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EstaPastaDeTrabalho" defaultThemeVersion="166925"/>
  <mc:AlternateContent xmlns:mc="http://schemas.openxmlformats.org/markup-compatibility/2006">
    <mc:Choice Requires="x15">
      <x15ac:absPath xmlns:x15ac="http://schemas.microsoft.com/office/spreadsheetml/2010/11/ac" url="Q:\2023\TOMADA DE PREÇOS\005_2023 - Reforma e Ampliação CRAS\"/>
    </mc:Choice>
  </mc:AlternateContent>
  <xr:revisionPtr revIDLastSave="0" documentId="13_ncr:1_{B823CA47-4D8A-4923-B3AF-409E3A43C04D}" xr6:coauthVersionLast="47" xr6:coauthVersionMax="47" xr10:uidLastSave="{00000000-0000-0000-0000-000000000000}"/>
  <bookViews>
    <workbookView xWindow="-120" yWindow="-120" windowWidth="29040" windowHeight="15840" tabRatio="724" activeTab="2" xr2:uid="{00000000-000D-0000-FFFF-FFFF00000000}"/>
  </bookViews>
  <sheets>
    <sheet name="Dados da Obra" sheetId="11" r:id="rId1"/>
    <sheet name="BDI" sheetId="10" r:id="rId2"/>
    <sheet name="Global" sheetId="1" r:id="rId3"/>
    <sheet name="Cronograma" sheetId="2" r:id="rId4"/>
    <sheet name="PR2021_07_Desonerado" sheetId="43" r:id="rId5"/>
    <sheet name="PR2021_07_NaoDesonerado" sheetId="44" r:id="rId6"/>
  </sheets>
  <externalReferences>
    <externalReference r:id="rId7"/>
  </externalReferences>
  <definedNames>
    <definedName name="_xlnm._FilterDatabase" localSheetId="1" hidden="1">BDI!$I$11:$I$54</definedName>
    <definedName name="_xlnm._FilterDatabase" localSheetId="2" hidden="1">Global!$A$9:$J$48</definedName>
    <definedName name="_Toc430357026" localSheetId="2">Global!#REF!</definedName>
    <definedName name="_Toc430357027" localSheetId="2">Global!#REF!</definedName>
    <definedName name="_Toc430357028" localSheetId="2">Global!#REF!</definedName>
    <definedName name="_Toc430357029" localSheetId="2">Global!#REF!</definedName>
    <definedName name="_Toc9949798" localSheetId="2">Global!#REF!</definedName>
    <definedName name="ACOMPANHAMENTO" hidden="1">IF(VALUE([1]MENU!$O$4)=2,"BM","PLE")</definedName>
    <definedName name="_xlnm.Print_Area" localSheetId="1">BDI!$J$1:$S$46</definedName>
    <definedName name="_xlnm.Print_Area" localSheetId="3">Cronograma!$A$1:$L$33</definedName>
    <definedName name="_xlnm.Print_Area" localSheetId="0">'Dados da Obra'!$B$2:$D$23</definedName>
    <definedName name="_xlnm.Print_Area" localSheetId="2">Global!$A$1:$H$52</definedName>
    <definedName name="AUTOEVENTO" hidden="1">[1]CÁLCULO!$A$12</definedName>
    <definedName name="BDI.Filtro" hidden="1">BDI!$I$11:$I$54</definedName>
    <definedName name="BDI.Opcao" hidden="1">[1]DADOS!$F$18</definedName>
    <definedName name="BDI.TipoObra" hidden="1">BDI!$A$58:$A$66</definedName>
    <definedName name="BM.AFAcumulado" hidden="1">[1]BM!$R1</definedName>
    <definedName name="BM.AFAnterior" hidden="1">[1]BM!$Q1</definedName>
    <definedName name="BM.MaxMed" hidden="1">IF(RegimeExecucao="Global",1,[1]BM!$G1)</definedName>
    <definedName name="BM.MEDAcumulado" hidden="1">IF(COUNTIF([1]BM!$AB$13:$AM$13,BM.medicao)&gt;0,SUM(OFFSET([1]BM!$AB1,0,0,1,MATCH(BM.medicao,[1]BM!$AB$13:$AM$13,0))),0)</definedName>
    <definedName name="BM.MEDAnterior" hidden="1">IF(COUNTIF([1]BM!$AB$13:$AM$13,BM.medicao-1)&gt;0,SUM(OFFSET([1]BM!$AB1,0,0,1,MATCH(BM.medicao-1,[1]BM!$AB$13:$AM$13,0))),0)</definedName>
    <definedName name="BM.medicao" hidden="1">OFFSET([1]BM!$O$7,1,0)</definedName>
    <definedName name="BM.MinMed" hidden="1">IF(RegimeExecucao="Global",-1,-[1]BM!$G1)</definedName>
    <definedName name="CAIXA.Modo" hidden="1">[1]BM!$A$3</definedName>
    <definedName name="CÁLCULO.NúmeroDeEventos" hidden="1">IF(AUTOEVENTO&lt;&gt;"manual",MAX([1]CÁLCULO!$M$15:$M$70),MAX(OFFSET([1]EVENTOS!$C$14:$C$65,1,0)))</definedName>
    <definedName name="CÁLCULO.NúmeroDeFrentes" hidden="1">COLUMN([1]CÁLCULO!$AA$15)-COLUMN([1]CÁLCULO!$Q$15)</definedName>
    <definedName name="CÁLCULO.TotalAdmLocal" hidden="1">IF(AUTOEVENTO="manual",SUMIF([1]CÁLCULO!$M$15:$M$70,1,[1]ORÇAMENTO!$X$15:$X$70),0)</definedName>
    <definedName name="CRONO.LinhasNecessarias" hidden="1">COUNTIF([1]QCI!$B$13:$B$24,"Manual")+COUNTIF([1]QCI!$B$13:$B$24,"SemiAuto")+COUNT(ORÇAMENTO.ListaCrono)</definedName>
    <definedName name="CRONO.MaxParc" hidden="1">[1]CRONO!$G1048576+[1]CRONO!A1</definedName>
    <definedName name="CRONO.NivelExibicao" hidden="1">[1]CRONO!$G$10</definedName>
    <definedName name="CRONOPLE.ValorDoEvento" hidden="1">SUMIF([1]CÁLCULO!$M$15:$M$70,[1]CRONOPLE!$B1,OFFSET([1]CÁLCULO!$AA$15:$AA$70,0,[1]CRONOPLE!A$12))</definedName>
    <definedName name="DESONERACAO">BDI!$U$2</definedName>
    <definedName name="EVENTOS.Lista" hidden="1">[1]EVENTOS!$C$15:OFFSET([1]EVENTOS!$C$65,-1,0)</definedName>
    <definedName name="EVENTOS.ListaValidacao" hidden="1">[1]EVENTOS!$B$15:OFFSET([1]EVENTOS!$B$65,-1,0)</definedName>
    <definedName name="Excel_BuiltIn_Database" hidden="1">TEXT(Import.DataBase,"mm-aaaa")</definedName>
    <definedName name="Import.Apelido" hidden="1">[1]DADOS!$F$16</definedName>
    <definedName name="Import.BDI.Det1" hidden="1">BDI!$S$14:$S$19</definedName>
    <definedName name="Import.BDI.Det2" localSheetId="0" hidden="1">BDI!#REF!</definedName>
    <definedName name="Import.BDI.Det2" hidden="1">BDI!#REF!</definedName>
    <definedName name="Import.BDI.Det3" localSheetId="0" hidden="1">BDI!#REF!</definedName>
    <definedName name="Import.BDI.Det3" hidden="1">BDI!#REF!</definedName>
    <definedName name="Import.BDI.ISS" hidden="1">BDI!$R$6:$S$7</definedName>
    <definedName name="Import.BDI.Obs1" hidden="1">BDI!$J$36</definedName>
    <definedName name="Import.BDI.Obs2" localSheetId="0" hidden="1">BDI!#REF!</definedName>
    <definedName name="Import.BDI.Obs2" hidden="1">BDI!#REF!</definedName>
    <definedName name="Import.BDI.Obs3" localSheetId="0" hidden="1">BDI!#REF!</definedName>
    <definedName name="Import.BDI.Obs3" hidden="1">BDI!#REF!</definedName>
    <definedName name="Import.BDI.Tipo1" hidden="1">BDI!$J$10</definedName>
    <definedName name="Import.BDI.Tipo2" localSheetId="0" hidden="1">BDI!#REF!</definedName>
    <definedName name="Import.BDI.Tipo2" hidden="1">BDI!#REF!</definedName>
    <definedName name="Import.BDI.Tipo3" localSheetId="0" hidden="1">BDI!#REF!</definedName>
    <definedName name="Import.BDI.Tipo3" hidden="1">BDI!#REF!</definedName>
    <definedName name="Import.BMAFAcumulado" hidden="1">OFFSET([1]BM!$R$15,1,0):OFFSET([1]BM!$R$70,-1,0)</definedName>
    <definedName name="Import.CNPJ" hidden="1">[1]DADOS!$F$38</definedName>
    <definedName name="Import.Código" hidden="1">OFFSET([1]ORÇAMENTO!$Q$15,1,0):OFFSET([1]ORÇAMENTO!$Q$70,-1,0)</definedName>
    <definedName name="Import.Contrapartida" hidden="1">[1]DADOS!$F$10</definedName>
    <definedName name="Import.CPMaxPerc" hidden="1">[1]DADOS!$F$13</definedName>
    <definedName name="Import.CPMinAbsoluta" hidden="1">[1]DADOS!$F$12</definedName>
    <definedName name="Import.CPMinPerc" hidden="1">[1]DADOS!$F$11</definedName>
    <definedName name="Import.CR" hidden="1">[1]DADOS!$F$7</definedName>
    <definedName name="Import.CRONOPLE" hidden="1">OFFSET([1]CRONOPLE!$F$15,1,1):OFFSET([1]CRONOPLE!$AF$65,-1,-1)</definedName>
    <definedName name="Import.CTEF" hidden="1">[1]DADOS!$F$36</definedName>
    <definedName name="Import.CustoUnitário" hidden="1">OFFSET([1]ORÇAMENTO!$U$15,1,0):OFFSET([1]ORÇAMENTO!$U$70,-1,0)</definedName>
    <definedName name="Import.DataBase" hidden="1">OFFSET([1]DADOS!$G$19,0,-1)</definedName>
    <definedName name="Import.DataBaseLicit" hidden="1">OFFSET([1]DADOS!$G$40,0,-1)</definedName>
    <definedName name="Import.DataInicioObra" hidden="1">[1]DADOS!$F$46</definedName>
    <definedName name="Import.DescLote" hidden="1">[1]DADOS!$F$17</definedName>
    <definedName name="Import.Descrição" hidden="1">OFFSET([1]ORÇAMENTO!$R$15,1,0):OFFSET([1]ORÇAMENTO!$R$70,-1,0)</definedName>
    <definedName name="Import.Desoneracao" hidden="1">OFFSET([1]DADOS!$G$18,0,-1)</definedName>
    <definedName name="Import.empresa" hidden="1">[1]DADOS!$F$37</definedName>
    <definedName name="Import.Eventos.Nomes" hidden="1">OFFSET([1]EVENTOS!$D$15,1,0):OFFSET([1]EVENTOS!$D$65,-1,0)</definedName>
    <definedName name="Import.Fonte" hidden="1">OFFSET([1]ORÇAMENTO!$P$15,1,0):OFFSET([1]ORÇAMENTO!$P$70,-1,0)</definedName>
    <definedName name="Import.FrenteDeObra" hidden="1">[1]CÁLCULO!$Q$12:OFFSET([1]CÁLCULO!$AA$12,0,-1)</definedName>
    <definedName name="Import.Município" hidden="1">[1]DADOS!$F$6</definedName>
    <definedName name="Import.Nível" hidden="1">OFFSET([1]ORÇAMENTO!$M$15,1,0):OFFSET([1]ORÇAMENTO!$M$70,-1,0)</definedName>
    <definedName name="Import.OpcaoBDI" hidden="1">OFFSET([1]ORÇAMENTO!$V$15,1,0):OFFSET([1]ORÇAMENTO!$V$70,-1,0)</definedName>
    <definedName name="Import.ORÇAMENTO.DivRecurso" hidden="1">OFFSET([1]ORÇAMENTO!$Y$15,1,0):OFFSET([1]ORÇAMENTO!$Y$70,-1,0)</definedName>
    <definedName name="Import.PLE" hidden="1">OFFSET([1]PLE!$G$15,1,1):OFFSET([1]PLE!$AG$65,-1,-1)</definedName>
    <definedName name="Import.PLQ" hidden="1">OFFSET([1]CÁLCULO!$P$15,1,1):OFFSET([1]CÁLCULO!$AA$70,-1,-1)</definedName>
    <definedName name="Import.PLQ.MemCalc" hidden="1">OFFSET([1]CÁLCULO!$I$15,1,0):OFFSET([1]CÁLCULO!$I$70,-1,0)</definedName>
    <definedName name="Import.Proponente" hidden="1">[1]DADOS!$F$5</definedName>
    <definedName name="Import.QCI.Divisao" hidden="1">OFFSET([1]QCI!$V$13,1,0):OFFSET([1]QCI!$V$24,-1,0)</definedName>
    <definedName name="Import.QCI.ItemInv" hidden="1">OFFSET([1]QCI!$E$13,1,0):OFFSET([1]QCI!$E$24,-1,0)</definedName>
    <definedName name="Import.QCI.Qtde" hidden="1">OFFSET([1]QCI!$I$13,1,0):OFFSET([1]QCI!$I$24,-1,0)</definedName>
    <definedName name="Import.QCI.Situacao" hidden="1">OFFSET([1]QCI!$H$13,1,0):OFFSET([1]QCI!$H$24,-1,0)</definedName>
    <definedName name="Import.QCI.SubItemInv" hidden="1">OFFSET([1]QCI!$F$13,1,0):OFFSET([1]QCI!$F$24,-1,0)</definedName>
    <definedName name="Import.QCICP" hidden="1">OFFSET([1]QCI!$W$13,1,0):OFFSET([1]QCI!$W$24,-1,0)</definedName>
    <definedName name="Import.QCIDesc" hidden="1">OFFSET([1]QCI!$R$13,1,0):OFFSET([1]QCI!$R$24,-1,0)</definedName>
    <definedName name="Import.QCIInv" hidden="1">OFFSET([1]QCI!$U$13,1,0):OFFSET([1]QCI!$U$24,-1,0)</definedName>
    <definedName name="Import.QCILote" hidden="1">OFFSET([1]QCI!$T$13,1,0):OFFSET([1]QCI!$T$24,-1,0)</definedName>
    <definedName name="Import.QCIOutros" hidden="1">OFFSET([1]QCI!$X$13,1,0):OFFSET([1]QCI!$X$24,-1,0)</definedName>
    <definedName name="Import.Quantidade" hidden="1">OFFSET([1]ORÇAMENTO!$AJ$15,1,0):OFFSET([1]ORÇAMENTO!$AJ$70,-1,0)</definedName>
    <definedName name="import.recurso" hidden="1">[1]DADOS!$F$4</definedName>
    <definedName name="Import.RegimeExecução" hidden="1">OFFSET([1]DADOS!$G$39,0,-1)</definedName>
    <definedName name="Import.Repasse" hidden="1">[1]DADOS!$F$9</definedName>
    <definedName name="Import.RespFiscalização" hidden="1">[1]DADOS!$F$50:$F$53</definedName>
    <definedName name="Import.RespOrçamento" hidden="1">[1]DADOS!$F$22:$F$24</definedName>
    <definedName name="Import.SICONV" hidden="1">[1]DADOS!$F$8</definedName>
    <definedName name="Import.Unidade" hidden="1">OFFSET([1]ORÇAMENTO!$S$15,1,0):OFFSET([1]ORÇAMENTO!$S$70,-1,0)</definedName>
    <definedName name="Import.UnitarioLicitado" hidden="1">OFFSET([1]ORÇAMENTO!$AL$15,1,0):OFFSET([1]ORÇAMENTO!$AL$70,-1,0)</definedName>
    <definedName name="MENU.CRONO" hidden="1">OFFSET([1]CRONO!$T$11,1,0)</definedName>
    <definedName name="Objeto" hidden="1">[1]MENU!$J$1</definedName>
    <definedName name="ORÇAMENTO.BancoRef" hidden="1">[1]ORÇAMENTO!$F$8</definedName>
    <definedName name="ORÇAMENTO.CodBarra" hidden="1">IF(ORÇAMENTO.Fonte="Sinapi",SUBSTITUTE(SUBSTITUTE(ORÇAMENTO.Codigo,"/00","/"),"/0","/"),ORÇAMENTO.Codigo)</definedName>
    <definedName name="ORÇAMENTO.Codigo" hidden="1">[1]ORÇAMENTO!$Q1</definedName>
    <definedName name="ORÇAMENTO.CustoUnitario" hidden="1">ROUND([1]ORÇAMENTO!$U1,15-13*[1]ORÇAMENTO!$AF$8)</definedName>
    <definedName name="ORÇAMENTO.Descricao" hidden="1">[1]ORÇAMENTO!$R1</definedName>
    <definedName name="ORÇAMENTO.Fonte" hidden="1">[1]ORÇAMENTO!$P1</definedName>
    <definedName name="ORÇAMENTO.ListaCrono" hidden="1">OFFSET([1]ORÇAMENTO!$AD$15,1,0):OFFSET([1]ORÇAMENTO!$AD$70,-1,0)</definedName>
    <definedName name="ORÇAMENTO.MáximoListaCrono" hidden="1">MAX(ORÇAMENTO.ListaCrono)</definedName>
    <definedName name="ORÇAMENTO.Nivel" hidden="1">[1]ORÇAMENTO!$M1</definedName>
    <definedName name="ORÇAMENTO.OpcaoBDI" hidden="1">[1]ORÇAMENTO!$V1</definedName>
    <definedName name="ORÇAMENTO.PasteFormat1" hidden="1">OFFSET([1]ORÇAMENTO!$P$15,1,0):OFFSET([1]ORÇAMENTO!$S$70,-1,0)</definedName>
    <definedName name="ORÇAMENTO.PasteFormat2" hidden="1">OFFSET([1]ORÇAMENTO!$U$15,1,0):OFFSET([1]ORÇAMENTO!$V$70,-1,0)</definedName>
    <definedName name="ORÇAMENTO.PrecoUnitarioLicitado" hidden="1">[1]ORÇAMENTO!$AL1</definedName>
    <definedName name="ORÇAMENTO.RangeQuant" hidden="1">OFFSET([1]ORÇAMENTO!$T$15,1,0):OFFSET([1]ORÇAMENTO!$T$70,-1,0)</definedName>
    <definedName name="ORÇAMENTO.SumCPMANUAL" hidden="1">SUMIF([1]ORÇAMENTO!$Z$15:$Z$70,"CP",[1]ORÇAMENTO!$AA$15:$AA$70)</definedName>
    <definedName name="ORÇAMENTO.SumINVMANUAL" hidden="1">SUMIF([1]ORÇAMENTO!$Z$15:$Z$70,"RP",[1]ORÇAMENTO!$X$15:$X$70)+SUMIF([1]ORÇAMENTO!$Z$15:$Z$70,"CP",[1]ORÇAMENTO!$X$15:$X$70)+SUMIF([1]ORÇAMENTO!$Z$15:$Z$70,"OU",[1]ORÇAMENTO!$X$15:$X$70)</definedName>
    <definedName name="ORÇAMENTO.SumOUTROSMANUAL" hidden="1">SUMIF([1]ORÇAMENTO!$Z$15:$Z$70,"OU",[1]ORÇAMENTO!$AB$15:$AB$70)</definedName>
    <definedName name="ORÇAMENTO.SumREPASSEMANUAL" hidden="1">ORÇAMENTO.SumINVMANUAL-ORÇAMENTO.SumCPMANUAL-ORÇAMENTO.SumOUTROSMANUAL</definedName>
    <definedName name="ORÇAMENTO.Unidade" hidden="1">[1]ORÇAMENTO!$S1</definedName>
    <definedName name="PLE.firstrow" hidden="1">[1]PLE!$15:$15</definedName>
    <definedName name="PLE.lastrow" hidden="1">[1]PLE!$65:$65</definedName>
    <definedName name="PLE.Medicao" hidden="1">[1]PLE!$J$9</definedName>
    <definedName name="PLE.ValorDoEvento" hidden="1">SUMIF([1]CÁLCULO!$M$15:$M$70,[1]PLE!$B1,OFFSET([1]CÁLCULO!$AA$15:$AA$70,0,[1]PLE!A$12))</definedName>
    <definedName name="PO.ValoresBDI" hidden="1">OFFSET([1]ORÇAMENTO!$AH$15,1,0):OFFSET([1]ORÇAMENTO!$AH$70,-1,0)</definedName>
    <definedName name="Print_Area_0" localSheetId="3">Cronograma!$A$1:$L$33</definedName>
    <definedName name="Print_Area_0" localSheetId="0">'Dados da Obra'!$B$2:$H$14</definedName>
    <definedName name="Print_Area_0" localSheetId="2">Global!$A$8:$H$48</definedName>
    <definedName name="Print_Area_0_0" localSheetId="3">Cronograma!$A$1:$L$33</definedName>
    <definedName name="Print_Area_0_0" localSheetId="0">'Dados da Obra'!$B$2:$H$14</definedName>
    <definedName name="Print_Area_0_0" localSheetId="2">Global!$A$8:$H$48</definedName>
    <definedName name="Print_Titles_0" localSheetId="2">Global!$9:$10</definedName>
    <definedName name="Print_Titles_0_0" localSheetId="2">Global!$9:$10</definedName>
    <definedName name="QCI.CPManual" hidden="1">ROUND([1]QCI!$W1,2)</definedName>
    <definedName name="QCI.DescManual" hidden="1">[1]QCI!$R1</definedName>
    <definedName name="QCI.Divisao" hidden="1">[1]QCI!$V1</definedName>
    <definedName name="QCI.ExisteManual" hidden="1">(COUNTIF([1]QCI!$B$13:$B$24,"Manual")+COUNTIF([1]QCI!$B$13:$B$24,"SemiAuto"))&gt;0</definedName>
    <definedName name="QCI.InvManual" hidden="1">ROUND([1]QCI!$U1,2)</definedName>
    <definedName name="QCI.ItemInvestimento" hidden="1">OFFSET([1]DADOS!$J$2,1,0,COUNTA([1]DADOS!$J:$J)-1,1)</definedName>
    <definedName name="QCI.LoteManual" hidden="1">[1]QCI!$T1</definedName>
    <definedName name="QCI.MaxCPManual" hidden="1">[1]QCI!$O1-[1]QCI!$X1</definedName>
    <definedName name="QCI.MaxOUManual" hidden="1">[1]QCI!$O1-[1]QCI!$W1</definedName>
    <definedName name="QCI.OutrosManual" hidden="1">ROUND([1]QCI!$X1,2)</definedName>
    <definedName name="QCI.SubItemInvestimento" hidden="1">OFFSET([1]DADOS!$A$2,1,MATCH([1]QCI!$E1,[1]DADOS!$2:$2,0)-1,INDEX([1]DADOS!$2:$2,MATCH([1]QCI!$E1,[1]DADOS!$2:$2,0)+1))</definedName>
    <definedName name="QCI.SumCPMANUAL" hidden="1">SUMIF([1]QCI!$B$13:$B$24,"Manual",[1]QCI!$AA$13:$AA$24)</definedName>
    <definedName name="QCI.SumINVMANUAL" hidden="1">SUMIF([1]QCI!$B$13:$B$24,"Manual",[1]QCI!$O$13:$O$24)</definedName>
    <definedName name="QCI.SumOUTROSMANUAL" hidden="1">SUMIF([1]QCI!$B$13:$B$24,"Manual",[1]QCI!$AB$13:$AB$24)</definedName>
    <definedName name="QCI.SumREPASSEMANUAL" hidden="1">QCI.SumINVMANUAL-QCI.CPManual-QCI.OutrosManual</definedName>
    <definedName name="REFERENCIA.Descricao" hidden="1">IF(ISNUMBER([1]ORÇAMENTO!$AF1),OFFSET(INDIRECT(ORÇAMENTO.BancoRef),[1]ORÇAMENTO!$AF1-1,3,1),[1]ORÇAMENTO!$AF1)</definedName>
    <definedName name="REFERENCIA.Desonerado" hidden="1">IF(ISNUMBER([1]ORÇAMENTO!$AF1),VALUE(OFFSET(INDIRECT(ORÇAMENTO.BancoRef),[1]ORÇAMENTO!$AF1-1,5,1)),0)</definedName>
    <definedName name="REFERENCIA.NaoDesonerado" hidden="1">IF(ISNUMBER([1]ORÇAMENTO!$AF1),VALUE(OFFSET(INDIRECT(ORÇAMENTO.BancoRef),[1]ORÇAMENTO!$AF1-1,6,1)),0)</definedName>
    <definedName name="REFERENCIA.Unidade" hidden="1">IF(ISNUMBER([1]ORÇAMENTO!$AF1),OFFSET(INDIRECT(ORÇAMENTO.BancoRef),[1]ORÇAMENTO!$AF1-1,4,1),"-")</definedName>
    <definedName name="RegimeExecucao" hidden="1">IF(OR(Import.RegimeExecução="",Import.RegimeExecução="Empreitada por Preço Global",Import.RegimeExecução="Empreitada Integral"),"Global","Unitário")</definedName>
    <definedName name="RRE.MaxCPAcum" hidden="1">[1]RRE!$AD$26</definedName>
    <definedName name="RRE.MaxCPAnt" hidden="1">[1]RRE!$AC$26</definedName>
    <definedName name="RRE.MaxOUAcum" hidden="1">[1]RRE!$AD$27</definedName>
    <definedName name="RRE.MaxOUAnt" hidden="1">[1]RRE!$AC$27</definedName>
    <definedName name="RRE.Numero" hidden="1">OFFSET([1]RRE!$O$7,0,1)</definedName>
    <definedName name="RRE.VIMeta" hidden="1">[1]RRE!$L1</definedName>
    <definedName name="SENHAGT" hidden="1">"PM3CAIXA"</definedName>
    <definedName name="SomaAgrup" hidden="1">SUMIF(OFFSET([1]ORÇAMENTO!$C1,1,0,[1]ORÇAMENTO!$D1),"S",OFFSET([1]ORÇAMENTO!A1,1,0,[1]ORÇAMENTO!$D1))</definedName>
    <definedName name="SomaAgrupBM" hidden="1">SUMIF(OFFSET([1]BM!$A1,1,0,[1]BM!$B1),"S",OFFSET([1]BM!A1,1,0,[1]BM!$B1))</definedName>
    <definedName name="TIPOORCAMENTO" hidden="1">IF(VALUE([1]MENU!$O$3)=2,"Licitado","Proposto")</definedName>
    <definedName name="_xlnm.Print_Titles" localSheetId="2">Global!$9:$10</definedName>
    <definedName name="Versao" hidden="1">[1]MENU!$J$2</definedName>
    <definedName name="VTOTAL1" hidden="1">ROUND([1]ORÇAMENTO!$T1*[1]ORÇAMENTO!$W1,15-13*[1]ORÇAMENTO!$AF$11)</definedName>
    <definedName name="VTOTALBM" localSheetId="0" hidden="1">IF([1]BM!$I1=0,0,CHOOSE(MATCH([0]!RegimeExecucao,{"Global","Unitário"},0),ROUND(ROUND([1]BM!#REF!,15-13*[1]BM!$A$9)/100*[1]BM!$I1,15-13*[1]ORÇAMENTO!$AF$11),ROUND(ROUND([1]BM!#REF!,15-13*[1]BM!$A$9)*ROUND([1]BM!$H1,15-13*[1]ORÇAMENTO!$AF$10),15-13*[1]ORÇAMENTO!$AF$11)))</definedName>
    <definedName name="VTOTALBM" hidden="1">IF([1]BM!$I1=0,0,CHOOSE(MATCH(RegimeExecucao,{"Global","Unitário"},0),ROUND(ROUND([1]BM!#REF!,15-13*[1]BM!$A$9)/100*[1]BM!$I1,15-13*[1]ORÇAMENTO!$AF$11),ROUND(ROUND([1]BM!#REF!,15-13*[1]BM!$A$9)*ROUND([1]BM!$H1,15-13*[1]ORÇAMENTO!$AF$10),15-13*[1]ORÇAMENTO!$AF$11)))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8" i="1" l="1"/>
  <c r="F40" i="1" s="1"/>
  <c r="F32" i="1"/>
  <c r="F21" i="1"/>
  <c r="F28" i="1"/>
  <c r="F27" i="1"/>
  <c r="F24" i="1"/>
  <c r="M21" i="1"/>
  <c r="M20" i="1"/>
  <c r="F20" i="1"/>
  <c r="F23" i="1"/>
  <c r="F22" i="1"/>
  <c r="F25" i="1" s="1"/>
  <c r="F17" i="1"/>
  <c r="F44" i="1"/>
  <c r="L11" i="2"/>
  <c r="F31" i="10"/>
  <c r="F19" i="10"/>
  <c r="E41" i="1"/>
  <c r="D24" i="1"/>
  <c r="J25" i="1"/>
  <c r="D25" i="1"/>
  <c r="D21" i="1"/>
  <c r="K41" i="1"/>
  <c r="D41" i="1"/>
  <c r="K22" i="1"/>
  <c r="K24" i="1"/>
  <c r="K23" i="1"/>
  <c r="K20" i="1"/>
  <c r="E23" i="1"/>
  <c r="D20" i="1"/>
  <c r="J24" i="1"/>
  <c r="J20" i="1"/>
  <c r="D16" i="1"/>
  <c r="K25" i="1"/>
  <c r="D26" i="1"/>
  <c r="J22" i="1"/>
  <c r="K21" i="1"/>
  <c r="D22" i="1"/>
  <c r="J21" i="1"/>
  <c r="J16" i="1"/>
  <c r="E24" i="1"/>
  <c r="E16" i="1"/>
  <c r="E22" i="1"/>
  <c r="J41" i="1"/>
  <c r="D27" i="1"/>
  <c r="K16" i="1"/>
  <c r="J23" i="1"/>
  <c r="D23" i="1"/>
  <c r="K15" i="1"/>
  <c r="E25" i="1"/>
  <c r="E20" i="1"/>
  <c r="E21" i="1"/>
  <c r="B18" i="2" l="1"/>
  <c r="L19" i="2"/>
  <c r="G37" i="1"/>
  <c r="E37" i="1"/>
  <c r="B16" i="2"/>
  <c r="B14" i="2"/>
  <c r="G19" i="1"/>
  <c r="E19" i="1"/>
  <c r="G31" i="1"/>
  <c r="E31" i="1"/>
  <c r="B20" i="2"/>
  <c r="E39" i="1"/>
  <c r="K35" i="1"/>
  <c r="E28" i="1"/>
  <c r="K32" i="1"/>
  <c r="D40" i="1"/>
  <c r="E40" i="1"/>
  <c r="J32" i="1"/>
  <c r="J33" i="1"/>
  <c r="K27" i="1"/>
  <c r="D32" i="1"/>
  <c r="J38" i="1"/>
  <c r="K40" i="1"/>
  <c r="E27" i="1"/>
  <c r="J40" i="1"/>
  <c r="D46" i="1"/>
  <c r="D39" i="1"/>
  <c r="D33" i="1"/>
  <c r="K28" i="1"/>
  <c r="J28" i="1"/>
  <c r="K39" i="1"/>
  <c r="E32" i="1"/>
  <c r="J26" i="1"/>
  <c r="D35" i="1"/>
  <c r="J46" i="1"/>
  <c r="E35" i="1"/>
  <c r="K33" i="1"/>
  <c r="E46" i="1"/>
  <c r="K26" i="1"/>
  <c r="E26" i="1"/>
  <c r="D28" i="1"/>
  <c r="J35" i="1"/>
  <c r="E33" i="1"/>
  <c r="J39" i="1"/>
  <c r="D38" i="1"/>
  <c r="J27" i="1"/>
  <c r="K46" i="1"/>
  <c r="K38" i="1"/>
  <c r="E38" i="1"/>
  <c r="F158" i="10" l="1"/>
  <c r="F210" i="10"/>
  <c r="F156" i="10"/>
  <c r="F155" i="10" l="1"/>
  <c r="F153" i="10"/>
  <c r="L21" i="2" l="1"/>
  <c r="L17" i="2"/>
  <c r="L15" i="2"/>
  <c r="L13" i="2"/>
  <c r="K4" i="2"/>
  <c r="J45" i="1"/>
  <c r="K45" i="1"/>
  <c r="E45" i="1"/>
  <c r="D45" i="1"/>
  <c r="K5" i="2" l="1"/>
  <c r="G7" i="1"/>
  <c r="F5" i="1" l="1"/>
  <c r="G43" i="1" l="1"/>
  <c r="E43" i="1"/>
  <c r="F4" i="1" l="1"/>
  <c r="B10" i="2" l="1"/>
  <c r="K11" i="1" l="1"/>
  <c r="C6" i="1"/>
  <c r="C10" i="11" s="1"/>
  <c r="C5" i="1" l="1"/>
  <c r="C4" i="1"/>
  <c r="B5" i="2" l="1"/>
  <c r="B4" i="2"/>
  <c r="B3" i="2"/>
  <c r="B12" i="2"/>
  <c r="K202" i="10" l="1"/>
  <c r="D202" i="10"/>
  <c r="J33" i="10" l="1"/>
  <c r="K46" i="10"/>
  <c r="K44" i="10"/>
  <c r="K45" i="10"/>
  <c r="K43" i="10"/>
  <c r="P38" i="10"/>
  <c r="J38" i="10"/>
  <c r="Q4" i="10"/>
  <c r="K4" i="10"/>
  <c r="Q3" i="10"/>
  <c r="K3" i="10"/>
  <c r="A3" i="10"/>
  <c r="C3" i="10" s="1"/>
  <c r="A4" i="10" l="1"/>
  <c r="C4" i="10" l="1"/>
  <c r="A5" i="10"/>
  <c r="C5" i="10" s="1"/>
  <c r="A45" i="10" l="1"/>
  <c r="C44" i="10"/>
  <c r="C43" i="10"/>
  <c r="C42" i="10"/>
  <c r="C41" i="10"/>
  <c r="C40" i="10"/>
  <c r="C39" i="10"/>
  <c r="J31" i="10"/>
  <c r="C38" i="10"/>
  <c r="N28" i="10"/>
  <c r="A33" i="10"/>
  <c r="C32" i="10"/>
  <c r="S22" i="10"/>
  <c r="A27" i="10"/>
  <c r="A28" i="10" s="1"/>
  <c r="A29" i="10" s="1"/>
  <c r="C29" i="10" s="1"/>
  <c r="C26" i="10"/>
  <c r="R18" i="10"/>
  <c r="J18" i="10"/>
  <c r="R17" i="10"/>
  <c r="J17" i="10"/>
  <c r="R16" i="10"/>
  <c r="J16" i="10"/>
  <c r="R15" i="10"/>
  <c r="J15" i="10"/>
  <c r="R14" i="10"/>
  <c r="J14" i="10"/>
  <c r="A21" i="10"/>
  <c r="A22" i="10" s="1"/>
  <c r="A23" i="10" s="1"/>
  <c r="C23" i="10" s="1"/>
  <c r="C20" i="10"/>
  <c r="A15" i="10"/>
  <c r="C14" i="10"/>
  <c r="C13" i="10"/>
  <c r="C12" i="10"/>
  <c r="C10" i="10"/>
  <c r="C9" i="10"/>
  <c r="C2" i="10"/>
  <c r="C45" i="10" l="1"/>
  <c r="A47" i="10"/>
  <c r="C47" i="10" s="1"/>
  <c r="A46" i="10"/>
  <c r="C46" i="10" s="1"/>
  <c r="C27" i="10"/>
  <c r="C28" i="10"/>
  <c r="S23" i="10"/>
  <c r="F6" i="1" s="1"/>
  <c r="A6" i="10"/>
  <c r="A7" i="10" s="1"/>
  <c r="C7" i="10" s="1"/>
  <c r="C21" i="10"/>
  <c r="A30" i="10"/>
  <c r="C15" i="10"/>
  <c r="C22" i="10"/>
  <c r="A24" i="10"/>
  <c r="A34" i="10"/>
  <c r="C33" i="10"/>
  <c r="G25" i="1" l="1"/>
  <c r="H25" i="1" s="1"/>
  <c r="G24" i="1"/>
  <c r="H24" i="1" s="1"/>
  <c r="G22" i="1"/>
  <c r="H22" i="1" s="1"/>
  <c r="G23" i="1"/>
  <c r="H23" i="1" s="1"/>
  <c r="G20" i="1"/>
  <c r="H20" i="1" s="1"/>
  <c r="G21" i="1"/>
  <c r="H21" i="1" s="1"/>
  <c r="G16" i="1"/>
  <c r="H16" i="1" s="1"/>
  <c r="G17" i="1"/>
  <c r="H17" i="1" s="1"/>
  <c r="G34" i="1"/>
  <c r="H34" i="1" s="1"/>
  <c r="G41" i="1"/>
  <c r="H41" i="1" s="1"/>
  <c r="G44" i="1"/>
  <c r="H44" i="1" s="1"/>
  <c r="G47" i="1"/>
  <c r="H47" i="1" s="1"/>
  <c r="G29" i="1"/>
  <c r="H29" i="1" s="1"/>
  <c r="G28" i="1"/>
  <c r="H28" i="1" s="1"/>
  <c r="G32" i="1"/>
  <c r="H32" i="1" s="1"/>
  <c r="G40" i="1"/>
  <c r="H40" i="1" s="1"/>
  <c r="G39" i="1"/>
  <c r="H39" i="1" s="1"/>
  <c r="G38" i="1"/>
  <c r="H38" i="1" s="1"/>
  <c r="G27" i="1"/>
  <c r="H27" i="1" s="1"/>
  <c r="G26" i="1"/>
  <c r="H26" i="1" s="1"/>
  <c r="G35" i="1"/>
  <c r="H35" i="1" s="1"/>
  <c r="G33" i="1"/>
  <c r="H33" i="1" s="1"/>
  <c r="G46" i="1"/>
  <c r="H46" i="1" s="1"/>
  <c r="G45" i="1"/>
  <c r="H45" i="1" s="1"/>
  <c r="G15" i="1"/>
  <c r="H15" i="1" s="1"/>
  <c r="G12" i="1"/>
  <c r="H12" i="1" s="1"/>
  <c r="C9" i="11"/>
  <c r="A48" i="10"/>
  <c r="C30" i="10"/>
  <c r="A31" i="10"/>
  <c r="C31" i="10" s="1"/>
  <c r="A35" i="10"/>
  <c r="C34" i="10"/>
  <c r="C6" i="10"/>
  <c r="Z29" i="10" s="1"/>
  <c r="C24" i="10"/>
  <c r="A25" i="10"/>
  <c r="C25" i="10" s="1"/>
  <c r="A17" i="10"/>
  <c r="C16" i="10"/>
  <c r="H30" i="1" l="1"/>
  <c r="H18" i="1"/>
  <c r="H36" i="1"/>
  <c r="C16" i="2" s="1"/>
  <c r="H42" i="1"/>
  <c r="H48" i="1"/>
  <c r="H13" i="1"/>
  <c r="C10" i="2" s="1"/>
  <c r="X23" i="10"/>
  <c r="A49" i="10"/>
  <c r="A50" i="10" s="1"/>
  <c r="C50" i="10" s="1"/>
  <c r="A18" i="10"/>
  <c r="C17" i="10"/>
  <c r="Y25" i="10"/>
  <c r="C35" i="10"/>
  <c r="X21" i="10"/>
  <c r="Y22" i="10"/>
  <c r="Z24" i="10"/>
  <c r="Z23" i="10"/>
  <c r="X25" i="10"/>
  <c r="X22" i="10"/>
  <c r="Y24" i="10"/>
  <c r="X24" i="10"/>
  <c r="Z25" i="10"/>
  <c r="Y23" i="10"/>
  <c r="Y21" i="10"/>
  <c r="Z21" i="10"/>
  <c r="Z22" i="10"/>
  <c r="C20" i="2" l="1"/>
  <c r="G50" i="1"/>
  <c r="C18" i="2"/>
  <c r="F18" i="2" s="1"/>
  <c r="C14" i="2"/>
  <c r="D14" i="2" s="1"/>
  <c r="D16" i="2"/>
  <c r="E16" i="2"/>
  <c r="C49" i="10"/>
  <c r="C37" i="10"/>
  <c r="C36" i="10"/>
  <c r="A19" i="10"/>
  <c r="C19" i="10" s="1"/>
  <c r="C18" i="10"/>
  <c r="E18" i="2" l="1"/>
  <c r="L18" i="2" s="1"/>
  <c r="E20" i="2"/>
  <c r="F20" i="2"/>
  <c r="F22" i="2" s="1"/>
  <c r="L14" i="2"/>
  <c r="X29" i="10"/>
  <c r="Y29" i="10"/>
  <c r="E22" i="2" l="1"/>
  <c r="U29" i="10"/>
  <c r="C12" i="2" l="1"/>
  <c r="C22" i="2" s="1"/>
  <c r="J25" i="10"/>
  <c r="K25" i="10"/>
  <c r="C19" i="2" l="1"/>
  <c r="D12" i="2"/>
  <c r="D10" i="2"/>
  <c r="L10" i="2" s="1"/>
  <c r="J11" i="1"/>
  <c r="D22" i="2" l="1"/>
  <c r="L12" i="2"/>
  <c r="L16" i="2"/>
  <c r="K3" i="2"/>
  <c r="J6" i="1"/>
  <c r="K6" i="1"/>
  <c r="D23" i="2" l="1"/>
  <c r="C21" i="2"/>
  <c r="C15" i="2"/>
  <c r="C13" i="2"/>
  <c r="C17" i="2"/>
  <c r="D24" i="2" l="1"/>
  <c r="D25" i="2" s="1"/>
  <c r="F23" i="2" l="1"/>
  <c r="E23" i="2" l="1"/>
  <c r="E24" i="2"/>
  <c r="F24" i="2" l="1"/>
  <c r="E25" i="2"/>
  <c r="F25" i="2" l="1"/>
  <c r="L20" i="2" l="1"/>
  <c r="L22" i="2" s="1"/>
  <c r="L24" i="2" l="1"/>
  <c r="L25"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I6" authorId="0" shapeId="0" xr:uid="{556F844E-AA42-4422-A298-67513EF6E43F}">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List>
</comments>
</file>

<file path=xl/sharedStrings.xml><?xml version="1.0" encoding="utf-8"?>
<sst xmlns="http://schemas.openxmlformats.org/spreadsheetml/2006/main" count="180687" uniqueCount="26022">
  <si>
    <t>PROJETO:</t>
  </si>
  <si>
    <t>LOCAL:</t>
  </si>
  <si>
    <t>BDI:</t>
  </si>
  <si>
    <t>DATA:</t>
  </si>
  <si>
    <t>ADAILTON ROGÉRIO DE OLIVEIRA - ENGENHEIRO CIVIL - CREA PR 68.917/D</t>
  </si>
  <si>
    <t>ENCARGOS SOCIAIS:</t>
  </si>
  <si>
    <t>ITEM</t>
  </si>
  <si>
    <t>DESCRIÇÃO DO SERVIÇO</t>
  </si>
  <si>
    <t>UD</t>
  </si>
  <si>
    <t>QUANT</t>
  </si>
  <si>
    <t>TOTAL (R$)</t>
  </si>
  <si>
    <t>M2</t>
  </si>
  <si>
    <t>M3</t>
  </si>
  <si>
    <t>3.2</t>
  </si>
  <si>
    <t>M</t>
  </si>
  <si>
    <t>KG</t>
  </si>
  <si>
    <t>5.1</t>
  </si>
  <si>
    <t>COBERTURA</t>
  </si>
  <si>
    <t>CAIXA RETANGULAR 4" X 2" BAIXA (0,30 M DO PISO), PVC, INSTALADA EM PAREDE - FORNECIMENTO E INSTALAÇÃO. AF_12/2015</t>
  </si>
  <si>
    <t>ELETRODUTO FLEXÍVEL CORRUGADO, PVC, DN 25 MM (3/4"), PARA CIRCUITOS TERMINAIS, INSTALADO EM PAREDE - FORNECIMENTO E INSTALAÇÃO. AF_12/2015</t>
  </si>
  <si>
    <t>CABO DE COBRE FLEXÍVEL ISOLADO, 1,5 MM², ANTI-CHAMA 450/750 V, PARA CIRCUITOS TERMINAIS - FORNECIMENTO E INSTALAÇÃO. AF_12/2015</t>
  </si>
  <si>
    <t>CABO DE COBRE FLEXÍVEL ISOLADO, 2,5 MM², ANTI-CHAMA 450/750 V, PARA CIRCUITOS TERMINAIS - FORNECIMENTO E INSTALAÇÃO. AF_12/2015</t>
  </si>
  <si>
    <t>INTERRUPTOR PARALELO (1 MÓDULO), 10A/250V, SEM SUPORTE E SEM PLACA - FORNECIMENTO E INSTALAÇÃO. AF_12/2015</t>
  </si>
  <si>
    <t>TOMADA BAIXA DE EMBUTIR (3 MÓDULOS), 2P+T 10 A, INCLUINDO SUPORTE E PLACA - FORNECIMENTO E INSTALAÇÃO. AF_12/2015</t>
  </si>
  <si>
    <t>UN</t>
  </si>
  <si>
    <t>APLICAÇÃO E LIXAMENTO DE MASSA LÁTEX EM PAREDES, UMA DEMÃO. AF_06/2014</t>
  </si>
  <si>
    <t>VALOR TOTAL</t>
  </si>
  <si>
    <t>Adailton Rogério de Oliveira</t>
  </si>
  <si>
    <t>Engenheiro Civil CREA PR 68.917/D</t>
  </si>
  <si>
    <t>CRONOGRAMA FISICO FINANCEIRO</t>
  </si>
  <si>
    <t>Projeto:</t>
  </si>
  <si>
    <t>Valor da Obra</t>
  </si>
  <si>
    <t>Local:</t>
  </si>
  <si>
    <t>Prazo de Execução</t>
  </si>
  <si>
    <t>Convenio:</t>
  </si>
  <si>
    <t>Area do Obra</t>
  </si>
  <si>
    <t>SERVIÇOS</t>
  </si>
  <si>
    <t>M Ê S</t>
  </si>
  <si>
    <t>TOTAL</t>
  </si>
  <si>
    <t>VALOR</t>
  </si>
  <si>
    <t>TOTAL DO CUSTO</t>
  </si>
  <si>
    <t>PERCENTUAL NO MÊS</t>
  </si>
  <si>
    <t xml:space="preserve">TOTAL ACUMULADO </t>
  </si>
  <si>
    <t>PERCENTUAL ACUMULADO</t>
  </si>
  <si>
    <t/>
  </si>
  <si>
    <t>DEMOLIÇÃO DE ALVENARIA DE BLOCO FURADO, DE FORMA MANUAL, SEM REAPROVEITAMENTO. AF_12/2017</t>
  </si>
  <si>
    <t>REMOÇÃO DE PORTAS, DE FORMA MANUAL, SEM REAPROVEITAMENTO. AF_12/2017</t>
  </si>
  <si>
    <t>REMOÇÃO DE JANELAS, DE FORMA MANUAL, SEM REAPROVEITAMENTO. AF_12/2017</t>
  </si>
  <si>
    <t>FABRICAÇÃO, MONTAGEM E DESMONTAGEM DE FÔRMA PARA SAPATA, EM MADEIRA SERRADA, E=25 MM, 2 UTILIZAÇÕES. AF_06/2017</t>
  </si>
  <si>
    <t>FABRICAÇÃO, MONTAGEM E DESMONTAGEM DE FÔRMA PARA VIGA BALDRAME, EM MADEIRA SERRADA, E=25 MM, 4 UTILIZAÇÕES. AF_06/2017</t>
  </si>
  <si>
    <t>ELETRODUTO FLEXÍVEL CORRUGADO, PVC, DN 32 MM (1"), PARA CIRCUITOS TERMINAIS, INSTALADO EM PAREDE - FORNECIMENTO E INSTALAÇÃO. AF_12/2015</t>
  </si>
  <si>
    <t>REVESTIMENTO CERÂMICO PARA PISO COM PLACAS TIPO ESMALTADA EXTRA DE DIMENSÕES 35X35 CM APLICADA EM AMBIENTES DE ÁREA MAIOR QUE 10 M2. AF_06/2014</t>
  </si>
  <si>
    <t>3.1</t>
  </si>
  <si>
    <t>CABO DE COBRE FLEXÍVEL ISOLADO, 4 MM², ANTI-CHAMA 450/750 V, PARA CIRCUITOS TERMINAIS - FORNECIMENTO E INSTALAÇÃO. AF_12/2015</t>
  </si>
  <si>
    <t>CABO DE COBRE FLEXÍVEL ISOLADO, 16 MM², ANTI-CHAMA 450/750 V, PARA CIRCUITOS TERMINAIS - FORNECIMENTO E INSTALAÇÃO. AF_12/2015</t>
  </si>
  <si>
    <t>INTERRUPTOR SIMPLES (1 MÓDULO), 10A/250V, SEM SUPORTE E SEM PLACA - FORNECIMENTO E INSTALAÇÃO. AF_12/2015</t>
  </si>
  <si>
    <t>2.1</t>
  </si>
  <si>
    <t>ELETRODUTO PVC 40MM (1 ¼ ) PARA SPDA - FORNECIMENTO E INSTALAÇÃO. AF_12/2017</t>
  </si>
  <si>
    <t>ENCARGOS COMPLEMENTARES REFERENCIAL</t>
  </si>
  <si>
    <t>COEFICIENTE DE REPRESENTATIVIDADE</t>
  </si>
  <si>
    <t>MES</t>
  </si>
  <si>
    <t>CURSO DE CAPACITAÇÃO PARA TOPÓGRAFO (ENCARGOS COMPLEMENTARES) - MENSALISTA</t>
  </si>
  <si>
    <t>95424</t>
  </si>
  <si>
    <t>0318</t>
  </si>
  <si>
    <t>OUTROS</t>
  </si>
  <si>
    <t>SEDI</t>
  </si>
  <si>
    <t>SERVICOS DIVERSOS</t>
  </si>
  <si>
    <t>CURSO DE CAPACITAÇÃO PARA MESTRE DE OBRAS (ENCARGOS COMPLEMENTARES) - MENSALISTA</t>
  </si>
  <si>
    <t>95423</t>
  </si>
  <si>
    <t>CURSO DE CAPACITAÇÃO PARA ENCARREGADO GERAL DE OBRAS (ENCARGOS COMPLEMENTARES) - MENSALISTA</t>
  </si>
  <si>
    <t>95422</t>
  </si>
  <si>
    <t>CURSO DE CAPACITAÇÃO PARA ARQUITETO SÊNIOR (ENCARGOS COMPLEMENTARES) - MENSALISTA</t>
  </si>
  <si>
    <t>95421</t>
  </si>
  <si>
    <t>CURSO DE CAPACITAÇÃO PARA ARQUITETO PLENO (ENCARGOS COMPLEMENTARES) - MENSALISTA</t>
  </si>
  <si>
    <t>95420</t>
  </si>
  <si>
    <t>CURSO DE CAPACITAÇÃO PARA ARQUITETO JÚNIOR (ENCARGOS COMPLEMENTARES) - MENSALISTA</t>
  </si>
  <si>
    <t>95419</t>
  </si>
  <si>
    <t>CURSO DE CAPACITAÇÃO PARA ENGENHEIRO CIVIL DE OBRA SÊNIOR (ENCARGOS COMPLEMENTARES) - MENSALISTA</t>
  </si>
  <si>
    <t>95418</t>
  </si>
  <si>
    <t>CURSO DE CAPACITAÇÃO PARA ENGENHEIRO CIVIL DE OBRA PLENO (ENCARGOS COMPLEMENTARES) - MENSALISTA</t>
  </si>
  <si>
    <t>95417</t>
  </si>
  <si>
    <t>CURSO DE CAPACITAÇÃO PARA AUXILIAR DE ESCRITÓRIO (ENCARGOS COMPLEMENTARES) - MENSALISTA</t>
  </si>
  <si>
    <t>95416</t>
  </si>
  <si>
    <t>CURSO DE CAPACITAÇÃO PARA ENGENHEIRO CIVIL DE OBRA JÚNIOR (ENCARGOS COMPLEMENTARES) - MENSALISTA</t>
  </si>
  <si>
    <t>95415</t>
  </si>
  <si>
    <t>CURSO DE CAPACITAÇÃO PARA APONTADOR OU APROPRIADOR (ENCARGOS COMPLEMENTARES) - MENSALISTA</t>
  </si>
  <si>
    <t>95414</t>
  </si>
  <si>
    <t>8,68</t>
  </si>
  <si>
    <t>CURSO DE CAPACITAÇÃO PARA ALMOXARIFE (ENCARGOS COMPLEMENTARES) - MENSALISTA</t>
  </si>
  <si>
    <t>95413</t>
  </si>
  <si>
    <t>CURSO DE CAPACITAÇÃO PARA AUXILIAR DE DESENHISTA (ENCARGOS COMPLEMENTARES) - MENSALISTA</t>
  </si>
  <si>
    <t>95412</t>
  </si>
  <si>
    <t>CURSO DE CAPACITAÇÃO PARA DESENHISTA PROJETISTA (ENCARGOS COMPLEMENTARES) - MENSALISTA</t>
  </si>
  <si>
    <t>95411</t>
  </si>
  <si>
    <t>5,06</t>
  </si>
  <si>
    <t>CURSO DE CAPACITAÇÃO PARA DESENHISTA COPISTA (ENCARGOS COMPLEMENTARES) - MENSALISTA</t>
  </si>
  <si>
    <t>95410</t>
  </si>
  <si>
    <t>8,10</t>
  </si>
  <si>
    <t>CURSO DE CAPACITAÇÃO PARA DESENHISTA DETALHISTA (ENCARGOS COMPLEMENTARES) - MENSALISTA</t>
  </si>
  <si>
    <t>95409</t>
  </si>
  <si>
    <t>CURSO DE CAPACITAÇÃO  PARA MOTORISTA DE CAMINHÃO (ENCARGOS COMPLEMENTARES) - MENSALISTA</t>
  </si>
  <si>
    <t>95408</t>
  </si>
  <si>
    <t>H</t>
  </si>
  <si>
    <t>CURSO DE CAPACITAÇÃO PARA ENGENHEIRO ELETRICISTA (ENCARGOS COMPLEMENTARES) - HORISTA</t>
  </si>
  <si>
    <t>95407</t>
  </si>
  <si>
    <t>0,10</t>
  </si>
  <si>
    <t>COLETADO</t>
  </si>
  <si>
    <t>CURSO DE CAPACITAÇÃO PARA TOPÓGRAFO (ENCARGOS COMPLEMENTARES) - HORISTA</t>
  </si>
  <si>
    <t>95406</t>
  </si>
  <si>
    <t>0,71</t>
  </si>
  <si>
    <t>CURSO DE CAPACITAÇÃO PARA MESTRE DE OBRAS (ENCARGOS COMPLEMENTARES) - HORISTA</t>
  </si>
  <si>
    <t>95405</t>
  </si>
  <si>
    <t>CURSO DE CAPACITAÇÃO PARA ENGENHEIRO CIVIL DE OBRA SÊNIOR (ENCARGOS COMPLEMENTARES) - HORISTA</t>
  </si>
  <si>
    <t>95404</t>
  </si>
  <si>
    <t>0,99</t>
  </si>
  <si>
    <t>CURSO DE CAPACITAÇÃO PARA ENGENHEIRO CIVIL DE OBRA PLENO (ENCARGOS COMPLEMENTARES) - HORISTA</t>
  </si>
  <si>
    <t>95403</t>
  </si>
  <si>
    <t>0,87</t>
  </si>
  <si>
    <t>CURSO DE CAPACITAÇÃO PARA ENGENHEIRO CIVIL DE OBRA JÚNIOR (ENCARGOS COMPLEMENTARES) - HORISTA</t>
  </si>
  <si>
    <t>95402</t>
  </si>
  <si>
    <t>0,47</t>
  </si>
  <si>
    <t>CURSO DE CAPACITAÇÃO PARA ENCARREGADO GERAL (ENCARGOS COMPLEMENTARES) - HORISTA</t>
  </si>
  <si>
    <t>95401</t>
  </si>
  <si>
    <t>0,07</t>
  </si>
  <si>
    <t>CURSO DE CAPACITAÇÃO PARA DESENHISTA PROJETISTA (ENCARGOS COMPLEMENTARES) - HORISTA</t>
  </si>
  <si>
    <t>95400</t>
  </si>
  <si>
    <t>0,05</t>
  </si>
  <si>
    <t>CURSO DE CAPACITAÇÃO PARA DESENHISTA COPISTA (ENCARGOS COMPLEMENTARES) - HORISTA</t>
  </si>
  <si>
    <t>95399</t>
  </si>
  <si>
    <t>CURSO DE CAPACITAÇÃO PARA AUXILIAR DE ESCRITÓRIO (ENCARGOS COMPLEMENTARES) - HORISTA</t>
  </si>
  <si>
    <t>95398</t>
  </si>
  <si>
    <t>0,08</t>
  </si>
  <si>
    <t>CURSO DE CAPACITAÇÃO PARA AUXILIAR DE DESENHISTA (ENCARGOS COMPLEMENTARES) - HORISTA</t>
  </si>
  <si>
    <t>95397</t>
  </si>
  <si>
    <t>0,67</t>
  </si>
  <si>
    <t>CURSO DE CAPACITAÇÃO PARA ARQUITETO DE OBRA SÊNIOR (ENCARGOS COMPLEMENTARES) - HORISTA</t>
  </si>
  <si>
    <t>95396</t>
  </si>
  <si>
    <t>0,51</t>
  </si>
  <si>
    <t>CURSO DE CAPACITAÇÃO PARA ARQUITETO DE OBRA PLENO (ENCARGOS COMPLEMENTARES) - HORISTA</t>
  </si>
  <si>
    <t>95395</t>
  </si>
  <si>
    <t>0,36</t>
  </si>
  <si>
    <t>CURSO DE CAPACITAÇÃO PARA ARQUITETO DE OBRA JÚNIOR (ENCARGOS COMPLEMENTARES) - HORISTA</t>
  </si>
  <si>
    <t>95394</t>
  </si>
  <si>
    <t>0,23</t>
  </si>
  <si>
    <t>CURSO DE CAPACITAÇÃO PARA APONTADOR OU APROPRIADOR (ENCARGOS COMPLEMENTARES) - HORISTA</t>
  </si>
  <si>
    <t>95393</t>
  </si>
  <si>
    <t>0,06</t>
  </si>
  <si>
    <t>CURSO DE CAPACITAÇÃO PARA ALMOXARIFE (ENCARGOS COMPLEMENTARES) - HORISTA</t>
  </si>
  <si>
    <t>95392</t>
  </si>
  <si>
    <t>CURSO DE CAPACITAÇÃO PARA DESENHISTA DETALHISTA (ENCARGOS COMPLEMENTARES) - HORISTA</t>
  </si>
  <si>
    <t>95391</t>
  </si>
  <si>
    <t>CURSO DE CAPACITAÇÃO PARA JARDINEIRO (ENCARGOS COMPLEMENTARES) - HORISTA</t>
  </si>
  <si>
    <t>95390</t>
  </si>
  <si>
    <t>CURSO DE CAPACITAÇÃO PARA OPERADOR DE BETONEIRA ESTACIONÁRIA/MISTURADOR (ENCARGOS COMPLEMENTARES) - HORISTA</t>
  </si>
  <si>
    <t>95389</t>
  </si>
  <si>
    <t>CURSO DE CAPACITAÇÃO PARA VIGIA NOTURNO (ENCARGOS COMPLEMENTARES) - HORISTA</t>
  </si>
  <si>
    <t>95388</t>
  </si>
  <si>
    <t>0,22</t>
  </si>
  <si>
    <t>CURSO DE CAPACITAÇÃO PARA VIDRACEIRO (ENCARGOS COMPLEMENTARES) - HORISTA</t>
  </si>
  <si>
    <t>95387</t>
  </si>
  <si>
    <t>0,16</t>
  </si>
  <si>
    <t>CURSO DE CAPACITAÇÃO PARA TRATORISTA (ENCARGOS COMPLEMENTARES) - HORISTA</t>
  </si>
  <si>
    <t>95386</t>
  </si>
  <si>
    <t>0,13</t>
  </si>
  <si>
    <t>CURSO DE CAPACITAÇÃO PARA TELHADISTA (ENCARGOS COMPLEMENTARES) - HORISTA</t>
  </si>
  <si>
    <t>95385</t>
  </si>
  <si>
    <t>CURSO DE CAPACITAÇÃO PARA TÉCNICO DE SONDAGEM (ENCARGOS COMPLEMENTARES) - HORISTA</t>
  </si>
  <si>
    <t>95384</t>
  </si>
  <si>
    <t>CURSO DE CAPACITAÇÃO PARA TÉCNICO DE LABORATÓRIO (ENCARGOS COMPLEMENTARES) - HORISTA</t>
  </si>
  <si>
    <t>95383</t>
  </si>
  <si>
    <t>0,18</t>
  </si>
  <si>
    <t>CURSO DE CAPACITAÇÃO PARA TAQUEADOR OU TAQUEIRO (ENCARGOS COMPLEMENTARES) - HORISTA</t>
  </si>
  <si>
    <t>95382</t>
  </si>
  <si>
    <t>0,12</t>
  </si>
  <si>
    <t>CURSO DE CAPACITAÇÃO PARA SOLDADOR A (PARA SOLDA A SER TESTADA COM RAIOS  X ) (ENCARGOS COMPLEMENTARES) - HORISTA</t>
  </si>
  <si>
    <t>95380</t>
  </si>
  <si>
    <t>0,15</t>
  </si>
  <si>
    <t>CURSO DE CAPACITAÇÃO PARA SOLDADOR (ENCARGOS COMPLEMENTARES) - HORISTA</t>
  </si>
  <si>
    <t>95379</t>
  </si>
  <si>
    <t>0,19</t>
  </si>
  <si>
    <t>CURSO DE CAPACITAÇÃO PARA SERVENTE (ENCARGOS COMPLEMENTARES) - HORISTA</t>
  </si>
  <si>
    <t>95378</t>
  </si>
  <si>
    <t>0,14</t>
  </si>
  <si>
    <t>CURSO DE CAPACITAÇÃO PARA SERRALHEIRO (ENCARGOS COMPLEMENTARES) - HORISTA</t>
  </si>
  <si>
    <t>95377</t>
  </si>
  <si>
    <t>0,04</t>
  </si>
  <si>
    <t>CURSO DE CAPACITAÇÃO PARA RASTELEIRO (ENCARGOS COMPLEMENTARES) - HORISTA</t>
  </si>
  <si>
    <t>95376</t>
  </si>
  <si>
    <t>0,20</t>
  </si>
  <si>
    <t>CURSO DE CAPACITAÇÃO PARA POCEIRO (ENCARGOS COMPLEMENTARES) - HORISTA</t>
  </si>
  <si>
    <t>95375</t>
  </si>
  <si>
    <t>CURSO DE CAPACITAÇÃO PARA PINTOR PARA TINTA EPÓXI (ENCARGOS COMPLEMENTARES) - HORISTA</t>
  </si>
  <si>
    <t>95374</t>
  </si>
  <si>
    <t>CURSO DE CAPACITAÇÃO PARA PINTOR DE LETREIROS (ENCARGOS COMPLEMENTARES) - HORISTA</t>
  </si>
  <si>
    <t>95373</t>
  </si>
  <si>
    <t>CURSO DE CAPACITAÇÃO PARA PINTOR (ENCARGOS COMPLEMENTARES) - HORISTA</t>
  </si>
  <si>
    <t>95372</t>
  </si>
  <si>
    <t>0,27</t>
  </si>
  <si>
    <t>CURSO DE CAPACITAÇÃO PARA PEDREIRO (ENCARGOS COMPLEMENTARES) - HORISTA</t>
  </si>
  <si>
    <t>95371</t>
  </si>
  <si>
    <t>CURSO DE CAPACITAÇÃO PARA PASTILHEIRO (ENCARGOS COMPLEMENTARES) - HORISTA</t>
  </si>
  <si>
    <t>95370</t>
  </si>
  <si>
    <t>0,09</t>
  </si>
  <si>
    <t>CURSO DE CAPACITAÇÃO PARA OPERADOR PARA BATE ESTACAS (ENCARGOS COMPLEMENTARES) - HORISTA</t>
  </si>
  <si>
    <t>95369</t>
  </si>
  <si>
    <t>0,17</t>
  </si>
  <si>
    <t>CURSO DE CAPACITAÇÃO PARA OPERADOR JATO DE AREIA OU JATISTA (ENCARGOS COMPLEMENTARES) - HORISTA</t>
  </si>
  <si>
    <t>95368</t>
  </si>
  <si>
    <t>CURSO DE CAPACITAÇÃO PARA OPERADOR DE USINA DE ASFALTO, DE SOLOS OU DE CONCRETO (ENCARGOS COMPLEMENTARES) - HORISTA</t>
  </si>
  <si>
    <t>95367</t>
  </si>
  <si>
    <t>CURSO DE CAPACITAÇÃO PARA OPERADOR DE ROLO COMPACTADOR (ENCARGOS COMPLEMENTARES) - HORISTA</t>
  </si>
  <si>
    <t>95366</t>
  </si>
  <si>
    <t>CURSO DE CAPACITAÇÃO PARA OPERADOR DE PAVIMENTADORA (ENCARGOS COMPLEMENTARES) - HORISTA</t>
  </si>
  <si>
    <t>95365</t>
  </si>
  <si>
    <t>CURSO DE CAPACITAÇÃO PARA OPERADOR DE PÁ CARREGADEIRA (ENCARGOS COMPLEMENTARES) - HORISTA</t>
  </si>
  <si>
    <t>95364</t>
  </si>
  <si>
    <t>CURSO DE CAPACITAÇÃO PARA OPERADOR DE MOTONIVELADORA (ENCARGOS COMPLEMENTARES) - HORISTA</t>
  </si>
  <si>
    <t>95363</t>
  </si>
  <si>
    <t>CURSO DE CAPACITAÇÃO PARA OPERADOR DE MOTO-ESCREIPER (ENCARGOS COMPLEMENTARES) - HORISTA</t>
  </si>
  <si>
    <t>95362</t>
  </si>
  <si>
    <t>CURSO DE CAPACITAÇÃO PARA OPERADOR DE MARTELETE OU MARTELETEIRO (ENCARGOS COMPLEMENTARES) - HORISTA</t>
  </si>
  <si>
    <t>95361</t>
  </si>
  <si>
    <t>CURSO DE CAPACITAÇÃO PARA OPERADOR DE MÁQUINAS E EQUIPAMENTOS (ENCARGOS COMPLEMENTARES) - HORISTA</t>
  </si>
  <si>
    <t>95360</t>
  </si>
  <si>
    <t>0,49</t>
  </si>
  <si>
    <t>CURSO DE CAPACITAÇÃO PARA OPERADOR DE GUINDASTE (ENCARGOS COMPLEMENTARES) - HORISTA</t>
  </si>
  <si>
    <t>95359</t>
  </si>
  <si>
    <t>CURSO DE CAPACITAÇÃO PARA OPERADOR DE GUINCHO (ENCARGOS COMPLEMENTARES) - HORISTA</t>
  </si>
  <si>
    <t>95358</t>
  </si>
  <si>
    <t>CURSO DE CAPACITAÇÃO PARA OPERADOR DE ESCAVADEIRA (ENCARGOS COMPLEMENTARES) - HORISTA</t>
  </si>
  <si>
    <t>95357</t>
  </si>
  <si>
    <t>CURSO DE CAPACITAÇÃO PARA OPERADOR DE DEMARCADORA DE FAIXAS (ENCARGOS COMPLEMENTARES) - HORISTA</t>
  </si>
  <si>
    <t>95356</t>
  </si>
  <si>
    <t>CURSO DE CAPACITAÇÃO PARA OPERADOR DE COMPRESSOR OU COMPRESSORISTA (ENCARGOS COMPLEMENTARES) - HORISTA</t>
  </si>
  <si>
    <t>95355</t>
  </si>
  <si>
    <t>CURSO DE CAPACITAÇÃO PARA OPERADOR DE BETONEIRA (CAMINHÃO) (ENCARGOS COMPLEMENTARES) - HORISTA</t>
  </si>
  <si>
    <t>95354</t>
  </si>
  <si>
    <t>CURSO DE CAPACITAÇÃO PARA NIVELADOR (ENCARGOS COMPLEMENTARES) - HORISTA</t>
  </si>
  <si>
    <t>95352</t>
  </si>
  <si>
    <t>CURSO DE CAPACITAÇÃO PARA MOTORISTA OPERADOR DE MUNCK (ENCARGOS COMPLEMENTARES) - HORISTA</t>
  </si>
  <si>
    <t>95351</t>
  </si>
  <si>
    <t>CURSO DE CAPACITAÇÃO PARA MOTORISTA DE VEÍCULO PESADO (ENCARGOS COMPLEMENTARES) - HORISTA</t>
  </si>
  <si>
    <t>95350</t>
  </si>
  <si>
    <t>CURSO DE CAPACITAÇÃO PARA MOTORISTA DE VEÍCULO LEVE (ENCARGOS COMPLEMENTARES) - HORISTA</t>
  </si>
  <si>
    <t>95349</t>
  </si>
  <si>
    <t>CURSO DE CAPACITAÇÃO PARA MOTORISTA DE CAMINHÃO E CARRETA (ENCARGOS COMPLEMENTARES) - HORISTA</t>
  </si>
  <si>
    <t>95348</t>
  </si>
  <si>
    <t>CURSO DE CAPACITAÇÃO PARA MOTORISTA DE CAMINHÃO (ENCARGOS COMPLEMENTARES) - HORISTA</t>
  </si>
  <si>
    <t>95347</t>
  </si>
  <si>
    <t>CURSO DE CAPACITAÇÃO PARA MOTORISTA DE BASCULANTE (ENCARGOS COMPLEMENTARES) - HORISTA</t>
  </si>
  <si>
    <t>95346</t>
  </si>
  <si>
    <t>0,45</t>
  </si>
  <si>
    <t>CURSO DE CAPACITAÇÃO PARA MONTADOR ELETROMECÂNICO (ENCARGOS COMPLEMENTARES) - HORISTA</t>
  </si>
  <si>
    <t>95345</t>
  </si>
  <si>
    <t>CURSO DE CAPACITAÇÃO PARA MONTADOR DE ESTRUTURA METÁLICA (ENCARGOS COMPLEMENTARES) - HORISTA</t>
  </si>
  <si>
    <t>95344</t>
  </si>
  <si>
    <t>CURSO DE CAPACITAÇÃO PARA MONTADOR  DE TUBO AÇO/EQUIPAMENTOS (ENCARGOS COMPLEMENTARES) - HORISTA</t>
  </si>
  <si>
    <t>95343</t>
  </si>
  <si>
    <t>CURSO DE CAPACITAÇÃO PARA MECÂNICO DE EQUIPAMENTOS PESADOS (ENCARGOS COMPLEMENTARES) - HORISTA</t>
  </si>
  <si>
    <t>95342</t>
  </si>
  <si>
    <t>CURSO DE CAPACITAÇÃO PARA MARMORISTA/GRANITEIRO (ENCARGOS COMPLEMENTARES) - HORISTA</t>
  </si>
  <si>
    <t>95341</t>
  </si>
  <si>
    <t>CURSO DE CAPACITAÇÃO PARA MARCENEIRO (ENCARGOS COMPLEMENTARES) - HORISTA</t>
  </si>
  <si>
    <t>95340</t>
  </si>
  <si>
    <t>CURSO DE CAPACITAÇÃO PARA MAÇARIQUEIRO (ENCARGOS COMPLEMENTARES) - HORISTA</t>
  </si>
  <si>
    <t>95339</t>
  </si>
  <si>
    <t>CURSO DE CAPACITAÇÃO PARA IMPERMEABILIZADOR (ENCARGOS COMPLEMENTARES) - HORISTA</t>
  </si>
  <si>
    <t>95338</t>
  </si>
  <si>
    <t>CURSO DE CAPACITAÇÃO PARA GESSEIRO (ENCARGOS COMPLEMENTARES) - HORISTA</t>
  </si>
  <si>
    <t>95337</t>
  </si>
  <si>
    <t>CURSO DE CAPACITAÇÃO PARA ENCANADOR OU BOMBEIRO HIDRÁULICO (ENCARGOS COMPLEMENTARES) - HORISTA</t>
  </si>
  <si>
    <t>95335</t>
  </si>
  <si>
    <t>0,50</t>
  </si>
  <si>
    <t>CURSO DE CAPACITAÇÃO PARA ELETROTÉCNICO (ENCARGOS COMPLEMENTARES) - HORISTA</t>
  </si>
  <si>
    <t>95334</t>
  </si>
  <si>
    <t>CURSO DE CAPACITAÇÃO PARA ELETRICISTA INDUSTRIAL (ENCARGOS COMPLEMENTARES) - HORISTA</t>
  </si>
  <si>
    <t>95333</t>
  </si>
  <si>
    <t>CURSO DE CAPACITAÇÃO PARA ELETRICISTA (ENCARGOS COMPLEMENTARES) - HORISTA</t>
  </si>
  <si>
    <t>95332</t>
  </si>
  <si>
    <t>CURSO DE CAPACITAÇÃO PARA CAVOUQUEIRO OU OPERADOR PERFURATRIZ/ROMPEDOR (ENCARGOS COMPLEMENTARES) - HORISTA</t>
  </si>
  <si>
    <t>95331</t>
  </si>
  <si>
    <t>CURSO DE CAPACITAÇÃO PARA CARPINTEIRO DE FÔRMAS (ENCARGOS COMPLEMENTARES) - HORISTA</t>
  </si>
  <si>
    <t>95330</t>
  </si>
  <si>
    <t>CURSO DE CAPACITAÇÃO PARA CARPINTEIRO DE ESQUADRIA (ENCARGOS COMPLEMENTARES) - HORISTA</t>
  </si>
  <si>
    <t>95329</t>
  </si>
  <si>
    <t>CURSO DE CAPACITAÇÃO PARA CALCETEIRO (ENCARGOS COMPLEMENTARES) - HORISTA</t>
  </si>
  <si>
    <t>95328</t>
  </si>
  <si>
    <t>CURSO DE CAPACITAÇÃO PARA CADASTRISTA DE REDES DE AGUA E ESGOTO (ENCARGOS COMPLEMENTARES) - HORISTA</t>
  </si>
  <si>
    <t>95326</t>
  </si>
  <si>
    <t>CURSO DE CAPACITAÇÃO PARA BLASTER, DINAMITADOR OU CABO DE FOGO (ENCARGOS COMPLEMENTARES) - HORISTA</t>
  </si>
  <si>
    <t>95325</t>
  </si>
  <si>
    <t>CURSO DE CAPACITAÇÃO PARA AZULEJISTA OU LADRILHISTA (ENCARGOS COMPLEMENTARES) - HORISTA</t>
  </si>
  <si>
    <t>95324</t>
  </si>
  <si>
    <t>CURSO DE CAPACITAÇÃO PARA AUXILIAR TÉCNICO DE ENGENHARIA (ENCARGOS COMPLEMENTARES) - HORISTA</t>
  </si>
  <si>
    <t>95323</t>
  </si>
  <si>
    <t>CURSO DE CAPACITAÇÃO PARA AUXILIAR DE TOPÓGRAFO (ENCARGOS COMPLEMENTARES) - HORISTA</t>
  </si>
  <si>
    <t>95322</t>
  </si>
  <si>
    <t>0,11</t>
  </si>
  <si>
    <t>CURSO DE CAPACITAÇÃO PARA AUXILIAR DE SERVIÇOS GERAIS (ENCARGOS COMPLEMENTARES) - HORISTA</t>
  </si>
  <si>
    <t>95321</t>
  </si>
  <si>
    <t>CURSO DE CAPACITAÇÃO PARA AUXILIAR DE SERRALHEIRO (ENCARGOS COMPLEMENTARES) - HORISTA</t>
  </si>
  <si>
    <t>95320</t>
  </si>
  <si>
    <t>CURSO DE CAPACITAÇÃO PARA AUXILIAR DE MECÂNICO (ENCARGOS COMPLEMENTARES) - HORISTA</t>
  </si>
  <si>
    <t>95319</t>
  </si>
  <si>
    <t>CURSO DE CAPACITAÇÃO PARA AUXILIAR DE LABORATÓRIO (ENCARGOS COMPLEMENTARES) - HORISTA</t>
  </si>
  <si>
    <t>95318</t>
  </si>
  <si>
    <t>CURSO DE CAPACITAÇÃO PARA AUXILIAR DE ENCANADOR OU BOMBEIRO HIDRÁULICO (ENCARGOS COMPLEMENTARES) - HORISTA</t>
  </si>
  <si>
    <t>95317</t>
  </si>
  <si>
    <t>0,33</t>
  </si>
  <si>
    <t>CURSO DE CAPACITAÇÃO PARA AUXILIAR DE ELETRICISTA (ENCARGOS COMPLEMENTARES) - HORISTA</t>
  </si>
  <si>
    <t>95316</t>
  </si>
  <si>
    <t>CURSO DE CAPACITAÇÃO PARA ASSENTADOR DE TUBOS (ENCARGOS COMPLEMENTARES) - HORISTA</t>
  </si>
  <si>
    <t>95315</t>
  </si>
  <si>
    <t>CURSO DE CAPACITAÇÃO PARA ARMADOR (ENCARGOS COMPLEMENTARES) - HORISTA</t>
  </si>
  <si>
    <t>95314</t>
  </si>
  <si>
    <t>CURSO DE CAPACITAÇÃO PARA AJUDANTE ESPECIALIZADO (ENCARGOS COMPLEMENTARES) - HORISTA</t>
  </si>
  <si>
    <t>95313</t>
  </si>
  <si>
    <t>CURSO DE CAPACITAÇÃO PARA AJUDANTE DE PEDREIRO (ENCARGOS COMPLEMENTARES) - HORISTA</t>
  </si>
  <si>
    <t>95312</t>
  </si>
  <si>
    <t>CURSO DE CAPACITAÇÃO PARA AJUDANTE DE OPERAÇÃO EM GERAL (ENCARGOS COMPLEMENTARES) - HORISTA</t>
  </si>
  <si>
    <t>95311</t>
  </si>
  <si>
    <t>CURSO DE CAPACITAÇÃO PARA AJUDANTE DE ESTRUTURA METÁLICA (ENCARGOS COMPLEMENTARES) - HORISTA</t>
  </si>
  <si>
    <t>95310</t>
  </si>
  <si>
    <t>CURSO DE CAPACITAÇÃO PARA AJUDANTE DE CARPINTEIRO (ENCARGOS COMPLEMENTARES) - HORISTA</t>
  </si>
  <si>
    <t>95309</t>
  </si>
  <si>
    <t>CURSO DE CAPACITAÇÃO PARA AJUDANTE DE ARMADOR (ENCARGOS COMPLEMENTARES) - HORISTA</t>
  </si>
  <si>
    <t>95308</t>
  </si>
  <si>
    <t>TOPOGRAFO COM ENCARGOS COMPLEMENTARES</t>
  </si>
  <si>
    <t>94296</t>
  </si>
  <si>
    <t>MESTRE DE OBRAS COM ENCARGOS COMPLEMENTARES</t>
  </si>
  <si>
    <t>94295</t>
  </si>
  <si>
    <t>ENCARREGADO GERAL DE OBRAS COM ENCARGOS COMPLEMENTARES</t>
  </si>
  <si>
    <t>93572</t>
  </si>
  <si>
    <t>ARQUITETO SENIOR COM ENCARGOS COMPLEMENTARES</t>
  </si>
  <si>
    <t>93571</t>
  </si>
  <si>
    <t>ARQUITETO PLENO COM ENCARGOS COMPLEMENTARES</t>
  </si>
  <si>
    <t>93570</t>
  </si>
  <si>
    <t>ARQUITETO JUNIOR COM ENCARGOS COMPLEMENTARES</t>
  </si>
  <si>
    <t>93569</t>
  </si>
  <si>
    <t>ENGENHEIRO CIVIL DE OBRA SENIOR COM ENCARGOS COMPLEMENTARES</t>
  </si>
  <si>
    <t>93568</t>
  </si>
  <si>
    <t>ENGENHEIRO CIVIL DE OBRA PLENO COM ENCARGOS COMPLEMENTARES</t>
  </si>
  <si>
    <t>93567</t>
  </si>
  <si>
    <t>AUXILIAR DE ESCRITORIO COM ENCARGOS COMPLEMENTARES</t>
  </si>
  <si>
    <t>93566</t>
  </si>
  <si>
    <t>ENGENHEIRO CIVIL DE OBRA JUNIOR COM ENCARGOS COMPLEMENTARES</t>
  </si>
  <si>
    <t>93565</t>
  </si>
  <si>
    <t>APONTADOR OU APROPRIADOR COM ENCARGOS COMPLEMENTARES</t>
  </si>
  <si>
    <t>93564</t>
  </si>
  <si>
    <t>ALMOXARIFE COM ENCARGOS COMPLEMENTARES</t>
  </si>
  <si>
    <t>93563</t>
  </si>
  <si>
    <t>AUXILIAR DE DESENHISTA COM ENCARGOS COMPLEMENTARES</t>
  </si>
  <si>
    <t>93562</t>
  </si>
  <si>
    <t>DESENHISTA PROJETISTA COM ENCARGOS COMPLEMENTARES</t>
  </si>
  <si>
    <t>93561</t>
  </si>
  <si>
    <t>DESENHISTA COPISTA COM ENCARGOS COMPLEMENTARES</t>
  </si>
  <si>
    <t>DESENHISTA DETALHISTA COM ENCARGOS COMPLEMENTARES</t>
  </si>
  <si>
    <t>MOTORISTA DE CAMINHAO COM ENCARGOS COMPLEMENTARES</t>
  </si>
  <si>
    <t>93558</t>
  </si>
  <si>
    <t>ENGENHEIRO SANITARISTA COM ENCARGOS COMPLEMENTARES</t>
  </si>
  <si>
    <t>91678</t>
  </si>
  <si>
    <t>ENGENHEIRO ELETRICISTA COM ENCARGOS COMPLEMENTARES</t>
  </si>
  <si>
    <t>91677</t>
  </si>
  <si>
    <t>19,94</t>
  </si>
  <si>
    <t>90781</t>
  </si>
  <si>
    <t>43,12</t>
  </si>
  <si>
    <t>90780</t>
  </si>
  <si>
    <t>90779</t>
  </si>
  <si>
    <t>90778</t>
  </si>
  <si>
    <t>90777</t>
  </si>
  <si>
    <t>ENCARREGADO GERAL COM ENCARGOS COMPLEMENTARES</t>
  </si>
  <si>
    <t>90776</t>
  </si>
  <si>
    <t>90775</t>
  </si>
  <si>
    <t>90773</t>
  </si>
  <si>
    <t>90772</t>
  </si>
  <si>
    <t>90771</t>
  </si>
  <si>
    <t>ARQUITETO DE OBRA SENIOR COM ENCARGOS COMPLEMENTARES</t>
  </si>
  <si>
    <t>90770</t>
  </si>
  <si>
    <t>ARQUITETO DE OBRA PLENO COM ENCARGOS COMPLEMENTARES</t>
  </si>
  <si>
    <t>90769</t>
  </si>
  <si>
    <t>ARQUITETO DE OBRA JUNIOR COM ENCARGOS COMPLEMENTARES</t>
  </si>
  <si>
    <t>90768</t>
  </si>
  <si>
    <t>90767</t>
  </si>
  <si>
    <t>90766</t>
  </si>
  <si>
    <t>88597</t>
  </si>
  <si>
    <t>20,68</t>
  </si>
  <si>
    <t>JARDINEIRO COM ENCARGOS COMPLEMENTARES</t>
  </si>
  <si>
    <t>88441</t>
  </si>
  <si>
    <t>OPERADOR DE BETONEIRA ESTACIONÁRIA/MISTURADOR COM ENCARGOS COMPLEMENTARES</t>
  </si>
  <si>
    <t>88377</t>
  </si>
  <si>
    <t>VIGIA NOTURNO COM ENCARGOS COMPLEMENTARES</t>
  </si>
  <si>
    <t>88326</t>
  </si>
  <si>
    <t>VIDRACEIRO COM ENCARGOS COMPLEMENTARES</t>
  </si>
  <si>
    <t>88325</t>
  </si>
  <si>
    <t>TRATORISTA COM ENCARGOS COMPLEMENTARES</t>
  </si>
  <si>
    <t>88324</t>
  </si>
  <si>
    <t>TELHADISTA COM ENCARGOS COMPLEMENTARES</t>
  </si>
  <si>
    <t>88323</t>
  </si>
  <si>
    <t>16,88</t>
  </si>
  <si>
    <t>TÉCNICO DE SONDAGEM COM ENCARGOS COMPLEMENTARES</t>
  </si>
  <si>
    <t>88322</t>
  </si>
  <si>
    <t>29,90</t>
  </si>
  <si>
    <t>TÉCNICO DE LABORATÓRIO COM ENCARGOS COMPLEMENTARES</t>
  </si>
  <si>
    <t>88321</t>
  </si>
  <si>
    <t>24,95</t>
  </si>
  <si>
    <t>TAQUEADOR OU TAQUEIRO COM ENCARGOS COMPLEMENTARES</t>
  </si>
  <si>
    <t>88320</t>
  </si>
  <si>
    <t>SOLDADOR A (PARA SOLDA A SER TESTADA COM RAIOS "X") COM ENCARGOS COMPLEMENTARES</t>
  </si>
  <si>
    <t>88318</t>
  </si>
  <si>
    <t>21,77</t>
  </si>
  <si>
    <t>SOLDADOR COM ENCARGOS COMPLEMENTARES</t>
  </si>
  <si>
    <t>88317</t>
  </si>
  <si>
    <t>SERVENTE COM ENCARGOS COMPLEMENTARES</t>
  </si>
  <si>
    <t>88316</t>
  </si>
  <si>
    <t>SERRALHEIRO COM ENCARGOS COMPLEMENTARES</t>
  </si>
  <si>
    <t>88315</t>
  </si>
  <si>
    <t>15,88</t>
  </si>
  <si>
    <t>RASTELEIRO COM ENCARGOS COMPLEMENTARES</t>
  </si>
  <si>
    <t>88314</t>
  </si>
  <si>
    <t>17,22</t>
  </si>
  <si>
    <t>POCEIRO COM ENCARGOS COMPLEMENTARES</t>
  </si>
  <si>
    <t>88313</t>
  </si>
  <si>
    <t>22,55</t>
  </si>
  <si>
    <t>PINTOR PARA TINTA EPÓXI COM ENCARGOS COMPLEMENTARES</t>
  </si>
  <si>
    <t>88312</t>
  </si>
  <si>
    <t>PINTOR DE LETREIROS COM ENCARGOS COMPLEMENTARES</t>
  </si>
  <si>
    <t>88311</t>
  </si>
  <si>
    <t>21,33</t>
  </si>
  <si>
    <t>PINTOR COM ENCARGOS COMPLEMENTARES</t>
  </si>
  <si>
    <t>88310</t>
  </si>
  <si>
    <t>21,42</t>
  </si>
  <si>
    <t>PEDREIRO COM ENCARGOS COMPLEMENTARES</t>
  </si>
  <si>
    <t>88309</t>
  </si>
  <si>
    <t>PASTILHEIRO COM ENCARGOS COMPLEMENTARES</t>
  </si>
  <si>
    <t>88308</t>
  </si>
  <si>
    <t>19,60</t>
  </si>
  <si>
    <t>OPERADOR PARA BATE ESTACAS COM ENCARGOS COMPLEMENTARES</t>
  </si>
  <si>
    <t>88307</t>
  </si>
  <si>
    <t>OPERADOR JATO DE AREIA OU JATISTA COM ENCARGOS COMPLEMENTARES</t>
  </si>
  <si>
    <t>88306</t>
  </si>
  <si>
    <t>18,40</t>
  </si>
  <si>
    <t>OPERADOR DE USINA DE ASFALTO, DE SOLOS OU DE CONCRETO COM ENCARGOS COMPLEMENTARES</t>
  </si>
  <si>
    <t>88304</t>
  </si>
  <si>
    <t>18,61</t>
  </si>
  <si>
    <t>OPERADOR DE ROLO COMPACTADOR COM ENCARGOS COMPLEMENTARES</t>
  </si>
  <si>
    <t>88303</t>
  </si>
  <si>
    <t>20,63</t>
  </si>
  <si>
    <t>OPERADOR DE PAVIMENTADORA COM ENCARGOS COMPLEMENTARES</t>
  </si>
  <si>
    <t>88302</t>
  </si>
  <si>
    <t>20,36</t>
  </si>
  <si>
    <t>OPERADOR DE PÁ CARREGADEIRA COM ENCARGOS COMPLEMENTARES</t>
  </si>
  <si>
    <t>88301</t>
  </si>
  <si>
    <t>23,61</t>
  </si>
  <si>
    <t>OPERADOR DE MOTONIVELADORA COM ENCARGOS COMPLEMENTARES</t>
  </si>
  <si>
    <t>88300</t>
  </si>
  <si>
    <t>OPERADOR DE MOTO-ESCREIPER COM ENCARGOS COMPLEMENTARES</t>
  </si>
  <si>
    <t>88299</t>
  </si>
  <si>
    <t>17,87</t>
  </si>
  <si>
    <t>OPERADOR DE MARTELETE OU MARTELETEIRO COM ENCARGOS COMPLEMENTARES</t>
  </si>
  <si>
    <t>88298</t>
  </si>
  <si>
    <t>21,09</t>
  </si>
  <si>
    <t>OPERADOR DE MÁQUINAS E EQUIPAMENTOS COM ENCARGOS COMPLEMENTARES</t>
  </si>
  <si>
    <t>88297</t>
  </si>
  <si>
    <t>OPERADOR DE GUINDASTE COM ENCARGOS COMPLEMENTARES</t>
  </si>
  <si>
    <t>88296</t>
  </si>
  <si>
    <t>20,06</t>
  </si>
  <si>
    <t>OPERADOR DE GUINCHO COM ENCARGOS COMPLEMENTARES</t>
  </si>
  <si>
    <t>88295</t>
  </si>
  <si>
    <t>OPERADOR DE ESCAVADEIRA COM ENCARGOS COMPLEMENTARES</t>
  </si>
  <si>
    <t>88294</t>
  </si>
  <si>
    <t>OPERADOR DE DEMARCADORA DE FAIXAS COM ENCARGOS COMPLEMENTARES</t>
  </si>
  <si>
    <t>88293</t>
  </si>
  <si>
    <t>18,15</t>
  </si>
  <si>
    <t>OPERADOR DE COMPRESSOR OU COMPRESSORISTA COM ENCARGOS COMPLEMENTARES</t>
  </si>
  <si>
    <t>88292</t>
  </si>
  <si>
    <t>OPERADOR DE BETONEIRA (CAMINHÃO) COM ENCARGOS COMPLEMENTARES</t>
  </si>
  <si>
    <t>88291</t>
  </si>
  <si>
    <t>NIVELADOR COM ENCARGOS COMPLEMENTARES</t>
  </si>
  <si>
    <t>88288</t>
  </si>
  <si>
    <t>MOTORISTA OPERADOR DE MUNCK COM ENCARGOS COMPLEMENTARES</t>
  </si>
  <si>
    <t>88286</t>
  </si>
  <si>
    <t>19,17</t>
  </si>
  <si>
    <t>MOTORISTA DE VEÍCULO PESADO COM ENCARGOS COMPLEMENTARES</t>
  </si>
  <si>
    <t>88285</t>
  </si>
  <si>
    <t>18,62</t>
  </si>
  <si>
    <t>MOTORISTA DE VEIÍCULO LEVE COM ENCARGOS COMPLEMENTARES</t>
  </si>
  <si>
    <t>88284</t>
  </si>
  <si>
    <t>MOTORISTA DE CAMINHÃO E CARRETA COM ENCARGOS COMPLEMENTARES</t>
  </si>
  <si>
    <t>88283</t>
  </si>
  <si>
    <t>MOTORISTA DE CAMINHÃO COM ENCARGOS COMPLEMENTARES</t>
  </si>
  <si>
    <t>88282</t>
  </si>
  <si>
    <t>MOTORISTA DE BASCULANTE COM ENCARGOS COMPLEMENTARES</t>
  </si>
  <si>
    <t>88281</t>
  </si>
  <si>
    <t>MONTADOR ELETROMECÃNICO COM ENCARGOS COMPLEMENTARES</t>
  </si>
  <si>
    <t>88279</t>
  </si>
  <si>
    <t>MONTADOR DE ESTRUTURA METÁLICA COM ENCARGOS COMPLEMENTARES</t>
  </si>
  <si>
    <t>88278</t>
  </si>
  <si>
    <t>MONTADOR (TUBO AÇO/EQUIPAMENTOS) COM ENCARGOS COMPLEMENTARES</t>
  </si>
  <si>
    <t>88277</t>
  </si>
  <si>
    <t>MECÃNICO DE EQUIPAMENTOS PESADOS COM ENCARGOS COMPLEMENTARES</t>
  </si>
  <si>
    <t>88275</t>
  </si>
  <si>
    <t>24,73</t>
  </si>
  <si>
    <t>MARMORISTA/GRANITEIRO COM ENCARGOS COMPLEMENTARES</t>
  </si>
  <si>
    <t>88274</t>
  </si>
  <si>
    <t>MARCENEIRO COM ENCARGOS COMPLEMENTARES</t>
  </si>
  <si>
    <t>88273</t>
  </si>
  <si>
    <t>MACARIQUEIRO COM ENCARGOS COMPLEMENTARES</t>
  </si>
  <si>
    <t>88272</t>
  </si>
  <si>
    <t>IMPERMEABILIZADOR COM ENCARGOS COMPLEMENTARES</t>
  </si>
  <si>
    <t>88270</t>
  </si>
  <si>
    <t>GESSEIRO COM ENCARGOS COMPLEMENTARES</t>
  </si>
  <si>
    <t>88269</t>
  </si>
  <si>
    <t>ENCANADOR OU BOMBEIRO HIDRÁULICO COM ENCARGOS COMPLEMENTARES</t>
  </si>
  <si>
    <t>88267</t>
  </si>
  <si>
    <t>ELETROTÉCNICO COM ENCARGOS COMPLEMENTARES</t>
  </si>
  <si>
    <t>88266</t>
  </si>
  <si>
    <t>ELETRICISTA INDUSTRIAL COM ENCARGOS COMPLEMENTARES</t>
  </si>
  <si>
    <t>88265</t>
  </si>
  <si>
    <t>ELETRICISTA COM ENCARGOS COMPLEMENTARES</t>
  </si>
  <si>
    <t>88264</t>
  </si>
  <si>
    <t>CAVOUQUEIRO OU OPERADOR PERFURATRIZ/ROMPEDOR COM ENCARGOS COMPLEMENTARES</t>
  </si>
  <si>
    <t>88263</t>
  </si>
  <si>
    <t>CARPINTEIRO DE FORMAS COM ENCARGOS COMPLEMENTARES</t>
  </si>
  <si>
    <t>88262</t>
  </si>
  <si>
    <t>CARPINTEIRO DE ESQUADRIA COM ENCARGOS COMPLEMENTARES</t>
  </si>
  <si>
    <t>88261</t>
  </si>
  <si>
    <t>CALCETEIRO COM ENCARGOS COMPLEMENTARES</t>
  </si>
  <si>
    <t>88260</t>
  </si>
  <si>
    <t>CADASTRISTA DE REDES DE AGUA E ESGOTO COM ENCARGOS COMPLEMENTARES</t>
  </si>
  <si>
    <t>88258</t>
  </si>
  <si>
    <t>BLASTER, DINAMITADOR OU CABO DE FOGO COM ENCARGOS COMPLEMENTARES</t>
  </si>
  <si>
    <t>88257</t>
  </si>
  <si>
    <t>AZULEJISTA OU LADRILHISTA COM ENCARGOS COMPLEMENTARES</t>
  </si>
  <si>
    <t>88256</t>
  </si>
  <si>
    <t>AUXILIAR TÉCNICO DE ENGENHARIA COM ENCARGOS COMPLEMENTARES</t>
  </si>
  <si>
    <t>88255</t>
  </si>
  <si>
    <t>AUXILIAR DE TOPÓGRAFO COM ENCARGOS COMPLEMENTARES</t>
  </si>
  <si>
    <t>88253</t>
  </si>
  <si>
    <t>AUXILIAR DE SERVIÇOS GERAIS COM ENCARGOS COMPLEMENTARES</t>
  </si>
  <si>
    <t>88252</t>
  </si>
  <si>
    <t>AUXILIAR DE SERRALHEIRO COM ENCARGOS COMPLEMENTARES</t>
  </si>
  <si>
    <t>88251</t>
  </si>
  <si>
    <t>15,93</t>
  </si>
  <si>
    <t>AUXILIAR DE MECÂNICO COM ENCARGOS COMPLEMENTARES</t>
  </si>
  <si>
    <t>88250</t>
  </si>
  <si>
    <t>AUXILIAR DE LABORATÓRIO COM ENCARGOS COMPLEMENTARES</t>
  </si>
  <si>
    <t>88249</t>
  </si>
  <si>
    <t>AUXILIAR DE ENCANADOR OU BOMBEIRO HIDRÁULICO COM ENCARGOS COMPLEMENTARES</t>
  </si>
  <si>
    <t>88248</t>
  </si>
  <si>
    <t>AUXILIAR DE ELETRICISTA COM ENCARGOS COMPLEMENTARES</t>
  </si>
  <si>
    <t>88247</t>
  </si>
  <si>
    <t>ASSENTADOR DE TUBOS COM ENCARGOS COMPLEMENTARES</t>
  </si>
  <si>
    <t>88246</t>
  </si>
  <si>
    <t>ARMADOR COM ENCARGOS COMPLEMENTARES</t>
  </si>
  <si>
    <t>88245</t>
  </si>
  <si>
    <t>AJUDANTE ESPECIALIZADO COM ENCARGOS COMPLEMENTARES</t>
  </si>
  <si>
    <t>88243</t>
  </si>
  <si>
    <t>AJUDANTE DE PEDREIRO COM ENCARGOS COMPLEMENTARES</t>
  </si>
  <si>
    <t>88242</t>
  </si>
  <si>
    <t>AJUDANTE DE OPERAÇÃO EM GERAL COM ENCARGOS COMPLEMENTARES</t>
  </si>
  <si>
    <t>88241</t>
  </si>
  <si>
    <t>AJUDANTE DE ESTRUTURA METÁLICA COM ENCARGOS COMPLEMENTARES</t>
  </si>
  <si>
    <t>88240</t>
  </si>
  <si>
    <t>AJUDANTE DE CARPINTEIRO COM ENCARGOS COMPLEMENTARES</t>
  </si>
  <si>
    <t>88239</t>
  </si>
  <si>
    <t>AJUDANTE DE ARMADOR COM ENCARGOS COMPLEMENTARES</t>
  </si>
  <si>
    <t>88238</t>
  </si>
  <si>
    <t>0,95</t>
  </si>
  <si>
    <t>CAIXA REFERENCIAL</t>
  </si>
  <si>
    <t>ATRIBUÍDO SÃO PAULO</t>
  </si>
  <si>
    <t>PODA EM ALTURA DE ÁRVORE COM DIÂMETRO DE TRONCO MAIOR OU IGUAL A 0,60 M.AF_05/2018</t>
  </si>
  <si>
    <t>98535</t>
  </si>
  <si>
    <t>0277</t>
  </si>
  <si>
    <t>MANUTENCAO E LIMPEZA DE AREAS VERDES</t>
  </si>
  <si>
    <t>URBA</t>
  </si>
  <si>
    <t>URBANIZACAO</t>
  </si>
  <si>
    <t>PODA EM ALTURA DE ÁRVORE COM DIÂMETRO DE TRONCO MAIOR OU IGUAL A 0,40 M E MENOR QUE 0,60 M.AF_05/2018</t>
  </si>
  <si>
    <t>98534</t>
  </si>
  <si>
    <t>PODA EM ALTURA DE ÁRVORE COM DIÂMETRO DE TRONCO MAIOR OU IGUAL A 0,20 M E MENOR QUE 0,40 M.AF_05/2018</t>
  </si>
  <si>
    <t>98533</t>
  </si>
  <si>
    <t>PODA EM ALTURA DE ÁRVORE COM DIÂMETRO DE TRONCO MENOR QUE 0,20 M.AF_05/2018</t>
  </si>
  <si>
    <t>98532</t>
  </si>
  <si>
    <t>CORTE RASO E RECORTE DE ÁRVORE COM DIÂMETRO DE TRONCO MAIOR OU IGUAL A 0,60 M.AF_05/2018</t>
  </si>
  <si>
    <t>98531</t>
  </si>
  <si>
    <t>CORTE RASO E RECORTE DE ÁRVORE COM DIÂMETRO DE TRONCO MAIOR OU IGUAL A 0,40 M E MENOR QUE 0,60 M.AF_05/2018</t>
  </si>
  <si>
    <t>98530</t>
  </si>
  <si>
    <t>CORTE RASO E RECORTE DE ÁRVORE COM DIÂMETRO DE TRONCO MAIOR OU IGUAL A 0,20 M E MENOR QUE 0,40 M.AF_05/2018</t>
  </si>
  <si>
    <t>98529</t>
  </si>
  <si>
    <t>REMOÇÃO DE RAÍZES REMANESCENTES DE TRONCO DE ÁRVORE COM DIÂMETRO MAIOR OU IGUAL A 0,60 M.AF_05/2018</t>
  </si>
  <si>
    <t>98528</t>
  </si>
  <si>
    <t>REMOÇÃO DE RAÍZES REMANESCENTES DE TRONCO DE ÁRVORE COM DIÂMETRO MAIOR OU IGUAL A 0,40 M E MENOR QUE 0,60 M.AF_05/2018</t>
  </si>
  <si>
    <t>98527</t>
  </si>
  <si>
    <t>REMOÇÃO DE RAÍZES REMANESCENTES DE TRONCO DE ÁRVORE COM DIÂMETRO MAIOR OU IGUAL A 0,20 M E MENOR QUE 0,40 M.AF_05/2018</t>
  </si>
  <si>
    <t>98526</t>
  </si>
  <si>
    <t>LIMPEZA MECANIZADA DE CAMADA VEGETAL, VEGETAÇÃO E PEQUENAS ÁRVORES (DIÂMETRO DE TRONCO MENOR QUE 0,20 M), COM TRATOR DE ESTEIRAS.AF_05/2018</t>
  </si>
  <si>
    <t>98525</t>
  </si>
  <si>
    <t>5,17</t>
  </si>
  <si>
    <t>PLANTIO DE FORRAÇÃO. AF_05/2018</t>
  </si>
  <si>
    <t>98505</t>
  </si>
  <si>
    <t>0206</t>
  </si>
  <si>
    <t>GRAMA, INCLUSIVE PREPARO DO SOLO</t>
  </si>
  <si>
    <t>6,25</t>
  </si>
  <si>
    <t>98504</t>
  </si>
  <si>
    <t>PLANTIO DE GRAMA EM PAVIMENTO CONCREGRAMA. AF_05/2018</t>
  </si>
  <si>
    <t>98503</t>
  </si>
  <si>
    <t>11,97</t>
  </si>
  <si>
    <t>LIMPEZA MANUAL DE VEGETAÇÃO EM TERRENO COM ENXADA.AF_05/2018</t>
  </si>
  <si>
    <t>98524</t>
  </si>
  <si>
    <t>0205</t>
  </si>
  <si>
    <t>ARBORIZACAO, INCLUSIVE PREPARO DO SOLO</t>
  </si>
  <si>
    <t>ALAMBRADO EM MOURÕES DE CONCRETO, COM TELA DE ARAME GALVANIZADO (INCLUSIVE MURETA EM CONCRETO). AF_05/2018</t>
  </si>
  <si>
    <t>98522</t>
  </si>
  <si>
    <t>0,28</t>
  </si>
  <si>
    <t>APLICAÇÃO DE CALCÁRIO PARA CORREÇÃO DO PH DO SOLO. AF_05/2018</t>
  </si>
  <si>
    <t>98521</t>
  </si>
  <si>
    <t>APLICAÇÃO DE ADUBO EM SOLO. AF_05/2018</t>
  </si>
  <si>
    <t>98520</t>
  </si>
  <si>
    <t>1,65</t>
  </si>
  <si>
    <t>REVOLVIMENTO E LIMPEZA MANUAL DE SOLO. AF_05/2018</t>
  </si>
  <si>
    <t>98519</t>
  </si>
  <si>
    <t>PLANTIO DE PALMEIRA COM ALTURA DE MUDA MENOR OU IGUAL A 2,00 M. AF_05/2018</t>
  </si>
  <si>
    <t>98516</t>
  </si>
  <si>
    <t>PLANTIO DE ÁRVORE ORNAMENTAL COM ALTURA DE MUDA MAIOR QUE 2,00 M E MENOR OU IGUAL A 4,00 M. AF_05/2018</t>
  </si>
  <si>
    <t>98511</t>
  </si>
  <si>
    <t>PLANTIO DE ÁRVORE ORNAMENTAL COM ALTURA DE MUDA MENOR OU IGUAL A 2,00 M. AF_05/2018</t>
  </si>
  <si>
    <t>98510</t>
  </si>
  <si>
    <t>21,27</t>
  </si>
  <si>
    <t>PLANTIO DE ARBUSTO OU  CERCA VIVA. AF_05/2018</t>
  </si>
  <si>
    <t>98509</t>
  </si>
  <si>
    <t>0204</t>
  </si>
  <si>
    <t>ALAMBRADO</t>
  </si>
  <si>
    <t>0202</t>
  </si>
  <si>
    <t>CERCA/PROTETORES</t>
  </si>
  <si>
    <t>TXKM</t>
  </si>
  <si>
    <t>0333</t>
  </si>
  <si>
    <t>TRANSPORTE MATERIAIS BETUMINOSOS</t>
  </si>
  <si>
    <t>TRAN</t>
  </si>
  <si>
    <t>TRANPORTES, CARGAS E DESCARGAS</t>
  </si>
  <si>
    <t>1,54</t>
  </si>
  <si>
    <t>0,43</t>
  </si>
  <si>
    <t>95880</t>
  </si>
  <si>
    <t>0332</t>
  </si>
  <si>
    <t>TRANSPORTE COMERCIAL</t>
  </si>
  <si>
    <t>0,61</t>
  </si>
  <si>
    <t>95879</t>
  </si>
  <si>
    <t>0,72</t>
  </si>
  <si>
    <t>95878</t>
  </si>
  <si>
    <t>0,80</t>
  </si>
  <si>
    <t>M3XKM</t>
  </si>
  <si>
    <t>95877</t>
  </si>
  <si>
    <t>95876</t>
  </si>
  <si>
    <t>95875</t>
  </si>
  <si>
    <t>0,37</t>
  </si>
  <si>
    <t>95430</t>
  </si>
  <si>
    <t>0,57</t>
  </si>
  <si>
    <t>95429</t>
  </si>
  <si>
    <t>95428</t>
  </si>
  <si>
    <t>95427</t>
  </si>
  <si>
    <t>95426</t>
  </si>
  <si>
    <t>1,12</t>
  </si>
  <si>
    <t>95425</t>
  </si>
  <si>
    <t>0,44</t>
  </si>
  <si>
    <t>93599</t>
  </si>
  <si>
    <t>0,66</t>
  </si>
  <si>
    <t>93598</t>
  </si>
  <si>
    <t>93597</t>
  </si>
  <si>
    <t>93596</t>
  </si>
  <si>
    <t>0,76</t>
  </si>
  <si>
    <t>93595</t>
  </si>
  <si>
    <t>93594</t>
  </si>
  <si>
    <t>93593</t>
  </si>
  <si>
    <t>93592</t>
  </si>
  <si>
    <t>93591</t>
  </si>
  <si>
    <t>93590</t>
  </si>
  <si>
    <t>93589</t>
  </si>
  <si>
    <t>93588</t>
  </si>
  <si>
    <t>0,32</t>
  </si>
  <si>
    <t>SERT</t>
  </si>
  <si>
    <t>SERVICOS TECNICOS</t>
  </si>
  <si>
    <t>1,49</t>
  </si>
  <si>
    <t>LOCAÇÃO DE PAVIMENTAÇÃO. AF_10/2018</t>
  </si>
  <si>
    <t>99064</t>
  </si>
  <si>
    <t>0008</t>
  </si>
  <si>
    <t>LOCACAO</t>
  </si>
  <si>
    <t>LOCAÇÃO DE REDE DE ÁGUA OU ESGOTO. AF_10/2018</t>
  </si>
  <si>
    <t>99063</t>
  </si>
  <si>
    <t>MARCAÇÃO DE PONTOS EM GABARITO OU CAVALETE. AF_10/2018</t>
  </si>
  <si>
    <t>99062</t>
  </si>
  <si>
    <t>99061</t>
  </si>
  <si>
    <t>99060</t>
  </si>
  <si>
    <t>LOCACAO CONVENCIONAL DE OBRA, UTILIZANDO GABARITO DE TÁBUAS CORRIDAS PONTALETADAS A CADA 2,00M -  2 UTILIZAÇÕES. AF_10/2018</t>
  </si>
  <si>
    <t>99059</t>
  </si>
  <si>
    <t>6,77</t>
  </si>
  <si>
    <t>LOCAÇÃO DE PONTO PARA REFERÊNCIA TOPOGRÁFICA. AF_10/2018</t>
  </si>
  <si>
    <t>99058</t>
  </si>
  <si>
    <t>1,41</t>
  </si>
  <si>
    <t>4,27</t>
  </si>
  <si>
    <t>9,19</t>
  </si>
  <si>
    <t>0,90</t>
  </si>
  <si>
    <t>SERVIÇOS TÉCNICOS ESPECIALIZADOS PARA ACOMPANHAMENTO DE EXECUÇÃO DE FUNDAÇÕES PROFUNDAS E ESTRUTURAS DE CONTENÇÃO</t>
  </si>
  <si>
    <t>95967</t>
  </si>
  <si>
    <t>0006</t>
  </si>
  <si>
    <t>CONTROLE TECNOLOGICO</t>
  </si>
  <si>
    <t>1,90</t>
  </si>
  <si>
    <t>T</t>
  </si>
  <si>
    <t>SERP</t>
  </si>
  <si>
    <t>SERVICOS PRELIMINARES</t>
  </si>
  <si>
    <t>6,91</t>
  </si>
  <si>
    <t>REMOÇÃO DE METAIS SANITÁRIOS, DE FORMA MANUAL, SEM REAPROVEITAMENTO. AF_12/2017</t>
  </si>
  <si>
    <t>97666</t>
  </si>
  <si>
    <t>0014</t>
  </si>
  <si>
    <t>DEMOLICOES/RETIRADAS</t>
  </si>
  <si>
    <t>REMOÇÃO DE LUMINÁRIAS, DE FORMA MANUAL, SEM REAPROVEITAMENTO. AF_12/2017</t>
  </si>
  <si>
    <t>97665</t>
  </si>
  <si>
    <t>1,17</t>
  </si>
  <si>
    <t>REMOÇÃO DE ACESSÓRIOS, DE FORMA MANUAL, SEM REAPROVEITAMENTO. AF_12/2017</t>
  </si>
  <si>
    <t>97664</t>
  </si>
  <si>
    <t>REMOÇÃO DE LOUÇAS, DE FORMA MANUAL, SEM REAPROVEITAMENTO. AF_12/2017</t>
  </si>
  <si>
    <t>97663</t>
  </si>
  <si>
    <t>0,38</t>
  </si>
  <si>
    <t>REMOÇÃO DE TUBULAÇÕES (TUBOS E CONEXÕES) DE ÁGUA FRIA, DE FORMA MANUAL, SEM REAPROVEITAMENTO. AF_12/2017</t>
  </si>
  <si>
    <t>97662</t>
  </si>
  <si>
    <t>REMOÇÃO DE CABOS ELÉTRICOS, DE FORMA MANUAL, SEM REAPROVEITAMENTO. AF_12/2017</t>
  </si>
  <si>
    <t>97661</t>
  </si>
  <si>
    <t>REMOÇÃO DE INTERRUPTORES/TOMADAS ELÉTRICAS, DE FORMA MANUAL, SEM REAPROVEITAMENTO. AF_12/2017</t>
  </si>
  <si>
    <t>97660</t>
  </si>
  <si>
    <t>REMOÇÃO DE TESOURAS METÁLICAS, COM VÃO MAIOR OU IGUAL A 8M, DE FORMA MECANIZADA, COM REAPROVEITAMENTO. AF_12/2017</t>
  </si>
  <si>
    <t>97659</t>
  </si>
  <si>
    <t>REMOÇÃO DE TESOURAS METÁLICAS, COM VÃO MENOR QUE 8M, DE FORMA MECANIZADA, COM REAPROVEITAMENTO. AF_12/2017</t>
  </si>
  <si>
    <t>97658</t>
  </si>
  <si>
    <t>REMOÇÃO DE TESOURAS METÁLICAS, COM VÃO MAIOR OU IGUAL A 8M, DE FORMA MANUAL, SEM REAPROVEITAMENTO. AF_12/2017</t>
  </si>
  <si>
    <t>97657</t>
  </si>
  <si>
    <t>REMOÇÃO DE TESOURAS METÁLICAS, COM VÃO MENOR QUE 8M, DE FORMA MANUAL, SEM REAPROVEITAMENTO. AF_12/2017</t>
  </si>
  <si>
    <t>97656</t>
  </si>
  <si>
    <t>REMOÇÃO DE TRAMA METÁLICA PARA COBERTURA, DE FORMA MANUAL, SEM REAPROVEITAMENTO. AF_12/2017</t>
  </si>
  <si>
    <t>97655</t>
  </si>
  <si>
    <t>REMOÇÃO DE TESOURAS DE MADEIRA, COM VÃO MAIOR OU IGUAL A 8M, DE FORMA MECANIZADA, COM REAPROVEITAMENTO. AF_12/2017</t>
  </si>
  <si>
    <t>97654</t>
  </si>
  <si>
    <t>REMOÇÃO DE TESOURAS DE MADEIRA, COM VÃO MENOR QUE 8M, DE FORMA MECANIZADA, COM REAPROVEITAMENTO. AF_12/2017</t>
  </si>
  <si>
    <t>97653</t>
  </si>
  <si>
    <t>REMOÇÃO DE TESOURAS DE MADEIRA, COM VÃO MAIOR OU IGUAL A 8M, DE FORMA MANUAL, SEM REAPROVEITAMENTO. AF_12/2017</t>
  </si>
  <si>
    <t>97652</t>
  </si>
  <si>
    <t>REMOÇÃO DE TESOURAS DE MADEIRA, COM VÃO MENOR QUE 8M, DE FORMA MANUAL, SEM REAPROVEITAMENTO. AF_12/2017</t>
  </si>
  <si>
    <t>97651</t>
  </si>
  <si>
    <t>5,59</t>
  </si>
  <si>
    <t>REMOÇÃO DE TRAMA DE MADEIRA PARA COBERTURA, DE FORMA MANUAL, SEM REAPROVEITAMENTO. AF_12/2017</t>
  </si>
  <si>
    <t>97650</t>
  </si>
  <si>
    <t>3,28</t>
  </si>
  <si>
    <t>REMOÇÃO DE TELHAS DE FIBROCIMENTO, METÁLICA E CERÂMICA, DE FORMA MECANIZADA, COM USO DE GUINDASTE, SEM REAPROVEITAMENTO. AF_12/2017</t>
  </si>
  <si>
    <t>97649</t>
  </si>
  <si>
    <t>REMOÇÃO DE PROTEÇÃO TÉRMICA PARA COBERTURA EM EPS, DE FORMA MANUAL, SEM REAPROVEITAMENTO. AF_12/2017</t>
  </si>
  <si>
    <t>97648</t>
  </si>
  <si>
    <t>2,59</t>
  </si>
  <si>
    <t>REMOÇÃO DE TELHAS, DE FIBROCIMENTO, METÁLICA E CERÂMICA, DE FORMA MANUAL, SEM REAPROVEITAMENTO. AF_12/2017</t>
  </si>
  <si>
    <t>97647</t>
  </si>
  <si>
    <t>97645</t>
  </si>
  <si>
    <t>7,10</t>
  </si>
  <si>
    <t>97644</t>
  </si>
  <si>
    <t>REMOÇÃO DE PISO DE MADEIRA (ASSOALHO E BARROTE), DE FORMA MANUAL, SEM REAPROVEITAMENTO. AF_12/2017</t>
  </si>
  <si>
    <t>97643</t>
  </si>
  <si>
    <t>REMOÇÃO DE TRAMA METÁLICA OU DE MADEIRA PARA FORRO, DE FORMA MANUAL, SEM REAPROVEITAMENTO. AF_12/2017</t>
  </si>
  <si>
    <t>97642</t>
  </si>
  <si>
    <t>REMOÇÃO DE FORRO DE GESSO, DE FORMA MANUAL, SEM REAPROVEITAMENTO. AF_12/2017</t>
  </si>
  <si>
    <t>97641</t>
  </si>
  <si>
    <t>1,36</t>
  </si>
  <si>
    <t>REMOÇÃO DE FORROS DE DRYWALL, PVC E FIBROMINERAL, DE FORMA MANUAL, SEM REAPROVEITAMENTO. AF_12/2017</t>
  </si>
  <si>
    <t>97640</t>
  </si>
  <si>
    <t>REMOÇÃO DE PLACAS E PILARETES DE CONCRETO, DE FORMA MANUAL, SEM REAPROVEITAMENTO. AF_12/2017</t>
  </si>
  <si>
    <t>97639</t>
  </si>
  <si>
    <t>REMOÇÃO DE CHAPAS E PERFIS DE DRYWALL, DE FORMA MANUAL, SEM REAPROVEITAMENTO. AF_12/2017</t>
  </si>
  <si>
    <t>97638</t>
  </si>
  <si>
    <t>REMOÇÃO DE TAPUME/ CHAPAS METÁLICAS E DE MADEIRA, DE FORMA MANUAL, SEM REAPROVEITAMENTO. AF_12/2017</t>
  </si>
  <si>
    <t>97637</t>
  </si>
  <si>
    <t>9,43</t>
  </si>
  <si>
    <t>DEMOLIÇÃO PARCIAL DE PAVIMENTO ASFÁLTICO, DE FORMA MECANIZADA, SEM REAPROVEITAMENTO. AF_12/2017</t>
  </si>
  <si>
    <t>97636</t>
  </si>
  <si>
    <t>DEMOLIÇÃO DE PAVIMENTO INTERTRAVADO, DE FORMA MANUAL, COM REAPROVEITAMENTO. AF_12/2017</t>
  </si>
  <si>
    <t>97635</t>
  </si>
  <si>
    <t>DEMOLIÇÃO DE REVESTIMENTO CERÂMICO, DE FORMA MECANIZADA COM MARTELETE, SEM REAPROVEITAMENTO. AF_12/2017</t>
  </si>
  <si>
    <t>97634</t>
  </si>
  <si>
    <t>DEMOLIÇÃO DE REVESTIMENTO CERÂMICO, DE FORMA MANUAL, SEM REAPROVEITAMENTO. AF_12/2017</t>
  </si>
  <si>
    <t>97633</t>
  </si>
  <si>
    <t>DEMOLIÇÃO DE RODAPÉ CERÂMICO, DE FORMA MANUAL, SEM REAPROVEITAMENTO. AF_12/2017</t>
  </si>
  <si>
    <t>97632</t>
  </si>
  <si>
    <t>DEMOLIÇÃO DE ARGAMASSAS, DE FORMA MANUAL, SEM REAPROVEITAMENTO. AF_12/2017</t>
  </si>
  <si>
    <t>97631</t>
  </si>
  <si>
    <t>DEMOLIÇÃO DE LAJES, DE FORMA MECANIZADA COM MARTELETE, SEM REAPROVEITAMENTO. AF_12/2017</t>
  </si>
  <si>
    <t>97629</t>
  </si>
  <si>
    <t>DEMOLIÇÃO DE LAJES, DE FORMA MANUAL, SEM REAPROVEITAMENTO. AF_12/2017</t>
  </si>
  <si>
    <t>97628</t>
  </si>
  <si>
    <t>DEMOLIÇÃO DE PILARES E VIGAS EM CONCRETO ARMADO, DE FORMA MECANIZADA COM MARTELETE, SEM REAPROVEITAMENTO. AF_12/2017</t>
  </si>
  <si>
    <t>97627</t>
  </si>
  <si>
    <t>DEMOLIÇÃO DE PILARES E VIGAS EM CONCRETO ARMADO, DE FORMA MANUAL, SEM REAPROVEITAMENTO. AF_12/2017</t>
  </si>
  <si>
    <t>97626</t>
  </si>
  <si>
    <t>DEMOLIÇÃO DE ALVENARIA PARA QUALQUER TIPO DE BLOCO, DE FORMA MECANIZADA, SEM REAPROVEITAMENTO. AF_12/2017</t>
  </si>
  <si>
    <t>97625</t>
  </si>
  <si>
    <t>DEMOLIÇÃO DE ALVENARIA DE TIJOLO MACIÇO, DE FORMA MANUAL, SEM REAPROVEITAMENTO. AF_12/2017</t>
  </si>
  <si>
    <t>97624</t>
  </si>
  <si>
    <t>DEMOLIÇÃO DE ALVENARIA DE TIJOLO MACIÇO, DE FORMA MANUAL, COM REAPROVEITAMENTO. AF_12/2017</t>
  </si>
  <si>
    <t>97623</t>
  </si>
  <si>
    <t>97622</t>
  </si>
  <si>
    <t>DEMOLIÇÃO DE ALVENARIA DE BLOCO FURADO, DE FORMA MANUAL, COM REAPROVEITAMENTO. AF_12/2017</t>
  </si>
  <si>
    <t>97621</t>
  </si>
  <si>
    <t>15,55</t>
  </si>
  <si>
    <t>6,66</t>
  </si>
  <si>
    <t>1,33</t>
  </si>
  <si>
    <t>PLATAFORMA DE PROTEÇÃO PRINCIPAL PARA ALVENARIA ESTRUTURAL PARA SER APOIADA EM ANDAIME, INCLUSIVE MONTAGEM E DESMONTAGEM. AF_11/2017</t>
  </si>
  <si>
    <t>97067</t>
  </si>
  <si>
    <t>COBERTURA PARA PROTEÇÃO DE PEDESTRES SOBRE ESTRUTURA DE ANDAIME, INCLUSIVE MONTAGEM E DESMONTAGEM. AF_11/2017</t>
  </si>
  <si>
    <t>97066</t>
  </si>
  <si>
    <t>MONTAGEM E DESMONTAGEM DE ANDAIME MULTIDIRECIONAL (EXCLUSIVE ANDAIME E LIMPEZA). AF_11/2017</t>
  </si>
  <si>
    <t>97065</t>
  </si>
  <si>
    <t>MONTAGEM E DESMONTAGEM DE ANDAIME TUBULAR TIPO TORRE (EXCLUSIVE ANDAIME E LIMPEZA). AF_11/2017</t>
  </si>
  <si>
    <t>97064</t>
  </si>
  <si>
    <t>9,54</t>
  </si>
  <si>
    <t>MONTAGEM E DESMONTAGEM DE ANDAIME MODULAR FACHADEIRO, COM PISO METÁLICO, PARA EDIFICAÇÕES COM MÚLTIPLOS PAVIMENTOS (EXCLUSIVE ANDAIME E LIMPEZA). AF_11/2017</t>
  </si>
  <si>
    <t>97063</t>
  </si>
  <si>
    <t>5,35</t>
  </si>
  <si>
    <t>COLOCAÇÃO DE TELA EM ANDAIME FACHADEIRO. AF_11/2017</t>
  </si>
  <si>
    <t>97062</t>
  </si>
  <si>
    <t>25,39</t>
  </si>
  <si>
    <t>0,54</t>
  </si>
  <si>
    <t>PONTEIRAS DE PROTEÇÃO DE VERGALHÕES EXPOSTOS EM ALVENARIA ESTRUTURAL. AF_11/2017</t>
  </si>
  <si>
    <t>97048</t>
  </si>
  <si>
    <t>PONTEIRAS DE PROTEÇÃO DE VERGALHÕES EXPOSTOS EM ESTRUTURAS DE CONCRETO ARMADO CONVENCIONAL. AF_11/2017</t>
  </si>
  <si>
    <t>97047</t>
  </si>
  <si>
    <t>PONTEIRAS DE PROTEÇÃO DE VERGALHÕES EXPOSTOS EM FUNDAÇÕES. AF_11/2017</t>
  </si>
  <si>
    <t>97046</t>
  </si>
  <si>
    <t>FECHAMENTO REMOVÍVEL DE ABERTURA NO PISO, EM MADEIRA  1 MONTAGEM EM OBRA. AF_11/2017</t>
  </si>
  <si>
    <t>97041</t>
  </si>
  <si>
    <t>FECHAMENTO REMOVÍVEL DE ABERTURA DE CAIXILHO, EM MADEIRA  4 MONTAGENS EM OBRA. AF_11/2017</t>
  </si>
  <si>
    <t>97040</t>
  </si>
  <si>
    <t>26,48</t>
  </si>
  <si>
    <t>FECHAMENTO REMOVÍVEL DE VÃO DE PORTAS, EM MADEIRA (VÃO DO ELEVADOR)  1 MONTAGEM EM OBRA. AF_11/2017</t>
  </si>
  <si>
    <t>97039</t>
  </si>
  <si>
    <t>GUARDA-CORPO EM LAJE PÓS-DESFORMA, PARA ESTRUTURAS EM CONCRETO, COM ESCORAS METÁLICAS ESTRONCADAS NA ESTRUTURA, TRAVESSÕES DE MADEIRA E FECHAMENTO EM TELA DE POLIPROPILENO PARA EDIFICAÇÕES ACIMA DE 4 PAVIMENTOS (2 MONTAGENS POR OBRA). AF_11/2017</t>
  </si>
  <si>
    <t>97034</t>
  </si>
  <si>
    <t>GUARDA-CORPO EM LAJE PÓS-DESFORMA, PARA ESTRUTURAS EM CONCRETO, COM ESCORAS METÁLICAS ESTRONCADAS NA ESTRUTURA, TRAVESSÕES DE MADEIRA E FECHAMENTO EM TELA DE POLIPROPILENO PARA EDIFICAÇÕES COM ALTURA ATÉ 4 PAVIMENTOS (1 MONTAGEM POR OBRA). AF_11/2017</t>
  </si>
  <si>
    <t>97033</t>
  </si>
  <si>
    <t>GUARDA-CORPO EM LAJE PÓS-DESFÔRMA, PARA ESTRUTURAS EM CONCRETO, COM ESCORAS DE MADEIRA ESTRONCADAS NA ESTRUTURA, TRAVESSÕES DE MADEIRA PREGADOS E FECHAMENTO EM TELA DE POLIPROPILENO PARA EDIFICAÇÕES ACIMA DE 4 PAV. (2 MONTAGENS POR OBRA). AF_11/2017</t>
  </si>
  <si>
    <t>97032</t>
  </si>
  <si>
    <t>GUARDA-CORPO EM LAJE PÓS-DESFÔRMA, PARA ESTRUTURAS EM CONCRETO, COM ESCORAS DE MADEIRA ESTRONCADAS NA ESTRUTURA, TRAVESSÕES DE MADEIRA PREGADOS E FECHAMENTO EM TELA DE POLIPROPILENO PARA EDIFICAÇÕES COM ALTURA ATÉ 4 PAVIMENTOS (1 MONTAGEM POR OBRA). AF_11/2017</t>
  </si>
  <si>
    <t>97031</t>
  </si>
  <si>
    <t>GUARDA-CORPO FIXADO EM FÔRMA DE MADEIRA COM TRAVESSÕES EM MADEIRA PREGADA PRÉ-MONTADA E ENCAIXE NA FÔRMA. PARA EDIFICAÇÕES COM ALTURA IGUAL OU SUPERIOR A 4 PAVIMENTOS. AF_11/2017</t>
  </si>
  <si>
    <t>97018</t>
  </si>
  <si>
    <t>GUARDA-CORPO FIXADO EM FÔRMA DE MADEIRA COM TRAVESSÕES EM MADEIRA PREGADA PRÉ-MONTADA E ENCAIXE NA FÔRMA PARA EDIFICAÇÕES COM 3 PAVIMENTOS. AF_11/2017</t>
  </si>
  <si>
    <t>97017</t>
  </si>
  <si>
    <t>GUARDA-CORPO FIXADO EM FÔRMA DE MADEIRA COM TRAVESSÕES EM MADEIRA PREGADA PRÉ-MONTADA E ENCAIXE NA FÔRMA. PARA EDIFICAÇÕES COM ATÉ 2 PAVIMENTOS. AF_11/2017</t>
  </si>
  <si>
    <t>97016</t>
  </si>
  <si>
    <t>29,60</t>
  </si>
  <si>
    <t>GUARDA-CORPO FIXADO EM FÔRMA DE MADEIRA COM TRAVESSÕES EM MADEIRA PREGADA E FECHAMENTO EM PAINEL COMPENSADO PARA EDIFICAÇÕES COM ALTURA IGUAL OU SUPERIOR A 4 PAVIMENTOS. AF_11/2017</t>
  </si>
  <si>
    <t>97015</t>
  </si>
  <si>
    <t>GUARDA-CORPO FIXADO EM FÔRMA DE MADEIRA COM TRAVESSÕES EM MADEIRA PREGADA E FECHAMENTO EM PAINEL COMPENSADO PARA EDIFICAÇÕES COM 3 PAVIMENTOS. AF_11/2017</t>
  </si>
  <si>
    <t>97014</t>
  </si>
  <si>
    <t>GUARDA-CORPO FIXADO EM FÔRMA DE MADEIRA COM TRAVESSÕES EM MADEIRA PREGADA E FECHAMENTO EM PAINEL COMPENSADO PARA EDIFICAÇÕES COM ATÉ 2 PAVIMENTOS. AF_11/2017</t>
  </si>
  <si>
    <t>97013</t>
  </si>
  <si>
    <t>GUARDA-CORPO FIXADO EM FÔRMA DE MADEIRA COM TRAVESSÕES EM MADEIRA PREGADA E FECHAMENTO EM TELA DE POLIPROPILENO PARA EDIFICAÇÕES COM ALTURA IGUAL OU SUPERIOR A 4 PAVIMENTOS. AF_11/2017</t>
  </si>
  <si>
    <t>97012</t>
  </si>
  <si>
    <t>GUARDA-CORPO FIXADO EM FÔRMA DE MADEIRA COM TRAVESSÕES EM MADEIRA PREGADA E FECHAMENTO EM TELA DE POLIPROPILENO PARA EDIFICAÇÕES COM  3 PAVIMENTOS. AF_11/2017</t>
  </si>
  <si>
    <t>97011</t>
  </si>
  <si>
    <t>GUARDA-CORPO FIXADO EM FÔRMA DE MADEIRA COM TRAVESSÕES EM MADEIRA PREGADA E FECHAMENTO EM TELA DE POLIPROPILENO PARA EDIFICAÇÕES COM ATÉ 2 PAVIMENTOS. AF_11/2017</t>
  </si>
  <si>
    <t>97010</t>
  </si>
  <si>
    <t>0212</t>
  </si>
  <si>
    <t>LIMPEZA E ARREMATES FINAIS</t>
  </si>
  <si>
    <t>6,07</t>
  </si>
  <si>
    <t>0211</t>
  </si>
  <si>
    <t>CARGA, DESCARGA E TRANSPORTE DE MATERIAIS</t>
  </si>
  <si>
    <t>1,09</t>
  </si>
  <si>
    <t>1,66</t>
  </si>
  <si>
    <t>0,78</t>
  </si>
  <si>
    <t>0,56</t>
  </si>
  <si>
    <t>0,79</t>
  </si>
  <si>
    <t>0,97</t>
  </si>
  <si>
    <t>6,00</t>
  </si>
  <si>
    <t>3,08</t>
  </si>
  <si>
    <t>1,92</t>
  </si>
  <si>
    <t>1,23</t>
  </si>
  <si>
    <t>ENSACAMENTO DE AREIA. AF_11/2015</t>
  </si>
  <si>
    <t>92123</t>
  </si>
  <si>
    <t>PENEIRAMENTO DE AREIA COM PENEIRA MANUAL. AF_11/2015</t>
  </si>
  <si>
    <t>92122</t>
  </si>
  <si>
    <t>PENEIRAMENTO DE AREIA COM PENEIRA ELÉTRICA. AF_11/2015</t>
  </si>
  <si>
    <t>92121</t>
  </si>
  <si>
    <t>5,87</t>
  </si>
  <si>
    <t>4,08</t>
  </si>
  <si>
    <t>2,27</t>
  </si>
  <si>
    <t>1,07</t>
  </si>
  <si>
    <t>0,46</t>
  </si>
  <si>
    <t>0,30</t>
  </si>
  <si>
    <t>0,24</t>
  </si>
  <si>
    <t>0,21</t>
  </si>
  <si>
    <t>28,30</t>
  </si>
  <si>
    <t>13,32</t>
  </si>
  <si>
    <t>L</t>
  </si>
  <si>
    <t>0,02</t>
  </si>
  <si>
    <t>0,25</t>
  </si>
  <si>
    <t>0,88</t>
  </si>
  <si>
    <t>0,77</t>
  </si>
  <si>
    <t>0,26</t>
  </si>
  <si>
    <t>0,55</t>
  </si>
  <si>
    <t>0,60</t>
  </si>
  <si>
    <t>0210</t>
  </si>
  <si>
    <t>ARGAMASSAS</t>
  </si>
  <si>
    <t>95563</t>
  </si>
  <si>
    <t>88715</t>
  </si>
  <si>
    <t>88631</t>
  </si>
  <si>
    <t>ARGAMASSA TRAÇO 1:4 (CIMENTO E AREIA MÉDIA), PREPARO MECÂNICO COM BETONEIRA 400 L. AF_08/2014</t>
  </si>
  <si>
    <t>88630</t>
  </si>
  <si>
    <t>88629</t>
  </si>
  <si>
    <t>88628</t>
  </si>
  <si>
    <t>88627</t>
  </si>
  <si>
    <t>88626</t>
  </si>
  <si>
    <t>87410</t>
  </si>
  <si>
    <t>ARGAMASSA INDUSTRIALIZADA PARA REVESTIMENTOS, MISTURA E PROJEÇÃO DE 2 M³/H DE ARGAMASSA. AF_06/2014</t>
  </si>
  <si>
    <t>87408</t>
  </si>
  <si>
    <t>87407</t>
  </si>
  <si>
    <t>ARGAMASSA PARA REVESTIMENTO DECORATIVO MONOCAMADA (MONOCAPA), MISTURA E PROJEÇÃO DE 2 M3/H DE ARGAMASSA. AF_06/2014</t>
  </si>
  <si>
    <t>87405</t>
  </si>
  <si>
    <t>87404</t>
  </si>
  <si>
    <t>87402</t>
  </si>
  <si>
    <t>87401</t>
  </si>
  <si>
    <t>87399</t>
  </si>
  <si>
    <t>87398</t>
  </si>
  <si>
    <t>87397</t>
  </si>
  <si>
    <t>87396</t>
  </si>
  <si>
    <t>87395</t>
  </si>
  <si>
    <t>87394</t>
  </si>
  <si>
    <t>87393</t>
  </si>
  <si>
    <t>87391</t>
  </si>
  <si>
    <t>87390</t>
  </si>
  <si>
    <t>87389</t>
  </si>
  <si>
    <t>87388</t>
  </si>
  <si>
    <t>87387</t>
  </si>
  <si>
    <t>87386</t>
  </si>
  <si>
    <t>87385</t>
  </si>
  <si>
    <t>87384</t>
  </si>
  <si>
    <t>87383</t>
  </si>
  <si>
    <t>87382</t>
  </si>
  <si>
    <t>87381</t>
  </si>
  <si>
    <t>87380</t>
  </si>
  <si>
    <t>87379</t>
  </si>
  <si>
    <t>87378</t>
  </si>
  <si>
    <t>87377</t>
  </si>
  <si>
    <t>87376</t>
  </si>
  <si>
    <t>87375</t>
  </si>
  <si>
    <t>87374</t>
  </si>
  <si>
    <t>87373</t>
  </si>
  <si>
    <t>87372</t>
  </si>
  <si>
    <t>87371</t>
  </si>
  <si>
    <t>87370</t>
  </si>
  <si>
    <t>87369</t>
  </si>
  <si>
    <t>87368</t>
  </si>
  <si>
    <t>87367</t>
  </si>
  <si>
    <t>87366</t>
  </si>
  <si>
    <t>87365</t>
  </si>
  <si>
    <t>87364</t>
  </si>
  <si>
    <t>87363</t>
  </si>
  <si>
    <t>87362</t>
  </si>
  <si>
    <t>87361</t>
  </si>
  <si>
    <t>87360</t>
  </si>
  <si>
    <t>87359</t>
  </si>
  <si>
    <t>87358</t>
  </si>
  <si>
    <t>87357</t>
  </si>
  <si>
    <t>87356</t>
  </si>
  <si>
    <t>87355</t>
  </si>
  <si>
    <t>87354</t>
  </si>
  <si>
    <t>87353</t>
  </si>
  <si>
    <t>87352</t>
  </si>
  <si>
    <t>87351</t>
  </si>
  <si>
    <t>87350</t>
  </si>
  <si>
    <t>87349</t>
  </si>
  <si>
    <t>87348</t>
  </si>
  <si>
    <t>87347</t>
  </si>
  <si>
    <t>87346</t>
  </si>
  <si>
    <t>87345</t>
  </si>
  <si>
    <t>87344</t>
  </si>
  <si>
    <t>87343</t>
  </si>
  <si>
    <t>87342</t>
  </si>
  <si>
    <t>87341</t>
  </si>
  <si>
    <t>87340</t>
  </si>
  <si>
    <t>87339</t>
  </si>
  <si>
    <t>87338</t>
  </si>
  <si>
    <t>87337</t>
  </si>
  <si>
    <t>87336</t>
  </si>
  <si>
    <t>87335</t>
  </si>
  <si>
    <t>87334</t>
  </si>
  <si>
    <t>87333</t>
  </si>
  <si>
    <t>87332</t>
  </si>
  <si>
    <t>87331</t>
  </si>
  <si>
    <t>87330</t>
  </si>
  <si>
    <t>87329</t>
  </si>
  <si>
    <t>87328</t>
  </si>
  <si>
    <t>87327</t>
  </si>
  <si>
    <t>87326</t>
  </si>
  <si>
    <t>87325</t>
  </si>
  <si>
    <t>87323</t>
  </si>
  <si>
    <t>87322</t>
  </si>
  <si>
    <t>87320</t>
  </si>
  <si>
    <t>87319</t>
  </si>
  <si>
    <t>87317</t>
  </si>
  <si>
    <t>87316</t>
  </si>
  <si>
    <t>87314</t>
  </si>
  <si>
    <t>87313</t>
  </si>
  <si>
    <t>87311</t>
  </si>
  <si>
    <t>87310</t>
  </si>
  <si>
    <t>87308</t>
  </si>
  <si>
    <t>87307</t>
  </si>
  <si>
    <t>87305</t>
  </si>
  <si>
    <t>87304</t>
  </si>
  <si>
    <t>87302</t>
  </si>
  <si>
    <t>87301</t>
  </si>
  <si>
    <t>87299</t>
  </si>
  <si>
    <t>87298</t>
  </si>
  <si>
    <t>87296</t>
  </si>
  <si>
    <t>87295</t>
  </si>
  <si>
    <t>87294</t>
  </si>
  <si>
    <t>87292</t>
  </si>
  <si>
    <t>87290</t>
  </si>
  <si>
    <t>87289</t>
  </si>
  <si>
    <t>87287</t>
  </si>
  <si>
    <t>87286</t>
  </si>
  <si>
    <t>87284</t>
  </si>
  <si>
    <t>87283</t>
  </si>
  <si>
    <t>87281</t>
  </si>
  <si>
    <t>87280</t>
  </si>
  <si>
    <t>4,36</t>
  </si>
  <si>
    <t>91525</t>
  </si>
  <si>
    <t>0319</t>
  </si>
  <si>
    <t>RESTAURO</t>
  </si>
  <si>
    <t>REVE</t>
  </si>
  <si>
    <t>REVESTIMENTO E TRATAMENTO DE SUPERFICIES</t>
  </si>
  <si>
    <t>91522</t>
  </si>
  <si>
    <t>91520</t>
  </si>
  <si>
    <t>13,82</t>
  </si>
  <si>
    <t>91519</t>
  </si>
  <si>
    <t>12,03</t>
  </si>
  <si>
    <t>91515</t>
  </si>
  <si>
    <t>5,58</t>
  </si>
  <si>
    <t>96486</t>
  </si>
  <si>
    <t>0311</t>
  </si>
  <si>
    <t>FORRO METALICO/PVC</t>
  </si>
  <si>
    <t>96485</t>
  </si>
  <si>
    <t>ACABAMENTOS PARA FORRO (RODA-FORRO EM PERFIL METÁLICO E PLÁSTICO). AF_05/2017</t>
  </si>
  <si>
    <t>96121</t>
  </si>
  <si>
    <t>96116</t>
  </si>
  <si>
    <t>96111</t>
  </si>
  <si>
    <t>10,59</t>
  </si>
  <si>
    <t>99054</t>
  </si>
  <si>
    <t>0134</t>
  </si>
  <si>
    <t>FORRO DE GESSO</t>
  </si>
  <si>
    <t>96123</t>
  </si>
  <si>
    <t>2,69</t>
  </si>
  <si>
    <t>ACABAMENTOS PARA FORRO (MOLDURA DE GESSO). AF_05/2017</t>
  </si>
  <si>
    <t>96120</t>
  </si>
  <si>
    <t>96114</t>
  </si>
  <si>
    <t>96113</t>
  </si>
  <si>
    <t>96110</t>
  </si>
  <si>
    <t>96109</t>
  </si>
  <si>
    <t>ACABAMENTOS PARA FORRO (RODA-FORRO EM MADEIRA PINUS). AF_05/2017</t>
  </si>
  <si>
    <t>96122</t>
  </si>
  <si>
    <t>0133</t>
  </si>
  <si>
    <t>FORRO DE MADEIRA</t>
  </si>
  <si>
    <t>FORRO EM MADEIRA PINUS, PARA AMBIENTES COMERCIAIS, INCLUSIVE ESTRUTURA DE FIXAÇÃO. AF_05/2017</t>
  </si>
  <si>
    <t>96117</t>
  </si>
  <si>
    <t>FORRO EM MADEIRA PINUS, PARA AMBIENTES RESIDENCIAIS, INCLUSIVE ESTRUTURA DE FIXAÇÃO. AF_05/2017</t>
  </si>
  <si>
    <t>96112</t>
  </si>
  <si>
    <t>4,47</t>
  </si>
  <si>
    <t>0125</t>
  </si>
  <si>
    <t>PEITORIL DE MARMORE/GRANITO</t>
  </si>
  <si>
    <t>REVESTIMENTO CERÂMICO PARA PAREDES INTERNAS COM PLACAS TIPO ESMALTADA PADRÃO POPULAR DE DIMENSÕES 20X20 CM, ARGAMASSA TIPO AC III, APLICADAS EM AMBIENTES DE ÁREA MAIOR QUE 5 M2 A MEIA ALTURA DAS PAREDES. AF_06/2014</t>
  </si>
  <si>
    <t>99198</t>
  </si>
  <si>
    <t>0110</t>
  </si>
  <si>
    <t>PASTILHAS,CERAMICAS, PLACAS PRE-MOLDADAS E OUTROS</t>
  </si>
  <si>
    <t>REVESTIMENTO CERÂMICO PARA PAREDES INTERNAS COM PLACAS TIPO ESMALTADA PADRÃO POPULAR DE DIMENSÕES 20X20 CM, ARGAMASSA TIPO AC III, APLICADAS EM AMBIENTES DE ÁREA MENOR QUE 5 M2 A MEIA ALTURA DAS PAREDES. AF_06/2014</t>
  </si>
  <si>
    <t>REVESTIMENTO CERÂMICO PARA PAREDES INTERNAS COM PLACAS TIPO ESMALTADA PADRÃO POPULAR DE DIMENSÕES 20X20 CM, ARGAMASSA TIPO AC III, APLICADAS EM AMBIENTES DE ÁREA MAIOR QUE 5 M2 NA ALTURA INTEIRA DAS PAREDES. AF_06/2014</t>
  </si>
  <si>
    <t>99195</t>
  </si>
  <si>
    <t>REVESTIMENTO CERÂMICO PARA PAREDES INTERNAS COM PLACAS TIPO ESMALTADA PADRÃO POPULAR DE DIMENSÕES 20X20 CM, ARGAMASSA TIPO AC III, APLICADAS EM AMBIENTES DE ÁREA MENOR QUE 5 M2 NA ALTURA INTEIRA DAS PAREDES. AF_06/2014</t>
  </si>
  <si>
    <t>REVESTIMENTO CERÂMICO PARA PAREDES INTERNAS COM PLACAS TIPO ESMALTADA PADRÃO POPULAR DE DIMENSÕES 20X20 CM, ARGAMASSA TIPO AC I, APLICADAS EM AMBIENTES DE ÁREA MAIOR QUE 5 M2 A MEIA ALTURA DAS PAREDES. AF_06/2014</t>
  </si>
  <si>
    <t>93395</t>
  </si>
  <si>
    <t>REVESTIMENTO CERÂMICO PARA PAREDES INTERNAS COM PLACAS TIPO ESMALTADA PADRÃO POPULAR DE DIMENSÕES 20X20 CM, ARGAMASSA TIPO AC I, APLICADAS EM AMBIENTES DE ÁREA MENOR QUE 5 M2 A MEIA ALTURA DAS PAREDES. AF_06/2014</t>
  </si>
  <si>
    <t>REVESTIMENTO CERÂMICO PARA PAREDES INTERNAS COM PLACAS TIPO ESMALTADA PADRÃO POPULAR DE DIMENSÕES 20X20 CM, ARGAMASSA TIPO AC I, APLICADAS EM AMBIENTES DE ÁREA MAIOR QUE 5 M2 NA ALTURA INTEIRA DAS PAREDES. AF_06/2014</t>
  </si>
  <si>
    <t>93393</t>
  </si>
  <si>
    <t>REVESTIMENTO CERÂMICO PARA PAREDES INTERNAS COM PLACAS TIPO ESMALTADA PADRÃO POPULAR DE DIMENSÕES 20X20 CM, ARGAMASSA TIPO AC I, APLICADAS EM AMBIENTES DE ÁREA MENOR QUE 5 M2 NA ALTURA INTEIRA DAS PAREDES. AF_06/2014</t>
  </si>
  <si>
    <t>89170</t>
  </si>
  <si>
    <t>89045</t>
  </si>
  <si>
    <t>REVESTIMENTO CERÂMICO PARA PAREDES EXTERNAS EM PASTILHAS DE PORCELANA 2,5 X 2,5 CM (PLACAS DE 30 X 30 CM), ALINHADAS A PRUMO, APLICADO EM SUPERFÍCIES INTERNAS DA SACADA. AF_10/2014</t>
  </si>
  <si>
    <t>88789</t>
  </si>
  <si>
    <t>REVESTIMENTO CERÂMICO PARA PAREDES EXTERNAS EM PASTILHAS DE PORCELANA 2,5 X 2,5 CM (PLACAS DE 30 X 30 CM), ALINHADAS A PRUMO, APLICADO EM SUPERFÍCIES EXTERNAS DA SACADA. AF_10/2014</t>
  </si>
  <si>
    <t>88788</t>
  </si>
  <si>
    <t>REVESTIMENTO CERÂMICO PARA PAREDES EXTERNAS EM PASTILHAS DE PORCELANA 2,5 X 2,5 CM (PLACAS DE 30 X 30 CM), ALINHADAS A PRUMO, APLICADO EM PANOS SEM VÃOS. AF_10/2014</t>
  </si>
  <si>
    <t>88787</t>
  </si>
  <si>
    <t>REVESTIMENTO CERÂMICO PARA PAREDES EXTERNAS EM PASTILHAS DE PORCELANA 2,5 X 2,5 CM (PLACAS DE 30 X 30 CM), ALINHADAS A PRUMO, APLICADO EM PANOS COM VÃOS. AF_10/2014</t>
  </si>
  <si>
    <t>88786</t>
  </si>
  <si>
    <t>REVESTIMENTO CERÂMICO PARA PAREDES INTERNAS COM PLACAS TIPO ESMALTADA EXTRA  DE DIMENSÕES 33X45 CM APLICADAS EM AMBIENTES DE ÁREA MAIOR QUE 5 M² A MEIA ALTURA DAS PAREDES. AF_06/2014</t>
  </si>
  <si>
    <t>87275</t>
  </si>
  <si>
    <t>REVESTIMENTO CERÂMICO PARA PAREDES INTERNAS COM PLACAS TIPO ESMALTADA EXTRA DE DIMENSÕES 33X45 CM APLICADAS EM AMBIENTES DE ÁREA MENOR QUE 5 M² A MEIA ALTURA DAS PAREDES. AF_06/2014</t>
  </si>
  <si>
    <t>REVESTIMENTO CERÂMICO PARA PAREDES INTERNAS COM PLACAS TIPO ESMALTADA EXTRA DE DIMENSÕES 33X45 CM APLICADAS EM AMBIENTES DE ÁREA MAIOR QUE 5 M² NA ALTURA INTEIRA DAS PAREDES. AF_06/2014</t>
  </si>
  <si>
    <t>87273</t>
  </si>
  <si>
    <t>REVESTIMENTO CERÂMICO PARA PAREDES INTERNAS COM PLACAS TIPO ESMALTADA EXTRA  DE DIMENSÕES 33X45 CM APLICADAS EM AMBIENTES DE ÁREA MENOR QUE 5 M² NA ALTURA INTEIRA DAS PAREDES. AF_06/2014</t>
  </si>
  <si>
    <t>REVESTIMENTO CERÂMICO PARA PAREDES INTERNAS COM PLACAS TIPO ESMALTADA EXTRA DE DIMENSÕES 25X35 CM APLICADAS EM AMBIENTES DE ÁREA MAIOR QUE 5 M² A MEIA ALTURA DAS PAREDES. AF_06/2014</t>
  </si>
  <si>
    <t>87271</t>
  </si>
  <si>
    <t>REVESTIMENTO CERÂMICO PARA PAREDES INTERNAS COM PLACAS TIPO ESMALTADA EXTRA DE DIMENSÕES 25X35 CM APLICADAS EM AMBIENTES DE ÁREA MENOR QUE 5 M² A MEIA ALTURA DAS PAREDES. AF_06/2014</t>
  </si>
  <si>
    <t>REVESTIMENTO CERÂMICO PARA PAREDES INTERNAS COM PLACAS TIPO ESMALTADA EXTRA DE DIMENSÕES 25X35 CM APLICADAS EM AMBIENTES DE ÁREA MAIOR QUE 5 M² NA ALTURA INTEIRA DAS PAREDES. AF_06/2014</t>
  </si>
  <si>
    <t>87269</t>
  </si>
  <si>
    <t>REVESTIMENTO CERÂMICO PARA PAREDES INTERNAS COM PLACAS TIPO ESMALTADA EXTRA DE DIMENSÕES 25X35 CM APLICADAS EM AMBIENTES DE ÁREA MENOR QUE 5 M² NA ALTURA INTEIRA DAS PAREDES. AF_06/2014</t>
  </si>
  <si>
    <t>REVESTIMENTO CERÂMICO PARA PAREDES INTERNAS COM PLACAS TIPO ESMALTADA EXTRA DE DIMENSÕES 20X20 CM APLICADAS EM AMBIENTES DE ÁREA MAIOR QUE 5 M² A MEIA ALTURA DAS PAREDES. AF_06/2014</t>
  </si>
  <si>
    <t>87267</t>
  </si>
  <si>
    <t>REVESTIMENTO CERÂMICO PARA PAREDES INTERNAS COM PLACAS TIPO ESMALTADA EXTRA DE DIMENSÕES 20X20 CM APLICADAS EM AMBIENTES DE ÁREA MENOR QUE 5 M² A MEIA ALTURA DAS PAREDES. AF_06/2014</t>
  </si>
  <si>
    <t>REVESTIMENTO CERÂMICO PARA PAREDES INTERNAS COM PLACAS TIPO ESMALTADA EXTRA DE DIMENSÕES 20X20 CM APLICADAS EM AMBIENTES DE ÁREA MAIOR QUE 5 M² NA ALTURA INTEIRA DAS PAREDES. AF_06/2014</t>
  </si>
  <si>
    <t>87265</t>
  </si>
  <si>
    <t>REVESTIMENTO CERÂMICO PARA PAREDES INTERNAS COM PLACAS TIPO ESMALTADA EXTRA DE DIMENSÕES 20X20 CM APLICADAS EM AMBIENTES DE ÁREA MENOR QUE 5 M² NA ALTURA INTEIRA DAS PAREDES. AF_06/2014</t>
  </si>
  <si>
    <t>REVESTIMENTO CERÂMICO PARA PAREDES EXTERNAS EM PASTILHAS DE PORCELANA 5 X 5 CM (PLACAS DE 30 X 30 CM), ALINHADAS A PRUMO, APLICADO EM SUPERFÍCIES INTERNAS DA SACADA. AF_06/2014</t>
  </si>
  <si>
    <t>87245</t>
  </si>
  <si>
    <t>REVESTIMENTO CERÂMICO PARA PAREDES EXTERNAS EM PASTILHAS DE PORCELANA 5 X 5 CM (PLACAS DE 30 X 30 CM), ALINHADAS A PRUMO, APLICADO EM SUPERFÍCIES EXTERNAS DA SACADA. AF_06/2014</t>
  </si>
  <si>
    <t>87244</t>
  </si>
  <si>
    <t>REVESTIMENTO CERÂMICO PARA PAREDES EXTERNAS EM PASTILHAS DE PORCELANA 5 X 5 CM (PLACAS DE 30 X 30 CM), ALINHADAS A PRUMO, APLICADO EM PANOS SEM VÃOS. AF_06/2014</t>
  </si>
  <si>
    <t>87243</t>
  </si>
  <si>
    <t>REVESTIMENTO CERÂMICO PARA PAREDES EXTERNAS EM PASTILHAS DE PORCELANA 5 X 5 CM (PLACAS DE 30 X 30 CM), ALINHADAS A PRUMO, APLICADO EM PANOS COM VÃOS. AF_06/2014</t>
  </si>
  <si>
    <t>87242</t>
  </si>
  <si>
    <t>0,74</t>
  </si>
  <si>
    <t>MASSA ÚNICA, PARA RECEBIMENTO DE PINTURA, EM ARGAMASSA TRAÇO 1:2:8, PREPARO MANUAL, APLICADA MANUALMENTE EM TETO, ESPESSURA DE 10MM, COM EXECUÇÃO DE TALISCAS. AF_03/2015</t>
  </si>
  <si>
    <t>90409</t>
  </si>
  <si>
    <t>0107</t>
  </si>
  <si>
    <t>EMBOCO</t>
  </si>
  <si>
    <t>MASSA ÚNICA, PARA RECEBIMENTO DE PINTURA, EM ARGAMASSA TRAÇO 1:2:8, PREPARO MECÂNICO COM BETONEIRA 400L, APLICADA MANUALMENTE EM TETO, ESPESSURA DE 10MM, COM EXECUÇÃO DE TALISCAS. AF_03/2015</t>
  </si>
  <si>
    <t>90408</t>
  </si>
  <si>
    <t>MASSA ÚNICA, PARA RECEBIMENTO DE PINTURA, EM ARGAMASSA TRAÇO 1:2:8, PREPARO MANUAL, APLICADA MANUALMENTE EM TETO, ESPESSURA DE 20MM, COM EXECUÇÃO DE TALISCAS. AF_03/2015</t>
  </si>
  <si>
    <t>90407</t>
  </si>
  <si>
    <t>MASSA ÚNICA, PARA RECEBIMENTO DE PINTURA, EM ARGAMASSA TRAÇO 1:2:8, PREPARO MECÂNICO COM BETONEIRA 400L, APLICADA MANUALMENTE EM TETO, ESPESSURA DE 20MM, COM EXECUÇÃO DE TALISCAS. AF_03/2015</t>
  </si>
  <si>
    <t>90406</t>
  </si>
  <si>
    <t>(COMPOSIÇÃO REPRESENTATIVA) DO SERVIÇO DE EMBOÇO/MASSA ÚNICA, APLICADO MANUALMENTE, TRAÇO 1:2:8, EM BETONEIRA DE 400L, PAREDES INTERNAS, COM EXECUÇÃO DE TALISCAS, EDIFICAÇÃO HABITACIONAL UNIFAMILIAR (CASAS) E EDIFICAÇÃO PÚBLICA PADRÃO. AF_12/2014</t>
  </si>
  <si>
    <t>89173</t>
  </si>
  <si>
    <t>(COMPOSIÇÃO REPRESENTATIVA) DO SERVIÇO DE APLICAÇÃO MANUAL DE GESSO DESEMPENADO (SEM TALISCAS) EM TETO, ESPESSURA 0,5 CM, PARA EDIFICAÇÃO HABITACIONAL MULTIFAMILIAR (PRÉDIO). AF_11/2014</t>
  </si>
  <si>
    <t>89049</t>
  </si>
  <si>
    <t>(COMPOSIÇÃO REPRESENTATIVA) DO SERVIÇO DE EMBOÇO/MASSA ÚNICA, TRAÇO 1:2:8, PREPARO MECÂNICO, COM BETONEIRA DE 400L, EM PAREDES DE AMBIENTES INTERNOS, COM EXECUÇÃO DE TALISCAS, PARA EDIFICAÇÃO HABITACIONAL MULTIFAMILIAR (PRÉDIO). AF_11/2014</t>
  </si>
  <si>
    <t>89048</t>
  </si>
  <si>
    <t>REVESTIMENTO DECORATIVO MONOCAMADA APLICADO MANUALMENTE NAS PAREDES INTERNAS DA SACADA COM ACABAMENTO TRAVERTINO. AF_06/2014</t>
  </si>
  <si>
    <t>87859</t>
  </si>
  <si>
    <t>REVESTIMENTO DECORATIVO MONOCAMADA APLICADO MANUALMENTE NAS PAREDES INTERNAS DA SACADA COM ACABAMENTO RASPADO. AF_06/2014</t>
  </si>
  <si>
    <t>87858</t>
  </si>
  <si>
    <t>REVESTIMENTO DECORATIVO MONOCAMADA APLICADO COM EQUIPAMENTO DE PROJEÇÃO EM SUPERFÍCIES EXTERNAS DA SACADA DE UM EDIFÍCIO DE ALVENARIA ESTRUTURAL E ACABAMENTO TRAVERTINO. AF_06/2014</t>
  </si>
  <si>
    <t>87857</t>
  </si>
  <si>
    <t>REVESTIMENTO DECORATIVO MONOCAMADA APLICADO COM EQUIPAMENTO DE PROJEÇÃO EM SUPERFÍCIES EXTERNAS DA SACADA DE UM EDIFÍCIO DE ESTRUTURA CONVENCIONAL E ACABAMENTO TRAVERTINO. AF_06/2014</t>
  </si>
  <si>
    <t>87856</t>
  </si>
  <si>
    <t>REVESTIMENTO DECORATIVO MONOCAMADA APLICADO MANUALMENTE EM SUPERFÍCIES EXTERNAS DA SACADA DE UM EDIFÍCIO DE ALVENARIA ESTRUTURAL E ACABAMENTO TRAVERTINO. AF_06/2014</t>
  </si>
  <si>
    <t>87855</t>
  </si>
  <si>
    <t>REVESTIMENTO DECORATIVO MONOCAMADA APLICADO MANUALMENTE EM SUPERFÍCIES EXTERNAS DA SACADA DE UM EDIFÍCIO DE ESTRUTURA CONVENCIONAL E ACABAMENTO TRAVERTINO. AF_06/2014</t>
  </si>
  <si>
    <t>87854</t>
  </si>
  <si>
    <t>REVESTIMENTO DECORATIVO MONOCAMADA APLICADO COM EQUIPAMENTO DE PROJEÇÃO EM PANOS DA FACHADA COM PRESENÇA DE VÃOS, DE UM EDIFÍCIO DE ALVENARIA ESTRUTURAL E ACABAMENTO TRAVERTINO. AF_06/2014</t>
  </si>
  <si>
    <t>87853</t>
  </si>
  <si>
    <t>REVESTIMENTO DECORATIVO MONOCAMADA APLICADO COM EQUIPAMENTO DE PROJEÇÃO EM PANOS DA FACHADA COM PRESENÇA DE VÃOS, DE UM EDIFÍCIO DE ESTRUTURA CONVENCIONAL E ACABAMENTO TRAVERTINO. AF_06/2014</t>
  </si>
  <si>
    <t>87852</t>
  </si>
  <si>
    <t>REVESTIMENTO DECORATIVO MONOCAMADA APLICADO MANUALMENTE EM PANOS DA FACHADA COM PRESENÇA DE VÃOS, DE UM EDIFÍCIO DE ALVENARIA ESTRUTURAL E ACABAMENTO TRAVERTINO. AF_06/2014</t>
  </si>
  <si>
    <t>87851</t>
  </si>
  <si>
    <t>REVESTIMENTO DECORATIVO MONOCAMADA APLICADO MANUALMENTE EM PANOS DA FACHADA COM PRESENÇA DE VÃOS, DE UM EDIFÍCIO DE ESTRUTURA CONVENCIONAL E ACABAMENTO TRAVERTINO. AF_06/2014</t>
  </si>
  <si>
    <t>87850</t>
  </si>
  <si>
    <t>REVESTIMENTO DECORATIVO MONOCAMADA APLICADO COM EQUIPAMENTO DE PROJEÇÃO EM PANOS CEGOS DA FACHADA DE UM EDIFÍCIO DE ALVENARIA ESTRUTURAL, COM ACABAMENTO TRAVERTINO. AF_06/2014</t>
  </si>
  <si>
    <t>87849</t>
  </si>
  <si>
    <t>REVESTIMENTO DECORATIVO MONOCAMADA APLICADO COM EQUIPAMENTO DE PROJEÇÃO EM PANOS CEGOS DA FACHADA DE UM EDIFÍCIO DE ESTRUTURA CONVENCIONAL, COM ACABAMENTO TRAVERTINO. AF_06/2014</t>
  </si>
  <si>
    <t>87848</t>
  </si>
  <si>
    <t>REVESTIMENTO DECORATIVO MONOCAMADA APLICADO MANUALMENTE EM PANOS CEGOS DA FACHADA DE UM EDIFÍCIO DE ALVENARIA ESTRUTURAL, COM ACABAMENTO TRAVERTINO. AF_06/2014</t>
  </si>
  <si>
    <t>87847</t>
  </si>
  <si>
    <t>REVESTIMENTO DECORATIVO MONOCAMADA APLICADO MANUALMENTE EM PANOS CEGOS DA FACHADA DE UM EDIFÍCIO DE ESTRUTURA CONVENCIONAL, COM ACABAMENTO TRAVERTINO. AF_06/2014</t>
  </si>
  <si>
    <t>87846</t>
  </si>
  <si>
    <t>REVESTIMENTO DECORATIVO MONOCAMADA APLICADO COM EQUIPAMENTO DE PROJEÇÃO EM SUPERFÍCIES EXTERNAS DA SACADA DE UM EDIFÍCIO DE ALVENARIA ESTRUTURAL E ACABAMENTO RASPADO. AF_06/2014</t>
  </si>
  <si>
    <t>87845</t>
  </si>
  <si>
    <t>REVESTIMENTO DECORATIVO MONOCAMADA APLICADO COM EQUIPAMENTO DE PROJEÇÃO EM SUPERFÍCIES EXTERNAS DA SACADA DE UM EDIFÍCIO DE ESTRUTURA CONVENCIONAL E ACABAMENTO RASPADO. AF_06/2014</t>
  </si>
  <si>
    <t>87844</t>
  </si>
  <si>
    <t>REVESTIMENTO DECORATIVO MONOCAMADA APLICADO MANUALMENTE EM SUPERFÍCIES EXTERNAS DA SACADA DE UM EDIFÍCIO DE ALVENARIA ESTRUTURAL E ACABAMENTO RASPADO. AF_06/2014</t>
  </si>
  <si>
    <t>87843</t>
  </si>
  <si>
    <t>REVESTIMENTO DECORATIVO MONOCAMADA APLICADO MANUALMENTE EM SUPERFÍCIES EXTERNAS DA SACADA DE UM EDIFÍCIO DE ESTRUTURA CONVENCIONAL E ACABAMENTO RASPADO. AF_06/2014</t>
  </si>
  <si>
    <t>87842</t>
  </si>
  <si>
    <t>REVESTIMENTO DECORATIVO MONOCAMADA APLICADO COM EQUIPAMENTO DE PROJEÇÃO EM PANOS DA FACHADA COM PRESENÇA DE VÃOS, DE UM EDIFÍCIO DE ALVENARIA ESTRUTURAL E ACABAMENTO RASPADO. AF_06/2014</t>
  </si>
  <si>
    <t>87841</t>
  </si>
  <si>
    <t>REVESTIMENTO DECORATIVO MONOCAMADA APLICADO COM EQUIPAMENTO DE PROJEÇÃO EM PANOS DA FACHADA COM PRESENÇA DE VÃOS, DE UM EDIFÍCIO DE ESTRUTURA CONVENCIONAL E ACABAMENTO RASPADO. AF_06/2014</t>
  </si>
  <si>
    <t>87840</t>
  </si>
  <si>
    <t>REVESTIMENTO DECORATIVO MONOCAMADA APLICADO MANUALMENTE EM PANOS DA FACHADA COM PRESENÇA DE VÃOS, DE UM EDIFÍCIO DE ALVENARIA ESTRUTURAL E ACABAMENTO RASPADO. AF_06/2014</t>
  </si>
  <si>
    <t>87839</t>
  </si>
  <si>
    <t>REVESTIMENTO DECORATIVO MONOCAMADA APLICADO MANUALMENTE EM PANOS DA FACHADA COM PRESENÇA DE VÃOS, DE UM EDIFÍCIO DE ESTRUTURA CONVENCIONAL E ACABAMENTO RASPADO. AF_06/2014</t>
  </si>
  <si>
    <t>87838</t>
  </si>
  <si>
    <t>REVESTIMENTO DECORATIVO MONOCAMADA APLICADO COM EQUIPAMENTO DE PROJEÇÃO EM PANOS CEGOS DA FACHADA DE UM EDIFÍCIO DE ALVENARIA ESTRUTURAL, COM ACABAMENTO RASPADO. AF_06/2014</t>
  </si>
  <si>
    <t>87837</t>
  </si>
  <si>
    <t>REVESTIMENTO DECORATIVO MONOCAMADA APLICADO COM EQUIPAMENTO DE PROJEÇÃO EM PANOS CEGOS DA FACHADA DE UM EDIFÍCIO DE ESTRUTURA CONVENCIONAL, COM ACABAMENTO RASPADO. AF_06/2014</t>
  </si>
  <si>
    <t>87836</t>
  </si>
  <si>
    <t>REVESTIMENTO DECORATIVO MONOCAMADA APLICADO MANUALMENTE EM PANOS CEGOS DA FACHADA DE UM EDIFÍCIO DE ALVENARIA ESTRUTURAL, COM ACABAMENTO RASPADO. AF_06/2014</t>
  </si>
  <si>
    <t>87835</t>
  </si>
  <si>
    <t>REVESTIMENTO DECORATIVO MONOCAMADA APLICADO MANUALMENTE EM PANOS CEGOS DA FACHADA DE UM EDIFÍCIO DE ESTRUTURA CONVENCIONAL, COM ACABAMENTO RASPADO. AF_06/2014</t>
  </si>
  <si>
    <t>87834</t>
  </si>
  <si>
    <t>87832</t>
  </si>
  <si>
    <t>87831</t>
  </si>
  <si>
    <t>87829</t>
  </si>
  <si>
    <t>87828</t>
  </si>
  <si>
    <t>87827</t>
  </si>
  <si>
    <t>87825</t>
  </si>
  <si>
    <t>87824</t>
  </si>
  <si>
    <t>87823</t>
  </si>
  <si>
    <t>87821</t>
  </si>
  <si>
    <t>87820</t>
  </si>
  <si>
    <t>87819</t>
  </si>
  <si>
    <t>87817</t>
  </si>
  <si>
    <t>87816</t>
  </si>
  <si>
    <t>87815</t>
  </si>
  <si>
    <t>87813</t>
  </si>
  <si>
    <t>87812</t>
  </si>
  <si>
    <t>87811</t>
  </si>
  <si>
    <t>87809</t>
  </si>
  <si>
    <t>87808</t>
  </si>
  <si>
    <t>87807</t>
  </si>
  <si>
    <t>87805</t>
  </si>
  <si>
    <t>87804</t>
  </si>
  <si>
    <t>87803</t>
  </si>
  <si>
    <t>87801</t>
  </si>
  <si>
    <t>87800</t>
  </si>
  <si>
    <t>87799</t>
  </si>
  <si>
    <t>87797</t>
  </si>
  <si>
    <t>87795</t>
  </si>
  <si>
    <t>87794</t>
  </si>
  <si>
    <t>87792</t>
  </si>
  <si>
    <t>87791</t>
  </si>
  <si>
    <t>EMBOÇO OU MASSA ÚNICA EM ARGAMASSA TRAÇO 1:2:8, PREPARO MANUAL, APLICADA MANUALMENTE EM PANOS DE FACHADA COM PRESENÇA DE VÃOS, ESPESSURA MAIOR OU IGUAL A 50 MM. AF_06/2014</t>
  </si>
  <si>
    <t>87790</t>
  </si>
  <si>
    <t>87788</t>
  </si>
  <si>
    <t>87787</t>
  </si>
  <si>
    <t>87786</t>
  </si>
  <si>
    <t>87784</t>
  </si>
  <si>
    <t>87783</t>
  </si>
  <si>
    <t>87781</t>
  </si>
  <si>
    <t>87779</t>
  </si>
  <si>
    <t>87778</t>
  </si>
  <si>
    <t>87777</t>
  </si>
  <si>
    <t>87775</t>
  </si>
  <si>
    <t>MASSA ÚNICA, PARA RECEBIMENTO DE PINTURA OU CERÂMICA, EM ARGAMASSA INDUSTRIALIZADA, PREPARO MECÂNICO, APLICADO COM EQUIPAMENTO DE MISTURA E PROJEÇÃO DE 1,5 M3/H DE ARGAMASSA EM FACES INTERNAS DE PAREDES, ESPESSURA DE 10MM, SEM EXECUÇÃO DE TALISCAS. AF_06/2014</t>
  </si>
  <si>
    <t>87561</t>
  </si>
  <si>
    <t>EMBOÇO, PARA RECEBIMENTO DE CERÂMICA, EM ARGAMASSA INDUSTRIALIZADA, PREPARO MECÂNICO, APLICADO COM EQUIPAMENTO DE MISTURA E PROJEÇÃO DE 1,5 M3/H DE ARGAMASSA EM FACES INTERNAS DE PAREDES, PARA AMBIENTE COM ÁREA MAIOR QUE 10M2, ESPESSURA DE 10MM, COM EXECUÇÃO DE TALISCAS. AF_06/2014</t>
  </si>
  <si>
    <t>87559</t>
  </si>
  <si>
    <t>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t>
  </si>
  <si>
    <t>87557</t>
  </si>
  <si>
    <t>MASSA ÚNICA, PARA RECEBIMENTO DE PINTURA, EM ARGAMASSA INDUSTRIALIZADA, PREPARO MECÂNICO, APLICADO COM EQUIPAMENTO DE MISTURA E PROJEÇÃO DE 1,5 M3/H DE ARGAMASSA EM FACES INTERNAS DE PAREDES, ESPESSURA DE 10MM, COM EXECUÇÃO DE TALISCAS. AF_06/2014</t>
  </si>
  <si>
    <t>87556</t>
  </si>
  <si>
    <t>EMBOÇO, PARA RECEBIMENTO DE CERÂMICA, EM ARGAMASSA INDUSTRIALIZADA, PREPARO MECÂNICO, APLICADO COM EQUIPAMENTO DE MISTURA E PROJEÇÃO DE 1,5 M3/H DE ARGAMASSA EM FACES INTERNAS DE PAREDES, PARA AMBIENTE COM ÁREA MENOR QUE 5M2, ESPESSURA DE 10MM, COM EXECUÇÃO DE TALISCAS. AF_06/2014</t>
  </si>
  <si>
    <t>87555</t>
  </si>
  <si>
    <t>EMBOÇO, PARA RECEBIMENTO DE CERÂMICA, EM ARGAMASSA TRAÇO 1:2:8, PREPARO MANUAL, APLICADO MANUALMENTE EM FACES INTERNAS DE PAREDES, PARA AMBIENTE COM ÁREA MAIOR QUE 10M2, ESPESSURA DE 10MM, COM EXECUÇÃO DE TALISCAS. AF_06/2014</t>
  </si>
  <si>
    <t>87554</t>
  </si>
  <si>
    <t>EMBOÇO, PARA RECEBIMENTO DE CERÂMICA, EM ARGAMASSA TRAÇO 1:2:8, PREPARO MECÂNICO COM BETONEIRA 400L, APLICADO MANUALMENTE EM FACES INTERNAS DE PAREDES, PARA AMBIENTE COM ÁREA MAIOR QUE 10M2, ESPESSURA DE 10MM, COM EXECUÇÃO DE TALISCAS. AF_06/2014</t>
  </si>
  <si>
    <t>87553</t>
  </si>
  <si>
    <t>17,12</t>
  </si>
  <si>
    <t>EMBOÇO, PARA RECEBIMENTO DE CERÂMICA, EM ARGAMASSA TRAÇO 1:2:8, PREPARO MANUAL, APLICADO MANUALMENTE EM FACES INTERNAS DE PAREDES, PARA AMBIENTE COM ÁREA ENTRE 5M2 E 10M2, ESPESSURA DE 10MM, COM EXECUÇÃO DE TALISCAS. AF_06/2014</t>
  </si>
  <si>
    <t>87550</t>
  </si>
  <si>
    <t>EMBOÇO, PARA RECEBIMENTO DE CERÂMICA, EM ARGAMASSA TRAÇO 1:2:8, PREPARO MECÂNICO COM BETONEIRA 400L, APLICADO MANUALMENTE EM FACES INTERNAS DE PAREDES, PARA AMBIENTE COM ÁREA ENTRE 5M2 E 10M2, ESPESSURA DE 10MM, COM EXECUÇÃO DE TALISCAS. AF_06/2014</t>
  </si>
  <si>
    <t>87549</t>
  </si>
  <si>
    <t>MASSA ÚNICA, PARA RECEBIMENTO DE PINTURA, EM ARGAMASSA TRAÇO 1:2:8, PREPARO MANUAL, APLICADA MANUALMENTE EM FACES INTERNAS DE PAREDES, ESPESSURA DE 10MM, COM EXECUÇÃO DE TALISCAS. AF_06/2014</t>
  </si>
  <si>
    <t>87548</t>
  </si>
  <si>
    <t>MASSA ÚNICA, PARA RECEBIMENTO DE PINTURA, EM ARGAMASSA TRAÇO 1:2:8, PREPARO MECÂNICO COM BETONEIRA 400L, APLICADA MANUALMENTE EM FACES INTERNAS DE PAREDES, ESPESSURA DE 10MM, COM EXECUÇÃO DE TALISCAS. AF_06/2014</t>
  </si>
  <si>
    <t>87547</t>
  </si>
  <si>
    <t>EMBOÇO, PARA RECEBIMENTO DE CERÂMICA, EM ARGAMASSA TRAÇO 1:2:8, PREPARO MANUAL, APLICADO MANUALMENTE EM FACES INTERNAS DE PAREDES, PARA AMBIENTE COM ÁREA MENOR QUE 5M2, ESPESSURA DE 10MM, COM EXECUÇÃO DE TALISCAS. AF_06/2014</t>
  </si>
  <si>
    <t>87546</t>
  </si>
  <si>
    <t>EMBOÇO, PARA RECEBIMENTO DE CERÂMICA, EM ARGAMASSA TRAÇO 1:2:8, PREPARO MECÂNICO COM BETONEIRA 400L, APLICADO MANUALMENTE EM FACES INTERNAS DE PAREDES, PARA AMBIENTE COM ÁREA MENOR QUE 5M2, ESPESSURA DE 10MM, COM EXECUÇÃO DE TALISCAS. AF_06/2014</t>
  </si>
  <si>
    <t>87545</t>
  </si>
  <si>
    <t>MASSA ÚNICA, PARA RECEBIMENTO DE PINTURA OU CERÂMICA, ARGAMASSA INDUSTRIALIZADA, PREPARO MECÂNICO, APLICADO COM EQUIPAMENTO DE MISTURA E PROJEÇÃO DE 1,5 M3/H EM FACES INTERNAS DE PAREDES, ESPESSURA DE 5MM, SEM EXECUÇÃO DE TALISCAS. AF_06/2014</t>
  </si>
  <si>
    <t>87543</t>
  </si>
  <si>
    <t>EMBOÇO, PARA RECEBIMENTO DE CERÂMICA, EM ARGAMASSA INDUSTRIALIZADA, PREPARO MECÂNICO, APLICADO COM EQUIPAMENTO DE MISTURA E PROJEÇÃO DE 1,5 M3/H DE ARGAMASSA EM FACES INTERNAS DE PAREDES, PARA AMBIENTE COM ÁREA MAIOR QUE 10M2, ESPESSURA DE 20MM, COM EXECUÇÃO DE TALISCAS. AF_06/2014</t>
  </si>
  <si>
    <t>87541</t>
  </si>
  <si>
    <t>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t>
  </si>
  <si>
    <t>87539</t>
  </si>
  <si>
    <t>MASSA ÚNICA, PARA RECEBIMENTO DE PINTURA, EM ARGAMASSA INDUSTRIALIZADA, PREPARO MECÂNICO, APLICADO COM EQUIPAMENTO DE MISTURA E PROJEÇÃO DE 1,5 M3/H DE ARGAMASSA EM FACES INTERNAS DE PAREDES, ESPESSURA DE 20MM, COM EXECUÇÃO DE TALISCAS. AF_06/2014</t>
  </si>
  <si>
    <t>87538</t>
  </si>
  <si>
    <t>EMBOÇO, PARA RECEBIMENTO DE CERÂMICA, EM ARGAMASSA INDUSTRIALIZADA, PREPARO MECÂNICO, APLICADO COM EQUIPAMENTO DE MISTURA E PROJEÇÃO DE 1,5 M3/H DE ARGAMASSA EM FACES INTERNAS DE PAREDES, PARA AMBIENTE COM ÁREA  MENOR QUE 5M2, ESPESSURA DE 20MM, COM EXECUÇÃO DE TALISCAS. AF_06/2014</t>
  </si>
  <si>
    <t>87537</t>
  </si>
  <si>
    <t>EMBOÇO, PARA RECEBIMENTO DE CERÂMICA, EM ARGAMASSA TRAÇO 1:2:8, PREPARO MANUAL, APLICADO MANUALMENTE EM FACES INTERNAS DE PAREDES, PARA AMBIENTE COM ÁREA  MAIOR QUE 10M2, ESPESSURA DE 20MM, COM EXECUÇÃO DE TALISCAS. AF_06/2014</t>
  </si>
  <si>
    <t>87536</t>
  </si>
  <si>
    <t>EMBOÇO, PARA RECEBIMENTO DE CERÂMICA, EM ARGAMASSA TRAÇO 1:2:8, PREPARO MECÂNICO COM BETONEIRA 400L, APLICADO MANUALMENTE EM FACES INTERNAS DE PAREDES, PARA AMBIENTE COM ÁREA  MAIOR QUE 10M2, ESPESSURA DE 20MM, COM EXECUÇÃO DE TALISCAS. AF_06/2014</t>
  </si>
  <si>
    <t>87535</t>
  </si>
  <si>
    <t>27,01</t>
  </si>
  <si>
    <t>EMBOÇO, PARA RECEBIMENTO DE CERÂMICA, EM ARGAMASSA TRAÇO 1:2:8, PREPARO MANUAL, APLICADO MANUALMENTE EM FACES INTERNAS DE PAREDES, PARA AMBIENTE COM ÁREA  ENTRE 5M2 E 10M2, ESPESSURA DE 20MM, COM EXECUÇÃO DE TALISCAS. AF_06/2014</t>
  </si>
  <si>
    <t>87532</t>
  </si>
  <si>
    <t>EMBOÇO, PARA RECEBIMENTO DE CERÂMICA, EM ARGAMASSA TRAÇO 1:2:8, PREPARO MECÂNICO COM BETONEIRA 400L, APLICADO MANUALMENTE EM FACES INTERNAS DE PAREDES, PARA AMBIENTE COM ÁREA ENTRE 5M2 E 10M2, ESPESSURA DE 20MM, COM EXECUÇÃO DE TALISCAS. AF_06/2014</t>
  </si>
  <si>
    <t>87531</t>
  </si>
  <si>
    <t>MASSA ÚNICA, PARA RECEBIMENTO DE PINTURA, EM ARGAMASSA TRAÇO 1:2:8, PREPARO MANUAL, APLICADA MANUALMENTE EM FACES INTERNAS DE PAREDES, ESPESSURA DE 20MM, COM EXECUÇÃO DE TALISCAS. AF_06/2014</t>
  </si>
  <si>
    <t>87530</t>
  </si>
  <si>
    <t>MASSA ÚNICA, PARA RECEBIMENTO DE PINTURA, EM ARGAMASSA TRAÇO 1:2:8, PREPARO MECÂNICO COM BETONEIRA 400L, APLICADA MANUALMENTE EM FACES INTERNAS DE PAREDES, ESPESSURA DE 20MM, COM EXECUÇÃO DE TALISCAS. AF_06/2014</t>
  </si>
  <si>
    <t>87529</t>
  </si>
  <si>
    <t>EMBOÇO, PARA RECEBIMENTO DE CERÂMICA, EM ARGAMASSA TRAÇO 1:2:8, PREPARO MANUAL, APLICADO MANUALMENTE EM FACES INTERNAS DE PAREDES, PARA AMBIENTE COM ÁREA MENOR QUE 5M2, ESPESSURA DE 20MM, COM EXECUÇÃO DE TALISCAS. AF_06/2014</t>
  </si>
  <si>
    <t>87528</t>
  </si>
  <si>
    <t>EMBOÇO, PARA RECEBIMENTO DE CERÂMICA, EM ARGAMASSA TRAÇO 1:2:8, PREPARO MECÂNICO COM BETONEIRA 400L, APLICADO MANUALMENTE EM FACES INTERNAS DE PAREDES, PARA AMBIENTE COM ÁREA MENOR QUE 5M2, ESPESSURA DE 20MM, COM EXECUÇÃO DE TALISCAS. AF_06/2014</t>
  </si>
  <si>
    <t>87527</t>
  </si>
  <si>
    <t>APLICAÇÃO DE GESSO PROJETADO COM EQUIPAMENTO DE PROJEÇÃO EM PAREDES DE AMBIENTES DE ÁREA MENOR QUE 5M², SARRAFEADO (COM TALISCAS), ESPESSURA DE 1,5CM. AF_06/2014</t>
  </si>
  <si>
    <t>87440</t>
  </si>
  <si>
    <t>APLICAÇÃO DE GESSO PROJETADO COM EQUIPAMENTO DE PROJEÇÃO EM PAREDES DE AMBIENTES DE ÁREA ENTRE 5M² E 10M², SARRAFEADO (COM TALISCAS), ESPESSURA DE 1,5CM. AF_06/2014</t>
  </si>
  <si>
    <t>87439</t>
  </si>
  <si>
    <t>APLICAÇÃO DE GESSO PROJETADO COM EQUIPAMENTO DE PROJEÇÃO EM PAREDES DE AMBIENTES DE ÁREA MAIOR QUE 10M², SARRAFEADO (COM TALISCAS), ESPESSURA DE 1,5CM. AF_06/2014</t>
  </si>
  <si>
    <t>87438</t>
  </si>
  <si>
    <t>27,90</t>
  </si>
  <si>
    <t>APLICAÇÃO DE GESSO PROJETADO COM EQUIPAMENTO DE PROJEÇÃO EM PAREDES DE AMBIENTES DE ÁREA MENOR QUE 5M², SARRAFEADO (COM TALISCAS), ESPESSURA DE 1,0CM. AF_06/2014</t>
  </si>
  <si>
    <t>87437</t>
  </si>
  <si>
    <t>APLICAÇÃO DE GESSO PROJETADO COM EQUIPAMENTO DE PROJEÇÃO EM PAREDES DE AMBIENTES DE ÁREA ENTRE 5M² E 10M², SARRAFEADO (COM TALISCAS), ESPESSURA DE 1,0CM. AF_06/2014</t>
  </si>
  <si>
    <t>87436</t>
  </si>
  <si>
    <t>25,44</t>
  </si>
  <si>
    <t>APLICAÇÃO DE GESSO PROJETADO COM EQUIPAMENTO DE PROJEÇÃO EM PAREDES DE AMBIENTES DE ÁREA MAIOR QUE 10M², SARRAFEADO (COM TALISCAS), ESPESSURA DE 1,0CM. AF_06/2014</t>
  </si>
  <si>
    <t>87435</t>
  </si>
  <si>
    <t>APLICAÇÃO DE GESSO PROJETADO COM EQUIPAMENTO DE PROJEÇÃO EM PAREDES DE AMBIENTES DE ÁREA MENOR QUE 5M², DESEMPENADO (SEM TALISCAS), ESPESSURA DE 1,0CM. AF_06/2014</t>
  </si>
  <si>
    <t>87434</t>
  </si>
  <si>
    <t>APLICAÇÃO DE GESSO PROJETADO COM EQUIPAMENTO DE PROJEÇÃO EM PAREDES DE AMBIENTES DE ÁREA ENTRE 5M² E 10M², DESEMPENADO (SEM TALISCAS), ESPESSURA DE 1,0CM. AF_06/2014</t>
  </si>
  <si>
    <t>87433</t>
  </si>
  <si>
    <t>APLICAÇÃO DE GESSO PROJETADO COM EQUIPAMENTO DE PROJEÇÃO EM PAREDES DE AMBIENTES DE ÁREA MAIOR QUE 10M², DESEMPENADO (SEM TALISCAS), ESPESSURA DE 1,0CM. AF_06/2014</t>
  </si>
  <si>
    <t>87432</t>
  </si>
  <si>
    <t>APLICAÇÃO DE GESSO PROJETADO COM EQUIPAMENTO DE PROJEÇÃO EM PAREDES DE AMBIENTES DE ÁREA MENOR QUE 5M², DESEMPENADO (SEM TALISCAS), ESPESSURA DE 0,5CM. AF_06/2014</t>
  </si>
  <si>
    <t>87431</t>
  </si>
  <si>
    <t>APLICAÇÃO DE GESSO PROJETADO COM EQUIPAMENTO DE PROJEÇÃO EM PAREDES DE AMBIENTES DE ÁREA ENTRE 5M² E 10M², DESEMPENADO (SEM TALISCAS), ESPESSURA DE 0,5CM. AF_06/2014</t>
  </si>
  <si>
    <t>87430</t>
  </si>
  <si>
    <t>APLICAÇÃO DE GESSO PROJETADO COM EQUIPAMENTO DE PROJEÇÃO EM PAREDES DE AMBIENTES DE ÁREA MAIOR QUE 10M², DESEMPENADO (SEM TALISCAS), ESPESSURA DE 0,5CM. AF_06/2014</t>
  </si>
  <si>
    <t>87429</t>
  </si>
  <si>
    <t>APLICAÇÃO MANUAL DE GESSO SARRAFEADO (COM TALISCAS) EM PAREDES DE AMBIENTES DE ÁREA MENOR QUE 5M², ESPESSURA DE 1,5CM. AF_06/2014</t>
  </si>
  <si>
    <t>87428</t>
  </si>
  <si>
    <t>APLICAÇÃO MANUAL DE GESSO SARRAFEADO (COM TALISCAS) EM PAREDES DE AMBIENTES DE ÁREA ENTRE 5M² E 10M², ESPESSURA DE 1,5CM. AF_06/2014</t>
  </si>
  <si>
    <t>87427</t>
  </si>
  <si>
    <t>APLICAÇÃO MANUAL DE GESSO SARRAFEADO (COM TALISCAS) EM PAREDES DE AMBIENTES DE ÁREA MAIOR QUE 10M², ESPESSURA DE 1,5CM. AF_06/2014</t>
  </si>
  <si>
    <t>87426</t>
  </si>
  <si>
    <t>APLICAÇÃO MANUAL DE GESSO SARRAFEADO (COM TALISCAS) EM PAREDES DE AMBIENTES DE ÁREA MENOR QUE 5M², ESPESSURA DE 1,0CM. AF_06/2014</t>
  </si>
  <si>
    <t>87425</t>
  </si>
  <si>
    <t>APLICAÇÃO MANUAL DE GESSO SARRAFEADO (COM TALISCAS) EM PAREDES DE AMBIENTES DE ÁREA ENTRE 5M² E 10M², ESPESSURA DE 1,0CM. AF_06/2014</t>
  </si>
  <si>
    <t>87424</t>
  </si>
  <si>
    <t>APLICAÇÃO MANUAL DE GESSO SARRAFEADO (COM TALISCAS) EM PAREDES DE AMBIENTES DE ÁREA MAIOR QUE 10M², ESPESSURA DE 1,0CM. AF_06/2014</t>
  </si>
  <si>
    <t>87423</t>
  </si>
  <si>
    <t>APLICAÇÃO MANUAL DE GESSO DESEMPENADO (SEM TALISCAS) EM PAREDES DE AMBIENTES DE ÁREA MENOR QUE 5M², ESPESSURA DE 1,0CM. AF_06/2014</t>
  </si>
  <si>
    <t>87422</t>
  </si>
  <si>
    <t>APLICAÇÃO MANUAL DE GESSO DESEMPENADO (SEM TALISCAS) EM PAREDES DE AMBIENTES DE ÁREA ENTRE 5M² E 10M², ESPESSURA DE 1,0CM. AF_06/2014</t>
  </si>
  <si>
    <t>87421</t>
  </si>
  <si>
    <t>APLICAÇÃO MANUAL DE GESSO DESEMPENADO (SEM TALISCAS) EM PAREDES DE AMBIENTES DE ÁREA MAIOR QUE 10M², ESPESSURA DE 1,0CM. AF_06/2014</t>
  </si>
  <si>
    <t>87420</t>
  </si>
  <si>
    <t>APLICAÇÃO MANUAL DE GESSO DESEMPENADO (SEM TALISCAS) EM PAREDES DE AMBIENTES DE ÁREA MENOR QUE 5M², ESPESSURA DE 0,5CM. AF_06/2014</t>
  </si>
  <si>
    <t>87419</t>
  </si>
  <si>
    <t>14,40</t>
  </si>
  <si>
    <t>APLICAÇÃO MANUAL DE GESSO DESEMPENADO (SEM TALISCAS) EM PAREDES DE AMBIENTES DE ÁREA ENTRE 5M² E 10M², ESPESSURA DE 0,5CM. AF_06/2014</t>
  </si>
  <si>
    <t>87418</t>
  </si>
  <si>
    <t>13,97</t>
  </si>
  <si>
    <t>APLICAÇÃO MANUAL DE GESSO DESEMPENADO (SEM TALISCAS) EM PAREDES DE AMBIENTES DE ÁREA MAIOR QUE 10M², ESPESSURA DE 0,5CM. AF_06/2014</t>
  </si>
  <si>
    <t>87417</t>
  </si>
  <si>
    <t>APLICAÇÃO MANUAL DE GESSO DESEMPENADO (SEM TALISCAS) EM TETO DE AMBIENTES DE ÁREA MENOR QUE 5M², ESPESSURA DE 1,0CM. AF_06/2014</t>
  </si>
  <si>
    <t>87416</t>
  </si>
  <si>
    <t>APLICAÇÃO MANUAL DE GESSO DESEMPENADO (SEM TALISCAS) EM TETO DE AMBIENTES DE ÁREA ENTRE 5M² E 10M², ESPESSURA DE 1,0CM. AF_06/2014</t>
  </si>
  <si>
    <t>87415</t>
  </si>
  <si>
    <t>APLICAÇÃO MANUAL DE GESSO DESEMPENADO (SEM TALISCAS) EM TETO DE AMBIENTES DE ÁREA MAIOR QUE 10M², ESPESSURA DE 1,0CM. AF_06/2014</t>
  </si>
  <si>
    <t>87414</t>
  </si>
  <si>
    <t>APLICAÇÃO MANUAL DE GESSO DESEMPENADO (SEM TALISCAS) EM TETO DE AMBIENTES DE ÁREA MENOR QUE 5M², ESPESSURA DE 0,5CM. AF_06/2014</t>
  </si>
  <si>
    <t>87413</t>
  </si>
  <si>
    <t>APLICAÇÃO MANUAL DE GESSO DESEMPENADO (SEM TALISCAS) EM TETO DE AMBIENTES DE ÁREA ENTRE 5M² E 10M², ESPESSURA DE 0,5CM. AF_06/2014</t>
  </si>
  <si>
    <t>87412</t>
  </si>
  <si>
    <t>13,16</t>
  </si>
  <si>
    <t>APLICAÇÃO MANUAL DE GESSO DESEMPENADO (SEM TALISCAS) EM TETO DE AMBIENTES DE ÁREA MAIOR QUE 10M², ESPESSURA DE 0,5CM. AF_06/2014</t>
  </si>
  <si>
    <t>87411</t>
  </si>
  <si>
    <t>87911</t>
  </si>
  <si>
    <t>0106</t>
  </si>
  <si>
    <t>CHAPISCO</t>
  </si>
  <si>
    <t>87910</t>
  </si>
  <si>
    <t>87908</t>
  </si>
  <si>
    <t>6,27</t>
  </si>
  <si>
    <t>87907</t>
  </si>
  <si>
    <t>87905</t>
  </si>
  <si>
    <t>87904</t>
  </si>
  <si>
    <t>87903</t>
  </si>
  <si>
    <t>87902</t>
  </si>
  <si>
    <t>87900</t>
  </si>
  <si>
    <t>5,63</t>
  </si>
  <si>
    <t>87899</t>
  </si>
  <si>
    <t>87897</t>
  </si>
  <si>
    <t>87896</t>
  </si>
  <si>
    <t>87894</t>
  </si>
  <si>
    <t>87893</t>
  </si>
  <si>
    <t>8,39</t>
  </si>
  <si>
    <t>87892</t>
  </si>
  <si>
    <t>8,70</t>
  </si>
  <si>
    <t>87891</t>
  </si>
  <si>
    <t>4,44</t>
  </si>
  <si>
    <t>87889</t>
  </si>
  <si>
    <t>4,58</t>
  </si>
  <si>
    <t>87888</t>
  </si>
  <si>
    <t>87887</t>
  </si>
  <si>
    <t>87886</t>
  </si>
  <si>
    <t>7,11</t>
  </si>
  <si>
    <t>87885</t>
  </si>
  <si>
    <t>7,42</t>
  </si>
  <si>
    <t>87884</t>
  </si>
  <si>
    <t>87882</t>
  </si>
  <si>
    <t>87881</t>
  </si>
  <si>
    <t>2,95</t>
  </si>
  <si>
    <t>87879</t>
  </si>
  <si>
    <t>87878</t>
  </si>
  <si>
    <t>3,38</t>
  </si>
  <si>
    <t>14,35</t>
  </si>
  <si>
    <t>0308</t>
  </si>
  <si>
    <t>RODAPE VINILICO/BORRACHA</t>
  </si>
  <si>
    <t>PISO</t>
  </si>
  <si>
    <t>PISOS</t>
  </si>
  <si>
    <t>94782</t>
  </si>
  <si>
    <t>0264</t>
  </si>
  <si>
    <t>REGULARIZACAO DE CONTRA-PISOS E OUTRAS SUPERFICIES</t>
  </si>
  <si>
    <t>(COMPOSIÇÃO REPRESENTATIVA) DO SERVIÇO DE CONTRAPISO EM ARGAMASSA TRAÇO 1:4 (CIM E AREIA), EM BETONEIRA 400 L, ESPESSURA 3 CM ÁREAS SECAS E 3 CM ÁREAS MOLHADAS, PARA EDIFICAÇÃO HABITACIONAL MULTIFAMILIAR (PRÉDIO). AF_11/2014</t>
  </si>
  <si>
    <t>94779</t>
  </si>
  <si>
    <t>94439</t>
  </si>
  <si>
    <t>(COMPOSIÇÃO REPRESENTATIVA) DO SERVIÇO DE CONTRAPISO EM ARGAMASSA TRAÇO 1:4 (CIM E AREIA), EM BETONEIRA 400 L, ESPESSURA 3 CM ÁREAS SECAS E 3 CM ÁREAS MOLHADAS, PARA EDIFICAÇÃO HABITACIONAL UNIFAMILIAR (CASA) E EDIFICAÇÃO PÚBLICA PADRÃO. AF_11/2014</t>
  </si>
  <si>
    <t>94438</t>
  </si>
  <si>
    <t>90954</t>
  </si>
  <si>
    <t>90953</t>
  </si>
  <si>
    <t>90952</t>
  </si>
  <si>
    <t>90950</t>
  </si>
  <si>
    <t>90944</t>
  </si>
  <si>
    <t>90943</t>
  </si>
  <si>
    <t>90942</t>
  </si>
  <si>
    <t>90940</t>
  </si>
  <si>
    <t>90934</t>
  </si>
  <si>
    <t>90933</t>
  </si>
  <si>
    <t>90932</t>
  </si>
  <si>
    <t>90930</t>
  </si>
  <si>
    <t>88478</t>
  </si>
  <si>
    <t>88477</t>
  </si>
  <si>
    <t>88476</t>
  </si>
  <si>
    <t>88472</t>
  </si>
  <si>
    <t>88471</t>
  </si>
  <si>
    <t>88470</t>
  </si>
  <si>
    <t>87769</t>
  </si>
  <si>
    <t>87768</t>
  </si>
  <si>
    <t>87767</t>
  </si>
  <si>
    <t>87765</t>
  </si>
  <si>
    <t>87759</t>
  </si>
  <si>
    <t>87758</t>
  </si>
  <si>
    <t>87757</t>
  </si>
  <si>
    <t>87755</t>
  </si>
  <si>
    <t>87749</t>
  </si>
  <si>
    <t>87748</t>
  </si>
  <si>
    <t>87747</t>
  </si>
  <si>
    <t>87745</t>
  </si>
  <si>
    <t>87739</t>
  </si>
  <si>
    <t>87738</t>
  </si>
  <si>
    <t>87737</t>
  </si>
  <si>
    <t>87735</t>
  </si>
  <si>
    <t>87704</t>
  </si>
  <si>
    <t>87703</t>
  </si>
  <si>
    <t>87702</t>
  </si>
  <si>
    <t>87700</t>
  </si>
  <si>
    <t>87694</t>
  </si>
  <si>
    <t>87693</t>
  </si>
  <si>
    <t>39,57</t>
  </si>
  <si>
    <t>87692</t>
  </si>
  <si>
    <t>87690</t>
  </si>
  <si>
    <t>87684</t>
  </si>
  <si>
    <t>87683</t>
  </si>
  <si>
    <t>34,09</t>
  </si>
  <si>
    <t>87682</t>
  </si>
  <si>
    <t>87680</t>
  </si>
  <si>
    <t>87644</t>
  </si>
  <si>
    <t>87643</t>
  </si>
  <si>
    <t>87642</t>
  </si>
  <si>
    <t>87640</t>
  </si>
  <si>
    <t>87634</t>
  </si>
  <si>
    <t>87633</t>
  </si>
  <si>
    <t>87632</t>
  </si>
  <si>
    <t>87630</t>
  </si>
  <si>
    <t>87624</t>
  </si>
  <si>
    <t>87623</t>
  </si>
  <si>
    <t>87622</t>
  </si>
  <si>
    <t>87620</t>
  </si>
  <si>
    <t>0258</t>
  </si>
  <si>
    <t>PISO CONCRETO</t>
  </si>
  <si>
    <t>94995</t>
  </si>
  <si>
    <t>94994</t>
  </si>
  <si>
    <t>94993</t>
  </si>
  <si>
    <t>94992</t>
  </si>
  <si>
    <t>94991</t>
  </si>
  <si>
    <t>94990</t>
  </si>
  <si>
    <t>12,47</t>
  </si>
  <si>
    <t>14,05</t>
  </si>
  <si>
    <t>0164</t>
  </si>
  <si>
    <t>RODAPE DE MARMORE,GRANITO,MARMORITE,GRANILITE E OUTROS</t>
  </si>
  <si>
    <t>4,13</t>
  </si>
  <si>
    <t>RODAPÉ CERÂMICO DE 7CM DE ALTURA COM PLACAS TIPO ESMALTADA COMERCIAL DE DIMENSÕES 35X35CM (PADRAO POPULAR). AF_06/2017</t>
  </si>
  <si>
    <t>96467</t>
  </si>
  <si>
    <t>0131</t>
  </si>
  <si>
    <t>RODAPE CERAMICO</t>
  </si>
  <si>
    <t>RODAPÉ CERÂMICO DE 7CM DE ALTURA COM PLACAS TIPO ESMALTADA EXTRA DE DIMENSÕES 60X60CM. AF_06/2014</t>
  </si>
  <si>
    <t>88650</t>
  </si>
  <si>
    <t>RODAPÉ CERÂMICO DE 7CM DE ALTURA COM PLACAS TIPO ESMALTADA EXTRA DE DIMENSÕES 45X45CM. AF_06/2014</t>
  </si>
  <si>
    <t>88649</t>
  </si>
  <si>
    <t>RODAPÉ CERÂMICO DE 7CM DE ALTURA COM PLACAS TIPO ESMALTADA EXTRA  DE DIMENSÕES 35X35CM. AF_06/2014</t>
  </si>
  <si>
    <t>88648</t>
  </si>
  <si>
    <t>0130</t>
  </si>
  <si>
    <t>RODAPE DE MADEIRA</t>
  </si>
  <si>
    <t>98697</t>
  </si>
  <si>
    <t>0122</t>
  </si>
  <si>
    <t>SOLEIRA DE MARMORE/GRANITO</t>
  </si>
  <si>
    <t>98695</t>
  </si>
  <si>
    <t>0116</t>
  </si>
  <si>
    <t>PISO VINILICO/BORRACHA</t>
  </si>
  <si>
    <t>98689</t>
  </si>
  <si>
    <t>0115</t>
  </si>
  <si>
    <t>PISO DE PEDRA</t>
  </si>
  <si>
    <t>98688</t>
  </si>
  <si>
    <t>98686</t>
  </si>
  <si>
    <t>98685</t>
  </si>
  <si>
    <t>98682</t>
  </si>
  <si>
    <t>98681</t>
  </si>
  <si>
    <t>98680</t>
  </si>
  <si>
    <t>98679</t>
  </si>
  <si>
    <t>98672</t>
  </si>
  <si>
    <t>98671</t>
  </si>
  <si>
    <t>REVESTIMENTO CERÂMICO PARA PISO COM PLACAS TIPO ESMALTADA PADRÃO POPULAR DE DIMENSÕES 35X35 CM APLICADA EM AMBIENTES DE ÁREA MAIOR QUE 10 M2. AF_06/2014</t>
  </si>
  <si>
    <t>93391</t>
  </si>
  <si>
    <t>0113</t>
  </si>
  <si>
    <t>PISO CERAMICO</t>
  </si>
  <si>
    <t>REVESTIMENTO CERÂMICO PARA PISO COM PLACAS TIPO ESMALTADA PADRÃO POPULAR DE DIMENSÕES 35X35 CM APLICADA EM AMBIENTES DE ÁREA ENTRE 5 M2 E 10 M2. AF_06/2014</t>
  </si>
  <si>
    <t>93390</t>
  </si>
  <si>
    <t>REVESTIMENTO CERÂMICO PARA PISO COM PLACAS TIPO ESMALTADA PADRÃO POPULAR DE DIMENSÕES 35X35 CM APLICADA EM AMBIENTES DE ÁREA MENOR QUE 5 M2. AF_06/2014</t>
  </si>
  <si>
    <t>93389</t>
  </si>
  <si>
    <t>29,43</t>
  </si>
  <si>
    <t>89171</t>
  </si>
  <si>
    <t>89046</t>
  </si>
  <si>
    <t>REVESTIMENTO CERÂMICO PARA PISO COM PLACAS TIPO PORCELANATO DE DIMENSÕES 60X60 CM APLICADA EM AMBIENTES DE ÁREA MAIOR QUE 10 M². AF_06/2014</t>
  </si>
  <si>
    <t>87263</t>
  </si>
  <si>
    <t>REVESTIMENTO CERÂMICO PARA PISO COM PLACAS TIPO PORCELANATO DE DIMENSÕES 60X60 CM APLICADA EM AMBIENTES DE ÁREA ENTRE 5 M² E 10 M². AF_06/2014</t>
  </si>
  <si>
    <t>87262</t>
  </si>
  <si>
    <t>REVESTIMENTO CERÂMICO PARA PISO COM PLACAS TIPO PORCELANATO DE DIMENSÕES 60X60 CM APLICADA EM AMBIENTES DE ÁREA MENOR QUE 5 M². AF_06/2014</t>
  </si>
  <si>
    <t>87261</t>
  </si>
  <si>
    <t>REVESTIMENTO CERÂMICO PARA PISO COM PLACAS TIPO PORCELANATO DE DIMENSÕES 45X45 CM APLICADA EM AMBIENTES DE ÁREA MAIOR QUE 10 M². AF_06/2014</t>
  </si>
  <si>
    <t>87260</t>
  </si>
  <si>
    <t>REVESTIMENTO CERÂMICO PARA PISO COM PLACAS TIPO PORCELANATO DE DIMENSÕES 45X45 CM APLICADA EM AMBIENTES DE ÁREA ENTRE 5 M² E 10 M². AF_06/2014</t>
  </si>
  <si>
    <t>87259</t>
  </si>
  <si>
    <t>REVESTIMENTO CERÂMICO PARA PISO COM PLACAS TIPO PORCELANATO DE DIMENSÕES 45X45 CM APLICADA EM AMBIENTES DE ÁREA MENOR QUE 5 M². AF_06/2014</t>
  </si>
  <si>
    <t>87258</t>
  </si>
  <si>
    <t>REVESTIMENTO CERÂMICO PARA PISO COM PLACAS TIPO ESMALTADA EXTRA DE DIMENSÕES 60X60 CM APLICADA EM AMBIENTES DE ÁREA MAIOR QUE 10 M2. AF_06/2014</t>
  </si>
  <si>
    <t>87257</t>
  </si>
  <si>
    <t>REVESTIMENTO CERÂMICO PARA PISO COM PLACAS TIPO ESMALTADA EXTRA DE DIMENSÕES 60X60 CM APLICADA EM AMBIENTES DE ÁREA ENTRE 5 M2 E 10 M2. AF_06/2014</t>
  </si>
  <si>
    <t>87256</t>
  </si>
  <si>
    <t>REVESTIMENTO CERÂMICO PARA PISO COM PLACAS TIPO ESMALTADA EXTRA DE DIMENSÕES 60X60 CM APLICADA EM AMBIENTES DE ÁREA MENOR QUE 5 M2. AF_06/2014</t>
  </si>
  <si>
    <t>87255</t>
  </si>
  <si>
    <t>REVESTIMENTO CERÂMICO PARA PISO COM PLACAS TIPO ESMALTADA EXTRA DE DIMENSÕES 45X45 CM APLICADA EM AMBIENTES DE ÁREA MAIOR QUE 10 M2. AF_06/2014</t>
  </si>
  <si>
    <t>87251</t>
  </si>
  <si>
    <t>REVESTIMENTO CERÂMICO PARA PISO COM PLACAS TIPO ESMALTADA EXTRA DE DIMENSÕES 45X45 CM APLICADA EM AMBIENTES DE ÁREA ENTRE 5 M2 E 10 M2. AF_06/2014</t>
  </si>
  <si>
    <t>87250</t>
  </si>
  <si>
    <t>REVESTIMENTO CERÂMICO PARA PISO COM PLACAS TIPO ESMALTADA EXTRA DE DIMENSÕES 45X45 CM APLICADA EM AMBIENTES DE ÁREA MENOR QUE 5 M2. AF_06/2014</t>
  </si>
  <si>
    <t>87249</t>
  </si>
  <si>
    <t>87248</t>
  </si>
  <si>
    <t>REVESTIMENTO CERÂMICO PARA PISO COM PLACAS TIPO ESMALTADA EXTRA DE DIMENSÕES 35X35 CM APLICADA EM AMBIENTES DE ÁREA ENTRE 5 M2 E 10 M2. AF_06/2014</t>
  </si>
  <si>
    <t>87247</t>
  </si>
  <si>
    <t>REVESTIMENTO CERÂMICO PARA PISO COM PLACAS TIPO ESMALTADA EXTRA DE DIMENSÕES 35X35 CM APLICADA EM AMBIENTES DE ÁREA MENOR QUE 5 M2. AF_06/2014</t>
  </si>
  <si>
    <t>87246</t>
  </si>
  <si>
    <t>0112</t>
  </si>
  <si>
    <t>PISO DE MADEIRA</t>
  </si>
  <si>
    <t>PINT</t>
  </si>
  <si>
    <t>PINTURAS</t>
  </si>
  <si>
    <t>0161</t>
  </si>
  <si>
    <t>PINTURA PARA PISO</t>
  </si>
  <si>
    <t>18,75</t>
  </si>
  <si>
    <t>13,26</t>
  </si>
  <si>
    <t>16,24</t>
  </si>
  <si>
    <t>10,91</t>
  </si>
  <si>
    <t>0158</t>
  </si>
  <si>
    <t>PINTURA PARA METAL</t>
  </si>
  <si>
    <t>20,42</t>
  </si>
  <si>
    <t>16,68</t>
  </si>
  <si>
    <t>19,05</t>
  </si>
  <si>
    <t>0157</t>
  </si>
  <si>
    <t>PINTURA EM MADEIRA</t>
  </si>
  <si>
    <t>10,13</t>
  </si>
  <si>
    <t>23,36</t>
  </si>
  <si>
    <t>23,73</t>
  </si>
  <si>
    <t>22,85</t>
  </si>
  <si>
    <t>APLICAÇÃO MANUAL DE MASSA ACRÍLICA EM PAREDES EXTERNAS DE CASAS, DUAS DEMÃOS. AF_05/2017</t>
  </si>
  <si>
    <t>96135</t>
  </si>
  <si>
    <t>0155</t>
  </si>
  <si>
    <t>PINTURA DE PAREDE</t>
  </si>
  <si>
    <t>APLICAÇÃO MANUAL DE MASSA ACRÍLICA EM SUPERFÍCIES INTERNAS DE SACADA DE EDIFÍCIOS DE MÚLTIPLOS PAVIMENTOS, DUAS DEMÃOS. AF_05/2017</t>
  </si>
  <si>
    <t>96134</t>
  </si>
  <si>
    <t>APLICAÇÃO MANUAL DE MASSA ACRÍLICA EM SUPERFÍCIES EXTERNAS DE SACADA DE EDIFÍCIOS DE MÚLTIPLOS PAVIMENTOS, DUAS DEMÃOS. AF_05/2017</t>
  </si>
  <si>
    <t>96133</t>
  </si>
  <si>
    <t>APLICAÇÃO MANUAL DE MASSA ACRÍLICA EM PANOS DE FACHADA SEM PRESENÇA DE VÃOS, DE EDIFÍCIOS DE MÚLTIPLOS PAVIMENTOS, DUAS DEMÃOS. AF_05/2017</t>
  </si>
  <si>
    <t>96132</t>
  </si>
  <si>
    <t>APLICAÇÃO MANUAL DE MASSA ACRÍLICA EM PANOS DE FACHADA COM PRESENÇA DE VÃOS, DE EDIFÍCIOS DE MÚLTIPLOS PAVIMENTOS, DUAS DEMÃOS. AF_05/2017</t>
  </si>
  <si>
    <t>96131</t>
  </si>
  <si>
    <t>16,50</t>
  </si>
  <si>
    <t>APLICAÇÃO MANUAL DE MASSA ACRÍLICA EM PAREDES EXTERNAS DE CASAS, UMA DEMÃO. AF_05/2017</t>
  </si>
  <si>
    <t>96130</t>
  </si>
  <si>
    <t>APLICAÇÃO MANUAL DE MASSA ACRÍLICA EM SUPERFÍCIES INTERNAS DE SACADA DE EDIFÍCIOS DE MÚLTIPLOS PAVIMENTOS, UMA DEMÃO. AF_05/2017</t>
  </si>
  <si>
    <t>96129</t>
  </si>
  <si>
    <t>APLICAÇÃO MANUAL DE MASSA ACRÍLICA EM SUPERFÍCIES EXTERNAS DE SACADA DE EDIFÍCIOS DE MÚLTIPLOS PAVIMENTOS, UMA DEMÃO. AF_05/2017</t>
  </si>
  <si>
    <t>96128</t>
  </si>
  <si>
    <t>APLICAÇÃO MANUAL DE MASSA ACRÍLICA EM PANOS DE FACHADA SEM PRESENÇA DE VÃOS, DE EDIFÍCIOS DE MÚLTIPLOS PAVIMENTOS, UMA DEMÃO. AF_05/2017</t>
  </si>
  <si>
    <t>96127</t>
  </si>
  <si>
    <t>APLICAÇÃO MANUAL DE MASSA ACRÍLICA EM PANOS DE FACHADA COM PRESENÇA DE VÃOS, DE EDIFÍCIOS DE MÚLTIPLOS PAVIMENTOS, UMA DEMÃO. AF_05/2017</t>
  </si>
  <si>
    <t>96126</t>
  </si>
  <si>
    <t>12,09</t>
  </si>
  <si>
    <t>APLICAÇÃO MANUAL DE TINTA LÁTEX ACRÍLICA EM PAREDE EXTERNAS DE CASAS, DUAS DEMÃOS. AF_11/2016</t>
  </si>
  <si>
    <t>95626</t>
  </si>
  <si>
    <t>18,57</t>
  </si>
  <si>
    <t>APLICAÇÃO MANUAL DE TINTA LÁTEX ACRÍLICA EM SUPERFÍCIES INTERNAS DE SACADA DE EDIFÍCIOS DE MÚLTIPLOS PAVIMENTOS, DUAS DEMÃOS. AF_11/2016</t>
  </si>
  <si>
    <t>95625</t>
  </si>
  <si>
    <t>APLICAÇÃO MANUAL DE TINTA LÁTEX ACRÍLICA EM SUPERFÍCIES EXTERNAS DE SACADA DE EDIFÍCIOS DE MÚLTIPLOS PAVIMENTOS, DUAS DEMÃOS. AF_11/2016</t>
  </si>
  <si>
    <t>95624</t>
  </si>
  <si>
    <t>APLICAÇÃO MANUAL DE TINTA LÁTEX ACRÍLICA EM PANOS SEM PRESENÇA DE VÃOS DE EDIFÍCIOS DE MÚLTIPLOS PAVIMENTOS, DUAS DEMÃOS. AF_11/2016</t>
  </si>
  <si>
    <t>95623</t>
  </si>
  <si>
    <t>11,20</t>
  </si>
  <si>
    <t>APLICAÇÃO MANUAL DE TINTA LÁTEX ACRÍLICA EM PANOS COM PRESENÇA DE VÃOS DE EDIFÍCIOS DE MÚLTIPLOS PAVIMENTOS, DUAS DEMÃOS. AF_11/2016</t>
  </si>
  <si>
    <t>95622</t>
  </si>
  <si>
    <t>TEXTURA ACRÍLICA, APLICAÇÃO MANUAL EM TETO, UMA DEMÃO. AF_09/2016</t>
  </si>
  <si>
    <t>95306</t>
  </si>
  <si>
    <t>TEXTURA ACRÍLICA, APLICAÇÃO MANUAL EM PAREDE, UMA DEMÃO. AF_09/2016</t>
  </si>
  <si>
    <t>95305</t>
  </si>
  <si>
    <t>APLICAÇÃO E LIXAMENTO DE MASSA LÁTEX EM PAREDES, DUAS DEMÃOS. AF_06/2014</t>
  </si>
  <si>
    <t>88497</t>
  </si>
  <si>
    <t>APLICAÇÃO E LIXAMENTO DE MASSA LÁTEX EM TETO, DUAS DEMÃOS. AF_06/2014</t>
  </si>
  <si>
    <t>88496</t>
  </si>
  <si>
    <t>88495</t>
  </si>
  <si>
    <t>APLICAÇÃO E LIXAMENTO DE MASSA LÁTEX EM TETO, UMA DEMÃO. AF_06/2014</t>
  </si>
  <si>
    <t>88494</t>
  </si>
  <si>
    <t>7,81</t>
  </si>
  <si>
    <t>6,20</t>
  </si>
  <si>
    <t>10,62</t>
  </si>
  <si>
    <t>APLICAÇÃO MANUAL DE PINTURA COM TINTA LÁTEX ACRÍLICA EM PAREDES, DUAS DEMÃOS. AF_06/2014</t>
  </si>
  <si>
    <t>88489</t>
  </si>
  <si>
    <t>APLICAÇÃO MANUAL DE PINTURA COM TINTA LÁTEX ACRÍLICA EM TETO, DUAS DEMÃOS. AF_06/2014</t>
  </si>
  <si>
    <t>88488</t>
  </si>
  <si>
    <t>APLICAÇÃO DE FUNDO SELADOR ACRÍLICO EM PAREDES, UMA DEMÃO. AF_06/2014</t>
  </si>
  <si>
    <t>88485</t>
  </si>
  <si>
    <t>APLICAÇÃO DE FUNDO SELADOR ACRÍLICO EM TETO, UMA DEMÃO. AF_06/2014</t>
  </si>
  <si>
    <t>88484</t>
  </si>
  <si>
    <t>APLICAÇÃO MANUAL DE PINTURA COM TINTA TEXTURIZADA ACRÍLICA EM MOLDURAS DE EPS, PRÉ-FABRICADOS, OU OUTROS. AF_06/2014</t>
  </si>
  <si>
    <t>88432</t>
  </si>
  <si>
    <t>APLICAÇÃO MANUAL DE PINTURA COM TINTA TEXTURIZADA ACRÍLICA EM PAREDES EXTERNAS DE CASAS, DUAS CORES. AF_06/2014</t>
  </si>
  <si>
    <t>88431</t>
  </si>
  <si>
    <t>APLICAÇÃO MANUAL DE PINTURA COM TINTA TEXTURIZADA ACRÍLICA EM SUPERFÍCIES INTERNAS DA SACADA DE EDIFÍCIOS DE MÚLTIPLOS PAVIMENTOS, DUAS CORES. AF_06/2014</t>
  </si>
  <si>
    <t>88429</t>
  </si>
  <si>
    <t>23,58</t>
  </si>
  <si>
    <t>APLICAÇÃO MANUAL DE PINTURA COM TINTA TEXTURIZADA ACRÍLICA EM SUPERFÍCIES EXTERNAS DE SACADA DE EDIFÍCIOS DE MÚLTIPLOS PAVIMENTOS, DUAS CORES. AF_06/2014</t>
  </si>
  <si>
    <t>88428</t>
  </si>
  <si>
    <t>APLICAÇÃO MANUAL DE PINTURA COM TINTA TEXTURIZADA ACRÍLICA EM PANOS CEGOS DE FACHADA (SEM PRESENÇA DE VÃOS) DE EDIFÍCIOS DE MÚLTIPLOS PAVIMENTOS, DUAS CORES. AF_06/2014</t>
  </si>
  <si>
    <t>88426</t>
  </si>
  <si>
    <t>APLICAÇÃO MANUAL DE PINTURA COM TINTA TEXTURIZADA ACRÍLICA EM PANOS COM PRESENÇA DE VÃOS DE EDIFÍCIOS DE MÚLTIPLOS PAVIMENTOS, DUAS CORES. AF_06/2014</t>
  </si>
  <si>
    <t>88424</t>
  </si>
  <si>
    <t>APLICAÇÃO MANUAL DE PINTURA COM TINTA TEXTURIZADA ACRÍLICA EM PAREDES EXTERNAS DE CASAS, UMA COR. AF_06/2014</t>
  </si>
  <si>
    <t>88423</t>
  </si>
  <si>
    <t>APLICAÇÃO MANUAL DE PINTURA COM TINTA TEXTURIZADA ACRÍLICA EM SUPERFÍCIES INTERNAS DA SACADA DE EDIFÍCIOS DE MÚLTIPLOS PAVIMENTOS, UMA COR. AF_06/2014</t>
  </si>
  <si>
    <t>88421</t>
  </si>
  <si>
    <t>APLICAÇÃO MANUAL DE PINTURA COM TINTA TEXTURIZADA ACRÍLICA EM SUPERFÍCIES EXTERNAS DE SACADA DE EDIFÍCIOS DE MÚLTIPLOS PAVIMENTOS, UMA COR. AF_06/2014</t>
  </si>
  <si>
    <t>88420</t>
  </si>
  <si>
    <t>11,76</t>
  </si>
  <si>
    <t>APLICAÇÃO MANUAL DE PINTURA COM TINTA TEXTURIZADA ACRÍLICA EM PANOS CEGOS DE FACHADA (SEM PRESENÇA DE VÃOS) DE EDIFÍCIOS DE MÚLTIPLOS PAVIMENTOS, UMA COR. AF_06/2014</t>
  </si>
  <si>
    <t>88417</t>
  </si>
  <si>
    <t>13,79</t>
  </si>
  <si>
    <t>APLICAÇÃO MANUAL DE PINTURA COM TINTA TEXTURIZADA ACRÍLICA EM PANOS COM PRESENÇA DE VÃOS DE EDIFÍCIOS DE MÚLTIPLOS PAVIMENTOS, UMA COR. AF_06/2014</t>
  </si>
  <si>
    <t>88416</t>
  </si>
  <si>
    <t>APLICAÇÃO MANUAL DE FUNDO SELADOR ACRÍLICO EM PAREDES EXTERNAS DE CASAS. AF_06/2014</t>
  </si>
  <si>
    <t>88415</t>
  </si>
  <si>
    <t>APLICAÇÃO MANUAL DE FUNDO SELADOR ACRÍLICO EM SUPERFÍCIES INTERNAS DA SACADA DE EDIFÍCIOS DE MÚLTIPLOS PAVIMENTOS. AF_06/2014</t>
  </si>
  <si>
    <t>88414</t>
  </si>
  <si>
    <t>APLICAÇÃO MANUAL DE FUNDO SELADOR ACRÍLICO EM SUPERFÍCIES EXTERNAS DE SACADA DE EDIFÍCIOS DE MÚLTIPLOS PAVIMENTOS. AF_06/2014</t>
  </si>
  <si>
    <t>88413</t>
  </si>
  <si>
    <t>APLICAÇÃO MANUAL DE FUNDO SELADOR ACRÍLICO EM PANOS CEGOS DE FACHADA (SEM PRESENÇA DE VÃOS) DE EDIFÍCIOS DE MÚLTIPLOS PAVIMENTOS. AF_06/2014</t>
  </si>
  <si>
    <t>88412</t>
  </si>
  <si>
    <t>APLICAÇÃO MANUAL DE FUNDO SELADOR ACRÍLICO EM PANOS COM PRESENÇA DE VÃOS DE EDIFÍCIOS DE MÚLTIPLOS PAVIMENTOS. AF_06/2014</t>
  </si>
  <si>
    <t>88411</t>
  </si>
  <si>
    <t>17,71</t>
  </si>
  <si>
    <t>8,59</t>
  </si>
  <si>
    <t>96395</t>
  </si>
  <si>
    <t>0287</t>
  </si>
  <si>
    <t>FABRICACAO/EXECUCAO DE CBUQ/PRE-MISTURADOS</t>
  </si>
  <si>
    <t>PAVI</t>
  </si>
  <si>
    <t>PAVIMENTACAO</t>
  </si>
  <si>
    <t>96394</t>
  </si>
  <si>
    <t>96393</t>
  </si>
  <si>
    <t>5,68</t>
  </si>
  <si>
    <t>96001</t>
  </si>
  <si>
    <t>95996</t>
  </si>
  <si>
    <t>95995</t>
  </si>
  <si>
    <t>0057</t>
  </si>
  <si>
    <t>EXECUCAO DE PAVIMENTACOES DIVERSAS</t>
  </si>
  <si>
    <t>8,72</t>
  </si>
  <si>
    <t>7,23</t>
  </si>
  <si>
    <t>3,89</t>
  </si>
  <si>
    <t>14,92</t>
  </si>
  <si>
    <t>13,58</t>
  </si>
  <si>
    <t>9,57</t>
  </si>
  <si>
    <t>8,24</t>
  </si>
  <si>
    <t>3,11</t>
  </si>
  <si>
    <t>97120</t>
  </si>
  <si>
    <t>97115</t>
  </si>
  <si>
    <t>97114</t>
  </si>
  <si>
    <t>93681</t>
  </si>
  <si>
    <t>93680</t>
  </si>
  <si>
    <t>93679</t>
  </si>
  <si>
    <t>92406</t>
  </si>
  <si>
    <t>92404</t>
  </si>
  <si>
    <t>92403</t>
  </si>
  <si>
    <t>92402</t>
  </si>
  <si>
    <t>92400</t>
  </si>
  <si>
    <t>92398</t>
  </si>
  <si>
    <t>92397</t>
  </si>
  <si>
    <t>92396</t>
  </si>
  <si>
    <t>92395</t>
  </si>
  <si>
    <t>92394</t>
  </si>
  <si>
    <t>92393</t>
  </si>
  <si>
    <t>92392</t>
  </si>
  <si>
    <t>92391</t>
  </si>
  <si>
    <t>3,45</t>
  </si>
  <si>
    <t>10,60</t>
  </si>
  <si>
    <t>2,98</t>
  </si>
  <si>
    <t>0056</t>
  </si>
  <si>
    <t>EXECUCAO DE SUB-LEITO, LEITO, SUB-BASE, BASE ETC</t>
  </si>
  <si>
    <t>5,80</t>
  </si>
  <si>
    <t>96400</t>
  </si>
  <si>
    <t>96399</t>
  </si>
  <si>
    <t>96398</t>
  </si>
  <si>
    <t>96397</t>
  </si>
  <si>
    <t>96396</t>
  </si>
  <si>
    <t>96392</t>
  </si>
  <si>
    <t>96391</t>
  </si>
  <si>
    <t>96390</t>
  </si>
  <si>
    <t>96389</t>
  </si>
  <si>
    <t>96388</t>
  </si>
  <si>
    <t>0054</t>
  </si>
  <si>
    <t>RECOMPOSICAO DE PAVIMENTACAO</t>
  </si>
  <si>
    <t>13,70</t>
  </si>
  <si>
    <t>0251</t>
  </si>
  <si>
    <t>ALVENARIA DE BLOCO-CONCRETO CELULAR</t>
  </si>
  <si>
    <t>PARE</t>
  </si>
  <si>
    <t>PAREDES/PAINEIS</t>
  </si>
  <si>
    <t>INSTALAÇÃO DE REFORÇO DE MADEIRA EM PAREDE DRYWALL. AF_06/2017</t>
  </si>
  <si>
    <t>96374</t>
  </si>
  <si>
    <t>0070</t>
  </si>
  <si>
    <t>DIVISORIAS/MARMORE/GRANITO/MARMORITE/CONCRETO/MAD.AGLOM.</t>
  </si>
  <si>
    <t>INSTALAÇÃO DE REFORÇO METÁLICO EM PAREDE DRYWALL. AF_06/2017</t>
  </si>
  <si>
    <t>96373</t>
  </si>
  <si>
    <t>96371</t>
  </si>
  <si>
    <t>96370</t>
  </si>
  <si>
    <t>96369</t>
  </si>
  <si>
    <t>PAREDE COM PLACAS DE GESSO ACARTONADO (DRYWALL), PARA USO INTERNO COM DUAS FACES DUPLAS E ESTRUTURA METÁLICA COM GUIAS DUPLAS, SEM VÃOS. AF_06/2017</t>
  </si>
  <si>
    <t>96368</t>
  </si>
  <si>
    <t>96367</t>
  </si>
  <si>
    <t>96366</t>
  </si>
  <si>
    <t>96365</t>
  </si>
  <si>
    <t>96364</t>
  </si>
  <si>
    <t>96363</t>
  </si>
  <si>
    <t>96362</t>
  </si>
  <si>
    <t>96361</t>
  </si>
  <si>
    <t>96360</t>
  </si>
  <si>
    <t>96359</t>
  </si>
  <si>
    <t>96358</t>
  </si>
  <si>
    <t>30,12</t>
  </si>
  <si>
    <t>0067</t>
  </si>
  <si>
    <t>ALVENARIA DE BLOCOS DE VIDRO</t>
  </si>
  <si>
    <t>COMPOSIÇÃO REPRESENTATIVA DE SERVIÇOS DE ALVENARIA DE BLOCOS DE CONCRETO ESTRUTURAL 14X19X29 CM, (ESPESSURA 14 CM), FBK = 4,5 MPA, UTILIZANDO PALHETA, PARA EDIFICAÇÃO HABITACIONAL. AF_10/2015</t>
  </si>
  <si>
    <t>91816</t>
  </si>
  <si>
    <t>0066</t>
  </si>
  <si>
    <t>ALVENARIA DE ELEMENTOS VAZADOS DE CONCRETO</t>
  </si>
  <si>
    <t>(COMPOSIÇÃO REPRESENTATIVA) DE ALVENARIA DE BLOCOS DE CONCRETO ESTRUTURAL 14X19X39 CM, (ESPESSURA 14 CM), FBK = 4,5 MPA, UTILIZANDO PALHETA, PARA EDIFICAÇÃO HABITACIONAL. AF_10/2015</t>
  </si>
  <si>
    <t>91815</t>
  </si>
  <si>
    <t>89480</t>
  </si>
  <si>
    <t>76,33</t>
  </si>
  <si>
    <t>89478</t>
  </si>
  <si>
    <t>89472</t>
  </si>
  <si>
    <t>89470</t>
  </si>
  <si>
    <t>89464</t>
  </si>
  <si>
    <t>89462</t>
  </si>
  <si>
    <t>89455</t>
  </si>
  <si>
    <t>89453</t>
  </si>
  <si>
    <t>0065</t>
  </si>
  <si>
    <t>ALVENARIA DE BLOCOS DE CONCRETO</t>
  </si>
  <si>
    <t>0064</t>
  </si>
  <si>
    <t>ALVENARIA DE ELEMENTOS VAZADOS CERAMICOS</t>
  </si>
  <si>
    <t>ALVENARIA ESTRUTURAL DE BLOCOS CERÂMICOS 14X19X29, (ESPESSURA DE 14 CM), PARA PAREDES COM ÁREA LÍQUIDA MAIOR OU IGUAL A 6M², COM VÃOS, UTILIZANDO COLHER DE PEDREIRO E ARGAMASSA DE ASSENTAMENTO COM PREPARO MANUAL. AF_12/2014</t>
  </si>
  <si>
    <t>89313</t>
  </si>
  <si>
    <t>ALVENARIA ESTRUTURAL DE BLOCOS CERÂMICOS 14X19X29, (ESPESSURA DE 14 CM), PARA PAREDES COM ÁREA LÍQUIDA MAIOR OU IGUAL A 6M², COM VÃOS, UTILIZANDO COLHER DE PEDREIRO E ARGAMASSA DE ASSENTAMENTO COM PREPARO EM BETONEIRA. AF_12/2014</t>
  </si>
  <si>
    <t>89312</t>
  </si>
  <si>
    <t>ALVENARIA ESTRUTURAL DE BLOCOS CERÂMICOS 14X19X29, (ESPESSURA DE 14 CM), PARA PAREDES COM ÁREA LÍQUIDA MENOR QUE 6M², COM VÃOS, UTILIZANDO COLHER DE PEDREIRO E ARGAMASSA DE ASSENTAMENTO COM PREPARO MANUAL. AF_12/2014</t>
  </si>
  <si>
    <t>89311</t>
  </si>
  <si>
    <t>ALVENARIA ESTRUTURAL DE BLOCOS CERÂMICOS 14X19X29, (ESPESSURA DE 14 CM), PARA PAREDES COM ÁREA LÍQUIDA MENOR QUE 6M², COM VÃOS, UTILIZANDO COLHER DE PEDREIRO E ARGAMASSA DE ASSENTAMENTO COM PREPARO EM BETONEIRA. AF_12/2014</t>
  </si>
  <si>
    <t>89310</t>
  </si>
  <si>
    <t>ALVENARIA ESTRUTURAL DE BLOCOS CERÂMICOS 14X19X29, (ESPESSURA DE 14 CM), PARA PAREDES COM ÁREA LÍQUIDA MAIOR OU IGUAL A 6M², SEM VÃOS, UTILIZANDO COLHER DE PEDREIRO E ARGAMASSA DE ASSENTAMENTO COM PREPARO MANUAL. AF_12/2014</t>
  </si>
  <si>
    <t>89309</t>
  </si>
  <si>
    <t>ALVENARIA ESTRUTURAL DE BLOCOS CERÂMICOS 14X19X29, (ESPESSURA DE 14 CM), PARA PAREDES COM ÁREA LÍQUIDA MAIOR OU IGUAL A 6M², SEM VÃOS, UTILIZANDO COLHER DE PEDREIRO E ARGAMASSA DE ASSENTAMENTO COM PREPARO EM BETONEIRA. AF_12/2014</t>
  </si>
  <si>
    <t>89308</t>
  </si>
  <si>
    <t>ALVENARIA ESTRUTURAL DE BLOCOS CERÂMICOS 14X19X29, (ESPESSURA DE 14 CM), PARA PAREDES COM ÁREA LÍQUIDA MENOR QUE 6M², SEM VÃOS, UTILIZANDO COLHER DE PEDREIRO E ARGAMASSA DE ASSENTAMENTO COM PREPARO MANUAL. AF_12/2014</t>
  </si>
  <si>
    <t>89307</t>
  </si>
  <si>
    <t>ALVENARIA ESTRUTURAL DE BLOCOS CERÂMICOS 14X19X29, (ESPESSURA DE 14 CM), PARA PAREDES COM ÁREA LÍQUIDA MENOR QUE 6M², SEM VÃOS, UTILIZANDO COLHER DE PEDREIRO E ARGAMASSA DE ASSENTAMENTO COM PREPARO EM BETONEIRA. AF_12/2014</t>
  </si>
  <si>
    <t>89306</t>
  </si>
  <si>
    <t>ALVENARIA ESTRUTURAL DE BLOCOS CERÂMICOS 14X19X39, (ESPESSURA DE 14 CM), PARA PAREDES COM ÁREA LÍQUIDA MAIOR OU IGUAL A 6M², COM VÃOS, UTILIZANDO COLHER DE PEDREIRO E ARGAMASSA DE ASSENTAMENTO COM PREPARO MANUAL. AF_12/2014</t>
  </si>
  <si>
    <t>89305</t>
  </si>
  <si>
    <t>ALVENARIA ESTRUTURAL DE BLOCOS CERÂMICOS 14X19X39, (ESPESSURA DE 14 CM), PARA PAREDES COM ÁREA LÍQUIDA MAIOR OU IGUAL A 6M², COM VÃOS, UTILIZANDO COLHER DE PEDREIRO E ARGAMASSA DE ASSENTAMENTO COM PREPARO EM BETONEIRA. AF_12/2014</t>
  </si>
  <si>
    <t>89304</t>
  </si>
  <si>
    <t>ALVENARIA ESTRUTURAL DE BLOCOS CERÂMICOS 14X19X39, (ESPESSURA DE 14 CM), PARA PAREDES COM ÁREA LÍQUIDA MENOR QUE 6M², COM VÃOS, UTILIZANDO COLHER DE PEDREIRO E ARGAMASSA DE ASSENTAMENTO COM PREPARO MANUAL. AF_12/2014</t>
  </si>
  <si>
    <t>89303</t>
  </si>
  <si>
    <t>ALVENARIA ESTRUTURAL DE BLOCOS CERÂMICOS 14X19X39, (ESPESSURA DE 14 CM), PARA PAREDES COM ÁREA LÍQUIDA MENOR QUE 6M², COM VÃOS, UTILIZANDO COLHER DE PEDREIRO E ARGAMASSA DE ASSENTAMENTO COM PREPARO EM BETONEIRA. AF_12/2014</t>
  </si>
  <si>
    <t>89302</t>
  </si>
  <si>
    <t>ALVENARIA ESTRUTURAL DE BLOCOS CERÂMICOS 14X19X39, (ESPESSURA DE 14 CM), PARA PAREDES COM ÁREA LÍQUIDA MAIOR OU IGUAL A 6M², SEM VÃOS, UTILIZANDO COLHER DE PEDREIRO E ARGAMASSA DE ASSENTAMENTO COM PREPARO MANUAL. AF_12/2014</t>
  </si>
  <si>
    <t>89301</t>
  </si>
  <si>
    <t>ALVENARIA ESTRUTURAL DE BLOCOS CERÂMICOS 14X19X39, (ESPESSURA DE 14 CM), PARA PAREDES COM ÁREA LÍQUIDA MAIOR OU IGUAL A 6M², SEM VÃOS, UTILIZANDO COLHER DE PEDREIRO E ARGAMASSA DE ASSENTAMENTO COM PREPARO EM BETONEIRA. AF_12/2014</t>
  </si>
  <si>
    <t>89300</t>
  </si>
  <si>
    <t>ALVENARIA ESTRUTURAL DE BLOCOS CERÂMICOS 14X19X39, (ESPESSURA DE 14 CM), PARA PAREDES COM ÁREA LÍQUIDA MENOR QUE 6M², SEM VÃOS, UTILIZANDO COLHER DE PEDREIRO E ARGAMASSA DE ASSENTAMENTO COM PREPARO MANUAL. AF_12/2014</t>
  </si>
  <si>
    <t>89299</t>
  </si>
  <si>
    <t>ALVENARIA ESTRUTURAL DE BLOCOS CERÂMICOS 14X19X39, (ESPESSURA DE 14 CM), PARA PAREDES COM ÁREA LÍQUIDA MENOR QUE 6M², SEM VÃOS, UTILIZANDO COLHER DE PEDREIRO E ARGAMASSA DE ASSENTAMENTO COM PREPARO EM BETONEIRA. AF_12/2014</t>
  </si>
  <si>
    <t>89298</t>
  </si>
  <si>
    <t>ALVENARIA ESTRUTURAL DE BLOCOS CERÂMICOS 14X19X29, (ESPESSURA DE 14 CM), PARA PAREDES COM ÁREA LÍQUIDA MAIOR OU IGUAL A 6M², COM VÃOS, UTILIZANDO PALHETA E ARGAMASSA DE ASSENTAMENTO COM PREPARO MANUAL. AF_12/2014</t>
  </si>
  <si>
    <t>89297</t>
  </si>
  <si>
    <t>ALVENARIA ESTRUTURAL DE BLOCOS CERÂMICOS 14X19X29, (ESPESSURA DE 14 CM), PARA PAREDES COM ÁREA LÍQUIDA MAIOR OU IGUAL A 6M², COM VÃOS, UTILIZANDO PALHETA E ARGAMASSA DE ASSENTAMENTO COM PREPARO EM BETONEIRA. AF_12/2014</t>
  </si>
  <si>
    <t>89296</t>
  </si>
  <si>
    <t>ALVENARIA ESTRUTURAL DE BLOCOS CERÂMICOS 14X19X29, (ESPESSURA DE 14 CM), PARA PAREDES COM ÁREA LÍQUIDA MENOR QUE 6M², COM VÃOS, UTILIZANDO PALHETA E ARGAMASSA DE ASSENTAMENTO COM PREPARO MANUAL. AF_12/2014</t>
  </si>
  <si>
    <t>89295</t>
  </si>
  <si>
    <t>ALVENARIA ESTRUTURAL DE BLOCOS CERÂMICOS 14X19X29, (ESPESSURA DE 14 CM), PARA PAREDES COM ÁREA LÍQUIDA MENOR QUE 6M², COM VÃOS, UTILIZANDO PALHETA E ARGAMASSA DE ASSENTAMENTO COM PREPARO EM BETONEIRA. AF_12/2014</t>
  </si>
  <si>
    <t>89294</t>
  </si>
  <si>
    <t>ALVENARIA ESTRUTURAL DE BLOCOS CERÂMICOS 14X19X29, (ESPESSURA DE 14 CM), PARA PAREDES COM ÁREA LÍQUIDA MAIOR OU IGUAL A 6M2, SEM VÃOS, UTILIZANDO PALHETA E ARGAMASSA DE ASSENTAMENTO COM PREPARO MANUAL. AF_12/2014</t>
  </si>
  <si>
    <t>89293</t>
  </si>
  <si>
    <t>48,97</t>
  </si>
  <si>
    <t>ALVENARIA ESTRUTURAL DE BLOCOS CERÂMICOS 14X19X29, (ESPESSURA DE 14 CM), PARA PAREDES COM ÁREA LÍQUIDA MAIOR OU IGUAL A 6M², SEM VÃOS, UTILIZANDO PALHETA E ARGAMASSA DE ASSENTAMENTO COM PREPARO EM BETONEIRA. AF_12/2014</t>
  </si>
  <si>
    <t>89292</t>
  </si>
  <si>
    <t>ALVENARIA ESTRUTURAL DE BLOCOS CERÂMICOS 14X19X29, (ESPESSURA DE 14 CM), PARA PAREDES COM ÁREA LÍQUIDA MENOR QUE 6M², SEM VÃOS, UTILIZANDO PALHETA E ARGAMASSA DE ASSENTAMENTO COM PREPARO MANUAL. AF_12/2014</t>
  </si>
  <si>
    <t>89291</t>
  </si>
  <si>
    <t>ALVENARIA ESTRUTURAL DE BLOCOS CERÂMICOS 14X19X29, (ESPESSURA DE 14 CM), PARA PAREDES COM ÁREA LÍQUIDA MENOR QUE 6M², SEM VÃOS, UTILIZANDO PALHETA E ARGAMASSA DE ASSENTAMENTO COM PREPARO EM BETONEIRA. AF_12/2014</t>
  </si>
  <si>
    <t>89290</t>
  </si>
  <si>
    <t>ALVENARIA ESTRUTURAL DE BLOCOS CERÂMICOS 14X19X39, (ESPESSURA DE 14 CM), PARA PAREDES COM ÁREA LÍQUIDA MAIOR OU IGUAL A 6M², COM VÃOS, UTILIZANDO PALHETA E ARGAMASSA DE ASSENTAMENTO COM PREPARO MANUAL. AF_12/2014</t>
  </si>
  <si>
    <t>89289</t>
  </si>
  <si>
    <t>ALVENARIA ESTRUTURAL DE BLOCOS CERÂMICOS 14X19X39, (ESPESSURA DE 14 CM), PARA PAREDES COM ÁREA LÍQUIDA MAIOR OU IGUAL A 6M², COM VÃOS, UTILIZANDO PALHETA E ARGAMASSA DE ASSENTAMENTO COM PREPARO EM BETONEIRA. AF_12/2014</t>
  </si>
  <si>
    <t>89288</t>
  </si>
  <si>
    <t>ALVENARIA ESTRUTURAL DE BLOCOS CERÂMICOS 14X19X39, (ESPESSURA DE 14 CM), PARA PAREDES COM ÁREA LÍQUIDA MENOR QUE 6M², COM VÃOS, UTILIZANDO PALHETA E ARGAMASSA DE ASSENTAMENTO COM PREPARO MANUAL. AF_12/2014</t>
  </si>
  <si>
    <t>89287</t>
  </si>
  <si>
    <t>ALVENARIA ESTRUTURAL DE BLOCOS CERÂMICOS 14X19X39, (ESPESSURA DE 14 CM), PARA PAREDES COM ÁREA LÍQUIDA MENOR QUE 6M², COM VÃOS, UTILIZANDO PALHETA E ARGAMASSA DE ASSENTAMENTO COM PREPARO EM BETONEIRA. AF_12/2014</t>
  </si>
  <si>
    <t>89286</t>
  </si>
  <si>
    <t>ALVENARIA ESTRUTURAL DE BLOCOS CERÂMICOS 14X19X39, (ESPESSURA DE 14 CM), PARA PAREDES COM ÁREA LÍQUIDA MAIOR OU IGUAL QUE 6M², SEM VÃOS, UTILIZANDO PALHETA E ARGAMASSA DE ASSENTAMENTO COM PREPARO MANUAL. AF_12/2014</t>
  </si>
  <si>
    <t>89285</t>
  </si>
  <si>
    <t>ALVENARIA ESTRUTURAL DE BLOCOS CERÂMICOS 14X19X39, (ESPESSURA DE 14 CM), PARA PAREDES COM ÁREA LÍQUIDA MAIOR OU IGUAL QUE 6M², SEM VÃOS, UTILIZANDO PALHETA E ARGAMASSA DE ASSENTAMENTO COM PREPARO EM BETONEIRA. AF_12/2014</t>
  </si>
  <si>
    <t>89284</t>
  </si>
  <si>
    <t>ALVENARIA ESTRUTURAL DE BLOCOS CERÂMICOS 14X19X39, (ESPESSURA DE 14 CM), PARA PAREDES COM ÁREA LÍQUIDA MENOR QUE 6M², SEM VÃOS, UTILIZANDO PALHETA E ARGAMASSA DE ASSENTAMENTO COM PREPARO MANUAL. AF_12/2014</t>
  </si>
  <si>
    <t>89283</t>
  </si>
  <si>
    <t>ALVENARIA ESTRUTURAL DE BLOCOS CERÂMICOS 14X19X39, (ESPESSURA DE 14 CM), PARA PAREDES COM ÁREA LÍQUIDA MENOR QUE 6M², SEM VÃOS, UTILIZANDO PALHETA E ARGAMASSA DE ASSENTAMENTO COM PREPARO EM BETONEIRA. AF_12/2014</t>
  </si>
  <si>
    <t>89282</t>
  </si>
  <si>
    <t>0063</t>
  </si>
  <si>
    <t>ALVENARIA DE TIJOLOS CERAMICOS</t>
  </si>
  <si>
    <t>1,21</t>
  </si>
  <si>
    <t>UMIDIFICAÇÃO DE MATERIAL PARA VALAS COM CAMINHÃO PIPA 10000L. AF_11/2016</t>
  </si>
  <si>
    <t>95606</t>
  </si>
  <si>
    <t>0283</t>
  </si>
  <si>
    <t>COMPACTACAO OU APILOAMENTO</t>
  </si>
  <si>
    <t>MOVT</t>
  </si>
  <si>
    <t>MOVIMENTO DE TERRA</t>
  </si>
  <si>
    <t>0,92</t>
  </si>
  <si>
    <t>0225</t>
  </si>
  <si>
    <t>REGULARIZACAO E APILOAMENTO DE FUNDO DE VALAS</t>
  </si>
  <si>
    <t>3,18</t>
  </si>
  <si>
    <t>4,94</t>
  </si>
  <si>
    <t>97919</t>
  </si>
  <si>
    <t>0022</t>
  </si>
  <si>
    <t>CARGA, DESCARGA E/OU TRANSPORTE DE MATERIAIS</t>
  </si>
  <si>
    <t>97918</t>
  </si>
  <si>
    <t>97917</t>
  </si>
  <si>
    <t>97916</t>
  </si>
  <si>
    <t>97915</t>
  </si>
  <si>
    <t>97914</t>
  </si>
  <si>
    <t>97913</t>
  </si>
  <si>
    <t>97912</t>
  </si>
  <si>
    <t>12,11</t>
  </si>
  <si>
    <t>1,13</t>
  </si>
  <si>
    <t>REATERRO MANUAL APILOADO COM SOQUETE. AF_10/2017</t>
  </si>
  <si>
    <t>96995</t>
  </si>
  <si>
    <t>0021</t>
  </si>
  <si>
    <t>ATERRO/REATERRO DE VALAS COM OU S/COMPACTACAO</t>
  </si>
  <si>
    <t>REATERRO MANUAL DE VALAS COM COMPACTAÇÃO MECANIZADA. AF_04/2016</t>
  </si>
  <si>
    <t>93382</t>
  </si>
  <si>
    <t>7,05</t>
  </si>
  <si>
    <t>REATERRO MECANIZADO DE VALA COM RETROESCAVADEIRA (CAPACIDADE DA CAÇAMBA DA RETRO: 0,26 M³ / POTÊNCIA: 88 HP), LARGURA DE 0,8 A 1,5 M, PROFUNDIDADE DE 1,5 A 3,0 M, COM SOLO (SEM SUBSTITUIÇÃO) DE 1ª CATEGORIA EM LOCAIS COM BAIXO NÍVEL DE INTERFERÊNCIA. AF_04/2016</t>
  </si>
  <si>
    <t>93381</t>
  </si>
  <si>
    <t>10,88</t>
  </si>
  <si>
    <t>REATERRO MECANIZADO DE VALA COM RETROESCAVADEIRA (CAPACIDADE DA CAÇAMBA DA RETRO: 0,26 M³ / POTÊNCIA: 88 HP), LARGURA ATÉ 0,8 M, PROFUNDIDADE DE 1,5 A 3,0 M, COM SOLO DE 1ª CATEGORIA EM LOCAIS COM BAIXO NÍVEL DE INTERFERÊNCIA. AF_04/2016</t>
  </si>
  <si>
    <t>93380</t>
  </si>
  <si>
    <t>REATERRO MECANIZADO DE VALA COM RETROESCAVADEIRA (CAPACIDADE DA CAÇAMBA DA RETRO: 0,26 M³ / POTÊNCIA: 88 HP), LARGURA DE 0,8 A 1,5 M, PROFUNDIDADE ATÉ 1,5 M, COM SOLO DE 1ª CATEGORIA EM LOCAIS COM BAIXO NÍVEL DE INTERFERÊNCIA. AF_04/2016</t>
  </si>
  <si>
    <t>93379</t>
  </si>
  <si>
    <t>REATERRO MECANIZADO DE VALA COM RETROESCAVADEIRA (CAPACIDADE DA CAÇAMBA DA RETRO: 0,26 M³ / POTÊNCIA: 88 HP), LARGURA ATÉ 0,8 M, PROFUNDIDADE ATÉ 1,5 M, COM SOLO DE 1ª CATEGORIA EM LOCAIS COM BAIXO NÍVEL DE INTERFERÊNCIA. AF_04/2016</t>
  </si>
  <si>
    <t>93378</t>
  </si>
  <si>
    <t>REATERRO MECANIZADO DE VALA COM RETROESCAVADEIRA (CAPACIDADE DA CAÇAMBA DA RETRO: 0,26 M³ / POTÊNCIA: 88 HP), LARGURA DE 0,8 A 1,5 M, PROFUNDIDADE DE 1,5 A 3,0 M, COM SOLO (SEM SUBSTITUIÇÃO) DE 1ª CATEGORIA EM LOCAIS COM ALTO NÍVEL DE INTERFERÊNCIA. AF_04/2016</t>
  </si>
  <si>
    <t>93377</t>
  </si>
  <si>
    <t>11,53</t>
  </si>
  <si>
    <t>REATERRO MECANIZADO DE VALA COM RETROESCAVADEIRA (CAPACIDADE DA CAÇAMBA DA RETRO: 0,26 M³ / POTÊNCIA: 88 HP), LARGURA ATÉ 0,8 M, PROFUNDIDADE DE 1,5 A 3,0 M, COM SOLO DE 1ª CATEGORIA EM LOCAIS COM ALTO NÍVEL DE INTERFERÊNCIA. AF_04/2016</t>
  </si>
  <si>
    <t>93376</t>
  </si>
  <si>
    <t>REATERRO MECANIZADO DE VALA COM RETROESCAVADEIRA (CAPACIDADE DA CAÇAMBA DA RETRO: 0,26 M³ / POTÊNCIA: 88 HP), LARGURA DE 0,8 A 1,5 M, PROFUNDIDADE ATÉ 1,5 M, COM SOLO DE 1ª CATEGORIA EM LOCAIS COM ALTO NÍVEL DE INTERFERÊNCIA. AF_04/2016</t>
  </si>
  <si>
    <t>93375</t>
  </si>
  <si>
    <t>REATERRO MECANIZADO DE VALA COM RETROESCAVADEIRA (CAPACIDADE DA CAÇAMBA DA RETRO: 0,26 M³ / POTÊNCIA: 88 HP), LARGURA ATÉ 0,8 M, PROFUNDIDADE ATÉ 1,5 M, COM SOLO (SEM SUBSTITUIÇÃO) DE 1ª CATEGORIA EM LOCAIS COM ALTO NÍVEL DE INTERFERÊNCIA. AF_04/2016</t>
  </si>
  <si>
    <t>93374</t>
  </si>
  <si>
    <t>REATERRO MECANIZADO DE VALA COM ESCAVADEIRA HIDRÁULICA (CAPACIDADE DA CAÇAMBA: 0,8 M³ / POTÊNCIA: 111 HP), LARGURA DE 1,5 A 2,5 M, PROFUNDIDADE DE 4,5 A 6,0 M, COM SOLO (SEM SUBSTITUIÇÃO) DE 1ª CATEGORIA EM LOCAIS COM BAIXO NÍVEL DE INTERFERÊNCIA. AF_04/2016</t>
  </si>
  <si>
    <t>93373</t>
  </si>
  <si>
    <t>REATERRO MECANIZADO DE VALA COM ESCAVADEIRA HIDRÁULICA (CAPACIDADE DA CAÇAMBA: 0,8 M³ / POTÊNCIA: 111 HP), LARGURA ATÉ 1,5 M, PROFUNDIDADE DE 4,5 A 6,0 M, COM SOLO DE 1ª CATEGORIA EM LOCAIS COM BAIXO NÍVEL DE INTERFERÊNCIA. AF_04/2016</t>
  </si>
  <si>
    <t>93372</t>
  </si>
  <si>
    <t>6,32</t>
  </si>
  <si>
    <t>REATERRO MECANIZADO DE VALA COM ESCAVADEIRA HIDRÁULICA (CAPACIDADE DA CAÇAMBA: 0,8 M³ / POTÊNCIA: 111 HP), LARGURA DE 1,5 A 2,5 M, PROFUNDIDADE DE 3,0 A 4,5 M, COM SOLO (SEM SUBSTITUIÇÃO) DE 1ª CATEGORIA EM LOCAIS COM BAIXO NÍVEL DE INTERFERÊNCIA. AF_04/2016</t>
  </si>
  <si>
    <t>93371</t>
  </si>
  <si>
    <t>REATERRO MECANIZADO DE VALA COM ESCAVADEIRA HIDRÁULICA (CAPACIDADE DA CAÇAMBA: 0,8 M³ / POTÊNCIA: 111 HP), LARGURA ATÉ 1,5 M, PROFUNDIDADE DE 3,0 A 4,5 M, COM SOLO DE 1ª CATEGORIA EM LOCAIS COM BAIXO NÍVEL DE INTERFERÊNCIA. AF_04/2016</t>
  </si>
  <si>
    <t>93370</t>
  </si>
  <si>
    <t>7,63</t>
  </si>
  <si>
    <t>REATERRO MECANIZADO DE VALA COM ESCAVADEIRA HIDRÁULICA (CAPACIDADE DA CAÇAMBA: 0,8 M³ / POTÊNCIA: 111 HP), LARGURA DE 1,5 A 2,5 M, PROFUNDIDADE DE 1,5 A 3,0 M, COM SOLO (SEM SUBSTITUIÇÃO) DE 1ª CATEGORIA EM LOCAIS COM BAIXO NÍVEL DE INTERFERÊNCIA. AF_04/2016</t>
  </si>
  <si>
    <t>93369</t>
  </si>
  <si>
    <t>11,16</t>
  </si>
  <si>
    <t>REATERRO MECANIZADO DE VALA COM ESCAVADEIRA HIDRÁULICA (CAPACIDADE DA CAÇAMBA: 0,8 M³ / POTÊNCIA: 111 HP), LARGURA ATÉ 1,5 M, PROFUNDIDADE DE 1,5 A 3,0 M, COM SOLO DE 1ª CATEGORIA EM LOCAIS COM BAIXO NÍVEL DE INTERFERÊNCIA. AF_04/2016</t>
  </si>
  <si>
    <t>93368</t>
  </si>
  <si>
    <t>REATERRO MECANIZADO DE VALA COM ESCAVADEIRA HIDRÁULICA (CAPACIDADE DA CAÇAMBA: 0,8 M³ / POTÊNCIA: 111 HP), LARGURA DE 1,5 A 2,5 M, PROFUNDIDADE ATÉ 1,5 M, COM SOLO DE 1ª CATEGORIA EM LOCAIS COM BAIXO NÍVEL DE INTERFERÊNCIA. AF_04/2016</t>
  </si>
  <si>
    <t>93367</t>
  </si>
  <si>
    <t>REATERRO MECANIZADO DE VALA COM ESCAVADEIRA HIDRÁULICA (CAPACIDADE DA CAÇAMBA: 0,8 M³ / POTÊNCIA: 111 HP), LARGURA DE 1,5 A 2,5 M, PROFUNDIDADE DE 4,5 A 6,0 M, COM SOLO DE 1ª CATEGORIA EM LOCAIS COM ALTO NÍVEL DE INTERFERÊNCIA. AF_04/2016</t>
  </si>
  <si>
    <t>93366</t>
  </si>
  <si>
    <t>8,14</t>
  </si>
  <si>
    <t>REATERRO MECANIZADO DE VALA COM ESCAVADEIRA HIDRÁULICA (CAPACIDADE DA CAÇAMBA: 0,8 M³ / POTÊNCIA: 111 HP), LARGURA ATÉ 1,5 M, PROFUNDIDADE DE 4,5 A 6,0 M, COM SOLO DE 1ª CATEGORIA EM LOCAIS COM ALTO NÍVEL DE INTERFERÊNCIA. AF_04/2016</t>
  </si>
  <si>
    <t>93365</t>
  </si>
  <si>
    <t>7,24</t>
  </si>
  <si>
    <t>REATERRO MECANIZADO DE VALA COM ESCAVADEIRA HIDRÁULICA (CAPACIDADE DA CAÇAMBA: 0,8 M³ / POTÊNCIA: 111 HP), LARGURA DE 1,5 A 2,5 M, PROFUNDIDADE DE 3,0  A 4,5 M, COM SOLO (SEM SUBSTITUIÇÃO) DE 1ª CATEGORIA EM LOCAIS COM ALTO NÍVEL DE INTERFERÊNCIA. AF_04/2016</t>
  </si>
  <si>
    <t>93364</t>
  </si>
  <si>
    <t>REATERRO MECANIZADO DE VALA COM ESCAVADEIRA HIDRÁULICA (CAPACIDADE DA CAÇAMBA: 0,8 M³ / POTÊNCIA: 111 HP), LARGURA ATÉ 1,5 M, PROFUNDIDADE DE 3,0 A 4,5 M COM SOLO DE 1ª CATEGORIA EM LOCAIS COM ALTO NÍVEL DE INTERFERÊNCIA. AF_04/2016</t>
  </si>
  <si>
    <t>93363</t>
  </si>
  <si>
    <t>8,57</t>
  </si>
  <si>
    <t>REATERRO MECANIZADO DE VALA COM ESCAVADEIRA HIDRÁULICA (CAPACIDADE DA CAÇAMBA: 0,8 M³ / POTÊNCIA: 111 HP), LARGURA DE 1,5 A 2,5 M, PROFUNDIDADE DE 1,5 A 3,0 M, COM SOLO DE 1ª CATEGORIA EM LOCAIS COM ALTO NÍVEL DE INTERFERÊNCIA. AF_04/2016</t>
  </si>
  <si>
    <t>93362</t>
  </si>
  <si>
    <t>12,17</t>
  </si>
  <si>
    <t>REATERRO MECANIZADO DE VALA COM ESCAVADEIRA HIDRÁULICA (CAPACIDADE DA CAÇAMBA: 0,8 M³ / POTÊNCIA: 111 HP), LARGURA ATÉ 1,5 M, PROFUNDIDADE DE 1,5 A 3,0 M, COM SOLO DE 1ª CATEGORIA EM LOCAIS COM ALTO NÍVEL DE INTERFERÊNCIA. AF_04/2016</t>
  </si>
  <si>
    <t>93361</t>
  </si>
  <si>
    <t>REATERRO MECANIZADO DE VALA COM ESCAVADEIRA HIDRÁULICA (CAPACIDADE DA CAÇAMBA: 0,8 M³ / POTÊNCIA: 111 HP), LARGURA DE 1,5 A 2,5 M, PROFUNDIDADE ATÉ 1,5 M, COM SOLO DE 1ª CATEGORIA EM LOCAIS COM ALTO NÍVEL DE INTERFERÊNCIA. AF_04/2016</t>
  </si>
  <si>
    <t>93360</t>
  </si>
  <si>
    <t>96386</t>
  </si>
  <si>
    <t>0020</t>
  </si>
  <si>
    <t>ATERRO COM OU S/COMPACTACAO</t>
  </si>
  <si>
    <t>5,38</t>
  </si>
  <si>
    <t>96385</t>
  </si>
  <si>
    <t>ATERRO MANUAL DE VALAS COM AREIA PARA ATERRO E COMPACTAÇÃO MECANIZADA. AF_05/2016</t>
  </si>
  <si>
    <t>94342</t>
  </si>
  <si>
    <t>ATERRO MECANIZADO DE VALA COM RETROESCAVADEIRA (CAPACIDADE DA CAÇAMBA DA RETRO: 0,26 M³ / POTÊNCIA: 88 HP), LARGURA DE 0,8 A 1,5 M, PROFUNDIDADE DE 1,5 A 3,0 M, COM AREIA PARA ATERRO. AF_05/2016</t>
  </si>
  <si>
    <t>94341</t>
  </si>
  <si>
    <t>ATERRO MECANIZADO DE VALA COM RETROESCAVADEIRA (CAPACIDADE DA CAÇAMBA DA RETRO: 0,26 M³ / POTÊNCIA: 88 HP), LARGURA ATÉ 0,8 M, PROFUNDIDADE DE 1,5 A 3,0 M, COM AREIA PARA ATERRO. AF_05/2016</t>
  </si>
  <si>
    <t>94340</t>
  </si>
  <si>
    <t>ATERRO MECANIZADO DE VALA COM RETROESCAVADEIRA (CAPACIDADE DA CAÇAMBA DA RETRO: 0,26 M³ / POTÊNCIA: 88 HP), LARGURA DE 0,8 A 1,5 M, PROFUNDIDADE ATÉ 1,5 M, COM AREIA PARA ATERRO. AF_05/2016</t>
  </si>
  <si>
    <t>94339</t>
  </si>
  <si>
    <t>ATERRO MECANIZADO DE VALA COM RETROESCAVADEIRA (CAPACIDADE DA CAÇAMBA DA RETRO: 0,26 M³ / POTÊNCIA: 88 HP), LARGURA ATÉ 0,8 M, PROFUNDIDADE ATÉ 1,5 M, COM AREIA PARA ATERRO. AF_05/2016</t>
  </si>
  <si>
    <t>94338</t>
  </si>
  <si>
    <t>ATERRO MECANIZADO DE VALA COM ESCAVADEIRA HIDRÁULICA (CAPACIDADE DA CAÇAMBA: 0,8 M³ / POTÊNCIA: 111 HP), LARGURA DE 1,5 A 2,5 M, PROFUNDIDADE DE 4,5 A 6,0 M, COM AREIA PARA ATERRO. AF_05/2016</t>
  </si>
  <si>
    <t>94333</t>
  </si>
  <si>
    <t>ATERRO MECANIZADO DE VALA COM ESCAVADEIRA HIDRÁULICA (CAPACIDADE DA CAÇAMBA: 0,8 M³ / POTÊNCIA: 111 HP), LARGURA ATÉ 1,5 M, PROFUNDIDADE DE 4,5 A 6,0 M, COM AREIA PARA ATERRO. AF_05/2016</t>
  </si>
  <si>
    <t>94332</t>
  </si>
  <si>
    <t>ATERRO MECANIZADO DE VALA COM ESCAVADEIRA HIDRÁULICA (CAPACIDADE DA CAÇAMBA: 0,8 M³ / POTÊNCIA: 111 HP), LARGURA DE 1,5 A 2,5 M, PROFUNDIDADE DE 3,0 A 4,5 M, COM AREIA PARA ATERRO. AF_05/2016</t>
  </si>
  <si>
    <t>94331</t>
  </si>
  <si>
    <t>ATERRO MECANIZADO DE VALA COM ESCAVADEIRA HIDRÁULICA (CAPACIDADE DA CAÇAMBA: 0,8 M³ / POTÊNCIA: 111 HP), LARGURA ATÉ 1,5 M, PROFUNDIDADE DE 3,0 A 4,5 M, COM AREIA PARA ATERRO. AF_05/2016</t>
  </si>
  <si>
    <t>94330</t>
  </si>
  <si>
    <t>ATERRO MECANIZADO DE VALA COM ESCAVADEIRA HIDRÁULICA (CAPACIDADE DA CAÇAMBA: 0,8 M³ / POTÊNCIA: 111 HP), LARGURA DE 1,5 A 2,5 M, PROFUNDIDADE DE 1,5 A 3,0 M, COM AREIA PARA ATERRO. AF_05/2016</t>
  </si>
  <si>
    <t>94329</t>
  </si>
  <si>
    <t>ATERRO MECANIZADO DE VALA COM ESCAVADEIRA HIDRÁULICA (CAPACIDADE DA CAÇAMBA: 0,8 M³ / POTÊNCIA: 111 HP), LARGURA ATÉ 1,5 M, PROFUNDIDADE DE 1,5 A 3,0 M, COM AREIA PARA ATERRO. AF_05/2016</t>
  </si>
  <si>
    <t>94328</t>
  </si>
  <si>
    <t>ATERRO MECANIZADO DE VALA COM ESCAVADEIRA HIDRÁULICA (CAPACIDADE DA CAÇAMBA: 0,8 M³ / POTÊNCIA: 111 HP), LARGURA DE 1,5 A 2,5 M, PROFUNDIDADE ATÉ 1,5 M, COM AREIA PARA ATERRO. AF_05/2016</t>
  </si>
  <si>
    <t>94327</t>
  </si>
  <si>
    <t>ATERRO MANUAL DE VALAS COM SOLO ARGILO-ARENOSO E COMPACTAÇÃO MECANIZADA. AF_05/2016</t>
  </si>
  <si>
    <t>94319</t>
  </si>
  <si>
    <t>9,92</t>
  </si>
  <si>
    <t>ATERRO MECANIZADO DE VALA COM RETROESCAVADEIRA (CAPACIDADE DA CAÇAMBA DA RETRO: 0,26 M³ / POTÊNCIA: 88 HP), LARGURA DE 0,8 A 1,5 M, PROFUNDIDADE DE 1,5 A 3,0 M, COM SOLO ARGILO-ARENOSO. AF_05/2016</t>
  </si>
  <si>
    <t>94318</t>
  </si>
  <si>
    <t>ATERRO MECANIZADO DE VALA COM RETROESCAVADEIRA (CAPACIDADE DA CAÇAMBA DA RETRO: 0,26 M³ / POTÊNCIA: 88 HP), LARGURA ATÉ 0,8 M, PROFUNDIDADE DE 1,5 A 3,0 M, COM SOLO ARGILO-ARENOSO. AF_05/2016</t>
  </si>
  <si>
    <t>94317</t>
  </si>
  <si>
    <t>ATERRO MECANIZADO DE VALA COM RETROESCAVADEIRA (CAPACIDADE DA CAÇAMBA DA RETRO: 0,26 M³ / POTÊNCIA: 88 HP), LARGURA DE 0,8 A 1,5 M, PROFUNDIDADE ATÉ 1,5 M, COM SOLO ARGILO-ARENOSO. AF_05/2016</t>
  </si>
  <si>
    <t>94316</t>
  </si>
  <si>
    <t>ATERRO MECANIZADO DE VALA COM RETROESCAVADEIRA (CAPACIDADE DA CAÇAMBA DA RETRO: 0,26 M³ / POTÊNCIA: 88 HP), LARGURA ATÉ 0,8 M, PROFUNDIDADE ATÉ 1,5 M, COM SOLO ARGILO-ARENOSO. AF_05/2016</t>
  </si>
  <si>
    <t>94315</t>
  </si>
  <si>
    <t>8,55</t>
  </si>
  <si>
    <t>ATERRO MECANIZADO DE VALA COM ESCAVADEIRA HIDRÁULICA (CAPACIDADE DA CAÇAMBA: 0,8 M³ / POTÊNCIA: 111 HP), LARGURA DE 1,5 A 2,5 M, PROFUNDIDADE DE 4,5 A 6,0 M, COM SOLO ARGILO-ARENOSO. AF_05/2016</t>
  </si>
  <si>
    <t>94310</t>
  </si>
  <si>
    <t>ATERRO MECANIZADO DE VALA COM ESCAVADEIRA HIDRÁULICA (CAPACIDADE DA CAÇAMBA: 0,8 M³ / POTÊNCIA: 111 HP), LARGURA ATÉ 1,5 M, PROFUNDIDADE DE 4,5 A 6,0 M, COM SOLO ARGILO-ARENOSO. AF_05/2016</t>
  </si>
  <si>
    <t>94309</t>
  </si>
  <si>
    <t>ATERRO MECANIZADO DE VALA COM ESCAVADEIRA HIDRÁULICA (CAPACIDADE DA CAÇAMBA: 0,8 M³ / POTÊNCIA: 111 HP), LARGURA DE 1,5 A 2,5 M, PROFUNDIDADE DE 3,0 A 4,5 M, COM SOLO ARGILO-ARENOSO. AF_05/2016</t>
  </si>
  <si>
    <t>94308</t>
  </si>
  <si>
    <t>ATERRO MECANIZADO DE VALA COM ESCAVADEIRA HIDRÁULICA (CAPACIDADE DA CAÇAMBA: 0,8 M³ / POTÊNCIA: 111 HP), LARGURA ATÉ 1,5 M, PROFUNDIDADE DE 3,0 A 4,5 M, COM SOLO ARGILO-ARENOSO. AF_05/2016</t>
  </si>
  <si>
    <t>94307</t>
  </si>
  <si>
    <t>10,50</t>
  </si>
  <si>
    <t>ATERRO MECANIZADO DE VALA COM ESCAVADEIRA HIDRÁULICA (CAPACIDADE DA CAÇAMBA: 0,8 M³ / POTÊNCIA: 111 HP), LARGURA DE 1,5 A 2,5 M, PROFUNDIDADE DE 1,5 A 3,0 M, COM SOLO ARGILO-ARENOSO. AF_05/2016</t>
  </si>
  <si>
    <t>94306</t>
  </si>
  <si>
    <t>ATERRO MECANIZADO DE VALA COM ESCAVADEIRA HIDRÁULICA (CAPACIDADE DA CAÇAMBA: 0,8 M³ / POTÊNCIA: 111 HP), LARGURA ATÉ 1,5 M, PROFUNDIDADE DE 1,5 A 3,0 M, COM SOLO ARGILO-ARENOSO. AF_05/2016</t>
  </si>
  <si>
    <t>94305</t>
  </si>
  <si>
    <t>ATERRO MECANIZADO DE VALA COM ESCAVADEIRA HIDRÁULICA (CAPACIDADE DA CAÇAMBA: 0,8 M³ / POTÊNCIA: 111 HP), LARGURA DE 1,5 A 2,5 M, PROFUNDIDADE ATÉ 1,5 M, COM SOLO ARGILO-ARENOSO. AF_05/2016</t>
  </si>
  <si>
    <t>94304</t>
  </si>
  <si>
    <t>93358</t>
  </si>
  <si>
    <t>0019</t>
  </si>
  <si>
    <t>ESCAVACAO DE VALAS</t>
  </si>
  <si>
    <t>4,83</t>
  </si>
  <si>
    <t>90108</t>
  </si>
  <si>
    <t>90107</t>
  </si>
  <si>
    <t>90106</t>
  </si>
  <si>
    <t>90105</t>
  </si>
  <si>
    <t>90102</t>
  </si>
  <si>
    <t>90101</t>
  </si>
  <si>
    <t>9,02</t>
  </si>
  <si>
    <t>90100</t>
  </si>
  <si>
    <t>90099</t>
  </si>
  <si>
    <t>90098</t>
  </si>
  <si>
    <t>3,85</t>
  </si>
  <si>
    <t>90095</t>
  </si>
  <si>
    <t>90094</t>
  </si>
  <si>
    <t>4,29</t>
  </si>
  <si>
    <t>90092</t>
  </si>
  <si>
    <t>90091</t>
  </si>
  <si>
    <t>90090</t>
  </si>
  <si>
    <t>90087</t>
  </si>
  <si>
    <t>7,28</t>
  </si>
  <si>
    <t>90086</t>
  </si>
  <si>
    <t>90084</t>
  </si>
  <si>
    <t>90082</t>
  </si>
  <si>
    <t>35,96</t>
  </si>
  <si>
    <t>11,57</t>
  </si>
  <si>
    <t>9,36</t>
  </si>
  <si>
    <t>0018</t>
  </si>
  <si>
    <t>CORTE/ESCAVACAO EM JAZIDAS OU CAMPO ABERTO</t>
  </si>
  <si>
    <t>FABRICAÇÃO, MONTAGEM E DESMONTAGEM DE FÔRMA PARA BLOCO DE COROAMENTO, EM MADEIRA SERRADA, E=25 MM, 1 UTILIZAÇÃO. AF_06/2017</t>
  </si>
  <si>
    <t>96528</t>
  </si>
  <si>
    <t>96527</t>
  </si>
  <si>
    <t>96526</t>
  </si>
  <si>
    <t>96525</t>
  </si>
  <si>
    <t>96524</t>
  </si>
  <si>
    <t>96523</t>
  </si>
  <si>
    <t>96522</t>
  </si>
  <si>
    <t>96521</t>
  </si>
  <si>
    <t>96520</t>
  </si>
  <si>
    <t>14,89</t>
  </si>
  <si>
    <t>12,20</t>
  </si>
  <si>
    <t>11,02</t>
  </si>
  <si>
    <t>5,78</t>
  </si>
  <si>
    <t>16,76</t>
  </si>
  <si>
    <t>13,33</t>
  </si>
  <si>
    <t>9,69</t>
  </si>
  <si>
    <t>6,16</t>
  </si>
  <si>
    <t>6,24</t>
  </si>
  <si>
    <t>5,98</t>
  </si>
  <si>
    <t>10,17</t>
  </si>
  <si>
    <t>7,45</t>
  </si>
  <si>
    <t>6,51</t>
  </si>
  <si>
    <t>6,47</t>
  </si>
  <si>
    <t>7,57</t>
  </si>
  <si>
    <t>7,32</t>
  </si>
  <si>
    <t>2,31</t>
  </si>
  <si>
    <t>0059</t>
  </si>
  <si>
    <t>LIGACOES PREDIAIS DE ESGOTO</t>
  </si>
  <si>
    <t>LIPR</t>
  </si>
  <si>
    <t>LIGACOES PREDIAIS AGUA/ESGOTO/ENERGIA/TELEFONE</t>
  </si>
  <si>
    <t>0297</t>
  </si>
  <si>
    <t>INHI</t>
  </si>
  <si>
    <t>INSTALACOES HIDRO SANITARIAS</t>
  </si>
  <si>
    <t>96563</t>
  </si>
  <si>
    <t>96562</t>
  </si>
  <si>
    <t>96561</t>
  </si>
  <si>
    <t>96560</t>
  </si>
  <si>
    <t>96559</t>
  </si>
  <si>
    <t>FIXAÇÃO UTILIZANDO PARAFUSO E BUCHA DE NYLON, SOMENTE MÃO DE OBRA. AF_10/2016</t>
  </si>
  <si>
    <t>95541</t>
  </si>
  <si>
    <t>CONJUNTO HIDRÁULICO PARA INSTALAÇÃO DE BOMBA EM AÇO ROSCÁVEL, DN SUCÇÃO 32 (1 1/4) E DN RECALQUE 25 (1), PARA EDIFICAÇÃO ATÉ 4 PAVIMENTOS  FORNECIMENTO E INSTALAÇÃO. AF_06/2016</t>
  </si>
  <si>
    <t>94483</t>
  </si>
  <si>
    <t>CONJUNTO HIDRÁULICO PARA INSTALAÇÃO DE BOMBA EM AÇO ROSCÁVEL, DN SUCÇÃO 40 (1 1/2) E DN RECALQUE 32 (1 1/4), PARA EDIFICAÇÃO ENTRE 4 E 8 PAVIMENTOS  FORNECIMENTO E INSTALAÇÃO. AF_06/2016</t>
  </si>
  <si>
    <t>94482</t>
  </si>
  <si>
    <t>CONJUNTO HIDRÁULICO PARA INSTALAÇÃO DE BOMBA EM AÇO ROSCÁVEL, DN SUCÇÃO 50 (2) E DN RECALQUE 40 (1 1/2), PARA EDIFICAÇÃO ENTRE 8 E 12 PAVIMENTOS  FORNECIMENTO E INSTALAÇÃO. AF_06/2016</t>
  </si>
  <si>
    <t>94481</t>
  </si>
  <si>
    <t>CONJUNTO HIDRÁULICO PARA INSTALAÇÃO DE BOMBA EM AÇO ROSCÁVEL, DN SUCÇÃO 65 (2½) E DN RECALQUE 50 (2), PARA EDIFICAÇÃO ENTRE 12 E 18 PAVIMENTOS  FORNECIMENTO E INSTALAÇÃO. AF_06/2016</t>
  </si>
  <si>
    <t>94480</t>
  </si>
  <si>
    <t>RASGO EM ALVENARIA PARA RAMAIS/ DISTRIBUIÇÃO COM DIÂMETROS MAIORES QUE 40 MM E MENORES OU IGUAIS A 75 MM. AF_05/2015</t>
  </si>
  <si>
    <t>91222</t>
  </si>
  <si>
    <t>CHUMBAMENTO PONTUAL EM PASSAGEM DE TUBO COM DIÂMETRO MAIOR QUE 75 MM. AF_05/2015</t>
  </si>
  <si>
    <t>91192</t>
  </si>
  <si>
    <t>CHUMBAMENTO PONTUAL EM PASSAGEM DE TUBO COM DIÂMETROS ENTRE 40 MM E 75 MM. AF_05/2015</t>
  </si>
  <si>
    <t>91191</t>
  </si>
  <si>
    <t>CHUMBAMENTO PONTUAL EM PASSAGEM DE TUBO COM DIÂMETRO MENOR OU IGUAL A 40 MM. AF_05/2015</t>
  </si>
  <si>
    <t>91190</t>
  </si>
  <si>
    <t>CHUMBAMENTO PONTUAL DE ABERTURA EM LAJE COM PASSAGEM DE MAIS DE 1 TUBO DE  DIAMETRO EQUIVALENTE IGUAL À  50 MM. AF_05/2015</t>
  </si>
  <si>
    <t>91189</t>
  </si>
  <si>
    <t>CHUMBAMENTO PONTUAL DE ABERTURA EM LAJE COM PASSAGEM DE 1 TUBO DE DIAMETRO EQUIVALENTE IGUAL À  50 MM. AF_05/2015</t>
  </si>
  <si>
    <t>91188</t>
  </si>
  <si>
    <t>FIXAÇÃO DE TUBOS HORIZONTAIS DE PVC, CPVC OU COBRE DIÂMETROS MAIORES QUE 75 MM COM ABRAÇADEIRA METÁLICA FLEXÍVEL 18 MM, FIXADA DIRETAMENTE NA LAJE. AF_05/2015</t>
  </si>
  <si>
    <t>91187</t>
  </si>
  <si>
    <t>FIXAÇÃO DE TUBOS HORIZONTAIS DE PVC, CPVC OU COBRE DIÂMETROS MAIORES QUE 40 MM E MENORES OU IGUAIS A 75 MM COM ABRAÇADEIRA METÁLICA FLEXÍVEL 18 MM, FIXADA DIRETAMENTE NA LAJE. AF_05/2015</t>
  </si>
  <si>
    <t>91186</t>
  </si>
  <si>
    <t>FIXAÇÃO DE TUBOS HORIZONTAIS DE PVC, CPVC OU COBRE DIÂMETROS MENORES OU IGUAIS A 40 MM COM ABRAÇADEIRA METÁLICA FLEXÍVEL 18 MM, FIXADA DIRETAMENTE NA LAJE. AF_05/2015</t>
  </si>
  <si>
    <t>91185</t>
  </si>
  <si>
    <t>FIXAÇÃO DE TUBOS HORIZONTAIS DE PPR DIÂMETROS MAIORES QUE 75 MM COM ABRAÇADEIRA METÁLICA FLEXÍVEL 18 MM, FIXADA DIRETAMENTE NA LAJE. AF_05/2015</t>
  </si>
  <si>
    <t>91184</t>
  </si>
  <si>
    <t>FIXAÇÃO DE TUBOS HORIZONTAIS DE PPR DIÂMETROS MAIORES QUE 40 MM E MENORES OU IGUAIS A 75 MM COM ABRAÇADEIRA METÁLICA FLEXÍVEL 18 MM, FIXADA DIRETAMENTE NA LAJE. AF_05/2015</t>
  </si>
  <si>
    <t>91183</t>
  </si>
  <si>
    <t>22,04</t>
  </si>
  <si>
    <t>FIXAÇÃO DE TUBOS HORIZONTAIS DE PPR DIÂMETROS MENORES OU IGUAIS A 40 MM COM ABRAÇADEIRA METÁLICA FLEXÍVEL 18 MM, FIXADA DIRETAMENTE NA LAJE. AF_05/2015</t>
  </si>
  <si>
    <t>91182</t>
  </si>
  <si>
    <t>FIXAÇÃO DE TUBOS HORIZONTAIS DE PVC, CPVC OU COBRE DIÂMETROS MAIORES QUE 75 MM COM ABRAÇADEIRA METÁLICA RÍGIDA TIPO  D  3" , FIXADA DIRETAMENTE NA LAJE. AF_05/2015</t>
  </si>
  <si>
    <t>91181</t>
  </si>
  <si>
    <t>FIXAÇÃO DE TUBOS HORIZONTAIS DE PVC, CPVC OU COBRE DIÂMETROS MAIORES QUE 40 MM E MENORES OU IGUAIS A 75 MM COM ABRAÇADEIRA METÁLICA RÍGIDA TIPO D 1 1/2, FIXADA DIRETAMENTE NA LAJE. AF_05/2015</t>
  </si>
  <si>
    <t>91180</t>
  </si>
  <si>
    <t>FIXAÇÃO DE TUBOS HORIZONTAIS DE PVC, CPVC OU COBRE DIÂMETROS MENORES OU IGUAIS A 40 MM COM ABRAÇADEIRA METÁLICA RÍGIDA TIPO  D  1/2" , FIXADA DIRETAMENTE NA LAJE. AF_05/2015</t>
  </si>
  <si>
    <t>91179</t>
  </si>
  <si>
    <t>FIXAÇÃO DE TUBOS HORIZONTAIS DE PPR DIÂMETROS MAIORES QUE 75 MM COM ABRAÇADEIRA METÁLICA RÍGIDA TIPO  D  3" , FIXADA DIRETAMENTE NA LAJE. AF_05/2015</t>
  </si>
  <si>
    <t>91178</t>
  </si>
  <si>
    <t>FIXAÇÃO DE TUBOS HORIZONTAIS DE PPR DIÂMETROS MAIORES QUE 40 MM E MENORES OU IGUAIS A 75 MM COM ABRAÇADEIRA METÁLICA RÍGIDA TIPO  D  1 1/2" , FIXADA DIRETAMENTE NA LAJE. AF_05/2015</t>
  </si>
  <si>
    <t>91177</t>
  </si>
  <si>
    <t>FIXAÇÃO DE TUBOS HORIZONTAIS DE PPR DIÂMETROS MENORES OU IGUAIS A 40 MM COM ABRAÇADEIRA METÁLICA RÍGIDA TIPO  D  1/2" , FIXADA DIRETAMENTE NA LAJE. AF_05/2015</t>
  </si>
  <si>
    <t>91176</t>
  </si>
  <si>
    <t>FIXAÇÃO DE TUBOS VERTICAIS DE PPR DIÂMETROS MAIORES QUE 75 MM COM ABRAÇADEIRA METÁLICA RÍGIDA TIPO D 3", FIXADA EM PERFILADO EM ALVENARIA. AF_05/2015</t>
  </si>
  <si>
    <t>91175</t>
  </si>
  <si>
    <t>FIXAÇÃO DE TUBOS VERTICAIS DE PPR DIÂMETROS MAIORES QUE 40 MM E MENORES OU IGUAIS A 75 MM COM ABRAÇADEIRA METÁLICA RÍGIDA TIPO D 1 1/2", FIXADA EM PERFILADO EM ALVENARIA. AF_05/2015</t>
  </si>
  <si>
    <t>91174</t>
  </si>
  <si>
    <t>FIXAÇÃO DE TUBOS VERTICAIS DE PPR DIÂMETROS MENORES OU IGUAIS A 40 MM COM ABRAÇADEIRA METÁLICA RÍGIDA TIPO D 1/2", FIXADA EM PERFILADO EM ALVENARIA. AF_05/2015</t>
  </si>
  <si>
    <t>91173</t>
  </si>
  <si>
    <t>3,93</t>
  </si>
  <si>
    <t>FIXAÇÃO DE TUBOS HORIZONTAIS DE PVC, CPVC OU COBRE DIÂMETROS MAIORES QUE 75 MM COM ABRAÇADEIRA METÁLICA RÍGIDA TIPO D 3", FIXADA EM PERFILADO EM LAJE. AF_05/2015</t>
  </si>
  <si>
    <t>91172</t>
  </si>
  <si>
    <t>FIXAÇÃO DE TUBOS HORIZONTAIS DE PVC, CPVC OU COBRE DIÂMETROS MAIORES QUE 40 MM E MENORES OU IGUAIS A 75 MM COM ABRAÇADEIRA METÁLICA RÍGIDA TIPO D 1 1/2", FIXADA EM PERFILADO EM LAJE. AF_05/2015</t>
  </si>
  <si>
    <t>91171</t>
  </si>
  <si>
    <t>FIXAÇÃO DE TUBOS HORIZONTAIS DE PVC, CPVC OU COBRE DIÂMETROS MENORES OU IGUAIS A 40 MM OU ELETROCALHAS ATÉ 150MM DE LARGURA, COM ABRAÇADEIRA METÁLICA RÍGIDA TIPO D 1/2, FIXADA EM PERFILADO EM LAJE. AF_05/2015</t>
  </si>
  <si>
    <t>91170</t>
  </si>
  <si>
    <t>FIXAÇÃO DE TUBOS HORIZONTAIS DE PPR DIÂMETROS MAIORES QUE 75 MM COM ABRAÇADEIRA METÁLICA RÍGIDA TIPO D 3", FIXADA EM PERFILADO EM LAJE. AF_05/2015</t>
  </si>
  <si>
    <t>91169</t>
  </si>
  <si>
    <t>6,26</t>
  </si>
  <si>
    <t>FIXAÇÃO DE TUBOS HORIZONTAIS DE PPR DIÂMETROS MAIORES QUE 40 MM E MENORES OU IGUAIS A 75 MM COM ABRAÇADEIRA METÁLICA RÍGIDA TIPO D 1 1/2", FIXADA EM PERFILADO EM LAJE. AF_05/2015</t>
  </si>
  <si>
    <t>91168</t>
  </si>
  <si>
    <t>FIXAÇÃO DE TUBOS HORIZONTAIS DE PPR DIÂMETROS MENORES OU IGUAIS A 40 MM COM ABRAÇADEIRA METÁLICA RÍGIDA TIPO D 1/2", FIXADA EM PERFILADO EM LAJE. AF_05/2015</t>
  </si>
  <si>
    <t>91167</t>
  </si>
  <si>
    <t>FIXAÇÃO DE TUBOS HORIZONTAIS DE PEX DIAMETROS IGUAIS OU INFERIORES A 40 MM COM ABRAÇADEIRA PLÁSTICA 390 MM, FIXADA EM LAJE. AF_05/2015</t>
  </si>
  <si>
    <t>91166</t>
  </si>
  <si>
    <t>CHUMBAMENTO LINEAR EM CONTRAPISO PARA RAMAIS/DISTRIBUIÇÃO COM DIÂMETROS MAIORES QUE 75 MM. AF_05/2015</t>
  </si>
  <si>
    <t>90470</t>
  </si>
  <si>
    <t>CHUMBAMENTO LINEAR EM CONTRAPISO PARA RAMAIS/DISTRIBUIÇÃO COM DIÂMETROS MAIORES QUE 40 MM E MENORES OU IGUAIS A 75 MM. AF_05/2015</t>
  </si>
  <si>
    <t>90469</t>
  </si>
  <si>
    <t>4,46</t>
  </si>
  <si>
    <t>CHUMBAMENTO LINEAR EM CONTRAPISO PARA RAMAIS/DISTRIBUIÇÃO COM DIÂMETROS MENORES OU IGUAIS A 40 MM. AF_05/2015</t>
  </si>
  <si>
    <t>90468</t>
  </si>
  <si>
    <t>CHUMBAMENTO LINEAR EM ALVENARIA PARA RAMAIS/DISTRIBUIÇÃO COM DIÂMETROS MAIORES QUE 40 MM E MENORES OU IGUAIS A 75 MM. AF_05/2015</t>
  </si>
  <si>
    <t>90467</t>
  </si>
  <si>
    <t>10,49</t>
  </si>
  <si>
    <t>CHUMBAMENTO LINEAR EM ALVENARIA PARA RAMAIS/DISTRIBUIÇÃO COM DIÂMETROS MENORES OU IGUAIS A 40 MM. AF_05/2015</t>
  </si>
  <si>
    <t>90466</t>
  </si>
  <si>
    <t>2,18</t>
  </si>
  <si>
    <t>90463</t>
  </si>
  <si>
    <t>90462</t>
  </si>
  <si>
    <t>90461</t>
  </si>
  <si>
    <t>90460</t>
  </si>
  <si>
    <t>QUEBRA EM ALVENARIA PARA INSTALAÇÃO DE ABRIGO PARA MANGUEIRAS (90X60 CM). AF_05/2015</t>
  </si>
  <si>
    <t>90459</t>
  </si>
  <si>
    <t>22,35</t>
  </si>
  <si>
    <t>QUEBRA EM ALVENARIA PARA INSTALAÇÃO DE QUADRO DISTRIBUIÇÃO GRANDE (76X40 CM). AF_05/2015</t>
  </si>
  <si>
    <t>90458</t>
  </si>
  <si>
    <t>QUEBRA EM ALVENARIA PARA INSTALAÇÃO DE QUADRO DISTRIBUIÇÃO PEQUENO (19X25 CM). AF_05/2015</t>
  </si>
  <si>
    <t>90457</t>
  </si>
  <si>
    <t>QUEBRA EM ALVENARIA PARA INSTALAÇÃO DE CAIXA DE TOMADA (4X4 OU 4X2). AF_05/2015</t>
  </si>
  <si>
    <t>90456</t>
  </si>
  <si>
    <t>4,73</t>
  </si>
  <si>
    <t>PASSANTE TIPO TUBO DE DIÂMETRO MAIOR QUE 75 MM, FIXADO EM LAJE. AF_05/2015</t>
  </si>
  <si>
    <t>90455</t>
  </si>
  <si>
    <t>PASSANTE TIPO TUBO DE DIÂMETRO MAIORES QUE 40 MM E MENORES OU IGUAIS A 75 MM, FIXADO EM LAJE. AF_05/2015</t>
  </si>
  <si>
    <t>90454</t>
  </si>
  <si>
    <t>PASSANTE TIPO TUBO DE DIÂMETRO MENOR OU IGUAL A 40 MM, FIXADO EM LAJE. AF_05/2015</t>
  </si>
  <si>
    <t>90453</t>
  </si>
  <si>
    <t>PASSANTE TIPO PEÇA EM POLIESTIRENO PARA ABERTURA PARA PASSAGEM DE MAIS DE 1 TUBO, FIXADO EM LAJE. AF_05/2015</t>
  </si>
  <si>
    <t>90452</t>
  </si>
  <si>
    <t>PASSANTE TIPO PEÇA EM POLIESTIRENO PARA ABERTURA PARA PASSAGEM DE 1 TUBO, FIXADO EM LAJE. AF_05/2015</t>
  </si>
  <si>
    <t>90451</t>
  </si>
  <si>
    <t>RASGO EM ALVENARIA PARA ELETRODUTOS COM DIAMETROS MENORES OU IGUAIS A 40 MM. AF_05/2015</t>
  </si>
  <si>
    <t>90447</t>
  </si>
  <si>
    <t>RASGO EM CONTRAPISO PARA RAMAIS/ DISTRIBUIÇÃO COM DIÂMETROS MAIORES QUE 75 MM. AF_05/2015</t>
  </si>
  <si>
    <t>90446</t>
  </si>
  <si>
    <t>RASGO EM CONTRAPISO PARA RAMAIS/ DISTRIBUIÇÃO COM DIÂMETROS MAIORES QUE 40 MM E MENORES OU IGUAIS A 75 MM. AF_05/2015</t>
  </si>
  <si>
    <t>90445</t>
  </si>
  <si>
    <t>RASGO EM CONTRAPISO PARA RAMAIS/ DISTRIBUIÇÃO COM DIÂMETROS MENORES OU IGUAIS A 40 MM. AF_05/2015</t>
  </si>
  <si>
    <t>90444</t>
  </si>
  <si>
    <t>RASGO EM ALVENARIA PARA RAMAIS/ DISTRIBUIÇÃO COM DIAMETROS MENORES OU IGUAIS A 40 MM. AF_05/2015</t>
  </si>
  <si>
    <t>90443</t>
  </si>
  <si>
    <t>FURO EM CONCRETO PARA DIÂMETROS MAIORES QUE 75 MM. AF_05/2015</t>
  </si>
  <si>
    <t>90441</t>
  </si>
  <si>
    <t>FURO EM CONCRETO PARA DIÂMETROS MAIORES QUE 40 MM E MENORES OU IGUAIS A 75 MM. AF_05/2015</t>
  </si>
  <si>
    <t>90440</t>
  </si>
  <si>
    <t>FURO EM CONCRETO PARA DIÂMETROS MENORES OU IGUAIS A 40 MM. AF_05/2015</t>
  </si>
  <si>
    <t>90439</t>
  </si>
  <si>
    <t>FURO EM ALVENARIA PARA DIÂMETROS MAIORES QUE 75 MM. AF_05/2015</t>
  </si>
  <si>
    <t>90438</t>
  </si>
  <si>
    <t>FURO EM ALVENARIA PARA DIÂMETROS MAIORES QUE 40 MM E MENORES OU IGUAIS A 75 MM. AF_05/2015</t>
  </si>
  <si>
    <t>90437</t>
  </si>
  <si>
    <t>FURO EM ALVENARIA PARA DIÂMETROS MENORES OU IGUAIS A 40 MM. AF_05/2015</t>
  </si>
  <si>
    <t>90436</t>
  </si>
  <si>
    <t>KIT CAVALETE PARA MEDIÇÃO DE ÁGUA - ENTRADA INDIVIDUALIZADA, EM PVC DN 25 (¾), PARA 1 MEDIDOR  FORNECIMENTO E INSTALAÇÃO (EXCLUSIVE HIDRÔMETRO). AF_11/2016</t>
  </si>
  <si>
    <t>97741</t>
  </si>
  <si>
    <t>0272</t>
  </si>
  <si>
    <t>HIDROMETRO</t>
  </si>
  <si>
    <t>CAIXA EM CONCRETO PRÉ-MOLDADO PARA ABRIGO DE HIDRÔMETRO COM DN 20 (½)  FORNECIMENTO E INSTALAÇÃO. AF_11/2016</t>
  </si>
  <si>
    <t>95676</t>
  </si>
  <si>
    <t>HIDRÔMETRO DN 25 (¾ ), 5,0 M³/H FORNECIMENTO E INSTALAÇÃO. AF_11/2016</t>
  </si>
  <si>
    <t>95675</t>
  </si>
  <si>
    <t>HIDRÔMETRO DN 20 (½), 3,0 M³/H  FORNECIMENTO E INSTALAÇÃO. AF_11/2016</t>
  </si>
  <si>
    <t>95674</t>
  </si>
  <si>
    <t>HIDRÔMETRO DN 20 (½), 1,5 M³/H  FORNECIMENTO E INSTALAÇÃO. AF_11/2016</t>
  </si>
  <si>
    <t>95673</t>
  </si>
  <si>
    <t>KIT CAVALETE PARA MEDIÇÃO DE ÁGUA - ENTRADA INDIVIDUALIZADA, EM PVC DN 32 (1), PARA 4 MEDIDORES  FORNECIMENTO E INSTALAÇÃO (EXCLUSIVE HIDRÔMETRO). AF_11/2016</t>
  </si>
  <si>
    <t>95647</t>
  </si>
  <si>
    <t>KIT CAVALETE PARA MEDIÇÃO DE ÁGUA - ENTRADA INDIVIDUALIZADA, EM PVC DN 32 (1), PARA 3 MEDIDORES  FORNECIMENTO E INSTALAÇÃO (EXCLUSIVE HIDRÔMETRO). AF_11/2016</t>
  </si>
  <si>
    <t>95646</t>
  </si>
  <si>
    <t>KIT CAVALETE PARA MEDIÇÃO DE ÁGUA - ENTRADA INDIVIDUALIZADA, EM PVC DN 32 (1), PARA 2 MEDIDORES  FORNECIMENTO E INSTALAÇÃO (EXCLUSIVE HIDRÔMETRO). AF_11/2016</t>
  </si>
  <si>
    <t>95645</t>
  </si>
  <si>
    <t>KIT CAVALETE PARA MEDIÇÃO DE ÁGUA - ENTRADA INDIVIDUALIZADA, EM PVC DN 32 (1), PARA 1 MEDIDOR  FORNECIMENTO E INSTALAÇÃO (EXCLUSIVE HIDRÔMETRO). AF_11/2016</t>
  </si>
  <si>
    <t>95644</t>
  </si>
  <si>
    <t>KIT CAVALETE PARA MEDIÇÃO DE ÁGUA - ENTRADA INDIVIDUALIZADA, EM PVC DN 25 (¾), PARA 4 MEDIDORES  FORNECIMENTO E INSTALAÇÃO (EXCLUSIVE HIDRÔMETRO). AF_11/2016</t>
  </si>
  <si>
    <t>95643</t>
  </si>
  <si>
    <t>KIT CAVALETE PARA MEDIÇÃO DE ÁGUA - ENTRADA INDIVIDUALIZADA, EM PVC DN 25 (¾), PARA 3 MEDIDORES  FORNECIMENTO E INSTALAÇÃO (EXCLUSIVE HIDRÔMETRO). AF_11/2016</t>
  </si>
  <si>
    <t>95642</t>
  </si>
  <si>
    <t>KIT CAVALETE PARA MEDIÇÃO DE ÁGUA - ENTRADA INDIVIDUALIZADA, EM PVC DN 25 (¾), PARA 2 MEDIDORES  FORNECIMENTO E INSTALAÇÃO (EXCLUSIVE HIDRÔMETRO). AF_11/2016</t>
  </si>
  <si>
    <t>95641</t>
  </si>
  <si>
    <t>KIT CAVALETE PARA MEDIÇÃO DE ÁGUA - ENTRADA PRINCIPAL, EM AÇO GALVANIZADO DN 50 (2)  FORNECIMENTO E INSTALAÇÃO (EXCLUSIVE HIDRÔMETRO). AF_11/2016</t>
  </si>
  <si>
    <t>95639</t>
  </si>
  <si>
    <t>KIT CAVALETE PARA MEDIÇÃO DE ÁGUA - ENTRADA PRINCIPAL, EM AÇO GALVANIZADO DN 40 (1 ½)  FORNECIMENTO E INSTALAÇÃO (EXCLUSIVE HIDRÔMETRO). AF_11/2016</t>
  </si>
  <si>
    <t>95638</t>
  </si>
  <si>
    <t>KIT CAVALETE PARA MEDIÇÃO DE ÁGUA - ENTRADA PRINCIPAL, EM AÇO GALVANIZADO DN 32 (1 ¼)  FORNECIMENTO E INSTALAÇÃO (EXCLUSIVE HIDRÔMETRO). AF_11/2016</t>
  </si>
  <si>
    <t>95637</t>
  </si>
  <si>
    <t>95635</t>
  </si>
  <si>
    <t>95634</t>
  </si>
  <si>
    <t>95253</t>
  </si>
  <si>
    <t>0271</t>
  </si>
  <si>
    <t>REGISTROS/VALVULAS</t>
  </si>
  <si>
    <t>95252</t>
  </si>
  <si>
    <t>95251</t>
  </si>
  <si>
    <t>95250</t>
  </si>
  <si>
    <t>95249</t>
  </si>
  <si>
    <t>95248</t>
  </si>
  <si>
    <t>94800</t>
  </si>
  <si>
    <t>94799</t>
  </si>
  <si>
    <t>94798</t>
  </si>
  <si>
    <t>94797</t>
  </si>
  <si>
    <t>94796</t>
  </si>
  <si>
    <t>94795</t>
  </si>
  <si>
    <t>94794</t>
  </si>
  <si>
    <t>94793</t>
  </si>
  <si>
    <t>94792</t>
  </si>
  <si>
    <t>94501</t>
  </si>
  <si>
    <t>94500</t>
  </si>
  <si>
    <t>94499</t>
  </si>
  <si>
    <t>94498</t>
  </si>
  <si>
    <t>94497</t>
  </si>
  <si>
    <t>94496</t>
  </si>
  <si>
    <t>94495</t>
  </si>
  <si>
    <t>94493</t>
  </si>
  <si>
    <t>94492</t>
  </si>
  <si>
    <t>94491</t>
  </si>
  <si>
    <t>94490</t>
  </si>
  <si>
    <t>25,24</t>
  </si>
  <si>
    <t>94489</t>
  </si>
  <si>
    <t>90371</t>
  </si>
  <si>
    <t>53,17</t>
  </si>
  <si>
    <t>89987</t>
  </si>
  <si>
    <t>89986</t>
  </si>
  <si>
    <t>89985</t>
  </si>
  <si>
    <t>89984</t>
  </si>
  <si>
    <t>KIT DE TÊ MISTURADOR EM CPVC ¾" COM DUPLO COMANDO PARA CHUVEIRO, INCLUSIVE CONEXÕES, INSTALADO EM RAMAL DE ÁGUA - FORNECIMENTO E INSTALAÇÃO. AF_12/2014</t>
  </si>
  <si>
    <t>89974</t>
  </si>
  <si>
    <t>KIT DE MISTURADOR BASE BRUTA DE LATÃO ¾" MONOCOMANDO PARA CHUVEIRO, INCLUSIVE CONEXÕES, INSTALADO EM RAMAL DE ÁGUA - FORNECIMENTO E INSTALAÇÃO. AF_12/2014</t>
  </si>
  <si>
    <t>89973</t>
  </si>
  <si>
    <t>KIT DE REGISTRO DE GAVETA BRUTO DE LATÃO ¾", INCLUSIVE CONEXÕES, ROSCÁVEL, INSTALADO EM RAMAL DE ÁGUA FRIA - FORNECIMENTO E INSTALAÇÃO. AF_12/2014</t>
  </si>
  <si>
    <t>89972</t>
  </si>
  <si>
    <t>KIT DE REGISTRO DE GAVETA BRUTO DE LATÃO ½", INCLUSIVE CONEXÕES, ROSCÁVEL, INSTALADO EM RAMAL DE ÁGUA FRIA - FORNECIMENTO E INSTALAÇÃO. AF_12/2014</t>
  </si>
  <si>
    <t>89971</t>
  </si>
  <si>
    <t>KIT DE REGISTRO DE PRESSÃO BRUTO DE LATÃO ¾", INCLUSIVE CONEXÕES, ROSCÁVEL, INSTALADO EM RAMAL DE ÁGUA FRIA - FORNECIMENTO E INSTALAÇÃO. AF_12/2014</t>
  </si>
  <si>
    <t>89970</t>
  </si>
  <si>
    <t>KIT DE REGISTRO DE PRESSÃO BRUTO DE LATÃO ½", INCLUSIVE CONEXÕES,  ROSCÁVEL, INSTALADO EM RAMAL DE ÁGUA FRIA - FORNECIMENTO E INSTALAÇÃO. AF_12/2014</t>
  </si>
  <si>
    <t>89969</t>
  </si>
  <si>
    <t>89354</t>
  </si>
  <si>
    <t>89353</t>
  </si>
  <si>
    <t>24,36</t>
  </si>
  <si>
    <t>89352</t>
  </si>
  <si>
    <t>89351</t>
  </si>
  <si>
    <t>19,51</t>
  </si>
  <si>
    <t>89349</t>
  </si>
  <si>
    <t>PONTO DE CONSUMO TERMINAL DE ÁGUA QUENTE (SUBRAMAL) COM TUBULAÇÃO DE CPVC, DN 22 MM, INSTALADO EM RAMAL DE ÁGUA, INCLUSOS RASGO E CHUMBAMENTO EM ALVENARIA. AF_12/2014</t>
  </si>
  <si>
    <t>89959</t>
  </si>
  <si>
    <t>0185</t>
  </si>
  <si>
    <t>PONTOS DE AGUA/ESGOTO</t>
  </si>
  <si>
    <t>PONTO DE CONSUMO TERMINAL DE ÁGUA FRIA (SUBRAMAL) COM TUBULAÇÃO DE PVC, DN 25 MM, INSTALADO EM RAMAL DE ÁGUA, INCLUSOS RASGO E CHUMBAMENTO EM ALVENARIA. AF_12/2014</t>
  </si>
  <si>
    <t>89957</t>
  </si>
  <si>
    <t>98115</t>
  </si>
  <si>
    <t>0184</t>
  </si>
  <si>
    <t>FOSSAS/SUMIDOUROS</t>
  </si>
  <si>
    <t>98114</t>
  </si>
  <si>
    <t>98111</t>
  </si>
  <si>
    <t>98110</t>
  </si>
  <si>
    <t>98109</t>
  </si>
  <si>
    <t>98101</t>
  </si>
  <si>
    <t>98100</t>
  </si>
  <si>
    <t>98099</t>
  </si>
  <si>
    <t>98094</t>
  </si>
  <si>
    <t>98093</t>
  </si>
  <si>
    <t>98092</t>
  </si>
  <si>
    <t>98091</t>
  </si>
  <si>
    <t>98090</t>
  </si>
  <si>
    <t>98089</t>
  </si>
  <si>
    <t>98088</t>
  </si>
  <si>
    <t>98087</t>
  </si>
  <si>
    <t>98086</t>
  </si>
  <si>
    <t>98085</t>
  </si>
  <si>
    <t>98084</t>
  </si>
  <si>
    <t>98083</t>
  </si>
  <si>
    <t>98082</t>
  </si>
  <si>
    <t>98081</t>
  </si>
  <si>
    <t>98080</t>
  </si>
  <si>
    <t>98079</t>
  </si>
  <si>
    <t>98078</t>
  </si>
  <si>
    <t>98077</t>
  </si>
  <si>
    <t>98076</t>
  </si>
  <si>
    <t>98075</t>
  </si>
  <si>
    <t>98074</t>
  </si>
  <si>
    <t>98073</t>
  </si>
  <si>
    <t>98072</t>
  </si>
  <si>
    <t>98071</t>
  </si>
  <si>
    <t>98070</t>
  </si>
  <si>
    <t>98069</t>
  </si>
  <si>
    <t>98068</t>
  </si>
  <si>
    <t>98067</t>
  </si>
  <si>
    <t>98066</t>
  </si>
  <si>
    <t>98057</t>
  </si>
  <si>
    <t>98056</t>
  </si>
  <si>
    <t>98055</t>
  </si>
  <si>
    <t>98054</t>
  </si>
  <si>
    <t>98053</t>
  </si>
  <si>
    <t>98052</t>
  </si>
  <si>
    <t>20,96</t>
  </si>
  <si>
    <t>95547</t>
  </si>
  <si>
    <t>0183</t>
  </si>
  <si>
    <t>APARELHOS SANITARIOS, LOUCAS, METAIS E OUTROS</t>
  </si>
  <si>
    <t>95546</t>
  </si>
  <si>
    <t>95545</t>
  </si>
  <si>
    <t>95544</t>
  </si>
  <si>
    <t>95543</t>
  </si>
  <si>
    <t>95542</t>
  </si>
  <si>
    <t>95472</t>
  </si>
  <si>
    <t>95471</t>
  </si>
  <si>
    <t>VASO SANITARIO SIFONADO CONVENCIONAL COM LOUÇA BRANCA, INCLUSO CONJUNTO DE LIGAÇÃO PARA BACIA SANITÁRIA AJUSTÁVEL - FORNECIMENTO E INSTALAÇÃO. AF_10/2016</t>
  </si>
  <si>
    <t>95470</t>
  </si>
  <si>
    <t>95469</t>
  </si>
  <si>
    <t>93442</t>
  </si>
  <si>
    <t>93441</t>
  </si>
  <si>
    <t>93396</t>
  </si>
  <si>
    <t>86947</t>
  </si>
  <si>
    <t>86943</t>
  </si>
  <si>
    <t>86942</t>
  </si>
  <si>
    <t>86941</t>
  </si>
  <si>
    <t>86940</t>
  </si>
  <si>
    <t>86939</t>
  </si>
  <si>
    <t>86938</t>
  </si>
  <si>
    <t>86937</t>
  </si>
  <si>
    <t>86936</t>
  </si>
  <si>
    <t>86935</t>
  </si>
  <si>
    <t>86934</t>
  </si>
  <si>
    <t>86933</t>
  </si>
  <si>
    <t>86932</t>
  </si>
  <si>
    <t>86931</t>
  </si>
  <si>
    <t>86930</t>
  </si>
  <si>
    <t>86929</t>
  </si>
  <si>
    <t>86928</t>
  </si>
  <si>
    <t>86927</t>
  </si>
  <si>
    <t>86926</t>
  </si>
  <si>
    <t>86925</t>
  </si>
  <si>
    <t>86924</t>
  </si>
  <si>
    <t>86923</t>
  </si>
  <si>
    <t>86922</t>
  </si>
  <si>
    <t>86921</t>
  </si>
  <si>
    <t>86920</t>
  </si>
  <si>
    <t>86919</t>
  </si>
  <si>
    <t>86916</t>
  </si>
  <si>
    <t>86915</t>
  </si>
  <si>
    <t>86914</t>
  </si>
  <si>
    <t>86913</t>
  </si>
  <si>
    <t>86911</t>
  </si>
  <si>
    <t>86910</t>
  </si>
  <si>
    <t>86909</t>
  </si>
  <si>
    <t>86908</t>
  </si>
  <si>
    <t>86906</t>
  </si>
  <si>
    <t>86905</t>
  </si>
  <si>
    <t>86904</t>
  </si>
  <si>
    <t>86903</t>
  </si>
  <si>
    <t>86902</t>
  </si>
  <si>
    <t>86901</t>
  </si>
  <si>
    <t>86900</t>
  </si>
  <si>
    <t>86899</t>
  </si>
  <si>
    <t>86895</t>
  </si>
  <si>
    <t>86894</t>
  </si>
  <si>
    <t>86893</t>
  </si>
  <si>
    <t>86889</t>
  </si>
  <si>
    <t>86888</t>
  </si>
  <si>
    <t>86887</t>
  </si>
  <si>
    <t>86886</t>
  </si>
  <si>
    <t>86885</t>
  </si>
  <si>
    <t>86884</t>
  </si>
  <si>
    <t>9,84</t>
  </si>
  <si>
    <t>86883</t>
  </si>
  <si>
    <t>86882</t>
  </si>
  <si>
    <t>86881</t>
  </si>
  <si>
    <t>86880</t>
  </si>
  <si>
    <t>6,04</t>
  </si>
  <si>
    <t>86879</t>
  </si>
  <si>
    <t>86878</t>
  </si>
  <si>
    <t>86877</t>
  </si>
  <si>
    <t>86876</t>
  </si>
  <si>
    <t>86875</t>
  </si>
  <si>
    <t>86874</t>
  </si>
  <si>
    <t>86872</t>
  </si>
  <si>
    <t>89710</t>
  </si>
  <si>
    <t>0182</t>
  </si>
  <si>
    <t>RALOS/CAIXA SIFONADA</t>
  </si>
  <si>
    <t>89709</t>
  </si>
  <si>
    <t>89708</t>
  </si>
  <si>
    <t>89707</t>
  </si>
  <si>
    <t>89495</t>
  </si>
  <si>
    <t>89491</t>
  </si>
  <si>
    <t>89482</t>
  </si>
  <si>
    <t>99264</t>
  </si>
  <si>
    <t>0181</t>
  </si>
  <si>
    <t>CAIXAS D'DAGUA, DE INSPECAO E DE GORDURA</t>
  </si>
  <si>
    <t>99262</t>
  </si>
  <si>
    <t>99260</t>
  </si>
  <si>
    <t>99258</t>
  </si>
  <si>
    <t>99257</t>
  </si>
  <si>
    <t>99255</t>
  </si>
  <si>
    <t>99253</t>
  </si>
  <si>
    <t>99251</t>
  </si>
  <si>
    <t>99250</t>
  </si>
  <si>
    <t>98108</t>
  </si>
  <si>
    <t>98107</t>
  </si>
  <si>
    <t>98106</t>
  </si>
  <si>
    <t>98105</t>
  </si>
  <si>
    <t>98104</t>
  </si>
  <si>
    <t>98102</t>
  </si>
  <si>
    <t>97908</t>
  </si>
  <si>
    <t>97907</t>
  </si>
  <si>
    <t>97906</t>
  </si>
  <si>
    <t>97905</t>
  </si>
  <si>
    <t>97904</t>
  </si>
  <si>
    <t>97903</t>
  </si>
  <si>
    <t>97902</t>
  </si>
  <si>
    <t>97901</t>
  </si>
  <si>
    <t>97900</t>
  </si>
  <si>
    <t>21,11</t>
  </si>
  <si>
    <t>98602</t>
  </si>
  <si>
    <t>0180</t>
  </si>
  <si>
    <t>CONEXOES</t>
  </si>
  <si>
    <t>97554</t>
  </si>
  <si>
    <t>97553</t>
  </si>
  <si>
    <t>28,58</t>
  </si>
  <si>
    <t>97552</t>
  </si>
  <si>
    <t>97551</t>
  </si>
  <si>
    <t>97550</t>
  </si>
  <si>
    <t>97549</t>
  </si>
  <si>
    <t>97548</t>
  </si>
  <si>
    <t>97547</t>
  </si>
  <si>
    <t>97546</t>
  </si>
  <si>
    <t>97544</t>
  </si>
  <si>
    <t>97543</t>
  </si>
  <si>
    <t>97541</t>
  </si>
  <si>
    <t>97540</t>
  </si>
  <si>
    <t>97537</t>
  </si>
  <si>
    <t>97534</t>
  </si>
  <si>
    <t>97533</t>
  </si>
  <si>
    <t>97532</t>
  </si>
  <si>
    <t>97531</t>
  </si>
  <si>
    <t>97530</t>
  </si>
  <si>
    <t>97529</t>
  </si>
  <si>
    <t>97528</t>
  </si>
  <si>
    <t>97527</t>
  </si>
  <si>
    <t>97526</t>
  </si>
  <si>
    <t>97525</t>
  </si>
  <si>
    <t>97524</t>
  </si>
  <si>
    <t>97523</t>
  </si>
  <si>
    <t>97522</t>
  </si>
  <si>
    <t>97521</t>
  </si>
  <si>
    <t>97520</t>
  </si>
  <si>
    <t>97519</t>
  </si>
  <si>
    <t>97518</t>
  </si>
  <si>
    <t>97517</t>
  </si>
  <si>
    <t>97515</t>
  </si>
  <si>
    <t>97514</t>
  </si>
  <si>
    <t>97512</t>
  </si>
  <si>
    <t>97511</t>
  </si>
  <si>
    <t>97509</t>
  </si>
  <si>
    <t>97508</t>
  </si>
  <si>
    <t>97506</t>
  </si>
  <si>
    <t>97505</t>
  </si>
  <si>
    <t>97503</t>
  </si>
  <si>
    <t>24,50</t>
  </si>
  <si>
    <t>97502</t>
  </si>
  <si>
    <t>15,31</t>
  </si>
  <si>
    <t>97500</t>
  </si>
  <si>
    <t>97499</t>
  </si>
  <si>
    <t>97496</t>
  </si>
  <si>
    <t>97495</t>
  </si>
  <si>
    <t>97494</t>
  </si>
  <si>
    <t>97493</t>
  </si>
  <si>
    <t>97492</t>
  </si>
  <si>
    <t>97491</t>
  </si>
  <si>
    <t>97490</t>
  </si>
  <si>
    <t>97489</t>
  </si>
  <si>
    <t>97488</t>
  </si>
  <si>
    <t>97487</t>
  </si>
  <si>
    <t>97486</t>
  </si>
  <si>
    <t>97485</t>
  </si>
  <si>
    <t>97484</t>
  </si>
  <si>
    <t>97483</t>
  </si>
  <si>
    <t>97482</t>
  </si>
  <si>
    <t>97481</t>
  </si>
  <si>
    <t>97480</t>
  </si>
  <si>
    <t>97479</t>
  </si>
  <si>
    <t>97478</t>
  </si>
  <si>
    <t>97477</t>
  </si>
  <si>
    <t>97475</t>
  </si>
  <si>
    <t>97474</t>
  </si>
  <si>
    <t>97471</t>
  </si>
  <si>
    <t>97470</t>
  </si>
  <si>
    <t>97468</t>
  </si>
  <si>
    <t>97467</t>
  </si>
  <si>
    <t>97465</t>
  </si>
  <si>
    <t>97464</t>
  </si>
  <si>
    <t>17,33</t>
  </si>
  <si>
    <t>97462</t>
  </si>
  <si>
    <t>20,03</t>
  </si>
  <si>
    <t>97461</t>
  </si>
  <si>
    <t>97460</t>
  </si>
  <si>
    <t>97459</t>
  </si>
  <si>
    <t>97458</t>
  </si>
  <si>
    <t>97457</t>
  </si>
  <si>
    <t>97456</t>
  </si>
  <si>
    <t>97455</t>
  </si>
  <si>
    <t>97454</t>
  </si>
  <si>
    <t>97453</t>
  </si>
  <si>
    <t>97452</t>
  </si>
  <si>
    <t>97450</t>
  </si>
  <si>
    <t>97449</t>
  </si>
  <si>
    <t>97447</t>
  </si>
  <si>
    <t>97446</t>
  </si>
  <si>
    <t>97444</t>
  </si>
  <si>
    <t>97443</t>
  </si>
  <si>
    <t>97442</t>
  </si>
  <si>
    <t>97440</t>
  </si>
  <si>
    <t>97439</t>
  </si>
  <si>
    <t>89,90</t>
  </si>
  <si>
    <t>97438</t>
  </si>
  <si>
    <t>97437</t>
  </si>
  <si>
    <t>97436</t>
  </si>
  <si>
    <t>97435</t>
  </si>
  <si>
    <t>97434</t>
  </si>
  <si>
    <t>97433</t>
  </si>
  <si>
    <t>97432</t>
  </si>
  <si>
    <t>97431</t>
  </si>
  <si>
    <t>97430</t>
  </si>
  <si>
    <t>FLANGE EM AÇO, DN 40 MM X 1 1/2'', INSTALADO EM RESERVAÇÃO DE ÁGUA DE EDIFICAÇÃO QUE POSSUA RESERVATÓRIO DE FIBRA/FIBROCIMENTO - FORNECIMENTO E INSTALAÇÃO. AF_06/2016</t>
  </si>
  <si>
    <t>97429</t>
  </si>
  <si>
    <t>FLANGE EM AÇO, DN 32 MM X 1 1/4'', INSTALADO EM RESERVAÇÃO DE ÁGUA DE EDIFICAÇÃO QUE POSSUA RESERVATÓRIO DE FIBRA/FIBROCIMENTO - FORNECIMENTO E INSTALAÇÃO. AF_06/2016</t>
  </si>
  <si>
    <t>97428</t>
  </si>
  <si>
    <t>FLANGE EM AÇO, DN 25 MM X 1'', INSTALADO EM RESERVAÇÃO DE ÁGUA DE EDIFICAÇÃO QUE POSSUA RESERVATÓRIO DE FIBRA/FIBROCIMENTO - FORNECIMENTO E INSTALAÇÃO. AF_06/2016</t>
  </si>
  <si>
    <t>97427</t>
  </si>
  <si>
    <t>FLANGE EM AÇO, DN 20 MM X 3/4'', INSTALADO EM RESERVAÇÃO DE ÁGUA DE EDIFICAÇÃO QUE POSSUA RESERVATÓRIO DE FIBRA/FIBROCIMENTO - FORNECIMENTO E INSTALAÇÃO. AF_06/2016</t>
  </si>
  <si>
    <t>97426</t>
  </si>
  <si>
    <t>FLANGE EM AÇO, DN 15 MM X 1/2'', INSTALADO EM RESERVAÇÃO DE ÁGUA DE EDIFICAÇÃO QUE POSSUA RESERVATÓRIO DE FIBRA/FIBROCIMENTO - FORNECIMENTO E INSTALAÇÃO. AF_06/2016</t>
  </si>
  <si>
    <t>97425</t>
  </si>
  <si>
    <t>DISTRIBUIDOR 3 SAÍDAS, PARA INSTALAÇÕES EM PEX, ENTRADA DE 32 MM X 3 SAÍDAS DE 25 MM, CONEXÃO POR CRIMPAGEM  FORNECIMENTO E INSTALAÇÃO. AF_06/2015</t>
  </si>
  <si>
    <t>96881</t>
  </si>
  <si>
    <t>DISTRIBUIDOR 3 SAÍDAS, PARA INSTALAÇÕES EM PEX, ENTRADA DE 32 MM X 3 SAÍDAS DE 20 MM, CONEXÃO POR CRIMPAGEM  FORNECIMENTO E INSTALAÇÃO. AF_06/2015</t>
  </si>
  <si>
    <t>96880</t>
  </si>
  <si>
    <t>DISTRIBUIDOR 3 SAÍDAS, PARA INSTALAÇÕES EM PEX, ENTRADA DE 32 MM X 3 SAÍDAS DE 16 MM, CONEXÃO POR CRIMPAGEM  FORNECIMENTO E INSTALAÇÃO. AF_06/2015</t>
  </si>
  <si>
    <t>96879</t>
  </si>
  <si>
    <t>DISTRIBUIDOR 2 SAÍDAS, PARA INSTALAÇÕES EM PEX, ENTRADA DE 32 MM X 2 SAÍDAS DE 25 MM, CONEXÃO POR CRIMPAGEM  FORNECIMENTO E INSTALAÇÃO. AF_06/2015</t>
  </si>
  <si>
    <t>96878</t>
  </si>
  <si>
    <t>DISTRIBUIDOR 2 SAÍDAS, PARA INSTALAÇÕES EM PEX, ENTRADA DE 32 MM X 2 SAÍDAS DE 20 MM, CONEXÃO POR CRIMPAGEM  FORNECIMENTO E INSTALAÇÃO. AF_06/2015</t>
  </si>
  <si>
    <t>96877</t>
  </si>
  <si>
    <t>DISTRIBUIDOR 2 SAÍDAS, PARA INSTALAÇÕES EM PEX, ENTRADA DE 32 MM X 2 SAÍDAS DE 16 MM, CONEXÃO POR CRIMPAGEM FORNECIMENTO E INSTALAÇÃO. AF_06/2015</t>
  </si>
  <si>
    <t>96876</t>
  </si>
  <si>
    <t>DISTRIBUIDOR 3 SAÍDAS, METÁLICO, PARA INSTALAÇÕES EM PEX, ENTRADA DE 1 X 3 SAÍDAS DE 1/2, CONEXÃO POR ANEL DESLIZANTE   FORNECIMENTO E INSTALAÇÃO. AF_06/2015</t>
  </si>
  <si>
    <t>96875</t>
  </si>
  <si>
    <t>DISTRIBUIDOR 3 SAÍDAS, METÁLICO, PARA INSTALAÇÕES EM PEX, ENTRADA DE 3/4" X 3 SAÍDAS DE 1/2", CONEXÃO POR ANEL DESLIZANTE  FORNECIMENTO E INSTALAÇÃO . AF_06/2015</t>
  </si>
  <si>
    <t>96874</t>
  </si>
  <si>
    <t>DISTRIBUIDOR 2 SAÍDAS, METÁLICO, PARA INSTALAÇÕES EM PEX, ENTRADA DE 1" X 2 SAÍDAS DE 1/2", CONEXÃO POR ANEL DESLIZANTE  FORNECIMENTO E INSTALAÇÃO. AF_06/2015</t>
  </si>
  <si>
    <t>96873</t>
  </si>
  <si>
    <t>DISTRIBUIDOR 2 SAÍDAS, METÁLICO, PARA INSTALAÇÕES EM PEX, ENTRADA DE 3/4" X 2 SAÍDAS DE 1/2", CONEXÃO POR ANEL DESLIZANTE  FORNECIMENTO E INSTALAÇÃO. AF_06/2015</t>
  </si>
  <si>
    <t>96872</t>
  </si>
  <si>
    <t>TÊ, PARA INSTALAÇÕES EM PEX, DN 32 MM, CONEXÃO POR CRIMPAGEM  FORNECIMENTO E INSTALAÇÃO. AF_06/2015</t>
  </si>
  <si>
    <t>96871</t>
  </si>
  <si>
    <t>TÊ, PEX, DN 25 MM, CONEXÃO POR CRIMPAGEM  FORNECIMENTO E INSTALAÇÃO. AF_06/2015</t>
  </si>
  <si>
    <t>96870</t>
  </si>
  <si>
    <t>TÊ, PARA INSTALAÇÕES EM PEX, DN 20 MM, CONEXÃO POR CRIMPAGEM  FORNECIMENTO E INSTALAÇÃO. AF_06/2015</t>
  </si>
  <si>
    <t>96869</t>
  </si>
  <si>
    <t>TÊ, PARA INSTALAÇÕES EM PEX, DN 16 MM, CONEXÃO POR CRIMPAGEM  FORNECIMENTO E INSTALAÇÃO. AF_06/2015</t>
  </si>
  <si>
    <t>96868</t>
  </si>
  <si>
    <t>TÊ, ROSCA MACHO, METÁLICO, PARA INSTALAÇÕES EM PEX, DN 32 MM X 1", CONEXÃO POR ANEL DESLIZANTE  FORNECIMENTO E INSTALAÇÃO. AF_06/2015</t>
  </si>
  <si>
    <t>96867</t>
  </si>
  <si>
    <t>TÊ, METÁLICO, PARA INSTALAÇÕES EM PEX, DN 32 MM, CONEXÃO POR ANEL DESLIZANTE  FORNECIMENTO E INSTALAÇÃO. AF_06/2015</t>
  </si>
  <si>
    <t>96866</t>
  </si>
  <si>
    <t>TÊ, ROSCA FÊMEA, METÁLICO, PARA INSTALAÇÕES EM PEX, DN 25 MM X 3/4", CONEXÃO POR ANEL DESLIZANTE  FORNECIMENTO E INSTALAÇÃO. AF_06/2015</t>
  </si>
  <si>
    <t>96865</t>
  </si>
  <si>
    <t>TÊ, METÁLICO, PARA INSTALAÇÕES EM PEX, DN 25 MM, CONEXÃO POR ANEL DESLIZANTE  FORNECIMENTO E INSTALAÇÃO. AF_06/2015</t>
  </si>
  <si>
    <t>96864</t>
  </si>
  <si>
    <t>TÊ, ROSCA FÊMEA, METÁLICO, PARA INSTALAÇÕES EM PEX, DN 20 MM X ½, CONEXÃO POR ANEL DESLIZANTE   FORNECIMENTO E INSTALAÇÃO. AF_06/2015</t>
  </si>
  <si>
    <t>96863</t>
  </si>
  <si>
    <t>TÊ, METÁLICO, PARA INSTALAÇÕES EM PEX, DN 20 MM, CONEXÃO POR ANEL DESLIZANTE  FORNECIMENTO E INSTALAÇÃO. AF_06/2015</t>
  </si>
  <si>
    <t>96862</t>
  </si>
  <si>
    <t>TÊ, ROSCA FÊMEA, METÁLICO, PARA INSTALAÇÕES EM PEX, DN 16 MM X ½, CONEXÃO POR ANEL DESLIZANTE   FORNECIMENTO E INSTALAÇÃO. AF_06/2015</t>
  </si>
  <si>
    <t>96861</t>
  </si>
  <si>
    <t>TÊ, METÁLICO, PARA INSTALAÇÕES EM PEX, DN 16 MM, CONEXÃO POR ANEL DESLIZANTE  FORNECIMENTO E INSTALAÇÃO. AF_06/2015</t>
  </si>
  <si>
    <t>96860</t>
  </si>
  <si>
    <t>JOELHO 90 GRAUS, ROSCA FÊMEA TERMINAL, PARA INSTALAÇÕES EM PEX, DN 32 MM X 1", CONEXÃO POR CRIMPAGEM  FORNECIMENTO E INSTALAÇÃO. AF_06/2015</t>
  </si>
  <si>
    <t>96859</t>
  </si>
  <si>
    <t>JOELHO 90 GRAUS, PARA INSTALAÇÕES EM PEX, DN 32 MM, CONEXÃO POR CRIMPAGEM   FORNECIMENTO E INSTALAÇÃO. AF_06/2015</t>
  </si>
  <si>
    <t>96858</t>
  </si>
  <si>
    <t>JOELHO 90 GRAUS, ROSCA FÊMEA TERMINAL, PARA INSTALAÇÕES EM PEX, DN 25MM X 1, CONEXÃO POR CRIMPAGEM  FORNECIMENTO E INSTALAÇÃO. AF_06/2015</t>
  </si>
  <si>
    <t>96857</t>
  </si>
  <si>
    <t>JOELHO 90 GRAUS, ROSCA FÊMEA TERMINAL, PARA INSTALAÇÕES EM PEX, DN 25MM X 1/2", CONEXÃO POR CRIMPAGEM  FORNECIMENTO E INSTALAÇÃO. AF_06/2015</t>
  </si>
  <si>
    <t>96856</t>
  </si>
  <si>
    <t>JOELHO 90 GRAUS, PARA INSTALAÇÕES EM PEX, DN 25 MM, CONEXÃO POR CRIMPAGEM   FORNECIMENTO E INSTALAÇÃO. AF_06/2015</t>
  </si>
  <si>
    <t>96855</t>
  </si>
  <si>
    <t>JOELHO 90 GRAUS, ROSCA FÊMEA TERMINAL, PARA INSTALAÇÕES EM PEX, DN 20MM X 3/4", CONEXÃO POR CRIMPAGEM  FORNECIMENTO E INSTALAÇÃO. AF_06/2015</t>
  </si>
  <si>
    <t>96854</t>
  </si>
  <si>
    <t>29,05</t>
  </si>
  <si>
    <t>JOELHO 90 GRAUS, ROSCA FÊMEA TERMINAL, PARA INSTALAÇÕES EM PEX, DN 20MM X 1/2", CONEXÃO POR CRIMPAGEM  FORNECIMENTO E INSTALAÇÃO. AF_06/2015</t>
  </si>
  <si>
    <t>96853</t>
  </si>
  <si>
    <t>JOELHO 90 GRAUS, PARA INSTALAÇÕES EM PEX, DN 20 MM, CONEXÃO POR CRIMPAGEM   FORNECIMENTO E INSTALAÇÃO. AF_06/2015</t>
  </si>
  <si>
    <t>96852</t>
  </si>
  <si>
    <t>JOELHO 90 GRAUS, ROSCA FÊMEA TERMINAL, PARA INSTALAÇÕES EM PEX, DN 16MM X 3/4", CONEXÃO POR CRIMPAGEM  FORNECIMENTO E INSTALAÇÃO. AF_06/2015</t>
  </si>
  <si>
    <t>96851</t>
  </si>
  <si>
    <t>JOELHO 90 GRAUS, ROSCA FÊMEA TERMINAL, PARA INSTALAÇÕES EM PEX, DN 16MM X 1/2", CONEXÃO POR CRIMPAGEM  FORNECIMENTO E INSTALAÇÃO. AF_06/2015</t>
  </si>
  <si>
    <t>96850</t>
  </si>
  <si>
    <t>JOELHO 90 GRAUS, PARA INSTALAÇÕES EM PEX, DN 16 MM, CONEXÃO POR CRIMPAGEM   FORNECIMENTO E INSTALAÇÃO. AF_06/2015</t>
  </si>
  <si>
    <t>96849</t>
  </si>
  <si>
    <t>JOELHO 90 GRAUS, METÁLICO, PARA INSTALAÇÕES EM PEX, DN 32 MM, CONEXÃO POR ANEL DESLIZANTE  FORNECIMENTO E INSTALAÇÃO . AF_06/2015</t>
  </si>
  <si>
    <t>96848</t>
  </si>
  <si>
    <t>JOELHO ROSCA FÊMEA, COM BASE FIXA, METÁLICO, PARA INSTALAÇÕES EM PEX, DN 25MM X 3/4", CONEXÃO POR ANEL DESLIZANTE  FORNECIMENTO E INSTALAÇÃO. AF_06/2015</t>
  </si>
  <si>
    <t>96847</t>
  </si>
  <si>
    <t>JOELHO 90 GRAUS, ROSCA FÊMEA TERMINAL, METÁLICO, PARA INSTALAÇÕES EM PEX, DN 25 MM X 3/4", CONEXÃO POR ANEL DESLIZANTE  FORNECIMENTO E INSTALAÇÃO. AF_06/2015</t>
  </si>
  <si>
    <t>96846</t>
  </si>
  <si>
    <t>JOELHO 90 GRAUS, METÁLICO, PARA INSTALAÇÕES EM PEX, DN 25 MM, CONEXÃO POR ANEL DESLIZANTE   FORNECIMENTO E INSTALAÇÃO. AF_06/2015</t>
  </si>
  <si>
    <t>96845</t>
  </si>
  <si>
    <t>JOELHO ROSCA FÊMEA, MÓVEL, METÁLICO, PARA INSTALAÇÕES EM PEX, DN 20MM X 3/4", CONEXÃO POR ANEL DESLIZANTE  FORNECIMENTO E INSTALAÇÃO. AF_06/2015</t>
  </si>
  <si>
    <t>96844</t>
  </si>
  <si>
    <t>JOELHO ROSCA FÊMEA, COM BASE FIXA, METÁLICO, PARA INSTALAÇÕES EM PEX, DN 20MM X 1/2", CONEXÃO POR ANEL DESLIZANTE  FORNECIMENTO E INSTALAÇÃO. AF_06/2015</t>
  </si>
  <si>
    <t>96843</t>
  </si>
  <si>
    <t>29,02</t>
  </si>
  <si>
    <t>JOELHO 90 GRAUS, ROSCA FÊMEA TERMINAL, METÁLICO, PARA INSTALAÇÕES EM PEX, DN 20 MM X 3/4", CONEXÃO POR ANEL DESLIZANTE  FORNECIMENTO E INSTALAÇÃO. AF_06/2015</t>
  </si>
  <si>
    <t>96842</t>
  </si>
  <si>
    <t>JOELHO 90 GRAUS, ROSCA FÊMEA TERMINAL, METÁLICO, PARA INSTALAÇÕES EM PEX, DN 20 MM X 1/2", CONEXÃO POR ANEL DESLIZANTE  FORNECIMENTO E INSTALAÇÃO. AF_06/2015</t>
  </si>
  <si>
    <t>96841</t>
  </si>
  <si>
    <t>JOELHO 90 GRAUS, METÁLICO, PARA INSTALAÇÕES EM PEX, DN 20 MM, CONEXÃO POR ANEL DESLIZANTE  FORNECIMENTO E INSTALAÇÃO . AF_06/2015</t>
  </si>
  <si>
    <t>96840</t>
  </si>
  <si>
    <t>19,92</t>
  </si>
  <si>
    <t>JOELHO, ROSCA FÊMEA, COM BASE FIXA, METÁLICO, PARA INSTALAÇÕES EM PEX, DN 16MM X 1/2", CONEXÃO POR ANEL DESLIZANTE  FORNECIMENTO E INSTALAÇÃO. AF_06/2015</t>
  </si>
  <si>
    <t>96839</t>
  </si>
  <si>
    <t>JOELHO 90 GRAUS, ROSCA FÊMEA TERMINAL, METÁLICO, PARA INSTALAÇÕES EM PEX, DN 16MM X 1/2", CONEXÃO POR ANEL DESLIZANTE  FORNECIMENTO E INSTALAÇÃO. AF_06/2015</t>
  </si>
  <si>
    <t>96838</t>
  </si>
  <si>
    <t>JOELHO 90 GRAUS, METÁLICO, PARA INSTALAÇÕES EM PEX, DN 16 MM, CONEXÃO POR ANEL DESLIZANTE   FORNECIMENTO E INSTALAÇÃO. AF_06/2015</t>
  </si>
  <si>
    <t>96837</t>
  </si>
  <si>
    <t>LUVA DE REDUÇÃO PARA INSTALAÇÕES EM PEX, DN 32 X 25 MM, CONEXÃO POR CRIMPAGEM  FORNECIMENTO E INSTALAÇÃO. AF_06/2015</t>
  </si>
  <si>
    <t>96836</t>
  </si>
  <si>
    <t>CONEXÃO FIXA, ROSCA FÊMEA, PARA INSTALAÇÕES EM PEX, DN 32 MM X 3/4", CONEXÃO POR CRIMPAGEM  FORNECIMENTO E INSTALAÇÃO. AF_06/2015</t>
  </si>
  <si>
    <t>96835</t>
  </si>
  <si>
    <t>LUVA PARA INSTALAÇÕES EM PEX, DN 32 MM, CONEXÃO POR CRIMPAGEM  FORNECIMENTO E INSTALAÇÃO . AF_06/2015</t>
  </si>
  <si>
    <t>96834</t>
  </si>
  <si>
    <t>LUVA DE REDUÇÃO PARA INSTALAÇÕES EM PEX, DN 25 X 16 MM, CONEXÃO POR CRIMPAGEM  FORNECIMENTO E INSTALAÇÃO. AF_06/2015</t>
  </si>
  <si>
    <t>96833</t>
  </si>
  <si>
    <t>29,46</t>
  </si>
  <si>
    <t>CONEXÃO FIXA, ROSCA FÊMEA, PARA INSTALAÇÕES EM PEX, DN 25MM X 3/4", CONEXÃO POR CRIMPAGEM  FORNECIMENTO E INSTALAÇÃO. AF_06/2015</t>
  </si>
  <si>
    <t>96832</t>
  </si>
  <si>
    <t>CONEXÃO FIXA, ROSCA FÊMEA, PARA INSTALAÇÕES EM PEX, DN 25MM X 1/2", CONEXÃO POR CRIMPAGEM  FORNECIMENTO E INSTALAÇÃO. AF_06/2015</t>
  </si>
  <si>
    <t>96831</t>
  </si>
  <si>
    <t>LUVA PARA INSTALAÇÕES EM PEX, DN 25 MM, CONEXÃO POR CRIMPAGEM   FORNECIMENTO E INSTALAÇÃO. AF_06/2015</t>
  </si>
  <si>
    <t>96830</t>
  </si>
  <si>
    <t>LUVA DE REDUÇÃO PARA INSTALAÇÕES EM PEX, DN 20 X 16 MM, CONEXÃO POR CRIMPAGEM  FORNECIMENTO E INSTALAÇÃO. AF_06/2015</t>
  </si>
  <si>
    <t>96829</t>
  </si>
  <si>
    <t>CONEXÃO FIXA, ROSCA FÊMEA, PARA INSTALAÇÕES EM PEX, DN 20MM X 3/4", CONEXÃO POR CRIMPAGEM  FORNECIMENTO E INSTALAÇÃO. AF_06/2015</t>
  </si>
  <si>
    <t>96828</t>
  </si>
  <si>
    <t>CONEXÃO FIXA, ROSCA FÊMEA, PARA INSTALAÇÕES EM PEX, DN 20MM X 1/2", CONEXÃO POR CRIMPAGEM  FORNECIMENTO E INSTALAÇÃO. AF_06/2015</t>
  </si>
  <si>
    <t>96827</t>
  </si>
  <si>
    <t>LUVA PARA INSTALAÇÕES EM PEX, DN 20 MM, CONEXÃO POR CRIMPAGEM   FORNECIMENTO E INSTALAÇÃO. AF_06/2015</t>
  </si>
  <si>
    <t>96826</t>
  </si>
  <si>
    <t>CONEXÃO FIXA, ROSCA FÊMEA, PARA INSTALAÇÕES EM PEX, DN 16MM X 3/4", CONEXÃO POR CRIMPAGEM  FORNECIMENTO E INSTALAÇÃO. AF_06/2015</t>
  </si>
  <si>
    <t>96825</t>
  </si>
  <si>
    <t>CONEXÃO FIXA, ROSCA FÊMEA, PARA INSTALAÇÕES EM PEX, DN 16MM X 1/2", CONEXÃO POR CRIMPAGEM  FORNECIMENTO E INSTALAÇÃO. AF_06/2015</t>
  </si>
  <si>
    <t>96824</t>
  </si>
  <si>
    <t>LUVA PARA INSTALAÇÕES EM PEX, DN 16 MM, CONEXÃO POR CRIMPAGEM  FORNECIMENTO E INSTALAÇÃO . AF_06/2015</t>
  </si>
  <si>
    <t>96823</t>
  </si>
  <si>
    <t>UNIÃO DE REDUÇÃO, METÁLICA, PEX, DN 32 X 25 MM, CONEXÃO POR ANEL DESLIZANTE  FORNECIMENTO E INSTALAÇÃO. AF_06/2015</t>
  </si>
  <si>
    <t>96822</t>
  </si>
  <si>
    <t>CONEXÃO FIXA, ROSCA FÊMEA, METÁLICA, PARA INSTALAÇÕES EM PEX, DN 32 MM X 1", COM ANEL DESLIZANTE  FORNECIMENTO E INSTALAÇÃO. AF_06/2015</t>
  </si>
  <si>
    <t>96821</t>
  </si>
  <si>
    <t>UNIÃO METÁLICA PARA INSTALAÇÕES EM PEX, DN 32 MM, FIXAÇÃO DAS CONEXÕES POR ANEL DESLIZANTE   FORNECIMENTO E INSTALAÇÃO. AF_06/2015</t>
  </si>
  <si>
    <t>96820</t>
  </si>
  <si>
    <t>UNIÃO DE REDUÇÃO, METÁLICA, PEX, DN 25 X 20 MM, CONEXÃO POR ANEL DESLIZANTE  FORNECIMENTO E INSTALAÇÃO. AF_06/2015</t>
  </si>
  <si>
    <t>96819</t>
  </si>
  <si>
    <t>UNIÃO DE REDUÇÃO, METÁLICA, PEX, DN 25 X 16 MM, CONEXÃO POR ANEL DESLIZANTE  FORNECIMENTO E INSTALAÇÃO. AF_06/2015</t>
  </si>
  <si>
    <t>96818</t>
  </si>
  <si>
    <t>CONEXÃO FIXA, ROSCA FÊMEA, METÁLICA, PARA INSTALAÇÕES EM PEX, DN 25 MM X 1", COM ANEL DESLIZANTE. FORNECIMENTO E INSTALAÇÃO. AF_06/2015</t>
  </si>
  <si>
    <t>96817</t>
  </si>
  <si>
    <t>CONEXÃO FIXA, ROSCA FÊMEA, METÁLICA, PARA INSTALAÇÕES EM PEX, DN 25 MM X 3/4", COM ANEL DESLIZANTE. FORNECIMENTO E INSTALAÇÃO. AF_06/2015</t>
  </si>
  <si>
    <t>96816</t>
  </si>
  <si>
    <t>UNIÃO METÁLICA PARA INSTALAÇÕES EM PEX, DN 25 MM, FIXAÇÃO DAS CONEXÕES POR ANEL DESLIZANTE   FORNECIMENTO E INSTALAÇÃO. AF_06/2015</t>
  </si>
  <si>
    <t>96815</t>
  </si>
  <si>
    <t>UNIÃO DE REDUÇÃO, METÁLICA, PARA INSTALAÇÕES EM PEX, DN 20 X 16 MM, CONEXÃO POR ANEL DESLIZANTE  FORNECIMENTO E INSTALAÇÃO. AF_06/2015</t>
  </si>
  <si>
    <t>96814</t>
  </si>
  <si>
    <t>CONEXÃO FIXA, ROSCA FÊMEA, METÁLICA, PARA INSTALAÇÕES EM PEX, DN 20 MM X 3/4", COM ANEL DESLIZANTE. FORNECIMENTO E INSTALAÇÃO. AF_06/2015</t>
  </si>
  <si>
    <t>96813</t>
  </si>
  <si>
    <t>CONEXÃO FIXA, ROSCA FÊMEA, METÁLICA, PARA INSTALAÇÕES EM PEX, DN 20 MM X 1/2", COM ANEL DESLIZANTE. FORNECIMENTO E INSTALAÇÃO. AF_06/2015</t>
  </si>
  <si>
    <t>96812</t>
  </si>
  <si>
    <t>UNIÃO METÁLICA PARA INSTALAÇÕES EM PEX, DN 20 MM, FIXAÇÃO DAS CONEXÕES POR ANEL DESLIZANTE  FORNECIMENTO E INSTALAÇÃO . AF_06/2015</t>
  </si>
  <si>
    <t>96811</t>
  </si>
  <si>
    <t>CONEXÃO MÓVEL, ROSCA FÊMEA, METÁLICA, PARA INSTALAÇÕES EM PEX, DN 16 MM X 3/4", COM ANEL DESLIZANTE. FORNECIMENTO E INSTALAÇÃO. AF_06/2015</t>
  </si>
  <si>
    <t>96810</t>
  </si>
  <si>
    <t>14,53</t>
  </si>
  <si>
    <t>CONEXÃO FIXA, ROSCA FÊMEA, METÁLICA, PARA INSTALAÇÕES EM PEX, DN 16 MM X 1/2", COM ANEL DESLIZANTE. FORNECIMENTO E INSTALAÇÃO. AF_06/2015</t>
  </si>
  <si>
    <t>96809</t>
  </si>
  <si>
    <t>UNIÃO METÁLICA PARA INSTALAÇÕES EM PEX, DN 16 MM, FIXAÇÃO DAS CONEXÕES POR ANEL DESLIZANTE  FORNECIMENTO E INSTALAÇÃO . AF_06/2015</t>
  </si>
  <si>
    <t>96808</t>
  </si>
  <si>
    <t>KIT CHASSI PEX, PRÉ-FABRICADO, PARA ÁREA DE SERVIÇO COM TANQUE E MÁQUINA DE LAVAR ROUPA, E CONEXÕES POR ANEL DESLIZANTE  FORNECIMENTO E INSTALAÇÃO. AF_06/2015</t>
  </si>
  <si>
    <t>96807</t>
  </si>
  <si>
    <t>KIT CHASSI PEX, PRÉ-FABRICADO, PARA COZINHA COM CUBA SIMPLES E CONEXÕES POR ANEL DESLIZANTE  FORNECIMENTO E INSTALAÇÃO. AF_06/2015</t>
  </si>
  <si>
    <t>96806</t>
  </si>
  <si>
    <t>KIT CHASSI PEX, PRÉ-FABRICADO, PARA CHUVEIRO COM REGISTROS DE PRESSÃO E CONEXÕES POR ANEL DESLIZANTE  FORNECIMENTO E INSTALAÇÃO. AF_06/2015</t>
  </si>
  <si>
    <t>96805</t>
  </si>
  <si>
    <t>KIT CHASSI PEX, PRÉ-FABRICADO, PARA ÁREA DE SERVIÇO COM TANQUE E MÁQUINA DE LAVAR ROUPA, E CONEXÕES POR CRIMPAGEM  FORNECIMENTO E INSTALAÇÃO. AF_06/2015</t>
  </si>
  <si>
    <t>96804</t>
  </si>
  <si>
    <t>KIT CHASSI PEX, PRÉ-FABRICADO, PARA COZINHA COM CUBA SIMPLES E CONEXÕES POR CRIMPAGEM  FORNECIMENTO E INSTALAÇÃO. AF_06/2015</t>
  </si>
  <si>
    <t>96803</t>
  </si>
  <si>
    <t>KIT CHASSI PEX, PRÉ-FABRICADO, PARA CHUVEIRO COM REGISTROS DE PRESSÃO E CONEXÕES POR CRIMPAGEM  FORNECIMENTO E INSTALAÇÃO. AF_06/2015</t>
  </si>
  <si>
    <t>96802</t>
  </si>
  <si>
    <t>TÊ, PPR, DN 110 MM, CLASSE PN 25,  INSTALADO EM RESERVAÇÃO DE ÁGUA DE EDIFICAÇÃO QUE POSSUA RESERVATÓRIO DE FIBRA/FIBROCIMENTO  FORNECIMENTO E INSTALAÇÃO. AF_06/2016</t>
  </si>
  <si>
    <t>96764</t>
  </si>
  <si>
    <t>TÊ, PPR, DN 90 MM, CLASSE PN 25,  INSTALADO EM RESERVAÇÃO DE ÁGUA DE EDIFICAÇÃO QUE POSSUA RESERVATÓRIO DE FIBRA/FIBROCIMENTO  FORNECIMENTO E INSTALAÇÃO. AF_06/2016</t>
  </si>
  <si>
    <t>96763</t>
  </si>
  <si>
    <t>TÊ, PPR, DN 75 MM, CLASSE PN 25,  INSTALADO EM RESERVAÇÃO DE ÁGUA DE EDIFICAÇÃO QUE POSSUA RESERVATÓRIO DE FIBRA/FIBROCIMENTO  FORNECIMENTO E INSTALAÇÃO. AF_06/2016</t>
  </si>
  <si>
    <t>96762</t>
  </si>
  <si>
    <t>TÊ, PPR, DN 63 MM, CLASSE PN 25,  INSTALADO EM RESERVAÇÃO DE ÁGUA DE EDIFICAÇÃO QUE POSSUA RESERVATÓRIO DE FIBRA/FIBROCIMENTO  FORNECIMENTO E INSTALAÇÃO. AF_06/2016</t>
  </si>
  <si>
    <t>96761</t>
  </si>
  <si>
    <t>TÊ, PPR, DN 50 MM, CLASSE PN 25,  INSTALADO EM RESERVAÇÃO DE ÁGUA DE EDIFICAÇÃO QUE POSSUA RESERVATÓRIO DE FIBRA/FIBROCIMENTO  FORNECIMENTO E INSTALAÇÃO. AF_06/2016</t>
  </si>
  <si>
    <t>96760</t>
  </si>
  <si>
    <t>TÊ, PPR, DN 40 MM, CLASSE PN 25,  INSTALADO EM RESERVAÇÃO DE ÁGUA DE EDIFICAÇÃO QUE POSSUA RESERVATÓRIO DE FIBRA/FIBROCIMENTO  FORNECIMENTO E INSTALAÇÃO. AF_06/2016</t>
  </si>
  <si>
    <t>96759</t>
  </si>
  <si>
    <t>TÊ, PPR, DN 32 MM, CLASSE PN 25,  INSTALADO EM RESERVAÇÃO DE ÁGUA DE EDIFICAÇÃO QUE POSSUA RESERVATÓRIO DE FIBRA/FIBROCIMENTO  FORNECIMENTO E INSTALAÇÃO. AF_06/2016</t>
  </si>
  <si>
    <t>96758</t>
  </si>
  <si>
    <t>TÊ MISTURADOR, PPR, DN 25 MM, CLASSE PN 25,  INSTALADO EM RESERVAÇÃO DE ÁGUA DE EDIFICAÇÃO QUE POSSUA RESERVATÓRIO DE FIBRA/FIBROCIMENTO  FORNECIMENTO E INSTALAÇÃO. AF_06/2016</t>
  </si>
  <si>
    <t>96757</t>
  </si>
  <si>
    <t>TÊ MISTURADOR, PPR, DN 20 MM, CLASSE PN 25,  INSTALADO EM RESERVAÇÃO DE ÁGUA DE EDIFICAÇÃO QUE POSSUA RESERVATÓRIO DE FIBRA/FIBROCIMENTO  FORNECIMENTO E INSTALAÇÃO. AF_06/2016</t>
  </si>
  <si>
    <t>96756</t>
  </si>
  <si>
    <t>JOELHO 90 GRAUS, PPR, DN 110 MM, CLASSE PN 25,  INSTALADO EM RESERVAÇÃO DE ÁGUA DE EDIFICAÇÃO QUE POSSUA RESERVATÓRIO DE FIBRA/FIBROCIMENTO  FORNECIMENTO E INSTALAÇÃO. AF_06/2016</t>
  </si>
  <si>
    <t>96755</t>
  </si>
  <si>
    <t>JOELHO 90 GRAUS, PPR, DN 90 MM, CLASSE PN 25,  INSTALADO EM RESERVAÇÃO DE ÁGUA DE EDIFICAÇÃO QUE POSSUA RESERVATÓRIO DE FIBRA/FIBROCIMENTO  FORNECIMENTO E INSTALAÇÃO. AF_06/2016</t>
  </si>
  <si>
    <t>96754</t>
  </si>
  <si>
    <t>JOELHO 90 GRAUS, PPR, DN 75 MM, CLASSE PN 25,  INSTALADO EM RESERVAÇÃO DE ÁGUA DE EDIFICAÇÃO QUE POSSUA RESERVATÓRIO DE FIBRA/FIBROCIMENTO  FORNECIMENTO E INSTALAÇÃO. AF_06/2016</t>
  </si>
  <si>
    <t>96753</t>
  </si>
  <si>
    <t>JOELHO 90 GRAUS, PPR, DN 63 MM, CLASSE PN 25,  INSTALADO EM RESERVAÇÃO DE ÁGUA DE EDIFICAÇÃO QUE POSSUA RESERVATÓRIO DE FIBRA/FIBROCIMENTO  FORNECIMENTO E INSTALAÇÃO. AF_06/2016</t>
  </si>
  <si>
    <t>96752</t>
  </si>
  <si>
    <t>JOELHO 90 GRAUS, PPR, DN 50 MM, CLASSE PN 25,  INSTALADO EM RESERVAÇÃO DE ÁGUA DE EDIFICAÇÃO QUE POSSUA RESERVATÓRIO DE FIBRA/FIBROCIMENTO  FORNECIMENTO E INSTALAÇÃO. AF_06/2016</t>
  </si>
  <si>
    <t>96751</t>
  </si>
  <si>
    <t>JOELHO 90 GRAUS, PPR, DN 40 MM, CLASSE PN 25,  INSTALADO EM RESERVAÇÃO DE ÁGUA DE EDIFICAÇÃO QUE POSSUA RESERVATÓRIO DE FIBRA/FIBROCIMENTO  FORNECIMENTO E INSTALAÇÃO. AF_06/2016</t>
  </si>
  <si>
    <t>96750</t>
  </si>
  <si>
    <t>JOELHO 90 GRAUS, PPR, DN 32 MM, CLASSE PN 25,  INSTALADO EM RESERVAÇÃO DE ÁGUA DE EDIFICAÇÃO QUE POSSUA RESERVATÓRIO DE FIBRA/FIBROCIMENTO  FORNECIMENTO E INSTALAÇÃO. AF_06/2016</t>
  </si>
  <si>
    <t>96749</t>
  </si>
  <si>
    <t>JOELHO 90 GRAUS, PPR, DN 25 MM, CLASSE PN 25,  INSTALADO EM RESERVAÇÃO DE ÁGUA DE EDIFICAÇÃO QUE POSSUA RESERVATÓRIO DE FIBRA/FIBROCIMENTO  FORNECIMENTO E INSTALAÇÃO. AF_06/2016</t>
  </si>
  <si>
    <t>96748</t>
  </si>
  <si>
    <t>JOELHO 90 GRAUS, PPR, DN 20 MM, CLASSE PN 25,  INSTALADO EM RESERVAÇÃO DE ÁGUA DE EDIFICAÇÃO QUE POSSUA RESERVATÓRIO DE FIBRA/FIBROCIMENTO  FORNECIMENTO E INSTALAÇÃO. AF_06/2016</t>
  </si>
  <si>
    <t>96747</t>
  </si>
  <si>
    <t>LUVA, PPR, DN 110 MM, CLASSE PN 25, INSTALADO EM RESERVAÇÃO DE ÁGUA DE EDIFICAÇÃO QUE POSSUA RESERVATÓRIO DE FIBRA/FIBROCIMENTO  FORNECIMENTO E INSTALAÇÃO. AF_06/2016</t>
  </si>
  <si>
    <t>96746</t>
  </si>
  <si>
    <t>LUVA, PPR, DN 90 MM, CLASSE PN 25, INSTALADO EM RESERVAÇÃO DE ÁGUA DE EDIFICAÇÃO QUE POSSUA RESERVATÓRIO DE FIBRA/FIBROCIMENTO  FORNECIMENTO E INSTALAÇÃO. AF_06/2016</t>
  </si>
  <si>
    <t>96745</t>
  </si>
  <si>
    <t>LUVA, PPR, DN 75 MM, CLASSE PN 25, INSTALADO EM RESERVAÇÃO DE ÁGUA DE EDIFICAÇÃO QUE POSSUA RESERVATÓRIO DE FIBRA/FIBROCIMENTO  FORNECIMENTO E INSTALAÇÃO. AF_06/2016</t>
  </si>
  <si>
    <t>96744</t>
  </si>
  <si>
    <t>LUVA, PPR, DN 63 MM, CLASSE PN 25, INSTALADO EM RESERVAÇÃO DE ÁGUA DE EDIFICAÇÃO QUE POSSUA RESERVATÓRIO DE FIBRA/FIBROCIMENTO  FORNECIMENTO E INSTALAÇÃO. AF_06/2016</t>
  </si>
  <si>
    <t>96743</t>
  </si>
  <si>
    <t>LUVA, PPR, DN 50 MM, CLASSE PN 25, INSTALADO EM RESERVAÇÃO DE ÁGUA DE EDIFICAÇÃO QUE POSSUA RESERVATÓRIO DE FIBRA/FIBROCIMENTO  FORNECIMENTO E INSTALAÇÃO. AF_06/2016</t>
  </si>
  <si>
    <t>96742</t>
  </si>
  <si>
    <t>LUVA, PPR, DN 40 MM, CLASSE PN 25, INSTALADO EM RESERVAÇÃO DE ÁGUA DE EDIFICAÇÃO QUE POSSUA RESERVATÓRIO DE FIBRA/FIBROCIMENTO  FORNECIMENTO E INSTALAÇÃO. AF_06/2016</t>
  </si>
  <si>
    <t>96741</t>
  </si>
  <si>
    <t>CONECTOR MACHO, PPR, 32 X 3/4'', CLASSE PN 25,  INSTALADO EM RESERVAÇÃO DE ÁGUA DE EDIFICAÇÃO QUE POSSUA RESERVATÓRIO DE FIBRA/FIBROCIMENTO   FORNECIMENTO E INSTALAÇÃO. AF_06/2016</t>
  </si>
  <si>
    <t>96740</t>
  </si>
  <si>
    <t>5,89</t>
  </si>
  <si>
    <t>LUVA, PPR, DN 32 MM, CLASSE PN 25, INSTALADO EM RESERVAÇÃO DE ÁGUA DE EDIFICAÇÃO QUE POSSUA RESERVATÓRIO DE FIBRA/FIBROCIMENTO  FORNECIMENTO E INSTALAÇÃO. AF_06/2016</t>
  </si>
  <si>
    <t>96739</t>
  </si>
  <si>
    <t>CONECTOR MACHO, PPR, 25 X 1/2'', CLASSE PN 25,  INSTALADO EM RESERVAÇÃO DE ÁGUA DE EDIFICAÇÃO QUE POSSUA RESERVATÓRIO DE FIBRA/FIBROCIMENTO   FORNECIMENTO E INSTALAÇÃO. AF_06/2016</t>
  </si>
  <si>
    <t>96738</t>
  </si>
  <si>
    <t>LUVA, PPR, DN 25 MM, CLASSE PN 25, INSTALADO EM RESERVAÇÃO DE ÁGUA DE EDIFICAÇÃO QUE POSSUA RESERVATÓRIO DE FIBRA/FIBROCIMENTO  FORNECIMENTO E INSTALAÇÃO. AF_06/2016</t>
  </si>
  <si>
    <t>96737</t>
  </si>
  <si>
    <t>LUVA, PPR, DN 20 MM, CLASSE PN 25, INSTALADO EM RESERVAÇÃO DE ÁGUA DE EDIFICAÇÃO QUE POSSUA RESERVATÓRIO DE FIBRA/FIBROCIMENTO  FORNECIMENTO E INSTALAÇÃO. AF_06/2016</t>
  </si>
  <si>
    <t>96736</t>
  </si>
  <si>
    <t>96717</t>
  </si>
  <si>
    <t>96716</t>
  </si>
  <si>
    <t>96715</t>
  </si>
  <si>
    <t>96714</t>
  </si>
  <si>
    <t>96713</t>
  </si>
  <si>
    <t>96712</t>
  </si>
  <si>
    <t>96711</t>
  </si>
  <si>
    <t>96710</t>
  </si>
  <si>
    <t>96709</t>
  </si>
  <si>
    <t>96708</t>
  </si>
  <si>
    <t>96707</t>
  </si>
  <si>
    <t>15,45</t>
  </si>
  <si>
    <t>96706</t>
  </si>
  <si>
    <t>10,26</t>
  </si>
  <si>
    <t>96705</t>
  </si>
  <si>
    <t>96704</t>
  </si>
  <si>
    <t>96703</t>
  </si>
  <si>
    <t>96702</t>
  </si>
  <si>
    <t>96701</t>
  </si>
  <si>
    <t>7,69</t>
  </si>
  <si>
    <t>96700</t>
  </si>
  <si>
    <t>96699</t>
  </si>
  <si>
    <t>96698</t>
  </si>
  <si>
    <t>96697</t>
  </si>
  <si>
    <t>96696</t>
  </si>
  <si>
    <t>96695</t>
  </si>
  <si>
    <t>96694</t>
  </si>
  <si>
    <t>96693</t>
  </si>
  <si>
    <t>96692</t>
  </si>
  <si>
    <t>15,46</t>
  </si>
  <si>
    <t>96691</t>
  </si>
  <si>
    <t>96690</t>
  </si>
  <si>
    <t>8,00</t>
  </si>
  <si>
    <t>96689</t>
  </si>
  <si>
    <t>96688</t>
  </si>
  <si>
    <t>96687</t>
  </si>
  <si>
    <t>96686</t>
  </si>
  <si>
    <t>96685</t>
  </si>
  <si>
    <t>96684</t>
  </si>
  <si>
    <t>96667</t>
  </si>
  <si>
    <t>96666</t>
  </si>
  <si>
    <t>96665</t>
  </si>
  <si>
    <t>18,50</t>
  </si>
  <si>
    <t>96664</t>
  </si>
  <si>
    <t>96663</t>
  </si>
  <si>
    <t>96662</t>
  </si>
  <si>
    <t>96661</t>
  </si>
  <si>
    <t>96660</t>
  </si>
  <si>
    <t>10,03</t>
  </si>
  <si>
    <t>96659</t>
  </si>
  <si>
    <t>10,58</t>
  </si>
  <si>
    <t>96658</t>
  </si>
  <si>
    <t>13,49</t>
  </si>
  <si>
    <t>96657</t>
  </si>
  <si>
    <t>96656</t>
  </si>
  <si>
    <t>24,05</t>
  </si>
  <si>
    <t>96655</t>
  </si>
  <si>
    <t>96654</t>
  </si>
  <si>
    <t>96653</t>
  </si>
  <si>
    <t>96652</t>
  </si>
  <si>
    <t>7,37</t>
  </si>
  <si>
    <t>96651</t>
  </si>
  <si>
    <t>96650</t>
  </si>
  <si>
    <t>96643</t>
  </si>
  <si>
    <t>96642</t>
  </si>
  <si>
    <t>96641</t>
  </si>
  <si>
    <t>96640</t>
  </si>
  <si>
    <t>7,26</t>
  </si>
  <si>
    <t>96639</t>
  </si>
  <si>
    <t>96638</t>
  </si>
  <si>
    <t>10,55</t>
  </si>
  <si>
    <t>96637</t>
  </si>
  <si>
    <t>95696</t>
  </si>
  <si>
    <t>95695</t>
  </si>
  <si>
    <t>95694</t>
  </si>
  <si>
    <t>95693</t>
  </si>
  <si>
    <t>95237</t>
  </si>
  <si>
    <t>LUVA, CPVC, SOLDÁVEL, DN 73 MM, INSTALADO EM RESERVAÇÃO DE ÁGUA DE EDIFICAÇÃO QUE POSSUA RESERVATÓRIO DE FIBRA/FIBROCIMENTO  FORNECIMENTO E INSTALAÇÃO. AF_06/2016</t>
  </si>
  <si>
    <t>94863</t>
  </si>
  <si>
    <t>ADAPTADOR COM FLANGES LIVRES, PVC, SOLDÁVEL LONGO, DN 110 MM X 4 , INSTALADO EM RESERVAÇÃO DE ÁGUA DE EDIFICAÇÃO QUE POSSUA RESERVATÓRIO DE FIBRA/FIBROCIMENTO   FORNECIMENTO E INSTALAÇÃO. AF_06/2016</t>
  </si>
  <si>
    <t>94791</t>
  </si>
  <si>
    <t>ADAPTADOR COM FLANGES LIVRES, PVC, SOLDÁVEL LONGO, DN 85 MM X 3 , INSTALADO EM RESERVAÇÃO DE ÁGUA DE EDIFICAÇÃO QUE POSSUA RESERVATÓRIO DE FIBRA/FIBROCIMENTO   FORNECIMENTO E INSTALAÇÃO. AF_06/2016</t>
  </si>
  <si>
    <t>94790</t>
  </si>
  <si>
    <t>ADAPTADOR COM FLANGES LIVRES, PVC, SOLDÁVEL LONGO, DN 75 MM X 2 1/2 , INSTALADO EM RESERVAÇÃO DE ÁGUA DE EDIFICAÇÃO QUE POSSUA RESERVATÓRIO DE FIBRA/FIBROCIMENTO   FORNECIMENTO E INSTALAÇÃO. AF_06/2016</t>
  </si>
  <si>
    <t>94789</t>
  </si>
  <si>
    <t>ADAPTADOR COM FLANGES LIVRES, PVC, SOLDÁVEL LONGO, DN 32 MM X 1 , INSTALADO EM RESERVAÇÃO DE ÁGUA DE EDIFICAÇÃO QUE POSSUA RESERVATÓRIO DE FIBRA/FIBROCIMENTO   FORNECIMENTO E INSTALAÇÃO. AF_06/2016</t>
  </si>
  <si>
    <t>94785</t>
  </si>
  <si>
    <t>ADAPTADOR COM FLANGE E ANEL DE VEDAÇÃO, PVC, SOLDÁVEL, DN  20 MM X 1/2 , INSTALADO EM RESERVAÇÃO DE ÁGUA DE EDIFICAÇÃO QUE POSSUA RESERVATÓRIO DE FIBRA/FIBROCIMENTO   FORNECIMENTO E INSTALAÇÃO. AF_06/2016</t>
  </si>
  <si>
    <t>94783</t>
  </si>
  <si>
    <t>TE, CPVC, SOLDÁVEL, DN 89 MM, INSTALADO EM RESERVAÇÃO DE ÁGUA DE EDIFICAÇÃO QUE POSSUA RESERVATÓRIO DE FIBRA/FIBROCIMENTO  FORNECIMENTO E INSTALAÇÃO. AF_06/2016</t>
  </si>
  <si>
    <t>94762</t>
  </si>
  <si>
    <t>TE, CPVC, SOLDÁVEL, DN 73 MM, INSTALADO EM RESERVAÇÃO DE ÁGUA DE EDIFICAÇÃO QUE POSSUA RESERVATÓRIO DE FIBRA/FIBROCIMENTO  FORNECIMENTO E INSTALAÇÃO. AF_06/2016</t>
  </si>
  <si>
    <t>94761</t>
  </si>
  <si>
    <t>TE, CPVC, SOLDÁVEL, DN 54 MM, INSTALADO EM RESERVAÇÃO DE ÁGUA DE EDIFICAÇÃO QUE POSSUA RESERVATÓRIO DE FIBRA/FIBROCIMENTO  FORNECIMENTO E INSTALAÇÃO. AF_06/2016</t>
  </si>
  <si>
    <t>94760</t>
  </si>
  <si>
    <t>TE, CPVC, SOLDÁVEL, DN 42 MM, INSTALADO EM RESERVAÇÃO DE ÁGUA DE EDIFICAÇÃO QUE POSSUA RESERVATÓRIO DE FIBRA/FIBROCIMENTO  FORNECIMENTO E INSTALAÇÃO. AF_06/2016</t>
  </si>
  <si>
    <t>94759</t>
  </si>
  <si>
    <t>TE, CPVC, SOLDÁVEL, DN 35 MM, INSTALADO EM RESERVAÇÃO DE ÁGUA DE EDIFICAÇÃO QUE POSSUA RESERVATÓRIO DE FIBRA/FIBROCIMENTO  FORNECIMENTO E INSTALAÇÃO. AF_06/2016</t>
  </si>
  <si>
    <t>94758</t>
  </si>
  <si>
    <t>TE, CPVC, SOLDÁVEL, DN 28 MM, INSTALADO EM RESERVAÇÃO DE ÁGUA DE EDIFICAÇÃO QUE POSSUA RESERVATÓRIO DE FIBRA/FIBROCIMENTO  FORNECIMENTO E INSTALAÇÃO. AF_06/2016</t>
  </si>
  <si>
    <t>94757</t>
  </si>
  <si>
    <t>TE, CPVC, SOLDÁVEL, DN 22 MM, INSTALADO EM RESERVAÇÃO DE ÁGUA DE EDIFICAÇÃO QUE POSSUA RESERVATÓRIO DE FIBRA/FIBROCIMENTO  FORNECIMENTO E INSTALAÇÃO. AF_06/2016</t>
  </si>
  <si>
    <t>94756</t>
  </si>
  <si>
    <t>JOELHO 90 GRAUS, CPVC, SOLDÁVEL, DN 89 MM, INSTALADO EM RESERVAÇÃO DE ÁGUA DE EDIFICAÇÃO QUE POSSUA RESERVATÓRIO DE FIBRA/FIBROCIMENTO  FORNECIMENTO E INSTALAÇÃO. AF_06/2016</t>
  </si>
  <si>
    <t>94752</t>
  </si>
  <si>
    <t>JOELHO 90 GRAUS, CPVC, SOLDÁVEL, DN 73 MM, INSTALADO EM RESERVAÇÃO DE ÁGUA DE EDIFICAÇÃO QUE POSSUA RESERVATÓRIO DE FIBRA/FIBROCIMENTO  FORNECIMENTO E INSTALAÇÃO. AF_06/2016</t>
  </si>
  <si>
    <t>94750</t>
  </si>
  <si>
    <t>JOELHO 90 GRAUS, CPVC, SOLDÁVEL, DN 54 MM, INSTALADO EM RESERVAÇÃO DE ÁGUA DE EDIFICAÇÃO QUE POSSUA RESERVATÓRIO DE FIBRA/FIBROCIMENTO  FORNECIMENTO E INSTALAÇÃO. AF_06/2016</t>
  </si>
  <si>
    <t>94748</t>
  </si>
  <si>
    <t>JOELHO 90 GRAUS, CPVC, SOLDÁVEL, DN 42 MM, INSTALADO EM RESERVAÇÃO DE ÁGUA DE EDIFICAÇÃO QUE POSSUA RESERVATÓRIO DE FIBRA/FIBROCIMENTO  FORNECIMENTO E INSTALAÇÃO. AF_06/2016</t>
  </si>
  <si>
    <t>94746</t>
  </si>
  <si>
    <t>JOELHO 90 GRAUS, CPVC, SOLDÁVEL, DN 35 MM, INSTALADO EM RESERVAÇÃO DE ÁGUA DE EDIFICAÇÃO QUE POSSUA RESERVATÓRIO DE FIBRA/FIBROCIMENTO  FORNECIMENTO E INSTALAÇÃO. AF_06/2016</t>
  </si>
  <si>
    <t>94744</t>
  </si>
  <si>
    <t>CURVA 90 GRAUS, CPVC, SOLDÁVEL, DN 28 MM, INSTALADO EM RESERVAÇÃO DE ÁGUA DE EDIFICAÇÃO QUE POSSUA RESERVATÓRIO DE FIBRA/FIBROCIMENTO  FORNECIMENTO E INSTALAÇÃO. AF_06/2016</t>
  </si>
  <si>
    <t>94743</t>
  </si>
  <si>
    <t>JOELHO 90 GRAUS, CPVC, SOLDÁVEL, DN 28 MM, INSTALADO EM RESERVAÇÃO DE ÁGUA DE EDIFICAÇÃO QUE POSSUA RESERVATÓRIO DE FIBRA/FIBROCIMENTO  FORNECIMENTO E INSTALAÇÃO. AF_06/2016</t>
  </si>
  <si>
    <t>94742</t>
  </si>
  <si>
    <t>CURVA 90 GRAUS, CPVC, SOLDÁVEL, DN 22 MM, INSTALADO EM RESERVAÇÃO DE ÁGUA DE EDIFICAÇÃO QUE POSSUA RESERVATÓRIO DE FIBRA/FIBROCIMENTO  FORNECIMENTO E INSTALAÇÃO. AF_06/2016</t>
  </si>
  <si>
    <t>94741</t>
  </si>
  <si>
    <t>6,97</t>
  </si>
  <si>
    <t>JOELHO 90 GRAUS, CPVC, SOLDÁVEL, DN 22 MM, INSTALADO EM RESERVAÇÃO DE ÁGUA DE EDIFICAÇÃO QUE POSSUA RESERVATÓRIO DE FIBRA/FIBROCIMENTO  FORNECIMENTO E INSTALAÇÃO. AF_06/2016</t>
  </si>
  <si>
    <t>94740</t>
  </si>
  <si>
    <t>LUVA, CPVC, SOLDÁVEL, DN 89 MM, INSTALADO EM RESERVAÇÃO DE ÁGUA DE EDIFICAÇÃO QUE POSSUA RESERVATÓRIO DE FIBRA/FIBROCIMENTO  FORNECIMENTO E INSTALAÇÃO. AF_06/2016</t>
  </si>
  <si>
    <t>94737</t>
  </si>
  <si>
    <t>LUVA, CPVC, SOLDÁVEL, DN 54 MM, INSTALADO EM RESERVAÇÃO DE ÁGUA DE EDIFICAÇÃO QUE POSSUA RESERVATÓRIO DE FIBRA/FIBROCIMENTO  FORNECIMENTO E INSTALAÇÃO. AF_06/2016</t>
  </si>
  <si>
    <t>94733</t>
  </si>
  <si>
    <t>LUVA, CPVC, SOLDÁVEL, DN 42 MM, INSTALADO EM RESERVAÇÃO DE ÁGUA DE EDIFICAÇÃO QUE POSSUA RESERVATÓRIO DE FIBRA/FIBROCIMENTO  FORNECIMENTO E INSTALAÇÃO. AF_06/2016</t>
  </si>
  <si>
    <t>94731</t>
  </si>
  <si>
    <t>CONECTOR, CPVC, SOLDÁVEL, DN 42 MM X 1 1/2, INSTALADO EM RESERVAÇÃO DE ÁGUA DE EDIFICAÇÃO QUE POSSUA RESERVATÓRIO DE FIBRA/FIBROCIMENTO  FORNECIMENTO E INSTALAÇÃO. AF_06/2016</t>
  </si>
  <si>
    <t>94730</t>
  </si>
  <si>
    <t>9,83</t>
  </si>
  <si>
    <t>LUVA, CPVC, SOLDÁVEL, DN 35 MM, INSTALADO EM RESERVAÇÃO DE ÁGUA DE EDIFICAÇÃO QUE POSSUA RESERVATÓRIO DE FIBRA/FIBROCIMENTO  FORNECIMENTO E INSTALAÇÃO. AF_06/2016</t>
  </si>
  <si>
    <t>94729</t>
  </si>
  <si>
    <t>CONECTOR, CPVC, SOLDÁVEL, DN 35 MM X 1 1/4, INSTALADO EM RESERVAÇÃO DE ÁGUA DE EDIFICAÇÃO QUE POSSUA RESERVATÓRIO DE FIBRA/FIBROCIMENTO  FORNECIMENTO E INSTALAÇÃO. AF_06/2016</t>
  </si>
  <si>
    <t>94728</t>
  </si>
  <si>
    <t>LUVA, CPVC, SOLDÁVEL, DN 28 MM, INSTALADO EM RESERVAÇÃO DE ÁGUA DE EDIFICAÇÃO QUE POSSUA RESERVATÓRIO DE FIBRA/FIBROCIMENTO  FORNECIMENTO E INSTALAÇÃO. AF_06/2016</t>
  </si>
  <si>
    <t>94727</t>
  </si>
  <si>
    <t>CONECTOR, CPVC, SOLDÁVEL, DN 28 MM X 1, INSTALADO EM RESERVAÇÃO DE ÁGUA DE EDIFICAÇÃO QUE POSSUA RESERVATÓRIO DE FIBRA/FIBROCIMENTO  FORNECIMENTO E INSTALAÇÃO. AF_06/2016</t>
  </si>
  <si>
    <t>94726</t>
  </si>
  <si>
    <t>LUVA, CPVC, SOLDÁVEL, DN 22 MM, INSTALADO EM RESERVAÇÃO DE ÁGUA DE EDIFICAÇÃO QUE POSSUA RESERVATÓRIO DE FIBRA/FIBROCIMENTO  FORNECIMENTO E INSTALAÇÃO. AF_06/2016</t>
  </si>
  <si>
    <t>94725</t>
  </si>
  <si>
    <t>14,81</t>
  </si>
  <si>
    <t>CONECTOR, CPVC, SOLDÁVEL, DN 22 MM X 3/4, INSTALADO EM RESERVAÇÃO DE ÁGUA DE EDIFICAÇÃO QUE POSSUA RESERVATÓRIO DE FIBRA/FIBROCIMENTO  FORNECIMENTO E INSTALAÇÃO. AF_06/2016</t>
  </si>
  <si>
    <t>94724</t>
  </si>
  <si>
    <t>ADAPTADOR COM FLANGES LIVRES, PVC, SOLDÁVEL, DN 110 MM X 4 , INSTALADO EM RESERVAÇÃO DE ÁGUA DE EDIFICAÇÃO QUE POSSUA RESERVATÓRIO DE FIBRA/FIBROCIMENTO   FORNECIMENTO E INSTALAÇÃO. AF_06/2016</t>
  </si>
  <si>
    <t>94715</t>
  </si>
  <si>
    <t>ADAPTADOR COM FLANGES LIVRES, PVC, SOLDÁVEL, DN 85 MM X 3 , INSTALADO EM RESERVAÇÃO DE ÁGUA DE EDIFICAÇÃO QUE POSSUA RESERVATÓRIO DE FIBRA/FIBROCIMENTO   FORNECIMENTO E INSTALAÇÃO. AF_06/2016</t>
  </si>
  <si>
    <t>94714</t>
  </si>
  <si>
    <t>ADAPTADOR COM FLANGES LIVRES, PVC, SOLDÁVEL, DN 75 MM X 2 1/2 , INSTALADO EM RESERVAÇÃO DE ÁGUA DE EDIFICAÇÃO QUE POSSUA RESERVATÓRIO DE FIBRA/FIBROCIMENTO   FORNECIMENTO E INSTALAÇÃO. AF_06/2016</t>
  </si>
  <si>
    <t>94713</t>
  </si>
  <si>
    <t>ADAPTADOR COM FLANGE E ANEL DE VEDAÇÃO, PVC, SOLDÁVEL, DN 60 MM X 2 , INSTALADO EM RESERVAÇÃO DE ÁGUA DE EDIFICAÇÃO QUE POSSUA RESERVATÓRIO DE FIBRA/FIBROCIMENTO   FORNECIMENTO E INSTALAÇÃO. AF_06/2016</t>
  </si>
  <si>
    <t>94707</t>
  </si>
  <si>
    <t>ADAPTADOR COM FLANGE E ANEL DE VEDAÇÃO, PVC, SOLDÁVEL, DN 50 MM X 1 1/2 , INSTALADO EM RESERVAÇÃO DE ÁGUA DE EDIFICAÇÃO QUE POSSUA RESERVATÓRIO DE FIBRA/FIBROCIMENTO   FORNECIMENTO E INSTALAÇÃO. AF_06/2016</t>
  </si>
  <si>
    <t>94706</t>
  </si>
  <si>
    <t>ADAPTADOR COM FLANGE E ANEL DE VEDAÇÃO, PVC, SOLDÁVEL, DN 40 MM X 1 1/4 , INSTALADO EM RESERVAÇÃO DE ÁGUA DE EDIFICAÇÃO QUE POSSUA RESERVATÓRIO DE FIBRA/FIBROCIMENTO   FORNECIMENTO E INSTALAÇÃO. AF_06/2016</t>
  </si>
  <si>
    <t>94705</t>
  </si>
  <si>
    <t>ADAPTADOR COM FLANGE E ANEL DE VEDAÇÃO, PVC, SOLDÁVEL, DN 32 MM X 1 , INSTALADO EM RESERVAÇÃO DE ÁGUA DE EDIFICAÇÃO QUE POSSUA RESERVATÓRIO DE FIBRA/FIBROCIMENTO   FORNECIMENTO E INSTALAÇÃO. AF_06/2016</t>
  </si>
  <si>
    <t>94704</t>
  </si>
  <si>
    <t>ADAPTADOR COM FLANGE E ANEL DE VEDAÇÃO, PVC, SOLDÁVEL, DN  25 MM X 3/4 , INSTALADO EM RESERVAÇÃO DE ÁGUA DE EDIFICAÇÃO QUE POSSUA RESERVATÓRIO DE FIBRA/FIBROCIMENTO   FORNECIMENTO E INSTALAÇÃO. AF_06/2016</t>
  </si>
  <si>
    <t>94703</t>
  </si>
  <si>
    <t>TÊ DE REDUÇÃO, PVC, SOLDÁVEL, DN 110 MM X 60 MM, INSTALADO EM RESERVAÇÃO DE ÁGUA DE EDIFICAÇÃO QUE POSSUA RESERVATÓRIO DE FIBRA/FIBROCIMENTO   FORNECIMENTO E INSTALAÇÃO. AF_06/2016</t>
  </si>
  <si>
    <t>94702</t>
  </si>
  <si>
    <t>TÊ, PVC, SOLDÁVEL, DN 110 MM INSTALADO EM RESERVAÇÃO DE ÁGUA DE EDIFICAÇÃO QUE POSSUA RESERVATÓRIO DE FIBRA/FIBROCIMENTO   FORNECIMENTO E INSTALAÇÃO. AF_06/2016</t>
  </si>
  <si>
    <t>94701</t>
  </si>
  <si>
    <t>TÊ DE REDUÇÃO, PVC, SOLDÁVEL, DN 85 MM X 60 MM, INSTALADO EM RESERVAÇÃO DE ÁGUA DE EDIFICAÇÃO QUE POSSUA RESERVATÓRIO DE FIBRA/FIBROCIMENTO   FORNECIMENTO E INSTALAÇÃO. AF_06/2016</t>
  </si>
  <si>
    <t>94700</t>
  </si>
  <si>
    <t>TÊ, PVC, SOLDÁVEL, DN 85 MM INSTALADO EM RESERVAÇÃO DE ÁGUA DE EDIFICAÇÃO QUE POSSUA RESERVATÓRIO DE FIBRA/FIBROCIMENTO   FORNECIMENTO E INSTALAÇÃO. AF_06/2016</t>
  </si>
  <si>
    <t>94699</t>
  </si>
  <si>
    <t>TÊ DE REDUÇÃO, PVC, SOLDÁVEL, DN 75 MM X 50 MM, INSTALADO EM RESERVAÇÃO DE ÁGUA DE EDIFICAÇÃO QUE POSSUA RESERVATÓRIO DE FIBRA/FIBROCIMENTO   FORNECIMENTO E INSTALAÇÃO. AF_06/2016</t>
  </si>
  <si>
    <t>94698</t>
  </si>
  <si>
    <t>TÊ, PVC, SOLDÁVEL, DN 75 MM INSTALADO EM RESERVAÇÃO DE ÁGUA DE EDIFICAÇÃO QUE POSSUA RESERVATÓRIO DE FIBRA/FIBROCIMENTO   FORNECIMENTO E INSTALAÇÃO. AF_06/2016</t>
  </si>
  <si>
    <t>94697</t>
  </si>
  <si>
    <t>TÊ, PVC, SOLDÁVEL, DN 60 MM INSTALADO EM RESERVAÇÃO DE ÁGUA DE EDIFICAÇÃO QUE POSSUA RESERVATÓRIO DE FIBRA/FIBROCIMENTO   FORNECIMENTO E INSTALAÇÃO. AF_06/2016</t>
  </si>
  <si>
    <t>94696</t>
  </si>
  <si>
    <t>TÊ DE REDUÇÃO, PVC, SOLDÁVEL, DN 50 MM X 40 MM, INSTALADO EM RESERVAÇÃO DE ÁGUA DE EDIFICAÇÃO QUE POSSUA RESERVATÓRIO DE FIBRA/FIBROCIMENTO   FORNECIMENTO E INSTALAÇÃO. AF_06/2016</t>
  </si>
  <si>
    <t>94695</t>
  </si>
  <si>
    <t>TÊ, PVC, SOLDÁVEL, DN 50 MM INSTALADO EM RESERVAÇÃO DE ÁGUA DE EDIFICAÇÃO QUE POSSUA RESERVATÓRIO DE FIBRA/FIBROCIMENTO   FORNECIMENTO E INSTALAÇÃO. AF_06/2016</t>
  </si>
  <si>
    <t>94694</t>
  </si>
  <si>
    <t>TÊ DE REDUÇÃO, PVC, SOLDÁVEL, DN 40 MM X 32 MM, INSTALADO EM RESERVAÇÃO DE ÁGUA DE EDIFICAÇÃO QUE POSSUA RESERVATÓRIO DE FIBRA/FIBROCIMENTO   FORNECIMENTO E INSTALAÇÃO. AF_06/2016</t>
  </si>
  <si>
    <t>94693</t>
  </si>
  <si>
    <t>TÊ, PVC, SOLDÁVEL, DN 40 MM INSTALADO EM RESERVAÇÃO DE ÁGUA DE EDIFICAÇÃO QUE POSSUA RESERVATÓRIO DE FIBRA/FIBROCIMENTO   FORNECIMENTO E INSTALAÇÃO. AF_06/2016</t>
  </si>
  <si>
    <t>94692</t>
  </si>
  <si>
    <t>TÊ DE REDUÇÃO, PVC, SOLDÁVEL, DN 32 MM X  25 MM, INSTALADO EM RESERVAÇÃO DE ÁGUA DE EDIFICAÇÃO QUE POSSUA RESERVATÓRIO DE FIBRA/FIBROCIMENTO   FORNECIMENTO E INSTALAÇÃO. AF_06/2016</t>
  </si>
  <si>
    <t>94691</t>
  </si>
  <si>
    <t>22,28</t>
  </si>
  <si>
    <t>TÊ, PVC, SOLDÁVEL, DN 32 MM INSTALADO EM RESERVAÇÃO DE ÁGUA DE EDIFICAÇÃO QUE POSSUA RESERVATÓRIO DE FIBRA/FIBROCIMENTO   FORNECIMENTO E INSTALAÇÃO. AF_06/2016</t>
  </si>
  <si>
    <t>94690</t>
  </si>
  <si>
    <t>TÊ COM BUCHA DE LATÃO NA BOLSA CENTRAL, PVC, SOLDÁVEL, DN  25 MM X 3/4 , INSTALADO EM RESERVAÇÃO DE ÁGUA DE EDIFICAÇÃO QUE POSSUA RESERVATÓRIO DE FIBRA/FIBROCIMENTO   FORNECIMENTO E INSTALAÇÃO. AF_06/2016</t>
  </si>
  <si>
    <t>94689</t>
  </si>
  <si>
    <t>TÊ, PVC, SOLDÁVEL, DN  25 MM INSTALADO EM RESERVAÇÃO DE ÁGUA DE EDIFICAÇÃO QUE POSSUA RESERVATÓRIO DE FIBRA/FIBROCIMENTO   FORNECIMENTO E INSTALAÇÃO. AF_06/2016</t>
  </si>
  <si>
    <t>94688</t>
  </si>
  <si>
    <t>CURVA 90 GRAUS, PVC, SOLDÁVEL, DN 110 MM, INSTALADO EM RESERVAÇÃO DE ÁGUA DE EDIFICAÇÃO QUE POSSUA RESERVATÓRIO DE FIBRA/FIBROCIMENTO   FORNECIMENTO E INSTALAÇÃO. AF_06/2016</t>
  </si>
  <si>
    <t>94687</t>
  </si>
  <si>
    <t>JOELHO 90 GRAUS, PVC, SOLDÁVEL, DN 110 MM INSTALADO EM RESERVAÇÃO DE ÁGUA DE EDIFICAÇÃO QUE POSSUA RESERVATÓRIO DE FIBRA/FIBROCIMENTO   FORNECIMENTO E INSTALAÇÃO. AF_06/2016</t>
  </si>
  <si>
    <t>94686</t>
  </si>
  <si>
    <t>CURVA 90 GRAUS, PVC, SOLDÁVEL, DN 85 MM, INSTALADO EM RESERVAÇÃO DE ÁGUA DE EDIFICAÇÃO QUE POSSUA RESERVATÓRIO DE FIBRA/FIBROCIMENTO   FORNECIMENTO E INSTALAÇÃO. AF_06/2016</t>
  </si>
  <si>
    <t>94685</t>
  </si>
  <si>
    <t>JOELHO 90 GRAUS, PVC, SOLDÁVEL, DN 85 MM INSTALADO EM RESERVAÇÃO DE ÁGUA DE EDIFICAÇÃO QUE POSSUA RESERVATÓRIO DE FIBRA/FIBROCIMENTO   FORNECIMENTO E INSTALAÇÃO. AF_06/2016</t>
  </si>
  <si>
    <t>94684</t>
  </si>
  <si>
    <t>CURVA 90 GRAUS, PVC, SOLDÁVEL, DN 75 MM, INSTALADO EM RESERVAÇÃO DE ÁGUA DE EDIFICAÇÃO QUE POSSUA RESERVATÓRIO DE FIBRA/FIBROCIMENTO   FORNECIMENTO E INSTALAÇÃO. AF_06/2016</t>
  </si>
  <si>
    <t>94683</t>
  </si>
  <si>
    <t>JOELHO 90 GRAUS, PVC, SOLDÁVEL, DN 75 MM INSTALADO EM RESERVAÇÃO DE ÁGUA DE EDIFICAÇÃO QUE POSSUA RESERVATÓRIO DE FIBRA/FIBROCIMENTO   FORNECIMENTO E INSTALAÇÃO. AF_06/2016</t>
  </si>
  <si>
    <t>94682</t>
  </si>
  <si>
    <t>CURVA 90 GRAUS, PVC, SOLDÁVEL, DN 60 MM, INSTALADO EM RESERVAÇÃO DE ÁGUA DE EDIFICAÇÃO QUE POSSUA RESERVATÓRIO DE FIBRA/FIBROCIMENTO   FORNECIMENTO E INSTALAÇÃO. AF_06/2016</t>
  </si>
  <si>
    <t>94681</t>
  </si>
  <si>
    <t>JOELHO 90 GRAUS, PVC, SOLDÁVEL, DN 60 MM INSTALADO EM RESERVAÇÃO DE ÁGUA DE EDIFICAÇÃO QUE POSSUA RESERVATÓRIO DE FIBRA/FIBROCIMENTO   FORNECIMENTO E INSTALAÇÃO. AF_06/2016</t>
  </si>
  <si>
    <t>94680</t>
  </si>
  <si>
    <t>CURVA 90 GRAUS, PVC, SOLDÁVEL, DN 50 MM, INSTALADO EM RESERVAÇÃO DE ÁGUA DE EDIFICAÇÃO QUE POSSUA RESERVATÓRIO DE FIBRA/FIBROCIMENTO   FORNECIMENTO E INSTALAÇÃO. AF_06/2016</t>
  </si>
  <si>
    <t>94679</t>
  </si>
  <si>
    <t>JOELHO 90 GRAUS, PVC, SOLDÁVEL, DN 50 MM INSTALADO EM RESERVAÇÃO DE ÁGUA DE EDIFICAÇÃO QUE POSSUA RESERVATÓRIO DE FIBRA/FIBROCIMENTO   FORNECIMENTO E INSTALAÇÃO. AF_06/2016</t>
  </si>
  <si>
    <t>94678</t>
  </si>
  <si>
    <t>CURVA 90 GRAUS, PVC, SOLDÁVEL, DN 40 MM, INSTALADO EM RESERVAÇÃO DE ÁGUA DE EDIFICAÇÃO QUE POSSUA RESERVATÓRIO DE FIBRA/FIBROCIMENTO   FORNECIMENTO E INSTALAÇÃO. AF_06/2016</t>
  </si>
  <si>
    <t>94677</t>
  </si>
  <si>
    <t>JOELHO 90 GRAUS, PVC, SOLDÁVEL, DN 40 MM INSTALADO EM RESERVAÇÃO DE ÁGUA DE EDIFICAÇÃO QUE POSSUA RESERVATÓRIO DE FIBRA/FIBROCIMENTO   FORNECIMENTO E INSTALAÇÃO. AF_06/2016</t>
  </si>
  <si>
    <t>94676</t>
  </si>
  <si>
    <t>CURVA 90 GRAUS, PVC, SOLDÁVEL, DN 32 MM, INSTALADO EM RESERVAÇÃO DE ÁGUA DE EDIFICAÇÃO QUE POSSUA RESERVATÓRIO DE FIBRA/FIBROCIMENTO   FORNECIMENTO E INSTALAÇÃO. AF_06/2016</t>
  </si>
  <si>
    <t>94675</t>
  </si>
  <si>
    <t>JOELHO 90 GRAUS, PVC, SOLDÁVEL, DN 32 MM INSTALADO EM RESERVAÇÃO DE ÁGUA DE EDIFICAÇÃO QUE POSSUA RESERVATÓRIO DE FIBRA/FIBROCIMENTO   FORNECIMENTO E INSTALAÇÃO. AF_06/2016</t>
  </si>
  <si>
    <t>94674</t>
  </si>
  <si>
    <t>CURVA 90 GRAUS, PVC, SOLDÁVEL, DN  25 MM, INSTALADO EM RESERVAÇÃO DE ÁGUA DE EDIFICAÇÃO QUE POSSUA RESERVATÓRIO DE FIBRA/FIBROCIMENTO   FORNECIMENTO E INSTALAÇÃO. AF_06/2016</t>
  </si>
  <si>
    <t>94673</t>
  </si>
  <si>
    <t>JOELHO 90 GRAUS COM BUCHA DE LATÃO, PVC, SOLDÁVEL, DN  25 MM, X 3/4 INSTALADO EM RESERVAÇÃO DE ÁGUA DE EDIFICAÇÃO QUE POSSUA RESERVATÓRIO DE FIBRA/FIBROCIMENTO   FORNECIMENTO E INSTALAÇÃO. AF_06/2016</t>
  </si>
  <si>
    <t>94672</t>
  </si>
  <si>
    <t>LUVA, PVC, SOLDÁVEL, DN 110 MM, INSTALADO EM RESERVAÇÃO DE ÁGUA DE EDIFICAÇÃO QUE POSSUA RESERVATÓRIO DE FIBRA/FIBROCIMENTO   FORNECIMENTO E INSTALAÇÃO. AF_06/2016</t>
  </si>
  <si>
    <t>94671</t>
  </si>
  <si>
    <t>ADAPTADOR CURTO COM BOLSA E ROSCA PARA REGISTRO, PVC, SOLDÁVEL, DN 110 MM X 4 , INSTALADO EM RESERVAÇÃO DE ÁGUA DE EDIFICAÇÃO QUE POSSUA RESERVATÓRIO DE FIBRA/FIBROCIMENTO   FORNECIMENTO E INSTALAÇÃO. AF_06/2016</t>
  </si>
  <si>
    <t>94670</t>
  </si>
  <si>
    <t>LUVA, PVC, SOLDÁVEL, DN 85 MM, INSTALADO EM RESERVAÇÃO DE ÁGUA DE EDIFICAÇÃO QUE POSSUA RESERVATÓRIO DE FIBRA/FIBROCIMENTO   FORNECIMENTO E INSTALAÇÃO. AF_06/2016</t>
  </si>
  <si>
    <t>94669</t>
  </si>
  <si>
    <t>ADAPTADOR CURTO COM BOLSA E ROSCA PARA REGISTRO, PVC, SOLDÁVEL, DN 85 MM X 3 , INSTALADO EM RESERVAÇÃO DE ÁGUA DE EDIFICAÇÃO QUE POSSUA RESERVATÓRIO DE FIBRA/FIBROCIMENTO   FORNECIMENTO E INSTALAÇÃO. AF_06/2016</t>
  </si>
  <si>
    <t>94668</t>
  </si>
  <si>
    <t>LUVA, PVC, SOLDÁVEL, DN 75 MM, INSTALADO EM RESERVAÇÃO DE ÁGUA DE EDIFICAÇÃO QUE POSSUA RESERVATÓRIO DE FIBRA/FIBROCIMENTO   FORNECIMENTO E INSTALAÇÃO. AF_06/2016</t>
  </si>
  <si>
    <t>94667</t>
  </si>
  <si>
    <t>ADAPTADOR CURTO COM BOLSA E ROSCA PARA REGISTRO, PVC, SOLDÁVEL, DN 75 MM X 2 1/2 , INSTALADO EM RESERVAÇÃO DE ÁGUA DE EDIFICAÇÃO QUE POSSUA RESERVATÓRIO DE FIBRA/FIBROCIMENTO   FORNECIMENTO E INSTALAÇÃO. AF_06/2016</t>
  </si>
  <si>
    <t>94666</t>
  </si>
  <si>
    <t>LUVA, PVC, SOLDÁVEL, DN 60 MM, INSTALADO EM RESERVAÇÃO DE ÁGUA DE EDIFICAÇÃO QUE POSSUA RESERVATÓRIO DE FIBRA/FIBROCIMENTO   FORNECIMENTO E INSTALAÇÃO. AF_06/2016</t>
  </si>
  <si>
    <t>94665</t>
  </si>
  <si>
    <t>ADAPTADOR CURTO COM BOLSA E ROSCA PARA REGISTRO, PVC, SOLDÁVEL, DN 60 MM X 2 , INSTALADO EM RESERVAÇÃO DE ÁGUA DE EDIFICAÇÃO QUE POSSUA RESERVATÓRIO DE FIBRA/FIBROCIMENTO   FORNECIMENTO E INSTALAÇÃO. AF_06/2016</t>
  </si>
  <si>
    <t>94664</t>
  </si>
  <si>
    <t>LUVA, PVC, SOLDÁVEL, DN 50 MM, INSTALADO EM RESERVAÇÃO DE ÁGUA DE EDIFICAÇÃO QUE POSSUA RESERVATÓRIO DE FIBRA/FIBROCIMENTO   FORNECIMENTO E INSTALAÇÃO. AF_06/2016</t>
  </si>
  <si>
    <t>94663</t>
  </si>
  <si>
    <t>ADAPTADOR CURTO COM BOLSA E ROSCA PARA REGISTRO, PVC, SOLDÁVEL, DN 50 MM X 1 1/2 , INSTALADO EM RESERVAÇÃO DE ÁGUA DE EDIFICAÇÃO QUE POSSUA RESERVATÓRIO DE FIBRA/FIBROCIMENTO   FORNECIMENTO E INSTALAÇÃO. AF_06/2016</t>
  </si>
  <si>
    <t>94662</t>
  </si>
  <si>
    <t>20,10</t>
  </si>
  <si>
    <t>LUVA, PVC, SOLDÁVEL, DN 40 MM, INSTALADO EM RESERVAÇÃO DE ÁGUA DE EDIFICAÇÃO QUE POSSUA RESERVATÓRIO DE FIBRA/FIBROCIMENTO   FORNECIMENTO E INSTALAÇÃO. AF_06/2016</t>
  </si>
  <si>
    <t>94661</t>
  </si>
  <si>
    <t>ADAPTADOR CURTO COM BOLSA E ROSCA PARA REGISTRO, PVC, SOLDÁVEL, DN 40 MM X 1 1/4 , INSTALADO EM RESERVAÇÃO DE ÁGUA DE EDIFICAÇÃO QUE POSSUA RESERVATÓRIO DE FIBRA/FIBROCIMENTO   FORNECIMENTO E INSTALAÇÃO. AF_06/2016</t>
  </si>
  <si>
    <t>94660</t>
  </si>
  <si>
    <t>LUVA PVC, SOLDÁVEL, DN 32 MM, INSTALADA EM RESERVAÇÃO DE ÁGUA DE EDIFICAÇÃO QUE POSSUA RESERVATÓRIO DE FIBRA/FIBROCIMENTO   FORNECIMENTO E INSTALAÇÃO. AF_06/2016</t>
  </si>
  <si>
    <t>94659</t>
  </si>
  <si>
    <t>ADAPTADOR CURTO COM BOLSA E ROSCA PARA REGISTRO, PVC, SOLDÁVEL, DN 32 MM X 1 , INSTALADO EM RESERVAÇÃO DE ÁGUA DE EDIFICAÇÃO QUE POSSUA RESERVATÓRIO DE FIBRA/FIBROCIMENTO   FORNECIMENTO E INSTALAÇÃO. AF_06/2016</t>
  </si>
  <si>
    <t>94658</t>
  </si>
  <si>
    <t>LUVA PVC, SOLDÁVEL, DN  25 MM, INSTALADA EM RESERVAÇÃO DE ÁGUA DE EDIFICAÇÃO QUE POSSUA RESERVATÓRIO DE FIBRA/FIBROCIMENTO   FORNECIMENTO E INSTALAÇÃO. AF_06/2016</t>
  </si>
  <si>
    <t>94657</t>
  </si>
  <si>
    <t>4,63</t>
  </si>
  <si>
    <t>ADAPTADOR CURTO COM BOLSA E ROSCA PARA REGISTRO, PVC, SOLDÁVEL, DN  25 MM X 3/4 , INSTALADO EM RESERVAÇÃO DE ÁGUA DE EDIFICAÇÃO QUE POSSUA RESERVATÓRIO DE FIBRA/FIBROCIMENTO   FORNECIMENTO E INSTALAÇÃO. AF_06/2016</t>
  </si>
  <si>
    <t>94656</t>
  </si>
  <si>
    <t>TE EM COBRE, DN 104 MM, SEM ANEL DE SOLDA, INSTALADO EM RESERVAÇÃO DE ÁGUA DE EDIFICAÇÃO QUE POSSUA RESERVATÓRIO DE FIBRA/FIBROCIMENTO  FORNECIMENTO E INSTALAÇÃO. AF_06/2016</t>
  </si>
  <si>
    <t>94625</t>
  </si>
  <si>
    <t>TE EM COBRE, DN 79 MM, SEM ANEL DE SOLDA, INSTALADO EM RESERVAÇÃO DE ÁGUA DE EDIFICAÇÃO QUE POSSUA RESERVATÓRIO DE FIBRA/FIBROCIMENTO  FORNECIMENTO E INSTALAÇÃO. AF_06/2016</t>
  </si>
  <si>
    <t>94624</t>
  </si>
  <si>
    <t>TE EM COBRE, DN 66 MM, SEM ANEL DE SOLDA, INSTALADO EM RESERVAÇÃO DE ÁGUA DE EDIFICAÇÃO QUE POSSUA RESERVATÓRIO DE FIBRA/FIBROCIMENTO  FORNECIMENTO E INSTALAÇÃO. AF_06/2016</t>
  </si>
  <si>
    <t>94623</t>
  </si>
  <si>
    <t>TE EM COBRE, DN 54 MM, SEM ANEL DE SOLDA, INSTALADO EM RESERVAÇÃO DE ÁGUA DE EDIFICAÇÃO QUE POSSUA RESERVATÓRIO DE FIBRA/FIBROCIMENTO  FORNECIMENTO E INSTALAÇÃO. AF_06/2016</t>
  </si>
  <si>
    <t>94622</t>
  </si>
  <si>
    <t>COTOVELO EM COBRE, DN 104 MM, 90 GRAUS, SEM ANEL DE SOLDA, INSTALADO EM RESERVAÇÃO DE ÁGUA DE EDIFICAÇÃO QUE POSSUA RESERVATÓRIO DE FIBRA/FIBROCIMENTO  FORNECIMENTO E INSTALAÇÃO. AF_06/2016</t>
  </si>
  <si>
    <t>94620</t>
  </si>
  <si>
    <t>COTOVELO EM COBRE, DN 79 MM, 90 GRAUS, SEM ANEL DE SOLDA, INSTALADO EM RESERVAÇÃO DE ÁGUA DE EDIFICAÇÃO QUE POSSUA RESERVATÓRIO DE FIBRA/FIBROCIMENTO  FORNECIMENTO E INSTALAÇÃO. AF_06/2016</t>
  </si>
  <si>
    <t>94618</t>
  </si>
  <si>
    <t>CURVA EM COBRE, DN 66 MM, 45 GRAUS, SEM ANEL DE SOLDA, BOLSA X BOLSA, INSTALADO EM RESERVAÇÃO DE ÁGUA DE EDIFICAÇÃO QUE POSSUA RESERVATÓRIO DE FIBRA/FIBROCIMENTO  FORNECIMENTO E INSTALAÇÃO. AF_06/2016</t>
  </si>
  <si>
    <t>94617</t>
  </si>
  <si>
    <t>COTOVELO EM COBRE, DN 66 MM, 90 GRAUS, SEM ANEL DE SOLDA, INSTALADO EM RESERVAÇÃO DE ÁGUA DE EDIFICAÇÃO QUE POSSUA RESERVATÓRIO DE FIBRA/FIBROCIMENTO  FORNECIMENTO E INSTALAÇÃO. AF_06/2016</t>
  </si>
  <si>
    <t>94616</t>
  </si>
  <si>
    <t>CURVA EM COBRE, DN 54 MM, 45 GRAUS, SEM ANEL DE SOLDA, BOLSA X BOLSA, INSTALADO EM RESERVAÇÃO DE ÁGUA DE EDIFICAÇÃO QUE POSSUA RESERVATÓRIO DE FIBRA/FIBROCIMENTO  FORNECIMENTO E INSTALAÇÃO. AF_06/2016</t>
  </si>
  <si>
    <t>94615</t>
  </si>
  <si>
    <t>COTOVELO EM COBRE, DN 54 MM, 90 GRAUS, SEM ANEL DE SOLDA, INSTALADO EM RESERVAÇÃO DE ÁGUA DE EDIFICAÇÃO QUE POSSUA RESERVATÓRIO DE FIBRA/FIBROCIMENTO  FORNECIMENTO E INSTALAÇÃO. AF_06/2016</t>
  </si>
  <si>
    <t>94614</t>
  </si>
  <si>
    <t>LUVA DE COBRE, DN 104 MM, SEM ANEL DE SOLDA, INSTALADO EM RESERVAÇÃO DE ÁGUA DE EDIFICAÇÃO QUE POSSUA RESERVATÓRIO DE FIBRA/FIBROCIMENTO  FORNECIMENTO E INSTALAÇÃO. AF_06/2016</t>
  </si>
  <si>
    <t>94612</t>
  </si>
  <si>
    <t>LUVA EM COBRE, DN 79 MM, SEM ANEL DE SOLDA, INSTALADO EM RESERVAÇÃO DE ÁGUA DE EDIFICAÇÃO QUE POSSUA RESERVATÓRIO DE FIBRA/FIBROCIMENTO  FORNECIMENTO E INSTALAÇÃO. AF_06/2016</t>
  </si>
  <si>
    <t>94610</t>
  </si>
  <si>
    <t>LUVA EM COBRE, DN 66 MM, SEM ANEL DE SOLDA, INSTALADO EM RESERVAÇÃO DE ÁGUA DE EDIFICAÇÃO QUE POSSUA RESERVATÓRIO DE FIBRA/FIBROCIMENTO  FORNECIMENTO E INSTALAÇÃO. AF_06/2016</t>
  </si>
  <si>
    <t>94608</t>
  </si>
  <si>
    <t>LUVA EM COBRE, DN 54 MM, SEM ANEL DE SOLDA, INSTALADO EM RESERVAÇÃO DE ÁGUA DE EDIFICAÇÃO QUE POSSUA RESERVATÓRIO DE FIBRA/FIBROCIMENTO  FORNECIMENTO E INSTALAÇÃO. AF_06/2016</t>
  </si>
  <si>
    <t>94606</t>
  </si>
  <si>
    <t>TÊ, EM FERRO GALVANIZADO, CONEXÃO ROSQUEADA, DN 80 (3), INSTALADO EM RESERVAÇÃO DE ÁGUA DE EDIFICAÇÃO QUE POSSUA RESERVATÓRIO DE FIBRA/FIBROCIMENTO  FORNECIMENTO E INSTALAÇÃO. AF_06/2016</t>
  </si>
  <si>
    <t>94479</t>
  </si>
  <si>
    <t>TÊ, EM FERRO GALVANIZADO, CONEXÃO ROSQUEADA, DN 65 (2 1/2), INSTALADO EM RESERVAÇÃO DE ÁGUA DE EDIFICAÇÃO QUE POSSUA RESERVATÓRIO DE FIBRA/FIBROCIMENTO  FORNECIMENTO E INSTALAÇÃO. AF_06/2016</t>
  </si>
  <si>
    <t>94478</t>
  </si>
  <si>
    <t>TÊ, EM FERRO GALVANIZADO, CONEXÃO ROSQUEADA, DN 50 (2), INSTALADO EM RESERVAÇÃO DE ÁGUA DE EDIFICAÇÃO QUE POSSUA RESERVATÓRIO DE FIBRA/FIBROCIMENTO  FORNECIMENTO E INSTALAÇÃO. AF_06/2016</t>
  </si>
  <si>
    <t>94477</t>
  </si>
  <si>
    <t>COTOVELO 45 GRAUS, EM FERRO GALVANIZADO, CONEXÃO ROSQUEADA, DN 80 (3), INSTALADO EM RESERVAÇÃO DE ÁGUA DE EDIFICAÇÃO QUE POSSUA RESERVATÓRIO DE FIBRA/FIBROCIMENTO  FORNECIMENTO E INSTALAÇÃO. AF_06/2016</t>
  </si>
  <si>
    <t>94476</t>
  </si>
  <si>
    <t>COTOVELO 90 GRAUS, EM FERRO GALVANIZADO, CONEXÃO ROSQUEADA, DN 80 (3), INSTALADO EM RESERVAÇÃO DE ÁGUA DE EDIFICAÇÃO QUE POSSUA RESERVATÓRIO DE FIBRA/FIBROCIMENTO  FORNECIMENTO E INSTALAÇÃO. AF_06/2016</t>
  </si>
  <si>
    <t>94475</t>
  </si>
  <si>
    <t>COTOVELO 45 GRAUS, EM FERRO GALVANIZADO, CONEXÃO ROSQUEADA, DN 65 (2 1/2), INSTALADO EM RESERVAÇÃO DE ÁGUA DE EDIFICAÇÃO QUE POSSUA RESERVATÓRIO DE FIBRA/FIBROCIMENTO  FORNECIMENTO E INSTALAÇÃO. AF_06/2016</t>
  </si>
  <si>
    <t>94474</t>
  </si>
  <si>
    <t>COTOVELO 90 GRAUS, EM FERRO GALVANIZADO, CONEXÃO ROSQUEADA, DN 65 (2 1/2), INSTALADO EM RESERVAÇÃO DE ÁGUA DE EDIFICAÇÃO QUE POSSUA RESERVATÓRIO DE FIBRA/FIBROCIMENTO  FORNECIMENTO E INSTALAÇÃO. AF_06/2016</t>
  </si>
  <si>
    <t>94473</t>
  </si>
  <si>
    <t>COTOVELO 45 GRAUS, EM FERRO GALVANIZADO, CONEXÃO ROSQUEADA, DN 50 (2), INSTALADO EM RESERVAÇÃO DE ÁGUA DE EDIFICAÇÃO QUE POSSUA RESERVATÓRIO DE FIBRA/FIBROCIMENTO  FORNECIMENTO E INSTALAÇÃO. AF_06/2016</t>
  </si>
  <si>
    <t>94472</t>
  </si>
  <si>
    <t>COTOVELO 90 GRAUS, EM FERRO GALVANIZADO, CONEXÃO ROSQUEADA, DN 50 (2), INSTALADO EM RESERVAÇÃO DE ÁGUA DE EDIFICAÇÃO QUE POSSUA RESERVATÓRIO DE FIBRA/FIBROCIMENTO  FORNECIMENTO E INSTALAÇÃO. AF_06/2016</t>
  </si>
  <si>
    <t>94471</t>
  </si>
  <si>
    <t>NIPLE, EM FERRO GALVANIZADO, CONEXÃO ROSQUEADA, DN 80 (3), INSTALADO EM RESERVAÇÃO DE ÁGUA DE EDIFICAÇÃO QUE POSSUA RESERVATÓRIO DE FIBRA/FIBROCIMENTO  FORNECIMENTO E INSTALAÇÃO. AF_06/2016</t>
  </si>
  <si>
    <t>94470</t>
  </si>
  <si>
    <t>LUVA, EM FERRO GALVANIZADO, CONEXÃO ROSQUEADA, DN 80 (3), INSTALADO EM RESERVAÇÃO DE ÁGUA DE EDIFICAÇÃO QUE POSSUA RESERVATÓRIO DE FIBRA/FIBROCIMENTO  FORNECIMENTO E INSTALAÇÃO. AF_06/2016</t>
  </si>
  <si>
    <t>94469</t>
  </si>
  <si>
    <t>NIPLE, EM FERRO GALVANIZADO, CONEXÃO ROSQUEADA, DN 65 (2 1/2), INSTALADO EM RESERVAÇÃO DE ÁGUA DE EDIFICAÇÃO QUE POSSUA RESERVATÓRIO DE FIBRA/FIBROCIMENTO  FORNECIMENTO E INSTALAÇÃO. AF_06/2016</t>
  </si>
  <si>
    <t>94468</t>
  </si>
  <si>
    <t>LUVA, EM FERRO GALVANIZADO, CONEXÃO ROSQUEADA, DN 65 (2 1/2), INSTALADO EM RESERVAÇÃO DE ÁGUA DE EDIFICAÇÃO QUE POSSUA RESERVATÓRIO DE FIBRA/FIBROCIMENTO  FORNECIMENTO E INSTALAÇÃO. AF_06/2016</t>
  </si>
  <si>
    <t>94467</t>
  </si>
  <si>
    <t>NIPLE, EM FERRO GALVANIZADO, CONEXÃO ROSQUEADA, DN 50 (2), INSTALADO EM RESERVAÇÃO DE ÁGUA DE EDIFICAÇÃO QUE POSSUA RESERVATÓRIO DE FIBRA/FIBROCIMENTO  FORNECIMENTO E INSTALAÇÃO. AF_06/2016</t>
  </si>
  <si>
    <t>94466</t>
  </si>
  <si>
    <t>LUVA, EM FERRO GALVANIZADO, CONEXÃO ROSQUEADA, DN 50 (2), INSTALADO EM RESERVAÇÃO DE ÁGUA DE EDIFICAÇÃO QUE POSSUA RESERVATÓRIO DE FIBRA/FIBROCIMENTO  FORNECIMENTO E INSTALAÇÃO. AF_06/2016</t>
  </si>
  <si>
    <t>94465</t>
  </si>
  <si>
    <t>93133</t>
  </si>
  <si>
    <t>93126</t>
  </si>
  <si>
    <t>93125</t>
  </si>
  <si>
    <t>93124</t>
  </si>
  <si>
    <t>93123</t>
  </si>
  <si>
    <t>93122</t>
  </si>
  <si>
    <t>93121</t>
  </si>
  <si>
    <t>16,39</t>
  </si>
  <si>
    <t>93120</t>
  </si>
  <si>
    <t>93119</t>
  </si>
  <si>
    <t>93118</t>
  </si>
  <si>
    <t>93117</t>
  </si>
  <si>
    <t>93116</t>
  </si>
  <si>
    <t>93115</t>
  </si>
  <si>
    <t>93114</t>
  </si>
  <si>
    <t>93113</t>
  </si>
  <si>
    <t>93112</t>
  </si>
  <si>
    <t>93111</t>
  </si>
  <si>
    <t>14,32</t>
  </si>
  <si>
    <t>93110</t>
  </si>
  <si>
    <t>93109</t>
  </si>
  <si>
    <t>93108</t>
  </si>
  <si>
    <t>10,29</t>
  </si>
  <si>
    <t>93107</t>
  </si>
  <si>
    <t>93106</t>
  </si>
  <si>
    <t>93105</t>
  </si>
  <si>
    <t>93104</t>
  </si>
  <si>
    <t>93103</t>
  </si>
  <si>
    <t>93102</t>
  </si>
  <si>
    <t>22,37</t>
  </si>
  <si>
    <t>93101</t>
  </si>
  <si>
    <t>93100</t>
  </si>
  <si>
    <t>93099</t>
  </si>
  <si>
    <t>93098</t>
  </si>
  <si>
    <t>93097</t>
  </si>
  <si>
    <t>93094</t>
  </si>
  <si>
    <t>19,53</t>
  </si>
  <si>
    <t>93093</t>
  </si>
  <si>
    <t>93092</t>
  </si>
  <si>
    <t>93091</t>
  </si>
  <si>
    <t>93090</t>
  </si>
  <si>
    <t>27,63</t>
  </si>
  <si>
    <t>93089</t>
  </si>
  <si>
    <t>93088</t>
  </si>
  <si>
    <t>93087</t>
  </si>
  <si>
    <t>93086</t>
  </si>
  <si>
    <t>93085</t>
  </si>
  <si>
    <t>8,85</t>
  </si>
  <si>
    <t>93084</t>
  </si>
  <si>
    <t>93083</t>
  </si>
  <si>
    <t>93082</t>
  </si>
  <si>
    <t>93081</t>
  </si>
  <si>
    <t>93080</t>
  </si>
  <si>
    <t>93079</t>
  </si>
  <si>
    <t>93078</t>
  </si>
  <si>
    <t>93077</t>
  </si>
  <si>
    <t>13,35</t>
  </si>
  <si>
    <t>93076</t>
  </si>
  <si>
    <t>93075</t>
  </si>
  <si>
    <t>93074</t>
  </si>
  <si>
    <t>93072</t>
  </si>
  <si>
    <t>93071</t>
  </si>
  <si>
    <t>93070</t>
  </si>
  <si>
    <t>93069</t>
  </si>
  <si>
    <t>93068</t>
  </si>
  <si>
    <t>93067</t>
  </si>
  <si>
    <t>93066</t>
  </si>
  <si>
    <t>93065</t>
  </si>
  <si>
    <t>93064</t>
  </si>
  <si>
    <t>93063</t>
  </si>
  <si>
    <t>93062</t>
  </si>
  <si>
    <t>93061</t>
  </si>
  <si>
    <t>93060</t>
  </si>
  <si>
    <t>93059</t>
  </si>
  <si>
    <t>93058</t>
  </si>
  <si>
    <t>93057</t>
  </si>
  <si>
    <t>93056</t>
  </si>
  <si>
    <t>93055</t>
  </si>
  <si>
    <t>13,15</t>
  </si>
  <si>
    <t>93054</t>
  </si>
  <si>
    <t>93052</t>
  </si>
  <si>
    <t>6,74</t>
  </si>
  <si>
    <t>93050</t>
  </si>
  <si>
    <t>92953</t>
  </si>
  <si>
    <t>92952</t>
  </si>
  <si>
    <t>92951</t>
  </si>
  <si>
    <t>92950</t>
  </si>
  <si>
    <t>92949</t>
  </si>
  <si>
    <t>92948</t>
  </si>
  <si>
    <t>92947</t>
  </si>
  <si>
    <t>92946</t>
  </si>
  <si>
    <t>92945</t>
  </si>
  <si>
    <t>92944</t>
  </si>
  <si>
    <t>92943</t>
  </si>
  <si>
    <t>92942</t>
  </si>
  <si>
    <t>92941</t>
  </si>
  <si>
    <t>92940</t>
  </si>
  <si>
    <t>92939</t>
  </si>
  <si>
    <t>92938</t>
  </si>
  <si>
    <t>92937</t>
  </si>
  <si>
    <t>92936</t>
  </si>
  <si>
    <t>92935</t>
  </si>
  <si>
    <t>92934</t>
  </si>
  <si>
    <t>92933</t>
  </si>
  <si>
    <t>92932</t>
  </si>
  <si>
    <t>92931</t>
  </si>
  <si>
    <t>92930</t>
  </si>
  <si>
    <t>92929</t>
  </si>
  <si>
    <t>92928</t>
  </si>
  <si>
    <t>92927</t>
  </si>
  <si>
    <t>92926</t>
  </si>
  <si>
    <t>92925</t>
  </si>
  <si>
    <t>92920</t>
  </si>
  <si>
    <t>92918</t>
  </si>
  <si>
    <t>92914</t>
  </si>
  <si>
    <t>92913</t>
  </si>
  <si>
    <t>92912</t>
  </si>
  <si>
    <t>92911</t>
  </si>
  <si>
    <t>92910</t>
  </si>
  <si>
    <t>47,56</t>
  </si>
  <si>
    <t>92909</t>
  </si>
  <si>
    <t>92908</t>
  </si>
  <si>
    <t>92907</t>
  </si>
  <si>
    <t>92906</t>
  </si>
  <si>
    <t>92905</t>
  </si>
  <si>
    <t>92904</t>
  </si>
  <si>
    <t>92903</t>
  </si>
  <si>
    <t>92902</t>
  </si>
  <si>
    <t>92901</t>
  </si>
  <si>
    <t>92900</t>
  </si>
  <si>
    <t>92899</t>
  </si>
  <si>
    <t>92898</t>
  </si>
  <si>
    <t>92897</t>
  </si>
  <si>
    <t>92896</t>
  </si>
  <si>
    <t>92895</t>
  </si>
  <si>
    <t>92894</t>
  </si>
  <si>
    <t>92893</t>
  </si>
  <si>
    <t>92892</t>
  </si>
  <si>
    <t>92891</t>
  </si>
  <si>
    <t>92890</t>
  </si>
  <si>
    <t>92889</t>
  </si>
  <si>
    <t>92706</t>
  </si>
  <si>
    <t>92705</t>
  </si>
  <si>
    <t>92704</t>
  </si>
  <si>
    <t>92703</t>
  </si>
  <si>
    <t>92702</t>
  </si>
  <si>
    <t>92701</t>
  </si>
  <si>
    <t>24,27</t>
  </si>
  <si>
    <t>92700</t>
  </si>
  <si>
    <t>13,98</t>
  </si>
  <si>
    <t>92699</t>
  </si>
  <si>
    <t>92698</t>
  </si>
  <si>
    <t>92697</t>
  </si>
  <si>
    <t>92696</t>
  </si>
  <si>
    <t>92695</t>
  </si>
  <si>
    <t>92694</t>
  </si>
  <si>
    <t>92693</t>
  </si>
  <si>
    <t>92692</t>
  </si>
  <si>
    <t>92686</t>
  </si>
  <si>
    <t>92685</t>
  </si>
  <si>
    <t>92684</t>
  </si>
  <si>
    <t>92683</t>
  </si>
  <si>
    <t>43,72</t>
  </si>
  <si>
    <t>92682</t>
  </si>
  <si>
    <t>92681</t>
  </si>
  <si>
    <t>92680</t>
  </si>
  <si>
    <t>92679</t>
  </si>
  <si>
    <t>92678</t>
  </si>
  <si>
    <t>92677</t>
  </si>
  <si>
    <t>92676</t>
  </si>
  <si>
    <t>92675</t>
  </si>
  <si>
    <t>92674</t>
  </si>
  <si>
    <t>92673</t>
  </si>
  <si>
    <t>92672</t>
  </si>
  <si>
    <t>92671</t>
  </si>
  <si>
    <t>92670</t>
  </si>
  <si>
    <t>92669</t>
  </si>
  <si>
    <t>92668</t>
  </si>
  <si>
    <t>92667</t>
  </si>
  <si>
    <t>92666</t>
  </si>
  <si>
    <t>92665</t>
  </si>
  <si>
    <t>92664</t>
  </si>
  <si>
    <t>92663</t>
  </si>
  <si>
    <t>26,44</t>
  </si>
  <si>
    <t>92662</t>
  </si>
  <si>
    <t>92661</t>
  </si>
  <si>
    <t>92660</t>
  </si>
  <si>
    <t>92659</t>
  </si>
  <si>
    <t>92658</t>
  </si>
  <si>
    <t>18,34</t>
  </si>
  <si>
    <t>92657</t>
  </si>
  <si>
    <t>92644</t>
  </si>
  <si>
    <t>92642</t>
  </si>
  <si>
    <t>92640</t>
  </si>
  <si>
    <t>92639</t>
  </si>
  <si>
    <t>92638</t>
  </si>
  <si>
    <t>92637</t>
  </si>
  <si>
    <t>92636</t>
  </si>
  <si>
    <t>92635</t>
  </si>
  <si>
    <t>92390</t>
  </si>
  <si>
    <t>92389</t>
  </si>
  <si>
    <t>92388</t>
  </si>
  <si>
    <t>92387</t>
  </si>
  <si>
    <t>92386</t>
  </si>
  <si>
    <t>92385</t>
  </si>
  <si>
    <t>92384</t>
  </si>
  <si>
    <t>92383</t>
  </si>
  <si>
    <t>92382</t>
  </si>
  <si>
    <t>92381</t>
  </si>
  <si>
    <t>92380</t>
  </si>
  <si>
    <t>92379</t>
  </si>
  <si>
    <t>92378</t>
  </si>
  <si>
    <t>92377</t>
  </si>
  <si>
    <t>92376</t>
  </si>
  <si>
    <t>92375</t>
  </si>
  <si>
    <t>92374</t>
  </si>
  <si>
    <t>92373</t>
  </si>
  <si>
    <t>92372</t>
  </si>
  <si>
    <t>92371</t>
  </si>
  <si>
    <t>92370</t>
  </si>
  <si>
    <t>25,53</t>
  </si>
  <si>
    <t>92369</t>
  </si>
  <si>
    <t>92358</t>
  </si>
  <si>
    <t>92357</t>
  </si>
  <si>
    <t>92356</t>
  </si>
  <si>
    <t>92355</t>
  </si>
  <si>
    <t>92354</t>
  </si>
  <si>
    <t>92353</t>
  </si>
  <si>
    <t>92352</t>
  </si>
  <si>
    <t>92351</t>
  </si>
  <si>
    <t>92350</t>
  </si>
  <si>
    <t>92349</t>
  </si>
  <si>
    <t>92348</t>
  </si>
  <si>
    <t>92347</t>
  </si>
  <si>
    <t>92346</t>
  </si>
  <si>
    <t>45,30</t>
  </si>
  <si>
    <t>92345</t>
  </si>
  <si>
    <t>92344</t>
  </si>
  <si>
    <t>92334</t>
  </si>
  <si>
    <t>92333</t>
  </si>
  <si>
    <t>92332</t>
  </si>
  <si>
    <t>92331</t>
  </si>
  <si>
    <t>92330</t>
  </si>
  <si>
    <t>92329</t>
  </si>
  <si>
    <t>92328</t>
  </si>
  <si>
    <t>92327</t>
  </si>
  <si>
    <t>92326</t>
  </si>
  <si>
    <t>24,68</t>
  </si>
  <si>
    <t>92319</t>
  </si>
  <si>
    <t>92318</t>
  </si>
  <si>
    <t>92317</t>
  </si>
  <si>
    <t>92316</t>
  </si>
  <si>
    <t>92315</t>
  </si>
  <si>
    <t>92314</t>
  </si>
  <si>
    <t>92313</t>
  </si>
  <si>
    <t>92312</t>
  </si>
  <si>
    <t>92311</t>
  </si>
  <si>
    <t>92304</t>
  </si>
  <si>
    <t>92303</t>
  </si>
  <si>
    <t>92302</t>
  </si>
  <si>
    <t>92301</t>
  </si>
  <si>
    <t>92300</t>
  </si>
  <si>
    <t>92299</t>
  </si>
  <si>
    <t>92298</t>
  </si>
  <si>
    <t>92297</t>
  </si>
  <si>
    <t>92296</t>
  </si>
  <si>
    <t>92295</t>
  </si>
  <si>
    <t>92294</t>
  </si>
  <si>
    <t>92293</t>
  </si>
  <si>
    <t>92292</t>
  </si>
  <si>
    <t>92291</t>
  </si>
  <si>
    <t>92290</t>
  </si>
  <si>
    <t>92289</t>
  </si>
  <si>
    <t>92288</t>
  </si>
  <si>
    <t>11,14</t>
  </si>
  <si>
    <t>92287</t>
  </si>
  <si>
    <t>90374</t>
  </si>
  <si>
    <t>90373</t>
  </si>
  <si>
    <t>89981</t>
  </si>
  <si>
    <t>26,39</t>
  </si>
  <si>
    <t>89979</t>
  </si>
  <si>
    <t>89869</t>
  </si>
  <si>
    <t>89868</t>
  </si>
  <si>
    <t>89867</t>
  </si>
  <si>
    <t>89866</t>
  </si>
  <si>
    <t>27,70</t>
  </si>
  <si>
    <t>89861</t>
  </si>
  <si>
    <t>89860</t>
  </si>
  <si>
    <t>89857</t>
  </si>
  <si>
    <t>89856</t>
  </si>
  <si>
    <t>89855</t>
  </si>
  <si>
    <t>89854</t>
  </si>
  <si>
    <t>89853</t>
  </si>
  <si>
    <t>89852</t>
  </si>
  <si>
    <t>15,54</t>
  </si>
  <si>
    <t>89851</t>
  </si>
  <si>
    <t>15,56</t>
  </si>
  <si>
    <t>89850</t>
  </si>
  <si>
    <t>89847</t>
  </si>
  <si>
    <t>89846</t>
  </si>
  <si>
    <t>89845</t>
  </si>
  <si>
    <t>89844</t>
  </si>
  <si>
    <t>89842</t>
  </si>
  <si>
    <t>89841</t>
  </si>
  <si>
    <t>89840</t>
  </si>
  <si>
    <t>89839</t>
  </si>
  <si>
    <t>89838</t>
  </si>
  <si>
    <t>89837</t>
  </si>
  <si>
    <t>89836</t>
  </si>
  <si>
    <t>20,75</t>
  </si>
  <si>
    <t>89835</t>
  </si>
  <si>
    <t>21,61</t>
  </si>
  <si>
    <t>89834</t>
  </si>
  <si>
    <t>89833</t>
  </si>
  <si>
    <t>89832</t>
  </si>
  <si>
    <t>89831</t>
  </si>
  <si>
    <t>89830</t>
  </si>
  <si>
    <t>89829</t>
  </si>
  <si>
    <t>89828</t>
  </si>
  <si>
    <t>89827</t>
  </si>
  <si>
    <t>89826</t>
  </si>
  <si>
    <t>89825</t>
  </si>
  <si>
    <t>89824</t>
  </si>
  <si>
    <t>89823</t>
  </si>
  <si>
    <t>89822</t>
  </si>
  <si>
    <t>89821</t>
  </si>
  <si>
    <t>15,96</t>
  </si>
  <si>
    <t>89819</t>
  </si>
  <si>
    <t>89818</t>
  </si>
  <si>
    <t>6,68</t>
  </si>
  <si>
    <t>89817</t>
  </si>
  <si>
    <t>89816</t>
  </si>
  <si>
    <t>89815</t>
  </si>
  <si>
    <t>89814</t>
  </si>
  <si>
    <t>89813</t>
  </si>
  <si>
    <t>89812</t>
  </si>
  <si>
    <t>89811</t>
  </si>
  <si>
    <t>89810</t>
  </si>
  <si>
    <t>89809</t>
  </si>
  <si>
    <t>89808</t>
  </si>
  <si>
    <t>14,65</t>
  </si>
  <si>
    <t>89807</t>
  </si>
  <si>
    <t>89806</t>
  </si>
  <si>
    <t>89805</t>
  </si>
  <si>
    <t>8,26</t>
  </si>
  <si>
    <t>89804</t>
  </si>
  <si>
    <t>89803</t>
  </si>
  <si>
    <t>4,23</t>
  </si>
  <si>
    <t>89802</t>
  </si>
  <si>
    <t>89801</t>
  </si>
  <si>
    <t>89797</t>
  </si>
  <si>
    <t>89796</t>
  </si>
  <si>
    <t>21,31</t>
  </si>
  <si>
    <t>89795</t>
  </si>
  <si>
    <t>9,16</t>
  </si>
  <si>
    <t>89794</t>
  </si>
  <si>
    <t>89793</t>
  </si>
  <si>
    <t>89792</t>
  </si>
  <si>
    <t>89791</t>
  </si>
  <si>
    <t>89790</t>
  </si>
  <si>
    <t>89789</t>
  </si>
  <si>
    <t>89788</t>
  </si>
  <si>
    <t>89787</t>
  </si>
  <si>
    <t>89786</t>
  </si>
  <si>
    <t>89785</t>
  </si>
  <si>
    <t>89784</t>
  </si>
  <si>
    <t>89783</t>
  </si>
  <si>
    <t>89782</t>
  </si>
  <si>
    <t>89781</t>
  </si>
  <si>
    <t>89780</t>
  </si>
  <si>
    <t>89779</t>
  </si>
  <si>
    <t>11,86</t>
  </si>
  <si>
    <t>89778</t>
  </si>
  <si>
    <t>89777</t>
  </si>
  <si>
    <t>89776</t>
  </si>
  <si>
    <t>89774</t>
  </si>
  <si>
    <t>89772</t>
  </si>
  <si>
    <t>89769</t>
  </si>
  <si>
    <t>89768</t>
  </si>
  <si>
    <t>89767</t>
  </si>
  <si>
    <t>89765</t>
  </si>
  <si>
    <t>16,83</t>
  </si>
  <si>
    <t>89764</t>
  </si>
  <si>
    <t>89763</t>
  </si>
  <si>
    <t>89762</t>
  </si>
  <si>
    <t>89761</t>
  </si>
  <si>
    <t>89760</t>
  </si>
  <si>
    <t>89759</t>
  </si>
  <si>
    <t>89758</t>
  </si>
  <si>
    <t>89757</t>
  </si>
  <si>
    <t>89756</t>
  </si>
  <si>
    <t>89755</t>
  </si>
  <si>
    <t>89754</t>
  </si>
  <si>
    <t>89753</t>
  </si>
  <si>
    <t>4,35</t>
  </si>
  <si>
    <t>89752</t>
  </si>
  <si>
    <t>3,61</t>
  </si>
  <si>
    <t>89750</t>
  </si>
  <si>
    <t>89749</t>
  </si>
  <si>
    <t>89748</t>
  </si>
  <si>
    <t>89747</t>
  </si>
  <si>
    <t>89746</t>
  </si>
  <si>
    <t>89744</t>
  </si>
  <si>
    <t>25,48</t>
  </si>
  <si>
    <t>89743</t>
  </si>
  <si>
    <t>18,83</t>
  </si>
  <si>
    <t>89742</t>
  </si>
  <si>
    <t>89741</t>
  </si>
  <si>
    <t>89740</t>
  </si>
  <si>
    <t>12,66</t>
  </si>
  <si>
    <t>89739</t>
  </si>
  <si>
    <t>LUVA DE CORRER, CPVC, SOLDÁVEL, DN 22MM, INSTALADO EM RAMAL DE DISTRIBUIÇÃO DE ÁGUA   FORNECIMENTO E INSTALAÇÃO. AF_12/2014</t>
  </si>
  <si>
    <t>89738</t>
  </si>
  <si>
    <t>89737</t>
  </si>
  <si>
    <t>89736</t>
  </si>
  <si>
    <t>89735</t>
  </si>
  <si>
    <t>14,64</t>
  </si>
  <si>
    <t>89734</t>
  </si>
  <si>
    <t>89733</t>
  </si>
  <si>
    <t>89732</t>
  </si>
  <si>
    <t>89731</t>
  </si>
  <si>
    <t>89730</t>
  </si>
  <si>
    <t>89729</t>
  </si>
  <si>
    <t>89728</t>
  </si>
  <si>
    <t>89727</t>
  </si>
  <si>
    <t>89726</t>
  </si>
  <si>
    <t>89725</t>
  </si>
  <si>
    <t>89724</t>
  </si>
  <si>
    <t>10,01</t>
  </si>
  <si>
    <t>89723</t>
  </si>
  <si>
    <t>89721</t>
  </si>
  <si>
    <t>7,40</t>
  </si>
  <si>
    <t>89720</t>
  </si>
  <si>
    <t>89719</t>
  </si>
  <si>
    <t>89718</t>
  </si>
  <si>
    <t>89706</t>
  </si>
  <si>
    <t>89705</t>
  </si>
  <si>
    <t>89704</t>
  </si>
  <si>
    <t>89703</t>
  </si>
  <si>
    <t>89702</t>
  </si>
  <si>
    <t>89701</t>
  </si>
  <si>
    <t>89700</t>
  </si>
  <si>
    <t>89699</t>
  </si>
  <si>
    <t>89698</t>
  </si>
  <si>
    <t>89697</t>
  </si>
  <si>
    <t>89696</t>
  </si>
  <si>
    <t>89695</t>
  </si>
  <si>
    <t>89694</t>
  </si>
  <si>
    <t>89693</t>
  </si>
  <si>
    <t>89692</t>
  </si>
  <si>
    <t>8,19</t>
  </si>
  <si>
    <t>89691</t>
  </si>
  <si>
    <t>89690</t>
  </si>
  <si>
    <t>89689</t>
  </si>
  <si>
    <t>89687</t>
  </si>
  <si>
    <t>89686</t>
  </si>
  <si>
    <t>89685</t>
  </si>
  <si>
    <t>89684</t>
  </si>
  <si>
    <t>89682</t>
  </si>
  <si>
    <t>89681</t>
  </si>
  <si>
    <t>89680</t>
  </si>
  <si>
    <t>89679</t>
  </si>
  <si>
    <t>89678</t>
  </si>
  <si>
    <t>89677</t>
  </si>
  <si>
    <t>89676</t>
  </si>
  <si>
    <t>89675</t>
  </si>
  <si>
    <t>89674</t>
  </si>
  <si>
    <t>89673</t>
  </si>
  <si>
    <t>89672</t>
  </si>
  <si>
    <t>89671</t>
  </si>
  <si>
    <t>8,09</t>
  </si>
  <si>
    <t>89670</t>
  </si>
  <si>
    <t>89669</t>
  </si>
  <si>
    <t>89668</t>
  </si>
  <si>
    <t>89667</t>
  </si>
  <si>
    <t>89666</t>
  </si>
  <si>
    <t>9,06</t>
  </si>
  <si>
    <t>89664</t>
  </si>
  <si>
    <t>89663</t>
  </si>
  <si>
    <t>89662</t>
  </si>
  <si>
    <t>89661</t>
  </si>
  <si>
    <t>5,51</t>
  </si>
  <si>
    <t>89660</t>
  </si>
  <si>
    <t>89659</t>
  </si>
  <si>
    <t>5,79</t>
  </si>
  <si>
    <t>89658</t>
  </si>
  <si>
    <t>6,89</t>
  </si>
  <si>
    <t>89657</t>
  </si>
  <si>
    <t>6,78</t>
  </si>
  <si>
    <t>89656</t>
  </si>
  <si>
    <t>89655</t>
  </si>
  <si>
    <t>89654</t>
  </si>
  <si>
    <t>9,73</t>
  </si>
  <si>
    <t>89653</t>
  </si>
  <si>
    <t>89652</t>
  </si>
  <si>
    <t>89651</t>
  </si>
  <si>
    <t>89650</t>
  </si>
  <si>
    <t>89649</t>
  </si>
  <si>
    <t>89648</t>
  </si>
  <si>
    <t>12,26</t>
  </si>
  <si>
    <t>89647</t>
  </si>
  <si>
    <t>89646</t>
  </si>
  <si>
    <t>89645</t>
  </si>
  <si>
    <t>89643</t>
  </si>
  <si>
    <t>89642</t>
  </si>
  <si>
    <t>89641</t>
  </si>
  <si>
    <t>6,96</t>
  </si>
  <si>
    <t>89639</t>
  </si>
  <si>
    <t>89638</t>
  </si>
  <si>
    <t>6,29</t>
  </si>
  <si>
    <t>89637</t>
  </si>
  <si>
    <t>89632</t>
  </si>
  <si>
    <t>89631</t>
  </si>
  <si>
    <t>89630</t>
  </si>
  <si>
    <t>89629</t>
  </si>
  <si>
    <t>89628</t>
  </si>
  <si>
    <t>89627</t>
  </si>
  <si>
    <t>89626</t>
  </si>
  <si>
    <t>89625</t>
  </si>
  <si>
    <t>89624</t>
  </si>
  <si>
    <t>89623</t>
  </si>
  <si>
    <t>89622</t>
  </si>
  <si>
    <t>89620</t>
  </si>
  <si>
    <t>8,47</t>
  </si>
  <si>
    <t>89617</t>
  </si>
  <si>
    <t>89616</t>
  </si>
  <si>
    <t>89615</t>
  </si>
  <si>
    <t>89614</t>
  </si>
  <si>
    <t>ADAPTADOR CURTO COM BOLSA E ROSCA PARA REGISTRO, PVC, SOLDÁVEL, DN 75MM X 2.1/2, INSTALADO EM PRUMADA DE ÁGUA - FORNECIMENTO E INSTALAÇÃO. AF_12/2014</t>
  </si>
  <si>
    <t>89613</t>
  </si>
  <si>
    <t>89612</t>
  </si>
  <si>
    <t>89611</t>
  </si>
  <si>
    <t>89610</t>
  </si>
  <si>
    <t>89609</t>
  </si>
  <si>
    <t>89605</t>
  </si>
  <si>
    <t>10,37</t>
  </si>
  <si>
    <t>89600</t>
  </si>
  <si>
    <t>89599</t>
  </si>
  <si>
    <t>89598</t>
  </si>
  <si>
    <t>89597</t>
  </si>
  <si>
    <t>20,27</t>
  </si>
  <si>
    <t>89596</t>
  </si>
  <si>
    <t>89595</t>
  </si>
  <si>
    <t>89594</t>
  </si>
  <si>
    <t>89593</t>
  </si>
  <si>
    <t>89592</t>
  </si>
  <si>
    <t>89591</t>
  </si>
  <si>
    <t>89590</t>
  </si>
  <si>
    <t>89587</t>
  </si>
  <si>
    <t>89585</t>
  </si>
  <si>
    <t>22,24</t>
  </si>
  <si>
    <t>89584</t>
  </si>
  <si>
    <t>19,03</t>
  </si>
  <si>
    <t>89583</t>
  </si>
  <si>
    <t>89582</t>
  </si>
  <si>
    <t>89581</t>
  </si>
  <si>
    <t>89579</t>
  </si>
  <si>
    <t>89577</t>
  </si>
  <si>
    <t>89575</t>
  </si>
  <si>
    <t>89574</t>
  </si>
  <si>
    <t>89573</t>
  </si>
  <si>
    <t>89572</t>
  </si>
  <si>
    <t>89571</t>
  </si>
  <si>
    <t>89570</t>
  </si>
  <si>
    <t>89569</t>
  </si>
  <si>
    <t>89568</t>
  </si>
  <si>
    <t>89567</t>
  </si>
  <si>
    <t>89566</t>
  </si>
  <si>
    <t>28,23</t>
  </si>
  <si>
    <t>89565</t>
  </si>
  <si>
    <t>89564</t>
  </si>
  <si>
    <t>89563</t>
  </si>
  <si>
    <t>89562</t>
  </si>
  <si>
    <t>89561</t>
  </si>
  <si>
    <t>89559</t>
  </si>
  <si>
    <t>89558</t>
  </si>
  <si>
    <t>89557</t>
  </si>
  <si>
    <t>89556</t>
  </si>
  <si>
    <t>89555</t>
  </si>
  <si>
    <t>89554</t>
  </si>
  <si>
    <t>89553</t>
  </si>
  <si>
    <t>89552</t>
  </si>
  <si>
    <t>89551</t>
  </si>
  <si>
    <t>89550</t>
  </si>
  <si>
    <t>89549</t>
  </si>
  <si>
    <t>89548</t>
  </si>
  <si>
    <t>89547</t>
  </si>
  <si>
    <t>89546</t>
  </si>
  <si>
    <t>7,14</t>
  </si>
  <si>
    <t>89545</t>
  </si>
  <si>
    <t>5,19</t>
  </si>
  <si>
    <t>89544</t>
  </si>
  <si>
    <t>89542</t>
  </si>
  <si>
    <t>89541</t>
  </si>
  <si>
    <t>89540</t>
  </si>
  <si>
    <t>89536</t>
  </si>
  <si>
    <t>89535</t>
  </si>
  <si>
    <t>89532</t>
  </si>
  <si>
    <t>89531</t>
  </si>
  <si>
    <t>89530</t>
  </si>
  <si>
    <t>23,77</t>
  </si>
  <si>
    <t>89529</t>
  </si>
  <si>
    <t>89528</t>
  </si>
  <si>
    <t>89527</t>
  </si>
  <si>
    <t>89526</t>
  </si>
  <si>
    <t>89525</t>
  </si>
  <si>
    <t>89524</t>
  </si>
  <si>
    <t>89523</t>
  </si>
  <si>
    <t>89522</t>
  </si>
  <si>
    <t>89521</t>
  </si>
  <si>
    <t>89520</t>
  </si>
  <si>
    <t>89519</t>
  </si>
  <si>
    <t>89518</t>
  </si>
  <si>
    <t>89517</t>
  </si>
  <si>
    <t>89516</t>
  </si>
  <si>
    <t>89515</t>
  </si>
  <si>
    <t>89514</t>
  </si>
  <si>
    <t>89513</t>
  </si>
  <si>
    <t>83,43</t>
  </si>
  <si>
    <t>89510</t>
  </si>
  <si>
    <t>89507</t>
  </si>
  <si>
    <t>89506</t>
  </si>
  <si>
    <t>89505</t>
  </si>
  <si>
    <t>89504</t>
  </si>
  <si>
    <t>89503</t>
  </si>
  <si>
    <t>89502</t>
  </si>
  <si>
    <t>89501</t>
  </si>
  <si>
    <t>89500</t>
  </si>
  <si>
    <t>89499</t>
  </si>
  <si>
    <t>89498</t>
  </si>
  <si>
    <t>89497</t>
  </si>
  <si>
    <t>89496</t>
  </si>
  <si>
    <t>89494</t>
  </si>
  <si>
    <t>89493</t>
  </si>
  <si>
    <t>11,47</t>
  </si>
  <si>
    <t>89492</t>
  </si>
  <si>
    <t>89490</t>
  </si>
  <si>
    <t>89489</t>
  </si>
  <si>
    <t>8,28</t>
  </si>
  <si>
    <t>89485</t>
  </si>
  <si>
    <t>3,44</t>
  </si>
  <si>
    <t>89481</t>
  </si>
  <si>
    <t>89445</t>
  </si>
  <si>
    <t>89444</t>
  </si>
  <si>
    <t>21,63</t>
  </si>
  <si>
    <t>89443</t>
  </si>
  <si>
    <t>17,28</t>
  </si>
  <si>
    <t>89442</t>
  </si>
  <si>
    <t>89440</t>
  </si>
  <si>
    <t>89439</t>
  </si>
  <si>
    <t>89438</t>
  </si>
  <si>
    <t>89437</t>
  </si>
  <si>
    <t>89436</t>
  </si>
  <si>
    <t>89435</t>
  </si>
  <si>
    <t>89434</t>
  </si>
  <si>
    <t>89433</t>
  </si>
  <si>
    <t>89432</t>
  </si>
  <si>
    <t>10,48</t>
  </si>
  <si>
    <t>89431</t>
  </si>
  <si>
    <t>89430</t>
  </si>
  <si>
    <t>89429</t>
  </si>
  <si>
    <t>89428</t>
  </si>
  <si>
    <t>89427</t>
  </si>
  <si>
    <t>89426</t>
  </si>
  <si>
    <t>89425</t>
  </si>
  <si>
    <t>5,74</t>
  </si>
  <si>
    <t>89424</t>
  </si>
  <si>
    <t>89423</t>
  </si>
  <si>
    <t>6,94</t>
  </si>
  <si>
    <t>89421</t>
  </si>
  <si>
    <t>89419</t>
  </si>
  <si>
    <t>30,23</t>
  </si>
  <si>
    <t>89418</t>
  </si>
  <si>
    <t>89417</t>
  </si>
  <si>
    <t>89416</t>
  </si>
  <si>
    <t>89415</t>
  </si>
  <si>
    <t>89414</t>
  </si>
  <si>
    <t>89413</t>
  </si>
  <si>
    <t>89412</t>
  </si>
  <si>
    <t>12,57</t>
  </si>
  <si>
    <t>89411</t>
  </si>
  <si>
    <t>89410</t>
  </si>
  <si>
    <t>89409</t>
  </si>
  <si>
    <t>89408</t>
  </si>
  <si>
    <t>9,91</t>
  </si>
  <si>
    <t>89407</t>
  </si>
  <si>
    <t>12,01</t>
  </si>
  <si>
    <t>89406</t>
  </si>
  <si>
    <t>6,64</t>
  </si>
  <si>
    <t>89405</t>
  </si>
  <si>
    <t>89404</t>
  </si>
  <si>
    <t>89400</t>
  </si>
  <si>
    <t>89399</t>
  </si>
  <si>
    <t>25,30</t>
  </si>
  <si>
    <t>89398</t>
  </si>
  <si>
    <t>89397</t>
  </si>
  <si>
    <t>89396</t>
  </si>
  <si>
    <t>13,12</t>
  </si>
  <si>
    <t>89395</t>
  </si>
  <si>
    <t>89394</t>
  </si>
  <si>
    <t>10,77</t>
  </si>
  <si>
    <t>89393</t>
  </si>
  <si>
    <t>89392</t>
  </si>
  <si>
    <t>89391</t>
  </si>
  <si>
    <t>14,17</t>
  </si>
  <si>
    <t>89390</t>
  </si>
  <si>
    <t>89389</t>
  </si>
  <si>
    <t>20,05</t>
  </si>
  <si>
    <t>89387</t>
  </si>
  <si>
    <t>89386</t>
  </si>
  <si>
    <t>10,33</t>
  </si>
  <si>
    <t>89385</t>
  </si>
  <si>
    <t>8,60</t>
  </si>
  <si>
    <t>89384</t>
  </si>
  <si>
    <t>5,12</t>
  </si>
  <si>
    <t>89383</t>
  </si>
  <si>
    <t>89382</t>
  </si>
  <si>
    <t>89381</t>
  </si>
  <si>
    <t>89380</t>
  </si>
  <si>
    <t>LUVA DE CORRER, PVC, SOLDÁVEL, DN 25MM, INSTALADO EM RAMAL OU SUB-RAMAL DE ÁGUA - FORNECIMENTO E INSTALAÇÃO. AF_12/2014</t>
  </si>
  <si>
    <t>89379</t>
  </si>
  <si>
    <t>89378</t>
  </si>
  <si>
    <t>89377</t>
  </si>
  <si>
    <t>89376</t>
  </si>
  <si>
    <t>89375</t>
  </si>
  <si>
    <t>89374</t>
  </si>
  <si>
    <t>89373</t>
  </si>
  <si>
    <t>89372</t>
  </si>
  <si>
    <t>6,13</t>
  </si>
  <si>
    <t>89371</t>
  </si>
  <si>
    <t>89370</t>
  </si>
  <si>
    <t>89369</t>
  </si>
  <si>
    <t>89368</t>
  </si>
  <si>
    <t>89367</t>
  </si>
  <si>
    <t>89366</t>
  </si>
  <si>
    <t>89365</t>
  </si>
  <si>
    <t>89364</t>
  </si>
  <si>
    <t>89363</t>
  </si>
  <si>
    <t>89362</t>
  </si>
  <si>
    <t>11,91</t>
  </si>
  <si>
    <t>89361</t>
  </si>
  <si>
    <t>89360</t>
  </si>
  <si>
    <t>89359</t>
  </si>
  <si>
    <t>7,35</t>
  </si>
  <si>
    <t>89358</t>
  </si>
  <si>
    <t>97536</t>
  </si>
  <si>
    <t>0179</t>
  </si>
  <si>
    <t>FORNEC. E ASSENTAMENTO DE TUBOS P/INSTALACAO DOMICILIAR</t>
  </si>
  <si>
    <t>30,60</t>
  </si>
  <si>
    <t>97535</t>
  </si>
  <si>
    <t>97498</t>
  </si>
  <si>
    <t>TUBO EM COBRE RÍGIDO, DN 28 MM, CLASSE I, SEM ISOLAMENTO, INSTALADO EM RAMAL E SUB-RAMAL  FORNECIMENTO E INSTALAÇÃO. AF_12/2015</t>
  </si>
  <si>
    <t>97358</t>
  </si>
  <si>
    <t>TUBO EM COBRE RÍGIDO, DN 22 MM, CLASSE I, SEM ISOLAMENTO, INSTALADO EM RAMAL E SUB-RAMAL  FORNECIMENTO E INSTALAÇÃO. AF_12/2015</t>
  </si>
  <si>
    <t>97357</t>
  </si>
  <si>
    <t>TUBO EM COBRE RÍGIDO, DN 15 MM, CLASSE I, SEM ISOLAMENTO, INSTALADO EM RAMAL E SUB-RAMAL  FORNECIMENTO E INSTALAÇÃO. AF_12/2015</t>
  </si>
  <si>
    <t>97356</t>
  </si>
  <si>
    <t>TUBO EM COBRE RÍGIDO, DN 28 MM, CLASSE I, SEM ISOLAMENTO, INSTALADO EM RAMAL DE DISTRIBUIÇÃO FORNECIMENTO E INSTALAÇÃO. AF_12/2015</t>
  </si>
  <si>
    <t>97355</t>
  </si>
  <si>
    <t>TUBO EM COBRE RÍGIDO, DN 22 MM, CLASSE I, SEM ISOLAMENTO, INSTALADO EM RAMAL DE DISTRIBUIÇÃO FORNECIMENTO E INSTALAÇÃO. AF_12/2015</t>
  </si>
  <si>
    <t>97354</t>
  </si>
  <si>
    <t>TUBO EM COBRE RÍGIDO, DN 15 MM, CLASSE I, SEM ISOLAMENTO, INSTALADO EM RAMAL DE DISTRIBUIÇÃO  FORNECIMENTO E INSTALAÇÃO. AF_12/2015</t>
  </si>
  <si>
    <t>97353</t>
  </si>
  <si>
    <t>TUBO EM COBRE RÍGIDO, DN 66 MM, CLASSE I, SEM ISOLAMENTO, INSTALADO EM PRUMADA  FORNECIMENTO E INSTALAÇÃO. AF_12/2015</t>
  </si>
  <si>
    <t>97352</t>
  </si>
  <si>
    <t>TUBO EM COBRE RÍGIDO, DN 54 MM, CLASSE I, SEM ISOLAMENTO, INSTALADO EM PRUMADA  FORNECIMENTO E INSTALAÇÃO. AF_12/2015</t>
  </si>
  <si>
    <t>97351</t>
  </si>
  <si>
    <t>TUBO EM COBRE RÍGIDO, DN 42 MM, CLASSE I, SEM ISOLAMENTO, INSTALADO EM PRUMADA  FORNECIMENTO E INSTALAÇÃO. AF_12/2015</t>
  </si>
  <si>
    <t>97350</t>
  </si>
  <si>
    <t>TUBO EM COBRE RÍGIDO, DN 35 MM, CLASSE I, SEM ISOLAMENTO, INSTALADO EM PRUMADA  FORNECIMENTO E INSTALAÇÃO. AF_12/2015</t>
  </si>
  <si>
    <t>97349</t>
  </si>
  <si>
    <t>TUBO EM COBRE RÍGIDO, DN 28 MM, CLASSE I, SEM ISOLAMENTO, INSTALADO EM PRUMADA  FORNECIMENTO E INSTALAÇÃO. AF_12/2015</t>
  </si>
  <si>
    <t>97348</t>
  </si>
  <si>
    <t>TUBO EM COBRE RÍGIDO, DN 22 MM, CLASSE I, SEM ISOLAMENTO, INSTALADO EM PRUMADA  FORNECIMENTO E INSTALAÇÃO. AF_12/2015</t>
  </si>
  <si>
    <t>97347</t>
  </si>
  <si>
    <t>31,77</t>
  </si>
  <si>
    <t>97340</t>
  </si>
  <si>
    <t>97339</t>
  </si>
  <si>
    <t>97338</t>
  </si>
  <si>
    <t>97337</t>
  </si>
  <si>
    <t>97336</t>
  </si>
  <si>
    <t>97335</t>
  </si>
  <si>
    <t>TUBO EM COBRE FLEXÍVEL, DN 5/8, COM ISOLAMENTO, INSTALADO EM RAMAL DE ALIMENTAÇÃO DE AR CONDICIONADO COM CONDENSADORA CENTRAL   FORNECIMENTO E INSTALAÇÃO. AF_12/2015</t>
  </si>
  <si>
    <t>97334</t>
  </si>
  <si>
    <t>TUBO EM COBRE FLEXÍVEL, DN 1/2", COM ISOLAMENTO, INSTALADO EM RAMAL DE ALIMENTAÇÃO DE AR CONDICIONADO COM CONDENSADORA CENTRAL  FORNECIMENTO E INSTALAÇÃO. AF_12/2015</t>
  </si>
  <si>
    <t>97333</t>
  </si>
  <si>
    <t>TUBO EM COBRE FLEXÍVEL, DN 3/8", COM ISOLAMENTO, INSTALADO EM RAMAL DE ALIMENTAÇÃO DE AR CONDICIONADO COM CONDENSADORA CENTRAL  FORNECIMENTO E INSTALAÇÃO. AF_12/2015</t>
  </si>
  <si>
    <t>97332</t>
  </si>
  <si>
    <t>TUBO EM COBRE FLEXÍVEL, DN 1/4", COM ISOLAMENTO, INSTALADO EM RAMAL DE ALIMENTAÇÃO DE AR CONDICIONADO COM CONDENSADORA CENTRAL  FORNECIMENTO E INSTALAÇÃO. AF_12/2015</t>
  </si>
  <si>
    <t>97331</t>
  </si>
  <si>
    <t>TUBO EM COBRE FLEXÍVEL, DN 5/8", COM ISOLAMENTO, INSTALADO EM RAMAL DE ALIMENTAÇÃO DE AR CONDICIONADO COM CONDENSADORA INDIVIDUAL  FORNECIMENTO E INSTALAÇÃO. AF_12/2015</t>
  </si>
  <si>
    <t>97330</t>
  </si>
  <si>
    <t>TUBO EM COBRE FLEXÍVEL, DN 1/2", COM ISOLAMENTO, INSTALADO EM RAMAL DE ALIMENTAÇÃO DE AR CONDICIONADO COM CONDENSADORA INDIVIDUAL  FORNECIMENTO E INSTALAÇÃO. AF_12/2015</t>
  </si>
  <si>
    <t>97329</t>
  </si>
  <si>
    <t>TUBO EM COBRE FLEXÍVEL, DN 3/8", COM ISOLAMENTO, INSTALADO EM RAMAL DE ALIMENTAÇÃO DE AR CONDICIONADO COM CONDENSADORA INDIVIDUAL  FORNECIMENTO E INSTALAÇÃO. AF_12/2015</t>
  </si>
  <si>
    <t>97328</t>
  </si>
  <si>
    <t>TUBO EM COBRE FLEXÍVEL, DN 1/4, COM ISOLAMENTO, INSTALADO EM RAMAL DE ALIMENTAÇÃO DE AR CONDICIONADO COM CONDENSADORA INDIVIDUAL   FORNECIMENTO E INSTALAÇÃO. AF_12/2015</t>
  </si>
  <si>
    <t>97327</t>
  </si>
  <si>
    <t>TUBO, PEX, MONOCAMADA, DN 32, INSTALADO EM RAMAL DE DISTRIBUIÇÃO DE ÁGUA  FORNECIMENTO E INSTALAÇÃO. AF_06/2015</t>
  </si>
  <si>
    <t>96801</t>
  </si>
  <si>
    <t>TUBO, PEX, MONOCAMADA, DN 25, INSTALADO EM RAMAL DE DISTRIBUIÇÃO DE ÁGUA  FORNECIMENTO E INSTALAÇÃO. AF_06/2015</t>
  </si>
  <si>
    <t>96800</t>
  </si>
  <si>
    <t>TUBO, PEX, MONOCAMADA, DN 20, INSTALADO EM RAMAL DE DISTRIBUIÇÃO DE ÁGUA  FORNECIMENTO E INSTALAÇÃO. AF_06/2015</t>
  </si>
  <si>
    <t>96799</t>
  </si>
  <si>
    <t>TUBO, PEX, MONOCAMADA, DN 16, INSTALADO EM RAMAL DE DISTRIBUIÇÃO DE ÁGUA  FORNECIMENTO E INSTALAÇÃO. AF_06/2015</t>
  </si>
  <si>
    <t>96798</t>
  </si>
  <si>
    <t>8,84</t>
  </si>
  <si>
    <t>6,98</t>
  </si>
  <si>
    <t>TUBO, PPR, DN 110, CLASSE PN 25,  INSTALADO EM RESERVAÇÃO DE ÁGUA DE EDIFICAÇÃO QUE POSSUA RESERVATÓRIO DE FIBRA/FIBROCIMENTO  FORNECIMENTO E INSTALAÇÃO. AF_06/2016</t>
  </si>
  <si>
    <t>96735</t>
  </si>
  <si>
    <t>TUBO, PPR, DN 90, CLASSE PN 25,  INSTALADO EM RESERVAÇÃO DE ÁGUA DE EDIFICAÇÃO QUE POSSUA RESERVATÓRIO DE FIBRA/FIBROCIMENTO  FORNECIMENTO E INSTALAÇÃO. AF_06/2016</t>
  </si>
  <si>
    <t>96734</t>
  </si>
  <si>
    <t>TUBO, PPR, DN 75, CLASSE PN 25,  INSTALADO EM RESERVAÇÃO DE ÁGUA DE EDIFICAÇÃO QUE POSSUA RESERVATÓRIO DE FIBRA/FIBROCIMENTO  FORNECIMENTO E INSTALAÇÃO. AF_06/2016</t>
  </si>
  <si>
    <t>96733</t>
  </si>
  <si>
    <t>TUBO, PPR, DN 63, CLASSE PN 25,  INSTALADO EM RESERVAÇÃO DE ÁGUA DE EDIFICAÇÃO QUE POSSUA RESERVATÓRIO DE FIBRA/FIBROCIMENTO  FORNECIMENTO E INSTALAÇÃO. AF_06/2016</t>
  </si>
  <si>
    <t>96732</t>
  </si>
  <si>
    <t>TUBO, PPR, DN 50, CLASSE PN 25,  INSTALADO EM RESERVAÇÃO DE ÁGUA DE EDIFICAÇÃO QUE POSSUA RESERVATÓRIO DE FIBRA/FIBROCIMENTO  FORNECIMENTO E INSTALAÇÃO. AF_06/2016</t>
  </si>
  <si>
    <t>96731</t>
  </si>
  <si>
    <t>TUBO, PPR, DN 40, CLASSE PN 25,  INSTALADO EM RESERVAÇÃO DE ÁGUA DE EDIFICAÇÃO QUE POSSUA RESERVATÓRIO DE FIBRA/FIBROCIMENTO  FORNECIMENTO E INSTALAÇÃO. AF_06/2016</t>
  </si>
  <si>
    <t>96730</t>
  </si>
  <si>
    <t>TUBO, PPR, DN 32, CLASSE PN 25,  INSTALADO EM RESERVAÇÃO DE ÁGUA DE EDIFICAÇÃO QUE POSSUA RESERVATÓRIO DE FIBRA/FIBROCIMENTO  FORNECIMENTO E INSTALAÇÃO. AF_06/2016</t>
  </si>
  <si>
    <t>96729</t>
  </si>
  <si>
    <t>TUBO, PPR, DN 25, CLASSE PN 25,  INSTALADO EM RESERVAÇÃO DE ÁGUA DE EDIFICAÇÃO QUE POSSUA RESERVATÓRIO DE FIBRA/FIBROCIMENTO  FORNECIMENTO E INSTALAÇÃO. AF_06/2016</t>
  </si>
  <si>
    <t>96728</t>
  </si>
  <si>
    <t>TUBO, PPR, DN 20, CLASSE PN 25,  INSTALADO EM RESERVAÇÃO DE ÁGUA DE EDIFICAÇÃO QUE POSSUA RESERVATÓRIO DE FIBRA/FIBROCIMENTO  FORNECIMENTO E INSTALAÇÃO. AF_06/2016</t>
  </si>
  <si>
    <t>96727</t>
  </si>
  <si>
    <t>TUBO, PPR, DN 110, CLASSE PN 12,  INSTALADO EM RESERVAÇÃO DE ÁGUA DE EDIFICAÇÃO QUE POSSUA RESERVATÓRIO DE FIBRA/FIBROCIMENTO  FORNECIMENTO E INSTALAÇÃO. AF_06/2016</t>
  </si>
  <si>
    <t>96726</t>
  </si>
  <si>
    <t>TUBO, PPR, DN 90, CLASSE PN 12,  INSTALADO EM RESERVAÇÃO DE ÁGUA DE EDIFICAÇÃO QUE POSSUA RESERVATÓRIO DE FIBRA/FIBROCIMENTO  FORNECIMENTO E INSTALAÇÃO. AF_06/2016</t>
  </si>
  <si>
    <t>96725</t>
  </si>
  <si>
    <t>TUBO, PPR, DN 75, CLASSE PN 12,  INSTALADO EM RESERVAÇÃO DE ÁGUA DE EDIFICAÇÃO QUE POSSUA RESERVATÓRIO DE FIBRA/FIBROCIMENTO  FORNECIMENTO E INSTALAÇÃO. AF_06/2016</t>
  </si>
  <si>
    <t>96724</t>
  </si>
  <si>
    <t>TUBO, PPR, DN 63, CLASSE PN 12,  INSTALADO EM RESERVAÇÃO DE ÁGUA DE EDIFICAÇÃO QUE POSSUA RESERVATÓRIO DE FIBRA/FIBROCIMENTO  FORNECIMENTO E INSTALAÇÃO. AF_06/2016</t>
  </si>
  <si>
    <t>96723</t>
  </si>
  <si>
    <t>TUBO, PPR, DN 50, CLASSE PN 12,  INSTALADO EM RESERVAÇÃO DE ÁGUA DE EDIFICAÇÃO QUE POSSUA RESERVATÓRIO DE FIBRA/FIBROCIMENTO  FORNECIMENTO E INSTALAÇÃO. AF_06/2016</t>
  </si>
  <si>
    <t>96722</t>
  </si>
  <si>
    <t>TUBO, PPR, DN 40, CLASSE PN 12,  INSTALADO EM RESERVAÇÃO DE ÁGUA DE EDIFICAÇÃO QUE POSSUA RESERVATÓRIO DE FIBRA/FIBROCIMENTO  FORNECIMENTO E INSTALAÇÃO. AF_06/2016</t>
  </si>
  <si>
    <t>96721</t>
  </si>
  <si>
    <t>13,14</t>
  </si>
  <si>
    <t>TUBO, PPR, DN 32, CLASSE PN 12,  INSTALADO EM RESERVAÇÃO DE ÁGUA DE EDIFICAÇÃO QUE POSSUA RESERVATÓRIO DE FIBRA/FIBROCIMENTO  FORNECIMENTO E INSTALAÇÃO. AF_06/2016</t>
  </si>
  <si>
    <t>96720</t>
  </si>
  <si>
    <t>TUBO, PPR, DN 25, CLASSE PN 20,  INSTALADO EM RESERVAÇÃO DE ÁGUA DE EDIFICAÇÃO QUE POSSUA RESERVATÓRIO DE FIBRA/FIBROCIMENTO  FORNECIMENTO E INSTALAÇÃO. AF_06/2016</t>
  </si>
  <si>
    <t>96719</t>
  </si>
  <si>
    <t>TUBO, PPR, DN 20, CLASSE PN 20,  INSTALADO EM RESERVAÇÃO DE ÁGUA DE EDIFICAÇÃO QUE POSSUA RESERVATÓRIO DE FIBRA/FIBROCIMENTO  FORNECIMENTO E INSTALAÇÃO. AF_06/2016</t>
  </si>
  <si>
    <t>96718</t>
  </si>
  <si>
    <t>96683</t>
  </si>
  <si>
    <t>96682</t>
  </si>
  <si>
    <t>96681</t>
  </si>
  <si>
    <t>96680</t>
  </si>
  <si>
    <t>96679</t>
  </si>
  <si>
    <t>96678</t>
  </si>
  <si>
    <t>96677</t>
  </si>
  <si>
    <t>7,25</t>
  </si>
  <si>
    <t>96676</t>
  </si>
  <si>
    <t>96675</t>
  </si>
  <si>
    <t>96674</t>
  </si>
  <si>
    <t>96673</t>
  </si>
  <si>
    <t>96672</t>
  </si>
  <si>
    <t>96671</t>
  </si>
  <si>
    <t>96670</t>
  </si>
  <si>
    <t>96669</t>
  </si>
  <si>
    <t>96668</t>
  </si>
  <si>
    <t>32,16</t>
  </si>
  <si>
    <t>96649</t>
  </si>
  <si>
    <t>21,56</t>
  </si>
  <si>
    <t>96648</t>
  </si>
  <si>
    <t>96647</t>
  </si>
  <si>
    <t>96646</t>
  </si>
  <si>
    <t>96645</t>
  </si>
  <si>
    <t>96644</t>
  </si>
  <si>
    <t>96636</t>
  </si>
  <si>
    <t>96635</t>
  </si>
  <si>
    <t>95697</t>
  </si>
  <si>
    <t>TUBO, CPVC, SOLDÁVEL, DN 89 MM, INSTALADO EM RESERVAÇÃO DE ÁGUA DE EDIFICAÇÃO QUE POSSUA RESERVATÓRIO DE FIBRA/FIBROCIMENTO  FORNECIMENTO E INSTALAÇÃO. AF_06/2016</t>
  </si>
  <si>
    <t>94722</t>
  </si>
  <si>
    <t>TUBO, CPVC, SOLDÁVEL, DN 73 MM, INSTALADO EM RESERVAÇÃO DE ÁGUA DE EDIFICAÇÃO QUE POSSUA RESERVATÓRIO DE FIBRA/FIBROCIMENTO  FORNECIMENTO E INSTALAÇÃO. AF_06/2016</t>
  </si>
  <si>
    <t>94721</t>
  </si>
  <si>
    <t>TUBO, CPVC, SOLDÁVEL, DN 54 MM, INSTALADO EM RESERVAÇÃO DE ÁGUA DE EDIFICAÇÃO QUE POSSUA RESERVATÓRIO DE FIBRA/FIBROCIMENTO  FORNECIMENTO E INSTALAÇÃO. AF_06/2016</t>
  </si>
  <si>
    <t>94720</t>
  </si>
  <si>
    <t>TUBO, CPVC, SOLDÁVEL, DN 42 MM, INSTALADO EM RESERVAÇÃO DE ÁGUA DE EDIFICAÇÃO QUE POSSUA RESERVATÓRIO DE FIBRA/FIBROCIMENTO  FORNECIMENTO E INSTALAÇÃO. AF_06/2016</t>
  </si>
  <si>
    <t>94719</t>
  </si>
  <si>
    <t>TUBO, CPVC, SOLDÁVEL, DN 35 MM, INSTALADO EM RESERVAÇÃO DE ÁGUA DE EDIFICAÇÃO QUE POSSUA RESERVATÓRIO DE FIBRA/FIBROCIMENTO  FORNECIMENTO E INSTALAÇÃO. AF_06/2016</t>
  </si>
  <si>
    <t>94718</t>
  </si>
  <si>
    <t>TUBO, CPVC, SOLDÁVEL, DN 28 MM, INSTALADO EM RESERVAÇÃO DE ÁGUA DE EDIFICAÇÃO QUE POSSUA RESERVATÓRIO DE FIBRA/FIBROCIMENTO  FORNECIMENTO E INSTALAÇÃO. AF_06/2016</t>
  </si>
  <si>
    <t>94717</t>
  </si>
  <si>
    <t>TUBO, CPVC, SOLDÁVEL, DN 22 MM, INSTALADO EM RESERVAÇÃO DE ÁGUA DE EDIFICAÇÃO QUE POSSUA RESERVATÓRIO DE FIBRA/FIBROCIMENTO  FORNECIMENTO E INSTALAÇÃO. AF_06/2016</t>
  </si>
  <si>
    <t>94716</t>
  </si>
  <si>
    <t>TUBO, PVC, SOLDÁVEL, DN 110 MM, INSTALADO EM RESERVAÇÃO DE ÁGUA DE EDIFICAÇÃO QUE POSSUA RESERVATÓRIO DE FIBRA/FIBROCIMENTO   FORNECIMENTO E INSTALAÇÃO. AF_06/2016</t>
  </si>
  <si>
    <t>94655</t>
  </si>
  <si>
    <t>TUBO, PVC, SOLDÁVEL, DN 85 MM, INSTALADO EM RESERVAÇÃO DE ÁGUA DE EDIFICAÇÃO QUE POSSUA RESERVATÓRIO DE FIBRA/FIBROCIMENTO   FORNECIMENTO E INSTALAÇÃO. AF_06/2016</t>
  </si>
  <si>
    <t>94654</t>
  </si>
  <si>
    <t>TUBO, PVC, SOLDÁVEL, DN 75 MM, INSTALADO EM RESERVAÇÃO DE ÁGUA DE EDIFICAÇÃO QUE POSSUA RESERVATÓRIO DE FIBRA/FIBROCIMENTO   FORNECIMENTO E INSTALAÇÃO. AF_06/2016</t>
  </si>
  <si>
    <t>94653</t>
  </si>
  <si>
    <t>TUBO, PVC, SOLDÁVEL, DN 60 MM, INSTALADO EM RESERVAÇÃO DE ÁGUA DE EDIFICAÇÃO QUE POSSUA RESERVATÓRIO DE FIBRA/FIBROCIMENTO   FORNECIMENTO E INSTALAÇÃO. AF_06/2016</t>
  </si>
  <si>
    <t>94652</t>
  </si>
  <si>
    <t>TUBO, PVC, SOLDÁVEL, DN 50 MM, INSTALADO EM RESERVAÇÃO DE ÁGUA DE EDIFICAÇÃO QUE POSSUA RESERVATÓRIO DE FIBRA/FIBROCIMENTO   FORNECIMENTO E INSTALAÇÃO. AF_06/2016</t>
  </si>
  <si>
    <t>94651</t>
  </si>
  <si>
    <t>TUBO, PVC, SOLDÁVEL, DN 40 MM, INSTALADO EM RESERVAÇÃO DE ÁGUA DE EDIFICAÇÃO QUE POSSUA RESERVATÓRIO DE FIBRA/FIBROCIMENTO   FORNECIMENTO E INSTALAÇÃO. AF_06/2016</t>
  </si>
  <si>
    <t>94650</t>
  </si>
  <si>
    <t>TUBO, PVC, SOLDÁVEL, DN 32 MM, INSTALADO EM RESERVAÇÃO DE ÁGUA DE EDIFICAÇÃO QUE POSSUA RESERVATÓRIO DE FIBRA/FIBROCIMENTO   FORNECIMENTO E INSTALAÇÃO. AF_06/2016</t>
  </si>
  <si>
    <t>94649</t>
  </si>
  <si>
    <t>18,97</t>
  </si>
  <si>
    <t>TUBO, PVC, SOLDÁVEL, DN  25 MM, INSTALADO EM RESERVAÇÃO DE ÁGUA DE EDIFICAÇÃO QUE POSSUA RESERVATÓRIO DE FIBRA/FIBROCIMENTO   FORNECIMENTO E INSTALAÇÃO. AF_06/2016</t>
  </si>
  <si>
    <t>94648</t>
  </si>
  <si>
    <t>TUBO EM COBRE RÍGIDO, DN 104 MM, CLASSE E, SEM ISOLAMENTO, INSTALADO EM RESERVAÇÃO DE ÁGUA DE EDIFICAÇÃO QUE POSSUA RESERVATÓRIO DE FIBRA/FIBROCIMENTO  FORNECIMENTO E INSTALAÇÃO. AF_06/2016</t>
  </si>
  <si>
    <t>94605</t>
  </si>
  <si>
    <t>TUBO EM COBRE RÍGIDO, DN 79 MM, CLASSE E, SEM ISOLAMENTO, INSTALADO EM RESERVAÇÃO DE ÁGUA DE EDIFICAÇÃO QUE POSSUA RESERVATÓRIO DE FIBRA/FIBROCIMENTO  FORNECIMENTO E INSTALAÇÃO. AF_06/2016</t>
  </si>
  <si>
    <t>94604</t>
  </si>
  <si>
    <t>TUBO EM COBRE RÍGIDO, DN 66 MM, CLASSE E, SEM ISOLAMENTO, INSTALADO EM RESERVAÇÃO DE ÁGUA DE EDIFICAÇÃO QUE POSSUA RESERVATÓRIO DE FIBRA/FIBROCIMENTO  FORNECIMENTO E INSTALAÇÃO. AF_06/2016</t>
  </si>
  <si>
    <t>94603</t>
  </si>
  <si>
    <t>TUBO EM COBRE RÍGIDO, DN 54 MM, CLASSE E, SEM ISOLAMENTO, INSTALADO EM RESERVAÇÃO DE ÁGUA DE EDIFICAÇÃO QUE POSSUA RESERVATÓRIO DE FIBRA/FIBROCIMENTO  FORNECIMENTO E INSTALAÇÃO. AF_06/2016</t>
  </si>
  <si>
    <t>94602</t>
  </si>
  <si>
    <t>TUBO DE AÇO GALVANIZADO COM COSTURA, CLASSE MÉDIA, DN 80 (3), CONEXÃO ROSQUEADA, INSTALADO EM RESERVAÇÃO DE ÁGUA DE EDIFICAÇÃO QUE POSSUA RESERVATÓRIO DE FIBRA/FIBROCIMENTO  FORNECIMENTO E INSTALAÇÃO. AF_06/2016</t>
  </si>
  <si>
    <t>94464</t>
  </si>
  <si>
    <t>TUBO DE AÇO GALVANIZADO COM COSTURA, CLASSE MÉDIA, DN 65 (2 1/2), CONEXÃO ROSQUEADA, INSTALADO EM RESERVAÇÃO DE ÁGUA DE EDIFICAÇÃO QUE POSSUA RESERVATÓRIO DE FIBRA/FIBROCIMENTO  FORNECIMENTO E INSTALAÇÃO. AF_06/2016</t>
  </si>
  <si>
    <t>94463</t>
  </si>
  <si>
    <t>TUBO DE AÇO GALVANIZADO COM COSTURA, CLASSE MÉDIA, DN 50 (2), CONEXÃO ROSQUEADA, INSTALADO EM RESERVAÇÃO DE ÁGUA DE EDIFICAÇÃO QUE POSSUA RESERVATÓRIO DE FIBRA/FIBROCIMENTO  FORNECIMENTO E INSTALAÇÃO. AF_06/2016</t>
  </si>
  <si>
    <t>94462</t>
  </si>
  <si>
    <t>92690</t>
  </si>
  <si>
    <t>92689</t>
  </si>
  <si>
    <t>92688</t>
  </si>
  <si>
    <t>92687</t>
  </si>
  <si>
    <t>92656</t>
  </si>
  <si>
    <t>92655</t>
  </si>
  <si>
    <t>92654</t>
  </si>
  <si>
    <t>92653</t>
  </si>
  <si>
    <t>92652</t>
  </si>
  <si>
    <t>92650</t>
  </si>
  <si>
    <t>92649</t>
  </si>
  <si>
    <t>92648</t>
  </si>
  <si>
    <t>92368</t>
  </si>
  <si>
    <t>92367</t>
  </si>
  <si>
    <t>92366</t>
  </si>
  <si>
    <t>92365</t>
  </si>
  <si>
    <t>92364</t>
  </si>
  <si>
    <t>92362</t>
  </si>
  <si>
    <t>56,28</t>
  </si>
  <si>
    <t>92361</t>
  </si>
  <si>
    <t>92343</t>
  </si>
  <si>
    <t>92342</t>
  </si>
  <si>
    <t>92341</t>
  </si>
  <si>
    <t>92339</t>
  </si>
  <si>
    <t>92338</t>
  </si>
  <si>
    <t>92337</t>
  </si>
  <si>
    <t>92336</t>
  </si>
  <si>
    <t>92335</t>
  </si>
  <si>
    <t>92325</t>
  </si>
  <si>
    <t>92324</t>
  </si>
  <si>
    <t>92323</t>
  </si>
  <si>
    <t>92322</t>
  </si>
  <si>
    <t>92321</t>
  </si>
  <si>
    <t>92320</t>
  </si>
  <si>
    <t>92310</t>
  </si>
  <si>
    <t>92309</t>
  </si>
  <si>
    <t>92308</t>
  </si>
  <si>
    <t>44,19</t>
  </si>
  <si>
    <t>92307</t>
  </si>
  <si>
    <t>35,49</t>
  </si>
  <si>
    <t>92306</t>
  </si>
  <si>
    <t>92305</t>
  </si>
  <si>
    <t>92286</t>
  </si>
  <si>
    <t>92285</t>
  </si>
  <si>
    <t>92284</t>
  </si>
  <si>
    <t>92283</t>
  </si>
  <si>
    <t>92282</t>
  </si>
  <si>
    <t>92281</t>
  </si>
  <si>
    <t>92280</t>
  </si>
  <si>
    <t>92279</t>
  </si>
  <si>
    <t>92278</t>
  </si>
  <si>
    <t>92277</t>
  </si>
  <si>
    <t>92276</t>
  </si>
  <si>
    <t>92275</t>
  </si>
  <si>
    <t>(COMPOSIÇÃO REPRESENTATIVA) DO SERVIÇO DE INSTALAÇÃO DE TUBO DE PVC, SÉRIE NORMAL, ESGOTO PREDIAL, DN 150 MM (INSTALADO EM SUB-COLETOR AÉREO), INCLUSIVE CONEXÕES, CORTES E FIXAÇÕES, PARA PRÉDIOS. AF_10/2015</t>
  </si>
  <si>
    <t>91796</t>
  </si>
  <si>
    <t>44,51</t>
  </si>
  <si>
    <t>(COMPOSIÇÃO REPRESENTATIVA) DO SERVIÇO DE INST. TUBO PVC, SÉRIE N, ESGOTO PREDIAL, 100 MM (INST. RAMAL DESCARGA, RAMAL DE ESG. SANIT., PRUMADA ESG. SANIT., VENTILAÇÃO OU SUB-COLETOR AÉREO), INCL. CONEXÕES E CORTES, FIXAÇÕES, P/ PRÉDIOS. AF_10/2015</t>
  </si>
  <si>
    <t>91795</t>
  </si>
  <si>
    <t>(COMPOSIÇÃO REPRESENTATIVA) DO SERVIÇO DE INST. TUBO PVC, SÉRIE N, ESGOTO PREDIAL, DN 75 MM, (INST. EM RAMAL DE DESCARGA, RAMAL DE ESG. SANITÁRIO, PRUMADA DE ESG. SANITÁRIO OU VENTILAÇÃO), INCL. CONEXÕES, CORTES E FIXAÇÕES, P/ PRÉDIOS. AF_10/2015</t>
  </si>
  <si>
    <t>91794</t>
  </si>
  <si>
    <t>(COMPOSIÇÃO REPRESENTATIVA) DO SERVIÇO DE INSTALAÇÃO DE TUBO DE PVC, SÉRIE NORMAL, ESGOTO PREDIAL, DN 50 MM (INSTALADO EM RAMAL DE DESCARGA OU RAMAL DE ESGOTO SANITÁRIO), INCLUSIVE CONEXÕES, CORTES E FIXAÇÕES PARA, PRÉDIOS. AF_10/2015</t>
  </si>
  <si>
    <t>91793</t>
  </si>
  <si>
    <t>(COMPOSIÇÃO REPRESENTATIVA) DO SERVIÇO DE INSTALAÇÃO DE TUBO DE PVC, SÉRIE NORMAL, ESGOTO PREDIAL, DN 40 MM (INSTALADO EM RAMAL DE DESCARGA OU RAMAL DE ESGOTO SANITÁRIO), INCLUSIVE CONEXÕES, CORTES E FIXAÇÕES, PARA PRÉDIOS. AF_10/2015</t>
  </si>
  <si>
    <t>91792</t>
  </si>
  <si>
    <t>(COMPOSIÇÃO REPRESENTATIVA) DO SERVIÇO DE INSTALAÇÃO DE TUBOS DE PVC, SÉRIE R, ÁGUA PLUVIAL, DN 150 MM (INSTALADO EM CONDUTORES VERTICAIS), INCLUSIVE CONEXÕES, CORTES E FIXAÇÕES, PARA PRÉDIOS. AF_10/2015</t>
  </si>
  <si>
    <t>91791</t>
  </si>
  <si>
    <t>(COMPOSIÇÃO REPRESENTATIVA) DO SERVIÇO DE INSTALAÇÃO DE TUBOS DE PVC, SÉRIE R, ÁGUA PLUVIAL, DN 100 MM (INSTALADO EM RAMAL DE ENCAMINHAMENTO, OU CONDUTORES VERTICAIS), INCLUSIVE CONEXÕES, CORTES E FIXAÇÕES, PARA PRÉDIOS. AF_10/2015</t>
  </si>
  <si>
    <t>91790</t>
  </si>
  <si>
    <t>(COMPOSIÇÃO REPRESENTATIVA) DO SERVIÇO DE INSTALAÇÃO DE TUBOS DE PVC, SÉRIE R, ÁGUA PLUVIAL, DN 75 MM (INSTALADO EM RAMAL DE ENCAMINHAMENTO, OU CONDUTORES VERTICAIS), INCLUSIVE CONEXÕES, CORTE E FIXAÇÕES, PARA PRÉDIOS. AF_10/2015</t>
  </si>
  <si>
    <t>91789</t>
  </si>
  <si>
    <t>(COMPOSIÇÃO REPRESENTATIVA) DO SERVIÇO DE INSTALAÇÃO DE TUBOS DE PVC, SOLDÁVEL, ÁGUA FRIA, DN 50 MM (INSTALADO EM PRUMADA), INCLUSIVE CONEXÕES, CORTES E FIXAÇÕES, PARA PRÉDIOS. AF_10/2015</t>
  </si>
  <si>
    <t>91788</t>
  </si>
  <si>
    <t>(COMPOSIÇÃO REPRESENTATIVA) DO SERVIÇO DE INSTALAÇÃO DE TUBOS DE PVC, SOLDÁVEL, ÁGUA FRIA, DN 40 MM (INSTALADO EM PRUMADA), INCLUSIVE CONEXÕES, CORTES E FIXAÇÕES, PARA PRÉDIOS. AF_10/2015</t>
  </si>
  <si>
    <t>91787</t>
  </si>
  <si>
    <t>(COMPOSIÇÃO REPRESENTATIVA) DO SERVIÇO DE INSTALAÇÃO TUBOS DE PVC, SOLDÁVEL, ÁGUA FRIA, DN 32 MM (INSTALADO EM RAMAL, SUB-RAMAL, RAMAL DE DISTRIBUIÇÃO OU PRUMADA), INCLUSIVE CONEXÕES, CORTES E FIXAÇÕES, PARA PRÉDIOS. AF_10/2015</t>
  </si>
  <si>
    <t>91786</t>
  </si>
  <si>
    <t>(COMPOSIÇÃO REPRESENTATIVA) DO SERVIÇO DE INSTALAÇÃO DE TUBOS DE PVC, SOLDÁVEL, ÁGUA FRIA, DN 25 MM (INSTALADO EM RAMAL, SUB-RAMAL, RAMAL DE DISTRIBUIÇÃO OU PRUMADA), INCLUSIVE CONEXÕES, CORTES E FIXAÇÕES, PARA PRÉDIOS. AF_10/2015</t>
  </si>
  <si>
    <t>91785</t>
  </si>
  <si>
    <t>(COMPOSIÇÃO REPRESENTATIVA) DO SERVIÇO DE INSTALAÇÃO DE TUBOS DE PVC, SOLDÁVEL, ÁGUA FRIA, DN 20 MM (INSTALADO EM RAMAL, SUB-RAMAL OU RAMAL DE DISTRIBUIÇÃO), INCLUSIVE CONEXÕES, CORTES E FIXAÇÕES, PARA PRÉDIOS. AF_10/2015</t>
  </si>
  <si>
    <t>91784</t>
  </si>
  <si>
    <t>89865</t>
  </si>
  <si>
    <t>89849</t>
  </si>
  <si>
    <t>89848</t>
  </si>
  <si>
    <t>15,48</t>
  </si>
  <si>
    <t>89800</t>
  </si>
  <si>
    <t>89799</t>
  </si>
  <si>
    <t>89798</t>
  </si>
  <si>
    <t>89775</t>
  </si>
  <si>
    <t>89773</t>
  </si>
  <si>
    <t>89771</t>
  </si>
  <si>
    <t>89770</t>
  </si>
  <si>
    <t>25,12</t>
  </si>
  <si>
    <t>89717</t>
  </si>
  <si>
    <t>89716</t>
  </si>
  <si>
    <t>89714</t>
  </si>
  <si>
    <t>89713</t>
  </si>
  <si>
    <t>89712</t>
  </si>
  <si>
    <t>89711</t>
  </si>
  <si>
    <t>89636</t>
  </si>
  <si>
    <t>89635</t>
  </si>
  <si>
    <t>89634</t>
  </si>
  <si>
    <t>89633</t>
  </si>
  <si>
    <t>89580</t>
  </si>
  <si>
    <t>89578</t>
  </si>
  <si>
    <t>14,28</t>
  </si>
  <si>
    <t>89576</t>
  </si>
  <si>
    <t>89512</t>
  </si>
  <si>
    <t>89511</t>
  </si>
  <si>
    <t>89509</t>
  </si>
  <si>
    <t>89508</t>
  </si>
  <si>
    <t>89452</t>
  </si>
  <si>
    <t>89451</t>
  </si>
  <si>
    <t>89450</t>
  </si>
  <si>
    <t>89449</t>
  </si>
  <si>
    <t>89448</t>
  </si>
  <si>
    <t>89447</t>
  </si>
  <si>
    <t>89446</t>
  </si>
  <si>
    <t>89403</t>
  </si>
  <si>
    <t>89402</t>
  </si>
  <si>
    <t>89401</t>
  </si>
  <si>
    <t>89357</t>
  </si>
  <si>
    <t>89356</t>
  </si>
  <si>
    <t>89355</t>
  </si>
  <si>
    <t>98593</t>
  </si>
  <si>
    <t>0313</t>
  </si>
  <si>
    <t>INSTALACAO DE LOGICA</t>
  </si>
  <si>
    <t>INES</t>
  </si>
  <si>
    <t>INSTALACOES ESPECIAIS</t>
  </si>
  <si>
    <t>98308</t>
  </si>
  <si>
    <t>98307</t>
  </si>
  <si>
    <t>98304</t>
  </si>
  <si>
    <t>98302</t>
  </si>
  <si>
    <t>98301</t>
  </si>
  <si>
    <t>1,73</t>
  </si>
  <si>
    <t>98297</t>
  </si>
  <si>
    <t>2,60</t>
  </si>
  <si>
    <t>98296</t>
  </si>
  <si>
    <t>98295</t>
  </si>
  <si>
    <t>98294</t>
  </si>
  <si>
    <t>0274</t>
  </si>
  <si>
    <t>GAS</t>
  </si>
  <si>
    <t>8,73</t>
  </si>
  <si>
    <t>PINTURA ANTICORROSIVA DE DUTO METÁLICO. AF_04/2018</t>
  </si>
  <si>
    <t>98397</t>
  </si>
  <si>
    <t>0190</t>
  </si>
  <si>
    <t>AR CONDICIONADO</t>
  </si>
  <si>
    <t>17,11</t>
  </si>
  <si>
    <t>98402</t>
  </si>
  <si>
    <t>0187</t>
  </si>
  <si>
    <t>TELEFONE</t>
  </si>
  <si>
    <t>98401</t>
  </si>
  <si>
    <t>8,89</t>
  </si>
  <si>
    <t>98400</t>
  </si>
  <si>
    <t>98293</t>
  </si>
  <si>
    <t>98292</t>
  </si>
  <si>
    <t>98291</t>
  </si>
  <si>
    <t>98290</t>
  </si>
  <si>
    <t>1,83</t>
  </si>
  <si>
    <t>98289</t>
  </si>
  <si>
    <t>98288</t>
  </si>
  <si>
    <t>0,94</t>
  </si>
  <si>
    <t>98287</t>
  </si>
  <si>
    <t>98286</t>
  </si>
  <si>
    <t>98285</t>
  </si>
  <si>
    <t>98284</t>
  </si>
  <si>
    <t>6,95</t>
  </si>
  <si>
    <t>98283</t>
  </si>
  <si>
    <t>98282</t>
  </si>
  <si>
    <t>98281</t>
  </si>
  <si>
    <t>5,71</t>
  </si>
  <si>
    <t>98280</t>
  </si>
  <si>
    <t>98279</t>
  </si>
  <si>
    <t>13,02</t>
  </si>
  <si>
    <t>98278</t>
  </si>
  <si>
    <t>98277</t>
  </si>
  <si>
    <t>98276</t>
  </si>
  <si>
    <t>2,52</t>
  </si>
  <si>
    <t>98275</t>
  </si>
  <si>
    <t>98274</t>
  </si>
  <si>
    <t>1,68</t>
  </si>
  <si>
    <t>98273</t>
  </si>
  <si>
    <t>98272</t>
  </si>
  <si>
    <t>98271</t>
  </si>
  <si>
    <t>24,29</t>
  </si>
  <si>
    <t>98270</t>
  </si>
  <si>
    <t>98269</t>
  </si>
  <si>
    <t>98268</t>
  </si>
  <si>
    <t>98267</t>
  </si>
  <si>
    <t>98266</t>
  </si>
  <si>
    <t>98265</t>
  </si>
  <si>
    <t>98264</t>
  </si>
  <si>
    <t>98263</t>
  </si>
  <si>
    <t>98262</t>
  </si>
  <si>
    <t>98261</t>
  </si>
  <si>
    <t>1,57</t>
  </si>
  <si>
    <t>96765</t>
  </si>
  <si>
    <t>0186</t>
  </si>
  <si>
    <t>INCENDIO</t>
  </si>
  <si>
    <t>INEL</t>
  </si>
  <si>
    <t>INSTALACAO ELETRICA/ELETRIFICACAO E ILUMINACAO EXTERNA</t>
  </si>
  <si>
    <t>6,40</t>
  </si>
  <si>
    <t>SUPORTE ISOLADOR PARA CORDOALHA DE COBRE - FORNECIMENTO E INSTALAÇÃO. AF_12/2017</t>
  </si>
  <si>
    <t>98463</t>
  </si>
  <si>
    <t>0243</t>
  </si>
  <si>
    <t>SISTEMAS DE PROTECAO/ATERRAMENTO</t>
  </si>
  <si>
    <t>CAPTOR TIPO FRANKLIN PARA SPDA - FORNECIMENTO E INSTALAÇÃO. AF_12/2017</t>
  </si>
  <si>
    <t>96989</t>
  </si>
  <si>
    <t>MASTRO 1 ½  PARA SPDA - FORNECIMENTO E INSTALAÇÃO. AF_12/2017</t>
  </si>
  <si>
    <t>96988</t>
  </si>
  <si>
    <t>BASE METÁLICA PARA MASTRO 1 ½  PARA SPDA - FORNECIMENTO E INSTALAÇÃO. AF_12/2017</t>
  </si>
  <si>
    <t>96987</t>
  </si>
  <si>
    <t>HASTE DE ATERRAMENTO 3/4  PARA SPDA - FORNECIMENTO E INSTALAÇÃO. AF_12/2017</t>
  </si>
  <si>
    <t>96986</t>
  </si>
  <si>
    <t>HASTE DE ATERRAMENTO 5/8  PARA SPDA - FORNECIMENTO E INSTALAÇÃO. AF_12/2017</t>
  </si>
  <si>
    <t>96985</t>
  </si>
  <si>
    <t>96984</t>
  </si>
  <si>
    <t>CORDOALHA DE COBRE NU 95 MM², ENTERRADA, SEM ISOLADOR - FORNECIMENTO E INSTALAÇÃO. AF_12/2017</t>
  </si>
  <si>
    <t>96979</t>
  </si>
  <si>
    <t>CORDOALHA DE COBRE NU 70 MM², ENTERRADA, SEM ISOLADOR - FORNECIMENTO E INSTALAÇÃO. AF_12/2017</t>
  </si>
  <si>
    <t>96978</t>
  </si>
  <si>
    <t>CORDOALHA DE COBRE NU 50 MM², ENTERRADA, SEM ISOLADOR - FORNECIMENTO E INSTALAÇÃO. AF_12/2017</t>
  </si>
  <si>
    <t>96977</t>
  </si>
  <si>
    <t>CORDOALHA DE COBRE NU 95 MM², NÃO ENTERRADA, COM ISOLADOR - FORNECIMENTO E INSTALAÇÃO. AF_12/2017</t>
  </si>
  <si>
    <t>96976</t>
  </si>
  <si>
    <t>CORDOALHA DE COBRE NU 70 MM², NÃO ENTERRADA, COM ISOLADOR - FORNECIMENTO E INSTALAÇÃO. AF_12/2017</t>
  </si>
  <si>
    <t>96975</t>
  </si>
  <si>
    <t>CORDOALHA DE COBRE NU 50 MM², NÃO ENTERRADA, COM ISOLADOR - FORNECIMENTO E INSTALAÇÃO. AF_12/2017</t>
  </si>
  <si>
    <t>96974</t>
  </si>
  <si>
    <t>CORDOALHA DE COBRE NU 35 MM², NÃO ENTERRADA, COM ISOLADOR - FORNECIMENTO E INSTALAÇÃO. AF_12/2017</t>
  </si>
  <si>
    <t>96973</t>
  </si>
  <si>
    <t>CORDOALHA DE COBRE NU 25 MM², NÃO ENTERRADA, COM ISOLADOR - FORNECIMENTO E INSTALAÇÃO. AF_12/2017</t>
  </si>
  <si>
    <t>96972</t>
  </si>
  <si>
    <t>CORDOALHA DE COBRE NU 16 MM², NÃO ENTERRADA, COM ISOLADOR - FORNECIMENTO E INSTALAÇÃO. AF_12/2017</t>
  </si>
  <si>
    <t>96971</t>
  </si>
  <si>
    <t>27,29</t>
  </si>
  <si>
    <t>0177</t>
  </si>
  <si>
    <t>PONTOS DE LUZ/TOMADAS ANTENA TV/CAMPAINHAS/INTERRUPTORES</t>
  </si>
  <si>
    <t>0176</t>
  </si>
  <si>
    <t>TRANSFORMADORES</t>
  </si>
  <si>
    <t>97608</t>
  </si>
  <si>
    <t>0175</t>
  </si>
  <si>
    <t>LUMINARIA EXTERNA</t>
  </si>
  <si>
    <t>97607</t>
  </si>
  <si>
    <t>97606</t>
  </si>
  <si>
    <t>97605</t>
  </si>
  <si>
    <t>97601</t>
  </si>
  <si>
    <t>97600</t>
  </si>
  <si>
    <t>49,51</t>
  </si>
  <si>
    <t>0174</t>
  </si>
  <si>
    <t>POSTE METALICO</t>
  </si>
  <si>
    <t>0173</t>
  </si>
  <si>
    <t>POSTE DE CONCRETO</t>
  </si>
  <si>
    <t>0172</t>
  </si>
  <si>
    <t>FORNECIMENTO DE MAT/MO P/ELETRIFICACAO E ILUMINACAO PUBLICA</t>
  </si>
  <si>
    <t>4,52</t>
  </si>
  <si>
    <t>9,24</t>
  </si>
  <si>
    <t>8,65</t>
  </si>
  <si>
    <t>97618</t>
  </si>
  <si>
    <t>0171</t>
  </si>
  <si>
    <t>LUMINARIA INTERNA/BOCAL/LAMPADAS</t>
  </si>
  <si>
    <t>97617</t>
  </si>
  <si>
    <t>97616</t>
  </si>
  <si>
    <t>97615</t>
  </si>
  <si>
    <t>97614</t>
  </si>
  <si>
    <t>97613</t>
  </si>
  <si>
    <t>97612</t>
  </si>
  <si>
    <t>97611</t>
  </si>
  <si>
    <t>97610</t>
  </si>
  <si>
    <t>97609</t>
  </si>
  <si>
    <t>97599</t>
  </si>
  <si>
    <t>97598</t>
  </si>
  <si>
    <t>97597</t>
  </si>
  <si>
    <t>97596</t>
  </si>
  <si>
    <t>97595</t>
  </si>
  <si>
    <t>97594</t>
  </si>
  <si>
    <t>97593</t>
  </si>
  <si>
    <t>97591</t>
  </si>
  <si>
    <t>97590</t>
  </si>
  <si>
    <t>97589</t>
  </si>
  <si>
    <t>97587</t>
  </si>
  <si>
    <t>97586</t>
  </si>
  <si>
    <t>97585</t>
  </si>
  <si>
    <t>97584</t>
  </si>
  <si>
    <t>97583</t>
  </si>
  <si>
    <t>24,64</t>
  </si>
  <si>
    <t>INTERRUPTOR SIMPLES (1 MÓDULO), INTERRUPTOR PARALELO (1 MÓDULO) E 1 TOMADA DE EMBUTIR 2P+T 10 A,  INCLUINDO SUPORTE E PLACA - FORNECIMENTO E INSTALAÇÃO. AF_12/2015</t>
  </si>
  <si>
    <t>92035</t>
  </si>
  <si>
    <t>0170</t>
  </si>
  <si>
    <t>INTERRUPTOR/TOMADA</t>
  </si>
  <si>
    <t>INTERRUPTOR SIMPLES (1 MÓDULO), INTERRUPTOR PARALELO (1 MÓDULO) E 1 TOMADA DE EMBUTIR 2P+T 10 A,  SEM SUPORTE E SEM PLACA - FORNECIMENTO E INSTALAÇÃO. AF_12/2015</t>
  </si>
  <si>
    <t>92034</t>
  </si>
  <si>
    <t>INTERRUPTOR PARALELO (2 MÓDULOS) COM 1 TOMADA DE EMBUTIR 2P+T 10 A,  INCLUINDO SUPORTE E PLACA - FORNECIMENTO E INSTALAÇÃO. AF_12/2015</t>
  </si>
  <si>
    <t>92033</t>
  </si>
  <si>
    <t>INTERRUPTOR PARALELO (2 MÓDULOS) COM 1 TOMADA DE EMBUTIR 2P+T 10 A,  SEM SUPORTE E SEM PLACA - FORNECIMENTO E INSTALAÇÃO. AF_12/2015</t>
  </si>
  <si>
    <t>92032</t>
  </si>
  <si>
    <t>INTERRUPTOR PARALELO (1 MÓDULO) COM 2 TOMADAS DE EMBUTIR 2P+T 10 A,  INCLUINDO SUPORTE E PLACA - FORNECIMENTO E INSTALAÇÃO. AF_12/2015</t>
  </si>
  <si>
    <t>92031</t>
  </si>
  <si>
    <t>INTERRUPTOR PARALELO (1 MÓDULO) COM 2 TOMADAS DE EMBUTIR 2P+T 10 A,  SEM SUPORTE E SEM PLACA - FORNECIMENTO E INSTALAÇÃO. AF_12/2015</t>
  </si>
  <si>
    <t>92030</t>
  </si>
  <si>
    <t>INTERRUPTOR PARALELO (1 MÓDULO) COM 1 TOMADA DE EMBUTIR 2P+T 10 A,  INCLUINDO SUPORTE E PLACA - FORNECIMENTO E INSTALAÇÃO. AF_12/2015</t>
  </si>
  <si>
    <t>92029</t>
  </si>
  <si>
    <t>INTERRUPTOR PARALELO (1 MÓDULO) COM 1 TOMADA DE EMBUTIR 2P+T 10 A,  SEM SUPORTE E SEM PLACA - FORNECIMENTO E INSTALAÇÃO. AF_12/2015</t>
  </si>
  <si>
    <t>92028</t>
  </si>
  <si>
    <t>INTERRUPTOR SIMPLES (2 MÓDULOS) COM 1 TOMADA DE EMBUTIR 2P+T 10 A,  INCLUINDO SUPORTE E PLACA - FORNECIMENTO E INSTALAÇÃO. AF_12/2015</t>
  </si>
  <si>
    <t>92027</t>
  </si>
  <si>
    <t>INTERRUPTOR SIMPLES (2 MÓDULOS) COM 1 TOMADA DE EMBUTIR 2P+T 10 A,  SEM SUPORTE E SEM PLACA - FORNECIMENTO E INSTALAÇÃO. AF_12/2015</t>
  </si>
  <si>
    <t>92026</t>
  </si>
  <si>
    <t>INTERRUPTOR SIMPLES (1 MÓDULO) COM 2 TOMADAS DE EMBUTIR 2P+T 10 A,  INCLUINDO SUPORTE E PLACA - FORNECIMENTO E INSTALAÇÃO. AF_12/2015</t>
  </si>
  <si>
    <t>92025</t>
  </si>
  <si>
    <t>INTERRUPTOR SIMPLES (1 MÓDULO) COM 2 TOMADAS DE EMBUTIR 2P+T 10 A,  SEM SUPORTE E SEM PLACA - FORNECIMENTO E INSTALAÇÃO. AF_12/2015</t>
  </si>
  <si>
    <t>92024</t>
  </si>
  <si>
    <t>INTERRUPTOR SIMPLES (1 MÓDULO) COM 1 TOMADA DE EMBUTIR 2P+T 10 A,  INCLUINDO SUPORTE E PLACA - FORNECIMENTO E INSTALAÇÃO. AF_12/2015</t>
  </si>
  <si>
    <t>92023</t>
  </si>
  <si>
    <t>INTERRUPTOR SIMPLES (1 MÓDULO) COM 1 TOMADA DE EMBUTIR 2P+T 10 A,  SEM SUPORTE E SEM PLACA - FORNECIMENTO E INSTALAÇÃO. AF_12/2015</t>
  </si>
  <si>
    <t>92022</t>
  </si>
  <si>
    <t>TOMADA BAIXA DE EMBUTIR (6 MÓDULOS), 2P+T 10 A, INCLUINDO SUPORTE E PLACA - FORNECIMENTO E INSTALAÇÃO. AF_12/2015</t>
  </si>
  <si>
    <t>92021</t>
  </si>
  <si>
    <t>TOMADA BAIXA DE EMBUTIR (6 MÓDULOS), 2P+T 10 A, SEM SUPORTE E SEM PLACA - FORNECIMENTO E INSTALAÇÃO. AF_12/2015</t>
  </si>
  <si>
    <t>92020</t>
  </si>
  <si>
    <t>TOMADA BAIXA DE EMBUTIR (4 MÓDULOS), 2P+T 10 A, INCLUINDO SUPORTE E PLACA - FORNECIMENTO E INSTALAÇÃO. AF_12/2015</t>
  </si>
  <si>
    <t>92019</t>
  </si>
  <si>
    <t>TOMADA BAIXA DE EMBUTIR (4 MÓDULOS), 2P+T 10 A, SEM SUPORTE E SEM PLACA - FORNECIMENTO E INSTALAÇÃO. AF_12/2015</t>
  </si>
  <si>
    <t>92018</t>
  </si>
  <si>
    <t>TOMADA BAIXA DE EMBUTIR (3 MÓDULOS), 2P+T 20 A, INCLUINDO SUPORTE E PLACA - FORNECIMENTO E INSTALAÇÃO. AF_12/2015</t>
  </si>
  <si>
    <t>92017</t>
  </si>
  <si>
    <t>92016</t>
  </si>
  <si>
    <t>46,50</t>
  </si>
  <si>
    <t>TOMADA BAIXA DE EMBUTIR (3 MÓDULOS), 2P+T 20 A, SEM SUPORTE E SEM PLACA - FORNECIMENTO E INSTALAÇÃO. AF_12/2015</t>
  </si>
  <si>
    <t>92015</t>
  </si>
  <si>
    <t>TOMADA BAIXA DE EMBUTIR (3 MÓDULOS), 2P+T 10 A, SEM SUPORTE E SEM PLACA - FORNECIMENTO E INSTALAÇÃO. AF_12/2015</t>
  </si>
  <si>
    <t>92014</t>
  </si>
  <si>
    <t>TOMADA MÉDIA DE EMBUTIR (3 MÓDULOS), 2P+T 20 A, INCLUINDO SUPORTE E PLACA - FORNECIMENTO E INSTALAÇÃO. AF_12/2015</t>
  </si>
  <si>
    <t>92013</t>
  </si>
  <si>
    <t>TOMADA MÉDIA DE EMBUTIR (3 MÓDULOS), 2P+T 10 A, INCLUINDO SUPORTE E PLACA - FORNECIMENTO E INSTALAÇÃO. AF_12/2015</t>
  </si>
  <si>
    <t>92012</t>
  </si>
  <si>
    <t>TOMADA MÉDIA DE EMBUTIR (3 MÓDULOS), 2P+T 20 A, SEM SUPORTE E SEM PLACA - FORNECIMENTO E INSTALAÇÃO. AF_12/2015</t>
  </si>
  <si>
    <t>92011</t>
  </si>
  <si>
    <t>TOMADA MÉDIA DE EMBUTIR (3 MÓDULOS), 2P+T 10 A, SEM SUPORTE E SEM PLACA - FORNECIMENTO E INSTALAÇÃO. AF_12/2015</t>
  </si>
  <si>
    <t>92010</t>
  </si>
  <si>
    <t>TOMADA BAIXA DE EMBUTIR (2 MÓDULOS), 2P+T 20 A, INCLUINDO SUPORTE E PLACA - FORNECIMENTO E INSTALAÇÃO. AF_12/2015</t>
  </si>
  <si>
    <t>92009</t>
  </si>
  <si>
    <t>TOMADA BAIXA DE EMBUTIR (2 MÓDULOS), 2P+T 10 A, INCLUINDO SUPORTE E PLACA - FORNECIMENTO E INSTALAÇÃO. AF_12/2015</t>
  </si>
  <si>
    <t>92008</t>
  </si>
  <si>
    <t>TOMADA BAIXA DE EMBUTIR (2 MÓDULOS), 2P+T 20 A, SEM SUPORTE E SEM PLACA - FORNECIMENTO E INSTALAÇÃO. AF_12/2015</t>
  </si>
  <si>
    <t>92007</t>
  </si>
  <si>
    <t>TOMADA BAIXA DE EMBUTIR (2 MÓDULOS), 2P+T 10 A, SEM SUPORTE E SEM PLACA - FORNECIMENTO E INSTALAÇÃO. AF_12/2015</t>
  </si>
  <si>
    <t>92006</t>
  </si>
  <si>
    <t>TOMADA MÉDIA DE EMBUTIR (2 MÓDULOS), 2P+T 20 A, INCLUINDO SUPORTE E PLACA - FORNECIMENTO E INSTALAÇÃO. AF_12/2015</t>
  </si>
  <si>
    <t>92005</t>
  </si>
  <si>
    <t>TOMADA MÉDIA DE EMBUTIR (2 MÓDULOS), 2P+T 10 A, INCLUINDO SUPORTE E PLACA - FORNECIMENTO E INSTALAÇÃO. AF_12/2015</t>
  </si>
  <si>
    <t>92004</t>
  </si>
  <si>
    <t>TOMADA MÉDIA DE EMBUTIR (2 MÓDULOS), 2P+T 20 A, SEM SUPORTE E SEM PLACA - FORNECIMENTO E INSTALAÇÃO. AF_12/2015</t>
  </si>
  <si>
    <t>92003</t>
  </si>
  <si>
    <t>TOMADA MÉDIA DE EMBUTIR (2 MÓDULOS), 2P+T 10 A, SEM SUPORTE E SEM PLACA - FORNECIMENTO E INSTALAÇÃO. AF_12/2015</t>
  </si>
  <si>
    <t>92002</t>
  </si>
  <si>
    <t>TOMADA BAIXA DE EMBUTIR (1 MÓDULO), 2P+T 20 A, INCLUINDO SUPORTE E PLACA - FORNECIMENTO E INSTALAÇÃO. AF_12/2015</t>
  </si>
  <si>
    <t>92001</t>
  </si>
  <si>
    <t>TOMADA BAIXA DE EMBUTIR (1 MÓDULO), 2P+T 10 A, INCLUINDO SUPORTE E PLACA - FORNECIMENTO E INSTALAÇÃO. AF_12/2015</t>
  </si>
  <si>
    <t>92000</t>
  </si>
  <si>
    <t>TOMADA BAIXA DE EMBUTIR (1 MÓDULO), 2P+T 20 A, SEM SUPORTE E SEM PLACA - FORNECIMENTO E INSTALAÇÃO. AF_12/2015</t>
  </si>
  <si>
    <t>91999</t>
  </si>
  <si>
    <t>TOMADA BAIXA DE EMBUTIR (1 MÓDULO), 2P+T 10 A, SEM SUPORTE E SEM PLACA - FORNECIMENTO E INSTALAÇÃO. AF_12/2015</t>
  </si>
  <si>
    <t>91998</t>
  </si>
  <si>
    <t>TOMADA MÉDIA DE EMBUTIR (1 MÓDULO), 2P+T 20 A, INCLUINDO SUPORTE E PLACA - FORNECIMENTO E INSTALAÇÃO. AF_12/2015</t>
  </si>
  <si>
    <t>91997</t>
  </si>
  <si>
    <t>24,32</t>
  </si>
  <si>
    <t>TOMADA MÉDIA DE EMBUTIR (1 MÓDULO), 2P+T 10 A, INCLUINDO SUPORTE E PLACA - FORNECIMENTO E INSTALAÇÃO. AF_12/2015</t>
  </si>
  <si>
    <t>91996</t>
  </si>
  <si>
    <t>TOMADA MÉDIA DE EMBUTIR (1 MÓDULO), 2P+T 20 A, SEM SUPORTE E SEM PLACA - FORNECIMENTO E INSTALAÇÃO. AF_12/2015</t>
  </si>
  <si>
    <t>91995</t>
  </si>
  <si>
    <t>TOMADA MÉDIA DE EMBUTIR (1 MÓDULO), 2P+T 10 A, SEM SUPORTE E SEM PLACA - FORNECIMENTO E INSTALAÇÃO. AF_12/2015</t>
  </si>
  <si>
    <t>91994</t>
  </si>
  <si>
    <t>TOMADA ALTA DE EMBUTIR (1 MÓDULO), 2P+T 20 A, INCLUINDO SUPORTE E PLACA - FORNECIMENTO E INSTALAÇÃO. AF_12/2015</t>
  </si>
  <si>
    <t>91993</t>
  </si>
  <si>
    <t>TOMADA ALTA DE EMBUTIR (1 MÓDULO), 2P+T 10 A, INCLUINDO SUPORTE E PLACA - FORNECIMENTO E INSTALAÇÃO. AF_12/2015</t>
  </si>
  <si>
    <t>91992</t>
  </si>
  <si>
    <t>TOMADA ALTA DE EMBUTIR (1 MÓDULO), 2P+T 20 A, SEM SUPORTE E SEM PLACA - FORNECIMENTO E INSTALAÇÃO. AF_12/2015</t>
  </si>
  <si>
    <t>91991</t>
  </si>
  <si>
    <t>TOMADA ALTA DE EMBUTIR (1 MÓDULO), 2P+T 10 A, SEM SUPORTE E SEM PLACA - FORNECIMENTO E INSTALAÇÃO. AF_12/2015</t>
  </si>
  <si>
    <t>91990</t>
  </si>
  <si>
    <t>INTERRUPTOR PULSADOR MINUTERIA (1 MÓDULO), 10A/250V, INCLUINDO SUPORTE E PLACA - FORNECIMENTO E INSTALAÇÃO. AF_09/2017</t>
  </si>
  <si>
    <t>91989</t>
  </si>
  <si>
    <t>INTERRUPTOR PULSADOR MINUTERIA (1 MÓDULO), 10A/250V, SEM SUPORTE E SEM PLACA - FORNECIMENTO E INSTALAÇÃO. AF_09/2017</t>
  </si>
  <si>
    <t>91988</t>
  </si>
  <si>
    <t>CAMPAINHA CIGARRA (1 MÓDULO), 10A/250V, INCLUINDO SUPORTE E PLACA - FORNECIMENTO E INSTALAÇÃO. AF_09/2017</t>
  </si>
  <si>
    <t>91987</t>
  </si>
  <si>
    <t>CAMPAINHA CIGARRA (1 MÓDULO), 10A/250V, SEM SUPORTE E SEM PLACA - FORNECIMENTO E INSTALAÇÃO. AF_09/2017</t>
  </si>
  <si>
    <t>91986</t>
  </si>
  <si>
    <t>INTERRUPTOR PULSADOR CAMPAINHA (1 MÓDULO), 10A/250V, INCLUINDO SUPORTE E PLACA - FORNECIMENTO E INSTALAÇÃO. AF_09/2017</t>
  </si>
  <si>
    <t>91985</t>
  </si>
  <si>
    <t>INTERRUPTOR PULSADOR CAMPAINHA (1 MÓDULO), 10A/250V, SEM SUPORTE E SEM PLACA - FORNECIMENTO E INSTALAÇÃO. AF_09/2017</t>
  </si>
  <si>
    <t>91984</t>
  </si>
  <si>
    <t>DIMMER ROTATIVO (1 MÓDULO), 220V/600W, INCLUINDO SUPORTE E PLACA - FORNECIMENTO E INSTALAÇÃO. AF_09/2017</t>
  </si>
  <si>
    <t>91983</t>
  </si>
  <si>
    <t>DIMMER ROTATIVO (1 MÓDULO), 220V/600W, SEM SUPORTE E SEM PLACA - FORNECIMENTO E INSTALAÇÃO. AF_09/2017</t>
  </si>
  <si>
    <t>91982</t>
  </si>
  <si>
    <t>INTERRUPTOR BIPOLAR (1 MÓDULO), 10A/250V, INCLUINDO SUPORTE E PLACA - FORNECIMENTO E INSTALAÇÃO. AF_09/2017</t>
  </si>
  <si>
    <t>91981</t>
  </si>
  <si>
    <t>INTERRUPTOR BIPOLAR (1 MÓDULO), 10A/250V, SEM SUPORTE E SEM PLACA - FORNECIMENTO E INSTALAÇÃO. AF_09/2017</t>
  </si>
  <si>
    <t>91980</t>
  </si>
  <si>
    <t>INTERRUPTOR INTERMEDIÁRIO (1 MÓDULO), 10A/250V, INCLUINDO SUPORTE E PLACA - FORNECIMENTO E INSTALAÇÃO. AF_09/2017</t>
  </si>
  <si>
    <t>91979</t>
  </si>
  <si>
    <t>INTERRUPTOR INTERMEDIÁRIO (1 MÓDULO), 10A/250V, SEM SUPORTE E SEM PLACA - FORNECIMENTO E INSTALAÇÃO. AF_09/2017</t>
  </si>
  <si>
    <t>91978</t>
  </si>
  <si>
    <t>INTERRUPTOR SIMPLES (6 MÓDULOS), 10A/250V, INCLUINDO SUPORTE E PLACA - FORNECIMENTO E INSTALAÇÃO. AF_12/2015</t>
  </si>
  <si>
    <t>91977</t>
  </si>
  <si>
    <t>INTERRUPTOR SIMPLES (6 MÓDULOS), 10A/250V, SEM SUPORTE E SEM PLACA - FORNECIMENTO E INSTALAÇÃO. AF_12/2015</t>
  </si>
  <si>
    <t>91976</t>
  </si>
  <si>
    <t>INTERRUPTOR SIMPLES (4 MÓDULOS), 10A/250V, INCLUINDO SUPORTE E PLACA - FORNECIMENTO E INSTALAÇÃO. AF_12/2015</t>
  </si>
  <si>
    <t>91975</t>
  </si>
  <si>
    <t>INTERRUPTOR SIMPLES (4 MÓDULOS), 10A/250V, SEM SUPORTE E SEM PLACA - FORNECIMENTO E INSTALAÇÃO. AF_12/2015</t>
  </si>
  <si>
    <t>91974</t>
  </si>
  <si>
    <t>INTERRUPTOR SIMPLES (2 MÓDULOS) COM INTERRUPTOR PARALELO (2 MÓDULOS), 10A/250V, INCLUINDO SUPORTE E PLACA - FORNECIMENTO E INSTALAÇÃO. AF_12/2015</t>
  </si>
  <si>
    <t>91973</t>
  </si>
  <si>
    <t>INTERRUPTOR SIMPLES (2 MÓDULOS) COM INTERRUPTOR PARALELO (2 MÓDULOS), 10A/250V, SEM SUPORTE E SEM PLACA - FORNECIMENTO E INSTALAÇÃO. AF_12/2015</t>
  </si>
  <si>
    <t>91972</t>
  </si>
  <si>
    <t>INTERRUPTOR SIMPLES (3 MÓDULOS) COM INTERRUPTOR PARALELO (1 MÓDULO), 10A/250V, INCLUINDO SUPORTE E PLACA - FORNECIMENTO E INSTALAÇÃO. AF_12/2015</t>
  </si>
  <si>
    <t>91971</t>
  </si>
  <si>
    <t>INTERRUPTOR SIMPLES (3 MÓDULOS) COM INTERRUPTOR PARALELO (1 MÓDULO), 10A/250V, SEM SUPORTE E SEM PLACA - FORNECIMENTO E INSTALAÇÃO. AF_12/2015</t>
  </si>
  <si>
    <t>91970</t>
  </si>
  <si>
    <t>INTERRUPTOR PARALELO (3 MÓDULOS), 10A/250V, INCLUINDO SUPORTE E PLACA - FORNECIMENTO E INSTALAÇÃO. AF_12/2015</t>
  </si>
  <si>
    <t>91969</t>
  </si>
  <si>
    <t>INTERRUPTOR PARALELO (3 MÓDULOS), 10A/250V, SEM SUPORTE E SEM PLACA - FORNECIMENTO E INSTALAÇÃO. AF_12/2015</t>
  </si>
  <si>
    <t>91968</t>
  </si>
  <si>
    <t>INTERRUPTOR SIMPLES (3 MÓDULOS), 10A/250V, INCLUINDO SUPORTE E PLACA - FORNECIMENTO E INSTALAÇÃO. AF_12/2015</t>
  </si>
  <si>
    <t>91967</t>
  </si>
  <si>
    <t>INTERRUPTOR SIMPLES (3 MÓDULOS), 10A/250V, SEM SUPORTE E SEM PLACA - FORNECIMENTO E INSTALAÇÃO. AF_12/2015</t>
  </si>
  <si>
    <t>91966</t>
  </si>
  <si>
    <t>INTERRUPTOR SIMPLES (2 MÓDULOS) COM INTERRUPTOR PARALELO (1 MÓDULO), 10A/250V, INCLUINDO SUPORTE E PLACA - FORNECIMENTO E INSTALAÇÃO. AF_12/2015</t>
  </si>
  <si>
    <t>91965</t>
  </si>
  <si>
    <t>INTERRUPTOR SIMPLES (2 MÓDULOS) COM INTERRUPTOR PARALELO (1 MÓDULO), 10A/250V, SEM SUPORTE E SEM PLACA - FORNECIMENTO E INSTALAÇÃO. AF_12/2015</t>
  </si>
  <si>
    <t>91964</t>
  </si>
  <si>
    <t>INTERRUPTOR SIMPLES (1 MÓDULO) COM INTERRUPTOR PARALELO (2 MÓDULOS), 10A/250V, INCLUINDO SUPORTE E PLACA - FORNECIMENTO E INSTALAÇÃO. AF_12/2015</t>
  </si>
  <si>
    <t>91963</t>
  </si>
  <si>
    <t>INTERRUPTOR SIMPLES (1 MÓDULO) COM INTERRUPTOR PARALELO (2 MÓDULOS), 10A/250V, SEM SUPORTE E SEM PLACA - FORNECIMENTO E INSTALAÇÃO. AF_12/2015</t>
  </si>
  <si>
    <t>91962</t>
  </si>
  <si>
    <t>INTERRUPTOR PARALELO (2 MÓDULOS), 10A/250V, INCLUINDO SUPORTE E PLACA - FORNECIMENTO E INSTALAÇÃO. AF_12/2015</t>
  </si>
  <si>
    <t>91961</t>
  </si>
  <si>
    <t>INTERRUPTOR PARALELO (2 MÓDULOS), 10A/250V, SEM SUPORTE E SEM PLACA - FORNECIMENTO E INSTALAÇÃO. AF_12/2015</t>
  </si>
  <si>
    <t>91960</t>
  </si>
  <si>
    <t>INTERRUPTOR SIMPLES (2 MÓDULOS), 10A/250V, INCLUINDO SUPORTE E PLACA - FORNECIMENTO E INSTALAÇÃO. AF_12/2015</t>
  </si>
  <si>
    <t>91959</t>
  </si>
  <si>
    <t>INTERRUPTOR SIMPLES (2 MÓDULOS), 10A/250V, SEM SUPORTE E SEM PLACA - FORNECIMENTO E INSTALAÇÃO. AF_12/2015</t>
  </si>
  <si>
    <t>91958</t>
  </si>
  <si>
    <t>INTERRUPTOR SIMPLES (1 MÓDULO) COM INTERRUPTOR PARALELO (1 MÓDULO), 10A/250V, INCLUINDO SUPORTE E PLACA - FORNECIMENTO E INSTALAÇÃO. AF_12/2015</t>
  </si>
  <si>
    <t>91957</t>
  </si>
  <si>
    <t>INTERRUPTOR SIMPLES (1 MÓDULO) COM INTERRUPTOR PARALELO (1 MÓDULO), 10A/250V, SEM SUPORTE E SEM PLACA - FORNECIMENTO E INSTALAÇÃO. AF_12/2015</t>
  </si>
  <si>
    <t>91956</t>
  </si>
  <si>
    <t>INTERRUPTOR PARALELO (1 MÓDULO), 10A/250V, INCLUINDO SUPORTE E PLACA - FORNECIMENTO E INSTALAÇÃO. AF_12/2015</t>
  </si>
  <si>
    <t>91955</t>
  </si>
  <si>
    <t>91954</t>
  </si>
  <si>
    <t>INTERRUPTOR SIMPLES (1 MÓDULO), 10A/250V, INCLUINDO SUPORTE E PLACA - FORNECIMENTO E INSTALAÇÃO. AF_12/2015</t>
  </si>
  <si>
    <t>91953</t>
  </si>
  <si>
    <t>91952</t>
  </si>
  <si>
    <t>SUPORTE PARAFUSADO COM PLACA DE ENCAIXE 4" X 4" BAIXO (0,30 M DO PISO) PARA PONTO ELÉTRICO - FORNECIMENTO E INSTALAÇÃO. AF_12/2015</t>
  </si>
  <si>
    <t>91951</t>
  </si>
  <si>
    <t>SUPORTE PARAFUSADO COM PLACA DE ENCAIXE 4" X 4" MÉDIO (1,30 M DO PISO) PARA PONTO ELÉTRICO - FORNECIMENTO E INSTALAÇÃO. AF_12/2015</t>
  </si>
  <si>
    <t>91950</t>
  </si>
  <si>
    <t>SUPORTE PARAFUSADO COM PLACA DE ENCAIXE 4" X 4" ALTO (2,00 M DO PISO) PARA PONTO ELÉTRICO - FORNECIMENTO E INSTALAÇÃO. AF_12/2015</t>
  </si>
  <si>
    <t>91949</t>
  </si>
  <si>
    <t>SUPORTE PARAFUSADO COM PLACA DE ENCAIXE 4" X 2" BAIXO (0,30 M DO PISO) PARA PONTO ELÉTRICO - FORNECIMENTO E INSTALAÇÃO. AF_12/2015</t>
  </si>
  <si>
    <t>91947</t>
  </si>
  <si>
    <t>SUPORTE PARAFUSADO COM PLACA DE ENCAIXE 4" X 2" MÉDIO (1,30 M DO PISO) PARA PONTO ELÉTRICO - FORNECIMENTO E INSTALAÇÃO. AF_12/2015</t>
  </si>
  <si>
    <t>91946</t>
  </si>
  <si>
    <t>SUPORTE PARAFUSADO COM PLACA DE ENCAIXE 4" X 2" ALTO (2,00 M DO PISO) PARA PONTO ELÉTRICO - FORNECIMENTO E INSTALAÇÃO. AF_12/2015</t>
  </si>
  <si>
    <t>91945</t>
  </si>
  <si>
    <t>93673</t>
  </si>
  <si>
    <t>0169</t>
  </si>
  <si>
    <t>QUADROS/DISJUNTORES</t>
  </si>
  <si>
    <t>93672</t>
  </si>
  <si>
    <t>93671</t>
  </si>
  <si>
    <t>93670</t>
  </si>
  <si>
    <t>93669</t>
  </si>
  <si>
    <t>93668</t>
  </si>
  <si>
    <t>93667</t>
  </si>
  <si>
    <t>93666</t>
  </si>
  <si>
    <t>93665</t>
  </si>
  <si>
    <t>93664</t>
  </si>
  <si>
    <t>93663</t>
  </si>
  <si>
    <t>93662</t>
  </si>
  <si>
    <t>93661</t>
  </si>
  <si>
    <t>93660</t>
  </si>
  <si>
    <t>93659</t>
  </si>
  <si>
    <t>93658</t>
  </si>
  <si>
    <t>93657</t>
  </si>
  <si>
    <t>93656</t>
  </si>
  <si>
    <t>93655</t>
  </si>
  <si>
    <t>11,25</t>
  </si>
  <si>
    <t>93654</t>
  </si>
  <si>
    <t>93653</t>
  </si>
  <si>
    <t>97894</t>
  </si>
  <si>
    <t>0168</t>
  </si>
  <si>
    <t>CAIXAS</t>
  </si>
  <si>
    <t>97893</t>
  </si>
  <si>
    <t>97892</t>
  </si>
  <si>
    <t>97891</t>
  </si>
  <si>
    <t>97890</t>
  </si>
  <si>
    <t>97889</t>
  </si>
  <si>
    <t>97888</t>
  </si>
  <si>
    <t>97887</t>
  </si>
  <si>
    <t>97886</t>
  </si>
  <si>
    <t>95818</t>
  </si>
  <si>
    <t>95817</t>
  </si>
  <si>
    <t>95816</t>
  </si>
  <si>
    <t>95815</t>
  </si>
  <si>
    <t>95814</t>
  </si>
  <si>
    <t>95813</t>
  </si>
  <si>
    <t>95812</t>
  </si>
  <si>
    <t>11,37</t>
  </si>
  <si>
    <t>95811</t>
  </si>
  <si>
    <t>95810</t>
  </si>
  <si>
    <t>23,50</t>
  </si>
  <si>
    <t>95809</t>
  </si>
  <si>
    <t>95808</t>
  </si>
  <si>
    <t>95807</t>
  </si>
  <si>
    <t>95806</t>
  </si>
  <si>
    <t>18,32</t>
  </si>
  <si>
    <t>95805</t>
  </si>
  <si>
    <t>95804</t>
  </si>
  <si>
    <t>95803</t>
  </si>
  <si>
    <t>95802</t>
  </si>
  <si>
    <t>95801</t>
  </si>
  <si>
    <t>95797</t>
  </si>
  <si>
    <t>95796</t>
  </si>
  <si>
    <t>95795</t>
  </si>
  <si>
    <t>95791</t>
  </si>
  <si>
    <t>95789</t>
  </si>
  <si>
    <t>95787</t>
  </si>
  <si>
    <t>95785</t>
  </si>
  <si>
    <t>95782</t>
  </si>
  <si>
    <t>95781</t>
  </si>
  <si>
    <t>95780</t>
  </si>
  <si>
    <t>95779</t>
  </si>
  <si>
    <t>95778</t>
  </si>
  <si>
    <t>95777</t>
  </si>
  <si>
    <t>8,95</t>
  </si>
  <si>
    <t>CAIXA RETANGULAR 4" X 4" BAIXA (0,30 M DO PISO), METÁLICA, INSTALADA EM PAREDE - FORNECIMENTO E INSTALAÇÃO. AF_12/2015</t>
  </si>
  <si>
    <t>92872</t>
  </si>
  <si>
    <t>CAIXA RETANGULAR 4" X 4" MÉDIA (1,30 M DO PISO), METÁLICA, INSTALADA EM PAREDE - FORNECIMENTO E INSTALAÇÃO. AF_12/2015</t>
  </si>
  <si>
    <t>92871</t>
  </si>
  <si>
    <t>25,45</t>
  </si>
  <si>
    <t>CAIXA RETANGULAR 4" X 4" ALTA (2,00 M DO PISO), METÁLICA, INSTALADA EM PAREDE - FORNECIMENTO E INSTALAÇÃO. AF_12/2015</t>
  </si>
  <si>
    <t>92870</t>
  </si>
  <si>
    <t>CAIXA RETANGULAR 4" X 2" BAIXA (0,30 M DO PISO), METÁLICA, INSTALADA EM PAREDE - FORNECIMENTO E INSTALAÇÃO. AF_12/2015</t>
  </si>
  <si>
    <t>92869</t>
  </si>
  <si>
    <t>10,84</t>
  </si>
  <si>
    <t>CAIXA RETANGULAR 4" X 2" MÉDIA (1,30 M DO PISO), METÁLICA, INSTALADA EM PAREDE - FORNECIMENTO E INSTALAÇÃO. AF_12/2015</t>
  </si>
  <si>
    <t>92868</t>
  </si>
  <si>
    <t>CAIXA RETANGULAR 4" X 2" ALTA (2,00 M DO PISO), METÁLICA, INSTALADA EM PAREDE - FORNECIMENTO E INSTALAÇÃO. AF_12/2015</t>
  </si>
  <si>
    <t>92867</t>
  </si>
  <si>
    <t>6,56</t>
  </si>
  <si>
    <t>CAIXA SEXTAVADA 3" X 3", METÁLICA, INSTALADA EM LAJE - FORNECIMENTO E INSTALAÇÃO. AF_12/2015</t>
  </si>
  <si>
    <t>92866</t>
  </si>
  <si>
    <t>CAIXA OCTOGONAL 4" X 4", METÁLICA, INSTALADA EM LAJE - FORNECIMENTO E INSTALAÇÃO. AF_12/2015</t>
  </si>
  <si>
    <t>92865</t>
  </si>
  <si>
    <t>CAIXA RETANGULAR 4" X 4" BAIXA (0,30 M DO PISO), PVC, INSTALADA EM PAREDE - FORNECIMENTO E INSTALAÇÃO. AF_12/2015</t>
  </si>
  <si>
    <t>91944</t>
  </si>
  <si>
    <t>CAIXA RETANGULAR 4" X 4" MÉDIA (1,30 M DO PISO), PVC, INSTALADA EM PAREDE - FORNECIMENTO E INSTALAÇÃO. AF_12/2015</t>
  </si>
  <si>
    <t>91943</t>
  </si>
  <si>
    <t>CAIXA RETANGULAR 4" X 4" ALTA (2,00 M DO PISO), PVC, INSTALADA EM PAREDE - FORNECIMENTO E INSTALAÇÃO. AF_12/2015</t>
  </si>
  <si>
    <t>91942</t>
  </si>
  <si>
    <t>7,59</t>
  </si>
  <si>
    <t>91941</t>
  </si>
  <si>
    <t>CAIXA RETANGULAR 4" X 2" MÉDIA (1,30 M DO PISO), PVC, INSTALADA EM PAREDE - FORNECIMENTO E INSTALAÇÃO. AF_12/2015</t>
  </si>
  <si>
    <t>91940</t>
  </si>
  <si>
    <t>CAIXA RETANGULAR 4" X 2" ALTA (2,00 M DO PISO), PVC, INSTALADA EM PAREDE - FORNECIMENTO E INSTALAÇÃO. AF_12/2015</t>
  </si>
  <si>
    <t>91939</t>
  </si>
  <si>
    <t>CAIXA OCTOGONAL 3" X 3", PVC, INSTALADA EM LAJE - FORNECIMENTO E INSTALAÇÃO. AF_12/2015</t>
  </si>
  <si>
    <t>91937</t>
  </si>
  <si>
    <t>CAIXA OCTOGONAL 4" X 4", PVC, INSTALADA EM LAJE - FORNECIMENTO E INSTALAÇÃO. AF_12/2015</t>
  </si>
  <si>
    <t>91936</t>
  </si>
  <si>
    <t>93002</t>
  </si>
  <si>
    <t>0167</t>
  </si>
  <si>
    <t>FIOS/CABOS</t>
  </si>
  <si>
    <t>93000</t>
  </si>
  <si>
    <t>92998</t>
  </si>
  <si>
    <t>92996</t>
  </si>
  <si>
    <t>92994</t>
  </si>
  <si>
    <t>92992</t>
  </si>
  <si>
    <t>40,64</t>
  </si>
  <si>
    <t>92990</t>
  </si>
  <si>
    <t>92988</t>
  </si>
  <si>
    <t>92986</t>
  </si>
  <si>
    <t>92984</t>
  </si>
  <si>
    <t>CABO DE COBRE FLEXÍVEL ISOLADO, 16 MM², ANTI-CHAMA 0,6/1,0 KV, PARA DISTRIBUIÇÃO - FORNECIMENTO E INSTALAÇÃO. AF_12/2015</t>
  </si>
  <si>
    <t>92982</t>
  </si>
  <si>
    <t>CABO DE COBRE FLEXÍVEL ISOLADO, 16 MM², ANTI-CHAMA 450/750 V, PARA DISTRIBUIÇÃO - FORNECIMENTO E INSTALAÇÃO. AF_12/2015</t>
  </si>
  <si>
    <t>92981</t>
  </si>
  <si>
    <t>6,19</t>
  </si>
  <si>
    <t>CABO DE COBRE FLEXÍVEL ISOLADO, 10 MM², ANTI-CHAMA 0,6/1,0 KV, PARA DISTRIBUIÇÃO - FORNECIMENTO E INSTALAÇÃO. AF_12/2015</t>
  </si>
  <si>
    <t>92980</t>
  </si>
  <si>
    <t>CABO DE COBRE FLEXÍVEL ISOLADO, 10 MM², ANTI-CHAMA 450/750 V, PARA DISTRIBUIÇÃO - FORNECIMENTO E INSTALAÇÃO. AF_12/2015</t>
  </si>
  <si>
    <t>92979</t>
  </si>
  <si>
    <t>CABO DE COBRE FLEXÍVEL ISOLADO, 16 MM², ANTI-CHAMA 0,6/1,0 KV, PARA CIRCUITOS TERMINAIS - FORNECIMENTO E INSTALAÇÃO. AF_12/2015</t>
  </si>
  <si>
    <t>91935</t>
  </si>
  <si>
    <t>91934</t>
  </si>
  <si>
    <t>CABO DE COBRE FLEXÍVEL ISOLADO, 10 MM², ANTI-CHAMA 0,6/1,0 KV, PARA CIRCUITOS TERMINAIS - FORNECIMENTO E INSTALAÇÃO. AF_12/2015</t>
  </si>
  <si>
    <t>91933</t>
  </si>
  <si>
    <t>9,14</t>
  </si>
  <si>
    <t>CABO DE COBRE FLEXÍVEL ISOLADO, 10 MM², ANTI-CHAMA 450/750 V, PARA CIRCUITOS TERMINAIS - FORNECIMENTO E INSTALAÇÃO. AF_12/2015</t>
  </si>
  <si>
    <t>91932</t>
  </si>
  <si>
    <t>6,21</t>
  </si>
  <si>
    <t>CABO DE COBRE FLEXÍVEL ISOLADO, 6 MM², ANTI-CHAMA 0,6/1,0 KV, PARA CIRCUITOS TERMINAIS - FORNECIMENTO E INSTALAÇÃO. AF_12/2015</t>
  </si>
  <si>
    <t>91931</t>
  </si>
  <si>
    <t>CABO DE COBRE FLEXÍVEL ISOLADO, 6 MM², ANTI-CHAMA 450/750 V, PARA CIRCUITOS TERMINAIS - FORNECIMENTO E INSTALAÇÃO. AF_12/2015</t>
  </si>
  <si>
    <t>91930</t>
  </si>
  <si>
    <t>CABO DE COBRE FLEXÍVEL ISOLADO, 4 MM², ANTI-CHAMA 0,6/1,0 KV, PARA CIRCUITOS TERMINAIS - FORNECIMENTO E INSTALAÇÃO. AF_12/2015</t>
  </si>
  <si>
    <t>91929</t>
  </si>
  <si>
    <t>91928</t>
  </si>
  <si>
    <t>CABO DE COBRE FLEXÍVEL ISOLADO, 2,5 MM², ANTI-CHAMA 0,6/1,0 KV, PARA CIRCUITOS TERMINAIS - FORNECIMENTO E INSTALAÇÃO. AF_12/2015</t>
  </si>
  <si>
    <t>91927</t>
  </si>
  <si>
    <t>91926</t>
  </si>
  <si>
    <t>CABO DE COBRE FLEXÍVEL ISOLADO, 1,5 MM², ANTI-CHAMA 0,6/1,0 KV, PARA CIRCUITOS TERMINAIS - FORNECIMENTO E INSTALAÇÃO. AF_12/2015</t>
  </si>
  <si>
    <t>91925</t>
  </si>
  <si>
    <t>91924</t>
  </si>
  <si>
    <t>0166</t>
  </si>
  <si>
    <t>12,77</t>
  </si>
  <si>
    <t>4,99</t>
  </si>
  <si>
    <t>93026</t>
  </si>
  <si>
    <t>93024</t>
  </si>
  <si>
    <t>93022</t>
  </si>
  <si>
    <t>93020</t>
  </si>
  <si>
    <t>93018</t>
  </si>
  <si>
    <t>93017</t>
  </si>
  <si>
    <t>93016</t>
  </si>
  <si>
    <t>93015</t>
  </si>
  <si>
    <t>93014</t>
  </si>
  <si>
    <t>93013</t>
  </si>
  <si>
    <t>CURVA 180 GRAUS PARA ELETRODUTO, PVC, ROSCÁVEL, DN 40 MM (1 1/4"), PARA CIRCUITOS TERMINAIS, INSTALADA EM PAREDE - FORNECIMENTO E INSTALAÇÃO. AF_12/2015</t>
  </si>
  <si>
    <t>91922</t>
  </si>
  <si>
    <t>CURVA 90 GRAUS PARA ELETRODUTO, PVC, ROSCÁVEL, DN 40 MM (1 1/4"), PARA CIRCUITOS TERMINAIS, INSTALADA EM PAREDE - FORNECIMENTO E INSTALAÇÃO. AF_12/2015</t>
  </si>
  <si>
    <t>91920</t>
  </si>
  <si>
    <t>CURVA 90 GRAUS PARA ELETRODUTO, PVC, ROSCÁVEL, DN 32 MM (1"), PARA CIRCUITOS TERMINAIS, INSTALADA EM PAREDE - FORNECIMENTO E INSTALAÇÃO. AF_12/2015</t>
  </si>
  <si>
    <t>91917</t>
  </si>
  <si>
    <t>CURVA 180 GRAUS PARA ELETRODUTO, PVC, ROSCÁVEL, DN 25 MM (3/4"), PARA CIRCUITOS TERMINAIS, INSTALADA EM PAREDE - FORNECIMENTO E INSTALAÇÃO. AF_12/2015</t>
  </si>
  <si>
    <t>91916</t>
  </si>
  <si>
    <t>CURVA 90 GRAUS PARA ELETRODUTO, PVC, ROSCÁVEL, DN 25 MM (3/4"), PARA CIRCUITOS TERMINAIS, INSTALADA EM PAREDE - FORNECIMENTO E INSTALAÇÃO. AF_12/2015</t>
  </si>
  <si>
    <t>91914</t>
  </si>
  <si>
    <t>CURVA 180 GRAUS PARA ELETRODUTO, PVC, ROSCÁVEL, DN 20 MM (1/2"), PARA CIRCUITOS TERMINAIS, INSTALADA EM PAREDE - FORNECIMENTO E INSTALAÇÃO. AF_12/2015</t>
  </si>
  <si>
    <t>91913</t>
  </si>
  <si>
    <t>CURVA 90 GRAUS PARA ELETRODUTO, PVC, ROSCÁVEL, DN 20 MM (1/2"), PARA CIRCUITOS TERMINAIS, INSTALADA EM PAREDE - FORNECIMENTO E INSTALAÇÃO. AF_12/2015</t>
  </si>
  <si>
    <t>91911</t>
  </si>
  <si>
    <t>16,57</t>
  </si>
  <si>
    <t>CURVA 180 GRAUS PARA ELETRODUTO, PVC, ROSCÁVEL, DN 40 MM (1 1/4"), PARA CIRCUITOS TERMINAIS, INSTALADA EM LAJE - FORNECIMENTO E INSTALAÇÃO. AF_12/2015</t>
  </si>
  <si>
    <t>91910</t>
  </si>
  <si>
    <t>CURVA 90 GRAUS PARA ELETRODUTO, PVC, ROSCÁVEL, DN 40 MM (1 1/4"), PARA CIRCUITOS TERMINAIS, INSTALADA EM LAJE - FORNECIMENTO E INSTALAÇÃO. AF_12/2015</t>
  </si>
  <si>
    <t>91908</t>
  </si>
  <si>
    <t>CURVA 90 GRAUS PARA ELETRODUTO, PVC, ROSCÁVEL, DN 32 MM (1"), PARA CIRCUITOS TERMINAIS, INSTALADA EM LAJE - FORNECIMENTO E INSTALAÇÃO. AF_12/2015</t>
  </si>
  <si>
    <t>91905</t>
  </si>
  <si>
    <t>11,05</t>
  </si>
  <si>
    <t>CURVA 180 GRAUS PARA ELETRODUTO, PVC, ROSCÁVEL, DN 25 MM (3/4"), PARA CIRCUITOS TERMINAIS, INSTALADA EM LAJE - FORNECIMENTO E INSTALAÇÃO. AF_12/2015</t>
  </si>
  <si>
    <t>91904</t>
  </si>
  <si>
    <t>CURVA 90 GRAUS PARA ELETRODUTO, PVC, ROSCÁVEL, DN 25 MM (3/4"), PARA CIRCUITOS TERMINAIS, INSTALADA EM LAJE - FORNECIMENTO E INSTALAÇÃO. AF_12/2015</t>
  </si>
  <si>
    <t>91902</t>
  </si>
  <si>
    <t>CURVA 180 GRAUS PARA ELETRODUTO, PVC, ROSCÁVEL, DN 20 MM (1/2"), PARA CIRCUITOS TERMINAIS, INSTALADA EM LAJE - FORNECIMENTO E INSTALAÇÃO. AF_12/2015</t>
  </si>
  <si>
    <t>91901</t>
  </si>
  <si>
    <t>CURVA 90 GRAUS PARA ELETRODUTO, PVC, ROSCÁVEL, DN 20 MM (1/2"), PARA CIRCUITOS TERMINAIS, INSTALADA EM LAJE - FORNECIMENTO E INSTALAÇÃO. AF_12/2015</t>
  </si>
  <si>
    <t>91899</t>
  </si>
  <si>
    <t>CURVA 180 GRAUS PARA ELETRODUTO, PVC, ROSCÁVEL, DN 40 MM (1 1/4"), PARA CIRCUITOS TERMINAIS, INSTALADA EM FORRO - FORNECIMENTO E INSTALAÇÃO. AF_12/2015</t>
  </si>
  <si>
    <t>91898</t>
  </si>
  <si>
    <t>13,42</t>
  </si>
  <si>
    <t>CURVA 90 GRAUS PARA ELETRODUTO, PVC, ROSCÁVEL, DN 40 MM (1 1/4"), PARA CIRCUITOS TERMINAIS, INSTALADA EM FORRO - FORNECIMENTO E INSTALAÇÃO. AF_12/2015</t>
  </si>
  <si>
    <t>91896</t>
  </si>
  <si>
    <t>10,93</t>
  </si>
  <si>
    <t>CURVA 90 GRAUS PARA ELETRODUTO, PVC, ROSCÁVEL, DN 32 MM (1"), PARA CIRCUITOS TERMINAIS, INSTALADA EM FORRO - FORNECIMENTO E INSTALAÇÃO. AF_12/2015</t>
  </si>
  <si>
    <t>91893</t>
  </si>
  <si>
    <t>CURVA 180 GRAUS PARA ELETRODUTO, PVC, ROSCÁVEL, DN 25 MM (3/4"), PARA CIRCUITOS TERMINAIS, INSTALADA EM FORRO - FORNECIMENTO E INSTALAÇÃO. AF_12/2015</t>
  </si>
  <si>
    <t>91892</t>
  </si>
  <si>
    <t>8,05</t>
  </si>
  <si>
    <t>CURVA 90 GRAUS PARA ELETRODUTO, PVC, ROSCÁVEL, DN 25 MM (3/4"), PARA CIRCUITOS TERMINAIS, INSTALADA EM FORRO - FORNECIMENTO E INSTALAÇÃO. AF_12/2015</t>
  </si>
  <si>
    <t>91890</t>
  </si>
  <si>
    <t>6,49</t>
  </si>
  <si>
    <t>CURVA 180 GRAUS PARA ELETRODUTO, PVC, ROSCÁVEL, DN 20 MM (1/2"), PARA CIRCUITOS TERMINAIS, INSTALADA EM FORRO - FORNECIMENTO E INSTALAÇÃO. AF_12/2015</t>
  </si>
  <si>
    <t>91889</t>
  </si>
  <si>
    <t>CURVA 90 GRAUS PARA ELETRODUTO, PVC, ROSCÁVEL, DN 20 MM (1/2"), PARA CIRCUITOS TERMINAIS, INSTALADA EM FORRO - FORNECIMENTO E INSTALAÇÃO. AF_12/2015</t>
  </si>
  <si>
    <t>91887</t>
  </si>
  <si>
    <t>LUVA PARA ELETRODUTO, PVC, ROSCÁVEL, DN 40 MM (1 1/4"), PARA CIRCUITOS TERMINAIS, INSTALADA EM PAREDE - FORNECIMENTO E INSTALAÇÃO. AF_12/2015</t>
  </si>
  <si>
    <t>91886</t>
  </si>
  <si>
    <t>LUVA PARA ELETRODUTO, PVC, ROSCÁVEL, DN 32 MM (1"), PARA CIRCUITOS TERMINAIS, INSTALADA EM PAREDE - FORNECIMENTO E INSTALAÇÃO. AF_12/2015</t>
  </si>
  <si>
    <t>91885</t>
  </si>
  <si>
    <t>6,93</t>
  </si>
  <si>
    <t>LUVA PARA ELETRODUTO, PVC, ROSCÁVEL, DN 25 MM (3/4"), PARA CIRCUITOS TERMINAIS, INSTALADA EM PAREDE - FORNECIMENTO E INSTALAÇÃO. AF_12/2015</t>
  </si>
  <si>
    <t>91884</t>
  </si>
  <si>
    <t>LUVA PARA ELETRODUTO, PVC, ROSCÁVEL, DN 20 MM (1/2"), PARA CIRCUITOS TERMINAIS, INSTALADA EM PAREDE - FORNECIMENTO E INSTALAÇÃO. AF_12/2015</t>
  </si>
  <si>
    <t>91882</t>
  </si>
  <si>
    <t>9,67</t>
  </si>
  <si>
    <t>LUVA PARA ELETRODUTO, PVC, ROSCÁVEL, DN 40 MM (1 1/4"), PARA CIRCUITOS TERMINAIS, INSTALADA EM LAJE - FORNECIMENTO E INSTALAÇÃO. AF_12/2015</t>
  </si>
  <si>
    <t>91881</t>
  </si>
  <si>
    <t>7,61</t>
  </si>
  <si>
    <t>LUVA PARA ELETRODUTO, PVC, ROSCÁVEL, DN 32 MM (1"), PARA CIRCUITOS TERMINAIS, INSTALADA EM LAJE - FORNECIMENTO E INSTALAÇÃO. AF_12/2015</t>
  </si>
  <si>
    <t>91880</t>
  </si>
  <si>
    <t>LUVA PARA ELETRODUTO, PVC, ROSCÁVEL, DN 25 MM (3/4"), PARA CIRCUITOS TERMINAIS, INSTALADA EM LAJE - FORNECIMENTO E INSTALAÇÃO. AF_12/2015</t>
  </si>
  <si>
    <t>91879</t>
  </si>
  <si>
    <t>4,86</t>
  </si>
  <si>
    <t>LUVA PARA ELETRODUTO, PVC, ROSCÁVEL, DN 20 MM (1/2"), PARA CIRCUITOS TERMINAIS, INSTALADA EM LAJE - FORNECIMENTO E INSTALAÇÃO. AF_12/2015</t>
  </si>
  <si>
    <t>91878</t>
  </si>
  <si>
    <t>LUVA PARA ELETRODUTO, PVC, ROSCÁVEL, DN 40 MM (1 1/4"), PARA CIRCUITOS TERMINAIS, INSTALADA EM FORRO - FORNECIMENTO E INSTALAÇÃO. AF_12/2015</t>
  </si>
  <si>
    <t>91877</t>
  </si>
  <si>
    <t>LUVA PARA ELETRODUTO, PVC, ROSCÁVEL, DN 32 MM (1"), PARA CIRCUITOS TERMINAIS, INSTALADA EM FORRO - FORNECIMENTO E INSTALAÇÃO. AF_12/2015</t>
  </si>
  <si>
    <t>91876</t>
  </si>
  <si>
    <t>LUVA PARA ELETRODUTO, PVC, ROSCÁVEL, DN 25 MM (3/4"), PARA CIRCUITOS TERMINAIS, INSTALADA EM FORRO - FORNECIMENTO E INSTALAÇÃO. AF_12/2015</t>
  </si>
  <si>
    <t>91875</t>
  </si>
  <si>
    <t>LUVA PARA ELETRODUTO, PVC, ROSCÁVEL, DN 20 MM (1/2"), PARA CIRCUITOS TERMINAIS, INSTALADA EM FORRO - FORNECIMENTO E INSTALAÇÃO. AF_12/2015</t>
  </si>
  <si>
    <t>91874</t>
  </si>
  <si>
    <t>9,28</t>
  </si>
  <si>
    <t>0165</t>
  </si>
  <si>
    <t>ELETRODUTOS/CALHAS PARA LEITO DE CABOS</t>
  </si>
  <si>
    <t>27,59</t>
  </si>
  <si>
    <t>37,46</t>
  </si>
  <si>
    <t>6,87</t>
  </si>
  <si>
    <t>95728</t>
  </si>
  <si>
    <t>95727</t>
  </si>
  <si>
    <t>4,59</t>
  </si>
  <si>
    <t>95726</t>
  </si>
  <si>
    <t>93012</t>
  </si>
  <si>
    <t>93011</t>
  </si>
  <si>
    <t>93010</t>
  </si>
  <si>
    <t>93009</t>
  </si>
  <si>
    <t>93008</t>
  </si>
  <si>
    <t>ELETRODUTO RÍGIDO ROSCÁVEL, PVC, DN 40 MM (1 1/4"), PARA CIRCUITOS TERMINAIS, INSTALADO EM PAREDE - FORNECIMENTO E INSTALAÇÃO. AF_12/2015</t>
  </si>
  <si>
    <t>91873</t>
  </si>
  <si>
    <t>ELETRODUTO RÍGIDO ROSCÁVEL, PVC, DN 32 MM (1"), PARA CIRCUITOS TERMINAIS, INSTALADO EM PAREDE - FORNECIMENTO E INSTALAÇÃO. AF_12/2015</t>
  </si>
  <si>
    <t>91872</t>
  </si>
  <si>
    <t>ELETRODUTO RÍGIDO ROSCÁVEL, PVC, DN 25 MM (3/4"), PARA CIRCUITOS TERMINAIS, INSTALADO EM PAREDE - FORNECIMENTO E INSTALAÇÃO. AF_12/2015</t>
  </si>
  <si>
    <t>91871</t>
  </si>
  <si>
    <t>ELETRODUTO RÍGIDO ROSCÁVEL, PVC, DN 20 MM (1/2"), PARA CIRCUITOS TERMINAIS, INSTALADO EM PAREDE - FORNECIMENTO E INSTALAÇÃO. AF_12/2015</t>
  </si>
  <si>
    <t>91870</t>
  </si>
  <si>
    <t>ELETRODUTO RÍGIDO ROSCÁVEL, PVC, DN 40 MM (1 1/4"), PARA CIRCUITOS TERMINAIS, INSTALADO EM LAJE - FORNECIMENTO E INSTALAÇÃO. AF_12/2015</t>
  </si>
  <si>
    <t>91869</t>
  </si>
  <si>
    <t>9,03</t>
  </si>
  <si>
    <t>ELETRODUTO RÍGIDO ROSCÁVEL, PVC, DN 32 MM (1"), PARA CIRCUITOS TERMINAIS, INSTALADO EM LAJE - FORNECIMENTO E INSTALAÇÃO. AF_12/2015</t>
  </si>
  <si>
    <t>91868</t>
  </si>
  <si>
    <t>6,60</t>
  </si>
  <si>
    <t>ELETRODUTO RÍGIDO ROSCÁVEL, PVC, DN 25 MM (3/4"), PARA CIRCUITOS TERMINAIS, INSTALADO EM LAJE - FORNECIMENTO E INSTALAÇÃO. AF_12/2015</t>
  </si>
  <si>
    <t>91867</t>
  </si>
  <si>
    <t>ELETRODUTO RÍGIDO ROSCÁVEL, PVC, DN 20 MM (1/2"), PARA CIRCUITOS TERMINAIS, INSTALADO EM LAJE - FORNECIMENTO E INSTALAÇÃO. AF_12/2015</t>
  </si>
  <si>
    <t>91866</t>
  </si>
  <si>
    <t>ELETRODUTO RÍGIDO ROSCÁVEL, PVC, DN 40 MM (1 1/4"), PARA CIRCUITOS TERMINAIS, INSTALADO EM FORRO - FORNECIMENTO E INSTALAÇÃO. AF_12/2015</t>
  </si>
  <si>
    <t>91865</t>
  </si>
  <si>
    <t>ELETRODUTO RÍGIDO ROSCÁVEL, PVC, DN 32 MM (1"), PARA CIRCUITOS TERMINAIS, INSTALADO EM FORRO - FORNECIMENTO E INSTALAÇÃO. AF_12/2015</t>
  </si>
  <si>
    <t>91864</t>
  </si>
  <si>
    <t>7,96</t>
  </si>
  <si>
    <t>ELETRODUTO RÍGIDO ROSCÁVEL, PVC, DN 25 MM (3/4"), PARA CIRCUITOS TERMINAIS, INSTALADO EM FORRO - FORNECIMENTO E INSTALAÇÃO. AF_12/2015</t>
  </si>
  <si>
    <t>91863</t>
  </si>
  <si>
    <t>ELETRODUTO RÍGIDO ROSCÁVEL, PVC, DN 20 MM (1/2"), PARA CIRCUITOS TERMINAIS, INSTALADO EM FORRO - FORNECIMENTO E INSTALAÇÃO. AF_12/2015</t>
  </si>
  <si>
    <t>91862</t>
  </si>
  <si>
    <t>91856</t>
  </si>
  <si>
    <t>91854</t>
  </si>
  <si>
    <t>ELETRODUTO FLEXÍVEL CORRUGADO, PVC, DN 20 MM (1/2"), PARA CIRCUITOS TERMINAIS, INSTALADO EM PAREDE - FORNECIMENTO E INSTALAÇÃO. AF_12/2015</t>
  </si>
  <si>
    <t>91852</t>
  </si>
  <si>
    <t>6,72</t>
  </si>
  <si>
    <t>ELETRODUTO FLEXÍVEL CORRUGADO, PVC, DN 32 MM (1"), PARA CIRCUITOS TERMINAIS, INSTALADO EM LAJE - FORNECIMENTO E INSTALAÇÃO. AF_12/2015</t>
  </si>
  <si>
    <t>91846</t>
  </si>
  <si>
    <t>ELETRODUTO FLEXÍVEL CORRUGADO, PVC, DN 25 MM (3/4"), PARA CIRCUITOS TERMINAIS, INSTALADO EM LAJE - FORNECIMENTO E INSTALAÇÃO. AF_12/2015</t>
  </si>
  <si>
    <t>91844</t>
  </si>
  <si>
    <t>ELETRODUTO FLEXÍVEL CORRUGADO, PVC, DN 20 MM (1/2"), PARA CIRCUITOS TERMINAIS, INSTALADO EM LAJE - FORNECIMENTO E INSTALAÇÃO. AF_12/2015</t>
  </si>
  <si>
    <t>91842</t>
  </si>
  <si>
    <t>8,18</t>
  </si>
  <si>
    <t>ELETRODUTO FLEXÍVEL CORRUGADO, PVC, DN 32 MM (1"), PARA CIRCUITOS TERMINAIS, INSTALADO EM FORRO - FORNECIMENTO E INSTALAÇÃO. AF_12/2015</t>
  </si>
  <si>
    <t>91836</t>
  </si>
  <si>
    <t>ELETRODUTO FLEXÍVEL CORRUGADO, PVC, DN 25 MM (3/4"), PARA CIRCUITOS TERMINAIS, INSTALADO EM FORRO - FORNECIMENTO E INSTALAÇÃO. AF_12/2015</t>
  </si>
  <si>
    <t>91834</t>
  </si>
  <si>
    <t>5,64</t>
  </si>
  <si>
    <t>ELETRODUTO FLEXÍVEL CORRUGADO, PVC, DN 20 MM (1/2"), PARA CIRCUITOS TERMINAIS, INSTALADO EM FORRO - FORNECIMENTO E INSTALAÇÃO. AF_12/2015</t>
  </si>
  <si>
    <t>91831</t>
  </si>
  <si>
    <t>23,97</t>
  </si>
  <si>
    <t>PROTEÇÃO MECÂNICA DE SUPERFÍCIE VERTICAL COM CONCRETO 15 MPA, E=5CM. AF_06/2018</t>
  </si>
  <si>
    <t>98573</t>
  </si>
  <si>
    <t>0150</t>
  </si>
  <si>
    <t>PROTECAO DE SUPERFICIE COM ARGAMASSA</t>
  </si>
  <si>
    <t>IMPE</t>
  </si>
  <si>
    <t>IMPERMEABILIZACOES E PROTECOES DIVERSAS</t>
  </si>
  <si>
    <t>PROTEÇÃO MECÂNICA DE SUPERFICIE HORIZONTAL COM CONCRETO 15 MPA, E=5CM. AF_06/2018</t>
  </si>
  <si>
    <t>98572</t>
  </si>
  <si>
    <t>PROTEÇÃO MECÂNICA DE SUPERFICIE HORIZONTAL COM CONCRETO 15 MPA, E=4CM. AF_06/2018</t>
  </si>
  <si>
    <t>98571</t>
  </si>
  <si>
    <t>PROTEÇÃO MECÂNICA DE SUPERFÍCIE VERTICAL COM ARGAMASSA DE CIMENTO E AREIA, TRAÇO 1:3, E=5CM. AF_06/2018</t>
  </si>
  <si>
    <t>98570</t>
  </si>
  <si>
    <t>PROTEÇÃO MECÂNICA DE SUPERFICIE HORIZONTAL COM ARGAMASSA DE CIMENTO E AREIA, TRAÇO 1:3, E=5CM. AF_06/2018</t>
  </si>
  <si>
    <t>98569</t>
  </si>
  <si>
    <t>PROTEÇÃO MECÂNICA DE SUPERFÍCIE VERTICAL COM ARGAMASSA DE CIMENTO E AREIA, TRAÇO 1:3, E=4CM. AF_06/2018</t>
  </si>
  <si>
    <t>98568</t>
  </si>
  <si>
    <t>PROTEÇÃO MECÂNICA DE SUPERFICIE HORIZONTAL COM ARGAMASSA DE CIMENTO E AREIA, TRAÇO 1:3, E=4CM. AF_06/2018</t>
  </si>
  <si>
    <t>98567</t>
  </si>
  <si>
    <t>PROTEÇÃO MECÂNICA DE SUPERFÍCIE VERTICAL COM ARGAMASSA DE CIMENTO E AREIA, TRAÇO 1:3, E=3CM. AF_06/2018</t>
  </si>
  <si>
    <t>98566</t>
  </si>
  <si>
    <t>PROTEÇÃO MECÂNICA DE SUPERFICIE HORIZONTAL COM ARGAMASSA DE CIMENTO E AREIA, TRAÇO 1:3, E=3CM. AF_06/2018</t>
  </si>
  <si>
    <t>98565</t>
  </si>
  <si>
    <t>PROTEÇÃO MECÂNICA DE SUPERFÍCIE VERTICAL COM ARGAMASSA DE CIMENTO E AREIA, TRAÇO 1:3, E=2CM. AF_06/2018</t>
  </si>
  <si>
    <t>98564</t>
  </si>
  <si>
    <t>PROTEÇÃO MECÂNICA DE SUPERFÍCIE HORIZONTAL COM ARGAMASSA DE CIMENTO E AREIA, TRAÇO 1:3, E=2CM. AF_06/2018</t>
  </si>
  <si>
    <t>98563</t>
  </si>
  <si>
    <t>27,69</t>
  </si>
  <si>
    <t>IMPERMEABILIZAÇÃO DE SUPERFÍCIE COM EMULSÃO ASFÁLTICA, 2 DEMÃOS AF_06/2018</t>
  </si>
  <si>
    <t>98557</t>
  </si>
  <si>
    <t>0145</t>
  </si>
  <si>
    <t>IMPERMEABILIZACAO BETUMINOSA C/EMULSAO ASFALTICA E ACRILICA</t>
  </si>
  <si>
    <t>IMPERMEABILIZAÇÃO DE SUPERFÍCIE COM MANTA ASFÁLTICA, DUAS CAMADAS, INCLUSIVE APLICAÇÃO DE PRIMER ASFÁLTICO, E=3MM E E=4MM. AF_06/2018</t>
  </si>
  <si>
    <t>98547</t>
  </si>
  <si>
    <t>0141</t>
  </si>
  <si>
    <t>IMPERMEABILIZACAO COM MANTA</t>
  </si>
  <si>
    <t>IMPERMEABILIZAÇÃO DE SUPERFÍCIE COM MANTA ASFÁLTICA, UMA CAMADA, INCLUSIVE APLICAÇÃO DE PRIMER ASFÁLTICO, E=3MM. AF_06/2018</t>
  </si>
  <si>
    <t>98546</t>
  </si>
  <si>
    <t>TRATAMENTO DE RODAPÉ COM VÉU DE POLIÉSTER. AF_06/2018</t>
  </si>
  <si>
    <t>98559</t>
  </si>
  <si>
    <t>0140</t>
  </si>
  <si>
    <t>IMPERMEABILIZACAO COM ADITIVO</t>
  </si>
  <si>
    <t>6,90</t>
  </si>
  <si>
    <t>98558</t>
  </si>
  <si>
    <t>98556</t>
  </si>
  <si>
    <t>98555</t>
  </si>
  <si>
    <t>31,13</t>
  </si>
  <si>
    <t>IMPERMEABILIZAÇÃO DE FLOREIRA OU VIGA BALDRAME COM ARGAMASSA DE CIMENTO E AREIA, COM ADITIVO IMPERMEABILIZANTE, E = 2 CM. AF_06/2018</t>
  </si>
  <si>
    <t>98562</t>
  </si>
  <si>
    <t>0138</t>
  </si>
  <si>
    <t>IMPERMEABILIZACAO COM ARGAMASSA</t>
  </si>
  <si>
    <t>IMPERMEABILIZAÇÃO DE PAREDES COM ARGAMASSA DE CIMENTO E AREIA, COM ADITIVO IMPERMEABILIZANTE, E = 2CM. AF_06/2018</t>
  </si>
  <si>
    <t>98561</t>
  </si>
  <si>
    <t>IMPERMEABILIZAÇÃO DE PISO COM ARGAMASSA DE CIMENTO E AREIA, COM ADITIVO IMPERMEABILIZANTE, E = 2CM. AF_06/2018</t>
  </si>
  <si>
    <t>98560</t>
  </si>
  <si>
    <t>SOLDA DE TOPO EM CHAPA/PERFIL/TUBO DE AÇO CHANFRADO, ESPESSURA=3/4''. AF_06/2018</t>
  </si>
  <si>
    <t>98753</t>
  </si>
  <si>
    <t>0301</t>
  </si>
  <si>
    <t>ESTRUTURAS DIVERSAS</t>
  </si>
  <si>
    <t>FUES</t>
  </si>
  <si>
    <t>FUNDACOES E ESTRUTURAS</t>
  </si>
  <si>
    <t>SOLDA DE TOPO EM CHAPA/PERFIL/TUBO DE AÇO CHANFRADO, ESPESSURA=5/8''. AF_06/2018</t>
  </si>
  <si>
    <t>98752</t>
  </si>
  <si>
    <t>SOLDA DE TOPO EM CHAPA/PERFIL/TUBO DE AÇO CHANFRADO, ESPESSURA=1/2''. AF_06/2018</t>
  </si>
  <si>
    <t>98751</t>
  </si>
  <si>
    <t>SOLDA DE TOPO EM CHAPA/PERFIL/TUBO DE AÇO CHANFRADO, ESPESSURA=3/8''. AF_06/2018</t>
  </si>
  <si>
    <t>98750</t>
  </si>
  <si>
    <t>SOLDA DE TOPO EM CHAPA/PERFIL/TUBO DE AÇO CHANFRADO, ESPESSURA=5/16''. AF_06/2018</t>
  </si>
  <si>
    <t>98749</t>
  </si>
  <si>
    <t>SOLDA DE TOPO EM CHAPA/PERFIL/TUBO DE AÇO CHANFRADO, ESPESSURA=1/4''. AF_06/2018</t>
  </si>
  <si>
    <t>98746</t>
  </si>
  <si>
    <t>EXECUÇÃO DE MURETA GUIA PARA CONTENÇÃO/ FUNDAÇÃO COM 80 CM DE ESPESSURA. AF_06/2018</t>
  </si>
  <si>
    <t>98659</t>
  </si>
  <si>
    <t>EXECUÇÃO DE MURETA GUIA PARA CONTENÇÃO/ FUNDAÇÃO COM 60 CM DE ESPESSURA. AF_06/2018</t>
  </si>
  <si>
    <t>98658</t>
  </si>
  <si>
    <t>EXECUÇÃO DE MURETA GUIA PARA CONTENÇÃO/ FUNDAÇÃO COM 50 CM DE ESPESSURA. AF_06/2018</t>
  </si>
  <si>
    <t>98657</t>
  </si>
  <si>
    <t>EXECUÇÃO DE MURETA GUIA PARA CONTENÇÃO/ FUNDAÇÃO COM 40 CM DE ESPESSURA. AF_06/2018</t>
  </si>
  <si>
    <t>98656</t>
  </si>
  <si>
    <t>EXECUÇÃO DE MURETA GUIA PARA CONTENÇÃO/ FUNDAÇÃO COM 30 CM DE ESPESSURA. AF_06/2018</t>
  </si>
  <si>
    <t>98655</t>
  </si>
  <si>
    <t>CONTENÇÃO EM CORTINA COM ESTACAS ESPAÇADAS COM 60 CM DE DIÂMETRO E PROFUNDIDADE MAIOR QUE 15 M. AF_06/2018</t>
  </si>
  <si>
    <t>98626</t>
  </si>
  <si>
    <t>CONTENÇÃO EM CORTINA COM ESTACAS ESPAÇADAS COM 60 CM DE DIÂMETRO E PROFUNDIDADE MAIOR QUE 10 M E MENOR OU IGUAL A 15 M. AF_06/2018</t>
  </si>
  <si>
    <t>98625</t>
  </si>
  <si>
    <t>CONTENÇÃO EM CORTINA COM ESTACAS ESPAÇADAS COM 60 CM DE DIÂMETRO E PROFUNDIDADE MENOR OU IGUAL A 10 M. AF_06/2018</t>
  </si>
  <si>
    <t>98624</t>
  </si>
  <si>
    <t>CONTENÇÃO EM CORTINA COM ESTACAS ESPAÇADAS COM 50 CM DE DIÂMETRO E PROFUNDIDADE MAIOR QUE 15 M. AF_06/2018</t>
  </si>
  <si>
    <t>98623</t>
  </si>
  <si>
    <t>CONTENÇÃO EM CORTINA COM ESTACAS ESPAÇADAS COM 50 CM DE DIÂMETRO E PROFUNDIDADE MAIOR QUE 10 M E MENOR OU IGUAL A 15 M. AF_06/2018</t>
  </si>
  <si>
    <t>98622</t>
  </si>
  <si>
    <t>CONTENÇÃO EM CORTINA COM ESTACAS ESPAÇADAS COM 50 CM DE DIÂMETRO E PROFUNDIDADE MENOR OU IGUAL A 10 M. AF_06/2018</t>
  </si>
  <si>
    <t>98621</t>
  </si>
  <si>
    <t>CONTENÇÃO EM CORTINA COM ESTACAS ESPAÇADAS COM 40 CM DE DIÂMETRO E PROFUNDIDADE MAIOR QUE 15 M. AF_06/2018</t>
  </si>
  <si>
    <t>98620</t>
  </si>
  <si>
    <t>CONTENÇÃO EM CORTINA COM ESTACAS ESPAÇADAS COM 40 CM DE DIÂMETRO E PROFUNDIDADE MAIOR QUE 10 M E MENOR OU IGUAL A 15 M. AF_06/2018</t>
  </si>
  <si>
    <t>98619</t>
  </si>
  <si>
    <t>CONTENÇÃO EM CORTINA COM ESTACAS ESPAÇADAS COM 40 CM DE DIÂMETRO E PROFUNDIDADE MENOR OU IGUAL A 10 M. AF_06/2018</t>
  </si>
  <si>
    <t>98618</t>
  </si>
  <si>
    <t>CONTENÇÃO EM CORTINA COM ESTACAS ESPAÇADAS COM 30 CM DE DIÂMETRO E PROFUNDIDADE MAIOR QUE 15 M. AF_06/2018</t>
  </si>
  <si>
    <t>98617</t>
  </si>
  <si>
    <t>CONTENÇÃO EM CORTINA COM ESTACAS ESPAÇADAS COM 30 CM DE DIÂMETRO E PROFUNDIDADE MAIOR QUE 10 M E MENOR OU IGUAL A 15 M. AF_06/2018</t>
  </si>
  <si>
    <t>98616</t>
  </si>
  <si>
    <t>CONTENÇÃO EM CORTINA COM ESTACAS ESPAÇADAS COM 30 CM DE DIÂMETRO E PROFUNDIDADE MENOR OU IGUAL A 10 M. AF_06/2018</t>
  </si>
  <si>
    <t>98615</t>
  </si>
  <si>
    <t>PEÇA CIRCULAR PRÉ-MOLDADA, VOLUME DE CONCRETO ACIMA DE 100 LITROS, TAXA DE AÇO APROXIMADA DE 30KG/M³. AF_01/2018</t>
  </si>
  <si>
    <t>97740</t>
  </si>
  <si>
    <t>PEÇA CIRCULAR PRÉ-MOLDADA, VOLUME DE CONCRETO DE 30 A 100 LITROS, TAXA DE AÇO APROXIMADA DE 30KG/M³. AF_01/2018</t>
  </si>
  <si>
    <t>97739</t>
  </si>
  <si>
    <t>97738</t>
  </si>
  <si>
    <t>PEÇA RETANGULAR PRÉ-MOLDADA, VOLUME DE CONCRETO DE 30 A 70 LITROS , TAXA DE AÇO APROXIMADA DE 70KG/M³. AF_01/2018</t>
  </si>
  <si>
    <t>97737</t>
  </si>
  <si>
    <t>PEÇA RETANGULAR PRÉ-MOLDADA, VOLUME DE CONCRETO ACIMA DE 100 LITROS, TAXA DE AÇO APROXIMADA DE 30KG/M³. AF_01/2018</t>
  </si>
  <si>
    <t>97736</t>
  </si>
  <si>
    <t>PEÇA RETANGULAR PRÉ-MOLDADA, VOLUME DE CONCRETO DE 30 A 100 LITROS, TAXA DE AÇO APROXIMADA DE 30KG/M³. AF_01/2018</t>
  </si>
  <si>
    <t>97735</t>
  </si>
  <si>
    <t>PEÇA RETANGULAR PRÉ-MOLDADA, VOLUME DE CONCRETO DE 10 A 30 LITROS, TAXA DE AÇO APROXIMADA DE 30KG/M³. AF_01/2018</t>
  </si>
  <si>
    <t>97734</t>
  </si>
  <si>
    <t>PEÇA RETANGULAR PRÉ-MOLDADA, VOLUME DE CONCRETO DE ATÉ 10 LITROS, TAXA DE AÇO APROXIMADA DE 30KG/M³. AF_01/2018</t>
  </si>
  <si>
    <t>97733</t>
  </si>
  <si>
    <t>10,67</t>
  </si>
  <si>
    <t>CINTA DE AMARRAÇÃO DE ALVENARIA MOLDADA IN LOCO COM UTILIZAÇÃO DE BLOCOS CANALETA. AF_03/2016</t>
  </si>
  <si>
    <t>93205</t>
  </si>
  <si>
    <t>0296</t>
  </si>
  <si>
    <t>CINTAS E VERGAS</t>
  </si>
  <si>
    <t>CINTA DE AMARRAÇÃO DE ALVENARIA MOLDADA IN LOCO EM CONCRETO. AF_03/2016</t>
  </si>
  <si>
    <t>93204</t>
  </si>
  <si>
    <t>FIXAÇÃO (ENCUNHAMENTO) DE ALVENARIA DE VEDAÇÃO COM ESPUMA DE POLIURETANO EXPANSIVA. AF_03/2016</t>
  </si>
  <si>
    <t>93203</t>
  </si>
  <si>
    <t>FIXAÇÃO (ENCUNHAMENTO) DE ALVENARIA DE VEDAÇÃO COM TIJOLO MACIÇO. AF_03/2016</t>
  </si>
  <si>
    <t>93202</t>
  </si>
  <si>
    <t>FIXAÇÃO (ENCUNHAMENTO) DE ALVENARIA DE VEDAÇÃO COM ARGAMASSA APLICADA COM COLHER. AF_03/2016</t>
  </si>
  <si>
    <t>93201</t>
  </si>
  <si>
    <t>2,07</t>
  </si>
  <si>
    <t>FIXAÇÃO (ENCUNHAMENTO) DE ALVENARIA DE VEDAÇÃO COM ARGAMASSA APLICADA COM BISNAGA. AF_03/2016</t>
  </si>
  <si>
    <t>93200</t>
  </si>
  <si>
    <t>CONTRAVERGA MOLDADA IN LOCO COM UTILIZAÇÃO DE BLOCOS CANALETA PARA VÃOS DE MAIS DE 1,5 M DE COMPRIMENTO. AF_03/2016</t>
  </si>
  <si>
    <t>93199</t>
  </si>
  <si>
    <t>25,86</t>
  </si>
  <si>
    <t>CONTRAVERGA MOLDADA IN LOCO COM UTILIZAÇÃO DE BLOCOS CANALETA PARA VÃOS DE ATÉ 1,5 M DE COMPRIMENTO. AF_03/2016</t>
  </si>
  <si>
    <t>93198</t>
  </si>
  <si>
    <t>CONTRAVERGA MOLDADA IN LOCO EM CONCRETO PARA VÃOS DE MAIS DE 1,5 M DE COMPRIMENTO. AF_03/2016</t>
  </si>
  <si>
    <t>93197</t>
  </si>
  <si>
    <t>CONTRAVERGA MOLDADA IN LOCO EM CONCRETO PARA VÃOS DE ATÉ 1,5 M DE COMPRIMENTO. AF_03/2016</t>
  </si>
  <si>
    <t>93196</t>
  </si>
  <si>
    <t>CONTRAVERGA PRÉ-MOLDADA PARA VÃOS DE MAIS DE 1,5 M DE COMPRIMENTO. AF_03/2016</t>
  </si>
  <si>
    <t>93195</t>
  </si>
  <si>
    <t>CONTRAVERGA PRÉ-MOLDADA PARA VÃOS DE ATÉ 1,5 M DE COMPRIMENTO. AF_03/2016</t>
  </si>
  <si>
    <t>93194</t>
  </si>
  <si>
    <t>VERGA MOLDADA IN LOCO COM UTILIZAÇÃO DE BLOCOS CANALETA PARA PORTAS COM MAIS DE 1,5 M DE VÃO. AF_03/2016</t>
  </si>
  <si>
    <t>93193</t>
  </si>
  <si>
    <t>VERGA MOLDADA IN LOCO COM UTILIZAÇÃO DE BLOCOS CANALETA PARA PORTAS COM ATÉ 1,5 M DE VÃO. AF_03/2016</t>
  </si>
  <si>
    <t>93192</t>
  </si>
  <si>
    <t>VERGA MOLDADA IN LOCO COM UTILIZAÇÃO DE BLOCOS CANALETA PARA JANELAS COM MAIS DE 1,5 M DE VÃO. AF_03/2016</t>
  </si>
  <si>
    <t>93191</t>
  </si>
  <si>
    <t>VERGA MOLDADA IN LOCO COM UTILIZAÇÃO DE BLOCOS CANALETA PARA JANELAS COM ATÉ 1,5 M DE VÃO. AF_03/2016</t>
  </si>
  <si>
    <t>93190</t>
  </si>
  <si>
    <t>VERGA MOLDADA IN LOCO EM CONCRETO PARA PORTAS COM MAIS DE 1,5 M DE VÃO. AF_03/2016</t>
  </si>
  <si>
    <t>93189</t>
  </si>
  <si>
    <t>VERGA MOLDADA IN LOCO EM CONCRETO PARA PORTAS COM ATÉ 1,5 M DE VÃO. AF_03/2016</t>
  </si>
  <si>
    <t>93188</t>
  </si>
  <si>
    <t>VERGA MOLDADA IN LOCO EM CONCRETO PARA JANELAS COM MAIS DE 1,5 M DE VÃO. AF_03/2016</t>
  </si>
  <si>
    <t>93187</t>
  </si>
  <si>
    <t>VERGA MOLDADA IN LOCO EM CONCRETO PARA JANELAS COM ATÉ 1,5 M DE VÃO. AF_03/2016</t>
  </si>
  <si>
    <t>93186</t>
  </si>
  <si>
    <t>VERGA PRÉ-MOLDADA PARA PORTAS COM MAIS DE 1,5 M DE VÃO. AF_03/2016</t>
  </si>
  <si>
    <t>93185</t>
  </si>
  <si>
    <t>VERGA PRÉ-MOLDADA PARA PORTAS COM ATÉ 1,5 M DE VÃO. AF_03/2016</t>
  </si>
  <si>
    <t>93184</t>
  </si>
  <si>
    <t>VERGA PRÉ-MOLDADA PARA JANELAS COM MAIS DE 1,5 M DE VÃO. AF_03/2016</t>
  </si>
  <si>
    <t>93183</t>
  </si>
  <si>
    <t>VERGA PRÉ-MOLDADA PARA JANELAS COM ATÉ 1,5 M DE VÃO. AF_03/2016</t>
  </si>
  <si>
    <t>93182</t>
  </si>
  <si>
    <t>TRATAMENTO DE JUNTA DE DILATAÇÃO COM MANTA ASFÁLTICA ADERIDA COM MAÇARICO. AF_06/2018</t>
  </si>
  <si>
    <t>98576</t>
  </si>
  <si>
    <t>0286</t>
  </si>
  <si>
    <t>ADESIVOS PARA ESTRUTURAS</t>
  </si>
  <si>
    <t>0247</t>
  </si>
  <si>
    <t>EMBASAMENTOS</t>
  </si>
  <si>
    <t>0044</t>
  </si>
  <si>
    <t>LAJE PRE-FABRICADA</t>
  </si>
  <si>
    <t>99235</t>
  </si>
  <si>
    <t>0043</t>
  </si>
  <si>
    <t>CONCRETOS</t>
  </si>
  <si>
    <t>CONCRETAGEM DE SAPATAS, FCK 30 MPA, COM USO DE BOMBA  LANÇAMENTO, ADENSAMENTO E ACABAMENTO. AF_11/2016</t>
  </si>
  <si>
    <t>96558</t>
  </si>
  <si>
    <t>CONCRETAGEM DE BLOCOS DE COROAMENTO E VIGAS BALDRAMES, FCK 30 MPA, COM USO DE BOMBA  LANÇAMENTO, ADENSAMENTO E ACABAMENTO. AF_06/2017</t>
  </si>
  <si>
    <t>96557</t>
  </si>
  <si>
    <t>CONCRETAGEM DE SAPATAS, FCK 30 MPA, COM USO DE JERICA  LANÇAMENTO, ADENSAMENTO E ACABAMENTO. AF_06/2017</t>
  </si>
  <si>
    <t>96556</t>
  </si>
  <si>
    <t>CONCRETAGEM DE BLOCOS DE COROAMENTO E VIGAS BALDRAME, FCK 30 MPA, COM USO DE JERICA  LANÇAMENTO, ADENSAMENTO E ACABAMENTO. AF_06/2017</t>
  </si>
  <si>
    <t>96555</t>
  </si>
  <si>
    <t>94975</t>
  </si>
  <si>
    <t>94974</t>
  </si>
  <si>
    <t>94973</t>
  </si>
  <si>
    <t>94972</t>
  </si>
  <si>
    <t>94971</t>
  </si>
  <si>
    <t>94970</t>
  </si>
  <si>
    <t>94969</t>
  </si>
  <si>
    <t>94968</t>
  </si>
  <si>
    <t>94967</t>
  </si>
  <si>
    <t>94966</t>
  </si>
  <si>
    <t>94965</t>
  </si>
  <si>
    <t>94964</t>
  </si>
  <si>
    <t>94963</t>
  </si>
  <si>
    <t>94962</t>
  </si>
  <si>
    <t>90285</t>
  </si>
  <si>
    <t>90284</t>
  </si>
  <si>
    <t>90283</t>
  </si>
  <si>
    <t>90282</t>
  </si>
  <si>
    <t>90281</t>
  </si>
  <si>
    <t>90280</t>
  </si>
  <si>
    <t>90279</t>
  </si>
  <si>
    <t>90278</t>
  </si>
  <si>
    <t>89995</t>
  </si>
  <si>
    <t>89994</t>
  </si>
  <si>
    <t>89993</t>
  </si>
  <si>
    <t>ARMAÇÃO DE BLOCO, VIGA BALDRAME OU SAPATA UTILIZANDO AÇO CA-50 DE 25 MM - MONTAGEM. AF_06/2017</t>
  </si>
  <si>
    <t>96550</t>
  </si>
  <si>
    <t>0042</t>
  </si>
  <si>
    <t>ARMADURAS</t>
  </si>
  <si>
    <t>5,84</t>
  </si>
  <si>
    <t>ARMAÇÃO DE BLOCO, VIGA BALDRAME OU SAPATA UTILIZANDO AÇO CA-50 DE 20 MM - MONTAGEM. AF_06/2017</t>
  </si>
  <si>
    <t>96549</t>
  </si>
  <si>
    <t>6,41</t>
  </si>
  <si>
    <t>ARMAÇÃO DE BLOCO, VIGA BALDRAME OU SAPATA UTILIZANDO AÇO CA-50 DE 16 MM - MONTAGEM. AF_06/2017</t>
  </si>
  <si>
    <t>96548</t>
  </si>
  <si>
    <t>ARMAÇÃO DE BLOCO, VIGA BALDRAME OU SAPATA UTILIZANDO AÇO CA-50 DE 12,5 MM - MONTAGEM. AF_06/2017</t>
  </si>
  <si>
    <t>96547</t>
  </si>
  <si>
    <t>ARMAÇÃO DE BLOCO, VIGA BALDRAME OU SAPATA UTILIZANDO AÇO CA-50 DE 10 MM - MONTAGEM. AF_06/2017</t>
  </si>
  <si>
    <t>96546</t>
  </si>
  <si>
    <t>ARMAÇÃO DE BLOCO, VIGA BALDRAME OU SAPATA UTILIZANDO AÇO CA-50 DE 8 MM - MONTAGEM. AF_06/2017</t>
  </si>
  <si>
    <t>96545</t>
  </si>
  <si>
    <t>10,40</t>
  </si>
  <si>
    <t>ARMAÇÃO DE BLOCO, VIGA BALDRAME OU SAPATA UTILIZANDO AÇO CA-50 DE 6,3 MM - MONTAGEM. AF_06/2017</t>
  </si>
  <si>
    <t>96544</t>
  </si>
  <si>
    <t>5,23</t>
  </si>
  <si>
    <t>95948</t>
  </si>
  <si>
    <t>6,15</t>
  </si>
  <si>
    <t>95947</t>
  </si>
  <si>
    <t>7,73</t>
  </si>
  <si>
    <t>95946</t>
  </si>
  <si>
    <t>10,74</t>
  </si>
  <si>
    <t>95945</t>
  </si>
  <si>
    <t>95944</t>
  </si>
  <si>
    <t>95943</t>
  </si>
  <si>
    <t>95593</t>
  </si>
  <si>
    <t>95592</t>
  </si>
  <si>
    <t>9,37</t>
  </si>
  <si>
    <t>95584</t>
  </si>
  <si>
    <t>95583</t>
  </si>
  <si>
    <t>95581</t>
  </si>
  <si>
    <t>95580</t>
  </si>
  <si>
    <t>95579</t>
  </si>
  <si>
    <t>95578</t>
  </si>
  <si>
    <t>95577</t>
  </si>
  <si>
    <t>8,61</t>
  </si>
  <si>
    <t>95576</t>
  </si>
  <si>
    <t>92924</t>
  </si>
  <si>
    <t>92923</t>
  </si>
  <si>
    <t>92922</t>
  </si>
  <si>
    <t>92921</t>
  </si>
  <si>
    <t>92919</t>
  </si>
  <si>
    <t>92917</t>
  </si>
  <si>
    <t>92916</t>
  </si>
  <si>
    <t>92915</t>
  </si>
  <si>
    <t>5,53</t>
  </si>
  <si>
    <t>92888</t>
  </si>
  <si>
    <t>5,73</t>
  </si>
  <si>
    <t>92887</t>
  </si>
  <si>
    <t>92886</t>
  </si>
  <si>
    <t>92885</t>
  </si>
  <si>
    <t>92884</t>
  </si>
  <si>
    <t>7,72</t>
  </si>
  <si>
    <t>92883</t>
  </si>
  <si>
    <t>8,63</t>
  </si>
  <si>
    <t>92882</t>
  </si>
  <si>
    <t>92881</t>
  </si>
  <si>
    <t>92880</t>
  </si>
  <si>
    <t>92879</t>
  </si>
  <si>
    <t>92878</t>
  </si>
  <si>
    <t>5,13</t>
  </si>
  <si>
    <t>92877</t>
  </si>
  <si>
    <t>92876</t>
  </si>
  <si>
    <t>92875</t>
  </si>
  <si>
    <t>92806</t>
  </si>
  <si>
    <t>92805</t>
  </si>
  <si>
    <t>92804</t>
  </si>
  <si>
    <t>5,18</t>
  </si>
  <si>
    <t>92803</t>
  </si>
  <si>
    <t>92802</t>
  </si>
  <si>
    <t>5,75</t>
  </si>
  <si>
    <t>92801</t>
  </si>
  <si>
    <t>92800</t>
  </si>
  <si>
    <t>92799</t>
  </si>
  <si>
    <t>92798</t>
  </si>
  <si>
    <t>6,39</t>
  </si>
  <si>
    <t>5,97</t>
  </si>
  <si>
    <t>5,07</t>
  </si>
  <si>
    <t>92774</t>
  </si>
  <si>
    <t>5,44</t>
  </si>
  <si>
    <t>92773</t>
  </si>
  <si>
    <t>92772</t>
  </si>
  <si>
    <t>6,31</t>
  </si>
  <si>
    <t>92771</t>
  </si>
  <si>
    <t>92770</t>
  </si>
  <si>
    <t>92769</t>
  </si>
  <si>
    <t>92768</t>
  </si>
  <si>
    <t>92767</t>
  </si>
  <si>
    <t>92766</t>
  </si>
  <si>
    <t>92765</t>
  </si>
  <si>
    <t>92764</t>
  </si>
  <si>
    <t>6,12</t>
  </si>
  <si>
    <t>92763</t>
  </si>
  <si>
    <t>92762</t>
  </si>
  <si>
    <t>92761</t>
  </si>
  <si>
    <t>92760</t>
  </si>
  <si>
    <t>92759</t>
  </si>
  <si>
    <t>91603</t>
  </si>
  <si>
    <t>91602</t>
  </si>
  <si>
    <t>91601</t>
  </si>
  <si>
    <t>91600</t>
  </si>
  <si>
    <t>91599</t>
  </si>
  <si>
    <t>91598</t>
  </si>
  <si>
    <t>91597</t>
  </si>
  <si>
    <t>91596</t>
  </si>
  <si>
    <t>91595</t>
  </si>
  <si>
    <t>91594</t>
  </si>
  <si>
    <t>91593</t>
  </si>
  <si>
    <t>90000</t>
  </si>
  <si>
    <t>89999</t>
  </si>
  <si>
    <t>89998</t>
  </si>
  <si>
    <t>89997</t>
  </si>
  <si>
    <t>89996</t>
  </si>
  <si>
    <t>52,95</t>
  </si>
  <si>
    <t>MONTAGEM E DESMONTAGEM DE FÔRMA DE PILARES CIRCULARES, COM ÁREA MÉDIA DAS SEÇÕES MAIOR QUE 0,28 M², PÉ-DIREITO DUPLO, EM MADEIRA, 2 UTILIZAÇÕES.  AF_06/2017</t>
  </si>
  <si>
    <t>97747</t>
  </si>
  <si>
    <t>0041</t>
  </si>
  <si>
    <t>FORMAS/CIMBRAMENTOS/ESCORAMENTOS</t>
  </si>
  <si>
    <t>ARMAÇÃO DE BLOCO, VIGA BALDRAME E SAPATA UTILIZANDO AÇO CA-60 DE 5 MM - MONTAGEM. AF_06/2017</t>
  </si>
  <si>
    <t>96543</t>
  </si>
  <si>
    <t>FABRICAÇÃO, MONTAGEM E DESMONTAGEM DE FÔRMA PARA VIGA BALDRAME, EM CHAPA DE MADEIRA COMPENSADA RESINADA, E=17 MM, 4 UTILIZAÇÕES. AF_06/2017</t>
  </si>
  <si>
    <t>96542</t>
  </si>
  <si>
    <t>FABRICAÇÃO, MONTAGEM E DESMONTAGEM DE FÔRMA PARA SAPATA, EM CHAPA DE MADEIRA COMPENSADA RESINADA, E=17 MM, 4 UTILIZAÇÕES. AF_06/2017</t>
  </si>
  <si>
    <t>96541</t>
  </si>
  <si>
    <t>FABRICAÇÃO, MONTAGEM E DESMONTAGEM DE FÔRMA PARA BLOCO DE COROAMENTO, EM CHAPA DE MADEIRA COMPENSADA RESINADA, E=17 MM, 4 UTILIZAÇÕES. AF_06/2017</t>
  </si>
  <si>
    <t>96540</t>
  </si>
  <si>
    <t>FABRICAÇÃO, MONTAGEM E DESMONTAGEM DE FÔRMA PARA VIGA BALDRAME, EM CHAPA DE MADEIRA COMPENSADA RESINADA, E=17 MM, 2 UTILIZAÇÕES. AF_06/2017</t>
  </si>
  <si>
    <t>96539</t>
  </si>
  <si>
    <t>FABRICAÇÃO, MONTAGEM E DESMONTAGEM DE FÔRMA PARA SAPATA, EM CHAPA DE MADEIRA COMPENSADA RESINADA, E=17 MM, 2 UTILIZAÇÕES. AF_06/2017</t>
  </si>
  <si>
    <t>96538</t>
  </si>
  <si>
    <t>FABRICAÇÃO, MONTAGEM E DESMONTAGEM DE FÔRMA PARA BLOCO DE COROAMENTO, EM CHAPA DE MADEIRA COMPENSADA RESINADA, E=17 MM, 2 UTILIZAÇÕES. AF_06/2017</t>
  </si>
  <si>
    <t>96537</t>
  </si>
  <si>
    <t>96536</t>
  </si>
  <si>
    <t>FABRICAÇÃO, MONTAGEM E DESMONTAGEM DE FÔRMA PARA SAPATA, EM MADEIRA SERRADA, E=25 MM, 4 UTILIZAÇÕES. AF_06/2017</t>
  </si>
  <si>
    <t>96535</t>
  </si>
  <si>
    <t>FABRICAÇÃO, MONTAGEM E DESMONTAGEM DE FÔRMA PARA BLOCO DE COROAMENTO, EM MADEIRA SERRADA, E=25 MM, 4 UTILIZAÇÕES. AF_06/2017</t>
  </si>
  <si>
    <t>96534</t>
  </si>
  <si>
    <t>FABRICAÇÃO, MONTAGEM E DESMONTAGEM DE FÔRMA PARA VIGA BALDRAME, EM MADEIRA SERRADA, E=25 MM, 2 UTILIZAÇÕES. AF_06/2017</t>
  </si>
  <si>
    <t>96533</t>
  </si>
  <si>
    <t>96532</t>
  </si>
  <si>
    <t>FABRICAÇÃO, MONTAGEM E DESMONTAGEM DE FÔRMA PARA BLOCO DE COROAMENTO, EM MADEIRA SERRADA, E=25 MM, 2 UTILIZAÇÕES. AF_06/2017</t>
  </si>
  <si>
    <t>96531</t>
  </si>
  <si>
    <t>FABRICAÇÃO, MONTAGEM E DESMONTAGEM DE FÔRMA PARA VIGA BALDRAME, EM MADEIRA SERRADA, E=25 MM, 1 UTILIZAÇÃO. AF_06/2017</t>
  </si>
  <si>
    <t>96530</t>
  </si>
  <si>
    <t>FABRICAÇÃO, MONTAGEM E DESMONTAGEM DE FÔRMA PARA SAPATA, EM MADEIRA SERRADA, E=25 MM, 1 UTILIZAÇÃO. AF_06/2017</t>
  </si>
  <si>
    <t>96529</t>
  </si>
  <si>
    <t>MONTAGEM E DESMONTAGEM DE FÔRMA DE PILARES CIRCULARES, COM ÁREA MÉDIA DAS SEÇÕES MENOR OU IGUAL A 0,28 M², PÉ-DIREITO DUPLO, EM MADEIRA, 2 UTILIZAÇÕES. AF_06/2017</t>
  </si>
  <si>
    <t>96259</t>
  </si>
  <si>
    <t>MONTAGEM E DESMONTAGEM DE FÔRMA DE PILARES CIRCULARES, COM ÁREA MÉDIA DAS SEÇÕES MAIOR QUE 0,28 M², PÉ-DIREITO SIMPLES, EM MADEIRA, 2 UTILIZAÇÕES. AF_06/2017</t>
  </si>
  <si>
    <t>96258</t>
  </si>
  <si>
    <t>MONTAGEM E DESMONTAGEM DE FÔRMA DE PILARES CIRCULARES, COM ÁREA MÉDIA DAS SEÇÕES MENOR OU IGUAL A 0,28 M², PÉ-DIREITO SIMPLES, EM MADEIRA, 2 UTILIZAÇÕES. AF_06/2017</t>
  </si>
  <si>
    <t>96257</t>
  </si>
  <si>
    <t>FABRICAÇÃO DE FÔRMA PARA PILARES CIRCULARES, EM CHAPA DE MADEIRA COMPENSADA RESINADA. AF_06/2017</t>
  </si>
  <si>
    <t>96252</t>
  </si>
  <si>
    <t>92538</t>
  </si>
  <si>
    <t>36,80</t>
  </si>
  <si>
    <t>92536</t>
  </si>
  <si>
    <t>92534</t>
  </si>
  <si>
    <t>92532</t>
  </si>
  <si>
    <t>92530</t>
  </si>
  <si>
    <t>92528</t>
  </si>
  <si>
    <t>92526</t>
  </si>
  <si>
    <t>92524</t>
  </si>
  <si>
    <t>92522</t>
  </si>
  <si>
    <t>19,45</t>
  </si>
  <si>
    <t>92520</t>
  </si>
  <si>
    <t>92518</t>
  </si>
  <si>
    <t>21,59</t>
  </si>
  <si>
    <t>92515</t>
  </si>
  <si>
    <t>92514</t>
  </si>
  <si>
    <t>92512</t>
  </si>
  <si>
    <t>92510</t>
  </si>
  <si>
    <t>92508</t>
  </si>
  <si>
    <t>92506</t>
  </si>
  <si>
    <t>92504</t>
  </si>
  <si>
    <t>92502</t>
  </si>
  <si>
    <t>92500</t>
  </si>
  <si>
    <t>92498</t>
  </si>
  <si>
    <t>92496</t>
  </si>
  <si>
    <t>92494</t>
  </si>
  <si>
    <t>92492</t>
  </si>
  <si>
    <t>92490</t>
  </si>
  <si>
    <t>92488</t>
  </si>
  <si>
    <t>92486</t>
  </si>
  <si>
    <t>92484</t>
  </si>
  <si>
    <t>92482</t>
  </si>
  <si>
    <t>92480</t>
  </si>
  <si>
    <t>92479</t>
  </si>
  <si>
    <t>92478</t>
  </si>
  <si>
    <t>92477</t>
  </si>
  <si>
    <t>92476</t>
  </si>
  <si>
    <t>92475</t>
  </si>
  <si>
    <t>92474</t>
  </si>
  <si>
    <t>92473</t>
  </si>
  <si>
    <t>92472</t>
  </si>
  <si>
    <t>92471</t>
  </si>
  <si>
    <t>92470</t>
  </si>
  <si>
    <t>92469</t>
  </si>
  <si>
    <t>92468</t>
  </si>
  <si>
    <t>92467</t>
  </si>
  <si>
    <t>92466</t>
  </si>
  <si>
    <t>92465</t>
  </si>
  <si>
    <t>92464</t>
  </si>
  <si>
    <t>92463</t>
  </si>
  <si>
    <t>92462</t>
  </si>
  <si>
    <t>92461</t>
  </si>
  <si>
    <t>92460</t>
  </si>
  <si>
    <t>92459</t>
  </si>
  <si>
    <t>MONTAGEM E DESMONTAGEM DE FÔRMA DE VIGA, ESCORAMENTO METÁLICO, PÉ-DIREITO DUPLO, EM CHAPA DE MADEIRA RESINADA, 6 UTILIZAÇÕES. AF_12/2015</t>
  </si>
  <si>
    <t>92458</t>
  </si>
  <si>
    <t>92457</t>
  </si>
  <si>
    <t>92456</t>
  </si>
  <si>
    <t>92455</t>
  </si>
  <si>
    <t>92454</t>
  </si>
  <si>
    <t>92453</t>
  </si>
  <si>
    <t>92452</t>
  </si>
  <si>
    <t>92451</t>
  </si>
  <si>
    <t>92450</t>
  </si>
  <si>
    <t>92449</t>
  </si>
  <si>
    <t>92448</t>
  </si>
  <si>
    <t>92447</t>
  </si>
  <si>
    <t>92446</t>
  </si>
  <si>
    <t>92445</t>
  </si>
  <si>
    <t>92443</t>
  </si>
  <si>
    <t>92441</t>
  </si>
  <si>
    <t>92439</t>
  </si>
  <si>
    <t>92437</t>
  </si>
  <si>
    <t>92435</t>
  </si>
  <si>
    <t>92433</t>
  </si>
  <si>
    <t>92431</t>
  </si>
  <si>
    <t>48,40</t>
  </si>
  <si>
    <t>92429</t>
  </si>
  <si>
    <t>92427</t>
  </si>
  <si>
    <t>92425</t>
  </si>
  <si>
    <t>92423</t>
  </si>
  <si>
    <t>92421</t>
  </si>
  <si>
    <t>92419</t>
  </si>
  <si>
    <t>92417</t>
  </si>
  <si>
    <t>92415</t>
  </si>
  <si>
    <t>92413</t>
  </si>
  <si>
    <t>92411</t>
  </si>
  <si>
    <t>92409</t>
  </si>
  <si>
    <t>92273</t>
  </si>
  <si>
    <t>92272</t>
  </si>
  <si>
    <t>92271</t>
  </si>
  <si>
    <t>92270</t>
  </si>
  <si>
    <t>92269</t>
  </si>
  <si>
    <t>92268</t>
  </si>
  <si>
    <t>92267</t>
  </si>
  <si>
    <t>92266</t>
  </si>
  <si>
    <t>92265</t>
  </si>
  <si>
    <t>92264</t>
  </si>
  <si>
    <t>92263</t>
  </si>
  <si>
    <t>13,10</t>
  </si>
  <si>
    <t>20,97</t>
  </si>
  <si>
    <t>97096</t>
  </si>
  <si>
    <t>0040</t>
  </si>
  <si>
    <t>LASTROS/FUNDACOES DIVERSAS</t>
  </si>
  <si>
    <t>97086</t>
  </si>
  <si>
    <t>0,52</t>
  </si>
  <si>
    <t>97084</t>
  </si>
  <si>
    <t>2,57</t>
  </si>
  <si>
    <t>97083</t>
  </si>
  <si>
    <t>97082</t>
  </si>
  <si>
    <t>96624</t>
  </si>
  <si>
    <t>LASTRO COM MATERIAL GRANULAR, APLICADO EM BLOCOS DE COROAMENTO, ESPESSURA DE *10 CM*. AF_08/2017</t>
  </si>
  <si>
    <t>96623</t>
  </si>
  <si>
    <t>96622</t>
  </si>
  <si>
    <t>LASTRO COM MATERIAL GRANULAR, APLICAÇÃO EM BLOCOS DE COROAMENTO, ESPESSURA DE *5 CM*. AF_08/2017</t>
  </si>
  <si>
    <t>96621</t>
  </si>
  <si>
    <t>96620</t>
  </si>
  <si>
    <t>21,24</t>
  </si>
  <si>
    <t>LASTRO DE CONCRETO MAGRO, APLICADO EM BLOCOS DE COROAMENTO OU SAPATAS, ESPESSURA DE 5 CM. AF_08/2017</t>
  </si>
  <si>
    <t>96619</t>
  </si>
  <si>
    <t>12,74</t>
  </si>
  <si>
    <t>LASTRO DE CONCRETO MAGRO, APLICADO EM BLOCOS DE COROAMENTO OU SAPATAS, ESPESSURA DE 3 CM. AF_08/2017</t>
  </si>
  <si>
    <t>96617</t>
  </si>
  <si>
    <t>LASTRO DE CONCRETO MAGRO, APLICADO EM BLOCOS DE COROAMENTO OU SAPATAS. AF_08/2017</t>
  </si>
  <si>
    <t>96616</t>
  </si>
  <si>
    <t>20,23</t>
  </si>
  <si>
    <t>95241</t>
  </si>
  <si>
    <t>95240</t>
  </si>
  <si>
    <t>0039</t>
  </si>
  <si>
    <t>ESTACAS</t>
  </si>
  <si>
    <t>48,46</t>
  </si>
  <si>
    <t>95609</t>
  </si>
  <si>
    <t>95608</t>
  </si>
  <si>
    <t>95607</t>
  </si>
  <si>
    <t>95605</t>
  </si>
  <si>
    <t>38,87</t>
  </si>
  <si>
    <t>95604</t>
  </si>
  <si>
    <t>95603</t>
  </si>
  <si>
    <t>95602</t>
  </si>
  <si>
    <t>95601</t>
  </si>
  <si>
    <t>55,53</t>
  </si>
  <si>
    <t>0038</t>
  </si>
  <si>
    <t>TUBULOES</t>
  </si>
  <si>
    <t>ESQV</t>
  </si>
  <si>
    <t>ESQUADRIAS/FERRAGENS/VIDROS</t>
  </si>
  <si>
    <t>0222</t>
  </si>
  <si>
    <t>JANELA DE ALUMINIO</t>
  </si>
  <si>
    <t>94580</t>
  </si>
  <si>
    <t>94573</t>
  </si>
  <si>
    <t>94572</t>
  </si>
  <si>
    <t>94570</t>
  </si>
  <si>
    <t>94569</t>
  </si>
  <si>
    <t>0103</t>
  </si>
  <si>
    <t>VIDROS/ESPELHOS</t>
  </si>
  <si>
    <t>0102</t>
  </si>
  <si>
    <t>FERRAGENS DIVERSAS</t>
  </si>
  <si>
    <t>0100</t>
  </si>
  <si>
    <t>FERRAGENS PARA PORTAS</t>
  </si>
  <si>
    <t>94807</t>
  </si>
  <si>
    <t>0098</t>
  </si>
  <si>
    <t>PORTA E/OU TAMPA DE ALUMINIO</t>
  </si>
  <si>
    <t>94806</t>
  </si>
  <si>
    <t>94805</t>
  </si>
  <si>
    <t>91341</t>
  </si>
  <si>
    <t>91338</t>
  </si>
  <si>
    <t>90838</t>
  </si>
  <si>
    <t>0095</t>
  </si>
  <si>
    <t>GUARDA-CORPO DE FERRO</t>
  </si>
  <si>
    <t>0093</t>
  </si>
  <si>
    <t>JANELA DE FERRO</t>
  </si>
  <si>
    <t>94562</t>
  </si>
  <si>
    <t>94559</t>
  </si>
  <si>
    <t>0092</t>
  </si>
  <si>
    <t>PORTA E/OU TAMPA DE FERRO</t>
  </si>
  <si>
    <t>0090</t>
  </si>
  <si>
    <t>JANELA DE MADEIRA</t>
  </si>
  <si>
    <t>91337</t>
  </si>
  <si>
    <t>0089</t>
  </si>
  <si>
    <t>PORTA DE MADEIRA</t>
  </si>
  <si>
    <t>91336</t>
  </si>
  <si>
    <t>91335</t>
  </si>
  <si>
    <t>91334</t>
  </si>
  <si>
    <t>91333</t>
  </si>
  <si>
    <t>91332</t>
  </si>
  <si>
    <t>91331</t>
  </si>
  <si>
    <t>91330</t>
  </si>
  <si>
    <t>91329</t>
  </si>
  <si>
    <t>91328</t>
  </si>
  <si>
    <t>91327</t>
  </si>
  <si>
    <t>91326</t>
  </si>
  <si>
    <t>91325</t>
  </si>
  <si>
    <t>91324</t>
  </si>
  <si>
    <t>91321</t>
  </si>
  <si>
    <t>91320</t>
  </si>
  <si>
    <t>91319</t>
  </si>
  <si>
    <t>91318</t>
  </si>
  <si>
    <t>91315</t>
  </si>
  <si>
    <t>91314</t>
  </si>
  <si>
    <t>91313</t>
  </si>
  <si>
    <t>91312</t>
  </si>
  <si>
    <t>91307</t>
  </si>
  <si>
    <t>91306</t>
  </si>
  <si>
    <t>91305</t>
  </si>
  <si>
    <t>91304</t>
  </si>
  <si>
    <t>25,56</t>
  </si>
  <si>
    <t>91299</t>
  </si>
  <si>
    <t>91298</t>
  </si>
  <si>
    <t>91297</t>
  </si>
  <si>
    <t>91296</t>
  </si>
  <si>
    <t>91295</t>
  </si>
  <si>
    <t>91292</t>
  </si>
  <si>
    <t>91287</t>
  </si>
  <si>
    <t>91016</t>
  </si>
  <si>
    <t>91015</t>
  </si>
  <si>
    <t>91014</t>
  </si>
  <si>
    <t>91013</t>
  </si>
  <si>
    <t>91012</t>
  </si>
  <si>
    <t>91011</t>
  </si>
  <si>
    <t>91010</t>
  </si>
  <si>
    <t>91009</t>
  </si>
  <si>
    <t>90850</t>
  </si>
  <si>
    <t>90849</t>
  </si>
  <si>
    <t>90848</t>
  </si>
  <si>
    <t>90847</t>
  </si>
  <si>
    <t>90844</t>
  </si>
  <si>
    <t>90843</t>
  </si>
  <si>
    <t>90842</t>
  </si>
  <si>
    <t>90841</t>
  </si>
  <si>
    <t>90831</t>
  </si>
  <si>
    <t>90830</t>
  </si>
  <si>
    <t>90823</t>
  </si>
  <si>
    <t>90822</t>
  </si>
  <si>
    <t>90821</t>
  </si>
  <si>
    <t>90820</t>
  </si>
  <si>
    <t>90806</t>
  </si>
  <si>
    <t>90801</t>
  </si>
  <si>
    <t>ESCO</t>
  </si>
  <si>
    <t>ESCORAMENTO</t>
  </si>
  <si>
    <t>0023</t>
  </si>
  <si>
    <t>ESCORAMENTO DE MADEIRA EM VALAS</t>
  </si>
  <si>
    <t>20,20</t>
  </si>
  <si>
    <t>26,50</t>
  </si>
  <si>
    <t>16,71</t>
  </si>
  <si>
    <t>19,79</t>
  </si>
  <si>
    <t>EXECUÇÃO DE ESCORAS DE CONCRETO PARA CONTENÇÃO DE GUIAS PRÉ-FABRICADAS. AF_06/2016</t>
  </si>
  <si>
    <t>94294</t>
  </si>
  <si>
    <t>0037</t>
  </si>
  <si>
    <t>MEIO FIO, LINHA D'AGUA E SARJERTA</t>
  </si>
  <si>
    <t>DROP</t>
  </si>
  <si>
    <t>DRENAGEM/OBRAS DE CONTENCAO/POCOS DE VISITA E CAIXAS</t>
  </si>
  <si>
    <t>EXECUÇÃO DE SARJETÃO DE CONCRETO USINADO, MOLDADA  IN LOCO  EM TRECHO RETO, 100 CM BASE X 20 CM ALTURA. AF_06/2016</t>
  </si>
  <si>
    <t>94293</t>
  </si>
  <si>
    <t>EXECUÇÃO DE SARJETA DE CONCRETO USINADO, MOLDADA  IN LOCO  EM TRECHO CURVO, 60 CM BASE X 10 CM ALTURA. AF_06/2016</t>
  </si>
  <si>
    <t>94292</t>
  </si>
  <si>
    <t>EXECUÇÃO DE SARJETA DE CONCRETO USINADO, MOLDADA  IN LOCO  EM TRECHO RETO, 60 CM BASE X 10 CM ALTURA. AF_06/2016</t>
  </si>
  <si>
    <t>94291</t>
  </si>
  <si>
    <t>EXECUÇÃO DE SARJETA DE CONCRETO USINADO, MOLDADA  IN LOCO  EM TRECHO CURVO, 45 CM BASE X 10 CM ALTURA. AF_06/2016</t>
  </si>
  <si>
    <t>94290</t>
  </si>
  <si>
    <t>EXECUÇÃO DE SARJETA DE CONCRETO USINADO, MOLDADA  IN LOCO  EM TRECHO RETO, 45 CM BASE X 10 CM ALTURA. AF_06/2016</t>
  </si>
  <si>
    <t>94289</t>
  </si>
  <si>
    <t>EXECUÇÃO DE SARJETA DE CONCRETO USINADO, MOLDADA  IN LOCO  EM TRECHO CURVO, 30 CM BASE X 10 CM ALTURA. AF_06/2016</t>
  </si>
  <si>
    <t>94288</t>
  </si>
  <si>
    <t>EXECUÇÃO DE SARJETA DE CONCRETO USINADO, MOLDADA  IN LOCO  EM TRECHO RETO, 30 CM BASE X 10 CM ALTURA. AF_06/2016</t>
  </si>
  <si>
    <t>94287</t>
  </si>
  <si>
    <t>EXECUÇÃO DE SARJETA DE CONCRETO USINADO, MOLDADA  IN LOCO  EM TRECHO CURVO, 60 CM BASE X 15 CM ALTURA. AF_06/2016</t>
  </si>
  <si>
    <t>94286</t>
  </si>
  <si>
    <t>EXECUÇÃO DE SARJETA DE CONCRETO USINADO, MOLDADA  IN LOCO  EM TRECHO RETO, 60 CM BASE X 15 CM ALTURA. AF_06/2016</t>
  </si>
  <si>
    <t>94285</t>
  </si>
  <si>
    <t>EXECUÇÃO DE SARJETA DE CONCRETO USINADO, MOLDADA  IN LOCO  EM TRECHO CURVO, 45 CM BASE X 15 CM ALTURA. AF_06/2016</t>
  </si>
  <si>
    <t>94284</t>
  </si>
  <si>
    <t>EXECUÇÃO DE SARJETA DE CONCRETO USINADO, MOLDADA  IN LOCO  EM TRECHO RETO, 45 CM BASE X 15 CM ALTURA. AF_06/2016</t>
  </si>
  <si>
    <t>94283</t>
  </si>
  <si>
    <t>EXECUÇÃO DE SARJETA DE CONCRETO USINADO, MOLDADA  IN LOCO  EM TRECHO CURVO, 30 CM BASE X 15 CM ALTURA. AF_06/2016</t>
  </si>
  <si>
    <t>94282</t>
  </si>
  <si>
    <t>EXECUÇÃO DE SARJETA DE CONCRETO USINADO, MOLDADA  IN LOCO  EM TRECHO RETO, 30 CM BASE X 15 CM ALTURA. AF_06/2016</t>
  </si>
  <si>
    <t>94281</t>
  </si>
  <si>
    <t>94276</t>
  </si>
  <si>
    <t>94275</t>
  </si>
  <si>
    <t>ASSENTAMENTO DE GUIA (MEIO-FIO) EM TRECHO CURVO, CONFECCIONADA EM CONCRETO PRÉ-FABRICADO, DIMENSÕES 100X15X13X30 CM (COMPRIMENTO X BASE INFERIOR X BASE SUPERIOR X ALTURA), PARA VIAS URBANAS (USO VIÁRIO). AF_06/2016</t>
  </si>
  <si>
    <t>94274</t>
  </si>
  <si>
    <t>ASSENTAMENTO DE GUIA (MEIO-FIO) EM TRECHO RETO, CONFECCIONADA EM CONCRETO PRÉ-FABRICADO, DIMENSÕES 100X15X13X30 CM (COMPRIMENTO X BASE INFERIOR X BASE SUPERIOR X ALTURA), PARA VIAS URBANAS (USO VIÁRIO). AF_06/2016</t>
  </si>
  <si>
    <t>94273</t>
  </si>
  <si>
    <t>GUIA (MEIO-FIO) E SARJETA CONJUGADOS DE CONCRETO, MOLDADA  IN LOCO  EM TRECHO CURVO COM EXTRUSORA, 65 CM BASE (15 CM BASE DA GUIA + 50 CM BASE DA SARJETA) X 26 CM ALTURA. AF_06/2016</t>
  </si>
  <si>
    <t>94272</t>
  </si>
  <si>
    <t>94271</t>
  </si>
  <si>
    <t>GUIA (MEIO-FIO) E SARJETA CONJUGADOS DE CONCRETO, MOLDADA IN LOCO  EM TRECHO CURVO COM EXTRUSORA, 60 CM BASE (15 CM BASE DA GUIA + 45 CM BASE DA SARJETA) X 26 CM ALTURA. AF_06/2016</t>
  </si>
  <si>
    <t>94270</t>
  </si>
  <si>
    <t>GUIA (MEIO-FIO) E SARJETA CONJUGADOS DE CONCRETO, MOLDADA  IN LOCO  EM TRECHO RETO COM EXTRUSORA, 60 CM BASE (15 CM BASE DA GUIA + 45 CM BASE DA SARJETA) X 26 CM ALTURA. AF_06/2016</t>
  </si>
  <si>
    <t>94269</t>
  </si>
  <si>
    <t>GUIA (MEIO-FIO) E SARJETA CONJUGADOS DE CONCRETO, MOLDADA  IN LOCO  EM TRECHO CURVO COM EXTRUSORA, 45 CM BASE (15 CM BASE DA GUIA + 30 CM BASE DA SARJETA) X 22 CM ALTURA. AF_06/2016</t>
  </si>
  <si>
    <t>94268</t>
  </si>
  <si>
    <t>GUIA (MEIO-FIO) E SARJETA CONJUGADOS DE CONCRETO, MOLDADA  IN LOCO  EM TRECHO RETO COM EXTRUSORA, 45 CM BASE (15 CM BASE DA GUIA + 30 CM BASE DA SARJETA) X 22 CM ALTURA. AF_06/2016</t>
  </si>
  <si>
    <t>94267</t>
  </si>
  <si>
    <t>GUIA (MEIO-FIO) CONCRETO, MOLDADA  IN LOCO  EM TRECHO CURVO COM EXTRUSORA, 15 CM BASE X 30 CM ALTURA. AF_06/2016</t>
  </si>
  <si>
    <t>94266</t>
  </si>
  <si>
    <t>GUIA (MEIO-FIO) CONCRETO, MOLDADA  IN LOCO  EM TRECHO RETO COM EXTRUSORA, 15 CM BASE X 30 CM ALTURA. AF_06/2016</t>
  </si>
  <si>
    <t>94265</t>
  </si>
  <si>
    <t>GUIA (MEIO-FIO) CONCRETO, MOLDADA  IN LOCO  EM TRECHO CURVO COM EXTRUSORA, 13 CM BASE X 22 CM ALTURA. AF_06/2016</t>
  </si>
  <si>
    <t>94264</t>
  </si>
  <si>
    <t>GUIA (MEIO-FIO) CONCRETO, MOLDADA  IN LOCO  EM TRECHO RETO COM EXTRUSORA, 13 CM BASE X 22 CM ALTURA. AF_06/2016</t>
  </si>
  <si>
    <t>94263</t>
  </si>
  <si>
    <t>99327</t>
  </si>
  <si>
    <t>0036</t>
  </si>
  <si>
    <t>POCOS DE VISITA/BOCAS DE LOBO/CX. DE PASSAGEM/CX. DIVERSAS</t>
  </si>
  <si>
    <t>99326</t>
  </si>
  <si>
    <t>99325</t>
  </si>
  <si>
    <t>99324</t>
  </si>
  <si>
    <t>99323</t>
  </si>
  <si>
    <t>99322</t>
  </si>
  <si>
    <t>99321</t>
  </si>
  <si>
    <t>99320</t>
  </si>
  <si>
    <t>99319</t>
  </si>
  <si>
    <t>99318</t>
  </si>
  <si>
    <t>99317</t>
  </si>
  <si>
    <t>99315</t>
  </si>
  <si>
    <t>99314</t>
  </si>
  <si>
    <t>99313</t>
  </si>
  <si>
    <t>99312</t>
  </si>
  <si>
    <t>99311</t>
  </si>
  <si>
    <t>99310</t>
  </si>
  <si>
    <t>99309</t>
  </si>
  <si>
    <t>99308</t>
  </si>
  <si>
    <t>99307</t>
  </si>
  <si>
    <t>99306</t>
  </si>
  <si>
    <t>99305</t>
  </si>
  <si>
    <t>99304</t>
  </si>
  <si>
    <t>99303</t>
  </si>
  <si>
    <t>99302</t>
  </si>
  <si>
    <t>99301</t>
  </si>
  <si>
    <t>99300</t>
  </si>
  <si>
    <t>99299</t>
  </si>
  <si>
    <t>99298</t>
  </si>
  <si>
    <t>99297</t>
  </si>
  <si>
    <t>99296</t>
  </si>
  <si>
    <t>99294</t>
  </si>
  <si>
    <t>99293</t>
  </si>
  <si>
    <t>99292</t>
  </si>
  <si>
    <t>99291</t>
  </si>
  <si>
    <t>99290</t>
  </si>
  <si>
    <t>99289</t>
  </si>
  <si>
    <t>99288</t>
  </si>
  <si>
    <t>99287</t>
  </si>
  <si>
    <t>99286</t>
  </si>
  <si>
    <t>99284</t>
  </si>
  <si>
    <t>99283</t>
  </si>
  <si>
    <t>99282</t>
  </si>
  <si>
    <t>99281</t>
  </si>
  <si>
    <t>99280</t>
  </si>
  <si>
    <t>99279</t>
  </si>
  <si>
    <t>99278</t>
  </si>
  <si>
    <t>99277</t>
  </si>
  <si>
    <t>99276</t>
  </si>
  <si>
    <t>99274</t>
  </si>
  <si>
    <t>99273</t>
  </si>
  <si>
    <t>99272</t>
  </si>
  <si>
    <t>99271</t>
  </si>
  <si>
    <t>99269</t>
  </si>
  <si>
    <t>99267</t>
  </si>
  <si>
    <t>99266</t>
  </si>
  <si>
    <t>99265</t>
  </si>
  <si>
    <t>99263</t>
  </si>
  <si>
    <t>99261</t>
  </si>
  <si>
    <t>99259</t>
  </si>
  <si>
    <t>99256</t>
  </si>
  <si>
    <t>99254</t>
  </si>
  <si>
    <t>99252</t>
  </si>
  <si>
    <t>99249</t>
  </si>
  <si>
    <t>99248</t>
  </si>
  <si>
    <t>99247</t>
  </si>
  <si>
    <t>99246</t>
  </si>
  <si>
    <t>99244</t>
  </si>
  <si>
    <t>99243</t>
  </si>
  <si>
    <t>99242</t>
  </si>
  <si>
    <t>99241</t>
  </si>
  <si>
    <t>99240</t>
  </si>
  <si>
    <t>98409</t>
  </si>
  <si>
    <t>98408</t>
  </si>
  <si>
    <t>98407</t>
  </si>
  <si>
    <t>98406</t>
  </si>
  <si>
    <t>98405</t>
  </si>
  <si>
    <t>98051</t>
  </si>
  <si>
    <t>98050</t>
  </si>
  <si>
    <t>98049</t>
  </si>
  <si>
    <t>98048</t>
  </si>
  <si>
    <t>98047</t>
  </si>
  <si>
    <t>98046</t>
  </si>
  <si>
    <t>98045</t>
  </si>
  <si>
    <t>98044</t>
  </si>
  <si>
    <t>98043</t>
  </si>
  <si>
    <t>98042</t>
  </si>
  <si>
    <t>98041</t>
  </si>
  <si>
    <t>98040</t>
  </si>
  <si>
    <t>98039</t>
  </si>
  <si>
    <t>98038</t>
  </si>
  <si>
    <t>98037</t>
  </si>
  <si>
    <t>98036</t>
  </si>
  <si>
    <t>98035</t>
  </si>
  <si>
    <t>98034</t>
  </si>
  <si>
    <t>98033</t>
  </si>
  <si>
    <t>98032</t>
  </si>
  <si>
    <t>98031</t>
  </si>
  <si>
    <t>98030</t>
  </si>
  <si>
    <t>98029</t>
  </si>
  <si>
    <t>98028</t>
  </si>
  <si>
    <t>98027</t>
  </si>
  <si>
    <t>98026</t>
  </si>
  <si>
    <t>98025</t>
  </si>
  <si>
    <t>98024</t>
  </si>
  <si>
    <t>98023</t>
  </si>
  <si>
    <t>98022</t>
  </si>
  <si>
    <t>98021</t>
  </si>
  <si>
    <t>98020</t>
  </si>
  <si>
    <t>98019</t>
  </si>
  <si>
    <t>98018</t>
  </si>
  <si>
    <t>98017</t>
  </si>
  <si>
    <t>98016</t>
  </si>
  <si>
    <t>98015</t>
  </si>
  <si>
    <t>98014</t>
  </si>
  <si>
    <t>98013</t>
  </si>
  <si>
    <t>98012</t>
  </si>
  <si>
    <t>98011</t>
  </si>
  <si>
    <t>98010</t>
  </si>
  <si>
    <t>98009</t>
  </si>
  <si>
    <t>98008</t>
  </si>
  <si>
    <t>98007</t>
  </si>
  <si>
    <t>98006</t>
  </si>
  <si>
    <t>98005</t>
  </si>
  <si>
    <t>98003</t>
  </si>
  <si>
    <t>98002</t>
  </si>
  <si>
    <t>98001</t>
  </si>
  <si>
    <t>97999</t>
  </si>
  <si>
    <t>97997</t>
  </si>
  <si>
    <t>97996</t>
  </si>
  <si>
    <t>97995</t>
  </si>
  <si>
    <t>97994</t>
  </si>
  <si>
    <t>97993</t>
  </si>
  <si>
    <t>97992</t>
  </si>
  <si>
    <t>97991</t>
  </si>
  <si>
    <t>97989</t>
  </si>
  <si>
    <t>97988</t>
  </si>
  <si>
    <t>97987</t>
  </si>
  <si>
    <t>97985</t>
  </si>
  <si>
    <t>97983</t>
  </si>
  <si>
    <t>97981</t>
  </si>
  <si>
    <t>97980</t>
  </si>
  <si>
    <t>97977</t>
  </si>
  <si>
    <t>97976</t>
  </si>
  <si>
    <t>EXECUÇÃO DE PROTEÇÃO DA CABEÇA DO TIRANTE COM USO DE FÔRMAS EM CHAPA COMPENSADA PLASTIFICADA DE MADEIRA E CONCRETO FCK =15 MPA. AF_07/2016</t>
  </si>
  <si>
    <t>95108</t>
  </si>
  <si>
    <t>0032</t>
  </si>
  <si>
    <t>MUROS DE ARRIMO</t>
  </si>
  <si>
    <t>EXECUÇÃO DE GRAMPO PARA SOLO GRAMPEADO COM COMPRIMENTO MAIOR QUE 10 M, DIÂMETRO DE 7 CM, PERFURAÇÃO COM EQUIPAMENTO MANUAL E ARMADURA COM DIÂMETRO DE 20 MM. AF_05/2016</t>
  </si>
  <si>
    <t>93971</t>
  </si>
  <si>
    <t>EXECUÇÃO DE GRAMPO PARA SOLO GRAMPEADO COM COMPRIMENTO MAIOR QUE 8 MENOR OU IGUAL A 10 M, DIÂMETRO DE 7 CM, PERFURAÇÃO COM EQUIPAMENTO MANUAL E ARMADURA COM DIÂMETRO DE 20 MM. AF_05/2016</t>
  </si>
  <si>
    <t>93970</t>
  </si>
  <si>
    <t>EXECUÇÃO DE GRAMPO PARA SOLO GRAMPEADO COM COMPRIMENTO MAIOR QUE 6 M E MENOR OU IGUAL A 8 M, DIÂMETRO DE 7 CM, PERFURAÇÃO COM EQUIPAMENTO MANUAL E ARMADURA COM DIÂMETRO DE 20 MM. AF_05/2016</t>
  </si>
  <si>
    <t>93969</t>
  </si>
  <si>
    <t>EXECUÇÃO DE GRAMPO PARA SOLO GRAMPEADO COM COMPRIMENTO MAIOR QUE 4 E MENOR OU IGUAL A 6 M, DIÂMETRO DE 7 CM, PERFURAÇÃO COM EQUIPAMENTO MANUAL E ARMADURA COM DIÂMETRO DE 20 MM. AF_05/2016</t>
  </si>
  <si>
    <t>93968</t>
  </si>
  <si>
    <t>EXECUÇÃO DE GRAMPO PARA SOLO GRAMPEADO COM COMPRIMENTO MENOR OU IGUAL A 4 M, DIÂMETRO DE 7 CM, PERFURAÇÃO COM EQUIPAMENTO MANUAL E ARMADURA COM DIÂMETRO DE 20 MM. AF_05/2016</t>
  </si>
  <si>
    <t>93967</t>
  </si>
  <si>
    <t>EXECUÇÃO DE GRAMPO PARA SOLO GRAMPEADO COM COMPRIMENTO MAIOR QUE 10 M, DIÂMETRO DE 7 CM, PERFURAÇÃO COM EQUIPAMENTO MANUAL E ARMADURA COM DIÂMETRO DE 16 MM. AF_05/2016</t>
  </si>
  <si>
    <t>93966</t>
  </si>
  <si>
    <t>EXECUÇÃO DE GRAMPO PARA SOLO GRAMPEADO COM COMPRIMENTO MAIOR QUE 8 M E MENOR OU IGUAL A 10 M, DIÂMETRO DE 7 CM, PERFURAÇÃO COM EQUIPAMENTO MANUAL E ARMADURA COM DIÂMETRO DE 16 MM. AF_05/2016</t>
  </si>
  <si>
    <t>93965</t>
  </si>
  <si>
    <t>EXECUÇÃO DE GRAMPO PARA SOLO GRAMPEADO COM COMPRIMENTO MAIOR QUE 6 M E MENOR OU IGUAL A 8 M, DIÂMETRO DE 7 CM, PERFURAÇÃO COM EQUIPAMENTO MANUAL E ARMADURA COM DIÂMETRO DE 16 MM. AF_05/2016</t>
  </si>
  <si>
    <t>93964</t>
  </si>
  <si>
    <t>EXECUÇÃO DE GRAMPO PARA SOLO GRAMPEADO COM COMPRIMENTO MAIOR QUE 4 E MENOR OU IGUAL A 6 M, DIÂMETRO DE 7 CM, PERFURAÇÃO COM EQUIPAMENTO MANUAL E ARMADURA COM DIÂMETRO DE 16 MM. AF_05/2016</t>
  </si>
  <si>
    <t>93963</t>
  </si>
  <si>
    <t>EXECUÇÃO DE GRAMPO PARA SOLO GRAMPEADO COM COMPRIMENTO MENOR OU IGUAL A 4 M, DIÂMETRO DE 7 CM, PERFURAÇÃO COM EQUIPAMENTO MANUAL E ARMADURA COM DIÂMETRO DE 16 MM. AF_05/2016</t>
  </si>
  <si>
    <t>93962</t>
  </si>
  <si>
    <t>EXECUÇÃO DE GRAMPO PARA SOLO GRAMPEADO COM COMPRIMENTO MAIOR QUE 10 M, DIÂMETRO DE 10 CM, PERFURAÇÃO COM EQUIPAMENTO MANUAL E ARMADURA COM DIÂMETRO DE 20 MM. AF_05/2016</t>
  </si>
  <si>
    <t>93961</t>
  </si>
  <si>
    <t>EXECUÇÃO DE GRAMPO PARA SOLO GRAMPEADO COM COMPRIMENTO MAIOR QUE 8 M E MENOR OU IGUAL A 10 M, DIÂMETRO DE 10 CM, PERFURAÇÃO COM EQUIPAMENTO MANUAL E ARMADURA COM DIÂMETRO DE 20 MM. AF_05/2016</t>
  </si>
  <si>
    <t>93960</t>
  </si>
  <si>
    <t>EXECUÇÃO DE GRAMPO PARA SOLO GRAMPEADO COM COMPRIMENTO MAIOR QUE 6 M E MENOR OU IGUAL A 8 M, DIÂMETRO DE 10 CM, PERFURAÇÃO COM EQUIPAMENTO MANUAL E ARMADURA COM DIÂMETRO DE 20 MM. AF_05/2016</t>
  </si>
  <si>
    <t>93959</t>
  </si>
  <si>
    <t>EXECUÇÃO DE GRAMPO PARA SOLO GRAMPEADO COM COMPRIMENTO MAIOR QUE 4 M E MENOR OU IGUAL A 6 M, DIÂMETRO DE 10 CM, PERFURAÇÃO COM EQUIPAMENTO MANUAL E ARMADURA COM DIÂMETRO DE 20 MM. AF_05/2016</t>
  </si>
  <si>
    <t>93958</t>
  </si>
  <si>
    <t>EXECUÇÃO DE GRAMPO PARA SOLO GRAMPEADO COM COMPRIMENTO MENOR OU IGUAL A 4 M, DIÂMETRO DE 10 CM, PERFURAÇÃO COM EQUIPAMENTO MANUAL E ARMADURA COM DIÂMETRO DE 20 MM. AF_05/2016</t>
  </si>
  <si>
    <t>93957</t>
  </si>
  <si>
    <t>EXECUÇÃO DE GRAMPO PARA SOLO GRAMPEADO COM COMPRIMENTO MAIOR QUE 10 M, DIÂMETRO DE 10 CM, PERFURAÇÃO COM EQUIPAMENTO MANUAL E ARMADURA COM DIÂMETRO DE 16 MM. AF_05/2016</t>
  </si>
  <si>
    <t>93956</t>
  </si>
  <si>
    <t>EXECUÇÃO DE GRAMPO PARA SOLO GRAMPEADO COM COMPRIMENTO MAIOR QUE 8 M E MENOR OU IGUAL A 10 M, DIÂMETRO DE 10 CM, PERFURAÇÃO COM EQUIPAMENTO MANUAL E ARMADURA COM DIÂMETRO DE 16 MM. AF_05/2016</t>
  </si>
  <si>
    <t>93955</t>
  </si>
  <si>
    <t>EXECUÇÃO DE GRAMPO PARA SOLO GRAMPEADO COM COMPRIMENTO MAIOR QUE 6 M E MENOR OU IGUAL A 8 M, DIÂMETRO DE 10 CM, PERFURAÇÃO COM EQUIPAMENTO MANUAL E ARMADURA COM DIÂMETRO DE 16 MM. AF_05/2016</t>
  </si>
  <si>
    <t>93954</t>
  </si>
  <si>
    <t>EXECUÇÃO DE GRAMPO PARA SOLO GRAMPEADO COM COMPRIMENTO MAIOR QUE 4 M E MENOR OU IGUAL A 6 M, DIÂMETRO DE 10 CM, PERFURAÇÃO COM EQUIPAMENTO MANUAL E ARMADURA COM DIÂMETRO DE 16 MM. AF_05/2016</t>
  </si>
  <si>
    <t>93953</t>
  </si>
  <si>
    <t>EXECUÇÃO DE GRAMPO PARA SOLO GRAMPEADO COM COMPRIMENTO MENOR OU IGUAL A 4 M, DIÂMETRO DE 10 CM, PERFURAÇÃO COM EQUIPAMENTO MANUAL E ARMADURA COM DIÂMETRO DE 16 MM. AF_05/2016</t>
  </si>
  <si>
    <t>93952</t>
  </si>
  <si>
    <t>EXECUÇÃO DE REVESTIMENTO DE CONCRETO PROJETADO COM ESPESSURA DE 10 CM, ARMADO COM FIBRAS DE AÇO, INCLINAÇÃO DE 90°, APLICAÇÃO DESCONTÍNUA, UTILIZANDO EQUIPAMENTO DE PROJEÇÃO COM 3 M³/H DE CAPACIDADE. AF_01/2016</t>
  </si>
  <si>
    <t>91101</t>
  </si>
  <si>
    <t>EXECUÇÃO DE REVESTIMENTO DE CONCRETO PROJETADO COM ESPESSURA DE 7 CM, ARMADO COM FIBRAS DE AÇO, INCLINAÇÃO DE 90°, APLICAÇÃO DESCONTÍNUA, UTILIZANDO EQUIPAMENTO DE PROJEÇÃO COM 3 M³/H DE CAPACIDADE. AF_01/2016</t>
  </si>
  <si>
    <t>91100</t>
  </si>
  <si>
    <t>EXECUÇÃO DE REVESTIMENTO DE CONCRETO PROJETADO COM ESPESSURA DE 10 CM, ARMADO COM FIBRAS DE AÇO, INCLINAÇÃO MENOR QUE 90°, APLICAÇÃO DESCONTÍNUA, UTILIZANDO EQUIPAMENTO DE PROJEÇÃO COM 3 M³/H DE CAPACIDADE. AF_01/2016</t>
  </si>
  <si>
    <t>91099</t>
  </si>
  <si>
    <t>EXECUÇÃO DE REVESTIMENTO DE CONCRETO PROJETADO COM ESPESSURA DE 7 CM, ARMADO COM FIBRAS DE AÇO, INCLINAÇÃO MENOR QUE 90°, APLICAÇÃO DESCONTÍNUA, UTILIZANDO EQUIPAMENTO DE PROJEÇÃO COM 3 M³/H DE CAPACIDADE. AF_01/2016</t>
  </si>
  <si>
    <t>91098</t>
  </si>
  <si>
    <t>EXECUÇÃO DE REVESTIMENTO DE CONCRETO PROJETADO COM ESPESSURA DE 10 CM, ARMADO COM FIBRAS DE AÇO, INCLINAÇÃO DE 90°, APLICAÇÃO DESCONTÍNUA, UTILIZANDO EQUIPAMENTO DE PROJEÇÃO COM 6 M³/H DE CAPACIDADE. AF_01/2016</t>
  </si>
  <si>
    <t>91097</t>
  </si>
  <si>
    <t>EXECUÇÃO DE REVESTIMENTO DE CONCRETO PROJETADO COM ESPESSURA DE 7 CM, ARMADO COM FIBRAS DE AÇO, INCLINAÇÃO DE 90°, APLICAÇÃO DESCONTÍNUA, UTILIZANDO EQUIPAMENTO DE PROJEÇÃO COM 6 M³/H DE CAPACIDADE. AF_01/2016</t>
  </si>
  <si>
    <t>91096</t>
  </si>
  <si>
    <t>EXECUÇÃO DE REVESTIMENTO DE CONCRETO PROJETADO COM ESPESSURA DE 10 CM, ARMADO COM FIBRAS DE AÇO, INCLINAÇÃO MENOR QUE 90°, APLICAÇÃO DESCONTÍNUA, UTILIZANDO EQUIPAMENTO DE PROJEÇÃO COM 6 M³/H DE CAPACIDADE. AF_01/2016</t>
  </si>
  <si>
    <t>91095</t>
  </si>
  <si>
    <t>EXECUÇÃO DE REVESTIMENTO DE CONCRETO PROJETADO COM ESPESSURA DE 7 CM, ARMADO COM FIBRAS DE AÇO, INCLINAÇÃO MENOR QUE 90°, APLICAÇÃO DESCONTÍNUA, UTILIZANDO EQUIPAMENTO DE PROJEÇÃO COM 6 M³/H DE CAPACIDADE. AF_01/2016</t>
  </si>
  <si>
    <t>91094</t>
  </si>
  <si>
    <t>EXECUÇÃO DE REVESTIMENTO DE CONCRETO PROJETADO COM ESPESSURA DE 10 CM, ARMADO COM TELA, INCLINAÇÃO DE 90°, APLICAÇÃO DESCONTÍNUA, UTILIZANDO EQUIPAMENTO DE PROJEÇÃO COM 3 M³/H DE CAPACIDADE. AF_01/2016</t>
  </si>
  <si>
    <t>91093</t>
  </si>
  <si>
    <t>EXECUÇÃO DE REVESTIMENTO DE CONCRETO PROJETADO COM ESPESSURA DE 7 CM, ARMADO COM TELA, INCLINAÇÃO DE 90°, APLICAÇÃO DESCONTÍNUA, UTILIZANDO EQUIPAMENTO DE PROJEÇÃO COM 3 M³/H DE CAPACIDADE. AF_01/2016</t>
  </si>
  <si>
    <t>91092</t>
  </si>
  <si>
    <t>EXECUÇÃO DE REVESTIMENTO DE CONCRETO PROJETADO COM ESPESSURA DE 10 CM, ARMADO COM TELA, INCLINAÇÃO MENOR QUE 90°, APLICAÇÃO DESCONTÍNUA, UTILIZANDO EQUIPAMENTO DE PROJEÇÃO COM 3 M³/H DE CAPACIDADE. AF_01/2016</t>
  </si>
  <si>
    <t>91091</t>
  </si>
  <si>
    <t>EXECUÇÃO DE REVESTIMENTO DE CONCRETO PROJETADO COM ESPESSURA DE 7 CM, ARMADO COM TELA, INCLINAÇÃO MENOR QUE 90°, APLICAÇÃO DESCONTÍNUA, UTILIZANDO EQUIPAMENTO DE PROJEÇÃO COM 3 M³/H DE CAPACIDADE. AF_01/2016</t>
  </si>
  <si>
    <t>91090</t>
  </si>
  <si>
    <t>EXECUÇÃO DE REVESTIMENTO DE CONCRETO PROJETADO COM ESPESSURA DE 10 CM, ARMADO COM TELA, INCLINAÇÃO DE 90°, APLICAÇÃO DESCONTÍNUA, UTILIZANDO EQUIPAMENTO DE PROJEÇÃO COM 6 M³/H DE CAPACIDADE. AF_01/2016</t>
  </si>
  <si>
    <t>91089</t>
  </si>
  <si>
    <t>EXECUÇÃO DE REVESTIMENTO DE CONCRETO PROJETADO COM ESPESSURA DE 7 CM, ARMADO COM TELA, INCLINAÇÃO DE 90°, APLICAÇÃO DESCONTÍNUA, UTILIZANDO EQUIPAMENTO DE PROJEÇÃO COM 6 M³/H DE CAPACIDADE. AF_01/2016</t>
  </si>
  <si>
    <t>91088</t>
  </si>
  <si>
    <t>EXECUÇÃO DE REVESTIMENTO DE CONCRETO PROJETADO COM ESPESSURA DE 10 CM, ARMADO COM TELA, INCLINAÇÃO MENOR QUE 90°, APLICAÇÃO DESCONTÍNUA, UTILIZANDO EQUIPAMENTO DE PROJEÇÃO COM 6 M³/H DE CAPACIDADE. AF_01/2016</t>
  </si>
  <si>
    <t>91087</t>
  </si>
  <si>
    <t>EXECUÇÃO DE REVESTIMENTO DE CONCRETO PROJETADO COM ESPESSURA DE 7 CM, ARMADO COM TELA, INCLINAÇÃO MENOR QUE 90°, APLICAÇÃO DESCONTÍNUA, UTILIZANDO EQUIPAMENTO DE PROJEÇÃO COM 6 M³/H DE CAPACIDADE. AF_01/2016</t>
  </si>
  <si>
    <t>91086</t>
  </si>
  <si>
    <t>EXECUÇÃO DE REVESTIMENTO DE CONCRETO PROJETADO COM ESPESSURA DE 10 CM, ARMADO COM FIBRAS DE AÇO, INCLINAÇÃO DE 90°, APLICAÇÃO CONTÍNUA, UTILIZANDO EQUIPAMENTO DE PROJEÇÃO COM 3 M³/H DE CAPACIDADE. AF_01/2016</t>
  </si>
  <si>
    <t>91084</t>
  </si>
  <si>
    <t>EXECUÇÃO DE REVESTIMENTO DE CONCRETO PROJETADO COM ESPESSURA DE 7 CM, ARMADO COM FIBRAS DE AÇO, INCLINAÇÃO DE 90°, APLICAÇÃO CONTÍNUA, UTILIZANDO EQUIPAMENTO DE PROJEÇÃO COM 3 M³/H DE CAPACIDADE. AF_01/2016</t>
  </si>
  <si>
    <t>91083</t>
  </si>
  <si>
    <t>EXECUÇÃO DE REVESTIMENTO DE CONCRETO PROJETADO COM ESPESSURA DE 10 CM, ARMADO COM FIBRAS DE AÇO, INCLINAÇÃO MENOR QUE 90°, APLICAÇÃO CONTÍNUA, UTILIZANDO EQUIPAMENTO DE PROJEÇÃO COM 3 M³/H DE CAPACIDADE. AF_01/2016</t>
  </si>
  <si>
    <t>91082</t>
  </si>
  <si>
    <t>EXECUÇÃO DE REVESTIMENTO DE CONCRETO PROJETADO COM ESPESSURA DE 7 CM, ARMADO COM FIBRAS DE AÇO, INCLINAÇÃO MENOR QUE 90°, APLICAÇÃO CONTÍNUA, UTILIZANDO EQUIPAMENTO DE PROJEÇÃO COM 3 M³/H DE CAPACIDADE. AF_01/2016</t>
  </si>
  <si>
    <t>91081</t>
  </si>
  <si>
    <t>EXECUÇÃO DE REVESTIMENTO DE CONCRETO PROJETADO COM ESPESSURA DE 10 CM, ARMADO COM FIBRAS DE AÇO, INCLINAÇÃO DE 90°, APLICAÇÃO CONTÍNUA, UTILIZANDO EQUIPAMENTO DE PROJEÇÃO COM 6 M³/H DE CAPACIDADE. AF_01/2016</t>
  </si>
  <si>
    <t>91080</t>
  </si>
  <si>
    <t>EXECUÇÃO DE REVESTIMENTO DE CONCRETO PROJETADO COM ESPESSURA DE 7 CM, ARMADO COM FIBRAS DE AÇO, INCLINAÇÃO DE 90°, APLICAÇÃO CONTÍNUA, UTILIZANDO EQUIPAMENTO DE PROJEÇÃO COM 6 M³/H DE CAPACIDADE. AF_01/2016</t>
  </si>
  <si>
    <t>91079</t>
  </si>
  <si>
    <t>EXECUÇÃO DE REVESTIMENTO DE CONCRETO PROJETADO COM ESPESSURA DE 10 CM, ARMADO COM FIBRAS DE AÇO, INCLINAÇÃO MENOR QUE 90°, APLICAÇÃO CONTÍNUA, UTILIZANDO EQUIPAMENTO DE PROJEÇÃO COM 6 M³/H DE CAPACIDADE. AF_01/2016</t>
  </si>
  <si>
    <t>91078</t>
  </si>
  <si>
    <t>EXECUÇÃO DE REVESTIMENTO DE CONCRETO PROJETADO COM ESPESSURA DE 7 CM, ARMADO COM FIBRAS DE AÇO, INCLINAÇÃO MENOR QUE 90°, APLICAÇÃO CONTÍNUA, UTILIZANDO EQUIPAMENTO DE PROJEÇÃO COM 6 M³/H DE CAPACIDADE. AF_01/2016</t>
  </si>
  <si>
    <t>91077</t>
  </si>
  <si>
    <t>EXECUÇÃO DE REVESTIMENTO DE CONCRETO PROJETADO COM ESPESSURA DE 10 CM, ARMADO COM TELA, INCLINAÇÃO DE 90°, APLICAÇÃO CONTÍNUA, UTILIZANDO EQUIPAMENTO DE PROJEÇÃO COM 3 M³/H DE CAPACIDADE. AF_01/2016</t>
  </si>
  <si>
    <t>91076</t>
  </si>
  <si>
    <t>EXECUÇÃO DE REVESTIMENTO DE CONCRETO PROJETADO COM ESPESSURA DE 7 CM, ARMADO COM TELA, INCLINAÇÃO DE 90°, APLICAÇÃO CONTÍNUA, UTILIZANDO EQUIPAMENTO DE PROJEÇÃO COM 3 M³/H DE CAPACIDADE. AF_01/2016</t>
  </si>
  <si>
    <t>91075</t>
  </si>
  <si>
    <t>EXECUÇÃO DE REVESTIMENTO DE CONCRETO PROJETADO COM ESPESSURA DE 10 CM, ARMADO COM TELA, INCLINAÇÃO MENOR QUE 90°, APLICAÇÃO CONTÍNUA, UTILIZANDO EQUIPAMENTO DE PROJEÇÃO COM 3 M³/H DE CAPACIDADE. AF_01/2016</t>
  </si>
  <si>
    <t>91074</t>
  </si>
  <si>
    <t>EXECUÇÃO DE REVESTIMENTO DE CONCRETO PROJETADO COM ESPESSURA DE 7 CM, ARMADO COM TELA, INCLINAÇÃO MENOR QUE 90°, APLICAÇÃO CONTÍNUA, UTILIZANDO EQUIPAMENTO DE PROJEÇÃO COM 3 M³/H DE CAPACIDADE. AF_01/2016</t>
  </si>
  <si>
    <t>91073</t>
  </si>
  <si>
    <t>EXECUÇÃO DE REVESTIMENTO DE CONCRETO PROJETADO COM ESPESSURA DE 10 CM, ARMADO COM TELA, INCLINAÇÃO DE 90°, APLICAÇÃO CONTÍNUA, UTILIZANDO EQUIPAMENTO DE PROJEÇÃO COM 6 M³/H DE CAPACIDADE. AF_01/2016</t>
  </si>
  <si>
    <t>91072</t>
  </si>
  <si>
    <t>EXECUÇÃO DE REVESTIMENTO DE CONCRETO PROJETADO COM ESPESSURA DE 7 CM, ARMADO COM TELA, INCLINAÇÃO DE 90°, APLICAÇÃO CONTÍNUA, UTILIZANDO EQUIPAMENTO DE PROJEÇÃO COM 6 M³/H DE CAPACIDADE. AF_01/2016</t>
  </si>
  <si>
    <t>91071</t>
  </si>
  <si>
    <t>EXECUÇÃO DE REVESTIMENTO DE CONCRETO PROJETADO COM ESPESSURA DE 10 CM, ARMADO COM TELA, INCLINAÇÃO MENOR QUE 90°, APLICAÇÃO CONTÍNUA, UTILIZANDO EQUIPAMENTO DE PROJEÇÃO COM 6 M³/H DE CAPACIDADE. AF_01/2016</t>
  </si>
  <si>
    <t>91070</t>
  </si>
  <si>
    <t>EXECUÇÃO DE REVESTIMENTO DE CONCRETO PROJETADO COM ESPESSURA DE 7 CM, ARMADO COM TELA, INCLINAÇÃO MENOR QUE 90°, APLICAÇÃO CONTÍNUA, UTILIZANDO EQUIPAMENTO DE PROJEÇÃO COM 6 M³/H DE CAPACIDADE. AF_01/2016</t>
  </si>
  <si>
    <t>91069</t>
  </si>
  <si>
    <t>PROTEÇÃO SUPERFICIAL DE CANAL EM GABIÃO TIPO SACO, DIÂMETRO DE 65 CENTÍMETROS, ENCHIMENTO MANUAL COM PEDRA DE MÃO TIPO RACHÃO - FORNECIMENTO E EXECUÇÃO. AF_12/2015</t>
  </si>
  <si>
    <t>92758</t>
  </si>
  <si>
    <t>0031</t>
  </si>
  <si>
    <t>GABIOES</t>
  </si>
  <si>
    <t>PROTEÇÃO SUPERFICIAL DE CANAL EM GABIÃO TIPO COLCHÃO, ALTURA DE 30 CENTÍMETROS, ENCHIMENTO COM PEDRA DE MÃO TIPO RACHÃO - FORNECIMENTO E EXECUÇÃO. AF_12/2015</t>
  </si>
  <si>
    <t>92757</t>
  </si>
  <si>
    <t>PROTEÇÃO SUPERFICIAL DE CANAL EM GABIÃO TIPO COLCHÃO, ALTURA DE 23 CENTÍMETROS, ENCHIMENTO COM PEDRA DE MÃO TIPO RACHÃO - FORNECIMENTO E EXECUÇÃO. AF_12/2015</t>
  </si>
  <si>
    <t>92756</t>
  </si>
  <si>
    <t>PROTEÇÃO SUPERFICIAL DE CANAL EM GABIÃO TIPO COLCHÃO, ALTURA DE 17 CENTÍMETROS, ENCHIMENTO COM PEDRA DE MÃO TIPO RACHÃO - FORNECIMENTO E EXECUÇÃO. AF_12/2015</t>
  </si>
  <si>
    <t>92755</t>
  </si>
  <si>
    <t>MURO DE GABIÃO, ENCHIMENTO COM RESÍDUO DE CONSTRUÇÃO E DEMOLIÇÃO, DE GRAVIDADE, COM GAIOLA TRAPEZOIDAL DE COMPRIMENTO IGUAL A 2 M, PARA MUROS COM ALTURA MAIOR QUE 2 M E MENOR OU IGUAL A 4 M    FORNECIMENTO E EXECUÇÃO. AF_12/2015</t>
  </si>
  <si>
    <t>92754</t>
  </si>
  <si>
    <t>MURO DE GABIÃO, ENCHIMENTO COM RESÍDUO DE CONSTRUÇÃO E DEMOLIÇÃO, DE GRAVIDADE, COM GAIOLA TRAPEZOIDAL DE COMPRIMENTO IGUAL A 2 M, PARA MUROS COM ALTURA MENOR OU IGUAL A 2 M   FORNECIMENTO E EXECUÇÃO. AF_12/2015</t>
  </si>
  <si>
    <t>92753</t>
  </si>
  <si>
    <t>MURO DE GABIÃO, ENCHIMENTO COM PEDRA DE MÃO TIPO RACHÃO, COM SOLO REFORÇADO, PARA MUROS COM ALTURA MAIOR QUE 20 M E MENOR OU IGUAL A 28 M   FORNECIMENTO E EXECUÇÃO. AF_12/2015</t>
  </si>
  <si>
    <t>92752</t>
  </si>
  <si>
    <t>MURO DE GABIÃO, ENCHIMENTO COM PEDRA DE MÃO TIPO RACHÃO, COM SOLO REFORÇADO, PARA MUROS COM ALTURA MAIOR QUE 12 M E MENOR OU IGUAL A 20 M    FORNECIMENTO E EXECUÇÃO. AF_12/2015</t>
  </si>
  <si>
    <t>92751</t>
  </si>
  <si>
    <t>MURO DE GABIÃO, ENCHIMENTO COM PEDRA DE MÃO TIPO RACHÃO, COM SOLO REFORÇADO, PARA MUROS COM ALTURA MAIOR QUE 4 M E MENOR OU IGUAL A 12 M   FORNECIMENTO E EXECUÇÃO. AF_12/2015</t>
  </si>
  <si>
    <t>92750</t>
  </si>
  <si>
    <t>MURO DE GABIÃO, ENCHIMENTO COM PEDRA DE MÃO TIPO RACHÃO, COM SOLO REFORÇADO, PARA MUROS COM ALTURA MENOR OU IGUAL A 4 M   FORNECIMENTO E EXECUÇÃO. AF_12/2015</t>
  </si>
  <si>
    <t>92749</t>
  </si>
  <si>
    <t>MURO DE GABIÃO, ENCHIMENTO COM PEDRA DE MÃO TIPO RACHÃO, DE GRAVIDADE, COM GAIOLAS DE COMPRIMENTO IGUAL A 5 M, PARA MUROS COM ALTURA MAIOR QUE 6 M E MENOR OU IGUAL A 10 M FORNECIMENTO E EXECUÇÃO. AF_12/2015</t>
  </si>
  <si>
    <t>92748</t>
  </si>
  <si>
    <t>MURO DE GABIÃO, ENCHIMENTO COM PEDRA DE MÃO TIPO RACHÃO, DE GRAVIDADE, COM GAIOLAS DE COMPRIMENTO IGUAL A 2 M, PARA MUROS COM ALTURA MAIOR QUE 6 M E MENOR OU IGUAL A 10 M   FORNECIMENTO E EXECUÇÃO. AF_12/2015</t>
  </si>
  <si>
    <t>92747</t>
  </si>
  <si>
    <t>MURO DE GABIÃO, ENCHIMENTO COM PEDRA DE MÃO TIPO RACHÃO, DE GRAVIDADE, COM GAIOLAS DE COMPRIMENTO IGUAL A 5 M, PARA MUROS COM ALTURA MAIOR QUE 4 M E MENOR OU IGUAL A 6 M   FORNECIMENTO E EXECUÇÃO. AF_12/2015</t>
  </si>
  <si>
    <t>92746</t>
  </si>
  <si>
    <t>MURO DE GABIÃO, ENCHIMENTO COM PEDRA DE MÃO TIPO RACHÃO, DE GRAVIDADE, COM GAIOLAS DE COMPRIMENTO IGUAL A 2 M, PARA MUROS COM ALTURA MAIOR QUE 4 M E MENOR OU IGUAL A 6 M  FORNECIMENTO E EXECUÇÃO. AF_12/2015</t>
  </si>
  <si>
    <t>92745</t>
  </si>
  <si>
    <t>MURO DE GABIÃO, ENCHIMENTO COM PEDRA DE MÃO TIPO RACHÃO, DE GRAVIDADE, COM GAIOLAS DE COMPRIMENTO IGUAL A 5 M, PARA MUROS COM ALTURA MENOR OU IGUAL A 4 M  FORNECIMENTO E EXECUÇÃO. AF_12/2015</t>
  </si>
  <si>
    <t>92744</t>
  </si>
  <si>
    <t>MURO DE GABIÃO, ENCHIMENTO COM PEDRA DE MÃO TIPO RACHÃO, DE GRAVIDADE, COM GAIOLAS DE COMPRIMENTO IGUAL A 2 M, PARA MUROS COM ALTURA MENOR OU IGUAL A 4 M  FORNECIMENTO E EXECUÇÃO. AF_12/2015</t>
  </si>
  <si>
    <t>92743</t>
  </si>
  <si>
    <t>0028</t>
  </si>
  <si>
    <t>DRENOS</t>
  </si>
  <si>
    <t>25,09</t>
  </si>
  <si>
    <t>94444</t>
  </si>
  <si>
    <t>0302</t>
  </si>
  <si>
    <t>TELHAMENTO COM TELHA DE VIDRO</t>
  </si>
  <si>
    <t>COBE</t>
  </si>
  <si>
    <t>FABRICAÇÃO E INSTALAÇÃO DE TESOURA INTEIRA EM AÇO, VÃO DE 12 M, PARA TELHA ONDULADA DE FIBROCIMENTO, METÁLICA, PLÁSTICA OU TERMOACÚSTICA, INCLUSO IÇAMENTO. AF_12/2015</t>
  </si>
  <si>
    <t>92620</t>
  </si>
  <si>
    <t>0291</t>
  </si>
  <si>
    <t>ESTRUTURA METALICA</t>
  </si>
  <si>
    <t>FABRICAÇÃO E INSTALAÇÃO DE TESOURA INTEIRA EM AÇO, VÃO DE 11 M, PARA TELHA ONDULADA DE FIBROCIMENTO, METÁLICA, PLÁSTICA OU TERMOACÚSTICA, INCLUSO IÇAMENTO. AF_12/2015</t>
  </si>
  <si>
    <t>92618</t>
  </si>
  <si>
    <t>FABRICAÇÃO E INSTALAÇÃO DE TESOURA INTEIRA EM AÇO, VÃO DE 10 M, PARA TELHA ONDULADA DE FIBROCIMENTO, METÁLICA, PLÁSTICA OU TERMOACÚSTICA, INCLUSO IÇAMENTO. AF_12/2015</t>
  </si>
  <si>
    <t>92616</t>
  </si>
  <si>
    <t>FABRICAÇÃO E INSTALAÇÃO DE TESOURA INTEIRA EM AÇO, VÃO DE 9 M, PARA TELHA ONDULADA DE FIBROCIMENTO, METÁLICA, PLÁSTICA OU TERMOACÚSTICA, INCLUSO IÇAMENTO. AF_12/2015</t>
  </si>
  <si>
    <t>92614</t>
  </si>
  <si>
    <t>FABRICAÇÃO E INSTALAÇÃO DE TESOURA INTEIRA EM AÇO, VÃO DE 8 M, PARA TELHA ONDULADA DE FIBROCIMENTO, METÁLICA, PLÁSTICA OU TERMOACÚSTICA, INCLUSO IÇAMENTO, INCLUSO IÇAMENTO. AF_12/2015</t>
  </si>
  <si>
    <t>92612</t>
  </si>
  <si>
    <t>FABRICAÇÃO E INSTALAÇÃO DE TESOURA INTEIRA EM AÇO, VÃO DE 7 M, PARA TELHA ONDULADA DE FIBROCIMENTO, METÁLICA, PLÁSTICA OU TERMOACÚSTICA, INCLUSO IÇAMENTO. AF_12/2015</t>
  </si>
  <si>
    <t>92610</t>
  </si>
  <si>
    <t>FABRICAÇÃO E INSTALAÇÃO DE TESOURA INTEIRA EM AÇO, VÃO DE 6 M, PARA TELHA ONDULADA DE FIBROCIMENTO, METÁLICA, PLÁSTICA OU TERMOACÚSTICA, INCLUSO IÇAMENTO. AF_12/2015</t>
  </si>
  <si>
    <t>92608</t>
  </si>
  <si>
    <t>FABRICAÇÃO E INSTALAÇÃO DE TESOURA INTEIRA EM AÇO, VÃO DE 5 M, PARA TELHA ONDULADA DE FIBROCIMENTO, METÁLICA, PLÁSTICA OU TERMOACÚSTICA, INCLUSO IÇAMENTO. AF_12/2015</t>
  </si>
  <si>
    <t>92606</t>
  </si>
  <si>
    <t>FABRICAÇÃO E INSTALAÇÃO DE TESOURA INTEIRA EM AÇO, VÃO DE 4 M, PARA TELHA ONDULADA DE FIBROCIMENTO, METÁLICA, PLÁSTICA OU TERMOACÚSTICA, INCLUSO IÇAMENTO. AF_12/2015</t>
  </si>
  <si>
    <t>92604</t>
  </si>
  <si>
    <t>FABRICAÇÃO E INSTALAÇÃO DE TESOURA INTEIRA EM AÇO, VÃO DE 3 M, PARA TELHA ONDULADA DE FIBROCIMENTO, METÁLICA, PLÁSTICA OU TERMOACÚSTICA, INCLUSO IÇAMENTO.. AF_12/2015</t>
  </si>
  <si>
    <t>92602</t>
  </si>
  <si>
    <t>FABRICAÇÃO E INSTALAÇÃO DE TESOURA INTEIRA EM AÇO, VÃO DE 12 M, PARA TELHA CERÂMICA OU DE CONCRETO, INCLUSO IÇAMENTO. AF_12/2015</t>
  </si>
  <si>
    <t>92600</t>
  </si>
  <si>
    <t>FABRICAÇÃO E INSTALAÇÃO DE TESOURA INTEIRA EM AÇO, VÃO DE 11 M, PARA TELHA CERÂMICA OU DE CONCRETO, INCLUSO IÇAMENTO. AF_12/2015</t>
  </si>
  <si>
    <t>92598</t>
  </si>
  <si>
    <t>FABRICAÇÃO E INSTALAÇÃO DE TESOURA INTEIRA EM AÇO, VÃO DE 10 M, PARA TELHA CERÂMICA OU DE CONCRETO, INCLUSO IÇAMENTO. AF_12/2015</t>
  </si>
  <si>
    <t>92596</t>
  </si>
  <si>
    <t>FABRICAÇÃO E INSTALAÇÃO DE TESOURA INTEIRA EM AÇO, VÃO DE 9 M, PARA TELHA CERÂMICA OU DE CONCRETO, INCLUSO IÇAMENTO. AF_12/2015</t>
  </si>
  <si>
    <t>92594</t>
  </si>
  <si>
    <t>(COMPOSIÇÃO REPRESENTATIVA) FABRICAÇÃO E INSTALAÇÃO DE TESOURA INTEIRA EM AÇO, PARA VÃOS DE 3 A 12 M E PARA QUALQUER TIPO DE TELHA, INCLUSO IÇAMENTO. AF_12/2015</t>
  </si>
  <si>
    <t>92593</t>
  </si>
  <si>
    <t>FABRICAÇÃO E INSTALAÇÃO DE TESOURA INTEIRA EM AÇO, VÃO DE 8 M, PARA TELHA CERÂMICA OU DE CONCRETO, INCLUSO IÇAMENTO. AF_12/2015</t>
  </si>
  <si>
    <t>92592</t>
  </si>
  <si>
    <t>FABRICAÇÃO E INSTALAÇÃO DE TESOURA INTEIRA EM AÇO, VÃO DE 7 M, PARA TELHA CERÂMICA OU DE CONCRETO, INCLUSO IÇAMENTO. AF_12/2015</t>
  </si>
  <si>
    <t>92590</t>
  </si>
  <si>
    <t>FABRICAÇÃO E INSTALAÇÃO DE TESOURA INTEIRA EM AÇO, VÃO DE 6 M, PARA TELHA CERÂMICA OU DE CONCRETO, INCLUSO IÇAMENTO. AF_12/2015</t>
  </si>
  <si>
    <t>92588</t>
  </si>
  <si>
    <t>FABRICAÇÃO E INSTALAÇÃO DE TESOURA INTEIRA EM AÇO, VÃO DE 5 M, PARA TELHA CERÂMICA OU DE CONCRETO, INCLUSO IÇAMENTO. AF_12/2015</t>
  </si>
  <si>
    <t>92586</t>
  </si>
  <si>
    <t>FABRICAÇÃO E INSTALAÇÃO DE TESOURA INTEIRA EM AÇO, VÃO DE 4 M, PARA TELHA CERÂMICA OU DE CONCRETO, INCLUSO IÇAMENTO. AF_12/2015</t>
  </si>
  <si>
    <t>92584</t>
  </si>
  <si>
    <t>FABRICAÇÃO E INSTALAÇÃO DE TESOURA INTEIRA EM AÇO, VÃO DE 3 M, PARA TELHA CERÂMICA OU DE CONCRETO, INCLUSO IÇAMENTO. AF_12/2015</t>
  </si>
  <si>
    <t>92582</t>
  </si>
  <si>
    <t>92581</t>
  </si>
  <si>
    <t>92580</t>
  </si>
  <si>
    <t>92579</t>
  </si>
  <si>
    <t>92578</t>
  </si>
  <si>
    <t>92577</t>
  </si>
  <si>
    <t>16,19</t>
  </si>
  <si>
    <t>92576</t>
  </si>
  <si>
    <t>92575</t>
  </si>
  <si>
    <t>92574</t>
  </si>
  <si>
    <t>92573</t>
  </si>
  <si>
    <t>92572</t>
  </si>
  <si>
    <t>92571</t>
  </si>
  <si>
    <t>92570</t>
  </si>
  <si>
    <t>92569</t>
  </si>
  <si>
    <t>92568</t>
  </si>
  <si>
    <t>92258</t>
  </si>
  <si>
    <t>92257</t>
  </si>
  <si>
    <t>92256</t>
  </si>
  <si>
    <t>92255</t>
  </si>
  <si>
    <t>11,35</t>
  </si>
  <si>
    <t>94449</t>
  </si>
  <si>
    <t>0252</t>
  </si>
  <si>
    <t>TELHAMENTO COM TELHA DE FIBRA DE VIDRO</t>
  </si>
  <si>
    <t>94231</t>
  </si>
  <si>
    <t>0086</t>
  </si>
  <si>
    <t>RUFO METALICO</t>
  </si>
  <si>
    <t>94229</t>
  </si>
  <si>
    <t>0084</t>
  </si>
  <si>
    <t>CALHA METALICA</t>
  </si>
  <si>
    <t>94228</t>
  </si>
  <si>
    <t>94227</t>
  </si>
  <si>
    <t>0083</t>
  </si>
  <si>
    <t>CALHA DE PVC, PECAS E ACESSORIOS</t>
  </si>
  <si>
    <t>94451</t>
  </si>
  <si>
    <t>0080</t>
  </si>
  <si>
    <t>CUMEEIRA DE FIBROCIMENTO</t>
  </si>
  <si>
    <t>94223</t>
  </si>
  <si>
    <t>36,68</t>
  </si>
  <si>
    <t>94222</t>
  </si>
  <si>
    <t>0079</t>
  </si>
  <si>
    <t>CUMEEIRA CERAMICA</t>
  </si>
  <si>
    <t>94221</t>
  </si>
  <si>
    <t>94220</t>
  </si>
  <si>
    <t>94219</t>
  </si>
  <si>
    <t>94216</t>
  </si>
  <si>
    <t>0076</t>
  </si>
  <si>
    <t>TELHAMENTO COM TELHA METALICA</t>
  </si>
  <si>
    <t>94213</t>
  </si>
  <si>
    <t>94218</t>
  </si>
  <si>
    <t>0075</t>
  </si>
  <si>
    <t>TELHAMENTO COM TELHA DE FIBROCIMENTO</t>
  </si>
  <si>
    <t>94210</t>
  </si>
  <si>
    <t>30,71</t>
  </si>
  <si>
    <t>94207</t>
  </si>
  <si>
    <t>94448</t>
  </si>
  <si>
    <t>0074</t>
  </si>
  <si>
    <t>TELHAMENTO COM TELHA CERAMICA</t>
  </si>
  <si>
    <t>94447</t>
  </si>
  <si>
    <t>94446</t>
  </si>
  <si>
    <t>94445</t>
  </si>
  <si>
    <t>94443</t>
  </si>
  <si>
    <t>94442</t>
  </si>
  <si>
    <t>94441</t>
  </si>
  <si>
    <t>94440</t>
  </si>
  <si>
    <t>94232</t>
  </si>
  <si>
    <t>94226</t>
  </si>
  <si>
    <t>94224</t>
  </si>
  <si>
    <t>94204</t>
  </si>
  <si>
    <t>94201</t>
  </si>
  <si>
    <t>94198</t>
  </si>
  <si>
    <t>29,38</t>
  </si>
  <si>
    <t>94195</t>
  </si>
  <si>
    <t>94192</t>
  </si>
  <si>
    <t>94189</t>
  </si>
  <si>
    <t>FABRICAÇÃO E INSTALAÇÃO DE ESTRUTURA PONTALETADA DE MADEIRA NÃO APARELHADA PARA TELHADOS COM MAIS QUE 2 ÁGUAS E PARA TELHA CERÂMICA OU DE CONCRETO, INCLUSO TRANSPORTE VERTICAL. AF_12/2015</t>
  </si>
  <si>
    <t>92567</t>
  </si>
  <si>
    <t>0073</t>
  </si>
  <si>
    <t>MADEIRAMENTO</t>
  </si>
  <si>
    <t>FABRICAÇÃO E INSTALAÇÃO DE ESTRUTURA PONTALETADA DE MADEIRA NÃO APARELHADA PARA TELHADOS COM ATÉ 2 ÁGUAS E PARA TELHA ONDULADA DE FIBROCIMENTO, METÁLICA, PLÁSTICA OU TERMOACÚSTICA, INCLUSO TRANSPORTE VERTICAL. AF_12/2015</t>
  </si>
  <si>
    <t>92566</t>
  </si>
  <si>
    <t>FABRICAÇÃO E INSTALAÇÃO DE ESTRUTURA PONTALETADA DE MADEIRA NÃO APARELHADA PARA TELHADOS COM ATÉ 2 ÁGUAS E PARA TELHA CERÂMICA OU DE CONCRETO, INCLUSO TRANSPORTE VERTICAL. AF_12/2015</t>
  </si>
  <si>
    <t>92565</t>
  </si>
  <si>
    <t>92564</t>
  </si>
  <si>
    <t>92563</t>
  </si>
  <si>
    <t>92562</t>
  </si>
  <si>
    <t>92561</t>
  </si>
  <si>
    <t>92560</t>
  </si>
  <si>
    <t>92559</t>
  </si>
  <si>
    <t>92558</t>
  </si>
  <si>
    <t>92557</t>
  </si>
  <si>
    <t>92556</t>
  </si>
  <si>
    <t>92555</t>
  </si>
  <si>
    <t>92554</t>
  </si>
  <si>
    <t>92553</t>
  </si>
  <si>
    <t>92552</t>
  </si>
  <si>
    <t>92551</t>
  </si>
  <si>
    <t>92550</t>
  </si>
  <si>
    <t>92549</t>
  </si>
  <si>
    <t>92548</t>
  </si>
  <si>
    <t>92547</t>
  </si>
  <si>
    <t>92546</t>
  </si>
  <si>
    <t>92545</t>
  </si>
  <si>
    <t>10,52</t>
  </si>
  <si>
    <t>92544</t>
  </si>
  <si>
    <t>92543</t>
  </si>
  <si>
    <t>92542</t>
  </si>
  <si>
    <t>92541</t>
  </si>
  <si>
    <t>92540</t>
  </si>
  <si>
    <t>92539</t>
  </si>
  <si>
    <t>92262</t>
  </si>
  <si>
    <t>92261</t>
  </si>
  <si>
    <t>92260</t>
  </si>
  <si>
    <t>92259</t>
  </si>
  <si>
    <t>INVERSOR DE SOLDA MONOFÁSICO DE 160 A, POTÊNCIA DE 5400 W, TENSÃO DE 220 V, PARA SOLDA COM ELETRODOS DE 2,0 A 4,0 MM E PROCESSO TIG - MATERIAIS NA OPERAÇÃO. AF_06/2018</t>
  </si>
  <si>
    <t>98763</t>
  </si>
  <si>
    <t>0329</t>
  </si>
  <si>
    <t>COMPOSIÇÕES AUXILIARES</t>
  </si>
  <si>
    <t>CHOR</t>
  </si>
  <si>
    <t>CUSTOS HORÁRIOS DE MÁQUINAS E EQUIPAMENTOS</t>
  </si>
  <si>
    <t>INVERSOR DE SOLDA MONOFÁSICO DE 160 A, POTÊNCIA DE 5400 W, TENSÃO DE 220 V, PARA SOLDA COM ELETRODOS DE 2,0 A 4,0 MM E PROCESSO TIG - MANUTENÇÃO. AF_06/2018</t>
  </si>
  <si>
    <t>98762</t>
  </si>
  <si>
    <t>0,01</t>
  </si>
  <si>
    <t>INVERSOR DE SOLDA MONOFÁSICO DE 160 A, POTÊNCIA DE 5400 W, TENSÃO DE 220 V, PARA SOLDA COM ELETRODOS DE 2,0 A 4,0 MM E PROCESSO TIG - JUROS. AF_06/2018</t>
  </si>
  <si>
    <t>98761</t>
  </si>
  <si>
    <t>INVERSOR DE SOLDA MONOFÁSICO DE 160 A, POTÊNCIA DE 5400 W, TENSÃO DE 220 V, PARA SOLDA COM ELETRODOS DE 2,0 A 4,0 MM E PROCESSO TIG - DEPRECIAÇÃO. AF_06/2018</t>
  </si>
  <si>
    <t>98760</t>
  </si>
  <si>
    <t>ROLO COMPACTADOR DE PNEUS, ESTATICO, PRESSAO VARIAVEL, POTENCIA 110 HP, PESO SEM/COM LASTRO 10,8/27 T, LARGURA DE ROLAGEM 2,30 M - DEPRECIAÇÃO. AF_06/2017</t>
  </si>
  <si>
    <t>96460</t>
  </si>
  <si>
    <t>ROLO COMPACTADOR DE PNEUS, ESTATICO, PRESSAO VARIAVEL, POTENCIA 110 HP, PESO SEM/COM LASTRO 10,8/27 T, LARGURA DE ROLAGEM 2,30 M - JUROS. AF_06/2017</t>
  </si>
  <si>
    <t>96459</t>
  </si>
  <si>
    <t>ROLO COMPACTADOR DE PNEUS, ESTATICO, PRESSAO VARIAVEL, POTENCIA 110 HP, PESO SEM/COM LASTRO 10,8/27 T, LARGURA DE ROLAGEM 2,30 M - MANUTENCAO. AF_06/2017</t>
  </si>
  <si>
    <t>96458</t>
  </si>
  <si>
    <t>ROLO COMPACTADOR DE PNEUS, ESTATICO, PRESSAO VARIAVEL, POTENCIA 110 HP, PESO SEM/COM LASTRO 10,8/27 T, LARGURA DE ROLAGEM 2,30 M - MATERIAIS NA OPERACAO. AF_06/2017</t>
  </si>
  <si>
    <t>96457</t>
  </si>
  <si>
    <t>PERFURATRIZ ROTATIVA SOBRE ESTEIRA, TORQUE MAXIMO 2500 KGM, POTENCIA 110 HP, MOTOR DIESEL - MATERIAIS NA OPERAÇÃO. AF_05/2017</t>
  </si>
  <si>
    <t>96301</t>
  </si>
  <si>
    <t>9,29</t>
  </si>
  <si>
    <t>MINIESCAVADEIRA SOBRE ESTEIRAS, POTENCIA LIQUIDA DE *30* HP, PESO OPERACIONAL DE *3.500* KG - MATERIAIS NA OPERACAO. AF_04/2017</t>
  </si>
  <si>
    <t>96244</t>
  </si>
  <si>
    <t>MINIESCAVADEIRA SOBRE ESTEIRAS, POTENCIA LIQUIDA DE *30* HP, PESO OPERACIONAL DE *3.500* KG - MANUTENCAO. AF_04/2017</t>
  </si>
  <si>
    <t>96243</t>
  </si>
  <si>
    <t>MINIESCAVADEIRA SOBRE ESTEIRAS, POTENCIA LIQUIDA DE *30* HP, PESO OPERACIONAL DE *3.500* KG - JUROS. AF_04/2017</t>
  </si>
  <si>
    <t>96242</t>
  </si>
  <si>
    <t>MINIESCAVADEIRA SOBRE ESTEIRAS, POTENCIA LIQUIDA DE *30* HP, PESO OPERACIONAL DE *3.500* KG - DEPRECIACAO. AF_04/2017</t>
  </si>
  <si>
    <t>96241</t>
  </si>
  <si>
    <t>MINICARREGADEIRA SOBRE RODAS POTENCIA 47HP CAPACIDADE OPERACAO 646 KG, COM VASSOURA MECÂNICA ACOPLADA - MATERIAIS NA OPERAÇÃO. AF_03/2017</t>
  </si>
  <si>
    <t>96062</t>
  </si>
  <si>
    <t>MINICARREGADEIRA SOBRE RODAS POTENCIA 47HP CAPACIDADE OPERACAO 646 KG, COM VASSOURA MECÂNICA ACOPLADA - MANUTENÇÃO. AF_03/2017</t>
  </si>
  <si>
    <t>96061</t>
  </si>
  <si>
    <t>MINICARREGADEIRA SOBRE RODAS POTENCIA 47HP CAPACIDADE OPERACAO 646 KG, COM VASSOURA MECÂNICA ACOPLADA - JUROS. AF_03/2017</t>
  </si>
  <si>
    <t>96060</t>
  </si>
  <si>
    <t>TRATOR DE PNEUS COM POTÊNCIA DE 85 CV, TRAÇÃO 4X4, COM VASSOURA MECÂNICA ACOPLADA - MATERIAIS NA OPERAÇÃO. AF_03/2017</t>
  </si>
  <si>
    <t>96057</t>
  </si>
  <si>
    <t>TRATOR DE PNEUS COM POTÊNCIA DE 85 CV, TRAÇÃO 4X4, COM VASSOURA MECÂNICA ACOPLADA - MANUTENÇÃO. AF_03/2017</t>
  </si>
  <si>
    <t>96056</t>
  </si>
  <si>
    <t>TRATOR DE PNEUS COM POTÊNCIA DE 85 CV, TRAÇÃO 4X4, COM VASSOURA MECÂNICA ACOPLADA - JUROS. AF_03/2017</t>
  </si>
  <si>
    <t>96055</t>
  </si>
  <si>
    <t>MINICARREGADEIRA SOBRE RODAS POTENCIA 47HP CAPACIDADE OPERACAO 646 KG, COM VASSOURA MECÂNICA ACOPLADA - DEPRECIAÇÃO. AF_03/2017</t>
  </si>
  <si>
    <t>96054</t>
  </si>
  <si>
    <t>TRATOR DE PNEUS COM POTÊNCIA DE 85 CV, TRAÇÃO 4X4, COM VASSOURA MECÂNICA ACOPLADA - DEPRECIAÇÃO. AF_03/2017</t>
  </si>
  <si>
    <t>96053</t>
  </si>
  <si>
    <t>CAMINHÃO BASCULANTE 10 M3, TRUCADO, POTÊNCIA 230 CV, INCLUSIVE CAÇAMBA METÁLICA, COM DISTRIBUIDOR DE AGREGADOS ACOPLADO - MATERIAIS NA OPERAÇÃO. AF_02/2017</t>
  </si>
  <si>
    <t>96034</t>
  </si>
  <si>
    <t>CAMINHÃO BASCULANTE 10 M3, TRUCADO, POTÊNCIA 230 CV, INCLUSIVE CAÇAMBA METÁLICA, COM DISTRIBUIDOR DE AGREGADOS ACOPLADO - MANUTENÇÃO. AF_02/2017</t>
  </si>
  <si>
    <t>96033</t>
  </si>
  <si>
    <t>CAMINHÃO BASCULANTE 10 M3, TRUCADO, POTÊNCIA 230 CV, INCLUSIVE CAÇAMBA METÁLICA, COM DISTRIBUIDOR DE AGREGADOS ACOPLADO - IMPOSTOS E SEGUROS. AF_02/2017</t>
  </si>
  <si>
    <t>96032</t>
  </si>
  <si>
    <t>CAMINHÃO BASCULANTE 10 M3, TRUCADO, POTÊNCIA 230 CV, INCLUSIVE CAÇAMBA METÁLICA, COM DISTRIBUIDOR DE AGREGADOS ACOPLADO - JUROS. AF_02/2017</t>
  </si>
  <si>
    <t>96031</t>
  </si>
  <si>
    <t>CAMINHÃO BASCULANTE 10 M3, TRUCADO, POTÊNCIA 230 CV, INCLUSIVE CAÇAMBA METÁLICA, COM DISTRIBUIDOR DE AGREGADOS ACOPLADO - DEPRECIAÇÃO. AF_02/2017</t>
  </si>
  <si>
    <t>96030</t>
  </si>
  <si>
    <t>TRATOR DE PNEUS COM POTÊNCIA DE 85 CV, TRAÇÃO 4X4, COM GRADE DE DISCOS ACOPLADA - MATERIAIS NA OPERAÇÃO. AF_02/2017</t>
  </si>
  <si>
    <t>96027</t>
  </si>
  <si>
    <t>8,74</t>
  </si>
  <si>
    <t>TRATOR DE PNEUS COM POTÊNCIA DE 85 CV, TRAÇÃO 4X4, COM GRADE DE DISCOS ACOPLADA - MANUTENÇÃO. AF_02/2017</t>
  </si>
  <si>
    <t>96026</t>
  </si>
  <si>
    <t>TRATOR DE PNEUS COM POTÊNCIA DE 85 CV, TRAÇÃO 4X4, COM GRADE DE DISCOS ACOPLADA - JUROS. AF_02/2017</t>
  </si>
  <si>
    <t>96024</t>
  </si>
  <si>
    <t>TRATOR DE PNEUS COM POTÊNCIA DE 85 CV, TRAÇÃO 4X4, COM GRADE DE DISCOS ACOPLADA - DEPRECIAÇÃO. AF_02/2017</t>
  </si>
  <si>
    <t>96023</t>
  </si>
  <si>
    <t>TRATOR DE PNEUS COM POTÊNCIA DE 122 CV, TRAÇÃO 4X4, COM GRADE DE DISCOS ACOPLADA - MATERIAIS NA OPERAÇÃO. AF_02/2017</t>
  </si>
  <si>
    <t>96019</t>
  </si>
  <si>
    <t>11,29</t>
  </si>
  <si>
    <t>TRATOR DE PNEUS COM POTÊNCIA DE 122 CV, TRAÇÃO 4X4, COM GRADE DE DISCOS ACOPLADA - MANUTENÇÃO. AF_02/2017</t>
  </si>
  <si>
    <t>96018</t>
  </si>
  <si>
    <t>2,71</t>
  </si>
  <si>
    <t>TRATOR DE PNEUS COM POTÊNCIA DE 122 CV, TRAÇÃO 4X4, COM GRADE DE DISCOS ACOPLADA - JUROS. AF_02/2017</t>
  </si>
  <si>
    <t>96016</t>
  </si>
  <si>
    <t>10,32</t>
  </si>
  <si>
    <t>TRATOR DE PNEUS COM POTÊNCIA DE 122 CV, TRAÇÃO 4X4, COM GRADE DE DISCOS ACOPLADA - DEPRECIAÇÃO. AF_02/2017</t>
  </si>
  <si>
    <t>96015</t>
  </si>
  <si>
    <t>TRATOR DE PNEUS COM POTÊNCIA DE 122 CV, TRAÇÃO 4X4, COM VASSOURA MECÂNICA ACOPLADA - MATERIAIS NA OPERAÇÃO. AF_02/2017</t>
  </si>
  <si>
    <t>96012</t>
  </si>
  <si>
    <t>TRATOR DE PNEUS COM POTÊNCIA DE 122 CV, TRAÇÃO 4X4, COM VASSOURA MECÂNICA ACOPLADA - MANUTENÇÃO. AF_02/2017</t>
  </si>
  <si>
    <t>96011</t>
  </si>
  <si>
    <t>TRATOR DE PNEUS COM POTÊNCIA DE 122 CV, TRAÇÃO 4X4, COM VASSOURA MECÂNICA ACOPLADA - JUROS. AF_02/2017</t>
  </si>
  <si>
    <t>96009</t>
  </si>
  <si>
    <t>10,41</t>
  </si>
  <si>
    <t>TRATOR DE PNEUS COM POTÊNCIA DE 122 CV, TRAÇÃO 4X4, COM VASSOURA MECÂNICA ACOPLADA - DEPRECIAÇÃO. AF_02/2017</t>
  </si>
  <si>
    <t>96008</t>
  </si>
  <si>
    <t>GRUPO GERADOR COM CARENAGEM, MOTOR DIESEL POTÊNCIA STANDART ENTRE 250 E 260 KVA - DEPRECIAÇÃO. AF_12/2016</t>
  </si>
  <si>
    <t>95874</t>
  </si>
  <si>
    <t>GRUPO GERADOR COM CARENAGEM, MOTOR DIESEL POTÊNCIA STANDART ENTRE 250 E 260 KVA - MATERIAIS NA OPERAÇÃO. AF_12/2016</t>
  </si>
  <si>
    <t>95871</t>
  </si>
  <si>
    <t>4,21</t>
  </si>
  <si>
    <t>GRUPO GERADOR COM CARENAGEM, MOTOR DIESEL POTÊNCIA STANDART ENTRE 250 E 260 KVA - MANUTENÇÃO. AF_12/2016</t>
  </si>
  <si>
    <t>95870</t>
  </si>
  <si>
    <t>GRUPO GERADOR COM CARENAGEM, MOTOR DIESEL POTÊNCIA STANDART ENTRE 250 E 260 KVA - JUROS. AF_12/2016</t>
  </si>
  <si>
    <t>95869</t>
  </si>
  <si>
    <t>ESCAVADEIRA HIDRAULICA SOBRE ESTEIRA, EQUIPADA COM CLAMSHELL, COM CAPACIDADE DA CAÇAMBA ENTRE 1,20 E 1,50 M3, PESO OPERACIONAL ENTRE 20,00 E 22,00 TON, POTENCIA LIQUIDA ENTRE 150 E 160 HP - MATERIAIS NA OPERAÇÃO. AF_11/2016</t>
  </si>
  <si>
    <t>95719</t>
  </si>
  <si>
    <t>ESCAVADEIRA HIDRAULICA SOBRE ESTEIRA, EQUIPADA COM CLAMSHELL, COM CAPACIDADE DA CAÇAMBA ENTRE 1,20 E 1,50 M3, PESO OPERACIONAL ENTRE 20,00 E 22,00 TON, POTENCIA LIQUIDA ENTRE 150 E 160 HP - MANUTENÇÃO. AF_11/2016</t>
  </si>
  <si>
    <t>95718</t>
  </si>
  <si>
    <t>ESCAVADEIRA HIDRAULICA SOBRE ESTEIRA, EQUIPADA COM CLAMSHELL, COM CAPACIDADE DA CAÇAMBA ENTRE 1,20 E 1,50 M3, PESO OPERACIONAL ENTRE 20,00 E 22,00 TON, POTENCIA LIQUIDA ENTRE 150 E 160 HP - JUROS. AF_11/2016</t>
  </si>
  <si>
    <t>95717</t>
  </si>
  <si>
    <t>ESCAVADEIRA HIDRAULICA SOBRE ESTEIRA, EQUIPADA COM CLAMSHELL, COM CAPACIDADE DA CAÇAMBA ENTRE 1,20 E 1,50 M3, PESO OPERACIONAL ENTRE 20,00 E 22,00 TON, POTENCIA LIQUIDA ENTRE 150 E 160 HP - DEPRECIAÇÃO. AF_11/2016</t>
  </si>
  <si>
    <t>95716</t>
  </si>
  <si>
    <t>ESCAVADEIRA HIDRAULICA SOBRE ESTEIRA, COM GARRA GIRATORIA DE MANDIBULAS, PESO OPERACIONAL ENTRE 22,00 E 25,50 TON, POTENCIA LIQUIDA ENTRE 150 E 160 HP - MATERIAIS NA OPERAÇÃO. AF_11/2016</t>
  </si>
  <si>
    <t>95713</t>
  </si>
  <si>
    <t>ESCAVADEIRA HIDRAULICA SOBRE ESTEIRA, COM GARRA GIRATORIA DE MANDIBULAS, PESO OPERACIONAL ENTRE 22,00 E 25,50 TON, POTENCIA LIQUIDA ENTRE 150 E 160 HP - MANUTENÇÃO. AF_11/2016</t>
  </si>
  <si>
    <t>95712</t>
  </si>
  <si>
    <t>ESCAVADEIRA HIDRAULICA SOBRE ESTEIRA, COM GARRA GIRATORIA DE MANDIBULAS, PESO OPERACIONAL ENTRE 22,00 E 25,50 TON, POTENCIA LIQUIDA ENTRE 150 E 160 HP - JUROS. AF_11/2016</t>
  </si>
  <si>
    <t>95711</t>
  </si>
  <si>
    <t>ESCAVADEIRA HIDRAULICA SOBRE ESTEIRA, COM GARRA GIRATORIA DE MANDIBULAS, PESO OPERACIONAL ENTRE 22,00 E 25,50 TON, POTENCIA LIQUIDA ENTRE 150 E 160 HP - DEPRECIAÇÃO. AF_11/2016</t>
  </si>
  <si>
    <t>95710</t>
  </si>
  <si>
    <t>PERFURATRIZ SOBRE ESTEIRA, TORQUE MÁXIMO 600 KGF, POTÊNCIA ENTRE 50 E 60 HP, DIÂMETRO MÁXIMO 10 - MATERIAIS NA OPERAÇÃO. AF_11/2016</t>
  </si>
  <si>
    <t>95707</t>
  </si>
  <si>
    <t>PERFURATRIZ SOBRE ESTEIRA, TORQUE MÁXIMO 600 KGF, POTÊNCIA ENTRE 50 E 60 HP, DIÂMETRO MÁXIMO 10 - MANUTENÇÃO. AF_11/2016</t>
  </si>
  <si>
    <t>95706</t>
  </si>
  <si>
    <t>PERFURATRIZ SOBRE ESTEIRA, TORQUE MÁXIMO 600 KGF, POTÊNCIA ENTRE 50 E 60 HP, DIÂMETRO MÁXIMO 10 - JUROS. AF_11/2016</t>
  </si>
  <si>
    <t>95705</t>
  </si>
  <si>
    <t>PERFURATRIZ SOBRE ESTEIRA, TORQUE MÁXIMO 600 KGF, POTÊNCIA ENTRE 50 E 60 HP, DIÂMETRO MÁXIMO 10 - DEPRECIAÇÃO. AF_11/2016</t>
  </si>
  <si>
    <t>95704</t>
  </si>
  <si>
    <t>PERFURATRIZ MANUAL, TORQUE MAXIMO 55 KGF.M, POTENCIA 5 CV, COM DIAMETRO MAXIMO 8 1/2" - MATERIAIS NA OPERAÇÃO. AF_11/2016</t>
  </si>
  <si>
    <t>95701</t>
  </si>
  <si>
    <t>PERFURATRIZ MANUAL, TORQUE MAXIMO 55 KGF.M, POTENCIA 5 CV, COM DIAMETRO MAXIMO 8 1/2" - MANUTENÇÃO. AF_11/2016</t>
  </si>
  <si>
    <t>95700</t>
  </si>
  <si>
    <t>0,83</t>
  </si>
  <si>
    <t>PERFURATRIZ MANUAL, TORQUE MAXIMO 55 KGF.M, POTENCIA 5 CV, COM DIAMETRO MAXIMO 8 1/2" - JUROS. AF_11/2016</t>
  </si>
  <si>
    <t>95699</t>
  </si>
  <si>
    <t>PERFURATRIZ MANUAL, TORQUE MAXIMO 55 KGF.M, POTENCIA 5 CV, COM DIAMETRO MAXIMO 8 1/2" - DEPRECIAÇÃO. AF_11/2016</t>
  </si>
  <si>
    <t>95698</t>
  </si>
  <si>
    <t>ROLO COMPACTADOR VIBRATORIO TANDEM, ACO LISO, POTENCIA 125 HP, PESO SEM/COM LASTRO 10,20/11,65 T, LARGURA DE TRABALHO 1,73 M - MATERIAIS NA OPERAÇÃO. AF_11/2016</t>
  </si>
  <si>
    <t>95630</t>
  </si>
  <si>
    <t>27,42</t>
  </si>
  <si>
    <t>ROLO COMPACTADOR VIBRATORIO TANDEM, ACO LISO, POTENCIA 125 HP, PESO SEM/COM LASTRO 10,20/11,65 T, LARGURA DE TRABALHO 1,73 M - MANUTENÇÃO. AF_11/2016</t>
  </si>
  <si>
    <t>95629</t>
  </si>
  <si>
    <t>ROLO COMPACTADOR VIBRATORIO TANDEM, ACO LISO, POTENCIA 125 HP, PESO SEM/COM LASTRO 10,20/11,65 T, LARGURA DE TRABALHO 1,73 M - JUROS. AF_11/2016</t>
  </si>
  <si>
    <t>95628</t>
  </si>
  <si>
    <t>ROLO COMPACTADOR VIBRATORIO TANDEM, ACO LISO, POTENCIA 125 HP, PESO SEM/COM LASTRO 10,20/11,65 T, LARGURA DE TRABALHO 1,73 M - DEPRECIAÇÃO. AF_11/2016</t>
  </si>
  <si>
    <t>95627</t>
  </si>
  <si>
    <t>PERFURATRIZ PNEUMATICA MANUAL DE PESO MEDIO, MARTELETE, 18KG, COMPRIMENTO MÁXIMO DE CURSO DE 6 M, DIAMETRO DO PISTAO DE 5,5 CM - MANUTENÇÃO. AF_11/2016</t>
  </si>
  <si>
    <t>95619</t>
  </si>
  <si>
    <t>PERFURATRIZ PNEUMATICA MANUAL DE PESO MEDIO, MARTELETE, 18KG, COMPRIMENTO MÁXIMO DE CURSO DE 6 M, DIAMETRO DO PISTAO DE 5,5 CM - JUROS. AF_11/2016</t>
  </si>
  <si>
    <t>95618</t>
  </si>
  <si>
    <t>0,91</t>
  </si>
  <si>
    <t>PERFURATRIZ PNEUMATICA MANUAL DE PESO MEDIO, MARTELETE, 18KG, COMPRIMENTO MÁXIMO DE CURSO DE 6 M, DIAMETRO DO PISTAO DE 5,5 CM - DEPRECIAÇÃO. AF_11/2016</t>
  </si>
  <si>
    <t>95617</t>
  </si>
  <si>
    <t>95281</t>
  </si>
  <si>
    <t>0,42</t>
  </si>
  <si>
    <t>95280</t>
  </si>
  <si>
    <t>95279</t>
  </si>
  <si>
    <t>95278</t>
  </si>
  <si>
    <t>POLIDORA DE PISO (POLITRIZ), PESO DE 100KG, DIÂMETRO 450 MM, MOTOR ELÉTRICO, POTÊNCIA 4 HP  MATERIAIS NA OPERAÇÃO. AF_09/2016</t>
  </si>
  <si>
    <t>95275</t>
  </si>
  <si>
    <t>0,39</t>
  </si>
  <si>
    <t>POLIDORA DE PISO (POLITRIZ), PESO DE 100KG, DIÂMETRO 450 MM, MOTOR ELÉTRICO, POTÊNCIA 4 HP - MANUTENÇÃO. AF_09/2016</t>
  </si>
  <si>
    <t>95274</t>
  </si>
  <si>
    <t>POLIDORA DE PISO (POLITRIZ), PESO DE 100KG, DIÂMETRO 450 MM, MOTOR ELÉTRICO, POTÊNCIA 4 HP - JUROS. AF_09/2016</t>
  </si>
  <si>
    <t>95273</t>
  </si>
  <si>
    <t>POLIDORA DE PISO (POLITRIZ), PESO DE 100KG, DIÂMETRO 450 MM, MOTOR ELÉTRICO, POTÊNCIA 4 HP - DEPRECIAÇÃO. AF_09/2016</t>
  </si>
  <si>
    <t>95272</t>
  </si>
  <si>
    <t>RÉGUA VIBRATÓRIA DUPLA PARA CONCRETO, PESO DE 60KG, COMPRIMENTO 4 M, COM MOTOR A GASOLINA, POTÊNCIA 5,5 HP  MATERIAIS NA OPERAÇÃO. AF_09/2016</t>
  </si>
  <si>
    <t>95269</t>
  </si>
  <si>
    <t>RÉGUA VIBRATÓRIA DUPLA PARA CONCRETO, PESO DE 60KG, COMPRIMENTO 4 M, COM MOTOR A GASOLINA, POTÊNCIA 5,5 HP - MANUTENÇÃO. AF_09/2016</t>
  </si>
  <si>
    <t>95268</t>
  </si>
  <si>
    <t>RÉGUA VIBRATÓRIA DUPLA PARA CONCRETO, PESO DE 60KG, COMPRIMENTO 4 M, COM MOTOR A GASOLINA, POTÊNCIA 5,5 HP - JUROS. AF_09/2016</t>
  </si>
  <si>
    <t>95267</t>
  </si>
  <si>
    <t>RÉGUA VIBRATÓRIA DUPLA PARA CONCRETO, PESO DE 60KG, COMPRIMENTO 4 M, COM MOTOR A GASOLINA, POTÊNCIA 5,5 HP - DEPRECIAÇÃO. AF_09/2016</t>
  </si>
  <si>
    <t>95266</t>
  </si>
  <si>
    <t>COMPACTADOR DE SOLOS DE PERCUSÃO (SOQUETE) COM MOTOR A GASOLINA, POTÊNCIA 3 CV - MATERIAIS NA OPERAÇÃO. AF_09/2016</t>
  </si>
  <si>
    <t>95263</t>
  </si>
  <si>
    <t>COMPACTADOR DE SOLOS DE PERCUSÃO (SOQUETE) COM MOTOR A GASOLINA, POTÊNCIA 3 CV - MANUTENÇÃO. AF_09/2016</t>
  </si>
  <si>
    <t>95262</t>
  </si>
  <si>
    <t>COMPACTADOR DE SOLOS DE PERCUSÃO (SOQUETE) COM MOTOR A GASOLINA, POTÊNCIA 3 CV - JUROS. AF_09/2016</t>
  </si>
  <si>
    <t>95261</t>
  </si>
  <si>
    <t>COMPACTADOR DE SOLOS DE PERCUSÃO (SOQUETE) COM MOTOR A GASOLINA, POTÊNCIA 3 CV - DEPRECIAÇÃO. AF_09/2016</t>
  </si>
  <si>
    <t>95260</t>
  </si>
  <si>
    <t>MARTELO DEMOLIDOR PNEUMÁTICO MANUAL, 32 KG - MANUTENÇÃO. AF_09/2016</t>
  </si>
  <si>
    <t>95257</t>
  </si>
  <si>
    <t>MARTELO DEMOLIDOR PNEUMÁTICO MANUAL, 32 KG - JUROS. AF_09/2016</t>
  </si>
  <si>
    <t>95256</t>
  </si>
  <si>
    <t>1,11</t>
  </si>
  <si>
    <t>MARTELO DEMOLIDOR PNEUMÁTICO MANUAL, 32 KG - DEPRECIAÇÃO. AF_09/2016</t>
  </si>
  <si>
    <t>95255</t>
  </si>
  <si>
    <t>PULVERIZADOR DE TINTA ELÉTRICO/MÁQUINA DE PINTURA AIRLESS, VAZÃO 2 L/MIN - MATERIAIS NA OPERAÇÃO. AF_08/2016</t>
  </si>
  <si>
    <t>95217</t>
  </si>
  <si>
    <t>0,35</t>
  </si>
  <si>
    <t>GRUA ASCENCIONAL, LANCA DE 42 M, CAPACIDADE DE 1,5 T A 30 M, ALTURA ATE 39 M  MATERIAIS NA OPERAÇÃO. AF_08/2016</t>
  </si>
  <si>
    <t>95211</t>
  </si>
  <si>
    <t>GRUA ASCENCIONAL, LANCA DE 42 M, CAPACIDADE DE 1,5 T A 30 M, ALTURA ATE 39 M  MANUTENÇÃO. AF_08/2016</t>
  </si>
  <si>
    <t>95210</t>
  </si>
  <si>
    <t>GRUA ASCENCIONAL, LANCA DE 42 M, CAPACIDADE DE 1,5 T A 30 M, ALTURA ATE 39 M  JUROS. AF_08/2016</t>
  </si>
  <si>
    <t>95209</t>
  </si>
  <si>
    <t>GRUA ASCENCIONAL, LANÇA DE 42 M, CAPACIDADE DE 1,5 T A 30 M, ALTURA ATÉ 39 M  DEPRECIAÇÃO. AF_08/2016</t>
  </si>
  <si>
    <t>95208</t>
  </si>
  <si>
    <t>TALHA MANUAL DE CORRENTE, CAPACIDADE DE 2 TON. COM ELEVAÇÃO DE 3 M - MANUTENÇÃO. AF_07/2016</t>
  </si>
  <si>
    <t>95138</t>
  </si>
  <si>
    <t>TALHA MANUAL DE CORRENTE, CAPACIDADE DE 2 TON. COM ELEVAÇÃO DE 3 M - JUROS. AF_07/2016</t>
  </si>
  <si>
    <t>95137</t>
  </si>
  <si>
    <t>0,03</t>
  </si>
  <si>
    <t>TALHA MANUAL DE CORRENTE, CAPACIDADE DE 2 TON. COM ELEVAÇÃO DE 3 M - DEPRECIAÇÃO. AF_07/2016</t>
  </si>
  <si>
    <t>95136</t>
  </si>
  <si>
    <t>MÁQUINA DEMARCADORA DE FAIXA DE TRÁFEGO À FRIO, AUTOPROPELIDA, POTÊNCIA 38 HP - MATERIAIS NA OPERAÇÃO. AF_07/2016</t>
  </si>
  <si>
    <t>95132</t>
  </si>
  <si>
    <t>MÁQUINA DEMARCADORA DE FAIXA DE TRÁFEGO À FRIO, AUTOPROPELIDA, POTÊNCIA 38 HP - MANUTENÇÃO. AF_07/2016</t>
  </si>
  <si>
    <t>95131</t>
  </si>
  <si>
    <t>MÁQUINA DEMARCADORA DE FAIXA DE TRÁFEGO À FRIO, AUTOPROPELIDA, POTÊNCIA 38 HP - JUROS. AF_07/2016</t>
  </si>
  <si>
    <t>95130</t>
  </si>
  <si>
    <t>MÁQUINA DEMARCADORA DE FAIXA DE TRÁFEGO À FRIO, AUTOPROPELIDA, POTÊNCIA 38 HP - DEPRECIAÇÃO. AF_07/2016</t>
  </si>
  <si>
    <t>95129</t>
  </si>
  <si>
    <t>DISTRIBUIDOR DE AGREGADOS AUTOPROPELIDO, CAP 3 M3, A DIESEL, POTÊNCIA 176CV  MATERIAIS NA OPERAÇÃO. AF_07/2016</t>
  </si>
  <si>
    <t>95126</t>
  </si>
  <si>
    <t>DISTRIBUIDOR DE AGREGADOS AUTOPROPELIDO, CAP 3 M3, A DIESEL, POTÊNCIA 176CV - MANUTENÇÃO. AF_07/2016</t>
  </si>
  <si>
    <t>95125</t>
  </si>
  <si>
    <t>DISTRIBUIDOR DE AGREGADOS AUTOPROPELIDO, C/AP 3 M3, A DIESEL, POTÊNCIA 176CV - JUROS. AF_07/2016</t>
  </si>
  <si>
    <t>95124</t>
  </si>
  <si>
    <t>DISTRIBUIDOR DE AGREGADOS AUTOPROPELIDO, CAP 3 M3, A DIESEL, POTÊNCIA 176CV - DEPRECIAÇÃO. AF_07/2016</t>
  </si>
  <si>
    <t>95123</t>
  </si>
  <si>
    <t>USINA MISTURADORA DE SOLOS, CAPACIDADE DE 200 A 500 TON/H, POTENCIA 75KW - MATERIAIS NA OPERAÇÃO. AF_07/2016</t>
  </si>
  <si>
    <t>95120</t>
  </si>
  <si>
    <t>USINA MISTURADORA DE SOLOS, CAPACIDADE DE 200 A 500 TON/H, POTENCIA 75KW - JUROS. AF_07/2016</t>
  </si>
  <si>
    <t>95119</t>
  </si>
  <si>
    <t>USINA MISTURADORA DE SOLOS, CAPACIDADE DE 200 A 500 TON/H, POTENCIA 75KW - DEPRECIAÇÃO. AF_07/2016</t>
  </si>
  <si>
    <t>95118</t>
  </si>
  <si>
    <t>USINA DE CONCRETO FIXA, CAPACIDADE NOMINAL DE 90 A 120 M3/H, SEM SILO - JUROS. AF_07/2016</t>
  </si>
  <si>
    <t>95117</t>
  </si>
  <si>
    <t>31,99</t>
  </si>
  <si>
    <t>USINA DE CONCRETO FIXA, CAPACIDADE NOMINAL DE 90 A 120 M3/H, SEM SILO - DEPRECIAÇÃO. AF_07/2016</t>
  </si>
  <si>
    <t>95116</t>
  </si>
  <si>
    <t>MARTELETE OU ROMPEDOR PNEUMÁTICO MANUAL, 28 KG, COM SILENCIADOR - JUROS. AF_07/2016</t>
  </si>
  <si>
    <t>95115</t>
  </si>
  <si>
    <t>MARTELETE OU ROMPEDOR PNEUMÁTICO MANUAL, 28 KG, COM SILENCIADOR - DEPRECIAÇÃO. AF_07/2016</t>
  </si>
  <si>
    <t>95114</t>
  </si>
  <si>
    <t>USINA DE ASFALTO À FRIO, CAPACIDADE DE 40 A 60 TON/HORA, ELÉTRICA POTÊNCIA 30 CV - MATERIAIS NA OPERAÇÃO. AF_03/2016</t>
  </si>
  <si>
    <t>93438</t>
  </si>
  <si>
    <t>USINA DE ASFALTO À FRIO, CAPACIDADE DE 40 A 60 TON/HORA, ELÉTRICA POTÊNCIA 30 CV - MANUTENÇÃO. AF_03/2016</t>
  </si>
  <si>
    <t>93437</t>
  </si>
  <si>
    <t>USINA DE ASFALTO À FRIO, CAPACIDADE DE 40 A 60 TON/HORA, ELÉTRICA POTÊNCIA 30 CV - JUROS. AF_03/2016</t>
  </si>
  <si>
    <t>93436</t>
  </si>
  <si>
    <t>USINA DE ASFALTO À FRIO, CAPACIDADE DE 40 A 60 TON/HORA, ELÉTRICA POTÊNCIA 30 CV - DEPRECIAÇÃO. AF_03/2016</t>
  </si>
  <si>
    <t>93435</t>
  </si>
  <si>
    <t>USINA DE MISTURA ASFÁLTICA À QUENTE, TIPO CONTRA FLUXO, PROD 40 A 80 TON/HORA - MATERIAIS NA OPERAÇÃO. AF_03/2016</t>
  </si>
  <si>
    <t>93432</t>
  </si>
  <si>
    <t>USINA DE MISTURA ASFÁLTICA À QUENTE, TIPO CONTRA FLUXO, PROD 40 A 80 TON/HORA - MANUTENÇÃO. AF_03/2016</t>
  </si>
  <si>
    <t>93431</t>
  </si>
  <si>
    <t>USINA DE MISTURA ASFÁLTICA À QUENTE, TIPO CONTRA FLUXO, PROD 40 A 80 TON/HORA - JUROS. AF_03/2016</t>
  </si>
  <si>
    <t>93430</t>
  </si>
  <si>
    <t>USINA DE MISTURA ASFÁLTICA À QUENTE, TIPO CONTRA FLUXO, PROD 40 A 80 TON/HORA - DEPRECIAÇÃO. AF_03/2016</t>
  </si>
  <si>
    <t>93429</t>
  </si>
  <si>
    <t>GRUPO GERADOR ESTACIONÁRIO, POTÊNCIA 150 KVA, MOTOR A DIESEL- MATERIAIS NA OPERAÇÃO. AF_03/2016</t>
  </si>
  <si>
    <t>93426</t>
  </si>
  <si>
    <t>GRUPO GERADOR ESTACIONÁRIO, POTÊNCIA 150 KVA, MOTOR A DIESEL- MANUTENÇÃO. AF_03/2016</t>
  </si>
  <si>
    <t>93425</t>
  </si>
  <si>
    <t>GRUPO GERADOR ESTACIONÁRIO, POTÊNCIA 150 KVA, MOTOR A DIESEL- JUROS. AF_03/2016</t>
  </si>
  <si>
    <t>93424</t>
  </si>
  <si>
    <t>GRUPO GERADOR ESTACIONÁRIO, POTÊNCIA 150 KVA, MOTOR A DIESEL- DEPRECIAÇÃO. AF_03/2016</t>
  </si>
  <si>
    <t>93423</t>
  </si>
  <si>
    <t>GRUPO GERADOR REBOCÁVEL, POTÊNCIA 66 KVA, MOTOR A DIESEL - MATERIAIS NA OPERAÇÃO. AF_03/2016</t>
  </si>
  <si>
    <t>93420</t>
  </si>
  <si>
    <t>GRUPO GERADOR REBOCÁVEL, POTÊNCIA 66 KVA, MOTOR A DIESEL - MANUTENÇÃO. AF_03/2016</t>
  </si>
  <si>
    <t>93419</t>
  </si>
  <si>
    <t>GRUPO GERADOR REBOCÁVEL, POTÊNCIA 66 KVA, MOTOR A DIESEL - JUROS. AF_03/2016</t>
  </si>
  <si>
    <t>93418</t>
  </si>
  <si>
    <t>GRUPO GERADOR REBOCÁVEL, POTÊNCIA 66 KVA, MOTOR A DIESEL - DEPRECIAÇÃO. AF_03/2016</t>
  </si>
  <si>
    <t>93417</t>
  </si>
  <si>
    <t>GERADOR PORTÁTIL MONOFÁSICO, POTÊNCIA 5500 VA, MOTOR A GASOLINA, POTÊNCIA DO MOTOR 13 CV - MATERIAIS NA OPERAÇÃO. AF_03/2016</t>
  </si>
  <si>
    <t>93414</t>
  </si>
  <si>
    <t>GERADOR PORTÁTIL MONOFÁSICO, POTÊNCIA 5500 VA, MOTOR A GASOLINA, POTÊNCIA DO MOTOR 13 CV - MANUTENÇÃO. AF_03/2016</t>
  </si>
  <si>
    <t>93413</t>
  </si>
  <si>
    <t>GERADOR PORTÁTIL MONOFÁSICO, POTÊNCIA 5500 VA, MOTOR A GASOLINA, POTÊNCIA DO MOTOR 13 CV - JUROS. AF_03/2016</t>
  </si>
  <si>
    <t>93412</t>
  </si>
  <si>
    <t>GERADOR PORTÁTIL MONOFÁSICO, POTÊNCIA 5500 VA, MOTOR A GASOLINA, POTÊNCIA DO MOTOR 13 CV - DEPRECIAÇÃO. AF_03/2016</t>
  </si>
  <si>
    <t>93411</t>
  </si>
  <si>
    <t>93407</t>
  </si>
  <si>
    <t>93406</t>
  </si>
  <si>
    <t>93405</t>
  </si>
  <si>
    <t>93404</t>
  </si>
  <si>
    <t>GUINDAUTO HIDRÁULICO, CAPACIDADE MÁXIMA DE CARGA 3300 KG, MOMENTO MÁXIMO DE CARGA 5,8 TM, ALCANCE MÁXIMO HORIZONTAL 7,60 M, INCLUSIVE CAMINHÃO TOCO PBT 16.000 KG, POTÊNCIA DE 189 CV - MATERIAIS NA OPERAÇÃO. AF_03/2016</t>
  </si>
  <si>
    <t>93401</t>
  </si>
  <si>
    <t>GUINDAUTO HIDRÁULICO, CAPACIDADE MÁXIMA DE CARGA 3300 KG, MOMENTO MÁXIMO DE CARGA 5,8 TM, ALCANCE MÁXIMO HORIZONTAL 7,60 M, INCLUSIVE CAMINHÃO TOCO PBT 16.000 KG, POTÊNCIA DE 189 CV - MANUTENÇÃO. AF_03/2016</t>
  </si>
  <si>
    <t>93400</t>
  </si>
  <si>
    <t>GUINDAUTO HIDRÁULICO, CAPACIDADE MÁXIMA DE CARGA 3300 KG, MOMENTO MÁXIMO DE CARGA 5,8 TM, ALCANCE MÁXIMO HORIZONTAL 7,60 M, INCLUSIVE CAMINHÃO TOCO PBT 16.000 KG, POTÊNCIA DE 189 CV  IMPOSTOS E SEGUROS. AF_03/2016</t>
  </si>
  <si>
    <t>93399</t>
  </si>
  <si>
    <t>GUINDAUTO HIDRÁULICO, CAPACIDADE MÁXIMA DE CARGA 3300 KG, MOMENTO MÁXIMO DE CARGA 5,8 TM, ALCANCE MÁXIMO HORIZONTAL 7,60 M, INCLUSIVE CAMINHÃO TOCO PBT 16.000 KG, POTÊNCIA DE 189 CV - JUROS. AF_03/2016</t>
  </si>
  <si>
    <t>93398</t>
  </si>
  <si>
    <t>8,33</t>
  </si>
  <si>
    <t>GUINDAUTO HIDRÁULICO, CAPACIDADE MÁXIMA DE CARGA 3300 KG, MOMENTO MÁXIMO DE CARGA 5,8 TM, ALCANCE MÁXIMO HORIZONTAL 7,60 M, INCLUSIVE CAMINHÃO TOCO PBT 16.000 KG, POTÊNCIA DE 189 CV - DEPRECIAÇÃO. AF_03/2016</t>
  </si>
  <si>
    <t>93397</t>
  </si>
  <si>
    <t>GUINDASTE HIDRÁULICO AUTOPROPELIDO, COM LANÇA TELESCÓPICA 40 M, CAPACIDADE MÁXIMA 60 T, POTÊNCIA 260 KW - IMPOSTOS E SEGUROS. AF_03/2016</t>
  </si>
  <si>
    <t>93296</t>
  </si>
  <si>
    <t>GUINDASTE HIDRÁULICO AUTOPROPELIDO, COM LANÇA TELESCÓPICA 40 M, CAPACIDADE MÁXIMA 60 T, POTÊNCIA 260 KW - MATERIAIS NA OPERAÇÃO. AF_03/2016</t>
  </si>
  <si>
    <t>93286</t>
  </si>
  <si>
    <t>GUINDASTE HIDRÁULICO AUTOPROPELIDO, COM LANÇA TELESCÓPICA 40 M, CAPACIDADE MÁXIMA 60 T, POTÊNCIA 260 KW - MANUTENÇÃO. AF_03/2016</t>
  </si>
  <si>
    <t>93285</t>
  </si>
  <si>
    <t>GUINDASTE HIDRÁULICO AUTOPROPELIDO, COM LANÇA TELESCÓPICA 40 M, CAPACIDADE MÁXIMA 60 T, POTÊNCIA 260 KW - JUROS. AF_03/2016</t>
  </si>
  <si>
    <t>93284</t>
  </si>
  <si>
    <t>GUINDASTE HIDRÁULICO AUTOPROPELIDO, COM LANÇA TELESCÓPICA 40 M, CAPACIDADE MÁXIMA 60 T, POTÊNCIA 260 KW - DEPRECIAÇÃO. AF_03/2016</t>
  </si>
  <si>
    <t>93283</t>
  </si>
  <si>
    <t>GUINCHO ELÉTRICO DE COLUNA, CAPACIDADE 400 KG, COM MOTO FREIO, MOTOR TRIFÁSICO DE 1,25 CV - MATERIAIS NA OPERAÇÃO. AF_03/2016</t>
  </si>
  <si>
    <t>93280</t>
  </si>
  <si>
    <t>GUINCHO ELÉTRICO DE COLUNA, CAPACIDADE 400 KG, COM MOTO FREIO, MOTOR TRIFÁSICO DE 1,25 CV - MANUTENÇÃO. AF_03/2016</t>
  </si>
  <si>
    <t>93279</t>
  </si>
  <si>
    <t>GUINCHO ELÉTRICO DE COLUNA, CAPACIDADE 400 KG, COM MOTO FREIO, MOTOR TRIFÁSICO DE 1,25 CV - JUROS. AF_03/2016</t>
  </si>
  <si>
    <t>93278</t>
  </si>
  <si>
    <t>GUINCHO ELÉTRICO DE COLUNA, CAPACIDADE 400 KG, COM MOTO FREIO, MOTOR TRIFÁSICO DE 1,25 CV - DEPRECIAÇÃO. AF_03/2016</t>
  </si>
  <si>
    <t>93277</t>
  </si>
  <si>
    <t>GRUA ASCENCIONAL, LANÇA DE 30 M, CAPACIDADE DE 1,0 T A 30 M, ALTURA ATÉ 39 M   MATERIAIS NA OPERAÇÃO. AF_03/2016</t>
  </si>
  <si>
    <t>93271</t>
  </si>
  <si>
    <t>GRUA ASCENCIONAL, LANÇA DE 30 M, CAPACIDADE DE 1,0 T A 30 M, ALTURA ATÉ 39 M   MANUTENÇÃO. AF_03/2016</t>
  </si>
  <si>
    <t>93270</t>
  </si>
  <si>
    <t>GRUA ASCENCIONAL, LANÇA DE 30 M, CAPACIDADE DE 1,0 T A 30 M, ALTURA ATÉ 39 M   JUROS. AF_03/2016</t>
  </si>
  <si>
    <t>93269</t>
  </si>
  <si>
    <t>GRUA ASCENCIONAL, LANÇA DE 30 M, CAPACIDADE DE 1,0 T A 30 M, ALTURA ATÉ 39 M  DEPRECIAÇÃO. AF_03/2016</t>
  </si>
  <si>
    <t>93267</t>
  </si>
  <si>
    <t>ROLO COMPACTADOR VIBRATÓRIO PÉ DE CARNEIRO, OPERADO POR CONTROLE REMOTO, POTÊNCIA 12,5 KW, PESO OPERACIONAL 1,675 T, LARGURA DE TRABALHO 0,85 M - MATERIAIS NA OPERAÇÃO. AF_02/2016</t>
  </si>
  <si>
    <t>93240</t>
  </si>
  <si>
    <t>ROLO COMPACTADOR VIBRATÓRIO PÉ DE CARNEIRO, OPERADO POR CONTROLE REMOTO, POTÊNCIA 12,5 KW, PESO OPERACIONAL 1,675 T, LARGURA DE TRABALHO 0,85 M - JUROS. AF_02/2016</t>
  </si>
  <si>
    <t>93239</t>
  </si>
  <si>
    <t>ROLO COMPACTADOR VIBRATÓRIO REBOCÁVEL, CILINDRO DE AÇO LISO, POTÊNCIA DE TRAÇÃO DE 65 CV, PESO 4,7 T, IMPACTO DINÂMICO 18,3 T, LARGURA DE TRABALHO 1,67 M - JUROS. AF_02/2016</t>
  </si>
  <si>
    <t>93238</t>
  </si>
  <si>
    <t>GRUPO GERADOR ESTACIONÁRIO, MOTOR DIESEL POTÊNCIA 170 KVA - JUROS. AF_02/2016</t>
  </si>
  <si>
    <t>93235</t>
  </si>
  <si>
    <t>93232</t>
  </si>
  <si>
    <t>0,29</t>
  </si>
  <si>
    <t>93231</t>
  </si>
  <si>
    <t>93230</t>
  </si>
  <si>
    <t>0,31</t>
  </si>
  <si>
    <t>93229</t>
  </si>
  <si>
    <t>PERFURATRIZ COM TORRE METÁLICA PARA EXECUÇÃO DE ESTACA HÉLICE CONTÍNUA, PROFUNDIDADE MÁXIMA DE 32 M, DIÂMETRO MÁXIMO DE 1000 MM, POTÊNCIA INSTALADA DE 350 HP, MESA ROTATIVA COM TORQUE MÁXIMO DE 263 KNM  MATERIAIS NA OPERAÇÃO. AF_01/2016</t>
  </si>
  <si>
    <t>93223</t>
  </si>
  <si>
    <t>PERFURATRIZ COM TORRE METÁLICA PARA EXECUÇÃO DE ESTACA HÉLICE CONTÍNUA, PROFUNDIDADE MÁXIMA DE 32 M, DIÂMETRO MÁXIMO DE 1000 MM, POTÊNCIA INSTALADA DE 350 HP, MESA ROTATIVA COM TORQUE MÁXIMO DE 263 KNM - MANUTENÇÃO. AF_01/2016</t>
  </si>
  <si>
    <t>93222</t>
  </si>
  <si>
    <t>PERFURATRIZ COM TORRE METÁLICA PARA EXECUÇÃO DE ESTACA HÉLICE CONTÍNUA, PROFUNDIDADE MÁXIMA DE 32 M, DIÂMETRO MÁXIMO DE 1000 MM, POTÊNCIA INSTALADA DE 350 HP, MESA ROTATIVA COM TORQUE MÁXIMO DE 263 KNM - JUROS. AF_01/2016</t>
  </si>
  <si>
    <t>93221</t>
  </si>
  <si>
    <t>PERFURATRIZ COM TORRE METÁLICA PARA EXECUÇÃO DE ESTACA HÉLICE CONTÍNUA, PROFUNDIDADE MÁXIMA DE 32 M, DIÂMETRO MÁXIMO DE 1000 MM, POTÊNCIA INSTALADA DE 350 HP, MESA ROTATIVA COM TORQUE MÁXIMO DE 263 KNM - DEPRECIAÇÃO. AF_01/2016</t>
  </si>
  <si>
    <t>93220</t>
  </si>
  <si>
    <t>MARTELO PERFURADOR PNEUMÁTICO MANUAL, HASTE 25 X 75 MM, 21 KG - MANUTENÇÃO. AF_12/2015</t>
  </si>
  <si>
    <t>92965</t>
  </si>
  <si>
    <t>MARTELO PERFURADOR PNEUMÁTICO MANUAL, HASTE 25 X 75 MM, 21 KG - JUROS. AF_12/2015</t>
  </si>
  <si>
    <t>92964</t>
  </si>
  <si>
    <t>MARTELO PERFURADOR PNEUMÁTICO MANUAL, HASTE 25 X 75 MM, 21 KG - DEPRECIAÇÃO. AF_12/2015</t>
  </si>
  <si>
    <t>92963</t>
  </si>
  <si>
    <t>MÁQUINA EXTRUSORA DE CONCRETO PARA GUIAS E SARJETAS, MOTOR A DIESEL, POTÊNCIA 14 CV - MATERIAIS NA OPERAÇÃO. AF_12/2015</t>
  </si>
  <si>
    <t>92959</t>
  </si>
  <si>
    <t>5,48</t>
  </si>
  <si>
    <t>MÁQUINA EXTRUSORA DE CONCRETO PARA GUIAS E SARJETAS, MOTOR A DIESEL, POTÊNCIA 14 CV - MANUTENÇÃO. AF_12/2015</t>
  </si>
  <si>
    <t>92958</t>
  </si>
  <si>
    <t>MÁQUINA EXTRUSORA DE CONCRETO PARA GUIAS E SARJETAS, MOTOR A DIESEL, POTÊNCIA 14 CV - JUROS. AF_12/2015</t>
  </si>
  <si>
    <t>92957</t>
  </si>
  <si>
    <t>MÁQUINA EXTRUSORA DE CONCRETO PARA GUIAS E SARJETAS, MOTOR A DIESEL, POTÊNCIA 14 CV - DEPRECIAÇÃO. AF_12/2015</t>
  </si>
  <si>
    <t>92956</t>
  </si>
  <si>
    <t>APARELHO PARA CORTE E SOLDA OXI-ACETILENO SOBRE RODAS, INCLUSIVE CILINDROS E MAÇARICOS - MATERIAIS NA OPERAÇÃO. AF_12/2015</t>
  </si>
  <si>
    <t>92715</t>
  </si>
  <si>
    <t>APARELHO PARA CORTE E SOLDA OXI-ACETILENO SOBRE RODAS, INCLUSIVE CILINDROS E MAÇARICOS - MANUTENÇÃO. AF_12/2015</t>
  </si>
  <si>
    <t>92714</t>
  </si>
  <si>
    <t>APARELHO PARA CORTE E SOLDA OXI-ACETILENO SOBRE RODAS, INCLUSIVE CILINDROS E MAÇARICOS - JUROS. AF_12/2015</t>
  </si>
  <si>
    <t>92713</t>
  </si>
  <si>
    <t>APARELHO PARA CORTE E SOLDA OXI-ACETILENO SOBRE RODAS, INCLUSIVE CILINDROS E MAÇARICOS - DEPRECIAÇÃO. AF_12/2015</t>
  </si>
  <si>
    <t>92712</t>
  </si>
  <si>
    <t>CAMINHÃO DE TRANSPORTE DE MATERIAL ASFÁLTICO 20.000 L, COM CAVALO MECÂNICO DE CAPACIDADE MÁXIMA DE TRAÇÃO COMBINADO DE 45.000 KG, POTÊNCIA 330 CV, INCLUSIVE TANQUE DE ASFALTO COM MAÇARICO - MATERIAIS NA OPERAÇÃO. AF_12/2015</t>
  </si>
  <si>
    <t>92241</t>
  </si>
  <si>
    <t>CAMINHÃO DE TRANSPORTE DE MATERIAL ASFÁLTICO 20.000 L, COM CAVALO MECÂNICO DE CAPACIDADE MÁXIMA DE TRAÇÃO COMBINADO DE 45.000 KG, POTÊNCIA 330 CV, INCLUSIVE TANQUE DE ASFALTO COM MAÇARICO - MANUTENÇÃO. AF_12/2015</t>
  </si>
  <si>
    <t>92240</t>
  </si>
  <si>
    <t>CAMINHÃO DE TRANSPORTE DE MATERIAL ASFÁLTICO 20.000 L, COM CAVALO MECÂNICO DE CAPACIDADE MÁXIMA DE TRAÇÃO COMBINADO DE 45.000 KG, POTÊNCIA 330 CV, INCLUSIVE TANQUE DE ASFALTO COM MAÇARICO - IMPOSTOS E SEGUROS. AF_12/2015</t>
  </si>
  <si>
    <t>92239</t>
  </si>
  <si>
    <t>CAMINHÃO DE TRANSPORTE DE MATERIAL ASFÁLTICO 20.000 L, COM CAVALO MECÂNICO DE CAPACIDADE MÁXIMA DE TRAÇÃO COMBINADO DE 45.000 KG, POTÊNCIA 330 CV, INCLUSIVE TANQUE DE ASFALTO COM MAÇARICO - JUROS. AF_12/2015</t>
  </si>
  <si>
    <t>92238</t>
  </si>
  <si>
    <t>CAMINHÃO DE TRANSPORTE DE MATERIAL ASFÁLTICO 20.000 L, COM CAVALO MECÂNICO DE CAPACIDADE MÁXIMA DE TRAÇÃO COMBINADO DE 45.000 KG, POTÊNCIA 330 CV, INCLUSIVE TANQUE DE ASFALTO COM MAÇARICO - DEPRECIAÇÃO. AF_12/2015</t>
  </si>
  <si>
    <t>92237</t>
  </si>
  <si>
    <t>CAMINHONETE CABINE SIMPLES COM MOTOR 1.6 FLEX, CÂMBIO MANUAL, POTÊNCIA 101/104 CV, 2 PORTAS - MATERIAIS NA OPERAÇÃO. AF_11/2015</t>
  </si>
  <si>
    <t>92144</t>
  </si>
  <si>
    <t>CAMINHONETE CABINE SIMPLES COM MOTOR 1.6 FLEX, CÂMBIO MANUAL, POTÊNCIA 101/104 CV, 2 PORTAS - MANUTENÇÃO. AF_11/2015</t>
  </si>
  <si>
    <t>92143</t>
  </si>
  <si>
    <t>CAMINHONETE CABINE SIMPLES COM MOTOR 1.6 FLEX, CÂMBIO MANUAL, POTÊNCIA 101/104 CV, 2 PORTAS - IMPOSTOS E SEGUROS. AF_11/2015</t>
  </si>
  <si>
    <t>92142</t>
  </si>
  <si>
    <t>0,64</t>
  </si>
  <si>
    <t>CAMINHONETE CABINE SIMPLES COM MOTOR 1.6 FLEX, CÂMBIO MANUAL, POTÊNCIA 101/104 CV, 2 PORTAS - JUROS. AF_11/2015</t>
  </si>
  <si>
    <t>92141</t>
  </si>
  <si>
    <t>CAMINHONETE CABINE SIMPLES COM MOTOR 1.6 FLEX, CÂMBIO MANUAL, POTÊNCIA 101/104 CV, 2 PORTAS - DEPRECIAÇÃO. AF_11/2015</t>
  </si>
  <si>
    <t>92140</t>
  </si>
  <si>
    <t>CAMINHONETE COM MOTOR A DIESEL, POTÊNCIA 180 CV, CABINE DUPLA, 4X4 - MATERIAIS NA OPERAÇÃO. AF_11/2015</t>
  </si>
  <si>
    <t>92137</t>
  </si>
  <si>
    <t>CAMINHONETE COM MOTOR A DIESEL, POTÊNCIA 180 CV, CABINE DUPLA, 4X4 - MANUTENÇÃO. AF_11/2015</t>
  </si>
  <si>
    <t>92136</t>
  </si>
  <si>
    <t>CAMINHONETE COM MOTOR A DIESEL, POTÊNCIA 180 CV, CABINE DUPLA, 4X4 - IMPOSTOS E SEGUROS. AF_11/2015</t>
  </si>
  <si>
    <t>92135</t>
  </si>
  <si>
    <t>CAMINHONETE COM MOTOR A DIESEL, POTÊNCIA 180 CV, CABINE DUPLA, 4X4 - JUROS. AF_11/2015</t>
  </si>
  <si>
    <t>92134</t>
  </si>
  <si>
    <t>CAMINHONETE COM MOTOR A DIESEL, POTÊNCIA 180 CV, CABINE DUPLA, 4X4 - DEPRECIAÇÃO. AF_11/2015</t>
  </si>
  <si>
    <t>92133</t>
  </si>
  <si>
    <t>DOSADOR DE AREIA, CAPACIDADE DE 26 LITROS - MANUTENÇÃO. AF_11/2015</t>
  </si>
  <si>
    <t>92116</t>
  </si>
  <si>
    <t>DOSADOR DE AREIA, CAPACIDADE DE 26 LITROS - JUROS. AF_11/2015</t>
  </si>
  <si>
    <t>92115</t>
  </si>
  <si>
    <t>DOSADOR DE AREIA, CAPACIDADE DE 26 LITROS - DEPRECIAÇÃO. AF_11/2015</t>
  </si>
  <si>
    <t>92114</t>
  </si>
  <si>
    <t>0,68</t>
  </si>
  <si>
    <t>PENEIRA ROTATIVA COM MOTOR ELÉTRICO TRIFÁSICO DE 2 CV, CILINDRO DE 1 M X 0,60 M, COM FUROS DE 3,17 MM - MATERIAIS NA OPERAÇÃO. AF_11/2015</t>
  </si>
  <si>
    <t>92111</t>
  </si>
  <si>
    <t>PENEIRA ROTATIVA COM MOTOR ELÉTRICO TRIFÁSICO DE 2 CV, CILINDRO DE 1 M X 0,60 M, COM FUROS DE 3,17 MM - MANUTENÇÃO. AF_11/2015</t>
  </si>
  <si>
    <t>92110</t>
  </si>
  <si>
    <t>PENEIRA ROTATIVA COM MOTOR ELÉTRICO TRIFÁSICO DE 2 CV, CILINDRO DE 1 M X 0,60 M, COM FUROS DE 3,17 MM - JUROS. AF_11/2015</t>
  </si>
  <si>
    <t>92109</t>
  </si>
  <si>
    <t>0,73</t>
  </si>
  <si>
    <t>PENEIRA ROTATIVA COM MOTOR ELÉTRICO TRIFÁSICO DE 2 CV, CILINDRO DE 1 M X 0,60 M, COM FUROS DE 3,17 MM - DEPRECIAÇÃO. AF_11/2015</t>
  </si>
  <si>
    <t>92108</t>
  </si>
  <si>
    <t>CAMINHÃO PARA EQUIPAMENTO DE LIMPEZA A SUCÇÃO COM CAMINHÃO TRUCADO DE PESO BRUTO TOTAL 23000 KG, CARGA ÚTIL MÁX. 15935 KG, DISTÂNCIA ENTRE EIXOS 4,80 M, POTÊNCIA 230 CV, INCLUSIVE LIMPADORA A SUCÇÃO, TANQUE 12000 L - MATERIAIS NA OPERAÇÃO. AF_11/2015</t>
  </si>
  <si>
    <t>92105</t>
  </si>
  <si>
    <t>CAMINHÃO PARA EQUIPAMENTO DE LIMPEZA A SUCÇÃO COM CAMINHÃO TRUCADO DE PESO BRUTO TOTAL 23000 KG, CARGA ÚTIL MÁXIMA 15935 KG, DISTÂNCIA ENTRE EIXOS 4,80 M, POTÊNCIA 230 CV, INCLUSIVE LIMPADORA A SUCÇÃO, TANQUE 12000 L - MANUTENÇÃO. AF_11/2015</t>
  </si>
  <si>
    <t>92104</t>
  </si>
  <si>
    <t>1,00</t>
  </si>
  <si>
    <t>CAMINHÃO PARA EQUIPAMENTO DE LIMPEZA A SUCÇÃO COM CAMINHÃO TRUCADO DE PESO BRUTO TOTAL 23000 KG, CARGA ÚTIL MÁXIMA 15935 KG, DISTÂNCIA ENTRE EIXOS 4,80 M, POTÊNCIA 230 CV, INCLUSIVE LIMPADORA A SUCÇÃO, TANQUE 12000 L - IMPOSTOS E SEGUROS. AF_11/2015</t>
  </si>
  <si>
    <t>92103</t>
  </si>
  <si>
    <t>CAMINHÃO PARA EQUIPAMENTO DE LIMPEZA A SUCÇÃO COM CAMINHÃO TRUCADO DE PESO BRUTO TOTAL 23000 KG, CARGA ÚTIL MÁXIMA 15935 KG, DISTÂNCIA ENTRE EIXOS 4,80 M, POTÊNCIA 230 CV, INCLUSIVE LIMPADORA A SUCÇÃO, TANQUE 12000 L - JUROS. AF_11/2015</t>
  </si>
  <si>
    <t>92102</t>
  </si>
  <si>
    <t>CAMINHÃO PARA EQUIPAMENTO DE LIMPEZA A SUCÇÃO COM CAMINHÃO TRUCADO DE PESO BRUTO TOTAL 23000 KG, CARGA ÚTIL MÁXIMA 15935 KG, DISTÂNCIA ENTRE EIXOS 4,80 M, POTÊNCIA 230 CV, INCLUSIVE LIMPADORA A SUCÇÃO, TANQUE 12000 L - DEPRECIAÇÃO. AF_11/2015</t>
  </si>
  <si>
    <t>92101</t>
  </si>
  <si>
    <t>DISTRIBUIDOR DE AGREGADOS REBOCAVEL, CAPACIDADE 1,9 M³, LARGURA DE TRABALHO 3,66 M - MANUTENÇÃO. AF_11/2015</t>
  </si>
  <si>
    <t>92042</t>
  </si>
  <si>
    <t>DISTRIBUIDOR DE AGREGADOS REBOCAVEL, CAPACIDADE 1,9 M³, LARGURA DE TRABALHO 3,66 M - JUROS. AF_11/2015</t>
  </si>
  <si>
    <t>92041</t>
  </si>
  <si>
    <t>3,82</t>
  </si>
  <si>
    <t>DISTRIBUIDOR DE AGREGADOS REBOCAVEL, CAPACIDADE 1,9 M³, LARGURA DE TRABALHO 3,66 M - DEPRECIAÇÃO. AF_11/2015</t>
  </si>
  <si>
    <t>92040</t>
  </si>
  <si>
    <t>SERRA CIRCULAR DE BANCADA COM MOTOR ELÉTRICO POTÊNCIA DE 5HP, COM COIFA PARA DISCO 10" - MATERIAIS NA OPERAÇÃO. AF_08/2015</t>
  </si>
  <si>
    <t>91691</t>
  </si>
  <si>
    <t>SERRA CIRCULAR DE BANCADA COM MOTOR ELÉTRICO POTÊNCIA DE 5HP, COM COIFA PARA DISCO 10" - MANUTENÇÃO. AF_08/2015</t>
  </si>
  <si>
    <t>91690</t>
  </si>
  <si>
    <t>SERRA CIRCULAR DE BANCADA COM MOTOR ELÉTRICO POTÊNCIA DE 5HP, COM COIFA PARA DISCO 10" - JUROS. AF_08/2015</t>
  </si>
  <si>
    <t>91689</t>
  </si>
  <si>
    <t>SERRA CIRCULAR DE BANCADA COM MOTOR ELÉTRICO POTÊNCIA DE 5HP, COM COIFA PARA DISCO 10" - DEPRECIAÇÃO. AF_08/2015</t>
  </si>
  <si>
    <t>91688</t>
  </si>
  <si>
    <t>CAMINHÃO DE TRANSPORTE DE MATERIAL ASFÁLTICO 30.000 L, COM CAVALO MECÂNICO DE CAPACIDADE MÁXIMA DE TRAÇÃO COMBINADO DE 66.000 KG, POTÊNCIA 360 CV, INCLUSIVE TANQUE DE ASFALTO COM SERPENTINA - MATERIAIS NA OPERAÇÃO. AF_08/2015</t>
  </si>
  <si>
    <t>91644</t>
  </si>
  <si>
    <t>CAMINHÃO DE TRANSPORTE DE MATERIAL ASFÁLTICO 30.000 L, COM CAVALO MECÂNICO DE CAPACIDADE MÁXIMA DE TRAÇÃO COMBINADO DE 66.000 KG, POTÊNCIA 360 CV, INCLUSIVE TANQUE DE ASFALTO COM SERPENTINA - MANUTENÇÃO. AF_08/2015</t>
  </si>
  <si>
    <t>91643</t>
  </si>
  <si>
    <t>CAMINHÃO DE TRANSPORTE DE MATERIAL ASFÁLTICO 30.000 L, COM CAVALO MECÂNICO DE CAPACIDADE MÁXIMA DE TRAÇÃO COMBINADO DE 66.000 KG, POTÊNCIA 360 CV, INCLUSIVE TANQUE DE ASFALTO COM SERPENTINA - IMPOSTOS E SEGUROS. AF_08/2015</t>
  </si>
  <si>
    <t>91642</t>
  </si>
  <si>
    <t>CAMINHÃO DE TRANSPORTE DE MATERIAL ASFÁLTICO 30.000 L, COM CAVALO MECÂNICO DE CAPACIDADE MÁXIMA DE TRAÇÃO COMBINADO DE 66.000 KG, POTÊNCIA 360 CV, INCLUSIVE TANQUE DE ASFALTO COM SERPENTINA - JUROS. AF_08/2015</t>
  </si>
  <si>
    <t>91641</t>
  </si>
  <si>
    <t>CAMINHÃO DE TRANSPORTE DE MATERIAL ASFÁLTICO 30.000 L, COM CAVALO MECÂNICO DE CAPACIDADE MÁXIMA DE TRAÇÃO COMBINADO DE 66.000 KG, POTÊNCIA 360 CV, INCLUSIVE TANQUE DE ASFALTO COM SERPENTINA - DEPRECIAÇÃO. AF_08/2015</t>
  </si>
  <si>
    <t>91640</t>
  </si>
  <si>
    <t>GUINDAUTO HIDRÁULICO, CAPACIDADE MÁXIMA DE CARGA 6500 KG, MOMENTO MÁXIMO DE CARGA 5,8 TM, ALCANCE MÁXIMO HORIZONTAL 7,60 M, INCLUSIVE CAMINHÃO TOCO PBT 9.700 KG, POTÊNCIA DE 160 CV - MATERIAIS NA OPERAÇÃO. AF_08/2015</t>
  </si>
  <si>
    <t>91633</t>
  </si>
  <si>
    <t>GUINDAUTO HIDRÁULICO, CAPACIDADE MÁXIMA DE CARGA 6500 KG, MOMENTO MÁXIMO DE CARGA 5,8 TM, ALCANCE MÁXIMO HORIZONTAL 7,60 M, INCLUSIVE CAMINHÃO TOCO PBT 9.700 KG, POTÊNCIA DE 160 CV - MANUTENÇÃO. AF_08/2015</t>
  </si>
  <si>
    <t>91632</t>
  </si>
  <si>
    <t>GUINDAUTO HIDRÁULICO, CAPACIDADE MÁXIMA DE CARGA 6500 KG, MOMENTO MÁXIMO DE CARGA 5,8 TM, ALCANCE MÁXIMO HORIZONTAL 7,60 M, INCLUSIVE CAMINHÃO TOCO PBT 9.700 KG, POTÊNCIA DE 160 CV - IMPOSTOS E SEGUROS. AF_08/2015</t>
  </si>
  <si>
    <t>91631</t>
  </si>
  <si>
    <t>GUINDAUTO HIDRÁULICO, CAPACIDADE MÁXIMA DE CARGA 6500 KG, MOMENTO MÁXIMO DE CARGA 5,8 TM, ALCANCE MÁXIMO HORIZONTAL 7,60 M, INCLUSIVE CAMINHÃO TOCO PBT 9.700 KG, POTÊNCIA DE 160 CV - JUROS. AF_08/2015</t>
  </si>
  <si>
    <t>91630</t>
  </si>
  <si>
    <t>GUINDAUTO HIDRÁULICO, CAPACIDADE MÁXIMA DE CARGA 6500 KG, MOMENTO MÁXIMO DE CARGA 5,8 TM, ALCANCE MÁXIMO HORIZONTAL 7,60 M, INCLUSIVE CAMINHÃO TOCO PBT 9.700 KG, POTÊNCIA DE 160 CV - DEPRECIAÇÃO. AF_08/2015</t>
  </si>
  <si>
    <t>91629</t>
  </si>
  <si>
    <t>COMPACTADOR DE SOLOS DE PERCUSSÃO (SOQUETE) COM MOTOR A GASOLINA 4 TEMPOS, POTÊNCIA 4 CV - MATERIAIS NA OPERAÇÃO. AF_08/2015</t>
  </si>
  <si>
    <t>91532</t>
  </si>
  <si>
    <t>COMPACTADOR DE SOLOS DE PERCUSSÃO (SOQUETE) COM MOTOR A GASOLINA 4 TEMPOS, POTÊNCIA 4 CV - MANUTENÇÃO. AF_08/2015</t>
  </si>
  <si>
    <t>91531</t>
  </si>
  <si>
    <t>COMPACTADOR DE SOLOS DE PERCUSSÃO (SOQUETE) COM MOTOR A GASOLINA 4 TEMPOS, POTÊNCIA 4 CV - JUROS. AF_08/2015</t>
  </si>
  <si>
    <t>91530</t>
  </si>
  <si>
    <t>COMPACTADOR DE SOLOS DE PERCUSSÃO (SOQUETE) COM MOTOR A GASOLINA 4 TEMPOS, POTÊNCIA 4 CV - DEPRECIAÇÃO. AF_08/2015</t>
  </si>
  <si>
    <t>91529</t>
  </si>
  <si>
    <t>ESPARGIDOR DE ASFALTO PRESSURIZADO, TANQUE 6 M3 COM ISOLAÇÃO TÉRMICA, AQUECIDO COM 2 MAÇARICOS, COM BARRA ESPARGIDORA 3,60 M, MONTADO SOBRE CAMINHÃO  TOCO, PBT 14.300 KG, POTÊNCIA 185 CV - MATERIAIS NA OPERAÇÃO. AF_08/2015</t>
  </si>
  <si>
    <t>91485</t>
  </si>
  <si>
    <t>ESPARGIDOR DE ASFALTO PRESSURIZADO, TANQUE 6 M3 COM ISOLAÇÃO TÉRMICA, AQUECIDO COM 2 MAÇARICOS, COM BARRA ESPARGIDORA 3,60 M, MONTADO SOBRE CAMINHÃO  TOCO, PBT 14.300 KG, POTÊNCIA 185 CV - IMPOSTOS E SEGUROS. AF_08/2015</t>
  </si>
  <si>
    <t>91484</t>
  </si>
  <si>
    <t>ESPARGIDOR DE ASFALTO PRESSURIZADO, TANQUE 6 M3 COM ISOLAÇÃO TÉRMICA, AQUECIDO COM 2 MAÇARICOS, COM BARRA ESPARGIDORA 3,60 M, MONTADO SOBRE CAMINHÃO  TOCO, PBT 14.300 KG, POTÊNCIA 185 CV - JUROS. AF_08/2015</t>
  </si>
  <si>
    <t>91469</t>
  </si>
  <si>
    <t>ESPARGIDOR DE ASFALTO PRESSURIZADO, TANQUE 6 M3 COM ISOLAÇÃO TÉRMICA, AQUECIDO COM 2 MAÇARICOS, COM BARRA ESPARGIDORA 3,60 M, MONTADO SOBRE CAMINHÃO  TOCO, PBT 14.300 KG, POTÊNCIA 185 CV - DEPRECIAÇÃO. AF_08/2015</t>
  </si>
  <si>
    <t>91468</t>
  </si>
  <si>
    <t>GUINDAUTO HIDRÁULICO, CAPACIDADE MÁXIMA DE CARGA 6200 KG, MOMENTO MÁXIMO DE CARGA 11,7 TM, ALCANCE MÁXIMO HORIZONTAL 9,70 M, INCLUSIVE CAMINHÃO TOCO PBT 16.000 KG, POTÊNCIA DE 189 CV - MATERIAIS NA OPERAÇÃO. AF_08/2015</t>
  </si>
  <si>
    <t>91467</t>
  </si>
  <si>
    <t>GUINDAUTO HIDRÁULICO, CAPACIDADE MÁXIMA DE CARGA 6200 KG, MOMENTO MÁXIMO DE CARGA 11,7 TM, ALCANCE MÁXIMO HORIZONTAL 9,70 M, INCLUSIVE CAMINHÃO TOCO PBT 16.000 KG, POTÊNCIA DE 189 CV - IMPOSTOS E SEGUROS. AF_08/2015</t>
  </si>
  <si>
    <t>91466</t>
  </si>
  <si>
    <t>CAMINHÃO BASCULANTE 6 M3 TOCO, PESO BRUTO TOTAL 16.000 KG, CARGA ÚTIL MÁXIMA 11.130 KG, DISTÂNCIA ENTRE EIXOS 5,36 M, POTÊNCIA 185 CV, INCLUSIVE CAÇAMBA METÁLICA - IMPOSTOS E SEGUROS. AF_06/2014</t>
  </si>
  <si>
    <t>91402</t>
  </si>
  <si>
    <t>CAMINHÃO PIPA 10.000 L TRUCADO, PESO BRUTO TOTAL 23.000 KG, CARGA ÚTIL MÁXIMA 15.935 KG, DISTÂNCIA ENTRE EIXOS 4,8 M, POTÊNCIA 230 CV, INCLUSIVE TANQUE DE AÇO PARA TRANSPORTE DE ÁGUA - IMPOSTOS E SEGUROS. AF_06/2014</t>
  </si>
  <si>
    <t>91398</t>
  </si>
  <si>
    <t>CAMINHÃO PIPA 10.000 L TRUCADO, PESO BRUTO TOTAL 23.000 KG, CARGA ÚTIL MÁXIMA 15.935 KG, DISTÂNCIA ENTRE EIXOS 4,8 M, POTÊNCIA 230 CV, INCLUSIVE TANQUE DE AÇO PARA TRANSPORTE DE ÁGUA - JUROS. AF_06/2014</t>
  </si>
  <si>
    <t>91397</t>
  </si>
  <si>
    <t>CAMINHÃO PIPA 10.000 L TRUCADO, PESO BRUTO TOTAL 23.000 KG, CARGA ÚTIL MÁXIMA 15.935 KG, DISTÂNCIA ENTRE EIXOS 4,8 M, POTÊNCIA 230 CV, INCLUSIVE TANQUE DE AÇO PARA TRANSPORTE DE ÁGUA - DEPRECIAÇÃO. AF_06/2014</t>
  </si>
  <si>
    <t>91396</t>
  </si>
  <si>
    <t>CAMINHÃO TOCO, PBT 14.300 KG, CARGA ÚTIL MÁX. 9.710 KG, DIST. ENTRE EIXOS 3,56 M, POTÊNCIA 185 CV, INCLUSIVE CARROCERIA FIXA ABERTA DE MADEIRA P/ TRANSPORTE GERAL DE CARGA SECA, DIMEN. APROX. 2,50 X 6,50 X 0,50 M - IMPOSTOS E SEGUROS. AF_06/2014</t>
  </si>
  <si>
    <t>91392</t>
  </si>
  <si>
    <t>CAMINHÃO TOCO, PBT 14.300 KG, CARGA ÚTIL MÁX. 9.710 KG, DIST. ENTRE EIXOS 3,56 M, POTÊNCIA 185 CV, INCLUSIVE CARROCERIA FIXA ABERTA DE MADEIRA P/ TRANSPORTE GERAL DE CARGA SECA, DIMEN. APROX. 2,50 X 6,50 X 0,50 M - JUROS. AF_06/2014</t>
  </si>
  <si>
    <t>91391</t>
  </si>
  <si>
    <t>CAMINHÃO TOCO, PBT 14.300 KG, CARGA ÚTIL MÁX. 9.710 KG, DIST. ENTRE EIXOS 3,56 M, POTÊNCIA 185 CV, INCLUSIVE CARROCERIA FIXA ABERTA DE MADEIRA P/ TRANSPORTE GERAL DE CARGA SECA, DIMEN. APROX. 2,50 X 6,50 X 0,50 M - DEPRECIAÇÃO. AF_06/2014</t>
  </si>
  <si>
    <t>91390</t>
  </si>
  <si>
    <t>CAMINHÃO BASCULANTE 10 M3, TRUCADO CABINE SIMPLES, PESO BRUTO TOTAL 23.000 KG, CARGA ÚTIL MÁXIMA 15.935 KG, DISTÂNCIA ENTRE EIXOS 4,80 M, POTÊNCIA 230 CV INCLUSIVE CAÇAMBA METÁLICA - MATERIAIS NA OPERAÇÃO. AF_06/2014</t>
  </si>
  <si>
    <t>91384</t>
  </si>
  <si>
    <t>CAMINHÃO BASCULANTE 10 M3, TRUCADO CABINE SIMPLES, PESO BRUTO TOTAL 23.000 KG, CARGA ÚTIL MÁXIMA 15.935 KG, DISTÂNCIA ENTRE EIXOS 4,80 M, POTÊNCIA 230 CV INCLUSIVE CAÇAMBA METÁLICA - MANUTENÇÃO. AF_06/2014</t>
  </si>
  <si>
    <t>91383</t>
  </si>
  <si>
    <t>CAMINHÃO BASCULANTE 10 M3, TRUCADO CABINE SIMPLES, PESO BRUTO TOTAL 23.000 KG, CARGA ÚTIL MÁXIMA 15.935 KG, DISTÂNCIA ENTRE EIXOS 4,80 M, POTÊNCIA 230 CV INCLUSIVE CAÇAMBA METÁLICA - IMPOSTOS E SEGUROS. AF_06/2014</t>
  </si>
  <si>
    <t>91382</t>
  </si>
  <si>
    <t>CAMINHÃO BASCULANTE 10 M3, TRUCADO CABINE SIMPLES, PESO BRUTO TOTAL 23.000 KG, CARGA ÚTIL MÁXIMA 15.935 KG, DISTÂNCIA ENTRE EIXOS 4,80 M, POTÊNCIA 230 CV INCLUSIVE CAÇAMBA METÁLICA - JUROS. AF_06/2014</t>
  </si>
  <si>
    <t>91381</t>
  </si>
  <si>
    <t>CAMINHÃO BASCULANTE 10 M3, TRUCADO CABINE SIMPLES, PESO BRUTO TOTAL 23.000 KG, CARGA ÚTIL MÁXIMA 15.935 KG, DISTÂNCIA ENTRE EIXOS 4,80 M, POTÊNCIA 230 CV INCLUSIVE CAÇAMBA METÁLICA - DEPRECIAÇÃO. AF_06/2014</t>
  </si>
  <si>
    <t>91380</t>
  </si>
  <si>
    <t>CAMINHÃO TOCO, PESO BRUTO TOTAL 16.000 KG, CARGA ÚTIL MÁXIMA DE 10.685 KG, DISTÂNCIA ENTRE EIXOS 4,80 M, POTÊNCIA 189 CV EXCLUSIVE CARROCERIA - IMPOSTOS E SEGUROS. AF_06/2014</t>
  </si>
  <si>
    <t>91377</t>
  </si>
  <si>
    <t>CAMINHÃO TOCO, PESO BRUTO TOTAL 16.000 KG, CARGA ÚTIL MÁXIMA DE 10.685 KG, DISTÂNCIA ENTRE EIXOS 4,80 M, POTÊNCIA 189 CV EXCLUSIVE CARROCERIA - JUROS. AF_06/2014</t>
  </si>
  <si>
    <t>91376</t>
  </si>
  <si>
    <t>CAMINHÃO TOCO, PESO BRUTO TOTAL 16.000 KG, CARGA ÚTIL MÁXIMA DE 10.685 KG, DISTÂNCIA ENTRE EIXOS 4,80 M, POTÊNCIA 189 CV EXCLUSIVE CARROCERIA - DEPRECIAÇÃO. AF_06/2014</t>
  </si>
  <si>
    <t>91375</t>
  </si>
  <si>
    <t>0,81</t>
  </si>
  <si>
    <t>CAMINHÃO BASCULANTE 6 M3, PESO BRUTO TOTAL 16.000 KG, CARGA ÚTIL MÁXIMA 13.071 KG, DISTÂNCIA ENTRE EIXOS 4,80 M, POTÊNCIA 230 CV INCLUSIVE CAÇAMBA METÁLICA - IMPOSTOS E SEGUROS. AF_06/2014</t>
  </si>
  <si>
    <t>91369</t>
  </si>
  <si>
    <t>CAMINHÃO BASCULANTE 6 M3, PESO BRUTO TOTAL 16.000 KG, CARGA ÚTIL MÁXIMA 13.071 KG, DISTÂNCIA ENTRE EIXOS 4,80 M, POTÊNCIA 230 CV INCLUSIVE CAÇAMBA METÁLICA - JUROS. AF_06/2014</t>
  </si>
  <si>
    <t>91368</t>
  </si>
  <si>
    <t>CAMINHÃO BASCULANTE 6 M3, PESO BRUTO TOTAL 16.000 KG, CARGA ÚTIL MÁXIMA 13.071 KG, DISTÂNCIA ENTRE EIXOS 4,80 M, POTÊNCIA 230 CV INCLUSIVE CAÇAMBA METÁLICA - DEPRECIAÇÃO. AF_06/2014</t>
  </si>
  <si>
    <t>91367</t>
  </si>
  <si>
    <t>0,70</t>
  </si>
  <si>
    <t>CAMINHÃO PIPA 6.000 L, PESO BRUTO TOTAL 13.000 KG, DISTÂNCIA ENTRE EIXOS 4,80 M, POTÊNCIA 189 CV INCLUSIVE TANQUE DE AÇO PARA TRANSPORTE DE ÁGUA, CAPACIDADE 6 M3 - IMPOSTOS E SEGUROS. AF_06/2014</t>
  </si>
  <si>
    <t>91361</t>
  </si>
  <si>
    <t>CAMINHÃO PIPA 6.000 L, PESO BRUTO TOTAL 13.000 KG, DISTÂNCIA ENTRE EIXOS 4,80 M, POTÊNCIA 189 CV INCLUSIVE TANQUE DE AÇO PARA TRANSPORTE DE ÁGUA, CAPACIDADE 6 M3 - JUROS. AF_06/2014</t>
  </si>
  <si>
    <t>91360</t>
  </si>
  <si>
    <t>8,71</t>
  </si>
  <si>
    <t>CAMINHÃO PIPA 6.000 L, PESO BRUTO TOTAL 13.000 KG, DISTÂNCIA ENTRE EIXOS 4,80 M, POTÊNCIA 189 CV INCLUSIVE TANQUE DE AÇO PARA TRANSPORTE DE ÁGUA, CAPACIDADE 6 M3 - DEPRECIAÇÃO. AF_06/2014</t>
  </si>
  <si>
    <t>91359</t>
  </si>
  <si>
    <t>CAMINHÃO TOCO, PESO BRUTO TOTAL 14.300 KG, CARGA ÚTIL MÁXIMA 9590 KG, DISTÂNCIA ENTRE EIXOS 4,76 M, POTÊNCIA 185 CV (NÃO INCLUI CARROCERIA) - IMPOSTOS E SEGUROS. AF_06/2014</t>
  </si>
  <si>
    <t>91356</t>
  </si>
  <si>
    <t>CAMINHÃO TOCO, PESO BRUTO TOTAL 14.300 KG, CARGA ÚTIL MÁXIMA 9590 KG, DISTÂNCIA ENTRE EIXOS 4,76 M, POTÊNCIA 185 CV (NÃO INCLUI CARROCERIA) - JUROS. AF_06/2014</t>
  </si>
  <si>
    <t>91355</t>
  </si>
  <si>
    <t>CAMINHÃO TOCO, PESO BRUTO TOTAL 14.300 KG, CARGA ÚTIL MÁXIMA 9590 KG, DISTÂNCIA ENTRE EIXOS 4,76 M, POTÊNCIA 185 CV (NÃO INCLUI CARROCERIA) - DEPRECIAÇÃO. AF_06/2014</t>
  </si>
  <si>
    <t>91354</t>
  </si>
  <si>
    <t>CORTADORA DE PISO COM MOTOR 4 TEMPOS A GASOLINA, POTÊNCIA DE 13 HP, COM DISCO DE CORTE DIAMANTADO SEGMENTADO PARA CONCRETO, DIÂMETRO DE 350 MM, FURO DE 1" (14 X 1") - MATERIAIS NA OPERAÇÃO. AF_08/2015</t>
  </si>
  <si>
    <t>91282</t>
  </si>
  <si>
    <t>CORTADORA DE PISO COM MOTOR 4 TEMPOS A GASOLINA, POTÊNCIA DE 13 HP, COM DISCO DE CORTE DIAMANTADO SEGMENTADO PARA CONCRETO, DIÂMETRO DE 350 MM, FURO DE 1" (14 X 1") - MANUTENÇÃO. AF_08/2015</t>
  </si>
  <si>
    <t>91281</t>
  </si>
  <si>
    <t>CORTADORA DE PISO COM MOTOR 4 TEMPOS A GASOLINA, POTÊNCIA DE 13 HP, COM DISCO DE CORTE DIAMANTADO SEGMENTADO PARA CONCRETO, DIÂMETRO DE 350 MM, FURO DE 1" (14 X 1") - JUROS. AF_08/2015</t>
  </si>
  <si>
    <t>91280</t>
  </si>
  <si>
    <t>CORTADORA DE PISO COM MOTOR 4 TEMPOS A GASOLINA, POTÊNCIA DE 13 HP, COM DISCO DE CORTE DIAMANTADO SEGMENTADO PARA CONCRETO, DIÂMETRO DE 350 MM, FURO DE 1" (14 X 1") - DEPRECIAÇÃO. AF_08/2015</t>
  </si>
  <si>
    <t>91279</t>
  </si>
  <si>
    <t>3,68</t>
  </si>
  <si>
    <t>PLACA VIBRATÓRIA REVERSÍVEL COM MOTOR 4 TEMPOS A GASOLINA, FORÇA CENTRÍFUGA DE 25 KN (2500 KGF), POTÊNCIA 5,5 CV - MATERIAIS NA OPERAÇÃO. AF_08/2015</t>
  </si>
  <si>
    <t>91276</t>
  </si>
  <si>
    <t>PLACA VIBRATÓRIA REVERSÍVEL COM MOTOR 4 TEMPOS A GASOLINA, FORÇA CENTRÍFUGA DE 25 KN (2500 KGF), POTÊNCIA 5,5 CV - MANUTENÇÃO. AF_08/2015</t>
  </si>
  <si>
    <t>91275</t>
  </si>
  <si>
    <t>PLACA VIBRATÓRIA REVERSÍVEL COM MOTOR 4 TEMPOS A GASOLINA, FORÇA CENTRÍFUGA DE 25 KN (2500 KGF), POTÊNCIA 5,5 CV - JUROS. AF_08/2015</t>
  </si>
  <si>
    <t>91274</t>
  </si>
  <si>
    <t>PLACA VIBRATÓRIA REVERSÍVEL COM MOTOR 4 TEMPOS A GASOLINA, FORÇA CENTRÍFUGA DE 25 KN (2500 KGF), POTÊNCIA 5,5 CV - DEPRECIAÇÃO. AF_08/2015</t>
  </si>
  <si>
    <t>91273</t>
  </si>
  <si>
    <t>CAMINHÃO TRUCADO (C/ TERCEIRO EIXO) ELETRÔNICO - POTÊNCIA 231CV - PBT = 22000KG - DIST. ENTRE EIXOS 5170 MM - INCLUI CARROCERIA FIXA ABERTA DE MADEIRA - MATERIAIS NA OPERAÇÃO. AF_06/2015</t>
  </si>
  <si>
    <t>91030</t>
  </si>
  <si>
    <t>CAMINHÃO TRUCADO (C/ TERCEIRO EIXO) ELETRÔNICO - POTÊNCIA 231CV - PBT = 22000KG - DIST. ENTRE EIXOS 5170 MM - INCLUI CARROCERIA FIXA ABERTA DE MADEIRA - MANUTENÇÃO. AF_06/2015</t>
  </si>
  <si>
    <t>91029</t>
  </si>
  <si>
    <t>CAMINHÃO TRUCADO (C/ TERCEIRO EIXO) ELETRÔNICO - POTÊNCIA 231CV - PBT = 22000KG - DIST. ENTRE EIXOS 5170 MM - INCLUI CARROCERIA FIXA ABERTA DE MADEIRA - IMPOSTOS E SEGUROS. AF_06/2015</t>
  </si>
  <si>
    <t>91028</t>
  </si>
  <si>
    <t>CAMINHÃO TRUCADO (C/ TERCEIRO EIXO) ELETRÔNICO - POTÊNCIA 231CV - PBT = 22000KG - DIST. ENTRE EIXOS 5170 MM - INCLUI CARROCERIA FIXA ABERTA DE MADEIRA - JUROS. AF_06/2015</t>
  </si>
  <si>
    <t>91027</t>
  </si>
  <si>
    <t>CAMINHÃO TRUCADO (C/ TERCEIRO EIXO) ELETRÔNICO - POTÊNCIA 231CV - PBT = 22000KG - DIST. ENTRE EIXOS 5170 MM - INCLUI CARROCERIA FIXA ABERTA DE MADEIRA - DEPRECIAÇÃO. AF_06/2015</t>
  </si>
  <si>
    <t>91026</t>
  </si>
  <si>
    <t>PERFURATRIZ HIDRÁULICA SOBRE CAMINHÃO COM TRADO CURTO ACOPLADO, PROFUNDIDADE MÁXIMA DE 20 M, DIÂMETRO MÁXIMO DE 1500 MM, POTÊNCIA INSTALADA DE 137 HP, MESA ROTATIVA COM TORQUE MÁXIMO DE 30 KNM - IMPOSTOS E SEGUROS. AF_06/2015</t>
  </si>
  <si>
    <t>91021</t>
  </si>
  <si>
    <t>COMPRESSOR DE AR REBOCAVEL, VAZÃO 400 PCM, PRESSAO DE TRABALHO 102 PSI, MOTOR A DIESEL POTÊNCIA 110 CV - MATERIAIS NA OPERAÇÃO. AF_06/2015</t>
  </si>
  <si>
    <t>90995</t>
  </si>
  <si>
    <t>COMPRESSOR DE AR REBOCAVEL, VAZÃO 400 PCM, PRESSAO DE TRABALHO 102 PSI, MOTOR A DIESEL POTÊNCIA 110 CV - MANUTENÇÃO. AF_06/2015</t>
  </si>
  <si>
    <t>90994</t>
  </si>
  <si>
    <t>COMPRESSOR DE AR REBOCAVEL, VAZÃO 400 PCM, PRESSAO DE TRABALHO 102 PSI, MOTOR A DIESEL POTÊNCIA 110 CV - JUROS. AF_06/2015</t>
  </si>
  <si>
    <t>90993</t>
  </si>
  <si>
    <t>COMPRESSOR DE AR REBOCAVEL, VAZÃO 400 PCM, PRESSAO DE TRABALHO 102 PSI, MOTOR A DIESEL POTÊNCIA 110 CV - DEPRECIAÇÃO. AF_06/2015</t>
  </si>
  <si>
    <t>90992</t>
  </si>
  <si>
    <t>COMPRESSOR DE AR REBOCÁVEL, VAZÃO 748 PCM, PRESSÃO EFETIVA DE TRABALHO 102 PSI, MOTOR DIESEL, POTÊNCIA 210 CV - MATERIAIS NA OPERAÇÃO. AF_06/2015</t>
  </si>
  <si>
    <t>90978</t>
  </si>
  <si>
    <t>COMPRESSOR DE AR REBOCÁVEL, VAZÃO 748 PCM, PRESSÃO EFETIVA DE TRABALHO 102 PSI, MOTOR DIESEL, POTÊNCIA 210 CV - MANUTENÇÃO. AF_06/2015</t>
  </si>
  <si>
    <t>90977</t>
  </si>
  <si>
    <t>COMPRESSOR DE AR REBOCÁVEL, VAZÃO 748 PCM, PRESSÃO EFETIVA DE TRABALHO 102 PSI, MOTOR DIESEL, POTÊNCIA 210 CV - JUROS. AF_06/2015</t>
  </si>
  <si>
    <t>90976</t>
  </si>
  <si>
    <t>COMPRESSOR DE AR REBOCÁVEL, VAZÃO 748 PCM, PRESSÃO EFETIVA DE TRABALHO 102 PSI, MOTOR DIESEL, POTÊNCIA 210 CV - DEPRECIAÇÃO. AF_06/2015</t>
  </si>
  <si>
    <t>90975</t>
  </si>
  <si>
    <t>COMPRESSOR DE AR REBOCAVEL, VAZÃO 250 PCM, PRESSAO DE TRABALHO 102 PSI, MOTOR A DIESEL POTÊNCIA 81 CV - MATERIAIS NA OPERAÇÃO. AF_06/2015</t>
  </si>
  <si>
    <t>90971</t>
  </si>
  <si>
    <t>COMPRESSOR DE AR REBOCAVEL, VAZÃO 250 PCM, PRESSAO DE TRABALHO 102 PSI, MOTOR A DIESEL POTÊNCIA 81 CV - MANUTENÇÃO. AF_06/2015</t>
  </si>
  <si>
    <t>90970</t>
  </si>
  <si>
    <t>COMPRESSOR DE AR REBOCAVEL, VAZÃO 250 PCM, PRESSAO DE TRABALHO 102 PSI, MOTOR A DIESEL POTÊNCIA 81 CV - JUROS. AF_06/2015</t>
  </si>
  <si>
    <t>90969</t>
  </si>
  <si>
    <t>COMPRESSOR DE AR REBOCAVEL, VAZÃO 250 PCM, PRESSAO DE TRABALHO 102 PSI, MOTOR A DIESEL POTÊNCIA 81 CV - DEPRECIAÇÃO. AF_06/2015</t>
  </si>
  <si>
    <t>90968</t>
  </si>
  <si>
    <t>COMPRESSOR DE AR REBOCÁVEL, VAZÃO 89 PCM, PRESSÃO EFETIVA DE TRABALHO 102 PSI, MOTOR DIESEL, POTÊNCIA 20 CV - MATERIAIS NA OPERAÇÃO. AF_06/2015</t>
  </si>
  <si>
    <t>90963</t>
  </si>
  <si>
    <t>COMPRESSOR DE AR REBOCÁVEL, VAZÃO 89 PCM, PRESSÃO EFETIVA DE TRABALHO 102 PSI, MOTOR DIESEL, POTÊNCIA 20 CV - MANUTENÇÃO. AF_06/2015</t>
  </si>
  <si>
    <t>90962</t>
  </si>
  <si>
    <t>COMPRESSOR DE AR REBOCÁVEL, VAZÃO 89 PCM, PRESSÃO EFETIVA DE TRABALHO 102 PSI, MOTOR DIESEL, POTÊNCIA 20 CV - JUROS. AF_06/2015</t>
  </si>
  <si>
    <t>90961</t>
  </si>
  <si>
    <t>COMPRESSOR DE AR REBOCÁVEL, VAZÃO 89 PCM, PRESSÃO EFETIVA DE TRABALHO 102 PSI, MOTOR DIESEL, POTÊNCIA 20 CV - DEPRECIAÇÃO. AF_06/2015</t>
  </si>
  <si>
    <t>90960</t>
  </si>
  <si>
    <t>COMPRESSOR DE AR REBOCÁVEL, VAZÃO 189 PCM, PRESSÃO EFETIVA DE TRABALHO 102 PSI, MOTOR DIESEL, POTÊNCIA 63 CV - JUROS. AF_06/2015</t>
  </si>
  <si>
    <t>90958</t>
  </si>
  <si>
    <t>COMPRESSOR DE AR REBOCÁVEL, VAZÃO 189 PCM, PRESSÃO EFETIVA DE TRABALHO 102 PSI, MOTOR DIESEL, POTÊNCIA 63 CV - DEPRECIAÇÃO. AF_06/2015</t>
  </si>
  <si>
    <t>90957</t>
  </si>
  <si>
    <t>MINICARREGADEIRA SOBRE RODAS, POTÊNCIA LÍQUIDA DE 47 HP, CAPACIDADE NOMINAL DE OPERAÇÃO DE 646 KG - MATERIAIS NA OPERAÇÃO. AF_06/2015</t>
  </si>
  <si>
    <t>90691</t>
  </si>
  <si>
    <t>14,00</t>
  </si>
  <si>
    <t>MINICARREGADEIRA SOBRE RODAS, POTÊNCIA LÍQUIDA DE 47 HP, CAPACIDADE NOMINAL DE OPERAÇÃO DE 646 KG - MANUTENÇÃO. AF_06/2015</t>
  </si>
  <si>
    <t>90690</t>
  </si>
  <si>
    <t>MINICARREGADEIRA SOBRE RODAS, POTÊNCIA LÍQUIDA DE 47 HP, CAPACIDADE NOMINAL DE OPERAÇÃO DE 646 KG - JUROS. AF_06/2015</t>
  </si>
  <si>
    <t>90689</t>
  </si>
  <si>
    <t>MINICARREGADEIRA SOBRE RODAS, POTÊNCIA LÍQUIDA DE 47 HP, CAPACIDADE NOMINAL DE OPERAÇÃO DE 646 KG - DEPRECIAÇÃO. AF_06/2015</t>
  </si>
  <si>
    <t>90688</t>
  </si>
  <si>
    <t>MANIPULADOR TELESCÓPICO, POTÊNCIA DE 85 HP, CAPACIDADE DE CARGA DE 3.500 KG, ALTURA MÁXIMA DE ELEVAÇÃO DE 12,3 M - MATERIAIS NA OPERAÇÃO. AF_06/2015</t>
  </si>
  <si>
    <t>90685</t>
  </si>
  <si>
    <t>MANIPULADOR TELESCÓPICO, POTÊNCIA DE 85 HP, CAPACIDADE DE CARGA DE 3.500 KG, ALTURA MÁXIMA DE ELEVAÇÃO DE 12,3 M - MANUTENÇÃO. AF_06/2015</t>
  </si>
  <si>
    <t>90684</t>
  </si>
  <si>
    <t>MANIPULADOR TELESCÓPICO, POTÊNCIA DE 85 HP, CAPACIDADE DE CARGA DE 3.500 KG, ALTURA MÁXIMA DE ELEVAÇÃO DE 12,3 M - JUROS. AF_06/2015</t>
  </si>
  <si>
    <t>90683</t>
  </si>
  <si>
    <t>23,34</t>
  </si>
  <si>
    <t>MANIPULADOR TELESCÓPICO, POTÊNCIA DE 85 HP, CAPACIDADE DE CARGA DE 3.500 KG, ALTURA MÁXIMA DE ELEVAÇÃO DE 12,3 M - DEPRECIAÇÃO. AF_06/2015</t>
  </si>
  <si>
    <t>90682</t>
  </si>
  <si>
    <t>PERFURATRIZ HIDRÁULICA SOBRE CAMINHÃO COM TRADO CURTO ACOPLADO, PROFUNDIDADE MÁXIMA DE 20 M, DIÂMETRO MÁXIMO DE 1500 MM, POTÊNCIA INSTALADA DE 137 HP, MESA ROTATIVA COM TORQUE MÁXIMO DE 30 KNM - MATERIAIS NA OPERAÇÃO. AF_06/2015</t>
  </si>
  <si>
    <t>90679</t>
  </si>
  <si>
    <t>PERFURATRIZ HIDRÁULICA SOBRE CAMINHÃO COM TRADO CURTO ACOPLADO, PROFUNDIDADE MÁXIMA DE 20 M, DIÂMETRO MÁXIMO DE 1500 MM, POTÊNCIA INSTALADA DE 137 HP, MESA ROTATIVA COM TORQUE MÁXIMO DE 30 KNM - MANUTENÇÃO. AF_06/2015</t>
  </si>
  <si>
    <t>90678</t>
  </si>
  <si>
    <t>14,78</t>
  </si>
  <si>
    <t>PERFURATRIZ HIDRÁULICA SOBRE CAMINHÃO COM TRADO CURTO ACOPLADO, PROFUNDIDADE MÁXIMA DE 20 M, DIÂMETRO MÁXIMO DE 1500 MM, POTÊNCIA INSTALADA DE 137 HP, MESA ROTATIVA COM TORQUE MÁXIMO DE 30 KNM - JUROS. AF_06/2015</t>
  </si>
  <si>
    <t>90677</t>
  </si>
  <si>
    <t>PERFURATRIZ HIDRÁULICA SOBRE CAMINHÃO COM TRADO CURTO ACOPLADO, PROFUNDIDADE MÁXIMA DE 20 M, DIÂMETRO MÁXIMO DE 1500 MM, POTÊNCIA INSTALADA DE 137 HP, MESA ROTATIVA COM TORQUE MÁXIMO DE 30 KNM - DEPRECIAÇÃO. AF_06/2015</t>
  </si>
  <si>
    <t>90676</t>
  </si>
  <si>
    <t>PERFURATRIZ COM TORRE METÁLICA PARA EXECUÇÃO DE ESTACA HÉLICE CONTÍNUA, PROFUNDIDADE MÁXIMA DE 30 M, DIÂMETRO MÁXIMO DE 800 MM, POTÊNCIA INSTALADA DE 268 HP, MESA ROTATIVA COM TORQUE MÁXIMO DE 170 KNM - MATERIAIS NA OPERAÇÃO. AF_06/2015</t>
  </si>
  <si>
    <t>90673</t>
  </si>
  <si>
    <t>PERFURATRIZ COM TORRE METÁLICA PARA EXECUÇÃO DE ESTACA HÉLICE CONTÍNUA, PROFUNDIDADE MÁXIMA DE 30 M, DIÂMETRO MÁXIMO DE 800 MM, POTÊNCIA INSTALADA DE 268 HP, MESA ROTATIVA COM TORQUE MÁXIMO DE 170 KNM - MANUTENÇÃO. AF_06/2015</t>
  </si>
  <si>
    <t>90672</t>
  </si>
  <si>
    <t>PERFURATRIZ COM TORRE METÁLICA PARA EXECUÇÃO DE ESTACA HÉLICE CONTÍNUA, PROFUNDIDADE MÁXIMA DE 30 M, DIÂMETRO MÁXIMO DE 800 MM, POTÊNCIA INSTALADA DE 268 HP, MESA ROTATIVA COM TORQUE MÁXIMO DE 170 KNM - JUROS. AF_06/2015</t>
  </si>
  <si>
    <t>90671</t>
  </si>
  <si>
    <t>PERFURATRIZ COM TORRE METÁLICA PARA EXECUÇÃO DE ESTACA HÉLICE CONTÍNUA, PROFUNDIDADE MÁXIMA DE 30 M, DIÂMETRO MÁXIMO DE 800 MM, POTÊNCIA INSTALADA DE 268 HP, MESA ROTATIVA COM TORQUE MÁXIMO DE 170 KNM - DEPRECIAÇÃO. AF_06/2015</t>
  </si>
  <si>
    <t>90670</t>
  </si>
  <si>
    <t>PROJETOR PNEUMÁTICO DE ARGAMASSA PARA CHAPISCO E REBOCO COM RECIPIENTE ACOPLADO, TIPO CANEQUINHA, COM COMPRESSOR DE AR REBOCÁVEL VAZÃO 89 PCM E MOTOR DIESEL DE 20 CV - MATERIAIS NA OPERAÇÃO. AF_06/2015</t>
  </si>
  <si>
    <t>90667</t>
  </si>
  <si>
    <t>PROJETOR PNEUMÁTICO DE ARGAMASSA PARA CHAPISCO E REBOCO COM RECIPIENTE ACOPLADO, TIPO CANEQUINHA, COM COMPRESSOR DE AR REBOCÁVEL VAZÃO 89 PCM E MOTOR DIESEL DE 20 CV - MANUTENÇÃO. AF_06/2015</t>
  </si>
  <si>
    <t>90666</t>
  </si>
  <si>
    <t>PROJETOR PNEUMÁTICO DE ARGAMASSA PARA CHAPISCO E REBOCO COM RECIPIENTE ACOPLADO, TIPO CANEQUINHA, COM COMPRESSOR DE AR REBOCÁVEL VAZÃO 89 PCM E MOTOR DIESEL DE 20 CV - JUROS. AF_06/2015</t>
  </si>
  <si>
    <t>90665</t>
  </si>
  <si>
    <t>PROJETOR PNEUMÁTICO DE ARGAMASSA PARA CHAPISCO E REBOCO COM RECIPIENTE ACOPLADO, TIPO CANEQUINHA, COM COMPRESSOR DE AR REBOCÁVEL VAZÃO 89 PCM E MOTOR DIESEL DE 20 CV - DEPRECIAÇÃO. AF_06/2015</t>
  </si>
  <si>
    <t>90664</t>
  </si>
  <si>
    <t>3,50</t>
  </si>
  <si>
    <t>BOMBA DE PROJEÇÃO DE CONCRETO SECO, POTÊNCIA 10 CV, VAZÃO 6 M3/H - MATERIAIS NA OPERAÇÃO. AF_06/2015</t>
  </si>
  <si>
    <t>90661</t>
  </si>
  <si>
    <t>BOMBA DE PROJEÇÃO DE CONCRETO SECO, POTÊNCIA 10 CV, VAZÃO 6 M3/H - MANUTENÇÃO. AF_06/2015</t>
  </si>
  <si>
    <t>90660</t>
  </si>
  <si>
    <t>BOMBA DE PROJEÇÃO DE CONCRETO SECO, POTÊNCIA 10 CV, VAZÃO 6 M3/H - JUROS. AF_06/2015</t>
  </si>
  <si>
    <t>90659</t>
  </si>
  <si>
    <t>3,25</t>
  </si>
  <si>
    <t>BOMBA DE PROJEÇÃO DE CONCRETO SECO, POTÊNCIA 10 CV, VAZÃO 6 M3/H - DEPRECIAÇÃO. AF_06/2015</t>
  </si>
  <si>
    <t>90658</t>
  </si>
  <si>
    <t>BOMBA DE PROJEÇÃO DE CONCRETO SECO, POTÊNCIA 10 CV, VAZÃO 3 M3/H - MATERIAIS NA OPERAÇÃO. AF_06/2015</t>
  </si>
  <si>
    <t>90655</t>
  </si>
  <si>
    <t>BOMBA DE PROJEÇÃO DE CONCRETO SECO, POTÊNCIA 10 CV, VAZÃO 3 M3/H - MANUTENÇÃO. AF_06/2015</t>
  </si>
  <si>
    <t>90654</t>
  </si>
  <si>
    <t>BOMBA DE PROJEÇÃO DE CONCRETO SECO, POTÊNCIA 10 CV, VAZÃO 3 M3/H - JUROS. AF_06/2015</t>
  </si>
  <si>
    <t>90653</t>
  </si>
  <si>
    <t>BOMBA DE PROJEÇÃO DE CONCRETO SECO, POTÊNCIA 10 CV, VAZÃO 3 M3/H - DEPRECIAÇÃO. AF_06/2015</t>
  </si>
  <si>
    <t>90652</t>
  </si>
  <si>
    <t>5,32</t>
  </si>
  <si>
    <t>BOMBA CENTRÍFUGA MONOESTÁGIO COM MOTOR ELÉTRICO MONOFÁSICO, POTÊNCIA 15 HP, DIÂMETRO DO ROTOR 173 MM, HM/Q = 30 MCA / 90 M3/H A 45 MCA / 55 M3/H - MATERIAIS NA OPERAÇÃO. AF_06/2015</t>
  </si>
  <si>
    <t>90649</t>
  </si>
  <si>
    <t>BOMBA CENTRÍFUGA MONOESTÁGIO COM MOTOR ELÉTRICO MONOFÁSICO, POTÊNCIA 15 HP, DIÂMETRO DO ROTOR 173 MM, HM/Q = 30 MCA / 90 M3/H A 45 MCA / 55 M3/H - MANUTENÇÃO. AF_06/2015</t>
  </si>
  <si>
    <t>90648</t>
  </si>
  <si>
    <t>BOMBA CENTRÍFUGA MONOESTÁGIO COM MOTOR ELÉTRICO MONOFÁSICO, POTÊNCIA 15 HP, DIÂMETRO DO ROTOR 173 MM, HM/Q = 30 MCA / 90 M3/H A 45 MCA / 55 M3/H - JUROS. AF_06/2015</t>
  </si>
  <si>
    <t>90647</t>
  </si>
  <si>
    <t>BOMBA CENTRÍFUGA MONOESTÁGIO COM MOTOR ELÉTRICO MONOFÁSICO, POTÊNCIA 15 HP, DIÂMETRO DO ROTOR 173 MM, HM/Q = 30 MCA / 90 M3/H A 45 MCA / 55 M3/H - DEPRECIAÇÃO. AF_06/2015</t>
  </si>
  <si>
    <t>90646</t>
  </si>
  <si>
    <t>BOMBA TRIPLEX, PARA INJEÇÃO DE NATA DE CIMENTO, VAZÃO MÁXIMA DE 100 LITROS/MINUTO, PRESSÃO MÁXIMA DE 70 BAR - MATERIAIS NA OPERAÇÃO. AF_06/2015</t>
  </si>
  <si>
    <t>90642</t>
  </si>
  <si>
    <t>BOMBA TRIPLEX, PARA INJEÇÃO DE NATA DE CIMENTO, VAZÃO MÁXIMA DE 100 LITROS/MINUTO, PRESSÃO MÁXIMA DE 70 BAR - MANUTENÇÃO. AF_06/2015</t>
  </si>
  <si>
    <t>90641</t>
  </si>
  <si>
    <t>BOMBA TRIPLEX, PARA INJEÇÃO DE NATA DE CIMENTO, VAZÃO MÁXIMA DE 100 LITROS/MINUTO, PRESSÃO MÁXIMA DE 70 BAR - JUROS. AF_06/2015</t>
  </si>
  <si>
    <t>90640</t>
  </si>
  <si>
    <t>BOMBA TRIPLEX, PARA INJEÇÃO DE NATA DE CIMENTO, VAZÃO MÁXIMA DE 100 LITROS/MINUTO, PRESSÃO MÁXIMA DE 70 BAR - DEPRECIAÇÃO. AF_06/2015</t>
  </si>
  <si>
    <t>90639</t>
  </si>
  <si>
    <t>MISTURADOR DUPLO HORIZONTAL DE ALTA TURBULÊNCIA, CAPACIDADE / VOLUME 2 X 500 LITROS, MOTORES ELÉTRICOS MÍNIMO 5 CV CADA, PARA NATA CIMENTO, ARGAMASSA E OUTROS - MATERIAIS NA OPERAÇÃO. AF_06/2015</t>
  </si>
  <si>
    <t>90636</t>
  </si>
  <si>
    <t>MISTURADOR DUPLO HORIZONTAL DE ALTA TURBULÊNCIA, CAPACIDADE / VOLUME 2 X 500 LITROS, MOTORES ELÉTRICOS MÍNIMO 5 CV CADA, PARA NATA CIMENTO, ARGAMASSA E OUTROS - MANUTENÇÃO. AF_06/2015</t>
  </si>
  <si>
    <t>90635</t>
  </si>
  <si>
    <t>MISTURADOR DUPLO HORIZONTAL DE ALTA TURBULÊNCIA, CAPACIDADE / VOLUME 2 X 500 LITROS, MOTORES ELÉTRICOS MÍNIMO 5 CV CADA, PARA NATA CIMENTO, ARGAMASSA E OUTROS - JUROS. AF_06/2015</t>
  </si>
  <si>
    <t>90634</t>
  </si>
  <si>
    <t>MISTURADOR DUPLO HORIZONTAL DE ALTA TURBULÊNCIA, CAPACIDADE / VOLUME 2 X 500 LITROS, MOTORES ELÉTRICOS MÍNIMO 5 CV CADA, PARA NATA CIMENTO, ARGAMASSA E OUTROS - DEPRECIAÇÃO. AF_06/2015</t>
  </si>
  <si>
    <t>90633</t>
  </si>
  <si>
    <t>PERFURATRIZ SOBRE ESTEIRA, TORQUE MÁXIMO 600 KGF, PESO MÉDIO 1000 KG, POTÊNCIA 20 HP, DIÂMETRO MÁXIMO 10" - MATERIAIS NA OPERAÇÃO. AF_06/2015</t>
  </si>
  <si>
    <t>90630</t>
  </si>
  <si>
    <t>PERFURATRIZ SOBRE ESTEIRA, TORQUE MÁXIMO 600 KGF, PESO MÉDIO 1000 KG, POTÊNCIA 20 HP, DIÂMETRO MÁXIMO 10" - MANUTENÇÃO. AF_06/2015</t>
  </si>
  <si>
    <t>90629</t>
  </si>
  <si>
    <t>PERFURATRIZ SOBRE ESTEIRA, TORQUE MÁXIMO 600 KGF, PESO MÉDIO 1000 KG, POTÊNCIA 20 HP, DIÂMETRO MÁXIMO 10" - JUROS. AF_06/2015</t>
  </si>
  <si>
    <t>90628</t>
  </si>
  <si>
    <t>PERFURATRIZ SOBRE ESTEIRA, TORQUE MÁXIMO 600 KGF, PESO MÉDIO 1000 KG, POTÊNCIA 20 HP, DIÂMETRO MÁXIMO 10" - DEPRECIAÇÃO. AF_06/2015</t>
  </si>
  <si>
    <t>90627</t>
  </si>
  <si>
    <t>PERFURATRIZ MANUAL, TORQUE MÁXIMO 83 N.M, POTÊNCIA 5 CV, COM DIÂMETRO MÁXIMO 4" - MATERIAIS NA OPERAÇÃO. AF_06/2015</t>
  </si>
  <si>
    <t>90624</t>
  </si>
  <si>
    <t>PERFURATRIZ MANUAL, TORQUE MÁXIMO 83 N.M, POTÊNCIA 5 CV, COM DIÂMETRO MÁXIMO 4" - MANUTENÇÃO. AF_06/2015</t>
  </si>
  <si>
    <t>90623</t>
  </si>
  <si>
    <t>PERFURATRIZ MANUAL, TORQUE MÁXIMO 83 N.M, POTÊNCIA 5 CV, COM DIÂMETRO MÁXIMO 4" - JUROS. AF_06/2015</t>
  </si>
  <si>
    <t>90622</t>
  </si>
  <si>
    <t>PERFURATRIZ MANUAL, TORQUE MÁXIMO 83 N.M, POTÊNCIA 5 CV, COM DIÂMETRO MÁXIMO 4" - DEPRECIAÇÃO. AF_06/2015</t>
  </si>
  <si>
    <t>90621</t>
  </si>
  <si>
    <t>VIBRADOR DE IMERSÃO, DIÂMETRO DE PONTEIRA 45MM, MOTOR ELÉTRICO TRIFÁSICO POTÊNCIA DE 2 CV - MATERIAIS NA OPERAÇÃO. AF_06/2015</t>
  </si>
  <si>
    <t>90585</t>
  </si>
  <si>
    <t>VIBRADOR DE IMERSÃO, DIÂMETRO DE PONTEIRA 45MM, MOTOR ELÉTRICO TRIFÁSICO POTÊNCIA DE 2 CV - MANUTENÇÃO. AF_06/2015</t>
  </si>
  <si>
    <t>90584</t>
  </si>
  <si>
    <t>VIBRADOR DE IMERSÃO, DIÂMETRO DE PONTEIRA 45MM, MOTOR ELÉTRICO TRIFÁSICO POTÊNCIA DE 2 CV - JUROS. AF_06/2015</t>
  </si>
  <si>
    <t>90583</t>
  </si>
  <si>
    <t>VIBRADOR DE IMERSÃO, DIÂMETRO DE PONTEIRA 45MM, MOTOR ELÉTRICO TRIFÁSICO POTÊNCIA DE 2 CV - DEPRECIAÇÃO. AF_06/2015</t>
  </si>
  <si>
    <t>90582</t>
  </si>
  <si>
    <t>CAMINHÃO BASCULANTE 18 M3, COM CAVALO MECÂNICO DE CAPACIDADE MÁXIMA DE TRAÇÃO COMBINADO DE 45000 KG, POTÊNCIA 330 CV, INCLUSIVE SEMIREBOQUE COM CAÇAMBA METÁLICA - MATERIAIS NA OPERAÇÃO. AF_12/2014</t>
  </si>
  <si>
    <t>89882</t>
  </si>
  <si>
    <t>30,35</t>
  </si>
  <si>
    <t>CAMINHÃO BASCULANTE 18 M3, COM CAVALO MECÂNICO DE CAPACIDADE MÁXIMA DE TRAÇÃO COMBINADO DE 45000 KG, POTÊNCIA 330 CV, INCLUSIVE SEMIREBOQUE COM CAÇAMBA METÁLICA - MANUTENÇÃO. AF_12/2014</t>
  </si>
  <si>
    <t>89881</t>
  </si>
  <si>
    <t>CAMINHÃO BASCULANTE 18 M3, COM CAVALO MECÂNICO DE CAPACIDADE MÁXIMA DE TRAÇÃO COMBINADO DE 45000 KG, POTÊNCIA 330 CV, INCLUSIVE SEMIREBOQUE COM CAÇAMBA METÁLICA - IMPOSTOS E SEGUROS. AF_12/2014</t>
  </si>
  <si>
    <t>89880</t>
  </si>
  <si>
    <t>CAMINHÃO BASCULANTE 18 M3, COM CAVALO MECÂNICO DE CAPACIDADE MÁXIMA DE TRAÇÃO COMBINADO DE 45000 KG, POTÊNCIA 330 CV, INCLUSIVE SEMIREBOQUE COM CAÇAMBA METÁLICA - JUROS. AF_12/2014</t>
  </si>
  <si>
    <t>89879</t>
  </si>
  <si>
    <t>CAMINHÃO BASCULANTE 18 M3, COM CAVALO MECÂNICO DE CAPACIDADE MÁXIMA DE TRAÇÃO COMBINADO DE 45000 KG, POTÊNCIA 330 CV, INCLUSIVE SEMIREBOQUE COM CAÇAMBA METÁLICA - DEPRECIAÇÃO. AF_12/2014</t>
  </si>
  <si>
    <t>89878</t>
  </si>
  <si>
    <t>CAMINHÃO BASCULANTE 14 M3, COM CAVALO MECÂNICO DE CAPACIDADE MÁXIMA DE TRAÇÃO COMBINADO DE 36000 KG, POTÊNCIA 286 CV, INCLUSIVE SEMIREBOQUE COM CAÇAMBA METÁLICA - MATERIAIS NA OPERAÇÃO. AF_12/2014</t>
  </si>
  <si>
    <t>89874</t>
  </si>
  <si>
    <t>CAMINHÃO BASCULANTE 14 M3, COM CAVALO MECÂNICO DE CAPACIDADE MÁXIMA DE TRAÇÃO COMBINADO DE 36000 KG, POTÊNCIA 286 CV, INCLUSIVE SEMIREBOQUE COM CAÇAMBA METÁLICA - MANUTENÇÃO. AF_12/2014</t>
  </si>
  <si>
    <t>89873</t>
  </si>
  <si>
    <t>1,10</t>
  </si>
  <si>
    <t>CAMINHÃO BASCULANTE 14 M3, COM CAVALO MECÂNICO DE CAPACIDADE MÁXIMA DE TRAÇÃO COMBINADO DE 36000 KG, POTÊNCIA 286 CV, INCLUSIVE SEMIREBOQUE COM CAÇAMBA METÁLICA - IMPOSTOS E SEGUROS. AF_12/2014</t>
  </si>
  <si>
    <t>89872</t>
  </si>
  <si>
    <t>CAMINHÃO BASCULANTE 14 M3, COM CAVALO MECÂNICO DE CAPACIDADE MÁXIMA DE TRAÇÃO COMBINADO DE 36000 KG, POTÊNCIA 286 CV, INCLUSIVE SEMIREBOQUE COM CAÇAMBA METÁLICA - JUROS. AF_12/2014</t>
  </si>
  <si>
    <t>89871</t>
  </si>
  <si>
    <t>CAMINHÃO BASCULANTE 14 M3, COM CAVALO MECÂNICO DE CAPACIDADE MÁXIMA DE TRAÇÃO COMBINADO DE 36000 KG, POTÊNCIA 286 CV, INCLUSIVE SEMIREBOQUE COM CAÇAMBA METÁLICA - DEPRECIAÇÃO. AF_12/2014</t>
  </si>
  <si>
    <t>89870</t>
  </si>
  <si>
    <t>ROLO COMPACTADOR VIBRATÓRIO TANDEM AÇO LISO, POTÊNCIA 58 HP, PESO SEM/COM LASTRO 6,5 / 9,4 T, LARGURA DE TRABALHO 1,2 M - JUROS. AF_06/2014</t>
  </si>
  <si>
    <t>89281</t>
  </si>
  <si>
    <t>ROLO COMPACTADOR VIBRATÓRIO TANDEM AÇO LISO, POTÊNCIA 58 HP, PESO SEM/COM LASTRO 6,5 / 9,4 T, LARGURA DE TRABALHO 1,2 M - DEPRECIAÇÃO. AF_06/2014</t>
  </si>
  <si>
    <t>89280</t>
  </si>
  <si>
    <t>89277</t>
  </si>
  <si>
    <t>89276</t>
  </si>
  <si>
    <t>89275</t>
  </si>
  <si>
    <t>89274</t>
  </si>
  <si>
    <t>GUINDASTE HIDRÁULICO AUTOPROPELIDO, COM LANÇA TELESCÓPICA 28,80 M, CAPACIDADE MÁXIMA 30 T, POTÊNCIA 97 KW, TRAÇÃO 4 X 4 - MATERIAIS NA OPERAÇÃO. AF_11/2014</t>
  </si>
  <si>
    <t>89271</t>
  </si>
  <si>
    <t>GUINDASTE HIDRÁULICO AUTOPROPELIDO, COM LANÇA TELESCÓPICA 28,80 M, CAPACIDADE MÁXIMA 30 T, POTÊNCIA 97 KW, TRAÇÃO 4 X 4 - MANUTENÇÃO. AF_11/2014</t>
  </si>
  <si>
    <t>89270</t>
  </si>
  <si>
    <t>GUINDASTE HIDRÁULICO AUTOPROPELIDO, COM LANÇA TELESCÓPICA 28,80 M, CAPACIDADE MÁXIMA 30 T, POTÊNCIA 97 KW, TRAÇÃO 4 X 4 - IMPOSTOS E SEGUROS. AF_11/2014</t>
  </si>
  <si>
    <t>89269</t>
  </si>
  <si>
    <t>GUINDASTE HIDRÁULICO AUTOPROPELIDO, COM LANÇA TELESCÓPICA 28,80 M, CAPACIDADE MÁXIMA 30 T, POTÊNCIA 97 KW, TRAÇÃO 4 X 4 - JUROS. AF_11/2014</t>
  </si>
  <si>
    <t>89268</t>
  </si>
  <si>
    <t>GUINDASTE HIDRÁULICO AUTOPROPELIDO, COM LANÇA TELESCÓPICA 28,80 M, CAPACIDADE MÁXIMA 30 T, POTÊNCIA 97 KW, TRAÇÃO 4 X 4 - DEPRECIAÇÃO. AF_11/2014</t>
  </si>
  <si>
    <t>89267</t>
  </si>
  <si>
    <t>CAMINHÃO TOCO, PBT 16.000 KG, CARGA ÚTIL MÁX. 10.685 KG, DIST. ENTRE EIXOS 4,8 M, POTÊNCIA 189 CV, INCLUSIVE CARROCERIA FIXA ABERTA DE MADEIRA P/ TRANSPORTE GERAL DE CARGA SECA, DIMEN. APROX. 2,5 X 7,00 X 0,50 M - IMPOSTOS E SEGUROS. AF_06/2014</t>
  </si>
  <si>
    <t>89266</t>
  </si>
  <si>
    <t>CAMINHÃO TOCO, PBT 16.000 KG, CARGA ÚTIL MÁX. 10.685 KG, DIST. ENTRE EIXOS 4,8 M, POTÊNCIA 189 CV, INCLUSIVE CARROCERIA FIXA ABERTA DE MADEIRA P/ TRANSPORTE GERAL DE CARGA SECA, DIMEN. APROX. 2,5 X 7,00 X 0,50 M - JUROS. AF_06/2014</t>
  </si>
  <si>
    <t>89265</t>
  </si>
  <si>
    <t>CAMINHÃO TOCO, PBT 16.000 KG, CARGA ÚTIL MÁX. 10.685 KG, DIST. ENTRE EIXOS 4,8 M, POTÊNCIA 189 CV, INCLUSIVE CARROCERIA FIXA ABERTA DE MADEIRA P/ TRANSPORTE GERAL DE CARGA SECA, DIMEN. APROX. 2,5 X 7,00 X 0,50 M - DEPRECIAÇÃO. AF_06/2014</t>
  </si>
  <si>
    <t>89264</t>
  </si>
  <si>
    <t>GUINDAUTO HIDRÁULICO, CAPACIDADE MÁXIMA DE CARGA 6200 KG, MOMENTO MÁXIMO DE CARGA 11,7 TM, ALCANCE MÁXIMO HORIZONTAL 9,70 M, INCLUSIVE CAMINHÃO TOCO PBT 16.000 KG, POTÊNCIA DE 189 CV - MANUTENÇÃO. AF_06/2014</t>
  </si>
  <si>
    <t>89262</t>
  </si>
  <si>
    <t>3,60</t>
  </si>
  <si>
    <t>GUINDAUTO HIDRÁULICO, CAPACIDADE MÁXIMA DE CARGA 6200 KG, MOMENTO MÁXIMO DE CARGA 11,7 TM, ALCANCE MÁXIMO HORIZONTAL 9,70 M, INCLUSIVE CAMINHÃO TOCO PBT 16.000 KG, POTÊNCIA DE 189 CV - JUROS. AF_06/2014</t>
  </si>
  <si>
    <t>89260</t>
  </si>
  <si>
    <t>GUINDAUTO HIDRÁULICO, CAPACIDADE MÁXIMA DE CARGA 6200 KG, MOMENTO MÁXIMO DE CARGA 11,7 TM, ALCANCE MÁXIMO HORIZONTAL 9,70 M, INCLUSIVE CAMINHÃO TOCO PBT 16.000 KG, POTÊNCIA DE 189 CV - DEPRECIAÇÃO. AF_06/2014</t>
  </si>
  <si>
    <t>89259</t>
  </si>
  <si>
    <t>VIBROACABADORA DE ASFALTO SOBRE ESTEIRAS, LARGURA DE PAVIMENTAÇÃO 2,13 M A 4,55 M, POTÊNCIA 100 HP, CAPACIDADE 400 T/H - MATERIAIS NA OPERAÇÃO. AF_11/2014</t>
  </si>
  <si>
    <t>89256</t>
  </si>
  <si>
    <t>VIBROACABADORA DE ASFALTO SOBRE ESTEIRAS, LARGURA DE PAVIMENTAÇÃO 2,13 M A 4,55 M, POTÊNCIA 100 HP, CAPACIDADE 400 T/H - MANUTENÇÃO. AF_11/2014</t>
  </si>
  <si>
    <t>89255</t>
  </si>
  <si>
    <t>VIBROACABADORA DE ASFALTO SOBRE ESTEIRAS, LARGURA DE PAVIMENTAÇÃO 2,13 M A 4,55 M, POTÊNCIA 100 HP, CAPACIDADE 400 T/H - JUROS. AF_11/2014</t>
  </si>
  <si>
    <t>89254</t>
  </si>
  <si>
    <t>VIBROACABADORA DE ASFALTO SOBRE ESTEIRAS, LARGURA DE PAVIMENTAÇÃO 2,13 M A 4,55 M, POTÊNCIA 100 HP, CAPACIDADE 400 T/H - DEPRECIAÇÃO. AF_11/2014</t>
  </si>
  <si>
    <t>89253</t>
  </si>
  <si>
    <t>RECICLADORA DE ASFALTO A FRIO SOBRE RODAS, LARGURA FRESAGEM DE 2,0 M, POTÊNCIA 422 HP - MATERIAIS NA OPERAÇÃO. AF_11/2014</t>
  </si>
  <si>
    <t>89249</t>
  </si>
  <si>
    <t>RECICLADORA DE ASFALTO A FRIO SOBRE RODAS, LARGURA FRESAGEM DE 2,0 M, POTÊNCIA 422 HP - MANUTENÇÃO. AF_11/2014</t>
  </si>
  <si>
    <t>89248</t>
  </si>
  <si>
    <t>RECICLADORA DE ASFALTO A FRIO SOBRE RODAS, LARGURA FRESAGEM DE 2,0 M, POTÊNCIA 422 HP - JUROS. AF_11/2014</t>
  </si>
  <si>
    <t>89247</t>
  </si>
  <si>
    <t>RECICLADORA DE ASFALTO A FRIO SOBRE RODAS, LARGURA FRESAGEM DE 2,0 M, POTÊNCIA 422 HP - DEPRECIAÇÃO. AF_11/2014</t>
  </si>
  <si>
    <t>89246</t>
  </si>
  <si>
    <t>VIBROACABADORA DE ASFALTO SOBRE ESTEIRAS, LARGURA DE PAVIMENTAÇÃO 1,90 M A 5,30 M, POTÊNCIA 105 HP CAPACIDADE 450 T/H - JUROS. AF_11/2014</t>
  </si>
  <si>
    <t>89241</t>
  </si>
  <si>
    <t>VIBROACABADORA DE ASFALTO SOBRE ESTEIRAS, LARGURA DE PAVIMENTAÇÃO 1,90 M A 5,30 M, POTÊNCIA 105 HP CAPACIDADE 450 T/H - DEPRECIAÇÃO. AF_11/2014</t>
  </si>
  <si>
    <t>89240</t>
  </si>
  <si>
    <t>FRESADORA DE ASFALTO A FRIO SOBRE RODAS, LARGURA FRESAGEM DE 2,0 M, POTÊNCIA 550 HP - MATERIAIS NA OPERAÇÃO. AF_11/2014</t>
  </si>
  <si>
    <t>89239</t>
  </si>
  <si>
    <t>FRESADORA DE ASFALTO A FRIO SOBRE RODAS, LARGURA FRESAGEM DE 2,0 M, POTÊNCIA 550 HP - MANUTENÇÃO. AF_11/2014</t>
  </si>
  <si>
    <t>89238</t>
  </si>
  <si>
    <t>FRESADORA DE ASFALTO A FRIO SOBRE RODAS, LARGURA FRESAGEM DE 2,0 M, POTÊNCIA 550 HP - JUROS. AF_11/2014</t>
  </si>
  <si>
    <t>89237</t>
  </si>
  <si>
    <t>FRESADORA DE ASFALTO A FRIO SOBRE RODAS, LARGURA FRESAGEM DE 2,0 M, POTÊNCIA 550 HP - DEPRECIAÇÃO. AF_11/2014</t>
  </si>
  <si>
    <t>89236</t>
  </si>
  <si>
    <t>FRESADORA DE ASFALTO A FRIO SOBRE RODAS, LARGURA FRESAGEM DE 1,0 M, POTÊNCIA 208 HP - MATERIAIS NA OPERAÇÃO. AF_11/2014</t>
  </si>
  <si>
    <t>89233</t>
  </si>
  <si>
    <t>FRESADORA DE ASFALTO A FRIO SOBRE RODAS, LARGURA FRESAGEM DE 1,0 M, POTÊNCIA 208 HP - MANUTENÇÃO. AF_11/2014</t>
  </si>
  <si>
    <t>89232</t>
  </si>
  <si>
    <t>FRESADORA DE ASFALTO A FRIO SOBRE RODAS, LARGURA FRESAGEM DE 1,0 M, POTÊNCIA 208 HP - JUROS. AF_11/2014</t>
  </si>
  <si>
    <t>89231</t>
  </si>
  <si>
    <t>FRESADORA DE ASFALTO A FRIO SOBRE RODAS, LARGURA FRESAGEM DE 1,0 M, POTÊNCIA 208 HP - DEPRECIAÇÃO. AF_11/2014</t>
  </si>
  <si>
    <t>89230</t>
  </si>
  <si>
    <t>8,97</t>
  </si>
  <si>
    <t>MOTONIVELADORA POTÊNCIA BÁSICA LÍQUIDA (PRIMEIRA MARCHA) 125 HP, PESO BRUTO 13032 KG, LARGURA DA LÂMINA DE 3,7 M - JUROS. AF_06/2014</t>
  </si>
  <si>
    <t>89229</t>
  </si>
  <si>
    <t>MOTONIVELADORA POTÊNCIA BÁSICA LÍQUIDA (PRIMEIRA MARCHA) 125 HP, PESO BRUTO 13032 KG, LARGURA DA LÂMINA DE 3,7 M - DEPRECIAÇÃO. AF_06/2014</t>
  </si>
  <si>
    <t>89228</t>
  </si>
  <si>
    <t>BETONEIRA CAPACIDADE NOMINAL DE 600 L, CAPACIDADE DE MISTURA 360 L, MOTOR ELÉTRICO TRIFÁSICO POTÊNCIA DE 4 CV, SEM CARREGADOR - MATERIAIS NA OPERAÇÃO. AF_11/2014</t>
  </si>
  <si>
    <t>89224</t>
  </si>
  <si>
    <t>BETONEIRA CAPACIDADE NOMINAL DE 600 L, CAPACIDADE DE MISTURA 360 L, MOTOR ELÉTRICO TRIFÁSICO POTÊNCIA DE 4 CV, SEM CARREGADOR - MANUTENÇÃO. AF_11/2014</t>
  </si>
  <si>
    <t>89223</t>
  </si>
  <si>
    <t>BETONEIRA CAPACIDADE NOMINAL DE 600 L, CAPACIDADE DE MISTURA 360 L, MOTOR ELÉTRICO TRIFÁSICO POTÊNCIA DE 4 CV, SEM CARREGADOR - JUROS. AF_11/2014</t>
  </si>
  <si>
    <t>89222</t>
  </si>
  <si>
    <t>BETONEIRA CAPACIDADE NOMINAL DE 600 L, CAPACIDADE DE MISTURA 360 L, MOTOR ELÉTRICO TRIFÁSICO POTÊNCIA DE 4 CV, SEM CARREGADOR - DEPRECIAÇÃO. AF_11/2014</t>
  </si>
  <si>
    <t>89221</t>
  </si>
  <si>
    <t>BATE-ESTACAS POR GRAVIDADE, POTÊNCIA DE 160 HP, PESO DO MARTELO ATÉ 3 TONELADAS - MATERIAIS NA OPERAÇÃO. AF_11/2014</t>
  </si>
  <si>
    <t>89215</t>
  </si>
  <si>
    <t>13,60</t>
  </si>
  <si>
    <t>BATE-ESTACAS POR GRAVIDADE, POTÊNCIA DE 160 HP, PESO DO MARTELO ATÉ 3 TONELADAS - MANUTENÇÃO. AF_11/2014</t>
  </si>
  <si>
    <t>89214</t>
  </si>
  <si>
    <t>BATE-ESTACAS POR GRAVIDADE, POTÊNCIA DE 160 HP, PESO DO MARTELO ATÉ 3 TONELADAS - JUROS. AF_11/2014</t>
  </si>
  <si>
    <t>89213</t>
  </si>
  <si>
    <t>BATE-ESTACAS POR GRAVIDADE, POTÊNCIA DE 160 HP, PESO DO MARTELO ATÉ 3 TONELADAS - DEPRECIAÇÃO. AF_11/2014</t>
  </si>
  <si>
    <t>89212</t>
  </si>
  <si>
    <t>ROLO COMPACTADOR VIBRATÓRIO DE UM CILINDRO AÇO LISO, POTÊNCIA 80 HP, PESO OPERACIONAL MÁXIMO 8,1 T, IMPACTO DINÂMICO 16,15 / 9,5 T, LARGURA DE TRABALHO 1,68 M - JUROS. AF_06/2014</t>
  </si>
  <si>
    <t>89211</t>
  </si>
  <si>
    <t>ROLO COMPACTADOR VIBRATÓRIO DE UM CILINDRO AÇO LISO, POTÊNCIA 80 HP, PESO OPERACIONAL MÁXIMO 8,1 T, IMPACTO DINÂMICO 16,15 / 9,5 T, LARGURA DE TRABALHO 1,68 M - DEPRECIAÇÃO. AF_06/2014</t>
  </si>
  <si>
    <t>89210</t>
  </si>
  <si>
    <t>PÁ CARREGADEIRA SOBRE RODAS, POTÊNCIA 197 HP, CAPACIDADE DA CAÇAMBA 2,5 A 3,5 M3, PESO OPERACIONAL 18338 KG - JUROS. AF_06/2014</t>
  </si>
  <si>
    <t>89131</t>
  </si>
  <si>
    <t>PÁ CARREGADEIRA SOBRE RODAS, POTÊNCIA 197 HP, CAPACIDADE DA CAÇAMBA 2,5 A 3,5 M3, PESO OPERACIONAL 18338 KG - DEPRECIAÇÃO. AF_06/2014</t>
  </si>
  <si>
    <t>89130</t>
  </si>
  <si>
    <t>4,68</t>
  </si>
  <si>
    <t>PÁ CARREGADEIRA SOBRE RODAS, POTÊNCIA LÍQUIDA 128 HP, CAPACIDADE DA CAÇAMBA 1,7 A 2,8 M3, PESO OPERACIONAL 11632 KG - JUROS. AF_06/2014</t>
  </si>
  <si>
    <t>89129</t>
  </si>
  <si>
    <t>PÁ CARREGADEIRA SOBRE RODAS, POTÊNCIA LÍQUIDA 128 HP, CAPACIDADE DA CAÇAMBA 1,7 A 2,8 M3, PESO OPERACIONAL 11632 KG - DEPRECIAÇÃO. AF_06/2014</t>
  </si>
  <si>
    <t>89128</t>
  </si>
  <si>
    <t>TRATOR DE PNEUS, POTÊNCIA 85 CV, TRAÇÃO 4X4, PESO COM LASTRO DE 4.675 KG - JUROS. AF_06/2014</t>
  </si>
  <si>
    <t>89034</t>
  </si>
  <si>
    <t>TRATOR DE PNEUS, POTÊNCIA 85 CV, TRAÇÃO 4X4, PESO COM LASTRO DE 4.675 KG - DEPRECIAÇÃO. AF_06/2014</t>
  </si>
  <si>
    <t>89033</t>
  </si>
  <si>
    <t>TRATOR DE ESTEIRAS, POTÊNCIA 100 HP, PESO OPERACIONAL 9,4 T, COM LÂMINA 2,19 M3 - JUROS. AF_06/2014</t>
  </si>
  <si>
    <t>89030</t>
  </si>
  <si>
    <t>TRATOR DE ESTEIRAS, POTÊNCIA 100 HP, PESO OPERACIONAL 9,4 T, COM LÂMINA 2,19 M3 - DEPRECIAÇÃO. AF_06/2014</t>
  </si>
  <si>
    <t>89029</t>
  </si>
  <si>
    <t>TANQUE DE ASFALTO ESTACIONÁRIO COM MAÇARICO, CAPACIDADE 20.000 L - MATERIAIS NA OPERAÇÃO. AF_06/2014</t>
  </si>
  <si>
    <t>89026</t>
  </si>
  <si>
    <t>TANQUE DE ASFALTO ESTACIONÁRIO COM MAÇARICO, CAPACIDADE 20.000 L - MANUTENÇÃO. AF_06/2014</t>
  </si>
  <si>
    <t>89025</t>
  </si>
  <si>
    <t>TANQUE DE ASFALTO ESTACIONÁRIO COM MAÇARICO, CAPACIDADE 20.000 L - JUROS. AF_06/2014</t>
  </si>
  <si>
    <t>89024</t>
  </si>
  <si>
    <t>TANQUE DE ASFALTO ESTACIONÁRIO COM MAÇARICO, CAPACIDADE 20.000 L - DEPRECIAÇÃO. AF_06/2014</t>
  </si>
  <si>
    <t>89023</t>
  </si>
  <si>
    <t>BOMBA SUBMERSÍVEL ELÉTRICA TRIFÁSICA, POTÊNCIA 2,96 HP, Ø ROTOR 144 MM SEMI-ABERTO, BOCAL DE SAÍDA Ø 2, HM/Q = 2 MCA / 38,8 M3/H A 28 MCA / 5 M3/H - JUROS. AF_06/2014</t>
  </si>
  <si>
    <t>89020</t>
  </si>
  <si>
    <t>BOMBA SUBMERSÍVEL ELÉTRICA TRIFÁSICA, POTÊNCIA 2,96 HP, Ø ROTOR 144 MM SEMI-ABERTO, BOCAL DE SAÍDA Ø 2, HM/Q = 2 MCA / 38,8 M3/H A 28 MCA / 5 M3/H - DEPRECIAÇÃO. AF_06/2014</t>
  </si>
  <si>
    <t>89019</t>
  </si>
  <si>
    <t>8,92</t>
  </si>
  <si>
    <t>TRATOR DE ESTEIRAS, POTÊNCIA 170 HP, PESO OPERACIONAL 19 T, CAÇAMBA 5,2 M3 - JUROS. AF_06/2014</t>
  </si>
  <si>
    <t>89018</t>
  </si>
  <si>
    <t>20,86</t>
  </si>
  <si>
    <t>TRATOR DE ESTEIRAS, POTÊNCIA 170 HP, PESO OPERACIONAL 19 T, CAÇAMBA 5,2 M3 - DEPRECIAÇÃO. AF_06/2014</t>
  </si>
  <si>
    <t>89017</t>
  </si>
  <si>
    <t>VASSOURA MECÂNICA REBOCÁVEL COM ESCOVA CILÍNDRICA, LARGURA ÚTIL DE VARRIMENTO DE 2,44 M - JUROS. AF_06/2014</t>
  </si>
  <si>
    <t>89016</t>
  </si>
  <si>
    <t>VASSOURA MECÂNICA REBOCÁVEL COM ESCOVA CILÍNDRICA, LARGURA ÚTIL DE VARRIMENTO DE 2,44 M - DEPRECIAÇÃO. AF_06/2014</t>
  </si>
  <si>
    <t>89015</t>
  </si>
  <si>
    <t>TRATOR DE ESTEIRAS, POTÊNCIA 347 HP, PESO OPERACIONAL 38,5 T, COM LÂMINA 8,70 M3 - JUROS. AF_06/2014</t>
  </si>
  <si>
    <t>89014</t>
  </si>
  <si>
    <t>TRATOR DE ESTEIRAS, POTÊNCIA 347 HP, PESO OPERACIONAL 38,5 T, COM LÂMINA 8,70 M3 - DEPRECIAÇÃO. AF_06/2014</t>
  </si>
  <si>
    <t>89013</t>
  </si>
  <si>
    <t>RETROESCAVADEIRA SOBRE RODAS COM CARREGADEIRA, TRAÇÃO 4X4, POTÊNCIA LÍQ. 72 HP, CAÇAMBA CARREG. CAP. MÍN. 0,79 M3, CAÇAMBA RETRO CAP. 0,18 M3, PESO OPERACIONAL MÍN. 7.140 KG, PROFUNDIDADE ESCAVAÇÃO MÁX. 4,50 M - JUROS. AF_06/2014</t>
  </si>
  <si>
    <t>89012</t>
  </si>
  <si>
    <t>RETROESCAVADEIRA SOBRE RODAS COM CARREGADEIRA, TRAÇÃO 4X4, POTÊNCIA LÍQ. 72 HP, CAÇAMBA CARREG. CAP. MÍN. 0,79 M3, CAÇAMBA RETRO CAP. 0,18 M3, PESO OPERACIONAL MÍN. 7.140 KG, PROFUNDIDADE ESCAVAÇÃO MÁX. 4,50 M - DEPRECIAÇÃO. AF_06/2014</t>
  </si>
  <si>
    <t>89011</t>
  </si>
  <si>
    <t>TRATOR DE ESTEIRAS, POTÊNCIA 150 HP, PESO OPERACIONAL 16,7 T, COM RODA MOTRIZ ELEVADA E LÂMINA 3,18 M3 - JUROS. AF_06/2014</t>
  </si>
  <si>
    <t>89010</t>
  </si>
  <si>
    <t>TRATOR DE ESTEIRAS, POTÊNCIA 150 HP, PESO OPERACIONAL 16,7 T, COM RODA MOTRIZ ELEVADA E LÂMINA 3,18 M3 - DEPRECIAÇÃO. AF_06/2014</t>
  </si>
  <si>
    <t>89009</t>
  </si>
  <si>
    <t>ESCAVADEIRA HIDRÁULICA SOBRE ESTEIRAS, CAÇAMBA 1,20 M3, PESO OPERACIONAL 21 T, POTÊNCIA BRUTA 155 HP - MATERIAIS NA OPERAÇÃO. AF_06/2014</t>
  </si>
  <si>
    <t>88904</t>
  </si>
  <si>
    <t>ESCAVADEIRA HIDRÁULICA SOBRE ESTEIRAS, CAÇAMBA 1,20 M3, PESO OPERACIONAL 21 T, POTÊNCIA BRUTA 155 HP - MANUTENÇÃO. AF_06/2014</t>
  </si>
  <si>
    <t>88903</t>
  </si>
  <si>
    <t>ESCAVADEIRA HIDRÁULICA SOBRE ESTEIRAS, CAÇAMBA 1,20 M3, PESO OPERACIONAL 21 T, POTÊNCIA BRUTA 155 HP - JUROS. AF_06/2014</t>
  </si>
  <si>
    <t>88902</t>
  </si>
  <si>
    <t>ESCAVADEIRA HIDRÁULICA SOBRE ESTEIRAS, CAÇAMBA 1,20 M3, PESO OPERACIONAL 21 T, POTÊNCIA BRUTA 155 HP - DEPRECIAÇÃO. AF_06/2014</t>
  </si>
  <si>
    <t>88900</t>
  </si>
  <si>
    <t>RETROESCAVADEIRA SOBRE RODAS COM CARREGADEIRA, TRAÇÃO 4X2, POTÊNCIA LÍQ. 79 HP, CAÇAMBA CARREG. CAP. MÍN. 1 M3, CAÇAMBA RETRO CAP. 0,20 M3, PESO OPERACIONAL MÍN. 6.570 KG, PROFUNDIDADE ESCAVAÇÃO MÁX. 4,37 M - JUROS. AF_06/2014</t>
  </si>
  <si>
    <t>88860</t>
  </si>
  <si>
    <t>RETROESCAVADEIRA SOBRE RODAS COM CARREGADEIRA, TRAÇÃO 4X2, POTÊNCIA LÍQ. 79 HP, CAÇAMBA CARREG. CAP. MÍN. 1 M3, CAÇAMBA RETRO CAP. 0,20 M3, PESO OPERACIONAL MÍN. 6.570 KG, PROFUNDIDADE ESCAVAÇÃO MÁX. 4,37 M - DEPRECIAÇÃO. AF_06/2014</t>
  </si>
  <si>
    <t>88859</t>
  </si>
  <si>
    <t>RETROESCAVADEIRA SOBRE RODAS COM CARREGADEIRA, TRAÇÃO 4X4, POTÊNCIA LÍQ. 88 HP, CAÇAMBA CARREG. CAP. MÍN. 1 M3, CAÇAMBA RETRO CAP. 0,26 M3, PESO OPERACIONAL MÍN. 6.674 KG, PROFUNDIDADE ESCAVAÇÃO MÁX. 4,37 M - JUROS. AF_06/2014</t>
  </si>
  <si>
    <t>88858</t>
  </si>
  <si>
    <t>RETROESCAVADEIRA SOBRE RODAS COM CARREGADEIRA, TRAÇÃO 4X4, POTÊNCIA LÍQ. 88 HP, CAÇAMBA CARREG. CAP. MÍN. 1 M3, CAÇAMBA RETRO CAP. 0,26 M3, PESO OPERACIONAL MÍN. 6.674 KG, PROFUNDIDADE ESCAVAÇÃO MÁX. 4,37 M - DEPRECIAÇÃO. AF_06/2014</t>
  </si>
  <si>
    <t>88857</t>
  </si>
  <si>
    <t>GRADE DE DISCO CONTROLE REMOTO REBOCÁVEL, COM 24 DISCOS 24 X 6 MM COM PNEUS PARA TRANSPORTE - JUROS. AF_06/2014</t>
  </si>
  <si>
    <t>88856</t>
  </si>
  <si>
    <t>GRADE DE DISCO CONTROLE REMOTO REBOCÁVEL, COM 24 DISCOS 24 X 6 MM COM PNEUS PARA TRANSPORTE - DEPRECIAÇÃO. AF_06/2014</t>
  </si>
  <si>
    <t>88855</t>
  </si>
  <si>
    <t>MOTOBOMBA CENTRÍFUGA, MOTOR A GASOLINA, POTÊNCIA 5,42 HP, BOCAIS 1 1/2" X 1", DIÂMETRO ROTOR 143 MM HM/Q = 6 MCA / 16,8 M3/H A 38 MCA / 6,6 M3/H - JUROS. AF_06/2014</t>
  </si>
  <si>
    <t>88854</t>
  </si>
  <si>
    <t>MOTOBOMBA CENTRÍFUGA, MOTOR A GASOLINA, POTÊNCIA 5,42 HP, BOCAIS 1 1/2" X 1", DIÂMETRO ROTOR 143 MM HM/Q = 6 MCA / 16,8 M3/H A 38 MCA / 6,6 M3/H - DEPRECIAÇÃO. AF_06/2014</t>
  </si>
  <si>
    <t>88853</t>
  </si>
  <si>
    <t>USINA DE LAMA ASFÁLTICA, PROD 30 A 50 T/H, SILO DE AGREGADO 7 M3, RESERVATÓRIOS PARA EMULSÃO E ÁGUA DE 2,3 M3 CADA, MISTURADOR TIPO PUG MILL A SER MONTADO SOBRE CAMINHÃO - JUROS. AF_10/2014</t>
  </si>
  <si>
    <t>88848</t>
  </si>
  <si>
    <t>USINA DE LAMA ASFÁLTICA, PROD 30 A 50 T/H, SILO DE AGREGADO 7 M3, RESERVATÓRIOS PARA EMULSÃO E ÁGUA DE 2,3 M3 CADA, MISTURADOR TIPO PUG MILL A SER MONTADO SOBRE CAMINHÃO - DEPRECIAÇÃO. AF_10/2014</t>
  </si>
  <si>
    <t>88847</t>
  </si>
  <si>
    <t>TRATOR DE ESTEIRAS, POTÊNCIA 125 HP, PESO OPERACIONAL 12,9 T, COM LÂMINA 2,7 M3 - MATERIAIS NA OPERAÇÃO. AF_10/2014</t>
  </si>
  <si>
    <t>88842</t>
  </si>
  <si>
    <t>TRATOR DE ESTEIRAS, POTÊNCIA 125 HP, PESO OPERACIONAL 12,9 T, COM LÂMINA 2,7 M3 - MANUTENÇÃO. AF_10/2014</t>
  </si>
  <si>
    <t>88841</t>
  </si>
  <si>
    <t>TRATOR DE ESTEIRAS, POTÊNCIA 125 HP, PESO OPERACIONAL 12,9 T, COM LÂMINA 2,7 M3 - JUROS. AF_10/2014</t>
  </si>
  <si>
    <t>88840</t>
  </si>
  <si>
    <t>TRATOR DE ESTEIRAS, POTÊNCIA 125 HP, PESO OPERACIONAL 12,9 T, COM LÂMINA 2,7 M3 - DEPRECIAÇÃO. AF_10/2014</t>
  </si>
  <si>
    <t>88839</t>
  </si>
  <si>
    <t>ESCAVADEIRA HIDRÁULICA SOBRE ESTEIRAS, CAÇAMBA 0,80 M3, PESO OPERACIONAL 17,8 T, POTÊNCIA LÍQUIDA 110 HP - MATERIAIS NA OPERAÇÃO. AF_10/2014</t>
  </si>
  <si>
    <t>88836</t>
  </si>
  <si>
    <t>ESCAVADEIRA HIDRÁULICA SOBRE ESTEIRAS, CAÇAMBA 0,80 M3, PESO OPERACIONAL 17,8 T, POTÊNCIA LÍQUIDA 110 HP - MANUTENÇÃO. AF_10/2014</t>
  </si>
  <si>
    <t>88835</t>
  </si>
  <si>
    <t>ESCAVADEIRA HIDRÁULICA SOBRE ESTEIRAS, CAÇAMBA 0,80 M3, PESO OPERACIONAL 17,8 T, POTÊNCIA LÍQUIDA 110 HP - JUROS. AF_10/2014</t>
  </si>
  <si>
    <t>88834</t>
  </si>
  <si>
    <t>ESCAVADEIRA HIDRÁULICA SOBRE ESTEIRAS, CAÇAMBA 0,80 M3, PESO OPERACIONAL 17,8 T, POTÊNCIA LÍQUIDA 110 HP - DEPRECIAÇÃO. AF_10/2014</t>
  </si>
  <si>
    <t>88832</t>
  </si>
  <si>
    <t>BETONEIRA CAPACIDADE NOMINAL DE 400 L, CAPACIDADE DE MISTURA 280 L, MOTOR ELÉTRICO TRIFÁSICO POTÊNCIA DE 2 CV, SEM CARREGADOR - MATERIAIS NA OPERAÇÃO. AF_10/2014</t>
  </si>
  <si>
    <t>88829</t>
  </si>
  <si>
    <t>BETONEIRA CAPACIDADE NOMINAL DE 400 L, CAPACIDADE DE MISTURA 280 L, MOTOR ELÉTRICO TRIFÁSICO POTÊNCIA DE 2 CV, SEM CARREGADOR - MANUTENÇÃO. AF_10/2014</t>
  </si>
  <si>
    <t>88828</t>
  </si>
  <si>
    <t>BETONEIRA CAPACIDADE NOMINAL DE 400 L, CAPACIDADE DE MISTURA 280 L, MOTOR ELÉTRICO TRIFÁSICO POTÊNCIA DE 2 CV, SEM CARREGADOR - JUROS. AF_10/2014</t>
  </si>
  <si>
    <t>88827</t>
  </si>
  <si>
    <t>BETONEIRA CAPACIDADE NOMINAL DE 400 L, CAPACIDADE DE MISTURA 280 L, MOTOR ELÉTRICO TRIFÁSICO POTÊNCIA DE 2 CV, SEM CARREGADOR - DEPRECIAÇÃO. AF_10/2014</t>
  </si>
  <si>
    <t>88826</t>
  </si>
  <si>
    <t>ESPARGIDOR DE ASFALTO PRESSURIZADO COM TANQUE DE 2500 L, REBOCÁVEL COM MOTOR A GASOLINA POTÊNCIA 3,4 HP - JUROS. AF_07/2014</t>
  </si>
  <si>
    <t>88570</t>
  </si>
  <si>
    <t>2,28</t>
  </si>
  <si>
    <t>ESPARGIDOR DE ASFALTO PRESSURIZADO COM TANQUE DE 2500 L, REBOCÁVEL COM MOTOR A GASOLINA POTÊNCIA 3,4 HP - DEPRECIAÇÃO. AF_07/2014</t>
  </si>
  <si>
    <t>88569</t>
  </si>
  <si>
    <t>PROJETOR DE ARGAMASSA, CAPACIDADE DE PROJEÇÃO 2 M3/H, ALCANCE ATÉ 50 M, MOTOR ELÉTRICO POTÊNCIA 7,5 HP - MATERIAIS NA OPERAÇÃO. AF_06/2014</t>
  </si>
  <si>
    <t>88437</t>
  </si>
  <si>
    <t>PROJETOR DE ARGAMASSA, CAPACIDADE DE PROJEÇÃO 2 M3/H, ALCANCE ATÉ 50 M, MOTOR ELÉTRICO POTÊNCIA 7,5 HP - MANUTENÇÃO. AF_06/2014</t>
  </si>
  <si>
    <t>88436</t>
  </si>
  <si>
    <t>PROJETOR DE ARGAMASSA, CAPACIDADE DE PROJEÇÃO 2 M3/H, ALCANCE ATÉ 50 M, MOTOR ELÉTRICO POTÊNCIA 7,5 HP - JUROS. AF_06/2014</t>
  </si>
  <si>
    <t>88435</t>
  </si>
  <si>
    <t>PROJETOR DE ARGAMASSA, CAPACIDADE DE PROJEÇÃO 2 M3/H, ALCANCE ATÉ 50 M, MOTOR ELÉTRICO POTÊNCIA 7,5 HP - DEPRECIAÇÃO. AF_06/2014</t>
  </si>
  <si>
    <t>88434</t>
  </si>
  <si>
    <t>PROJETOR DE ARGAMASSA, CAPACIDADE DE PROJEÇÃO 1,5 M3/H, ALCANCE DE 30 ATÉ 60 M, MOTOR ELÉTRICO POTÊNCIA 7,5 HP - MATERIAIS NA OPERAÇÃO. AF_06/2014</t>
  </si>
  <si>
    <t>88427</t>
  </si>
  <si>
    <t>PROJETOR DE ARGAMASSA, CAPACIDADE DE PROJEÇÃO 1,5 M3/H, ALCANCE DE 30 ATÉ 60 M, MOTOR ELÉTRICO POTÊNCIA 7,5 HP - MANUTENÇÃO. AF_06/2014</t>
  </si>
  <si>
    <t>88425</t>
  </si>
  <si>
    <t>PROJETOR DE ARGAMASSA, CAPACIDADE DE PROJEÇÃO 1,5 M3/H, ALCANCE DE 30 ATÉ 60 M, MOTOR ELÉTRICO POTÊNCIA 7,5 HP - JUROS. AF_06/2014</t>
  </si>
  <si>
    <t>88422</t>
  </si>
  <si>
    <t>PROJETOR DE ARGAMASSA, CAPACIDADE DE PROJEÇÃO 1,5 M3/H, ALCANCE DE 30 ATÉ 60 M, MOTOR ELÉTRICO POTÊNCIA 7,5 HP - DEPRECIAÇÃO. AF_06/2014</t>
  </si>
  <si>
    <t>88419</t>
  </si>
  <si>
    <t>MISTURADOR DE ARGAMASSA, EIXO HORIZONTAL, CAPACIDADE DE MISTURA 160 KG, MOTOR ELÉTRICO POTÊNCIA 3 CV - MATERIAIS NA OPERAÇÃO. AF_06/2014</t>
  </si>
  <si>
    <t>88403</t>
  </si>
  <si>
    <t>MISTURADOR DE ARGAMASSA, EIXO HORIZONTAL, CAPACIDADE DE MISTURA 160 KG, MOTOR ELÉTRICO POTÊNCIA 3 CV - MANUTENÇÃO. AF_06/2014</t>
  </si>
  <si>
    <t>88402</t>
  </si>
  <si>
    <t>MISTURADOR DE ARGAMASSA, EIXO HORIZONTAL, CAPACIDADE DE MISTURA 160 KG, MOTOR ELÉTRICO POTÊNCIA 3 CV - JUROS. AF_06/2014</t>
  </si>
  <si>
    <t>88401</t>
  </si>
  <si>
    <t>MISTURADOR DE ARGAMASSA, EIXO HORIZONTAL, CAPACIDADE DE MISTURA 160 KG, MOTOR ELÉTRICO POTÊNCIA 3 CV - DEPRECIAÇÃO. AF_06/2014</t>
  </si>
  <si>
    <t>88400</t>
  </si>
  <si>
    <t>MISTURADOR DE ARGAMASSA, EIXO HORIZONTAL, CAPACIDADE DE MISTURA 600 KG, MOTOR ELÉTRICO POTÊNCIA 7,5 CV - MATERIAIS NA OPERAÇÃO. AF_06/2014</t>
  </si>
  <si>
    <t>88397</t>
  </si>
  <si>
    <t>MISTURADOR DE ARGAMASSA, EIXO HORIZONTAL, CAPACIDADE DE MISTURA 600 KG, MOTOR ELÉTRICO POTÊNCIA 7,5 CV - MANUTENÇÃO. AF_06/2014</t>
  </si>
  <si>
    <t>88396</t>
  </si>
  <si>
    <t>MISTURADOR DE ARGAMASSA, EIXO HORIZONTAL, CAPACIDADE DE MISTURA 600 KG, MOTOR ELÉTRICO POTÊNCIA 7,5 CV - JUROS. AF_06/2014</t>
  </si>
  <si>
    <t>88395</t>
  </si>
  <si>
    <t>MISTURADOR DE ARGAMASSA, EIXO HORIZONTAL, CAPACIDADE DE MISTURA 600 KG, MOTOR ELÉTRICO POTÊNCIA 7,5 CV - DEPRECIAÇÃO. AF_06/2014</t>
  </si>
  <si>
    <t>88394</t>
  </si>
  <si>
    <t>MISTURADOR DE ARGAMASSA, EIXO HORIZONTAL, CAPACIDADE DE MISTURA 300 KG, MOTOR ELÉTRICO POTÊNCIA 5 CV - MATERIAIS NA OPERAÇÃO. AF_06/2014</t>
  </si>
  <si>
    <t>88391</t>
  </si>
  <si>
    <t>0,82</t>
  </si>
  <si>
    <t>MISTURADOR DE ARGAMASSA, EIXO HORIZONTAL, CAPACIDADE DE MISTURA 300 KG, MOTOR ELÉTRICO POTÊNCIA 5 CV - MANUTENÇÃO. AF_06/2014</t>
  </si>
  <si>
    <t>88390</t>
  </si>
  <si>
    <t>MISTURADOR DE ARGAMASSA, EIXO HORIZONTAL, CAPACIDADE DE MISTURA 300 KG, MOTOR ELÉTRICO POTÊNCIA 5 CV - JUROS. AF_06/2014</t>
  </si>
  <si>
    <t>88389</t>
  </si>
  <si>
    <t>MISTURADOR DE ARGAMASSA, EIXO HORIZONTAL, CAPACIDADE DE MISTURA 300 KG, MOTOR ELÉTRICO POTÊNCIA 5 CV - DEPRECIAÇÃO. AF_06/2014</t>
  </si>
  <si>
    <t>88387</t>
  </si>
  <si>
    <t>87444</t>
  </si>
  <si>
    <t>87443</t>
  </si>
  <si>
    <t>87442</t>
  </si>
  <si>
    <t>87441</t>
  </si>
  <si>
    <t>GRADE DE DISCO REBOCÁVEL COM 20 DISCOS 24" X 6 MM COM PNEUS PARA TRANSPORTE - JUROS. AF_06/2014</t>
  </si>
  <si>
    <t>87026</t>
  </si>
  <si>
    <t>GRUPO DE SOLDAGEM COM GERADOR A DIESEL 60 CV PARA SOLDA ELÉTRICA, SOBRE 04 RODAS, COM MOTOR 4 CILINDROS 600 A - JUROS. AF_02/2016</t>
  </si>
  <si>
    <t>83764</t>
  </si>
  <si>
    <t>GRUPO DE SOLDAGEM COM GERADOR A DIESEL 60 CV PARA SOLDA ELÉTRICA, SOBRE 04 RODAS, COM MOTOR 4 CILINDROS 600 A - MATERIAIS NA OPERAÇÃO. AF_02/2016</t>
  </si>
  <si>
    <t>83763</t>
  </si>
  <si>
    <t>GRUPO DE SOLDAGEM COM GERADOR A DIESEL 60 CV PARA SOLDA ELÉTRICA, SOBRE 04 RODAS, COM MOTOR 4 CILINDROS 600 A - MANUTENÇÃO. AF_02/2016</t>
  </si>
  <si>
    <t>83762</t>
  </si>
  <si>
    <t>7,07</t>
  </si>
  <si>
    <t>GRUPO DE SOLDAGEM COM GERADOR A DIESEL 60 CV PARA SOLDA ELÉTRICA, SOBRE 04 RODAS, COM MOTOR 4 CILINDROS 600 A - DEPRECIAÇÃO. AF_02/2016</t>
  </si>
  <si>
    <t>83761</t>
  </si>
  <si>
    <t>ESPARGIDOR DE ASFALTO PRESSURIZADO, TANQUE 6 M3 COM ISOLAÇÃO TÉRMICA, AQUECIDO COM 2 MAÇARICOS, COM BARRA ESPARGIDORA 3,60 M, MONTADO SOBRE CAMINHÃO  TOCO, PBT 14.300 KG, POTÊNCIA 185 CV - MANUTENÇÃO. AF_08/2015</t>
  </si>
  <si>
    <t>83361</t>
  </si>
  <si>
    <t>CAMINHÃO TOCO, PBT 14.300 KG, CARGA ÚTIL MÁX. 9.710 KG, DIST. ENTRE EIXOS 3,56 M, POTÊNCIA 185 CV, INCLUSIVE CARROCERIA FIXA ABERTA DE MADEIRA P/ TRANSPORTE GERAL DE CARGA SECA, DIMEN. APROX. 2,50 X 6,50 X 0,50 M - MATERIAIS NA OPERAÇÃO. AF_06/2014</t>
  </si>
  <si>
    <t>73340</t>
  </si>
  <si>
    <t>CAMINHÃO TOCO, PBT 14.300 KG, CARGA ÚTIL MÁX. 9.710 KG, DIST. ENTRE EIXOS 3,56 M, POTÊNCIA 185 CV, INCLUSIVE CARROCERIA FIXA ABERTA DE MADEIRA P/ TRANSPORTE GERAL DE CARGA SECA, DIMEN. APROX. 2,50 X 6,50 X 0,50 M - MANUTENÇÃO. AF_06/2014</t>
  </si>
  <si>
    <t>73335</t>
  </si>
  <si>
    <t>ROLO COMPACTADOR VIBRATÓRIO PÉ DE CARNEIRO PARA SOLOS, POTÊNCIA 80 HP, PESO OPERACIONAL SEM/COM LASTRO 7,4 / 8,8 T, LARGURA DE TRABALHO 1,68 M - MATERIAIS NA OPERAÇÃO. AF_02/2016</t>
  </si>
  <si>
    <t>73315</t>
  </si>
  <si>
    <t>ROLO COMPACTADOR VIBRATÓRIO PÉ DE CARNEIRO PARA SOLOS, POTÊNCIA 80 HP, PESO OPERACIONAL SEM/COM LASTRO 7,4 / 8,8 T, LARGURA DE TRABALHO 1,68 M - JUROS. AF_02/2016</t>
  </si>
  <si>
    <t>73313</t>
  </si>
  <si>
    <t>GRUPO GERADOR ESTACIONÁRIO, MOTOR DIESEL POTÊNCIA 170 KVA - MATERIAIS NA OPERAÇÃO. AF_02/2016</t>
  </si>
  <si>
    <t>73311</t>
  </si>
  <si>
    <t>ROLO COMPACTADOR VIBRATÓRIO PÉ DE CARNEIRO PARA SOLOS, POTÊNCIA 80 HP, PESO OPERACIONAL SEM/COM LASTRO 7,4 / 8,8 T, LARGURA DE TRABALHO 1,68 M - DEPRECIAÇÃO. AF_02/2016</t>
  </si>
  <si>
    <t>73309</t>
  </si>
  <si>
    <t>GRUPO GERADOR ESTACIONÁRIO, MOTOR DIESEL POTÊNCIA 170 KVA - MANUTENÇÃO. AF_02/2016</t>
  </si>
  <si>
    <t>73307</t>
  </si>
  <si>
    <t>GRUPO GERADOR ESTACIONÁRIO, MOTOR DIESEL POTÊNCIA 170 KVA - DEPRECIAÇÃO. AF_02/2016</t>
  </si>
  <si>
    <t>73303</t>
  </si>
  <si>
    <t>ROLO COMPACTADOR DE PNEUS ESTÁTICO, PRESSÃO VARIÁVEL, POTÊNCIA 111 HP, PESO SEM/COM LASTRO 9,5 / 26 T, LARGURA DE TRABALHO 1,90 M - MATERIAIS NA OPERAÇÃO. AF_07/2014</t>
  </si>
  <si>
    <t>55263</t>
  </si>
  <si>
    <t>CAMINHÃO PIPA 6.000 L, PESO BRUTO TOTAL 13.000 KG, DISTÂNCIA ENTRE EIXOS 4,80 M, POTÊNCIA 189 CV INCLUSIVE TANQUE DE AÇO PARA TRANSPORTE DE ÁGUA, CAPACIDADE 6 M3 - MANUTENÇÃO. AF_06/2014</t>
  </si>
  <si>
    <t>53882</t>
  </si>
  <si>
    <t>1,05</t>
  </si>
  <si>
    <t>BOMBA SUBMERSÍVEL ELÉTRICA TRIFÁSICA, POTÊNCIA 2,96 HP, Ø ROTOR 144 MM SEMI-ABERTO, BOCAL DE SAÍDA Ø 2, HM/Q = 2 MCA / 38,8 M3/H A 28 MCA / 5 M3/H - MATERIAIS NA OPERAÇÃO. AF_06/2014</t>
  </si>
  <si>
    <t>53866</t>
  </si>
  <si>
    <t>COMPRESSOR DE AR REBOCÁVEL, VAZÃO 189 PCM, PRESSÃO EFETIVA DE TRABALHO 102 PSI, MOTOR DIESEL, POTÊNCIA 63 CV - MATERIAIS NA OPERAÇÃO. AF_06/2015</t>
  </si>
  <si>
    <t>53865</t>
  </si>
  <si>
    <t>MARTELETE OU ROMPEDOR PNEUMÁTICO MANUAL, 28 KG, COM SILENCIADOR - MANUTENÇÃO. AF_07/2016</t>
  </si>
  <si>
    <t>53863</t>
  </si>
  <si>
    <t>PÁ CARREGADEIRA SOBRE RODAS, POTÊNCIA 197 HP, CAPACIDADE DA CAÇAMBA 2,5 A 3,5 M3, PESO OPERACIONAL 18338 KG - MANUTENÇÃO. AF_06/2014</t>
  </si>
  <si>
    <t>53861</t>
  </si>
  <si>
    <t>PÁ CARREGADEIRA SOBRE RODAS, POTÊNCIA LÍQUIDA 128 HP, CAPACIDADE DA CAÇAMBA 1,7 A 2,8 M3, PESO OPERACIONAL 11632 KG - MATERIAIS NA OPERAÇÃO. AF_06/2014</t>
  </si>
  <si>
    <t>53858</t>
  </si>
  <si>
    <t>PÁ CARREGADEIRA SOBRE RODAS, POTÊNCIA LÍQUIDA 128 HP, CAPACIDADE DA CAÇAMBA 1,7 A 2,8 M3, PESO OPERACIONAL 11632 KG - MANUTENÇÃO. AF_06/2014</t>
  </si>
  <si>
    <t>53857</t>
  </si>
  <si>
    <t>MOTONIVELADORA POTÊNCIA BÁSICA LÍQUIDA (PRIMEIRA MARCHA) 125 HP, PESO BRUTO 13032 KG, LARGURA DA LÂMINA DE 3,7 M - MATERIAIS NA OPERAÇÃO. AF_06/2014</t>
  </si>
  <si>
    <t>53849</t>
  </si>
  <si>
    <t>0,84</t>
  </si>
  <si>
    <t>GRADE DE DISCO REBOCÁVEL COM 20 DISCOS 24" X 6 MM COM PNEUS PARA TRANSPORTE - MANUTENÇÃO. AF_06/2014</t>
  </si>
  <si>
    <t>53841</t>
  </si>
  <si>
    <t>GRADE DE DISCO REBOCÁVEL COM 20 DISCOS 24" X 6 MM COM PNEUS PARA TRANSPORTE - DEPRECIAÇÃO. AF_06/2014</t>
  </si>
  <si>
    <t>53840</t>
  </si>
  <si>
    <t>CAMINHÃO PIPA 10.000 L TRUCADO, PESO BRUTO TOTAL 23.000 KG, CARGA ÚTIL MÁXIMA 15.935 KG, DISTÂNCIA ENTRE EIXOS 4,8 M, POTÊNCIA 230 CV, INCLUSIVE TANQUE DE AÇO PARA TRANSPORTE DE ÁGUA - MATERIAIS NA OPERAÇÃO. AF_06/2014</t>
  </si>
  <si>
    <t>53831</t>
  </si>
  <si>
    <t>CAMINHÃO TOCO, PESO BRUTO TOTAL 16.000 KG, CARGA ÚTIL MÁXIMA DE 10.685 KG, DISTÂNCIA ENTRE EIXOS 4,80 M, POTÊNCIA 189 CV EXCLUSIVE CARROCERIA - MATERIAIS NA OPERAÇÃO. AF_06/2014</t>
  </si>
  <si>
    <t>53829</t>
  </si>
  <si>
    <t>CAMINHÃO TOCO, PESO BRUTO TOTAL 14.300 KG, CARGA ÚTIL MÁXIMA 9590 KG, DISTÂNCIA ENTRE EIXOS 4,76 M, POTÊNCIA 185 CV (NÃO INCLUI CARROCERIA) - MATERIAIS NA OPERAÇÃO. AF_06/2014</t>
  </si>
  <si>
    <t>53827</t>
  </si>
  <si>
    <t>ROLO COMPACTADOR VIBRATÓRIO REBOCÁVEL, CILINDRO DE AÇO LISO, POTÊNCIA DE TRAÇÃO DE 65 CV, PESO 4,7 T, IMPACTO DINÂMICO 18,3 T, LARGURA DE TRABALHO 1,67 M - DEPRECIAÇÃO. AF_02/2016</t>
  </si>
  <si>
    <t>53818</t>
  </si>
  <si>
    <t>TRATOR DE ESTEIRAS, POTÊNCIA 100 HP, PESO OPERACIONAL 9,4 T, COM LÂMINA 2,19 M3 - MATERIAIS NA OPERAÇÃO. AF_06/2014</t>
  </si>
  <si>
    <t>53817</t>
  </si>
  <si>
    <t>TRATOR DE ESTEIRAS, POTÊNCIA 347 HP, PESO OPERACIONAL 38,5 T, COM LÂMINA 8,70 M3 - MANUTENÇÃO. AF_06/2014</t>
  </si>
  <si>
    <t>53814</t>
  </si>
  <si>
    <t>TRATOR DE ESTEIRAS, POTÊNCIA 150 HP, PESO OPERACIONAL 16,7 T, COM RODA MOTRIZ ELEVADA E LÂMINA 3,18 M3 - MANUTENÇÃO. AF_06/2014</t>
  </si>
  <si>
    <t>53810</t>
  </si>
  <si>
    <t>TRATOR DE ESTEIRAS, POTÊNCIA 170 HP, PESO OPERACIONAL 19 T, CAÇAMBA 5,2 M3 - MANUTENÇÃO. AF_06/2014</t>
  </si>
  <si>
    <t>53806</t>
  </si>
  <si>
    <t>VASSOURA MECÂNICA REBOCÁVEL COM ESCOVA CILÍNDRICA, LARGURA ÚTIL DE VARRIMENTO DE 2,44 M - MANUTENÇÃO. AF_06/2014</t>
  </si>
  <si>
    <t>53804</t>
  </si>
  <si>
    <t>CAMINHÃO TOCO, PBT 16.000 KG, CARGA ÚTIL MÁX. 10.685 KG, DIST. ENTRE EIXOS 4,8 M, POTÊNCIA 189 CV, INCLUSIVE CARROCERIA FIXA ABERTA DE MADEIRA P/ TRANSPORTE GERAL DE CARGA SECA, DIMEN. APROX. 2,5 X 7,00 X 0,50 M - MATERIAIS NA OPERAÇÃO. AF_06/2014</t>
  </si>
  <si>
    <t>53797</t>
  </si>
  <si>
    <t>35,00</t>
  </si>
  <si>
    <t>USINA DE CONCRETO FIXA, CAPACIDADE NOMINAL DE 90 A 120 M3/H, SEM SILO - MANUTENÇÃO. AF_07/2016</t>
  </si>
  <si>
    <t>53794</t>
  </si>
  <si>
    <t>CAMINHÃO BASCULANTE 6 M3, PESO BRUTO TOTAL 16.000 KG, CARGA ÚTIL MÁXIMA 13.071 KG, DISTÂNCIA ENTRE EIXOS 4,80 M, POTÊNCIA 230 CV INCLUSIVE CAÇAMBA METÁLICA - MATERIAIS NA OPERAÇÃO. AF_06/2014</t>
  </si>
  <si>
    <t>53792</t>
  </si>
  <si>
    <t>ROLO COMPACTADOR VIBRATÓRIO DE UM CILINDRO AÇO LISO, POTÊNCIA 80 HP, PESO OPERACIONAL MÁXIMO 8,1 T, IMPACTO DINÂMICO 16,15 / 9,5 T, LARGURA DE TRABALHO 1,68 M - MATERIAIS NA OPERAÇÃO. AF_06/2014</t>
  </si>
  <si>
    <t>53788</t>
  </si>
  <si>
    <t>RETROESCAVADEIRA SOBRE RODAS COM CARREGADEIRA, TRAÇÃO 4X4, POTÊNCIA LÍQ. 88 HP, CAÇAMBA CARREG. CAP. MÍN. 1 M3, CAÇAMBA RETRO CAP. 0,26 M3, PESO OPERACIONAL MÍN. 6.674 KG, PROFUNDIDADE ESCAVAÇÃO MÁX. 4,37 M - MATERIAIS NA OPERAÇÃO. AF_06/2014</t>
  </si>
  <si>
    <t>53786</t>
  </si>
  <si>
    <t>TRATOR DE PNEUS, POTÊNCIA 122 CV, TRAÇÃO 4X4, PESO COM LASTRO DE 4.510 KG - MATERIAIS NA OPERAÇÃO. AF_06/2014</t>
  </si>
  <si>
    <t>7066</t>
  </si>
  <si>
    <t>TRATOR DE PNEUS, POTÊNCIA 122 CV, TRAÇÃO 4X4, PESO COM LASTRO DE 4.510 KG - MANUTENÇÃO. AF_06/2014</t>
  </si>
  <si>
    <t>7065</t>
  </si>
  <si>
    <t>TRATOR DE PNEUS, POTÊNCIA 122 CV, TRAÇÃO 4X4, PESO COM LASTRO DE 4.510 KG - JUROS. AF_06/2014</t>
  </si>
  <si>
    <t>7064</t>
  </si>
  <si>
    <t>TRATOR DE PNEUS, POTÊNCIA 122 CV, TRAÇÃO 4X4, PESO COM LASTRO DE 4.510 KG - DEPRECIAÇÃO. AF_06/2014</t>
  </si>
  <si>
    <t>7063</t>
  </si>
  <si>
    <t>CAMINHÃO BASCULANTE 6 M3 TOCO, PESO BRUTO TOTAL 16.000 KG, CARGA ÚTIL MÁXIMA 11.130 KG, DISTÂNCIA ENTRE EIXOS 5,36 M, POTÊNCIA 185 CV, INCLUSIVE CAÇAMBA METÁLICA - MATERIAIS NA OPERAÇÃO. AF_06/2014</t>
  </si>
  <si>
    <t>7061</t>
  </si>
  <si>
    <t>CAMINHÃO BASCULANTE 6 M3 TOCO, PESO BRUTO TOTAL 16.000 KG, CARGA ÚTIL MÁXIMA 11.130 KG, DISTÂNCIA ENTRE EIXOS 5,36 M, POTÊNCIA 185 CV, INCLUSIVE CAÇAMBA METÁLICA - MANUTENÇÃO. AF_06/2014</t>
  </si>
  <si>
    <t>7060</t>
  </si>
  <si>
    <t>CAMINHÃO BASCULANTE 6 M3 TOCO, PESO BRUTO TOTAL 16.000 KG, CARGA ÚTIL MÁXIMA 11.130 KG, DISTÂNCIA ENTRE EIXOS 5,36 M, POTÊNCIA 185 CV, INCLUSIVE CAÇAMBA METÁLICA - JUROS. AF_06/2014</t>
  </si>
  <si>
    <t>7059</t>
  </si>
  <si>
    <t>CAMINHÃO BASCULANTE 6 M3 TOCO, PESO BRUTO TOTAL 16.000 KG, CARGA ÚTIL MÁXIMA 11.130 KG, DISTÂNCIA ENTRE EIXOS 5,36 M, POTÊNCIA 185 CV, INCLUSIVE CAÇAMBA METÁLICA - DEPRECIAÇÃO. AF_06/2014</t>
  </si>
  <si>
    <t>7058</t>
  </si>
  <si>
    <t>ROLO COMPACTADOR PE DE CARNEIRO VIBRATORIO, POTENCIA 125 HP, PESO OPERACIONAL SEM/COM LASTRO 11,95 / 13,30 T, IMPACTO DINAMICO 38,5 / 22,5 T, LARGURA DE TRABALHO 2,15 M - MATERIAIS NA OPERAÇÃO. AF_06/2014</t>
  </si>
  <si>
    <t>7054</t>
  </si>
  <si>
    <t>ROLO COMPACTADOR PE DE CARNEIRO VIBRATORIO, POTENCIA 125 HP, PESO OPERACIONAL SEM/COM LASTRO 11,95 / 13,30 T, IMPACTO DINAMICO 38,5 / 22,5 T, LARGURA DE TRABALHO 2,15 M - MANUTENÇÃO. AF_06/2014</t>
  </si>
  <si>
    <t>7053</t>
  </si>
  <si>
    <t>ROLO COMPACTADOR PE DE CARNEIRO VIBRATORIO, POTENCIA 125 HP, PESO OPERACIONAL SEM/COM LASTRO 11,95 / 13,30 T, IMPACTO DINAMICO 38,5 / 22,5 T, LARGURA DE TRABALHO 2,15 M - JUROS. AF_06/2014</t>
  </si>
  <si>
    <t>7052</t>
  </si>
  <si>
    <t>ROLO COMPACTADOR PE DE CARNEIRO VIBRATORIO, POTENCIA 125 HP, PESO OPERACIONAL SEM/COM LASTRO 11,95 / 13,30 T, IMPACTO DINAMICO 38,5 / 22,5 T, LARGURA DE TRABALHO 2,15 M - DEPRECIAÇÃO. AF_06/2014</t>
  </si>
  <si>
    <t>7051</t>
  </si>
  <si>
    <t>MOTOBOMBA TRASH (PARA ÁGUA SUJA) AUTO ESCORVANTE, MOTOR GASOLINA DE 6,41 HP, DIÂMETROS DE SUCÇÃO X RECALQUE: 3" X 3", HM/Q = 10 MCA / 60 M3/H A 23 MCA / 0 M3/H - MATERIAIS NA OPERAÇÃO. AF_10/2014</t>
  </si>
  <si>
    <t>7047</t>
  </si>
  <si>
    <t>MOTOBOMBA TRASH (PARA ÁGUA SUJA) AUTO ESCORVANTE, MOTOR GASOLINA DE 6,41 HP, DIÂMETROS DE SUCÇÃO X RECALQUE: 3" X 3", HM/Q = 10 MCA / 60 M3/H A 23 MCA / 0 M3/H - MANUTENÇÃO. AF_10/2014</t>
  </si>
  <si>
    <t>7046</t>
  </si>
  <si>
    <t>MOTOBOMBA TRASH (PARA ÁGUA SUJA) AUTO ESCORVANTE, MOTOR GASOLINA DE 6,41 HP, DIÂMETROS DE SUCÇÃO X RECALQUE: 3" X 3", HM/Q = 10 MCA / 60 M3/H A 23 MCA / 0 M3/H - JUROS. AF_10/2014</t>
  </si>
  <si>
    <t>7045</t>
  </si>
  <si>
    <t>MOTOBOMBA TRASH (PARA ÁGUA SUJA) AUTO ESCORVANTE, MOTOR GASOLINA DE 6,41 HP, DIÂMETROS DE SUCÇÃO X RECALQUE: 3" X 3", HM/Q = 10 MCA / 60 M3/H A 23 MCA / 0 M3/H - DEPRECIAÇÃO. AF_10/2014</t>
  </si>
  <si>
    <t>7044</t>
  </si>
  <si>
    <t>ROLO COMPACTADOR DE PNEUS ESTÁTICO, PRESSÃO VARIÁVEL, POTÊNCIA 111 HP, PESO SEM/COM LASTRO 9,5 / 26 T, LARGURA DE TRABALHO 1,90 M - MANUTENÇÃO. AF_07/2014</t>
  </si>
  <si>
    <t>7040</t>
  </si>
  <si>
    <t>ROLO COMPACTADOR DE PNEUS ESTÁTICO, PRESSÃO VARIÁVEL, POTÊNCIA 111 HP, PESO SEM/COM LASTRO 9,5 / 26 T, LARGURA DE TRABALHO 1,90 M - JUROS. AF_07/2014</t>
  </si>
  <si>
    <t>7039</t>
  </si>
  <si>
    <t>ROLO COMPACTADOR DE PNEUS ESTÁTICO, PRESSÃO VARIÁVEL, POTÊNCIA 111 HP, PESO SEM/COM LASTRO 9,5 / 26 T, LARGURA DE TRABALHO 1,90 M - DEPRECIAÇÃO. AF_07/2014</t>
  </si>
  <si>
    <t>7038</t>
  </si>
  <si>
    <t>TANQUE DE ASFALTO ESTACIONÁRIO COM SERPENTINA, CAPACIDADE 30.000 L - MATERIAIS NA OPERAÇÃO. AF_06/2014</t>
  </si>
  <si>
    <t>7035</t>
  </si>
  <si>
    <t>TANQUE DE ASFALTO ESTACIONÁRIO COM SERPENTINA, CAPACIDADE 30.000 L - MANUTENÇÃO. AF_06/2014</t>
  </si>
  <si>
    <t>7034</t>
  </si>
  <si>
    <t>0,96</t>
  </si>
  <si>
    <t>TANQUE DE ASFALTO ESTACIONÁRIO COM SERPENTINA, CAPACIDADE 30.000 L - JUROS. AF_06/2014</t>
  </si>
  <si>
    <t>7033</t>
  </si>
  <si>
    <t>TANQUE DE ASFALTO ESTACIONÁRIO COM SERPENTINA, CAPACIDADE 30.000 L - DEPRECIAÇÃO. AF_06/2014</t>
  </si>
  <si>
    <t>7032</t>
  </si>
  <si>
    <t>BOMBA SUBMERSÍVEL ELÉTRICA TRIFÁSICA, POTÊNCIA 2,96 HP, Ø ROTOR 144 MM SEMI-ABERTO, BOCAL DE SAÍDA Ø 2, HM/Q = 2 MCA / 38,8 M3/H A 28 MCA / 5 M3/H - MANUTENÇÃO. AF_06/2014</t>
  </si>
  <si>
    <t>5800</t>
  </si>
  <si>
    <t>COMPRESSOR DE AR REBOCÁVEL, VAZÃO 189 PCM, PRESSÃO EFETIVA DE TRABALHO 102 PSI, MOTOR DIESEL, POTÊNCIA 63 CV - MANUTENÇÃO. AF_06/2015</t>
  </si>
  <si>
    <t>5797</t>
  </si>
  <si>
    <t>PÁ CARREGADEIRA SOBRE RODAS, POTÊNCIA 197 HP, CAPACIDADE DA CAÇAMBA 2,5 A 3,5 M3, PESO OPERACIONAL 18338 KG - MATERIAIS NA OPERAÇÃO. AF_06/2014</t>
  </si>
  <si>
    <t>5787</t>
  </si>
  <si>
    <t>MOTONIVELADORA POTÊNCIA BÁSICA LÍQUIDA (PRIMEIRA MARCHA) 125 HP, PESO BRUTO 13032 KG, LARGURA DA LÂMINA DE 3,7 M - MANUTENÇÃO. AF_06/2014</t>
  </si>
  <si>
    <t>5779</t>
  </si>
  <si>
    <t>ESPARGIDOR DE ASFALTO PRESSURIZADO COM TANQUE DE 2500 L, REBOCÁVEL COM MOTOR A GASOLINA POTÊNCIA 3,4 HP - MATERIAIS NA OPERAÇÃO. AF_07/2014</t>
  </si>
  <si>
    <t>5766</t>
  </si>
  <si>
    <t>ESPARGIDOR DE ASFALTO PRESSURIZADO COM TANQUE DE 2500 L, REBOCÁVEL COM MOTOR A GASOLINA POTÊNCIA 3,4 HP - MANUTENÇÃO. AF_07/2014</t>
  </si>
  <si>
    <t>5765</t>
  </si>
  <si>
    <t>CAMINHÃO PIPA 10.000 L TRUCADO, PESO BRUTO TOTAL 23.000 KG, CARGA ÚTIL MÁXIMA 15.935 KG, DISTÂNCIA ENTRE EIXOS 4,8 M, POTÊNCIA 230 CV, INCLUSIVE TANQUE DE AÇO PARA TRANSPORTE DE ÁGUA - MANUTENÇÃO. AF_06/2014</t>
  </si>
  <si>
    <t>5763</t>
  </si>
  <si>
    <t>CAMINHÃO TOCO, PESO BRUTO TOTAL 16.000 KG, CARGA ÚTIL MÁXIMA DE 10.685 KG, DISTÂNCIA ENTRE EIXOS 4,80 M, POTÊNCIA 189 CV EXCLUSIVE CARROCERIA - MANUTENÇÃO. AF_06/2014</t>
  </si>
  <si>
    <t>5754</t>
  </si>
  <si>
    <t>CAMINHÃO TOCO, PESO BRUTO TOTAL 14.300 KG, CARGA ÚTIL MÁXIMA 9590 KG, DISTÂNCIA ENTRE EIXOS 4,76 M, POTÊNCIA 185 CV (NÃO INCLUI CARROCERIA) - MANUTENÇÃO. AF_06/2014</t>
  </si>
  <si>
    <t>5751</t>
  </si>
  <si>
    <t>CAMINHÃO PIPA 6.000 L, PESO BRUTO TOTAL 13.000 KG, DISTÂNCIA ENTRE EIXOS 4,80 M, POTÊNCIA 189 CV INCLUSIVE TANQUE DE AÇO PARA TRANSPORTE DE ÁGUA, CAPACIDADE 6 M3 - MATERIAIS NA OPERAÇÃO. AF_06/2014</t>
  </si>
  <si>
    <t>5747</t>
  </si>
  <si>
    <t>USINA DE LAMA ASFÁLTICA, PROD 30 A 50 T/H, SILO DE AGREGADO 7 M3, RESERVATÓRIOS PARA EMULSÃO E ÁGUA DE 2,3 M3 CADA, MISTURADOR TIPO PUG MILL A SER MONTADO SOBRE CAMINHÃO - MATERIAIS NA OPERAÇÃO. AF_10/2014</t>
  </si>
  <si>
    <t>5742</t>
  </si>
  <si>
    <t>USINA DE LAMA ASFÁLTICA, PROD 30 A 50 T/H, SILO DE AGREGADO 7 M3, RESERVATÓRIOS PARA EMULSÃO E ÁGUA DE 2,3 M3 CADA, MISTURADOR TIPO PUG MILL A SER MONTADO SOBRE CAMINHÃO - MANUTENÇÃO. AF_10/2014</t>
  </si>
  <si>
    <t>5741</t>
  </si>
  <si>
    <t>ROLO COMPACTADOR VIBRATÓRIO PÉ DE CARNEIRO, OPERADO POR CONTROLE REMOTO, POTÊNCIA 12,5 KW, PESO OPERACIONAL 1,675 T, LARGURA DE TRABALHO 0,85 M - MANUTENÇÃO. AF_02/2016</t>
  </si>
  <si>
    <t>5739</t>
  </si>
  <si>
    <t>20,01</t>
  </si>
  <si>
    <t>ROLO COMPACTADOR VIBRATÓRIO PÉ DE CARNEIRO, OPERADO POR CONTROLE REMOTO, POTÊNCIA 12,5 KW, PESO OPERACIONAL 1,675 T, LARGURA DE TRABALHO 0,85 M - DEPRECIAÇÃO. AF_02/2016</t>
  </si>
  <si>
    <t>5738</t>
  </si>
  <si>
    <t>RETROESCAVADEIRA SOBRE RODAS COM CARREGADEIRA, TRAÇÃO 4X4, POTÊNCIA LÍQ. 72 HP, CAÇAMBA CARREG. CAP. MÍN. 0,79 M3, CAÇAMBA RETRO CAP. 0,18 M3, PESO OPERACIONAL MÍN. 7.140 KG, PROFUNDIDADE ESCAVAÇÃO MÁX. 4,50 M - MATERIAIS NA OPERAÇÃO. AF_06/2014</t>
  </si>
  <si>
    <t>5736</t>
  </si>
  <si>
    <t>15,40</t>
  </si>
  <si>
    <t>RETROESCAVADEIRA SOBRE RODAS COM CARREGADEIRA, TRAÇÃO 4X4, POTÊNCIA LÍQ. 72 HP, CAÇAMBA CARREG. CAP. MÍN. 0,79 M3, CAÇAMBA RETRO CAP. 0,18 M3, PESO OPERACIONAL MÍN. 7.140 KG, PROFUNDIDADE ESCAVAÇÃO MÁX. 4,50 M - MANUTENÇÃO. AF_06/2014</t>
  </si>
  <si>
    <t>5735</t>
  </si>
  <si>
    <t>ROLO COMPACTADOR VIBRATÓRIO TANDEM AÇO LISO, POTÊNCIA 58 HP, PESO SEM/COM LASTRO 6,5 / 9,4 T, LARGURA DE TRABALHO 1,2 M - MATERIAIS NA OPERAÇÃO. AF_06/2014</t>
  </si>
  <si>
    <t>5730</t>
  </si>
  <si>
    <t>ROLO COMPACTADOR VIBRATÓRIO TANDEM AÇO LISO, POTÊNCIA 58 HP, PESO SEM/COM LASTRO 6,5 / 9,4 T, LARGURA DE TRABALHO 1,2 M - MANUTENÇÃO. AF_06/2014</t>
  </si>
  <si>
    <t>5729</t>
  </si>
  <si>
    <t>ROLO COMPACTADOR VIBRATÓRIO REBOCÁVEL, CILINDRO DE AÇO LISO, POTÊNCIA DE TRAÇÃO DE 65 CV, PESO 4,7 T, IMPACTO DINÂMICO 18,3 T, LARGURA DE TRABALHO 1,67 M - MANUTENÇÃO. AF_02/2016</t>
  </si>
  <si>
    <t>5727</t>
  </si>
  <si>
    <t>TRATOR DE ESTEIRAS, POTÊNCIA 100 HP, PESO OPERACIONAL 9,4 T, COM LÂMINA 2,19 M3 - MANUTENÇÃO. AF_06/2014</t>
  </si>
  <si>
    <t>5724</t>
  </si>
  <si>
    <t>TRATOR DE ESTEIRAS, POTÊNCIA 347 HP, PESO OPERACIONAL 38,5 T, COM LÂMINA 8,70 M3 - MATERIAIS NA OPERAÇÃO. AF_06/2014</t>
  </si>
  <si>
    <t>5722</t>
  </si>
  <si>
    <t>TRATOR DE ESTEIRAS, POTÊNCIA 150 HP, PESO OPERACIONAL 16,7 T, COM RODA MOTRIZ ELEVADA E LÂMINA 3,18 M3 - MATERIAIS NA OPERAÇÃO. AF_06/2014</t>
  </si>
  <si>
    <t>5721</t>
  </si>
  <si>
    <t>TRATOR DE ESTEIRAS, POTÊNCIA 170 HP, PESO OPERACIONAL 19 T, CAÇAMBA 5,2 M3 - MATERIAIS NA OPERAÇÃO. AF_06/2014</t>
  </si>
  <si>
    <t>5718</t>
  </si>
  <si>
    <t>TRATOR DE PNEUS, POTÊNCIA 85 CV, TRAÇÃO 4X4, PESO COM LASTRO DE 4.675 KG - MATERIAIS NA OPERAÇÃO. AF_06/2014</t>
  </si>
  <si>
    <t>5715</t>
  </si>
  <si>
    <t>6,99</t>
  </si>
  <si>
    <t>TRATOR DE PNEUS, POTÊNCIA 85 CV, TRAÇÃO 4X4, PESO COM LASTRO DE 4.675 KG - MANUTENÇÃO. AF_06/2014</t>
  </si>
  <si>
    <t>5714</t>
  </si>
  <si>
    <t>VIBROACABADORA DE ASFALTO SOBRE ESTEIRAS, LARGURA DE PAVIMENTAÇÃO 1,90 M A 5,30 M, POTÊNCIA 105 HP CAPACIDADE 450 T/H - MATERIAIS NA OPERAÇÃO. AF_11/2014</t>
  </si>
  <si>
    <t>5711</t>
  </si>
  <si>
    <t>VIBROACABADORA DE ASFALTO SOBRE ESTEIRAS, LARGURA DE PAVIMENTAÇÃO 1,90 M A 5,30 M, POTÊNCIA 105 HP CAPACIDADE 450 T/H - MANUTENÇÃO. AF_11/2014</t>
  </si>
  <si>
    <t>5710</t>
  </si>
  <si>
    <t>USINA MISTURADORA DE SOLOS, CAPACIDADE DE 200 A 500 TON/H, POTENCIA 75KW - MANUTENÇÃO. AF_07/2016</t>
  </si>
  <si>
    <t>5707</t>
  </si>
  <si>
    <t>CAMINHÃO TOCO, PBT 16.000 KG, CARGA ÚTIL MÁX. 10.685 KG, DIST. ENTRE EIXOS 4,8 M, POTÊNCIA 189 CV, INCLUSIVE CARROCERIA FIXA ABERTA DE MADEIRA P/ TRANSPORTE GERAL DE CARGA SECA, DIMEN. APROX. 2,5 X 7,00 X 0,50 M - MANUTENÇÃO. AF_06/2014</t>
  </si>
  <si>
    <t>5705</t>
  </si>
  <si>
    <t>USINA DE CONCRETO FIXA, CAPACIDADE NOMINAL DE 90 A 120 M3/H, SEM SILO - MATERIAIS NA OPERAÇÃO. AF_07/2016</t>
  </si>
  <si>
    <t>5703</t>
  </si>
  <si>
    <t>CAMINHÃO BASCULANTE 6 M3, PESO BRUTO TOTAL 16.000 KG, CARGA ÚTIL MÁXIMA 13.071 KG, DISTÂNCIA ENTRE EIXOS 4,80 M, POTÊNCIA 230 CV INCLUSIVE CAÇAMBA METÁLICA - MANUTENÇÃO. AF_06/2014</t>
  </si>
  <si>
    <t>5695</t>
  </si>
  <si>
    <t>MOTOBOMBA CENTRÍFUGA, MOTOR A GASOLINA, POTÊNCIA 5,42 HP, BOCAIS 1 1/2" X 1", DIÂMETRO ROTOR 143 MM HM/Q = 6 MCA / 16,8 M3/H A 38 MCA / 6,6 M3/H - MATERIAIS NA OPERAÇÃO. AF_06/2014</t>
  </si>
  <si>
    <t>5693</t>
  </si>
  <si>
    <t>MOTOBOMBA CENTRÍFUGA, MOTOR A GASOLINA, POTÊNCIA 5,42 HP, BOCAIS 1 1/2" X 1", DIÂMETRO ROTOR 143 MM HM/Q = 6 MCA / 16,8 M3/H A 38 MCA / 6,6 M3/H - MANUTENÇÃO. AF_06/2014</t>
  </si>
  <si>
    <t>5692</t>
  </si>
  <si>
    <t>ROLO COMPACTADOR VIBRATÓRIO DE UM CILINDRO AÇO LISO, POTÊNCIA 80 HP, PESO OPERACIONAL MÁXIMO 8,1 T, IMPACTO DINÂMICO 16,15 / 9,5 T, LARGURA DE TRABALHO 1,68 M - MANUTENÇÃO. AF_06/2014</t>
  </si>
  <si>
    <t>5674</t>
  </si>
  <si>
    <t>RETROESCAVADEIRA SOBRE RODAS COM CARREGADEIRA, TRAÇÃO 4X2, POTÊNCIA LÍQ. 79 HP, CAÇAMBA CARREG. CAP. MÍN. 1 M3, CAÇAMBA RETRO CAP. 0,20 M3, PESO OPERACIONAL MÍN. 6.570 KG, PROFUNDIDADE ESCAVAÇÃO MÁX. 4,37 M - MATERIAIS NA OPERAÇÃO. AF_06/2014</t>
  </si>
  <si>
    <t>5668</t>
  </si>
  <si>
    <t>RETROESCAVADEIRA SOBRE RODAS COM CARREGADEIRA, TRAÇÃO 4X2, POTÊNCIA LÍQ. 79 HP, CAÇAMBA CARREG. CAP. MÍN. 1 M3, CAÇAMBA RETRO CAP. 0,20 M3, PESO OPERACIONAL MÍN. 6.570 KG, PROFUNDIDADE ESCAVAÇÃO MÁX. 4,37 M - MANUTENÇÃO. AF_06/2014</t>
  </si>
  <si>
    <t>5667</t>
  </si>
  <si>
    <t>RETROESCAVADEIRA SOBRE RODAS COM CARREGADEIRA, TRAÇÃO 4X4, POTÊNCIA LÍQ. 88 HP, CAÇAMBA CARREG. CAP. MÍN. 1 M3, CAÇAMBA RETRO CAP. 0,26 M3, PESO OPERACIONAL MÍN. 6.674 KG, PROFUNDIDADE ESCAVAÇÃO MÁX. 4,37 M - MANUTENÇÃO. AF_06/2014</t>
  </si>
  <si>
    <t>5664</t>
  </si>
  <si>
    <t>GRADE DE DISCO CONTROLE REMOTO REBOCÁVEL, COM 24 DISCOS 24 X 6 MM COM PNEUS PARA TRANSPORTE - MANUTENÇÃO. AF_06/2014</t>
  </si>
  <si>
    <t>5658</t>
  </si>
  <si>
    <t>ESCAVADEIRA HIDRÁULICA SOBRE ESTEIRAS, CAÇAMBA 0,80 M3, PESO OPERACIONAL 17 T, POTENCIA BRUTA 111 HP - MATERIAIS NA OPERAÇÃO. AF_06/2014</t>
  </si>
  <si>
    <t>5630</t>
  </si>
  <si>
    <t>ESCAVADEIRA HIDRÁULICA SOBRE ESTEIRAS, CAÇAMBA 0,80 M3, PESO OPERACIONAL 17 T, POTENCIA BRUTA 111 HP - MANUTENÇÃO. AF_06/2014</t>
  </si>
  <si>
    <t>5629</t>
  </si>
  <si>
    <t>ESCAVADEIRA HIDRÁULICA SOBRE ESTEIRAS, CAÇAMBA 0,80 M3, PESO OPERACIONAL 17 T, POTENCIA BRUTA 111 HP - JUROS. AF_06/2014</t>
  </si>
  <si>
    <t>5628</t>
  </si>
  <si>
    <t>ESCAVADEIRA HIDRÁULICA SOBRE ESTEIRAS, CAÇAMBA 0,80 M3, PESO OPERACIONAL 17 T, POTENCIA BRUTA 111 HP - DEPRECIAÇÃO. AF_06/2014</t>
  </si>
  <si>
    <t>5627</t>
  </si>
  <si>
    <t>ROLO COMPACTADOR VIBRATÓRIO PÉ DE CARNEIRO PARA SOLOS, POTÊNCIA 80 HP, PESO OPERACIONAL SEM/COM LASTRO 7,4 / 8,8 T, LARGURA DE TRABALHO 1,68 M - MANUTENÇÃO. AF_02/2016</t>
  </si>
  <si>
    <t>5089</t>
  </si>
  <si>
    <t>CHI</t>
  </si>
  <si>
    <t>INVERSOR DE SOLDA MONOFÁSICO DE 160 A, POTÊNCIA DE 5400 W, TENSÃO DE 220 V, PARA SOLDA COM ELETRODOS DE 2,0 A 4,0 MM E PROCESSO TIG - CHI DIURNO. AF_06/2018</t>
  </si>
  <si>
    <t>98765</t>
  </si>
  <si>
    <t>0327</t>
  </si>
  <si>
    <t>CUSTO HORÁRIO IMPRODUTIVO DIURNO</t>
  </si>
  <si>
    <t>ROLO COMPACTADOR DE PNEUS, ESTATICO, PRESSAO VARIAVEL, POTENCIA 110 HP, PESO SEM/COM LASTRO 10,8/27 T, LARGURA DE ROLAGEM 2,30 M - CHI DIURNO. AF_06/2017</t>
  </si>
  <si>
    <t>96464</t>
  </si>
  <si>
    <t>MINIESCAVADEIRA SOBRE ESTEIRAS, POTENCIA LIQUIDA DE *30* HP, PESO OPERACIONAL DE *3.500* KG - CHI DIURNO. AF_04/2017</t>
  </si>
  <si>
    <t>96246</t>
  </si>
  <si>
    <t>MÁQUINA DEMARCADORA DE FAIXA DE TRÁFEGO À FRIO, AUTOPROPELIDA, POTÊNCIA 38 HP - CHI DIURNO. AF_07/2016</t>
  </si>
  <si>
    <t>96159</t>
  </si>
  <si>
    <t>MINICARREGADEIRA SOBRE RODAS POTENCIA 47HP CAPACIDADE OPERACAO 646 KG, COM VASSOURA MECÂNICA ACOPLADA - CHI DIURNO. AF_03/2017</t>
  </si>
  <si>
    <t>96156</t>
  </si>
  <si>
    <t>TRATOR DE PNEUS COM POTÊNCIA DE 85 CV, TRAÇÃO 4X4, COM VASSOURA MECÂNICA ACOPLADA - CHI DIURNO. AF_02/2017</t>
  </si>
  <si>
    <t>96155</t>
  </si>
  <si>
    <t>CAMINHÃO BASCULANTE 10 M3, TRUCADO, POTÊNCIA 230 CV, INCLUSIVE CAÇAMBA METÁLICA, COM DISTRIBUIDOR DE AGREGADOS ACOPLADO - CHI DIURNO. AF_02/2017</t>
  </si>
  <si>
    <t>96036</t>
  </si>
  <si>
    <t>TRATOR DE PNEUS COM POTÊNCIA DE 85 CV, TRAÇÃO 4X4, COM GRADE DE DISCOS ACOPLADA - CHI DIURNO. AF_02/2017</t>
  </si>
  <si>
    <t>96029</t>
  </si>
  <si>
    <t>TRATOR DE PNEUS COM POTÊNCIA DE 122 CV, TRAÇÃO 4X4, COM GRADE DE DISCOS ACOPLADA - CHI DIURNO. AF_02/2017</t>
  </si>
  <si>
    <t>96021</t>
  </si>
  <si>
    <t>TRATOR DE PNEUS COM POTÊNCIA DE 122 CV, TRAÇÃO 4X4, COM VASSOURA MECÂNICA ACOPLADA - CHI DIURNO. AF_02/2017</t>
  </si>
  <si>
    <t>96014</t>
  </si>
  <si>
    <t>GRUPO GERADOR COM CARENAGEM, MOTOR DIESEL POTÊNCIA STANDART ENTRE 250 E 260 KVA - CHI DIURNO. AF_12/2016</t>
  </si>
  <si>
    <t>95873</t>
  </si>
  <si>
    <t>ESCAVADEIRA HIDRAULICA SOBRE ESTEIRA, EQUIPADA COM CLAMSHELL, COM CAPACIDADE DA CAÇAMBA ENTRE 1,20 E 1,50 M3, PESO OPERACIONAL ENTRE 20,00 E 22,00 TON, POTENCIA LIQUIDA ENTRE 150 E 160 HP - CHI DIURNO. AF_11/2016</t>
  </si>
  <si>
    <t>95721</t>
  </si>
  <si>
    <t>ESCAVADEIRA HIDRAULICA SOBRE ESTEIRA, COM GARRA GIRATORIA DE MANDIBULAS, PESO OPERACIONAL ENTRE 22,00 E 25,50 TON, POTENCIA LIQUIDA ENTRE 150 E 160 HP - CHI DIURNO. AF_11/2016</t>
  </si>
  <si>
    <t>95715</t>
  </si>
  <si>
    <t>PERFURATRIZ SOBRE ESTEIRA, TORQUE MÁXIMO 600 KGF, POTÊNCIA ENTRE 50 E 60 HP, DIÂMETRO MÁXIMO 10 - CHI DIURNO. AF_11/2016</t>
  </si>
  <si>
    <t>95709</t>
  </si>
  <si>
    <t>PERFURATRIZ MANUAL, TORQUE MAXIMO 55 KGF.M, POTENCIA 5 CV, COM DIAMETRO MAXIMO 8 1/2" - CHI DIURNO. AF_11/2016</t>
  </si>
  <si>
    <t>95703</t>
  </si>
  <si>
    <t>ROLO COMPACTADOR VIBRATORIO TANDEM, ACO LISO, POTENCIA 125 HP, PESO SEM/COM LASTRO 10,20/11,65 T, LARGURA DE TRABALHO 1,73 M - CHI DIURNO. AF_11/2016</t>
  </si>
  <si>
    <t>95632</t>
  </si>
  <si>
    <t>PERFURATRIZ PNEUMATICA MANUAL DE PESO MEDIO, MARTELETE, 18KG, COMPRIMENTO MÁXIMO DE CURSO DE 6 M, DIAMETRO DO PISTAO DE 5,5 CM - CHI DIURNO. AF_11/2016</t>
  </si>
  <si>
    <t>95621</t>
  </si>
  <si>
    <t>95283</t>
  </si>
  <si>
    <t>POLIDORA DE PISO (POLITRIZ), PESO DE 100KG, DIÂMETRO 450 MM, MOTOR ELÉTRICO, POTÊNCIA 4 HP - CHI DIURNO. AF_09/2016</t>
  </si>
  <si>
    <t>95277</t>
  </si>
  <si>
    <t>RÉGUA VIBRATÓRIA DUPLA PARA CONCRETO, PESO DE 60KG, COMPRIMENTO 4 M, COM MOTOR A GASOLINA, POTÊNCIA 5,5 HP - CHI DIURNO. AF_09/2016</t>
  </si>
  <si>
    <t>95271</t>
  </si>
  <si>
    <t>COMPACTADOR DE SOLOS DE PERCUSÃO (SOQUETE) COM MOTOR A GASOLINA, POTÊNCIA 3 CV - CHI DIURNO. AF_09/2016</t>
  </si>
  <si>
    <t>95265</t>
  </si>
  <si>
    <t>MARTELO DEMOLIDOR PNEUMÁTICO MANUAL, 32 KG - CHI DIURNO. AF_09/2016</t>
  </si>
  <si>
    <t>95259</t>
  </si>
  <si>
    <t>GRUA ASCENCIONAL, LANÇA DE 42 M, CAPACIDADE DE 1,5 T A 30 M, ALTURA ATÉ 39 M - CHI DIURNO. AF_08/2016</t>
  </si>
  <si>
    <t>95213</t>
  </si>
  <si>
    <t>TALHA MANUAL DE CORRENTE, CAPACIDADE DE 2 TON. COM ELEVAÇÃO DE 3 M - CHI DIURNO. AF_07/2016</t>
  </si>
  <si>
    <t>95140</t>
  </si>
  <si>
    <t>DISTRIBUIDOR DE AGREGADOS AUTOPROPELIDO, CAP 3 M3, A DIESEL, POTÊNCIA 176CV - CHI DIURNO. AF_07/2016</t>
  </si>
  <si>
    <t>95128</t>
  </si>
  <si>
    <t>USINA MISTURADORA DE SOLOS, CAPACIDADE DE 200 A 500 TON/H, POTENCIA 75KW - CHI DIURNO. AF_07/2016</t>
  </si>
  <si>
    <t>95122</t>
  </si>
  <si>
    <t>USINA DE ASFALTO À FRIO, CAPACIDADE DE 40 A 60 TON/HORA, ELÉTRICA POTÊNCIA 30 CV - CHI DIURNO. AF_03/2016</t>
  </si>
  <si>
    <t>93440</t>
  </si>
  <si>
    <t>USINA DE MISTURA ASFÁLTICA À QUENTE, TIPO CONTRA FLUXO, PROD 40 A 80 TON/HORA - CHI DIURNO. AF_03/2016</t>
  </si>
  <si>
    <t>93434</t>
  </si>
  <si>
    <t>GRUPO GERADOR ESTACIONÁRIO, POTÊNCIA 150 KVA, MOTOR A DIESEL- CHI DIURNO. AF_03/2016</t>
  </si>
  <si>
    <t>93428</t>
  </si>
  <si>
    <t>GRUPO GERADOR REBOCÁVEL, POTÊNCIA 66 KVA, MOTOR A DIESEL - CHI DIURNO. AF_03/2016</t>
  </si>
  <si>
    <t>93422</t>
  </si>
  <si>
    <t>GERADOR PORTÁTIL MONOFÁSICO, POTÊNCIA 5500 VA, MOTOR A GASOLINA, POTÊNCIA DO MOTOR 13 CV - CHI DIURNO. AF_03/2016</t>
  </si>
  <si>
    <t>93416</t>
  </si>
  <si>
    <t>93409</t>
  </si>
  <si>
    <t>GUINDAUTO HIDRÁULICO, CAPACIDADE MÁXIMA DE CARGA 3300 KG, MOMENTO MÁXIMO DE CARGA 5,8 TM, ALCANCE MÁXIMO HORIZONTAL 7,60 M, INCLUSIVE CAMINHÃO TOCO PBT 16.000 KG, POTÊNCIA DE 189 CV - CHI DIURNO. AF_03/2016</t>
  </si>
  <si>
    <t>93403</t>
  </si>
  <si>
    <t>GUINDASTE HIDRÁULICO AUTOPROPELIDO, COM LANÇA TELESCÓPICA 40 M, CAPACIDADE MÁXIMA 60 T, POTÊNCIA 260 KW - CHI DIURNO. AF_03/2016</t>
  </si>
  <si>
    <t>93288</t>
  </si>
  <si>
    <t>20,39</t>
  </si>
  <si>
    <t>GUINCHO ELÉTRICO DE COLUNA, CAPACIDADE 400 KG, COM MOTO FREIO, MOTOR TRIFÁSICO DE 1,25 CV - CHI DIURNO. AF_03/2016</t>
  </si>
  <si>
    <t>93282</t>
  </si>
  <si>
    <t>GRUA ASCENSIONAL, LANÇA DE 30 M, CAPACIDADE DE 1,0 T A 30 M, ALTURA ATÉ 39 M - CHI DIURNO. AF_03/2016</t>
  </si>
  <si>
    <t>93274</t>
  </si>
  <si>
    <t>ROLO COMPACTADOR VIBRATÓRIO PÉ DE CARNEIRO PARA SOLOS, POTÊNCIA 80 HP, PESO OPERACIONAL SEM/COM LASTRO 7,4 / 8,8 T, LARGURA DE TRABALHO 1,68 M - CHI DIURNO. AF_02/2016</t>
  </si>
  <si>
    <t>93244</t>
  </si>
  <si>
    <t>BETONEIRA CAPACIDADE NOMINAL 400 L, CAPACIDADE DE MISTURA 310 L, MOTOR A GASOLINA POTÊNCIA 5,5 HP, SEM CARREGADOR - CHI DIURNO. AF_02/2016</t>
  </si>
  <si>
    <t>93234</t>
  </si>
  <si>
    <t>PERFURATRIZ COM TORRE METÁLICA PARA EXECUÇÃO DE ESTACA HÉLICE CONTÍNUA, PROFUNDIDADE MÁXIMA DE 32 M, DIÂMETRO MÁXIMO DE 1000 MM, POTÊNCIA INSTALADA DE 350 HP, MESA ROTATIVA COM TORQUE MÁXIMO DE 263 KNM - CHI DIURNO. AF_01/2016</t>
  </si>
  <si>
    <t>93225</t>
  </si>
  <si>
    <t>MARTELO PERFURADOR PNEUMÁTICO MANUAL, HASTE 25 X 75 MM, 21 KG - CHI DIURNO. AF_12/2015</t>
  </si>
  <si>
    <t>92967</t>
  </si>
  <si>
    <t>MÁQUINA EXTRUSORA DE CONCRETO PARA GUIAS E SARJETAS, MOTOR A DIESEL, POTÊNCIA 14 CV - CHI DIURNO. AF_12/2015</t>
  </si>
  <si>
    <t>92961</t>
  </si>
  <si>
    <t>APARELHO PARA CORTE E SOLDA OXI-ACETILENO SOBRE RODAS, INCLUSIVE CILINDROS E MAÇARICOS - CHI DIURNO. AF_12/2015</t>
  </si>
  <si>
    <t>92717</t>
  </si>
  <si>
    <t>CAMINHÃO DE TRANSPORTE DE MATERIAL ASFÁLTICO 20.000 L, COM CAVALO MECÂNICO DE CAPACIDADE MÁXIMA DE TRAÇÃO COMBINADO DE 45.000 KG, POTÊNCIA 330 CV, INCLUSIVE TANQUE DE ASFALTO COM MAÇARICO - CHI DIURNO. AF_12/2015</t>
  </si>
  <si>
    <t>92243</t>
  </si>
  <si>
    <t>CAMINHONETE CABINE SIMPLES COM MOTOR 1.6 FLEX, CÂMBIO MANUAL, POTÊNCIA 101/104 CV, 2 PORTAS - CHI DIURNO. AF_11/2015</t>
  </si>
  <si>
    <t>92146</t>
  </si>
  <si>
    <t>CAMINHONETE COM MOTOR A DIESEL, POTÊNCIA 180 CV, CABINE DUPLA, 4X4 - CHI DIURNO. AF_11/2015</t>
  </si>
  <si>
    <t>92139</t>
  </si>
  <si>
    <t>DOSADOR DE AREIA, CAPACIDADE DE 26 LITROS - CHI DIURNO. AF_11/2015</t>
  </si>
  <si>
    <t>92119</t>
  </si>
  <si>
    <t>0,89</t>
  </si>
  <si>
    <t>PENEIRA ROTATIVA COM MOTOR ELÉTRICO TRIFÁSICO DE 2 CV, CILINDRO DE 1 M X 0,60 M, COM FUROS DE 3,17 MM - CHI DIURNO. AF_11/2015</t>
  </si>
  <si>
    <t>92113</t>
  </si>
  <si>
    <t>CAMINHÃO PARA EQUIPAMENTO DE LIMPEZA A SUCÇÃO COM CAMINHÃO TRUCADO DE PESO BRUTO TOTAL 23000 KG, CARGA ÚTIL MÁXIMA 15935 KG, DISTÂNCIA ENTRE EIXOS 4,80 M, POTÊNCIA 230 CV, INCLUSIVE LIMPADORA A SUCÇÃO, TANQUE 12000 L - CHI DIURNO. AF_11/2015</t>
  </si>
  <si>
    <t>92107</t>
  </si>
  <si>
    <t>DISTRIBUIDOR DE AGREGADOS REBOCAVEL, CAPACIDADE 1,9 M³, LARGURA DE TRABALHO 3,66 M - CHI DIURNO. AF_11/2015</t>
  </si>
  <si>
    <t>92044</t>
  </si>
  <si>
    <t>SERRA CIRCULAR DE BANCADA COM MOTOR ELÉTRICO POTÊNCIA DE 5HP, COM COIFA PARA DISCO 10" - CHI DIURNO. AF_08/2015</t>
  </si>
  <si>
    <t>91693</t>
  </si>
  <si>
    <t>CAMINHÃO DE TRANSPORTE DE MATERIAL ASFÁLTICO 30.000 L, COM CAVALO MECÂNICO DE CAPACIDADE MÁXIMA DE TRAÇÃO COMBINADO DE 66.000 KG, POTÊNCIA 360 CV, INCLUSIVE TANQUE DE ASFALTO COM SERPENTINA - CHI DIURNO. AF_08/2015</t>
  </si>
  <si>
    <t>91646</t>
  </si>
  <si>
    <t>GUINDAUTO HIDRÁULICO, CAPACIDADE MÁXIMA DE CARGA 6500 KG, MOMENTO MÁXIMO DE CARGA 5,8 TM, ALCANCE MÁXIMO HORIZONTAL 7,60 M, INCLUSIVE CAMINHÃO TOCO PBT 9.700 KG, POTÊNCIA DE 160 CV - CHI DIURNO. AF_08/2015</t>
  </si>
  <si>
    <t>91635</t>
  </si>
  <si>
    <t>COMPACTADOR DE SOLOS DE PERCUSSÃO (SOQUETE) COM MOTOR A GASOLINA 4 TEMPOS, POTÊNCIA 4 CV - CHI DIURNO. AF_08/2015</t>
  </si>
  <si>
    <t>91534</t>
  </si>
  <si>
    <t>ESPARGIDOR DE ASFALTO PRESSURIZADO, TANQUE 6 M3 COM ISOLAÇÃO TÉRMICA, AQUECIDO COM 2 MAÇARICOS, COM BARRA ESPARGIDORA 3,60 M, MONTADO SOBRE CAMINHÃO  TOCO, PBT 14.300 KG, POTÊNCIA 185 CV - CHI DIURNO. AF_08/2015</t>
  </si>
  <si>
    <t>91486</t>
  </si>
  <si>
    <t>CAMINHÃO TOCO, PBT 14.300 KG, CARGA ÚTIL MÁX. 9.710 KG, DIST. ENTRE EIXOS 3,56 M, POTÊNCIA 185 CV, INCLUSIVE CARROCERIA FIXA ABERTA DE MADEIRA P/ TRANSPORTE GERAL DE CARGA SECA, DIMEN. APROX. 2,50 X 6,50 X 0,50 M - CHI DIURNO. AF_06/2014</t>
  </si>
  <si>
    <t>91395</t>
  </si>
  <si>
    <t>CAMINHÃO BASCULANTE 10 M3, TRUCADO CABINE SIMPLES, PESO BRUTO TOTAL 23.000 KG, CARGA ÚTIL MÁXIMA 15.935 KG, DISTÂNCIA ENTRE EIXOS 4,80 M, POTÊNCIA 230 CV INCLUSIVE CAÇAMBA METÁLICA - CHI DIURNO. AF_06/2014</t>
  </si>
  <si>
    <t>91387</t>
  </si>
  <si>
    <t>CORTADORA DE PISO COM MOTOR 4 TEMPOS A GASOLINA, POTÊNCIA DE 13 HP, COM DISCO DE CORTE DIAMANTADO SEGMENTADO PARA CONCRETO, DIÂMETRO DE 350 MM, FURO DE 1" (14 X 1") - CHI DIURNO. AF_08/2015</t>
  </si>
  <si>
    <t>91285</t>
  </si>
  <si>
    <t>PLACA VIBRATÓRIA REVERSÍVEL COM MOTOR 4 TEMPOS A GASOLINA, FORÇA CENTRÍFUGA DE 25 KN (2500 KGF), POTÊNCIA 5,5 CV - CHI DIURNO. AF_08/2015</t>
  </si>
  <si>
    <t>91278</t>
  </si>
  <si>
    <t>CAMINHÃO TRUCADO (C/ TERCEIRO EIXO) ELETRÔNICO - POTÊNCIA 231CV - PBT = 22000KG - DIST. ENTRE EIXOS 5170 MM - INCLUI CARROCERIA FIXA ABERTA DE MADEIRA - CHI DIURNO. AF_06/2015</t>
  </si>
  <si>
    <t>91032</t>
  </si>
  <si>
    <t>COMPRESSOR DE AR REBOCAVEL, VAZÃO 400 PCM, PRESSAO DE TRABALHO 102 PSI, MOTOR A DIESEL POTÊNCIA 110 CV - CHI DIURNO. AF_06/2015</t>
  </si>
  <si>
    <t>91001</t>
  </si>
  <si>
    <t>8,25</t>
  </si>
  <si>
    <t>COMPRESSOR DE AR REBOCÁVEL, VAZÃO 748 PCM, PRESSÃO EFETIVA DE TRABALHO 102 PSI, MOTOR DIESEL, POTÊNCIA 210 CV - CHI DIURNO. AF_06/2015</t>
  </si>
  <si>
    <t>90982</t>
  </si>
  <si>
    <t>COMPRESSOR DE AR REBOCAVEL, VAZÃO 250 PCM, PRESSAO DE TRABALHO 102 PSI, MOTOR A DIESEL POTÊNCIA 81 CV - CHI DIURNO. AF_06/2015</t>
  </si>
  <si>
    <t>90973</t>
  </si>
  <si>
    <t>COMPRESSOR DE AR REBOCÁVEL, VAZÃO 89 PCM, PRESSÃO EFETIVA DE TRABALHO 102 PSI, MOTOR DIESEL, POTÊNCIA 20 CV - CHI DIURNO. AF_06/2015</t>
  </si>
  <si>
    <t>90965</t>
  </si>
  <si>
    <t>MINICARREGADEIRA SOBRE RODAS, POTÊNCIA LÍQUIDA DE 47 HP, CAPACIDADE NOMINAL DE OPERAÇÃO DE 646 KG - CHI DIURNO. AF_06/2015</t>
  </si>
  <si>
    <t>90693</t>
  </si>
  <si>
    <t>MANIPULADOR TELESCÓPICO, POTÊNCIA DE 85 HP, CAPACIDADE DE CARGA DE 3.500 KG, ALTURA MÁXIMA DE ELEVAÇÃO DE 12,3 M - CHI DIURNO. AF_06/2015</t>
  </si>
  <si>
    <t>90687</t>
  </si>
  <si>
    <t>PERFURATRIZ HIDRÁULICA SOBRE CAMINHÃO COM TRADO CURTO ACOPLADO, PROFUNDIDADE MÁXIMA DE 20 M, DIÂMETRO MÁXIMO DE 1500 MM, POTÊNCIA INSTALADA DE 137 HP, MESA ROTATIVA COM TORQUE MÁXIMO DE 30 KNM - CHI DIURNO. AF_06/2015</t>
  </si>
  <si>
    <t>90681</t>
  </si>
  <si>
    <t>PERFURATRIZ COM TORRE METÁLICA PARA EXECUÇÃO DE ESTACA HÉLICE CONTÍNUA, PROFUNDIDADE MÁXIMA DE 30 M, DIÂMETRO MÁXIMO DE 800 MM, POTÊNCIA INSTALADA DE 268 HP, MESA ROTATIVA COM TORQUE MÁXIMO DE 170 KNM - CHI DIURNO. AF_06/2015</t>
  </si>
  <si>
    <t>90675</t>
  </si>
  <si>
    <t>PROJETOR PNEUMÁTICO DE ARGAMASSA PARA CHAPISCO E REBOCO COM RECIPIENTE ACOPLADO, TIPO CANEQUINHA, COM COMPRESSOR DE AR REBOCÁVEL VAZÃO 89 PCM E MOTOR DIESEL DE 20 CV - CHI DIURNO. AF_06/2015</t>
  </si>
  <si>
    <t>90669</t>
  </si>
  <si>
    <t>BOMBA DE PROJEÇÃO DE CONCRETO SECO, POTÊNCIA 10 CV, VAZÃO 6 M3/H - CHI DIURNO. AF_06/2015</t>
  </si>
  <si>
    <t>90663</t>
  </si>
  <si>
    <t>3,71</t>
  </si>
  <si>
    <t>BOMBA DE PROJEÇÃO DE CONCRETO SECO, POTÊNCIA 10 CV, VAZÃO 3 M3/H - CHI DIURNO. AF_06/2015</t>
  </si>
  <si>
    <t>90657</t>
  </si>
  <si>
    <t>BOMBA CENTRÍFUGA MONOESTÁGIO COM MOTOR ELÉTRICO MONOFÁSICO, POTÊNCIA 15 HP, DIÂMETRO DO ROTOR 173 MM, HM/Q = 30 MCA / 90 M3/H A 45 MCA / 55 M3/H - CHI DIURNO. AF_06/2015</t>
  </si>
  <si>
    <t>90651</t>
  </si>
  <si>
    <t>BOMBA TRIPLEX, PARA INJEÇÃO DE NATA DE CIMENTO, VAZÃO MÁXIMA DE 100 LITROS/MINUTO, PRESSÃO MÁXIMA DE 70 BAR - CHI DIURNO. AF_06/2015</t>
  </si>
  <si>
    <t>90644</t>
  </si>
  <si>
    <t>MISTURADOR DUPLO HORIZONTAL DE ALTA TURBULÊNCIA, CAPACIDADE / VOLUME 2 X 500 LITROS, MOTORES ELÉTRICOS MÍNIMO 5 CV CADA, PARA NATA CIMENTO, ARGAMASSA E OUTROS - CHI DIURNO. AF_06/2015</t>
  </si>
  <si>
    <t>90638</t>
  </si>
  <si>
    <t>PERFURATRIZ SOBRE ESTEIRA, TORQUE MÁXIMO 600 KGF, PESO MÉDIO 1000 KG, POTÊNCIA 20 HP, DIÂMETRO MÁXIMO 10" - CHI DIURNO. AF_06/2015</t>
  </si>
  <si>
    <t>90632</t>
  </si>
  <si>
    <t>PERFURATRIZ MANUAL, TORQUE MÁXIMO 83 N.M, POTÊNCIA 5 CV, COM DIÂMETRO MÁXIMO 4" - CHI DIURNO. AF_06/2015</t>
  </si>
  <si>
    <t>90626</t>
  </si>
  <si>
    <t>VIBRADOR DE IMERSÃO, DIÂMETRO DE PONTEIRA 45MM, MOTOR ELÉTRICO TRIFÁSICO POTÊNCIA DE 2 CV - CHI DIURNO. AF_06/2015</t>
  </si>
  <si>
    <t>90587</t>
  </si>
  <si>
    <t>CAMINHÃO BASCULANTE 18 M3, COM CAVALO MECÂNICO DE CAPACIDADE MÁXIMA DE TRAÇÃO COMBINADO DE 45000 KG, POTÊNCIA 330 CV, INCLUSIVE SEMIREBOQUE COM CAÇAMBA METÁLICA - CHI DIURNO. AF_12/2014</t>
  </si>
  <si>
    <t>89884</t>
  </si>
  <si>
    <t>CAMINHÃO BASCULANTE 14 M3, COM CAVALO MECÂNICO DE CAPACIDADE MÁXIMA DE TRAÇÃO COMBINADO DE 36000 KG, POTÊNCIA 286 CV, INCLUSIVE SEMIREBOQUE COM CAÇAMBA METÁLICA - CHI DIURNO. AF_12/2014</t>
  </si>
  <si>
    <t>89877</t>
  </si>
  <si>
    <t>BETONEIRA CAPACIDADE NOMINAL DE 600 L, CAPACIDADE DE MISTURA 440 L, MOTOR A DIESEL POTÊNCIA 10 HP, COM CARREGADOR - CHI DIURNO. AF_11/2014</t>
  </si>
  <si>
    <t>89279</t>
  </si>
  <si>
    <t>GUINDASTE HIDRÁULICO AUTOPROPELIDO, COM LANÇA TELESCÓPICA 28,80 M, CAPACIDADE MÁXIMA 30 T, POTÊNCIA 97 KW, TRAÇÃO 4 X 4 - CHI DIURNO. AF_11/2014</t>
  </si>
  <si>
    <t>89273</t>
  </si>
  <si>
    <t>VIBROACABADORA DE ASFALTO SOBRE ESTEIRAS, LARGURA DE PAVIMENTAÇÃO 2,13 M A 4,55 M, POTÊNCIA 100 HP, CAPACIDADE 400 T/H - CHI DIURNO. AF_11/2014</t>
  </si>
  <si>
    <t>89258</t>
  </si>
  <si>
    <t>RECICLADORA DE ASFALTO A FRIO SOBRE RODAS, LARGURA FRESAGEM DE 2,0 M, POTÊNCIA 422 HP - CHI DIURNO. AF_11/2014</t>
  </si>
  <si>
    <t>89251</t>
  </si>
  <si>
    <t>FRESADORA DE ASFALTO A FRIO SOBRE RODAS, LARGURA FRESAGEM DE 2,0 M, POTÊNCIA 550 HP - CHI DIURNO. AF_11/2014</t>
  </si>
  <si>
    <t>89243</t>
  </si>
  <si>
    <t>FRESADORA DE ASFALTO A FRIO SOBRE RODAS, LARGURA FRESAGEM DE 1,0 M, POTÊNCIA 208 HP - CHI DIURNO. AF_11/2014</t>
  </si>
  <si>
    <t>89235</t>
  </si>
  <si>
    <t>BETONEIRA CAPACIDADE NOMINAL DE 600 L, CAPACIDADE DE MISTURA 360 L, MOTOR ELÉTRICO TRIFÁSICO POTÊNCIA DE 4 CV, SEM CARREGADOR - CHI DIURNO. AF_11/2014</t>
  </si>
  <si>
    <t>89226</t>
  </si>
  <si>
    <t>BATE-ESTACAS POR GRAVIDADE, POTÊNCIA DE 160 HP, PESO DO MARTELO ATÉ 3 TONELADAS - CHI DIURNO. AF_11/2014</t>
  </si>
  <si>
    <t>89218</t>
  </si>
  <si>
    <t>TRATOR DE PNEUS, POTÊNCIA 85 CV, TRAÇÃO 4X4, PESO COM LASTRO DE 4.675 KG - CHI DIURNO. AF_06/2014</t>
  </si>
  <si>
    <t>89036</t>
  </si>
  <si>
    <t>TRATOR DE ESTEIRAS, POTÊNCIA 100 HP, PESO OPERACIONAL 9,4 T, COM LÂMINA 2,19 M3 - CHI DIURNO. AF_06/2014</t>
  </si>
  <si>
    <t>89031</t>
  </si>
  <si>
    <t>TANQUE DE ASFALTO ESTACIONÁRIO COM MAÇARICO, CAPACIDADE 20.000 L - CHI DIURNO. AF_06/2014</t>
  </si>
  <si>
    <t>89027</t>
  </si>
  <si>
    <t>BOMBA SUBMERSÍVEL ELÉTRICA TRIFÁSICA, POTÊNCIA 2,96 HP, Ø ROTOR 144 MM SEMI-ABERTO, BOCAL DE SAÍDA Ø 2, HM/Q = 2 MCA / 38,8 M3/H A 28 MCA / 5 M3/H - CHI DIURNO. AF_06/2014</t>
  </si>
  <si>
    <t>89022</t>
  </si>
  <si>
    <t>ESCAVADEIRA HIDRÁULICA SOBRE ESTEIRAS, CAÇAMBA 1,20 M3, PESO OPERACIONAL 21 T, POTÊNCIA BRUTA 155 HP - CHI DIURNO. AF_06/2014</t>
  </si>
  <si>
    <t>88908</t>
  </si>
  <si>
    <t>TRATOR DE ESTEIRAS, POTÊNCIA 125 HP, PESO OPERACIONAL 12,9 T, COM LÂMINA 2,7 M3 - CHI DIURNO. AF_10/2014</t>
  </si>
  <si>
    <t>88844</t>
  </si>
  <si>
    <t>BETONEIRA CAPACIDADE NOMINAL DE 400 L, CAPACIDADE DE MISTURA 280 L, MOTOR ELÉTRICO TRIFÁSICO POTÊNCIA DE 2 CV, SEM CARREGADOR - CHI DIURNO. AF_10/2014</t>
  </si>
  <si>
    <t>88831</t>
  </si>
  <si>
    <t>PROJETOR DE ARGAMASSA, CAPACIDADE DE PROJEÇÃO 2 M3/H, ALCANCE ATÉ 50 M, MOTOR ELÉTRICO POTÊNCIA 7,5 HP - CHI DIURNO. AF_06/2014</t>
  </si>
  <si>
    <t>88438</t>
  </si>
  <si>
    <t>PROJETOR DE ARGAMASSA, CAPACIDADE DE PROJEÇÃO 1,5 M3/H, ALCANCE DE 30 ATÉ 60 M, MOTOR ELÉTRICO POTÊNCIA 7,5 HP - CHI DIURNO. AF_06/2014</t>
  </si>
  <si>
    <t>88430</t>
  </si>
  <si>
    <t>MISTURADOR DE ARGAMASSA, EIXO HORIZONTAL, CAPACIDADE DE MISTURA 160 KG, MOTOR ELÉTRICO POTÊNCIA 3 CV - CHI DIURNO. AF_06/2014</t>
  </si>
  <si>
    <t>88404</t>
  </si>
  <si>
    <t>MISTURADOR DE ARGAMASSA, EIXO HORIZONTAL, CAPACIDADE DE MISTURA 600 KG, MOTOR ELÉTRICO POTÊNCIA 7,5 CV - CHI DIURNO. AF_06/2014</t>
  </si>
  <si>
    <t>88398</t>
  </si>
  <si>
    <t>MISTURADOR DE ARGAMASSA, EIXO HORIZONTAL, CAPACIDADE DE MISTURA 300 KG, MOTOR ELÉTRICO POTÊNCIA 5 CV - CHI DIURNO. AF_06/2014</t>
  </si>
  <si>
    <t>88392</t>
  </si>
  <si>
    <t>BETONEIRA CAPACIDADE NOMINAL 400 L, CAPACIDADE DE MISTURA 310 L, MOTOR A DIESEL POTÊNCIA 5,0 HP, SEM CARREGADOR - CHI DIURNO. AF_06/2014</t>
  </si>
  <si>
    <t>87446</t>
  </si>
  <si>
    <t>ESCAVADEIRA HIDRÁULICA SOBRE ESTEIRAS, CAÇAMBA 0,80 M3, PESO OPERACIONAL 17,8 T, POTÊNCIA LÍQUIDA 110 HP - CHI DIURNO. AF_10/2014</t>
  </si>
  <si>
    <t>84013</t>
  </si>
  <si>
    <t>GRUPO DE SOLDAGEM COM GERADOR A DIESEL 60 CV PARA SOLDA ELÉTRICA, SOBRE 04 RODAS, COM MOTOR 4 CILINDROS 600 A - CHI DIURNO. AF_02/2016</t>
  </si>
  <si>
    <t>83766</t>
  </si>
  <si>
    <t>GRUPO GERADOR ESTACIONÁRIO, MOTOR DIESEL POTÊNCIA 170 KVA - CHI DIURNO. AF_02/2016</t>
  </si>
  <si>
    <t>73395</t>
  </si>
  <si>
    <t>32,10</t>
  </si>
  <si>
    <t>CAMINHÃO BASCULANTE 6 M3 TOCO, PESO BRUTO TOTAL 16.000 KG, CARGA ÚTIL MÁXIMA 11.130 KG, DISTÂNCIA ENTRE EIXOS 5,36 M, POTÊNCIA 185 CV, INCLUSIVE CAÇAMBA METÁLICA - CHI DIURNO. AF_06/2014</t>
  </si>
  <si>
    <t>67827</t>
  </si>
  <si>
    <t>ROLO COMPACTADOR PE DE CARNEIRO VIBRATORIO, POTENCIA 125 HP, PESO OPERACIONAL SEM/COM LASTRO 11,95 / 13,30 T, IMPACTO DINAMICO 38,5 / 22,5 T, LARGURA DE TRABALHO 2,15 M - CHI DIURNO. AF_06/2014</t>
  </si>
  <si>
    <t>7050</t>
  </si>
  <si>
    <t>MOTOBOMBA TRASH (PARA ÁGUA SUJA) AUTO ESCORVANTE, MOTOR GASOLINA DE 6,41 HP, DIÂMETROS DE SUCÇÃO X RECALQUE: 3" X 3", HM/Q = 10 MCA / 60 M3/H A 23 MCA / 0 M3/H - CHI DIURNO. AF_10/2014</t>
  </si>
  <si>
    <t>7043</t>
  </si>
  <si>
    <t>3,36</t>
  </si>
  <si>
    <t>TANQUE DE ASFALTO ESTACIONÁRIO COM SERPENTINA, CAPACIDADE 30.000 L - CHI DIURNO. AF_06/2014</t>
  </si>
  <si>
    <t>7031</t>
  </si>
  <si>
    <t>ROLO COMPACTADOR DE PNEUS ESTÁTICO, PRESSÃO VARIÁVEL, POTÊNCIA 111 HP, PESO SEM/COM LASTRO 9,5 / 26 T, LARGURA DE TRABALHO 1,90 M - CHI DIURNO. AF_07/2014</t>
  </si>
  <si>
    <t>6880</t>
  </si>
  <si>
    <t>CAMINHÃO PIPA 6.000 L, PESO BRUTO TOTAL 13.000 KG, DISTÂNCIA ENTRE EIXOS 4,80 M, POTÊNCIA 189 CV INCLUSIVE TANQUE DE AÇO PARA TRANSPORTE DE ÁGUA, CAPACIDADE 6 M3 - CHI DIURNO. AF_06/2014</t>
  </si>
  <si>
    <t>6260</t>
  </si>
  <si>
    <t>CAMINHÃO BASCULANTE 6 M3, PESO BRUTO TOTAL 16.000 KG, CARGA ÚTIL MÁXIMA 13.071 KG, DISTÂNCIA ENTRE EIXOS 4,80 M, POTÊNCIA 230 CV INCLUSIVE CAÇAMBA METÁLICA - CHI DIURNO. AF_06/2014</t>
  </si>
  <si>
    <t>5961</t>
  </si>
  <si>
    <t>COMPRESSOR DE AR REBOCÁVEL, VAZÃO 189 PCM, PRESSÃO EFETIVA DE TRABALHO 102 PSI, MOTOR DIESEL, POTÊNCIA 63 CV - CHI DIURNO. AF_06/2015</t>
  </si>
  <si>
    <t>5954</t>
  </si>
  <si>
    <t>MARTELETE OU ROMPEDOR PNEUMÁTICO MANUAL, 28 KG, COM SILENCIADOR - CHI DIURNO. AF_07/2016</t>
  </si>
  <si>
    <t>5952</t>
  </si>
  <si>
    <t>PÁ CARREGADEIRA SOBRE RODAS, POTÊNCIA 197 HP, CAPACIDADE DA CAÇAMBA 2,5 A 3,5 M3, PESO OPERACIONAL 18338 KG - CHI DIURNO. AF_06/2014</t>
  </si>
  <si>
    <t>5946</t>
  </si>
  <si>
    <t>PÁ CARREGADEIRA SOBRE RODAS, POTÊNCIA LÍQUIDA 128 HP, CAPACIDADE DA CAÇAMBA 1,7 A 2,8 M3, PESO OPERACIONAL 11632 KG - CHI DIURNO. AF_06/2014</t>
  </si>
  <si>
    <t>5942</t>
  </si>
  <si>
    <t>MOTONIVELADORA POTÊNCIA BÁSICA LÍQUIDA (PRIMEIRA MARCHA) 125 HP, PESO BRUTO 13032 KG, LARGURA DA LÂMINA DE 3,7 M - CHI DIURNO. AF_06/2014</t>
  </si>
  <si>
    <t>5934</t>
  </si>
  <si>
    <t>GUINDAUTO HIDRÁULICO, CAPACIDADE MÁXIMA DE CARGA 6200 KG, MOMENTO MÁXIMO DE CARGA 11,7 TM, ALCANCE MÁXIMO HORIZONTAL 9,70 M, INCLUSIVE CAMINHÃO TOCO PBT 16.000 KG, POTÊNCIA DE 189 CV - CHI DIURNO. AF_06/2014</t>
  </si>
  <si>
    <t>5930</t>
  </si>
  <si>
    <t>GRADE DE DISCO REBOCÁVEL COM 20 DISCOS 24" X 6 MM COM PNEUS PARA TRANSPORTE - CHI DIURNO. AF_06/2014</t>
  </si>
  <si>
    <t>5923</t>
  </si>
  <si>
    <t>ESPARGIDOR DE ASFALTO PRESSURIZADO COM TANQUE DE 2500 L, REBOCÁVEL COM MOTOR A GASOLINA POTÊNCIA 3,4 HP - CHI DIURNO. AF_07/2014</t>
  </si>
  <si>
    <t>5911</t>
  </si>
  <si>
    <t>33,95</t>
  </si>
  <si>
    <t>CAMINHÃO PIPA 10.000 L TRUCADO, PESO BRUTO TOTAL 23.000 KG, CARGA ÚTIL MÁXIMA 15.935 KG, DISTÂNCIA ENTRE EIXOS 4,8 M, POTÊNCIA 230 CV, INCLUSIVE TANQUE DE AÇO PARA TRANSPORTE DE ÁGUA - CHI DIURNO. AF_06/2014</t>
  </si>
  <si>
    <t>5903</t>
  </si>
  <si>
    <t>CAMINHÃO TOCO, PESO BRUTO TOTAL 16.000 KG, CARGA ÚTIL MÁXIMA DE 10.685 KG, DISTÂNCIA ENTRE EIXOS 4,80 M, POTÊNCIA 189 CV EXCLUSIVE CARROCERIA - CHI DIURNO. AF_06/2014</t>
  </si>
  <si>
    <t>5896</t>
  </si>
  <si>
    <t>CAMINHÃO TOCO, PESO BRUTO TOTAL 14.300 KG, CARGA ÚTIL MÁXIMA 9590 KG, DISTÂNCIA ENTRE EIXOS 4,76 M, POTÊNCIA 185 CV (NÃO INCLUI CARROCERIA) - CHI DIURNO. AF_06/2014</t>
  </si>
  <si>
    <t>5892</t>
  </si>
  <si>
    <t>USINA DE LAMA ASFÁLTICA, PROD 30 A 50 T/H, SILO DE AGREGADO 7 M3, RESERVATÓRIOS PARA EMULSÃO E ÁGUA DE 2,3 M3 CADA, MISTURADOR TIPO PUG MILL A SER MONTADO SOBRE CAMINHÃO - CHI DIURNO. AF_10/2014</t>
  </si>
  <si>
    <t>5884</t>
  </si>
  <si>
    <t>ROLO COMPACTADOR VIBRATÓRIO PÉ DE CARNEIRO, OPERADO POR CONTROLE REMOTO, POTÊNCIA 12,5 KW, PESO OPERACIONAL 1,675 T, LARGURA DE TRABALHO 0,85 M - CHI DIURNO. AF_02/2016</t>
  </si>
  <si>
    <t>5881</t>
  </si>
  <si>
    <t>RETROESCAVADEIRA SOBRE RODAS COM CARREGADEIRA, TRAÇÃO 4X4, POTÊNCIA LÍQ. 72 HP, CAÇAMBA CARREG. CAP. MÍN. 0,79 M3, CAÇAMBA RETRO CAP. 0,18 M3, PESO OPERACIONAL MÍN. 7.140 KG, PROFUNDIDADE ESCAVAÇÃO MÁX. 4,50 M - CHI DIURNO. AF_06/2014</t>
  </si>
  <si>
    <t>5877</t>
  </si>
  <si>
    <t>ROLO COMPACTADOR VIBRATÓRIO TANDEM AÇO LISO, POTÊNCIA 58 HP, PESO SEM/COM LASTRO 6,5 / 9,4 T, LARGURA DE TRABALHO 1,2 M - CHI DIURNO. AF_06/2014</t>
  </si>
  <si>
    <t>5869</t>
  </si>
  <si>
    <t>ROLO COMPACTADOR VIBRATÓRIO REBOCÁVEL, CILINDRO DE AÇO LISO, POTÊNCIA DE TRAÇÃO DE 65 CV, PESO 4,7 T, IMPACTO DINÂMICO 18,3 T, LARGURA DE TRABALHO 1,67 M - CHI DIURNO. AF_02/2016</t>
  </si>
  <si>
    <t>5865</t>
  </si>
  <si>
    <t>TRATOR DE ESTEIRAS, POTÊNCIA 347 HP, PESO OPERACIONAL 38,5 T, COM LÂMINA 8,70 M3 - CHI DIURNO. AF_06/2014</t>
  </si>
  <si>
    <t>5857</t>
  </si>
  <si>
    <t>TRATOR DE ESTEIRAS, POTÊNCIA 150 HP, PESO OPERACIONAL 16,7 T, COM RODA MOTRIZ ELEVADA E LÂMINA 3,18 M3 - CHI DIURNO. AF_06/2014</t>
  </si>
  <si>
    <t>5853</t>
  </si>
  <si>
    <t>TRATOR DE ESTEIRAS, POTÊNCIA 170 HP, PESO OPERACIONAL 19 T, CAÇAMBA 5,2 M3 - CHI DIURNO. AF_06/2014</t>
  </si>
  <si>
    <t>5849</t>
  </si>
  <si>
    <t>TRATOR DE PNEUS, POTÊNCIA 122 CV, TRAÇÃO 4X4, PESO COM LASTRO DE 4.510 KG - CHI DIURNO. AF_06/2014</t>
  </si>
  <si>
    <t>5845</t>
  </si>
  <si>
    <t>VASSOURA MECÂNICA REBOCÁVEL COM ESCOVA CILÍNDRICA, LARGURA ÚTIL DE VARRIMENTO DE 2,44 M - CHI DIURNO. AF_06/2014</t>
  </si>
  <si>
    <t>5841</t>
  </si>
  <si>
    <t>VIBROACABADORA DE ASFALTO SOBRE ESTEIRAS, LARGURA DE PAVIMENTAÇÃO 1,90 M A 5,30 M, POTÊNCIA 105 HP CAPACIDADE 450 T/H - CHI DIURNO. AF_11/2014</t>
  </si>
  <si>
    <t>5837</t>
  </si>
  <si>
    <t>USINA DE CONCRETO FIXA, CAPACIDADE NOMINAL DE 90 A 120 M3/H, SEM SILO - CHI DIURNO. AF_07/2016</t>
  </si>
  <si>
    <t>5829</t>
  </si>
  <si>
    <t>CAMINHÃO TOCO, PBT 16.000 KG, CARGA ÚTIL MÁX. 10.685 KG, DIST. ENTRE EIXOS 4,8 M, POTÊNCIA 189 CV, INCLUSIVE CARROCERIA FIXA ABERTA DE MADEIRA P/ TRANSPORTE GERAL DE CARGA SECA, DIMEN. APROX. 2,5 X 7,00 X 0,50 M - CHI DIURNO. AF_06/2014</t>
  </si>
  <si>
    <t>5826</t>
  </si>
  <si>
    <t>MOTOBOMBA CENTRÍFUGA, MOTOR A GASOLINA, POTÊNCIA 5,42 HP, BOCAIS 1 1/2" X 1", DIÂMETRO ROTOR 143 MM HM/Q = 6 MCA / 16,8 M3/H A 38 MCA / 6,6 M3/H - CHI DIURNO. AF_06/2014</t>
  </si>
  <si>
    <t>5806</t>
  </si>
  <si>
    <t>GRADE DE DISCO CONTROLE REMOTO REBOCÁVEL, COM 24 DISCOS 24 X 6 MM COM PNEUS PARA TRANSPORTE - CHI DIURNO. AF_06/2014</t>
  </si>
  <si>
    <t>5690</t>
  </si>
  <si>
    <t>ROLO COMPACTADOR VIBRATÓRIO DE UM CILINDRO AÇO LISO, POTÊNCIA 80 HP, PESO OPERACIONAL MÁXIMO 8,1 T, IMPACTO DINÂMICO 16,15 / 9,5 T, LARGURA DE TRABALHO 1,68 M - CHI DIURNO. AF_06/2014</t>
  </si>
  <si>
    <t>5685</t>
  </si>
  <si>
    <t>RETROESCAVADEIRA SOBRE RODAS COM CARREGADEIRA, TRAÇÃO 4X2, POTÊNCIA LÍQ. 79 HP, CAÇAMBA CARREG. CAP. MÍN. 1 M3, CAÇAMBA RETRO CAP. 0,20 M3, PESO OPERACIONAL MÍN. 6.570 KG, PROFUNDIDADE ESCAVAÇÃO MÁX. 4,37 M - CHI DIURNO. AF_06/2014</t>
  </si>
  <si>
    <t>5681</t>
  </si>
  <si>
    <t>RETROESCAVADEIRA SOBRE RODAS COM CARREGADEIRA, TRAÇÃO 4X4, POTÊNCIA LÍQ. 88 HP, CAÇAMBA CARREG. CAP. MÍN. 1 M3, CAÇAMBA RETRO CAP. 0,26 M3, PESO OPERACIONAL MÍN. 6.674 KG, PROFUNDIDADE ESCAVAÇÃO MÁX. 4,37 M - CHI DIURNO. AF_06/2014</t>
  </si>
  <si>
    <t>5679</t>
  </si>
  <si>
    <t>ESCAVADEIRA HIDRÁULICA SOBRE ESTEIRAS, CAÇAMBA 0,80 M3, PESO OPERACIONAL 17 T, POTENCIA BRUTA 111 HP - CHI DIURNO. AF_06/2014</t>
  </si>
  <si>
    <t>5632</t>
  </si>
  <si>
    <t>CHP</t>
  </si>
  <si>
    <t>INVERSOR DE SOLDA MONOFÁSICO DE 160 A, POTÊNCIA DE 5400 W, TENSÃO DE 220 V, PARA SOLDA COM ELETRODOS DE 2,0 A 4,0 MM E PROCESSO TIG - CHP DIURNO. AF_06/2018</t>
  </si>
  <si>
    <t>98764</t>
  </si>
  <si>
    <t>0325</t>
  </si>
  <si>
    <t>CUSTO HORÁRIO PRODUTIVO DIURNO</t>
  </si>
  <si>
    <t>ROLO COMPACTADOR DE PNEUS, ESTATICO, PRESSAO VARIAVEL, POTENCIA 110 HP, PESO SEM/COM LASTRO 10,8/27 T, LARGURA DE ROLAGEM 2,30 M - CHP DIURNO. AF_06/2017</t>
  </si>
  <si>
    <t>96463</t>
  </si>
  <si>
    <t>MINIESCAVADEIRA SOBRE ESTEIRAS, POTENCIA LIQUIDA DE *30* HP, PESO OPERACIONAL DE *3.500* KG - CHP DIURNO. AF_04/2017</t>
  </si>
  <si>
    <t>96245</t>
  </si>
  <si>
    <t>MINICARREGADEIRA SOBRE RODAS POTENCIA 47HP CAPACIDADE OPERACAO 646 KG, COM VASSOURA MECÂNICA ACOPLADA - CHP DIURNO. AF_03/2017</t>
  </si>
  <si>
    <t>96158</t>
  </si>
  <si>
    <t>TRATOR DE PNEUS COM POTÊNCIA DE 85 CV, TRAÇÃO 4X4, COM VASSOURA MECÂNICA ACOPLADA - CHP DIURNO. AF_03/2017</t>
  </si>
  <si>
    <t>96157</t>
  </si>
  <si>
    <t>CAMINHÃO BASCULANTE 10 M3, TRUCADO, POTÊNCIA 230 CV, INCLUSIVE CAÇAMBA METÁLICA, COM DISTRIBUIDOR DE AGREGADOS ACOPLADO - CHP DIURNO. AF_02/2017</t>
  </si>
  <si>
    <t>96035</t>
  </si>
  <si>
    <t>TRATOR DE PNEUS COM POTÊNCIA DE 85 CV, TRAÇÃO 4X4, COM GRADE DE DISCOS ACOPLADA - CHP DIURNO. AF_02/2017</t>
  </si>
  <si>
    <t>96028</t>
  </si>
  <si>
    <t>TRATOR DE PNEUS COM POTÊNCIA DE 122 CV, TRAÇÃO 4X4, COM GRADE DE DISCOS ACOPLADA - CHP DIURNO. AF_02/2017</t>
  </si>
  <si>
    <t>96020</t>
  </si>
  <si>
    <t>TRATOR DE PNEUS COM POTÊNCIA DE 122 CV, TRAÇÃO 4X4, COM VASSOURA MECÂNICA ACOPLADA - CHP DIURNO. AF_02/2017</t>
  </si>
  <si>
    <t>96013</t>
  </si>
  <si>
    <t>GRUPO GERADOR COM CARENAGEM, MOTOR DIESEL POTÊNCIA STANDART ENTRE 250 E 260 KVA - CHP DIURNO. AF_12/2016</t>
  </si>
  <si>
    <t>95872</t>
  </si>
  <si>
    <t>ESCAVADEIRA HIDRAULICA SOBRE ESTEIRA, EQUIPADA COM CLAMSHELL, COM CAPACIDADE DA CAÇAMBA ENTRE 1,20 E 1,50 M3, PESO OPERACIONAL ENTRE 20,00 E 22,00 TON, POTENCIA LIQUIDA ENTRE 150 E 160 HP - CHP DIURNO. AF_11/2016</t>
  </si>
  <si>
    <t>95720</t>
  </si>
  <si>
    <t>ESCAVADEIRA HIDRAULICA SOBRE ESTEIRA, COM GARRA GIRATORIA DE MANDIBULAS, PESO OPERACIONAL ENTRE 22,00 E 25,50 TON, POTENCIA LIQUIDA ENTRE 150 E 160 HP - CHP DIURNO. AF_11/2016</t>
  </si>
  <si>
    <t>95714</t>
  </si>
  <si>
    <t>PERFURATRIZ SOBRE ESTEIRA, TORQUE MÁXIMO 600 KGF, POTÊNCIA ENTRE 50 E 60 HP, DIÂMETRO MÁXIMO 10 - CHP DIURNO. AF_11/2016</t>
  </si>
  <si>
    <t>95708</t>
  </si>
  <si>
    <t>PERFURATRIZ MANUAL, TORQUE MAXIMO 55 KGF.M, POTENCIA 5 CV, COM DIAMETRO MAXIMO 8 1/2" - CHP DIURNO. AF_11/2016</t>
  </si>
  <si>
    <t>95702</t>
  </si>
  <si>
    <t>ROLO COMPACTADOR VIBRATORIO TANDEM, ACO LISO, POTENCIA 125 HP, PESO SEM/COM LASTRO 10,20/11,65 T, LARGURA DE TRABALHO 1,73 M - CHP DIURNO. AF_11/2016</t>
  </si>
  <si>
    <t>95631</t>
  </si>
  <si>
    <t>PERFURATRIZ PNEUMATICA MANUAL DE PESO MEDIO, MARTELETE, 18KG, COMPRIMENTO MÁXIMO DE CURSO DE 6 M, DIAMETRO DO PISTAO DE 5,5 CM - CHP DIURNO. AF_11/2016</t>
  </si>
  <si>
    <t>95620</t>
  </si>
  <si>
    <t>95282</t>
  </si>
  <si>
    <t>POLIDORA DE PISO (POLITRIZ), PESO DE 100KG, DIÂMETRO 450 MM, MOTOR ELÉTRICO, POTÊNCIA 4 HP - CHP DIURNO. AF_09/2016</t>
  </si>
  <si>
    <t>95276</t>
  </si>
  <si>
    <t>RÉGUA VIBRATÓRIA DUPLA PARA CONCRETO, PESO DE 60KG, COMPRIMENTO 4 M, COM MOTOR A GASOLINA, POTÊNCIA 5,5 HP - CHP DIURNO. AF_09/2016</t>
  </si>
  <si>
    <t>95270</t>
  </si>
  <si>
    <t>COMPACTADOR DE SOLOS DE PERCUSÃO (SOQUETE) COM MOTOR A GASOLINA, POTÊNCIA 3 CV - CHP DIURNO. AF_09/2016</t>
  </si>
  <si>
    <t>95264</t>
  </si>
  <si>
    <t>MARTELO DEMOLIDOR PNEUMÁTICO MANUAL, 32 KG - CHP DIURNO. AF_09/2016</t>
  </si>
  <si>
    <t>95258</t>
  </si>
  <si>
    <t>GRUA ASCENCIONAL, LANCA DE 42 M, CAPACIDADE DE 1,5 T A 30 M, ALTURA ATE 39 M - CHP DIURNO. AF_08/2016</t>
  </si>
  <si>
    <t>95212</t>
  </si>
  <si>
    <t>TALHA MANUAL DE CORRENTE, CAPACIDADE DE 2 TON. COM ELEVAÇÃO DE 3 M - CHP DIURNO. AF_07/2016</t>
  </si>
  <si>
    <t>95139</t>
  </si>
  <si>
    <t>MÁQUINA DEMARCADORA DE FAIXA DE TRÁFEGO À FRIO, AUTOPROPELIDA, POTÊNCIA 38 HP - CHP DIURNO. AF_07/2016</t>
  </si>
  <si>
    <t>95133</t>
  </si>
  <si>
    <t>DISTRIBUIDOR DE AGREGADOS AUTOPROPELIDO, CAP 3 M3, A DIESEL, POTÊNCIA 176CV - CHP DIURNO. AF_07/2016</t>
  </si>
  <si>
    <t>95127</t>
  </si>
  <si>
    <t>USINA MISTURADORA DE SOLOS, CAPACIDADE DE 200 A 500 TON/H, POTENCIA 75KW - CHP DIURNO. AF_07/2016</t>
  </si>
  <si>
    <t>95121</t>
  </si>
  <si>
    <t>USINA DE ASFALTO À FRIO, CAPACIDADE DE 40 A 60 TON/HORA, ELÉTRICA POTÊNCIA 30 CV - CHP DIURNO. AF_03/2016</t>
  </si>
  <si>
    <t>93439</t>
  </si>
  <si>
    <t>USINA DE MISTURA ASFÁLTICA À QUENTE, TIPO CONTRA FLUXO, PROD 40 A 80 TON/HORA - CHP DIURNO. AF_03/2016</t>
  </si>
  <si>
    <t>93433</t>
  </si>
  <si>
    <t>GRUPO GERADOR ESTACIONÁRIO, POTÊNCIA 150 KVA, MOTOR A DIESEL- CHP DIURNO. AF_03/2016</t>
  </si>
  <si>
    <t>93427</t>
  </si>
  <si>
    <t>GRUPO GERADOR REBOCÁVEL, POTÊNCIA 66 KVA, MOTOR A DIESEL - CHP DIURNO. AF_03/2016</t>
  </si>
  <si>
    <t>93421</t>
  </si>
  <si>
    <t>GERADOR PORTÁTIL MONOFÁSICO, POTÊNCIA 5500 VA, MOTOR A GASOLINA, POTÊNCIA DO MOTOR 13 CV - CHP DIURNO. AF_03/2016</t>
  </si>
  <si>
    <t>93415</t>
  </si>
  <si>
    <t>93408</t>
  </si>
  <si>
    <t>GUINDAUTO HIDRÁULICO, CAPACIDADE MÁXIMA DE CARGA 3300 KG, MOMENTO MÁXIMO DE CARGA 5,8 TM, ALCANCE MÁXIMO HORIZONTAL 7,60 M, INCLUSIVE CAMINHÃO TOCO PBT 16.000 KG, POTÊNCIA DE 189 CV - CHP DIURNO. AF_03/2016</t>
  </si>
  <si>
    <t>93402</t>
  </si>
  <si>
    <t>GUINDASTE HIDRÁULICO AUTOPROPELIDO, COM LANÇA TELESCÓPICA 40 M, CAPACIDADE MÁXIMA 60 T, POTÊNCIA 260 KW - CHP DIURNO. AF_03/2016</t>
  </si>
  <si>
    <t>93287</t>
  </si>
  <si>
    <t>GUINCHO ELÉTRICO DE COLUNA, CAPACIDADE 400 KG, COM MOTO FREIO, MOTOR TRIFÁSICO DE 1,25 CV - CHP DIURNO. AF_03/2016</t>
  </si>
  <si>
    <t>93281</t>
  </si>
  <si>
    <t>GRUA ASCENSIONAL, LANCA DE 30 M, CAPACIDADE DE 1,0 T A 30 M, ALTURA ATE 39 M - CHP DIURNO. AF_03/2016</t>
  </si>
  <si>
    <t>93272</t>
  </si>
  <si>
    <t>BETONEIRA CAPACIDADE NOMINAL 400 L, CAPACIDADE DE MISTURA 310 L, MOTOR A GASOLINA POTÊNCIA 5,5 HP, SEM CARREGADOR - CHP DIURNO. AF_02/2016</t>
  </si>
  <si>
    <t>93233</t>
  </si>
  <si>
    <t>PERFURATRIZ COM TORRE METÁLICA PARA EXECUÇÃO DE ESTACA HÉLICE CONTÍNUA, PROFUNDIDADE MÁXIMA DE 32 M, DIÂMETRO MÁXIMO DE 1000 MM, POTÊNCIA INSTALADA DE 350 HP, MESA ROTATIVA COM TORQUE MÁXIMO DE 263 KNM - CHP DIURNO. AF_01/2016</t>
  </si>
  <si>
    <t>93224</t>
  </si>
  <si>
    <t>MARTELO PERFURADOR PNEUMÁTICO MANUAL, HASTE 25 X 75 MM, 21 KG - CHP DIURNO. AF_12/2015</t>
  </si>
  <si>
    <t>92966</t>
  </si>
  <si>
    <t>MÁQUINA EXTRUSORA DE CONCRETO PARA GUIAS E SARJETAS, MOTOR A DIESEL, POTÊNCIA 14 CV - CHP DIURNO. AF_12/2015</t>
  </si>
  <si>
    <t>92960</t>
  </si>
  <si>
    <t>21,02</t>
  </si>
  <si>
    <t>APARELHO PARA CORTE E SOLDA OXI-ACETILENO SOBRE RODAS, INCLUSIVE CILINDROS E MAÇARICOS - CHP DIURNO. AF_12/2015</t>
  </si>
  <si>
    <t>92716</t>
  </si>
  <si>
    <t>CAMINHÃO DE TRANSPORTE DE MATERIAL ASFÁLTICO 20.000 L, COM CAVALO MECÂNICO DE CAPACIDADE MÁXIMA DE TRAÇÃO COMBINADO DE 45.000 KG, POTÊNCIA 330 CV, INCLUSIVE TANQUE DE ASFALTO COM MAÇARICO - CHP DIURNO. AF_12/2015</t>
  </si>
  <si>
    <t>92242</t>
  </si>
  <si>
    <t>CAMINHONETE CABINE SIMPLES COM MOTOR 1.6 FLEX, CÂMBIO MANUAL, POTÊNCIA 101/104 CV, 2 PORTAS - CHP DIURNO. AF_11/2015</t>
  </si>
  <si>
    <t>92145</t>
  </si>
  <si>
    <t>CAMINHONETE COM MOTOR A DIESEL, POTÊNCIA 180 CV, CABINE DUPLA, 4X4 - CHP DIURNO. AF_11/2015</t>
  </si>
  <si>
    <t>92138</t>
  </si>
  <si>
    <t>DOSADOR DE AREIA, CAPACIDADE DE 26 LITROS - CHP DIURNO. AF_11/2015</t>
  </si>
  <si>
    <t>92118</t>
  </si>
  <si>
    <t>PENEIRA ROTATIVA COM MOTOR ELÉTRICO TRIFÁSICO DE 2 CV, CILINDRO DE 1 M X 0,60 M, COM FUROS DE 3,17 MM - CHP DIURNO. AF_11/2015</t>
  </si>
  <si>
    <t>92112</t>
  </si>
  <si>
    <t>CAMINHÃO PARA EQUIPAMENTO DE LIMPEZA A SUCÇÃO, COM CAMINHÃO TRUCADO DE PESO BRUTO TOTAL 23000 KG, CARGA ÚTIL MÁXIMA 15935 KG, DISTÂNCIA ENTRE EIXOS 4,80 M, POTÊNCIA 230 CV, INCLUSIVE LIMPADORA A SUCÇÃO, TANQUE 12000 L - CHP DIURNO. AF_11/2015</t>
  </si>
  <si>
    <t>92106</t>
  </si>
  <si>
    <t>DISTRIBUIDOR DE AGREGADOS REBOCAVEL, CAPACIDADE 1,9 M³, LARGURA DE TRABALHO 3,66 M - CHP DIURNO. AF_11/2015</t>
  </si>
  <si>
    <t>92043</t>
  </si>
  <si>
    <t>SERRA CIRCULAR DE BANCADA COM MOTOR ELÉTRICO POTÊNCIA DE 5HP, COM COIFA PARA DISCO 10" - CHP DIURNO. AF_08/2015</t>
  </si>
  <si>
    <t>91692</t>
  </si>
  <si>
    <t>CAMINHÃO DE TRANSPORTE DE MATERIAL ASFÁLTICO 30.000 L, COM CAVALO MECÂNICO DE CAPACIDADE MÁXIMA DE TRAÇÃO COMBINADO DE 66.000 KG, POTÊNCIA 360 CV, INCLUSIVE TANQUE DE ASFALTO COM SERPENTINA - CHP DIURNO. AF_08/2015</t>
  </si>
  <si>
    <t>91645</t>
  </si>
  <si>
    <t>GUINDAUTO HIDRÁULICO, CAPACIDADE MÁXIMA DE CARGA 6500 KG, MOMENTO MÁXIMO DE CARGA 5,8 TM, ALCANCE MÁXIMO HORIZONTAL 7,60 M, INCLUSIVE CAMINHÃO TOCO PBT 9.700 KG, POTÊNCIA DE 160 CV - CHP DIURNO. AF_08/2015</t>
  </si>
  <si>
    <t>91634</t>
  </si>
  <si>
    <t>COMPACTADOR DE SOLOS DE PERCUSSÃO (SOQUETE) COM MOTOR A GASOLINA 4 TEMPOS, POTÊNCIA 4 CV - CHP DIURNO. AF_08/2015</t>
  </si>
  <si>
    <t>91533</t>
  </si>
  <si>
    <t>CAMINHÃO BASCULANTE 10 M3, TRUCADO CABINE SIMPLES, PESO BRUTO TOTAL 23.000 KG, CARGA ÚTIL MÁXIMA 15.935 KG, DISTÂNCIA ENTRE EIXOS 4,80 M, POTÊNCIA 230 CV INCLUSIVE CAÇAMBA METÁLICA - CHP DIURNO. AF_06/2014</t>
  </si>
  <si>
    <t>91386</t>
  </si>
  <si>
    <t>CORTADORA DE PISO COM MOTOR 4 TEMPOS A GASOLINA, POTÊNCIA DE 13 HP, COM DISCO DE CORTE DIAMANTADO SEGMENTADO PARA CONCRETO, DIÂMETRO DE 350 MM, FURO DE 1" (14 X 1") - CHP DIURNO. AF_08/2015</t>
  </si>
  <si>
    <t>91283</t>
  </si>
  <si>
    <t>PLACA VIBRATÓRIA REVERSÍVEL COM MOTOR 4 TEMPOS A GASOLINA, FORÇA CENTRÍFUGA DE 25 KN (2500 KGF), POTÊNCIA 5,5 CV - CHP DIURNO. AF_08/2015</t>
  </si>
  <si>
    <t>91277</t>
  </si>
  <si>
    <t>CAMINHÃO TRUCADO (C/ TERCEIRO EIXO) ELETRÔNICO - POTÊNCIA 231CV - PBT = 22000KG - DIST. ENTRE EIXOS 5170 MM - INCLUI CARROCERIA FIXA ABERTA DE MADEIRA - CHP DIURNO. AF_06/2015</t>
  </si>
  <si>
    <t>91031</t>
  </si>
  <si>
    <t>COMPRESSOR DE AR REBOCAVEL, VAZÃO 400 PCM, PRESSAO DE TRABALHO 102 PSI, MOTOR A DIESEL POTÊNCIA 110 CV - CHP DIURNO. AF_06/2015</t>
  </si>
  <si>
    <t>90999</t>
  </si>
  <si>
    <t>ESCAVADEIRA HIDRÁULICA SOBRE ESTEIRAS, CAÇAMBA 0,80 M3, PESO OPERACIONAL 17,8 T, POTÊNCIA LÍQUIDA 110 HP - CHP DIURNO. AF_10/2014</t>
  </si>
  <si>
    <t>90991</t>
  </si>
  <si>
    <t>COMPRESSOR DE AR REBOCÁVEL, VAZÃO 748 PCM, PRESSÃO EFETIVA DE TRABALHO 102 PSI, MOTOR DIESEL, POTÊNCIA 210 CV - CHP DIURNO. AF_06/2015</t>
  </si>
  <si>
    <t>90979</t>
  </si>
  <si>
    <t>COMPRESSOR DE AR REBOCAVEL, VAZÃO 250 PCM, PRESSAO DE TRABALHO 102 PSI, MOTOR A DIESEL POTÊNCIA 81 CV - CHP DIURNO. AF_06/2015</t>
  </si>
  <si>
    <t>90972</t>
  </si>
  <si>
    <t>COMPRESSOR DE AR REBOCÁVEL, VAZÃO 89 PCM, PRESSÃO EFETIVA DE TRABALHO 102 PSI, MOTOR DIESEL, POTÊNCIA 20 CV - CHP DIURNO. AF_06/2015</t>
  </si>
  <si>
    <t>90964</t>
  </si>
  <si>
    <t>MINICARREGADEIRA SOBRE RODAS, POTÊNCIA LÍQUIDA DE 47 HP, CAPACIDADE NOMINAL DE OPERAÇÃO DE 646 KG - CHP DIURNO. AF_06/2015</t>
  </si>
  <si>
    <t>90692</t>
  </si>
  <si>
    <t>MANIPULADOR TELESCÓPICO, POTÊNCIA DE 85 HP, CAPACIDADE DE CARGA DE 3.500 KG, ALTURA MÁXIMA DE ELEVAÇÃO DE 12,3 M - CHP DIURNO. AF_06/2015</t>
  </si>
  <si>
    <t>90686</t>
  </si>
  <si>
    <t>PERFURATRIZ HIDRÁULICA SOBRE CAMINHÃO COM TRADO CURTO ACOPLADO, PROFUNDIDADE MÁXIMA DE 20 M, DIÂMETRO MÁXIMO DE 1500 MM, POTÊNCIA INSTALADA DE 137 HP, MESA ROTATIVA COM TORQUE MÁXIMO DE 30 KNM - CHP DIURNO. AF_06/2015</t>
  </si>
  <si>
    <t>90680</t>
  </si>
  <si>
    <t>PERFURATRIZ COM TORRE METÁLICA PARA EXECUÇÃO DE ESTACA HÉLICE CONTÍNUA, PROFUNDIDADE MÁXIMA DE 30 M, DIÂMETRO MÁXIMO DE 800 MM, POTÊNCIA INSTALADA DE 268 HP, MESA ROTATIVA COM TORQUE MÁXIMO DE 170 KNM - CHP DIURNO. AF_06/2015</t>
  </si>
  <si>
    <t>90674</t>
  </si>
  <si>
    <t>PROJETOR PNEUMÁTICO DE ARGAMASSA PARA CHAPISCO E REBOCO COM RECIPIENTE ACOPLADO, TIPO CANEQUINHA, COM COMPRESSOR DE AR REBOCÁVEL VAZÃO 89 PCM E MOTOR DIESEL DE 20 CV - CHP DIURNO. AF_06/2015</t>
  </si>
  <si>
    <t>90668</t>
  </si>
  <si>
    <t>BOMBA DE PROJEÇÃO DE CONCRETO SECO, POTÊNCIA 10 CV, VAZÃO 6 M3/H - CHP DIURNO. AF_06/2015</t>
  </si>
  <si>
    <t>90662</t>
  </si>
  <si>
    <t>BOMBA DE PROJEÇÃO DE CONCRETO SECO, POTÊNCIA 10 CV, VAZÃO 3 M3/H - CHP DIURNO. AF_06/2015</t>
  </si>
  <si>
    <t>90656</t>
  </si>
  <si>
    <t>BOMBA CENTRÍFUGA MONOESTÁGIO COM MOTOR ELÉTRICO MONOFÁSICO, POTÊNCIA 15 HP, DIÂMETRO DO ROTOR 173 MM, HM/Q = 30 MCA / 90 M3/H A 45 MCA / 55 M3/H - CHP DIURNO. AF_06/2015</t>
  </si>
  <si>
    <t>90650</t>
  </si>
  <si>
    <t>BOMBA TRIPLEX, PARA INJEÇÃO DE NATA DE CIMENTO, VAZÃO MÁXIMA DE 100 LITROS/MINUTO, PRESSÃO MÁXIMA DE 70 BAR - CHP DIURNO. AF_06/2015</t>
  </si>
  <si>
    <t>90643</t>
  </si>
  <si>
    <t>MISTURADOR DUPLO HORIZONTAL DE ALTA TURBULÊNCIA, CAPACIDADE / VOLUME 2 X 500 LITROS, MOTORES ELÉTRICOS MÍNIMO 5 CV CADA, PARA NATA CIMENTO, ARGAMASSA E OUTROS - CHP DIURNO. AF_06/2015</t>
  </si>
  <si>
    <t>90637</t>
  </si>
  <si>
    <t>PERFURATRIZ SOBRE ESTEIRA, TORQUE MÁXIMO 600 KGF, PESO MÉDIO 1000 KG, POTÊNCIA 20 HP, DIÂMETRO MÁXIMO 10" - CHP DIURNO. AF_06/2015</t>
  </si>
  <si>
    <t>90631</t>
  </si>
  <si>
    <t>PERFURATRIZ MANUAL, TORQUE MÁXIMO 83 N.M, POTÊNCIA 5 CV, COM DIÂMETRO MÁXIMO 4" - CHP DIURNO. AF_06/2015</t>
  </si>
  <si>
    <t>90625</t>
  </si>
  <si>
    <t>VIBRADOR DE IMERSÃO, DIÂMETRO DE PONTEIRA 45MM, MOTOR ELÉTRICO TRIFÁSICO POTÊNCIA DE 2 CV - CHP DIURNO. AF_06/2015</t>
  </si>
  <si>
    <t>90586</t>
  </si>
  <si>
    <t>CAMINHÃO BASCULANTE 18 M3, COM CAVALO MECÂNICO DE CAPACIDADE MÁXIMA DE TRAÇÃO COMBINADO DE 45000 KG, POTÊNCIA 330 CV, INCLUSIVE SEMIREBOQUE COM CAÇAMBA METÁLICA - CHP DIURNO. AF_12/2014</t>
  </si>
  <si>
    <t>89883</t>
  </si>
  <si>
    <t>CAMINHÃO BASCULANTE 14 M3, COM CAVALO MECÂNICO DE CAPACIDADE MÁXIMA DE TRAÇÃO COMBINADO DE 36000 KG, POTÊNCIA 286 CV, INCLUSIVE SEMIREBOQUE COM CAÇAMBA METÁLICA - CHP DIURNO. AF_12/2014</t>
  </si>
  <si>
    <t>89876</t>
  </si>
  <si>
    <t>BATE-ESTACAS POR GRAVIDADE, POTÊNCIA DE 160 HP, PESO DO MARTELO ATÉ 3 TONELADAS - CHP DIURNO. AF_11/2014</t>
  </si>
  <si>
    <t>89843</t>
  </si>
  <si>
    <t>BETONEIRA CAPACIDADE NOMINAL DE 600 L, CAPACIDADE DE MISTURA 440 L, MOTOR A DIESEL POTÊNCIA 10 HP, COM CARREGADOR - CHP DIURNO. AF_11/2014</t>
  </si>
  <si>
    <t>89278</t>
  </si>
  <si>
    <t>GUINDASTE HIDRÁULICO AUTOPROPELIDO, COM LANÇA TELESCÓPICA 28,80 M, CAPACIDADE MÁXIMA 30 T, POTÊNCIA 97 KW, TRAÇÃO 4 X 4 - CHP DIURNO. AF_11/2014</t>
  </si>
  <si>
    <t>89272</t>
  </si>
  <si>
    <t>VIBROACABADORA DE ASFALTO SOBRE ESTEIRAS, LARGURA DE PAVIMENTAÇÃO 2,13 M A 4,55 M, POTÊNCIA 100 HP CAPACIDADE 400 T/H - CHP DIURNO. AF_11/2014</t>
  </si>
  <si>
    <t>89257</t>
  </si>
  <si>
    <t>RECICLADORA DE ASFALTO A FRIO SOBRE RODAS, LARGURA FRESAGEM DE 2,0 M, POTÊNCIA 422 HP - CHP DIURNO. AF_11/2014</t>
  </si>
  <si>
    <t>89250</t>
  </si>
  <si>
    <t>FRESADORA DE ASFALTO A FRIO SOBRE RODAS, LARGURA FRESAGEM DE 2,0 M, POTÊNCIA 550 HP - CHP DIURNO. AF_11/2014</t>
  </si>
  <si>
    <t>89242</t>
  </si>
  <si>
    <t>FRESADORA DE ASFALTO A FRIO SOBRE RODAS, LARGURA FRESAGEM DE 1,0 M, POTÊNCIA 208 HP - CHP DIURNO. AF_11/2014</t>
  </si>
  <si>
    <t>89234</t>
  </si>
  <si>
    <t>BETONEIRA CAPACIDADE NOMINAL DE 600 L, CAPACIDADE DE MISTURA 360 L, MOTOR ELÉTRICO TRIFÁSICO POTÊNCIA DE 4 CV, SEM CARREGADOR - CHP DIURNO. AF_11/2014</t>
  </si>
  <si>
    <t>89225</t>
  </si>
  <si>
    <t>TRATOR DE PNEUS, POTÊNCIA 85 CV, TRAÇÃO 4X4, PESO COM LASTRO DE 4.675 KG - CHP DIURNO. AF_06/2014</t>
  </si>
  <si>
    <t>89035</t>
  </si>
  <si>
    <t>TRATOR DE ESTEIRAS, POTÊNCIA 100 HP, PESO OPERACIONAL 9,4 T, COM LÂMINA 2,19 M3 - CHP DIURNO. AF_06/2014</t>
  </si>
  <si>
    <t>89032</t>
  </si>
  <si>
    <t>TANQUE DE ASFALTO ESTACIONÁRIO COM MAÇARICO, CAPACIDADE 20.000 L - CHP DIURNO. AF_06/2014</t>
  </si>
  <si>
    <t>89028</t>
  </si>
  <si>
    <t>BOMBA SUBMERSÍVEL ELÉTRICA TRIFÁSICA, POTÊNCIA 2,96 HP, Ø ROTOR 144 MM SEMI-ABERTO, BOCAL DE SAÍDA Ø 2, HM/Q = 2 MCA / 38,8 M3/H A 28 MCA / 5 M3/H - CHP DIURNO. AF_06/2014</t>
  </si>
  <si>
    <t>89021</t>
  </si>
  <si>
    <t>ESCAVADEIRA HIDRÁULICA SOBRE ESTEIRAS, CAÇAMBA 1,20 M3, PESO OPERACIONAL 21 T, POTÊNCIA BRUTA 155 HP - CHP DIURNO. AF_06/2014</t>
  </si>
  <si>
    <t>88907</t>
  </si>
  <si>
    <t>TRATOR DE ESTEIRAS, POTÊNCIA 125 HP, PESO OPERACIONAL 12,9 T, COM LÂMINA 2,7 M3 - CHP DIURNO. AF_10/2014</t>
  </si>
  <si>
    <t>88843</t>
  </si>
  <si>
    <t>BETONEIRA CAPACIDADE NOMINAL DE 400 L, CAPACIDADE DE MISTURA 280 L, MOTOR ELÉTRICO TRIFÁSICO POTÊNCIA DE 2 CV, SEM CARREGADOR - CHP DIURNO. AF_10/2014</t>
  </si>
  <si>
    <t>88830</t>
  </si>
  <si>
    <t>PROJETOR DE ARGAMASSA, CAPACIDADE DE PROJEÇÃO 2 M3/H, ALCANCE ATÉ 50 M, MOTOR ELÉTRICO POTÊNCIA 7,5 HP - CHP DIURNO. AF_06/2014</t>
  </si>
  <si>
    <t>88433</t>
  </si>
  <si>
    <t>PROJETOR DE ARGAMASSA, CAPACIDADE DE PROJEÇÃO 1,5 M3/H, ALCANCE DE 30 ATÉ 60 M, MOTOR ELÉTRICO POTÊNCIA 7,5 HP - CHP DIURNO. AF_06/2014</t>
  </si>
  <si>
    <t>88418</t>
  </si>
  <si>
    <t>MISTURADOR DE ARGAMASSA, EIXO HORIZONTAL, CAPACIDADE DE MISTURA 160 KG, MOTOR ELÉTRICO POTÊNCIA 3 CV - CHP DIURNO. AF_06/2014</t>
  </si>
  <si>
    <t>88399</t>
  </si>
  <si>
    <t>MISTURADOR DE ARGAMASSA, EIXO HORIZONTAL, CAPACIDADE DE MISTURA 600 KG, MOTOR ELÉTRICO POTÊNCIA 7,5 CV - CHP DIURNO. AF_06/2014</t>
  </si>
  <si>
    <t>88393</t>
  </si>
  <si>
    <t>MISTURADOR DE ARGAMASSA, EIXO HORIZONTAL, CAPACIDADE DE MISTURA 300 KG, MOTOR ELÉTRICO POTÊNCIA 5 CV - CHP DIURNO. AF_06/2014</t>
  </si>
  <si>
    <t>88386</t>
  </si>
  <si>
    <t>BETONEIRA CAPACIDADE NOMINAL 400 L, CAPACIDADE DE MISTURA 310 L, MOTOR A DIESEL POTÊNCIA 5,0 HP, SEM CARREGADOR - CHP DIURNO. AF_06/2014</t>
  </si>
  <si>
    <t>87445</t>
  </si>
  <si>
    <t>GRUPO DE SOLDAGEM COM GERADOR A DIESEL 60 CV PARA SOLDA ELÉTRICA, SOBRE 04 RODAS, COM MOTOR 4 CILINDROS 600 A - CHP DIURNO. AF_02/2016</t>
  </si>
  <si>
    <t>83765</t>
  </si>
  <si>
    <t>ESPARGIDOR DE ASFALTO PRESSURIZADO, TANQUE 6 M3 COM ISOLAÇÃO TÉRMICA, AQUECIDO COM 2 MAÇARICOS, COM BARRA ESPARGIDORA 3,60 M, MONTADO SOBRE CAMINHÃO  TOCO, PBT 14.300 KG, POTÊNCIA 185 CV - CHP DIURNO. AF_08/2015</t>
  </si>
  <si>
    <t>83362</t>
  </si>
  <si>
    <t>MOTOBOMBA CENTRÍFUGA, MOTOR A GASOLINA, POTÊNCIA 5,42 HP, BOCAIS 1 1/2" X 1", DIÂMETRO ROTOR 143 MM HM/Q = 6 MCA / 16,8 M3/H A 38 MCA / 6,6 M3/H - CHP DIURNO. AF_06/2014</t>
  </si>
  <si>
    <t>73536</t>
  </si>
  <si>
    <t>CAMINHÃO TOCO, PBT 14.300 KG, CARGA ÚTIL MÁX. 9.710 KG, DIST. ENTRE EIXOS 3,56 M, POTÊNCIA 185 CV, INCLUSIVE CARROCERIA FIXA ABERTA DE MADEIRA P/ TRANSPORTE GERAL DE CARGA SECA, DIMEN. APROX. 2,50 X 6,50 X 0,50 M - CHP DIURNO. AF_06/2014</t>
  </si>
  <si>
    <t>73467</t>
  </si>
  <si>
    <t>ROLO COMPACTADOR VIBRATÓRIO PÉ DE CARNEIRO PARA SOLOS, POTÊNCIA 80 HP, PESO OPERACIONAL SEM/COM LASTRO 7,4 / 8,8 T, LARGURA DE TRABALHO 1,68 M - CHP DIURNO. AF_02/2016</t>
  </si>
  <si>
    <t>73436</t>
  </si>
  <si>
    <t>GRUPO GERADOR ESTACIONÁRIO, MOTOR DIESEL POTÊNCIA 170 KVA - CHP DIURNO. AF_02/2016</t>
  </si>
  <si>
    <t>73417</t>
  </si>
  <si>
    <t>CAMINHÃO BASCULANTE 6 M3 TOCO, PESO BRUTO TOTAL 16.000 KG, CARGA ÚTIL MÁXIMA 11.130 KG, DISTÂNCIA ENTRE EIXOS 5,36 M, POTÊNCIA 185 CV, INCLUSIVE CAÇAMBA METÁLICA - CHP DIURNO. AF_06/2014</t>
  </si>
  <si>
    <t>67826</t>
  </si>
  <si>
    <t>ROLO COMPACTADOR PE DE CARNEIRO VIBRATORIO, POTENCIA 125 HP, PESO OPERACIONAL SEM/COM LASTRO 11,95 / 13,30 T, IMPACTO DINAMICO 38,5 / 22,5 T, LARGURA DE TRABALHO 2,15 M - CHP DIURNO. AF_06/2014</t>
  </si>
  <si>
    <t>7049</t>
  </si>
  <si>
    <t>MOTOBOMBA TRASH (PARA ÁGUA SUJA) AUTO ESCORVANTE, MOTOR GASOLINA DE 6,41 HP, DIÂMETROS DE SUCÇÃO X RECALQUE: 3" X 3", HM/Q = 10 MCA / 60 M3/H A 23 MCA / 0 M3/H - CHP DIURNO. AF_10/2014</t>
  </si>
  <si>
    <t>7042</t>
  </si>
  <si>
    <t>TANQUE DE ASFALTO ESTACIONÁRIO COM SERPENTINA, CAPACIDADE 30.000 L - CHP DIURNO. AF_06/2014</t>
  </si>
  <si>
    <t>7030</t>
  </si>
  <si>
    <t>ROLO COMPACTADOR DE PNEUS ESTÁTICO, PRESSÃO VARIÁVEL, POTÊNCIA 111 HP, PESO SEM/COM LASTRO 9,5 / 26 T, LARGURA DE TRABALHO 1,90 M - CHP DIURNO. AF_07/2014</t>
  </si>
  <si>
    <t>6879</t>
  </si>
  <si>
    <t>CAMINHÃO PIPA 6.000 L, PESO BRUTO TOTAL 13.000 KG, DISTÂNCIA ENTRE EIXOS 4,80 M, POTÊNCIA 189 CV INCLUSIVE TANQUE DE AÇO PARA TRANSPORTE DE ÁGUA, CAPACIDADE 6 M3 - CHP DIURNO. AF_06/2014</t>
  </si>
  <si>
    <t>6259</t>
  </si>
  <si>
    <t>COMPRESSOR DE AR REBOCÁVEL, VAZÃO 189 PCM, PRESSÃO EFETIVA DE TRABALHO 102 PSI, MOTOR DIESEL, POTÊNCIA 63 CV - CHP DIURNO. AF_06/2015</t>
  </si>
  <si>
    <t>5953</t>
  </si>
  <si>
    <t>PÁ CARREGADEIRA SOBRE RODAS, POTÊNCIA 197 HP, CAPACIDADE DA CAÇAMBA 2,5 A 3,5 M3, PESO OPERACIONAL 18338 KG - CHP DIURNO. AF_06/2014</t>
  </si>
  <si>
    <t>5944</t>
  </si>
  <si>
    <t>PÁ CARREGADEIRA SOBRE RODAS, POTÊNCIA LÍQUIDA 128 HP, CAPACIDADE DA CAÇAMBA 1,7 A 2,8 M3, PESO OPERACIONAL 11632 KG - CHP DIURNO. AF_06/2014</t>
  </si>
  <si>
    <t>5940</t>
  </si>
  <si>
    <t>MOTONIVELADORA POTÊNCIA BÁSICA LÍQUIDA (PRIMEIRA MARCHA) 125 HP, PESO BRUTO 13032 KG, LARGURA DA LÂMINA DE 3,7 M - CHP DIURNO. AF_06/2014</t>
  </si>
  <si>
    <t>5932</t>
  </si>
  <si>
    <t>GUINDAUTO HIDRÁULICO, CAPACIDADE MÁXIMA DE CARGA 6200 KG, MOMENTO MÁXIMO DE CARGA 11,7 TM, ALCANCE MÁXIMO HORIZONTAL 9,70 M, INCLUSIVE CAMINHÃO TOCO PBT 16.000 KG, POTÊNCIA DE 189 CV - CHP DIURNO. AF_06/2014</t>
  </si>
  <si>
    <t>5928</t>
  </si>
  <si>
    <t>GRADE DE DISCO REBOCÁVEL COM 20 DISCOS 24" X 6 MM COM PNEUS PARA TRANSPORTE - CHP DIURNO. AF_06/2014</t>
  </si>
  <si>
    <t>5921</t>
  </si>
  <si>
    <t>ESPARGIDOR DE ASFALTO PRESSURIZADO COM TANQUE DE 2500 L, REBOCÁVEL COM MOTOR A GASOLINA POTÊNCIA 3,4 HP - CHP DIURNO. AF_07/2014</t>
  </si>
  <si>
    <t>5909</t>
  </si>
  <si>
    <t>CAMINHÃO PIPA 10.000 L TRUCADO, PESO BRUTO TOTAL 23.000 KG, CARGA ÚTIL MÁXIMA 15.935 KG, DISTÂNCIA ENTRE EIXOS 4,8 M, POTÊNCIA 230 CV, INCLUSIVE TANQUE DE AÇO PARA TRANSPORTE DE ÁGUA - CHP DIURNO. AF_06/2014</t>
  </si>
  <si>
    <t>5901</t>
  </si>
  <si>
    <t>CAMINHÃO TOCO, PESO BRUTO TOTAL 16.000 KG, CARGA ÚTIL MÁXIMA DE 10.685 KG, DISTÂNCIA ENTRE EIXOS 4,80 M, POTÊNCIA 189 CV EXCLUSIVE CARROCERIA - CHP DIURNO. AF_06/2014</t>
  </si>
  <si>
    <t>5894</t>
  </si>
  <si>
    <t>CAMINHÃO TOCO, PESO BRUTO TOTAL 14.300 KG, CARGA ÚTIL MÁXIMA 9590 KG, DISTÂNCIA ENTRE EIXOS 4,76 M, POTÊNCIA 185 CV (NÃO INCLUI CARROCERIA) - CHP DIURNO. AF_06/2014</t>
  </si>
  <si>
    <t>5890</t>
  </si>
  <si>
    <t>USINA DE LAMA ASFÁLTICA, PROD 30 A 50 T/H, SILO DE AGREGADO 7 M3, RESERVATÓRIOS PARA EMULSÃO E ÁGUA DE 2,3 M3 CADA, MISTURADOR TIPO PUG MILL A SER MONTADO SOBRE CAMINHÃO - CHP DIURNO. AF_10/2014</t>
  </si>
  <si>
    <t>5882</t>
  </si>
  <si>
    <t>ROLO COMPACTADOR VIBRATÓRIO PÉ DE CARNEIRO, OPERADO POR CONTROLE REMOTO, POTÊNCIA 12,5 KW, PESO OPERACIONAL 1,675 T, LARGURA DE TRABALHO 0,85 M - CHP DIURNO. AF_02/2016</t>
  </si>
  <si>
    <t>5879</t>
  </si>
  <si>
    <t>RETROESCAVADEIRA SOBRE RODAS COM CARREGADEIRA, TRAÇÃO 4X4, POTÊNCIA LÍQ. 72 HP, CAÇAMBA CARREG. CAP. MÍN. 0,79 M3, CAÇAMBA RETRO CAP. 0,18 M3, PESO OPERACIONAL MÍN. 7.140 KG, PROFUNDIDADE ESCAVAÇÃO MÁX. 4,50 M - CHP DIURNO. AF_06/2014</t>
  </si>
  <si>
    <t>5875</t>
  </si>
  <si>
    <t>ROLO COMPACTADOR VIBRATÓRIO TANDEM AÇO LISO, POTÊNCIA 58 HP, PESO SEM/COM LASTRO 6,5 / 9,4 T, LARGURA DE TRABALHO 1,2 M - CHP DIURNO. AF_06/2014</t>
  </si>
  <si>
    <t>5867</t>
  </si>
  <si>
    <t>11,11</t>
  </si>
  <si>
    <t>ROLO COMPACTADOR VIBRATÓRIO REBOCÁVEL, CILINDRO DE AÇO LISO, POTÊNCIA DE TRAÇÃO DE 65 CV, PESO 4,7 T, IMPACTO DINÂMICO 18,3 T, LARGURA DE TRABALHO 1,67 M - CHP DIURNO. AF_02/2016</t>
  </si>
  <si>
    <t>5863</t>
  </si>
  <si>
    <t>TRATOR DE ESTEIRAS, POTÊNCIA 347 HP, PESO OPERACIONAL 38,5 T, COM LÂMINA 8,70 M3 - CHP DIURNO. AF_06/2014</t>
  </si>
  <si>
    <t>5855</t>
  </si>
  <si>
    <t>TRATOR DE ESTEIRAS, POTÊNCIA 150 HP, PESO OPERACIONAL 16,7 T, COM RODA MOTRIZ ELEVADA E LÂMINA 3,18 M3 - CHP DIURNO. AF_06/2014</t>
  </si>
  <si>
    <t>5851</t>
  </si>
  <si>
    <t>TRATOR DE ESTEIRAS, POTÊNCIA 170 HP, PESO OPERACIONAL 19 T, CAÇAMBA 5,2 M3 - CHP DIURNO. AF_06/2014</t>
  </si>
  <si>
    <t>5847</t>
  </si>
  <si>
    <t>TRATOR DE PNEUS, POTÊNCIA 122 CV, TRAÇÃO 4X4, PESO COM LASTRO DE 4.510 KG - CHP DIURNO. AF_06/2014</t>
  </si>
  <si>
    <t>5843</t>
  </si>
  <si>
    <t>VASSOURA MECÂNICA REBOCÁVEL COM ESCOVA CILÍNDRICA, LARGURA ÚTIL DE VARRIMENTO DE 2,44 M - CHP DIURNO. AF_06/2014</t>
  </si>
  <si>
    <t>5839</t>
  </si>
  <si>
    <t>VIBROACABADORA DE ASFALTO SOBRE ESTEIRAS, LARGURA DE PAVIMENTAÇÃO 1,90 M A 5,30 M, POTÊNCIA 105 HP CAPACIDADE 450 T/H - CHP DIURNO. AF_11/2014</t>
  </si>
  <si>
    <t>5835</t>
  </si>
  <si>
    <t>CAMINHÃO TOCO, PBT 16.000 KG, CARGA ÚTIL MÁX. 10.685 KG, DIST. ENTRE EIXOS 4,8 M, POTÊNCIA 189 CV, INCLUSIVE CARROCERIA FIXA ABERTA DE MADEIRA P/ TRANSPORTE GERAL DE CARGA SECA, DIMEN. APROX. 2,5 X 7,00 X 0,50 M - CHP DIURNO. AF_06/2014</t>
  </si>
  <si>
    <t>5824</t>
  </si>
  <si>
    <t>USINA DE CONCRETO FIXA, CAPACIDADE NOMINAL DE 90 A 120 M3/H, SEM SILO - CHP DIURNO. AF_07/2016</t>
  </si>
  <si>
    <t>5823</t>
  </si>
  <si>
    <t>CAMINHÃO BASCULANTE 6 M3, PESO BRUTO TOTAL 16.000 KG, CARGA ÚTIL MÁXIMA 13.071 KG, DISTÂNCIA ENTRE EIXOS 4,80 M, POTÊNCIA 230 CV INCLUSIVE CAÇAMBA METÁLICA - CHP DIURNO. AF_06/2014</t>
  </si>
  <si>
    <t>5811</t>
  </si>
  <si>
    <t>MARTELETE OU ROMPEDOR PNEUMÁTICO MANUAL, 28 KG, COM SILENCIADOR - CHP DIURNO. AF_07/2016</t>
  </si>
  <si>
    <t>5795</t>
  </si>
  <si>
    <t>GRADE DE DISCO CONTROLE REMOTO REBOCÁVEL, COM 24 DISCOS 24 X 6 MM COM PNEUS PARA TRANSPORTE - CHP DIURNO. AF_06/2014</t>
  </si>
  <si>
    <t>5689</t>
  </si>
  <si>
    <t>ROLO COMPACTADOR VIBRATÓRIO DE UM CILINDRO AÇO LISO, POTÊNCIA 80 HP, PESO OPERACIONAL MÁXIMO 8,1 T, IMPACTO DINÂMICO 16,15 / 9,5 T, LARGURA DE TRABALHO 1,68 M - CHP DIURNO. AF_06/2014</t>
  </si>
  <si>
    <t>5684</t>
  </si>
  <si>
    <t>RETROESCAVADEIRA SOBRE RODAS COM CARREGADEIRA, TRAÇÃO 4X2, POTÊNCIA LÍQ. 79 HP, CAÇAMBA CARREG. CAP. MÍN. 1 M3, CAÇAMBA RETRO CAP. 0,20 M3, PESO OPERACIONAL MÍN. 6.570 KG, PROFUNDIDADE ESCAVAÇÃO MÁX. 4,37 M - CHP DIURNO. AF_06/2014</t>
  </si>
  <si>
    <t>5680</t>
  </si>
  <si>
    <t>RETROESCAVADEIRA SOBRE RODAS COM CARREGADEIRA, TRAÇÃO 4X4, POTÊNCIA LÍQ. 88 HP, CAÇAMBA CARREG. CAP. MÍN. 1 M3, CAÇAMBA RETRO CAP. 0,26 M3, PESO OPERACIONAL MÍN. 6.674 KG, PROFUNDIDADE ESCAVAÇÃO MÁX. 4,37 M - CHP DIURNO. AF_06/2014</t>
  </si>
  <si>
    <t>5678</t>
  </si>
  <si>
    <t>ESCAVADEIRA HIDRÁULICA SOBRE ESTEIRAS, CAÇAMBA 0,80 M3, PESO OPERACIONAL 17 T, POTENCIA BRUTA 111 HP - CHP DIURNO. AF_06/2014</t>
  </si>
  <si>
    <t>5631</t>
  </si>
  <si>
    <t>CANT</t>
  </si>
  <si>
    <t>CANTEIRO DE OBRAS</t>
  </si>
  <si>
    <t>98462</t>
  </si>
  <si>
    <t>0001</t>
  </si>
  <si>
    <t>CONSTRUCAO DO CANTEIRO</t>
  </si>
  <si>
    <t>98461</t>
  </si>
  <si>
    <t>PISO PARA CONSTRUÇÃO TEMPORÁRIA EM MADEIRA, SEM REAPROVEITAMENTO. AF_05/2018</t>
  </si>
  <si>
    <t>98460</t>
  </si>
  <si>
    <t>TAPUME COM TELHA METÁLICA. AF_05/2018</t>
  </si>
  <si>
    <t>98459</t>
  </si>
  <si>
    <t>TAPUME COM COMPENSADO DE MADEIRA. AF_05/2018</t>
  </si>
  <si>
    <t>98458</t>
  </si>
  <si>
    <t>PAREDE DE MADEIRA COMPENSADA PARA CONSTRUÇÃO TEMPORÁRIA EM CHAPA DUPLA, INTERNA, COM ÁREA LÍQUIDA MENOR QUE 6 M², COM VÃO. AF_05/2018</t>
  </si>
  <si>
    <t>98456</t>
  </si>
  <si>
    <t>PAREDE DE MADEIRA COMPENSADA PARA CONSTRUÇÃO TEMPORÁRIA EM CHAPA DUPLA, INTERNA, COM ÁREA LÍQUIDA MAIOR OU IGUAL A 6 M², COM VÃO. AF_05/2018</t>
  </si>
  <si>
    <t>98455</t>
  </si>
  <si>
    <t>PAREDE DE MADEIRA COMPENSADA PARA CONSTRUÇÃO TEMPORÁRIA EM CHAPA DUPLA, EXTERNA, COM ÁREA LÍQUIDA MENOR QUE 6 M², COM VÃO. AF_05/2018</t>
  </si>
  <si>
    <t>98454</t>
  </si>
  <si>
    <t>PAREDE DE MADEIRA COMPENSADA PARA CONSTRUÇÃO TEMPORÁRIA EM CHAPA DUPLA, EXTERNA, COM ÁREA LÍQUIDA MAIOR OU IGUAL A QUE 6 M², COM VÃO. AF_05/2018</t>
  </si>
  <si>
    <t>98453</t>
  </si>
  <si>
    <t>PAREDE DE MADEIRA COMPENSADA PARA CONSTRUÇÃO TEMPORÁRIA EM CHAPA DUPLA, INTERNA, COM ÁREA LÍQUIDA MENOR QUE 6 M², SEM VÃO. AF_05/2018</t>
  </si>
  <si>
    <t>98452</t>
  </si>
  <si>
    <t>PAREDE DE MADEIRA COMPENSADA PARA CONSTRUÇÃO TEMPORÁRIA EM CHAPA DUPLA, INTERNA, COM ÁREA LÍQUIDA MAIOR OU IGUAL A 6 M², SEM VÃO. AF_05/2018</t>
  </si>
  <si>
    <t>98451</t>
  </si>
  <si>
    <t>PAREDE DE MADEIRA COMPENSADA PARA CONSTRUÇÃO TEMPORÁRIA EM CHAPA DUPLA, EXTERNA, COM ÁREA LÍQUIDA MENOR QUE 6 M², SEM VÃO. AF_05/2018</t>
  </si>
  <si>
    <t>98450</t>
  </si>
  <si>
    <t>PAREDE DE MADEIRA COMPENSADA PARA CONSTRUÇÃO TEMPORÁRIA EM CHAPA DUPLA, EXTERNA, COM ÁREA LÍQUIDA MAIOR OU IGUAL A 6 M², SEM VÃO. AF_05/2018</t>
  </si>
  <si>
    <t>98449</t>
  </si>
  <si>
    <t>PAREDE DE MADEIRA COMPENSADA PARA CONSTRUÇÃO TEMPORÁRIA EM CHAPA SIMPLES, INTERNA, COM ÁREA LÍQUIDA MENOR QUE 6 M², COM VÃO. AF_05/2018</t>
  </si>
  <si>
    <t>98448</t>
  </si>
  <si>
    <t>PAREDE DE MADEIRA COMPENSADA PARA CONSTRUÇÃO TEMPORÁRIA EM CHAPA SIMPLES, INTERNA, COM ÁREA LÍQUIDA MAIOR OU IGUAL A 6 M², COM VÃO. AF_05/2018</t>
  </si>
  <si>
    <t>98447</t>
  </si>
  <si>
    <t>PAREDE DE MADEIRA COMPENSADA PARA CONSTRUÇÃO TEMPORÁRIA EM CHAPA SIMPLES, EXTERNA, COM ÁREA LÍQUIDA MENOR QUE 6 M², COM VÃO. AF_05/2018</t>
  </si>
  <si>
    <t>98446</t>
  </si>
  <si>
    <t>PAREDE DE MADEIRA COMPENSADA PARA CONSTRUÇÃO TEMPORÁRIA EM CHAPA SIMPLES, EXTERNA, COM ÁREA LÍQUIDA MAIOR OU IGUAL A 6 M², COM VÃO. AF_05/2018</t>
  </si>
  <si>
    <t>98445</t>
  </si>
  <si>
    <t>PAREDE DE MADEIRA COMPENSADA PARA CONSTRUÇÃO TEMPORÁRIA EM CHAPA SIMPLES, INTERNA, COM ÁREA LÍQUIDA MENOR QUE 6 M², SEM VÃO. AF_05/2018</t>
  </si>
  <si>
    <t>98444</t>
  </si>
  <si>
    <t>PAREDE DE MADEIRA COMPENSADA PARA CONSTRUÇÃO TEMPORÁRIA EM CHAPA SIMPLES, INTERNA, COM ÁREA LÍQUIDA MAIOR OU IGUAL A 6 M², SEM VÃO. AF_05/2018</t>
  </si>
  <si>
    <t>98443</t>
  </si>
  <si>
    <t>PAREDE DE MADEIRA COMPENSADA PARA CONSTRUÇÃO TEMPORÁRIA EM CHAPA SIMPLES, EXTERNA, COM ÁREA LÍQUIDA MENOR QUE 6 M², SEM VÃO. AF_05/2018</t>
  </si>
  <si>
    <t>98442</t>
  </si>
  <si>
    <t>PAREDE DE MADEIRA COMPENSADA PARA CONSTRUÇÃO TEMPORÁRIA EM CHAPA SIMPLES, EXTERNA, COM ÁREA LÍQUIDA MAIOR OU IGUAL A 6 M², SEM VÃO. AF_05/2018</t>
  </si>
  <si>
    <t>98441</t>
  </si>
  <si>
    <t>EXECUÇÃO DE GUARITA EM CANTEIRO DE OBRA EM CHAPA DE MADEIRA COMPENSADA, NÃO INCLUSO MOBILIÁRIO. AF_04/2016</t>
  </si>
  <si>
    <t>93585</t>
  </si>
  <si>
    <t>EXECUÇÃO DE DEPÓSITO EM CANTEIRO DE OBRA EM CHAPA DE MADEIRA COMPENSADA, NÃO INCLUSO MOBILIÁRIO. AF_04/2016</t>
  </si>
  <si>
    <t>93584</t>
  </si>
  <si>
    <t>EXECUÇÃO DE CENTRAL DE FÔRMAS, PRODUÇÃO DE ARGAMASSA OU CONCRETO EM CANTEIRO DE OBRA, NÃO INCLUSO MOBILIÁRIO E EQUIPAMENTOS. AF_04/2016</t>
  </si>
  <si>
    <t>93583</t>
  </si>
  <si>
    <t>EXECUÇÃO DE CENTRAL DE ARMADURA EM CANTEIRO DE OBRA, NÃO INCLUSO MOBILIÁRIO E EQUIPAMENTOS. AF_04/2016</t>
  </si>
  <si>
    <t>93582</t>
  </si>
  <si>
    <t>93243</t>
  </si>
  <si>
    <t>93214</t>
  </si>
  <si>
    <t>EXECUÇÃO DE SANITÁRIO E VESTIÁRIO EM CANTEIRO DE OBRA EM ALVENARIA, NÃO INCLUSO MOBILIÁRIO. AF_02/2016</t>
  </si>
  <si>
    <t>93213</t>
  </si>
  <si>
    <t>EXECUÇÃO DE SANITÁRIO E VESTIÁRIO EM CANTEIRO DE OBRA EM CHAPA DE MADEIRA COMPENSADA, NÃO INCLUSO MOBILIÁRIO. AF_02/2016</t>
  </si>
  <si>
    <t>93212</t>
  </si>
  <si>
    <t>EXECUÇÃO DE REFEITÓRIO EM CANTEIRO DE OBRA EM ALVENARIA, NÃO INCLUSO MOBILIÁRIO E EQUIPAMENTOS. AF_02/2016</t>
  </si>
  <si>
    <t>93211</t>
  </si>
  <si>
    <t>EXECUÇÃO DE REFEITÓRIO EM CANTEIRO DE OBRA EM CHAPA DE MADEIRA COMPENSADA, NÃO INCLUSO MOBILIÁRIO E EQUIPAMENTOS. AF_02/2016</t>
  </si>
  <si>
    <t>93210</t>
  </si>
  <si>
    <t>EXECUÇÃO DE ALMOXARIFADO EM CANTEIRO DE OBRA EM ALVENARIA, INCLUSO PRATELEIRAS. AF_02/2016</t>
  </si>
  <si>
    <t>93209</t>
  </si>
  <si>
    <t>EXECUÇÃO DE ALMOXARIFADO EM CANTEIRO DE OBRA EM CHAPA DE MADEIRA COMPENSADA, INCLUSO PRATELEIRAS. AF_02/2016</t>
  </si>
  <si>
    <t>93208</t>
  </si>
  <si>
    <t>EXECUÇÃO DE ESCRITÓRIO EM CANTEIRO DE OBRA EM CHAPA DE MADEIRA COMPENSADA, NÃO INCLUSO MOBILIÁRIO E EQUIPAMENTOS. AF_02/2016</t>
  </si>
  <si>
    <t>93207</t>
  </si>
  <si>
    <t>EXECUÇÃO DE ESCRITÓRIO EM CANTEIRO DE OBRA EM ALVENARIA, NÃO INCLUSO MOBILIÁRIO E EQUIPAMENTOS. AF_02/2016</t>
  </si>
  <si>
    <t>93206</t>
  </si>
  <si>
    <t>ASTU</t>
  </si>
  <si>
    <t>ASSENTAMENTO DE TUBOS E PECAS</t>
  </si>
  <si>
    <t>ASSENTAMENTO DE TUBO DE PVC DEFOFO OU PRFV OU RPVC PARA REDE DE ÁGUA, DN 500 MM, JUNTA ELÁSTICA INTEGRADA, INSTALADO EM LOCAL COM NÍVEL BAIXO DE INTERFERÊNCIAS (NÃO INCLUI FORNECIMENTO). AF_11/2017</t>
  </si>
  <si>
    <t>97140</t>
  </si>
  <si>
    <t>0230</t>
  </si>
  <si>
    <t>FORNEC E/OU ASSENT DE TUBO PVC DEFOFO COM JUNTA ELASTICA</t>
  </si>
  <si>
    <t>ASSENTAMENTO DE TUBO DE PVC DEFOFO OU PRFV OU RPVC PARA REDE DE ÁGUA, DN 400 MM, JUNTA ELÁSTICA INTEGRADA, INSTALADO EM LOCAL COM NÍVEL BAIXO DE INTERFERÊNCIAS (NÃO INCLUI FORNECIMENTO). AF_11/2017</t>
  </si>
  <si>
    <t>97139</t>
  </si>
  <si>
    <t>ASSENTAMENTO DE TUBO DE PVC DEFOFO OU PRFV OU RPVC PARA REDE DE ÁGUA, DN 350 MM, JUNTA ELÁSTICA INTEGRADA, INSTALADO EM LOCAL COM NÍVEL BAIXO DE INTERFERÊNCIAS (NÃO INCLUI FORNECIMENTO). AF_11/2017</t>
  </si>
  <si>
    <t>97138</t>
  </si>
  <si>
    <t>ASSENTAMENTO DE TUBO DE PVC DEFOFO OU PRFV OU RPVC PARA REDE DE ÁGUA, DN 300 MM, JUNTA ELÁSTICA INTEGRADA, INSTALADO EM LOCAL COM NÍVEL BAIXO DE INTERFERÊNCIAS (NÃO INCLUI FORNECIMENTO). AF_11/2017</t>
  </si>
  <si>
    <t>97137</t>
  </si>
  <si>
    <t>4,67</t>
  </si>
  <si>
    <t>ASSENTAMENTO DE TUBO DE PVC DEFOFO OU PRFV OU RPVC PARA REDE DE ÁGUA, DN 250 MM, JUNTA ELÁSTICA INTEGRADA, INSTALADO EM LOCAL COM NÍVEL BAIXO DE INTERFERÊNCIAS (NÃO INCLUI FORNECIMENTO). AF_11/2017</t>
  </si>
  <si>
    <t>97136</t>
  </si>
  <si>
    <t>ASSENTAMENTO DE TUBO DE PVC DEFOFO OU PRFV OU RPVC PARA REDE DE ÁGUA, DN 200 MM, JUNTA ELÁSTICA INTEGRADA, INSTALADO EM LOCAL COM NÍVEL BAIXO DE INTERFERÊNCIAS (NÃO INCLUI FORNECIMENTO). AF_11/2017</t>
  </si>
  <si>
    <t>97135</t>
  </si>
  <si>
    <t>ASSENTAMENTO DE TUBO DE PVC DEFOFO OU PRFV OU RPVC PARA REDE DE ÁGUA, DN 150 MM, JUNTA ELÁSTICA INTEGRADA, INSTALADO EM LOCAL COM NÍVEL BAIXO DE INTERFERÊNCIAS (NÃO INCLUI FORNECIMENTO). AF_11/2017</t>
  </si>
  <si>
    <t>97134</t>
  </si>
  <si>
    <t>18,24</t>
  </si>
  <si>
    <t>ASSENTAMENTO DE TUBO DE PVC DEFOFO OU PRFV OU RPVC PARA REDE DE ÁGUA, DN 500 MM, JUNTA ELÁSTICA INTEGRADA, INSTALADO EM LOCAL COM NÍVEL ALTO DE INTERFERÊNCIAS (NÃO INCLUI FORNECIMENTO). AF_11/2017</t>
  </si>
  <si>
    <t>97133</t>
  </si>
  <si>
    <t>ASSENTAMENTO DE TUBO DE PVC DEFOFO OU PRFV OU RPVC PARA REDE DE ÁGUA, DN 400 MM, JUNTA ELÁSTICA INTEGRADA, INSTALADO EM LOCAL COM NÍVEL ALTO DE INTERFERÊNCIAS (NÃO INCLUI FORNECIMENTO). AF_11/2017</t>
  </si>
  <si>
    <t>97132</t>
  </si>
  <si>
    <t>ASSENTAMENTO DE TUBO DE PVC DEFOFO OU PRFV OU RPVC PARA REDE DE ÁGUA, DN 350 MM, JUNTA ELÁSTICA INTEGRADA, INSTALADO EM LOCAL COM NÍVEL ALTO DE INTERFERÊNCIAS (NÃO INCLUI FORNECIMENTO). AF_11/2017</t>
  </si>
  <si>
    <t>97131</t>
  </si>
  <si>
    <t>ASSENTAMENTO DE TUBO DE PVC DEFOFO OU PRFV OU RPVC PARA REDE DE ÁGUA, DN 300 MM, JUNTA ELÁSTICA INTEGRADA, INSTALADO EM LOCAL COM NÍVEL ALTO DE INTERFERÊNCIAS (NÃO INCLUI FORNECIMENTO). AF_11/2017</t>
  </si>
  <si>
    <t>97130</t>
  </si>
  <si>
    <t>ASSENTAMENTO DE TUBO DE PVC DEFOFO OU PRFV OU RPVC PARA REDE DE ÁGUA, DN 250 MM, JUNTA ELÁSTICA INTEGRADA, INSTALADO EM LOCAL COM NÍVEL ALTO DE INTERFERÊNCIAS (NÃO INCLUI FORNECIMENTO). AF_11/2017</t>
  </si>
  <si>
    <t>97129</t>
  </si>
  <si>
    <t>ASSENTAMENTO DE TUBO DE PVC DEFOFO OU PRFV OU RPVC PARA REDE DE ÁGUA, DN 200 MM, JUNTA ELÁSTICA INTEGRADA, INSTALADO EM LOCAL COM NÍVEL ALTO DE INTERFERÊNCIAS (NÃO INCLUI FORNECIMENTO). AF_11/2017</t>
  </si>
  <si>
    <t>97128</t>
  </si>
  <si>
    <t>ASSENTAMENTO DE TUBO DE PVC DEFOFO OU PRFV OU RPVC PARA REDE DE ÁGUA, DN 150 MM, JUNTA ELÁSTICA INTEGRADA, INSTALADO EM LOCAL COM NÍVEL ALTO DE INTERFERÊNCIAS (NÃO INCLUI FORNECIMENTO). AF_11/2017</t>
  </si>
  <si>
    <t>97127</t>
  </si>
  <si>
    <t>TUBO DE CONCRETO (SIMPLES) PARA REDES COLETORAS DE ÁGUAS PLUVIAIS, DIÂMETRO DE 500 MM, JUNTA RÍGIDA, INSTALADO EM LOCAL COM ALTO NÍVEL DE INTERFERÊNCIAS - FORNECIMENTO E ASSENTAMENTO. AF_12/2015</t>
  </si>
  <si>
    <t>95572</t>
  </si>
  <si>
    <t>0052</t>
  </si>
  <si>
    <t>FORNEC E/OU ASSENT DE TUBO DE CONCRETO COM JUNTA ARGAMASSADA</t>
  </si>
  <si>
    <t>TUBO DE CONCRETO (SIMPLES) PARA REDES COLETORAS DE ÁGUAS PLUVIAIS, DIÂMETRO DE 400 MM, JUNTA RÍGIDA, INSTALADO EM LOCAL COM ALTO NÍVEL DE INTERFERÊNCIAS - FORNECIMENTO E ASSENTAMENTO. AF_12/2015</t>
  </si>
  <si>
    <t>95571</t>
  </si>
  <si>
    <t>TUBO DE CONCRETO (SIMPLES) PARA REDES COLETORAS DE ÁGUAS PLUVIAIS, DIÂMETRO DE 300 MM, JUNTA RÍGIDA, INSTALADO EM LOCAL COM ALTO NÍVEL DE INTERFERÊNCIAS - FORNECIMENTO E ASSENTAMENTO. AF_12/2015</t>
  </si>
  <si>
    <t>95570</t>
  </si>
  <si>
    <t>TUBO DE CONCRETO (SIMPLES) PARA REDES COLETORAS DE ÁGUAS PLUVIAIS, DIÂMETRO DE 500 MM, JUNTA RÍGIDA, INSTALADO EM LOCAL COM BAIXO NÍVEL DE INTERFERÊNCIAS - FORNECIMENTO E ASSENTAMENTO. AF_12/2015</t>
  </si>
  <si>
    <t>95569</t>
  </si>
  <si>
    <t>TUBO DE CONCRETO (SIMPLES) PARA REDES COLETORAS DE ÁGUAS PLUVIAIS, DIÂMETRO DE 400 MM, JUNTA RÍGIDA, INSTALADO EM LOCAL COM BAIXO NÍVEL DE INTERFERÊNCIAS - FORNECIMENTO E ASSENTAMENTO. AF_12/2015</t>
  </si>
  <si>
    <t>95568</t>
  </si>
  <si>
    <t>TUBO DE CONCRETO (SIMPLES) PARA REDES COLETORAS DE ÁGUAS PLUVIAIS, DIÂMETRO DE 300 MM, JUNTA RÍGIDA, INSTALADO EM LOCAL COM BAIXO NÍVEL DE INTERFERÊNCIAS - FORNECIMENTO E ASSENTAMENTO. AF_12/2015</t>
  </si>
  <si>
    <t>95567</t>
  </si>
  <si>
    <t>TUBO DE CONCRETO PARA REDES COLETORAS DE ÁGUAS PLUVIAIS, DIÂMETRO DE 300MM, JUNTA RÍGIDA, INSTALADO EM LOCAL COM ALTO NÍVEL DE INTERFERÊNCIAS - FORNECIMENTO E ASSENTAMENTO. AF_12/2015</t>
  </si>
  <si>
    <t>95566</t>
  </si>
  <si>
    <t>TUBO DE CONCRETO PARA REDES COLETORAS DE ÁGUAS PLUVIAIS, DIÂMETRO DE 300MM, JUNTA RÍGIDA, INSTALADO EM LOCAL COM BAIXO NÍVEL DE INTERFERÊNCIAS - FORNECIMENTO E ASSENTAMENTO. AF_12/2015</t>
  </si>
  <si>
    <t>95565</t>
  </si>
  <si>
    <t>ASSENTAMENTO DE TUBO DE CONCRETO PARA REDES COLETORAS DE ÁGUAS PLUVIAIS, DIÂMETRO DE 1500 MM, JUNTA RÍGIDA, INSTALADO EM LOCAL COM ALTO NÍVEL DE INTERFERÊNCIAS (NÃO INCLUI FORNECIMENTO). AF_12/2015</t>
  </si>
  <si>
    <t>92832</t>
  </si>
  <si>
    <t>TUBO DE CONCRETO PARA REDES COLETORAS DE ÁGUAS PLUVIAIS, DIÂMETRO DE 1500 MM, JUNTA RÍGIDA, INSTALADO EM LOCAL COM ALTO NÍVEL DE INTERFERÊNCIAS - FORNECIMENTO E ASSENTAMENTO. AF_12/2015</t>
  </si>
  <si>
    <t>92831</t>
  </si>
  <si>
    <t>ASSENTAMENTO DE TUBO DE CONCRETO PARA REDES COLETORAS DE ÁGUAS PLUVIAIS, DIÂMETRO DE 1200 MM, JUNTA RÍGIDA, INSTALADO EM LOCAL COM ALTO NÍVEL DE INTERFERÊNCIAS (NÃO INCLUI FORNECIMENTO). AF_12/2015</t>
  </si>
  <si>
    <t>92830</t>
  </si>
  <si>
    <t>TUBO DE CONCRETO PARA REDES COLETORAS DE ÁGUAS PLUVIAIS, DIÂMETRO DE 1200 MM, JUNTA RÍGIDA, INSTALADO EM LOCAL COM ALTO NÍVEL DE INTERFERÊNCIAS - FORNECIMENTO E ASSENTAMENTO. AF_12/2015</t>
  </si>
  <si>
    <t>92829</t>
  </si>
  <si>
    <t>ASSENTAMENTO DE TUBO DE CONCRETO PARA REDES COLETORAS DE ÁGUAS PLUVIAIS, DIÂMETRO DE 1000 MM, JUNTA RÍGIDA, INSTALADO EM LOCAL COM ALTO NÍVEL DE INTERFERÊNCIAS (NÃO INCLUI FORNECIMENTO). AF_12/2015</t>
  </si>
  <si>
    <t>92828</t>
  </si>
  <si>
    <t>ASSENTAMENTO DE TUBO DE CONCRETO PARA REDES COLETORAS DE ÁGUAS PLUVIAIS, DIÂMETRO DE 900 MM, JUNTA RÍGIDA, INSTALADO EM LOCAL COM ALTO NÍVEL DE INTERFERÊNCIAS (NÃO INCLUI FORNECIMENTO). AF_12/2015</t>
  </si>
  <si>
    <t>92827</t>
  </si>
  <si>
    <t>ASSENTAMENTO DE TUBO DE CONCRETO PARA REDES COLETORAS DE ÁGUAS PLUVIAIS, DIÂMETRO DE 800 MM, JUNTA RÍGIDA, INSTALADO EM LOCAL COM ALTO NÍVEL DE INTERFERÊNCIAS (NÃO INCLUI FORNECIMENTO). AF_12/2015</t>
  </si>
  <si>
    <t>92826</t>
  </si>
  <si>
    <t>ASSENTAMENTO DE TUBO DE CONCRETO PARA REDES COLETORAS DE ÁGUAS PLUVIAIS, DIÂMETRO DE 700 MM, JUNTA RÍGIDA, INSTALADO EM LOCAL COM ALTO NÍVEL DE INTERFERÊNCIAS (NÃO INCLUI FORNECIMENTO). AF_12/2015</t>
  </si>
  <si>
    <t>92825</t>
  </si>
  <si>
    <t>ASSENTAMENTO DE TUBO DE CONCRETO PARA REDES COLETORAS DE ÁGUAS PLUVIAIS, DIÂMETRO DE 600 MM, JUNTA RÍGIDA, INSTALADO EM LOCAL COM ALTO NÍVEL DE INTERFERÊNCIAS (NÃO INCLUI FORNECIMENTO). AF_12/2015</t>
  </si>
  <si>
    <t>92824</t>
  </si>
  <si>
    <t>53,72</t>
  </si>
  <si>
    <t>ASSENTAMENTO DE TUBO DE CONCRETO PARA REDES COLETORAS DE ÁGUAS PLUVIAIS, DIÂMETRO DE 500 MM, JUNTA RÍGIDA, INSTALADO EM LOCAL COM ALTO NÍVEL DE INTERFERÊNCIAS (NÃO INCLUI FORNECIMENTO). AF_12/2015</t>
  </si>
  <si>
    <t>92822</t>
  </si>
  <si>
    <t>ASSENTAMENTO DE TUBO DE CONCRETO PARA REDES COLETORAS DE ÁGUAS PLUVIAIS, DIÂMETRO DE 400 MM, JUNTA RÍGIDA, INSTALADO EM LOCAL COM ALTO NÍVEL DE INTERFERÊNCIAS (NÃO INCLUI FORNECIMENTO). AF_12/2015</t>
  </si>
  <si>
    <t>92821</t>
  </si>
  <si>
    <t>ASSENTAMENTO DE TUBO DE CONCRETO PARA REDES COLETORAS DE ÁGUAS PLUVIAIS, DIÂMETRO DE 300 MM, JUNTA RÍGIDA, INSTALADO EM LOCAL COM ALTO NÍVEL DE INTERFERÊNCIAS (NÃO INCLUI FORNECIMENTO). AF_12/2015</t>
  </si>
  <si>
    <t>92820</t>
  </si>
  <si>
    <t>ASSENTAMENTO DE TUBO DE CONCRETO PARA REDES COLETORAS DE ÁGUAS PLUVIAIS, DIÂMETRO DE 1500 MM, JUNTA RÍGIDA, INSTALADO EM LOCAL COM BAIXO NÍVEL DE INTERFERÊNCIAS (NÃO INCLUI FORNECIMENTO). AF_12/2015</t>
  </si>
  <si>
    <t>92819</t>
  </si>
  <si>
    <t>TUBO DE CONCRETO PARA REDES COLETORAS DE ÁGUAS PLUVIAIS, DIÂMETRO DE 1500 MM, JUNTA RÍGIDA, INSTALADO EM LOCAL COM BAIXO NÍVEL DE INTERFERÊNCIAS - FORNECIMENTO E ASSENTAMENTO. AF_12/2015</t>
  </si>
  <si>
    <t>92818</t>
  </si>
  <si>
    <t>ASSENTAMENTO DE TUBO DE CONCRETO PARA REDES COLETORAS DE ÁGUAS PLUVIAIS, DIÂMETRO DE 1200 MM, JUNTA RÍGIDA, INSTALADO EM LOCAL COM BAIXO NÍVEL DE INTERFERÊNCIAS (NÃO INCLUI FORNECIMENTO). AF_12/2015</t>
  </si>
  <si>
    <t>92817</t>
  </si>
  <si>
    <t>TUBO DE CONCRETO PARA REDES COLETORAS DE ÁGUAS PLUVIAIS, DIÂMETRO DE 1200 MM, JUNTA RÍGIDA, INSTALADO EM LOCAL COM BAIXO NÍVEL DE INTERFERÊNCIAS - FORNECIMENTO E ASSENTAMENTO. AF_12/2015</t>
  </si>
  <si>
    <t>92816</t>
  </si>
  <si>
    <t>ASSENTAMENTO DE TUBO DE CONCRETO PARA REDES COLETORAS DE ÁGUAS PLUVIAIS, DIÂMETRO DE 1000 MM, JUNTA RÍGIDA, INSTALADO EM LOCAL COM BAIXO NÍVEL DE INTERFERÊNCIAS (NÃO INCLUI FORNECIMENTO). AF_12/2015</t>
  </si>
  <si>
    <t>92815</t>
  </si>
  <si>
    <t>ASSENTAMENTO DE TUBO DE CONCRETO PARA REDES COLETORAS DE ÁGUAS PLUVIAIS, DIÂMETRO DE 900 MM, JUNTA RÍGIDA, INSTALADO EM LOCAL COM BAIXO NÍVEL DE INTERFERÊNCIAS (NÃO INCLUI FORNECIMENTO). AF_12/2015</t>
  </si>
  <si>
    <t>92814</t>
  </si>
  <si>
    <t>ASSENTAMENTO DE TUBO DE CONCRETO PARA REDES COLETORAS DE ÁGUAS PLUVIAIS, DIÂMETRO DE 800 MM, JUNTA RÍGIDA, INSTALADO EM LOCAL COM BAIXO NÍVEL DE INTERFERÊNCIAS (NÃO INCLUI FORNECIMENTO). AF_12/2015</t>
  </si>
  <si>
    <t>92813</t>
  </si>
  <si>
    <t>ASSENTAMENTO DE TUBO DE CONCRETO PARA REDES COLETORAS DE ÁGUAS PLUVIAIS, DIÂMETRO DE 700 MM, JUNTA RÍGIDA, INSTALADO EM LOCAL COM BAIXO NÍVEL DE INTERFERÊNCIAS (NÃO INCLUI FORNECIMENTO). AF_12/2015</t>
  </si>
  <si>
    <t>92812</t>
  </si>
  <si>
    <t>ASSENTAMENTO DE TUBO DE CONCRETO PARA REDES COLETORAS DE ÁGUAS PLUVIAIS, DIÂMETRO DE 600 MM, JUNTA RÍGIDA, INSTALADO EM LOCAL COM BAIXO NÍVEL DE INTERFERÊNCIAS (NÃO INCLUI FORNECIMENTO). AF_12/2015</t>
  </si>
  <si>
    <t>92811</t>
  </si>
  <si>
    <t>ASSENTAMENTO DE TUBO DE CONCRETO PARA REDES COLETORAS DE ÁGUAS PLUVIAIS, DIÂMETRO DE 500 MM, JUNTA RÍGIDA, INSTALADO EM LOCAL COM BAIXO NÍVEL DE INTERFERÊNCIAS (NÃO INCLUI FORNECIMENTO). AF_12/2015</t>
  </si>
  <si>
    <t>92810</t>
  </si>
  <si>
    <t>ASSENTAMENTO DE TUBO DE CONCRETO PARA REDES COLETORAS DE ÁGUAS PLUVIAIS, DIÂMETRO DE 400 MM, JUNTA RÍGIDA, INSTALADO EM LOCAL COM BAIXO NÍVEL DE INTERFERÊNCIAS (NÃO INCLUI FORNECIMENTO). AF_12/2015</t>
  </si>
  <si>
    <t>92809</t>
  </si>
  <si>
    <t>ASSENTAMENTO DE TUBO DE CONCRETO PARA REDES COLETORAS DE ÁGUAS PLUVIAIS, DIÂMETRO DE 300 MM, JUNTA RÍGIDA, INSTALADO EM LOCAL COM BAIXO NÍVEL DE INTERFERÊNCIAS (NÃO INCLUI FORNECIMENTO). AF_12/2015</t>
  </si>
  <si>
    <t>92808</t>
  </si>
  <si>
    <t>TUBO DE CONCRETO PARA REDES COLETORAS DE ÁGUAS PLUVIAIS, DIÂMETRO DE 1000 MM, JUNTA RÍGIDA, INSTALADO EM LOCAL COM ALTO NÍVEL DE INTERFERÊNCIAS - FORNECIMENTO E ASSENTAMENTO. AF_12/2015</t>
  </si>
  <si>
    <t>92226</t>
  </si>
  <si>
    <t>TUBO DE CONCRETO PARA REDES COLETORAS DE ÁGUAS PLUVIAIS, DIÂMETRO DE 900 MM, JUNTA RÍGIDA, INSTALADO EM LOCAL COM ALTO NÍVEL DE INTERFERÊNCIAS - FORNECIMENTO E ASSENTAMENTO. AF_12/2015</t>
  </si>
  <si>
    <t>92224</t>
  </si>
  <si>
    <t>TUBO DE CONCRETO PARA REDES COLETORAS DE ÁGUAS PLUVIAIS, DIÂMETRO DE 800 MM, JUNTA RÍGIDA, INSTALADO EM LOCAL COM ALTO NÍVEL DE INTERFERÊNCIAS - FORNECIMENTO E ASSENTAMENTO. AF_12/2015</t>
  </si>
  <si>
    <t>92223</t>
  </si>
  <si>
    <t>TUBO DE CONCRETO PARA REDES COLETORAS DE ÁGUAS PLUVIAIS, DIÂMETRO DE 700 MM, JUNTA RÍGIDA, INSTALADO EM LOCAL COM ALTO NÍVEL DE INTERFERÊNCIAS - FORNECIMENTO E ASSENTAMENTO. AF_12/2015</t>
  </si>
  <si>
    <t>92222</t>
  </si>
  <si>
    <t>TUBO DE CONCRETO PARA REDES COLETORAS DE ÁGUAS PLUVIAIS, DIÂMETRO DE 600 MM, JUNTA RÍGIDA, INSTALADO EM LOCAL COM ALTO NÍVEL DE INTERFERÊNCIAS - FORNECIMENTO E ASSENTAMENTO. AF_12/2015</t>
  </si>
  <si>
    <t>92221</t>
  </si>
  <si>
    <t>TUBO DE CONCRETO PARA REDES COLETORAS DE ÁGUAS PLUVIAIS, DIÂMETRO DE 500 MM, JUNTA RÍGIDA, INSTALADO EM LOCAL COM ALTO NÍVEL DE INTERFERÊNCIAS - FORNECIMENTO E ASSENTAMENTO. AF_12/2015</t>
  </si>
  <si>
    <t>92220</t>
  </si>
  <si>
    <t>TUBO DE CONCRETO PARA REDES COLETORAS DE ÁGUAS PLUVIAIS, DIÂMETRO DE 400 MM, JUNTA RÍGIDA, INSTALADO EM LOCAL COM ALTO NÍVEL DE INTERFERÊNCIAS - FORNECIMENTO E ASSENTAMENTO. AF_12/2015</t>
  </si>
  <si>
    <t>92219</t>
  </si>
  <si>
    <t>TUBO DE CONCRETO PARA REDES COLETORAS DE ÁGUAS PLUVIAIS, DIÂMETRO DE 1000 MM, JUNTA RÍGIDA, INSTALADO EM LOCAL COM BAIXO NÍVEL DE INTERFERÊNCIAS - FORNECIMENTO E ASSENTAMENTO. AF_12/2015</t>
  </si>
  <si>
    <t>92216</t>
  </si>
  <si>
    <t>TUBO DE CONCRETO PARA REDES COLETORAS DE ÁGUAS PLUVIAIS, DIÂMETRO DE 900 MM, JUNTA RÍGIDA, INSTALADO EM LOCAL COM BAIXO NÍVEL DE INTERFERÊNCIAS - FORNECIMENTO E ASSENTAMENTO. AF_12/2015</t>
  </si>
  <si>
    <t>92215</t>
  </si>
  <si>
    <t>TUBO DE CONCRETO PARA REDES COLETORAS DE ÁGUAS PLUVIAIS, DIÂMETRO DE 800 MM, JUNTA RÍGIDA, INSTALADO EM LOCAL COM BAIXO NÍVEL DE INTERFERÊNCIAS - FORNECIMENTO E ASSENTAMENTO. AF_12/2015</t>
  </si>
  <si>
    <t>92214</t>
  </si>
  <si>
    <t>TUBO DE CONCRETO PARA REDES COLETORAS DE ÁGUAS PLUVIAIS, DIÂMETRO DE 700 MM, JUNTA RÍGIDA, INSTALADO EM LOCAL COM BAIXO NÍVEL DE INTERFERÊNCIAS - FORNECIMENTO E ASSENTAMENTO. AF_12/2015</t>
  </si>
  <si>
    <t>92213</t>
  </si>
  <si>
    <t>TUBO DE CONCRETO PARA REDES COLETORAS DE ÁGUAS PLUVIAIS, DIÂMETRO DE 600 MM, JUNTA RÍGIDA, INSTALADO EM LOCAL COM BAIXO NÍVEL DE INTERFERÊNCIAS - FORNECIMENTO E ASSENTAMENTO. AF_12/2015</t>
  </si>
  <si>
    <t>92212</t>
  </si>
  <si>
    <t>TUBO DE CONCRETO PARA REDES COLETORAS DE ÁGUAS PLUVIAIS, DIÂMETRO DE 500 MM, JUNTA RÍGIDA, INSTALADO EM LOCAL COM BAIXO NÍVEL DE INTERFERÊNCIAS - FORNECIMENTO E ASSENTAMENTO. AF_12/2015</t>
  </si>
  <si>
    <t>92211</t>
  </si>
  <si>
    <t>TUBO DE CONCRETO PARA REDES COLETORAS DE ÁGUAS PLUVIAIS, DIÂMETRO DE 400 MM, JUNTA RÍGIDA, INSTALADO EM LOCAL COM BAIXO NÍVEL DE INTERFERÊNCIAS - FORNECIMENTO E ASSENTAMENTO. AF_12/2015</t>
  </si>
  <si>
    <t>92210</t>
  </si>
  <si>
    <t>35,14</t>
  </si>
  <si>
    <t>ASSENTAMENTO DE TUBO DE CONCRETO PARA REDES COLETORAS DE ESGOTO SANITÁRIO, DIÂMETRO DE 1000 MM, JUNTA ELÁSTICA, INSTALADO EM LOCAL COM ALTO NÍVEL DE INTERFERÊNCIAS (NÃO INCLUI FORNECIMENTO). AF_12/2015</t>
  </si>
  <si>
    <t>92864</t>
  </si>
  <si>
    <t>0051</t>
  </si>
  <si>
    <t>FORNEC E/OU ASSENT DE TUBO DE CONCRETO COM JUNTA ELASTICA</t>
  </si>
  <si>
    <t>TUBO DE CONCRETO PARA REDES COLETORAS DE ESGOTO SANITÁRIO, DIÂMETRO DE 1000 MM, JUNTA ELÁSTICA, INSTALADO EM LOCAL COM ALTO NÍVEL DE INTERFERÊNCIAS - FORNECIMENTO E ASSENTAMENTO. AF_12/2015</t>
  </si>
  <si>
    <t>92863</t>
  </si>
  <si>
    <t>ASSENTAMENTO DE TUBO DE CONCRETO PARA REDES COLETORAS DE ESGOTO SANITÁRIO, DIÂMETRO DE 900 MM, JUNTA ELÁSTICA, INSTALADO EM LOCAL COM ALTO NÍVEL DE INTERFERÊNCIAS (NÃO INCLUI FORNECIMENTO). AF_12/2015</t>
  </si>
  <si>
    <t>92862</t>
  </si>
  <si>
    <t>ASSENTAMENTO DE TUBO DE CONCRETO PARA REDES COLETORAS DE ESGOTO SANITÁRIO, DIÂMETRO DE 800 MM, JUNTA ELÁSTICA, INSTALADO EM LOCAL COM ALTO NÍVEL DE INTERFERÊNCIAS (NÃO INCLUI FORNECIMENTO). AF_12/2015</t>
  </si>
  <si>
    <t>92860</t>
  </si>
  <si>
    <t>ASSENTAMENTO DE TUBO DE CONCRETO PARA REDES COLETORAS DE ESGOTO SANITÁRIO, DIÂMETRO DE 700 MM, JUNTA ELÁSTICA, INSTALADO EM LOCAL COM ALTO NÍVEL DE INTERFERÊNCIAS (NÃO INCLUI FORNECIMENTO). AF_12/2015</t>
  </si>
  <si>
    <t>92858</t>
  </si>
  <si>
    <t>TUBO DE CONCRETO PARA REDES COLETORAS DE ESGOTO SANITÁRIO, DIÂMETRO DE 700 MM, JUNTA ELÁSTICA, INSTALADO EM LOCAL COM ALTO NÍVEL DE INTERFERÊNCIAS - FORNECIMENTO E ASSENTAMENTO. AF_12/2015</t>
  </si>
  <si>
    <t>92857</t>
  </si>
  <si>
    <t>21,93</t>
  </si>
  <si>
    <t>ASSENTAMENTO DE TUBO DE CONCRETO PARA REDES COLETORAS DE ESGOTO SANITÁRIO, DIÂMETRO DE 600 MM, JUNTA ELÁSTICA, INSTALADO EM LOCAL COM ALTO NÍVEL DE INTERFERÊNCIAS (NÃO INCLUI FORNECIMENTO). AF_12/2015</t>
  </si>
  <si>
    <t>92856</t>
  </si>
  <si>
    <t>TUBO DE CONCRETO PARA REDES COLETORAS DE ESGOTO SANITÁRIO, DIÂMETRO DE 600 MM, JUNTA ELÁSTICA, INSTALADO EM LOCAL COM ALTO NÍVEL DE INTERFERÊNCIAS - FORNECIMENTO E ASSENTAMENTO. AF_12/2015</t>
  </si>
  <si>
    <t>92855</t>
  </si>
  <si>
    <t>ASSENTAMENTO DE TUBO DE CONCRETO PARA REDES COLETORAS DE ESGOTO SANITÁRIO, DIÂMETRO DE 500 MM, JUNTA ELÁSTICA, INSTALADO EM LOCAL COM ALTO NÍVEL DE INTERFERÊNCIAS (NÃO INCLUI FORNECIMENTO). AF_12/2015</t>
  </si>
  <si>
    <t>92854</t>
  </si>
  <si>
    <t>TUBO DE CONCRETO PARA REDES COLETORAS DE ESGOTO SANITÁRIO, DIÂMETRO DE 500 MM, JUNTA ELÁSTICA, INSTALADO EM LOCAL COM ALTO NÍVEL DE INTERFERÊNCIAS - FORNECIMENTO E ASSENTAMENTO. AF_12/2015</t>
  </si>
  <si>
    <t>92853</t>
  </si>
  <si>
    <t>ASSENTAMENTO DE TUBO DE CONCRETO PARA REDES COLETORAS DE ESGOTO SANITÁRIO, DIÂMETRO DE 400 MM, JUNTA ELÁSTICA, INSTALADO EM LOCAL COM ALTO NÍVEL DE INTERFERÊNCIAS (NÃO INCLUI FORNECIMENTO). AF_12/2015</t>
  </si>
  <si>
    <t>92852</t>
  </si>
  <si>
    <t>TUBO DE CONCRETO PARA REDES COLETORAS DE ESGOTO SANITÁRIO, DIÂMETRO DE 400 MM, JUNTA ELÁSTICA, INSTALADO EM LOCAL COM ALTO NÍVEL DE INTERFERÊNCIAS - FORNECIMENTO E ASSENTAMENTO. AF_12/2015</t>
  </si>
  <si>
    <t>92851</t>
  </si>
  <si>
    <t>ASSENTAMENTO DE TUBO DE CONCRETO PARA REDES COLETORAS DE ESGOTO SANITÁRIO, DIÂMETRO DE 300 MM, JUNTA ELÁSTICA, INSTALADO EM LOCAL COM ALTO NÍVEL DE INTERFERÊNCIAS (NÃO INCLUI FORNECIMENTO). AF_12/2015</t>
  </si>
  <si>
    <t>92850</t>
  </si>
  <si>
    <t>TUBO DE CONCRETO PARA REDES COLETORAS DE ESGOTO SANITÁRIO, DIÂMETRO DE 300 MM, JUNTA ELÁSTICA, INSTALADO EM LOCAL COM ALTO NÍVEL DE INTERFERÊNCIAS - FORNECIMENTO E ASSENTAMENTO. AF_12/2015</t>
  </si>
  <si>
    <t>92849</t>
  </si>
  <si>
    <t>ASSENTAMENTO DE TUBO DE CONCRETO PARA REDES COLETORAS DE ESGOTO SANITÁRIO, DIÂMETRO DE 1000 MM, JUNTA ELÁSTICA, INSTALADO EM LOCAL COM BAIXO NÍVEL DE INTERFERÊNCIAS (NÃO INCLUI FORNECIMENTO). AF_12/2015</t>
  </si>
  <si>
    <t>92848</t>
  </si>
  <si>
    <t>TUBO DE CONCRETO PARA REDES COLETORAS DE ESGOTO SANITÁRIO, DIÂMETRO DE 1000 MM, JUNTA ELÁSTICA, INSTALADO EM LOCAL COM BAIXO NÍVEL DE INTERFERÊNCIAS - FORNECIMENTO E ASSENTAMENTO. AF_12/2015</t>
  </si>
  <si>
    <t>92847</t>
  </si>
  <si>
    <t>ASSENTAMENTO DE TUBO DE CONCRETO PARA REDES COLETORAS DE ESGOTO SANITÁRIO, DIÂMETRO DE 900 MM, JUNTA ELÁSTICA, INSTALADO EM LOCAL COM BAIXO NÍVEL DE INTERFERÊNCIAS (NÃO INCLUI FORNECIMENTO). AF_12/2015</t>
  </si>
  <si>
    <t>92846</t>
  </si>
  <si>
    <t>ASSENTAMENTO DE TUBO DE CONCRETO PARA REDES COLETORAS DE ESGOTO SANITÁRIO, DIÂMETRO DE 800 MM, JUNTA ELÁSTICA, INSTALADO EM LOCAL COM BAIXO NÍVEL DE INTERFERÊNCIAS (NÃO INCLUI FORNECIMENTO). AF_12/2015</t>
  </si>
  <si>
    <t>92844</t>
  </si>
  <si>
    <t>ASSENTAMENTO DE TUBO DE CONCRETO PARA REDES COLETORAS DE ESGOTO SANITÁRIO, DIÂMETRO DE 700 MM, JUNTA ELÁSTICA, INSTALADO EM LOCAL COM BAIXO NÍVEL DE INTERFERÊNCIAS (NÃO INCLUI FORNECIMENTO). AF_12/2015</t>
  </si>
  <si>
    <t>92842</t>
  </si>
  <si>
    <t>TUBO DE CONCRETO PARA REDES COLETORAS DE ESGOTO SANITÁRIO, DIÂMETRO DE 700 MM, JUNTA ELÁSTICA, INSTALADO EM LOCAL COM BAIXO NÍVEL DE INTERFERÊNCIAS - FORNECIMENTO E ASSENTAMENTO. AF_12/2015</t>
  </si>
  <si>
    <t>92841</t>
  </si>
  <si>
    <t>ASSENTAMENTO DE TUBO DE CONCRETO PARA REDES COLETORAS DE ESGOTO SANITÁRIO, DIÂMETRO DE 600 MM, JUNTA ELÁSTICA, INSTALADO EM LOCAL COM BAIXO NÍVEL DE INTERFERÊNCIAS (NÃO INCLUI FORNECIMENTO). AF_12/2015</t>
  </si>
  <si>
    <t>92840</t>
  </si>
  <si>
    <t>TUBO DE CONCRETO PARA REDES COLETORAS DE ESGOTO SANITÁRIO, DIÂMETRO DE 600 MM, JUNTA ELÁSTICA, INSTALADO EM LOCAL COM BAIXO NÍVEL DE INTERFERÊNCIAS - FORNECIMENTO E ASSENTAMENTO. AF_12/2015</t>
  </si>
  <si>
    <t>92839</t>
  </si>
  <si>
    <t>9,81</t>
  </si>
  <si>
    <t>ASSENTAMENTO DE TUBO DE CONCRETO PARA REDES COLETORAS DE ESGOTO SANITÁRIO, DIÂMETRO DE 500 MM, JUNTA ELÁSTICA, INSTALADO EM LOCAL COM BAIXO NÍVEL DE INTERFERÊNCIAS (NÃO INCLUI FORNECIMENTO). AF_12/2015</t>
  </si>
  <si>
    <t>92838</t>
  </si>
  <si>
    <t>TUBO DE CONCRETO PARA REDES COLETORAS DE ESGOTO SANITÁRIO, DIÂMETRO DE 500 MM, JUNTA ELÁSTICA, INSTALADO EM LOCAL COM BAIXO NÍVEL DE INTERFERÊNCIAS - FORNECIMENTO E ASSENTAMENTO. AF_12/2015</t>
  </si>
  <si>
    <t>92837</t>
  </si>
  <si>
    <t>ASSENTAMENTO DE TUBO DE CONCRETO PARA REDES COLETORAS DE ESGOTO SANITÁRIO, DIÂMETRO DE 400 MM, JUNTA ELÁSTICA, INSTALADO EM LOCAL COM BAIXO NÍVEL DE INTERFERÊNCIAS (NÃO INCLUI FORNECIMENTO). AF_12/2015</t>
  </si>
  <si>
    <t>92836</t>
  </si>
  <si>
    <t>TUBO DE CONCRETO PARA REDES COLETORAS DE ESGOTO SANITÁRIO, DIÂMETRO DE 400 MM, JUNTA ELÁSTICA, INSTALADO EM LOCAL COM BAIXO NÍVEL DE INTERFERÊNCIAS - FORNECIMENTO E ASSENTAMENTO. AF_12/2015</t>
  </si>
  <si>
    <t>92835</t>
  </si>
  <si>
    <t>ASSENTAMENTO DE TUBO DE CONCRETO PARA REDES COLETORAS DE ESGOTO SANITÁRIO, DIÂMETRO DE 300 MM, JUNTA ELÁSTICA, INSTALADO EM LOCAL COM BAIXO NÍVEL DE INTERFERÊNCIAS (NÃO INCLUI FORNECIMENTO). AF_12/2015</t>
  </si>
  <si>
    <t>92834</t>
  </si>
  <si>
    <t>TUBO DE CONCRETO PARA REDES COLETORAS DE ESGOTO SANITÁRIO, DIÂMETRO DE 300 MM, JUNTA ELÁSTICA, INSTALADO EM LOCAL COM BAIXO NÍVEL DE INTERFERÊNCIAS - FORNECIMENTO E ASSENTAMENTO. AF_12/2015</t>
  </si>
  <si>
    <t>92833</t>
  </si>
  <si>
    <t>ASSENTAMENTO DE TUBO DE PVC PBA PARA REDE DE ÁGUA, DN 100 MM, JUNTA ELÁSTICA INTEGRADA, INSTALADO EM LOCAL COM NÍVEL BAIXO DE INTERFERÊNCIAS (NÃO INCLUI FORNECIMENTO). AF_11/2017</t>
  </si>
  <si>
    <t>97126</t>
  </si>
  <si>
    <t>0048</t>
  </si>
  <si>
    <t>FORNEC E/OU ASSENT DE TUBO DE PVC COM JUNTA ELASTICA</t>
  </si>
  <si>
    <t>ASSENTAMENTO DE TUBO DE PVC PBA PARA REDE DE ÁGUA, DN 75 MM, JUNTA ELÁSTICA INTEGRADA, INSTALADO EM LOCAL COM NÍVEL BAIXO DE INTERFERÊNCIAS (NÃO INCLUI FORNECIMENTO). AF_11/2017</t>
  </si>
  <si>
    <t>97125</t>
  </si>
  <si>
    <t>ASSENTAMENTO DE TUBO DE PVC PBA PARA REDE DE ÁGUA, DN 50 MM, JUNTA ELÁSTICA INTEGRADA, INSTALADO EM LOCAL COM NÍVEL BAIXO DE INTERFERÊNCIAS (NÃO INCLUI FORNECIMENTO). AF_11/2017</t>
  </si>
  <si>
    <t>97124</t>
  </si>
  <si>
    <t>2,85</t>
  </si>
  <si>
    <t>ASSENTAMENTO DE TUBO DE PVC PBA PARA REDE DE ÁGUA, DN 100 MM, JUNTA ELÁSTICA INTEGRADA, INSTALADO EM LOCAL COM NÍVEL ALTO DE INTERFERÊNCIAS (NÃO INCLUI FORNECIMENTO). AF_11/2017</t>
  </si>
  <si>
    <t>97123</t>
  </si>
  <si>
    <t>ASSENTAMENTO DE TUBO DE PVC PBA PARA REDE DE ÁGUA, DN 75 MM, JUNTA ELÁSTICA INTEGRADA, INSTALADO EM LOCAL COM NÍVEL ALTO DE INTERFERÊNCIAS (NÃO INCLUI FORNECIMENTO). AF_11/2017</t>
  </si>
  <si>
    <t>97122</t>
  </si>
  <si>
    <t>ASSENTAMENTO DE TUBO DE PVC PBA PARA REDE DE ÁGUA, DN 50 MM, JUNTA ELÁSTICA INTEGRADA, INSTALADO EM LOCAL COM NÍVEL ALTO DE INTERFERÊNCIAS (NÃO INCLUI FORNECIMENTO). AF_11/2017</t>
  </si>
  <si>
    <t>97121</t>
  </si>
  <si>
    <t>39,70</t>
  </si>
  <si>
    <t>94884</t>
  </si>
  <si>
    <t>94882</t>
  </si>
  <si>
    <t>94881</t>
  </si>
  <si>
    <t>94880</t>
  </si>
  <si>
    <t>94879</t>
  </si>
  <si>
    <t>94878</t>
  </si>
  <si>
    <t>94876</t>
  </si>
  <si>
    <t>94875</t>
  </si>
  <si>
    <t>94872</t>
  </si>
  <si>
    <t>94871</t>
  </si>
  <si>
    <t>94870</t>
  </si>
  <si>
    <t>94869</t>
  </si>
  <si>
    <t>3,65</t>
  </si>
  <si>
    <t>3,94</t>
  </si>
  <si>
    <t>90747</t>
  </si>
  <si>
    <t>90746</t>
  </si>
  <si>
    <t>15,14</t>
  </si>
  <si>
    <t>90745</t>
  </si>
  <si>
    <t>90744</t>
  </si>
  <si>
    <t>90743</t>
  </si>
  <si>
    <t>90742</t>
  </si>
  <si>
    <t>5,39</t>
  </si>
  <si>
    <t>90741</t>
  </si>
  <si>
    <t>90740</t>
  </si>
  <si>
    <t>90739</t>
  </si>
  <si>
    <t>90738</t>
  </si>
  <si>
    <t>90737</t>
  </si>
  <si>
    <t>90736</t>
  </si>
  <si>
    <t>90735</t>
  </si>
  <si>
    <t>90734</t>
  </si>
  <si>
    <t>90733</t>
  </si>
  <si>
    <t>90732</t>
  </si>
  <si>
    <t>90731</t>
  </si>
  <si>
    <t>90730</t>
  </si>
  <si>
    <t>90729</t>
  </si>
  <si>
    <t>90728</t>
  </si>
  <si>
    <t>90727</t>
  </si>
  <si>
    <t>90726</t>
  </si>
  <si>
    <t>90725</t>
  </si>
  <si>
    <t>20,22</t>
  </si>
  <si>
    <t>90724</t>
  </si>
  <si>
    <t>90708</t>
  </si>
  <si>
    <t>90706</t>
  </si>
  <si>
    <t>90705</t>
  </si>
  <si>
    <t>90704</t>
  </si>
  <si>
    <t>90703</t>
  </si>
  <si>
    <t>90702</t>
  </si>
  <si>
    <t>90701</t>
  </si>
  <si>
    <t>90700</t>
  </si>
  <si>
    <t>90699</t>
  </si>
  <si>
    <t>90698</t>
  </si>
  <si>
    <t>90697</t>
  </si>
  <si>
    <t>90696</t>
  </si>
  <si>
    <t>90695</t>
  </si>
  <si>
    <t>90694</t>
  </si>
  <si>
    <t>ASSENTAMENTO DE TUBO DE AÇO CARBONO PARA REDE DE ÁGUA, DN 2000 MM (80) OU DN 2100 MM (84), JUNTA SOLDADA, INSTALADO EM LOCAL COM NÍVEL BAIXO DE INTERFERÊNCIAS (NÃO INCLUI FORNECIMENTO). AF_11/2017</t>
  </si>
  <si>
    <t>97192</t>
  </si>
  <si>
    <t>0046</t>
  </si>
  <si>
    <t>FORNEC E/OU ASSENT DE TUBO DE ACO COM JUNTA SOLDADA</t>
  </si>
  <si>
    <t>ASSENTAMENTO DE TUBO DE AÇO CARBONO PARA REDE DE ÁGUA, DN 1800 MM (72) OU DN 1900 MM (76), JUNTA SOLDADA, INSTALADO EM LOCAL COM NÍVEL BAIXO DE INTERFERÊNCIAS (NÃO INCLUI FORNECIMENTO). AF_11/2017</t>
  </si>
  <si>
    <t>97191</t>
  </si>
  <si>
    <t>ASSENTAMENTO DE TUBO DE AÇO CARBONO PARA REDE DE ÁGUA, DN 1600 MM (64) OU DN 1700 MM (68), JUNTA SOLDADA, INSTALADO EM LOCAL COM NÍVEL BAIXO DE INTERFERÊNCIAS (NÃO INCLUI FORNECIMENTO). AF_11/2017</t>
  </si>
  <si>
    <t>97190</t>
  </si>
  <si>
    <t>ASSENTAMENTO DE TUBO DE AÇO CARBONO PARA REDE DE ÁGUA, DN 1400 MM (56'') OU DN 1500 MM (60), JUNTA SOLDADA, INSTALADO EM LOCAL COM NÍVEL BAIXO DE INTERFERÊNCIAS (NÃO INCLUI FORNECIMENTO). AF_11/2017</t>
  </si>
  <si>
    <t>97189</t>
  </si>
  <si>
    <t>48,22</t>
  </si>
  <si>
    <t>ASSENTAMENTO DE TUBO DE AÇO CARBONO PARA REDE DE ÁGUA, DN 1200 MM (48) OU DN 1300 MM (52), JUNTA SOLDADA, INSTALADO EM LOCAL COM NÍVEL BAIXO DE INTERFERÊNCIAS (NÃO INCLUI FORNECIMENTO). AF_11/2017</t>
  </si>
  <si>
    <t>97188</t>
  </si>
  <si>
    <t>ASSENTAMENTO DE TUBO DE AÇO CARBONO PARA REDE DE ÁGUA, DN 1000 MM (40  ) OU DN 1100 MM (44  ), JUNTA SOLDADA, INSTALADO EM LOCAL COM NÍVEL BAIXO DE INTERFERÊNCIAS (NÃO INCLUI FORNECIMENTO). AF_11/2017</t>
  </si>
  <si>
    <t>97187</t>
  </si>
  <si>
    <t>ASSENTAMENTO DE TUBO DE AÇO CARBONO PARA REDE DE ÁGUA, DN 900 MM (36), JUNTA SOLDADA, INSTALADO EM LOCAL COM NÍVEL BAIXO DE INTERFERÊNCIAS (NÃO INCLUI FORNECIMENTO). AF_11/2017</t>
  </si>
  <si>
    <t>97186</t>
  </si>
  <si>
    <t>ASSENTAMENTO DE TUBO DE AÇO CARBONO PARA REDE DE ÁGUA, DN 800 MM (32), JUNTA SOLDADA, INSTALADO EM LOCAL COM NÍVEL BAIXO DE INTERFERÊNCIAS (NÃO INCLUI FORNECIMENTO). AF_11/2017</t>
  </si>
  <si>
    <t>97185</t>
  </si>
  <si>
    <t>ASSENTAMENTO DE TUBO DE AÇO CARBONO PARA REDE DE ÁGUA, DN 700 MM (28), JUNTA SOLDADA, INSTALADO EM LOCAL COM NÍVEL BAIXO DE INTERFERÊNCIAS (NÃO INCLUI FORNECIMENTO). AF_11/2017</t>
  </si>
  <si>
    <t>97184</t>
  </si>
  <si>
    <t>ASSENTAMENTO DE TUBO DE AÇO CARBONO PARA REDE DE ÁGUA, DN 600 MM (24), JUNTA SOLDADA, INSTALADO EM LOCAL COM NÍVEL BAIXO DE INTERFERÊNCIAS (NÃO INCLUI FORNECIMENTO). AF_11/2017</t>
  </si>
  <si>
    <t>97183</t>
  </si>
  <si>
    <t>ASSENTAMENTO DE TUBO DE AÇO CARBONO PARA REDE DE ÁGUA, DN 2000 MM (80) OU DN 2100 MM (84), JUNTA SOLDADA, INSTALADO EM LOCAL COM NÍVEL ALTO DE INTERFERÊNCIAS (NÃO INCLUI FORNECIMENTO). AF_11/2017</t>
  </si>
  <si>
    <t>97182</t>
  </si>
  <si>
    <t>ASSENTAMENTO DE TUBO DE AÇO CARBONO PARA REDE DE ÁGUA, DN 1800 MM (72) OU DN 1900 MM (76), JUNTA SOLDADA, INSTALADO EM LOCAL COM NÍVEL ALTO DE INTERFERÊNCIAS (NÃO INCLUI FORNECIMENTO). AF_11/2017</t>
  </si>
  <si>
    <t>97181</t>
  </si>
  <si>
    <t>ASSENTAMENTO DE TUBO DE AÇO CARBONO PARA REDE DE ÁGUA, DN 1600 MM (64) OU DN 1700 MM (68), JUNTA SOLDADA, INSTALADO EM LOCAL COM NÍVEL ALTO DE INTERFERÊNCIAS (NÃO INCLUI FORNECIMENTO). AF_11/2017</t>
  </si>
  <si>
    <t>97180</t>
  </si>
  <si>
    <t>ASSENTAMENTO DE TUBO DE AÇO CARBONO PARA REDE DE ÁGUA, DN 1400 MM (56'') OU DN 1500 MM (60), JUNTA SOLDADA, INSTALADO EM LOCAL COM NÍVEL ALTO DE INTERFERÊNCIAS (NÃO INCLUI FORNECIMENTO). AF_11/2017</t>
  </si>
  <si>
    <t>97179</t>
  </si>
  <si>
    <t>ASSENTAMENTO DE TUBO DE AÇO CARBONO PARA REDE DE ÁGUA, DN 1200 MM (48) OU DN 1300 MM (52), JUNTA SOLDADA, INSTALADO EM LOCAL COM NÍVEL ALTO DE INTERFERÊNCIAS (NÃO INCLUI FORNECIMENTO). AF_11/2017</t>
  </si>
  <si>
    <t>97178</t>
  </si>
  <si>
    <t>ASSENTAMENTO DE TUBO DE AÇO CARBONO PARA REDE DE ÁGUA, DN 1000 MM (40) OU DN 1100 MM (44), JUNTA SOLDADA, INSTALADO EM LOCAL COM NÍVEL ALTO DE INTERFERÊNCIAS (NÃO INCLUI FORNECIMENTO). AF_11/2017</t>
  </si>
  <si>
    <t>97177</t>
  </si>
  <si>
    <t>ASSENTAMENTO DE TUBO DE AÇO CARBONO PARA REDE DE ÁGUA, DN 900 MM (36), JUNTA SOLDADA, INSTALADO EM LOCAL COM NÍVEL ALTO DE INTERFERÊNCIAS (NÃO INCLUI FORNECIMENTO). AF_11/2017</t>
  </si>
  <si>
    <t>97176</t>
  </si>
  <si>
    <t>ASSENTAMENTO DE TUBO DE AÇO CARBONO PARA REDE DE ÁGUA, DN 800 MM (32), JUNTA SOLDADA, INSTALADO EM LOCAL COM NÍVEL ALTO DE INTERFERÊNCIAS (NÃO INCLUI FORNECIMENTO). AF_11/2017</t>
  </si>
  <si>
    <t>97175</t>
  </si>
  <si>
    <t>ASSENTAMENTO DE TUBO DE AÇO CARBONO PARA REDE DE ÁGUA, DN 700 MM (28), JUNTA SOLDADA, INSTALADO EM LOCAL COM NÍVEL ALTO DE INTERFERÊNCIAS (NÃO INCLUI FORNECIMENTO). AF_11/2017</t>
  </si>
  <si>
    <t>97174</t>
  </si>
  <si>
    <t>ASSENTAMENTO DE TUBO DE AÇO CARBONO PARA REDE DE ÁGUA, DN 600 MM (24), JUNTA SOLDADA, INSTALADO EM LOCAL COM NÍVEL ALTO DE INTERFERÊNCIAS (NÃO INCLUI FORNECIMENTO). AF_11/2017</t>
  </si>
  <si>
    <t>97173</t>
  </si>
  <si>
    <t>ASSENTAMENTO DE TUBO DE FERRO FUNDIDO PARA REDE DE ÁGUA, DN 1200 MM, JUNTA ELÁSTICA, INSTALADO EM LOCAL COM NÍVEL BAIXO DE INTERFERÊNCIAS (NÃO INCLUI FORNECIMENTO). AF_11/2017</t>
  </si>
  <si>
    <t>97172</t>
  </si>
  <si>
    <t>0045</t>
  </si>
  <si>
    <t>FORNEC E/OU ASSENT DE TUBO DE FERRO FUNDIDO JUNTA ELASTICA</t>
  </si>
  <si>
    <t>ASSENTAMENTO DE TUBO DE FERRO FUNDIDO PARA REDE DE ÁGUA, DN 1000 MM, JUNTA ELÁSTICA, INSTALADO EM LOCAL COM NÍVEL BAIXO DE INTERFERÊNCIAS (NÃO INCLUI FORNECIMENTO). AF_11/2017</t>
  </si>
  <si>
    <t>97171</t>
  </si>
  <si>
    <t>ASSENTAMENTO DE TUBO DE FERRO FUNDIDO PARA REDE DE ÁGUA, DN 900 MM, JUNTA ELÁSTICA, INSTALADO EM LOCAL COM NÍVEL BAIXO DE INTERFERÊNCIAS (NÃO INCLUI FORNECIMENTO). AF_11/2017</t>
  </si>
  <si>
    <t>97170</t>
  </si>
  <si>
    <t>ASSENTAMENTO DE TUBO DE FERRO FUNDIDO PARA REDE DE ÁGUA, DN 800 MM, JUNTA ELÁSTICA, INSTALADO EM LOCAL COM NÍVEL BAIXO DE INTERFERÊNCIAS (NÃO INCLUI FORNECIMENTO). AF_11/2017</t>
  </si>
  <si>
    <t>97169</t>
  </si>
  <si>
    <t>ASSENTAMENTO DE TUBO DE FERRO FUNDIDO PARA REDE DE ÁGUA, DN 700 MM, JUNTA ELÁSTICA, INSTALADO EM LOCAL COM NÍVEL BAIXO DE INTERFERÊNCIAS (NÃO INCLUI FORNECIMENTO). AF_11/2017</t>
  </si>
  <si>
    <t>97168</t>
  </si>
  <si>
    <t>ASSENTAMENTO DE TUBO DE FERRO FUNDIDO PARA REDE DE ÁGUA, DN 600 MM, JUNTA ELÁSTICA, INSTALADO EM LOCAL COM NÍVEL BAIXO DE INTERFERÊNCIAS (NÃO INCLUI FORNECIMENTO). AF_11/2017</t>
  </si>
  <si>
    <t>97167</t>
  </si>
  <si>
    <t>ASSENTAMENTO DE TUBO DE FERRO FUNDIDO PARA REDE DE ÁGUA, DN 500 MM, JUNTA ELÁSTICA, INSTALADO EM LOCAL COM NÍVEL BAIXO DE INTERFERÊNCIAS (NÃO INCLUI FORNECIMENTO). AF_11/2017</t>
  </si>
  <si>
    <t>97166</t>
  </si>
  <si>
    <t>ASSENTAMENTO DE TUBO DE FERRO FUNDIDO PARA REDE DE ÁGUA, DN 450 MM, JUNTA ELÁSTICA, INSTALADO EM LOCAL COM NÍVEL BAIXO DE INTERFERÊNCIAS (NÃO INCLUI FORNECIMENTO). AF_11/2017</t>
  </si>
  <si>
    <t>97165</t>
  </si>
  <si>
    <t>ASSENTAMENTO DE TUBO DE FERRO FUNDIDO PARA REDE DE ÁGUA, DN 400 MM, JUNTA ELÁSTICA, INSTALADO EM LOCAL COM NÍVEL BAIXO DE INTERFERÊNCIAS (NÃO INCLUI FORNECIMENTO). AF_11/2017</t>
  </si>
  <si>
    <t>97164</t>
  </si>
  <si>
    <t>9,74</t>
  </si>
  <si>
    <t>ASSENTAMENTO DE TUBO DE FERRO FUNDIDO PARA REDE DE ÁGUA, DN 350 MM, JUNTA ELÁSTICA, INSTALADO EM LOCAL COM NÍVEL BAIXO DE INTERFERÊNCIAS (NÃO INCLUI FORNECIMENTO). AF_11/2017</t>
  </si>
  <si>
    <t>97163</t>
  </si>
  <si>
    <t>ASSENTAMENTO DE TUBO DE FERRO FUNDIDO PARA REDE DE ÁGUA, DN 300 MM, JUNTA ELÁSTICA, INSTALADO EM LOCAL COM NÍVEL BAIXO DE INTERFERÊNCIAS (NÃO INCLUI FORNECIMENTO). AF_11/2017</t>
  </si>
  <si>
    <t>97162</t>
  </si>
  <si>
    <t>ASSENTAMENTO DE TUBO DE FERRO FUNDIDO PARA REDE DE ÁGUA, DN 250 MM, JUNTA ELÁSTICA, INSTALADO EM LOCAL COM NÍVEL BAIXO DE INTERFERÊNCIAS (NÃO INCLUI FORNECIMENTO). AF_11/2017</t>
  </si>
  <si>
    <t>97161</t>
  </si>
  <si>
    <t>ASSENTAMENTO DE TUBO DE FERRO FUNDIDO PARA REDE DE ÁGUA, DN 200 MM, JUNTA ELÁSTICA, INSTALADO EM LOCAL COM NÍVEL BAIXO DE INTERFERÊNCIAS (NÃO INCLUI FORNECIMENTO). AF_11/2017</t>
  </si>
  <si>
    <t>97160</t>
  </si>
  <si>
    <t>ASSENTAMENTO DE TUBO DE FERRO FUNDIDO PARA REDE DE ÁGUA, DN 150 MM, JUNTA ELÁSTICA, INSTALADO EM LOCAL COM NÍVEL BAIXO DE INTERFERÊNCIAS (NÃO INCLUI FORNECIMENTO). AF_11/2017</t>
  </si>
  <si>
    <t>97159</t>
  </si>
  <si>
    <t>4,18</t>
  </si>
  <si>
    <t>ASSENTAMENTO DE TUBO DE FERRO FUNDIDO PARA REDE DE ÁGUA, DN 100 MM, JUNTA ELÁSTICA, INSTALADO EM LOCAL COM NÍVEL BAIXO DE INTERFERÊNCIAS (NÃO INCLUI FORNECIMENTO). AF_11/2017</t>
  </si>
  <si>
    <t>97158</t>
  </si>
  <si>
    <t>ASSENTAMENTO DE TUBO DE FERRO FUNDIDO PARA REDE DE ÁGUA, DN 80 MM, JUNTA ELÁSTICA, INSTALADO EM LOCAL COM NÍVEL BAIXO DE INTERFERÊNCIAS (NÃO INCLUI FORNECIMENTO). AF_11/2017</t>
  </si>
  <si>
    <t>97157</t>
  </si>
  <si>
    <t>ASSENTAMENTO DE TUBO DE FERRO FUNDIDO PARA REDE DE ÁGUA, DN 1200 MM, JUNTA ELÁSTICA, INSTALADO EM LOCAL COM NÍVEL ALTO DE INTERFERÊNCIAS (NÃO INCLUI FORNECIMENTO). AF_11/2017</t>
  </si>
  <si>
    <t>ASSENTAMENTO DE TUBO DE FERRO FUNDIDO PARA REDE DE ÁGUA, DN 1000 MM, JUNTA ELÁSTICA, INSTALADO EM LOCAL COM NÍVEL ALTO DE INTERFERÊNCIAS (NÃO INCLUI FORNECIMENTO). AF_11/2017</t>
  </si>
  <si>
    <t>97155</t>
  </si>
  <si>
    <t>ASSENTAMENTO DE TUBO DE FERRO FUNDIDO PARA REDE DE ÁGUA, DN 900 MM, JUNTA ELÁSTICA, INSTALADO EM LOCAL COM NÍVEL ALTO DE INTERFERÊNCIAS (NÃO INCLUI FORNECIMENTO). AF_11/2017</t>
  </si>
  <si>
    <t>97154</t>
  </si>
  <si>
    <t>ASSENTAMENTO DE TUBO DE FERRO FUNDIDO PARA REDE DE ÁGUA, DN 800 MM, JUNTA ELÁSTICA, INSTALADO EM LOCAL COM NÍVEL ALTO DE INTERFERÊNCIAS (NÃO INCLUI FORNECIMENTO). AF_11/2017</t>
  </si>
  <si>
    <t>97153</t>
  </si>
  <si>
    <t>ASSENTAMENTO DE TUBO DE FERRO FUNDIDO PARA REDE DE ÁGUA, DN 700 MM, JUNTA ELÁSTICA, INSTALADO EM LOCAL COM NÍVEL ALTO DE INTERFERÊNCIAS (NÃO INCLUI FORNECIMENTO). AF_11/2017</t>
  </si>
  <si>
    <t>97152</t>
  </si>
  <si>
    <t>ASSENTAMENTO DE TUBO DE FERRO FUNDIDO PARA REDE DE ÁGUA, DN 600 MM, JUNTA ELÁSTICA, INSTALADO EM LOCAL COM NÍVEL ALTO DE INTERFERÊNCIAS (NÃO INCLUI FORNECIMENTO). AF_11/2017</t>
  </si>
  <si>
    <t>97151</t>
  </si>
  <si>
    <t>ASSENTAMENTO DE TUBO DE FERRO FUNDIDO PARA REDE DE ÁGUA, DN 500 MM, JUNTA ELÁSTICA, INSTALADO EM LOCAL COM NÍVEL ALTO DE INTERFERÊNCIAS (NÃO INCLUI FORNECIMENTO). AF_11/2017</t>
  </si>
  <si>
    <t>97150</t>
  </si>
  <si>
    <t>ASSENTAMENTO DE TUBO DE FERRO FUNDIDO PARA REDE DE ÁGUA, DN 450 MM, JUNTA ELÁSTICA, INSTALADO EM LOCAL COM NÍVEL ALTO DE INTERFERÊNCIAS (NÃO INCLUI FORNECIMENTO). AF_11/2017</t>
  </si>
  <si>
    <t>97149</t>
  </si>
  <si>
    <t>ASSENTAMENTO DE TUBO DE FERRO FUNDIDO PARA REDE DE ÁGUA, DN 400 MM, JUNTA ELÁSTICA, INSTALADO EM LOCAL COM NÍVEL ALTO DE INTERFERÊNCIAS (NÃO INCLUI FORNECIMENTO). AF_11/2017</t>
  </si>
  <si>
    <t>97148</t>
  </si>
  <si>
    <t>ASSENTAMENTO DE TUBO DE FERRO FUNDIDO PARA REDE DE ÁGUA, DN 350 MM, JUNTA ELÁSTICA, INSTALADO EM LOCAL COM NÍVEL ALTO DE INTERFERÊNCIAS (NÃO INCLUI FORNECIMENTO). AF_11/2017</t>
  </si>
  <si>
    <t>97147</t>
  </si>
  <si>
    <t>ASSENTAMENTO DE TUBO DE FERRO FUNDIDO PARA REDE DE ÁGUA, DN 300 MM, JUNTA ELÁSTICA, INSTALADO EM LOCAL COM NÍVEL ALTO DE INTERFERÊNCIAS (NÃO INCLUI FORNECIMENTO). AF_11/2017</t>
  </si>
  <si>
    <t>97146</t>
  </si>
  <si>
    <t>ASSENTAMENTO DE TUBO DE FERRO FUNDIDO PARA REDE DE ÁGUA, DN 250 MM, JUNTA ELÁSTICA, INSTALADO EM LOCAL COM NÍVEL ALTO DE INTERFERÊNCIAS (NÃO INCLUI FORNECIMENTO). AF_11/2017</t>
  </si>
  <si>
    <t>97145</t>
  </si>
  <si>
    <t>ASSENTAMENTO DE TUBO DE FERRO FUNDIDO PARA REDE DE ÁGUA, DN 200 MM, JUNTA ELÁSTICA, INSTALADO EM LOCAL COM NÍVEL ALTO DE INTERFERÊNCIAS (NÃO INCLUI FORNECIMENTO). AF_11/2017</t>
  </si>
  <si>
    <t>97144</t>
  </si>
  <si>
    <t>ASSENTAMENTO DE TUBO DE FERRO FUNDIDO PARA REDE DE ÁGUA, DN 150 MM, JUNTA ELÁSTICA, INSTALADO EM LOCAL COM NÍVEL ALTO DE INTERFERÊNCIAS (NÃO INCLUI FORNECIMENTO). AF_11/2017</t>
  </si>
  <si>
    <t>97143</t>
  </si>
  <si>
    <t>6,83</t>
  </si>
  <si>
    <t>ASSENTAMENTO DE TUBO DE FERRO FUNDIDO PARA REDE DE ÁGUA, DN 100 MM, JUNTA ELÁSTICA, INSTALADO EM LOCAL COM NÍVEL ALTO DE INTERFERÊNCIAS (NÃO INCLUI FORNECIMENTO). AF_11/2017</t>
  </si>
  <si>
    <t>97142</t>
  </si>
  <si>
    <t>ASSENTAMENTO DE TUBO DE FERRO FUNDIDO PARA REDE DE ÁGUA, DN 80 MM, JUNTA ELÁSTICA, INSTALADO EM LOCAL COM NÍVEL ALTO DE INTERFERÊNCIAS (NÃO INCLUI FORNECIMENTO). AF_11/2017</t>
  </si>
  <si>
    <t>97141</t>
  </si>
  <si>
    <t>VINCULO</t>
  </si>
  <si>
    <t>CUSTO TOTAL</t>
  </si>
  <si>
    <t>ORIGEM DE PREÇO</t>
  </si>
  <si>
    <t>UNIDADE</t>
  </si>
  <si>
    <t>DESCRICAO DA COMPOSICAO</t>
  </si>
  <si>
    <t>CODIGO  DA COMPOSICAO</t>
  </si>
  <si>
    <t>DESCRICAO DO AGRUPADOR</t>
  </si>
  <si>
    <t>CODIGO DO AGRUPADOR</t>
  </si>
  <si>
    <t>SIGLA DO TIPO 1</t>
  </si>
  <si>
    <t>DESCRICAO DO TIPO 1</t>
  </si>
  <si>
    <t>SIGLA DA CLASSE</t>
  </si>
  <si>
    <t>DESCRICAO DA CLASSE</t>
  </si>
  <si>
    <t>MIN</t>
  </si>
  <si>
    <t>MED</t>
  </si>
  <si>
    <t>MAX</t>
  </si>
  <si>
    <t>Construção e Reforma de Edifícios</t>
  </si>
  <si>
    <t>AC</t>
  </si>
  <si>
    <t>SG</t>
  </si>
  <si>
    <t>R</t>
  </si>
  <si>
    <t>DF</t>
  </si>
  <si>
    <t>FILTRO</t>
  </si>
  <si>
    <t>BDI PAD</t>
  </si>
  <si>
    <t>Construção de Praças Urbanas, Rodovias, Ferrovias e recapeamento e pavimentação de vias urbanas</t>
  </si>
  <si>
    <t>Conforme legislação tributária municipal, definir estimativa de percentual da base de cálculo para o ISS:</t>
  </si>
  <si>
    <t>↓</t>
  </si>
  <si>
    <t>Sobre a base de cálculo, definir a respectiva alíquota do ISS (entre 2% e 5%):</t>
  </si>
  <si>
    <t>F</t>
  </si>
  <si>
    <t>Construção de Redes de Abastecimento de Água, Coleta de Esgoto</t>
  </si>
  <si>
    <t>TIPO DE OBRA</t>
  </si>
  <si>
    <t>Itens</t>
  </si>
  <si>
    <t>Siglas</t>
  </si>
  <si>
    <t>% Adotado</t>
  </si>
  <si>
    <t>Situação</t>
  </si>
  <si>
    <t>1º Quartil</t>
  </si>
  <si>
    <t>Médio</t>
  </si>
  <si>
    <t>3º Quartil</t>
  </si>
  <si>
    <t>Construção e Manutenção de Estações e Redes de Distribuição de Energia Elétrica</t>
  </si>
  <si>
    <t>-</t>
  </si>
  <si>
    <t>Obras Portuárias, Marítimas e Fluviais</t>
  </si>
  <si>
    <t>Tributos (impostos COFINS 3%, e  PIS 0,65%)</t>
  </si>
  <si>
    <t>CP</t>
  </si>
  <si>
    <t>Tributos (ISS, variável de acordo com o município)</t>
  </si>
  <si>
    <t>ISS</t>
  </si>
  <si>
    <t>Tributos (Contribuição Previdenciária sobre a Receita Bruta - 0% ou 4,5% - Desoneração)</t>
  </si>
  <si>
    <t>CPRB</t>
  </si>
  <si>
    <t>BDI SEM desoneração (Fórmula Acórdão TCU)</t>
  </si>
  <si>
    <t>BDI COM desoneração</t>
  </si>
  <si>
    <t>BDI DES</t>
  </si>
  <si>
    <t>Fornecimento de Materiais e Equipamentos (aquisição indireta - em conjunto com licitação de obras)</t>
  </si>
  <si>
    <t>Os valores de BDI foram calculados com o emprego da fórmula:</t>
  </si>
  <si>
    <t>BDI =</t>
  </si>
  <si>
    <t xml:space="preserve"> - 1</t>
  </si>
  <si>
    <t>(1-CP-ISS-CRPB)</t>
  </si>
  <si>
    <t>Fornecimento de Materiais e Equipamentos (aquisição direta)</t>
  </si>
  <si>
    <t>Observações:</t>
  </si>
  <si>
    <t>Estudos e Projetos, Planos e Gerenciamento e outros correlatos</t>
  </si>
  <si>
    <t>K1</t>
  </si>
  <si>
    <t>K2</t>
  </si>
  <si>
    <t>Local</t>
  </si>
  <si>
    <t>Data</t>
  </si>
  <si>
    <t>K3</t>
  </si>
  <si>
    <t>Responsável Técnico</t>
  </si>
  <si>
    <t>Nome:</t>
  </si>
  <si>
    <t>(SELECIONAR)</t>
  </si>
  <si>
    <t>CREA:</t>
  </si>
  <si>
    <t>ART:</t>
  </si>
  <si>
    <t>QUADRO DE COMPOSIÇÃO DO BDI</t>
  </si>
  <si>
    <t>1. IDENTIFICAÇÃO DA OBRA</t>
  </si>
  <si>
    <t>ENDEREÇO:</t>
  </si>
  <si>
    <t>MUNICIPIO:</t>
  </si>
  <si>
    <t>TABELA DE REFERÊNCIA:</t>
  </si>
  <si>
    <t>CONVENIO:</t>
  </si>
  <si>
    <t>PRAZO DE EXECUÇÃO</t>
  </si>
  <si>
    <t>AREA CONSTRUIDA:</t>
  </si>
  <si>
    <t>2. IDENTIFICAÇÃO DO ORÇAMENTISTA</t>
  </si>
  <si>
    <t>NOME COMPLETO:</t>
  </si>
  <si>
    <t>PROFISSÃO:</t>
  </si>
  <si>
    <t>ART Nº</t>
  </si>
  <si>
    <t>TELEFONE:</t>
  </si>
  <si>
    <t>EMAIL:</t>
  </si>
  <si>
    <t>ADAILTON ROGÉRIO DE OLIVEIRA</t>
  </si>
  <si>
    <t>ENGENHEIRO CIVIL</t>
  </si>
  <si>
    <t>PR 68.917/D</t>
  </si>
  <si>
    <t>41 3632 1080</t>
  </si>
  <si>
    <t>REFERENCIA:</t>
  </si>
  <si>
    <t>Profissão:</t>
  </si>
  <si>
    <t>TABELA</t>
  </si>
  <si>
    <t>SINAPI</t>
  </si>
  <si>
    <t>SANEPAR</t>
  </si>
  <si>
    <t>CÓDIGO</t>
  </si>
  <si>
    <t>1.1</t>
  </si>
  <si>
    <t>SALA DE TRIAGEM</t>
  </si>
  <si>
    <t>CONSULTÓRIO 01</t>
  </si>
  <si>
    <t>SALA DE LAVAGEM E DESCONTAMINAÇÃO</t>
  </si>
  <si>
    <t>SALA DE ESTERILIZAÇÃO/ESTOCAGEM</t>
  </si>
  <si>
    <t>CONSULTÓRIO 02</t>
  </si>
  <si>
    <t>BANHEIRO ACESSÍVEL</t>
  </si>
  <si>
    <t>CONSULTÓRIO ENFERMAGEM</t>
  </si>
  <si>
    <t xml:space="preserve">I.S. </t>
  </si>
  <si>
    <t>CONSULTÓRIO DE ENFERMAGEM</t>
  </si>
  <si>
    <t>CONSULTÓRIO 03</t>
  </si>
  <si>
    <t>ABRIGO DE RECEPIENTES DE RESÍDUO</t>
  </si>
  <si>
    <t>NÃO DESONERADO</t>
  </si>
  <si>
    <t>9,08</t>
  </si>
  <si>
    <t>0,59</t>
  </si>
  <si>
    <t>12,89</t>
  </si>
  <si>
    <t>11,74</t>
  </si>
  <si>
    <t>18,87</t>
  </si>
  <si>
    <t>12,67</t>
  </si>
  <si>
    <t>7,52</t>
  </si>
  <si>
    <t>13,04</t>
  </si>
  <si>
    <t>22,98</t>
  </si>
  <si>
    <t>18,54</t>
  </si>
  <si>
    <t>14,26</t>
  </si>
  <si>
    <t>27,85</t>
  </si>
  <si>
    <t>5,26</t>
  </si>
  <si>
    <t>23,89</t>
  </si>
  <si>
    <t>19,07</t>
  </si>
  <si>
    <t>1,48</t>
  </si>
  <si>
    <t>23,93</t>
  </si>
  <si>
    <t>23,09</t>
  </si>
  <si>
    <t>20,34</t>
  </si>
  <si>
    <t>14,82</t>
  </si>
  <si>
    <t>26,43</t>
  </si>
  <si>
    <t>20,00</t>
  </si>
  <si>
    <t>27,19</t>
  </si>
  <si>
    <t>17,98</t>
  </si>
  <si>
    <t>24,78</t>
  </si>
  <si>
    <t>24,53</t>
  </si>
  <si>
    <t>17,29</t>
  </si>
  <si>
    <t>12,78</t>
  </si>
  <si>
    <t>20,82</t>
  </si>
  <si>
    <t>17,21</t>
  </si>
  <si>
    <t>19,30</t>
  </si>
  <si>
    <t>18,65</t>
  </si>
  <si>
    <t>18,11</t>
  </si>
  <si>
    <t>34,75</t>
  </si>
  <si>
    <t>1,31</t>
  </si>
  <si>
    <t>15,47</t>
  </si>
  <si>
    <t>7,64</t>
  </si>
  <si>
    <t>5,00</t>
  </si>
  <si>
    <t>1,32</t>
  </si>
  <si>
    <t>5,16</t>
  </si>
  <si>
    <t>1,34</t>
  </si>
  <si>
    <t>53,52</t>
  </si>
  <si>
    <t>19,73</t>
  </si>
  <si>
    <t>11,94</t>
  </si>
  <si>
    <t>14,50</t>
  </si>
  <si>
    <t>1,60</t>
  </si>
  <si>
    <t>10,68</t>
  </si>
  <si>
    <t>4,22</t>
  </si>
  <si>
    <t>51,22</t>
  </si>
  <si>
    <t>5,52</t>
  </si>
  <si>
    <t>2,17</t>
  </si>
  <si>
    <t>39,33</t>
  </si>
  <si>
    <t>29,24</t>
  </si>
  <si>
    <t>2,45</t>
  </si>
  <si>
    <t>5,82</t>
  </si>
  <si>
    <t>26,94</t>
  </si>
  <si>
    <t>21,51</t>
  </si>
  <si>
    <t>26,42</t>
  </si>
  <si>
    <t>7,06</t>
  </si>
  <si>
    <t>4,14</t>
  </si>
  <si>
    <t>1,47</t>
  </si>
  <si>
    <t>16,32</t>
  </si>
  <si>
    <t>11,64</t>
  </si>
  <si>
    <t>4,75</t>
  </si>
  <si>
    <t>4,28</t>
  </si>
  <si>
    <t>9,96</t>
  </si>
  <si>
    <t>2,44</t>
  </si>
  <si>
    <t>2,91</t>
  </si>
  <si>
    <t>12,64</t>
  </si>
  <si>
    <t>7,82</t>
  </si>
  <si>
    <t>19,36</t>
  </si>
  <si>
    <t>47,03</t>
  </si>
  <si>
    <t>30,92</t>
  </si>
  <si>
    <t>11,09</t>
  </si>
  <si>
    <t>27,64</t>
  </si>
  <si>
    <t>11,36</t>
  </si>
  <si>
    <t>19,83</t>
  </si>
  <si>
    <t>29,13</t>
  </si>
  <si>
    <t>17,50</t>
  </si>
  <si>
    <t>2,99</t>
  </si>
  <si>
    <t>10,66</t>
  </si>
  <si>
    <t>15,89</t>
  </si>
  <si>
    <t>8,45</t>
  </si>
  <si>
    <t>1,75</t>
  </si>
  <si>
    <t>5,04</t>
  </si>
  <si>
    <t>26,29</t>
  </si>
  <si>
    <t>8,37</t>
  </si>
  <si>
    <t>6,80</t>
  </si>
  <si>
    <t>47,36</t>
  </si>
  <si>
    <t>5,43</t>
  </si>
  <si>
    <t>2,97</t>
  </si>
  <si>
    <t>21,64</t>
  </si>
  <si>
    <t>5,99</t>
  </si>
  <si>
    <t>LIMPEZA DE FORRO REMOVÍVEL COM PANO ÚMIDO. AF_04/2019</t>
  </si>
  <si>
    <t>99826</t>
  </si>
  <si>
    <t>LIMPEZA DE PORTA DE MADEIRA. AF_04/2019</t>
  </si>
  <si>
    <t>99822</t>
  </si>
  <si>
    <t>LAVADORA DE ALTA PRESSAO (LAVA-JATO) PARA AGUA FRIA, PRESSAO DE OPERACAO ENTRE 1400 E 1900 LIB/POL2, VAZAO MAXIMA ENTRE 400 E 700 L/H - CHP DIURNO. AF_04/2019</t>
  </si>
  <si>
    <t>99833</t>
  </si>
  <si>
    <t>LIMPEZA DE SUPERFÍCIE COM JATO DE ALTA PRESSÃO. AF_04/2019</t>
  </si>
  <si>
    <t>99814</t>
  </si>
  <si>
    <t>1,19</t>
  </si>
  <si>
    <t>LIMPEZA DE LADRILHO HIDRÁULICO EM PAREDE COM PANO ÚMIDO. AF_04/2019</t>
  </si>
  <si>
    <t>99812</t>
  </si>
  <si>
    <t>LIMPEZA DE CONTRAPISO COM VASSOURA A SECO. AF_04/2019</t>
  </si>
  <si>
    <t>99811</t>
  </si>
  <si>
    <t>5,08</t>
  </si>
  <si>
    <t>LIMPEZA DE PISO DE LADRILHO HIDRÁULICO COM PANO ÚMIDO. AF_04/2019</t>
  </si>
  <si>
    <t>99809</t>
  </si>
  <si>
    <t>2,81</t>
  </si>
  <si>
    <t>LIMPEZA DE REVESTIMENTO CERÂMICO EM PAREDE UTILIZANDO ÁCIDO MURIÁTICO. AF_04/2019</t>
  </si>
  <si>
    <t>99808</t>
  </si>
  <si>
    <t>LIMPEZA DE REVESTIMENTO CERÂMICO EM PAREDE COM PANO ÚMIDO AF_04/2019</t>
  </si>
  <si>
    <t>99806</t>
  </si>
  <si>
    <t>9,27</t>
  </si>
  <si>
    <t>LIMPEZA DE PISO CERÂMICO OU COM PEDRAS RÚSTICAS UTILIZANDO ÁCIDO MURIÁTICO. AF_04/2019</t>
  </si>
  <si>
    <t>99805</t>
  </si>
  <si>
    <t>LIMPEZA DE PISO CERÂMICO OU PORCELANATO COM PANO ÚMIDO. AF_04/2019</t>
  </si>
  <si>
    <t>99803</t>
  </si>
  <si>
    <t>LIMPEZA DE PISO CERÂMICO OU PORCELANATO COM VASSOURA A SECO. AF_04/2019</t>
  </si>
  <si>
    <t>99802</t>
  </si>
  <si>
    <t>7,62</t>
  </si>
  <si>
    <t>4,78</t>
  </si>
  <si>
    <t>157,53</t>
  </si>
  <si>
    <t>12,90</t>
  </si>
  <si>
    <t>45,81</t>
  </si>
  <si>
    <t>6,58</t>
  </si>
  <si>
    <t>3,27</t>
  </si>
  <si>
    <t>25,80</t>
  </si>
  <si>
    <t>9,21</t>
  </si>
  <si>
    <t>21,35</t>
  </si>
  <si>
    <t>14,79</t>
  </si>
  <si>
    <t>17,17</t>
  </si>
  <si>
    <t>9,00</t>
  </si>
  <si>
    <t>22,97</t>
  </si>
  <si>
    <t>8,38</t>
  </si>
  <si>
    <t>7,31</t>
  </si>
  <si>
    <t>59,87</t>
  </si>
  <si>
    <t>2,75</t>
  </si>
  <si>
    <t>3,58</t>
  </si>
  <si>
    <t>4,20</t>
  </si>
  <si>
    <t>2,24</t>
  </si>
  <si>
    <t>2,05</t>
  </si>
  <si>
    <t>7,01</t>
  </si>
  <si>
    <t>6,42</t>
  </si>
  <si>
    <t>2,94</t>
  </si>
  <si>
    <t>58,37</t>
  </si>
  <si>
    <t>53,13</t>
  </si>
  <si>
    <t>4,79</t>
  </si>
  <si>
    <t>11,87</t>
  </si>
  <si>
    <t>10,36</t>
  </si>
  <si>
    <t>2,87</t>
  </si>
  <si>
    <t>21,23</t>
  </si>
  <si>
    <t>22,19</t>
  </si>
  <si>
    <t>42,01</t>
  </si>
  <si>
    <t>29,55</t>
  </si>
  <si>
    <t>16,77</t>
  </si>
  <si>
    <t>46,97</t>
  </si>
  <si>
    <t>7,74</t>
  </si>
  <si>
    <t>20,61</t>
  </si>
  <si>
    <t>7,86</t>
  </si>
  <si>
    <t>2,76</t>
  </si>
  <si>
    <t>20,84</t>
  </si>
  <si>
    <t>26,73</t>
  </si>
  <si>
    <t>11,33</t>
  </si>
  <si>
    <t>29,14</t>
  </si>
  <si>
    <t>6,69</t>
  </si>
  <si>
    <t>14,84</t>
  </si>
  <si>
    <t>9,94</t>
  </si>
  <si>
    <t>14,22</t>
  </si>
  <si>
    <t>8,27</t>
  </si>
  <si>
    <t>47,58</t>
  </si>
  <si>
    <t>41,88</t>
  </si>
  <si>
    <t>40,13</t>
  </si>
  <si>
    <t>28,93</t>
  </si>
  <si>
    <t>26,16</t>
  </si>
  <si>
    <t>12,12</t>
  </si>
  <si>
    <t>29,94</t>
  </si>
  <si>
    <t>46,26</t>
  </si>
  <si>
    <t>13,57</t>
  </si>
  <si>
    <t>38,33</t>
  </si>
  <si>
    <t>31,07</t>
  </si>
  <si>
    <t>22,58</t>
  </si>
  <si>
    <t>9,46</t>
  </si>
  <si>
    <t>25,38</t>
  </si>
  <si>
    <t>14,97</t>
  </si>
  <si>
    <t>43,11</t>
  </si>
  <si>
    <t>11,04</t>
  </si>
  <si>
    <t>30,00</t>
  </si>
  <si>
    <t>19,34</t>
  </si>
  <si>
    <t>12,82</t>
  </si>
  <si>
    <t>13,13</t>
  </si>
  <si>
    <t>13,85</t>
  </si>
  <si>
    <t>13,74</t>
  </si>
  <si>
    <t>15,44</t>
  </si>
  <si>
    <t>8,88</t>
  </si>
  <si>
    <t>14,96</t>
  </si>
  <si>
    <t>6,36</t>
  </si>
  <si>
    <t>2,46</t>
  </si>
  <si>
    <t>10,69</t>
  </si>
  <si>
    <t>5,93</t>
  </si>
  <si>
    <t>12,28</t>
  </si>
  <si>
    <t>17,70</t>
  </si>
  <si>
    <t>3,19</t>
  </si>
  <si>
    <t>4,04</t>
  </si>
  <si>
    <t>4,39</t>
  </si>
  <si>
    <t>4,76</t>
  </si>
  <si>
    <t>5,46</t>
  </si>
  <si>
    <t>5,94</t>
  </si>
  <si>
    <t>19,24</t>
  </si>
  <si>
    <t>5,42</t>
  </si>
  <si>
    <t>30,88</t>
  </si>
  <si>
    <t>71,01</t>
  </si>
  <si>
    <t>19,97</t>
  </si>
  <si>
    <t>16,35</t>
  </si>
  <si>
    <t>21,01</t>
  </si>
  <si>
    <t>29,74</t>
  </si>
  <si>
    <t>16,79</t>
  </si>
  <si>
    <t>65,28</t>
  </si>
  <si>
    <t>19,10</t>
  </si>
  <si>
    <t>4,32</t>
  </si>
  <si>
    <t>8,42</t>
  </si>
  <si>
    <t>16,27</t>
  </si>
  <si>
    <t>23,66</t>
  </si>
  <si>
    <t>14,54</t>
  </si>
  <si>
    <t>16,82</t>
  </si>
  <si>
    <t>15,51</t>
  </si>
  <si>
    <t>10,07</t>
  </si>
  <si>
    <t>66,26</t>
  </si>
  <si>
    <t>26,35</t>
  </si>
  <si>
    <t>34,72</t>
  </si>
  <si>
    <t>14,14</t>
  </si>
  <si>
    <t>17,10</t>
  </si>
  <si>
    <t>16,60</t>
  </si>
  <si>
    <t>9,77</t>
  </si>
  <si>
    <t>13,78</t>
  </si>
  <si>
    <t>6,82</t>
  </si>
  <si>
    <t>14,67</t>
  </si>
  <si>
    <t>18,17</t>
  </si>
  <si>
    <t>8,49</t>
  </si>
  <si>
    <t>18,03</t>
  </si>
  <si>
    <t>3,75</t>
  </si>
  <si>
    <t>28,12</t>
  </si>
  <si>
    <t>6,17</t>
  </si>
  <si>
    <t>10,95</t>
  </si>
  <si>
    <t>9,64</t>
  </si>
  <si>
    <t>15,60</t>
  </si>
  <si>
    <t>11,23</t>
  </si>
  <si>
    <t>12,07</t>
  </si>
  <si>
    <t>38,23</t>
  </si>
  <si>
    <t>28,04</t>
  </si>
  <si>
    <t>13,30</t>
  </si>
  <si>
    <t>14,45</t>
  </si>
  <si>
    <t>14,31</t>
  </si>
  <si>
    <t>26,03</t>
  </si>
  <si>
    <t>2,26</t>
  </si>
  <si>
    <t>8,21</t>
  </si>
  <si>
    <t>12,65</t>
  </si>
  <si>
    <t>4,64</t>
  </si>
  <si>
    <t>19,58</t>
  </si>
  <si>
    <t>8,43</t>
  </si>
  <si>
    <t>7,47</t>
  </si>
  <si>
    <t>25,02</t>
  </si>
  <si>
    <t>11,38</t>
  </si>
  <si>
    <t>70,75</t>
  </si>
  <si>
    <t>8,15</t>
  </si>
  <si>
    <t>41,27</t>
  </si>
  <si>
    <t>40,01</t>
  </si>
  <si>
    <t>34,44</t>
  </si>
  <si>
    <t>21,19</t>
  </si>
  <si>
    <t>26,59</t>
  </si>
  <si>
    <t>23,55</t>
  </si>
  <si>
    <t>16,85</t>
  </si>
  <si>
    <t>24,98</t>
  </si>
  <si>
    <t>8,90</t>
  </si>
  <si>
    <t>17,75</t>
  </si>
  <si>
    <t>19,77</t>
  </si>
  <si>
    <t>80,50</t>
  </si>
  <si>
    <t>34,68</t>
  </si>
  <si>
    <t>9,95</t>
  </si>
  <si>
    <t>31,26</t>
  </si>
  <si>
    <t>12,62</t>
  </si>
  <si>
    <t>34,12</t>
  </si>
  <si>
    <t>15,67</t>
  </si>
  <si>
    <t>62,04</t>
  </si>
  <si>
    <t>37,88</t>
  </si>
  <si>
    <t>6,62</t>
  </si>
  <si>
    <t>28,16</t>
  </si>
  <si>
    <t>19,99</t>
  </si>
  <si>
    <t>14,47</t>
  </si>
  <si>
    <t>8,93</t>
  </si>
  <si>
    <t>76,55</t>
  </si>
  <si>
    <t>11,54</t>
  </si>
  <si>
    <t>13,59</t>
  </si>
  <si>
    <t>6,84</t>
  </si>
  <si>
    <t>23,07</t>
  </si>
  <si>
    <t>13,20</t>
  </si>
  <si>
    <t>9,68</t>
  </si>
  <si>
    <t>11,40</t>
  </si>
  <si>
    <t>6,52</t>
  </si>
  <si>
    <t>34,76</t>
  </si>
  <si>
    <t>8,52</t>
  </si>
  <si>
    <t>14,58</t>
  </si>
  <si>
    <t>117,54</t>
  </si>
  <si>
    <t>KIT CAVALETE PARA MEDIÇÃO DE ÁGUA - ENTRADA PRINCIPAL, EM PVC SOLDÁVEL DN 25 (¾")   FORNECIMENTO E INSTALAÇÃO (EXCLUSIVE HIDRÔMETRO). AF_11/2016</t>
  </si>
  <si>
    <t>KIT CAVALETE PARA MEDIÇÃO DE ÁGUA - ENTRADA PRINCIPAL, EM PVC SOLDÁVEL DN 20 (½")   FORNECIMENTO E INSTALAÇÃO (EXCLUSIVE HIDRÔMETRO). AF_11/2016</t>
  </si>
  <si>
    <t>99635</t>
  </si>
  <si>
    <t>99634</t>
  </si>
  <si>
    <t>99633</t>
  </si>
  <si>
    <t>99632</t>
  </si>
  <si>
    <t>99631</t>
  </si>
  <si>
    <t>99630</t>
  </si>
  <si>
    <t>99629</t>
  </si>
  <si>
    <t>24,70</t>
  </si>
  <si>
    <t>49,58</t>
  </si>
  <si>
    <t>99628</t>
  </si>
  <si>
    <t>99627</t>
  </si>
  <si>
    <t>99626</t>
  </si>
  <si>
    <t>99625</t>
  </si>
  <si>
    <t>99624</t>
  </si>
  <si>
    <t>26,07</t>
  </si>
  <si>
    <t>99623</t>
  </si>
  <si>
    <t>99622</t>
  </si>
  <si>
    <t>99621</t>
  </si>
  <si>
    <t>99620</t>
  </si>
  <si>
    <t>99619</t>
  </si>
  <si>
    <t>10,45</t>
  </si>
  <si>
    <t>19,09</t>
  </si>
  <si>
    <t>39,55</t>
  </si>
  <si>
    <t>39,90</t>
  </si>
  <si>
    <t>53,65</t>
  </si>
  <si>
    <t>24,59</t>
  </si>
  <si>
    <t>15,32</t>
  </si>
  <si>
    <t>23,71</t>
  </si>
  <si>
    <t>13,94</t>
  </si>
  <si>
    <t>31,08</t>
  </si>
  <si>
    <t>57,71</t>
  </si>
  <si>
    <t>15,33</t>
  </si>
  <si>
    <t>58,24</t>
  </si>
  <si>
    <t>31,06</t>
  </si>
  <si>
    <t>22,94</t>
  </si>
  <si>
    <t>15,28</t>
  </si>
  <si>
    <t>38,71</t>
  </si>
  <si>
    <t>35,45</t>
  </si>
  <si>
    <t>18,08</t>
  </si>
  <si>
    <t>23,70</t>
  </si>
  <si>
    <t>22,32</t>
  </si>
  <si>
    <t>16,12</t>
  </si>
  <si>
    <t>11,13</t>
  </si>
  <si>
    <t>7,93</t>
  </si>
  <si>
    <t>11,93</t>
  </si>
  <si>
    <t>21,03</t>
  </si>
  <si>
    <t>11,45</t>
  </si>
  <si>
    <t>10,30</t>
  </si>
  <si>
    <t>80,65</t>
  </si>
  <si>
    <t>10,51</t>
  </si>
  <si>
    <t>10,85</t>
  </si>
  <si>
    <t>20,32</t>
  </si>
  <si>
    <t>23,13</t>
  </si>
  <si>
    <t>17,55</t>
  </si>
  <si>
    <t>53,90</t>
  </si>
  <si>
    <t>10,19</t>
  </si>
  <si>
    <t>53,15</t>
  </si>
  <si>
    <t>17,93</t>
  </si>
  <si>
    <t>18,95</t>
  </si>
  <si>
    <t>12,92</t>
  </si>
  <si>
    <t>28,22</t>
  </si>
  <si>
    <t>15,70</t>
  </si>
  <si>
    <t>89644</t>
  </si>
  <si>
    <t>89640</t>
  </si>
  <si>
    <t>14,13</t>
  </si>
  <si>
    <t>13,54</t>
  </si>
  <si>
    <t>55,93</t>
  </si>
  <si>
    <t>9,31</t>
  </si>
  <si>
    <t>33,66</t>
  </si>
  <si>
    <t>17,59</t>
  </si>
  <si>
    <t>27,66</t>
  </si>
  <si>
    <t>46,61</t>
  </si>
  <si>
    <t>19,96</t>
  </si>
  <si>
    <t>54,00</t>
  </si>
  <si>
    <t>16,00</t>
  </si>
  <si>
    <t>47,24</t>
  </si>
  <si>
    <t>10,78</t>
  </si>
  <si>
    <t>26,99</t>
  </si>
  <si>
    <t>32,88</t>
  </si>
  <si>
    <t>59,14</t>
  </si>
  <si>
    <t>27,96</t>
  </si>
  <si>
    <t>36,42</t>
  </si>
  <si>
    <t>78,62</t>
  </si>
  <si>
    <t>12,81</t>
  </si>
  <si>
    <t>CURVA 135 GRAUS PARA ELETRODUTO, PVC, ROSCÁVEL, DN 25 MM (3/4), PARA CIRCUITOS TERMINAIS, INSTALADA EM PAREDE - FORNECIMENTO E INSTALAÇÃO. AF_12/2015</t>
  </si>
  <si>
    <t>97564</t>
  </si>
  <si>
    <t>CURVA 135 GRAUS PARA ELETRODUTO, PVC, ROSCÁVEL, DN 25 MM (3/4), PARA CIRCUITOS TERMINAIS, INSTALADA EM LAJE - FORNECIMENTO E INSTALAÇÃO. AF_12/2015</t>
  </si>
  <si>
    <t>97562</t>
  </si>
  <si>
    <t>CURVA 135 GRAUS PARA ELETRODUTO, PVC, ROSCÁVEL, DN 25 MM (3/4), PARA CIRCUITOS TERMINAIS, INSTALADA EM FORRO - FORNECIMENTO E INSTALAÇÃO. AF_12/2015</t>
  </si>
  <si>
    <t>97559</t>
  </si>
  <si>
    <t>CURVA 180 GRAUS PARA ELETRODUTO, PVC, ROSCÁVEL, DN 32 MM (1), PARA CIRCUITOS TERMINAIS, INSTALADA EM PAREDE - FORNECIMENTO E INSTALAÇÃO. AF_12/2015</t>
  </si>
  <si>
    <t>91919</t>
  </si>
  <si>
    <t>CURVA 180 GRAUS PARA ELETRODUTO, PVC, ROSCÁVEL, DN 32 MM (1), PARA CIRCUITOS TERMINAIS, INSTALADA EM LAJE - FORNECIMENTO E INSTALAÇÃO. AF_12/2015</t>
  </si>
  <si>
    <t>91907</t>
  </si>
  <si>
    <t>CURVA 180 GRAUS PARA ELETRODUTO, PVC, ROSCÁVEL, DN 32 MM (1"), PARA CIRCUITOS TERMINAIS, INSTALADA EM FORRO - FORNECIMENTO E INSTALAÇÃO. AF_12/2015</t>
  </si>
  <si>
    <t>91895</t>
  </si>
  <si>
    <t>97670</t>
  </si>
  <si>
    <t>97669</t>
  </si>
  <si>
    <t>97668</t>
  </si>
  <si>
    <t>97667</t>
  </si>
  <si>
    <t>33,19</t>
  </si>
  <si>
    <t>ELETRODUTO FLEXÍVEL LISO, PEAD, DN 40 MM (1 1/4"), PARA CIRCUITOS TERMINAIS, INSTALADO EM PAREDE - FORNECIMENTO E INSTALAÇÃO. AF_12/2015</t>
  </si>
  <si>
    <t>91861</t>
  </si>
  <si>
    <t>ELETRODUTO FLEXÍVEL CORRUGADO, PEAD, DN 40 MM (1 1/4"), PARA CIRCUITOS TERMINAIS, INSTALADO EM PAREDE - FORNECIMENTO E INSTALAÇÃO. AF_12/2015</t>
  </si>
  <si>
    <t>91860</t>
  </si>
  <si>
    <t>ELETRODUTO FLEXÍVEL LISO, PEAD, DN 32 MM (1"), PARA CIRCUITOS TERMINAIS, INSTALADO EM PAREDE - FORNECIMENTO E INSTALAÇÃO. AF_12/2015</t>
  </si>
  <si>
    <t>91859</t>
  </si>
  <si>
    <t>ELETRODUTO FLEXÍVEL CORRUGADO REFORÇADO, PVC, DN 32 MM (1"), PARA CIRCUITOS TERMINAIS, INSTALADO EM PAREDE - FORNECIMENTO E INSTALAÇÃO. AF_12/2015</t>
  </si>
  <si>
    <t>91857</t>
  </si>
  <si>
    <t>ELETRODUTO FLEXÍVEL CORRUGADO REFORÇADO, PVC, DN 25 MM (3/4"), PARA CIRCUITOS TERMINAIS, INSTALADO EM PAREDE - FORNECIMENTO E INSTALAÇÃO. AF_12/2015</t>
  </si>
  <si>
    <t>91855</t>
  </si>
  <si>
    <t>ELETRODUTO FLEXÍVEL CORRUGADO REFORÇADO, PVC, DN 20 MM (1/2"), PARA CIRCUITOS TERMINAIS, INSTALADO EM PAREDE - FORNECIMENTO E INSTALAÇÃO. AF_12/2015</t>
  </si>
  <si>
    <t>91853</t>
  </si>
  <si>
    <t>ELETRODUTO FLEXÍVEL LISO, PEAD, DN 40 MM (1 1/4"), PARA CIRCUITOS TERMINAIS, INSTALADO EM LAJE - FORNECIMENTO E INSTALAÇÃO. AF_12/2015</t>
  </si>
  <si>
    <t>91851</t>
  </si>
  <si>
    <t>ELETRODUTO FLEXÍVEL CORRUGADO, PEAD, DN 40 MM (1 1/4"), PARA CIRCUITOS TERMINAIS, INSTALADO EM LAJE - FORNECIMENTO E INSTALAÇÃO. AF_12/2015</t>
  </si>
  <si>
    <t>91850</t>
  </si>
  <si>
    <t>ELETRODUTO FLEXÍVEL LISO, PEAD, DN 32 MM (1"), PARA CIRCUITOS TERMINAIS, INSTALADO EM LAJE - FORNECIMENTO E INSTALAÇÃO. AF_12/2015</t>
  </si>
  <si>
    <t>91849</t>
  </si>
  <si>
    <t>ELETRODUTO FLEXÍVEL CORRUGADO REFORÇADO, PVC, DN 32 MM (1"), PARA CIRCUITOS TERMINAIS, INSTALADO EM LAJE - FORNECIMENTO E INSTALAÇÃO. AF_12/2015</t>
  </si>
  <si>
    <t>91847</t>
  </si>
  <si>
    <t>ELETRODUTO FLEXÍVEL CORRUGADO REFORÇADO, PVC, DN 25 MM (3/4"), PARA CIRCUITOS TERMINAIS, INSTALADO EM LAJE - FORNECIMENTO E INSTALAÇÃO. AF_12/2015</t>
  </si>
  <si>
    <t>91845</t>
  </si>
  <si>
    <t>ELETRODUTO FLEXÍVEL CORRUGADO REFORÇADO, PVC, DN 20 MM (1/2"), PARA CIRCUITOS TERMINAIS, INSTALADO EM LAJE - FORNECIMENTO E INSTALAÇÃO. AF_12/2015</t>
  </si>
  <si>
    <t>91843</t>
  </si>
  <si>
    <t>ELETRODUTO FLEXÍVEL LISO, PEAD, DN 40 MM (1 1/4"), PARA CIRCUITOS TERMINAIS, INSTALADO EM FORRO - FORNECIMENTO E INSTALAÇÃO. AF_12/2015</t>
  </si>
  <si>
    <t>91841</t>
  </si>
  <si>
    <t>ELETRODUTO FLEXÍVEL CORRUGADO, PEAD, DN 40 MM (1 1/4"), PARA CIRCUITOS TERMINAIS, INSTALADO EM FORRO - FORNECIMENTO E INSTALAÇÃO. AF_12/2015</t>
  </si>
  <si>
    <t>91840</t>
  </si>
  <si>
    <t>ELETRODUTO FLEXÍVEL LISO, PEAD, DN 32 MM (1"), PARA CIRCUITOS TERMINAIS, INSTALADO EM FORRO - FORNECIMENTO E INSTALAÇÃO. AF_12/2015</t>
  </si>
  <si>
    <t>91839</t>
  </si>
  <si>
    <t>ELETRODUTO FLEXÍVEL CORRUGADO REFORÇADO, PVC, DN 32 MM (1"), PARA CIRCUITOS TERMINAIS, INSTALADO EM FORRO - FORNECIMENTO E INSTALAÇÃO. AF_12/2015</t>
  </si>
  <si>
    <t>91837</t>
  </si>
  <si>
    <t>ELETRODUTO FLEXÍVEL CORRUGADO REFORÇADO, PVC, DN 25 MM (3/4"), PARA CIRCUITOS TERMINAIS, INSTALADO EM FORRO - FORNECIMENTO E INSTALAÇÃO. AF_12/2015</t>
  </si>
  <si>
    <t>91835</t>
  </si>
  <si>
    <t>ELETRODUTO FLEXÍVEL CORRUGADO REFORÇADO, PVC, DN 20 MM (1/2"), PARA CIRCUITOS TERMINAIS, INSTALADO EM FORRO - FORNECIMENTO E INSTALAÇÃO. AF_12/2015</t>
  </si>
  <si>
    <t>91833</t>
  </si>
  <si>
    <t>TRATAMENTO DE RALO OU PONTO EMERGENTE COM ARGAMASSA POLIMÉRICA / MEMBRANA ACRÍLICA REFORÇADO COM VÉU DE POLIÉSTER (MAV). AF_06/2018</t>
  </si>
  <si>
    <t>IMPERMEABILIZAÇÃO DE SUPERFÍCIE COM ARGAMASSA POLIMÉRICA / MEMBRANA ACRÍLICA, 4 DEMÃOS, REFORÇADA COM VÉU DE POLIÉSTER (MAV). AF_06/2018</t>
  </si>
  <si>
    <t>IMPERMEABILIZAÇÃO DE SUPERFÍCIE COM ARGAMASSA POLIMÉRICA / MEMBRANA ACRÍLICA, 3 DEMÃOS. AF_06/2018</t>
  </si>
  <si>
    <t>31,83</t>
  </si>
  <si>
    <t>12,60</t>
  </si>
  <si>
    <t>32,34</t>
  </si>
  <si>
    <t>73,34</t>
  </si>
  <si>
    <t>99439</t>
  </si>
  <si>
    <t>99438</t>
  </si>
  <si>
    <t>99437</t>
  </si>
  <si>
    <t>99436</t>
  </si>
  <si>
    <t>99435</t>
  </si>
  <si>
    <t>99434</t>
  </si>
  <si>
    <t>99433</t>
  </si>
  <si>
    <t>22,01</t>
  </si>
  <si>
    <t>99432</t>
  </si>
  <si>
    <t>99431</t>
  </si>
  <si>
    <t>ARMAÇÃO DO SISTEMA DE PAREDES DE CONCRETO, EXECUTADA COMO REFORÇO, VERGALHÃO DE 12,5 MM DE DIÂMETRO. AF_06/2019</t>
  </si>
  <si>
    <t>100068</t>
  </si>
  <si>
    <t>ARMAÇÃO DO SISTEMA DE PAREDES DE CONCRETO, EXECUTADA COMO REFORÇO, VERGALHÃO DE 5,0 MM DE DIÂMETRO. AF_06/2019</t>
  </si>
  <si>
    <t>100067</t>
  </si>
  <si>
    <t>ARMAÇÃO DO SISTEMA DE PAREDES DE CONCRETO, EXECUTADA COMO ARMADURA POSITIVA DE LAJES, TELA Q-196. AF_06/2019</t>
  </si>
  <si>
    <t>100066</t>
  </si>
  <si>
    <t>ARMAÇÃO DO SISTEMA DE PAREDES DE CONCRETO, EXECUTADA COMO REFORÇO, VERGALHÃO DE 10,0 MM DE DIÂMETRO. AF_06/2019</t>
  </si>
  <si>
    <t>ARMAÇÃO DO SISTEMA DE PAREDES DE CONCRETO, EXECUTADA COMO REFORÇO, VERGALHÃO DE 8,0 MM DE DIÂMETRO. AF_06/2019</t>
  </si>
  <si>
    <t>ARMAÇÃO DO SISTEMA DE PAREDES DE CONCRETO, EXECUTADA COMO REFORÇO, VERGALHÃO DE 6,3 MM DE DIÂMETRO. AF_06/2019</t>
  </si>
  <si>
    <t>ARMAÇÃO DO SISTEMA DE PAREDES DE CONCRETO, EXECUTADA EM PLATIBANDAS, TELA Q-92. AF_06/2019</t>
  </si>
  <si>
    <t>ARMAÇÃO DO SISTEMA DE PAREDES DE CONCRETO, EXECUTADA COMO ARMADURA NEGATIVA DE LAJES, TELA L-159. AF_06/2019</t>
  </si>
  <si>
    <t>ARMAÇÃO DO SISTEMA DE PAREDES DE CONCRETO, EXECUTADA COMO ARMADURA POSITIVA DE LAJES, TELA Q-113. AF_06/2019</t>
  </si>
  <si>
    <t>ARMAÇÃO DO SISTEMA DE PAREDES DE CONCRETO, EXECUTADA COMO ARMADURA NEGATIVA DE LAJES, TELA T-196. AF_06/2019</t>
  </si>
  <si>
    <t>ARMAÇÃO DO SISTEMA DE PAREDES DE CONCRETO, EXECUTADA COMO ARMADURA POSITIVA DE LAJES, TELA Q-138. AF_06/2019</t>
  </si>
  <si>
    <t>ARMAÇÃO DO SISTEMA DE PAREDES DE CONCRETO, EXECUTADA EM PAREDES DE EDIFICAÇÕES TÉRREAS, TELA Q-61. AF_06/2019</t>
  </si>
  <si>
    <t>ARMAÇÃO DO SISTEMA DE PAREDES DE CONCRETO, EXECUTADA EM PAREDES DE EDIFICAÇÕES TÉRREAS OU DE MÚLTIPLOS PAVIMENTOS, TELA Q-92. AF_06/2019</t>
  </si>
  <si>
    <t>ARMAÇÃO DO SISTEMA DE PAREDES DE CONCRETO, EXECUTADA EM PAREDES DE EDIFICAÇÕES DE MÚLTIPLOS PAVIMENTOS, TELA Q-138. AF_06/2019</t>
  </si>
  <si>
    <t>45,45</t>
  </si>
  <si>
    <t>25,87</t>
  </si>
  <si>
    <t>22,88</t>
  </si>
  <si>
    <t>47,12</t>
  </si>
  <si>
    <t>43,30</t>
  </si>
  <si>
    <t>GRADIL EM ALUMÍNIO FIXADO EM VÃOS DE JANELAS, FORMADO POR TUBOS DE 3/4". AF_04/2019</t>
  </si>
  <si>
    <t>99862</t>
  </si>
  <si>
    <t>GRADIL EM FERRO FIXADO EM VÃOS DE JANELAS, FORMADO POR BARRAS CHATAS DE 25X4,8 MM. AF_04/2019</t>
  </si>
  <si>
    <t>99861</t>
  </si>
  <si>
    <t>99857</t>
  </si>
  <si>
    <t>99855</t>
  </si>
  <si>
    <t>99841</t>
  </si>
  <si>
    <t>99839</t>
  </si>
  <si>
    <t>99837</t>
  </si>
  <si>
    <t>90793</t>
  </si>
  <si>
    <t>90791</t>
  </si>
  <si>
    <t>90790</t>
  </si>
  <si>
    <t>90789</t>
  </si>
  <si>
    <t>90788</t>
  </si>
  <si>
    <t>41,38</t>
  </si>
  <si>
    <t>34,85</t>
  </si>
  <si>
    <t>LAVADORA DE ALTA PRESSAO (LAVA-JATO) PARA AGUA FRIA, PRESSAO DE OPERACAO ENTRE 1400 E 1900 LIB/POL2, VAZAO MAXIMA ENTRE 400 E 700 L/H - MATERIAIS NA OPERAÇÃO. AF_04/2019</t>
  </si>
  <si>
    <t>99832</t>
  </si>
  <si>
    <t>LAVADORA DE ALTA PRESSAO (LAVA-JATO) PARA AGUA FRIA, PRESSAO DE OPERACAO ENTRE 1400 E 1900 LIB/POL2, VAZAO MAXIMA ENTRE 400 E 700 L/H - MANUTENÇÃO. AF_04/2019</t>
  </si>
  <si>
    <t>99831</t>
  </si>
  <si>
    <t>LAVADORA DE ALTA PRESSAO (LAVA-JATO) PARA AGUA FRIA, PRESSAO DE OPERACAO ENTRE 1400 E 1900 LIB/POL2, VAZAO MAXIMA ENTRE 400 E 700 L/H - JUROS. AF_04/2019</t>
  </si>
  <si>
    <t>99830</t>
  </si>
  <si>
    <t>LAVADORA DE ALTA PRESSAO (LAVA-JATO) PARA AGUA FRIA, PRESSAO DE OPERACAO ENTRE 1400 E 1900 LIB/POL2, VAZAO MAXIMA ENTRE 400 E 700 L/H - DEPRECIAÇÃO. AF_04/2019</t>
  </si>
  <si>
    <t>99829</t>
  </si>
  <si>
    <t>26,95</t>
  </si>
  <si>
    <t>77,39</t>
  </si>
  <si>
    <t>LAVADORA DE ALTA PRESSAO (LAVA-JATO) PARA AGUA FRIA, PRESSAO DE OPERACAO ENTRE 1400 E 1900 LIB/POL2, VAZAO MAXIMA ENTRE 400 E 700 L/H - CHI DIURNO. AF_04/2019</t>
  </si>
  <si>
    <t>99834</t>
  </si>
  <si>
    <t>32,26</t>
  </si>
  <si>
    <t>16,37</t>
  </si>
  <si>
    <t>97,79</t>
  </si>
  <si>
    <t>95,19</t>
  </si>
  <si>
    <t>68,02</t>
  </si>
  <si>
    <t>97156</t>
  </si>
  <si>
    <t>SERVIÇOS PRELIMINARES</t>
  </si>
  <si>
    <t>PREÇO UNITÁRIO</t>
  </si>
  <si>
    <t>REFERÊNCIA:</t>
  </si>
  <si>
    <t>RESP. TÉC.:</t>
  </si>
  <si>
    <t>4.1</t>
  </si>
  <si>
    <t>ENCARGOS:</t>
  </si>
  <si>
    <r>
      <t xml:space="preserve">Custo Unitario </t>
    </r>
    <r>
      <rPr>
        <b/>
        <sz val="11"/>
        <color rgb="FFFF0000"/>
        <rFont val="Calibri"/>
        <family val="2"/>
      </rPr>
      <t>DESONERADO</t>
    </r>
  </si>
  <si>
    <t>2-Não Desonerado</t>
  </si>
  <si>
    <t>1- Desonerado</t>
  </si>
  <si>
    <t>Encargos :</t>
  </si>
  <si>
    <t>85,49</t>
  </si>
  <si>
    <t>18,26</t>
  </si>
  <si>
    <t>25,34</t>
  </si>
  <si>
    <t>24,54</t>
  </si>
  <si>
    <t>16,65</t>
  </si>
  <si>
    <t>24,25</t>
  </si>
  <si>
    <t>18,98</t>
  </si>
  <si>
    <t>24,24</t>
  </si>
  <si>
    <t>44,00</t>
  </si>
  <si>
    <t>20,52</t>
  </si>
  <si>
    <t>17,34</t>
  </si>
  <si>
    <t>12,68</t>
  </si>
  <si>
    <t>23,48</t>
  </si>
  <si>
    <t>17,91</t>
  </si>
  <si>
    <t>20,40</t>
  </si>
  <si>
    <t>21,95</t>
  </si>
  <si>
    <t>21,75</t>
  </si>
  <si>
    <t>15,50</t>
  </si>
  <si>
    <t>17,41</t>
  </si>
  <si>
    <t>15,77</t>
  </si>
  <si>
    <t>20,18</t>
  </si>
  <si>
    <t>19,93</t>
  </si>
  <si>
    <t>16,72</t>
  </si>
  <si>
    <t>15,80</t>
  </si>
  <si>
    <t>17,94</t>
  </si>
  <si>
    <t>57,78</t>
  </si>
  <si>
    <t>31,35</t>
  </si>
  <si>
    <t>40,49</t>
  </si>
  <si>
    <t>0,34</t>
  </si>
  <si>
    <t>9,44</t>
  </si>
  <si>
    <t>5,60</t>
  </si>
  <si>
    <t>3,31</t>
  </si>
  <si>
    <t>1,50</t>
  </si>
  <si>
    <t>6,28</t>
  </si>
  <si>
    <t>18,02</t>
  </si>
  <si>
    <t>5,41</t>
  </si>
  <si>
    <t>0,53</t>
  </si>
  <si>
    <t>10,87</t>
  </si>
  <si>
    <t>30,67</t>
  </si>
  <si>
    <t>1,06</t>
  </si>
  <si>
    <t>0,40</t>
  </si>
  <si>
    <t>1,20</t>
  </si>
  <si>
    <t>4,40</t>
  </si>
  <si>
    <t>1,38</t>
  </si>
  <si>
    <t>24,97</t>
  </si>
  <si>
    <t>11,65</t>
  </si>
  <si>
    <t>39,96</t>
  </si>
  <si>
    <t>37,00</t>
  </si>
  <si>
    <t>30,06</t>
  </si>
  <si>
    <t>46,95</t>
  </si>
  <si>
    <t>44,57</t>
  </si>
  <si>
    <t>24,45</t>
  </si>
  <si>
    <t>79,99</t>
  </si>
  <si>
    <t>52,07</t>
  </si>
  <si>
    <t>35,87</t>
  </si>
  <si>
    <t>36,93</t>
  </si>
  <si>
    <t>40,75</t>
  </si>
  <si>
    <t>24,22</t>
  </si>
  <si>
    <t>23,63</t>
  </si>
  <si>
    <t>22,78</t>
  </si>
  <si>
    <t>15,84</t>
  </si>
  <si>
    <t>33,42</t>
  </si>
  <si>
    <t>20,95</t>
  </si>
  <si>
    <t>7,19</t>
  </si>
  <si>
    <t>5,72</t>
  </si>
  <si>
    <t>4,42</t>
  </si>
  <si>
    <t>4,85</t>
  </si>
  <si>
    <t>3,47</t>
  </si>
  <si>
    <t>13,25</t>
  </si>
  <si>
    <t>35,62</t>
  </si>
  <si>
    <t>24,84</t>
  </si>
  <si>
    <t>33,48</t>
  </si>
  <si>
    <t>26,51</t>
  </si>
  <si>
    <t>23,44</t>
  </si>
  <si>
    <t>4,97</t>
  </si>
  <si>
    <t>26,92</t>
  </si>
  <si>
    <t>29,28</t>
  </si>
  <si>
    <t>18,55</t>
  </si>
  <si>
    <t>13,56</t>
  </si>
  <si>
    <t>14,07</t>
  </si>
  <si>
    <t>16,64</t>
  </si>
  <si>
    <t>32,99</t>
  </si>
  <si>
    <t>12,94</t>
  </si>
  <si>
    <t>19,70</t>
  </si>
  <si>
    <t>26,08</t>
  </si>
  <si>
    <t>18,41</t>
  </si>
  <si>
    <t>17,20</t>
  </si>
  <si>
    <t>42,45</t>
  </si>
  <si>
    <t>23,99</t>
  </si>
  <si>
    <t>16,17</t>
  </si>
  <si>
    <t>13,63</t>
  </si>
  <si>
    <t>11,58</t>
  </si>
  <si>
    <t>9,65</t>
  </si>
  <si>
    <t>7,84</t>
  </si>
  <si>
    <t>6,55</t>
  </si>
  <si>
    <t>6,81</t>
  </si>
  <si>
    <t>8,75</t>
  </si>
  <si>
    <t>13,81</t>
  </si>
  <si>
    <t>17,47</t>
  </si>
  <si>
    <t>15,22</t>
  </si>
  <si>
    <t>2,48</t>
  </si>
  <si>
    <t>10,00</t>
  </si>
  <si>
    <t>18,48</t>
  </si>
  <si>
    <t>5,29</t>
  </si>
  <si>
    <t>3,64</t>
  </si>
  <si>
    <t>13,72</t>
  </si>
  <si>
    <t>4,66</t>
  </si>
  <si>
    <t>14,10</t>
  </si>
  <si>
    <t>67,99</t>
  </si>
  <si>
    <t>60,21</t>
  </si>
  <si>
    <t>13,68</t>
  </si>
  <si>
    <t>50,93</t>
  </si>
  <si>
    <t>74,87</t>
  </si>
  <si>
    <t>64,57</t>
  </si>
  <si>
    <t>52,63</t>
  </si>
  <si>
    <t>59,80</t>
  </si>
  <si>
    <t>57,84</t>
  </si>
  <si>
    <t>59,94</t>
  </si>
  <si>
    <t>35,32</t>
  </si>
  <si>
    <t>5,66</t>
  </si>
  <si>
    <t>12,06</t>
  </si>
  <si>
    <t>8,04</t>
  </si>
  <si>
    <t>13,39</t>
  </si>
  <si>
    <t>14,25</t>
  </si>
  <si>
    <t>9,47</t>
  </si>
  <si>
    <t>8,69</t>
  </si>
  <si>
    <t>12,29</t>
  </si>
  <si>
    <t>15,00</t>
  </si>
  <si>
    <t>60,56</t>
  </si>
  <si>
    <t>61,88</t>
  </si>
  <si>
    <t>19,46</t>
  </si>
  <si>
    <t>12,93</t>
  </si>
  <si>
    <t>5,45</t>
  </si>
  <si>
    <t>10,75</t>
  </si>
  <si>
    <t>8,01</t>
  </si>
  <si>
    <t>13,61</t>
  </si>
  <si>
    <t>10,21</t>
  </si>
  <si>
    <t>15,07</t>
  </si>
  <si>
    <t>12,37</t>
  </si>
  <si>
    <t>5,69</t>
  </si>
  <si>
    <t>16,99</t>
  </si>
  <si>
    <t>13,52</t>
  </si>
  <si>
    <t>6,33</t>
  </si>
  <si>
    <t>12,58</t>
  </si>
  <si>
    <t>27,58</t>
  </si>
  <si>
    <t>22,14</t>
  </si>
  <si>
    <t>3,79</t>
  </si>
  <si>
    <t>4,74</t>
  </si>
  <si>
    <t>33,77</t>
  </si>
  <si>
    <t>10,14</t>
  </si>
  <si>
    <t>15,42</t>
  </si>
  <si>
    <t>3,42</t>
  </si>
  <si>
    <t>7,02</t>
  </si>
  <si>
    <t>2,90</t>
  </si>
  <si>
    <t>21,88</t>
  </si>
  <si>
    <t>81,66</t>
  </si>
  <si>
    <t>50,98</t>
  </si>
  <si>
    <t>54,47</t>
  </si>
  <si>
    <t>20,11</t>
  </si>
  <si>
    <t>8,76</t>
  </si>
  <si>
    <t>9,58</t>
  </si>
  <si>
    <t>22,57</t>
  </si>
  <si>
    <t>18,07</t>
  </si>
  <si>
    <t>20,45</t>
  </si>
  <si>
    <t>17,82</t>
  </si>
  <si>
    <t>21,54</t>
  </si>
  <si>
    <t>23,22</t>
  </si>
  <si>
    <t>19,28</t>
  </si>
  <si>
    <t>18,53</t>
  </si>
  <si>
    <t>16,25</t>
  </si>
  <si>
    <t>14,02</t>
  </si>
  <si>
    <t>25,79</t>
  </si>
  <si>
    <t>27,44</t>
  </si>
  <si>
    <t>17,00</t>
  </si>
  <si>
    <t>19,35</t>
  </si>
  <si>
    <t>21,81</t>
  </si>
  <si>
    <t>11,01</t>
  </si>
  <si>
    <t>10,79</t>
  </si>
  <si>
    <t>9,51</t>
  </si>
  <si>
    <t>13,21</t>
  </si>
  <si>
    <t>7,21</t>
  </si>
  <si>
    <t>6,37</t>
  </si>
  <si>
    <t>16,06</t>
  </si>
  <si>
    <t>10,97</t>
  </si>
  <si>
    <t>19,55</t>
  </si>
  <si>
    <t>25,92</t>
  </si>
  <si>
    <t>16,20</t>
  </si>
  <si>
    <t>21,97</t>
  </si>
  <si>
    <t>13,00</t>
  </si>
  <si>
    <t>55,81</t>
  </si>
  <si>
    <t>18,52</t>
  </si>
  <si>
    <t>19,69</t>
  </si>
  <si>
    <t>16,26</t>
  </si>
  <si>
    <t>13,99</t>
  </si>
  <si>
    <t>10,47</t>
  </si>
  <si>
    <t>18,78</t>
  </si>
  <si>
    <t>19,64</t>
  </si>
  <si>
    <t>22,81</t>
  </si>
  <si>
    <t>14,88</t>
  </si>
  <si>
    <t>9,93</t>
  </si>
  <si>
    <t>12,33</t>
  </si>
  <si>
    <t>5,90</t>
  </si>
  <si>
    <t>23,00</t>
  </si>
  <si>
    <t>14,75</t>
  </si>
  <si>
    <t>17,09</t>
  </si>
  <si>
    <t>10,72</t>
  </si>
  <si>
    <t>18,44</t>
  </si>
  <si>
    <t>25,64</t>
  </si>
  <si>
    <t>25,51</t>
  </si>
  <si>
    <t>49,24</t>
  </si>
  <si>
    <t>58,42</t>
  </si>
  <si>
    <t>22,29</t>
  </si>
  <si>
    <t>24,33</t>
  </si>
  <si>
    <t>62,50</t>
  </si>
  <si>
    <t>30,94</t>
  </si>
  <si>
    <t>22,00</t>
  </si>
  <si>
    <t>43,00</t>
  </si>
  <si>
    <t>35,90</t>
  </si>
  <si>
    <t>30,07</t>
  </si>
  <si>
    <t>25,59</t>
  </si>
  <si>
    <t>23,56</t>
  </si>
  <si>
    <t>9,85</t>
  </si>
  <si>
    <t>25,35</t>
  </si>
  <si>
    <t>8,80</t>
  </si>
  <si>
    <t>15,16</t>
  </si>
  <si>
    <t>4,41</t>
  </si>
  <si>
    <t>12,72</t>
  </si>
  <si>
    <t>24,85</t>
  </si>
  <si>
    <t>17,03</t>
  </si>
  <si>
    <t>10,63</t>
  </si>
  <si>
    <t>16,09</t>
  </si>
  <si>
    <t>20,72</t>
  </si>
  <si>
    <t>8,83</t>
  </si>
  <si>
    <t>9,11</t>
  </si>
  <si>
    <t>8,91</t>
  </si>
  <si>
    <t>152,72</t>
  </si>
  <si>
    <t>14,99</t>
  </si>
  <si>
    <t>21,96</t>
  </si>
  <si>
    <t>13,93</t>
  </si>
  <si>
    <t>13,76</t>
  </si>
  <si>
    <t>13,23</t>
  </si>
  <si>
    <t>12,79</t>
  </si>
  <si>
    <t>9,26</t>
  </si>
  <si>
    <t>15,94</t>
  </si>
  <si>
    <t>42,27</t>
  </si>
  <si>
    <t>25,31</t>
  </si>
  <si>
    <t>37,27</t>
  </si>
  <si>
    <t>22,52</t>
  </si>
  <si>
    <t>9,70</t>
  </si>
  <si>
    <t>14,27</t>
  </si>
  <si>
    <t>22,02</t>
  </si>
  <si>
    <t>8,46</t>
  </si>
  <si>
    <t>12,50</t>
  </si>
  <si>
    <t>14,09</t>
  </si>
  <si>
    <t>10,24</t>
  </si>
  <si>
    <t>15,43</t>
  </si>
  <si>
    <t>12,24</t>
  </si>
  <si>
    <t>8,17</t>
  </si>
  <si>
    <t>4,15</t>
  </si>
  <si>
    <t>22,06</t>
  </si>
  <si>
    <t>23,41</t>
  </si>
  <si>
    <t>9,15</t>
  </si>
  <si>
    <t>4,61</t>
  </si>
  <si>
    <t>4,93</t>
  </si>
  <si>
    <t>7,33</t>
  </si>
  <si>
    <t>9,09</t>
  </si>
  <si>
    <t>3,06</t>
  </si>
  <si>
    <t>7,83</t>
  </si>
  <si>
    <t>3,01</t>
  </si>
  <si>
    <t>7,99</t>
  </si>
  <si>
    <t>13,41</t>
  </si>
  <si>
    <t>18,12</t>
  </si>
  <si>
    <t>11,51</t>
  </si>
  <si>
    <t>10,73</t>
  </si>
  <si>
    <t>7,44</t>
  </si>
  <si>
    <t>28,40</t>
  </si>
  <si>
    <t>41,11</t>
  </si>
  <si>
    <t>14,24</t>
  </si>
  <si>
    <t>11,90</t>
  </si>
  <si>
    <t>66,75</t>
  </si>
  <si>
    <t>30,77</t>
  </si>
  <si>
    <t>12,88</t>
  </si>
  <si>
    <t>26,57</t>
  </si>
  <si>
    <t>45,91</t>
  </si>
  <si>
    <t>28,39</t>
  </si>
  <si>
    <t>29,04</t>
  </si>
  <si>
    <t>33,36</t>
  </si>
  <si>
    <t>63,08</t>
  </si>
  <si>
    <t>29,20</t>
  </si>
  <si>
    <t>13,38</t>
  </si>
  <si>
    <t>14,72</t>
  </si>
  <si>
    <t>28,97</t>
  </si>
  <si>
    <t>18,22</t>
  </si>
  <si>
    <t>11,10</t>
  </si>
  <si>
    <t>14,20</t>
  </si>
  <si>
    <t>1,77</t>
  </si>
  <si>
    <t>7,87</t>
  </si>
  <si>
    <t>15,05</t>
  </si>
  <si>
    <t>17,37</t>
  </si>
  <si>
    <t>3,83</t>
  </si>
  <si>
    <t>19,61</t>
  </si>
  <si>
    <t>57,57</t>
  </si>
  <si>
    <t>48,11</t>
  </si>
  <si>
    <t>28,36</t>
  </si>
  <si>
    <t>31,67</t>
  </si>
  <si>
    <t>34,61</t>
  </si>
  <si>
    <t>70,27</t>
  </si>
  <si>
    <t>25,33</t>
  </si>
  <si>
    <t>7,50</t>
  </si>
  <si>
    <t>26,33</t>
  </si>
  <si>
    <t>13,53</t>
  </si>
  <si>
    <t>18,74</t>
  </si>
  <si>
    <t>26,54</t>
  </si>
  <si>
    <t>10,94</t>
  </si>
  <si>
    <t>8,79</t>
  </si>
  <si>
    <t>5,92</t>
  </si>
  <si>
    <t>5,37</t>
  </si>
  <si>
    <t>2,50</t>
  </si>
  <si>
    <t>11,31</t>
  </si>
  <si>
    <t>6,54</t>
  </si>
  <si>
    <t>5,21</t>
  </si>
  <si>
    <t>5,91</t>
  </si>
  <si>
    <t>15,02</t>
  </si>
  <si>
    <t>10,27</t>
  </si>
  <si>
    <t>10,99</t>
  </si>
  <si>
    <t>31,58</t>
  </si>
  <si>
    <t>13,51</t>
  </si>
  <si>
    <t>9,40</t>
  </si>
  <si>
    <t>9,48</t>
  </si>
  <si>
    <t>35,50</t>
  </si>
  <si>
    <t>43,68</t>
  </si>
  <si>
    <t>27,94</t>
  </si>
  <si>
    <t>56,25</t>
  </si>
  <si>
    <t>2,04</t>
  </si>
  <si>
    <t>25,94</t>
  </si>
  <si>
    <t>44,67</t>
  </si>
  <si>
    <t>14,29</t>
  </si>
  <si>
    <t>29,67</t>
  </si>
  <si>
    <t>10,09</t>
  </si>
  <si>
    <t>9,30</t>
  </si>
  <si>
    <t>9,62</t>
  </si>
  <si>
    <t>11,95</t>
  </si>
  <si>
    <t>12,39</t>
  </si>
  <si>
    <t>5,50</t>
  </si>
  <si>
    <t>6,50</t>
  </si>
  <si>
    <t>8,94</t>
  </si>
  <si>
    <t>9,39</t>
  </si>
  <si>
    <t>12,52</t>
  </si>
  <si>
    <t>39,11</t>
  </si>
  <si>
    <t>16,51</t>
  </si>
  <si>
    <t>43,64</t>
  </si>
  <si>
    <t>19,74</t>
  </si>
  <si>
    <t>35,13</t>
  </si>
  <si>
    <t>53,47</t>
  </si>
  <si>
    <t>68,67</t>
  </si>
  <si>
    <t>56,80</t>
  </si>
  <si>
    <t>39,22</t>
  </si>
  <si>
    <t>13,37</t>
  </si>
  <si>
    <t>16,11</t>
  </si>
  <si>
    <t>7,18</t>
  </si>
  <si>
    <t>17,74</t>
  </si>
  <si>
    <t>35,68</t>
  </si>
  <si>
    <t>27,75</t>
  </si>
  <si>
    <t>37,56</t>
  </si>
  <si>
    <t>17,36</t>
  </si>
  <si>
    <t>39,13</t>
  </si>
  <si>
    <t>33,97</t>
  </si>
  <si>
    <t>22,34</t>
  </si>
  <si>
    <t>166,91</t>
  </si>
  <si>
    <t>5,33</t>
  </si>
  <si>
    <t>83,42</t>
  </si>
  <si>
    <t>45,21</t>
  </si>
  <si>
    <t>60,42</t>
  </si>
  <si>
    <t>31,11</t>
  </si>
  <si>
    <t>33,63</t>
  </si>
  <si>
    <t>1,95</t>
  </si>
  <si>
    <t>37,16</t>
  </si>
  <si>
    <t>21,68</t>
  </si>
  <si>
    <t>55,95</t>
  </si>
  <si>
    <t>32,38</t>
  </si>
  <si>
    <t>34,80</t>
  </si>
  <si>
    <t>36,94</t>
  </si>
  <si>
    <t>20,04</t>
  </si>
  <si>
    <t>18,77</t>
  </si>
  <si>
    <t>15,25</t>
  </si>
  <si>
    <t>13,43</t>
  </si>
  <si>
    <t>2,89</t>
  </si>
  <si>
    <t>24,06</t>
  </si>
  <si>
    <t>8,12</t>
  </si>
  <si>
    <t>29,65</t>
  </si>
  <si>
    <t>43,75</t>
  </si>
  <si>
    <t>28,21</t>
  </si>
  <si>
    <t>12,44</t>
  </si>
  <si>
    <t>8,77</t>
  </si>
  <si>
    <t>6,22</t>
  </si>
  <si>
    <r>
      <t xml:space="preserve">Custo Unitario </t>
    </r>
    <r>
      <rPr>
        <b/>
        <sz val="11"/>
        <color rgb="FF0000FF"/>
        <rFont val="Calibri"/>
        <family val="2"/>
      </rPr>
      <t>NÃO DESONERADO</t>
    </r>
  </si>
  <si>
    <t>CRONOGRAMA GLOBAL</t>
  </si>
  <si>
    <t>21,80</t>
  </si>
  <si>
    <t>26,28</t>
  </si>
  <si>
    <t>4,55</t>
  </si>
  <si>
    <t>13,24</t>
  </si>
  <si>
    <t>23,87</t>
  </si>
  <si>
    <t>34,32</t>
  </si>
  <si>
    <t>52,86</t>
  </si>
  <si>
    <t>24,52</t>
  </si>
  <si>
    <t>44,03</t>
  </si>
  <si>
    <t>77,10</t>
  </si>
  <si>
    <t>23,32</t>
  </si>
  <si>
    <t>120,30</t>
  </si>
  <si>
    <t>190,86</t>
  </si>
  <si>
    <t>7,29</t>
  </si>
  <si>
    <t>19,67</t>
  </si>
  <si>
    <t>18,33</t>
  </si>
  <si>
    <t>24,72</t>
  </si>
  <si>
    <t>172,42</t>
  </si>
  <si>
    <t>10,57</t>
  </si>
  <si>
    <t>16,49</t>
  </si>
  <si>
    <t>37,06</t>
  </si>
  <si>
    <t>96,46</t>
  </si>
  <si>
    <t>129,69</t>
  </si>
  <si>
    <t>10,64</t>
  </si>
  <si>
    <t>16,56</t>
  </si>
  <si>
    <t>30,11</t>
  </si>
  <si>
    <t>56,15</t>
  </si>
  <si>
    <t>32,73</t>
  </si>
  <si>
    <t>39,44</t>
  </si>
  <si>
    <t>1,69</t>
  </si>
  <si>
    <t>37,28</t>
  </si>
  <si>
    <t>1,53</t>
  </si>
  <si>
    <t>102,79</t>
  </si>
  <si>
    <t>40,29</t>
  </si>
  <si>
    <t>54,02</t>
  </si>
  <si>
    <t>21,57</t>
  </si>
  <si>
    <t>40,63</t>
  </si>
  <si>
    <t>37,33</t>
  </si>
  <si>
    <t>22,74</t>
  </si>
  <si>
    <t>28,94</t>
  </si>
  <si>
    <t>20,51</t>
  </si>
  <si>
    <t>39,78</t>
  </si>
  <si>
    <t>46,79</t>
  </si>
  <si>
    <t>18,05</t>
  </si>
  <si>
    <t>3,07</t>
  </si>
  <si>
    <t>52,60</t>
  </si>
  <si>
    <t>22,39</t>
  </si>
  <si>
    <t>1,98</t>
  </si>
  <si>
    <t>17,27</t>
  </si>
  <si>
    <t>1,89</t>
  </si>
  <si>
    <t>26,47</t>
  </si>
  <si>
    <t>14,80</t>
  </si>
  <si>
    <t>51,09</t>
  </si>
  <si>
    <t>9,71</t>
  </si>
  <si>
    <t>1,80</t>
  </si>
  <si>
    <t>33,58</t>
  </si>
  <si>
    <t>18,93</t>
  </si>
  <si>
    <t>9,76</t>
  </si>
  <si>
    <t>2,58</t>
  </si>
  <si>
    <t>7,51</t>
  </si>
  <si>
    <t>2,30</t>
  </si>
  <si>
    <t>20,88</t>
  </si>
  <si>
    <t>12,48</t>
  </si>
  <si>
    <t>83,30</t>
  </si>
  <si>
    <t>26,63</t>
  </si>
  <si>
    <t>82,95</t>
  </si>
  <si>
    <t>12,36</t>
  </si>
  <si>
    <t>5,62</t>
  </si>
  <si>
    <t>2,21</t>
  </si>
  <si>
    <t>5,31</t>
  </si>
  <si>
    <t>23,62</t>
  </si>
  <si>
    <t>26,85</t>
  </si>
  <si>
    <t>27,33</t>
  </si>
  <si>
    <t>34,17</t>
  </si>
  <si>
    <t>28,73</t>
  </si>
  <si>
    <t>30,72</t>
  </si>
  <si>
    <t>INSTALAÇÃO DE TESOURA (INTEIRA OU MEIA), BIAPOIADA, EM MADEIRA NÃO APARELHADA, PARA VÃOS MAIORES OU IGUAIS A 3,0 M E MENORES QUE 6,0 M, INCLUSO IÇAMENTO. AF_07/2019</t>
  </si>
  <si>
    <t>INSTALAÇÃO DE TESOURA (INTEIRA OU MEIA), BIAPOIADA, EM MADEIRA NÃO APARELHADA, PARA VÃOS MAIORES OU IGUAIS A 6,0 M E MENORES QUE 8,0 M, INCLUSO IÇAMENTO. AF_07/2019</t>
  </si>
  <si>
    <t>INSTALAÇÃO DE TESOURA (INTEIRA OU MEIA), BIAPOIADA, EM MADEIRA NÃO APARELHADA, PARA VÃOS MAIORES OU IGUAIS A 8,0 M E MENORES QUE 10,0 M, INCLUSO IÇAMENTO. AF_07/2019</t>
  </si>
  <si>
    <t>INSTALAÇÃO DE TESOURA (INTEIRA OU MEIA), BIAPOIADA, EM MADEIRA NÃO APARELHADA, PARA VÃOS MAIORES OU IGUAIS A 10,0 M E MENORES QUE 12,0 M, INCLUSO IÇAMENTO. AF_07/2019</t>
  </si>
  <si>
    <t>TRAMA DE MADEIRA COMPOSTA POR RIPAS, CAIBROS E TERÇAS PARA TELHADOS DE ATÉ 2 ÁGUAS PARA TELHA DE ENCAIXE DE CERÂMICA OU DE CONCRETO, INCLUSO TRANSPORTE VERTICAL. AF_07/2019</t>
  </si>
  <si>
    <t>TRAMA DE MADEIRA COMPOSTA POR RIPAS, CAIBROS E TERÇAS PARA TELHADOS DE MAIS QUE 2 ÁGUAS PARA TELHA DE ENCAIXE DE CERÂMICA OU DE CONCRETO, INCLUSO TRANSPORTE VERTICAL. AF_07/2019</t>
  </si>
  <si>
    <t>TRAMA DE MADEIRA COMPOSTA POR RIPAS, CAIBROS E TERÇAS PARA TELHADOS DE ATÉ 2 ÁGUAS PARA TELHA CERÂMICA CAPA-CANAL, INCLUSO TRANSPORTE VERTICAL. AF_07/2019</t>
  </si>
  <si>
    <t>TRAMA DE MADEIRA COMPOSTA POR RIPAS, CAIBROS E TERÇAS PARA TELHADOS DE MAIS QUE 2 ÁGUAS PARA TELHA CERÂMICA CAPA-CANAL, INCLUSO TRANSPORTE VERTICAL. AF_07/2019</t>
  </si>
  <si>
    <t>77,74</t>
  </si>
  <si>
    <t>TRAMA DE MADEIRA COMPOSTA POR TERÇAS PARA TELHADOS DE ATÉ 2 ÁGUAS PARA TELHA ONDULADA DE FIBROCIMENTO, METÁLICA, PLÁSTICA OU TERMOACÚSTICA, INCLUSO TRANSPORTE VERTICAL. AF_07/2019</t>
  </si>
  <si>
    <t>TRAMA DE MADEIRA COMPOSTA POR TERÇAS PARA TELHADOS DE ATÉ 2 ÁGUAS PARA TELHA ESTRUTURAL DE FIBROCIMENTO, INCLUSO TRANSPORTE VERTICAL. AF_07/2019</t>
  </si>
  <si>
    <t>FABRICAÇÃO E INSTALAÇÃO DE TESOURA INTEIRA EM MADEIRA NÃO APARELHADA, VÃO DE 3 M, PARA TELHA CERÂMICA OU DE CONCRETO, INCLUSO IÇAMENTO. AF_07/2019</t>
  </si>
  <si>
    <t>FABRICAÇÃO E INSTALAÇÃO DE TESOURA INTEIRA EM MADEIRA NÃO APARELHADA, VÃO DE 4 M, PARA TELHA CERÂMICA OU DE CONCRETO, INCLUSO IÇAMENTO. AF_07/2019</t>
  </si>
  <si>
    <t>FABRICAÇÃO E INSTALAÇÃO DE TESOURA INTEIRA EM MADEIRA NÃO APARELHADA, VÃO DE 5 M, PARA TELHA CERÂMICA OU DE CONCRETO, INCLUSO IÇAMENTO. AF_07/2019</t>
  </si>
  <si>
    <t>FABRICAÇÃO E INSTALAÇÃO DE TESOURA INTEIRA EM MADEIRA NÃO APARELHADA, VÃO DE 6 M, PARA TELHA CERÂMICA OU DE CONCRETO, INCLUSO IÇAMENTO. AF_07/2019</t>
  </si>
  <si>
    <t>FABRICAÇÃO E INSTALAÇÃO DE TESOURA INTEIRA EM MADEIRA NÃO APARELHADA, VÃO DE 7 M, PARA TELHA CERÂMICA OU DE CONCRETO, INCLUSO IÇAMENTO. AF_07/2019</t>
  </si>
  <si>
    <t>FABRICAÇÃO E INSTALAÇÃO DE TESOURA INTEIRA EM MADEIRA NÃO APARELHADA, VÃO DE 8 M, PARA TELHA CERÂMICA OU DE CONCRETO, INCLUSO IÇAMENTO. AF_07/2019</t>
  </si>
  <si>
    <t>FABRICAÇÃO E INSTALAÇÃO DE TESOURA INTEIRA EM MADEIRA NÃO APARELHADA, VÃO DE 9 M, PARA TELHA CERÂMICA OU DE CONCRETO, INCLUSO IÇAMENTO. AF_07/2019</t>
  </si>
  <si>
    <t>FABRICAÇÃO E INSTALAÇÃO DE TESOURA INTEIRA EM MADEIRA NÃO APARELHADA, VÃO DE 10 M, PARA TELHA CERÂMICA OU DE CONCRETO, INCLUSO IÇAMENTO. AF_07/2019</t>
  </si>
  <si>
    <t>FABRICAÇÃO E INSTALAÇÃO DE TESOURA INTEIRA EM MADEIRA NÃO APARELHADA, VÃO DE 11 M, PARA TELHA CERÂMICA OU DE CONCRETO, INCLUSO IÇAMENTO. AF_07/2019</t>
  </si>
  <si>
    <t>FABRICAÇÃO E INSTALAÇÃO DE TESOURA INTEIRA EM MADEIRA NÃO APARELHADA, VÃO DE 12 M, PARA TELHA CERÂMICA OU DE CONCRETO, INCLUSO IÇAMENTO. AF_07/2019</t>
  </si>
  <si>
    <t>FABRICAÇÃO E INSTALAÇÃO DE TESOURA INTEIRA EM MADEIRA NÃO APARELHADA, VÃO DE 3 M, PARA TELHA ONDULADA DE FIBROCIMENTO, METÁLICA, PLÁSTICA OU TERMOACÚSTICA, INCLUSO IÇAMENTO. AF_07/2019</t>
  </si>
  <si>
    <t>FABRICAÇÃO E INSTALAÇÃO DE TESOURA INTEIRA EM MADEIRA NÃO APARELHADA, VÃO DE 4 M, PARA TELHA ONDULADA DE FIBROCIMENTO, METÁLICA, PLÁSTICA OU TERMOACÚSTICA, INCLUSO IÇAMENTO. AF_07/2019</t>
  </si>
  <si>
    <t>FABRICAÇÃO E INSTALAÇÃO DE TESOURA INTEIRA EM MADEIRA NÃO APARELHADA, VÃO DE 5 M, PARA TELHA ONDULADA DE FIBROCIMENTO, METÁLICA, PLÁSTICA OU TERMOACÚSTICA, INCLUSO IÇAMENTO. AF_07/2019</t>
  </si>
  <si>
    <t>FABRICAÇÃO E INSTALAÇÃO DE TESOURA INTEIRA EM MADEIRA NÃO APARELHADA, VÃO DE 6 M, PARA TELHA ONDULADA DE FIBROCIMENTO, METÁLICA, PLÁSTICA OU TERMOACÚSTICA, INCLUSO IÇAMENTO. AF_07/2019</t>
  </si>
  <si>
    <t>FABRICAÇÃO E INSTALAÇÃO DE TESOURA INTEIRA EM MADEIRA NÃO APARELHADA, VÃO DE 7 M, PARA TELHA ONDULADA DE FIBROCIMENTO, METÁLICA, PLÁSTICA OU TERMOACÚSTICA, INCLUSO IÇAMENTO. AF_07/2019</t>
  </si>
  <si>
    <t>FABRICAÇÃO E INSTALAÇÃO DE TESOURA INTEIRA EM MADEIRA NÃO APARELHADA, VÃO DE 8 M, PARA TELHA ONDULADA DE FIBROCIMENTO, METÁLICA, PLÁSTICA OU TERMOACÚSTICA, INCLUSO IÇAMENTO. AF_07/2019</t>
  </si>
  <si>
    <t>FABRICAÇÃO E INSTALAÇÃO DE TESOURA INTEIRA EM MADEIRA NÃO APARELHADA, VÃO DE 9 M, PARA TELHA ONDULADA DE FIBROCIMENTO, METÁLICA, PLÁSTICA OU TERMOACÚSTICA, INCLUSO IÇAMENTO. AF_07/2019</t>
  </si>
  <si>
    <t>FABRICAÇÃO E INSTALAÇÃO DE TESOURA INTEIRA EM MADEIRA NÃO APARELHADA, VÃO DE 10 M, PARA TELHA ONDULADA DE FIBROCIMENTO, METÁLICA, PLÁSTICA OU TERMOACÚSTICA, INCLUSO IÇAMENTO. AF_07/2019</t>
  </si>
  <si>
    <t>FABRICAÇÃO E INSTALAÇÃO DE TESOURA INTEIRA EM MADEIRA NÃO APARELHADA, VÃO DE 11 M, PARA TELHA ONDULADA DE FIBROCIMENTO, METÁLICA, PLÁSTICA OU TERMOACÚSTICA, INCLUSO IÇAMENTO. AF_07/2019</t>
  </si>
  <si>
    <t>FABRICAÇÃO E INSTALAÇÃO DE TESOURA INTEIRA EM MADEIRA NÃO APARELHADA, VÃO DE 12 M, PARA TELHA ONDULADA DE FIBROCIMENTO, METÁLICA, PLÁSTICA OU TERMOACÚSTICA, INCLUSO IÇAMENTO. AF_07/2019</t>
  </si>
  <si>
    <t>25,47</t>
  </si>
  <si>
    <t>100379</t>
  </si>
  <si>
    <t>FABRICAÇÃO E INSTALAÇÃO DE PONTALETES DE MADEIRA NÃO APARELHADA PARA TELHADOS COM ATÉ 2 ÁGUAS E COM TELHA CERÂMICA OU DE CONCRETO EM EDIFÍCIO RESIDENCIAL TÉRREO, INCLUSO TRANSPORTE VERTICAL. AF_07/2019</t>
  </si>
  <si>
    <t>100380</t>
  </si>
  <si>
    <t>FABRICAÇÃO E INSTALAÇÃO DE PONTALETES DE MADEIRA NÃO APARELHADA PARA TELHADOS COM ATÉ 2 ÁGUAS E COM TELHA CERÂMICA OU DE CONCRETO EM EDIFÍCIO RESIDENCIAL DE MÚLTIPLOS PAVIMENTOS, INCLUSO TRANSPORTE VERTICAL. AF_07/2019</t>
  </si>
  <si>
    <t>100381</t>
  </si>
  <si>
    <t>FABRICAÇÃO E INSTALAÇÃO DE PONTALETES DE MADEIRA NÃO APARELHADA PARA TELHADOS COM ATÉ 2 ÁGUAS E COM TELHA CERÂMICA OU DE CONCRETO EM EDIFÍCIO INSTITUCIONAL TÉRREO, INCLUSO TRANSPORTE VERTICAL. AF_07/2019</t>
  </si>
  <si>
    <t>45,00</t>
  </si>
  <si>
    <t>100383</t>
  </si>
  <si>
    <t>FABRICAÇÃO E INSTALAÇÃO DE PONTALETES DE MADEIRA NÃO APARELHADA PARA TELHADOS COM ATÉ 2 ÁGUAS E COM TELHA ONDULADA DE FIBROCIMENTO, ALUMÍNIO OU PLÁSTICA EM EDIFÍCIO RESIDENCIAL DE MÚLTIPLOS PAVIMENTOS, INCLUSO TRANSPORTE VERTICAL. AF_07/2019</t>
  </si>
  <si>
    <t>18,91</t>
  </si>
  <si>
    <t>100384</t>
  </si>
  <si>
    <t>FABRICAÇÃO E INSTALAÇÃO DE PONTALETES DE MADEIRA NÃO APARELHADA PARA TELHADOS COM ATÉ 2 ÁGUAS E COM TELHA ONDULADA DE FIBROCIMENTO, ALUMÍNIO OU PLÁSTICA EM EDIFÍCIO INSTITUCIONAL TÉRREO, INCLUSO TRANSPORTE VERTICAL. AF_07/2019</t>
  </si>
  <si>
    <t>100385</t>
  </si>
  <si>
    <t>FABRICAÇÃO E INSTALAÇÃO DE PONTALETES DE MADEIRA NÃO APARELHADA PARA TELHADOS COM MAIS QUE 2 ÁGUAS E COM TELHA CERÂMICA OU DE CONCRETO EM EDIFÍCIO RESIDENCIAL TÉRREO, INCLUSO TRANSPORTE VERTICAL. AF_07/2019</t>
  </si>
  <si>
    <t>100386</t>
  </si>
  <si>
    <t>FABRICAÇÃO E INSTALAÇÃO DE PONTALETES DE MADEIRA NÃO APARELHADA PARA TELHADOS COM MAIS QUE 2 ÁGUAS E COM TELHA CERÂMICA OU DE CONCRETO EM EDIFÍCIO RESIDENCIAL DE MÚLTIPLOS PAVIMENTOS. AF_07/2019</t>
  </si>
  <si>
    <t>100387</t>
  </si>
  <si>
    <t>FABRICAÇÃO E INSTALAÇÃO DE PONTALETES DE MADEIRA NÃO APARELHADA PARA TELHADOS COM MAIS QUE 2 ÁGUAS E COM TELHA CERÂMICA OU DE CONCRETO EM EDIFÍCIO INSTITUCIONAL TÉRREO, INCLUSO TRANSPORTE VERTICAL. AF_07/2019</t>
  </si>
  <si>
    <t>100388</t>
  </si>
  <si>
    <t>RETIRADA E RECOLOCAÇÃO DE RIPA EM TELHADOS DE ATÉ 2 ÁGUAS COM TELHA CERÂMICA OU DE CONCRETO DE ENCAIXE, INCLUSO TRANSPORTE VERTICAL. AF_07/2019</t>
  </si>
  <si>
    <t>100389</t>
  </si>
  <si>
    <t>RETIRADA E RECOLOCAÇÃO DE CAIBRO EM TELHADOS DE ATÉ 2 ÁGUAS COM TELHA CERÂMICA OU DE CONCRETO DE ENCAIXE, INCLUSO TRANSPORTE VERTICAL. AF_07/2019</t>
  </si>
  <si>
    <t>100390</t>
  </si>
  <si>
    <t>RETIRADA E RECOLOCAÇÃO DE RIPA EM TELHADOS DE MAIS DE 2 ÁGUAS COM TELHA CERÂMICA OU DE CONCRETO DE ENCAIXE, INCLUSO TRANSPORTE VERTICAL. AF_07/2019</t>
  </si>
  <si>
    <t>100391</t>
  </si>
  <si>
    <t>RETIRADA E RECOLOCAÇÃO DE CAIBRO EM TELHADOS DE MAIS DE 2 ÁGUAS COM TELHA CERÂMICA OU DE CONCRETO DE ENCAIXE, INCLUSO TRANSPORTE VERTICAL. AF_07/2019</t>
  </si>
  <si>
    <t>100392</t>
  </si>
  <si>
    <t>RETIRADA E RECOLOCAÇÃO DE RIPA EM TELHADOS DE ATÉ 2 ÁGUAS COM TELHA CERÂMICA CAPA-CANAL, INCLUSO TRANSPORTE VERTICAL. AF_07/2019</t>
  </si>
  <si>
    <t>100393</t>
  </si>
  <si>
    <t>RETIRADA E RECOLOCAÇÃO DE CAIBRO EM TELHADOS DE ATÉ 2 ÁGUAS COM TELHA CERÂMICA CAPA-CANAL, INCLUSO TRANSPORTE VERTICAL. AF_07/2019</t>
  </si>
  <si>
    <t>100394</t>
  </si>
  <si>
    <t>RETIRADA E RECOLOCAÇÃO DE RIPA EM TELHADOS DE MAIS DE 2 ÁGUAS COM TELHA CERÂMICA CAPA-CANAL, INCLUSO TRANSPORTE VERTICAL. AF_07/2019</t>
  </si>
  <si>
    <t>100395</t>
  </si>
  <si>
    <t>RETIRADA E RECOLOCAÇÃO DE CAIBRO EM TELHADOS DE MAIS DE 2 ÁGUAS COM TELHA CERÂMICA CAPA-CANAL, INCLUSO TRANSPORTE VERTICAL. AF_07/2019</t>
  </si>
  <si>
    <t>TELHAMENTO COM TELHA DE CONCRETO DE ENCAIXE, COM ATÉ 2 ÁGUAS, INCLUSO TRANSPORTE VERTICAL. AF_07/2019</t>
  </si>
  <si>
    <t>26,27</t>
  </si>
  <si>
    <t>TELHAMENTO COM TELHA DE CONCRETO DE ENCAIXE, COM MAIS DE 2 ÁGUAS, INCLUSO TRANSPORTE VERTICAL. AF_07/2019</t>
  </si>
  <si>
    <t>TELHAMENTO COM TELHA CERÂMICA DE ENCAIXE, TIPO PORTUGUESA, COM ATÉ 2 ÁGUAS, INCLUSO TRANSPORTE VERTICAL. AF_07/2019</t>
  </si>
  <si>
    <t>TELHAMENTO COM TELHA CERÂMICA DE ENCAIXE, TIPO PORTUGUESA, COM MAIS DE 2 ÁGUAS, INCLUSO TRANSPORTE VERTICAL. AF_07/2019</t>
  </si>
  <si>
    <t>TELHAMENTO COM TELHA CERÂMICA CAPA-CANAL, TIPO COLONIAL, COM ATÉ 2 ÁGUAS, INCLUSO TRANSPORTE VERTICAL. AF_07/2019</t>
  </si>
  <si>
    <t>TELHAMENTO COM TELHA CERÂMICA CAPA-CANAL, TIPO COLONIAL, COM MAIS DE 2 ÁGUAS, INCLUSO TRANSPORTE VERTICAL. AF_07/2019</t>
  </si>
  <si>
    <t>EMBOÇAMENTO COM ARGAMASSA TRAÇO 1:2:9 (CIMENTO, CAL E AREIA). AF_07/2019</t>
  </si>
  <si>
    <t>SUBCOBERTURA COM MANTA PLÁSTICA REVESTIDA POR PELÍCULA DE ALUMÍNO, INCLUSO TRANSPORTE VERTICAL. AF_07/2019</t>
  </si>
  <si>
    <t>AMARRAÇÃO DE TELHAS CERÂMICAS OU DE CONCRETO.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</si>
  <si>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</si>
  <si>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</si>
  <si>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</si>
  <si>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</si>
  <si>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</si>
  <si>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</si>
  <si>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</si>
  <si>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</si>
  <si>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ONDULADA DE FIBROCIMENTO E = 6 MM, COM RECOBRIMENTO LATERAL DE 1/4 DE ONDA PARA TELHADO COM INCLINAÇÃO MAIOR QUE 10°, COM ATÉ 2 ÁGUAS, INCLUSO IÇAMENTO. AF_07/2019</t>
  </si>
  <si>
    <t>TELHAMENTO COM TELHA ONDULADA DE FIBROCIMENTO E = 6 MM, COM RECOBRIMENTO LATERAL DE 1 1/4 DE ONDA PARA TELHADO COM INCLINAÇÃO MÁXIMA DE 10°, COM ATÉ 2 ÁGUAS, INCLUSO IÇAMENTO. AF_07/2019</t>
  </si>
  <si>
    <t>TELHAMENTO COM TELHA DE AÇO/ALUMÍNIO E = 0,5 MM, COM ATÉ 2 ÁGUAS, INCLUSO IÇAMENTO. AF_07/2019</t>
  </si>
  <si>
    <t>TELHAMENTO COM TELHA METÁLICA TERMOACÚSTICA E = 30 MM, COM ATÉ 2 ÁGUAS, INCLUSO IÇAMENTO. AF_07/2019</t>
  </si>
  <si>
    <t>CUMEEIRA E ESPIGÃO PARA TELHA CERÂMICA EMBOÇADA COM ARGAMASSA TRAÇO 1:2:9 (CIMENTO, CAL E AREIA), PARA TELHADOS COM MAIS DE 2 ÁGUAS, INCLUSO TRANSPORTE VERTICAL. AF_07/2019</t>
  </si>
  <si>
    <t>CUMEEIRA E ESPIGÃO PARA TELHA DE CONCRETO EMBOÇADA COM ARGAMASSA TRAÇO 1:2:9 (CIMENTO, CAL E AREIA), PARA TELHADOS COM MAIS DE 2 ÁGUAS, INCLUSO TRANSPORTE VERTICAL. AF_07/2019</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</si>
  <si>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</si>
  <si>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</si>
  <si>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CUMEEIRA PARA TELHA DE FIBROCIMENTO ONDULADA E = 6 MM, INCLUSO ACESSÓRIOS DE FIXAÇÃO E IÇAMENTO. AF_07/2019</t>
  </si>
  <si>
    <t>CUMEEIRA PARA TELHA DE FIBROCIMENTO ESTRUTURAL E = 6 MM, INCLUSO ACESSÓRIOS DE FIXAÇÃO E IÇAMENTO. AF_07/2019</t>
  </si>
  <si>
    <t>100325</t>
  </si>
  <si>
    <t>CUMEEIRA SHED PARA TELHA ONDULADA DE FIBROCIMENTO, E = 6 MM, INCLUSO ACESSÓRIOS DE FIXAÇÃO E IÇAMENTO. AF_07/2019</t>
  </si>
  <si>
    <t>100327</t>
  </si>
  <si>
    <t>RUFO EXTERNO/INTERNO EM CHAPA DE AÇO GALVANIZADO NÚMERO 26, CORTE DE 33 CM, INCLUSO IÇAMENTO. AF_07/2019</t>
  </si>
  <si>
    <t>100328</t>
  </si>
  <si>
    <t>RETIRADA E RECOLOCAÇÃO DE  TELHA CERÂMICA DE ENCAIXE, COM ATÉ DUAS ÁGUAS, INCLUSO IÇAMENTO. AF_07/2019</t>
  </si>
  <si>
    <t>100329</t>
  </si>
  <si>
    <t>RETIRADA E RECOLOCAÇÃO DE  TELHA CERÂMICA DE ENCAIXE, COM MAIS DE DUAS ÁGUAS, INCLUSO IÇAMENTO. AF_07/2019</t>
  </si>
  <si>
    <t>100330</t>
  </si>
  <si>
    <t>RETIRADA E RECOLOCAÇÃO DE  TELHA CERÂMICA CAPA-CANAL, COM ATÉ DUAS ÁGUAS, INCLUSO IÇAMENTO. AF_07/2019</t>
  </si>
  <si>
    <t>100331</t>
  </si>
  <si>
    <t>RETIRADA E RECOLOCAÇÃO DE  TELHA CERÂMICA CAPA-CANAL, COM MAIS DE DUAS ÁGUAS, INCLUSO IÇAMENTO. AF_07/2019</t>
  </si>
  <si>
    <t>100434</t>
  </si>
  <si>
    <t>CALHA DE BEIRAL, SEMICIRCULAR DE PVC, DIAMETRO 125 MM, INCLUINDO CABECEIRAS, EMENDAS, BOCAIS, SUPORTES E VEDAÇÕES, EXCLUINDO CONDUTORES, INCLUSO TRANSPORTE VERTICAL. AF_07/2019</t>
  </si>
  <si>
    <t>100435</t>
  </si>
  <si>
    <t>RUFO EM FIBROCIMENTO PARA TELHA ONDULADA E = 6 MM, ABA DE 26 CM, INCLUSO TRANSPORTE VERTICAL, EXCETO CONTRARRUFO. AF_07/2019</t>
  </si>
  <si>
    <t>CALHA EM CHAPA DE AÇO GALVANIZADO NÚMERO 24, DESENVOLVIMENTO DE 33 CM, INCLUSO TRANSPORTE VERTICAL. AF_07/2019</t>
  </si>
  <si>
    <t>41,75</t>
  </si>
  <si>
    <t>CALHA EM CHAPA DE AÇO GALVANIZADO NÚMERO 24, DESENVOLVIMENTO DE 50 CM, INCLUSO TRANSPORTE VERTICAL. AF_07/2019</t>
  </si>
  <si>
    <t>CALHA EM CHAPA DE AÇO GALVANIZADO NÚMERO 24, DESENVOLVIMENTO DE 100 CM, INCLUSO TRANSPORTE VERTICAL. AF_07/2019</t>
  </si>
  <si>
    <t>RUFO EM CHAPA DE AÇO GALVANIZADO NÚMERO 24, CORTE DE 25 CM, INCLUSO TRANSPORTE VERTICAL. AF_07/2019</t>
  </si>
  <si>
    <t>TELHAMENTO COM TELHA ONDULADA DE FIBRA DE VIDRO E = 0,6 MM, PARA TELHADO COM INCLINAÇÃO MAIOR QUE 10°, COM ATÉ 2 ÁGUAS, INCLUSO IÇAMENTO. AF_07/2019</t>
  </si>
  <si>
    <t>48,21</t>
  </si>
  <si>
    <t>12,85</t>
  </si>
  <si>
    <t>INSTALAÇÃO DE TESOURA (INTEIRA OU MEIA), EM AÇO, PARA VÃOS MAIORES OU IGUAIS A 3,0 M E MENORES QUE 6,0 M, INCLUSO IÇAMENTO. AF_07/2019</t>
  </si>
  <si>
    <t>INSTALAÇÃO DE TESOURA (INTEIRA OU MEIA), EM AÇO, PARA VÃOS MAIORES OU IGUAIS A 6,0 M E MENORES QUE 8,0 M, INCLUSO IÇAMENTO. AF_07/2019</t>
  </si>
  <si>
    <t>INSTALAÇÃO DE TESOURA (INTEIRA OU MEIA), EM AÇO, PARA VÃOS MAIORES OU IGUAIS A 8,0 M E MENORES QUE 10,0 M, INCLUSO IÇAMENTO. AF_07/2019</t>
  </si>
  <si>
    <t>INSTALAÇÃO DE TESOURA (INTEIRA OU MEIA), EM AÇO, PARA VÃOS MAIORES OU IGUAIS A 10,0 M E MENORES QUE 12,0 M, INCLUSO IÇAMENTO. AF_07/2019</t>
  </si>
  <si>
    <t>TRAMA DE AÇO COMPOSTA POR RIPAS, CAIBROS E TERÇAS PARA TELHADOS DE ATÉ 2 ÁGUAS PARA TELHA DE ENCAIXE DE CERÂMICA OU DE CONCRETO, INCLUSO TRANSPORTE VERTICAL. AF_07/2019</t>
  </si>
  <si>
    <t>TRAMA DE AÇO COMPOSTA POR RIPAS E CAIBROS PARA TELHADOS DE ATÉ 2 ÁGUAS PARA TELHA DE ENCAIXE DE CERÂMICA OU DE CONCRETO, INCLUSO TRANSPORTE VERTICAL. AF_07/2019</t>
  </si>
  <si>
    <t>TRAMA DE AÇO COMPOSTA POR RIPAS PARA TELHADOS DE ATÉ 2 ÁGUAS PARA TELHA DE ENCAIXE DE CERÂMICA OU DE CONCRETO, INCLUSO TRANSPORTE VERTICAL. AF_07/2019</t>
  </si>
  <si>
    <t>TRAMA DE AÇO COMPOSTA POR RIPAS, CAIBROS E TERÇAS PARA TELHADOS DE MAIS DE 2 ÁGUAS PARA TELHA DE ENCAIXE DE CERÂMICA OU DE CONCRETO, INCLUSO TRANSPORTE VERTICAL. AF_07/2019</t>
  </si>
  <si>
    <t>TRAMA DE AÇO COMPOSTA POR RIPAS E CAIBROS PARA TELHADOS DE MAIS DE 2 ÁGUAS PARA TELHA DE ENCAIXE DE CERÂMICA OU DE CONCRETO, INCLUSO TRANSPORTE VERTICAL. AF_07/2019</t>
  </si>
  <si>
    <t>TRAMA DE AÇO COMPOSTA POR RIPAS PARA TELHADOS DE MAIS DE 2 ÁGUAS PARA TELHA DE ENCAIXE DE CERÂMICA OU DE CONCRETO, INCLUSO TRANSPORTE VERTICAL, INCLUSO TRANSPORTE VERTICAL. AF_07/2019</t>
  </si>
  <si>
    <t>21,16</t>
  </si>
  <si>
    <t>TRAMA DE AÇO COMPOSTA POR RIPAS, CAIBROS E TERÇAS PARA TELHADOS DE ATÉ 2 ÁGUAS PARA TELHA CERÂMICA CAPA-CANAL, INCLUSO TRANSPORTE VERTICAL. AF_07/2019</t>
  </si>
  <si>
    <t>TRAMA DE AÇO COMPOSTA POR RIPAS E CAIBROS PARA TELHADOS DE ATÉ 2 ÁGUAS PARA TELHA CERÂMICA CAPA-CANAL, INCLUSO TRANSPORTE VERTICAL. AF_07/2019</t>
  </si>
  <si>
    <t>TRAMA DE AÇO COMPOSTA POR RIPAS PARA TELHADOS DE ATÉ 2 ÁGUAS PARA TELHA CERÂMICA CAPA-CANAL, INCLUSO TRANSPORTE VERTICAL. AF_07/2019</t>
  </si>
  <si>
    <t>TRAMA DE AÇO COMPOSTA POR RIPAS, CAIBROS E TERÇAS PARA TELHADOS DE MAIS DE 2 ÁGUAS PARA TELHA CERÂMICA CAPA-CANAL, INCLUSO TRANSPORTE VERTICAL. AF_07/2019</t>
  </si>
  <si>
    <t>100,61</t>
  </si>
  <si>
    <t>TRAMA DE AÇO COMPOSTA POR RIPAS E CAIBROS PARA TELHADOS DE MAIS DE 2 ÁGUAS PARA TELHA CERÂMICA CAPA-CANAL, INCLUSO TRANSPORTE VERTICAL. AF_07/2019</t>
  </si>
  <si>
    <t>TRAMA DE AÇO COMPOSTA POR RIPAS PARA TELHADOS DE MAIS DE 2 ÁGUAS PARA TELHA CERÂMICA CAPA-CANAL, INCLUSO TRANSPORTE VERTICAL. AF_07/2019</t>
  </si>
  <si>
    <t>TRAMA DE AÇO COMPOSTA POR TERÇAS PARA TELHADOS DE ATÉ 2 ÁGUAS PARA TELHA ONDULADA DE FIBROCIMENTO, METÁLICA, PLÁSTICA OU TERMOACÚSTICA, INCLUSO TRANSPORTE VERTICAL. AF_07/2019</t>
  </si>
  <si>
    <t>TRAMA DE AÇO COMPOSTA POR TERÇAS PARA TELHADOS DE ATÉ 2 ÁGUAS PARA TELHA ESTRUTURAL DE FIBROCIMENTO, INCLUSO TRANSPORTE VERTICAL. AF_07/2019</t>
  </si>
  <si>
    <t>100357</t>
  </si>
  <si>
    <t>FABRICAÇÃO E INSTALAÇÃO DE MEIA TESOURA DE MADEIRA NÃO APARELHADA, COM VÃO DE 3 M, PARA TELHA CERÂMICA OU DE CONCRETO, INCLUSO IÇAMENTO. AF_07/2019</t>
  </si>
  <si>
    <t>100358</t>
  </si>
  <si>
    <t>FABRICAÇÃO E INSTALAÇÃO DE MEIA TESOURA DE MADEIRA NÃO APARELHADA, COM VÃO DE 4 M, PARA TELHA CERÂMICA OU DE CONCRETO, INCLUSO IÇAMENTO. AF_07/2019</t>
  </si>
  <si>
    <t>100359</t>
  </si>
  <si>
    <t>FABRICAÇÃO E INSTALAÇÃO DE MEIA TESOURA DE MADEIRA NÃO APARELHADA, COM VÃO DE 5 M, PARA TELHA CERÂMICA OU DE CONCRETO, INCLUSO IÇAMENTO. AF_07/2019</t>
  </si>
  <si>
    <t>100360</t>
  </si>
  <si>
    <t>FABRICAÇÃO E INSTALAÇÃO DE MEIA TESOURA DE MADEIRA NÃO APARELHADA, COM VÃO DE 6 M, PARA TELHA CERÂMICA OU DE CONCRETO, INCLUSO IÇAMENTO. AF_07/2019</t>
  </si>
  <si>
    <t>100361</t>
  </si>
  <si>
    <t>FABRICAÇÃO E INSTALAÇÃO DE MEIA TESOURA DE MADEIRA NÃO APARELHADA, COM VÃO DE 7 M, PARA TELHA CERÂMICA OU DE CONCRETO, INCLUSO IÇAMENTO. AF_07/2019</t>
  </si>
  <si>
    <t>100362</t>
  </si>
  <si>
    <t>FABRICAÇÃO E INSTALAÇÃO DE MEIA TESOURA DE MADEIRA NÃO APARELHADA, COM VÃO DE 8 M, PARA TELHA CERÂMICA OU DE CONCRETO, INCLUSO IÇAMENTO. AF_07/2019</t>
  </si>
  <si>
    <t>100363</t>
  </si>
  <si>
    <t>FABRICAÇÃO E INSTALAÇÃO DE MEIA TESOURA DE MADEIRA NÃO APARELHADA, COM VÃO DE 9 M, PARA TELHA CERÂMICA OU DE CONCRETO, INCLUSO IÇAMENTO. AF_07/2019</t>
  </si>
  <si>
    <t>100364</t>
  </si>
  <si>
    <t>FABRICAÇÃO E INSTALAÇÃO DE MEIA TESOURA DE MADEIRA NÃO APARELHADA, COM VÃO DE 10 M, PARA TELHA CERÂMICA OU DE CONCRETO, INCLUSO IÇAMENTO. AF_07/2019</t>
  </si>
  <si>
    <t>100365</t>
  </si>
  <si>
    <t>FABRICAÇÃO E INSTALAÇÃO DE MEIA TESOURA DE MADEIRA NÃO APARELHADA, COM VÃO DE 11 M, PARA TELHA CERÂMICA OU DE CONCRETO, INCLUSO IÇAMENTO. AF_07/2019</t>
  </si>
  <si>
    <t>100366</t>
  </si>
  <si>
    <t>FABRICAÇÃO E INSTALAÇÃO DE MEIA TESOURA DE MADEIRA NÃO APARELHADA, COM VÃO DE 12 M, PARA TELHA CERÂMICA OU DE CONCRETO, INCLUSO IÇAMENTO. AF_07/2019</t>
  </si>
  <si>
    <t>100367</t>
  </si>
  <si>
    <t>FABRICAÇÃO E INSTALAÇÃO DE MEIA TESOURA DE MADEIRA NÃO APARELHADA, COM VÃO DE 3 M, PARA TELHA ONDULADA DE FIBROCIMENTO, ALUMÍNIO, PLÁSTICA OU TERMOACÚSTICA, INCLUSO IÇAMENTO. AF_07/2019</t>
  </si>
  <si>
    <t>100368</t>
  </si>
  <si>
    <t>FABRICAÇÃO E INSTALAÇÃO DE MEIA TESOURA DE MADEIRA NÃO APARELHADA, COM VÃO DE 4 M, PARA TELHA ONDULADA DE FIBROCIMENTO, ALUMÍNIO, PLÁSTICA OU TERMOACÚSTICA, INCLUSO IÇAMENTO. AF_07/2019</t>
  </si>
  <si>
    <t>100369</t>
  </si>
  <si>
    <t>FABRICAÇÃO E INSTALAÇÃO DE MEIA TESOURA DE MADEIRA NÃO APARELHADA, COM VÃO DE 5 M, PARA TELHA ONDULADA DE FIBROCIMENTO, ALUMÍNIO, PLÁSTICA OU TERMOACÚSTICA, INCLUSO IÇAMENTO. AF_07/2019</t>
  </si>
  <si>
    <t>100370</t>
  </si>
  <si>
    <t>FABRICAÇÃO E INSTALAÇÃO DE MEIA TESOURA DE MADEIRA NÃO APARELHADA, COM VÃO DE 6 M, PARA TELHA ONDULADA DE FIBROCIMENTO, ALUMÍNIO, PLÁSTICA OU TERMOACÚSTICA, INCLUSO IÇAMENTO. AF_07/2019</t>
  </si>
  <si>
    <t>100371</t>
  </si>
  <si>
    <t>FABRICAÇÃO E INSTALAÇÃO DE MEIA TESOURA DE MADEIRA NÃO APARELHADA, COM VÃO DE 7 M, PARA TELHA ONDULADA DE FIBROCIMENTO, ALUMÍNIO, PLÁSTICA OU TERMOACÚSTICA, INCLUSO IÇAMENTO. AF_07/2019</t>
  </si>
  <si>
    <t>100372</t>
  </si>
  <si>
    <t>FABRICAÇÃO E INSTALAÇÃO DE MEIA TESOURA DE MADEIRA NÃO APARELHADA, COM VÃO DE 8 M, PARA TELHA ONDULADA DE FIBROCIMENTO, ALUMÍNIO, PLÁSTICA OU TERMOACÚSTICA, INCLUSO IÇAMENTO. AF_07/2019</t>
  </si>
  <si>
    <t>100373</t>
  </si>
  <si>
    <t>FABRICAÇÃO E INSTALAÇÃO DE MEIA TESOURA DE MADEIRA NÃO APARELHADA, COM VÃO DE 9 M, PARA TELHA ONDULADA DE FIBROCIMENTO, ALUMÍNIO, PLÁSTICA OU TERMOACÚSTICA, INCLUSO IÇAMENTO. AF_07/2019</t>
  </si>
  <si>
    <t>100374</t>
  </si>
  <si>
    <t>FABRICAÇÃO E INSTALAÇÃO DE MEIA TESOURA DE MADEIRA NÃO APARELHADA, COM VÃO DE 10 M, PARA TELHA ONDULADA DE FIBROCIMENTO, ALUMÍNIO, PLÁSTICA OU TERMOACÚSTICA, INCLUSO IÇAMENTO. AF_07/2019</t>
  </si>
  <si>
    <t>100375</t>
  </si>
  <si>
    <t>FABRICAÇÃO E INSTALAÇÃO DE MEIA TESOURA DE MADEIRA NÃO APARELHADA, COM VÃO DE 11 M, PARA TELHA ONDULADA DE FIBROCIMENTO, ALUMÍNIO, PLÁSTICA OU TERMOACÚSTICA, INCLUSO IÇAMENTO. AF_07/2019</t>
  </si>
  <si>
    <t>100376</t>
  </si>
  <si>
    <t>FABRICAÇÃO E INSTALAÇÃO DE MEIA TESOURA DE MADEIRA NÃO APARELHADA, COM VÃO DE 12 M, PARA TELHA ONDULADA DE FIBROCIMENTO, ALUMÍNIO, PLÁSTICA OU TERMOACÚSTICA, INCLUSO IÇAMENTO. AF_07/2019</t>
  </si>
  <si>
    <t>100377</t>
  </si>
  <si>
    <t>FABRICAÇÃO E INSTALAÇÃO DE TESOURA (INTEIRA OU MEIA) EM AÇO, VÃOS MAIORES OU IGUAIS A 3,0 M E MENORES OU IGUAL A 6,0 M, INCLUSO IÇAMENTO. AF_07/2019</t>
  </si>
  <si>
    <t>100378</t>
  </si>
  <si>
    <t>FABRICAÇÃO E INSTALAÇÃO DE TESOURA (INTEIRA OU MEIA) EM AÇO, VÃOS MAIORES QUE 6,0 M E MENORES QUE 12,0 M, INCLUSO IÇAMENTO. AF_07/2019</t>
  </si>
  <si>
    <t>100382</t>
  </si>
  <si>
    <t>FABRICAÇÃO E INSTALAÇÃO DE PONTALETES DE MADEIRA NÃO APARELHADA PARA TELHADOS COM ATÉ 2 ÁGUAS E COM TELHA ONDULADA DE FIBROCIMENTO, ALUMÍNIO OU PLÁSTICA EM EDIFÍCIO RESIDENCIAL TÉRREO, INCLUSO TRANSPORTE VERTICAL. AF_07/2019</t>
  </si>
  <si>
    <t>TELHAMENTO COM TELHA DE ENCAIXE, TIPO FRANCESA DE VIDRO, COM ATÉ 2 ÁGUAS, INCLUSO TRANSPORTE VERTICAL. AF_07/2019</t>
  </si>
  <si>
    <t>30,05</t>
  </si>
  <si>
    <t>60,53</t>
  </si>
  <si>
    <t>15,73</t>
  </si>
  <si>
    <t>148,31</t>
  </si>
  <si>
    <t>100332</t>
  </si>
  <si>
    <t>CONTENÇÃO EM PERFIL PRANCHADO COM PRANCHÃO DE MADEIRA, PERFIS ESPAÇADOS A 1,5 M PARA 1 SUBSOLO. AF_07/2019</t>
  </si>
  <si>
    <t>100333</t>
  </si>
  <si>
    <t>CONTENÇÃO EM PERFIL PRANCHADO COM PRANCHÃO DE MADEIRA, PERFIS ESPAÇADOS A 1,5 M PARA 2 OU MAIS SUBSOLOS. AF_07/2019</t>
  </si>
  <si>
    <t>100334</t>
  </si>
  <si>
    <t>CONTENÇÃO EM PERFIL PRANCHADO COM PRANCHÃO DE MADEIRA, PERFIS ESPAÇADOS A 2 M PARA 1 SUBSOLO. AF_07/2019</t>
  </si>
  <si>
    <t>100335</t>
  </si>
  <si>
    <t>CONTENÇÃO EM PERFIL PRANCHADO COM PRANCHÃO DE MADEIRA, PERFIS ESPAÇADOS A 2 M PARA 2 OU MAIS SUBSOLOS. AF_07/2019</t>
  </si>
  <si>
    <t>100341</t>
  </si>
  <si>
    <t>FABRICAÇÃO, MONTAGEM E DESMONTAGEM DE FÔRMA PARA CORTINA DE CONTENÇÃO, EM CHAPA DE MADEIRA COMPENSADA PLASTIFICADA, E = 18 MM, 10 UTILIZAÇÕES. AF_07/2019</t>
  </si>
  <si>
    <t>100342</t>
  </si>
  <si>
    <t>ARMAÇÃO DE CORTINA DE CONTENÇÃO EM CONCRETO ARMADO, COM AÇO CA-50 DE 6,3 MM - MONTAGEM. AF_07/2019</t>
  </si>
  <si>
    <t>100343</t>
  </si>
  <si>
    <t>ARMAÇÃO DE CORTINA DE CONTENÇÃO EM CONCRETO ARMADO, COM AÇO CA-50 DE 8 MM - MONTAGEM. AF_07/2019</t>
  </si>
  <si>
    <t>100344</t>
  </si>
  <si>
    <t>ARMAÇÃO DE CORTINA DE CONTENÇÃO EM CONCRETO ARMADO, COM AÇO CA-50 DE 10 MM - MONTAGEM. AF_07/2019</t>
  </si>
  <si>
    <t>100345</t>
  </si>
  <si>
    <t>ARMAÇÃO DE CORTINA DE CONTENÇÃO EM CONCRETO ARMADO, COM AÇO CA-50 DE 12,5 MM - MONTAGEM. AF_07/2019</t>
  </si>
  <si>
    <t>100346</t>
  </si>
  <si>
    <t>ARMAÇÃO DE CORTINA DE CONTENÇÃO EM CONCRETO ARMADO, COM AÇO CA-50 DE 16 MM - MONTAGEM. AF_07/2019</t>
  </si>
  <si>
    <t>100347</t>
  </si>
  <si>
    <t>ARMAÇÃO DE CORTINA DE CONTENÇÃO EM CONCRETO ARMADO, COM AÇO CA-50 DE 20 MM - MONTAGEM. AF_07/2019</t>
  </si>
  <si>
    <t>100348</t>
  </si>
  <si>
    <t>ARMAÇÃO DE CORTINA DE CONTENÇÃO EM CONCRETO ARMADO, COM AÇO CA-50 DE 25 MM - MONTAGEM. AF_07/2019</t>
  </si>
  <si>
    <t>100349</t>
  </si>
  <si>
    <t>CONCRETAGEM DE CORTINA DE CONTENÇÃO, ATRAVÉS DE BOMBA   LANÇAMENTO, ADENSAMENTO E ACABAMENTO. AF_07/2019</t>
  </si>
  <si>
    <t>24,87</t>
  </si>
  <si>
    <t>54,95</t>
  </si>
  <si>
    <t>54,50</t>
  </si>
  <si>
    <t>47,65</t>
  </si>
  <si>
    <t>18,82</t>
  </si>
  <si>
    <t>17,69</t>
  </si>
  <si>
    <t>77,56</t>
  </si>
  <si>
    <t>29,72</t>
  </si>
  <si>
    <t>72,36</t>
  </si>
  <si>
    <t>252,07</t>
  </si>
  <si>
    <t>62,90</t>
  </si>
  <si>
    <t>91,13</t>
  </si>
  <si>
    <t>85,44</t>
  </si>
  <si>
    <t>100322</t>
  </si>
  <si>
    <t>100323</t>
  </si>
  <si>
    <t>100324</t>
  </si>
  <si>
    <t>23,75</t>
  </si>
  <si>
    <t>17,80</t>
  </si>
  <si>
    <t>17,26</t>
  </si>
  <si>
    <t>84,13</t>
  </si>
  <si>
    <t>36,69</t>
  </si>
  <si>
    <t>163,20</t>
  </si>
  <si>
    <t>72,10</t>
  </si>
  <si>
    <t>41,51</t>
  </si>
  <si>
    <t>51,52</t>
  </si>
  <si>
    <t>38,06</t>
  </si>
  <si>
    <t>35,46</t>
  </si>
  <si>
    <t>19,41</t>
  </si>
  <si>
    <t>87,72</t>
  </si>
  <si>
    <t>71,27</t>
  </si>
  <si>
    <t>7,54</t>
  </si>
  <si>
    <t>7,95</t>
  </si>
  <si>
    <t>8,16</t>
  </si>
  <si>
    <t>13,11</t>
  </si>
  <si>
    <t>5,70</t>
  </si>
  <si>
    <t>6,01</t>
  </si>
  <si>
    <t>5,25</t>
  </si>
  <si>
    <t>8,36</t>
  </si>
  <si>
    <t>7,16</t>
  </si>
  <si>
    <t>14,19</t>
  </si>
  <si>
    <t>55,32</t>
  </si>
  <si>
    <t>25,50</t>
  </si>
  <si>
    <t>10,22</t>
  </si>
  <si>
    <t>29,95</t>
  </si>
  <si>
    <t>8,13</t>
  </si>
  <si>
    <t>7,09</t>
  </si>
  <si>
    <t>14,52</t>
  </si>
  <si>
    <t>15,92</t>
  </si>
  <si>
    <t>30,62</t>
  </si>
  <si>
    <t>23,88</t>
  </si>
  <si>
    <t>22,90</t>
  </si>
  <si>
    <t>11,24</t>
  </si>
  <si>
    <t>15,59</t>
  </si>
  <si>
    <t>17,52</t>
  </si>
  <si>
    <t>11,81</t>
  </si>
  <si>
    <t>17,73</t>
  </si>
  <si>
    <t>12,87</t>
  </si>
  <si>
    <t>10,39</t>
  </si>
  <si>
    <t>3,32</t>
  </si>
  <si>
    <t>19,66</t>
  </si>
  <si>
    <t>23,47</t>
  </si>
  <si>
    <t>33,10</t>
  </si>
  <si>
    <t>30,01</t>
  </si>
  <si>
    <t>70,86</t>
  </si>
  <si>
    <t>49,84</t>
  </si>
  <si>
    <t>50,74</t>
  </si>
  <si>
    <t>36,08</t>
  </si>
  <si>
    <t>33,74</t>
  </si>
  <si>
    <t>18,18</t>
  </si>
  <si>
    <t>27,79</t>
  </si>
  <si>
    <t>44,45</t>
  </si>
  <si>
    <t>41,10</t>
  </si>
  <si>
    <t>72,79</t>
  </si>
  <si>
    <t>55,40</t>
  </si>
  <si>
    <t>21,83</t>
  </si>
  <si>
    <t>15,65</t>
  </si>
  <si>
    <t>43,04</t>
  </si>
  <si>
    <t>19,87</t>
  </si>
  <si>
    <t>33,57</t>
  </si>
  <si>
    <t>7,67</t>
  </si>
  <si>
    <t>108,22</t>
  </si>
  <si>
    <t>31,00</t>
  </si>
  <si>
    <t>22,50</t>
  </si>
  <si>
    <t>48,70</t>
  </si>
  <si>
    <t>30,24</t>
  </si>
  <si>
    <t>11,73</t>
  </si>
  <si>
    <t>30,40</t>
  </si>
  <si>
    <t>51,58</t>
  </si>
  <si>
    <t>31,93</t>
  </si>
  <si>
    <t>35,28</t>
  </si>
  <si>
    <t>63,52</t>
  </si>
  <si>
    <t>58,40</t>
  </si>
  <si>
    <t>30,18</t>
  </si>
  <si>
    <t>74,76</t>
  </si>
  <si>
    <t>8,35</t>
  </si>
  <si>
    <t>16,47</t>
  </si>
  <si>
    <t>54,03</t>
  </si>
  <si>
    <t>47,75</t>
  </si>
  <si>
    <t>68,33</t>
  </si>
  <si>
    <t>58,35</t>
  </si>
  <si>
    <t>82,01</t>
  </si>
  <si>
    <t>21,99</t>
  </si>
  <si>
    <t>34,49</t>
  </si>
  <si>
    <t>41,85</t>
  </si>
  <si>
    <t>24,88</t>
  </si>
  <si>
    <t>11,82</t>
  </si>
  <si>
    <t>6,30</t>
  </si>
  <si>
    <t>14,91</t>
  </si>
  <si>
    <t>8,64</t>
  </si>
  <si>
    <t>3,97</t>
  </si>
  <si>
    <t>13,86</t>
  </si>
  <si>
    <t>12,34</t>
  </si>
  <si>
    <t>10,71</t>
  </si>
  <si>
    <t>11,77</t>
  </si>
  <si>
    <t>32,69</t>
  </si>
  <si>
    <t>63,91</t>
  </si>
  <si>
    <t>3,13</t>
  </si>
  <si>
    <t>12,86</t>
  </si>
  <si>
    <t>35,19</t>
  </si>
  <si>
    <t>35,23</t>
  </si>
  <si>
    <t>21,08</t>
  </si>
  <si>
    <t>10,28</t>
  </si>
  <si>
    <t>20,78</t>
  </si>
  <si>
    <t>9,66</t>
  </si>
  <si>
    <t>103,03</t>
  </si>
  <si>
    <t>13,45</t>
  </si>
  <si>
    <t>31,41</t>
  </si>
  <si>
    <t>17,99</t>
  </si>
  <si>
    <t>19,38</t>
  </si>
  <si>
    <t>26,82</t>
  </si>
  <si>
    <t>11,52</t>
  </si>
  <si>
    <t>21,40</t>
  </si>
  <si>
    <t>26,25</t>
  </si>
  <si>
    <t>22,51</t>
  </si>
  <si>
    <t>18,60</t>
  </si>
  <si>
    <t>20,15</t>
  </si>
  <si>
    <t>34,13</t>
  </si>
  <si>
    <t>62,49</t>
  </si>
  <si>
    <t>27,40</t>
  </si>
  <si>
    <t>23,53</t>
  </si>
  <si>
    <t>21,53</t>
  </si>
  <si>
    <t>30,52</t>
  </si>
  <si>
    <t>74,66</t>
  </si>
  <si>
    <t>28,70</t>
  </si>
  <si>
    <t>65,67</t>
  </si>
  <si>
    <t>36,09</t>
  </si>
  <si>
    <t>112,90</t>
  </si>
  <si>
    <t>17,96</t>
  </si>
  <si>
    <t>33,76</t>
  </si>
  <si>
    <t>32,89</t>
  </si>
  <si>
    <t>22,33</t>
  </si>
  <si>
    <t>21,84</t>
  </si>
  <si>
    <t>80,39</t>
  </si>
  <si>
    <t>20,91</t>
  </si>
  <si>
    <t>20,90</t>
  </si>
  <si>
    <t>26,75</t>
  </si>
  <si>
    <t>17,89</t>
  </si>
  <si>
    <t>11,50</t>
  </si>
  <si>
    <t>19,27</t>
  </si>
  <si>
    <t>25,10</t>
  </si>
  <si>
    <t>24,16</t>
  </si>
  <si>
    <t>27,72</t>
  </si>
  <si>
    <t>8,30</t>
  </si>
  <si>
    <t>12,56</t>
  </si>
  <si>
    <t>62,76</t>
  </si>
  <si>
    <t>57,29</t>
  </si>
  <si>
    <t>12,04</t>
  </si>
  <si>
    <t>19,65</t>
  </si>
  <si>
    <t>40,39</t>
  </si>
  <si>
    <t>8,41</t>
  </si>
  <si>
    <t>25,52</t>
  </si>
  <si>
    <t>12,49</t>
  </si>
  <si>
    <t>27,88</t>
  </si>
  <si>
    <t>13,07</t>
  </si>
  <si>
    <t>16,01</t>
  </si>
  <si>
    <t>18,96</t>
  </si>
  <si>
    <t>17,65</t>
  </si>
  <si>
    <t>22,75</t>
  </si>
  <si>
    <t>21,94</t>
  </si>
  <si>
    <t>30,16</t>
  </si>
  <si>
    <t>37,41</t>
  </si>
  <si>
    <t>29,34</t>
  </si>
  <si>
    <t>178,50</t>
  </si>
  <si>
    <t>96,73</t>
  </si>
  <si>
    <t>49,04</t>
  </si>
  <si>
    <t>26,32</t>
  </si>
  <si>
    <t>103,42</t>
  </si>
  <si>
    <t>196,38</t>
  </si>
  <si>
    <t>26,64</t>
  </si>
  <si>
    <t>30,34</t>
  </si>
  <si>
    <t>86,58</t>
  </si>
  <si>
    <t>33,73</t>
  </si>
  <si>
    <t>42,84</t>
  </si>
  <si>
    <t>60,23</t>
  </si>
  <si>
    <t>17,72</t>
  </si>
  <si>
    <t>30,33</t>
  </si>
  <si>
    <t>82,72</t>
  </si>
  <si>
    <t>77,90</t>
  </si>
  <si>
    <t>83,39</t>
  </si>
  <si>
    <t>106,36</t>
  </si>
  <si>
    <t>21,46</t>
  </si>
  <si>
    <t>85,57</t>
  </si>
  <si>
    <t>10,11</t>
  </si>
  <si>
    <t>6,03</t>
  </si>
  <si>
    <t>139,29</t>
  </si>
  <si>
    <t>10,53</t>
  </si>
  <si>
    <t>4,37</t>
  </si>
  <si>
    <t>32,52</t>
  </si>
  <si>
    <t>60,89</t>
  </si>
  <si>
    <t>28,49</t>
  </si>
  <si>
    <t>3,39</t>
  </si>
  <si>
    <t>1,51</t>
  </si>
  <si>
    <t>1,45</t>
  </si>
  <si>
    <t>0,85</t>
  </si>
  <si>
    <t>149,48</t>
  </si>
  <si>
    <t>49,15</t>
  </si>
  <si>
    <t>45,85</t>
  </si>
  <si>
    <t>61,46</t>
  </si>
  <si>
    <t>39,50</t>
  </si>
  <si>
    <t>68,64</t>
  </si>
  <si>
    <t>69,60</t>
  </si>
  <si>
    <t>73,73</t>
  </si>
  <si>
    <t>49,61</t>
  </si>
  <si>
    <t>73,61</t>
  </si>
  <si>
    <t>28,74</t>
  </si>
  <si>
    <t>50,77</t>
  </si>
  <si>
    <t>63,37</t>
  </si>
  <si>
    <t>14,06</t>
  </si>
  <si>
    <t>10,25</t>
  </si>
  <si>
    <t>15,04</t>
  </si>
  <si>
    <t>18,59</t>
  </si>
  <si>
    <t>63,69</t>
  </si>
  <si>
    <t>2,53</t>
  </si>
  <si>
    <t>21,98</t>
  </si>
  <si>
    <t>16,22</t>
  </si>
  <si>
    <t>23,57</t>
  </si>
  <si>
    <t>26,65</t>
  </si>
  <si>
    <t>16,03</t>
  </si>
  <si>
    <t>15,10</t>
  </si>
  <si>
    <t>20,71</t>
  </si>
  <si>
    <t>34,64</t>
  </si>
  <si>
    <t>67,19</t>
  </si>
  <si>
    <t>74,93</t>
  </si>
  <si>
    <t>36,25</t>
  </si>
  <si>
    <t>35,17</t>
  </si>
  <si>
    <t>41,92</t>
  </si>
  <si>
    <t>39,49</t>
  </si>
  <si>
    <t>126,25</t>
  </si>
  <si>
    <t>20,08</t>
  </si>
  <si>
    <t>25,07</t>
  </si>
  <si>
    <t>34,10</t>
  </si>
  <si>
    <t>25,68</t>
  </si>
  <si>
    <t>52,27</t>
  </si>
  <si>
    <t>26,86</t>
  </si>
  <si>
    <t>20,66</t>
  </si>
  <si>
    <t>38,63</t>
  </si>
  <si>
    <t>53,69</t>
  </si>
  <si>
    <t>ARGAMASSA TRAÇO 1:7 (EM VOLUME DE CIMENTO E AREIA MÉDIA ÚMIDA) COM ADIÇÃO DE PLASTIFICANTE PARA EMBOÇO/MASSA ÚNICA/ASSENTAMENTO DE ALVENARIA DE VEDAÇÃO, PREPARO MECÂNICO COM BETONEIRA 400 L. AF_08/2019</t>
  </si>
  <si>
    <t>ARGAMASSA TRAÇO 1:7 (EM VOLUME DE CIMENTO E AREIA MÉDIA ÚMIDA) COM ADIÇÃO DE PLASTIFICANTE PARA EMBOÇO/MASSA ÚNICA/ASSENTAMENTO DE ALVENARIA DE VEDAÇÃO, PREPARO MECÂNICO COM BETONEIRA 600 L. AF_08/2019</t>
  </si>
  <si>
    <t>ARGAMASSA TRAÇO 1:6 (EM VOLUME DE CIMENTO E AREIA MÉDIA ÚMIDA) COM ADIÇÃO DE PLASTIFICANTE PARA EMBOÇO/MASSA ÚNICA/ASSENTAMENTO DE ALVENARIA DE VEDAÇÃO, PREPARO MECÂNICO COM BETONEIRA 400 L. AF_08/2019</t>
  </si>
  <si>
    <t>ARGAMASSA TRAÇO 1:6 (EM VOLUME DE CIMENTO E AREIA MÉDIA ÚMIDA) COM ADIÇÃO DE PLASTIFICANTE PARA EMBOÇO/MASSA ÚNICA/ASSENTAMENTO DE ALVENARIA DE VEDAÇÃO, PREPARO MECÂNICO COM BETONEIRA 600 L. AF_08/2019</t>
  </si>
  <si>
    <t>ARGAMASSA TRAÇO 1:1:6 (EM VOLUME DE CIMENTO, CAL E AREIA MÉDIA ÚMIDA) PARA EMBOÇO/MASSA ÚNICA/ASSENTAMENTO DE ALVENARIA DE VEDAÇÃO, PREPARO MECÂNICO COM BETONEIRA 400 L. AF_08/2019</t>
  </si>
  <si>
    <t>ARGAMASSA TRAÇO 1:1:6 (EM VOLUME DE CIMENTO, CAL E AREIA MÉDIA ÚMIDA) PARA EMBOÇO/MASSA ÚNICA/ASSENTAMENTO DE ALVENARIA DE VEDAÇÃO, PREPARO MECÂNICO COM BETONEIRA 600 L. AF_08/2019</t>
  </si>
  <si>
    <t>ARGAMASSA TRAÇO 1:1,5:7,5 (EM VOLUME DE CIMENTO, CAL E AREIA MÉDIA ÚMIDA) PARA EMBOÇO/MASSA ÚNICA/ASSENTAMENTO DE ALVENARIA DE VEDAÇÃO, PREPARO MECÂNICO COM BETONEIRA 400 L. AF_08/2019</t>
  </si>
  <si>
    <t>ARGAMASSA TRAÇO 1:1,5:7,5 (EM VOLUME DE CIMENTO, CAL E AREIA MÉDIA ÚMIDA) PARA EMBOÇO/MASSA ÚNICA/ASSENTAMENTO DE ALVENARIA DE VEDAÇÃO, PREPARO MECÂNICO COM BETONEIRA 600 L. AF_08/2019</t>
  </si>
  <si>
    <t>ARGAMASSA TRAÇO 1:2:8 (EM VOLUME DE CIMENTO, CAL E AREIA MÉDIA ÚMIDA) PARA EMBOÇO/MASSA ÚNICA/ASSENTAMENTO DE ALVENARIA DE VEDAÇÃO, PREPARO MECÂNICO COM BETONEIRA 400 L. AF_08/2019</t>
  </si>
  <si>
    <t>ARGAMASSA TRAÇO 1:2:9 (EM VOLUME DE CIMENTO, CAL E AREIA MÉDIA ÚMIDA) PARA EMBOÇO/MASSA ÚNICA/ASSENTAMENTO DE ALVENARIA DE VEDAÇÃO, PREPARO MECÂNICO COM BETONEIRA 600 L. AF_08/2019</t>
  </si>
  <si>
    <t>ARGAMASSA TRAÇO 1:3:12 (EM VOLUME DE CIMENTO, CAL E AREIA MÉDIA ÚMIDA) PARA EMBOÇO/MASSA ÚNICA/ASSENTAMENTO DE ALVENARIA DE VEDAÇÃO, PREPARO MECÂNICO COM BETONEIRA 400 L. AF_08/2019</t>
  </si>
  <si>
    <t>ARGAMASSA TRAÇO 1:3:12 (EM VOLUME DE CIMENTO, CAL E AREIA MÉDIA ÚMIDA) PARA EMBOÇO/MASSA ÚNICA/ASSENTAMENTO DE ALVENARIA DE VEDAÇÃO, PREPARO MECÂNICO COM BETONEIRA 600 L. AF_08/2019</t>
  </si>
  <si>
    <t>ARGAMASSA TRAÇO 1:3 (EM VOLUME DE CIMENTO E AREIA MÉDIA ÚMIDA) PARA CONTRAPISO, PREPARO MECÂNICO COM BETONEIRA 400 L. AF_08/2019</t>
  </si>
  <si>
    <t>ARGAMASSA TRAÇO 1:3 (EM VOLUME DE CIMENTO E AREIA MÉDIA ÚMIDA) PARA CONTRAPISO, PREPARO MECÂNICO COM BETONEIRA 600 L. AF_08/2019</t>
  </si>
  <si>
    <t>ARGAMASSA TRAÇO 1:4 (EM VOLUME DE CIMENTO E AREIA MÉDIA ÚMIDA) PARA CONTRAPISO, PREPARO MECÂNICO COM BETONEIRA 400 L. AF_08/2019</t>
  </si>
  <si>
    <t>ARGAMASSA TRAÇO 1:4 (EM VOLUME DE CIMENTO E AREIA MÉDIA ÚMIDA) PARA CONTRAPISO, PREPARO MECÂNICO COM BETONEIRA 600 L. AF_08/2019</t>
  </si>
  <si>
    <t>ARGAMASSA TRAÇO 1:5 (EM VOLUME DE CIMENTO E AREIA MÉDIA ÚMIDA) PARA CONTRAPISO, PREPARO MECÂNICO COM BETONEIRA 400 L. AF_08/2019</t>
  </si>
  <si>
    <t>ARGAMASSA TRAÇO 1:5 (EM VOLUME DE CIMENTO E AREIA MÉDIA ÚMIDA) PARA CONTRAPISO, PREPARO MECÂNICO COM BETONEIRA 600 L. AF_08/2019</t>
  </si>
  <si>
    <t>ARGAMASSA TRAÇO 1:6 (EM VOLUME DE CIMENTO E AREIA MÉDIA ÚMIDA) PARA CONTRAPISO, PREPARO MECÂNICO COM BETONEIRA 400 L. AF_08/2019</t>
  </si>
  <si>
    <t>ARGAMASSA TRAÇO 1:6 (EM VOLUME DE CIMENTO E AREIA MÉDIA ÚMIDA) PARA CONTRAPISO, PREPARO MECÂNICO COM BETONEIRA 600 L. AF_08/2019</t>
  </si>
  <si>
    <t>ARGAMASSA TRAÇO 1:5 (EM VOLUME DE CIMENTO E AREIA GROSSA ÚMIDA) PARA CHAPISCO CONVENCIONAL, PREPARO MECÂNICO COM BETONEIRA 400 L. AF_08/2019</t>
  </si>
  <si>
    <t>ARGAMASSA TRAÇO 1:5 (EM VOLUME DE CIMENTO E AREIA GROSSA ÚMIDA) PARA CHAPISCO CONVENCIONAL, PREPARO MECÂNICO COM BETONEIRA 600 L. AF_08/2019</t>
  </si>
  <si>
    <t>ARGAMASSA TRAÇO 1:3 (EM VOLUME DE CIMENTO E AREIA GROSSA ÚMIDA) PARA CHAPISCO CONVENCIONAL, PREPARO MECÂNICO COM BETONEIRA 400 L. AF_08/2019</t>
  </si>
  <si>
    <t>ARGAMASSA TRAÇO 1:3 (EM VOLUME DE CIMENTO E AREIA GROSSA ÚMIDA) PARA CHAPISCO CONVENCIONAL, PREPARO MECÂNICO COM BETONEIRA 600 L. AF_08/2019</t>
  </si>
  <si>
    <t>ARGAMASSA TRAÇO 1:4 (EM VOLUME DE CIMENTO E AREIA GROSSA ÚMIDA) PARA CHAPISCO CONVENCIONAL, PREPARO MECÂNICO COM BETONEIRA 400 L. AF_08/2019</t>
  </si>
  <si>
    <t>ARGAMASSA TRAÇO 1:4 (EM VOLUME DE CIMENTO E AREIA GROSSA ÚMIDA) PARA CHAPISCO CONVENCIONAL, PREPARO MECÂNICO COM BETONEIRA 600 L. AF_08/2019</t>
  </si>
  <si>
    <t>ARGAMASSA TRAÇO 1:5 (EM VOLUME DE CIMENTO E AREIA GROSSA ÚMIDA) COM ADIÇÃO DE EMULSÃO POLIMÉRICA PARA CHAPISCO ROLADO, PREPARO MECÂNICO COM BETONEIRA 400 L. AF_08/2019</t>
  </si>
  <si>
    <t>ARGAMASSA TRAÇO 1:5 (EM VOLUME DE CIMENTO E AREIA GROSSA ÚMIDA) COM ADIÇÃO DE EMULSÃO POLIMÉRICA PARA CHAPISCO ROLADO, PREPARO MECÂNICO COM BETONEIRA 600 L. AF_08/2019</t>
  </si>
  <si>
    <t>ARGAMASSA TRAÇO 1:3 (EM VOLUME DE CIMENTO E AREIA GROSSA ÚMIDA) COM ADIÇÃO DE EMULSÃO POLIMÉRICA PARA CHAPISCO ROLADO, PREPARO MECÂNICO COM BETONEIRA 400 L. AF_08/2019</t>
  </si>
  <si>
    <t>ARGAMASSA TRAÇO 1:3 (EM VOLUME DE CIMENTO E AREIA GROSSA ÚMIDA) COM ADIÇÃO DE EMULSÃO POLIMÉRICA PARA CHAPISCO ROLADO, PREPARO MECÂNICO COM BETONEIRA 600 L. AF_08/2019</t>
  </si>
  <si>
    <t>ARGAMASSA TRAÇO 1:4 (EM VOLUME DE CIMENTO E AREIA GROSSA ÚMIDA) COM ADIÇÃO DE EMULSÃO POLIMÉRICA PARA CHAPISCO ROLADO, PREPARO MECÂNICO COM BETONEIRA 400 L. AF_08/2019</t>
  </si>
  <si>
    <t>ARGAMASSA TRAÇO 1:4 (EM VOLUME DE CIMENTO E AREIA GROSSA ÚMIDA) COM ADIÇÃO DE EMULSÃO POLIMÉRICA PARA CHAPISCO ROLADO, PREPARO MECÂNICO COM BETONEIRA 600 L. AF_08/2019</t>
  </si>
  <si>
    <t>ARGAMASSA TRAÇO 1:7 (EM VOLUME DE CIMENTO E AREIA MÉDIA ÚMIDA) COM ADIÇÃO DE PLASTIFICANTE PARA EMBOÇO/MASSA ÚNICA/ASSENTAMENTO DE ALVENARIA DE VEDAÇÃO, PREPARO MECÂNICO COM MISTURADOR DE EIXO HORIZONTAL DE 300 KG. AF_08/2019</t>
  </si>
  <si>
    <t>ARGAMASSA TRAÇO 1:7 (EM VOLUME DE CIMENTO E AREIA MÉDIA ÚMIDA) COM ADIÇÃO DE PLASTIFICANTE PARA EMBOÇO/MASSA ÚNICA/ASSENTAMENTO DE ALVENARIA DE VEDAÇÃO, PREPARO MECÂNICO COM MISTURADOR DE EIXO HORIZONTAL DE 600 KG. AF_08/2019</t>
  </si>
  <si>
    <t>ARGAMASSA TRAÇO 1:6 (EM VOLUME DE CIMENTO E AREIA MÉDIA ÚMIDA) COM ADIÇÃO DE PLASTIFICANTE PARA EMBOÇO/MASSA ÚNICA/ASSENTAMENTO DE ALVENARIA DE VEDAÇÃO, PREPARO MECÂNICO COM MISTURADOR DE EIXO HORIZONTAL DE 300 KG. AF_08/2019</t>
  </si>
  <si>
    <t>ARGAMASSA TRAÇO 1:6 (EM VOLUME DE CIMENTO E AREIA MÉDIA ÚMIDA) COM ADIÇÃO DE PLASTIFICANTE PARA EMBOÇO/MASSA ÚNICA/ASSENTAMENTO DE ALVENARIA DE VEDAÇÃO, PREPARO MECÂNICO COM MISTURADOR DE EIXO HORIZONTAL DE 600 KG. AF_08/2019</t>
  </si>
  <si>
    <t>ARGAMASSA TRAÇO 1:1:6 (EM VOLUME DE CIMENTO, CAL E AREIA MÉDIA ÚMIDA) PARA EMBOÇO/MASSA ÚNICA/ASSENTAMENTO DE ALVENARIA DE VEDAÇÃO, PREPARO MECÂNICO COM MISTURADOR DE EIXO HORIZONTAL DE 300 KG. AF_08/2019</t>
  </si>
  <si>
    <t>ARGAMASSA TRAÇO 1:1:6 (EM VOLUME DE CIMENTO, CAL E AREIA MÉDIA ÚMIDA) PARA EMBOÇO/MASSA ÚNICA/ASSENTAMENTO DE ALVENARIA DE VEDAÇÃO, PREPARO MECÂNICO COM MISTURADOR DE EIXO HORIZONTAL DE 600 KG. AF_08/2019</t>
  </si>
  <si>
    <t>ARGAMASSA TRAÇO 1:1,5:7,5 (EM VOLUME DE CIMENTO, CAL E AREIA MÉDIA ÚMIDA) PARA EMBOÇO/MASSA ÚNICA/ASSENTAMENTO DE ALVENARIA DE VEDAÇÃO, PREPARO MECÂNICO COM MISTURADOR DE EIXO HORIZONTAL DE 300 KG. AF_08/2019</t>
  </si>
  <si>
    <t>ARGAMASSA TRAÇO 1:1,5:7,5 (EM VOLUME DE CIMENTO, CAL E AREIA MÉDIA ÚMIDA) PARA EMBOÇO/MASSA ÚNICA/ASSENTAMENTO DE ALVENARIA DE VEDAÇÃO, PREPARO MECÂNICO COM MISTURADOR DE EIXO HORIZONTAL DE 600 KG. AF_08/2019</t>
  </si>
  <si>
    <t>ARGAMASSA TRAÇO 1:2:8 (EM VOLUME DE CIMENTO, CAL E AREIA MÉDIA ÚMIDA) PARA EMBOÇO/MASSA ÚNICA/ASSENTAMENTO DE ALVENARIA DE VEDAÇÃO, PREPARO MECÂNICO COM MISTURADOR DE EIXO HORIZONTAL DE 300 KG. AF_08/2019</t>
  </si>
  <si>
    <t>ARGAMASSA TRAÇO 1:2:8 (EM VOLUME DE CIMENTO, CAL E AREIA MÉDIA ÚMIDA) PARA EMBOÇO/MASSA ÚNICA/ASSENTAMENTO DE ALVENARIA DE VEDAÇÃO, PREPARO MECÂNICO COM MISTURADOR DE EIXO HORIZONTAL DE 600 KG. AF_08/2019</t>
  </si>
  <si>
    <t>ARGAMASSA TRAÇO 1:2:9 (EM VOLUME DE CIMENTO, CAL E AREIA MÉDIA ÚMIDA) PARA EMBOÇO/MASSA ÚNICA/ASSENTAMENTO DE ALVENARIA DE VEDAÇÃO, PREPARO MECÂNICO COM MISTURADOR DE EIXO HORIZONTAL DE 300 KG. AF_08/2019</t>
  </si>
  <si>
    <t>ARGAMASSA TRAÇO 1:3:12 (EM VOLUME DE CIMENTO, CAL E AREIA MÉDIA ÚMIDA) PARA EMBOÇO/MASSA ÚNICA/ASSENTAMENTO DE ALVENARIA DE VEDAÇÃO, PREPARO MECÂNICO COM MISTURADOR DE EIXO HORIZONTAL DE 600 KG. AF_08/2019</t>
  </si>
  <si>
    <t>ARGAMASSA TRAÇO 1:3 (EM VOLUME DE CIMENTO E AREIA MÉDIA ÚMIDA) PARA CONTRAPISO, PREPARO MECÂNICO COM MISTURADOR DE EIXO HORIZONTAL DE 160 KG. AF_08/2019</t>
  </si>
  <si>
    <t>ARGAMASSA TRAÇO 1:3 (EM VOLUME DE CIMENTO E AREIA MÉDIA ÚMIDA) PARA CONTRAPISO, PREPARO MECÂNICO COM MISTURADOR DE EIXO HORIZONTAL DE 300 KG. AF_08/2019</t>
  </si>
  <si>
    <t>ARGAMASSA TRAÇO 1:3 (EM VOLUME DE CIMENTO E AREIA MÉDIA ÚMIDA) PARA CONTRAPISO, PREPARO MECÂNICO COM MISTURADOR DE EIXO HORIZONTAL DE 600 KG. AF_08/2019</t>
  </si>
  <si>
    <t>ARGAMASSA TRAÇO 1:4 (EM VOLUME DE CIMENTO E AREIA MÉDIA ÚMIDA) PARA CONTRAPISO, PREPARO MECÂNICO COM MISTURADOR DE EIXO HORIZONTAL DE 160 KG. AF_08/2019</t>
  </si>
  <si>
    <t>ARGAMASSA TRAÇO 1:4 (EM VOLUME DE CIMENTO E AREIA MÉDIA ÚMIDA) PARA CONTRAPISO, PREPARO MECÂNICO COM MISTURADOR DE EIXO HORIZONTAL DE 300 KG. AF_08/2019</t>
  </si>
  <si>
    <t>ARGAMASSA TRAÇO 1:4 (EM VOLUME DE CIMENTO E AREIA MÉDIA ÚMIDA) PARA CONTRAPISO, PREPARO MECÂNICO COM MISTURADOR DE EIXO HORIZONTAL DE 600 KG. AF_08/2019</t>
  </si>
  <si>
    <t>ARGAMASSA TRAÇO 1:5 (EM VOLUME DE CIMENTO E AREIA MÉDIA ÚMIDA) PARA CONTRAPISO, PREPARO MECÂNICO COM MISTURADOR DE EIXO HORIZONTAL DE 160 KG. AF_08/2019</t>
  </si>
  <si>
    <t>ARGAMASSA TRAÇO 1:5 (EM VOLUME DE CIMENTO E AREIA MÉDIA ÚMIDA) PARA CONTRAPISO, PREPARO MECÂNICO COM MISTURADOR DE EIXO HORIZONTAL DE 300 KG. AF_08/2019</t>
  </si>
  <si>
    <t>ARGAMASSA TRAÇO 1:5 (EM VOLUME DE CIMENTO E AREIA MÉDIA ÚMIDA) PARA CONTRAPISO, PREPARO MECÂNICO COM MISTURADOR DE EIXO HORIZONTAL DE 600 KG. AF_08/2019</t>
  </si>
  <si>
    <t>ARGAMASSA TRAÇO 1:6 (EM VOLUME DE CIMENTO E AREIA MÉDIA ÚMIDA) PARA CONTRAPISO, PREPARO MECÂNICO COM MISTURADOR DE EIXO HORIZONTAL DE 160 KG. AF_08/2019</t>
  </si>
  <si>
    <t>ARGAMASSA TRAÇO 1:6 (EM VOLUME DE CIMENTO E AREIA MÉDIA ÚMIDA) PARA CONTRAPISO, PREPARO MECÂNICO COM MISTURADOR DE EIXO HORIZONTAL DE 600 KG. AF_08/2019</t>
  </si>
  <si>
    <t>ARGAMASSA TRAÇO 1:5 (EM VOLUME DE CIMENTO E AREIA GROSSA ÚMIDA) PARA CHAPISCO CONVENCIONAL, PREPARO MECÂNICO COM MISTURADOR DE EIXO HORIZONTAL DE 300 KG. AF_08/2019</t>
  </si>
  <si>
    <t>ARGAMASSA TRAÇO 1:5 (EM VOLUME DE CIMENTO E AREIA GROSSA ÚMIDA) PARA CHAPISCO CONVENCIONAL, PREPARO MECÂNICO COM MISTURADOR DE EIXO HORIZONTAL DE 600 KG. AF_08/2019</t>
  </si>
  <si>
    <t>ARGAMASSA TRAÇO 1:3 (EM VOLUME DE CIMENTO E AREIA GROSSA ÚMIDA) PARA CHAPISCO CONVENCIONAL, PREPARO MECÂNICO COM MISTURADOR DE EIXO HORIZONTAL DE 160 KG. AF_08/2019</t>
  </si>
  <si>
    <t>ARGAMASSA TRAÇO 1:3 (EM VOLUME DE CIMENTO E AREIA GROSSA ÚMIDA) PARA CHAPISCO CONVENCIONAL, PREPARO MECÂNICO COM MISTURADOR DE EIXO HORIZONTAL DE 300 KG. AF_08/2019</t>
  </si>
  <si>
    <t>ARGAMASSA TRAÇO 1:3 (EM VOLUME DE CIMENTO E AREIA GROSSA ÚMIDA) PARA CHAPISCO CONVENCIONAL, PREPARO MECÂNICO COM MISTURADOR DE EIXO HORIZONTAL DE 600 KG. AF_08/2019</t>
  </si>
  <si>
    <t>ARGAMASSA TRAÇO 1:4 (EM VOLUME DE CIMENTO E AREIA GROSSA ÚMIDA) PARA CHAPISCO CONVENCIONAL, PREPARO MECÂNICO COM MISTURADOR DE EIXO HORIZONTAL DE 160 KG. AF_08/2019</t>
  </si>
  <si>
    <t>ARGAMASSA TRAÇO 1:4 (EM VOLUME DE CIMENTO E AREIA GROSSA ÚMIDA) PARA CHAPISCO CONVENCIONAL, PREPARO MECÂNICO COM MISTURADOR DE EIXO HORIZONTAL DE 300 KG. AF_08/2019</t>
  </si>
  <si>
    <t>ARGAMASSA TRAÇO 1:4 (EM VOLUME DE CIMENTO E AREIA GROSSA ÚMIDA) PARA CHAPISCO CONVENCIONAL, PREPARO MECÂNICO COM MISTURADOR DE EIXO HORIZONTAL DE 600 KG. AF_08/2019</t>
  </si>
  <si>
    <t>ARGAMASSA TRAÇO 1:5 (EM VOLUME DE CIMENTO E AREIA GROSSA ÚMIDA) COM ADIÇÃO DE EMULSÃO POLIMÉRICA PARA CHAPISCO ROLADO, PREPARO MECÂNICO COM MISTURADOR DE EIXO HORIZONTAL DE 300 KG. AF_08/2019</t>
  </si>
  <si>
    <t>ARGAMASSA TRAÇO 1:5 (EM VOLUME DE CIMENTO E AREIA GROSSA ÚMIDA) COM ADIÇÃO DE EMULSÃO POLIMÉRICA PARA CHAPISCO ROLADO, PREPARO MECÂNICO COM MISTURADOR DE EIXO HORIZONTAL DE 600 KG. AF_08/2019</t>
  </si>
  <si>
    <t>ARGAMASSA TRAÇO 1:3 (EM VOLUME DE CIMENTO E AREIA GROSSA ÚMIDA) COM ADIÇÃO DE EMULSÃO POLIMÉRICA PARA CHAPISCO ROLADO, PREPARO MECÂNICO COM MISTURADOR DE EIXO HORIZONTAL DE 160 KG. AF_08/2019</t>
  </si>
  <si>
    <t>ARGAMASSA TRAÇO 1:3 (EM VOLUME DE CIMENTO E AREIA GROSSA ÚMIDA) COM ADIÇÃO DE EMULSÃO POLIMÉRICA PARA CHAPISCO ROLADO, PREPARO MECÂNICO COM MISTURADOR DE EIXO HORIZONTAL DE 300 KG. AF_08/2019</t>
  </si>
  <si>
    <t>ARGAMASSA TRAÇO 1:3 (EM VOLUME DE CIMENTO E AREIA GROSSA ÚMIDA) COM ADIÇÃO DE EMULSÃO POLIMÉRICA PARA CHAPISCO ROLADO, PREPARO MECÂNICO COM MISTURADOR DE EIXO HORIZONTAL DE 600 KG. AF_08/2019</t>
  </si>
  <si>
    <t>ARGAMASSA TRAÇO 1:4 (EM VOLUME DE CIMENTO E AREIA GROSSA ÚMIDA) COM ADIÇÃO DE EMULSÃO POLIMÉRICA PARA CHAPISCO ROLADO, PREPARO MECÂNICO COM MISTURADOR DE EIXO HORIZONTAL DE 300 KG. AF_08/2019</t>
  </si>
  <si>
    <t>ARGAMASSA TRAÇO 1:4 (EM VOLUME DE CIMENTO E AREIA GROSSA ÚMIDA) COM ADIÇÃO DE EMULSÃO POLIMÉRICA PARA CHAPISCO ROLADO, PREPARO MECÂNICO COM MISTURADOR DE EIXO HORIZONTAL DE 600 KG. AF_08/2019</t>
  </si>
  <si>
    <t>ARGAMASSA TRAÇO 1:7 (EM VOLUME DE CIMENTO E AREIA MÉDIA ÚMIDA) COM ADIÇÃO DE PLASTIFICANTE PARA EMBOÇO/MASSA ÚNICA/ASSENTAMENTO DE ALVENARIA DE VEDAÇÃO, PREPARO MANUAL. AF_08/2019</t>
  </si>
  <si>
    <t>ARGAMASSA TRAÇO 1:6 (EM VOLUME DE CIMENTO E AREIA MÉDIA ÚMIDA) COM ADIÇÃO DE PLASTIFICANTE PARA EMBOÇO/MASSA ÚNICA/ASSENTAMENTO DE ALVENARIA DE VEDAÇÃO, PREPARO MANUAL. AF_08/2019</t>
  </si>
  <si>
    <t>ARGAMASSA TRAÇO 1:1:6 (EM VOLUME DE CIMENTO, CAL E AREIA MÉDIA ÚMIDA) PARA EMBOÇO/MASSA ÚNICA/ASSENTAMENTO DE ALVENARIA DE VEDAÇÃO, PREPARO MANUAL. AF_08/2019</t>
  </si>
  <si>
    <t>ARGAMASSA TRAÇO 1:1,5:7,5 (EM VOLUME DE CIMENTO, CAL E AREIA MÉDIA ÚMIDA) PARA EMBOÇO/MASSA ÚNICA/ASSENTAMENTO DE ALVENARIA DE VEDAÇÃO, PREPARO MANUAL. AF_08/2019</t>
  </si>
  <si>
    <t>ARGAMASSA TRAÇO 1:2:8 (EM VOLUME DE CIMENTO, CAL E AREIA MÉDIA ÚMIDA) PARA EMBOÇO/MASSA ÚNICA/ASSENTAMENTO DE ALVENARIA DE VEDAÇÃO, PREPARO MANUAL. AF_08/2019</t>
  </si>
  <si>
    <t>ARGAMASSA TRAÇO 1:2:9 (EM VOLUME DE CIMENTO, CAL E AREIA MÉDIA ÚMIDA) PARA EMBOÇO/MASSA ÚNICA/ASSENTAMENTO DE ALVENARIA DE VEDAÇÃO, PREPARO MANUAL. AF_08/2019</t>
  </si>
  <si>
    <t>ARGAMASSA TRAÇO 1:3:12 (EM VOLUME DE CIMENTO, CAL E AREIA MÉDIA ÚMIDA) PARA EMBOÇO/MASSA ÚNICA/ASSENTAMENTO DE ALVENARIA DE VEDAÇÃO, PREPARO MANUAL. AF_08/2019</t>
  </si>
  <si>
    <t>ARGAMASSA TRAÇO 1:3 (EM VOLUME DE CIMENTO E AREIA MÉDIA ÚMIDA) PARA CONTRAPISO, PREPARO MANUAL. AF_08/2019</t>
  </si>
  <si>
    <t>ARGAMASSA TRAÇO 1:4 (EM VOLUME DE CIMENTO E AREIA MÉDIA ÚMIDA) PARA CONTRAPISO, PREPARO MANUAL. AF_08/2019</t>
  </si>
  <si>
    <t>ARGAMASSA TRAÇO 1:5 (EM VOLUME DE CIMENTO E AREIA MÉDIA ÚMIDA) PARA CONTRAPISO, PREPARO MANUAL. AF_08/2019</t>
  </si>
  <si>
    <t>ARGAMASSA TRAÇO 1:6 (EM VOLUME DE CIMENTO E AREIA MÉDIA ÚMIDA) PARA CONTRAPISO, PREPARO MANUAL. AF_08/2019</t>
  </si>
  <si>
    <t>ARGAMASSA TRAÇO 1:5 (EM VOLUME DE CIMENTO E AREIA GROSSA ÚMIDA) PARA CHAPISCO CONVENCIONAL, PREPARO MANUAL. AF_08/2019</t>
  </si>
  <si>
    <t>ARGAMASSA TRAÇO 1:3 (EM VOLUME DE CIMENTO E AREIA GROSSA ÚMIDA) PARA CHAPISCO CONVENCIONAL, PREPARO MANUAL. AF_08/2019</t>
  </si>
  <si>
    <t>ARGAMASSA TRAÇO 1:4 (EM VOLUME DE CIMENTO E AREIA GROSSA ÚMIDA) PARA CHAPISCO CONVENCIONAL, PREPARO MANUAL. AF_08/2019</t>
  </si>
  <si>
    <t>ARGAMASSA TRAÇO 1:5 (EM VOLUME DE CIMENTO E AREIA GROSSA ÚMIDA) COM ADIÇÃO DE EMULSÃO POLIMÉRICA PARA CHAPISCO ROLADO, PREPARO MANUAL. AF_08/2019</t>
  </si>
  <si>
    <t>ARGAMASSA TRAÇO 1:3 (EM VOLUME DE CIMENTO E AREIA GROSSA ÚMIDA) COM ADIÇÃO DE EMULSÃO POLIMÉRICA PARA CHAPISCO ROLADO, PREPARO MANUAL. AF_08/2019</t>
  </si>
  <si>
    <t>ARGAMASSA TRAÇO 1:4 (EM VOLUME DE CIMENTO E AREIA GROSSA ÚMIDA) COM ADIÇÃO DE EMULSÃO POLIMÉRICA PARA CHAPISCO ROLADO, PREPARO MANUAL. AF_08/2019</t>
  </si>
  <si>
    <t>ARGAMASSA INDUSTRIALIZADA MULTIUSO PARA REVESTIMENTOS E ASSENTAMENTO DA ALVENARIA, PREPARO COM MISTURADOR DE EIXO HORIZONTAL DE 160 KG. AF_08/2019</t>
  </si>
  <si>
    <t>ARGAMASSA INDUSTRIALIZADA MULTIUSO PARA REVESTIMENTOS E ASSENTAMENTO DA ALVENARIA, PREPARO COM MISTURADOR DE EIXO HORIZONTAL DE 300 KG. AF_08/2019</t>
  </si>
  <si>
    <t>ARGAMASSA INDUSTRIALIZADA MULTIUSO PARA REVESTIMENTOS E ASSENTAMENTO DA ALVENARIA, PREPARO COM MISTURADOR DE EIXO HORIZONTAL DE 600 KG. AF_08/2019</t>
  </si>
  <si>
    <t>ARGAMASSA PRONTA PARA CONTRAPISO, PREPARO COM MISTURADOR DE EIXO HORIZONTAL DE 160 KG. AF_08/2019</t>
  </si>
  <si>
    <t>ARGAMASSA PRONTA PARA CONTRAPISO, PREPARO COM MISTURADOR DE EIXO HORIZONTAL DE 300 KG. AF_08/2019</t>
  </si>
  <si>
    <t>ARGAMASSA PRONTA PARA CONTRAPISO, PREPARO COM MISTURADOR DE EIXO HORIZONTAL DE 600 KG. AF_08/2019</t>
  </si>
  <si>
    <t>ARGAMASSA PARA REVESTIMENTO DECORATIVO MONOCAMADA (MONOCAPA), PREPARO COM MISTURADOR DE EIXO HORIZONTAL DE 160 KG. AF_08/2019</t>
  </si>
  <si>
    <t>ARGAMASSA PARA REVESTIMENTO DECORATIVO MONOCAMADA (MONOCAPA), PREPARO COM MISTURADOR DE EIXO HORIZONTAL DE 300 KG. AF_08/2019</t>
  </si>
  <si>
    <t>ARGAMASSA PARA REVESTIMENTO DECORATIVO MONOCAMADA (MONOCAPA), PREPARO COM MISTURADOR DE EIXO HORIZONTAL DE 600 KG. AF_08/2019</t>
  </si>
  <si>
    <t>ARGAMASSA INDUSTRIALIZADA PARA CHAPISCO ROLADO, PREPARO COM MISTURADOR DE EIXO HORIZONTAL DE 160 KG. AF_08/2019</t>
  </si>
  <si>
    <t>ARGAMASSA INDUSTRIALIZADA PARA CHAPISCO ROLADO, PREPARO COM MISTURADOR DE EIXO HORIZONTAL DE 300 KG. AF_08/2019</t>
  </si>
  <si>
    <t>ARGAMASSA INDUSTRIALIZADA PARA CHAPISCO ROLADO, PREPARO COM MISTURADOR DE EIXO HORIZONTAL DE 600 KG. AF_08/2019</t>
  </si>
  <si>
    <t>ARGAMASSA INDUSTRIALIZADA PARA CHAPISCO COLANTE, PREPARO COM MISTURADOR DE EIXO HORIZONTAL DE 160 KG. AF_08/2019</t>
  </si>
  <si>
    <t>ARGAMASSA INDUSTRIALIZADA PARA CHAPISCO COLANTE, PREPARO COM MISTURADOR DE EIXO HORIZONTAL DE 300 KG. AF_08/2019</t>
  </si>
  <si>
    <t>ARGAMASSA INDUSTRIALIZADA PARA CHAPISCO COLANTE, PREPARO COM MISTURADOR DE EIXO HORIZONTAL DE 600 KG. AF_08/2019</t>
  </si>
  <si>
    <t>ARGAMASSA INDUSTRIALIZADA MULTIUSO PARA REVESTIMENTOS E ASSENTAMENTO DA ALVENARIA, PREPARO MANUAL. AF_08/2019</t>
  </si>
  <si>
    <t>ARGAMASSA PRONTA PARA CONTRAPISO, PREPARO MANUAL. AF_08/2019</t>
  </si>
  <si>
    <t>ARGAMASSA INDUSTRIALIZADA PARA CHAPISCO ROLADO, PREPARO MANUAL. AF_08/2019</t>
  </si>
  <si>
    <t>ARGAMASSA INDUSTRIALIZADA PARA CHAPISCO COLANTE, PREPARO MANUAL. AF_08/2019</t>
  </si>
  <si>
    <t>ARGAMASSA PARA REVESTIMENTO DECORATIVO MONOCAMADA (MONOCAPA), MISTURA E PROJEÇÃO DE 1,5 M3/H DE ARGAMASSA. AF_08/2019</t>
  </si>
  <si>
    <t>ARGAMASSA INDUSTRIALIZADA PARA REVESTIMENTOS, MISTURA E PROJEÇÃO DE 1,5 M³/H DE ARGAMASSA. AF_08/2019</t>
  </si>
  <si>
    <t>ARGAMASSA À BASE DE GESSO, MISTURA E PROJEÇÃO DE 1,5 M³/H DE ARGAMASSA. AF_08/2019</t>
  </si>
  <si>
    <t>ARGAMASSA TRAÇO 1:0,5:4,5 (EM VOLUME DE CIMENTO, CAL E AREIA MÉDIA ÚMIDA), PREPARO MECÂNICO COM BETONEIRA 400 L. AF_08/2019</t>
  </si>
  <si>
    <t>ARGAMASSA TRAÇO 1:0,5:4,5 (EM VOLUME DE CIMENTO, CAL E AREIA MÉDIA ÚMIDA) PARA ASSENTAMENTO DE ALVENARIA, PREPARO MANUAL. AF_08/2019</t>
  </si>
  <si>
    <t>ARGAMASSA TRAÇO 1:3 (EM VOLUME DE CIMENTO E AREIA MÉDIA ÚMIDA), PREPARO MECÂNICO COM BETONEIRA 400 L. AF_08/2019</t>
  </si>
  <si>
    <t>ARGAMASSA TRAÇO 1:3 (EM VOLUME DE CIMENTO E AREIA MÉDIA ÚMIDA), PREPARO MANUAL. AF_08/2019</t>
  </si>
  <si>
    <t>ARGAMASSA TRAÇO 1:4 (EM VOLUME DE CIMENTO E AREIA MÉDIA ÚMIDA), PREPARO MANUAL. AF_08/2019</t>
  </si>
  <si>
    <t>ARGAMASSA TRAÇO 1:2:9 (EM VOLUME DE CIMENTO, CAL E AREIA MÉDIA ÚMIDA) PARA EMBOÇO/MASSA ÚNICA/ASSENTAMENTO DE ALVENARIA DE VEDAÇÃO, PREPARO MECÂNICO COM BETONEIRA 400 L. AF_08/2019</t>
  </si>
  <si>
    <t>100464</t>
  </si>
  <si>
    <t>ARGAMASSA TRAÇO 1:0,5:4,5  (EM VOLUME DE CIMENTO, CAL E AREIA MÉDIA ÚMIDA), PREPARO MECÂNICO COM MISTURADOR DE EIXO HORIZONTAL DE 160 KG. AF_08/2019</t>
  </si>
  <si>
    <t>100465</t>
  </si>
  <si>
    <t>ARGAMASSA TRAÇO 1:0,5:4,5  (EM VOLUME DE CIMENTO, CAL E AREIA MÉDIA ÚMIDA), PREPARO MECÂNICO COM MISTURADOR DE EIXO HORIZONTAL DE 300 KG. AF_08/2019</t>
  </si>
  <si>
    <t>100466</t>
  </si>
  <si>
    <t>ARGAMASSA TRAÇO 1:0,5:4,5  (EM VOLUME DE CIMENTO, CAL E AREIA MÉDIA ÚMIDA), PREPARO MECÂNICO COM MISTURADOR DE EIXO HORIZONTAL DE 600 KG. AF_08/2019</t>
  </si>
  <si>
    <t>100468</t>
  </si>
  <si>
    <t>ARGAMASSA TRAÇO 1:3 (EM VOLUME DE CIMENTO E AREIA MÉDIA ÚMIDA), PREPARO MECÂNICO COM MISTURADOR DE EIXO HORIZONTAL DE 160 KG. AF_08/2019</t>
  </si>
  <si>
    <t>100469</t>
  </si>
  <si>
    <t>ARGAMASSA TRAÇO 1:3 (EM VOLUME DE CIMENTO E AREIA MÉDIA ÚMIDA), PREPARO MECÂNICO COM MISTURADOR DE EIXO HORIZONTAL DE 300 KG. AF_08/2019</t>
  </si>
  <si>
    <t>100470</t>
  </si>
  <si>
    <t>ARGAMASSA TRAÇO 1:3 (EM VOLUME DE CIMENTO E AREIA MÉDIA ÚMIDA), PREPARO MECÂNICO COM MISTURADOR DE EIXO HORIZONTAL DE 600 KG. AF_08/2019</t>
  </si>
  <si>
    <t>100472</t>
  </si>
  <si>
    <t>ARGAMASSA TRAÇO 1:4 (EM VOLUME DE CIMENTO E AREIA MÉDIA ÚMIDA), PREPARO MECÂNICO COM MISTURADOR DE EIXO HORIZONTAL DE 160 KG. AF_08/2019</t>
  </si>
  <si>
    <t>100473</t>
  </si>
  <si>
    <t>ARGAMASSA TRAÇO 1:4 (EM VOLUME DE CIMENTO E AREIA MÉDIA ÚMIDA), PREPARO MECÂNICO COM MISTURADOR DE EIXO HORIZONTAL DE 300 KG. AF_08/2019</t>
  </si>
  <si>
    <t>100474</t>
  </si>
  <si>
    <t>ARGAMASSA TRAÇO 1:4 (EM VOLUME DE CIMENTO E AREIA MÉDIA ÚMIDA), PREPARO MECÂNICO COM MISTURADOR DE EIXO HORIZONTAL DE 600 KG. AF_08/2019</t>
  </si>
  <si>
    <t>100475</t>
  </si>
  <si>
    <t>ARGAMASSA TRAÇO 1:3 (EM VOLUME DE CIMENTO E AREIA MÉDIA ÚMIDA) COM ADIÇÃO DE IMPERMEABILIZANTE, PREPARO MECÂNICO COM BETONEIRA 400 L. AF_08/2019</t>
  </si>
  <si>
    <t>100477</t>
  </si>
  <si>
    <t>ARGAMASSA TRAÇO 1:3 (EM VOLUME DE CIMENTO E AREIA MÉDIA ÚMIDA) COM ADIÇÃO DE IMPERMEABILIZANTE, PREPARO MECÂNICO COM MISTURADOR DE EIXO HORIZONTAL DE 160 KG. AF_08/2019</t>
  </si>
  <si>
    <t>100478</t>
  </si>
  <si>
    <t>ARGAMASSA TRAÇO 1:3 (EM VOLUME DE CIMENTO E AREIA MÉDIA ÚMIDA) COM ADIÇÃO DE IMPERMEABILIZANTE, PREPARO MECÂNICO COM MISTURADOR DE EIXO HORIZONTAL DE 300 KG. AF_08/2019</t>
  </si>
  <si>
    <t>100479</t>
  </si>
  <si>
    <t>ARGAMASSA TRAÇO 1:3 (EM VOLUME DE CIMENTO E AREIA MÉDIA ÚMIDA) COM ADIÇÃO DE IMPERMEABILIZANTE, PREPARO MECÂNICO COM MISTURADOR DE EIXO HORIZONTAL DE 600 KG. AF_08/2019</t>
  </si>
  <si>
    <t>100480</t>
  </si>
  <si>
    <t>ARGAMASSA TRAÇO 1:3 (EM VOLUME DE CIMENTO E AREIA MÉDIA ÚMIDA) COM ADIÇÃO DE IMPERMEABILIZANTE, PREPARO MANUAL. AF_08/2019</t>
  </si>
  <si>
    <t>100481</t>
  </si>
  <si>
    <t>ARGAMASSA TRAÇO 1:4 (EM VOLUME DE CIMENTO E AREIA MÉDIA ÚMIDA) COM ADIÇÃO DE IMPERMEABILIZANTE, PREPARO MECÂNICO COM BETONEIRA 400 L. AF_08/2019</t>
  </si>
  <si>
    <t>100483</t>
  </si>
  <si>
    <t>ARGAMASSA TRAÇO 1:4 (EM VOLUME DE CIMENTO E AREIA MÉDIA ÚMIDA) COM ADIÇÃO DE IMPERMEABILIZANTE, PREPARO MECÂNICO COM MISTURADOR DE EIXO HORIZONTAL DE 160 KG. AF_08/2019</t>
  </si>
  <si>
    <t>100484</t>
  </si>
  <si>
    <t>ARGAMASSA TRAÇO 1:4 (EM VOLUME DE CIMENTO E AREIA MÉDIA ÚMIDA) COM ADIÇÃO DE IMPERMEABILIZANTE, PREPARO MECÂNICO COM MISTURADOR DE EIXO HORIZONTAL DE 300 KG. AF_08/2019</t>
  </si>
  <si>
    <t>100485</t>
  </si>
  <si>
    <t>ARGAMASSA TRAÇO 1:4 (EM VOLUME DE CIMENTO E AREIA MÉDIA ÚMIDA) COM ADIÇÃO DE IMPERMEABILIZANTE, PREPARO MECÂNICO COM MISTURADOR DE EIXO HORIZONTAL DE 600 KG. AF_08/2019</t>
  </si>
  <si>
    <t>100486</t>
  </si>
  <si>
    <t>ARGAMASSA TRAÇO 1:4 (EM VOLUME DE CIMENTO E AREIA MÉDIA ÚMIDA) COM ADIÇÃO DE IMPERMEABILIZANTE, PREPARO MANUAL. AF_08/2019</t>
  </si>
  <si>
    <t>100487</t>
  </si>
  <si>
    <t>ARGAMASSA TRAÇO 1:2:9 (EM VOLUME DE CIMENTO, CAL E AREIA MÉDIA ÚMIDA) PARA EMBOÇO/MASSA ÚNICA/ASSENTAMENTO DE ALVENARIA DE VEDAÇÃO, PREPARO MECÂNICO COM MISTURADOR DE EIXO HORIZONTAL DE 600 KG. AF_08/2019</t>
  </si>
  <si>
    <t>100488</t>
  </si>
  <si>
    <t>ARGAMASSA TRAÇO 1:0,5:4,5 (EM VOLUME DE CIMENTO, CAL E AREIA MÉDIA ÚMIDA), PREPARO MECÂNICO COM BETONEIRA 600 L. AF_08/2019</t>
  </si>
  <si>
    <t>100489</t>
  </si>
  <si>
    <t>ARGAMASSA TRAÇO 1:3 (EM VOLUME DE CIMENTO E AREIA MÉDIA ÚMIDA), PREPARO MECÂNICO COM BETONEIRA 600 L. AF_08/2019</t>
  </si>
  <si>
    <t>100490</t>
  </si>
  <si>
    <t>ARGAMASSA TRAÇO 1:4 (EM VOLUME DE CIMENTO E AREIA MÉDIA ÚMIDA), PREPARO MECÂNICO COM BETONEIRA 600 L. AF_08/2019</t>
  </si>
  <si>
    <t>100491</t>
  </si>
  <si>
    <t>ARGAMASSA TRAÇO 1:3 (EM VOLUME DE CIMENTO E AREIA MÉDIA ÚMIDA) COM ADIÇÃO DE IMPERMEABILIZANTE, PREPARO MECÂNICO COM BETONEIRA 600 L. AF_08/2019</t>
  </si>
  <si>
    <t>100492</t>
  </si>
  <si>
    <t>ARGAMASSA TRAÇO 1:4 (EM VOLUME DE CIMENTO E AREIA MÉDIA ÚMIDA) COM ADIÇÃO DE IMPERMEABILIZANTE, PREPARO MECÂNICO COM BETONEIRA 600 L. AF_08/2019</t>
  </si>
  <si>
    <t>100195</t>
  </si>
  <si>
    <t>TRANSPORTE HORIZONTAL MANUAL, DE SACOS DE 50 KG (UNIDADE: KGXKM). AF_07/2019</t>
  </si>
  <si>
    <t>KGXKM</t>
  </si>
  <si>
    <t>100196</t>
  </si>
  <si>
    <t>TRANSPORTE HORIZONTAL MANUAL, DE SACOS DE 30 KG (UNIDADE: KGXKM). AF_07/2019</t>
  </si>
  <si>
    <t>100197</t>
  </si>
  <si>
    <t>TRANSPORTE HORIZONTAL MANUAL, DE SACOS DE 20 KG (UNIDADE: KGXKM). AF_07/2019</t>
  </si>
  <si>
    <t>100198</t>
  </si>
  <si>
    <t>TRANSPORTE HORIZONTAL COM CARRINHO PLATAFORMA, DE SACOS DE 50 KG (UNIDADE: KGXKM). AF_07/2019</t>
  </si>
  <si>
    <t>100199</t>
  </si>
  <si>
    <t>TRANSPORTE HORIZONTAL COM CARRINHO PLATAFORMA, DE SACOS DE 30 KG (UNIDADE: KGXKM). AF_07/2019</t>
  </si>
  <si>
    <t>100200</t>
  </si>
  <si>
    <t>TRANSPORTE HORIZONTAL COM CARRINHO PLATAFORMA, DE SACOS DE 20 KG (UNIDADE: KGXKM). AF_07/2019</t>
  </si>
  <si>
    <t>100201</t>
  </si>
  <si>
    <t>TRANSPORTE HORIZONTAL COM CARRINHO DE MÃO, DE SACOS DE 50 KG (UNIDADE: KGXKM). AF_07/2019</t>
  </si>
  <si>
    <t>100202</t>
  </si>
  <si>
    <t>TRANSPORTE HORIZONTAL COM CARRINHO DE MÃO, DE SACOS DE 30 KG (UNIDADE: KGXKM). AF_07/2019</t>
  </si>
  <si>
    <t>100203</t>
  </si>
  <si>
    <t>TRANSPORTE HORIZONTAL COM CARRINHO DE MÃO, DE SACOS DE 20 KG (UNIDADE: KGXKM). AF_07/2019</t>
  </si>
  <si>
    <t>100204</t>
  </si>
  <si>
    <t>TRANSPORTE HORIZONTAL COM MANIPULADOR TELESCÓPICO, DE PÁLETE DE SACOS (UNIDADE: KGXKM). AF_07/2019</t>
  </si>
  <si>
    <t>100205</t>
  </si>
  <si>
    <t>TRANSPORTE HORIZONTAL COM JERICA DE 60 L, DE MASSA/ GRANEL (UNIDADE: M3XKM). AF_07/2019</t>
  </si>
  <si>
    <t>100206</t>
  </si>
  <si>
    <t>TRANSPORTE HORIZONTAL COM JERICA DE 90 L, DE MASSA/ GRANEL (UNIDADE: M3XKM). AF_07/2019</t>
  </si>
  <si>
    <t>100207</t>
  </si>
  <si>
    <t>TRANSPORTE HORIZONTAL COM CARREGADEIRA, DE MASSA/ GRANEL (UNIDADE: M3XKM). AF_07/2019</t>
  </si>
  <si>
    <t>100208</t>
  </si>
  <si>
    <t>TRANSPORTE HORIZONTAL MANUAL, DE BLOCOS VAZADOS DE CONCRETO OU CERÂMICO DE 19X19X39CM (UNIDADE: BLOCOXKM). AF_07/2019</t>
  </si>
  <si>
    <t>UNXKM</t>
  </si>
  <si>
    <t>100209</t>
  </si>
  <si>
    <t>TRANSPORTE HORIZONTAL MANUAL, DE BLOCOS CERÂMICOS FURADOS NA HORIZONTAL DE 9X19X19CM (UNIDADE: BLOCOXKM). AF_07/2019</t>
  </si>
  <si>
    <t>100210</t>
  </si>
  <si>
    <t>TRANSPORTE HORIZONTAL COM CARRINHO DE MÃO, DE BLOCOS VAZADOS DE CONCRETO OU CERÂMICO DE 19X19X39CM (UNIDADE: BLOCOXKM). AF_07/2019</t>
  </si>
  <si>
    <t>100211</t>
  </si>
  <si>
    <t>TRANSPORTE HORIZONTAL COM CARRINHO DE MÃO, DE BLOCOS CERÂMICOS FURADOS NA HORIZONTAL DE 9X19X19CM (UNIDADE: BLOCOXKM). AF_07/2019</t>
  </si>
  <si>
    <t>100212</t>
  </si>
  <si>
    <t>TRANSPORTE HORIZONTAL COM CARRINHO PLATAFORMA, DE BLOCOS VAZADOS DE CONCRETO OU CERÂMICO DE 19X19X39CM (UNIDADE: BLOCOXKM). AF_07/2019</t>
  </si>
  <si>
    <t>100213</t>
  </si>
  <si>
    <t>TRANSPORTE HORIZONTAL COM CARRINHO PLATAFORMA, DE BLOCOS CERÂMICOS FURADOS NA HORIZONTAL DE 9X19X19CM (UNIDADE: BLOCOXKM). AF_07/2019</t>
  </si>
  <si>
    <t>100214</t>
  </si>
  <si>
    <t>TRANSPORTE HORIZONTAL COM CARRINHO MINI PÁLETES, DE BLOCOS VAZADOS DE CONCRETO DE 19X19X39CM (UNIDADE: BLOCOXKM). AF_07/2019</t>
  </si>
  <si>
    <t>100215</t>
  </si>
  <si>
    <t>TRANSPORTE HORIZONTAL COM CARRINHO MINI PÁLETES, DE BLOCOS CERÂMICOS FURADOS NA VERTICAL DE 19X19X39CM (UNIDADE: BLOCOXKM). AF_07/2019</t>
  </si>
  <si>
    <t>100216</t>
  </si>
  <si>
    <t>TRANSPORTE HORIZONTAL COM CARRINHO MINI PÁLETES, DE BLOCOS CERÂMICOS FURADOS NA HORIZONTAL DE 9X19X19CM (UNIDADE: BLOCOXKM). AF_07/2019</t>
  </si>
  <si>
    <t>100217</t>
  </si>
  <si>
    <t>TRANSPORTE HORIZONTAL COM MANIPULADOR TELESCÓPICO, DE BLOCOS VAZADOS DE CONCRETO DE 19X19X39CM (UNIDADE: BLOCOXKM). AF_07/2019</t>
  </si>
  <si>
    <t>100218</t>
  </si>
  <si>
    <t>TRANSPORTE HORIZONTAL COM MANIPULADOR TELESCÓPICO, DE BLOCOS CERÂMICOS FURADOS NA VERTICAL DE 19X19X39CM (UNIDADE: BLOCOXKM). AF_07/2019</t>
  </si>
  <si>
    <t>100219</t>
  </si>
  <si>
    <t>TRANSPORTE HORIZONTAL COM MANIPULADOR TELESCÓPICO, DE BLOCOS CERÂMICOS FURADOS NA HORIZONTAL DE 9X19X19CM (UNIDADE: BLOCOXKM). AF_07/2019</t>
  </si>
  <si>
    <t>100220</t>
  </si>
  <si>
    <t>TRANSPORTE HORIZONTAL MANUAL, DE CAIXA COM REVESTIMENTO CERÂMICO (UNIDADE: M2XKM). AF_07/2019</t>
  </si>
  <si>
    <t>M2XKM</t>
  </si>
  <si>
    <t>100221</t>
  </si>
  <si>
    <t>TRANSPORTE HORIZONTAL COM CARRINHO DE MÃO, DE CAIXA COM REVESTIMENTO CERÂMICO (UNIDADE: M2XKM). AF_07/2019</t>
  </si>
  <si>
    <t>100222</t>
  </si>
  <si>
    <t>TRANSPORTE HORIZONTAL COM CARRINHO PLATAFORMA, DE CAIXA COM REVESTIMENTO CERÂMICO (UNIDADE: M2XKM). AF_07/2019</t>
  </si>
  <si>
    <t>100223</t>
  </si>
  <si>
    <t>TRANSPORTE HORIZONTAL COM CARRINHO MINI PÁLETES, DE CAIXA COM REVESTIMENTO CERÂMICO (UNIDADE: M2XKM). AF_07/2019</t>
  </si>
  <si>
    <t>100224</t>
  </si>
  <si>
    <t>TRANSPORTE HORIZONTAL COM MANIPULADOR TELESCÓPICO, DE CAIXA COM REVESTIMENTO CERÂMICO (UNIDADE: M2XKM). AF_07/2019</t>
  </si>
  <si>
    <t>100225</t>
  </si>
  <si>
    <t>TRANSPORTE HORIZONTAL MANUAL, DE LATA DE 18 LITROS (UNIDADE: LXKM). AF_07/2019</t>
  </si>
  <si>
    <t>LXKM</t>
  </si>
  <si>
    <t>100226</t>
  </si>
  <si>
    <t>TRANSPORTE HORIZONTAL COM CARRINHO PLATAFORMA, DE LATA DE 18 LITROS (UNIDADE: LXKM). AF_07/2019</t>
  </si>
  <si>
    <t>100227</t>
  </si>
  <si>
    <t>TRANSPORTE HORIZONTAL COM CARRINHO RACIONAL, DE LATA DE 18 LITROS (UNIDADE: LXKM). AF_07/2019</t>
  </si>
  <si>
    <t>100228</t>
  </si>
  <si>
    <t>TRANSPORTE HORIZONTAL COM MANIPULADOR TELESCÓPICO, DE LATA DE 18 LITROS (UNIDADE: LXKM). AF_07/2019</t>
  </si>
  <si>
    <t>100229</t>
  </si>
  <si>
    <t>TRANSPORTE VERTICAL MANUAL, 1 PAVIMENTO, DE SACOS DE 50 KG (UNIDADE: KG). AF_07/2019</t>
  </si>
  <si>
    <t>100230</t>
  </si>
  <si>
    <t>TRANSPORTE VERTICAL MANUAL, 1 PAVIMENTO, DE SACOS DE 30 KG (UNIDADE: KG). AF_07/2019</t>
  </si>
  <si>
    <t>100231</t>
  </si>
  <si>
    <t>TRANSPORTE VERTICAL MANUAL, 1 PAVIMENTO, DE SACOS DE 20 KG (UNIDADE: KG). AF_07/2019</t>
  </si>
  <si>
    <t>100232</t>
  </si>
  <si>
    <t>TRANSPORTE VERTICAL MANUAL, 1 PAVIMENTO, DE BLOCOS VAZADOS DE CONCRETO OU CERÂMICO DE 19X19X39CM (UNIDADE: BLOCO). AF_07/2019</t>
  </si>
  <si>
    <t>100233</t>
  </si>
  <si>
    <t>TRANSPORTE VERTICAL MANUAL, 1 PAVIMENTO, DE BLOCOS CERÂMICOS FURADOS NA HORIZONTAL DE 9X19X19CM (UNIDADE: BLOCO). AF_07/2019</t>
  </si>
  <si>
    <t>100234</t>
  </si>
  <si>
    <t>TRANSPORTE VERTICAL MANUAL, 1 PAVIMENTO, DE CAIXA COM REVESTIMENTO CERÂMICO (UNIDADE: M2). AF_07/2019</t>
  </si>
  <si>
    <t>100235</t>
  </si>
  <si>
    <t>TRANSPORTE VERTICAL MANUAL, 1 PAVIMENTO, DE LATA DE 18 LITROS (UNIDADE: L). AF_07/2019</t>
  </si>
  <si>
    <t>100236</t>
  </si>
  <si>
    <t>TRANSPORTE HORIZONTAL MANUAL, DE TUBO DE PVC SOLDÁVEL COM DIÂMETRO MENOR OU IGUAL A 60 MM (UNIDADE: MXKM). AF_07/2019</t>
  </si>
  <si>
    <t>MXKM</t>
  </si>
  <si>
    <t>100237</t>
  </si>
  <si>
    <t>TRANSPORTE HORIZONTAL MANUAL, DE TUBO DE PVC SOLDÁVEL COM DIÂMETRO MAIOR QUE 60 MM E MENOR OU IGUAL A 85 MM (UNIDADE: MXKM). AF_07/2019</t>
  </si>
  <si>
    <t>100238</t>
  </si>
  <si>
    <t>TRANSPORTE HORIZONTAL MANUAL, DE TUBO DE CPVC COM DIÂMETRO MENOR OU IGUAL A 73 MM (UNIDADE: MXKM). AF_07/2019</t>
  </si>
  <si>
    <t>100239</t>
  </si>
  <si>
    <t>TRANSPORTE HORIZONTAL MANUAL, DE TUBO DE CPVC COM DIÂMETRO MAIOR QUE 73 MM E MENOR OU IGUAL A 89 MM (UNIDADE: MXKM). AF_07/2019</t>
  </si>
  <si>
    <t>100240</t>
  </si>
  <si>
    <t>TRANSPORTE HORIZONTAL MANUAL, DE TUBO DE PPR - PN12 OU PN25 - COM DIÂMETRO MENOR OU IGUAL A 50 MM (UNIDADE: MXKM). AF_07/2019</t>
  </si>
  <si>
    <t>100241</t>
  </si>
  <si>
    <t>TRANSPORTE HORIZONTAL MANUAL, DE TUBO DE PPR - PN12 OU PN25 - COM DIÂMETRO MAIOR QUE 50 MM E MENOR OU IGUAL A 75 MM (UNIDADE: MXKM). AF_07/2019</t>
  </si>
  <si>
    <t>100242</t>
  </si>
  <si>
    <t>TRANSPORTE HORIZONTAL MANUAL, DE TUBO DE PPR - PN12 OU PN25 - COM DIÂMETRO MAIOR QUE 75 MM E MENOR OU IGUAL A 110 MM (UNIDADE: MXKM). AF_07/2019</t>
  </si>
  <si>
    <t>100243</t>
  </si>
  <si>
    <t>TRANSPORTE HORIZONTAL MANUAL, DE TUBO DE COBRE - CLASSE E - COM DIÂMETRO MENOR OU IGUAL A 54 MM (UNIDADE: MXKM). AF_07/2019</t>
  </si>
  <si>
    <t>100244</t>
  </si>
  <si>
    <t>TRANSPORTE HORIZONTAL MANUAL, DE TUBO DE COBRE - CLASSE E - COM DIÂMETRO MAIOR QUE 54 MM E MENOR OU IGUAL A 79 MM (UNIDADE: MXKM). AF_07/2019</t>
  </si>
  <si>
    <t>100245</t>
  </si>
  <si>
    <t>TRANSPORTE HORIZONTAL MANUAL, DE TUBO DE COBRE - CLASSE E - COM DIÂMETRO MAIOR QUE 79 MM E MENOR OU IGUAL A 104 MM (UNIDADE: MXKM). AF_07/2019</t>
  </si>
  <si>
    <t>100246</t>
  </si>
  <si>
    <t>TRANSPORTE HORIZONTAL MANUAL, DE TUBO DE PVC SÉRIE NORMAL - ESGOTO PREDIAL, OU REFORÇADO PARA ESGOTO OU ÁGUAS PLUVIAIS PREDIAL, COM DIÂMETRO MENOR OU IGUAL A 75 MM (UNIDADE: MXKM). AF_07/2019</t>
  </si>
  <si>
    <t>100247</t>
  </si>
  <si>
    <t>TRANSPORTE HORIZONTAL MANUAL, DE TUBO DE PVC SÉRIE NORMAL - ESGOTO PREDIAL, OU REFORÇADO PARA ESGOTO OU ÁGUAS PLUVIAIS PREDIAL, COM DIÂMETRO MAIOR QUE 75 MM E MENOR OU IGUAL A 100 MM (UNIDADE: MXKM). AF_07/2019</t>
  </si>
  <si>
    <t>100248</t>
  </si>
  <si>
    <t>TRANSPORTE HORIZONTAL MANUAL, DE TUBO DE PVC SÉRIE NORMAL - ESGOTO PREDIAL, OU REFORÇADO PARA ESGOTO OU ÁGUAS PLUVIAIS PREDIAL, COM DIÂMETRO MAIOR QUE 100 MM E MENOR OU IGUAL A 150 MM (UNIDADE: MXKM). AF_07/2019</t>
  </si>
  <si>
    <t>11,80</t>
  </si>
  <si>
    <t>100249</t>
  </si>
  <si>
    <t>TRANSPORTE HORIZONTAL MANUAL, DE TUBO DE AÇO CARBONO LEVE OU MÉDIO, PRETO OU GALVANIZADO, COM DIÂMETRO MENOR OU IGUAL A 20 MM (UNIDADE: MXKM). AF_07/2019</t>
  </si>
  <si>
    <t>100250</t>
  </si>
  <si>
    <t>TRANSPORTE HORIZONTAL MANUAL, DE TUBO DE AÇO CARBONO LEVE OU MÉDIO, PRETO OU GALVANIZADO, COM DIÂMETRO MAIOR QUE 20 MM E MENOR OU IGUAL A 32 MM (UNIDADE: MXKM). AF_07/2019</t>
  </si>
  <si>
    <t>100251</t>
  </si>
  <si>
    <t>TRANSPORTE HORIZONTAL MANUAL, DE TUBO DE AÇO CARBONO LEVE OU MÉDIO, PRETO OU GALVANIZADO, COM DIÂMETRO MAIOR QUE 32 MM E MENOR OU IGUAL A 65 MM (UNIDADE: MXKM). AF_07/2019</t>
  </si>
  <si>
    <t>100252</t>
  </si>
  <si>
    <t>TRANSPORTE HORIZONTAL MANUAL, DE TUBO DE AÇO CARBONO LEVE OU MÉDIO, PRETO OU GALVANIZADO, COM DIÂMETRO MAIOR QUE 65 MM E MENOR OU IGUAL A 90 MM (UNIDADE: MXKM). AF_07/2019</t>
  </si>
  <si>
    <t>100253</t>
  </si>
  <si>
    <t>TRANSPORTE HORIZONTAL MANUAL, DE TUBO DE AÇO CARBONO LEVE OU MÉDIO, PRETO OU GALVANIZADO, COM DIÂMETRO MAIOR QUE 90 MM E MENOR OU IGUAL A 125 MM (UNIDADE: MXKM). AF_07/2019</t>
  </si>
  <si>
    <t>100254</t>
  </si>
  <si>
    <t>TRANSPORTE HORIZONTAL MANUAL, DE TUBO DE AÇO CARBONO LEVE OU MÉDIO, PRETO OU GALVANIZADO, COM DIÂMETRO MAIOR QUE 125 MM E MENOR OU IGUAL A 150 MM (UNIDADE: MXKM). AF_07/2019</t>
  </si>
  <si>
    <t>100255</t>
  </si>
  <si>
    <t>TRANSPORTE HORIZONTAL MANUAL, DE TÁBUAS DE MADEIRA COM SEÇÃO TRANSVERSAL DE 2,5 X 25 CM E 2,5 X 30 CM (UNIDADE: MXKM). AF_07/2019</t>
  </si>
  <si>
    <t>100256</t>
  </si>
  <si>
    <t>TRANSPORTE HORIZONTAL MANUAL, DE CAIBROS DE MADEIRA COM SEÇÃO TRANSVERSAL DE 7,5 X 6 CM E 6 X 8 CM (UNIDADE: MXKM). AF_07/2019</t>
  </si>
  <si>
    <t>100257</t>
  </si>
  <si>
    <t>TRANSPORTE HORIZONTAL MANUAL, DE RIPAS DE MADEIRA COM SEÇÃO TRANSVERSAL DE 1 X 5 CM E 2 X 5 CM (UNIDADE: MXKM). AF_07/2019</t>
  </si>
  <si>
    <t>100258</t>
  </si>
  <si>
    <t>TRANSPORTE HORIZONTAL MANUAL, DE VIGAS DE MADEIRA COM SEÇÃO TRANSVERSAL DE 5 X 12 CM (UNIDADE: MXKM). AF_07/2019</t>
  </si>
  <si>
    <t>100259</t>
  </si>
  <si>
    <t>TRANSPORTE HORIZONTAL MANUAL, DE VIGAS DE MADEIRA COM SEÇÃO TRANSVERSAL DE 6 X 16 CM (UNIDADE: MXKM). AF_07/2019</t>
  </si>
  <si>
    <t>100260</t>
  </si>
  <si>
    <t>TRANSPORTE HORIZONTAL MANUAL, DE VERGALHÕES DE AÇO COM DIÂMETRO DE 5 MM (UNIDADE: KGXKM). AF_07/2019</t>
  </si>
  <si>
    <t>100261</t>
  </si>
  <si>
    <t>TRANSPORTE HORIZONTAL MANUAL, DE VERGALHÕES DE AÇO COM DIÂMETRO DE 6,3 MM (UNIDADE: KGXKM). AF_07/2019</t>
  </si>
  <si>
    <t>4,89</t>
  </si>
  <si>
    <t>100262</t>
  </si>
  <si>
    <t>TRANSPORTE HORIZONTAL MANUAL, DE VERGALHÕES DE AÇO COM DIÂMETRO DE 8 MM (UNIDADE: KGXKM). AF_07/2019</t>
  </si>
  <si>
    <t>100263</t>
  </si>
  <si>
    <t>TRANSPORTE HORIZONTAL MANUAL, DE VERGALHÕES DE AÇO COM DIÂMETRO DE 10 MM; 12,5 MM; 16 MM; 20 MM; 25 MM OU 32 MM (UNIDADE: KGXKM). AF_07/2019</t>
  </si>
  <si>
    <t>100264</t>
  </si>
  <si>
    <t>TRANSPORTE HORIZONTAL MANUAL, DE JANELA (UNIDADE: M2XKM). AF_07/2019</t>
  </si>
  <si>
    <t>35,35</t>
  </si>
  <si>
    <t>100265</t>
  </si>
  <si>
    <t>TRANSPORTE VERTICAL MANUAL, 1 PAVIMENTO, DE JANELA (UNIDADE: M2). AF_07/2019</t>
  </si>
  <si>
    <t>100266</t>
  </si>
  <si>
    <t>TRANSPORTE HORIZONTAL MANUAL, DE PORTA (UNIDADE: UNIDXKM). AF_07/2019</t>
  </si>
  <si>
    <t>100267</t>
  </si>
  <si>
    <t>TRANSPORTE VERTICAL MANUAL, 1 PAVIMENTO, DE PORTA (UNIDADE: UNID). AF_07/2019</t>
  </si>
  <si>
    <t>100268</t>
  </si>
  <si>
    <t>TRANSPORTE HORIZONTAL MANUAL, DE BANCADA DE MÁRMORE OU GRANITO PARA COZINHA/LAVATÓRIO OU MÁRMORE SINTÉTICO COM CUBA INTEGRADA (UNIDADE: UNIDXKM). AF_07/2019</t>
  </si>
  <si>
    <t>100269</t>
  </si>
  <si>
    <t>TRANSPORTE VERTICAL, BANCADA DE MÁRMORE OU GRANITO PARA COZINHA/LAVATÓRIO OU MÁRMORE SINTÉTICO COM CUBA INTEGRADA, MANUAL, 1 PAVIMENTO, (UNIDADE: UNID). AF_07/2019</t>
  </si>
  <si>
    <t>100270</t>
  </si>
  <si>
    <t>TRANSPORTE HORIZONTAL COM CARRINHO PLATAFORMA, DE BANCADA DE MÁRMORE OU GRANITO PARA COZINHA/LAVATÓRIO OU MÁRMORE SINTÉTICO COM CUBA INTEGRADA (UNIDADE: UNIDXKM). AF_07/2019</t>
  </si>
  <si>
    <t>100271</t>
  </si>
  <si>
    <t>TRANSPORTE HORIZONTAL MANUAL, DE VIDRO (UNIDADE: M2XKM). AF_07/2019</t>
  </si>
  <si>
    <t>100272</t>
  </si>
  <si>
    <t>TRANSPORTE VERTICAL MANUAL, 1 PAVIMENTO, DE VIDRO (UNIDADE: M2). AF_07/2019</t>
  </si>
  <si>
    <t>100273</t>
  </si>
  <si>
    <t>TRANSPORTE HORIZONTAL MANUAL, DE TELA DE AÇO (UNIDADE: KGXKM). AF_07/2019</t>
  </si>
  <si>
    <t>100274</t>
  </si>
  <si>
    <t>TRANSPORTE HORIZONTAL MANUAL, DE COMPENSADO DE MADEIRA (UNIDADE: M2XKM). AF_07/2019</t>
  </si>
  <si>
    <t>25,05</t>
  </si>
  <si>
    <t>100275</t>
  </si>
  <si>
    <t>TRANSPORTE HORIZONTAL MANUAL, DE TELHA TERMOACÚSTICA OU TELHA DE AÇO ZINCADO (UNIDADE: M2XKM). AF_07/2019</t>
  </si>
  <si>
    <t>100276</t>
  </si>
  <si>
    <t>TRANSPORTE HORIZONTAL MANUAL, DE TELHA DE FIBROCIMENTO OU TELHA ESTRUTURAL DE FIBROCIMENTO, CANALETE 90 OU KALHETÃO (UNIDADE: M2XKM). AF_07/2019</t>
  </si>
  <si>
    <t>100277</t>
  </si>
  <si>
    <t>TRANSPORTE HORIZONTAL COM MANIPULADOR TELESCÓPICO, DE TELHAS TERMOACÚSTICAS, FIBROCIMENTO, AÇO ZINCADO, FIBROCIMENTO ESTRUTURAL, CANALETE 90 OU KALHETÃO (UNIDADE: M2XKM). AF_07/2019</t>
  </si>
  <si>
    <t>100278</t>
  </si>
  <si>
    <t>TRANSPORTE HORIZONTAL MANUAL, DE BACIA SANITÁRIA, CAIXA ACOPLADA, TANQUE OU PIA (UNIDADE: UNIDXKM). AF_07/2019</t>
  </si>
  <si>
    <t>100279</t>
  </si>
  <si>
    <t>TRANSPORTE VERTICAL MANUAL, 1 PAVIMENTO, DE BACIA SANITÁRIA, CAIXA ACOPLADA, TANQUE OU PIA (UNIDADE: UNID). AF_07/2019</t>
  </si>
  <si>
    <t>100280</t>
  </si>
  <si>
    <t>TRANSPORTE HORIZONTAL COM CARRINHO PLATAFORMA, DE BACIA SANITÁRIA, CAIXA ACOPLADA, TANQUE OU PIA (UNIDADE: UNIDXKM). AF_07/2019</t>
  </si>
  <si>
    <t>100281</t>
  </si>
  <si>
    <t>TRANSPORTE HORIZONTAL COM MANIPULADOR TELESCÓPICO, DE BACIA SANITÁRIA, CAIXA ACOPLADA, TANQUE OU PIA (UNIDADE: UNIDXKM). AF_07/2019</t>
  </si>
  <si>
    <t>2,67</t>
  </si>
  <si>
    <t>100282</t>
  </si>
  <si>
    <t>TRANSPORTE HORIZONTAL MANUAL, DE TELHA DE CONCRETO OU CERÂMICA (UNIDADE: M2XKM). AF_07/2019</t>
  </si>
  <si>
    <t>100283</t>
  </si>
  <si>
    <t>TRANSPORTE HORIZONTAL COM CARRINHO PLATAFORMA, DE TELHA DE CONCRETO OU CERÂMICA (UNIDADE: M2XKM). AF_07/2019</t>
  </si>
  <si>
    <t>100284</t>
  </si>
  <si>
    <t>TRANSPORTE HORIZONTAL COM MANIPULADOR TELESCÓPICO, DE TELHA DE CONCRETO OU CERÂMICA (UNIDADE: M2XKM). AF_07/2019</t>
  </si>
  <si>
    <t>100285</t>
  </si>
  <si>
    <t>TRANSPORTE HORIZONTAL MANUAL, DE BARRAMENTO BLINDADO (UNIDADE: MXKM). AF_07/2019</t>
  </si>
  <si>
    <t>100286</t>
  </si>
  <si>
    <t>TRANSPORTE HORIZONTAL COM CARRINHO PLATAFORMA, DE BARRAMENTO BLINDADO (UNIDADE: MXKM). AF_07/2019</t>
  </si>
  <si>
    <t>100287</t>
  </si>
  <si>
    <t>TRANSPORTE HORIZONTAL MANUAL, DE CALHA QUADRADA NÚMERO 24  CORTE 33 (UNIDADE: MXKM). AF_07/2019</t>
  </si>
  <si>
    <t>3,16</t>
  </si>
  <si>
    <t>50,24</t>
  </si>
  <si>
    <t>18,20</t>
  </si>
  <si>
    <t>154,67</t>
  </si>
  <si>
    <t>34,99</t>
  </si>
  <si>
    <t>67,27</t>
  </si>
  <si>
    <t>17,77</t>
  </si>
  <si>
    <t>23,28</t>
  </si>
  <si>
    <t>25,57</t>
  </si>
  <si>
    <t>22,63</t>
  </si>
  <si>
    <t>19,26</t>
  </si>
  <si>
    <t>66,56</t>
  </si>
  <si>
    <t>61,44</t>
  </si>
  <si>
    <t>1,40</t>
  </si>
  <si>
    <t>100288</t>
  </si>
  <si>
    <t>CURSO DE CAPACITAÇÃO PARA VIGIA DIURNO (ENCARGOS COMPLEMENTARES) - HORISTA</t>
  </si>
  <si>
    <t>100289</t>
  </si>
  <si>
    <t>VIGIA DIURNO COM ENCARGOS COMPLEMENTARES</t>
  </si>
  <si>
    <t>100290</t>
  </si>
  <si>
    <t>CURSO DE CAPACITAÇÃO PARA AUXILIAR DE ALMOXARIFE (ENCARGOS COMPLEMENTARES) - HORISTA</t>
  </si>
  <si>
    <t>100291</t>
  </si>
  <si>
    <t>CURSO DE CAPACITAÇÃO PARA AJUDANTE DE PINTOR (ENCARGOS COMPLEMENTARES) - HORISTA</t>
  </si>
  <si>
    <t>100292</t>
  </si>
  <si>
    <t>CURSO DE CAPACITAÇÃO PARA COORDENADOR/GERENTE DE OBRA (ENCARGOS COMPLEMENTARES) - HORISTA</t>
  </si>
  <si>
    <t>100293</t>
  </si>
  <si>
    <t>CURSO DE CAPACITAÇÃO PARA AUXILIAR DE AZULEJISTA (ENCARGOS COMPLEMENTARES) - HORISTA</t>
  </si>
  <si>
    <t>100294</t>
  </si>
  <si>
    <t>CURSO DE CAPACITAÇÃO PARA ARQUITETO PAISAGISTA (ENCARGOS COMPLEMENTARES) - HORISTA</t>
  </si>
  <si>
    <t>100295</t>
  </si>
  <si>
    <t>CURSO DE CAPACITAÇÃO PARA MONTADOR DE ELETROELETRONICOS (ENCARGOS COMPLEMENTARES) - HORISTA</t>
  </si>
  <si>
    <t>100296</t>
  </si>
  <si>
    <t>CURSO DE CAPACITAÇÃO PARA ENGENHEIRO CIVIL JUNIOR (ENCARGOS COMPLEMENTARES) - HORISTA</t>
  </si>
  <si>
    <t>100297</t>
  </si>
  <si>
    <t>CURSO DE CAPACITAÇÃO PARA ENGENHEIRO CIVIL PLENO (ENCARGOS COMPLEMENTARES) - HORISTA</t>
  </si>
  <si>
    <t>100298</t>
  </si>
  <si>
    <t>CURSO DE CAPACITAÇÃO PARA MECÂNICO DE REFRIGERAÇÃO (ENCARGOS COMPLEMENTARES) - HORISTA</t>
  </si>
  <si>
    <t>100299</t>
  </si>
  <si>
    <t>CURSO DE CAPACITAÇÃO PARA TÉCNICO EM SEGURANÇA DO TRABALHO (ENCARGOS COMPLEMENTARES) - HORISTA</t>
  </si>
  <si>
    <t>100300</t>
  </si>
  <si>
    <t>AUXILIAR DE ALMOXARIFE COM ENCARGOS COMPLEMENTARES</t>
  </si>
  <si>
    <t>100301</t>
  </si>
  <si>
    <t>AJUDANTE DE PINTOR COM ENCARGOS COMPLEMENTARES</t>
  </si>
  <si>
    <t>100302</t>
  </si>
  <si>
    <t>COORDENADOR/GERENTE DE OBRA COM ENCARGOS COMPLEMENTARES</t>
  </si>
  <si>
    <t>100303</t>
  </si>
  <si>
    <t>AUXILIAR DE AZULEJISTA COM ENCARGOS COMPLEMENTARES</t>
  </si>
  <si>
    <t>100304</t>
  </si>
  <si>
    <t>ARQUITETO PAISAGISTA COM ENCARGOS COMPLEMENTARES</t>
  </si>
  <si>
    <t>100305</t>
  </si>
  <si>
    <t>ENGENHEIRO CIVIL JUNIOR COM ENCARGOS COMPLEMENTARES</t>
  </si>
  <si>
    <t>100306</t>
  </si>
  <si>
    <t>ENGENHEIRO CIVIL PLENO COM ENCARGOS COMPLEMENTARES</t>
  </si>
  <si>
    <t>100307</t>
  </si>
  <si>
    <t>MONTADOR DE ELETROELETRÔNICOS COM ENCARGOS COMPLEMENTARES</t>
  </si>
  <si>
    <t>100308</t>
  </si>
  <si>
    <t>MECÂNICO DE REFRIGERAÇÃO COM ENCARGOS COMPLEMENTARES</t>
  </si>
  <si>
    <t>100309</t>
  </si>
  <si>
    <t>28,05</t>
  </si>
  <si>
    <t>100310</t>
  </si>
  <si>
    <t>CURSO DE CAPACITAÇÃO PARA AUXILIAR DE ALMOXARIFE (ENCARGOS COMPLEMENTARES) - MENSALISTA</t>
  </si>
  <si>
    <t>100311</t>
  </si>
  <si>
    <t>CURSO DE CAPACITAÇÃO PARA COORDENADOR/GERENTE DE OBRA (ENCARGOS COMPLEMENTARES) - MENSALISTA</t>
  </si>
  <si>
    <t>100312</t>
  </si>
  <si>
    <t>CURSO DE CAPACITAÇÃO PARA ARQUITETO PAISAGISTA (ENCARGOS COMPLEMENTARES) - MENSALISTA</t>
  </si>
  <si>
    <t>100313</t>
  </si>
  <si>
    <t>CURSO DE CAPACITAÇÃO PARA ENGENHEIRO CIVIL JUNIOR (ENCARGOS COMPLEMENTARES) - MENSALISTA</t>
  </si>
  <si>
    <t>100314</t>
  </si>
  <si>
    <t>CURSO DE CAPACITAÇÃO PARA ENGENHEIRO CIVIL PLENO (ENCARGOS COMPLEMENTARES) - MENSALISTA</t>
  </si>
  <si>
    <t>100315</t>
  </si>
  <si>
    <t>CURSO DE CAPACITAÇÃO PARA TÉCNICO EM SEGURANÇA DO TRABALHO (ENCARGOS COMPLEMENTARES) - MENSALISTA</t>
  </si>
  <si>
    <t>100316</t>
  </si>
  <si>
    <t>100317</t>
  </si>
  <si>
    <t>COORDENADOR / GERENTE DE OBRA COM ENCARGOS COMPLEMENTARES</t>
  </si>
  <si>
    <t>100318</t>
  </si>
  <si>
    <t>100319</t>
  </si>
  <si>
    <t>100320</t>
  </si>
  <si>
    <t>100321</t>
  </si>
  <si>
    <t>TÉCNICO EM SEGURANÇA DO TRABALHO COM ENCARGOS COMPLEMENTARES</t>
  </si>
  <si>
    <t>100533</t>
  </si>
  <si>
    <t>TECNICO DE EDIFICACOES COM ENCARGOS COMPLEMENTARES</t>
  </si>
  <si>
    <t>100534</t>
  </si>
  <si>
    <t>100535</t>
  </si>
  <si>
    <t>CURSO DE CAPACITAÇÃO PARA TECNICO DE EDIFICACOES (ENCARGOS COMPLEMENTARES) - HORISTA</t>
  </si>
  <si>
    <t>100536</t>
  </si>
  <si>
    <t>CURSO DE CAPACITAÇÃO PARA TECNICO DE EDIFICACOES (ENCARGOS COMPLEMENTARES) - MENSALISTA</t>
  </si>
  <si>
    <t>14,33</t>
  </si>
  <si>
    <t>28,34</t>
  </si>
  <si>
    <t>40,54</t>
  </si>
  <si>
    <t>47,45</t>
  </si>
  <si>
    <t>72,06</t>
  </si>
  <si>
    <t>32,87</t>
  </si>
  <si>
    <t>11,63</t>
  </si>
  <si>
    <t>18,64</t>
  </si>
  <si>
    <t>28,57</t>
  </si>
  <si>
    <t>122,37</t>
  </si>
  <si>
    <t>89,82</t>
  </si>
  <si>
    <t>72,01</t>
  </si>
  <si>
    <t>27,45</t>
  </si>
  <si>
    <t>116,97</t>
  </si>
  <si>
    <t>45,09</t>
  </si>
  <si>
    <t>32,11</t>
  </si>
  <si>
    <t>285,37</t>
  </si>
  <si>
    <t>45,05</t>
  </si>
  <si>
    <t>39,28</t>
  </si>
  <si>
    <t>50,19</t>
  </si>
  <si>
    <t>65,06</t>
  </si>
  <si>
    <t>37,54</t>
  </si>
  <si>
    <t>32,20</t>
  </si>
  <si>
    <t>53,76</t>
  </si>
  <si>
    <t>40,69</t>
  </si>
  <si>
    <t>9,10</t>
  </si>
  <si>
    <t>38,75</t>
  </si>
  <si>
    <t>8,99</t>
  </si>
  <si>
    <t>22,59</t>
  </si>
  <si>
    <t>53,91</t>
  </si>
  <si>
    <t>130,29</t>
  </si>
  <si>
    <t>37,64</t>
  </si>
  <si>
    <t>52,13</t>
  </si>
  <si>
    <t>51,91</t>
  </si>
  <si>
    <t>28,63</t>
  </si>
  <si>
    <t>20,37</t>
  </si>
  <si>
    <t>38,16</t>
  </si>
  <si>
    <t>23,67</t>
  </si>
  <si>
    <t>295,60</t>
  </si>
  <si>
    <t>35,75</t>
  </si>
  <si>
    <t>291,59</t>
  </si>
  <si>
    <t>18,10</t>
  </si>
  <si>
    <t>62,39</t>
  </si>
  <si>
    <t>87,17</t>
  </si>
  <si>
    <t>11,34</t>
  </si>
  <si>
    <t>69,00</t>
  </si>
  <si>
    <t>56,60</t>
  </si>
  <si>
    <t>45,39</t>
  </si>
  <si>
    <t>40,53</t>
  </si>
  <si>
    <t>77,45</t>
  </si>
  <si>
    <t>48,27</t>
  </si>
  <si>
    <t>60,83</t>
  </si>
  <si>
    <t>36,31</t>
  </si>
  <si>
    <t>59,20</t>
  </si>
  <si>
    <t>35,98</t>
  </si>
  <si>
    <t>20,65</t>
  </si>
  <si>
    <t>45,19</t>
  </si>
  <si>
    <t>15,79</t>
  </si>
  <si>
    <t>122,79</t>
  </si>
  <si>
    <t>10,15</t>
  </si>
  <si>
    <t>7,04</t>
  </si>
  <si>
    <t>58,02</t>
  </si>
  <si>
    <t>19,39</t>
  </si>
  <si>
    <t>53,25</t>
  </si>
  <si>
    <t>67,00</t>
  </si>
  <si>
    <t>93,59</t>
  </si>
  <si>
    <t>70,37</t>
  </si>
  <si>
    <t>48,93</t>
  </si>
  <si>
    <t>47,07</t>
  </si>
  <si>
    <t>58,03</t>
  </si>
  <si>
    <t>25,32</t>
  </si>
  <si>
    <t>10,76</t>
  </si>
  <si>
    <t>10,43</t>
  </si>
  <si>
    <t>10,34</t>
  </si>
  <si>
    <t>10,83</t>
  </si>
  <si>
    <t>63,86</t>
  </si>
  <si>
    <t>14,86</t>
  </si>
  <si>
    <t>11,39</t>
  </si>
  <si>
    <t>56,20</t>
  </si>
  <si>
    <t>49,00</t>
  </si>
  <si>
    <t>29,16</t>
  </si>
  <si>
    <t>42,53</t>
  </si>
  <si>
    <t>41,46</t>
  </si>
  <si>
    <t>37,66</t>
  </si>
  <si>
    <t>27,37</t>
  </si>
  <si>
    <t>38,99</t>
  </si>
  <si>
    <t>51,56</t>
  </si>
  <si>
    <t>106,76</t>
  </si>
  <si>
    <t>29,01</t>
  </si>
  <si>
    <t>20,13</t>
  </si>
  <si>
    <t>3,26</t>
  </si>
  <si>
    <t>29,15</t>
  </si>
  <si>
    <t>40,72</t>
  </si>
  <si>
    <t>47,35</t>
  </si>
  <si>
    <t>66,95</t>
  </si>
  <si>
    <t>60,10</t>
  </si>
  <si>
    <t>57,33</t>
  </si>
  <si>
    <t>20,17</t>
  </si>
  <si>
    <t>18,68</t>
  </si>
  <si>
    <t>34,22</t>
  </si>
  <si>
    <t>21,87</t>
  </si>
  <si>
    <t>12,91</t>
  </si>
  <si>
    <t>13,88</t>
  </si>
  <si>
    <t>42,54</t>
  </si>
  <si>
    <t>102,47</t>
  </si>
  <si>
    <t>123,09</t>
  </si>
  <si>
    <t>45,22</t>
  </si>
  <si>
    <t>25,89</t>
  </si>
  <si>
    <t>18,09</t>
  </si>
  <si>
    <t>101,81</t>
  </si>
  <si>
    <t>60,52</t>
  </si>
  <si>
    <t>56,49</t>
  </si>
  <si>
    <t>62,47</t>
  </si>
  <si>
    <t>27,41</t>
  </si>
  <si>
    <t>26,18</t>
  </si>
  <si>
    <t>27,31</t>
  </si>
  <si>
    <t>20,30</t>
  </si>
  <si>
    <t>14,94</t>
  </si>
  <si>
    <t>35,58</t>
  </si>
  <si>
    <t>72,96</t>
  </si>
  <si>
    <t>78,69</t>
  </si>
  <si>
    <t>149,82</t>
  </si>
  <si>
    <t>27,05</t>
  </si>
  <si>
    <t>11,08</t>
  </si>
  <si>
    <t>90,08</t>
  </si>
  <si>
    <t>38,18</t>
  </si>
  <si>
    <t>26,60</t>
  </si>
  <si>
    <t>23,23</t>
  </si>
  <si>
    <t>39,34</t>
  </si>
  <si>
    <t>26,66</t>
  </si>
  <si>
    <t>16,78</t>
  </si>
  <si>
    <t>31,46</t>
  </si>
  <si>
    <t>26,56</t>
  </si>
  <si>
    <t>19,90</t>
  </si>
  <si>
    <t>41,12</t>
  </si>
  <si>
    <t>27,73</t>
  </si>
  <si>
    <t>35,11</t>
  </si>
  <si>
    <t>66,76</t>
  </si>
  <si>
    <t>18,00</t>
  </si>
  <si>
    <t>43,22</t>
  </si>
  <si>
    <t>139,14</t>
  </si>
  <si>
    <t>29,62</t>
  </si>
  <si>
    <t>42,50</t>
  </si>
  <si>
    <t>3,69</t>
  </si>
  <si>
    <t>32,49</t>
  </si>
  <si>
    <t>12,16</t>
  </si>
  <si>
    <t>68,95</t>
  </si>
  <si>
    <t>21,20</t>
  </si>
  <si>
    <t>3,22</t>
  </si>
  <si>
    <t>44,09</t>
  </si>
  <si>
    <t>64,90</t>
  </si>
  <si>
    <t>44,77</t>
  </si>
  <si>
    <t>76,20</t>
  </si>
  <si>
    <t>64,14</t>
  </si>
  <si>
    <t>73,59</t>
  </si>
  <si>
    <t>75,49</t>
  </si>
  <si>
    <t>70,02</t>
  </si>
  <si>
    <t>84,67</t>
  </si>
  <si>
    <t>74,96</t>
  </si>
  <si>
    <t>96,61</t>
  </si>
  <si>
    <t>56,37</t>
  </si>
  <si>
    <t>84,90</t>
  </si>
  <si>
    <t>69,01</t>
  </si>
  <si>
    <t>0,65</t>
  </si>
  <si>
    <t>50,37</t>
  </si>
  <si>
    <t>43,21</t>
  </si>
  <si>
    <t>58,93</t>
  </si>
  <si>
    <t>59,09</t>
  </si>
  <si>
    <t>3,84</t>
  </si>
  <si>
    <t>21,17</t>
  </si>
  <si>
    <t>2,84</t>
  </si>
  <si>
    <t>24,28</t>
  </si>
  <si>
    <t>127,38</t>
  </si>
  <si>
    <t>26,01</t>
  </si>
  <si>
    <t>54,40</t>
  </si>
  <si>
    <t>71,08</t>
  </si>
  <si>
    <t>115,13</t>
  </si>
  <si>
    <t>19,01</t>
  </si>
  <si>
    <t>27,38</t>
  </si>
  <si>
    <t>45,29</t>
  </si>
  <si>
    <t>78,22</t>
  </si>
  <si>
    <t>26,30</t>
  </si>
  <si>
    <t>92,31</t>
  </si>
  <si>
    <t>113,71</t>
  </si>
  <si>
    <t>25,11</t>
  </si>
  <si>
    <t>27,47</t>
  </si>
  <si>
    <t>43,69</t>
  </si>
  <si>
    <t>24,07</t>
  </si>
  <si>
    <t>2,10</t>
  </si>
  <si>
    <t>4,33</t>
  </si>
  <si>
    <t>32,47</t>
  </si>
  <si>
    <t>20,54</t>
  </si>
  <si>
    <t>72,11</t>
  </si>
  <si>
    <t>55,30</t>
  </si>
  <si>
    <t>17,13</t>
  </si>
  <si>
    <t>7,39</t>
  </si>
  <si>
    <t>18,88</t>
  </si>
  <si>
    <t>24,69</t>
  </si>
  <si>
    <t>3.3</t>
  </si>
  <si>
    <t>Piên / PR</t>
  </si>
  <si>
    <t>7,12</t>
  </si>
  <si>
    <t>28,08</t>
  </si>
  <si>
    <t>51,16</t>
  </si>
  <si>
    <t>6,09</t>
  </si>
  <si>
    <t>11,21</t>
  </si>
  <si>
    <t>32,35</t>
  </si>
  <si>
    <t>47,62</t>
  </si>
  <si>
    <t>26,61</t>
  </si>
  <si>
    <t>35,12</t>
  </si>
  <si>
    <t>47,87</t>
  </si>
  <si>
    <t>93,13</t>
  </si>
  <si>
    <t>TUBO DE PVC PARA REDE COLETORA DE ESGOTO DE PAREDE MACIÇA, DN 100 MM, JUNTA ELÁSTICA - FORNECIMENTO E ASSENTAMENTO. AF_01/2021</t>
  </si>
  <si>
    <t>TUBO DE PVC PARA REDE COLETORA DE ESGOTO DE PAREDE MACIÇA, DN 150 MM, JUNTA ELÁSTICA  - FORNECIMENTO E ASSENTAMENTO. AF_01/2021</t>
  </si>
  <si>
    <t>TUBO DE PVC PARA REDE COLETORA DE ESGOTO DE PAREDE MACIÇA, DN 200 MM, JUNTA ELÁSTICA - FORNECIMENTO E ASSENTAMENTO. AF_01/2021</t>
  </si>
  <si>
    <t>TUBO DE PVC PARA REDE COLETORA DE ESGOTO DE PAREDE MACIÇA, DN 250 MM, JUNTA ELÁSTICA  - FORNECIMENTO E ASSENTAMENTO. AF_01/2021</t>
  </si>
  <si>
    <t>TUBO DE PVC PARA REDE COLETORA DE ESGOTO DE PAREDE MACIÇA, DN 300 MM, JUNTA ELÁSTICA,  FORNECIMENTO E ASSENTAMENTO. AF_01/2021</t>
  </si>
  <si>
    <t>TUBO DE PVC PARA REDE COLETORA DE ESGOTO DE PAREDE MACIÇA, DN 350 MM, JUNTA ELÁSTICA  - FORNECIMENTO E ASSENTAMENTO. AF_01/2021</t>
  </si>
  <si>
    <t>TUBO DE PVC PARA REDE COLETORA DE ESGOTO DE PAREDE MACIÇA, DN 400 MM, JUNTA ELÁSTICA  FORNECIMENTO E ASSENTAMENTO. AF_01/2021</t>
  </si>
  <si>
    <t>TUBO DE PVC CORRUGADO DE DUPLA PAREDE PARA REDE COLETORA DE ESGOTO, DN 150 MM, JUNTA ELÁSTICA - FORNECIMENTO E ASSENTAMENTO. AF_01/2021</t>
  </si>
  <si>
    <t>74,83</t>
  </si>
  <si>
    <t>TUBO DE PVC CORRUGADO DE DUPLA PAREDE PARA REDE COLETORA DE ESGOTO, DN 200 MM, JUNTA ELÁSTICA - FORNECIMENTO E ASSENTAMENTO. AF_01/2021</t>
  </si>
  <si>
    <t>TUBO DE PVC CORRUGADO DE DUPLA PAREDE PARA REDE COLETORA DE ESGOTO, DN 250 MM, JUNTA ELÁSTICA - FORNECIMENTO E ASSENTAMENTO. AF_01/2021</t>
  </si>
  <si>
    <t>TUBO DE PVC CORRUGADO DE DUPLA PAREDE PARA REDE COLETORA DE ESGOTO, DN 300 MM, JUNTA ELÁSTICA - FORNECIMENTO E ASSENTAMENTO. AF_01/2021</t>
  </si>
  <si>
    <t>TUBO DE PVC CORRUGADO DE DUPLA PAREDE PARA REDE COLETORA DE ESGOTO, DN 350 MM, JUNTA ELÁSTICA - FORNECIMENTO E ASSENTAMENTO. AF_01/2021</t>
  </si>
  <si>
    <t>TUBO DE PVC CORRUGADO DE DUPLA PAREDE PARA REDE COLETORA DE ESGOTO, DN 400 MM, JUNTA ELÁSTICA - FORNECIMENTO E ASSENTAMENTO. AF_01/2021</t>
  </si>
  <si>
    <t>TUBO DE PEAD CORRUGADO DE DUPLA PAREDE PARA REDE COLETORA DE ESGOTO, DN 600 MM, JUNTA ELÁSTICA INTEGRADA - FORNECIMENTO E ASSENTAMENTO. AF_01/2021</t>
  </si>
  <si>
    <t>JUNTA ARGAMASSADA ENTRE TUBO DN 100 MM E O POÇO DE VISITA/ CAIXA DE CONCRETO OU ALVENARIA EM REDES DE ESGOTO. AF_01/2021</t>
  </si>
  <si>
    <t>JUNTA ARGAMASSADA ENTRE TUBO DN 150 MM E O POÇO DE VISITA/ CAIXA DE CONCRETO OU ALVENARIA EM REDES DE ESGOTO. AF_01/2021</t>
  </si>
  <si>
    <t>26,74</t>
  </si>
  <si>
    <t>JUNTA ARGAMASSADA ENTRE TUBO DN 200 MM E O POÇO/ CAIXA DE CONCRETO OU ALVENARIA EM REDES DE ESGOTO. AF_01/2021</t>
  </si>
  <si>
    <t>JUNTA ARGAMASSADA ENTRE TUBO DN 250 MM E O POÇO DE VISITA/ CAIXA DE CONCRETO OU ALVENARIA EM REDES DE ESGOTO. AF_01/2021</t>
  </si>
  <si>
    <t>JUNTA ARGAMASSADA ENTRE TUBO DN 300 MM E O POÇO DE VISITA/ CAIXA DE CONCRETO OU ALVENARIA EM REDES DE ESGOTO. AF_01/2021</t>
  </si>
  <si>
    <t>JUNTA ARGAMASSADA ENTRE TUBO DN 350 MM E O POÇO DE VISITA/ CAIXA DE CONCRETO OU ALVENARIA EM REDES DE ESGOTO. AF_01/2021</t>
  </si>
  <si>
    <t>JUNTA ARGAMASSADA ENTRE TUBO DN 400 MM E O POÇO DE VISITA/ CAIXA DE CONCRETO OU ALVENARIA EM REDES DE ESGOTO. AF_01/2021</t>
  </si>
  <si>
    <t>JUNTA ARGAMASSADA ENTRE TUBO DN 450 MM E O POÇO DE VISITA/ CAIXA DE CONCRETO OU ALVENARIA EM REDES DE ESGOTO. AF_01/2021</t>
  </si>
  <si>
    <t>56,71</t>
  </si>
  <si>
    <t>JUNTA ARGAMASSADA ENTRE TUBO DN 600 MM E O POÇO DE VISITA/ CAIXA DE CONCRETO OU ALVENARIA EM REDES DE ESGOTO. AF_01/2021</t>
  </si>
  <si>
    <t>ASSENTAMENTO DE TUBO DE PVC PARA REDE COLETORA DE ESGOTO DE PAREDE MACIÇA, DN 100 MM, JUNTA ELÁSTICA (NÃO INCLUI FORNECIMENTO). AF_01/2021</t>
  </si>
  <si>
    <t>ASSENTAMENTO DE TUBO DE PVC PARA REDE COLETORA DE ESGOTO DE PAREDE MACIÇA, DN 150 MM, JUNTA ELÁSTICA,  (NÃO INCLUI FORNECIMENTO). AF_01/2021</t>
  </si>
  <si>
    <t>ASSENTAMENTO DE TUBO DE PVC PARA REDE COLETORA DE ESGOTO DE PAREDE MACIÇA, DN 200 MM, JUNTA ELÁSTICA (NÃO INCLUI FORNECIMENTO). AF_01/2021</t>
  </si>
  <si>
    <t>ASSENTAMENTO DE TUBO DE PVC PARA REDE COLETORA DE ESGOTO DE PAREDE MACIÇA, DN 250 MM, JUNTA ELÁSTICA (NÃO INCLUI FORNECIMENTO). AF_01/2021</t>
  </si>
  <si>
    <t>ASSENTAMENTO DE TUBO DE PVC PARA REDE COLETORA DE ESGOTO DE PAREDE MACIÇA, DN 300 MM, JUNTA ELÁSTICA  (NÃO INCLUI FORNECIMENTO). AF_01/2021</t>
  </si>
  <si>
    <t>ASSENTAMENTO DE TUBO DE PVC PARA REDE COLETORA DE ESGOTO DE PAREDE MACIÇA, DN 350 MM, JUNTA ELÁSTICA (NÃO INCLUI FORNECIMENTO). AF_01/2021</t>
  </si>
  <si>
    <t>ASSENTAMENTO DE TUBO DE PVC PARA REDE COLETORA DE ESGOTO DE PAREDE MACIÇA, DN 400 MM, JUNTA ELÁSTICA (NÃO INCLUI FORNECIMENTO). AF_01/2021</t>
  </si>
  <si>
    <t>ASSENTAMENTO DE TUBO DE PVC CORRUGADO DE DUPLA PAREDE PARA REDE COLETORA DE ESGOTO, DN 150 MM, JUNTA ELÁSTICA (NÃO INCLUI FORNECIMENTO). AF_01/2021</t>
  </si>
  <si>
    <t>4,06</t>
  </si>
  <si>
    <t>ASSENTAMENTO DE TUBO DE PVC CORRUGADO DE DUPLA PAREDE PARA REDE COLETORA DE ESGOTO, DN 200 MM, JUNTA ELÁSTICA (NÃO INCLUI FORNECIMENTO). AF_01/2021</t>
  </si>
  <si>
    <t>ASSENTAMENTO DE TUBO DE PVC CORRUGADO DE DUPLA PAREDE PARA REDE COLETORA DE ESGOTO, DN 250 MM, JUNTA ELÁSTICA (NÃO INCLUI FORNECIMENTO). AF_01/2021</t>
  </si>
  <si>
    <t>ASSENTAMENTO DE TUBO DE PVC CORRUGADO DE DUPLA PAREDE PARA REDE COLETORA DE ESGOTO, DN 300 MM, JUNTA ELÁSTICA (NÃO INCLUI FORNECIMENTO). AF_01/2021</t>
  </si>
  <si>
    <t>ASSENTAMENTO DE TUBO DE PVC CORRUGADO DE DUPLA PAREDE PARA REDE COLETORA DE ESGOTO, DN 350 MM, JUNTA ELÁSTICA (NÃO INCLUI FORNECIMENTO). AF_01/2021</t>
  </si>
  <si>
    <t>6,34</t>
  </si>
  <si>
    <t>ASSENTAMENTO DE TUBO DE PVC CORRUGADO DE DUPLA PAREDE PARA REDE COLETORA DE ESGOTO, DN 400 MM, JUNTA ELÁSTICA  (NÃO INCLUI FORNECIMENTO). AF_01/2021</t>
  </si>
  <si>
    <t>ASSENTAMENTO DE TUBO DE PEAD CORRUGADO DE DUPLA PAREDE PARA REDE COLETORA DE ESGOTO, DN 450 MM, JUNTA ELÁSTICA INTEGRADA (NÃO INCLUI FORNECIMENTO). AF_01/2021</t>
  </si>
  <si>
    <t>ASSENTAMENTO DE TUBO DE PEAD CORRUGADO DE DUPLA PAREDE PARA REDE COLETORA DE ESGOTO, DN 600 MM, JUNTA ELÁSTICA INTEGRADA (NÃO INCLUI FORNECIMENTO). AF_01/2021</t>
  </si>
  <si>
    <t>TUBO DE PEAD CORRUGADO DE DUPLA PAREDE PARA REDE COLETORA DE ESGOTO, DN 250 MM, JUNTA ELÁSTICA INTEGRADA - FORNECIMENTO E ASSENTAMENTO. AF_01/2021</t>
  </si>
  <si>
    <t>ASSENTAMENTO DE TUBO DE PEAD CORRUGADO DE DUPLA PAREDE PARA REDE COLETORA DE ESGOTO, DN 250 MM, JUNTA ELÁSTICA INTEGRADA (NÃO INCLUI FORNECIMENTO). AF_01/2021</t>
  </si>
  <si>
    <t>TUBO DE PEAD CORRUGADO DE DUPLA PAREDE PARA REDE COLETORA DE ESGOTO, DN 300 MM, JUNTA ELÁSTICA INTEGRADA - FORNECIMENTO E ASSENTAMENTO. AF_01/2021</t>
  </si>
  <si>
    <t>ASSENTAMENTO DE TUBO DE PEAD CORRUGADO DE DUPLA PAREDE PARA REDE COLETORA DE ESGOTO, DN 300 MM, JUNTA ELÁSTICA INTEGRADA  (NÃO INCLUI FORNECIMENTO). AF_01/2021</t>
  </si>
  <si>
    <t>TUBO DE PEAD CORRUGADO DE DUPLA PAREDE PARA REDE COLETORA DE ESGOTO, DN 800 MM, JUNTA ELÁSTICA INTEGRADA - FORNECIMENTO E ASSENTAMENTO. AF_01/2021</t>
  </si>
  <si>
    <t>ASSENTAMENTO DE TUBO DE PEAD CORRUGADO DE DUPLA PAREDE PARA REDE COLETORA DE ESGOTO, DN 800 MM, JUNTA ELÁSTICA INTEGRADA  (NÃO INCLUI FORNECIMENTO). AF_01/2021</t>
  </si>
  <si>
    <t>ASSENTAMENTO DE TUBO DE PEAD CORRUGADO DE DUPLA PAREDE PARA REDE COLETORA DE ESGOTO, DN 900 MM, JUNTA ELÁSTICA INTEGRADA (NÃO INCLUI FORNECIMENTO). AF_01/2021</t>
  </si>
  <si>
    <t>27,10</t>
  </si>
  <si>
    <t>TUBO DE PEAD CORRUGADO DE DUPLA PAREDE PARA REDE COLETORA DE ESGOTO, DN 1000 MM, JUNTA ELÁSTICA INTEGRADA - FORNECIMENTO E ASSENTAMENTO. AF_01/2021</t>
  </si>
  <si>
    <t>ASSENTAMENTO DE TUBO DE PEAD CORRUGADO DE DUPLA PAREDE PARA REDE COLETORA DE ESGOTO, DN 1000 MM, JUNTA ELÁSTICA INTEGRADA (NÃO INCLUI FORNECIMENTO). AF_01/2021</t>
  </si>
  <si>
    <t>TUBO DE PEAD CORRUGADO DE DUPLA PAREDE PARA REDE COLETORA DE ESGOTO, DN 1200 MM, JUNTA ELÁSTICA INTEGRADA - FORNECIMENTO E ASSENTAMENTO. AF_01/2021</t>
  </si>
  <si>
    <t>ASSENTAMENTO DE TUBO DE PEAD CORRUGADO DE DUPLA PAREDE PARA REDE COLETORA DE ESGOTO, DN 1200 MM, JUNTA ELÁSTICA INTEGRADA (NÃO INCLUI FORNECIMENTO). AF_01/2021</t>
  </si>
  <si>
    <t>ASSENTAMENTO DE TUBO DE PEAD CORRUGADO DE DUPLA PAREDE PARA REDE COLETORA DE ESGOTO, DN 1500 MM, JUNTA ELÁSTICA INTEGRADA (NÃO INCLUI FORNECIMENTO). AF_01/2021</t>
  </si>
  <si>
    <t>2,56</t>
  </si>
  <si>
    <t>102264</t>
  </si>
  <si>
    <t>TUBO DE PVC BRANCO PARA REDE COLETORA DE ESGOTO CONDOMINIAL DE PAREDE MACIÇA, DN 100 MM, JUNTA ELÁSTICA - FORNECIMENTO E ASSENTAMENTO. AF_01/2021</t>
  </si>
  <si>
    <t>102265</t>
  </si>
  <si>
    <t>JUNTA ARGAMASSADA ENTRE TUBO DN 800 MM E O POÇO DE VISITA/ CAIXA DE CONCRETO OU ALVENARIA EM REDES DE ESGOTO. AF_01/2021</t>
  </si>
  <si>
    <t>91,63</t>
  </si>
  <si>
    <t>102266</t>
  </si>
  <si>
    <t>JUNTA ARGAMASSADA ENTRE TUBO DN 900 MM E O POÇO DE VISITA/ CAIXA DE CONCRETO OU ALVENARIA EM REDES DE ESGOTO. AF_01/2021</t>
  </si>
  <si>
    <t>102267</t>
  </si>
  <si>
    <t>JUNTA ARGAMASSADA ENTRE TUBO DN 1000 MM E O POÇO DE VISITA/ CAIXA DE CONCRETO OU ALVENARIA EM REDES DE ESGOTO. AF_01/2021</t>
  </si>
  <si>
    <t>102268</t>
  </si>
  <si>
    <t>JUNTA ARGAMASSADA ENTRE TUBO DN 1200 MM E O POÇO DE VISITA/ CAIXA DE CONCRETO OU ALVENARIA EM REDES DE ESGOTO. AF_01/2021</t>
  </si>
  <si>
    <t>102269</t>
  </si>
  <si>
    <t>JUNTA ARGAMASSADA ENTRE TUBO DN 1500 MM E O POÇO DE VISITA/ CAIXA DE CONCRETO OU ALVENARIA EM REDES DE ESGOTO. AF_01/2021</t>
  </si>
  <si>
    <t>153,17</t>
  </si>
  <si>
    <t>92843</t>
  </si>
  <si>
    <t>TUBO DE CONCRETO PARA REDES COLETORAS DE ESGOTO SANITÁRIO, DIÂMETRO DE 800 MM, JUNTA ELÁSTICA, INSTALADO EM LOCAL COM BAIXO NÍVEL DE INTERFERÊNCIAS - FORNECIMENTO E ASSENTAMENTO. AF_12/2015</t>
  </si>
  <si>
    <t>92845</t>
  </si>
  <si>
    <t>TUBO DE CONCRETO PARA REDES COLETORAS DE ESGOTO SANITÁRIO, DIÂMETRO DE 900 MM, JUNTA ELÁSTICA, INSTALADO EM LOCAL COM BAIXO NÍVEL DE INTERFERÊNCIAS - FORNECIMENTO E ASSENTAMENTO. AF_12/2015</t>
  </si>
  <si>
    <t>25,90</t>
  </si>
  <si>
    <t>92859</t>
  </si>
  <si>
    <t>TUBO DE CONCRETO PARA REDES COLETORAS DE ESGOTO SANITÁRIO, DIÂMETRO DE 800 MM, JUNTA ELÁSTICA, INSTALADO EM LOCAL COM ALTO NÍVEL DE INTERFERÊNCIAS - FORNECIMENTO E ASSENTAMENTO. AF_12/2015</t>
  </si>
  <si>
    <t>92861</t>
  </si>
  <si>
    <t>TUBO DE CONCRETO PARA REDES COLETORAS DE ESGOTO SANITÁRIO, DIÂMETRO DE 900 MM, JUNTA ELÁSTICA, INSTALADO EM LOCAL COM ALTO NÍVEL DE INTERFERÊNCIAS - FORNECIMENTO E ASSENTAMENTO. AF_12/2015</t>
  </si>
  <si>
    <t>103,20</t>
  </si>
  <si>
    <t>43,59</t>
  </si>
  <si>
    <t>53,04</t>
  </si>
  <si>
    <t>75,33</t>
  </si>
  <si>
    <t>81,82</t>
  </si>
  <si>
    <t>4,50</t>
  </si>
  <si>
    <t>160,15</t>
  </si>
  <si>
    <t>253,66</t>
  </si>
  <si>
    <t>109,80</t>
  </si>
  <si>
    <t>101,65</t>
  </si>
  <si>
    <t>111,93</t>
  </si>
  <si>
    <t>102,25</t>
  </si>
  <si>
    <t>139,25</t>
  </si>
  <si>
    <t>128,72</t>
  </si>
  <si>
    <t>3,87</t>
  </si>
  <si>
    <t>1,58</t>
  </si>
  <si>
    <t>186,58</t>
  </si>
  <si>
    <t>162,47</t>
  </si>
  <si>
    <t>13,50</t>
  </si>
  <si>
    <t>153,79</t>
  </si>
  <si>
    <t>11,28</t>
  </si>
  <si>
    <t>2,61</t>
  </si>
  <si>
    <t>23,31</t>
  </si>
  <si>
    <t>8,66</t>
  </si>
  <si>
    <t>141,88</t>
  </si>
  <si>
    <t>177,32</t>
  </si>
  <si>
    <t>MÁQUINA JATO DE PRESSAO PORTÁTIL, CAMARA DE 1 SAIDA, CAPACIDADE 280 L, DIAMETRO 670 MM, BICO DE JATO CURTO VENTURI DE 5/16'' , MANGUEIRA DE 1'' COM COMPRESSOR DE AR REBOCÁVEL 189 PCM E MOTOR DIESEL 63 CV - CHP DIURNO. AF_03/2016</t>
  </si>
  <si>
    <t>132,82</t>
  </si>
  <si>
    <t>22,86</t>
  </si>
  <si>
    <t>2,82</t>
  </si>
  <si>
    <t>191,84</t>
  </si>
  <si>
    <t>70,09</t>
  </si>
  <si>
    <t>100641</t>
  </si>
  <si>
    <t>USINA DE MISTURA ASFÁLTICA À QUENTE, TIPO CONTRA FLUXO, PROD 100 A 140 TON/HORA - CHP DIURNO. AF_12/2019</t>
  </si>
  <si>
    <t>100647</t>
  </si>
  <si>
    <t>USINA DE ASFALTO, TIPO GRAVIMÉTRICA, PROD 150 TON/HORA - CHP DIURNO. AF_12/2019</t>
  </si>
  <si>
    <t>102275</t>
  </si>
  <si>
    <t>MARTELO DEMOLIDOR ELÉTRICO, COM POTÊNCIA DE 2.000 W, 1.000 IMPACTOS POR MINUTO, PESO DE 30 KG - CHP DIURNO. AF_01/2021</t>
  </si>
  <si>
    <t>46,42</t>
  </si>
  <si>
    <t>43,95</t>
  </si>
  <si>
    <t>122,29</t>
  </si>
  <si>
    <t>21,52</t>
  </si>
  <si>
    <t>40,66</t>
  </si>
  <si>
    <t>57,86</t>
  </si>
  <si>
    <t>36,83</t>
  </si>
  <si>
    <t>63,75</t>
  </si>
  <si>
    <t>1,30</t>
  </si>
  <si>
    <t>51,25</t>
  </si>
  <si>
    <t>66,35</t>
  </si>
  <si>
    <t>60,27</t>
  </si>
  <si>
    <t>44,53</t>
  </si>
  <si>
    <t>151,23</t>
  </si>
  <si>
    <t>MÁQUINA JATO DE PRESSAO PORTÁTIL, CAMARA DE 1 SAIDA, CAPACIDADE 280 L, DIAMETRO 670 MM, BICO DE JATO CURTO VENTURI DE 5/16'' , MANGUEIRA DE 1'' COM COMPRESSOR DE AR REBOCÁVEL 189 PCM E MOTOR DIESEL 63 CV - CHI DIURNO. AF_03/2016</t>
  </si>
  <si>
    <t>3,52</t>
  </si>
  <si>
    <t>56,27</t>
  </si>
  <si>
    <t>72,85</t>
  </si>
  <si>
    <t>71,03</t>
  </si>
  <si>
    <t>45,79</t>
  </si>
  <si>
    <t>39,94</t>
  </si>
  <si>
    <t>60,14</t>
  </si>
  <si>
    <t>100642</t>
  </si>
  <si>
    <t>USINA DE MISTURA ASFÁLTICA À QUENTE, TIPO CONTRA FLUXO, PROD 100 A 140 TON/HORA - CHI DIURNO. AF_12/2019</t>
  </si>
  <si>
    <t>100648</t>
  </si>
  <si>
    <t>USINA DE ASFALTO, TIPO GRAVIMÉTRICA, PROD 150 TON/HORA - CHI DIURNO. AF_12/2019</t>
  </si>
  <si>
    <t>102274</t>
  </si>
  <si>
    <t>MARTELO DEMOLIDOR ELÉTRICO, COM POTÊNCIA DE 2.000 W, 1.000 IMPACTOS POR MINUTO, PESO DE 30 KG -  CHI DIURNO. AF_01/2021</t>
  </si>
  <si>
    <t>27,08</t>
  </si>
  <si>
    <t>26,04</t>
  </si>
  <si>
    <t>11,67</t>
  </si>
  <si>
    <t>77,07</t>
  </si>
  <si>
    <t>31,98</t>
  </si>
  <si>
    <t>30,03</t>
  </si>
  <si>
    <t>28,44</t>
  </si>
  <si>
    <t>35,59</t>
  </si>
  <si>
    <t>4,00</t>
  </si>
  <si>
    <t>64,75</t>
  </si>
  <si>
    <t>73,47</t>
  </si>
  <si>
    <t>84,49</t>
  </si>
  <si>
    <t>139,57</t>
  </si>
  <si>
    <t>60,71</t>
  </si>
  <si>
    <t>34,19</t>
  </si>
  <si>
    <t>4,24</t>
  </si>
  <si>
    <t>3,00</t>
  </si>
  <si>
    <t>14,37</t>
  </si>
  <si>
    <t>1,52</t>
  </si>
  <si>
    <t>43,74</t>
  </si>
  <si>
    <t>46,30</t>
  </si>
  <si>
    <t>40,80</t>
  </si>
  <si>
    <t>51,00</t>
  </si>
  <si>
    <t>19,04</t>
  </si>
  <si>
    <t>31,21</t>
  </si>
  <si>
    <t>2,88</t>
  </si>
  <si>
    <t>24,39</t>
  </si>
  <si>
    <t>67,35</t>
  </si>
  <si>
    <t>18,56</t>
  </si>
  <si>
    <t>25,13</t>
  </si>
  <si>
    <t>1,81</t>
  </si>
  <si>
    <t>26,58</t>
  </si>
  <si>
    <t>3,51</t>
  </si>
  <si>
    <t>0,41</t>
  </si>
  <si>
    <t>23,78</t>
  </si>
  <si>
    <t>214,41</t>
  </si>
  <si>
    <t>86,85</t>
  </si>
  <si>
    <t>3,04</t>
  </si>
  <si>
    <t>28,09</t>
  </si>
  <si>
    <t>1,63</t>
  </si>
  <si>
    <t>6,86</t>
  </si>
  <si>
    <t>4,71</t>
  </si>
  <si>
    <t>27,52</t>
  </si>
  <si>
    <t>0,58</t>
  </si>
  <si>
    <t>18,70</t>
  </si>
  <si>
    <t>16,70</t>
  </si>
  <si>
    <t>2,01</t>
  </si>
  <si>
    <t>102,85</t>
  </si>
  <si>
    <t>16,91</t>
  </si>
  <si>
    <t>36,86</t>
  </si>
  <si>
    <t>1,59</t>
  </si>
  <si>
    <t>21,90</t>
  </si>
  <si>
    <t>131,25</t>
  </si>
  <si>
    <t>179,01</t>
  </si>
  <si>
    <t>MÁQUINA JATO DE PRESSAO PORTÁTIL, CAMARA DE 1 SAIDA, CAPACIDADE 280 L, DIAMETRO 670 MM, BICO DE JATO CURTO VENTURI DE 5/16'' , MANGUEIRA DE 1'' COM COMPRESSOR DE AR REBOCÁVEL 189 PCM E MOTOR DIESEL 63 CV - DEPRECIAÇÃO. AF_03/2016</t>
  </si>
  <si>
    <t>MÁQUINA JATO DE PRESSAO PORTÁTIL, CAMARA DE 1 SAIDA, CAPACIDADE 280 L, DIAMETRO 670 MM, BICO DE JATO CURTO VENTURI DE 5/16'' , MANGUEIRA DE 1'' COM COMPRESSOR DE AR REBOCÁVEL 189 PCM E MOTOR DIESEL 63 CV - JUROS. AF_03/2016</t>
  </si>
  <si>
    <t>MÁQUINA JATO DE PRESSAO PORTÁTIL, CAMARA DE 1 SAIDA, CAPACIDADE 280 L, DIAMETRO 670 MM, BICO DE JATO CURTO VENTURI DE 5/16'' , MANGUEIRA DE 1'' COM COMPRESSOR DE AR REBOCÁVEL 189 PCM E MOTOR DIESEL 63 CV - MANUTENÇÃO. AF_03/2016</t>
  </si>
  <si>
    <t>MÁQUINA JATO DE PRESSAO PORTÁTIL, CAMARA DE 1 SAIDA, CAPACIDADE 280 L, DIAMETRO 670 MM, BICO DE JATO CURTO VENTURI DE 5/16'' , MANGUEIRA DE 1'' COM COMPRESSOR DE AR REBOCÁVEL 189 PCM E MOTOR DIESEL 63 CV - MATERIAIS NA OPERAÇÃO. AF_03/2016</t>
  </si>
  <si>
    <t>2,66</t>
  </si>
  <si>
    <t>16,07</t>
  </si>
  <si>
    <t>28,52</t>
  </si>
  <si>
    <t>23,39</t>
  </si>
  <si>
    <t>1,24</t>
  </si>
  <si>
    <t>4,02</t>
  </si>
  <si>
    <t>6,76</t>
  </si>
  <si>
    <t>19,91</t>
  </si>
  <si>
    <t>18,66</t>
  </si>
  <si>
    <t>23,33</t>
  </si>
  <si>
    <t>17,53</t>
  </si>
  <si>
    <t>35,63</t>
  </si>
  <si>
    <t>100637</t>
  </si>
  <si>
    <t>USINA DE MISTURA ASFÁLTICA À QUENTE, TIPO CONTRA FLUXO, PROD 100 A 140 TON/HORA - DEPRECIAÇÃO. AF_12/2019</t>
  </si>
  <si>
    <t>100638</t>
  </si>
  <si>
    <t>USINA DE MISTURA ASFÁLTICA À QUENTE, TIPO CONTRA FLUXO, PROD 100 A 140 TON/HORA - JUROS. AF_12/2019</t>
  </si>
  <si>
    <t>100639</t>
  </si>
  <si>
    <t>USINA DE MISTURA ASFÁLTICA À QUENTE, TIPO CONTRA FLUXO, PROD 100 A 140 TON/HORA - MANUTENÇÃO. AF_12/2019</t>
  </si>
  <si>
    <t>100640</t>
  </si>
  <si>
    <t>USINA DE MISTURA ASFÁLTICA À QUENTE, TIPO CONTRA FLUXO, PROD 100 A 140 TON/HORA - MATERIAIS NA OPERAÇÃO. AF_12/2019</t>
  </si>
  <si>
    <t>192,78</t>
  </si>
  <si>
    <t>100643</t>
  </si>
  <si>
    <t>USINA DE ASFALTO, TIPO GRAVIMÉTRICA, PROD 150 TON/HORA - DEPRECIAÇÃO. AF_12/2019</t>
  </si>
  <si>
    <t>100644</t>
  </si>
  <si>
    <t>USINA DE ASFALTO, TIPO GRAVIMÉTRICA, PROD 150 TON/HORA - JUROS. AF_12/2019</t>
  </si>
  <si>
    <t>100645</t>
  </si>
  <si>
    <t>USINA DE ASFALTO, TIPO GRAVIMÉTRICA, PROD 150 TON/HORA - MANUTENÇÃO. AF_12/2019</t>
  </si>
  <si>
    <t>100646</t>
  </si>
  <si>
    <t>USINA DE ASFALTO, TIPO GRAVIMÉTRICA, PROD 150 TON/HORA - MATERIAIS NA OPERAÇÃO. AF_12/2019</t>
  </si>
  <si>
    <t>102270</t>
  </si>
  <si>
    <t>MARTELO DEMOLIDOR ELÉTRICO, COM POTÊNCIA DE 2.000 W, 1.000 IMPACTOS POR MINUTO, PESO DE 30 KG - DEPRECIAÇÃO. AF_01/2021</t>
  </si>
  <si>
    <t>102271</t>
  </si>
  <si>
    <t>MARTELO DEMOLIDOR ELÉTRICO, COM POTÊNCIA DE 2.000 W, 1.000 IMPACTOS POR MINUTO, PESO DE 30 KG - JUROS. AF_01/2021</t>
  </si>
  <si>
    <t>102272</t>
  </si>
  <si>
    <t>MARTELO DEMOLIDOR ELÉTRICO, COM POTÊNCIA DE 2.000 W, 1.000 IMPACTOS POR MINUTO, PESO DE 30 KG - MANUTENÇÃO. AF_01/2021</t>
  </si>
  <si>
    <t>102273</t>
  </si>
  <si>
    <t>MARTELO DEMOLIDOR ELÉTRICO, COM POTÊNCIA DE 2.000 W, 1.000 IMPACTOS POR MINUTO, PESO DE 30 KG - MATERIAIS NA OPERAÇÃO. AF_01/2021</t>
  </si>
  <si>
    <t>27,57</t>
  </si>
  <si>
    <t>1.131,54</t>
  </si>
  <si>
    <t>30,98</t>
  </si>
  <si>
    <t>60,22</t>
  </si>
  <si>
    <t>17,81</t>
  </si>
  <si>
    <t>23,91</t>
  </si>
  <si>
    <t>25,70</t>
  </si>
  <si>
    <t>36,34</t>
  </si>
  <si>
    <t>16,94</t>
  </si>
  <si>
    <t>86,49</t>
  </si>
  <si>
    <t>66,63</t>
  </si>
  <si>
    <t>230,90</t>
  </si>
  <si>
    <t>69,17</t>
  </si>
  <si>
    <t>19,19</t>
  </si>
  <si>
    <t>102661</t>
  </si>
  <si>
    <t>DRENO SUBSUPERFICIAL (SEÇÃO 0,40 X 0,40 M), COM TUBO DE PEAD CORRUGADO PERFURADO, DN 100 MM, ENCHIMENTO COM AREIA. AF_07/2021</t>
  </si>
  <si>
    <t>102663</t>
  </si>
  <si>
    <t>DRENO SUBSUPERFICIAL (SEÇÃO 0,40 X 0,40 M), COM TUBO DE CONCRETO SIMPLES POROSO, DN 200 MM, ENCHIMENTO COM AREIA. AF_07/2021</t>
  </si>
  <si>
    <t>102664</t>
  </si>
  <si>
    <t>DRENO SUBSUPERFICIAL (SEÇÃO 0,40 X 0,40 M), CEGO, ENCHIMENTO DE BRITA, ENVOLVIDO COM MANTA GEOTÊXTIL. AF_07/2021</t>
  </si>
  <si>
    <t>31,88</t>
  </si>
  <si>
    <t>102665</t>
  </si>
  <si>
    <t>DRENO SUBSUPERFICIAL (SEÇÃO 0,40 X 0,40 M), CEGO, ENCHIMENTO DE BRITA. AF_07/2021</t>
  </si>
  <si>
    <t>102666</t>
  </si>
  <si>
    <t>DRENO SUBSUPERFICIAL (SEÇÃO 0,40 X 0,40 M), COM TUBO DE PEAD CORRUGADO PERFURADO, DN 100 MM, ENCHIMENTO COM BRITA, ENVOLVIDO COM MANTA GEOTÊXTIL. AF_07/2021</t>
  </si>
  <si>
    <t>102669</t>
  </si>
  <si>
    <t>DRENO SUBSUPERFICIAL (SEÇÃO 0,40 X 0,40 M), COM TUBO DE CONCRETO SIMPLES POROSO, DN 200 MM, ENCHIMENTO COM BRITA, ENVOLVIDO COM MANTA GEOTÊXTIL. AF_07/2021</t>
  </si>
  <si>
    <t>102670</t>
  </si>
  <si>
    <t>DRENO PROFUNDO (SEÇÃO 0,50 X 1,50 M), COM TUBO DE PEAD CORRUGADO PERFURADO, DN 100 MM, ENCHIMENTO COM AREIA, COM SELO DE ARGILA. AF_07/2021</t>
  </si>
  <si>
    <t>102673</t>
  </si>
  <si>
    <t>DRENO PROFUNDO (SEÇÃO 0,50 X 1,50 M), COM TUBO DE CONCRETO SIMPLES POROSO, DN 200 MM, ENCHIMENTO COM AREIA, COM SELO DE ARGILA. AF_07/2021</t>
  </si>
  <si>
    <t>102674</t>
  </si>
  <si>
    <t>DRENO PROFUNDO (SEÇÃO 0,50 X 1,50 M), COM TUBO DE PEAD CORRUGADO PERFURADO, DN 100 MM, ENCHIMENTO COM AREIA. AF_07/2021</t>
  </si>
  <si>
    <t>74,26</t>
  </si>
  <si>
    <t>102677</t>
  </si>
  <si>
    <t>DRENO PROFUNDO (SEÇÃO 0,50 X 1,50 M), COM TUBO DE CONCRETO SIMPLES POROSO, DN 200 MM, ENCHIMENTO COM AREIA. AF_07/2021</t>
  </si>
  <si>
    <t>85,51</t>
  </si>
  <si>
    <t>102678</t>
  </si>
  <si>
    <t>DRENO PROFUNDO (SEÇÃO 0,50 X 1,50 M), CEGO, ENCHIMENTO DE BRITA, ENVOLVIDO COM MANTA GEOTÊXTIL, COM SELO DE ARGILA. AF_07/2021</t>
  </si>
  <si>
    <t>102679</t>
  </si>
  <si>
    <t>DRENO PROFUNDO (SEÇÃO 0,50 X 1,50 M), CEGO, ENCHIMENTO DE BRITA, ENVOLVIDO COM MANTA GEOTÊXTIL. AF_07/2021</t>
  </si>
  <si>
    <t>102680</t>
  </si>
  <si>
    <t>DRENO PROFUNDO (SEÇÃO 0,50 X 1,50 M), COM TUBO DE PEAD CORRUGADO PERFURADO, DN 100 MM, ENCHIMENTO COM BRITA, ENVOLVIDO COM MANTA GEOTÊXTIL, COM SELO DE ARGILA. AF_07/2021</t>
  </si>
  <si>
    <t>102683</t>
  </si>
  <si>
    <t>DRENO PROFUNDO (SEÇÃO 0,50 X 1,50 M), COM TUBO DE CONCRETO SIMPLES POROSO, DN 200 MM, ENCHIMENTO COM BRITA, ENVOLVIDO COM MANTA GEOTÊXTIL, COM SELO DE ARGILA. AF_07/2021</t>
  </si>
  <si>
    <t>102684</t>
  </si>
  <si>
    <t>DRENO PROFUNDO (SEÇÃO 0,50 X 1,50 M), COM TUBO DE PEAD CORRUGADO PERFURADO, DN 100 MM, ENCHIMENTO COM BRITA, ENVOLVIDO COM MANTA GEOTÊXTIL. AF_07/2021</t>
  </si>
  <si>
    <t>102687</t>
  </si>
  <si>
    <t>DRENO PROFUNDO (SEÇÃO 0,50 X 1,50 M), COM TUBO DE CONCRETO SIMPLES POROSO, DN 200 MM, ENCHIMENTO COM BRITA, ENVOLVIDO COM MANTA GEOTÊXTIL. AF_07/2021</t>
  </si>
  <si>
    <t>102688</t>
  </si>
  <si>
    <t>DRENO ESPINHA DE PEIXE (SEÇÃO (0,40 X 0,40 M), COM TUBO DE PEAD CORRUGADO PERFURADO, DN 100 MM, ENCHIMENTO COM AREIA, INCLUSIVE CONEXÕES. AF_07/2021</t>
  </si>
  <si>
    <t>102690</t>
  </si>
  <si>
    <t>DRENO ESPINHA DE PEIXE (SEÇÃO (0,40 X 0,40 M), COM TUBO DE PEAD CORRUGADO PERFURADO, DN 100 MM, ENCHIMENTO COM BRITA, ENVOLVIDO COM MANTA GEOTÊXTIL, INCLUSIVE CONEXÕES. AF_07/2021</t>
  </si>
  <si>
    <t>102694</t>
  </si>
  <si>
    <t>DRENO ESPINHA DE PEIXE (SEÇÃO (0,50 X 0,80 M), COM TUBO DE PEAD CORRUGADO PERFURADO, DN 100 MM, ENCHIMENTO COM AREIA, INCLUSIVE CONEXÕES. AF_07/2021</t>
  </si>
  <si>
    <t>102697</t>
  </si>
  <si>
    <t>DRENO ESPINHA DE PEIXE (SEÇÃO (0,50 X 0,80 M), COM TUBO DE PEAD CORRUGADO PERFURADO, DN 100 MM, ENCHIMENTO COM BRITA, ENVOLVIDO COM MANTA GEOTÊXTIL, INCLUSIVE CONEXÕES. AF_07/2021</t>
  </si>
  <si>
    <t>73,44</t>
  </si>
  <si>
    <t>102704</t>
  </si>
  <si>
    <t>TUBO DE PEAD CORRUGADO PERFURADO, DN 100 MM, PARA DRENO - FORNECIMENTO E ASSENTAMENTO. AF_07/2021</t>
  </si>
  <si>
    <t>102707</t>
  </si>
  <si>
    <t>TUBO DE CONCRETO SIMPLES POROSO, DN 200 MM, PARA DRENO - FORNECIMENTO E ASSENTAMENTO. AF_07/2021</t>
  </si>
  <si>
    <t>102708</t>
  </si>
  <si>
    <t>LUVA DE PVC, SÉRIE NORMAL, PARA ESGOTO PREDIAL, DN 100 MM, INSTALADA EM DRENO  - FORNECIMENTO E INSTALAÇÃO. AF_07/2021</t>
  </si>
  <si>
    <t>102710</t>
  </si>
  <si>
    <t>JUNÇÃO SIMPLES DE PVC, 45 GRAUS, SÉRIE NORMAL, PARA ESGOTO PREDIAL, DN 100 MM, INSTALADA EM DRENO - FORNECIMENTO E INSTALAÇÃO. AF_07/2021</t>
  </si>
  <si>
    <t>102711</t>
  </si>
  <si>
    <t>JUNÇÃO DUPLA DE PVC, SÉRIE NORMAL, PARA ESGOTO PREDIAL, DN 100 X 100 X 100 MM, INSTALADA EM DRENO  - FORNECIMENTO E INSTALAÇÃO. AF_07/2021</t>
  </si>
  <si>
    <t>102712</t>
  </si>
  <si>
    <t>GEOTÊXTIL NÃO TECIDO 100% POLIÉSTER, RESISTÊNCIA A TRAÇÃO DE 9 KN/M (RT - 9), INSTALADO EM DRENO - FORNECIMENTO E INSTALAÇÃO. AF_07/2021</t>
  </si>
  <si>
    <t>102713</t>
  </si>
  <si>
    <t>GEOTÊXTIL NÃO TECIDO 100% POLIÉSTER, RESISTÊNCIA A TRAÇÃO DE 14 KN/M (RT - 14), INSTALADO EM DRENO - FORNECIMENTO E INSTALAÇÃO. AF_07/2021</t>
  </si>
  <si>
    <t>102715</t>
  </si>
  <si>
    <t>GEOTÊXTIL NÃO TECIDO 100% POLIÉSTER, RESISTÊNCIA A TRAÇÃO DE 26 KN/M (RT - 26), INSTALADO EM DRENO - FORNECIMENTO E INSTALAÇÃO. AF_07/2021</t>
  </si>
  <si>
    <t>102716</t>
  </si>
  <si>
    <t>ENCHIMENTO DE AREIA PARA DRENO, LANÇAMENTO MECANIZADO. AF_07/2021</t>
  </si>
  <si>
    <t>102717</t>
  </si>
  <si>
    <t>ENCHIMENTO DE BRITA PARA DRENO, LANÇAMENTO MECANIZADO. AF_07/2021</t>
  </si>
  <si>
    <t>102718</t>
  </si>
  <si>
    <t>ENCHIMENTO DE AREIA PARA DRENO, LANÇAMENTO MANUAL. AF_07/2021</t>
  </si>
  <si>
    <t>102719</t>
  </si>
  <si>
    <t>ENCHIMENTO DE BRITA PARA DRENO, LANÇAMENTO MANUAL. AF_07/2021</t>
  </si>
  <si>
    <t>102722</t>
  </si>
  <si>
    <t>DRENO EM MURO DE CONTENÇÃO, EXECUTADO NO PÉ DO MURO, COM TUBO DE PEAD CORRUGADO FLEXÍVEL PERFURADO, ENCHIMENTO COM BRITA, ENVOLVIDO COM MANTA GEOTÊXTIL. AF_07/2021</t>
  </si>
  <si>
    <t>102723</t>
  </si>
  <si>
    <t>DRENO EM MURO DE CONTENÇÃO, EXECUTADO NO PÉ DO MURO, COM TUBO DE PVC CORRUGADO FLEXÍVEL PERFURADO, ENCHIMENTO COM BRITA, ENVOLVIDO COM MANTA GEOTÊXTIL. AF_07/2021</t>
  </si>
  <si>
    <t>102724</t>
  </si>
  <si>
    <t>DRENO BARBACÃ, DN 100 MM, COM MATERIAL DRENANTE. AF_07/2021</t>
  </si>
  <si>
    <t>102725</t>
  </si>
  <si>
    <t>DRENO BARBACÃ, DN 75 MM, COM MATERIAL DRENANTE. AF_07/2021</t>
  </si>
  <si>
    <t>102726</t>
  </si>
  <si>
    <t>DRENO BARBACÃ, DN 50 MM, COM MATERIAL DRENANTE. AF_07/2021</t>
  </si>
  <si>
    <t>137,54</t>
  </si>
  <si>
    <t>131,46</t>
  </si>
  <si>
    <t>160,75</t>
  </si>
  <si>
    <t>28,01</t>
  </si>
  <si>
    <t>17,64</t>
  </si>
  <si>
    <t>15,27</t>
  </si>
  <si>
    <t>12,98</t>
  </si>
  <si>
    <t>97933</t>
  </si>
  <si>
    <t>CAIXA COM GRELHA SIMPLES RETANGULAR, EM CONCRETO PRÉ-MOLDADO, DIMENSÕES INTERNAS: 0,6X1,0X1,0 M. AF_12/2020</t>
  </si>
  <si>
    <t>97934</t>
  </si>
  <si>
    <t>97935</t>
  </si>
  <si>
    <t>CAIXA PARA BOCA DE LOBO SIMPLES RETANGULAR, EM CONCRETO PRÉ-MOLDADO, DIMENSÕES INTERNAS: 0,6X1,0X1,2 M. AF_12/2020</t>
  </si>
  <si>
    <t>97936</t>
  </si>
  <si>
    <t>CAIXA PARA BOCA DE LOBO DUPLA RETANGULAR, EM CONCRETO PRÉ-MOLDADO, DIMENSÕES INTERNAS: 0,6X2,2X1,2 M. AF_12/2020</t>
  </si>
  <si>
    <t>97947</t>
  </si>
  <si>
    <t>CAIXA COM GRELHA SIMPLES RETANGULAR, EM ALVENARIA COM TIJOLOS CERÂMICOS MACIÇOS, DIMENSÕES INTERNAS: 0,5X1X1 M. AF_12/2020</t>
  </si>
  <si>
    <t>97948</t>
  </si>
  <si>
    <t>CAIXA COM GRELHA DUPLA RETANGULAR, EM ALVENARIA COM TIJOLOS CERÂMICOS MACIÇOS, DIMENSÕES INTERNAS: 0,5X2,2X1 M. AF_12/2020</t>
  </si>
  <si>
    <t>97949</t>
  </si>
  <si>
    <t>CAIXA PARA BOCA DE LOBO SIMPLES RETANGULAR, EM ALVENARIA COM TIJOLOS CERÂMICOS MACIÇOS, DIMENSÕES INTERNAS: 0,6X1X1,2 M. AF_12/2020</t>
  </si>
  <si>
    <t>97950</t>
  </si>
  <si>
    <t>CAIXA PARA BOCA DE LOBO DUPLA RETANGULAR, EM ALVENARIA COM TIJOLOS CERÂMICOS MACIÇOS, DIMENSÕES INTERNAS: 0,6X2,2X1,2 M. AF_12/2020</t>
  </si>
  <si>
    <t>97951</t>
  </si>
  <si>
    <t>CAIXA PARA BOCA DE LOBO COMBINADA COM GRELHA RETANGULAR, EM ALVENARIA COM TIJOLOS CERÂMICOS MACIÇOS, DIMENSÕES INTERNAS: 1,3X1X1,2 M. AF_12/2020</t>
  </si>
  <si>
    <t>97952</t>
  </si>
  <si>
    <t>CAIXA PARA BOCA DE LOBO DUPLA COMBINADA COM GRELHA RETANGULAR, EM ALVENARIA COM TIJOLOS CERÂMICOS MACIÇOS, DIMENSÕES INTERNAS: 1,3X2,2X1,2 M. AF_12/2020</t>
  </si>
  <si>
    <t>97953</t>
  </si>
  <si>
    <t>CAIXA COM GRELHA SIMPLES RETANGULAR, EM ALVENARIA COM BLOCOS DE CONCRETO, DIMENSÕES INTERNAS: 0,5X1X1 M. AF_12/2020</t>
  </si>
  <si>
    <t>97955</t>
  </si>
  <si>
    <t>CAIXA COM GRELHA DUPLA RETANGULAR, EM ALVENARIA COM BLOCOS DE CONCRETO, DIMENSÕES INTERNAS: 0,5X2,2X1 M. AF_12/2020</t>
  </si>
  <si>
    <t>97956</t>
  </si>
  <si>
    <t>CAIXA PARA BOCA DE LOBO SIMPLES RETANGULAR, EM ALVENARIA COM BLOCOS DE CONCRETO, DIMENSÕES INTERNAS: 0,6X1X1,2 M. AF_12/2020</t>
  </si>
  <si>
    <t>97957</t>
  </si>
  <si>
    <t>CAIXA PARA BOCA DE LOBO DUPLA RETANGULAR, EM ALVENARIA COM BLOCOS DE CONCRETO, DIMENSÕES INTERNAS: 0,6X2,2X1,2 M. AF_12/2020</t>
  </si>
  <si>
    <t>97961</t>
  </si>
  <si>
    <t>CAIXA PARA BOCA DE LOBO COMBINADA COM GRELHA RETANGULAR, EM ALVENARIA COM BLOCOS DE CONCRETO, DIMENSÕES INTERNAS: 1,3X1X1,2 M. AF_12/2020</t>
  </si>
  <si>
    <t>97973</t>
  </si>
  <si>
    <t>CAIXA PARA BOCA DE LOBO DUPLA COMBINADA COM GRELHA RETANGULAR, EM ALVENARIA COM BLOCOS DE CONCRETO, DIMENSÕES INTERNAS: 1,3X2,2X1,2 M. AF_12/2020</t>
  </si>
  <si>
    <t>97974</t>
  </si>
  <si>
    <t>97975</t>
  </si>
  <si>
    <t>97978</t>
  </si>
  <si>
    <t>ACRÉSCIMO PARA POÇO DE VISITA CIRCULAR PARA ESGOTO, EM ALVENARIA COM TIJOLOS CERÂMICOS MACIÇOS, DIÂMETRO INTERNO = 0,8 M. AF_12/2020</t>
  </si>
  <si>
    <t>ACRÉSCIMO PARA POÇO DE VISITA CIRCULAR PARA ESGOTO, EM CONCRETO PRÉ-MOLDADO, DIÂMETRO INTERNO = 1 M. AF_12/2020</t>
  </si>
  <si>
    <t>ACRÉSCIMO PARA POÇO DE VISITA CIRCULAR PARA  ESGOTO, EM ALVENARIA COM TIJOLOS CERÂMICOS MACIÇOS, DIÂMETRO INTERNO = 1 M. AF_12/2020</t>
  </si>
  <si>
    <t>ACRÉSCIMO PARA POÇO DE VISITA CIRCULAR PARA ESGOTO, EM CONCRETO PRÉ-MOLDADO, DIÂMETRO INTERNO = 1,2 M. AF_12/2020</t>
  </si>
  <si>
    <t>ACRÉSCIMO PARA POÇO DE VISITA CIRCULAR PARA ESGOTO, EM ALVENARIA COM TIJOLOS CERÂMICOS MACIÇOS, DIÂMETRO INTERNO = 1,2 M. AF_12/2020</t>
  </si>
  <si>
    <t>ACRÉSCIMO PARA POÇO DE VISITA CIRCULAR PARA  ESGOTO, EM CONCRETO PRÉ-MOLDADO, DIÂMETRO INTERNO = 1,5 M. AF_12/2020</t>
  </si>
  <si>
    <t>ACRÉSCIMO PARA POÇO DE VISITA CIRCULAR PARA  ESGOTO, EM ALVENARIA COM TIJOLOS CERÂMICOS MACIÇOS, DIÂMETRO INTERNO = 1,5 M. AF_12/2020</t>
  </si>
  <si>
    <t>ACRÉSCIMO PARA POÇO DE VISITA RETANGULAR PARA ESGOTO, EM ALVENARIA COM BLOCOS DE CONCRETO, DIMENSÕES INTERNAS = 1X1 M. AF_12/2020</t>
  </si>
  <si>
    <t>ACRÉSCIMO PARA POÇO DE VISITA RETANGULAR PARA ESGOTO, EM ALVENARIA COM BLOCOS DE CONCRETO, DIMENSÕES INTERNAS = 1X1,5 M. AF_12/2020</t>
  </si>
  <si>
    <t>ACRÉSCIMO PARA POÇO DE VISITA RETANGULAR PARA ESGOTO, EM ALVENARIA COM BLOCOS DE CONCRETO, DIMENSÕES INTERNAS = 1X2 M. AF_12/2020</t>
  </si>
  <si>
    <t>ACRÉSCIMO PARA POÇO DE VISITA RETANGULAR PARA ESGOTO, EM ALVENARIA COM BLOCOS DE CONCRETO, DIMENSÕES INTERNAS = 1X2,5 M. AF_12/2020</t>
  </si>
  <si>
    <t>ACRÉSCIMO PARA POÇO DE VISITA RETANGULAR PARA ESGOTO, EM ALVENARIA COM BLOCOS DE CONCRETO, DIMENSÕES INTERNAS = 1X3 M. AF_12/2020</t>
  </si>
  <si>
    <t>ACRÉSCIMO PARA POÇO DE VISITA RETANGULAR PARA ESGOTO, EM ALVENARIA COM BLOCOS DE CONCRETO, DIMENSÕES INTERNAS = 1X3,5 M. AF_12/2020</t>
  </si>
  <si>
    <t>ACRÉSCIMO PARA POÇO DE VISITA RETANGULAR PARA ESGOTO, EM ALVENARIA COM BLOCOS DE CONCRETO, DIMENSÕES INTERNAS = 1X4 M. AF_12/2020</t>
  </si>
  <si>
    <t>ACRÉSCIMO PARA POÇO DE VISITA RETANGULAR PARA ESGOTO, EM ALVENARIA COM BLOCOS DE CONCRETO, DIMENSÕES INTERNAS = 1,5X1,5 M. AF_12/2020</t>
  </si>
  <si>
    <t>ACRÉSCIMO PARA POÇO DE VISITA RETANGULAR PARA ESGOTO, EM ALVENARIA COM BLOCOS DE CONCRETO, DIMENSÕES INTERNAS = 1,5X2 M. AF_12/2020</t>
  </si>
  <si>
    <t>ACRÉSCIMO PARA POÇO DE VISITA RETANGULAR PARA ESGOTO, EM ALVENARIA COM BLOCOS DE CONCRETO, DIMENSÕES INTERNAS = 1,5X2,5 M. AF_12/2020</t>
  </si>
  <si>
    <t>ACRÉSCIMO PARA POÇO DE VISITA RETANGULAR PARA ESGOTO, EM ALVENARIA COM BLOCOS DE CONCRETO, DIMENSÕES INTERNAS = 1,5X3 M. AF_12/2020</t>
  </si>
  <si>
    <t>ACRÉSCIMO PARA POÇO DE VISITA RETANGULAR PARA ESGOTO, EM ALVENARIA COM BLOCOS DE CONCRETO, DIMENSÕES INTERNAS = 1,5X3,5 M. AF_12/2020</t>
  </si>
  <si>
    <t>ACRÉSCIMO PARA POÇO DE VISITA RETANGULAR PARA ESGOTO, EM ALVENARIA COM BLOCOS DE CONCRETO, DIMENSÕES INTERNAS = 1,5X4 M. AF_12/2020</t>
  </si>
  <si>
    <t>ACRÉSCIMO PARA POÇO DE VISITA RETANGULAR PARA ESGOTO, EM ALVENARIA COM BLOCOS DE CONCRETO, DIMENSÕES INTERNAS = 2X2 M. AF_12/2020</t>
  </si>
  <si>
    <t>ACRÉSCIMO PARA POÇO DE VISITA RETANGULAR PARA ESGOTO, EM ALVENARIA COM BLOCOS DE CONCRETO, DIMENSÕES INTERNAS = 2X2,5 M. AF_12/2020</t>
  </si>
  <si>
    <t>ACRÉSCIMO PARA POÇO DE VISITA RETANGULAR PARA ESGOTO, EM ALVENARIA COM BLOCOS DE CONCRETO, DIMENSÕES INTERNAS = 2X3 M. AF_12/2020</t>
  </si>
  <si>
    <t>ACRÉSCIMO PARA POÇO DE VISITA RETANGULAR PARA ESGOTO, EM ALVENARIA COM BLOCOS DE CONCRETO, DIMENSÕES INTERNAS = 2X3,5 M. AF_12/2020</t>
  </si>
  <si>
    <t>ACRÉSCIMO PARA POÇO DE VISITA RETANGULAR PARA ESGOTO, EM ALVENARIA COM BLOCOS DE CONCRETO, DIMENSÕES INTERNAS = 2X4 M. AF_12/2020</t>
  </si>
  <si>
    <t>ACRÉSCIMO PARA POÇO DE VISITA RETANGULAR PARA ESGOTO, EM ALVENARIA COM BLOCOS DE CONCRETO, DIMENSÕES INTERNAS = 2,5X2,5 M. AF_12/2020</t>
  </si>
  <si>
    <t>ACRÉSCIMO PARA POÇO DE VISITA RETANGULAR PARA ESGOTO, EM ALVENARIA COM BLOCOS DE CONCRETO, DIMENSÕES INTERNAS = 2,5X3 M. AF_12/2020</t>
  </si>
  <si>
    <t>ACRÉSCIMO PARA POÇO DE VISITA RETANGULAR PARA ESGOTO, EM ALVENARIA COM BLOCOS DE CONCRETO, DIMENSÕES INTERNAS = 2,5X3,5 M. AF_12/2020</t>
  </si>
  <si>
    <t>ACRÉSCIMO PARA POÇO DE VISITA RETANGULAR PARA ESGOTO, EM ALVENARIA COM BLOCOS DE CONCRETO, DIMENSÕES INTERNAS = 2,5X4 M. AF_12/2020</t>
  </si>
  <si>
    <t>ACRÉSCIMO PARA POÇO DE VISITA RETANGULAR PARA ESGOTO, EM ALVENARIA COM BLOCOS DE CONCRETO, DIMENSÕES INTERNAS = 3X3 M. AF_12/2020</t>
  </si>
  <si>
    <t>ACRÉSCIMO PARA POÇO DE VISITA RETANGULAR PARA ESGOTO, EM ALVENARIA COM BLOCOS DE CONCRETO, DIMENSÕES INTERNAS = 3X3,5 M. AF_12/2020</t>
  </si>
  <si>
    <t>ACRÉSCIMO PARA POÇO DE VISITA RETANGULAR PARA ESGOTO, EM ALVENARIA COM BLOCOS DE CONCRETO, DIMENSÕES INTERNAS = 3X4 M. AF_12/2020</t>
  </si>
  <si>
    <t>ACRÉSCIMO PARA POÇO DE VISITA RETANGULAR PARA ESGOTO, EM ALVENARIA COM BLOCOS DE CONCRETO, DIMENSÕES INTERNAS = 3,5X3,5 M. AF_12/2020</t>
  </si>
  <si>
    <t>ACRÉSCIMO PARA POÇO DE VISITA RETANGULAR PARA ESGOTO, EM ALVENARIA COM BLOCOS DE CONCRETO, DIMENSÕES INTERNAS = 3,5X4 M. AF_12/2020</t>
  </si>
  <si>
    <t>ACRÉSCIMO PARA POÇO DE VISITA RETANGULAR PARA ESGOTO, EM ALVENARIA COM BLOCOS DE CONCRETO, DIMENSÕES INTERNAS = 4X4 M. AF_12/2020</t>
  </si>
  <si>
    <t>CHAMINÉ CIRCULAR PARA POÇO DE VISITA PARA ESGOTO, EM CONCRETO PRÉ-MOLDADO, DIÂMETRO INTERNO = 0,6 M. AF_12/2020</t>
  </si>
  <si>
    <t>CHAMINÉ CIRCULAR PARA POÇO DE VISITA PARA ESGOTO, EM ALVENARIA COM TIJOLOS CERÂMICOS MACIÇOS, DIÂMETRO INTERNO = 0,6 M. AF_12/2020</t>
  </si>
  <si>
    <t>ACRÉSCIMO PARA POÇO DE VISITA CIRCULAR PARA ESGOTO, EM CONCRETO PRÉ-MOLDADO, DIÂMETRO INTERNO = 0,8 M. AF_12/2020</t>
  </si>
  <si>
    <t>211,99</t>
  </si>
  <si>
    <t>98410</t>
  </si>
  <si>
    <t>ACRÉSCIMO PARA POÇO DE VISITA CIRCULAR PARA DRENAGEM, EM CONCRETO PRÉ-MOLDADO, DIÂMETRO INTERNO = 1,2 M. AF_12/2020</t>
  </si>
  <si>
    <t>ACRÉSCIMO PARA POÇO DE VISITA RETANGULAR PARA DRENAGEM, EM ALVENARIA COM BLOCOS DE CONCRETO, DIMENSÕES INTERNAS = 1,5X1,5 M. AF_12/2020</t>
  </si>
  <si>
    <t>ACRÉSCIMO PARA POÇO DE VISITA CIRCULAR PARA DRENAGEM, EM ALVENARIA COM TIJOLOS CERÂMICOS MACIÇOS, DIÂMETRO INTERNO = 1,2 M. AF_12/2020</t>
  </si>
  <si>
    <t>ACRÉSCIMO PARA POÇO DE VISITA CIRCULAR PARA DRENAGEM, EM CONCRETO PRÉ-MOLDADO, DIÂMETRO INTERNO = 1,5 M. AF_12/2020</t>
  </si>
  <si>
    <t>ACRÉSCIMO PARA POÇO DE VISITA RETANGULAR PARA DRENAGEM, EM ALVENARIA COM BLOCOS DE CONCRETO, DIMENSÕES INTERNAS = 1,5X2 M. AF_12/2020</t>
  </si>
  <si>
    <t>ACRÉSCIMO PARA POÇO DE VISITA CIRCULAR PARA DRENAGEM, EM ALVENARIA COM TIJOLOS CERÂMICOS MACIÇOS, DIÂMETRO INTERNO = 1,5 M. AF_12/2020</t>
  </si>
  <si>
    <t>ACRÉSCIMO PARA POÇO DE VISITA RETANGULAR PARA DRENAGEM, EM ALVENARIA COM BLOCOS DE CONCRETO, DIMENSÕES INTERNAS = 1X1 M. AF_12/2020</t>
  </si>
  <si>
    <t>ACRÉSCIMO PARA POÇO DE VISITA RETANGULAR PARA DRENAGEM, EM ALVENARIA COM BLOCOS DE CONCRETO, DIMENSÕES INTERNAS = 1X1,5 M. AF_12/2020</t>
  </si>
  <si>
    <t>ACRÉSCIMO PARA POÇO DE VISITA RETANGULAR PARA DRENAGEM, EM ALVENARIA COM BLOCOS DE CONCRETO, DIMENSÕES INTERNAS = 1,5X2,5 M. AF_12/2020</t>
  </si>
  <si>
    <t>ACRÉSCIMO PARA POÇO DE VISITA RETANGULAR PARA DRENAGEM, EM ALVENARIA COM BLOCOS DE CONCRETO, DIMENSÕES INTERNAS = 1X2 M. AF_12/2020</t>
  </si>
  <si>
    <t>99268</t>
  </si>
  <si>
    <t>ACRÉSCIMO PARA POÇO DE VISITA RETANGULAR PARA DRENAGEM, EM ALVENARIA COM BLOCOS DE CONCRETO, DIMENSÕES INTERNAS = 1X2,5 M. AF_12/2020</t>
  </si>
  <si>
    <t>99270</t>
  </si>
  <si>
    <t>99275</t>
  </si>
  <si>
    <t>ACRÉSCIMO PARA POÇO DE VISITA RETANGULAR PARA DRENAGEM, EM ALVENARIA COM BLOCOS DE CONCRETO, DIMENSÕES INTERNAS = 1,5X3 M. AF_12/2020</t>
  </si>
  <si>
    <t>ACRÉSCIMO PARA POÇO DE VISITA RETANGULAR PARA DRENAGEM, EM ALVENARIA COM BLOCOS DE CONCRETO, DIMENSÕES INTERNAS = 1X3 M. AF_12/2020</t>
  </si>
  <si>
    <t>ACRÉSCIMO PARA POÇO DE VISITA CIRCULAR PARA DRENAGEM, EM CONCRETO PRÉ-MOLDADO, DIÂMETRO INTERNO = 0,8 M. AF_12/2020</t>
  </si>
  <si>
    <t>ACRÉSCIMO PARA POÇO DE VISITA RETANGULAR PARA DRENAGEM, EM ALVENARIA COM BLOCOS DE CONCRETO, DIMENSÕES INTERNAS = 1X3,5 M. AF_12/2020</t>
  </si>
  <si>
    <t>ACRÉSCIMO PARA POÇO DE VISITA RETANGULAR PARA DRENAGEM, EM ALVENARIA COM BLOCOS DE CONCRETO, DIMENSÕES INTERNAS = 2,5X2,5 M. AF_12/2020</t>
  </si>
  <si>
    <t>ACRÉSCIMO PARA POÇO DE VISITA CIRCULAR PARA DRENAGEM, EM ALVENARIA COM TIJOLOS CERÂMICOS MACIÇOS, DIÂMETRO INTERNO = 0,8 M. AF_12/2020</t>
  </si>
  <si>
    <t>99285</t>
  </si>
  <si>
    <t>ACRÉSCIMO PARA POÇO DE VISITA CIRCULAR PARA DRENAGEM, EM CONCRETO PRÉ-MOLDADO, DIÂMETRO INTERNO = 1 M. AF_12/2020</t>
  </si>
  <si>
    <t>ACRÉSCIMO PARA POÇO DE VISITA RETANGULAR PARA DRENAGEM, EM ALVENARIA COM BLOCOS DE CONCRETO, DIMENSÕES INTERNAS = 1X4 M. AF_12/2020</t>
  </si>
  <si>
    <t>ACRÉSCIMO PARA POÇO DE VISITA RETANGULAR PARA DRENAGEM, EM ALVENARIA COM BLOCOS DE CONCRETO, DIMENSÕES INTERNAS = 1,5X3,5 M. AF_12/2020</t>
  </si>
  <si>
    <t>ACRÉSCIMO PARA POÇO DE VISITA CIRCULAR PARA DRENAGEM, EM ALVENARIA COM TIJOLOS CERÂMICOS MACIÇOS, DIÂMETRO INTERNO = 1 M. AF_12/2020</t>
  </si>
  <si>
    <t>ACRÉSCIMO PARA POÇO DE VISITA RETANGULAR PARA DRENAGEM, EM ALVENARIA COM BLOCOS DE CONCRETO, DIMENSÕES INTERNAS = 2,5X3 M. AF_12/2020</t>
  </si>
  <si>
    <t>ACRÉSCIMO PARA POÇO DE VISITA RETANGULAR PARA DRENAGEM, EM ALVENARIA COM BLOCOS DE CONCRETO, DIMENSÕES INTERNAS = 1,5X4 M. AF_12/2020</t>
  </si>
  <si>
    <t>ACRÉSCIMO PARA POÇO DE VISITA RETANGULAR PARA DRENAGEM, EM ALVENARIA COM BLOCOS DE CONCRETO, DIMENSÕES INTERNAS = 2,5X3,5 M. AF_12/2020</t>
  </si>
  <si>
    <t>ACRÉSCIMO PARA POÇO DE VISITA RETANGULAR PARA DRENAGEM, EM ALVENARIA COM BLOCOS DE CONCRETO, DIMENSÕES INTERNAS = 2,5X4 M. AF_12/2020</t>
  </si>
  <si>
    <t>ACRÉSCIMO PARA POÇO DE VISITA RETANGULAR PARA DRENAGEM, EM ALVENARIA COM BLOCOS DE CONCRETO, DIMENSÕES INTERNAS = 3X3 M. AF_12/2020</t>
  </si>
  <si>
    <t>ACRÉSCIMO PARA POÇO DE VISITA RETANGULAR PARA DRENAGEM, EM ALVENARIA COM BLOCOS DE CONCRETO, DIMENSÕES INTERNAS = 3X3,5 M. AF_12/2020</t>
  </si>
  <si>
    <t>ACRÉSCIMO PARA POÇO DE VISITA RETANGULAR PARA DRENAGEM, EM ALVENARIA COM BLOCOS DE CONCRETO, DIMENSÕES INTERNAS = 2X2 M. AF_12/2020</t>
  </si>
  <si>
    <t>ACRÉSCIMO PARA POÇO DE VISITA RETANGULAR PARA DRENAGEM, EM ALVENARIA COM BLOCOS DE CONCRETO, DIMENSÕES INTERNAS = 3X4 M. AF_12/2020</t>
  </si>
  <si>
    <t>ACRÉSCIMO PARA POÇO DE VISITA RETANGULAR PARA DRENAGEM, EM ALVENARIA COM BLOCOS DE CONCRETO, DIMENSÕES INTERNAS = 3,5X3,5 M. AF_12/2020</t>
  </si>
  <si>
    <t>ACRÉSCIMO PARA POÇO DE VISITA RETANGULAR PARA DRENAGEM, EM ALVENARIA COM BLOCOS DE CONCRETO, DIMENSÕES INTERNAS = 3,5X4 M. AF_12/2020</t>
  </si>
  <si>
    <t>ACRÉSCIMO PARA POÇO DE VISITA RETANGULAR PARA DRENAGEM, EM ALVENARIA COM BLOCOS DE CONCRETO, DIMENSÕES INTERNAS = 2X2,5 M. AF_12/2020</t>
  </si>
  <si>
    <t>CHAMINÉ CIRCULAR PARA POÇO DE VISITA PARA DRENAGEM, EM CONCRETO PRÉ-MOLDADO, DIÂMETRO INTERNO = 0,6 M. AF_12/2020</t>
  </si>
  <si>
    <t>CHAMINÉ CIRCULAR PARA POÇO DE VISITA PARA DRENAGEM, EM ALVENARIA COM TIJOLOS CERÂMICOS MACIÇOS, DIÂMETRO INTERNO = 0,6 M. AF_12/2020</t>
  </si>
  <si>
    <t>ACRÉSCIMO PARA POÇO DE VISITA RETANGULAR PARA DRENAGEM, EM ALVENARIA COM BLOCOS DE CONCRETO, DIMENSÕES INTERNAS = 2X3 M. AF_12/2020</t>
  </si>
  <si>
    <t>ACRÉSCIMO PARA POÇO DE VISITA RETANGULAR PARA DRENAGEM, EM ALVENARIA COM BLOCOS DE CONCRETO, DIMENSÕES INTERNAS = 2X3,5 M. AF_12/2020</t>
  </si>
  <si>
    <t>ACRÉSCIMO PARA POÇO DE VISITA RETANGULAR PARA DRENAGEM, EM ALVENARIA COM BLOCOS DE CONCRETO, DIMENSÕES INTERNAS = 2X4 M. AF_12/2020</t>
  </si>
  <si>
    <t>ACRÉSCIMO PARA POÇO DE VISITA RETANGULAR PARA DRENAGEM, EM ALVENARIA COM BLOCOS DE CONCRETO, DIMENSÕES INTERNAS = 4X4 M. AF_12/2020</t>
  </si>
  <si>
    <t>101800</t>
  </si>
  <si>
    <t>CAIXA COM GRELHA RETANGULAR DE FERRO FUNDIDO, EM ALVENARIA COM TIJOLOS CERÂMICOS MACIÇOS, DIMENSÕES INTERNAS: 0,30 X 1,00 X 1,00. AF_12/2020</t>
  </si>
  <si>
    <t>101801</t>
  </si>
  <si>
    <t>CAIXA COM GRELHA RETANGULAR DE FERRO FUNDIDO, EM ALVENARIA COM BLOCOS DE CONCRETO, DIMENSÕES INTERNAS: 0,30 X 1,00 X 1,00. AF_12/2020</t>
  </si>
  <si>
    <t>101806</t>
  </si>
  <si>
    <t>101807</t>
  </si>
  <si>
    <t>101808</t>
  </si>
  <si>
    <t>101809</t>
  </si>
  <si>
    <t>102139</t>
  </si>
  <si>
    <t>102141</t>
  </si>
  <si>
    <t>102142</t>
  </si>
  <si>
    <t>102457</t>
  </si>
  <si>
    <t>26,96</t>
  </si>
  <si>
    <t>40,34</t>
  </si>
  <si>
    <t>62,53</t>
  </si>
  <si>
    <t>40,04</t>
  </si>
  <si>
    <t>94277</t>
  </si>
  <si>
    <t>ASSENTAMENTO DE GUIA (MEIO-FIO) EM TRECHO RETO, CONFECCIONADA EM CONCRETO PRÉ-FABRICADO, DIMENSÕES 80X08X08X25 CM (COMPRIMENTO X BASE INFERIOR X BASE SUPERIOR X ALTURA), PARA URBANIZAÇÃO INTERNA DE EMPREENDIMENTOS. AF_06/2016</t>
  </si>
  <si>
    <t>94278</t>
  </si>
  <si>
    <t>ASSENTAMENTO DE GUIA (MEIO-FIO) EM TRECHO CURVO, CONFECCIONADA EM CONCRETO PRÉ-FABRICADO, DIMENSÕES 80X08X08X25 CM (COMPRIMENTO X BASE INFERIOR X BASE SUPERIOR X ALTURA), PARA URBANIZAÇÃO INTERNA DE EMPREENDIMENTOS. AF_06/2016</t>
  </si>
  <si>
    <t>94279</t>
  </si>
  <si>
    <t>ASSENTAMENTO DE GUIA (MEIO-FIO) EM TRECHO RETO, CONFECCIONADA EM CONCRETO PRÉ-FABRICADO, DIMENSÕES 39X6,5X6,5X19 CM (COMPRIMENTO X BASE INFERIOR X BASE SUPERIOR X ALTURA), PARA DELIMITAÇÃO DE JARDINS, PRAÇAS OU PASSEIOS. AF_05/2016</t>
  </si>
  <si>
    <t>94280</t>
  </si>
  <si>
    <t>ASSENTAMENTO DE GUIA (MEIO-FIO) EM TRECHO CURVO, CONFECCIONADA EM CONCRETO PRÉ-FABRICADO, DIMENSÕES 39X6,5X6,5X19 CM (COMPRIMENTO X BASE INFERIOR X BASE SUPERIOR X ALTURA), PARA DELIMITAÇÃO DE JARDINS, PRAÇAS OU PASSEIOS. AF_05/2016</t>
  </si>
  <si>
    <t>56,29</t>
  </si>
  <si>
    <t>67,37</t>
  </si>
  <si>
    <t>77,87</t>
  </si>
  <si>
    <t>50,69</t>
  </si>
  <si>
    <t>BUEIROS</t>
  </si>
  <si>
    <t>0317</t>
  </si>
  <si>
    <t>102727</t>
  </si>
  <si>
    <t>FABRICAÇÃO, MONTAGEM E DESMONTAGEM DE FÔRMA PARA BOCA PARA BUEIRO, EM CHAPA DE MADEIRA COMPENSADA RESINADA, E = 17 MM, 2 UTILIZAÇÕES. AF_07/2021</t>
  </si>
  <si>
    <t>102728</t>
  </si>
  <si>
    <t>ARMAÇÃO DE MURO ALA E MURO TESTA UTILIZANDO AÇO CA-50 DE 6,3 MM - MONTAGEM. AF_07/2021</t>
  </si>
  <si>
    <t>102729</t>
  </si>
  <si>
    <t>ARMAÇÃO DE MURO ALA E MURO TESTA UTILIZANDO AÇO CA-50 DE 8 MM - MONTAGEM. AF_07/2021</t>
  </si>
  <si>
    <t>17,14</t>
  </si>
  <si>
    <t>102730</t>
  </si>
  <si>
    <t>ARMAÇÃO DE MURO ALA E MURO TESTA UTILIZANDO AÇO CA-50 DE 10 MM - MONTAGEM. AF_07/2021</t>
  </si>
  <si>
    <t>102731</t>
  </si>
  <si>
    <t>ARMAÇÃO DE MURO ALA E MURO TESTA UTILIZANDO AÇO CA-50 DE 12,5 MM - MONTAGEM. AF_07/2021</t>
  </si>
  <si>
    <t>102732</t>
  </si>
  <si>
    <t>ARMAÇÃO DE MURO ALA E MURO TESTA UTILIZANDO AÇO CA-50 DE 16 MM - MONTAGEM. AF_07/2021</t>
  </si>
  <si>
    <t>102733</t>
  </si>
  <si>
    <t>ARMAÇÃO DE MURO ALA E MURO TESTA UTILIZANDO AÇO CA-50 DE 20 MM - MONTAGEM. AF_07/2021</t>
  </si>
  <si>
    <t>102734</t>
  </si>
  <si>
    <t>ARMAÇÃO DE SOLEIRA UTILIZANDO AÇO CA-50 DE 6,3 MM - MONTAGEM. AF_07/2021</t>
  </si>
  <si>
    <t>102735</t>
  </si>
  <si>
    <t>ARMAÇÃO DE SOLEIRA UTILIZANDO AÇO CA-50 DE 8 MM - MONTAGEM. AF_07/2021</t>
  </si>
  <si>
    <t>102736</t>
  </si>
  <si>
    <t>CONCRETAGEM DE BOCA PARA BUEIRO, FCK = 20 MPA, COM USO DE BOMBA - LANÇAMENTO, ADENSAMENTO E ACABAMENTO. AF_07/2021</t>
  </si>
  <si>
    <t>102737</t>
  </si>
  <si>
    <t>BOCA PARA BUEIRO SIMPLES TUBULAR D = 40 CM EM CONCRETO, ALAS COM ESCONSIDADE DE 0°, INCLUINDO FÔRMAS E MATERIAIS. AF_07/2021</t>
  </si>
  <si>
    <t>102738</t>
  </si>
  <si>
    <t>BOCA PARA BUEIRO SIMPLES TUBULAR D = 60 CM EM CONCRETO, ALAS COM ESCONSIDADE DE 0°, INCLUINDO FÔRMAS E MATERIAIS. AF_07/2021</t>
  </si>
  <si>
    <t>102739</t>
  </si>
  <si>
    <t>BOCA PARA BUEIRO SIMPLES TUBULAR D = 80 CM EM CONCRETO, ALAS COM ESCONSIDADE DE 0°, INCLUINDO FÔRMAS E MATERIAIS. AF_07/2021</t>
  </si>
  <si>
    <t>102740</t>
  </si>
  <si>
    <t>BOCA PARA BUEIRO SIMPLES TUBULAR D = 100 CM EM CONCRETO, ALAS COM ESCONSIDADE DE 0°, INCLUINDO FÔRMAS E MATERIAIS. AF_07/2021</t>
  </si>
  <si>
    <t>102741</t>
  </si>
  <si>
    <t>BOCA PARA BUEIRO SIMPLES TUBULAR D = 120 CM EM CONCRETO, ALAS COM ESCONSIDADE DE 0°, INCLUINDO FÔRMAS E MATERIAIS. AF_07/2021</t>
  </si>
  <si>
    <t>102742</t>
  </si>
  <si>
    <t>BOCA PARA BUEIRO SIMPLES TUBULAR D = 150 CM EM CONCRETO, ALAS COM ESCONSIDADE DE 0°, INCLUINDO FÔRMAS E MATERIAIS. AF_07/2021</t>
  </si>
  <si>
    <t>102743</t>
  </si>
  <si>
    <t>BOCA PARA BUEIRO DUPLO TUBULAR D = 80 CM EM CONCRETO, ALAS COM ESCONSIDADE DE 0°, INCLUINDO FÔRMAS E MATERIAIS. AF_07/2021</t>
  </si>
  <si>
    <t>102744</t>
  </si>
  <si>
    <t>BOCA PARA BUEIRO DUPLO TUBULAR D = 100 CM EM CONCRETO, ALAS COM ESCONSIDADE DE 0°, INCLUINDO FÔRMAS E MATERIAIS. AF_07/2021</t>
  </si>
  <si>
    <t>102745</t>
  </si>
  <si>
    <t>BOCA PARA BUEIRO DUPLO TUBULAR D = 120 CM EM CONCRETO, ALAS COM ESCONSIDADE DE 0°, INCLUINDO FÔRMAS E MATERIAIS. AF_07/2021</t>
  </si>
  <si>
    <t>102746</t>
  </si>
  <si>
    <t>BOCA PARA BUEIRO DUPLO TUBULAR D = 150 CM EM CONCRETO, ALAS COM ESCONSIDADE DE 0°, INCLUINDO FÔRMAS E MATERIAIS. AF_07/2021</t>
  </si>
  <si>
    <t>102747</t>
  </si>
  <si>
    <t>BOCA PARA BUEIRO TRIPLO TUBULAR D = 100 CM EM CONCRETO, ALAS COM ESCONSIDADE DE 0°, INCLUINDO FÔRMAS E MATERIAIS. AF_07/2021</t>
  </si>
  <si>
    <t>102748</t>
  </si>
  <si>
    <t>BOCA PARA BUEIRO TRIPLO TUBULAR D = 120 CM EM CONCRETO, ALAS COM ESCONSIDADE DE 0°, INCLUINDO FÔRMAS E MATERIAIS. AF_07/2021</t>
  </si>
  <si>
    <t>102749</t>
  </si>
  <si>
    <t>BOCA PARA BUEIRO TRIPLO TUBULAR D = 150 CM EM CONCRETO, ALAS COM ESCONSIDADE DE 0°, INCLUINDO FÔRMAS E MATERIAIS. AF_07/2021</t>
  </si>
  <si>
    <t>102750</t>
  </si>
  <si>
    <t>BOCA PARA BUEIRO SIMPLES TUBULAR D = 60 CM EM CONCRETO, ALAS COM ESCONSIDADE DE 30°, INCLUINDO FÔRMAS E MATERIAIS. AF_07/2021</t>
  </si>
  <si>
    <t>102751</t>
  </si>
  <si>
    <t>BOCA PARA BUEIRO SIMPLES TUBULAR D = 80 CM EM CONCRETO, ALAS COM ESCONSIDADE DE 30°, INCLUINDO FÔRMAS E MATERIAIS. AF_07/2021</t>
  </si>
  <si>
    <t>102752</t>
  </si>
  <si>
    <t>BOCA PARA BUEIRO SIMPLES TUBULAR D = 100 CM EM CONCRETO, ALAS COM ESCONSIDADE DE 30°, INCLUINDO FÔRMAS E MATERIAIS. AF_07/2021</t>
  </si>
  <si>
    <t>102753</t>
  </si>
  <si>
    <t>BOCA PARA BUEIRO SIMPLES TUBULAR D = 120 CM EM CONCRETO, ALAS COM ESCONSIDADE DE 30°, INCLUINDO FÔRMAS E MATERIAIS. AF_07/2021</t>
  </si>
  <si>
    <t>102754</t>
  </si>
  <si>
    <t>BOCA PARA BUEIRO SIMPLES TUBULAR D = 150 CM EM CONCRETO, ALAS COM ESCONSIDADE DE 30°, INCLUINDO FÔRMAS E MATERIAIS. AF_07/2021</t>
  </si>
  <si>
    <t>102755</t>
  </si>
  <si>
    <t>BOCA PARA BUEIRO DUPLO TUBULAR D = 100 CM EM CONCRETO, ALAS COM ESCONSIDADE DE 30°, INCLUINDO FÔRMAS E MATERIAIS. AF_07/2021</t>
  </si>
  <si>
    <t>102756</t>
  </si>
  <si>
    <t>BOCA PARA BUEIRO DUPLO TUBULAR D = 120 CM EM CONCRETO, ALAS COM ESCONSIDADE DE 30°, INCLUINDO FÔRMAS E MATERIAIS. AF_07/2021</t>
  </si>
  <si>
    <t>102757</t>
  </si>
  <si>
    <t>BOCA PARA BUEIRO DUPLO TUBULAR D = 150 CM EM CONCRETO, ALAS COM ESCONSIDADE DE 30°, INCLUINDO FÔRMAS E MATERIAIS. AF_07/2021</t>
  </si>
  <si>
    <t>102758</t>
  </si>
  <si>
    <t>BOCA PARA BUEIRO TRIPLO TUBULAR D = 100 CM EM CONCRETO, ALAS COM ESCONSIDADE DE 30°, INCLUINDO FÔRMAS E MATERIAIS. AF_07/2021</t>
  </si>
  <si>
    <t>102759</t>
  </si>
  <si>
    <t>BOCA PARA BUEIRO TRIPLO TUBULAR D = 120 CM EM CONCRETO, ALAS COM ESCONSIDADE DE 30°, INCLUINDO FÔRMAS E MATERIAIS. AF_07/2021</t>
  </si>
  <si>
    <t>102760</t>
  </si>
  <si>
    <t>BOCA PARA BUEIRO TRIPLO TUBULAR D = 150 CM EM CONCRETO, ALAS COM ESCONSIDADE DE 30°, INCLUINDO FÔRMAS E MATERIAIS. AF_07/2021</t>
  </si>
  <si>
    <t>102761</t>
  </si>
  <si>
    <t>BOCA PARA BUEIRO SIMPLES CELULAR 150 X 150 CM EM CONCRETO, ALAS COM ESCONSIDADE DE 30°, INCLUINDO FÔRMAS E MATERIAIS. AF_07/2021</t>
  </si>
  <si>
    <t>102762</t>
  </si>
  <si>
    <t>BOCA PARA BUEIRO SIMPLES CELULAR 200 X 200 CM EM CONCRETO, ALAS COM ESCONSIDADE DE 30°, INCLUINDO FÔRMAS E MATERIAIS. AF_07/2021</t>
  </si>
  <si>
    <t>102763</t>
  </si>
  <si>
    <t>BOCA PARA BUEIRO SIMPLES CELULAR 250 X 250 CM EM CONCRETO, ALAS COM ESCONSIDADE DE 30°, INCLUINDO FÔRMAS E MATERIAIS. AF_07/2021</t>
  </si>
  <si>
    <t>102764</t>
  </si>
  <si>
    <t>BOCA PARA BUEIRO SIMPLES CELULAR 300 X 300 CM EM CONCRETO, ALAS COM ESCONSIDADE DE 30°, INCLUINDO FÔRMAS E MATERIAIS. AF_07/2021</t>
  </si>
  <si>
    <t>102765</t>
  </si>
  <si>
    <t>BOCA PARA BUEIRO DUPLO CELULAR 150 X 150 CM EM CONCRETO, ALAS COM ESCONSIDADE DE 30°, INCLUINDO FÔRMAS E MATERIAIS. AF_07/2021</t>
  </si>
  <si>
    <t>102766</t>
  </si>
  <si>
    <t>BOCA PARA BUEIRO DUPLO CELULAR 200 X 200 CM EM CONCRETO, ALAS COM ESCONSIDADE DE 30°, INCLUINDO FÔRMAS E MATERIAIS. AF_07/2021</t>
  </si>
  <si>
    <t>102767</t>
  </si>
  <si>
    <t>BOCA PARA BUEIRO DUPLO CELULAR 250 X 250 CM EM CONCRETO, ALAS COM ESCONSIDADE DE 30°, INCLUINDO FÔRMAS E MATERIAIS. AF_07/2021</t>
  </si>
  <si>
    <t>102768</t>
  </si>
  <si>
    <t>BOCA PARA BUEIRO DUPLO CELULAR 300 X 300 CM EM CONCRETO, ALAS COM ESCONSIDADE DE 30°, INCLUINDO FÔRMAS E MATERIAIS. AF_07/2021</t>
  </si>
  <si>
    <t>102769</t>
  </si>
  <si>
    <t>BOCA PARA BUEIRO TRIPLO CELULAR 150 X 150 CM EM CONCRETO, ALAS COM ESCONSIDADE DE 30°, INCLUINDO FÔRMAS E MATERIAIS. AF_07/2021</t>
  </si>
  <si>
    <t>102770</t>
  </si>
  <si>
    <t>BOCA PARA BUEIRO TRIPLO CELULAR 200 X 200 CM EM CONCRETO, ALAS COM ESCONSIDADE DE 30°, INCLUINDO FÔRMAS E MATERIAIS. AF_07/2021</t>
  </si>
  <si>
    <t>102771</t>
  </si>
  <si>
    <t>BOCA PARA BUEIRO TRIPLO CELULAR 250 X 250 CM EM CONCRETO, ALAS COM ESCONSIDADE DE 30°, INCLUINDO FÔRMAS E MATERIAIS. AF_07/2021</t>
  </si>
  <si>
    <t>102772</t>
  </si>
  <si>
    <t>BOCA PARA BUEIRO TRIPLO CELULAR 300 X 300 CM EM CONCRETO, ALAS COM ESCONSIDADE DE 30°, INCLUINDO FÔRMAS E MATERIAIS. AF_07/2021</t>
  </si>
  <si>
    <t>102773</t>
  </si>
  <si>
    <t>BOCA PARA BUEIRO SIMPLES TUBULAR D = 40 CM EM GABIÃO, ALAS COM ESCONSIDADE DE 45°, INCLUINDO FÔRMAS E MATERIAIS. AF_07/2021</t>
  </si>
  <si>
    <t>102774</t>
  </si>
  <si>
    <t>BOCA PARA BUEIRO SIMPLES TUBULAR D = 60 CM EM GABIÃO, ALAS COM ESCONSIDADE DE 45°, INCLUINDO FÔRMAS E MATERIAIS. AF_07/2021</t>
  </si>
  <si>
    <t>102775</t>
  </si>
  <si>
    <t>BOCA PARA BUEIRO SIMPLES TUBULAR D = 80 CM EM GABIÃO, ALAS COM ESCONSIDADE DE 45°, INCLUINDO FÔRMAS E MATERIAIS. AF_07/2021</t>
  </si>
  <si>
    <t>102776</t>
  </si>
  <si>
    <t>BOCA PARA BUEIRO SIMPLES TUBULAR D = 100 CM EM GABIÃO, ALAS COM ESCONSIDADE DE 45°, INCLUINDO FÔRMAS E MATERIAIS. AF_07/2021</t>
  </si>
  <si>
    <t>102777</t>
  </si>
  <si>
    <t>BOCA PARA BUEIRO SIMPLES TUBULAR D = 120 CM EM GABIÃO, ALAS COM ESCONSIDADE DE 45°, INCLUINDO FÔRMAS E MATERIAIS. AF_07/2021</t>
  </si>
  <si>
    <t>102778</t>
  </si>
  <si>
    <t>BOCA PARA BUEIRO SIMPLES TUBULAR D = 150 CM EM GABIÃO, ALAS COM ESCONSIDADE DE 45°, INCLUINDO FÔRMAS E MATERIAIS. AF_07/2021</t>
  </si>
  <si>
    <t>102779</t>
  </si>
  <si>
    <t>BOCA PARA BUEIRO DUPLO TUBULAR D = 40 CM EM GABIÃO, ALAS COM ESCONSIDADE DE 45°, INCLUINDO FÔRMAS E MATERIAIS. AF_07/2021</t>
  </si>
  <si>
    <t>102780</t>
  </si>
  <si>
    <t>BOCA PARA BUEIRO DUPLO TUBULAR D = 60 CM EM GABIÃO, ALAS COM ESCONSIDADE DE 45°, INCLUINDO FÔRMAS E MATERIAIS. AF_07/2021</t>
  </si>
  <si>
    <t>102781</t>
  </si>
  <si>
    <t>BOCA PARA BUEIRO DUPLO TUBULAR D = 80 CM EM GABIÃO, ALAS COM ESCONSIDADE DE 45°, INCLUINDO FÔRMAS E MATERIAIS. AF_07/2021</t>
  </si>
  <si>
    <t>102782</t>
  </si>
  <si>
    <t>BOCA PARA BUEIRO DUPLO TUBULAR D = 100 CM EM GABIÃO, ALAS COM ESCONSIDADE DE 45°, INCLUINDO FÔRMAS E MATERIAIS. AF_07/2021</t>
  </si>
  <si>
    <t>102783</t>
  </si>
  <si>
    <t>BOCA PARA BUEIRO DUPLO TUBULAR D = 120 CM EM GABIÃO, ALAS COM ESCONSIDADE DE 45°, INCLUINDO FÔRMAS E MATERIAIS. AF_07/2021</t>
  </si>
  <si>
    <t>102784</t>
  </si>
  <si>
    <t>BOCA PARA BUEIRO DUPLO TUBULAR D = 150 CM EM GABIÃO, ALAS COM ESCONSIDADE DE 45°, INCLUINDO FÔRMAS E MATERIAIS. AF_07/2021</t>
  </si>
  <si>
    <t>102785</t>
  </si>
  <si>
    <t>BOCA PARA BUEIRO TRIPLO TUBULAR D = 40 CM EM GABIÃO, ALAS COM ESCONSIDADE DE 45°, INCLUINDO FÔRMAS E MATERIAIS. AF_07/2021</t>
  </si>
  <si>
    <t>102786</t>
  </si>
  <si>
    <t>BOCA PARA BUEIRO TRIPLO TUBULAR D = 60 CM EM GABIÃO, ALAS COM ESCONSIDADE DE 45°, INCLUINDO FÔRMAS E MATERIAIS. AF_07/2021</t>
  </si>
  <si>
    <t>102787</t>
  </si>
  <si>
    <t>BOCA PARA BUEIRO TRIPLO TUBULAR D = 80 CM EM GABIÃO, ALAS COM ESCONSIDADE DE 45°, INCLUINDO FÔRMAS E MATERIAIS. AF_07/2021</t>
  </si>
  <si>
    <t>102788</t>
  </si>
  <si>
    <t>BOCA PARA BUEIRO TRIPLO TUBULAR D = 100 CM EM GABIÃO, ALAS COM ESCONSIDADE DE 45°, INCLUINDO FÔRMAS E MATERIAIS. AF_07/2021</t>
  </si>
  <si>
    <t>102789</t>
  </si>
  <si>
    <t>BOCA PARA BUEIRO TRIPLO TUBULAR D = 120 CM EM GABIÃO, ALAS COM ESCONSIDADE DE 45°, INCLUINDO FÔRMAS E MATERIAIS. AF_07/2021</t>
  </si>
  <si>
    <t>102790</t>
  </si>
  <si>
    <t>BOCA PARA BUEIRO TRIPLO TUBULAR D = 150 CM EM GABIÃO, ALAS COM ESCONSIDADE DE 45°, INCLUINDO FÔRMAS E MATERIAIS. AF_07/2021</t>
  </si>
  <si>
    <t>102791</t>
  </si>
  <si>
    <t>BOCA PARA BUEIRO SIMPLES CELULAR 150 X 150 CM EM GABIÃO, ALAS COM ESCONSIDADE DE 45°, INCLUINDO FÔRMAS E MATERIAIS. AF_07/2021</t>
  </si>
  <si>
    <t>102792</t>
  </si>
  <si>
    <t>BOCA PARA BUEIRO SIMPLES CELULAR 200 X 200 CM EM GABIÃO, ALAS COM ESCONSIDADE DE 45°, INCLUINDO FÔRMAS E MATERIAIS. AF_07/2021</t>
  </si>
  <si>
    <t>102793</t>
  </si>
  <si>
    <t>BOCA PARA BUEIRO SIMPLES CELULAR 250 X 250 CM EM GABIÃO, ALAS COM ESCONSIDADE DE 45°, INCLUINDO FÔRMAS E MATERIAIS. AF_07/2021</t>
  </si>
  <si>
    <t>102794</t>
  </si>
  <si>
    <t>BOCA PARA BUEIRO SIMPLES CELULAR 300 X 300 CM EM GABIÃO, ALAS COM ESCONSIDADE DE 45°, INCLUINDO FÔRMAS E MATERIAIS. AF_07/2021</t>
  </si>
  <si>
    <t>102795</t>
  </si>
  <si>
    <t>BOCA PARA BUEIRO DUPLO CELULAR 150 X 150 CM EM GABIÃO, ALAS COM ESCONSIDADE DE 45°, INCLUINDO FÔRMAS E MATERIAIS. AF_07/2021</t>
  </si>
  <si>
    <t>102796</t>
  </si>
  <si>
    <t>BOCA PARA BUEIRO DUPLO CELULAR 200 X 200 CM EM GABIÃO, ALAS COM ESCONSIDADE DE 45°, INCLUINDO FÔRMAS E MATERIAIS. AF_07/2021</t>
  </si>
  <si>
    <t>102797</t>
  </si>
  <si>
    <t>BOCA PARA BUEIRO DUPLO CELULAR 250 X 250 CM EM GABIÃO, ALAS COM ESCONSIDADE DE 45°, INCLUINDO FÔRMAS E MATERIAIS. AF_07/2021</t>
  </si>
  <si>
    <t>102798</t>
  </si>
  <si>
    <t>BOCA PARA BUEIRO DUPLO CELULAR 300 X 300 CM EM GABIÃO, ALAS COM ESCONSIDADE DE 45°, INCLUINDO FÔRMAS E MATERIAIS. AF_07/2021</t>
  </si>
  <si>
    <t>102799</t>
  </si>
  <si>
    <t>BOCA PARA BUEIRO TRIPLO CELULAR 150 X 150 CM EM GABIÃO, ALAS COM ESCONSIDADE DE 45°, INCLUINDO FÔRMAS E MATERIAIS. AF_07/2021</t>
  </si>
  <si>
    <t>102800</t>
  </si>
  <si>
    <t>BOCA PARA BUEIRO TRIPLO CELULAR 200 X 200 CM EM GABIÃO, ALAS COM ESCONSIDADE DE 45°, INCLUINDO FÔRMAS E MATERIAIS. AF_07/2021</t>
  </si>
  <si>
    <t>102801</t>
  </si>
  <si>
    <t>BOCA PARA BUEIRO TRIPLO CELULAR 250 X 250 CM EM GABIÃO, ALAS COM ESCONSIDADE DE 45°, INCLUINDO FÔRMAS E MATERIAIS. AF_07/2021</t>
  </si>
  <si>
    <t>102802</t>
  </si>
  <si>
    <t>BOCA PARA BUEIRO TRIPLO CELULAR 300 X 300 CM EM GABIÃO, ALAS COM ESCONSIDADE DE 45°, INCLUINDO FÔRMAS E MATERIAIS. AF_07/2021</t>
  </si>
  <si>
    <t>101570</t>
  </si>
  <si>
    <t>ESCORAMENTO DE VALA, TIPO PONTALETEAMENTO, COM PROFUNDIDADE DE 0 A 1,5 M, LARGURA MENOR QUE 1,5 M. AF_08/2020</t>
  </si>
  <si>
    <t>101571</t>
  </si>
  <si>
    <t>ESCORAMENTO DE VALA, TIPO PONTALETEAMENTO, COM PROFUNDIDADE DE 0 A 1,5 M, LARGURA MAIOR OU IGUAL A 1,5 M E MENOR QUE 2,5 M. AF_08/2020</t>
  </si>
  <si>
    <t>101572</t>
  </si>
  <si>
    <t>ESCORAMENTO DE VALA, TIPO PONTALETEAMENTO, COM PROFUNDIDADE DE 1,5 A 3,0 M, LARGURA MENOR QUE 1,5 M. AF_08/2020</t>
  </si>
  <si>
    <t>101573</t>
  </si>
  <si>
    <t>ESCORAMENTO DE VALA, TIPO PONTALETEAMENTO, COM PROFUNDIDADE DE 1,5 A 3,0 M, LARGURA MAIOR OU IGUAL A 1,5 M E MENOR QUE 2,5 M. AF_08/2020</t>
  </si>
  <si>
    <t>101574</t>
  </si>
  <si>
    <t>ESCORAMENTO DE VALA, TIPO PONTALETEAMENTO, COM PROFUNDIDADE DE 3,0 A 4,5 M, LARGURA MENOR QUE 1,5 M. AF_08/2020</t>
  </si>
  <si>
    <t>101575</t>
  </si>
  <si>
    <t>ESCORAMENTO DE VALA, TIPO PONTALETEAMENTO, COM PROFUNDIDADE DE 3,0 A 4,5 M, LARGURA MAIOR OU IGUAL A 1,5 M E MENOR QUE 2,5 M. AF_08/2020</t>
  </si>
  <si>
    <t>101576</t>
  </si>
  <si>
    <t>ESCORAMENTO DE VALA, TIPO DESCONTÍNUO, COM PROFUNDIDADE DE 0 A 1,5 M, LARGURA MENOR QUE 1,5 M. AF_08/2020</t>
  </si>
  <si>
    <t>43,66</t>
  </si>
  <si>
    <t>101577</t>
  </si>
  <si>
    <t>ESCORAMENTO DE VALA, TIPO DESCONTÍNUO, COM PROFUNDIDADE DE 0 A 1,5 M, LARGURA MAIOR OU IGUAL A 1,5 M E MENOR QUE 2,5 M. AF_08/2020</t>
  </si>
  <si>
    <t>101578</t>
  </si>
  <si>
    <t>ESCORAMENTO DE VALA, TIPO DESCONTÍNUO, COM PROFUNDIDADE DE 1,5 M A 3,0 M, LARGURA MENOR QUE 1,5 M. AF_08/2020</t>
  </si>
  <si>
    <t>101579</t>
  </si>
  <si>
    <t>ESCORAMENTO DE VALA, TIPO DESCONTÍNUO, COM PROFUNDIDADE DE 1,5 A 3,0 M, LARGURA MAIOR OU IGUAL A 1,5 M E MENOR QUE 2,5 M. AF_08/2020</t>
  </si>
  <si>
    <t>101580</t>
  </si>
  <si>
    <t>ESCORAMENTO DE VALA, TIPO DESCONTÍNUO, COM PROFUNDIDADE DE 3,0 A 4,5 M, LARGURA MENOR QUE 1,5 M. AF_08/2020</t>
  </si>
  <si>
    <t>33,40</t>
  </si>
  <si>
    <t>101581</t>
  </si>
  <si>
    <t>ESCORAMENTO DE VALA, TIPO DESCONTÍNUO, COM PROFUNDIDADE DE 3,0 A 4,5 M, LARGURA MAIOR OU IGUAL A 1,5 E MENOR QUE 2,5 M. AF_08/2020</t>
  </si>
  <si>
    <t>101582</t>
  </si>
  <si>
    <t>ESCORAMENTO DE VALA, TIPO CONTÍNUO, COM PROFUNDIDADE DE 0 A 1,5 M, LARGURA MENOR QUE 1,5 M. AF_08/2020</t>
  </si>
  <si>
    <t>72,19</t>
  </si>
  <si>
    <t>101583</t>
  </si>
  <si>
    <t>ESCORAMENTO DE VALA, TIPO CONTÍNUO, COM PROFUNDIDADE DE 0 A 1,5 M, LARGURA MAIOR OU IGUAL A 1,5 M E MENOR QUE 2,5 M. AF_08/2020</t>
  </si>
  <si>
    <t>101584</t>
  </si>
  <si>
    <t>ESCORAMENTO DE VALA, TIPO CONTÍNUO, COM PROFUNDIDADE DE 1,5 M A 3,0 M, LARGURA MENOR QUE 1,5 M. AF_08/2020</t>
  </si>
  <si>
    <t>101585</t>
  </si>
  <si>
    <t>ESCORAMENTO DE VALA, TIPO CONTÍNUO, COM PROFUNDIDADE DE 1,5 A 3,0 M, LARGURA MAIOR OU IGUAL A 1,5 M E MENOR QUE 2,5 M. AF_08/2020</t>
  </si>
  <si>
    <t>101586</t>
  </si>
  <si>
    <t>ESCORAMENTO DE VALA, TIPO CONTÍNUO, COM PROFUNDIDADE DE 3,0 A 4,5 M, LARGURA MENOR QUE 1,5 M. AF_08/2020</t>
  </si>
  <si>
    <t>101587</t>
  </si>
  <si>
    <t>ESCORAMENTO DE VALA, TIPO CONTÍNUO, COM PROFUNDIDADE DE 3,0 A 4,5 M, LARGURA MAIOR OU IGUAL A 1,5 E MENOR QUE 2,5 M. AF_08/2020</t>
  </si>
  <si>
    <t>ESCORAMENTO METALICO EM VALAS OU POCOS</t>
  </si>
  <si>
    <t>0024</t>
  </si>
  <si>
    <t>101588</t>
  </si>
  <si>
    <t>ESCORAMENTO DE VALA, TIPO CONTÍNUO COM PERFIL METÁLICO "U", COM PROFUNDIDADE DE 0 A 1,5 M, LARGURA MENOR QUE 1,5 M. AF_08/2020</t>
  </si>
  <si>
    <t>101589</t>
  </si>
  <si>
    <t>ESCORAMENTO DE VALA,TIPO CONTÍNUO COM PERFIL METÁLICO "U", COM PROFUNDIDADE DE 0 A 1,5 M, LARGURA MAIOR OU IGUAL A 1,5 E MENOR QUE 2,5 M. AF_08/2020</t>
  </si>
  <si>
    <t>101590</t>
  </si>
  <si>
    <t>ESCORAMENTO DE VALA, TIPO CONTÍNUO COM PERFIL METÁLICO "U", COM PROFUNDIDADE DE 1,5 A 3,0 M, LARGURA MENOR QUE 1,5 M. AF_08/2020</t>
  </si>
  <si>
    <t>101591</t>
  </si>
  <si>
    <t>ESCORAMENTO DE VALA, TIPO CONTÍNUO COM PERFIL METÁLICO "U", COM PROFUNDIDADE DE 1,5 A 3,0 M, LARGURA MAIOR OU IGUAL 1,5 M E MENOR QUE 2,5 M. AF_08/2020</t>
  </si>
  <si>
    <t>101592</t>
  </si>
  <si>
    <t>ESCORAMENTO DE VALA, TIPO CONTÍNUO COM PERFIL METÁLICO "U", COM PROFUNDIDADE DE 3,0 A 4,5 M, LARGURA MENOR QUE 1,5 M. AF_08/2020</t>
  </si>
  <si>
    <t>101593</t>
  </si>
  <si>
    <t>ESCORAMENTO DE VALA, TIPO CONTÍNUO COM PERFIL METÁLICO "U", COM PROFUNDIDADE DE 3,0 A 4,5 M, LARGURA MAIOR OU IGUAL A 1,5 M E MENOR QUE 2,5 M. AF_08/2020</t>
  </si>
  <si>
    <t>101600</t>
  </si>
  <si>
    <t>ESCORAMENTO DE VALA, TIPO BLINDAGEM, COM PROFUNDIDADE DE 0 A 1,5 M, LARGURA MENOR QUE 1,5 M - EXECUÇÃO, NÃO INCLUI MATERIAL. AF_08/2020</t>
  </si>
  <si>
    <t>101601</t>
  </si>
  <si>
    <t>ESCORAMENTO DE VALA, TIPO BLINDAGEM COM PROFUNDIDADE DE 0 A 1,5 M, LARGURA MAIOR OU IGUAL A 1,5 M E MENOR QUE 2,5 M - EXECUÇÃO, NÃO INCLUI MATERIAL. AF_08/2020</t>
  </si>
  <si>
    <t>101602</t>
  </si>
  <si>
    <t>ESCORAMENTO DE VALA, TIPO BLINDAGEM, COM PROFUNDIDADE DE 1,5 A 3,0 M, LARGURA MENOR QUE 1,5 M - EXECUÇÃO, NÃO INCLUI MATERIAL. AF_08/2020</t>
  </si>
  <si>
    <t>101603</t>
  </si>
  <si>
    <t>ESCORAMENTO DE VALA, TIPO BLINDAGEM, COM PROFUNDIDADE DE 1,5 A 3,0 M, LARGURA MAIOR OU IGUAL A 1,5 M E MENOR QUE 2,5 M - EXECUÇÃO, NÃO INCLUI MATERIAL. AF_08/2020</t>
  </si>
  <si>
    <t>16,87</t>
  </si>
  <si>
    <t>101604</t>
  </si>
  <si>
    <t>ESCORAMENTO DE VALA, TIPO BLINDAGEM, COM PROFUNDIDADE DE 3,0 A 4,5 M, LARGURA MENOR QUE 1,5 M - EXECUÇÃO, NÃO INCLUI MATERIAL. AF_08/2020</t>
  </si>
  <si>
    <t>101605</t>
  </si>
  <si>
    <t>ESCORAMENTO DE VALA, TIPO BLINDAGEM, COM PROFUNDIDADE DE 3,0 A 4,5 M, LARGURA MAIOR OU IGUAL A 1,5 M E MENOR QUE 2,5 M - EXECUÇÃO, NÃO INCLUI MATERIAL. AF_08/2020</t>
  </si>
  <si>
    <t>13,34</t>
  </si>
  <si>
    <t>KIT DE PORTA-PRONTA DE MADEIRA EM ACABAMENTO MELAMÍNICO BRANCO, FOLHA LEVE OU MÉDIA, 60X210CM, EXCLUSIVE FECHADURA, FIXAÇÃO COM PREENCHIMENTO PARCIAL DE ESPUMA EXPANSIVA - FORNECIMENTO E INSTALAÇÃO. AF_12/2019</t>
  </si>
  <si>
    <t>KIT DE PORTA-PRONTA DE MADEIRA EM ACABAMENTO MELAMÍNICO BRANCO, FOLHA LEVE OU MÉDIA, 70X210CM, EXCLUSIVE FECHADURA, FIXAÇÃO COM PREENCHIMENTO PARCIAL DE ESPUMA EXPANSIVA - FORNECIMENTO E INSTALAÇÃO. AF_12/2019</t>
  </si>
  <si>
    <t>KIT DE PORTA-PRONTA DE MADEIRA EM ACABAMENTO MELAMÍNICO BRANCO, FOLHA LEVE OU MÉDIA, 80X210CM, EXCLUSIVE FECHADURA, FIXAÇÃO COM PREENCHIMENTO PARCIAL DE ESPUMA EXPANSIVA - FORNECIMENTO E INSTALAÇÃO. AF_12/2019</t>
  </si>
  <si>
    <t>KIT DE PORTA-PRONTA DE MADEIRA EM ACABAMENTO MELAMÍNICO BRANCO, FOLHA PESADA OU SUPERPESADA, 80X210CM, FIXAÇÃO COM PREENCHIMENTO PARCIAL DE ESPUMA EXPANSIVA - FORNECIMENTO E INSTALAÇÃO. AF_12/2019</t>
  </si>
  <si>
    <t>KIT DE PORTA-PRONTA DE MADEIRA EM ACABAMENTO MELAMÍNICO BRANCO, FOLHA PESADA OU SUPERPESADA, 90X210CM, FIXAÇÃO COM PREENCHIMENTO TOTAL DE ESPUMA EXPANSIVA - FORNECIMENTO E INSTALAÇÃO. AF_12/2019</t>
  </si>
  <si>
    <t>90794</t>
  </si>
  <si>
    <t>KIT DE PORTA-PRONTA DE MADEIRA EM ACABAMENTO MELAMÍNICO BRANCO, FOLHA LEVE OU MÉDIA, E BATENTE METÁLICO, 60X210CM, FIXAÇÃO COM ARGAMASSA - FORNECIMENTO E INSTALAÇÃO. AF_12/2019</t>
  </si>
  <si>
    <t>90795</t>
  </si>
  <si>
    <t>KIT DE PORTA-PRONTA DE MADEIRA EM ACABAMENTO MELAMÍNICO BRANCO, FOLHA LEVE OU MÉDIA, E BATENTE METÁLICO, 70X210CM, FIXAÇÃO COM ARGAMASSA - FORNECIMENTO E INSTALAÇÃO. AF_12/2019</t>
  </si>
  <si>
    <t>90796</t>
  </si>
  <si>
    <t>KIT DE PORTA-PRONTA DE MADEIRA EM ACABAMENTO MELAMÍNICO BRANCO, FOLHA LEVE OU MÉDIA, E BATENTE METÁLICO, 80X210CM, FIXAÇÃO COM ARGAMASSA - FORNECIMENTO E INSTALAÇÃO. AF_12/2019</t>
  </si>
  <si>
    <t>90797</t>
  </si>
  <si>
    <t>KIT DE PORTA-PRONTA DE MADEIRA EM ACABAMENTO MELAMÍNICO BRANCO, FOLHA LEVE OU MÉDIA, E BATENTE METÁLICO, 90X210CM, FIXAÇÃO COM ARGAMASSA - FORNECIMENTO E INSTALAÇÃO. AF_12/2019</t>
  </si>
  <si>
    <t>90798</t>
  </si>
  <si>
    <t>KIT DE PORTA-PRONTA DE MADEIRA EM ACABAMENTO MELAMÍNICO BRANCO, FOLHA PESADA OU SUPERPESADA, E BATENTE METÁLICO, 80X210CM, FIXAÇÃO COM ARGAMASSA - FORNECIMENTO E INSTALAÇÃO. AF_12/2019</t>
  </si>
  <si>
    <t>90799</t>
  </si>
  <si>
    <t>KIT DE PORTA-PRONTA DE MADEIRA EM ACABAMENTO MELAMÍNICO BRANCO, FOLHA PESADA OU SUPERPESADA, E BATENTE METÁLICO, 90X210CM, FIXAÇÃO COM ARGAMASSA - FORNECIMENTO E INSTALAÇÃO. AF_12/2019</t>
  </si>
  <si>
    <t>BATENTE PARA PORTA DE MADEIRA, PADRÃO MÉDIO - FORNECIMENTO E MONTAGEM. AF_12/2019</t>
  </si>
  <si>
    <t>291,21</t>
  </si>
  <si>
    <t>PORTA DE MADEIRA PARA PINTURA, SEMI-OCA (LEVE OU MÉDIA), 60X210CM, ESPESSURA DE 3,5CM, INCLUSO DOBRADIÇAS - FORNECIMENTO E INSTALAÇÃO. AF_12/2019</t>
  </si>
  <si>
    <t>PORTA DE MADEIRA PARA PINTURA, SEMI-OCA (LEVE OU MÉDIA), 70X210CM, ESPESSURA DE 3,5CM, INCLUSO DOBRADIÇAS - FORNECIMENTO E INSTALAÇÃO. AF_12/2019</t>
  </si>
  <si>
    <t>PORTA DE MADEIRA PARA PINTURA, SEMI-OCA (LEVE OU MÉDIA), 80X210CM, ESPESSURA DE 3,5CM, INCLUSO DOBRADIÇAS - FORNECIMENTO E INSTALAÇÃO. AF_12/2019</t>
  </si>
  <si>
    <t>PORTA DE MADEIRA PARA PINTURA, SEMI-OCA (LEVE OU MÉDIA), 90X210CM, ESPESSURA DE 3,5CM, INCLUSO DOBRADIÇAS - FORNECIMENTO E INSTALAÇÃO. AF_12/2019</t>
  </si>
  <si>
    <t>90824</t>
  </si>
  <si>
    <t>PORTA DE MADEIRA PARA PINTURA, SEMI-OCA (PESADA OU SUPERPESADA), 80X210CM, ESPESSURA DE 3,5CM, INCLUSO DOBRADIÇAS - FORNECIMENTO E INSTALAÇÃO. AF_12/2019</t>
  </si>
  <si>
    <t>90825</t>
  </si>
  <si>
    <t>PORTA DE MADEIRA, MACIÇA (PESADA OU SUPERPESADA), 90X210CM, ESPESSURA DE 3,5CM, INCLUSO DOBRADIÇAS - FORNECIMENTO E INSTALAÇÃO. AF_12/2019</t>
  </si>
  <si>
    <t>FECHADURA DE EMBUTIR COM CILINDRO, EXTERNA, COMPLETA, ACABAMENTO PADRÃO MÉDIO, INCLUSO EXECUÇÃO DE FURO - FORNECIMENTO E INSTALAÇÃO. AF_12/2019</t>
  </si>
  <si>
    <t>FECHADURA DE EMBUTIR PARA PORTA DE BANHEIRO, COMPLETA, ACABAMENTO PADRÃO MÉDIO, INCLUSO EXECUÇÃO DE FURO - FORNECIMENTO E INSTALAÇÃO. AF_12/2019</t>
  </si>
  <si>
    <t>KIT DE PORTA DE MADEIRA PARA PINTURA, SEMI-OCA (LEVE OU MÉDIA), PADRÃO MÉDIO, 60X210CM, ESPESSURA DE 3,5CM, ITENS INCLUSOS: DOBRADIÇAS, MONTAGEM E INSTALAÇÃO DO BATENTE, FECHADURA COM EXECUÇÃO DO FURO - FORNECIMENTO E INSTALAÇÃO. AF_12/2019</t>
  </si>
  <si>
    <t>KIT DE PORTA DE MADEIRA PARA PINTURA, SEMI-OCA (LEVE OU MÉDIA), PADRÃO MÉDIO, 70X210CM, ESPESSURA DE 3,5CM, ITENS INCLUSOS: DOBRADIÇAS, MONTAGEM E INSTALAÇÃO DO BATENTE, FECHADURA COM EXECUÇÃO DO FURO - FORNECIMENTO E INSTALAÇÃO. AF_12/2019</t>
  </si>
  <si>
    <t>KIT DE PORTA DE MADEIRA PARA PINTURA, SEMI-OCA (LEVE OU MÉDIA), PADRÃO MÉDIO, 80X210CM, ESPESSURA DE 3,5CM, ITENS INCLUSOS: DOBRADIÇAS, MONTAGEM E INSTALAÇÃO DO BATENTE, FECHADURA COM EXECUÇÃO DO FURO - FORNECIMENTO E INSTALAÇÃO. AF_12/2019</t>
  </si>
  <si>
    <t>KIT DE PORTA DE MADEIRA PARA PINTURA, SEMI-OCA (LEVE OU MÉDIA), PADRÃO MÉDIO, 90X210CM, ESPESSURA DE 3,5CM, ITENS INCLUSOS: DOBRADIÇAS, MONTAGEM E INSTALAÇÃO DO BATENTE, FECHADURA COM EXECUÇÃO DO FURO - FORNECIMENTO E INSTALAÇÃO. AF_12/2019</t>
  </si>
  <si>
    <t>930,13</t>
  </si>
  <si>
    <t>90845</t>
  </si>
  <si>
    <t>KIT DE PORTA DE MADEIRA PARA PINTURA, SEMI-OCA (PESADA OU SUPERPESADA), PADRÃO MÉDIO, 80X210CM, ESPESSURA DE 3,5CM, ITENS INCLUSOS: DOBRADIÇAS, MONTAGEM E INSTALAÇÃO DO BATENTE, FECHADURA COM EXECUÇÃO DO FURO - FORNECIMENTO E INSTALAÇÃO. AF_12/2019</t>
  </si>
  <si>
    <t>90846</t>
  </si>
  <si>
    <t>KIT DE PORTA DE MADEIRA PARA PINTURA, SEMI-OCA (PESADA OU SUPERPESADA), PADRÃO MÉDIO, 90X210CM, ESPESSURA DE 3,5CM, ITENS INCLUSOS: DOBRADIÇAS, MONTAGEM E INSTALAÇÃO DO BATENTE, FECHADURA COM EXECUÇÃO DO FURO - FORNECIMENTO E INSTALAÇÃO. AF_12/2019</t>
  </si>
  <si>
    <t>KIT DE PORTA DE MADEIRA PARA PINTURA, SEMI-OCA (LEVE OU MÉDIA), PADRÃO MÉDIO, 60X210CM, ESPESSURA DE 3,5CM, ITENS INCLUSOS: DOBRADIÇAS, MONTAGEM E INSTALAÇÃO DO BATENTE, SEM FECHADURA - FORNECIMENTO E INSTALAÇÃO. AF_12/2019</t>
  </si>
  <si>
    <t>KIT DE PORTA DE MADEIRA PARA PINTURA, SEMI-OCA (LEVE OU MÉDIA), PADRÃO MÉDIO, 70X210CM, ESPESSURA DE 3,5CM, ITENS INCLUSOS: DOBRADIÇAS, MONTAGEM E INSTALAÇÃO DO BATENTE, SEM FECHADURA - FORNECIMENTO E INSTALAÇÃO. AF_12/2019</t>
  </si>
  <si>
    <t>KIT DE PORTA DE MADEIRA PARA PINTURA, SEMI-OCA (LEVE OU MÉDIA), PADRÃO MÉDIO, 80X210CM, ESPESSURA DE 3,5CM, ITENS INCLUSOS: DOBRADIÇAS, MONTAGEM E INSTALAÇÃO DO BATENTE, SEM FECHADURA - FORNECIMENTO E INSTALAÇÃO. AF_12/2019</t>
  </si>
  <si>
    <t>KIT DE PORTA DE MADEIRA PARA PINTURA, SEMI-OCA (LEVE OU MÉDIA), PADRÃO MÉDIO, 90X210CM, ESPESSURA DE 3,5CM, ITENS INCLUSOS: DOBRADIÇAS, MONTAGEM E INSTALAÇÃO DO BATENTE, SEM FECHADURA - FORNECIMENTO E INSTALAÇÃO. AF_12/2019</t>
  </si>
  <si>
    <t>90851</t>
  </si>
  <si>
    <t>KIT DE PORTA DE MADEIRA PARA PINTURA, SEMI-OCA (PESADA OU SUPERPESADA), PADRÃO MÉDIO, 80X210CM, ESPESSURA DE 3,5CM, ITENS INCLUSOS: DOBRADIÇAS, MONTAGEM E INSTALAÇÃO DO BATENTE, SEM FECHADURA - FORNECIMENTO E INSTALAÇÃO. AF_12/2019</t>
  </si>
  <si>
    <t>90852</t>
  </si>
  <si>
    <t>KIT DE PORTA DE MADEIRA PARA PINTURA, SEMI-OCA (PESADA OU SUPERPESADA), PADRÃO MÉDIO, 90X210CM, ESPESSURA DE 3,5CM, ITENS INCLUSOS: DOBRADIÇAS, MONTAGEM E INSTALAÇÃO DO BATENTE, SEM FECHADURA - FORNECIMENTO E INSTALAÇÃO. AF_12/2019</t>
  </si>
  <si>
    <t>PORTA DE MADEIRA PARA VERNIZ, SEMI-OCA (LEVE OU MÉDIA), 60X210CM, ESPESSURA DE 3,5CM, INCLUSO DOBRADIÇAS - FORNECIMENTO E INSTALAÇÃO. AF_12/2019</t>
  </si>
  <si>
    <t>PORTA DE MADEIRA PARA VERNIZ, SEMI-OCA (LEVE OU MÉDIA), 70X210CM, ESPESSURA DE 3,5CM, INCLUSO DOBRADIÇAS - FORNECIMENTO E INSTALAÇÃO. AF_12/2019</t>
  </si>
  <si>
    <t>PORTA DE MADEIRA PARA VERNIZ, SEMI-OCA (LEVE OU MÉDIA), 80X210CM, ESPESSURA DE 3,5CM, INCLUSO DOBRADIÇAS - FORNECIMENTO E INSTALAÇÃO. AF_12/2019</t>
  </si>
  <si>
    <t>PORTA DE MADEIRA PARA VERNIZ, SEMI-OCA (LEVE OU MÉDIA), 90X210CM, ESPESSURA DE 3,5CM, INCLUSO DOBRADIÇAS - FORNECIMENTO E INSTALAÇÃO. AF_12/2019</t>
  </si>
  <si>
    <t>KIT DE PORTA DE MADEIRA PARA VERNIZ, SEMI-OCA (LEVE OU MÉDIA), PADRÃO MÉDIO, 60X210CM, ESPESSURA DE 3,5CM, ITENS INCLUSOS: DOBRADIÇAS, MONTAGEM E INSTALAÇÃO DO BATENTE, SEM FECHADURA - FORNECIMENTO E INSTALAÇÃO. AF_12/2019</t>
  </si>
  <si>
    <t>KIT DE PORTA DE MADEIRA PARA VERNIZ, SEMI-OCA (LEVE OU MÉDIA), PADRÃO MÉDIO, 70X210CM, ESPESSURA DE 3,5CM, ITENS INCLUSOS: DOBRADIÇAS, MONTAGEM E INSTALAÇÃO DO BATENTE, SEM FECHADURA - FORNECIMENTO E INSTALAÇÃO. AF_12/2019</t>
  </si>
  <si>
    <t>KIT DE PORTA DE MADEIRA PARA VERNIZ, SEMI-OCA (LEVE OU MÉDIA), PADRÃO MÉDIO, 80X210CM, ESPESSURA DE 3,5CM, ITENS INCLUSOS: DOBRADIÇAS, MONTAGEM E INSTALAÇÃO DO BATENTE, SEM FECHADURA - FORNECIMENTO E INSTALAÇÃO. AF_12/2019</t>
  </si>
  <si>
    <t>KIT DE PORTA DE MADEIRA PARA VERNIZ, SEMI-OCA (LEVE OU MÉDIA), PADRÃO MÉDIO, 90X210CM, ESPESSURA DE 3,5CM, ITENS INCLUSOS: DOBRADIÇAS, MONTAGEM E INSTALAÇÃO DO BATENTE, SEM FECHADURA - FORNECIMENTO E INSTALAÇÃO. AF_12/2019</t>
  </si>
  <si>
    <t>BATENTE PARA PORTA DE MADEIRA, PADRÃO POPULAR - FORNECIMENTO E MONTAGEM. AF_12/2019</t>
  </si>
  <si>
    <t>PORTA DE MADEIRA FRISADA, SEMI-OCA (LEVE OU MÉDIA), 60X210CM, ESPESSURA DE 3CM, INCLUSO DOBRADIÇAS - FORNECIMENTO E INSTALAÇÃO. AF_12/2019</t>
  </si>
  <si>
    <t>PORTA DE MADEIRA FRISADA, SEMI-OCA (LEVE OU MÉDIA), 70X210CM, ESPESSURA DE 3CM, INCLUSO DOBRADIÇAS - FORNECIMENTO E INSTALAÇÃO. AF_12/2019</t>
  </si>
  <si>
    <t>PORTA DE MADEIRA FRISADA, SEMI-OCA (LEVE OU MÉDIA), 80X210CM, ESPESSURA DE 3,5CM, INCLUSO DOBRADIÇAS - FORNECIMENTO E INSTALAÇÃO. AF_12/2019</t>
  </si>
  <si>
    <t>PORTA DE MADEIRA TIPO VENEZIANA, 80X210CM, ESPESSURA DE 3CM, INCLUSO DOBRADIÇAS - FORNECIMENTO E INSTALAÇÃO. AF_12/2019</t>
  </si>
  <si>
    <t>PORTA DE MADEIRA, TIPO MEXICANA, MACIÇA (PESADA OU SUPERPESADA), 80X210CM, ESPESSURA DE 3,5CM, INCLUSO DOBRADIÇAS - FORNECIMENTO E INSTALAÇÃO. AF_12/2019</t>
  </si>
  <si>
    <t>FECHADURA DE EMBUTIR COM CILINDRO, EXTERNA, COMPLETA, ACABAMENTO PADRÃO POPULAR, INCLUSO EXECUÇÃO DE FURO - FORNECIMENTO E INSTALAÇÃO. AF_12/2019</t>
  </si>
  <si>
    <t>FECHADURA DE EMBUTIR PARA PORTA DE BANHEIRO, COMPLETA, ACABAMENTO PADRÃO POPULAR, INCLUSO EXECUÇÃO DE FURO - FORNECIMENTO E INSTALAÇÃO. AF_12/2019</t>
  </si>
  <si>
    <t>FECHADURA DE EMBUTIR PARA PORTAS INTERNAS, COMPLETA, ACABAMENTO PADRÃO MÉDIO, COM EXECUÇÃO DE FURO - FORNECIMENTO E INSTALAÇÃO. AF_12/2019</t>
  </si>
  <si>
    <t>FECHADURA DE EMBUTIR PARA PORTAS INTERNAS, COMPLETA, ACABAMENTO PADRÃO POPULAR, COM EXECUÇÃO DE FURO - FORNECIMENTO E INSTALAÇÃO. AF_12/2019</t>
  </si>
  <si>
    <t>KIT DE PORTA DE MADEIRA PARA PINTURA, SEMI-OCA (LEVE OU MÉDIA), PADRÃO POPULAR, 60X210CM, ESPESSURA DE 3,5CM, ITENS INCLUSOS: DOBRADIÇAS, MONTAGEM E INSTALAÇÃO DO BATENTE, FECHADURA COM EXECUÇÃO DO FURO - FORNECIMENTO E INSTALAÇÃO. AF_12/2019</t>
  </si>
  <si>
    <t>KIT DE PORTA DE MADEIRA PARA PINTURA, SEMI-OCA (LEVE OU MÉDIA), PADRÃO POPULAR, 70X210CM, ESPESSURA DE 3,5CM, ITENS INCLUSOS: DOBRADIÇAS, MONTAGEM E INSTALAÇÃO DO BATENTE, FECHADURA COM EXECUÇÃO DO FURO - FORNECIMENTO E INSTALAÇÃO. AF_12/2019</t>
  </si>
  <si>
    <t>KIT DE PORTA DE MADEIRA PARA PINTURA, SEMI-OCA (LEVE OU MÉDIA), PADRÃO POPULAR, 80X210CM, ESPESSURA DE 3,5CM, ITENS INCLUSOS: DOBRADIÇAS, MONTAGEM E INSTALAÇÃO DO BATENTE, FECHADURA COM EXECUÇÃO DO FURO - FORNECIMENTO E INSTALAÇÃO. AF_12/2019</t>
  </si>
  <si>
    <t>KIT DE PORTA DE MADEIRA PARA PINTURA, SEMI-OCA (LEVE OU MÉDIA), PADRÃO POPULAR, 90X210CM, ESPESSURA DE 3,5CM, ITENS INCLUSOS: DOBRADIÇAS, MONTAGEM E INSTALAÇÃO DO BATENTE, FECHADURA COM EXECUÇÃO DO FURO - FORNECIMENTO E INSTALAÇÃO. AF_12/2019</t>
  </si>
  <si>
    <t>91316</t>
  </si>
  <si>
    <t>KIT DE PORTA DE MADEIRA PARA PINTURA, SEMI-OCA (PESADA OU SUPERPESADA), PADRÃO POPULAR, 80X210CM, ESPESSURA DE 3,5CM, ITENS INCLUSOS: DOBRADIÇAS, MONTAGEM E INSTALAÇÃO DO BATENTE, FECHADURA COM EXECUÇÃO DO FURO - FORNECIMENTO E INSTALAÇÃO. AF_12/2019</t>
  </si>
  <si>
    <t>91317</t>
  </si>
  <si>
    <t>KIT DE PORTA DE MADEIRA PARA PINTURA, SEMI-OCA (PESADA OU SUPERPESADA), PADRÃO POPULAR, 90X210CM, ESPESSURA DE 3,5CM, ITENS INCLUSOS: DOBRADIÇAS, MONTAGEM E INSTALAÇÃO DO BATENTE, FECHADURA COM EXECUÇÃO DO FURO - FORNECIMENTO E INSTALAÇÃO. AF_12/2019</t>
  </si>
  <si>
    <t>KIT DE PORTA DE MADEIRA PARA PINTURA, SEMI-OCA (LEVE OU MÉDIA), PADRÃO POPULAR, 60X210CM, ESPESSURA DE 3,5CM, ITENS INCLUSOS: DOBRADIÇAS, MONTAGEM E INSTALAÇÃO DO BATENTE, SEM FECHADURA - FORNECIMENTO E INSTALAÇÃO. AF_12/2019</t>
  </si>
  <si>
    <t>KIT DE PORTA DE MADEIRA PARA PINTURA, SEMI-OCA (LEVE OU MÉDIA), PADRÃO POPULAR, 70X210CM, ESPESSURA DE 3,5CM, ITENS INCLUSOS: DOBRADIÇAS, MONTAGEM E INSTALAÇÃO DO BATENTE, SEM FECHADURA - FORNECIMENTO E INSTALAÇÃO. AF_12/2019</t>
  </si>
  <si>
    <t>KIT DE PORTA DE MADEIRA PARA PINTURA, SEMI-OCA (LEVE OU MÉDIA), PADRÃO POPULAR, 80X210CM, ESPESSURA DE 3,5CM, ITENS INCLUSOS: DOBRADIÇAS, MONTAGEM E INSTALAÇÃO DO BATENTE, SEM FECHADURA - FORNECIMENTO E INSTALAÇÃO. AF_12/2019</t>
  </si>
  <si>
    <t>KIT DE PORTA DE MADEIRA PARA PINTURA, SEMI-OCA (LEVE OU MÉDIA), PADRÃO POPULAR, 90X210CM, ESPESSURA DE 3,5CM, ITENS INCLUSOS: DOBRADIÇAS, MONTAGEM E INSTALAÇÃO DO BATENTE, SEM FECHADURA - FORNECIMENTO E INSTALAÇÃO. AF_12/2019</t>
  </si>
  <si>
    <t>91322</t>
  </si>
  <si>
    <t>KIT DE PORTA DE MADEIRA PARA PINTURA, SEMI-OCA (PESADA OU SUPERPESADA), PADRÃO POPULAR, 80X210CM, ESPESSURA DE 3,5CM, ITENS INCLUSOS: DOBRADIÇAS, MONTAGEM E INSTALAÇÃO DO BATENTE, SEM FECHADURA - FORNECIMENTO E INSTALAÇÃO. AF_12/2019</t>
  </si>
  <si>
    <t>91323</t>
  </si>
  <si>
    <t>KIT DE PORTA DE MADEIRA PARA PINTURA, SEMI-OCA (PESADA OU SUPERPESADA), PADRÃO POPULAR, 90X210CM, ESPESSURA DE 3,5CM, ITENS INCLUSOS: DOBRADIÇAS, MONTAGEM E INSTALAÇÃO DO BATENTE, SEM FECHADURA - FORNECIMENTO E INSTALAÇÃO. AF_12/2019</t>
  </si>
  <si>
    <t>KIT DE PORTA DE MADEIRA PARA VERNIZ, SEMI-OCA (LEVE OU MÉDIA), PADRÃO POPULAR, 60X210CM, ESPESSURA DE 3,5CM, ITENS INCLUSOS: DOBRADIÇAS, MONTAGEM E INSTALAÇÃO DO BATENTE, SEM FECHADURA - FORNECIMENTO E INSTALAÇÃO. AF_12/2019</t>
  </si>
  <si>
    <t>KIT DE PORTA DE MADEIRA PARA VERNIZ, SEMI-OCA (LEVE OU MÉDIA), PADRÃO POPULAR, 70X210CM, ESPESSURA DE 3,5CM, ITENS INCLUSOS: DOBRADIÇAS, MONTAGEM E INSTALAÇÃO DO BATENTE, SEM FECHADURA - FORNECIMENTO E INSTALAÇÃO. AF_12/2019</t>
  </si>
  <si>
    <t>KIT DE PORTA DE MADEIRA PARA VERNIZ, SEMI-OCA (LEVE OU MÉDIA), PADRÃO POPULAR, 80X210CM, ESPESSURA DE 3,5CM, ITENS INCLUSOS: DOBRADIÇAS, MONTAGEM E INSTALAÇÃO DO BATENTE, SEM FECHADURA - FORNECIMENTO E INSTALAÇÃO. AF_12/2019</t>
  </si>
  <si>
    <t>KIT DE PORTA DE MADEIRA PARA VERNIZ, SEMI-OCA (LEVE OU MÉDIA), PADRÃO POPULAR, 90X210CM, ESPESSURA DE 3,5CM, ITENS INCLUSOS: DOBRADIÇAS, MONTAGEM E INSTALAÇÃO DO BATENTE, SEM FECHADURA - FORNECIMENTO E INSTALAÇÃO. AF_12/2019</t>
  </si>
  <si>
    <t>KIT DE PORTA DE MADEIRA FRISADA, SEMI-OCA (LEVE OU MÉDIA), PADRÃO MÉDIO 60X210CM, ESPESSURA DE 3CM, ITENS INCLUSOS: DOBRADIÇAS, MONTAGEM E INSTALAÇÃO DO BATENTE, SEM FECHADURA - FORNECIMENTO E INSTALAÇÃO. AF_12/2019</t>
  </si>
  <si>
    <t>KIT DE PORTA DE MADEIRA FRISADA, SEMI-OCA (LEVE OU MÉDIA), PADRÃO POPULAR, 60X210CM, ESPESSURA DE 3CM, ITENS INCLUSOS: DOBRADIÇAS, MONTAGEM E INSTALAÇÃO DO BATENTE, SEM FECHADURA - FORNECIMENTO E INSTALAÇÃO. AF_12/2019</t>
  </si>
  <si>
    <t>KIT DE PORTA DE MADEIRA FRISADA, SEMI-OCA (LEVE OU MÉDIA), PADRÃO MÉDIO, 70X210CM, ESPESSURA DE 3CM, ITENS INCLUSOS: DOBRADIÇAS, MONTAGEM E INSTALAÇÃO DO BATENTE, SEM FECHADURA - FORNECIMENTO E INSTALAÇÃO. AF_12/2019</t>
  </si>
  <si>
    <t>KIT DE PORTA DE MADEIRA FRISADA, SEMI-OCA (LEVE OU MÉDIA), PADRÃO POPULAR, 70X210CM, ESPESSURA DE 3CM, ITENS INCLUSOS: DOBRADIÇAS, MONTAGEM E INSTALAÇÃO DO BATENTE, SEM FECHADURA - FORNECIMENTO E INSTALAÇÃO. AF_12/2019</t>
  </si>
  <si>
    <t>KIT DE PORTA DE MADEIRA FRISADA, SEMI-OCA (LEVE OU MÉDIA), PADRÃO MÉDIO, 80X210CM, ESPESSURA DE 3,5CM, ITENS INCLUSOS: DOBRADIÇAS, MONTAGEM E INSTALAÇÃO DO BATENTE, SEM FECHADURA - FORNECIMENTO E INSTALAÇÃO. AF_12/2019</t>
  </si>
  <si>
    <t>KIT DE PORTA DE MADEIRA FRISADA, SEMI-OCA (LEVE OU MÉDIA), PADRÃO POPULAR, 80X210CM, ESPESSURA DE 3,5CM, ITENS INCLUSOS: DOBRADIÇAS, MONTAGEM E INSTALAÇÃO DO BATENTE, SEM FECHADURA - FORNECIMENTO E INSTALAÇÃO. AF_12/2019</t>
  </si>
  <si>
    <t>KIT DE PORTA DE MADEIRA TIPO VENEZIANA, PADRÃO MÉDIO, 80X210CM, ESPESSURA DE 3CM, ITENS INCLUSOS: DOBRADIÇAS, MONTAGEM E INSTALAÇÃO DO BATENTE, SEM FECHADURA - FORNECIMENTO E INSTALAÇÃO. AF_12/2019</t>
  </si>
  <si>
    <t>KIT DE PORTA DE MADEIRA TIPO VENEZIANA, PADRÃO POPULAR, 80X210CM, ESPESSURA DE 3CM, ITENS INCLUSOS: DOBRADIÇAS, MONTAGEM E INSTALAÇÃO DO BATENTE, SEM FECHADURA - FORNECIMENTO E INSTALAÇÃO. AF_12/2019</t>
  </si>
  <si>
    <t>KIT DE PORTA DE MADEIRA TIPO MEXICANA, MACIÇA (PESADA OU SUPERPESADA), PADRÃO MÉDIO, 80X210CM, ESPESSURA DE 3CM, ITENS INCLUSOS: DOBRADIÇAS, MONTAGEM E INSTALAÇÃO DO BATENTE, SEM FECHADURA - FORNECIMENTO E INSTALAÇÃO. AF_12/2019</t>
  </si>
  <si>
    <t>KIT DE PORTA DE MADEIRA TIPO MEXICANA, MACIÇA (PESADA OU SUPERPESADA), PADRÃO POPULAR, 80X210CM, ESPESSURA DE 3CM, ITENS INCLUSOS: DOBRADIÇAS, MONTAGEM E INSTALAÇÃO DO BATENTE, SEM FECHADURA - FORNECIMENTO E INSTALAÇÃO. AF_12/2019</t>
  </si>
  <si>
    <t>100659</t>
  </si>
  <si>
    <t>ALIZAR DE 5X1,5CM PARA PORTA FIXADO COM PREGOS, PADRÃO MÉDIO - FORNECIMENTO E INSTALAÇÃO. AF_12/2019</t>
  </si>
  <si>
    <t>100660</t>
  </si>
  <si>
    <t>ALIZAR DE 5X1,5CM PARA PORTA FIXADO COM PREGOS, PADRÃO POPULAR - FORNECIMENTO E INSTALAÇÃO. AF_12/2019</t>
  </si>
  <si>
    <t>7,43</t>
  </si>
  <si>
    <t>100675</t>
  </si>
  <si>
    <t>KIT DE PORTA-PRONTA DE MADEIRA EM ACABAMENTO MELAMÍNICO BRANCO, FOLHA LEVE OU MÉDIA, 90X210, EXCLUSIVE FECHADURA, FIXAÇÃO COM PREENCHIMENTO TOTAL DE ESPUMA EXPANSIVA - FORNECIMENTO E INSTALAÇÃO. AF_12/2019</t>
  </si>
  <si>
    <t>100676</t>
  </si>
  <si>
    <t>BATENTE PARA PORTA COM BANDEIRA, FIXAÇÃO COM PARAFUSO E BUCHA. AF_12/2019</t>
  </si>
  <si>
    <t>100678</t>
  </si>
  <si>
    <t>KIT DE PORTA DE MADEIRA PARA VERNIZ, SEMI-OCA (LEVE OU MÉDIA), PADRÃO MÉDIO, 60X210CM, ESPESSURA DE 3,5CM, ITENS INCLUSOS: DOBRADIÇAS, MONTAGEM E INSTALAÇÃO DE BATENTE, FECHADURA COM EXECUÇÃO DO FURO - FORNECIMENTO E INSTALAÇÃO. AF_12/2019</t>
  </si>
  <si>
    <t>100679</t>
  </si>
  <si>
    <t>KIT DE PORTA DE MADEIRA PARA VERNIZ, SEMI-OCA (LEVE OU MÉDIA), PADRÃO POPULAR, 60X210CM, ESPESSURA DE 3,5CM, ITENS INCLUSOS: DOBRADIÇAS, MONTAGEM E INSTALAÇÃO DE BATENTE, FECHADURA COM EXECUÇÃO DO FURO - FORNECIMENTO E INSTALAÇÃO. AF_12/2019</t>
  </si>
  <si>
    <t>688,52</t>
  </si>
  <si>
    <t>100680</t>
  </si>
  <si>
    <t>KIT DE PORTA DE MADEIRA PARA VERNIZ, SEMI-OCA (LEVE OU MÉDIA), PADRÃO MÉDIO, 70X210CM, ESPESSURA DE 3,5CM, ITENS INCLUSOS: DOBRADIÇAS, MONTAGEM E INSTALAÇÃO DE BATENTE, FECHADURA COM EXECUÇÃO DO FURO - FORNECIMENTO E INSTALAÇÃO. AF_12/2019</t>
  </si>
  <si>
    <t>100681</t>
  </si>
  <si>
    <t>KIT DE PORTA DE MADEIRA FRISADA, SEMI-OCA (LEVE OU MÉDIA), PADRÃO MÉDIO, 70X210CM, ESPESSURA DE 3CM, ITENS INCLUSOS: DOBRADIÇAS, MONTAGEM E INSTALAÇÃO DE BATENTE, FECHADURA COM EXECUÇÃO DO FURO - FORNECIMENTO E INSTALAÇÃO. AF_12/2019</t>
  </si>
  <si>
    <t>100682</t>
  </si>
  <si>
    <t>KIT DE PORTA DE MADEIRA FRISADA, SEMI-OCA (LEVE OU MÉDIA), PADRÃO POPULAR, 70X210CM, ESPESSURA DE 3CM, ITENS INCLUSOS: DOBRADIÇAS, MONTAGEM E INSTALAÇÃO DE BATENTE, FECHADURA COM EXECUÇÃO DO FURO - FORNECIMENTO E INSTALAÇÃO. AF_12/2019</t>
  </si>
  <si>
    <t>100683</t>
  </si>
  <si>
    <t>KIT DE PORTA DE MADEIRA PARA VERNIZ, SEMI-OCA (LEVE OU MÉDIA), PADRÃO MÉDIO, 80X210CM, ESPESSURA DE 3,5CM, ITENS INCLUSOS: DOBRADIÇAS, MONTAGEM E INSTALAÇÃO DE BATENTE, FECHADURA COM EXECUÇÃO DO FURO - FORNECIMENTO E INSTALAÇÃO. AF_12/2019</t>
  </si>
  <si>
    <t>100684</t>
  </si>
  <si>
    <t>KIT DE PORTA DE MADEIRA PARA VERNIZ, SEMI-OCA (LEVE OU MÉDIA), PADRÃO POPULAR, 80X210CM, ESPESSURA DE 3,5CM, ITENS INCLUSOS: DOBRADIÇAS, MONTAGEM E INSTALAÇÃO DE BATENTE, FECHADURA COM EXECUÇÃO DO FURO - FORNECIMENTO E INSTALAÇÃO. AF_12/2019</t>
  </si>
  <si>
    <t>100685</t>
  </si>
  <si>
    <t>KIT DE PORTA DE MADEIRA PARA VERNIZ, SEMI-OCA (LEVE OU MÉDIA), PADRÃO MÉDIO, 90X210CM, ESPESSURA DE 3,5CM, ITENS INCLUSOS: DOBRADIÇAS, MONTAGEM E INSTALAÇÃO DE BATENTE, FECHADURA COM EXECUÇÃO DO FURO - FORNECIMENTO E INSTALAÇÃO. AF_12/2019</t>
  </si>
  <si>
    <t>100686</t>
  </si>
  <si>
    <t>KIT DE PORTA DE MADEIRA PARA VERNIZ, SEMI-OCA (LEVE OU MÉDIA), PADRÃO POPULAR, 90X210CM, ESPESSURA DE 3CM, ITENS INCLUSOS: DOBRADIÇAS, MONTAGEM E INSTALAÇÃO DE BATENTE, FECHADURA COM EXECUÇÃO DO FURO - FORNECIMENTO E INSTALAÇÃO. AF_12/2019</t>
  </si>
  <si>
    <t>100687</t>
  </si>
  <si>
    <t>KIT DE PORTA DE MADEIRA FRISADA, SEMI-OCA (LEVE OU MÉDIA), PADRÃO MÉDIO, 60X210CM, ESPESSURA DE 3,5CM, ITENS INCLUSOS: DOBRADIÇAS, MONTAGEM E INSTALAÇÃO DE BATENTE, FECHADURA COM EXECUÇÃO DO FURO - FORNECIMENTO E INSTALAÇÃO. AF_12/2019</t>
  </si>
  <si>
    <t>100688</t>
  </si>
  <si>
    <t>KIT DE PORTA DE MADEIRA FRISADA, SEMI-OCA (LEVE OU MÉDIA), PADRÃO POPULAR, 60X210CM, ESPESSURA DE 3CM, ITENS INCLUSOS: DOBRADIÇAS, MONTAGEM E INSTALAÇÃO DE BATENTE, FECHADURA COM EXECUÇÃO DO FURO - FORNECIMENTO E INSTALAÇÃO. AF_12/2019</t>
  </si>
  <si>
    <t>100689</t>
  </si>
  <si>
    <t>KIT DE PORTA DE MADEIRA FRISADA, SEMI-OCA (LEVE OU MÉDIA), PADRÃO MÉDIO, 80X210CM, ESPESSURA DE 3,5CM, ITENS INCLUSOS: DOBRADIÇAS, MONTAGEM E INSTALAÇÃO DE BATENTE, FECHADURA COM EXECUÇÃO DO FURO - FORNECIMENTO E INSTALAÇÃO. AF_12/2019</t>
  </si>
  <si>
    <t>100690</t>
  </si>
  <si>
    <t>KIT DE PORTA DE MADEIRA FRISADA, SEMI-OCA (LEVE OU MÉDIA), PADRÃO POPULAR, 80X210CM, ESPESSURA DE 3,5CM, ITENS INCLUSOS: DOBRADIÇAS, MONTAGEM E INSTALAÇÃO DE BATENTE, FECHADURA COM EXECUÇÃO DO FURO - FORNECIMENTO E INSTALAÇÃO. AF_12/2019</t>
  </si>
  <si>
    <t>100691</t>
  </si>
  <si>
    <t>KIT DE PORTA DE MADEIRA TIPO VENEZIANA, 80X210CM (ESPESSURA DE 3CM), PADRÃO MÉDIO, ITENS INCLUSOS: DOBRADIÇAS, MONTAGEM E INSTALAÇÃO DE BATENTE, FECHADURA COM EXECUÇÃO DO FURO - FORNECIMENTO E INSTALAÇÃO. AF_12/2019</t>
  </si>
  <si>
    <t>100692</t>
  </si>
  <si>
    <t>KIT DE PORTA DE MADEIRA TIPO VENEZIANA, 80X210CM (ESPESSURA DE 3CM), PADRÃO POPULAR, ITENS INCLUSOS: DOBRADIÇAS, MONTAGEM E INSTALAÇÃO DE BATENTE, FECHADURA COM EXECUÇÃO DO FURO - FORNECIMENTO E INSTALAÇÃO. AF_12/2019</t>
  </si>
  <si>
    <t>100693</t>
  </si>
  <si>
    <t>KIT DE PORTA DE MADEIRA TIPO MEXICANA, MACIÇA (PESADA OU SUPERPESADA), PADRÃO MÉDIO, 80X210CM, ESPESSURA DE 3,5CM, ITENS INCLUSOS: DOBRADIÇAS, MONTAGEM E INSTALAÇÃO DE BATENTE, FECHADURA COM EXECUÇÃO DO FURO - FORNECIMENTO E INSTALAÇÃO. AF_12/2019</t>
  </si>
  <si>
    <t>100694</t>
  </si>
  <si>
    <t>KIT DE PORTA DE MADEIRA TIPO MEXICANA, MACIÇA (PESADA OU SUPERPESADA), PADRÃO POPULAR, 80X210CM, ESPESSURA DE 3,5CM, ITENS INCLUSOS: DOBRADIÇAS, MONTAGEM E INSTALAÇÃO DE BATENTE, FECHADURA COM EXECUÇÃO DO FURO - FORNECIMENTO E INSTALAÇÃO. AF_12/2019</t>
  </si>
  <si>
    <t>100695</t>
  </si>
  <si>
    <t>RECOLOCAÇÃO DE FOLHAS DE PORTA DE MADEIRA LEVE OU MÉDIA DE 60CM DE LARGURA, CONSIDERANDO REAPROVEITAMENTO DO MATERIAL. AF_12/2019</t>
  </si>
  <si>
    <t>100696</t>
  </si>
  <si>
    <t>RECOLOCAÇÃO DE FOLHAS DE PORTA DE MADEIRA LEVE OU MÉDIA DE 70CM DE LARGURA, CONSIDERANDO REAPROVEITAMENTO DO MATERIAL. AF_12/2019</t>
  </si>
  <si>
    <t>100697</t>
  </si>
  <si>
    <t>RECOLOCAÇÃO DE FOLHAS DE PORTA DE MADEIRA LEVE OU MÉDIA DE 80CM DE LARGURA, CONSIDERANDO REAPROVEITAMENTO DO MATERIAL. AF_12/2019</t>
  </si>
  <si>
    <t>100698</t>
  </si>
  <si>
    <t>RECOLOCAÇÃO DE FOLHAS DE PORTA DE MADEIRA LEVE OU MÉDIA DE 90CM DE LARGURA, CONSIDERANDO REAPROVEITAMENTO DO MATERIAL. AF_12/2019</t>
  </si>
  <si>
    <t>100699</t>
  </si>
  <si>
    <t>RECOLOCAÇÃO DE FOLHAS DE PORTA DE MADEIRA PESADA OU SUPERPESADA DE 80CM DE LARGURA, CONSIDERANDO REAPROVEITAMENTO DO MATERIAL. AF_12/2019</t>
  </si>
  <si>
    <t>100700</t>
  </si>
  <si>
    <t>PORTA DE MADEIRA COMPENSADA LISA PARA PINTURA, 120X210X3,5CM, 2 FOLHAS, INCLUSO ADUELA 2A, ALIZAR 2A E DOBRADIÇAS. AF_12/2019</t>
  </si>
  <si>
    <t>100712</t>
  </si>
  <si>
    <t>KIT DE PORTA DE MADEIRA PARA VERNIZ, SEMI-OCA (LEVE OU MÉDIA), PADRÃO POPULAR, 70X210CM, ESPESSURA DE 3,5CM, ITENS INCLUSOS: DOBRADIÇAS, MONTAGEM E INSTALAÇÃO DE BATENTE, FECHADURA COM EXECUÇÃO DO FURO - FORNECIMENTO E INSTALAÇÃO. AF_12/2019</t>
  </si>
  <si>
    <t>100665</t>
  </si>
  <si>
    <t>JANELA DE MADEIRA - CEDRINHO/ANGELIM OU EQUIVALENTE DA REGIÃO - DE ABRIR COM 4 FOLHAS (2 VENEZIANAS E 2 GUILHOTINAS PARA VIDRO), COM BATENTE, ALIZAR E FERRAGENS. EXCLUSIVE VIDROS, ACABAMENTO E CONTRAMARCO. FORNECIMENTO E INSTALAÇÃO. AF_12/2019</t>
  </si>
  <si>
    <t>100666</t>
  </si>
  <si>
    <t>JANELA DE MADEIRA (PINUS/EUCALIPTO OU EQUIV.) DE ABRIR COM 4 FOLHAS (2 VENEZIANAS E 2 GUILHOTINAS PARA VIDRO), COM BATENTE, ALIZAR E FERRAGENS. EXCLUSIVE VIDROS, ACABAMENTO E CONTRAMARCO. FORNECIMENTO E INSTALAÇÃO. AF_12/2019</t>
  </si>
  <si>
    <t>100667</t>
  </si>
  <si>
    <t>JANELA DE MADEIRA (IMBUIA/CEDRO OU EQUIV.) DE ABRIR COM 4 FOLHAS (2 VENEZIANAS E 2 GUILHOTINAS PARA VIDRO), COM BATENTE, ALIZAR E FERRAGENS. EXCLUSIVE VIDROS, ACABAMENTO E CONTRAMARCO. FORNECIMENTO E INSTALAÇÃO. AF_12/2019</t>
  </si>
  <si>
    <t>100668</t>
  </si>
  <si>
    <t>JANELA DE MADEIRA (CEDRINHO/ANGELIM OU EQUIV.) TIPO MAXIM-AR, PARA VIDRO, COM BATENTE, ALIZAR E FERRAGENS. EXCLUSIVE VIDRO, ACABAMENTO E CONTRAMARCO. FORNECIMENTO E INSTALAÇÃO. AF_12/2019</t>
  </si>
  <si>
    <t>100669</t>
  </si>
  <si>
    <t>JANELA DE MADEIRA (PINUS/EUCALIPTO OU EQUIV.) TIPO BASCULANTE COM 2 FOLHAS PARA VIDRO, COM BATENTE, ALIZAR E FERRAGENS. EXCLUSIVE VIDROS, ACABAMENTO E CONTRAMARCO. FORNECIMENTO E INSTALAÇÃO. AF_12/2019</t>
  </si>
  <si>
    <t>100670</t>
  </si>
  <si>
    <t>JANELA DE MADEIRA (CEDRINHO/ANGELIM OU EQUIV.) DE CORRER COM 6 FOLHAS (2 VENEZ. FIXAS, 2 VENEZ. DE CORRER E 2 DE CORRER PARA VIDRO), COM BATENTE, ALIZAR E FERRAGENS. EXCLUSIVE VIDROS, ACABAMENTO E CONTRAMARCO. FORNECIMENTO E INSTALAÇÃO. AF_12/2019</t>
  </si>
  <si>
    <t>100671</t>
  </si>
  <si>
    <t>JANELA DE MADEIRA (IMBUIA/CEDRO OU EQUIV) DE CORRER COM 6 FOLHAS (2 VENEZIANAS FIXAS, 2 VENEZIANAS DE CORRER E 2 DE CORRER PARA VIDRO), COM BATENTE, ALIZAR E FERRAGENS. EXCLUSIVE VIDROS, ACABAMENTO E CONTRAMARCO. FORNECIMENTO E INSTALAÇÃO. AF_12/2019</t>
  </si>
  <si>
    <t>100672</t>
  </si>
  <si>
    <t>JANELA DE MADEIRA (PINUS/EUCALIPTO OU EQUIV.) DE CORRER COM 6 FOLHAS (2 VENEZ. FIXAS, 2 VENEZ. DE CORRER E 2 DE CORRER PARA VIDRO), COM BATENTE, ALIZAR E FERRAGENS. EXCLUSIVE VIDROS, ACABAMENTO E CONTRAMARCO. FORNECIMENTO EINSTALAÇÃO. AF_12/2019</t>
  </si>
  <si>
    <t>100701</t>
  </si>
  <si>
    <t>PORTA DE FERRO, DE ABRIR, TIPO GRADE COM CHAPA, COM GUARNIÇÕES. AF_12/2019</t>
  </si>
  <si>
    <t>JANELA DE AÇO TIPO BASCULANTE PARA VIDROS, COM BATENTE, FERRAGENS E PINTURA ANTICORROSIVA. EXCLUSIVE VIDROS, ACABAMENTO, ALIZAR E CONTRAMARCO. FORNECIMENTO E INSTALAÇÃO. AF_12/2019</t>
  </si>
  <si>
    <t>JANELA DE AÇO DE CORRER COM 4 FOLHAS PARA VIDRO, COM BATENTE, FERRAGENS E PINTURA ANTICORROSIVA. EXCLUSIVE VIDROS, ALIZAR E CONTRAMARCO. FORNECIMENTO E INSTALAÇÃO. AF_12/2019</t>
  </si>
  <si>
    <t>94587</t>
  </si>
  <si>
    <t>CONTRAMARCO DE AÇO, FIXAÇÃO COM ARGAMASSA - FORNECIMENTO E INSTALAÇÃO. AF_12/2019</t>
  </si>
  <si>
    <t>94588</t>
  </si>
  <si>
    <t>CONTRAMARCO DE AÇO, FIXAÇÃO COM PARAFUSO - FORNECIMENTO E INSTALAÇÃO. AF_12/2019</t>
  </si>
  <si>
    <t>121,73</t>
  </si>
  <si>
    <t>PORTA CORTA-FOGO 90X210X4CM - FORNECIMENTO E INSTALAÇÃO. AF_12/2019</t>
  </si>
  <si>
    <t>PORTA DE ALUMÍNIO DE ABRIR COM LAMBRI, COM GUARNIÇÃO, FIXAÇÃO COM PARAFUSOS - FORNECIMENTO E INSTALAÇÃO. AF_12/2019</t>
  </si>
  <si>
    <t>PORTA EM ALUMÍNIO DE ABRIR TIPO VENEZIANA COM GUARNIÇÃO, FIXAÇÃO COM PARAFUSOS - FORNECIMENTO E INSTALAÇÃO. AF_12/2019</t>
  </si>
  <si>
    <t>PORTA DE ALUMÍNIO DE ABRIR PARA VIDRO SEM GUARNIÇÃO, 87X210CM, FIXAÇÃO COM PARAFUSOS, INCLUSIVE VIDROS - FORNECIMENTO E INSTALAÇÃO. AF_12/2019</t>
  </si>
  <si>
    <t>PORTA EM AÇO DE ABRIR PARA VIDRO SEM GUARNIÇÃO, 87X210CM, FIXAÇÃO COM PARAFUSOS, EXCLUSIVE VIDROS - FORNECIMENTO E INSTALAÇÃO. AF_12/2019</t>
  </si>
  <si>
    <t>PORTA EM AÇO DE ABRIR TIPO VENEZIANA SEM GUARNIÇÃO, 87X210CM, FIXAÇÃO COM PARAFUSOS - FORNECIMENTO E INSTALAÇÃO. AF_12/2019</t>
  </si>
  <si>
    <t>100702</t>
  </si>
  <si>
    <t>PORTA DE CORRER DE ALUMÍNIO, COM DUAS FOLHAS PARA VIDRO, INCLUSO VIDRO LISO INCOLOR, FECHADURA E PUXADOR, SEM ALIZAR. AF_12/2019</t>
  </si>
  <si>
    <t>389,45</t>
  </si>
  <si>
    <t>102188</t>
  </si>
  <si>
    <t>MOLA HIDRAULICA DE PISO PARA PORTA DE VIDRO TEMPERADO. AF_01/2021</t>
  </si>
  <si>
    <t>102189</t>
  </si>
  <si>
    <t>JOGO DE FERRAGENS CROMADAS PARA PORTA DE VIDRO TEMPERADO, UMA FOLHA COMPOSTO DE DOBRADICAS SUPERIOR E INFERIOR, TRINCO, FECHADURA, CONTRA FECHADURA COM CAPUCHINHO SEM MOLA E PUXADOR. AF_01/2021</t>
  </si>
  <si>
    <t>100703</t>
  </si>
  <si>
    <t>PUXADOR CENTRAL PARA ESQUADRIA DE MADEIRA. AF_12/2019</t>
  </si>
  <si>
    <t>100704</t>
  </si>
  <si>
    <t>PORTA CADEADO ZINCADO OXIDADO PRETO COM CADEADO DE AÇO INOX, LARGURA DE *50* MM. AF_12/2019</t>
  </si>
  <si>
    <t>59,23</t>
  </si>
  <si>
    <t>100705</t>
  </si>
  <si>
    <t>TARJETA TIPO LIVRE/OCUPADO PARA PORTA DE BANHEIRO. AF_12/2019</t>
  </si>
  <si>
    <t>100706</t>
  </si>
  <si>
    <t>CREMONA EM LATÃO CROMADO OU POLIDO, COMPLETA. AF_12/2019</t>
  </si>
  <si>
    <t>60,40</t>
  </si>
  <si>
    <t>100707</t>
  </si>
  <si>
    <t>FECHO DE EMBUTIR TIPO UNHA 22CM. AF_12/2019</t>
  </si>
  <si>
    <t>100708</t>
  </si>
  <si>
    <t>FECHO DE EMBUTIR TIPO UNHA 40CM. AF_12/2019</t>
  </si>
  <si>
    <t>100709</t>
  </si>
  <si>
    <t>DOBRADIÇA EM AÇO/FERRO, 3" X 21/2", E=1,9 A 2MM, SEN ANEL, CROMADO OU ZINCADO, TAMPA BOLA, COM PARAFUSOS. AF_12/2019</t>
  </si>
  <si>
    <t>37,52</t>
  </si>
  <si>
    <t>100710</t>
  </si>
  <si>
    <t>DOBRADIÇA TIPO VAI E VEM EM LATÃO POLIDO 3". AF_12/2019</t>
  </si>
  <si>
    <t>87,34</t>
  </si>
  <si>
    <t>102151</t>
  </si>
  <si>
    <t>INSTALAÇÃO DE VIDRO LISO INCOLOR, E = 3 MM, EM ESQUADRIA DE MADEIRA, FIXADO COM BAGUETE. AF_01/2021</t>
  </si>
  <si>
    <t>102152</t>
  </si>
  <si>
    <t>INSTALAÇÃO DE VIDRO LISO, E = 4 MM, EM ESQUADRIA DE MADEIRA, FIXADO COM BAGUETE. AF_01/2021</t>
  </si>
  <si>
    <t>102153</t>
  </si>
  <si>
    <t>INSTALAÇÃO DE VIDRO LISO FUME, E = 4 MM, EM ESQUADRIA DE MADEIRA, FIXADO COM BAGUETE. AF_01/2021</t>
  </si>
  <si>
    <t>102154</t>
  </si>
  <si>
    <t>INSTALAÇÃO DE VIDRO LISO INCOLOR, E = 5 MM, EM ESQUADRIA DE MADEIRA, FIXADO COM BAGUETE. AF_01/2021</t>
  </si>
  <si>
    <t>102155</t>
  </si>
  <si>
    <t>INSTALAÇÃO DE VIDRO LISO FUME, E = 5 MM, EM ESQUADRIA DE MADEIRA, FIXADO COM BAGUETE. AF_01/2021</t>
  </si>
  <si>
    <t>102156</t>
  </si>
  <si>
    <t>INSTALAÇÃO DE VIDRO LISO INCOLOR, E = 6 MM, EM ESQUADRIA DE MADEIRA, FIXADO COM BAGUETE. AF_01/2021</t>
  </si>
  <si>
    <t>102157</t>
  </si>
  <si>
    <t>INSTALAÇÃO DE VIDRO LISO FUME, E = 6 MM, EM ESQUADRIA DE MADEIRA, FIXADO COM BAGUETE. AF_01/2021</t>
  </si>
  <si>
    <t>102158</t>
  </si>
  <si>
    <t>INSTALAÇÃO DE VIDRO LISO INCOLOR, E = 8 MM, EM ESQUADRIA DE MADEIRA, FIXADO COM BAGUETE. AF_01/2021</t>
  </si>
  <si>
    <t>102159</t>
  </si>
  <si>
    <t>INSTALAÇÃO DE VIDRO LISO INCOLOR, E = 10 MM, EM ESQUADRIA DE MADEIRA, FIXADO COM BAGUETE. AF_01/2021</t>
  </si>
  <si>
    <t>102160</t>
  </si>
  <si>
    <t>INSTALAÇÃO DE VIDRO IMPRESSO, E = 4 MM, EM ESQUADRIA DE MADEIRA, FIXADO COM BAGUETE. AF_01/2021</t>
  </si>
  <si>
    <t>102161</t>
  </si>
  <si>
    <t>102162</t>
  </si>
  <si>
    <t>102163</t>
  </si>
  <si>
    <t>102164</t>
  </si>
  <si>
    <t>102165</t>
  </si>
  <si>
    <t>102166</t>
  </si>
  <si>
    <t>102167</t>
  </si>
  <si>
    <t>102168</t>
  </si>
  <si>
    <t>102169</t>
  </si>
  <si>
    <t>102170</t>
  </si>
  <si>
    <t>102171</t>
  </si>
  <si>
    <t>102172</t>
  </si>
  <si>
    <t>102176</t>
  </si>
  <si>
    <t>102177</t>
  </si>
  <si>
    <t>102178</t>
  </si>
  <si>
    <t>102179</t>
  </si>
  <si>
    <t>266,16</t>
  </si>
  <si>
    <t>102180</t>
  </si>
  <si>
    <t>102181</t>
  </si>
  <si>
    <t>102182</t>
  </si>
  <si>
    <t>PORTA PIVOTANTE DE VIDRO TEMPERADO, 90X210 CM, ESPESSURA 10 MM, INCLUSIVE ACESSÓRIOS. AF_01/2021</t>
  </si>
  <si>
    <t>102183</t>
  </si>
  <si>
    <t>PORTA PIVOTANTE DE VIDRO TEMPERADO, 2 FOLHAS DE 90X210 CM, ESPESSURA DE 10MM, INCLUSIVE ACESSÓRIOS. AF_01/2021</t>
  </si>
  <si>
    <t>102184</t>
  </si>
  <si>
    <t>PORTA DE ABRIR COM MOLA HIDRÁULICA, EM VIDRO TEMPERADO, 90X210 CM, ESPESSURA 10 MM, INCLUSIVE ACESSÓRIOS. AF_01/2021</t>
  </si>
  <si>
    <t>102185</t>
  </si>
  <si>
    <t>PORTA DE ABRIR COM MOLA HIDRÁULICA, EM VIDRO TEMPERADO, 2 FOLHAS DE 90X210 CM, ESPESSURA DD 10MM, INCLUSIVE ACESSÓRIOS. AF_01/2021</t>
  </si>
  <si>
    <t>102190</t>
  </si>
  <si>
    <t>REMOÇÃO DE VIDRO LISO COMUM DE ESQUADRIA COM BAGUETE DE MADEIRA. AF_01/2021</t>
  </si>
  <si>
    <t>102191</t>
  </si>
  <si>
    <t>REMOÇÃO DE VIDRO LISO COMUM DE ESQUADRIA COM BAGUETE DE ALUMÍNIO OU PVC. AF_01/2021</t>
  </si>
  <si>
    <t>22,60</t>
  </si>
  <si>
    <t>102192</t>
  </si>
  <si>
    <t>REMOÇÃO DE VIDRO TEMPERADO FIXADO EM PERFIL U. AF_01/2021</t>
  </si>
  <si>
    <t>JANELA DE ALUMÍNIO TIPO MAXIM-AR, COM VIDROS, BATENTE E FERRAGENS. EXCLUSIVE ALIZAR, ACABAMENTO E CONTRAMARCO. FORNECIMENTO E INSTALAÇÃO. AF_12/2019</t>
  </si>
  <si>
    <t>JANELA DE ALUMÍNIO DE CORRER COM 2 FOLHAS PARA VIDROS, COM VIDROS, BATENTE, ACABAMENTO COM ACETATO OU BRILHANTE E FERRAGENS. EXCLUSIVE ALIZAR E CONTRAMARCO. FORNECIMENTO E INSTALAÇÃO. AF_12/2019</t>
  </si>
  <si>
    <t>JANELA DE ALUMÍNIO DE CORRER COM 3 FOLHAS (2 VENEZIANAS E 1 PARA VIDRO), COM VIDROS, BATENTE E FERRAGENS. EXCLUSIVE ACABAMENTO, ALIZAR E CONTRAMARCO. FORNECIMENTO E INSTALAÇÃO. AF_12/2019</t>
  </si>
  <si>
    <t>JANELA DE ALUMÍNIO DE CORRER COM 4 FOLHAS PARA VIDROS, COM VIDROS, BATENTE, ACABAMENTO COM ACETATO OU BRILHANTE E FERRAGENS. EXCLUSIVE ALIZAR E CONTRAMARCO. FORNECIMENTO E INSTALAÇÃO. AF_12/2019</t>
  </si>
  <si>
    <t>JANELA DE ALUMÍNIO DE CORRER COM 6 FOLHAS (2 VENEZIANAS FIXAS, 2 VENEZIANAS DE CORRER E 2 PARA VIDRO), COM VIDROS, BATENTE, ACABAMENTO COM ACETATO OU BRILHANTE E FERRAGENS. EXCLUSIVE ALIZAR E CONTRAMARCO. FORNECIMENTO E INSTALAÇÃO. AF_12/2019</t>
  </si>
  <si>
    <t>100674</t>
  </si>
  <si>
    <t>JANELA FIXA DE ALUMÍNIO PARA VIDRO, COM VIDRO, BATENTE E FERRAGENS. EXCLUSIVE ACABAMENTO, ALIZAR E CONTRAMARCO. FORNECIMENTO E INSTALAÇÃO. AF_12/2019</t>
  </si>
  <si>
    <t>101096</t>
  </si>
  <si>
    <t>TUBULÃO A CÉU ABERTO, DIÂMETRO DO FUSTE DE 70CM, ESCAVAÇÃO MANUAL, SEM ALARGAMENTO DE BASE, CONCRETO FEITO EM OBRA E LANÇADO COM JERICA. AF_05/2020</t>
  </si>
  <si>
    <t>101097</t>
  </si>
  <si>
    <t>TUBULÃO A CÉU ABERTO, DIÂMETRO DO FUSTE DE 80CM, ESCAVAÇÃO MANUAL, SEM ALARGAMENTO DE BASE, CONCRETO FEITO EM OBRA E LANÇADO COM JERICA. AF_05/2020</t>
  </si>
  <si>
    <t>101098</t>
  </si>
  <si>
    <t>TUBULÃO A CÉU ABERTO, DIÂMETRO DO FUSTE DE 100CM, ESCAVAÇÃO MANUAL, SEM ALARGAMENTO DE BASE, CONCRETO FEITO EM OBRA E LANÇADO COM JERICA. AF_05/2020</t>
  </si>
  <si>
    <t>101099</t>
  </si>
  <si>
    <t>TUBULÃO A CÉU ABERTO, DIÂMETRO DO FUSTE DE 120CM, ESCAVAÇÃO MANUAL, SEM ALARGAMENTO DE BASE, CONCRETO FEITO EM OBRA E LANÇADO COM JERICA. AF_05/2020</t>
  </si>
  <si>
    <t>101100</t>
  </si>
  <si>
    <t>TUBULÃO A CÉU ABERTO, DIÂMETRO DO FUSTE DE 70CM, ESCAVAÇÃO MECÂNICA, SEM ALARGAMENTO DE BASE, CONCRETO FEITO EM OBRA E LANÇADO COM JERICA. AF_05/2020</t>
  </si>
  <si>
    <t>101101</t>
  </si>
  <si>
    <t>TUBULÃO A CÉU ABERTO, DIÂMETRO DO FUSTE DE 80CM, ESCAVAÇÃO MECÂNICA, SEM ALARGAMENTO DE BASE, CONCRETO FEITO EM OBRA E LANÇADO COM JERICA. AF_05/2020</t>
  </si>
  <si>
    <t>101102</t>
  </si>
  <si>
    <t>TUBULÃO A CÉU ABERTO, DIÂMETRO DO FUSTE DE 100CM, ESCAVAÇÃO MECÂNICA, SEM ALARGAMENTO DE BASE, CONCRETO FEITO EM OBRA E LANÇADO COM JERICA. AF_05/2020</t>
  </si>
  <si>
    <t>101103</t>
  </si>
  <si>
    <t>TUBULÃO A CÉU ABERTO, DIÂMETRO DO FUSTE DE 120CM, ESCAVAÇÃO MECÂNICA, SEM ALARGAMENTO DE BASE, CONCRETO FEITO EM OBRA E LANÇADO COM JERICA. AF_05/2020</t>
  </si>
  <si>
    <t>101104</t>
  </si>
  <si>
    <t>TUBULÃO A CÉU ABERTO, DIÂMETRO DO FUSTE DE 70CM, ESCAVAÇÃO MANUAL, SEM ALARGAMENTO DE BASE, CONCRETO USINADO E LANÇADO COM BOMBA OU DIRETAMENTE DO CAMINHÃO. AF_05/2020</t>
  </si>
  <si>
    <t>101105</t>
  </si>
  <si>
    <t>TUBULÃO A CÉU ABERTO, DIÂMETRO DO FUSTE DE 80CM, ESCAVAÇÃO MANUAL, SEM ALARGAMENTO DE BASE, CONCRETO USINADO E LANÇADO COM BOMBA OU DIRETAMENTE DO CAMINHÃO. AF_05/2020</t>
  </si>
  <si>
    <t>101106</t>
  </si>
  <si>
    <t>TUBULÃO A CÉU ABERTO, DIÂMETRO DO FUSTE DE 100CM, ESCAVAÇÃO MANUAL, SEM ALARGAMENTO DE BASE, CONCRETO USINADO E LANÇADO COM BOMBA OU DIRETAMENTE DO CAMINHÃO. AF_05/2020</t>
  </si>
  <si>
    <t>101107</t>
  </si>
  <si>
    <t>TUBULÃO A CÉU ABERTO, DIÂMETRO DO FUSTE DE 120CM, ESCAVAÇÃO MANUAL, SEM ALARGAMENTO DE BASE, CONCRETO USINADO E LANÇADO COM BOMBA OU DIRETAMENTE DO CAMINHÃO. AF_05/2020</t>
  </si>
  <si>
    <t>101108</t>
  </si>
  <si>
    <t>TUBULÃO A CÉU ABERTO, DIÂMETRO DO FUSTE DE 70CM, ESCAVAÇÃO MECÂNICA, SEM ALARGAMENTO DE BASE, CONCRETO USINADO E LANÇADO COM BOMBA OU DIRETAMENTE DO CAMINHÃO. AF_05/2020</t>
  </si>
  <si>
    <t>101109</t>
  </si>
  <si>
    <t>TUBULÃO A CÉU ABERTO, DIÂMETRO DO FUSTE DE 80CM, ESCAVAÇÃO MECÂNICA, SEM ALARGAMENTO DE BASE, CONCRETO USINADO E LANÇADO COM BOMBA OU DIRETAMENTE DO CAMINHÃO. AF_05/2020</t>
  </si>
  <si>
    <t>101110</t>
  </si>
  <si>
    <t>TUBULÃO A CÉU ABERTO, DIÂMETRO DO FUSTE DE 100CM, ESCAVAÇÃO MECÂNICA, SEM ALARGAMENTO DE BASE, CONCRETO USINADO E LANÇADO COM BOMBA OU DIRETAMENTE DO CAMINHÃO. AF_05/2020</t>
  </si>
  <si>
    <t>101111</t>
  </si>
  <si>
    <t>TUBULÃO A CÉU ABERTO, DIÂMETRO DO FUSTE DE 120CM, ESCAVAÇÃO MECÂNICA, SEM ALARGAMENTO DE BASE, CONCRETO USINADO E LANÇADO COM BOMBA OU DIRETAMENTE DO CAMINHÃO. AF_05/2020</t>
  </si>
  <si>
    <t>101112</t>
  </si>
  <si>
    <t>ALARGAMENTO DE BASE DE TUBULÃO A CÉU ABERTO, ESCAVAÇÃO MANUAL, CONCRETO FEITO EM OBRA E LANÇADO COM JERICA. AF_05/2020</t>
  </si>
  <si>
    <t>101113</t>
  </si>
  <si>
    <t>ALARGAMENTO DE BASE DE TUBULÃO A CÉU ABERTO, ESCAVAÇÃO MANUAL, CONCRETO USINADO E LANÇADO COM BOMBA OU DIRETAMENTE DO CAMINHÃO. AF_05/2020</t>
  </si>
  <si>
    <t>ARRASAMENTO MECANICO DE ESTACA DE CONCRETO ARMADO, DIAMETROS DE ATÉ 40 CM. AF_05/2021</t>
  </si>
  <si>
    <t>14,73</t>
  </si>
  <si>
    <t>ARRASAMENTO MECANICO DE ESTACA DE CONCRETO ARMADO, DIAMETROS DE 41 CM A 60 CM. AF_05/2021</t>
  </si>
  <si>
    <t>ARRASAMENTO MECANICO DE ESTACA DE CONCRETO ARMADO, DIAMETROS DE 61 CM A 80 CM. AF_05/2021</t>
  </si>
  <si>
    <t>ARRASAMENTO MECANICO DE ESTACA DE CONCRETO ARMADO, DIAMETROS DE 81 CM A 100 CM. AF_05/2021</t>
  </si>
  <si>
    <t>62,45</t>
  </si>
  <si>
    <t>ARRASAMENTO MECANICO DE ESTACA DE CONCRETO ARMADO, DIAMETROS DE 101 CM A 150 CM. AF_05/2021</t>
  </si>
  <si>
    <t>ARRASAMENTO DE ESTACA METÁLICA, PERFIL LAMINADO TIPO  I  FAMÍLIA 250. AF_05/2021</t>
  </si>
  <si>
    <t>ARRASAMENTO MECÂNICO DE ESTACA METÁLICA, PERFIL LAMINADO TIPO  H - FAMÍLIA 250. AF_05/2021</t>
  </si>
  <si>
    <t>ARRASAMENTO MECÂNICO DE ESTACA METÁLICA, PERFIL LAMINADO TIPO  H - FAMÍLIA 310. AF_05/2021</t>
  </si>
  <si>
    <t>100651</t>
  </si>
  <si>
    <t>ESTACA HÉLICE CONTÍNUA, DIÂMETRO DE 30 CM, INCLUSO CONCRETO FCK=30MPA E ARMADURA MÍNIMA (EXCLUSIVE MOBILIZAÇÃO, DESMOBILIZAÇÃO E BOMBEAMENTO). AF_12/2019</t>
  </si>
  <si>
    <t>100652</t>
  </si>
  <si>
    <t>ESTACA HÉLICE CONTÍNUA , DIÂMETRO DE 50 CM, INCLUSO CONCRETO FCK=30MPA E ARMADURA MÍNIMA (EXCLUSIVE MOBILIZAÇÃO, DESMOBILIZAÇÃO E BOMBEAMENTO). AF_12/2019</t>
  </si>
  <si>
    <t>203,63</t>
  </si>
  <si>
    <t>100653</t>
  </si>
  <si>
    <t>ESTACA HÉLICE CONTÍNUA, DIÂMETRO DE 70 CM, INCLUSO CONCRETO FCK=30MPA E ARMADURA MÍNIMA (EXCLUSIVE MOBILIZAÇÃO, DESMOBILIZAÇÃO E BOMBEAMENTO). AF_12/2019</t>
  </si>
  <si>
    <t>100654</t>
  </si>
  <si>
    <t>ESTACA HÉLICE CONTÍNUA, DIÂMETRO DE 80 CM, INCLUSO CONCRETO FCK=30MPA E ARMADURA MÍNIMA (EXCLUSIVE MOBILIZAÇÃO, DESMOBILIZAÇÃO E BOMBEAMENTO). AF_12/2019.</t>
  </si>
  <si>
    <t>100655</t>
  </si>
  <si>
    <t>ESTACA HÉLICE CONTÍNUA, DIÂMETRO DE 90 CM, INCLUSO CONCRETO FCK=30MPA E ARMADURA MÍNIMA (EXCLUSIVE MOBILIZAÇÃO, DESMOBILIZAÇÃO E BOMBEAMENTO). AF_12/2019.</t>
  </si>
  <si>
    <t>100656</t>
  </si>
  <si>
    <t>ESTACA PRÉ-MOLDADA DE CONCRETO, SEÇÃO QUADRADA, CAPACIDADE DE 25 TONELADAS, INCLUSO EMENDA (EXCLUSIVE MOBILIZAÇÃO E DESMOBILIZAÇÃO). AF_12/2019</t>
  </si>
  <si>
    <t>100657</t>
  </si>
  <si>
    <t>ESTACA PRÉ-MOLDADA DE CONCRETO SEÇÃO QUADRADA, CAPACIDADE DE 50 TONELADAS, INCLUSO EMENDA (EXCLUSIVE MOBILIZAÇÃO E DESMOBILIZAÇÃO). AF_12/2019</t>
  </si>
  <si>
    <t>100658</t>
  </si>
  <si>
    <t>ESTACA PRÉ-MOLDADA DE CONCRETO CENTRIFUGADO, SEÇÃO CIRCULAR, CAPACIDADE DE 100 TONELADAS, INCLUSO EMENDA (EXCLUSIVE MOBILIZAÇÃO E DESMOBILIZAÇÃO). AF_12/2019</t>
  </si>
  <si>
    <t>100889</t>
  </si>
  <si>
    <t>ESTACA METÁLICA PARA FUNDAÇÃO, UTILIZANDO PERFIL LAMINADO HP250X62 (EXCLUSIVE MOBILIZAÇÃO E DESMOBILIZAÇÃO). AF_01/2020</t>
  </si>
  <si>
    <t>100890</t>
  </si>
  <si>
    <t>ESTACA METÁLICA PARA FUNDAÇÃO, UTILIZANDO PERFIL LAMINADO HP310X79 (EXCLUSIVE MOBILIZAÇÃO E DESMOBILIZAÇÃO). AF_01/2020</t>
  </si>
  <si>
    <t>100892</t>
  </si>
  <si>
    <t>ESTACA METÁLICA PARA CONTENÇÃO, UTILIZANDO PERFIL LAMINADO W250X32,7 (EXCLUSIVE MOBILIZAÇÃO E DESMOBILIZAÇÃO). AF_01/2020</t>
  </si>
  <si>
    <t>23,85</t>
  </si>
  <si>
    <t>100893</t>
  </si>
  <si>
    <t>ESTACA METÁLICA PARA CONTENÇÃO, UTILIZANDO PERFIL LAMINADO W250X38,5 (EXCLUSIVE MOBILIZAÇÃO E DESMOBILIZAÇÃO). AF_01/2020</t>
  </si>
  <si>
    <t>100894</t>
  </si>
  <si>
    <t>ESTACA METÁLICA PARA CONTENÇÃO, UTILIZANDO PERFIL LAMINADO W250X44,8 (EXCLUSIVE MOBILIZAÇÃO E DESMOBILIZAÇÃO). AF_01/2020</t>
  </si>
  <si>
    <t>100896</t>
  </si>
  <si>
    <t>ESTACA ESCAVADA MECANICAMENTE, SEM FLUIDO ESTABILIZANTE, COM 25CM DE DIÂMETRO, CONCRETO LANÇADO POR CAMINHÃO BETONEIRA (EXCLUSIVE MOBILIZAÇÃO E DESMOBILIZAÇÃO). AF_01/2020</t>
  </si>
  <si>
    <t>100897</t>
  </si>
  <si>
    <t>ESTACA ESCAVADA MECANICAMENTE, SEM FLUIDO ESTABILIZANTE, COM 40CM DE DIÂMETRO, CONCRETO LANÇADO POR CAMINHÃO BETONEIRA (EXCLUSIVE MOBILIZAÇÃO E DESMOBILIZAÇÃO). AF_01/2020</t>
  </si>
  <si>
    <t>100898</t>
  </si>
  <si>
    <t>ESTACA ESCAVADA MECANICAMENTE, SEM FLUIDO ESTABILIZANTE, COM 60CM DE DIÂMETRO, CONCRETO LANÇADO POR CAMINHÃO BETONEIRA (EXCLUSIVE MOBILIZAÇÃO E DESMOBILIZAÇÃO). AF_01/2020</t>
  </si>
  <si>
    <t>100899</t>
  </si>
  <si>
    <t>ESTACA ESCAVADA MECANICAMENTE, SEM FLUIDO ESTABILIZANTE, COM 25CM DE DIÂMETRO, CONCRETO LANÇADO MANUALMENTE (EXCLUSIVE MOBILIZAÇÃO E DESMOBILIZAÇÃO). AF_01/2020</t>
  </si>
  <si>
    <t>100900</t>
  </si>
  <si>
    <t>ESTACA ESCAVADA MECANICAMENTE, SEM FLUIDO ESTABILIZANTE, COM 60CM DE DIÂMETRO, CONCRETO LANÇADO POR BOMBA LANÇA (EXCLUSIVE MOBILIZAÇÃO E DESMOBILIZAÇÃO). AF_01/2020</t>
  </si>
  <si>
    <t>101173</t>
  </si>
  <si>
    <t>ESTACA BROCA DE CONCRETO, DIÂMETRO DE 20CM, ESCAVAÇÃO MANUAL COM TRADO CONCHA, COM ARMADURA DE ARRANQUE. AF_05/2020</t>
  </si>
  <si>
    <t>101174</t>
  </si>
  <si>
    <t>ESTACA BROCA DE CONCRETO, DIÂMETRO DE 25CM, ESCAVAÇÃO MANUAL COM TRADO CONCHA, COM ARMADURA DE ARRANQUE. AF_05/2020</t>
  </si>
  <si>
    <t>75,83</t>
  </si>
  <si>
    <t>101175</t>
  </si>
  <si>
    <t>ESTACA BROCA DE CONCRETO, DIÂMETRO DE 30CM, ESCAVAÇÃO MANUAL COM TRADO CONCHA, COM ARMADURA DE ARRANQUE. AF_05/2020</t>
  </si>
  <si>
    <t>101176</t>
  </si>
  <si>
    <t>ESTACA BROCA DE CONCRETO, DIÂMETRO DE 30CM, ESCAVAÇÃO MANUAL COM TRADO CONCHA, INTEIRAMENTE ARMADA. AF_05/2020</t>
  </si>
  <si>
    <t>102521</t>
  </si>
  <si>
    <t>ARRASAMENTO MECÂNICO DE ESTACA BARRETE DE CONCRETO ARMADO, SEÇÃO DE 0,40 X 2,50 M. AF_05/2021</t>
  </si>
  <si>
    <t>102522</t>
  </si>
  <si>
    <t>ARRASAMENTO MECÂNICO DE ESTACA BARRETE DE CONCRETO ARMADO, SEÇÃO DE 0,60 X 2,50 M. AF_05/2021</t>
  </si>
  <si>
    <t>102523</t>
  </si>
  <si>
    <t>ARRASAMENTO MECÂNICO DE ESTACA BARRETE DE CONCRETO ARMADO, SEÇÃO DE 0,80 X 2,50 M. AF_05/2021</t>
  </si>
  <si>
    <t>LASTRO DE CONCRETO MAGRO, APLICADO EM PISOS, LAJES SOBRE SOLO OU RADIERS, ESPESSURA DE 3 CM. AF_07/2016</t>
  </si>
  <si>
    <t>LASTRO DE CONCRETO MAGRO, APLICADO EM PISOS, LAJES SOBRE SOLO OU RADIERS, ESPESSURA DE 5 CM. AF_07/2016</t>
  </si>
  <si>
    <t>LASTRO DE CONCRETO MAGRO, APLICADO EM PISOS, LAJES SOBRE SOLO OU RADIERS. AF_08/2017</t>
  </si>
  <si>
    <t>LASTRO COM MATERIAL GRANULAR, APLICADO EM PISOS OU LAJES SOBRE SOLO, ESPESSURA DE *5 CM*. AF_08/2017</t>
  </si>
  <si>
    <t>92,06</t>
  </si>
  <si>
    <t>LASTRO COM MATERIAL GRANULAR (PEDRA BRITADA N.2), APLICADO EM PISOS OU LAJES SOBRE SOLO, ESPESSURA DE *10 CM*. AF_08/2017</t>
  </si>
  <si>
    <t>54,88</t>
  </si>
  <si>
    <t>97087</t>
  </si>
  <si>
    <t>97088</t>
  </si>
  <si>
    <t>97089</t>
  </si>
  <si>
    <t>97090</t>
  </si>
  <si>
    <t>97091</t>
  </si>
  <si>
    <t>97092</t>
  </si>
  <si>
    <t>97093</t>
  </si>
  <si>
    <t>415,31</t>
  </si>
  <si>
    <t>97097</t>
  </si>
  <si>
    <t>97101</t>
  </si>
  <si>
    <t>97102</t>
  </si>
  <si>
    <t>97103</t>
  </si>
  <si>
    <t>LASTRO COM MATERIAL GRANULAR (PEDRA BRITADA N.3), APLICADO EM PISOS OU LAJES SOBRE SOLO, ESPESSURA DE *10 CM*. AF_07/2019</t>
  </si>
  <si>
    <t>83,22</t>
  </si>
  <si>
    <t>LASTRO COM MATERIAL GRANULAR (AREIA MÉDIA), APLICADO EM PISOS OU LAJES SOBRE SOLO, ESPESSURA DE *10 CM*. AF_07/2019</t>
  </si>
  <si>
    <t>LASTRO COM MATERIAL GRANULAR (PEDRA BRITADA N.1 E PEDRA BRITADA N.2), APLICADO EM PISOS OU LAJES SOBRE SOLO, ESPESSURA DE *10 CM*. AF_07/2019</t>
  </si>
  <si>
    <t>FABRICAÇÃO DE FÔRMA PARA PILARES E ESTRUTURAS SIMILARES, EM CHAPA DE MADEIRA COMPENSADA RESINADA, E = 17 MM. AF_09/2020</t>
  </si>
  <si>
    <t>FABRICAÇÃO DE FÔRMA PARA PILARES E ESTRUTURAS SIMILARES, EM CHAPA DE MADEIRA COMPENSADA PLASTIFICADA, E = 18 MM. AF_09/2020</t>
  </si>
  <si>
    <t>FABRICAÇÃO DE FÔRMA PARA VIGAS, EM CHAPA DE MADEIRA COMPENSADA RESINADA, E = 17 MM. AF_09/2020</t>
  </si>
  <si>
    <t>94,42</t>
  </si>
  <si>
    <t>FABRICAÇÃO DE FÔRMA PARA VIGAS, EM CHAPA DE MADEIRA COMPENSADA PLASTIFICADA, E = 18 MM. AF_09/2020</t>
  </si>
  <si>
    <t>107,06</t>
  </si>
  <si>
    <t>FABRICAÇÃO DE FÔRMA PARA LAJES, EM CHAPA DE MADEIRA COMPENSADA RESINADA, E = 17 MM. AF_09/2020</t>
  </si>
  <si>
    <t>FABRICAÇÃO DE FÔRMA PARA LAJES, EM CHAPA DE MADEIRA COMPENSADA PLASTIFICADA, E = 18 MM. AF_09/2020</t>
  </si>
  <si>
    <t>FABRICAÇÃO DE FÔRMA PARA PILARES E ESTRUTURAS SIMILARES, EM MADEIRA SERRADA, E=25 MM. AF_09/2020</t>
  </si>
  <si>
    <t>FABRICAÇÃO DE FÔRMA PARA VIGAS, COM MADEIRA SERRADA, E = 25 MM. AF_09/2020</t>
  </si>
  <si>
    <t>193,98</t>
  </si>
  <si>
    <t>FABRICAÇÃO DE FÔRMA PARA LAJES, EM MADEIRA SERRADA, E=25 MM. AF_09/2020</t>
  </si>
  <si>
    <t>FABRICAÇÃO DE ESCORAS DE VIGA DO TIPO GARFO, EM MADEIRA. AF_09/2020</t>
  </si>
  <si>
    <t>FABRICAÇÃO DE ESCORAS DO TIPO PONTALETE, EM MADEIRA, PARA PÉ-DIREITO SIMPLES. AF_09/2020</t>
  </si>
  <si>
    <t>MONTAGEM E DESMONTAGEM DE FÔRMA DE PILARES RETANGULARES E ESTRUTURAS SIMILARES, PÉ-DIREITO SIMPLES, EM MADEIRA SERRADA, 1 UTILIZAÇÃO. AF_09/2020</t>
  </si>
  <si>
    <t>MONTAGEM E DESMONTAGEM DE FÔRMA DE PILARES RETANGULARES E ESTRUTURAS SIMILARES, PÉ-DIREITO SIMPLES, EM MADEIRA SERRADA, 2 UTILIZAÇÕES. AF_09/2020</t>
  </si>
  <si>
    <t>MONTAGEM E DESMONTAGEM DE FÔRMA DE PILARES RETANGULARES E ESTRUTURAS SIMILARES, PÉ-DIREITO SIMPLES, EM MADEIRA SERRADA, 4 UTILIZAÇÕES. AF_09/2020</t>
  </si>
  <si>
    <t>MONTAGEM E DESMONTAGEM DE FÔRMA DE PILARES RETANGULARES E ESTRUTURAS SIMILARES, PÉ-DIREITO SIMPLES, EM CHAPA DE MADEIRA COMPENSADA RESINADA, 2 UTILIZAÇÕES. AF_09/2020</t>
  </si>
  <si>
    <t>MONTAGEM E DESMONTAGEM DE FÔRMA DE PILARES RETANGULARES E ESTRUTURAS SIMILARES, PÉ-DIREITO DUPLO, EM CHAPA DE MADEIRA COMPENSADA RESINADA, 2 UTILIZAÇÕES. AF_09/2020</t>
  </si>
  <si>
    <t>MONTAGEM E DESMONTAGEM DE FÔRMA DE PILARES RETANGULARES E ESTRUTURAS SIMILARES, PÉ-DIREITO SIMPLES, EM CHAPA DE MADEIRA COMPENSADA RESINADA, 4 UTILIZAÇÕES. AF_09/2020</t>
  </si>
  <si>
    <t>MONTAGEM E DESMONTAGEM DE FÔRMA DE PILARES RETANGULARES E ESTRUTURAS SIMILARES, PÉ-DIREITO DUPLO, EM CHAPA DE MADEIRA COMPENSADA RESINADA, 4 UTILIZAÇÕES. AF_09/2020</t>
  </si>
  <si>
    <t>MONTAGEM E DESMONTAGEM DE FÔRMA DE PILARES RETANGULARES E ESTRUTURAS SIMILARES, PÉ-DIREITO SIMPLES, EM CHAPA DE MADEIRA COMPENSADA RESINADA, 6 UTILIZAÇÕES. AF_09/2020</t>
  </si>
  <si>
    <t>MONTAGEM E DESMONTAGEM DE FÔRMA DE PILARES RETANGULARES E ESTRUTURAS SIMILARES, PÉ-DIREITO DUPLO, EM CHAPA DE MADEIRA COMPENSADA RESINADA, 6 UTILIZAÇÕES. AF_09/2020</t>
  </si>
  <si>
    <t>MONTAGEM E DESMONTAGEM DE FÔRMA DE PILARES RETANGULARES E ESTRUTURAS SIMILARES, PÉ-DIREITO SIMPLES, EM CHAPA DE MADEIRA COMPENSADA RESINADA, 8 UTILIZAÇÕES. AF_09/2020</t>
  </si>
  <si>
    <t>MONTAGEM E DESMONTAGEM DE FÔRMA DE PILARES RETANGULARES E ESTRUTURAS SIMILARES, PÉ-DIREITO DUPLO, EM CHAPA DE MADEIRA COMPENSADA RESINADA, 8 UTILIZAÇÕES. AF_09/2020</t>
  </si>
  <si>
    <t>60,70</t>
  </si>
  <si>
    <t>MONTAGEM E DESMONTAGEM DE FÔRMA DE PILARES RETANGULARES E ESTRUTURAS SIMILARES, PÉ-DIREITO SIMPLES, EM CHAPA DE MADEIRA COMPENSADA PLASTIFICADA, 10 UTILIZAÇÕES. AF_09/2020</t>
  </si>
  <si>
    <t>MONTAGEM E DESMONTAGEM DE FÔRMA DE PILARES RETANGULARES E ESTRUTURAS SIMILARES, PÉ-DIREITO DUPLO, EM CHAPA DE MADEIRA COMPENSADA PLASTIFICADA, 10 UTILIZAÇÕES. AF_09/2020</t>
  </si>
  <si>
    <t>MONTAGEM E DESMONTAGEM DE FÔRMA DE PILARES RETANGULARES E ESTRUTURAS SIMILARES, PÉ-DIREITO SIMPLES, EM CHAPA DE MADEIRA COMPENSADA PLASTIFICADA, 12 UTILIZAÇÕES. AF_09/2020</t>
  </si>
  <si>
    <t>MONTAGEM E DESMONTAGEM DE FÔRMA DE PILARES RETANGULARES E ESTRUTURAS SIMILARES, PÉ-DIREITO DUPLO, EM CHAPA DE MADEIRA COMPENSADA PLASTIFICADA, 12 UTILIZAÇÕES. AF_09/2020</t>
  </si>
  <si>
    <t>52,41</t>
  </si>
  <si>
    <t>MONTAGEM E DESMONTAGEM DE FÔRMA DE PILARES RETANGULARES E ESTRUTURAS SIMILARES, PÉ-DIREITO SIMPLES, EM CHAPA DE MADEIRA COMPENSADA PLASTIFICADA, 14 UTILIZAÇÕES. AF_09/2020</t>
  </si>
  <si>
    <t>MONTAGEM E DESMONTAGEM DE FÔRMA DE PILARES RETANGULARES E ESTRUTURAS SIMILARES, PÉ-DIREITO DUPLO, EM CHAPA DE MADEIRA COMPENSADA PLASTIFICADA, 14 UTILIZAÇÕES. AF_09/2020</t>
  </si>
  <si>
    <t>MONTAGEM E DESMONTAGEM DE FÔRMA DE PILARES RETANGULARES E ESTRUTURAS SIMILARES, PÉ-DIREITO SIMPLES, EM CHAPA DE MADEIRA COMPENSADA PLASTIFICADA, 18 UTILIZAÇÕES. AF_09/2020</t>
  </si>
  <si>
    <t>MONTAGEM E DESMONTAGEM DE FÔRMA DE PILARES RETANGULARES E ESTRUTURAS SIMILARES, PÉ-DIREITO DUPLO, EM CHAPA DE MADEIRA COMPENSADA PLASTIFICADA, 18 UTILIZAÇÕES. AF_09/2020</t>
  </si>
  <si>
    <t>MONTAGEM E DESMONTAGEM DE FÔRMA DE VIGA, ESCORAMENTO COM PONTALETE DE MADEIRA, PÉ-DIREITO SIMPLES, EM MADEIRA SERRADA, 1 UTILIZAÇÃO. AF_09/2020</t>
  </si>
  <si>
    <t>MONTAGEM E DESMONTAGEM DE FÔRMA DE VIGA, ESCORAMENTO COM PONTALETE DE MADEIRA, PÉ-DIREITO SIMPLES, EM MADEIRA SERRADA, 2 UTILIZAÇÕES. AF_09/2020</t>
  </si>
  <si>
    <t>MONTAGEM E DESMONTAGEM DE FÔRMA DE VIGA, ESCORAMENTO COM PONTALETE DE MADEIRA, PÉ-DIREITO SIMPLES, EM MADEIRA SERRADA, 4 UTILIZAÇÕES. AF_09/2020</t>
  </si>
  <si>
    <t>157,95</t>
  </si>
  <si>
    <t>MONTAGEM E DESMONTAGEM DE FÔRMA DE VIGA, ESCORAMENTO COM GARFO DE MADEIRA, PÉ-DIREITO DUPLO, EM CHAPA DE MADEIRA RESINADA, 2 UTILIZAÇÕES. AF_09/2020</t>
  </si>
  <si>
    <t>MONTAGEM E DESMONTAGEM DE FÔRMA DE VIGA, ESCORAMENTO METÁLICO, PÉ-DIREITO DUPLO, EM CHAPA DE MADEIRA RESINADA, 2 UTILIZAÇÕES. AF_09/2020</t>
  </si>
  <si>
    <t>239,49</t>
  </si>
  <si>
    <t>MONTAGEM E DESMONTAGEM DE FÔRMA DE VIGA, ESCORAMENTO COM GARFO DE MADEIRA, PÉ-DIREITO SIMPLES, EM CHAPA DE MADEIRA RESINADA, 2 UTILIZAÇÕES. AF_09/2020</t>
  </si>
  <si>
    <t>MONTAGEM E DESMONTAGEM DE FÔRMA DE VIGA, ESCORAMENTO METÁLICO, PÉ-DIREITO SIMPLES, EM CHAPA DE MADEIRA RESINADA, 2 UTILIZAÇÕES. AF_09/2020</t>
  </si>
  <si>
    <t>MONTAGEM E DESMONTAGEM DE FÔRMA DE VIGA, ESCORAMENTO COM GARFO DE MADEIRA, PÉ-DIREITO DUPLO, EM CHAPA DE MADEIRA RESINADA, 4 UTILIZAÇÕES. AF_09/2020</t>
  </si>
  <si>
    <t>MONTAGEM E DESMONTAGEM DE FÔRMA DE VIGA, ESCORAMENTO METÁLICO, PÉ-DIREITO DUPLO, EM CHAPA DE MADEIRA RESINADA, 4 UTILIZAÇÕES. AF_09/2020</t>
  </si>
  <si>
    <t>MONTAGEM E DESMONTAGEM DE FÔRMA DE VIGA, ESCORAMENTO COM GARFO DE MADEIRA, PÉ-DIREITO SIMPLES, EM CHAPA DE MADEIRA RESINADA, 4 UTILIZAÇÕES. AF_09/2020</t>
  </si>
  <si>
    <t>MONTAGEM E DESMONTAGEM DE FÔRMA DE VIGA, ESCORAMENTO METÁLICO, PÉ-DIREITO SIMPLES, EM CHAPA DE MADEIRA RESINADA, 4 UTILIZAÇÕES. AF_09/2020</t>
  </si>
  <si>
    <t>MONTAGEM E DESMONTAGEM DE FÔRMA DE VIGA, ESCORAMENTO COM GARFO DE MADEIRA, PÉ-DIREITO DUPLO, EM CHAPA DE MADEIRA RESINADA, 6 UTILIZAÇÕES. AF_09/2020</t>
  </si>
  <si>
    <t>MONTAGEM E DESMONTAGEM DE FÔRMA DE VIGA, ESCORAMENTO COM GARFO DE MADEIRA, PÉ-DIREITO SIMPLES, EM CHAPA DE MADEIRA RESINADA, 6 UTILIZAÇÕES. AF_09/2020</t>
  </si>
  <si>
    <t>MONTAGEM E DESMONTAGEM DE FÔRMA DE VIGA, ESCORAMENTO METÁLICO, PÉ-DIREITO SIMPLES, EM CHAPA DE MADEIRA RESINADA, 6 UTILIZAÇÕES. AF_09/2020</t>
  </si>
  <si>
    <t>MONTAGEM E DESMONTAGEM DE FÔRMA DE VIGA, ESCORAMENTO COM GARFO DE MADEIRA, PÉ-DIREITO DUPLO, EM CHAPA DE MADEIRA RESINADA, 8 UTILIZAÇÕES. AF_09/2020</t>
  </si>
  <si>
    <t>MONTAGEM E DESMONTAGEM DE FÔRMA DE VIGA, ESCORAMENTO METÁLICO, PÉ-DIREITO DUPLO, EM CHAPA DE MADEIRA RESINADA, 8 UTILIZAÇÕES. AF_09/2020</t>
  </si>
  <si>
    <t>189,24</t>
  </si>
  <si>
    <t>MONTAGEM E DESMONTAGEM DE FÔRMA DE VIGA, ESCORAMENTO COM GARFO DE MADEIRA, PÉ-DIREITO SIMPLES, EM CHAPA DE MADEIRA RESINADA, 8 UTILIZAÇÕES. AF_09/2020</t>
  </si>
  <si>
    <t>MONTAGEM E DESMONTAGEM DE FÔRMA DE VIGA, ESCORAMENTO METÁLICO, PÉ-DIREITO SIMPLES, EM CHAPA DE MADEIRA RESINADA, 8 UTILIZAÇÕES. AF_09/2020</t>
  </si>
  <si>
    <t>MONTAGEM E DESMONTAGEM DE FÔRMA DE VIGA, ESCORAMENTO COM GARFO DE MADEIRA, PÉ-DIREITO DUPLO, EM CHAPA DE MADEIRA PLASTIFICADA, 10 UTILIZAÇÕES. AF_09/2020</t>
  </si>
  <si>
    <t>MONTAGEM E DESMONTAGEM DE FÔRMA DE VIGA, ESCORAMENTO METÁLICO, PÉ-DIREITO DUPLO, EM CHAPA DE MADEIRA PLASTIFICADA, 10 UTILIZAÇÕES. AF_09/2020</t>
  </si>
  <si>
    <t>MONTAGEM E DESMONTAGEM DE FÔRMA DE VIGA, ESCORAMENTO COM GARFO DE MADEIRA, PÉ-DIREITO SIMPLES, EM CHAPA DE MADEIRA PLASTIFICADA, 10 UTILIZAÇÕES. AF_09/2020</t>
  </si>
  <si>
    <t>MONTAGEM E DESMONTAGEM DE FÔRMA DE VIGA, ESCORAMENTO METÁLICO, PÉ-DIREITO SIMPLES, EM CHAPA DE MADEIRA PLASTIFICADA, 10 UTILIZAÇÕES. AF_09/2020</t>
  </si>
  <si>
    <t>72,80</t>
  </si>
  <si>
    <t>MONTAGEM E DESMONTAGEM DE FÔRMA DE VIGA, ESCORAMENTO COM GARFO DE MADEIRA, PÉ-DIREITO DUPLO, EM CHAPA DE MADEIRA PLASTIFICADA, 12 UTILIZAÇÕES. AF_09/2020</t>
  </si>
  <si>
    <t>105,02</t>
  </si>
  <si>
    <t>MONTAGEM E DESMONTAGEM DE FÔRMA DE VIGA, ESCORAMENTO METÁLICO, PÉ-DIREITO DUPLO, EM CHAPA DE MADEIRA PLASTIFICADA, 12 UTILIZAÇÕES. AF_09/2020</t>
  </si>
  <si>
    <t>MONTAGEM E DESMONTAGEM DE FÔRMA DE VIGA, ESCORAMENTO COM GARFO DE MADEIRA, PÉ-DIREITO SIMPLES, EM CHAPA DE MADEIRA PLASTIFICADA, 12 UTILIZAÇÕES. AF_09/2020</t>
  </si>
  <si>
    <t>MONTAGEM E DESMONTAGEM DE FÔRMA DE VIGA, ESCORAMENTO METÁLICO, PÉ-DIREITO SIMPLES, EM CHAPA DE MADEIRA PLASTIFICADA, 12 UTILIZAÇÕES. AF_09/2020</t>
  </si>
  <si>
    <t>MONTAGEM E DESMONTAGEM DE FÔRMA DE VIGA, ESCORAMENTO COM GARFO DE MADEIRA, PÉ-DIREITO DUPLO, EM CHAPA DE MADEIRA PLASTIFICADA, 14 UTILIZAÇÕES. AF_09/2020</t>
  </si>
  <si>
    <t>MONTAGEM E DESMONTAGEM DE FÔRMA DE VIGA, ESCORAMENTO METÁLICO, PÉ-DIREITO DUPLO, EM CHAPA DE MADEIRA PLASTIFICADA, 14 UTILIZAÇÕES. AF_09/2020</t>
  </si>
  <si>
    <t>MONTAGEM E DESMONTAGEM DE FÔRMA DE VIGA, ESCORAMENTO COM GARFO DE MADEIRA, PÉ-DIREITO SIMPLES, EM CHAPA DE MADEIRA PLASTIFICADA, 14 UTILIZAÇÕES. AF_09/2020</t>
  </si>
  <si>
    <t>63,58</t>
  </si>
  <si>
    <t>MONTAGEM E DESMONTAGEM DE FÔRMA DE VIGA, ESCORAMENTO METÁLICO, PÉ-DIREITO SIMPLES, EM CHAPA DE MADEIRA PLASTIFICADA, 14 UTILIZAÇÕES. AF_09/2020</t>
  </si>
  <si>
    <t>MONTAGEM E DESMONTAGEM DE FÔRMA DE VIGA, ESCORAMENTO COM GARFO DE MADEIRA, PÉ-DIREITO DUPLO, EM CHAPA DE MADEIRA PLASTIFICADA, 18 UTILIZAÇÕES. AF_09/2020</t>
  </si>
  <si>
    <t>MONTAGEM E DESMONTAGEM DE FÔRMA DE VIGA, ESCORAMENTO METÁLICO, PÉ-DIREITO DUPLO, EM CHAPA DE MADEIRA PLASTIFICADA, 18 UTILIZAÇÕES. AF_09/2020</t>
  </si>
  <si>
    <t>MONTAGEM E DESMONTAGEM DE FÔRMA DE VIGA, ESCORAMENTO COM GARFO DE MADEIRA, PÉ-DIREITO SIMPLES, EM CHAPA DE MADEIRA PLASTIFICADA, 18 UTILIZAÇÕES. AF_09/2020</t>
  </si>
  <si>
    <t>MONTAGEM E DESMONTAGEM DE FÔRMA DE VIGA, ESCORAMENTO METÁLICO, PÉ-DIREITO SIMPLES, EM CHAPA DE MADEIRA PLASTIFICADA, 18 UTILIZAÇÕES. AF_09/2020</t>
  </si>
  <si>
    <t>MONTAGEM E DESMONTAGEM DE FÔRMA DE LAJE MACIÇA, PÉ-DIREITO SIMPLES, EM MADEIRA SERRADA, 1 UTILIZAÇÃO. AF_09/2020</t>
  </si>
  <si>
    <t>MONTAGEM E DESMONTAGEM DE FÔRMA DE LAJE MACIÇA, PÉ-DIREITO SIMPLES, EM MADEIRA SERRADA, 2 UTILIZAÇÕES. AF_09/2020</t>
  </si>
  <si>
    <t>MONTAGEM E DESMONTAGEM DE FÔRMA DE LAJE MACIÇA, PÉ-DIREITO SIMPLES, EM MADEIRA SERRADA, 4 UTILIZAÇÕES. AF_09/2020</t>
  </si>
  <si>
    <t>MONTAGEM E DESMONTAGEM DE FÔRMA DE LAJE NERVURADA COM CUBETA E ASSOALHO, PÉ-DIREITO DUPLO, EM CHAPA DE MADEIRA COMPENSADA RESINADA, 8 UTILIZAÇÕES. AF_09/2020</t>
  </si>
  <si>
    <t>MONTAGEM E DESMONTAGEM DE FÔRMA DE LAJE NERVURADA COM CUBETA E ASSOALHO, PÉ-DIREITO SIMPLES, EM CHAPA DE MADEIRA COMPENSADA RESINADA, 8 UTILIZAÇÕES. AF_09/2020</t>
  </si>
  <si>
    <t>MONTAGEM E DESMONTAGEM DE FÔRMA DE LAJE NERVURADA COM CUBETA E ASSOALHO, PÉ-DIREITO DUPLO, EM CHAPA DE MADEIRA COMPENSADA RESINADA, 10 UTILIZAÇÕES. AF_09/2020</t>
  </si>
  <si>
    <t>MONTAGEM E DESMONTAGEM DE FÔRMA DE LAJE NERVURADA COM CUBETA E ASSOALHO, PÉ-DIREITO SIMPLES, EM CHAPA DE MADEIRA COMPENSADA RESINADA, 10 UTILIZAÇÕES. AF_09/2020</t>
  </si>
  <si>
    <t>MONTAGEM E DESMONTAGEM DE FÔRMA DE LAJE NERVURADA COM CUBETA E ASSOALHO, PÉ-DIREITO DUPLO, EM CHAPA DE MADEIRA COMPENSADA RESINADA, 12 UTILIZAÇÕES. AF_09/2020</t>
  </si>
  <si>
    <t>MONTAGEM E DESMONTAGEM DE FÔRMA DE LAJE NERVURADA COM CUBETA E ASSOALHO, PÉ-DIREITO SIMPLES, EM CHAPA DE MADEIRA COMPENSADA RESINADA, 12 UTILIZAÇÕES. AF_09/2020</t>
  </si>
  <si>
    <t>MONTAGEM E DESMONTAGEM DE FÔRMA DE LAJE NERVURADA COM CUBETA E ASSOALHO, PÉ-DIREITO DUPLO, EM CHAPA DE MADEIRA COMPENSADA RESINADA, 14 UTILIZAÇÕES. AF_09/2020</t>
  </si>
  <si>
    <t>MONTAGEM E DESMONTAGEM DE FÔRMA DE LAJE NERVURADA COM CUBETA E ASSOALHO, PÉ-DIREITO SIMPLES, EM CHAPA DE MADEIRA COMPENSADA RESINADA, 14 UTILIZAÇÕES. AF_09/2020</t>
  </si>
  <si>
    <t>MONTAGEM E DESMONTAGEM DE FÔRMA DE LAJE NERVURADA COM CUBETA E ASSOALHO, PÉ-DIREITO DUPLO, EM CHAPA DE MADEIRA COMPENSADA RESINADA, 18 UTILIZAÇÕES. AF_09/2020</t>
  </si>
  <si>
    <t>MONTAGEM E DESMONTAGEM DE FÔRMA DE LAJE NERVURADA COM CUBETA E ASSOALHO, PÉ-DIREITO SIMPLES, EM CHAPA DE MADEIRA COMPENSADA RESINADA, 18 UTILIZAÇÕES. AF_09/2020</t>
  </si>
  <si>
    <t>MONTAGEM E DESMONTAGEM DE FÔRMA DE LAJE MACIÇA, PÉ-DIREITO DUPLO, EM CHAPA DE MADEIRA COMPENSADA RESINADA, 2 UTILIZAÇÕES. AF_09/2020</t>
  </si>
  <si>
    <t>MONTAGEM E DESMONTAGEM DE FÔRMA DE LAJE MACIÇA, PÉ-DIREITO SIMPLES, EM CHAPA DE MADEIRA COMPENSADA RESINADA, 2 UTILIZAÇÕES. AF_09/2020</t>
  </si>
  <si>
    <t>48,02</t>
  </si>
  <si>
    <t>MONTAGEM E DESMONTAGEM DE FÔRMA DE LAJE MACIÇA, PÉ-DIREITO DUPLO, EM CHAPA DE MADEIRA COMPENSADA RESINADA, 4 UTILIZAÇÕES. AF_09/2020</t>
  </si>
  <si>
    <t>MONTAGEM E DESMONTAGEM DE FÔRMA DE LAJE MACIÇA, PÉ-DIREITO SIMPLES, EM CHAPA DE MADEIRA COMPENSADA RESINADA, 4 UTILIZAÇÕES. AF_09/2020</t>
  </si>
  <si>
    <t>MONTAGEM E DESMONTAGEM DE FÔRMA DE LAJE MACIÇA, PÉ-DIREITO DUPLO, EM CHAPA DE MADEIRA COMPENSADA RESINADA, 6 UTILIZAÇÕES. AF_09/2020</t>
  </si>
  <si>
    <t>MONTAGEM E DESMONTAGEM DE FÔRMA DE LAJE MACIÇA, PÉ-DIREITO SIMPLES, EM CHAPA DE MADEIRA COMPENSADA RESINADA, 6 UTILIZAÇÕES. AF_09/2020</t>
  </si>
  <si>
    <t>27,84</t>
  </si>
  <si>
    <t>MONTAGEM E DESMONTAGEM DE FÔRMA DE LAJE MACIÇA, PÉ-DIREITO DUPLO, EM CHAPA DE MADEIRA COMPENSADA RESINADA, 8 UTILIZAÇÕES. AF_09/2020</t>
  </si>
  <si>
    <t>MONTAGEM E DESMONTAGEM DE FÔRMA DE LAJE MACIÇA, PÉ-DIREITO SIMPLES, EM CHAPA DE MADEIRA COMPENSADA RESINADA, 8 UTILIZAÇÕES. AF_09/2020</t>
  </si>
  <si>
    <t>24,79</t>
  </si>
  <si>
    <t>MONTAGEM E DESMONTAGEM DE FÔRMA DE LAJE MACIÇA, PÉ-DIREITO SIMPLES, EM CHAPA DE MADEIRA COMPENSADA PLASTIFICADA, 10 UTILIZAÇÕES. AF_09/2020</t>
  </si>
  <si>
    <t>23,29</t>
  </si>
  <si>
    <t>MONTAGEM E DESMONTAGEM DE FÔRMA DE LAJE MACIÇA, PÉ-DIREITO DUPLO, EM CHAPA DE MADEIRA COMPENSADA PLASTIFICADA, 12 UTILIZAÇÕES. AF_09/2020</t>
  </si>
  <si>
    <t>50,47</t>
  </si>
  <si>
    <t>MONTAGEM E DESMONTAGEM DE FÔRMA DE LAJE MACIÇA, PÉ-DIREITO SIMPLES, EM CHAPA DE MADEIRA COMPENSADA PLASTIFICADA, 12 UTILIZAÇÕES. AF_09/2020</t>
  </si>
  <si>
    <t>MONTAGEM E DESMONTAGEM DE FÔRMA DE LAJE MACIÇA, PÉ-DIREITO DUPLO, EM CHAPA DE MADEIRA COMPENSADA PLASTIFICADA, 14 UTILIZAÇÕES. AF_09/2020</t>
  </si>
  <si>
    <t>MONTAGEM E DESMONTAGEM DE FÔRMA DE LAJE MACIÇA, PÉ-DIREITO SIMPLES, EM CHAPA DE MADEIRA COMPENSADA PLASTIFICADA, 14 UTILIZAÇÕES. AF_09/2020</t>
  </si>
  <si>
    <t>MONTAGEM E DESMONTAGEM DE FÔRMA DE LAJE MACIÇA, PÉ-DIREITO DUPLO, EM CHAPA DE MADEIRA COMPENSADA PLASTIFICADA, 18 UTILIZAÇÕES. AF_09/2020</t>
  </si>
  <si>
    <t>MONTAGEM E DESMONTAGEM DE FÔRMA DE LAJE MACIÇA, PÉ-DIREITO SIMPLES, EM CHAPA DE MADEIRA COMPENSADA PLASTIFICADA, 18 UTILIZAÇÕES. AF_09/2020</t>
  </si>
  <si>
    <t>226,95</t>
  </si>
  <si>
    <t>101791</t>
  </si>
  <si>
    <t>FABRICAÇÃO DE ESCORAS DO TIPO PONTALETE, EM MADEIRA, PARA PÉ-DIREITO DUPLO. AF_09/2020</t>
  </si>
  <si>
    <t>101792</t>
  </si>
  <si>
    <t>ESCORAMENTO DE FÔRMAS DE LAJE EM MADEIRA NÃO APARELHADA, PÉ-DIREITO SIMPLES, INCLUSO TRAVAMENTO, 4 UTILIZAÇÕES. AF_09/2020</t>
  </si>
  <si>
    <t>101793</t>
  </si>
  <si>
    <t>ESCORAMENTO DE FÔRMAS DE LAJE EM MADEIRA NÃO APARELHADA, PÉ-DIREITO DUPLO, INCLUSO TRAVAMENTO, 4 UTILIZAÇÕES. AF_09/2020</t>
  </si>
  <si>
    <t>101969</t>
  </si>
  <si>
    <t>FABRICAÇÃO DE FÔRMA PARA ESCADAS, COM 2 LANCES EM "U" E LAJE PLANA, EM CHAPA DE MADEIRA COMPENSADA PLASTIFICADA, E=18 MM. AF_11/2020</t>
  </si>
  <si>
    <t>101971</t>
  </si>
  <si>
    <t>FABRICAÇÃO DE FÔRMA PARA ESCADAS, COM 2 LANCES EM "U" E LAJE PLANA, EM CHAPA DE MADEIRA COMPENSADA RESINADA, E= 17 MM. AF_11/2020</t>
  </si>
  <si>
    <t>110,09</t>
  </si>
  <si>
    <t>101973</t>
  </si>
  <si>
    <t>FABRICAÇÃO DE FÔRMA PARA ESCADAS, COM 2 LANCES EM "U" E LAJE PLANA, EM MADEIRA SERRADA, E=25 MM. AF_11/2020</t>
  </si>
  <si>
    <t>101974</t>
  </si>
  <si>
    <t>MONTAGEM E DESMONTAGEM DE FÔRMA PARA ESCADAS, COM 2 LANCES EM "U" E LAJE PLANA, EM MADEIRA SERRADA, 1 UTILIZAÇÃO. AF_11/2020</t>
  </si>
  <si>
    <t>474,95</t>
  </si>
  <si>
    <t>101975</t>
  </si>
  <si>
    <t>MONTAGEM E DESMONTAGEM DE FÔRMA PARA ESCADAS, COM 2 LANCES EM "U"  E LAJE PLANA, EM MADEIRA SERRADA, 2 UTILIZAÇÕES. AF_11/2020</t>
  </si>
  <si>
    <t>101977</t>
  </si>
  <si>
    <t>MONTAGEM E DESMONTAGEM DE FÔRMA PARA ESCADAS, COM 2 LANCES EM "U" E LAJE PLANA, EM CHAPA DE MADEIRA COMPENSADA RESINADA, 2 UTILIZAÇÕES. AF_11/2020</t>
  </si>
  <si>
    <t>101980</t>
  </si>
  <si>
    <t>MONTAGEM E DESMONTAGEM DE FÔRMA PARA ESCADAS, COM 2 LANCES EM "U" E LAJE PLANA, EM CHAPA DE MADEIRA COMPENSADA RESINADA, 4 UTILIZAÇÕES. AF_11/2020</t>
  </si>
  <si>
    <t>208,57</t>
  </si>
  <si>
    <t>101981</t>
  </si>
  <si>
    <t>MONTAGEM E DESMONTAGEM DE FÔRMA PARA ESCADAS, COM 2 LANCES EM "U" E LAJE PLANA, EM CHAPA DE MADEIRA COMPENSADA PLASTIFICADA, 6 UTILIZAÇÕES. AF_11/2020</t>
  </si>
  <si>
    <t>101982</t>
  </si>
  <si>
    <t>MONTAGEM E DESMONTAGEM DE FÔRMA PARA ESCADAS, COM 2 LANCES EM "U" E LAJE PLANA, EM CHAPA DE MADEIRA COMPENSADA PLASTIFICADA, 8 UTILIZAÇÕES. AF_11/2020</t>
  </si>
  <si>
    <t>101983</t>
  </si>
  <si>
    <t>MONTAGEM E DESMONTAGEM DE FÔRMA PARA ESCADAS, COM 2 LANCES EM "U" E LAJE PLANA, EM CHAPA DE MADEIRA COMPENSADA PLASTIFICADA, 10 UTILIZAÇÕES. AF_11/2020</t>
  </si>
  <si>
    <t>101985</t>
  </si>
  <si>
    <t>FABRICAÇÃO DE FÔRMA PARA ESCADAS, COM 2 LANCES EM "U" E LAJE CASCATA, EM CHAPA DE MADEIRA COMPENSADA PLASTIFICADA, E=18 MM. AF_11/2020</t>
  </si>
  <si>
    <t>101986</t>
  </si>
  <si>
    <t>FABRICAÇÃO DE FÔRMA PARA ESCADAS, COM 2 LANCES EM "U" E LAJE CASCATA, EM CHAPA DE MADEIRA COMPENSADA RESINADA, E= 17 MM. AF_11/2020</t>
  </si>
  <si>
    <t>101987</t>
  </si>
  <si>
    <t>FABRICAÇÃO DE FÔRMA PARA ESCADAS, COM 2 LANCES EM "U" E LAJE CASCATA, EM MADEIRA SERRADA, E=25 MM. AF_11/2020</t>
  </si>
  <si>
    <t>101988</t>
  </si>
  <si>
    <t>FABRICAÇÃO DE FÔRMA PARA ESCADAS, COM 2 LANCES EM "L" E LAJE PLANA, EM CHAPA DE MADEIRA COMPENSADA PLASTIFICADA, E=18 MM. AF_11/2020</t>
  </si>
  <si>
    <t>101989</t>
  </si>
  <si>
    <t>FABRICAÇÃO DE FÔRMA PARA ESCADAS, COM 2 LANCES EM "L" E LAJE PLANA, EM CHAPA DE MADEIRA COMPENSADA RESINADA, E= 17 MM. AF_11/2020</t>
  </si>
  <si>
    <t>101990</t>
  </si>
  <si>
    <t>FABRICAÇÃO DE FÔRMA PARA ESCADAS, COM 2 LANCES EM "L" E LAJE PLANA, EM MADEIRA SERRADA, E=25 MM. AF_11/2020</t>
  </si>
  <si>
    <t>255,11</t>
  </si>
  <si>
    <t>101991</t>
  </si>
  <si>
    <t>FABRICAÇÃO DE FÔRMA PARA ESCADAS, COM 2 LANCES EM "L" E LAJE CASCATA, EM CHAPA DE MADEIRA COMPENSADA PLASTIFICADA, E=18 MM. AF_11/2020</t>
  </si>
  <si>
    <t>101992</t>
  </si>
  <si>
    <t>FABRICAÇÃO DE FÔRMA PARA ESCADAS, COM 2 LANCES EM "L" E LAJE CASCATA, EM CHAPA DE MADEIRA COMPENSADA RESINADA, E= 17 MM. AF_11/2020</t>
  </si>
  <si>
    <t>101993</t>
  </si>
  <si>
    <t>FABRICAÇÃO DE FÔRMA PARA ESCADAS, COM 2 LANCES EM "L" E LAJE CASCATA, EM MADEIRA SERRADA, E=25 MM. AF_11/2020</t>
  </si>
  <si>
    <t>101994</t>
  </si>
  <si>
    <t>FABRICAÇÃO DE FÔRMA PARA ESCADAS, COM 1 LANCE E LAJE PLANA, EM CHAPA DE MADEIRA COMPENSADA PLASTIFICADA, E=18 MM. AF_11/2020</t>
  </si>
  <si>
    <t>101995</t>
  </si>
  <si>
    <t>FABRICAÇÃO DE FÔRMA PARA ESCADAS, COM 1 LANCE E LAJE PLANA, EM CHAPA DE MADEIRA COMPENSADA RESINADA, E= 17 MM. AF_11/2020</t>
  </si>
  <si>
    <t>101996</t>
  </si>
  <si>
    <t>FABRICAÇÃO DE FÔRMA PARA ESCADAS, COM 1 LANCE E LAJE PLANA, EM MADEIRA SERRADA, E=25 MM. AF_11/2020</t>
  </si>
  <si>
    <t>101997</t>
  </si>
  <si>
    <t>FABRICAÇÃO DE FÔRMA PARA ESCADAS, COM 1 LANCE E LAJE CASCATA, EM CHAPA DE MADEIRA COMPENSADA PLASTIFICADA, E=18 MM. AF_11/2020</t>
  </si>
  <si>
    <t>101998</t>
  </si>
  <si>
    <t>FABRICAÇÃO DE FÔRMA PARA ESCADAS, COM 1 LANCE E LAJE CASCATA, EM CHAPA DE MADEIRA COMPENSADA RESINADA, E= 17 MM. AF_11/2020</t>
  </si>
  <si>
    <t>101999</t>
  </si>
  <si>
    <t>FABRICAÇÃO DE FÔRMA PARA ESCADAS, COM 1 LANCE E LAJE CASCATA, EM MADEIRA SERRADA, E=25 MM. AF_11/2020</t>
  </si>
  <si>
    <t>102000</t>
  </si>
  <si>
    <t>MONTAGEM E DESMONTAGEM DE FÔRMA PARA ESCADAS, COM 2 LANCES EM "U" E LAJE CASCATA, EM MADEIRA SERRADA, 1 UTILIZAÇÃO. AF_11/2020</t>
  </si>
  <si>
    <t>102001</t>
  </si>
  <si>
    <t>MONTAGEM E DESMONTAGEM DE FÔRMA PARA ESCADAS, COM 2 LANCES EM "U" E LAJE CASCATA, EM MADEIRA SERRADA, 2 UTILIZAÇÕES. AF_11/2020</t>
  </si>
  <si>
    <t>102002</t>
  </si>
  <si>
    <t>MONTAGEM E DESMONTAGEM DE FÔRMA PARA ESCADAS, COM 2 LANCES EM "U" E LAJE CASCATA, EM CHAPA DE MADEIRA COMPENSADA RESINADA, 2 UTILIZAÇÕES. AF_11/2020</t>
  </si>
  <si>
    <t>102003</t>
  </si>
  <si>
    <t>MONTAGEM E DESMONTAGEM DE FÔRMA PARA ESCADAS, COM 2 LANCES EM "U" E LAJE CASCATA, EM CHAPA DE MADEIRA COMPENSADA RESINADA, 4 UTILIZAÇÕES. AF_11/2020</t>
  </si>
  <si>
    <t>102004</t>
  </si>
  <si>
    <t>MONTAGEM E DESMONTAGEM DE FÔRMA PARA ESCADAS, COM 2 LANCES EM "U" E LAJE CASCATA, EM CHAPA DE MADEIRA COMPENSADA PLASTIFICADA, 6 UTILIZAÇÕES. AF_11/2020</t>
  </si>
  <si>
    <t>102005</t>
  </si>
  <si>
    <t>MONTAGEM E DESMONTAGEM DE FÔRMA PARA ESCADAS, COM 2 LANCES EM "U" E LAJE CASCATA, EM CHAPA DE MADEIRA COMPENSADA PLASTIFICADA, 8 UTILIZAÇÕES. AF_11/2020</t>
  </si>
  <si>
    <t>102006</t>
  </si>
  <si>
    <t>MONTAGEM E DESMONTAGEM DE FÔRMA PARA ESCADAS, COM 2 LANCES EM "U" E LAJE CASCATA, EM CHAPA DE MADEIRA COMPENSADA PLASTIFICADA, 10 UTILIZAÇÕES. AF_11/2020</t>
  </si>
  <si>
    <t>102007</t>
  </si>
  <si>
    <t>MONTAGEM E DESMONTAGEM DE FÔRMA PARA ESCADAS, COM 2 LANCES EM "L" E LAJE PLANA, EM MADEIRA SERRADA, 1 UTILIZAÇÃO. AF_11/2020</t>
  </si>
  <si>
    <t>102008</t>
  </si>
  <si>
    <t>MONTAGEM E DESMONTAGEM DE FÔRMA PARA ESCADAS, COM 2 LANCES EM "L" E LAJE PLANA, EM MADEIRA SERRADA, 2 UTILIZAÇÕES. AF_11/2020</t>
  </si>
  <si>
    <t>102009</t>
  </si>
  <si>
    <t>MONTAGEM E DESMONTAGEM DE FÔRMA PARA ESCADAS, COM 2 LANCES EM "L" E LAJE PLANA, EM CHAPA DE MADEIRA COMPENSADA RESINADA, 2 UTILIZAÇÕES. AF_11/2020</t>
  </si>
  <si>
    <t>102010</t>
  </si>
  <si>
    <t>MONTAGEM E DESMONTAGEM DE FÔRMA PARA ESCADAS, COM 2 LANCES EM "L" E LAJE PLANA, EM CHAPA DE MADEIRA COMPENSADA RESINADA, 4 UTILIZAÇÕES. AF_11/2020</t>
  </si>
  <si>
    <t>102011</t>
  </si>
  <si>
    <t>MONTAGEM E DESMONTAGEM DE FÔRMA PARA ESCADAS, COM 2 LANCES EM "L" E LAJE PLANA, EM CHAPA DE MADEIRA COMPENSADA PLASTIFICADA, 6 UTILIZAÇÕES. AF_11/2020</t>
  </si>
  <si>
    <t>102012</t>
  </si>
  <si>
    <t>MONTAGEM E DESMONTAGEM DE FÔRMA PARA ESCADAS, COM 2 LANCES EM "L" E LAJE PLANA, EM CHAPA DE MADEIRA COMPENSADA PLASTIFICADA, 8 UTILIZAÇÕES. AF_11/2020</t>
  </si>
  <si>
    <t>102013</t>
  </si>
  <si>
    <t>MONTAGEM E DESMONTAGEM DE FÔRMA PARA ESCADAS, COM 2 LANCES EM "L" E LAJE PLANA, EM CHAPA DE MADEIRA COMPENSADA PLASTIFICADA, 10 UTILIZAÇÕES. AF_11/2020</t>
  </si>
  <si>
    <t>102014</t>
  </si>
  <si>
    <t>MONTAGEM E DESMONTAGEM DE FÔRMA PARA ESCADAS, COM 2 LANCES EM "L" E LAJE CASCATA, EM MADEIRA SERRADA, 1 UTILIZAÇÃO. AF_11/2020</t>
  </si>
  <si>
    <t>102015</t>
  </si>
  <si>
    <t>MONTAGEM E DESMONTAGEM DE FÔRMA PARA ESCADAS, COM 2 LANCES EM "L" E LAJE CASCATA, EM MADEIRA SERRADA, 2 UTILIZAÇÕES. AF_11/2020</t>
  </si>
  <si>
    <t>470,10</t>
  </si>
  <si>
    <t>102016</t>
  </si>
  <si>
    <t>MONTAGEM E DESMONTAGEM DE FÔRMA PARA ESCADAS, COM 2 LANCES EM "L" E LAJE CASCATA, EM CHAPA DE MADEIRA COMPENSADA RESINADA, 2 UTILIZAÇÕES. AF_11/2020</t>
  </si>
  <si>
    <t>102017</t>
  </si>
  <si>
    <t>MONTAGEM E DESMONTAGEM DE FÔRMA PARA ESCADAS, COM 2 LANCES EM "L" E LAJE CASCATA, EM CHAPA DE MADEIRA COMPENSADA RESINADA, 4 UTILIZAÇÕES. AF_11/2020</t>
  </si>
  <si>
    <t>102036</t>
  </si>
  <si>
    <t>MONTAGEM E DESMONTAGEM DE FÔRMA PARA ESCADAS, COM 2 LANCES EM "L" E LAJE CASCATA, EM CHAPA DE MADEIRA COMPENSADA PLASTIFICADA, 6 UTILIZAÇÕES. AF_11/2020</t>
  </si>
  <si>
    <t>102037</t>
  </si>
  <si>
    <t>MONTAGEM E DESMONTAGEM DE FÔRMA PARA ESCADAS, COM 2 LANCES EM "L" E LAJE CASCATA, EM CHAPA DE MADEIRA COMPENSADA PLASTIFICADA, 8 UTILIZAÇÕES. AF_11/2020</t>
  </si>
  <si>
    <t>149,89</t>
  </si>
  <si>
    <t>102038</t>
  </si>
  <si>
    <t>MONTAGEM E DESMONTAGEM DE FÔRMA PARA ESCADAS, COM 2 LANCES EM "L" E LAJE CASCATA, EM CHAPA DE MADEIRA COMPENSADA PLASTIFICADA, 10 UTILIZAÇÕES. AF_11/2020</t>
  </si>
  <si>
    <t>102039</t>
  </si>
  <si>
    <t>MONTAGEM E DESMONTAGEM DE FÔRMA PARA ESCADAS, COM 1 LANCE E LAJE PLANA, EM MADEIRA SERRADA, 1 UTILIZAÇÃO. AF_11/2020</t>
  </si>
  <si>
    <t>102040</t>
  </si>
  <si>
    <t>MONTAGEM E DESMONTAGEM DE FÔRMA PARA ESCADAS, COM 1 LANCE E LAJE PLANA, EM MADEIRA SERRADA, 2 UTILIZAÇÕES. AF_11/2020</t>
  </si>
  <si>
    <t>102041</t>
  </si>
  <si>
    <t>MONTAGEM E DESMONTAGEM DE FÔRMA PARA ESCADAS, COM 1 LANCE E LAJE PLANA, EM CHAPA DE MADEIRA COMPENSADA RESINADA, 2 UTILIZAÇÕES. AF_11/2020</t>
  </si>
  <si>
    <t>102042</t>
  </si>
  <si>
    <t>MONTAGEM E DESMONTAGEM DE FÔRMA PARA ESCADAS, COM 1 LANCE E LAJE PLANA, EM CHAPA DE MADEIRA COMPENSADA RESINADA, 4 UTILIZAÇÕES. AF_11/2020</t>
  </si>
  <si>
    <t>102043</t>
  </si>
  <si>
    <t>MONTAGEM E DESMONTAGEM DE FÔRMA PARA ESCADAS, COM 1 LANCE E LAJE PLANA, EM CHAPA DE MADEIRA COMPENSADA PLASTIFICADA, 6 UTILIZAÇÕES. AF_11/2020</t>
  </si>
  <si>
    <t>102044</t>
  </si>
  <si>
    <t>MONTAGEM E DESMONTAGEM DE FÔRMA PARA ESCADAS, COM 1 LANCE E LAJE PLANA, EM CHAPA DE MADEIRA COMPENSADA PLASTIFICADA, 8 UTILIZAÇÕES. AF_11/2020</t>
  </si>
  <si>
    <t>102045</t>
  </si>
  <si>
    <t>MONTAGEM E DESMONTAGEM DE FÔRMA PARA ESCADAS, COM 1 LANCE E LAJE PLANA, EM CHAPA DE MADEIRA COMPENSADA PLASTIFICADA, 10 UTILIZAÇÕES. AF_11/2020</t>
  </si>
  <si>
    <t>102046</t>
  </si>
  <si>
    <t>MONTAGEM E DESMONTAGEM DE FÔRMA PARA ESCADAS, COM 1 LANCE E LAJE CASCATA, EM MADEIRA SERRADA, 1 UTILIZAÇÃO. AF_11/2020</t>
  </si>
  <si>
    <t>102047</t>
  </si>
  <si>
    <t>MONTAGEM E DESMONTAGEM DE FÔRMA PARA ESCADAS, COM 1 LANCE E LAJE CASCATA, EM MADEIRA SERRADA, 2 UTILIZAÇÕES. AF_11/2020</t>
  </si>
  <si>
    <t>494,51</t>
  </si>
  <si>
    <t>102048</t>
  </si>
  <si>
    <t>MONTAGEM E DESMONTAGEM DE FÔRMA PARA ESCADAS, COM 1 LANCE E LAJE CASCATA, EM CHAPA DE MADEIRA COMPENSADA RESINADA, 2 UTILIZAÇÕES. AF_11/2020</t>
  </si>
  <si>
    <t>102049</t>
  </si>
  <si>
    <t>MONTAGEM E DESMONTAGEM DE FÔRMA PARA ESCADAS, COM 1 LANCE E LAJE CASCATA, EM CHAPA DE MADEIRA COMPENSADA RESINADA, 4 UTILIZAÇÕES. AF_11/2020</t>
  </si>
  <si>
    <t>102050</t>
  </si>
  <si>
    <t>MONTAGEM E DESMONTAGEM DE FÔRMA PARA ESCADAS, COM 1 LANCE E LAJE CASCATA, EM CHAPA DE MADEIRA COMPENSADA PLASTIFICADA, 6 UTILIZAÇÕES. AF_11/2020</t>
  </si>
  <si>
    <t>102051</t>
  </si>
  <si>
    <t>MONTAGEM E DESMONTAGEM DE FÔRMA PARA ESCADAS, COM 1 LANCE E LAJE CASCATA, EM CHAPA DE MADEIRA COMPENSADA PLASTIFICADA, 8 UTILIZAÇÕES. AF_11/2020</t>
  </si>
  <si>
    <t>146,53</t>
  </si>
  <si>
    <t>102052</t>
  </si>
  <si>
    <t>MONTAGEM E DESMONTAGEM DE FÔRMA PARA ESCADAS, COM 1 LANCE E LAJE CASCATA, EM CHAPA DE MADEIRA COMPENSADA PLASTIFICADA, 10 UTILIZAÇÕES. AF_11/2020</t>
  </si>
  <si>
    <t>102059</t>
  </si>
  <si>
    <t>MONTAGEM E DESMONTAGEM DE FÔRMA PARA ESCADA DUPLA COM 2 LANCES EM "X" E LAJE PLANA, EM MADEIRA SERRADA, 1 UTILIZAÇÃO. AF_11/2020</t>
  </si>
  <si>
    <t>102060</t>
  </si>
  <si>
    <t>MONTAGEM E DESMONTAGEM DE FÔRMA PARA ESCADA DUPLA COM 2 LANCES EM "X" E LAJE PLANA, EM MADEIRA SERRADA, 2 UTILIZAÇÕES. AF_11/2020</t>
  </si>
  <si>
    <t>102061</t>
  </si>
  <si>
    <t>MONTAGEM E DESMONTAGEM DE FÔRMA PARA ESCADA DUPLA COM 2 LANCES EM "X" E LAJE PLANA, EM CHAPA DE MADEIRA COMPENSADA RESINADA, 2 UTILIZAÇÕES. AF_11/2020</t>
  </si>
  <si>
    <t>102062</t>
  </si>
  <si>
    <t>MONTAGEM E DESMONTAGEM DE FÔRMA PARA ESCADA DUPLA COM 2 LANCES EM "X" E LAJE PLANA, EM CHAPA DE MADEIRA COMPENSADA RESINADA, 4 UTILIZAÇÕES. AF_11/2020</t>
  </si>
  <si>
    <t>102063</t>
  </si>
  <si>
    <t>MONTAGEM E DESMONTAGEM DE FÔRMA PARA ESCADA DUPLA COM 2 LANCES EM "X" E LAJE PLANA, EM CHAPA DE MADEIRA COMPENSADA PLASTIFICADA, 6 UTILIZAÇÕES. AF_11/2020</t>
  </si>
  <si>
    <t>155,48</t>
  </si>
  <si>
    <t>102064</t>
  </si>
  <si>
    <t>MONTAGEM E DESMONTAGEM DE FÔRMA PARA ESCADA DUPLA COM 2 LANCES EM "X" E LAJE PLANA, EM CHAPA DE MADEIRA COMPENSADA PLASTIFICADA, 8 UTILIZAÇÕES. AF_11/2020</t>
  </si>
  <si>
    <t>102065</t>
  </si>
  <si>
    <t>MONTAGEM E DESMONTAGEM DE FÔRMA PARA ESCADA DUPLA COM 2 LANCES EM "X" E LAJE PLANA, EM CHAPA DE MADEIRA COMPENSADA PLASTIFICADA, 10 UTILIZAÇÕES. AF_11/2020</t>
  </si>
  <si>
    <t>126,68</t>
  </si>
  <si>
    <t>102066</t>
  </si>
  <si>
    <t>MONTAGEM E DESMONTAGEM DE FÔRMA PARA ESCADA DUPLA COM 2 LANCES EM "X" E LAJE CASCATA, EM MADEIRA SERRADA, 1 UTILIZAÇÃO. AF_11/2020</t>
  </si>
  <si>
    <t>102067</t>
  </si>
  <si>
    <t>MONTAGEM E DESMONTAGEM DE FÔRMA PARA ESCADA DUPLA COM 2 LANCES EM "X" E LAJE CASCATA, EM MADEIRA SERRADA, 2 UTILIZAÇÕES. AF_11/2020</t>
  </si>
  <si>
    <t>102068</t>
  </si>
  <si>
    <t>MONTAGEM E DESMONTAGEM DE FÔRMA PARA ESCADA DUPLA COM 2 LANCES EM "X" E LAJE CASCATA, EM CHAPA DE MADEIRA COMPENSADA RESINADA, 2 UTILIZAÇÕES. AF_11/2020</t>
  </si>
  <si>
    <t>102069</t>
  </si>
  <si>
    <t>MONTAGEM E DESMONTAGEM DE FÔRMA PARA ESCADA DUPLA COM 2 LANCES EM "X" E LAJE CASCATA, EM CHAPA DE MADEIRA COMPENSADA RESINADA, 4 UTILIZAÇÕES. AF_11/2020</t>
  </si>
  <si>
    <t>102070</t>
  </si>
  <si>
    <t>MONTAGEM E DESMONTAGEM DE FÔRMA PARA ESCADA DUPLA COM 2 LANCES EM "X" E LAJE CASCATA, EM CHAPA DE MADEIRA COMPENSADA PLASTIFICADA, 6 UTILIZAÇÕES. AF_11/2020</t>
  </si>
  <si>
    <t>102071</t>
  </si>
  <si>
    <t>MONTAGEM E DESMONTAGEM DE FÔRMA PARA ESCADA DUPLA COM 2 LANCES EM "X" E LAJE CASCATA, EM CHAPA DE MADEIRA COMPENSADA PLASTIFICADA, 8 UTILIZAÇÕES. AF_11/2020</t>
  </si>
  <si>
    <t>102072</t>
  </si>
  <si>
    <t>MONTAGEM E DESMONTAGEM DE FÔRMA PARA ESCADA DUPLA COM 2 LANCES EM "X" E LAJE CASCATA, EM CHAPA DE MADEIRA COMPENSADA PLASTIFICADA, 10 UTILIZAÇÕES. AF_11/2020</t>
  </si>
  <si>
    <t>102073</t>
  </si>
  <si>
    <t>ESCADA EM CONCRETO ARMADO MOLDADO IN LOCO, FCK 20 MPA, COM 1 LANCE E LAJE PLANA, FÔRMA EM CHAPA DE MADEIRA COMPENSADA RESINADA. AF_11/2020</t>
  </si>
  <si>
    <t>102074</t>
  </si>
  <si>
    <t>ESCADA EM CONCRETO ARMADO MOLDADO IN LOCO, FCK 20 MPA, COM 2 LANCES EM "U" E LAJE PLANA, FÔRMA EM CHAPA DE MADEIRA COMPENSADA RESINADA. AF_11/2020</t>
  </si>
  <si>
    <t>102075</t>
  </si>
  <si>
    <t>ESCADA EM CONCRETO ARMADO MOLDADO IN LOCO, FCK 20 MPA, COM 2 LANCES EM "L" E LAJE PLANA, FÔRMA EM CHAPA DE MADEIRA COMPENSADA RESINADA. AF_11/2020</t>
  </si>
  <si>
    <t>102076</t>
  </si>
  <si>
    <t>ESCADA EM CONCRETO ARMADO MOLDADO IN LOCO, FCK 20 MPA, COM 2 LANCES EM "X" E LAJE PLANA, FÔRMA EM CHAPA DE MADEIRA COMPENSADA RESINADA. AF_11/2020</t>
  </si>
  <si>
    <t>102077</t>
  </si>
  <si>
    <t>ESCADA EM CONCRETO ARMADO MOLDADO IN LOCO, FCK 20 MPA, COM 1 LANCE E LAJE CASCATA, FÔRMA EM CHAPA DE MADEIRA COMPENSADA RESINADA. AF_11/2020</t>
  </si>
  <si>
    <t>102078</t>
  </si>
  <si>
    <t>ESCADA EM CONCRETO ARMADO MOLDADO IN LOCO, FCK 20 MPA, COM 2 LANCES EM "U" E LAJE CASCATA, FÔRMA EM CHAPA DE MADEIRA COMPENSADA RESINADA. AF_11/2020</t>
  </si>
  <si>
    <t>102079</t>
  </si>
  <si>
    <t>ESCADA EM CONCRETO ARMADO MOLDADO IN LOCO, FCK 20 MPA, COM 2 LANCES EM "L" E LAJE CASCATA, FÔRMA EM CHAPA DE MADEIRA COMPENSADA RESINADA. AF_11/2020</t>
  </si>
  <si>
    <t>102080</t>
  </si>
  <si>
    <t>ESCADA EM CONCRETO ARMADO MOLDADO IN LOCO, FCK 20 MPA, COM 2 LANCES EM "X" E LAJE CASCATA, FÔRMA EM CHAPA DE MADEIRA COMPENSADA RESINADA. AF_11/2020</t>
  </si>
  <si>
    <t>102086</t>
  </si>
  <si>
    <t>FABRICAÇÃO DE FÔRMA PARA ESCADA DUPLA COM 2 LANCES EM "X" E LAJE PLANA, EM CHAPA DE MADEIRA COMPENSADA PLASTIFICADA, E=18 MM. AF_11/2020</t>
  </si>
  <si>
    <t>102087</t>
  </si>
  <si>
    <t>FABRICAÇÃO DE FÔRMA PARA ESCADA DUPLA COM 2 LANCES EM "X" E LAJE PLANA, EM CHAPA DE MADEIRA COMPENSADA RESINADA, E= 17 MM. AF_11/2020</t>
  </si>
  <si>
    <t>117,27</t>
  </si>
  <si>
    <t>102088</t>
  </si>
  <si>
    <t>FABRICAÇÃO DE FÔRMA PARA ESCADA DUPLA COM 2 LANCES EM X E LAJE PLANA, EM MADEIRA SERRADA, E=25 MM. AF_11/2020</t>
  </si>
  <si>
    <t>102089</t>
  </si>
  <si>
    <t>FABRICAÇÃO DE FÔRMA PARA ESCADA DUPLA COM 2 LANCES EM "X" E LAJE CASCATA, EM CHAPA DE MADEIRA COMPENSADA PLASTIFICADA, E=18 MM. AF_11/2020</t>
  </si>
  <si>
    <t>102090</t>
  </si>
  <si>
    <t>FABRICAÇÃO DE FÔRMA PARA ESCADA DUPLA COM 2 LANCES EM "X" E LAJE CASCATA, EM CHAPA DE MADEIRA COMPENSADA RESINADA, E= 17 MM. AF_11/2020</t>
  </si>
  <si>
    <t>102091</t>
  </si>
  <si>
    <t>FABRICAÇÃO DE FÔRMA PARA ESCADA DUPLA COM 2 LANCES EM X E LAJE CASCATA, EM MADEIRA SERRADA, E=25 MM. AF_11/2020</t>
  </si>
  <si>
    <t>13,19</t>
  </si>
  <si>
    <t>17,76</t>
  </si>
  <si>
    <t>16,86</t>
  </si>
  <si>
    <t>16,62</t>
  </si>
  <si>
    <t>12,38</t>
  </si>
  <si>
    <t>15,91</t>
  </si>
  <si>
    <t>17,84</t>
  </si>
  <si>
    <t>16,18</t>
  </si>
  <si>
    <t>19,37</t>
  </si>
  <si>
    <t>12,95</t>
  </si>
  <si>
    <t>14,04</t>
  </si>
  <si>
    <t>13,69</t>
  </si>
  <si>
    <t>14,98</t>
  </si>
  <si>
    <t>11,41</t>
  </si>
  <si>
    <t>12,46</t>
  </si>
  <si>
    <t>95448</t>
  </si>
  <si>
    <t>95582</t>
  </si>
  <si>
    <t>17,57</t>
  </si>
  <si>
    <t>17,25</t>
  </si>
  <si>
    <t>13,40</t>
  </si>
  <si>
    <t>ARMAÇÃO DE ESCADA, DE UMA ESTRUTURA CONVENCIONAL DE CONCRETO ARMADO UTILIZANDO AÇO CA-60 DE 5,0 MM - MONTAGEM. AF_11/2020</t>
  </si>
  <si>
    <t>23,81</t>
  </si>
  <si>
    <t>ARMAÇÃO DE ESCADA, DE UMA ESTRUTURA CONVENCIONAL DE CONCRETO ARMADO UTILIZANDO AÇO CA-50 DE 6,3 MM - MONTAGEM. AF_11/2020</t>
  </si>
  <si>
    <t>ARMAÇÃO DE ESCADA, DE UMA ESTRUTURA CONVENCIONAL DE CONCRETO ARMADO UTILIZANDO AÇO CA-50 DE 8,0 MM - MONTAGEM. AF_11/2020</t>
  </si>
  <si>
    <t>ARMAÇÃO DE ESCADA, DE UMA ESTRUTURA CONVENCIONAL DE CONCRETO ARMADO UTILIZANDO AÇO CA-50 DE 10,0 MM - MONTAGEM. AF_11/2020</t>
  </si>
  <si>
    <t>16,08</t>
  </si>
  <si>
    <t>ARMAÇÃO DE ESCADA, DE UMA ESTRUTURA CONVENCIONAL DE CONCRETO ARMADO UTILIZANDO AÇO CA-50 DE 12,5 MM - MONTAGEM. AF_11/2020</t>
  </si>
  <si>
    <t>ARMAÇÃO DE ESCADA, DE UMA ESTRUTURA CONVENCIONAL DE CONCRETO ARMADO UTILIZANDO AÇO CA-50 DE 16,0 MM - MONTAGEM. AF_11/2020</t>
  </si>
  <si>
    <t>14,71</t>
  </si>
  <si>
    <t>100064</t>
  </si>
  <si>
    <t>ARMAÇÃO DO SISTEMA DE PAREDES DE CONCRETO, EXECUTADA COMO ARMADURA POSITIVA DE LAJES, TELA Q-159. AF_06/2019</t>
  </si>
  <si>
    <t>12,21</t>
  </si>
  <si>
    <t>309,77</t>
  </si>
  <si>
    <t>CONCRETO MAGRO PARA LASTRO, TRAÇO 1:4,5:4,5 (EM MASSA SECA DE CIMENTO/ AREIA MÉDIA/ BRITA 1) - PREPARO MECÂNICO COM BETONEIRA 400 L. AF_05/2021</t>
  </si>
  <si>
    <t>CONCRETO FCK = 15MPA, TRAÇO 1:3,4:3,5 (EM MASSA SECA DE CIMENTO/ AREIA MÉDIA/ BRITA 1) - PREPARO MECÂNICO COM BETONEIRA 400 L. AF_05/2021</t>
  </si>
  <si>
    <t>CONCRETO FCK = 20MPA, TRAÇO 1:2,7:3 (EM MASSA SECA DE CIMENTO/ AREIA MÉDIA/ BRITA 1) - PREPARO MECÂNICO COM BETONEIRA 400 L. AF_05/2021</t>
  </si>
  <si>
    <t>CONCRETO FCK = 25MPA, TRAÇO 1:2,3:2,7 (EM MASSA SECA DE CIMENTO/ AREIA MÉDIA/ BRITA 1) - PREPARO MECÂNICO COM BETONEIRA 400 L. AF_05/2021</t>
  </si>
  <si>
    <t>CONCRETO FCK = 30MPA, TRAÇO 1:2,1:2,5 (EM MASSA SECA DE CIMENTO/ AREIA MÉDIA/ BRITA 1) - PREPARO MECÂNICO COM BETONEIRA 400 L. AF_05/2021</t>
  </si>
  <si>
    <t>CONCRETO FCK = 40MPA, TRAÇO 1:1,6:1,9 (EM MASSA SECA DE CIMENTO/ AREIA MÉDIA/ BRITA 1) - PREPARO MECÂNICO COM BETONEIRA 400 L. AF_05/2021</t>
  </si>
  <si>
    <t>CONCRETO MAGRO PARA LASTRO, TRAÇO 1:4,5:4,5 (EM MASSA SECA DE CIMENTO/ AREIA MÉDIA/ BRITA 1) - PREPARO MECÂNICO COM BETONEIRA 600 L. AF_05/2021</t>
  </si>
  <si>
    <t>CONCRETO FCK = 15MPA, TRAÇO 1:3,4:3,5 (EM MASSA SECA DE CIMENTO/ AREIA MÉDIA/ BRITA 1) - PREPARO MECÂNICO COM BETONEIRA 600 L. AF_05/2021</t>
  </si>
  <si>
    <t>CONCRETO FCK = 20MPA, TRAÇO 1:2,7:3 (EM MASSA SECA DE CIMENTO/ AREIA MÉDIA/ BRITA 1) - PREPARO MECÂNICO COM BETONEIRA 600 L. AF_05/2021</t>
  </si>
  <si>
    <t>CONCRETO FCK = 25MPA, TRAÇO 1:2,3:2,7 (EM MASSA SECA DE CIMENTO/ AREIA MÉDIA/ BRITA 1) - PREPARO MECÂNICO COM BETONEIRA 600 L. AF_05/2021</t>
  </si>
  <si>
    <t>CONCRETO FCK = 30MPA, TRAÇO 1:2,1:2,5 (EM MASSA SECA DE CIMENTO/ AREIA MÉDIA/ BRITA 1) - PREPARO MECÂNICO COM BETONEIRA 600 L. AF_05/2021</t>
  </si>
  <si>
    <t>CONCRETO FCK = 40MPA, TRAÇO 1:1,6:1,9 (EM MASSA SECA DE CIMENTO/ AREIA MÉDIA/ BRITA 1) - PREPARO MECÂNICO COM BETONEIRA 600 L. AF_05/2021</t>
  </si>
  <si>
    <t>408,17</t>
  </si>
  <si>
    <t>CONCRETO MAGRO PARA LASTRO, TRAÇO 1:4,5:4,5 (EM MASSA SECA DE CIMENTO/ AREIA MÉDIA/ BRITA 1) - PREPARO MANUAL. AF_05/2021</t>
  </si>
  <si>
    <t>CONCRETO FCK = 15MPA, TRAÇO 1:3,4:3,5 (EM MASSA SECA DE CIMENTO/ AREIA MÉDIA/ BRITA 1) - PREPARO MANUAL. AF_05/2021</t>
  </si>
  <si>
    <t>425,55</t>
  </si>
  <si>
    <t>102473</t>
  </si>
  <si>
    <t>CONCRETO MAGRO PARA LASTRO, TRAÇO 1:4,5:4,5 (EM MASSA SECA DE CIMENTO/ AREIA MÉDIA/ SEIXO ROLADO) - PREPARO MECÂNICO COM BETONEIRA 400 L. AF_05/2021</t>
  </si>
  <si>
    <t>102474</t>
  </si>
  <si>
    <t>CONCRETO FCK = 15MPA, TRAÇO 1:3,4:3,4 (EM MASSA SECA DE CIMENTO/ AREIA MÉDIA/ SEIXO ROLADO) - PREPARO MECÂNICO COM BETONEIRA 400 L. AF_05/2021</t>
  </si>
  <si>
    <t>102475</t>
  </si>
  <si>
    <t>CONCRETO FCK = 20MPA, TRAÇO 1:2,6:2,9 (EM MASSA SECA DE CIMENTO/ AREIA MÉDIA/ SEIXO ROLADO) - PREPARO MECÂNICO COM BETONEIRA 400 L. AF_05/2021</t>
  </si>
  <si>
    <t>102476</t>
  </si>
  <si>
    <t>CONCRETO FCK = 25MPA, TRAÇO 1:2,2:2,5 (EM MASSA SECA DE CIMENTO/ AREIA MÉDIA/ SEIXO ROLADO) - PREPARO MECÂNICO COM BETONEIRA 400 L. AF_05/2021</t>
  </si>
  <si>
    <t>102477</t>
  </si>
  <si>
    <t>CONCRETO FCK = 30MPA, TRAÇO 1:1,9:2,3 (EM MASSA SECA DE CIMENTO/ AREIA MÉDIA/ SEIXO ROLADO) - PREPARO MECÂNICO COM BETONEIRA 400 L. AF_05/2021</t>
  </si>
  <si>
    <t>102478</t>
  </si>
  <si>
    <t>CONCRETO FCK = 40MPA, TRAÇO 1:1,4:1,8 (EM MASSA SECA DE CIMENTO/ AREIA MÉDIA/ SEIXO ROLADO) - PREPARO MECÂNICO COM BETONEIRA 400 L. AF_05/2021</t>
  </si>
  <si>
    <t>102479</t>
  </si>
  <si>
    <t>CONCRETO MAGRO PARA LASTRO, TRAÇO 1:4,5:4,5 (EM MASSA SECA DE CIMENTO/ AREIA MÉDIA/ SEIXO ROLADO) - PREPARO MECÂNICO COM BETONEIRA 600 L. AF_05/2021</t>
  </si>
  <si>
    <t>102480</t>
  </si>
  <si>
    <t>CONCRETO FCK = 15MPA, TRAÇO 1:3,4:3,4 (EM MASSA SECA DE CIMENTO/ AREIA MÉDIA/ SEIXO ROLADO) - PREPARO MECÂNICO COM BETONEIRA 600 L. AF_05/2021</t>
  </si>
  <si>
    <t>102481</t>
  </si>
  <si>
    <t>CONCRETO FCK = 20MPA, TRAÇO 1:2,6:2,9 (EM MASSA SECA DE CIMENTO/ AREIA MÉDIA/ SEIXO ROLADO) - PREPARO MECÂNICO COM BETONEIRA 600 L. AF_05/2021</t>
  </si>
  <si>
    <t>102482</t>
  </si>
  <si>
    <t>CONCRETO FCK = 25MPA, TRAÇO 1:2,2:2,5 (EM MASSA SECA DE CIMENTO/ AREIA MÉDIA/ SEIXO ROLADO) - PREPARO MECÂNICO COM BETONEIRA 600 L. AF_05/2021</t>
  </si>
  <si>
    <t>102483</t>
  </si>
  <si>
    <t>CONCRETO FCK = 30MPA, TRAÇO 1:1,9:2,3 (EM MASSA SECA DE CIMENTO/ AREIA MÉDIA/ SEIXO ROLADO) - PREPARO MECÂNICO COM BETONEIRA 600 L. AF_05/2021</t>
  </si>
  <si>
    <t>102484</t>
  </si>
  <si>
    <t>CONCRETO FCK = 40MPA, TRAÇO 1:1,4:1,8 (EM MASSA SECA DE CIMENTO/ AREIA MÉDIA/ SEIXO ROLADO) - PREPARO MECÂNICO COM BETONEIRA 600 L. AF_05/2021</t>
  </si>
  <si>
    <t>102485</t>
  </si>
  <si>
    <t>CONCRETO MAGRO PARA LASTRO, TRAÇO 1:4,5:4,5 (EM MASSA SECA DE CIMENTO/ AREIA MÉDIA/ SEIXO ROLADO) - PREPARO MANUAL. AF_05/2021</t>
  </si>
  <si>
    <t>102486</t>
  </si>
  <si>
    <t>CONCRETO FCK = 15MPA, TRAÇO 1:3,4:3,4 (EM MASSA SECA DE CIMENTO/ AREIA MÉDIA/ SEIXO ROLADO) - PREPARO MANUAL. AF_05/2021</t>
  </si>
  <si>
    <t>102487</t>
  </si>
  <si>
    <t>CONCRETO CICLÓPICO FCK = 15MPA, 30% PEDRA DE MÃO EM VOLUME REAL, INCLUSIVE LANÇAMENTO. AF_05/2021</t>
  </si>
  <si>
    <t>101963</t>
  </si>
  <si>
    <t>LAJE PRÉ-MOLDADA UNIDIRECIONAL, BIAPOIADA, PARA PISO, ENCHIMENTO EM CERÂMICA, VIGOTA CONVENCIONAL, ALTURA TOTAL DA LAJE (ENCHIMENTO+CAPA) = (8+4). AF_11/2020</t>
  </si>
  <si>
    <t>101964</t>
  </si>
  <si>
    <t>LAJE PRÉ-MOLDADA UNIDIRECIONAL, BIAPOIADA, PARA FORRO, ENCHIMENTO EM CERÂMICA, VIGOTA CONVENCIONAL, ALTURA TOTAL DA LAJE (ENCHIMENTO+CAPA) = (8+3). AF_11/2020</t>
  </si>
  <si>
    <t>101165</t>
  </si>
  <si>
    <t>ALVENARIA DE EMBASAMENTO COM BLOCO ESTRUTURAL DE CONCRETO, DE 14X19X29CM E ARGAMASSA DE ASSENTAMENTO COM PREPARO EM BETONEIRA. AF_05/2020</t>
  </si>
  <si>
    <t>101166</t>
  </si>
  <si>
    <t>ALVENARIA DE EMBASAMENTO COM BLOCO ESTRUTURAL DE CERÂMICA, DE 14X19X29CM E ARGAMASSA DE ASSENTAMENTO COM PREPARO EM BETONEIRA. AF_05/2020</t>
  </si>
  <si>
    <t>65,65</t>
  </si>
  <si>
    <t>86,24</t>
  </si>
  <si>
    <t>49,78</t>
  </si>
  <si>
    <t>60,67</t>
  </si>
  <si>
    <t>105,10</t>
  </si>
  <si>
    <t>12,42</t>
  </si>
  <si>
    <t>69,87</t>
  </si>
  <si>
    <t>160,47</t>
  </si>
  <si>
    <t>100763</t>
  </si>
  <si>
    <t>100764</t>
  </si>
  <si>
    <t>100765</t>
  </si>
  <si>
    <t>100766</t>
  </si>
  <si>
    <t>25,75</t>
  </si>
  <si>
    <t>100767</t>
  </si>
  <si>
    <t>100768</t>
  </si>
  <si>
    <t>100769</t>
  </si>
  <si>
    <t>30,89</t>
  </si>
  <si>
    <t>100770</t>
  </si>
  <si>
    <t>100771</t>
  </si>
  <si>
    <t>100772</t>
  </si>
  <si>
    <t>100773</t>
  </si>
  <si>
    <t>26,72</t>
  </si>
  <si>
    <t>100774</t>
  </si>
  <si>
    <t>100775</t>
  </si>
  <si>
    <t>100776</t>
  </si>
  <si>
    <t>100777</t>
  </si>
  <si>
    <t>100778</t>
  </si>
  <si>
    <t>41,13</t>
  </si>
  <si>
    <t>98553</t>
  </si>
  <si>
    <t>IMPERMEABILIZAÇÃO DE SUPERFÍCIE COM MEMBRANA À BASE DE POLIURETANO, 2 DEMÃOS. AF_06/2018</t>
  </si>
  <si>
    <t>98554</t>
  </si>
  <si>
    <t>IMPERMEABILIZAÇÃO DE SUPERFÍCIE COM MEMBRANA À BASE DE RESINA ACRÍLICA, 3 DEMÃOS. AF_06/2018</t>
  </si>
  <si>
    <t>57,35</t>
  </si>
  <si>
    <t>66,92</t>
  </si>
  <si>
    <t>12,27</t>
  </si>
  <si>
    <t>12,43</t>
  </si>
  <si>
    <t>33,47</t>
  </si>
  <si>
    <t>41,00</t>
  </si>
  <si>
    <t>62,14</t>
  </si>
  <si>
    <t>40,42</t>
  </si>
  <si>
    <t>24,56</t>
  </si>
  <si>
    <t>8,67</t>
  </si>
  <si>
    <t>16,42</t>
  </si>
  <si>
    <t>19,62</t>
  </si>
  <si>
    <t>18,99</t>
  </si>
  <si>
    <t>21,72</t>
  </si>
  <si>
    <t>26,97</t>
  </si>
  <si>
    <t>83,97</t>
  </si>
  <si>
    <t>9,98</t>
  </si>
  <si>
    <t>11,27</t>
  </si>
  <si>
    <t>27,12</t>
  </si>
  <si>
    <t>123,20</t>
  </si>
  <si>
    <t>247,07</t>
  </si>
  <si>
    <t>101884</t>
  </si>
  <si>
    <t>CABO DE COBRE ISOLADO, 10 MM², ANTI-CHAMA 450/750 V, INSTALADO EM ELETROCALHA OU PERFILADO - FORNECIMENTO E INSTALAÇÃO. AF_10/2020</t>
  </si>
  <si>
    <t>101885</t>
  </si>
  <si>
    <t>CABO DE COBRE ISOLADO, 10 MM², ANTI-CHAMA 0,6/1 KV, INSTALADO EM ELETROCALHA OU PERFILADO - FORNECIMENTO E INSTALAÇÃO. AF_10/2020</t>
  </si>
  <si>
    <t>101886</t>
  </si>
  <si>
    <t>CABO DE COBRE ISOLADO, 16 MM², ANTI-CHAMA 450/750 V, INSTALADO EM ELETROCALHA OU PERFILADO - FORNECIMENTO E INSTALAÇÃO. AF_10/2020</t>
  </si>
  <si>
    <t>101887</t>
  </si>
  <si>
    <t>CABO DE COBRE ISOLADO, 16 MM², ANTI-CHAMA 0,6/1 KV, INSTALADO EM ELETROCALHA OU PERFILADO - FORNECIMENTO E INSTALAÇÃO. AF_10/2020</t>
  </si>
  <si>
    <t>101888</t>
  </si>
  <si>
    <t>CABO DE COBRE ISOLADO, 25 MM², ANTI-CHAMA 450/750 V, INSTALADO EM ELETROCALHA OU PERFILADO - FORNECIMENTO E INSTALAÇÃO. AF_10/2020</t>
  </si>
  <si>
    <t>101889</t>
  </si>
  <si>
    <t>CABO DE COBRE ISOLADO, 25 MM², ANTI-CHAMA 0,6/1 KV, INSTALADO EM ELETROCALHA OU PERFILADO - FORNECIMENTO E INSTALAÇÃO. AF_10/2020</t>
  </si>
  <si>
    <t>11,26</t>
  </si>
  <si>
    <t>25,98</t>
  </si>
  <si>
    <t>25,85</t>
  </si>
  <si>
    <t>25,29</t>
  </si>
  <si>
    <t>31,03</t>
  </si>
  <si>
    <t>31,20</t>
  </si>
  <si>
    <t>39,46</t>
  </si>
  <si>
    <t>50,22</t>
  </si>
  <si>
    <t>37,43</t>
  </si>
  <si>
    <t>41,76</t>
  </si>
  <si>
    <t>97881</t>
  </si>
  <si>
    <t>CAIXA ENTERRADA ELÉTRICA RETANGULAR, EM CONCRETO PRÉ-MOLDADO, FUNDO COM BRITA, DIMENSÕES INTERNAS: 0,3X0,3X0,3 M. AF_12/2020</t>
  </si>
  <si>
    <t>97882</t>
  </si>
  <si>
    <t>CAIXA ENTERRADA ELÉTRICA RETANGULAR, EM CONCRETO PRÉ-MOLDADO, FUNDO COM BRITA, DIMENSÕES INTERNAS: 0,4X0,4X0,4 M. AF_12/2020</t>
  </si>
  <si>
    <t>97883</t>
  </si>
  <si>
    <t>CAIXA ENTERRADA ELÉTRICA RETANGULAR, EM CONCRETO PRÉ-MOLDADO, FUNDO COM BRITA, DIMENSÕES INTERNAS: 0,6X0,6X0,5 M. AF_12/2020</t>
  </si>
  <si>
    <t>97884</t>
  </si>
  <si>
    <t>CAIXA ENTERRADA ELÉTRICA RETANGULAR, EM CONCRETO PRÉ-MOLDADO, FUNDO COM BRITA, DIMENSÕES INTERNAS: 0,8X0,8X0,5 M. AF_12/2020</t>
  </si>
  <si>
    <t>97885</t>
  </si>
  <si>
    <t>CAIXA ENTERRADA ELÉTRICA RETANGULAR, EM CONCRETO PRÉ-MOLDADO, FUNDO COM BRITA, DIMENSÕES INTERNAS: 1X1X0,5 M. AF_12/2020</t>
  </si>
  <si>
    <t>CAIXA ENTERRADA ELÉTRICA RETANGULAR, EM ALVENARIA COM TIJOLOS CERÂMICOS MACIÇOS, FUNDO COM BRITA, DIMENSÕES INTERNAS: 0,3X0,3X0,3 M. AF_12/2020</t>
  </si>
  <si>
    <t>162,34</t>
  </si>
  <si>
    <t>CAIXA ENTERRADA ELÉTRICA RETANGULAR, EM ALVENARIA COM TIJOLOS CERÂMICOS MACIÇOS, FUNDO COM BRITA, DIMENSÕES INTERNAS: 0,4X0,4X0,4 M. AF_12/2020</t>
  </si>
  <si>
    <t>CAIXA ENTERRADA ELÉTRICA RETANGULAR, EM ALVENARIA COM TIJOLOS CERÂMICOS MACIÇOS, FUNDO COM BRITA, DIMENSÕES INTERNAS: 0,6X0,6X0,6 M. AF_12/2020</t>
  </si>
  <si>
    <t>CAIXA ENTERRADA ELÉTRICA RETANGULAR, EM ALVENARIA COM TIJOLOS CERÂMICOS MACIÇOS, FUNDO COM BRITA, DIMENSÕES INTERNAS: 0,8X0,8X0,6 M. AF_12/2020</t>
  </si>
  <si>
    <t>CAIXA ENTERRADA ELÉTRICA RETANGULAR, EM ALVENARIA COM TIJOLOS CERÂMICOS MACIÇOS, FUNDO COM BRITA, DIMENSÕES INTERNAS: 1X1X0,6 M. AF_12/2020</t>
  </si>
  <si>
    <t>CAIXA ENTERRADA ELÉTRICA RETANGULAR, EM ALVENARIA COM BLOCOS DE CONCRETO, FUNDO COM BRITA, DIMENSÕES INTERNAS: 0,4X0,4X0,4 M. AF_12/2020</t>
  </si>
  <si>
    <t>CAIXA ENTERRADA ELÉTRICA RETANGULAR, EM ALVENARIA COM BLOCOS DE CONCRETO, FUNDO COM BRITA, DIMENSÕES INTERNAS: 0,6X0,6X0,6 M. AF_12/2020</t>
  </si>
  <si>
    <t>CAIXA ENTERRADA ELÉTRICA RETANGULAR, EM ALVENARIA COM BLOCOS DE CONCRETO, FUNDO COM BRITA, DIMENSÕES INTERNAS: 0,8X0,8X0,6 M. AF_12/2020</t>
  </si>
  <si>
    <t>CAIXA ENTERRADA ELÉTRICA RETANGULAR, EM ALVENARIA COM BLOCOS DE CONCRETO, FUNDO COM BRITA, DIMENSÕES INTERNAS: 1X1X0,6 M. AF_12/2020</t>
  </si>
  <si>
    <t>DISJUNTOR MONOPOLAR TIPO DIN, CORRENTE NOMINAL DE 10A - FORNECIMENTO E INSTALAÇÃO. AF_10/2020</t>
  </si>
  <si>
    <t>DISJUNTOR MONOPOLAR TIPO DIN, CORRENTE NOMINAL DE 16A - FORNECIMENTO E INSTALAÇÃO. AF_10/2020</t>
  </si>
  <si>
    <t>DISJUNTOR MONOPOLAR TIPO DIN, CORRENTE NOMINAL DE 20A - FORNECIMENTO E INSTALAÇÃO. AF_10/2020</t>
  </si>
  <si>
    <t>DISJUNTOR MONOPOLAR TIPO DIN, CORRENTE NOMINAL DE 25A - FORNECIMENTO E INSTALAÇÃO. AF_10/2020</t>
  </si>
  <si>
    <t>DISJUNTOR MONOPOLAR TIPO DIN, CORRENTE NOMINAL DE 32A - FORNECIMENTO E INSTALAÇÃO. AF_10/2020</t>
  </si>
  <si>
    <t>DISJUNTOR MONOPOLAR TIPO DIN, CORRENTE NOMINAL DE 40A - FORNECIMENTO E INSTALAÇÃO. AF_10/2020</t>
  </si>
  <si>
    <t>DISJUNTOR MONOPOLAR TIPO DIN, CORRENTE NOMINAL DE 50A - FORNECIMENTO E INSTALAÇÃO. AF_10/2020</t>
  </si>
  <si>
    <t>DISJUNTOR BIPOLAR TIPO DIN, CORRENTE NOMINAL DE 10A - FORNECIMENTO E INSTALAÇÃO. AF_10/2020</t>
  </si>
  <si>
    <t>DISJUNTOR BIPOLAR TIPO DIN, CORRENTE NOMINAL DE 16A - FORNECIMENTO E INSTALAÇÃO. AF_10/2020</t>
  </si>
  <si>
    <t>54,41</t>
  </si>
  <si>
    <t>DISJUNTOR BIPOLAR TIPO DIN, CORRENTE NOMINAL DE 20A - FORNECIMENTO E INSTALAÇÃO. AF_10/2020</t>
  </si>
  <si>
    <t>DISJUNTOR BIPOLAR TIPO DIN, CORRENTE NOMINAL DE 25A - FORNECIMENTO E INSTALAÇÃO. AF_10/2020</t>
  </si>
  <si>
    <t>DISJUNTOR BIPOLAR TIPO DIN, CORRENTE NOMINAL DE 32A - FORNECIMENTO E INSTALAÇÃO. AF_10/2020</t>
  </si>
  <si>
    <t>DISJUNTOR BIPOLAR TIPO DIN, CORRENTE NOMINAL DE 40A - FORNECIMENTO E INSTALAÇÃO. AF_10/2020</t>
  </si>
  <si>
    <t>DISJUNTOR BIPOLAR TIPO DIN, CORRENTE NOMINAL DE 50A - FORNECIMENTO E INSTALAÇÃO. AF_10/2020</t>
  </si>
  <si>
    <t>DISJUNTOR TRIPOLAR TIPO DIN, CORRENTE NOMINAL DE 10A - FORNECIMENTO E INSTALAÇÃO. AF_10/2020</t>
  </si>
  <si>
    <t>66,65</t>
  </si>
  <si>
    <t>DISJUNTOR TRIPOLAR TIPO DIN, CORRENTE NOMINAL DE 16A - FORNECIMENTO E INSTALAÇÃO. AF_10/2020</t>
  </si>
  <si>
    <t>68,29</t>
  </si>
  <si>
    <t>DISJUNTOR TRIPOLAR TIPO DIN, CORRENTE NOMINAL DE 20A - FORNECIMENTO E INSTALAÇÃO. AF_10/2020</t>
  </si>
  <si>
    <t>DISJUNTOR TRIPOLAR TIPO DIN, CORRENTE NOMINAL DE 25A - FORNECIMENTO E INSTALAÇÃO. AF_10/2020</t>
  </si>
  <si>
    <t>DISJUNTOR TRIPOLAR TIPO DIN, CORRENTE NOMINAL DE 32A - FORNECIMENTO E INSTALAÇÃO. AF_10/2020</t>
  </si>
  <si>
    <t>DISJUNTOR TRIPOLAR TIPO DIN, CORRENTE NOMINAL DE 40A - FORNECIMENTO E INSTALAÇÃO. AF_10/2020</t>
  </si>
  <si>
    <t>DISJUNTOR TRIPOLAR TIPO DIN, CORRENTE NOMINAL DE 50A - FORNECIMENTO E INSTALAÇÃO. AF_10/2020</t>
  </si>
  <si>
    <t>97359</t>
  </si>
  <si>
    <t>QUADRO DE MEDIÇÃO GERAL DE ENERGIA COM 8 MEDIDORES - FORNECIMENTO E INSTALAÇÃO. AF_10/2020</t>
  </si>
  <si>
    <t>97360</t>
  </si>
  <si>
    <t>QUADRO DE MEDIÇÃO GERAL DE ENERGIA COM 12 MEDIDORES - FORNECIMENTO E INSTALAÇÃO. AF_10/2020</t>
  </si>
  <si>
    <t>97361</t>
  </si>
  <si>
    <t>QUADRO DE MEDIÇÃO GERAL DE ENERGIA COM 16 MEDIDORES - FORNECIMENTO E INSTALAÇÃO. AF_10/2020</t>
  </si>
  <si>
    <t>97362</t>
  </si>
  <si>
    <t>QUADRO DE MEDIÇÃO GERAL DE ENERGIA PARA BARRAMENTO BLINDADO COM 4 MEDIDORES - FORNECIMENTO E INSTALAÇÃO. AF_10/2020</t>
  </si>
  <si>
    <t>101875</t>
  </si>
  <si>
    <t>QUADRO DE DISTRIBUIÇÃO DE ENERGIA EM CHAPA DE AÇO GALVANIZADO, DE EMBUTIR, COM BARRAMENTO TRIFÁSICO, PARA 12 DISJUNTORES DIN 100A - FORNECIMENTO E INSTALAÇÃO. AF_10/2020</t>
  </si>
  <si>
    <t>101876</t>
  </si>
  <si>
    <t>QUADRO DE DISTRIBUIÇÃO DE ENERGIA EM PVC, DE EMBUTIR, SEM BARRAMENTO, PARA 6 DISJUNTORES - FORNECIMENTO E INSTALAÇÃO. AF_10/2020</t>
  </si>
  <si>
    <t>101877</t>
  </si>
  <si>
    <t>QUADRO DE DISTRIBUIÇÃO DE ENERGIA EM PVC, DE EMBUTIR, SEM BARRAMENTO, PARA 3 DISJUNTORES - FORNECIMENTO E INSTALAÇÃO. AF_10/2020</t>
  </si>
  <si>
    <t>101878</t>
  </si>
  <si>
    <t>QUADRO DE DISTRIBUIÇÃO DE ENERGIA EM CHAPA DE AÇO GALVANIZADO, DE SOBREPOR, COM BARRAMENTO TRIFÁSICO, PARA 18 DISJUNTORES DIN 100A - FORNECIMENTO E INSTALAÇÃO. AF_10/2020</t>
  </si>
  <si>
    <t>101879</t>
  </si>
  <si>
    <t>QUADRO DE DISTRIBUIÇÃO DE ENERGIA EM CHAPA DE AÇO GALVANIZADO, DE EMBUTIR, COM BARRAMENTO TRIFÁSICO, PARA 24 DISJUNTORES DIN 100A - FORNECIMENTO E INSTALAÇÃO. AF_10/2020</t>
  </si>
  <si>
    <t>101880</t>
  </si>
  <si>
    <t>QUADRO DE DISTRIBUIÇÃO DE ENERGIA EM CHAPA DE AÇO GALVANIZADO, DE EMBUTIR, COM BARRAMENTO TRIFÁSICO, PARA 30 DISJUNTORES DIN 150A - FORNECIMENTO E INSTALAÇÃO. AF_10/2020</t>
  </si>
  <si>
    <t>101881</t>
  </si>
  <si>
    <t>QUADRO DE DISTRIBUIÇÃO DE ENERGIA EM CHAPA DE AÇO GALVANIZADO, DE EMBUTIR, COM BARRAMENTO TRIFÁSICO, PARA 40 DISJUNTORES DIN 100A - FORNECIMENTO E INSTALAÇÃO. AF_10/2020</t>
  </si>
  <si>
    <t>101882</t>
  </si>
  <si>
    <t>QUADRO DE DISTRIBUIÇÃO DE ENERGIA EM CHAPA DE AÇO GALVANIZADO, DE EMBUTIR, COM BARRAMENTO TRIFÁSICO, PARA 30 DISJUNTORES DIN 225A - FORNECIMENTO E INSTALAÇÃO. AF_10/2020</t>
  </si>
  <si>
    <t>101883</t>
  </si>
  <si>
    <t>QUADRO DE DISTRIBUIÇÃO DE ENERGIA EM CHAPA DE AÇO GALVANIZADO, DE EMBUTIR, COM BARRAMENTO TRIFÁSICO, PARA 18 DISJUNTORES DIN 100A - FORNECIMENTO E INSTALAÇÃO. AF_10/2020</t>
  </si>
  <si>
    <t>101890</t>
  </si>
  <si>
    <t>DISJUNTOR MONOPOLAR TIPO NEMA, CORRENTE NOMINAL DE 10 ATÉ 30A - FORNECIMENTO E INSTALAÇÃO. AF_10/2020</t>
  </si>
  <si>
    <t>101891</t>
  </si>
  <si>
    <t>DISJUNTOR MONOPOLAR TIPO NEMA, CORRENTE NOMINAL DE 35 ATÉ 50A - FORNECIMENTO E INSTALAÇÃO. AF_10/2020</t>
  </si>
  <si>
    <t>101892</t>
  </si>
  <si>
    <t>DISJUNTOR BIPOLAR TIPO NEMA, CORRENTE NOMINAL DE 10 ATÉ 50A - FORNECIMENTO E INSTALAÇÃO. AF_10/2020</t>
  </si>
  <si>
    <t>67,04</t>
  </si>
  <si>
    <t>101893</t>
  </si>
  <si>
    <t>DISJUNTOR TRIPOLAR TIPO NEMA, CORRENTE NOMINAL DE 10 ATÉ 50A - FORNECIMENTO E INSTALAÇÃO. AF_10/2020</t>
  </si>
  <si>
    <t>101894</t>
  </si>
  <si>
    <t>DISJUNTOR TRIPOLAR TIPO NEMA, CORRENTE NOMINAL DE 60 ATÉ 100A - FORNECIMENTO E INSTALAÇÃO. AF_10/2020</t>
  </si>
  <si>
    <t>145,14</t>
  </si>
  <si>
    <t>101895</t>
  </si>
  <si>
    <t>DISJUNTOR TERMOMAGNÉTICO TRIPOLAR , CORRENTE NOMINAL DE 125A - FORNECIMENTO E INSTALAÇÃO. AF_10/2020</t>
  </si>
  <si>
    <t>101896</t>
  </si>
  <si>
    <t>DISJUNTOR TERMOMAGNÉTICO TRIPOLAR , CORRENTE NOMINAL DE 200A - FORNECIMENTO E INSTALAÇÃO. AF_10/2020</t>
  </si>
  <si>
    <t>101897</t>
  </si>
  <si>
    <t>DISJUNTOR TERMOMAGNÉTICO TRIPOLAR , CORRENTE NOMINAL DE 250A - FORNECIMENTO E INSTALAÇÃO. AF_10/2020</t>
  </si>
  <si>
    <t>101898</t>
  </si>
  <si>
    <t>DISJUNTOR TERMOMAGNÉTICO TRIPOLAR , CORRENTE NOMINAL DE 400A - FORNECIMENTO E INSTALAÇÃO. AF_10/2020</t>
  </si>
  <si>
    <t>101899</t>
  </si>
  <si>
    <t>DISJUNTOR TERMOMAGNÉTICO TRIPOLAR , CORRENTE NOMINAL DE 600A - FORNECIMENTO E INSTALAÇÃO. AF_10/2020</t>
  </si>
  <si>
    <t>101900</t>
  </si>
  <si>
    <t>DISJUNTOR BAIXA TENSÃO TRIPOLAR A SECO  800A/600V - FORNECIMENTO E INSTALAÇÃO. AF_10/2020</t>
  </si>
  <si>
    <t>101901</t>
  </si>
  <si>
    <t>CONTATOR TRIPOLAR I NOMINAL 12A - FORNECIMENTO E INSTALAÇÃO. AF_10/2020</t>
  </si>
  <si>
    <t>101902</t>
  </si>
  <si>
    <t>CONTATOR TRIPOLAR I NOMINAL 22A - FORNECIMENTO E INSTALAÇÃO. AF_10/2020</t>
  </si>
  <si>
    <t>101903</t>
  </si>
  <si>
    <t>CONTATOR TRIPOLAR I NOMINAL 38A - FORNECIMENTO E INSTALAÇÃO. AF_10/2020</t>
  </si>
  <si>
    <t>101904</t>
  </si>
  <si>
    <t>CONTATOR TRIPOLAR I NOMIMAL 95A - FORNECIMENTO E INSTALAÇÃO. AF_10/2020</t>
  </si>
  <si>
    <t>101938</t>
  </si>
  <si>
    <t>CAIXA DE PROTEÇÃO PARA MEDIDOR MONOFÁSICO DE EMBUTIR - FORNECIMENTO E INSTALAÇÃO. AF_10/2020</t>
  </si>
  <si>
    <t>101946</t>
  </si>
  <si>
    <t>QUADRO DE MEDIÇÃO GERAL DE ENERGIA PARA 1 MEDIDOR DE SOBREPOR - FORNECIMENTO E INSTALAÇÃO. AF_10/2020</t>
  </si>
  <si>
    <t>26,13</t>
  </si>
  <si>
    <t>32,21</t>
  </si>
  <si>
    <t>47,44</t>
  </si>
  <si>
    <t>60,55</t>
  </si>
  <si>
    <t>48,44</t>
  </si>
  <si>
    <t>66,58</t>
  </si>
  <si>
    <t>83,47</t>
  </si>
  <si>
    <t>24,83</t>
  </si>
  <si>
    <t>41,68</t>
  </si>
  <si>
    <t>25,20</t>
  </si>
  <si>
    <t>55,98</t>
  </si>
  <si>
    <t>36,24</t>
  </si>
  <si>
    <t>78,51</t>
  </si>
  <si>
    <t>68,91</t>
  </si>
  <si>
    <t>46,12</t>
  </si>
  <si>
    <t>61,39</t>
  </si>
  <si>
    <t>52,20</t>
  </si>
  <si>
    <t>72,18</t>
  </si>
  <si>
    <t>65,26</t>
  </si>
  <si>
    <t>73,50</t>
  </si>
  <si>
    <t>LUMINÁRIA TIPO CALHA, DE SOBREPOR, COM 1 LÂMPADA TUBULAR FLUORESCENTE DE 18 W, COM REATOR DE PARTIDA RÁPIDA - FORNECIMENTO E INSTALAÇÃO. AF_02/2020</t>
  </si>
  <si>
    <t>LUMINÁRIA TIPO CALHA, DE SOBREPOR, COM 1 LÂMPADA TUBULAR FLUORESCENTE DE 36 W, COM REATOR DE PARTIDA RÁPIDA - FORNECIMENTO E INSTALAÇÃO. AF_02/2020</t>
  </si>
  <si>
    <t>66,36</t>
  </si>
  <si>
    <t>LUMINÁRIA TIPO CALHA, DE SOBREPOR, COM 2 LÂMPADAS TUBULARES FLUORESCENTES DE 18 W, COM REATOR DE PARTIDA RÁPIDA - FORNECIMENTO E INSTALAÇÃO. AF_02/2020</t>
  </si>
  <si>
    <t>LUMINÁRIA TIPO CALHA, DE SOBREPOR, COM 2 LÂMPADAS TUBULARES FLUORESCENTES DE 36 W, COM REATOR DE PARTIDA RÁPIDA - FORNECIMENTO E INSTALAÇÃO. AF_02/2020</t>
  </si>
  <si>
    <t>85,86</t>
  </si>
  <si>
    <t>LUMINÁRIA TIPO CALHA, DE EMBUTIR, COM 2 LÂMPADAS FLUORESCENTES DE 14 W, COM REATOR DE PARTIDA RÁPIDA - FORNECIMENTO E INSTALAÇÃO. AF_02/2020</t>
  </si>
  <si>
    <t>151,37</t>
  </si>
  <si>
    <t>LUMINÁRIA TIPO PLAFON EM PLÁSTICO, DE SOBREPOR, COM 1 LÂMPADA FLUORESCENTE DE 15 W, SEM REATOR - FORNECIMENTO E INSTALAÇÃO. AF_02/2020</t>
  </si>
  <si>
    <t>LUMINÁRIA TIPO PLAFON REDONDO COM VIDRO FOSCO, DE SOBREPOR, COM 1 LÂMPADA FLUORESCENTE DE 15 W, SEM REATOR - FORNECIMENTO E INSTALAÇÃO. AF_02/2020</t>
  </si>
  <si>
    <t>LUMINÁRIA TIPO PLAFON REDONDO COM VIDRO FOSCO, DE SOBREPOR, COM 2 LÂMPADAS FLUORESCENTES DE 15 W, SEM REATOR - FORNECIMENTO E INSTALAÇÃO. AF_02/2020</t>
  </si>
  <si>
    <t>38,29</t>
  </si>
  <si>
    <t>LUMINÁRIA TIPO SPOT, DE SOBREPOR, COM 1 LÂMPADA FLUORESCENTE DE 15 W, SEM REATOR - FORNECIMENTO E INSTALAÇÃO. AF_02/2020</t>
  </si>
  <si>
    <t>LUMINÁRIA TIPO SPOT, DE SOBREPOR, COM 2 LÂMPADAS FLUORESCENTES DE 15 W, SEM REATOR - FORNECIMENTO E INSTALAÇÃO. AF_02/2020</t>
  </si>
  <si>
    <t>SENSOR DE PRESENÇA COM FOTOCÉLULA, FIXAÇÃO EM PAREDE - FORNECIMENTO E INSTALAÇÃO. AF_02/2020</t>
  </si>
  <si>
    <t>SENSOR DE PRESENÇA SEM FOTOCÉLULA, FIXAÇÃO EM PAREDE - FORNECIMENTO E INSTALAÇÃO. AF_02/2020</t>
  </si>
  <si>
    <t>SENSOR DE PRESENÇA COM FOTOCÉLULA, FIXAÇÃO EM TETO - FORNECIMENTO E INSTALAÇÃO. AF_02/2020</t>
  </si>
  <si>
    <t>SENSOR DE PRESENÇA SEM FOTOCÉLULA, FIXAÇÃO EM TETO - FORNECIMENTO E INSTALAÇÃO. AF_02/2020</t>
  </si>
  <si>
    <t>LUMINÁRIA DE EMERGÊNCIA, COM 30 LÂMPADAS LED DE 2 W, SEM REATOR - FORNECIMENTO E INSTALAÇÃO. AF_02/2020</t>
  </si>
  <si>
    <t>LÂMPADA COMPACTA DE LED 6 W, BASE E27 - FORNECIMENTO E INSTALAÇÃO. AF_02/2020</t>
  </si>
  <si>
    <t>LÂMPADA COMPACTA DE LED 10 W, BASE E27 - FORNECIMENTO E INSTALAÇÃO. AF_02/2020</t>
  </si>
  <si>
    <t>LÂMPADA COMPACTA FLUORESCENTE DE 15 W, BASE E27 - FORNECIMENTO E INSTALAÇÃO. AF_02/2020</t>
  </si>
  <si>
    <t>LÂMPADA COMPACTA FLUORESCENTE DE 20 W, BASE E27 - FORNECIMENTO E INSTALAÇÃO. AF_02/2020</t>
  </si>
  <si>
    <t>LÂMPADA COMPACTA DE VAPOR MERCURIO 125 W, BASE E27 - FORNECIMENTO E INSTALAÇÃO. AF_02/2020</t>
  </si>
  <si>
    <t>LÂMPADA COMPACTA DE VAPOR METÁLICO OVOIDE 150 W, BASE E27 - FORNECIMENTO E INSTALAÇÃO. AF_02/2020</t>
  </si>
  <si>
    <t>42,73</t>
  </si>
  <si>
    <t>100902</t>
  </si>
  <si>
    <t>26,49</t>
  </si>
  <si>
    <t>100903</t>
  </si>
  <si>
    <t>31,74</t>
  </si>
  <si>
    <t>100904</t>
  </si>
  <si>
    <t>LUMINÁRIA TIPO CALHA, DE SOBREPOR, COM 1 LÂMPADA TUBULAR FLUORESCENTE DE 20 W, COM REATOR DE PARTIDA CONVENCIONAL - FORNECIMENTO E INSTALAÇÃO. AF_02/2020</t>
  </si>
  <si>
    <t>100905</t>
  </si>
  <si>
    <t>LUMINÁRIA DUPLA TIPO CALHA, DE SOBREPOR, COM 4 LÂMPADAS TUBULARES FLUORESCENTES DE 18 W,COM REATORES DE PARTIDA RÁPIDA - FORNECIMENTO E INSTALAÇÃO. AF_02/2020</t>
  </si>
  <si>
    <t>100906</t>
  </si>
  <si>
    <t>LUMINÁRIA DUPLA TIPO CALHA, DE SOBREPOR, COM 4 LÂMPADAS TUBULARES FLUORESCENTES DE 36 W, COM REATORES DE PARTIDA RÁPIDA -FORNECIMENTO E INSTALAÇÃO. AF_02/2020</t>
  </si>
  <si>
    <t>100919</t>
  </si>
  <si>
    <t>LÂMPADA FLUORESCENTE ESPIRAL BRANCA 45 W, BASE E27 - FORNECIMENTO E INSTALAÇÃO. AF_02/2020</t>
  </si>
  <si>
    <t>100920</t>
  </si>
  <si>
    <t>LÂMPADA FLUORESCENTE ESPIRAL BRANCA 65 W, BASE E27 - FORNECIMENTO E INSTALAÇÃO. AF_02/2020</t>
  </si>
  <si>
    <t>100921</t>
  </si>
  <si>
    <t>REATOR DE PARTIDA RÁPIDA PARA LÂMPADA FLUORESCENTE 2X40W - FORNECIMENTO E INSTALAÇÃO. AF_02/2020</t>
  </si>
  <si>
    <t>100922</t>
  </si>
  <si>
    <t>REATOR DE PARTIDA RÁPIDA PARA LÂMPADA FLUORESCENTE 1X20W - FORNECIMENTO E INSTALAÇÃO. AF_02/2020</t>
  </si>
  <si>
    <t>100923</t>
  </si>
  <si>
    <t>REATOR DE PARTIDA RÁPIDA PARA LÂMPADA FLUORESCENTE 1X40W - FORNECIMENTO E INSTALAÇÃO. AF_02/2020</t>
  </si>
  <si>
    <t>101489</t>
  </si>
  <si>
    <t>101490</t>
  </si>
  <si>
    <t>101491</t>
  </si>
  <si>
    <t>101492</t>
  </si>
  <si>
    <t>101493</t>
  </si>
  <si>
    <t>101494</t>
  </si>
  <si>
    <t>101495</t>
  </si>
  <si>
    <t>101496</t>
  </si>
  <si>
    <t>101497</t>
  </si>
  <si>
    <t>101498</t>
  </si>
  <si>
    <t>101499</t>
  </si>
  <si>
    <t>101500</t>
  </si>
  <si>
    <t>101501</t>
  </si>
  <si>
    <t>101502</t>
  </si>
  <si>
    <t>101503</t>
  </si>
  <si>
    <t>101504</t>
  </si>
  <si>
    <t>101505</t>
  </si>
  <si>
    <t>101506</t>
  </si>
  <si>
    <t>101507</t>
  </si>
  <si>
    <t>101508</t>
  </si>
  <si>
    <t>101509</t>
  </si>
  <si>
    <t>101510</t>
  </si>
  <si>
    <t>101511</t>
  </si>
  <si>
    <t>101512</t>
  </si>
  <si>
    <t>101513</t>
  </si>
  <si>
    <t>101514</t>
  </si>
  <si>
    <t>101515</t>
  </si>
  <si>
    <t>101516</t>
  </si>
  <si>
    <t>101517</t>
  </si>
  <si>
    <t>101518</t>
  </si>
  <si>
    <t>101519</t>
  </si>
  <si>
    <t>101520</t>
  </si>
  <si>
    <t>101521</t>
  </si>
  <si>
    <t>101522</t>
  </si>
  <si>
    <t>101523</t>
  </si>
  <si>
    <t>101524</t>
  </si>
  <si>
    <t>101525</t>
  </si>
  <si>
    <t>101526</t>
  </si>
  <si>
    <t>101527</t>
  </si>
  <si>
    <t>101528</t>
  </si>
  <si>
    <t>101529</t>
  </si>
  <si>
    <t>101530</t>
  </si>
  <si>
    <t>101531</t>
  </si>
  <si>
    <t>101532</t>
  </si>
  <si>
    <t>101533</t>
  </si>
  <si>
    <t>101534</t>
  </si>
  <si>
    <t>101535</t>
  </si>
  <si>
    <t>101536</t>
  </si>
  <si>
    <t>101537</t>
  </si>
  <si>
    <t>APARELHO SINALIZADOR DE SAÍDA DE GARAGEM, COM CÉLULA FOTOELÉTRICA - FORNECIMENTO E INSTALAÇÃO. AF_07/2020</t>
  </si>
  <si>
    <t>101538</t>
  </si>
  <si>
    <t>ARMAÇÃO SECUNDÁRIA, COM 1 ESTRIBO E 1 ISOLADOR - FORNECIMENTO E INSTALAÇÃO. AF_07/2020</t>
  </si>
  <si>
    <t>101539</t>
  </si>
  <si>
    <t>ARMAÇÃO SECUNDÁRIA, COM 2 ESTRIBOS E 2 ISOLADORES - FORNECIMENTO E INSTALAÇÃO. AF_07/2020</t>
  </si>
  <si>
    <t>49,89</t>
  </si>
  <si>
    <t>101540</t>
  </si>
  <si>
    <t>ARMAÇÃO SECUNDÁRIA, COM 3 ESTRIBOS E 3 ISOLADORES - FORNECIMENTO E INSTALAÇÃO. AF_07/2020</t>
  </si>
  <si>
    <t>101541</t>
  </si>
  <si>
    <t>ARMAÇÃO SECUNDÁRIA, COM 4 ESTRIBOS E 4 ISOLADORES - FORNECIMENTO E INSTALAÇÃO. AF_07/2020</t>
  </si>
  <si>
    <t>107,61</t>
  </si>
  <si>
    <t>101542</t>
  </si>
  <si>
    <t>ARMAÇÃO SECUNDÁRIA, COM 1 ESTRIBO, SEM ISOLADOR - FORNECIMENTO E INSTALAÇÃO. AF_07/2020</t>
  </si>
  <si>
    <t>101543</t>
  </si>
  <si>
    <t>ARMAÇÃO SECUNDÁRIA, COM 2 ESTRIBOS, SEM ISOLADOR - FORNECIMENTO E INSTALAÇÃO. AF_07/2020</t>
  </si>
  <si>
    <t>101544</t>
  </si>
  <si>
    <t>ARMAÇÃO SECUNDÁRIA, COM 3 ESTRIBOS, SEM ISOLADOR - FORNECIMENTO E INSTALAÇÃO. AF_07/2020</t>
  </si>
  <si>
    <t>101545</t>
  </si>
  <si>
    <t>ARMAÇÃO SECUNDÁRIA, COM 4 ESTRIBOS, SEM ISOLADOR - FORNECIMENTO E INSTALAÇÃO. AF_07/2020</t>
  </si>
  <si>
    <t>92,60</t>
  </si>
  <si>
    <t>101546</t>
  </si>
  <si>
    <t>ISOLADOR, TIPO PINO, PARA TENSÃO 15 KV - FORNECIMENTO E INSTALAÇÃO. AF_07/2020</t>
  </si>
  <si>
    <t>101547</t>
  </si>
  <si>
    <t>ISOLADOR, TIPO DISCO, PARA TENSÃO 15 KV - FORNECIMENTO E INSTALAÇÃO. AF_07/2020</t>
  </si>
  <si>
    <t>86,60</t>
  </si>
  <si>
    <t>101548</t>
  </si>
  <si>
    <t>ISOLADOR, TIPO ROLDANA, PARA BAIXA TENSÃO - FORNECIMENTO E INSTALAÇÃO. AF_07/2020</t>
  </si>
  <si>
    <t>101549</t>
  </si>
  <si>
    <t>GRAMPO PARALELO METÁLICO, PARA REDES AÉREAS DE DISTRIBUIÇÃO DE ENERGIA ELÉTRICA DE BAIXA TENSÃO - FORNECIMENTO E INSTALAÇÃO. AF_07/2020</t>
  </si>
  <si>
    <t>101553</t>
  </si>
  <si>
    <t>ALÇA PREFORMADA DE DISTRIBUIÇÃO, EM  AÇO GALVANIZADO, AWG 1 - FORNECIMENTO E INSTALAÇÃO. AF_07/2020</t>
  </si>
  <si>
    <t>101554</t>
  </si>
  <si>
    <t>ALÇA PREFORMADA DE DISTRIBUIÇÃO, EM  AÇO GALVANIZADO, AWG 2 - FORNECIMENTO E INSTALAÇÃO. AF_07/2020</t>
  </si>
  <si>
    <t>7,76</t>
  </si>
  <si>
    <t>101555</t>
  </si>
  <si>
    <t>ALÇA PREFORMADA DE DISTRIBUIÇÃO, EM  AÇO GALVANIZADO, AWG 4 - FORNECIMENTO E INSTALAÇÃO. AF_07/2020</t>
  </si>
  <si>
    <t>101556</t>
  </si>
  <si>
    <t>ALÇA PREFORMADA DE DISTRIBUIÇÃO, EM  AÇO GALVANIZADO, AWG 6 - FORNECIMENTO E INSTALAÇÃO. AF_07/2020</t>
  </si>
  <si>
    <t>101560</t>
  </si>
  <si>
    <t>CABO DE COBRE FLEXÍVEL ISOLADO, 10 MM², 0,6/1,0 KV, PARA REDE AÉREA DE DISTRIBUIÇÃO DE ENERGIA ELÉTRICA DE BAIXA TENSÃO - FORNECIMENTO E INSTALAÇÃO. AF_07/2020</t>
  </si>
  <si>
    <t>101561</t>
  </si>
  <si>
    <t>CABO DE COBRE FLEXÍVEL ISOLADO, 16 MM², 0,6/1,0 KV, PARA REDE AÉREA DE DISTRIBUIÇÃO DE ENERGIA ELÉTRICA DE BAIXA TENSÃO - FORNECIMENTO E INSTALAÇÃO. AF_07/2020</t>
  </si>
  <si>
    <t>101562</t>
  </si>
  <si>
    <t>CABO DE COBRE FLEXÍVEL ISOLADO, 25 MM², 0,6/1,0 KV, PARA REDE AÉREA DE DISTRIBUIÇÃO DE ENERGIA ELÉTRICA DE BAIXA TENSÃO - FORNECIMENTO E INSTALAÇÃO. AF_07/2020</t>
  </si>
  <si>
    <t>101563</t>
  </si>
  <si>
    <t>CABO DE COBRE FLEXÍVEL ISOLADO, 35 MM², 0,6/1,0 KV, PARA REDE AÉREA DE DISTRIBUIÇÃO DE ENERGIA ELÉTRICA DE BAIXA TENSÃO - FORNECIMENTO E INSTALAÇÃO. AF_07/2020</t>
  </si>
  <si>
    <t>101564</t>
  </si>
  <si>
    <t>CABO DE COBRE FLEXÍVEL ISOLADO, 50 MM², 0,6/1,0 KV, PARA REDE AÉREA DE DISTRIBUIÇÃO DE ENERGIA ELÉTRICA DE BAIXA TENSÃO - FORNECIMENTO E INSTALAÇÃO. AF_07/2020</t>
  </si>
  <si>
    <t>101565</t>
  </si>
  <si>
    <t>CABO DE COBRE FLEXÍVEL ISOLADO, 70 MM², 0,6/1,0 KV, PARA REDE AÉREA DE DISTRIBUIÇÃO DE ENERGIA ELÉTRICA DE BAIXA TENSÃO - FORNECIMENTO E INSTALAÇÃO. AF_07/2020</t>
  </si>
  <si>
    <t>69,85</t>
  </si>
  <si>
    <t>101567</t>
  </si>
  <si>
    <t>CABO DE COBRE FLEXÍVEL ISOLADO, 95 MM², 0,6/1,0 KV, PARA REDE AÉREA DE DISTRIBUIÇÃO DE ENERGIA ELÉTRICA DE BAIXA TENSÃO - FORNECIMENTO E INSTALAÇÃO. AF_07/2020</t>
  </si>
  <si>
    <t>92,77</t>
  </si>
  <si>
    <t>101568</t>
  </si>
  <si>
    <t>CABO DE COBRE FLEXÍVEL ISOLADO, 120 MM², 0,6/1,0 KV, PARA REDE AÉREA DE DISTRIBUIÇÃO DE ENERGIA ELÉTRICA DE BAIXA TENSÃO - FORNECIMENTO E INSTALAÇÃO. AF_07/2020</t>
  </si>
  <si>
    <t>101626</t>
  </si>
  <si>
    <t>REATOR PARA LÂMPADA VAPOR DE MERCÚRIO 400 W, USO EXTERNO - FORNECIMENTO E INSTALAÇÃO. AF_08/2020</t>
  </si>
  <si>
    <t>90,19</t>
  </si>
  <si>
    <t>101627</t>
  </si>
  <si>
    <t>REATOR PARA LÂMPADA VAPOR DE SÓDIO 250 W, USO EXTERNO - FORNECIMENTO E INSTALAÇÃO. AF_08/2020</t>
  </si>
  <si>
    <t>138,16</t>
  </si>
  <si>
    <t>101628</t>
  </si>
  <si>
    <t>REATOR PARA LÂMPADA VAPOR DE MERCÚRIO 125 W, USO EXTERNO - FORNECIMENTO E INSTALAÇÃO. AF_08/2020</t>
  </si>
  <si>
    <t>101629</t>
  </si>
  <si>
    <t>REATOR PARA LÂMPADA VAPOR DE MERCÚRIO 250 W, USO EXTERNO - FORNECIMENTO E INSTALAÇÃO. AF_08/2020</t>
  </si>
  <si>
    <t>101630</t>
  </si>
  <si>
    <t>SUBSTITUIÇÃO DE REATOR PARA ILUMINAÇÃO PÚBLICA (NÃO INCLUI FORNECIMENTO). AF_08/2020</t>
  </si>
  <si>
    <t>101631</t>
  </si>
  <si>
    <t>IGNITOR PARA PARTIDA LÂMPADA VAPOR SÓDIO / VAPOR METÁLICO ATÉ 400 W - FORNECIMENTO E INSTALAÇÃO. AF_08/2020</t>
  </si>
  <si>
    <t>101632</t>
  </si>
  <si>
    <t>RELÉ FOTOELÉTRICO PARA COMANDO DE ILUMINAÇÃO EXTERNA 1000 W - FORNECIMENTO E INSTALAÇÃO. AF_08/2020</t>
  </si>
  <si>
    <t>101633</t>
  </si>
  <si>
    <t>SUBSTITUIÇÃO DE RELÉ FOTOELÉTRICO PARA COMANDO DE ILUMINAÇÃO EXTERNA 1000 W - FORNECIMENTO E INSTALAÇÃO. AF_08/2020</t>
  </si>
  <si>
    <t>101636</t>
  </si>
  <si>
    <t>BRAÇO PARA ILUMINAÇÃO PÚBLICA, EM TUBO DE AÇO GALVANIZADO, COMPRIMENTO DE 1,50 M, PARA FIXAÇÃO EM POSTE DE CONCRETO - FORNECIMENTO E INSTALAÇÃO. AF_08/2020</t>
  </si>
  <si>
    <t>110,14</t>
  </si>
  <si>
    <t>101637</t>
  </si>
  <si>
    <t>BRAÇO PARA ILUMINAÇÃO PÚBLICA, EM TUBO DE AÇO GALVANIZADO, COMPRIMENTO DE 1,50 M, PARA FIXAÇÃO EM POSTE METÁLICO - FORNECIMENTO E INSTALAÇÃO. AF_08/2020</t>
  </si>
  <si>
    <t>101640</t>
  </si>
  <si>
    <t>LÂMPADA VAPOR METÁLICO 400 W - FORNECIMENTO E INSTALAÇÃO. AF_08/2020</t>
  </si>
  <si>
    <t>101641</t>
  </si>
  <si>
    <t>LÂMPADA VAPOR METÁLICO 150 W - FORNECIMENTO E INSTALAÇÃO. AF_08/2020</t>
  </si>
  <si>
    <t>101642</t>
  </si>
  <si>
    <t>LÂMPADA VAPOR DE MERCÚRIO 125 W - FORNECIMENTO E INSTALAÇÃO. AF_08/2020</t>
  </si>
  <si>
    <t>101643</t>
  </si>
  <si>
    <t>LÂMPADA VAPOR DE MERCÚRIO 250 W - FORNECIMENTO E INSTALAÇÃO. AF_08/2020</t>
  </si>
  <si>
    <t>48,69</t>
  </si>
  <si>
    <t>101644</t>
  </si>
  <si>
    <t>LÂMPADA VAPOR DE MERCÚRIO 400 W - FORNECIMENTO E INSTALAÇÃO. AF_08/2020</t>
  </si>
  <si>
    <t>101645</t>
  </si>
  <si>
    <t>LÂMPADA MISTA 160 W - FORNECIMENTO E INSTALAÇÃO. AF_08/2020</t>
  </si>
  <si>
    <t>101646</t>
  </si>
  <si>
    <t>LÂMPADA MISTA 250 W - FORNECIMENTO E INSTALAÇÃO. AF_08/2020</t>
  </si>
  <si>
    <t>41,37</t>
  </si>
  <si>
    <t>101647</t>
  </si>
  <si>
    <t>LÂMPADA MISTA 500 W - FORNECIMENTO E INSTALAÇÃO. AF_08/2020</t>
  </si>
  <si>
    <t>101648</t>
  </si>
  <si>
    <t>LÂMPADA VAPOR DE SÓDIO 150 W - FORNECIMENTO E INSTALAÇÃO. AF_08/2020</t>
  </si>
  <si>
    <t>101649</t>
  </si>
  <si>
    <t>LÂMPADA VAPOR DE SÓDIO 250 W - FORNECIMENTO E INSTALAÇÃO. AF_08/2020</t>
  </si>
  <si>
    <t>67,94</t>
  </si>
  <si>
    <t>101650</t>
  </si>
  <si>
    <t>LÂMPADA VAPOR DE SÓDIO 400 W - FORNECIMENTO E INSTALAÇÃO. AF_08/2020</t>
  </si>
  <si>
    <t>101651</t>
  </si>
  <si>
    <t>SUBSTITUIÇÃO DE LÂMPADA PARA ILUMINAÇÃO PÚBLICA (NÃO INCLUI FORNECIMENTO). AF_08/2020</t>
  </si>
  <si>
    <t>101652</t>
  </si>
  <si>
    <t>LUMINÁRIA FECHADA, PARA ILUMINAÇÃO PÚBLICA, PARA LÂMPADA DE VAPOR - FORNECIMENTO E INSTALAÇÃO (EXCLUSIVE LÂMPADA E REATOR). AF_08/2020</t>
  </si>
  <si>
    <t>101653</t>
  </si>
  <si>
    <t>LUMINÁRIA ABERTA PARA ILUMINAÇÃO PÚBLICA, PARA LÂMPADA VAPOR DE MERCÚRIO ATÉ 400 W E MISTA ATÉ 500 W, COM BRAÇO EM TUBO DE AÇO GALV 1", COMPRIMENTO DE 1,50 M, PARA POSTE DE CONCRETO - FORNECIMENTO E INSTALAÇÃO (EXCLUSIVE LÂMPADA E REATOR). AF_08/2020</t>
  </si>
  <si>
    <t>101654</t>
  </si>
  <si>
    <t>LUMINÁRIA DE LED PARA ILUMINAÇÃO PÚBLICA, DE 33 W ATÉ 50 W - FORNECIMENTO E INSTALAÇÃO. AF_08/2020</t>
  </si>
  <si>
    <t>101655</t>
  </si>
  <si>
    <t>LUMINÁRIA DE LED PARA ILUMINAÇÃO PÚBLICA, DE 51 W ATÉ 67 W - FORNECIMENTO E INSTALAÇÃO. AF_08/2020</t>
  </si>
  <si>
    <t>484,05</t>
  </si>
  <si>
    <t>101656</t>
  </si>
  <si>
    <t>LUMINÁRIA DE LED PARA ILUMINAÇÃO PÚBLICA, DE 68 W ATÉ 97 W - FORNECIMENTO E INSTALAÇÃO. AF_08/2020</t>
  </si>
  <si>
    <t>101657</t>
  </si>
  <si>
    <t>LUMINÁRIA DE LED PARA ILUMINAÇÃO PÚBLICA, DE 98 W ATÉ 137 W - FORNECIMENTO E INSTALAÇÃO. AF_08/2020</t>
  </si>
  <si>
    <t>101658</t>
  </si>
  <si>
    <t>LUMINÁRIA DE LED PARA ILUMINAÇÃO PÚBLICA, DE 138 W ATÉ 180 W - FORNECIMENTO E INSTALAÇÃO. AF_08/2020</t>
  </si>
  <si>
    <t>101659</t>
  </si>
  <si>
    <t>LUMINÁRIA DE LED PARA ILUMINAÇÃO PÚBLICA, DE 181 W ATÉ 239 W - FORNECIMENTO E INSTALAÇÃO. AF_08/2020</t>
  </si>
  <si>
    <t>101660</t>
  </si>
  <si>
    <t>LUMINÁRIA DE LED PARA ILUMINAÇÃO PÚBLICA, DE 240 W ATÉ 350 W - FORNECIMENTO E INSTALAÇÃO. AF_08/2020</t>
  </si>
  <si>
    <t>101661</t>
  </si>
  <si>
    <t>SUBSTITUIÇÃO DE LUMINÁRIA DE VAPOR DE MERCÚRIO/VAPOR DE SÓDIO POR LUMINÁRIA DE LED PARA ILUMINAÇÃO PÚBLICA (NÃO INCLUI FORNECIMENTO). AF_08/2020</t>
  </si>
  <si>
    <t>101662</t>
  </si>
  <si>
    <t>LUMINÁRIA FECHADA PARA ILUMINAÇÃO PÚBLICA, COM REATOR DE PARTIDA RÁPIDA, COM LÂMPADA VAPOR DE MERCÚRIO 250 W - FORNECIMENTO E INSTALAÇÃO. AF_08/2020</t>
  </si>
  <si>
    <t>101663</t>
  </si>
  <si>
    <t>ABRAÇADEIRA DE FIXAÇÃO DE BRAÇOS DE LUMINÁRIAS DE 2" - FORNECIMENTO E INSTALAÇÃO. AF_08/2020</t>
  </si>
  <si>
    <t>101664</t>
  </si>
  <si>
    <t>ABRAÇADEIRA DE FIXAÇÃO DE BRAÇOS DE LUMINÁRIAS DE 3" - FORNECIMENTO E INSTALAÇÃO. AF_08/2020</t>
  </si>
  <si>
    <t>101665</t>
  </si>
  <si>
    <t>ABRAÇADEIRA DE FIXAÇÃO DE BRAÇOS DE LUMINÁRIAS DE 4" - FORNECIMENTO E INSTALAÇÃO. AF_08/2020</t>
  </si>
  <si>
    <t>30,69</t>
  </si>
  <si>
    <t>101666</t>
  </si>
  <si>
    <t>REFLETOR RETANGULAR FECHADO, COM LÂMPADA VAPOR METÁLICO 400 W - FORNECIMENTO E INSTALAÇÃO. AF_08/2020</t>
  </si>
  <si>
    <t>102085</t>
  </si>
  <si>
    <t>LUMINÁRIA ESTANQUE COM PROTEÇÃO CONTRA ÁGUA, POEIRA OU IMPACTOS - FORNECIMENTO E INSTALAÇÃO. AF_08/2020</t>
  </si>
  <si>
    <t>100578</t>
  </si>
  <si>
    <t>ASSENTAMENTO DE POSTE DE CONCRETO COM COMPRIMENTO NOMINAL DE 9 M, CARGA NOMINAL MENOR OU IGUAL A 1000 DAN, ENGASTAMENTO SIMPLES COM 1,5 M DE SOLO (NÃO INCLUI FORNECIMENTO). AF_11/2019</t>
  </si>
  <si>
    <t>100579</t>
  </si>
  <si>
    <t>ASSENTAMENTO DE POSTE DE CONCRETO COM COMPRIMENTO NOMINAL DE 10 M, CARGA NOMINAL MENOR OU IGUAL A 1000 DAN, ENGASTAMENTO SIMPLES COM 1,6 M DE SOLO (NÃO INCLUI FORNECIMENTO). AF_11/2019</t>
  </si>
  <si>
    <t>100580</t>
  </si>
  <si>
    <t>ASSENTAMENTO DE POSTE DE CONCRETO COM COMPRIMENTO NOMINAL DE 10 M, CARGA NOMINAL MAIOR QUE 1000 DAN, ENGASTAMENTO SIMPLES COM 1,6 M DE SOLO (NÃO INCLUI FORNECIMENTO). AF_11/2019</t>
  </si>
  <si>
    <t>100581</t>
  </si>
  <si>
    <t>ASSENTAMENTO DE POSTE DE CONCRETO COM COMPRIMENTO NOMINAL DE 10,5 M, CARGA NOMINAL MENOR OU IGUAL A 1000 DAN, ENGASTAMENTO SIMPLES COM 1,65 M DE SOLO (NÃO INCLUI FORNECIMENTO). AF_11/2019</t>
  </si>
  <si>
    <t>100582</t>
  </si>
  <si>
    <t>ASSENTAMENTO DE POSTE DE CONCRETO COM COMPRIMENTO NOMINAL DE 10,5 M, CARGA NOMINAL MAIOR QUE 1000 DAN, ENGASTAMENTO SIMPLES COM 1,65 M DE SOLO (NÃO INCLUI FORNECIMENTO). AF_11/2019</t>
  </si>
  <si>
    <t>100583</t>
  </si>
  <si>
    <t>ASSENTAMENTO DE POSTE DE CONCRETO COM COMPRIMENTO NOMINAL DE 11 M, CARGA NOMINAL MENOR OU IGUAL A 1000 DAN, ENGASTAMENTO SIMPLES COM 1,7 M DE SOLO (NÃO INCLUI FORNECIMENTO). AF_11/2019</t>
  </si>
  <si>
    <t>100584</t>
  </si>
  <si>
    <t>ASSENTAMENTO DE POSTE DE CONCRETO COM COMPRIMENTO NOMINAL DE 11 M, CARGA NOMINAL MAIOR QUE 1000 DAN, ENGASTAMENTO SIMPLES COM 1,7 M DE SOLO (NÃO INCLUI FORNECIMENTO). AF_11/2019</t>
  </si>
  <si>
    <t>100585</t>
  </si>
  <si>
    <t>ASSENTAMENTO DE POSTE DE CONCRETO COM COMPRIMENTO NOMINAL DE 12 M, CARGA NOMINAL MENOR OU IGUAL A 1000 DAN, ENGASTAMENTO SIMPLES COM 1,8 M DE SOLO (NÃO INCLUI FORNECIMENTO). AF_11/2019</t>
  </si>
  <si>
    <t>569,11</t>
  </si>
  <si>
    <t>100586</t>
  </si>
  <si>
    <t>ASSENTAMENTO DE POSTE DE CONCRETO COM COMPRIMENTO NOMINAL DE 12 M, CARGA NOMINAL MAIOR QUE 1000 DAN, ENGASTAMENTO SIMPLES COM 1,8 M DE SOLO (NÃO INCLUI FORNECIMENTO). AF_11/2019</t>
  </si>
  <si>
    <t>100587</t>
  </si>
  <si>
    <t>ASSENTAMENTO DE POSTE DE CONCRETO COM COMPRIMENTO NOMINAL DE 13 M, CARGA NOMINAL MENOR OU IGUAL A 1000 DAN, ENGASTAMENTO SIMPLES COM 1,9 M DE SOLO (NÃO INCLUI FORNECIMENTO). AF_11/2019</t>
  </si>
  <si>
    <t>100588</t>
  </si>
  <si>
    <t>ASSENTAMENTO DE POSTE DE CONCRETO COM COMPRIMENTO NOMINAL DE 13 M, CARGA NOMINAL MAIOR QUE 1000 DAN, ENGASTAMENTO SIMPLES COM 1,9 M DE SOLO (NÃO INCLUI FORNECIMENTO). AF_11/2019</t>
  </si>
  <si>
    <t>100589</t>
  </si>
  <si>
    <t>ASSENTAMENTO DE POSTE DE CONCRETO COM COMPRIMENTO NOMINAL DE 13,5 M, CARGA NOMINAL MENOR OU IGUAL A 1000 DAN, ENGASTAMENTO SIMPLES COM 1,95 M DE SOLO (NÃO INCLUI FORNECIMENTO). AF_11/2019</t>
  </si>
  <si>
    <t>100590</t>
  </si>
  <si>
    <t>ASSENTAMENTO DE POSTE DE CONCRETO COM COMPRIMENTO NOMINAL DE 13,5 M, CARGA NOMINAL MAIOR QUE 1000 DAN, ENGASTAMENTO SIMPLES COM 1,95 M DE SOLO (NÃO INCLUI FORNECIMENTO). AF_11/2019</t>
  </si>
  <si>
    <t>100591</t>
  </si>
  <si>
    <t>ASSENTAMENTO DE POSTE DE CONCRETO COM COMPRIMENTO NOMINAL DE 14 M, CARGA NOMINAL MENOR OU IGUAL A 1000 DAN, ENGASTAMENTO SIMPLES COM 2 M DE SOLO (NÃO INCLUI FORNECIMENTO). AF_11/2019</t>
  </si>
  <si>
    <t>100592</t>
  </si>
  <si>
    <t>ASSENTAMENTO DE POSTE DE CONCRETO COM COMPRIMENTO NOMINAL DE 14 M, CARGA NOMINAL MAIOR QUE 1000 DAN, ENGASTAMENTO SIMPLES COM 2 M DE SOLO (NÃO INCLUI FORNECIMENTO). AF_11/2019</t>
  </si>
  <si>
    <t>100593</t>
  </si>
  <si>
    <t>ASSENTAMENTO DE POSTE DE CONCRETO COM COMPRIMENTO NOMINAL DE 15 M, CARGA NOMINAL MENOR OU IGUAL A 1000 DAN, ENGASTAMENTO SIMPLES COM 2,1 M DE SOLO (NÃO INCLUI FORNECIMENTO). AF_11/2019</t>
  </si>
  <si>
    <t>100594</t>
  </si>
  <si>
    <t>ASSENTAMENTO DE POSTE DE CONCRETO COM COMPRIMENTO NOMINAL DE 15 M, CARGA NOMINAL MAIOR QUE 1000 DAN, ENGASTAMENTO SIMPLES COM 2,1 M DE SOLO (NÃO INCLUI FORNECIMENTO). AF_11/2019</t>
  </si>
  <si>
    <t>100595</t>
  </si>
  <si>
    <t>ASSENTAMENTO DE POSTE DE CONCRETO COM COMPRIMENTO NOMINAL DE 18 M, CARGA NOMINAL MENOR OU IGUAL A 1000 DAN, ENGASTAMENTO SIMPLES COM 2,4 M DE SOLO (NÃO INCLUI FORNECIMENTO). AF_11/2019</t>
  </si>
  <si>
    <t>100596</t>
  </si>
  <si>
    <t>ASSENTAMENTO DE POSTE DE CONCRETO COM COMPRIMENTO NOMINAL DE 18 M, CARGA NOMINAL MAIOR QUE 1000 DAN, ENGASTAMENTO SIMPLES COM 2,4 M DE SOLO (NÃO INCLUI FORNECIMENTO). AF_11/2019</t>
  </si>
  <si>
    <t>100597</t>
  </si>
  <si>
    <t>ASSENTAMENTO DE POSTE DE CONCRETO COM COMPRIMENTO NOMINAL DE 20 M, CARGA NOMINAL MENOR OU IGUAL A 1000 DAN, ENGASTAMENTO SIMPLES COM 2,6 M DE SOLO (NÃO INCLUI FORNECIMENTO). AF_11/2019</t>
  </si>
  <si>
    <t>100598</t>
  </si>
  <si>
    <t>ASSENTAMENTO DE POSTE DE CONCRETO COM COMPRIMENTO NOMINAL DE 20 M, CARGA NOMINAL MAIOR QUE 1000, ENGASTAMENTO SIMPLES COM 2,6 M DE SOLO (NÃO INCLUI FORNECIMENTO). AF_11/2019</t>
  </si>
  <si>
    <t>100599</t>
  </si>
  <si>
    <t>ASSENTAMENTO DE POSTE DE CONCRETO COM COMPRIMENTO NOMINAL DE 9 M, CARGA NOMINAL DE 150 DAN, ENGASTAMENTO BASE CONCRETADA COM 1 M DE CONCRETO E 0,5 M DE SOLO (NÃO INCLUI FORNECIMENTO). AF_11/2019</t>
  </si>
  <si>
    <t>445,74</t>
  </si>
  <si>
    <t>100600</t>
  </si>
  <si>
    <t>ASSENTAMENTO DE POSTE DE CONCRETO COM COMPRIMENTO NOMINAL DE 9 M, CARGA NOMINAL DE 300 DAN, ENGASTAMENTO BASE CONCRETADA COM 1 M DE CONCRETO E 0,5 M DE SOLO (NÃO INCLUI FORNECIMENTO). AF_11/2019</t>
  </si>
  <si>
    <t>100601</t>
  </si>
  <si>
    <t>ASSENTAMENTO DE POSTE DE CONCRETO COM COMPRIMENTO NOMINAL DE 9 M, CARGA NOMINAL DE 400 DAN, ENGASTAMENTO BASE CONCRETADA COM 1 M DE CONCRETO E 0,5 M DE SOLO (NÃO INCLUI FORNECIMENTO). AF_11/2019</t>
  </si>
  <si>
    <t>100602</t>
  </si>
  <si>
    <t>ASSENTAMENTO DE POSTE DE CONCRETO COM COMPRIMENTO NOMINAL DE 9 M, CARGA NOMINAL DE 600 DAN, ENGASTAMENTO BASE CONCRETADA COM 1 M DE CONCRETO E 0,5 M DE SOLO (NÃO INCLUI FORNECIMENTO). AF_11/2019</t>
  </si>
  <si>
    <t>100603</t>
  </si>
  <si>
    <t>ASSENTAMENTO DE POSTE DE CONCRETO COM COMPRIMENTO NOMINAL DE 9 M, CARGA NOMINAL DE 1000 DAN, ENGASTAMENTO BASE CONCRETADA COM 1 M DE CONCRETO E 0,5 M DE SOLO (NÃO INCLUI FORNECIMENTO). AF_11/2019</t>
  </si>
  <si>
    <t>100604</t>
  </si>
  <si>
    <t>ASSENTAMENTO DE POSTE DE CONCRETO COM COMPRIMENTO NOMINAL DE 10 M, CARGA NOMINAL DE 300 DAN, ENGASTAMENTO BASE CONCRETADA COM 1 M DE CONCRETO E 0,6 M DE SOLO (NÃO INCLUI FORNECIMENTO). AF_11/2019</t>
  </si>
  <si>
    <t>100605</t>
  </si>
  <si>
    <t>ASSENTAMENTO DE POSTE DE CONCRETO COM COMPRIMENTO NOMINAL DE 10 M, CARGA NOMINAL DE 600 DAN, ENGASTAMENTO BASE CONCRETADA COM 1 M DE CONCRETO E 0,6 M DE SOLO (NÃO INCLUI FORNECIMENTO). AF_11/2019</t>
  </si>
  <si>
    <t>100606</t>
  </si>
  <si>
    <t>ASSENTAMENTO DE POSTE DE CONCRETO COM COMPRIMENTO NOMINAL DE 10 M, CARGA NOMINAL DE 1000 DAN, ENGASTAMENTO BASE CONCRETADA COM 1 M DE CONCRETO E 0,6 M DE SOLO (NÃO INCLUI FORNECIMENTO). AF_11/2019</t>
  </si>
  <si>
    <t>100607</t>
  </si>
  <si>
    <t>ASSENTAMENTO DE POSTE DE CONCRETO COM COMPRIMENTO NOMINAL DE 10,5 M, CARGA NOMINAL DE 300 DAN, ENGASTAMENTO BASE CONCRETADA COM 1 M DE CONCRETO E 0,65 M DE SOLO (NÃO INCLUI FORNECIMENTO). AF_11/2019</t>
  </si>
  <si>
    <t>100608</t>
  </si>
  <si>
    <t>ASSENTAMENTO DE POSTE DE CONCRETO COM COMPRIMENTO NOMINAL DE 10,5 M, CARGA NOMINAL DE 600 DAN, ENGASTAMENTO BASE CONCRETADA COM 1 M DE CONCRETO E 0,65 M DE SOLO (NÃO INCLUI FORNECIMENTO). AF_11/2019</t>
  </si>
  <si>
    <t>100609</t>
  </si>
  <si>
    <t>ASSENTAMENTO DE POSTE DE CONCRETO COM COMPRIMENTO NOMINAL DE 10,5 M, CARGA NOMINAL DE 1000 DAN, ENGASTAMENTO BASE CONCRETADA COM 1 M DE CONCRETO E 0,65 M DE SOLO (NÃO INCLUI FORNECIMENTO). AF_11/2019</t>
  </si>
  <si>
    <t>100610</t>
  </si>
  <si>
    <t>ASSENTAMENTO DE POSTE DE CONCRETO COM COMPRIMENTO NOMINAL DE 11 M, CARGA NOMINAL DE 300 DAN, ENGASTAMENTO BASE CONCRETADA COM 1 M DE CONCRETO E 0,7 M DE SOLO (NÃO INCLUI FORNECIMENTO). AF_11/2019</t>
  </si>
  <si>
    <t>100611</t>
  </si>
  <si>
    <t>ASSENTAMENTO DE POSTE DE CONCRETO COM COMPRIMENTO NOMINAL DE 11 M, CARGA NOMINAL DE 400 DAN, ENGASTAMENTO BASE CONCRETADA COM 1 M DE CONCRETO E 0,7 M DE SOLO (NÃO INCLUI FORNECIMENTO). AF_11/2019</t>
  </si>
  <si>
    <t>100612</t>
  </si>
  <si>
    <t>ASSENTAMENTO DE POSTE DE CONCRETO COM COMPRIMENTO NOMINAL DE 11 M, CARGA NOMINAL DE 600 DAN, ENGASTAMENTO BASE CONCRETADA COM 1 M DE CONCRETO E 0,7 M DE SOLO (NÃO INCLUI FORNECIMENTO). AF_11/2019</t>
  </si>
  <si>
    <t>100613</t>
  </si>
  <si>
    <t>ASSENTAMENTO DE POSTE DE CONCRETO COM COMPRIMENTO NOMINAL DE 11 M, CARGA NOMINAL DE 1000 DAN, ENGASTAMENTO BASE CONCRETADA COM 1 M DE CONCRETO E 0,7 M DE SOLO (NÃO INCLUI FORNECIMENTO). AF_11/2019</t>
  </si>
  <si>
    <t>100614</t>
  </si>
  <si>
    <t>ASSENTAMENTO DE POSTE DE CONCRETO COM COMPRIMENTO NOMINAL DE 12 M, CARGA NOMINAL DE 400 DAN, ENGASTAMENTO BASE CONCRETADA COM 1 M DE CONCRETO E 0,8 M DE SOLO (NÃO INCLUI FORNECIMENTO). AF_11/2019</t>
  </si>
  <si>
    <t>100615</t>
  </si>
  <si>
    <t>ASSENTAMENTO DE POSTE DE CONCRETO COM COMPRIMENTO NOMINAL DE 12 M, CARGA NOMINAL DE 600 DAN, ENGASTAMENTO BASE CONCRETADA COM 1 M DE CONCRETO E 0,8 M DE SOLO (NÃO INCLUI FORNECIMENTO). AF_11/2019</t>
  </si>
  <si>
    <t>100616</t>
  </si>
  <si>
    <t>ASSENTAMENTO DE POSTE DE CONCRETO COM COMPRIMENTO NOMINAL DE 12 M, CARGA NOMINAL DE 1000 DAN, ENGASTAMENTO BASE CONCRETADA COM 1 M DE CONCRETO E 0,8 M DE SOLO (NÃO INCLUI FORNECIMENTO). AF_11/2019</t>
  </si>
  <si>
    <t>100617</t>
  </si>
  <si>
    <t>ASSENTAMENTO DE POSTE DE CONCRETO COM COMPRIMENTO NOMINAL DE 13 M, CARGA NOMINAL DE 600 DAN, ENGASTAMENTO BASE CONCRETADA COM 1 M DE CONCRETO E 0,9 M DE SOLO (NÃO INCLUI FORNECIMENTO). AF_11/2019</t>
  </si>
  <si>
    <t>100618</t>
  </si>
  <si>
    <t>ASSENTAMENTO DE POSTE DE CONCRETO COM COMPRIMENTO NOMINAL DE 13 M, CARGA NOMINAL DE 1000 DAN, ENGASTAMENTO BASE CONCRETADA COM 1 M DE CONCRETO E 0,9 M DE SOLO - SOMENTE INSTALAÇÃO, SEM FORNECIMENTO. AF_11/2019</t>
  </si>
  <si>
    <t>100619</t>
  </si>
  <si>
    <t>POSTE DECORATIVO PARA JARDIM EM AÇO TUBULAR, H = *2,5* M, SEM LUMINÁRIA - FORNECIMENTO E INSTALAÇÃO. AF_11/2019</t>
  </si>
  <si>
    <t>100620</t>
  </si>
  <si>
    <t>POSTE DE AÇO CONICO CONTÍNUO CURVO SIMPLES, FLANGEADO, H=9M, INCLUSIVE LUMINÁRIA, SEM LÂMPADA - FORNECIMENTO E INSTALACAO. AF_11/2019</t>
  </si>
  <si>
    <t>100621</t>
  </si>
  <si>
    <t>POSTE DE AÇO CONICO CONTÍNUO CURVO DUPLO, FLANGEADO, H=9M, INCLUSIVE LUMINÁRIAS, SEM LÂMPADAS - FORNECIMENTO E INSTALACAO. AF_11/2019</t>
  </si>
  <si>
    <t>100622</t>
  </si>
  <si>
    <t>POSTE DE AÇO CONICO CONTÍNUO CURVO SIMPLES, ENGASTADO, H=9M, INCLUSIVE LUMINÁRIA, SEM LÂMPADA - FORNECIMENTO E INSTALACAO. AF_11/2019</t>
  </si>
  <si>
    <t>100623</t>
  </si>
  <si>
    <t>POSTE DE AÇO CONICO CONTÍNUO CURVO DUPLO, ENGASTADO, H=9M, INCLUSIVE LUMINÁRIAS, SEM LÂMPADAS - FORNECIMENTO E INSTALACAO. AF_11/2019</t>
  </si>
  <si>
    <t>REFLETOR EM ALUMÍNIO, DE SUPORTE E ALÇA, COM 1 LÂMPADA VAPOR DE MERCÚRIO DE 125 W, COM REATOR ALTO FATOR DE POTÊNCIA - FORNECIMENTO E INSTALAÇÃO. AF_02/2020</t>
  </si>
  <si>
    <t>REFLETOR EM ALUMÍNIO, DE SUPORTE E ALÇA, COM LÂMPADA VAPOR DE MERCÚRIO DE 250 W, COM REATOR ALTO FATOR DE POTÊNCIA - FORNECIMENTO E INSTALAÇÃO. AF_02/2020</t>
  </si>
  <si>
    <t>LUMINÁRIA ARANDELA TIPO MEIA LUA, DE SOBREPOR, COM 1 LÂMPADA LED DE 6 W, SEM REATOR - FORNECIMENTO E INSTALAÇÃO. AF_02/2020</t>
  </si>
  <si>
    <t>LUMINÁRIA ARANDELA TIPO MEIA LUA, DE SOBREPOR, COM 1 LÂMPADA FLUORESCENTE DE 15 W, SEM REATOR - FORNECIMENTO E INSTALAÇÃO. AF_02/2020</t>
  </si>
  <si>
    <t>LUMINÁRIA ARANDELA TIPO TARTARUGA, DE SOBREPOR, COM 1 LÂMPADA LED DE 6 W, SEM REATOR - FORNECIMENTO E INSTALAÇÃO. AF_02/2020</t>
  </si>
  <si>
    <t>LUMINÁRIA ARANDELA TIPO TARTARUGA, COM GRADE, DE SOBREPOR, COM 1 LÂMPADA FLUORESCENTE DE 15 W, SEM REATOR - FORNECIMENTO E INSTALAÇÃO. AF_02/2020</t>
  </si>
  <si>
    <t>102102</t>
  </si>
  <si>
    <t>TRANSFORMADOR DE DISTRIBUIÇÃO, 30 KVA, TRIFÁSICO, 60 HZ, CLASSE 15 KV, IMERSO EM ÓLEO MINERAL, INSTALAÇÃO EM POSTE (NÃO INCLUSO SUPORTE) - FORNECIMENTO E INSTALAÇÃO. AF_12/2020</t>
  </si>
  <si>
    <t>102103</t>
  </si>
  <si>
    <t>TRANSFORMADOR DE DISTRIBUIÇÃO, 45 KVA, TRIFÁSICO, 60 HZ, CLASSE 15 KV, IMERSO EM ÓLEO MINERAL, INSTALAÇÃO EM POSTE (NÃO INCLUSO SUPORTE) - FORNECIMENTO E INSTALAÇÃO. AF_12/2020</t>
  </si>
  <si>
    <t>102104</t>
  </si>
  <si>
    <t>TRANSFORMADOR DE DISTRIBUIÇÃO, 75 KVA, TRIFÁSICO, 60 HZ, CLASSE 15 KV, IMERSO EM ÓLEO MINERAL, INSTALAÇÃO EM POSTE (NÃO INCLUSO SUPORTE) - FORNECIMENTO E INSTALAÇÃO. AF_12/2020</t>
  </si>
  <si>
    <t>102105</t>
  </si>
  <si>
    <t>TRANSFORMADOR DE DISTRIBUIÇÃO, 112,5 KVA, TRIFÁSICO, 60 HZ, CLASSE 15 KV, IMERSO EM ÓLEO MINERAL, INSTALAÇÃO EM POSTE (NÃO INCLUSO SUPORTE) - FORNECIMENTO E INSTALAÇÃO. AF_12/2020</t>
  </si>
  <si>
    <t>102106</t>
  </si>
  <si>
    <t>TRANSFORMADOR DE DISTRIBUIÇÃO, 150 KVA, TRIFÁSICO, 60 HZ, CLASSE 15 KV, IMERSO EM ÓLEO MINERAL, INSTALAÇÃO EM POSTE (NÃO INCLUSO SUPORTE) - FORNECIMENTO E INSTALAÇÃO. AF_12/2020</t>
  </si>
  <si>
    <t>102107</t>
  </si>
  <si>
    <t>TRANSFORMADOR DE DISTRIBUIÇÃO, 225 KVA, TRIFÁSICO, 60 HZ, CLASSE 15 KV, IMERSO EM ÓLEO MINERAL, INSTALAÇÃO EM POSTE (NÃO INCLUSO SUPORTE) - FORNECIMENTO E INSTALAÇÃO. AF_12/2020</t>
  </si>
  <si>
    <t>102108</t>
  </si>
  <si>
    <t>TRANSFORMADOR DE DISTRIBUIÇÃO, 300 KVA, TRIFÁSICO, 60 HZ, CLASSE 15 KV, IMERSO EM ÓLEO MINERAL, INSTALAÇÃO EM POSTE (NÃO INCLUSO SUPORTE) - FORNECIMENTO E INSTALAÇÃO. AF_12/2020</t>
  </si>
  <si>
    <t>102109</t>
  </si>
  <si>
    <t>SUPORTE PARA TRANSFORMADOR EM POSTE DE CONCRETO CIRCULAR - FORNECIMENTO E INSTALAÇÃO. AF_12/2020</t>
  </si>
  <si>
    <t>102110</t>
  </si>
  <si>
    <t>SUPORTE PARA TRANSFORMADOR EM POSTE DE CONCRETO DUPLO T - FORNECIMENTO E INSTALAÇÃO. AF_12/2020</t>
  </si>
  <si>
    <t>173,89</t>
  </si>
  <si>
    <t>31,61</t>
  </si>
  <si>
    <t>44,52</t>
  </si>
  <si>
    <t>103,82</t>
  </si>
  <si>
    <t>82,32</t>
  </si>
  <si>
    <t>107,95</t>
  </si>
  <si>
    <t>ABRIGO PARA HIDRANTE, 90X60X17CM, COM REGISTRO GLOBO ANGULAR 45 GRAUS 2 1/2", ADAPTADOR STORZ 2 1/2", MANGUEIRA DE INCÊNDIO 20M, REDUÇÃO 2 1/2" X 1 1/2" E ESGUICHO EM LATÃO 1 1/2" - FORNECIMENTO E INSTALAÇÃO. AF_10/2020</t>
  </si>
  <si>
    <t>101905</t>
  </si>
  <si>
    <t>101906</t>
  </si>
  <si>
    <t>101907</t>
  </si>
  <si>
    <t>101908</t>
  </si>
  <si>
    <t>101909</t>
  </si>
  <si>
    <t>101910</t>
  </si>
  <si>
    <t>101911</t>
  </si>
  <si>
    <t>101912</t>
  </si>
  <si>
    <t>ABRIGO PARA HIDRANTE, 75X45X17CM, COM REGISTRO GLOBO ANGULAR 45 GRAUS 2 1/2", ADAPTADOR STORZ 2 1/2", MANGUEIRA DE INCÊNDIO 15M 2 1/2" E ESGUICHO EM LATÃO 2 1/2" - FORNECIMENTO E INSTALAÇÃO. AF_10/2020</t>
  </si>
  <si>
    <t>101913</t>
  </si>
  <si>
    <t>CAIXA DE INCÊNDIO 45X75X17CM - FORNECIMENTO E INSTALAÇÃO. AF_10/2020</t>
  </si>
  <si>
    <t>101914</t>
  </si>
  <si>
    <t>CAIXA DE INCÊNDIO 60X90X17CM - FORNECIMENTO E INSTALAÇÃO. AF_10/2020</t>
  </si>
  <si>
    <t>101915</t>
  </si>
  <si>
    <t>CONJUNTO DE MANGUEIRA PARA COMBATE A INCÊNDIO EM FIBRA DE POLIESTER PURA, COM 1.1/2", REVESTIDA INTERNAMENTE, COMPRIMENTO DE 15M - FORNECIMENTO E INSTALAÇÃO. AF_10/2020</t>
  </si>
  <si>
    <t>101916</t>
  </si>
  <si>
    <t>HIDRANTE SUBTERRÂNEO PREDIAL (COM CURVA LONGA E CAIXA), DN 75 MM - FORNECIMENTO E INSTALAÇÃO. AF_10/2020</t>
  </si>
  <si>
    <t>101917</t>
  </si>
  <si>
    <t>MANÔMETRO 0 A 200 PSI (0 A 14 KGF/CM2), D = 50MM - FORNECIMENTO E INSTALAÇÃO. AF_10/2020</t>
  </si>
  <si>
    <t>CABO TELEFÔNICO CCI-50 1 PAR, INSTALADO EM ENTRADA DE EDIFICAÇÃO - FORNECIMENTO E INSTALAÇÃO. AF_11/2019</t>
  </si>
  <si>
    <t>CABO TELEFÔNICO CCI-50 2 PARES, SEM BLINDAGEM, INSTALADO EM ENTRADA DE EDIFICAÇÃO - FORNECIMENTO E INSTALAÇÃO. AF_11/2019</t>
  </si>
  <si>
    <t>CABO TELEFÔNICO CCI-50 3 PARES, SEM BLINDAGEM, INSTALADO EM ENTRADA DE EDIFICAÇÃO - FORNECIMENTO E INSTALAÇÃO. AF_11/2019</t>
  </si>
  <si>
    <t>CABO TELEFÔNICO CCI-50 4 PARES, SEM BLINDAGEM, INSTALADO EM ENTRADA DE EDIFICAÇÃO - FORNECIMENTO E INSTALAÇÃO. AF_11/2019</t>
  </si>
  <si>
    <t>CABO TELEFÔNICO CCI-50 5 PARES, SEM BLINDAGEM, INSTALADO EM ENTRADA DE EDIFICAÇÃO - FORNECIMENTO E INSTALAÇÃO. AF_11/2019</t>
  </si>
  <si>
    <t>CABO TELEFÔNICO CCI-50 6 PARES, SEM BLINDAGEM, INSTALADO EM ENTRADA DE EDIFICAÇÃO - FORNECIMENTO E INSTALAÇÃO. AF_11/2019</t>
  </si>
  <si>
    <t>CABO TELEFÔNICO CI-50 10 PARES INSTALADO EM ENTRADA DE EDIFICAÇÃO - FORNECIMENTO E INSTALAÇÃO. AF_11/2019</t>
  </si>
  <si>
    <t>CABO TELEFÔNICO CI-50 20 PARES INSTALADO EM ENTRADA DE EDIFICAÇÃO - FORNECIMENTO E INSTALAÇÃO. AF_11/2019</t>
  </si>
  <si>
    <t>CABO TELEFÔNICO CI-50 30 PARES INSTALADO EM ENTRADA DE EDIFICAÇÃO - FORNECIMENTO E INSTALAÇÃO. AF_11/2019</t>
  </si>
  <si>
    <t>CABO TELEFÔNICO CI-50 50 PARES INSTALADO EM ENTRADA DE EDIFICAÇÃO - FORNECIMENTO E INSTALAÇÃO. AF_11/2019</t>
  </si>
  <si>
    <t>CABO TELEFÔNICO CI-50 75 PARES INSTALADO EM ENTRADA DE EDIFICAÇÃO - FORNECIMENTO E INSTALAÇÃO. AF_11/2019</t>
  </si>
  <si>
    <t>CABO TELEFÔNICO CI-50 200 PARES INSTALADO EM ENTRADA DE EDIFICAÇÃO - FORNECIMENTO E INSTALAÇÃO. AF_11/2019</t>
  </si>
  <si>
    <t>CABO TELEFÔNICO CCI-50 4 PARES, SEM BLINDAGEM, INSTALADO EM PRUMADA - FORNECIMENTO E INSTALAÇÃO. AF_11/2019</t>
  </si>
  <si>
    <t>CABO TELEFÔNICO CCI-50 5 PARES, SEM BLINDAGEM, INSTALADO EM PRUMADA - FORNECIMENTO E INSTALAÇÃO. AF_11/2019</t>
  </si>
  <si>
    <t>3,67</t>
  </si>
  <si>
    <t>CABO TELEFÔNICO CCI-50 6 PARES, SEM BLINDAGEM, INSTALADO EM PRUMADA - FORNECIMENTO E INSTALAÇÃO. AF_11/2019</t>
  </si>
  <si>
    <t>CABO TELEFÔNICO CI-50 10 PARES INSTALADO EM PRUMADA - FORNECIMENTO E INSTALAÇÃO. AF_11/2019</t>
  </si>
  <si>
    <t>CABO TELEFÔNICO CI-50 20 PARES INSTALADO EM PRUMADA - FORNECIMENTO E INSTALAÇÃO. AF_11/2019</t>
  </si>
  <si>
    <t>CABO TELEFÔNICO CI-50 30 PARES INSTALADO EM PRUMADA - FORNECIMENTO E INSTALAÇÃO. AF_11/2019</t>
  </si>
  <si>
    <t>CABO TELEFÔNICO CI-50 50 PARES INSTALADO EM PRUMADA - FORNECIMENTO E INSTALAÇÃO. AF_11/2019</t>
  </si>
  <si>
    <t>CABO TELEFÔNICO CCI-50 1 PAR, SEM BLINDAGEM, INSTALADO EM DISTRIBUIÇÃO DE EDIFICAÇÃO RESIDENCIAL - FORNECIMENTO E INSTALAÇÃO. AF_11/2019</t>
  </si>
  <si>
    <t>CABO TELEFÔNICO CCI-50 2 PARES, SEM BLINDAGEM, INSTALADO EM DISTRIBUIÇÃO DE EDIFICAÇÃO RESIDENCIAL - FORNECIMENTO E INSTALAÇÃO. AF_11/2019</t>
  </si>
  <si>
    <t>CABO TELEFÔNICO CCI-50 3 PARES, SEM BLINDAGEM, INSTALADO EM DISTRIBUIÇÃO DE EDIFICAÇÃO RESIDENCIAL - FORNECIMENTO E INSTALAÇÃO. AF_11/2019</t>
  </si>
  <si>
    <t>CABO TELEFÔNICO CCI-50 4 PARES, SEM BLINDAGEM, INSTALADO EM DISTRIBUIÇÃO DE EDIFICAÇÃO RESIDENCIAL - FORNECIMENTO E INSTALAÇÃO. AF_11/2019</t>
  </si>
  <si>
    <t>CABO TELEFÔNICO CCI-50 5 PARES, SEM BLINDAGEM, INSTALADO EM DISTRIBUIÇÃO DE EDIFICAÇÃO RESIDENCIAL - FORNECIMENTO E INSTALAÇÃO. AF_11/2019</t>
  </si>
  <si>
    <t>CABO TELEFÔNICO CCI-50 6 PARES, SEM BLINDAGEM, INSTALADO EM DISTRIBUIÇÃO DE EDIFICAÇÃO RESIDENCIAL - FORNECIMENTO E INSTALAÇÃO. AF_11/2019</t>
  </si>
  <si>
    <t>CABO TELEFÔNICO CI-50 10 PARES INSTALADO EM DISTRIBUIÇÃO DE EDIFICAÇÃO RESIDENCIAL - FORNECIMENTO E INSTALAÇÃO. AF_11/2019</t>
  </si>
  <si>
    <t>CABO TELEFÔNICO CCI-50 1 PAR, SEM BLINDAGEM, INSTALADO EM DISTRIBUIÇÃO DE EDIFICAÇÃO INSTITUCIONAL - FORNECIMENTO E INSTALAÇÃO. AF_11/2019</t>
  </si>
  <si>
    <t>CABO TELEFÔNICO CCI-50 2 PARES, SEM BLINDAGEM, INSTALADO EM DISTRIBUIÇÃO DE EDIFICAÇÃO INSTITUCIONAL - FORNECIMENTO E INSTALAÇÃO. AF_11/2019</t>
  </si>
  <si>
    <t>CABO TELEFÔNICO CCI-50 3 PARES, SEM BLINDAGEM, INSTALADO EM DISTRIBUIÇÃO DE EDIFICAÇÃO INSTITUCIONAL - FORNECIMENTO E INSTALAÇÃO. AF_11/2019</t>
  </si>
  <si>
    <t>CABO TELEFÔNICO CCI-50 4 PARES, SEM BLINDAGEM, INSTALADO EM DISTRIBUIÇÃO DE EDIFICAÇÃO INSTITUCIONAL - FORNECIMENTO E INSTALAÇÃO. AF_11/2019</t>
  </si>
  <si>
    <t>CABO TELEFÔNICO CCI-50 5 PARES, SEM BLINDAGEM, INSTALADO EM DISTRIBUIÇÃO DE EDIFICAÇÃO INSTITUCIONAL - FORNECIMENTO E INSTALAÇÃO. AF_11/2019</t>
  </si>
  <si>
    <t>CABO TELEFÔNICO CCI-50 6 PARES, SEM BLINDAGEM, INSTALADO EM DISTRIBUIÇÃO DE EDIFICAÇÃO INSTITUCIONAL - FORNECIMENTO E INSTALAÇÃO. AF_11/2019</t>
  </si>
  <si>
    <t>CABO TELEFÔNICO CI-50 10 PARES INSTALADO EM DISTRIBUIÇÃO DE EDIFICAÇÃO INSTITUCIONAL - FORNECIMENTO E INSTALAÇÃO. AF_11/2019</t>
  </si>
  <si>
    <t>CABO TELEFÔNICO CTP-APL-50 10 PARES INSTALADO EM ENTRADA DE EDIFICAÇÃO - FORNECIMENTO E INSTALAÇÃO. AF_11/2019</t>
  </si>
  <si>
    <t>CABO TELEFÔNICO CTP-APL-50 20 PARES INSTALADO EM ENTRADA DE EDIFICAÇÃO - FORNECIMENTO E INSTALAÇÃO. AF_11/2019</t>
  </si>
  <si>
    <t>CABO TELEFÔNICO CTP-APL-50 30 PARES INSTALADO EM ENTRADA DE EDIFICAÇÃO - FORNECIMENTO E INSTALAÇÃO. AF_11/2019</t>
  </si>
  <si>
    <t>100556</t>
  </si>
  <si>
    <t>CAIXA DE PASSAGEM PARA TELEFONE 15X15X10CM (SOBREPOR), FORNECIMENTO E INSTALACAO. AF_11/2019</t>
  </si>
  <si>
    <t>100557</t>
  </si>
  <si>
    <t>CAIXA DE PASSAGEM PARA TELEFONE 80X80X15CM (SOBREPOR) FORNECIMENTO E INSTALACAO. AF_11/2019</t>
  </si>
  <si>
    <t>100560</t>
  </si>
  <si>
    <t>QUADRO DE DISTRIBUIÇÃO PARA TELEFONE N.2, 20X20X12CM EM CHAPA METALICA, DE EMBUTIR, SEM ACESSORIOS, PADRÃO TELEBRAS, FORNECIMENTO E INSTALAÇÃO. AF_11/2019</t>
  </si>
  <si>
    <t>100561</t>
  </si>
  <si>
    <t>QUADRO DE DISTRIBUICAO PARA TELEFONE N.3, 40X40X12CM EM CHAPA METALICA, DE EMBUTIR, SEM ACESSORIOS, PADRAO TELEBRAS, FORNECIMENTO E INSTALAÇÃO. AF_11/2019</t>
  </si>
  <si>
    <t>100562</t>
  </si>
  <si>
    <t>QUADRO DE DISTRIBUICAO PARA TELEFONE N.4, 60X60X12CM EM CHAPA METALICA, DE EMBUTIR, SEM ACESSORIOS, PADRAO TELEBRAS, FORNECIMENTO E INSTALAÇÃO. AF_11/2019</t>
  </si>
  <si>
    <t>100563</t>
  </si>
  <si>
    <t>QUADRO DE DISTRIBUIÇÃO PARA TELEFONE N.5, 80X80X12CM EM CHAPA METALICA, SEM ACESSORIOS, PADRAO TELEBRAS, FORNECIMENTO E INSTALAÇÃO. AF_11/2019</t>
  </si>
  <si>
    <t>101795</t>
  </si>
  <si>
    <t>CAIXA ENTERRADA PARA INSTALAÇÕES TELEFÔNICAS TIPO R1, EM ALVENARIA COM BLOCOS DE CONCRETO, DIMENSÕES INTERNAS: 0,35X0,60X0,60 M, EXCLUINDO TAMPÃO. AF_12/2020</t>
  </si>
  <si>
    <t>101798</t>
  </si>
  <si>
    <t>TAMPA PARA CAIXA TIPO R1, EM FERRO FUNDIDO, DIMENSÕES INTERNAS: 0,40 X 0,60 M - FORNECIMENTO E INSTALAÇÃO. AF_12/2020</t>
  </si>
  <si>
    <t>101799</t>
  </si>
  <si>
    <t>TAMPA PARA CAIXA TIPO R2 E R3, EM FERRO FUNDIDO, DIMENSÕES INTERNAS: 0,55 X 1,10 M - FORNECIMENTO E INSTALAÇÃO. AF_12/2020</t>
  </si>
  <si>
    <t>101936</t>
  </si>
  <si>
    <t>INSTALAÇÃO DE TUBOS E CONEXÕES, EM AÇO/FERRO GALVANIZADO, PARA O CENTRO DE MEDIÇÃO DE GÁS DE EDIFÍCIO RESIDENCIAL, COM 4 PAVIMENTOS, 16 UNIDADES HABITACIONAIS, DN 32 (1 1/4) - FORNECIMENTO E INSTALAÇÃO. AF_10/2020</t>
  </si>
  <si>
    <t>101937</t>
  </si>
  <si>
    <t>INSTALAÇÃO DE TUBOS E CONEXÕES, EM AÇO/FERRO GALVANIZADO, PARA O CENTRO DE MEDIÇÃO DE GÁS DE EDIFÍCIO RESIDENCIAL, COM 4 PAVIMENTOS, 16 UNIDADES HABITACIONAIS, DN 50 (2) - FORNECIMENTO E INSTALAÇÃO. AF_10/2020</t>
  </si>
  <si>
    <t>CABO ELETRÔNICO CATEGORIA 5E, INSTALADO EM EDIFICAÇÃO RESIDENCIAL - FORNECIMENTO E INSTALAÇÃO. AF_11/2019</t>
  </si>
  <si>
    <t>CABO ELETRÔNICO CATEGORIA 5E, INSTALADO EM EDIFICAÇÃO INSTITUCIONAL - FORNECIMENTO E INSTALAÇÃO. AF_11/2019</t>
  </si>
  <si>
    <t>1,76</t>
  </si>
  <si>
    <t>CABO ELETRÔNICO CATEGORIA 6, INSTALADO EM EDIFICAÇÃO RESIDENCIAL - FORNECIMENTO E INSTALAÇÃO. AF_11/2019</t>
  </si>
  <si>
    <t>CABO ELETRÔNICO CATEGORIA 6, INSTALADO EM EDIFICAÇÃO INSTITUCIONAL - FORNECIMENTO E INSTALAÇÃO. AF_11/2019</t>
  </si>
  <si>
    <t>PATCH PANEL 24 PORTAS, CATEGORIA 5E - FORNECIMENTO E INSTALAÇÃO. AF_11/2019</t>
  </si>
  <si>
    <t>PATCH PANEL 24 PORTAS, CATEGORIA 6 - FORNECIMENTO E INSTALAÇÃO. AF_11/2019</t>
  </si>
  <si>
    <t>PATCH PANEL 48 PORTAS, CATEGORIA 6 - FORNECIMENTO E INSTALAÇÃO. AF_11/2019</t>
  </si>
  <si>
    <t>TOMADA DE REDE RJ45 - FORNECIMENTO E INSTALAÇÃO. AF_11/2019</t>
  </si>
  <si>
    <t>50,87</t>
  </si>
  <si>
    <t>TOMADA PARA TELEFONE RJ11 - FORNECIMENTO E INSTALAÇÃO. AF_11/2019</t>
  </si>
  <si>
    <t>PATCH PANEL 48 PORTAS, CATEGORIA 5E - FORNECIMENTO E INSTALAÇÃO. AF_11/2019</t>
  </si>
  <si>
    <t>20,35</t>
  </si>
  <si>
    <t>21,50</t>
  </si>
  <si>
    <t>67,42</t>
  </si>
  <si>
    <t>28,55</t>
  </si>
  <si>
    <t>30,91</t>
  </si>
  <si>
    <t>12,55</t>
  </si>
  <si>
    <t>40,88</t>
  </si>
  <si>
    <t>40,56</t>
  </si>
  <si>
    <t>32,57</t>
  </si>
  <si>
    <t>47,42</t>
  </si>
  <si>
    <t>98,33</t>
  </si>
  <si>
    <t>164,43</t>
  </si>
  <si>
    <t>151,65</t>
  </si>
  <si>
    <t>65,31</t>
  </si>
  <si>
    <t>TUBO DE AÇO GALVANIZADO COM COSTURA, CLASSE MÉDIA, CONEXÃO RANHURADA, DN 50 (2"), INSTALADO EM PRUMADAS - FORNECIMENTO E INSTALAÇÃO. AF_10/2020</t>
  </si>
  <si>
    <t>TUBO DE AÇO GALVANIZADO COM COSTURA, CLASSE MÉDIA, CONEXÃO RANHURADA, DN 65 (2 1/2"), INSTALADO EM PRUMADAS - FORNECIMENTO E INSTALAÇÃO. AF_10/2020</t>
  </si>
  <si>
    <t>TUBO DE AÇO GALVANIZADO COM COSTURA, CLASSE MÉDIA, CONEXÃO RANHURADA, DN 80 (3"), INSTALADO EM PRUMADAS - FORNECIMENTO E INSTALAÇÃO. AF_10/2020</t>
  </si>
  <si>
    <t>TUBO DE AÇO PRETO SEM COSTURA, CONEXÃO SOLDADA, DN 50 (2"), INSTALADO EM PRUMADAS - FORNECIMENTO E INSTALAÇÃO. AF_10/2020</t>
  </si>
  <si>
    <t>TUBO DE AÇO PRETO SEM COSTURA, CONEXÃO SOLDADA, DN 65 (2 1/2"), INSTALADO EM PRUMADAS - FORNECIMENTO E INSTALAÇÃO. AF_10/2020</t>
  </si>
  <si>
    <t>TUBO DE AÇO GALVANIZADO COM COSTURA, CLASSE MÉDIA, DN 50 (2"), CONEXÃO ROSQUEADA, INSTALADO EM PRUMADAS - FORNECIMENTO E INSTALAÇÃO. AF_10/2020</t>
  </si>
  <si>
    <t>TUBO DE AÇO GALVANIZADO COM COSTURA, CLASSE MÉDIA, DN 65 (2 1/2"), CONEXÃO ROSQUEADA, INSTALADO EM PRUMADAS - FORNECIMENTO E INSTALAÇÃO. AF_10/2020</t>
  </si>
  <si>
    <t>TUBO DE AÇO GALVANIZADO COM COSTURA, CLASSE MÉDIA, DN 80 (3"), CONEXÃO ROSQUEADA, INSTALADO EM PRUMADAS - FORNECIMENTO E INSTALAÇÃO. AF_10/2020</t>
  </si>
  <si>
    <t>92359</t>
  </si>
  <si>
    <t>TUBO DE AÇO PRETO SEM COSTURA, CONEXÃO SOLDADA, DN 25 (1"), INSTALADO EM REDE DE ALIMENTAÇÃO PARA HIDRANTE - FORNECIMENTO E INSTALAÇÃO. AF_10/2020</t>
  </si>
  <si>
    <t>63,40</t>
  </si>
  <si>
    <t>92360</t>
  </si>
  <si>
    <t>TUBO DE AÇO PRETO SEM COSTURA, CONEXÃO SOLDADA, DN 32 (1 1/4"), INSTALADO EM REDE DE ALIMENTAÇÃO PARA HIDRANTE - FORNECIMENTO E INSTALAÇÃO. AF_10/2020</t>
  </si>
  <si>
    <t>TUBO DE AÇO PRETO SEM COSTURA, CONEXÃO SOLDADA, DN 50 (2"), INSTALADO EM REDE DE ALIMENTAÇÃO PARA HIDRANTE - FORNECIMENTO E INSTALAÇÃO. AF_10/2020</t>
  </si>
  <si>
    <t>TUBO DE AÇO PRETO SEM COSTURA, CONEXÃO SOLDADA, DN 65 (2 1/2"), INSTALADO EM REDE DE ALIMENTAÇÃO PARA HIDRANTE - FORNECIMENTO E INSTALAÇÃO. AF_10/2020</t>
  </si>
  <si>
    <t>TUBO DE AÇO GALVANIZADO COM COSTURA, CLASSE MÉDIA, DN 32 (1 1/4"), CONEXÃO ROSQUEADA, INSTALADO EM REDE DE ALIMENTAÇÃO PARA HIDRANTE - FORNECIMENTO E INSTALAÇÃO. AF_10/2020</t>
  </si>
  <si>
    <t>TUBO DE AÇO GALVANIZADO COM COSTURA, CLASSE MÉDIA, DN 40 (1 1/2"), CONEXÃO ROSQUEADA, INSTALADO EM REDE DE ALIMENTAÇÃO PARA HIDRANTE - FORNECIMENTO E INSTALAÇÃO. AF_10/2020</t>
  </si>
  <si>
    <t>TUBO DE AÇO GALVANIZADO COM COSTURA, CLASSE MÉDIA, DN 50 (2"), CONEXÃO ROSQUEADA, INSTALADO EM REDE DE ALIMENTAÇÃO PARA HIDRANTE - FORNECIMENTO E INSTALAÇÃO. AF_10/2020</t>
  </si>
  <si>
    <t>116,18</t>
  </si>
  <si>
    <t>TUBO DE AÇO GALVANIZADO COM COSTURA, CLASSE MÉDIA, DN 65 (2 1/2"), CONEXÃO ROSQUEADA, INSTALADO EM REDE DE ALIMENTAÇÃO PARA HIDRANTE - FORNECIMENTO E INSTALAÇÃO. AF_10/2020</t>
  </si>
  <si>
    <t>TUBO DE AÇO GALVANIZADO COM COSTURA, CLASSE MÉDIA, DN 80 (3"), CONEXÃO ROSQUEADA, INSTALADO EM REDE DE ALIMENTAÇÃO PARA HIDRANTE - FORNECIMENTO E INSTALAÇÃO. AF_10/2020</t>
  </si>
  <si>
    <t>92645</t>
  </si>
  <si>
    <t>TUBO DE AÇO PRETO SEM COSTURA, CONEXÃO SOLDADA, DN 25 (1"), INSTALADO EM REDE DE ALIMENTAÇÃO PARA SPRINKLER - FORNECIMENTO E INSTALAÇÃO. AF_10/2020</t>
  </si>
  <si>
    <t>66,81</t>
  </si>
  <si>
    <t>92646</t>
  </si>
  <si>
    <t>TUBO DE AÇO PRETO SEM COSTURA, CONEXÃO SOLDADA, DN 32 (1 1/4"), INSTALADO EM REDE DE ALIMENTAÇÃO PARA SPRINKLER - FORNECIMENTO E INSTALAÇÃO. AF_10/2020</t>
  </si>
  <si>
    <t>TUBO DE AÇO PRETO SEM COSTURA, CONEXÃO SOLDADA, DN 40 (1 1/2"), INSTALADO EM REDE DE ALIMENTAÇÃO PARA SPRINKLER - FORNECIMENTO E INSTALAÇÃO. AF_10/2020</t>
  </si>
  <si>
    <t>TUBO DE AÇO PRETO SEM COSTURA, CONEXÃO SOLDADA, DN 50 (2"), INSTALADO EM REDE DE ALIMENTAÇÃO PARA SPRINKLER - FORNECIMENTO E INSTALAÇÃO. AF_10/2020</t>
  </si>
  <si>
    <t>TUBO DE AÇO PRETO SEM COSTURA, CONEXÃO SOLDADA, DN 65 (2 1/2"), INSTALADO EM REDE DE ALIMENTAÇÃO PARA SPRINKLER - FORNECIMENTO E INSTALAÇÃO. AF_10/2020</t>
  </si>
  <si>
    <t>TUBO DE AÇO GALVANIZADO COM COSTURA, CLASSE MÉDIA, CONEXÃO ROSQUEADA, DN 32 (1 1/4"), INSTALADO EM REDE DE ALIMENTAÇÃO PARA SPRINKLER - FORNECIMENTO E INSTALAÇÃO. AF_10/2020</t>
  </si>
  <si>
    <t>TUBO DE AÇO GALVANIZADO COM COSTURA, CLASSE MÉDIA, CONEXÃO ROSQUEADA, DN 40 (1 1/2"), INSTALADO EM REDE DE ALIMENTAÇÃO PARA SPRINKLER - FORNECIMENTO E INSTALAÇÃO. AF_10/2020</t>
  </si>
  <si>
    <t>TUBO DE AÇO GALVANIZADO COM COSTURA, CLASSE MÉDIA, CONEXÃO ROSQUEADA, DN 50 (2"), INSTALADO EM REDE DE ALIMENTAÇÃO PARA SPRINKLER - FORNECIMENTO E INSTALAÇÃO. AF_10/2020</t>
  </si>
  <si>
    <t>TUBO DE AÇO GALVANIZADO COM COSTURA, CLASSE MÉDIA, CONEXÃO ROSQUEADA, DN 65 (2 1/2"), INSTALADO EM REDE DE ALIMENTAÇÃO PARA SPRINKLER - FORNECIMENTO E INSTALAÇÃO. AF_10/2020</t>
  </si>
  <si>
    <t>TUBO DE AÇO GALVANIZADO COM COSTURA, CLASSE MÉDIA, CONEXÃO ROSQUEADA, DN 80 (3"), INSTALADO EM REDE DE ALIMENTAÇÃO PARA SPRINKLER - FORNECIMENTO E INSTALAÇÃO. AF_10/2020</t>
  </si>
  <si>
    <t>TUBO DE AÇO GALVANIZADO COM COSTURA, CLASSE MÉDIA, CONEXÃO ROSQUEADA, DN 15 (1/2"), INSTALADO EM RAMAIS E SUB-RAMAIS DE GÁS - FORNECIMENTO E INSTALAÇÃO. AF_10/2020</t>
  </si>
  <si>
    <t>TUBO DE AÇO GALVANIZADO COM COSTURA, CLASSE MÉDIA, CONEXÃO ROSQUEADA, DN 20 (3/4"), INSTALADO EM RAMAIS E SUB-RAMAIS DE GÁS - FORNECIMENTO E INSTALAÇÃO. AF_10/2020</t>
  </si>
  <si>
    <t>46,78</t>
  </si>
  <si>
    <t>TUBO DE AÇO PRETO SEM COSTURA, CLASSE MÉDIA, CONEXÃO SOLDADA, DN 15 (1/2"), INSTALADO EM RAMAIS E SUB-RAMAIS DE GÁS - FORNECIMENTO E INSTALAÇÃO. AF_10/2020</t>
  </si>
  <si>
    <t>46,83</t>
  </si>
  <si>
    <t>TUBO DE AÇO PRETO SEM COSTURA, CLASSE MÉDIA, CONEXÃO SOLDADA, DN 20 (3/4"), INSTALADO EM RAMAIS E SUB-RAMAIS DE GÁS - FORNECIMENTO E INSTALAÇÃO. AF_10/2020</t>
  </si>
  <si>
    <t>92691</t>
  </si>
  <si>
    <t>TUBO DE AÇO PRETO SEM COSTURA, CLASSE MÉDIA, CONEXÃO SOLDADA, DN 25 (1"), INSTALADO EM RAMAIS  E SUB-RAMAIS DE GÁS - FORNECIMENTO E INSTALAÇÃO. AF_10/2020</t>
  </si>
  <si>
    <t>147,17</t>
  </si>
  <si>
    <t>15,39</t>
  </si>
  <si>
    <t>39,14</t>
  </si>
  <si>
    <t>56,73</t>
  </si>
  <si>
    <t>TUBO DE AÇO PRETO SEM COSTURA, CONEXÃO SOLDADA, DN 40 (1 1/2"), INSTALADO EM REDE DE ALIMENTAÇÃO PARA HIDRANTE - FORNECIMENTO E INSTALAÇÃO. AF_10/2020</t>
  </si>
  <si>
    <t>93,06</t>
  </si>
  <si>
    <t>22,72</t>
  </si>
  <si>
    <t>29,21</t>
  </si>
  <si>
    <t>37,04</t>
  </si>
  <si>
    <t>72,44</t>
  </si>
  <si>
    <t>136,48</t>
  </si>
  <si>
    <t>201,52</t>
  </si>
  <si>
    <t>24,30</t>
  </si>
  <si>
    <t>33,60</t>
  </si>
  <si>
    <t>45,44</t>
  </si>
  <si>
    <t>61,73</t>
  </si>
  <si>
    <t>74,72</t>
  </si>
  <si>
    <t>29,42</t>
  </si>
  <si>
    <t>50,35</t>
  </si>
  <si>
    <t>63,49</t>
  </si>
  <si>
    <t>110,80</t>
  </si>
  <si>
    <t>105,04</t>
  </si>
  <si>
    <t>143,87</t>
  </si>
  <si>
    <t>TUBO DE AÇO GALVANIZADO COM COSTURA, CLASSE MÉDIA, DN 25 (1"), CONEXÃO ROSQUEADA, INSTALADO EM REDE DE ALIMENTAÇÃO PARA HIDRANTE - FORNECIMENTO E INSTALAÇÃO. AF_10/2020</t>
  </si>
  <si>
    <t>57,59</t>
  </si>
  <si>
    <t>TUBO DE AÇO GALVANIZADO COM COSTURA, CLASSE MÉDIA, CONEXÃO ROSQUEADA, DN 25 (1"), INSTALADO EM REDE DE ALIMENTAÇÃO PARA SPRINKLER - FORNECIMENTO E INSTALAÇÃO. AF_10/2020</t>
  </si>
  <si>
    <t>61,72</t>
  </si>
  <si>
    <t>TUBO DE AÇO GALVANIZADO COM COSTURA, CLASSE MÉDIA, CONEXÃO ROSQUEADA, DN 25 (1"), INSTALADO EM RAMAIS  E SUB-RAMAIS DE GÁS - FORNECIMENTO E INSTALAÇÃO. AF_10/2020</t>
  </si>
  <si>
    <t>71,22</t>
  </si>
  <si>
    <t>100788</t>
  </si>
  <si>
    <t>KIT CAVALETE PARA GÁS - SEM MEDIDOR OU REGULADOR - ENTRADA INDIVIDUAL PRINCIPAL, EM AÇO GALVANIZADO DN 15 E 25 MM (1/2" E 1") - FORNECIMENTO E INSTALAÇÃO. AF_01/2020</t>
  </si>
  <si>
    <t>100791</t>
  </si>
  <si>
    <t>TUBO, PEX, MULTICAMADA, DN 16, INSTALADO EM IMPLANTAÇÃO DE INSTALAÇÕES DE GÁS - FORNECIMENTO E INSTALAÇÃO. AF_01/2020</t>
  </si>
  <si>
    <t>100792</t>
  </si>
  <si>
    <t>TUBO, PEX, MULTICAMADA, DN 20, INSTALADO EM IMPLANTAÇÃO DE INSTALAÇÕES DE GÁS - FORNECIMENTO E INSTALAÇÃO. AF_01/2020</t>
  </si>
  <si>
    <t>100793</t>
  </si>
  <si>
    <t>TUBO, PEX, MULTICAMADA, DN 26, INSTALADO EM IMPLANTAÇÃO DE INSTALAÇÕES DE GÁS - FORNECIMENTO E INSTALAÇÃO. AF_01/2020</t>
  </si>
  <si>
    <t>100794</t>
  </si>
  <si>
    <t>TUBO, PEX, MULTICAMADA, DN 32, INSTALADO EM IMPLANTAÇÃO DE INSTALAÇÕES DE GÁS - FORNECIMENTO E INSTALAÇÃO. AF_01/2020</t>
  </si>
  <si>
    <t>100799</t>
  </si>
  <si>
    <t>TUBO, PEX, MULTICAMADA, COM TUBO LUVA, DN 16, INSTALADO EM IMPLANTAÇÃO DE INSTALAÇÕES DE GÁS - FORNECIMENTO E INSTALAÇÃO. AF_01/2020</t>
  </si>
  <si>
    <t>100800</t>
  </si>
  <si>
    <t>TUBO, PEX, MULTICAMADA, COM TUBO LUVA, DN 20, INSTALADO EM IMPLANTAÇÃO DE INSTALAÇÕES DE GÁS - FORNECIMENTO E INSTALAÇÃO. AF_01/2020</t>
  </si>
  <si>
    <t>100801</t>
  </si>
  <si>
    <t>TUBO, PEX, MULTICAMADA, COM TUBO LUVA, DN 26, INSTALADO EM IMPLANTAÇÃO DE INSTALAÇÕES DE GÁS - FORNECIMENTO E INSTALAÇÃO. AF_01/2020</t>
  </si>
  <si>
    <t>100802</t>
  </si>
  <si>
    <t>TUBO, PEX, MULTICAMADA, COM TUBO LUVA, DN 32, INSTALADO EM IMPLANTAÇÃO DE INSTALAÇÕES DE GÁS - FORNECIMENTO E INSTALAÇÃO. AF_01/2020</t>
  </si>
  <si>
    <t>100803</t>
  </si>
  <si>
    <t>TUBO, PEX, MULTICAMADA, DN 16, INSTALADO EM RAMAL INTERNO DE INSTALAÇÕES DE GÁS - FORNECIMENTO E INSTALAÇÃO. AF_01/2020</t>
  </si>
  <si>
    <t>100804</t>
  </si>
  <si>
    <t>TUBO, PEX, MULTICAMADA, DN 20, INSTALADO EM RAMAL INTERNO DE INSTALAÇÕES DE GÁS - FORNECIMENTO E INSTALAÇÃO. AF_01/2020</t>
  </si>
  <si>
    <t>100805</t>
  </si>
  <si>
    <t>TUBO, PEX, MULTICAMADA, DN 26, INSTALADO EM RAMAL INTERNO DE INSTALAÇÕES DE GÁS - FORNECIMENTO E INSTALAÇÃO. AF_01/2020</t>
  </si>
  <si>
    <t>100806</t>
  </si>
  <si>
    <t>TUBO, PEX, MULTICAMADA, DN 32, INSTALADO EM RAMAL INTERNO DE INSTALAÇÕES DE GÁS - FORNECIMENTO E INSTALAÇÃO. AF_01/2020</t>
  </si>
  <si>
    <t>100807</t>
  </si>
  <si>
    <t>TUBO, PEX, MULTICAMADA, COM TUBO LUVA, DN 16, INSTALADO EM RAMAL INTERNO DE INSTALAÇÕES DE GÁS - FORNECIMENTO E INSTALAÇÃO. AF_01/2020</t>
  </si>
  <si>
    <t>100808</t>
  </si>
  <si>
    <t>TUBO, PEX, MULTICAMADA, COM TUBO LUVA, DN 20, INSTALADO EM RAMAL INTERNO DE INSTALAÇÕES DE GÁS - FORNECIMENTO E INSTALAÇÃO. AF_01/2020</t>
  </si>
  <si>
    <t>100809</t>
  </si>
  <si>
    <t>TUBO, PEX, MULTICAMADA, COM TUBO LUVA, DN 26, INSTALADO EM RAMAL INTERNO DE INSTALAÇÕES DE GÁS - FORNECIMENTO E INSTALAÇÃO. AF_01/2020</t>
  </si>
  <si>
    <t>45,27</t>
  </si>
  <si>
    <t>100810</t>
  </si>
  <si>
    <t>TUBO, PEX, MULTICAMADA, COM TUBO LUVA, DN 32, INSTALADO EM RAMAL INTERNO DE INSTALAÇÕES DE GÁS - FORNECIMENTO E INSTALAÇÃO. AF_01/2020</t>
  </si>
  <si>
    <t>101918</t>
  </si>
  <si>
    <t>TUBO DE AÇO GALVANIZADO COM COSTURA, CLASSE MÉDIA, DN 100 (4"), CONEXÃO ROSQUEADA, INSTALADO EM PRUMADAS - FORNECIMENTO E INSTALAÇÃO. AF_10/2020</t>
  </si>
  <si>
    <t>101919</t>
  </si>
  <si>
    <t>UNIÃO, EM FERRO GALVANIZADO, 4", CONEXÃO ROSQUEADA, INSTALADO EM PRUMADAS - FORNECIMENTO E INSTALAÇÃO. AF_10/2020</t>
  </si>
  <si>
    <t>101920</t>
  </si>
  <si>
    <t>LUVA, EM FERRO GALVANIZADO, 4", CONEXÃO ROSQUEADA, INSTALADO EM PRUMADAS - FORNECIMENTO E INSTALAÇÃO. AF_10/2020</t>
  </si>
  <si>
    <t>101921</t>
  </si>
  <si>
    <t>LUVA DE REDUÇÃO, EM FERRO GALVANIZADO, 4" X 2 1/2", CONEXÃO ROSQUEADA, INSTALADO EM PRUMADAS - FORNECIMENTO E INSTALAÇÃO. AF_10/2020</t>
  </si>
  <si>
    <t>101922</t>
  </si>
  <si>
    <t>LUVA DE REDUÇÃO, EM FERRO GALVANIZADO, 4" X 2", CONEXÃO ROSQUEADA, INSTALADO EM PRUMADAS - FORNECIMENTO E INSTALAÇÃO. AF_10/2020</t>
  </si>
  <si>
    <t>101923</t>
  </si>
  <si>
    <t>LUVA DE REDUÇÃO, EM FERRO GALVANIZADO, 4" X 3", CONEXÃO ROSQUEADA, INSTALADO EM PRUMADAS - FORNECIMENTO E INSTALAÇÃO. AF_10/2020</t>
  </si>
  <si>
    <t>101924</t>
  </si>
  <si>
    <t>NIPLE, EM FERRO GALVANIZADO, 4", CONEXÃO ROSQUEADA, INSTALADO EM PRUMADAS - FORNECIMENTO E INSTALAÇÃO. AF_10/2020</t>
  </si>
  <si>
    <t>101925</t>
  </si>
  <si>
    <t>JOELHO 90°, EM FERRO GALVANIZADO, 4", CONEXÃO ROSQUEADA, INSTALADO EM PRUMADAS - FORNECIMENTO E INSTALAÇÃO. AF_10/2020</t>
  </si>
  <si>
    <t>101926</t>
  </si>
  <si>
    <t>TÊ, EM FERRO GALVANIZADO, 4", CONEXÃO ROSQUEADA, INSTALADO EM PRUMADAS - FORNECIMENTO E INSTALAÇÃO. AF_10/2020</t>
  </si>
  <si>
    <t>101927</t>
  </si>
  <si>
    <t>TUBO DE AÇO GALVANIZADO COM COSTURA, CLASSE MÉDIA, DN 100 (4"), CONEXÃO ROSQUEADA, INSTALADO EM REDE DE ALIMENTAÇÃO PARA HIDRANTE - FORNECIMENTO E INSTALAÇÃO. AF_10/2020</t>
  </si>
  <si>
    <t>101928</t>
  </si>
  <si>
    <t>UNIÃO, EM FERRO GALVANIZADO, 4", CONEXÃO ROSQUEADA, INSTALADO EM REDE DE ALIMENTAÇÃO PARA HIDRANTE - FORNECIMENTO E INSTALAÇÃO. AF_10/2020</t>
  </si>
  <si>
    <t>101929</t>
  </si>
  <si>
    <t>LUVA, EM FERRO GALVANIZADO, 4", CONEXÃO ROSQUEADA, INSTALADO EM REDE DE ALIMENTAÇÃO PARA HIDRANTE - FORNECIMENTO E INSTALAÇÃO. AF_10/2020</t>
  </si>
  <si>
    <t>101930</t>
  </si>
  <si>
    <t>LUVA DE REDUÇÃO, EM FERRO GALVANIZADO, 4" X 2 1/2", CONEXÃO ROSQUEADA, INSTALADO EM REDE DE ALIMENTAÇÃO PARA HIDRANTE - FORNECIMENTO E INSTALAÇÃO. AF_10/2020</t>
  </si>
  <si>
    <t>101931</t>
  </si>
  <si>
    <t>LUVA DE REDUÇÃO, EM FERRO GALVANIZADO, 4" X 2", CONEXÃO ROSQUEADA, INSTALADO EM REDE DE ALIMENTAÇÃO PARA HIDRANTE - FORNECIMENTO E INSTALAÇÃO. AF_10/2020</t>
  </si>
  <si>
    <t>101932</t>
  </si>
  <si>
    <t>LUVA DE REDUÇÃO, EM FERRO GALVANIZADO, 4" X 3", CONEXÃO ROSQUEADA, INSTALADO EM REDE DE ALIMENTAÇÃO PARA HIDRANTE - FORNECIMENTO E INSTALAÇÃO. AF_10/2020</t>
  </si>
  <si>
    <t>101933</t>
  </si>
  <si>
    <t>NIPLE, EM FERRO GALVANIZADO, 4", CONEXÃO ROSQUEADA, INSTALADO EM REDE DE ALIMENTAÇÃO PARA HIDRANTE - FORNECIMENTO E INSTALAÇÃO. AF_10/2020</t>
  </si>
  <si>
    <t>101934</t>
  </si>
  <si>
    <t>JOELHO 90°, EM FERRO GALVANIZADO, 4", CONEXÃO ROSQUEADA, INSTALADO EM REDE DE ALIMENTAÇÃO PARA HIDRANTE - FORNECIMENTO E INSTALAÇÃO. AF_10/2020</t>
  </si>
  <si>
    <t>101935</t>
  </si>
  <si>
    <t>TÊ, EM FERRO GALVANIZADO, 4", CONEXÃO ROSQUEADA, INSTALADO EM REDE DE ALIMENTAÇÃO PARA HIDRANTE - FORNECIMENTO E INSTALAÇÃO. AF_10/2020</t>
  </si>
  <si>
    <t>9,13</t>
  </si>
  <si>
    <t>13,89</t>
  </si>
  <si>
    <t>5,96</t>
  </si>
  <si>
    <t>15,30</t>
  </si>
  <si>
    <t>33,84</t>
  </si>
  <si>
    <t>11,56</t>
  </si>
  <si>
    <t>20,02</t>
  </si>
  <si>
    <t>16,95</t>
  </si>
  <si>
    <t>31,31</t>
  </si>
  <si>
    <t>4,56</t>
  </si>
  <si>
    <t>31,75</t>
  </si>
  <si>
    <t>10,35</t>
  </si>
  <si>
    <t>27,20</t>
  </si>
  <si>
    <t>15,08</t>
  </si>
  <si>
    <t>24,21</t>
  </si>
  <si>
    <t>21,07</t>
  </si>
  <si>
    <t>32,84</t>
  </si>
  <si>
    <t>86,38</t>
  </si>
  <si>
    <t>30,78</t>
  </si>
  <si>
    <t>24,13</t>
  </si>
  <si>
    <t>9,25</t>
  </si>
  <si>
    <t>12,13</t>
  </si>
  <si>
    <t>73,80</t>
  </si>
  <si>
    <t>11,17</t>
  </si>
  <si>
    <t>33,78</t>
  </si>
  <si>
    <t>33,20</t>
  </si>
  <si>
    <t>20,64</t>
  </si>
  <si>
    <t>25,23</t>
  </si>
  <si>
    <t>21,39</t>
  </si>
  <si>
    <t>46,31</t>
  </si>
  <si>
    <t>73,71</t>
  </si>
  <si>
    <t>16,05</t>
  </si>
  <si>
    <t>21,47</t>
  </si>
  <si>
    <t>55,96</t>
  </si>
  <si>
    <t>66,33</t>
  </si>
  <si>
    <t>74,16</t>
  </si>
  <si>
    <t>89683</t>
  </si>
  <si>
    <t>52,42</t>
  </si>
  <si>
    <t>39,98</t>
  </si>
  <si>
    <t>12,18</t>
  </si>
  <si>
    <t>71,46</t>
  </si>
  <si>
    <t>19,89</t>
  </si>
  <si>
    <t>64,50</t>
  </si>
  <si>
    <t>15,23</t>
  </si>
  <si>
    <t>60,33</t>
  </si>
  <si>
    <t>6,63</t>
  </si>
  <si>
    <t>39,01</t>
  </si>
  <si>
    <t>21,58</t>
  </si>
  <si>
    <t>54,13</t>
  </si>
  <si>
    <t>22,42</t>
  </si>
  <si>
    <t>18,35</t>
  </si>
  <si>
    <t>29,97</t>
  </si>
  <si>
    <t>32,48</t>
  </si>
  <si>
    <t>86,73</t>
  </si>
  <si>
    <t>39,91</t>
  </si>
  <si>
    <t>6,65</t>
  </si>
  <si>
    <t>15,76</t>
  </si>
  <si>
    <t>49,27</t>
  </si>
  <si>
    <t>11,69</t>
  </si>
  <si>
    <t>17,97</t>
  </si>
  <si>
    <t>25,49</t>
  </si>
  <si>
    <t>29,18</t>
  </si>
  <si>
    <t>248,16</t>
  </si>
  <si>
    <t>32,68</t>
  </si>
  <si>
    <t>47,10</t>
  </si>
  <si>
    <t>53,98</t>
  </si>
  <si>
    <t>23,51</t>
  </si>
  <si>
    <t>45,72</t>
  </si>
  <si>
    <t>86,15</t>
  </si>
  <si>
    <t>116,87</t>
  </si>
  <si>
    <t>67,17</t>
  </si>
  <si>
    <t>70,99</t>
  </si>
  <si>
    <t>19,02</t>
  </si>
  <si>
    <t>39,35</t>
  </si>
  <si>
    <t>NIPLE, EM FERRO GALVANIZADO, DN 50 (2"), CONEXÃO ROSQUEADA, INSTALADO EM PRUMADAS - FORNECIMENTO E INSTALAÇÃO. AF_10/2020</t>
  </si>
  <si>
    <t>62,05</t>
  </si>
  <si>
    <t>LUVA, EM FERRO GALVANIZADO, DN 50 (2"), CONEXÃO ROSQUEADA, INSTALADO EM PRUMADAS - FORNECIMENTO E INSTALAÇÃO. AF_10/2020</t>
  </si>
  <si>
    <t>NIPLE, EM FERRO GALVANIZADO, DN 65 (2 1/2"), CONEXÃO ROSQUEADA, INSTALADO EM PRUMADAS - FORNECIMENTO E INSTALAÇÃO. AF_10/2020</t>
  </si>
  <si>
    <t>LUVA, EM FERRO GALVANIZADO, DN 65 (2 1/2"), CONEXÃO ROSQUEADA, INSTALADO EM PRUMADAS - FORNECIMENTO E INSTALAÇÃO. AF_10/2020</t>
  </si>
  <si>
    <t>NIPLE, EM FERRO GALVANIZADO, DN 80 (3"), CONEXÃO ROSQUEADA, INSTALADO EM PRUMADAS - FORNECIMENTO E INSTALAÇÃO. AF_10/2020</t>
  </si>
  <si>
    <t>LUVA, EM FERRO GALVANIZADO, DN 80 (3"), CONEXÃO ROSQUEADA, INSTALADO EM PRUMADAS - FORNECIMENTO E INSTALAÇÃO. AF_10/2020</t>
  </si>
  <si>
    <t>JOELHO 45 GRAUS, EM FERRO GALVANIZADO, DN 50 (2"), CONEXÃO ROSQUEADA, INSTALADO EM PRUMADAS - FORNECIMENTO E INSTALAÇÃO. AF_10/2020</t>
  </si>
  <si>
    <t>92,22</t>
  </si>
  <si>
    <t>JOELHO 90 GRAUS, EM FERRO GALVANIZADO, DN 50 (2"), CONEXÃO ROSQUEADA, INSTALADO EM PRUMADAS - FORNECIMENTO E INSTALAÇÃO. AF_10/2020</t>
  </si>
  <si>
    <t>JOELHO 45 GRAUS, EM FERRO GALVANIZADO, DN 65 (2 1/2"), CONEXÃO ROSQUEADA, INSTALADO EM PRUMADAS - FORNECIMENTO E INSTALAÇÃO. AF_10/2020</t>
  </si>
  <si>
    <t>JOELHO 90 GRAUS, EM FERRO GALVANIZADO, DN 65 (2 1/2"), CONEXÃO ROSQUEADA, INSTALADO EM PRUMADAS - FORNECIMENTO E INSTALAÇÃO. AF_10/2020</t>
  </si>
  <si>
    <t>JOELHO 45 GRAUS, EM FERRO GALVANIZADO, DN 80 (3"), CONEXÃO ROSQUEADA, INSTALADO EM PRUMADAS - FORNECIMENTO E INSTALAÇÃO. AF_10/2020</t>
  </si>
  <si>
    <t>191,82</t>
  </si>
  <si>
    <t>JOELHO 90 GRAUS, EM FERRO GALVANIZADO, DN 80 (3"), CONEXÃO ROSQUEADA, INSTALADO EM PRUMADAS - FORNECIMENTO E INSTALAÇÃO. AF_10/2020</t>
  </si>
  <si>
    <t>TÊ, EM FERRO GALVANIZADO, DN 50 (2"), CONEXÃO ROSQUEADA, INSTALADO EM PRUMADAS - FORNECIMENTO E INSTALAÇÃO. AF_10/2020</t>
  </si>
  <si>
    <t>TÊ, EM FERRO GALVANIZADO, DN 65 (2 1/2"), CONEXÃO ROSQUEADA, INSTALADO EM PRUMADAS - FORNECIMENTO E INSTALAÇÃO. AF_10/2020</t>
  </si>
  <si>
    <t>TÊ, EM FERRO GALVANIZADO, DN 80 (3"), CONEXÃO ROSQUEADA, INSTALADO EM PRUMADAS - FORNECIMENTO E INSTALAÇÃO. AF_10/2020</t>
  </si>
  <si>
    <t>NIPLE, EM FERRO GALVANIZADO, DN 25 (1"), CONEXÃO ROSQUEADA, INSTALADO EM REDE DE ALIMENTAÇÃO PARA HIDRANTE - FORNECIMENTO E INSTALAÇÃO. AF_10/2020</t>
  </si>
  <si>
    <t>LUVA, EM FERRO GALVANIZADO, DN 25 (1"), CONEXÃO ROSQUEADA, INSTALADO EM REDE DE ALIMENTAÇÃO PARA HIDRANTE - FORNECIMENTO E INSTALAÇÃO. AF_10/2020</t>
  </si>
  <si>
    <t>NIPLE, EM FERRO GALVANIZADO, DN 32 (1 1/4"), CONEXÃO ROSQUEADA, INSTALADO EM REDE DE ALIMENTAÇÃO PARA HIDRANTE - FORNECIMENTO E INSTALAÇÃO. AF_10/2020</t>
  </si>
  <si>
    <t>LUVA, EM FERRO GALVANIZADO, DN 32 (1 1/4"), CONEXÃO ROSQUEADA, INSTALADO EM REDE DE ALIMENTAÇÃO PARA HIDRANTE - FORNECIMENTO E INSTALAÇÃO. AF_10/2020</t>
  </si>
  <si>
    <t>41,23</t>
  </si>
  <si>
    <t>NIPLE, EM FERRO GALVANIZADO, DN 40 (1 1/2"), CONEXÃO ROSQUEADA, INSTALADO EM REDE DE ALIMENTAÇÃO PARA HIDRANTE - FORNECIMENTO E INSTALAÇÃO. AF_10/2020</t>
  </si>
  <si>
    <t>LUVA, EM FERRO GALVANIZADO, DN 40 (1 1/2"), CONEXÃO ROSQUEADA, INSTALADO EM REDE DE ALIMENTAÇÃO PARA HIDRANTE - FORNECIMENTO E INSTALAÇÃO. AF_10/2020</t>
  </si>
  <si>
    <t>NIPLE, EM FERRO GALVANIZADO, DN 50 (2"), CONEXÃO ROSQUEADA, INSTALADO EM REDE DE ALIMENTAÇÃO PARA HIDRANTE - FORNECIMENTO E INSTALAÇÃO. AF_10/2020</t>
  </si>
  <si>
    <t>62,00</t>
  </si>
  <si>
    <t>LUVA, EM FERRO GALVANIZADO, DN 50 (2"), CONEXÃO ROSQUEADA, INSTALADO EM REDE DE ALIMENTAÇÃO PARA HIDRANTE - FORNECIMENTO E INSTALAÇÃO. AF_10/2020</t>
  </si>
  <si>
    <t>NIPLE, EM FERRO GALVANIZADO, DN 65 (2 1/2"), CONEXÃO ROSQUEADA, INSTALADO EM REDE DE ALIMENTAÇÃO PARA HIDRANTE - FORNECIMENTO E INSTALAÇÃO. AF_10/2020</t>
  </si>
  <si>
    <t>LUVA, EM FERRO GALVANIZADO, DN 65 (2 1/2"), CONEXÃO ROSQUEADA, INSTALADO EM REDE DE ALIMENTAÇÃO PARA HIDRANTE - FORNECIMENTO E INSTALAÇÃO. AF_10/2020</t>
  </si>
  <si>
    <t>NIPLE, EM FERRO GALVANIZADO, DN 80 (3"), CONEXÃO ROSQUEADA, INSTALADO EM REDE DE ALIMENTAÇÃO PARA HIDRANTE - FORNECIMENTO E INSTALAÇÃO. AF_10/2020</t>
  </si>
  <si>
    <t>LUVA, EM FERRO GALVANIZADO, DN 80 (3"), CONEXÃO ROSQUEADA, INSTALADO EM REDE DE ALIMENTAÇÃO PARA HIDRANTE - FORNECIMENTO E INSTALAÇÃO. AF_10/2020</t>
  </si>
  <si>
    <t>JOELHO 45 GRAUS, EM FERRO GALVANIZADO, DN 25 (1"), CONEXÃO ROSQUEADA, INSTALADO EM REDE DE ALIMENTAÇÃO PARA HIDRANTE - FORNECIMENTO E INSTALAÇÃO. AF_10/2020</t>
  </si>
  <si>
    <t>49,03</t>
  </si>
  <si>
    <t>JOELHO 90 GRAUS, EM FERRO GALVANIZADO, DN 25 (1"), CONEXÃO ROSQUEADA, INSTALADO EM REDE DE ALIMENTAÇÃO PARA HIDRANTE - FORNECIMENTO E INSTALAÇÃO. AF_10/2020</t>
  </si>
  <si>
    <t>46,66</t>
  </si>
  <si>
    <t>JOELHO 45 GRAUS, EM FERRO GALVANIZADO, DN 32 (1 1/4"), CONEXÃO ROSQUEADA, INSTALADO EM REDE DE ALIMENTAÇÃO PARA HIDRANTE - FORNECIMENTO E INSTALAÇÃO. AF_10/2020</t>
  </si>
  <si>
    <t>JOELHO 90 GRAUS, EM FERRO GALVANIZADO, DN 32 (1 1/4"), CONEXÃO ROSQUEADA, INSTALADO EM REDE DE ALIMENTAÇÃO PARA HIDRANTE - FORNECIMENTO E INSTALAÇÃO. AF_10/2020</t>
  </si>
  <si>
    <t>JOELHO 45 GRAUS, EM FERRO GALVANIZADO, DN 40 (1 1/2"), CONEXÃO ROSQUEADA, INSTALADO EM REDE DE ALIMENTAÇÃO PARA HIDRANTE - FORNECIMENTO E INSTALAÇÃO. AF_10/2020</t>
  </si>
  <si>
    <t>JOELHO 90 GRAUS, EM FERRO GALVANIZADO, DN 40 (1 1/2"), CONEXÃO ROSQUEADA, INSTALADO EM REDE DE ALIMENTAÇÃO PARA HIDRANTE - FORNECIMENTO E INSTALAÇÃO. AF_10/2020</t>
  </si>
  <si>
    <t>JOELHO 45 GRAUS, EM FERRO GALVANIZADO, DN 50 (2"), CONEXÃO ROSQUEADA, INSTALADO EM REDE DE ALIMENTAÇÃO PARA HIDRANTE - FORNECIMENTO E INSTALAÇÃO. AF_10/2020</t>
  </si>
  <si>
    <t>JOELHO 90 GRAUS, EM FERRO GALVANIZADO, DN 50 (2"), CONEXÃO ROSQUEADA, INSTALADO EM REDE DE ALIMENTAÇÃO PARA HIDRANTE - FORNECIMENTO E INSTALAÇÃO. AF_10/2020</t>
  </si>
  <si>
    <t>89,93</t>
  </si>
  <si>
    <t>JOELHO 45 GRAUS, EM FERRO GALVANIZADO, DN 65 (2 1/2"), CONEXÃO ROSQUEADA, INSTALADO EM REDE DE ALIMENTAÇÃO PARA HIDRANTE - FORNECIMENTO E INSTALAÇÃO. AF_10/2020</t>
  </si>
  <si>
    <t>JOELHO 90 GRAUS, EM FERRO GALVANIZADO, DN 65 (2 1/2"), CONEXÃO ROSQUEADA, INSTALADO EM REDE DE ALIMENTAÇÃO PARA HIDRANTE - FORNECIMENTO E INSTALAÇÃO. AF_10/2020</t>
  </si>
  <si>
    <t>JOELHO 45 GRAUS, EM FERRO GALVANIZADO, CONEXÃO ROSQUEADA, DN 80 (3"), INSTALADO EM REDE DE ALIMENTAÇÃO PARA HIDRANTE - FORNECIMENTO E INSTALAÇÃO. AF_10/2020</t>
  </si>
  <si>
    <t>JOELHO 90 GRAUS, EM FERRO GALVANIZADO, CONEXÃO ROSQUEADA, DN 80 (3"), INSTALADO EM REDE DE ALIMENTAÇÃO PARA HIDRANTE - FORNECIMENTO E INSTALAÇÃO. AF_10/2020</t>
  </si>
  <si>
    <t>TÊ, EM FERRO GALVANIZADO, CONEXÃO ROSQUEADA, DN 25 (1"), INSTALADO EM REDE DE ALIMENTAÇÃO PARA HIDRANTE - FORNECIMENTO E INSTALAÇÃO. AF_10/2020</t>
  </si>
  <si>
    <t>TÊ, EM FERRO GALVANIZADO, CONEXÃO ROSQUEADA, DN 32 (1 1/4"), INSTALADO EM REDE DE ALIMENTAÇÃO PARA HIDRANTE - FORNECIMENTO E INSTALAÇÃO. AF_10/2020</t>
  </si>
  <si>
    <t>TÊ, EM FERRO GALVANIZADO, CONEXÃO ROSQUEADA, DN 40 (1 1/2"), INSTALADO EM REDE DE ALIMENTAÇÃO PARA HIDRANTE - FORNECIMENTO E INSTALAÇÃO. AF_10/2020</t>
  </si>
  <si>
    <t>90,78</t>
  </si>
  <si>
    <t>TÊ, EM FERRO GALVANIZADO, CONEXÃO ROSQUEADA, DN 50 (2"), INSTALADO EM REDE DE ALIMENTAÇÃO PARA HIDRANTE - FORNECIMENTO E INSTALAÇÃO. AF_10/2020</t>
  </si>
  <si>
    <t>TÊ, EM FERRO GALVANIZADO, CONEXÃO ROSQUEADA, DN 65 (2 1/2"), INSTALADO EM REDE DE ALIMENTAÇÃO PARA HIDRANTE - FORNECIMENTO E INSTALAÇÃO. AF_10/2020</t>
  </si>
  <si>
    <t>185,54</t>
  </si>
  <si>
    <t>TÊ, EM FERRO GALVANIZADO, CONEXÃO ROSQUEADA, DN 80 (3"), INSTALADO EM REDE DE ALIMENTAÇÃO PARA HIDRANTE - FORNECIMENTO E INSTALAÇÃO. AF_10/2020</t>
  </si>
  <si>
    <t>NIPLE, EM FERRO GALVANIZADO, CONEXÃO ROSQUEADA, DN 25 (1"), INSTALADO EM REDE DE ALIMENTAÇÃO PARA SPRINKLER - FORNECIMENTO E INSTALAÇÃO. AF_10/2020</t>
  </si>
  <si>
    <t>LUVA, EM FERRO GALVANIZADO, CONEXÃO ROSQUEADA, DN 25 (1"), INSTALADO EM REDE DE ALIMENTAÇÃO PARA SPRINKLER - FORNECIMENTO E INSTALAÇÃO. AF_10/2020</t>
  </si>
  <si>
    <t>NIPLE, EM FERRO GALVANIZADO, CONEXÃO ROSQUEADA, DN 32 (1 1/4"), INSTALADO EM REDE DE ALIMENTAÇÃO PARA SPRINKLER - FORNECIMENTO E INSTALAÇÃO. AF_10/2020</t>
  </si>
  <si>
    <t>LUVA, EM FERRO GALVANIZADO, CONEXÃO ROSQUEADA, DN 32 (1 1/4"), INSTALADO EM REDE DE ALIMENTAÇÃO PARA SPRINKLER - FORNECIMENTO E INSTALAÇÃO. AF_10/2020</t>
  </si>
  <si>
    <t>NIPLE, EM FERRO GALVANIZADO, CONEXÃO ROSQUEADA, DN 40 (1 1/2"), INSTALADO EM REDE DE ALIMENTAÇÃO PARA SPRINKLER - FORNECIMENTO E INSTALAÇÃO. AF_10/2020</t>
  </si>
  <si>
    <t>LUVA, EM FERRO GALVANIZADO, CONEXÃO ROSQUEADA, DN 40 (1 1/2"), INSTALADO EM REDE DE ALIMENTAÇÃO PARA SPRINKLER - FORNECIMENTO E INSTALAÇÃO. AF_10/2020</t>
  </si>
  <si>
    <t>NIPLE, EM FERRO GALVANIZADO, CONEXÃO ROSQUEADA, DN 50 (2"), INSTALADO EM REDE DE ALIMENTAÇÃO PARA SPRINKLER - FORNECIMENTO E INSTALAÇÃO. AF_10/2020</t>
  </si>
  <si>
    <t>LUVA, EM FERRO GALVANIZADO, CONEXÃO ROSQUEADA, DN 50 (2"), INSTALADO EM REDE DE ALIMENTAÇÃO PARA SPRINKLER - FORNECIMENTO E INSTALAÇÃO. AF_10/2020</t>
  </si>
  <si>
    <t>NIPLE, EM FERRO GALVANIZADO, CONEXÃO ROSQUEADA, DN 65 (2 1/2"), INSTALADO EM REDE DE ALIMENTAÇÃO PARA SPRINKLER - FORNECIMENTO E INSTALAÇÃO. AF_10/2020</t>
  </si>
  <si>
    <t>69,69</t>
  </si>
  <si>
    <t>LUVA, EM FERRO GALVANIZADO, CONEXÃO ROSQUEADA, DN 65 (2 1/2"), INSTALADO EM REDE DE ALIMENTAÇÃO PARA SPRINKLER - FORNECIMENTO E INSTALAÇÃO. AF_10/2020</t>
  </si>
  <si>
    <t>79,63</t>
  </si>
  <si>
    <t>NIPLE, EM FERRO GALVANIZADO, CONEXÃO ROSQUEADA, DN 80 (3"), INSTALADO EM REDE DE ALIMENTAÇÃO PARA SPRINKLER - FORNECIMENTO E INSTALAÇÃO. AF_10/2020</t>
  </si>
  <si>
    <t>LUVA, EM FERRO GALVANIZADO, CONEXÃO ROSQUEADA, DN 80 (3"), INSTALADO EM REDE DE ALIMENTAÇÃO PARA SPRINKLER - FORNECIMENTO E INSTALAÇÃO. AF_10/2020</t>
  </si>
  <si>
    <t>JOELHO 45 GRAUS, EM FERRO GALVANIZADO, CONEXÃO ROSQUEADA, DN 25 (1"), INSTALADO EM REDE DE ALIMENTAÇÃO PARA SPRINKLER - FORNECIMENTO E INSTALAÇÃO. AF_10/2020</t>
  </si>
  <si>
    <t>JOELHO 90 GRAUS, EM FERRO GALVANIZADO, CONEXÃO ROSQUEADA, DN 25 (1"), INSTALADO EM REDE DE ALIMENTAÇÃO PARA SPRINKLER - FORNECIMENTO E INSTALAÇÃO. AF_10/2020</t>
  </si>
  <si>
    <t>JOELHO 45 GRAUS, EM FERRO GALVANIZADO, CONEXÃO ROSQUEADA, DN 32 (1 1/4"), INSTALADO EM REDE DE ALIMENTAÇÃO PARA SPRINKLER - FORNECIMENTO E INSTALAÇÃO. AF_10/2020</t>
  </si>
  <si>
    <t>JOELHO 90 GRAUS, EM FERRO GALVANIZADO, CONEXÃO ROSQUEADA, DN 32 (1 1/4"), INSTALADO EM REDE DE ALIMENTAÇÃO PARA SPRINKLER - FORNECIMENTO E INSTALAÇÃO. AF_10/2020</t>
  </si>
  <si>
    <t>44,32</t>
  </si>
  <si>
    <t>JOELHO 45 GRAUS, EM FERRO GALVANIZADO, CONEXÃO ROSQUEADA, DN 40 (1 1/2"), INSTALADO EM REDE DE ALIMENTAÇÃO PARA SPRINKLER - FORNECIMENTO E INSTALAÇÃO. AF_10/2020</t>
  </si>
  <si>
    <t>56,65</t>
  </si>
  <si>
    <t>JOELHO 90 GRAUS, EM FERRO GALVANIZADO, CONEXÃO ROSQUEADA, DN 40 (1 1/2"), INSTALADO EM REDE DE ALIMENTAÇÃO PARA SPRINKLER - FORNECIMENTO E INSTALAÇÃO. AF_10/2020</t>
  </si>
  <si>
    <t>JOELHO 45 GRAUS, EM FERRO GALVANIZADO, CONEXÃO ROSQUEADA, DN 50 (2"), INSTALADO EM REDE DE ALIMENTAÇÃO PARA SPRINKLER - FORNECIMENTO E INSTALAÇÃO. AF_10/2020</t>
  </si>
  <si>
    <t>JOELHO 90 GRAUS, EM FERRO GALVANIZADO, CONEXÃO ROSQUEADA, DN 50 (2"), INSTALADO EM REDE DE ALIMENTAÇÃO PARA SPRINKLER - FORNECIMENTO E INSTALAÇÃO. AF_10/2020</t>
  </si>
  <si>
    <t>JOELHO 45 GRAUS, EM FERRO GALVANIZADO, CONEXÃO ROSQUEADA, DN 65 (2 1/2"), INSTALADO EM REDE DE ALIMENTAÇÃO PARA SPRINKLER - FORNECIMENTO E INSTALAÇÃO. AF_10/2020</t>
  </si>
  <si>
    <t>JOELHO 90 GRAUS, EM FERRO GALVANIZADO, CONEXÃO ROSQUEADA, DN 65 (2 1/2"), INSTALADO EM REDE DE ALIMENTAÇÃO PARA SPRINKLER - FORNECIMENTO E INSTALAÇÃO. AF_10/2020</t>
  </si>
  <si>
    <t>JOELHO 45 GRAUS, EM FERRO GALVANIZADO, CONEXÃO ROSQUEADA, DN 80 (3"), INSTALADO EM REDE DE ALIMENTAÇÃO PARA SPRINKLER - FORNECIMENTO E INSTALAÇÃO. AF_10/2020</t>
  </si>
  <si>
    <t>JOELHO 90 GRAUS, EM FERRO GALVANIZADO, CONEXÃO ROSQUEADA, DN 80 (3"), INSTALADO EM REDE DE ALIMENTAÇÃO PARA SPRINKLER - FORNECIMENTO E INSTALAÇÃO. AF_10/2020</t>
  </si>
  <si>
    <t>TÊ, EM FERRO GALVANIZADO, CONEXÃO ROSQUEADA, DN 25 (1"), INSTALADO EM REDE DE ALIMENTAÇÃO PARA SPRINKLER - FORNECIMENTO E INSTALAÇÃO. AF_10/2020</t>
  </si>
  <si>
    <t>TÊ, EM FERRO GALVANIZADO, CONEXÃO ROSQUEADA, DN 32 (1 1/4"), INSTALADO EM REDE DE ALIMENTAÇÃO PARA SPRINKLER - FORNECIMENTO E INSTALAÇÃO. AF_10/2020</t>
  </si>
  <si>
    <t>TÊ, EM FERRO GALVANIZADO, CONEXÃO ROSQUEADA, DN 40 (1 1/2"), INSTALADO EM REDE DE ALIMENTAÇÃO PARA SPRINKLER - FORNECIMENTO E INSTALAÇÃO. AF_10/2020</t>
  </si>
  <si>
    <t>TÊ, EM FERRO GALVANIZADO, CONEXÃO ROSQUEADA, DN 50 (2"), INSTALADO EM REDE DE ALIMENTAÇÃO PARA SPRINKLER - FORNECIMENTO E INSTALAÇÃO. AF_10/2020</t>
  </si>
  <si>
    <t>95,88</t>
  </si>
  <si>
    <t>TÊ, EM FERRO GALVANIZADO, CONEXÃO ROSQUEADA, DN 65 (2 1/2"), INSTALADO EM REDE DE ALIMENTAÇÃO PARA SPRINKLER - FORNECIMENTO E INSTALAÇÃO. AF_10/2020</t>
  </si>
  <si>
    <t>TÊ, EM FERRO GALVANIZADO, CONEXÃO ROSQUEADA, DN 80 (3"), INSTALADO EM REDE DE ALIMENTAÇÃO PARA SPRINKLER - FORNECIMENTO E INSTALAÇÃO. AF_10/2020</t>
  </si>
  <si>
    <t>NIPLE, EM FERRO GALVANIZADO, CONEXÃO ROSQUEADA, DN 15 (1/2"), INSTALADO EM RAMAIS E SUB-RAMAIS DE GÁS - FORNECIMENTO E INSTALAÇÃO. AF_10/2020</t>
  </si>
  <si>
    <t>LUVA, EM FERRO GALVANIZADO, CONEXÃO ROSQUEADA, DN 15 (1/2"), INSTALADO EM RAMAIS E SUB-RAMAIS DE GÁS - FORNECIMENTO E INSTALAÇÃO. AF_10/2020</t>
  </si>
  <si>
    <t>NIPLE, EM FERRO GALVANIZADO, CONEXÃO ROSQUEADA, DN 20 (3/4"), INSTALADO EM RAMAIS E SUB-RAMAIS DE GÁS - FORNECIMENTO E INSTALAÇÃO. AF_10/2020</t>
  </si>
  <si>
    <t>LUVA, EM FERRO GALVANIZADO, CONEXÃO ROSQUEADA, DN 20 (3/4"), INSTALADO EM RAMAIS E SUB-RAMAIS DE GÁS - FORNECIMENTO E INSTALAÇÃO. AF_10/2020</t>
  </si>
  <si>
    <t>NIPLE, EM FERRO GALVANIZADO, CONEXÃO ROSQUEADA, DN 25 (1"), INSTALADO EM RAMAIS E SUB-RAMAIS DE GÁS - FORNECIMENTO E INSTALAÇÃO. AF_10/2020</t>
  </si>
  <si>
    <t>LUVA, EM FERRO GALVANIZADO, CONEXÃO ROSQUEADA, DN 25 (1"), INSTALADO EM RAMAIS E SUB-RAMAIS DE GÁS - FORNECIMENTO E INSTALAÇÃO. AF_10/2020</t>
  </si>
  <si>
    <t>33,79</t>
  </si>
  <si>
    <t>JOELHO 45 GRAUS, EM FERRO GALVANIZADO, CONEXÃO ROSQUEADA, DN 15 (1/2"), INSTALADO EM RAMAIS E SUB-RAMAIS DE GÁS - FORNECIMENTO E INSTALAÇÃO. AF_10/2020</t>
  </si>
  <si>
    <t>19,21</t>
  </si>
  <si>
    <t>JOELHO 90 GRAUS, EM FERRO GALVANIZADO, CONEXÃO ROSQUEADA, DN 15 (1/2"), INSTALADO EM RAMAIS E SUB-RAMAIS DE GÁS - FORNECIMENTO E INSTALAÇÃO. AF_10/2020</t>
  </si>
  <si>
    <t>17,92</t>
  </si>
  <si>
    <t>JOELHO 45 GRAUS, EM FERRO GALVANIZADO, CONEXÃO ROSQUEADA, DN 20 (3/4"), INSTALADO EM RAMAIS E SUB-RAMAIS DE GÁS - FORNECIMENTO E INSTALAÇÃO. AF_10/2020</t>
  </si>
  <si>
    <t>31,17</t>
  </si>
  <si>
    <t>JOELHO 90 GRAUS, EM FERRO GALVANIZADO, CONEXÃO ROSQUEADA, DN 20 (3/4"), INSTALADO EM RAMAIS E SUB-RAMAIS DE GÁS - FORNECIMENTO E INSTALAÇÃO. AF_10/2020</t>
  </si>
  <si>
    <t>JOELHO 45 GRAUS, EM FERRO GALVANIZADO, CONEXÃO ROSQUEADA, DN 25 (1"), INSTALADO EM RAMAIS E SUB-RAMAIS DE GÁS - FORNECIMENTO E INSTALAÇÃO. AF_10/2020</t>
  </si>
  <si>
    <t>JOELHO 90 GRAUS, EM FERRO GALVANIZADO, CONEXÃO ROSQUEADA, DN 25 (1"), INSTALADO EM RAMAIS E SUB-RAMAIS DE GÁS - FORNECIMENTO E INSTALAÇÃO. AF_10/2020</t>
  </si>
  <si>
    <t>TÊ, EM FERRO GALVANIZADO, CONEXÃO ROSQUEADA, DN 15 (1/2"), INSTALADO EM RAMAIS E SUB-RAMAIS DE GÁS - FORNECIMENTO E INSTALAÇÃO. AF_10/2020</t>
  </si>
  <si>
    <t>TÊ, EM FERRO GALVANIZADO, CONEXÃO ROSQUEADA, DN 20 (3/4"), INSTALADO EM RAMAIS E SUB-RAMAIS DE GÁS - FORNECIMENTO E INSTALAÇÃO. AF_10/2020</t>
  </si>
  <si>
    <t>TÊ, EM FERRO GALVANIZADO, CONEXÃO ROSQUEADA, DN 25 (1"), INSTALADO EM RAMAIS E SUB-RAMAIS DE GÁS - FORNECIMENTO E INSTALAÇÃO. AF_10/2020</t>
  </si>
  <si>
    <t>UNIÃO, EM FERRO GALVANIZADO, DN 50 (2"), CONEXÃO ROSQUEADA, INSTALADO EM PRUMADAS - FORNECIMENTO E INSTALAÇÃO. AF_10/2020</t>
  </si>
  <si>
    <t>UNIÃO, EM FERRO GALVANIZADO, DN 65 (2 1/2"), CONEXÃO ROSQUEADA, INSTALADO EM PRUMADAS - FORNECIMENTO E INSTALAÇÃO. AF_10/2020</t>
  </si>
  <si>
    <t>UNIÃO, EM FERRO GALVANIZADO, DN 80 (3"), CONEXÃO ROSQUEADA, INSTALADO EM PRUMADAS - FORNECIMENTO E INSTALAÇÃO. AF_10/2020</t>
  </si>
  <si>
    <t>UNIÃO, EM FERRO GALVANIZADO, DN 25 (1"), CONEXÃO ROSQUEADA, INSTALADO EM REDE DE ALIMENTAÇÃO PARA HIDRANTE - FORNECIMENTO E INSTALAÇÃO. AF_10/2020</t>
  </si>
  <si>
    <t>UNIÃO, EM FERRO GALVANIZADO, DN 32 (1 1/4"), CONEXÃO ROSQUEADA, INSTALADO EM REDE DE ALIMENTAÇÃO PARA HIDRANTE - FORNECIMENTO E INSTALAÇÃO. AF_10/2020</t>
  </si>
  <si>
    <t>UNIÃO, EM FERRO GALVANIZADO, DN 40 (1 1/2"), CONEXÃO ROSQUEADA, INSTALADO EM REDE DE ALIMENTAÇÃO PARA HIDRANTE - FORNECIMENTO E INSTALAÇÃO. AF_10/2020</t>
  </si>
  <si>
    <t>UNIÃO, EM FERRO GALVANIZADO, DN 50 (2"), CONEXÃO ROSQUEADA, INSTALADO EM REDE DE ALIMENTAÇÃO PARA HIDRANTE - FORNECIMENTO E INSTALAÇÃO. AF_10/2020</t>
  </si>
  <si>
    <t>UNIÃO, EM FERRO GALVANIZADO, DN 65 (2 1/2"), CONEXÃO ROSQUEADA, INSTALADO EM REDE DE ALIMENTAÇÃO PARA HIDRANTE - FORNECIMENTO E INSTALAÇÃO. AF_10/2020</t>
  </si>
  <si>
    <t>194,95</t>
  </si>
  <si>
    <t>UNIÃO, EM FERRO GALVANIZADO, DN 80 (3"), CONEXÃO ROSQUEADA, INSTALADO EM REDE DE ALIMENTAÇÃO PARA HIDRANTE - FORNECIMENTO E INSTALAÇÃO. AF_10/2020</t>
  </si>
  <si>
    <t>UNIÃO, EM FERRO GALVANIZADO, CONEXÃO ROSQUEADA, DN 25 (1"), INSTALADO EM REDE DE ALIMENTAÇÃO PARA SPRINKLER - FORNECIMENTO E INSTALAÇÃO. AF_10/2020</t>
  </si>
  <si>
    <t>UNIÃO, EM FERRO GALVANIZADO, CONEXÃO ROSQUEADA, DN 32 (1 1/4"), INSTALADO EM REDE DE ALIMENTAÇÃO PARA SPRINKLER - FORNECIMENTO E INSTALAÇÃO. AF_10/2020</t>
  </si>
  <si>
    <t>UNIÃO, EM FERRO GALVANIZADO, CONEXÃO ROSQUEADA, DN 40 (1 1/2"), INSTALADO EM REDE DE ALIMENTAÇÃO PARA SPRINKLER - FORNECIMENTO E INSTALAÇÃO. AF_10/2020</t>
  </si>
  <si>
    <t>UNIÃO, EM FERRO GALVANIZADO, CONEXÃO ROSQUEADA, DN 50 (2"), INSTALADO EM REDE DE ALIMENTAÇÃO PARA SPRINKLER - FORNECIMENTO E INSTALAÇÃO. AF_10/2020</t>
  </si>
  <si>
    <t>UNIÃO, EM FERRO GALVANIZADO, CONEXÃO ROSQUEADA, DN 65 (2 1/2"), INSTALADO EM REDE DE ALIMENTAÇÃO PARA SPRINKLER - FORNECIMENTO E INSTALAÇÃO. AF_10/2020</t>
  </si>
  <si>
    <t>UNIÃO, EM FERRO GALVANIZADO, CONEXÃO ROSQUEADA, DN 80 (3"), INSTALADO EM REDE DE ALIMENTAÇÃO PARA SPRINKLER - FORNECIMENTO E INSTALAÇÃO. AF_10/2020</t>
  </si>
  <si>
    <t>271,71</t>
  </si>
  <si>
    <t>UNIÃO, EM FERRO GALVANIZADO, CONEXÃO ROSQUEADA, DN 15 (1/2"), INSTALADO EM RAMAIS E SUB-RAMAIS DE GÁS - FORNECIMENTO E INSTALAÇÃO. AF_10/2020</t>
  </si>
  <si>
    <t>UNIÃO, EM FERRO GALVANIZADO, CONEXÃO ROSQUEADA, DN 20 (3/4"), INSTALADO EM RAMAIS E SUB-RAMAIS DE GÁS - FORNECIMENTO E INSTALAÇÃO. AF_10/2020</t>
  </si>
  <si>
    <t>UNIÃO, EM FERRO GALVANIZADO, CONEXÃO ROSQUEADA, DN 25 (1"), INSTALADO EM RAMAIS E SUB-RAMAIS DE GÁS - FORNECIMENTO E INSTALAÇÃO. AF_10/2020</t>
  </si>
  <si>
    <t>LUVA DE REDUÇÃO, EM FERRO GALVANIZADO, 2" X 1 1/2", CONEXÃO ROSQUEADA, INSTALADO EM PRUMADAS - FORNECIMENTO E INSTALAÇÃO. AF_10/2020</t>
  </si>
  <si>
    <t>LUVA DE REDUÇÃO, EM FERRO GALVANIZADO, 2" X 1 1/4", CONEXÃO ROSQUEADA, INSTALADO EM PRUMADAS - FORNECIMENTO E INSTALAÇÃO. AF_10/2020</t>
  </si>
  <si>
    <t>LUVA DE REDUÇÃO, EM FERRO GALVANIZADO, 2" X 1", CONEXÃO ROSQUEADA, INSTALADO EM PRUMADAS - FORNECIMENTO E INSTALAÇÃO. AF_10/2020</t>
  </si>
  <si>
    <t>LUVA DE REDUÇÃO, EM FERRO GALVANIZADO, 2 1/2" X 1 1/2", CONEXÃO ROSQUEADA, INSTALADO EM PRUMADAS - FORNECIMENTO E INSTALAÇÃO. AF_10/2020</t>
  </si>
  <si>
    <t>LUVA DE REDUÇÃO, EM FERRO GALVANIZADO, 2 1/2" X 2", CONEXÃO ROSQUEADA, INSTALADO EM PRUMADAS - FORNECIMENTO E INSTALAÇÃO. AF_10/2020</t>
  </si>
  <si>
    <t>LUVA DE REDUÇÃO, EM FERRO GALVANIZADO, 3" X 1 1/2", CONEXÃO ROSQUEADA, INSTALADO EM PRUMADAS - FORNECIMENTO E INSTALAÇÃO. AF_10/2020</t>
  </si>
  <si>
    <t>LUVA DE REDUÇÃO, EM FERRO GALVANIZADO, 3" X 2 1/2", CONEXÃO ROSQUEADA, INSTALADO EM PRUMADAS - FORNECIMENTO E INSTALAÇÃO. AF_10/2020</t>
  </si>
  <si>
    <t>LUVA DE REDUÇÃO, EM FERRO GALVANIZADO, 3" X 2", CONEXÃO ROSQUEADA, INSTALADO EM PRUMADAS - FORNECIMENTO E INSTALAÇÃO. AF_10/2020</t>
  </si>
  <si>
    <t>LUVA DE REDUÇÃO, EM FERRO GALVANIZADO, 1" X 1/2", CONEXÃO ROSQUEADA, INSTALADO EM REDE DE ALIMENTAÇÃO PARA HIDRANTE - FORNECIMENTO E INSTALAÇÃO. AF_10/2020</t>
  </si>
  <si>
    <t>LUVA DE REDUÇÃO, EM FERRO GALVANIZADO, 1" X 3/4", CONEXÃO ROSQUEADA, INSTALADO EM REDE DE ALIMENTAÇÃO PARA HIDRANTE - FORNECIMENTO E INSTALAÇÃO. AF_10/2020</t>
  </si>
  <si>
    <t>LUVA DE REDUÇÃO, EM FERRO GALVANIZADO, 1 1/4" X 1", CONEXÃO ROSQUEADA, INSTALADO EM REDE DE ALIMENTAÇÃO PARA HIDRANTE - FORNECIMENTO E INSTALAÇÃO. AF_10/2020</t>
  </si>
  <si>
    <t>LUVA DE REDUÇÃO, EM FERRO GALVANIZADO, 1 1/4" X 1/2", CONEXÃO ROSQUEADA, INSTALADO EM REDE DE ALIMENTAÇÃO PARA HIDRANTE - FORNECIMENTO E INSTALAÇÃO. AF_10/2020</t>
  </si>
  <si>
    <t>LUVA DE REDUÇÃO, EM FERRO GALVANIZADO, 1 1/4" X 3/4", CONEXÃO ROSQUEADA, INSTALADO EM REDE DE ALIMENTAÇÃO PARA HIDRANTE - FORNECIMENTO E INSTALAÇÃO. AF_10/2020</t>
  </si>
  <si>
    <t>LUVA DE REDUÇÃO, EM FERRO GALVANIZADO, 1 1/2" X 1 1/4", CONEXÃO ROSQUEADA, INSTALADO EM REDE DE ALIMENTAÇÃO PARA HIDRANTE - FORNECIMENTO E INSTALAÇÃO. AF_10/2020</t>
  </si>
  <si>
    <t>LUVA DE REDUÇÃO, EM FERRO GALVANIZADO, 1 1/2" X 1", CONEXÃO ROSQUEADA, INSTALADO EM REDE DE ALIMENTAÇÃO PARA HIDRANTE - FORNECIMENTO E INSTALAÇÃO. AF_10/2020</t>
  </si>
  <si>
    <t>LUVA DE REDUÇÃO, EM FERRO GALVANIZADO, 1 1/2" X 3/4", CONEXÃO ROSQUEADA, INSTALADO EM REDE DE ALIMENTAÇÃO PARA HIDRANTE - FORNECIMENTO E INSTALAÇÃO. AF_10/2020</t>
  </si>
  <si>
    <t>LUVA DE REDUÇÃO, EM FERRO GALVANIZADO, 2" X 1 1/2", CONEXÃO ROSQUEADA, INSTALADO EM REDE DE ALIMENTAÇÃO PARA HIDRANTE - FORNECIMENTO E INSTALAÇÃO. AF_10/2020</t>
  </si>
  <si>
    <t>LUVA DE REDUÇÃO, EM FERRO GALVANIZADO, 2" X 1 1/4", CONEXÃO ROSQUEADA, INSTALADO EM REDE DE ALIMENTAÇÃO PARA HIDRANTE - FORNECIMENTO E INSTALAÇÃO. AF_10/2020</t>
  </si>
  <si>
    <t>LUVA DE REDUÇÃO, EM FERRO GALVANIZADO, 2" X 1", CONEXÃO ROSQUEADA, INSTALADO EM REDE DE ALIMENTAÇÃO PARA HIDRANTE - FORNECIMENTO E INSTALAÇÃO. AF_10/2020</t>
  </si>
  <si>
    <t>LUVA DE REDUÇÃO, EM FERRO GALVANIZADO, 2 1/2" X 1 1/2", CONEXÃO ROSQUEADA, INSTALADO EM REDE DE ALIMENTAÇÃO PARA HIDRANTE - FORNECIMENTO E INSTALAÇÃO. AF_10/2020</t>
  </si>
  <si>
    <t>98,21</t>
  </si>
  <si>
    <t>LUVA DE REDUÇÃO, EM FERRO GALVANIZADO, 2 1/2" X 2", CONEXÃO ROSQUEADA, INSTALADO EM REDE DE ALIMENTAÇÃO PARA HIDRANTE - FORNECIMENTO E INSTALAÇÃO. AF_10/2020</t>
  </si>
  <si>
    <t>LUVA DE REDUÇÃO, EM FERRO GALVANIZADO, 3" X 2 1/2", CONEXÃO ROSQUEADA, INSTALADO EM REDE DE ALIMENTAÇÃO PARA HIDRANTE - FORNECIMENTO E INSTALAÇÃO. AF_10/2020</t>
  </si>
  <si>
    <t>LUVA DE REDUÇÃO, EM FERRO GALVANIZADO, 3" X 2", CONEXÃO ROSQUEADA, INSTALADO EM REDE DE ALIMENTAÇÃO PARA HIDRANTE - FORNECIMENTO E INSTALAÇÃO. AF_10/2020</t>
  </si>
  <si>
    <t>LUVA DE REDUÇÃO, EM FERRO GALVANIZADO, 1" X 1/2", CONEXÃO ROSQUEADA, INSTALADO EM REDE DE ALIMENTAÇÃO PARA SPRINKLER - FORNECIMENTO E INSTALAÇÃO. AF_10/2020</t>
  </si>
  <si>
    <t>LUVA DE REDUÇÃO, EM FERRO GALVANIZADO, 1" X 3/4", CONEXÃO ROSQUEADA, INSTALADO EM REDE DE ALIMENTAÇÃO PARA SPRINKLER - FORNECIMENTO E INSTALAÇÃO. AF_10/2020</t>
  </si>
  <si>
    <t>LUVA DE REDUÇÃO, EM FERRO GALVANIZADO, 1 1/4" X 1", CONEXÃO ROSQUEADA, INSTALADO EM REDE DE ALIMENTAÇÃO PARA SPRINKLER - FORNECIMENTO E INSTALAÇÃO. AF_10/2020</t>
  </si>
  <si>
    <t>LUVA DE REDUÇÃO, EM FERRO GALVANIZADO, 1 1/4" X 1/2", CONEXÃO ROSQUEADA, INSTALADO EM REDE DE ALIMENTAÇÃO PARA SPRINKLER - FORNECIMENTO E INSTALAÇÃO. AF_10/2020</t>
  </si>
  <si>
    <t>LUVA DE REDUÇÃO, EM FERRO GALVANIZADO, 1 1/4" X 3/4", CONEXÃO ROSQUEADA, INSTALADO EM REDE DE ALIMENTAÇÃO PARA SPRINKLER - FORNECIMENTO E INSTALAÇÃO. AF_10/2020</t>
  </si>
  <si>
    <t>LUVA DE REDUÇÃO, EM FERRO GALVANIZADO, 1 1/2" X 1 1/4", CONEXÃO ROSQUEADA, INSTALADO EM REDE DE ALIMENTAÇÃO PARA SPRINKLER - FORNECIMENTO E INSTALAÇÃO. AF_10/2020</t>
  </si>
  <si>
    <t>LUVA DE REDUÇÃO, EM FERRO GALVANIZADO, 1 1/2" X 1", CONEXÃO ROSQUEADA, INSTALADO EM REDE DE ALIMENTAÇÃO PARA SPRINKLER - FORNECIMENTO E INSTALAÇÃO. AF_10/2020</t>
  </si>
  <si>
    <t>LUVA DE REDUÇÃO, EM FERRO GALVANIZADO, 1 1/2" X 3/4", CONEXÃO ROSQUEADA, INSTALADO EM REDE DE ALIMENTAÇÃO PARA SPRINKLER - FORNECIMENTO E INSTALAÇÃO. AF_10/2020</t>
  </si>
  <si>
    <t>LUVA DE REDUÇÃO, EM FERRO GALVANIZADO, 2" X 1 1/2", CONEXÃO ROSQUEADA, INSTALADO EM REDE DE ALIMENTAÇÃO PARA SPRINKLER - FORNECIMENTO E INSTALAÇÃO. AF_10/2020</t>
  </si>
  <si>
    <t>LUVA DE REDUÇÃO, EM FERRO GALVANIZADO, 2" X 1 1/4", CONEXÃO ROSQUEADA, INSTALADO EM REDE DE ALIMENTAÇÃO PARA SPRINKLER - FORNECIMENTO E INSTALAÇÃO. AF_10/2020</t>
  </si>
  <si>
    <t>LUVA DE REDUÇÃO, EM FERRO GALVANIZADO, 2" X 1", CONEXÃO ROSQUEADA, INSTALADO EM REDE DE ALIMENTAÇÃO PARA SPRINKLER - FORNECIMENTO E INSTALAÇÃO. AF_10/2020</t>
  </si>
  <si>
    <t>LUVA DE REDUÇÃO, EM FERRO GALVANIZADO, 2 1/2" X 1 1/2", CONEXÃO ROSQUEADA, INSTALADO EM REDE DE ALIMENTAÇÃO PARA SPRINKLER - FORNECIMENTO E INSTALAÇÃO. AF_10/2020</t>
  </si>
  <si>
    <t>LUVA DE REDUÇÃO, EM FERRO GALVANIZADO, 2 1/2" X 2", CONEXÃO ROSQUEADA, INSTALADO EM REDE DE ALIMENTAÇÃO PARA SPRINKLER - FORNECIMENTO E INSTALAÇÃO. AF_10/2020</t>
  </si>
  <si>
    <t>LUVA DE REDUÇÃO, EM FERRO GALVANIZADO, 3" X 2 1/2", CONEXÃO ROSQUEADA, INSTALADO EM REDE DE ALIMENTAÇÃO PARA SPRINKLER - FORNECIMENTO E INSTALAÇÃO. AF_10/2020</t>
  </si>
  <si>
    <t>LUVA DE REDUÇÃO, EM FERRO GALVANIZADO, 3" X 2", CONEXÃO ROSQUEADA, INSTALADO EM REDE DE ALIMENTAÇÃO PARA SPRINKLER - FORNECIMENTO E INSTALAÇÃO. AF_10/2020</t>
  </si>
  <si>
    <t>LUVA DE REDUÇÃO, EM FERRO GALVANIZADO, 3/4" X 1/2", CONEXÃO ROSQUEADA, INSTALADO EM RAMAIS E SUB-RAMAIS DE GÁS - FORNECIMENTO E INSTALAÇÃO. AF_10/2020</t>
  </si>
  <si>
    <t>32,56</t>
  </si>
  <si>
    <t>50,46</t>
  </si>
  <si>
    <t>33,11</t>
  </si>
  <si>
    <t>83,54</t>
  </si>
  <si>
    <t>24,15</t>
  </si>
  <si>
    <t>50,20</t>
  </si>
  <si>
    <t>86,45</t>
  </si>
  <si>
    <t>62,44</t>
  </si>
  <si>
    <t>135,69</t>
  </si>
  <si>
    <t>49,37</t>
  </si>
  <si>
    <t>120,29</t>
  </si>
  <si>
    <t>94,55</t>
  </si>
  <si>
    <t>152,17</t>
  </si>
  <si>
    <t>154,70</t>
  </si>
  <si>
    <t>11,46</t>
  </si>
  <si>
    <t>27,30</t>
  </si>
  <si>
    <t>33,41</t>
  </si>
  <si>
    <t>37,21</t>
  </si>
  <si>
    <t>14,46</t>
  </si>
  <si>
    <t>15,82</t>
  </si>
  <si>
    <t>16,30</t>
  </si>
  <si>
    <t>77,36</t>
  </si>
  <si>
    <t>153,22</t>
  </si>
  <si>
    <t>25,06</t>
  </si>
  <si>
    <t>80,44</t>
  </si>
  <si>
    <t>25,62</t>
  </si>
  <si>
    <t>51,50</t>
  </si>
  <si>
    <t>29,70</t>
  </si>
  <si>
    <t>55,16</t>
  </si>
  <si>
    <t>68,73</t>
  </si>
  <si>
    <t>84,52</t>
  </si>
  <si>
    <t>71,56</t>
  </si>
  <si>
    <t>SPRINKLER TIPO PENDENTE, 68 °C, UNIÃO POR ROSCA DN 15 (1/2") - FORNECIMENTO E INSTALAÇÃO. AF_10/2020</t>
  </si>
  <si>
    <t>44,63</t>
  </si>
  <si>
    <t>13,17</t>
  </si>
  <si>
    <t>29,54</t>
  </si>
  <si>
    <t>18,31</t>
  </si>
  <si>
    <t>59,56</t>
  </si>
  <si>
    <t>10,65</t>
  </si>
  <si>
    <t>33,30</t>
  </si>
  <si>
    <t>30,29</t>
  </si>
  <si>
    <t>44,13</t>
  </si>
  <si>
    <t>100,71</t>
  </si>
  <si>
    <t>97,67</t>
  </si>
  <si>
    <t>24,17</t>
  </si>
  <si>
    <t>11,84</t>
  </si>
  <si>
    <t>15,24</t>
  </si>
  <si>
    <t>67,55</t>
  </si>
  <si>
    <t>162,46</t>
  </si>
  <si>
    <t>9,32</t>
  </si>
  <si>
    <t>105,18</t>
  </si>
  <si>
    <t>15,74</t>
  </si>
  <si>
    <t>38,45</t>
  </si>
  <si>
    <t>16,58</t>
  </si>
  <si>
    <t>25,27</t>
  </si>
  <si>
    <t>24,49</t>
  </si>
  <si>
    <t>29,03</t>
  </si>
  <si>
    <t>52,55</t>
  </si>
  <si>
    <t>45,24</t>
  </si>
  <si>
    <t>33,13</t>
  </si>
  <si>
    <t>31,79</t>
  </si>
  <si>
    <t>34,66</t>
  </si>
  <si>
    <t>37,09</t>
  </si>
  <si>
    <t>55,92</t>
  </si>
  <si>
    <t>54,71</t>
  </si>
  <si>
    <t>86,31</t>
  </si>
  <si>
    <t>65,40</t>
  </si>
  <si>
    <t>250,10</t>
  </si>
  <si>
    <t>ACOPLAMENTO RÍGIDO EM AÇO, CONEXÃO RANHURADA, DN 50 (2"), INSTALADO EM PRUMADAS - FORNECIMENTO E INSTALAÇÃO. AF_10/2020</t>
  </si>
  <si>
    <t>ACOPLAMENTO RÍGIDO EM AÇO, CONEXÃO RANHURADA, DN 65 (2 1/2"), INSTALADO EM PRUMADAS - FORNECIMENTO E INSTALAÇÃO. AF_10/2020</t>
  </si>
  <si>
    <t>ACOPLAMENTO RÍGIDO EM AÇO, CONEXÃO RANHURADA, DN 80 (3"), INSTALADO EM PRUMADAS - FORNECIMENTO E INSTALAÇÃO. AF_10/2020</t>
  </si>
  <si>
    <t>CURVA 45 GRAUS, EM AÇO, CONEXÃO RANHURADA, DN 50 (2"), INSTALADO EM PRUMADAS - FORNECIMENTO E INSTALAÇÃO. AF_10/2020</t>
  </si>
  <si>
    <t>CURVA 90 GRAUS, EM AÇO, CONEXÃO RANHURADA, DN 50 (2"), INSTALADO EM PRUMADAS - FORNECIMENTO E INSTALAÇÃO. AF_10/2020</t>
  </si>
  <si>
    <t>94,68</t>
  </si>
  <si>
    <t>CURVA 45 GRAUS, EM AÇO, CONEXÃO RANHURADA, DN 65 (2 1/2"), INSTALADO EM PRUMADAS - FORNECIMENTO E INSTALAÇÃO. AF_10/2020</t>
  </si>
  <si>
    <t>CURVA 90 GRAUS, EM AÇO, CONEXÃO RANHURADA, DN 65 (2 1/2"), INSTALADO EM PRUMADAS - FORNECIMENTO E INSTALAÇÃO. AF_10/2020</t>
  </si>
  <si>
    <t>CURVA 45 GRAUS, EM AÇO, CONEXÃO RANHURADA, DN 80 (3), INSTALADO EM PRUMADAS - FORNECIMENTO E INSTALAÇÃO. AF_10/2020</t>
  </si>
  <si>
    <t>CURVA 90 GRAUS, EM AÇO, CONEXÃO RANHURADA, DN 80 (3"), INSTALADO EM PRUMADAS - FORNECIMENTO E INSTALAÇÃO. AF_10/2020</t>
  </si>
  <si>
    <t>TÊ, EM AÇO, CONEXÃO RANHURADA, DN 50 (2"), INSTALADO EM PRUMADAS - FORNECIMENTO E INSTALAÇÃO. AF_10/2020</t>
  </si>
  <si>
    <t>TÊ, EM AÇO, CONEXÃO RANHURADA, DN 65 (2 1/2"), INSTALADO EM PRUMADAS - FORNECIMENTO E INSTALAÇÃO. AF_10/2020</t>
  </si>
  <si>
    <t>TÊ, EM AÇO, CONEXÃO RANHURADA, DN 80 (3"), INSTALADO EM PRUMADAS - FORNECIMENTO E INSTALAÇÃO. AF_10/2020</t>
  </si>
  <si>
    <t>LUVA, EM AÇO, CONEXÃO SOLDADA, DN 50 (2"), INSTALADO EM PRUMADAS - FORNECIMENTO E INSTALAÇÃO. AF_10/2020</t>
  </si>
  <si>
    <t>LUVA COM REDUÇÃO, EM AÇO, CONEXÃO SOLDADA, DN 50 X 40 MM (2  X 1 1/2"), INSTALADO EM PRUMADAS - FORNECIMENTO E INSTALAÇÃO. AF_10/2020</t>
  </si>
  <si>
    <t>LUVA, EM AÇO, CONEXÃO SOLDADA, DN 65 (2 1/2"), INSTALADO EM PRUMADAS - FORNECIMENTO E INSTALAÇÃO. AF_10/2020</t>
  </si>
  <si>
    <t>LUVA COM REDUÇÃO, EM AÇO, CONEXÃO SOLDADA, DN 65 X 50 MM (2 1/2" X 2"), INSTALADO EM PRUMADAS - FORNECIMENTO E INSTALAÇÃO. AF_10/2020</t>
  </si>
  <si>
    <t>LUVA, EM AÇO, CONEXÃO SOLDADA, DN 80 (3"), INSTALADO EM PRUMADAS - FORNECIMENTO E INSTALAÇÃO. AF_10/2020</t>
  </si>
  <si>
    <t>LUVA COM REDUÇÃO, EM AÇO, CONEXÃO SOLDADA, DN 80 X 65 MM (3" X 2 1/2"), INSTALADO EM PRUMADAS - FORNECIMENTO E INSTALAÇÃO. AF_10/2020</t>
  </si>
  <si>
    <t>CURVA 45 GRAUS, EM AÇO, CONEXÃO SOLDADA, DN 50 (2"), INSTALADO EM PRUMADAS - FORNECIMENTO E INSTALAÇÃO. AF_10/2020</t>
  </si>
  <si>
    <t>CURVA 90 GRAUS, EM AÇO, CONEXÃO SOLDADA, DN 50 (2"), INSTALADO EM PRUMADAS - FORNECIMENTO E INSTALAÇÃO. AF_10/2020</t>
  </si>
  <si>
    <t>CURVA 45 GRAUS, EM AÇO, CONEXÃO SOLDADA, DN 65 (2 1/2"), INSTALADO EM PRUMADAS - FORNECIMENTO E INSTALAÇÃO. AF_10/2020</t>
  </si>
  <si>
    <t>CURVA 90 GRAUS, EM AÇO, CONEXÃO SOLDADA, DN 65 (2 1/2"), INSTALADO EM PRUMADAS - FORNECIMENTO E INSTALAÇÃO. AF_10/2020</t>
  </si>
  <si>
    <t>CURVA 45 GRAUS, EM AÇO, CONEXÃO SOLDADA, DN 80 (3"), INSTALADO EM PRUMADAS - FORNECIMENTO E INSTALAÇÃO. AF_10/2020</t>
  </si>
  <si>
    <t>CURVA 90 GRAUS, EM AÇO, CONEXÃO SOLDADA, DN 80 (3"), INSTALADO EM PRUMADAS - FORNECIMENTO E INSTALAÇÃO. AF_10/2020</t>
  </si>
  <si>
    <t>TÊ, EM AÇO, CONEXÃO SOLDADA, DN 50 (2"), INSTALADO EM PRUMADAS - FORNECIMENTO E INSTALAÇÃO. AF_10/2020</t>
  </si>
  <si>
    <t>TÊ, EM AÇO, CONEXÃO SOLDADA, DN 65 (2 1/2"), INSTALADO EM PRUMADAS - FORNECIMENTO E INSTALAÇÃO. AF_10/2020</t>
  </si>
  <si>
    <t>449,18</t>
  </si>
  <si>
    <t>TÊ, EM AÇO, CONEXÃO SOLDADA, DN 80 (3"), INSTALADO EM PRUMADAS - FORNECIMENTO E INSTALAÇÃO. AF_10/2020</t>
  </si>
  <si>
    <t>LUVA, EM AÇO, CONEXÃO SOLDADA, DN 25 (1"), INSTALADO EM REDE DE ALIMENTAÇÃO PARA HIDRANTE - FORNECIMENTO E INSTALAÇÃO. AF_10/2020</t>
  </si>
  <si>
    <t>LUVA COM REDUÇÃO, EM AÇO, CONEXÃO SOLDADA, DN 25 X 20 MM (1  X 3/4"), INSTALADO EM REDE DE ALIMENTAÇÃO PARA HIDRANTE - FORNECIMENTO E INSTALAÇÃO. AF_10/2020</t>
  </si>
  <si>
    <t>LUVA, EM AÇO, CONEXÃO SOLDADA, DN 32 (1 1/4"), INSTALADO EM REDE DE ALIMENTAÇÃO PARA HIDRANTE - FORNECIMENTO E INSTALAÇÃO. AF_10/2020</t>
  </si>
  <si>
    <t>LUVA COM REDUÇÃO, EM AÇO, CONEXÃO SOLDADA, DN 32 X 25 MM (1 1/4"  X 1"), INSTALADO EM REDE DE ALIMENTAÇÃO PARA HIDRANTE - FORNECIMENTO E INSTALAÇÃO. AF_10/2020</t>
  </si>
  <si>
    <t>LUVA, EM AÇO, CONEXÃO SOLDADA, DN 40 (1 1/2"), INSTALADO EM REDE DE ALIMENTAÇÃO PARA HIDRANTE - FORNECIMENTO E INSTALAÇÃO. AF_10/2020</t>
  </si>
  <si>
    <t>57,62</t>
  </si>
  <si>
    <t>LUVA COM REDUÇÃO, EM AÇO, CONEXÃO SOLDADA, DN 40  X 32 MM (1 1/2" X 1 1/4"), INSTALADO EM REDE DE ALIMENTAÇÃO PARA HIDRANTE - FORNECIMENTO E INSTALAÇÃO. AF_10/2020</t>
  </si>
  <si>
    <t>LUVA, EM AÇO, CONEXÃO SOLDADA, DN 50 (2"), INSTALADO EM REDE DE ALIMENTAÇÃO PARA HIDRANTE - FORNECIMENTO E INSTALAÇÃO. AF_10/2020</t>
  </si>
  <si>
    <t>LUVA COM REDUÇÃO, EM AÇO, CONEXÃO SOLDADA, DN 50 X 40 MM (2" X 1 1/2"), INSTALADO EM REDE DE ALIMENTAÇÃO PARA HIDRANTE - FORNECIMENTO E INSTALAÇÃO. AF_10/2020</t>
  </si>
  <si>
    <t>LUVA, EM AÇO, CONEXÃO SOLDADA, DN 65 (2 1/2"), INSTALADO EM REDE DE ALIMENTAÇÃO PARA HIDRANTE - FORNECIMENTO E INSTALAÇÃO. AF_10/2020</t>
  </si>
  <si>
    <t>LUVA COM REDUÇÃO, EM AÇO, CONEXÃO SOLDADA, DN 65 X 50 MM (2 1/2" X 2"), INSTALADO EM REDE DE ALIMENTAÇÃO PARA HIDRANTE - FORNECIMENTO E INSTALAÇÃO. AF_10/2020</t>
  </si>
  <si>
    <t>LUVA, EM AÇO, CONEXÃO SOLDADA, DN 80 (3"), INSTALADO EM REDE DE ALIMENTAÇÃO PARA HIDRANTE - FORNECIMENTO E INSTALAÇÃO. AF_10/2020</t>
  </si>
  <si>
    <t>LUVA COM REDUÇÃO, EM AÇO, CONEXÃO SOLDADA, DN 80 X 65 MM (3" X 2 1/2"), INSTALADO EM REDE DE ALIMENTAÇÃO PARA HIDRANTE - FORNECIMENTO E INSTALAÇÃO. AF_10/2020</t>
  </si>
  <si>
    <t>CURVA 45 GRAUS, EM AÇO, CONEXÃO SOLDADA, DN 25 (1"), INSTALADO EM REDE DE ALIMENTAÇÃO PARA HIDRANTE - FORNECIMENTO E INSTALAÇÃO. AF_10/2020</t>
  </si>
  <si>
    <t>CURVA 90 GRAUS, EM AÇO, CONEXÃO SOLDADA, DN 25 (1"), INSTALADO EM REDE DE ALIMENTAÇÃO PARA HIDRANTE - FORNECIMENTO E INSTALAÇÃO. AF_10/2020</t>
  </si>
  <si>
    <t>CURVA 45 GRAUS, EM AÇO, CONEXÃO SOLDADA, DN 32 (1 1/4"), INSTALADO EM REDE DE ALIMENTAÇÃO PARA HIDRANTE - FORNECIMENTO E INSTALAÇÃO. AF_10/2020</t>
  </si>
  <si>
    <t>CURVA 90 GRAUS, EM AÇO, CONEXÃO SOLDADA, DN 32 (1 1/4"), INSTALADO EM REDE DE ALIMENTAÇÃO PARA HIDRANTE - FORNECIMENTO E INSTALAÇÃO. AF_10/2020</t>
  </si>
  <si>
    <t>CURVA 45 GRAUS, EM AÇO, CONEXÃO SOLDADA, DN 40 (1 1/2"), INSTALADO EM REDE DE ALIMENTAÇÃO PARA HIDRANTE - FORNECIMENTO E INSTALAÇÃO. AF_10/2020</t>
  </si>
  <si>
    <t>CURVA 90 GRAUS, EM AÇO, CONEXÃO SOLDADA, DN 40 (1 1/2"), INSTALADO EM REDE DE ALIMENTAÇÃO PARA HIDRANTE - FORNECIMENTO E INSTALAÇÃO. AF_10/2020</t>
  </si>
  <si>
    <t>CURVA 45 GRAUS, EM AÇO, CONEXÃO SOLDADA, DN 50 (2"), INSTALADO EM REDE DE ALIMENTAÇÃO PARA HIDRANTE - FORNECIMENTO E INSTALAÇÃO. AF_10/2020</t>
  </si>
  <si>
    <t>CURVA 90 GRAUS, EM AÇO, CONEXÃO SOLDADA, DN 50 (2"), INSTALADO EM REDE DE ALIMENTAÇÃO PARA HIDRANTE - FORNECIMENTO E INSTALAÇÃO. AF_10/2020</t>
  </si>
  <si>
    <t>CURVA 45 GRAUS, EM AÇO, CONEXÃO SOLDADA, DN 65 (2 1/2"), INSTALADO EM REDE DE ALIMENTAÇÃO PARA HIDRANTE - FORNECIMENTO E INSTALAÇÃO. AF_10/2020</t>
  </si>
  <si>
    <t>CURVA 90 GRAUS, EM AÇO, CONEXÃO SOLDADA, DN 65 (2 1/2"), INSTALADO EM REDE DE ALIMENTAÇÃO PARA HIDRANTE - FORNECIMENTO E INSTALAÇÃO. AF_10/2020</t>
  </si>
  <si>
    <t>CURVA 45 GRAUS, EM AÇO, CONEXÃO SOLDADA, DN 80 (3"), INSTALADO EM REDE DE ALIMENTAÇÃO PARA HIDRANTE - FORNECIMENTO E INSTALAÇÃO. AF_10/2020</t>
  </si>
  <si>
    <t>627,17</t>
  </si>
  <si>
    <t>CURVA 90 GRAUS, EM AÇO, CONEXÃO SOLDADA, DN 80 (3"), INSTALADO EM REDE DE ALIMENTAÇÃO PARA HIDRANTE - FORNECIMENTO E INSTALAÇÃO. AF_10/2020</t>
  </si>
  <si>
    <t>TÊ, EM AÇO, CONEXÃO SOLDADA, DN 25 (1"), INSTALADO EM REDE DE ALIMENTAÇÃO PARA HIDRANTE - FORNECIMENTO E INSTALAÇÃO. AF_10/2020</t>
  </si>
  <si>
    <t>TÊ, EM AÇO, CONEXÃO SOLDADA, DN 32 (1 1/4"), INSTALADO EM REDE DE ALIMENTAÇÃO PARA HIDRANTE - FORNECIMENTO E INSTALAÇÃO. AF_10/2020</t>
  </si>
  <si>
    <t>TÊ, EM AÇO, CONEXÃO SOLDADA, DN 40 (1 1/2"), INSTALADO EM REDE DE ALIMENTAÇÃO PARA HIDRANTE - FORNECIMENTO E INSTALAÇÃO. AF_10/2020</t>
  </si>
  <si>
    <t>TÊ, EM AÇO, CONEXÃO SOLDADA, DN 50 (2"), INSTALADO EM REDE DE ALIMENTAÇÃO PARA HIDRANTE - FORNECIMENTO E INSTALAÇÃO. AF_10/2020</t>
  </si>
  <si>
    <t>231,66</t>
  </si>
  <si>
    <t>TÊ, EM AÇO, CONEXÃO SOLDADA, DN 65 (2 1/2"), INSTALADO EM REDE DE ALIMENTAÇÃO PARA HIDRANTE - FORNECIMENTO E INSTALAÇÃO. AF_10/2020</t>
  </si>
  <si>
    <t>TÊ, EM AÇO, CONEXÃO SOLDADA, DN 80 (3"), INSTALADO EM REDE DE ALIMENTAÇÃO PARA HIDRANTE - FORNECIMENTO E INSTALAÇÃO. AF_10/2020</t>
  </si>
  <si>
    <t>LUVA, EM AÇO, CONEXÃO SOLDADA, DN 25 (1"), INSTALADO EM REDE DE ALIMENTAÇÃO PARA SPRINKLER - FORNECIMENTO E INSTALAÇÃO. AF_10/2020</t>
  </si>
  <si>
    <t>LUVA COM REDUÇÃO, EM AÇO, CONEXÃO SOLDADA, DN 25 X 20 MM (1" X 3/4"), INSTALADO EM REDE DE ALIMENTAÇÃO PARA SPRINKLER - FORNECIMENTO E INSTALAÇÃO. AF_10/2020</t>
  </si>
  <si>
    <t>LUVA, EM AÇO, CONEXÃO SOLDADA, DN 32 (1 1/4"), INSTALADO EM REDE DE ALIMENTAÇÃO PARA SPRINKLER - FORNECIMENTO E INSTALAÇÃO. AF_10/2020</t>
  </si>
  <si>
    <t>LUVA COM REDUÇÃO, EM AÇO, CONEXÃO SOLDADA, DN 32 X 25 MM (1 1/4"  X 1"), INSTALADO EM REDE DE ALIMENTAÇÃO PARA SPRINKLER - FORNECIMENTO E INSTALAÇÃO. AF_10/2020</t>
  </si>
  <si>
    <t>LUVA, EM AÇO, CONEXÃO SOLDADA, DN 40 (1 1/2"), INSTALADO EM REDE DE ALIMENTAÇÃO PARA SPRINKLER - FORNECIMENTO E INSTALAÇÃO. AF_10/2020</t>
  </si>
  <si>
    <t>LUVA COM REDUÇÃO, EM AÇO, CONEXÃO SOLDADA, DN 40  X 32 MM (1 1/2" X 1 1/4"), INSTALADO EM REDE DE ALIMENTAÇÃO PARA SPRINKLER - FORNECIMENTO E INSTALAÇÃO. AF_10/2020</t>
  </si>
  <si>
    <t>LUVA, EM AÇO, CONEXÃO SOLDADA, DN 50 (2"), INSTALADO EM REDE DE ALIMENTAÇÃO PARA SPRINKLER - FORNECIMENTO E INSTALAÇÃO. AF_10/2020</t>
  </si>
  <si>
    <t>LUVA COM REDUÇÃO, EM AÇO, CONEXÃO SOLDADA, DN 50 X 40 MM (2" X 1 1/2"), INSTALADO EM REDE DE ALIMENTAÇÃO PARA SPRINKLER - FORNECIMENTO E INSTALAÇÃO. AF_10/2020</t>
  </si>
  <si>
    <t>94,74</t>
  </si>
  <si>
    <t>LUVA, EM AÇO, CONEXÃO SOLDADA, DN 65 (2 1/2"), INSTALADO EM REDE DE ALIMENTAÇÃO PARA SPRINKLER - FORNECIMENTO E INSTALAÇÃO. AF_10/2020</t>
  </si>
  <si>
    <t>LUVA COM REDUÇÃO, EM AÇO, CONEXÃO SOLDADA, DN 65 X 50 MM (2 1/2" X 2"), INSTALADO EM REDE DE ALIMENTAÇÃO PARA SPRINKLER - FORNECIMENTO E INSTALAÇÃO. AF_10/2020</t>
  </si>
  <si>
    <t>LUVA, EM AÇO, CONEXÃO SOLDADA, DN 80 (3"), INSTALADO EM REDE DE ALIMENTAÇÃO PARA SPRINKLER - FORNECIMENTO E INSTALAÇÃO. AF_10/2020</t>
  </si>
  <si>
    <t>LUVA COM REDUÇÃO, EM AÇO, CONEXÃO SOLDADA, DN 80 X 65 MM (3" X 2 1/2"), INSTALADO EM REDE DE ALIMENTAÇÃO PARA SPRINKLER - FORNECIMENTO E INSTALAÇÃO. AF_10/2020</t>
  </si>
  <si>
    <t>CURVA 45 GRAUS, EM AÇO, CONEXÃO SOLDADA, DN 25 (1"), INSTALADO EM REDE DE ALIMENTAÇÃO PARA SPRINKLER - FORNECIMENTO E INSTALAÇÃO. AF_10/2020</t>
  </si>
  <si>
    <t>47,32</t>
  </si>
  <si>
    <t>CURVA 90 GRAUS, EM AÇO, CONEXÃO SOLDADA, DN 25 (1"), INSTALADO EM REDE DE ALIMENTAÇÃO PARA SPRINKLER - FORNECIMENTO E INSTALAÇÃO. AF_10/2020</t>
  </si>
  <si>
    <t>CURVA 45 GRAUS, EM AÇO, CONEXÃO SOLDADA, DN 32 (1 1/4"), INSTALADO EM REDE DE ALIMENTAÇÃO PARA SPRINKLER - FORNECIMENTO E INSTALAÇÃO. AF_10/2020</t>
  </si>
  <si>
    <t>CURVA 90 GRAUS, EM AÇO, CONEXÃO SOLDADA, DN 32 (1 1/4"), INSTALADO EM REDE DE ALIMENTAÇÃO PARA SPRINKLER - FORNECIMENTO E INSTALAÇÃO. AF_10/2020</t>
  </si>
  <si>
    <t>CURVA 45 GRAUS, EM AÇO, CONEXÃO SOLDADA, DN 40 (1 1/2"), INSTALADO EM REDE DE ALIMENTAÇÃO PARA SPRINKLER - FORNECIMENTO E INSTALAÇÃO. AF_10/2020</t>
  </si>
  <si>
    <t>94,27</t>
  </si>
  <si>
    <t>CURVA 90 GRAUS, EM AÇO, CONEXÃO SOLDADA, DN 40 (1 1/2"), INSTALADO EM REDE DE ALIMENTAÇÃO PARA SPRINKLER - FORNECIMENTO E INSTALAÇÃO. AF_10/2020</t>
  </si>
  <si>
    <t>CURVA 45 GRAUS, EM AÇO, CONEXÃO SOLDADA, DN 50 (2"), INSTALADO EM REDE DE ALIMENTAÇÃO PARA SPRINKLER - FORNECIMENTO E INSTALAÇÃO. AF_10/2020</t>
  </si>
  <si>
    <t>CURVA 90 GRAUS, EM AÇO, CONEXÃO SOLDADA, DN 50 (2"), INSTALADO EM REDE DE ALIMENTAÇÃO PARA SPRINKLER - FORNECIMENTO E INSTALAÇÃO. AF_10/2020</t>
  </si>
  <si>
    <t>CURVA 45 GRAUS, EM AÇO, CONEXÃO SOLDADA, DN 65 (2 1/2"), INSTALADO EM REDE DE ALIMENTAÇÃO PARA SPRINKLER - FORNECIMENTO E INSTALAÇÃO. AF_10/2020</t>
  </si>
  <si>
    <t>CURVA 90 GRAUS, EM AÇO, CONEXÃO SOLDADA, DN 65 (2 1/2"), INSTALADO EM REDE DE ALIMENTAÇÃO PARA SPRINKLER - FORNECIMENTO E INSTALAÇÃO. AF_10/2020</t>
  </si>
  <si>
    <t>CURVA 45 GRAUS, EM AÇO, CONEXÃO SOLDADA, DN 80 (3"), INSTALADO EM REDE DE ALIMENTAÇÃO PARA SPRINKLER - FORNECIMENTO E INSTALAÇÃO. AF_10/2020</t>
  </si>
  <si>
    <t>CURVA 90 GRAUS, EM AÇO, CONEXÃO SOLDADA, DN 80 (3"), INSTALADO EM REDE DE ALIMENTAÇÃO PARA SPRINKLER - FORNECIMENTO E INSTALAÇÃO. AF_10/2020</t>
  </si>
  <si>
    <t>TÊ, EM AÇO, CONEXÃO SOLDADA, DN 25 (1"), INSTALADO EM REDE DE ALIMENTAÇÃO PARA SPRINKLER - FORNECIMENTO E INSTALAÇÃO. AF_10/2020</t>
  </si>
  <si>
    <t>74,08</t>
  </si>
  <si>
    <t>TÊ, EM AÇO, CONEXÃO SOLDADA, DN 32 (1 1/4"), INSTALADO EM REDE DE ALIMENTAÇÃO PARA SPRINKLER - FORNECIMENTO E INSTALAÇÃO. AF_10/2020</t>
  </si>
  <si>
    <t>107,38</t>
  </si>
  <si>
    <t>TÊ, EM AÇO, CONEXÃO SOLDADA, DN 40 (1 1/2"), INSTALADO EM REDE DE ALIMENTAÇÃO PARA SPRINKLER - FORNECIMENTO E INSTALAÇÃO. AF_10/2020</t>
  </si>
  <si>
    <t>TÊ, EM AÇO, CONEXÃO SOLDADA, DN 50 (2"), INSTALADO EM REDE DE ALIMENTAÇÃO PARA SPRINKLER - FORNECIMENTO E INSTALAÇÃO. AF_10/2020</t>
  </si>
  <si>
    <t>TÊ, EM AÇO, CONEXÃO SOLDADA, DN 65 (2 1/2"), INSTALADO EM REDE DE ALIMENTAÇÃO PARA SPRINKLER - FORNECIMENTO E INSTALAÇÃO. AF_10/2020</t>
  </si>
  <si>
    <t>TÊ, EM AÇO, CONEXÃO SOLDADA, DN 80 (3"), INSTALADO EM REDE DE ALIMENTAÇÃO PARA SPRINKLER - FORNECIMENTO E INSTALAÇÃO. AF_10/2020</t>
  </si>
  <si>
    <t>641,02</t>
  </si>
  <si>
    <t>LUVA, EM AÇO, CONEXÃO SOLDADA, DN 15 (1/2"), INSTALADO EM RAMAIS E SUB-RAMAIS DE GÁS - FORNECIMENTO E INSTALAÇÃO. AF_10/2020</t>
  </si>
  <si>
    <t>21,78</t>
  </si>
  <si>
    <t>LUVA, EM AÇO, CONEXÃO SOLDADA, DN 20 (3/4"), INSTALADO EM RAMAIS E SUB-RAMAIS DE GÁS - FORNECIMENTO E INSTALAÇÃO. AF_10/2020</t>
  </si>
  <si>
    <t>LUVA COM REDUÇÃO, EM AÇO, CONEXÃO SOLDADA, DN 20 X 15 MM (3/4" X 1/2"), INSTALADO EM RAMAIS E SUB-RAMAIS DE GÁS - FORNECIMENTO E INSTALAÇÃO. AF_10/2020</t>
  </si>
  <si>
    <t>LUVA, EM AÇO, CONEXÃO SOLDADA, DN 25 (1"), INSTALADO EM RAMAIS E SUB-RAMAIS DE GÁS - FORNECIMENTO E INSTALAÇÃO. AF_10/2020</t>
  </si>
  <si>
    <t>47,21</t>
  </si>
  <si>
    <t>LUVA COM REDUÇÃO, EM AÇO, CONEXÃO SOLDADA, DN 25 X 20 MM (1" X 3/4"), INSTALADO EM RAMAIS E SUB-RAMAIS DE GÁS - FORNECIMENTO E INSTALAÇÃO. AF_10/2020</t>
  </si>
  <si>
    <t>41,93</t>
  </si>
  <si>
    <t>CURVA 45 GRAUS, EM AÇO, CONEXÃO SOLDADA, DN 15 (1/2"), INSTALADO EM RAMAIS E SUB-RAMAIS DE GÁS - FORNECIMENTO E INSTALAÇÃO. AF_10/2020</t>
  </si>
  <si>
    <t>30,44</t>
  </si>
  <si>
    <t>CURVA 90 GRAUS, EM AÇO, CONEXÃO SOLDADA, DN 15 (1/2"), INSTALADO EM RAMAIS E SUB-RAMAIS DE GÁS - FORNECIMENTO E INSTALAÇÃO. AF_10/2020</t>
  </si>
  <si>
    <t>CURVA 45 GRAUS, EM AÇO, CONEXÃO SOLDADA, DN 20 (3/4"), INSTALADO EM RAMAIS E SUB-RAMAIS DE GÁS - FORNECIMENTO E INSTALAÇÃO. AF_10/2020</t>
  </si>
  <si>
    <t>CURVA 90 GRAUS, EM AÇO, CONEXÃO SOLDADA, DN 20 (3/4"), INSTALADO EM RAMAIS E SUB-RAMAIS DE GÁS - FORNECIMENTO E INSTALAÇÃO. AF_10/2020</t>
  </si>
  <si>
    <t>CURVA 45 GRAUS, EM AÇO, CONEXÃO SOLDADA, DN 25 (1"), INSTALADO EM RAMAIS E SUB-RAMAIS DE GÁS - FORNECIMENTO E INSTALAÇÃO. AF_10/2020</t>
  </si>
  <si>
    <t>74,45</t>
  </si>
  <si>
    <t>CURVA 90 GRAUS, EM AÇO, CONEXÃO SOLDADA, DN 25 (1"), INSTALADO EM RAMAIS E SUB-RAMAIS DE GÁS - FORNECIMENTO E INSTALAÇÃO. AF_10/2020</t>
  </si>
  <si>
    <t>TÊ, EM AÇO, CONEXÃO SOLDADA, DN 15 (1/2"), INSTALADO EM RAMAIS E SUB-RAMAIS DE GÁS - FORNECIMENTO E INSTALAÇÃO. AF_10/2020</t>
  </si>
  <si>
    <t>44,42</t>
  </si>
  <si>
    <t>TÊ, EM AÇO, CONEXÃO SOLDADA, DN 20 (3/4"), INSTALADO EM RAMAIS E SUB-RAMAIS DE GÁS - FORNECIMENTO E INSTALAÇÃO. AF_10/2020</t>
  </si>
  <si>
    <t>TÊ, EM AÇO, CONEXÃO SOLDADA, DN 25 (1"), INSTALADO EM RAMAIS E SUB-RAMAIS DE GÁS - FORNECIMENTO E INSTALAÇÃO. AF_10/2020</t>
  </si>
  <si>
    <t>97895</t>
  </si>
  <si>
    <t>CAIXA ENTERRADA HIDRÁULICA RETANGULAR, EM CONCRETO PRÉ-MOLDADO, DIMENSÕES INTERNAS: 0,3X0,3X0,3 M. AF_12/2020</t>
  </si>
  <si>
    <t>97896</t>
  </si>
  <si>
    <t>CAIXA ENTERRADA HIDRÁULICA RETANGULAR, EM CONCRETO PRÉ-MOLDADO, DIMENSÕES INTERNAS: 0,4X0,4X0,4 M. AF_12/2020</t>
  </si>
  <si>
    <t>97897</t>
  </si>
  <si>
    <t>CAIXA ENTERRADA HIDRÁULICA RETANGULAR, EM CONCRETO PRÉ-MOLDADO, DIMENSÕES INTERNAS: 0,6X0,6X0,5 M. AF_12/2020</t>
  </si>
  <si>
    <t>97898</t>
  </si>
  <si>
    <t>CAIXA ENTERRADA HIDRÁULICA RETANGULAR, EM CONCRETO PRÉ-MOLDADO, DIMENSÕES INTERNAS: 0,8X0,8X0,5 M. AF_12/2020</t>
  </si>
  <si>
    <t>CAIXA ENTERRADA HIDRÁULICA RETANGULAR EM ALVENARIA COM TIJOLOS CERÂMICOS MACIÇOS, DIMENSÕES INTERNAS: 0,3X0,3X0,3 M PARA REDE DE ESGOTO. AF_12/2020</t>
  </si>
  <si>
    <t>CAIXA ENTERRADA HIDRÁULICA RETANGULAR EM ALVENARIA COM TIJOLOS CERÂMICOS MACIÇOS, DIMENSÕES INTERNAS: 0,4X0,4X0,4 M PARA REDE DE ESGOTO. AF_12/2020</t>
  </si>
  <si>
    <t>CAIXA ENTERRADA HIDRÁULICA RETANGULAR EM ALVENARIA COM TIJOLOS CERÂMICOS MACIÇOS, DIMENSÕES INTERNAS: 0,6X0,6X0,6 M PARA REDE DE ESGOTO. AF_12/2020</t>
  </si>
  <si>
    <t>CAIXA ENTERRADA HIDRÁULICA RETANGULAR EM ALVENARIA COM TIJOLOS CERÂMICOS MACIÇOS, DIMENSÕES INTERNAS: 0,8X0,8X0,6 M PARA REDE DE ESGOTO. AF_12/2020</t>
  </si>
  <si>
    <t>CAIXA ENTERRADA HIDRÁULICA RETANGULAR EM ALVENARIA COM TIJOLOS CERÂMICOS MACIÇOS, DIMENSÕES INTERNAS: 1X1X0,6 M PARA REDE DE ESGOTO. AF_12/2020</t>
  </si>
  <si>
    <t>CAIXA ENTERRADA HIDRÁULICA RETANGULAR, EM ALVENARIA COM BLOCOS DE CONCRETO, DIMENSÕES INTERNAS: 0,4X0,4X0,4 M PARA REDE DE ESGOTO. AF_12/2020</t>
  </si>
  <si>
    <t>CAIXA ENTERRADA HIDRÁULICA RETANGULAR, EM ALVENARIA COM BLOCOS DE CONCRETO, DIMENSÕES INTERNAS: 0,6X0,6X0,6 M PARA REDE DE ESGOTO. AF_12/2020</t>
  </si>
  <si>
    <t>CAIXA ENTERRADA HIDRÁULICA RETANGULAR, EM ALVENARIA COM BLOCOS DE CONCRETO, DIMENSÕES INTERNAS: 0,8X0,8X0,6 M PARA REDE DE ESGOTO. AF_12/2020</t>
  </si>
  <si>
    <t>551,73</t>
  </si>
  <si>
    <t>CAIXA ENTERRADA HIDRÁULICA RETANGULAR, EM ALVENARIA COM BLOCOS DE CONCRETO, DIMENSÕES INTERNAS: 1X1X0,6 M PARA REDE DE ESGOTO. AF_12/2020</t>
  </si>
  <si>
    <t>CAIXA DE GORDURA SIMPLES, CIRCULAR, EM CONCRETO PRÉ-MOLDADO, DIÂMETRO INTERNO = 0,4 M, ALTURA INTERNA = 0,4 M. AF_12/2020</t>
  </si>
  <si>
    <t>CAIXA DE GORDURA SIMPLES (CAPACIDADE: 36L), RETANGULAR, EM ALVENARIA COM TIJOLOS CERÂMICOS MACIÇOS, DIMENSÕES INTERNAS = 0,2X0,4 M, ALTURA INTERNA = 0,8 M. AF_12/2020</t>
  </si>
  <si>
    <t>CAIXA DE GORDURA DUPLA (CAPACIDADE: 126 L), RETANGULAR, EM ALVENARIA COM TIJOLOS CERÂMICOS MACIÇOS, DIMENSÕES INTERNAS = 0,4X0,7 M, ALTURA INTERNA = 0,8 M. AF_12/2020</t>
  </si>
  <si>
    <t>CAIXA DE GORDURA ESPECIAL (CAPACIDADE: 312 L - PARA ATÉ 146 PESSOAS SERVIDAS NO PICO), RETANGULAR, EM ALVENARIA COM TIJOLOS CERÂMICOS MACIÇOS, DIMENSÕES INTERNAS = 0,4X1,2 M, ALTURA INTERNA = 1 M. AF_12/2020</t>
  </si>
  <si>
    <t>CAIXA DE GORDURA SIMPLES (CAPACIDADE: 36 L), RETANGULAR, EM ALVENARIA COM BLOCOS DE CONCRETO, DIMENSÕES INTERNAS = 0,2X0,4 M, ALTURA INTERNA = 0,8 M. AF_12/2020</t>
  </si>
  <si>
    <t>CAIXA DE GORDURA DUPLA (CAPACIDADE: 126 L), RETANGULAR, EM ALVENARIA COM BLOCOS DE CONCRETO, DIMENSÕES INTERNAS = 0,4X0,7 M, ALTURA INTERNA = 0,8 M. AF_12/2020</t>
  </si>
  <si>
    <t>CAIXA ENTERRADA HIDRÁULICA RETANGULAR EM ALVENARIA COM TIJOLOS CERÂMICOS MACIÇOS, DIMENSÕES INTERNAS: 0,3X0,3X0,3 M PARA REDE DE DRENAGEM. AF_12/2020</t>
  </si>
  <si>
    <t>CAIXA ENTERRADA HIDRÁULICA RETANGULAR EM ALVENARIA COM TIJOLOS CERÂMICOS MACIÇOS, DIMENSÕES INTERNAS: 0,4X0,4X0,4 M PARA REDE DE DRENAGEM. AF_12/2020</t>
  </si>
  <si>
    <t>CAIXA ENTERRADA HIDRÁULICA RETANGULAR EM ALVENARIA COM TIJOLOS CERÂMICOS MACIÇOS, DIMENSÕES INTERNAS: 0,6X0,6X0,6 M PARA REDE DE DRENAGEM. AF_12/2020</t>
  </si>
  <si>
    <t>CAIXA ENTERRADA HIDRÁULICA RETANGULAR EM ALVENARIA COM TIJOLOS CERÂMICOS MACIÇOS, DIMENSÕES INTERNAS: 0,8X0,8X0,6 M PARA REDE DE DRENAGEM. AF_12/2020</t>
  </si>
  <si>
    <t>CAIXA ENTERRADA HIDRÁULICA RETANGULAR EM ALVENARIA COM TIJOLOS CERÂMICOS MACIÇOS, DIMENSÕES INTERNAS: 1X1X0,6 M PARA REDE DE DRENAGEM. AF_12/2020</t>
  </si>
  <si>
    <t>CAIXA ENTERRADA HIDRÁULICA RETANGULAR, EM ALVENARIA COM BLOCOS DE CONCRETO, DIMENSÕES INTERNAS: 0,4X0,4X0,4 M PARA REDE DE DRENAGEM. AF_12/2020</t>
  </si>
  <si>
    <t>CAIXA ENTERRADA HIDRÁULICA RETANGULAR, EM ALVENARIA COM BLOCOS DE CONCRETO, DIMENSÕES INTERNAS: 0,6X0,6X0,6 M PARA REDE DE DRENAGEM. AF_12/2020</t>
  </si>
  <si>
    <t>CAIXA ENTERRADA HIDRÁULICA RETANGULAR, EM ALVENARIA COM BLOCOS DE CONCRETO, DIMENSÕES INTERNAS: 0,8X0,8X0,6 M PARA REDE DE DRENAGEM. AF_12/2020</t>
  </si>
  <si>
    <t>CAIXA ENTERRADA HIDRÁULICA RETANGULAR, EM ALVENARIA COM BLOCOS DE CONCRETO, DIMENSÕES INTERNAS: 1X1X0,6 M PARA REDE DE DRENAGEM. AF_12/2020</t>
  </si>
  <si>
    <t>102587</t>
  </si>
  <si>
    <t>FURO EM CAIXA D'ÁGUA COM ESPESSURA DE 2 ATÉ 5 MM E DIÂMETRO DE 15 MM. AF_06/2021</t>
  </si>
  <si>
    <t>102588</t>
  </si>
  <si>
    <t>FURO EM CAIXA D'ÁGUA COM ESPESSURA DE 6 ATÉ 8 MM E DIÂMETRO DE 15 MM. AF_06/2021</t>
  </si>
  <si>
    <t>102589</t>
  </si>
  <si>
    <t>FURO EM CAIXA D'ÁGUA COM ESPESSURA DE 2 ATÉ 5 MM E DIÂMETRO DE 20 MM. AF_06/2021</t>
  </si>
  <si>
    <t>102590</t>
  </si>
  <si>
    <t>FURO EM CAIXA D'ÁGUA COM ESPESSURA DE 6 ATÉ 8 MM E DIÂMETRO DE 20 MM. AF_06/2021</t>
  </si>
  <si>
    <t>102591</t>
  </si>
  <si>
    <t>FURO EM CAIXA D'ÁGUA COM ESPESSURA DE 2 ATÉ 5 MM E DIÂMETRO DE 25 MM. AF_06/2021</t>
  </si>
  <si>
    <t>102592</t>
  </si>
  <si>
    <t>FURO EM CAIXA D'ÁGUA COM ESPESSURA DE 6 ATÉ 8 MM E DIÂMETRO DE 25 MM. AF_06/2021</t>
  </si>
  <si>
    <t>102593</t>
  </si>
  <si>
    <t>FURO EM CAIXA D'ÁGUA COM ESPESSURA DE 2 ATÉ 5 MM E DIÂMETRO DE 32 MM. AF_06/2021</t>
  </si>
  <si>
    <t>102594</t>
  </si>
  <si>
    <t>FURO EM CAIXA D'ÁGUA COM ESPESSURA DE 6 ATÉ 8 MM E DIÂMETRO DE 32 MM. AF_06/2021</t>
  </si>
  <si>
    <t>102595</t>
  </si>
  <si>
    <t>FURO EM CAIXA D'ÁGUA COM ESPESSURA DE 2 ATÉ 5 MM E DIÂMETRO DE 40 MM. AF_06/2021</t>
  </si>
  <si>
    <t>102596</t>
  </si>
  <si>
    <t>FURO EM CAIXA D'ÁGUA COM ESPESSURA DE 6 ATÉ 8 MM E DIÂMETRO DE 40 MM. AF_06/2021</t>
  </si>
  <si>
    <t>102597</t>
  </si>
  <si>
    <t>FURO EM CAIXA D'ÁGUA COM ESPESSURA DE 2 ATÉ 5 MM E DIÂMETRO DE 50 MM. AF_06/2021</t>
  </si>
  <si>
    <t>102598</t>
  </si>
  <si>
    <t>FURO EM CAIXA D'ÁGUA COM ESPESSURA DE 6 ATÉ 8 MM E DIÂMETRO DE 50 MM. AF_06/2021</t>
  </si>
  <si>
    <t>102599</t>
  </si>
  <si>
    <t>FURO EM CAIXA D'ÁGUA COM ESPESSURA DE 2 ATÉ 5 MM E DIÂMETRO DE 60 MM. AF_06/2021</t>
  </si>
  <si>
    <t>102600</t>
  </si>
  <si>
    <t>FURO EM CAIXA D'ÁGUA COM ESPESSURA DE 6 ATÉ 8 MM E DIÂMETRO DE 60 MM. AF_06/2021</t>
  </si>
  <si>
    <t>102601</t>
  </si>
  <si>
    <t>FURO EM CAIXA D'ÁGUA COM ESPESSURA DE 2 ATÉ 5 MM E DIÂMETRO DE 75 MM. AF_06/2021</t>
  </si>
  <si>
    <t>102602</t>
  </si>
  <si>
    <t>FURO EM CAIXA D'ÁGUA COM ESPESSURA DE 6 ATÉ 8 MM E DIÂMETRO DE 75 MM. AF_06/2021</t>
  </si>
  <si>
    <t>102603</t>
  </si>
  <si>
    <t>FURO EM CAIXA D'ÁGUA COM ESPESSURA DE 2 ATÉ 5 MM E DIÂMETRO DE 100 MM. AF_06/2021</t>
  </si>
  <si>
    <t>102604</t>
  </si>
  <si>
    <t>FURO EM CAIXA D'ÁGUA COM ESPESSURA DE 6 ATÉ 8 MM E DIÂMETRO DE 100 MM. AF_06/2021</t>
  </si>
  <si>
    <t>102605</t>
  </si>
  <si>
    <t>CAIXA D´ÁGUA EM POLIETILENO, 500 LITROS - FORNECIMENTO E INSTALAÇÃO. AF_06/2021</t>
  </si>
  <si>
    <t>102606</t>
  </si>
  <si>
    <t>CAIXA D´ÁGUA EM POLIETILENO, 750 LITROS - FORNECIMENTO E INSTALAÇÃO. AF_06/2021</t>
  </si>
  <si>
    <t>102607</t>
  </si>
  <si>
    <t>CAIXA D´ÁGUA EM POLIETILENO, 1000 LITROS - FORNECIMENTO E INSTALAÇÃO. AF_06/2021</t>
  </si>
  <si>
    <t>102608</t>
  </si>
  <si>
    <t>CAIXA D´ÁGUA EM POLIETILENO, 1500 LITROS - FORNECIMENTO E INSTALAÇÃO. AF_06/2021</t>
  </si>
  <si>
    <t>102609</t>
  </si>
  <si>
    <t>CAIXA D´ÁGUA EM POLIETILENO, 2000 LITROS - FORNECIMENTO E INSTALAÇÃO. AF_06/2021</t>
  </si>
  <si>
    <t>102611</t>
  </si>
  <si>
    <t>CAIXA D´ÁGUA EM POLIÉSTER REFORÇADO COM FIBRA DE VIDRO, 500 LITROS - FORNECIMENTO E INSTALAÇÃO. AF_06/2021</t>
  </si>
  <si>
    <t>102613</t>
  </si>
  <si>
    <t>CAIXA D´ÁGUA EM POLIÉSTER REFORÇADO COM FIBRA DE VIDRO, 1000 LITROS - FORNECIMENTO E INSTALAÇÃO. AF_06/2021</t>
  </si>
  <si>
    <t>102614</t>
  </si>
  <si>
    <t>CAIXA D´ÁGUA EM POLIÉSTER REFORÇADO COM FIBRA DE VIDRO, 1500 LITROS - FORNECIMENTO E INSTALAÇÃO. AF_06/2021</t>
  </si>
  <si>
    <t>632,54</t>
  </si>
  <si>
    <t>102615</t>
  </si>
  <si>
    <t>CAIXA D´ÁGUA EM POLIÉSTER REFORÇADO COM FIBRA DE VIDRO, 2000 LITROS - FORNECIMENTO E INSTALAÇÃO. AF_06/2021</t>
  </si>
  <si>
    <t>102617</t>
  </si>
  <si>
    <t>CAIXA D´ÁGUA EM POLIÉSTER REFORÇADO COM FIBRA DE VIDRO, 5000 LITROS - FORNECIMENTO E INSTALAÇÃO. AF_06/2021</t>
  </si>
  <si>
    <t>102619</t>
  </si>
  <si>
    <t>CAIXA D´ÁGUA EM POLIÉSTER REFORÇADO COM FIBRA DE VIDRO, 10000 LITROS - FORNECIMENTO E INSTALAÇÃO. AF_06/2021</t>
  </si>
  <si>
    <t>102622</t>
  </si>
  <si>
    <t>CAIXA D´ÁGUA EM POLIETILENO, 500 LITROS (INCLUSOS TUBOS, CONEXÕES E TORNEIRA DE BÓIA) - FORNECIMENTO E INSTALAÇÃO. AF_06/2021</t>
  </si>
  <si>
    <t>102623</t>
  </si>
  <si>
    <t>CAIXA D´ÁGUA EM POLIETILENO, 1000 LITROS (INCLUSOS TUBOS, CONEXÕES E TORNEIRA DE BÓIA) - FORNECIMENTO E INSTALAÇÃO. AF_06/2021</t>
  </si>
  <si>
    <t>28,37</t>
  </si>
  <si>
    <t>TANQUE DE LOUÇA BRANCA COM COLUNA, 30L OU EQUIVALENTE - FORNECIMENTO E INSTALAÇÃO. AF_01/2020</t>
  </si>
  <si>
    <t>TANQUE DE LOUÇA BRANCA SUSPENSO, 18L OU EQUIVALENTE - FORNECIMENTO E INSTALAÇÃO. AF_01/2020</t>
  </si>
  <si>
    <t>TANQUE DE MÁRMORE SINTÉTICO COM COLUNA, 22L OU EQUIVALENTE   FORNECIMENTO E INSTALAÇÃO. AF_01/2020</t>
  </si>
  <si>
    <t>419,82</t>
  </si>
  <si>
    <t>TANQUE DE MÁRMORE SINTÉTICO SUSPENSO, 22L OU EQUIVALENTE - FORNECIMENTO E INSTALAÇÃO. AF_01/2020</t>
  </si>
  <si>
    <t>VÁLVULA EM METAL CROMADO 1.1/2 X 1.1/2 PARA TANQUE OU LAVATÓRIO, COM OU SEM LADRÃO - FORNECIMENTO E INSTALAÇÃO. AF_01/2020</t>
  </si>
  <si>
    <t>25,73</t>
  </si>
  <si>
    <t>VÁLVULA EM METAL CROMADO TIPO AMERICANA 3.1/2 X 1.1/2 PARA PIA - FORNECIMENTO E INSTALAÇÃO. AF_01/2020</t>
  </si>
  <si>
    <t>73,32</t>
  </si>
  <si>
    <t>VÁLVULA EM PLÁSTICO 1 PARA PIA, TANQUE OU LAVATÓRIO, COM OU SEM LADRÃO - FORNECIMENTO E INSTALAÇÃO. AF_01/2020</t>
  </si>
  <si>
    <t>VÁLVULA EM PLÁSTICO CROMADO TIPO AMERICANA 3.1/2 X 1.1/2 SEM ADAPTADOR PARA PIA - FORNECIMENTO E INSTALAÇÃO. AF_01/2020</t>
  </si>
  <si>
    <t>SIFÃO DO TIPO GARRAFA EM METAL CROMADO 1 X 1.1/2 - FORNECIMENTO E INSTALAÇÃO. AF_01/2020</t>
  </si>
  <si>
    <t>SIFÃO DO TIPO GARRAFA/COPO EM PVC 1.1/4  X 1.1/2 - FORNECIMENTO E INSTALAÇÃO. AF_01/2020</t>
  </si>
  <si>
    <t>SIFÃO DO TIPO FLEXÍVEL EM PVC 1  X 1.1/2  - FORNECIMENTO E INSTALAÇÃO. AF_01/2020</t>
  </si>
  <si>
    <t>ENGATE FLEXÍVEL EM PLÁSTICO BRANCO, 1/2 X 30CM - FORNECIMENTO E INSTALAÇÃO. AF_01/2020</t>
  </si>
  <si>
    <t>ENGATE FLEXÍVEL EM PLÁSTICO BRANCO, 1/2 X 40CM - FORNECIMENTO E INSTALAÇÃO. AF_01/2020</t>
  </si>
  <si>
    <t>ENGATE FLEXÍVEL EM INOX, 1/2  X 30CM - FORNECIMENTO E INSTALAÇÃO. AF_01/2020</t>
  </si>
  <si>
    <t>ENGATE FLEXÍVEL EM INOX, 1/2  X 40CM - FORNECIMENTO E INSTALAÇÃO. AF_01/2020</t>
  </si>
  <si>
    <t>54,55</t>
  </si>
  <si>
    <t>VASO SANITÁRIO SIFONADO COM CAIXA ACOPLADA LOUÇA BRANCA - FORNECIMENTO E INSTALAÇÃO. AF_01/2020</t>
  </si>
  <si>
    <t>BANCADA DE GRANITO CINZA POLIDO, DE 1,50 X 0,60 M, PARA PIA DE COZINHA - FORNECIMENTO E INSTALAÇÃO. AF_01/2020</t>
  </si>
  <si>
    <t>BANCADA DE MÁRMORE BRANCO POLIDO, DE 1,50 X 0,60 M, PARA PIA DE COZINHA - FORNECIMENTO E INSTALAÇÃO. AF_01/2020</t>
  </si>
  <si>
    <t>BANCADA DE MÁRMORE SINTÉTICO, DE 120 X 60CM, COM CUBA INTEGRADA - FORNECIMENTO E INSTALAÇÃO. AF_01/2020</t>
  </si>
  <si>
    <t>BANCADA DE GRANITO CINZA POLIDO, DE 0,50 X 0,60 M, PARA LAVATÓRIO - FORNECIMENTO E INSTALAÇÃO. AF_01/2020</t>
  </si>
  <si>
    <t>BANCADA DE MÁRMORE BRANCO POLIDO, DE 0,50 X 0,60 M, PARA LAVATÓRIO - FORNECIMENTO E INSTALAÇÃO. AF_01/2020</t>
  </si>
  <si>
    <t>CUBA DE EMBUTIR RETANGULAR DE AÇO INOXIDÁVEL, 46 X 30 X 12 CM - FORNECIMENTO E INSTALAÇÃO. AF_01/2020</t>
  </si>
  <si>
    <t>CUBA DE EMBUTIR OVAL EM LOUÇA BRANCA, 35 X 50CM OU EQUIVALENTE - FORNECIMENTO E INSTALAÇÃO. AF_01/2020</t>
  </si>
  <si>
    <t>LAVATÓRIO LOUÇA BRANCA COM COLUNA, *44 X 35,5* CM, PADRÃO POPULAR - FORNECIMENTO E INSTALAÇÃO. AF_01/2020</t>
  </si>
  <si>
    <t>LAVATÓRIO LOUÇA BRANCA COM COLUNA, 45 X 55CM OU EQUIVALENTE, PADRÃO MÉDIO - FORNECIMENTO E INSTALAÇÃO. AF_01/2020</t>
  </si>
  <si>
    <t>LAVATÓRIO LOUÇA BRANCA SUSPENSO, 29,5 X 39CM OU EQUIVALENTE, PADRÃO POPULAR - FORNECIMENTO E INSTALAÇÃO. AF_01/2020</t>
  </si>
  <si>
    <t>APARELHO MISTURADOR DE MESA PARA LAVATÓRIO, PADRÃO MÉDIO - FORNECIMENTO E INSTALAÇÃO. AF_01/2020</t>
  </si>
  <si>
    <t>TORNEIRA CROMADA DE MESA, 1/2 OU 3/4, PARA LAVATÓRIO, PADRÃO POPULAR - FORNECIMENTO E INSTALAÇÃO. AF_01/2020</t>
  </si>
  <si>
    <t>APARELHO MISTURADOR DE MESA PARA PIA DE COZINHA, PADRÃO MÉDIO - FORNECIMENTO E INSTALAÇÃO. AF_01/2020</t>
  </si>
  <si>
    <t>TORNEIRA CROMADA TUBO MÓVEL, DE MESA, 1/2 OU 3/4, PARA PIA DE COZINHA, PADRÃO ALTO - FORNECIMENTO E INSTALAÇÃO. AF_01/2020</t>
  </si>
  <si>
    <t>TORNEIRA CROMADA TUBO MÓVEL, DE PAREDE, 1/2 OU 3/4, PARA PIA DE COZINHA, PADRÃO MÉDIO - FORNECIMENTO E INSTALAÇÃO. AF_01/2020</t>
  </si>
  <si>
    <t>TORNEIRA CROMADA LONGA, DE PAREDE, 1/2 OU 3/4, PARA PIA DE COZINHA, PADRÃO POPULAR - FORNECIMENTO E INSTALAÇÃO. AF_01/2020</t>
  </si>
  <si>
    <t>40,76</t>
  </si>
  <si>
    <t>TORNEIRA CROMADA 1/2 OU 3/4 PARA TANQUE, PADRÃO POPULAR - FORNECIMENTO E INSTALAÇÃO. AF_01/2020</t>
  </si>
  <si>
    <t>TORNEIRA CROMADA 1/2 OU 3/4 PARA TANQUE, PADRÃO MÉDIO - FORNECIMENTO E INSTALAÇÃO. AF_01/2020</t>
  </si>
  <si>
    <t>TORNEIRA CROMADA DE MESA, 1/2 OU 3/4, PARA LAVATÓRIO, PADRÃO MÉDIO - FORNECIMENTO E INSTALAÇÃO. AF_01/2020</t>
  </si>
  <si>
    <t>TORNEIRA PLÁSTICA 3/4 PARA TANQUE - FORNECIMENTO E INSTALAÇÃO. AF_01/2020</t>
  </si>
  <si>
    <t>TANQUE DE LOUÇA BRANCA COM COLUNA, 30L OU EQUIVALENTE, INCLUSO SIFÃO FLEXÍVEL EM PVC, VÁLVULA METÁLICA E TORNEIRA DE METAL CROMADO PADRÃO MÉDIO - FORNECIMENTO E INSTALAÇÃO. AF_01/2020</t>
  </si>
  <si>
    <t>TANQUE DE LOUÇA BRANCA COM COLUNA, 30L OU EQUIVALENTE, INCLUSO SIFÃO FLEXÍVEL EM PVC, VÁLVULA PLÁSTICA E TORNEIRA DE METAL CROMADO PADRÃO POPULAR - FORNECIMENTO E INSTALAÇÃO. AF_01/2020</t>
  </si>
  <si>
    <t>TANQUE DE LOUÇA BRANCA COM COLUNA, 30L OU EQUIVALENTE, INCLUSO SIFÃO FLEXÍVEL EM PVC, VÁLVULA PLÁSTICA E TORNEIRA DE PLÁSTICO - FORNECIMENTO E INSTALAÇÃO. AF_01/2020</t>
  </si>
  <si>
    <t>TANQUE DE LOUÇA BRANCA SUSPENSO, 18L OU EQUIVALENTE, INCLUSO SIFÃO TIPO GARRAFA EM METAL CROMADO, VÁLVULA METÁLICA E TORNEIRA DE METAL CROMADO PADRÃO MÉDIO - FORNECIMENTO E INSTALAÇÃO. AF_01/2020</t>
  </si>
  <si>
    <t>TANQUE DE LOUÇA BRANCA SUSPENSO, 18L OU EQUIVALENTE, INCLUSO SIFÃO TIPO GARRAFA EM PVC, VÁLVULA PLÁSTICA E TORNEIRA DE METAL CROMADO PADRÃO POPULAR - FORNECIMENTO E INSTALAÇÃO. AF_01/2020</t>
  </si>
  <si>
    <t>TANQUE DE LOUÇA BRANCA SUSPENSO, 18L OU EQUIVALENTE, INCLUSO SIFÃO TIPO GARRAFA EM PVC, VÁLVULA PLÁSTICA E TORNEIRA DE PLÁSTICO - FORNECIMENTO E INSTALAÇÃO. AF_01/2020</t>
  </si>
  <si>
    <t>TANQUE DE MÁRMORE SINTÉTICO COM COLUNA, 22L OU EQUIVALENTE, INCLUSO SIFÃO FLEXÍVEL EM PVC, VÁLVULA PLÁSTICA E TORNEIRA DE METAL CROMADO PADRÃO POPULAR - FORNECIMENTO E INSTALAÇÃO. AF_01/2020</t>
  </si>
  <si>
    <t>TANQUE DE MÁRMORE SINTÉTICO COM COLUNA, 22L OU EQUIVALENTE, INCLUSO SIFÃO FLEXÍVEL EM PVC, VÁLVULA PLÁSTICA E TORNEIRA DE PLÁSTICO - FORNECIMENTO E INSTALAÇÃO. AF_01/2020</t>
  </si>
  <si>
    <t>TANQUE DE MÁRMORE SINTÉTICO SUSPENSO, 22L OU EQUIVALENTE, INCLUSO SIFÃO TIPO GARRAFA EM PVC, VÁLVULA PLÁSTICA E TORNEIRA DE METAL CROMADO PADRÃO POPULAR - FORNEC. E INSTALAÇÃO. AF_01/2020</t>
  </si>
  <si>
    <t>TANQUE DE MÁRMORE SINTÉTICO SUSPENSO, 22L OU EQUIVALENTE, INCLUSO SIFÃO TIPO GARRAFA EM PVC, VÁLVULA PLÁSTICA E TORNEIRA DE PLÁSTICO - FORNECIMENTO E INSTALAÇÃO. AF_01/2020</t>
  </si>
  <si>
    <t>TANQUE DE MÁRMORE SINTÉTICO SUSPENSO, 22L OU EQUIVALENTE, INCLUSO SIFÃO FLEXÍVEL EM PVC, VÁLVULA PLÁSTICA E TORNEIRA DE METAL CROMADO PADRÃO POPULAR - FORNECIMENTO E INSTALAÇÃO. AF_01/2020</t>
  </si>
  <si>
    <t>TANQUE DE MÁRMORE SINTÉTICO SUSPENSO, 22L OU EQUIVALENTE, INCLUSO SIFÃO FLEXÍVEL EM PVC, VÁLVULA PLÁSTICA E TORNEIRA DE PLÁSTICO - FORNECIMENTO E INSTALAÇÃO. AF_01/2020</t>
  </si>
  <si>
    <t>VASO SANITÁRIO SIFONADO COM CAIXA ACOPLADA LOUÇA BRANCA, INCLUSO ENGATE FLEXÍVEL EM PLÁSTICO BRANCO, 1/2  X 40CM - FORNECIMENTO E INSTALAÇÃO. AF_01/2020</t>
  </si>
  <si>
    <t>VASO SANITÁRIO SIFONADO COM CAIXA ACOPLADA LOUÇA BRANCA - PADRÃO MÉDIO, INCLUSO ENGATE FLEXÍVEL EM METAL CROMADO, 1/2  X 40CM - FORNECIMENTO E INSTALAÇÃO. AF_01/2020</t>
  </si>
  <si>
    <t>BANCADA DE MÁRMORE SINTÉTICO 120 X 60CM, COM CUBA INTEGRADA, INCLUSO SIFÃO TIPO GARRAFA EM PVC, VÁLVULA EM PLÁSTICO CROMADO TIPO AMERICANA E TORNEIRA CROMADA LONGA, DE PAREDE, PADRÃO POPULAR - FORNECIMENTO E INSTALAÇÃO. AF_01/2020</t>
  </si>
  <si>
    <t>BANCADA DE MÁRMORE SINTÉTICO 120 X 60CM, COM CUBA INTEGRADA, INCLUSO SIFÃO TIPO FLEXÍVEL EM PVC, VÁLVULA EM PLÁSTICO CROMADO TIPO AMERICANA E TORNEIRA CROMADA LONGA, DE PAREDE, PADRÃO POPULAR - FORNECIMENTO E INSTALAÇÃO. AF_01/2020</t>
  </si>
  <si>
    <t>CUBA DE EMBUTIR DE AÇO INOXIDÁVEL MÉDIA, INCLUSO VÁLVULA TIPO AMERICANA EM METAL CROMADO E SIFÃO FLEXÍVEL EM PVC - FORNECIMENTO E INSTALAÇÃO. AF_01/2020</t>
  </si>
  <si>
    <t>CUBA DE EMBUTIR DE AÇO INOXIDÁVEL MÉDIA, INCLUSO VÁLVULA TIPO AMERICANA E SIFÃO TIPO GARRAFA EM METAL CROMADO - FORNECIMENTO E INSTALAÇÃO. AF_01/2020</t>
  </si>
  <si>
    <t>CUBA DE EMBUTIR OVAL EM LOUÇA BRANCA, 35 X 50CM OU EQUIVALENTE, INCLUSO VÁLVULA EM METAL CROMADO E SIFÃO FLEXÍVEL EM PVC - FORNECIMENTO E INSTALAÇÃO. AF_01/2020</t>
  </si>
  <si>
    <t>CUBA DE EMBUTIR OVAL EM LOUÇA BRANCA, 35 X 50CM OU EQUIVALENTE, INCLUSO VÁLVULA E SIFÃO TIPO GARRAFA EM METAL CROMADO - FORNECIMENTO E INSTALAÇÃO. AF_01/2020</t>
  </si>
  <si>
    <t>LAVATÓRIO LOUÇA BRANCA COM COLUNA, *44 X 35,5* CM, PADRÃO POPULAR, INCLUSO SIFÃO FLEXÍVEL EM PVC, VÁLVULA E ENGATE FLEXÍVEL 30CM EM PLÁSTICO E COM TORNEIRA CROMADA PADRÃO POPULAR - FORNECIMENTO E INSTALAÇÃO. AF_01/2020</t>
  </si>
  <si>
    <t>LAVATÓRIO LOUÇA BRANCA COM COLUNA, 45 X 55CM OU EQUIVALENTE, PADRÃO MÉDIO, INCLUSO SIFÃO TIPO GARRAFA, VÁLVULA E ENGATE FLEXÍVEL DE 40CM EM METAL CROMADO, COM APARELHO MISTURADOR PADRÃO MÉDIO - FORNECIMENTO E INSTALAÇÃO. AF_01/2020</t>
  </si>
  <si>
    <t>LAVATÓRIO LOUÇA BRANCA COM COLUNA, 45 X 55CM OU EQUIVALENTE, PADRÃO MÉDIO, INCLUSO SIFÃO TIPO GARRAFA, VÁLVULA E ENGATE FLEXÍVEL DE 40CM EM METAL CROMADO, COM TORNEIRA CROMADA DE MESA, PADRÃO MÉDIO - FORNECIMENTO E INSTALAÇÃO. AF_01/2020</t>
  </si>
  <si>
    <t>LAVATÓRIO LOUÇA BRANCA SUSPENSO, 29,5 X 39CM OU EQUIVALENTE, PADRÃO POPULAR, INCLUSO SIFÃO TIPO GARRAFA EM PVC, VÁLVULA E ENGATE FLEXÍVEL 30CM EM PLÁSTICO E TORNEIRA CROMADA DE MESA, PADRÃO POPULAR - FORNECIMENTO E INSTALAÇÃO. AF_01/2020</t>
  </si>
  <si>
    <t>204,45</t>
  </si>
  <si>
    <t>LAVATÓRIO LOUÇA BRANCA SUSPENSO, 29,5 X 39CM OU EQUIVALENTE, PADRÃO POPULAR, INCLUSO SIFÃO FLEXÍVEL EM PVC, VÁLVULA E ENGATE FLEXÍVEL 30CM EM PLÁSTICO E TORNEIRA CROMADA DE MESA, PADRÃO POPULAR - FORNECIMENTO E INSTALAÇÃO. AF_01/2020</t>
  </si>
  <si>
    <t>BANCADA MÁRMORE BRANCO, 50 X 60 CM, INCLUSO CUBA DE EMBUTIR OVAL EM LOUÇA BRANCA 35 X 50 CM, VÁLVULA, SIFÃO TIPO GARRAFA E ENGATE FLEXÍVEL 40 CM EM METAL CROMADO E APARELHO MISTURADOR DE MESA, PADRÃO MÉDIO - FORNEC. E INSTALAÇÃO. AF_01/2020</t>
  </si>
  <si>
    <t>BANCADA GRANITO CINZA,  50 X 60 CM, INCL. CUBA DE EMBUTIR OVAL LOUÇA BRANCA 35 X 50 CM, VÁLVULA METAL CROMADO, SIFÃO FLEXÍVEL PVC, ENGATE 30 CM FLEXÍVEL PLÁSTICO E TORNEIRA CROMADA DE MESA, PADRÃO POPULAR - FORNEC. E INSTALAÇÃO. AF_01/2020</t>
  </si>
  <si>
    <t>BANCADA GRANITO CINZA  150 X 60 CM, COM CUBA DE EMBUTIR DE AÇO, VÁLVULA AMERICANA EM METAL, SIFÃO FLEXÍVEL EM PVC, ENGATE FLEXÍVEL 30 CM, TORNEIRA CROMADA LONGA, DE PAREDE, 1/2 OU 3/4, P/ COZINHA, PADRÃO POPULAR - FORNEC. E INSTALAÇÃO. AF_01/2020</t>
  </si>
  <si>
    <t>BANCADA MÁRMORE BRANCO 150 X 60 CM, COM CUBA DE EMBUTIR DE AÇO, VÁLVULA AMERICANA E SIFÃO TIPO GARRAFA EM METAL , ENGATE FLEXÍVEL 30 CM, TORNEIRA CROMADA, DE MESA, 1/2 OU 3/4, PARA PIA COZINHA, PADRÃO ALTO - FORNEC. E INSTALAÇÃO. AF_01/2020</t>
  </si>
  <si>
    <t>VASO SANITARIO SIFONADO CONVENCIONAL COM  LOUÇA BRANCA - FORNECIMENTO E INSTALAÇÃO. AF_01/2020</t>
  </si>
  <si>
    <t>VASO SANITARIO SIFONADO CONVENCIONAL PARA PCD SEM FURO FRONTAL COM  LOUÇA BRANCA SEM ASSENTO -  FORNECIMENTO E INSTALAÇÃO. AF_01/2020</t>
  </si>
  <si>
    <t>VASO SANITARIO SIFONADO CONVENCIONAL PARA PCD SEM FURO FRONTAL COM LOUÇA BRANCA SEM ASSENTO, INCLUSO CONJUNTO DE LIGAÇÃO PARA BACIA SANITÁRIA AJUSTÁVEL - FORNECIMENTO E INSTALAÇÃO. AF_01/2020</t>
  </si>
  <si>
    <t>PORTA TOALHA ROSTO EM METAL CROMADO, TIPO ARGOLA, INCLUSO FIXAÇÃO. AF_01/2020</t>
  </si>
  <si>
    <t>PORTA TOALHA BANHO EM METAL CROMADO, TIPO BARRA, INCLUSO FIXAÇÃO. AF_01/2020</t>
  </si>
  <si>
    <t>PAPELEIRA DE PAREDE EM METAL CROMADO SEM TAMPA, INCLUSO FIXAÇÃO. AF_01/2020</t>
  </si>
  <si>
    <t>SABONETEIRA DE PAREDE EM METAL CROMADO, INCLUSO FIXAÇÃO. AF_01/2020</t>
  </si>
  <si>
    <t>57,40</t>
  </si>
  <si>
    <t>KIT DE ACESSORIOS PARA BANHEIRO EM METAL CROMADO, 5 PECAS, INCLUSO FIXAÇÃO. AF_01/2020</t>
  </si>
  <si>
    <t>SABONETEIRA PLASTICA TIPO DISPENSER PARA SABONETE LIQUIDO COM RESERVATORIO 800 A 1500 ML, INCLUSO FIXAÇÃO. AF_01/2020</t>
  </si>
  <si>
    <t>100848</t>
  </si>
  <si>
    <t>VASO SANITÁRIO INFANTIL LOUÇA BRANCA - FORNECIMENTO E INSTALACAO. AF_01/2020</t>
  </si>
  <si>
    <t>100849</t>
  </si>
  <si>
    <t>ASSENTO SANITÁRIO CONVENCIONAL - FORNECIMENTO E INSTALACAO. AF_01/2020</t>
  </si>
  <si>
    <t>100851</t>
  </si>
  <si>
    <t>ASSENTO SANITÁRIO INFANTIL - FORNECIMENTO E INSTALACAO. AF_01/2020</t>
  </si>
  <si>
    <t>100852</t>
  </si>
  <si>
    <t>CUBA DE EMBUTIR RETANGULAR DE AÇO INOXIDÁVEL, 56 X 33 X 12 CM - FORNECIMENTO E INSTALAÇÃO. AF_01/2020</t>
  </si>
  <si>
    <t>100854</t>
  </si>
  <si>
    <t>TORNEIRA CROMADA DE MESA PARA LAVATÓRIO COM SENSOR DE PRESENCA. AF_01/2020</t>
  </si>
  <si>
    <t>100855</t>
  </si>
  <si>
    <t>SABONETEIRA DE PAREDE EM PLASTICO ABS COM ACABAMENTO CROMADO E ACRILICO, INCLUSO FIXAÇÃO. AF_01/2020</t>
  </si>
  <si>
    <t>100856</t>
  </si>
  <si>
    <t>MANOPLA E CANOPLA CROMADA  FORNECIMENTO E INSTALAÇÃO. AF_01/2020</t>
  </si>
  <si>
    <t>23,14</t>
  </si>
  <si>
    <t>100857</t>
  </si>
  <si>
    <t>ACABAMENTO MONOCOMANDO PARA CHUVEIRO  FORNECIMENTO E INSTALAÇÃO. AF_01/2020</t>
  </si>
  <si>
    <t>100858</t>
  </si>
  <si>
    <t>MICTÓRIO SIFONADO LOUÇA BRANCA  PADRÃO MÉDIO  FORNECIMENTO E INSTALAÇÃO. AF_01/2020</t>
  </si>
  <si>
    <t>100859</t>
  </si>
  <si>
    <t>MICTÓRIO SIFONADO LOUÇA BRANCA PARA ENTRADA DE ÁGUA EMBUTIDA  PADRÃO ALTO  FORNECIMENTO E INSTALAÇÃO. AF_01/2020</t>
  </si>
  <si>
    <t>100860</t>
  </si>
  <si>
    <t>CHUVEIRO ELÉTRICO COMUM CORPO PLÁSTICO, TIPO DUCHA  FORNECIMENTO E INSTALAÇÃO. AF_01/2020</t>
  </si>
  <si>
    <t>100861</t>
  </si>
  <si>
    <t>SUPORTE MÃO FRANCESA EM AÇO, ABAS IGUAIS 30 CM, CAPACIDADE MINIMA 60 KG, BRANCO - FORNECIMENTO E INSTALAÇÃO. AF_01/2020</t>
  </si>
  <si>
    <t>100862</t>
  </si>
  <si>
    <t>SUPORTE MÃO FRANCESA EM ACO, ABAS IGUAIS 40 CM, CAPACIDADE MINIMA 70 KG, BRANCO - FORNECIMENTO E INSTALAÇÃO. AF_01/2020</t>
  </si>
  <si>
    <t>100863</t>
  </si>
  <si>
    <t>BARRA DE APOIO EM "L", EM ACO INOX POLIDO 70 X 70 CM, FIXADA NA PAREDE - FORNECIMENTO E INSTALACAO. AF_01/2020</t>
  </si>
  <si>
    <t>100864</t>
  </si>
  <si>
    <t>BARRA DE APOIO EM "L", EM ACO INOX POLIDO 80 X 80 CM, FIXADA NA PAREDE - FORNECIMENTO E INSTALACAO. AF_01/2020</t>
  </si>
  <si>
    <t>100865</t>
  </si>
  <si>
    <t>BARRA DE APOIO LATERAL ARTICULADA, COM TRAVA, EM ACO INOX POLIDO, FIXADA NA PAREDE - FORNECIMENTO E INSTALAÇÃO. AF_01/2020</t>
  </si>
  <si>
    <t>100866</t>
  </si>
  <si>
    <t>BARRA DE APOIO RETA, EM ACO INOX POLIDO, COMPRIMENTO 60CM, FIXADA NA PAREDE - FORNECIMENTO E INSTALAÇÃO. AF_01/2020</t>
  </si>
  <si>
    <t>100867</t>
  </si>
  <si>
    <t>BARRA DE APOIO RETA, EM ACO INOX POLIDO, COMPRIMENTO 70 CM,  FIXADA NA PAREDE - FORNECIMENTO E INSTALAÇÃO. AF_01/2020</t>
  </si>
  <si>
    <t>100868</t>
  </si>
  <si>
    <t>BARRA DE APOIO RETA, EM ACO INOX POLIDO, COMPRIMENTO 80 CM,  FIXADA NA PAREDE - FORNECIMENTO E INSTALAÇÃO. AF_01/2020</t>
  </si>
  <si>
    <t>100869</t>
  </si>
  <si>
    <t>BARRA DE APOIO RETA, EM ACO INOX POLIDO, COMPRIMENTO 90 CM,  FIXADA NA PAREDE - FORNECIMENTO E INSTALAÇÃO. AF_01/2020</t>
  </si>
  <si>
    <t>100870</t>
  </si>
  <si>
    <t>BARRA DE APOIO RETA, EM ALUMINIO, COMPRIMENTO 60 CM,  FIXADA NA PAREDE - FORNECIMENTO E INSTALAÇÃO. AF_01/2020</t>
  </si>
  <si>
    <t>100871</t>
  </si>
  <si>
    <t>BARRA DE APOIO RETA, EM ALUMINIO, COMPRIMENTO 70 CM,  FIXADA NA PAREDE - FORNECIMENTO E INSTALAÇÃO. AF_01/2020</t>
  </si>
  <si>
    <t>100872</t>
  </si>
  <si>
    <t>BARRA DE APOIO RETA, EM ALUMINIO, COMPRIMENTO 80 CM,  FIXADA NA PAREDE - FORNECIMENTO E INSTALAÇÃO. AF_01/2020</t>
  </si>
  <si>
    <t>100873</t>
  </si>
  <si>
    <t>BARRA DE APOIO RETA, EM ALUMINIO, COMPRIMENTO 90 CM,  FIXADA NA PAREDE - FORNECIMENTO E INSTALAÇÃO. AF_01/2020</t>
  </si>
  <si>
    <t>100874</t>
  </si>
  <si>
    <t>PUXADOR PARA PCD, FIXADO NA PORTA - FORNECIMENTO E INSTALAÇÃO. AF_01/2020</t>
  </si>
  <si>
    <t>100875</t>
  </si>
  <si>
    <t>BANCO ARTICULADO, EM ACO INOX, PARA PCD, FIXADO NA PAREDE - FORNECIMENTO E INSTALAÇÃO. AF_01/2020</t>
  </si>
  <si>
    <t>100878</t>
  </si>
  <si>
    <t>VASO SANITÁRIO SIFONADO COM CAIXA ACOPLADA, LOUÇA BRANCA - PADRÃO ALTO - FORNECIMENTO E INSTALAÇÃO. AF_01/2020</t>
  </si>
  <si>
    <t>98058</t>
  </si>
  <si>
    <t>98059</t>
  </si>
  <si>
    <t>98060</t>
  </si>
  <si>
    <t>98061</t>
  </si>
  <si>
    <t>98062</t>
  </si>
  <si>
    <t>98063</t>
  </si>
  <si>
    <t>98064</t>
  </si>
  <si>
    <t>98065</t>
  </si>
  <si>
    <t>CAIXA DE GORDURA ESPECIAL (CAPACIDADE: 312 L - PARA ATÉ 146 PESSOAS SERVIDAS NO PICO), RETANGULAR, EM ALVENARIA COM BLOCOS DE CONCRETO, DIMENSÕES INTERNAS = 0,4X1,2 M, ALTURA INTERNA = 1 M. AF_12/2020</t>
  </si>
  <si>
    <t>CAIXA DE GORDURA PEQUENA (CAPACIDADE: 19 L), CIRCULAR, EM PVC, DIÂMETRO INTERNO= 0,3 M. AF_12/2020</t>
  </si>
  <si>
    <t>CAIXA DE INSPEÇÃO PARA ATERRAMENTO, CIRCULAR, EM POLIETILENO, DIÂMETRO INTERNO = 0,3 M. AF_12/2020</t>
  </si>
  <si>
    <t>98112</t>
  </si>
  <si>
    <t>TIL (TUBO DE INSPEÇÃO E LIMPEZA) CONDOMINIAL PARA ESGOTO, EM PVC, DN 100 X 100 MM. AF_12/2020</t>
  </si>
  <si>
    <t>TAMPA CIRCULAR PARA ESGOTO E DRENAGEM, EM FERRO FUNDIDO, DIÂMETRO INTERNO = 0,6 M. AF_12/2020</t>
  </si>
  <si>
    <t>111,10</t>
  </si>
  <si>
    <t>470,68</t>
  </si>
  <si>
    <t>72,65</t>
  </si>
  <si>
    <t>80,46</t>
  </si>
  <si>
    <t>51,83</t>
  </si>
  <si>
    <t>94,58</t>
  </si>
  <si>
    <t>110,49</t>
  </si>
  <si>
    <t>78,01</t>
  </si>
  <si>
    <t>73,21</t>
  </si>
  <si>
    <t>80,05</t>
  </si>
  <si>
    <t>95636</t>
  </si>
  <si>
    <t>KIT CAVALETE PARA MEDIÇÃO DE ÁGUA - ENTRADA PRINCIPAL, EM AÇO GALVANIZADO DN 25 (1 )   FORNECIMENTO E INSTALAÇÃO (EXCLUSIVE HIDRÔMETRO). AF_11/2016</t>
  </si>
  <si>
    <t>838,82</t>
  </si>
  <si>
    <t>204,07</t>
  </si>
  <si>
    <t>13,28</t>
  </si>
  <si>
    <t>32,29</t>
  </si>
  <si>
    <t>24,62</t>
  </si>
  <si>
    <t>SUPORTE PARA ATÉ 3 TUBOS HORIZONTAIS, ESPAÇADO A CADA 1 M, EM PERFILADO DE SEÇÃO 38X76 MM, POR METRO DE TUBULAÇÃO FIXADA. AF_05/2015</t>
  </si>
  <si>
    <t>SUPORTE PARA MAIS DE 3 TUBOS HORIZONTAIS, ESPAÇADO A CADA 1 M, EM PERFILADO DE SEÇÃO 38X76 MM, POR METRO DE TUBULAÇÃO FIXADA. AF_05/2015</t>
  </si>
  <si>
    <t>SUPORTE PARA ATÉ 3 TUBOS VERTICAIS, ESPAÇADO A CADA 3 M, EM PERFILADO DE SEÇÃO 38X38 MM, POR METRO DE TUBULAÇÃO FIXADA. AF_05/2015</t>
  </si>
  <si>
    <t>SUPORTE PARA MAIS DE 3 TUBOS VERTICAIS, ESPAÇADO A CADA 3 M, EM PERFILADO DE SEÇÃO 38X38 MM, POR METRO DE TUBULAÇÃO FIXADA. AF_05/2015</t>
  </si>
  <si>
    <t>11,89</t>
  </si>
  <si>
    <t>18,79</t>
  </si>
  <si>
    <t>3,34</t>
  </si>
  <si>
    <t>42,86</t>
  </si>
  <si>
    <t>13,01</t>
  </si>
  <si>
    <t>4,31</t>
  </si>
  <si>
    <t>SUPORTE PARA DUTO EM CHAPA GALVANIZADA BITOLA 26, ESPAÇADO A CADA 1 M, EM PERFILADO DE SEÇÃO 38X76 MM, POR ÁREA DE DUTO FIXADO. AF_07/2017</t>
  </si>
  <si>
    <t>SUPORTE PARA DUTO EM CHAPA GALVANIZADA BITOLA 24, ESPAÇADO A CADA 1 M, EM PERFILADO DE SEÇÃO 38X76 MM, POR ÁREA DE DUTO FIXADO. AF_07/2017</t>
  </si>
  <si>
    <t>SUPORTE PARA DUTO EM CHAPA GALVANIZADA BITOLA 22, ESPAÇADO A CADA 1 M, EM PERFILADO DE SEÇÃO 38X76 MM, POR ÁREA DE DUTO FIXADO. AF_07/2017</t>
  </si>
  <si>
    <t>13,27</t>
  </si>
  <si>
    <t>SUPORTE PARA ELETROCALHA LISA OU PERFURADA EM AÇO GALVANIZADO, LARGURA 200 OU 400 MM E ALTURA 50 MM, ESPAÇADO A CADA 1,5 M, EM PERFILADO DE SEÇÃO 38X76 MM, POR METRO DE ELETRECOLHA FIXADA. AF_07/2017</t>
  </si>
  <si>
    <t>101802</t>
  </si>
  <si>
    <t>CAIXA ENTERRADA RETENTORA DE AREIA RETANGULAR, EM ALVENARIA COM BLOCOS DE CONCRETO, DIMENSÕES INTERNAS: 1,00 X 1,00 X 1,20 M, EXCLUINDO TAMPÃO. AF_12/2020</t>
  </si>
  <si>
    <t>101803</t>
  </si>
  <si>
    <t>CAIXA ENTERRADA SEPARADORA DE ÓLEO RETANGULAR, EM ALVENARIA COM BLOCOS DE CONCRETO, DIMENSÕES INTERNAS: 0,6 X 0,6 X 1,00 M, EXCLUINDO TAMPÃO. AF_12/2020</t>
  </si>
  <si>
    <t>101804</t>
  </si>
  <si>
    <t>CAIXA ENTERRADA SEPARADORA DE ÓLEO RETANGULAR, EM ALVENARIA COM BLOCOS DE CONCRETO, DIMENSÕES INTERNAS: 0,8 X 0,8 X 1,00 M, EXCLUINDO TAMPÃO. AF_12/2020</t>
  </si>
  <si>
    <t>101805</t>
  </si>
  <si>
    <t>CAIXA ENTERRADA SEPARADORA DE ÓLEO RETANGULAR, EM ALVENARIA COM BLOCOS DE CONCRETO, DIMENSÕES INTERNAS: 1,00 X 1,00 X 1,00 M, EXCLUINDO TAMPÃO. AF_12/2020</t>
  </si>
  <si>
    <t>102111</t>
  </si>
  <si>
    <t>BOMBA CENTRÍFUGA, MONOFÁSICA, 0,5 CV OU 0,49 HP, HM 6 A 20 M, Q 1,2 A 8,3 M3/H - FORNECIMENTO E INSTALAÇÃO. AF_12/2020</t>
  </si>
  <si>
    <t>102112</t>
  </si>
  <si>
    <t>BOMBA CENTRÍFUGA, MONOFÁSICA, 0,5 CV OU 0,49 HP, HM 6 A 20 M, Q 1,2 A 8,3 M3/H (NÃO INCLUI O FORNECIMENTO DA BOMBA). AF_12/2020</t>
  </si>
  <si>
    <t>102113</t>
  </si>
  <si>
    <t>BOMBA CENTRÍFUGA, TRIFÁSICA, 1 CV OU 0,99 HP, HM 14 A 40 M, Q 0,6 A 8,4 M3/H - FORNECIMENTO E INSTALAÇÃO. AF_12/2020</t>
  </si>
  <si>
    <t>102114</t>
  </si>
  <si>
    <t>BOMBA CENTRÍFUGA, TRIFÁSICA, 1 CV OU 0,99 HP, HM 14 A 40 M, Q 0,6 A 8,4 M3/H (NÃO INCLUI O FORNECIMENTO DA BOMBA). AF_12/2020</t>
  </si>
  <si>
    <t>102115</t>
  </si>
  <si>
    <t>BOMBA CENTRÍFUGA, TRIFÁSICA, 1,5 CV OU 1,48 HP, HM 10 A 70 M, Q 1,8 A 5,3 M3/H - FORNECIMENTO E INSTALAÇÃO. AF_12/2020</t>
  </si>
  <si>
    <t>102116</t>
  </si>
  <si>
    <t>BOMBA CENTRÍFUGA, TRIFÁSICA, 1,5 CV OU 1,48 HP, HM 10 A 24 M, Q 6,1 A 21,9 M3/H - FORNECIMENTO E INSTALAÇÃO. AF_12/2020</t>
  </si>
  <si>
    <t>1.256,00</t>
  </si>
  <si>
    <t>102117</t>
  </si>
  <si>
    <t>BOMBA CENTRÍFUGA, TRIFÁSICA, 1,5 CV OU 1,48 HP (NÃO INCLUI O FORNECIMENTO DA BOMBA). AF_12/2020</t>
  </si>
  <si>
    <t>127,10</t>
  </si>
  <si>
    <t>102118</t>
  </si>
  <si>
    <t>BOMBA CENTRÍFUGA, TRIFÁSICA, 3 CV OU 2,96 HP, HM 34 A 40 M, Q 8,6 A 14,8 M3/H - FORNECIMENTO E INSTALAÇÃO. AF_12/2020</t>
  </si>
  <si>
    <t>102119</t>
  </si>
  <si>
    <t>BOMBA CENTRÍFUGA, TRIFÁSICA, 3 CV OU 2,96 HP, HM 34 A 40 M, Q 8,6 A 14,8 M3/H (NÃO INCLUI O FORNECIMENTO DA BOMBA). AF_12/2020</t>
  </si>
  <si>
    <t>102121</t>
  </si>
  <si>
    <t>MOTO BOMBA HORIZONTAL ATÉ 10 CV, HM 75 A 80 M, Q 25,4 A 48 (NÃO INCLUI O FORNECIMENTO DA BOMBA). AF_12/2020</t>
  </si>
  <si>
    <t>102122</t>
  </si>
  <si>
    <t>BOMBA CENTRÍFUGA, TRIFÁSICA, 10 CV OU 9,86 HP, HM 85 A 140 M, Q 4,2 A 14,9 M3/H - FORNECIMENTO E INSTALAÇÃO. AF_12/2020</t>
  </si>
  <si>
    <t>102123</t>
  </si>
  <si>
    <t>BOMBA CENTRÍFUGA, TRIFÁSICA, 10 CV OU 9,86 HP, HM 85 A 140 M, Q 4,2 A 14,9 M3/H (NÃO INCLUI O FORNECIMENTO DA BOMBA). AF_12/2020</t>
  </si>
  <si>
    <t>102136</t>
  </si>
  <si>
    <t>INSTALAÇÃO DE QUADRO ELÉTRICO PARA BOMBAS TRIFÁSICAS ATÉ 25 CV (NÃO INCLUI O FORNECIMENTO DO QUADRO). AF_12/2020</t>
  </si>
  <si>
    <t>102137</t>
  </si>
  <si>
    <t>CHAVE DE BOIA AUTOMÁTICA SUPERIOR/INFERIOR 15A/250V - FORNECIMENTO E INSTALAÇÃO. AF_12/2020</t>
  </si>
  <si>
    <t>102138</t>
  </si>
  <si>
    <t>MOTO BOMBA HORIZONTAL DE 12,5 A 25 CV, HM 140 M (NÃO INCLUI O FORNECIMENTO DA BOMBA). AF_12/2020</t>
  </si>
  <si>
    <t>101114</t>
  </si>
  <si>
    <t>ESCAVAÇÃO HORIZONTAL EM SOLO DE 1A CATEGORIA COM TRATOR DE ESTEIRAS (100HP/LÂMINA: 2,19M3). AF_07/2020</t>
  </si>
  <si>
    <t>101115</t>
  </si>
  <si>
    <t>ESCAVAÇÃO HORIZONTAL EM SOLO DE 1A CATEGORIA COM TRATOR DE ESTEIRAS (150HP/LÂMINA: 3,18M3). AF_07/2020</t>
  </si>
  <si>
    <t>101116</t>
  </si>
  <si>
    <t>ESCAVAÇÃO HORIZONTAL EM SOLO DE 1A CATEGORIA COM TRATOR DE ESTEIRAS (170HP/LÂMINA: 5,20M3). AF_07/2020</t>
  </si>
  <si>
    <t>101117</t>
  </si>
  <si>
    <t>ESCAVAÇÃO HORIZONTAL EM SOLO DE 1A CATEGORIA COM TRATOR DE ESTEIRAS (347HP/LÂMINA: 8,70M3). AF_07/2020</t>
  </si>
  <si>
    <t>101118</t>
  </si>
  <si>
    <t>ESCAVAÇÃO HORIZONTAL EM SOLO DE 1A CATEGORIA COM TRATOR DE ESTEIRAS (125HP/LÂMINA: 2,70M3). AF_07/2020</t>
  </si>
  <si>
    <t>101119</t>
  </si>
  <si>
    <t>ESCAVAÇÃO HORIZONTAL, INCLUINDO ESCARIFICAÇÃO EM SOLO DE 2A CATEGORIA COM TRATOR DE ESTEIRAS (100HP/LÂMINA: 2,19M3). AF_07/2020</t>
  </si>
  <si>
    <t>101120</t>
  </si>
  <si>
    <t>ESCAVAÇÃO HORIZONTAL, INCLUINDO ESCARIFICAÇÃO EM SOLO DE 2A CATEGORIA COM TRATOR DE ESTEIRAS (150HP/LÂMINA: 3,18M3). AF_07/2020</t>
  </si>
  <si>
    <t>101121</t>
  </si>
  <si>
    <t>ESCAVAÇÃO HORIZONTAL, INCLUINDO ESCARIFICAÇÃO EM SOLO DE 2A CATEGORIA COM TRATOR DE ESTEIRAS (170HP/LÂMINA: 5,20M3). AF_07/2020</t>
  </si>
  <si>
    <t>101122</t>
  </si>
  <si>
    <t>ESCAVAÇÃO HORIZONTAL, INCLUINDO ESCARIFICAÇÃO EM SOLO DE 2A CATEGORIA COM TRATOR DE ESTEIRAS (347HP/LÂMINA: 8,70M3). AF_07/2020</t>
  </si>
  <si>
    <t>101123</t>
  </si>
  <si>
    <t>ESCAVAÇÃO HORIZONTAL, INCLUINDO ESCARIFICAÇÃO EM SOLO DE 2A CATEGORIA COM TRATOR DE ESTEIRAS (125HP/LÂMINA: 2,70M3). AF_07/2020</t>
  </si>
  <si>
    <t>101124</t>
  </si>
  <si>
    <t>ESCAVAÇÃO HORIZONTAL, INCLUINDO CARGA E DESCARGA EM SOLO DE 1A CATEGORIA COM TRATOR DE ESTEIRAS (100HP/LÂMINA: 2,19M3). AF_07/2020</t>
  </si>
  <si>
    <t>101125</t>
  </si>
  <si>
    <t>ESCAVAÇÃO HORIZONTAL, INCLUINDO CARGA E DESCARGA EM SOLO DE 1A CATEGORIA COM TRATOR DE ESTEIRAS (150HP/LÂMINA: 3,18M3). AF_07/2020</t>
  </si>
  <si>
    <t>101126</t>
  </si>
  <si>
    <t>ESCAVAÇÃO HORIZONTAL, INCLUINDO CARGA E DESCARGA EM SOLO DE 1A CATEGORIA COM TRATOR DE ESTEIRAS (170HP/LÂMINA: 5,20M3). AF_07/2020</t>
  </si>
  <si>
    <t>101127</t>
  </si>
  <si>
    <t>ESCAVAÇÃO HORIZONTAL, INCLUINDO CARGA E DESCARGA EM SOLO DE 1A CATEGORIA COM TRATOR DE ESTEIRAS (347HP/LÂMINA: 8,70M3). AF_07/2020</t>
  </si>
  <si>
    <t>101128</t>
  </si>
  <si>
    <t>ESCAVAÇÃO HORIZONTAL, INCLUINDO CARGA E DESCARGA EM SOLO DE 1A CATEGORIA COM TRATOR DE ESTEIRAS (125HP/LÂMINA: 2,70M3). AF_07/2020</t>
  </si>
  <si>
    <t>101129</t>
  </si>
  <si>
    <t>ESCAVAÇÃO HORIZONTAL, INCLUINDO ESCARIFICAÇÃO, CARGA E DESCARGA EM SOLO DE 2A CATEGORIA COM TRATOR DE ESTEIRAS (100HP/LÂMINA: 2,19M3). AF_07/2020</t>
  </si>
  <si>
    <t>101130</t>
  </si>
  <si>
    <t>ESCAVAÇÃO HORIZONTAL, INCLUINDO ESCARIFICAÇÃO, CARGA E DESCARGA EM SOLO DE 2A CATEGORIA COM TRATOR DE ESTEIRAS (150HP/LÂMINA: 3,18M3). AF_07/2020</t>
  </si>
  <si>
    <t>101131</t>
  </si>
  <si>
    <t>ESCAVAÇÃO HORIZONTAL, INCLUINDO ESCARIFICAÇÃO, CARGA E DESCARGA EM SOLO DE 2A CATEGORIA COM TRATOR DE ESTEIRAS (170HP/LÂMINA: 5,20M3). AF_07/2020</t>
  </si>
  <si>
    <t>101132</t>
  </si>
  <si>
    <t>ESCAVAÇÃO HORIZONTAL, INCLUINDO ESCARIFICAÇÃO, CARGA E DESCARGA EM SOLO DE 2A CATEGORIA COM TRATOR DE ESTEIRAS (347HP/LÂMINA: 8,70M3). AF_07/2020</t>
  </si>
  <si>
    <t>101133</t>
  </si>
  <si>
    <t>ESCAVAÇÃO HORIZONTAL, INCLUINDO ESCARIFICAÇÃO, CARGA E DESCARGA EM SOLO DE 2A CATEGORIA COM TRATOR DE ESTEIRAS (125HP/LÂMINA: 2,70M3). AF_07/2020</t>
  </si>
  <si>
    <t>101134</t>
  </si>
  <si>
    <t>ESCAVAÇÃO HORIZONTAL, INCLUINDO CARGA, DESCARGA E TRANSPORTE EM SOLO DE 1A CATEGORIA COM TRATOR DE ESTEIRAS (100HP/LÂMINA: 2,19M3) E CAMINHÃO BASCULANTE DE 10M3, DMT ATÉ 200M. AF_07/2020</t>
  </si>
  <si>
    <t>11,15</t>
  </si>
  <si>
    <t>101135</t>
  </si>
  <si>
    <t>ESCAVAÇÃO HORIZONTAL, INCLUINDO CARGA, DESCARGA E TRANSPORTE EM SOLO DE 1A CATEGORIA COM TRATOR DE ESTEIRAS (150HP/LÂMINA: 3,18M3) E CAMINHÃO BASCULANTE DE 10M3, DMT ATÉ 200M AF_07/2020</t>
  </si>
  <si>
    <t>101136</t>
  </si>
  <si>
    <t>ESCAVAÇÃO HORIZONTAL, INCLUINDO CARGA, DESCARGA E TRANSPORTE EM SOLO DE 1A CATEGORIA COM TRATOR DE ESTEIRAS (170HP/LÂMINA: 5,20M3) E CAMINHÃO BASCULANTE DE 10M3, DMT ATÉ 200M. AF_07/2020</t>
  </si>
  <si>
    <t>9,56</t>
  </si>
  <si>
    <t>101137</t>
  </si>
  <si>
    <t>ESCAVAÇÃO HORIZONTAL, INCLUINDO CARGA, DESCARGA E TRANSPORTE EM SOLO DE 1A CATEGORIA COM TRATOR DE ESTEIRAS (347HP/LÂMINA: 8,70M3) E CAMINHÃO BASCULANTE DE 10M3, DMT ATÉ 200M. AF_07/2020</t>
  </si>
  <si>
    <t>101138</t>
  </si>
  <si>
    <t>ESCAVAÇÃO HORIZONTAL, INCLUINDO CARGA, DESCARGA E TRANSPORTE EM SOLO DE 1A CATEGORIA COM TRATOR DE ESTEIRAS (125HP/LÂMINA: 2,70M3) E CAMINHÃO BASCULANTE DE 10M3, DMT ATÉ 200M. AF_07/2020</t>
  </si>
  <si>
    <t>101139</t>
  </si>
  <si>
    <t>ESCAVAÇÃO HORIZONTAL, INCLUINDO  ESCARIFICAÇÃO, CARGA, DESCARGA E TRANSPORTE EM SOLO DE 2A CATEGORIA COM TRATOR DE ESTEIRAS (100HP/LÂMINA: 2,19M3) E CAMINHÃO BASCULANTE DE 10M3, DMT ATÉ 200M. AF_07/2020</t>
  </si>
  <si>
    <t>101140</t>
  </si>
  <si>
    <t>ESCAVAÇÃO HORIZONTAL, INCLUINDO ESCARIFICAÇÃO, CARGA, DESCARGA E TRANSPORTE EM SOLO DE 2A CATEGORIA COM TRATOR DE ESTEIRAS (150HP/LÂMINA: 3,18M3) E CAMINHÃO BASCULANTE DE 10M3, DMT ATÉ 200M. AF_07/2020</t>
  </si>
  <si>
    <t>101141</t>
  </si>
  <si>
    <t>ESCAVAÇÃO HORIZONTAL, INCLUINDO ESCARIFICAÇÃO, CARGA, DESCARGA E TRANSPORTE EM SOLO DE 2A CATEGORIA COM TRATOR DE ESTEIRAS (170HP/LÂMINA: 5,20M3) E CAMINHÃO BASCULANTE DE 10M3, DMT ATÉ 200M. AF_07/2020</t>
  </si>
  <si>
    <t>101142</t>
  </si>
  <si>
    <t>ESCAVAÇÃO HORIZONTAL, INCLUINDO ESCARIFICAÇÃO, CARGA, DESCARGA E TRANSPORTE EM SOLO DE 2A CATEGORIA COM TRATOR DE ESTEIRAS (347HP/LÂMINA: 8,70M3) E CAMINHÃO BASCULANTE DE 10M3, DMT ATÉ 200M. AF_07/2020</t>
  </si>
  <si>
    <t>12,59</t>
  </si>
  <si>
    <t>101143</t>
  </si>
  <si>
    <t>ESCAVAÇÃO HORIZONTAL, INCLUINDO ESCARIFICAÇÃO, CARGA, DESCARGA E TRANSPORTE EM SOLO DE 2A CATEGORIA COM TRATOR DE ESTEIRAS (125HP/LÂMINA: 2,70M3) E CAMINHÃO BASCULANTE DE 10M3, DMT ATÉ 200M. AF_07/2020</t>
  </si>
  <si>
    <t>101144</t>
  </si>
  <si>
    <t>ESCAVAÇÃO HORIZONTAL, INCLUINDO CARGA, DESCARGA E TRANSPORTE EM SOLO DE 1A CATEGORIA COM TRATOR DE ESTEIRAS (100HP/LÂMINA: 2,19M3) E CAMINHÃO BASCULANTE DE 14M3, DMT ATÉ 200M. AF_07/2020</t>
  </si>
  <si>
    <t>101145</t>
  </si>
  <si>
    <t>ESCAVAÇÃO HORIZONTAL, INCLUINDO CARGA, DESCARGA E TRANSPORTE EM SOLO DE 1A CATEGORIA COM TRATOR DE ESTEIRAS (150HP/LÂMINA: 3,18M3) E CAMINHÃO BASCULANTE DE 14M3, DMT ATÉ 200M. AF_07/2020</t>
  </si>
  <si>
    <t>101146</t>
  </si>
  <si>
    <t>ESCAVAÇÃO HORIZONTAL, INCLUINDO CARGA, DESCARGA E TRANSPORTE EM SOLO DE 1A CATEGORIA COM TRATOR DE ESTEIRAS (170HP/LÂMINA: 5,20M3) E CAMINHÃO BASCULANTE DE 14M3, DMT ATÉ 200M. AF_07/2020</t>
  </si>
  <si>
    <t>101147</t>
  </si>
  <si>
    <t>ESCAVAÇÃO HORIZONTAL, INCLUINDO CARGA, DESCARGA E TRANSPORTE EM SOLO DE 1A CATEGORIA COM TRATOR DE ESTEIRAS (347HP/LÂMINA: 8,70M3) E CAMINHÃO BASCULANTE DE 14M3, DMT ATÉ 200M. AF_07/2020</t>
  </si>
  <si>
    <t>101148</t>
  </si>
  <si>
    <t>ESCAVAÇÃO HORIZONTAL, INCLUINDO CARGA, DESCARGA E TRANSPORTE EM SOLO DE 1A CATEGORIA COM TRATOR DE ESTEIRAS (125HP/LÂMINA: 2,70M3) E CAMINHÃO BASCULANTE DE 14M3, DMT ATÉ 200M. AF_07/2020</t>
  </si>
  <si>
    <t>101149</t>
  </si>
  <si>
    <t>ESCAVAÇÃO HORIZONTAL, INCLUINDO ESCARIFICAÇÃO, CARGA, DESCARGA E TRANSPORTE EM SOLO DE 2A CATEGORIA COM TRATOR DE ESTEIRAS (100HP/LÂMINA: 2,19M3) E CAMINHÃO BASCULANTE DE 14M3, DMT ATÉ 200M. AF_07/2020</t>
  </si>
  <si>
    <t>101150</t>
  </si>
  <si>
    <t>ESCAVAÇÃO HORIZONTAL, INCLUINDO ESCARIFICAÇÃO, CARGA, DESCARGA E TRANSPORTE EM SOLO DE 2A CATEGORIA COM TRATOR DE ESTEIRAS (150HP/LÂMINA: 3,18M3) E CAMINHÃO BASCULANTE DE 14M3, DMT ATÉ 200M. AF_07/2020</t>
  </si>
  <si>
    <t>101151</t>
  </si>
  <si>
    <t>ESCAVAÇÃO HORIZONTAL, INCLUINDO ESCARIFICAÇÃO, CARGA, DESCARGA E TRANSPORTE EM SOLO DE 2A CATEGORIA COM TRATOR DE ESTEIRAS (170HP/LÂMINA: 5,20M3) E CAMINHÃO BASCULANTE DE 14M3, DMT ATÉ 200M. AF_07/2020</t>
  </si>
  <si>
    <t>101152</t>
  </si>
  <si>
    <t>ESCAVAÇÃO HORIZONTAL, INCLUINDO ESCARIFICAÇÃO, CARGA, DESCARGA E TRANSPORTE EM SOLO DE 2A CATEGORIA COM TRATOR DE ESTEIRAS (347HP/LÂMINA: 8,70M3) E CAMINHÃO BASCULANTE DE 14M3, DMT ATÉ 200M. AF_07/2020</t>
  </si>
  <si>
    <t>101153</t>
  </si>
  <si>
    <t>ESCAVAÇÃO HORIZONTAL, INCLUINDO ESCARIFICAÇÃO, CARGA, DESCARGA E TRANSPORTE EM SOLO DE 2A CATEGORIA COM TRATOR DE ESTEIRAS (125HP/LÂMINA: 2,70M3) E CAMINHÃO BASCULANTE DE 14M3, DMT ATÉ 200M. AF_07/2020</t>
  </si>
  <si>
    <t>101206</t>
  </si>
  <si>
    <t>ESCAVAÇÃO VERTICAL A CÉU ABERTO, EM OBRAS DE EDIFICAÇÃO, INCLUINDO CARGA, DESCARGA E TRANSPORTE, EM SOLO DE 1ª CATEGORIA COM ESCAVADEIRA HIDRÁULICA (CAÇAMBA: 0,8 M³ / 111 HP), FROTA DE 3 CAMINHÕES BASCULANTES DE 14 M³, DMT ATÉ 1 KM E VELOCIDADE MÉDIA 14KM/H. AF_05/2020</t>
  </si>
  <si>
    <t>101207</t>
  </si>
  <si>
    <t>ESCAVAÇÃO VERTICAL A CÉU ABERTO, EMOBRAS DE EDIFICAÇÃO  INCLUINDO CARGA, DESCARGA E TRANSPORTE, EM SOLO DE 1ª CATEGORIA COM ESCAVADEIRA HIDRÁULICA (CAÇAMBA: 0,8 M³ / 111 HP), FROTA DE 2 CAMINHÕES BASCULANTES DE 18 M³, DMT ATÉ 1 KM E VELOCIDADE MÉDIA 14 KM/H. AF_05/2020</t>
  </si>
  <si>
    <t>101208</t>
  </si>
  <si>
    <t>ESCAVAÇÃO VERTICAL A CÉU ABERTO, EM OBRAS DE EDIFICAÇÃO, INCLUINDO CARGA, DESCARGA E TRANSPORTE, EM SOLO DE 1ª CATEGORIA COM ESCAVADEIRA HIDRÁULICA (CAÇAMBA: 1,2 M³ / 155 HP), FROTA DE 3 CAMINHÕES BASCULANTES DE 14 M³, DMT ATÉ 1 KM E VELOCIDADE MÉDIA 14KM/H. AF_05/2020</t>
  </si>
  <si>
    <t>7,41</t>
  </si>
  <si>
    <t>101209</t>
  </si>
  <si>
    <t>ESCAVAÇÃO VERTICAL A CÉU ABERTO, EM OBRAS DE EDIFICAÇÃO, INCLUINDO CARGA, DESCARGA E TRANSPORTE, EM SOLO DE 1ª CATEGORIA COM ESCAVADEIRA HIDRÁULICA (CAÇAMBA: 1,2 M³ / 155 HP), FROTA DE 3 CAMINHÕES BASCULANTES DE 18 M³, DMT ATÉ 1 KM E VELOCIDADE MÉDIA 14KM/H. AF_05/2020</t>
  </si>
  <si>
    <t>101210</t>
  </si>
  <si>
    <t>ESCAVAÇÃO VERTICAL A CÉU ABERTO, EM OBRAS DE EDIFICAÇÃO, INCLUINDO CARGA, DESCARGA E TRANSPORTE, EM SOLO DE 1ª CATEGORIA COM ESCAVADEIRA HIDRÁULICA (CAÇAMBA: 0,8 M³ / 111 HP), FROTA DE 4 CAMINHÕES BASCULANTES DE 14 M³, DMT DE 1,5 KM E VELOCIDADE MÉDIA 18KM/H. AF_05/2020</t>
  </si>
  <si>
    <t>12,25</t>
  </si>
  <si>
    <t>101211</t>
  </si>
  <si>
    <t>ESCAVAÇÃO VERTICAL A CÉU ABERTO, EM OBRAS DE EDIFICAÇÃO, INCLUINDO CARGA, DESCARGA E TRANSPORTE, EM SOLO DE 1ª CATEGORIA COM ESCAVADEIRA HIDRÁULICA (CAÇAMBA: 0,8 M³ / 111 HP), FROTA DE 4 CAMINHÕES BASCULANTES DE 14 M³, DMT DE 2 KM E VELOCIDADE MÉDIA 19KM/H. AF_05/2020</t>
  </si>
  <si>
    <t>101212</t>
  </si>
  <si>
    <t>ESCAVAÇÃO VERTICAL A CÉU ABERTO, EM OBRAS DE EDIFICAÇÃO, INCLUINDO CARGA, DESCARGA E TRANSPORTE, EM SOLO DE 1ª CATEGORIA COM ESCAVADEIRA HIDRÁULICA (CAÇAMBA: 0,8 M³ / 111 HP), FROTA DE 5 CAMINHÕES BASCULANTES DE 14 M³, DMT DE 3 KM E VELOCIDADE MÉDIA 20KM/H. AF_05/2020</t>
  </si>
  <si>
    <t>101213</t>
  </si>
  <si>
    <t>ESCAVAÇÃO VERTICAL A CÉU ABERTO, EM OBRAS DE EDIFICAÇÃO, INCLUINDO CARGA, DESCARGA E TRANSPORTE, EM SOLO DE 1ª CATEGORIA COM ESCAVADEIRA HIDRÁULICA (CAÇAMBA: 0,8 M³ / 111 HP), FROTA DE 6 CAMINHÕES BASCULANTES DE 14 M³, DMT DE 4 KM E VELOCIDADE MÉDIA 22KM/H. AF_05/2020</t>
  </si>
  <si>
    <t>101214</t>
  </si>
  <si>
    <t>ESCAVAÇÃO VERTICAL A CÉU ABERTO, EM OBRAS DE EDIFICAÇÃO, INCLUINDO CARGA, DESCARGA E TRANSPORTE, EM SOLO DE 1ª CATEGORIA COM ESCAVADEIRA HIDRÁULICA (CAÇAMBA: 0,8 M³ / 111 HP), FROTA DE 7 CAMINHÕES BASCULANTES DE 14 M³, DMT DE 6 KM E VELOCIDADE MÉDIA 22KM/H. AF_05/2020</t>
  </si>
  <si>
    <t>20,57</t>
  </si>
  <si>
    <t>101215</t>
  </si>
  <si>
    <t>ESCAVAÇÃO VERTICAL A CÉU ABERTO, EM OBRAS DE EDIFICAÇÃO, INCLUINDO CARGA, DESCARGA E TRANSPORTE, EM SOLO DE 1ª CATEGORIA COM ESCAVADEIRA HIDRÁULICA (CAÇAMBA: 0,8 M³ / 111 HP), FROTA DE 4 CAMINHÕES BASCULANTES DE 18 M³, DMT DE 1,5 KM E VELOCIDADE MÉDIA 18KM/H. AF_05/2020</t>
  </si>
  <si>
    <t>101216</t>
  </si>
  <si>
    <t>ESCAVAÇÃO VERTICAL A CÉU ABERTO, EM OBRAS DE EDIFICAÇÃO, INCLUINDO CARGA, DESCARGA E TRANSPORTE, EM SOLO DE 1ª CATEGORIA COM ESCAVADEIRA HIDRÁULICA (CAÇAMBA: 0,8 M³ / 111 HP), FROTA DE 4 CAMINHÕES BASCULANTES DE 18 M³, DMT DE 2 KM E VELOCIDADE MÉDIA 19KM/H. AF_05/2020</t>
  </si>
  <si>
    <t>101217</t>
  </si>
  <si>
    <t>ESCAVAÇÃO VERTICAL A CÉU ABERTO, EM OBRAS DE EDIFICAÇÃO, INCLUINDO CARGA, DESCARGA E TRANSPORTE, EM SOLO DE 1ª CATEGORIA COM ESCAVADEIRA HIDRÁULICA (CAÇAMBA: 0,8 M³ / 111 HP), FROTA DE 5 CAMINHÕES BASCULANTES DE 18 M³, DMT DE 3 KM E VELOCIDADE MÉDIA 20KM/H. AF_05/2020</t>
  </si>
  <si>
    <t>101218</t>
  </si>
  <si>
    <t>ESCAVAÇÃO VERTICAL A CÉU ABERTO, EM OBRAS DE EDIFICAÇÃO, INCLUINDO CARGA, DESCARGA E TRANSPORTE, EM SOLO DE 1ª CATEGORIA COM ESCAVADEIRA HIDRÁULICA (CAÇAMBA: 0,8 M³ / 111 HP), FROTA DE 5 CAMINHÕES BASCULANTES DE 18 M³, DMT DE 4 KM E VELOCIDADE MÉDIA 22KM/H. AF_05/2020</t>
  </si>
  <si>
    <t>101219</t>
  </si>
  <si>
    <t>ESCAVAÇÃO VERTICAL A CÉU ABERTO, EM OBRAS DE EDIFICAÇÃO, INCLUINDO CARGA, DESCARGA E TRANSPORTE, EM SOLO DE 1ª CATEGORIA COM ESCAVADEIRA HIDRÁULICA (CAÇAMBA: 0,8 M³ / 111 HP), FROTA DE 6 CAMINHÕES BASCULANTES DE 18 M³, DMT DE 6 KM E VELOCIDADE MÉDIA 22KM/H. AF_05/2020</t>
  </si>
  <si>
    <t>101220</t>
  </si>
  <si>
    <t>ESCAVAÇÃO VERTICAL A CÉU ABERTO, EM OBRAS DE EDIFICAÇÃO, INCLUINDO CARGA, DESCARGA E TRANSPORTE, EM SOLO DE 1ª CATEGORIA COM ESCAVADEIRA HIDRÁULICA (CAÇAMBA: 1,2 M³ / 155 HP), FROTA DE 5 CAMINHÕES BASCULANTES DE 14 M³, DMT DE 1,5 KM E VELOCIDADE MÉDIA 18KM/H. AF_05/2020</t>
  </si>
  <si>
    <t>11,48</t>
  </si>
  <si>
    <t>101221</t>
  </si>
  <si>
    <t>ESCAVAÇÃO VERTICAL A CÉU ABERTO, EM OBRAS DE EDIFICAÇÃO, INCLUINDO CARGA, DESCARGA E TRANSPORTE, EM SOLO DE 1ª CATEGORIA COM ESCAVADEIRA HIDRÁULICA (CAÇAMBA: 1,2 M³ / 155 HP), FROTA DE 5 CAMINHÕES BASCULANTES DE 14 M³, DMT DE 2 KM E VELOCIDADE MÉDIA 19KM/H. AF_05/2020</t>
  </si>
  <si>
    <t>101222</t>
  </si>
  <si>
    <t>ESCAVAÇÃO VERTICAL A CÉU ABERTO, EM OBRAS DE EDIFICAÇÃO, INCLUINDO CARGA, DESCARGA E TRANSPORTE, EM SOLO DE 1ª CATEGORIA COM ESCAVADEIRA HIDRÁULICA (CAÇAMBA: 1,2 M³ / 155 HP), FROTA DE 6 CAMINHÕES BASCULANTES DE 14 M³, DMT DE 3 KM E VELOCIDADE MÉDIA 20KM/H. AF_05/2020</t>
  </si>
  <si>
    <t>14,12</t>
  </si>
  <si>
    <t>101223</t>
  </si>
  <si>
    <t>ESCAVAÇÃO VERTICAL A CÉU ABERTO, EM OBRAS DE EDIFICAÇÃO, INCLUINDO CARGA, DESCARGA E TRANSPORTE, EM SOLO DE 1ª CATEGORIA COM ESCAVADEIRA HIDRÁULICA (CAÇAMBA: 1,2 M³ / 155 HP), FROTA DE 7 CAMINHÕES BASCULANTES DE 14 M³, DMT DE 4 KM E VELOCIDADE MÉDIA 22KM/H. AF_05/2020</t>
  </si>
  <si>
    <t>101224</t>
  </si>
  <si>
    <t>ESCAVAÇÃO VERTICAL A CÉU ABERTO, EM OBRAS DE EDIFICAÇÃO, INCLUINDO CARGA, DESCARGA E TRANSPORTE, EM SOLO DE 1ª CATEGORIA COM ESCAVADEIRA HIDRÁULICA (CAÇAMBA: 1,2 M³ / 155 HP), FROTA DE 9 CAMINHÕES BASCULANTES DE 14 M³, DMT DE 6 KM E VELOCIDADE MÉDIA 22KM/H. AF_05/2020</t>
  </si>
  <si>
    <t>101225</t>
  </si>
  <si>
    <t>ESCAVAÇÃO VERTICAL A CÉU ABERTO, EM OBRAS DE EDIFICAÇÃO, INCLUINDO CARGA, DESCARGA E TRANSPORTE, EM SOLO DE 1ª CATEGORIA COM ESCAVADEIRA HIDRÁULICA (CAÇAMBA: 1,2 M³ / 155 HP), FROTA DE 5 CAMINHÕES BASCULANTES DE 18 M³, DMT DE 1,5 KM E VELOCIDADE MÉDIA 18KM/H. AF_05/2020</t>
  </si>
  <si>
    <t>101226</t>
  </si>
  <si>
    <t>ESCAVAÇÃO VERTICAL A CÉU ABERTO, EM OBRAS DE EDIFICAÇÃO, INCLUINDO CARGA, DESCARGA E TRANSPORTE, EM SOLO DE 1ª CATEGORIA COM ESCAVADEIRA HIDRÁULICA (CAÇAMBA: 1,2 M³ / 155 HP), FROTA DE 5 CAMINHÕES BASCULANTES DE 18 M³, DMT DE 2 KM E VELOCIDADE MÉDIA 19KM/H. AF_05/2020</t>
  </si>
  <si>
    <t>101227</t>
  </si>
  <si>
    <t>ESCAVAÇÃO VERTICAL A CÉU ABERTO, EM OBRAS DE EDIFICAÇÃO, INCLUINDO CARGA, DESCARGA E TRANSPORTE, EM SOLO DE 1ª CATEGORIA COM ESCAVADEIRA HIDRÁULICA (CAÇAMBA: 1,2 M³ / 155 HP), FROTA DE 6 CAMINHÕES BASCULANTES DE 18 M³, DMT DE 3 KM E VELOCIDADE MÉDIA 20KM/H. AF_05/2020</t>
  </si>
  <si>
    <t>101228</t>
  </si>
  <si>
    <t>ESCAVAÇÃO VERTICAL A CÉU ABERTO, EM OBRAS DE EDIFICAÇÃO, INCLUINDO CARGA, DESCARGA E TRANSPORTE, EM SOLO DE 1ª CATEGORIA COM ESCAVADEIRA HIDRÁULICA (CAÇAMBA: 1,2 M³ / 155 HP), FROTA DE 6 CAMINHÕES BASCULANTES DE 18 M³, DMT DE 4 KM E VELOCIDADE MÉDIA 22KM/H. AF_05/2020</t>
  </si>
  <si>
    <t>101229</t>
  </si>
  <si>
    <t>ESCAVAÇÃO VERTICAL A CÉU ABERTO, EM OBRAS DE EDIFICAÇÃO, INCLUINDO CARGA, DESCARGA E TRANSPORTE, EM SOLO DE 1ª CATEGORIA COM ESCAVADEIRA HIDRÁULICA (CAÇAMBA: 1,2 M³ / 155 HP), FROTA DE 8 CAMINHÕES BASCULANTES DE 18 M³, DMT DE 6 KM E VELOCIDADE MÉDIA 22KM/H. AF_05/2020</t>
  </si>
  <si>
    <t>101230</t>
  </si>
  <si>
    <t>ESCAVAÇÃO VERTICAL A CÉU ABERTO, EM OBRAS DE INFRAESTRUTURA, INCLUINDO CARGA, DESCARGA E TRANSPORTE, EM SOLO DE 1ª CATEGORIA COM ESCAVADEIRA HIDRÁULICA (CAÇAMBA: 0,8 M³ / 111 HP), FROTA DE 3 CAMINHÕES BASCULANTES DE 14 M³, DMT ATÉ 1 KM E VELOCIDADE MÉDIA14KM/H. AF_05/2020</t>
  </si>
  <si>
    <t>101231</t>
  </si>
  <si>
    <t>ESCAVAÇÃO VERTICAL A CÉU ABERTO, EM OBRAS DE INFRAESTRUTURA, INCLUINDO CARGA, DESCARGA E TRANSPORTE, EM SOLO DE 1ª CATEGORIA COM ESCAVADEIRA HIDRÁULICA (CAÇAMBA: 0,8 M³ / 111 HP), FROTA DE 3 CAMINHÕES BASCULANTES DE 18 M³, DMT ATÉ 1 KM E VELOCIDADE MÉDIA14KM/H. AF_05/2020</t>
  </si>
  <si>
    <t>101232</t>
  </si>
  <si>
    <t>ESCAVAÇÃO VERTICAL A CÉU ABERTO, EM OBRAS DE INFRAESTRUTURA, INCLUINDO CARGA, DESCARGA E TRANSPORTE, EM SOLO DE 1ª CATEGORIA COM ESCAVADEIRA HIDRÁULICA (CAÇAMBA: 1,2 M³ / 155 HP), FROTA DE 3 CAMINHÕES BASCULANTES DE 14 M³, DMT ATÉ 1 KM E VELOCIDADE MÉDIA14KM/H. AF_05/2020</t>
  </si>
  <si>
    <t>101233</t>
  </si>
  <si>
    <t>ESCAVAÇÃO VERTICAL A CÉU ABERTO, EM OBRAS DE INFRAESTRUTURA, INCLUINDO CARGA, DESCARGA E TRANSPORTE, EM SOLO DE 1ª CATEGORIA COM ESCAVADEIRA HIDRÁULICA (CAÇAMBA: 1,2 M³ / 155 HP), FROTA DE 3 CAMINHÕES BASCULANTES DE 18 M³, DMT ATÉ 1 KM E VELOCIDADE MÉDIA14KM/H. AF_05/2020</t>
  </si>
  <si>
    <t>101234</t>
  </si>
  <si>
    <t>ESCAVAÇÃO VERTICAL A CÉU ABERTO, EM OBRAS DE INFRAESTRUTURA, INCLUINDO CARGA, DESCARGA E TRANSPORTE, EM SOLO DE 1ª CATEGORIA COM ESCAVADEIRA HIDRÁULICA (CAÇAMBA: 0,8 M³ / 111HP), FROTA DE 5 CAMINHÕES BASCULANTES DE 14 M³, DMT DE 1,5 KM E VELOCIDADE MÉDIA18KM/H. AF_05/2020</t>
  </si>
  <si>
    <t>101235</t>
  </si>
  <si>
    <t>ESCAVAÇÃO VERTICAL A CÉU ABERTO, EM OBRAS DE INFRAESTRUTURA, INCLUINDO CARGA, DESCARGA E TRANSPORTE, EM SOLO DE 1ª CATEGORIA COM ESCAVADEIRA HIDRÁULICA (CAÇAMBA: 0,8 M³ / 111HP), FROTA DE 5 CAMINHÕES BASCULANTES DE 14 M³, DMT DE 2 KM E VELOCIDADE MÉDIA 19KM/H. AF_05/2020</t>
  </si>
  <si>
    <t>101236</t>
  </si>
  <si>
    <t>ESCAVAÇÃO VERTICAL A CÉU ABERTO, EM OBRAS DE INFRAESTRUTURA, INCLUINDO CARGA, DESCARGA E TRANSPORTE, EM SOLO DE 1ª CATEGORIA COM ESCAVADEIRA HIDRÁULICA (CAÇAMBA: 0,8 M³ / 111HP), FROTA DE 6 CAMINHÕES BASCULANTES DE 14 M³, DMT DE 3 KM E VELOCIDADE MÉDIA 20KM/H. AF_05/2020</t>
  </si>
  <si>
    <t>101237</t>
  </si>
  <si>
    <t>ESCAVAÇÃO VERTICAL A CÉU ABERTO, EM OBRAS DE INFRAESTRUTURA, INCLUINDO CARGA, DESCARGA E TRANSPORTE, EM SOLO DE 1ª CATEGORIA COM ESCAVADEIRA HIDRÁULICA (CAÇAMBA: 0,8 M³ / 111HP), FROTA DE 6 CAMINHÕES BASCULANTES DE 14 M³, DMT DE 4 KM E VELOCIDADE MÉDIA 22KM/H. AF_05/2020</t>
  </si>
  <si>
    <t>101238</t>
  </si>
  <si>
    <t>ESCAVAÇÃO VERTICAL A CÉU ABERTO, EM OBRAS DE INFRAESTRUTURA, INCLUINDO CARGA, DESCARGA E TRANSPORTE, EM SOLO DE 1ª CATEGORIA COM ESCAVADEIRA HIDRÁULICA (CAÇAMBA: 0,8 M³ / 111HP), FROTA DE 8 CAMINHÕES BASCULANTES DE 14 M³, DMT DE 6 KM E VELOCIDADE MÉDIA 22KM/H. AF_05/2020</t>
  </si>
  <si>
    <t>101239</t>
  </si>
  <si>
    <t>ESCAVAÇÃO VERTICAL A CÉU ABERTO, EM OBRAS DE INFRAESTRUTURA, INCLUINDO CARGA, DESCARGA E TRANSPORTE, EM SOLO DE 1ª CATEGORIA COM ESCAVADEIRA HIDRÁULICA (CAÇAMBA: 0,8 M³ / 111HP), FROTA DE 4 CAMINHÕES BASCULANTES DE 18 M³, DMT DE 1,5 KM E VELOCIDADE MÉDIA18KM/H. AF_05/2020</t>
  </si>
  <si>
    <t>101240</t>
  </si>
  <si>
    <t>ESCAVAÇÃO VERTICAL A CÉU ABERTO, EM OBRAS DE INFRAESTRUTURA, INCLUINDO CARGA, DESCARGA E TRANSPORTE, EM SOLO DE 1ª CATEGORIA COM ESCAVADEIRA HIDRÁULICA (CAÇAMBA: 0,8 M³ / 111HP), FROTA DE 4 CAMINHÕES BASCULANTES DE 18 M³, DMT DE 2 KM E VELOCIDADE MÉDIA 19KM/H. AF_05/2020</t>
  </si>
  <si>
    <t>101241</t>
  </si>
  <si>
    <t>ESCAVAÇÃO VERTICAL A CÉU ABERTO, EM OBRAS DE INFRAESTRUTURA, INCLUINDO CARGA, DESCARGA E TRANSPORTE, EM SOLO DE 1ª CATEGORIA COM ESCAVADEIRA HIDRÁULICA (CAÇAMBA: 0,8 M³ / 111HP), FROTA DE 5 CAMINHÕES BASCULANTES DE 18 M³, DMT DE 3 KM E VELOCIDADE MÉDIA 20KM/H. AF_05/2020</t>
  </si>
  <si>
    <t>101242</t>
  </si>
  <si>
    <t>ESCAVAÇÃO VERTICAL A CÉU ABERTO, EM OBRAS DE INFRAESTRUTURA, INCLUINDO CARGA, DESCARGA E TRANSPORTE, EM SOLO DE 1ª CATEGORIA COM ESCAVADEIRA HIDRÁULICA (CAÇAMBA: 0,8 M³ / 111HP), FROTA DE 6 CAMINHÕES BASCULANTES DE 18 M³, DMT DE 4 KM E VELOCIDADE MÉDIA 22KM/H. AF_05/2020</t>
  </si>
  <si>
    <t>101243</t>
  </si>
  <si>
    <t>ESCAVAÇÃO VERTICAL A CÉU ABERTO, EM OBRAS DE INFRAESTRUTURA, INCLUINDO CARGA, DESCARGA E TRANSPORTE, EM SOLO DE 1ª CATEGORIA COM ESCAVADEIRA HIDRÁULICA (CAÇAMBA: 0,8 M³ / 111HP), FROTA DE 7 CAMINHÕES BASCULANTES DE 18 M³, DMT DE 6 KM E VELOCIDADE MÉDIA 22KM/H. AF_05/2020</t>
  </si>
  <si>
    <t>101244</t>
  </si>
  <si>
    <t>ESCAVAÇÃO VERTICAL A CÉU ABERTO, EM OBRAS DE INFRAESTRUTURA, INCLUINDO CARGA, DESCARGA E TRANSPORTE, EM SOLO DE 1ª CATEGORIA COM ESCAVADEIRA HIDRÁULICA (CAÇAMBA: 1,2M³ / 155HP), FROTA DE 6 CAMINHÕES BASCULANTES DE 14 M³, DMT DE 1,5 KM E VELOCIDADE MÉDIA18KM/H. AF_05/2020</t>
  </si>
  <si>
    <t>101245</t>
  </si>
  <si>
    <t>ESCAVAÇÃO VERTICAL A CÉU ABERTO, EM OBRAS DE INFRAESTRUTURA, INCLUINDO CARGA, DESCARGA E TRANSPORTE, EM SOLO DE 1ª CATEGORIA COM ESCAVADEIRA HIDRÁULICA (CAÇAMBA: 1,2 M³ / 155HP), FROTA DE 6 CAMINHÕES BASCULANTES DE 14 M³, DMT DE 2 KM E VELOCIDADE MÉDIA 19KM/H. AF_05/2020</t>
  </si>
  <si>
    <t>101246</t>
  </si>
  <si>
    <t>ESCAVAÇÃO VERTICAL A CÉU ABERTO, EM OBRAS DE INFRAESTRUTURA, INCLUINDO CARGA, DESCARGA E TRANSPORTE, EM SOLO DE 1ª CATEGORIA COM ESCAVADEIRA HIDRÁULICA (CAÇAMBA: 1,2 M³ / 155HP), FROTA DE 7 CAMINHÕES BASCULANTES DE 14 M³, DMT DE 3 KM E VELOCIDADE MÉDIA 20KM/H. AF_05/2020</t>
  </si>
  <si>
    <t>101247</t>
  </si>
  <si>
    <t>ESCAVAÇÃO VERTICAL A CÉU ABERTO, EM OBRAS DE INFRAESTRUTURA, INCLUINDO CARGA, DESCARGA E TRANSPORTE, EM SOLO DE 1ª CATEGORIA COM ESCAVADEIRA HIDRÁULICA (CAÇAMBA: 1,2 M³ / 155HP), FROTA DE 8 CAMINHÕES BASCULANTES DE 14 M³, DMT DE 4 KM E VELOCIDADE MÉDIA 22KM/H. AF_05/2020</t>
  </si>
  <si>
    <t>101248</t>
  </si>
  <si>
    <t>ESCAVAÇÃO VERTICAL A CÉU ABERTO, EM OBRAS DE INFRAESTRUTURA, INCLUINDO CARGA, DESCARGA E TRANSPORTE, EM SOLO DE 1ª CATEGORIA COM ESCAVADEIRA HIDRÁULICA (CAÇAMBA: 1,2 M³ / 155HP), FROTA DE 10 CAMINHÕES BASCULANTES DE 14 M³, DMT DE 6 KM E VELOCIDADE MÉDIA22KM/H. AF_05/2020</t>
  </si>
  <si>
    <t>101249</t>
  </si>
  <si>
    <t>ESCAVAÇÃO VERTICAL A CÉU ABERTO, EM OBRAS DE INFRAESTRUTURA, INCLUINDO CARGA, DESCARGA E TRANSPORTE, EM SOLO DE 1ª CATEGORIA COM ESCAVADEIRA HIDRÁULICA (CAÇAMBA: 1,2 M³ / 155HP), FROTA DE 5 CAMINHÕES BASCULANTES DE 18 M³, DMT DE 1,5 KM E VELOCIDADE MÉDIA18KM/H. AF_05/2020</t>
  </si>
  <si>
    <t>101250</t>
  </si>
  <si>
    <t>ESCAVAÇÃO VERTICAL A CÉU ABERTO, EM OBRAS DE INFRAESTRUTURA, INCLUINDO CARGA, DESCARGA E TRANSPORTE, EM SOLO DE 1ª CATEGORIA COM ESCAVADEIRA HIDRÁULICA (CAÇAMBA: 1,2 M³ / 155HP), FROTA DE 6 CAMINHÕES BASCULANTES DE 18 M³, DMT DE 2 KM E VELOCIDADE MÉDIA 19KM/H. AF_05/2020</t>
  </si>
  <si>
    <t>101251</t>
  </si>
  <si>
    <t>ESCAVAÇÃO VERTICAL A CÉU ABERTO, EM OBRAS DE INFRAESTRUTURA, INCLUINDO CARGA, DESCARGA E TRANSPORTE, EM SOLO DE 1ª CATEGORIA COM ESCAVADEIRA HIDRÁULICA (CAÇAMBA: 1,2 M³ / 155HP), FROTA DE 6 CAMINHÕES BASCULANTES DE 18 M³, DMT DE 3 KM E VELOCIDADE MÉDIA 20KM/H. AF_05/2020</t>
  </si>
  <si>
    <t>101252</t>
  </si>
  <si>
    <t>ESCAVAÇÃO VERTICAL A CÉU ABERTO, EM OBRAS DE INFRAESTRUTURA, INCLUINDO CARGA, DESCARGA E TRANSPORTE, EM SOLO DE 1ª CATEGORIA COM ESCAVADEIRA HIDRÁULICA (CAÇAMBA: 1,2 M³ / 155HP), FROTA DE 7 CAMINHÕES BASCULANTES DE 18 M³, DMT DE 4 KM E VELOCIDADE MÉDIA 22KM/H. AF_05/2020</t>
  </si>
  <si>
    <t>101253</t>
  </si>
  <si>
    <t>ESCAVAÇÃO VERTICAL A CÉU ABERTO, EM OBRAS DE INFRAESTRUTURA, INCLUINDO CARGA, DESCARGA E TRANSPORTE, EM SOLO DE 1ª CATEGORIA COM ESCAVADEIRA HIDRÁULICA (CAÇAMBA: 1,2 M³ / 155HP), FROTA DE 9 CAMINHÕES BASCULANTES DE 18 M³, DMT DE 6 KM E VELOCIDADE MÉDIA 22KM/H. AF_05/2020</t>
  </si>
  <si>
    <t>101254</t>
  </si>
  <si>
    <t>ESCAVAÇÃO VERTICAL A CÉU ABERTO, EM OBRAS DE EDIFICAÇÃO, INCLUINDO CARGA, DESCARGA E TRANSPORTE, EM SOLO DE 1ª CATEGORIA COM ESCAVADEIRA HIDRÁULICA (CAÇAMBA: 0,8 M³ / 111HP), FROTA DE 3 CAMINHÕES BASCULANTES DE 10 M³, DMT ATÉ 1 KM E VELOCIDADE MÉDIA 14KM/H. AF_05/2020</t>
  </si>
  <si>
    <t>8,86</t>
  </si>
  <si>
    <t>101255</t>
  </si>
  <si>
    <t>ESCAVAÇÃO VERTICAL A CÉU ABERTO, EM OBRAS DE EDIFICAÇÃO, INCLUINDO CARGA, DESCARGA E TRANSPORTE, EM SOLO DE 1ª CATEGORIA COM ESCAVADEIRA HIDRÁULICA (CAÇAMBA: 1,2 M³ / 155HP), FROTA DE 3 CAMINHÕES BASCULANTES DE 10 M³, DMT ATÉ 1 KM E VELOCIDADE MÉDIA 14KM/H. AF_05/2020</t>
  </si>
  <si>
    <t>7,85</t>
  </si>
  <si>
    <t>101256</t>
  </si>
  <si>
    <t>ESCAVAÇÃO VERTICAL A CÉU ABERTO, EM OBRAS DE EDIFICAÇÃO, INCLUINDO CARGA, DESCARGA E TRANSPORTE, EM SOLO DE 1ª CATEGORIA COM ESCAVADEIRA HIDRÁULICA (CAÇAMBA: 0,8 M³ / 111HP), FROTA DE 5 CAMINHÕES BASCULANTES DE 10 M³, DMT DE 1,5 KM E VELOCIDADE MÉDIA 18KM/H. AF_05/2020</t>
  </si>
  <si>
    <t>101257</t>
  </si>
  <si>
    <t>ESCAVAÇÃO VERTICAL A CÉU ABERTO, EM OBRAS DE EDIFICAÇÃO, INCLUINDO CARGA, DESCARGA E TRANSPORTE, EM SOLO DE 1ª CATEGORIA COM ESCAVADEIRA HIDRÁULICA (CAÇAMBA: 0,8 M³ / 111HP), FROTA DE 5 CAMINHÕES BASCULANTES DE 10 M³, DMT DE 2 KM E VELOCIDADE MÉDIA 19KM/H. AF_05/2020</t>
  </si>
  <si>
    <t>101258</t>
  </si>
  <si>
    <t>ESCAVAÇÃO VERTICAL A CÉU ABERTO, EM OBRAS DE EDIFICAÇÃO, INCLUINDO CARGA, DESCARGA E TRANSPORTE, EM SOLO DE 1ª CATEGORIA COM ESCAVADEIRA HIDRÁULICA (CAÇAMBA: 0,8 M³ / 111HP), FROTA DE 6 CAMINHÕES BASCULANTES DE 10 M³, DMT DE 3 KM E VELOCIDADE MÉDIA 20KM/H. AF_05/2020</t>
  </si>
  <si>
    <t>101259</t>
  </si>
  <si>
    <t>ESCAVAÇÃO VERTICAL A CÉU ABERTO, EM OBRAS DE EDIFICAÇÃO, INCLUINDO CARGA, DESCARGA E TRANSPORTE, EM SOLO DE 1ª CATEGORIA COM ESCAVADEIRA HIDRÁULICA (CAÇAMBA: 0,8 M³ / 111HP), FROTA DE 7 CAMINHÕES BASCULANTES DE 10 M³, DMT DE 4 KM E VELOCIDADE MÉDIA 22KM/H. AF_05/2020</t>
  </si>
  <si>
    <t>101260</t>
  </si>
  <si>
    <t>ESCAVAÇÃO VERTICAL A CÉU ABERTO, EM OBRAS DE EDIFICAÇÃO, INCLUINDO CARGA, DESCARGA E TRANSPORTE, EM SOLO DE 1ª CATEGORIA COM ESCAVADEIRA HIDRÁULICA (CAÇAMBA: 0,8 M³ / 111HP), FROTA DE 9 CAMINHÕES BASCULANTES DE 10 M³, DMT DE 6 KM E VELOCIDADE MÉDIA 22KM/H. AF_05/2020</t>
  </si>
  <si>
    <t>101261</t>
  </si>
  <si>
    <t>ESCAVAÇÃO VERTICAL A CÉU ABERTO, EM OBRAS DE EDIFICAÇÃO, INCLUINDO CARGA, DESCARGA E TRANSPORTE, EM SOLO DE 1ª CATEGORIA COM ESCAVADEIRA HIDRÁULICA (CAÇAMBA: 1,2 M³ / 155HP), FROTA DE 6 CAMINHÕES BASCULANTES DE 10 M³, DMT DE 1,5 KM E VELOCIDADE MÉDIA 18KM/H. AF_05/2020</t>
  </si>
  <si>
    <t>101262</t>
  </si>
  <si>
    <t>ESCAVAÇÃO VERTICAL A CÉU ABERTO, EM OBRAS DE EDIFICAÇÃO, INCLUINDO CARGA, DESCARGA E TRANSPORTE, EM SOLO DE 1ª CATEGORIA COM ESCAVADEIRA HIDRÁULICA (CAÇAMBA: 1,2 M³ / 155HP), FROTA DE 6 CAMINHÕES BASCULANTES DE 10 M³, DMT DE 2 KM E VELOCIDADE MÉDIA 19KM/H. AF_05/2020</t>
  </si>
  <si>
    <t>101263</t>
  </si>
  <si>
    <t>ESCAVAÇÃO VERTICAL A CÉU ABERTO, EM OBRAS DE EDIFICAÇÃO, INCLUINDO CARGA, DESCARGA E TRANSPORTE, EM SOLO DE 1ª CATEGORIA COM ESCAVADEIRA HIDRÁULICA (CAÇAMBA: 1,2 M³ / 155HP), FROTA DE 7 CAMINHÕES BASCULANTES DE 10 M³, DMT DE 3 KM E VELOCIDADE MÉDIA 20KM/H. AF_05/2020</t>
  </si>
  <si>
    <t>101264</t>
  </si>
  <si>
    <t>ESCAVAÇÃO VERTICAL A CÉU ABERTO, EM OBRAS DE EDIFICAÇÃO, INCLUINDO CARGA, DESCARGA E TRANSPORTE, EM SOLO DE 1ª CATEGORIA COM ESCAVADEIRA HIDRÁULICA (CAÇAMBA: 1,2 M³ / 155HP), FROTA DE 8 CAMINHÕES BASCULANTES DE 10 M³, DMT DE 4 KM E VELOCIDADE MÉDIA 22KM/H. AF_05/2020</t>
  </si>
  <si>
    <t>101265</t>
  </si>
  <si>
    <t>ESCAVAÇÃO VERTICAL A CÉU ABERTO, EM OBRAS DE EDIFICAÇÃO, INCLUINDO CARGA, DESCARGA E TRANSPORTE, EM SOLO DE 1ª CATEGORIA COM ESCAVADEIRA HIDRÁULICA (CAÇAMBA: 1,2 M³ / 155HP), FROTA DE 10 CAMINHÕES BASCULANTES DE 10 M³, DMT DE 6 KM E VELOCIDADE MÉDIA 22KM/H. AF_05/2020</t>
  </si>
  <si>
    <t>101266</t>
  </si>
  <si>
    <t>ESCAVAÇÃO VERTICAL A CÉU ABERTO, EM OBRAS DE INFRAESTRUTURA, INCLUINDO CARGA, DESCARGA E TRANSPORTE, EM SOLO DE 1ª CATEGORIA COM ESCAVADEIRA HIDRÁULICA (CAÇAMBA: 0,8 M³ / 111HP), FROTA DE 3 CAMINHÕES BASCULANTES DE 10 M³, DMT ATÉ 1 KM E VELOCIDADE MÉDIA14KM/H. AF_05/2020</t>
  </si>
  <si>
    <t>101267</t>
  </si>
  <si>
    <t>ESCAVAÇÃO VERTICAL A CÉU ABERTO, EM OBRAS DE INFRAESTRUTURA, INCLUINDO CARGA, DESCARGA E TRANSPORTE, EM SOLO DE 1ª CATEGORIA COM ESCAVADEIRA HIDRÁULICA (CAÇAMBA: 1,2 M³ / 155HP), FROTA DE 4 CAMINHÕES BASCULANTES DE 10 M³, DMT ATÉ 1 KM E VELOCIDADE MÉDIA14KM/H. AF_05/2020</t>
  </si>
  <si>
    <t>101268</t>
  </si>
  <si>
    <t>ESCAVAÇÃO VERTICAL A CÉU ABERTO, EM OBRAS DE INFRAESTRUTURA, INCLUINDO CARGA, DESCARGA E TRANSPORTE, EM SOLO DE 1ª CATEGORIA COM ESCAVADEIRA HIDRÁULICA (CAÇAMBA: 0,8 M³ / 111HP), FROTA DE 5 CAMINHÕES BASCULANTES DE 10 M³, DMT DE 1,5 KM E VELOCIDADE MÉDIA18KM/H. AF_05/2020</t>
  </si>
  <si>
    <t>101269</t>
  </si>
  <si>
    <t>ESCAVAÇÃO VERTICAL A CÉU ABERTO, EM OBRAS DE INFRAESTRUTURA, INCLUINDO CARGA, DESCARGA E TRANSPORTE, EM SOLO DE 1ª CATEGORIA COM ESCAVADEIRA HIDRÁULICA (CAÇAMBA: 0,8 M³ / 111HP), FROTA DE 6 CAMINHÕES BASCULANTES DE 10 M³, DMT DE 2 KM E VELOCIDADE MÉDIA 19KM/H. AF_05/2020</t>
  </si>
  <si>
    <t>101270</t>
  </si>
  <si>
    <t>ESCAVAÇÃO VERTICAL A CÉU ABERTO, EM OBRAS DE INFRAESTRUTURA, INCLUINDO CARGA, DESCARGA E TRANSPORTE, EM SOLO DE 1ª CATEGORIA COM ESCAVADEIRA HIDRÁULICA (CAÇAMBA: 0,8 M³ / 111HP), FROTA DE 7 CAMINHÕES BASCULANTES DE 10 M³, DMT DE 3 KM E VELOCIDADE MÉDIA 20KM/H. AF_05/2020</t>
  </si>
  <si>
    <t>101271</t>
  </si>
  <si>
    <t>ESCAVAÇÃO VERTICAL A CÉU ABERTO, EM OBRAS DE INFRAESTRUTURA, INCLUINDO CARGA, DESCARGA E TRANSPORTE, EM SOLO DE 1ª CATEGORIA COM ESCAVADEIRA HIDRÁULICA (CAÇAMBA: 0,8 M³ / 111HP), FROTA DE 8 CAMINHÕES BASCULANTES DE 10 M³, DMT DE 4 KM E VELOCIDADE MÉDIA 22KM/H. AF_05/2020</t>
  </si>
  <si>
    <t>101272</t>
  </si>
  <si>
    <t>ESCAVAÇÃO VERTICAL A CÉU ABERTO, EM OBRAS DE INFRAESTRUTURA, INCLUINDO CARGA, DESCARGA E TRANSPORTE, EM SOLO DE 1ª CATEGORIA COM ESCAVADEIRA HIDRÁULICA (CAÇAMBA: 0,8 M³ / 111HP), FROTA DE 10 CAMINHÕES BASCULANTES DE 10 M³, DMT DE 6 KM E VELOCIDADE MÉDIA22KM/H. AF_05/2020</t>
  </si>
  <si>
    <t>101273</t>
  </si>
  <si>
    <t>ESCAVAÇÃO VERTICAL A CÉU ABERTO, EM OBRAS DE INFRAESTRUTURA, INCLUINDO CARGA, DESCARGA E TRANSPORTE, EM SOLO DE 1ª CATEGORIA COM ESCAVADEIRA HIDRÁULICA (CAÇAMBA: 1,2 M³ / 155HP), FROTA DE 6 CAMINHÕES BASCULANTES DE 10 M³, DMT DE 1,5 KM E VELOCIDADE MÉDIA18KM/H. AF_05/2020</t>
  </si>
  <si>
    <t>101274</t>
  </si>
  <si>
    <t>ESCAVAÇÃO VERTICAL A CÉU ABERTO, EM OBRAS DE INFRAESTRUTURA, INCLUINDO CARGA, DESCARGA E TRANSPORTE, EM SOLO DE 1ª CATEGORIA COM ESCAVADEIRA HIDRÁULICA (CAÇAMBA: 1,2 M³ / 155HP), FROTA DE 7 CAMINHÕES BASCULANTES DE 10 M³, DMT DE 2 KM E VELOCIDADE MÉDIA 19KM/H. AF_05/2020</t>
  </si>
  <si>
    <t>101275</t>
  </si>
  <si>
    <t>ESCAVAÇÃO VERTICAL A CÉU ABERTO, EM OBRAS DE INFRAESTRUTURA, INCLUINDO CARGA, DESCARGA E TRANSPORTE, EM SOLO DE 1ª CATEGORIA COM ESCAVADEIRA HIDRÁULICA (CAÇAMBA: 1,2 M³ / 155HP), FROTA DE 8 CAMINHÕES BASCULANTES DE 10 M³, DMT DE 3 KM E VELOCIDADE MÉDIA 20KM/H. AF_05/2020</t>
  </si>
  <si>
    <t>101276</t>
  </si>
  <si>
    <t>ESCAVAÇÃO VERTICAL A CÉU ABERTO, EM OBRAS DE INFRAESTRUTURA, INCLUINDO CARGA, DESCARGA E TRANSPORTE, EM SOLO DE 1ª CATEGORIA COM ESCAVADEIRA HIDRÁULICA (CAÇAMBA: 1,2 M³ / 155HP), FROTA DE 9 CAMINHÕES BASCULANTES DE 10 M³, DMT DE 4 KM E VELOCIDADE MÉDIA 22KM/H. AF_05/2020</t>
  </si>
  <si>
    <t>101277</t>
  </si>
  <si>
    <t>ESCAVAÇÃO VERTICAL A CÉU ABERTO, EM OBRAS DE INFRAESTRUTURA, INCLUINDO CARGA, DESCARGA E TRANSPORTE, EM SOLO DE 1ª CATEGORIA COM ESCAVADEIRA HIDRÁULICA (CAÇAMBA: 1,2 M³ / 155HP), FROTA DE 12 CAMINHÕES BASCULANTES DE 10 M³, DMT DE 6 KM E VELOCIDADE MÉDIA22KM/H. AF_05/2020</t>
  </si>
  <si>
    <t>102354</t>
  </si>
  <si>
    <t>DESMONTE DE MATERIAL DE 3ª CATEGORIA (BLOCOS DE ROCHAS OU MATACOS), COM MARTELETE PNEUMÁTICO MANUAL  EXCLUSIVE CARGA E TRANSPORTE. AF_03/2021</t>
  </si>
  <si>
    <t>102355</t>
  </si>
  <si>
    <t>DESMONTE DE MATERIAL DE 3ª CATEGORIA (BLOCOS DE ROCHAS OU MATACOS), EM VALA, COM MARTELETE PNEUMÁTICO MANUAL   EXCLUSIVE RETIRADA, CARGA E TRANSPORTE. AF_03/2021</t>
  </si>
  <si>
    <t>102360</t>
  </si>
  <si>
    <t>RETIRADA DE MATERIAL DE 3ª CATEGORIA (APÓS ESCAVAÇÃO/DESMONTE) EM VALAS, COM ESCAVADEIRA HIDRÁULICA - EXCLUSIVE CARGA E TRANSPORTE. AF_03/2021</t>
  </si>
  <si>
    <t>102361</t>
  </si>
  <si>
    <t>RETIRADA DE MATERIAL DE 3ª CATEGORIA (APÓS ESCAVAÇÃO/DESMONTE) EM VALAS, COM RETROESCAVADEIRA - EXCLUSIVE CARGA E TRANSPORTE. AF_03/2021</t>
  </si>
  <si>
    <t>12,19</t>
  </si>
  <si>
    <t>ESCAVAÇÃO MANUAL DE VALA COM PROFUNDIDADE MENOR OU IGUAL A 1,30 M. AF_02/2021</t>
  </si>
  <si>
    <t>102276</t>
  </si>
  <si>
    <t>102277</t>
  </si>
  <si>
    <t>102278</t>
  </si>
  <si>
    <t>102279</t>
  </si>
  <si>
    <t>102280</t>
  </si>
  <si>
    <t>102281</t>
  </si>
  <si>
    <t>102282</t>
  </si>
  <si>
    <t>10,80</t>
  </si>
  <si>
    <t>102283</t>
  </si>
  <si>
    <t>102284</t>
  </si>
  <si>
    <t>102285</t>
  </si>
  <si>
    <t>102286</t>
  </si>
  <si>
    <t>102287</t>
  </si>
  <si>
    <t>102288</t>
  </si>
  <si>
    <t>102289</t>
  </si>
  <si>
    <t>102290</t>
  </si>
  <si>
    <t>102291</t>
  </si>
  <si>
    <t>102292</t>
  </si>
  <si>
    <t>102293</t>
  </si>
  <si>
    <t>102294</t>
  </si>
  <si>
    <t>102295</t>
  </si>
  <si>
    <t>102296</t>
  </si>
  <si>
    <t>102297</t>
  </si>
  <si>
    <t>102298</t>
  </si>
  <si>
    <t>102299</t>
  </si>
  <si>
    <t>102300</t>
  </si>
  <si>
    <t>102301</t>
  </si>
  <si>
    <t>102302</t>
  </si>
  <si>
    <t>102303</t>
  </si>
  <si>
    <t>102304</t>
  </si>
  <si>
    <t>102305</t>
  </si>
  <si>
    <t>102306</t>
  </si>
  <si>
    <t>102307</t>
  </si>
  <si>
    <t>102308</t>
  </si>
  <si>
    <t>102309</t>
  </si>
  <si>
    <t>102310</t>
  </si>
  <si>
    <t>102311</t>
  </si>
  <si>
    <t>102312</t>
  </si>
  <si>
    <t>102313</t>
  </si>
  <si>
    <t>102314</t>
  </si>
  <si>
    <t>102315</t>
  </si>
  <si>
    <t>102316</t>
  </si>
  <si>
    <t>102317</t>
  </si>
  <si>
    <t>102318</t>
  </si>
  <si>
    <t>102319</t>
  </si>
  <si>
    <t>102320</t>
  </si>
  <si>
    <t>102321</t>
  </si>
  <si>
    <t>102322</t>
  </si>
  <si>
    <t>102323</t>
  </si>
  <si>
    <t>102324</t>
  </si>
  <si>
    <t>102325</t>
  </si>
  <si>
    <t>102326</t>
  </si>
  <si>
    <t>102327</t>
  </si>
  <si>
    <t>102328</t>
  </si>
  <si>
    <t>102329</t>
  </si>
  <si>
    <t>22,87</t>
  </si>
  <si>
    <t>62,57</t>
  </si>
  <si>
    <t>61,78</t>
  </si>
  <si>
    <t>EXECUÇÃO E COMPACTAÇÃO DE ATERRO COM SOLO PREDOMINANTEMENTE ARGILOSO - EXCLUSIVE SOLO, ESCAVAÇÃO, CARGA E TRANSPORTE. AF_11/2019</t>
  </si>
  <si>
    <t>EXECUÇÃO E COMPACTAÇÃO DE ATERRO COM SOLO PREDOMINANTEMENTE ARENOSO - EXCLUSIVE SOLO, ESCAVAÇÃO, CARGA E TRANSPORTE. AF_11/2019</t>
  </si>
  <si>
    <t>16,84</t>
  </si>
  <si>
    <t>16,66</t>
  </si>
  <si>
    <t>TRANSPORTE COM CAMINHÃO BASCULANTE DE 6 M³, EM VIA URBANA EM LEITO NATURAL (UNIDADE: TXKM). AF_07/2020</t>
  </si>
  <si>
    <t>TRANSPORTE COM CAMINHÃO BASCULANTE DE 6 M³, EM VIA URBANA EM REVESTIMENTO PRIMÁRIO (UNIDADE: TXKM). AF_07/2020</t>
  </si>
  <si>
    <t>TRANSPORTE COM CAMINHÃO BASCULANTE DE 6 M³, EM VIA URBANA PAVIMENTADA, DMT ATÉ 30 KM (UNIDADE: TXKM). AF_07/2020</t>
  </si>
  <si>
    <t>TRANSPORTE COM CAMINHÃO BASCULANTE DE 6 M³, EM VIA URBANA PAVIMENTADA, ADICIONAL PARA DMT EXCEDENTE A 30 KM (UNIDADE: TXKM). AF_07/2020</t>
  </si>
  <si>
    <t>101616</t>
  </si>
  <si>
    <t>PREPARO DE FUNDO DE VALA COM LARGURA MENOR QUE 1,5 M (ACERTO DO SOLO NATURAL). AF_08/2020</t>
  </si>
  <si>
    <t>101617</t>
  </si>
  <si>
    <t>PREPARO DE FUNDO DE VALA COM LARGURA MAIOR OU IGUAL A 1,5 M E MENOR QUE 2,5 M (ACERTO DO SOLO NATURAL). AF_08/2020</t>
  </si>
  <si>
    <t>2,74</t>
  </si>
  <si>
    <t>101618</t>
  </si>
  <si>
    <t>PREPARO DE FUNDO DE VALA COM LARGURA MENOR QUE 1,5 M, COM CAMADA DE AREIA, LANÇAMENTO MANUAL. AF_08/2020</t>
  </si>
  <si>
    <t>101619</t>
  </si>
  <si>
    <t>PREPARO DE FUNDO DE VALA COM LARGURA MENOR QUE 1,5 M, COM CAMADA DE BRITA, LANÇAMENTO MANUAL. AF_08/2020</t>
  </si>
  <si>
    <t>101620</t>
  </si>
  <si>
    <t>PREPARO DE FUNDO DE VALA COM LARGURA MAIOR OU IGUAL A 1,5 M E MENOR QUE 2,5 M, COM CAMADA DE AREIA, LANÇAMENTO MANUAL. AF_08/2020</t>
  </si>
  <si>
    <t>101621</t>
  </si>
  <si>
    <t>PREPARO DE FUNDO DE VALA COM LARGURA MAIOR OU IGUAL A 1,5 M E MENOR QUE 2,5 M, COM CAMADA DE BRITA, LANÇAMENTO MANUAL. AF_08/2020</t>
  </si>
  <si>
    <t>101622</t>
  </si>
  <si>
    <t>PREPARO DE FUNDO DE VALA COM LARGURA MENOR QUE 1,5 M, COM CAMADA DE AREIA, LANÇAMENTO MECANIZADO. AF_08/2020</t>
  </si>
  <si>
    <t>101623</t>
  </si>
  <si>
    <t>PREPARO DE FUNDO DE VALA COM LARGURA MENOR QUE 1,5 M, COM CAMADA DE BRITA, LANÇAMENTO MECANIZADO. AF_08/2020</t>
  </si>
  <si>
    <t>101624</t>
  </si>
  <si>
    <t>PREPARO DE FUNDO DE VALA COM LARGURA MAIOR OU IGUAL A 1,5 M E MENOR QUE 2,5 M, COM CAMADA DE BRITA, LANÇAMENTO MECANIZADO. AF_08/2020</t>
  </si>
  <si>
    <t>101625</t>
  </si>
  <si>
    <t>PREPARO DE FUNDO DE VALA COM LARGURA MAIOR OU IGUAL A 1,5 M E MENOR QUE 2,5 M, COM CAMADA DE AREIA, LANÇAMENTO MECANIZADO. AF_08/2020</t>
  </si>
  <si>
    <t>53,24</t>
  </si>
  <si>
    <t>47,80</t>
  </si>
  <si>
    <t>61,76</t>
  </si>
  <si>
    <t>95,78</t>
  </si>
  <si>
    <t>97,43</t>
  </si>
  <si>
    <t>128,38</t>
  </si>
  <si>
    <t>129,98</t>
  </si>
  <si>
    <t>114,97</t>
  </si>
  <si>
    <t>79,27</t>
  </si>
  <si>
    <t>101159</t>
  </si>
  <si>
    <t>ALVENARIA DE VEDAÇÃO DE BLOCOS CERÂMICOS MACIÇOS DE 5X10X20CM (ESPESSURA 10CM) E ARGAMASSA DE ASSENTAMENTO COM PREPARO EM BETONEIRA. AF_05/2020</t>
  </si>
  <si>
    <t>74,46</t>
  </si>
  <si>
    <t>81,18</t>
  </si>
  <si>
    <t>81,38</t>
  </si>
  <si>
    <t>91,80</t>
  </si>
  <si>
    <t>101162</t>
  </si>
  <si>
    <t>ALVENARIA DE VEDAÇÃO COM ELEMENTO VAZADO DE CERÂMICA (COBOGÓ) DE 7X20X20CM E ARGAMASSA DE ASSENTAMENTO COM PREPARO EM BETONEIRA. AF_05/2020</t>
  </si>
  <si>
    <t>55,75</t>
  </si>
  <si>
    <t>90,34</t>
  </si>
  <si>
    <t>68,07</t>
  </si>
  <si>
    <t>70,80</t>
  </si>
  <si>
    <t>76,44</t>
  </si>
  <si>
    <t>83,59</t>
  </si>
  <si>
    <t>75,71</t>
  </si>
  <si>
    <t>90,33</t>
  </si>
  <si>
    <t>101161</t>
  </si>
  <si>
    <t>ALVENARIA DE VEDAÇÃO COM ELEMENTO VAZADO DE CONCRETO (COBOGÓ) DE 7X50X50CM E ARGAMASSA DE ASSENTAMENTO COM PREPARO EM BETONEIRA. AF_05/2020</t>
  </si>
  <si>
    <t>155,81</t>
  </si>
  <si>
    <t>101163</t>
  </si>
  <si>
    <t>ALVENARIA DE VEDAÇÃO COM BLOCO DE VIDRO VAZADO, TIPO VENEZIANA, DE 6X20X20CM E ARGAMASSA DE ASSENTAMENTO COM PREPARO EM BETONEIRA. AF_05/2020</t>
  </si>
  <si>
    <t>101164</t>
  </si>
  <si>
    <t>ALVENARIA DE VEDAÇÃO COM BLOCO DE VIDRO, TIPO CANELADO, DE 8X19X19CM E ARGAMASSA DE ASSENTAMENTO COM PREPARO EM BETONEIRA. AF_05/2020</t>
  </si>
  <si>
    <t>73,72</t>
  </si>
  <si>
    <t>85,21</t>
  </si>
  <si>
    <t>102,99</t>
  </si>
  <si>
    <t>122,06</t>
  </si>
  <si>
    <t>63,35</t>
  </si>
  <si>
    <t>102235</t>
  </si>
  <si>
    <t>DIVISÓRIA FIXA EM VIDRO TEMPERADO 10 MM, SEM ABERTURA. AF_01/2021</t>
  </si>
  <si>
    <t>102253</t>
  </si>
  <si>
    <t>DIVISORIA SANITÁRIA, TIPO CABINE, EM GRANITO CINZA POLIDO, ESP = 3CM, ASSENTADO COM ARGAMASSA COLANTE AC III-E, EXCLUSIVE FERRAGENS. AF_01/2021</t>
  </si>
  <si>
    <t>102254</t>
  </si>
  <si>
    <t>DIVISORIA SANITÁRIA, TIPO CABINE, EM MÁRMORE BRANCO POLIDO, ESP = 3CM, ASSENTADO COM ARGAMASSA COLANTE AC III-E, EXCLUSIVE FERRAGENS. AF_01/2021</t>
  </si>
  <si>
    <t>102255</t>
  </si>
  <si>
    <t>TAPA VISTA DE MICTÓRIO EM GRANITO CINZA POLIDO, ESP = 3CM, ASSENTADO COM ARGAMASSA COLANTE AC III-E . AF_01/2021</t>
  </si>
  <si>
    <t>102256</t>
  </si>
  <si>
    <t>TAPA VISTA DE MICTÓRIO EM MÁRMORE BRANCO POLIDO, ESP = 3CM, ASSENTADO COM ARGAMASSA COLANTE AC III-E . AF_01/2021</t>
  </si>
  <si>
    <t>102257</t>
  </si>
  <si>
    <t>DIVISORIA SANITÁRIA, TIPO CABINE, EM PAINEL DE GRANILITE, ESP = 3CM, ASSENTADO COM ARGAMASSA COLANTE AC III-E, EXCLUSIVE FERRAGENS. AF_01/2021</t>
  </si>
  <si>
    <t>102258</t>
  </si>
  <si>
    <t>TAPA VISTA DE MICTÓRIO EM PAINEL DE GRANILITE, ESP = 3CM, ASSENTADO COM ARGAMASSA COLANTE AC III-E . AF_01/2021</t>
  </si>
  <si>
    <t>101154</t>
  </si>
  <si>
    <t>ALVENARIA DE VEDAÇÃO DE BLOCOS DE CONCRETO CELULAR DE 10X30X60CM (ESPESSURA 10CM) E ARGAMASSA DE ASSENTAMENTO COM PREPARO EM BETONEIRA. AF_05/2020</t>
  </si>
  <si>
    <t>101155</t>
  </si>
  <si>
    <t>ALVENARIA DE VEDAÇÃO DE BLOCOS DE CONCRETO CELULAR DE 15X30X60CM (ESPESSURA 15CM) E ARGAMASSA DE ASSENTAMENTO COM PREPARO EM BETONEIRA. AF_05/2020</t>
  </si>
  <si>
    <t>101156</t>
  </si>
  <si>
    <t>ALVENARIA DE VEDAÇÃO DE BLOCOS DE CONCRETO CELULAR DE 20X30X60CM (ESPESSURA 20CM) E ARGAMASSA DE ASSENTAMENTO COM PREPARO EM BETONEIRA. AF_05/2020</t>
  </si>
  <si>
    <t>101814</t>
  </si>
  <si>
    <t>RECOMPOSIÇÃO DE PAVIMENTOS EM PEDRA POLIÉDRICA, REJUNTAMENTO COM PÓ DE PEDRA, COM REAPROVEITAMENTO DAS PEDRAS POLIÉDRICAS PARA O FECHAMENTO DE VALAS - INCLUSO RETIRADA E COLOCAÇÃO DO MATERIAL. AF_12/2020</t>
  </si>
  <si>
    <t>35,27</t>
  </si>
  <si>
    <t>65,21</t>
  </si>
  <si>
    <t>101816</t>
  </si>
  <si>
    <t>RECOMPOSIÇÃO DE PAVIMENTO EM PEDRAS POLIÉDRICAS, REJUNTAMENTO COM ARGAMASSA, COM REAPROVEITAMENTO DAS PEDRAS POLIÉDRICAS, PARA O FECHAMENTO DE VALAS - INCLUSO RETIRADA E COLOCAÇÃO DO MATERIAL. AF_12/2020</t>
  </si>
  <si>
    <t>101817</t>
  </si>
  <si>
    <t>RECOMPOSIÇÃO DE PAVIMENTO EM PARALELEPÍPEDOS, REJUNTAMENTO COM PÓ DE PEDRA, COM REAPROVEITAMENTO DOS PARALELEPÍPEDOS, PARA O FECHAMENTO DE VALAS - INCLUSO RETIRADA E COLOCAÇÃO DO MATERIAL. AF_12/2020</t>
  </si>
  <si>
    <t>101819</t>
  </si>
  <si>
    <t>RECOMPOSIÇÃO DE PAVIMENTO EM PARALELEPÍPEDOS, REJUNTAMENTO COM ARGAMASSA, COM REAPROVEITAMENTO DOS PARALELEPÍPEDOS, PARA O FECHAMENTO DE VALAS - INCLUSO RETIRADA E COLOCAÇÃO DO MATERIAL. AF_12/2020</t>
  </si>
  <si>
    <t>101820</t>
  </si>
  <si>
    <t>RECOMPOSIÇÃO DE PAVIMENTO EM PISO INTERTRAVADO SEXTAVADO, COM REAPROVEITAMENTO DOS BLOCOS SEXTAVADO, PARA O FECHAMENTO DE VALAS - INCLUSO RETIRADA E COLOCAÇÃO DO MATERIAL. AF_12/2020</t>
  </si>
  <si>
    <t>101822</t>
  </si>
  <si>
    <t>RECOMPOSIÇÃO DE BASE E OU SUB-BASE PARA REMENDO PROFUNDO DE SOLOS DE COMPORTAMENTO LATERÍTICO (ARENOSO) - INCLUSO RETIRADA E COLOCAÇÃO DO MATERIAL. AF_12/2020</t>
  </si>
  <si>
    <t>101823</t>
  </si>
  <si>
    <t>RECOMPOSIÇÃO DE BASE E OU SUB-BASE PARA REMENDO PROFUNDO DE SOLO MELHORADO COM CIMENTO (TEOR DE 2%) - INCLUSO RETIRADA E COLOCAÇÃO DO MATERIAL. AF_12/2020</t>
  </si>
  <si>
    <t>101824</t>
  </si>
  <si>
    <t>RECOMPOSIÇÃO DE BASE E OU SUB-BASE PARA REMENDO PROFUNDO DE SOLO MELHORADO COM CIMENTO (TEOR DE 4%) - INCLUSO RETIRADA E COLOCAÇÃO DO MATERIAL. AF_12/2020</t>
  </si>
  <si>
    <t>101825</t>
  </si>
  <si>
    <t>RECOMPOSIÇÃO DE BASE E OU SUB-BASE PARA REMENDO PROFUNDO DE SOLO COM CIMENTO (TEOR DE 6%) - INCLUSO RETIRADA E COLOCAÇÃO DO MATERIAL. AF_12/2020</t>
  </si>
  <si>
    <t>101826</t>
  </si>
  <si>
    <t>RECOMPOSIÇÃO DE BASE E OU SUB-BASE PARA REMENDO PROFUNDO DE SOLO COM CIMENTO (TEOR DE 8%) - INCLUSO RETIRADA E COLOCAÇÃO DO MATERIAL. AF_12/2020</t>
  </si>
  <si>
    <t>101827</t>
  </si>
  <si>
    <t>RECOMPOSIÇÃO DE BASE E OU SUB-BASE PARA REMENDO PROFUNDO DE SOLO BRITA (40/60) - INCLUSO RETIRADA E COLOCAÇÃO DO MATERIAL. AF_12/2020</t>
  </si>
  <si>
    <t>101828</t>
  </si>
  <si>
    <t>RECOMPOSIÇÃO DE BASE E OU SUB-BASE PARA REMENDO PROFUNDO DE SOLO BRITA (50/50) - INCLUSO RETIRADA E COLOCAÇÃO DO MATERIAL. AF_12/2020</t>
  </si>
  <si>
    <t>101829</t>
  </si>
  <si>
    <t>101830</t>
  </si>
  <si>
    <t>101831</t>
  </si>
  <si>
    <t>101832</t>
  </si>
  <si>
    <t>RECOMPOSIÇÃO DE BASE E OU SUB-BASE PARA REMENDO PROFUNDO DE SOLO BRITA (50/50) COM CIMENTO (TEOR DE 4%) - INCLUSO RETIRADA E COLOCAÇÃO DO MATERIAL. AF_12/2020</t>
  </si>
  <si>
    <t>101833</t>
  </si>
  <si>
    <t>RECOMPOSIÇÃO DE BASE E OU SUB-BASE PARA REMENDO PROFUNDO DE SOLO BRITA (50/50) COM CIMENTO (TEOR DE 6%) - INCLUSO RETIRADA E COLOCAÇÃO DO MATERIAL. AF_12/2020</t>
  </si>
  <si>
    <t>101834</t>
  </si>
  <si>
    <t>RECOMPOSIÇÃO DE BASE E OU SUB-BASE PARA REMENDO PROFUNDO DE SOLO BRITA (50/50) COM CIMENTO (TEOR DE 8%) - INCLUSO RETIRADA E COLOCAÇÃO DO MATERIAL. AF_12/2020</t>
  </si>
  <si>
    <t>101835</t>
  </si>
  <si>
    <t>RECOMPOSIÇÃO DE BASE E OU SUB-BASE PARA REMENDO PROFUNDO DE BRITA GRADUADA SIMPLES - INCLUSO RETIRADA E COLOCAÇÃO DO MATERIAL. AF_12/2020</t>
  </si>
  <si>
    <t>101836</t>
  </si>
  <si>
    <t>RECOMPOSIÇÃO DE BASE E OU SUB-BASE PARA FECHAMENTO DE VALAS DE SOLOS DE COMPORTAMENTO LATERÍTICO (ARENOSO) - INCLUSO RETIRADA E COLOCAÇÃO DO MATERIAL. AF_12/2020</t>
  </si>
  <si>
    <t>101837</t>
  </si>
  <si>
    <t>RECOMPOSIÇÃO DE BASE E OU SUB-BASE PARA FECHAMENTO DE VALAS DE SOLO MELHORADO COM CIMENTO (TEOR DE 2%) - INCLUSO RETIRADA E COLOCAÇÃO DO MATERIAL. AF_12/2020</t>
  </si>
  <si>
    <t>101838</t>
  </si>
  <si>
    <t>RECOMPOSIÇÃO DE BASE E OU SUB-BASE PARA FECHAMENTO DE VALAS DE SOLO MELHORADO COM CIMENTO (TEOR DE 4%) - INCLUSO RETIRADA E COLOCAÇÃO DO MATERIAL. AF_12/2020</t>
  </si>
  <si>
    <t>101839</t>
  </si>
  <si>
    <t>RECOMPOSIÇÃO DE BASE E OU SUB-BASE PARA FECHAMENTO DE VALAS DE SOLO COM CIMENTO (TEOR DE 6%) - INCLUSO RETIRADA E COLOCAÇÃO DO MATERIAL. AF_12/2020</t>
  </si>
  <si>
    <t>101840</t>
  </si>
  <si>
    <t>RECOMPOSIÇÃO DE BASE E OU SUB-BASE PARA FECHAMENTO DE VALAS DE SOLO COM CIMENTO (TEOR DE 8%) - INCLUSO RETIRADA E COLOCAÇÃO DO MATERIAL. AF_12/2020</t>
  </si>
  <si>
    <t>101841</t>
  </si>
  <si>
    <t>RECOMPOSIÇÃO DE BASE E OU SUB-BASE PARA FECHAMENTO DE VALAS DE SOLO BRITA (40/60) - INCLUSO RETIRADA E COLOCAÇÃO DO MATERIAL. AF_12/2020</t>
  </si>
  <si>
    <t>101842</t>
  </si>
  <si>
    <t>RECOMPOSIÇÃO DE BASE E OU SUB-BASE PARA FECHAMENTO DE VALAS DE SOLO BRITA (50/50) - INCLUSO RETIRADA E COLOCAÇÃO DO MATERIAL. AF_12/2020</t>
  </si>
  <si>
    <t>101843</t>
  </si>
  <si>
    <t>101844</t>
  </si>
  <si>
    <t>101845</t>
  </si>
  <si>
    <t>156,39</t>
  </si>
  <si>
    <t>101846</t>
  </si>
  <si>
    <t>RECOMPOSIÇÃO DE BASE E OU SUB-BASE PARA FECHAMENTO DE VALAS DE SOLO BRITA (50/50) COM CIMENTO (TEOR DE 4%) - INCLUSO RETIRADA E COLOCAÇÃO DO MATERIAL. AF_12/2020</t>
  </si>
  <si>
    <t>103,09</t>
  </si>
  <si>
    <t>101847</t>
  </si>
  <si>
    <t>RECOMPOSIÇÃO DE BASE E OU SUB-BASE PARA FECHAMENTO DE VALAS DE SOLO BRITA (50/50) COM CIMENTO (TEOR DE 6%) - INCLUSO RETIRADA E COLOCAÇÃO DO MATERIAL. AF_12/2020</t>
  </si>
  <si>
    <t>101848</t>
  </si>
  <si>
    <t>RECOMPOSIÇÃO DE BASE E OU SUB-BASE PARA FECHAMENTO DE VALAS DE SOLO BRITA (50/50) COM CIMENTO (TEOR DE 8%) - INCLUSO RETIRADA E COLOCAÇÃO DO MATERIAL. AF_12/2020</t>
  </si>
  <si>
    <t>101849</t>
  </si>
  <si>
    <t>RECOMPOSIÇÃO DE BASE E OU SUB-BASE PARA FECHAMENTO DE VALAS DE BRITA GRADUADA SIMPLES - INCLUSO RETIRADA E COLOCAÇÃO DO MATERIAL. AF_12/2020</t>
  </si>
  <si>
    <t>101850</t>
  </si>
  <si>
    <t>REASSENTAMENTO DE PARALELEPÍPEDOS, REJUNTAMENTO COM PÓ DE PEDRA, COM REAPROVEITAMENTO DOS PARALELEPÍPEDOS - INCLUSO RETIRADA E COLOCAÇÃO DO MATERIAL. AF_12/2020</t>
  </si>
  <si>
    <t>45,14</t>
  </si>
  <si>
    <t>101852</t>
  </si>
  <si>
    <t>REASSENTAMENTO DE PARALELEPÍPEDOS, REJUNTAMENTO COM ARGAMASSA, COM REAPROVEITAMENTO DOS PARALELEPÍPEDOS - INCLUSO RETIRADA E COLOCAÇÃO DO MATERIAL. AF_12/2020</t>
  </si>
  <si>
    <t>101853</t>
  </si>
  <si>
    <t>REASSENTAMENTO DE PEDRAS POLIÉDRICAS, REJUNTAMENTO COM PÓ DE PEDRA, COM REAPROVEITAMENTO DAS PEDRAS POLIÉDRICAS - INCLUSO RETIRADA E COLOCAÇÃO DO MATERIAL.  AF_12/2020</t>
  </si>
  <si>
    <t>101855</t>
  </si>
  <si>
    <t>REASSENTAMENTO DE PEDRAS POLIÉDRICAS, REJUNTAMENTO COM ARGAMASSA, COM REAPROVEITAMENTO DAS PEDRAS POLIÉDRICAS - INCLUSO RETIRADA E COLOCAÇÃO DO MATERIAL. AF_12/2020</t>
  </si>
  <si>
    <t>58,82</t>
  </si>
  <si>
    <t>101856</t>
  </si>
  <si>
    <t>REASSENTAMENTO DE BLOCOS PISOGRAMA PARA PISO INTERTRAVADO, COM REAPROVEITAMENTO DOS BLOCOS PISOGRAMA - INCLUSO RETIRADA E COLOCAÇÃO DO MATERIAL. AF_12/2020</t>
  </si>
  <si>
    <t>101857</t>
  </si>
  <si>
    <t>REASSENTAMENTO DE BLOCOS SEXTAVADO PARA PISO INTERTRAVADO, ESPESSURA DE 6 CM, EM CALÇADA, COM REAPROVEITAMENTO DOS BLOCOS SEXTAVADOS - INCLUSO RETIRADA E COLOCAÇÃO DO MATERIAL. AF_12/2020</t>
  </si>
  <si>
    <t>101858</t>
  </si>
  <si>
    <t>REASSENTAMENTO DE BLOCOS SEXTAVADO PARA PISO INTERTRAVADO, ESPESSURA DE 6 CM, EM VIA/ESTACIONAMENTO, COM REAPROVEITAMENTO DOS BLOCOS SEXTAVADO - INCLUSO RETIRADA E COLOCAÇÃO DO MATERIAL. AF_12/2020</t>
  </si>
  <si>
    <t>101859</t>
  </si>
  <si>
    <t>REASSENTAMENTO DE BLOCOS SEXTAVADO PARA PISO INTERTRAVADO, ESPESSURA DE 8 CM, EM VIA/ESTACIONAMENTO, COM REAPROVEITAMENTO DOS BLOCOS SEXTAVADO - INCLUSO RETIRADA E COLOCAÇÃO DO MATERIAL. AF_12/2020</t>
  </si>
  <si>
    <t>23,26</t>
  </si>
  <si>
    <t>101860</t>
  </si>
  <si>
    <t>REASSENTAMENTO DE BLOCOS SEXTAVADO PARA PISO INTERTRAVADO, ESPESSURA DE 10 CM, EM VIA/ESTACIONAMENTO, COM REAPROVEITAMENTO DOS BLOCOS SEXTAVADO - INCLUSO RETIRADA E COLOCAÇÃO DO MATERIAL. AF_12/2020</t>
  </si>
  <si>
    <t>101861</t>
  </si>
  <si>
    <t>REASSENTAMENTO DE BLOCOS RETANGULAR PARA PISO INTERTRAVADO, ESPESSURA DE 4  CM, EM CALÇADA, COM REAPROVEITAMENTO DOS BLOCOS RETANGULAR - INCLUSO RETIRADA E COLOCAÇÃO DO MATERIAL. AF_12/2020</t>
  </si>
  <si>
    <t>101862</t>
  </si>
  <si>
    <t>REASSENTAMENTO DE BLOCOS RETANGULAR PARA PISO INTERTRAVADO, ESPESSURA DE 6 CM, EM CALÇADA, COM REAPROVEITAMENTO DOS BLOCOS RETANGULAR - INCLUSO RETIRADA E COLOCAÇÃO DO MATERIAL. AF_12/2020</t>
  </si>
  <si>
    <t>101863</t>
  </si>
  <si>
    <t>REASSENTAMENTO DE BLOCOS RETANGULAR PARA PISO INTERTRAVADO, ESPESSURA DE 6 CM, EM VIA/ESTACIONAMENTO, COM REAPROVEITAMENTO DOS BLOCOS RETANGULAR - INCLUSO RETIRADA E COLOCAÇÃO DO MATERIAL. AF_12/2020</t>
  </si>
  <si>
    <t>101864</t>
  </si>
  <si>
    <t>REASSENTAMENTO DE BLOCOS RETANGULAR PARA PISO INTERTRAVADO, ESPESSURA DE 8 CM, EM VIA/ESTACIONAMENTO, COM REAPROVEITAMENTO DOS BLOCOS RETANGULAR - INCLUSO RETIRADA E COLOCAÇÃO DO MATERIAL. AF_12/2020</t>
  </si>
  <si>
    <t>25,01</t>
  </si>
  <si>
    <t>101865</t>
  </si>
  <si>
    <t>REASSENTAMENTO DE BLOCOS RETANGULAR PARA PISO INTERTRAVADO, ESPESSURA DE 10 CM, EM VIA/ESTACIONAMENTO, COM REAPROVEITAMENTO DOS BLOCOS RETANGULAR - INCLUSO RETIRADA E COLOCAÇÃO DO MATERIAL. AF_12/2020</t>
  </si>
  <si>
    <t>101866</t>
  </si>
  <si>
    <t>REASSENTAMENTO DE BLOCOS 16 FACES PARA PISO INTERTRAVADO, ESPESSURA DE 4  CM, EM CALÇADA, COM REAPROVEITAMENTO DOS BLOCOS 16 FACES - INCLUSO RETIRADA E COLOCAÇÃO DO MATERIAL. AF_12/2020</t>
  </si>
  <si>
    <t>101867</t>
  </si>
  <si>
    <t>REASSENTAMENTO DE BLOCOS 16 FACES PARA PISO INTERTRAVADO, ESPESSURA DE 6 CM, EM CALÇADA, COM REAPROVEITAMENTO DOS BLOCOS 16 FACES - INCLUSO RETIRADA E COLOCAÇÃO DO MATERIAL. AF_12/2020</t>
  </si>
  <si>
    <t>101868</t>
  </si>
  <si>
    <t>REASSENTAMENTO DE BLOCOS 16 FACES PARA PISO INTERTRAVADO, ESPESSURA DE 6 CM, EM VIA/ESTACIONAMENTO, COM REAPROVEITAMENTO DOS BLOCOS 16 FACES - INCLUSO RETIRADA E COLOCAÇÃO DO MATERIAL. AF_12/2020</t>
  </si>
  <si>
    <t>22,71</t>
  </si>
  <si>
    <t>101869</t>
  </si>
  <si>
    <t>REASSENTAMENTO DE BLOCOS 16 FACES PARA PISO INTERTRAVADO, ESPESSURA DE 8 CM, EM VIA/ESTACIONAMENTO, COM REAPROVEITAMENTO DOS BLOCOS 16 FACES - INCLUSO RETIRADA E COLOCAÇÃO DO MATERIAL. AF_12/2020</t>
  </si>
  <si>
    <t>101870</t>
  </si>
  <si>
    <t>REASSENTAMENTO DE BLOCOS 16 FACES PARA PISO INTERTRAVADO, ESPESSURA DE 10 CM, EM VIA/ESTACIONAMENTO, COM REAPROVEITAMENTO DOS BLOCOS 16 FACES - INCLUSO RETIRADA E COLOCAÇÃO DO MATERIAL. AF_12/2020</t>
  </si>
  <si>
    <t>30,39</t>
  </si>
  <si>
    <t>102098</t>
  </si>
  <si>
    <t>RECOMPOSIÇÃO DE REVESTIMENTO EM CONCRETO ASFÁLTICO (AQUISIÇÃO EM USINA), PARA O FECHAMENTO DE VALAS - INCLUSO DEMOLIÇÃO DO PAVIMENTO. AF_12/2020</t>
  </si>
  <si>
    <t>REGULARIZACAO/REFORCO DE SUBLEITO</t>
  </si>
  <si>
    <t>0055</t>
  </si>
  <si>
    <t>100576</t>
  </si>
  <si>
    <t>REGULARIZAÇÃO E COMPACTAÇÃO DE SUBLEITO DE SOLO  PREDOMINANTEMENTE ARGILOSO. AF_11/2019</t>
  </si>
  <si>
    <t>100577</t>
  </si>
  <si>
    <t>REGULARIZAÇÃO E COMPACTAÇÃO DE SUBLEITO DE SOLO PREDOMINANTEMENTE ARENOSO. AF_11/2019</t>
  </si>
  <si>
    <t>EXECUÇÃO E COMPACTAÇÃO DE BASE E OU SUB BASE PARA PAVIMENTAÇÃO DE SOLOS DE COMPORTAMENTO LATERÍTICO (ARENOSO) - EXCLUSIVE SOLO, ESCAVAÇÃO, CARGA E TRANSPORTE. AF_11/2019</t>
  </si>
  <si>
    <t>EXECUÇÃO E COMPACTAÇÃO DE BASE E OU SUB BASE PARA PAVIMENTAÇÃO DE SOLO (PREDOMINANTEMENTE ARENOSO) COM CIMENTO (TEOR DE 2%) - EXCLUSIVE SOLO, ESCAVAÇÃO, CARGA E TRANSPORTE. AF_11/2019</t>
  </si>
  <si>
    <t>39,54</t>
  </si>
  <si>
    <t>EXECUÇÃO E COMPACTAÇÃO DE BASE E OU SUB BASE PARA PAVIMENTAÇÃO DE SOLO (PREDOMINANTEMENTE ARENOSO) COM CIMENTO (TEOR DE 4%) - EXCLUSIVE SOLO, ESCAVAÇÃO, CARGA E TRANSPORTE. AF_11/2019</t>
  </si>
  <si>
    <t>EXECUÇÃO E COMPACTAÇÃO DE BASE E OU SUB BASE PARA PAVIMENTAÇÃO DE SOLO (PREDOMINANTEMENTE ARENOSO) COM CIMENTO (TEOR DE 6%) - EXCLUSIVE SOLO, ESCAVAÇÃO, CARGA E TRANSPORTE. AF_11/2019</t>
  </si>
  <si>
    <t>EXECUÇÃO E COMPACTAÇÃO DE BASE E OU SUB BASE PARA PAVIMENTAÇÃO DE SOLO (PREDOMINANTEMENTE ARENOSO) COM CIMENTO (TEOR DE 8%) - EXCLUSIVE SOLO, ESCAVAÇÃO, CARGA E TRANSPORTE. AF_11/2019</t>
  </si>
  <si>
    <t>112,43</t>
  </si>
  <si>
    <t>EXECUÇÃO E COMPACTAÇÃO DE BASE E OU SUB BASE PARA PAVIMENTAÇÃO DE BRITA GRADUADA SIMPLES - EXCLUSIVE CARGA E TRANSPORTE. AF_11/2019</t>
  </si>
  <si>
    <t>EXECUÇÃO E COMPACTAÇÃO DE BASE E OU SUB BASE PARA PAVIMENTAÇÃO DE BRITA GRADUADA SIMPLES TRATADA COM CIMENTO - EXCLUSIVE CARGA E TRANSPORTE. AF_11/2019</t>
  </si>
  <si>
    <t>EXECUÇÃO E COMPACTAÇÃO DE BASE E OU SUB BASE PARA PAVIMENTAÇÃO DE CONCRETO COMPACTADO COM ROLO - EXCLUSIVE CARGA E TRANSPORTE. AF_11/2019</t>
  </si>
  <si>
    <t>EXECUÇÃO E COMPACTAÇÃO DE BASE E OU SUB BASE PARA PAVIMENTAÇÃO DE PEDRA RACHÃO  - EXCLUSIVE CARGA E TRANSPORTE. AF_11/2019</t>
  </si>
  <si>
    <t>EXECUÇÃO E COMPACTAÇÃO DE BASE E OU SUB BASE PARA PAVIMENTAÇÃO DE MACADAME SECO - EXCLUSIVE CARGA E TRANSPORTE. AF_11/2019</t>
  </si>
  <si>
    <t>100564</t>
  </si>
  <si>
    <t>EXECUÇÃO E COMPACTAÇÃO DE BASE E OU SUB-BASE PARA PAVIMENTAÇÃO DE SOLO (PREDOMINANTEMENTE ARENOSO) BRITA - 40/60 - EXCLUSIVE SOLO, ESCAVAÇÃO, CARGA E TRANSPORTE. AF_11/2019</t>
  </si>
  <si>
    <t>100565</t>
  </si>
  <si>
    <t>EXECUÇÃO E COMPACTAÇÃO DE BASE E OU SUB-BASE PARA PAVIMENTAÇÃO DE SOLO (PREDOMINANTEMENTE ARENOSO) BRITA - 50/50 - EXCLUSIVE SOLO, ESCAVAÇÃO, CARGA E TRANSPORTE. AF_11/2019</t>
  </si>
  <si>
    <t>100566</t>
  </si>
  <si>
    <t>EXECUÇÃO E COMPACTAÇÃO DE BASE E OU SUB-BASE PARA PAVIMENTAÇÃO DE SOLO (PREDOMINANTEMENTE ARENOSO) BRITA - 40/60 COM CIMENTO (TEOR DE 4%) - EXCLUSIVE SOLO, ESCAVAÇÃO, CARGA E TRANSPORTE. AF_11/2019</t>
  </si>
  <si>
    <t>100567</t>
  </si>
  <si>
    <t>EXECUÇÃO E COMPACTAÇÃO DE BASE E OU SUB-BASE PARA PAVIMENTAÇÃO DE SOLO (PREDOMINANTEMENTE ARENOSO) BRITA - 40/60 COM CIMENTO (TEOR DE 6%) - EXCLUSIVE SOLO, ESCAVAÇÃO, CARGA E TRANSPORTE. AF_11/2019</t>
  </si>
  <si>
    <t>100568</t>
  </si>
  <si>
    <t>EXECUÇÃO E COMPACTAÇÃO DE BASE E OU SUB-BASE PARA PAVIMENTAÇÃO DE SOLO (PREDOMINANTEMENTE ARENOSO) BRITA - 40/60 COM CIMENTO (TEOR DE 8%) - EXCLUSIVE SOLO, ESCAVAÇÃO, CARGA E TRANSPORTE. AF_11/2019</t>
  </si>
  <si>
    <t>100569</t>
  </si>
  <si>
    <t>EXECUÇÃO E COMPACTAÇÃO DE BASE E OU SUB-BASE PARA PAVIMENTAÇÃO DE SOLO (PREDOMINANTEMENTE ARENOSO) BRITA - 50/50 COM CIMENTO (TEOR DE 4%)  - EXCLUSIVE SOLO, ESCAVAÇÃO, CARGA E TRANSPORTE. AF_11/2019</t>
  </si>
  <si>
    <t>100570</t>
  </si>
  <si>
    <t>EXECUÇÃO E COMPACTAÇÃO DE BASE E OU SUB-BASE PARA PAVIMENTAÇÃO DE SOLO (PREDOMINANTEMENTE ARENOSO) BRITA - 50/50 COM CIMENTO (TEOR DE 6%) - EXCLUSIVE SOLO, ESCAVAÇÃO, CARGA E TRANSPORTE. AF_11/2019</t>
  </si>
  <si>
    <t>100571</t>
  </si>
  <si>
    <t>EXECUÇÃO E COMPACTAÇÃO DE BASE E OU SUB-BASE PARA PAVIMENTAÇÃO DE SOLO (PREDOMINANTEMENTE ARENOSO) BRITA - 50/50 COM CIMENTO (TEOR DE 8%) - EXCLUSIVE SOLO, ESCAVAÇÃO, CARGA E TRANSPORTE. AF_11/2019</t>
  </si>
  <si>
    <t>100572</t>
  </si>
  <si>
    <t>EXECUÇÃO E COMPACTAÇÃO DE BASE E OU SUB-BASE PARA PAVIMENTAÇÃO DE SOLO (PREDOMINANTEMENTE ARGILOSO) BRITA - 40/60 - EXCLUSIVE SOLO, ESCAVAÇÃO, CARGA E TRANSPORTE. AF_11/2019</t>
  </si>
  <si>
    <t>100573</t>
  </si>
  <si>
    <t>EXECUÇÃO E COMPACTAÇÃO DE BASE E OU SUB-BASE PARA PAVIMENTAÇÃO DE SOLO (PREDOMINANTEMENTE ARGILOSO) BRITA - 50/50 - EXCLUSIVE SOLO, ESCAVAÇÃO, CARGA E TRANSPORTE. AF_11/2019</t>
  </si>
  <si>
    <t>100574</t>
  </si>
  <si>
    <t>ESPALHAMENTO DE MATERIAL COM TRATOR DE ESTEIRAS. AF_11/2019</t>
  </si>
  <si>
    <t>100575</t>
  </si>
  <si>
    <t>REGULARIZAÇÃO DE SUPERFÍCIES COM MOTONIVELADORA. AF_11/2019</t>
  </si>
  <si>
    <t>101767</t>
  </si>
  <si>
    <t>EXECUÇÃO E COMPACTAÇÃO DE BASE E OU SUB BASE PARA PAVIMENTAÇÃO DE SOLOS ESTABILIZADOS GRANULOMETRICAMENTE COM MISTURA DE SOLOS EM PISTA - EXCLUSIVE SOLO, ESCAVAÇÃO, CARGA E TRANSPORTE. AF_11/2019</t>
  </si>
  <si>
    <t>101768</t>
  </si>
  <si>
    <t>EXECUÇÃO E COMPACTAÇÃO DE BASE E OU SUB BASE PARA PAVIMENTAÇÃO DE SOLO ESTABILIZADO GRANULOMETRICAMENTE SEM MISTURA DE SOLOS - EXCLUSIVE SOLO, ESCAVAÇÃO, CARGA E TRANSPORTE. AF_11/2019</t>
  </si>
  <si>
    <t>40,36</t>
  </si>
  <si>
    <t>81,81</t>
  </si>
  <si>
    <t>63,17</t>
  </si>
  <si>
    <t>65,66</t>
  </si>
  <si>
    <t>65,92</t>
  </si>
  <si>
    <t>97104</t>
  </si>
  <si>
    <t>97105</t>
  </si>
  <si>
    <t>115,35</t>
  </si>
  <si>
    <t>97106</t>
  </si>
  <si>
    <t>125,34</t>
  </si>
  <si>
    <t>97107</t>
  </si>
  <si>
    <t>135,29</t>
  </si>
  <si>
    <t>97108</t>
  </si>
  <si>
    <t>97109</t>
  </si>
  <si>
    <t>177,27</t>
  </si>
  <si>
    <t>97111</t>
  </si>
  <si>
    <t>97112</t>
  </si>
  <si>
    <t>97113</t>
  </si>
  <si>
    <t>97116</t>
  </si>
  <si>
    <t>97117</t>
  </si>
  <si>
    <t>97118</t>
  </si>
  <si>
    <t>97119</t>
  </si>
  <si>
    <t>18,63</t>
  </si>
  <si>
    <t>101167</t>
  </si>
  <si>
    <t>EXECUÇÃO DE PAVIMENTO EM PARALELEPÍPEDOS, REJUNTAMENTO COM PÓ DE PEDRA. AF_05/2020</t>
  </si>
  <si>
    <t>101169</t>
  </si>
  <si>
    <t>EXECUÇÃO DE PAVIMENTO EM PARALELEPÍPEDOS, REJUNTAMENTO COM ARGAMASSA TRAÇO 1:3 (CIMENTO E AREIA). AF_05/2020</t>
  </si>
  <si>
    <t>101170</t>
  </si>
  <si>
    <t>EXECUÇÃO DE PAVIMENTO EM PEDRAS POLIÉDRICAS, REJUNTAMENTO COM PÓ DE PEDRA. AF_05/2020</t>
  </si>
  <si>
    <t>101172</t>
  </si>
  <si>
    <t>EXECUÇÃO DE PAVIMENTO EM PEDRAS POLIÉDRICAS, REJUNTAMENTO COM ARGAMASSA TRAÇO 1:3 (CIMENTO E AREIA). AF_05/2020</t>
  </si>
  <si>
    <t>EXECUÇÃO DE PAVIMENTO COM APLICAÇÃO DE CONCRETO ASFÁLTICO, CAMADA DE ROLAMENTO - EXCLUSIVE CARGA E TRANSPORTE. AF_11/2019</t>
  </si>
  <si>
    <t>EXECUÇÃO DE PAVIMENTO COM APLICAÇÃO DE CONCRETO ASFÁLTICO, CAMADA DE BINDER - EXCLUSIVE CARGA E TRANSPORTE. AF_11/2019</t>
  </si>
  <si>
    <t>FRESAGEM DE PAVIMENTO ASFÁLTICO (PROFUNDIDADE ATÉ 5,0 CM) - EXCLUSIVE TRANSPORTE. AF_11/2019</t>
  </si>
  <si>
    <t>USINAGEM DE BRITA GRADUADA SIMPLES. AF_03/2020</t>
  </si>
  <si>
    <t>USINAGEM DE BRITA GRADUADA TRATADA COM CIMENTO. AF_03/2020</t>
  </si>
  <si>
    <t>125,83</t>
  </si>
  <si>
    <t>USINAGEM DE CONCRETO PARA COMPACTAÇÃO COM ROLO. AF_03/2020</t>
  </si>
  <si>
    <t>355,52</t>
  </si>
  <si>
    <t>2,00</t>
  </si>
  <si>
    <t>32,98</t>
  </si>
  <si>
    <t>102193</t>
  </si>
  <si>
    <t>LIXAMENTO DE MADEIRA PARA APLICAÇÃO DE FUNDO OU PINTURA. AF_01/2021</t>
  </si>
  <si>
    <t>1,71</t>
  </si>
  <si>
    <t>102194</t>
  </si>
  <si>
    <t>LIXAMENTO DE MASSA PARA MADEIRA. AF_01/2021</t>
  </si>
  <si>
    <t>102197</t>
  </si>
  <si>
    <t>PINTURA FUNDO NIVELADOR ALQUÍDICO BRANCO EM MADEIRA. AF_01/2021</t>
  </si>
  <si>
    <t>102200</t>
  </si>
  <si>
    <t>APLICAÇÃO MASSA ALQUÍDICA PARA MADEIRA, PARA PINTURA COM TINTA DE ACABAMENTO (PIGMENTADA). AF_01/2021</t>
  </si>
  <si>
    <t>102202</t>
  </si>
  <si>
    <t>APLICAÇÃO MASSA EPÓXI PARA MADEIRA, PARA PINTURA COM TINTA PU DE ACABAMENTO (PIGMENTADA). AF_01/2021</t>
  </si>
  <si>
    <t>102203</t>
  </si>
  <si>
    <t>PINTURA VERNIZ (INCOLOR) ALQUÍDICO EM MADEIRA, USO INTERNO E EXTERNO, 1 DEMÃO. AF_01/2021</t>
  </si>
  <si>
    <t>102204</t>
  </si>
  <si>
    <t>PINTURA VERNIZ (INCOLOR) ALQUÍDICO EM MADEIRA, USO INTERNO, 1 DEMÃO. AF_01/2021</t>
  </si>
  <si>
    <t>102205</t>
  </si>
  <si>
    <t>PINTURA VERNIZ (INCOLOR) POLIURETÂNICO (RESINA ALQUÍDICA MODIFICADA) EM MADEIRA, 1 DEMÃO. AF_01/2021</t>
  </si>
  <si>
    <t>102207</t>
  </si>
  <si>
    <t>PINTURA TINTA DE ACABAMENTO (PIGMENTADA) A ÓLEO EM MADEIRA, 1 DEMÃO. AF_01/2021</t>
  </si>
  <si>
    <t>102208</t>
  </si>
  <si>
    <t>PINTURA TINTA DE ACABAMENTO (PIGMENTADA) ESMALTE SINTÉTICO FOSCO EM MADEIRA, 1 DEMÃO. AF_01/2021</t>
  </si>
  <si>
    <t>102209</t>
  </si>
  <si>
    <t>PINTURA TINTA DE ACABAMENTO (PIGMENTADA) ESMALTE SINTÉTICO ACETINADO EM MADEIRA, 1 DEMÃO. AF_01/2021</t>
  </si>
  <si>
    <t>102210</t>
  </si>
  <si>
    <t>PINTURA TINTA DE ACABAMENTO (PIGMENTADA) ESMALTE SINTÉTICO BRILHANTE EM MADEIRA, 1 DEMÃO. AF_01/2021</t>
  </si>
  <si>
    <t>102213</t>
  </si>
  <si>
    <t>PINTURA VERNIZ (INCOLOR) ALQUÍDICO EM MADEIRA, USO INTERNO E EXTERNO, 2 DEMÃOS. AF_01/2021</t>
  </si>
  <si>
    <t>17,78</t>
  </si>
  <si>
    <t>102214</t>
  </si>
  <si>
    <t>PINTURA VERNIZ (INCOLOR) ALQUÍDICO EM MADEIRA, USO INTERNO, 2 DEMÃOS. AF_01/2021</t>
  </si>
  <si>
    <t>102215</t>
  </si>
  <si>
    <t>PINTURA VERNIZ (INCOLOR) POLIURETÂNICO (RESINA ALQUÍDICA MODIFICADA) EM MADEIRA, 2 DEMÃOS. AF_01/2021</t>
  </si>
  <si>
    <t>102217</t>
  </si>
  <si>
    <t>PINTURA TINTA DE ACABAMENTO (PIGMENTADA) A ÓLEO EM MADEIRA, 2 DEMÃOS. AF_01/2021</t>
  </si>
  <si>
    <t>102218</t>
  </si>
  <si>
    <t>PINTURA TINTA DE ACABAMENTO (PIGMENTADA) ESMALTE SINTÉTICO FOSCO EM MADEIRA, 2 DEMÃOS. AF_01/2021</t>
  </si>
  <si>
    <t>102219</t>
  </si>
  <si>
    <t>PINTURA TINTA DE ACABAMENTO (PIGMENTADA) ESMALTE SINTÉTICO ACETINADO EM MADEIRA, 2 DEMÃOS. AF_01/2021</t>
  </si>
  <si>
    <t>102220</t>
  </si>
  <si>
    <t>PINTURA TINTA DE ACABAMENTO (PIGMENTADA) ESMALTE SINTÉTICO BRILHANTE EM MADEIRA, 2 DEMÃOS. AF_01/2021</t>
  </si>
  <si>
    <t>102223</t>
  </si>
  <si>
    <t>PINTURA VERNIZ (INCOLOR) ALQUÍDICO EM MADEIRA, USO INTERNO E EXTERNO, 3 DEMÃOS. AF_01/2021</t>
  </si>
  <si>
    <t>102224</t>
  </si>
  <si>
    <t>PINTURA VERNIZ (INCOLOR) ALQUÍDICO EM MADEIRA, USO INTERNO, 3 DEMÃOS. AF_01/2021</t>
  </si>
  <si>
    <t>27,00</t>
  </si>
  <si>
    <t>102225</t>
  </si>
  <si>
    <t>PINTURA VERNIZ (INCOLOR) POLIURETÂNICO (RESINA ALQUÍDICA MODIFICADA) EM MADEIRA, 3 DEMÃOS. AF_01/2021</t>
  </si>
  <si>
    <t>102227</t>
  </si>
  <si>
    <t>PINTURA TINTA DE ACABAMENTO (PIGMENTADA) A ÓLEO EM MADEIRA, 3 DEMÃOS. AF_01/2021</t>
  </si>
  <si>
    <t>102228</t>
  </si>
  <si>
    <t>PINTURA TINTA DE ACABAMENTO (PIGMENTADA) ESMALTE SINTÉTICO FOSCO EM MADEIRA, 3 DEMÃOS. AF_01/2021</t>
  </si>
  <si>
    <t>102229</t>
  </si>
  <si>
    <t>PINTURA TINTA DE ACABAMENTO (PIGMENTADA) ESMALTE SINTÉTICO ACETINADO EM MADEIRA, 3 DEMÃOS. AF_01/2021</t>
  </si>
  <si>
    <t>102230</t>
  </si>
  <si>
    <t>PINTURA TINTA DE ACABAMENTO (PIGMENTADA) ESMALTE SINTÉTICO BRILHANTE EM MADEIRA, 3 DEMÃOS. AF_01/2021</t>
  </si>
  <si>
    <t>102233</t>
  </si>
  <si>
    <t>PINTURA IMUNIZANTE PARA MADEIRA, 1 DEMÃO. AF_01/2021</t>
  </si>
  <si>
    <t>102234</t>
  </si>
  <si>
    <t>PINTURA IMUNIZANTE PARA MADEIRA, 2 DEMÃOS. AF_01/2021</t>
  </si>
  <si>
    <t>100716</t>
  </si>
  <si>
    <t>JATEAMENTO ABRASIVO COM GRANALHA DE AÇO EM PERFIL METÁLICO EM FÁBRICA. AF_01/2020</t>
  </si>
  <si>
    <t>100717</t>
  </si>
  <si>
    <t>LIXAMENTO MANUAL EM SUPERFÍCIES METÁLICAS EM OBRA. AF_01/2020</t>
  </si>
  <si>
    <t>100718</t>
  </si>
  <si>
    <t>COLOCAÇÃO DE FITA PROTETORA PARA PINTURA. AF_01/2020</t>
  </si>
  <si>
    <t>100719</t>
  </si>
  <si>
    <t>100720</t>
  </si>
  <si>
    <t>PINTURA COM TINTA ALQUÍDICA DE FUNDO (TIPO ZARCÃO) APLICADA A ROLO OU PINCEL SOBRE PERFIL METÁLICO EXECUTADO EM FÁBRICA (POR DEMÃO). AF_01/2020</t>
  </si>
  <si>
    <t>100721</t>
  </si>
  <si>
    <t>100722</t>
  </si>
  <si>
    <t>PINTURA COM TINTA ALQUÍDICA DE FUNDO (TIPO ZARCÃO) APLICADA A ROLO OU PINCEL SOBRE SUPERFÍCIES METÁLICAS (EXCETO PERFIL) EXECUTADO EM OBRA (POR DEMÃO). AF_01/2020</t>
  </si>
  <si>
    <t>100723</t>
  </si>
  <si>
    <t>100724</t>
  </si>
  <si>
    <t>PINTURA COM TINTA ALQUÍDICA DE FUNDO E ACABAMENTO (ESMALTE SINTÉTICO GRAFITE) APLICADA A ROLO OU PINCEL SOBRE PERFIL METÁLICO EXECUTADO EM FÁBRICA (POR DEMÃO). AF_01/2020</t>
  </si>
  <si>
    <t>100725</t>
  </si>
  <si>
    <t>100726</t>
  </si>
  <si>
    <t>PINTURA COM TINTA ALQUÍDICA DE FUNDO E ACABAMENTO (ESMALTE SINTÉTICO GRAFITE) APLICADA A ROLO OU PINCEL SOBRE SUPERFÍCIES METÁLICAS (EXCETO PERFIL) EXECUTADO EM OBRA (POR DEMÃO). AF_01/2020</t>
  </si>
  <si>
    <t>100727</t>
  </si>
  <si>
    <t>100728</t>
  </si>
  <si>
    <t>PINTURA COM TINTA EPOXÍDICA DE FUNDO APLICADA A ROLO OU PINCEL SOBRE PERFIL METÁLICO EXECUTADO EM FÁBRICA (POR DEMÃO). AF_01/2020</t>
  </si>
  <si>
    <t>100729</t>
  </si>
  <si>
    <t>100730</t>
  </si>
  <si>
    <t>PINTURA COM TINTA EPOXÍDICA DE ACABAMENTO APLICADA A ROLO OU PINCEL SOBRE PERFIL METÁLICO EXECUTADO EM FÁBRICA (POR DEMÃO). AF_01/2020</t>
  </si>
  <si>
    <t>100733</t>
  </si>
  <si>
    <t>100734</t>
  </si>
  <si>
    <t>PINTURA COM TINTA ACRÍLICA DE FUNDO APLICADA A ROLO OU PINCEL SOBRE SUPERFÍCIES METÁLICAS (EXCETO PERFIL) EXECUTADO EM OBRA (POR DEMÃO). AF_01/2020</t>
  </si>
  <si>
    <t>100735</t>
  </si>
  <si>
    <t>100736</t>
  </si>
  <si>
    <t>PINTURA COM TINTA ACRÍLICA DE ACABAMENTO APLICADA A ROLO OU PINCEL SOBRE SUPERFÍCIES METÁLICAS (EXCETO PERFIL) EXECUTADO EM OBRA (POR DEMÃO). AF_01/2020</t>
  </si>
  <si>
    <t>100739</t>
  </si>
  <si>
    <t>100740</t>
  </si>
  <si>
    <t>PINTURA COM TINTA ALQUÍDICA DE ACABAMENTO (ESMALTE SINTÉTICO ACETINADO) APLICADA A ROLO OU PINCEL SOBRE PERFIL METÁLICO EXECUTADO EM FÁBRICA (POR DEMÃO). AF_01/2020</t>
  </si>
  <si>
    <t>100741</t>
  </si>
  <si>
    <t>100742</t>
  </si>
  <si>
    <t>PINTURA COM TINTA ALQUÍDICA DE ACABAMENTO (ESMALTE SINTÉTICO ACETINADO) APLICADA A ROLO OU PINCEL SOBRE SUPERFÍCIES METÁLICAS (EXCETO PERFIL) EXECUTADO EM OBRA (POR DEMÃO). AF_01/2020</t>
  </si>
  <si>
    <t>100743</t>
  </si>
  <si>
    <t>100744</t>
  </si>
  <si>
    <t>PINTURA COM TINTA ALQUÍDICA DE ACABAMENTO (ESMALTE SINTÉTICO BRILHANTE) APLICADA A ROLO OU PINCEL SOBRE PERFIL METÁLICO EXECUTADO EM FÁBRICA (POR DEMÃO). AF_01/2020</t>
  </si>
  <si>
    <t>100745</t>
  </si>
  <si>
    <t>100746</t>
  </si>
  <si>
    <t>PINTURA COM TINTA ALQUÍDICA DE ACABAMENTO (ESMALTE SINTÉTICO BRILHANTE) APLICADA A ROLO OU PINCEL SOBRE SUPERFÍCIES METÁLICAS (EXCETO PERFIL) EXECUTADO EM OBRA (POR DEMÃO). AF_01/2020</t>
  </si>
  <si>
    <t>20,92</t>
  </si>
  <si>
    <t>100747</t>
  </si>
  <si>
    <t>100748</t>
  </si>
  <si>
    <t>PINTURA COM TINTA ALQUÍDICA DE ACABAMENTO (ESMALTE SINTÉTICO FOSCO) APLICADA A ROLO OU PINCEL SOBRE PERFIL METÁLICO EXECUTADO EM FÁBRICA (POR DEMÃO). AF_01/2020</t>
  </si>
  <si>
    <t>100749</t>
  </si>
  <si>
    <t>100750</t>
  </si>
  <si>
    <t>PINTURA COM TINTA ALQUÍDICA DE ACABAMENTO (ESMALTE SINTÉTICO FOSCO) APLICADA A ROLO OU PINCEL SOBRE SUPERFÍCIES METÁLICAS (EXCETO PERFIL) EXECUTADO EM OBRA (POR DEMÃO). AF_01/2020</t>
  </si>
  <si>
    <t>100751</t>
  </si>
  <si>
    <t>100752</t>
  </si>
  <si>
    <t>PINTURA COM TINTA EPOXÍDICA DE ACABAMENTO APLICADA A ROLO OU PINCEL SOBRE PERFIL METÁLICO EXECUTADO EM FÁBRICA (02 DEMÃOS). AF_01/2020</t>
  </si>
  <si>
    <t>100753</t>
  </si>
  <si>
    <t>100754</t>
  </si>
  <si>
    <t>PINTURA COM TINTA ACRÍLICA DE ACABAMENTO APLICADA A ROLO OU PINCEL SOBRE SUPERFÍCIES METÁLICAS (EXCETO PERFIL) EXECUTADO EM OBRA (02 DEMÃOS). AF_01/2020</t>
  </si>
  <si>
    <t>100757</t>
  </si>
  <si>
    <t>100758</t>
  </si>
  <si>
    <t>PINTURA COM TINTA ALQUÍDICA DE ACABAMENTO (ESMALTE SINTÉTICO ACETINADO) APLICADA A ROLO OU PINCEL SOBRE SUPERFÍCIES METÁLICAS (EXCETO PERFIL) EXECUTADO EM OBRA (02 DEMÃOS). AF_01/2020</t>
  </si>
  <si>
    <t>100759</t>
  </si>
  <si>
    <t>100760</t>
  </si>
  <si>
    <t>PINTURA COM TINTA ALQUÍDICA DE ACABAMENTO (ESMALTE SINTÉTICO BRILHANTE) APLICADA A ROLO OU PINCEL SOBRE SUPERFÍCIES METÁLICAS (EXCETO PERFIL) EXECUTADO EM OBRA (02 DEMÃOS). AF_01/2020</t>
  </si>
  <si>
    <t>100761</t>
  </si>
  <si>
    <t>100762</t>
  </si>
  <si>
    <t>PINTURA COM TINTA ALQUÍDICA DE ACABAMENTO (ESMALTE SINTÉTICO FOSCO) APLICADA A ROLO OU PINCEL SOBRE SUPERFÍCIES METÁLICAS (EXCETO PERFIL) EXECUTADO EM OBRA (02 DEMÃOS). AF_01/2020</t>
  </si>
  <si>
    <t>102488</t>
  </si>
  <si>
    <t>PREPARO DO PISO CIMENTADO PARA PINTURA - LIXAMENTO E LIMPEZA. AF_05/2021</t>
  </si>
  <si>
    <t>102489</t>
  </si>
  <si>
    <t>PINTURA HIDROFUGANTE COM SILICONE, APLICAÇÃO MANUAL, 2 DEMÃOS. AF_05/2021</t>
  </si>
  <si>
    <t>102491</t>
  </si>
  <si>
    <t>PINTURA DE PISO COM TINTA ACRÍLICA, APLICAÇÃO MANUAL, 2 DEMÃOS, INCLUSO FUNDO PREPARADOR. AF_05/2021</t>
  </si>
  <si>
    <t>102492</t>
  </si>
  <si>
    <t>PINTURA DE PISO COM TINTA ACRÍLICA, APLICAÇÃO MANUAL, 3 DEMÃOS, INCLUSO FUNDO PREPARADOR. AF_05/2021</t>
  </si>
  <si>
    <t>102494</t>
  </si>
  <si>
    <t>PINTURA DE PISO COM TINTA EPÓXI, APLICAÇÃO MANUAL, 2 DEMÃOS, INCLUSO PRIMER EPÓXI. AF_05/2021</t>
  </si>
  <si>
    <t>102496</t>
  </si>
  <si>
    <t>PINTURA DE RODAPÉ COM TINTA EPÓXI, APLICAÇÃO MANUAL, 2 DEMÃOS, INCLUSÃO PRIMER EPÓXI. AF_05/2021</t>
  </si>
  <si>
    <t>102497</t>
  </si>
  <si>
    <t>PINTURA DE RODAPÉ EM PEDRA DECORATIVA COM VERNIZ DE POLIURETANO, APLICAÇÃO MANUAL, 3 DEMÃOS. AF_05/2021</t>
  </si>
  <si>
    <t>102498</t>
  </si>
  <si>
    <t>PINTURA DE MEIO-FIO COM TINTA BRANCA A BASE DE CAL (CAIAÇÃO). AF_05/2021</t>
  </si>
  <si>
    <t>102499</t>
  </si>
  <si>
    <t>ENCERAMENTO DE PISO EM MADEIRA. AF_05/2021</t>
  </si>
  <si>
    <t>102500</t>
  </si>
  <si>
    <t>PINTURA DE DEMARCAÇÃO DE VAGA COM TINTA ACRÍLICA, E = 10 CM, APLICAÇÃO MANUAL. AF_05/2021</t>
  </si>
  <si>
    <t>102501</t>
  </si>
  <si>
    <t>PINTURA DE FAIXA DE PEDESTRE OU ZEBRADA COM TINTA ACRÍLICA, E  = 30 CM, APLICAÇÃO MANUAL. AF_05/2021</t>
  </si>
  <si>
    <t>21,25</t>
  </si>
  <si>
    <t>102504</t>
  </si>
  <si>
    <t>PINTURA DE DEMARCAÇÃO DE QUADRA POLIESPORTIVA COM TINTA ACRÍLICA, E = 5 CM, APLICAÇÃO MANUAL. AF_05/2021</t>
  </si>
  <si>
    <t>102505</t>
  </si>
  <si>
    <t>PINTURA DE DEMARCAÇÃO DE QUADRA POLIESPORTIVA COM BORRACHA CLORADA, E = 5 CM, APLICAÇÃO MANUAL. AF_05/2021</t>
  </si>
  <si>
    <t>102506</t>
  </si>
  <si>
    <t>PINTURA DE DEMARCAÇÃO DE QUADRA POLIESPORTIVA COM TINTA EPÓXI, E = 5 CM, APLICAÇÃO MANUAL. AF_05/2021</t>
  </si>
  <si>
    <t>102507</t>
  </si>
  <si>
    <t>PINTURA DE DEMARCAÇÃO DE VAGA COM TINTA EPÓXI, E = 10 CM, APLICAÇÃO MANUAL. AF_05/2021</t>
  </si>
  <si>
    <t>102508</t>
  </si>
  <si>
    <t>PINTURA DE FAIXA DE PEDESTRE OU ZEBRADA COM TINTA EPÓXI, E  = 30 CM, APLICAÇÃO MANUAL. AF_05/2021</t>
  </si>
  <si>
    <t>102509</t>
  </si>
  <si>
    <t>PINTURA DE FAIXA DE PEDESTRE OU ZEBRADA TINTA RETRORREFLETIVA A BASE DE RESINA ACRÍLICA COM MICROESFERAS DE VIDRO, E = 30 CM, APLICAÇÃO MANUAL. AF_05/2021</t>
  </si>
  <si>
    <t>102512</t>
  </si>
  <si>
    <t>PINTURA DE EIXO VIÁRIO SOBRE ASFALTO COM TINTA RETRORREFLETIVA A BASE DE RESINA ACRÍLICA COM MICROESFERAS DE VIDRO, APLICAÇÃO MECÂNICA COM DEMARCADORA AUTOPROPELIDA. AF_05/2021</t>
  </si>
  <si>
    <t>102513</t>
  </si>
  <si>
    <t>PINTURA DE SÍMBOLOS E TEXTOS COM TINTA ACRÍLICA, DEMARCAÇÃO COM FITA ADESIVA E APLICAÇÃO COM ROLO. AF_05/2021</t>
  </si>
  <si>
    <t>102520</t>
  </si>
  <si>
    <t>PINTURA DE SINALIZAÇÃO VERTICAL DE SEGURANÇA, FAIXAS AMARELA E PRETA, APLICAÇÃO MANUAL, 2 DEMÃOS. AF_05/2021</t>
  </si>
  <si>
    <t>PISO CIMENTADO</t>
  </si>
  <si>
    <t>0111</t>
  </si>
  <si>
    <t>101749</t>
  </si>
  <si>
    <t>PISO CIMENTADO, TRAÇO 1:3 (CIMENTO E AREIA), ACABAMENTO LISO, ESPESSURA 4,0 CM, PREPARO MECÂNICO DA ARGAMASSA. AF_09/2020</t>
  </si>
  <si>
    <t>101750</t>
  </si>
  <si>
    <t>PISO CIMENTADO, TRAÇO 1:3 (CIMENTO E AREIA), ACABAMENTO RÚSTICO, ESPESSURA 4,0 CM, PREPARO MECÂNICO DA ARGAMASSA. AF_09/2020</t>
  </si>
  <si>
    <t>101729</t>
  </si>
  <si>
    <t>PISO EM TACO DE MADEIRA 7X42CM, FIXADO COM COLA BASE DE PVA. AF_09/2020</t>
  </si>
  <si>
    <t>101746</t>
  </si>
  <si>
    <t>ASSOALHO DE MADEIRA. AF_09/2020</t>
  </si>
  <si>
    <t>101751</t>
  </si>
  <si>
    <t>PISO EM TACO DE MADEIRA 7X21CM, FIXADO COM COLA BASE DE PVA. AF_09/2020</t>
  </si>
  <si>
    <t>40,27</t>
  </si>
  <si>
    <t>(COMPOSIÇÃO REPRESENTATIVA) DO SERVIÇO DE REVESTIMENTO CERÂMICO PARA PISO COM PLACAS TIPO ESMALTADA EXTRA DE DIMENSÕES 35X35 CM, PARA EDIFICAÇÃO HABITACIONAL MULTIFAMILIAR (PRÉDIO). AF_11/2014</t>
  </si>
  <si>
    <t>(COMPOSIÇÃO REPRESENTATIVA) DO SERVIÇO DE REVESTIMENTO CERÂMICO PARA PISO COM PLACAS TIPO ESMALTADA EXTRA DE DIMENSÕES 35X35 CM, PARA EDIFICAÇÃO HABITACIONAL UNIFAMILIAR (CASA) E EDIFICAÇÃO PÚBLICA PADRÃO. AF_11/2014</t>
  </si>
  <si>
    <t>46,89</t>
  </si>
  <si>
    <t>137,24</t>
  </si>
  <si>
    <t>PISO EM GRANITO APLICADO EM AMBIENTES INTERNOS. AF_09/2020</t>
  </si>
  <si>
    <t>PISO EM MÁRMORE APLICADO EM AMBIENTES INTERNOS. AF_09/2020</t>
  </si>
  <si>
    <t>98678</t>
  </si>
  <si>
    <t>PISO ELEVADO COM ESTRUTURA EM AÇO, COMPOSTO POR PEDESTAIS E LONGARINAS. AF_09/2020</t>
  </si>
  <si>
    <t>365,70</t>
  </si>
  <si>
    <t>PISO CIMENTADO, TRAÇO 1:3 (CIMENTO E AREIA), ACABAMENTO LISO, ESPESSURA 2,0 CM, PREPARO MECÂNICO DA ARGAMASSA. AF_09/2020</t>
  </si>
  <si>
    <t>30,73</t>
  </si>
  <si>
    <t>PISO CIMENTADO, TRAÇO 1:3 (CIMENTO E AREIA), ACABAMENTO LISO, ESPESSURA 3,0 CM, PREPARO MECÂNICO DA ARGAMASSA. AF_09/2020</t>
  </si>
  <si>
    <t>PISO CIMENTADO, TRAÇO 1:3 (CIMENTO E AREIA), ACABAMENTO RÚSTICO, ESPESSURA 2,0 CM, PREPARO MECÂNICO DA ARGAMASSA. AF_09/2020</t>
  </si>
  <si>
    <t>PISO CIMENTADO, TRAÇO 1:3 (CIMENTO E AREIA), ACABAMENTO RÚSTICO, ESPESSURA 3,0 CM, PREPARO MECÂNICO DA ARGAMASSA. AF_09/2020</t>
  </si>
  <si>
    <t>RODAPÉ EM GRANITO, ALTURA 10 CM. AF_09/2020</t>
  </si>
  <si>
    <t>RODAPÉ EM LADRILHO HIDRÁULICO, ALTURA 7 CM. AF_09/2020</t>
  </si>
  <si>
    <t>RODAPÉ EM POLIESTIRENO, ALTURA 5 CM. AF_09/2020</t>
  </si>
  <si>
    <t>SOLEIRA EM GRANITO, LARGURA 15 CM, ESPESSURA 2,0 CM. AF_09/2020</t>
  </si>
  <si>
    <t>101090</t>
  </si>
  <si>
    <t>PISO EM PEDRA PORTUGUESA ASSENTADO SOBRE ARGAMASSA SECA DE CIMENTO E AREIA, TRAÇO 1:3, REJUNTADO COM CIMENTO COMUM. AF_05/2020</t>
  </si>
  <si>
    <t>101091</t>
  </si>
  <si>
    <t>PISO EM LADRILHO HIDRÁULICO APLICADO EM AMBIENTES EXTERNOS. AF_05/2020</t>
  </si>
  <si>
    <t>101725</t>
  </si>
  <si>
    <t>PISO EM LADRILHO HIDRÁULICO APLICADO EM AMBIENTES INTERNOS DE ÁREA MENOR QUE 5 M², INCLUSO APLICAÇÃO DE RESINA. AF_09/2020</t>
  </si>
  <si>
    <t>101726</t>
  </si>
  <si>
    <t>PISO EM LADRILHO HIDRÁULICO APLICADO EM AMBIENTES INTERNOS DE ÁREA ENTRE 5 E 15 M², INCLUSO APLICAÇÃO DE RESINA. AF_09/2020</t>
  </si>
  <si>
    <t>101731</t>
  </si>
  <si>
    <t>PISO EM PEDRA  ASSENTADO SOBRE ARGAMASSA 1:3 (CIMENTO E AREIA). AF_09/2020</t>
  </si>
  <si>
    <t>101732</t>
  </si>
  <si>
    <t>PISO EM PEDRA ARDÓSIA ASSENTADO SOBRE ARGAMASSA 1:3 (CIMENTO E AREIA). AF_09/2020</t>
  </si>
  <si>
    <t>101094</t>
  </si>
  <si>
    <t>101727</t>
  </si>
  <si>
    <t>PISO VINÍLICO SEMI-FLEXÍVEL EM PLACAS, PADRÃO LISO, ESPESSURA 3,2 MM, FIXADO COM COLA. AF_09/2020</t>
  </si>
  <si>
    <t>101733</t>
  </si>
  <si>
    <t>PISO DE BORRACHA PASTILHADO/FRISADO, ESPESSURA 7MM, ASSENTADO COM ARGAMASSA. AF_09/2020</t>
  </si>
  <si>
    <t>101734</t>
  </si>
  <si>
    <t>PISO DE BORRACHA PASTILHADO, ESPESSURA 15MM, ASSENTADO COM ARGAMASSA. AF_09/2020</t>
  </si>
  <si>
    <t>101735</t>
  </si>
  <si>
    <t>PISO DE BORRACHA ESPORTIVO, ESPESSURA 15MM, ASSENTADO COM ARGAMASSA. AF_09/2020</t>
  </si>
  <si>
    <t>101736</t>
  </si>
  <si>
    <t>PISO DE BORRACHA PASTILHADO, ESPESSURA 3,5MM, FIXADO COM ADESIVO ACRÍLICO. AF_09/2020</t>
  </si>
  <si>
    <t>80,17</t>
  </si>
  <si>
    <t>101737</t>
  </si>
  <si>
    <t>PISO DE BORRACHA CANELADO, ESPESSURA 3,5MM, FIXADO COM ADESIVO ACRÍLICO. AF_09/2020</t>
  </si>
  <si>
    <t>101748</t>
  </si>
  <si>
    <t>PREPARO DE CONTRAPISO COM POLITRIZ. AF_09/2020</t>
  </si>
  <si>
    <t>PISO DE MARMORE/GRANITO</t>
  </si>
  <si>
    <t>0119</t>
  </si>
  <si>
    <t>101092</t>
  </si>
  <si>
    <t>PISO EM GRANITO APLICADO EM CALÇADAS OU PISOS EXTERNOS. AF_05/2020</t>
  </si>
  <si>
    <t>101093</t>
  </si>
  <si>
    <t>PISO EM MÁRMORE APLICADO EM CALÇADAS OU PISOS EXTERNOS. AF_05/2020</t>
  </si>
  <si>
    <t>SOLEIRA EM MÁRMORE, LARGURA 15 CM, ESPESSURA 2,0 CM. AF_09/2020</t>
  </si>
  <si>
    <t>RODAPÉ EM MÁRMORE, ALTURA 7 CM. AF_09/2020</t>
  </si>
  <si>
    <t>45,62</t>
  </si>
  <si>
    <t>101738</t>
  </si>
  <si>
    <t>RODAPÉ EM MADEIRA, ALTURA 7CM, FIXADO COM COLA. AF_09/2020</t>
  </si>
  <si>
    <t>101739</t>
  </si>
  <si>
    <t>RODAPÉ EM MADEIRA, ALTURA 7CM, FIXADO COM COLA E PARAFUSOS. AF_09/2020</t>
  </si>
  <si>
    <t>101740</t>
  </si>
  <si>
    <t>RODAPÉ EM ARDÓSIA ALTURA 10CM. AF_09/2020</t>
  </si>
  <si>
    <t>101741</t>
  </si>
  <si>
    <t>RODAPÉ EM MARMORITE, ALTURA 10CM. AF_09/2020</t>
  </si>
  <si>
    <t>101747</t>
  </si>
  <si>
    <t>PISO EM CONCRETO 20 MPA PREPARO MECÂNICO, ESPESSURA 7CM. AF_09/2020</t>
  </si>
  <si>
    <t>162,96</t>
  </si>
  <si>
    <t>CONTRAPISO EM ARGAMASSA TRAÇO 1:4 (CIMENTO E AREIA), PREPARO MECÂNICO COM BETONEIRA 400 L, APLICADO EM ÁREAS SECAS SOBRE LAJE, ADERIDO, ACABAMENTO NÃO REFORÇADO, ESPESSURA 2CM. AF_07/2021</t>
  </si>
  <si>
    <t>CONTRAPISO EM ARGAMASSA TRAÇO 1:4 (CIMENTO E AREIA), PREPARO MANUAL, APLICADO EM ÁREAS SECAS SOBRE LAJE, ADERIDO, ACABAMENTO NÃO REFORÇADO, ESPESSURA 2CM. AF_07/2021</t>
  </si>
  <si>
    <t>CONTRAPISO EM ARGAMASSA PRONTA, PREPARO MECÂNICO COM MISTURADOR 300 KG, APLICADO EM ÁREAS SECAS SOBRE LAJE, ADERIDO, ACABAMENTO NÃO REFORÇADO, ESPESSURA 2CM. AF_07/2021</t>
  </si>
  <si>
    <t>CONTRAPISO EM ARGAMASSA TRAÇO 1:4 (CIMENTO E AREIA), PREPARO MECÂNICO COM BETONEIRA 400 L, APLICADO EM ÁREAS SECAS SOBRE LAJE, ADERIDO, ACABAMENTO NÃO REFORÇADO, ESPESSURA 3CM. AF_07/2021</t>
  </si>
  <si>
    <t>CONTRAPISO EM ARGAMASSA TRAÇO 1:4 (CIMENTO E AREIA), PREPARO MANUAL, APLICADO EM ÁREAS SECAS SOBRE LAJE, ADERIDO, ACABAMENTO NÃO REFORÇADO, ESPESSURA 3CM. AF_07/2021</t>
  </si>
  <si>
    <t>35,04</t>
  </si>
  <si>
    <t>CONTRAPISO EM ARGAMASSA PRONTA, PREPARO MECÂNICO COM MISTURADOR 300 KG, APLICADO EM ÁREAS SECAS SOBRE LAJE, ADERIDO, ACABAMENTO NÃO REFORÇADO, ESPESSURA 3CM. AF_07/2021</t>
  </si>
  <si>
    <t>CONTRAPISO EM ARGAMASSA PRONTA, PREPARO MANUAL, APLICADO EM ÁREAS SECAS SOBRE LAJE, ADERIDO, ACABAMENTO NÃO REFORÇADO, ESPESSURA 3CM. AF_07/2021</t>
  </si>
  <si>
    <t>CONTRAPISO EM ARGAMASSA TRAÇO 1:4 (CIMENTO E AREIA), PREPARO MECÂNICO COM BETONEIRA 400 L, APLICADO EM ÁREAS SECAS SOBRE LAJE, ADERIDO, ACABAMENTO NÃO REFORÇADO, ESPESSURA 4CM. AF_07/2021</t>
  </si>
  <si>
    <t>CONTRAPISO EM ARGAMASSA TRAÇO 1:4 (CIMENTO E AREIA), PREPARO MANUAL, APLICADO EM ÁREAS SECAS SOBRE LAJE, ADERIDO, ACABAMENTO NÃO REFORÇADO, ESPESSURA 4CM. AF_07/2021</t>
  </si>
  <si>
    <t>41,32</t>
  </si>
  <si>
    <t>CONTRAPISO EM ARGAMASSA PRONTA, PREPARO MECÂNICO COM MISTURADOR 300 KG, APLICADO EM ÁREAS SECAS SOBRE LAJE, ADERIDO, ACABAMENTO NÃO REFORÇADO, ESPESSURA 4CM. AF_07/2021</t>
  </si>
  <si>
    <t>84,35</t>
  </si>
  <si>
    <t>CONTRAPISO EM ARGAMASSA PRONTA, PREPARO MANUAL, APLICADO EM ÁREAS SECAS SOBRE LAJE, ADERIDO, ACABAMENTO NÃO REFORÇADO, ESPESSURA 4CM. AF_07/2021</t>
  </si>
  <si>
    <t>CONTRAPISO EM ARGAMASSA TRAÇO 1:4 (CIMENTO E AREIA), PREPARO MECÂNICO COM BETONEIRA 400 L, APLICADO EM ÁREAS SECAS SOBRE LAJE, NÃO ADERIDO, ACABAMENTO NÃO REFORÇADO, ESPESSURA 4CM. AF_07/2021</t>
  </si>
  <si>
    <t>CONTRAPISO EM ARGAMASSA TRAÇO 1:4 (CIMENTO E AREIA), PREPARO MANUAL, APLICADO EM ÁREAS SECAS SOBRE LAJE, NÃO ADERIDO, ACABAMENTO NÃO REFORÇADO, ESPESSURA 4CM. AF_07/2021</t>
  </si>
  <si>
    <t>CONTRAPISO EM ARGAMASSA PRONTA, PREPARO MECÂNICO COM MISTURADOR 300 KG, APLICADO EM ÁREAS SECAS SOBRE LAJE, NÃO ADERIDO, ACABAMENTO NÃO REFORÇADO, ESPESSURA 4CM. AF_07/2021</t>
  </si>
  <si>
    <t>CONTRAPISO EM ARGAMASSA PRONTA, PREPARO MANUAL,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</si>
  <si>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</si>
  <si>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CONTRAPISO EM ARGAMASSA TRAÇO 1:4 (CIMENTO E AREIA), PREPARO MANUAL, APLICADO EM ÁREAS SECAS SOBRE LAJE, NÃO ADERIDO, ACABAMENTO NÃO REFORÇADO, ESPESSURA 5CM. AF_07/2021</t>
  </si>
  <si>
    <t>42,67</t>
  </si>
  <si>
    <t>CONTRAPISO EM ARGAMASSA PRONTA, PREPARO MECÂNICO COM MISTURADOR 300 KG, APLICADO EM ÁREAS SECAS SOBRE LAJE, NÃO ADERIDO, ESPESSURA 5CM. AF_07/2021</t>
  </si>
  <si>
    <t>CONTRAPISO EM ARGAMASSA PRONTA, PREPARO MANUAL, APLICADO EM ÁREAS SECAS SOBRE LAJE, NÃO ADERIDO, ACABAMENTO NÃO REFORÇADO, ESPESSURA 5CM. AF_07/2021</t>
  </si>
  <si>
    <t>CONTRAPISO EM ARGAMASSA TRAÇO 1:4 (CIMENTO E AREIA), PREPARO MECÂNICO COM BETONEIRA 400 L, APLICADO EM ÁREAS SECAS SOBRE LAJE, NÃO ADERIDO, ACABAMENTO NÃO REFORÇADO, ESPESSURA 6CM. AF_07/2021</t>
  </si>
  <si>
    <t>38,68</t>
  </si>
  <si>
    <t>CONTRAPISO EM ARGAMASSA TRAÇO 1:4 (CIMENTO E AREIA), PREPARO MANUAL, APLICADO EM ÁREAS SECAS SOBRE LAJE, NÃO ADERIDO, ACABAMENTO NÃO REFORÇADO, ESPESSURA 6CM. AF_07/2021</t>
  </si>
  <si>
    <t>CONTRAPISO EM ARGAMASSA PRONTA, PREPARO MECÂNICO COM MISTURADOR 300 KG, APLICADO EM ÁREAS SECAS SOBRE LAJE, NÃO ADERIDO, ACABAMENTO NÃO REFORÇADO, ESPESSURA 6CM. AF_07/2021</t>
  </si>
  <si>
    <t>CONTRAPISO EM ARGAMASSA PRONTA, PREPARO MANUAL, APLICADO EM ÁREAS SECAS SOBRE LAJE, NÃO ADERIDO, ACABAMENTO NÃO REFORÇADO, ESPESSURA 6CM. AF_07/2021</t>
  </si>
  <si>
    <t>CONTRAPISO EM ARGAMASSA TRAÇO 1:4 (CIMENTO E AREIA), PREPARO MECÂNICO COM BETONEIRA 400 L, APLICADO EM ÁREAS MOLHADAS SOBRE LAJE, ADERIDO, ACABAMENTO NÃO REFORÇADO, ESPESSURA 2CM. AF_07/2021</t>
  </si>
  <si>
    <t>CONTRAPISO EM ARGAMASSA TRAÇO 1:4 (CIMENTO E AREIA), PREPARO MANUAL, APLICADO EM ÁREAS MOLHADAS SOBRE LAJE, ADERIDO, ACABAMENTO NÃO REFORÇADO, ESPESSURA 2CM. AF_07/2021</t>
  </si>
  <si>
    <t>CONTRAPISO EM ARGAMASSA PRONTA, PREPARO MECÂNICO COM MISTURADOR 300 KG, APLICADO EM ÁREAS MOLHADAS SOBRE LAJE, ADERIDO, ACABAMENTO NÃO REFORÇADO, ESPESSURA 2CM. AF_07/2021</t>
  </si>
  <si>
    <t>CONTRAPISO EM ARGAMASSA PRONTA, PREPARO MANUAL, APLICADO EM ÁREAS MOLHADAS SOBRE LAJE, ADERIDO, ACABAMENTO NÃO REFORÇADO, ESPESSURA 2CM. AF_07/2021</t>
  </si>
  <si>
    <t>CONTRAPISO EM ARGAMASSA TRAÇO 1:4 (CIMENTO E AREIA), PREPARO MECÂNICO COM BETONEIRA 400 L, APLICADO EM ÁREAS MOLHADAS SOBRE LAJE, ADERIDO, ACABAMENTO NÃO REFORÇADO, ESPESSURA 3CM. AF_07/2021</t>
  </si>
  <si>
    <t>CONTRAPISO EM ARGAMASSA TRAÇO 1:4 (CIMENTO E AREIA), PREPARO MANUAL, APLICADO EM ÁREAS MOLHADAS SOBRE LAJE, ADERIDO, ACABAMENTO NÃO REFORÇADO, ESPESSURA 3CM. AF_07/2021</t>
  </si>
  <si>
    <t>45,76</t>
  </si>
  <si>
    <t>CONTRAPISO EM ARGAMASSA PRONTA, PREPARO MECÂNICO COM MISTURADOR 300 KG, APLICADO EM ÁREAS MOLHADAS SOBRE LAJE, ADERIDO, ACABAMENTO NÃO REFORÇADO, ESPESSURA 3CM. AF_07/2021</t>
  </si>
  <si>
    <t>80,76</t>
  </si>
  <si>
    <t>CONTRAPISO EM ARGAMASSA PRONTA, PREPARO MANUAL, APLICADO EM ÁREAS MOLHADAS SOBRE LAJE, ADERIDO, ACABAMENTO NÃO REFORÇADO, ESPESSURA 3CM. AF_07/2021</t>
  </si>
  <si>
    <t>CONTRAPISO EM ARGAMASSA TRAÇO 1:4 (CIMENTO E AREIA), PREPARO MECÂNICO COM BETONEIRA 400 L, APLICADO EM ÁREAS MOLHADAS SOBRE IMPERMEABILIZAÇÃO, ACABAMENTO NÃO REFORÇADO, ESPESSURA 3CM. AF_07/2021</t>
  </si>
  <si>
    <t>CONTRAPISO EM ARGAMASSA TRAÇO 1:4 (CIMENTO E AREIA), PREPARO MANUAL, APLICADO EM ÁREAS MOLHADAS SOBRE IMPERMEABILIZAÇÃO, ACABAMENTO NÃO REFORÇADO, ESPESSURA 3CM. AF_07/2021</t>
  </si>
  <si>
    <t>CONTRAPISO EM ARGAMASSA PRONTA, PREPARO MECÂNICO COM MISTURADOR 300 KG, APLICADO EM ÁREAS MOLHADAS SOBRE IMPERMEABILIZAÇÃO, ACABAMENTO NÃO REFORÇADO, ESPESSURA 3CM. AF_07/2021</t>
  </si>
  <si>
    <t>CONTRAPISO EM ARGAMASSA PRONTA, PREPARO MANUAL, APLICADO EM ÁREAS MOLHADAS SOBRE IMPERMEABILIZAÇÃO, ACABAMENTO NÃO REFORÇADO, ESPESSURA 3CM. AF_07/2021</t>
  </si>
  <si>
    <t>CONTRAPISO EM ARGAMASSA TRAÇO 1:4 (CIMENTO E AREIA), PREPARO MECÂNICO COM BETONEIRA 400 L, APLICADO EM ÁREAS MOLHADAS SOBRE IMPERMEABILIZAÇÃO, ACABAMENTO NÃO REFORÇADO, ESPESSURA 4CM. AF_07/2021</t>
  </si>
  <si>
    <t>44,08</t>
  </si>
  <si>
    <t>CONTRAPISO EM ARGAMASSA TRAÇO 1:4 (CIMENTO E AREIA), PREPARO MANUAL, APLICADO EM ÁREAS MOLHADAS SOBRE IMPERMEABILIZAÇÃO, ACABAMENTO NÃO REFORÇADO, ESPESSURA 4CM. AF_07/2021</t>
  </si>
  <si>
    <t>50,01</t>
  </si>
  <si>
    <t>CONTRAPISO EM ARGAMASSA PRONTA, PREPARO MECÂNICO COM MISTURADOR 300 KG, APLICADO EM ÁREAS MOLHADAS SOBRE IMPERMEABILIZAÇÃO, ACABAMENTO NÃO REFORÇADO, ESPESSURA 4CM. AF_07/2021</t>
  </si>
  <si>
    <t>CONTRAPISO EM ARGAMASSA PRONTA, PREPARO MANUAL, APLICADO EM ÁREAS MOLHADAS SOBRE IMPERMEABILIZAÇÃO, ACABAMENTO NÃO REFORÇADO, ESPESSURA 4CM. AF_07/2021</t>
  </si>
  <si>
    <t>CONTRAPISO COM ARGAMASSA AUTONIVELANTE, APLICADO SOBRE LAJE, NÃO ADERIDO, ESPESSURA 3CM. AF_07/2021</t>
  </si>
  <si>
    <t>CONTRAPISO COM ARGAMASSA AUTONIVELANTE, APLICADO SOBRE LAJE, NÃO ADERIDO, ESPESSURA 4CM. AF_07/2021</t>
  </si>
  <si>
    <t>CONTRAPISO COM ARGAMASSA AUTONIVELANTE, APLICADO SOBRE LAJE, NÃO ADERIDO, ESPESSURA 5CM. AF_07/2021</t>
  </si>
  <si>
    <t>CONTRAPISO COM ARGAMASSA AUTONIVELANTE, APLICADO SOBRE LAJE, ADERIDO, ESPESSURA 2CM. AF_07/2021</t>
  </si>
  <si>
    <t>CONTRAPISO COM ARGAMASSA AUTONIVELANTE, APLICADO SOBRE LAJE, ADERIDO, ESPESSURA 3CM. AF_07/2021</t>
  </si>
  <si>
    <t>CONTRAPISO COM ARGAMASSA AUTONIVELANTE, APLICADO SOBRE LAJE, ADERIDO, ESPESSURA 4CM. AF_07/2021</t>
  </si>
  <si>
    <t>CONTRAPISO ACÚSTICO EM ARGAMASSA TRAÇO 1:4 (CIMENTO E AREIA), PREPARO MECÂNICO COM BETONEIRA 400L, APLICADO EM ÁREAS SECAS, ACABAMENTO NÃO REFORÇADO, ESPESSURA 5CM. AF_07/2021</t>
  </si>
  <si>
    <t>66,13</t>
  </si>
  <si>
    <t>CONTRAPISO ACÚSTICO EM ARGAMASSA TRAÇO 1:4 (CIMENTO E AREIA), PREPARO MANUAL, APLICADO EM ÁREAS SECAS, ACABAMENTO NÃO REFORÇADO, ESPESSURA 5CM. AF_07/2021</t>
  </si>
  <si>
    <t>CONTRAPISO ACÚSTICO EM ARGAMASSA PRONTA, PREPARO MECÂNICO COM MISTURADOR 300 KG, APLICADO EM ÁREAS SECAS, ACABAMENTO NÃO REFORÇADO, ESPESSURA 5CM. AF_07/2021</t>
  </si>
  <si>
    <t>CONTRAPISO ACÚSTICO EM ARGAMASSA PRONTA, PREPARO MANUAL, APLICADO EM ÁREAS SECAS, ACABAMENTO NÃO REFORÇADO, ESPESSURA 5CM. AF_07/2021</t>
  </si>
  <si>
    <t>133,95</t>
  </si>
  <si>
    <t>CONTRAPISO ACÚSTICO EM ARGAMASSA TRAÇO 1:4 (CIMENTO E AREIA), PREPARO MECÂNICO COM BETONEIRA 400L, APLICADO EM ÁREAS SECAS, ACABAMENTO NÃO REFORÇADO, ESPESSURA 6CM. AF_07/2021</t>
  </si>
  <si>
    <t>CONTRAPISO ACÚSTICO EM ARGAMASSA TRAÇO 1:4 (CIMENTO E AREIA), PREPARO MANUAL, APLICADO EM ÁREAS SECAS, ACABAMENTO NÃO REFORÇADO, ESPESSURA 6CM. AF_07/2021</t>
  </si>
  <si>
    <t>CONTRAPISO ACÚSTICO EM ARGAMASSA PRONTA, PREPARO MECÂNICO COM MISTURADOR 300 KG, APLICADO EM ÁREAS SECAS, ACABAMENTO NÃO REFORÇADO, ESPESSURA 6CM. AF_07/2021</t>
  </si>
  <si>
    <t>CONTRAPISO ACÚSTICO EM ARGAMASSA PRONTA, PREPARO MANUAL, APLICADO EM ÁREAS SECA, ACABAMENTO NÃO REFORÇADO, ESPESSURA 6CM. AF_07/2021</t>
  </si>
  <si>
    <t>CONTRAPISO ACÚSTICO EM ARGAMASSA TRAÇO 1:4 (CIMENTO E AREIA), PREPARO MECÂNICO COM BETONEIRA 400L, APLICADO EM ÁREAS SECAS, ACABAMENTO NÃO REFORÇADO, ESPESSURA 7CM. AF_07/2021</t>
  </si>
  <si>
    <t>CONTRAPISO ACÚSTICO EM ARGAMASSA TRAÇO 1:4 (CIMENTO E AREIA), PREPARO MANUAL, APLICADO EM ÁREAS SECAS, ACABAMENTO NÃO REFORÇADO, ESPESSURA 7CM. AF_07/2021</t>
  </si>
  <si>
    <t>CONTRAPISO ACÚSTICO EM ARGAMASSA PRONTA, PREPARO MECÂNICO COM MISTURADOR 300 KG, APLICADO EM ÁREAS SECAS, ACABAMENTO NÃO REFORÇADO, ESPESSURA 7CM. AF_07/2021</t>
  </si>
  <si>
    <t>CONTRAPISO ACÚSTICO EM ARGAMASSA PRONTA, PREPARO MANUAL, APLICADO EM ÁREAS SECAS, ACABAMENTO NÃO REFORÇADO, ESPESSURA 7CM. AF_07/2021</t>
  </si>
  <si>
    <t>33,75</t>
  </si>
  <si>
    <t>32,39</t>
  </si>
  <si>
    <t>102803</t>
  </si>
  <si>
    <t>REFORÇO SUPERFICIAL PARA CONTRAPISOS DE ARGAMASSA SEMI-SECA. AF_07/2021</t>
  </si>
  <si>
    <t>101742</t>
  </si>
  <si>
    <t>RODAPÉ BORRACHA LISO, ALTURA = 7CM, ESPESSURA = 2 MM, PARA ARGAMASSA. AF_09/2020</t>
  </si>
  <si>
    <t>7,46</t>
  </si>
  <si>
    <t>12,10</t>
  </si>
  <si>
    <t>20,58</t>
  </si>
  <si>
    <t>31,29</t>
  </si>
  <si>
    <t>32,64</t>
  </si>
  <si>
    <t>34,73</t>
  </si>
  <si>
    <t>35,70</t>
  </si>
  <si>
    <t>59,70</t>
  </si>
  <si>
    <t>33,93</t>
  </si>
  <si>
    <t>63,73</t>
  </si>
  <si>
    <t>82,54</t>
  </si>
  <si>
    <t>89,45</t>
  </si>
  <si>
    <t>52,46</t>
  </si>
  <si>
    <t>53,57</t>
  </si>
  <si>
    <t>60,03</t>
  </si>
  <si>
    <t>77,65</t>
  </si>
  <si>
    <t>96,42</t>
  </si>
  <si>
    <t>133,39</t>
  </si>
  <si>
    <t>84,83</t>
  </si>
  <si>
    <t>148,55</t>
  </si>
  <si>
    <t>110,54</t>
  </si>
  <si>
    <t>108,52</t>
  </si>
  <si>
    <t>159,76</t>
  </si>
  <si>
    <t>28,78</t>
  </si>
  <si>
    <t>28,24</t>
  </si>
  <si>
    <t>57,39</t>
  </si>
  <si>
    <t>59,30</t>
  </si>
  <si>
    <t>51,06</t>
  </si>
  <si>
    <t>61,58</t>
  </si>
  <si>
    <t>57,70</t>
  </si>
  <si>
    <t>63,46</t>
  </si>
  <si>
    <t>61,62</t>
  </si>
  <si>
    <t>(COMPOSIÇÃO REPRESENTATIVA) DO SERVIÇO DE REVESTIMENTO CERÂMICO PARA AMBIENTES DE ÁREAS MOLHADAS, MEIA PAREDE OU PAREDE INTEIRA, COM PLACAS TIPO ESMALTADA EXTRA, DIMENSÕES 20X20 CM, PARA EDIFICAÇÃO HABITACIONAL MULTIFAMILIAR (PRÉDIO). AF_11/2014</t>
  </si>
  <si>
    <t>45,68</t>
  </si>
  <si>
    <t>55,88</t>
  </si>
  <si>
    <t>101965</t>
  </si>
  <si>
    <t>PEITORIL LINEAR EM GRANITO OU MÁRMORE, L = 15CM, COMPRIMENTO DE ATÉ 2M, ASSENTADO COM ARGAMASSA 1:6 COM ADITIVO. AF_11/2020</t>
  </si>
  <si>
    <t>CHAPIM</t>
  </si>
  <si>
    <t>0132</t>
  </si>
  <si>
    <t>101966</t>
  </si>
  <si>
    <t>CHAPIM SOBRE MUROS LINEARES, EM GRANITO OU MÁRMORE, L = 25 CM, ASSENTADO COM ARGAMASSA 1:6 COM ADITIVO. AF_11/2020</t>
  </si>
  <si>
    <t>101979</t>
  </si>
  <si>
    <t>CHAPIM (RUFO CAPA) EM AÇO GALVANIZADO, CORTE 33. AF_11/2020</t>
  </si>
  <si>
    <t>47,90</t>
  </si>
  <si>
    <t>33,00</t>
  </si>
  <si>
    <t>2,43</t>
  </si>
  <si>
    <t>30,83</t>
  </si>
  <si>
    <t>72,59</t>
  </si>
  <si>
    <t>320,66</t>
  </si>
  <si>
    <t>286,60</t>
  </si>
  <si>
    <t>ARGAMASSA TRAÇO 1:1,93 (EM VOLUME DE CIMENTO E AREIA MÉDIA ÚMIDA), FCK 20 MPA, PREPARO MECÂNICO COM MISTURADOR DUPLO HORIZONTAL DE ALTA TURBULÊNCIA. AF_03/2020</t>
  </si>
  <si>
    <t>22,27</t>
  </si>
  <si>
    <t>76,51</t>
  </si>
  <si>
    <t>62,09</t>
  </si>
  <si>
    <t>69,26</t>
  </si>
  <si>
    <t>59,64</t>
  </si>
  <si>
    <t>38,90</t>
  </si>
  <si>
    <t>97054</t>
  </si>
  <si>
    <t>INSTALAÇÃO DE SINALIZADOR NOTURNO LED. AF_11/2017</t>
  </si>
  <si>
    <t>92,96</t>
  </si>
  <si>
    <t>2,42</t>
  </si>
  <si>
    <t>185,63</t>
  </si>
  <si>
    <t>123,86</t>
  </si>
  <si>
    <t>LOCAÇÃO COM CAVALETE COM ALTURA DE 1,00 M - 2 UTILIZAÇÕES. AF_10/2018</t>
  </si>
  <si>
    <t>LOCAÇÃO COM CAVALETE COM ALTURA DE 0,50 M - 2 UTILIZAÇÕES. AF_10/2018</t>
  </si>
  <si>
    <t>101,28</t>
  </si>
  <si>
    <t>TRANSPORTE COM CAMINHÃO BASCULANTE DE 10 M³, EM VIA URBANA EM LEITO NATURAL (UNIDADE: M3XKM). AF_07/2020</t>
  </si>
  <si>
    <t>TRANSPORTE COM CAMINHÃO BASCULANTE DE 10 M³, EM VIA URBANA EM REVESTIMENTO PRIMÁRIO (UNIDADE: M3XKM). AF_07/2020</t>
  </si>
  <si>
    <t>1,79</t>
  </si>
  <si>
    <t>TRANSPORTE COM CAMINHÃO BASCULANTE DE 10 M³, EM VIA URBANA PAVIMENTADA, ADICIONAL PARA DMT EXCEDENTE A 30 KM (UNIDADE: M3XKM). AF_07/2020</t>
  </si>
  <si>
    <t>TRANSPORTE COM CAMINHÃO BASCULANTE DE 14 M³, EM VIA URBANA EM LEITO NATURAL (UNIDADE: M3XKM). AF_07/2020</t>
  </si>
  <si>
    <t>TRANSPORTE COM CAMINHÃO BASCULANTE DE 14 M³, EM VIA URBANA EM REVESTIMENTO PRIMÁRIO (UNIDADE: M3XKM). AF_07/2020</t>
  </si>
  <si>
    <t>TRANSPORTE COM CAMINHÃO BASCULANTE DE 14 M³, EM VIA URBANA PAVIMENTADA, ADICIONAL PARA DMT EXCEDENTE A 30 KM (UNIDADE: M3XKM). AF_07/2020</t>
  </si>
  <si>
    <t>TRANSPORTE COM CAMINHÃO BASCULANTE DE 10 M³, EM VIA URBANA EM LEITO NATURAL (UNIDADE: TXKM). AF_07/2020</t>
  </si>
  <si>
    <t>TRANSPORTE COM CAMINHÃO BASCULANTE DE 10 M³, EM VIA URBANA EM REVESTIMENTO PRIMÁRIO (UNIDADE: TXKM). AF_07/2020</t>
  </si>
  <si>
    <t>TRANSPORTE COM CAMINHÃO BASCULANTE DE 10 M³, EM VIA URBANA PAVIMENTADA, ADICIONAL PARA DMT EXCEDENTE A 30 KM (UNIDADE: TXKM). AF_07/2020</t>
  </si>
  <si>
    <t>TRANSPORTE COM CAMINHÃO BASCULANTE DE 14 M³, EM VIA URBANA EM LEITO NATURAL (UNIDADE: TXKM). AF_07/2020</t>
  </si>
  <si>
    <t>TRANSPORTE COM CAMINHÃO BASCULANTE DE 14 M³, EM VIA URBANA EM REVESTIMENTO PRIMÁRIO (UNIDADE: TXKM). AF_07/2020</t>
  </si>
  <si>
    <t>TRANSPORTE COM CAMINHÃO BASCULANTE DE 14 M³, EM VIA URBANA PAVIMENTADA, ADICIONAL PARA DMT EXCEDENTE A 30 KM (UNIDADE: TXKM). AF_07/2020</t>
  </si>
  <si>
    <t>TRANSPORTE COM CAMINHÃO BASCULANTE DE 18 M³, EM VIA URBANA EM LEITO NATURAL (UNIDADE: M3XKM). AF_07/2020</t>
  </si>
  <si>
    <t>TRANSPORTE COM CAMINHÃO BASCULANTE DE 18 M³, EM VIA URBANA EM REVESTIMENTO PRIMÁRIO (UNIDADE: M3XKM). AF_07/2020</t>
  </si>
  <si>
    <t>TRANSPORTE COM CAMINHÃO BASCULANTE DE 18 M³, EM VIA URBANA PAVIMENTADA, ADICIONAL PARA DMT EXCEDENTE A 30 KM (UNIDADE: M3XKM). AF_07/2020</t>
  </si>
  <si>
    <t>TRANSPORTE COM CAMINHÃO BASCULANTE DE 18 M³, EM VIA URBANA EM LEITO NATURAL (UNIDADE: TXKM). AF_07/2020</t>
  </si>
  <si>
    <t>TRANSPORTE COM CAMINHÃO BASCULANTE DE 18 M³, EM VIA URBANA EM REVESTIMENTO PRIMÁRIO (UNIDADE: TXKM). AF_07/2020</t>
  </si>
  <si>
    <t>TRANSPORTE COM CAMINHÃO BASCULANTE DE 18 M³, EM VIA URBANA PAVIMENTADA, ADICIONAL PARA DMT EXCEDENTE A 30 KM (UNIDADE: TXKM). AF_07/2020</t>
  </si>
  <si>
    <t>TRANSPORTE COM CAMINHÃO BASCULANTE DE 10 M³, EM VIA URBANA PAVIMENTADA, DMT ATÉ 30 KM (UNIDADE: M3XKM). AF_07/2020</t>
  </si>
  <si>
    <t>TRANSPORTE COM CAMINHÃO BASCULANTE DE 14 M³, EM VIA URBANA PAVIMENTADA, DMT ATÉ 30 KM (UNIDADE: M3XKM). AF_07/2020</t>
  </si>
  <si>
    <t>TRANSPORTE COM CAMINHÃO BASCULANTE DE 18 M³, EM VIA URBANA PAVIMENTADA, DMT ATÉ 30 KM (UNIDADE: M3XKM). AF_07/2020</t>
  </si>
  <si>
    <t>TRANSPORTE COM CAMINHÃO BASCULANTE DE 10 M³, EM VIA URBANA PAVIMENTADA, DMT ATÉ 30 KM (UNIDADE: TXKM). AF_07/2020</t>
  </si>
  <si>
    <t>TRANSPORTE COM CAMINHÃO BASCULANTE DE 14 M³, EM VIA URBANA PAVIMENTADA, DMT ATÉ 30 KM (UNIDADE: TXKM). AF_07/2020</t>
  </si>
  <si>
    <t>0,98</t>
  </si>
  <si>
    <t>TRANSPORTE COM CAMINHÃO BASCULANTE DE 18 M³, EM VIA URBANA PAVIMENTADA, DMT ATÉ 30 KM (UNIDADE: TXKM). AF_07/2020</t>
  </si>
  <si>
    <t>TRANSPORTE COM CAMINHÃO BASCULANTE DE 6 M³, EM VIA URBANA EM LEITO NATURAL (UNIDADE: M3XKM). AF_07/2020</t>
  </si>
  <si>
    <t>TRANSPORTE COM CAMINHÃO BASCULANTE DE 6 M³, EM VIA URBANA EM REVESTIMENTO PRIMÁRIO (UNIDADE: M3XKM). AF_07/2020</t>
  </si>
  <si>
    <t>2,20</t>
  </si>
  <si>
    <t>TRANSPORTE COM CAMINHÃO BASCULANTE DE 6 M³, EM VIA URBANA PAVIMENTADA, DMT ATÉ 30 KM (UNIDADE: M3XKM). AF_07/2020</t>
  </si>
  <si>
    <t>TRANSPORTE COM CAMINHÃO BASCULANTE DE 6 M³, EM VIA URBANA PAVIMENTADA, ADICIONAL PARA DMT EXCEDENTE A 30 KM (UNIDADE: M3XKM). AF_07/2020</t>
  </si>
  <si>
    <t>100937</t>
  </si>
  <si>
    <t>TRANSPORTE COM CAMINHÃO BASCULANTE DE 6 M³, EM VIA INTERNA (DENTRO DO CANTEIRO - UNIDADE: M3XKM). AF_07/2020</t>
  </si>
  <si>
    <t>100938</t>
  </si>
  <si>
    <t>TRANSPORTE COM CAMINHÃO BASCULANTE DE 10 M³, EM VIA INTERNA (DENTRO DO CANTEIRO - UNIDADE: M3XKM). AF_07/2020</t>
  </si>
  <si>
    <t>100939</t>
  </si>
  <si>
    <t>TRANSPORTE COM CAMINHÃO BASCULANTE DE 14 M³, EM VIA INTERNA (DENTRO DO CANTEIRO - UNIDADE:M3XKM). AF_07/2020</t>
  </si>
  <si>
    <t>100940</t>
  </si>
  <si>
    <t>TRANSPORTE COM CAMINHÃO BASCULANTE DE 18 M³, EM VIA INTERNA (DENTRO DO CANTEIRO - UNIDADE: M3XKM). AF_07/2020</t>
  </si>
  <si>
    <t>100941</t>
  </si>
  <si>
    <t>TRANSPORTE COM CAMINHÃO BASCULANTE DE 6 M³, EM VIA INTERNA (DENTRO DO CANTEIRO - UNIDADE: TXKM). AF_07/2020</t>
  </si>
  <si>
    <t>100942</t>
  </si>
  <si>
    <t>TRANSPORTE COM CAMINHÃO BASCULANTE DE 10 M³, EM VIA INTERNA A OBRA (UNIDADE: TXKM). AF_07/2020</t>
  </si>
  <si>
    <t>100943</t>
  </si>
  <si>
    <t>TRANSPORTE COM CAMINHÃO BASCULANTE DE 14 M³, EM VIA INTERNA (DENTRO DO CANTEIRO - UNIDADE: TXKM). AF_07/2020</t>
  </si>
  <si>
    <t>100944</t>
  </si>
  <si>
    <t>TRANSPORTE COM CAMINHÃO BASCULANTE DE 18 M³, EM VIA INTERNA (DENTRO DO CANTEIRO - UNIDADE: TXKM). AF_07/2020</t>
  </si>
  <si>
    <t>100945</t>
  </si>
  <si>
    <t>TRANSPORTE COM CAMINHÃO CARROCERIA 9T, EM VIA URBANA EM LEITO NATURAL (UNIDADE: TXKM). AF_07/2020</t>
  </si>
  <si>
    <t>100946</t>
  </si>
  <si>
    <t>TRANSPORTE COM CAMINHÃO CARROCERIA 9T, EM VIA URBANA EM REVESTIMENTO PRIMÁRIO (UNIDADE: TXKM). AF_07/2020</t>
  </si>
  <si>
    <t>100947</t>
  </si>
  <si>
    <t>TRANSPORTE COM CAMINHÃO CARROCERIA 9T, EM VIA URBANA PAVIMENTADA, DMT ATÉ 30KM (UNIDADE: TXKM). AF_07/2020</t>
  </si>
  <si>
    <t>100948</t>
  </si>
  <si>
    <t>TRANSPORTE COM CAMINHÃO CARROCERIA 9T, EM VIA URBANA PAVIMENTADA, ADICIONAL PARA DMT EXCEDENTE A 30 KM (UNIDADE: TXKM). AF_07/2020</t>
  </si>
  <si>
    <t>100949</t>
  </si>
  <si>
    <t>TRANSPORTE COM CAMINHÃO CARROCERIA 9T, EM VIA INTERNA (DENTRO DO CANTEIRO - UNIDADE: TXKM). AF_07/2020</t>
  </si>
  <si>
    <t>100950</t>
  </si>
  <si>
    <t>TRANSPORTE COM CAMINHÃO CARROCERIA COM GUINDAUTO (MUNCK),  MOMENTO MÁXIMO DE CARGA 11,7 TM, EM VIA URBANA EM LEITO NATURAL (UNIDADE: TXKM). AF_07/2020</t>
  </si>
  <si>
    <t>100951</t>
  </si>
  <si>
    <t>TRANSPORTE COM CAMINHÃO CARROCERIA COM GUINDAUTO (MUNCK),  MOMENTO MÁXIMO DE CARGA 11,7 TM, EM VIA URBANA EM REVESTIMENTO PRIMÁRIO (UNIDADE: TXKM). AF_07/2020</t>
  </si>
  <si>
    <t>100952</t>
  </si>
  <si>
    <t>TRANSPORTE COM CAMINHÃO CARROCERIA COM GUINDAUTO (MUNCK),  MOMENTO MÁXIMO DE CARGA 11,7 TM, EM VIA URBANA PAVIMENTADA, DMT ATÉ 30KM (UNIDADE: TXKM). AF_07/2020</t>
  </si>
  <si>
    <t>100953</t>
  </si>
  <si>
    <t>TRANSPORTE COM CAMINHÃO CARROCERIA COM GUINDAUTO (MUNCK),  MOMENTO MÁXIMO DE CARGA 11,7 TM, EM VIA URBANA PAVIMENTADA, ADICIONAL PARA DMT EXCEDENTE A 30 KM (UNIDADE: TXKM). AF_07/2020</t>
  </si>
  <si>
    <t>100954</t>
  </si>
  <si>
    <t>TRANSPORTE COM CAMINHÃO CARROCERIA COM GUINDAUTO (MUNCK),  MOMENTO MÁXIMO DE CARGA 11,7 TM, EM VIA INTERNA (DENTRO DO CANTEIRO - UNIDADE: TXKM). AF_07/2020</t>
  </si>
  <si>
    <t>100955</t>
  </si>
  <si>
    <t>TRANSPORTE COM CAMINHÃO PIPA DE 6 M³, EM VIA URBANA EM LEITO NATURAL (UNIDADE: M3XKM). AF_07/2020</t>
  </si>
  <si>
    <t>3,37</t>
  </si>
  <si>
    <t>100956</t>
  </si>
  <si>
    <t>TRANSPORTE COM CAMINHÃO PIPA DE 6 M³, EM VIA URBANA EM REVESTIMENTO PRIMÁRIO (UNIDADE: M3XKM). AF_07/2020</t>
  </si>
  <si>
    <t>100957</t>
  </si>
  <si>
    <t>TRANSPORTE COM CAMINHÃO PIPA DE 6 M³, EM VIA URBANA PAVIMENTADA, DMT ATÉ 30KM (UNIDADE: M3XKM). AF_07/2020</t>
  </si>
  <si>
    <t>100958</t>
  </si>
  <si>
    <t>TRANSPORTE COM CAMINHÃO PIPA DE 6 M³, EM VIA URBANA PAVIMENTADA, ADICIONAL PARA DMT EXCEDENTE A 30 KM (UNIDADE: M3XKM). AF_07/2020</t>
  </si>
  <si>
    <t>1,08</t>
  </si>
  <si>
    <t>100959</t>
  </si>
  <si>
    <t>TRANSPORTE COM CAMINHÃO PIPA DE 6 M³, EM VIA INTERNA (DENTRO DO CANTEIRO - UNIDADE: M3XKM). AF_07/2020</t>
  </si>
  <si>
    <t>100960</t>
  </si>
  <si>
    <t>TRANSPORTE COM CAMINHÃO PIPA DE 10 M³, EM VIA URBANA EM LEITO NATURAL (UNIDADE: M3XKM). AF_07/2020</t>
  </si>
  <si>
    <t>100961</t>
  </si>
  <si>
    <t>TRANSPORTE COM CAMINHÃO PIPA DE 10 M³, EM VIA URBANA EM REVESTIMENTO PRIMÁRIO (UNIDADE: M3XKM). AF_07/2020</t>
  </si>
  <si>
    <t>100962</t>
  </si>
  <si>
    <t>TRANSPORTE COM CAMINHÃO PIPA DE 10 M³, EM VIA URBANA PAVIMENTADA, DMT ATÉ 30KM (UNIDADE: M3XKM). AF_07/2020</t>
  </si>
  <si>
    <t>100963</t>
  </si>
  <si>
    <t>TRANSPORTE COM CAMINHÃO PIPA DE 10 M³, EM VIA URBANA PAVIMENTADA, ADICIONAL PARA DMT EXCEDENTE A 30 KM (UNIDADE: M3XKM). AF_07/2020</t>
  </si>
  <si>
    <t>100964</t>
  </si>
  <si>
    <t>TRANSPORTE COM CAMINHÃO PIPA DE 10 M³, EM VIA INTERNA (DENTRO DO CANTEIRO - UNIDADE: M3XKM). AF_07/2020</t>
  </si>
  <si>
    <t>100973</t>
  </si>
  <si>
    <t>CARGA, MANOBRA E DESCARGA DE SOLOS E MATERIAIS GRANULARES EM CAMINHÃO BASCULANTE 6 M³ - CARGA COM PÁ CARREGADEIRA (CAÇAMBA DE 1,7 A 2,8 M³ / 128 HP) E DESCARGA LIVRE (UNIDADE: M3). AF_07/2020</t>
  </si>
  <si>
    <t>100974</t>
  </si>
  <si>
    <t>CARGA, MANOBRA E DESCARGA DE SOLOS E MATERIAIS GRANULARES EM CAMINHÃO BASCULANTE 10 M³ - CARGA COM PÁ CARREGADEIRA (CAÇAMBA DE 1,7 A 2,8 M³ / 128 HP) E DESCARGA LIVRE (UNIDADE: M3). AF_07/2020</t>
  </si>
  <si>
    <t>100975</t>
  </si>
  <si>
    <t>CARGA, MANOBRA E DESCARGA DE SOLOS E MATERIAIS GRANULARES EM CAMINHÃO BASCULANTE 14 M³ - CARGA COM PÁ CARREGADEIRA (CAÇAMBA DE 1,7 A 2,8 M³ / 128 HP) E DESCARGA LIVRE (UNIDADE: M3). AF_07/2020</t>
  </si>
  <si>
    <t>100965</t>
  </si>
  <si>
    <t>TRANSPORTE COM CAMINHÃO TANQUE DE TRANSPORTE DE MATERIAL ASFÁLTICO DE 30000 L, EM VIA URBANA EM  LEITO NATURAL (UNIDADE: TXKM). AF_07/2020</t>
  </si>
  <si>
    <t>100966</t>
  </si>
  <si>
    <t>TRANSPORTE COM CAMINHÃO TANQUE DE TRANSPORTE DE MATERIAL ASFÁLTICO DE 30000 L, EM VIA URBANA EM  REVESTIMENTO PRIMÁRIO (UNIDADE: TXKM). AF_07/2020</t>
  </si>
  <si>
    <t>100969</t>
  </si>
  <si>
    <t>TRANSPORTE COM CAMINHÃO TANQUE DE TRANSPORTE DE MATERIAL ASFÁLTICO DE 20000 L, EM VIA URBANA EM LEITO NATURAL (UNIDADE: TXKM). AF_07/2020</t>
  </si>
  <si>
    <t>100970</t>
  </si>
  <si>
    <t>TRANSPORTE COM CAMINHÃO TANQUE DE TRANSPORTE DE MATERIAL ASFÁLTICO DE 20000 L, EM VIA URBANA EM  REVESTIMENTO PRIMÁRIO (UNIDADE: TXKM). AF_07/2020</t>
  </si>
  <si>
    <t>102330</t>
  </si>
  <si>
    <t>TRANSPORTE COM CAMINHÃO TANQUE DE TRANSPORTE DE MATERIAL ASFÁLTICO DE 30000 L, EM VIA URBANA PAVIMENTADA, DMT ATÉ 30KM (UNIDADE: TXKM). AF_07/2020</t>
  </si>
  <si>
    <t>102331</t>
  </si>
  <si>
    <t>TRANSPORTE COM CAMINHÃO TANQUE DE TRANSPORTE DE MATERIAL ASFÁLTICO DE 30000 L, EM VIA URBANA PAVIMENTADA, ADICIONAL PARA DMT EXCEDENTE A 30 KM (UNIDADE: TXKM). AF_07/2020</t>
  </si>
  <si>
    <t>102332</t>
  </si>
  <si>
    <t>TRANSPORTE COM CAMINHÃO TANQUE DE TRANSPORTE DE MATERIAL ASFÁLTICO DE 20000 L, EM VIA URBANA PAVIMENTADA, DMT ATÉ 30KM (UNIDADE: TXKM). AF_07/2020</t>
  </si>
  <si>
    <t>102333</t>
  </si>
  <si>
    <t>TRANSPORTE COM CAMINHÃO TANQUE DE TRANSPORTE DE MATERIAL ASFÁLTICO DE 20000 L, EM VIA URBANA PAVIMENTADA, ADICIONAL PARA DMT EXCEDENTE A 30 KM (UNIDADE: TXKM). AF_07/2020</t>
  </si>
  <si>
    <t>CARGA, MANOBRA E DESCARGA (MANUAL)</t>
  </si>
  <si>
    <t>0334</t>
  </si>
  <si>
    <t>101019</t>
  </si>
  <si>
    <t>CARGA, MANOBRA E DESCARGA MANUAL DE TUBOS PLÁSTICOS, DN MENOR OU IGUAL A 100 MM, EM CAMINHÃO CARROCERIA 9T. AF_07/2020</t>
  </si>
  <si>
    <t>101479</t>
  </si>
  <si>
    <t>CARGA, MANOBRA E DESCARGA MANUAL DE TUBOS PLÁSTICOS, DN 200 MM, EM CAMINHÃO CARROCERIA 9T. AF_07/2020</t>
  </si>
  <si>
    <t>102568</t>
  </si>
  <si>
    <t>CARGA, MANOBRA E DESCARGA MANUAL DE TUBOS PLÁSTICOS, DN 150 MM, EM CAMINHÃO CARROCERIA 9T. AF_06/2021</t>
  </si>
  <si>
    <t>CARGA, MANOBRA E DESCARGA (MECANICA)</t>
  </si>
  <si>
    <t>0335</t>
  </si>
  <si>
    <t>100976</t>
  </si>
  <si>
    <t>CARGA, MANOBRA E DESCARGA DE SOLOS E MATERIAIS GRANULARES EM CAMINHÃO BASCULANTE 18 M³ - CARGA COM PÁ CARREGADEIRA (CAÇAMBA DE 1,7 A 2,8 M³ / 128 HP) E DESCARGA LIVRE (UNIDADE: M3). AF_07/2020</t>
  </si>
  <si>
    <t>100977</t>
  </si>
  <si>
    <t>CARGA, MANOBRA E DESCARGA DE SOLOS E MATERIAIS GRANULARES EM CAMINHÃO BASCULANTE 6 M³ - CARGA COM ESCAVADEIRA HIDRÁULICA (CAÇAMBA DE 1,20 M³ / 155 HP) E DESCARGA LIVRE (UNIDADE: M3). AF_07/2020</t>
  </si>
  <si>
    <t>100978</t>
  </si>
  <si>
    <t>CARGA, MANOBRA E DESCARGA DE SOLOS E MATERIAIS GRANULARES EM CAMINHÃO BASCULANTE 10 M³ - CARGA COM ESCAVADEIRA HIDRÁULICA (CAÇAMBA DE 1,20 M³ / 155 HP) E DESCARGA LIVRE (UNIDADE: M3). AF_07/2020</t>
  </si>
  <si>
    <t>100979</t>
  </si>
  <si>
    <t>CARGA, MANOBRA E DESCARGA DE SOLOS E MATERIAIS GRANULARES EM CAMINHÃO BASCULANTE 14 M³ - CARGA COM ESCAVADEIRA HIDRÁULICA (CAÇAMBA DE 1,20 M³ / 155 HP) E DESCARGA LIVRE (UNIDADE: M3). AF_07/2020</t>
  </si>
  <si>
    <t>100980</t>
  </si>
  <si>
    <t>CARGA, MANOBRA E DESCARGA DE SOLOS E MATERIAIS GRANULARES EM CAMINHÃO BASCULANTE 18 M³ - CARGA COM ESCAVADEIRA HIDRÁULICA (CAÇAMBA DE 1,20 M³ / 155 HP) E DESCARGA LIVRE (UNIDADE: M3). AF_07/2020</t>
  </si>
  <si>
    <t>100981</t>
  </si>
  <si>
    <t>CARGA, MANOBRA E DESCARGA DE ENTULHO EM CAMINHÃO BASCULANTE 6 M³ - CARGA COM ESCAVADEIRA HIDRÁULICA  (CAÇAMBA DE 0,80 M³ / 111 HP) E DESCARGA LIVRE (UNIDADE: M3). AF_07/2020</t>
  </si>
  <si>
    <t>100982</t>
  </si>
  <si>
    <t>CARGA, MANOBRA E DESCARGA DE ENTULHO EM CAMINHÃO BASCULANTE 10 M³ - CARGA COM ESCAVADEIRA HIDRÁULICA  (CAÇAMBA DE 0,80 M³ / 111 HP) E DESCARGA LIVRE (UNIDADE: M3). AF_07/2020</t>
  </si>
  <si>
    <t>100983</t>
  </si>
  <si>
    <t>CARGA, MANOBRA E DESCARGA DE ENTULHO EM CAMINHÃO BASCULANTE 14 M³ - CARGA COM ESCAVADEIRA HIDRÁULICA  (CAÇAMBA DE 0,80 M³ / 111 HP) E DESCARGA LIVRE (UNIDADE: M3). AF_07/2020</t>
  </si>
  <si>
    <t>100984</t>
  </si>
  <si>
    <t>CARGA, MANOBRA E DESCARGA DE ENTULHO EM CAMINHÃO BASCULANTE 18 M³ - CARGA COM ESCAVADEIRA HIDRÁULICA  (CAÇAMBA DE 0,80 M³ / 111 HP) E DESCARGA LIVRE (UNIDADE: M3). AF_07/2020</t>
  </si>
  <si>
    <t>100985</t>
  </si>
  <si>
    <t>CARGA DE MISTURA ASFÁLTICA EM CAMINHÃO BASCULANTE 6 M³ (UNIDADE: M3). AF_07/2020</t>
  </si>
  <si>
    <t>100986</t>
  </si>
  <si>
    <t>CARGA DE MISTURA ASFÁLTICA EM CAMINHÃO BASCULANTE 10 M³ (UNIDADE: M3). AF_07/2020</t>
  </si>
  <si>
    <t>100987</t>
  </si>
  <si>
    <t>CARGA DE MISTURA ASFÁLTICA EM CAMINHÃO BASCULANTE 14 M³ (UNIDADE: M3). AF_07/2020</t>
  </si>
  <si>
    <t>100988</t>
  </si>
  <si>
    <t>CARGA DE MISTURA ASFÁLTICA EM CAMINHÃO BASCULANTE 18 M³ (UNIDADE: M3). AF_07/2020</t>
  </si>
  <si>
    <t>100989</t>
  </si>
  <si>
    <t>CARGA, MANOBRA E DESCARGA DE SOLOS E MATERIAIS GRANULARES EM CAMINHÃO BASCULANTE 6 M³ - CARGA COM PÁ CARREGADEIRA (CAÇAMBA DE 1,7 A 2,8 M³ / 128 HP) E DESCARGA LIVRE (UNIDADE: T). AF_07/2020</t>
  </si>
  <si>
    <t>4,17</t>
  </si>
  <si>
    <t>100990</t>
  </si>
  <si>
    <t>CARGA, MANOBRA E DESCARGA DE SOLOS E MATERIAIS GRANULARES EM CAMINHÃO BASCULANTE 10 M³ - CARGA COM PÁ CARREGADEIRA (CAÇAMBA DE 1,7 A 2,8 M³ / 128 HP) E DESCARGA LIVRE (UNIDADE: T). AF_07/2020</t>
  </si>
  <si>
    <t>3,96</t>
  </si>
  <si>
    <t>100991</t>
  </si>
  <si>
    <t>CARGA, MANOBRA E DESCARGA DE SOLOS E MATERIAIS GRANULARES EM CAMINHÃO BASCULANTE 14 M³ - CARGA COM PÁ CARREGADEIRA (CAÇAMBA DE 1,7 A 2,8 M³ / 128 HP) E DESCARGA LIVRE (UNIDADE: T). AF_07/2020</t>
  </si>
  <si>
    <t>100992</t>
  </si>
  <si>
    <t>CARGA, MANOBRA E DESCARGA DE SOLOS E MATERIAIS GRANULARES EM CAMINHÃO BASCULANTE 18 M³ - CARGA COM PÁ CARREGADEIRA (CAÇAMBA DE 1,7 A 2,8 M³ / 128 HP) E DESCARGA LIVRE (UNIDADE: T). AF_07/2020</t>
  </si>
  <si>
    <t>100993</t>
  </si>
  <si>
    <t>CARGA, MANOBRA E DESCARGA DE SOLOS E MATERIAIS GRANULARES EM CAMINHÃO BASCULANTE 6 M³ - CARGA COM ESCAVADEIRA HIDRÁULICA (CAÇAMBA DE 1,20 M³ / 155 HP) E DESCARGA LIVRE (UNIDADE: T). AF_07/2020</t>
  </si>
  <si>
    <t>100994</t>
  </si>
  <si>
    <t>CARGA, MANOBRA E DESCARGA DE SOLOS E MATERIAIS GRANULARES EM CAMINHÃO BASCULANTE 10 M³ - CARGA COM ESCAVADEIRA HIDRÁULICA (CAÇAMBA DE 1,20 M³ / 155 HP) E DESCARGA LIVRE (UNIDADE: T). AF_07/2020</t>
  </si>
  <si>
    <t>100995</t>
  </si>
  <si>
    <t>CARGA, MANOBRA E DESCARGA DE SOLOS E MATERIAIS GRANULARES EM CAMINHÃO BASCULANTE 14 M³ - CARGA COM ESCAVADEIRA HIDRÁULICA (CAÇAMBA DE 1,20 M³ / 155 HP) E DESCARGA LIVRE (UNIDADE: T). AF_07/2020</t>
  </si>
  <si>
    <t>100996</t>
  </si>
  <si>
    <t>CARGA, MANOBRA E DESCARGA DE SOLOS E MATERIAIS GRANULARES EM CAMINHÃO BASCULANTE 18 M³ - CARGA COM ESCAVADEIRA HIDRÁULICA (CAÇAMBA DE 1,20 M³ / 155 HP) E DESCARGA LIVRE (UNIDADE: T). AF_07/2020</t>
  </si>
  <si>
    <t>100997</t>
  </si>
  <si>
    <t>CARGA, MANOBRA E DESCARGA DE ENTULHO EM CAMINHÃO BASCULANTE 6 M³ - CARGA COM ESCAVADEIRA HIDRÁULICA  (CAÇAMBA DE 0,80 M³ / 111 HP) E DESCARGA LIVRE (UNIDADE: T). AF_07/2020</t>
  </si>
  <si>
    <t>100998</t>
  </si>
  <si>
    <t>CARGA, MANOBRA E DESCARGA DE ENTULHO EM CAMINHÃO BASCULANTE 10 M³ - CARGA COM ESCAVADEIRA HIDRÁULICA  (CAÇAMBA DE 0,80 M³ / 111 HP) E DESCARGA LIVRE (UNIDADE: T). AF_07/2020</t>
  </si>
  <si>
    <t>100999</t>
  </si>
  <si>
    <t>CARGA, MANOBRA E DESCARGA DE ENTULHO EM CAMINHÃO BASCULANTE 14 M³ - CARGA COM ESCAVADEIRA HIDRÁULICA  (CAÇAMBA DE 0,80 M³ / 111 HP) E DESCARGA LIVRE (UNIDADE: T). AF_07/2020</t>
  </si>
  <si>
    <t>101000</t>
  </si>
  <si>
    <t>CARGA, MANOBRA E DESCARGA DE ENTULHO EM CAMINHÃO BASCULANTE 18 M³ - CARGA COM ESCAVADEIRA HIDRÁULICA  (CAÇAMBA DE 0,80 M³ / 111 HP) E DESCARGA LIVRE (UNIDADE: T). AF_07/2020</t>
  </si>
  <si>
    <t>101001</t>
  </si>
  <si>
    <t>CARGA DE MISTURA ASFÁLTICA EM CAMINHÃO BASCULANTE 6 M³ (UNIDADE: T). AF_07/2020</t>
  </si>
  <si>
    <t>101002</t>
  </si>
  <si>
    <t>CARGA DE MISTURA ASFÁLTICA EM CAMINHÃO BASCULANTE 10 M³ (UNIDADE: T). AF_07/2020</t>
  </si>
  <si>
    <t>101003</t>
  </si>
  <si>
    <t>CARGA DE MISTURA ASFÁLTICA EM CAMINHÃO BASCULANTE 14 M³ (UNIDADE: T). AF_07/2020</t>
  </si>
  <si>
    <t>101004</t>
  </si>
  <si>
    <t>CARGA DE MISTURA ASFÁLTICA EM CAMINHÃO BASCULANTE 18 M³ (UNIDADE: T). AF_07/2020</t>
  </si>
  <si>
    <t>101005</t>
  </si>
  <si>
    <t>CARGA, MANOBRA E DESCARGA DE ÁGUA EM CAMINHÃO PIPA 6 M³. AF_07/2020</t>
  </si>
  <si>
    <t>101006</t>
  </si>
  <si>
    <t>CARGA, MANOBRA E DESCARGA DE ÁGUA EM CAMINHÃO PIPA 10 M³. AF_07/2020</t>
  </si>
  <si>
    <t>101007</t>
  </si>
  <si>
    <t>CARGA DE ÁGUA EM CAMINHÃO PIPA 6 M³. AF_07/2020</t>
  </si>
  <si>
    <t>101008</t>
  </si>
  <si>
    <t>CARGA DE ÁGUA EM CAMINHÃO PIPA 10 M³. AF_07/2020</t>
  </si>
  <si>
    <t>101009</t>
  </si>
  <si>
    <t>CARGA, MANOBRA E DESCARGA DE POSTE DE CONCRETO EM CAMINHÃO CARROCERIA COM GUINDAUTO (MUNCK) 11,7 TM. AF_07/2020</t>
  </si>
  <si>
    <t>27,91</t>
  </si>
  <si>
    <t>101010</t>
  </si>
  <si>
    <t>CARGA, MANOBRA E DESCARGA DE PERFIL METÁLICO EM CAMINHÃO CARROCERIA COM GUINDAUTO (MUNCK) 11,7 TM. AF_07/2020</t>
  </si>
  <si>
    <t>101013</t>
  </si>
  <si>
    <t>CARGA, MANOBRA E DESCARGA DE TUBOS DE CONCRETO, DN MENOR OU IGUAL A 300 MM, EM CAMINHÃO CARROCERIA COM GUINDAUTO (MUNCK) 11,7 TM. AF_07/2020</t>
  </si>
  <si>
    <t>101014</t>
  </si>
  <si>
    <t>CARGA, MANOBRA E DESCARGA DE TUBOS DE CONCRETO, DN 400 MM, EM CAMINHÃO CARROCERIA COM GUINDAUTO (MUNCK) 11,7 TM. AF_07/2020</t>
  </si>
  <si>
    <t>101015</t>
  </si>
  <si>
    <t>CARGA, MANOBRA E DESCARGA DE TUBOS DE CONCRETO, DN 500 MM, EM CAMINHÃO CARROCERIA COM GUINDAUTO (MUNCK) 11,7 TM. AF_07/2020</t>
  </si>
  <si>
    <t>101016</t>
  </si>
  <si>
    <t>CARGA, MANOBRA E DESCARGA DE TUBOS METÁLICOS, DN MENOR OU IGUAL A 150 MM, EM CAMINHÃO CARROCERIA COM GUINDAUTO (MUNCK) 11,7 TM. AF_07/2020</t>
  </si>
  <si>
    <t>101017</t>
  </si>
  <si>
    <t>CARGA, MANOBRA E DESCARGA DE TUBOS METÁLICOS, DN 200 MM, EM CAMINHÃO CARROCERIA COM GUINDAUTO (MUNCK) 11,7 TM. AF_07/2020</t>
  </si>
  <si>
    <t>101018</t>
  </si>
  <si>
    <t>CARGA, MANOBRA E DESCARGA DE TUBOS METÁLICOS, DN 250 MM, EM CAMINHÃO CARROCERIA COM GUINDAUTO (MUNCK) 11,7 TM. AF_07/2020</t>
  </si>
  <si>
    <t>101463</t>
  </si>
  <si>
    <t>CARGA, MANOBRA E DESCARGA DE TUBOS DE CONCRETO, DN 600 MM, EM CAMINHÃO CARROCERIA COM GUINDAUTO (MUNCK) 11,7 TM. AF_07/2020</t>
  </si>
  <si>
    <t>101464</t>
  </si>
  <si>
    <t>CARGA, MANOBRA E DESCARGA DE TUBOS DE CONCRETO, DN 700 MM, EM CAMINHÃO CARROCERIA COM GUINDAUTO (MUNCK) 11,7 TM. AF_07/2020</t>
  </si>
  <si>
    <t>23,90</t>
  </si>
  <si>
    <t>101465</t>
  </si>
  <si>
    <t>CARGA, MANOBRA E DESCARGA DE TUBOS DE CONCRETO, DN 800 MM, EM CAMINHÃO CARROCERIA COM GUINDAUTO (MUNCK) 11,7 TM. AF_07/2020</t>
  </si>
  <si>
    <t>18,27</t>
  </si>
  <si>
    <t>101466</t>
  </si>
  <si>
    <t>CARGA, MANOBRA E DESCARGA DE TUBOS DE CONCRETO, DN 900 MM, EM CAMINHÃO CARROCERIA COM GUINDAUTO (MUNCK) 11,7 TM. AF_07/2020</t>
  </si>
  <si>
    <t>14,87</t>
  </si>
  <si>
    <t>101467</t>
  </si>
  <si>
    <t>CARGA, MANOBRA E DESCARGA DE TUBOS DE CONCRETO, DN 1000 MM, EM CAMINHÃO CARROCERIA COM GUINDAUTO (MUNCK) 11,7 TM. AF_07/2020</t>
  </si>
  <si>
    <t>101468</t>
  </si>
  <si>
    <t>CARGA, MANOBRA E DESCARGA DE TUBOS DE CONCRETO, DN 1200 MM, EM CAMINHÃO CARROCERIA COM GUINDAUTO (MUNCK) 11,7 TM. AF_07/2020</t>
  </si>
  <si>
    <t>101469</t>
  </si>
  <si>
    <t>CARGA, MANOBRA E DESCARGA DE TUBOS METÁLICOS, DN 300 MM, EM CAMINHÃO CARROCERIA COM GUINDAUTO (MUNCK) 11,7 TM. AF_07/2020</t>
  </si>
  <si>
    <t>25,46</t>
  </si>
  <si>
    <t>101470</t>
  </si>
  <si>
    <t>CARGA, MANOBRA E DESCARGA DE TUBOS METÁLICOS, DN 350 MM, EM CAMINHÃO CARROCERIA COM GUINDAUTO (MUNCK) 11,7 TM. AF_07/2020</t>
  </si>
  <si>
    <t>101471</t>
  </si>
  <si>
    <t>CARGA, MANOBRA E DESCARGA DE TUBOS METÁLICOS, DN 400 MM, EM CAMINHÃO CARROCERIA COM GUINDAUTO (MUNCK) 11,7 TM. AF_07/2020</t>
  </si>
  <si>
    <t>101472</t>
  </si>
  <si>
    <t>CARGA, MANOBRA E DESCARGA DE TUBOS METÁLICOS, DN 500 MM, EM CAMINHÃO CARROCERIA COM GUINDAUTO (MUNCK) 11,7 TM. AF_07/2020</t>
  </si>
  <si>
    <t>101473</t>
  </si>
  <si>
    <t>CARGA, MANOBRA E DESCARGA DE TUBOS METÁLICOS, DN 600 MM, EM CAMINHÃO CARROCERIA COM GUINDAUTO (MUNCK) 11,7 TM. AF_07/2020</t>
  </si>
  <si>
    <t>101474</t>
  </si>
  <si>
    <t>CARGA, MANOBRA E DESCARGA DE TUBOS METÁLICOS, DN 700 MM, EM CAMINHÃO CARROCERIA COM GUINDAUTO (MUNCK) 11,7 TM. AF_07/2020</t>
  </si>
  <si>
    <t>101475</t>
  </si>
  <si>
    <t>CARGA, MANOBRA E DESCARGA DE TUBOS METÁLICOS, DN 800 MM, EM CAMINHÃO CARROCERIA COM GUINDAUTO (MUNCK) 11,7 TM. AF_07/2020</t>
  </si>
  <si>
    <t>101476</t>
  </si>
  <si>
    <t>CARGA, MANOBRA E DESCARGA DE TUBOS METÁLICOS, DN 900 MM, EM CAMINHÃO CARROCERIA COM GUINDAUTO (MUNCK) 11,7 TM. AF_07/2020</t>
  </si>
  <si>
    <t>101477</t>
  </si>
  <si>
    <t>CARGA, MANOBRA E DESCARGA DE TUBOS METÁLICOS, DN 1000 MM, EM CAMINHÃO CARROCERIA COM GUINDAUTO (MUNCK) 11,7 TM. AF_07/2020</t>
  </si>
  <si>
    <t>101478</t>
  </si>
  <si>
    <t>CARGA, MANOBRA E DESCARGA DE TUBOS METÁLICOS, DN 1200 MM, EM CAMINHÃO CARROCERIA COM GUINDAUTO (MUNCK) 11,7 TM. AF_07/2020</t>
  </si>
  <si>
    <t>101480</t>
  </si>
  <si>
    <t>CARGA, MANOBRA E DESCARGA DE TUBOS PLÁSTICOS, DN 250 MM, EM CAMINHÃO CARROCERIA COM GUINDAUTO (MUNCK) 11,7 TM. AF_07/2020</t>
  </si>
  <si>
    <t>45,54</t>
  </si>
  <si>
    <t>101481</t>
  </si>
  <si>
    <t>CARGA, MANOBRA E DESCARGA DE TUBOS PLÁSTICOS, DN 300 MM, EM CAMINHÃO CARROCERIA COM GUINDAUTO (MUNCK) 11,7 TM. AF_07/2020</t>
  </si>
  <si>
    <t>101482</t>
  </si>
  <si>
    <t>101483</t>
  </si>
  <si>
    <t>CARGA, MANOBRA E DESCARGA DE TUBOS PLÁSTICOS, DN 500 MM, EM CAMINHÃO CARROCERIA COM GUINDAUTO (MUNCK) 11,7 TM. AF_07/2020</t>
  </si>
  <si>
    <t>101484</t>
  </si>
  <si>
    <t>CARGA, MANOBRA E DESCARGA DE TUBOS PLÁSTICOS, DN 600 MM, EM CAMINHÃO CARROCERIA COM GUINDAUTO (MUNCK) 11,7 TM. AF_07/2020</t>
  </si>
  <si>
    <t>101485</t>
  </si>
  <si>
    <t>CARGA, MANOBRA E DESCARGA DE TUBOS PLÁSTICOS, DN 750 MM, EM CAMINHÃO CARROCERIA COM GUINDAUTO (MUNCK) 11,7 TM. AF_07/2020</t>
  </si>
  <si>
    <t>101486</t>
  </si>
  <si>
    <t>CARGA, MANOBRA E DESCARGA DE TUBOS PLÁSTICOS, DN 900 MM, EM CAMINHÃO CARROCERIA COM GUINDAUTO (MUNCK) 11,7 TM. AF_07/2020</t>
  </si>
  <si>
    <t>101487</t>
  </si>
  <si>
    <t>CARGA, MANOBRA E DESCARGA DE TUBOS PLÁSTICOS, DN 1000 MM, EM CAMINHÃO CARROCERIA COM GUINDAUTO (MUNCK) 11,7 TM. AF_07/2020</t>
  </si>
  <si>
    <t>101488</t>
  </si>
  <si>
    <t>CARGA, MANOBRA E DESCARGA DE TUBOS PLÁSTICOS, DN 1200 MM, EM CAMINHÃO CARROCERIA COM GUINDAUTO (MUNCK) 11,7 TM. AF_07/2020</t>
  </si>
  <si>
    <t>101188</t>
  </si>
  <si>
    <t>RECOMPOSIÇÃO PARCIAL DE ARAME FARPADO Nº 14 CLASSE 250, FIXADO EM CERCA COM MOURÕES DE CONCRETO - FORNECIMENTO E INSTALAÇÃO. AF_05/2020</t>
  </si>
  <si>
    <t>101189</t>
  </si>
  <si>
    <t>CERCA COM MOURÕES DE CONCRETO, RETO, H=3,00 M, ESPAÇAMENTO DE 2,5 M, CRAVADOS 0,5 M, COM 4 FIOS DE ARAME FARPADO Nº 14 CLASSE 250 - FORNECIMENTO E INSTALAÇÃO. AF_05/2020</t>
  </si>
  <si>
    <t>49,02</t>
  </si>
  <si>
    <t>101190</t>
  </si>
  <si>
    <t>CERCA COM MOURÕES DE CONCRETO, RETO, H=3,00 M, ESPAÇAMENTO DE 2,5 M, CRAVADOS 0,5 M, COM 4 FIOS DE ARAME DE AÇO OVALADO 15X17 - FORNECIMENTO E INSTALAÇÃO. AF_05/2020</t>
  </si>
  <si>
    <t>101191</t>
  </si>
  <si>
    <t>CERCA COM MOURÕES DE CONCRETO, RETO, H=3,00 M, ESPAÇAMENTO DE 2,5 M, CRAVADOS 0,5 M, COM 4 FIOS DE ARAME MISTO - FORNECIMENTO E INSTALAÇÃO. AF_05/2020</t>
  </si>
  <si>
    <t>101192</t>
  </si>
  <si>
    <t>CERCA COM MOURÕES DE CONCRETO, RETO, H=2,30 M, ESPAÇAMENTO DE 2,5 M, CRAVADOS 0,5 M, COM 4 FIOS DE ARAME FARPADO Nº 14 CLASSE 250 - FORNECIMENTO E INSTALAÇÃO. AF_05/2020</t>
  </si>
  <si>
    <t>101193</t>
  </si>
  <si>
    <t>CERCA COM MOURÕES DE CONCRETO, RETO, H=2,30 M, ESPAÇAMENTO DE 2,5 M, CRAVADOS 0,5 M, COM 4 FIOS DE ARAME DE AÇO OVALADO 15X17 - FORNECIMENTO E INSTALAÇÃO. AF_05/2020</t>
  </si>
  <si>
    <t>101194</t>
  </si>
  <si>
    <t>CERCA COM MOURÕES DE CONCRETO, RETO, H=2,30 M, ESPAÇAMENTO DE 2,5 M, CRAVADOS 0,5 M, COM 4 FIOS DE ARAME MISTO - FORNECIMENTO E INSTALAÇÃO. AF_05/2020</t>
  </si>
  <si>
    <t>101197</t>
  </si>
  <si>
    <t>CERCA COM MOURÕES DE CONCRETO, SEÇÃO "T" PONTA INCLINADA, 10X10 CM, ESPAÇAMENTO DE 2,5 M, CRAVADOS 0,5 M, COM 11 FIOS DE ARAME FARPADO Nº 14 - FORNECIMENTO E INSTALAÇÃO. AF_05/2020</t>
  </si>
  <si>
    <t>101198</t>
  </si>
  <si>
    <t>CERCA COM MOURÕES DE CONCRETO, SEÇÃO "T" PONTA INCLINADA, 10X10 CM, ESPAÇAMENTO DE 2,5 M, CRAVADOS 0,5 M, COM 11 FIOS DE ARAME DE AÇO OVALADO 15X17 - FORNECIMENTO E INSTALAÇÃO. AF_05/2020</t>
  </si>
  <si>
    <t>73,01</t>
  </si>
  <si>
    <t>101199</t>
  </si>
  <si>
    <t>CERCA COM MOURÕES DE CONCRETO, SEÇÃO "T" PONTA INCLINADA, 10X10CM, ESPAÇAMENTO DE 2,5M, CRAVADOS 0,5M, COM 11 FIOS DE ARAME MISTO - FORNECIMENTO E INSTALAÇÃO. AF_05/2020</t>
  </si>
  <si>
    <t>74,01</t>
  </si>
  <si>
    <t>101200</t>
  </si>
  <si>
    <t>CERCA COM MOURÕES DE MADEIRA, 7,5X7,5 CM, ESPAÇAMENTO DE 2,5 M, ALTURA LIVRE DE 2 M, CRAVADOS 0,5 M, COM 4 FIOS DE ARAME FARPADO Nº 14 CLASSE 250 - FORNECIMENTO E INSTALAÇÃO. AF_05/2020</t>
  </si>
  <si>
    <t>61,50</t>
  </si>
  <si>
    <t>101201</t>
  </si>
  <si>
    <t>CERCA COM MOURÕES DE MADEIRA, 7,5X7,5 CM, ESPAÇAMENTO DE 2,5 M, ALTURA LIVRE DE 2 M, CRAVADOS 0,5 M, COM 8 FIOS DE ARAME FARPADO Nº 14 CLASSE 250 - FORNECIMENTO E INSTALAÇÃO. AF_05/2020</t>
  </si>
  <si>
    <t>101202</t>
  </si>
  <si>
    <t>CERCA COM MOURÕES DE MADEIRA ROLIÇA, DIÂMETRO 11 CM, ESPAÇAMENTO DE 2,5 M, ALTURA LIVRE DE 1,7 M, CRAVADOS 0,5 M, COM 5 FIOS DE ARAME FARPADO Nº 14 CLASSE 250 - FORNECIMENTO E INSTALAÇÃO. AF_05/2020</t>
  </si>
  <si>
    <t>101203</t>
  </si>
  <si>
    <t>CERCA COM MOURÕES DE MADEIRA ROLIÇA, DIÂMETRO 11 CM, ESPAÇAMENTO DE 2,5 M, ALTURA LIVRE DE 1,7 M, CRAVADOS 0,5 M, COM 5 FIOS DE ARAME DE AÇO OVALADO 15X17 - FORNECIMENTO E INSTALAÇÃO. AF_05/2020</t>
  </si>
  <si>
    <t>101204</t>
  </si>
  <si>
    <t>CERCA COM MOURÕES DE MADEIRA ROLIÇA, DIÂMETRO 11 CM, ESPAÇAMENTO DE 2,5 M, ALTURA LIVRE DE 1,7 M, CRAVADOS 0,5 M, COM 5 FIOS DE ARAME MISTO - FORNECIMENTO E INSTALAÇÃO. AF_05/2020</t>
  </si>
  <si>
    <t>101205</t>
  </si>
  <si>
    <t>PORTÃO COM MOURÕES DE MADEIRA ROLIÇA, DIÂMETRO 11 CM, COM 5 FIOS DE ARAME FARPADO Nº 14 CLASSE 250, SEM DOBRADIÇAS - FORNECIMENTO E INSTALAÇÃO. AF_05/2020</t>
  </si>
  <si>
    <t>102362</t>
  </si>
  <si>
    <t>ALAMBRADO PARA QUADRA POLIESPORTIVA, ESTRUTURADO POR TUBOS DE ACO GALVANIZADO, (MONTANTES COM DIAMETRO 2", TRAVESSAS E ESCORAS COM DIÂMETRO 1 ¼), COM TELA DE ARAME GALVANIZADO, FIO 14 BWG E MALHA QUADRADA 5X5CM (EXCETO MURETA). AF_03/2021</t>
  </si>
  <si>
    <t>102363</t>
  </si>
  <si>
    <t>ALAMBRADO PARA QUADRA POLIESPORTIVA, ESTRUTURADO POR TUBOS DE ACO GALVANIZADO, (MONTANTES COM DIAMETRO 2", TRAVESSAS E ESCORAS COM DIÂMETRO 1 ¼), COM TELA DE ARAME GALVANIZADO, FIO 12 BWG E MALHA QUADRADA 5X5CM (EXCETO MURETA). AF_03/2021</t>
  </si>
  <si>
    <t>102364</t>
  </si>
  <si>
    <t>ALAMBRADO PARA QUADRA POLIESPORTIVA, ESTRUTURADO POR TUBOS DE ACO GALVANIZADO, (MONTANTES COM DIAMETRO 2", TRAVESSAS E ESCORAS COM DIÂMETRO 1 ¼), COM TELA DE ARAME GALVANIZADO, FIO 10 BWG E MALHA QUADRADA 5X5CM (EXCETO MURETA). AF_03/2021</t>
  </si>
  <si>
    <t>117,21</t>
  </si>
  <si>
    <t>22,13</t>
  </si>
  <si>
    <t>24,43</t>
  </si>
  <si>
    <t>21,26</t>
  </si>
  <si>
    <t>18,37</t>
  </si>
  <si>
    <t>20,60</t>
  </si>
  <si>
    <t>26,00</t>
  </si>
  <si>
    <t>18,90</t>
  </si>
  <si>
    <t>15,52</t>
  </si>
  <si>
    <t>93559</t>
  </si>
  <si>
    <t>93560</t>
  </si>
  <si>
    <t>32,02</t>
  </si>
  <si>
    <t>60,96</t>
  </si>
  <si>
    <t>14,93</t>
  </si>
  <si>
    <t>27,02</t>
  </si>
  <si>
    <t>101284</t>
  </si>
  <si>
    <t>CURSO DE CAPACITAÇÃO PARA ENGENHEIRO CIVIL SENIOR (ENCARGOS COMPLEMENTARES) - HORISTA</t>
  </si>
  <si>
    <t>101285</t>
  </si>
  <si>
    <t>CURSO DE CAPACITAÇÃO PARA ENGENHEIRO SANITARISTA (ENCARGOS COMPLEMENTARES) - HORISTA</t>
  </si>
  <si>
    <t>101286</t>
  </si>
  <si>
    <t>CURSO DE CAPACITAÇÃO PARA AJUDANTE DE ARMADOR (ENCARGOS COMPLEMENTARES) - MENSALISTA</t>
  </si>
  <si>
    <t>101287</t>
  </si>
  <si>
    <t>CURSO DE CAPACITAÇÃO PARA AJUDANTE DE ELETRICISTA (ENCARGOS COMPLEMENTARES) - MENSALISTA</t>
  </si>
  <si>
    <t>101288</t>
  </si>
  <si>
    <t>CURSO DE CAPACITAÇÃO PARA AJUDANTE DE ESTRUTURAS METÁLICAS(ENCARGOS COMPLEMENTARES) - MENSALISTA</t>
  </si>
  <si>
    <t>101289</t>
  </si>
  <si>
    <t>CURSO DE CAPACITAÇÃO PARA AJUDANTE DE OPERAÇÃO EM GERAL (ENCARGOS COMPLEMENTARES) - MENSALISTA</t>
  </si>
  <si>
    <t>101290</t>
  </si>
  <si>
    <t>CURSO DE CAPACITAÇÃO PARA AJUDANTE DE PINTOR (ENCARGOS COMPLEMENTARES) - MENSALISTA</t>
  </si>
  <si>
    <t>101291</t>
  </si>
  <si>
    <t>CURSO DE CAPACITAÇÃO PARA AJUDANTE DE SERRALHEIRO (ENCARGOS COMPLEMENTARES) - MENSALISTA</t>
  </si>
  <si>
    <t>101292</t>
  </si>
  <si>
    <t>CURSO DE CAPACITAÇÃO PARA AJUDANTE ESPECIALIZADO (ENCARGOS COMPLEMENTARES) - MENSALISTA</t>
  </si>
  <si>
    <t>101293</t>
  </si>
  <si>
    <t>CURSO DE CAPACITAÇÃO PARA ARMADOR (ENCARGOS COMPLEMENTARES) - MENSALISTA</t>
  </si>
  <si>
    <t>101294</t>
  </si>
  <si>
    <t>CURSO DE CAPACITAÇÃO PARA ASSENTADOR DE MANILHA (ENCARGOS COMPLEMENTARES) - MENSALISTA</t>
  </si>
  <si>
    <t>101295</t>
  </si>
  <si>
    <t>CURSO DE CAPACITAÇÃO PARA AUXILIAR DE AZULEJISTA (ENCARGOS COMPLEMENTARES) - MENSALISTA</t>
  </si>
  <si>
    <t>101296</t>
  </si>
  <si>
    <t>CURSO DE CAPACITAÇÃO PARA AUXILIAR DE ENCANADOR OU BOMBEIRO HIDRÁULICO (ENCARGOS COMPLEMENTARES) - MENSALISTA</t>
  </si>
  <si>
    <t>101297</t>
  </si>
  <si>
    <t>CURSO DE CAPACITAÇÃO PARA AUXILIAR DE LABORATORISTA (ENCARGOS COMPLEMENTARES) - MENSALISTA</t>
  </si>
  <si>
    <t>101298</t>
  </si>
  <si>
    <t>CURSO DE CAPACITAÇÃO PARA AUXILIAR DE MECANICO (ENCARGOS COMPLEMENTARES) - MENSALISTA</t>
  </si>
  <si>
    <t>101299</t>
  </si>
  <si>
    <t>CURSO DE CAPACITAÇÃO PARA AUXILIAR DE PEDREIRO (ENCARGOS COMPLEMENTARES) - MENSALISTA</t>
  </si>
  <si>
    <t>101300</t>
  </si>
  <si>
    <t>CURSO DE CAPACITAÇÃO PARA AUXILIAR DE SERVIÇOS GERAIS (ENCARGOS COMPLEMENTARES) - MENSALISTA</t>
  </si>
  <si>
    <t>101301</t>
  </si>
  <si>
    <t>CURSO DE CAPACITAÇÃO PARA AUXILIAR DE TOPÓGRAFO (ENCARGOS COMPLEMENTARES) - MENSALISTA</t>
  </si>
  <si>
    <t>101302</t>
  </si>
  <si>
    <t>CURSO DE CAPACITAÇÃO PARA AUXILIAR TÉCNICO DE ENGENHARIA (ENCARGOS COMPLEMENTARES) - MENSALISTA</t>
  </si>
  <si>
    <t>101303</t>
  </si>
  <si>
    <t>CURSO DE CAPACITAÇÃO PARA MONTADOR DE ELETROELETRONICOS(ENCARGOS COMPLEMENTARES) - MENSALISTA</t>
  </si>
  <si>
    <t>101304</t>
  </si>
  <si>
    <t>CURSO DE CAPACITAÇÃO PARA AZULEJISTA OU LADRILHISTA (ENCARGOS COMPLEMENTARES) - MENSALISTA</t>
  </si>
  <si>
    <t>101305</t>
  </si>
  <si>
    <t>CURSO DE CAPACITAÇÃO PARA BLASTER, DINAMITADOR OU CABO DE FORÇA (ENCARGOS COMPLEMENTARES) - MENSALISTA</t>
  </si>
  <si>
    <t>101307</t>
  </si>
  <si>
    <t>CURSO DE CAPACITAÇÃO PARA CALCETEIRO (ENCARGOS COMPLEMENTARES) - MENSALISTA</t>
  </si>
  <si>
    <t>101308</t>
  </si>
  <si>
    <t>CURSO DE CAPACITAÇÃO PARA MONTADOR DE ESTRUTURAS METALICAS (ENCARGOS COMPLEMENTARES) - MENSALISTA</t>
  </si>
  <si>
    <t>101309</t>
  </si>
  <si>
    <t>CURSO DE CAPACITAÇÃO PARA CARPINTEIRO AUXILIAR (ENCARGOS COMPLEMENTARES) - MENSALISTA</t>
  </si>
  <si>
    <t>101310</t>
  </si>
  <si>
    <t>CURSO DE CAPACITAÇÃO PARA CARPINTEIRO DE ESQUADRIAS (ENCARGOS COMPLEMENTARES) - MENSALISTA</t>
  </si>
  <si>
    <t>101311</t>
  </si>
  <si>
    <t>CURSO DE CAPACITAÇÃO PARA CARPINTEIRO DE FORMAS (ENCARGOS COMPLEMENTARES) - MENSALISTA</t>
  </si>
  <si>
    <t>101312</t>
  </si>
  <si>
    <t>CURSO DE CAPACITAÇÃO PARA CAVOUQUEIRO OU OPERADOR DE PERFURATRIZ (ENCARGOS COMPLEMENTARES) - MENSALISTA</t>
  </si>
  <si>
    <t>101313</t>
  </si>
  <si>
    <t>CURSO DE CAPACITAÇÃO PARA ELETRICISTA (ENCARGOS COMPLEMENTARES) - MENSALISTA</t>
  </si>
  <si>
    <t>101314</t>
  </si>
  <si>
    <t>CURSO DE CAPACITAÇÃO PARA ELETRICISTA DE MANUTENÇÃO INDUSTRIAL (ENCARGOS COMPLEMENTARES) - MENSALISTA</t>
  </si>
  <si>
    <t>101315</t>
  </si>
  <si>
    <t>CURSO DE CAPACITAÇÃO PARA ELETROTÉCNICO (ENCARGOS COMPLEMENTARES) - MENSALISTA</t>
  </si>
  <si>
    <t>101316</t>
  </si>
  <si>
    <t>CURSO DE CAPACITAÇÃO PARA ENCANADOR OU BOMBEIRO HIDRÁULICO (ENCARGOS COMPLEMENTARES) - MENSALISTA</t>
  </si>
  <si>
    <t>31,81</t>
  </si>
  <si>
    <t>101317</t>
  </si>
  <si>
    <t>CURSO DE CAPACITAÇÃO PARA ENGENHEIRO CIVIL SENIOR (ENCARGOS COMPLEMENTARES) - MENSALISTA</t>
  </si>
  <si>
    <t>137,17</t>
  </si>
  <si>
    <t>101318</t>
  </si>
  <si>
    <t>CURSO DE CAPACITAÇÃO PARA ENGENHEIRO ELETRICISTA (ENCARGOS COMPLEMENTARES) - MENSALISTA</t>
  </si>
  <si>
    <t>101319</t>
  </si>
  <si>
    <t>CURSO DE CAPACITAÇÃO PARA ENGENHEIRO SANITARISTA (ENCARGOS COMPLEMENTARES) - MENSALISTA</t>
  </si>
  <si>
    <t>101320</t>
  </si>
  <si>
    <t>CURSO DE CAPACITAÇÃO PARA MONTADOR DE MAQUINAS (ENCARGOS COMPLEMENTARES) - MENSALISTA</t>
  </si>
  <si>
    <t>101322</t>
  </si>
  <si>
    <t>CURSO DE CAPACITAÇÃO PARA GESSEIRO (ENCARGOS COMPLEMENTARES) - MENSALISTA</t>
  </si>
  <si>
    <t>101323</t>
  </si>
  <si>
    <t>CURSO DE CAPACITAÇÃO PARA IMPERMEABILIZADOR (ENCARGOS COMPLEMENTARES) - MENSALISTA</t>
  </si>
  <si>
    <t>38,60</t>
  </si>
  <si>
    <t>101324</t>
  </si>
  <si>
    <t>CURSO DE CAPACITAÇÃO PARA MOTORISTA DE CAMINHAO-BASCULANTE (ENCARGOS COMPLEMENTARES) - MENSALISTA</t>
  </si>
  <si>
    <t>101325</t>
  </si>
  <si>
    <t>CURSO DE CAPACITAÇÃO PARA INSTALADOR DE TUBULAÇÕES (ENCARGOS COMPLEMENTARES) - MENSALISTA</t>
  </si>
  <si>
    <t>101326</t>
  </si>
  <si>
    <t>CURSO DE CAPACITAÇÃO PARA JARDINEIRO (ENCARGOS COMPLEMENTARES) - MENSALISTA</t>
  </si>
  <si>
    <t>101327</t>
  </si>
  <si>
    <t>CURSO DE CAPACITAÇÃO PARA LEITURISTA OU CADASTRISTA DE REDES DE ÁGUA (ENCARGOS COMPLEMENTARES) - MENSALISTA</t>
  </si>
  <si>
    <t>101328</t>
  </si>
  <si>
    <t>CURSO DE CAPACITAÇÃO PARA MOTORISTA DE CAMINHAO-CARRETA (ENCARGOS COMPLEMENTARES) - MENSALISTA</t>
  </si>
  <si>
    <t>101329</t>
  </si>
  <si>
    <t>CURSO DE CAPACITAÇÃO PARA MAÇARIQUEIRO (ENCARGOS COMPLEMENTARES) - MENSALISTA</t>
  </si>
  <si>
    <t>101330</t>
  </si>
  <si>
    <t>CURSO DE CAPACITAÇÃO PARA MARCENEIRO (ENCARGOS COMPLEMENTARES) - MENSALISTA</t>
  </si>
  <si>
    <t>101331</t>
  </si>
  <si>
    <t>CURSO DE CAPACITAÇÃO PARA MARMORISTA / GRANITEIRO (ENCARGOS COMPLEMENTARES) - MENSALISTA</t>
  </si>
  <si>
    <t>101332</t>
  </si>
  <si>
    <t>CURSO DE CAPACITAÇÃO PARA MOTORISTA DE CARRO DE PASSEIO (ENCARGOS COMPLEMENTARES) - MENSALISTA</t>
  </si>
  <si>
    <t>101333</t>
  </si>
  <si>
    <t>CURSO DE CAPACITAÇÃO PARA MECÂNICO DE EQUIPAMENTOS PESADOS (ENCARGOS COMPLEMENTARES) - MENSALISTA</t>
  </si>
  <si>
    <t>101334</t>
  </si>
  <si>
    <t>CURSO DE CAPACITAÇÃO PARA MECÂNICO DE REFRIGERAÇÃO (ENCARGOS COMPLEMENTARES) - MENSALISTA</t>
  </si>
  <si>
    <t>101335</t>
  </si>
  <si>
    <t>CURSO DE CAPACITAÇÃO PARA MOTORISTA DE ONIBUS / MICRO-ONIBUS (ENCARGOS COMPLEMENTARES) - MENSALISTA</t>
  </si>
  <si>
    <t>101336</t>
  </si>
  <si>
    <t>CURSO DE CAPACITAÇÃO PARA MOTORISTA OPERADOR DE CAMINHAO COM MUNCK (ENCARGOS COMPLEMENTARES) - MENSALISTA</t>
  </si>
  <si>
    <t>101337</t>
  </si>
  <si>
    <t>CURSO DE CAPACITAÇÃO PARA NIVELADOR (ENCARGOS COMPLEMENTARES) - MENSALISTA</t>
  </si>
  <si>
    <t>101338</t>
  </si>
  <si>
    <t>CURSO DE CAPACITAÇÃO PARA OPERADOR DE BATE-ESTACAS (ENCARGOS COMPLEMENTARES) - MENSALISTA</t>
  </si>
  <si>
    <t>101339</t>
  </si>
  <si>
    <t>CURSO DE CAPACITAÇÃO PARA OPERADOR DE BETONEIRA (ENCARGOS COMPLEMENTARES) - MENSALISTA</t>
  </si>
  <si>
    <t>101340</t>
  </si>
  <si>
    <t>CURSO DE CAPACITAÇÃO PARA OPERADOR DE BETONEIRA ESTACIONARIA / MISTURADOR (ENCARGOS COMPLEMENTARES) - MENSALISTA</t>
  </si>
  <si>
    <t>101341</t>
  </si>
  <si>
    <t>CURSO DE CAPACITAÇÃO PARA OPERADOR DE COMPRESSOR DE AR OU COMPRESSORISTA (ENCARGOS COMPLEMENTARES) - MENSALISTA</t>
  </si>
  <si>
    <t>12,41</t>
  </si>
  <si>
    <t>101342</t>
  </si>
  <si>
    <t>CURSO DE CAPACITAÇÃO PARA OPERADOR DE DEMARCADORA DE FAIXAS DE TRAFEGO (ENCARGOS COMPLEMENTARES) - MENSALISTA</t>
  </si>
  <si>
    <t>14,01</t>
  </si>
  <si>
    <t>101343</t>
  </si>
  <si>
    <t>CURSO DE CAPACITAÇÃO PARA OPERADOR DE ESCAVADEIRA (ENCARGOS COMPLEMENTARES) - MENSALISTA</t>
  </si>
  <si>
    <t>101344</t>
  </si>
  <si>
    <t>CURSO DE CAPACITAÇÃO PARA OPERADOR DE GUINCHO OU GUINCHEIRO (ENCARGOS COMPLEMENTARES) - MENSALISTA</t>
  </si>
  <si>
    <t>101345</t>
  </si>
  <si>
    <t>CURSO DE CAPACITAÇÃO PARA OPERADOR DE GUINDASTE (ENCARGOS COMPLEMENTARES) - MENSALISTA</t>
  </si>
  <si>
    <t>101346</t>
  </si>
  <si>
    <t>CURSO DE CAPACITAÇÃO PARA OPERADOR DE JATO ABRASIVO OU JATISTA (ENCARGOS COMPLEMENTARES) - MENSALISTA</t>
  </si>
  <si>
    <t>101347</t>
  </si>
  <si>
    <t>CURSO DE CAPACITAÇÃO PARA OPERADOR DE MAQUINAS E TRATORES DIVERSOS (ENCARGOS COMPLEMENTARES) - MENSALISTA</t>
  </si>
  <si>
    <t>101348</t>
  </si>
  <si>
    <t>CURSO DE CAPACITAÇÃO PARA OPERADOR DE MARTELETE OU MARTELETEIRO (ENCARGOS COMPLEMENTARES) - MENSALISTA</t>
  </si>
  <si>
    <t>101349</t>
  </si>
  <si>
    <t>CURSO DE CAPACITAÇÃO PARA OPERADOR DE MOTO SCRAPER (ENCARGOS COMPLEMENTARES) - MENSALISTA</t>
  </si>
  <si>
    <t>101350</t>
  </si>
  <si>
    <t>CURSO DE CAPACITAÇÃO PARA OPERADOR DE MOTONIVELADORA (ENCARGOS COMPLEMENTARES) - MENSALISTA</t>
  </si>
  <si>
    <t>101351</t>
  </si>
  <si>
    <t>CURSO DE CAPACITAÇÃO PARA OPERADOR DE PA CARREGADEIRA (ENCARGOS COMPLEMENTARES) - MENSALISTA</t>
  </si>
  <si>
    <t>101352</t>
  </si>
  <si>
    <t>CURSO DE CAPACITAÇÃO PARA OPERADOR DE PAVIMENTADORA / MESA VIBROACABADORA (ENCARGOS COMPLEMENTARES) - MENSALISTA</t>
  </si>
  <si>
    <t>101353</t>
  </si>
  <si>
    <t>CURSO DE CAPACITAÇÃO PARA OPERADOR DE ROLO COMPACTADOR (ENCARGOS COMPLEMENTARES) - MENSALISTA</t>
  </si>
  <si>
    <t>101354</t>
  </si>
  <si>
    <t>CURSO DE CAPACITAÇÃO PARA OPERADOR DE TRATOR - EXCLUSIVE AGROPECUARIA (ENCARGOS COMPLEMENTARES) - MENSALISTA</t>
  </si>
  <si>
    <t>101355</t>
  </si>
  <si>
    <t>CURSO DE CAPACITAÇÃO PARA OPERADOR DE USINA DE ASFALTO, DE SOLOS OU DE CONCRETO (ENCARGOS COMPLEMENTARES) - MENSALISTA</t>
  </si>
  <si>
    <t>101356</t>
  </si>
  <si>
    <t>CURSO DE CAPACITAÇÃO PARA PASTILHEIRO (ENCARGOS COMPLEMENTARES) - MENSALISTA</t>
  </si>
  <si>
    <t>101357</t>
  </si>
  <si>
    <t>CURSO DE CAPACITAÇÃO PARA PEDREIRO (ENCARGOS COMPLEMENTARES) - MENSALISTA</t>
  </si>
  <si>
    <t>101358</t>
  </si>
  <si>
    <t>CURSO DE CAPACITAÇÃO PARA PINTOR (ENCARGOS COMPLEMENTARES) - MENSALISTA</t>
  </si>
  <si>
    <t>101359</t>
  </si>
  <si>
    <t>CURSO DE CAPACITAÇÃO PARA PINTOR DE LETREIROS (ENCARGOS COMPLEMENTARES) - MENSALISTA</t>
  </si>
  <si>
    <t>101360</t>
  </si>
  <si>
    <t>CURSO DE CAPACITAÇÃO PARA PINTOR PARA TINTA EPOXI (ENCARGOS COMPLEMENTARES) - MENSALISTA</t>
  </si>
  <si>
    <t>101361</t>
  </si>
  <si>
    <t>CURSO DE CAPACITAÇÃO PARA POCEIRO / ESCAVADOR DE VALAS E TUBULOES (ENCARGOS COMPLEMENTARES) - MENSALISTA</t>
  </si>
  <si>
    <t>101362</t>
  </si>
  <si>
    <t>CURSO DE CAPACITAÇÃO PARA RASTELEIRO (ENCARGOS COMPLEMENTARES) - MENSALISTA</t>
  </si>
  <si>
    <t>101363</t>
  </si>
  <si>
    <t>CURSO DE CAPACITAÇÃO PARA SERRALHEIRO (ENCARGOS COMPLEMENTARES) - MENSALISTA</t>
  </si>
  <si>
    <t>101364</t>
  </si>
  <si>
    <t>CURSO DE CAPACITAÇÃO PARA SERVENTE DE OBRAS (ENCARGOS COMPLEMENTARES) - MENSALISTA</t>
  </si>
  <si>
    <t>101365</t>
  </si>
  <si>
    <t>CURSO DE CAPACITAÇÃO PARA SOLDADOR (ENCARGOS COMPLEMENTARES) - MENSALISTA</t>
  </si>
  <si>
    <t>101366</t>
  </si>
  <si>
    <t>CURSO DE CAPACITAÇÃO PARA SOLDADOR ELETRICO (ENCARGOS COMPLEMENTARES) - MENSALISTA</t>
  </si>
  <si>
    <t>101367</t>
  </si>
  <si>
    <t>CURSO DE CAPACITAÇÃO PARA TAQUEADOR OU TAQUEIRO (ENCARGOS COMPLEMENTARES) - MENSALISTA</t>
  </si>
  <si>
    <t>101368</t>
  </si>
  <si>
    <t>CURSO DE CAPACITAÇÃO PARA TECNICO EM LABORATORIO E CAMPO DE CONSTRUCAO CIVIL (ENCARGOS COMPLEMENTARES) - MENSALISTA</t>
  </si>
  <si>
    <t>101369</t>
  </si>
  <si>
    <t>CURSO DE CAPACITAÇÃO PARA TECNICO EM SONDAGEM (ENCARGOS COMPLEMENTARES) - MENSALISTA</t>
  </si>
  <si>
    <t>101370</t>
  </si>
  <si>
    <t>CURSO DE CAPACITAÇÃO PARA TELHADOR (ENCARGOS COMPLEMENTARES) - MENSALISTA</t>
  </si>
  <si>
    <t>101371</t>
  </si>
  <si>
    <t>CURSO DE CAPACITAÇÃO PARA VIDRACEIRO (ENCARGOS COMPLEMENTARES) - MENSALISTA</t>
  </si>
  <si>
    <t>101372</t>
  </si>
  <si>
    <t>CURSO DE CAPACITAÇÃO PARA VIGIA DIURNO (ENCARGOS COMPLEMENTARES) - MENSALISTA</t>
  </si>
  <si>
    <t>101373</t>
  </si>
  <si>
    <t>ENGENHEIRO CIVIL SENIOR COM ENCARGOS COMPLEMENTARES</t>
  </si>
  <si>
    <t>101374</t>
  </si>
  <si>
    <t>101375</t>
  </si>
  <si>
    <t>AJUDANTE DE ELETRICISTA COM ENCARGOS COMPLEMENTARES</t>
  </si>
  <si>
    <t>101376</t>
  </si>
  <si>
    <t>AJUDANTE DE ESTRUTURAS METÁLICAS COM ENCARGOS COMPLEMENTARES</t>
  </si>
  <si>
    <t>101377</t>
  </si>
  <si>
    <t>101378</t>
  </si>
  <si>
    <t>101379</t>
  </si>
  <si>
    <t>AJUDANTE DE SERRALHEIRO COM ENCARGOS COMPLEMENTARES</t>
  </si>
  <si>
    <t>101380</t>
  </si>
  <si>
    <t>101381</t>
  </si>
  <si>
    <t>101382</t>
  </si>
  <si>
    <t>ASSENTADOR DE MANILHAS COM ENCARGOS COMPLEMENTARES</t>
  </si>
  <si>
    <t>101383</t>
  </si>
  <si>
    <t>101384</t>
  </si>
  <si>
    <t>101385</t>
  </si>
  <si>
    <t>AUXILIAR DE LABORATORISTA DE SOLOS E DE CONCRETO COM ENCARGOS COMPLEMENTARES</t>
  </si>
  <si>
    <t>101386</t>
  </si>
  <si>
    <t>101387</t>
  </si>
  <si>
    <t>AUXILIAR DE PEDREIRO COM ENCARGOS COMPLEMENTARES</t>
  </si>
  <si>
    <t>101388</t>
  </si>
  <si>
    <t>101389</t>
  </si>
  <si>
    <t>101390</t>
  </si>
  <si>
    <t>AUXILIAR TÉCNICO / ASSISTENTE DE ENGENHARIA COM ENCARGOS COMPLEMENTARES</t>
  </si>
  <si>
    <t>101391</t>
  </si>
  <si>
    <t>AZULEJISTA OU LADRILHEIRO COM ENCARGOS COMPLEMENTARES</t>
  </si>
  <si>
    <t>101392</t>
  </si>
  <si>
    <t>BLASTER, DINAMITADOR OU CABO DE FORÇA COM ENCARGOS COMPLEMENTARES</t>
  </si>
  <si>
    <t>101394</t>
  </si>
  <si>
    <t>101395</t>
  </si>
  <si>
    <t>CARPINTEIRO AUXILIAR COM ENCARGOS COMPLEMENTARES</t>
  </si>
  <si>
    <t>101396</t>
  </si>
  <si>
    <t>CARPINTEIRO DE ESQUADRIAS COM ENCARGOS COMPLEMENTARES</t>
  </si>
  <si>
    <t>101397</t>
  </si>
  <si>
    <t>101398</t>
  </si>
  <si>
    <t>CAVOUQUEIRO OU OPERADOR DE PERFURATRIZ COM ENCARGOS COMPLEMENTARES</t>
  </si>
  <si>
    <t>101399</t>
  </si>
  <si>
    <t>101400</t>
  </si>
  <si>
    <t>ELETRICISTA DE MANUTENÇÃO INDUSTRIAL COM ENCARGOS COMPLEMENTARES</t>
  </si>
  <si>
    <t>101401</t>
  </si>
  <si>
    <t>101402</t>
  </si>
  <si>
    <t>101403</t>
  </si>
  <si>
    <t>101404</t>
  </si>
  <si>
    <t>101405</t>
  </si>
  <si>
    <t>101407</t>
  </si>
  <si>
    <t>101408</t>
  </si>
  <si>
    <t>101409</t>
  </si>
  <si>
    <t>INSTALADOR DE TUBULAÇÕES COM ENCARGOS COMPLEMENTARES</t>
  </si>
  <si>
    <t>101410</t>
  </si>
  <si>
    <t>101411</t>
  </si>
  <si>
    <t>LEITURISTA OU CADASTRISTA DE REDES DE ÁGUA COM ENCARGOS COMPLEMENTARES</t>
  </si>
  <si>
    <t>101412</t>
  </si>
  <si>
    <t>MAÇARIQUEIRO COM ENCARGOS COMPLEMENTARES</t>
  </si>
  <si>
    <t>101413</t>
  </si>
  <si>
    <t>101414</t>
  </si>
  <si>
    <t>MARMORISTA / GRANITEIRO COM ENCARGOS COMPLEMENTARES</t>
  </si>
  <si>
    <t>101415</t>
  </si>
  <si>
    <t>MECÂNICO DE EQUIPAMENTOS PESADOS COM ENCARGOS COMPLEMENTARES</t>
  </si>
  <si>
    <t>101416</t>
  </si>
  <si>
    <t>101417</t>
  </si>
  <si>
    <t>MONTADOR DE ELETROELETRÔNICO COM ENCARGOS COMPLEMENTARES</t>
  </si>
  <si>
    <t>101418</t>
  </si>
  <si>
    <t>MONTADOR DE ESTRUTURAS METÁLICAS COM ENCARGOS COMPLEMENTARES</t>
  </si>
  <si>
    <t>101419</t>
  </si>
  <si>
    <t>MONTADOR DE MÁQUINAS COM ENCARGOS COMPLEMENTARES</t>
  </si>
  <si>
    <t>101420</t>
  </si>
  <si>
    <t>MOTORISTA DE CAMINHÃO BASCULANTE COM ENCARGOS COMPLEMENTARES</t>
  </si>
  <si>
    <t>101421</t>
  </si>
  <si>
    <t>MOTORISTA DE CAMINHÃO CARRETA COM ENCARGOS COMPLEMENTARES</t>
  </si>
  <si>
    <t>101422</t>
  </si>
  <si>
    <t>MOTORISTA DE CARRO DE PASSEIO COM ENCARGOS COMPLEMENTARES</t>
  </si>
  <si>
    <t>101423</t>
  </si>
  <si>
    <t>MOTORISTA DE ÔNIBUS / MICRO-ÔNIBUS COM ENCARGOS COMPLEMENTARES</t>
  </si>
  <si>
    <t>101424</t>
  </si>
  <si>
    <t>MOTORISTA OPERADOR DE CAMINHÃO COM MUNCK COM ENCARGOS COMPLEMENTARES</t>
  </si>
  <si>
    <t>101425</t>
  </si>
  <si>
    <t>NIVELADOR  COM ENCARGOS COMPLEMENTARES</t>
  </si>
  <si>
    <t>101426</t>
  </si>
  <si>
    <t>OPERADOR DE BATE-ESTACA COM ENCARGOS COMPLEMENTARES</t>
  </si>
  <si>
    <t>101427</t>
  </si>
  <si>
    <t>101428</t>
  </si>
  <si>
    <t>OPERADOR DE BETONEIRA ESTACIONÁRIA COM ENCARGOS COMPLEMENTARES</t>
  </si>
  <si>
    <t>101429</t>
  </si>
  <si>
    <t>OPERADOR DE COMPRESSOR DE AR OU COMPRESSORISTA COM ENCARGOS COMPLEMENTARES</t>
  </si>
  <si>
    <t>101430</t>
  </si>
  <si>
    <t>OPERADOR DE DEMARCADORA DE FAIXAS DE TRÁFEGO COM ENCARGOS COMPLEMENTARES</t>
  </si>
  <si>
    <t>101431</t>
  </si>
  <si>
    <t>101432</t>
  </si>
  <si>
    <t>OPERADOR DE GUINCHO OU GUINCHEIRO COM ENCARGOS COMPLEMENTARES</t>
  </si>
  <si>
    <t>101433</t>
  </si>
  <si>
    <t>101434</t>
  </si>
  <si>
    <t>OPERADOR DE JATO ABRASIVO OU JATISTA COM ENCARGOS COMPLEMENTARES</t>
  </si>
  <si>
    <t>101435</t>
  </si>
  <si>
    <t>OPERADOR DE MÁQUINAS E TRATORES DIVERSOS COM ENCARGOS COMPLEMENTARES</t>
  </si>
  <si>
    <t>101436</t>
  </si>
  <si>
    <t>101437</t>
  </si>
  <si>
    <t>OPERADOR DE MOTO SCRAPER COM ENCARGOS COMPLEMENTARES</t>
  </si>
  <si>
    <t>101438</t>
  </si>
  <si>
    <t>101439</t>
  </si>
  <si>
    <t>101440</t>
  </si>
  <si>
    <t>OPERADOR DE PAVIMENTADORA / MESA VIBROACABADORA COM ENCARGOS COMPLEMENTARES</t>
  </si>
  <si>
    <t>101441</t>
  </si>
  <si>
    <t>101442</t>
  </si>
  <si>
    <t>OPERADOR DE TRATOR - EXCLUSIVE AGROPECUÁRIA COM ENCARGOS COMPLEMENTARES</t>
  </si>
  <si>
    <t>101443</t>
  </si>
  <si>
    <t>101444</t>
  </si>
  <si>
    <t>101445</t>
  </si>
  <si>
    <t>101446</t>
  </si>
  <si>
    <t>101447</t>
  </si>
  <si>
    <t>101448</t>
  </si>
  <si>
    <t>101449</t>
  </si>
  <si>
    <t>POCEIRO / ESCAVADOR DE VALAS COM ENCARGOS COMPLEMENTARES</t>
  </si>
  <si>
    <t>101450</t>
  </si>
  <si>
    <t>101451</t>
  </si>
  <si>
    <t>101452</t>
  </si>
  <si>
    <t>SERVENTE DE OBRAS COM ENCARGOS COMPLEMENTARES</t>
  </si>
  <si>
    <t>101453</t>
  </si>
  <si>
    <t>101454</t>
  </si>
  <si>
    <t>SOLDADOR ELÉTRICO COM ENCARGOS COMPLEMENTARES</t>
  </si>
  <si>
    <t>101455</t>
  </si>
  <si>
    <t>101456</t>
  </si>
  <si>
    <t>TÉCNICO DE LABORATÓRIO E CAMPO DE CONSTRUÇÃO COM ENCARGOS COMPLEMENTARES</t>
  </si>
  <si>
    <t>101457</t>
  </si>
  <si>
    <t>TÉCNICO EM SONDAGEM COM ENCARGOS COMPLEMENTARES</t>
  </si>
  <si>
    <t>101458</t>
  </si>
  <si>
    <t>TELHADOR COM ENCARGOS COMPLEMENTARES</t>
  </si>
  <si>
    <t>4.088,46</t>
  </si>
  <si>
    <t>101459</t>
  </si>
  <si>
    <t>101460</t>
  </si>
  <si>
    <t>40,32</t>
  </si>
  <si>
    <t>83,61</t>
  </si>
  <si>
    <t>42,20</t>
  </si>
  <si>
    <t>44,76</t>
  </si>
  <si>
    <t>120,07</t>
  </si>
  <si>
    <t>35,33</t>
  </si>
  <si>
    <t>51,95</t>
  </si>
  <si>
    <t>57,49</t>
  </si>
  <si>
    <t>79,66</t>
  </si>
  <si>
    <t>4,70</t>
  </si>
  <si>
    <t>37,08</t>
  </si>
  <si>
    <t>54,92</t>
  </si>
  <si>
    <t>146,19</t>
  </si>
  <si>
    <t>23,46</t>
  </si>
  <si>
    <t>90,53</t>
  </si>
  <si>
    <t>107,52</t>
  </si>
  <si>
    <t>139,12</t>
  </si>
  <si>
    <t>508,47</t>
  </si>
  <si>
    <t>229,42</t>
  </si>
  <si>
    <t>112,17</t>
  </si>
  <si>
    <t>198,24</t>
  </si>
  <si>
    <t>140,38</t>
  </si>
  <si>
    <t>183,88</t>
  </si>
  <si>
    <t>77,00</t>
  </si>
  <si>
    <t>68,69</t>
  </si>
  <si>
    <t>143,16</t>
  </si>
  <si>
    <t>135,54</t>
  </si>
  <si>
    <t>194,84</t>
  </si>
  <si>
    <t>49,42</t>
  </si>
  <si>
    <t>44,81</t>
  </si>
  <si>
    <t>45,78</t>
  </si>
  <si>
    <t>35,37</t>
  </si>
  <si>
    <t>68,75</t>
  </si>
  <si>
    <t>40,02</t>
  </si>
  <si>
    <t>57,90</t>
  </si>
  <si>
    <t>40,38</t>
  </si>
  <si>
    <t>77,59</t>
  </si>
  <si>
    <t>161,77</t>
  </si>
  <si>
    <t>343,12</t>
  </si>
  <si>
    <t>107,26</t>
  </si>
  <si>
    <t>69,30</t>
  </si>
  <si>
    <t>63,54</t>
  </si>
  <si>
    <t>158,05</t>
  </si>
  <si>
    <t>45,25</t>
  </si>
  <si>
    <t>23,72</t>
  </si>
  <si>
    <t>31,14</t>
  </si>
  <si>
    <t>75,85</t>
  </si>
  <si>
    <t>48,95</t>
  </si>
  <si>
    <t>62,64</t>
  </si>
  <si>
    <t>99,40</t>
  </si>
  <si>
    <t>28,10</t>
  </si>
  <si>
    <t>30,65</t>
  </si>
  <si>
    <t>21,55</t>
  </si>
  <si>
    <t>28,76</t>
  </si>
  <si>
    <t>37,57</t>
  </si>
  <si>
    <t>54,67</t>
  </si>
  <si>
    <t>29,51</t>
  </si>
  <si>
    <t>22,96</t>
  </si>
  <si>
    <t>87,67</t>
  </si>
  <si>
    <t>202,64</t>
  </si>
  <si>
    <t>131,98</t>
  </si>
  <si>
    <t>88,60</t>
  </si>
  <si>
    <t>236,95</t>
  </si>
  <si>
    <t>72,40</t>
  </si>
  <si>
    <t>9,53</t>
  </si>
  <si>
    <t>42,66</t>
  </si>
  <si>
    <t>219,57</t>
  </si>
  <si>
    <t>175,90</t>
  </si>
  <si>
    <t>186,76</t>
  </si>
  <si>
    <t>126,23</t>
  </si>
  <si>
    <t>165,58</t>
  </si>
  <si>
    <t>183,12</t>
  </si>
  <si>
    <t>171,99</t>
  </si>
  <si>
    <t>154,14</t>
  </si>
  <si>
    <t>36,03</t>
  </si>
  <si>
    <t>68,99</t>
  </si>
  <si>
    <t>64,78</t>
  </si>
  <si>
    <t>420,47</t>
  </si>
  <si>
    <t>23,68</t>
  </si>
  <si>
    <t>56,69</t>
  </si>
  <si>
    <t>55,15</t>
  </si>
  <si>
    <t>97,17</t>
  </si>
  <si>
    <t>21,67</t>
  </si>
  <si>
    <t>135,13</t>
  </si>
  <si>
    <t>117,65</t>
  </si>
  <si>
    <t>254,70</t>
  </si>
  <si>
    <t>85,23</t>
  </si>
  <si>
    <t>83,32</t>
  </si>
  <si>
    <t>11,19</t>
  </si>
  <si>
    <t>715,18</t>
  </si>
  <si>
    <t>87,28</t>
  </si>
  <si>
    <t>71,18</t>
  </si>
  <si>
    <t>69,28</t>
  </si>
  <si>
    <t>59,02</t>
  </si>
  <si>
    <t>110,00</t>
  </si>
  <si>
    <t>23,05</t>
  </si>
  <si>
    <t>103,55</t>
  </si>
  <si>
    <t>73,13</t>
  </si>
  <si>
    <t>51,17</t>
  </si>
  <si>
    <t>41,77</t>
  </si>
  <si>
    <t>54,39</t>
  </si>
  <si>
    <t>125,24</t>
  </si>
  <si>
    <t>187,05</t>
  </si>
  <si>
    <t>78,79</t>
  </si>
  <si>
    <t>72,69</t>
  </si>
  <si>
    <t>66,97</t>
  </si>
  <si>
    <t>84,86</t>
  </si>
  <si>
    <t>55,77</t>
  </si>
  <si>
    <t>72,39</t>
  </si>
  <si>
    <t>49,79</t>
  </si>
  <si>
    <t>29,40</t>
  </si>
  <si>
    <t>26,22</t>
  </si>
  <si>
    <t>54,21</t>
  </si>
  <si>
    <t>51,59</t>
  </si>
  <si>
    <t>206,02</t>
  </si>
  <si>
    <t>182,56</t>
  </si>
  <si>
    <t>85,59</t>
  </si>
  <si>
    <t>180,82</t>
  </si>
  <si>
    <t>118,13</t>
  </si>
  <si>
    <t>180,85</t>
  </si>
  <si>
    <t>146,65</t>
  </si>
  <si>
    <t>135,33</t>
  </si>
  <si>
    <t>308,20</t>
  </si>
  <si>
    <t>12,53</t>
  </si>
  <si>
    <t>13,06</t>
  </si>
  <si>
    <t>13,91</t>
  </si>
  <si>
    <t>18,89</t>
  </si>
  <si>
    <t>14,74</t>
  </si>
  <si>
    <t>330,71</t>
  </si>
  <si>
    <t>445,44</t>
  </si>
  <si>
    <t>422,54</t>
  </si>
  <si>
    <t>170,81</t>
  </si>
  <si>
    <t>160,35</t>
  </si>
  <si>
    <t>38,49</t>
  </si>
  <si>
    <t>101,73</t>
  </si>
  <si>
    <t>104,84</t>
  </si>
  <si>
    <t>100,52</t>
  </si>
  <si>
    <t>74,73</t>
  </si>
  <si>
    <t>26,89</t>
  </si>
  <si>
    <t>19,40</t>
  </si>
  <si>
    <t>38,36</t>
  </si>
  <si>
    <t>46,63</t>
  </si>
  <si>
    <t>43,53</t>
  </si>
  <si>
    <t>8,06</t>
  </si>
  <si>
    <t>14,95</t>
  </si>
  <si>
    <t>12,73</t>
  </si>
  <si>
    <t>20,21</t>
  </si>
  <si>
    <t>38,48</t>
  </si>
  <si>
    <t>41,89</t>
  </si>
  <si>
    <t>30,48</t>
  </si>
  <si>
    <t>44,90</t>
  </si>
  <si>
    <t>48,07</t>
  </si>
  <si>
    <t>29,81</t>
  </si>
  <si>
    <t>53,29</t>
  </si>
  <si>
    <t>74,10</t>
  </si>
  <si>
    <t>96,67</t>
  </si>
  <si>
    <t>154,24</t>
  </si>
  <si>
    <t>28,62</t>
  </si>
  <si>
    <t>38,66</t>
  </si>
  <si>
    <t>20,69</t>
  </si>
  <si>
    <t>54,89</t>
  </si>
  <si>
    <t>69,68</t>
  </si>
  <si>
    <t>72,53</t>
  </si>
  <si>
    <t>76,81</t>
  </si>
  <si>
    <t>67,70</t>
  </si>
  <si>
    <t>57,68</t>
  </si>
  <si>
    <t>66,29</t>
  </si>
  <si>
    <t>87,99</t>
  </si>
  <si>
    <t>81,49</t>
  </si>
  <si>
    <t>26,34</t>
  </si>
  <si>
    <t>47,31</t>
  </si>
  <si>
    <t>22,47</t>
  </si>
  <si>
    <t>44,56</t>
  </si>
  <si>
    <t>48,87</t>
  </si>
  <si>
    <t>67,75</t>
  </si>
  <si>
    <t>96,30</t>
  </si>
  <si>
    <t>40,33</t>
  </si>
  <si>
    <t>46,23</t>
  </si>
  <si>
    <t>17,05</t>
  </si>
  <si>
    <t>124,62</t>
  </si>
  <si>
    <t>85,73</t>
  </si>
  <si>
    <t>86,79</t>
  </si>
  <si>
    <t>35,42</t>
  </si>
  <si>
    <t>120,76</t>
  </si>
  <si>
    <t>46,75</t>
  </si>
  <si>
    <t>95,16</t>
  </si>
  <si>
    <t>1.134,66</t>
  </si>
  <si>
    <t>58,66</t>
  </si>
  <si>
    <t>141,36</t>
  </si>
  <si>
    <t>4,34</t>
  </si>
  <si>
    <t>62,81</t>
  </si>
  <si>
    <t>21,62</t>
  </si>
  <si>
    <t>148,44</t>
  </si>
  <si>
    <t>3,80</t>
  </si>
  <si>
    <t>48,72</t>
  </si>
  <si>
    <t>93,62</t>
  </si>
  <si>
    <t>30,46</t>
  </si>
  <si>
    <t>42,57</t>
  </si>
  <si>
    <t>99,31</t>
  </si>
  <si>
    <t>38,57</t>
  </si>
  <si>
    <t>78,85</t>
  </si>
  <si>
    <t>102,60</t>
  </si>
  <si>
    <t>147,37</t>
  </si>
  <si>
    <t>136,30</t>
  </si>
  <si>
    <t>129,78</t>
  </si>
  <si>
    <t>205,47</t>
  </si>
  <si>
    <t>144,47</t>
  </si>
  <si>
    <t>67,61</t>
  </si>
  <si>
    <t>35,22</t>
  </si>
  <si>
    <t>68,23</t>
  </si>
  <si>
    <t>39,00</t>
  </si>
  <si>
    <t>60,39</t>
  </si>
  <si>
    <t>137,49</t>
  </si>
  <si>
    <t>34,36</t>
  </si>
  <si>
    <t>29,39</t>
  </si>
  <si>
    <t>77,41</t>
  </si>
  <si>
    <t>63,85</t>
  </si>
  <si>
    <t>106,01</t>
  </si>
  <si>
    <t>105,77</t>
  </si>
  <si>
    <t>58,41</t>
  </si>
  <si>
    <t>39,39</t>
  </si>
  <si>
    <t>37,51</t>
  </si>
  <si>
    <t>188,38</t>
  </si>
  <si>
    <t>9,88</t>
  </si>
  <si>
    <t>23,45</t>
  </si>
  <si>
    <t>10,81</t>
  </si>
  <si>
    <t>4,10</t>
  </si>
  <si>
    <t>11,43</t>
  </si>
  <si>
    <t>11,60</t>
  </si>
  <si>
    <t>21,12</t>
  </si>
  <si>
    <t>27,92</t>
  </si>
  <si>
    <t>19,86</t>
  </si>
  <si>
    <t>14,11</t>
  </si>
  <si>
    <t>36,97</t>
  </si>
  <si>
    <t>41,71</t>
  </si>
  <si>
    <t>30,08</t>
  </si>
  <si>
    <t>36,19</t>
  </si>
  <si>
    <t>46,73</t>
  </si>
  <si>
    <t>34,28</t>
  </si>
  <si>
    <t>36,75</t>
  </si>
  <si>
    <t>30,61</t>
  </si>
  <si>
    <t>22,12</t>
  </si>
  <si>
    <t>86,61</t>
  </si>
  <si>
    <t>74,75</t>
  </si>
  <si>
    <t>132,58</t>
  </si>
  <si>
    <t>11,88</t>
  </si>
  <si>
    <t>23,96</t>
  </si>
  <si>
    <t>65,39</t>
  </si>
  <si>
    <t>66,88</t>
  </si>
  <si>
    <t>22,99</t>
  </si>
  <si>
    <t>16,15</t>
  </si>
  <si>
    <t>57,30</t>
  </si>
  <si>
    <t>61,61</t>
  </si>
  <si>
    <t>19,75</t>
  </si>
  <si>
    <t>10,42</t>
  </si>
  <si>
    <t>36,38</t>
  </si>
  <si>
    <t>54,46</t>
  </si>
  <si>
    <t>35,06</t>
  </si>
  <si>
    <t>100,42</t>
  </si>
  <si>
    <t>21,60</t>
  </si>
  <si>
    <t>12,75</t>
  </si>
  <si>
    <t>224,80</t>
  </si>
  <si>
    <t>36,39</t>
  </si>
  <si>
    <t>15,95</t>
  </si>
  <si>
    <t>15,09</t>
  </si>
  <si>
    <t>203,45</t>
  </si>
  <si>
    <t>46,48</t>
  </si>
  <si>
    <t>250,53</t>
  </si>
  <si>
    <t>66,52</t>
  </si>
  <si>
    <t>18,73</t>
  </si>
  <si>
    <t>27,65</t>
  </si>
  <si>
    <t>36,55</t>
  </si>
  <si>
    <t>71,89</t>
  </si>
  <si>
    <t>24,26</t>
  </si>
  <si>
    <t>94,86</t>
  </si>
  <si>
    <t>42,23</t>
  </si>
  <si>
    <t>50,03</t>
  </si>
  <si>
    <t>50,34</t>
  </si>
  <si>
    <t>94,76</t>
  </si>
  <si>
    <t>141,06</t>
  </si>
  <si>
    <t>202,51</t>
  </si>
  <si>
    <t>51,79</t>
  </si>
  <si>
    <t>71,68</t>
  </si>
  <si>
    <t>106,17</t>
  </si>
  <si>
    <t>51,44</t>
  </si>
  <si>
    <t>174,47</t>
  </si>
  <si>
    <t>160,82</t>
  </si>
  <si>
    <t>34,42</t>
  </si>
  <si>
    <t>67,30</t>
  </si>
  <si>
    <t>129,74</t>
  </si>
  <si>
    <t>55,78</t>
  </si>
  <si>
    <t>116,27</t>
  </si>
  <si>
    <t>45,49</t>
  </si>
  <si>
    <t>137,70</t>
  </si>
  <si>
    <t>51,73</t>
  </si>
  <si>
    <t>40,07</t>
  </si>
  <si>
    <t>82,10</t>
  </si>
  <si>
    <t>12,97</t>
  </si>
  <si>
    <t>597,82</t>
  </si>
  <si>
    <t>33,70</t>
  </si>
  <si>
    <t>90,11</t>
  </si>
  <si>
    <t>22,21</t>
  </si>
  <si>
    <t>34,06</t>
  </si>
  <si>
    <t>36,71</t>
  </si>
  <si>
    <t>32,30</t>
  </si>
  <si>
    <t>15,83</t>
  </si>
  <si>
    <t>26,88</t>
  </si>
  <si>
    <t>36,95</t>
  </si>
  <si>
    <t>205,50</t>
  </si>
  <si>
    <t>82,14</t>
  </si>
  <si>
    <t>12,54</t>
  </si>
  <si>
    <t>34,33</t>
  </si>
  <si>
    <t>26,26</t>
  </si>
  <si>
    <t>34,97</t>
  </si>
  <si>
    <t>158,43</t>
  </si>
  <si>
    <t>52,67</t>
  </si>
  <si>
    <t>83,56</t>
  </si>
  <si>
    <t>49,32</t>
  </si>
  <si>
    <t>73,97</t>
  </si>
  <si>
    <t>61,14</t>
  </si>
  <si>
    <t>51,08</t>
  </si>
  <si>
    <t>30,82</t>
  </si>
  <si>
    <t>65,60</t>
  </si>
  <si>
    <t>56,82</t>
  </si>
  <si>
    <t>103,17</t>
  </si>
  <si>
    <t>153,13</t>
  </si>
  <si>
    <t>58,62</t>
  </si>
  <si>
    <t>170,14</t>
  </si>
  <si>
    <t>342,15</t>
  </si>
  <si>
    <t>50,76</t>
  </si>
  <si>
    <t>29,61</t>
  </si>
  <si>
    <t>26,11</t>
  </si>
  <si>
    <t>30,50</t>
  </si>
  <si>
    <t>32,66</t>
  </si>
  <si>
    <t>75,65</t>
  </si>
  <si>
    <t>35,08</t>
  </si>
  <si>
    <t>102,20</t>
  </si>
  <si>
    <t>252,42</t>
  </si>
  <si>
    <t>173,84</t>
  </si>
  <si>
    <t>70,94</t>
  </si>
  <si>
    <t>76,06</t>
  </si>
  <si>
    <t>64,16</t>
  </si>
  <si>
    <t>78,11</t>
  </si>
  <si>
    <t>194,43</t>
  </si>
  <si>
    <t>22,70</t>
  </si>
  <si>
    <t>19,54</t>
  </si>
  <si>
    <t>11,18</t>
  </si>
  <si>
    <t>9,17</t>
  </si>
  <si>
    <t>73,94</t>
  </si>
  <si>
    <t>50,78</t>
  </si>
  <si>
    <t>55,09</t>
  </si>
  <si>
    <t>245,02</t>
  </si>
  <si>
    <t>38,00</t>
  </si>
  <si>
    <t>438,18</t>
  </si>
  <si>
    <t>161,74</t>
  </si>
  <si>
    <t>83,23</t>
  </si>
  <si>
    <t>341,97</t>
  </si>
  <si>
    <t>252,67</t>
  </si>
  <si>
    <t>5.356,80</t>
  </si>
  <si>
    <t>117,84</t>
  </si>
  <si>
    <t>28,69</t>
  </si>
  <si>
    <t>36,47</t>
  </si>
  <si>
    <t>47,97</t>
  </si>
  <si>
    <t>72,21</t>
  </si>
  <si>
    <t>86,48</t>
  </si>
  <si>
    <t>118,52</t>
  </si>
  <si>
    <t>212,14</t>
  </si>
  <si>
    <t>14,90</t>
  </si>
  <si>
    <t>29,30</t>
  </si>
  <si>
    <t>39,66</t>
  </si>
  <si>
    <t>3,57</t>
  </si>
  <si>
    <t>4,87</t>
  </si>
  <si>
    <t>96,65</t>
  </si>
  <si>
    <t>31,97</t>
  </si>
  <si>
    <t>225,05</t>
  </si>
  <si>
    <t>2,83</t>
  </si>
  <si>
    <t>11,99</t>
  </si>
  <si>
    <t>147,19</t>
  </si>
  <si>
    <t>9,80</t>
  </si>
  <si>
    <t>5,05</t>
  </si>
  <si>
    <t>72,54</t>
  </si>
  <si>
    <t>80,79</t>
  </si>
  <si>
    <t>68,52</t>
  </si>
  <si>
    <t>10,38</t>
  </si>
  <si>
    <t>77,20</t>
  </si>
  <si>
    <t>92,64</t>
  </si>
  <si>
    <t>68,72</t>
  </si>
  <si>
    <t>85,99</t>
  </si>
  <si>
    <t>65,14</t>
  </si>
  <si>
    <t>75,06</t>
  </si>
  <si>
    <t>93,54</t>
  </si>
  <si>
    <t>78,40</t>
  </si>
  <si>
    <t>64,83</t>
  </si>
  <si>
    <t>79,94</t>
  </si>
  <si>
    <t>81,68</t>
  </si>
  <si>
    <t>85,34</t>
  </si>
  <si>
    <t>96,82</t>
  </si>
  <si>
    <t>96,62</t>
  </si>
  <si>
    <t>114,42</t>
  </si>
  <si>
    <t>53,70</t>
  </si>
  <si>
    <t>71,85</t>
  </si>
  <si>
    <t>84,87</t>
  </si>
  <si>
    <t>84,82</t>
  </si>
  <si>
    <t>86,19</t>
  </si>
  <si>
    <t>101,24</t>
  </si>
  <si>
    <t>58,05</t>
  </si>
  <si>
    <t>64,49</t>
  </si>
  <si>
    <t>91,75</t>
  </si>
  <si>
    <t>86,71</t>
  </si>
  <si>
    <t>90,57</t>
  </si>
  <si>
    <t>102,05</t>
  </si>
  <si>
    <t>93,39</t>
  </si>
  <si>
    <t>117,92</t>
  </si>
  <si>
    <t>124,63</t>
  </si>
  <si>
    <t>144,02</t>
  </si>
  <si>
    <t>64,79</t>
  </si>
  <si>
    <t>170,27</t>
  </si>
  <si>
    <t>98,69</t>
  </si>
  <si>
    <t>22,77</t>
  </si>
  <si>
    <t>40,09</t>
  </si>
  <si>
    <t>88,91</t>
  </si>
  <si>
    <t>137,05</t>
  </si>
  <si>
    <t>67,32</t>
  </si>
  <si>
    <t>162,14</t>
  </si>
  <si>
    <t>2,14</t>
  </si>
  <si>
    <t>18,85</t>
  </si>
  <si>
    <t>78,34</t>
  </si>
  <si>
    <t>18,30</t>
  </si>
  <si>
    <t>18,28</t>
  </si>
  <si>
    <t>22,53</t>
  </si>
  <si>
    <t>43,24</t>
  </si>
  <si>
    <t>22,22</t>
  </si>
  <si>
    <t>21,43</t>
  </si>
  <si>
    <t>46,51</t>
  </si>
  <si>
    <t>49,30</t>
  </si>
  <si>
    <t>37,32</t>
  </si>
  <si>
    <t>60,91</t>
  </si>
  <si>
    <t>37,83</t>
  </si>
  <si>
    <t>70,95</t>
  </si>
  <si>
    <t>90,48</t>
  </si>
  <si>
    <t>31,64</t>
  </si>
  <si>
    <t>40,92</t>
  </si>
  <si>
    <t>41,66</t>
  </si>
  <si>
    <t>90,58</t>
  </si>
  <si>
    <t>147,79</t>
  </si>
  <si>
    <t>150,53</t>
  </si>
  <si>
    <t>52,14</t>
  </si>
  <si>
    <t>17,95</t>
  </si>
  <si>
    <t>24,93</t>
  </si>
  <si>
    <t>53,96</t>
  </si>
  <si>
    <t>38,41</t>
  </si>
  <si>
    <t>89,57</t>
  </si>
  <si>
    <t>98,42</t>
  </si>
  <si>
    <t>181,98</t>
  </si>
  <si>
    <t>70,58</t>
  </si>
  <si>
    <t>111,03</t>
  </si>
  <si>
    <t>108,88</t>
  </si>
  <si>
    <t>128,03</t>
  </si>
  <si>
    <t>46,39</t>
  </si>
  <si>
    <t>56,81</t>
  </si>
  <si>
    <t>61,13</t>
  </si>
  <si>
    <t>73,96</t>
  </si>
  <si>
    <t>15,37</t>
  </si>
  <si>
    <t>396,32</t>
  </si>
  <si>
    <t>335,87</t>
  </si>
  <si>
    <t>446,07</t>
  </si>
  <si>
    <t>360,17</t>
  </si>
  <si>
    <t>50,28</t>
  </si>
  <si>
    <t>17,45</t>
  </si>
  <si>
    <t>2,11</t>
  </si>
  <si>
    <t>2,03</t>
  </si>
  <si>
    <t>3,46</t>
  </si>
  <si>
    <t>104,58</t>
  </si>
  <si>
    <t>62,30</t>
  </si>
  <si>
    <t>70,88</t>
  </si>
  <si>
    <t>103,26</t>
  </si>
  <si>
    <t>59,75</t>
  </si>
  <si>
    <t>108,19</t>
  </si>
  <si>
    <t>1,82</t>
  </si>
  <si>
    <t>1,62</t>
  </si>
  <si>
    <t>4,12</t>
  </si>
  <si>
    <t>95,07</t>
  </si>
  <si>
    <t>64,07</t>
  </si>
  <si>
    <t>40,51</t>
  </si>
  <si>
    <t>3,40</t>
  </si>
  <si>
    <t>73,33</t>
  </si>
  <si>
    <t>22,67</t>
  </si>
  <si>
    <t>25,40</t>
  </si>
  <si>
    <t>28,07</t>
  </si>
  <si>
    <t>25,16</t>
  </si>
  <si>
    <t>25,37</t>
  </si>
  <si>
    <t>32,08</t>
  </si>
  <si>
    <t>27,27</t>
  </si>
  <si>
    <t>97,28</t>
  </si>
  <si>
    <t>70,54</t>
  </si>
  <si>
    <t>17,62</t>
  </si>
  <si>
    <t>94,53</t>
  </si>
  <si>
    <t>82,52</t>
  </si>
  <si>
    <t>17,08</t>
  </si>
  <si>
    <t>30,43</t>
  </si>
  <si>
    <t>25,42</t>
  </si>
  <si>
    <t>55,83</t>
  </si>
  <si>
    <t>78,72</t>
  </si>
  <si>
    <t>5.2</t>
  </si>
  <si>
    <t>5.3</t>
  </si>
  <si>
    <t>PLANILHA ORÇAMENTÁRIA</t>
  </si>
  <si>
    <t>AREA DA OBRA:</t>
  </si>
  <si>
    <t>m²</t>
  </si>
  <si>
    <t>m2</t>
  </si>
  <si>
    <t>ORSE SE</t>
  </si>
  <si>
    <t>PLACA DE OBRA EM CHAPA AÇO GALVANIZADO, INSTALADO</t>
  </si>
  <si>
    <t>00051</t>
  </si>
  <si>
    <t>SUB-TOTAL</t>
  </si>
  <si>
    <t>RECURSO PROPRIO</t>
  </si>
  <si>
    <t>DEMOLIÇÃO E REMOÇÃO</t>
  </si>
  <si>
    <t>BAR</t>
  </si>
  <si>
    <t>PORTA EM ALUMINIO ANODIZADO COR N/B/P, DE ABRIR, EM TUBO QUADRADO 2"X1" COM ESPAÇAMENTO DE 18cm</t>
  </si>
  <si>
    <t>PORTA METALICA</t>
  </si>
  <si>
    <t>4.2</t>
  </si>
  <si>
    <t>4.3</t>
  </si>
  <si>
    <t>PAVIMENTAÇÃO</t>
  </si>
  <si>
    <t>RUA CAMPO GRANDE - AVENCAL</t>
  </si>
  <si>
    <t>3 MESES</t>
  </si>
  <si>
    <t>526,11</t>
  </si>
  <si>
    <t xml:space="preserve">PASSARELA METALICA </t>
  </si>
  <si>
    <t>CASA DE GÁS</t>
  </si>
  <si>
    <t>CERCA E ALAMBRADO PORTAO</t>
  </si>
  <si>
    <t>13235</t>
  </si>
  <si>
    <t>11718</t>
  </si>
  <si>
    <t>6.1</t>
  </si>
  <si>
    <t>6.2</t>
  </si>
  <si>
    <t>6.3</t>
  </si>
  <si>
    <t>6.4</t>
  </si>
  <si>
    <t>SINAPI JUL/21 - ORSE SE JUN/22-CUR JUL/21/DER JAN/22</t>
  </si>
  <si>
    <t>PCI.817.01 - CUSTO DE COMPOSIÇÕES - SINTÉTICO                                               DATA DE EMISSÃO: 17/01/2023 23:52:20            DATA DE RT: 13/01/2023</t>
  </si>
  <si>
    <t>ENCARGOS SOCIAIS DESONERADOS: 87,08%(HORA)   48,80%(MÊS)</t>
  </si>
  <si>
    <t>ABRANGÊNCIA : NACIONAL                                              LOCALIDADE  : CURITIBA                                                                                                            DATA DE PREÇO   : 12/2022 REFERÊNCIA COLETA : MEDIANO</t>
  </si>
  <si>
    <t>9,89</t>
  </si>
  <si>
    <t>25,18</t>
  </si>
  <si>
    <t>27,77</t>
  </si>
  <si>
    <t>41,08</t>
  </si>
  <si>
    <t>52,39</t>
  </si>
  <si>
    <t>58,19</t>
  </si>
  <si>
    <t>63,98</t>
  </si>
  <si>
    <t>76,05</t>
  </si>
  <si>
    <t>13,87</t>
  </si>
  <si>
    <t>28,59</t>
  </si>
  <si>
    <t>35,65</t>
  </si>
  <si>
    <t>54,08</t>
  </si>
  <si>
    <t>73,52</t>
  </si>
  <si>
    <t>99,44</t>
  </si>
  <si>
    <t>112,42</t>
  </si>
  <si>
    <t>130,19</t>
  </si>
  <si>
    <t>143,65</t>
  </si>
  <si>
    <t>49,93</t>
  </si>
  <si>
    <t>60,72</t>
  </si>
  <si>
    <t>71,51</t>
  </si>
  <si>
    <t>82,31</t>
  </si>
  <si>
    <t>93,10</t>
  </si>
  <si>
    <t>107,45</t>
  </si>
  <si>
    <t>118,60</t>
  </si>
  <si>
    <t>52,45</t>
  </si>
  <si>
    <t>99,84</t>
  </si>
  <si>
    <t>166,96</t>
  </si>
  <si>
    <t>259,19</t>
  </si>
  <si>
    <t>557,96</t>
  </si>
  <si>
    <t>651,09</t>
  </si>
  <si>
    <t>129,16</t>
  </si>
  <si>
    <t>201,81</t>
  </si>
  <si>
    <t>298,75</t>
  </si>
  <si>
    <t>392,82</t>
  </si>
  <si>
    <t>519,97</t>
  </si>
  <si>
    <t>757,41</t>
  </si>
  <si>
    <t>31,87</t>
  </si>
  <si>
    <t>37,89</t>
  </si>
  <si>
    <t>43,85</t>
  </si>
  <si>
    <t>49,80</t>
  </si>
  <si>
    <t>55,76</t>
  </si>
  <si>
    <t>67,66</t>
  </si>
  <si>
    <t>85,53</t>
  </si>
  <si>
    <t>5,01</t>
  </si>
  <si>
    <t>17,86</t>
  </si>
  <si>
    <t>133,54</t>
  </si>
  <si>
    <t>2,16</t>
  </si>
  <si>
    <t>208,84</t>
  </si>
  <si>
    <t>1.229,67</t>
  </si>
  <si>
    <t>30,30</t>
  </si>
  <si>
    <t>1.892,97</t>
  </si>
  <si>
    <t>45,37</t>
  </si>
  <si>
    <t>2.606,10</t>
  </si>
  <si>
    <t>1,39</t>
  </si>
  <si>
    <t>1,78</t>
  </si>
  <si>
    <t>22,44</t>
  </si>
  <si>
    <t>109,34</t>
  </si>
  <si>
    <t>121,26</t>
  </si>
  <si>
    <t>139,20</t>
  </si>
  <si>
    <t>157,05</t>
  </si>
  <si>
    <t>154,06</t>
  </si>
  <si>
    <t>162,01</t>
  </si>
  <si>
    <t>284,34</t>
  </si>
  <si>
    <t>347,72</t>
  </si>
  <si>
    <t>452,19</t>
  </si>
  <si>
    <t>469,03</t>
  </si>
  <si>
    <t>692,40</t>
  </si>
  <si>
    <t>25,21</t>
  </si>
  <si>
    <t>712,09</t>
  </si>
  <si>
    <t>27,99</t>
  </si>
  <si>
    <t>162,66</t>
  </si>
  <si>
    <t>172,72</t>
  </si>
  <si>
    <t>297,62</t>
  </si>
  <si>
    <t>363,29</t>
  </si>
  <si>
    <t>470,04</t>
  </si>
  <si>
    <t>37,86</t>
  </si>
  <si>
    <t>489,28</t>
  </si>
  <si>
    <t>47,99</t>
  </si>
  <si>
    <t>737,10</t>
  </si>
  <si>
    <t>53,00</t>
  </si>
  <si>
    <t>140,85</t>
  </si>
  <si>
    <t>169,51</t>
  </si>
  <si>
    <t>245,41</t>
  </si>
  <si>
    <t>317,92</t>
  </si>
  <si>
    <t>382,22</t>
  </si>
  <si>
    <t>438,48</t>
  </si>
  <si>
    <t>462,29</t>
  </si>
  <si>
    <t>151,57</t>
  </si>
  <si>
    <t>182,80</t>
  </si>
  <si>
    <t>260,97</t>
  </si>
  <si>
    <t>336,00</t>
  </si>
  <si>
    <t>402,47</t>
  </si>
  <si>
    <t>460,95</t>
  </si>
  <si>
    <t>487,44</t>
  </si>
  <si>
    <t>43,43</t>
  </si>
  <si>
    <t>55,69</t>
  </si>
  <si>
    <t>67,73</t>
  </si>
  <si>
    <t>80,61</t>
  </si>
  <si>
    <t>93,30</t>
  </si>
  <si>
    <t>108,03</t>
  </si>
  <si>
    <t>123,43</t>
  </si>
  <si>
    <t>141,01</t>
  </si>
  <si>
    <t>656,30</t>
  </si>
  <si>
    <t>176,45</t>
  </si>
  <si>
    <t>932,70</t>
  </si>
  <si>
    <t>237,51</t>
  </si>
  <si>
    <t>51,82</t>
  </si>
  <si>
    <t>66,41</t>
  </si>
  <si>
    <t>81,02</t>
  </si>
  <si>
    <t>96,17</t>
  </si>
  <si>
    <t>111,38</t>
  </si>
  <si>
    <t>128,28</t>
  </si>
  <si>
    <t>145,90</t>
  </si>
  <si>
    <t>166,16</t>
  </si>
  <si>
    <t>685,97</t>
  </si>
  <si>
    <t>206,12</t>
  </si>
  <si>
    <t>969,17</t>
  </si>
  <si>
    <t>273,98</t>
  </si>
  <si>
    <t>118,89</t>
  </si>
  <si>
    <t>127,28</t>
  </si>
  <si>
    <t>73,30</t>
  </si>
  <si>
    <t>90,98</t>
  </si>
  <si>
    <t>120,26</t>
  </si>
  <si>
    <t>81,69</t>
  </si>
  <si>
    <t>101,70</t>
  </si>
  <si>
    <t>133,55</t>
  </si>
  <si>
    <t>16,04</t>
  </si>
  <si>
    <t>FORNEC E/OU ASSENT DE TUBO DE FERRO FUNDIDO JUNTA FLANGEADA</t>
  </si>
  <si>
    <t>0248</t>
  </si>
  <si>
    <t>103089</t>
  </si>
  <si>
    <t>ASSENTAMENTO DE TUBO DE FERRO FUNDIDO PARA REDE DE ÁGUA, DN 80 MM, JUNTA FLANGEADA (NÃO INCLUI O FORNECIMENTO). AF_09/2021</t>
  </si>
  <si>
    <t>103090</t>
  </si>
  <si>
    <t>ASSENTAMENTO DE TUBO DE FERRO FUNDIDO PARA REDE DE ÁGUA, DN 100 MM, JUNTA FLANGEADA (NÃO INCLUI O FORNECIMENTO). AF_09/2021</t>
  </si>
  <si>
    <t>103091</t>
  </si>
  <si>
    <t>ASSENTAMENTO DE TUBO DE FERRO FUNDIDO PARA REDE DE ÁGUA, DN 150 MM, JUNTA FLANGEADA (NÃO INCLUI O FORNECIMENTO). AF_09/2021</t>
  </si>
  <si>
    <t>103092</t>
  </si>
  <si>
    <t>ASSENTAMENTO DE TUBO DE FERRO FUNDIDO PARA REDE DE ÁGUA, DN 200 MM, JUNTA FLANGEADA (NÃO INCLUI O FORNECIMENTO). AF_09/2021</t>
  </si>
  <si>
    <t>24,04</t>
  </si>
  <si>
    <t>103093</t>
  </si>
  <si>
    <t>ASSENTAMENTO DE TUBO DE FERRO FUNDIDO PARA REDE DE ÁGUA, DN 250 MM, JUNTA FLANGEADA (NÃO INCLUI O FORNECIMENTO). AF_09/2021</t>
  </si>
  <si>
    <t>36,78</t>
  </si>
  <si>
    <t>103094</t>
  </si>
  <si>
    <t>ASSENTAMENTO DE TUBO DE FERRO FUNDIDO PARA REDE DE ÁGUA, DN 300 MM, JUNTA FLANGEADA (NÃO INCLUI O FORNECIMENTO). AF_09/2021</t>
  </si>
  <si>
    <t>42,22</t>
  </si>
  <si>
    <t>103095</t>
  </si>
  <si>
    <t>ASSENTAMENTO DE TUBO DE FERRO FUNDIDO PARA REDE DE ÁGUA, DN 350 MM, JUNTA FLANGEADA (NÃO INCLUI O FORNECIMENTO). AF_09/2021</t>
  </si>
  <si>
    <t>103096</t>
  </si>
  <si>
    <t>ASSENTAMENTO DE TUBO DE FERRO FUNDIDO PARA REDE DE ÁGUA, DN 400 MM, JUNTA FLANGEADA (NÃO INCLUI O FORNECIMENTO). AF_09/2021</t>
  </si>
  <si>
    <t>60,37</t>
  </si>
  <si>
    <t>103097</t>
  </si>
  <si>
    <t>ASSENTAMENTO DE TUBO DE FERRO FUNDIDO PARA REDE DE ÁGUA, DN 450 MM, JUNTA FLANGEADA (NÃO INCLUI O FORNECIMENTO). AF_09/2021</t>
  </si>
  <si>
    <t>73,08</t>
  </si>
  <si>
    <t>103098</t>
  </si>
  <si>
    <t>ASSENTAMENTO DE TUBO DE FERRO FUNDIDO PARA REDE DE ÁGUA, DN 500 MM, JUNTA FLANGEADA (NÃO INCLUI O FORNECIMENTO). AF_09/2021</t>
  </si>
  <si>
    <t>78,52</t>
  </si>
  <si>
    <t>103099</t>
  </si>
  <si>
    <t>ASSENTAMENTO DE TUBO DE FERRO FUNDIDO PARA REDE DE ÁGUA, DN 600 MM, JUNTA FLANGEADA (NÃO INCLUI O FORNECIMENTO). AF_09/2021</t>
  </si>
  <si>
    <t>89,35</t>
  </si>
  <si>
    <t>103100</t>
  </si>
  <si>
    <t>ASSENTAMENTO DE TUBO DE FERRO FUNDIDO PARA REDE DE ÁGUA, DN 700 MM, JUNTA FLANGEADA (NÃO INCLUI O FORNECIMENTO). AF_09/2021</t>
  </si>
  <si>
    <t>95,40</t>
  </si>
  <si>
    <t>103101</t>
  </si>
  <si>
    <t>ASSENTAMENTO DE TUBO DE FERRO FUNDIDO PARA REDE DE ÁGUA, DN 800 MM, JUNTA FLANGEADA (NÃO INCLUI O FORNECIMENTO). AF_09/2021</t>
  </si>
  <si>
    <t>103102</t>
  </si>
  <si>
    <t>ASSENTAMENTO DE TUBO DE FERRO FUNDIDO PARA REDE DE ÁGUA, DN 900 MM, JUNTA FLANGEADA (NÃO INCLUI O FORNECIMENTO). AF_09/2021</t>
  </si>
  <si>
    <t>121,03</t>
  </si>
  <si>
    <t>103103</t>
  </si>
  <si>
    <t>ASSENTAMENTO DE TUBO DE FERRO FUNDIDO PARA REDE DE ÁGUA, DN 1000 MM, JUNTA FLANGEADA (NÃO INCLUI O FORNECIMENTO). AF_09/2021</t>
  </si>
  <si>
    <t>130,74</t>
  </si>
  <si>
    <t>103104</t>
  </si>
  <si>
    <t>ASSENTAMENTO DE TUBO DE FERRO FUNDIDO PARA REDE DE ÁGUA, DN 1200 MM, JUNTA FLANGEADA (NÃO INCLUI O FORNECIMENTO). AF_09/2021</t>
  </si>
  <si>
    <t>156,38</t>
  </si>
  <si>
    <t>103105</t>
  </si>
  <si>
    <t>ASSENTAMENTO DE CONEXÃO COM 2 ACESSOS, FERRO FUNDIDO PARA REDE DE ÁGUA, DN  80 MM, JUNTA FLANGEADA (NÃO INCLUI O FORNECIMENTO). AF_09/2021</t>
  </si>
  <si>
    <t>45,60</t>
  </si>
  <si>
    <t>103106</t>
  </si>
  <si>
    <t>ASSENTAMENTO DE CONEXÃO COM 2 ACESSOS, FERRO FUNDIDO PARA REDE DE ÁGUA, DN  100 MM, JUNTA FLANGEADA (NÃO INCLUI O FORNECIMENTO). AF_09/2021</t>
  </si>
  <si>
    <t>54,62</t>
  </si>
  <si>
    <t>103107</t>
  </si>
  <si>
    <t>ASSENTAMENTO DE CONEXÃO COM 2 ACESSOS, FERRO FUNDIDO PARA REDE DE ÁGUA, DN  150 MM, JUNTA FLANGEADA (NÃO INCLUI O FORNECIMENTO). AF_09/2021</t>
  </si>
  <si>
    <t>77,17</t>
  </si>
  <si>
    <t>103108</t>
  </si>
  <si>
    <t>ASSENTAMENTO DE CONEXÃO COM 2 ACESSOS, FERRO FUNDIDO PARA REDE DE ÁGUA, DN  200 MM, JUNTA FLANGEADA (NÃO INCLUI O FORNECIMENTO). AF_09/2021</t>
  </si>
  <si>
    <t>99,72</t>
  </si>
  <si>
    <t>103109</t>
  </si>
  <si>
    <t>ASSENTAMENTO DE CONEXÃO COM 2 ACESSOS, FERRO FUNDIDO PARA REDE DE ÁGUA, DN  250 MM, JUNTA FLANGEADA (NÃO INCLUI O FORNECIMENTO). AF_09/2021</t>
  </si>
  <si>
    <t>164,62</t>
  </si>
  <si>
    <t>103110</t>
  </si>
  <si>
    <t>ASSENTAMENTO DE CONEXÃO COM 2 ACESSOS, FERRO FUNDIDO PARA REDE DE ÁGUA, DN  300 MM, JUNTA FLANGEADA (NÃO INCLUI O FORNECIMENTO). AF_09/2021</t>
  </si>
  <si>
    <t>187,16</t>
  </si>
  <si>
    <t>103111</t>
  </si>
  <si>
    <t>ASSENTAMENTO DE CONEXÃO COM 2 ACESSOS, FERRO FUNDIDO PARA REDE DE ÁGUA, DN  350 MM, JUNTA FLANGEADA (NÃO INCLUI O FORNECIMENTO). AF_09/2021</t>
  </si>
  <si>
    <t>103112</t>
  </si>
  <si>
    <t>ASSENTAMENTO DE CONEXÃO COM 2 ACESSOS, FERRO FUNDIDO PARA REDE DE ÁGUA, DN  400 MM, JUNTA FLANGEADA (NÃO INCLUI O FORNECIMENTO). AF_09/2021</t>
  </si>
  <si>
    <t>274,62</t>
  </si>
  <si>
    <t>103113</t>
  </si>
  <si>
    <t>ASSENTAMENTO DE CONEXÃO COM 2 ACESSOS, FERRO FUNDIDO PARA REDE DE ÁGUA, DN  450 MM, JUNTA FLANGEADA (NÃO INCLUI O FORNECIMENTO). AF_09/2021</t>
  </si>
  <si>
    <t>339,52</t>
  </si>
  <si>
    <t>103114</t>
  </si>
  <si>
    <t>ASSENTAMENTO DE CONEXÃO COM 2 ACESSOS, FERRO FUNDIDO PARA REDE DE ÁGUA, DN  500 MM, JUNTA FLANGEADA (NÃO INCLUI O FORNECIMENTO). AF_09/2021</t>
  </si>
  <si>
    <t>362,05</t>
  </si>
  <si>
    <t>103115</t>
  </si>
  <si>
    <t>ASSENTAMENTO DE CONEXÃO COM 2 ACESSOS, FERRO FUNDIDO PARA REDE DE ÁGUA, DN  600 MM, JUNTA FLANGEADA (NÃO INCLUI O FORNECIMENTO). AF_09/2021</t>
  </si>
  <si>
    <t>407,15</t>
  </si>
  <si>
    <t>103116</t>
  </si>
  <si>
    <t>ASSENTAMENTO DE CONEXÃO COM 2 ACESSOS, FERRO FUNDIDO PARA REDE DE ÁGUA, DN  700 MM, JUNTA FLANGEADA (NÃO INCLUI O FORNECIMENTO). AF_09/2021</t>
  </si>
  <si>
    <t>494,59</t>
  </si>
  <si>
    <t>103117</t>
  </si>
  <si>
    <t>ASSENTAMENTO DE CONEXÃO COM 2 ACESSOS, FERRO FUNDIDO PARA REDE DE ÁGUA, DN  800 MM, JUNTA FLANGEADA (NÃO INCLUI O FORNECIMENTO). AF_09/2021</t>
  </si>
  <si>
    <t>539,68</t>
  </si>
  <si>
    <t>103118</t>
  </si>
  <si>
    <t>ASSENTAMENTO DE CONEXÃO COM 2 ACESSOS, FERRO FUNDIDO PARA REDE DE ÁGUA, DN  900 MM, JUNTA FLANGEADA (NÃO INCLUI O FORNECIMENTO). AF_09/2021</t>
  </si>
  <si>
    <t>627,12</t>
  </si>
  <si>
    <t>103119</t>
  </si>
  <si>
    <t>ASSENTAMENTO DE CONEXÃO COM 2 ACESSOS, FERRO FUNDIDO PARA REDE DE ÁGUA, DN  1000 MM, JUNTA FLANGEADA (NÃO INCLUI O FORNECIMENTO). AF_09/2021</t>
  </si>
  <si>
    <t>672,22</t>
  </si>
  <si>
    <t>103120</t>
  </si>
  <si>
    <t>ASSENTAMENTO DE CONEXÃO COM 2 ACESSOS, FERRO FUNDIDO PARA REDE DE ÁGUA, DN  1200 MM, JUNTA FLANGEADA (NÃO INCLUI O FORNECIMENTO). AF_09/2021</t>
  </si>
  <si>
    <t>804,76</t>
  </si>
  <si>
    <t>103121</t>
  </si>
  <si>
    <t>ASSENTAMENTO DE CONEXÃO COM 3 ACESSOS, FERRO FUNDIDO PARA REDE DE ÁGUA, DN  80 MM, JUNTA FLANGEADA (NÃO INCLUI O FORNECIMENTO). AF_09/2021</t>
  </si>
  <si>
    <t>103122</t>
  </si>
  <si>
    <t>ASSENTAMENTO DE CONEXÃO COM 3 ACESSOS, FERRO FUNDIDO PARA REDE DE ÁGUA, DN  100 MM, JUNTA FLANGEADA (NÃO INCLUI O FORNECIMENTO). AF_09/2021</t>
  </si>
  <si>
    <t>103123</t>
  </si>
  <si>
    <t>ASSENTAMENTO DE CONEXÃO COM 3 ACESSOS, FERRO FUNDIDO PARA REDE DE ÁGUA, DN  150 MM, JUNTA FLANGEADA (NÃO INCLUI O FORNECIMENTO). AF_09/2021</t>
  </si>
  <si>
    <t>107,55</t>
  </si>
  <si>
    <t>103124</t>
  </si>
  <si>
    <t>ASSENTAMENTO DE CONEXÃO COM 3 ACESSOS, FERRO FUNDIDO PARA REDE DE ÁGUA, DN  200 MM, JUNTA FLANGEADA (NÃO INCLUI O FORNECIMENTO). AF_09/2021</t>
  </si>
  <si>
    <t>103125</t>
  </si>
  <si>
    <t>ASSENTAMENTO DE CONEXÃO COM 3 ACESSOS, FERRO FUNDIDO PARA REDE DE ÁGUA, DN  250 MM, JUNTA FLANGEADA (NÃO INCLUI O FORNECIMENTO). AF_09/2021</t>
  </si>
  <si>
    <t>238,74</t>
  </si>
  <si>
    <t>103126</t>
  </si>
  <si>
    <t>ASSENTAMENTO DE CONEXÃO COM 3 ACESSOS, FERRO FUNDIDO PARA REDE DE ÁGUA, DN  300 MM, JUNTA FLANGEADA (NÃO INCLUI O FORNECIMENTO). AF_09/2021</t>
  </si>
  <si>
    <t>272,53</t>
  </si>
  <si>
    <t>103127</t>
  </si>
  <si>
    <t>ASSENTAMENTO DE CONEXÃO COM 3 ACESSOS, FERRO FUNDIDO PARA REDE DE ÁGUA, DN  350 MM, JUNTA FLANGEADA (NÃO INCLUI O FORNECIMENTO). AF_09/2021</t>
  </si>
  <si>
    <t>369,89</t>
  </si>
  <si>
    <t>103128</t>
  </si>
  <si>
    <t>ASSENTAMENTO DE CONEXÃO COM 3 ACESSOS, FERRO FUNDIDO PARA REDE DE ÁGUA, DN  400 MM, JUNTA FLANGEADA (NÃO INCLUI O FORNECIMENTO). AF_09/2021</t>
  </si>
  <si>
    <t>403,71</t>
  </si>
  <si>
    <t>103129</t>
  </si>
  <si>
    <t>ASSENTAMENTO DE CONEXÃO COM 3 ACESSOS, FERRO FUNDIDO PARA REDE DE ÁGUA, DN  450 MM, JUNTA FLANGEADA (NÃO INCLUI O FORNECIMENTO). AF_09/2021</t>
  </si>
  <si>
    <t>501,07</t>
  </si>
  <si>
    <t>103130</t>
  </si>
  <si>
    <t>ASSENTAMENTO DE CONEXÃO COM 3 ACESSOS, FERRO FUNDIDO PARA REDE DE ÁGUA, DN  500 MM, JUNTA FLANGEADA (NÃO INCLUI O FORNECIMENTO). AF_09/2021</t>
  </si>
  <si>
    <t>534,87</t>
  </si>
  <si>
    <t>103131</t>
  </si>
  <si>
    <t>ASSENTAMENTO DE CONEXÃO COM 3 ACESSOS, FERRO FUNDIDO PARA REDE DE ÁGUA, DN  600 MM, JUNTA FLANGEADA (NÃO INCLUI O FORNECIMENTO). AF_09/2021</t>
  </si>
  <si>
    <t>602,51</t>
  </si>
  <si>
    <t>103132</t>
  </si>
  <si>
    <t>ASSENTAMENTO DE CONEXÃO COM 3 ACESSOS, FERRO FUNDIDO PARA REDE DE ÁGUA, DN  700 MM, JUNTA FLANGEADA (NÃO INCLUI O FORNECIMENTO). AF_09/2021</t>
  </si>
  <si>
    <t>733,67</t>
  </si>
  <si>
    <t>103133</t>
  </si>
  <si>
    <t>ASSENTAMENTO DE CONEXÃO COM 3 ACESSOS, FERRO FUNDIDO PARA REDE DE ÁGUA, DN  800 MM, JUNTA FLANGEADA (NÃO INCLUI O FORNECIMENTO). AF_09/2021</t>
  </si>
  <si>
    <t>801,31</t>
  </si>
  <si>
    <t>103134</t>
  </si>
  <si>
    <t>ASSENTAMENTO DE CONEXÃO COM 3 ACESSOS, FERRO FUNDIDO PARA REDE DE ÁGUA, DN  900 MM, JUNTA FLANGEADA (NÃO INCLUI O FORNECIMENTO). AF_09/2021</t>
  </si>
  <si>
    <t>932,48</t>
  </si>
  <si>
    <t>103135</t>
  </si>
  <si>
    <t>ASSENTAMENTO DE CONEXÃO COM 3 ACESSOS, FERRO FUNDIDO PARA REDE DE ÁGUA, DN  1000 MM, JUNTA FLANGEADA (NÃO INCLUI O FORNECIMENTO). AF_09/2021</t>
  </si>
  <si>
    <t>1.000,11</t>
  </si>
  <si>
    <t>103136</t>
  </si>
  <si>
    <t>ASSENTAMENTO DE CONEXÃO COM 3 ACESSOS, FERRO FUNDIDO PARA REDE DE ÁGUA, DN  1200 MM, JUNTA FLANGEADA (NÃO INCLUI O FORNECIMENTO). AF_09/2021</t>
  </si>
  <si>
    <t>1.198,91</t>
  </si>
  <si>
    <t>103137</t>
  </si>
  <si>
    <t>ASSENTAMENTO DE CONEXÃO COM 1 ACESSO, FERRO FUNDIDO PARA REDE DE ÁGUA, DN  80 MM, JUNTA FLANGEADA (NÃO INCLUI O FORNECIMENTO). AF_09/2021</t>
  </si>
  <si>
    <t>103138</t>
  </si>
  <si>
    <t>ASSENTAMENTO DE CONEXÃO COM 1 ACESSO, FERRO FUNDIDO PARA REDE DE ÁGUA, DN  100 MM, JUNTA FLANGEADA (NÃO INCLUI O FORNECIMENTO). AF_09/2021</t>
  </si>
  <si>
    <t>35,54</t>
  </si>
  <si>
    <t>103139</t>
  </si>
  <si>
    <t>ASSENTAMENTO DE CONEXÃO COM 1 ACESSO, FERRO FUNDIDO PARA REDE DE ÁGUA, DN  150 MM, JUNTA FLANGEADA (NÃO INCLUI O FORNECIMENTO). AF_09/2021</t>
  </si>
  <si>
    <t>46,81</t>
  </si>
  <si>
    <t>103140</t>
  </si>
  <si>
    <t>ASSENTAMENTO DE CONEXÃO COM 1 ACESSO, FERRO FUNDIDO PARA REDE DE ÁGUA, DN  200 MM, JUNTA FLANGEADA (NÃO INCLUI O FORNECIMENTO). AF_09/2021</t>
  </si>
  <si>
    <t>58,07</t>
  </si>
  <si>
    <t>103141</t>
  </si>
  <si>
    <t>ASSENTAMENTO DE CONEXÃO COM 1 ACESSO, FERRO FUNDIDO PARA REDE DE ÁGUA, DN  250 MM, JUNTA FLANGEADA (NÃO INCLUI O FORNECIMENTO). AF_09/2021</t>
  </si>
  <si>
    <t>90,54</t>
  </si>
  <si>
    <t>103142</t>
  </si>
  <si>
    <t>ASSENTAMENTO DE CONEXÃO COM 1 ACESSO, FERRO FUNDIDO PARA REDE DE ÁGUA, DN  300 MM, JUNTA FLANGEADA (NÃO INCLUI O FORNECIMENTO). AF_09/2021</t>
  </si>
  <si>
    <t>101,80</t>
  </si>
  <si>
    <t>103143</t>
  </si>
  <si>
    <t>ASSENTAMENTO DE CONEXÃO COM 1 ACESSO, FERRO FUNDIDO PARA REDE DE ÁGUA, DN  350 MM, JUNTA FLANGEADA (NÃO INCLUI O FORNECIMENTO). AF_09/2021</t>
  </si>
  <si>
    <t>134,26</t>
  </si>
  <si>
    <t>103144</t>
  </si>
  <si>
    <t>ASSENTAMENTO DE CONEXÃO COM 1 ACESSO, FERRO FUNDIDO PARA REDE DE ÁGUA, DN  400 MM, JUNTA FLANGEADA (NÃO INCLUI O FORNECIMENTO). AF_09/2021</t>
  </si>
  <si>
    <t>145,52</t>
  </si>
  <si>
    <t>103145</t>
  </si>
  <si>
    <t>ASSENTAMENTO DE CONEXÃO COM 1 ACESSO, FERRO FUNDIDO PARA REDE DE ÁGUA, DN  450 MM, JUNTA FLANGEADA (NÃO INCLUI O FORNECIMENTO). AF_09/2021</t>
  </si>
  <si>
    <t>177,99</t>
  </si>
  <si>
    <t>103146</t>
  </si>
  <si>
    <t>ASSENTAMENTO DE CONEXÃO COM 1 ACESSO, FERRO FUNDIDO PARA REDE DE ÁGUA, DN  500 MM, JUNTA FLANGEADA (NÃO INCLUI O FORNECIMENTO). AF_09/2021</t>
  </si>
  <si>
    <t>103147</t>
  </si>
  <si>
    <t>ASSENTAMENTO DE CONEXÃO COM 1 ACESSO, FERRO FUNDIDO PARA REDE DE ÁGUA, DN  600 MM, JUNTA FLANGEADA (NÃO INCLUI O FORNECIMENTO). AF_09/2021</t>
  </si>
  <si>
    <t>211,79</t>
  </si>
  <si>
    <t>103148</t>
  </si>
  <si>
    <t>ASSENTAMENTO DE CONEXÃO COM 1 ACESSO, FERRO FUNDIDO PARA REDE DE ÁGUA, DN  700 MM, JUNTA FLANGEADA (NÃO INCLUI O FORNECIMENTO). AF_09/2021</t>
  </si>
  <si>
    <t>255,51</t>
  </si>
  <si>
    <t>103149</t>
  </si>
  <si>
    <t>ASSENTAMENTO DE CONEXÃO COM 1 ACESSO, FERRO FUNDIDO PARA REDE DE ÁGUA, DN  800 MM, JUNTA FLANGEADA (NÃO INCLUI O FORNECIMENTO). AF_09/2021</t>
  </si>
  <si>
    <t>278,05</t>
  </si>
  <si>
    <t>103150</t>
  </si>
  <si>
    <t>ASSENTAMENTO DE CONEXÃO COM 1 ACESSO, FERRO FUNDIDO PARA REDE DE ÁGUA, DN  900 MM, JUNTA FLANGEADA (NÃO INCLUI O FORNECIMENTO). AF_09/2021</t>
  </si>
  <si>
    <t>321,73</t>
  </si>
  <si>
    <t>103151</t>
  </si>
  <si>
    <t>ASSENTAMENTO DE CONEXÃO COM 1 ACESSO, FERRO FUNDIDO PARA REDE DE ÁGUA, DN  1000 MM, JUNTA FLANGEADA (NÃO INCLUI O FORNECIMENTO). AF_09/2021</t>
  </si>
  <si>
    <t>344,33</t>
  </si>
  <si>
    <t>103152</t>
  </si>
  <si>
    <t>ASSENTAMENTO DE CONEXÃO COM 1 ACESSO, FERRO FUNDIDO PARA REDE DE ÁGUA, DN  1200 MM, JUNTA FLANGEADA (NÃO INCLUI O FORNECIMENTO). AF_09/2021</t>
  </si>
  <si>
    <t>410,59</t>
  </si>
  <si>
    <t>FORNEC E/OU ASSENT DE CONEXOES DIVERSAS</t>
  </si>
  <si>
    <t>0253</t>
  </si>
  <si>
    <t>103372</t>
  </si>
  <si>
    <t>TUBO PEAD LISO PARA REDE DE ÁGUA OU ESGOTO, DIÂMETRO DE 20 MM, JUNTA SOLDADA (NÃO INCLUI A EXECUÇÃO DE SOLDA) - FORNECIMENTO E ASSENTAMENTO. AF_12/2021</t>
  </si>
  <si>
    <t>103373</t>
  </si>
  <si>
    <t>TUBO PEAD LISO PARA REDE DE ÁGUA OU ESGOTO, DIÂMETRO DE 32 MM, JUNTA SOLDADA (NÃO INCLUI A EXECUÇÃO DE SOLDA) - FORNECIMENTO E ASSENTAMENTO. AF_12/2021</t>
  </si>
  <si>
    <t>103376</t>
  </si>
  <si>
    <t>TUBO PEAD LISO PARA REDE DE ÁGUA OU ESGOTO, DIÂMETRO DE 110 MM, JUNTA SOLDADA (NÃO INCLUI A EXECUÇÃO DE SOLDA) - FORNECIMENTO E ASSENTAMENTO. AF_12/2021</t>
  </si>
  <si>
    <t>103377</t>
  </si>
  <si>
    <t>TUBO PEAD LISO PARA REDE DE ÁGUA OU ESGOTO, DIÂMETRO DE 160 MM, JUNTA SOLDADA (NÃO INCLUI A EXECUÇÃO DE SOLDA) - FORNECIMENTO E ASSENTAMENTO. AF_12/2021</t>
  </si>
  <si>
    <t>284,18</t>
  </si>
  <si>
    <t>103379</t>
  </si>
  <si>
    <t>TUBO PEAD LISO PARA REDE DE ÁGUA OU ESGOTO, DIÂMETRO DE 200 MM, JUNTA SOLDADA (NÃO INCLUI A EXECUÇÃO DE SOLDA) - FORNECIMENTO E ASSENTAMENTO. AF_12/2021</t>
  </si>
  <si>
    <t>442,42</t>
  </si>
  <si>
    <t>103383</t>
  </si>
  <si>
    <t>TUBO PEAD LISO PARA REDE DE ÁGUA OU ESGOTO, DIÂMETRO DE 315 MM, JUNTA SOLDADA (NÃO INCLUI A EXECUÇÃO DE SOLDA) - FORNECIMENTO E ASSENTAMENTO. AF_12/2021</t>
  </si>
  <si>
    <t>1.083,74</t>
  </si>
  <si>
    <t>103385</t>
  </si>
  <si>
    <t>TUBO PEAD LISO PARA REDE DE ÁGUA OU ESGOTO, DIÂMETRO DE 400 MM, JUNTA SOLDADA (NÃO INCLUI A EXECUÇÃO DE SOLDA) - FORNECIMENTO E ASSENTAMENTO. AF_12/2021</t>
  </si>
  <si>
    <t>1.747,22</t>
  </si>
  <si>
    <t>103387</t>
  </si>
  <si>
    <t>TUBO PEAD LISO PARA REDE DE ÁGUA OU ESGOTO, DIÂMETRO DE 500 MM, JUNTA SOLDADA (NÃO INCLUI A EXECUÇÃO DE SOLDA) - FORNECIMENTO E ASSENTAMENTO. AF_12/2021</t>
  </si>
  <si>
    <t>3.065,41</t>
  </si>
  <si>
    <t>103389</t>
  </si>
  <si>
    <t>TUBO PEAD LISO PARA REDE DE ÁGUA OU ESGOTO, DIÂMETRO DE 630 MM, JUNTA SOLDADA (NÃO INCLUI A EXECUÇÃO DE SOLDA) - FORNECIMENTO E ASSENTAMENTO. AF_12/2021</t>
  </si>
  <si>
    <t>4.558,81</t>
  </si>
  <si>
    <t>103391</t>
  </si>
  <si>
    <t>TUBO PEAD LISO PARA REDE DE ÁGUA OU ESGOTO, DIÂMETRO DE 800 MM, JUNTA SOLDADA (NÃO INCLUI A EXECUÇÃO DE SOLDA) - FORNECIMENTO E ASSENTAMENTO. AF_12/2021</t>
  </si>
  <si>
    <t>3.001,43</t>
  </si>
  <si>
    <t>103392</t>
  </si>
  <si>
    <t>TUBO PEAD LISO PARA REDE DE ÁGUA OU ESGOTO, DIÂMETRO DE 900 MM, JUNTA SOLDADA (NÃO INCLUI A EXECUÇÃO DE SOLDA) - FORNECIMENTO E ASSENTAMENTO. AF_12/2021</t>
  </si>
  <si>
    <t>4.907,31</t>
  </si>
  <si>
    <t>103393</t>
  </si>
  <si>
    <t>TUBO PEAD LISO PARA REDE DE ÁGUA OU ESGOTO, DIÂMETRO DE 1000 MM, JUNTA SOLDADA (NÃO INCLUI A EXECUÇÃO DE SOLDA) - FORNECIMENTO E ASSENTAMENTO. AF_12/2021</t>
  </si>
  <si>
    <t>5.412,36</t>
  </si>
  <si>
    <t>103394</t>
  </si>
  <si>
    <t>TUBO PEAD LISO PARA REDE DE ÁGUA OU ESGOTO, DIÂMETRO DE 1200 MM, JUNTA SOLDADA (NÃO INCLUI A EXECUÇÃO DE SOLDA) - FORNECIMENTO E ASSENTAMENTO. AF_12/2021</t>
  </si>
  <si>
    <t>4.009,13</t>
  </si>
  <si>
    <t>103395</t>
  </si>
  <si>
    <t>TUBO PEAD LISO PARA REDE DE ÁGUA OU ESGOTO, DIÂMETRO DE 1400 MM, JUNTA SOLDADA (NÃO INCLUI A EXECUÇÃO DE SOLDA) - FORNECIMENTO E ASSENTAMENTO. AF_12/2021</t>
  </si>
  <si>
    <t>1.991,53</t>
  </si>
  <si>
    <t>103396</t>
  </si>
  <si>
    <t>TUBO PEAD LISO PARA REDE DE ÁGUA OU ESGOTO, DIÂMETRO DE 1600 MM, JUNTA SOLDADA (NÃO INCLUI A EXECUÇÃO DE SOLDA) - FORNECIMENTO E ASSENTAMENTO. AF_12/2021</t>
  </si>
  <si>
    <t>1.343,87</t>
  </si>
  <si>
    <t>103397</t>
  </si>
  <si>
    <t>ASSENTAMENTO DE CONEXÃO COM 2 ACESSOS, EM PEAD LISO PARA REDE DE ÁGUA OU ESGOTO, DIÂMETRO DE 20 MM, JUNTA SOLDADA (NÃO INCLUI O FORNECIMENTO E EXECUÇÃO DE SOLDA). AF_12/2021</t>
  </si>
  <si>
    <t>103398</t>
  </si>
  <si>
    <t>ASSENTAMENTO DE CONEXÃO COM 2 ACESSOS, EM PEAD LISO PARA REDE DE ÁGUA OU ESGOTO, DIÂMETRO DE 32 MM, JUNTA SOLDADA (NÃO INCLUI O FORNECIMENTO E EXECUÇÃO DE SOLDA). AF_12/2021</t>
  </si>
  <si>
    <t>6,59</t>
  </si>
  <si>
    <t>103399</t>
  </si>
  <si>
    <t>ASSENTAMENTO DE CONEXÃO COM 2 ACESSOS, EM PEAD LISO PARA REDE DE ÁGUA OU ESGOTO, DIÂMETRO DE 63 MM, JUNTA SOLDADA (NÃO INCLUI O FORNECIMENTO E EXECUÇÃO DE SOLDA). AF_12/2021</t>
  </si>
  <si>
    <t>12,99</t>
  </si>
  <si>
    <t>103400</t>
  </si>
  <si>
    <t>ASSENTAMENTO DE CONEXÃO COM 2 ACESSOS, EM PEAD LISO PARA REDE DE ÁGUA OU ESGOTO, DIÂMETRO DE 90 MM, JUNTA SOLDADA (NÃO INCLUI O FORNECIMENTO E EXECUÇÃO DE SOLDA). AF_12/2021</t>
  </si>
  <si>
    <t>103401</t>
  </si>
  <si>
    <t>ASSENTAMENTO DE CONEXÃO COM 2 ACESSOS, EM PEAD LISO PARA REDE DE ÁGUA OU ESGOTO, DIÂMETRO DE 110 MM, JUNTA SOLDADA (NÃO INCLUI O FORNECIMENTO E EXECUÇÃO DE SOLDA). AF_12/2021</t>
  </si>
  <si>
    <t>22,69</t>
  </si>
  <si>
    <t>103402</t>
  </si>
  <si>
    <t>ASSENTAMENTO DE CONEXÃO COM 2 ACESSOS, EM PEAD LISO PARA REDE DE ÁGUA OU ESGOTO, DIÂMETRO DE 160 MM, JUNTA SOLDADA (NÃO INCLUI O FORNECIMENTO E EXECUÇÃO DE SOLDA). AF_12/2021</t>
  </si>
  <si>
    <t>33,01</t>
  </si>
  <si>
    <t>103403</t>
  </si>
  <si>
    <t>ASSENTAMENTO DE CONEXÃO COM 2 ACESSOS, EM PEAD LISO PARA REDE DE ÁGUA OU ESGOTO, DIÂMETRO DE 180 MM, JUNTA SOLDADA (NÃO INCLUI O FORNECIMENTO E EXECUÇÃO DE SOLDA). AF_12/2021</t>
  </si>
  <si>
    <t>37,14</t>
  </si>
  <si>
    <t>103404</t>
  </si>
  <si>
    <t>ASSENTAMENTO DE CONEXÃO COM 2 ACESSOS, EM PEAD LISO PARA REDE DE ÁGUA OU ESGOTO, DIÂMETRO DE 200 MM, JUNTA SOLDADA (NÃO INCLUI O FORNECIMENTO E EXECUÇÃO DE SOLDA). AF_12/2021</t>
  </si>
  <si>
    <t>103405</t>
  </si>
  <si>
    <t>ASSENTAMENTO DE CONEXÃO COM 2 ACESSOS, EM PEAD LISO PARA REDE DE ÁGUA OU ESGOTO, DIÂMETRO DE 225 MM, JUNTA SOLDADA (NÃO INCLUI O FORNECIMENTO E EXECUÇÃO DE SOLDA). AF_12/2021</t>
  </si>
  <si>
    <t>46,43</t>
  </si>
  <si>
    <t>103406</t>
  </si>
  <si>
    <t>ASSENTAMENTO DE CONEXÃO COM 2 ACESSOS, EM PEAD LISO PARA REDE DE ÁGUA OU ESGOTO, DIÂMETRO DE 250 MM, JUNTA SOLDADA (NÃO INCLUI O FORNECIMENTO E EXECUÇÃO DE SOLDA). AF_12/2021</t>
  </si>
  <si>
    <t>103407</t>
  </si>
  <si>
    <t>ASSENTAMENTO DE CONEXÃO COM 2 ACESSOS, EM PEAD LISO PARA REDE DE ÁGUA OU ESGOTO, DIÂMETRO DE 280 MM, JUNTA SOLDADA (NÃO INCLUI O FORNECIMENTO E EXECUÇÃO DE SOLDA). AF_12/2021</t>
  </si>
  <si>
    <t>103408</t>
  </si>
  <si>
    <t>ASSENTAMENTO DE CONEXÃO COM 2 ACESSOS, EM PEAD LISO PARA REDE DE ÁGUA OU ESGOTO, DIÂMETRO DE 315 MM, JUNTA SOLDADA (NÃO INCLUI O FORNECIMENTO E EXECUÇÃO DE SOLDA). AF_12/2021</t>
  </si>
  <si>
    <t>65,00</t>
  </si>
  <si>
    <t>103409</t>
  </si>
  <si>
    <t>ASSENTAMENTO DE CONEXÃO COM 2 ACESSOS, EM PEAD LISO PARA REDE DE ÁGUA OU ESGOTO, DIÂMETRO DE 355 MM, JUNTA SOLDADA (NÃO INCLUI O FORNECIMENTO E EXECUÇÃO DE SOLDA). AF_12/2021</t>
  </si>
  <si>
    <t>73,25</t>
  </si>
  <si>
    <t>103410</t>
  </si>
  <si>
    <t>ASSENTAMENTO DE CONEXÃO COM 2 ACESSOS, EM PEAD LISO PARA REDE DE ÁGUA OU ESGOTO, DIÂMETRO DE 400 MM, JUNTA SOLDADA (NÃO INCLUI O FORNECIMENTO E EXECUÇÃO DE SOLDA). AF_12/2021</t>
  </si>
  <si>
    <t>103411</t>
  </si>
  <si>
    <t>ASSENTAMENTO DE CONEXÃO COM 3 ACESSOS, EM PEAD LISO PARA REDE DE ÁGUA OU ESGOTO, DIÂMETRO DE 20 MM, JUNTA SOLDADA (NÃO INCLUI O FORNECIMENTO E EXECUÇÃO DE SOLDA). AF_12/2021</t>
  </si>
  <si>
    <t>103412</t>
  </si>
  <si>
    <t>ASSENTAMENTO DE CONEXÃO COM 3 ACESSOS, EM PEAD LISO PARA REDE DE ÁGUA OU ESGOTO, DIÂMETRO DE 32 MM, JUNTA SOLDADA (NÃO INCLUI O FORNECIMENTO E EXECUÇÃO DE SOLDA). AF_12/2021</t>
  </si>
  <si>
    <t>103413</t>
  </si>
  <si>
    <t>ASSENTAMENTO DE CONEXÃO COM 3 ACESSOS, EM PEAD LISO PARA REDE DE ÁGUA OU ESGOTO, DIÂMETRO DE 63 MM, JUNTA SOLDADA (NÃO INCLUI O FORNECIMENTO E EXECUÇÃO DE SOLDA). AF_12/2021</t>
  </si>
  <si>
    <t>103414</t>
  </si>
  <si>
    <t>ASSENTAMENTO DE CONEXÃO COM 3 ACESSOS, EM PEAD LISO PARA REDE DE ÁGUA OU ESGOTO, DIÂMETRO DE 90 MM, JUNTA SOLDADA (NÃO INCLUI O FORNECIMENTO E EXECUÇÃO DE SOLDA). AF_12/2021</t>
  </si>
  <si>
    <t>103415</t>
  </si>
  <si>
    <t>ASSENTAMENTO DE CONEXÃO COM 3 ACESSOS, EM PEAD LISO PARA REDE DE ÁGUA OU ESGOTO, DIÂMETRO DE 110 MM, JUNTA SOLDADA (NÃO INCLUI O FORNECIMENTO E EXECUÇÃO DE SOLDA). AF_12/2021</t>
  </si>
  <si>
    <t>103416</t>
  </si>
  <si>
    <t>ASSENTAMENTO DE CONEXÃO COM 3 ACESSOS, EM PEAD LISO PARA REDE DE ÁGUA OU ESGOTO, DIÂMETRO DE 160 MM, JUNTA SOLDADA (NÃO INCLUI O FORNECIMENTO E EXECUÇÃO DE SOLDA). AF_12/2021</t>
  </si>
  <si>
    <t>66,03</t>
  </si>
  <si>
    <t>103417</t>
  </si>
  <si>
    <t>ASSENTAMENTO DE CONEXÃO COM 3 ACESSOS, EM PEAD LISO PARA REDE DE ÁGUA OU ESGOTO, DIÂMETRO DE 180 MM, JUNTA SOLDADA (NÃO INCLUI O FORNECIMENTO E EXECUÇÃO DE SOLDA). AF_12/2021</t>
  </si>
  <si>
    <t>74,29</t>
  </si>
  <si>
    <t>103418</t>
  </si>
  <si>
    <t>ASSENTAMENTO DE CONEXÃO COM 3 ACESSOS, EM PEAD LISO PARA REDE DE ÁGUA OU ESGOTO, DIÂMETRO DE 200 MM, JUNTA SOLDADA (NÃO INCLUI O FORNECIMENTO E EXECUÇÃO DE SOLDA). AF_12/2021</t>
  </si>
  <si>
    <t>103419</t>
  </si>
  <si>
    <t>ASSENTAMENTO DE CONEXÃO COM 3 ACESSOS, EM PEAD LISO PARA REDE DE ÁGUA OU ESGOTO, DIÂMETRO DE 225 MM, JUNTA SOLDADA (NÃO INCLUI O FORNECIMENTO E EXECUÇÃO DE SOLDA). AF_12/2021</t>
  </si>
  <si>
    <t>92,86</t>
  </si>
  <si>
    <t>103420</t>
  </si>
  <si>
    <t>ASSENTAMENTO DE CONEXÃO COM 3 ACESSOS, EM PEAD LISO PARA REDE DE ÁGUA OU ESGOTO, DIÂMETRO DE 250 MM, JUNTA SOLDADA (NÃO INCLUI O FORNECIMENTO E EXECUÇÃO DE SOLDA). AF_12/2021</t>
  </si>
  <si>
    <t>103421</t>
  </si>
  <si>
    <t>ASSENTAMENTO DE CONEXÃO COM 3 ACESSOS, EM PEAD LISO PARA REDE DE ÁGUA OU ESGOTO, DIÂMETRO DE 280 MM, JUNTA SOLDADA (NÃO INCLUI O FORNECIMENTO E EXECUÇÃO DE SOLDA). AF_12/2021</t>
  </si>
  <si>
    <t>115,56</t>
  </si>
  <si>
    <t>103422</t>
  </si>
  <si>
    <t>ASSENTAMENTO DE CONEXÃO COM 3 ACESSOS, EM PEAD LISO PARA REDE DE ÁGUA OU ESGOTO, DIÂMETRO DE 315 MM, JUNTA SOLDADA (NÃO INCLUI O FORNECIMENTO E EXECUÇÃO DE SOLDA). AF_12/2021</t>
  </si>
  <si>
    <t>130,01</t>
  </si>
  <si>
    <t>103423</t>
  </si>
  <si>
    <t>ASSENTAMENTO DE CONEXÃO COM 3 ACESSOS, EM PEAD LISO PARA REDE DE ÁGUA OU ESGOTO, DIÂMETRO DE 355 MM, JUNTA SOLDADA (NÃO INCLUI O FORNECIMENTO E EXECUÇÃO DE SOLDA). AF_12/2021</t>
  </si>
  <si>
    <t>146,52</t>
  </si>
  <si>
    <t>103424</t>
  </si>
  <si>
    <t>ASSENTAMENTO DE CONEXÃO COM 3 ACESSOS, EM PEAD LISO PARA REDE DE ÁGUA OU ESGOTO, DIÂMETRO DE 400 MM, JUNTA SOLDADA (NÃO INCLUI O FORNECIMENTO E EXECUÇÃO DE SOLDA). AF_12/2021</t>
  </si>
  <si>
    <t>165,09</t>
  </si>
  <si>
    <t>103425</t>
  </si>
  <si>
    <t>LUVA, EM PEAD LISO PARA REDE DE ÁGUA OU ESGOTO, DIÂMETRO DE 20 MM, JUNTA SOLDADA POR ELETROFUSÃO (NÃO INCLUI A EXECUÇÃO DE SOLDA). AF_12/2021</t>
  </si>
  <si>
    <t>103426</t>
  </si>
  <si>
    <t>LUVA, EM PEAD LISO PARA REDE DE ÁGUA OU ESGOTO, DIÂMETRO DE 32 MM, JUNTA SOLDADA POR ELETROFUSÃO (NÃO INCLUI A EXECUÇÃO DE SOLDA). AF_12/2021</t>
  </si>
  <si>
    <t>103427</t>
  </si>
  <si>
    <t>LUVA, EM PEAD LISO PARA REDE DE ÁGUA OU ESGOTO, DIÂMETRO DE 63 MM, JUNTA SOLDADA POR ELETROFUSÃO (NÃO INCLUI A EXECUÇÃO DE SOLDA). AF_12/2021</t>
  </si>
  <si>
    <t>103428</t>
  </si>
  <si>
    <t>LUVA, EM PEAD LISO PARA REDE DE ÁGUA OU ESGOTO, DIÂMETRO DE 200 MM, JUNTA SOLDADA POR ELETROFUSÃO (NÃO INCLUI A EXECUÇÃO DE SOLDA). AF_12/2021</t>
  </si>
  <si>
    <t>262,63</t>
  </si>
  <si>
    <t>103429</t>
  </si>
  <si>
    <t>LUVA, EM PEAD LISO PARA REDE DE ÁGUA OU ESGOTO, DIÂMETRO DE 400 MM, JUNTA SOLDADA POR ELETROFUSÃO (NÃO INCLUI A EXECUÇÃO DE SOLDA). AF_12/2021</t>
  </si>
  <si>
    <t>2.881,80</t>
  </si>
  <si>
    <t>103430</t>
  </si>
  <si>
    <t>COTOVELO 45 GRAUS, EM PEAD LISO PARA REDE DE ÁGUA OU ESGOTO, DIÂMETRO DE 32 MM, JUNTA SOLDADA POR ELETROFUSÃO (NÃO INCLUI A EXECUÇÃO DE SOLDA). AF_12/2021</t>
  </si>
  <si>
    <t>35,24</t>
  </si>
  <si>
    <t>103431</t>
  </si>
  <si>
    <t>COTOVELO 45 GRAUS, EM PEAD LISO PARA REDE DE ÁGUA OU ESGOTO, DIÂMETRO DE 63 MM, JUNTA SOLDADA POR ELETROFUSÃO (NÃO INCLUI A EXECUÇÃO DE SOLDA). AF_12/2021</t>
  </si>
  <si>
    <t>61,90</t>
  </si>
  <si>
    <t>103432</t>
  </si>
  <si>
    <t>COTOVELO 45 GRAUS, EM PEAD LISO PARA REDE DE ÁGUA OU ESGOTO, DIÂMETRO DE 200 MM, JUNTA SOLDADA POR ELETROFUSÃO (NÃO INCLUI A EXECUÇÃO DE SOLDA). AF_12/2021</t>
  </si>
  <si>
    <t>1.635,51</t>
  </si>
  <si>
    <t>103433</t>
  </si>
  <si>
    <t>COTOVELO 90 GRAUS, EM PEAD LISO PARA REDE DE ÁGUA OU ESGOTO, DIÂMETRO DE 20 MM, JUNTA SOLDADA POR ELETROFUSÃO (NÃO INCLUI A EXECUÇÃO DE SOLDA). AF_12/2021</t>
  </si>
  <si>
    <t>103434</t>
  </si>
  <si>
    <t>COTOVELO 90 GRAUS, EM PEAD LISO PARA REDE DE ÁGUA OU ESGOTO, DIÂMETRO DE 32 MM, JUNTA SOLDADA POR ELETROFUSÃO (NÃO INCLUI A EXECUÇÃO DE SOLDA). AF_12/2021</t>
  </si>
  <si>
    <t>48,04</t>
  </si>
  <si>
    <t>103435</t>
  </si>
  <si>
    <t>COTOVELO 90 GRAUS, EM PEAD LISO PARA REDE DE ÁGUA OU ESGOTO, DIÂMETRO DE 63 MM, JUNTA SOLDADA POR ELETROFUSÃO (NÃO INCLUI A EXECUÇÃO DE SOLDA). AF_12/2021</t>
  </si>
  <si>
    <t>103436</t>
  </si>
  <si>
    <t>COTOVELO 90 GRAUS, POLIETILENO DE ALTA DENSIDADE (PEAD) PARA REDE DE ÁGUA OU ESGOTO, DIÂMETRO DE 200 MM, JUNTA SOLDADA POR ELETROFUSÃO (NÃO INCLUI A EXECUÇÃO DE SOLDA). AF_12/2021</t>
  </si>
  <si>
    <t>2.314,87</t>
  </si>
  <si>
    <t>103437</t>
  </si>
  <si>
    <t>TÊ DE SERVIÇO, EM PEAD LISO PARA REDE DE ÁGUA OU ESGOTO, DIÂMETRO DE 63 X 20 MM, JUNTA SOLDADA POR ELETROFUSÃO (NÃO INCLUI A EXECUÇÃO DE SOLDA). AF_12/2021</t>
  </si>
  <si>
    <t>185,52</t>
  </si>
  <si>
    <t>103438</t>
  </si>
  <si>
    <t>TÊ DE SERVIÇO, EM PEAD LISO PARA REDE DE ÁGUA OU ESGOTO, DIÂMETRO DE 63 X 32 MM, JUNTA SOLDADA POR ELETROFUSÃO (NÃO INCLUI A EXECUÇÃO DE SOLDA). AF_12/2021</t>
  </si>
  <si>
    <t>103439</t>
  </si>
  <si>
    <t>TÊ DE SERVIÇO, EM PEAD LISO PARA REDE DE ÁGUA OU ESGOTO, DIÂMETRO DE 63 X 63 MM, JUNTA SOLDADA POR ELETROFUSÃO (NÃO INCLUI A EXECUÇÃO DE SOLDA). AF_12/2021</t>
  </si>
  <si>
    <t>218,13</t>
  </si>
  <si>
    <t>103440</t>
  </si>
  <si>
    <t>TÊ DE SERVIÇO, EM PEAD LISO PARA REDE DE ÁGUA OU ESGOTO, DIÂMETRO DE 200 X 20 MM, JUNTA SOLDADA POR ELETROFUSÃO (NÃO INCLUI A EXECUÇÃO DE SOLDA). AF_12/2021</t>
  </si>
  <si>
    <t>420,26</t>
  </si>
  <si>
    <t>103441</t>
  </si>
  <si>
    <t>TÊ DE SERVIÇO, EM PEAD LISO PARA REDE DE ÁGUA OU ESGOTO, DIÂMETRO DE 200 X 32 MM, JUNTA SOLDADA POR ELETROFUSÃO (NÃO INCLUI A EXECUÇÃO DE SOLDA). AF_12/2021</t>
  </si>
  <si>
    <t>103442</t>
  </si>
  <si>
    <t>TÊ DE SERVIÇO, EM PEAD LISO PARA REDE DE ÁGUA OU ESGOTO, DIÂMETRO DE 200 X 63 MM, JUNTA SOLDADA POR ELETROFUSÃO (NÃO INCLUI A EXECUÇÃO DE SOLDA). AF_12/2021</t>
  </si>
  <si>
    <t>553,03</t>
  </si>
  <si>
    <t>1.180,95</t>
  </si>
  <si>
    <t>1.225,97</t>
  </si>
  <si>
    <t>1.046,01</t>
  </si>
  <si>
    <t>1.026,09</t>
  </si>
  <si>
    <t>639,44</t>
  </si>
  <si>
    <t>621,44</t>
  </si>
  <si>
    <t>1.089,43</t>
  </si>
  <si>
    <t>1.067,23</t>
  </si>
  <si>
    <t>EXECUÇÃO DE RESERVATÓRIO ELEVADO DE ÁGUA (1000 LITROS) EM CANTEIRO DE OBRA, APOIADO EM ESTRUTURA DE MADEIRA. AF_02/2016_PA</t>
  </si>
  <si>
    <t>7.344,45</t>
  </si>
  <si>
    <t>EXECUÇÃO DE RESERVATÓRIO ELEVADO DE ÁGUA (2000 LITROS) EM CANTEIRO DE OBRA, APOIADO EM ESTRUTURA DE MADEIRA. AF_02/2016_PA</t>
  </si>
  <si>
    <t>11.206,55</t>
  </si>
  <si>
    <t>307,49</t>
  </si>
  <si>
    <t>490,28</t>
  </si>
  <si>
    <t>1.085,89</t>
  </si>
  <si>
    <t>1.296,41</t>
  </si>
  <si>
    <t>173,82</t>
  </si>
  <si>
    <t>148,62</t>
  </si>
  <si>
    <t>151,16</t>
  </si>
  <si>
    <t>207,62</t>
  </si>
  <si>
    <t>268,96</t>
  </si>
  <si>
    <t>177,36</t>
  </si>
  <si>
    <t>225,41</t>
  </si>
  <si>
    <t>206,73</t>
  </si>
  <si>
    <t>211,92</t>
  </si>
  <si>
    <t>182,01</t>
  </si>
  <si>
    <t>185,16</t>
  </si>
  <si>
    <t>250,21</t>
  </si>
  <si>
    <t>326,43</t>
  </si>
  <si>
    <t>216,87</t>
  </si>
  <si>
    <t>278,80</t>
  </si>
  <si>
    <t>164,22</t>
  </si>
  <si>
    <t>138,15</t>
  </si>
  <si>
    <t>193,93</t>
  </si>
  <si>
    <t>ESTRUTURA DE MADEIRA PROVISÓRIA PARA SUPORTE DE CAIXA D ÁGUA ELEVADA DE 1000 LITROS. AF_05/2018_PS</t>
  </si>
  <si>
    <t>6.456,85</t>
  </si>
  <si>
    <t>ESTRUTURA DE MADEIRA PROVISÓRIA PARA SUPORTE DE CAIXA D ÁGUA ELEVADA DE 3000 LITROS. AF_05/2018_PS</t>
  </si>
  <si>
    <t>9.681,03</t>
  </si>
  <si>
    <t>219,01</t>
  </si>
  <si>
    <t>161,69</t>
  </si>
  <si>
    <t>189,12</t>
  </si>
  <si>
    <t>201,73</t>
  </si>
  <si>
    <t>389,46</t>
  </si>
  <si>
    <t>173,92</t>
  </si>
  <si>
    <t>269,06</t>
  </si>
  <si>
    <t>256,88</t>
  </si>
  <si>
    <t>680,99</t>
  </si>
  <si>
    <t>23,49</t>
  </si>
  <si>
    <t>162,55</t>
  </si>
  <si>
    <t>136,56</t>
  </si>
  <si>
    <t>143,34</t>
  </si>
  <si>
    <t>115,73</t>
  </si>
  <si>
    <t>189,40</t>
  </si>
  <si>
    <t>196,53</t>
  </si>
  <si>
    <t>300,13</t>
  </si>
  <si>
    <t>262,34</t>
  </si>
  <si>
    <t>261,75</t>
  </si>
  <si>
    <t>192,88</t>
  </si>
  <si>
    <t>234,15</t>
  </si>
  <si>
    <t>243,15</t>
  </si>
  <si>
    <t>213,09</t>
  </si>
  <si>
    <t>277,24</t>
  </si>
  <si>
    <t>21,65</t>
  </si>
  <si>
    <t>225,10</t>
  </si>
  <si>
    <t>170,57</t>
  </si>
  <si>
    <t>197,32</t>
  </si>
  <si>
    <t>213,91</t>
  </si>
  <si>
    <t>236,54</t>
  </si>
  <si>
    <t>100,62</t>
  </si>
  <si>
    <t>3,81</t>
  </si>
  <si>
    <t>16,34</t>
  </si>
  <si>
    <t>215,58</t>
  </si>
  <si>
    <t>259,40</t>
  </si>
  <si>
    <t>186,42</t>
  </si>
  <si>
    <t>194,62</t>
  </si>
  <si>
    <t>131,67</t>
  </si>
  <si>
    <t>597,97</t>
  </si>
  <si>
    <t>1.414,06</t>
  </si>
  <si>
    <t>1.224,70</t>
  </si>
  <si>
    <t>336,33</t>
  </si>
  <si>
    <t>236,14</t>
  </si>
  <si>
    <t>209,93</t>
  </si>
  <si>
    <t>317,38</t>
  </si>
  <si>
    <t>354,17</t>
  </si>
  <si>
    <t>1,16</t>
  </si>
  <si>
    <t>155,08</t>
  </si>
  <si>
    <t>25,72</t>
  </si>
  <si>
    <t>12,96</t>
  </si>
  <si>
    <t>31,27</t>
  </si>
  <si>
    <t>732,16</t>
  </si>
  <si>
    <t>415,27</t>
  </si>
  <si>
    <t>144,99</t>
  </si>
  <si>
    <t>115,67</t>
  </si>
  <si>
    <t>203,13</t>
  </si>
  <si>
    <t>212,69</t>
  </si>
  <si>
    <t>104,08</t>
  </si>
  <si>
    <t>242,78</t>
  </si>
  <si>
    <t>250,36</t>
  </si>
  <si>
    <t>34,94</t>
  </si>
  <si>
    <t>222,50</t>
  </si>
  <si>
    <t>448,62</t>
  </si>
  <si>
    <t>28,82</t>
  </si>
  <si>
    <t>337,43</t>
  </si>
  <si>
    <t>2,92</t>
  </si>
  <si>
    <t>393,79</t>
  </si>
  <si>
    <t>61,47</t>
  </si>
  <si>
    <t>26,84</t>
  </si>
  <si>
    <t>1.092,18</t>
  </si>
  <si>
    <t>118,82</t>
  </si>
  <si>
    <t>353,40</t>
  </si>
  <si>
    <t>256,69</t>
  </si>
  <si>
    <t>91,70</t>
  </si>
  <si>
    <t>78,18</t>
  </si>
  <si>
    <t>2.654,04</t>
  </si>
  <si>
    <t>247,61</t>
  </si>
  <si>
    <t>217,45</t>
  </si>
  <si>
    <t>163,23</t>
  </si>
  <si>
    <t>179,42</t>
  </si>
  <si>
    <t>26,40</t>
  </si>
  <si>
    <t>8,40</t>
  </si>
  <si>
    <t>DESEMPENADEIRA DE CONCRETO, PESO DE 78 KG, 4 PÁS, MOTOR A GASOLINA, POTÊNCIA 5,5 HP - CHP DIURNO. AF_09/2016</t>
  </si>
  <si>
    <t>233,65</t>
  </si>
  <si>
    <t>151,53</t>
  </si>
  <si>
    <t>266,84</t>
  </si>
  <si>
    <t>261,43</t>
  </si>
  <si>
    <t>302,83</t>
  </si>
  <si>
    <t>183,99</t>
  </si>
  <si>
    <t>183,43</t>
  </si>
  <si>
    <t>141,18</t>
  </si>
  <si>
    <t>259,28</t>
  </si>
  <si>
    <t>141,74</t>
  </si>
  <si>
    <t>131,60</t>
  </si>
  <si>
    <t>219,96</t>
  </si>
  <si>
    <t>3,17</t>
  </si>
  <si>
    <t>514,53</t>
  </si>
  <si>
    <t>1.128,78</t>
  </si>
  <si>
    <t>104091</t>
  </si>
  <si>
    <t>TERMOFUSORA PARA TUBOS E CONEXÕES EM PPR COM DIÂMETROS DE 20 A 63 MM, POTÊNCIA DE 800 W, TENSAO 220 V - CHP DIURNO. AF_05/2022</t>
  </si>
  <si>
    <t>0,62</t>
  </si>
  <si>
    <t>104097</t>
  </si>
  <si>
    <t>TERMOFUSORA PARA TUBOS E CONEXÕES EM PPR COM DIÂMETROS DE 75 A 110 MM, POTÊNCIA DE *1100* W, TENSÃO 220 V - CHP DIURNO. AF_05/2022</t>
  </si>
  <si>
    <t>60,25</t>
  </si>
  <si>
    <t>61,64</t>
  </si>
  <si>
    <t>48,56</t>
  </si>
  <si>
    <t>141,42</t>
  </si>
  <si>
    <t>51,90</t>
  </si>
  <si>
    <t>81,97</t>
  </si>
  <si>
    <t>82,29</t>
  </si>
  <si>
    <t>202,80</t>
  </si>
  <si>
    <t>70,10</t>
  </si>
  <si>
    <t>59,13</t>
  </si>
  <si>
    <t>75,23</t>
  </si>
  <si>
    <t>45,98</t>
  </si>
  <si>
    <t>57,31</t>
  </si>
  <si>
    <t>58,75</t>
  </si>
  <si>
    <t>91,94</t>
  </si>
  <si>
    <t>72,94</t>
  </si>
  <si>
    <t>90,76</t>
  </si>
  <si>
    <t>75,96</t>
  </si>
  <si>
    <t>84,46</t>
  </si>
  <si>
    <t>72,09</t>
  </si>
  <si>
    <t>93,81</t>
  </si>
  <si>
    <t>70,18</t>
  </si>
  <si>
    <t>45,87</t>
  </si>
  <si>
    <t>183,63</t>
  </si>
  <si>
    <t>392,65</t>
  </si>
  <si>
    <t>344,74</t>
  </si>
  <si>
    <t>120,80</t>
  </si>
  <si>
    <t>123,47</t>
  </si>
  <si>
    <t>72,08</t>
  </si>
  <si>
    <t>87,93</t>
  </si>
  <si>
    <t>304,25</t>
  </si>
  <si>
    <t>169,04</t>
  </si>
  <si>
    <t>56,72</t>
  </si>
  <si>
    <t>49,07</t>
  </si>
  <si>
    <t>7,49</t>
  </si>
  <si>
    <t>28,66</t>
  </si>
  <si>
    <t>75,97</t>
  </si>
  <si>
    <t>42,04</t>
  </si>
  <si>
    <t>457,67</t>
  </si>
  <si>
    <t>63,12</t>
  </si>
  <si>
    <t>87,05</t>
  </si>
  <si>
    <t>186,17</t>
  </si>
  <si>
    <t>4,88</t>
  </si>
  <si>
    <t>260,91</t>
  </si>
  <si>
    <t>123,32</t>
  </si>
  <si>
    <t>115,12</t>
  </si>
  <si>
    <t>DESEMPENADEIRA DE CONCRETO, PESO DE 78 KG, 4 PÁS, MOTOR A GASOLINA, POTÊNCIA 5,5 HP - CHI DIURNO. AF_09/2016</t>
  </si>
  <si>
    <t>80,04</t>
  </si>
  <si>
    <t>32,19</t>
  </si>
  <si>
    <t>85,43</t>
  </si>
  <si>
    <t>97,35</t>
  </si>
  <si>
    <t>94,78</t>
  </si>
  <si>
    <t>57,03</t>
  </si>
  <si>
    <t>56,75</t>
  </si>
  <si>
    <t>50,72</t>
  </si>
  <si>
    <t>56,53</t>
  </si>
  <si>
    <t>78,17</t>
  </si>
  <si>
    <t>52,53</t>
  </si>
  <si>
    <t>86,09</t>
  </si>
  <si>
    <t>166,33</t>
  </si>
  <si>
    <t>398,29</t>
  </si>
  <si>
    <t>104092</t>
  </si>
  <si>
    <t>TERMOFUSORA PARA TUBOS E CONEXÕES EM PPR COM DIÂMETROS DE 20 A 63 MM, POTÊNCIA DE 800 W, TENSAO 220 V - CHI DIURNO. AF_05/2022</t>
  </si>
  <si>
    <t>104098</t>
  </si>
  <si>
    <t>TERMOFUSORA PARA TUBOS E CONEXÕES EM PPR COM DIÂMETROS DE 75 A 110 MM, POTÊNCIA DE *1100* W, TENSÃO 220 V - CHI DIURNO. AF_05/2022</t>
  </si>
  <si>
    <t>42,37</t>
  </si>
  <si>
    <t>51,96</t>
  </si>
  <si>
    <t>64,96</t>
  </si>
  <si>
    <t>31,42</t>
  </si>
  <si>
    <t>34,62</t>
  </si>
  <si>
    <t>32,27</t>
  </si>
  <si>
    <t>63,19</t>
  </si>
  <si>
    <t>155,64</t>
  </si>
  <si>
    <t>92,40</t>
  </si>
  <si>
    <t>69,92</t>
  </si>
  <si>
    <t>110,28</t>
  </si>
  <si>
    <t>97,31</t>
  </si>
  <si>
    <t>59,61</t>
  </si>
  <si>
    <t>12,30</t>
  </si>
  <si>
    <t>50,04</t>
  </si>
  <si>
    <t>42,41</t>
  </si>
  <si>
    <t>43,34</t>
  </si>
  <si>
    <t>44,50</t>
  </si>
  <si>
    <t>164,13</t>
  </si>
  <si>
    <t>82,94</t>
  </si>
  <si>
    <t>73,02</t>
  </si>
  <si>
    <t>50,90</t>
  </si>
  <si>
    <t>92,65</t>
  </si>
  <si>
    <t>84,58</t>
  </si>
  <si>
    <t>19,81</t>
  </si>
  <si>
    <t>100,35</t>
  </si>
  <si>
    <t>52,97</t>
  </si>
  <si>
    <t>105,13</t>
  </si>
  <si>
    <t>120,90</t>
  </si>
  <si>
    <t>77,28</t>
  </si>
  <si>
    <t>253,14</t>
  </si>
  <si>
    <t>118,36</t>
  </si>
  <si>
    <t>199,71</t>
  </si>
  <si>
    <t>2,23</t>
  </si>
  <si>
    <t>86,87</t>
  </si>
  <si>
    <t>72,50</t>
  </si>
  <si>
    <t>33,86</t>
  </si>
  <si>
    <t>184,87</t>
  </si>
  <si>
    <t>160,65</t>
  </si>
  <si>
    <t>52,10</t>
  </si>
  <si>
    <t>BETONEIRA CAPACIDADE NOMINAL 400 L, CAPACIDADE DE MISTURA 310 L, MOTOR A DIESEL POTÊNCIA 5,0 CV, SEM CARREGADOR - DEPRECIAÇÃO. AF_06/2014</t>
  </si>
  <si>
    <t>BETONEIRA CAPACIDADE NOMINAL 400 L, CAPACIDADE DE MISTURA 310 L, MOTOR A DIESEL POTÊNCIA 5,0 CV, SEM CARREGADOR - JUROS. AF_06/2014</t>
  </si>
  <si>
    <t>BETONEIRA CAPACIDADE NOMINAL 400 L, CAPACIDADE DE MISTURA 310 L, MOTOR A DIESEL POTÊNCIA 5,0 CV, SEM CARREGADOR - MANUTENÇÃO. AF_06/2014</t>
  </si>
  <si>
    <t>BETONEIRA CAPACIDADE NOMINAL 400 L, CAPACIDADE DE MISTURA 310 L, MOTOR A DIESEL POTÊNCIA 5,0 CV, SEM CARREGADOR - MATERIAIS NA OPERAÇÃO. AF_06/2014</t>
  </si>
  <si>
    <t>1,22</t>
  </si>
  <si>
    <t>6,61</t>
  </si>
  <si>
    <t>3,63</t>
  </si>
  <si>
    <t>61,97</t>
  </si>
  <si>
    <t>34,90</t>
  </si>
  <si>
    <t>81,10</t>
  </si>
  <si>
    <t>4,38</t>
  </si>
  <si>
    <t>28,26</t>
  </si>
  <si>
    <t>25,14</t>
  </si>
  <si>
    <t>3,41</t>
  </si>
  <si>
    <t>57,81</t>
  </si>
  <si>
    <t>72,26</t>
  </si>
  <si>
    <t>93,33</t>
  </si>
  <si>
    <t>3,70</t>
  </si>
  <si>
    <t>141,59</t>
  </si>
  <si>
    <t>42,96</t>
  </si>
  <si>
    <t>177,41</t>
  </si>
  <si>
    <t>33,34</t>
  </si>
  <si>
    <t>40,60</t>
  </si>
  <si>
    <t>29,50</t>
  </si>
  <si>
    <t>96,37</t>
  </si>
  <si>
    <t>51,60</t>
  </si>
  <si>
    <t>135,05</t>
  </si>
  <si>
    <t>240,90</t>
  </si>
  <si>
    <t>173,44</t>
  </si>
  <si>
    <t>315,48</t>
  </si>
  <si>
    <t>49,99</t>
  </si>
  <si>
    <t>562,74</t>
  </si>
  <si>
    <t>458,67</t>
  </si>
  <si>
    <t>17,42</t>
  </si>
  <si>
    <t>274,13</t>
  </si>
  <si>
    <t>488,98</t>
  </si>
  <si>
    <t>390,98</t>
  </si>
  <si>
    <t>79,34</t>
  </si>
  <si>
    <t>127,54</t>
  </si>
  <si>
    <t>3,59</t>
  </si>
  <si>
    <t>51,36</t>
  </si>
  <si>
    <t>82,56</t>
  </si>
  <si>
    <t>BETONEIRA CAPACIDADE NOMINAL DE 600 L, CAPACIDADE DE MISTURA 440 L, MOTOR A DIESEL POTÊNCIA 10 CV, COM CARREGADOR - DEPRECIAÇÃO. AF_11/2014</t>
  </si>
  <si>
    <t>BETONEIRA CAPACIDADE NOMINAL DE 600 L, CAPACIDADE DE MISTURA 440 L, MOTOR A DIESEL POTÊNCIA 10 CV, COM CARREGADOR - JUROS. AF_11/2014</t>
  </si>
  <si>
    <t>BETONEIRA CAPACIDADE NOMINAL DE 600 L, CAPACIDADE DE MISTURA 440 L, MOTOR A DIESEL POTÊNCIA 10 CV, COM CARREGADOR - MANUTENÇÃO. AF_11/2014</t>
  </si>
  <si>
    <t>BETONEIRA CAPACIDADE NOMINAL DE 600 L, CAPACIDADE DE MISTURA 440 L, MOTOR A DIESEL POTÊNCIA 10 CV, COM CARREGADOR - MATERIAIS NA OPERAÇÃO. AF_11/2014</t>
  </si>
  <si>
    <t>39,99</t>
  </si>
  <si>
    <t>5,55</t>
  </si>
  <si>
    <t>37,42</t>
  </si>
  <si>
    <t>6,38</t>
  </si>
  <si>
    <t>183,00</t>
  </si>
  <si>
    <t>40,65</t>
  </si>
  <si>
    <t>211,14</t>
  </si>
  <si>
    <t>52,89</t>
  </si>
  <si>
    <t>66,19</t>
  </si>
  <si>
    <t>3,73</t>
  </si>
  <si>
    <t>3,99</t>
  </si>
  <si>
    <t>242,75</t>
  </si>
  <si>
    <t>303,78</t>
  </si>
  <si>
    <t>124,13</t>
  </si>
  <si>
    <t>111,26</t>
  </si>
  <si>
    <t>151,04</t>
  </si>
  <si>
    <t>29,22</t>
  </si>
  <si>
    <t>59,05</t>
  </si>
  <si>
    <t>25,25</t>
  </si>
  <si>
    <t>41,35</t>
  </si>
  <si>
    <t>4,91</t>
  </si>
  <si>
    <t>8,23</t>
  </si>
  <si>
    <t>2,32</t>
  </si>
  <si>
    <t>163,19</t>
  </si>
  <si>
    <t>7,80</t>
  </si>
  <si>
    <t>152,26</t>
  </si>
  <si>
    <t>0,93</t>
  </si>
  <si>
    <t>3,02</t>
  </si>
  <si>
    <t>2,39</t>
  </si>
  <si>
    <t>19,50</t>
  </si>
  <si>
    <t>2,62</t>
  </si>
  <si>
    <t>45,51</t>
  </si>
  <si>
    <t>138,91</t>
  </si>
  <si>
    <t>33,54</t>
  </si>
  <si>
    <t>60,04</t>
  </si>
  <si>
    <t>312,61</t>
  </si>
  <si>
    <t>0,00</t>
  </si>
  <si>
    <t>15,81</t>
  </si>
  <si>
    <t>36,57</t>
  </si>
  <si>
    <t>34,65</t>
  </si>
  <si>
    <t>43,62</t>
  </si>
  <si>
    <t>286,59</t>
  </si>
  <si>
    <t>61,10</t>
  </si>
  <si>
    <t>377,47</t>
  </si>
  <si>
    <t>52,40</t>
  </si>
  <si>
    <t>472,37</t>
  </si>
  <si>
    <t>BETONEIRA CAPACIDADE NOMINAL 400 L, CAPACIDADE DE MISTURA 310 L, MOTOR A GASOLINA POTÊNCIA 5,5 CV, SEM CARREGADOR - DEPRECIAÇÃO. AF_02/2016</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</si>
  <si>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</si>
  <si>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</si>
  <si>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</si>
  <si>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3,98</t>
  </si>
  <si>
    <t>1,18</t>
  </si>
  <si>
    <t>98,77</t>
  </si>
  <si>
    <t>158,78</t>
  </si>
  <si>
    <t>4,05</t>
  </si>
  <si>
    <t>3,20</t>
  </si>
  <si>
    <t>36,63</t>
  </si>
  <si>
    <t>69,61</t>
  </si>
  <si>
    <t>5,86</t>
  </si>
  <si>
    <t>166,36</t>
  </si>
  <si>
    <t>125,93</t>
  </si>
  <si>
    <t>19,84</t>
  </si>
  <si>
    <t>2.235,60</t>
  </si>
  <si>
    <t>116,56</t>
  </si>
  <si>
    <t>57,75</t>
  </si>
  <si>
    <t>41,43</t>
  </si>
  <si>
    <t>16,36</t>
  </si>
  <si>
    <t>17,90</t>
  </si>
  <si>
    <t>152,82</t>
  </si>
  <si>
    <t>43,83</t>
  </si>
  <si>
    <t>58,23</t>
  </si>
  <si>
    <t>DESEMPENADEIRA DE CONCRETO, PESO DE 78 KG, 4 PÁS, MOTOR A GASOLINA, POTÊNCIA 5,5 HP - DEPRECIAÇÃO. AF_09/2016</t>
  </si>
  <si>
    <t>DESEMPENADEIRA DE CONCRETO, PESO DE 78 KG, 4 PÁS, MOTOR A GASOLINA, POTÊNCIA 5,5 HP - JUROS. AF_09/2016</t>
  </si>
  <si>
    <t>DESEMPENADEIRA DE CONCRETO, PESO DE 78 KG, 4 PÁS, MOTOR A GASOLINA, POTÊNCIA 5,5 HP - MANUTENÇÃO. AF_09/2016</t>
  </si>
  <si>
    <t>DESEMPENADEIRA DE CONCRETO, PESO DE 78 KG, 4 PÁS, MOTOR A GASOLINA, POTÊNCIA 5,5 HP   MATERIAIS NA OPERAÇÃO. AF_09/2016</t>
  </si>
  <si>
    <t>63,44</t>
  </si>
  <si>
    <t>60,93</t>
  </si>
  <si>
    <t>76,16</t>
  </si>
  <si>
    <t>283,42</t>
  </si>
  <si>
    <t>49,62</t>
  </si>
  <si>
    <t>26,98</t>
  </si>
  <si>
    <t>2,63</t>
  </si>
  <si>
    <t>2,72</t>
  </si>
  <si>
    <t>33,72</t>
  </si>
  <si>
    <t>26,83</t>
  </si>
  <si>
    <t>120,37</t>
  </si>
  <si>
    <t>21,66</t>
  </si>
  <si>
    <t>193,50</t>
  </si>
  <si>
    <t>316,94</t>
  </si>
  <si>
    <t>57,05</t>
  </si>
  <si>
    <t>509,49</t>
  </si>
  <si>
    <t>221,00</t>
  </si>
  <si>
    <t>102809</t>
  </si>
  <si>
    <t>CALDEIRA A GÁS COM TERMOSTATO, CAPACIDADE 100 LITROS - MATERIAIS NA OPERAÇÃO. AF_04/2019</t>
  </si>
  <si>
    <t>102815</t>
  </si>
  <si>
    <t>CENTRAL DE LAMA BENTONÍTICA (DEPÓSITO DE BENTONITA, MISTURADOR DE ALTA TURBULÊNCIA, SILOS DE ARMAZENAMENTO DE LAMA E ÁGUA, LABORATÓRIO DE CONTROLE DE QUALIDADE DA LAMA) - MATERIAIS NA OPERAÇÃO. AF_04/2019</t>
  </si>
  <si>
    <t>102826</t>
  </si>
  <si>
    <t>CONJUNTO MACACO E BOMBA HIDRÁULICA PARA PROTENSAO DE CORDOALHAS, ESFORÇO MAXIMO DE 115 TONELADAS - MATERIAIS NA OPERAÇÃO. AF_04/2019</t>
  </si>
  <si>
    <t>102832</t>
  </si>
  <si>
    <t>CONJUNTO CILINDRO E BOMBA HIDRÁULICA PARA PROTENSÃO DE MONOBARRAS PARA TIRANTES, ESFORÇO MÁXIMO DE 30 TONELADAS  - MATERIAIS NA OPERAÇÃO. AF_04/2019</t>
  </si>
  <si>
    <t>102843</t>
  </si>
  <si>
    <t>GUINDASTE HIDRAULICO AUTOPROPELIDO, COM LANÇA TRELIÇADA 40 M, CAPACIDADE MÁXIMA 75 T, EQUIPADO COM CLAMSHELL - MATERIAIS NA OPERAÇÃO. AF_04/2019</t>
  </si>
  <si>
    <t>139,72</t>
  </si>
  <si>
    <t>102849</t>
  </si>
  <si>
    <t>GUINDASTE SOBRE ESTEIRAS, COM LANÇA TRELIÇADA 40 M, CAPACIDADE MÁXIMA 75 T - MATERIAIS NA OPERAÇÃO. AF_04/2019</t>
  </si>
  <si>
    <t>68,31</t>
  </si>
  <si>
    <t>102855</t>
  </si>
  <si>
    <t>GUINDASTE SOBRE ESTEIRAS, COM LANÇA TRELIÇADA 40 M, CAPACIDADE MÁXIMA 75 T, EQUIPADO COM CLAMSHELL - MATERIAIS NA OPERAÇÃO. AF_04/2019</t>
  </si>
  <si>
    <t>102861</t>
  </si>
  <si>
    <t>MÁQUINA FORMER DOBRAS DIVERSAS: 220V/380V TRIFÁSICO OU MONOFÁSICO, CAPACIDADE 0,5-1,27MM, MOTOR 2CV - MATERIAIS NA OPERAÇÃO. AF_04/2019</t>
  </si>
  <si>
    <t>102867</t>
  </si>
  <si>
    <t>MÁQUINA SOLDA ARCO COM PISTOLA DE SOLDAGEM PARA STUD BOLT DE 5 MM A 22 MM - MATERIAIS NA OPERAÇÃO. AF_04/2019</t>
  </si>
  <si>
    <t>102873</t>
  </si>
  <si>
    <t>PERFURATRIZ HIDRÁULICA SOBRE ESTEIRA, TORQUE MÁXIMO 161 KNM, PROFUNDIDADE MÁXIMA 54 M, DIÂMETRO MÁXIMO 1500 MM, POTÊNCIA MOTOR 268 HP - MATERIAIS NA OPERAÇÃO. AF_04/2019</t>
  </si>
  <si>
    <t>102879</t>
  </si>
  <si>
    <t>PERFURATRIZ PARA EXECUÇÃO DE ESTACAS SECANTES, TIPO HÉLICE CONTÍNUA COM CABEÇOTE DUPLO E TUBO METÁLICO - MATERIAIS NA OPERAÇÃO. AF_04/2019</t>
  </si>
  <si>
    <t>186,30</t>
  </si>
  <si>
    <t>102885</t>
  </si>
  <si>
    <t>PLATAFORMA ELEVATÓRIA - MATERIAIS NA OPERAÇÃO. AF_04/2019</t>
  </si>
  <si>
    <t>102891</t>
  </si>
  <si>
    <t>PÓRTICO ROLANTE MONOVIGA, PERFIL I, 4 PERNAS, CAPACIDADE 5 T  - MATERIAIS NA OPERAÇÃO. AF_04/2019</t>
  </si>
  <si>
    <t>102897</t>
  </si>
  <si>
    <t>ESCAVADEIRA HIDRÁULICA SOBRE ESTEIRA, PESO OPERACIONAL ENTRE 22,00 E 23,50 T, POTÊNCIA NOMINAL 139 HP, COM MARTELO ROMPEDOR HIDRÁULICO 1700 KG - MATERIAIS NA OPERAÇÃO. AF_04/2019</t>
  </si>
  <si>
    <t>102903</t>
  </si>
  <si>
    <t>TORRE, COMPOSTA POR GUINCHO MECÂNICO, GUINCHO MANUAL, CABOS DE AÇO, PITEIRA E SOQUETE  - MATERIAIS NA OPERAÇÃO. AF_04/2019</t>
  </si>
  <si>
    <t>102909</t>
  </si>
  <si>
    <t>UNIDADE DOSADORA AIRLESS TIPO HOT SPRAY - MATERIAIS NA OPERAÇÃO. AF_04/2019</t>
  </si>
  <si>
    <t>63,53</t>
  </si>
  <si>
    <t>102915</t>
  </si>
  <si>
    <t>ENCERADEIRA INDUSTRIAL, 400 MM, 220V, 1 HP - MATERIAIS NA OPERAÇÃO. AF_08/2019</t>
  </si>
  <si>
    <t>102927</t>
  </si>
  <si>
    <t>SERRA FITA HORIZONTAL, ELÉTRICA, COM CONTROLE HIDRÁULICO, PAINEL DE COMANDO EM 24 V, MOTOR ELÉTRICO 1,5 CV, DIMENSÕES DA FITA 3880 X 27 X 0,9 MM, TRIFÁSICA - MATERIAIS NA OPERAÇÃO. AF_08/2019</t>
  </si>
  <si>
    <t>102933</t>
  </si>
  <si>
    <t>FURADEIRA ELETROMAGNÉTICA, VELOCIDADE (SEM CARGA/ COM CARGA) 450/ 270 RPM, ESPESSURA MÁXIMA DA CHAPA A SER FURADA 50 MM, PORÇA DE ADESÃO MAGNÉTICA 17000 N, POTÊNCIA 1100 W, ALIMENTÇÃO 220 - 60 HZ, MONOFÁSICA - MATERIAIS NA OPERAÇÃO. AF_08/2019</t>
  </si>
  <si>
    <t>102939</t>
  </si>
  <si>
    <t>MÁQUINA METALEIRA UNIVERSAL MODELO IW 110/180 BTD - MATERIAIS NA OPERAÇÃO. AF_08/2019</t>
  </si>
  <si>
    <t>102945</t>
  </si>
  <si>
    <t>TARTARUGA DE OXICORTE CG1, MONOFÁSICA, 220 V, FREQUÊNCIA 50 HZ, VELOCIDADE DE CORTE (MM/MIN) 50 A 750, DIÂMETRO MÍNIMO DO COMPASSO MM 200 - MATERIAIS NA OPERAÇÃO. AF_08/2019</t>
  </si>
  <si>
    <t>102951</t>
  </si>
  <si>
    <t>BETONEIRA CAPACIDADE NOMINAL DE 250 L, CAPACIDADE DE MISTURA DE 175 L, MOTOR ELÉTRICO MONOFÁSICO POTÊNCIA 1CV - MATERIAIS NA OPERAÇÃO. AF_08/2019</t>
  </si>
  <si>
    <t>102957</t>
  </si>
  <si>
    <t>RETROESCAVADEIRA SOBRE RODAS COM CARREGADEIRA , PESO OPERACIONAL MÍN. 6,674, POTÊNCIA LÍQ 88 HP, COM MARTELO ROMPEDOR HIDRÁULICO ENTRE  275 A 362 KG - MATERIAIS NA OPERAÇÃO. AF_02/2021</t>
  </si>
  <si>
    <t>102963</t>
  </si>
  <si>
    <t>PERFURATRIZ HIDRÁULICA SOBRE ESTEIRA, TORQUE MÁXIMO 98 KNM, PROFUNDIDADE MÁXIMA 25 M, DIÂMETRO MÁXIMO 115 MM, POTÊNCIA MOTOR 190 HP - MATERIAIS NA OPERAÇÃO. AF_02/2021</t>
  </si>
  <si>
    <t>102969</t>
  </si>
  <si>
    <t>COMPRESSOR DE AR, VAZAO DE 10 PCM, RESERVATORIO 100 L, PRESSAO DE TRABALHO ENTRE 6,9 E 9,7 BAR, POTENCIA 2 HP, TENSAO 110/220 V - MATERIAIS NA OPERAÇÃO. AF_05/2017'</t>
  </si>
  <si>
    <t>102985</t>
  </si>
  <si>
    <t>MÁQUINA DEMARCADORA DE FAIXA DE TRÁFEGO À FRIO, TRAÇÃO MANUAL, 4 CV, PRESSÃO MAX 3300 PSI, TANQUE 20 L - MATERIAIS NA OPERAÇÃO. AF_06/2021</t>
  </si>
  <si>
    <t>3,10</t>
  </si>
  <si>
    <t>103156</t>
  </si>
  <si>
    <t>MÁQUINA PARA SOLDA POR ELETROFUSÃO PARA TUBOS DE POLIETILENO DE ALTA DENSIDADE (PEAD) COM DIÂMETRO EXTERNO DE 20 A 800 MM, POTÊNCIA ENTRE 2750 E 3000 W - MATERIAIS NA OPERAÇÃO. AF_10/2021</t>
  </si>
  <si>
    <t>103162</t>
  </si>
  <si>
    <t>MÁQUINA PARA SOLDA POR ELETROFUSÃO PARA TUBOS DE POLIETILENO DE ALTA DENSIDADE (PEAD) COM DIÂMETRO EXTERNO DE 20 A 1600 MM, POTÊNCIA DE 3500 W - MATERIAIS NA OPERAÇÃO. AF_10/2021</t>
  </si>
  <si>
    <t>1,93</t>
  </si>
  <si>
    <t>103168</t>
  </si>
  <si>
    <t>MÁQUINA PARA SOLDA POR TERMOFUSÃO PARA TUBOS DE POLIETILENO DE ALTA DENSIDADE (PEAD) COM DIÂMETRO EXTERNO DE 90 A 315 MM, POTÊNCIA ENTRE 2500 E 5350 W - MATERIAIS NA OPERAÇÃO. AF_10/2021</t>
  </si>
  <si>
    <t>103174</t>
  </si>
  <si>
    <t>MÁQUINA PARA SOLDA POR TERMOFUSÃO PARA TUBOS DE POLIETILENO DE ALTA DENSIDADE (PEAD) COM DIÂMETRO EXTERNO DE 315 A 630 MM, POTÊNCIA ENTRE 8000 E 12350 W - MATERIAIS NA OPERAÇÃO. AF_10/2021</t>
  </si>
  <si>
    <t>103180</t>
  </si>
  <si>
    <t>MÁQUINA PARA SOLDA POR TERMOFUSÃO PARA TUBOS DE POLIETILENO DE ALTA DENSIDADE (PEAD) COM DIÂMETRO EXTERNO DE 710 A 1200 MM, POTÊNCIA ENTRE 16000 E 29500 W - MATERIAIS NA OPERAÇÃO. AF_10/2021</t>
  </si>
  <si>
    <t>103223</t>
  </si>
  <si>
    <t>PERFURATRIZ PARA FURO DIRECIONAL HORIZONTAL (HDD) COM CAPACIDADE ATÉ 89 KN, POTÊNCIA 24,8 HP A 80 HP (INCLUSO FERRAMENTAS E LOCALIZADOR) - MATERIAIS NA OPERAÇÃO. AF_11/2021</t>
  </si>
  <si>
    <t>103229</t>
  </si>
  <si>
    <t>PERFURATRIZ PARA FURO DIRECIONAL HORIZONTAL (HDD) COM CAPACIDADE DE 90 KN A 200 KN, POTÊNCIA 100 HP A 160 HP (INCLUSO FERRAMENTAS E LOCALIZADOR) - MATERIAIS NA OPERAÇÃO. AF_11/2021</t>
  </si>
  <si>
    <t>103235</t>
  </si>
  <si>
    <t>PERFURATRIZ PARA FURO DIRECIONAL HORIZONTAL (HDD) COM CAPACIDADE DE 201 KN A 560 KN, POTÊNCIA 200 HP A 260 HP (INCLUSO FERRAMENTAS E LOCALIZADOR) - MATERIAIS NA OPERAÇÃO. AF_11/2021</t>
  </si>
  <si>
    <t>159,84</t>
  </si>
  <si>
    <t>103241</t>
  </si>
  <si>
    <t>MISTURADOR PARA PREPARO DE LAMA ESTABILIZANTE COM CAPACIDADE DE *4000* L, COM BOMBA CENTRÍFUGA 5,5 HP A 23,07 HP, PARA SISTEMA DE FURO DIRECIONAL - MATERIAIS NA OPERAÇÃO. AF_11/2021</t>
  </si>
  <si>
    <t>5,88</t>
  </si>
  <si>
    <t>103660</t>
  </si>
  <si>
    <t>VARREDEIRA DE GRAMA SINTÉTICA A GASOLINA, 2,4 CV, 4 TEMPOS - MATERIAIS NA OPERAÇÃO. AF_02/2022</t>
  </si>
  <si>
    <t>10,04</t>
  </si>
  <si>
    <t>103666</t>
  </si>
  <si>
    <t>BATE ESTACA PARA INSTALAÇÃO DE DEFENSAS METÁLICAS (GUARD RAIL) FIXO, INCLUSIVE CAMINHÃO TOCO PBT 9.700 KG, POTÊNCIA DE 160 CV - MATERIAIS NA OPERAÇÃO. AF_02/2022</t>
  </si>
  <si>
    <t>103792</t>
  </si>
  <si>
    <t>MINI GUINDASTE ARANHA SOBRE ESTEIRAS E LANCA TELESCÓPICA, CAPACIDADE MÁXIMA DE CARGA 3,0 TON, RAIO MÁXIMO DE TRABALHO 8,25 M, ALTURA DE LANÇA DO SOLO 9,2 M, 55 M DE CABO DE AÇO 8 MM, MOTOR ELÉTRICO 220/380 VOLTS TRIFÁSICO - MATERIAIS NA OPERAÇÃO. AF_03/2022</t>
  </si>
  <si>
    <t>103937</t>
  </si>
  <si>
    <t>CONJUNTO MACACO HIDRÁULICO E CENTRAL DE BOMBEAMENTO MOTORIZADO 1,8 KW PARA PROTENSÃO DE MONOCABOS PARA CONCRETO PROTENDIDO, ESFORÇO MÁXIMO DE 20 TONELADAS  - MATERIAIS NA OPERAÇÃO. AF_05/2022</t>
  </si>
  <si>
    <t>103943</t>
  </si>
  <si>
    <t>CONJUNTO MACACO HIDRÁULICO E CENTRAL DE BOMBEAMENTO MOTORIZADO 1,8 KW PARA PROTENSÃO DE MONOCABOS PARA CONCRETO PROTENDIDO, ESFORÇO MÁXIMO DE 30 TONELADAS  - MATERIAIS NA OPERAÇÃO. AF_05/2022</t>
  </si>
  <si>
    <t>104087</t>
  </si>
  <si>
    <t>TERMOFUSORA PARA TUBOS E CONEXÕES EM PPR COM DIÂMETROS DE 20 A 63 MM, POTÊNCIA DE 800 W, TENSAO 220 V - DEPRECIAÇÃO. AF_05/2022</t>
  </si>
  <si>
    <t>104088</t>
  </si>
  <si>
    <t>TERMOFUSORA PARA TUBOS E CONEXÕES EM PPR COM DIÂMETROS DE 20 A 63 MM, POTÊNCIA DE 800 W, TENSAO 220 V - JUROS. AF_05/2022</t>
  </si>
  <si>
    <t>104089</t>
  </si>
  <si>
    <t>TERMOFUSORA PARA TUBOS E CONEXÕES EM PPR COM DIÂMETROS DE 20 A 63 MM, POTÊNCIA DE 800 W, TENSAO 220 V - MANUTENÇÃO. AF_05/2022</t>
  </si>
  <si>
    <t>104090</t>
  </si>
  <si>
    <t>TERMOFUSORA PARA TUBOS E CONEXÕES EM PPR COM DIÂMETROS DE 20 A 63 MM, POTÊNCIA DE 800 W, TENSAO 220 V - MATERIAIS NA OPERAÇÃO. AF_05/2022</t>
  </si>
  <si>
    <t>104093</t>
  </si>
  <si>
    <t>TERMOFUSORA PARA TUBOS E CONEXÕES EM PPR COM DIÂMETROS DE 75 A 110 MM, POTÊNCIA DE *1100* W, TENSÃO 220 V - DEPRECIAÇÃO. AF_05/2022</t>
  </si>
  <si>
    <t>104094</t>
  </si>
  <si>
    <t>TERMOFUSORA PARA TUBOS E CONEXÕES EM PPR COM DIÂMETROS DE 75 A 110 MM, POTÊNCIA DE *1100* W, TENSÃO 220 V - JUROS. AF_05/2022</t>
  </si>
  <si>
    <t>104095</t>
  </si>
  <si>
    <t>TERMOFUSORA PARA TUBOS E CONEXÕES EM PPR COM DIÂMETROS DE 75 A 110 MM, POTÊNCIA DE *1100* W, TENSÃO 220 V - MANUTENÇÃO. AF_05/2022</t>
  </si>
  <si>
    <t>104096</t>
  </si>
  <si>
    <t>TERMOFUSORA PARA TUBOS E CONEXÕES EM PPR COM DIÂMETROS DE 75 A 110 MM, POTÊNCIA DE *1100* W, TENSÃO 220 V - MATERIAIS NA OPERAÇÃO. AF_05/2022</t>
  </si>
  <si>
    <t>104519</t>
  </si>
  <si>
    <t>LIXADEIRA DE PAREDE, COM LED, POTÊNCIA 750 W, FREQUÊNCIA 60 HZ, VELOCIDADE 1000 A 2100 RPM, DIÂMETRO DA LIXA 225 MM - MATERIAIS NA OPERAÇÃO. AF_12/2022</t>
  </si>
  <si>
    <t>557,83</t>
  </si>
  <si>
    <t>626,29</t>
  </si>
  <si>
    <t>692,67</t>
  </si>
  <si>
    <t>799,54</t>
  </si>
  <si>
    <t>105,39</t>
  </si>
  <si>
    <t>102,80</t>
  </si>
  <si>
    <t>123,87</t>
  </si>
  <si>
    <t>1.205,02</t>
  </si>
  <si>
    <t>1.481,15</t>
  </si>
  <si>
    <t>1.573,87</t>
  </si>
  <si>
    <t>1.753,35</t>
  </si>
  <si>
    <t>2.180,72</t>
  </si>
  <si>
    <t>2.671,34</t>
  </si>
  <si>
    <t>2.790,74</t>
  </si>
  <si>
    <t>3.035,30</t>
  </si>
  <si>
    <t>3.474,14</t>
  </si>
  <si>
    <t>3.611,10</t>
  </si>
  <si>
    <t>1.186,73</t>
  </si>
  <si>
    <t>1.449,10</t>
  </si>
  <si>
    <t>1.541,81</t>
  </si>
  <si>
    <t>1.735,05</t>
  </si>
  <si>
    <t>2.146,65</t>
  </si>
  <si>
    <t>2.624,94</t>
  </si>
  <si>
    <t>2.745,59</t>
  </si>
  <si>
    <t>2.958,10</t>
  </si>
  <si>
    <t>3.383,86</t>
  </si>
  <si>
    <t>3.500,52</t>
  </si>
  <si>
    <t>45,69</t>
  </si>
  <si>
    <t>29,11</t>
  </si>
  <si>
    <t>66,60</t>
  </si>
  <si>
    <t>31,49</t>
  </si>
  <si>
    <t>52,74</t>
  </si>
  <si>
    <t>36,90</t>
  </si>
  <si>
    <t>37,84</t>
  </si>
  <si>
    <t>41,50</t>
  </si>
  <si>
    <t>53,88</t>
  </si>
  <si>
    <t>46,52</t>
  </si>
  <si>
    <t>TELHAMENTO COM TELHA ESTRUTURAL DE FIBROCIMENTO E= 8 MM, COM ATÉ 2 ÁGUAS, INCLUSO IÇAMENTO. AF_07/2019_PS</t>
  </si>
  <si>
    <t>121,69</t>
  </si>
  <si>
    <t>229,48</t>
  </si>
  <si>
    <t>33,15</t>
  </si>
  <si>
    <t>49,14</t>
  </si>
  <si>
    <t>77,61</t>
  </si>
  <si>
    <t>87,01</t>
  </si>
  <si>
    <t>84,34</t>
  </si>
  <si>
    <t>184,42</t>
  </si>
  <si>
    <t>62,61</t>
  </si>
  <si>
    <t>108,17</t>
  </si>
  <si>
    <t>209,56</t>
  </si>
  <si>
    <t>62,95</t>
  </si>
  <si>
    <t>195,60</t>
  </si>
  <si>
    <t>242,88</t>
  </si>
  <si>
    <t>289,63</t>
  </si>
  <si>
    <t>364,81</t>
  </si>
  <si>
    <t>79,71</t>
  </si>
  <si>
    <t>152,85</t>
  </si>
  <si>
    <t>91,34</t>
  </si>
  <si>
    <t>54,12</t>
  </si>
  <si>
    <t>146,00</t>
  </si>
  <si>
    <t>39,60</t>
  </si>
  <si>
    <t>155,70</t>
  </si>
  <si>
    <t>42,72</t>
  </si>
  <si>
    <t>777,66</t>
  </si>
  <si>
    <t>913,39</t>
  </si>
  <si>
    <t>1.049,13</t>
  </si>
  <si>
    <t>1.329,39</t>
  </si>
  <si>
    <t>1.465,13</t>
  </si>
  <si>
    <t>1.647,61</t>
  </si>
  <si>
    <t>1.914,95</t>
  </si>
  <si>
    <t>2.131,69</t>
  </si>
  <si>
    <t>2.267,43</t>
  </si>
  <si>
    <t>2.437,53</t>
  </si>
  <si>
    <t>879,03</t>
  </si>
  <si>
    <t>1.014,76</t>
  </si>
  <si>
    <t>1.260,66</t>
  </si>
  <si>
    <t>1.396,40</t>
  </si>
  <si>
    <t>1.578,87</t>
  </si>
  <si>
    <t>1.777,48</t>
  </si>
  <si>
    <t>2.028,59</t>
  </si>
  <si>
    <t>2.164,32</t>
  </si>
  <si>
    <t>2.300,06</t>
  </si>
  <si>
    <t>1.256,93</t>
  </si>
  <si>
    <t>1.691,07</t>
  </si>
  <si>
    <t>1.786,00</t>
  </si>
  <si>
    <t>1.984,73</t>
  </si>
  <si>
    <t>2.459,45</t>
  </si>
  <si>
    <t>3.248,20</t>
  </si>
  <si>
    <t>3.363,76</t>
  </si>
  <si>
    <t>3.657,46</t>
  </si>
  <si>
    <t>4.202,09</t>
  </si>
  <si>
    <t>4.514,15</t>
  </si>
  <si>
    <t>1.220,34</t>
  </si>
  <si>
    <t>1.645,92</t>
  </si>
  <si>
    <t>1.740,86</t>
  </si>
  <si>
    <t>2.079,42</t>
  </si>
  <si>
    <t>2.339,06</t>
  </si>
  <si>
    <t>3.041,94</t>
  </si>
  <si>
    <t>3.157,02</t>
  </si>
  <si>
    <t>3.385,51</t>
  </si>
  <si>
    <t>3.796,47</t>
  </si>
  <si>
    <t>3.707,11</t>
  </si>
  <si>
    <t>12,14</t>
  </si>
  <si>
    <t>104314</t>
  </si>
  <si>
    <t>TRAMA DE AÇO COMPOSTA POR TERÇAS PARA TELHADOS DE ATÉ 2 ÁGUAS PARA TELHA ONDULADA DE FIBROCIMENTO, METÁLICA, PLÁSTICA OU TERMOACÚSTICA, INCLUSO TRANSPORTE VERTICAL (EM KG). AF_07/2019</t>
  </si>
  <si>
    <t>607,76</t>
  </si>
  <si>
    <t>ESGOTAMENTO COM BOMBA</t>
  </si>
  <si>
    <t>0026</t>
  </si>
  <si>
    <t>104482</t>
  </si>
  <si>
    <t>ESGOTAMENTO DE VALA COM BOMBA SUBMERSÍVEL. AF_12/2022</t>
  </si>
  <si>
    <t>REBAIXAMENTO DO LENCOL FREATICO</t>
  </si>
  <si>
    <t>0027</t>
  </si>
  <si>
    <t>104184</t>
  </si>
  <si>
    <t>INSTALAÇÃO E DESINSTALAÇÃO DE REGISTRO DE PVC PARA SISTEMA DE REBAIXAMENTO DE LENÇOL FREÁTICO POR PONTEIRAS FILTRANTES. AF_12/2022</t>
  </si>
  <si>
    <t>35,16</t>
  </si>
  <si>
    <t>104185</t>
  </si>
  <si>
    <t>INSTALAÇÃO E DESINSTALAÇÃO DE CONJUNTO DE BOMBAS, À VÁCUO E CENTRÍFUGA, PARA SISTEMA DE REBAIXAMENTO DE LENÇOL FREÁTICO POR PONTEIRAS FILTRANTES (EXCLUI O FORNECIMENTO DE BOMBAS). AF_12/2022</t>
  </si>
  <si>
    <t>25,76</t>
  </si>
  <si>
    <t>104189</t>
  </si>
  <si>
    <t>INSTALAÇÃO DE MATERIAL GRANULAR FILTRANTE PARA SISTEMA DE REBAIXAMENTO DE LENÇOL FREÁTICO POR POÇOS PROFUNDOSA, DIÂMETRO DO POÇO DE 400 MM. AF_12/2022</t>
  </si>
  <si>
    <t>137,79</t>
  </si>
  <si>
    <t>104190</t>
  </si>
  <si>
    <t>INSTALAÇÃO E DESINSTALAÇÃO DE SISTEMA DE BOMBA PARA SISTEMA DE REBAIXAMENTO DE LENÇOL FREÁTICO POR POÇOS PROFUNDOS (EXCLUI O FORNECIMENTO DE BOMBA). AF_12/2022</t>
  </si>
  <si>
    <t>692,98</t>
  </si>
  <si>
    <t>102662</t>
  </si>
  <si>
    <t>DRENO SUBSUPERFICIAL (SEÇÃO 0,40 X 0,40 M), COM TUBO DE PVC CORRUGADO RÍGIDO PERFURADO, DN 100 MM, ENCHIMENTO COM AREIA. AF_07/2021</t>
  </si>
  <si>
    <t>51,88</t>
  </si>
  <si>
    <t>102668</t>
  </si>
  <si>
    <t>DRENO SUBSUPERFICIAL (SEÇÃO 0,40 X 0,40 M), COM TUBO DE PVC CORRUGADO RÍGIDO PERFURADO, DN 100 MM, ENCHIMENTO COM BRITA, ENVOLVIDO COM MANTA GEOTÊXTIL. AF_07/2021</t>
  </si>
  <si>
    <t>61,56</t>
  </si>
  <si>
    <t>102672</t>
  </si>
  <si>
    <t>DRENO PROFUNDO (SEÇÃO 0,50 X 1,50 M), COM TUBO DE PVC CORRUGADO RÍGIDO PERFURADO, DN 100 MM, ENCHIMENTO COM AREIA, COM SELO DE ARGILA. AF_07/2021</t>
  </si>
  <si>
    <t>175,52</t>
  </si>
  <si>
    <t>134,27</t>
  </si>
  <si>
    <t>104,53</t>
  </si>
  <si>
    <t>102676</t>
  </si>
  <si>
    <t>DRENO PROFUNDO (SEÇÃO 0,50 X 1,50 M), COM TUBO DE PVC CORRUGADO RÍGIDO PERFURADO, DN 100 MM, ENCHIMENTO COM AREIA. AF_07/2021</t>
  </si>
  <si>
    <t>171,00</t>
  </si>
  <si>
    <t>119,40</t>
  </si>
  <si>
    <t>111,89</t>
  </si>
  <si>
    <t>115,89</t>
  </si>
  <si>
    <t>124,48</t>
  </si>
  <si>
    <t>102681</t>
  </si>
  <si>
    <t>DRENO PROFUNDO (SEÇÃO 0,50 X 1,50 M), COM TUBO DE PVC CORRUGADO RÍGIDO PERFURADO, DN 100 MM, ENCHIMENTO COM BRITA, ENVOLVIDO COM MANTA GEOTÊXTIL, COM SELO DE ARGILA. AF_07/2021</t>
  </si>
  <si>
    <t>190,95</t>
  </si>
  <si>
    <t>144,54</t>
  </si>
  <si>
    <t>128,47</t>
  </si>
  <si>
    <t>102685</t>
  </si>
  <si>
    <t>DRENO PROFUNDO (SEÇÃO 0,50 X 1,50 M), COM TUBO DE PVC CORRUGADO RÍGIDO PERFURADO, DN 100 MM, ENCHIMENTO COM BRITA, ENVOLVIDO COM MANTA GEOTÊXTIL. AF_07/2021</t>
  </si>
  <si>
    <t>194,94</t>
  </si>
  <si>
    <t>40,15</t>
  </si>
  <si>
    <t>102689</t>
  </si>
  <si>
    <t>DRENO ESPINHA DE PEIXE (SEÇÃO (0,40 X 0,40 M), COM TUBO DE PVC CORRUGADO RÍGIDO PERFURADO, DN 100 MM, ENCHIMENTO COM AREIA, INCLUSIVE CONEXÕES. AF_07/2021</t>
  </si>
  <si>
    <t>96,04</t>
  </si>
  <si>
    <t>58,44</t>
  </si>
  <si>
    <t>102693</t>
  </si>
  <si>
    <t>DRENO ESPINHA DE PEIXE (SEÇÃO (0,40 X 0,40 M), COM TUBO DE PVC CORRUGADO RÍGIDO PERFURADO, DN 100 MM, ENCHIMENTO COM BRITA, ENVOLVIDO COM MANTA GEOTÊXTIL, INCLUSIVE CONEXÕES. AF_07/2021</t>
  </si>
  <si>
    <t>118,79</t>
  </si>
  <si>
    <t>72,55</t>
  </si>
  <si>
    <t>102696</t>
  </si>
  <si>
    <t>DRENO ESPINHA DE PEIXE (SEÇÃO (0,50 X 0,80 M), COM TUBO DE PVC CORRUGADO RÍGIDO PERFURADO, DN 100 MM, ENCHIMENTO COM AREIA, INCLUSIVE CONEXÕES. AF_07/2021</t>
  </si>
  <si>
    <t>132,64</t>
  </si>
  <si>
    <t>92,27</t>
  </si>
  <si>
    <t>102703</t>
  </si>
  <si>
    <t>DRENO ESPINHA DE PEIXE (SEÇÃO (0,50 X 0,80 M), COM TUBO DE PVC CORRUGADO RÍGIDO PERFURADO, DN 100 MM, ENCHIMENTO COM BRITA, ENVOLVIDO COM MANTA GEOTÊXTIL, INCLUSIVE CONEXÕES. AF_07/2021</t>
  </si>
  <si>
    <t>152,36</t>
  </si>
  <si>
    <t>102705</t>
  </si>
  <si>
    <t>TUBO DE PVC CORRUGADO RÍGIDO PERFURADO, DN 100 MM, PARA DRENO - FORNECIMENTO E ASSENTAMENTO. AF_07/2021</t>
  </si>
  <si>
    <t>70,93</t>
  </si>
  <si>
    <t>85,33</t>
  </si>
  <si>
    <t>121,27</t>
  </si>
  <si>
    <t>92,08</t>
  </si>
  <si>
    <t>132,75</t>
  </si>
  <si>
    <t>103,56</t>
  </si>
  <si>
    <t>50,64</t>
  </si>
  <si>
    <t>103653</t>
  </si>
  <si>
    <t>GEOTÊXTIL NÃO TECIDO 100% POLIÉSTER, RESISTÊNCIA A TRAÇÃO DE 31 KN/M (RT-31), INSTALADO EM DRENO - FORNECIMENTO E INSTALAÇÃO. AF_07/2021</t>
  </si>
  <si>
    <t>636,60</t>
  </si>
  <si>
    <t>799,04</t>
  </si>
  <si>
    <t>719,25</t>
  </si>
  <si>
    <t>891,41</t>
  </si>
  <si>
    <t>788,70</t>
  </si>
  <si>
    <t>922,15</t>
  </si>
  <si>
    <t>1.609,22</t>
  </si>
  <si>
    <t>2.008,02</t>
  </si>
  <si>
    <t>2.405,11</t>
  </si>
  <si>
    <t>612,42</t>
  </si>
  <si>
    <t>555,75</t>
  </si>
  <si>
    <t>240,68</t>
  </si>
  <si>
    <t>271,96</t>
  </si>
  <si>
    <t>310,04</t>
  </si>
  <si>
    <t>710,39</t>
  </si>
  <si>
    <t>118,28</t>
  </si>
  <si>
    <t>165,90</t>
  </si>
  <si>
    <t>177,86</t>
  </si>
  <si>
    <t>134,16</t>
  </si>
  <si>
    <t>147,82</t>
  </si>
  <si>
    <t>184,40</t>
  </si>
  <si>
    <t>198,08</t>
  </si>
  <si>
    <t>127,49</t>
  </si>
  <si>
    <t>149,22</t>
  </si>
  <si>
    <t>134,31</t>
  </si>
  <si>
    <t>145,39</t>
  </si>
  <si>
    <t>168,59</t>
  </si>
  <si>
    <t>157,30</t>
  </si>
  <si>
    <t>180,23</t>
  </si>
  <si>
    <t>130,67</t>
  </si>
  <si>
    <t>143,05</t>
  </si>
  <si>
    <t>179,98</t>
  </si>
  <si>
    <t>192,52</t>
  </si>
  <si>
    <t>144,18</t>
  </si>
  <si>
    <t>158,44</t>
  </si>
  <si>
    <t>195,52</t>
  </si>
  <si>
    <t>210,17</t>
  </si>
  <si>
    <t>134,93</t>
  </si>
  <si>
    <t>157,15</t>
  </si>
  <si>
    <t>138,33</t>
  </si>
  <si>
    <t>152,59</t>
  </si>
  <si>
    <t>176,39</t>
  </si>
  <si>
    <t>162,05</t>
  </si>
  <si>
    <t>185,72</t>
  </si>
  <si>
    <t>203,54</t>
  </si>
  <si>
    <t>193,91</t>
  </si>
  <si>
    <t>187,11</t>
  </si>
  <si>
    <t>181,71</t>
  </si>
  <si>
    <t>233,06</t>
  </si>
  <si>
    <t>216,13</t>
  </si>
  <si>
    <t>198,92</t>
  </si>
  <si>
    <t>193,34</t>
  </si>
  <si>
    <t>206,41</t>
  </si>
  <si>
    <t>190,42</t>
  </si>
  <si>
    <t>171,28</t>
  </si>
  <si>
    <t>168,73</t>
  </si>
  <si>
    <t>219,89</t>
  </si>
  <si>
    <t>202,99</t>
  </si>
  <si>
    <t>192,97</t>
  </si>
  <si>
    <t>185,90</t>
  </si>
  <si>
    <t>174,22</t>
  </si>
  <si>
    <t>33,06</t>
  </si>
  <si>
    <t>918,24</t>
  </si>
  <si>
    <t>554,03</t>
  </si>
  <si>
    <t>720,82</t>
  </si>
  <si>
    <t>447,66</t>
  </si>
  <si>
    <t>13,96</t>
  </si>
  <si>
    <t>9,90</t>
  </si>
  <si>
    <t>544,68</t>
  </si>
  <si>
    <t>CALHAS DE DRENAGEM/ALAS DE GALERIAS (ESTRUT. DE LANCAMENTO)</t>
  </si>
  <si>
    <t>0035</t>
  </si>
  <si>
    <t>102989</t>
  </si>
  <si>
    <t>CANALETA MEIA CANA PRÉ-MOLDADA DE CONCRETO (D = 20 CM) - FORNECIMENTO E INSTALAÇÃO. AF_08/2021</t>
  </si>
  <si>
    <t>102990</t>
  </si>
  <si>
    <t>CANALETA MEIA CANA PRÉ-MOLDADA DE CONCRETO (D = 30 CM) - FORNECIMENTO E INSTALAÇÃO. AF_08/2021</t>
  </si>
  <si>
    <t>102991</t>
  </si>
  <si>
    <t>CANALETA MEIA CANA PRÉ-MOLDADA DE CONCRETO (D = 40 CM) - FORNECIMENTO E INSTALAÇÃO. AF_08/2021</t>
  </si>
  <si>
    <t>39,40</t>
  </si>
  <si>
    <t>102992</t>
  </si>
  <si>
    <t>CANALETA MEIA CANA PRÉ-MOLDADA DE CONCRETO (D = 50 CM) - FORNECIMENTO E INSTALAÇÃO. AF_08/2021</t>
  </si>
  <si>
    <t>54,23</t>
  </si>
  <si>
    <t>102993</t>
  </si>
  <si>
    <t>CANALETA MEIA CANA PRÉ-MOLDADA DE CONCRETO (D = 60 CM) - FORNECIMENTO E INSTALAÇÃO. AF_08/2021</t>
  </si>
  <si>
    <t>102994</t>
  </si>
  <si>
    <t>CANALETA MEIA CANA PRÉ-MOLDADA DE CONCRETO (D = 80 CM) - FORNECIMENTO E INSTALAÇÃO. AF_08/2021</t>
  </si>
  <si>
    <t>112,51</t>
  </si>
  <si>
    <t>102995</t>
  </si>
  <si>
    <t>EXECUÇÃO DE CANALETA DE CONCRETO MOLDADO IN LOCO, ESPESSURA DE 0,07 M, GEOMETRIA TRAPEZOIDAL (DIMENSÕES INTERNAS: B=0,6 M; B=0,147 M; H=0,2 M). AF_08/2021</t>
  </si>
  <si>
    <t>49,01</t>
  </si>
  <si>
    <t>102996</t>
  </si>
  <si>
    <t>EXECUÇÃO DE CANALETA DE CONCRETO MOLDADO IN LOCO, ESPESSURA DE 0,07 M, GEOMETRIA TRAPEZOIDAL (DIMENSÕES INTERNAS: B=0,9 M; B=0,246 M; H=0,3 M). AF_08/2021</t>
  </si>
  <si>
    <t>69,19</t>
  </si>
  <si>
    <t>102997</t>
  </si>
  <si>
    <t>EXECUÇÃO DE CANALETA DE CONCRETO MOLDADO IN LOCO, ESPESSURA DE 0,08 M, GEOMETRIA TRAPEZOIDAL (DIMENSÕES INTERNAS: B=1M; B=0,5 M; H=0,25 M). AF_08/2021</t>
  </si>
  <si>
    <t>91,56</t>
  </si>
  <si>
    <t>102998</t>
  </si>
  <si>
    <t>EXECUÇÃO DE CANALETA DE CONCRETO MOLDADO IN LOCO, ESPESSURA DE 0,08 M, GEOMETRIA TRAPEZOIDAL (DIMENSÕES INTERNAS: B=1,074 M; B=0,534 M; H=0,27 M). AF_08/2021</t>
  </si>
  <si>
    <t>87,74</t>
  </si>
  <si>
    <t>102999</t>
  </si>
  <si>
    <t>EXECUÇÃO DE CANALETA DE CONCRETO MOLDADO IN LOCO, ESPESSURA DE 0,08 M, GEOMETRIA TRAPEZOIDAL (DIMENSÕES INTERNAS: B=1,4 M; B=0,7 M; H=0,35 M). AF_08/2021</t>
  </si>
  <si>
    <t>110,97</t>
  </si>
  <si>
    <t>103000</t>
  </si>
  <si>
    <t>EXECUÇÃO DE CANALETA DE CONCRETO MOLDADO IN LOCO, ESPESSURA DE 0,08 M, GEOMETRIA TRAPEZOIDAL (DIMENSÕES INTERNAS: B=1,474 M; B=0,934 M; H=0,27 M). AF_08/2021</t>
  </si>
  <si>
    <t>111,43</t>
  </si>
  <si>
    <t>103001</t>
  </si>
  <si>
    <t>GRELHA DE FERRO FUNDIDO SIMPLES COM REQUADRO, 150 X 1000 MM, ASSENTADA COM ARGAMASSA 1 : 3 CIMENTO: AREIA - FORNECIMENTO E INSTALAÇÃO. AF_08/2021</t>
  </si>
  <si>
    <t>255,18</t>
  </si>
  <si>
    <t>103002</t>
  </si>
  <si>
    <t>GRELHA DE FERRO FUNDIDO SIMPLES COM REQUADRO, 200 X 1000 MM, ASSENTADA COM ARGAMASSA 1 : 3 CIMENTO: AREIA - FORNECIMENTO E INSTALAÇÃO. AF_08/2021</t>
  </si>
  <si>
    <t>318,15</t>
  </si>
  <si>
    <t>103003</t>
  </si>
  <si>
    <t>GRELHA DE FERRO FUNDIDO SIMPLES COM REQUADRO, 300 X 1000 MM, ASSENTADA COM ARGAMASSA 1 : 3 CIMENTO: AREIA - FORNECIMENTO E INSTALAÇÃO. AF_08/2021</t>
  </si>
  <si>
    <t>444,14</t>
  </si>
  <si>
    <t>103005</t>
  </si>
  <si>
    <t>CAIXA COM GRELHA RETANGULAR DE FERRO FUNDIDO, EM ALVENARIA COM TIJOLOS CERÂMICOS MACIÇOS, DIMENSÕES INTERNAS: 0,15 X 1,00 X 0,3 M. AF_08/2021</t>
  </si>
  <si>
    <t>621,06</t>
  </si>
  <si>
    <t>103006</t>
  </si>
  <si>
    <t>CAIXA COM GRELHA RETANGULAR DE FERRO FUNDIDO, EM ALVENARIA COM TIJOLOS CERÂMICOS MACIÇOS, DIMENSÕES INTERNAS: 0,20 X 1,00 X 0,4 M. AF_08/2021</t>
  </si>
  <si>
    <t>847,93</t>
  </si>
  <si>
    <t>103007</t>
  </si>
  <si>
    <t>CAIXA COM GRELHA RETANGULAR DE FERRO FUNDIDO, EM ALVENARIA COM TIJOLOS CERÂMICOS MACIÇOS, DIMENSÕES INTERNAS: 0,30 X 1,00 X 0,5 M. AF_08/2021</t>
  </si>
  <si>
    <t>1.123,81</t>
  </si>
  <si>
    <t>776,44</t>
  </si>
  <si>
    <t>CAIXA COM GRELHA DUPLA RETANGULAR, EM CONCRETO PRÉ-MOLDADO, DIMENSÕES INTERNAS: 0,5X2,2X1,0 M. AF_12/2020</t>
  </si>
  <si>
    <t>2.053,95</t>
  </si>
  <si>
    <t>710,21</t>
  </si>
  <si>
    <t>1.949,07</t>
  </si>
  <si>
    <t>1.671,60</t>
  </si>
  <si>
    <t>3.049,29</t>
  </si>
  <si>
    <t>1.804,61</t>
  </si>
  <si>
    <t>3.161,86</t>
  </si>
  <si>
    <t>2.755,37</t>
  </si>
  <si>
    <t>4.706,78</t>
  </si>
  <si>
    <t>1.183,19</t>
  </si>
  <si>
    <t>2.578,88</t>
  </si>
  <si>
    <t>1.380,37</t>
  </si>
  <si>
    <t>2.477,56</t>
  </si>
  <si>
    <t>2.144,78</t>
  </si>
  <si>
    <t>4.007,66</t>
  </si>
  <si>
    <t>POÇO DE INSPEÇÃO CIRCULAR PARA ESGOTO, EM CONCRETO PRÉ-MOLDADO, DIÂMETRO INTERNO = 0,60 M, PROFUNDIDADE = 0,90 M, EXCLUINDO TAMPÃO. AF_12/2020_PA</t>
  </si>
  <si>
    <t>407,78</t>
  </si>
  <si>
    <t>POÇO DE INSPEÇÃO CIRCULAR PARA ESGOTO, EM CONCRETO PRÉ-MOLDADO, DIÂMETRO INTERNO = 0,60 M, PROFUNDIDADE = 1,40 M, EXCLUINDO TAMPÃO. AF_12/2020_PA</t>
  </si>
  <si>
    <t>517,59</t>
  </si>
  <si>
    <t>POÇO DE INSPEÇÃO CIRCULAR PARA ESGOTO, EM ALVENARIA COM TIJOLOS CERÂMICOS MACIÇOS, DIÂMETRO INTERNO = 0,60 M, PROFUNDIDADE = 0,95 M, EXCLUINDO TAMPÃO. AF_12/2020_PA</t>
  </si>
  <si>
    <t>1.121,59</t>
  </si>
  <si>
    <t>POÇO DE INSPEÇÃO CIRCULAR PARA ESGOTO, EM ALVENARIA COM TIJOLOS CERÂMICOS MACIÇOS, DIÂMETRO INTERNO = 0,60 M, PROFUNDIDADE = 1,45 M, EXCLUINDO TAMPÃO. AF_12/2020_PA</t>
  </si>
  <si>
    <t>1.608,90</t>
  </si>
  <si>
    <t>BASE PARA POÇO DE VISITA CIRCULAR PARA ESGOTO, EM CONCRETO PRÉ-MOLDADO, DIÂMETRO INTERNO = 0,80 M, PROFUNDIDADE = 1,35 M, EXCLUINDO TAMPÃO. AF_12/2020_PA</t>
  </si>
  <si>
    <t>830,54</t>
  </si>
  <si>
    <t>BASE PARA POÇO DE VISITA CIRCULAR PARA  ESGOTO, EM ALVENARIA COM TIJOLOS CERÂMICOS MACIÇOS, DIÂMETRO INTERNO = 0,80 M, PROFUNDIDADE = 1,40 M, EXCLUINDO TAMPÃO. AF_12/2020_PA</t>
  </si>
  <si>
    <t>2.062,21</t>
  </si>
  <si>
    <t>1.208,57</t>
  </si>
  <si>
    <t>386,49</t>
  </si>
  <si>
    <t>1.460,07</t>
  </si>
  <si>
    <t>510,71</t>
  </si>
  <si>
    <t>BASE PARA POÇO DE VISITA CIRCULAR PARA  ESGOTO, EM ALVENARIA COM TIJOLOS CERÂMICOS MACIÇOS, DIÂMETRO INTERNO = 1,20 M, PROFUNDIDADE = 1,40 M, EXCLUINDO TAMPÃO. AF_12/2020_PA</t>
  </si>
  <si>
    <t>3.014,23</t>
  </si>
  <si>
    <t>1.711,50</t>
  </si>
  <si>
    <t>697,63</t>
  </si>
  <si>
    <t>BASE PARA POÇO DE VISITA CIRCULAR PARA ESGOTO, EM ALVENARIA COM TIJOLOS CERÂMICOS MACIÇOS, DIÂMETRO INTERNO = 1,50 M, PROFUNDIDADE = 1,40 M, EXCLUINDO TAMPÃO. AF_12/2020_PA</t>
  </si>
  <si>
    <t>3.854,82</t>
  </si>
  <si>
    <t>2.088,75</t>
  </si>
  <si>
    <t>BASE PARA POÇO DE VISITA RETANGULAR PARA  ESGOTO, EM ALVENARIA COM BLOCOS DE CONCRETO, DIMENSÕES INTERNAS = 1X1 M, PROFUNDIDADE = 1,40 M, EXCLUINDO TAMPÃO. AF_12/2020_PA</t>
  </si>
  <si>
    <t>2.489,86</t>
  </si>
  <si>
    <t>1.259,77</t>
  </si>
  <si>
    <t>BASE PARA POÇO DE VISITA RETANGULAR PARA ESGOTO, EM ALVENARIA COM BLOCOS DE CONCRETO, DIMENSÕES INTERNAS = 1X1,5 M, PROFUNDIDADE = 1,40 M, EXCLUINDO TAMPÃO. AF_12/2020_PA</t>
  </si>
  <si>
    <t>3.147,16</t>
  </si>
  <si>
    <t>1.505,58</t>
  </si>
  <si>
    <t>1.751,45</t>
  </si>
  <si>
    <t>1.997,24</t>
  </si>
  <si>
    <t>BASE PARA POÇO DE VISITA RETANGULAR PARA ESGOTO, EM ALVENARIA COM BLOCOS DE CONCRETO, DIMENSÕES INTERNAS = 1X3 M, PROFUNDIDADE = 1,40 M, EXCLUINDO TAMPÃO. AF_12/2020_PA</t>
  </si>
  <si>
    <t>5.155,28</t>
  </si>
  <si>
    <t>2.243,11</t>
  </si>
  <si>
    <t>2.488,97</t>
  </si>
  <si>
    <t>BASE PARA POÇO DE VISITA RETANGULAR PARA ESGOTO, EM ALVENARIA COM BLOCOS DE CONCRETO, DIMENSÕES INTERNAS = 1X4 M, PROFUNDIDADE = 1,40 M, EXCLUINDO TAMPÃO. AF_12/2020_PA</t>
  </si>
  <si>
    <t>6.479,06</t>
  </si>
  <si>
    <t>2.734,77</t>
  </si>
  <si>
    <t>BASE PARA POÇO DE VISITA RETANGULAR PARA ESGOTO, EM ALVENARIA COM BLOCOS DE CONCRETO, DIMENSÕES INTERNAS = 1,5X1,5 M, PROFUNDIDADE = 1,45 M, EXCLUINDO TAMPÃO . AF_12/2020_PA</t>
  </si>
  <si>
    <t>3.886,32</t>
  </si>
  <si>
    <t>BASE PARA POÇO DE VISITA RETANGULAR PARA ESGOTO, EM ALVENARIA COM BLOCOS DE CONCRETO, DIMENSÕES INTERNAS = 1,5X2 M, PROFUNDIDADE = 1,40 M, EXCLUINDO TAMPÃO. AF_12/2020_PA</t>
  </si>
  <si>
    <t>4.742,37</t>
  </si>
  <si>
    <t>BASE PARA POÇO DE VISITA RETANGULAR PARA ESGOTO, EM ALVENARIA COM BLOCOS DE CONCRETO, DIMENSÕES INTERNAS = 1,5X2,5 M, PROFUNDIDADE = 1,40 M, EXCLUINDO TAMPÃO. AF_12/2020_PA</t>
  </si>
  <si>
    <t>5.569,77</t>
  </si>
  <si>
    <t>BASE PARA POÇO DE VISITA RETANGULAR PARA ESGOTO, EM ALVENARIA COM BLOCOS DE CONCRETO, DIMENSÕES INTERNAS = 1,5X3 M, PROFUNDIDADE = 1,40 M, EXCLUINDO TAMPÃO. AF_12/2020_PA</t>
  </si>
  <si>
    <t>6.397,07</t>
  </si>
  <si>
    <t>BASE PARA POÇO DE VISITA RETANGULAR PARA ESGOTO, EM ALVENARIA COM BLOCOS DE CONCRETO, DIMENSÕES INTERNAS = 1,5X3,5 M, PROFUNDIDADE = 1,40 M, EXCLUINDO TAMPÃO. AF_12/2020_PA</t>
  </si>
  <si>
    <t>7.224,49</t>
  </si>
  <si>
    <t>BASE PARA POÇO DE VISITA RETANGULAR PARA ESGOTO, EM ALVENARIA COM BLOCOS DE CONCRETO, DIMENSÕES INTERNAS = 1,5X4 M, PROFUNDIDADE = 1,40 M, EXCLUINDO TAMPÃO. AF_12/2020_PA</t>
  </si>
  <si>
    <t>8.051,81</t>
  </si>
  <si>
    <t>3.003,38</t>
  </si>
  <si>
    <t>BASE PARA POÇO DE VISITA RETANGULAR PARA ESGOTO, EM ALVENARIA COM BLOCOS DE CONCRETO, DIMENSÕES INTERNAS = 2X2 M, PROFUNDIDADE = 1,40 M, EXCLUINDO TAMPÃO. AF_12/2020_PA</t>
  </si>
  <si>
    <t>5.717,15</t>
  </si>
  <si>
    <t>2.265,90</t>
  </si>
  <si>
    <t>BASE PARA POÇO DE VISITA RETANGULAR PARA ESGOTO, EM ALVENARIA COM BLOCOS DE CONCRETO, DIMENSÕES INTERNAS = 2X2,5 M, PROFUNDIDADE = 1,40 M, EXCLUINDO TAMPÃO. AF_12/2020_PA</t>
  </si>
  <si>
    <t>6.697,32</t>
  </si>
  <si>
    <t>2.511,71</t>
  </si>
  <si>
    <t>BASE PARA POÇO DE VISITA RETANGULAR PARA ESGOTO, EM ALVENARIA COM BLOCOS DE CONCRETO, DIMENSÕES INTERNAS = 2X3 M, PROFUNDIDADE = 1,40 M, EXCLUINDO TAMPÃO. AF_12/2020_PA</t>
  </si>
  <si>
    <t>7.741,06</t>
  </si>
  <si>
    <t>2.757,57</t>
  </si>
  <si>
    <t>BASE PARA POÇO DE VISITA RETANGULAR PARA ESGOTO, EM ALVENARIA COM BLOCOS DE CONCRETO, DIMENSÕES INTERNAS = 2X3,5 M, PROFUNDIDADE = 1,40 M, EXCLUINDO TAMPÃO. AF_12/2020_PA</t>
  </si>
  <si>
    <t>8.729,25</t>
  </si>
  <si>
    <t>BASE PARA POÇO DE VISITA RETANGULAR PARA ESGOTO, EM ALVENARIA COM BLOCOS DE CONCRETO, DIMENSÕES INTERNAS = 2X4 M, PROFUNDIDADE = 1,40 M, EXCLUINDO TAMPÃO. AF_12/2020_PA</t>
  </si>
  <si>
    <t>9.717,48</t>
  </si>
  <si>
    <t>3.253,90</t>
  </si>
  <si>
    <t>BASE PARA POÇO DE VISITA RETANGULAR PARA ESGOTO, EM ALVENARIA COM BLOCOS DE CONCRETO, DIMENSÕES INTERNAS = 2,5X2,5 M, PROFUNDIDADE = 1,40 M, EXCLUINDO TAMPÃO. AF_12/2020_PA</t>
  </si>
  <si>
    <t>7.902,60</t>
  </si>
  <si>
    <t>2.762,33</t>
  </si>
  <si>
    <t>BASE PARA POÇO DE VISITA RETANGULAR PARA ESGOTO, EM ALVENARIA COM BLOCOS DE CONCRETO, DIMENSÕES INTERNAS = 2,5X3 M, PROFUNDIDADE = 1,40 M, EXCLUINDO TAMPÃO. AF_12/2020_PA</t>
  </si>
  <si>
    <t>9.088,01</t>
  </si>
  <si>
    <t>3.008,13</t>
  </si>
  <si>
    <t>BASE PARA POÇO DE VISITA RETANGULAR PARA ESGOTO, EM ALVENARIA COM BLOCOS DE CONCRETO, DIMENSÕES INTERNAS = 2,5X3,5 M, PROFUNDIDADE = 1,40 M, EXCLUINDO TAMPÃO. AF_12/2020_PA</t>
  </si>
  <si>
    <t>10.273,38</t>
  </si>
  <si>
    <t>BASE PARA POÇO DE VISITA RETANGULAR PARA ESGOTO, EM ALVENARIA COM BLOCOS DE CONCRETO, DIMENSÕES INTERNAS = 2,5X4 M, PROFUNDIDADE = 1,40 M, EXCLUINDO TAMPÃO. AF_12/2020_PA</t>
  </si>
  <si>
    <t>11.458,78</t>
  </si>
  <si>
    <t>3.504,44</t>
  </si>
  <si>
    <t>BASE PARA POÇO DE VISITA RETANGULAR PARA ESGOTO, EM ALVENARIA COM BLOCOS DE CONCRETO, DIMENSÕES INTERNAS = 3X3 M, PROFUNDIDADE = 1,40 M, EXCLUINDO TAMPÃO. AF_12/2020_PA</t>
  </si>
  <si>
    <t>10.484,03</t>
  </si>
  <si>
    <t>3.258,65</t>
  </si>
  <si>
    <t>BASE PARA POÇO DE VISITA RETANGULAR PARA ESGOTO, EM ALVENARIA COM BLOCOS DE CONCRETO, DIMENSÕES INTERNAS = 3X3,5 M, PROFUNDIDADE = 1,40 M, EXCLUINDO TAMPÃO. AF_12/2020_PA</t>
  </si>
  <si>
    <t>11.843,95</t>
  </si>
  <si>
    <t>BASE PARA POÇO DE VISITA RETANGULAR PARA ESGOTO, EM ALVENARIA COM BLOCOS DE CONCRETO, DIMENSÕES INTERNAS = 3X4 M, PROFUNDIDADE = 1,40 M, EXCLUINDO TAMPÃO. AF_12/2020_PA</t>
  </si>
  <si>
    <t>13.203,93</t>
  </si>
  <si>
    <t>3.755,08</t>
  </si>
  <si>
    <t>BASE PARA POÇO DE VISITA RETANGULAR PARA ESGOTO, EM ALVENARIA COM BLOCOS DE CONCRETO, DIMENSÕES INTERNAS = 3,5X3,5 M, PROFUNDIDADE = 1,40 M, EXCLUINDO TAMPÃO. AF_12/2020_PA</t>
  </si>
  <si>
    <t>13.414,65</t>
  </si>
  <si>
    <t>BASE PARA POÇO DE VISITA RETANGULAR PARA ESGOTO, EM ALVENARIA COM BLOCOS DE CONCRETO, DIMENSÕES INTERNAS = 3,5X4 M, PROFUNDIDADE = 1,40 M, EXCLUINDO TAMPÃO. AF_12/2020_PA</t>
  </si>
  <si>
    <t>14.948,97</t>
  </si>
  <si>
    <t>4.005,64</t>
  </si>
  <si>
    <t>BASE PARA POÇO DE VISITA RETANGULAR PARA ESGOTO, EM ALVENARIA COM BLOCOS DE CONCRETO, DIMENSÕES INTERNAS = 4X4 M, PROFUNDIDADE = 1,45 M, EXCLUINDO TAMPÃO. AF_12/2020_PA</t>
  </si>
  <si>
    <t>16.694,08</t>
  </si>
  <si>
    <t>4.209,75</t>
  </si>
  <si>
    <t>212,37</t>
  </si>
  <si>
    <t>964,42</t>
  </si>
  <si>
    <t>BASE PARA POÇO DE VISITA CIRCULAR PARA  ESGOTO, EM ALVENARIA COM TIJOLOS CERÂMICOS MACIÇOS, DIÂMETRO INTERNO = 1,0 M, PROFUNDIDADE = 1,40 M, EXCLUINDO TAMPÃO. AF_12/2020_PA</t>
  </si>
  <si>
    <t>2.539,29</t>
  </si>
  <si>
    <t>BASE PARA POÇO DE VISITA RETANGULAR PARA ESGOTO, EM ALVENARIA COM BLOCOS DE CONCRETO, DIMENSÕES INTERNAS = 1X3,5 M, PROFUNDIDADE = 1,40 M, EXCLUINDO TAMPÃO. AF_12/2020_PA</t>
  </si>
  <si>
    <t>5.817,13</t>
  </si>
  <si>
    <t>BASE PARA POÇO DE VISITA RETANGULAR PARA ESGOTO, EM ALVENARIA COM BLOCOS DE CONCRETO, DIMENSÕES INTERNAS = 1X2 M, PROFUNDIDADE = 1,40 M, EXCLUINDO TAMPÃO. AF_12/2020_PA</t>
  </si>
  <si>
    <t>3.804,42</t>
  </si>
  <si>
    <t>BASE PARA POÇO DE VISITA RETANGULAR PARA ESGOTO, EM ALVENARIA COM BLOCOS DE CONCRETO, DIMENSÕES INTERNAS = 1X2,5 M, PROFUNDIDADE = 1,40 M, EXCLUINDO TAMPÃO. AF_12/2020_PA</t>
  </si>
  <si>
    <t>4.461,73</t>
  </si>
  <si>
    <t>294,69</t>
  </si>
  <si>
    <t>BASE PARA POÇO DE VISITA CIRCULAR PARA ESGOTO, EM CONCRETO PRÉ-MOLDADO, DIÂMETRO INTERNO = 1,0 M, PROFUNDIDADE = 1,35 M, EXCLUINDO TAMPÃO. AF_12/2020_PA</t>
  </si>
  <si>
    <t>1.064,96</t>
  </si>
  <si>
    <t>507,62</t>
  </si>
  <si>
    <t>1.686,71</t>
  </si>
  <si>
    <t>BASE PARA POÇO DE VISITA CIRCULAR PARA DRENAGEM, EM ALVENARIA COM TIJOLOS CERÂMICOS MACIÇOS, DIÂMETRO INTERNO = 1,2 M, PROFUNDIDADE = 1,40 M, EXCLUINDO TAMPÃO. AF_12/2020_PA</t>
  </si>
  <si>
    <t>2.926,20</t>
  </si>
  <si>
    <t>1.628,13</t>
  </si>
  <si>
    <t>BASE PARA POÇO DE VISITA RETANGULAR PARA DRENAGEM, EM ALVENARIA COM BLOCOS DE CONCRETO, DIMENSÕES INTERNAS = 1,5X2 M, PROFUNDIDADE = 1,40 M, EXCLUINDO TAMPÃO. AF_12/2020_PA</t>
  </si>
  <si>
    <t>4.636,60</t>
  </si>
  <si>
    <t>693,41</t>
  </si>
  <si>
    <t>1.922,99</t>
  </si>
  <si>
    <t>BASE PARA POÇO DE VISITA CIRCULAR PARA DRENAGEM, EM ALVENARIA COM TIJOLOS CERÂMICOS MACIÇOS, DIÂMETRO INTERNO = 1,50 M, PROFUNDIDADE = 1,40 M, EXCLUINDO TAMPÃO. AF_12/2020_PA</t>
  </si>
  <si>
    <t>3.748,57</t>
  </si>
  <si>
    <t>1.992,40</t>
  </si>
  <si>
    <t>BASE PARA POÇO DE VISITA RETANGULAR PARA DRENAGEM, EM ALVENARIA COM BLOCOS DE CONCRETO, DIMENSÕES INTERNAS = 1X1 M, PROFUNDIDADE = 1,40 M, EXCLUINDO TAMPÃO. AF_12/2020_PA</t>
  </si>
  <si>
    <t>2.434,73</t>
  </si>
  <si>
    <t>1.214,06</t>
  </si>
  <si>
    <t>BASE PARA POÇO DE VISITA RETANGULAR PARA DRENAGEM, EM ALVENARIA COM BLOCOS DE CONCRETO, DIMENSÕES INTERNAS = 1,5X2,5 M, PROFUNDIDADE = 1,40 M, EXCLUINDO TAMPÃO. AF_12/2020_PA</t>
  </si>
  <si>
    <t>5.444,93</t>
  </si>
  <si>
    <t>BASE PARA POÇO DE VISITA RETANGULAR PARA DRENAGEM, EM ALVENARIA COM BLOCOS DE CONCRETO, DIMENSÕES INTERNAS = 1X1,5 M, PROFUNDIDADE = 1,40 M, EXCLUINDO TAMPÃO. AF_12/2020_PA</t>
  </si>
  <si>
    <t>3.076,81</t>
  </si>
  <si>
    <t>1.450,36</t>
  </si>
  <si>
    <t>2.159,33</t>
  </si>
  <si>
    <t>BASE PARA POÇO DE VISITA RETANGULAR PARA DRENAGEM, EM ALVENARIA COM BLOCOS DE CONCRETO, DIMENSÕES INTERNAS = 1X2 M, PROFUNDIDADE = 1,40 M, EXCLUINDO TAMPÃO. AF_12/2020_PA</t>
  </si>
  <si>
    <t>3.718,86</t>
  </si>
  <si>
    <t>BASE PARA POÇO DE VISITA RETANGULAR PARA DRENAGEM, EM ALVENARIA COM BLOCOS DE CONCRETO, DIMENSÕES INTERNAS = 1X2,5 M, PROFUNDIDADE = 1,40 M, EXCLUINDO TAMPÃO. AF_12/2020_PA</t>
  </si>
  <si>
    <t>4.360,94</t>
  </si>
  <si>
    <t>POÇO DE INSPEÇÃO CIRCULAR PARA DRENAGEM, EM CONCRETO PRÉ-MOLDADO, DIÂMETRO INTERNO = 0,60 M, PROFUNDIDADE = 0,90 M, EXCLUINDO TAMPÃO. AF_12/2020_PA</t>
  </si>
  <si>
    <t>403,84</t>
  </si>
  <si>
    <t>POÇO DE INSPEÇÃO CIRCULAR PARA DRENAGEM, EM CONCRETO PRÉ-MOLDADO, DIÂMETRO INTERNO = 0,60 M, PROFUNDIDADE = 1,40 M, EXCLUINDO TAMPÃO. AF_12/2020_PA</t>
  </si>
  <si>
    <t>512,98</t>
  </si>
  <si>
    <t>BASE PARA POÇO DE VISITA RETANGULAR PARA DRENAGEM, EM ALVENARIA COM BLOCOS DE CONCRETO, DIMENSÕES INTERNAS = 1,5X3 M, PROFUNDIDADE = 1,40 M, EXCLUINDO TAMPÃO. AF_12/2020_PA</t>
  </si>
  <si>
    <t>6.253,15</t>
  </si>
  <si>
    <t>POÇO DE INSPEÇÃO CIRCULAR PARA DRENAGEM, EM ALVENARIA COM TIJOLOS CERÂMICOS MACIÇOS, DIÂMETRO INTERNO = 0,60 M, PROFUNDIDADE = 0,95 M, EXCLUINDO TAMPÃO. AF_12/2020_PA</t>
  </si>
  <si>
    <t>1.081,97</t>
  </si>
  <si>
    <t>POÇO DE INSPEÇÃO CIRCULAR PARA DRENAGEM, EM ALVENARIA COM TIJOLOS CERÂMICOS MACIÇOS, DIÂMETRO INTERNO = 0,60 M, PROFUNDIDADE = 1,45 M, EXCLUINDO TAMPÃO. AF_12/2020_PA</t>
  </si>
  <si>
    <t>1.538,65</t>
  </si>
  <si>
    <t>BASE PARA POÇO DE VISITA RETANGULAR PARA DRENAGEM, EM ALVENARIA COM BLOCOS DE CONCRETO, DIMENSÕES INTERNAS = 1X3 M, PROFUNDIDADE = 1,40 M, EXCLUINDO TAMPÃO. AF_12/2020_PA</t>
  </si>
  <si>
    <t>5.039,29</t>
  </si>
  <si>
    <t>BASE PARA POÇO DE VISITA CIRCULAR PARA DRENAGEM, EM CONCRETO PRÉ-MOLDADO, DIÂMETRO INTERNO = 0,80 M, PROFUNDIDADE = 1,35 M, EXCLUINDO TAMPÃO. AF_12/2020_PA</t>
  </si>
  <si>
    <t>822,81</t>
  </si>
  <si>
    <t>2.395,66</t>
  </si>
  <si>
    <t>292,81</t>
  </si>
  <si>
    <t>BASE PARA POÇO DE VISITA RETANGULAR PARA DRENAGEM, EM ALVENARIA COM BLOCOS DE CONCRETO, DIMENSÕES INTERNAS = 1X3,5 M, PROFUNDIDADE = 1,40 M, EXCLUINDO TAMPÃO. AF_12/2020_PA</t>
  </si>
  <si>
    <t>5.685,92</t>
  </si>
  <si>
    <t>BASE PARA POÇO DE VISITA CIRCULAR PARA DRENAGEM, EM ALVENARIA COM TIJOLOS CERÂMICOS MACIÇOS, DIÂMETRO INTERNO = 0,80 M, PROFUNDIDADE = 1,40 M, EXCLUINDO TAMPÃO. AF_12/2020_PA</t>
  </si>
  <si>
    <t>1.992,78</t>
  </si>
  <si>
    <t>2.656,04</t>
  </si>
  <si>
    <t>1.142,49</t>
  </si>
  <si>
    <t>BASE PARA POÇO DE VISITA RETANGULAR PARA DRENAGEM, EM ALVENARIA COM BLOCOS DE CONCRETO, DIMENSÕES INTERNAS = 1,5X3,5 M, PROFUNDIDADE = 1,40 M, EXCLUINDO TAMPÃO. AF_12/2020_PA</t>
  </si>
  <si>
    <t>7.061,50</t>
  </si>
  <si>
    <t>BASE PARA POÇO DE VISITA CIRCULAR PARA DRENAGEM, EM CONCRETO PRÉ-MOLDADO, DIÂMETRO INTERNO = 1,0 M, PROFUNDIDADE = 1,35 M, EXCLUINDO TAMPÃO. AF_05/2018_PA</t>
  </si>
  <si>
    <t>1.137,49</t>
  </si>
  <si>
    <t>BASE PARA POÇO DE VISITA RETANGULAR PARA DRENAGEM, EM ALVENARIA COM BLOCOS DE CONCRETO, DIMENSÕES INTERNAS = 1X4 M, PROFUNDIDADE = 1,40 M, EXCLUINDO TAMPÃO. AF_12/2020_PA</t>
  </si>
  <si>
    <t>6.332,64</t>
  </si>
  <si>
    <t>BASE PARA POÇO DE VISITA RETANGULAR PARA DRENAGEM, EM ALVENARIA COM BLOCOS DE CONCRETO, DIMENSÕES INTERNAS = 2,5X3 M, PROFUNDIDADE = 1,40 M, EXCLUINDO TAMPÃO. AF_12/2020_PA</t>
  </si>
  <si>
    <t>8.880,56</t>
  </si>
  <si>
    <t>384,03</t>
  </si>
  <si>
    <t>2.631,95</t>
  </si>
  <si>
    <t>BASE PARA POÇO DE VISITA RETANGULAR PARA DRENAGEM, EM ALVENARIA COM BLOCOS DE CONCRETO, DIMENSÕES INTERNAS = 1,5X1,5 M, PROFUNDIDADE = 1,40 M, EXCLUINDO TAMPÃO. AF_12/2020_PA</t>
  </si>
  <si>
    <t>3.799,63</t>
  </si>
  <si>
    <t>BASE PARA POÇO DE VISITA CIRCULAR PARA DRENAGEM, EM ALVENARIA COM TIJOLOS CERÂMICOS MACIÇOS, DIÂMETRO INTERNO = 1,0 M, PROFUNDIDADE = 1,40 M, EXCLUINDO TAMPÃO. AF_12/2020_PA</t>
  </si>
  <si>
    <t>2.460,13</t>
  </si>
  <si>
    <t>1.385,34</t>
  </si>
  <si>
    <t>BASE PARA POÇO DE VISITA RETANGULAR PARA DRENAGEM, EM ALVENARIA COM BLOCOS DE CONCRETO, DIMENSÕES INTERNAS = 1,5X4 M, PROFUNDIDADE = 1,40 M, EXCLUINDO TAMPÃO. AF_12/2020_PA</t>
  </si>
  <si>
    <t>7.869,74</t>
  </si>
  <si>
    <t>2.892,33</t>
  </si>
  <si>
    <t>2.888,17</t>
  </si>
  <si>
    <t>BASE PARA POÇO DE VISITA RETANGULAR PARA DRENAGEM, EM ALVENARIA COM BLOCOS DE CONCRETO, DIMENSÕES INTERNAS = 2,5X3,5 M, PROFUNDIDADE = 1,40 M, EXCLUINDO TAMPÃO. AF_12/2020_PA</t>
  </si>
  <si>
    <t>10.038,06</t>
  </si>
  <si>
    <t>3.128,57</t>
  </si>
  <si>
    <t>BASE PARA POÇO DE VISITA RETANGULAR PARA DRENAGEM, EM ALVENARIA COM BLOCOS DE CONCRETO, DIMENSÕES INTERNAS = 2,5X4 M, PROFUNDIDADE = 1,40 M, EXCLUINDO TAMPÃO. AF_12/2020_PA</t>
  </si>
  <si>
    <t>11.195,59</t>
  </si>
  <si>
    <t>BASE PARA POÇO DE VISITA RETANGULAR PARA DRENAGEM, EM ALVENARIA COM BLOCOS DE CONCRETO, DIMENSÕES INTERNAS = 2X2 M, PROFUNDIDADE = 1,40 M, EXCLUINDO TAMPÃO. AF_12/2020_PA</t>
  </si>
  <si>
    <t>5.588,30</t>
  </si>
  <si>
    <t>3.369,01</t>
  </si>
  <si>
    <t>BASE PARA POÇO DE VISITA RETANGULAR PARA DRENAGEM, EM ALVENARIA COM BLOCOS DE CONCRETO, DIMENSÕES INTERNAS = 3X3 M, PROFUNDIDADE = 1,40 M, EXCLUINDO TAMPÃO. AF_12/2020_PA</t>
  </si>
  <si>
    <t>10.243,38</t>
  </si>
  <si>
    <t>3.132,73</t>
  </si>
  <si>
    <t>BASE PARA POÇO DE VISITA RETANGULAR PARA DRENAGEM, EM ALVENARIA COM BLOCOS DE CONCRETO, DIMENSÕES INTERNAS = 3X3,5 M, PROFUNDIDADE = 1,40 M, EXCLUINDO TAMPÃO. AF_12/2020_PA</t>
  </si>
  <si>
    <t>11.571,37</t>
  </si>
  <si>
    <t>2.179,25</t>
  </si>
  <si>
    <t>BASE PARA POÇO DE VISITA RETANGULAR PARA DRENAGEM, EM ALVENARIA COM BLOCOS DE CONCRETO, DIMENSÕES INTERNAS = 3X4 M, PROFUNDIDADE = 1,40 M, EXCLUINDO TAMPÃO. AF_12/2020_PA</t>
  </si>
  <si>
    <t>12.899,41</t>
  </si>
  <si>
    <t>3.609,52</t>
  </si>
  <si>
    <t>BASE PARA POÇO DE VISITA RETANGULAR PARA DRENAGEM, EM ALVENARIA COM BLOCOS DE CONCRETO, DIMENSÕES INTERNAS = 3,5X3,5 M, PROFUNDIDADE = 1,40 M, EXCLUINDO TAMPÃO. AF_12/2020_PA</t>
  </si>
  <si>
    <t>13.104,79</t>
  </si>
  <si>
    <t>BASE PARA POÇO DE VISITA RETANGULAR PARA DRENAGEM, EM ALVENARIA COM BLOCOS DE CONCRETO, DIMENSÕES INTERNAS = 2X2,5 M, PROFUNDIDADE = 1,40 M, EXCLUINDO TAMPÃO. AF_12/2020_PA</t>
  </si>
  <si>
    <t>6.546,01</t>
  </si>
  <si>
    <t>BASE PARA POÇO DE VISITA RETANGULAR PARA DRENAGEM, EM ALVENARIA COM BLOCOS DE CONCRETO, DIMENSÕES INTERNAS = 3,5X4 M, PROFUNDIDADE = 1,40 M, EXCLUINDO TAMPÃO. AF_12/2020_PA</t>
  </si>
  <si>
    <t>14.603,11</t>
  </si>
  <si>
    <t>3.849,97</t>
  </si>
  <si>
    <t>BASE PARA POÇO DE VISITA RETANGULAR PARA DRENAGEM, EM ALVENARIA COM BLOCOS DE CONCRETO, DIMENSÕES INTERNAS = 4X4 M, PROFUNDIDADE = 1,40 M, EXCLUINDO TAMPÃO. AF_12/2020_PA</t>
  </si>
  <si>
    <t>16.306,90</t>
  </si>
  <si>
    <t>2.415,55</t>
  </si>
  <si>
    <t>211,53</t>
  </si>
  <si>
    <t>909,14</t>
  </si>
  <si>
    <t>BASE PARA POÇO DE VISITA RETANGULAR PARA DRENAGEM, EM ALVENARIA COM BLOCOS DE CONCRETO, DIMENSÕES INTERNAS = 2X3 M, PROFUNDIDADE = 1,40 M, EXCLUINDO TAMPÃO. AF_12/2020_PA</t>
  </si>
  <si>
    <t>7.567,27</t>
  </si>
  <si>
    <t>2.651,89</t>
  </si>
  <si>
    <t>BASE PARA POÇO DE VISITA RETANGULAR PARA DRENAGEM, EM ALVENARIA COM BLOCOS DE CONCRETO, DIMENSÕES INTERNAS = 2X3,5 M, PROFUNDIDADE = 1,40 M, EXCLUINDO TAMPÃO. AF_12/2020_PA</t>
  </si>
  <si>
    <t>8.533,00</t>
  </si>
  <si>
    <t>BASE PARA POÇO DE VISITA RETANGULAR PARA DRENAGEM, EM ALVENARIA COM BLOCOS DE CONCRETO, DIMENSÕES INTERNAS = 2X4 M, PROFUNDIDADE = 1,40 M, EXCLUINDO TAMPÃO. AF_12/2020_PA</t>
  </si>
  <si>
    <t>9.498,75</t>
  </si>
  <si>
    <t>BASE PARA POÇO DE VISITA RETANGULAR PARA DRENAGEM, EM ALVENARIA COM BLOCOS DE CONCRETO, DIMENSÕES INTERNAS = 2,5X2,5 M, PROFUNDIDADE = 1,40 M, EXCLUINDO TAMPÃO. AF_12/2020_PA</t>
  </si>
  <si>
    <t>7.723,02</t>
  </si>
  <si>
    <t>4.049,79</t>
  </si>
  <si>
    <t>1.552,17</t>
  </si>
  <si>
    <t>1.069,27</t>
  </si>
  <si>
    <t>CAIXA ENTERRADA DISTRIBUIDORA DE VAZÃO (SUMIDOUROS MÚLTIPLOS), RETANGULAR, EM ALVENARIA COM TIJOLOS MACIÇOS, DIMENSÕES INTERNAS: 0,60 X 0,60 X H=0,50 M. AF_12/2020</t>
  </si>
  <si>
    <t>549,56</t>
  </si>
  <si>
    <t>CAIXA ENTERRADA DISTRIBUIDORA DE VAZÃO (SUMIDOUROS MÚLTIPLOS), RETANGULAR, EM ALVENARIA COM BLOCOS DE CONCRETO, DIMENSÕES INTERNAS: 0,60 X 0,60 X H=0,50 M. AF_12/2020</t>
  </si>
  <si>
    <t>485,66</t>
  </si>
  <si>
    <t>CAIXA ENTERRADA DISTRIBUIDORA DE VAZÃO (SUMIDOUROS MÚLTIPLOS), RETANGULAR, EM CONCRETO PRÉ-MOLDADO, DIMENSÕES INTERNAS: 0,60 X 0,60 X H=0,50 M. AF_12/2020</t>
  </si>
  <si>
    <t>410,02</t>
  </si>
  <si>
    <t>BASE PARA POCO DE VISITA RETANGULAR PARA ESGOTO E DRENAGEM, EM CONCRETO ESTRUTURAL, DIMENSÕES INTERNAS DE 90X150 M, PROFUNDIDADE DE 1,25 M, EXCLUINDO TAMPÃO. AF_12/2020_PA</t>
  </si>
  <si>
    <t>2.891,32</t>
  </si>
  <si>
    <t>BASE PARA POÇO DE VISITA CIRCULAR PARA  ESGOTO, EM CONCRETO PRÉ-MOLDADO, DIÂMETRO INTERNO = 1,20 M, PROFUNDIDADE = 1,60 M, EXCLUINDO TAMPÃO. AF_12/2020_PA</t>
  </si>
  <si>
    <t>1.463,66</t>
  </si>
  <si>
    <t>BASE PARA POÇO DE VISITA CIRCULAR PARA  ESGOTO, EM CONCRETO PRÉ-MOLDADO, DIÂMETRO INTERNO = 1,50 M, PROFUNDIDADE = 1,35 M, EXCLUINDO TAMPÃO. AF_12/2020_PA</t>
  </si>
  <si>
    <t>2.255,48</t>
  </si>
  <si>
    <t>BASE PARA POÇO DE VISITA CIRCULAR PARA DRENAGEM, EM CONCRETO PRÉ-MOLDADO, DIÂMETRO INTERNO = 1,50 M, PROFUNDIDADE = 1,35 M, EXCLUINDO TAMPÃO. AF_12/2020_PA</t>
  </si>
  <si>
    <t>2.220,56</t>
  </si>
  <si>
    <t>BASE PARA POÇO DE VISITA CIRCULAR PARA DRENAGEM, EM CONCRETO PRÉ-MOLDADO, DIÂMETRO INTERNO = 1,20 M, PROFUNDIDADE = 1,60 M, EXCLUINDO TAMPÃO. AF_05/2021_PA</t>
  </si>
  <si>
    <t>1.420,79</t>
  </si>
  <si>
    <t>50,02</t>
  </si>
  <si>
    <t>54,97</t>
  </si>
  <si>
    <t>70,51</t>
  </si>
  <si>
    <t>77,40</t>
  </si>
  <si>
    <t>GUIA (MEIO-FIO) E SARJETA CONJUGADOS DE CONCRETO, MOLDADA  IN LOCO  EM TRECHO RETO COM EXTRUSORA, 65 CM BASE (15 CM BASE DA GUIA + 50 CM BASE DA SARJETA) X 30 CM ALTURA. AF_06/2016</t>
  </si>
  <si>
    <t>85,87</t>
  </si>
  <si>
    <t>95,05</t>
  </si>
  <si>
    <t>55,51</t>
  </si>
  <si>
    <t>ASSENTAMENTO DE GUIA (MEIO-FIO) EM TRECHO RETO, CONFECCIONADA EM CONCRETO PRÉ-FABRICADO, DIMENSÕES 100X15X13X20 CM (COMPRIMENTO X BASE INFERIOR X BASE SUPERIOR X ALTURA), PARA URBANIZAÇÃO INTERNA DE EMPREENDIMENTOS. AF_06/2016</t>
  </si>
  <si>
    <t>45,80</t>
  </si>
  <si>
    <t>ASSENTAMENTO DE GUIA (MEIO-FIO) EM TRECHO CURVO, CONFECCIONADA EM CONCRETO PRÉ-FABRICADO, DIMENSÕES 100X15X13X20 CM (COMPRIMENTO X BASE INFERIOR X BASE SUPERIOR X ALTURA), PARA URBANIZAÇÃO INTERNA DE EMPREENDIMENTOS. AF_06/2016</t>
  </si>
  <si>
    <t>50,41</t>
  </si>
  <si>
    <t>40,58</t>
  </si>
  <si>
    <t>45,20</t>
  </si>
  <si>
    <t>46,08</t>
  </si>
  <si>
    <t>50,70</t>
  </si>
  <si>
    <t>54,28</t>
  </si>
  <si>
    <t>68,40</t>
  </si>
  <si>
    <t>82,44</t>
  </si>
  <si>
    <t>42,80</t>
  </si>
  <si>
    <t>53,01</t>
  </si>
  <si>
    <t>62,59</t>
  </si>
  <si>
    <t>8,48</t>
  </si>
  <si>
    <t>92,12</t>
  </si>
  <si>
    <t>15,38</t>
  </si>
  <si>
    <t>10,02</t>
  </si>
  <si>
    <t>530,85</t>
  </si>
  <si>
    <t>1.022,56</t>
  </si>
  <si>
    <t>2.096,19</t>
  </si>
  <si>
    <t>3.514,39</t>
  </si>
  <si>
    <t>5.271,78</t>
  </si>
  <si>
    <t>7.403,90</t>
  </si>
  <si>
    <t>12.826,81</t>
  </si>
  <si>
    <t>4.252,27</t>
  </si>
  <si>
    <t>6.375,75</t>
  </si>
  <si>
    <t>8.967,52</t>
  </si>
  <si>
    <t>15.554,64</t>
  </si>
  <si>
    <t>7.912,38</t>
  </si>
  <si>
    <t>11.080,41</t>
  </si>
  <si>
    <t>19.033,51</t>
  </si>
  <si>
    <t>2.557,24</t>
  </si>
  <si>
    <t>4.451,21</t>
  </si>
  <si>
    <t>7.100,81</t>
  </si>
  <si>
    <t>10.523,84</t>
  </si>
  <si>
    <t>20.015,14</t>
  </si>
  <si>
    <t>9.917,51</t>
  </si>
  <si>
    <t>14.745,86</t>
  </si>
  <si>
    <t>27.443,11</t>
  </si>
  <si>
    <t>12.748,56</t>
  </si>
  <si>
    <t>18.989,72</t>
  </si>
  <si>
    <t>35.015,46</t>
  </si>
  <si>
    <t>12.182,24</t>
  </si>
  <si>
    <t>18.800,38</t>
  </si>
  <si>
    <t>26.163,60</t>
  </si>
  <si>
    <t>36.896,60</t>
  </si>
  <si>
    <t>15.124,44</t>
  </si>
  <si>
    <t>22.776,41</t>
  </si>
  <si>
    <t>31.935,78</t>
  </si>
  <si>
    <t>44.638,36</t>
  </si>
  <si>
    <t>17.461,30</t>
  </si>
  <si>
    <t>26.807,26</t>
  </si>
  <si>
    <t>37.565,85</t>
  </si>
  <si>
    <t>52.933,80</t>
  </si>
  <si>
    <t>7.812,40</t>
  </si>
  <si>
    <t>11.632,00</t>
  </si>
  <si>
    <t>17.587,02</t>
  </si>
  <si>
    <t>26.247,04</t>
  </si>
  <si>
    <t>8.992,92</t>
  </si>
  <si>
    <t>13.289,97</t>
  </si>
  <si>
    <t>14.792,82</t>
  </si>
  <si>
    <t>19.567,32</t>
  </si>
  <si>
    <t>30.577,05</t>
  </si>
  <si>
    <t>10.018,32</t>
  </si>
  <si>
    <t>16.266,58</t>
  </si>
  <si>
    <t>21.373,11</t>
  </si>
  <si>
    <t>35.391,81</t>
  </si>
  <si>
    <t>28.420,24</t>
  </si>
  <si>
    <t>46.221,31</t>
  </si>
  <si>
    <t>62.272,97</t>
  </si>
  <si>
    <t>89.117,42</t>
  </si>
  <si>
    <t>30.350,91</t>
  </si>
  <si>
    <t>48.936,64</t>
  </si>
  <si>
    <t>69.426,83</t>
  </si>
  <si>
    <t>84.912,46</t>
  </si>
  <si>
    <t>30.987,51</t>
  </si>
  <si>
    <t>53.740,31</t>
  </si>
  <si>
    <t>75.294,68</t>
  </si>
  <si>
    <t>90.261,53</t>
  </si>
  <si>
    <t>35,26</t>
  </si>
  <si>
    <t>20,67</t>
  </si>
  <si>
    <t>48,17</t>
  </si>
  <si>
    <t>59,76</t>
  </si>
  <si>
    <t>51,68</t>
  </si>
  <si>
    <t>79,30</t>
  </si>
  <si>
    <t>65,61</t>
  </si>
  <si>
    <t>57,54</t>
  </si>
  <si>
    <t>75,75</t>
  </si>
  <si>
    <t>97,01</t>
  </si>
  <si>
    <t>140,96</t>
  </si>
  <si>
    <t>73,70</t>
  </si>
  <si>
    <t>96,59</t>
  </si>
  <si>
    <t>782,03</t>
  </si>
  <si>
    <t>783,90</t>
  </si>
  <si>
    <t>808,71</t>
  </si>
  <si>
    <t>948,47</t>
  </si>
  <si>
    <t>1.002,30</t>
  </si>
  <si>
    <t>684,30</t>
  </si>
  <si>
    <t>692,23</t>
  </si>
  <si>
    <t>700,16</t>
  </si>
  <si>
    <t>708,09</t>
  </si>
  <si>
    <t>1.020,70</t>
  </si>
  <si>
    <t>1.054,21</t>
  </si>
  <si>
    <t>332,10</t>
  </si>
  <si>
    <t>BATENTE PARA PORTA DE MADEIRA, FIXAÇÃO COM ARGAMASSA, PADRÃO MÉDIO - FORNECIMENTO E INSTALAÇÃO. AF_12/2019</t>
  </si>
  <si>
    <t>429,29</t>
  </si>
  <si>
    <t>317,67</t>
  </si>
  <si>
    <t>324,54</t>
  </si>
  <si>
    <t>347,55</t>
  </si>
  <si>
    <t>423,63</t>
  </si>
  <si>
    <t>600,03</t>
  </si>
  <si>
    <t>666,78</t>
  </si>
  <si>
    <t>147,30</t>
  </si>
  <si>
    <t>1.012,24</t>
  </si>
  <si>
    <t>1.021,57</t>
  </si>
  <si>
    <t>1.068,33</t>
  </si>
  <si>
    <t>1.146,86</t>
  </si>
  <si>
    <t>1.320,81</t>
  </si>
  <si>
    <t>1.390,01</t>
  </si>
  <si>
    <t>864,94</t>
  </si>
  <si>
    <t>874,27</t>
  </si>
  <si>
    <t>899,74</t>
  </si>
  <si>
    <t>978,27</t>
  </si>
  <si>
    <t>1.152,22</t>
  </si>
  <si>
    <t>1.221,42</t>
  </si>
  <si>
    <t>328,29</t>
  </si>
  <si>
    <t>335,67</t>
  </si>
  <si>
    <t>390,69</t>
  </si>
  <si>
    <t>433,05</t>
  </si>
  <si>
    <t>875,56</t>
  </si>
  <si>
    <t>885,40</t>
  </si>
  <si>
    <t>942,88</t>
  </si>
  <si>
    <t>987,69</t>
  </si>
  <si>
    <t>246,90</t>
  </si>
  <si>
    <t>BATENTE PARA PORTA DE MADEIRA, FIXAÇÃO COM ARGAMASSA, PADRÃO POPULAR. FORNECIMENTO E INSTALAÇÃO. AF_12/2019</t>
  </si>
  <si>
    <t>344,09</t>
  </si>
  <si>
    <t>337,49</t>
  </si>
  <si>
    <t>361,37</t>
  </si>
  <si>
    <t>396,82</t>
  </si>
  <si>
    <t>883,20</t>
  </si>
  <si>
    <t>1.234,56</t>
  </si>
  <si>
    <t>104,50</t>
  </si>
  <si>
    <t>88,33</t>
  </si>
  <si>
    <t>846,08</t>
  </si>
  <si>
    <t>839,77</t>
  </si>
  <si>
    <t>880,64</t>
  </si>
  <si>
    <t>958,41</t>
  </si>
  <si>
    <t>1.133,12</t>
  </si>
  <si>
    <t>1.201,56</t>
  </si>
  <si>
    <t>742,88</t>
  </si>
  <si>
    <t>751,44</t>
  </si>
  <si>
    <t>776,14</t>
  </si>
  <si>
    <t>853,91</t>
  </si>
  <si>
    <t>1.028,62</t>
  </si>
  <si>
    <t>1.097,06</t>
  </si>
  <si>
    <t>753,50</t>
  </si>
  <si>
    <t>762,57</t>
  </si>
  <si>
    <t>819,28</t>
  </si>
  <si>
    <t>863,33</t>
  </si>
  <si>
    <t>884,76</t>
  </si>
  <si>
    <t>762,70</t>
  </si>
  <si>
    <t>911,10</t>
  </si>
  <si>
    <t>788,27</t>
  </si>
  <si>
    <t>949,01</t>
  </si>
  <si>
    <t>825,41</t>
  </si>
  <si>
    <t>1.435,39</t>
  </si>
  <si>
    <t>1.311,79</t>
  </si>
  <si>
    <t>1.786,75</t>
  </si>
  <si>
    <t>1.663,15</t>
  </si>
  <si>
    <t>892,23</t>
  </si>
  <si>
    <t>208,69</t>
  </si>
  <si>
    <t>1.022,86</t>
  </si>
  <si>
    <t>856,70</t>
  </si>
  <si>
    <t>1.032,70</t>
  </si>
  <si>
    <t>1.058,40</t>
  </si>
  <si>
    <t>876,60</t>
  </si>
  <si>
    <t>1.111,47</t>
  </si>
  <si>
    <t>923,78</t>
  </si>
  <si>
    <t>1.156,28</t>
  </si>
  <si>
    <t>967,83</t>
  </si>
  <si>
    <t>1.032,06</t>
  </si>
  <si>
    <t>865,90</t>
  </si>
  <si>
    <t>1.117,60</t>
  </si>
  <si>
    <t>929,91</t>
  </si>
  <si>
    <t>1.603,98</t>
  </si>
  <si>
    <t>1.416,29</t>
  </si>
  <si>
    <t>1.955,34</t>
  </si>
  <si>
    <t>1.767,65</t>
  </si>
  <si>
    <t>63,29</t>
  </si>
  <si>
    <t>70,45</t>
  </si>
  <si>
    <t>100,96</t>
  </si>
  <si>
    <t>843,55</t>
  </si>
  <si>
    <t>850,90</t>
  </si>
  <si>
    <t>686,21</t>
  </si>
  <si>
    <t>552,94</t>
  </si>
  <si>
    <t>874,61</t>
  </si>
  <si>
    <t>1.119,47</t>
  </si>
  <si>
    <t>652,08</t>
  </si>
  <si>
    <t>849,18</t>
  </si>
  <si>
    <t>1.040,85</t>
  </si>
  <si>
    <t>691,44</t>
  </si>
  <si>
    <t>1.453,56</t>
  </si>
  <si>
    <t>834,80</t>
  </si>
  <si>
    <t>792,91</t>
  </si>
  <si>
    <t>70,85</t>
  </si>
  <si>
    <t>62,01</t>
  </si>
  <si>
    <t>GUARDA-CORPO DE AÇO GALVANIZADO DE 1,10M, MONTANTES TUBULARES DE 1.1/4 ESPAÇADOS DE 1,20M, TRAVESSA SUPERIOR DE 1.1/2, GRADIL FORMADO POR TUBOS HORIZONTAIS DE 1 E VERTICAIS DE 3/4, FIXADO COM CHUMBADOR MECÂNICO. AF_04/2019_PS</t>
  </si>
  <si>
    <t>615,69</t>
  </si>
  <si>
    <t>GUARDA-CORPO DE AÇO GALVANIZADO DE 1,10M DE ALTURA, MONTANTES TUBULARES DE 1.1/2  ESPAÇADOS DE 1,20M, TRAVESSA SUPERIOR DE 2 , GRADIL FORMADO POR BARRAS CHATAS EM FERRO DE 32X4,8MM, FIXADO COM CHUMBADOR MECÂNICO. AF_04/2019_PS</t>
  </si>
  <si>
    <t>520,98</t>
  </si>
  <si>
    <t>GUARDA-CORPO PANORÂMICO COM PERFIS DE ALUMÍNIO E VIDRO LAMINADO 8 MM, FIXADO COM CHUMBADOR MECÂNICO. AF_04/2019_PS</t>
  </si>
  <si>
    <t>1.092,05</t>
  </si>
  <si>
    <t>CORRIMÃO SIMPLES, DIÂMETRO EXTERNO = 1 1/2, EM AÇO GALVANIZADO. AF_04/2019_PS</t>
  </si>
  <si>
    <t>111,59</t>
  </si>
  <si>
    <t>CORRIMÃO SIMPLES, DIÂMETRO EXTERNO = 1 1/2, EM ALUMÍNIO. AF_04/2019_PS</t>
  </si>
  <si>
    <t>94,69</t>
  </si>
  <si>
    <t>658,47</t>
  </si>
  <si>
    <t>634,47</t>
  </si>
  <si>
    <t>3.538,04</t>
  </si>
  <si>
    <t>1.471,31</t>
  </si>
  <si>
    <t>1.156,60</t>
  </si>
  <si>
    <t>1.350,53</t>
  </si>
  <si>
    <t>1.614,79</t>
  </si>
  <si>
    <t>1.458,45</t>
  </si>
  <si>
    <t>803,50</t>
  </si>
  <si>
    <t>906,96</t>
  </si>
  <si>
    <t>69,88</t>
  </si>
  <si>
    <t>81,36</t>
  </si>
  <si>
    <t>73,66</t>
  </si>
  <si>
    <t>147,84</t>
  </si>
  <si>
    <t>184,65</t>
  </si>
  <si>
    <t>120,46</t>
  </si>
  <si>
    <t>163,66</t>
  </si>
  <si>
    <t>180,54</t>
  </si>
  <si>
    <t>225,53</t>
  </si>
  <si>
    <t>194,10</t>
  </si>
  <si>
    <t>219,29</t>
  </si>
  <si>
    <t>298,04</t>
  </si>
  <si>
    <t>299,84</t>
  </si>
  <si>
    <t>355,74</t>
  </si>
  <si>
    <t>158,03</t>
  </si>
  <si>
    <t>INSTALAÇÃO DE VIDRO LISO INCOLOR, E = 3 MM, EM ESQUADRIA DE ALUMÍNIO OU PVC, FIXADO COM BAGUETE. AF_01/2021_PS</t>
  </si>
  <si>
    <t>373,23</t>
  </si>
  <si>
    <t>INSTALAÇÃO DE VIDRO LISO INCOLOR, E = 4 MM, EM ESQUADRIA DE ALUMÍNIO OU PVC, FIXADO COM BAGUETE. AF_01/2021_PS</t>
  </si>
  <si>
    <t>390,11</t>
  </si>
  <si>
    <t>INSTALAÇÃO DE VIDRO LISO FUME, E = 4 MM, EM ESQUADRIA DE ALUMÍNIO OU PVC, FIXADO COM BAGUETE. AF_01/2021_PS</t>
  </si>
  <si>
    <t>435,10</t>
  </si>
  <si>
    <t>INSTALAÇÃO DE VIDRO LISO INCOLOR, E = 5 MM, EM ESQUADRIA DE ALUMÍNIO OU PVC, FIXADO COM BAGUETE. AF_01/2021_PS</t>
  </si>
  <si>
    <t>365,16</t>
  </si>
  <si>
    <t>INSTALAÇÃO DE VIDRO LISO FUME, E = 5 MM, EM ESQUADRIA DE ALUMÍNIO OU PVC, FIXADO COM BAGUETE. AF_01/2021_PS</t>
  </si>
  <si>
    <t>401,96</t>
  </si>
  <si>
    <t>INSTALAÇÃO DE VIDRO LISO INCOLOR, E = 6 MM, EM ESQUADRIA DE ALUMÍNIO OU PVC, FIXADO COM BAGUETE. AF_01/2021_PS</t>
  </si>
  <si>
    <t>351,77</t>
  </si>
  <si>
    <t>INSTALAÇÃO DE VIDRO LISO FUME, E = 6 MM, EM ESQUADRIA DE ALUMÍNIO OU PVC, FIXADO COM BAGUETE. AF_01/2021_PS</t>
  </si>
  <si>
    <t>430,52</t>
  </si>
  <si>
    <t>INSTALAÇÃO DE VIDRO LISO INCOLOR, E = 8 MM, EM ESQUADRIA DE ALUMÍNIO OU PVC, FIXADO COM BAGUETE. AF_01/2021_PS</t>
  </si>
  <si>
    <t>398,01</t>
  </si>
  <si>
    <t>INSTALAÇÃO DE VIDRO LISO INCOLOR, E = 10 MM, EM ESQUADRIA DE ALUMÍNIO OU PVC, FIXADO COM BAGUETE. AF_01/2021_PS</t>
  </si>
  <si>
    <t>441,25</t>
  </si>
  <si>
    <t>INSTALAÇÃO DE VIDRO IMPRESSO, E = 4 MM, EM ESQUADRIA DE ALUMÍNIO OU PVC, FIXADO COM BAGUETE. AF_01/2021_PS</t>
  </si>
  <si>
    <t>367,60</t>
  </si>
  <si>
    <t>INSTALAÇÃO DE VIDRO ARAMADO, E = 6 MM, EM ESQUADRIA DE ALUMÍNIO OU PVC, FIXADO COM BAGUETE. AF_01/2021_PS</t>
  </si>
  <si>
    <t>545,16</t>
  </si>
  <si>
    <t>INSTALAÇÃO DE VIDRO ARAMADO, E = 7 MM, EM ESQUADRIA DE ALUMÍNIO OU PVC, FIXADO COM BAGUETE. AF_01/2021_PS</t>
  </si>
  <si>
    <t>509,26</t>
  </si>
  <si>
    <t>INSTALAÇÃO DE VIDRO LAMINADO, E = 8 MM (4+4), ENCAIXADO EM PERFIL U. AF_01/2021_PS</t>
  </si>
  <si>
    <t>876,72</t>
  </si>
  <si>
    <t>INSTALAÇÃO DE VIDRO LAMINADO, E = 12 MM (4+4+4), ENCAIXADO EM PERFIL U. AF_01/2021_PS</t>
  </si>
  <si>
    <t>1.666,43</t>
  </si>
  <si>
    <t>INSTALAÇÃO DE VIDRO LAMINADO, E = 15 MM (5+5+5), ENCAIXADO EM PERFIL U. AF_01/2021_PS</t>
  </si>
  <si>
    <t>1.893,70</t>
  </si>
  <si>
    <t>INSTALAÇÃO DE VIDRO TEMPERADO, E = 6 MM, ENCAIXADO EM PERFIL U. AF_01/2021_PS</t>
  </si>
  <si>
    <t>398,30</t>
  </si>
  <si>
    <t>INSTALAÇÃO DE VIDRO TEMPERADO, E = 8 MM, ENCAIXADO EM PERFIL U. AF_01/2021_PS</t>
  </si>
  <si>
    <t>464,94</t>
  </si>
  <si>
    <t>INSTALAÇÃO DE VIDRO TEMPERADO, E = 10 MM, ENCAIXADO EM PERFIL U. AF_01/2021_PS</t>
  </si>
  <si>
    <t>554,26</t>
  </si>
  <si>
    <t>1.137,91</t>
  </si>
  <si>
    <t>2.289,23</t>
  </si>
  <si>
    <t>2.019,96</t>
  </si>
  <si>
    <t>4.052,96</t>
  </si>
  <si>
    <t>20,59</t>
  </si>
  <si>
    <t>1.316,96</t>
  </si>
  <si>
    <t>696,99</t>
  </si>
  <si>
    <t>1.002,78</t>
  </si>
  <si>
    <t>799,50</t>
  </si>
  <si>
    <t>1.110,48</t>
  </si>
  <si>
    <t>94589</t>
  </si>
  <si>
    <t>CONTRAMARCO DE ALUMÍNIO, FIXAÇÃO COM ARGAMASSA - FORNECIMENTO E INSTALAÇÃO. AF_12/2019</t>
  </si>
  <si>
    <t>30,58</t>
  </si>
  <si>
    <t>94590</t>
  </si>
  <si>
    <t>CONTRAMARCO DE ALUMÍNIO, FIXAÇÃO COM PARAFUSO - FORNECIMENTO E INSTALAÇÃO. AF_12/2019</t>
  </si>
  <si>
    <t>26,45</t>
  </si>
  <si>
    <t>1.488,89</t>
  </si>
  <si>
    <t>1.178,36</t>
  </si>
  <si>
    <t>1.115,56</t>
  </si>
  <si>
    <t>1.036,02</t>
  </si>
  <si>
    <t>948,38</t>
  </si>
  <si>
    <t>872,12</t>
  </si>
  <si>
    <t>851,16</t>
  </si>
  <si>
    <t>829,42</t>
  </si>
  <si>
    <t>779,32</t>
  </si>
  <si>
    <t>1.146,56</t>
  </si>
  <si>
    <t>1.084,49</t>
  </si>
  <si>
    <t>1.006,52</t>
  </si>
  <si>
    <t>920,37</t>
  </si>
  <si>
    <t>835,13</t>
  </si>
  <si>
    <t>815,18</t>
  </si>
  <si>
    <t>795,60</t>
  </si>
  <si>
    <t>747,59</t>
  </si>
  <si>
    <t>829,15</t>
  </si>
  <si>
    <t>801,68</t>
  </si>
  <si>
    <t>134,84</t>
  </si>
  <si>
    <t>19,57</t>
  </si>
  <si>
    <t>127,53</t>
  </si>
  <si>
    <t>236,16</t>
  </si>
  <si>
    <t>387,09</t>
  </si>
  <si>
    <t>523,27</t>
  </si>
  <si>
    <t>603,39</t>
  </si>
  <si>
    <t>110,47</t>
  </si>
  <si>
    <t>142,56</t>
  </si>
  <si>
    <t>328,54</t>
  </si>
  <si>
    <t>56,85</t>
  </si>
  <si>
    <t>107,37</t>
  </si>
  <si>
    <t>202,34</t>
  </si>
  <si>
    <t>231,81</t>
  </si>
  <si>
    <t>60,01</t>
  </si>
  <si>
    <t>84,31</t>
  </si>
  <si>
    <t>115,06</t>
  </si>
  <si>
    <t>111,24</t>
  </si>
  <si>
    <t>215,15</t>
  </si>
  <si>
    <t>601,54</t>
  </si>
  <si>
    <t>574,16</t>
  </si>
  <si>
    <t>113,99</t>
  </si>
  <si>
    <t>175,68</t>
  </si>
  <si>
    <t>ESCAVAÇÃO MANUAL DE VIGA DE BORDA PARA RADIER. AF_09/2021</t>
  </si>
  <si>
    <t>65,94</t>
  </si>
  <si>
    <t>COMPACTAÇÃO MECÂNICA DE SOLO PARA EXECUÇÃO DE RADIER, PISO DE CONCRETO OU LAJE SOBRE SOLO, COM COMPACTADOR DE SOLOS A PERCUSSÃO. AF_09/2021</t>
  </si>
  <si>
    <t>COMPACTAÇÃO MECÂNICA DE SOLO PARA EXECUÇÃO DE RADIER, PISO DE CONCRETO OU LAJE SOBRE SOLO, COM COMPACTADOR DE SOLOS TIPO PLACA VIBRATÓRIA. AF_09/2021</t>
  </si>
  <si>
    <t>FABRICAÇÃO, MONTAGEM E DESMONTAGEM DE FORMA PARA RADIER, PISO DE CONCRETO OU LAJE SOBRE SOLO, EM MADEIRA SERRADA, 4 UTILIZAÇÕES. AF_09/2021</t>
  </si>
  <si>
    <t>141,54</t>
  </si>
  <si>
    <t>CAMADA SEPARADORA PARA EXECUÇÃO DE RADIER, PISO DE CONCRETO OU LAJE SOBRE SOLO, EM LONA PLÁSTICA. AF_09/2021</t>
  </si>
  <si>
    <t>3,15</t>
  </si>
  <si>
    <t>ARMAÇÃO PARA EXECUÇÃO DE RADIER, PISO DE CONCRETO OU LAJE SOBRE SOLO, COM USO DE TELA Q-92. AF_09/2021</t>
  </si>
  <si>
    <t>ARMAÇÃO PARA EXECUÇÃO DE RADIER, PISO DE CONCRETO OU LAJE SOBRE SOLO, COM USO DE TELA Q-113. AF_09/2021</t>
  </si>
  <si>
    <t>18,94</t>
  </si>
  <si>
    <t>ARMAÇÃO PARA EXECUÇÃO DE RADIER, PISO DE CONCRETO OU LAJE SOBRE SOLO, COM USO DE TELA Q-138. AF_09/2021</t>
  </si>
  <si>
    <t>ARMAÇÃO PARA EXECUÇÃO DE RADIER, PISO DE CONCRETO OU LAJE SOBRE SOLO, COM USO DE TELA Q-159. AF_09/2021</t>
  </si>
  <si>
    <t>ARMAÇÃO PARA EXECUÇÃO DE RADIER, PISO DE CONCRETO OU LAJE SOBRE SOLO, COM USO DE TELA Q-196. AF_09/2021</t>
  </si>
  <si>
    <t>ARMAÇÃO PARA EXECUÇÃO DE RADIER, PISO DE CONCRETO OU LAJE SOBRE SOLO, COM USO DE TELA Q-283. AF_09/2021</t>
  </si>
  <si>
    <t>CONCRETAGEM DE RADIER, PISO DE CONCRETO OU LAJE SOBRE SOLO, FCK 30 MPA - LANÇAMENTO, ADENSAMENTO E ACABAMENTO. AF_09/2021</t>
  </si>
  <si>
    <t>514,26</t>
  </si>
  <si>
    <t>ACABAMENTO POLIDO PARA PISO DE CONCRETO ARMADO OU LAJE SOBRE SOLO DE ALTA RESISTÊNCIA. AF_09/2021</t>
  </si>
  <si>
    <t>34,50</t>
  </si>
  <si>
    <t>EXECUÇÃO DE RADIER, ESPESSURA DE 10 CM, FCK = 30 MPA, COM USO DE FORMAS EM MADEIRA SERRADA. AF_09/2021</t>
  </si>
  <si>
    <t>169,36</t>
  </si>
  <si>
    <t>EXECUÇÃO DE RADIER, ESPESSURA DE 15 CM, FCK = 30 MPA, COM USO DE FORMAS EM MADEIRA SERRADA. AF_09/2021</t>
  </si>
  <si>
    <t>211,51</t>
  </si>
  <si>
    <t>EXECUÇÃO DE RADIER, ESPESSURA DE 20 CM, FCK = 30 MPA, COM USO DE FORMAS EM MADEIRA SERRADA. AF_09/2021</t>
  </si>
  <si>
    <t>249,09</t>
  </si>
  <si>
    <t>103,19</t>
  </si>
  <si>
    <t>136,09</t>
  </si>
  <si>
    <t>107,19</t>
  </si>
  <si>
    <t>103072</t>
  </si>
  <si>
    <t>EXECUÇÃO DE RADIER, ESPESSURA DE 25 CM, FCK = 30 MPA, COM USO DE FORMAS EM MADEIRA SERRADA. AF_09/2021</t>
  </si>
  <si>
    <t>295,34</t>
  </si>
  <si>
    <t>103073</t>
  </si>
  <si>
    <t>EXECUÇÃO DE RADIER, ESPESSURA DE 30 CM, FCK = 30 MPA, COM USO DE FORMAS EM MADEIRA SERRADA. AF_09/2021</t>
  </si>
  <si>
    <t>361,93</t>
  </si>
  <si>
    <t>103074</t>
  </si>
  <si>
    <t>EXECUÇÃO DE PISO DE CONCRETO, SEM ACABAMENTO SUPERFICIAL, ESPESSURA DE 15 CM, FCK = 30 MPA, COM USO DE FORMAS EM MADEIRA SERRADA. AF_09/2021</t>
  </si>
  <si>
    <t>162,93</t>
  </si>
  <si>
    <t>103075</t>
  </si>
  <si>
    <t>EXECUÇÃO DE PISO DE CONCRETO, COM ACABAMENTO SUPERFICIAL, ESPESSURA DE 15 CM, FCK = 30 MPA, COM USO DE FORMAS EM MADEIRA SERRADA. AF_09/2021</t>
  </si>
  <si>
    <t>197,43</t>
  </si>
  <si>
    <t>103076</t>
  </si>
  <si>
    <t>EXECUÇÃO DE LAJE SOBRE SOLO, ESPESSURA DE 10 CM, FCK = 30 MPA, COM USO DE FORMAS EM MADEIRA SERRADA. AF_09/2021</t>
  </si>
  <si>
    <t>103077</t>
  </si>
  <si>
    <t>EXECUÇÃO DE LAJE SOBRE SOLO, ESPESSURA DE 15 CM, FCK = 30 MPA, COM USO DE FORMAS EM MADEIRA SERRADA. AF_09/2021</t>
  </si>
  <si>
    <t>190,46</t>
  </si>
  <si>
    <t>103078</t>
  </si>
  <si>
    <t>EXECUÇÃO DE LAJE SOBRE SOLO, ESPESSURA DE 20 CM, FCK = 30 MPA, COM USO DE FORMAS EM MADEIRA SERRADA. AF_09/2021</t>
  </si>
  <si>
    <t>228,04</t>
  </si>
  <si>
    <t>103079</t>
  </si>
  <si>
    <t>EXECUÇÃO DE LAJE SOBRE SOLO, ESPESSURA DE 25 CM, FCK = 30 MPA, COM USO DE FORMAS EM MADEIRA SERRADA. AF_09/2021</t>
  </si>
  <si>
    <t>274,29</t>
  </si>
  <si>
    <t>103080</t>
  </si>
  <si>
    <t>EXECUÇÃO DE LAJE SOBRE SOLO, ESPESSURA DE 30 CM, FCK = 30 MPA, COM USO DE FORMAS EM MADEIRA SERRADA. AF_09/2021</t>
  </si>
  <si>
    <t>340,88</t>
  </si>
  <si>
    <t>112,26</t>
  </si>
  <si>
    <t>148,53</t>
  </si>
  <si>
    <t>48,91</t>
  </si>
  <si>
    <t>273,19</t>
  </si>
  <si>
    <t>206,29</t>
  </si>
  <si>
    <t>138,05</t>
  </si>
  <si>
    <t>32,85</t>
  </si>
  <si>
    <t>379,57</t>
  </si>
  <si>
    <t>233,95</t>
  </si>
  <si>
    <t>131,73</t>
  </si>
  <si>
    <t>155,82</t>
  </si>
  <si>
    <t>101,91</t>
  </si>
  <si>
    <t>60,61</t>
  </si>
  <si>
    <t>75,50</t>
  </si>
  <si>
    <t>57,07</t>
  </si>
  <si>
    <t>71,21</t>
  </si>
  <si>
    <t>54,18</t>
  </si>
  <si>
    <t>67,83</t>
  </si>
  <si>
    <t>52,09</t>
  </si>
  <si>
    <t>65,42</t>
  </si>
  <si>
    <t>47,69</t>
  </si>
  <si>
    <t>339,41</t>
  </si>
  <si>
    <t>232,14</t>
  </si>
  <si>
    <t>177,44</t>
  </si>
  <si>
    <t>262,30</t>
  </si>
  <si>
    <t>323,97</t>
  </si>
  <si>
    <t>179,35</t>
  </si>
  <si>
    <t>160,39</t>
  </si>
  <si>
    <t>223,95</t>
  </si>
  <si>
    <t>294,85</t>
  </si>
  <si>
    <t>146,88</t>
  </si>
  <si>
    <t>131,32</t>
  </si>
  <si>
    <t>195,27</t>
  </si>
  <si>
    <t>276,24</t>
  </si>
  <si>
    <t>125,31</t>
  </si>
  <si>
    <t>107,78</t>
  </si>
  <si>
    <t>180,35</t>
  </si>
  <si>
    <t>264,32</t>
  </si>
  <si>
    <t>113,78</t>
  </si>
  <si>
    <t>101,94</t>
  </si>
  <si>
    <t>145,84</t>
  </si>
  <si>
    <t>257,64</t>
  </si>
  <si>
    <t>94,94</t>
  </si>
  <si>
    <t>95,82</t>
  </si>
  <si>
    <t>133,24</t>
  </si>
  <si>
    <t>250,81</t>
  </si>
  <si>
    <t>123,00</t>
  </si>
  <si>
    <t>244,90</t>
  </si>
  <si>
    <t>80,28</t>
  </si>
  <si>
    <t>101,23</t>
  </si>
  <si>
    <t>233,31</t>
  </si>
  <si>
    <t>66,25</t>
  </si>
  <si>
    <t>386,50</t>
  </si>
  <si>
    <t>261,24</t>
  </si>
  <si>
    <t>120,45</t>
  </si>
  <si>
    <t>74,59</t>
  </si>
  <si>
    <t>114,79</t>
  </si>
  <si>
    <t>70,07</t>
  </si>
  <si>
    <t>110,05</t>
  </si>
  <si>
    <t>66,31</t>
  </si>
  <si>
    <t>99,91</t>
  </si>
  <si>
    <t>92,48</t>
  </si>
  <si>
    <t>87,48</t>
  </si>
  <si>
    <t>MONTAGEM E DESMONTAGEM DE FÔRMA DE LAJE MACIÇA, PÉ-DIREITO DUPLO, EM CHAPA DE MADEIRA COMPENSADA PLASTIFICADA, 10 UTILIZAÇÕES. AF_09/2020</t>
  </si>
  <si>
    <t>43,36</t>
  </si>
  <si>
    <t>40,95</t>
  </si>
  <si>
    <t>38,89</t>
  </si>
  <si>
    <t>74,94</t>
  </si>
  <si>
    <t>34,82</t>
  </si>
  <si>
    <t>205,62</t>
  </si>
  <si>
    <t>192,65</t>
  </si>
  <si>
    <t>231,34</t>
  </si>
  <si>
    <t>386,86</t>
  </si>
  <si>
    <t>218,14</t>
  </si>
  <si>
    <t>148,41</t>
  </si>
  <si>
    <t>242,35</t>
  </si>
  <si>
    <t>132,50</t>
  </si>
  <si>
    <t>167,09</t>
  </si>
  <si>
    <t>87,94</t>
  </si>
  <si>
    <t>200,32</t>
  </si>
  <si>
    <t>272,19</t>
  </si>
  <si>
    <t>139,81</t>
  </si>
  <si>
    <t>195,08</t>
  </si>
  <si>
    <t>93,90</t>
  </si>
  <si>
    <t>214,75</t>
  </si>
  <si>
    <t>173,00</t>
  </si>
  <si>
    <t>135,08</t>
  </si>
  <si>
    <t>251,75</t>
  </si>
  <si>
    <t>535,26</t>
  </si>
  <si>
    <t>456,07</t>
  </si>
  <si>
    <t>254,64</t>
  </si>
  <si>
    <t>218,41</t>
  </si>
  <si>
    <t>193,62</t>
  </si>
  <si>
    <t>178,07</t>
  </si>
  <si>
    <t>183,36</t>
  </si>
  <si>
    <t>135,16</t>
  </si>
  <si>
    <t>301,02</t>
  </si>
  <si>
    <t>180,40</t>
  </si>
  <si>
    <t>142,96</t>
  </si>
  <si>
    <t>271,10</t>
  </si>
  <si>
    <t>184,34</t>
  </si>
  <si>
    <t>138,26</t>
  </si>
  <si>
    <t>355,00</t>
  </si>
  <si>
    <t>190,83</t>
  </si>
  <si>
    <t>148,80</t>
  </si>
  <si>
    <t>292,31</t>
  </si>
  <si>
    <t>184,28</t>
  </si>
  <si>
    <t>137,16</t>
  </si>
  <si>
    <t>381,15</t>
  </si>
  <si>
    <t>561,40</t>
  </si>
  <si>
    <t>485,51</t>
  </si>
  <si>
    <t>284,39</t>
  </si>
  <si>
    <t>254,63</t>
  </si>
  <si>
    <t>222,38</t>
  </si>
  <si>
    <t>196,45</t>
  </si>
  <si>
    <t>180,18</t>
  </si>
  <si>
    <t>533,77</t>
  </si>
  <si>
    <t>446,47</t>
  </si>
  <si>
    <t>288,71</t>
  </si>
  <si>
    <t>255,94</t>
  </si>
  <si>
    <t>217,44</t>
  </si>
  <si>
    <t>177,57</t>
  </si>
  <si>
    <t>615,77</t>
  </si>
  <si>
    <t>516,70</t>
  </si>
  <si>
    <t>284,09</t>
  </si>
  <si>
    <t>218,55</t>
  </si>
  <si>
    <t>192,51</t>
  </si>
  <si>
    <t>178,01</t>
  </si>
  <si>
    <t>560,31</t>
  </si>
  <si>
    <t>467,11</t>
  </si>
  <si>
    <t>289,99</t>
  </si>
  <si>
    <t>217,81</t>
  </si>
  <si>
    <t>192,96</t>
  </si>
  <si>
    <t>631,93</t>
  </si>
  <si>
    <t>540,47</t>
  </si>
  <si>
    <t>279,67</t>
  </si>
  <si>
    <t>245,90</t>
  </si>
  <si>
    <t>213,64</t>
  </si>
  <si>
    <t>187,61</t>
  </si>
  <si>
    <t>173,11</t>
  </si>
  <si>
    <t>521,23</t>
  </si>
  <si>
    <t>438,45</t>
  </si>
  <si>
    <t>265,35</t>
  </si>
  <si>
    <t>238,16</t>
  </si>
  <si>
    <t>202,27</t>
  </si>
  <si>
    <t>163,43</t>
  </si>
  <si>
    <t>556,51</t>
  </si>
  <si>
    <t>478,34</t>
  </si>
  <si>
    <t>226,61</t>
  </si>
  <si>
    <t>196,42</t>
  </si>
  <si>
    <t>172,41</t>
  </si>
  <si>
    <t>162,11</t>
  </si>
  <si>
    <t>3.418,57</t>
  </si>
  <si>
    <t>4.130,51</t>
  </si>
  <si>
    <t>4.340,03</t>
  </si>
  <si>
    <t>4.426,93</t>
  </si>
  <si>
    <t>4.936,47</t>
  </si>
  <si>
    <t>4.975,24</t>
  </si>
  <si>
    <t>4.811,46</t>
  </si>
  <si>
    <t>4.217,07</t>
  </si>
  <si>
    <t>143,81</t>
  </si>
  <si>
    <t>271,25</t>
  </si>
  <si>
    <t>174,57</t>
  </si>
  <si>
    <t>103760</t>
  </si>
  <si>
    <t>MONTAGEM E DESMONTAGEM DE FÔRMA DE LAJE MACIÇA, PÉ-DIREITO SIMPLES, EM CHAPA DE MADEIRA COMPENSADA RESINADA E CIMBRAMENTO DE MADEIRA, 2 UTILIZAÇÕES. AF_03/2022</t>
  </si>
  <si>
    <t>103761</t>
  </si>
  <si>
    <t>MONTAGEM E DESMONTAGEM DE FÔRMA DE LAJE MACIÇA, PÉ-DIREITO SIMPLES, EM CHAPA DE MADEIRA COMPENSADA RESINADA E CIMBRAMENTO DE MADEIRA, 4 UTILIZAÇÕES. AF_03/2022</t>
  </si>
  <si>
    <t>103762</t>
  </si>
  <si>
    <t>MONTAGEM E DESMONTAGEM DE FÔRMA DE LAJE MACIÇA, PÉ-DIREITO SIMPLES, EM CHAPA DE MADEIRA COMPENSADA RESINADA E CIMBRAMENTO DE MADEIRA, 6 UTILIZAÇÕES. AF_03/2022</t>
  </si>
  <si>
    <t>70,79</t>
  </si>
  <si>
    <t>103763</t>
  </si>
  <si>
    <t>MONTAGEM E DESMONTAGEM DE FÔRMA DE LAJE MACIÇA, PÉ-DIREITO SIMPLES, EM CHAPA DE MADEIRA COMPENSADA RESINADA E CIMBRAMENTO DE MADEIRA, 8 UTILIZAÇÕES. AF_03/2022</t>
  </si>
  <si>
    <t>ARMAÇÃO VERTICAL DE ALVENARIA ESTRUTURAL; DIÂMETRO DE 10,0 MM. AF_09/2021</t>
  </si>
  <si>
    <t>11,22</t>
  </si>
  <si>
    <t>ARMAÇÃO VERTICAL DE ALVENARIA ESTRUTURAL; DIÂMETRO DE 12,5 MM. AF_09/2021</t>
  </si>
  <si>
    <t>ARMAÇÃO DE CINTA DE ALVENARIA ESTRUTURAL; DIÂMETRO DE 10,0 MM. AF_09/2021</t>
  </si>
  <si>
    <t>ARMAÇÃO DE VERGA E CONTRAVERGA DE ALVENARIA ESTRUTURAL; DIÂMETRO DE 8,0 MM. AF_09/2021</t>
  </si>
  <si>
    <t>16,93</t>
  </si>
  <si>
    <t>ARMAÇÃO DE VERGA E CONTRAVERGA DE ALVENARIA ESTRUTURAL; DIÂMETRO DE 10,0 MM. AF_09/2021</t>
  </si>
  <si>
    <t>13,03</t>
  </si>
  <si>
    <t>13,48</t>
  </si>
  <si>
    <t>16,14</t>
  </si>
  <si>
    <t>11,32</t>
  </si>
  <si>
    <t>ARMAÇÃO DE PILAR OU VIGA DE ESTRUTURA CONVENCIONAL DE CONCRETO ARMADO UTILIZANDO AÇO CA-60 DE 5,0 MM - MONTAGEM. AF_06/2022</t>
  </si>
  <si>
    <t>ARMAÇÃO DE PILAR OU VIGA DE ESTRUTURA CONVENCIONAL DE CONCRETO ARMADO UTILIZANDO AÇO CA-50 DE 6,3 MM - MONTAGEM. AF_06/2022</t>
  </si>
  <si>
    <t>14,03</t>
  </si>
  <si>
    <t>ARMAÇÃO DE PILAR OU VIGA DE ESTRUTURA CONVENCIONAL DE CONCRETO ARMADO UTILIZANDO AÇO CA-50 DE 8,0 MM - MONTAGEM. AF_06/2022</t>
  </si>
  <si>
    <t>ARMAÇÃO DE PILAR OU VIGA DE ESTRUTURA CONVENCIONAL DE CONCRETO ARMADO UTILIZANDO AÇO CA-50 DE 10,0 MM - MONTAGEM. AF_06/2022</t>
  </si>
  <si>
    <t>11,75</t>
  </si>
  <si>
    <t>ARMAÇÃO DE PILAR OU VIGA DE ESTRUTURA CONVENCIONAL DE CONCRETO ARMADO UTILIZANDO AÇO CA-50 DE 12,5 MM - MONTAGEM. AF_06/2022</t>
  </si>
  <si>
    <t>ARMAÇÃO DE PILAR OU VIGA DE ESTRUTURA CONVENCIONAL DE CONCRETO ARMADO UTILIZANDO AÇO CA-50 DE 16,0 MM - MONTAGEM. AF_06/2022</t>
  </si>
  <si>
    <t>ARMAÇÃO DE PILAR OU VIGA DE ESTRUTURA CONVENCIONAL DE CONCRETO ARMADO UTILIZANDO AÇO CA-50 DE 20,0 MM - MONTAGEM. AF_06/2022</t>
  </si>
  <si>
    <t>ARMAÇÃO DE PILAR OU VIGA DE ESTRUTURA CONVENCIONAL DE CONCRETO ARMADO UTILIZANDO AÇO CA-50 DE 25,0 MM - MONTAGEM. AF_06/2022</t>
  </si>
  <si>
    <t>ARMAÇÃO DE LAJE DE ESTRUTURA CONVENCIONAL DE CONCRETO ARMADO UTILIZANDO AÇO CA-60 DE 4,2 MM - MONTAGEM. AF_06/2022</t>
  </si>
  <si>
    <t>ARMAÇÃO DE LAJE DE ESTRUTURA CONVENCIONAL DE CONCRETO ARMADO UTILIZANDO AÇO CA-60 DE 5,0 MM - MONTAGEM. AF_06/2022</t>
  </si>
  <si>
    <t>ARMAÇÃO DE LAJE DE ESTRUTURA CONVENCIONAL DE CONCRETO ARMADO UTILIZANDO AÇO CA-50 DE 6,3 MM - MONTAGEM. AF_06/2022</t>
  </si>
  <si>
    <t>ARMAÇÃO DE LAJE DE ESTRUTURA CONVENCIONAL DE CONCRETO ARMADO UTILIZANDO AÇO CA-50 DE 8,0 MM - MONTAGEM. AF_06/2022</t>
  </si>
  <si>
    <t>ARMAÇÃO DE LAJE DE ESTRUTURA CONVENCIONAL DE CONCRETO ARMADO UTILIZANDO AÇO CA-50 DE 10,0 MM - MONTAGEM. AF_06/2022</t>
  </si>
  <si>
    <t>ARMAÇÃO DE LAJE DE ESTRUTURA CONVENCIONAL DE CONCRETO ARMADO UTILIZANDO AÇO CA-50 DE 12,5 MM - MONTAGEM. AF_06/2022</t>
  </si>
  <si>
    <t>ARMAÇÃO DE LAJE DE ESTRUTURA CONVENCIONAL DE CONCRETO ARMADO UTILIZANDO AÇO CA-50 DE 16,0 MM - MONTAGEM. AF_06/2022</t>
  </si>
  <si>
    <t>ARMAÇÃO DE LAJE DE ESTRUTURA CONVENCIONAL DE CONCRETO ARMADO UTILIZANDO AÇO CA-50 DE 20,0 MM - MONTAGEM. AF_06/2022</t>
  </si>
  <si>
    <t>CORTE E DOBRA DE AÇO CA-50, DIÂMETRO DE 25,0 MM. AF_06/2022</t>
  </si>
  <si>
    <t>CORTE E DOBRA DE AÇO CA-60, DIÂMETRO DE 4,2 MM. AF_06/2022</t>
  </si>
  <si>
    <t>CORTE E DOBRA DE AÇO CA-60, DIÂMETRO DE 5,0 MM. AF_06/2022</t>
  </si>
  <si>
    <t>CORTE E DOBRA DE AÇO CA-50, DIÂMETRO DE 6,3 MM. AF_06/2022</t>
  </si>
  <si>
    <t>10,61</t>
  </si>
  <si>
    <t>CORTE E DOBRA DE AÇO CA-50, DIÂMETRO DE 8,0 MM. AF_06/2022</t>
  </si>
  <si>
    <t>10,54</t>
  </si>
  <si>
    <t>CORTE E DOBRA DE AÇO CA-50, DIÂMETRO DE 10,0 MM. AF_06/2022</t>
  </si>
  <si>
    <t>CORTE E DOBRA DE AÇO CA-50, DIÂMETRO DE 12,5 MM. AF_06/2022</t>
  </si>
  <si>
    <t>CORTE E DOBRA DE AÇO CA-50, DIÂMETRO DE 16,0 MM. AF_06/2022</t>
  </si>
  <si>
    <t>CORTE E DOBRA DE AÇO CA-50, DIÂMETRO DE 20,0 MM. AF_06/2022</t>
  </si>
  <si>
    <t>CORTE E DOBRA DE AÇO CA-25, DIÂMETRO DE 6,3 MM. AF_06/2022</t>
  </si>
  <si>
    <t>CORTE E DOBRA DE AÇO CA-25, DIÂMETRO DE 8,0 MM. AF_06/2022</t>
  </si>
  <si>
    <t>9,78</t>
  </si>
  <si>
    <t>CORTE E DOBRA DE AÇO CA-25, DIÂMETRO DE 10,0 MM. AF_06/2022</t>
  </si>
  <si>
    <t>CORTE E DOBRA DE AÇO CA-25, DIÂMETRO DE 12,5 MM. AF_06/2022</t>
  </si>
  <si>
    <t>CORTE E DOBRA DE AÇO CA-25, DIÂMETRO DE 16,0 MM. AF_06/2022</t>
  </si>
  <si>
    <t>CORTE E DOBRA DE AÇO CA-25, DIÂMETRO DE 20,0 MM. AF_06/2022</t>
  </si>
  <si>
    <t>CORTE E DOBRA DE AÇO CA-25, DIÂMETRO DE 25,0 MM. AF_06/2022</t>
  </si>
  <si>
    <t>10,46</t>
  </si>
  <si>
    <t>ARMAÇÃO UTILIZANDO AÇO CA-25 DE 6,3 MM - MONTAGEM. AF_06/2022</t>
  </si>
  <si>
    <t>ARMAÇÃO UTILIZANDO AÇO CA-25 DE 8,0 MM - MONTAGEM. AF_06/2022</t>
  </si>
  <si>
    <t>ARMAÇÃO UTILIZANDO AÇO CA-25 DE 10,0 MM - MONTAGEM. AF_06/2022</t>
  </si>
  <si>
    <t>ARMAÇÃO UTILIZANDO AÇO CA-25 DE 12,5 MM - MONTAGEM. AF_06/2022</t>
  </si>
  <si>
    <t>ARMAÇÃO UTILIZANDO AÇO CA-25 DE 16,0 MM - MONTAGEM. AF_06/2022</t>
  </si>
  <si>
    <t>ARMAÇÃO UTILIZANDO AÇO CA-25 DE 20,0 MM - MONTAGEM. AF_06/2022</t>
  </si>
  <si>
    <t>ARMAÇÃO UTILIZANDO AÇO CA-25 DE 25,0 MM - MONTAGEM. AF_06/2022</t>
  </si>
  <si>
    <t>11,42</t>
  </si>
  <si>
    <t>ARMAÇÃO DE ESTRUTURAS DIVERSAS DE CONCRETO ARMADO, EXCETO VIGAS, PILARES, LAJES E FUNDAÇÕES, UTILIZANDO AÇO CA-60 DE 5,0 MM - MONTAGEM. AF_06/2022</t>
  </si>
  <si>
    <t>ARMAÇÃO DE ESTRUTURAS DIVERSAS DE CONCRETO ARMADO, EXCETO VIGAS, PILARES, LAJES E FUNDAÇÕES, UTILIZANDO AÇO CA-50 DE 6,3 MM - MONTAGEM. AF_06/2022</t>
  </si>
  <si>
    <t>ARMAÇÃO DE ESTRUTURAS DIVERSAS DE CONCRETO ARMADO, EXCETO VIGAS, PILARES, LAJES E FUNDAÇÕES, UTILIZANDO AÇO CA-50 DE 8,0 MM - MONTAGEM. AF_06/2022</t>
  </si>
  <si>
    <t>ARMAÇÃO DE ESTRUTURAS DIVERSAS DE CONCRETO ARMADO, EXCETO VIGAS, PILARES, LAJES E FUNDAÇÕES, UTILIZANDO AÇO CA-50 DE 10,0 MM - MONTAGEM. AF_06/2022</t>
  </si>
  <si>
    <t>ARMAÇÃO DE ESTRUTURAS DIVERSAS DE CONCRETO ARMADO, EXCETO VIGAS, PILARES, LAJES E FUNDAÇÕES, UTILIZANDO AÇO CA-50 DE 12,5 MM - MONTAGEM. AF_06/2022</t>
  </si>
  <si>
    <t>10,56</t>
  </si>
  <si>
    <t>ARMAÇÃO DE ESTRUTURAS DIVERSAS DE CONCRETO ARMADO, EXCETO VIGAS, PILARES, LAJES E FUNDAÇÕES, UTILIZANDO AÇO CA-50 DE 16,0 MM - MONTAGEM. AF_06/2022</t>
  </si>
  <si>
    <t>ARMAÇÃO DE ESTRUTURAS DIVERSAS DE CONCRETO ARMADO, EXCETO VIGAS, PILARES, LAJES E FUNDAÇÕES, UTILIZANDO AÇO CA-50 DE 20,0 MM - MONTAGEM. AF_06/2022</t>
  </si>
  <si>
    <t>ARMAÇÃO DE ESTRUTURAS DIVERSAS DE CONCRETO ARMADO, EXCETO VIGAS, PILARES, LAJES E FUNDAÇÕES, UTILIZANDO AÇO CA-50 DE 25,0 MM - MONTAGEM. AF_06/2022</t>
  </si>
  <si>
    <t>11,07</t>
  </si>
  <si>
    <t>CORTE E DOBRA DE AÇO CA-50, DIÂMERO DE 32 MM. AF_06/2022</t>
  </si>
  <si>
    <t>MONTAGEM DE ARMADURA DE ESTACAS, DIÂMETRO = 8,0 MM. AF_09/2021_PS</t>
  </si>
  <si>
    <t>13,36</t>
  </si>
  <si>
    <t>MONTAGEM DE ARMADURA DE ESTACAS, DIÂMETRO = 10,0 MM. AF_09/2021_PS</t>
  </si>
  <si>
    <t>MONTAGEM DE ARMADURA DE ESTACAS, DIÂMETRO = 12,5 MM. AF_09/2021_PS</t>
  </si>
  <si>
    <t>MONTAGEM DE ARMADURA DE ESTACAS, DIÂMETRO = 16,0 MM. AF_09/2021_PS</t>
  </si>
  <si>
    <t>MONTAGEM DE ARMADURA DE ESTACAS, DIÂMETRO = 20,0 MM. AF_09/2021_PS</t>
  </si>
  <si>
    <t>MONTAGEM DE ARMADURA DE ESTACAS, DIÂMETRO = 25,0 MM. AF_09/2021_PS</t>
  </si>
  <si>
    <t>MONTAGEM DE ARMADURA DE ESTACAS, DIÂMETRO = 32,0 MM. AF_09/2021_PE</t>
  </si>
  <si>
    <t>MONTAGEM DE ARMADURA TRANSVERSAL DE ESTACAS DE SEÇÃO CIRCULAR, DIÂMETRO = 5,0 MM. AF_09/2021_PS</t>
  </si>
  <si>
    <t>MONTAGEM DE ARMADURA TRANSVERSAL DE ESTACAS DE SEÇÃO CIRCULAR, DIÂMETRO = 6,30 MM. AF_09/2021_PS</t>
  </si>
  <si>
    <t>MONTAGEM DE ARMADURA TRANVERSAL DE ESTACAS DE SEÇÃO RETANGULAR, DIÂMETRO = 5,0 MM. AF_09/2021_PS</t>
  </si>
  <si>
    <t>MONTAGEM DE ARMADURA TRANSVERSAL DE ESTACAS DE SEÇÃO RETANGULAR, DIÂMETRO = 6,30 MM. AF_09/2021_PS</t>
  </si>
  <si>
    <t>16,98</t>
  </si>
  <si>
    <t>11,71</t>
  </si>
  <si>
    <t>102920</t>
  </si>
  <si>
    <t>ARMAÇÃO DE CINTA DE ALVENARIA ESTRUTURAL; DIÂMETRO DE 12,5 MM. AF_09/2021</t>
  </si>
  <si>
    <t>102921</t>
  </si>
  <si>
    <t>ARMAÇÃO VERTICAL DE ALVENARIA ESTRUTURAL; DIÂMETRO DE 16,0 MM. AF_09/2021</t>
  </si>
  <si>
    <t>102922</t>
  </si>
  <si>
    <t>ARMAÇÃO DE VERGA E CONTRAVERGA DE ALVENARIA ESTRUTURAL; DIÂMETRO DE 16,0 MM. AF_09/2021</t>
  </si>
  <si>
    <t>9,34</t>
  </si>
  <si>
    <t>102923</t>
  </si>
  <si>
    <t>ARMAÇÃO DE CINTA DE ALVENARIA ESTRUTURAL; DIÂMETRO DE 16,0 MM. AF_09/2021</t>
  </si>
  <si>
    <t>103088</t>
  </si>
  <si>
    <t>ARMAÇÃO DE VERGA E CONTRAVERGA DE ALVENARIA ESTRUTURAL; DIÂMETRO DE 12,5 MM. AF_09/2021</t>
  </si>
  <si>
    <t>104104</t>
  </si>
  <si>
    <t>ARMAÇÃO DE ESTRUTURAS DIVERSAS DE CONCRETO ARMADO, EXCETO VIGAS, PILARES, LAJES E FUNDAÇÕES, UTILIZANDO AÇO CA-50 DE 32,0 MM - MONTAGEM. AF_06/2022</t>
  </si>
  <si>
    <t>11,59</t>
  </si>
  <si>
    <t>104105</t>
  </si>
  <si>
    <t>ARMAÇÃO DE PILAR OU VIGA DE ESTRUTURA CONVENCIONAL DE CONCRETO ARMADO UTILIZANDO AÇO CA-50 DE 32,0 MM. AF_06/2022</t>
  </si>
  <si>
    <t>104106</t>
  </si>
  <si>
    <t>ARMAÇÃO DE PILAR OU VIGA DE ESTRUTURA DE CONCRETO ARMADO EMBUTIDA EM ALVENARIA DE VEDAÇÃO UTILIZANDO AÇO CA-50 DE 16,0 MM - MONTAGEM. AF_06/2022</t>
  </si>
  <si>
    <t>104107</t>
  </si>
  <si>
    <t>ARMAÇÃO DE PILAR OU VIGA DE ESTRUTURA DE CONCRETO ARMADO EMBUTIDA EM ALVENARIA DE VEDAÇÃO UTILIZANDO AÇO CA-50 DE 12,5 MM - MONTAGEM. AF_06/2022</t>
  </si>
  <si>
    <t>104108</t>
  </si>
  <si>
    <t>ARMAÇÃO DE PILAR OU VIGA DE ESTRUTURA DE CONCRETO ARMADO EMBUTIDA EM ALVENARIA DE VEDAÇÃO UTILIZANDO AÇO CA-50 DE 10,0 MM - MONTAGEM. AF_06/2022</t>
  </si>
  <si>
    <t>104109</t>
  </si>
  <si>
    <t>ARMAÇÃO DE PILAR OU VIGA DE ESTRUTURA DE CONCRETO ARMADO EMBUTIDA EM ALVENARIA DE VEDAÇÃO UTILIZANDO AÇO CA-50 DE 8,0 MM - MONTAGEM. AF_06/2022</t>
  </si>
  <si>
    <t>104110</t>
  </si>
  <si>
    <t>ARMAÇÃO DE PILAR OU VIGA DE ESTRUTURA DE CONCRETO ARMADO EMBUTIDA EM ALVENARIA DE VEDAÇÃO UTILIZANDO AÇO CA-50 DE 6,3 MM - MONTAGEM. AF_06/2022</t>
  </si>
  <si>
    <t>104111</t>
  </si>
  <si>
    <t>ARMAÇÃO DE PILAR OU VIGA DE ESTRUTURA DE CONCRETO ARMADO EMBUTIDA EM ALVENARIA DE VEDAÇÃO UTILIZANDO AÇO CA-60 DE 5,0 MM - MONTAGEM. AF_06/2022</t>
  </si>
  <si>
    <t>GRAUTEAMENTO VERTICAL EM ALVENARIA ESTRUTURAL. AF_09/2021</t>
  </si>
  <si>
    <t>964,71</t>
  </si>
  <si>
    <t>GRAUTEAMENTO DE CINTA INTERMEDIÁRIA OU DE CONTRAVERGA EM ALVENARIA ESTRUTURAL. AF_09/2021</t>
  </si>
  <si>
    <t>811,92</t>
  </si>
  <si>
    <t>GRAUTEAMENTO DE CINTA SUPERIOR OU DE VERGA EM ALVENARIA ESTRUTURAL. AF_09/2021</t>
  </si>
  <si>
    <t>925,63</t>
  </si>
  <si>
    <t>GRAUTE FGK=15 MPA; TRAÇO 1:0,04:2,2:2,5 (EM MASSA SECA DE CIMENTO/CAL/AREIA GROSSA/BRITA 0) - PREPARO MECÂNICO COM BETONEIRA 400 L. AF_09/2021</t>
  </si>
  <si>
    <t>GRAUTE FGK=20 MPA; TRAÇO 1:0,04:1,8:2,1 (EM MASSA SECA DE CIMENTO/ CAL/ AREIA GROSSA/ BRITA 0) - PREPARO MECÂNICO COM BETONEIRA 400 L. AF_09/2021</t>
  </si>
  <si>
    <t>496,52</t>
  </si>
  <si>
    <t>GRAUTE FGK=25 MPA; TRAÇO 1:0,02:1,3:1,6 (EM MASSA SECA DE CIMENTO/ CAL/ AREIA GROSSA/ BRITA 0) - PREPARO MECÂNICO COM BETONEIRA 400 L. AF_09/2021</t>
  </si>
  <si>
    <t>555,35</t>
  </si>
  <si>
    <t>GRAUTE FGK=30 MPA; TRAÇO 1:0,02:0,9:1,2 (EM MASSA SECA DE CIMENTO/ CAL/ AREIA GROSSA/ BRITA 0) - PREPARO MECÂNICO COM BETONEIRA 400 L. AF_09/2021</t>
  </si>
  <si>
    <t>650,53</t>
  </si>
  <si>
    <t>GRAUTE FGK=15 MPA; TRAÇO 1:2,2:2,5:0,3 (EM MASSA SECA DE CIMENTO/ AREIA GROSSA/ BRITA 0/ ADITIVO) - PREPARO MECÂNICO COM BETONEIRA 400 L. AF_09/2021</t>
  </si>
  <si>
    <t>439,33</t>
  </si>
  <si>
    <t>GRAUTE FGK=20 MPA; TRAÇO 1:1,8:2,1:0,4 (EM MASSA SECA DE CIMENTO/ AREIA GROSSA/ BRITA 0/ ADITIVO) - PREPARO MECÂNICO COM BETONEIRA 400 L. AF_09/2021</t>
  </si>
  <si>
    <t>490,36</t>
  </si>
  <si>
    <t>GRAUTE FGK=25 MPA; TRAÇO 1:1,3:1,6:0,4 (EM MASSA SECA DE CIMENTO/ AREIA GROSSA/ BRITA 0/ ADITIVO) - PREPARO MECÂNICO COM BETONEIRA 400 L. AF_09/2021</t>
  </si>
  <si>
    <t>552,27</t>
  </si>
  <si>
    <t>GRAUTE FGK=30 MPA; TRAÇO 1:0,9:1,2:0,6 (EM MASSA SECA DE CIMENTO/ AREIA GROSSA/ BRITA 0/ ADITIVO) - PREPARO MECÂNICO COM BETONEIRA 400 L. AF_09/2021</t>
  </si>
  <si>
    <t>653,86</t>
  </si>
  <si>
    <t>342,55</t>
  </si>
  <si>
    <t>382,77</t>
  </si>
  <si>
    <t>421,75</t>
  </si>
  <si>
    <t>438,79</t>
  </si>
  <si>
    <t>454,87</t>
  </si>
  <si>
    <t>524,23</t>
  </si>
  <si>
    <t>338,11</t>
  </si>
  <si>
    <t>375,29</t>
  </si>
  <si>
    <t>407,48</t>
  </si>
  <si>
    <t>431,07</t>
  </si>
  <si>
    <t>447,19</t>
  </si>
  <si>
    <t>514,51</t>
  </si>
  <si>
    <t>406,48</t>
  </si>
  <si>
    <t>442,40</t>
  </si>
  <si>
    <t>640,21</t>
  </si>
  <si>
    <t>733,16</t>
  </si>
  <si>
    <t>557,79</t>
  </si>
  <si>
    <t>566,08</t>
  </si>
  <si>
    <t>CONCRETAGEM DE EDIFICAÇÕES (PAREDES E LAJES) FEITAS COM SISTEMA DE FÔRMAS MANUSEÁVEIS, COM CONCRETO USINADO AUTOADENSÁVEL FCK 25 MPA - LANÇAMENTO E ACABAMENTO. AF_10/2021</t>
  </si>
  <si>
    <t>539,75</t>
  </si>
  <si>
    <t>CONCRETAGEM DE LAJES EM EDIFICAÇÕES UNIFAMILIARES FEITAS COM SISTEMA DE FÔRMAS MANUSEÁVEIS, COM CONCRETO USINADO BOMBEÁVEL FCK 25 MPA - LANÇAMENTO, ADENSAMENTO E ACABAMENTO (EXCLUSIVE BOMBA LANÇA). AF_10/2021</t>
  </si>
  <si>
    <t>561,35</t>
  </si>
  <si>
    <t>CONCRETAGEM DE PAREDES EM EDIFICAÇÕES UNIFAMILIARES FEITAS COM SISTEMA DE FÔRMAS MANUSEÁVEIS, COM CONCRETO USINADO BOMBEÁVEL FCK 25 MPA - LANÇAMENTO, ADENSAMENTO E ACABAMENTO (EXCLUSIVE BOMBA LANÇA). AF_10/2021</t>
  </si>
  <si>
    <t>544,80</t>
  </si>
  <si>
    <t>CONCRETAGEM DE PLATIBANDA EM EDIFICAÇÕES UNIFAMILIARES FEITAS COM SISTEMA DE FÔRMAS MANUSEÁVEIS, COM CONCRETO USINADO BOMBEÁVEL FCK 25 MPA, - LANÇAMENTO, ADENSAMENTO E ACABAMENTO (EXCLUSIVE BOMBA LANÇA). AF_10/2021</t>
  </si>
  <si>
    <t>594,05</t>
  </si>
  <si>
    <t>CONCRETAGEM DE LAJES EM EDIFICAÇÕES MULTIFAMILIARES FEITAS COM SISTEMA DE FÔRMAS MANUSEÁVEIS, COM CONCRETO USINADO BOMBEÁVEL FCK 25 MPA - LANÇAMENTO, ADENSAMENTO E ACABAMENTO (EXCLUSIVE BOMBA LANÇA). AF_10/2021</t>
  </si>
  <si>
    <t>565,82</t>
  </si>
  <si>
    <t>CONCRETAGEM DE PAREDES EM EDIFICAÇÕES MULTIFAMILIARES FEITAS COM SISTEMA DE FÔRMAS MANUSEÁVEIS, COM CONCRETO USINADO BOMBEÁVEL FCK 25 MPA - LANÇAMENTO, ADENSAMENTO E ACABAMENTO (EXCLUSIVE BOMBA LANÇA). AF_10/2021</t>
  </si>
  <si>
    <t>547,87</t>
  </si>
  <si>
    <t>CONCRETAGEM DE PLATIBANDA EM EDIFICAÇÕES MULTIFAMILIARES FEITAS COM SISTEMA DE FÔRMAS MANUSEÁVEIS, COM CONCRETO USINADO BOMBEÁVEL FCK 25 MPA - LANÇAMENTO, ADENSAMENTO E ACABAMENTO (EXCLUSIVE BOMBA LANÇA). AF_10/2021</t>
  </si>
  <si>
    <t>617,36</t>
  </si>
  <si>
    <t>CONCRETAGEM DE PLATIBANDA EM EDIFICAÇÕES UNIFAMILIARES FEITAS COM SISTEMA DE FÔRMAS MANUSEÁVEIS, COM CONCRETO USINADO AUTOADENSÁVEL FCK 25 MPA - LANÇAMENTO E ACABAMENTO. AF_10/2021</t>
  </si>
  <si>
    <t>573,24</t>
  </si>
  <si>
    <t>CONCRETAGEM DE PLATIBANDA EM EDIFICAÇÕES MULTIFAMILIARES FEITAS COM SISTEMA DE FÔRMAS MANUSEÁVEIS, COM CONCRETO USINADO AUTOADENSÁVEL FCK 25 MPA - LANÇAMENTO E ACABAMENTO. AF_10/2021</t>
  </si>
  <si>
    <t>579,65</t>
  </si>
  <si>
    <t>CONCRETAGEM DE EDIFICAÇÕES (PAREDES E LAJES) FEITAS COM SISTEMA DE FÔRMAS MANUSEÁVEIS, COM CONCRETO USINADO BOMBEÁVEL FCK 25 MPA - LANÇAMENTO, ADENSAMENTO E ACABAMENTO (EXCLUSIVE BOMBA LANÇA). AF_10/2021</t>
  </si>
  <si>
    <t>553,07</t>
  </si>
  <si>
    <t>432,97</t>
  </si>
  <si>
    <t>471,79</t>
  </si>
  <si>
    <t>514,91</t>
  </si>
  <si>
    <t>532,05</t>
  </si>
  <si>
    <t>565,97</t>
  </si>
  <si>
    <t>617,12</t>
  </si>
  <si>
    <t>428,72</t>
  </si>
  <si>
    <t>464,61</t>
  </si>
  <si>
    <t>500,76</t>
  </si>
  <si>
    <t>528,10</t>
  </si>
  <si>
    <t>557,22</t>
  </si>
  <si>
    <t>615,23</t>
  </si>
  <si>
    <t>498,23</t>
  </si>
  <si>
    <t>531,65</t>
  </si>
  <si>
    <t>530,28</t>
  </si>
  <si>
    <t>103183</t>
  </si>
  <si>
    <t>CONCRETAGEM DE ESCADAS EM EDIFICAÇÕES MULTIFAMILIARES FEITAS COM SISTEMA DE FÔRMAS MANUSEÁVEIS - CONCRETO USINADO BOMBEÁVEL, FCK 25 MPA - LANÇAMENTO, ADENSAMENTO E ACABAMENTO (EXCLUSIVE BOMBA LANÇA). AF_10/2021</t>
  </si>
  <si>
    <t>597,12</t>
  </si>
  <si>
    <t>103184</t>
  </si>
  <si>
    <t>CONCRETAGEM DE ESCADAS EM EDIFICAÇÕES MULTIFAMILIARES FEITAS COM SISTEMA DE FÔRMAS MANUSEÁVEIS - CONCRETO USINADO AUTOADENSÁVEL, FCK 25 MPA - LANÇAMENTO, ADENSAMENTO E ACABAMENTO. AF_10/2021</t>
  </si>
  <si>
    <t>552,70</t>
  </si>
  <si>
    <t>103669</t>
  </si>
  <si>
    <t>CONCRETAGEM DE PILARES, FCK = 25 MPA,  COM USO DE BALDES - LANÇAMENTO, ADENSAMENTO E ACABAMENTO. AF_02/2022</t>
  </si>
  <si>
    <t>839,73</t>
  </si>
  <si>
    <t>103670</t>
  </si>
  <si>
    <t>LANÇAMENTO COM USO DE BALDES, ADENSAMENTO E ACABAMENTO DE CONCRETO EM ESTRUTURAS. AF_02/2022</t>
  </si>
  <si>
    <t>311,76</t>
  </si>
  <si>
    <t>103671</t>
  </si>
  <si>
    <t>CONCRETAGEM DE PILARES, FCK = 25 MPA, COM USO DE GRUA - LANÇAMENTO, ADENSAMENTO E ACABAMENTO. AF_02/2022</t>
  </si>
  <si>
    <t>578,52</t>
  </si>
  <si>
    <t>103672</t>
  </si>
  <si>
    <t>CONCRETAGEM DE PILARES, FCK = 25 MPA, COM USO DE BOMBA - LANÇAMENTO, ADENSAMENTO E ACABAMENTO. AF_02/2022</t>
  </si>
  <si>
    <t>541,23</t>
  </si>
  <si>
    <t>103673</t>
  </si>
  <si>
    <t>LANÇAMENTO COM USO DE BOMBA, ADENSAMENTO E ACABAMENTO DE CONCRETO EM ESTRUTURAS. AF_02/2022</t>
  </si>
  <si>
    <t>103674</t>
  </si>
  <si>
    <t>CONCRETAGEM DE VIGAS E LAJES, FCK=25 MPA, PARA LAJES PREMOLDADAS COM USO DE BOMBA - LANÇAMENTO, ADENSAMENTO E ACABAMENTO. AF_02/2022</t>
  </si>
  <si>
    <t>562,88</t>
  </si>
  <si>
    <t>103675</t>
  </si>
  <si>
    <t>CONCRETAGEM DE VIGAS E LAJES, FCK=25 MPA, PARA LAJES MACIÇAS OU NERVURADAS COM USO DE BOMBA - LANÇAMENTO, ADENSAMENTO E ACABAMENTO. AF_02/2022</t>
  </si>
  <si>
    <t>542,04</t>
  </si>
  <si>
    <t>103676</t>
  </si>
  <si>
    <t>CONCRETAGEM DE VIGAS E LAJES, FCK=25 MPA, PARA LAJES PREMOLDADAS COM JERICAS EM ELEVADOR DE CABO EM EDIFICAÇÃO DE MULTIPAVIMENTOS ATÉ 16 ANDARES - LANÇAMENTO, ADENSAMENTO E ACABAMENTO. AF_02/2022</t>
  </si>
  <si>
    <t>898,41</t>
  </si>
  <si>
    <t>103677</t>
  </si>
  <si>
    <t>CONCRETAGEM DE VIGAS E LAJES, FCK=25 MPA, PARA LAJES MACIÇAS OU NERVURADAS COM JERICAS EM ELEVADOR DE CABO EM EDIFICAÇÃO DE MULTIPAVIMENTOS ATÉ 16 ANDARES  - LANÇAMENTO, ADENSAMENTO E ACABAMENTO. AF_02/2022</t>
  </si>
  <si>
    <t>720,00</t>
  </si>
  <si>
    <t>103678</t>
  </si>
  <si>
    <t>CONCRETAGEM DE VIGAS E LAJES, FCK=25 MPA, PARA LAJES PREMOLDADAS COM JERICAS EM CREMALHEIRA EM EDIFICAÇÃO DE MULTIPAVIMENTOS ATÉ 16 ANDARES  - LANÇAMENTO, ADENSAMENTO E ACABAMENTO. AF_02/2022</t>
  </si>
  <si>
    <t>798,39</t>
  </si>
  <si>
    <t>103679</t>
  </si>
  <si>
    <t>CONCRETAGEM DE VIGAS E LAJES, FCK=25 MPA, PARA LAJES MACIÇAS OU NERVURADAS COM JERICAS EM CREMALHEIRA EM EDIFICAÇÃO DE MULTIPAVIMENTOS ATÉ 16 ANDARES - LANÇAMENTO, ADENSAMENTO E ACABAMENTO. AF_02/2022</t>
  </si>
  <si>
    <t>675,57</t>
  </si>
  <si>
    <t>103680</t>
  </si>
  <si>
    <t>CONCRETAGEM DE VIGAS E LAJES, FCK=25 MPA, PARA LAJES PREMOLDADAS COM GRUA DE CAÇAMBA DE 350 L EM EDIFICAÇÃO DE MULTIPAVIMENTOS ATÉ 16 ANDARES - LANÇAMENTO, ADENSAMENTO E ACABAMENTO. AF_02/2022</t>
  </si>
  <si>
    <t>726,53</t>
  </si>
  <si>
    <t>103681</t>
  </si>
  <si>
    <t>CONCRETAGEM DE VIGAS E LAJES, FCK=25 MPA, PARA LAJES MACIÇAS OU NERVURADAS COM GRUA DE CAÇAMBA DE 500 L EM EDIFICAÇÃO DE MULTIPAVIMENTOS ATÉ 16 ANDARES - LANÇAMENTO, ADENSAMENTO E ACABAMENTO. AF_02/2022</t>
  </si>
  <si>
    <t>606,14</t>
  </si>
  <si>
    <t>103682</t>
  </si>
  <si>
    <t>CONCRETAGEM DE VIGAS E LAJES, FCK=25 MPA, PARA QUALQUER TIPO DE LAJE COM BALDES EM EDIFICAÇÃO TÉRREA - LANÇAMENTO, ADENSAMENTO E ACABAMENTO. AF_02/2022</t>
  </si>
  <si>
    <t>858,36</t>
  </si>
  <si>
    <t>103683</t>
  </si>
  <si>
    <t>CONCRETAGEM DE VIGAS E LAJES, FCK=25 MPA, PARA QUALQUER TIPO DE LAJE COM BALDES EM EDIFICAÇÃO DE MULTIPAVIMENTOS ATÉ 04 ANDARES - LANÇAMENTO, ADENSAMENTO E ACABAMENTO. AF_02/2022</t>
  </si>
  <si>
    <t>1.160,86</t>
  </si>
  <si>
    <t>103684</t>
  </si>
  <si>
    <t>CONCRETAGEM DE RESERVATÓRIOS, FCK=25 MPA, COM USO DE BOMBA - LANÇAMENTO, ADENSAMENTO E ACABAMENTO. AF_02/2022</t>
  </si>
  <si>
    <t>560,06</t>
  </si>
  <si>
    <t>103685</t>
  </si>
  <si>
    <t>CONCRETAGEM DE MURETAS, FCK=25 MPA, COM USO DE BOMBA - LANÇAMENTO, ADENSAMENTO E ACABAMENTO. AF_02/2022</t>
  </si>
  <si>
    <t>546,89</t>
  </si>
  <si>
    <t>103686</t>
  </si>
  <si>
    <t>CONCRETAGEM DE ESCADAS, FCK=25 MPA, COM USO DE BOMBA - LANÇAMENTO, ADENSAMENTO E ACABAMENTO. AF_02/2022</t>
  </si>
  <si>
    <t>610,65</t>
  </si>
  <si>
    <t>103687</t>
  </si>
  <si>
    <t>CONCRETAGEM DE PILARES, FCK=25 MPA, COM USO DE JERICAS EM ELEVADOR DE CABO - LANÇAMENTO, ADENSAMENTO E ACABAMENTO. AF_02/2022</t>
  </si>
  <si>
    <t>969,27</t>
  </si>
  <si>
    <t>103688</t>
  </si>
  <si>
    <t>CONCRETAGEM DE PILARES, FCK=25 MPA, COM USO DE JERICAS EM CREMALHEIRA - LANÇAMENTO, ADENSAMENTO E ACABAMENTO. AF_02/2022</t>
  </si>
  <si>
    <t>713,26</t>
  </si>
  <si>
    <t>185,91</t>
  </si>
  <si>
    <t>174,70</t>
  </si>
  <si>
    <t>872,93</t>
  </si>
  <si>
    <t>665,61</t>
  </si>
  <si>
    <t>98575</t>
  </si>
  <si>
    <t>TRATAMENTO DE JUNTA DE DILATAÇÃO, COM TARUGO DE POLIETILENO E SELANTE PU, INCLUSO PREENCHIMENTO COM ESPUMA EXPANSIVA PU. AF_06/2018</t>
  </si>
  <si>
    <t>104,72</t>
  </si>
  <si>
    <t>98577</t>
  </si>
  <si>
    <t>TRATAMENTO DE JUNTA SERRADA, COM TARUGO DE POLIETILENO E SELANTE À BASE DE SILICONE. AF_06/2018</t>
  </si>
  <si>
    <t>49,12</t>
  </si>
  <si>
    <t>54,52</t>
  </si>
  <si>
    <t>69,16</t>
  </si>
  <si>
    <t>40,61</t>
  </si>
  <si>
    <t>103,66</t>
  </si>
  <si>
    <t>118,02</t>
  </si>
  <si>
    <t>95,24</t>
  </si>
  <si>
    <t>118,68</t>
  </si>
  <si>
    <t>44,73</t>
  </si>
  <si>
    <t>47,33</t>
  </si>
  <si>
    <t>65,20</t>
  </si>
  <si>
    <t>113,40</t>
  </si>
  <si>
    <t>38,05</t>
  </si>
  <si>
    <t>27,61</t>
  </si>
  <si>
    <t>14,38</t>
  </si>
  <si>
    <t>71,75</t>
  </si>
  <si>
    <t>36,67</t>
  </si>
  <si>
    <t>3.396,24</t>
  </si>
  <si>
    <t>2.964,41</t>
  </si>
  <si>
    <t>2.424,75</t>
  </si>
  <si>
    <t>1.460,30</t>
  </si>
  <si>
    <t>3.213,19</t>
  </si>
  <si>
    <t>PEÇA CIRCULAR PRÉ-MOLDADA, VOLUME DE CONCRETO DE 10 A 30 LITROS, TAXA DE FIBRA DE POLIPROPILENO APROXIMADA DE 6 KG/M³. AF_01/2018_PS</t>
  </si>
  <si>
    <t>4.931,04</t>
  </si>
  <si>
    <t>2.835,22</t>
  </si>
  <si>
    <t>1.999,65</t>
  </si>
  <si>
    <t>103,43</t>
  </si>
  <si>
    <t>130,35</t>
  </si>
  <si>
    <t>116,88</t>
  </si>
  <si>
    <t>145,47</t>
  </si>
  <si>
    <t>134,66</t>
  </si>
  <si>
    <t>129,15</t>
  </si>
  <si>
    <t>153,36</t>
  </si>
  <si>
    <t>148,67</t>
  </si>
  <si>
    <t>623,33</t>
  </si>
  <si>
    <t>641,74</t>
  </si>
  <si>
    <t>650,95</t>
  </si>
  <si>
    <t>669,35</t>
  </si>
  <si>
    <t>73,31</t>
  </si>
  <si>
    <t>106,58</t>
  </si>
  <si>
    <t>211,73</t>
  </si>
  <si>
    <t>283,30</t>
  </si>
  <si>
    <t>VIGA METÁLICA EM PERFIL LAMINADO OU SOLDADO EM AÇO ESTRUTURAL, COM CONEXÕES PARAFUSADAS, INCLUSOS MÃO DE OBRA, TRANSPORTE E IÇAMENTO UTILIZANDO GUINDASTE - FORNECIMENTO E INSTALAÇÃO. AF_01/2020_PSA</t>
  </si>
  <si>
    <t>VIGA METÁLICA EM PERFIL LAMINADO OU SOLDADO EM AÇO ESTRUTURAL, COM CONEXÕES SOLDADAS, INCLUSOS MÃO DE OBRA, TRANSPORTE E IÇAMENTO UTILIZANDO GUINDASTE - FORNECIMENTO E INSTALAÇÃO. AF_01/2020_PA</t>
  </si>
  <si>
    <t>16,45</t>
  </si>
  <si>
    <t>PILAR METÁLICO PERFIL LAMINADO/SOLDADO EM AÇO ESTRUTURAL, COM CONEXÕES PARAFUSADAS, INCLUSOS MÃO DE OBRA, TRANSPORTE E IÇAMENTO UTILIZANDO GUINDASTE - FORNECIMENTO E INSTALAÇÃO. AF_01/2020_PSA</t>
  </si>
  <si>
    <t>PILAR METÁLICO PERFIL LAMINADO OU SOLDADO EM AÇO ESTRUTURAL, COM CONEXÕES SOLDADAS, INCLUSOS MÃO DE OBRA, TRANSPORTE E IÇAMENTO UTILIZANDO GUINDASTE - FORNECIMENTO E INSTALAÇÃO. AF_01/2020_PA</t>
  </si>
  <si>
    <t>CONTRAVENTAMENTO COM CANTONEIRAS DE AÇO, ABAS IGUAIS, COM CONEXÕES PARAFUSADAS, INCLUSOS MÃO DE OBRA, TRANSPORTE E IÇAMENTO UTILIZANDO TALHA MANUAL, PARA EDIFÍCIOS DE ATÉ 2 PAVIMENTOS - FORNECIMENTO E INSTALAÇÃO. AF_01/2020_PSA</t>
  </si>
  <si>
    <t>CONTRAVENTAMENTO COM CANTONEIRAS DE AÇO, ABAS IGUAIS, COM CONEXÕES SOLDADAS, INCLUSOS MÃO DE OBRA, TRANSPORTE E IÇAMENTO UTILIZANDO TALHA MANUAL, PARA EDIFÍCIOS DE ATÉ 2 PAVIMENTOS - FORNECIMENTO E INSTALAÇÃO. AF_01/2020_PA</t>
  </si>
  <si>
    <t>CONTRAVENTAMENTO COM CANTONEIRAS DE AÇO, ABAS IGUAIS, COM CONEXÕES PARAFUSADAS, INCLUSOS MÃO DE OBRA, TRANSPORTE E IÇAMENTO UTILIZANDO GUINDASTE, PARA EDIFÍCIOS DE 3 A 5 PAVIMENTOS - FORNECIMENTO E INSTALAÇÃO. AF_01/2020_PSA</t>
  </si>
  <si>
    <t>CONTRAVENTAMENTO COM CANTONEIRAS DE AÇO, ABAS IGUAIS, COM CONEXÕES SOLDADAS, INCLUSOS MÃO DE OBRA, TRANSPORTE E IÇAMENTO UTILIZANDO GUINDASTE, PARA EDIFÍCIOS DE 3 A 5 PAVIMENTOS - FORNECIMENTO E INSTALAÇÃO. AF_01/2020_PA</t>
  </si>
  <si>
    <t>CONTRAVENTAMENTO COM CANTONEIRAS DE AÇO, ABAS IGUAIS, COM CONEXÕES PARAFUSADAS, INCLUSOS MÃO DE OBRA, TRANSPORTE E IÇAMENTO UTILIZANDO GRUA, PARA EDIFÍCIOS DE 6 A 10 PAVIMENTOS - FORNECIMENTO E INSTALAÇÃO. AF_01/2020_PSA</t>
  </si>
  <si>
    <t>CONTRAVENTAMENTO COM CANTONEIRAS DE AÇO, ABAS IGUAIS, COM CONEXÕES SOLDADAS, INCLUSOS MÃO DE OBRA, TRANSPORTE E IÇAMENTO UTILIZANDO GRUA, PARA EDIFÍCIOS DE 6 A 10 PAVIMENTOS - FORNECIMENTO E INSTALAÇÃO. AF_01/2020_PA</t>
  </si>
  <si>
    <t>17,67</t>
  </si>
  <si>
    <t>ESTRUTURA TRELIÇADA DE COBERTURA, TIPO ARCO, COM LIGAÇÕES SOLDADAS, INCLUSOS PERFIS METÁLICOS, CHAPAS METÁLICAS, MÃO DE OBRA E TRANSPORTE COM GUINDASTE - FORNECIMENTO E INSTALAÇÃO. AF_01/2020_PSA</t>
  </si>
  <si>
    <t>ESTRUTURA TRELIÇADA DE COBERTURA, TIPO SHED, COM LIGAÇÕES SOLDADAS, INCLUSOS PERFIS METÁLICOS, CHAPAS METÁLICAS, MÃO DE OBRA E TRANSPORTE COM GUINDASTE - FORNECIMENTO E INSTALAÇÃO. AF_01/2020_PSA</t>
  </si>
  <si>
    <t>ESTRUTURA TRELIÇADA DE COBERTURA, TIPO FINK, COM LIGAÇÕES SOLDADAS, INCLUSOS PERFIS METÁLICOS, CHAPAS METÁLICAS, MÃO DE OBRA E TRANSPORTE COM GUINDASTE - FORNECIMENTO E INSTALAÇÃO. AF_01/2020_PSA</t>
  </si>
  <si>
    <t>ESTRUTURA TRELIÇADA DE COBERTURA, TIPO ARCO, COM LIGAÇÕES PARAFUSADAS, INCLUSOS PERFIS METÁLICOS, CHAPAS METÁLICAS, MÃO DE OBRA E TRANSPORTE COM GUINDASTE - FORNECIMENTO E INSTALAÇÃO. AF_01/2020_PSA</t>
  </si>
  <si>
    <t>ESTRUTURA TRELIÇADA DE COBERTURA, TIPO SHED, COM LIGAÇÕES PARAFUSADAS, INCLUSOS PERFIS METÁLICOS, CHAPAS METÁLICAS, MÃO DE OBRA E TRANSPORTE COM GUINDASTE - FORNECIMENTO E INSTALAÇÃO. AF_01/2020_PSA</t>
  </si>
  <si>
    <t>14,68</t>
  </si>
  <si>
    <t>ESTRUTURA TRELIÇADA DE COBERTURA, TIPO FINK, COM LIGAÇÕES PARAFUSADAS, INCLUSOS PERFIS METÁLICOS, CHAPAS METÁLICAS, MÃO DE OBRA E TRANSPORTE COM GUINDASTE - FORNECIMENTO E INSTALAÇÃO. AF_01/2020_PSA</t>
  </si>
  <si>
    <t>103795</t>
  </si>
  <si>
    <t>FABRICAÇÃO, MONTAGEM E DESMONTAGEM DE FÔRMA PARA ESCADA HIDRÁULICA, EM CHAPA DE MADEIRA COMPENSADA RESINADA, E = 17 MM, 3 UTILIZAÇÕES. AF_08/2022</t>
  </si>
  <si>
    <t>80,27</t>
  </si>
  <si>
    <t>103796</t>
  </si>
  <si>
    <t>FABRICAÇÃO, MONTAGEM E DESMONTAGEM DE FÔRMA PARA BACIA DE DISSIPAÇÃO, EM MADEIRA SERRADA, E = 25 MM, 2 UTILIZAÇÕES. AF_08/2022</t>
  </si>
  <si>
    <t>103797</t>
  </si>
  <si>
    <t>ARMAÇÃO DE DESCIDA DÁGUA UTILIZANDO AÇO CA-60 DE 5 MM - MONTAGEM. AF_08/2022</t>
  </si>
  <si>
    <t>103798</t>
  </si>
  <si>
    <t>CONCRETAGEM DE DISSIPADOR DE ENERGIA, CONCRETO USINADO, FCK = 20 MPA, COM USO DE BOMBA - LANÇAMENTO, ADENSAMENTO E ACABAMENTO. AF_08/2022</t>
  </si>
  <si>
    <t>549,02</t>
  </si>
  <si>
    <t>103799</t>
  </si>
  <si>
    <t>PEDRA DE MÃO FIXADA COM CONCRETO PARA BACIA DE DISSIPAÇÃO, 40% DE CONCRETO EM VOLUME, FCK = 20 MPA, COM USO DE JERICA E PREPARO EM BETONEIRA DE 600 L - AREIA, BRITA E PEDRA DE MÃO COMERCIAIS - LANÇAMENTO, ADENSAMENTO E ACABAMENTO. AF_08/2022</t>
  </si>
  <si>
    <t>366,88</t>
  </si>
  <si>
    <t>103800</t>
  </si>
  <si>
    <t>PEDRA ARGAMASSADA COM CIMENTO E AREIA 1:3, 40% DE ARGAMASSA EM VOLUME - AREIA E PEDRA DE MÃO COMERCIAIS - FORNECIMENTO E ASSENTAMENTO. AF_08/2022</t>
  </si>
  <si>
    <t>463,07</t>
  </si>
  <si>
    <t>103801</t>
  </si>
  <si>
    <t>CONCRETAGEM DE DISSIPADOR DE ENERGIA, FCK = 20 MPA, COM USO DE JERICAS E PREPARO EM BETONEIRA DE 600 L - AREIA E BRITA COMERCIAIS - LANÇAMENTO, ADENSAMENTO E ACABAMENTO. AF_08/2022</t>
  </si>
  <si>
    <t>587,68</t>
  </si>
  <si>
    <t>103925</t>
  </si>
  <si>
    <t>ESCADA HIDRÁULICA, LARGURA ATÉ 1M, TIPO DESCIDA DÁGUA DE CORTE OU ATERRO EM DEGRAUS (DCD 02, 04 E DAD 02), EM CONCRETO USINADO, FCK = 20 MPA, LANÇADO COM BOMBA, INCLUINDO ARMAÇÃO, MATERIAIS E FÔRMAS (3 UTILIZAÇÕES). AF_08/2022</t>
  </si>
  <si>
    <t>1.575,01</t>
  </si>
  <si>
    <t>103926</t>
  </si>
  <si>
    <t>ESCADA HIDRÁULICA, LARGURA DE 1 A 4,1 M, TIPO DESCIDA DÁGUA DE ATERRO EM DEGRAUS (DAD 04, 06, 08, 10, 12, 14, 16, 18), EM CONCRETO USINADO, FCK = 20 MPA, LANÇADO COM BOMBA, INCLUINDO ARMAÇÃO, MATERIAIS E FÔRMAS (3 UTILIZAÇÕES). AF_08/2022</t>
  </si>
  <si>
    <t>103928</t>
  </si>
  <si>
    <t>BACIA DE DISSIPAÇÃO, TIPO BACIA EM PEDRA DE MÃO ARGAMASSADA (DES 01, 02, 03, 04), LANÇADO MANUALMENTE, INCLUINDO MATERIAIS E FÔRMAS (2 UTILIZAÇÕES). AF_08/2022</t>
  </si>
  <si>
    <t>103929</t>
  </si>
  <si>
    <t>BACIA DE DISSIPAÇÃO, TIPO BACIA COM DENTES DE CONCRETO (01), COM PREPARO MANUAL, FCK = 20 MPA, LANÇADO MANUALMENTE, INCLUINDO MATERIAIS E FÔRMAS (2 UTILIZAÇÕES). AF_08/2022</t>
  </si>
  <si>
    <t>1.101,33</t>
  </si>
  <si>
    <t>103930</t>
  </si>
  <si>
    <t>BACIA DE DISSIPAÇÃO, LARGURA ATÉ 1 M, TIPO BACIA EM PEDRA DE MÃO FIXADA COM CONCRETO (DEB 01, 02), COM PREPARO MANUAL, FCK = 20 MPA, LANÇADO MANUALMENTE, INCLUINDO MATERIAIS E FÔRMAS (2 UTILIZAÇÕES). AF_08/2022</t>
  </si>
  <si>
    <t>680,50</t>
  </si>
  <si>
    <t>103931</t>
  </si>
  <si>
    <t>BACIA DE DISSIPAÇÃO, LARGURA DE 1 A 4 M, TIPO BACIA EM PEDRA DE MÃO FIXADA COM CONCRETO (DEB 03, 04, 05, 06), COM PREPARO MANUAL, FCK = 20 MPA, LANÇADO MANUALMENTE, INCLUINDO MATERIAIS E FÔRMAS (2 UTILIZAÇÕES). AF_08/2022</t>
  </si>
  <si>
    <t>502,37</t>
  </si>
  <si>
    <t>103932</t>
  </si>
  <si>
    <t>BACIA DE DISSIPAÇÃO, LARGURA DE 4 A 9,2 M, TIPO BACIA EM PEDRA DE MÃO FIXADA COM CONCRETO (DEB 07, 08, 09, 10, 11, 12, 13), COM PREPARO MANUAL, FCK = 20 MPA, LANÇADO MANUALMENTE, INCLUINDO MATERIAIS E FÔRMAS (2 UTILIZAÇÕES). AF_08/2022</t>
  </si>
  <si>
    <t>476,26</t>
  </si>
  <si>
    <t>103933</t>
  </si>
  <si>
    <t>DESCIDA D'ÁGUA RÁPIDA (DAR 03), EM CONCRETO USINADO, FCK = 20 MPA, LANÇADO COM BOMBA, INCLUINDO ARMAÇÃO, MATERIAIS E FÔRMAS (2 UTILIZAÇÕES). AF_08/2022</t>
  </si>
  <si>
    <t>1.394,75</t>
  </si>
  <si>
    <t>104466</t>
  </si>
  <si>
    <t>COMPOSIÇÃO PARAMÉTRICA PARA FORNECIMENTO E MONTAGEM DE ESTRUTURA METÁLICA PARA ESTRUTURA PRINCIPAL DE EDIFICAÇÕES (PILARES, VIGAS E CONTRAVENTAMENTO). AF_11/2022</t>
  </si>
  <si>
    <t>28,91</t>
  </si>
  <si>
    <t>104467</t>
  </si>
  <si>
    <t>COMPOSIÇÃO PARAMÉTRICA PARA FORNECIMENTO E MONTAGEM DE ESTRUTURA METÁLICA PARA COBERTURA DE EDIFICAÇÕES COM ESTRUTURA DE APOIO. AF_11/2022</t>
  </si>
  <si>
    <t>40,50</t>
  </si>
  <si>
    <t>104468</t>
  </si>
  <si>
    <t>COMPOSIÇÃO PARAMÉTRICA PARA FORNECIMENTO E MONTAGEM DE ESTRUTURA METÁLICA PARA GALPÕES SEM PONTE ROLANTE. AF_11/2022</t>
  </si>
  <si>
    <t>104469</t>
  </si>
  <si>
    <t>COMPOSIÇÃO PARAMÉTRICA PARA FORNECIMENTO E MONTAGEM DE ESTRUTURA METÁLICA PARA GALPÕES COM PONTE ROLANTE. AF_11/2022</t>
  </si>
  <si>
    <t>55,91</t>
  </si>
  <si>
    <t>104470</t>
  </si>
  <si>
    <t>COMPOSIÇÃO PARAMÉTRICA PARA FORNECIMENTO E MONTAGEM DE ESTRUTURA METÁLICA PARA COBERTURA DE GALPÕES COM ESTRUTURA DE APOIO EM VIGAS. AF_11/2022</t>
  </si>
  <si>
    <t>104471</t>
  </si>
  <si>
    <t>COMPOSIÇÃO PARAMÉTRICA PARA FORNECIMENTO E MONTAGEM DE ESTRUTURA METÁLICA PARA COBERTURA DE GALPÕES COM ESTRUTURA DE APOIO EM TRELIÇA TIPO FINK. AF_11/2022</t>
  </si>
  <si>
    <t>104472</t>
  </si>
  <si>
    <t>COMPOSIÇÃO PARAMÉTRICA PARA FORNECIMENTO E MONTAGEM DE ESTRUTURA METÁLICA PARA COBERTURA DE GALPÕES COM ESTRUTURA DE APOIO EM TRELIÇA TIPO ARCO. AF_11/2022</t>
  </si>
  <si>
    <t>41,53</t>
  </si>
  <si>
    <t>104483</t>
  </si>
  <si>
    <t>COMPOSIÇÃO PARAMÉTRICA PARA EXECUÇÃO DE ESTRUTURAS DE CONCRETO ARMADO CONVENCIONAL, PARA EDIFICAÇÃO HABITACIONAL MULTIFAMILIAR (PRÉDIO), ATÉ 4 PAVIMENTOS, FCK = 25 MPA. AF_11/2022</t>
  </si>
  <si>
    <t>2.118,99</t>
  </si>
  <si>
    <t>104484</t>
  </si>
  <si>
    <t>COMPOSIÇÃO PARAMÉTRICA PARA EXECUÇÃO DE ESTRUTURAS DE CONCRETO ARMADO, PARA EDIFICAÇÃO HABITACIONAL UNIFAMILIAR COM DOIS PAVIMENTOS (CASA ISOLADA), FCK = 25 MPA. AF_11/2022</t>
  </si>
  <si>
    <t>3.661,19</t>
  </si>
  <si>
    <t>104485</t>
  </si>
  <si>
    <t>COMPOSIÇÃO PARAMÉTRICA EXECUÇÃO DE ESTRUTURAS DE CONCRETO ARMADO, PARA EDIFICAÇÃO HABITACIONAL UNIFAMILIAR COM DOIS PAVIMENTOS (CASA EM EMPREENDIMENTOS), FCK = 25 MPA. AF_11/2022</t>
  </si>
  <si>
    <t>2.849,33</t>
  </si>
  <si>
    <t>104486</t>
  </si>
  <si>
    <t>COMPOSIÇÃO PARAMÉTRICA PARA EXECUÇÃO DE ESTRUTURAS DE CONCRETO ARMADO, PARA EDIFICAÇÃO HABITACIONAL UNIFAMILIAR TÉRREA (CASA ISOLADA), FCK = 25 MPA. AF_11/2022</t>
  </si>
  <si>
    <t>3.089,25</t>
  </si>
  <si>
    <t>104487</t>
  </si>
  <si>
    <t>COMPOSIÇÃO PARAMÉTRICA PARA EXECUÇÃO DE ESTRUTURAS DE CONCRETO ARMADO, PARA EDIFICAÇÃO HABITACIONAL UNIFAMILIAR TÉRREA (CASA EM EMPREENDIMENTOS), FCK = 25 MPA. AF_11/2022</t>
  </si>
  <si>
    <t>2.484,22</t>
  </si>
  <si>
    <t>104488</t>
  </si>
  <si>
    <t>COMPOSIÇÃO PARAMÉTRICA PARA EXECUÇÃO DE ESTRUTURAS DE CONCRETO ARMADO, PARA EDIFICAÇÃO INSTITUCIONAL TÉRREA, FCK = 25 MPA. AF_11/2022</t>
  </si>
  <si>
    <t>2.396,50</t>
  </si>
  <si>
    <t>104489</t>
  </si>
  <si>
    <t>COMPOSIÇÃO PARAMÉTRICA PARA EXECUÇÃO DE ESCADA EM CONCRETO ARMADO, MOLDADA IN LOCO, FCK = 25 MPA. AF_11/2022</t>
  </si>
  <si>
    <t>3.724,18</t>
  </si>
  <si>
    <t>104490</t>
  </si>
  <si>
    <t>COMPOSIÇÃO PARAMÉTRICA PARA EXECUÇÃO DE ESTRUTURAS DE CONCRETO ARMADO CONVENCIONAL, PARA EDIFICAÇÃO HABITACIONAL MULTIFAMILIAR (PRÉDIO), DE 5 A 8 PAVIMENTOS, FCK = 25 MPA. AF_11/2022</t>
  </si>
  <si>
    <t>2.335,42</t>
  </si>
  <si>
    <t>49,97</t>
  </si>
  <si>
    <t>43,86</t>
  </si>
  <si>
    <t>197,41</t>
  </si>
  <si>
    <t>123,95</t>
  </si>
  <si>
    <t>44,66</t>
  </si>
  <si>
    <t>35,52</t>
  </si>
  <si>
    <t>51,29</t>
  </si>
  <si>
    <t>66,30</t>
  </si>
  <si>
    <t>82,03</t>
  </si>
  <si>
    <t>40,79</t>
  </si>
  <si>
    <t>63,61</t>
  </si>
  <si>
    <t>15,75</t>
  </si>
  <si>
    <t>18,69</t>
  </si>
  <si>
    <t>8,81</t>
  </si>
  <si>
    <t>20,73</t>
  </si>
  <si>
    <t>13,67</t>
  </si>
  <si>
    <t>13,09</t>
  </si>
  <si>
    <t>26,67</t>
  </si>
  <si>
    <t>ELETRODUTO RÍGIDO ROSCÁVEL, PVC, DN 50 MM (1 1/2"), PARA REDE ENTERRADA DE DISTRIBUIÇÃO DE ENERGIA ELÉTRICA - FORNECIMENTO E INSTALAÇÃO. AF_12/2021</t>
  </si>
  <si>
    <t>ELETRODUTO RÍGIDO ROSCÁVEL, PVC, DN 60 MM (2"), PARA REDE ENTERRADA DE DISTRIBUIÇÃO DE ENERGIA ELÉTRICA - FORNECIMENTO E INSTALAÇÃO. AF_12/2021</t>
  </si>
  <si>
    <t>ELETRODUTO RÍGIDO ROSCÁVEL, PVC, DN 75 MM (2 1/2"), PARA REDE ENTERRADA DE DISTRIBUIÇÃO DE ENERGIA ELÉTRICA - FORNECIMENTO E INSTALAÇÃO. AF_12/2021</t>
  </si>
  <si>
    <t>53,85</t>
  </si>
  <si>
    <t>ELETRODUTO RÍGIDO ROSCÁVEL, PVC, DN 85 MM (3"), PARA REDE ENTERRADA DE DISTRIBUIÇÃO DE ENERGIA ELÉTRICA - FORNECIMENTO E INSTALAÇÃO. AF_12/2021</t>
  </si>
  <si>
    <t>ELETRODUTO RÍGIDO ROSCÁVEL, PVC, DN 110 MM (4"), PARA REDE ENTERRADA DE DISTRIBUIÇÃO DE ENERGIA ELÉTRICA - FORNECIMENTO E INSTALAÇÃO. AF_12/2021</t>
  </si>
  <si>
    <t>101,47</t>
  </si>
  <si>
    <t>ELETRODUTO RÍGIDO SOLDÁVEL, PVC, DN 20 MM (½''), APARENTE - FORNECIMENTO E INSTALAÇÃO. AF_10/2022</t>
  </si>
  <si>
    <t>ELETRODUTO RÍGIDO SOLDÁVEL, PVC, DN 25 MM (3/4''), APARENTE - FORNECIMENTO E INSTALAÇÃO. AF_10/2022</t>
  </si>
  <si>
    <t>14,63</t>
  </si>
  <si>
    <t>ELETRODUTO RÍGIDO SOLDÁVEL, PVC, DN 32 MM (1''), APARENTE - FORNECIMENTO E INSTALAÇÃO. AF_10/2022</t>
  </si>
  <si>
    <t>ELETRODUTO FLEXÍVEL CORRUGADO, PEAD, DN 50 (1 1/2"), PARA REDE ENTERRADA DE DISTRIBUIÇÃO DE ENERGIA ELÉTRICA - FORNECIMENTO E INSTALAÇÃO. AF_12/2021</t>
  </si>
  <si>
    <t>8,82</t>
  </si>
  <si>
    <t>ELETRODUTO FLEXÍVEL CORRUGADO, PEAD, DN 63 (2"), PARA REDE ENTERRADA DE DISTRIBUIÇÃO DE ENERGIA ELÉTRICA - FORNECIMENTO E INSTALAÇÃO. AF_12/2021</t>
  </si>
  <si>
    <t>ELETRODUTO FLEXÍVEL CORRUGADO, PEAD, DN 90 (3"), PARA REDE ENTERRADA DE DISTRIBUIÇÃO DE ENERGIA ELÉTRICA - FORNECIMENTO E INSTALAÇÃO. AF_12/2021</t>
  </si>
  <si>
    <t>ELETRODUTO FLEXÍVEL CORRUGADO, PEAD, DN 100 (4"), PARA REDE ENTERRADA DE DISTRIBUIÇÃO DE ENERGIA ELÉTRICA - FORNECIMENTO E INSTALAÇÃO. AF_12/2021</t>
  </si>
  <si>
    <t>9,87</t>
  </si>
  <si>
    <t>13,18</t>
  </si>
  <si>
    <t>17,24</t>
  </si>
  <si>
    <t>26,37</t>
  </si>
  <si>
    <t>LUVA PARA ELETRODUTO, PVC, ROSCÁVEL, DN 50 MM (1 1/2"), PARA REDE ENTERRADA DE DISTRIBUIÇÃO DE ENERGIA ELÉTRICA - FORNECIMENTO E INSTALAÇÃO. AF_12/2021</t>
  </si>
  <si>
    <t>17,18</t>
  </si>
  <si>
    <t>LUVA PARA ELETRODUTO, PVC, ROSCÁVEL, DN 60 MM (2"), PARA REDE ENTERRADA DE DISTRIBUIÇÃO DE ENERGIA ELÉTRICA - FORNECIMENTO E INSTALAÇÃO. AF_12/2021</t>
  </si>
  <si>
    <t>21,28</t>
  </si>
  <si>
    <t>LUVA PARA ELETRODUTO, PVC, ROSCÁVEL, DN 75 MM (2 1/2"), PARA REDE ENTERRADA DE DISTRIBUIÇÃO DE ENERGIA ELÉTRICA - FORNECIMENTO E INSTALAÇÃO. AF_12/2021</t>
  </si>
  <si>
    <t>33,04</t>
  </si>
  <si>
    <t>LUVA PARA ELETRODUTO, PVC, ROSCÁVEL, DN 85 MM (3"), PARA REDE ENTERRADA DE DISTRIBUIÇÃO DE ENERGIA ELÉTRICA - FORNECIMENTO E INSTALAÇÃO. AF_12/2021</t>
  </si>
  <si>
    <t>40,48</t>
  </si>
  <si>
    <t>LUVA PARA ELETRODUTO, PVC, ROSCÁVEL, DN 110 MM (4"), PARA REDE ENTERRADA DE DISTRIBUIÇÃO DE ENERGIA ELÉTRICA - FORNECIMENTO E INSTALAÇÃO. AF_12/2021</t>
  </si>
  <si>
    <t>61,71</t>
  </si>
  <si>
    <t>CURVA 90 GRAUS PARA ELETRODUTO, PVC, ROSCÁVEL, DN 50 MM (1 1/2"), PARA REDE ENTERRADA DE DISTRIBUIÇÃO DE ENERGIA ELÉTRICA - FORNECIMENTO E INSTALAÇÃO. AF_12/2021</t>
  </si>
  <si>
    <t>26,31</t>
  </si>
  <si>
    <t>CURVA 90 GRAUS PARA ELETRODUTO, PVC, ROSCÁVEL, DN 60 MM (2"), PARA REDE ENTERRADA DE DISTRIBUIÇÃO DE ENERGIA ELÉTRICA - FORNECIMENTO E INSTALAÇÃO. AF_12/2021</t>
  </si>
  <si>
    <t>CURVA 90 GRAUS PARA ELETRODUTO, PVC, ROSCÁVEL, DN 75 MM (2 1/2"), PARA REDE ENTERRADA DE DISTRIBUIÇÃO DE ENERGIA ELÉTRICA - FORNECIMENTO E INSTALAÇÃO. AF_12/2021</t>
  </si>
  <si>
    <t>CURVA 90 GRAUS PARA ELETRODUTO, PVC, ROSCÁVEL, DN 85 MM (3"), PARA REDE ENTERRADA DE DISTRIBUIÇÃO DE ENERGIA ELÉTRICA - FORNECIMENTO E INSTALAÇÃO. AF_12/2021</t>
  </si>
  <si>
    <t>CURVA 90 GRAUS PARA ELETRODUTO, PVC, ROSCÁVEL, DN 110 MM (4"), PARA REDE ENTERRADA DE DISTRIBUIÇÃO DE ENERGIA ELÉTRICA - FORNECIMENTO E INSTALAÇÃO. AF_12/2021</t>
  </si>
  <si>
    <t>102,64</t>
  </si>
  <si>
    <t>104395</t>
  </si>
  <si>
    <t>CONDULETE DE PVC, TIPO E, PARA ELETRODUTO DE PVC SOLDÁVEL DN 20 MM (1/2''), APARENTE - FORNECIMENTO E INSTALAÇÃO. AF_10/2022</t>
  </si>
  <si>
    <t>2,96</t>
  </si>
  <si>
    <t>3,53</t>
  </si>
  <si>
    <t>24,10</t>
  </si>
  <si>
    <t>10,20</t>
  </si>
  <si>
    <t>CABO DE COBRE FLEXÍVEL ISOLADO, 25 MM², ANTI-CHAMA 0,6/1,0 KV, PARA REDE ENTERRADA DE DISTRIBUIÇÃO DE ENERGIA ELÉTRICA - FORNECIMENTO E INSTALAÇÃO. AF_12/2021</t>
  </si>
  <si>
    <t>CABO DE COBRE FLEXÍVEL ISOLADO, 35 MM², ANTI-CHAMA 0,6/1,0 KV, PARA REDE ENTERRADA DE DISTRIBUIÇÃO DE ENERGIA ELÉTRICA - FORNECIMENTO E INSTALAÇÃO. AF_12/2021</t>
  </si>
  <si>
    <t>37,19</t>
  </si>
  <si>
    <t>CABO DE COBRE FLEXÍVEL ISOLADO, 50 MM², ANTI-CHAMA 0,6/1,0 KV, PARA REDE ENTERRADA DE DISTRIBUIÇÃO DE ENERGIA ELÉTRICA - FORNECIMENTO E INSTALAÇÃO. AF_12/2021</t>
  </si>
  <si>
    <t>53,89</t>
  </si>
  <si>
    <t>CABO DE COBRE FLEXÍVEL ISOLADO, 70 MM², ANTI-CHAMA 0,6/1,0 KV, PARA REDE ENTERRADA DE DISTRIBUIÇÃO DE ENERGIA ELÉTRICA - FORNECIMENTO E INSTALAÇÃO. AF_12/2021</t>
  </si>
  <si>
    <t>74,55</t>
  </si>
  <si>
    <t>CABO DE COBRE FLEXÍVEL ISOLADO, 95 MM², ANTI-CHAMA 0,6/1,0 KV, PARA REDE ENTERRADA DE DISTRIBUIÇÃO DE ENERGIA ELÉTRICA - FORNECIMENTO E INSTALAÇÃO. AF_12/2021</t>
  </si>
  <si>
    <t>96,36</t>
  </si>
  <si>
    <t>CABO DE COBRE FLEXÍVEL ISOLADO, 120 MM², ANTI-CHAMA 0,6/1,0 KV, PARA REDE ENTERRADA DE DISTRIBUIÇÃO DE ENERGIA ELÉTRICA - FORNECIMENTO E INSTALAÇÃO. AF_12/2021</t>
  </si>
  <si>
    <t>125,15</t>
  </si>
  <si>
    <t>CABO DE COBRE FLEXÍVEL ISOLADO, 150 MM², ANTI-CHAMA 0,6/1,0 KV, PARA REDE ENTERRADA DE DISTRIBUIÇÃO DE ENERGIA ELÉTRICA - FORNECIMENTO E INSTALAÇÃO. AF_12/2021</t>
  </si>
  <si>
    <t>151,40</t>
  </si>
  <si>
    <t>CABO DE COBRE FLEXÍVEL ISOLADO, 185 MM², ANTI-CHAMA 0,6/1,0 KV, PARA REDE ENTERRADA DE DISTRIBUIÇÃO DE ENERGIA ELÉTRICA - FORNECIMENTO E INSTALAÇÃO. AF_12/2021</t>
  </si>
  <si>
    <t>185,50</t>
  </si>
  <si>
    <t>CABO DE COBRE FLEXÍVEL ISOLADO, 240 MM², ANTI-CHAMA 0,6/1,0 KV, PARA REDE ENTERRADA DE DISTRIBUIÇÃO DE ENERGIA ELÉTRICA - FORNECIMENTO E INSTALAÇÃO. AF_12/2021</t>
  </si>
  <si>
    <t>245,53</t>
  </si>
  <si>
    <t>CABO DE COBRE FLEXÍVEL ISOLADO, 300 MM², ANTI-CHAMA 0,6/1,0 KV, PARA REDE ENTERRADA DE DISTRIBUIÇÃO DE ENERGIA ELÉTRICA - FORNECIMENTO E INSTALAÇÃO. AF_12/2021</t>
  </si>
  <si>
    <t>317,41</t>
  </si>
  <si>
    <t>39,64</t>
  </si>
  <si>
    <t>9,79</t>
  </si>
  <si>
    <t>37,44</t>
  </si>
  <si>
    <t>CONDULETE DE ALUMÍNIO, TIPO B, PARA ELETRODUTO DE AÇO GALVANIZADO DN 20 MM (3/4''), APARENTE - FORNECIMENTO E INSTALAÇÃO. AF_10/2022</t>
  </si>
  <si>
    <t>CONDULETE DE ALUMÍNIO, TIPO C, PARA ELETRODUTO DE AÇO GALVANIZADO DN 20 MM (3/4''), APARENTE - FORNECIMENTO E INSTALAÇÃO. AF_10/2022</t>
  </si>
  <si>
    <t>CONDULETE DE ALUMÍNIO, TIPO E, PARA ELETRODUTO DE AÇO GALVANIZADO DN 20 MM (3/4''), APARENTE - FORNECIMENTO E INSTALAÇÃO. AF_10/2022</t>
  </si>
  <si>
    <t>CONDULETE DE ALUMÍNIO, TIPO B, PARA ELETRODUTO DE AÇO GALVANIZADO DN 25 MM (1''), APARENTE - FORNECIMENTO E INSTALAÇÃO. AF_10/2022</t>
  </si>
  <si>
    <t>31,78</t>
  </si>
  <si>
    <t>CONDULETE DE ALUMÍNIO, TIPO C, PARA ELETRODUTO DE AÇO GALVANIZADO DN 25 MM (1''), APARENTE - FORNECIMENTO E INSTALAÇÃO. AF_10/2022</t>
  </si>
  <si>
    <t>36,04</t>
  </si>
  <si>
    <t>CONDULETE DE ALUMÍNIO, TIPO E, ELETRODUTO DE AÇO GALVANIZADO DN 25 MM (1''), APARENTE - FORNECIMENTO E INSTALAÇÃO. AF_10/2022</t>
  </si>
  <si>
    <t>CONDULETE DE ALUMÍNIO, TIPO E, PARA ELETRODUTO DE AÇO GALVANIZADO DN 32 MM (1 1/4''), APARENTE - FORNECIMENTO E INSTALAÇÃO. AF_10/2022</t>
  </si>
  <si>
    <t>CONDULETE DE ALUMÍNIO, TIPO LR, PARA ELETRODUTO DE AÇO GALVANIZADO DN 20 MM (3/4''), APARENTE - FORNECIMENTO E INSTALAÇÃO. AF_10/2022</t>
  </si>
  <si>
    <t>CONDULETE DE ALUMÍNIO, TIPO LR, PARA ELETRODUTO DE AÇO GALVANIZADO DN 25 MM (1''), APARENTE - FORNECIMENTO E INSTALAÇÃO. AF_10/2022</t>
  </si>
  <si>
    <t>CONDULETE DE ALUMÍNIO, TIPO LR, PARA ELETRODUTO DE AÇO GALVANIZADO DN 32 MM (1 1/4''), APARENTE - FORNECIMENTO E INSTALAÇÃO. AF_10/2022</t>
  </si>
  <si>
    <t>CONDULETE DE ALUMÍNIO, TIPO T, PARA ELETRODUTO DE AÇO GALVANIZADO DN 20 MM (3/4''), APARENTE - FORNECIMENTO E INSTALAÇÃO. AF_10/2022</t>
  </si>
  <si>
    <t>CONDULETE DE ALUMÍNIO, TIPO T, PARA ELETRODUTO DE AÇO GALVANIZADO DN 25 MM (1''), APARENTE - FORNECIMENTO E INSTALAÇÃO. AF_10/2022</t>
  </si>
  <si>
    <t>47,68</t>
  </si>
  <si>
    <t>CONDULETE DE ALUMÍNIO, TIPO T, PARA ELETRODUTO DE AÇO GALVANIZADO DN 32 MM (1 1/4''), APARENTE - FORNECIMENTO E INSTALAÇÃO. AF_10/2022</t>
  </si>
  <si>
    <t>CONDULETE DE ALUMÍNIO, TIPO X, PARA ELETRODUTO DE AÇO GALVANIZADO DN 20 MM (3/4''), APARENTE - FORNECIMENTO E INSTALAÇÃO. AF_10/2022</t>
  </si>
  <si>
    <t>CONDULETE DE ALUMÍNIO, TIPO X, PARA ELETRODUTO DE AÇO GALVANIZADO DN 25 MM (1''), APARENTE - FORNECIMENTO E INSTALAÇÃO. AF_10/2022</t>
  </si>
  <si>
    <t>CONDULETE DE ALUMÍNIO, TIPO X, PARA ELETRODUTO DE AÇO GALVANIZADO DN 32 MM (1 1/4''), APARENTE - FORNECIMENTO E INSTALAÇÃO. AF_10/2022</t>
  </si>
  <si>
    <t>CONDULETE DE PVC, TIPO B, PARA ELETRODUTO DE PVC SOLDÁVEL DN 20 MM (1/2''), APARENTE - FORNECIMENTO E INSTALAÇÃO. AF_10/2022</t>
  </si>
  <si>
    <t>CONDULETE DE PVC, TIPO B, PARA ELETRODUTO DE PVC SOLDÁVEL DN 25 MM (3/4''), APARENTE - FORNECIMENTO E INSTALAÇÃO. AF_10/2022</t>
  </si>
  <si>
    <t>27,93</t>
  </si>
  <si>
    <t>CONDULETE DE PVC, TIPO B, PARA ELETRODUTO DE PVC SOLDÁVEL DN 32 MM (1''), APARENTE - FORNECIMENTO E INSTALAÇÃO. AF_10/2022</t>
  </si>
  <si>
    <t>30,47</t>
  </si>
  <si>
    <t>CONDULETE DE PVC, TIPO LL, PARA ELETRODUTO DE PVC SOLDÁVEL DN 20 MM (1/2''), APARENTE - FORNECIMENTO E INSTALAÇÃO. AF_10/2022</t>
  </si>
  <si>
    <t>CONDULETE DE PVC, TIPO LL, PARA ELETRODUTO DE PVC SOLDÁVEL DN 25 MM (3/4''), APARENTE - FORNECIMENTO E INSTALAÇÃO. AF_10/2022</t>
  </si>
  <si>
    <t>35,03</t>
  </si>
  <si>
    <t>CONDULETE DE PVC, TIPO LL, PARA ELETRODUTO DE PVC SOLDÁVEL DN 32 MM (1''), APARENTE - FORNECIMENTO E INSTALAÇÃO. AF_10/2022</t>
  </si>
  <si>
    <t>43,26</t>
  </si>
  <si>
    <t>CONDULETE DE PVC, TIPO LB, PARA ELETRODUTO DE PVC SOLDÁVEL DN 20 MM (1/2''), APARENTE - FORNECIMENTO E INSTALAÇÃO. AF_10/2022</t>
  </si>
  <si>
    <t>CONDULETE DE PVC, TIPO LB, PARA ELETRODUTO DE PVC SOLDÁVEL DN 25 MM (3/4''), APARENTE - FORNECIMENTO E INSTALAÇÃO. AF_10/2022</t>
  </si>
  <si>
    <t>CONDULETE DE PVC, TIPO LB, PARA ELETRODUTO DE PVC SOLDÁVEL DN 32 MM (1''), APARENTE - FORNECIMENTO E INSTALAÇÃO. AF_10/2022</t>
  </si>
  <si>
    <t>CONDULETE DE PVC, TIPO TB, PARA ELETRODUTO DE PVC SOLDÁVEL DN 20 MM (1/2''), APARENTE - FORNECIMENTO E INSTALAÇÃO. AF_10/2022</t>
  </si>
  <si>
    <t>CONDULETE DE PVC, TIPO TB, PARA ELETRODUTO DE PVC SOLDÁVEL DN 25 MM (3/4''), APARENTE - FORNECIMENTO E INSTALAÇÃO. AF_10/2022</t>
  </si>
  <si>
    <t>CONDULETE DE PVC, TIPO TB, PARA ELETRODUTO DE PVC SOLDÁVEL DN 32 MM (1''), APARENTE - FORNECIMENTO E INSTALAÇÃO. AF_10/2022</t>
  </si>
  <si>
    <t>CONDULETE DE PVC, TIPO X, PARA ELETRODUTO DE PVC SOLDÁVEL DN 20 MM (1/2''), APARENTE - FORNECIMENTO E INSTALAÇÃO. AF_10/2022</t>
  </si>
  <si>
    <t>CONDULETE DE PVC, TIPO X, PARA ELETRODUTO DE PVC SOLDÁVEL DN 25 MM (3/4), APARENTE - FORNECIMENTO E INSTALAÇÃO. AF_10/2022</t>
  </si>
  <si>
    <t>43,63</t>
  </si>
  <si>
    <t>CONDULETE DE PVC, TIPO X, PARA ELETRODUTO DE PVC SOLDÁVEL DN 32 MM (1''), APARENTE - FORNECIMENTO E INSTALAÇÃO. AF_10/2022</t>
  </si>
  <si>
    <t>104,99</t>
  </si>
  <si>
    <t>163,91</t>
  </si>
  <si>
    <t>316,93</t>
  </si>
  <si>
    <t>613,82</t>
  </si>
  <si>
    <t>938,50</t>
  </si>
  <si>
    <t>165,60</t>
  </si>
  <si>
    <t>261,38</t>
  </si>
  <si>
    <t>505,11</t>
  </si>
  <si>
    <t>683,85</t>
  </si>
  <si>
    <t>772,43</t>
  </si>
  <si>
    <t>194,76</t>
  </si>
  <si>
    <t>364,29</t>
  </si>
  <si>
    <t>504,26</t>
  </si>
  <si>
    <t>554,80</t>
  </si>
  <si>
    <t>104396</t>
  </si>
  <si>
    <t>CONDULETE DE PVC, TIPO E, PARA ELETRODUTO DE PVC SOLDÁVEL DN 25 MM (3/4''), APARENTE - FORNECIMENTO E INSTALAÇÃO. AF_10/2022</t>
  </si>
  <si>
    <t>104397</t>
  </si>
  <si>
    <t>CONDULETE DE PVC, TIPO E, PARA ELETRODUTO DE PVC SOLDÁVEL DN 32 MM (1''), APARENTE - FORNECIMENTO E INSTALAÇÃO. AF_10/2022</t>
  </si>
  <si>
    <t>104398</t>
  </si>
  <si>
    <t>CONDULETE DE PVC, TIPO LR, PARA ELETRODUTO DE PVC SOLDÁVEL DN 20 MM (1/2''), APARENTE - FORNECIMENTO E INSTALAÇÃO. AF_10/2022</t>
  </si>
  <si>
    <t>30,97</t>
  </si>
  <si>
    <t>104399</t>
  </si>
  <si>
    <t>CONDULETE DE PVC, TIPO LR, PARA ELETRODUTO DE PVC SOLDÁVEL DN 25 MM (3/4''), APARENTE - FORNECIMENTO E INSTALAÇÃO. AF_10/2022</t>
  </si>
  <si>
    <t>33,26</t>
  </si>
  <si>
    <t>104400</t>
  </si>
  <si>
    <t>CONDULETE DE PVC, TIPO LR, PARA ELETRODUTO DE PVC SOLDÁVEL DN 32 MM (1''), APARENTE - FORNECIMENTO E INSTALAÇÃO. AF_10/2022</t>
  </si>
  <si>
    <t>104401</t>
  </si>
  <si>
    <t>CONDULETE DE PVC, TIPO C, PARA ELETRODUTO DE PVC SOLDÁVEL DN 20 MM (1/2''), APARENTE - FORNECIMENTO E INSTALAÇÃO. AF_10/2022</t>
  </si>
  <si>
    <t>104402</t>
  </si>
  <si>
    <t>CONDULETE DE PVC, TIPO C, PARA ELETRODUTO DE PVC SOLDÁVEL DN 25 MM (3/4''), APARENTE - FORNECIMENTO E INSTALAÇÃO. AF_10/2022</t>
  </si>
  <si>
    <t>104403</t>
  </si>
  <si>
    <t>CONDULETE DE PVC, TIPO C, PARA ELETRODUTO DE PVC SOLDÁVEL DN 32 MM (1''), APARENTE - FORNECIMENTO E INSTALAÇÃO. AF_10/2022</t>
  </si>
  <si>
    <t>37,80</t>
  </si>
  <si>
    <t>104404</t>
  </si>
  <si>
    <t>CONDULETE DE PVC, TIPO T, PARA ELETRODUTO DE PVC SOLDÁVEL DN 25 MM (3/4''), APARENTE - FORNECIMENTO E INSTALAÇÃO. AF_10/2022</t>
  </si>
  <si>
    <t>38,92</t>
  </si>
  <si>
    <t>104405</t>
  </si>
  <si>
    <t>CONDULETE DE PVC, TIPO T, PARA ELETRODUTO DE PVC SOLDÁVEL DN 32 MM (1''), APARENTE - FORNECIMENTO E INSTALAÇÃO. AF_10/2022</t>
  </si>
  <si>
    <t>62,65</t>
  </si>
  <si>
    <t>63,99</t>
  </si>
  <si>
    <t>66,54</t>
  </si>
  <si>
    <t>69,66</t>
  </si>
  <si>
    <t>73,77</t>
  </si>
  <si>
    <t>80,14</t>
  </si>
  <si>
    <t>78,30</t>
  </si>
  <si>
    <t>80,30</t>
  </si>
  <si>
    <t>84,14</t>
  </si>
  <si>
    <t>88,81</t>
  </si>
  <si>
    <t>96,27</t>
  </si>
  <si>
    <t>105,84</t>
  </si>
  <si>
    <t>4.097,73</t>
  </si>
  <si>
    <t>7.901,86</t>
  </si>
  <si>
    <t>10.535,82</t>
  </si>
  <si>
    <t>2.469,10</t>
  </si>
  <si>
    <t>524,15</t>
  </si>
  <si>
    <t>90,85</t>
  </si>
  <si>
    <t>718,88</t>
  </si>
  <si>
    <t>760,82</t>
  </si>
  <si>
    <t>875,29</t>
  </si>
  <si>
    <t>1.262,89</t>
  </si>
  <si>
    <t>1.797,00</t>
  </si>
  <si>
    <t>725,11</t>
  </si>
  <si>
    <t>78,87</t>
  </si>
  <si>
    <t>100,78</t>
  </si>
  <si>
    <t>171,56</t>
  </si>
  <si>
    <t>467,23</t>
  </si>
  <si>
    <t>700,89</t>
  </si>
  <si>
    <t>1.119,68</t>
  </si>
  <si>
    <t>1.499,78</t>
  </si>
  <si>
    <t>2.403,88</t>
  </si>
  <si>
    <t>5.022,55</t>
  </si>
  <si>
    <t>109,66</t>
  </si>
  <si>
    <t>135,97</t>
  </si>
  <si>
    <t>282,85</t>
  </si>
  <si>
    <t>1.025,37</t>
  </si>
  <si>
    <t>121,66</t>
  </si>
  <si>
    <t>178,53</t>
  </si>
  <si>
    <t>53,08</t>
  </si>
  <si>
    <t>37,30</t>
  </si>
  <si>
    <t>46,19</t>
  </si>
  <si>
    <t>51,14</t>
  </si>
  <si>
    <t>68,17</t>
  </si>
  <si>
    <t>77,06</t>
  </si>
  <si>
    <t>61,23</t>
  </si>
  <si>
    <t>70,12</t>
  </si>
  <si>
    <t>54,35</t>
  </si>
  <si>
    <t>63,24</t>
  </si>
  <si>
    <t>83,95</t>
  </si>
  <si>
    <t>78,64</t>
  </si>
  <si>
    <t>92,88</t>
  </si>
  <si>
    <t>99,83</t>
  </si>
  <si>
    <t>71,71</t>
  </si>
  <si>
    <t>85,95</t>
  </si>
  <si>
    <t>105,89</t>
  </si>
  <si>
    <t>120,13</t>
  </si>
  <si>
    <t>43,55</t>
  </si>
  <si>
    <t>52,44</t>
  </si>
  <si>
    <t>42,12</t>
  </si>
  <si>
    <t>51,01</t>
  </si>
  <si>
    <t>111,74</t>
  </si>
  <si>
    <t>40,74</t>
  </si>
  <si>
    <t>49,63</t>
  </si>
  <si>
    <t>35,99</t>
  </si>
  <si>
    <t>38,59</t>
  </si>
  <si>
    <t>44,88</t>
  </si>
  <si>
    <t>47,48</t>
  </si>
  <si>
    <t>28,45</t>
  </si>
  <si>
    <t>34,74</t>
  </si>
  <si>
    <t>37,34</t>
  </si>
  <si>
    <t>21,92</t>
  </si>
  <si>
    <t>30,81</t>
  </si>
  <si>
    <t>53,64</t>
  </si>
  <si>
    <t>49,45</t>
  </si>
  <si>
    <t>54,65</t>
  </si>
  <si>
    <t>78,81</t>
  </si>
  <si>
    <t>79,90</t>
  </si>
  <si>
    <t>87,70</t>
  </si>
  <si>
    <t>59,21</t>
  </si>
  <si>
    <t>67,01</t>
  </si>
  <si>
    <t>68,10</t>
  </si>
  <si>
    <t>75,90</t>
  </si>
  <si>
    <t>115,95</t>
  </si>
  <si>
    <t>65,47</t>
  </si>
  <si>
    <t>74,36</t>
  </si>
  <si>
    <t>59,88</t>
  </si>
  <si>
    <t>68,77</t>
  </si>
  <si>
    <t>58,68</t>
  </si>
  <si>
    <t>81,25</t>
  </si>
  <si>
    <t>82,60</t>
  </si>
  <si>
    <t>66,82</t>
  </si>
  <si>
    <t>101,62</t>
  </si>
  <si>
    <t>143,07</t>
  </si>
  <si>
    <t>187,29</t>
  </si>
  <si>
    <t>344,26</t>
  </si>
  <si>
    <t>113,24</t>
  </si>
  <si>
    <t>146,33</t>
  </si>
  <si>
    <t>166,80</t>
  </si>
  <si>
    <t>147,72</t>
  </si>
  <si>
    <t>120,28</t>
  </si>
  <si>
    <t>82,92</t>
  </si>
  <si>
    <t>83,05</t>
  </si>
  <si>
    <t>78,27</t>
  </si>
  <si>
    <t>27,04</t>
  </si>
  <si>
    <t>33,90</t>
  </si>
  <si>
    <t>58,69</t>
  </si>
  <si>
    <t>LÂMPADA TUBULAR FLUORESCENTE T8 DE 16/18 W, BASE G13 - FORNECIMENTO E INSTALAÇÃO. AF_02/2020_PS</t>
  </si>
  <si>
    <t>61,95</t>
  </si>
  <si>
    <t>LÂMPADA TUBULAR FLUORESCENTE T8 DE 32/36 W, BASE G13 - FORNECIMENTO E INSTALAÇÃO. AF_02/2020_PS</t>
  </si>
  <si>
    <t>71,40</t>
  </si>
  <si>
    <t>LÂMPADA TUBULAR FLUORESCENTE T10 DE 20/40 W, BASE G13 - FORNECIMENTO E INSTALAÇÃO. AF_02/2020_PS</t>
  </si>
  <si>
    <t>LÂMPADA TUBULAR FLUORESCENTE T5 DE 14 W, BASE G13 - FORNECIMENTO E INSTALAÇÃO. AF_02/2020_PS</t>
  </si>
  <si>
    <t>64,86</t>
  </si>
  <si>
    <t>LÂMPADA TUBULAR LED DE 9/10 W, BASE G13 - FORNECIMENTO E INSTALAÇÃO. AF_02/2020_PS</t>
  </si>
  <si>
    <t>28,81</t>
  </si>
  <si>
    <t>LÂMPADA TUBULAR LED DE 18/20 W, BASE G13 - FORNECIMENTO E INSTALAÇÃO. AF_02/2020_PS</t>
  </si>
  <si>
    <t>274,49</t>
  </si>
  <si>
    <t>374,59</t>
  </si>
  <si>
    <t>66,78</t>
  </si>
  <si>
    <t>112,50</t>
  </si>
  <si>
    <t>75,99</t>
  </si>
  <si>
    <t>63,60</t>
  </si>
  <si>
    <t>103782</t>
  </si>
  <si>
    <t>LUMINÁRIA TIPO PLAFON CIRCULAR, DE SOBREPOR, COM LED DE 12/13 W - FORNECIMENTO E INSTALAÇÃO. AF_03/2022</t>
  </si>
  <si>
    <t>39,63</t>
  </si>
  <si>
    <t>ENTRADA DE ENERGIA ELÉTRICA, AÉREA, MONOFÁSICA, COM CAIXA DE SOBREPOR, CABO DE 10 MM2 E DISJUNTOR DIN 50A (NÃO INCLUSO O POSTE DE CONCRETO). AF_07/2020_PS</t>
  </si>
  <si>
    <t>1.471,17</t>
  </si>
  <si>
    <t>ENTRADA DE ENERGIA ELÉTRICA, AÉREA, MONOFÁSICA, COM CAIXA DE SOBREPOR, CABO DE 16 MM2 E DISJUNTOR DIN 50A (NÃO INCLUSO O POSTE DE CONCRETO). AF_07/2020_PS</t>
  </si>
  <si>
    <t>1.566,87</t>
  </si>
  <si>
    <t>ENTRADA DE ENERGIA ELÉTRICA, AÉREA, MONOFÁSICA, COM CAIXA DE SOBREPOR, CABO DE 25 MM2 E DISJUNTOR DIN 50A (NÃO INCLUSO O POSTE DE CONCRETO). AF_07/2020_PS</t>
  </si>
  <si>
    <t>1.598,11</t>
  </si>
  <si>
    <t>ENTRADA DE ENERGIA ELÉTRICA, AÉREA, MONOFÁSICA, COM CAIXA DE SOBREPOR, CABO DE 35 MM2 E DISJUNTOR DIN 50A (NÃO INCLUSO O POSTE DE CONCRETO). AF_07/2020_PS</t>
  </si>
  <si>
    <t>1.752,48</t>
  </si>
  <si>
    <t>ENTRADA DE ENERGIA ELÉTRICA, AÉREA, MONOFÁSICA, COM CAIXA DE EMBUTIR, CABO DE 10 MM2 E DISJUNTOR DIN 50A (NÃO INCLUSO O POSTE DE CONCRETO). AF_07/2020_PS</t>
  </si>
  <si>
    <t>1.453,44</t>
  </si>
  <si>
    <t>ENTRADA DE ENERGIA ELÉTRICA, AÉREA, MONOFÁSICA, COM CAIXA DE EMBUTIR, CABO DE 16 MM2 E DISJUNTOR DIN 50A (NÃO INCLUSO O POSTE DE CONCRETO). AF_07/2020_PS</t>
  </si>
  <si>
    <t>1.549,14</t>
  </si>
  <si>
    <t>ENTRADA DE ENERGIA ELÉTRICA, AÉREA, MONOFÁSICA, COM CAIXA DE EMBUTIR, CABO DE 25 MM2 E DISJUNTOR DIN 50A (NÃO INCLUSO O POSTE DE CONCRETO). AF_07/2020_PS</t>
  </si>
  <si>
    <t>1.580,38</t>
  </si>
  <si>
    <t>ENTRADA DE ENERGIA ELÉTRICA, AÉREA, MONOFÁSICA, COM CAIXA DE EMBUTIR, CABO DE 35 MM2 E DISJUNTOR DIN 50A (NÃO INCLUSO O POSTE DE CONCRETO). AF_07/2020_PS</t>
  </si>
  <si>
    <t>1.734,75</t>
  </si>
  <si>
    <t>ENTRADA DE ENERGIA ELÉTRICA, AÉREA, BIFÁSICA, COM CAIXA DE SOBREPOR, CABO DE 10 MM2 E DISJUNTOR DIN 50A (NÃO INCLUSO O POSTE DE CONCRETO). AF_07/2020_PS</t>
  </si>
  <si>
    <t>1.742,02</t>
  </si>
  <si>
    <t>ENTRADA DE ENERGIA ELÉTRICA, AÉREA, BIFÁSICA, COM CAIXA DE SOBREPOR, CABO DE 16 MM2 E DISJUNTOR DIN 50A (NÃO INCLUSO O POSTE DE CONCRETO). AF_07/2020_PS</t>
  </si>
  <si>
    <t>1.886,87</t>
  </si>
  <si>
    <t>ENTRADA DE ENERGIA ELÉTRICA, AÉREA, BIFÁSICA, COM CAIXA DE SOBREPOR, CABO DE 25 MM2 E DISJUNTOR DIN 50A (NÃO INCLUSO O POSTE DE CONCRETO). AF_07/2020_PS</t>
  </si>
  <si>
    <t>1.934,16</t>
  </si>
  <si>
    <t>ENTRADA DE ENERGIA ELÉTRICA, AÉREA, BIFÁSICA, COM CAIXA DE SOBREPOR, CABO DE 35 MM2 E DISJUNTOR DIN 50A (NÃO INCLUSO O POSTE DE CONCRETO). AF_07/2020_PS</t>
  </si>
  <si>
    <t>2.146,44</t>
  </si>
  <si>
    <t>ENTRADA DE ENERGIA ELÉTRICA, AÉREA, BIFÁSICA, COM CAIXA DE EMBUTIR, CABO DE 10 MM2 E DISJUNTOR DIN 50A (NÃO INCLUSO O POSTE DE CONCRETO). AF_07/2020_PS</t>
  </si>
  <si>
    <t>1.731,68</t>
  </si>
  <si>
    <t>ENTRADA DE ENERGIA ELÉTRICA, AÉREA, BIFÁSICA, COM CAIXA DE EMBUTIR, CABO DE 16 MM2 E DISJUNTOR DIN 50A (NÃO INCLUSO O POSTE DE CONCRETO). AF_07/2020_PS</t>
  </si>
  <si>
    <t>1.876,53</t>
  </si>
  <si>
    <t>ENTRADA DE ENERGIA ELÉTRICA, AÉREA, BIFÁSICA, COM CAIXA DE EMBUTIR, CABO DE 25 MM2 E DISJUNTOR DIN 50A (NÃO INCLUSO O POSTE DE CONCRETO). AF_07/2020_PS</t>
  </si>
  <si>
    <t>1.923,82</t>
  </si>
  <si>
    <t>ENTRADA DE ENERGIA ELÉTRICA, AÉREA, BIFÁSICA, COM CAIXA DE EMBUTIR, CABO DE 35 MM2 E DISJUNTOR DIN 50A (NÃO INCLUSO O POSTE DE CONCRETO). AF_07/2020_PS</t>
  </si>
  <si>
    <t>2.136,10</t>
  </si>
  <si>
    <t>ENTRADA DE ENERGIA ELÉTRICA, AÉREA, TRIFÁSICA, COM CAIXA DE SOBREPOR, CABO DE 10 MM2 E DISJUNTOR DIN 50A (NÃO INCLUSO O POSTE DE CONCRETO). AF_07/2020_PS</t>
  </si>
  <si>
    <t>1.853,19</t>
  </si>
  <si>
    <t>ENTRADA DE ENERGIA ELÉTRICA, AÉREA, TRIFÁSICA, COM CAIXA DE SOBREPOR, CABO DE 16 MM2 E DISJUNTOR DIN 50A (NÃO INCLUSO O POSTE DE CONCRETO). AF_07/2020_PS</t>
  </si>
  <si>
    <t>2.046,33</t>
  </si>
  <si>
    <t>ENTRADA DE ENERGIA ELÉTRICA, AÉREA, TRIFÁSICA, COM CAIXA DE SOBREPOR, CABO DE 25 MM2 E DISJUNTOR DIN 50A (NÃO INCLUSO O POSTE DE CONCRETO). AF_07/2020_PS</t>
  </si>
  <si>
    <t>2.109,37</t>
  </si>
  <si>
    <t>ENTRADA DE ENERGIA ELÉTRICA, AÉREA, TRIFÁSICA, COM CAIXA DE SOBREPOR, CABO DE 35 MM2 E DISJUNTOR DIN 50A (NÃO INCLUSO O POSTE DE CONCRETO). AF_07/2020_PS</t>
  </si>
  <si>
    <t>2.378,54</t>
  </si>
  <si>
    <t>ENTRADA DE ENERGIA ELÉTRICA, AÉREA, TRIFÁSICA, COM CAIXA DE EMBUTIR, CABO DE 10 MM2 E DISJUNTOR DIN 50A (NÃO INCLUSO O POSTE DE CONCRETO). AF_07/2020_PS</t>
  </si>
  <si>
    <t>1.986,50</t>
  </si>
  <si>
    <t>ENTRADA DE ENERGIA ELÉTRICA, AÉREA, TRIFÁSICA, COM CAIXA DE EMBUTIR, CABO DE 16 MM2 E DISJUNTOR DIN 50A (NÃO INCLUSO O POSTE DE CONCRETO). AF_07/2020_PS</t>
  </si>
  <si>
    <t>2.179,64</t>
  </si>
  <si>
    <t>ENTRADA DE ENERGIA ELÉTRICA, AÉREA, TRIFÁSICA, COM CAIXA DE EMBUTIR, CABO DE 25 MM2 E DISJUNTOR DIN 50A (NÃO INCLUSO O POSTE DE CONCRETO). AF_07/2020_PS</t>
  </si>
  <si>
    <t>2.242,68</t>
  </si>
  <si>
    <t>ENTRADA DE ENERGIA ELÉTRICA, AÉREA, TRIFÁSICA, COM CAIXA DE EMBUTIR, CABO DE 35 MM2 E DISJUNTOR DIN 50A (NÃO INCLUSO O POSTE DE CONCRETO). AF_07/2020_PS</t>
  </si>
  <si>
    <t>2.511,85</t>
  </si>
  <si>
    <t>ENTRADA DE ENERGIA ELÉTRICA, SUBTERRÂNEA, MONOFÁSICA, COM CAIXA DE SOBREPOR, CABO DE 10 MM2 E DISJUNTOR DIN 50A (NÃO INCLUSA MURETA DE ALVENARIA). AF_07/2020_PS</t>
  </si>
  <si>
    <t>826,79</t>
  </si>
  <si>
    <t>ENTRADA DE ENERGIA ELÉTRICA, SUBTERRÂNEA, MONOFÁSICA, COM CAIXA DE SOBREPOR, CABO DE 16 MM2 E DISJUNTOR DIN 50A (NÃO INCLUSA MURETA DE ALVENARIA). AF_07/2020_PS</t>
  </si>
  <si>
    <t>941,63</t>
  </si>
  <si>
    <t>ENTRADA DE ENERGIA ELÉTRICA, SUBTERRÂNEA, MONOFÁSICA, COM CAIXA DE SOBREPOR, CABO DE 25 MM2 E DISJUNTOR DIN 50A (NÃO INCLUSA MURETA DE ALVENARIA). AF_07/2020_PS</t>
  </si>
  <si>
    <t>979,11</t>
  </si>
  <si>
    <t>ENTRADA DE ENERGIA ELÉTRICA, SUBTERRÂNEA, MONOFÁSICA, COM CAIXA DE SOBREPOR, CABO DE 35 MM2 E DISJUNTOR DIN 50A (NÃO INCLUSA MURETA DE ALVENARIA). AF_07/2020_PS</t>
  </si>
  <si>
    <t>1.114,41</t>
  </si>
  <si>
    <t>ENTRADA DE ENERGIA ELÉTRICA, SUBTERRÂNEA, MONOFÁSICA, COM CAIXA DE EMBUTIR, CABO DE 10 MM2 E DISJUNTOR DIN 50A (NÃO INCLUSA MURETA DE ALVENARIA). AF_07/2020_PS</t>
  </si>
  <si>
    <t>809,06</t>
  </si>
  <si>
    <t>ENTRADA DE ENERGIA ELÉTRICA, SUBTERRÂNEA, MONOFÁSICA, COM CAIXA DE EMBUTIR, CABO DE 16 MM2 E DISJUNTOR DIN 50A (NÃO INCLUSA MURETA DE ALVENARIA). AF_07/2020_PS</t>
  </si>
  <si>
    <t>923,90</t>
  </si>
  <si>
    <t>ENTRADA DE ENERGIA ELÉTRICA, SUBTERRÂNEA, MONOFÁSICA, COM CAIXA DE EMBUTIR, CABO DE 25 MM2 E DISJUNTOR DIN 50A (NÃO INCLUSA MURETA DE ALVENARIA). AF_07/2020_PS</t>
  </si>
  <si>
    <t>961,38</t>
  </si>
  <si>
    <t>ENTRADA DE ENERGIA ELÉTRICA, SUBTERRÂNEA, MONOFÁSICA, COM CAIXA DE EMBUTIR, CABO DE 35 MM2 E DISJUNTOR DIN 50A (NÃO INCLUSA MURETA DE ALVENARIA). AF_07/2020_PS</t>
  </si>
  <si>
    <t>1.096,68</t>
  </si>
  <si>
    <t>ENTRADA DE ENERGIA ELÉTRICA, SUBTERRÂNEA, BIFÁSICA, COM CAIXA DE SOBREPOR, CABO DE 10 MM2 E DISJUNTOR DIN 50A (NÃO INCLUSA MURETA DE ALVENARIA). AF_07/2020_PS</t>
  </si>
  <si>
    <t>1.112,27</t>
  </si>
  <si>
    <t>ENTRADA DE ENERGIA ELÉTRICA, SUBTERRÂNEA, BIFÁSICA, COM CAIXA DE SOBREPOR, CABO DE 16 MM2 E DISJUNTOR DIN 50A (NÃO INCLUSA MURETA DE ALVENARIA). AF_07/2020_PS</t>
  </si>
  <si>
    <t>1.284,53</t>
  </si>
  <si>
    <t>ENTRADA DE ENERGIA ELÉTRICA, SUBTERRÂNEA, BIFÁSICA, COM CAIXA DE SOBREPOR, CABO DE 25 MM2 E DISJUNTOR DIN 50A (NÃO INCLUSA MURETA DE ALVENARIA). AF_07/2020_PS</t>
  </si>
  <si>
    <t>1.340,76</t>
  </si>
  <si>
    <t>ENTRADA DE ENERGIA ELÉTRICA, SUBTERRÂNEA, BIFÁSICA, COM CAIXA DE SOBREPOR, CABO DE 35 MM2 E DISJUNTOR DIN 50A (NÃO INCLUSA MURETA DE ALVENARIA). AF_07/2020_PS</t>
  </si>
  <si>
    <t>1.543,71</t>
  </si>
  <si>
    <t>ENTRADA DE ENERGIA ELÉTRICA, SUBTERRÂNEA, BIFÁSICA, COM CAIXA DE EMBUTIR, CABO DE 10 MM2 E DISJUNTOR DIN 50A (NÃO INCLUSA MURETA DE ALVENARIA). AF_07/2020_PS</t>
  </si>
  <si>
    <t>1.101,93</t>
  </si>
  <si>
    <t>ENTRADA DE ENERGIA ELÉTRICA, SUBTERRÂNEA, BIFÁSICA, COM CAIXA DE EMBUTIR, CABO DE 16 MM2 E DISJUNTOR DIN 50A (NÃO INCLUSA MURETA DE ALVENARIA). AF_07/2020_PS</t>
  </si>
  <si>
    <t>1.274,19</t>
  </si>
  <si>
    <t>ENTRADA DE ENERGIA ELÉTRICA, SUBTERRÂNEA, BIFÁSICA, COM CAIXA DE EMBUTIR, CABO DE 25 MM2 E DISJUNTOR DIN 50A (NÃO INCLUSA MURETA DE ALVENARIA). AF_07/2020_PS</t>
  </si>
  <si>
    <t>1.330,42</t>
  </si>
  <si>
    <t>ENTRADA DE ENERGIA ELÉTRICA, SUBTERRÂNEA, BIFÁSICA, COM CAIXA DE EMBUTIR, CABO DE 35 MM2 E DISJUNTOR DIN 50A (NÃO INCLUSA MURETA DE ALVENARIA). AF_07/2020_PS</t>
  </si>
  <si>
    <t>1.533,37</t>
  </si>
  <si>
    <t>ENTRADA DE ENERGIA ELÉTRICA, SUBTERRÂNEA, TRIFÁSICA, COM CAIXA DE SOBREPOR, CABO DE 10 MM2 E DISJUNTOR DIN 50A (NÃO INCLUSA MURETA DE ALVENARIA). AF_07/2020_PS</t>
  </si>
  <si>
    <t>1.239,61</t>
  </si>
  <si>
    <t>ENTRADA DE ENERGIA ELÉTRICA, SUBTERRÂNEA, TRIFÁSICA, COM CAIXA DE SOBREPOR, CABO DE 16 MM2 E DISJUNTOR DIN 50A (NÃO INCLUSA MURETA DE ALVENARIA). AF_07/2020_PS</t>
  </si>
  <si>
    <t>1.469,29</t>
  </si>
  <si>
    <t>ENTRADA DE ENERGIA ELÉTRICA, SUBTERRÂNEA, TRIFÁSICA, COM CAIXA DE SOBREPOR, CABO DE 25 MM2 E DISJUNTOR DIN 50A (NÃO INCLUSA MURETA DE ALVENARIA). AF_07/2020_PS</t>
  </si>
  <si>
    <t>1.544,26</t>
  </si>
  <si>
    <t>ENTRADA DE ENERGIA ELÉTRICA, SUBTERRÂNEA, TRIFÁSICA, COM CAIXA DE SOBREPOR, CABO DE 35 MM2 E DISJUNTOR DIN 50A (NÃO INCLUSA MURETA DE ALVENARIA). AF_07/2020_PS</t>
  </si>
  <si>
    <t>1.814,86</t>
  </si>
  <si>
    <t>ENTRADA DE ENERGIA ELÉTRICA, SUBTERRÂNEA, TRIFÁSICA, COM CAIXA DE EMBUTIR, CABO DE 10 MM2 E DISJUNTOR DIN 50A (NÃO INCLUSA MURETA DE ALVENARIA). AF_07/2020_PS</t>
  </si>
  <si>
    <t>1.372,92</t>
  </si>
  <si>
    <t>ENTRADA DE ENERGIA ELÉTRICA, SUBTERRÂNEA, TRIFÁSICA, COM CAIXA DE EMBUTIR, CABO DE 16 MM2 E DISJUNTOR DIN 50A (NÃO INCLUSA MURETA DE ALVENARIA). AF_07/2020_PS</t>
  </si>
  <si>
    <t>1.602,60</t>
  </si>
  <si>
    <t>ENTRADA DE ENERGIA ELÉTRICA, SUBTERRÂNEA, TRIFÁSICA, COM CAIXA DE EMBUTIR, CABO DE 25 MM2 E DISJUNTOR DIN 50A (NÃO INCLUSA MURETA DE ALVENARIA). AF_07/2020_PS</t>
  </si>
  <si>
    <t>1.677,57</t>
  </si>
  <si>
    <t>ENTRADA DE ENERGIA ELÉTRICA, SUBTERRÂNEA, TRIFÁSICA, COM CAIXA DE EMBUTIR, CABO DE 35 MM2 E DISJUNTOR DIN 50A (NÃO INCLUSA MURETA DE ALVENARIA). AF_07/2020_PS</t>
  </si>
  <si>
    <t>1.948,17</t>
  </si>
  <si>
    <t>137,73</t>
  </si>
  <si>
    <t>119,17</t>
  </si>
  <si>
    <t>46,56</t>
  </si>
  <si>
    <t>72,93</t>
  </si>
  <si>
    <t>103,06</t>
  </si>
  <si>
    <t>28,11</t>
  </si>
  <si>
    <t>7,22</t>
  </si>
  <si>
    <t>15,69</t>
  </si>
  <si>
    <t>34,29</t>
  </si>
  <si>
    <t>92,01</t>
  </si>
  <si>
    <t>203,31</t>
  </si>
  <si>
    <t>316,64</t>
  </si>
  <si>
    <t>150,88</t>
  </si>
  <si>
    <t>177,88</t>
  </si>
  <si>
    <t>45,34</t>
  </si>
  <si>
    <t>160,55</t>
  </si>
  <si>
    <t>155,39</t>
  </si>
  <si>
    <t>96,12</t>
  </si>
  <si>
    <t>43,51</t>
  </si>
  <si>
    <t>58,84</t>
  </si>
  <si>
    <t>37,03</t>
  </si>
  <si>
    <t>67,93</t>
  </si>
  <si>
    <t>52,56</t>
  </si>
  <si>
    <t>70,36</t>
  </si>
  <si>
    <t>65,78</t>
  </si>
  <si>
    <t>593,89</t>
  </si>
  <si>
    <t>308,77</t>
  </si>
  <si>
    <t>296,63</t>
  </si>
  <si>
    <t>483,53</t>
  </si>
  <si>
    <t>527,16</t>
  </si>
  <si>
    <t>620,12</t>
  </si>
  <si>
    <t>811,25</t>
  </si>
  <si>
    <t>1.491,30</t>
  </si>
  <si>
    <t>119,13</t>
  </si>
  <si>
    <t>815,32</t>
  </si>
  <si>
    <t>454,30</t>
  </si>
  <si>
    <t>234,57</t>
  </si>
  <si>
    <t>491,62</t>
  </si>
  <si>
    <t>539,04</t>
  </si>
  <si>
    <t>590,46</t>
  </si>
  <si>
    <t>562,54</t>
  </si>
  <si>
    <t>655,20</t>
  </si>
  <si>
    <t>587,72</t>
  </si>
  <si>
    <t>643,44</t>
  </si>
  <si>
    <t>636,65</t>
  </si>
  <si>
    <t>725,44</t>
  </si>
  <si>
    <t>687,32</t>
  </si>
  <si>
    <t>756,35</t>
  </si>
  <si>
    <t>760,54</t>
  </si>
  <si>
    <t>828,76</t>
  </si>
  <si>
    <t>756,11</t>
  </si>
  <si>
    <t>812,64</t>
  </si>
  <si>
    <t>809,88</t>
  </si>
  <si>
    <t>905,72</t>
  </si>
  <si>
    <t>971,20</t>
  </si>
  <si>
    <t>1.100,52</t>
  </si>
  <si>
    <t>1.122,74</t>
  </si>
  <si>
    <t>1.229,35</t>
  </si>
  <si>
    <t>503,41</t>
  </si>
  <si>
    <t>594,04</t>
  </si>
  <si>
    <t>745,65</t>
  </si>
  <si>
    <t>934,78</t>
  </si>
  <si>
    <t>1.421,87</t>
  </si>
  <si>
    <t>632,34</t>
  </si>
  <si>
    <t>982,49</t>
  </si>
  <si>
    <t>1.481,76</t>
  </si>
  <si>
    <t>650,62</t>
  </si>
  <si>
    <t>1.006,02</t>
  </si>
  <si>
    <t>1.513,77</t>
  </si>
  <si>
    <t>668,85</t>
  </si>
  <si>
    <t>828,79</t>
  </si>
  <si>
    <t>1.029,15</t>
  </si>
  <si>
    <t>1.545,07</t>
  </si>
  <si>
    <t>869,65</t>
  </si>
  <si>
    <t>1.075,11</t>
  </si>
  <si>
    <t>1.610,89</t>
  </si>
  <si>
    <t>1.120,93</t>
  </si>
  <si>
    <t>1.680,59</t>
  </si>
  <si>
    <t>591,90</t>
  </si>
  <si>
    <t>3.525,70</t>
  </si>
  <si>
    <t>4.021,24</t>
  </si>
  <si>
    <t>2.601,79</t>
  </si>
  <si>
    <t>2.810,40</t>
  </si>
  <si>
    <t>346,89</t>
  </si>
  <si>
    <t>365,35</t>
  </si>
  <si>
    <t>107,79</t>
  </si>
  <si>
    <t>115,00</t>
  </si>
  <si>
    <t>130,30</t>
  </si>
  <si>
    <t>137,51</t>
  </si>
  <si>
    <t>9.901,63</t>
  </si>
  <si>
    <t>11.013,41</t>
  </si>
  <si>
    <t>14.111,86</t>
  </si>
  <si>
    <t>17.331,17</t>
  </si>
  <si>
    <t>21.723,36</t>
  </si>
  <si>
    <t>30.289,56</t>
  </si>
  <si>
    <t>35.262,96</t>
  </si>
  <si>
    <t>108,20</t>
  </si>
  <si>
    <t>103654</t>
  </si>
  <si>
    <t>TRANSFORMADOR DE DISTRIBUIÇÃO, 500KVA, TRIFÁSICO, 60 HZ, CLASSE 15 KV, IMERSO EM ÓLEO MINERAL, INSTALAÇÃO EM SOLO (NÃO INCLUSO ABRIGO) - FORNECIMENTO E INSTALAÇÃO. AF_02/2022</t>
  </si>
  <si>
    <t>57.057,23</t>
  </si>
  <si>
    <t>103655</t>
  </si>
  <si>
    <t>TRANSFORMADOR DE DISTRIBUIÇÃO, 750 KVA, TRIFÁSICO, 60 HZ, CLASSE 15 KV, IMERSO EM ÓLEO MINERAL, INSTALAÇÃO EM SOLO (NÃO INCLUSO ABRIGO) - FORNECIMENTO E INSTALAÇÃO. AF_02/2022</t>
  </si>
  <si>
    <t>78.146,75</t>
  </si>
  <si>
    <t>103656</t>
  </si>
  <si>
    <t>TRANSFORMADOR DE DISTRIBUIÇÃO, 1000 KVA, TRIFÁSICO, 60 HZ, CLASSE 15 KV, IMERSO EM ÓLEO MINERAL, INSTALAÇÃO EM SOLO (NÃO INCLUSO ABRIGO) - FORNECIMENTO E INSTALAÇÃO. AF_02/2022</t>
  </si>
  <si>
    <t>109.238,86</t>
  </si>
  <si>
    <t>104473</t>
  </si>
  <si>
    <t>COMPOSIÇÃO PARAMÉTRICA DE PONTO ELÉTRICO DE ILUMINAÇÃO, COM INTERRUPTOR SIMPLES, EM EDIFÍCIO RESIDENCIAL COM ELETRODUTO EMBUTIDO EM RASGOS NAS PAREDES, INCLUSO TOMADA, ELETRODUTO, CABO, RASGO E CHUMBAMENTO (SEM LUMINÁRIA E LÂMPADA). AF_11/2022</t>
  </si>
  <si>
    <t>172,03</t>
  </si>
  <si>
    <t>104474</t>
  </si>
  <si>
    <t>COMPOSIÇÃO PARAMÉTRICA DE PONTO ELÉTRICO DE ILUMINAÇÃO, COM INTERRUPTOR PARALELO, EM EDIFÍCIO RESIDENCIAL COM ELETRODUTO EMBUTIDO EM RASGOS NAS PAREDES, INCLUSO CAIXA ELÉTRICA, MÓDULO DE TOMADA, ELETRODUTO, CABO, RASGO, QUEBRA E CHUMBAMENTO (SEM LUMINÁRIA E LÂMPADA). AF_11/2022</t>
  </si>
  <si>
    <t>372,80</t>
  </si>
  <si>
    <t>104475</t>
  </si>
  <si>
    <t>COMPOSIÇÃO PARAMÉTRICA DE PONTO ELÉTRICO DE TOMADA DE USO GERAL 2P+T (10A/250V) EM EDIFÍCIO RESIDENCIAL COM ELETRODUTO EMBUTIDO EM RASGOS NAS PAREDES, INCLUSO TOMADA, ELETRODUTO, CABO, RASGO, QUEBRA E CHUMBAMENTO. AF_11/2022</t>
  </si>
  <si>
    <t>147,04</t>
  </si>
  <si>
    <t>104476</t>
  </si>
  <si>
    <t>COMPOSIÇÃO PARAMÉTRICA DE PONTO ELÉTRICO DE TOMADA DE USO ESPECÍFICO 2P+T (20A/250V) EM EDIFÍCIO RESIDENCIAL COM ELETRODUTO EMBUTIDO EM RASGOS NAS PAREDES, INCLUSO TOMADA, ELETRODUTO, CABO, RASGO, QUEBRA E CHUMBAMENTO (EXCETO CHUVEIRO). AF_11/2022</t>
  </si>
  <si>
    <t>188,50</t>
  </si>
  <si>
    <t>104477</t>
  </si>
  <si>
    <t>COMPOSIÇÃO PARAMÉTRICA DE PONTO ELÉTRICO DE ILUMINAÇÃO, COM INTERRUPTOR SIMPLES, EM EDIFÍCIO RESIDENCIAL COM ELETRODUTO EMBUTIDO SEM NECESSIDADE DE RASGOS, INCLUSO TOMADA, ELETRODUTO, CABO E QUEBRA (SEM LUMINÁRIA E LÂMPADA). AF_11/2022</t>
  </si>
  <si>
    <t>145,40</t>
  </si>
  <si>
    <t>104478</t>
  </si>
  <si>
    <t>COMPOSIÇÃO PARAMÉTRICA DE PONTO ELÉTRICO DE ILUMINAÇÃO, COM INTERRUPTOR PARALELO, EM EDIFÍCIO RESIDENCIAL COM ELETRODUTO EMBUTIDO SEM NECESSIDADE DE RASGOS, INCLUSO TOMADA, ELETRODUTO, CABO E QUEBRA (SEM LUMINÁRIA E LÂMPADA). AF_11/2022</t>
  </si>
  <si>
    <t>325,66</t>
  </si>
  <si>
    <t>104479</t>
  </si>
  <si>
    <t>COMPOSIÇÃO PARAMÉTRICA DE PONTO ELÉTRICO DE TOMADA DE USO GERAL 2P+T (10A/250V) EM EDIFÍCIO RESIDENCIAL COM ELETRODUTO EMBUTIDO SEM NECESSIDADE DE RASGOS, INCLUSO TOMADA, ELETRODUTO, CABO E QUEBRA. AF_11/2022</t>
  </si>
  <si>
    <t>128,08</t>
  </si>
  <si>
    <t>104480</t>
  </si>
  <si>
    <t>COMPOSIÇÃO PARAMÉTRICA DE PONTO ELÉTRICO DE TOMADA DE USO ESPECÍFICO 2P+T (20A/250V) EM EDIFÍCIO RESIDENCIAL COM ELETRODUTO EMBUTIDO SEM NECESSIDADE DE RASGOS, INCLUSO TOMADA, ELETRODUTO, CABO E QUEBRA (EXCETO CHUVEIRO). AF_11/2022</t>
  </si>
  <si>
    <t>147,03</t>
  </si>
  <si>
    <t>104481</t>
  </si>
  <si>
    <t>COMPOSIÇÃO PARAMÉTRICA DE PONTO ELÉTRICO DE TOMADA PARA CHUVEIRO (20A/250V) EM EDIFÍCIO RESIDENCIAL COM ELETRODUTO EMBUTIDO EM RASGOS NAS PAREDES, INCLUSO TOMADA, ELETRODUTO, CABO, RASGO, QUEBRA E CHUMBAMENTO. AF_11/2022</t>
  </si>
  <si>
    <t>348,30</t>
  </si>
  <si>
    <t>48,33</t>
  </si>
  <si>
    <t>64,10</t>
  </si>
  <si>
    <t>83,98</t>
  </si>
  <si>
    <t>104,86</t>
  </si>
  <si>
    <t>58,08</t>
  </si>
  <si>
    <t>109,44</t>
  </si>
  <si>
    <t>74,86</t>
  </si>
  <si>
    <t>144,14</t>
  </si>
  <si>
    <t>116,44</t>
  </si>
  <si>
    <t>172,23</t>
  </si>
  <si>
    <t>144,11</t>
  </si>
  <si>
    <t>0244</t>
  </si>
  <si>
    <t>103490</t>
  </si>
  <si>
    <t>PLACA DE CONCRETO PRÉ-MOLDADO COMO PROTEÇÃO MECÂNICA ADICIONAL NO REATERRO PARA REDE ENTERRADA DE DISTRIBUIÇÃO DE ENERGIA ELÉTRICA - FORNECIMENTO E INSTALAÇÃO. AF_12/2021</t>
  </si>
  <si>
    <t>3.129,02</t>
  </si>
  <si>
    <t>103491</t>
  </si>
  <si>
    <t>CONCRETAGEM COMO PROTEÇÃO MECÂNICA ADICIONAL NO REATERRO PARA REDE ENTERRADA DE DISTRIBUIÇÃO DE ENERGIA ELÉTRICA - FORNECIMENTO E INSTALAÇÃO. AF_12/2021</t>
  </si>
  <si>
    <t>781,02</t>
  </si>
  <si>
    <t>1.668,47</t>
  </si>
  <si>
    <t>EXTINTOR DE INCÊNDIO PORTÁTIL COM CARGA DE ÁGUA PRESSURIZADA DE 10 L, CLASSE A - FORNECIMENTO E INSTALAÇÃO. AF_10/2020_PE</t>
  </si>
  <si>
    <t>202,31</t>
  </si>
  <si>
    <t>EXTINTOR DE INCÊNDIO PORTÁTIL COM CARGA DE CO2 DE 4 KG, CLASSE BC - FORNECIMENTO E INSTALAÇÃO. AF_10/2020_PE</t>
  </si>
  <si>
    <t>586,45</t>
  </si>
  <si>
    <t>EXTINTOR DE INCÊNDIO PORTÁTIL COM CARGA DE CO2 DE 6 KG, CLASSE BC - FORNECIMENTO E INSTALAÇÃO. AF_10/2020_PE</t>
  </si>
  <si>
    <t>633,26</t>
  </si>
  <si>
    <t>EXTINTOR DE INCÊNDIO PORTÁTIL COM CARGA DE PQS DE 4 KG, CLASSE BC - FORNECIMENTO E INSTALAÇÃO. AF_10/2020_PE</t>
  </si>
  <si>
    <t>EXTINTOR DE INCÊNDIO PORTÁTIL COM CARGA DE PQS DE 6 KG, CLASSE BC - FORNECIMENTO E INSTALAÇÃO. AF_10/2020_PE</t>
  </si>
  <si>
    <t>227,66</t>
  </si>
  <si>
    <t>EXTINTOR DE INCÊNDIO PORTÁTIL COM CARGA DE PQS DE 8 KG, CLASSE BC - FORNECIMENTO E INSTALAÇÃO. AF_10/2020_PE</t>
  </si>
  <si>
    <t>266,65</t>
  </si>
  <si>
    <t>EXTINTOR DE INCÊNDIO PORTÁTIL COM CARGA DE PQS DE 12 KG, CLASSE BC - FORNECIMENTO E INSTALAÇÃO. AF_10/2020_PE</t>
  </si>
  <si>
    <t>305,65</t>
  </si>
  <si>
    <t>2.013,42</t>
  </si>
  <si>
    <t>434,87</t>
  </si>
  <si>
    <t>552,29</t>
  </si>
  <si>
    <t>326,33</t>
  </si>
  <si>
    <t>3.396,28</t>
  </si>
  <si>
    <t>155,11</t>
  </si>
  <si>
    <t>6,57</t>
  </si>
  <si>
    <t>8,29</t>
  </si>
  <si>
    <t>61,38</t>
  </si>
  <si>
    <t>140,89</t>
  </si>
  <si>
    <t>9,41</t>
  </si>
  <si>
    <t>17,31</t>
  </si>
  <si>
    <t>1,72</t>
  </si>
  <si>
    <t>29,56</t>
  </si>
  <si>
    <t>632,58</t>
  </si>
  <si>
    <t>134,00</t>
  </si>
  <si>
    <t>246,56</t>
  </si>
  <si>
    <t>382,29</t>
  </si>
  <si>
    <t>551,37</t>
  </si>
  <si>
    <t>551,62</t>
  </si>
  <si>
    <t>394,97</t>
  </si>
  <si>
    <t>958,08</t>
  </si>
  <si>
    <t>103244</t>
  </si>
  <si>
    <t>AR CONDICIONADO SPLIT INVERTER, HI-WALL (PAREDE), 9000 BTU/H, CICLO FRIO - FORNECIMENTO E INSTALAÇÃO. AF_11/2021_PE</t>
  </si>
  <si>
    <t>2.103,62</t>
  </si>
  <si>
    <t>103245</t>
  </si>
  <si>
    <t>AR CONDICIONADO SPLIT ON/OFF, HI-WALL (PAREDE), 9000 BTUS/H, CICLO FRIO - FORNECIMENTO E INSTALAÇÃO. AF_11/2021_PE</t>
  </si>
  <si>
    <t>1.666,26</t>
  </si>
  <si>
    <t>103246</t>
  </si>
  <si>
    <t>AR CONDICIONADO SPLIT ON/OFF, HI-WALL (PAREDE), 9000 BTUS/H, CICLO QUENTE/FRIO - FORNECIMENTO E INSTALAÇÃO. AF_11/2021_PE</t>
  </si>
  <si>
    <t>1.814,17</t>
  </si>
  <si>
    <t>103247</t>
  </si>
  <si>
    <t>AR CONDICIONADO SPLIT INVERTER, HI-WALL (PAREDE), 12000 BTU/H, CICLO FRIO - FORNECIMENTO E INSTALAÇÃO. AF_11/2021_PE</t>
  </si>
  <si>
    <t>2.331,11</t>
  </si>
  <si>
    <t>103248</t>
  </si>
  <si>
    <t>AR CONDICIONADO SPLIT ON/OFF, HI-WALL (PAREDE), 12000 BTUS/H, CICLO FRIO - FORNECIMENTO E INSTALAÇÃO. AF_11/2021_PE</t>
  </si>
  <si>
    <t>1.911,01</t>
  </si>
  <si>
    <t>103249</t>
  </si>
  <si>
    <t>AR CONDICIONADO SPLIT ON/OFF, HI-WALL (PAREDE), 12000 BTUS/H, CICLO QUENTE/FRIO - FORNECIMENTO E INSTALAÇÃO. AF_11/2021_PE</t>
  </si>
  <si>
    <t>2.050,60</t>
  </si>
  <si>
    <t>103250</t>
  </si>
  <si>
    <t>AR CONDICIONADO SPLIT INVERTER, HI-WALL (PAREDE), 18000 BTU/H, CICLO FRIO - FORNECIMENTO E INSTALAÇÃO. AF_11/2021_PE</t>
  </si>
  <si>
    <t>3.372,60</t>
  </si>
  <si>
    <t>103251</t>
  </si>
  <si>
    <t>AR CONDICIONADO SPLIT ON/OFF, HI-WALL (PAREDE), 18000 BTUS/H, CICLO FRIO - FORNECIMENTO E INSTALAÇÃO. AF_11/2021_PE</t>
  </si>
  <si>
    <t>2.670,97</t>
  </si>
  <si>
    <t>103252</t>
  </si>
  <si>
    <t>AR CONDICIONADO SPLIT ON/OFF, HI-WALL (PAREDE), 18000 BTUS/H, CICLO QUENTE/FRIO - FORNECIMENTO E INSTALAÇÃO. AF_11/2021_PE</t>
  </si>
  <si>
    <t>2.953,92</t>
  </si>
  <si>
    <t>103253</t>
  </si>
  <si>
    <t>AR CONDICIONADO SPLIT INVERTER, HI-WALL (PAREDE), 24000 BTU/H, CICLO FRIO - FORNECIMENTO E INSTALAÇÃO. AF_11/2021_PE</t>
  </si>
  <si>
    <t>4.585,67</t>
  </si>
  <si>
    <t>103254</t>
  </si>
  <si>
    <t>AR CONDICIONADO SPLIT ON/OFF, HI-WALL (PAREDE), 24000 BTUS/H, CICLO FRIO - FORNECIMENTO E INSTALAÇÃO. AF_11/2021_PE</t>
  </si>
  <si>
    <t>3.438,59</t>
  </si>
  <si>
    <t>103255</t>
  </si>
  <si>
    <t>AR CONDICIONADO SPLIT ON/OFF, HI-WALL (PAREDE), 24000 BTUS/H, CICLO QUENTE/FRIO - FORNECIMENTO E INSTALAÇÃO. AF_11/2021_PE</t>
  </si>
  <si>
    <t>3.843,31</t>
  </si>
  <si>
    <t>103256</t>
  </si>
  <si>
    <t>AR CONDICIONADO SPLIT INVERTER, PISO TETO, 18000 BTU/H, CICLO FRIO - FORNECIMENTO E INSTALAÇÃO. AF_11/2021_PE</t>
  </si>
  <si>
    <t>8.494,96</t>
  </si>
  <si>
    <t>103257</t>
  </si>
  <si>
    <t>AR CONDICIONADO SPLIT ON/OFF, PISO TETO, 18.000 BTU/H, CICLO FRIO - FORNECIMENTO E INSTALAÇÃO. AF_11/2021_PE</t>
  </si>
  <si>
    <t>4.873,80</t>
  </si>
  <si>
    <t>103258</t>
  </si>
  <si>
    <t>AR CONDICIONADO SPLIT INVERTER, PISO TETO, 24000 BTU/H, CICLO FRIO - FORNECIMENTO E INSTALAÇÃO. AF_11/2021_PE</t>
  </si>
  <si>
    <t>9.492,55</t>
  </si>
  <si>
    <t>103259</t>
  </si>
  <si>
    <t>AR CONDICIONADO SPLIT ON/OFF, PISO TETO, 24.000 BTU/H, CICLO FRIO - FORNECIMENTO E INSTALAÇÃO. AF_11/2021_PE</t>
  </si>
  <si>
    <t>5.137,30</t>
  </si>
  <si>
    <t>103260</t>
  </si>
  <si>
    <t>AR CONDICIONADO SPLIT INVERTER, PISO TETO, 24000 BTU/H, QUENTE/FRIO - FORNECIMENTO E INSTALAÇÃO. AF_11/2021_PE</t>
  </si>
  <si>
    <t>5.275,90</t>
  </si>
  <si>
    <t>103261</t>
  </si>
  <si>
    <t>AR CONDICIONADO SPLIT INVERTER, PISO TETO, 36000 BTU/H, CICLO FRIO - FORNECIMENTO E INSTALAÇÃO. AF_11/2021_PE</t>
  </si>
  <si>
    <t>10.706,07</t>
  </si>
  <si>
    <t>103262</t>
  </si>
  <si>
    <t>AR CONDICIONADO SPLIT ON/OFF, PISO TETO, 36.000 BTU/H, CICLO FRIO - FORNECIMENTO E INSTALAÇÃO. AF_11/2021_PE</t>
  </si>
  <si>
    <t>6.737,85</t>
  </si>
  <si>
    <t>103263</t>
  </si>
  <si>
    <t>AR CONDICIONADO SPLIT INVERTER, PISO TETO, 48000 BTU/H, CICLO FRIO - FORNECIMENTO E INSTALAÇÃO. AF_11/2021_PE</t>
  </si>
  <si>
    <t>14.902,17</t>
  </si>
  <si>
    <t>103264</t>
  </si>
  <si>
    <t>AR CONDICIONADO SPLIT ON/OFF, PISO TETO, 48.000 BTU/H, CICLO FRIO - FORNECIMENTO E INSTALAÇÃO. AF_11/2021_PE</t>
  </si>
  <si>
    <t>8.405,06</t>
  </si>
  <si>
    <t>103265</t>
  </si>
  <si>
    <t>AR CONDICIONADO SPLIT INVERTER, PISO TETO, APRESENTANDO ENTRE 54000 E 58000 BTU/H, CICLO FRIO - FORNECIMENTO E INSTALAÇÃO. AF_11/2021_PE</t>
  </si>
  <si>
    <t>17.943,35</t>
  </si>
  <si>
    <t>103266</t>
  </si>
  <si>
    <t>AR CONDICIONADO SPLIT ON/OFF, PISO TETO, 60.000 BTU/H, CICLO FRIO - FORNECIMENTO E INSTALAÇÃO. AF_11/2021_PE</t>
  </si>
  <si>
    <t>9.374,20</t>
  </si>
  <si>
    <t>103267</t>
  </si>
  <si>
    <t>AR CONDICIONADO SPLIT ON/OFF, CASSETE (TETO), FRIO 4 VIAS 18000 BTU/H - FORNECIMENTO E INSTALAÇÃO. AF_11/2021_PE</t>
  </si>
  <si>
    <t>5.325,57</t>
  </si>
  <si>
    <t>103268</t>
  </si>
  <si>
    <t>AR CONDICIONADO SPLIT ON/OFF, CASSETE (TETO), 18000 BTU/H, CICLO QUENTE/FRIO - FORNECIMENTO E INSTALAÇÃO. AF_11/2021_PE</t>
  </si>
  <si>
    <t>6.312,73</t>
  </si>
  <si>
    <t>103269</t>
  </si>
  <si>
    <t>AR CONDICIONADO SPLIT ON/OFF, CASSETE (TETO), FRIO 4 VIAS 24000 BTU/H - FORNECIMENTO E INSTALAÇÃO. AF_11/2021_PE</t>
  </si>
  <si>
    <t>6.536,20</t>
  </si>
  <si>
    <t>103270</t>
  </si>
  <si>
    <t>AR CONDICIONADO SPLIT ON/OFF, CASSETE (TETO), 24000 BTU/H, CICLO QUENTE/FRIO - FORNECIMENTO E INSTALAÇÃO. AF_11/2021_PE</t>
  </si>
  <si>
    <t>6.782,81</t>
  </si>
  <si>
    <t>103271</t>
  </si>
  <si>
    <t>AR CONDICIONADO SPLIT ON/OFF, CASSETE (TETO), FRIO 4 VIAS 36000 BTU/H - FORNECIMENTO E INSTALAÇÃO. AF_11/2021_PE</t>
  </si>
  <si>
    <t>9.595,17</t>
  </si>
  <si>
    <t>103272</t>
  </si>
  <si>
    <t>AR CONDICIONADO SPLIT ON/OFF, CASSETE (TETO), 36000 BTU/H, CICLO QUENTE/FRIO - FORNECIMENTO E INSTALAÇÃO. AF_11/2021_PE</t>
  </si>
  <si>
    <t>9.908,77</t>
  </si>
  <si>
    <t>103273</t>
  </si>
  <si>
    <t>AR CONDICIONADO SPLIT ON/OFF, CASSETE (TETO), FRIO 4 VIAS 48000 BTU/H - FORNECIMENTO E INSTALAÇÃO. AF_11/2021_PE</t>
  </si>
  <si>
    <t>10.247,62</t>
  </si>
  <si>
    <t>103274</t>
  </si>
  <si>
    <t>AR CONDICIONADO SPLIT ON/OFF, CASSETE (TETO), 48000 BTU/H, CICLO QUENTE/FRIO - FORNECIMENTO E INSTALAÇÃO. AF_11/2021_PE</t>
  </si>
  <si>
    <t>11.722,54</t>
  </si>
  <si>
    <t>103275</t>
  </si>
  <si>
    <t>AR CONDICIONADO SPLIT ON/OFF, CASSETE (TETO), FRIO 4 VIAS 60000 BTU/H - FORNECIMENTO E INSTALAÇÃO. AF_11/2021_PE</t>
  </si>
  <si>
    <t>11.662,32</t>
  </si>
  <si>
    <t>103276</t>
  </si>
  <si>
    <t>AR CONDICIONADO SPLIT ON/OFF, CASSETE (TETO), 60000 BTU/H, CICLO QUENTE/FRIO - FORNECIMENTO E INSTALAÇÃO. AF_11/2021_PE</t>
  </si>
  <si>
    <t>12.232,77</t>
  </si>
  <si>
    <t>103277</t>
  </si>
  <si>
    <t>AR CONDICIONADO SPLITÃO 10 TR - FORNECIMENTO E INSTALAÇÃO. AF_11/2021_PE</t>
  </si>
  <si>
    <t>22.555,82</t>
  </si>
  <si>
    <t>103278</t>
  </si>
  <si>
    <t>AR CONDICIONADO SPLITÃO 15 TR - FORNECIMENTO E INSTALAÇÃO. AF_11/2021_PE</t>
  </si>
  <si>
    <t>28.824,88</t>
  </si>
  <si>
    <t>103288</t>
  </si>
  <si>
    <t>RASGO E CHUMBAMENTO EM ALVENARIA PARA TUBOS DE SPLIT PAREDE DE 9000 A 24000 BTUS/H. AF_11/2021</t>
  </si>
  <si>
    <t>103289</t>
  </si>
  <si>
    <t>TUBO EM COBRE FLEXÍVEL, DN 1/4", COM ISOLAMENTO, INSTALADO EM FORRO, PARA RAMAL DE ALIMENTAÇÃO DE AR CONDICIONADO, INCLUSO FIXADOR. AF_11/2021</t>
  </si>
  <si>
    <t>33,87</t>
  </si>
  <si>
    <t>103290</t>
  </si>
  <si>
    <t>TUBO EM COBRE FLEXÍVEL, DN 3/8", COM ISOLAMENTO, INSTALADO EM FORRO, PARA RAMAL DE ALIMENTAÇÃO DE AR CONDICIONADO, INCLUSO FIXADOR. AF_11/2021</t>
  </si>
  <si>
    <t>55,34</t>
  </si>
  <si>
    <t>103291</t>
  </si>
  <si>
    <t>TUBO EM COBRE FLEXÍVEL, DN 1/2", COM ISOLAMENTO, INSTALADO EM FORRO, PARA RAMAL DE ALIMENTAÇÃO DE AR CONDICIONADO, INCLUSO FIXADOR. AF_11/2021</t>
  </si>
  <si>
    <t>67,91</t>
  </si>
  <si>
    <t>103292</t>
  </si>
  <si>
    <t>TUBO EM COBRE FLEXÍVEL, DN 5/8", COM ISOLAMENTO, INSTALADO EM FORRO, PARA RAMAL DE ALIMENTAÇÃO DE AR CONDICIONADO, INCLUSO FIXADOR. AF_11/2021</t>
  </si>
  <si>
    <t>8.651,88</t>
  </si>
  <si>
    <t>15.658,47</t>
  </si>
  <si>
    <t>7,38</t>
  </si>
  <si>
    <t>11,85</t>
  </si>
  <si>
    <t>98298</t>
  </si>
  <si>
    <t>CABO ELETRÔNICO CATEGORIA 6A, INSTALADO EM EDIFICAÇÃO RESIDENCIAL - FORNECIMENTO E INSTALAÇÃO. AF_11/2019</t>
  </si>
  <si>
    <t>98299</t>
  </si>
  <si>
    <t>CABO ELETRÔNICO CATEGORIA 6A, INSTALADO EM EDIFICAÇÃO INSTITUCIONAL - FORNECIMENTO E INSTALAÇÃO. AF_11/2019</t>
  </si>
  <si>
    <t>98300</t>
  </si>
  <si>
    <t>CABO COAXIAL RG6 95% - FORNECIMENTO E INSTALAÇÃO. AF_11/2019</t>
  </si>
  <si>
    <t>711,08</t>
  </si>
  <si>
    <t>1.343,72</t>
  </si>
  <si>
    <t>4.222,45</t>
  </si>
  <si>
    <t>98305</t>
  </si>
  <si>
    <t>RACK FECHADO PARA SERVIDOR - FORNECIMENTO E INSTALAÇÃO. AF_11/2019</t>
  </si>
  <si>
    <t>3.123,23</t>
  </si>
  <si>
    <t>98306</t>
  </si>
  <si>
    <t>BLOCO DE ENGATE RÁPIDO PARA BASTIDOR TIPO M10 - FORNECIMENTO E INSTALAÇÃO. AF_11/2019</t>
  </si>
  <si>
    <t>53,50</t>
  </si>
  <si>
    <t>2.932,49</t>
  </si>
  <si>
    <t>100553</t>
  </si>
  <si>
    <t>CABO COAXIAL RG11 95% - FORNECIMENTO E INSTALAÇÃO. AF_11/2019</t>
  </si>
  <si>
    <t>30,87</t>
  </si>
  <si>
    <t>100554</t>
  </si>
  <si>
    <t>CABO COAXIAL RG59 95% - FORNECIMENTO E INSTALAÇÃO. AF_11/2019</t>
  </si>
  <si>
    <t>100555</t>
  </si>
  <si>
    <t>RACK ABERTO EM COLUNA 44U PARA SERVIDOR - FORNECIMENTO E INSTALAÇÃO. AF_11/2019</t>
  </si>
  <si>
    <t>1.563,00</t>
  </si>
  <si>
    <t>TUBO, PVC, SOLDÁVEL, DN 20MM, INSTALADO EM RAMAL OU SUB-RAMAL DE ÁGUA - FORNECIMENTO E INSTALAÇÃO. AF_06/2022</t>
  </si>
  <si>
    <t>TUBO, PVC, SOLDÁVEL, DN 25MM, INSTALADO EM RAMAL OU SUB-RAMAL DE ÁGUA - FORNECIMENTO E INSTALAÇÃO. AF_06/2022</t>
  </si>
  <si>
    <t>TUBO, PVC, SOLDÁVEL, DN 32MM, INSTALADO EM RAMAL OU SUB-RAMAL DE ÁGUA - FORNECIMENTO E INSTALAÇÃO. AF_06/2022</t>
  </si>
  <si>
    <t>34,15</t>
  </si>
  <si>
    <t>TUBO, PVC, SOLDÁVEL, DN 20MM, INSTALADO EM RAMAL DE DISTRIBUIÇÃO DE ÁGUA - FORNECIMENTO E INSTALAÇÃO. AF_06/2022</t>
  </si>
  <si>
    <t>11,44</t>
  </si>
  <si>
    <t>TUBO, PVC, SOLDÁVEL, DN 25MM, INSTALADO EM RAMAL DE DISTRIBUIÇÃO DE ÁGUA - FORNECIMENTO E INSTALAÇÃO. AF_06/2022</t>
  </si>
  <si>
    <t>TUBO, PVC, SOLDÁVEL, DN 32MM, INSTALADO EM RAMAL DE DISTRIBUIÇÃO DE ÁGUA - FORNECIMENTO E INSTALAÇÃO. AF_06/2022</t>
  </si>
  <si>
    <t>TUBO, PVC, SOLDÁVEL, DN 25MM, INSTALADO EM PRUMADA DE ÁGUA - FORNECIMENTO E INSTALAÇÃO. AF_06/2022</t>
  </si>
  <si>
    <t>5,85</t>
  </si>
  <si>
    <t>TUBO, PVC, SOLDÁVEL, DN 32MM, INSTALADO EM PRUMADA DE ÁGUA - FORNECIMENTO E INSTALAÇÃO. AF_06/2022</t>
  </si>
  <si>
    <t>11,70</t>
  </si>
  <si>
    <t>TUBO, PVC, SOLDÁVEL, DN 40MM, INSTALADO EM PRUMADA DE ÁGUA - FORNECIMENTO E INSTALAÇÃO. AF_06/2022</t>
  </si>
  <si>
    <t>TUBO, PVC, SOLDÁVEL, DN 50MM, INSTALADO EM PRUMADA DE ÁGUA - FORNECIMENTO E INSTALAÇÃO. AF_06/2022</t>
  </si>
  <si>
    <t>TUBO, PVC, SOLDÁVEL, DN 60MM, INSTALADO EM PRUMADA DE ÁGUA - FORNECIMENTO E INSTALAÇÃO. AF_06/2022</t>
  </si>
  <si>
    <t>TUBO, PVC, SOLDÁVEL, DN 75MM, INSTALADO EM PRUMADA DE ÁGUA - FORNECIMENTO E INSTALAÇÃO. AF_06/2022</t>
  </si>
  <si>
    <t>51,80</t>
  </si>
  <si>
    <t>TUBO, PVC, SOLDÁVEL, DN 85MM, INSTALADO EM PRUMADA DE ÁGUA - FORNECIMENTO E INSTALAÇÃO. AF_06/2022</t>
  </si>
  <si>
    <t>71,35</t>
  </si>
  <si>
    <t>TUBO PVC, SÉRIE R, ÁGUA PLUVIAL, DN 40 MM, FORNECIDO E INSTALADO EM RAMAL DE ENCAMINHAMENTO. AF_06/2022</t>
  </si>
  <si>
    <t>TUBO PVC, SÉRIE R, ÁGUA PLUVIAL, DN 50 MM, FORNECIDO E INSTALADO EM RAMAL DE ENCAMINHAMENTO. AF_06/2022</t>
  </si>
  <si>
    <t>TUBO PVC, SÉRIE R, ÁGUA PLUVIAL, DN 75 MM, FORNECIDO E INSTALADO EM RAMAL DE ENCAMINHAMENTO. AF_06/2022</t>
  </si>
  <si>
    <t>42,92</t>
  </si>
  <si>
    <t>TUBO PVC, SÉRIE R, ÁGUA PLUVIAL, DN 100 MM, FORNECIDO E INSTALADO EM RAMAL DE ENCAMINHAMENTO. AF_06/2022</t>
  </si>
  <si>
    <t>54,29</t>
  </si>
  <si>
    <t>TUBO PVC, SÉRIE R, ÁGUA PLUVIAL, DN 75 MM, FORNECIDO E INSTALADO EM CONDUTORES VERTICAIS DE ÁGUAS PLUVIAIS. AF_06/2022</t>
  </si>
  <si>
    <t>30,20</t>
  </si>
  <si>
    <t>TUBO PVC, SÉRIE R, ÁGUA PLUVIAL, DN 100 MM, FORNECIDO E INSTALADO EM CONDUTORES VERTICAIS DE ÁGUAS PLUVIAIS. AF_06/2022</t>
  </si>
  <si>
    <t>TUBO PVC, SÉRIE R, ÁGUA PLUVIAL, DN 150 MM, FORNECIDO E INSTALADO EM CONDUTORES VERTICAIS DE ÁGUAS PLUVIAIS. AF_06/2022</t>
  </si>
  <si>
    <t>77,49</t>
  </si>
  <si>
    <t>TUBO, CPVC, SOLDÁVEL, DN 15MM, INSTALADO EM RAMAL OU SUB-RAMAL DE ÁGUA - FORNECIMENTO E INSTALAÇÃO. AF_06/2022</t>
  </si>
  <si>
    <t>27,56</t>
  </si>
  <si>
    <t>TUBO, CPVC, SOLDÁVEL, DN 22MM, INSTALADO EM RAMAL OU SUB-RAMAL DE ÁGUA - FORNECIMENTO E INSTALAÇÃO. AF_06/2022</t>
  </si>
  <si>
    <t>TUBO, CPVC, SOLDÁVEL, DN 28MM, INSTALADO EM RAMAL OU SUB-RAMAL DE ÁGUA - FORNECIMENTO E INSTALAÇÃO. AF_06/2022</t>
  </si>
  <si>
    <t>TUBO, CPVC, SOLDÁVEL, DN 35MM, INSTALADO EM RAMAL OU SUB-RAMAL DE ÁGUA   FORNECIMENTO E INSTALAÇÃO. AF_06/2022</t>
  </si>
  <si>
    <t>72,84</t>
  </si>
  <si>
    <t>TUBO PVC, SERIE NORMAL, ESGOTO PREDIAL, DN 40 MM, FORNECIDO E INSTALADO EM RAMAL DE DESCARGA OU RAMAL DE ESGOTO SANITÁRIO. AF_08/2022</t>
  </si>
  <si>
    <t>TUBO PVC, SERIE NORMAL, ESGOTO PREDIAL, DN 50 MM, FORNECIDO E INSTALADO EM RAMAL DE DESCARGA OU RAMAL DE ESGOTO SANITÁRIO. AF_08/2022</t>
  </si>
  <si>
    <t>TUBO PVC, SERIE NORMAL, ESGOTO PREDIAL, DN 75 MM, FORNECIDO E INSTALADO EM RAMAL DE DESCARGA OU RAMAL DE ESGOTO SANITÁRIO. AF_08/2022</t>
  </si>
  <si>
    <t>TUBO PVC, SERIE NORMAL, ESGOTO PREDIAL, DN 100 MM, FORNECIDO E INSTALADO EM RAMAL DE DESCARGA OU RAMAL DE ESGOTO SANITÁRIO. AF_08/2022</t>
  </si>
  <si>
    <t>TUBO, CPVC, SOLDÁVEL, DN 22MM, INSTALADO EM RAMAL DE DISTRIBUIÇÃO DE ÁGUA - FORNECIMENTO E INSTALAÇÃO. AF_06/2022</t>
  </si>
  <si>
    <t>TUBO, CPVC, SOLDÁVEL, DN 28MM, INSTALADO EM RAMAL DE DISTRIBUIÇÃO DE ÁGUA - FORNECIMENTO E INSTALAÇÃO. AF_06/2022</t>
  </si>
  <si>
    <t>TUBO, CPVC, SOLDÁVEL, DN 35MM, INSTALADO EM PRUMADA DE ÁGUA   FORNECIMENTO E INSTALAÇÃO. AF_06/2022</t>
  </si>
  <si>
    <t>TUBO, CPVC, SOLDÁVEL, DN 42MM, INSTALADO EM PRUMADA DE ÁGUA   FORNECIMENTO E INSTALAÇÃO. AF_06/2022</t>
  </si>
  <si>
    <t>65,46</t>
  </si>
  <si>
    <t>TUBO, CPVC, SOLDÁVEL, DN 73MM, INSTALADO EM PRUMADA DE ÁGUA   FORNECIMENTO E INSTALAÇÃO. AF_06/2022</t>
  </si>
  <si>
    <t>153,84</t>
  </si>
  <si>
    <t>TUBO, CPVC, SOLDÁVEL, DN 89MM, INSTALADO EM PRUMADA DE ÁGUA   FORNECIMENTO E INSTALAÇÃO. AF_06/2022</t>
  </si>
  <si>
    <t>240,56</t>
  </si>
  <si>
    <t>TUBO PVC, SERIE NORMAL, ESGOTO PREDIAL, DN 50 MM, FORNECIDO E INSTALADO EM PRUMADA DE ESGOTO SANITÁRIO OU VENTILAÇÃO. AF_08/2022</t>
  </si>
  <si>
    <t>TUBO PVC, SERIE NORMAL, ESGOTO PREDIAL, DN 75 MM, FORNECIDO E INSTALADO EM PRUMADA DE ESGOTO SANITÁRIO OU VENTILAÇÃO. AF_08/2022</t>
  </si>
  <si>
    <t>TUBO PVC, SERIE NORMAL, ESGOTO PREDIAL, DN 100 MM, FORNECIDO E INSTALADO EM PRUMADA DE ESGOTO SANITÁRIO OU VENTILAÇÃO. AF_08/2022</t>
  </si>
  <si>
    <t>31,73</t>
  </si>
  <si>
    <t>TUBO PVC, SERIE NORMAL, ESGOTO PREDIAL, DN 100 MM, FORNECIDO E INSTALADO EM SUBCOLETOR AÉREO DE ESGOTO SANITÁRIO. AF_08/2022</t>
  </si>
  <si>
    <t>TUBO PVC, SERIE NORMAL, ESGOTO PREDIAL, DN 150 MM, FORNECIDO E INSTALADO EM SUBCOLETOR AÉREO DE ESGOTO SANITÁRIO. AF_08/2022</t>
  </si>
  <si>
    <t>TUBO, PVC, SOLDÁVEL, DN 25MM, INSTALADO EM DRENO DE AR-CONDICIONADO - FORNECIMENTO E INSTALAÇÃO. AF_08/2022</t>
  </si>
  <si>
    <t>49,46</t>
  </si>
  <si>
    <t>48,35</t>
  </si>
  <si>
    <t>45,23</t>
  </si>
  <si>
    <t>64,22</t>
  </si>
  <si>
    <t>84,26</t>
  </si>
  <si>
    <t>68,59</t>
  </si>
  <si>
    <t>101,99</t>
  </si>
  <si>
    <t>48,73</t>
  </si>
  <si>
    <t>76,43</t>
  </si>
  <si>
    <t>79,17</t>
  </si>
  <si>
    <t>TUBO EM COBRE RÍGIDO, DN 22 MM, CLASSE E, SEM ISOLAMENTO, INSTALADO EM PRUMADA DE HIDRÁULICA PREDIAL - FORNECIMENTO E INSTALAÇÃO. AF_04/2022</t>
  </si>
  <si>
    <t>TUBO EM COBRE RÍGIDO, DN 28 MM, CLASSE E, SEM ISOLAMENTO, INSTALADO EM PRUMADA DE HIDRÁULICA PREDIAL - FORNECIMENTO E INSTALAÇÃO. AF_04/2022</t>
  </si>
  <si>
    <t>TUBO EM COBRE RÍGIDO, DN 35 MM, CLASSE E, SEM ISOLAMENTO, INSTALADO EM PRUMADA DE HIDRÁULICA PREDIAL - FORNECIMENTO E INSTALAÇÃO. AF_04/2022</t>
  </si>
  <si>
    <t>99,58</t>
  </si>
  <si>
    <t>TUBO EM COBRE RÍGIDO, DN 42 MM, CLASSE E, SEM ISOLAMENTO, INSTALADO EM PRUMADA DE HIDRÁULICA PREDIAL - FORNECIMENTO E INSTALAÇÃO. AF_04/2022</t>
  </si>
  <si>
    <t>TUBO EM COBRE RÍGIDO, DN 54 MM, CLASSE E, SEM ISOLAMENTO, INSTALADO EM PRUMADA DE HIDRÁULICA PREDIAL - FORNECIMENTO E INSTALAÇÃO. AF_04/2022</t>
  </si>
  <si>
    <t>193,57</t>
  </si>
  <si>
    <t>TUBO EM COBRE RÍGIDO, DN 66 MM, CLASSE E, SEM ISOLAMENTO, INSTALADO EM PRUMADA DE HIDRÁULICA PREDIAL - FORNECIMENTO E INSTALAÇÃO. AF_04/2022</t>
  </si>
  <si>
    <t>271,66</t>
  </si>
  <si>
    <t>TUBO EM COBRE RÍGIDO, DN 22 MM, CLASSE E, COM ISOLAMENTO, INSTALADO EM PRUMADA DE HIDRÁULICA PREDIAL - FORNECIMENTO E INSTALAÇÃO. AF_04/2022</t>
  </si>
  <si>
    <t>153,58</t>
  </si>
  <si>
    <t>TUBO EM COBRE RÍGIDO, DN 28 MM, CLASSE E, COM ISOLAMENTO, INSTALADO EM PRUMADA DE HIDRÁULICA PREDIAL - FORNECIMENTO E INSTALAÇÃO. AF_04/2022</t>
  </si>
  <si>
    <t>172,31</t>
  </si>
  <si>
    <t>TUBO EM COBRE RÍGIDO, DN 35 MM, CLASSE E, COM ISOLAMENTO, INSTALADO EM PRUMADA DE HIDRÁULICA PREDIAL - FORNECIMENTO E INSTALAÇÃO. AF_04/2022</t>
  </si>
  <si>
    <t>230,25</t>
  </si>
  <si>
    <t>TUBO EM COBRE RÍGIDO, DN 42 MM, CLASSE E, COM ISOLAMENTO, INSTALADO EM PRUMADA DE HIDRÁULICA PREDIAL - FORNECIMENTO E INSTALAÇÃO. AF_04/2022</t>
  </si>
  <si>
    <t>282,92</t>
  </si>
  <si>
    <t>TUBO EM COBRE RÍGIDO, DN 54 MM, CLASSE E, COM ISOLAMENTO, INSTALADO EM PRUMADA DE HIDRÁULICA PREDIAL - FORNECIMENTO E INSTALAÇÃO. AF_04/2022</t>
  </si>
  <si>
    <t>371,65</t>
  </si>
  <si>
    <t>TUBO EM COBRE RÍGIDO, DN 66 MM, CLASSE E, COM ISOLAMENTO, INSTALADO EM PRUMADA DE HIDRÁULICA PREDIAL - FORNECIMENTO E INSTALAÇÃO. AF_04/2022</t>
  </si>
  <si>
    <t>452,24</t>
  </si>
  <si>
    <t>TUBO EM COBRE RÍGIDO, DN 15 MM, CLASSE E, SEM ISOLAMENTO, INSTALADO EM RAMAL DE DISTRIBUIÇÃO DE HIDRÁULICA PREDIAL - FORNECIMENTO E INSTALAÇÃO. AF_04/2022</t>
  </si>
  <si>
    <t>TUBO EM COBRE RÍGIDO, DN 22 MM, CLASSE E, SEM ISOLAMENTO, INSTALADO EM RAMAL DE DISTRIBUIÇÃO DE HIDRÁULICA PREDIAL - FORNECIMENTO E INSTALAÇÃO. AF_04/2022</t>
  </si>
  <si>
    <t>60,12</t>
  </si>
  <si>
    <t>TUBO EM COBRE RÍGIDO, DN 28 MM, CLASSE E, SEM ISOLAMENTO, INSTALADO EM RAMAL DE DISTRIBUIÇÃO DE HIDRÁULICA PREDIAL - FORNECIMENTO E INSTALAÇÃO. AF_04/2022</t>
  </si>
  <si>
    <t>TUBO EM COBRE RÍGIDO, DN 15 MM, CLASSE E, COM ISOLAMENTO, INSTALADO EM RAMAL DE DISTRIBUIÇÃO DE HIDRÁULICA PREDIAL - FORNECIMENTO E INSTALAÇÃO. AF_04/2022</t>
  </si>
  <si>
    <t>61,15</t>
  </si>
  <si>
    <t>TUBO EM COBRE RÍGIDO, DN 22 MM, CLASSE E, COM ISOLAMENTO, INSTALADO EM RAMAL DE DISTRIBUIÇÃO DE HIDRÁULICA PREDIAL - FORNECIMENTO E INSTALAÇÃO. AF_04/2022</t>
  </si>
  <si>
    <t>TUBO EM COBRE RÍGIDO, DN 28 MM, CLASSE E, COM ISOLAMENTO, INSTALADO EM RAMAL DE DISTRIBUIÇÃO DE HIDRÁULICA PREDIAL - FORNECIMENTO E INSTALAÇÃO. AF_04/2022</t>
  </si>
  <si>
    <t>181,33</t>
  </si>
  <si>
    <t>TUBO EM COBRE RÍGIDO, DN 15 MM, CLASSE E, SEM ISOLAMENTO, INSTALADO EM RAMAL E SUB-RAMAL DE HIDRÁULICA PREDIAL - FORNECIMENTO E INSTALAÇÃO. AF_04/2022</t>
  </si>
  <si>
    <t>TUBO EM COBRE RÍGIDO, DN 22 MM, CLASSE E, SEM ISOLAMENTO, INSTALADO EM RAMAL E SUB-RAMAL DE HIDRÁULICA PREDIAL - FORNECIMENTO E INSTALAÇÃO. AF_04/2022</t>
  </si>
  <si>
    <t>80,81</t>
  </si>
  <si>
    <t>TUBO EM COBRE RÍGIDO, DN 28 MM, CLASSE E, SEM ISOLAMENTO, INSTALADO EM RAMAL E SUB-RAMAL DE HIDRÁULICA PREDIAL - FORNECIMENTO E INSTALAÇÃO. AF_04/2022</t>
  </si>
  <si>
    <t>103,18</t>
  </si>
  <si>
    <t>TUBO EM COBRE RÍGIDO, DN 15 MM, CLASSE E, COM ISOLAMENTO, INSTALADO EM RAMAL E SUB-RAMAL DE HIDRÁULICA PREDIAL - FORNECIMENTO E INSTALAÇÃO. AF_04/2022</t>
  </si>
  <si>
    <t>TUBO EM COBRE RÍGIDO, DN 22 MM, CLASSE E, COM ISOLAMENTO, INSTALADO EM RAMAL E SUB-RAMAL DE HIDRÁULICA PREDIAL - FORNECIMENTO E INSTALAÇÃO. AF_04/2022</t>
  </si>
  <si>
    <t>180,13</t>
  </si>
  <si>
    <t>TUBO EM COBRE RÍGIDO, DN 28 MM, CLASSE E, COM ISOLAMENTO, INSTALADO EM RAMAL E SUB-RAMAL DE HIDRÁULICA PREDIAL - FORNECIMENTO E INSTALAÇÃO. AF_04/2022</t>
  </si>
  <si>
    <t>206,56</t>
  </si>
  <si>
    <t>95,08</t>
  </si>
  <si>
    <t>116,76</t>
  </si>
  <si>
    <t>153,72</t>
  </si>
  <si>
    <t>228,00</t>
  </si>
  <si>
    <t>106,08</t>
  </si>
  <si>
    <t>127,85</t>
  </si>
  <si>
    <t>164,91</t>
  </si>
  <si>
    <t>70,77</t>
  </si>
  <si>
    <t>94,59</t>
  </si>
  <si>
    <t>127,69</t>
  </si>
  <si>
    <t>204,27</t>
  </si>
  <si>
    <t>57,76</t>
  </si>
  <si>
    <t>66,43</t>
  </si>
  <si>
    <t>92,46</t>
  </si>
  <si>
    <t>113,60</t>
  </si>
  <si>
    <t>150,10</t>
  </si>
  <si>
    <t>74,88</t>
  </si>
  <si>
    <t>108,04</t>
  </si>
  <si>
    <t>131,80</t>
  </si>
  <si>
    <t>208,38</t>
  </si>
  <si>
    <t>62,78</t>
  </si>
  <si>
    <t>71,50</t>
  </si>
  <si>
    <t>97,53</t>
  </si>
  <si>
    <t>118,78</t>
  </si>
  <si>
    <t>155,28</t>
  </si>
  <si>
    <t>29,45</t>
  </si>
  <si>
    <t>52,77</t>
  </si>
  <si>
    <t>98,05</t>
  </si>
  <si>
    <t>173,36</t>
  </si>
  <si>
    <t>210,16</t>
  </si>
  <si>
    <t>281,64</t>
  </si>
  <si>
    <t>384,19</t>
  </si>
  <si>
    <t>548,24</t>
  </si>
  <si>
    <t>25,91</t>
  </si>
  <si>
    <t>43,97</t>
  </si>
  <si>
    <t>62,41</t>
  </si>
  <si>
    <t>89,39</t>
  </si>
  <si>
    <t>124,12</t>
  </si>
  <si>
    <t>54,60</t>
  </si>
  <si>
    <t>70,22</t>
  </si>
  <si>
    <t>102,30</t>
  </si>
  <si>
    <t>156,35</t>
  </si>
  <si>
    <t>270,01</t>
  </si>
  <si>
    <t>94723</t>
  </si>
  <si>
    <t>TUBO, CPVC, SOLDÁVEL, DN 114 MM, INSTALADO EM RESERVAÇÃO DE ÁGUA DE EDIFICAÇÃO QUE POSSUA RESERVATÓRIO DE FIBRA/FIBROCIMENTO  FORNECIMENTO E INSTALAÇÃO. AF_06/2016</t>
  </si>
  <si>
    <t>486,97</t>
  </si>
  <si>
    <t>103,93</t>
  </si>
  <si>
    <t>TUBO, PPR, DN 25, CLASSE PN 20,  INSTALADO EM RAMAL OU SUB-RAMAL DE ÁGUA   FORNECIMENTO E INSTALAÇÃO. AF_08/2022</t>
  </si>
  <si>
    <t>43,89</t>
  </si>
  <si>
    <t>TUBO, PPR, DN 25, CLASSE PN 25 INSTALADO EM RAMAL OU SUB-RAMAL DE ÁGUA   FORNECIMENTO E INSTALAÇÃO. AF_08/2022</t>
  </si>
  <si>
    <t>TUBO, PPR, DN 25, CLASSE PN 20,  INSTALADO EM RAMAL DE DISTRIBUIÇÃO DE ÁGUA   FORNECIMENTO E INSTALAÇÃO. AF_08/2022</t>
  </si>
  <si>
    <t>TUBO, PPR, DN 32, CLASSE PN 12,  INSTALADO EM RAMAL DE DISTRIBUIÇÃO DE ÁGUA   FORNECIMENTO E INSTALAÇÃO. AF_08/2022</t>
  </si>
  <si>
    <t>TUBO, PPR, DN 40, CLASSE PN 12,  INSTALADO EM RAMAL DE DISTRIBUIÇÃO DE ÁGUA   FORNECIMENTO E INSTALAÇÃO. AF_08/2022</t>
  </si>
  <si>
    <t>TUBO, PPR, DN 25, CLASSE PN 25,  INSTALADO EM RAMAL DE DISTRIBUIÇÃO DE ÁGUA   FORNECIMENTO E INSTALAÇÃO. AF_08/2022</t>
  </si>
  <si>
    <t>TUBO, PPR, DN 32, CLASSE PN 25,  INSTALADO EM RAMAL DE DISTRIBUIÇÃO DE ÁGUA   FORNECIMENTO E INSTALAÇÃO. AF_08/2022</t>
  </si>
  <si>
    <t>33,37</t>
  </si>
  <si>
    <t>TUBO, PPR, DN 40, CLASSE PN 25,  INSTALADO EM RAMAL DE DISTRIBUIÇÃO DE ÁGUA   FORNECIMENTO E INSTALAÇÃO. AF_08/2022</t>
  </si>
  <si>
    <t>TUBO, PPR, DN 25, CLASSE PN 20,  INSTALADO EM PRUMADA DE ÁGUA   FORNECIMENTO E INSTALAÇÃO. AF_08/2022</t>
  </si>
  <si>
    <t>TUBO, PPR, DN 32, CLASSE PN 12,  INSTALADO EM PRUMADA DE ÁGUA   FORNECIMENTO E INSTALAÇÃO. AF_08/2022</t>
  </si>
  <si>
    <t>TUBO, PPR, DN 40, CLASSE PN 12,  INSTALADO EM PRUMADA DE ÁGUA   FORNECIMENTO E INSTALAÇÃO. AF_08/2022</t>
  </si>
  <si>
    <t>TUBO, PPR, DN 50, CLASSE PN 12,  INSTALADO EM PRUMADA DE ÁGUA   FORNECIMENTO E INSTALAÇÃO. AF_08/2022</t>
  </si>
  <si>
    <t>TUBO, PPR, DN 63, CLASSE PN 12,  INSTALADO EM PRUMADA DE ÁGUA   FORNECIMENTO E INSTALAÇÃO. AF_08/2022</t>
  </si>
  <si>
    <t>57,95</t>
  </si>
  <si>
    <t>TUBO, PPR, DN 75, CLASSE PN 12,  INSTALADO EM PRUMADA DE ÁGUA   FORNECIMENTO E INSTALAÇÃO. AF_08/2022</t>
  </si>
  <si>
    <t>TUBO, PPR, DN 90, CLASSE PN 12,  INSTALADO EM PRUMADA DE ÁGUA   FORNECIMENTO E INSTALAÇÃO. AF_08/2022</t>
  </si>
  <si>
    <t>TUBO, PPR, DN 110, CLASSE PN 12,  INSTALADO EM PRUMADA DE ÁGUA   FORNECIMENTO E INSTALAÇÃO. AF_08/2022</t>
  </si>
  <si>
    <t>173,13</t>
  </si>
  <si>
    <t>TUBO, PPR, DN 25, CLASSE PN 25,  INSTALADO EM PRUMADA DE ÁGUA   FORNECIMENTO E INSTALAÇÃO. AF_08/2022</t>
  </si>
  <si>
    <t>24,55</t>
  </si>
  <si>
    <t>TUBO, PPR, DN 32, CLASSE PN 25,  INSTALADO EM PRUMADA DE ÁGUA   FORNECIMENTO E INSTALAÇÃO. AF_08/2022</t>
  </si>
  <si>
    <t>32,06</t>
  </si>
  <si>
    <t>TUBO, PPR, DN 40, CLASSE PN 25,  INSTALADO EM PRUMADA DE ÁGUA   FORNECIMENTO E INSTALAÇÃO. AF_08/2022</t>
  </si>
  <si>
    <t>44,27</t>
  </si>
  <si>
    <t>TUBO, PPR, DN 50, CLASSE PN 25,  INSTALADO EM PRUMADA DE ÁGUA   FORNECIMENTO E INSTALAÇÃO. AF_08/2022</t>
  </si>
  <si>
    <t>66,28</t>
  </si>
  <si>
    <t>TUBO, PPR, DN 63, CLASSE PN 25,  INSTALADO EM PRUMADA DE ÁGUA   FORNECIMENTO E INSTALAÇÃO. AF_08/2022</t>
  </si>
  <si>
    <t>110,15</t>
  </si>
  <si>
    <t>TUBO, PPR, DN 75, CLASSE PN 25,  INSTALADO EM PRUMADA DE ÁGUA   FORNECIMENTO E INSTALAÇÃO. AF_08/2022</t>
  </si>
  <si>
    <t>TUBO, PPR, DN 90, CLASSE PN 25,  INSTALADO EM PRUMADA DE ÁGUA   FORNECIMENTO E INSTALAÇÃO. AF_08/2022</t>
  </si>
  <si>
    <t>245,78</t>
  </si>
  <si>
    <t>TUBO, PPR, DN 110, CLASSE PN 25,  INSTALADO EM PRUMADA DE ÁGUA   FORNECIMENTO E INSTALAÇÃO. AF_08/2022</t>
  </si>
  <si>
    <t>337,70</t>
  </si>
  <si>
    <t>39,41</t>
  </si>
  <si>
    <t>56,48</t>
  </si>
  <si>
    <t>75,53</t>
  </si>
  <si>
    <t>115,57</t>
  </si>
  <si>
    <t>164,04</t>
  </si>
  <si>
    <t>24,46</t>
  </si>
  <si>
    <t>65,59</t>
  </si>
  <si>
    <t>104,45</t>
  </si>
  <si>
    <t>144,77</t>
  </si>
  <si>
    <t>231,73</t>
  </si>
  <si>
    <t>305,79</t>
  </si>
  <si>
    <t>17,35</t>
  </si>
  <si>
    <t>28,92</t>
  </si>
  <si>
    <t>76,53</t>
  </si>
  <si>
    <t>29,29</t>
  </si>
  <si>
    <t>63,33</t>
  </si>
  <si>
    <t>TUBO EM COBRE RÍGIDO, DN 22 MM, CLASSE A, SEM ISOLAMENTO, INSTALADO EM PRUMADA DE GÁS COMBUSTÍVEL - FORNECIMENTO E INSTALAÇÃO. AF_04/2022</t>
  </si>
  <si>
    <t>78,02</t>
  </si>
  <si>
    <t>TUBO EM COBRE RÍGIDO, DN 28 MM, CLASSE A, SEM ISOLAMENTO, INSTALADO EM PRUMADA DE GÁS COMBUSTÍVEL - FORNECIMENTO E INSTALAÇÃO. AF_04/2022</t>
  </si>
  <si>
    <t>TUBO EM COBRE RÍGIDO, DN 35 MM, CLASSE A, SEM ISOLAMENTO, INSTALADO EM PRUMADA DE GÁS COMBUSTÍVEL - FORNECIMENTO E INSTALAÇÃO. AF_04/2022</t>
  </si>
  <si>
    <t>149,27</t>
  </si>
  <si>
    <t>TUBO EM COBRE RÍGIDO, DN 42 MM, CLASSE A, SEM ISOLAMENTO, INSTALADO EM PRUMADA DE GÁS COMBUSTÍVEL - FORNECIMENTO E INSTALAÇÃO. AF_04/2022</t>
  </si>
  <si>
    <t>179,62</t>
  </si>
  <si>
    <t>TUBO EM COBRE RÍGIDO, DN 54 MM, CLASSE A, SEM ISOLAMENTO, INSTALADO EM PRUMADA DE GÁS COMBUSTÍVEL - FORNECIMENTO E INSTALAÇÃO. AF_04/2022</t>
  </si>
  <si>
    <t>TUBO EM COBRE RÍGIDO, DN 66 MM, CLASSE A, SEM ISOLAMENTO, INSTALADO EM PRUMADA DE GÁS COMBUSTÍVEL - FORNECIMENTO E INSTALAÇÃO. AF_04/2022</t>
  </si>
  <si>
    <t>194,89</t>
  </si>
  <si>
    <t>93,99</t>
  </si>
  <si>
    <t>186,88</t>
  </si>
  <si>
    <t>226,86</t>
  </si>
  <si>
    <t>313,61</t>
  </si>
  <si>
    <t>406,32</t>
  </si>
  <si>
    <t>62,63</t>
  </si>
  <si>
    <t>99,01</t>
  </si>
  <si>
    <t>73,67</t>
  </si>
  <si>
    <t>117,96</t>
  </si>
  <si>
    <t>160,97</t>
  </si>
  <si>
    <t>46,92</t>
  </si>
  <si>
    <t>63,50</t>
  </si>
  <si>
    <t>758,37</t>
  </si>
  <si>
    <t>49,48</t>
  </si>
  <si>
    <t>28,41</t>
  </si>
  <si>
    <t>18,21</t>
  </si>
  <si>
    <t>35,34</t>
  </si>
  <si>
    <t>45,83</t>
  </si>
  <si>
    <t>219,23</t>
  </si>
  <si>
    <t>428,87</t>
  </si>
  <si>
    <t>233,35</t>
  </si>
  <si>
    <t>192,36</t>
  </si>
  <si>
    <t>321,71</t>
  </si>
  <si>
    <t>414,76</t>
  </si>
  <si>
    <t>203,57</t>
  </si>
  <si>
    <t>434,86</t>
  </si>
  <si>
    <t>210,44</t>
  </si>
  <si>
    <t>239,34</t>
  </si>
  <si>
    <t>198,35</t>
  </si>
  <si>
    <t>426,76</t>
  </si>
  <si>
    <t>103802</t>
  </si>
  <si>
    <t>TUBO EM COBRE RÍGIDO, DN 15 MM, CLASSE E, SEM ISOLAMENTO, INSTALADO EM RAMAL E SUB-RAMAL DE GÁS COMBUSTÍVEL - FORNECIMENTO E INSTALAÇÃO. AF_04/2022</t>
  </si>
  <si>
    <t>103803</t>
  </si>
  <si>
    <t>TUBO EM COBRE RÍGIDO, DN 22 MM, CLASSE E, SEM ISOLAMENTO, INSTALADO EM RAMAL E SUB-RAMAL DE GÁS COMBUSTÍVEL - FORNECIMENTO E INSTALAÇÃO. AF_04/2022</t>
  </si>
  <si>
    <t>103804</t>
  </si>
  <si>
    <t>TUBO EM COBRE RÍGIDO, DN 28 MM, CLASSE E, SEM ISOLAMENTO, INSTALADO EM RAMAL E SUB-RAMAL DE GÁS COMBUSTÍVEL - FORNECIMENTO E INSTALAÇÃO. AF_04/2022</t>
  </si>
  <si>
    <t>103835</t>
  </si>
  <si>
    <t>TUBO EM COBRE RÍGIDO, DN 15 MM, CLASSE A, SEM ISOLAMENTO, INSTALADO EM RAMAL E SUB-RAMAL DE GÁS MEDICINAL - FORNECIMENTO E INSTALAÇÃO. AF_04/2022</t>
  </si>
  <si>
    <t>103836</t>
  </si>
  <si>
    <t>TUBO EM COBRE RÍGIDO, DN 22 MM, CLASSE A, SEM ISOLAMENTO, INSTALADO EM RAMAL E SUB-RAMAL DE GÁS MEDICINAL - FORNECIMENTO E INSTALAÇÃO. AF_04/2022</t>
  </si>
  <si>
    <t>95,83</t>
  </si>
  <si>
    <t>103837</t>
  </si>
  <si>
    <t>TUBO EM COBRE RÍGIDO, DN 28 MM, CLASSE A, SEM ISOLAMENTO, INSTALADO EM RAMAL E SUB-RAMAL DE GÁS MEDICINAL - FORNECIMENTO E INSTALAÇÃO. AF_04/2022</t>
  </si>
  <si>
    <t>103868</t>
  </si>
  <si>
    <t>TUBO EM COBRE RÍGIDO, DN 15 MM, CLASSE E, SEM ISOLAMENTO, INSTALADO EM RAMAL E SUB-RAMAL DE AQUECIMENTO SOLAR - FORNECIMENTO E INSTALAÇÃO. AF_04/2022</t>
  </si>
  <si>
    <t>103869</t>
  </si>
  <si>
    <t>TUBO EM COBRE RÍGIDO, DN 22 MM, CLASSE E, SEM ISOLAMENTO, INSTALADO EM RAMAL E SUB-RAMAL DE AQUECIMENTO SOLAR - FORNECIMENTO E INSTALAÇÃO. AF_04/2022</t>
  </si>
  <si>
    <t>75,27</t>
  </si>
  <si>
    <t>103870</t>
  </si>
  <si>
    <t>TUBO EM COBRE RÍGIDO, DN 28 MM, CLASSE E, SEM ISOLAMENTO, INSTALADO EM RAMAL E SUB-RAMAL DE AQUECIMENTO SOLAR - FORNECIMENTO E INSTALAÇÃO. AF_04/2022</t>
  </si>
  <si>
    <t>92,34</t>
  </si>
  <si>
    <t>103871</t>
  </si>
  <si>
    <t>TUBO EM COBRE RÍGIDO, DN 15 MM, CLASSE E, COM ISOLAMENTO, INSTALADO EM RAMAL E SUB-RAMAL DE AQUECIMENTO SOLAR - FORNECIMENTO E INSTALAÇÃO. AF_04/2022</t>
  </si>
  <si>
    <t>103872</t>
  </si>
  <si>
    <t>TUBO EM COBRE RÍGIDO, DN 22 MM, CLASSE E, COM ISOLAMENTO, INSTALADO EM RAMAL E SUB-RAMAL DE AQUECIMENTO SOLAR - FORNECIMENTO E INSTALAÇÃO. AF_04/2022</t>
  </si>
  <si>
    <t>103873</t>
  </si>
  <si>
    <t>TUBO EM COBRE RÍGIDO, DN 28 MM, CLASSE E, COM ISOLAMENTO, INSTALADO EM RAMAL E SUB-RAMAL DE AQUECIMENTO SOLAR - FORNECIMENTO E INSTALAÇÃO. AF_04/2022</t>
  </si>
  <si>
    <t>103978</t>
  </si>
  <si>
    <t>TUBO, PVC, SOLDÁVEL, DN 40MM, INSTALADO EM RAMAL DE DISTRIBUIÇÃO DE ÁGUA - FORNECIMENTO E INSTALAÇÃO. AF_06/2022</t>
  </si>
  <si>
    <t>103979</t>
  </si>
  <si>
    <t>TUBO, PVC, SOLDÁVEL, DN 50MM, INSTALADO EM RAMAL DE DISTRIBUIÇÃO DE ÁGUA - FORNECIMENTO E INSTALAÇÃO. AF_06/2022</t>
  </si>
  <si>
    <t>104021</t>
  </si>
  <si>
    <t>TUBO, CPVC, SOLDÁVEL, DN 42MM, INSTALADO EM RAMAL DE DISTRIBUIÇÃO DE ÁGUA - FORNECIMENTO E INSTALAÇÃO. AF_06/2022</t>
  </si>
  <si>
    <t>104166</t>
  </si>
  <si>
    <t>TUBO PVC, SÉRIE R, ÁGUA PLUVIAL, DN 150 MM, FORNECIDO E INSTALADO EM RAMAL DE ENCAMINHAMENTO. AF_06/2022</t>
  </si>
  <si>
    <t>83,71</t>
  </si>
  <si>
    <t>104194</t>
  </si>
  <si>
    <t>TUBO, PPR, DN 20, CLASSE PN20, INSTALADO EM RAMAL OU SUB-RAMAL DE ÁGUA - FORNECIMENTO E INSTALAÇÃO. AF_08/2022</t>
  </si>
  <si>
    <t>104195</t>
  </si>
  <si>
    <t>TUBO, PPR, DN 20, CLASSE PN25, INSTALADO EM RAMAL OU SUB-RAMAL DE ÁGUA - FORNECIMENTO E INSTALAÇÃO. AF_08/2022</t>
  </si>
  <si>
    <t>104315</t>
  </si>
  <si>
    <t>TUBO, PVC, SOLDÁVEL, DN 20 MM, INSTALADO EM DRENO DE AR CONDICIONADO - FORNECIMENTO E INSTALAÇÃO. AF_08/2022</t>
  </si>
  <si>
    <t>16,89</t>
  </si>
  <si>
    <t>104316</t>
  </si>
  <si>
    <t>TUBO, PVC, SOLDÁVEL, DN 32 MM, INSTALADO EM DRENO DE AR CONDICIONADO - FORNECIMENTO E INSTALAÇÃO. AF_08/2022</t>
  </si>
  <si>
    <t>JOELHO 90 GRAUS, PVC, SOLDÁVEL, DN 20MM, INSTALADO EM RAMAL OU SUB-RAMAL DE ÁGUA - FORNECIMENTO E INSTALAÇÃO. AF_06/2022</t>
  </si>
  <si>
    <t>JOELHO 45 GRAUS, PVC, SOLDÁVEL, DN 20MM, INSTALADO EM RAMAL OU SUB-RAMAL DE ÁGUA - FORNECIMENTO E INSTALAÇÃO. AF_06/2022</t>
  </si>
  <si>
    <t>CURVA 90 GRAUS, PVC, SOLDÁVEL, DN 20MM, INSTALADO EM RAMAL OU SUB-RAMAL DE ÁGUA - FORNECIMENTO E INSTALAÇÃO. AF_06/2022</t>
  </si>
  <si>
    <t>CURVA 45 GRAUS, PVC, SOLDÁVEL, DN 20MM, INSTALADO EM RAMAL OU SUB-RAMAL DE ÁGUA - FORNECIMENTO E INSTALAÇÃO. AF_06/2022</t>
  </si>
  <si>
    <t>JOELHO 90 GRAUS, PVC, SOLDÁVEL, DN 25MM, INSTALADO EM RAMAL OU SUB-RAMAL DE ÁGUA - FORNECIMENTO E INSTALAÇÃO. AF_06/2022</t>
  </si>
  <si>
    <t>JOELHO 45 GRAUS, PVC, SOLDÁVEL, DN 25MM, INSTALADO EM RAMAL OU SUB-RAMAL DE ÁGUA - FORNECIMENTO E INSTALAÇÃO. AF_06/2022</t>
  </si>
  <si>
    <t>10,82</t>
  </si>
  <si>
    <t>CURVA 90 GRAUS, PVC, SOLDÁVEL, DN 25MM, INSTALADO EM RAMAL OU SUB-RAMAL DE ÁGUA - FORNECIMENTO E INSTALAÇÃO. AF_06/2022</t>
  </si>
  <si>
    <t>CURVA 45 GRAUS, PVC, SOLDÁVEL, DN 25MM, INSTALADO EM RAMAL OU SUB-RAMAL DE ÁGUA - FORNECIMENTO E INSTALAÇÃO. AF_06/2022</t>
  </si>
  <si>
    <t>JOELHO 90 GRAUS COM BUCHA DE LATÃO, PVC, SOLDÁVEL, DN 25MM, X 3/4  INSTALADO EM RAMAL OU SUB-RAMAL DE ÁGUA - FORNECIMENTO E INSTALAÇÃO. AF_06/2022</t>
  </si>
  <si>
    <t>JOELHO 90 GRAUS, PVC, SOLDÁVEL, DN 32MM, INSTALADO EM RAMAL OU SUB-RAMAL DE ÁGUA - FORNECIMENTO E INSTALAÇÃO. AF_06/2022</t>
  </si>
  <si>
    <t>JOELHO 45 GRAUS, PVC, SOLDÁVEL, DN 32MM, INSTALADO EM RAMAL OU SUB-RAMAL DE ÁGUA - FORNECIMENTO E INSTALAÇÃO. AF_06/2022</t>
  </si>
  <si>
    <t>CURVA 90 GRAUS, PVC, SOLDÁVEL, DN 32MM, INSTALADO EM RAMAL OU SUB-RAMAL DE ÁGUA - FORNECIMENTO E INSTALAÇÃO. AF_06/2022</t>
  </si>
  <si>
    <t>CURVA 45 GRAUS, PVC, SOLDÁVEL, DN 32MM, INSTALADO EM RAMAL OU SUB-RAMAL DE ÁGUA - FORNECIMENTO E INSTALAÇÃO. AF_06/2022</t>
  </si>
  <si>
    <t>LUVA, PVC, SOLDÁVEL, DN 20MM, INSTALADO EM RAMAL OU SUB-RAMAL DE ÁGUA - FORNECIMENTO E INSTALAÇÃO. AF_06/2022</t>
  </si>
  <si>
    <t>LUVA DE CORRER, PVC, SOLDÁVEL, DN 20MM, INSTALADO EM RAMAL OU SUB-RAMAL DE ÁGUA - FORNECIMENTO E INSTALAÇÃO. AF_06/2022</t>
  </si>
  <si>
    <t>LUVA DE REDUÇÃO, PVC, SOLDÁVEL, DN 25MM X 20MM, INSTALADO EM RAMAL OU SUB-RAMAL DE ÁGUA - FORNECIMENTO E INSTALAÇÃO. AF_06/2022</t>
  </si>
  <si>
    <t>LUVA COM BUCHA DE LATÃO, PVC, SOLDÁVEL, DN 20MM X 1/2", INSTALADO EM RAMAL OU SUB-RAMAL DE ÁGUA - FORNECIMENTO E INSTALAÇÃO. AF_06/2022</t>
  </si>
  <si>
    <t>UNIÃO, PVC, SOLDÁVEL, DN 20MM, INSTALADO EM RAMAL OU SUB-RAMAL DE ÁGUA - FORNECIMENTO E INSTALAÇÃO. AF_06/2022</t>
  </si>
  <si>
    <t>ADAPTADOR CURTO COM BOLSA E ROSCA PARA REGISTRO, PVC, SOLDÁVEL, DN 20MM X 1/2 , INSTALADO EM RAMAL OU SUB-RAMAL DE ÁGUA - FORNECIMENTO E INSTALAÇÃO. AF_06/2022</t>
  </si>
  <si>
    <t>CURVA DE TRANSPOSIÇÃO, PVC, SOLDÁVEL, DN 20MM, INSTALADO EM RAMAL OU SUB-RAMAL DE ÁGUA - FORNECIMENTO E INSTALAÇÃO. AF_06/2022</t>
  </si>
  <si>
    <t>10,92</t>
  </si>
  <si>
    <t>LUVA, PVC, SOLDÁVEL, DN 25MM, INSTALADO EM RAMAL OU SUB-RAMAL DE ÁGUA - FORNECIMENTO E INSTALAÇÃO. AF_06/2022</t>
  </si>
  <si>
    <t>20,29</t>
  </si>
  <si>
    <t>LUVA DE REDUÇÃO, PVC, SOLDÁVEL, DN 32MM X 25MM, INSTALADO EM RAMAL OU SUB-RAMAL DE ÁGUA - FORNECIMENTO E INSTALAÇÃO. AF_06/2022</t>
  </si>
  <si>
    <t>LUVA COM BUCHA DE LATÃO, PVC, SOLDÁVEL, DN 25MM X 3/4 , INSTALADO EM RAMAL OU SUB-RAMAL DE ÁGUA - FORNECIMENTO E INSTALAÇÃO. AF_06/2022</t>
  </si>
  <si>
    <t>UNIÃO, PVC, SOLDÁVEL, DN 25MM, INSTALADO EM RAMAL OU SUB-RAMAL DE ÁGUA - FORNECIMENTO E INSTALAÇÃO. AF_06/2022</t>
  </si>
  <si>
    <t>ADAPTADOR CURTO COM BOLSA E ROSCA PARA REGISTRO, PVC, SOLDÁVEL, DN 25MM X 3/4 , INSTALADO EM RAMAL OU SUB-RAMAL DE ÁGUA - FORNECIMENTO E INSTALAÇÃO. AF_06/2022</t>
  </si>
  <si>
    <t>CURVA DE TRANSPOSIÇÃO, PVC, SOLDÁVEL, DN 25MM, INSTALADO EM RAMAL OU SUB-RAMAL DE ÁGUA   FORNECIMENTO E INSTALAÇÃO. AF_06/2022</t>
  </si>
  <si>
    <t>LUVA SOLDÁVEL E COM ROSCA, PVC, SOLDÁVEL, DN 25MM X 3/4 , INSTALADO EM RAMAL OU SUB-RAMAL DE ÁGUA - FORNECIMENTO E INSTALAÇÃO. AF_06/2022</t>
  </si>
  <si>
    <t>LUVA, PVC, SOLDÁVEL, DN 32MM, INSTALADO EM RAMAL OU SUB-RAMAL DE ÁGUA - FORNECIMENTO E INSTALAÇÃO. AF_06/2022</t>
  </si>
  <si>
    <t>LUVA DE CORRER, PVC, SOLDÁVEL, DN 32MM, INSTALADO EM RAMAL OU SUB-RAMAL DE ÁGUA   FORNECIMENTO E INSTALAÇÃO. AF_06/2022</t>
  </si>
  <si>
    <t>32,40</t>
  </si>
  <si>
    <t>LUVA SOLDÁVEL E COM ROSCA, PVC, SOLDÁVEL, DN 32MM X 1 , INSTALADO EM RAMAL OU SUB-RAMAL DE ÁGUA - FORNECIMENTO E INSTALAÇÃO. AF_06/2022</t>
  </si>
  <si>
    <t>UNIÃO, PVC, SOLDÁVEL, DN 32MM, INSTALADO EM RAMAL OU SUB-RAMAL DE ÁGUA - FORNECIMENTO E INSTALAÇÃO. AF_06/2022</t>
  </si>
  <si>
    <t>ADAPTADOR CURTO COM BOLSA E ROSCA PARA REGISTRO, PVC, SOLDÁVEL, DN 32MM X 1 , INSTALADO EM RAMAL OU SUB-RAMAL DE ÁGUA - FORNECIMENTO E INSTALAÇÃO. AF_06/2022</t>
  </si>
  <si>
    <t>CURVA DE TRANSPOSIÇÃO, PVC, SOLDÁVEL, DN 32MM, INSTALADO EM RAMAL OU SUB-RAMAL DE ÁGUA   FORNECIMENTO E INSTALAÇÃO. AF_06/2022</t>
  </si>
  <si>
    <t>26,36</t>
  </si>
  <si>
    <t>TE, PVC, SOLDÁVEL, DN 20MM, INSTALADO EM RAMAL OU SUB-RAMAL DE ÁGUA - FORNECIMENTO E INSTALAÇÃO. AF_06/2022</t>
  </si>
  <si>
    <t>11,62</t>
  </si>
  <si>
    <t>TÊ COM BUCHA DE LATÃO NA BOLSA CENTRAL, PVC, SOLDÁVEL, DN 20MM X 1/2 , INSTALADO EM RAMAL OU SUB-RAMAL DE ÁGUA - FORNECIMENTO E INSTALAÇÃO. AF_06/2022</t>
  </si>
  <si>
    <t>TE, PVC, SOLDÁVEL, DN 25MM, INSTALADO EM RAMAL OU SUB-RAMAL DE ÁGUA - FORNECIMENTO E INSTALAÇÃO. AF_06/2022</t>
  </si>
  <si>
    <t>TÊ COM BUCHA DE LATÃO NA BOLSA CENTRAL, PVC, SOLDÁVEL, DN 25MM X 1/2 , INSTALADO EM RAMAL OU SUB-RAMAL DE ÁGUA - FORNECIMENTO E INSTALAÇÃO. AF_06/2022</t>
  </si>
  <si>
    <t>21,86</t>
  </si>
  <si>
    <t>TÊ DE REDUÇÃO, PVC, SOLDÁVEL, DN 25MM X 20MM, INSTALADO EM RAMAL OU SUB-RAMAL DE ÁGUA - FORNECIMENTO E INSTALAÇÃO. AF_06/2022</t>
  </si>
  <si>
    <t>TE, PVC, SOLDÁVEL, DN 32MM, INSTALADO EM RAMAL OU SUB-RAMAL DE ÁGUA - FORNECIMENTO E INSTALAÇÃO. AF_06/2022</t>
  </si>
  <si>
    <t>19,32</t>
  </si>
  <si>
    <t>TÊ COM BUCHA DE LATÃO NA BOLSA CENTRAL, PVC, SOLDÁVEL, DN 32MM X 3/4 , INSTALADO EM RAMAL OU SUB-RAMAL DE ÁGUA - FORNECIMENTO E INSTALAÇÃO. AF_06/2022</t>
  </si>
  <si>
    <t>26,55</t>
  </si>
  <si>
    <t>TÊ DE REDUÇÃO, PVC, SOLDÁVEL, DN 32MM X 25MM, INSTALADO EM RAMAL OU SUB-RAMAL DE ÁGUA - FORNECIMENTO E INSTALAÇÃO. AF_06/2022</t>
  </si>
  <si>
    <t>21,22</t>
  </si>
  <si>
    <t>JOELHO 90 GRAUS, PVC, SOLDÁVEL, DN 20MM, INSTALADO EM RAMAL DE DISTRIBUIÇÃO DE ÁGUA - FORNECIMENTO E INSTALAÇÃO. AF_06/2022</t>
  </si>
  <si>
    <t>JOELHO 45 GRAUS, PVC, SOLDÁVEL, DN 20MM, INSTALADO EM RAMAL DE DISTRIBUIÇÃO DE ÁGUA - FORNECIMENTO E INSTALAÇÃO. AF_06/2022</t>
  </si>
  <si>
    <t>CURVA 90 GRAUS, PVC, SOLDÁVEL, DN 20MM, INSTALADO EM RAMAL DE DISTRIBUIÇÃO DE ÁGUA - FORNECIMENTO E INSTALAÇÃO. AF_06/2022</t>
  </si>
  <si>
    <t>CURVA 45 GRAUS, PVC, SOLDÁVEL, DN 20MM, INSTALADO EM RAMAL DE DISTRIBUIÇÃO DE ÁGUA - FORNECIMENTO E INSTALAÇÃO. AF_06/2022</t>
  </si>
  <si>
    <t>JOELHO 90 GRAUS, PVC, SOLDÁVEL, DN 25MM, INSTALADO EM RAMAL DE DISTRIBUIÇÃO DE ÁGUA - FORNECIMENTO E INSTALAÇÃO. AF_06/2022</t>
  </si>
  <si>
    <t>JOELHO 45 GRAUS, PVC, SOLDÁVEL, DN 25MM, INSTALADO EM RAMAL DE DISTRIBUIÇÃO DE ÁGUA - FORNECIMENTO E INSTALAÇÃO. AF_06/2022</t>
  </si>
  <si>
    <t>9,99</t>
  </si>
  <si>
    <t>CURVA 90 GRAUS, PVC, SOLDÁVEL, DN 25MM, INSTALADO EM RAMAL DE DISTRIBUIÇÃO DE ÁGUA - FORNECIMENTO E INSTALAÇÃO. AF_06/2022</t>
  </si>
  <si>
    <t>CURVA 45 GRAUS, PVC, SOLDÁVEL, DN 25MM, INSTALADO EM RAMAL DE DISTRIBUIÇÃO DE ÁGUA - FORNECIMENTO E INSTALAÇÃO. AF_06/2022</t>
  </si>
  <si>
    <t>JOELHO 90 GRAUS, PVC, SOLDÁVEL, DN 25MM, X 3/4  INSTALADO EM RAMAL DE DISTRIBUIÇÃO DE ÁGUA - FORNECIMENTO E INSTALAÇÃO. AF_06/2022</t>
  </si>
  <si>
    <t>JOELHO 90 GRAUS, PVC, SOLDÁVEL, DN 32MM, INSTALADO EM RAMAL DE DISTRIBUIÇÃO DE ÁGUA - FORNECIMENTO E INSTALAÇÃO. AF_06/2022</t>
  </si>
  <si>
    <t>JOELHO 45 GRAUS, PVC, SOLDÁVEL, DN 32MM, INSTALADO EM RAMAL DE DISTRIBUIÇÃO DE ÁGUA - FORNECIMENTO E INSTALAÇÃO. AF_06/2022</t>
  </si>
  <si>
    <t>CURVA 90 GRAUS, PVC, SOLDÁVEL, DN 32MM, INSTALADO EM RAMAL DE DISTRIBUIÇÃO DE ÁGUA - FORNECIMENTO E INSTALAÇÃO. AF_06/2022</t>
  </si>
  <si>
    <t>CURVA 45 GRAUS, PVC, SOLDÁVEL, DN 32MM, INSTALADO EM RAMAL DE DISTRIBUIÇÃO DE ÁGUA - FORNECIMENTO E INSTALAÇÃO. AF_06/2022</t>
  </si>
  <si>
    <t>LUVA, PVC, SOLDÁVEL, DN 20MM, INSTALADO EM RAMAL DE DISTRIBUIÇÃO DE ÁGUA - FORNECIMENTO E INSTALAÇÃO. AF_06/2022</t>
  </si>
  <si>
    <t>LUVA DE CORRER, PVC, SOLDÁVEL, DN 20MM, INSTALADO EM RAMAL DE DISTRIBUIÇÃO DE ÁGUA - FORNECIMENTO E INSTALAÇÃO. AF_06/2022</t>
  </si>
  <si>
    <t>LUVA DE REDUÇÃO, PVC, SOLDÁVEL, DN 25MM X 20MM, INSTALADO EM RAMAL DE DISTRIBUIÇÃO DE ÁGUA - FORNECIMENTO E INSTALAÇÃO. AF_06/2022</t>
  </si>
  <si>
    <t>UNIÃO, PVC, SOLDÁVEL, DN 20MM, INSTALADO EM RAMAL DE DISTRIBUIÇÃO DE ÁGUA - FORNECIMENTO E INSTALAÇÃO. AF_06/2022</t>
  </si>
  <si>
    <t>CURVA DE TRANSPOSIÇÃO, PVC, SOLDÁVEL, DN 20MM, INSTALADO EM RAMAL DE DISTRIBUIÇÃO DE ÁGUA   FORNECIMENTO E INSTALAÇÃO. AF_06/2022</t>
  </si>
  <si>
    <t>LUVA, PVC, SOLDÁVEL, DN 25MM, INSTALADO EM RAMAL DE DISTRIBUIÇÃO DE ÁGUA - FORNECIMENTO E INSTALAÇÃO. AF_06/2022</t>
  </si>
  <si>
    <t>LUVA DE CORRER, PVC, SOLDÁVEL, DN 25MM, INSTALADO EM RAMAL DE DISTRIBUIÇÃO DE ÁGUA - FORNECIMENTO E INSTALAÇÃO. AF_06/2022</t>
  </si>
  <si>
    <t>LUVA DE REDUÇÃO, PVC, SOLDÁVEL, DN 32MM X 25MM, INSTALADO EM RAMAL DE DISTRIBUIÇÃO DE ÁGUA - FORNECIMENTO E INSTALAÇÃO. AF_06/2022</t>
  </si>
  <si>
    <t>LUVA COM BUCHA DE LATÃO, PVC, SOLDÁVEL, DN 25MM X 3/4 , INSTALADO EM RAMAL DE DISTRIBUIÇÃO DE ÁGUA - FORNECIMENTO E INSTALAÇÃO. AF_06/2022</t>
  </si>
  <si>
    <t>UNIÃO, PVC, SOLDÁVEL, DN 25MM, INSTALADO EM RAMAL DE DISTRIBUIÇÃO DE ÁGUA - FORNECIMENTO E INSTALAÇÃO. AF_06/2022</t>
  </si>
  <si>
    <t>ADAPTADOR CURTO COM BOLSA E ROSCA PARA REGISTRO, PVC, SOLDÁVEL, DN 25MM X 3/4 , INSTALADO EM RAMAL DE DISTRIBUIÇÃO DE ÁGUA - FORNECIMENTO E INSTALAÇÃO. AF_06/2022</t>
  </si>
  <si>
    <t>6,44</t>
  </si>
  <si>
    <t>CURVA DE TRANSPOSIÇÃO, PVC, SOLDÁVEL, DN 25MM, INSTALADO EM RAMAL DE DISTRIBUIÇÃO DE ÁGUA   FORNECIMENTO E INSTALAÇÃO. AF_06/2022</t>
  </si>
  <si>
    <t>LUVA, PVC, SOLDÁVEL, DN 32MM, INSTALADO EM RAMAL DE DISTRIBUIÇÃO DE ÁGUA - FORNECIMENTO E INSTALAÇÃO. AF_06/2022</t>
  </si>
  <si>
    <t>LUVA DE CORRER, PVC, SOLDÁVEL, DN 32MM, INSTALADO EM RAMAL DE DISTRIBUIÇÃO DE ÁGUA   FORNECIMENTO E INSTALAÇÃO. AF_06/2022</t>
  </si>
  <si>
    <t>LUVA DE REDUÇÃO, PVC, SOLDÁVEL, DN 40MM X 32MM, INSTALADO EM RAMAL DE DISTRIBUIÇÃO DE ÁGUA - FORNECIMENTO E INSTALAÇÃO. AF_06/2022</t>
  </si>
  <si>
    <t>LUVA SOLDÁVEL E COM ROSCA, PVC, SOLDÁVEL, DN 32MM X 1 , INSTALADO EM RAMAL DE DISTRIBUIÇÃO DE ÁGUA - FORNECIMENTO E INSTALAÇÃO. AF_06/2022</t>
  </si>
  <si>
    <t>UNIÃO, PVC, SOLDÁVEL, DN 32MM, INSTALADO EM RAMAL DE DISTRIBUIÇÃO DE ÁGUA - FORNECIMENTO E INSTALAÇÃO. AF_06/2022</t>
  </si>
  <si>
    <t>22,31</t>
  </si>
  <si>
    <t>ADAPTADOR CURTO COM BOLSA E ROSCA PARA REGISTRO, PVC, SOLDÁVEL, DN 32MM X 1 , INSTALADO EM RAMAL DE DISTRIBUIÇÃO DE ÁGUA - FORNECIMENTO E INSTALAÇÃO. AF_06/2022</t>
  </si>
  <si>
    <t>CURVA DE TRANSPOSIÇÃO, PVC, SOLDÁVEL, DN 32MM, INSTALADO EM RAMAL DE DISTRIBUIÇÃO DE ÁGUA   FORNECIMENTO E INSTALAÇÃO. AF_06/2022</t>
  </si>
  <si>
    <t>TE, PVC, SOLDÁVEL, DN 20MM, INSTALADO EM RAMAL DE DISTRIBUIÇÃO DE ÁGUA - FORNECIMENTO E INSTALAÇÃO. AF_06/2022</t>
  </si>
  <si>
    <t>TÊ SOLDÁVEL E COM ROSCA NA BOLSA CENTRAL, PVC, SOLDÁVEL, DN 20MM X 1/2 , INSTALADO EM RAMAL DE DISTRIBUIÇÃO DE ÁGUA - FORNECIMENTO E INSTALAÇÃO. AF_06/2022</t>
  </si>
  <si>
    <t>TE, PVC, SOLDÁVEL, DN 25MM, INSTALADO EM RAMAL DE DISTRIBUIÇÃO DE ÁGUA - FORNECIMENTO E INSTALAÇÃO. AF_06/2022</t>
  </si>
  <si>
    <t>TÊ DE REDUÇÃO, PVC, SOLDÁVEL, DN 25MM X 20MM, INSTALADO EM RAMAL DE DISTRIBUIÇÃO DE ÁGUA - FORNECIMENTO E INSTALAÇÃO. AF_06/2022</t>
  </si>
  <si>
    <t>TE, PVC, SOLDÁVEL, DN 32MM, INSTALADO EM RAMAL DE DISTRIBUIÇÃO DE ÁGUA - FORNECIMENTO E INSTALAÇÃO. AF_06/2022</t>
  </si>
  <si>
    <t>TÊ COM BUCHA DE LATÃO NA BOLSA CENTRAL, PVC, SOLDÁVEL, DN 32MM X 3/4 , INSTALADO EM RAMAL DE DISTRIBUIÇÃO DE ÁGUA - FORNECIMENTO E INSTALAÇÃO. AF_06/2022</t>
  </si>
  <si>
    <t>TÊ DE REDUÇÃO, PVC, SOLDÁVEL, DN 32MM X 25MM, INSTALADO EM RAMAL DE DISTRIBUIÇÃO DE ÁGUA - FORNECIMENTO E INSTALAÇÃO. AF_06/2022</t>
  </si>
  <si>
    <t>JOELHO 90 GRAUS, PVC, SOLDÁVEL, DN 25MM, INSTALADO EM PRUMADA DE ÁGUA - FORNECIMENTO E INSTALAÇÃO. AF_06/2022</t>
  </si>
  <si>
    <t>JOELHO 45 GRAUS, PVC, SOLDÁVEL, DN 25MM, INSTALADO EM PRUMADA DE ÁGUA - FORNECIMENTO E INSTALAÇÃO. AF_06/2022</t>
  </si>
  <si>
    <t>CURVA 90 GRAUS, PVC, SOLDÁVEL, DN 25MM, INSTALADO EM PRUMADA DE ÁGUA - FORNECIMENTO E INSTALAÇÃO. AF_06/2022</t>
  </si>
  <si>
    <t>CURVA 45 GRAUS, PVC, SOLDÁVEL, DN 25MM, INSTALADO EM PRUMADA DE ÁGUA - FORNECIMENTO E INSTALAÇÃO. AF_06/2022</t>
  </si>
  <si>
    <t>JOELHO 90 GRAUS, PVC, SOLDÁVEL, DN 32MM, INSTALADO EM PRUMADA DE ÁGUA - FORNECIMENTO E INSTALAÇÃO. AF_06/2022</t>
  </si>
  <si>
    <t>JOELHO 45 GRAUS, PVC, SOLDÁVEL, DN 32MM, INSTALADO EM PRUMADA DE ÁGUA - FORNECIMENTO E INSTALAÇÃO. AF_06/2022</t>
  </si>
  <si>
    <t>CURVA 90 GRAUS, PVC, SOLDÁVEL, DN 32MM, INSTALADO EM PRUMADA DE ÁGUA - FORNECIMENTO E INSTALAÇÃO. AF_06/2022</t>
  </si>
  <si>
    <t>13,31</t>
  </si>
  <si>
    <t>CURVA 45 GRAUS, PVC, SOLDÁVEL, DN 32MM, INSTALADO EM PRUMADA DE ÁGUA - FORNECIMENTO E INSTALAÇÃO. AF_06/2022</t>
  </si>
  <si>
    <t>JOELHO 90 GRAUS, PVC, SOLDÁVEL, DN 40MM, INSTALADO EM PRUMADA DE ÁGUA - FORNECIMENTO E INSTALAÇÃO. AF_06/2022</t>
  </si>
  <si>
    <t>JOELHO 45 GRAUS, PVC, SOLDÁVEL, DN 40MM, INSTALADO EM PRUMADA DE ÁGUA - FORNECIMENTO E INSTALAÇÃO. AF_06/2022</t>
  </si>
  <si>
    <t>14,18</t>
  </si>
  <si>
    <t>CURVA 90 GRAUS, PVC, SOLDÁVEL, DN 40MM, INSTALADO EM PRUMADA DE ÁGUA - FORNECIMENTO E INSTALAÇÃO. AF_06/2022</t>
  </si>
  <si>
    <t>20,94</t>
  </si>
  <si>
    <t>CURVA 45 GRAUS, PVC, SOLDÁVEL, DN 40MM, INSTALADO EM PRUMADA DE ÁGUA - FORNECIMENTO E INSTALAÇÃO. AF_06/2022</t>
  </si>
  <si>
    <t>JOELHO 90 GRAUS, PVC, SOLDÁVEL, DN 50MM, INSTALADO EM PRUMADA DE ÁGUA - FORNECIMENTO E INSTALAÇÃO. AF_06/2022</t>
  </si>
  <si>
    <t>JOELHO 45 GRAUS, PVC, SOLDÁVEL, DN 50MM, INSTALADO EM PRUMADA DE ÁGUA - FORNECIMENTO E INSTALAÇÃO. AF_06/2022</t>
  </si>
  <si>
    <t>CURVA 90 GRAUS, PVC, SOLDÁVEL, DN 50MM, INSTALADO EM PRUMADA DE ÁGUA - FORNECIMENTO E INSTALAÇÃO. AF_06/2022</t>
  </si>
  <si>
    <t>CURVA 45 GRAUS, PVC, SOLDÁVEL, DN 50MM, INSTALADO EM PRUMADA DE ÁGUA - FORNECIMENTO E INSTALAÇÃO. AF_06/2022</t>
  </si>
  <si>
    <t>JOELHO 90 GRAUS, PVC, SOLDÁVEL, DN 60MM, INSTALADO EM PRUMADA DE ÁGUA - FORNECIMENTO E INSTALAÇÃO. AF_06/2022</t>
  </si>
  <si>
    <t>44,29</t>
  </si>
  <si>
    <t>JOELHO 45 GRAUS, PVC, SOLDÁVEL, DN 60MM, INSTALADO EM PRUMADA DE ÁGUA - FORNECIMENTO E INSTALAÇÃO. AF_06/2022</t>
  </si>
  <si>
    <t>42,34</t>
  </si>
  <si>
    <t>CURVA 90 GRAUS, PVC, SOLDÁVEL, DN 60MM, INSTALADO EM PRUMADA DE ÁGUA - FORNECIMENTO E INSTALAÇÃO. AF_06/2022</t>
  </si>
  <si>
    <t>CURVA 45 GRAUS, PVC, SOLDÁVEL, DN 60MM, INSTALADO EM PRUMADA DE ÁGUA - FORNECIMENTO E INSTALAÇÃO. AF_06/2022</t>
  </si>
  <si>
    <t>28,71</t>
  </si>
  <si>
    <t>JOELHO 90 GRAUS, PVC, SOLDÁVEL, DN 75MM, INSTALADO EM PRUMADA DE ÁGUA - FORNECIMENTO E INSTALAÇÃO. AF_06/2022</t>
  </si>
  <si>
    <t>111,07</t>
  </si>
  <si>
    <t>JOELHO 90 GRAUS, PVC, SERIE R, ÁGUA PLUVIAL, DN 40 MM, JUNTA SOLDÁVEL, FORNECIDO E INSTALADO EM RAMAL DE ENCAMINHAMENTO. AF_06/2022</t>
  </si>
  <si>
    <t>JOELHO 45 GRAUS, PVC, SOLDÁVEL, DN 75MM, INSTALADO EM PRUMADA DE ÁGUA - FORNECIMENTO E INSTALAÇÃO. AF_06/2022</t>
  </si>
  <si>
    <t>JOELHO 45 GRAUS, PVC, SERIE R, ÁGUA PLUVIAL, DN 40 MM, JUNTA SOLDÁVEL, FORNECIDO E INSTALADO EM RAMAL DE ENCAMINHAMENTO. AF_06/2022</t>
  </si>
  <si>
    <t>CURVA 90 GRAUS, PVC, SOLDÁVEL, DN 75MM, INSTALADO EM PRUMADA DE ÁGUA - FORNECIMENTO E INSTALAÇÃO. AF_06/2022</t>
  </si>
  <si>
    <t>74,25</t>
  </si>
  <si>
    <t>JOELHO 90 GRAUS, PVC, SERIE R, ÁGUA PLUVIAL, DN 50 MM, JUNTA ELÁSTICA, FORNECIDO E INSTALADO EM RAMAL DE ENCAMINHAMENTO. AF_06/2022</t>
  </si>
  <si>
    <t>CURVA 45 GRAUS, PVC, SOLDÁVEL, DN 75MM, INSTALADO EM PRUMADA DE ÁGUA - FORNECIMENTO E INSTALAÇÃO. AF_06/2022</t>
  </si>
  <si>
    <t>50,40</t>
  </si>
  <si>
    <t>JOELHO 45 GRAUS, PVC, SERIE R, ÁGUA PLUVIAL, DN 50 MM, JUNTA ELÁSTICA, FORNECIDO E INSTALADO EM RAMAL DE ENCAMINHAMENTO. AF_06/2022</t>
  </si>
  <si>
    <t>16,21</t>
  </si>
  <si>
    <t>JOELHO 90 GRAUS, PVC, SOLDÁVEL, DN 85MM, INSTALADO EM PRUMADA DE ÁGUA - FORNECIMENTO E INSTALAÇÃO. AF_06/2022</t>
  </si>
  <si>
    <t>132,41</t>
  </si>
  <si>
    <t>JOELHO 90 GRAUS, PVC, SERIE R, ÁGUA PLUVIAL, DN 75 MM, JUNTA ELÁSTICA, FORNECIDO E INSTALADO EM RAMAL DE ENCAMINHAMENTO. AF_06/2022</t>
  </si>
  <si>
    <t>31,18</t>
  </si>
  <si>
    <t>JOELHO 45 GRAUS, PVC, SOLDÁVEL, DN 85MM, INSTALADO EM PRUMADA DE ÁGUA - FORNECIMENTO E INSTALAÇÃO. AF_06/2022</t>
  </si>
  <si>
    <t>108,35</t>
  </si>
  <si>
    <t>JOELHO 45 GRAUS, PVC, SERIE R, ÁGUA PLUVIAL, DN 75 MM, JUNTA ELÁSTICA, FORNECIDO E INSTALADO EM RAMAL DE ENCAMINHAMENTO. AF_06/2022</t>
  </si>
  <si>
    <t>31,71</t>
  </si>
  <si>
    <t>CURVA 90 GRAUS, PVC, SOLDÁVEL, DN 85MM, INSTALADO EM PRUMADA DE ÁGUA - FORNECIMENTO E INSTALAÇÃO. AF_06/2022</t>
  </si>
  <si>
    <t>CURVA 87 GRAUS E 30 MINUTOS, PVC, SERIE R, ÁGUA PLUVIAL, DN 75 MM, JUNTA ELÁSTICA, FORNECIDO E INSTALADO EM RAMAL DE ENCAMINHAMENTO. AF_06/2022</t>
  </si>
  <si>
    <t>CURVA 45 GRAUS, PVC, SOLDÁVEL, DN 85MM, INSTALADO EM PRUMADA DE ÁGUA - FORNECIMENTO E INSTALAÇÃO. AF_06/2022</t>
  </si>
  <si>
    <t>60,75</t>
  </si>
  <si>
    <t>LUVA, PVC, SOLDÁVEL, DN 25MM, INSTALADO EM PRUMADA DE ÁGUA - FORNECIMENTO E INSTALAÇÃO. AF_06/2022</t>
  </si>
  <si>
    <t>JOELHO 90 GRAUS, PVC, SERIE R, ÁGUA PLUVIAL, DN 100 MM, JUNTA ELÁSTICA, FORNECIDO E INSTALADO EM RAMAL DE ENCAMINHAMENTO. AF_06/2022</t>
  </si>
  <si>
    <t>LUVA DE CORRER, PVC, SOLDÁVEL, DN 25MM, INSTALADO EM PRUMADA DE ÁGUA - FORNECIMENTO E INSTALAÇÃO. AF_06/2022</t>
  </si>
  <si>
    <t>17,44</t>
  </si>
  <si>
    <t>JOELHO 45 GRAUS, PVC, SERIE R, ÁGUA PLUVIAL, DN 100 MM, JUNTA ELÁSTICA, FORNECIDO E INSTALADO EM RAMAL DE ENCAMINHAMENTO. AF_06/2022</t>
  </si>
  <si>
    <t>39,75</t>
  </si>
  <si>
    <t>LUVA DE REDUÇÃO, PVC, SOLDÁVEL, DN 32MM X 25MM, INSTALADO EM PRUMADA DE ÁGUA - FORNECIMENTO E INSTALAÇÃO. AF_06/2022</t>
  </si>
  <si>
    <t>CURVA 87 GRAUS E 30 MINUTOS, PVC, SERIE R, ÁGUA PLUVIAL, DN 100 MM, JUNTA ELÁSTICA, FORNECIDO E INSTALADO EM RAMAL DE ENCAMINHAMENTO. AF_06/2022</t>
  </si>
  <si>
    <t>UNIÃO, PVC, SOLDÁVEL, DN 25MM, INSTALADO EM PRUMADA DE ÁGUA - FORNECIMENTO E INSTALAÇÃO. AF_06/2022</t>
  </si>
  <si>
    <t>CURVA DE TRANSPOSIÇÃO, PVC, SOLDÁVEL, DN 25MM, INSTALADO EM PRUMADA DE ÁGUA  - FORNECIMENTO E INSTALAÇÃO. AF_06/2022</t>
  </si>
  <si>
    <t>LUVA, PVC, SOLDÁVEL, DN 32MM, INSTALADO EM PRUMADA DE ÁGUA - FORNECIMENTO E INSTALAÇÃO. AF_06/2022</t>
  </si>
  <si>
    <t>6,88</t>
  </si>
  <si>
    <t>LUVA DE CORRER, PVC, SOLDÁVEL, DN 32MM, INSTALADO EM PRUMADA DE ÁGUA - FORNECIMENTO E INSTALAÇÃO. AF_06/2022</t>
  </si>
  <si>
    <t>29,08</t>
  </si>
  <si>
    <t>LUVA SIMPLES, PVC, SERIE R, ÁGUA PLUVIAL, DN 40 MM, JUNTA SOLDÁVEL, FORNECIDO E INSTALADO EM RAMAL DE ENCAMINHAMENTO. AF_06/2022</t>
  </si>
  <si>
    <t>LUVA SIMPLES, PVC, SERIE R, ÁGUA PLUVIAL, DN 50 MM, JUNTA ELÁSTICA, FORNECIDO E INSTALADO EM RAMAL DE ENCAMINHAMENTO. AF_06/2022</t>
  </si>
  <si>
    <t>BUCHA DE REDUÇÃO LONGA, PVC, SERIE R, ÁGUA PLUVIAL, DN 50 X 40 MM, JUNTA ELÁSTICA, FORNECIDO E INSTALADO EM RAMAL DE ENCAMINHAMENTO. AF_06/2022</t>
  </si>
  <si>
    <t>11,66</t>
  </si>
  <si>
    <t>LUVA SIMPLES, PVC, SERIE R, ÁGUA PLUVIAL, DN 75 MM, JUNTA ELÁSTICA, FORNECIDO E INSTALADO EM RAMAL DE ENCAMINHAMENTO. AF_06/2022</t>
  </si>
  <si>
    <t>LUVA DE CORRER, PVC, SERIE R, ÁGUA PLUVIAL, DN 75 MM, JUNTA ELÁSTICA, FORNECIDO E INSTALADO EM RAMAL DE ENCAMINHAMENTO. AF_06/2022</t>
  </si>
  <si>
    <t>REDUÇÃO EXCÊNTRICA, PVC, SERIE R, ÁGUA PLUVIAL, DN 75 X 50 MM, JUNTA ELÁSTICA, FORNECIDO E INSTALADO EM RAMAL DE ENCAMINHAMENTO. AF_06/2022</t>
  </si>
  <si>
    <t>TÊ DE INSPEÇÃO, PVC, SERIE R, ÁGUA PLUVIAL, DN 75 MM, JUNTA ELÁSTICA, FORNECIDO E INSTALADO EM RAMAL DE ENCAMINHAMENTO. AF_06/2022</t>
  </si>
  <si>
    <t>LUVA SOLDÁVEL E COM ROSCA, PVC, SOLDÁVEL, DN 32MM X 1 , INSTALADO EM PRUMADA DE ÁGUA - FORNECIMENTO E INSTALAÇÃO. AF_06/2022</t>
  </si>
  <si>
    <t>UNIÃO, PVC, SOLDÁVEL, DN 32MM, INSTALADO EM PRUMADA DE ÁGUA - FORNECIMENTO E INSTALAÇÃO. AF_06/2022</t>
  </si>
  <si>
    <t>ADAPTADOR CURTO COM BOLSA E ROSCA PARA REGISTRO, PVC, SOLDÁVEL, DN 32MM X 1 , INSTALADO EM PRUMADA DE ÁGUA - FORNECIMENTO E INSTALAÇÃO. AF_06/2022</t>
  </si>
  <si>
    <t>LUVA SIMPLES, PVC, SERIE R, ÁGUA PLUVIAL, DN 100 MM, JUNTA ELÁSTICA, FORNECIDO E INSTALADO EM RAMAL DE ENCAMINHAMENTO. AF_06/2022</t>
  </si>
  <si>
    <t>30,21</t>
  </si>
  <si>
    <t>CURVA DE TRANSPOSIÇÃO, PVC, SOLDÁVEL, DN 32MM, INSTALADO EM PRUMADA DE ÁGUA   FORNECIMENTO E INSTALAÇÃO. AF_06/2022</t>
  </si>
  <si>
    <t>23,04</t>
  </si>
  <si>
    <t>LUVA DE CORRER, PVC, SERIE R, ÁGUA PLUVIAL, DN 100 MM, JUNTA ELÁSTICA, FORNECIDO E INSTALADO EM RAMAL DE ENCAMINHAMENTO. AF_06/2022</t>
  </si>
  <si>
    <t>REDUÇÃO EXCÊNTRICA, PVC, SERIE R, ÁGUA PLUVIAL, DN 100 X 75 MM, JUNTA ELÁSTICA, FORNECIDO E INSTALADO EM RAMAL DE ENCAMINHAMENTO. AF_06/2022</t>
  </si>
  <si>
    <t>33,29</t>
  </si>
  <si>
    <t>LUVA, PVC, SOLDÁVEL, DN 40MM, INSTALADO EM PRUMADA DE ÁGUA - FORNECIMENTO E INSTALAÇÃO. AF_06/2022</t>
  </si>
  <si>
    <t>TÊ DE INSPEÇÃO, PVC, SERIE R, ÁGUA PLUVIAL, DN 100 MM, JUNTA ELÁSTICA, FORNECIDO E INSTALADO EM RAMAL DE ENCAMINHAMENTO. AF_06/2022</t>
  </si>
  <si>
    <t>72,17</t>
  </si>
  <si>
    <t>89560</t>
  </si>
  <si>
    <t>LUVA DE CORRER, PVC, SOLDÁVEL, DN 40MM, INSTALADO EM PRUMADA DE ÁGUA   FORNECIMENTO E INSTALAÇÃO. AF_06/2022</t>
  </si>
  <si>
    <t>JUNÇÃO SIMPLES, PVC, SERIE R, ÁGUA PLUVIAL, DN 40 MM, JUNTA SOLDÁVEL, FORNECIDO E INSTALADO EM RAMAL DE ENCAMINHAMENTO. AF_06/2022</t>
  </si>
  <si>
    <t>LUVA DE REDUÇÃO, PVC, SOLDÁVEL, DN 40MM X 32MM, INSTALADO EM PRUMADA DE ÁGUA - FORNECIMENTO E INSTALAÇÃO. AF_06/2022</t>
  </si>
  <si>
    <t>JUNÇÃO SIMPLES, PVC, SERIE R, ÁGUA PLUVIAL, DN 50 MM, JUNTA ELÁSTICA, FORNECIDO E INSTALADO EM RAMAL DE ENCAMINHAMENTO. AF_06/2022</t>
  </si>
  <si>
    <t>36,35</t>
  </si>
  <si>
    <t>LUVA COM ROSCA, PVC, SOLDÁVEL, DN 40MM X 1.1/4 , INSTALADO EM PRUMADA DE ÁGUA - FORNECIMENTO E INSTALAÇÃO. AF_06/2022</t>
  </si>
  <si>
    <t>JUNÇÃO SIMPLES, PVC, SERIE R, ÁGUA PLUVIAL, DN 75 X 75 MM, JUNTA ELÁSTICA, FORNECIDO E INSTALADO EM RAMAL DE ENCAMINHAMENTO. AF_06/2022</t>
  </si>
  <si>
    <t>59,40</t>
  </si>
  <si>
    <t>TÊ, PVC, SERIE R, ÁGUA PLUVIAL, DN 75 MM, JUNTA ELÁSTICA, FORNECIDO E INSTALADO EM RAMAL DE ENCAMINHAMENTO. AF_06/2022</t>
  </si>
  <si>
    <t>49,90</t>
  </si>
  <si>
    <t>JUNÇÃO SIMPLES, PVC, SERIE R, ÁGUA PLUVIAL, DN 100 X 100 MM, JUNTA ELÁSTICA, FORNECIDO E INSTALADO EM RAMAL DE ENCAMINHAMENTO. AF_06/2022</t>
  </si>
  <si>
    <t>UNIÃO, PVC, SOLDÁVEL, DN 40MM, INSTALADO EM PRUMADA DE ÁGUA - FORNECIMENTO E INSTALAÇÃO. AF_06/2022</t>
  </si>
  <si>
    <t>34,56</t>
  </si>
  <si>
    <t>JUNÇÃO SIMPLES, PVC, SERIE R, ÁGUA PLUVIAL, DN 100 X 75 MM, JUNTA ELÁSTICA, FORNECIDO E INSTALADO EM RAMAL DE ENCAMINHAMENTO. AF_06/2022</t>
  </si>
  <si>
    <t>100,86</t>
  </si>
  <si>
    <t>ADAPTADOR CURTO COM BOLSA E ROSCA PARA REGISTRO, PVC, SOLDÁVEL, DN 40MM X 1.1/2 , INSTALADO EM PRUMADA DE ÁGUA - FORNECIMENTO E INSTALAÇÃO. AF_06/2022</t>
  </si>
  <si>
    <t>TÊ, PVC, SERIE R, ÁGUA PLUVIAL, DN 100 X 100 MM, JUNTA ELÁSTICA, FORNECIDO E INSTALADO EM RAMAL DE ENCAMINHAMENTO. AF_06/2022</t>
  </si>
  <si>
    <t>ADAPTADOR CURTO COM BOLSA E ROSCA PARA REGISTRO, PVC, SOLDÁVEL, DN 40MM X 1.1/4 , INSTALADO EM PRUMADA DE ÁGUA - FORNECIMENTO E INSTALAÇÃO. AF_06/2022</t>
  </si>
  <si>
    <t>TÊ, PVC, SERIE R, ÁGUA PLUVIAL, DN 100 X 75 MM, JUNTA ELÁSTICA, FORNECIDO E INSTALADO EM RAMAL DE ENCAMINHAMENTO. AF_06/2022</t>
  </si>
  <si>
    <t>JUNÇÃO DUPLA, PVC, SERIE R, ÁGUA PLUVIAL, DN 100 X 100 X 100 MM, JUNTA ELÁSTICA, FORNECIDO E INSTALADO EM RAMAL DE ENCAMINHAMENTO. AF_06/2022</t>
  </si>
  <si>
    <t>167,37</t>
  </si>
  <si>
    <t>LUVA, PVC, SOLDÁVEL, DN 50MM, INSTALADO EM PRUMADA DE ÁGUA - FORNECIMENTO E INSTALAÇÃO. AF_06/2022</t>
  </si>
  <si>
    <t>LUVA DE CORRER, PVC, SOLDÁVEL, DN 50MM, INSTALADO EM PRUMADA DE ÁGUA - FORNECIMENTO E INSTALAÇÃO. AF_06/2022</t>
  </si>
  <si>
    <t>LUVA DE REDUÇÃO, PVC, SOLDÁVEL, DN 50MM X 25MM, INSTALADO EM PRUMADA DE ÁGUA   FORNECIMENTO E INSTALAÇÃO. AF_06/2022</t>
  </si>
  <si>
    <t>JOELHO 90 GRAUS, PVC, SERIE R, ÁGUA PLUVIAL, DN 75 MM, JUNTA ELÁSTICA, FORNECIDO E INSTALADO EM CONDUTORES VERTICAIS DE ÁGUAS PLUVIAIS. AF_06/2022</t>
  </si>
  <si>
    <t>35,30</t>
  </si>
  <si>
    <t>JOELHO 45 GRAUS, PVC, SERIE R, ÁGUA PLUVIAL, DN 75 MM, JUNTA ELÁSTICA, FORNECIDO E INSTALADO EM CONDUTORES VERTICAIS DE ÁGUAS PLUVIAIS. AF_06/2022</t>
  </si>
  <si>
    <t>35,83</t>
  </si>
  <si>
    <t>CURVA 87 GRAUS E 30 MINUTOS, PVC, SERIE R, ÁGUA PLUVIAL, DN 75 MM, JUNTA ELÁSTICA, FORNECIDO E INSTALADO EM CONDUTORES VERTICAIS DE ÁGUAS PLUVIAIS. AF_06/2022</t>
  </si>
  <si>
    <t>45,50</t>
  </si>
  <si>
    <t>JOELHO 90 GRAUS, PVC, SERIE R, ÁGUA PLUVIAL, DN 100 MM, JUNTA ELÁSTICA, FORNECIDO E INSTALADO EM CONDUTORES VERTICAIS DE ÁGUAS PLUVIAIS. AF_06/2022</t>
  </si>
  <si>
    <t>46,03</t>
  </si>
  <si>
    <t>JOELHO 45 GRAUS, PVC, SERIE R, ÁGUA PLUVIAL, DN 100 MM, JUNTA ELÁSTICA, FORNECIDO E INSTALADO EM CONDUTORES VERTICAIS DE ÁGUAS PLUVIAIS. AF_06/2022</t>
  </si>
  <si>
    <t>CURVA 87 GRAUS E 30 MINUTOS, PVC, SERIE R, ÁGUA PLUVIAL, DN 100 MM, JUNTA ELÁSTICA, FORNECIDO E INSTALADO EM CONDUTORES VERTICAIS DE ÁGUAS PLUVIAIS. AF_06/2022</t>
  </si>
  <si>
    <t>JOELHO 90 GRAUS, PVC, SERIE R, ÁGUA PLUVIAL, DN 150 MM, JUNTA ELÁSTICA, FORNECIDO E INSTALADO EM CONDUTORES VERTICAIS DE ÁGUAS PLUVIAIS. AF_06/2022</t>
  </si>
  <si>
    <t>JOELHO 45 GRAUS, PVC, SERIE R, ÁGUA PLUVIAL, DN 150 MM, JUNTA ELÁSTICA, FORNECIDO E INSTALADO EM CONDUTORES VERTICAIS DE ÁGUAS PLUVIAIS. AF_06/2022</t>
  </si>
  <si>
    <t>135,64</t>
  </si>
  <si>
    <t>CURVA 87 GRAUS E 30 MINUTOS, PVC, SERIE R, ÁGUA PLUVIAL, DN 150 MM, JUNTA ELÁSTICA, FORNECIDO E INSTALADO EM CONDUTORES VERTICAIS DE ÁGUAS PLUVIAIS. AF_06/2022</t>
  </si>
  <si>
    <t>167,34</t>
  </si>
  <si>
    <t>LUVA COM ROSCA, PVC, SOLDÁVEL, DN 50MM X 1.1/2 , INSTALADO EM PRUMADA DE ÁGUA - FORNECIMENTO E INSTALAÇÃO. AF_06/2022</t>
  </si>
  <si>
    <t>UNIÃO, PVC, SOLDÁVEL, DN 50MM, INSTALADO EM PRUMADA DE ÁGUA - FORNECIMENTO E INSTALAÇÃO. AF_06/2022</t>
  </si>
  <si>
    <t>ADAPTADOR CURTO COM BOLSA E ROSCA PARA REGISTRO, PVC, SOLDÁVEL, DN 50MM X 1.1/4 , INSTALADO EM PRUMADA DE ÁGUA - FORNECIMENTO E INSTALAÇÃO. AF_06/2022</t>
  </si>
  <si>
    <t>ADAPTADOR CURTO COM BOLSA E ROSCA PARA REGISTRO, PVC, SOLDÁVEL, DN 50MM X 1.1/2 , INSTALADO EM PRUMADA DE ÁGUA - FORNECIMENTO E INSTALAÇÃO. AF_06/2022</t>
  </si>
  <si>
    <t>LUVA, PVC, SOLDÁVEL, DN 60MM, INSTALADO EM PRUMADA DE ÁGUA - FORNECIMENTO E INSTALAÇÃO. AF_06/2022</t>
  </si>
  <si>
    <t>LUVA DE CORRER, PVC, SOLDÁVEL, DN 60MM, INSTALADO EM PRUMADA DE ÁGUA   FORNECIMENTO E INSTALAÇÃO. AF_06/2022</t>
  </si>
  <si>
    <t>53,16</t>
  </si>
  <si>
    <t>LUVA SIMPLES, PVC, SERIE R, ÁGUA PLUVIAL, DN 75 MM, JUNTA ELÁSTICA, FORNECIDO E INSTALADO EM CONDUTORES VERTICAIS DE ÁGUAS PLUVIAIS. AF_06/2022</t>
  </si>
  <si>
    <t>LUVA DE CORRER, PVC, SERIE R, ÁGUA PLUVIAL, DN 75 MM, JUNTA ELÁSTICA, FORNECIDO E INSTALADO EM CONDUTORES VERTICAIS DE ÁGUAS PLUVIAIS. AF_06/2022</t>
  </si>
  <si>
    <t>LUVA DE REDUÇÃO, PVC, SOLDÁVEL, DN 60MM X 50MM, INSTALADO EM PRUMADA DE ÁGUA - FORNECIMENTO E INSTALAÇÃO. AF_06/2022</t>
  </si>
  <si>
    <t>UNIÃO, PVC, SOLDÁVEL, DN 60MM, INSTALADO EM PRUMADA DE ÁGUA - FORNECIMENTO E INSTALAÇÃO. AF_06/2022</t>
  </si>
  <si>
    <t>89,55</t>
  </si>
  <si>
    <t>ADAPTADOR CURTO COM BOLSA E ROSCA PARA REGISTRO, PVC, SOLDÁVEL, DN 60MM X 2 , INSTALADO EM PRUMADA DE ÁGUA - FORNECIMENTO E INSTALAÇÃO. AF_06/2022</t>
  </si>
  <si>
    <t>LUVA, PVC, SOLDÁVEL, DN 75MM, INSTALADO EM PRUMADA DE ÁGUA - FORNECIMENTO E INSTALAÇÃO. AF_06/2022</t>
  </si>
  <si>
    <t>UNIÃO, PVC, SOLDÁVEL, DN 75MM, INSTALADO EM PRUMADA DE ÁGUA - FORNECIMENTO E INSTALAÇÃO. AF_06/2022</t>
  </si>
  <si>
    <t>LUVA, PVC, SOLDÁVEL, DN 85MM, INSTALADO EM PRUMADA DE ÁGUA - FORNECIMENTO E INSTALAÇÃO. AF_06/2022</t>
  </si>
  <si>
    <t>63,92</t>
  </si>
  <si>
    <t>UNIÃO, PVC, SOLDÁVEL, DN 85MM, INSTALADO EM PRUMADA DE ÁGUA - FORNECIMENTO E INSTALAÇÃO. AF_06/2022</t>
  </si>
  <si>
    <t>207,77</t>
  </si>
  <si>
    <t>ADAPTADOR CURTO COM BOLSA E ROSCA PARA REGISTRO, PVC, SOLDÁVEL, DN 85MM X 3 , INSTALADO EM PRUMADA DE ÁGUA - FORNECIMENTO E INSTALAÇÃO. AF_06/2022</t>
  </si>
  <si>
    <t>43,73</t>
  </si>
  <si>
    <t>TE, PVC, SOLDÁVEL, DN 25MM, INSTALADO EM PRUMADA DE ÁGUA - FORNECIMENTO E INSTALAÇÃO. AF_06/2022</t>
  </si>
  <si>
    <t>8,07</t>
  </si>
  <si>
    <t>TE, PVC, SOLDÁVEL, DN 32MM, INSTALADO EM PRUMADA DE ÁGUA - FORNECIMENTO E INSTALAÇÃO. AF_06/2022</t>
  </si>
  <si>
    <t>12,69</t>
  </si>
  <si>
    <t>TÊ DE REDUÇÃO, PVC, SOLDÁVEL, DN 32MM X 25MM, INSTALADO EM PRUMADA DE ÁGUA - FORNECIMENTO E INSTALAÇÃO. AF_06/2022</t>
  </si>
  <si>
    <t>TE, PVC, SOLDÁVEL, DN 40MM, INSTALADO EM PRUMADA DE ÁGUA - FORNECIMENTO E INSTALAÇÃO. AF_06/2022</t>
  </si>
  <si>
    <t>TÊ DE REDUÇÃO, PVC, SOLDÁVEL, DN 40MM X 32MM, INSTALADO EM PRUMADA DE ÁGUA - FORNECIMENTO E INSTALAÇÃO. AF_06/2022</t>
  </si>
  <si>
    <t>19,14</t>
  </si>
  <si>
    <t>TE, PVC, SOLDÁVEL, DN 50MM, INSTALADO EM PRUMADA DE ÁGUA - FORNECIMENTO E INSTALAÇÃO. AF_06/2022</t>
  </si>
  <si>
    <t>TÊ DE REDUÇÃO, PVC, SOLDÁVEL, DN 50MM X 40MM, INSTALADO EM PRUMADA DE ÁGUA - FORNECIMENTO E INSTALAÇÃO. AF_06/2022</t>
  </si>
  <si>
    <t>32,17</t>
  </si>
  <si>
    <t>TÊ DE REDUÇÃO, PVC, SOLDÁVEL, DN 50MM X 25MM, INSTALADO EM PRUMADA DE ÁGUA - FORNECIMENTO E INSTALAÇÃO. AF_06/2022</t>
  </si>
  <si>
    <t>21,49</t>
  </si>
  <si>
    <t>TE, PVC, SOLDÁVEL, DN 60MM, INSTALADO EM PRUMADA DE ÁGUA - FORNECIMENTO E INSTALAÇÃO. AF_06/2022</t>
  </si>
  <si>
    <t>TE, PVC, SOLDÁVEL, DN 75MM, INSTALADO EM PRUMADA DE ÁGUA - FORNECIMENTO E INSTALAÇÃO. AF_06/2022</t>
  </si>
  <si>
    <t>86,25</t>
  </si>
  <si>
    <t>TE DE REDUÇÃO, PVC, SOLDÁVEL, DN 75MM X 50MM, INSTALADO EM PRUMADA DE ÁGUA - FORNECIMENTO E INSTALAÇÃO. AF_06/2022</t>
  </si>
  <si>
    <t>65,38</t>
  </si>
  <si>
    <t>TE, PVC, SOLDÁVEL, DN 85MM, INSTALADO EM PRUMADA DE ÁGUA - FORNECIMENTO E INSTALAÇÃO. AF_06/2022</t>
  </si>
  <si>
    <t>113,23</t>
  </si>
  <si>
    <t>TE DE REDUÇÃO, PVC, SOLDÁVEL, DN 85MM X 60MM, INSTALADO EM PRUMADA DE ÁGUA - FORNECIMENTO E INSTALAÇÃO. AF_06/2022</t>
  </si>
  <si>
    <t>131,17</t>
  </si>
  <si>
    <t>JOELHO 90 GRAUS, CPVC, SOLDÁVEL, DN 15MM, INSTALADO EM RAMAL OU SUB-RAMAL DE ÁGUA - FORNECIMENTO E INSTALAÇÃO. AF_06/2022</t>
  </si>
  <si>
    <t>JOELHO 45 GRAUS, CPVC, SOLDÁVEL, DN 15MM, INSTALADO EM RAMAL OU SUB-RAMAL DE ÁGUA - FORNECIMENTO E INSTALAÇÃO. AF_06/2022</t>
  </si>
  <si>
    <t>CURVA 90 GRAUS, CPVC, SOLDÁVEL, DN 15MM, INSTALADO EM RAMAL OU SUB-RAMAL DE ÁGUA - FORNECIMENTO E INSTALAÇÃO. AF_06/2022</t>
  </si>
  <si>
    <t>13,22</t>
  </si>
  <si>
    <t>JOELHO DE TRANSIÇÃO, 90 GRAUS, CPVC, SOLDÁVEL, DN 15MM X 1/2, INSTALADO EM RAMAL OU SUB-RAMAL DE ÁGUA - FORNECIMENTO E INSTALAÇÃO. AF_06/2022</t>
  </si>
  <si>
    <t>20,62</t>
  </si>
  <si>
    <t>JOELHO 90 GRAUS, CPVC, SOLDÁVEL, DN 22MM, INSTALADO EM RAMAL OU SUB-RAMAL DE ÁGUA - FORNECIMENTO E INSTALAÇÃO. AF_06/2022</t>
  </si>
  <si>
    <t>JOELHO 45 GRAUS, CPVC, SOLDÁVEL, DN 22MM, INSTALADO EM RAMAL OU SUB-RAMAL DE ÁGUA - FORNECIMENTO E INSTALAÇÃO. AF_06/2022</t>
  </si>
  <si>
    <t>CURVA 90 GRAUS, CPVC, SOLDÁVEL, DN 22MM, INSTALADO EM RAMAL OU SUB-RAMAL DE ÁGUA - FORNECIMENTO E INSTALAÇÃO. AF_06/2022</t>
  </si>
  <si>
    <t>JOELHO DE TRANSIÇÃO, 90 GRAUS, CPVC, SOLDÁVEL, DN 22MM X 1/2, INSTALADO EM RAMAL OU SUB-RAMAL DE ÁGUA - FORNECIMENTO E INSTALAÇÃO. AF_06/2022</t>
  </si>
  <si>
    <t>25,15</t>
  </si>
  <si>
    <t>JOELHO DE TRANSIÇÃO, 90 GRAUS, CPVC, SOLDÁVEL, DN 22MM X 3/4, INSTALADO EM RAMAL OU SUB-RAMAL DE ÁGUA - FORNECIMENTO E INSTALAÇÃO. AF_06/2022</t>
  </si>
  <si>
    <t>JOELHO 90 GRAUS, CPVC, SOLDÁVEL, DN 28MM, INSTALADO EM RAMAL OU SUB-RAMAL DE ÁGUA - FORNECIMENTO E INSTALAÇÃO. AF_06/2022</t>
  </si>
  <si>
    <t>22,54</t>
  </si>
  <si>
    <t>JOELHO 45 GRAUS, CPVC, SOLDÁVEL, DN 28MM, INSTALADO EM RAMAL OU SUB-RAMAL DE ÁGUA   FORNECIMENTO E INSTALAÇÃO. AF_06/2022</t>
  </si>
  <si>
    <t>CURVA 90 GRAUS, CPVC, SOLDÁVEL, DN 28MM, INSTALADO EM RAMAL OU SUB-RAMAL DE ÁGUA   FORNECIMENTO E INSTALAÇÃO. AF_06/2022</t>
  </si>
  <si>
    <t>27,16</t>
  </si>
  <si>
    <t>JOELHO 90 GRAUS, CPVC, SOLDÁVEL, DN 35MM, INSTALADO EM RAMAL OU SUB-RAMAL DE ÁGUA   FORNECIMENTO E INSTALAÇÃO. AF_06/2022</t>
  </si>
  <si>
    <t>JOELHO 45 GRAUS, CPVC, SOLDÁVEL, DN 35MM, INSTALADO EM RAMAL OU SUB-RAMAL DE ÁGUA   FORNECIMENTO E INSTALAÇÃO. AF_06/2022</t>
  </si>
  <si>
    <t>LUVA, CPVC, SOLDÁVEL, DN 15MM, INSTALADO EM RAMAL OU SUB-RAMAL DE ÁGUA - FORNECIMENTO E INSTALAÇÃO. AF_06/2022</t>
  </si>
  <si>
    <t>LUVA DE CORRER, CPVC, SOLDÁVEL, DN 15MM, INSTALADO EM RAMAL OU SUB-RAMAL DE ÁGUA   FORNECIMENTO E INSTALAÇÃO. AF_06/2022</t>
  </si>
  <si>
    <t>LUVA DE TRANSIÇÃO, CPVC, SOLDÁVEL, DN15MM X 1/2, INSTALADO EM RAMAL OU SUB-RAMAL DE ÁGUA - FORNECIMENTO E INSTALAÇÃO. AF_06/2022</t>
  </si>
  <si>
    <t>18,81</t>
  </si>
  <si>
    <t>UNIÃO, CPVC, SOLDÁVEL, DN15MM, INSTALADO EM RAMAL OU SUB-RAMAL DE ÁGUA   FORNECIMENTO E INSTALAÇÃO. AF_06/2022</t>
  </si>
  <si>
    <t>CONECTOR, CPVC, SOLDÁVEL, DN 15MM X 1/2 , INSTALADO EM RAMAL OU SUB-RAMAL DE ÁGUA   FORNECIMENTO E INSTALAÇÃO. AF_06/2022</t>
  </si>
  <si>
    <t>ADAPTADOR, CPVC, SOLDÁVEL, DN15MM, INSTALADO EM RAMAL OU SUB-RAMAL DE ÁGUA   FORNECIMENTO E INSTALAÇÃO. AF_06/2022</t>
  </si>
  <si>
    <t>24,12</t>
  </si>
  <si>
    <t>CURVA DE TRANSPOSIÇÃO, CPVC, SOLDÁVEL, DN15MM, INSTALADO EM RAMAL OU SUB-RAMAL DE ÁGUA   FORNECIMENTO E INSTALAÇÃO. AF_06/2022</t>
  </si>
  <si>
    <t>LUVA, CPVC, SOLDÁVEL, DN 22MM, INSTALADO EM RAMAL OU SUB-RAMAL DE ÁGUA   FORNECIMENTO E INSTALAÇÃO. AF_06/2022</t>
  </si>
  <si>
    <t>LUVA DE CORRER, CPVC, SOLDÁVEL, DN 22MM, INSTALADO EM RAMAL OU SUB-RAMAL DE ÁGUA   FORNECIMENTO E INSTALAÇÃO. AF_06/2022</t>
  </si>
  <si>
    <t>LUVA DE TRANSIÇÃO, CPVC, SOLDÁVEL, DN22MM X 25MM, INSTALADO EM RAMAL OU SUB-RAMAL DE ÁGUA - FORNECIMENTO E INSTALAÇÃO. AF_06/2022</t>
  </si>
  <si>
    <t>UNIÃO, CPVC, SOLDÁVEL, DN22MM, INSTALADO EM RAMAL OU SUB-RAMAL DE ÁGUA   FORNECIMENTO E INSTALAÇÃO. AF_06/2022</t>
  </si>
  <si>
    <t>25,43</t>
  </si>
  <si>
    <t>CONECTOR, CPVC, SOLDÁVEL, DN 22MM X 1/2 , INSTALADO EM RAMAL OU SUB-RAMAL DE ÁGUA   FORNECIMENTO E INSTALAÇÃO. AF_06/2022</t>
  </si>
  <si>
    <t>ADAPTADOR, CPVC, SOLDÁVEL, DN22MM, INSTALADO EM RAMAL OU SUB-RAMAL DE ÁGUA   FORNECIMENTO E INSTALAÇÃO. AF_06/2022</t>
  </si>
  <si>
    <t>CURVA DE TRANSPOSIÇÃO, CPVC, SOLDÁVEL, DN22MM, INSTALADO EM RAMAL OU SUB-RAMAL DE ÁGUA   FORNECIMENTO E INSTALAÇÃO. AF_06/2022</t>
  </si>
  <si>
    <t>BUCHA DE REDUÇÃO, CPVC, SOLDÁVEL, DN22MM X 15MM, INSTALADO EM RAMAL OU SUB-RAMAL DE ÁGUA   FORNECIMENTO E INSTALAÇÃO. AF_06/2022</t>
  </si>
  <si>
    <t>TÊ DE INSPEÇÃO, PVC, SERIE R, ÁGUA PLUVIAL, DN 75 MM, JUNTA ELÁSTICA, FORNECIDO E INSTALADO EM CONDUTORES VERTICAIS DE ÁGUAS PLUVIAIS. AF_06/2022</t>
  </si>
  <si>
    <t>CONECTOR, CPVC, SOLDÁVEL, DN22MM X 3/4, INSTALADO EM RAMAL OU SUB-RAMAL DE ÁGUA - FORNECIMENTO E INSTALAÇÃO. AF_06/2022</t>
  </si>
  <si>
    <t>LUVA SIMPLES, PVC, SERIE R, ÁGUA PLUVIAL, DN 100 MM, JUNTA ELÁSTICA, FORNECIDO E INSTALADO EM CONDUTORES VERTICAIS DE ÁGUAS PLUVIAIS. AF_06/2022</t>
  </si>
  <si>
    <t>LUVA, CPVC, SOLDÁVEL, DN 28MM, INSTALADO EM RAMAL OU SUB-RAMAL DE ÁGUA   FORNECIMENTO E INSTALAÇÃO. AF_06/2022</t>
  </si>
  <si>
    <t>LUVA DE CORRER, PVC, SERIE R, ÁGUA PLUVIAL, DN 100 MM, JUNTA ELÁSTICA, FORNECIDO E INSTALADO EM CONDUTORES VERTICAIS DE ÁGUAS PLUVIAIS. AF_06/2022</t>
  </si>
  <si>
    <t>47,18</t>
  </si>
  <si>
    <t>LUVA DE CORRER, CPVC, SOLDÁVEL, DN 28MM, INSTALADO EM RAMAL OU SUB-RAMAL DE ÁGUA   FORNECIMENTO E INSTALAÇÃO. AF_06/2022</t>
  </si>
  <si>
    <t>REDUÇÃO EXCÊNTRICA, PVC, SERIE R, ÁGUA PLUVIAL, DN 100 X 75 MM, JUNTA ELÁSTICA, FORNECIDO E INSTALADO EM CONDUTORES VERTICAIS DE ÁGUAS PLUVIAIS. AF_06/2022</t>
  </si>
  <si>
    <t>UNIÃO, CPVC, SOLDÁVEL, DN28MM, INSTALADO EM RAMAL OU SUB-RAMAL DE ÁGUA   FORNECIMENTO E INSTALAÇÃO. AF_06/2022</t>
  </si>
  <si>
    <t>33,12</t>
  </si>
  <si>
    <t>TÊ DE INSPEÇÃO, PVC, SERIE R, ÁGUA PLUVIAL, DN 100 MM, JUNTA ELÁSTICA, FORNECIDO E INSTALADO EM CONDUTORES VERTICAIS DE ÁGUAS PLUVIAIS. AF_06/2022</t>
  </si>
  <si>
    <t>77,15</t>
  </si>
  <si>
    <t>CONECTOR, CPVC, SOLDÁVEL, DN 28MM X 1 , INSTALADO EM RAMAL OU SUB-RAMAL DE ÁGUA   FORNECIMENTO E INSTALAÇÃO. AF_06/2022</t>
  </si>
  <si>
    <t>LUVA SIMPLES, PVC, SERIE R, ÁGUA PLUVIAL, DN 150 MM, JUNTA ELÁSTICA, FORNECIDO E INSTALADO EM CONDUTORES VERTICAIS DE ÁGUAS PLUVIAIS. AF_06/2022</t>
  </si>
  <si>
    <t>81,19</t>
  </si>
  <si>
    <t>BUCHA DE REDUÇÃO, CPVC, SOLDÁVEL, DN28MM X 22MM, INSTALADO EM RAMAL OU SUB-RAMAL DE ÁGUA   FORNECIMENTO E INSTALAÇÃO. AF_06/2022</t>
  </si>
  <si>
    <t>LUVA DE CORRER, PVC, SERIE R, ÁGUA PLUVIAL, DN 150 MM, JUNTA ELÁSTICA, FORNECIDO E INSTALADO EM CONDUTORES VERTICAIS DE ÁGUAS PLUVIAIS. AF_06/2022</t>
  </si>
  <si>
    <t>128,54</t>
  </si>
  <si>
    <t>LUVA, CPVC, SOLDÁVEL, DN 35MM, INSTALADO EM RAMAL OU SUB-RAMAL DE ÁGUA   FORNECIMENTO E INSTALAÇÃO. AF_06/2022</t>
  </si>
  <si>
    <t>REDUÇÃO EXCÊNTRICA, PVC, SERIE R, ÁGUA PLUVIAL, DN 150 X 100 MM, JUNTA ELÁSTICA, FORNECIDO E INSTALADO EM CONDUTORES VERTICAIS DE ÁGUAS PLUVIAIS. AF_06/2022</t>
  </si>
  <si>
    <t>LUVA DE CORRER, CPVC, SOLDÁVEL, DN 35MM, INSTALADO EM RAMAL OU SUB-RAMAL DE ÁGUA   FORNECIMENTO E INSTALAÇÃO. AF_06/2022</t>
  </si>
  <si>
    <t>34,24</t>
  </si>
  <si>
    <t>TÊ DE INSPEÇÃO, PVC, SERIE R, ÁGUA PLUVIAL, DN 150 X 100 MM, JUNTA ELÁSTICA, FORNECIDO E INSTALADO EM CONDUTORES VERTICAIS DE ÁGUAS PLUVIAIS. AF_06/2022</t>
  </si>
  <si>
    <t>306,33</t>
  </si>
  <si>
    <t>UNIÃO, CPVC, SOLDÁVEL, DN35MM, INSTALADO EM RAMAL OU SUB-RAMAL DE ÁGUA   FORNECIMENTO E INSTALAÇÃO. AF_06/2022</t>
  </si>
  <si>
    <t>JUNÇÃO SIMPLES, PVC, SERIE R, ÁGUA PLUVIAL, DN 75 X 75 MM, JUNTA ELÁSTICA, FORNECIDO E INSTALADO EM CONDUTORES VERTICAIS DE ÁGUAS PLUVIAIS. AF_06/2022</t>
  </si>
  <si>
    <t>CONECTOR, CPVC, SOLDÁVEL, DN 35MM X 1 1/4 , INSTALADO EM RAMAL OU SUB-RAMAL DE ÁGUA   FORNECIMENTO E INSTALAÇÃO. AF_06/2022</t>
  </si>
  <si>
    <t>TÊ, PVC, SERIE R, ÁGUA PLUVIAL, DN 75 X 75 MM, JUNTA ELÁSTICA, FORNECIDO E INSTALADO EM CONDUTORES VERTICAIS DE ÁGUAS PLUVIAIS. AF_06/2022</t>
  </si>
  <si>
    <t>BUCHA DE REDUÇÃO, CPVC, SOLDÁVEL, DN35MM X 28MM, INSTALADO EM RAMAL OU SUB-RAMAL DE ÁGUA   FORNECIMENTO E INSTALAÇÃO. AF_06/2022</t>
  </si>
  <si>
    <t>JUNÇÃO SIMPLES, PVC, SERIE R, ÁGUA PLUVIAL, DN 100 X 100 MM, JUNTA ELÁSTICA, FORNECIDO E INSTALADO EM CONDUTORES VERTICAIS DE ÁGUAS PLUVIAIS. AF_06/2022</t>
  </si>
  <si>
    <t>95,52</t>
  </si>
  <si>
    <t>TE, CPVC, SOLDÁVEL, DN 15MM, INSTALADO EM RAMAL OU SUB-RAMAL DE ÁGUA - FORNECIMENTO E INSTALAÇÃO. AF_06/2022</t>
  </si>
  <si>
    <t>JUNÇÃO SIMPLES, PVC, SERIE R, ÁGUA PLUVIAL, DN 100 X 75 MM, JUNTA ELÁSTICA, FORNECIDO E INSTALADO EM CONDUTORES VERTICAIS DE ÁGUAS PLUVIAIS. AF_06/2022</t>
  </si>
  <si>
    <t>109,33</t>
  </si>
  <si>
    <t>TÊ, PVC, SERIE R, ÁGUA PLUVIAL, DN 100 X 100 MM, JUNTA ELÁSTICA, FORNECIDO E INSTALADO EM CONDUTORES VERTICAIS DE ÁGUAS PLUVIAIS. AF_06/2022</t>
  </si>
  <si>
    <t>TE DE TRANSIÇÃO, CPVC, SOLDÁVEL, DN 15MM X 1/2 , INSTALADO EM RAMAL OU SUB-RAMAL DE ÁGUA   FORNECIMENTO E INSTALAÇÃO. AF_06/2022</t>
  </si>
  <si>
    <t>TÊ MISTURADOR, CPVC, SOLDÁVEL, DN15MM, INSTALADO EM RAMAL OU SUB-RAMAL DE ÁGUA   FORNECIMENTO E INSTALAÇÃO. AF_06/2022</t>
  </si>
  <si>
    <t>TÊ, PVC, SERIE R, ÁGUA PLUVIAL, DN 100 X 75 MM, JUNTA ELÁSTICA, FORNECIDO E INSTALADO EM CONDUTORES VERTICAIS DE ÁGUAS PLUVIAIS. AF_06/2022</t>
  </si>
  <si>
    <t>89,96</t>
  </si>
  <si>
    <t>TE, CPVC, SOLDÁVEL, DN 22MM, INSTALADO EM RAMAL OU SUB-RAMAL DE ÁGUA - FORNECIMENTO E INSTALAÇÃO. AF_06/2022</t>
  </si>
  <si>
    <t>JUNÇÃO SIMPLES, PVC, SERIE R, ÁGUA PLUVIAL, DN 150 X 150 MM, JUNTA ELÁSTICA, FORNECIDO E INSTALADO EM CONDUTORES VERTICAIS DE ÁGUAS PLUVIAIS. AF_06/2022</t>
  </si>
  <si>
    <t>282,04</t>
  </si>
  <si>
    <t>JUNÇÃO SIMPLES, PVC, SERIE R, ÁGUA PLUVIAL, DN 150 X 100 MM, JUNTA ELÁSTICA, FORNECIDO E INSTALADO EM CONDUTORES VERTICAIS DE ÁGUAS PLUVIAIS. AF_06/2022</t>
  </si>
  <si>
    <t>212,72</t>
  </si>
  <si>
    <t>TE DE TRANSIÇÃO, CPVC, SOLDÁVEL, DN 22MM X 1/2 , INSTALADO EM RAMAL OU SUB-RAMAL DE ÁGUA   FORNECIMENTO E INSTALAÇÃO. AF_06/2022</t>
  </si>
  <si>
    <t>TÊ, PVC, SERIE R, ÁGUA PLUVIAL, DN 150 X 150 MM, JUNTA ELÁSTICA, FORNECIDO E INSTALADO EM CONDUTORES VERTICAIS DE ÁGUAS PLUVIAIS. AF_06/2022</t>
  </si>
  <si>
    <t>205,19</t>
  </si>
  <si>
    <t>TÊ MISTURADOR, CPVC, SOLDÁVEL, DN22MM, INSTALADO EM RAMAL OU SUB-RAMAL DE ÁGUA   FORNECIMENTO E INSTALAÇÃO. AF_06/2022</t>
  </si>
  <si>
    <t>TE MISTURADOR DE TRANSIÇÃO, CPVC, SOLDÁVEL, DN 22MM X 3/4, INSTALADO EM RAMAL OU SUB-RAMAL DE ÁGUA - FORNECIMENTO E INSTALAÇÃO. AF_06/2022</t>
  </si>
  <si>
    <t>51,61</t>
  </si>
  <si>
    <t>TÊ, PVC, SERIE R, ÁGUA PLUVIAL, DN 150 X 100 MM, JUNTA ELÁSTICA, FORNECIDO E INSTALADO EM CONDUTORES VERTICAIS DE ÁGUAS PLUVIAIS. AF_06/2022</t>
  </si>
  <si>
    <t>158,54</t>
  </si>
  <si>
    <t>TÊ, CPVC, SOLDÁVEL, DN28MM, INSTALADO EM RAMAL OU SUB-RAMAL DE ÁGUA   FORNECIMENTO E INSTALAÇÃO. AF_06/2022</t>
  </si>
  <si>
    <t>TÊ, CPVC, SOLDÁVEL, DN35MM, INSTALADO EM RAMAL OU SUB-RAMAL DE ÁGUA   FORNECIMENTO E INSTALAÇÃO. AF_06/2022</t>
  </si>
  <si>
    <t>TUBO, CPVC, SOLDÁVEL, DN 35MM, INSTALADO EM RAMAL DE DISTRIBUIÇÃO DE ÁGUA   FORNECIMENTO E INSTALAÇÃO. AF_06/2022</t>
  </si>
  <si>
    <t>JOELHO 90 GRAUS, CPVC, SOLDÁVEL, DN 22MM, INSTALADO EM RAMAL DE DISTRIBUIÇÃO DE ÁGUA   FORNECIMENTO E INSTALAÇÃO. AF_06/2022</t>
  </si>
  <si>
    <t>JOELHO 45 GRAUS, CPVC, SOLDÁVEL, DN 22MM, INSTALADO EM RAMAL DE DISTRIBUIÇÃO DE ÁGUA   FORNECIMENTO E INSTALAÇÃO. AF_06/2022</t>
  </si>
  <si>
    <t>CURVA 90 GRAUS, CPVC, SOLDÁVEL, DN 22MM, INSTALADO EM RAMAL DE DISTRIBUIÇÃO DE ÁGUA - FORNECIMENTO E INSTALAÇÃO. AF_06/2022</t>
  </si>
  <si>
    <t>JOELHO 90 GRAUS, CPVC, SOLDÁVEL, DN 28MM, INSTALADO EM RAMAL DE DISTRIBUIÇÃO DE ÁGUA   FORNECIMENTO E INSTALAÇÃO. AF_06/2022</t>
  </si>
  <si>
    <t>JOELHO 90 GRAUS, PVC, SERIE NORMAL, ESGOTO PREDIAL, DN 40 MM, JUNTA SOLDÁVEL, FORNECIDO E INSTALADO EM RAMAL DE DESCARGA OU RAMAL DE ESGOTO SANITÁRIO. AF_08/2022</t>
  </si>
  <si>
    <t>JOELHO 45 GRAUS, CPVC, SOLDÁVEL, DN 28MM, INSTALADO EM RAMAL DE DISTRIBUIÇÃO DE ÁGUA   FORNECIMENTO E INSTALAÇÃO. AF_06/2022</t>
  </si>
  <si>
    <t>JOELHO 45 GRAUS, PVC, SERIE NORMAL, ESGOTO PREDIAL, DN 40 MM, JUNTA SOLDÁVEL, FORNECIDO E INSTALADO EM RAMAL DE DESCARGA OU RAMAL DE ESGOTO SANITÁRIO. AF_08/2022</t>
  </si>
  <si>
    <t>CURVA 90 GRAUS, CPVC, SOLDÁVEL, DN 28MM, INSTALADO EM RAMAL DE DISTRIBUIÇÃO DE ÁGUA   FORNECIMENTO E INSTALAÇÃO. AF_06/2022</t>
  </si>
  <si>
    <t>CURVA CURTA 90 GRAUS, PVC, SERIE NORMAL, ESGOTO PREDIAL, DN 40 MM, JUNTA SOLDÁVEL, FORNECIDO E INSTALADO EM RAMAL DE DESCARGA OU RAMAL DE ESGOTO SANITÁRIO. AF_08/2022</t>
  </si>
  <si>
    <t>JOELHO 90 GRAUS, CPVC, SOLDÁVEL, DN 35MM, INSTALADO EM RAMAL DE DISTRIBUIÇÃO DE ÁGUA   FORNECIMENTO E INSTALAÇÃO. AF_06/2022</t>
  </si>
  <si>
    <t>CURVA LONGA 90 GRAUS, PVC, SERIE NORMAL, ESGOTO PREDIAL, DN 40 MM, JUNTA SOLDÁVEL, FORNECIDO E INSTALADO EM RAMAL DE DESCARGA OU RAMAL DE ESGOTO SANITÁRIO. AF_08/2022</t>
  </si>
  <si>
    <t>JOELHO 90 GRAUS, PVC, SERIE NORMAL, ESGOTO PREDIAL, DN 50 MM, JUNTA ELÁSTICA, FORNECIDO E INSTALADO EM RAMAL DE DESCARGA OU RAMAL DE ESGOTO SANITÁRIO. AF_08/2022</t>
  </si>
  <si>
    <t>JOELHO 45 GRAUS, PVC, SERIE NORMAL, ESGOTO PREDIAL, DN 50 MM, JUNTA ELÁSTICA, FORNECIDO E INSTALADO EM RAMAL DE DESCARGA OU RAMAL DE ESGOTO SANITÁRIO. AF_08/2022</t>
  </si>
  <si>
    <t>CURVA CURTA 90 GRAUS, PVC, SERIE NORMAL, ESGOTO PREDIAL, DN 50 MM, JUNTA ELÁSTICA, FORNECIDO E INSTALADO EM RAMAL DE DESCARGA OU RAMAL DE ESGOTO SANITÁRIO. AF_08/2022</t>
  </si>
  <si>
    <t>24,81</t>
  </si>
  <si>
    <t>JOELHO 45 GRAUS, CPVC, SOLDÁVEL, DN 35MM, INSTALADO EM RAMAL DE DISTRIBUIÇÃO DE ÁGUA   FORNECIMENTO E INSTALAÇÃO. AF_06/2022</t>
  </si>
  <si>
    <t>CURVA LONGA 90 GRAUS, PVC, SERIE NORMAL, ESGOTO PREDIAL, DN 50 MM, JUNTA ELÁSTICA, FORNECIDO E INSTALADO EM RAMAL DE DESCARGA OU RAMAL DE ESGOTO SANITÁRIO. AF_08/2022</t>
  </si>
  <si>
    <t>LUVA, CPVC, SOLDÁVEL, DN 22MM, INSTALADO EM RAMAL DE DISTRIBUIÇÃO DE ÁGUA   FORNECIMENTO E INSTALAÇÃO. AF_06/2022</t>
  </si>
  <si>
    <t>JOELHO 90 GRAUS, PVC, SERIE NORMAL, ESGOTO PREDIAL, DN 75 MM, JUNTA ELÁSTICA, FORNECIDO E INSTALADO EM RAMAL DE DESCARGA OU RAMAL DE ESGOTO SANITÁRIO. AF_08/2022</t>
  </si>
  <si>
    <t>JOELHO 45 GRAUS, PVC, SERIE NORMAL, ESGOTO PREDIAL, DN 75 MM, JUNTA ELÁSTICA, FORNECIDO E INSTALADO EM RAMAL DE DESCARGA OU RAMAL DE ESGOTO SANITÁRIO. AF_08/2022</t>
  </si>
  <si>
    <t>LUVA DE TRANSIÇÃO, CPVC, SOLDÁVEL, DN 22MM X 25MM, INSTALADO EM RAMAL DE DISTRIBUIÇÃO DE ÁGUA   FORNECIMENTO E INSTALAÇÃO. AF_06/2022</t>
  </si>
  <si>
    <t>UNIÃO, CPVC, SOLDÁVEL, DN 22MM, INSTALADO EM RAMAL DE DISTRIBUIÇÃO DE ÁGUA   FORNECIMENTO E INSTALAÇÃO. AF_06/2022</t>
  </si>
  <si>
    <t>24,91</t>
  </si>
  <si>
    <t>CURVA CURTA 90 GRAUS, PVC, SERIE NORMAL, ESGOTO PREDIAL, DN 75 MM, JUNTA ELÁSTICA, FORNECIDO E INSTALADO EM RAMAL DE DESCARGA OU RAMAL DE ESGOTO SANITÁRIO. AF_08/2022</t>
  </si>
  <si>
    <t>CURVA LONGA 90 GRAUS, PVC, SERIE NORMAL, ESGOTO PREDIAL, DN 75 MM, JUNTA ELÁSTICA, FORNECIDO E INSTALADO EM RAMAL DE DESCARGA OU RAMAL DE ESGOTO SANITÁRIO. AF_08/2022</t>
  </si>
  <si>
    <t>JOELHO 90 GRAUS, PVC, SERIE NORMAL, ESGOTO PREDIAL, DN 100 MM, JUNTA ELÁSTICA, FORNECIDO E INSTALADO EM RAMAL DE DESCARGA OU RAMAL DE ESGOTO SANITÁRIO. AF_08/2022</t>
  </si>
  <si>
    <t>JOELHO 45 GRAUS, PVC, SERIE NORMAL, ESGOTO PREDIAL, DN 100 MM, JUNTA ELÁSTICA, FORNECIDO E INSTALADO EM RAMAL DE DESCARGA OU RAMAL DE ESGOTO SANITÁRIO. AF_08/2022</t>
  </si>
  <si>
    <t>ADAPTADOR, CPVC, SOLDÁVEL, DN 22MM, INSTALADO EM RAMAL DE DISTRIBUIÇÃO DE ÁGUA   FORNECIMENTO E INSTALAÇÃO. AF_06/2022</t>
  </si>
  <si>
    <t>CURVA CURTA 90 GRAUS, PVC, SERIE NORMAL, ESGOTO PREDIAL, DN 100 MM, JUNTA ELÁSTICA, FORNECIDO E INSTALADO EM RAMAL DE DESCARGA OU RAMAL DE ESGOTO SANITÁRIO. AF_08/2022</t>
  </si>
  <si>
    <t>CURVA DE TRANSPOSIÇÃO, CPVC, SOLDÁVEL, DN 22MM, INSTALADO EM RAMAL DE DISTRIBUIÇÃO DE ÁGUA   FORNECIMENTO E INSTALAÇÃO. AF_06/2022</t>
  </si>
  <si>
    <t>CURVA LONGA 90 GRAUS, PVC, SERIE NORMAL, ESGOTO PREDIAL, DN 100 MM, JUNTA ELÁSTICA, FORNECIDO E INSTALADO EM RAMAL DE DESCARGA OU RAMAL DE ESGOTO SANITÁRIO. AF_08/2022</t>
  </si>
  <si>
    <t>85,71</t>
  </si>
  <si>
    <t>LUVA SIMPLES, PVC, SERIE NORMAL, ESGOTO PREDIAL, DN 40 MM, JUNTA SOLDÁVEL, FORNECIDO E INSTALADO EM RAMAL DE DESCARGA OU RAMAL DE ESGOTO SANITÁRIO. AF_08/2022</t>
  </si>
  <si>
    <t>LUVA SIMPLES, PVC, SERIE NORMAL, ESGOTO PREDIAL, DN 50 MM, JUNTA ELÁSTICA, FORNECIDO E INSTALADO EM RAMAL DE DESCARGA OU RAMAL DE ESGOTO SANITÁRIO. AF_08/2022</t>
  </si>
  <si>
    <t>LUVA DE CORRER, PVC, SERIE NORMAL, ESGOTO PREDIAL, DN 50 MM, JUNTA ELÁSTICA, FORNECIDO E INSTALADO EM RAMAL DE DESCARGA OU RAMAL DE ESGOTO SANITÁRIO. AF_08/2022</t>
  </si>
  <si>
    <t>LUVA, CPVC, SOLDÁVEL, DN 28MM, INSTALADO EM RAMAL DE DISTRIBUIÇÃO DE ÁGUA   FORNECIMENTO E INSTALAÇÃO. AF_06/2022</t>
  </si>
  <si>
    <t>LUVA DE CORRER, CPVC, SOLDÁVEL, DN 28MM, INSTALADO EM RAMAL DE DISTRIBUIÇÃO DE ÁGUA   FORNECIMENTO E INSTALAÇÃO. AF_06/2022</t>
  </si>
  <si>
    <t>UNIÃO, CPVC, SOLDÁVEL, DN 28MM, INSTALADO EM RAMAL DE DISTRIBUIÇÃO DE ÁGUA   FORNECIMENTO E INSTALAÇÃO. AF_06/2022</t>
  </si>
  <si>
    <t>CONECTOR, CPVC, SOLDÁVEL, DN 28MM X 1 , INSTALADO EM RAMAL DE DISTRIBUIÇÃO DE ÁGUA   FORNECIMENTO E INSTALAÇÃO. AF_06/2022</t>
  </si>
  <si>
    <t>BUCHA DE REDUÇÃO, CPVC, SOLDÁVEL, DN 28MM X 22MM, INSTALADO EM RAMAL DE DISTRIBUIÇÃO DE ÁGUA - FORNECIMENTO E INSTALAÇÃO. AF_06/2022</t>
  </si>
  <si>
    <t>LUVA, CPVC, SOLDÁVEL, DN 35MM, INSTALADO EM RAMAL DE DISTRIBUIÇÃO DE ÁGUA - FORNECIMENTO E INSTALAÇÃO. AF_06/2022</t>
  </si>
  <si>
    <t>LUVA DE CORRER, CPVC, SOLDÁVEL, DN 35MM, INSTALADO EM RAMAL DE DISTRIBUIÇÃO DE ÁGUA - FORNECIMENTO E INSTALAÇÃO. AF_06/2022</t>
  </si>
  <si>
    <t>33,53</t>
  </si>
  <si>
    <t>UNIÃO, CPVC, SOLDÁVEL, DN35MM, INSTALADO EM RAMAL DE DISTRIBUIÇÃO DE ÁGUA - FORNECIMENTO E INSTALAÇÃO. AF_06/2022</t>
  </si>
  <si>
    <t>CONECTOR, CPVC, SOLDÁVEL, DN 35MM X 1 1/4 , INSTALADO EM RAMAL DE DISTRIBUIÇÃO DE ÁGUA - FORNECIMENTO E INSTALAÇÃO. AF_06/2022</t>
  </si>
  <si>
    <t>BUCHA DE REDUÇÃO, CPVC, SOLDÁVEL, DN35MM X 28MM, INSTALADO EM RAMAL DE DISTRIBUIÇÃO DE ÁGUA - FORNECIMENTO E INSTALAÇÃO. AF_06/2022</t>
  </si>
  <si>
    <t>TE, CPVC, SOLDÁVEL, DN 22MM, INSTALADO EM RAMAL DE DISTRIBUIÇÃO DE ÁGUA - FORNECIMENTO E INSTALAÇÃO. AF_06/2022</t>
  </si>
  <si>
    <t>18,51</t>
  </si>
  <si>
    <t>TÊ MISTURADOR, CPVC, SOLDÁVEL, DN 22MM, INSTALADO EM RAMAL DE DISTRIBUIÇÃO DE ÁGUA - FORNECIMENTO E INSTALAÇÃO. AF_06/2022</t>
  </si>
  <si>
    <t>TÊ, CPVC, SOLDÁVEL, DN 28MM, INSTALADO EM RAMAL DE DISTRIBUIÇÃO DE ÁGUA - FORNECIMENTO E INSTALAÇÃO. AF_06/2022</t>
  </si>
  <si>
    <t>TÊ, CPVC, SOLDÁVEL, DN35MM, INSTALADO EM RAMAL DE DISTRIBUIÇÃO DE ÁGUA - FORNECIMENTO E INSTALAÇÃO. AF_06/2022</t>
  </si>
  <si>
    <t>59,73</t>
  </si>
  <si>
    <t>TUBO, CPVC, SOLDÁVEL, DN 54MM, INSTALADO EM PRUMADA DE ÁGUA   FORNECIMENTO E INSTALAÇÃO. AF_06/2022</t>
  </si>
  <si>
    <t>95,48</t>
  </si>
  <si>
    <t>LUVA SIMPLES, PVC, SERIE NORMAL, ESGOTO PREDIAL, DN 75 MM, JUNTA ELÁSTICA, FORNECIDO E INSTALADO EM RAMAL DE DESCARGA OU RAMAL DE ESGOTO SANITÁRIO. AF_08/2022</t>
  </si>
  <si>
    <t>17,01</t>
  </si>
  <si>
    <t>LUVA DE CORRER, PVC, SERIE NORMAL, ESGOTO PREDIAL, DN 75 MM, JUNTA ELÁSTICA, FORNECIDO E INSTALADO EM RAMAL DE DESCARGA OU RAMAL DE ESGOTO SANITÁRIO. AF_08/2022</t>
  </si>
  <si>
    <t>JOELHO 90 GRAUS, CPVC, SOLDÁVEL, DN 35MM, INSTALADO EM PRUMADA DE ÁGUA   FORNECIMENTO E INSTALAÇÃO. AF_06/2022</t>
  </si>
  <si>
    <t>27,82</t>
  </si>
  <si>
    <t>LUVA SIMPLES, PVC, SERIE NORMAL, ESGOTO PREDIAL, DN 100 MM, JUNTA ELÁSTICA, FORNECIDO E INSTALADO EM RAMAL DE DESCARGA OU RAMAL DE ESGOTO SANITÁRIO. AF_08/2022</t>
  </si>
  <si>
    <t>LUVA DE CORRER, PVC, SERIE NORMAL, ESGOTO PREDIAL, DN 100 MM, JUNTA ELÁSTICA, FORNECIDO E INSTALADO EM RAMAL DE DESCARGA OU RAMAL DE ESGOTO SANITÁRIO. AF_08/2022</t>
  </si>
  <si>
    <t>JOELHO 45 GRAUS, CPVC, SOLDÁVEL, DN 35MM, INSTALADO EM PRUMADA DE ÁGUA - FORNECIMENTO E INSTALAÇÃO. AF_06/2022</t>
  </si>
  <si>
    <t>JOELHO 90 GRAUS, CPVC, SOLDÁVEL, DN 42MM, INSTALADO EM PRUMADA DE ÁGUA   FORNECIMENTO E INSTALAÇÃO. AF_06/2022</t>
  </si>
  <si>
    <t>TE, PVC, SERIE NORMAL, ESGOTO PREDIAL, DN 40 X 40 MM, JUNTA SOLDÁVEL, FORNECIDO E INSTALADO EM RAMAL DE DESCARGA OU RAMAL DE ESGOTO SANITÁRIO. AF_08/2022</t>
  </si>
  <si>
    <t>JUNÇÃO SIMPLES, PVC, SERIE NORMAL, ESGOTO PREDIAL, DN 40 MM, JUNTA SOLDÁVEL, FORNECIDO E INSTALADO EM RAMAL DE DESCARGA OU RAMAL DE ESGOTO SANITÁRIO. AF_08/2022</t>
  </si>
  <si>
    <t>TE, PVC, SERIE NORMAL, ESGOTO PREDIAL, DN 50 X 50 MM, JUNTA ELÁSTICA, FORNECIDO E INSTALADO EM RAMAL DE DESCARGA OU RAMAL DE ESGOTO SANITÁRIO. AF_08/2022</t>
  </si>
  <si>
    <t>JUNÇÃO SIMPLES, PVC, SERIE NORMAL, ESGOTO PREDIAL, DN 50 X 50 MM, JUNTA ELÁSTICA, FORNECIDO E INSTALADO EM RAMAL DE DESCARGA OU RAMAL DE ESGOTO SANITÁRIO. AF_08/2022</t>
  </si>
  <si>
    <t>27,53</t>
  </si>
  <si>
    <t>TE, PVC, SERIE NORMAL, ESGOTO PREDIAL, DN 75 X 75 MM, JUNTA ELÁSTICA, FORNECIDO E INSTALADO EM RAMAL DE DESCARGA OU RAMAL DE ESGOTO SANITÁRIO. AF_08/2022</t>
  </si>
  <si>
    <t>JOELHO 45 GRAUS, CPVC, SOLDÁVEL, DN 42MM, INSTALADO EM PRUMADA DE ÁGUA   FORNECIMENTO E INSTALAÇÃO. AF_06/2022</t>
  </si>
  <si>
    <t>JOELHO 90 GRAUS, CPVC, SOLDÁVEL, DN 54MM, INSTALADO EM PRUMADA DE ÁGUA   FORNECIMENTO E INSTALAÇÃO. AF_06/2022</t>
  </si>
  <si>
    <t>84,96</t>
  </si>
  <si>
    <t>JOELHO 45 GRAUS, CPVC, SOLDÁVEL, DN 54MM, INSTALADO EM PRUMADA DE ÁGUA   FORNECIMENTO E INSTALAÇÃO. AF_06/2022</t>
  </si>
  <si>
    <t>72,20</t>
  </si>
  <si>
    <t>JOELHO 90 GRAUS, CPVC, SOLDÁVEL, DN 73MM, INSTALADO EM PRUMADA DE ÁGUA   FORNECIMENTO E INSTALAÇÃO. AF_06/2022</t>
  </si>
  <si>
    <t>169,33</t>
  </si>
  <si>
    <t>JOELHO 45 GRAUS, CPVC, SOLDÁVEL, DN 73MM, INSTALADO EM PRUMADA DE ÁGUA   FORNECIMENTO E INSTALAÇÃO. AF_06/2022</t>
  </si>
  <si>
    <t>163,55</t>
  </si>
  <si>
    <t>JOELHO 90 GRAUS, CPVC, SOLDÁVEL, DN 89MM, INSTALADO EM PRUMADA DE ÁGUA   FORNECIMENTO E INSTALAÇÃO. AF_06/2022</t>
  </si>
  <si>
    <t>200,48</t>
  </si>
  <si>
    <t>JOELHO 45 GRAUS, CPVC, SOLDÁVEL, DN 89MM, INSTALADO EM PRUMADA DE ÁGUA   FORNECIMENTO E INSTALAÇÃO. AF_06/2022</t>
  </si>
  <si>
    <t>236,40</t>
  </si>
  <si>
    <t>LUVA, CPVC, SOLDÁVEL, DN 35MM, INSTALADO EM PRUMADA DE ÁGUA   FORNECIMENTO E INSTALAÇÃO. AF_06/2022</t>
  </si>
  <si>
    <t>JUNÇÃO SIMPLES, PVC, SERIE NORMAL, ESGOTO PREDIAL, DN 75 X 75 MM, JUNTA ELÁSTICA, FORNECIDO E INSTALADO EM RAMAL DE DESCARGA OU RAMAL DE ESGOTO SANITÁRIO. AF_08/2022</t>
  </si>
  <si>
    <t>42,77</t>
  </si>
  <si>
    <t>TE, PVC, SERIE NORMAL, ESGOTO PREDIAL, DN 100 X 100 MM, JUNTA ELÁSTICA, FORNECIDO E INSTALADO EM RAMAL DE DESCARGA OU RAMAL DE ESGOTO SANITÁRIO. AF_08/2022</t>
  </si>
  <si>
    <t>JUNÇÃO SIMPLES, PVC, SERIE NORMAL, ESGOTO PREDIAL, DN 100 X 100 MM, JUNTA ELÁSTICA, FORNECIDO E INSTALADO EM RAMAL DE DESCARGA OU RAMAL DE ESGOTO SANITÁRIO. AF_08/2022</t>
  </si>
  <si>
    <t>JOELHO 90 GRAUS, PVC, SERIE NORMAL, ESGOTO PREDIAL, DN 50 MM, JUNTA ELÁSTICA, FORNECIDO E INSTALADO EM PRUMADA DE ESGOTO SANITÁRIO OU VENTILAÇÃO. AF_08/2022</t>
  </si>
  <si>
    <t>JOELHO 45 GRAUS, PVC, SERIE NORMAL, ESGOTO PREDIAL, DN 50 MM, JUNTA ELÁSTICA, FORNECIDO E INSTALADO EM PRUMADA DE ESGOTO SANITÁRIO OU VENTILAÇÃO. AF_08/2022</t>
  </si>
  <si>
    <t>CURVA CURTA 90 GRAUS, PVC, SERIE NORMAL, ESGOTO PREDIAL, DN 50 MM, JUNTA ELÁSTICA, FORNECIDO E INSTALADO EM PRUMADA DE ESGOTO SANITÁRIO OU VENTILAÇÃO. AF_08/2022</t>
  </si>
  <si>
    <t>CURVA LONGA 90 GRAUS, PVC, SERIE NORMAL, ESGOTO PREDIAL, DN 50 MM, JUNTA ELÁSTICA, FORNECIDO E INSTALADO EM PRUMADA DE ESGOTO SANITÁRIO OU VENTILAÇÃO. AF_08/2022</t>
  </si>
  <si>
    <t>JOELHO 90 GRAUS, PVC, SERIE NORMAL, ESGOTO PREDIAL, DN 75 MM, JUNTA ELÁSTICA, FORNECIDO E INSTALADO EM PRUMADA DE ESGOTO SANITÁRIO OU VENTILAÇÃO. AF_08/2022</t>
  </si>
  <si>
    <t>JOELHO 45 GRAUS, PVC, SERIE NORMAL, ESGOTO PREDIAL, DN 75 MM, JUNTA ELÁSTICA, FORNECIDO E INSTALADO EM PRUMADA DE ESGOTO SANITÁRIO OU VENTILAÇÃO. AF_08/2022</t>
  </si>
  <si>
    <t>CURVA CURTA 90 GRAUS, PVC, SERIE NORMAL, ESGOTO PREDIAL, DN 75 MM, JUNTA ELÁSTICA, FORNECIDO E INSTALADO EM PRUMADA DE ESGOTO SANITÁRIO OU VENTILAÇÃO. AF_08/2022</t>
  </si>
  <si>
    <t>40,68</t>
  </si>
  <si>
    <t>CURVA LONGA 90 GRAUS, PVC, SERIE NORMAL, ESGOTO PREDIAL, DN 75 MM, JUNTA ELÁSTICA, FORNECIDO E INSTALADO EM PRUMADA DE ESGOTO SANITÁRIO OU VENTILAÇÃO. AF_08/2022</t>
  </si>
  <si>
    <t>64,31</t>
  </si>
  <si>
    <t>JOELHO 90 GRAUS, PVC, SERIE NORMAL, ESGOTO PREDIAL, DN 100 MM, JUNTA ELÁSTICA, FORNECIDO E INSTALADO EM PRUMADA DE ESGOTO SANITÁRIO OU VENTILAÇÃO. AF_08/2022</t>
  </si>
  <si>
    <t>JOELHO 45 GRAUS, PVC, SERIE NORMAL, ESGOTO PREDIAL, DN 100 MM, JUNTA ELÁSTICA, FORNECIDO E INSTALADO EM PRUMADA DE ESGOTO SANITÁRIO OU VENTILAÇÃO. AF_08/2022</t>
  </si>
  <si>
    <t>CURVA CURTA 90 GRAUS, PVC, SERIE NORMAL, ESGOTO PREDIAL, DN 100 MM, JUNTA ELÁSTICA, FORNECIDO E INSTALADO EM PRUMADA DE ESGOTO SANITÁRIO OU VENTILAÇÃO. AF_08/2022</t>
  </si>
  <si>
    <t>46,77</t>
  </si>
  <si>
    <t>CURVA LONGA 90 GRAUS, PVC, SERIE NORMAL, ESGOTO PREDIAL, DN 100 MM, JUNTA ELÁSTICA, FORNECIDO E INSTALADO EM PRUMADA DE ESGOTO SANITÁRIO OU VENTILAÇÃO. AF_08/2022</t>
  </si>
  <si>
    <t>86,99</t>
  </si>
  <si>
    <t>LUVA SIMPLES, PVC, SERIE NORMAL, ESGOTO PREDIAL, DN 50 MM, JUNTA ELÁSTICA, FORNECIDO E INSTALADO EM PRUMADA DE ESGOTO SANITÁRIO OU VENTILAÇÃO. AF_08/2022</t>
  </si>
  <si>
    <t>LUVA DE CORRER, PVC, SERIE NORMAL, ESGOTO PREDIAL, DN 50 MM, JUNTA ELÁSTICA, FORNECIDO E INSTALADO EM PRUMADA DE ESGOTO SANITÁRIO OU VENTILAÇÃO. AF_08/2022</t>
  </si>
  <si>
    <t>LUVA DE CORRER, CPVC, SOLDÁVEL, DN 35MM, INSTALADO EM PRUMADA DE ÁGUA   FORNECIMENTO E INSTALAÇÃO. AF_06/2022</t>
  </si>
  <si>
    <t>30,79</t>
  </si>
  <si>
    <t>UNIÃO, CPVC, SOLDÁVEL, DN35MM, INSTALADO EM PRUMADA DE ÁGUA   FORNECIMENTO E INSTALAÇÃO. AF_06/2022</t>
  </si>
  <si>
    <t>LUVA SIMPLES, PVC, SERIE NORMAL, ESGOTO PREDIAL, DN 75 MM, JUNTA ELÁSTICA, FORNECIDO E INSTALADO EM PRUMADA DE ESGOTO SANITÁRIO OU VENTILAÇÃO. AF_08/2022</t>
  </si>
  <si>
    <t>15,62</t>
  </si>
  <si>
    <t>CONECTOR, CPVC, SOLDÁVEL, DN 35MM X 1 1/4 , INSTALADO EM PRUMADA DE ÁGUA   FORNECIMENTO E INSTALAÇÃO. AF_06/2022</t>
  </si>
  <si>
    <t>LUVA DE CORRER, PVC, SERIE NORMAL, ESGOTO PREDIAL, DN 75 MM, JUNTA ELÁSTICA, FORNECIDO E INSTALADO EM PRUMADA DE ESGOTO SANITÁRIO OU VENTILAÇÃO. AF_08/2022</t>
  </si>
  <si>
    <t>LUVA SIMPLES, PVC, SERIE NORMAL, ESGOTO PREDIAL, DN 100 MM, JUNTA ELÁSTICA, FORNECIDO E INSTALADO EM PRUMADA DE ESGOTO SANITÁRIO OU VENTILAÇÃO. AF_08/2022</t>
  </si>
  <si>
    <t>LUVA, CPVC, SOLDÁVEL, DN 42MM, INSTALADO EM PRUMADA DE ÁGUA   FORNECIMENTO E INSTALAÇÃO. AF_06/2022</t>
  </si>
  <si>
    <t>LUVA DE CORRER, PVC, SERIE NORMAL, ESGOTO PREDIAL, DN 100 MM, JUNTA ELÁSTICA, FORNECIDO E INSTALADO EM PRUMADA DE ESGOTO SANITÁRIO OU VENTILAÇÃO. AF_08/2022</t>
  </si>
  <si>
    <t>LUVA DE CORRER, CPVC, SOLDÁVEL, DN 42MM, INSTALADO EM PRUMADA DE ÁGUA   FORNECIMENTO E INSTALAÇÃO. AF_06/2022</t>
  </si>
  <si>
    <t>TE, PVC, SERIE NORMAL, ESGOTO PREDIAL, DN 50 X 50 MM, JUNTA ELÁSTICA, FORNECIDO E INSTALADO EM PRUMADA DE ESGOTO SANITÁRIO OU VENTILAÇÃO. AF_08/2022</t>
  </si>
  <si>
    <t>17,66</t>
  </si>
  <si>
    <t>LUVA DE TRANSIÇÃO, CPVC, SOLDÁVEL, DN42MM X 1.1/2 , INSTALADO EM PRUMADA DE ÁGUA   FORNECIMENTO E INSTALAÇÃO. AF_06/2022</t>
  </si>
  <si>
    <t>135,62</t>
  </si>
  <si>
    <t>JUNÇÃO SIMPLES, PVC, SERIE NORMAL, ESGOTO PREDIAL, DN 50 X 50 MM, JUNTA ELÁSTICA, FORNECIDO E INSTALADO EM PRUMADA DE ESGOTO SANITÁRIO OU VENTILAÇÃO. AF_08/2022</t>
  </si>
  <si>
    <t>UNIÃO, CPVC, SOLDÁVEL, DN42MM, INSTALADO EM PRUMADA DE ÁGUA   FORNECIMENTO E INSTALAÇÃO. AF_06/2022</t>
  </si>
  <si>
    <t>64,84</t>
  </si>
  <si>
    <t>TE, PVC, SERIE NORMAL, ESGOTO PREDIAL, DN 75 X 75 MM, JUNTA ELÁSTICA, FORNECIDO E INSTALADO EM PRUMADA DE ESGOTO SANITÁRIO OU VENTILAÇÃO. AF_08/2022</t>
  </si>
  <si>
    <t>JUNÇÃO SIMPLES, PVC, SERIE NORMAL, ESGOTO PREDIAL, DN 75 X 75 MM, JUNTA ELÁSTICA, FORNECIDO E INSTALADO EM PRUMADA DE ESGOTO SANITÁRIO OU VENTILAÇÃO. AF_08/2022</t>
  </si>
  <si>
    <t>CONECTOR, CPVC, SOLDÁVEL, DN 42MM X 1.1/2 , INSTALADO EM PRUMADA DE ÁGUA   FORNECIMENTO E INSTALAÇÃO. AF_06/2022</t>
  </si>
  <si>
    <t>BUCHA DE REDUÇÃO, CPVC, SOLDÁVEL, DN 42MM X 22MM, INSTALADO EM RAMAL DE DISTRIBUIÇÃO DE ÁGUA - FORNECIMENTO E INSTALAÇÃO. AF_06/2022</t>
  </si>
  <si>
    <t>TE, PVC, SERIE NORMAL, ESGOTO PREDIAL, DN 100 X 100 MM, JUNTA ELÁSTICA, FORNECIDO E INSTALADO EM PRUMADA DE ESGOTO SANITÁRIO OU VENTILAÇÃO. AF_08/2022</t>
  </si>
  <si>
    <t>46,46</t>
  </si>
  <si>
    <t>JUNÇÃO SIMPLES, PVC, SERIE NORMAL, ESGOTO PREDIAL, DN 100 X 100 MM, JUNTA ELÁSTICA, FORNECIDO E INSTALADO EM PRUMADA DE ESGOTO SANITÁRIO OU VENTILAÇÃO. AF_08/2022</t>
  </si>
  <si>
    <t>LUVA, CPVC, SOLDÁVEL, DN 54MM, INSTALADO EM PRUMADA DE ÁGUA   FORNECIMENTO E INSTALAÇÃO. AF_06/2022</t>
  </si>
  <si>
    <t>LUVA DE TRANSIÇÃO, CPVC, SOLDÁVEL, DN 54MM X 2 , INSTALADO EM PRUMADA DE ÁGUA   FORNECIMENTO E INSTALAÇÃO. AF_06/2022</t>
  </si>
  <si>
    <t>213,17</t>
  </si>
  <si>
    <t>UNIÃO, CPVC, SOLDÁVEL, DN 54MM, INSTALADO EM PRUMADA DE ÁGUA   FORNECIMENTO E INSTALAÇÃO. AF_06/2022</t>
  </si>
  <si>
    <t>143,09</t>
  </si>
  <si>
    <t>LUVA, CPVC, SOLDÁVEL, DN 73MM, INSTALADO EM PRUMADA DE ÁGUA   FORNECIMENTO E INSTALAÇÃO. AF_06/2022</t>
  </si>
  <si>
    <t>163,89</t>
  </si>
  <si>
    <t>UNIÃO, CPVC, SOLDÁVEL, DN 73MM, INSTALADO EM PRUMADA DE ÁGUA   FORNECIMENTO E INSTALAÇÃO. AF_06/2022</t>
  </si>
  <si>
    <t>185,79</t>
  </si>
  <si>
    <t>LUVA, CPVC, SOLDÁVEL, DN 89MM, INSTALADO EM PRUMADA DE ÁGUA   FORNECIMENTO E INSTALAÇÃO. AF_06/2022</t>
  </si>
  <si>
    <t>193,48</t>
  </si>
  <si>
    <t>UNIÃO, CPVC, SOLDÁVEL, DN 89MM, INSTALADO EM PRUMADA DE ÁGUA   FORNECIMENTO E INSTALAÇÃO. AF_06/2022</t>
  </si>
  <si>
    <t>282,29</t>
  </si>
  <si>
    <t>TÊ, CPVC, SOLDÁVEL, DN 35MM, INSTALADO EM PRUMADA DE ÁGUA   FORNECIMENTO E INSTALAÇÃO. AF_06/2022</t>
  </si>
  <si>
    <t>TE, CPVC, SOLDÁVEL, DN  42MM, INSTALADO EM PRUMADA DE ÁGUA   FORNECIMENTO E INSTALAÇÃO. AF_06/2022</t>
  </si>
  <si>
    <t>68,24</t>
  </si>
  <si>
    <t>TÊ, CPVC, SOLDÁVEL, DN 54 MM, INSTALADO EM PRUMADA DE ÁGUA   FORNECIMENTO E INSTALAÇÃO. AF_06/2022</t>
  </si>
  <si>
    <t>106,85</t>
  </si>
  <si>
    <t>TÊ, CPVC, SOLDÁVEL, DN 73MM, INSTALADO EM PRUMADA DE ÁGUA   FORNECIMENTO E INSTALAÇÃO. AF_06/2022</t>
  </si>
  <si>
    <t>227,98</t>
  </si>
  <si>
    <t>TÊ, CPVC, SOLDÁVEL, DN 89MM, INSTALADO EM PRUMADA DE ÁGUA   FORNECIMENTO E INSTALAÇÃO. AF_06/2022</t>
  </si>
  <si>
    <t>272,67</t>
  </si>
  <si>
    <t>JOELHO 90 GRAUS, PVC, SERIE NORMAL, ESGOTO PREDIAL, DN 100 MM, JUNTA ELÁSTICA, FORNECIDO E INSTALADO EM SUBCOLETOR AÉREO DE ESGOTO SANITÁRIO. AF_08/2022</t>
  </si>
  <si>
    <t>32,63</t>
  </si>
  <si>
    <t>JOELHO 45 GRAUS, PVC, SERIE NORMAL, ESGOTO PREDIAL, DN 100 MM, JUNTA ELÁSTICA, FORNECIDO E INSTALADO EM SUBCOLETOR AÉREO DE ESGOTO SANITÁRIO. AF_08/2022</t>
  </si>
  <si>
    <t>CURVA CURTA 90 GRAUS, PVC, SERIE NORMAL, ESGOTO PREDIAL, DN 100 MM, JUNTA ELÁSTICA, FORNECIDO E INSTALADO EM SUBCOLETOR AÉREO DE ESGOTO SANITÁRIO. AF_08/2022</t>
  </si>
  <si>
    <t>CURVA LONGA 90 GRAUS, PVC, SERIE NORMAL, ESGOTO PREDIAL, DN 100 MM, JUNTA ELÁSTICA, FORNECIDO E INSTALADO EM SUBCOLETOR AÉREO DE ESGOTO SANITÁRIO. AF_08/2022</t>
  </si>
  <si>
    <t>JOELHO 90 GRAUS, PVC, SERIE NORMAL, ESGOTO PREDIAL, DN 150 MM, JUNTA ELÁSTICA, FORNECIDO E INSTALADO EM SUBCOLETOR AÉREO DE ESGOTO SANITÁRIO. AF_08/2022</t>
  </si>
  <si>
    <t>111,29</t>
  </si>
  <si>
    <t>JOELHO 45 GRAUS, PVC, SERIE NORMAL, ESGOTO PREDIAL, DN 150 MM, JUNTA ELÁSTICA, FORNECIDO E INSTALADO EM SUBCOLETOR AÉREO DE ESGOTO SANITÁRIO. AF_08/2022</t>
  </si>
  <si>
    <t>LUVA SIMPLES, PVC, SERIE NORMAL, ESGOTO PREDIAL, DN 100 MM, JUNTA ELÁSTICA, FORNECIDO E INSTALADO EM SUBCOLETOR AÉREO DE ESGOTO SANITÁRIO. AF_08/2022</t>
  </si>
  <si>
    <t>LUVA DE CORRER, PVC, SERIE NORMAL, ESGOTO PREDIAL, DN 100 MM, JUNTA ELÁSTICA, FORNECIDO E INSTALADO EM SUBCOLETOR AÉREO DE ESGOTO SANITÁRIO. AF_08/2022</t>
  </si>
  <si>
    <t>TE, PVC, SERIE NORMAL, ESGOTO PREDIAL, DN 100 X 100 MM, JUNTA ELÁSTICA, FORNECIDO E INSTALADO EM SUBCOLETOR AÉREO DE ESGOTO SANITÁRIO. AF_08/2022</t>
  </si>
  <si>
    <t>50,61</t>
  </si>
  <si>
    <t>JUNÇÃO SIMPLES, PVC, SERIE NORMAL, ESGOTO PREDIAL, DN 100 X 100 MM, JUNTA ELÁSTICA, FORNECIDO E INSTALADO EM SUBCOLETOR AÉREO DE ESGOTO SANITÁRIO. AF_08/2022</t>
  </si>
  <si>
    <t>59,84</t>
  </si>
  <si>
    <t>JOELHO 90 GRAUS, PVC, SOLDÁVEL, DN 25MM, INSTALADO EM DRENO DE AR-CONDICIONADO - FORNECIMENTO E INSTALAÇÃO. AF_08/2022</t>
  </si>
  <si>
    <t>JOELHO 45 GRAUS, PVC, SOLDÁVEL, DN 25MM, INSTALADO EM DRENO DE AR-CONDICIONADO - FORNECIMENTO E INSTALAÇÃO. AF_08/2022</t>
  </si>
  <si>
    <t>8,62</t>
  </si>
  <si>
    <t>LUVA, PVC, SOLDÁVEL, DN 25MM, INSTALADO EM DRENO DE AR-CONDICIONADO - FORNECIMENTO E INSTALAÇÃO. AF_08/2022</t>
  </si>
  <si>
    <t>TE, PVC, SOLDÁVEL, DN 25MM, INSTALADO EM DRENO DE AR-CONDICIONADO - FORNECIMENTO E INSTALAÇÃO. AF_08/2022</t>
  </si>
  <si>
    <t>LUVA COM BUCHA DE LATÃO, PVC, SOLDÁVEL, DN 32MM X 1 , INSTALADO EM RAMAL OU SUB-RAMAL DE ÁGUA   FORNECIMENTO E INSTALAÇÃO. AF_06/2022</t>
  </si>
  <si>
    <t>26,62</t>
  </si>
  <si>
    <t>LUVA SOLDÁVEL E COM BUCHA DE LATÃO, PVC, SOLDÁVEL, DN 32MM X 1 , INSTALADO EM PRUMADA DE ÁGUA   FORNECIMENTO E INSTALAÇÃO. AF_06/2022</t>
  </si>
  <si>
    <t>23,52</t>
  </si>
  <si>
    <t>JOELHO 90 GRAUS COM BUCHA DE LATÃO, PVC, SOLDÁVEL, DN 25MM, X 1/2  INSTALADO EM RAMAL OU SUB-RAMAL DE ÁGUA - FORNECIMENTO E INSTALAÇÃO. AF_06/2022</t>
  </si>
  <si>
    <t>TÊ COM BUCHA DE LATÃO NA BOLSA CENTRAL, PVC, SOLDÁVEL, DN 25MM X 3/4 , INSTALADO EM RAMAL OU SUB-RAMAL DE ÁGUA - FORNECIMENTO E INSTALAÇÃO. AF_06/2022</t>
  </si>
  <si>
    <t>COTOVELO EM COBRE, DN 22 MM, 90 GRAUS, SEM ANEL DE SOLDA, INSTALADO EM PRUMADA DE HIDRÁULICA PREDIAL - FORNECIMENTO E INSTALAÇÃO. AF_04/2022</t>
  </si>
  <si>
    <t>COTOVELO EM COBRE, DN 28 MM, 90 GRAUS, SEM ANEL DE SOLDA, INSTALADO EM PRUMADA DE HIDRÁULICA PREDIAL - FORNECIMENTO E INSTALAÇÃO. AF_04/2022</t>
  </si>
  <si>
    <t>27,15</t>
  </si>
  <si>
    <t>COTOVELO EM COBRE, DN 35 MM, 90 GRAUS, SEM ANEL DE SOLDA, INSTALADO EM PRUMADA DE HIDRÁULICA PREDIAL - FORNECIMENTO E INSTALAÇÃO. AF_04/2022</t>
  </si>
  <si>
    <t>47,91</t>
  </si>
  <si>
    <t>COTOVELO EM COBRE, DN 42 MM, 90 GRAUS, SEM ANEL DE SOLDA, INSTALADO EM PRUMADA DE HIDRÁULICA PREDIAL - FORNECIMENTO E INSTALAÇÃO. AF_04/2022</t>
  </si>
  <si>
    <t>COTOVELO EM COBRE, DN 54 MM, 90 GRAUS, SEM ANEL DE SOLDA, INSTALADO EM PRUMADA DE HIDRÁULICA PREDIAL - FORNECIMENTO E INSTALAÇÃO. AF_04/2022</t>
  </si>
  <si>
    <t>112,11</t>
  </si>
  <si>
    <t>COTOVELO EM COBRE, DN 66 MM, 90 GRAUS, SEM ANEL DE SOLDA, INSTALADO EM PRUMADA DE HIDRÁULICA PREDIAL - FORNECIMENTO E INSTALAÇÃO. AF_04/2022</t>
  </si>
  <si>
    <t>345,74</t>
  </si>
  <si>
    <t>LUVA EM COBRE, DN 22 MM, SEM ANEL DE SOLDA, INSTALADO EM PRUMADA DE HIDRÁULICA PREDIAL - FORNECIMENTO E INSTALAÇÃO. AF_04/2022</t>
  </si>
  <si>
    <t>LUVA EM COBRE, DN 28 MM, SEM ANEL DE SOLDA, INSTALADO EM PRUMADA DE HIDRÁULICA PREDIAL - FORNECIMENTO E INSTALAÇÃO. AF_04/2022</t>
  </si>
  <si>
    <t>LUVA EM COBRE, DN 35 MM, SEM ANEL DE SOLDA, INSTALADO EM PRUMADA DE HIDRÁULICA PREDIAL - FORNECIMENTO E INSTALAÇÃO. AF_04/2022</t>
  </si>
  <si>
    <t>LUVA EM COBRE, DN 42 MM, SEM ANEL DE SOLDA, INSTALADO EM PRUMADA DE HIDRÁULICA PREDIAL - FORNECIMENTO E INSTALAÇÃO. AF_04/2022</t>
  </si>
  <si>
    <t>41,15</t>
  </si>
  <si>
    <t>LUVA EM COBRE, DN 54 MM, SEM ANEL DE SOLDA, INSTALADO EM PRUMADA DE HIDRÁULICA PREDIAL - FORNECIMENTO E INSTALAÇÃO. AF_04/2022</t>
  </si>
  <si>
    <t>63,74</t>
  </si>
  <si>
    <t>LUVA EM COBRE, DN 66 MM, SEM ANEL DE SOLDA, INSTALADO EM PRUMADA DE HIDRÁULICA PREDIAL - FORNECIMENTO E INSTALAÇÃO. AF_04/2022</t>
  </si>
  <si>
    <t>178,26</t>
  </si>
  <si>
    <t>TE EM COBRE, DN 22 MM, SEM ANEL DE SOLDA, INSTALADO EM PRUMADA DE HIDRÁULICA PREDIAL - FORNECIMENTO E INSTALAÇÃO. AF_04/2022</t>
  </si>
  <si>
    <t>TE EM COBRE, DN 28 MM, SEM ANEL DE SOLDA, INSTALADO EM PRUMADA DE HIDRÁULICA PREDIAL - FORNECIMENTO E INSTALAÇÃO. AF_04/2022</t>
  </si>
  <si>
    <t>TE EM COBRE, DN 35 MM, SEM ANEL DE SOLDA, INSTALADO EM PRUMADA DE HIDRÁULICA PREDIAL - FORNECIMENTO E INSTALAÇÃO. AF_04/2022</t>
  </si>
  <si>
    <t>TE EM COBRE, DN 42 MM, SEM ANEL DE SOLDA, INSTALADO EM PRUMADA DE HIDRÁULICA PREDIAL - FORNECIMENTO E INSTALAÇÃO. AF_04/2022</t>
  </si>
  <si>
    <t>89,78</t>
  </si>
  <si>
    <t>TE EM COBRE, DN 54 MM, SEM ANEL DE SOLDA, INSTALADO EM PRUMADA DE HIDRÁULICA PREDIAL - FORNECIMENTO E INSTALAÇÃO. AF_04/2022</t>
  </si>
  <si>
    <t>164,35</t>
  </si>
  <si>
    <t>TE EM COBRE, DN 66 MM, SEM ANEL DE SOLDA, INSTALADO EM PRUMADA DE HIDRÁULICA PREDIAL - FORNECIMENTO E INSTALAÇÃO. AF_04/2022</t>
  </si>
  <si>
    <t>425,22</t>
  </si>
  <si>
    <t>COTOVELO EM COBRE, DN 15 MM, 90 GRAUS, SEM ANEL DE SOLDA, INSTALADO EM RAMAL DE DISTRIBUIÇÃO   FORNECIMENTO E INSTALAÇÃO. AF_04/2022</t>
  </si>
  <si>
    <t>COTOVELO EM COBRE, DN 22 MM, 90 GRAUS, SEM ANEL DE SOLDA, INSTALADO EM RAMAL DE DISTRIBUIÇÃO DE HIDRÁULICA PREDIAL - FORNECIMENTO E INSTALAÇÃO. AF_04/2022</t>
  </si>
  <si>
    <t>COTOVELO EM COBRE, DN 28 MM, 90 GRAUS, SEM ANEL DE SOLDA, INSTALADO EM RAMAL DE DISTRIBUIÇÃO DE HIDRÁULICA PREDIAL - FORNECIMENTO E INSTALAÇÃO. AF_04/2022</t>
  </si>
  <si>
    <t>LUVA EM COBRE, DN 15 MM, SEM ANEL DE SOLDA, INSTALADO EM RAMAL DE DISTRIBUIÇÃO DE HIDRÁULICA PREDIAL - FORNECIMENTO E INSTALAÇÃO. AF_04/2022</t>
  </si>
  <si>
    <t>LUVA EM COBRE, DN 22 MM, SEM ANEL DE SOLDA, INSTALADO EM RAMAL DE DISTRIBUIÇÃO DE HIDRÁULICA PREDIAL - FORNECIMENTO E INSTALAÇÃO. AF_04/2022</t>
  </si>
  <si>
    <t>12,76</t>
  </si>
  <si>
    <t>LUVA EM COBRE, DN 28 MM, SEM ANEL DE SOLDA, INSTALADO EM RAMAL DE DISTRIBUIÇÃO DE HIDRÁULICA PREDIAL - FORNECIMENTO E INSTALAÇÃO. AF_04/2022</t>
  </si>
  <si>
    <t>19,25</t>
  </si>
  <si>
    <t>TE EM COBRE, DN 15 MM, SEM ANEL DE SOLDA, INSTALADO EM RAMAL DE DISTRIBUIÇÃO DE HIDRÁULICA PREDIAL - FORNECIMENTO E INSTALAÇÃO. AF_04/2022</t>
  </si>
  <si>
    <t>18,42</t>
  </si>
  <si>
    <t>TE EM COBRE, DN 22 MM, SEM ANEL DE SOLDA, INSTALADO EM RAMAL DE DISTRIBUIÇÃO DE HIDRÁULICA PREDIAL - FORNECIMENTO E INSTALAÇÃO. AF_04/2022</t>
  </si>
  <si>
    <t>TE EM COBRE, DN 28 MM, SEM ANEL DE SOLDA, INSTALADO EM RAMAL DE DISTRIBUIÇÃO DE HIDRÁULICA PREDIAL - FORNECIMENTO E INSTALAÇÃO. AF_04/2022</t>
  </si>
  <si>
    <t>COTOVELO EM COBRE, DN 15 MM, 90 GRAUS, SEM ANEL DE SOLDA, INSTALADO EM RAMAL E SUB-RAMAL DE HIDRÁULICA PREDIAL - FORNECIMENTO E INSTALAÇÃO. AF_04/2022</t>
  </si>
  <si>
    <t>COTOVELO EM COBRE, DN 22 MM, 90 GRAUS, SEM ANEL DE SOLDA, INSTALADO EM RAMAL E SUB-RAMAL DE HIDRÁULICA PREDIAL - FORNECIMENTO E INSTALAÇÃO. AF_04/2022</t>
  </si>
  <si>
    <t>COTOVELO EM COBRE, DN 28 MM, 90 GRAUS, SEM ANEL DE SOLDA, INSTALADO EM RAMAL E SUB-RAMAL DE HIDRÁULICA PREDIAL - FORNECIMENTO E INSTALAÇÃO. AF_04/2022</t>
  </si>
  <si>
    <t>LUVA EM COBRE, DN 15 MM, SEM ANEL DE SOLDA, INSTALADO EM RAMAL E SUB-RAMAL DE HIDRÁULICA PREDIAL - FORNECIMENTO E INSTALAÇÃO. AF_04/2022</t>
  </si>
  <si>
    <t>LUVA EM COBRE, DN 22 MM, SEM ANEL DE SOLDA, INSTALADO EM RAMAL E SUB-RAMAL DE HIDRÁULICA PREDIAL - FORNECIMENTO E INSTALAÇÃO. AF_04/2022</t>
  </si>
  <si>
    <t>LUVA EM COBRE, DN 28 MM, SEM ANEL DE SOLDA, INSTALADO EM RAMAL E SUB-RAMAL DE HIDRÁULICA PREDIAL - FORNECIMENTO E INSTALAÇÃO. AF_04/2022</t>
  </si>
  <si>
    <t>TE EM COBRE, DN 15 MM, SEM ANEL DE SOLDA, INSTALADO EM RAMAL E SUB-RAMAL DE HIDRÁULICA PREDIAL - FORNECIMENTO E INSTALAÇÃO. AF_04/2022</t>
  </si>
  <si>
    <t>TE EM COBRE, DN 22 MM, SEM ANEL DE SOLDA, INSTALADO EM RAMAL E SUB-RAMAL DE HIDRÁULICA PREDIAL - FORNECIMENTO E INSTALAÇÃO. AF_04/2022</t>
  </si>
  <si>
    <t>TE EM COBRE, DN 28 MM, SEM ANEL DE SOLDA, INSTALADO EM RAMAL E SUB-RAMAL DE HIDRÁULICA PREDIAL - FORNECIMENTO E INSTALAÇÃO. AF_04/2022</t>
  </si>
  <si>
    <t>70,89</t>
  </si>
  <si>
    <t>104,32</t>
  </si>
  <si>
    <t>131,91</t>
  </si>
  <si>
    <t>141,50</t>
  </si>
  <si>
    <t>105,43</t>
  </si>
  <si>
    <t>161,01</t>
  </si>
  <si>
    <t>150,47</t>
  </si>
  <si>
    <t>214,39</t>
  </si>
  <si>
    <t>194,07</t>
  </si>
  <si>
    <t>137,33</t>
  </si>
  <si>
    <t>205,94</t>
  </si>
  <si>
    <t>256,80</t>
  </si>
  <si>
    <t>39,77</t>
  </si>
  <si>
    <t>45,89</t>
  </si>
  <si>
    <t>54,36</t>
  </si>
  <si>
    <t>70,84</t>
  </si>
  <si>
    <t>70,81</t>
  </si>
  <si>
    <t>95,30</t>
  </si>
  <si>
    <t>145,13</t>
  </si>
  <si>
    <t>54,73</t>
  </si>
  <si>
    <t>83,28</t>
  </si>
  <si>
    <t>79,75</t>
  </si>
  <si>
    <t>105,33</t>
  </si>
  <si>
    <t>102,93</t>
  </si>
  <si>
    <t>163,71</t>
  </si>
  <si>
    <t>219,84</t>
  </si>
  <si>
    <t>199,52</t>
  </si>
  <si>
    <t>104,96</t>
  </si>
  <si>
    <t>209,46</t>
  </si>
  <si>
    <t>264,06</t>
  </si>
  <si>
    <t>28,03</t>
  </si>
  <si>
    <t>56,23</t>
  </si>
  <si>
    <t>77,79</t>
  </si>
  <si>
    <t>88,57</t>
  </si>
  <si>
    <t>115,18</t>
  </si>
  <si>
    <t>124,77</t>
  </si>
  <si>
    <t>42,59</t>
  </si>
  <si>
    <t>55,86</t>
  </si>
  <si>
    <t>64,27</t>
  </si>
  <si>
    <t>60,74</t>
  </si>
  <si>
    <t>81,07</t>
  </si>
  <si>
    <t>126,95</t>
  </si>
  <si>
    <t>189,32</t>
  </si>
  <si>
    <t>169,00</t>
  </si>
  <si>
    <t>54,30</t>
  </si>
  <si>
    <t>68,20</t>
  </si>
  <si>
    <t>79,64</t>
  </si>
  <si>
    <t>108,01</t>
  </si>
  <si>
    <t>174,54</t>
  </si>
  <si>
    <t>223,34</t>
  </si>
  <si>
    <t>20,89</t>
  </si>
  <si>
    <t>36,30</t>
  </si>
  <si>
    <t>54,16</t>
  </si>
  <si>
    <t>28,13</t>
  </si>
  <si>
    <t>73,16</t>
  </si>
  <si>
    <t>140,82</t>
  </si>
  <si>
    <t>213,81</t>
  </si>
  <si>
    <t>313,86</t>
  </si>
  <si>
    <t>60,59</t>
  </si>
  <si>
    <t>86,39</t>
  </si>
  <si>
    <t>103,28</t>
  </si>
  <si>
    <t>140,77</t>
  </si>
  <si>
    <t>215,57</t>
  </si>
  <si>
    <t>317,49</t>
  </si>
  <si>
    <t>50,79</t>
  </si>
  <si>
    <t>75,25</t>
  </si>
  <si>
    <t>126,16</t>
  </si>
  <si>
    <t>198,06</t>
  </si>
  <si>
    <t>297,13</t>
  </si>
  <si>
    <t>49,39</t>
  </si>
  <si>
    <t>60,17</t>
  </si>
  <si>
    <t>108,87</t>
  </si>
  <si>
    <t>146,42</t>
  </si>
  <si>
    <t>149,44</t>
  </si>
  <si>
    <t>39,61</t>
  </si>
  <si>
    <t>39,88</t>
  </si>
  <si>
    <t>49,13</t>
  </si>
  <si>
    <t>110,63</t>
  </si>
  <si>
    <t>153,07</t>
  </si>
  <si>
    <t>37,99</t>
  </si>
  <si>
    <t>37,98</t>
  </si>
  <si>
    <t>43,50</t>
  </si>
  <si>
    <t>93,12</t>
  </si>
  <si>
    <t>132,71</t>
  </si>
  <si>
    <t>LUVA PASSANTE EM COBRE, DN 22 MM, SEM ANEL DE SOLDA, INSTALADO EM PRUMADA DE HIDRÁULICA PREDIAL - FORNECIMENTO E INSTALAÇÃO. AF_04/2022</t>
  </si>
  <si>
    <t>JUNTA DE EXPANSÃO EM COBRE, DN 22 MM, PONTA X PONTA, INSTALADO EM PRUMADA DE HIDRÁULICA PREDIAL - FORNECIMENTO E INSTALAÇÃO. AF_04/2022</t>
  </si>
  <si>
    <t>501,46</t>
  </si>
  <si>
    <t>CONECTOR EM BRONZE/LATÃO, DN 22 MM X 3/4", SEM ANEL DE SOLDA, BOLSA X ROSCA F, INSTALADO EM PRUMADA DE HIDRÁULICA PREDIAL - FORNECIMENTO E INSTALAÇÃO. AF_04/2022</t>
  </si>
  <si>
    <t>CURVA DE TRANSPOSIÇÃO EM BRONZE/LATÃO, DN 22 MM, SEM ANEL DE SOLDA, BOLSA X BOLSA, INSTALADO EM PRUMADA DE HIDRÁULICA PREDIAL - FORNECIMENTO E INSTALAÇÃO. AF_04/2022</t>
  </si>
  <si>
    <t>LUVA PASSANTE EM COBRE, DN 28 MM, SEM ANEL DE SOLDA, INSTALADO EM PRUMADA DE HIDRÁULICA PREDIAL - FORNECIMENTO E INSTALAÇÃO. AF_04/2022</t>
  </si>
  <si>
    <t>BUCHA DE REDUÇÃO EM COBRE, DN 28 MM X 22 MM, SEM ANEL DE SOLDA, PONTA X BOLSA, INSTALADO EM PRUMADA DE HIDRÁULICA PREDIAL - FORNECIMENTO E INSTALAÇÃO. AF_04/2022</t>
  </si>
  <si>
    <t>JUNTA DE EXPANSÃO EM COBRE, DN 28 MM, PONTA X PONTA, INSTALADO EM PRUMADA DE HIDRÁULICA PREDIAL - FORNECIMENTO E INSTALAÇÃO. AF_04/2022</t>
  </si>
  <si>
    <t>CONECTOR EM BRONZE/LATÃO, DN 28 MM X 1/2", SEM ANEL DE SOLDA, BOLSA X ROSCA F, INSTALADO EM PRUMADA DE HIDRÁULICA PREDIAL - FORNECIMENTO E INSTALAÇÃO. AF_04/2022</t>
  </si>
  <si>
    <t>CURVA DE TRANSPOSIÇÃO EM BRONZE/LATÃO, DN 28 MM, SEM ANEL DE SOLDA, BOLSA X BOLSA, INSTALADO EM PRUMADA DE HIDRÁULICA PREDIAL - FORNECIMENTO E INSTALAÇÃO. AF_04/2022</t>
  </si>
  <si>
    <t>76,28</t>
  </si>
  <si>
    <t>LUVA PASSANTE EM COBRE, DN 35 MM, SEM ANEL DE SOLDA, INSTALADO EM PRUMADA DE HIDRÁULICA PREDIAL - FORNECIMENTO E INSTALAÇÃO. AF_04/2022</t>
  </si>
  <si>
    <t>BUCHA DE REDUÇÃO EM COBRE, DN 35 MM X 28 MM, SEM ANEL DE SOLDA, PONTA X BOLSA, INSTALADO EM PRUMADA DE HIDRÁULICA PREDIAL - FORNECIMENTO E INSTALAÇÃO. AF_04/2022</t>
  </si>
  <si>
    <t>JUNTA DE EXPANSÃO EM BRONZE/LATÃO, DN 35 MM, PONTA X PONTA, INSTALADO EM PRUMADA DE HIDRÁULICA PREDIAL - FORNECIMENTO E INSTALAÇÃO. AF_04/2022</t>
  </si>
  <si>
    <t>632,27</t>
  </si>
  <si>
    <t>LUVA PASSANTE EM COBRE, DN 42 MM, SEM ANEL DE SOLDA, INSTALADO EM PRUMADA DE HIDRÁULICA PREDIAL - FORNECIMENTO E INSTALAÇÃO. AF_04/2022</t>
  </si>
  <si>
    <t>47,77</t>
  </si>
  <si>
    <t>BUCHA DE REDUÇÃO EM COBRE, DN 42 MM X 35 MM, SEM ANEL DE SOLDA, PONTA X BOLSA, INSTALADO EM PRUMADA DE HIDRÁULICA PREDIAL - FORNECIMENTO E INSTALAÇÃO. AF_04/2022</t>
  </si>
  <si>
    <t>42,90</t>
  </si>
  <si>
    <t>JUNTA DE EXPANSÃO EM BRONZE/LATÃO, DN 42 MM, PONTA X PONTA, INSTALADO EM PRUMADA DE HIDRÁULICA PREDIAL - FORNECIMENTO E INSTALAÇÃO. AF_04/2022</t>
  </si>
  <si>
    <t>793,45</t>
  </si>
  <si>
    <t>LUVA PASSANTE EM COBRE, DN 54 MM, SEM ANEL DE SOLDA, INSTALADO EM PRUMADA DE HIDRÁULICA PREDIAL - FORNECIMENTO E INSTALAÇÃO. AF_04/2022</t>
  </si>
  <si>
    <t>BUCHA DE REDUÇÃO EM COBRE, DN 54 MM X 42 MM, SEM ANEL DE SOLDA, PONTA X BOLSA, INSTALADO EM PRUMADA DE HIDRÁULICA PREDIAL - FORNECIMENTO E INSTALAÇÃO. AF_04/2022</t>
  </si>
  <si>
    <t>60,34</t>
  </si>
  <si>
    <t>JUNTA DE EXPANSÃO EM BRONZE/LATÃO, DN 54 MM, PONTA X PONTA, INSTALADO EM PRUMADA DE HIDRÁULICA PREDIAL - FORNECIMENTO E INSTALAÇÃO. AF_04/2022</t>
  </si>
  <si>
    <t>1.099,80</t>
  </si>
  <si>
    <t>LUVA PASSANTE EM COBRE, DN 66 MM, SEM ANEL DE SOLDA, INSTALADO EM PRUMADA DE HIDRÁULICA PREDIAL - FORNECIMENTO E INSTALAÇÃO. AF_04/2022</t>
  </si>
  <si>
    <t>BUCHA DE REDUÇÃO EM COBRE, DN 66 MM X 54 MM, SEM ANEL DE SOLDA, PONTA X BOLSA, INSTALADO EM PRUMADA DE HIDRÁULICA PREDIAL - FORNECIMENTO E INSTALAÇÃO. AF_04/2022</t>
  </si>
  <si>
    <t>163,86</t>
  </si>
  <si>
    <t>JUNTA DE EXPANSÃO EM BRONZE/LATÃO, DN 66 MM, PONTA X PONTA, INSTALADO EM PRUMADA DE HIDRÁULICA PREDIAL - FORNECIMENTO E INSTALAÇÃO. AF_04/2022</t>
  </si>
  <si>
    <t>1.451,39</t>
  </si>
  <si>
    <t>CURVA EM COBRE, DN 15 MM, 45 GRAUS, SEM ANEL DE SOLDA, BOLSA X BOLSA, INSTALADO EM RAMAL DE DISTRIBUIÇÃO DE HIDRÁULICA PREDIAL - FORNECIMENTO E INSTALAÇÃO. AF_04/2022</t>
  </si>
  <si>
    <t>COTOVELO EM BRONZE/LATÃO, DN 15 MM X 1/2", 90 GRAUS, SEM ANEL DE SOLDA, BOLSA X ROSCA F, INSTALADO EM RAMAL DE DISTRIBUIÇÃO DE HIDRÁULICA PREDIAL - FORNECIMENTO E INSTALAÇÃO. AF_04/2022</t>
  </si>
  <si>
    <t>CURVA EM COBRE, DN 22 MM, 45 GRAUS, SEM ANEL DE SOLDA, BOLSA X BOLSA, INSTALADO EM RAMAL DE DISTRIBUIÇÃO DE HIDRÁULICA PREDIAL - FORNECIMENTO E INSTALAÇÃO. AF_04/2022</t>
  </si>
  <si>
    <t>21,36</t>
  </si>
  <si>
    <t>COTOVELO EM BRONZE/LATÃO, DN 22 MM X 1/2", 90 GRAUS, SEM ANEL DE SOLDA, BOLSA X ROSCA F, INSTALADO EM RAMAL DE DISTRIBUIÇÃO DE HIDRÁULICA PREDIAL - FORNECIMENTO E INSTALAÇÃO. AF_04/2022</t>
  </si>
  <si>
    <t>27,43</t>
  </si>
  <si>
    <t>COTOVELO EM BRONZE/LATÃO, DN 22 MM X 3/4", 90 GRAUS, SEM ANEL DE SOLDA, BOLSA X ROSCA F, INSTALADO EM RAMAL DE DISTRIBUIÇÃO DE HIDRÁULICA PREDIAL - FORNECIMENTO E INSTALAÇÃO. AF_04/2022</t>
  </si>
  <si>
    <t>CURVA EM COBRE, DN 28 MM, 45 GRAUS, SEM ANEL DE SOLDA, BOLSA X BOLSA, INSTALADO EM RAMAL DE DISTRIBUIÇÃO DE HIDRÁULICA PREDIAL - FORNECIMENTO E INSTALAÇÃO. AF_04/2022</t>
  </si>
  <si>
    <t>29,47</t>
  </si>
  <si>
    <t>LUVA PASSANTE EM COBRE, DN 15 MM, SEM ANEL DE SOLDA, INSTALADO EM RAMAL DE DISTRIBUIÇÃO DE HIDRÁULICA PREDIAL - FORNECIMENTO E INSTALAÇÃO. AF_04/2022</t>
  </si>
  <si>
    <t>CONECTOR EM BRONZE/LATÃO, DN 15 MM X 1/2", SEM ANEL DE SOLDA, BOLSA X ROSCA F, INSTALADO EM RAMAL DE DISTRIBUIÇÃO DE HIDRÁULICA PREDIAL - FORNECIMENTO E INSTALAÇÃO. AF_04/2022</t>
  </si>
  <si>
    <t>CURVA DE TRANSPOSIÇÃO EM BRONZE/LATÃO, DN 15 MM, SEM ANEL DE SOLDA, BOLSA X BOLSA, INSTALADO EM RAMAL DE DISTRIBUIÇÃO DE HIDRÁULICA PREDIAL - FORNECIMENTO E INSTALAÇÃO. AF_04/2022</t>
  </si>
  <si>
    <t>JUNTA DE EXPANSÃO EM COBRE, DN 15 MM, PONTA X PONTA, INSTALADO EM RAMAL DE DISTRIBUIÇÃO DE HIDRÁULICA PREDIAL - FORNECIMENTO E INSTALAÇÃO. AF_04/2022</t>
  </si>
  <si>
    <t>434,46</t>
  </si>
  <si>
    <t>LUVA PASSANTE EM COBRE, DN 22 MM, SEM ANEL DE SOLDA, INSTALADO EM RAMAL DE DISTRIBUIÇÃO DE HIDRÁULICA PREDIAL - FORNECIMENTO E INSTALAÇÃO. AF_04/2022</t>
  </si>
  <si>
    <t>BUCHA DE REDUÇÃO EM COBRE, DN 22 MM X 15 MM, SEM ANEL DE SOLDA, PONTA X BOLSA, INSTALADO EM RAMAL DE DISTRIBUIÇÃO DE HIDRÁULICA PREDIAL - FORNECIMENTO E INSTALAÇÃO. AF_04/2022</t>
  </si>
  <si>
    <t>JUNTA DE EXPANSÃO EM COBRE, DN 22 MM, PONTA X PONTA, INSTALADO EM RAMAL DE DISTRIBUIÇÃO DE HIDRÁULICA PREDIAL - FORNECIMENTO E INSTALAÇÃO. AF_04/2022</t>
  </si>
  <si>
    <t>504,38</t>
  </si>
  <si>
    <t>CONECTOR EM BRONZE/LATÃO, DN 22 MM X 1/2", SEM ANEL DE SOLDA, BOLSA X ROSCA F, INSTALADO EM RAMAL DE DISTRIBUIÇÃO DE HIDRÁULICA PREDIAL - FORNECIMENTO E INSTALAÇÃO. AF_04/2022</t>
  </si>
  <si>
    <t>CONECTOR EM BRONZE/LATÃO, DN 22 MM X 3/4", SEM ANEL DE SOLDA, BOLSA X ROSCA F, INSTALADO EM RAMAL DE DISTRIBUIÇÃO DE HIDRÁULICA PREDIAL - FORNECIMENTO E INSTALAÇÃO. AF_04/2022</t>
  </si>
  <si>
    <t>CURVA DE TRANSPOSIÇÃO EM BRONZE/LATÃO, DN 22 MM, SEM ANEL DE SOLDA, BOLSA X BOLSA, INSTALADO EM RAMAL DE DISTRIBUIÇÃO DE HIDRÁULICA PREDIAL - FORNECIMENTO E INSTALAÇÃO. AF_04/2022</t>
  </si>
  <si>
    <t>LUVA PASSANTE EM COBRE, DN 28 MM, SEM ANEL DE SOLDA, INSTALADO EM RAMAL DE DISTRIBUIÇÃO DE HIDRÁULICA PREDIAL - FORNECIMENTO E INSTALAÇÃO. AF_04/2022</t>
  </si>
  <si>
    <t>BUCHA DE REDUÇÃO EM COBRE, DN 28 MM X 22 MM, SEM ANEL DE SOLDA, INSTALADO EM RAMAL DE DISTRIBUIÇÃO DE HIDRÁULICA PREDIAL - FORNECIMENTO E INSTALAÇÃO. AF_04/2022</t>
  </si>
  <si>
    <t>JUNTA DE EXPANSÃO EM COBRE, DN 28 MM, PONTA X PONTA, INSTALADO EM RAMAL DE DISTRIBUIÇÃO DE HIDRÁULICA PREDIAL - FORNECIMENTO E INSTALAÇÃO. AF_04/2022</t>
  </si>
  <si>
    <t>554,41</t>
  </si>
  <si>
    <t>CONECTOR EM BRONZE/LATÃO, DN 28 MM X 1/2", SEM ANEL DE SOLDA, BOLSA X ROSCA F, INSTALADO EM RAMAL DE DISTRIBUIÇÃO DE HIDRÁULICA PREDIAL - FORNECIMENTO E INSTALAÇÃO. AF_04/2022</t>
  </si>
  <si>
    <t>29,92</t>
  </si>
  <si>
    <t>CURVA DE TRANSPOSIÇÃO EM BRONZE/LATÃO, DN 28 MM, SEM ANEL DE SOLDA, BOLSA X BOLSA, INSTALADO EM RAMAL DE DISTRIBUIÇÃO DE HIDRÁULICA PREDIAL - FORNECIMENTO E INSTALAÇÃO. AF_04/2022</t>
  </si>
  <si>
    <t>78,96</t>
  </si>
  <si>
    <t>CURVA EM COBRE, DN 15 MM, 45 GRAUS, SEM ANEL DE SOLDA, BOLSA X BOLSA, INSTALADO EM RAMAL E SUB-RAMAL DE HIDRÁULICA PREDIAL - FORNECIMENTO E INSTALAÇÃO. AF_04/2022</t>
  </si>
  <si>
    <t>COTOVELO EM BRONZE/LATÃO, DN 15 MM X 1/2", 90 GRAUS, SEM ANEL DE SOLDA, BOLSA X ROSCA F, INSTALADO EM RAMAL E SUB-RAMAL DE HIDRÁULICA PREDIAL - FORNECIMENTO E INSTALAÇÃO. AF_04/2022</t>
  </si>
  <si>
    <t>CURVA EM COBRE, DN 22 MM, 45 GRAUS, SEM ANEL DE SOLDA, BOLSA X BOLSA, INSTALADO EM RAMAL E SUB-RAMAL DE HIDRÁULICA PREDIAL - FORNECIMENTO E INSTALAÇÃO. AF_04/2022</t>
  </si>
  <si>
    <t>COTOVELO EM BRONZE/LATÃO, DN 22 MM X 1/2", 90 GRAUS, SEM ANEL DE SOLDA, BOLSA X ROSCA F, INSTALADO EM RAMAL E SUB-RAMAL DE HIDRÁULICA PREDIAL - FORNECIMENTO E INSTALAÇÃO. AF_04/2022</t>
  </si>
  <si>
    <t>COTOVELO EM BRONZE/LATÃO, DN 22 MM X 3/4", 90 GRAUS, SEM ANEL DE SOLDA, BOLSA X ROSCA F, INSTALADO EM RAMAL E SUB-RAMAL DE HIDRÁULICA PREDIAL - FORNECIMENTO E INSTALAÇÃO. AF_04/2022</t>
  </si>
  <si>
    <t>32,50</t>
  </si>
  <si>
    <t>CURVA EM COBRE, DN 28 MM, 45 GRAUS, SEM ANEL DE SOLDA, BOLSA X BOLSA, INSTALADO EM RAMAL E SUB-RAMAL DE HIDRÁULICA PREDIAL - FORNECIMENTO E INSTALAÇÃO. AF_04/2022</t>
  </si>
  <si>
    <t>LUVA PASSANTE EM COBRE, DN 15 MM, SEM ANEL DE SOLDA, INSTALADO EM RAMAL E SUB-RAMAL DE HIDRÁULICA PREDIAL - FORNECIMENTO E INSTALAÇÃO. AF_04/2022</t>
  </si>
  <si>
    <t>CONECTOR EM BRONZE/LATÃO, DN 15 MM X 1/2", SEM ANEL DE SOLDA, BOLSA X ROSCA F, INSTALADO EM RAMAL E SUB-RAMAL DE HIDRÁULICA PREDIAL - FORNECIMENTO E INSTALAÇÃO. AF_04/2022</t>
  </si>
  <si>
    <t>CURVA DE TRANSPOSIÇÃO EM BRONZE/LATÃO, DN 15 MM, SEM ANEL DE SOLDA, BOLSA X BOLSA, INSTALADO EM RAMAL E SUB-RAMAL DE HIDRÁULICA PREDIAL - FORNECIMENTO E INSTALAÇÃO. AF_04/2022</t>
  </si>
  <si>
    <t>JUNTA DE EXPANSÃO EM COBRE, DN 15 MM, PONTA X PONTA, INSTALADO EM RAMAL E SUB-RAMAL DE HIDRÁULICA PREDIAL - FORNECIMENTO E INSTALAÇÃO. AF_04/2022</t>
  </si>
  <si>
    <t>434,65</t>
  </si>
  <si>
    <t>LUVA PASSANTE EM COBRE, DN 22 MM, SEM ANEL DE SOLDA, INSTALADO EM RAMAL E SUB-RAMAL DE HIDRÁULICA PREDIAL - FORNECIMENTO E INSTALAÇÃO. AF_04/2022</t>
  </si>
  <si>
    <t>BUCHA DE REDUÇÃO EM COBRE, DN 22 MM X 15 MM, SEM ANEL DE SOLDA, PONTA X BOLSA, INSTALADO EM RAMAL E SUB-RAMAL DE HIDRÁULICA PREDIAL - FORNECIMENTO E INSTALAÇÃO. AF_04/2022</t>
  </si>
  <si>
    <t>JUNTA DE EXPANSÃO EM COBRE, DN 22 MM, PONTA X PONTA, INSTALADO EM RAMAL E SUB-RAMAL DE HIDRÁULICA PREDIAL - FORNECIMENTO E INSTALAÇÃO. AF_04/2022</t>
  </si>
  <si>
    <t>506,54</t>
  </si>
  <si>
    <t>CONECTOR EM BRONZE/LATÃO, DN 22 MM X 1/2", SEM ANEL DE SOLDA, BOLSA X ROSCA F, INSTALADO EM RAMAL E SUB-RAMAL DE HIDRÁULICA PREDIAL - FORNECIMENTO E INSTALAÇÃO. AF_04/2022</t>
  </si>
  <si>
    <t>CONECTOR EM BRONZE/LATÃO, DN 22 MM X 3/4", SEM ANEL DE SOLDA, BOLSA X ROSCA F, INSTALADO EM RAMAL E SUB-RAMAL DE HIDRÁULICA PREDIAL - FORNECIMENTO E INSTALAÇÃO. AF_04/2022</t>
  </si>
  <si>
    <t>CURVA DE TRANSPOSIÇÃO EM BRONZE/LATÃO, DN 22 MM, SEM ANEL DE SOLDA, BOLSA X BOLSA, INSTALADO EM RAMAL E SUB-RAMAL DE HIDRÁULICA PREDIAL - FORNECIMENTO E INSTALAÇÃO. AF_04/2022</t>
  </si>
  <si>
    <t>48,67</t>
  </si>
  <si>
    <t>LUVA PASSANTE EM COBRE, DN 28 MM, SEM ANEL DE SOLDA, INSTALADO EM RAMAL E SUB-RAMAL  DE HIDRÁULICA PREDIAL - FORNECIMENTO E INSTALAÇÃO. AF_04/2022</t>
  </si>
  <si>
    <t>CONECTOR EM BRONZE/LATÃO, DN 28 MM X 1/2", SEM ANEL DE SOLDA, BOLSA X ROSCA F, INSTALADO EM RAMAL E SUB-RAMAL DE HIDRÁULICA PREDIAL - FORNECIMENTO E INSTALAÇÃO. AF_04/2022</t>
  </si>
  <si>
    <t>31,85</t>
  </si>
  <si>
    <t>CURVA DE TRANSPOSIÇÃO EM BRONZE/LATÃO, DN 28 MM, SEM ANEL DE SOLDA, BOLSA X BOLSA, INSTALADO EM RAMAL E SUB-RAMAL DE HIDRÁULICA PREDIAL - FORNECIMENTO E INSTALAÇÃO. AF_04/2022</t>
  </si>
  <si>
    <t>82,84</t>
  </si>
  <si>
    <t>JUNTA DE EXPANSÃO EM COBRE, DN 28 MM, PONTA X PONTA, INSTALADO EM RAMAL E SUB-RAMAL DE HIDRÁULICA PREDIAL - FORNECIMENTO E INSTALAÇÃO. AF_04/2022</t>
  </si>
  <si>
    <t>558,29</t>
  </si>
  <si>
    <t>TE DUPLA CURVA EM BRONZE/LATÃO, DN 1/2" X 15 MM X 1/2", SEM ANEL DE SOLDA, ROSCA F X BOLSA X ROSCA F, INSTALADO EM RAMAL E SUB-RAMAL DE HIDRÁULICA PREDIAL - FORNECIMENTO E INSTALAÇÃO. AF_04/2022</t>
  </si>
  <si>
    <t>TE DUPLA CURVA EM BRONZE/LATÃO, DN 3/4" X 22 MM X 3/4", SEM ANEL DE SOLDA, ROSCA F X BOLSA X ROSCA F, INSTALADO EM RAMAL E SUB-RAMAL DE HIDRÁULICA PREDIAL - FORNECIMENTO E INSTALAÇÃO. AF_04/2022</t>
  </si>
  <si>
    <t>83,53</t>
  </si>
  <si>
    <t>CURVA EM COBRE, DN 22 MM, 45 GRAUS, SEM ANEL DE SOLDA, BOLSA X BOLSA, INSTALADO EM PRUMADA DE HIDRÁULICA PREDIAL - FORNECIMENTO E INSTALAÇÃO. AF_04/2022</t>
  </si>
  <si>
    <t>COTOVELO EM BRONZE/LATÃO, DN 22 MM X 1/2", 90 GRAUS, SEM ANEL DE SOLDA, BOLSA X ROSCA F, INSTALADO EM PRUMADA DE HIDRÁULICA PREDIAL - FORNECIMENTO E INSTALAÇÃO. AF_04/2022</t>
  </si>
  <si>
    <t>COTOVELO EM BRONZE/LATÃO, DN 22 MM X 3/4", 90 GRAUS, SEM ANEL DE SOLDA, BOLSA X ROSCA F, INSTALADO EM PRUMADA DE HIDRÁULICA PREDIAL - FORNECIMENTO E INSTALAÇÃO. AF_04/2022</t>
  </si>
  <si>
    <t>CURVA EM COBRE, DN 28 MM, 45 GRAUS, SEM ANEL DE SOLDA, BOLSA X BOLSA, INSTALADO EM PRUMADA DE HIDRÁULICA PREDIAL - FORNECIMENTO E INSTALAÇÃO. AF_04/2022</t>
  </si>
  <si>
    <t>CURVA EM COBRE, DN 35 MM, 45 GRAUS, SEM ANEL DE SOLDA, BOLSA X BOLSA, INSTALADO EM PRUMADA DE HIDRÁULICA PREDIAL -  FORNECIMENTO E INSTALAÇÃO. AF_04/2022</t>
  </si>
  <si>
    <t>CURVA EM COBRE, DN 42 MM, 45 GRAUS, SEM ANEL DE SOLDA, BOLSA X BOLSA, INSTALADO EM PRUMADA DE HIDRÁULICA PREDIAL - FORNECIMENTO E INSTALAÇÃO. AF_04/2022</t>
  </si>
  <si>
    <t>88,17</t>
  </si>
  <si>
    <t>CURVA EM COBRE, DN 54 MM, 45 GRAUS, SEM ANEL DE SOLDA, BOLSA X BOLSA, INSTALADO EM PRUMADA DE HIDRÁULICA PREDIAL - FORNECIMENTO E INSTALAÇÃO. AF_04/2022</t>
  </si>
  <si>
    <t>129,53</t>
  </si>
  <si>
    <t>CURVA EM COBRE, DN 66 MM, 45 GRAUS, SEM ANEL DE SOLDA, BOLSA X BOLSA, INSTALADO EM PRUMADA DE HIDRÁULICA PREDIAL - FORNECIMENTO E INSTALAÇÃO. AF_04/2022</t>
  </si>
  <si>
    <t>285,18</t>
  </si>
  <si>
    <t>BUCHA DE REDUÇÃO EM COBRE, DN 28 MM X 22 MM, SEM ANEL DE SOLDA, INSTALADO EM RAMAL E SUB-RAMAL DE HIDRÁULICA PREDIAL - FORNECIMENTO E INSTALAÇÃO. AF_04/2022</t>
  </si>
  <si>
    <t>55,41</t>
  </si>
  <si>
    <t>55,44</t>
  </si>
  <si>
    <t>85,77</t>
  </si>
  <si>
    <t>74,99</t>
  </si>
  <si>
    <t>115,03</t>
  </si>
  <si>
    <t>79,92</t>
  </si>
  <si>
    <t>122,81</t>
  </si>
  <si>
    <t>133,35</t>
  </si>
  <si>
    <t>168,81</t>
  </si>
  <si>
    <t>189,13</t>
  </si>
  <si>
    <t>106,37</t>
  </si>
  <si>
    <t>168,88</t>
  </si>
  <si>
    <t>222,96</t>
  </si>
  <si>
    <t>79,22</t>
  </si>
  <si>
    <t>190,19</t>
  </si>
  <si>
    <t>281,28</t>
  </si>
  <si>
    <t>393,30</t>
  </si>
  <si>
    <t>133,40</t>
  </si>
  <si>
    <t>150,82</t>
  </si>
  <si>
    <t>362,34</t>
  </si>
  <si>
    <t>301,78</t>
  </si>
  <si>
    <t>356,32</t>
  </si>
  <si>
    <t>809,38</t>
  </si>
  <si>
    <t>194,52</t>
  </si>
  <si>
    <t>680,87</t>
  </si>
  <si>
    <t>1.409,57</t>
  </si>
  <si>
    <t>14,08</t>
  </si>
  <si>
    <t>29,35</t>
  </si>
  <si>
    <t>79,40</t>
  </si>
  <si>
    <t>78,73</t>
  </si>
  <si>
    <t>113,53</t>
  </si>
  <si>
    <t>113,70</t>
  </si>
  <si>
    <t>269,50</t>
  </si>
  <si>
    <t>243,60</t>
  </si>
  <si>
    <t>15,17</t>
  </si>
  <si>
    <t>27,55</t>
  </si>
  <si>
    <t>94,26</t>
  </si>
  <si>
    <t>77,72</t>
  </si>
  <si>
    <t>141,28</t>
  </si>
  <si>
    <t>163,95</t>
  </si>
  <si>
    <t>241,16</t>
  </si>
  <si>
    <t>212,97</t>
  </si>
  <si>
    <t>29,80</t>
  </si>
  <si>
    <t>47,93</t>
  </si>
  <si>
    <t>69,77</t>
  </si>
  <si>
    <t>263,39</t>
  </si>
  <si>
    <t>323,11</t>
  </si>
  <si>
    <t>66,16</t>
  </si>
  <si>
    <t>23,74</t>
  </si>
  <si>
    <t>94732</t>
  </si>
  <si>
    <t>CONECTOR, CPVC, SOLDÁVEL, DN 54 MM X 2", INSTALADO EM RESERVAÇÃO DE ÁGUA DE EDIFICAÇÃO QUE POSSUA RESERVATÓRIO DE FIBRA/FIBROCIMENTO - FORNECIMENTO E INSTALAÇÃO. AF_06/2016</t>
  </si>
  <si>
    <t>108,18</t>
  </si>
  <si>
    <t>94734</t>
  </si>
  <si>
    <t>CONECTOR, CPVC, SOLDÁVEL, DN 73 MM X 2 1/2", INSTALADO EM RESERVAÇÃO DE ÁGUA DE EDIFICAÇÃO QUE POSSUA RESERVATÓRIO DE FIBRA/FIBROCIMENTO - FORNECIMENTO E INSTALAÇÃO. AF_06/2016</t>
  </si>
  <si>
    <t>387,96</t>
  </si>
  <si>
    <t>94736</t>
  </si>
  <si>
    <t>CONECTOR, CPVC, SOLDÁVEL, DN 89 MM X 3", INSTALADO EM RESERVAÇÃO DE ÁGUA DE EDIFICAÇÃO QUE POSSUA RESERVATÓRIO DE FIBRA/FIBROCIMENTO - FORNECIMENTO E INSTALAÇÃO. AF_06/2016</t>
  </si>
  <si>
    <t>568,30</t>
  </si>
  <si>
    <t>190,22</t>
  </si>
  <si>
    <t>94738</t>
  </si>
  <si>
    <t>CONECTOR, CPVC, SOLDÁVEL, DN 114 MM X 4", INSTALADO EM RESERVAÇÃO DE ÁGUA DE EDIFICAÇÃO QUE POSSUA RESERVATÓRIO DE FIBRA/FIBROCIMENTO - FORNECIMENTO E INSTALAÇÃO. AF_06/2016</t>
  </si>
  <si>
    <t>1.701,48</t>
  </si>
  <si>
    <t>94739</t>
  </si>
  <si>
    <t>LUVA, CPVC, SOLDÁVEL, DN 114 MM, INSTALADO EM RESERVAÇÃO DE ÁGUA DE EDIFICAÇÃO QUE POSSUA RESERVATÓRIO DE FIBRA/FIBROCIMENTO - FORNECIMENTO E INSTALAÇÃO. AF_06/2016</t>
  </si>
  <si>
    <t>217,96</t>
  </si>
  <si>
    <t>20,87</t>
  </si>
  <si>
    <t>84,78</t>
  </si>
  <si>
    <t>165,33</t>
  </si>
  <si>
    <t>202,46</t>
  </si>
  <si>
    <t>94754</t>
  </si>
  <si>
    <t>JOELHO 90 GRAUS, CPVC, SOLDÁVEL, DN 114 MM, INSTALADO EM RESERVAÇÃO DE ÁGUA DE EDIFICAÇÃO QUE POSSUA RESERVATÓRIO DE FIBRA/FIBROCIMENTO - FORNECIMENTO E INSTALAÇÃO. AF_06/2016</t>
  </si>
  <si>
    <t>270,88</t>
  </si>
  <si>
    <t>51,53</t>
  </si>
  <si>
    <t>105,57</t>
  </si>
  <si>
    <t>221,36</t>
  </si>
  <si>
    <t>273,09</t>
  </si>
  <si>
    <t>94763</t>
  </si>
  <si>
    <t>TE, CPVC, SOLDÁVEL, DN 114 MM, INSTALADO EM RESERVAÇÃO DE ÁGUA DE EDIFICAÇÃO QUE POSSUA RESERVATÓRIO DE FIBRA/FIBROCIMENTO - FORNECIMENTO E INSTALAÇÃO. AF_06/2016</t>
  </si>
  <si>
    <t>331,44</t>
  </si>
  <si>
    <t>94764</t>
  </si>
  <si>
    <t>ADAPTADOR COM FLANGE E ANEL DE VEDAÇÃO, CPVC, ROSCÁVEL, DN 15 MM, INSTALADO EM RESERVAÇÃO DE ÁGUA DE EDIFICAÇÃO QUE POSSUA RESERVATÓRIO DE FIBRA/FIBROCIMENTO - FORNECIMENTO E INSTALAÇÃO. AF_06/2016</t>
  </si>
  <si>
    <t>94765</t>
  </si>
  <si>
    <t>ADAPTADOR COM FLANGE E ANEL DE VEDAÇÃO, CPVC, ROSCÁVEL, DN 22 MM, INSTALADO EM RESERVAÇÃO DE ÁGUA DE EDIFICAÇÃO QUE POSSUA RESERVATÓRIO DE FIBRA/FIBROCIMENTO - FORNECIMENTO E INSTALAÇÃO. AF_06/2016</t>
  </si>
  <si>
    <t>42,21</t>
  </si>
  <si>
    <t>94766</t>
  </si>
  <si>
    <t>ADAPTADOR COM FLANGE E ANEL DE VEDAÇÃO, CPVC, ROSCÁVEL, DN 28 MM, INSTALADO EM RESERVAÇÃO DE ÁGUA DE EDIFICAÇÃO QUE POSSUA RESERVATÓRIO DE FIBRA/FIBROCIMENTO - FORNECIMENTO E INSTALAÇÃO. AF_06/2016</t>
  </si>
  <si>
    <t>46,60</t>
  </si>
  <si>
    <t>94767</t>
  </si>
  <si>
    <t>ADAPTADOR COM FLANGE E ANEL DE VEDAÇÃO, CPVC, ROSCÁVEL, DN 35 MM, INSTALADO EM RESERVAÇÃO DE ÁGUA DE EDIFICAÇÃO QUE POSSUA RESERVATÓRIO DE FIBRA/FIBROCIMENTO - FORNECIMENTO E INSTALAÇÃO. AF_06/2016</t>
  </si>
  <si>
    <t>94768</t>
  </si>
  <si>
    <t>ADAPTADOR COM FLANGE E ANEL DE VEDAÇÃO, CPVC, ROSCÁVEL, DN 42 MM, INSTALADO EM RESERVAÇÃO DE ÁGUA DE EDIFICAÇÃO QUE POSSUA RESERVATÓRIO DE FIBRA/FIBROCIMENTO - FORNECIMENTO E INSTALAÇÃO. AF_06/2016</t>
  </si>
  <si>
    <t>77,57</t>
  </si>
  <si>
    <t>94769</t>
  </si>
  <si>
    <t>ADAPTADOR COM FLANGE E ANEL DE VEDAÇÃO, CPVC, ROSCÁVEL, DN 54 MM, INSTALADO EM RESERVAÇÃO DE ÁGUA DE EDIFICAÇÃO QUE POSSUA RESERVATÓRIO DE FIBRA/FIBROCIMENTO - FORNECIMENTO E INSTALAÇÃO. AF_06/2016</t>
  </si>
  <si>
    <t>106,51</t>
  </si>
  <si>
    <t>94770</t>
  </si>
  <si>
    <t>ADAPTADOR COM FLANGES LIVRES, CPVC, ROSCÁVEL, DN 15 MM, INSTALADO EM RESERVAÇÃO DE ÁGUA DE EDIFICAÇÃO QUE POSSUA RESERVATÓRIO DE FIBRA/FIBROCIMENTO - FORNECIMENTO E INSTALAÇÃO. AF_06/2016</t>
  </si>
  <si>
    <t>44,43</t>
  </si>
  <si>
    <t>94771</t>
  </si>
  <si>
    <t>ADAPTADOR COM FLANGES LIVRES, CPVC, ROSCÁVEL, DN 22 MM, INSTALADO EM RESERVAÇÃO DE ÁGUA DE EDIFICAÇÃO QUE POSSUA RESERVATÓRIO DE FIBRA/FIBROCIMENTO - FORNECIMENTO E INSTALAÇÃO. AF_06/2016</t>
  </si>
  <si>
    <t>94772</t>
  </si>
  <si>
    <t>ADAPTADOR COM FLANGES LIVRES, CPVC, ROSCÁVEL, DN 28 MM, INSTALADO EM RESERVAÇÃO DE ÁGUA DE EDIFICAÇÃO QUE POSSUA RESERVATÓRIO DE FIBRA/FIBROCIMENTO - FORNECIMENTO E INSTALAÇÃO. AF_06/2016</t>
  </si>
  <si>
    <t>94773</t>
  </si>
  <si>
    <t>ADAPTADOR COM FLANGES LIVRES, CPVC, ROSCÁVEL, DN 35 MM, INSTALADO EM RESERVAÇÃO DE ÁGUA DE EDIFICAÇÃO QUE POSSUA RESERVATÓRIO DE FIBRA/FIBROCIMENTO - FORNECIMENTO E INSTALAÇÃO. AF_06/2016</t>
  </si>
  <si>
    <t>94774</t>
  </si>
  <si>
    <t>ADAPTADOR COM FLANGES LIVRES, CPVC, ROSCÁVEL, DN 42 MM, INSTALADO EM RESERVAÇÃO DE ÁGUA DE EDIFICAÇÃO QUE POSSUA RESERVATÓRIO DE FIBRA/FIBROCIMENTO - FORNECIMENTO E INSTALAÇÃO. AF_06/2016</t>
  </si>
  <si>
    <t>83,11</t>
  </si>
  <si>
    <t>94775</t>
  </si>
  <si>
    <t>ADAPTADOR COM FLANGES LIVRES, CPVC, ROSCÁVEL, DN 54 MM, INSTALADO EM RESERVAÇÃO DE ÁGUA DE EDIFICAÇÃO QUE POSSUA RESERVATÓRIO DE FIBRA/FIBROCIMENTO - FORNECIMENTO E INSTALAÇÃO. AF_06/2016</t>
  </si>
  <si>
    <t>113,86</t>
  </si>
  <si>
    <t>26,17</t>
  </si>
  <si>
    <t>251,83</t>
  </si>
  <si>
    <t>346,28</t>
  </si>
  <si>
    <t>455,75</t>
  </si>
  <si>
    <t>158,61</t>
  </si>
  <si>
    <t>LUVA COM BUCHA DE LATÃO, PVC, SOLDÁVEL, DN 32MM X 1 , INSTALADO EM RAMAL DE DISTRIBUIÇÃO DE ÁGUA   FORNECIMENTO E INSTALAÇÃO. AF_06/2022</t>
  </si>
  <si>
    <t>LUVA SIMPLES, PVC, SÉRIE NORMAL, ESGOTO PREDIAL, DN 150 MM, JUNTA ELÁSTICA, FORNECIDO E INSTALADO EM SUBCOLETOR AÉREO DE ESGOTO SANITÁRIO. AF_08/2022</t>
  </si>
  <si>
    <t>CURVA 90 GRAUS, PVC, SERIE R, ÁGUA PLUVIAL, DN 100 MM, JUNTA ELÁSTICA, FORNECIDO E INSTALADO EM RAMAL DE ENCAMINHAMENTO. AF_06/2022</t>
  </si>
  <si>
    <t>CURVA 90 GRAUS, PVC, SERIE R, ÁGUA PLUVIAL, DN 100 MM, JUNTA ELÁSTICA, FORNECIDO E INSTALADO EM CONDUTORES VERTICAIS DE ÁGUAS PLUVIAIS. AF_06/2022</t>
  </si>
  <si>
    <t>JOELHO 90 GRAUS, PPR, DN 25 MM, CLASSE PN 25, INSTALADO EM RAMAL OU SUB-RAMAL DE ÁGUA   FORNECIMENTO E INSTALAÇÃO. AF_08/2022</t>
  </si>
  <si>
    <t>16,44</t>
  </si>
  <si>
    <t>JOELHO 45 GRAUS, PPR, DN 25 MM, CLASSE PN 25, INSTALADO EM RAMAL OU SUB-RAMAL DE ÁGUA   FORNECIMENTO E INSTALAÇÃO. AF_08/2022</t>
  </si>
  <si>
    <t>LUVA, PPR, DN 25 MM, CLASSE PN 25, INSTALADO EM RAMAL OU SUB-RAMAL DE ÁGUA   FORNECIMENTO E INSTALAÇÃO. AF_08/2022</t>
  </si>
  <si>
    <t>CONECTOR MACHO, PPR, 25 X 1/2  , CLASSE PN 25, INSTALADO EM RAMAL OU SUB-RAMAL DE ÁGUA   FORNECIMENTO E INSTALAÇÃO. AF_08/2022</t>
  </si>
  <si>
    <t>28,20</t>
  </si>
  <si>
    <t>CONECTOR FÊMEA, PPR, 25 X 1/2  , CLASSE PN 25, INSTALADO EM RAMAL OU SUB-RAMAL DE ÁGUA   FORNECIMENTO E INSTALAÇÃO. AF_08/2022</t>
  </si>
  <si>
    <t>TÊ NORMAL, PPR, DN 25 MM, CLASSE PN 25, INSTALADO EM RAMAL OU SUB-RAMAL DE ÁGUA   FORNECIMENTO E INSTALAÇÃO. AF_08/2022</t>
  </si>
  <si>
    <t>TÊ MISTURADOR, PPR, 25 X 3/4   , CLASSE PN 25, INSTALADO EM RAMAL OU SUB-RAMAL DE ÁGUA   FORNECIMENTO E INSTALAÇÃO. AF_08/2022</t>
  </si>
  <si>
    <t>49,28</t>
  </si>
  <si>
    <t>JOELHO 90 GRAUS, PPR, DN 25 MM, CLASSE PN 25, INSTALADO EM RAMAL DE DISTRIBUIÇÃO   FORNECIMENTO E INSTALAÇÃO. AF_08/2022</t>
  </si>
  <si>
    <t>9,33</t>
  </si>
  <si>
    <t>JOELHO 45 GRAUS, PPR, DN 25 MM, CLASSE PN 25, INSTALADO EM RAMAL DE DISTRIBUIÇÃO DE ÁGUA   FORNECIMENTO E INSTALAÇÃO. AF_08/2022</t>
  </si>
  <si>
    <t>JOELHO 90 GRAUS, PPR, DN 32 MM, CLASSE PN 25, INSTALADO EM RAMAL DE DISTRIBUIÇÃO - FORNECIMENTO E INSTALAÇÃO. AF_08/2022</t>
  </si>
  <si>
    <t>JOELHO 45 GRAUS, PPR, DN 32 MM, CLASSE PN 25, INSTALADO EM RAMAL DE DISTRIBUIÇÃO DE ÁGUA - FORNECIMENTO E INSTALAÇÃO. AF_08/2022</t>
  </si>
  <si>
    <t>JOELHO 90 GRAUS, PPR, DN 40 MM, CLASSE PN 25, INSTALADO EM RAMAL DE DISTRIBUIÇÃO - FORNECIMENTO E INSTALAÇÃO. AF_08/2022</t>
  </si>
  <si>
    <t>JOELHO 45 GRAUS, PPR, DN 40 MM, CLASSE PN 25, INSTALADO EM RAMAL DE DISTRIBUIÇÃO DE ÁGUA - FORNECIMENTO E INSTALAÇÃO. AF_08/2022</t>
  </si>
  <si>
    <t>LUVA, PPR, DN 25 MM, CLASSE PN 25, INSTALADO EM RAMAL DE DISTRIBUIÇÃO DE ÁGUA   FORNECIMENTO E INSTALAÇÃO. AF_08/2022</t>
  </si>
  <si>
    <t>6,75</t>
  </si>
  <si>
    <t>CONECTOR MACHO, PPR, 25 X 1/2, CLASSE PN 25, INSTALADO EM RAMAL DE DISTRIBUIÇÃO DE ÁGUA   FORNECIMENTO E INSTALAÇÃO. AF_08/2022</t>
  </si>
  <si>
    <t>CONECTOR FÊMEA, PPR, 25 X 1/2  , CLASSE PN 25, INSTALADO EM RAMAL DE DISTRIBUIÇÃO DE ÁGUA   FORNECIMENTO E INSTALAÇÃO. AF_08/2022</t>
  </si>
  <si>
    <t>LUVA, PPR, DN 32 MM, CLASSE PN 25, INSTALADO EM RAMAL DE DISTRIBUIÇÃO DE ÁGUA   FORNECIMENTO E INSTALAÇÃO. AF_08/2022</t>
  </si>
  <si>
    <t>CONECTOR MACHO, PPR, 32 X 3/4, CLASSE PN 25, INSTALADO EM RAMAL DE DISTRIBUIÇÃO DE ÁGUA   FORNECIMENTO E INSTALAÇÃO. AF_08/2022</t>
  </si>
  <si>
    <t>CONECTOR FÊMEA, PPR, 32 X 3/4, CLASSE PN 25, INSTALADO EM RAMAL DE DISTRIBUIÇÃO DE ÁGUA   FORNECIMENTO E INSTALAÇÃO. AF_08/2022</t>
  </si>
  <si>
    <t>BUCHA DE REDUÇÃO, PPR, 32 X 25, CLASSE PN 25, INSTALADO EM RAMAL DE DISTRIBUIÇÃO DE ÁGUA   FORNECIMENTO E INSTALAÇÃO. AF_08/2022</t>
  </si>
  <si>
    <t>LUVA, PPR, DN 40 MM, CLASSE PN 25, INSTALADO EM RAMAL DE DISTRIBUIÇÃO DE ÁGUA   FORNECIMENTO E INSTALAÇÃO. AF_08/2022</t>
  </si>
  <si>
    <t>BUCHA DE REDUÇÃO, PPR, 40 X 25, CLASSE PN 25, INSTALADO EM RAMAL DE DISTRIBUIÇÃO DE ÁGUA   FORNECIMENTO E INSTALAÇÃO. AF_08/2022</t>
  </si>
  <si>
    <t>TÊ NORMAL, PPR, DN 25 MM, CLASSE PN 25, INSTALADO EM RAMAL DE DISTRIBUIÇÃO DE ÁGUA   FORNECIMENTO E INSTALAÇÃO. AF_08/2022</t>
  </si>
  <si>
    <t>TÊ NORMAL, PPR, DN 32 MM, CLASSE PN 25, INSTALADO EM RAMAL DE DISTRIBUIÇÃO DE ÁGUA   FORNECIMENTO E INSTALAÇÃO. AF_08/2022</t>
  </si>
  <si>
    <t>TÊ NORMAL, PPR, DN 40 MM, CLASSE PN 25, INSTALADO EM RAMAL DE DISTRIBUIÇÃO DE ÁGUA   FORNECIMENTO E INSTALAÇÃO. AF_08/2022</t>
  </si>
  <si>
    <t>JOELHO 90 GRAUS, PPR, DN 25 MM, CLASSE PN 25, INSTALADO EM PRUMADA DE ÁGUA   FORNECIMENTO E INSTALAÇÃO . AF_08/2022</t>
  </si>
  <si>
    <t>JOELHO 45 GRAUS, PPR, DN 25 MM, CLASSE PN 25, INSTALADO EM PRUMADA DE ÁGUA   FORNECIMENTO E INSTALAÇÃO . AF_08/2022</t>
  </si>
  <si>
    <t>JOELHO 90 GRAUS, PPR, DN 32 MM, CLASSE PN 25, INSTALADO EM PRUMADA DE ÁGUA   FORNECIMENTO E INSTALAÇÃO . AF_08/2022</t>
  </si>
  <si>
    <t>JOELHO 45 GRAUS, PPR, DN 32 MM, CLASSE PN 25, INSTALADO EM PRUMADA DE ÁGUA   FORNECIMENTO E INSTALAÇÃO . AF_08/2022</t>
  </si>
  <si>
    <t>JOELHO 90 GRAUS, PPR, DN 40 MM, CLASSE PN 25, INSTALADO EM PRUMADA DE ÁGUA   FORNECIMENTO E INSTALAÇÃO . AF_08/2022</t>
  </si>
  <si>
    <t>JOELHO 45 GRAUS, PPR, DN 40 MM, CLASSE PN 25, INSTALADO EM PRUMADA DE ÁGUA   FORNECIMENTO E INSTALAÇÃO . AF_08/2022</t>
  </si>
  <si>
    <t>JOELHO 90 GRAUS, PPR, DN 50 MM, CLASSE PN 25, INSTALADO EM PRUMADA DE ÁGUA   FORNECIMENTO E INSTALAÇÃO . AF_08/2022</t>
  </si>
  <si>
    <t>JOELHO 45 GRAUS, PPR, DN 50 MM, CLASSE PN 25, INSTALADO EM PRUMADA DE ÁGUA   FORNECIMENTO E INSTALAÇÃO . AF_08/2022</t>
  </si>
  <si>
    <t>41,99</t>
  </si>
  <si>
    <t>JOELHO 90 GRAUS, PPR, DN 63 MM, CLASSE PN 25, INSTALADO EM PRUMADA DE ÁGUA   FORNECIMENTO E INSTALAÇÃO . AF_08/2022</t>
  </si>
  <si>
    <t>JOELHO 45 GRAUS, PPR, DN 63 MM, CLASSE PN 25, INSTALADO EM PRUMADA DE ÁGUA   FORNECIMENTO E INSTALAÇÃO . AF_08/2022</t>
  </si>
  <si>
    <t>JOELHO 90 GRAUS, PPR, DN 75 MM, CLASSE PN 25, INSTALADO EM PRUMADA DE ÁGUA   FORNECIMENTO E INSTALAÇÃO . AF_08/2022</t>
  </si>
  <si>
    <t>99,78</t>
  </si>
  <si>
    <t>JOELHO 45 GRAUS, PPR, DN 75 MM, CLASSE PN 25, INSTALADO EM PRUMADA DE ÁGUA   FORNECIMENTO E INSTALAÇÃO . AF_08/2022</t>
  </si>
  <si>
    <t>110,24</t>
  </si>
  <si>
    <t>JOELHO 90 GRAUS, PPR, DN 90 MM, CLASSE PN 25, INSTALADO EM PRUMADA DE ÁGUA   FORNECIMENTO E INSTALAÇÃO . AF_08/2022</t>
  </si>
  <si>
    <t>JOELHO 90 GRAUS, PPR, DN 110 MM, CLASSE PN 25, INSTALADO EM PRUMADA DE ÁGUA   FORNECIMENTO E INSTALAÇÃO . AF_08/2022</t>
  </si>
  <si>
    <t>374,26</t>
  </si>
  <si>
    <t>LUVA, PPR, DN 25 MM, CLASSE PN 25, INSTALADO EM PRUMADA DE ÁGUA   FORNECIMENTO E INSTALAÇÃO . AF_08/2022</t>
  </si>
  <si>
    <t>CONECTOR MACHO, PPR, 25 X 1/2, CLASSE PN 25, INSTALADO EM PRUMADA DE ÁGUA   FORNECIMENTO E INSTALAÇÃO . AF_08/2022</t>
  </si>
  <si>
    <t>CONECTOR FÊMEA, PPR, 25 X 1/2, CLASSE PN 25, INSTALADO EM PRUMADA DE ÁGUA   FORNECIMENTO E INSTALAÇÃO . AF_08/2022</t>
  </si>
  <si>
    <t>LUVA, PPR, DN 32 MM, CLASSE PN 25, INSTALADO EM PRUMADA DE ÁGUA   FORNECIMENTO E INSTALAÇÃO. AF_08/2022</t>
  </si>
  <si>
    <t>BUCHA DE REDUÇÃO, PPR, 32 X 25, CLASSE PN 25, INSTALADO EM PRUMADA DE ÁGUA   FORNECIMENTO E INSTALAÇÃO . AF_08/2022</t>
  </si>
  <si>
    <t>LUVA, PPR, DN 40 MM, CLASSE PN 25, INSTALADO EM PRUMADA DE ÁGUA   FORNECIMENTO E INSTALAÇÃO. AF_08/2022</t>
  </si>
  <si>
    <t>BUCHA DE REDUÇÃO, PPR, 40 X 25, CLASSE PN 25, INSTALADO EM PRUMADA DE ÁGUA   FORNECIMENTO E INSTALAÇÃO . AF_08/2022</t>
  </si>
  <si>
    <t>LUVA, PPR, DN 50 MM, CLASSE PN 25, INSTALADO EM PRUMADA DE ÁGUA   FORNECIMENTO E INSTALAÇÃO. AF_08/2022</t>
  </si>
  <si>
    <t>LUVA, PPR, DN 63 MM, CLASSE PN 25, INSTALADO EM PRUMADA DE ÁGUA   FORNECIMENTO E INSTALAÇÃO. AF_08/2022</t>
  </si>
  <si>
    <t>LUVA, PPR, DN 75 MM, CLASSE PN 25, INSTALADO EM PRUMADA DE ÁGUA   FORNECIMENTO E INSTALAÇÃO. AF_08/2022</t>
  </si>
  <si>
    <t>LUVA, PPR, DN 90 MM, CLASSE PN 25, INSTALADO EM PRUMADA DE ÁGUA   FORNECIMENTO E INSTALAÇÃO. AF_08/2022</t>
  </si>
  <si>
    <t>95,50</t>
  </si>
  <si>
    <t>LUVA, PPR, DN 110 MM, CLASSE PN 25, INSTALADO EM PRUMADA DE ÁGUA   FORNECIMENTO E INSTALAÇÃO. AF_08/2022</t>
  </si>
  <si>
    <t>121,99</t>
  </si>
  <si>
    <t>TÊ NORMAL, PPR, DN 25 MM, CLASSE PN 25, INSTALADO EM PRUMADA DE ÁGUA   FORNECIMENTO E INSTALAÇÃO . AF_08/2022</t>
  </si>
  <si>
    <t>TÊ NORMAL, PPR, DN 32 MM, CLASSE PN 25, INSTALADO EM PRUMADA DE ÁGUA   FORNECIMENTO E INSTALAÇÃO . AF_08/2022</t>
  </si>
  <si>
    <t>23,40</t>
  </si>
  <si>
    <t>TÊ NORMAL, PPR, DN 40 MM, CLASSE PN 25, INSTALADO EM PRUMADA DE ÁGUA   FORNECIMENTO E INSTALAÇÃO . AF_08/2022</t>
  </si>
  <si>
    <t>TÊ NORMAL, PPR, DN 50 MM, CLASSE PN 25, INSTALADO EM PRUMADA DE ÁGUA   FORNECIMENTO E INSTALAÇÃO . AF_08/2022</t>
  </si>
  <si>
    <t>52,11</t>
  </si>
  <si>
    <t>TÊ NORMAL, PPR, DN 63 MM, CLASSE PN 25, INSTALADO EM PRUMADA DE ÁGUA   FORNECIMENTO E INSTALAÇÃO . AF_08/2022</t>
  </si>
  <si>
    <t>74,51</t>
  </si>
  <si>
    <t>TÊ NORMAL, PPR, DN 75 MM, CLASSE PN 25, INSTALADO EM PRUMADA DE ÁGUA   FORNECIMENTO E INSTALAÇÃO . AF_08/2022</t>
  </si>
  <si>
    <t>134,25</t>
  </si>
  <si>
    <t>TÊ NORMAL, PPR, DN 90 MM, CLASSE PN 25, INSTALADO EM PRUMADA DE ÁGUA   FORNECIMENTO E INSTALAÇÃO . AF_08/2022</t>
  </si>
  <si>
    <t>175,22</t>
  </si>
  <si>
    <t>TÊ NORMAL, PPR, DN 110 MM, CLASSE PN 25, INSTALADO EM PRUMADA DE ÁGUA   FORNECIMENTO E INSTALAÇÃO . AF_08/2022</t>
  </si>
  <si>
    <t>339,10</t>
  </si>
  <si>
    <t>7,13</t>
  </si>
  <si>
    <t>26,23</t>
  </si>
  <si>
    <t>36,85</t>
  </si>
  <si>
    <t>23,82</t>
  </si>
  <si>
    <t>91,47</t>
  </si>
  <si>
    <t>29,25</t>
  </si>
  <si>
    <t>39,36</t>
  </si>
  <si>
    <t>97,98</t>
  </si>
  <si>
    <t>118,69</t>
  </si>
  <si>
    <t>374,70</t>
  </si>
  <si>
    <t>27,18</t>
  </si>
  <si>
    <t>47,95</t>
  </si>
  <si>
    <t>65,44</t>
  </si>
  <si>
    <t>131,81</t>
  </si>
  <si>
    <t>339,70</t>
  </si>
  <si>
    <t>235,24</t>
  </si>
  <si>
    <t>121,84</t>
  </si>
  <si>
    <t>220,90</t>
  </si>
  <si>
    <t>244,88</t>
  </si>
  <si>
    <t>121,05</t>
  </si>
  <si>
    <t>203,62</t>
  </si>
  <si>
    <t>23,27</t>
  </si>
  <si>
    <t>38,43</t>
  </si>
  <si>
    <t>19,71</t>
  </si>
  <si>
    <t>39,38</t>
  </si>
  <si>
    <t>26,06</t>
  </si>
  <si>
    <t>34,55</t>
  </si>
  <si>
    <t>48,18</t>
  </si>
  <si>
    <t>23,42</t>
  </si>
  <si>
    <t>29,36</t>
  </si>
  <si>
    <t>46,33</t>
  </si>
  <si>
    <t>56,66</t>
  </si>
  <si>
    <t>26,41</t>
  </si>
  <si>
    <t>45,15</t>
  </si>
  <si>
    <t>58,98</t>
  </si>
  <si>
    <t>32,45</t>
  </si>
  <si>
    <t>50,17</t>
  </si>
  <si>
    <t>71,98</t>
  </si>
  <si>
    <t>80,80</t>
  </si>
  <si>
    <t>175,05</t>
  </si>
  <si>
    <t>186,22</t>
  </si>
  <si>
    <t>188,31</t>
  </si>
  <si>
    <t>190,60</t>
  </si>
  <si>
    <t>215,62</t>
  </si>
  <si>
    <t>33,14</t>
  </si>
  <si>
    <t>40,19</t>
  </si>
  <si>
    <t>45,53</t>
  </si>
  <si>
    <t>69,29</t>
  </si>
  <si>
    <t>56,63</t>
  </si>
  <si>
    <t>103,85</t>
  </si>
  <si>
    <t>121,53</t>
  </si>
  <si>
    <t>139,10</t>
  </si>
  <si>
    <t>143,19</t>
  </si>
  <si>
    <t>157,51</t>
  </si>
  <si>
    <t>188,96</t>
  </si>
  <si>
    <t>208,62</t>
  </si>
  <si>
    <t>127,44</t>
  </si>
  <si>
    <t>151,18</t>
  </si>
  <si>
    <t>265,68</t>
  </si>
  <si>
    <t>282,73</t>
  </si>
  <si>
    <t>347,37</t>
  </si>
  <si>
    <t>210,59</t>
  </si>
  <si>
    <t>224,14</t>
  </si>
  <si>
    <t>364,26</t>
  </si>
  <si>
    <t>385,93</t>
  </si>
  <si>
    <t>837,63</t>
  </si>
  <si>
    <t>740,41</t>
  </si>
  <si>
    <t>335,22</t>
  </si>
  <si>
    <t>583,01</t>
  </si>
  <si>
    <t>902,38</t>
  </si>
  <si>
    <t>58,36</t>
  </si>
  <si>
    <t>89,12</t>
  </si>
  <si>
    <t>110,11</t>
  </si>
  <si>
    <t>133,85</t>
  </si>
  <si>
    <t>251,30</t>
  </si>
  <si>
    <t>271,31</t>
  </si>
  <si>
    <t>335,95</t>
  </si>
  <si>
    <t>94,97</t>
  </si>
  <si>
    <t>133,49</t>
  </si>
  <si>
    <t>184,63</t>
  </si>
  <si>
    <t>198,18</t>
  </si>
  <si>
    <t>342,73</t>
  </si>
  <si>
    <t>364,40</t>
  </si>
  <si>
    <t>820,45</t>
  </si>
  <si>
    <t>723,23</t>
  </si>
  <si>
    <t>101,32</t>
  </si>
  <si>
    <t>149,29</t>
  </si>
  <si>
    <t>192,68</t>
  </si>
  <si>
    <t>300,56</t>
  </si>
  <si>
    <t>554,27</t>
  </si>
  <si>
    <t>879,55</t>
  </si>
  <si>
    <t>53,18</t>
  </si>
  <si>
    <t>65,16</t>
  </si>
  <si>
    <t>66,79</t>
  </si>
  <si>
    <t>99,76</t>
  </si>
  <si>
    <t>123,50</t>
  </si>
  <si>
    <t>188,45</t>
  </si>
  <si>
    <t>236,44</t>
  </si>
  <si>
    <t>316,39</t>
  </si>
  <si>
    <t>61,03</t>
  </si>
  <si>
    <t>87,57</t>
  </si>
  <si>
    <t>122,48</t>
  </si>
  <si>
    <t>169,11</t>
  </si>
  <si>
    <t>182,66</t>
  </si>
  <si>
    <t>320,30</t>
  </si>
  <si>
    <t>791,21</t>
  </si>
  <si>
    <t>693,99</t>
  </si>
  <si>
    <t>139,44</t>
  </si>
  <si>
    <t>177,98</t>
  </si>
  <si>
    <t>279,85</t>
  </si>
  <si>
    <t>528,80</t>
  </si>
  <si>
    <t>840,53</t>
  </si>
  <si>
    <t>27,83</t>
  </si>
  <si>
    <t>52,34</t>
  </si>
  <si>
    <t>38,80</t>
  </si>
  <si>
    <t>93,73</t>
  </si>
  <si>
    <t>56,78</t>
  </si>
  <si>
    <t>81,09</t>
  </si>
  <si>
    <t>139,45</t>
  </si>
  <si>
    <t>CONECTOR EM BRONZE/LATÃO, DN 22 MM X 1/2", SEM ANEL DE SOLDA, BOLSA X ROSCA F, INSTALADO EM PRUMADA DE HIDRÁULICA PREDIAL - FORNECIMENTO E INSTALAÇÃO. AF_04/2022</t>
  </si>
  <si>
    <t>103805</t>
  </si>
  <si>
    <t>COTOVELO EM COBRE, DN 15 MM, 90 GRAUS, SEM ANEL DE SOLDA, INSTALADO EM RAMAL E SUB-RAMAL DE GÁS COMBUSTÍVEL - FORNECIMENTO E INSTALAÇÃO. AF_04/2022</t>
  </si>
  <si>
    <t>103806</t>
  </si>
  <si>
    <t>CURVA EM COBRE, DN 15 MM, 45 GRAUS, SEM ANEL DE SOLDA, BOLSA X BOLSA, INSTALADO EM RAMAL E SUB-RAMAL DE GÁS COMBUSTÍVEL - FORNECIMENTO E INSTALAÇÃO. AF_04/2022</t>
  </si>
  <si>
    <t>103807</t>
  </si>
  <si>
    <t>COTOVELO EM BRONZE/LATÃO, DN 15 MM X 1/2, 90 GRAUS, SEM ANEL DE SOLDA, BOLSA X ROSCA F, INSTALADO EM RAMAL E SUB-RAMAL DE GÁS COMBUSTÍVEL - FORNECIMENTO E INSTALAÇÃO. AF_04/2022</t>
  </si>
  <si>
    <t>103808</t>
  </si>
  <si>
    <t>COTOVELO EM COBRE, DN 22 MM, 90 GRAUS, SEM ANEL DE SOLDA, INSTALADO EM RAMAL E SUB-RAMAL DE GÁS COMBUSTÍVEL - FORNECIMENTO E INSTALAÇÃO. AF_04/2022</t>
  </si>
  <si>
    <t>34,43</t>
  </si>
  <si>
    <t>103809</t>
  </si>
  <si>
    <t>CURVA EM COBRE, DN 22 MM, 45 GRAUS, SEM ANEL DE SOLDA, BOLSA X BOLSA, INSTALADO EM RAMAL E SUB-RAMAL DE GÁS COMBUSTÍVEL - FORNECIMENTO E INSTALAÇÃO. AF_04/2022</t>
  </si>
  <si>
    <t>103810</t>
  </si>
  <si>
    <t>COTOVELO EM BRONZE/LATÃO, DN 22 MM X 1/2, 90 GRAUS, SEM ANEL DE SOLDA, BOLSA X ROSCA F, INSTALADO EM RAMAL E SUB-RAMAL DE GÁS COMBUSTÍVEL - FORNECIMENTO E INSTALAÇÃO. AF_04/2022</t>
  </si>
  <si>
    <t>33,82</t>
  </si>
  <si>
    <t>103811</t>
  </si>
  <si>
    <t>COTOVELO EM BRONZE/LATÃO, DN 22 MM X 3/4, 90 GRAUS, SEM ANEL DE SOLDA, BOLSA X ROSCA F, INSTALADO EM RAMAL E SUB-RAMAL DE GÁS COMBUSTÍVEL - FORNECIMENTO E INSTALAÇÃO. AF_04/2022</t>
  </si>
  <si>
    <t>37,29</t>
  </si>
  <si>
    <t>103812</t>
  </si>
  <si>
    <t>COTOVELO EM COBRE, DN 28 MM, 90 GRAUS, SEM ANEL DE SOLDA, INSTALADO EM RAMAL E SUB-RAMAL DE GÁS COMBUSTÍVEL - FORNECIMENTO E INSTALAÇÃO. AF_04/2022</t>
  </si>
  <si>
    <t>103813</t>
  </si>
  <si>
    <t>CURVA EM COBRE, DN 28 MM, 45 GRAUS, SEM ANEL DE SOLDA, BOLSA X BOLSA, INSTALADO EM RAMAL E SUB-RAMAL DE GÁS COMBUSTÍVEL - FORNECIMENTO E INSTALAÇÃO. AF_04/2022</t>
  </si>
  <si>
    <t>103814</t>
  </si>
  <si>
    <t>LUVA EM COBRE, DN 15 MM, SEM ANEL DE SOLDA, INSTALADO EM RAMAL E SUB-RAMAL DE GÁS COMBUSTÍVEL - FORNECIMENTO E INSTALAÇÃO. AF_04/2022</t>
  </si>
  <si>
    <t>103815</t>
  </si>
  <si>
    <t>LUVA PASSANTE EM COBRE, DN 15 MM, SEM ANEL DE SOLDA, INSTALADO EM RAMAL E SUB-RAMAL DE GÁS COMBUSTÍVEL - FORNECIMENTO E INSTALAÇÃO. AF_04/2022</t>
  </si>
  <si>
    <t>103816</t>
  </si>
  <si>
    <t>CURVA DE TRANSPOSIÇÃO EM BRONZE/LATÃO, DN 15 MM, SEM ANEL DE SOLDA, BOLSA X BOLSA, INSTALADO EM RAMAL E SUB-RAMAL DE GÁS COMBUSTÍVEL - FORNECIMENTO E INSTALAÇÃO. AF_04/2022</t>
  </si>
  <si>
    <t>103817</t>
  </si>
  <si>
    <t>JUNTA DE EXPANSÃO EM COBRE, DN 15 MM, PONTA X PONTA, INSTALADO EM RAMAL E SUB-RAMAL DE GÁS COMBUSTÍVEL - FORNECIMENTO E INSTALAÇÃO. AF_04/2022</t>
  </si>
  <si>
    <t>437,76</t>
  </si>
  <si>
    <t>103818</t>
  </si>
  <si>
    <t>CONECTOR EM BRONZE/LATÃO, DN 15 MM X 1/2, SEM ANEL DE SOLDA, BOLSA X ROSCA F, INSTALADO EM RAMAL E SUB-RAMAL DE GÁS COMBUSTÍVEL - FORNECIMENTO E INSTALAÇÃO. AF_04/2022</t>
  </si>
  <si>
    <t>19,95</t>
  </si>
  <si>
    <t>103819</t>
  </si>
  <si>
    <t>LUVA EM COBRE, DN 22 MM, SEM ANEL DE SOLDA, INSTALADO EM RAMAL E SUB-RAMAL DE GÁS COMBUSTÍVEL - FORNECIMENTO E INSTALAÇÃO. AF_04/2022</t>
  </si>
  <si>
    <t>21,34</t>
  </si>
  <si>
    <t>103820</t>
  </si>
  <si>
    <t>LUVA PASSANTE EM COBRE, DN 22 MM, SEM ANEL DE SOLDA, INSTALADO EM RAMAL E SUB-RAMAL DE GÁS COMBUSTÍVEL - FORNECIMENTO E INSTALAÇÃO. AF_04/2022</t>
  </si>
  <si>
    <t>22,61</t>
  </si>
  <si>
    <t>103821</t>
  </si>
  <si>
    <t>JUNTA DE EXPANSÃO EM COBRE, DN 22 MM, PONTA X PONTA, INSTALADO EM RAMAL E SUB-RAMAL DE GÁS COMBUSTÍVEL - FORNECIMENTO E INSTALAÇÃO. AF_04/2022</t>
  </si>
  <si>
    <t>512,96</t>
  </si>
  <si>
    <t>103822</t>
  </si>
  <si>
    <t>CURVA DE TRANSPOSIÇÃO EM BRONZE/LATÃO, DN 22 MM, SEM ANEL DE SOLDA, BOLSA X BOLSA, INSTALADO EM RAMAL E SUB-RAMAL DE GÁS COMBUSTÍVEL - FORNECIMENTO E INSTALAÇÃO. AF_04/2022</t>
  </si>
  <si>
    <t>103823</t>
  </si>
  <si>
    <t>BUCHA DE REDUÇÃO EM COBRE, DN 22 MM X 15 MM, SEM ANEL DE SOLDA, PONTA X BOLSA, INSTALADO EM RAMAL E SUB-RAMAL DE GÁS COMBUSTÍVEL - FORNECIMENTO E INSTALAÇÃO. AF_04/2022</t>
  </si>
  <si>
    <t>18,39</t>
  </si>
  <si>
    <t>103824</t>
  </si>
  <si>
    <t>CONECTOR EM BRONZE/LATÃO, DN 22 MM X 1/2, SEM ANEL DE SOLDA, BOLSA X ROSCA F, INSTALADO EM RAMAL E SUB-RAMAL DE GÁS COMBUSTÍVEL - FORNECIMENTO E INSTALAÇÃO. AF_04/2022</t>
  </si>
  <si>
    <t>103825</t>
  </si>
  <si>
    <t>CONECTOR EM BRONZE/LATÃO, DN 22 MM X 3/4, SEM ANEL DE SOLDA, BOLSA X ROSCA F, INSTALADO EM RAMAL E SUB-RAMAL DE GÁS COMBUSTÍVEL - FORNECIMENTO E INSTALAÇÃO. AF_04/2022</t>
  </si>
  <si>
    <t>27,76</t>
  </si>
  <si>
    <t>103826</t>
  </si>
  <si>
    <t>LUVA EM COBRE, DN 28 MM, SEM ANEL DE SOLDA, INSTALADO EM RAMAL E SUB-RAMAL DE GÁS COMBUSTÍVEL - FORNECIMENTO E INSTALAÇÃO. AF_04/2022</t>
  </si>
  <si>
    <t>31,92</t>
  </si>
  <si>
    <t>103827</t>
  </si>
  <si>
    <t>LUVA PASSANTE EM COBRE, DN 28 MM, SEM ANEL DE SOLDA, INSTALADO EM RAMAL E SUB-RAMAL DE GÁS COMBUSTÍVEL - FORNECIMENTO E INSTALAÇÃO. AF_04/2022</t>
  </si>
  <si>
    <t>103828</t>
  </si>
  <si>
    <t>CURVA DE TRANSPOSIÇÃO EM BRONZE/LATÃO, DN 28 MM, SEM ANEL DE SOLDA, BOLSA X BOLSA, INSTALADO EM RAMAL E SUB-RAMAL DE GÁS COMBUSTÍVEL - FORNECIMENTO E INSTALAÇÃO. AF_04/2022</t>
  </si>
  <si>
    <t>103829</t>
  </si>
  <si>
    <t>JUNTA DE EXPANSÃO EM COBRE, DN 28 MM, PONTA X PONTA, INSTALADO EM RAMAL E SUB-RAMAL DE GÁS COMBUSTÍVEL - FORNECIMENTO E INSTALAÇÃO. AF_04/2022</t>
  </si>
  <si>
    <t>567,08</t>
  </si>
  <si>
    <t>103830</t>
  </si>
  <si>
    <t>CONECTOR EM BRONZE/LATÃO, DN 28 MM X 1/2, SEM ANEL DE SOLDA, BOLSA X ROSCA F, INSTALADO EM RAMAL E SUB-RAMAL DE GÁS COMBUSTÍVEL - FORNECIMENTO E INSTALAÇÃO. AF_04/2022</t>
  </si>
  <si>
    <t>103831</t>
  </si>
  <si>
    <t>BUCHA DE REDUÇÃO EM COBRE, DN 28 MM X 22 MM, SEM ANEL DE SOLDA, INSTALADO EM RAMAL E SUB-RAMAL DE GÁS COMBUSTÍVEL - FORNECIMENTO E INSTALAÇÃO. AF_04/2022</t>
  </si>
  <si>
    <t>103832</t>
  </si>
  <si>
    <t>TÊ EM COBRE, DN 15 MM, SEM ANEL DE SOLDA, INSTALADO EM RAMAL E SUB-RAMAL DE GÁS COMBUSTÍVEL - FORNECIMENTO E INSTALAÇÃO. AF_04/2022</t>
  </si>
  <si>
    <t>103833</t>
  </si>
  <si>
    <t>TE EM COBRE, DN 22 MM, SEM ANEL DE SOLDA, INSTALADO EM RAMAL E SUB-RAMAL DE GÁS COMBUSTÍVEL - FORNECIMENTO E INSTALAÇÃO. AF_04/2022</t>
  </si>
  <si>
    <t>45,65</t>
  </si>
  <si>
    <t>103834</t>
  </si>
  <si>
    <t>TÊ EM COBRE, DN 28 MM, SEM ANEL DE SOLDA, INSTALADO EM RAMAL E SUB-RAMAL DE GÁS COMBUSTÍVEL - FORNECIMENTO E INSTALAÇÃO. AF_04/2022</t>
  </si>
  <si>
    <t>66,06</t>
  </si>
  <si>
    <t>103838</t>
  </si>
  <si>
    <t>COTOVELO EM COBRE, DN 15 MM, 90 GRAUS, SEM ANEL DE SOLDA, INSTALADO EM RAMAL E SUB-RAMAL DE GÁS MEDICINAL - FORNECIMENTO E INSTALAÇÃO. AF_04/2022</t>
  </si>
  <si>
    <t>103839</t>
  </si>
  <si>
    <t>CURVA EM COBRE, DN 15 MM, 45 GRAUS, SEM ANEL DE SOLDA, BOLSA X BOLSA, INSTALADO EM RAMAL E SUB-RAMAL DE GÁS MEDICINAL - FORNECIMENTO E INSTALAÇÃO. AF_04/2022</t>
  </si>
  <si>
    <t>103840</t>
  </si>
  <si>
    <t>COTOVELO EM BRONZE/LATÃO, DN 15 MM X 1/2, 90 GRAUS, SEM ANEL DE SOLDA, BOLSA X ROSCA F, INSTALADO EM RAMAL E SUB-RAMAL DE GÁS MEDICINAL - FORNECIMENTO E INSTALAÇÃO. AF_04/2022</t>
  </si>
  <si>
    <t>103841</t>
  </si>
  <si>
    <t>COTOVELO EM COBRE, DN 22 MM, 90 GRAUS, SEM ANEL DE SOLDA, INSTALADO EM RAMAL E SUB-RAMAL DE GÁS MEDICINAL - FORNECIMENTO E INSTALAÇÃO. AF_04/2022</t>
  </si>
  <si>
    <t>103842</t>
  </si>
  <si>
    <t>CURVA EM COBRE, DN 22 MM, 45 GRAUS, SEM ANEL DE SOLDA, BOLSA X BOLSA, INSTALADO EM RAMAL E SUB-RAMAL DE GÁS MEDICINAL - FORNECIMENTO E INSTALAÇÃO. AF_04/2022</t>
  </si>
  <si>
    <t>103843</t>
  </si>
  <si>
    <t>COTOVELO EM BRONZE/LATÃO, DN 22 MM X 1/2, 90 GRAUS, SEM ANEL DE SOLDA, BOLSA X ROSCA F, INSTALADO EM RAMAL E SUB-RAMAL DE GÁS MEDICINAL - FORNECIMENTO E INSTALAÇÃO. AF_04/2022</t>
  </si>
  <si>
    <t>30,90</t>
  </si>
  <si>
    <t>103844</t>
  </si>
  <si>
    <t>COTOVELO EM BRONZE/LATÃO, DN 22 MM X 3/4, 90 GRAUS, SEM ANEL DE SOLDA, BOLSA X ROSCA F, INSTALADO EM RAMAL E SUB-RAMAL DE GÁS MEDICINAL - FORNECIMENTO E INSTALAÇÃO. AF_04/2022</t>
  </si>
  <si>
    <t>103845</t>
  </si>
  <si>
    <t>COTOVELO EM COBRE, DN 28 MM, 90 GRAUS, SEM ANEL DE SOLDA, INSTALADO EM RAMAL E SUB-RAMAL DE GÁS MEDICINAL - FORNECIMENTO E INSTALAÇÃO. AF_04/2022</t>
  </si>
  <si>
    <t>103846</t>
  </si>
  <si>
    <t>CURVA EM COBRE, DN 28 MM, 45 GRAUS, SEM ANEL DE SOLDA, BOLSA X BOLSA, INSTALADO EM RAMAL E SUB-RAMAL DE GÁS MEDICINAL - FORNECIMENTO E INSTALAÇÃO. AF_04/2022</t>
  </si>
  <si>
    <t>38,79</t>
  </si>
  <si>
    <t>103847</t>
  </si>
  <si>
    <t>LUVA EM COBRE, DN 15 MM, SEM ANEL DE SOLDA, INSTALADO EM RAMAL E SUB-RAMAL DE GÁS MEDICINAL - FORNECIMENTO E INSTALAÇÃO. AF_04/2022</t>
  </si>
  <si>
    <t>103848</t>
  </si>
  <si>
    <t>LUVA PASSANTE EM COBRE, DN 15 MM, SEM ANEL DE SOLDA, INSTALADO EM RAMAL E SUB-RAMAL DE GÁS MEDICINAL - FORNECIMENTO E INSTALAÇÃO. AF_04/2022</t>
  </si>
  <si>
    <t>103849</t>
  </si>
  <si>
    <t>CURVA DE TRANSPOSIÇÃO EM BRONZE/LATÃO, DN 15 MM, SEM ANEL DE SOLDA, BOLSA X BOLSA, INSTALADO EM RAMAL E SUB-RAMAL DE GÁS MEDICINAL - FORNECIMENTO E INSTALAÇÃO. AF_04/2022</t>
  </si>
  <si>
    <t>103850</t>
  </si>
  <si>
    <t>JUNTA DE EXPANSÃO EM COBRE, DN 15 MM, PONTA X PONTA, INSTALADO EM RAMAL E SUB-RAMAL DE GÁS MEDICINAL - FORNECIMENTO E INSTALAÇÃO. AF_04/2022</t>
  </si>
  <si>
    <t>437,25</t>
  </si>
  <si>
    <t>103851</t>
  </si>
  <si>
    <t>CONECTOR EM BRONZE/LATÃO, DN 15 MM X 1/2, SEM ANEL DE SOLDA, BOLSA X ROSCA F, INSTALADO EM RAMAL E SUB-RAMAL DE GÁS MEDICINAL - FORNECIMENTO E INSTALAÇÃO. AF_04/2022</t>
  </si>
  <si>
    <t>103852</t>
  </si>
  <si>
    <t>LUVA EM COBRE, DN 22 MM, SEM ANEL DE SOLDA, INSTALADO EM RAMAL E SUB-RAMAL DE GÁS MEDICINAL - FORNECIMENTO E INSTALAÇÃO. AF_04/2022</t>
  </si>
  <si>
    <t>103853</t>
  </si>
  <si>
    <t>LUVA PASSANTE EM COBRE, DN 22 MM, SEM ANEL DE SOLDA, INSTALADO EM RAMAL E SUB-RAMAL DE GÁS MEDICINAL - FORNECIMENTO E INSTALAÇÃO. AF_04/2022</t>
  </si>
  <si>
    <t>103854</t>
  </si>
  <si>
    <t>JUNTA DE EXPANSÃO EM COBRE, DN 22 MM, PONTA X PONTA, INSTALADO EM RAMAL E SUB-RAMAL DE GÁS MEDICINAL - FORNECIMENTO E INSTALAÇÃO. AF_04/2022</t>
  </si>
  <si>
    <t>509,04</t>
  </si>
  <si>
    <t>103855</t>
  </si>
  <si>
    <t>CURVA DE TRANSPOSIÇÃO EM BRONZE/LATÃO, DN 22 MM, SEM ANEL DE SOLDA, BOLSA X BOLSA, INSTALADO EM RAMAL E SUB-RAMAL DE GÁS MEDICINAL - FORNECIMENTO E INSTALAÇÃO. AF_04/2022</t>
  </si>
  <si>
    <t>103856</t>
  </si>
  <si>
    <t>BUCHA DE REDUÇÃO EM COBRE, DN 22 MM X 15 MM, SEM ANEL DE SOLDA, PONTA X BOLSA, INSTALADO EM RAMAL E SUB-RAMAL DE GÁS MEDICINAL - FORNECIMENTO E INSTALAÇÃO. AF_04/2022</t>
  </si>
  <si>
    <t>103857</t>
  </si>
  <si>
    <t>CONECTOR EM BRONZE/LATÃO, DN 22 MM X 1/2", SEM ANEL DE SOLDA, BOLSA X ROSCA F, INSTALADO EM RAMAL E SUB-RAMAL DE GÁS MEDICINAL - FORNECIMENTO E INSTALAÇÃO. AF_04/2022</t>
  </si>
  <si>
    <t>103858</t>
  </si>
  <si>
    <t>CONECTOR EM BRONZE/LATÃO, DN 22 MM X 3/4", SEM ANEL DE SOLDA, BOLSA X ROSCA F, INSTALADO EM RAMAL E SUB-RAMAL DE GÁS MEDICINAL - FORNECIMENTO E INSTALAÇÃO. AF_04/2022</t>
  </si>
  <si>
    <t>103859</t>
  </si>
  <si>
    <t>LUVA EM COBRE, DN 28 MM, SEM ANEL DE SOLDA, INSTALADO EM RAMAL E SUB-RAMAL DE GÁS MEDICINAL - FORNECIMENTO E INSTALAÇÃO. AF_04/2022</t>
  </si>
  <si>
    <t>103860</t>
  </si>
  <si>
    <t>LUVA PASSANTE EM COBRE, DN 28 MM, SEM ANEL DE SOLDA, INSTALADO EM RAMAL E SUB-RAMAL DE GÁS MEDICINAL - FORNECIMENTO E INSTALAÇÃO. AF_04/2022</t>
  </si>
  <si>
    <t>103861</t>
  </si>
  <si>
    <t>CURVA DE TRANSPOSIÇÃO EM BRONZE/LATÃO, DN 28 MM, SEM ANEL DE SOLDA, BOLSA X BOLSA, INSTALADO EM RAMAL E SUB-RAMAL DE GÁS MEDICINAL - FORNECIMENTO E INSTALAÇÃO. AF_04/2022</t>
  </si>
  <si>
    <t>85,22</t>
  </si>
  <si>
    <t>103862</t>
  </si>
  <si>
    <t>JUNTA DE EXPANSÃO EM COBRE, DN 28 MM, PONTA X PONTA, INSTALADO EM RAMAL E SUB-RAMAL DE GÁS MEDICINAL - FORNECIMENTO E INSTALAÇÃO. AF_04/2022</t>
  </si>
  <si>
    <t>560,67</t>
  </si>
  <si>
    <t>103863</t>
  </si>
  <si>
    <t>CONECTOR EM BRONZE/LATÃO, DN 28 MM X 1/2", SEM ANEL DE SOLDA, BOLSA X ROSCA F, INSTALADO EM RAMAL E SUB-RAMAL DE GÁS MEDICINAL - FORNECIMENTO E INSTALAÇÃO. AF_04/2022</t>
  </si>
  <si>
    <t>103864</t>
  </si>
  <si>
    <t>BUCHA DE REDUÇÃO EM COBRE, DN 28 MM X 22 MM, SEM ANEL DE SOLDA, INSTALADO EM RAMAL E SUB-RAMAL DE GÁS MEDICINAL - FORNECIMENTO E INSTALAÇÃO. AF_04/2022</t>
  </si>
  <si>
    <t>22,17</t>
  </si>
  <si>
    <t>103865</t>
  </si>
  <si>
    <t>TÊ EM COBRE, DN 15 MM, SEM ANEL DE SOLDA, INSTALADO EM RAMAL E SUB-RAMAL DE GÁS MEDICINAL - FORNECIMENTO E INSTALAÇÃO. AF_04/2022</t>
  </si>
  <si>
    <t>103866</t>
  </si>
  <si>
    <t>TÊ EM COBRE, DN 22 MM, SEM ANEL DE SOLDA, INSTALADO EM RAMAL E SUB-RAMAL DE GÁS MEDICINAL - FORNECIMENTO E INSTALAÇÃO. AF_04/2022</t>
  </si>
  <si>
    <t>37,82</t>
  </si>
  <si>
    <t>103867</t>
  </si>
  <si>
    <t>TÊ EM COBRE, DN 28 MM, SEM ANEL DE SOLDA, INSTALADO EM RAMAL E SUB-RAMAL DE GÁS MEDICINAL - FORNECIMENTO E INSTALAÇÃO. AF_04/2022</t>
  </si>
  <si>
    <t>52,38</t>
  </si>
  <si>
    <t>103874</t>
  </si>
  <si>
    <t>COTOVELO EM COBRE, DN 15 MM, 90 GRAUS, SEM ANEL DE SOLDA, INSTALADO EM RAMAL E SUB-RAMAL DE AQUECIMENTO SOLAR - FORNECIMENTO E INSTALAÇÃO. AF_04/2022</t>
  </si>
  <si>
    <t>18,58</t>
  </si>
  <si>
    <t>103875</t>
  </si>
  <si>
    <t>CURVA EM COBRE, DN 15 MM, 45 GRAUS, SEM ANEL DE SOLDA, BOLSA X BOLSA, INSTALADO EM RAMAL E SUB-RAMAL DE AQUECIMENTO SOLAR - FORNECIMENTO E INSTALAÇÃO. AF_04/2022</t>
  </si>
  <si>
    <t>103876</t>
  </si>
  <si>
    <t>COTOVELO EM BRONZE/LATÃO, DN 15 MM X 1/2", 90 GRAUS, SEM ANEL DE SOLDA, BOLSA X ROSCA F, INSTALADO EM RAMAL E SUB-RAMAL DE AQUECIMENTO SOLAR - FORNECIMENTO E INSTALAÇÃO. AF_04/2022</t>
  </si>
  <si>
    <t>103877</t>
  </si>
  <si>
    <t>COTOVELO EM COBRE, DN 22 MM, 90 GRAUS, SEM ANEL DE SOLDA, INSTALADO EM RAMAL E SUB-RAMAL DE AQUECIMENTO SOLAR - FORNECIMENTO E INSTALAÇÃO. AF_04/2022</t>
  </si>
  <si>
    <t>103878</t>
  </si>
  <si>
    <t>CURVA EM COBRE, DN 22 MM, 45 GRAUS, SEM ANEL DE SOLDA, BOLSA X BOLSA, INSTALADO EM RAMAL E SUB-RAMAL DE AQUECIMENTO SOLAR - FORNECIMENTO E INSTALAÇÃO. AF_04/2022</t>
  </si>
  <si>
    <t>103879</t>
  </si>
  <si>
    <t>COTOVELO EM BRONZE/LATÃO, DN 22 MM X 1/2", 90 GRAUS, SEM ANEL DE SOLDA, BOLSA X ROSCA F, INSTALADO EM RAMAL E SUB-RAMAL DE AQUECIMENTO SOLAR - FORNECIMENTO E INSTALAÇÃO. AF_04/2022</t>
  </si>
  <si>
    <t>103880</t>
  </si>
  <si>
    <t>COTOVELO EM BRONZE/LATÃO, DN 22 MM X 3/4", 90 GRAUS, SEM ANEL DE SOLDA, BOLSA X ROSCA F, INSTALADO EM RAMAL E SUB-RAMAL DE AQUECIMENTO SOLAR - FORNECIMENTO E INSTALAÇÃO. AF_04/2022</t>
  </si>
  <si>
    <t>103881</t>
  </si>
  <si>
    <t>COTOVELO EM COBRE, DN 28 MM, 90 GRAUS, SEM ANEL DE SOLDA, INSTALADO EM RAMAL E SUB-RAMAL DE AQUECIMENTO SOLAR - FORNECIMENTO E INSTALAÇÃO. AF_04/2022</t>
  </si>
  <si>
    <t>103882</t>
  </si>
  <si>
    <t>CURVA EM COBRE, DN 28 MM, 45 GRAUS, SEM ANEL DE SOLDA, BOLSA X BOLSA, INSTALADO EM RAMAL E SUB-RAMAL DE AQUECIMENTO SOLAR - FORNECIMENTO E INSTALAÇÃO. AF_04/2022</t>
  </si>
  <si>
    <t>36,52</t>
  </si>
  <si>
    <t>103883</t>
  </si>
  <si>
    <t>LUVA EM COBRE, DN 15 MM, SEM ANEL DE SOLDA, INSTALADO EM RAMAL E SUB-RAMAL DE AQUECIMENTO SOLAR - FORNECIMENTO E INSTALAÇÃO. AF_04/2022</t>
  </si>
  <si>
    <t>103884</t>
  </si>
  <si>
    <t>LUVA PASSANTE EM COBRE, DN 15 MM, SEM ANEL DE SOLDA, INSTALADO EM RAMAL E SUB-RAMAL DE AQUECIMENTO SOLAR - FORNECIMENTO E INSTALAÇÃO. AF_04/2022</t>
  </si>
  <si>
    <t>103885</t>
  </si>
  <si>
    <t>CURVA DE TRANSPOSIÇÃO EM BRONZE/LATÃO, DN 15 MM, SEM ANEL DE SOLDA, BOLSA X BOLSA, INSTALADO EM RAMAL E SUB-RAMAL DE AQUECIMENTO SOLAR - FORNECIMENTO E INSTALAÇÃO. AF_04/2022</t>
  </si>
  <si>
    <t>103886</t>
  </si>
  <si>
    <t>JUNTA DE EXPANSÃO EM COBRE, DN 15 MM, PONTA X PONTA, INSTALADO EM RAMAL E SUB-RAMAL DE AQUECIMENTO SOLAR - FORNECIMENTO E INSTALAÇÃO. AF_04/2022</t>
  </si>
  <si>
    <t>437,78</t>
  </si>
  <si>
    <t>103887</t>
  </si>
  <si>
    <t>CONECTOR EM BRONZE/LATÃO, DN 15 MM X 1/2", SEM ANEL DE SOLDA, BOLSA X ROSCA F, INSTALADO EM RAMAL E SUB-RAMAL DE AQUECIMENTO SOLAR - FORNECIMENTO E INSTALAÇÃO. AF_04/2022</t>
  </si>
  <si>
    <t>103888</t>
  </si>
  <si>
    <t>LUVA EM COBRE, DN 22 MM, SEM ANEL DE SOLDA, INSTALADO EM RAMAL E SUB-RAMAL DE AQUECIMENTO SOLAR - FORNECIMENTO E INSTALAÇÃO. AF_04/2022</t>
  </si>
  <si>
    <t>103889</t>
  </si>
  <si>
    <t>LUVA PASSANTE EM COBRE, DN 22 MM, SEM ANEL DE SOLDA, INSTALADO EM RAMAL E SUB-RAMAL DE AQUECIMENTO SOLAR - FORNECIMENTO E INSTALAÇÃO. AF_04/2022</t>
  </si>
  <si>
    <t>103890</t>
  </si>
  <si>
    <t>JUNTA DE EXPANSÃO EM COBRE, DN 22 MM, PONTA X PONTA, INSTALADO EM RAMAL E SUB-RAMAL DE AQUECIMENTO SOLAR - FORNECIMENTO E INSTALAÇÃO. AF_04/2022</t>
  </si>
  <si>
    <t>508,45</t>
  </si>
  <si>
    <t>103891</t>
  </si>
  <si>
    <t>CURVA DE TRANSPOSIÇÃO EM BRONZE/LATÃO, DN 22 MM, SEM ANEL DE SOLDA, BOLSA X BOLSA, INSTALADO EM RAMAL E SUB-RAMAL DE AQUECIMENTO SOLAR - FORNECIMENTO E INSTALAÇÃO. AF_04/2022</t>
  </si>
  <si>
    <t>50,58</t>
  </si>
  <si>
    <t>103892</t>
  </si>
  <si>
    <t>BUCHA DE REDUÇÃO EM COBRE, DN 22 MM X 15 MM, SEM ANEL DE SOLDA, PONTA X BOLSA, INSTALADO EM RAMAL E SUB-RAMAL DE AQUECIMENTO SOLAR - FORNECIMENTO E INSTALAÇÃO. AF_04/2022</t>
  </si>
  <si>
    <t>103893</t>
  </si>
  <si>
    <t>CONECTOR EM BRONZE/LATÃO, DN 22 MM X 1/2", SEM ANEL DE SOLDA, BOLSA X ROSCA F, INSTALADO EM RAMAL E SUB-RAMAL DE AQUECIMENTO SOLAR - FORNECIMENTO E INSTALAÇÃO. AF_04/2022</t>
  </si>
  <si>
    <t>103894</t>
  </si>
  <si>
    <t>CONECTOR EM BRONZE/LATÃO, DN 22 MM X 3/4", SEM ANEL DE SOLDA, BOLSA X ROSCA F, INSTALADO EM RAMAL E SUB-RAMAL DE AQUECIMENTO SOLAR - FORNECIMENTO E INSTALAÇÃO. AF_04/2022</t>
  </si>
  <si>
    <t>103895</t>
  </si>
  <si>
    <t>LUVA EM COBRE, DN 28 MM, SEM ANEL DE SOLDA, INSTALADO EM RAMAL E SUB-RAMAL DE AQUECIMENTO SOLAR - FORNECIMENTO E INSTALAÇÃO. AF_04/2022</t>
  </si>
  <si>
    <t>103896</t>
  </si>
  <si>
    <t>LUVA PASSANTE EM COBRE, DN 28 MM, SEM ANEL DE SOLDA, INSTALADO EM RAMAL E SUB-RAMAL DE AQUECIMENTO SOLAR - FORNECIMENTO E INSTALAÇÃO. AF_04/2022</t>
  </si>
  <si>
    <t>103897</t>
  </si>
  <si>
    <t>CURVA DE TRANSPOSIÇÃO EM BRONZE/LATÃO, DN 28 MM, SEM ANEL DE SOLDA, BOLSA X BOLSA, INSTALADO EM RAMAL E SUB-RAMAL DE AQUECIMENTO SOLAR - FORNECIMENTO E INSTALAÇÃO. AF_04/2022</t>
  </si>
  <si>
    <t>83,67</t>
  </si>
  <si>
    <t>103898</t>
  </si>
  <si>
    <t>JUNTA DE EXPANSÃO EM COBRE, DN 28 MM, PONTA X PONTA, INSTALADO EM RAMAL E SUB-RAMAL DE AQUECIMENTO SOLAR - FORNECIMENTO E INSTALAÇÃO. AF_04/2022</t>
  </si>
  <si>
    <t>559,12</t>
  </si>
  <si>
    <t>103899</t>
  </si>
  <si>
    <t>CONECTOR EM BRONZE/LATÃO, DN 28 MM X 1/2", SEM ANEL DE SOLDA, BOLSA X ROSCA F, INSTALADO EM RAMAL E SUB-RAMAL DE AQUECIMENTO SOLAR - FORNECIMENTO E INSTALAÇÃO. AF_04/2022</t>
  </si>
  <si>
    <t>103900</t>
  </si>
  <si>
    <t>BUCHA DE REDUÇÃO EM COBRE, DN 28 MM X 22 MM, SEM ANEL DE SOLDA, INSTALADO EM RAMAL E SUB-RAMAL DE AQUECIMENTO SOLAR - FORNECIMENTO E INSTALAÇÃO. AF_04/2022</t>
  </si>
  <si>
    <t>20,98</t>
  </si>
  <si>
    <t>103901</t>
  </si>
  <si>
    <t>TÊ EM COBRE, DN 15 MM, SEM ANEL DE SOLDA, INSTALADO EM RAMAL E SUB-RAMAL DE AQUECIMENTO SOLAR - FORNECIMENTO E INSTALAÇÃO. AF_04/2022</t>
  </si>
  <si>
    <t>103902</t>
  </si>
  <si>
    <t>TÊ EM COBRE, DN 22 MM, SEM ANEL DE SOLDA, INSTALADO EM RAMAL E SUB-RAMAL DE AQUECIMENTO SOLAR - FORNECIMENTO E INSTALAÇÃO. AF_04/2022</t>
  </si>
  <si>
    <t>103903</t>
  </si>
  <si>
    <t>TÊ EM COBRE, DN 28 MM, SEM ANEL DE SOLDA, INSTALADO EM RAMAL E SUB-RAMAL DE AQUECIMENTO SOLAR - FORNECIMENTO E INSTALAÇÃO. AF_04/2022</t>
  </si>
  <si>
    <t>103947</t>
  </si>
  <si>
    <t>BUCHA DE REDUÇÃO, CURTA, PVC, SOLDÁVEL, DN 25 X 20 MM, INSTALADO EM RAMAL OU SUB-RAMAL DE ÁGUA - FORNECIMENTO E INSTALAÇÃO. AF_06/2022</t>
  </si>
  <si>
    <t>103948</t>
  </si>
  <si>
    <t>BUCHA DE REDUÇÃO, CURTA, PVC, SOLDÁVEL, DN 32 X 25 MM, INSTALADO EM RAMAL OU SUB-RAMAL DE ÁGUA - FORNECIMENTO E INSTALAÇÃO. AF_06/2022</t>
  </si>
  <si>
    <t>8,31</t>
  </si>
  <si>
    <t>103949</t>
  </si>
  <si>
    <t>BUCHA DE REDUÇÃO, LONGA, PVC, SOLDÁVEL, DN 32 X 20 MM, INSTALADO EM RAMAL OU SUB-RAMAL DE ÁGUA - FORNECIMENTO E INSTALAÇÃO. AF_06/2022</t>
  </si>
  <si>
    <t>103950</t>
  </si>
  <si>
    <t>JOELHO DE REDUÇÃO, 90 GRAUS, PVC, SOLDÁVEL, DN 25 MM X 20 MM, INSTALADO EM RAMAL OU SUB-RAMAL DE ÁGUA - FORNECIMENTO E INSTALAÇÃO. AF_06/2022</t>
  </si>
  <si>
    <t>103951</t>
  </si>
  <si>
    <t>JOELHO DE REDUÇÃO, 90 GRAUS, PVC, SOLDÁVEL, DN 32 MM X 25 MM, INSTALADO EM RAMAL OU SUB-RAMAL DE ÁGUA - FORNECIMENTO E INSTALAÇÃO. AF_06/2022</t>
  </si>
  <si>
    <t>103952</t>
  </si>
  <si>
    <t>BUCHA DE REDUÇÃO, CURTA, PVC, SOLDÁVEL, DN 25 X 20 MM, INSTALADO EM RAMAL DE DISTRIBUIÇÃO DE ÁGUA - FORNECIMENTO E INSTALAÇÃO. AF_06/2022</t>
  </si>
  <si>
    <t>6,11</t>
  </si>
  <si>
    <t>103953</t>
  </si>
  <si>
    <t>BUCHA DE REDUÇÃO, CURTA, PVC, SOLDÁVEL, DN 32 X 25 MM, INSTALADO EM RAMAL DE DISTRIBUIÇÃO DE ÁGUA - FORNECIMENTO E INSTALAÇÃO. AF_06/2022</t>
  </si>
  <si>
    <t>103954</t>
  </si>
  <si>
    <t>BUCHA DE REDUÇÃO, LONGA, PVC, SOLDÁVEL, DN 32 X 20 MM, INSTALADO EM RAMAL DE DISTRIBUIÇÃO DE ÁGUA - FORNECIMENTO E INSTALAÇÃO. AF_06/2022</t>
  </si>
  <si>
    <t>103955</t>
  </si>
  <si>
    <t>JOELHO DE REDUÇÃO, 90 GRAUS, PVC, SOLDÁVEL, DN 25 MM X 20 MM, INSTALADO EM RAMAL DE DISTRIBUIÇÃO DE ÁGUA - FORNECIMENTO E INSTALAÇÃO. AF_06/2022</t>
  </si>
  <si>
    <t>103956</t>
  </si>
  <si>
    <t>JOELHO DE REDUÇÃO, 90 GRAUS, PVC, SOLDÁVEL, DN 32 MM X 25 MM, INSTALADO EM RAMAL DE DISTRIBUIÇÃO DE ÁGUA - FORNECIMENTO E INSTALAÇÃO. AF_06/2022</t>
  </si>
  <si>
    <t>103957</t>
  </si>
  <si>
    <t>BUCHA DE REDUÇÃO, CURTA, PVC, SOLDÁVEL, DN 32 X 25 MM, INSTALADO EM PRUMADA DE ÁGUA - FORNECIMENTO E INSTALAÇÃO. AF_06/2022</t>
  </si>
  <si>
    <t>103958</t>
  </si>
  <si>
    <t>BUCHA DE REDUÇÃO, CURTA, PVC, SOLDÁVEL, DN 50 X 40 MM, INSTALADO EM PRUMADA DE ÁGUA - FORNECIMENTO E INSTALAÇÃO. AF_06/2022</t>
  </si>
  <si>
    <t>10,70</t>
  </si>
  <si>
    <t>103959</t>
  </si>
  <si>
    <t>BUCHA DE REDUÇÃO, CURTA, PVC, SOLDÁVEL, DN 60 X 50 MM, INSTALADO EM PRUMADA DE ÁGUA - FORNECIMENTO E INSTALAÇÃO. AF_06/2022</t>
  </si>
  <si>
    <t>103962</t>
  </si>
  <si>
    <t>BUCHA DE REDUÇÃO, LONGA, PVC, SOLDÁVEL, DN 32 X 20 MM, INSTALADO EM PRUMADA DE ÁGUA - FORNECIMENTO E INSTALAÇÃO. AF_06/2022</t>
  </si>
  <si>
    <t>103964</t>
  </si>
  <si>
    <t>BUCHA DE REDUÇÃO, LONGA, PVC, SOLDÁVEL, DN 40 X 25 MM, INSTALADO EM PRUMADA DE ÁGUA - FORNECIMENTO E INSTALAÇÃO. AF_06/2022</t>
  </si>
  <si>
    <t>103966</t>
  </si>
  <si>
    <t>BUCHA DE REDUÇÃO, LONGA, PVC, SOLDÁVEL, DN 50 X 25 MM, INSTALADO EM PRUMADA DE ÁGUA - FORNECIMENTO E INSTALAÇÃO. AF_06/2022</t>
  </si>
  <si>
    <t>103967</t>
  </si>
  <si>
    <t>BUCHA DE REDUÇÃO , LONGA, PVC, SOLDÁVEL, DN 50 X 32 MM, INSTALADO EM PRUMADA DE ÁGUA - FORNECIMENTO E INSTALAÇÃO. AF_06/2022</t>
  </si>
  <si>
    <t>103968</t>
  </si>
  <si>
    <t>BUCHA DE REDUÇÃO, LONGA, PVC, SOLDÁVEL, DN 60 X 25 MM, INSTALADO EM PRUMADA DE ÁGUA - FORNECIMENTO E INSTALAÇÃO. AF_06/2022</t>
  </si>
  <si>
    <t>103969</t>
  </si>
  <si>
    <t>BUCHA DE REDUÇÃO, LONGA, PVC, SOLDÁVEL, DN 60 X 32 MM, INSTALADO EM PRUMADA DE ÁGUA - FORNECIMENTO E INSTALAÇÃO. AF_06/2022</t>
  </si>
  <si>
    <t>103971</t>
  </si>
  <si>
    <t>BUCHA DE REDUÇÃO, LONGA, PVC, SOLDÁVEL, DN 60 X 50 MM, INSTALADO EM PRUMADA DE ÁGUA - FORNECIMENTO E INSTALAÇÃO. AF_06/2022</t>
  </si>
  <si>
    <t>103972</t>
  </si>
  <si>
    <t>BUCHA DE REDUÇÃO, LONGA, PVC, SOLDÁVEL, DN 75 X 50 MM, INSTALADO EM PRUMADA DE ÁGUA - FORNECIMENTO E INSTALAÇÃO. AF_06/2022</t>
  </si>
  <si>
    <t>103974</t>
  </si>
  <si>
    <t>JOELHO DE REDUÇÃO, 90 GRAUS, PVC, SOLDÁVEL, DN 32 MM X 25 MM, INSTALADO EM PRUMADA DE ÁGUA - FORNECIMENTO E INSTALAÇÃO. AF_06/2022</t>
  </si>
  <si>
    <t>103975</t>
  </si>
  <si>
    <t>TE DE REDUÇÃO, 90 GRAUS, PVC, SOLDÁVEL, DN 50 MM X 20 MM, INSTALADO EM PRUMADA DE ÁGUA - FORNECIMENTO E INSTALAÇÃO. AF_06/2022</t>
  </si>
  <si>
    <t>103976</t>
  </si>
  <si>
    <t>TE DE REDUÇÃO, 90 GRAUS, PVC, SOLDÁVEL, DN 50 MM X 32 MM, INSTALADO EM PRUMADA DE ÁGUA - FORNECIMENTO E INSTALAÇÃO. AF_06/2022</t>
  </si>
  <si>
    <t>103977</t>
  </si>
  <si>
    <t>BUCHA DE REDUÇÃO, PVC, SOLDÁVEL, DN 40MM X 32MM, INSTALADO EM PRUMADA DE ÁGUA - FORNECIMENTO E INSTALAÇÃO. AF_06/2022</t>
  </si>
  <si>
    <t>103980</t>
  </si>
  <si>
    <t>JOELHO 90 GRAUS, PVC, SOLDÁVEL, DN 40MM, INSTALADO EM RAMAL DE DISTRIBUIÇÃO DE ÁGUA - FORNECIMENTO E INSTALAÇÃO. AF_06/2022</t>
  </si>
  <si>
    <t>103981</t>
  </si>
  <si>
    <t>JOELHO 45 GRAUS, PVC, SOLDÁVEL, DN 40MM, INSTALADO EM RAMAL DE DISTRIBUIÇÃO DE ÁGUA - FORNECIMENTO E INSTALAÇÃO. AF_06/2022</t>
  </si>
  <si>
    <t>103982</t>
  </si>
  <si>
    <t>CURVA 90 GRAUS, PVC, SOLDÁVEL, DN 40MM, INSTALADO EM RAMAL DE DISTRIBUIÇÃO DE ÁGUA - FORNECIMENTO E INSTALAÇÃO. AF_06/2022</t>
  </si>
  <si>
    <t>103983</t>
  </si>
  <si>
    <t>CURVA 45 GRAUS, PVC, SOLDÁVEL, DN 40MM, INSTALADO EM RAMAL DE DISTRIBUIÇÃO DE ÁGUA - FORNECIMENTO E INSTALAÇÃO. AF_06/2022</t>
  </si>
  <si>
    <t>103984</t>
  </si>
  <si>
    <t>JOELHO 90 GRAUS, PVC, SOLDÁVEL, DN 50MM, INSTALADO EM RAMAL DE DISTRIBUIÇÃO DE ÁGUA - FORNECIMENTO E INSTALAÇÃO. AF_06/2022</t>
  </si>
  <si>
    <t>103985</t>
  </si>
  <si>
    <t>JOELHO 45 GRAUS, PVC, SOLDÁVEL, DN 50MM, INSTALADO EM RAMAL DE DISTRIBUIÇÃO DE ÁGUA - FORNECIMENTO E INSTALAÇÃO. AF_06/2022</t>
  </si>
  <si>
    <t>103986</t>
  </si>
  <si>
    <t>CURVA 90 GRAUS, PVC, SOLDÁVEL, DN 50MM, INSTALADO EM RAMAL DE DISTRIBUIÇÃO DE ÁGUA - FORNECIMENTO E INSTALAÇÃO. AF_06/2022</t>
  </si>
  <si>
    <t>29,66</t>
  </si>
  <si>
    <t>103987</t>
  </si>
  <si>
    <t>CURVA 45 GRAUS, PVC, SOLDÁVEL, DN 50MM, INSTALADO EM RAMAL DE DISTRIBUIÇÃO DE ÁGUA - FORNECIMENTO E INSTALAÇÃO. AF_06/2022</t>
  </si>
  <si>
    <t>103988</t>
  </si>
  <si>
    <t>LUVA, PVC, SOLDÁVEL, DN 40MM, INSTALADO EM RAMAL DE DISTRIBUIÇÃO DE ÁGUA - FORNECIMENTO E INSTALAÇÃO. AF_06/2022</t>
  </si>
  <si>
    <t>103990</t>
  </si>
  <si>
    <t>UNIÃO, PVC, SOLDÁVEL, DN 40MM, INSTALADO EM RAMAL DE DISTRIBUIÇÃO DE ÁGUA - FORNECIMENTO E INSTALAÇÃO. AF_06/2022</t>
  </si>
  <si>
    <t>103991</t>
  </si>
  <si>
    <t>LUVA COM ROSCA, PVC, SOLDÁVEL, DN 40MM X 1.1/4, INSTALADO EM RAMAL DE DISTRIBUIÇÃO DE ÁGUA - FORNECIMENTO E INSTALAÇÃO. AF_06/2022</t>
  </si>
  <si>
    <t>19,56</t>
  </si>
  <si>
    <t>103992</t>
  </si>
  <si>
    <t>ADAPTADOR CURTO COM BOLSA E ROSCA PARA REGISTRO, PVC, SOLDÁVEL, DN 40MM X 1.1/4, INSTALADO EM RAMAL DE DISTRIBUIÇÃO DE ÁGUA - FORNECIMENTO E INSTALAÇÃO. AF_06/2022</t>
  </si>
  <si>
    <t>103993</t>
  </si>
  <si>
    <t>BUCHA DE REDUÇÃO, PVC, SOLDÁVEL, DN 40MM X 32MM, INSTALADO EM RAMAL DE DISTRIBUIÇÃO DE ÁGUA - FORNECIMENTO E INSTALAÇÃO. AF_06/2022</t>
  </si>
  <si>
    <t>103994</t>
  </si>
  <si>
    <t>ADAPTADOR CURTO COM BOLSA E ROSCA PARA REGISTRO, PVC, SOLDÁVEL, DN 40MM X 1.1/2, INSTALADO EM RAMAL DE DISTRIBUIÇÃO DE ÁGUA - FORNECIMENTO E INSTALAÇÃO. AF_06/2022</t>
  </si>
  <si>
    <t>103995</t>
  </si>
  <si>
    <t>LUVA, PVC, SOLDÁVEL, DN 50MM, INSTALADO EM RAMAL DE DISTRIBUIÇÃO DE ÁGUA - FORNECIMENTO E INSTALAÇÃO. AF_06/2022</t>
  </si>
  <si>
    <t>16,02</t>
  </si>
  <si>
    <t>103996</t>
  </si>
  <si>
    <t>LUVA DE CORRER, PVC, SOLDÁVEL, DN 50MM, INSTALADO EM RAMAL DE DISTRIBUIÇÃO DE ÁGUA - FORNECIMENTO E INSTALAÇÃO. AF_06/2022</t>
  </si>
  <si>
    <t>103997</t>
  </si>
  <si>
    <t>UNIÃO, PVC, SOLDÁVEL, DN 50MM, INSTALADO EM RAMAL DE DISTRIBUIÇÃO DE ÁGUA - FORNECIMENTO E INSTALAÇÃO. AF_06/2022</t>
  </si>
  <si>
    <t>41,97</t>
  </si>
  <si>
    <t>103998</t>
  </si>
  <si>
    <t>LUVA DE REDUÇÃO, PVC, SOLDÁVEL, DN 50MM X 25MM, INSTALADO EM RAMAL DE DISTRIBUIÇÃO DE ÁGUA   FORNECIMENTO E INSTALAÇÃO. AF_06/2022</t>
  </si>
  <si>
    <t>103999</t>
  </si>
  <si>
    <t>BUCHA DE REDUÇÃO, LONGA, PVC, SOLDÁVEL, DN 50 X 25 MM, INSTALADO EM RAMAL DE DISTRIBUIÇÃO DE ÁGUA - FORNECIMENTO E INSTALAÇÃO. AF_06/2022</t>
  </si>
  <si>
    <t>13,29</t>
  </si>
  <si>
    <t>104000</t>
  </si>
  <si>
    <t>LUVA COM ROSCA, PVC, SOLDÁVEL, DN 50MM X 1.1/2, INSTALADO EM RAMAL DE DISTRIBUIÇÃO DE ÁGUA - FORNECIMENTO E INSTALAÇÃO. AF_06/2022</t>
  </si>
  <si>
    <t>104001</t>
  </si>
  <si>
    <t>ADAPTADOR CURTO COM BOLSA E ROSCA PARA REGISTRO, PVC, SOLDÁVEL, DN 50MM X 1.1/2, INSTALADO EM RAMAL DE DISTRIBUIÇÃO DE ÁGUA - FORNECIMENTO E INSTALAÇÃO. AF_06/2022</t>
  </si>
  <si>
    <t>104002</t>
  </si>
  <si>
    <t>ADAPTADOR CURTO COM BOLSA E ROSCA PARA REGISTRO, PVC, SOLDÁVEL, DN 50MM X 1.1/4, INSTALADO EM RAMAL DE DISTRIBUIÇÃO DE ÁGUA - FORNECIMENTO E INSTALAÇÃO. AF_06/2022</t>
  </si>
  <si>
    <t>104003</t>
  </si>
  <si>
    <t>BUCHA DE REDUÇÃO , LONGA, PVC, SOLDÁVEL, DN 50 X 32 MM, INSTALADO EM RAMAL DE DISTRIBUIÇÃO DE ÁGUA - FORNECIMENTO E INSTALAÇÃO. AF_06/2022</t>
  </si>
  <si>
    <t>104004</t>
  </si>
  <si>
    <t>TE, PVC, SOLDÁVEL, DN 50MM, INSTALADO EM RAMAL DE DISTRIBUIÇÃO DE ÁGUA - FORNECIMENTO E INSTALAÇÃO. AF_06/2022</t>
  </si>
  <si>
    <t>104005</t>
  </si>
  <si>
    <t>TÊ DE REDUÇÃO, PVC, SOLDÁVEL, DN 50MM X 40MM, INSTALADO EM RAMAL DE DISTRIBUIÇÃO DE ÁGUA - FORNECIMENTO E INSTALAÇÃO. AF_06/2022</t>
  </si>
  <si>
    <t>104006</t>
  </si>
  <si>
    <t>TÊ DE REDUÇÃO, PVC, SOLDÁVEL, DN 50MM X 25MM, INSTALADO EM RAMAL DE DISTRIBUIÇÃO DE ÁGUA - FORNECIMENTO E INSTALAÇÃO. AF_06/2022</t>
  </si>
  <si>
    <t>104007</t>
  </si>
  <si>
    <t>TE DE REDUÇÃO, 90 GRAUS, PVC, SOLDÁVEL, DN 50 MM X 20 MM, INSTALADO EM RAMAL DE DISTRIBUIÇÃO DE ÁGUA - FORNECIMENTO E INSTALAÇÃO. AF_06/2022</t>
  </si>
  <si>
    <t>104008</t>
  </si>
  <si>
    <t>TE DE REDUÇÃO, 90 GRAUS, PVC, SOLDÁVEL, DN 50 MM X 32 MM, INSTALADO EM RAMAL DE DISTRIBUIÇÃO DE ÁGUA - FORNECIMENTO E INSTALAÇÃO. AF_06/2022</t>
  </si>
  <si>
    <t>104009</t>
  </si>
  <si>
    <t>BUCHA DE REDUÇÃO, CURTA, PVC, SOLDÁVEL, DN 50 X 40 MM, INSTALADO EM RAMAL DE DISTRIBUIÇÃO DE ÁGUA - FORNECIMENTO E INSTALAÇÃO. AF_06/2022</t>
  </si>
  <si>
    <t>104011</t>
  </si>
  <si>
    <t>TE, PVC, SOLDÁVEL, DN 40MM, INSTALADO EM RAMAL DE DISTRIBUIÇÃO DE ÁGUA - FORNECIMENTO E INSTALAÇÃO. AF_06/2022</t>
  </si>
  <si>
    <t>26,80</t>
  </si>
  <si>
    <t>104012</t>
  </si>
  <si>
    <t>TÊ DE REDUÇÃO, PVC, SOLDÁVEL, DN 40MM X 32MM, INSTALADO EM RAMAL DE DISTRIBUIÇÃO DE ÁGUA - FORNECIMENTO E INSTALAÇÃO. AF_06/2022</t>
  </si>
  <si>
    <t>104014</t>
  </si>
  <si>
    <t>BUCHA DE REDUÇÃO, LONGA, PVC, SOLDÁVEL, DN 40 X 25 MM, INSTALADO EM RAMAL DE DISTRIBUIÇÃO DE ÁGUA - FORNECIMENTO E INSTALAÇÃO. AF_06/2022</t>
  </si>
  <si>
    <t>104015</t>
  </si>
  <si>
    <t>TE DE REDUÇÃO, CPVC, SOLDÁVEL, DN 22 X 15 MM, INSTALADO EM RAMAL OU SUB-RAMAL DE ÁGUA - FORNECIMENTO E INSTALAÇÃO. AF_06/2022</t>
  </si>
  <si>
    <t>104016</t>
  </si>
  <si>
    <t>TE DE REDUÇÃO, CPVC, SOLDÁVEL, DN 28 X 22 MM, INSTALADO EM RAMAL OU SUB-RAMAL DE ÁGUA - FORNECIMENTO E INSTALAÇÃO. AF_06/2022</t>
  </si>
  <si>
    <t>24,18</t>
  </si>
  <si>
    <t>104017</t>
  </si>
  <si>
    <t>TE DE REDUÇÃO, CPVC, SOLDÁVEL, DN 35 X 28 MM, INSTALADO EM RAMAL OU SUB-RAMAL DE ÁGUA - FORNECIMENTO E INSTALAÇÃO. AF_06/2022</t>
  </si>
  <si>
    <t>104018</t>
  </si>
  <si>
    <t>104019</t>
  </si>
  <si>
    <t>TE DE REDUÇÃO, CPVC, SOLDÁVEL, DN 35 X 28 MM, INSTALADO EM RAMAL DE DISTRIBUIÇÃO DE ÁGUA - FORNECIMENTO E INSTALAÇÃO. AF_06/2022</t>
  </si>
  <si>
    <t>47,63</t>
  </si>
  <si>
    <t>104020</t>
  </si>
  <si>
    <t>TE DE REDUÇÃO, CPVC, SOLDÁVEL, DN 42 X 35 MM, INSTALADO EM PRUMADA DE ÁGUA - FORNECIMENTO E INSTALAÇÃO. AF_06/2022</t>
  </si>
  <si>
    <t>60,16</t>
  </si>
  <si>
    <t>104022</t>
  </si>
  <si>
    <t>TE, CPVC, SOLDÁVEL, DN  42MM, INSTALADO EM RAMAL DE DISTRIBUIÇÃO DE ÁGUA  FORNECIMENTO E INSTALAÇÃO. AF_06/2022</t>
  </si>
  <si>
    <t>104023</t>
  </si>
  <si>
    <t>JOELHO 90 GRAUS, CPVC, SOLDÁVEL, DN 42MM, INSTALADO EM RAMAL DE DISTRIBUIÇÃO DE ÁGUA  FORNECIMENTO E INSTALAÇÃO. AF_06/2022</t>
  </si>
  <si>
    <t>104024</t>
  </si>
  <si>
    <t>JOELHO 45 GRAUS, CPVC, SOLDÁVEL, DN 42MM, INSTALADO EM RAMAL DE DISTRIBUIÇÃO DE ÁGUA  FORNECIMENTO E INSTALAÇÃO. AF_06/2022</t>
  </si>
  <si>
    <t>43,57</t>
  </si>
  <si>
    <t>104025</t>
  </si>
  <si>
    <t>LUVA, CPVC, SOLDÁVEL, DN 42MM, INSTALADO EM RAMAL DE DISTRIBUIÇÃO DE ÁGUA  FORNECIMENTO E INSTALAÇÃO. AF_06/2022</t>
  </si>
  <si>
    <t>30,75</t>
  </si>
  <si>
    <t>104026</t>
  </si>
  <si>
    <t>LUVA DE CORRER, CPVC, SOLDÁVEL, DN 42MM, INSTALADO EM RAMAL DE DISTRIBUIÇÃO DE ÁGUA  FORNECIMENTO E INSTALAÇÃO. AF_06/2022</t>
  </si>
  <si>
    <t>44,89</t>
  </si>
  <si>
    <t>104027</t>
  </si>
  <si>
    <t>UNIÃO, CPVC, SOLDÁVEL, DN 42MM, INSTALADO EM RAMAL DE DISTRIBUIÇÃO DE ÁGUA   FORNECIMENTO E INSTALAÇÃO. AF_06/2022</t>
  </si>
  <si>
    <t>67,96</t>
  </si>
  <si>
    <t>104028</t>
  </si>
  <si>
    <t>LUVA DE TRANSIÇÃO, CPVC, SOLDÁVEL, DN42MM X 1.1/2, INSTALADO EM RAMAL DE DISTRIBUIÇÃO DE ÁGUA  FORNECIMENTO E INSTALAÇÃO. AF_06/2022</t>
  </si>
  <si>
    <t>138,54</t>
  </si>
  <si>
    <t>104029</t>
  </si>
  <si>
    <t>CONECTOR, CPVC, SOLDÁVEL, DN 42MM X 1.1/2, INSTALADO EM RAMAL DE DISTRIBUIÇÃO DE ÁGUA  FORNECIMENTO E INSTALAÇÃO. AF_06/2022</t>
  </si>
  <si>
    <t>104030</t>
  </si>
  <si>
    <t>TE DE REDUÇÃO, CPVC, SOLDÁVEL, DN 42 X 35 MM, INSTALADO EM RAMAL DE DISTRIBUIÇÃO DE ÁGUA - FORNECIMENTO E INSTALAÇÃO. AF_06/2022</t>
  </si>
  <si>
    <t>66,02</t>
  </si>
  <si>
    <t>104159</t>
  </si>
  <si>
    <t>LUVA DE CORRER, PVC, SOLDÁVEL, DN 40MM, INSTALADO EM RAMAL DE DISTRIBUIÇÃO DE ÁGUA  FORNECIMENTO E INSTALAÇÃO. AF_06/2022</t>
  </si>
  <si>
    <t>104167</t>
  </si>
  <si>
    <t>JOELHO 90 GRAUS, PVC, SERIE R, ÁGUA PLUVIAL, DN 150 MM, JUNTA ELÁSTICA, FORNECIDO E INSTALADO EM RAMAL DE ENCAMINHAMENTO. AF_06/2022</t>
  </si>
  <si>
    <t>128,30</t>
  </si>
  <si>
    <t>104168</t>
  </si>
  <si>
    <t>JOELHO 45 GRAUS, PVC, SERIE R, ÁGUA PLUVIAL, DN 150 MM, JUNTA ELÁSTICA, FORNECIDO E INSTALADO EM RAMAL DE ENCAMINHAMENTO. AF_06/2022</t>
  </si>
  <si>
    <t>124,69</t>
  </si>
  <si>
    <t>104169</t>
  </si>
  <si>
    <t>CURVA 87 GRAUS E 30 MINUTOS, PVC, SERIE R, ÁGUA PLUVIAL, DN 150 MM, JUNTA ELÁSTICA, FORNECIDO E INSTALADO EM RAMAL DE ENCAMINHAMENTO. AF_06/2022</t>
  </si>
  <si>
    <t>104170</t>
  </si>
  <si>
    <t>LUVA SIMPLES, PVC, SERIE R, ÁGUA PLUVIAL, DN 150 MM, JUNTA ELÁSTICA, FORNECIDO E INSTALADO EM RAMAL DE ENCAMINHAMENTO. AF_06/2022</t>
  </si>
  <si>
    <t>104171</t>
  </si>
  <si>
    <t>LUVA DE CORRER, PVC, SERIE R, ÁGUA PLUVIAL, DN 150 MM, JUNTA ELÁSTICA, FORNECIDO E INSTALADO EM RAMAL DE ENCAMINHAMENTO. AF_06/2022</t>
  </si>
  <si>
    <t>104,63</t>
  </si>
  <si>
    <t>104172</t>
  </si>
  <si>
    <t>TÊ DE INSPEÇÃO, PVC, SERIE R, ÁGUA PLUVIAL, DN 150 MM, JUNTA ELÁSTICA, FORNECIDO E INSTALADO EM RAMAL DE ENCAMINHAMENTO. AF_06/2022</t>
  </si>
  <si>
    <t>299,03</t>
  </si>
  <si>
    <t>104173</t>
  </si>
  <si>
    <t>REDUÇÃO EXCÊNTRICA, PVC, SERIE R, ÁGUA PLUVIAL, DN 150 X 100 MM, JUNTA ELÁSTICA, FORNECIDO E INSTALADO EM RAMAL DE ENCAMINHAMENTO. AF_06/2022</t>
  </si>
  <si>
    <t>89,28</t>
  </si>
  <si>
    <t>104174</t>
  </si>
  <si>
    <t>JUNÇÃO SIMPLES, PVC, SERIE R, ÁGUA PLUVIAL, DN 150 X 100 MM, JUNTA ELÁSTICA, FORNECIDO E INSTALADO EM RAMAL DE ENCAMINHAMENTO. AF_06/2022</t>
  </si>
  <si>
    <t>201,21</t>
  </si>
  <si>
    <t>104175</t>
  </si>
  <si>
    <t>TÊ, PVC, SERIE R, ÁGUA PLUVIAL, DN 150 X 100 MM, JUNTA ELÁSTICA, FORNECIDO E INSTALADO EM RAMAL DE ENCAMINHAMENTO. AF_06/2022</t>
  </si>
  <si>
    <t>104176</t>
  </si>
  <si>
    <t>JUNÇÃO SIMPLES, PVC, SERIE R, ÁGUA PLUVIAL, DN 150 X 150 MM, JUNTA ELÁSTICA, FORNECIDO E INSTALADO EM RAMAL DE ENCAMINHAMENTO. AF_06/2022</t>
  </si>
  <si>
    <t>267,44</t>
  </si>
  <si>
    <t>104177</t>
  </si>
  <si>
    <t>TÊ, PVC, SERIE R, ÁGUA PLUVIAL, DN 150 X 150 MM, JUNTA ELÁSTICA, FORNECIDO E INSTALADO EM RAMAL DE ENCAMINHAMENTO. AF_06/2022</t>
  </si>
  <si>
    <t>190,59</t>
  </si>
  <si>
    <t>104178</t>
  </si>
  <si>
    <t>CAP, PVC, SERIE R, ÁGUA PLUVIAL, DN 100 MM, JUNTA ELÁSTICA, FORNECIDO E INSTALADO EM RAMAL DE ENCAMINHAMENTO. AF_06/2022</t>
  </si>
  <si>
    <t>22,92</t>
  </si>
  <si>
    <t>104179</t>
  </si>
  <si>
    <t>CAP, PVC, SERIE R, ÁGUA PLUVIAL, DN 150 MM, JUNTA ELÁSTICA, FORNECIDO E INSTALADO EM RAMAL DE ENCAMINHAMENTO. AF_06/2022</t>
  </si>
  <si>
    <t>81,70</t>
  </si>
  <si>
    <t>104191</t>
  </si>
  <si>
    <t>BUCHA DE REDUÇÃO, PPR, DN 25 X 20 MM, INSTALADO EM RAMAL OU SUB-RAMAL DE ÁGUA - FORNECIMENTO E INSTALAÇÃO. AF_08/2022</t>
  </si>
  <si>
    <t>104192</t>
  </si>
  <si>
    <t>TÊ MISTURADOR, PPR, F M M, DN 25 X 25 MM, INSTALADO EM RAMAL OU SUB-RAMAL DE ÁGUA - FORNECIMENTO E INSTALAÇÃO. AF_08/2022</t>
  </si>
  <si>
    <t>104193</t>
  </si>
  <si>
    <t>JOELHO 45 GRAUS, PPR, F/ F, DN 90 MM, INSTALADO EM PRUMADA DE ÁGUA - FORNECIMENTO E INSTALAÇÃO. AF_08/2022</t>
  </si>
  <si>
    <t>184,03</t>
  </si>
  <si>
    <t>104196</t>
  </si>
  <si>
    <t>CURVA 90 GRAUS, PPR, DN 20 MM, INSTALADO EM RAMAL OU SUB-RAMAL DE ÁGUA - FORNECIMENTO E INSTALAÇÃO. AF_08/2022</t>
  </si>
  <si>
    <t>104197</t>
  </si>
  <si>
    <t>CURVA 90 GRAUS, PPR, DN 25 MM, INSTALADO EM RAMAL OU SUB-RAMAL DE ÁGUA - FORNECIMENTO E INSTALAÇÃO. AF_08/2022</t>
  </si>
  <si>
    <t>104198</t>
  </si>
  <si>
    <t>JOELHO 45 GRAUS, PPR, DN 20 MM, INSTALADO EM RAMAL OU SUB-RAMAL DE ÁGUA - FORNECIMENTO E INSTALAÇÃO. AF_08/2022</t>
  </si>
  <si>
    <t>8,08</t>
  </si>
  <si>
    <t>104199</t>
  </si>
  <si>
    <t>JOELHO 90 GRAUS, PPR, DN 20 MM, INSTALADO EM RAMAL OU SUB-RAMAL DE ÁGUA - FORNECIMENTO E INSTALAÇÃO. AF_08/2022</t>
  </si>
  <si>
    <t>104200</t>
  </si>
  <si>
    <t>LUVA, PPR, DN 20 MM, INSTALADO EM RAMAL OU SUB-RAMAL DE ÁGUA - FORNECIMENTO E INSTALAÇÃO. AF_08/2022</t>
  </si>
  <si>
    <t>104201</t>
  </si>
  <si>
    <t>TÊ MISTURADOR, PPR, F M M, DN 20 X 20 MM, INSTALADO EM RAMAL OU SUB-RAMAL DE ÁGUA - FORNECIMENTO E INSTALAÇÃO. AF_08/2022</t>
  </si>
  <si>
    <t>104202</t>
  </si>
  <si>
    <t>TÊ NORMAL, PPR, 90 GRAUS, DN 20 X 20 X 20 MM, INSTALADO EM RAMAL OU SUB-RAMAL DE ÁGUA - FORNECIMENTO E INSTALAÇÃO. AF_08/2022</t>
  </si>
  <si>
    <t>104317</t>
  </si>
  <si>
    <t>JOELHO 90 GRAUS, PVC, SOLDÁVEL, DN 20 MM, INSTALADO EM DRENO DE AR CONDICIONADO - FORNECIMENTO E INSTALAÇÃO. AF_08/2022</t>
  </si>
  <si>
    <t>104318</t>
  </si>
  <si>
    <t>JOELHO 45 GRAUS, PVC, SOLDÁVEL, DN 20 MM, INSTALADO EM DRENO DE AR CONDICIONADO - FORNECIMENTO E INSTALAÇÃO. AF_08/2022</t>
  </si>
  <si>
    <t>7,66</t>
  </si>
  <si>
    <t>104319</t>
  </si>
  <si>
    <t>JOELHO 90 GRAUS, PVC, SOLDÁVEL, DN 32 MM, INSTALADO EM DRENO DE AR CONDICIONADO - FORNECIMENTO E INSTALAÇÃO. AF_08/2022</t>
  </si>
  <si>
    <t>104320</t>
  </si>
  <si>
    <t>JOELHO 45 GRAUS, PVC, SOLDÁVEL, DN 32 MM, INSTALADO EM DRENO DE AR CONDICIONADO - FORNECIMENTO E INSTALAÇÃO. AF_08/2022</t>
  </si>
  <si>
    <t>104321</t>
  </si>
  <si>
    <t>LUVA, PVC, SOLDÁVEL, DN 20 MM, INSTALADO EM DRENO DE AR CONDICIONADO - FORNECIMENTO E INSTALAÇÃO. AF_08/2022</t>
  </si>
  <si>
    <t>104322</t>
  </si>
  <si>
    <t>LUVA, PVC, SOLDÁVEL, DN 32 MM, INSTALADO EM DRENO DE AR CONDICIONADO - FORNECIMENTO E INSTALAÇÃO. AF_08/2022</t>
  </si>
  <si>
    <t>104323</t>
  </si>
  <si>
    <t>TE, PVC, SOLDÁVEL, DN 20 MM, INSTALADO EM DRENO DE AR CONDICIONADO - FORNECIMENTO E INSTALAÇÃO. AF_08/2022</t>
  </si>
  <si>
    <t>104324</t>
  </si>
  <si>
    <t>TE, PVC, SOLDÁVEL, DN 32 MM, INSTALADO EM DRENO DE AR CONDICIONADO - FORNECIMENTO E INSTALAÇÃO. AF_08/2022</t>
  </si>
  <si>
    <t>104341</t>
  </si>
  <si>
    <t>BUCHA DE REDUÇÃO LONGA, PVC, SÉRIE NORMAL, ESGOTO PREDIAL, DN 50 X 40 MM, JUNTA SOLDÁVEL E ELÁSTICA, FORNECIDO E INSTALADO EM RAMAL DE DESCARGA OU RAMAL DE ESGOTO SANITÁRIO. AF_08/2022</t>
  </si>
  <si>
    <t>104343</t>
  </si>
  <si>
    <t>JUNÇÃO DE REDUÇÃO INVERTIDA, PVC, SÉRIE NORMAL, ESGOTO PREDIAL, DN 75 X 50 MM, JUNTA ELÁSTICA, FORNECIDO E INSTALADO EM RAMAL DE DESCARGA OU RAMAL DE ESGOTO SANITÁRIO. AF_08/2022</t>
  </si>
  <si>
    <t>104344</t>
  </si>
  <si>
    <t>TE, PVC, SÉRIE NORMAL, ESGOTO PREDIAL, DN 100 X 50 MM, JUNTA ELÁSTICA, FORNECIDO E INSTALADO EM RAMAL DE DESCARGA OU RAMAL DE ESGOTO SANITÁRIO. AF_08/2022</t>
  </si>
  <si>
    <t>104345</t>
  </si>
  <si>
    <t>JUNÇÃO DE REDUÇÃO INVERTIDA, PVC, SÉRIE NORMAL, ESGOTO PREDIAL, DN 100 X 50 MM, JUNTA ELÁSTICA, FORNECIDO E INSTALADO EM RAMAL DE DESCARGA OU RAMAL DE ESGOTO SANITÁRIO. AF_08/2022</t>
  </si>
  <si>
    <t>44,92</t>
  </si>
  <si>
    <t>104346</t>
  </si>
  <si>
    <t>TE, PVC, SÉRIE NORMAL, ESGOTO PREDIAL, DN 100 X 75 MM, JUNTA ELÁSTICA, FORNECIDO E INSTALADO EM RAMAL DE DESCARGA OU RAMAL DE ESGOTO SANITÁRIO. AF_08/2022</t>
  </si>
  <si>
    <t>47,13</t>
  </si>
  <si>
    <t>104347</t>
  </si>
  <si>
    <t>JUNÇÃO DE REDUCAO INVERTIDA, PVC, SÉRIE NORMAL, ESGOTO PREDIAL, DN 100 X 75 MM, JUNTA ELÁSTICA, FORNECIDO E INSTALADO EM RAMAL DE DESCARGA OU RAMAL DE ESGOTO SANITÁRIO. AF_08/2022</t>
  </si>
  <si>
    <t>104348</t>
  </si>
  <si>
    <t>TERMINAL DE VENTILAÇÃO, PVC, SÉRIE NORMAL, ESGOTO PREDIAL, DN 50 MM, JUNTA SOLDÁVEL, FORNECIDO E INSTALADO EM PRUMADA DE ESGOTO SANITÁRIO OU VENTILAÇÃO. AF_08/2022</t>
  </si>
  <si>
    <t>104350</t>
  </si>
  <si>
    <t>JUNÇÃO DE REDUÇÃO INVERTIDA, PVC, SÉRIE NORMAL, ESGOTO PREDIAL, DN 75 X 50 MM, JUNTA ELÁSTICA, FORNECIDO E INSTALADO EM PRUMADA DE ESGOTO SANITÁRIO OU VENTILAÇÃO. AF_08/2022</t>
  </si>
  <si>
    <t>104351</t>
  </si>
  <si>
    <t>TERMINAL DE VENTILAÇÃO, PVC, SÉRIE NORMAL, ESGOTO PREDIAL, DN 75 MM, JUNTA SOLDÁVEL, FORNECIDO E INSTALADO EM PRUMADA DE ESGOTO SANITÁRIO OU VENTILAÇÃO. AF_08/2022</t>
  </si>
  <si>
    <t>104352</t>
  </si>
  <si>
    <t>TE, PVC, SÉRIE NORMAL, ESGOTO PREDIAL, DN 100 X 50 MM, JUNTA ELÁSTICA, FORNECIDO E INSTALADO EM PRUMADA DE ESGOTO SANITÁRIO OU VENTILAÇÃO. AF_08/2022</t>
  </si>
  <si>
    <t>41,28</t>
  </si>
  <si>
    <t>104353</t>
  </si>
  <si>
    <t>JUNÇÃO DE REDUÇÃO INVERTIDA, PVC, SÉRIE NORMAL, ESGOTO PREDIAL, DN 100 X 50 MM, JUNTA ELÁSTICA, FORNECIDO E INSTALADO EM PRUMADA DE ESGOTO SANITÁRIO OU VENTILAÇÃO. AF_08/2022</t>
  </si>
  <si>
    <t>104354</t>
  </si>
  <si>
    <t>TE, PVC, SÉRIE NORMAL, ESGOTO PREDIAL, DN 100 X 75 MM, JUNTA ELÁSTICA, FORNECIDO E INSTALADO EM PRUMADA DE ESGOTO SANITÁRIO OU VENTILAÇÃO. AF_08/2022</t>
  </si>
  <si>
    <t>104355</t>
  </si>
  <si>
    <t>JUNÇÃO DE REDUCAO INVERTIDA, PVC, SÉRIE NORMAL, ESGOTO PREDIAL, DN 100 X 75 MM, JUNTA ELÁSTICA, FORNECIDO E INSTALADO EM PRUMADA DE ESGOTO SANITÁRIO OU VENTILAÇÃO. AF_08/2022</t>
  </si>
  <si>
    <t>104356</t>
  </si>
  <si>
    <t>TERMINAL DE VENTILAÇÃO, PVC, SÉRIE NORMAL, ESGOTO PREDIAL, DN 100 MM, JUNTA SOLDÁVEL, FORNECIDO E INSTALADO EM PRUMADA DE ESGOTO SANITÁRIO OU VENTILAÇÃO. AF_08/2022</t>
  </si>
  <si>
    <t>104357</t>
  </si>
  <si>
    <t>CAP, PVC, SÉRIE NORMAL, ESGOTO PREDIAL, DN 100 MM, JUNTA ELÁSTICA, FORNECIDO E INSTALADO EM SUBCOLETOR AÉREO DE ESGOTO SANITÁRIO. AF_08/2022</t>
  </si>
  <si>
    <t>129,66</t>
  </si>
  <si>
    <t>241,32</t>
  </si>
  <si>
    <t>647,32</t>
  </si>
  <si>
    <t>186,57</t>
  </si>
  <si>
    <t>292,72</t>
  </si>
  <si>
    <t>567,49</t>
  </si>
  <si>
    <t>787,62</t>
  </si>
  <si>
    <t>923,59</t>
  </si>
  <si>
    <t>232,71</t>
  </si>
  <si>
    <t>429,71</t>
  </si>
  <si>
    <t>611,81</t>
  </si>
  <si>
    <t>715,57</t>
  </si>
  <si>
    <t>369,85</t>
  </si>
  <si>
    <t>642,94</t>
  </si>
  <si>
    <t>1.060,54</t>
  </si>
  <si>
    <t>263,14</t>
  </si>
  <si>
    <t>182,50</t>
  </si>
  <si>
    <t>285,72</t>
  </si>
  <si>
    <t>551,78</t>
  </si>
  <si>
    <t>766,08</t>
  </si>
  <si>
    <t>895,73</t>
  </si>
  <si>
    <t>228,27</t>
  </si>
  <si>
    <t>597,69</t>
  </si>
  <si>
    <t>696,49</t>
  </si>
  <si>
    <t>4,43</t>
  </si>
  <si>
    <t>5,65</t>
  </si>
  <si>
    <t>286,04</t>
  </si>
  <si>
    <t>487,90</t>
  </si>
  <si>
    <t>496,54</t>
  </si>
  <si>
    <t>1.003,01</t>
  </si>
  <si>
    <t>1.128,85</t>
  </si>
  <si>
    <t>355,85</t>
  </si>
  <si>
    <t>488,84</t>
  </si>
  <si>
    <t>790,45</t>
  </si>
  <si>
    <t>1.018,57</t>
  </si>
  <si>
    <t>2.849,41</t>
  </si>
  <si>
    <t>5.254,25</t>
  </si>
  <si>
    <t>656,52</t>
  </si>
  <si>
    <t>930,79</t>
  </si>
  <si>
    <t>CAIXA SIFONADA, PVC, DN 100 X 100 X 50 MM, FORNECIDA E INSTALADA EM RAMAIS DE ENCAMINHAMENTO DE ÁGUA PLUVIAL. AF_06/2022</t>
  </si>
  <si>
    <t>41,16</t>
  </si>
  <si>
    <t>CAIXA SIFONADA, PVC, DN 150 X 185 X 75 MM, FORNECIDA E INSTALADA EM RAMAIS DE ENCAMINHAMENTO DE ÁGUA PLUVIAL. AF_06/2022</t>
  </si>
  <si>
    <t>RALO SIFONADO, PVC, DN 100 X 40 MM, JUNTA SOLDÁVEL, FORNECIDO E INSTALADO EM RAMAIS DE ENCAMINHAMENTO DE ÁGUA PLUVIAL. AF_06/2022</t>
  </si>
  <si>
    <t>CAIXA SIFONADA, PVC, DN 100 X 100 X 50 MM, JUNTA ELÁSTICA, FORNECIDA E INSTALADA EM RAMAL DE DESCARGA OU EM RAMAL DE ESGOTO SANITÁRIO. AF_08/2022</t>
  </si>
  <si>
    <t>50,56</t>
  </si>
  <si>
    <t>CAIXA SIFONADA, PVC, DN 150 X 185 X 75 MM, JUNTA ELÁSTICA, FORNECIDA E INSTALADA EM RAMAL DE DESCARGA OU EM RAMAL DE ESGOTO SANITÁRIO. AF_08/2022</t>
  </si>
  <si>
    <t>RALO SIFONADO, PVC, DN 100 X 40 MM, JUNTA SOLDÁVEL, FORNECIDO E INSTALADO EM RAMAL DE DESCARGA OU EM RAMAL DE ESGOTO SANITÁRIO. AF_08/2022</t>
  </si>
  <si>
    <t>RALO SECO, PVC, DN 100 X 40 MM, JUNTA SOLDÁVEL, FORNECIDO E INSTALADO EM RAMAL DE DESCARGA OU EM RAMAL DE ESGOTO SANITÁRIO. AF_08/2022</t>
  </si>
  <si>
    <t>104326</t>
  </si>
  <si>
    <t>RALO SECO CÔNICO, PVC, DN 100 X 40 MM, JUNTA SOLDÁVEL, FORNECIDO E INSTALADO EM RAMAL DE DESCARGA OU EM RAMAL DE ESGOTO SANITÁRIO. AF_08/2022</t>
  </si>
  <si>
    <t>104327</t>
  </si>
  <si>
    <t>RALO SIFONADO REDONDO, PVC, DN 100 X 40 MM, JUNTA SOLDÁVEL, FORNECIDO E INSTALADO EM RAMAL DE DESCARGA OU EM RAMAL DE ESGOTO SANITÁRIO. AF_08/2022</t>
  </si>
  <si>
    <t>104328</t>
  </si>
  <si>
    <t>CAIXA SIFONADA, COM GRELHA QUADRADA, PVC, DN 150 X 150 X 50 MM, JUNTA SOLDÁVEL, FORNECIDA E INSTALADA EM RAMAL DE DESCARGA OU EM RAMAL DE ESGOTO SANITÁRIO. AF_08/2022</t>
  </si>
  <si>
    <t>72,64</t>
  </si>
  <si>
    <t>104329</t>
  </si>
  <si>
    <t>CAIXA SIFONADA, COM GRELHA REDONDA, PVC, DN 150 X 150 X 50 MM, JUNTA SOLDÁVEL, FORNECIDA E INSTALADA EM RAMAL DE DESCARGA OU EM RAMAL DE ESGOTO SANITÁRIO. AF_08/2022</t>
  </si>
  <si>
    <t>694,70</t>
  </si>
  <si>
    <t>485,16</t>
  </si>
  <si>
    <t>504,09</t>
  </si>
  <si>
    <t>288,18</t>
  </si>
  <si>
    <t>130,53</t>
  </si>
  <si>
    <t>141,15</t>
  </si>
  <si>
    <t>404,43</t>
  </si>
  <si>
    <t>95,99</t>
  </si>
  <si>
    <t>104,55</t>
  </si>
  <si>
    <t>472,56</t>
  </si>
  <si>
    <t>766,61</t>
  </si>
  <si>
    <t>712,81</t>
  </si>
  <si>
    <t>299,43</t>
  </si>
  <si>
    <t>377,95</t>
  </si>
  <si>
    <t>357,76</t>
  </si>
  <si>
    <t>247,16</t>
  </si>
  <si>
    <t>296,13</t>
  </si>
  <si>
    <t>337,83</t>
  </si>
  <si>
    <t>140,72</t>
  </si>
  <si>
    <t>326,38</t>
  </si>
  <si>
    <t>60,50</t>
  </si>
  <si>
    <t>387,62</t>
  </si>
  <si>
    <t>102,94</t>
  </si>
  <si>
    <t>114,92</t>
  </si>
  <si>
    <t>23,08</t>
  </si>
  <si>
    <t>917,27</t>
  </si>
  <si>
    <t>762,04</t>
  </si>
  <si>
    <t>739,97</t>
  </si>
  <si>
    <t>1.099,87</t>
  </si>
  <si>
    <t>562,80</t>
  </si>
  <si>
    <t>540,73</t>
  </si>
  <si>
    <t>571,43</t>
  </si>
  <si>
    <t>549,36</t>
  </si>
  <si>
    <t>365,82</t>
  </si>
  <si>
    <t>343,75</t>
  </si>
  <si>
    <t>333,45</t>
  </si>
  <si>
    <t>485,05</t>
  </si>
  <si>
    <t>577,11</t>
  </si>
  <si>
    <t>419,47</t>
  </si>
  <si>
    <t>409,17</t>
  </si>
  <si>
    <t>400,60</t>
  </si>
  <si>
    <t>792,74</t>
  </si>
  <si>
    <t>290,64</t>
  </si>
  <si>
    <t>682,78</t>
  </si>
  <si>
    <t>389,86</t>
  </si>
  <si>
    <t>1.408,27</t>
  </si>
  <si>
    <t>1.092,26</t>
  </si>
  <si>
    <t>244,75</t>
  </si>
  <si>
    <t>234,45</t>
  </si>
  <si>
    <t>1.576,02</t>
  </si>
  <si>
    <t>740,13</t>
  </si>
  <si>
    <t>1.249,09</t>
  </si>
  <si>
    <t>1.621,63</t>
  </si>
  <si>
    <t>286,06</t>
  </si>
  <si>
    <t>295,37</t>
  </si>
  <si>
    <t>745,13</t>
  </si>
  <si>
    <t>754,44</t>
  </si>
  <si>
    <t>65,30</t>
  </si>
  <si>
    <t>106,67</t>
  </si>
  <si>
    <t>80,23</t>
  </si>
  <si>
    <t>249,33</t>
  </si>
  <si>
    <t>52,68</t>
  </si>
  <si>
    <t>532,89</t>
  </si>
  <si>
    <t>42,35</t>
  </si>
  <si>
    <t>270,59</t>
  </si>
  <si>
    <t>100853</t>
  </si>
  <si>
    <t>TORNEIRA CROMADA DE MESA PARA LAVATORIO, TIPO MONOCOMANDO. AF_01/2020</t>
  </si>
  <si>
    <t>278,07</t>
  </si>
  <si>
    <t>1.431,78</t>
  </si>
  <si>
    <t>421,11</t>
  </si>
  <si>
    <t>661,67</t>
  </si>
  <si>
    <t>987,39</t>
  </si>
  <si>
    <t>92,10</t>
  </si>
  <si>
    <t>586,88</t>
  </si>
  <si>
    <t>645,61</t>
  </si>
  <si>
    <t>577,92</t>
  </si>
  <si>
    <t>301,20</t>
  </si>
  <si>
    <t>320,56</t>
  </si>
  <si>
    <t>343,33</t>
  </si>
  <si>
    <t>287,27</t>
  </si>
  <si>
    <t>310,91</t>
  </si>
  <si>
    <t>326,00</t>
  </si>
  <si>
    <t>335,42</t>
  </si>
  <si>
    <t>1.066,06</t>
  </si>
  <si>
    <t>637,33</t>
  </si>
  <si>
    <t>TANQUE SÉPTICO CIRCULAR, EM CONCRETO PRÉ-MOLDADO, DIÂMETRO INTERNO = 1,10 M, ALTURA INTERNA = 2,50 M, VOLUME ÚTIL: 2138,2 L (PARA 5 CONTRIBUINTES). AF_12/2020_PA</t>
  </si>
  <si>
    <t>1.567,67</t>
  </si>
  <si>
    <t>TANQUE SÉPTICO CIRCULAR, EM CONCRETO PRÉ-MOLDADO, DIÂMETRO INTERNO = 1,40 M, ALTURA INTERNA = 2,50 M, VOLUME ÚTIL: 3463,6 L (PARA 13 CONTRIBUINTES). AF_12/2020_PA</t>
  </si>
  <si>
    <t>2.148,24</t>
  </si>
  <si>
    <t>TANQUE SÉPTICO CIRCULAR, EM CONCRETO PRÉ-MOLDADO, DIÂMETRO INTERNO = 1,88 M, ALTURA INTERNA = 2,50 M, VOLUME ÚTIL: 6245,8 L (PARA 32 CONTRIBUINTES). AF_12/2020_PA</t>
  </si>
  <si>
    <t>3.411,65</t>
  </si>
  <si>
    <t>TANQUE SÉPTICO CIRCULAR, EM CONCRETO PRÉ-MOLDADO, DIÂMETRO INTERNO = 2,38 M, ALTURA INTERNA = 2,50 M, VOLUME ÚTIL: 10009,8 L (PARA 69 CONTRIBUINTES). AF_12/2020_PA</t>
  </si>
  <si>
    <t>4.645,37</t>
  </si>
  <si>
    <t>TANQUE SÉPTICO CIRCULAR, EM CONCRETO PRÉ-MOLDADO, DIÂMETRO INTERNO = 2,38 M, ALTURA INTERNA = 3,0 M, VOLUME ÚTIL: 12234,2 L (PARA 86 CONTRIBUINTES). AF_12/2020_PA</t>
  </si>
  <si>
    <t>5.387,08</t>
  </si>
  <si>
    <t>TANQUE SÉPTICO CIRCULAR, EM CONCRETO PRÉ-MOLDADO, DIÂMETRO INTERNO = 2,88 M, ALTURA INTERNA = 2,50 M, VOLUME ÚTIL: 14657,4 L (PARA 105 CONTRIBUINTES). AF_12/2020_PA</t>
  </si>
  <si>
    <t>6.436,43</t>
  </si>
  <si>
    <t>FILTRO ANAERÓBIO CIRCULAR, EM CONCRETO PRÉ-MOLDADO, DIÂMETRO INTERNO = 1,10 M, ALTURA INTERNA = 1,50 M, VOLUME ÚTIL: 1140,4 L (PARA 5 CONTRIBUINTES). AF_12/2020_PA</t>
  </si>
  <si>
    <t>1.386,08</t>
  </si>
  <si>
    <t>FILTRO ANAERÓBIO CIRCULAR, EM CONCRETO PRÉ-MOLDADO, DIÂMETRO INTERNO = 1,88 M, ALTURA INTERNA = 1,50 M, VOLUME ÚTIL: 3331,1 L (PARA 19 CONTRIBUINTES). AF_12/2020_PA</t>
  </si>
  <si>
    <t>2.910,96</t>
  </si>
  <si>
    <t>FILTRO ANAERÓBIO CIRCULAR, EM CONCRETO PRÉ-MOLDADO, DIÂMETRO INTERNO = 2,38 M, ALTURA INTERNA = 1,50 M, VOLUME ÚTIL: 5338,6 L (PARA 34 CONTRIBUINTES). AF_12/2020_PA</t>
  </si>
  <si>
    <t>4.083,70</t>
  </si>
  <si>
    <t>FILTRO ANAERÓBIO CIRCULAR, EM CONCRETO PRÉ-MOLDADO, DIÂMETRO INTERNO = 2,88 M, ALTURA INTERNA = 1,50 M, VOLUME ÚTIL: 7817,3 L (PARA 75 CONTRIBUINTES). AF_12/2020_PA</t>
  </si>
  <si>
    <t>5.690,01</t>
  </si>
  <si>
    <t>SUMIDOURO CIRCULAR, EM CONCRETO PRÉ-MOLDADO, DIÂMETRO INTERNO = 1,88 M, ALTURA INTERNA = 2,00 M, ÁREA DE INFILTRAÇÃO: 13,1 M² (PARA 5 CONTRIBUINTES). AF_12/2020_PA</t>
  </si>
  <si>
    <t>2.307,22</t>
  </si>
  <si>
    <t>SUMIDOURO CIRCULAR, EM CONCRETO PRÉ-MOLDADO, DIÂMETRO INTERNO = 2,38 M, ALTURA INTERNA = 2,50 M, ÁREA DE INFILTRAÇÃO: 21,3 M² (PARA 8 CONTRIBUINTES). AF_12/2020_PA</t>
  </si>
  <si>
    <t>3.513,37</t>
  </si>
  <si>
    <t>SUMIDOURO CIRCULAR, EM CONCRETO PRÉ-MOLDADO, DIÂMETRO INTERNO = 2,38 M, ALTURA INTERNA = 3,0 M, ÁREA DE INFILTRAÇÃO: 25 M² (PARA 10 CONTRIBUINTES). AF_12/2020_PA</t>
  </si>
  <si>
    <t>4.029,66</t>
  </si>
  <si>
    <t>SUMIDOURO CIRCULAR, EM CONCRETO PRÉ-MOLDADO, DIÂMETRO INTERNO = 2,88 M, ALTURA INTERNA = 3,0 M, ÁREA DE INFILTRAÇÃO: 31,4 M² (PARA 12 CONTRIBUINTES). AF_12/2020_PA</t>
  </si>
  <si>
    <t>5.581,89</t>
  </si>
  <si>
    <t>TANQUE SÉPTICO RETANGULAR, EM ALVENARIA COM TIJOLOS CERÂMICOS MACIÇOS, DIMENSÕES INTERNAS: 1,0 X 2,0 X H=1,4 M, VOLUME ÚTIL: 2000 L (PARA 5 CONTRIBUINTES). AF_12/2020</t>
  </si>
  <si>
    <t>4.602,33</t>
  </si>
  <si>
    <t>TANQUE SÉPTICO RETANGULAR, EM ALVENARIA COM TIJOLOS CERÂMICOS MACIÇOS, DIMENSÕES INTERNAS: 1,2 X 2,4 X H=1,6 M, VOLUME ÚTIL: 3456 L (PARA 13 CONTRIBUINTES). AF_12/2020</t>
  </si>
  <si>
    <t>6.131,45</t>
  </si>
  <si>
    <t>TANQUE SÉPTICO RETANGULAR, EM ALVENARIA COM TIJOLOS CERÂMICOS MACIÇOS, DIMENSÕES INTERNAS: 1,4 X 3,2 X H=1,8 M, VOLUME ÚTIL: 6272 L (PARA 32 CONTRIBUINTES). AF_12/2020</t>
  </si>
  <si>
    <t>8.655,82</t>
  </si>
  <si>
    <t>TANQUE SÉPTICO RETANGULAR, EM ALVENARIA COM TIJOLOS CERÂMICOS MACIÇOS, DIMENSÕES INTERNAS: 1,6 X 4,4 X H=1,8 M, VOLUME ÚTIL: 9856 L (PARA 68 CONTRIBUINTES). AF_12/2020</t>
  </si>
  <si>
    <t>11.630,11</t>
  </si>
  <si>
    <t>TANQUE SÉPTICO RETANGULAR, EM ALVENARIA COM TIJOLOS CERÂMICOS MACIÇOS, DIMENSÕES INTERNAS: 1,6 X 4,8 X H=2,0 M, VOLUME ÚTIL: 12288 L (PARA 86 CONTRIBUINTES). AF_12/2020</t>
  </si>
  <si>
    <t>13.288,88</t>
  </si>
  <si>
    <t>TANQUE SÉPTICO RETANGULAR, EM ALVENARIA COM TIJOLOS CERÂMICOS MACIÇOS, DIMENSÕES INTERNAS: 1,6 X 4,6 X H=2,4 M, VOLUME ÚTIL: 14720 L (PARA 105 CONTRIBUINTES). AF_12/2020</t>
  </si>
  <si>
    <t>14.503,70</t>
  </si>
  <si>
    <t>FILTRO ANAERÓBIO RETANGULAR, EM ALVENARIA COM TIJOLOS CERÂMICOS MACIÇOS, DIMENSÕES INTERNAS: 0,8 X 1,2 X H=1,67 M, VOLUME ÚTIL: 1152 L (PARA 5 CONTRIBUINTES). AF_12/2020</t>
  </si>
  <si>
    <t>3.866,69</t>
  </si>
  <si>
    <t>FILTRO ANAERÓBIO RETANGULAR, EM ALVENARIA COM TIJOLOS CERÂMICOS MACIÇOS, DIMENSÕES INTERNAS: 1,2 X 1,8 X H=1,67 M, VOLUME ÚTIL: 2592 L (PARA 13 CONTRIBUINTES). AF_12/2020</t>
  </si>
  <si>
    <t>6.035,94</t>
  </si>
  <si>
    <t>FILTRO ANAERÓBIO RETANGULAR, EM ALVENARIA COM TIJOLOS CERÂMICOS MACIÇOS, DIMENSÕES INTERNAS: 1,4 X 3,0 X H=1,67 M, VOLUME ÚTIL: 5040 L (PARA 32 CONTRIBUINTES). AF_12/2020</t>
  </si>
  <si>
    <t>9.351,07</t>
  </si>
  <si>
    <t>FILTRO ANAERÓBIO RETANGULAR, EM ALVENARIA COM TIJOLOS CERÂMICOS MACIÇOS, DIMENSÕES INTERNAS: 1,4 X 4,2 X H=1,67 M, VOLUME ÚTIL: 7056 L (PARA 67 CONTRIBUINTES). AF_12/2020</t>
  </si>
  <si>
    <t>12.146,72</t>
  </si>
  <si>
    <t>FILTRO ANAERÓBIO RETANGULAR, EM ALVENARIA COM TIJOLOS CERÂMICOS MACIÇOS, DIMENSÕES INTERNAS: 1,6 X 4,6 X H=1,67 M, VOLUME ÚTIL: 8832 L (PARA 84 CONTRIBUINTES). AF_12/2020</t>
  </si>
  <si>
    <t>13.985,96</t>
  </si>
  <si>
    <t>FILTRO ANAERÓBIO RETANGULAR, EM ALVENARIA COM TIJOLOS CERÂMICOS MACIÇOS, DIMENSÕES INTERNAS: 1,6 X 5,6 X H=1,67 M, VOLUME ÚTIL: 10752 L (PARA 103 CONTRIBUINTES). AF_12/2020</t>
  </si>
  <si>
    <t>16.456,63</t>
  </si>
  <si>
    <t>SUMIDOURO RETANGULAR, EM ALVENARIA COM TIJOLOS CERÂMICOS MACIÇOS, DIMENSÕES INTERNAS: 0,8 X 1,4 X H=3,0 M, ÁREA DE INFILTRAÇÃO: 13,2 M² (PARA 5 CONTRIBUINTES). AF_12/2020</t>
  </si>
  <si>
    <t>4.282,70</t>
  </si>
  <si>
    <t>SUMIDOURO RETANGULAR, EM ALVENARIA COM TIJOLOS CERÂMICOS MACIÇOS, DIMENSÕES INTERNAS: 1,0 X 3,0 X H=3,0 M, ÁREA DE INFILTRAÇÃO: 25 M² (PARA 10 CONTRIBUINTES). AF_12/2020</t>
  </si>
  <si>
    <t>7.484,22</t>
  </si>
  <si>
    <t>SUMIDOURO RETANGULAR, EM ALVENARIA COM TIJOLOS CERÂMICOS MACIÇOS, DIMENSÕES INTERNAS: 1,6 X 3,4 X H=3,0 M, ÁREA DE INFILTRAÇÃO: 32,9 M² (PARA 13 CONTRIBUINTES). AF_12/2020</t>
  </si>
  <si>
    <t>9.595,36</t>
  </si>
  <si>
    <t>SUMIDOURO RETANGULAR, EM ALVENARIA COM TIJOLOS CERÂMICOS MACIÇOS, DIMENSÕES INTERNAS: 1,6 X 5,8 X H=3,0 M, ÁREA DE INFILTRAÇÃO: 50 M² (PARA 20 CONTRIBUINTES). AF_12/2020</t>
  </si>
  <si>
    <t>14.193,26</t>
  </si>
  <si>
    <t>TANQUE SÉPTICO RETANGULAR, EM ALVENARIA COM BLOCOS DE CONCRETO, DIMENSÕES INTERNAS: 1,0 X 2,0 X H=1,4 M, VOLUME ÚTIL: 2000 L (PARA 5 CONTRIBUINTES). AF_12/2020</t>
  </si>
  <si>
    <t>3.459,23</t>
  </si>
  <si>
    <t>TANQUE SÉPTICO RETANGULAR, EM ALVENARIA COM BLOCOS DE CONCRETO, DIMENSÕES INTERNAS: 1,2 X 2,4 X H=1,6 M, VOLUME ÚTIL: 3456 L (PARA 13 CONTRIBUINTES). AF_12/2020</t>
  </si>
  <si>
    <t>4.558,38</t>
  </si>
  <si>
    <t>TANQUE SÉPTICO RETANGULAR, EM ALVENARIA COM BLOCOS DE CONCRETO, DIMENSÕES INTERNAS: 1,4 X 3,2 X H=1,8 M, VOLUME ÚTIL: 6272 L (PARA 32 CONTRIBUINTES). AF_12/2020</t>
  </si>
  <si>
    <t>6.389,81</t>
  </si>
  <si>
    <t>TANQUE SÉPTICO RETANGULAR, EM ALVENARIA COM BLOCOS DE CONCRETO, DIMENSÕES INTERNAS: 1,6 X 4,4 X H=1,8 M, VOLUME ÚTIL: 9856 L (PARA 68 CONTRIBUINTES). AF_12/2020</t>
  </si>
  <si>
    <t>8.678,81</t>
  </si>
  <si>
    <t>TANQUE SÉPTICO RETANGULAR, EM ALVENARIA COM BLOCOS DE CONCRETO, DIMENSÕES INTERNAS: 1,6 X 4,8 X H=2,0 M, VOLUME ÚTIL: 12288 L (PARA 86 CONTRIBUINTES). AF_12/2020</t>
  </si>
  <si>
    <t>9.782,27</t>
  </si>
  <si>
    <t>TANQUE SÉPTICO RETANGULAR, EM ALVENARIA COM BLOCOS DE CONCRETO, DIMENSÕES INTERNAS: 1,6 X 4,6 X H=2,4 M, VOLUME ÚTIL: 14720 L (PARA 105 CONTRIBUINTES). AF_12/2020</t>
  </si>
  <si>
    <t>10.409,30</t>
  </si>
  <si>
    <t>FILTRO ANAERÓBIO RETANGULAR, EM ALVENARIA COM BLOCOS DE CONCRETO, DIMENSÕES INTERNAS: 0,8 X 1,2 X H=1,67 M, VOLUME ÚTIL: 1152 L (PARA 5 CONTRIBUINTES). AF_12/2020</t>
  </si>
  <si>
    <t>2.979,56</t>
  </si>
  <si>
    <t>FILTRO ANAERÓBIO RETANGULAR, EM ALVENARIA COM BLOCOS DE CONCRETO, DIMENSÕES INTERNAS: 1,2 X 1,8 X H=1,67 M, VOLUME ÚTIL: 2592 L (PARA 13 CONTRIBUINTES). AF_12/2020</t>
  </si>
  <si>
    <t>4.708,85</t>
  </si>
  <si>
    <t>FILTRO ANAERÓBIO RETANGULAR, EM ALVENARIA COM BLOCOS DE CONCRETO, DIMENSÕES INTERNAS: 1,4 X 3,0 X H=1,67 M, VOLUME ÚTIL: 5040 L (PARA 32 CONTRIBUINTES). AF_12/2020</t>
  </si>
  <si>
    <t>7.391,65</t>
  </si>
  <si>
    <t>FILTRO ANAERÓBIO RETANGULAR, EM ALVENARIA COM BLOCOS DE CONCRETO, DIMENSÕES INTERNAS: 1,4 X 4,2 X H=1,67 M, VOLUME ÚTIL: 7056 L (PARA 67 CONTRIBUINTES). AF_12/2020</t>
  </si>
  <si>
    <t>9.650,90</t>
  </si>
  <si>
    <t>FILTRO ANAERÓBIO RETANGULAR, EM ALVENARIA COM BLOCOS DE CONCRETO, DIMENSÕES INTERNAS: 1,6 X 4,6 X H=1,67 M, VOLUME ÚTIL: 8832 L (PARA 84 CONTRIBUINTES). AF_12/2020</t>
  </si>
  <si>
    <t>11.209,05</t>
  </si>
  <si>
    <t>FILTRO ANAERÓBIO RETANGULAR, EM ALVENARIA COM BLOCOS DE CONCRETO, DIMENSÕES INTERNAS: 1,6 X 5,6 X H=1,67 M, VOLUME ÚTIL: 10752 L (PARA 103 CONTRIBUINTES). AF_12/2020</t>
  </si>
  <si>
    <t>13.228,37</t>
  </si>
  <si>
    <t>SUMIDOURO RETANGULAR, EM ALVENARIA COM BLOCOS DE CONCRETO, DIMENSÕES INTERNAS: 0,8 X 1,4 X H=3,0 M, ÁREA DE INFILTRAÇÃO: 13,2 M² (PARA 5 CONTRIBUINTES). AF_12/2020</t>
  </si>
  <si>
    <t>2.431,37</t>
  </si>
  <si>
    <t>SUMIDOURO RETANGULAR, EM ALVENARIA COM BLOCOS DE CONCRETO, DIMENSÕES INTERNAS: 1,0 X 3,0 X H=3,0 M, ÁREA DE INFILTRAÇÃO: 25 M² (PARA 10 CONTRIBUINTES). AF_12/2020</t>
  </si>
  <si>
    <t>4.143,67</t>
  </si>
  <si>
    <t>SUMIDOURO RETANGULAR, EM ALVENARIA COM BLOCOS DE CONCRETO, DIMENSÕES INTERNAS: 1,6 X 3,4 X H=3,0 M, ÁREA DE INFILTRAÇÃO: 32,9 M² (PARA 13 CONTRIBUINTES). . AF_12/2020</t>
  </si>
  <si>
    <t>5.427,38</t>
  </si>
  <si>
    <t>SUMIDOURO RETANGULAR, EM ALVENARIA COM BLOCOS DE CONCRETO, DIMENSÕES INTERNAS: 1,6 X 5,8 X H=3,0 M, ÁREA DE INFILTRAÇÃO: 50 M² (PARA 20 CONTRIBUINTES). . AF_12/2020</t>
  </si>
  <si>
    <t>8.018,23</t>
  </si>
  <si>
    <t>762,26</t>
  </si>
  <si>
    <t>393,81</t>
  </si>
  <si>
    <t>740,87</t>
  </si>
  <si>
    <t>TAMPA CIRCULAR PARA ESGOTO E DRENAGEM, EM CONCRETO PRÉ-MOLDADO, DIÂMETRO INTERNO = 0,60 M E ALTURA = 0,10 M. AF_12/2020</t>
  </si>
  <si>
    <t>98,11</t>
  </si>
  <si>
    <t>260,66</t>
  </si>
  <si>
    <t>REGISTRO DE PRESSÃO BRUTO, LATÃO, ROSCÁVEL, 1/2" - FORNECIMENTO E INSTALAÇÃO. AF_08/2021</t>
  </si>
  <si>
    <t>29,17</t>
  </si>
  <si>
    <t>REGISTRO DE PRESSÃO BRUTO, LATÃO,  ROSCÁVEL, 3/4'' - FORNECIMENTO E INSTALAÇÃO. AF_08/2021</t>
  </si>
  <si>
    <t>REGISTRO DE GAVETA BRUTO, LATÃO, ROSCÁVEL, 1/2" - FORNECIMENTO E INSTALAÇÃO. AF_08/2021</t>
  </si>
  <si>
    <t>REGISTRO DE GAVETA BRUTO, LATÃO, ROSCÁVEL, 3/4" - FORNECIMENTO E INSTALAÇÃO. AF_08/2021</t>
  </si>
  <si>
    <t>43,54</t>
  </si>
  <si>
    <t>MISTURADOR MONOCOMANDO PARA CHUVEIRO, BASE BRUTA E ACABAMENTO CROMADO - FORNECIMENTO E INSTALAÇÃO. AF_08/2021</t>
  </si>
  <si>
    <t>441,28</t>
  </si>
  <si>
    <t>57,48</t>
  </si>
  <si>
    <t>675,28</t>
  </si>
  <si>
    <t>326,19</t>
  </si>
  <si>
    <t>REGISTRO DE PRESSÃO BRUTO, LATÃO, ROSCÁVEL, 1/2", COM ACABAMENTO E CANOPLA CROMADOS - FORNECIMENTO E INSTALAÇÃO. AF_08/2021</t>
  </si>
  <si>
    <t>93,46</t>
  </si>
  <si>
    <t>REGISTRO DE PRESSÃO BRUTO, LATÃO, ROSCÁVEL, 3/4", COM ACABAMENTO E CANOPLA CROMADOS - FORNECIMENTO E INSTALAÇÃO. AF_08/2021</t>
  </si>
  <si>
    <t>98,30</t>
  </si>
  <si>
    <t>REGISTRO DE GAVETA BRUTO, LATÃO, ROSCÁVEL, 1/2", COM ACABAMENTO E CANOPLA CROMADOS - FORNECIMENTO E INSTALAÇÃO. AF_08/2021</t>
  </si>
  <si>
    <t>91,07</t>
  </si>
  <si>
    <t>REGISTRO DE GAVETA BRUTO, LATÃO, ROSCÁVEL, 3/4", COM ACABAMENTO E CANOPLA CROMADOS - FORNECIMENTO E INSTALAÇÃO. AF_08/2021</t>
  </si>
  <si>
    <t>103,52</t>
  </si>
  <si>
    <t>REGISTRO DE ESFERA, PVC, ROSCÁVEL, COM VOLANTE, 3/4" - FORNECIMENTO E INSTALAÇÃO. AF_08/2021</t>
  </si>
  <si>
    <t>33,61</t>
  </si>
  <si>
    <t>REGISTRO DE ESFERA, PVC, SOLDÁVEL, COM VOLANTE, DN  25 MM - FORNECIMENTO E INSTALAÇÃO. AF_08/2021</t>
  </si>
  <si>
    <t>34,05</t>
  </si>
  <si>
    <t>REGISTRO DE ESFERA, PVC, SOLDÁVEL, COM VOLANTE, DN  32 MM - FORNECIMENTO E INSTALAÇÃO. AF_08/2021</t>
  </si>
  <si>
    <t>REGISTRO DE ESFERA, PVC, SOLDÁVEL, COM VOLANTE, DN  40 MM - FORNECIMENTO E INSTALAÇÃO. AF_08/2021</t>
  </si>
  <si>
    <t>68,92</t>
  </si>
  <si>
    <t>REGISTRO DE ESFERA, PVC, SOLDÁVEL, COM VOLANTE, DN  50 MM - FORNECIMENTO E INSTALAÇÃO. AF_08/2021</t>
  </si>
  <si>
    <t>REGISTRO DE ESFERA, PVC, SOLDÁVEL, COM VOLANTE, DN  60 MM - FORNECIMENTO E INSTALAÇÃO. AF_08/2021</t>
  </si>
  <si>
    <t>129,86</t>
  </si>
  <si>
    <t>REGISTRO DE GAVETA BRUTO, LATÃO, ROSCÁVEL, 1" - FORNECIMENTO E INSTALAÇÃO. AF_08/2021</t>
  </si>
  <si>
    <t>REGISTRO DE GAVETA BRUTO, LATÃO, ROSCÁVEL, 1 1/4" - FORNECIMENTO E INSTALAÇÃO. AF_08/2021</t>
  </si>
  <si>
    <t>91,79</t>
  </si>
  <si>
    <t>REGISTRO DE GAVETA BRUTO, LATÃO, ROSCÁVEL, 1 1/2" - FORNECIMENTO E INSTALAÇÃO. AF_08/2021</t>
  </si>
  <si>
    <t>REGISTRO DE GAVETA BRUTO, LATÃO, ROSCÁVEL, 2" - FORNECIMENTO E INSTALAÇÃO. AF_08/2021</t>
  </si>
  <si>
    <t>160,51</t>
  </si>
  <si>
    <t>REGISTRO DE GAVETA BRUTO, LATÃO, ROSCÁVEL, 2 1/2" - FORNECIMENTO E INSTALAÇÃO. AF_08/2021</t>
  </si>
  <si>
    <t>319,61</t>
  </si>
  <si>
    <t>REGISTRO DE GAVETA BRUTO, LATÃO, ROSCÁVEL, 3" - FORNECIMENTO E INSTALAÇÃO. AF_08/2021</t>
  </si>
  <si>
    <t>387,91</t>
  </si>
  <si>
    <t>REGISTRO DE GAVETA BRUTO, LATÃO, ROSCÁVEL, 4" - FORNECIMENTO E INSTALAÇÃO. AF_08/2021</t>
  </si>
  <si>
    <t>783,75</t>
  </si>
  <si>
    <t>REGISTRO DE GAVETA BRUTO, LATÃO, ROSCÁVEL, 1", COM ACABAMENTO E CANOPLA CROMADOS - FORNECIMENTO E INSTALAÇÃO. AF_08/2021</t>
  </si>
  <si>
    <t>REGISTRO DE GAVETA BRUTO, LATÃO, ROSCÁVEL, 1 1/4", COM ACABAMENTO E CANOPLA CROMADOS - FORNECIMENTO E INSTALAÇÃO. AF_08/2021</t>
  </si>
  <si>
    <t>172,90</t>
  </si>
  <si>
    <t>REGISTRO DE GAVETA BRUTO, LATÃO, ROSCÁVEL, 1 1/2", COM ACABAMENTO E CANOPLA CROMADOS - FORNECIMENTO E INSTALAÇÃO. AF_08/2021</t>
  </si>
  <si>
    <t>183,31</t>
  </si>
  <si>
    <t>TORNEIRA DE BOIA PARA CAIXA D'ÁGUA, ROSCÁVEL, 1/2" - FORNECIMENTO E INSTALAÇÃO. AF_08/2021</t>
  </si>
  <si>
    <t>38,25</t>
  </si>
  <si>
    <t>TORNEIRA DE BOIA PARA CAIXA D'ÁGUA, ROSCÁVEL, 3/4" - FORNECIMENTO E INSTALAÇÃO. AF_08/2021</t>
  </si>
  <si>
    <t>44,23</t>
  </si>
  <si>
    <t>TORNEIRA DE BOIA PARA CAIXA D'ÁGUA, ROSCÁVEL, 1" - FORNECIMENTO E INSTALAÇÃO. AF_08/2021</t>
  </si>
  <si>
    <t>TORNEIRA DE BOIA PARA CAIXA D'ÁGUA, ROSCÁVEL, 1 1/4" - FORNECIMENTO E INSTALAÇÃO. AF_08/2021</t>
  </si>
  <si>
    <t>149,60</t>
  </si>
  <si>
    <t>TORNEIRA DE BOIA PARA CAIXA D'ÁGUA, ROSCÁVEL, 1 1/2" - FORNECIMENTO E INSTALAÇÃO. AF_08/2021</t>
  </si>
  <si>
    <t>183,86</t>
  </si>
  <si>
    <t>TORNEIRA DE BOIA PARA CAIXA D'ÁGUA, ROSCÁVEL, 2" - FORNECIMENTO E INSTALAÇÃO. AF_08/2021</t>
  </si>
  <si>
    <t>236,08</t>
  </si>
  <si>
    <t>VÁLVULA DE ESFERA BRUTA, BRONZE, ROSCÁVEL, 1/2" - FORNECIMENTO E INSTALAÇÃO. AF_08/2021</t>
  </si>
  <si>
    <t>VÁLVULA DE ESFERA BRUTA, BRONZE, ROSCÁVEL, 3/4'' - FORNECIMENTO E INSTALAÇÃO. AF_08/2021</t>
  </si>
  <si>
    <t>VÁLVULA DE ESFERA BRUTA, BRONZE, ROSCÁVEL, 1'' - FORNECIMENTO E INSTALAÇÃO. AF_08/2021</t>
  </si>
  <si>
    <t>91,33</t>
  </si>
  <si>
    <t>VÁLVULA DE ESFERA BRUTA, BRONZE, ROSCÁVEL, 1 1/4'' - FORNECIMENTO E INSTALAÇÃO. AF_08/2021</t>
  </si>
  <si>
    <t>135,09</t>
  </si>
  <si>
    <t>VÁLVULA DE ESFERA BRUTA, BRONZE, ROSCÁVEL, 1 1/2'' - FORNECIMENTO E INSTALAÇÃO. AF_08/2021</t>
  </si>
  <si>
    <t>163,79</t>
  </si>
  <si>
    <t>VÁLVULA DE ESFERA BRUTA, BRONZE, ROSCÁVEL, 2'' - FORNECIMENTO E INSTALAÇÃO. AF_08/2021</t>
  </si>
  <si>
    <t>249,05</t>
  </si>
  <si>
    <t>VÁLVULA DE RETENÇÃO HORIZONTAL, DE BRONZE, ROSCÁVEL, 3/4" - FORNECIMENTO E INSTALAÇÃO. AF_08/2021</t>
  </si>
  <si>
    <t>VÁLVULA DE RETENÇÃO HORIZONTAL, DE BRONZE, ROSCÁVEL, 1" - FORNECIMENTO E INSTALAÇÃO. AF_08/2021</t>
  </si>
  <si>
    <t>VÁLVULA DE RETENÇÃO HORIZONTAL, DE BRONZE, ROSCÁVEL, 1 1/4" - FORNECIMENTO E INSTALAÇÃO. AF_08/2021</t>
  </si>
  <si>
    <t>185,48</t>
  </si>
  <si>
    <t>VÁLVULA DE RETENÇÃO HORIZONTAL, DE BRONZE, ROSCÁVEL, 1 1/2"  - FORNECIMENTO E INSTALAÇÃO. AF_08/2021</t>
  </si>
  <si>
    <t>209,24</t>
  </si>
  <si>
    <t>VÁLVULA DE RETENÇÃO HORIZONTAL, DE BRONZE, ROSCÁVEL, 2"  - FORNECIMENTO E INSTALAÇÃO. AF_08/2021</t>
  </si>
  <si>
    <t>VÁLVULA DE RETENÇÃO HORIZONTAL, DE BRONZE, ROSCÁVEL, 2 1/2" - FORNECIMENTO E INSTALAÇÃO. AF_08/2021</t>
  </si>
  <si>
    <t>VÁLVULA DE RETENÇÃO HORIZONTAL, DE BRONZE, ROSCÁVEL, 3" - FORNECIMENTO E INSTALAÇÃO. AF_08/2021</t>
  </si>
  <si>
    <t>570,49</t>
  </si>
  <si>
    <t>VÁLVULA DE RETENÇÃO HORIZONTAL, DE BRONZE, ROSCÁVEL, 4" - FORNECIMENTO E INSTALAÇÃO. AF_08/2021</t>
  </si>
  <si>
    <t>876,35</t>
  </si>
  <si>
    <t>VÁLVULA DE RETENÇÃO VERTICAL, DE BRONZE, ROSCÁVEL, 1/2" - FORNECIMENTO E INSTALAÇÃO. AF_08/2021</t>
  </si>
  <si>
    <t>55,45</t>
  </si>
  <si>
    <t>VÁLVULA DE RETENÇÃO VERTICAL, DE BRONZE, ROSCÁVEL, 3/4" - FORNECIMENTO E INSTALAÇÃO. AF_08/2021</t>
  </si>
  <si>
    <t>60,92</t>
  </si>
  <si>
    <t>VÁLVULA DE RETENÇÃO VERTICAL, DE BRONZE, ROSCÁVEL, 1" - FORNECIMENTO E INSTALAÇÃO. AF_08/2021</t>
  </si>
  <si>
    <t>68,06</t>
  </si>
  <si>
    <t>VÁLVULA DE RETENÇÃO VERTICAL, DE BRONZE, ROSCÁVEL, 1 1/4" - FORNECIMENTO E INSTALAÇÃO. AF_08/2021</t>
  </si>
  <si>
    <t>100,99</t>
  </si>
  <si>
    <t>VÁLVULA DE RETENÇÃO VERTICAL, DE BRONZE, ROSCÁVEL, 1 1/2" - FORNECIMENTO E INSTALAÇÃO. AF_08/2021</t>
  </si>
  <si>
    <t>VÁLVULA DE RETENÇÃO VERTICAL, DE BRONZE, ROSCÁVEL, 2" - FORNECIMENTO E INSTALAÇÃO. AF_08/2021</t>
  </si>
  <si>
    <t>169,48</t>
  </si>
  <si>
    <t>VÁLVULA DE RETENÇÃO VERTICAL, DE BRONZE, ROSCÁVEL, 3" - FORNECIMENTO E INSTALAÇÃO. AF_08/2021</t>
  </si>
  <si>
    <t>361,57</t>
  </si>
  <si>
    <t>VÁLVULA DE RETENÇÃO VERTICAL, DE BRONZE, ROSCÁVEL, 4" - FORNECIMENTO E INSTALAÇÃO. AF_08/2021</t>
  </si>
  <si>
    <t>613,48</t>
  </si>
  <si>
    <t>VÁLVULA DE DESCARGA METÁLICA, BASE 1 1/2", ACABAMENTO METALICO CROMADO - FORNECIMENTO E INSTALAÇÃO. AF_08/2021</t>
  </si>
  <si>
    <t>317,80</t>
  </si>
  <si>
    <t>103008</t>
  </si>
  <si>
    <t>VÁLVULA DE RETENÇÃO HORIZONTAL, DE BRONZE, ROSCÁVEL, 1/2" - FORNECIMENTO E INSTALAÇÃO. AF_08/2021</t>
  </si>
  <si>
    <t>103009</t>
  </si>
  <si>
    <t>VÁLVULA DE RETENÇÃO VERTICAL, DE BRONZE, ROSCÁVEL, 2 1/2" - FORNECIMENTO E INSTALAÇÃO. AF_08/2021</t>
  </si>
  <si>
    <t>266,79</t>
  </si>
  <si>
    <t>103010</t>
  </si>
  <si>
    <t>VÁLVULA DE RETENÇÃO, DE BRONZE, PÉ COM CRIVOS, ROSCÁVEL, 3/4" - FORNECIMENTO E INSTALAÇÃO. AF_08/2021</t>
  </si>
  <si>
    <t>103011</t>
  </si>
  <si>
    <t>VÁLVULA DE RETENÇÃO, DE BRONZE, PÉ COM CRIVOS, ROSCÁVEL, 1" - FORNECIMENTO E INSTALAÇÃO. AF_08/2021</t>
  </si>
  <si>
    <t>103012</t>
  </si>
  <si>
    <t>VÁLVULA DE RETENÇÃO, DE BRONZE, PÉ COM CRIVOS, ROSCÁVEL, 1 1/4" - FORNECIMENTO E INSTALAÇÃO. AF_08/2021</t>
  </si>
  <si>
    <t>99,67</t>
  </si>
  <si>
    <t>103013</t>
  </si>
  <si>
    <t>VÁLVULA DE RETENÇÃO, DE BRONZE, PÉ COM CRIVOS, ROSCÁVEL, 1 1/2" - FORNECIMENTO E INSTALAÇÃO. AF_08/2021</t>
  </si>
  <si>
    <t>103014</t>
  </si>
  <si>
    <t>VÁLVULA DE RETENÇÃO, DE BRONZE, PÉ COM CRIVOS, ROSCÁVEL, 2" - FORNECIMENTO E INSTALAÇÃO. AF_08/2021</t>
  </si>
  <si>
    <t>161,45</t>
  </si>
  <si>
    <t>103015</t>
  </si>
  <si>
    <t>VÁLVULA DE RETENÇÃO, DE BRONZE, PÉ COM CRIVOS, ROSCÁVEL, 2 1/2" - FORNECIMENTO E INSTALAÇÃO. AF_08/2021</t>
  </si>
  <si>
    <t>284,47</t>
  </si>
  <si>
    <t>103016</t>
  </si>
  <si>
    <t>VÁLVULA DE RETENÇÃO, DE BRONZE, PÉ COM CRIVOS, ROSCÁVEL, 3" - FORNECIMENTO E INSTALAÇÃO. AF_08/2021</t>
  </si>
  <si>
    <t>388,54</t>
  </si>
  <si>
    <t>103017</t>
  </si>
  <si>
    <t>VÁLVULA DE RETENÇÃO, DE BRONZE, PÉ COM CRIVOS, ROSCÁVEL, 4" - FORNECIMENTO E INSTALAÇÃO. AF_08/2021</t>
  </si>
  <si>
    <t>676,40</t>
  </si>
  <si>
    <t>103018</t>
  </si>
  <si>
    <t>VÁLVULA DE DESCARGA METÁLICA, BASE 1 1/4", ACABAMENTO METALICO CROMADO - FORNECIMENTO E INSTALAÇÃO. AF_08/2021</t>
  </si>
  <si>
    <t>260,23</t>
  </si>
  <si>
    <t>103019</t>
  </si>
  <si>
    <t>REGISTRO OU VÁLVULA GLOBO ANGULAR EM LATÃO, PARA HIDRANTES EM INSTALAÇÃO PREDIAL DE INCÊNDIO, 45 GRAUS, 2 1/2" - FORNECIMENTO E INSTALAÇÃO. AF_08/2021</t>
  </si>
  <si>
    <t>271,07</t>
  </si>
  <si>
    <t>103029</t>
  </si>
  <si>
    <t>REGISTRO OU REGULADOR DE GÁS DE COZINHA - FORNECIMENTO E INSTALAÇÃO. AF_08/2021</t>
  </si>
  <si>
    <t>49,76</t>
  </si>
  <si>
    <t>103036</t>
  </si>
  <si>
    <t>REGISTRO DE ESFERA, PVC, ROSCÁVEL, COM VOLANTE, 1/2" - FORNECIMENTO E INSTALAÇÃO. AF_08/2021</t>
  </si>
  <si>
    <t>103037</t>
  </si>
  <si>
    <t>REGISTRO DE ESFERA, PVC, ROSCÁVEL, COM VOLANTE, 1" - FORNECIMENTO E INSTALAÇÃO. AF_08/2021</t>
  </si>
  <si>
    <t>103038</t>
  </si>
  <si>
    <t>REGISTRO DE ESFERA, PVC, ROSCÁVEL, COM VOLANTE, 1 1/4" - FORNECIMENTO E INSTALAÇÃO. AF_08/2021</t>
  </si>
  <si>
    <t>103039</t>
  </si>
  <si>
    <t>REGISTRO DE ESFERA, PVC, ROSCÁVEL, COM VOLANTE, 1 1/2" - FORNECIMENTO E INSTALAÇÃO. AF_08/2021</t>
  </si>
  <si>
    <t>103040</t>
  </si>
  <si>
    <t>REGISTRO DE ESFERA, PVC, ROSCÁVEL, COM VOLANTE, 2" - FORNECIMENTO E INSTALAÇÃO. AF_08/2021</t>
  </si>
  <si>
    <t>103041</t>
  </si>
  <si>
    <t>REGISTRO DE ESFERA, PVC, ROSCÁVEL, COM BORBOLETA, 1/2" - FORNECIMENTO E INSTALAÇÃO. AF_08/2021</t>
  </si>
  <si>
    <t>103042</t>
  </si>
  <si>
    <t>REGISTRO DE ESFERA, PVC, ROSCÁVEL, COM BORBOLETA, 3/4" - FORNECIMENTO E INSTALAÇÃO. AF_08/2021</t>
  </si>
  <si>
    <t>103043</t>
  </si>
  <si>
    <t>REGISTRO DE ESFERA, PVC, ROSCÁVEL, COM CABEÇA QUADRADA, 1/2" - FORNECIMENTO E INSTALAÇÃO. AF_08/2021</t>
  </si>
  <si>
    <t>25,99</t>
  </si>
  <si>
    <t>103044</t>
  </si>
  <si>
    <t>REGISTRO DE ESFERA, PVC, ROSCÁVEL, COM CABEÇA QUADRADA, 3/4" - FORNECIMENTO E INSTALAÇÃO. AF_08/2021</t>
  </si>
  <si>
    <t>103045</t>
  </si>
  <si>
    <t>REGISTRO DE PRESSÃO, PVC, ROSCÁVEL, VOLANTE SIMPLES, 1/2" - FORNECIMENTO E INSTALAÇÃO. AF_08/2021</t>
  </si>
  <si>
    <t>103046</t>
  </si>
  <si>
    <t>REGISTRO DE PRESSÃO, PVC, ROSCÁVEL, VOLANTE SIMPLES, 3/4" - FORNECIMENTO E INSTALAÇÃO. AF_08/2021</t>
  </si>
  <si>
    <t>103047</t>
  </si>
  <si>
    <t>REGISTRO DE ESFERA, PVC, SOLDÁVEL, COM VOLANTE, DN  20 MM - FORNECIMENTO E INSTALAÇÃO. AF_08/2021</t>
  </si>
  <si>
    <t>103048</t>
  </si>
  <si>
    <t>REGISTRO DE PRESSÃO, PVC, SOLDÁVEL, VOLANTE SIMPLES, DN  20 MM - FORNECIMENTO E INSTALAÇÃO. AF_08/2021</t>
  </si>
  <si>
    <t>103049</t>
  </si>
  <si>
    <t>REGISTRO DE PRESSÃO, PVC, SOLDÁVEL, VOLANTE SIMPLES, DN  25 MM - FORNECIMENTO E INSTALAÇÃO. AF_08/2021</t>
  </si>
  <si>
    <t>103050</t>
  </si>
  <si>
    <t>SUBSTITUIÇÃO DE REGISTRO OU VÁLVULA, ROSCÁVEL, DN  20 MM. AF_08/2021</t>
  </si>
  <si>
    <t>103051</t>
  </si>
  <si>
    <t>SUBSTITUIÇÃO DE REGISTRO OU VÁLVULA, ROSCÁVEL, DN  25 MM. AF_08/2021</t>
  </si>
  <si>
    <t>103052</t>
  </si>
  <si>
    <t>SUBSTITUIÇÃO DE REGISTRO OU VÁLVULA, ROSCÁVEL, DN  32 MM. AF_08/2021</t>
  </si>
  <si>
    <t>242,63</t>
  </si>
  <si>
    <t>257,37</t>
  </si>
  <si>
    <t>387,11</t>
  </si>
  <si>
    <t>602,13</t>
  </si>
  <si>
    <t>732,09</t>
  </si>
  <si>
    <t>935,57</t>
  </si>
  <si>
    <t>330,26</t>
  </si>
  <si>
    <t>488,63</t>
  </si>
  <si>
    <t>639,83</t>
  </si>
  <si>
    <t>241,10</t>
  </si>
  <si>
    <t>443,08</t>
  </si>
  <si>
    <t>660,53</t>
  </si>
  <si>
    <t>866,87</t>
  </si>
  <si>
    <t>95648</t>
  </si>
  <si>
    <t>KIT CAVALETE PARA MEDIÇÃO DE ÁGUA - ENTRADA INDIVIDUALIZADA, EM CPVC DN 28 (1"), PARA 1 MEDIDOR - FORNECIMENTO E INSTALAÇÃO (EXCLUSIVE HIDRÔMETRO). AF_11/2016</t>
  </si>
  <si>
    <t>593,56</t>
  </si>
  <si>
    <t>95649</t>
  </si>
  <si>
    <t>KIT CAVALETE PARA MEDIÇÃO DE ÁGUA - ENTRADA INDIVIDUALIZADA, EM CPVC DN 28 (1"), PARA 2 MEDIDORES - FORNECIMENTO E INSTALAÇÃO (EXCLUSIVE HIDRÔMETRO). AF_11/2016</t>
  </si>
  <si>
    <t>1.021,48</t>
  </si>
  <si>
    <t>95650</t>
  </si>
  <si>
    <t>KIT CAVALETE PARA MEDIÇÃO DE ÁGUA - ENTRADA INDIVIDUALIZADA, EM CPVC DN 28 (1"), PARA 3 MEDIDORES - FORNECIMENTO E INSTALAÇÃO (EXCLUSIVE HIDRÔMETRO). AF_11/2016</t>
  </si>
  <si>
    <t>1.491,83</t>
  </si>
  <si>
    <t>95651</t>
  </si>
  <si>
    <t>KIT CAVALETE PARA MEDIÇÃO DE ÁGUA - ENTRADA INDIVIDUALIZADA, EM CPVC DN 28 (1"), PARA 4 MEDIDORES - FORNECIMENTO E INSTALAÇÃO (EXCLUSIVE HIDRÔMETRO). AF_11/2016</t>
  </si>
  <si>
    <t>1.937,05</t>
  </si>
  <si>
    <t>95652</t>
  </si>
  <si>
    <t>KIT CAVALETE PARA MEDIÇÃO DE ÁGUA - ENTRADA INDIVIDUALIZADA, EM CPVC DN 35 (1 ¼"), PARA 1 MEDIDOR - FORNECIMENTO E INSTALAÇÃO (EXCLUSIVE HIDRÔMETRO). AF_11/2016</t>
  </si>
  <si>
    <t>738,00</t>
  </si>
  <si>
    <t>95653</t>
  </si>
  <si>
    <t>KIT CAVALETE PARA MEDIÇÃO DE ÁGUA - ENTRADA INDIVIDUALIZADA, EM CPVC DN 35 (1 ¼"), PARA 2 MEDIDORES - FORNECIMENTO E INSTALAÇÃO (EXCLUSIVE HIDRÔMETRO). AF_11/2016</t>
  </si>
  <si>
    <t>1.308,42</t>
  </si>
  <si>
    <t>95654</t>
  </si>
  <si>
    <t>KIT CAVALETE PARA MEDIÇÃO DE ÁGUA - ENTRADA INDIVIDUALIZADA, EM CPVC DN 35 (1 ¼"), PARA 3 MEDIDORES - FORNECIMENTO E INSTALAÇÃO (EXCLUSIVE HIDRÔMETRO). AF_11/2016</t>
  </si>
  <si>
    <t>1.927,12</t>
  </si>
  <si>
    <t>95655</t>
  </si>
  <si>
    <t>KIT CAVALETE PARA MEDIÇÃO DE ÁGUA - ENTRADA INDIVIDUALIZADA, EM CPVC DN 35 (1 ¼"), PARA 4 MEDIDORES - FORNECIMENTO E INSTALAÇÃO (EXCLUSIVE HIDRÔMETRO). AF_11/2016</t>
  </si>
  <si>
    <t>2.513,54</t>
  </si>
  <si>
    <t>95657</t>
  </si>
  <si>
    <t>KIT CAVALETE PARA MEDIÇÃO DE ÁGUA - ENTRADA INDIVIDUALIZADA, EM PPR PN20 DN 25 (¾") PARA 1 MEDIDOR - FORNECIMENTO E INSTALAÇÃO (EXCLUSIVE HIDRÔMETRO). AF_11/2016</t>
  </si>
  <si>
    <t>287,07</t>
  </si>
  <si>
    <t>95658</t>
  </si>
  <si>
    <t>KIT CAVALETE PARA MEDIÇÃO DE ÁGUA - ENTRADA INDIVIDUALIZADA, EM PPR PN20 DN 25 (¾" ) PARA 2 MEDIDORES - FORNECIMENTO E INSTALAÇÃO (EXCLUSIVE HIDRÔMETRO). AF_11/2016</t>
  </si>
  <si>
    <t>539,00</t>
  </si>
  <si>
    <t>95659</t>
  </si>
  <si>
    <t>KIT CAVALETE PARA MEDIÇÃO DE ÁGUA - ENTRADA INDIVIDUALIZADA, EM PPR PN20 DN 25 (¾") PARA 3 MEDIDORES - FORNECIMENTO E INSTALAÇÃO (EXCLUSIVE HIDRÔMETRO). AF_11/2016</t>
  </si>
  <si>
    <t>754,33</t>
  </si>
  <si>
    <t>95660</t>
  </si>
  <si>
    <t>KIT CAVALETE PARA MEDIÇÃO DE ÁGUA - ENTRADA INDIVIDUALIZADA, EM PPR PN20 DN 25 (¾") PARA 4 MEDIDORES - FORNECIMENTO E INSTALAÇÃO (EXCLUSIVE HIDRÔMETRO). AF_11/2016</t>
  </si>
  <si>
    <t>1.073,29</t>
  </si>
  <si>
    <t>95661</t>
  </si>
  <si>
    <t>KIT CAVALETE PARA MEDIÇÃO DE ÁGUA - ENTRADA INDIVIDUALIZADA, EM PPR PN20 DN 32 (1") PARA 1 MEDIDOR - FORNECIMENTO E INSTALAÇÃO (EXCLUSIVE HIDRÔMETRO). AF_11/2016</t>
  </si>
  <si>
    <t>369,11</t>
  </si>
  <si>
    <t>95662</t>
  </si>
  <si>
    <t>KIT CAVALETE PARA MEDIÇÃO DE ÁGUA - ENTRADA INDIVIDUALIZADA, EM PPR PN20 DN 32 (1") PARA 2 MEDIDORES - FORNECIMENTO E INSTALAÇÃO (EXCLUSIVE HIDRÔMETRO). AF_11/2016</t>
  </si>
  <si>
    <t>704,46</t>
  </si>
  <si>
    <t>95663</t>
  </si>
  <si>
    <t>KIT CAVALETE PARA MEDIÇÃO DE ÁGUA - ENTRADA INDIVIDUALIZADA, EM PPR PN20 DN 32 (1") PARA 3 MEDIDORES - FORNECIMENTO E INSTALAÇÃO (EXCLUSIVE HIDRÔMETRO). AF_11/2016</t>
  </si>
  <si>
    <t>1.063,25</t>
  </si>
  <si>
    <t>95664</t>
  </si>
  <si>
    <t>KIT CAVALETE PARA MEDIÇÃO DE ÁGUA - ENTRADA INDIVIDUALIZADA, EM PPR PN20 DN 32 (1") PARA 4 MEDIDORES - FORNECIMENTO E INSTALAÇÃO (EXCLUSIVE HIDRÔMETRO). AF_11/2016</t>
  </si>
  <si>
    <t>1.400,43</t>
  </si>
  <si>
    <t>95665</t>
  </si>
  <si>
    <t>KIT CAVALETE PARA MEDIÇÃO DE ÁGUA - ENTRADA INDIVIDUALIZADA, EM PPR PN25 DN 25 (¾") PARA 1 MEDIDOR - FORNECIMENTO E INSTALAÇÃO (EXCLUSIVE HIDRÔMETRO). AF_11/2016</t>
  </si>
  <si>
    <t>300,63</t>
  </si>
  <si>
    <t>95666</t>
  </si>
  <si>
    <t>KIT CAVALETE PARA MEDIÇÃO DE ÁGUA - ENTRADA INDIVIDUALIZADA, EM PPR PN25 DN 25 (¾") PARA 2 MEDIDORES - FORNECIMENTO E INSTALAÇÃO (EXCLUSIVE HIDRÔMETRO). AF_11/2016</t>
  </si>
  <si>
    <t>571,02</t>
  </si>
  <si>
    <t>95667</t>
  </si>
  <si>
    <t>KIT CAVALETE PARA MEDIÇÃO DE ÁGUA - ENTRADA INDIVIDUALIZADA, EM PPR PN25 DN 25 (¾") PARA 3 MEDIDORES - FORNECIMENTO E INSTALAÇÃO (EXCLUSIVE HIDRÔMETRO). AF_11/2016</t>
  </si>
  <si>
    <t>853,34</t>
  </si>
  <si>
    <t>95668</t>
  </si>
  <si>
    <t>KIT CAVALETE PARA MEDIÇÃO DE ÁGUA - ENTRADA INDIVIDUALIZADA, EM PPR PN25 DN 25 (¾") PARA 4 MEDIDORES - FORNECIMENTO E INSTALAÇÃO (EXCLUSIVE HIDRÔMETRO). AF_11/2016</t>
  </si>
  <si>
    <t>1.119,16</t>
  </si>
  <si>
    <t>95669</t>
  </si>
  <si>
    <t>KIT CAVALETE PARA MEDIÇÃO DE ÁGUA - ENTRADA INDIVIDUALIZADA, EM PPR PN25 DN 32 (1") PARA 1 MEDIDOR - FORNECIMENTO E INSTALAÇÃO (EXCLUSIVE HIDRÔMETRO). AF_11/2016</t>
  </si>
  <si>
    <t>395,69</t>
  </si>
  <si>
    <t>95670</t>
  </si>
  <si>
    <t>KIT CAVALETE PARA MEDIÇÃO DE ÁGUA - ENTRADA INDIVIDUALIZADA, EM PPR PN25 DN 32 (1") PARA 2 MEDIDORES - FORNECIMENTO E INSTALAÇÃO (EXCLUSIVE HIDRÔMETRO). AF_11/2016</t>
  </si>
  <si>
    <t>734,80</t>
  </si>
  <si>
    <t>95671</t>
  </si>
  <si>
    <t>KIT CAVALETE PARA MEDIÇÃO DE ÁGUA - ENTRADA INDIVIDUALIZADA, EM PPR PN25 DN 32 (1") PARA 3 MEDIDORES - FORNECIMENTO E INSTALAÇÃO (EXCLUSIVE HIDRÔMETRO). AF_11/2016</t>
  </si>
  <si>
    <t>1.103,01</t>
  </si>
  <si>
    <t>95672</t>
  </si>
  <si>
    <t>KIT CAVALETE PARA MEDIÇÃO DE ÁGUA - ENTRADA INDIVIDUALIZADA, EM PPR PN25 DN 32 (1") PARA 4 MEDIDORES - FORNECIMENTO E INSTALAÇÃO (EXCLUSIVE HIDRÔMETRO). AF_11/2016</t>
  </si>
  <si>
    <t>1.474,40</t>
  </si>
  <si>
    <t>111,32</t>
  </si>
  <si>
    <t>117,75</t>
  </si>
  <si>
    <t>143,39</t>
  </si>
  <si>
    <t>93,23</t>
  </si>
  <si>
    <t>184,15</t>
  </si>
  <si>
    <t>138,20</t>
  </si>
  <si>
    <t>28,99</t>
  </si>
  <si>
    <t>29,86</t>
  </si>
  <si>
    <t>30,51</t>
  </si>
  <si>
    <t>14,77</t>
  </si>
  <si>
    <t>29,99</t>
  </si>
  <si>
    <t>52,29</t>
  </si>
  <si>
    <t>2.824,33</t>
  </si>
  <si>
    <t>1.994,73</t>
  </si>
  <si>
    <t>1.581,39</t>
  </si>
  <si>
    <t>1.333,40</t>
  </si>
  <si>
    <t>SUPORTE PARA ELETROCALHA LISA OU PERFURADA EM AÇO GALVANIZADO, LARGURA 500 OU 800 MM E ALTURA 50 MM, ESPAÇADO A CADA 1,5 M, EM PERFILADO DE SEÇÃO 38X76 MM, POR METRO DE ELETROCALHA FIXADA. AF_07/2017</t>
  </si>
  <si>
    <t>100128</t>
  </si>
  <si>
    <t>TIL (TUBO DE INSPEÇÃO E LIMPEZA) RADIAL PARA ESGOTO, EM PVC, DN 300X200 MM. AF_12/2020</t>
  </si>
  <si>
    <t>1.792,77</t>
  </si>
  <si>
    <t>1.601,26</t>
  </si>
  <si>
    <t>1.028,63</t>
  </si>
  <si>
    <t>1.289,09</t>
  </si>
  <si>
    <t>1.642,87</t>
  </si>
  <si>
    <t>1.004,35</t>
  </si>
  <si>
    <t>147,89</t>
  </si>
  <si>
    <t>1.595,33</t>
  </si>
  <si>
    <t>151,63</t>
  </si>
  <si>
    <t>2.780,73</t>
  </si>
  <si>
    <t>1.703,79</t>
  </si>
  <si>
    <t>156,15</t>
  </si>
  <si>
    <t>2.319,51</t>
  </si>
  <si>
    <t>160,06</t>
  </si>
  <si>
    <t>200,84</t>
  </si>
  <si>
    <t>7.828,53</t>
  </si>
  <si>
    <t>212,46</t>
  </si>
  <si>
    <t>77,03</t>
  </si>
  <si>
    <t>73,98</t>
  </si>
  <si>
    <t>231,37</t>
  </si>
  <si>
    <t>103517</t>
  </si>
  <si>
    <t>AQUECEDOR SOLAR COMPACTO, KIT PARA 1 COLETOR SOLAR EM VIDRO TEMPERADO E SERPENTINA EM TUBO DE COBRE COM SUPORTE, RESERVATÓRIO, FIXAÇÕES E TUBOS - FORNECIMENTO E INSTALAÇÃO. AF_12/2021</t>
  </si>
  <si>
    <t>3.312,54</t>
  </si>
  <si>
    <t>103519</t>
  </si>
  <si>
    <t>BLOCO CONCRETADO NO LOCAL, 20X20X15CM, PARA BASE DE FIXAÇÃO DA ESTRUTURA SOLAR PARA LAJE DE CONCRETO - FORNECIMENTO E INSTALAÇÃO. AF_12/2021</t>
  </si>
  <si>
    <t>103520</t>
  </si>
  <si>
    <t>RESERVATÓRIO TÉRMICO/BOILER SOLAR EM AÇO INOX 400 L COM 2 PLACAS COLETORAS EM VIDRO TEMPERADO COM SERPENTINA EM TUBO DE COBRE 2 X 1 M - FORNECIMENTO E INSTALAÇÃO. AF_12/2021</t>
  </si>
  <si>
    <t>5.449,12</t>
  </si>
  <si>
    <t>103521</t>
  </si>
  <si>
    <t>RESERVATÓRIO TÉRMICO/BOILER SOLAR EM AÇO INOX 600 L COM 3 PLACAS COLETORAS EM VIDRO TEMPERADO COM SERPENTINA EM TUBO DE COBRE 2 X 1 M - FORNECIMENTO E INSTALAÇÃO. AF_12/2021</t>
  </si>
  <si>
    <t>7.235,59</t>
  </si>
  <si>
    <t>103522</t>
  </si>
  <si>
    <t>RESERVATÓRIO TÉRMICO/BOILER SOLAR EM AÇO INOX 800 L COM 4 PLACAS COLETORAS EM VIDRO TEMPERADO COM SERPENTINA EM TUBO DE COBRE 2 X 1 M - FORNECIMENTO E INSTALAÇÃO. AF_12/2021</t>
  </si>
  <si>
    <t>7.374,77</t>
  </si>
  <si>
    <t>103523</t>
  </si>
  <si>
    <t>RESERVATÓRIO TÉRMICO/BOILER SOLAR EM AÇO INOX 1000 L COM 5 PLACAS COLETORAS EM VIDRO TEMPERADO COM SERPENTINA EM TUBO DE COBRE 2 X 1 M - FORNECIMENTO E INSTALAÇÃO. AF_12/2021</t>
  </si>
  <si>
    <t>11.055,68</t>
  </si>
  <si>
    <t>LIGACOES PREDIAIS DE AGUA</t>
  </si>
  <si>
    <t>0058</t>
  </si>
  <si>
    <t>104031</t>
  </si>
  <si>
    <t>COLAR DE TOMADA, PVC, COM TRAVAS, DE 60 MM X 1/2" OU 60 MM X 3/4", PARA LIGAÇÃO PREDIAL DE ÁGUA. AF_06/2022</t>
  </si>
  <si>
    <t>20,74</t>
  </si>
  <si>
    <t>104032</t>
  </si>
  <si>
    <t>COLAR DE TOMADA, PVC, COM TRAVAS, DE 75 MM X 1/2" OU 75 MM X 3/4", PARA LIGAÇÃO PREDIAL DE ÁGUA. AF_06/2022</t>
  </si>
  <si>
    <t>104033</t>
  </si>
  <si>
    <t>COLAR DE TOMADA, PVC, COM TRAVAS, DE 85 MM X 1/2" OU 85 MM X 3/4", PARA LIGAÇÃO PREDIAL DE ÁGUA. AF_06/2022</t>
  </si>
  <si>
    <t>23,76</t>
  </si>
  <si>
    <t>104034</t>
  </si>
  <si>
    <t>COLAR DE TOMADA, PVC, COM TRAVAS, DE 110 MM X 1/2" OU 110 MM X 3/4", PARA LIGAÇÃO PREDIAL DE ÁGUA. AF_06/2022</t>
  </si>
  <si>
    <t>104035</t>
  </si>
  <si>
    <t>COLAR DE TOMADA, POLIPROPILENO, COM PARAFUSOS, 63 MM X 1/2", PARA LIGAÇÃO PREDIAL DE ÁGUA. AF_06/2022</t>
  </si>
  <si>
    <t>104036</t>
  </si>
  <si>
    <t>COLAR DE TOMADA, POLIPROPILENO, COM PARAFUSOS, 63 MM X 3/4", PARA LIGAÇÃO PREDIAL DE ÁGUA. AF_06/2022</t>
  </si>
  <si>
    <t>104039</t>
  </si>
  <si>
    <t>TÊ DE SERVIÇO INTEGRADO, POLIPROPILENO, PARA TUBOS EM PEAD, 63 MM X 20 MM, PARA LIGAÇÃO PREDIAL DE ÁGUA. AF_06/2022</t>
  </si>
  <si>
    <t>72,37</t>
  </si>
  <si>
    <t>104043</t>
  </si>
  <si>
    <t>ADAPTADOR, POLIPROPILENO, PARA TUBOS EM PEAD, 20 MM X 1/2", PARA LIGAÇÃO PREDIAL DE ÁGUA. AF_06/2022</t>
  </si>
  <si>
    <t>104044</t>
  </si>
  <si>
    <t>ADAPTADOR, POLIPROPILENO, PARA TUBOS EM PEAD, 20 MM X 3/4", PARA LIGAÇÃO PREDIAL DE ÁGUA. AF_06/2022</t>
  </si>
  <si>
    <t>104045</t>
  </si>
  <si>
    <t>ADAPTADOR, POLIPROPILENO, PARA TUBOS EM PEAD, 32 MM X 1", PARA LIGAÇÃO PREDIAL DE ÁGUA. AF_06/2022</t>
  </si>
  <si>
    <t>104046</t>
  </si>
  <si>
    <t>COTOVELO/JOELHO COM ADAPTADOR, POLIPROPILENO, PARA TUBOS EM PEAD, 20 MM X 1/2", PARA LIGAÇÃO PREDIAL DE ÁGUA. AF_06/2022</t>
  </si>
  <si>
    <t>104047</t>
  </si>
  <si>
    <t>COTOVELO/JOELHO COM ADAPTADOR, POLIPROPILENO, PARA TUBOS EM PEAD, 20 MM X 3/4", PARA LIGAÇÃO PREDIAL DE ÁGUA. AF_06/2022</t>
  </si>
  <si>
    <t>104048</t>
  </si>
  <si>
    <t>COTOVELO/JOELHO COM ADAPTADOR, POLIPROPILENO, PARA TUBOS EM PEAD, 32 MM X 1", PARA LIGAÇÃO PREDIAL DE ÁGUA. AF_06/2022</t>
  </si>
  <si>
    <t>104049</t>
  </si>
  <si>
    <t>ADAPTADOR, PVC, CURTO COM BOLSA E ROSCA, 20 MM X 1/2", PARA LIGAÇÃO PREDIAL DE ÁGUA. AF_06/2022</t>
  </si>
  <si>
    <t>104050</t>
  </si>
  <si>
    <t>ADAPTADOR, PVC, CURTO COM BOLSA E ROSCA, 32 MM X 1", PARA LIGAÇÃO PREDIAL DE ÁGUA. AF_06/2022</t>
  </si>
  <si>
    <t>104051</t>
  </si>
  <si>
    <t>COTOVELO/JOELHO 90°, POLIPROPILENO, PARA TUBOS EM PEAD, 20 X 20 MM, PARA LIGAÇÃO PREDIAL DE ÁGUA. AF_06/2022</t>
  </si>
  <si>
    <t>104052</t>
  </si>
  <si>
    <t>COTOVELO/JOELHO 90°, POLIPROPILENO, PARA TUBOS EM PEAD, 32 X 32 MM, PARA LIGAÇÃO PREDIAL DE ÁGUA. AF_06/2022</t>
  </si>
  <si>
    <t>104053</t>
  </si>
  <si>
    <t>UNIÃO, POLIPROPILENO, PARA TUBOS EM PEAD, 20 MM, PARA LIGAÇÃO PREDIAL DE ÁGUA. AF_06/2022</t>
  </si>
  <si>
    <t>104054</t>
  </si>
  <si>
    <t>UNIÃO, POLIPROPILENO, PARA TUBOS EM PEAD, 32 MM, PARA LIGAÇÃO PREDIAL DE ÁGUA. AF_06/2022</t>
  </si>
  <si>
    <t>104055</t>
  </si>
  <si>
    <t>REGISTRO ESFERA, PVC, DE PASSEIO, PARA POLIETILENO, 20 MM, PARA LIGAÇÃO PREDIAL DE ÁGUA. AF_06/2022</t>
  </si>
  <si>
    <t>104056</t>
  </si>
  <si>
    <t>REGISTRO ESFERA, PVC, COM ROSCA, 1/2", PARA LIGAÇÃO PREDIAL DE ÁGUA. AF_06/2022</t>
  </si>
  <si>
    <t>26,91</t>
  </si>
  <si>
    <t>104058</t>
  </si>
  <si>
    <t>LUVA, PVC, ROSCÁVEL, 1/2", PARA LIGAÇÃO PREDIAL DE ÁGUA. AF_06/2022</t>
  </si>
  <si>
    <t>104059</t>
  </si>
  <si>
    <t>LUVA, PVC, ROSCÁVEL, 1", PARA LIGAÇÃO PREDIAL DE ÁGUA. AF_06/2022</t>
  </si>
  <si>
    <t>104060</t>
  </si>
  <si>
    <t>TUBO, PEAD, PE-80, DE = 20 MM X 2,3 MM, PARA LIGAÇÃO PREDIAL DE ÁGUA. AF_06/2022</t>
  </si>
  <si>
    <t>104061</t>
  </si>
  <si>
    <t>TUBO, PEAD, PE-80, DE = 32 MM X 3,0 MM, PARA LIGAÇÃO PREDIAL DE ÁGUA. AF_06/2022</t>
  </si>
  <si>
    <t>104112</t>
  </si>
  <si>
    <t>(COMPOSIÇÃO REPRESENTATIVA) LIGAÇÃO PREDIAL DE ÁGUA, REDE DN 50 MM, RAMAL PREDIAL DE 20 MM, L = 2,0 M, LARGURA DA VALA = 0,65 M; COM COLAR DE TOMADA DE PVC; ESCAVAÇÃO MECANIZADA, PREPARO DE FUNDO DE VALA E REATERRO COMPACTADO. AF_06/2022</t>
  </si>
  <si>
    <t>163,87</t>
  </si>
  <si>
    <t>104114</t>
  </si>
  <si>
    <t>(COMPOSIÇÃO REPRESENTATIVA) LIGAÇÃO PREDIAL DE ÁGUA, REDE DN 50 MM, RAMAL PREDIAL DE 20 MM, L = 4,0 M, LARGURA DA VALA = 0,65 M; COM COLAR DE TOMADA DE PVC; ESCAVAÇÃO MECANIZADA, PREPARO DE FUNDO DE VALA E REATERRO COMPACTADO. AF_06/2022</t>
  </si>
  <si>
    <t>242,67</t>
  </si>
  <si>
    <t>104116</t>
  </si>
  <si>
    <t>(COMPOSIÇÃO REPRESENTATIVA) LIGAÇÃO PREDIAL DE ÁGUA, REDE DN 50 MM, RAMAL PREDIAL DE 20 MM, L = 6,0 M, LARGURA DA VALA = 0,65 M; COM COLAR DE TOMADA DE PVC; ESCAVAÇÃO MECANIZADA, PREPARO DE FUNDO DE VALA E REATERRO COMPACTADO. AF_06/2022</t>
  </si>
  <si>
    <t>321,49</t>
  </si>
  <si>
    <t>104118</t>
  </si>
  <si>
    <t>(COMPOSIÇÃO REPRESENTATIVA) LIGAÇÃO PREDIAL DE ÁGUA, REDE DN 50 MM, RAMAL PREDIAL DE 20 MM, L = 2,0 M, LARGURA DA VALA = 0,65 M; COM COLAR DE TOMADA DE PVC; ESCAVAÇÃO MANUAL, PREPARO DE FUNDO DE VALA E REATERRO COMPACTADO. AF_06/2022</t>
  </si>
  <si>
    <t>273,36</t>
  </si>
  <si>
    <t>104120</t>
  </si>
  <si>
    <t>(COMPOSIÇÃO REPRESENTATIVA) LIGAÇÃO PREDIAL DE ÁGUA, REDE DN 50 MM, RAMAL PREDIAL DE 20 MM, L = 4,0 M, LARGURA DA VALA = 0,65 M; COM COLAR DE TOMADA DE PVC; ESCAVAÇÃO MANUAL, PREPARO DE FUNDO DE VALA E REATERRO COMPACTADO. AF_06/2022</t>
  </si>
  <si>
    <t>428,34</t>
  </si>
  <si>
    <t>104122</t>
  </si>
  <si>
    <t>(COMPOSIÇÃO REPRESENTATIVA) LIGAÇÃO PREDIAL DE ÁGUA, REDE DN 50 MM, RAMAL PREDIAL DE 20 MM, L = 6,0 M, LARGURA DA VALA = 0,65 M; COM COLAR DE TOMADA DE PVC; ESCAVAÇÃO MANUAL, PREPARO DE FUNDO DE VALA E REATERRO COMPACTADO. AF_06/2022</t>
  </si>
  <si>
    <t>583,34</t>
  </si>
  <si>
    <t>104062</t>
  </si>
  <si>
    <t>CURVA LONGA, 90 GRAUS, PVC OCRE, JUNTA ELÁSTICA, DN 100 MM, PARA COLETOR PREDIAL DE ESGOTO. AF_06/2022</t>
  </si>
  <si>
    <t>104063</t>
  </si>
  <si>
    <t>CURVA LONGA, 45 GRAUS, PVC OCRE, JUNTA ELÁSTICA, DN 100 MM, PARA COLETOR PREDIAL DE ESGOTO. AF_06/2022</t>
  </si>
  <si>
    <t>76,39</t>
  </si>
  <si>
    <t>104064</t>
  </si>
  <si>
    <t>CURVA LONGA, 90 GRAUS, PVC OCRE, JUNTA ELÁSTICA, DN 150 MM, PARA COLETOR PREDIAL DE ESGOTO. AF_06/2022</t>
  </si>
  <si>
    <t>195,61</t>
  </si>
  <si>
    <t>104065</t>
  </si>
  <si>
    <t>CURVA LONGA, 45 GRAUS, PVC OCRE, JUNTA ELÁSTICA, DN 150 MM, PARA COLETOR PREDIAL DE ESGOTO. AF_06/2022</t>
  </si>
  <si>
    <t>165,12</t>
  </si>
  <si>
    <t>104072</t>
  </si>
  <si>
    <t>TÊ, PVC OCRE, JUNTA ELÁSTICA, DN 200 MM, PARA COLETOR PREDIAL DE ESGOTO. AF_06/2022</t>
  </si>
  <si>
    <t>295,32</t>
  </si>
  <si>
    <t>104076</t>
  </si>
  <si>
    <t>SELIM, PVC OCRE, COM TRAVA, DN 125 X 100 MM OU 150 X 100 MM, PARA COLETOR PREDIAL DE ESGOTO. AF_06/2022</t>
  </si>
  <si>
    <t>104082</t>
  </si>
  <si>
    <t>PLUG, PVC OCRE, JUNTA ELÁSTICA, DN 100 MM, PARA COLETOR PREDIAL DE ESGOTO. AF_06/2022</t>
  </si>
  <si>
    <t>104083</t>
  </si>
  <si>
    <t>PLUG, PVC OCRE, JUNTA ELÁSTICA, DN 150 MM, PARA COLETOR PREDIAL DE ESGOTO. AF_06/2022</t>
  </si>
  <si>
    <t>78,19</t>
  </si>
  <si>
    <t>104084</t>
  </si>
  <si>
    <t>CAP, PVC OCRE, JUNTA ELÁSTICA, DN 150 MM, PARA COLETOR PREDIAL DE ESGOTO. AF_06/2022</t>
  </si>
  <si>
    <t>89,69</t>
  </si>
  <si>
    <t>104085</t>
  </si>
  <si>
    <t>TUBO, PVC OCRE, JUNTA ELÁSTICA, DN 100 MM, PARA COLETOR PREDIAL DE ESGOTO. AF_06/2022</t>
  </si>
  <si>
    <t>104086</t>
  </si>
  <si>
    <t>TUBO, PVC OCRE, JUNTA ELÁSTICA, DN 150 MM, PARA COLETOR PREDIAL DE ESGOTO. AF_06/2022</t>
  </si>
  <si>
    <t>109,07</t>
  </si>
  <si>
    <t>104124</t>
  </si>
  <si>
    <t>(COMPOSIÇÃO REPRESENTATIVA) LIGAÇÃO PREDIAL DE ESGOTO, REDE DN 150 MM, COLETOR PREDIAL DN 100 MM, L = 2,0 M, LARGURA DA VALA = 0,65 M; COM SELIM E CURVA 90 GRAUS; ESCAVAÇÃO MECANIZADA, PREPARO DE FUNDO DE VALA E REATERRO COMPACTADO. AF_06/2022</t>
  </si>
  <si>
    <t>381,34</t>
  </si>
  <si>
    <t>104130</t>
  </si>
  <si>
    <t>(COMPOSIÇÃO REPRESENTATIVA) LIGAÇÃO PREDIAL DE ESGOTO, REDE DN 150 MM, COLETOR PREDIAL DN 100 MM, L = 4,0 M, LARGURA DA VALA = 0,65 M; COM SELIM E CURVA 90 GRAUS; ESCAVAÇÃO MECANIZADA, PREPARO DE FUNDO DE VALA E REATERRO COMPACTADO. AF_06/2022</t>
  </si>
  <si>
    <t>582,92</t>
  </si>
  <si>
    <t>104136</t>
  </si>
  <si>
    <t>(COMPOSIÇÃO REPRESENTATIVA) LIGAÇÃO PREDIAL DE ESGOTO, REDE DN 150 MM, COLETOR PREDIAL DN 100 MM, L = 6,0 M, LARGURA DA VALA = 0,65 M; COM SELIM E CURVA 90 GRAUS; ESCAVAÇÃO MECANIZADA, PREPARO DE FUNDO DE VALA E REATERRO COMPACTADO. AF_06/2022</t>
  </si>
  <si>
    <t>785,79</t>
  </si>
  <si>
    <t>104142</t>
  </si>
  <si>
    <t>(COMPOSIÇÃO REPRESENTATIVA) LIGAÇÃO PREDIAL DE ESGOTO, REDE DN 150 MM, COLETOR PREDIAL DN 100 MM, L = 2,0 M, LARGURA DA VALA = 0,65 M; COM SELIM E CURVA 90 GRAUS; ESCAVAÇÃO MANUAL, PREPARO DE FUNDO DE VALA E REATERRO COMPACTADO. AF_06/2022</t>
  </si>
  <si>
    <t>541,37</t>
  </si>
  <si>
    <t>104148</t>
  </si>
  <si>
    <t>(COMPOSIÇÃO REPRESENTATIVA) LIGAÇÃO PREDIAL DE ESGOTO, REDE DN 150 MM, COLETOR PREDIAL DN 100 MM, L = 4,0 M, LARGURA DA VALA = 0,65 M; COM SELIM E CURVA 90 GRAUS; ESCAVAÇÃO MANUAL, PREPARO DE FUNDO DE VALA E REATERRO COMPACTADO. AF_06/2022</t>
  </si>
  <si>
    <t>849,52</t>
  </si>
  <si>
    <t>104154</t>
  </si>
  <si>
    <t>(COMPOSIÇÃO REPRESENTATIVA) LIGAÇÃO PREDIAL DE ESGOTO, REDE DN 150 MM, COLETOR PREDIAL DN 100 MM, L = 6,0 M, LARGURA DA VALA = 0,65 M; COM SELIM E CURVA 90 GRAUS; ESCAVAÇÃO MANUAL, PREPARO DE FUNDO DE VALA E REATERRO COMPACTADO. AF_06/2022</t>
  </si>
  <si>
    <t>1.160,90</t>
  </si>
  <si>
    <t>ESCAVAÇÃO MECANIZADA PARA BLOCO DE COROAMENTO OU SAPATA COM RETROESCAVADEIRA (SEM ESCAVAÇÃO PARA COLOCAÇÃO DE FÔRMAS). AF_06/2017</t>
  </si>
  <si>
    <t>107,39</t>
  </si>
  <si>
    <t>ESCAVAÇÃO MECANIZADA PARA BLOCO DE COROAMENTO OU SAPATA COM RETROESCAVADEIRA (INCLUINDO ESCAVAÇÃO PARA COLOCAÇÃO DE FÔRMAS). AF_06/2017</t>
  </si>
  <si>
    <t>46,21</t>
  </si>
  <si>
    <t>ESCAVAÇÃO MANUAL PARA BLOCO DE COROAMENTO OU SAPATA (SEM ESCAVAÇÃO PARA COLOCAÇÃO DE FÔRMAS). AF_06/2017</t>
  </si>
  <si>
    <t>ESCAVAÇÃO MANUAL PARA BLOCO DE COROAMENTO OU SAPATA (INCLUINDO ESCAVAÇÃO PARA COLOCAÇÃO DE FÔRMAS). AF_06/2017</t>
  </si>
  <si>
    <t>103,97</t>
  </si>
  <si>
    <t>ESCAVAÇÃO MECANIZADA PARA VIGA BALDRAME COM MINI-ESCAVADEIRA (SEM ESCAVAÇÃO PARA COLOCAÇÃO DE FÔRMAS). AF_06/2017</t>
  </si>
  <si>
    <t>193,42</t>
  </si>
  <si>
    <t>ESCAVAÇÃO MECANIZADA PARA VIGA BALDRAME COM MINI-ESCAVADEIRA (INCLUINDO ESCAVAÇÃO PARA COLOCAÇÃO DE FÔRMAS). AF_06/2017</t>
  </si>
  <si>
    <t>ESCAVAÇÃO MANUAL DE VALA PARA VIGA BALDRAME (SEM ESCAVAÇÃO PARA COLOCAÇÃO DE FÔRMAS). AF_06/2017</t>
  </si>
  <si>
    <t>329,11</t>
  </si>
  <si>
    <t>ESCAVAÇÃO MANUAL DE VALA PARA VIGA BALDRAME (INCLUINDO ESCAVAÇÃO PARA COLOCAÇÃO DE FÔRMAS). AF_06/2017</t>
  </si>
  <si>
    <t>238,85</t>
  </si>
  <si>
    <t>2,25</t>
  </si>
  <si>
    <t>14,41</t>
  </si>
  <si>
    <t>14,43</t>
  </si>
  <si>
    <t>18,06</t>
  </si>
  <si>
    <t>18,23</t>
  </si>
  <si>
    <t>14,61</t>
  </si>
  <si>
    <t>17,02</t>
  </si>
  <si>
    <t>15,64</t>
  </si>
  <si>
    <t>8,58</t>
  </si>
  <si>
    <t>21,82</t>
  </si>
  <si>
    <t>17,56</t>
  </si>
  <si>
    <t>29,59</t>
  </si>
  <si>
    <t>24,03</t>
  </si>
  <si>
    <t>17,83</t>
  </si>
  <si>
    <t>22,79</t>
  </si>
  <si>
    <t>153,21</t>
  </si>
  <si>
    <t>179,02</t>
  </si>
  <si>
    <t>ESCAVAÇÃO MECANIZADA DE VALA COM PROF. ATÉ 1,5 M (MÉDIA MONTANTE E JUSANTE/UMA COMPOSIÇÃO POR TRECHO), ESCAVADEIRA (0,8 M3), LARG. DE 1,5 M A 2,5 M, EM SOLO DE 1A CATEGORIA, EM LOCAIS COM ALTO NÍVEL DE INTERFERÊNCIA. AF_02/2021</t>
  </si>
  <si>
    <t>ESCAVAÇÃO MECANIZADA DE VALA COM PROF. MAIOR QUE 1,5 M ATÉ 3,0 M (MÉDIA MONTANTE E JUSANTE/UMA COMPOSIÇÃO POR TRECHO), ESCAVADEIRA (0,8 M3), LARGURA ATÉ 1,5 M, EM SOLO DE 1A CATEGORIA, EM LOCAIS COM ALTO NÍVEL DE INTERFERÊNCIA. AF_02/2021</t>
  </si>
  <si>
    <t>ESCAVAÇÃO MECANIZADA DE VALA COM PROF. MAIOR QUE 3,0 M ATÉ 4,5 M(MÉDIA MONTANTE E JUSANTE/UMA COMPOSIÇÃO POR TRECHO), ESCAVADEIRA (0,8 M3), LARG. MENOR QUE 1,5 M, EM SOLO DE 1A CATEGORIA, EM LOCAIS COM ALTO NÍVEL DE INTERFERÊNCIA. AF_02/2021</t>
  </si>
  <si>
    <t>ESCAVAÇÃO MECANIZADA DE VALA COM PROF. DE 3,0 M ATÉ 4,5 M(MÉDIA MONTANTE E JUSANTE/UMA COMPOSIÇÃO POR TRECHO), ESCAVADEIRA (1,2 M3), LARG. DE 1,5 M A 2,5 M, EM SOLO DE 1A CATEGORIA, EM LOCAIS COM ALTO NÍVEL DE INTERFERÊNCIA. AF_02/2021</t>
  </si>
  <si>
    <t>ESCAVAÇÃO MECANIZADA DE VALA COM PROF. MAIOR QUE 4,5 M ATÉ 6,0 M(MÉDIA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</si>
  <si>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 LARG. DE 1,5 M A 2,5 M, EM SOLO DE 1A CATEGORIA, LOCAIS COM BAIXO NÍVEL DE INTERFERÊNCIA. AF_02/2021</t>
  </si>
  <si>
    <t>ESCAVAÇÃO MECANIZADA DE VALA COM PROF. MAIOR QUE 1,5 M E ATÉ 3,0 M(MÉDIA MONTANTE E JUSANTE/UMA COMPOSIÇÃO POR TRECHO), ESCAVADEIRA (0,8 M3), LARG. MENOR QUE 1,5 M, EM SOLO DE 1A CATEGORIA, LOCAIS COM BAIXO NÍVEL DE INTERFERÊNCIA. AF_02/2021</t>
  </si>
  <si>
    <t>ESCAVAÇÃO MECANIZADA DE VALA COM PROF. MAIOR QUE 3,0 M ATÉ 4,5 M (MÉDIA MONTANTE E JUSANTE/UMA COMPOSIÇÃO POR TRECHO), ESCAVADEIRA (0,8 M3), LARG. MENOR QUE 1,5 M, EM SOLO DE 1A CATEGORIA, LOCAIS COM BAIXO NÍVEL DE INTERFERÊNCIA. AF_02/2021</t>
  </si>
  <si>
    <t>ESCAVAÇÃO MECANIZADA DE VALA COM PROF. MAIOR QUE 3,0 M ATÉ 4,5 M (MÉDIA MONTANTE E JUSANTE/UMA COMPOSIÇÃO POR TRECHO), ESCAVADEIRA (1,2 M3), LARG. DE 1,5 M A 2,5 M, EM SOLO DE 1A CATEGORIA, LOCAIS COM BAIXO NÍVEL DE INTERFERÊNCIA. AF_02/2021</t>
  </si>
  <si>
    <t>ESCAVAÇÃO MECANIZADA DE VALA COM PROF. MAIOR QUE 4,5 M ATÉ 6,0 M (MÉDIA MONTANTE E JUSANTE/UMA COMPOSIÇÃO POR TRECHO), ESCAVADEIRA (1,2 M3), LARG. DE 1,5 M A 2,5 M, EM SOLO DE 1A CATEGORIA, LOCAIS COM BAIXO NÍVEL DE INTERFERÊNCIA. AF_02/2021</t>
  </si>
  <si>
    <t>ESCAVAÇÃO MECANIZADA DE VALA COM PROF. ATÉ 1,5 M (MÉDIA MONTANTE E JUSANTE/UMA COMPOSIÇÃO POR TRECHO), RETROESCAV. (0,26 M3), LARG. MENOR QUE 0,8 M, EM SOLO DE 1A CATEGORIA, EM LOCAIS COM ALTO NÍVEL DE INTERFERÊNCIA. AF_02/2021</t>
  </si>
  <si>
    <t>ESCAVAÇÃO MECANIZADA DE VALA COM PROF. ATÉ 1,5 M (MÉDIA MONTANTE E JUSANTE/UMA COMPOSIÇÃO POR TRECHO), RETROESCAV. (0,26 M3), LARG. DE 0,8 M A 1,5 M, EM SOLO DE 1A CATEGORIA, EM LOCAIS COM ALTO NÍVEL DE INTERFERÊNCIA. AF_02/2021</t>
  </si>
  <si>
    <t>ESCAVAÇÃO MECANIZADA DE VALA COM PROF. MAIOR QUE 1,5 M ATÉ 3,0 M (MÉDIA MONTANTE E JUSANTE/UMA COMPOSIÇÃO POR TRECHO), RETROESCAV. (0,26 M3), LARG. MENOR QUE 0,8 M, EM SOLO DE 1A CATEGORIA, EM LOCAIS COM ALTO NÍVEL DE INTERFERÊNCIA. AF_02/2021</t>
  </si>
  <si>
    <t>ESCAVAÇÃO MECANIZADA DE VALA COM PROF. MAIOR QUE 1,5 M ATÉ 3,0 M (MÉDIA MONTANTE E JUSANTE/UMA COMPOSIÇÃO POR TRECHO), RETROESCAV. (0,26 M3), LARGURA DE 0,8 M A 1,5 M, EM SOLO DE 1A CATEGORIA, EM LOCAIS COM ALTO NÍVEL DE INTERFERÊNCIA. AF_02/2021</t>
  </si>
  <si>
    <t>ESCAVAÇÃO MECANIZADA DE VALA COM PROFUNDIDADE ATÉ 1,5 M (MÉDIA MONTANTE E JUSANTE/UMA COMPOSIÇÃO POR TRECHO), RETROESCAV. (0,26 M3), LARGURA MENOR QUE 0,8 M, EM SOLO DE 1A CATEGORIA, LOCAIS COM BAIXO NÍVEL DE INTERFERÊNCIA. AF_02/2021</t>
  </si>
  <si>
    <t>ESCAVAÇÃO MECANIZADA DE VALA COM PROFUNDIDADE ATÉ 1,5 M (MÉDIA MONTANTE E JUSANTE/UMA COMPOSIÇÃO POR TRECHO), RETROESCAV. (0,26 M3), LARGURA DE 0,8 M A 1,5 M, EM SOLO DE 1A CATEGORIA, LOCAIS COM BAIXO NÍVEL DE INTERFERÊNCIA. AF_02/2021</t>
  </si>
  <si>
    <t>ESCAVAÇÃO MECANIZADA DE VALA COM PROFUNDIDADE MAIOR QUE 1,5 M ATÉ 3,0 M (MÉDIA MONTANTE E JUSANTE/UMA COMPOSIÇÃO POR TRECHO), RETROESCAV. (0,26 M3), LARGURA MENOR QUE 0,8 M, EM SOLO DE 1A CATEGORIA, LOCAIS COM BAIXO NÍVEL DE INTERFERÊNCIA. AF_02/2021</t>
  </si>
  <si>
    <t>ESCAVAÇÃO MECANIZADA DE VALA COM PROFUNDIDADE MAIOR QUE 1,5 M ATÉ 3,0 M (MÉDIA MONTANTE E JUSANTE/UMA COMPOSIÇÃO POR TRECHO), RETROESCAV (0,26 M3), LARGURA DE 0,8 M A 1,5 M, EM SOLO DE 1A CATEGORIA, LOCAIS COM BAIXO NÍVEL DE INTERFERÊNCIA. AF_02/2021</t>
  </si>
  <si>
    <t>89,84</t>
  </si>
  <si>
    <t>ESCAVAÇÃO MECANIZADA DE VALA COM PROF. ATÉ 1,5 M (MÉDIA MONTANTE E JUSANTE/UMA COMPOSIÇÃO POR TRECHO), ESCAVADEIRA (0,8 M3), LARG. MENOR QUE 1,5 M, EM SOLO DE 1A CATEGORIA, EM LOCAIS COM ALTO NÍVEL DE INTERFERÊNCIA. AF_02/2021</t>
  </si>
  <si>
    <t>ESCAVAÇÃO MECANIZADA DE VALA COM PROF. MAIOR QUE  4,5 M ATÉ 6,0 M (MÉDIA MONTANTE E JUSANTE/UMA COMPOSIÇÃO POR TRECHO), ESCAVADEIRA (0,8 M3), LARG. MENOR QUE 1,5 M, EM SOLO DE 1A CATEGORIA, EM LOCAIS COM ALTO NÍVEL DE INTERFERÊNCIA. AF_02/2021</t>
  </si>
  <si>
    <t>ESCAVAÇÃO MECANIZADA DE VALA COM PROF. MAIOR QUE 1,50 M ATÉ 3,0 M (MÉDIA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</si>
  <si>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M3),LARG. MENOR QUE 1,5 M, EM SOLO DE 1A CATEGORIA, LOCAIS COM BAIXO NÍVEL DE INTERFERÊNCIA. AF_02/2021</t>
  </si>
  <si>
    <t>ESCAVAÇÃO MECANIZADA DE VALA COM PROF. MAIOR QUE 4,5 M ATÉ 6,0 M (MÉDIA MONTANTE E JUSANTE/UMA COMPOSIÇÃO POR TRECHO),COM ESCAVADEIRA (0,8 M3), LARG. MENOR QUE 1,5 M, EM SOLO DE 1A CATEGORIA, LOCAIS COM BAIXO NÍVEL DE INTERFERÊNCIA. AF_02/2021</t>
  </si>
  <si>
    <t>ESCAVAÇÃO MECANIZADA DE VALA COM PROF. MAIOR QUE 1,5 M ATÉ 3,0 M (MÉDIA MONTANTE E JUSANTE/UMA COMPOSIÇÃO POR TRECHO),COM ESCAVADEIRA (1,2 M3),LARG. DE 1,5 M A 2,5 M, EM SOLO DE 1A CATEGORIA, LOCAIS COM BAIXO NÍVEL DE INTERFERÊNCIA. AF_02/2021</t>
  </si>
  <si>
    <t>ESCAVAÇÃO MECANIZADA DE VALA COM PROF. ATÉ 1,5 M (MÉDIA MONTANTE E JUSANTE/UMA COMPOSIÇÃO POR TRECHO), ESCAVADEIRA (0,8 M3),LARG. MENOR QUE 1,5 M, EM SOLO DE MOLE, EM LOCAIS COM ALTO NÍVEL DE INTERFERÊNCIA. AF_02/2021</t>
  </si>
  <si>
    <t>ESCAVAÇÃO MECANIZADA DE VALA COM PROF. ATÉ 1,5 M (MÉDIA MONTANTE E JUSANTE/UMA COMPOSIÇÃO POR TRECHO), ESCAVADEIRA (0,8 M3), LARG. DE 1,5 M A 2,5 M, EM SOLO MOLE, EM LOCAIS COM ALTO NÍVEL DE INTERFERÊNCIA. AF_02/2021</t>
  </si>
  <si>
    <t>ESCAVAÇÃO MECANIZADA DE VALA COM PROF. MAIOR QUE 1,5 M ATÉ 3,0 M (MÉDIA MONTANTE E JUSANTE/UMA COMPOSIÇÃO POR TRECHO), ESCAVADEIRA (0,8 M3), LARGURA ATÉ 1,5 M, EM SOLO MOLE, EM LOCAIS COM ALTO NÍVEL DE INTERFERÊNCIA. AF_02/2021</t>
  </si>
  <si>
    <t>ESCAVAÇÃO MECANIZADA DE VALA COM PROF. MAIOR QUE 3,0 M ATÉ 4,5 M (MÉDIA MONTANTE E JUSANTE/UMA COMPOSIÇÃO POR TRECHO), ESCAVADEIRA (0,8 M3), LARG. MENOR QUE 1,5 M, EM SOLO  MOLE, EM LOCAIS COM ALTO NÍVEL DE INTERFERÊNCIA. AF_02/2021</t>
  </si>
  <si>
    <t>ESCAVAÇÃO MECANIZADA DE VALA COM PROF. MAIOR QUE 4,5 M ATÉ 6,0 M (MÉDIA MONTANTE E JUSANTE/UMA COMPOSIÇÃO POR TRECHO), ESCAVADEIRA (0,8 M3),LARG. MENOR QUE 1,5 M, EM SOLO DE MOLE, EM LOCAIS COM ALTO NÍVEL DE INTERFERÊNCIA. AF_02/2021</t>
  </si>
  <si>
    <t>ESCAVAÇÃO MECANIZADA DE VALA COM PROF. MAIOR QUE 1,5 M ATÉ 3,0 M (MÉDIA MONTANTE E JUSANTE/UMA COMPOSIÇÃO POR TRECHO),COM ESCAVADEIRA (1,2 M3),LARG. DE 1,5 M A 2,5 M, EM SOLO MOLE, EM LOCAIS COM ALTO NÍVEL DE INTERFERÊNCIA. AF_02/2021</t>
  </si>
  <si>
    <t>ESCAVAÇÃO MECANIZADA DE VALA COM PROF. DE 3,0 M ATÉ 4,5 M (MÉDIA MONTANTE E JUSANTE/UMA COMPOSIÇÃO POR TRECHO), ESCAVADEIRA (1,2 M3), LARG. DE 1,5 M A 2,5 M, EM SOLO MOLE, EM LOCAIS COM ALTO NÍVEL DE INTERFERÊNCIA. AF_02/2021</t>
  </si>
  <si>
    <t>ESCAVAÇÃO MECANIZADA DE VALA COM PROF. MAIOR QUE 4,5 M ATÉ 6,0 M (MÉDIA MONTANTE E JUSANTE/UMA COMPOSIÇÃO POR TRECHO), ESCAVADEIRA (1,2 M3), LARG. DE 1,5 M A 2,5 M, EM SOLO MOLE, EM LOCAIS COM ALTO NÍVEL DE INTERFERÊNCIA. AF_02/2021</t>
  </si>
  <si>
    <t>ESCAVAÇÃO MECANIZADA DE VALA COM PROF. ATÉ 1,5 M (MÉDIA MONTANTE E JUSANTE/UMA COMPOSIÇÃO POR TRECHO), ESCAVADEIRA (0,8 M3),LARG. MENOR QUE 1,5 M, EM SOLO MOLE, LOCAIS COM BAIXO NÍVEL DE INTERFERÊNCIA. AF_02/2021</t>
  </si>
  <si>
    <t>ESCAVAÇÃO MECANIZADA DE VALA COM PROF. ATÉ 1,5 M (MÉDIA MONTANTE E JUSANTE/UMA COMPOSIÇÃO POR TRECHO), ESCAVADEIRA (0,8 M3), LARG. DE 1,5 M A 2,5 M, EM SOLO MOLE, LOCAIS COM BAIXO NÍVEL DE INTERFERÊNCIA. AF_02/2021</t>
  </si>
  <si>
    <t>ESCAVAÇÃO MECANIZADA DE VALA COM PROF. MAIOR QUE 1,5 M E ATÉ 3,0 M (MÉDIA MONTANTE E JUSANTE/UMA COMPOSIÇÃO POR TRECHO), ESCAVADEIRA (0,8 M3), LARG. MENOR QUE 1,5 M, EM SOLO MOLE, LOCAIS COM BAIXO NÍVEL DE INTERFERÊNCIA. AF_02/2021</t>
  </si>
  <si>
    <t>ESCAVAÇÃO MECANIZADA DE VALA COM PROF.MAIOR QUE 3,0 M ATÉ 4,5 M (MÉDIA MONTANTE E JUSANTE/UMA COMPOSIÇÃO POR TRECHO), ESCAVADEIRA (0,8 M3), LARG. MENOR QUE 1,5 M, EM SOLO MOLE, LOCAIS COM BAIXO NÍVEL DE INTERFERÊNCIA. AF_02/2021</t>
  </si>
  <si>
    <t>ESCAVAÇÃO MECANIZADA DE VALA COM PROF. MAIOR QUE 4,5 M ATÉ 6,0 M (MÉDIA MONTANTE E JUSANTE/UMA COMPOSIÇÃO POR TRECHO),COM ESCAVADEIRA (0,8 M3), LARG. MENOR QUE 1,5 M, EM SOLO MOLE, LOCAIS COM BAIXO NÍVEL DE INTERFERÊNCIA. AF_02/2021</t>
  </si>
  <si>
    <t>ESCAVAÇÃO MECANIZADA DE VALA COM PROF. MAIOR QUE 1,5 M ATÉ 3,0 M (MÉDIA MONTANTE E JUSANTE/UMA COMPOSIÇÃO POR TRECHO),COM ESCAVADEIRA (1,2 M3), LARG. DE 1,5 M A 2,5 M, EM SOLO MOLE, LOCAIS COM BAIXO NÍVEL DE INTERFERÊNCIA. AF_02/2021</t>
  </si>
  <si>
    <t>ESCAVAÇÃO MECANIZADA DE VALA COM PROF. MAIOR QUE 3,0 M ATÉ 4,5 M (MÉDIA MONTANTE E JUSANTE/UMA COMPOSIÇÃO POR TRECHO), ESCAVADEIRA (1,2 M3), LARG. DE 1,5 M A 2,5 M, EM SOLO MOLE, LOCAIS COM BAIXO NÍVEL DE INTERFERÊNCIA. AF_02/2021</t>
  </si>
  <si>
    <t>ESCAVAÇÃO MECANIZADA DE VALA COM PROF. MAIOR QUE 4,5 M ATÉ 6,0 M (MÉDIA MONTANTE E JUSANTE/UMA COMPOSIÇÃO POR TRECHO), ESCAVADEIRA (1,2 M3), LARG. DE 1,5 M A 2,5 M, EM SOLO MOLE, LOCAIS COM BAIXO NÍVEL DE INTERFERÊNCIA. AF_02/2021</t>
  </si>
  <si>
    <t>ESCAVAÇÃO MECANIZADA DE VALA COM PROF. ATÉ 1,5 M (MÉDIA MONTANTE E JUSANTE/UMA COMPOSIÇÃO POR TRECHO), RETROESCAV. (0,26 M3), LARG. MENOR QUE 0,8 M, EM SOLO MOLE, EM LOCAIS COM ALTO NÍVEL DE INTERFERÊNCIA. AF_02/2021</t>
  </si>
  <si>
    <t>ESCAVAÇÃO MECANIZADA DE VALA COM PROF. ATÉ 1,5 M (MÉDIA MONTANTE E JUSANTE/UMA COMPOSIÇÃO POR TRECHO), RETROESCAV. (0,26 M3), LARG. DE 0,8 M A 1,5 M, EM SOLO MOLE, EM LOCAIS COM ALTO NÍVEL DE INTERFERÊNCIA. AF_02/2021</t>
  </si>
  <si>
    <t>ESCAVAÇÃO MECANIZADA DE VALA COM PROF. MAIOR QUE 1,5 M ATÉ 3,0 M (MÉDIA MONTANTE E JUSANTE/UMA COMPOSIÇÃO POR TRECHO), RETROESCAV. (0,26 M3), LARG. MENOR QUE 0,8 M, EM SOLO MOLE, EM LOCAIS COM ALTO NÍVEL DE INTERFERÊNCIA. AF_02/2021</t>
  </si>
  <si>
    <t>ESCAVAÇÃO MECANIZADA DE VALA COM PROF. MAIOR QUE 1,5 M ATÉ 3,0 M (MÉDIA MONTANTE E JUSANTE/UMA COMPOSIÇÃO POR TRECHO), RETROESCAV. (0,26 M3), LARG. DE 0,8 M A 1,5 M, EM SOLO MOLE, EM LOCAIS COM ALTO NÍVEL DE INTERFERÊNCIA. AF_02/2021</t>
  </si>
  <si>
    <t>ESCAVAÇÃO MECANIZADA DE VALA COM PROF. ATÉ 1,5 M (MÉDIA MONTANTE E JUSANTE/UMA COMPOSIÇÃO POR TRECHO), RETROESCAV. (0,26 M3), LARG. MENOR  QUE 0,8 M, EM SOLO MOLE, LOCAIS COM BAIXO NÍVEL DE NTERFERÊNCIA.  AF_02/2021</t>
  </si>
  <si>
    <t>ESCAVAÇÃO MECANIZADA DE VALA COM PROF. ATÉ 1,5 M (MÉDIA MONTANTE E JUSANTE/UMA COMPOSIÇÃO POR TRECHO), RETROESCAV. (0,26 M3), LARG. DE 0,8 M A 1,5 M, EM SOLO MOLE, LOCAIS COM BAIXO NÍVEL DE INTERFERÊNCIA. AF_02/2021</t>
  </si>
  <si>
    <t>ESCAVAÇÃO MECANIZADA DE VALA COM PROF. MAIOR QUE 1,5 M ATÉ 3,0 M (MÉDIA MONTANTE E JUSANTE/UMA COMPOSIÇÃO POR TRECHO), RETROESCAV. (0,26 M3 ),LARG. MENOR QUE 0,8 M, EM SOLO MOLE, LOCAIS COM BAIXO NÍVEL DE INTERFERÊNCIA. AF_02/2021</t>
  </si>
  <si>
    <t>ESCAVAÇÃO MECANIZADA DE VALA COM PROF. MAIOR QUE 1,5 M ATÉ 3,0 M (MÉDIA MONTANTE E JUSANTE/UMA COMPOSIÇÃO POR TRECHO), RETROESCAV. (0,26 M3), LARG. DE 0,8 M A 1,5 M, EM SOLO MOLE, LOCAIS COM BAIXO NÍVEL DE INTERFERÊNCIA. AF_02/2021</t>
  </si>
  <si>
    <t>ESCAVAÇÃO MECANIZADA DE VALA COM PROF. ATÉ 1,5 M (MÉDIA MONTANTE E JUSANTE/UMA COMPOSIÇÃO POR TRECHO), ESCAVADEIRA (0,8 M3),LARG. ATÉ 1,5 M, EM SOLO DE 2A CATEGORIA, EM LOCAIS COM ALTO NÍVEL DE INTERFERÊNCIA.  AF_02/2021</t>
  </si>
  <si>
    <t>ESCAVAÇÃO MECANIZADA DE VALA COM PROF. ATÉ 1,5 M (MÉDIA MONTANTE E JUSANTE/UMA COMPOSIÇÃO POR TRECHO), ESCAVADEIRA (0,8 M3), LARG. DE 1,5 M A 2,5 M, EM SOLO DE 2A CATEGORIA, EM LOCAIS COM ALTO NÍVEL DE INTERFERÊNCIA. AF_02/2021</t>
  </si>
  <si>
    <t>ESCAVAÇÃO MECANIZADA DE VALA COM PROF. MAIOR QUE 1,5 M ATÉ 3,0 M (MÉDIA MONTANTE E JUSANTE/UMA COMPOSIÇÃO POR TRECHO), ESCAVADEIRA (0,8 M3), LARG. ATÉ 1,5 M, EM SOLO DE 2A CATEGORIA, EM LOCAIS COM ALTO NÍVEL DE INTERFERÊNCIA. AF_02/2021</t>
  </si>
  <si>
    <t>ESCAVAÇÃO MECANIZADA DE VALA COM PROF. MAIOR QUE 3,0 M ATÉ 4,5 M (MÉDIA MONTANTE E JUSANTE/UMA COMPOSIÇÃO POR TRECHO), ESCAVADEIRA (0,8 M3), LARG. MENOR QUE 1,5 M, EM SOLO DE 2A CATEGORIA, EM LOCAIS COM ALTO NÍVEL DE INTERFERÊNCIA. AF_02/2021</t>
  </si>
  <si>
    <t>ESCAVAÇÃO MECANIZADA DE VALA COM PROF.MAIOR QUE 4,5 M ATÉ 6,0 M (MÉDIA MONTANTE E JUSANTE/UMA COMPOSIÇÃO POR TRECHO),COM ESCAVADEIRA (0,8 M3), LARG. MENOR QUE 1,5 M, EM SOLO DE 2A CATEGORIA, EM LOCAIS COM ALTO NÍVEL DE INTERFERÊNCIA. AF_02/2021</t>
  </si>
  <si>
    <t>ESCAVAÇÃO MECANIZADA DE VALA COM PROF. MAIOR QUE 1,5 M ATÉ 3,0 M (MÉDIA MONTANTE E JUSANTE/UMA COMPOSIÇÃO POR TRECHO),COM ESCAVADEIRA (1,2 M3),LARG. DE 1,5 M A 2,5 M, EM SOLO DE 2A CATEGORIA, EM LOCAIS COM ALTO NÍVEL DE INTERFERÊNCIA. AF_02/2021</t>
  </si>
  <si>
    <t>ESCAVAÇÃO MECANIZADA DE VALA COM PROF. DE 3,0 M ATÉ 4,5 M (MÉDIA MONTANTE E JUSANTE/UMA COMPOSIÇÃO POR TRECHO), ESCAVADEIRA (1,2 M3), LARG. DE 1,5 M A 2,5 M, EM SOLO DE 2A CATEGORIA, EM LOCAIS COM ALTO NÍVEL DE INTERFERÊNCIA. AF_02/2021</t>
  </si>
  <si>
    <t>ESCAVAÇÃO MECANIZADA DE VALA COM PROF. MAIOR QUE 4,5 M ATÉ 6,0 M (MÉDIA MONTANTE E JUSANTE/UMA COMPOSIÇÃO POR TRECHO), ESCAVADEIRA (1,2 M3), LARG. DE 1,5 M A 2,5 M, EM SOLO DE 2A CATEGORIA, EM LOCAIS COM ALTO NÍVEL DE INTERFERÊNCIA. AF_02/2021</t>
  </si>
  <si>
    <t>ESCAVAÇÃO MECANIZADA DE VALA COM PROF. ATÉ 1,5 M (MÉDIA MONTANTE E JUSANTE/UMA COMPOSIÇÃO POR TRECHO),COM ESCAVADEIRA (0,8 M3), LARG. MENOR QUE 1,5 M, EM SOLO DE 2A CATEGORIA, LOCAIS COM BAIXO NÍVEL DE INTERFERÊNCIA. AF_02/2021</t>
  </si>
  <si>
    <t>ESCAVAÇÃO MECANIZADA DE VALA COM PROF. ATÉ 1,5 M (MÉDIA MONTANTE E JUSANTE/UMA COMPOSIÇÃO POR TRECHO), ESCAVADEIRA (0,8 M3), LARG. DE 1,5 M A 2,5 M, EM SOLO DE 2A CATEGORIA, LOCAIS COM BAIXO NÍVEL DE INTERFERÊNCIA. AF_02/2021</t>
  </si>
  <si>
    <t>ESCAVAÇÃO MECANIZADA DE VALA COM PROF. MAIOR QUE 1,5 M E ATÉ 3,0 M (MÉDIA MONTANTE E JUSANTE/UMA COMPOSIÇÃO POR TRECHO), ESCAVADEIRA (0,8 M3), LARG. MENOR QUE 1,5 M, EM SOLO DE 2A CATEGORIA, LOCAIS COM BAIXO NÍVEL DE INTERFERÊNCIA. AF_02/2021</t>
  </si>
  <si>
    <t>ESCAVAÇÃO MECANIZADA DE VALA COM PROF.MAIOR QUE 3,0 M ATÉ 4,5 M (MÉDIA MONTANTE E JUSANTE/UMA COMPOSIÇÃO POR TRECHO), ESCAVADEIRA (0,8 M3), LARG. MENOR QUE 1,5 M, EM SOLO DE 2A CATEGORIA, LOCAIS COM BAIXO NÍVEL DE INTERFERÊNCIA. AF_02/2021</t>
  </si>
  <si>
    <t>ESCAVAÇÃO MECANIZADA DE VALA COM PROF.MAIOR QUE 4,5 M ATÉ 6,0 M (MÉDIA MONTANTE E JUSANTE/UMA COMPOSIÇÃO POR TRECHO),COM ESCAVADEIRA (0,8 M3), LARG. MENOR QUE 1,5 M, EM SOLO DE 2A CATEGORIA, EM LOCAIS COM BAIXO NÍVEL DE INTERFERÊNCIA. AF_02/2021</t>
  </si>
  <si>
    <t>ESCAVAÇÃO MECANIZADA DE VALA COM PROF. MAIOR QUE 1,5 M ATÉ 3,0 M (MÉDIA MONTANTE E JUSANTE/UMA COMPOSIÇÃO POR TRECHO),COM ESCAVADEIRA (1,2 M3),LARG. DE 1,5 M A 2,5 M, EM SOLO DE 2A CATEGORIA, LOCAIS COM BAIXO NÍVEL DE INTERFERÊNCIA. AF_02/2021</t>
  </si>
  <si>
    <t>ESCAVAÇÃO MECANIZADA DE VALA COM PROF. MAIOR QUE 3,0 M ATÉ 4,5 M (MÉDIA MONTANTE E JUSANTE/UMA COMPOSIÇÃO POR TRECHO), ESCAVADEIRA (1,2 M3), LARG. DE 1,5 M A 2,5 M, EM SOLO DE 2A CATEGORIA, LOCAIS COM BAIXO NÍVEL DE INTERFERÊNCIA. AF_02/2021</t>
  </si>
  <si>
    <t>ESCAVAÇÃO MECANIZADA DE VALA COM PROF. MAIOR QUE 4,5 M ATÉ 6,0 M (MÉDIA MONTANTE E JUSANTE/UMA COMPOSIÇÃO POR TRECHO), ESCAVADEIRA (1,2 M3), LARG. DE 1,5 M A 2,5 M, EM SOLO DE 2A CATEGORIA, LOCAIS COM BAIXO NÍVEL DE INTERFERÊNCIA. AF_02/2021</t>
  </si>
  <si>
    <t>ESCAVAÇÃO MECANIZADA DE VALA COM PROF. ATÉ 1,5 M (MÉDIA MONTANTE E JUSANTE/UMA COMPOSIÇÃO POR TRECHO), RETROESCAV. (0,26 M3), LARG. MENOR QUE 0,8 M, EM SOLO DE 2A CATEGORIA, EM LOCAIS COM ALTO NÍVEL DE INTERFERÊNCIA. AF_02/2021</t>
  </si>
  <si>
    <t>ESCAVAÇÃO MECANIZADA DE VALA COM PROF. ATÉ 1,5 M (MÉDIA MONTANTE E JUSANTE/UMA COMPOSIÇÃO POR TRECHO), RETROESCAV. (0,26 M3), LARG. DE 0,8 M A 1,5 M, EM SOLO DE 2A CATEGORIA, EM LOCAIS COM ALTO NÍVEL DE INTERFERÊNCIA. AF_02/2021</t>
  </si>
  <si>
    <t>16,92</t>
  </si>
  <si>
    <t>ESCAVAÇÃO MECANIZADA DE VALA COM PROF. MAIOR QUE 1,5 M ATÉ 3,0 M (MÉDIA MONTANTE E JUSANTE/UMA COMPOSIÇÃO POR TRECHO), RETROESCAV. (0,26 M3), LARG. MENOR QUE 0,8 M, EM SOLO DE 2A CATEGORIA, EM LOCAIS COM ALTO NÍVEL DE INTERFERÊNCIA. AF_02/2021</t>
  </si>
  <si>
    <t>ESCAVAÇÃO MECANIZADA DE VALA COM PROF. MAIOR QUE 1,5 M ATÉ 3,0 M (MÉDIA MONTANTE E JUSANTE/UMA COMPOSIÇÃO POR TRECHO), RETROESCAV. (0,26 M3), LARG. DE 0,8 M A 1,5 M, EM SOLO DE 2A CATEGORIA, EM LOCAIS COM ALTO NÍVEL DE INTERFERÊNCIA. AF_02/2021</t>
  </si>
  <si>
    <t>ESCAVAÇÃO MECANIZADA DE VALA COM PROF. ATÉ 1,5 M (MÉDIA MONTANTE E JUSANTE/UMA COMPOSIÇÃO POR TRECHO), RETROESCAV. (0,26 M3), LARGURA MENOR  QUE 0,8 M, EM SOLO DE 2A CATEGORIA, EM LOCAIS COM BAIXO NÍVEL DE NTERFERÊNCIA. AF_02/2021</t>
  </si>
  <si>
    <t>ESCAVAÇÃO MECANIZADA DE VALA COM PROF. ATÉ 1,5 M (MÉDIA MONTANTE E JUSANTE/UMA COMPOSIÇÃO POR TRECHO), RETROESCAV. (0,26 M3 ), LARG. DE 0,8 M A 1,5 M, EM SOLO DE 2A CATEGORIA, EM LOCAIS COM BAIXO NÍVEL DE INTERFERÊNCIA. AF_02/2021</t>
  </si>
  <si>
    <t>ESCAVAÇÃO MECANIZADA DE VALA COM PROF. MAIOR QUE 1,5 M ATÉ 3,0 M (MÉDIA MONTANTE E JUSANTE/UMA COMPOSIÇÃO POR TRECHO), RETROESCAV. (0,26 M3),LARG. MENOR QUE 0,8 M, EM SOLO DE 2A CATEGORIA, EM LOCAIS COM BAIXO NÍVEL DE INTERFERÊNCIA. AF_02/2021</t>
  </si>
  <si>
    <t>9,22</t>
  </si>
  <si>
    <t>ESCAVAÇÃO MECANIZADA DE VALA COM PROF. MAIOR QUE 1,5 M ATÉ 3,0 M (MÉDIA MONTANTE E JUSANTE/UMA COMPOSIÇÃO POR TRECHO), RETROESCAV. (0,26 M3), LARG. DE 0,8 M A 1,5 M, EM SOLO DE 2A CATEGORIA, EM LOCAIS COM BAIXO NÍVEL DE INTERFERÊNCIA. AF_02/2021</t>
  </si>
  <si>
    <t>67,46</t>
  </si>
  <si>
    <t>63,36</t>
  </si>
  <si>
    <t>58,17</t>
  </si>
  <si>
    <t>59,36</t>
  </si>
  <si>
    <t>57,61</t>
  </si>
  <si>
    <t>65,62</t>
  </si>
  <si>
    <t>76,04</t>
  </si>
  <si>
    <t>71,94</t>
  </si>
  <si>
    <t>64,73</t>
  </si>
  <si>
    <t>74,20</t>
  </si>
  <si>
    <t>70,08</t>
  </si>
  <si>
    <t>87,98</t>
  </si>
  <si>
    <t>13,73</t>
  </si>
  <si>
    <t>26,76</t>
  </si>
  <si>
    <t>227,60</t>
  </si>
  <si>
    <t>200,89</t>
  </si>
  <si>
    <t>212,77</t>
  </si>
  <si>
    <t>193,67</t>
  </si>
  <si>
    <t>197,65</t>
  </si>
  <si>
    <t>151,33</t>
  </si>
  <si>
    <t>153,19</t>
  </si>
  <si>
    <t>140,66</t>
  </si>
  <si>
    <t>103322</t>
  </si>
  <si>
    <t>ALVENARIA DE VEDAÇÃO DE BLOCOS CERÂMICOS FURADOS NA VERTICAL DE 9X19X39 CM (ESPESSURA 9 CM) E ARGAMASSA DE ASSENTAMENTO COM PREPARO EM BETONEIRA. AF_12/2021</t>
  </si>
  <si>
    <t>57,64</t>
  </si>
  <si>
    <t>103323</t>
  </si>
  <si>
    <t>ALVENARIA DE VEDAÇÃO DE BLOCOS CERÂMICOS FURADOS NA VERTICAL DE 9X19X39 CM (ESPESSURA 9 CM) E ARGAMASSA DE ASSENTAMENTO COM PREPARO MANUAL. AF_12/2021</t>
  </si>
  <si>
    <t>103324</t>
  </si>
  <si>
    <t>ALVENARIA DE VEDAÇÃO DE BLOCOS CERÂMICOS FURADOS NA VERTICAL DE 14X19X39 CM (ESPESSURA 14 CM) E ARGAMASSA DE ASSENTAMENTO COM PREPARO EM BETONEIRA. AF_12/2021</t>
  </si>
  <si>
    <t>77,52</t>
  </si>
  <si>
    <t>103325</t>
  </si>
  <si>
    <t>ALVENARIA DE VEDAÇÃO DE BLOCOS CERÂMICOS FURADOS NA VERTICAL DE 14X19X39 CM (ESPESSURA 14 CM) E ARGAMASSA DE ASSENTAMENTO COM PREPARO MANUAL. AF_12/2021</t>
  </si>
  <si>
    <t>103326</t>
  </si>
  <si>
    <t>ALVENARIA DE VEDAÇÃO DE BLOCOS CERÂMICOS FURADOS NA VERTICAL DE 19X19X39 CM (ESPESSURA 19 CM) E ARGAMASSA DE ASSENTAMENTO COM PREPARO EM BETONEIRA. AF_12/2021</t>
  </si>
  <si>
    <t>103327</t>
  </si>
  <si>
    <t>ALVENARIA DE VEDAÇÃO DE BLOCOS CERÂMICOS FURADOS NA VERTICAL DE 19X19X39 CM (ESPESSURA 19 CM) E ARGAMASSA DE ASSENTAMENTO COM PREPARO MANUAL. AF_12/2021</t>
  </si>
  <si>
    <t>95,58</t>
  </si>
  <si>
    <t>103328</t>
  </si>
  <si>
    <t>ALVENARIA DE VEDAÇÃO DE BLOCOS CERÂMICOS FURADOS NA HORIZONTAL DE 9X19X19 CM (ESPESSURA 9 CM) E ARGAMASSA DE ASSENTAMENTO COM PREPARO EM BETONEIRA. AF_12/2021</t>
  </si>
  <si>
    <t>103329</t>
  </si>
  <si>
    <t>ALVENARIA DE VEDAÇÃO DE BLOCOS CERÂMICOS FURADOS NA HORIZONTAL DE 9X19X19 CM (ESPESSURA 9 CM) E ARGAMASSA DE ASSENTAMENTO COM PREPARO MANUAL. AF_12/2021</t>
  </si>
  <si>
    <t>94,28</t>
  </si>
  <si>
    <t>103330</t>
  </si>
  <si>
    <t>ALVENARIA DE VEDAÇÃO DE BLOCOS CERÂMICOS FURADOS NA HORIZONTAL DE 11,5X19X19 CM (ESPESSURA 11,5 CM) E ARGAMASSA DE ASSENTAMENTO COM PREPARO EM BETONEIRA. AF_12/2021</t>
  </si>
  <si>
    <t>84,61</t>
  </si>
  <si>
    <t>103331</t>
  </si>
  <si>
    <t>ALVENARIA DE VEDAÇÃO DE BLOCOS CERÂMICOS FURADOS NA HORIZONTAL DE 11,5X19X19 CM (ESPESSURA 11,5 CM) E ARGAMASSA DE ASSENTAMENTO COM PREPARO MANUAL. AF_12/2021</t>
  </si>
  <si>
    <t>86,02</t>
  </si>
  <si>
    <t>103332</t>
  </si>
  <si>
    <t>ALVENARIA DE VEDAÇÃO DE BLOCOS CERÂMICOS FURADOS NA HORIZONTAL DE 9X14X19 CM (ESPESSURA 9 CM) E ARGAMASSA DE ASSENTAMENTO COM PREPARO EM BETONEIRA. AF_12/2021</t>
  </si>
  <si>
    <t>122,39</t>
  </si>
  <si>
    <t>103333</t>
  </si>
  <si>
    <t>ALVENARIA DE VEDAÇÃO DE BLOCOS CERÂMICOS FURADOS NA HORIZONTAL DE 9X14X19 CM (ESPESSURA 9 CM) E ARGAMASSA DE ASSENTAMENTO COM PREPARO MANUAL. AF_12/2021</t>
  </si>
  <si>
    <t>123,90</t>
  </si>
  <si>
    <t>103334</t>
  </si>
  <si>
    <t>ALVENARIA DE VEDAÇÃO DE BLOCOS CERÂMICOS FURADOS NA HORIZONTAL DE 14X9X19 CM (ESPESSURA 14 CM, BLOCO DEITADO) E ARGAMASSA DE ASSENTAMENTO COM PREPARO EM BETONEIRA. AF_12/2021</t>
  </si>
  <si>
    <t>146,72</t>
  </si>
  <si>
    <t>103335</t>
  </si>
  <si>
    <t>ALVENARIA DE VEDAÇÃO DE BLOCOS CERÂMICOS FURADOS NA HORIZONTAL DE 14X9X19 CM (ESPESSURA 14 CM, BLOCO DEITADO) E ARGAMASSA DE ASSENTAMENTO COM PREPARO MANUAL. AF_12/2021</t>
  </si>
  <si>
    <t>149,36</t>
  </si>
  <si>
    <t>103350</t>
  </si>
  <si>
    <t>ALVENARIA DE VEDAÇÃO DE BLOCOS CERÂMICOS FURADOS NA HORIZONTAL DE 9X9X19 CM (ESPESSURA 9 CM) E ARGAMASSA DE ASSENTAMENTO COM PREPARO EM BETONEIRA. AF_12/2021</t>
  </si>
  <si>
    <t>182,70</t>
  </si>
  <si>
    <t>103351</t>
  </si>
  <si>
    <t>ALVENARIA DE VEDAÇÃO DE BLOCOS CERÂMICOS FURADOS NA HORIZONTAL DE 9X9X19 CM (ESPESSURA 9 CM) E ARGAMASSA DE ASSENTAMENTO COM PREPARO MANUAL. AF_12/2021</t>
  </si>
  <si>
    <t>103356</t>
  </si>
  <si>
    <t>ALVENARIA DE VEDAÇÃO DE BLOCOS CERÂMICOS FURADOS NA HORIZONTAL DE 9X19X29 CM (ESPESSURA 9 CM) E ARGAMASSA DE ASSENTAMENTO COM PREPARO EM BETONEIRA. AF_12/2021</t>
  </si>
  <si>
    <t>56,59</t>
  </si>
  <si>
    <t>103357</t>
  </si>
  <si>
    <t>ALVENARIA DE VEDAÇÃO DE BLOCOS CERÂMICOS FURADOS NA HORIZONTAL DE 9X19X29 CM (ESPESSURA 9 CM) E ARGAMASSA DE ASSENTAMENTO COM PREPARO MANUAL. AF_12/2021</t>
  </si>
  <si>
    <t>75,29</t>
  </si>
  <si>
    <t>77,01</t>
  </si>
  <si>
    <t>69,95</t>
  </si>
  <si>
    <t>80,84</t>
  </si>
  <si>
    <t>72,99</t>
  </si>
  <si>
    <t>87,25</t>
  </si>
  <si>
    <t>89,16</t>
  </si>
  <si>
    <t>80,19</t>
  </si>
  <si>
    <t>95,34</t>
  </si>
  <si>
    <t>97,25</t>
  </si>
  <si>
    <t>86,43</t>
  </si>
  <si>
    <t>89,49</t>
  </si>
  <si>
    <t>91,93</t>
  </si>
  <si>
    <t>82,43</t>
  </si>
  <si>
    <t>99,33</t>
  </si>
  <si>
    <t>101,77</t>
  </si>
  <si>
    <t>88,13</t>
  </si>
  <si>
    <t>101,74</t>
  </si>
  <si>
    <t>97,39</t>
  </si>
  <si>
    <t>116,83</t>
  </si>
  <si>
    <t>119,54</t>
  </si>
  <si>
    <t>101,67</t>
  </si>
  <si>
    <t>104,38</t>
  </si>
  <si>
    <t>101157</t>
  </si>
  <si>
    <t>ALVENARIA DE VEDAÇÃO DE BLOCOS DE GESSO DE 7X50X66CM (ESPESSURA 7CM). AF_05/2020</t>
  </si>
  <si>
    <t>62,13</t>
  </si>
  <si>
    <t>101158</t>
  </si>
  <si>
    <t>ALVENARIA DE VEDAÇÃO DE BLOCOS DE GESSO DE 10X50X66CM (ESPESSURA 10CM). AF_05/2020</t>
  </si>
  <si>
    <t>80,97</t>
  </si>
  <si>
    <t>103316</t>
  </si>
  <si>
    <t>ALVENARIA DE VEDAÇÃO DE BLOCOS VAZADOS DE CONCRETO DE 9X19X39 CM (ESPESSURA 9 CM) E ARGAMASSA DE ASSENTAMENTO COM PREPARO EM BETONEIRA. AF_12/2021</t>
  </si>
  <si>
    <t>103317</t>
  </si>
  <si>
    <t>ALVENARIA DE VEDAÇÃO DE BLOCOS VAZADOS DE CONCRETO DE 9X19X39 CM (ESPESSURA 9 CM) E ARGAMASSA DE ASSENTAMENTO COM PREPARO MANUAL. AF_12/2021</t>
  </si>
  <si>
    <t>103318</t>
  </si>
  <si>
    <t>ALVENARIA DE VEDAÇÃO DE BLOCOS VAZADOS DE CONCRETO DE 14X19X39 CM (ESPESSURA 14 CM)  E ARGAMASSA DE ASSENTAMENTO COM PREPARO EM BETONEIRA. AF_12/2021</t>
  </si>
  <si>
    <t>88,44</t>
  </si>
  <si>
    <t>103319</t>
  </si>
  <si>
    <t>ALVENARIA DE VEDAÇÃO DE BLOCOS VAZADOS DE CONCRETO DE 14X19X39 CM (ESPESSURA 14 CM) E ARGAMASSA DE ASSENTAMENTO COM PREPARO MANUAL. AF_12/2021</t>
  </si>
  <si>
    <t>89,91</t>
  </si>
  <si>
    <t>103320</t>
  </si>
  <si>
    <t>ALVENARIA DE VEDAÇÃO DE BLOCOS VAZADOS DE CONCRETO DE 19X19X39 CM (ESPESSURA 19 CM) E ARGAMASSA DE ASSENTAMENTO COM PREPARO EM BETONEIRA. AF_12/2021</t>
  </si>
  <si>
    <t>103321</t>
  </si>
  <si>
    <t>ALVENARIA DE VEDAÇÃO DE BLOCOS VAZADOS DE CONCRETO DE 19X19X39 CM (ESPESSURA 19 CM) E ARGAMASSA DE ASSENTAMENTO COM PREPARO MANUAL. AF_12/2021</t>
  </si>
  <si>
    <t>107,86</t>
  </si>
  <si>
    <t>103336</t>
  </si>
  <si>
    <t>ALVENARIA DE VEDAÇÃO DE BLOCOS  VAZADOS DE CONCRETO APARENTE DE 9X19X39 CM (ESPESSURA 9 CM) E ARGAMASSA DE ASSENTAMENTO COM PREPARO EM BETONEIRA. AF_12/2021</t>
  </si>
  <si>
    <t>103337</t>
  </si>
  <si>
    <t>ALVENARIA DE VEDAÇÃO DE BLOCOS  VAZADOS DE CONCRETO APARENTE DE 9X19X39 CM (ESPESSURA 9 CM) E ARGAMASSA DE ASSENTAMENTO COM PREPARO MANUAL. AF_12/2021</t>
  </si>
  <si>
    <t>103338</t>
  </si>
  <si>
    <t>ALVENARIA DE VEDAÇÃO DE BLOCOS  VAZADOS DE CONCRETO APARENTE DE 14X19X39 CM (ESPESSURA 14 CM) E ARGAMASSA DE ASSENTAMENTO COM PREPARO EM BETONEIRA. AF_12/2021</t>
  </si>
  <si>
    <t>102,08</t>
  </si>
  <si>
    <t>103339</t>
  </si>
  <si>
    <t>ALVENARIA DE VEDAÇÃO DE BLOCOS  VAZADOS DE CONCRETO APARENTE DE 14X19X39 CM (ESPESSURA 14 CM) E ARGAMASSA DE ASSENTAMENTO COM PREPARO MANUAL. AF_12/2021</t>
  </si>
  <si>
    <t>103340</t>
  </si>
  <si>
    <t>ALVENARIA DE VEDAÇÃO DE BLOCOS  VAZADOS DE CONCRETO APARENTE DE 19X19X39 CM (ESPESSURA 19 CM) E ARGAMASSA DE ASSENTAMENTO COM PREPARO EM BETONEIRA. AF_12/2021</t>
  </si>
  <si>
    <t>122,91</t>
  </si>
  <si>
    <t>103341</t>
  </si>
  <si>
    <t>ALVENARIA DE VEDAÇÃO DE BLOCOS  VAZADOS DE CONCRETO APARENTE DE 19X19X39 CM (ESPESSURA 19 CM) E ARGAMASSA DE ASSENTAMENTO COM PREPARO MANUAL. AF_12/2021</t>
  </si>
  <si>
    <t>124,76</t>
  </si>
  <si>
    <t>103342</t>
  </si>
  <si>
    <t>ALVENARIA DE VEDAÇÃO DE BLOCOS  VAZADOS DE CONCRETO DE 14X19X29 CM (ESPESSURA 14 CM) E ARGAMASSA DE ASSENTAMENTO COM PREPARO EM BETONEIRA. AF_12/2021</t>
  </si>
  <si>
    <t>102,75</t>
  </si>
  <si>
    <t>103343</t>
  </si>
  <si>
    <t>ALVENARIA DE VEDAÇÃO DE BLOCOS  VAZADOS DE CONCRETO DE 14X19X29 CM (ESPESSURA 14 CM) E ARGAMASSA DE ASSENTAMENTO COM PREPARO MANUAL. AF_12/2021</t>
  </si>
  <si>
    <t>ALVENARIA DE BLOCOS DE CONCRETO ESTRUTURAL 14X19X39 CM (ESPESSURA 14 CM), FBK = 4,5 MPA, UTILIZANDO PALHETA. AF_10/2022</t>
  </si>
  <si>
    <t>74,27</t>
  </si>
  <si>
    <t>ALVENARIA DE BLOCOS DE CONCRETO ESTRUTURAL 14X19X39 CM (ESPESSURA 14 CM), FBK = 14 MPA, UTILIZANDO PALHETA. AF_10/2022</t>
  </si>
  <si>
    <t>ALVENARIA DE BLOCOS DE CONCRETO ESTRUTURAL 14X19X29 CM (ESPESSURA 14 CM), FBK = 4,5 MPA, UTILIZANDO PALHETA. AF_10/2022</t>
  </si>
  <si>
    <t>99,70</t>
  </si>
  <si>
    <t>ALVENARIA DE BLOCOS DE CONCRETO ESTRUTURAL 14X19X39 CM (ESPESSURA 14 CM), FBK = 4,5 MPA, UTILIZANDO COLHER DE PEDREIRO. AF_10/2022</t>
  </si>
  <si>
    <t>ALVENARIA DE BLOCOS DE CONCRETO ESTRUTURAL 14X19X39 CM (ESPESSURA 14 CM), FBK = 14 MPA, UTILIZANDO COLHER DE PEDREIRO. AF_10/2022</t>
  </si>
  <si>
    <t>102,29</t>
  </si>
  <si>
    <t>ALVENARIA DE BLOCOS DE CONCRETO ESTRUTURAL 14X19X29 CM (ESPESSURA 14 CM), FBK = 4,5 MPA, UTILIZANDO COLHER DE PEDREIRO. AF_10/2022</t>
  </si>
  <si>
    <t>118,48</t>
  </si>
  <si>
    <t>ALVENARIA DE BLOCOS DE CONCRETO ESTRUTURAL 14X19X29 CM (ESPESSURA 14 CM), FBK = 14 MPA, UTILIZANDO COLHER DE PEDREIRO. AF_10/2022</t>
  </si>
  <si>
    <t>137,03</t>
  </si>
  <si>
    <t>645,90</t>
  </si>
  <si>
    <t>654,78</t>
  </si>
  <si>
    <t>PAREDE COM PLACAS DE GESSO ACARTONADO (DRYWALL), PARA USO INTERNO, COM DUAS FACES SIMPLES E ESTRUTURA METÁLICA COM GUIAS SIMPLES, SEM VÃOS. AF_06/2017_PS</t>
  </si>
  <si>
    <t>98,39</t>
  </si>
  <si>
    <t>PAREDE COM PLACAS DE GESSO ACARTONADO (DRYWALL), PARA USO INTERNO, COM DUAS FACES SIMPLES E ESTRUTURA METÁLICA COM GUIAS SIMPLES, COM VÃOS AF_06/2017_PS</t>
  </si>
  <si>
    <t>113,15</t>
  </si>
  <si>
    <t>PAREDE COM PLACAS DE GESSO ACARTONADO (DRYWALL), PARA USO INTERNO, COM DUAS FACES SIMPLES E ESTRUTURA METÁLICA COM GUIAS DUPLAS, SEM VÃOS. AF_06/2017_PS</t>
  </si>
  <si>
    <t>136,11</t>
  </si>
  <si>
    <t>PAREDE COM PLACAS DE GESSO ACARTONADO (DRYWALL), PARA USO INTERNO, COM DUAS FACES SIMPLES E ESTRUTURA METÁLICA COM GUIAS DUPLAS, COM VÃOS. AF_06/2017_PS</t>
  </si>
  <si>
    <t>164,92</t>
  </si>
  <si>
    <t>PAREDE COM PLACAS DE GESSO ACARTONADO (DRYWALL), PARA USO INTERNO, COM UMA FACE SIMPLES E OUTRA FACE DUPLA E ESTRUTURA METÁLICA COM GUIAS SIMPLES, SEM VÃOS. AF_06/2017_PS</t>
  </si>
  <si>
    <t>124,37</t>
  </si>
  <si>
    <t>PAREDE COM PLACAS DE GESSO ACARTONADO (DRYWALL), PARA USO INTERNO, COM UMA FACE SIMPLES E OUTRA FACE DUPLA E ESTRUTURA METÁLICA COM GUIAS SIMPLES, COM VÃOS. AF_06/2017_PS</t>
  </si>
  <si>
    <t>139,59</t>
  </si>
  <si>
    <t>PAREDE COM PLACAS DE GESSO ACARTONADO (DRYWALL), PARA USO INTERNO COM UMA FACE SIMPLES E OUTRA FACE DUPLA E ESTRUTURA METÁLICA COM GUIAS DUPLAS, SEM VÃOS. AF_06/2017_PS</t>
  </si>
  <si>
    <t>PAREDE COM PLACAS DE GESSO ACARTONADO (DRYWALL), PARA USO INTERNO, COM UMA FACE SIMPLES E OUTRA FACE DUPLA E   ESTRUTURA METÁLICA COM GUIAS DUPLAS, COM VÃOS. AF_06/2017_PS</t>
  </si>
  <si>
    <t>191,35</t>
  </si>
  <si>
    <t>PAREDE COM PLACAS DE GESSO ACARTONADO (DRYWALL), PARA USO INTERNO, COM DUAS FACES DUPLAS E ESTRUTURA METÁLICA COM GUIAS SIMPLES, SEM VÃOS. AF_06/2017_PS</t>
  </si>
  <si>
    <t>150,37</t>
  </si>
  <si>
    <t>PAREDE COM PLACAS DE GESSO ACARTONADO (DRYWALL), PARA USO INTERNO, COM DUAS FACES DUPLAS E ESTRUTURA METÁLICA COM GUIAS SIMPLES, COM VÃOS. AF_06/2017_PS</t>
  </si>
  <si>
    <t>166,00</t>
  </si>
  <si>
    <t>188,10</t>
  </si>
  <si>
    <t>PAREDE COM PLACAS DE GESSO ACARTONADO (DRYWALL), PARA USO INTERNO, COM DUAS FACES DUPLAS E ESTRUTURA METÁLICA COM GUIAS DUPLAS, COM VÃOS. AF_06/2017_PS</t>
  </si>
  <si>
    <t>217,78</t>
  </si>
  <si>
    <t>PAREDE COM PLACAS DE GESSO ACARTONADO (DRYWALL), PARA USO INTERNO, COM UMA FACE SIMPLES E ESTRUTURA METÁLICA COM GUIAS SIMPLES, SEM VÃOS. AF_06/2017_PS</t>
  </si>
  <si>
    <t>68,70</t>
  </si>
  <si>
    <t>PAREDE COM PLACAS DE GESSO ACARTONADO (DRYWALL), PARA USO INTERNO, COM UMA FACE SIMPLES E ESTRUTURA METÁLICA COM GUIAS SIMPLES, COM VÃOS. AF_06/2017_PS</t>
  </si>
  <si>
    <t>525,84</t>
  </si>
  <si>
    <t>844,40</t>
  </si>
  <si>
    <t>876,44</t>
  </si>
  <si>
    <t>881,46</t>
  </si>
  <si>
    <t>1.044,02</t>
  </si>
  <si>
    <t>355,25</t>
  </si>
  <si>
    <t>407,38</t>
  </si>
  <si>
    <t>108,56</t>
  </si>
  <si>
    <t>151,95</t>
  </si>
  <si>
    <t>222,02</t>
  </si>
  <si>
    <t>50,05</t>
  </si>
  <si>
    <t>63,90</t>
  </si>
  <si>
    <t>126,75</t>
  </si>
  <si>
    <t>191,86</t>
  </si>
  <si>
    <t>222,41</t>
  </si>
  <si>
    <t>252,56</t>
  </si>
  <si>
    <t>177,09</t>
  </si>
  <si>
    <t>168,70</t>
  </si>
  <si>
    <t>RECOMPOSIÇÃO DE BASE E OU SUB-BASE PARA REMENDO PROFUNDO DE SOLO BRITA (40/60) COM CIMENTO (TEOR DE 4%) - INCLUSO RETIRADA E COLOCAÇÃO DO MATERIAL. AF_12/2020</t>
  </si>
  <si>
    <t>240,19</t>
  </si>
  <si>
    <t>RECOMPOSIÇÃO DE BASE E OU SUB-BASE PARA REMENDO PROFUNDO DE SOLO BRITA (40/60) COM CIMENTO (TEOR DE 6%) - INCLUSO RETIRADA E COLOCAÇÃO DO MATERIAL. AF_12/2020</t>
  </si>
  <si>
    <t>269,73</t>
  </si>
  <si>
    <t>RECOMPOSIÇÃO DE BASE E OU SUB-BASE PARA REMENDO PROFUNDO DE SOLO BRITA (40/60) COM CIMENTO (TEOR DE 8%) - INCLUSO RETIRADA E COLOCAÇÃO DO MATERIAL. AF_12/2020</t>
  </si>
  <si>
    <t>298,87</t>
  </si>
  <si>
    <t>232,13</t>
  </si>
  <si>
    <t>261,84</t>
  </si>
  <si>
    <t>291,16</t>
  </si>
  <si>
    <t>226,00</t>
  </si>
  <si>
    <t>91,15</t>
  </si>
  <si>
    <t>121,70</t>
  </si>
  <si>
    <t>198,11</t>
  </si>
  <si>
    <t>76,38</t>
  </si>
  <si>
    <t>RECOMPOSIÇÃO DE BASE E OU SUB-BASE PARA FECHAMENTO DE VALAS DE SOLO BRITA (40/60) COM CIMENTO (TEOR DE 4%) - INCLUSO RETIRADA E COLOCAÇÃO DO MATERIAL. AF_12/2020</t>
  </si>
  <si>
    <t>139,48</t>
  </si>
  <si>
    <t>RECOMPOSIÇÃO DE BASE E OU SUB-BASE PARA FECHAMENTO DE VALAS DE SOLO BRITA (40/60) COM CIMENTO (TEOR DE 6%) - INCLUSO RETIRADA E COLOCAÇÃO DO MATERIAL. AF_12/2020</t>
  </si>
  <si>
    <t>169,02</t>
  </si>
  <si>
    <t>RECOMPOSIÇÃO DE BASE E OU SUB-BASE PARA FECHAMENTO DE VALAS DE SOLO BRITA (40/60) COM CIMENTO (TEOR DE 8%) - INCLUSO RETIRADA E COLOCAÇÃO DO MATERIAL. AF_12/2020</t>
  </si>
  <si>
    <t>198,16</t>
  </si>
  <si>
    <t>131,42</t>
  </si>
  <si>
    <t>161,13</t>
  </si>
  <si>
    <t>190,45</t>
  </si>
  <si>
    <t>125,29</t>
  </si>
  <si>
    <t>57,98</t>
  </si>
  <si>
    <t>75,42</t>
  </si>
  <si>
    <t>1.774,34</t>
  </si>
  <si>
    <t>102988</t>
  </si>
  <si>
    <t>RECOMPOSIÇÃO DE PAVIMENTO EM PISO INTERTRAVADO, COM REAPROVEITAMENTO DOS BLOCOS INTERTRAVADOS, PARA FECHAMENTO DE VALAS - INCLUSO RETIRADA E COLOCAÇÃO DO MATERIAL. AF_12/2020</t>
  </si>
  <si>
    <t>56,03</t>
  </si>
  <si>
    <t>1,14</t>
  </si>
  <si>
    <t>50,43</t>
  </si>
  <si>
    <t>79,84</t>
  </si>
  <si>
    <t>111,22</t>
  </si>
  <si>
    <t>141,37</t>
  </si>
  <si>
    <t>112,08</t>
  </si>
  <si>
    <t>173,38</t>
  </si>
  <si>
    <t>253,54</t>
  </si>
  <si>
    <t>77,88</t>
  </si>
  <si>
    <t>72,67</t>
  </si>
  <si>
    <t>135,76</t>
  </si>
  <si>
    <t>165,34</t>
  </si>
  <si>
    <t>194,45</t>
  </si>
  <si>
    <t>127,71</t>
  </si>
  <si>
    <t>78,04</t>
  </si>
  <si>
    <t>1,46</t>
  </si>
  <si>
    <t>EXECUÇÃO DE PAVIMENTO EM PISO INTERTRAVADO, COM BLOCO PISOGRAMA DE 35 X 15 CM, ESPESSURA 6 CM. AF_10/2022</t>
  </si>
  <si>
    <t>EXECUÇÃO DE PAVIMENTO EM PISO INTERTRAVADO, COM BLOCO PISOGRAMA DE 35 X 15 CM, ESPESSURA 8 CM. AF_10/2022</t>
  </si>
  <si>
    <t>93,71</t>
  </si>
  <si>
    <t>EXECUÇÃO DE PAVIMENTO EM PISO INTERTRAVADO, COM BLOCO SEXTAVADO DE 25 X 25 CM, ESPESSURA 6 CM. AF_10/2022</t>
  </si>
  <si>
    <t>EXECUÇÃO DE PAVIMENTO EM PISO INTERTRAVADO, COM BLOCO SEXTAVADO DE 25 X 25 CM, ESPESSURA 8 CM. AF_10/2022</t>
  </si>
  <si>
    <t>57,97</t>
  </si>
  <si>
    <t>EXECUÇÃO DE PAVIMENTO EM PISO INTERTRAVADO, COM BLOCO SEXTAVADO DE 25 X 25 CM, ESPESSURA 10 CM. AF_10/2022</t>
  </si>
  <si>
    <t>69,90</t>
  </si>
  <si>
    <t>EXECUÇÃO DE PASSEIO EM PISO INTERTRAVADO, COM BLOCO RETANGULAR COR NATURAL DE 20 X 10 CM, ESPESSURA 6 CM. AF_10/2022</t>
  </si>
  <si>
    <t>60,07</t>
  </si>
  <si>
    <t>EXECUÇÃO DE PAVIMENTO EM PISO INTERTRAVADO, COM BLOCO RETANGULAR COR NATURAL DE 20 X 10 CM, ESPESSURA 6 CM. AF_10/2022</t>
  </si>
  <si>
    <t>50,38</t>
  </si>
  <si>
    <t>EXECUÇÃO DE PAVIMENTO EM PISO INTERTRAVADO, COM BLOCO RETANGULAR COR NATURAL DE 20 X 10 CM, ESPESSURA 8 CM. AF_10/2022</t>
  </si>
  <si>
    <t>EXECUÇÃO DE PAVIMENTO EM PISO INTERTRAVADO, COM BLOCO RETANGULAR DE 20 X 10 CM, ESPESSURA 10 CM. AF_10/2022</t>
  </si>
  <si>
    <t>EXECUÇÃO DE PASSEIO EM PISO INTERTRAVADO, COM BLOCO 16 FACES DE 22 X 11 CM, ESPESSURA 6 CM. AF_10/2022</t>
  </si>
  <si>
    <t>57,82</t>
  </si>
  <si>
    <t>EXECUÇÃO DE PAVIMENTO EM PISO INTERTRAVADO, COM BLOCO 16 FACES DE 22 X 11 CM, ESPESSURA 6 CM. AF_10/2022</t>
  </si>
  <si>
    <t>EXECUÇÃO DE PAVIMENTO EM PISO INTERTRAVADO, COM BLOCO 16 FACES DE 22 X 11 CM, ESPESSURA 8 CM. AF_10/2022</t>
  </si>
  <si>
    <t>EXECUÇÃO DE PAVIMENTO EM PISO INTERTRAVADO, COM BLOCO 16 FACES DE 22 X 11 CM, ESPESSURA 10 CM. AF_10/2022</t>
  </si>
  <si>
    <t>EXECUÇÃO DE PASSEIO EM PISO INTERTRAVADO, COM BLOCO RETANGULAR COLORIDO DE 20 X 10 CM, ESPESSURA 6 CM. AF_10/2022</t>
  </si>
  <si>
    <t>65,76</t>
  </si>
  <si>
    <t>EXECUÇÃO DE PAVIMENTO EM PISO INTERTRAVADO, COM BLOCO RETANGULAR COLORIDO DE 20 X 10 CM, ESPESSURA 6 CM. AF_10/2022</t>
  </si>
  <si>
    <t>EXECUÇÃO DE PAVIMENTO EM PISO INTERTRAVADO, COM BLOCO RETANGULAR COLORIDO DE 20 X 10 CM, ESPESSURA 8 CM. AF_10/2022</t>
  </si>
  <si>
    <t>67,07</t>
  </si>
  <si>
    <t>EXECUÇÃO DE PAVIMENTO DE CONCRETO SIMPLES (PCS), FCK = 40 MPA, ESPESSURA DE 15,0 CM. AF_04/2022</t>
  </si>
  <si>
    <t>118,42</t>
  </si>
  <si>
    <t>EXECUÇÃO DE PAVIMENTO DE CONCRETO SIMPLES (PCS), FCK = 40 MPA, ESPESSURA DE 17,5 CM. AF_04/2022</t>
  </si>
  <si>
    <t>EXECUÇÃO DE PAVIMENTO DE CONCRETO SIMPLES (PCS), FCK = 40 MPA, ESPESSURA DE 20,0 CM. AF_04/2022</t>
  </si>
  <si>
    <t>147,22</t>
  </si>
  <si>
    <t>EXECUÇÃO DE PAVIMENTO DE CONCRETO SIMPLES (PCS), FCK = 40 MPA, ESPESSURA DE 22,5 CM. AF_04/2022</t>
  </si>
  <si>
    <t>168,29</t>
  </si>
  <si>
    <t>EXECUÇÃO DE PAVIMENTO DE CONCRETO SIMPLES (PCS), FCK = 40 MPA, ESPESSURA DE 25,0 CM. AF_04/2022</t>
  </si>
  <si>
    <t>192,46</t>
  </si>
  <si>
    <t>EXECUÇÃO DE PAVIMENTO DE CONCRETO SIMPLES (PCS), FCK = 40 MPA, ESPESSURA DE 27,5 CM. AF_04/2022</t>
  </si>
  <si>
    <t>212,73</t>
  </si>
  <si>
    <t>EXECUÇÃO DE PAVIMENTO DE CONCRETO ARMADO (PCA), FCK = 30 MPA, ESPESSURA DE 15,0 CM. AF_04/2022</t>
  </si>
  <si>
    <t>271,12</t>
  </si>
  <si>
    <t>EXECUÇÃO DE PAVIMENTO DE CONCRETO ARMADO (PCA), FCK = 30 MPA, ESPESSURA DE 17,5 CM. AF_04/2022</t>
  </si>
  <si>
    <t>227,36</t>
  </si>
  <si>
    <t>APLICAÇÃO DE LONA PLÁSTICA PARA EXECUÇÃO DE PAVIMENTOS DE CONCRETO. AF_04/2022</t>
  </si>
  <si>
    <t>EXECUÇÃO DE JUNTAS DE CONTRAÇÃO PARA PAVIMENTOS DE CONCRETO. AF_04/2022</t>
  </si>
  <si>
    <t>APLICAÇÃO DE GRAXA EM BARRAS DE TRANSFERÊNCIA PARA EXECUÇÃO DE PAVIMENTO DE CONCRETO. AF_04/2022</t>
  </si>
  <si>
    <t>BARRAS DE TRANSFERÊNCIA, AÇO CA-25 DE 16,0 MM, PARA EXECUÇÃO DE PAVIMENTO DE CONCRETO  FORNECIMENTO E INSTALAÇÃO. AF_04/2022</t>
  </si>
  <si>
    <t>BARRAS DE TRANSFERÊNCIA, AÇO CA-25 DE 20,0 MM, PARA EXECUÇÃO DE PAVIMENTO DE CONCRETO  FORNECIMENTO E INSTALAÇÃO. AF_04/2022</t>
  </si>
  <si>
    <t>BARRAS DE TRANSFERÊNCIA, AÇO CA-25 DE 25,0 MM, PARA EXECUÇÃO DE PAVIMENTO DE CONCRETO  FORNECIMENTO E INSTALAÇÃO. AF_04/2022</t>
  </si>
  <si>
    <t>BARRAS DE TRANSFERÊNCIA, AÇO CA-25 DE 32,0 MM, PARA EXECUÇÃO DE PAVIMENTO DE CONCRETO  FORNECIMENTO E INSTALAÇÃO. AF_04/2022</t>
  </si>
  <si>
    <t>BARRAS DE LIGAÇÃO, AÇO CA-50 DE 10 MM, PARA EXECUÇÃO DE PAVIMENTO DE CONCRETO  FORNECIMENTO E INSTALAÇÃO. AF_04/2022</t>
  </si>
  <si>
    <t>103,60</t>
  </si>
  <si>
    <t>103904</t>
  </si>
  <si>
    <t>EXECUÇÃO DE PAVIMENTO DE CONCRETO SIMPLES (PCS), FCK = 35 MPA, ESPESSURA DE 15,0 CM. AF_04/2022</t>
  </si>
  <si>
    <t>115,37</t>
  </si>
  <si>
    <t>103905</t>
  </si>
  <si>
    <t>EXECUÇÃO DE PAVIMENTO DE CONCRETO SIMPLES (PCS), FCK = 35 MPA, ESPESSURA DE 16,0 CM. AF_04/2022</t>
  </si>
  <si>
    <t>103906</t>
  </si>
  <si>
    <t>EXECUÇÃO DE PAVIMENTO DE CONCRETO SIMPLES (PCS), FCK = 40 MPA, ESPESSURA DE 16,0 CM. AF_04/2022</t>
  </si>
  <si>
    <t>145,56</t>
  </si>
  <si>
    <t>103907</t>
  </si>
  <si>
    <t>EXECUÇÃO DE PAVIMENTO DE CONCRETO SIMPLES (PCS), FCK = 35 MPA, ESPESSURA DE 17,5 CM. AF_04/2022</t>
  </si>
  <si>
    <t>126,80</t>
  </si>
  <si>
    <t>103908</t>
  </si>
  <si>
    <t>EXECUÇÃO PAVIMENTO DE CONCRETO SIMPLES (PCS), FCK = 35 MPA, ESPESSURA DE 20,0 CM. AF_04/2022</t>
  </si>
  <si>
    <t>103909</t>
  </si>
  <si>
    <t>EXECUÇÃO PAVIMENTO DE CONCRETO SIMPLES (PCS), FCK = 35 MPA, ESPESSURA DE 22,5 CM. AF_04/2022</t>
  </si>
  <si>
    <t>103911</t>
  </si>
  <si>
    <t>EXECUÇÃO DE PAVIMENTO DE CONCRETO SIMPLES (PCS), FCK = 35 MPA, ESPESSURA DE 25,0 CM. AF_04/2022</t>
  </si>
  <si>
    <t>187,38</t>
  </si>
  <si>
    <t>103912</t>
  </si>
  <si>
    <t>EXECUÇÃO PAVIMENTO DE CONCRETO SIMPLES (PCS), FCK = 35 MPA, ESPESSURA DE 27,5 CM. AF_04/2022</t>
  </si>
  <si>
    <t>90,65</t>
  </si>
  <si>
    <t>103913</t>
  </si>
  <si>
    <t>EXECUÇÃO DE PISO INDUSTRIAL DE CONCRETO ARMADO, FCK = 20 MPA, ESPESSURA DE 12,0 CM. AF_04/2022</t>
  </si>
  <si>
    <t>120,40</t>
  </si>
  <si>
    <t>103914</t>
  </si>
  <si>
    <t>EXECUÇÃO DE PISO INDUSTRIAL DE CONCRETO ARMADO, FCK = 20 MPA, ESPESSURA DE 14,0 CM. AF_04/2022</t>
  </si>
  <si>
    <t>139,87</t>
  </si>
  <si>
    <t>103915</t>
  </si>
  <si>
    <t>EXECUÇÃO DE PISO INDUSTRIAL DE CONCRETO ARMADO, FCK = 20 MPA, ESPESSURA DE 15,0 CM. AF_04/2022</t>
  </si>
  <si>
    <t>153,66</t>
  </si>
  <si>
    <t>103916</t>
  </si>
  <si>
    <t>EXECUÇÃO DE PISO INDUSTRIAL DE CONCRETO ARMADO, FCK = 20 MPA, ESPESSURA DE 18,0 CM. AF_04/2022</t>
  </si>
  <si>
    <t>174,04</t>
  </si>
  <si>
    <t>103917</t>
  </si>
  <si>
    <t>EXECUÇÃO DE PISO INDUSTRIAL DE CONCRETO ARMADO, FCK = 20 MPA, ESPESSURA DE 20,0 CM. AF_04/2022</t>
  </si>
  <si>
    <t>202,66</t>
  </si>
  <si>
    <t>103918</t>
  </si>
  <si>
    <t>EXECUÇÃO DE PISO INDUSTRIAL DE CONCRETO ARMADO, FCK = 20 MPA, ESPESSURA DE 22,0 CM. AF_04/2022</t>
  </si>
  <si>
    <t>212,88</t>
  </si>
  <si>
    <t>104432</t>
  </si>
  <si>
    <t>EXECUÇÃO DE PASSEIO EM PISO INTERTRAVADO, COM BLOCO RAQUETE  22 X 13,5 CM, ESPESSURA 6 CM. AF_10/2022</t>
  </si>
  <si>
    <t>64,02</t>
  </si>
  <si>
    <t>104433</t>
  </si>
  <si>
    <t>EXECUÇÃO DE PAVIMENTO EM PISO INTERTRAVADO, COM BLOCO RAQUETE  22 X 13,5 CM, ESPESSURA 6 CM. AF_10/2022</t>
  </si>
  <si>
    <t>53,19</t>
  </si>
  <si>
    <t>SINALIZACAO HORIZONTAL/VERTICAL</t>
  </si>
  <si>
    <t>0249</t>
  </si>
  <si>
    <t>103694</t>
  </si>
  <si>
    <t>FORNECIMENTO E INSTALAÇÃO DE SUPORTE DE MADEIRA  PARA PLACAS DE SINALIZAÇÃO, EM SOLO, COM H= DE 2,5 M E SEÇÃO DE 7,5 X 7,5 CM. AF_03/2022</t>
  </si>
  <si>
    <t>107,48</t>
  </si>
  <si>
    <t>103695</t>
  </si>
  <si>
    <t>FORNECIMENTO E INSTALAÇÃO DE SUPORTE DE MADEIRA PARA PLACAS DE SINALIZAÇÃO, EM SOLO, COM H= DE 2,0 M E SEÇÃO DE 7,5 X 7,5 CM. AF_03/2022</t>
  </si>
  <si>
    <t>96,13</t>
  </si>
  <si>
    <t>103696</t>
  </si>
  <si>
    <t>FORNECIMENTO E INSTALAÇÃO DE SUPORTE DE MADEIRA PARA PLACAS DE SINALIZAÇÃO EM CONCRETO, COM H= DE 2,5 M E SEÇÃO DE 7,5 X 7,5 CM. AF_03/2022</t>
  </si>
  <si>
    <t>136,68</t>
  </si>
  <si>
    <t>103697</t>
  </si>
  <si>
    <t>FORNECIMENTO E INSTALAÇÃO DE SUPORTE DE MADEIRA PARA PLACAS DE SINALIZAÇÃO, EM BASE DE CONCRETO, COM H= DE 2,0 M E SEÇÃO DE 7,5 X 7,5 CM. AF_03/2022</t>
  </si>
  <si>
    <t>125,33</t>
  </si>
  <si>
    <t>1.369,78</t>
  </si>
  <si>
    <t>1.182,76</t>
  </si>
  <si>
    <t>99,25</t>
  </si>
  <si>
    <t>158,85</t>
  </si>
  <si>
    <t>240,71</t>
  </si>
  <si>
    <t>3,56</t>
  </si>
  <si>
    <t>31,63</t>
  </si>
  <si>
    <t>33,99</t>
  </si>
  <si>
    <t>16,46</t>
  </si>
  <si>
    <t>33,33</t>
  </si>
  <si>
    <t>25,00</t>
  </si>
  <si>
    <t>102201</t>
  </si>
  <si>
    <t>APLICAÇÃO MASSA ACRÍLICA PARA MADEIRA, PARA PINTURA COM TINTA DE ACABAMENTO (PIGMENTADA). AF_01/2021</t>
  </si>
  <si>
    <t>8,11</t>
  </si>
  <si>
    <t>16,23</t>
  </si>
  <si>
    <t>31,80</t>
  </si>
  <si>
    <t>PINTURA COM TINTA ALQUÍDICA DE FUNDO (TIPO ZARCÃO) PULVERIZADA SOBRE PERFIL METÁLICO EXECUTADO EM FÁBRICA (POR DEMÃO). AF_01/2020_PE</t>
  </si>
  <si>
    <t>PINTURA COM TINTA ALQUÍDICA DE FUNDO (TIPO ZARCÃO) PULVERIZADA SOBRE SUPERFÍCIES METÁLICAS (EXCETO PERFIL) EXECUTADO EM OBRA (POR DEMÃO). AF_01/2020_PE</t>
  </si>
  <si>
    <t>PINTURA COM TINTA ALQUÍDICA DE FUNDO E ACABAMENTO (ESMALTE SINTÉTICO GRAFITE) PULVERIZADA SOBRE PERFIL METÁLICO EXECUTADO EM FÁBRICA (POR DEMÃO). AF_01/2020_PE</t>
  </si>
  <si>
    <t>PINTURA COM TINTA ALQUÍDICA DE FUNDO E ACABAMENTO (ESMALTE SINTÉTICO GRAFITE) PULVERIZADA SOBRE SUPERFÍCIES METÁLICAS (EXCETO PERFIL) EXECUTADO EM OBRA (POR DEMÃO). AF_01/2020_PE</t>
  </si>
  <si>
    <t>27,89</t>
  </si>
  <si>
    <t>PINTURA COM TINTA EPOXÍDICA DE FUNDO PULVERIZADA SOBRE PERFIL METÁLICO EXECUTADO EM FÁBRICA (POR DEMÃO). AF_01/2020_PE</t>
  </si>
  <si>
    <t>PINTURA COM TINTA EPOXÍDICA DE ACABAMENTO PULVERIZADA SOBRE PERFIL METÁLICO EXECUTADO EM FÁBRICA (POR DEMÃO). AF_01/2020_PE</t>
  </si>
  <si>
    <t>22,68</t>
  </si>
  <si>
    <t>PINTURA COM TINTA ACRÍLICA DE FUNDO PULVERIZADA SOBRE SUPERFÍCIES METÁLICAS (EXCETO PERFIL) EXECUTADO EM OBRA (POR DEMÃO). AF_01/2020_PE</t>
  </si>
  <si>
    <t>PINTURA COM TINTA ACRÍLICA DE ACABAMENTO PULVERIZADA SOBRE SUPERFÍCIES METÁLICAS (EXCETO PERFIL) EXECUTADO EM OBRA (POR DEMÃO). AF_01/2020_PE</t>
  </si>
  <si>
    <t>PINTURA COM TINTA ALQUÍDICA DE ACABAMENTO (ESMALTE SINTÉTICO ACETINADO) PULVERIZADA SOBRE PERFIL METÁLICO EXECUTADO EM FÁBRICA (POR DEMÃO). AF_01/2020_PE</t>
  </si>
  <si>
    <t>PINTURA COM TINTA ALQUÍDICA DE ACABAMENTO (ESMALTE SINTÉTICO ACETINADO) PULVERIZADA SOBRE SUPERFÍCIES METÁLICAS (EXCETO PERFIL) EXECUTADO EM OBRA (POR DEMÃO). AF_01/2020_PE</t>
  </si>
  <si>
    <t>PINTURA COM TINTA ALQUÍDICA DE ACABAMENTO (ESMALTE SINTÉTICO BRILHANTE) PULVERIZADA SOBRE PERFIL METÁLICO EXECUTADO EM FÁBRICA  (POR DEMÃO). AF_01/2020_PE</t>
  </si>
  <si>
    <t>PINTURA COM TINTA ALQUÍDICA DE ACABAMENTO (ESMALTE SINTÉTICO BRILHANTE) PULVERIZADA SOBRE SUPERFÍCIES METÁLICAS (EXCETO PERFIL) EXECUTADO EM OBRA  (POR DEMÃO). AF_01/2020_PE</t>
  </si>
  <si>
    <t>PINTURA COM TINTA ALQUÍDICA DE ACABAMENTO (ESMALTE SINTÉTICO FOSCO) PULVERIZADA SOBRE PERFIL METÁLICO EXECUTADO EM FÁBRICA (POR DEMÃO). AF_01/2020_PE</t>
  </si>
  <si>
    <t>PINTURA COM TINTA ALQUÍDICA DE ACABAMENTO (ESMALTE SINTÉTICO FOSCO) PULVERIZADA SOBRE SUPERFÍCIES METÁLICAS (EXCETO PERFIL) EXECUTADO EM OBRA (POR DEMÃO). AF_01/2020_PE</t>
  </si>
  <si>
    <t>PINTURA COM TINTA EPOXÍDICA DE ACABAMENTO PULVERIZADA SOBRE PERFIL METÁLICO EXECUTADO EM FÁBRICA (02 DEMÃOS). AF_01/2020_PE</t>
  </si>
  <si>
    <t>PINTURA COM TINTA ACRÍLICA DE ACABAMENTO PULVERIZADA SOBRE SUPERFÍCIES METÁLICAS (EXCETO PERFIL) EXECUTADO EM OBRA (02 DEMÃOS). AF_01/2020_PE</t>
  </si>
  <si>
    <t>22,76</t>
  </si>
  <si>
    <t>PINTURA COM TINTA ALQUÍDICA DE ACABAMENTO (ESMALTE SINTÉTICO ACETINADO) PULVERIZADA SOBRE SUPERFÍCIES METÁLICAS (EXCETO PERFIL) EXECUTADO EM OBRA (02 DEMÃOS). AF_01/2020_PE</t>
  </si>
  <si>
    <t>PINTURA COM TINTA ALQUÍDICA DE ACABAMENTO (ESMALTE SINTÉTICO BRILHANTE) PULVERIZADA SOBRE SUPERFÍCIES METÁLICAS (EXCETO PERFIL) EXECUTADO EM OBRA (02 DEMÃOS). AF_01/2020_PE</t>
  </si>
  <si>
    <t>49,09</t>
  </si>
  <si>
    <t>PINTURA COM TINTA ALQUÍDICA DE ACABAMENTO (ESMALTE SINTÉTICO FOSCO) PULVERIZADA SOBRE SUPERFÍCIES METÁLICAS (EXCETO PERFIL) EXECUTADO EM OBRA (02 DEMÃOS). AF_01/2020_PE</t>
  </si>
  <si>
    <t>50,83</t>
  </si>
  <si>
    <t>20,31</t>
  </si>
  <si>
    <t>3,23</t>
  </si>
  <si>
    <t>24,94</t>
  </si>
  <si>
    <t>6,23</t>
  </si>
  <si>
    <t>43,76</t>
  </si>
  <si>
    <t>83,31</t>
  </si>
  <si>
    <t>54,20</t>
  </si>
  <si>
    <t>174,96</t>
  </si>
  <si>
    <t>264,79</t>
  </si>
  <si>
    <t>181,80</t>
  </si>
  <si>
    <t>61,31</t>
  </si>
  <si>
    <t>53,26</t>
  </si>
  <si>
    <t>47,92</t>
  </si>
  <si>
    <t>109,83</t>
  </si>
  <si>
    <t>84,94</t>
  </si>
  <si>
    <t>144,94</t>
  </si>
  <si>
    <t>130,59</t>
  </si>
  <si>
    <t>122,04</t>
  </si>
  <si>
    <t>166,48</t>
  </si>
  <si>
    <t>149,93</t>
  </si>
  <si>
    <t>139,84</t>
  </si>
  <si>
    <t>52,87</t>
  </si>
  <si>
    <t>49,64</t>
  </si>
  <si>
    <t>55,80</t>
  </si>
  <si>
    <t>47,85</t>
  </si>
  <si>
    <t>41,20</t>
  </si>
  <si>
    <t>430,14</t>
  </si>
  <si>
    <t>616,41</t>
  </si>
  <si>
    <t>423,34</t>
  </si>
  <si>
    <t>38,14</t>
  </si>
  <si>
    <t>35,53</t>
  </si>
  <si>
    <t>44,36</t>
  </si>
  <si>
    <t>112,87</t>
  </si>
  <si>
    <t>191,97</t>
  </si>
  <si>
    <t>124,80</t>
  </si>
  <si>
    <t>264,72</t>
  </si>
  <si>
    <t>168,09</t>
  </si>
  <si>
    <t>284,51</t>
  </si>
  <si>
    <t>PISO PODOTÁTIL DE ALERTA OU DIRECIONAL, DE BORRACHA, ASSENTADO SOBRE ARGAMASSA. AF_05/2020</t>
  </si>
  <si>
    <t>172,27</t>
  </si>
  <si>
    <t>276,62</t>
  </si>
  <si>
    <t>419,08</t>
  </si>
  <si>
    <t>429,41</t>
  </si>
  <si>
    <t>108,27</t>
  </si>
  <si>
    <t>PISO GRANILITE/MARMORITE</t>
  </si>
  <si>
    <t>0118</t>
  </si>
  <si>
    <t>104162</t>
  </si>
  <si>
    <t>PISO EM GRANILITE, MARMORITE OU GRANITINA EM AMBIENTES INTERNOS, COM ESPESSURA DE 8 MM, INCLUSO MISTURA EM BETONEIRA, COLOCAÇÃO DAS JUNTAS, APLICAÇÃO DO PISO, 4 POLIMENTOS COM POLITRIZ, ESTUCAMENTO, SELADOR E CERA. AF_06/2022</t>
  </si>
  <si>
    <t>102,49</t>
  </si>
  <si>
    <t>442,56</t>
  </si>
  <si>
    <t>628,83</t>
  </si>
  <si>
    <t>31,89</t>
  </si>
  <si>
    <t>7,20</t>
  </si>
  <si>
    <t>48,45</t>
  </si>
  <si>
    <t>EXECUÇÃO DE PASSEIO (CALÇADA) OU PISO DE CONCRETO COM CONCRETO MOLDADO IN LOCO, FEITO EM OBRA, ACABAMENTO CONVENCIONAL, NÃO ARMADO. AF_08/2022</t>
  </si>
  <si>
    <t>699,54</t>
  </si>
  <si>
    <t>EXECUÇÃO DE PASSEIO (CALÇADA) OU PISO DE CONCRETO COM CONCRETO MOLDADO IN LOCO, USINADO, ACABAMENTO CONVENCIONAL, NÃO ARMADO. AF_08/2022</t>
  </si>
  <si>
    <t>613,63</t>
  </si>
  <si>
    <t>EXECUÇÃO DE PASSEIO (CALÇADA) OU PISO DE CONCRETO COM CONCRETO MOLDADO IN LOCO, FEITO EM OBRA, ACABAMENTO CONVENCIONAL, ESPESSURA 6 CM, ARMADO. AF_08/2022</t>
  </si>
  <si>
    <t>EXECUÇÃO DE PASSEIO (CALÇADA) OU PISO DE CONCRETO COM CONCRETO MOLDADO IN LOCO, USINADO, ACABAMENTO CONVENCIONAL, ESPESSURA 6 CM, ARMADO. AF_08/2022</t>
  </si>
  <si>
    <t>78,13</t>
  </si>
  <si>
    <t>EXECUÇÃO DE PASSEIO (CALÇADA) OU PISO DE CONCRETO COM CONCRETO MOLDADO IN LOCO, FEITO EM OBRA, ACABAMENTO CONVENCIONAL, ESPESSURA 8 CM, ARMADO. AF_08/2022</t>
  </si>
  <si>
    <t>97,70</t>
  </si>
  <si>
    <t>EXECUÇÃO DE PASSEIO (CALÇADA) OU PISO DE CONCRETO COM CONCRETO MOLDADO IN LOCO, USINADO, ACABAMENTO CONVENCIONAL, ESPESSURA 8 CM, ARMADO. AF_08/2022</t>
  </si>
  <si>
    <t>90,83</t>
  </si>
  <si>
    <t>69,21</t>
  </si>
  <si>
    <t>76,10</t>
  </si>
  <si>
    <t>44,31</t>
  </si>
  <si>
    <t>110,68</t>
  </si>
  <si>
    <t>123,29</t>
  </si>
  <si>
    <t>39,15</t>
  </si>
  <si>
    <t>46,36</t>
  </si>
  <si>
    <t>105,52</t>
  </si>
  <si>
    <t>44,87</t>
  </si>
  <si>
    <t>120,88</t>
  </si>
  <si>
    <t>131,18</t>
  </si>
  <si>
    <t>146,91</t>
  </si>
  <si>
    <t>88,87</t>
  </si>
  <si>
    <t>50,59</t>
  </si>
  <si>
    <t>56,45</t>
  </si>
  <si>
    <t>104,56</t>
  </si>
  <si>
    <t>114,82</t>
  </si>
  <si>
    <t>47,86</t>
  </si>
  <si>
    <t>101,83</t>
  </si>
  <si>
    <t>112,09</t>
  </si>
  <si>
    <t>120,78</t>
  </si>
  <si>
    <t>22,36</t>
  </si>
  <si>
    <t>32,60</t>
  </si>
  <si>
    <t>76,48</t>
  </si>
  <si>
    <t>84,74</t>
  </si>
  <si>
    <t>152,49</t>
  </si>
  <si>
    <t>166,94</t>
  </si>
  <si>
    <t>81,39</t>
  </si>
  <si>
    <t>90,39</t>
  </si>
  <si>
    <t>164,17</t>
  </si>
  <si>
    <t>179,90</t>
  </si>
  <si>
    <t>90,36</t>
  </si>
  <si>
    <t>41,98</t>
  </si>
  <si>
    <t>(COMPOSIÇÃO REPRESENTATIVA) DO SERVIÇO DE CONTRAPISO EM ARGAMASSA TRAÇO 1:4 (CIM E AREIA), BETONEIRA 400 L, E = 4 CM ÁREAS SECAS E  MOLHADAS SOBRE LAJE , E = 3 CM ÁREAS MOLHADAS SOBRE IMPERMEABILIZAÇÃO, CASA E EDIFICAÇÃO PÚBLICA PADRÃO. AF_11/2014</t>
  </si>
  <si>
    <t>47,19</t>
  </si>
  <si>
    <t>(COMPOSIÇÃO REPRESENTATIVA) DO SERVIÇO DE CONTRAPISO EM ARGAMASSA TRAÇO 1:4 (CIM E AREIA), BETONEIRA 400 L, E = 4 CM ÁREAS SECAS E  MOLHADAS SOBRE LAJE , E = 3 CM ÁREAS MOLHADAS SOBRE IMPERMEABILIZAÇÃO, PARA EDIFICAÇÃO MULTIFAMILIAR. AF_11/2014</t>
  </si>
  <si>
    <t>46,15</t>
  </si>
  <si>
    <t>61,89</t>
  </si>
  <si>
    <t>CHAPISCO APLICADO EM ALVENARIAS E ESTRUTURAS DE CONCRETO INTERNAS, COM COLHER DE PEDREIRO.  ARGAMASSA TRAÇO 1:3 COM PREPARO MANUAL. AF_10/2022</t>
  </si>
  <si>
    <t>CHAPISCO APLICADO EM ALVENARIAS E ESTRUTURAS DE CONCRETO INTERNAS, COM COLHER DE PEDREIRO.  ARGAMASSA TRAÇO 1:3 COM PREPARO EM BETONEIRA 400L. AF_10/2022</t>
  </si>
  <si>
    <t>CHAPISCO APLICADO NO TETO OU EM ALVENARIA E ESTRUTURA, COM ROLO PARA TEXTURA ACRÍLICA. ARGAMASSA TRAÇO 1:4 E EMULSÃO POLIMÉRICA (ADESIVO) COM PREPARO MANUAL. AF_10/2022</t>
  </si>
  <si>
    <t>CHAPISCO APLICADO NO TETO OU EM ALVENARIA E ESTRUTURA, COM ROLO PARA TEXTURA ACRÍLICA. ARGAMASSA TRAÇO 1:4 E EMULSÃO POLIMÉRICA (ADESIVO) COM PREPARO EM BETONEIRA 400L. AF_10/2022</t>
  </si>
  <si>
    <t>CHAPISCO APLICADO NO TETO OU EM ALVENARIA E ESTRUTURA, COM ROLO PARA TEXTURA ACRÍLICA. ARGAMASSA INDUSTRIALIZADA COM PREPARO MANUAL. AF_10/2022</t>
  </si>
  <si>
    <t>CHAPISCO APLICADO NO TETO OU EM ALVENARIA E ESTRUTURA, COM ROLO PARA TEXTURA ACRÍLICA. ARGAMASSA INDUSTRIALIZADA COM PREPARO EM MISTURADOR 300 KG. AF_10/2022</t>
  </si>
  <si>
    <t>CHAPISCO APLICADO NO TETO OU EM ESTRUTURA, COM DESEMPENADEIRA DENTADA. ARGAMASSA INDUSTRIALIZADA COM PREPARO MANUAL. AF_10/2022</t>
  </si>
  <si>
    <t>CHAPISCO APLICADO NO TETO OU EM ESTRUTURA, COM DESEMPENADEIRA DENTADA. ARGAMASSA INDUSTRIALIZADA COM PREPARO EM MISTURADOR 300 KG. AF_10/2022</t>
  </si>
  <si>
    <t>CHAPISCO APLICADO EM ALVENARIA (SEM PRESENÇA DE VÃOS) E ESTRUTURAS DE CONCRETO DE FACHADA, COM ROLO PARA TEXTURA ACRÍLICA.  ARGAMASSA TRAÇO 1:4 E EMULSÃO POLIMÉRICA (ADESIVO) COM PREPARO MANUAL. AF_10/2022</t>
  </si>
  <si>
    <t>CHAPISCO APLICADO EM ALVENARIA (SEM PRESENÇA DE VÃOS) E ESTRUTURAS DE CONCRETO DE FACHADA, COM ROLO PARA TEXTURA ACRÍLICA.  ARGAMASSA TRAÇO 1:4 E EMULSÃO POLIMÉRICA (ADESIVO) COM PREPARO EM BETONEIRA 400L. AF_10/2022</t>
  </si>
  <si>
    <t>CHAPISCO APLICADO EM ALVENARIA (SEM PRESENÇA DE VÃOS) E ESTRUTURAS DE CONCRETO DE FACHADA, COM ROLO PARA TEXTURA ACRÍLICA. ARGAMASSA INDUSTRIALIZADA COM PREPARO MANUAL. AF_10/2022</t>
  </si>
  <si>
    <t>CHAPISCO APLICADO EM ALVENARIA (SEM PRESENÇA DE VÃOS) E ESTRUTURAS DE CONCRETO DE FACHADA, COM ROLO PARA TEXTURA ACRÍLICA.  ARGAMASSA INDUSTRIALIZADA COM PREPARO EM MISTURADOR 300 KG. AF_10/2022</t>
  </si>
  <si>
    <t>CHAPISCO APLICADO EM ALVENARIA (SEM PRESENÇA DE VÃOS) E ESTRUTURAS DE CONCRETO DE FACHADA, COM COLHER DE PEDREIRO.  ARGAMASSA TRAÇO 1:3 COM PREPARO MANUAL. AF_10/2022</t>
  </si>
  <si>
    <t>CHAPISCO APLICADO EM ALVENARIA (SEM PRESENÇA DE VÃOS) E ESTRUTURAS DE CONCRETO DE FACHADA, COM COLHER DE PEDREIRO.  ARGAMASSA TRAÇO 1:3 COM PREPARO EM BETONEIRA 400L. AF_10/2022</t>
  </si>
  <si>
    <t>CHAPISCO APLICADO EM ALVENARIA (SEM PRESENÇA DE VÃOS) E ESTRUTURAS DE CONCRETO DE FACHADA, COM EQUIPAMENTO DE PROJEÇÃO. ARGAMASSA TRAÇO 1:3 COM PREPARO MANUAL. AF_10/2022</t>
  </si>
  <si>
    <t>CHAPISCO APLICADO EM ALVENARIA (SEM PRESENÇA DE VÃOS) E ESTRUTURAS DE CONCRETO DE FACHADA, COM EQUIPAMENTO DE PROJEÇÃO.  ARGAMASSA TRAÇO 1:3 COM PREPARO EM BETONEIRA 400 L. AF_10/2022</t>
  </si>
  <si>
    <t>CHAPISCO APLICADO EM ALVENARIA (COM PRESENÇA DE VÃOS) E ESTRUTURAS DE CONCRETO DE FACHADA, COM ROLO PARA TEXTURA ACRÍLICA.  ARGAMASSA TRAÇO 1:4 E EMULSÃO POLIMÉRICA (ADESIVO) COM PREPARO MANUAL. AF_10/2022</t>
  </si>
  <si>
    <t>CHAPISCO APLICADO EM ALVENARIA (COM PRESENÇA DE VÃOS) E ESTRUTURAS DE CONCRETO DE FACHADA, COM ROLO PARA TEXTURA ACRÍLICA.  ARGAMASSA TRAÇO 1:4 E EMULSÃO POLIMÉRICA (ADESIVO) COM PREPARO EM BETONEIRA 400L. AF_10/2022</t>
  </si>
  <si>
    <t>CHAPISCO APLICADO EM ALVENARIA (COM PRESENÇA DE VÃOS) E ESTRUTURAS DE CONCRETO DE FACHADA, COM ROLO PARA TEXTURA ACRÍLICA.  ARGAMASSA INDUSTRIALIZADA COM PREPARO MANUAL. AF_10/2022</t>
  </si>
  <si>
    <t>11,61</t>
  </si>
  <si>
    <t>CHAPISCO APLICADO EM ALVENARIA (COM PRESENÇA DE VÃOS) E ESTRUTURAS DE CONCRETO DE FACHADA, COM ROLO PARA TEXTURA ACRÍLICA.  ARGAMASSA INDUSTRIALIZADA COM PREPARO EM MISTURADOR 300 KG. AF_10/2022</t>
  </si>
  <si>
    <t>CHAPISCO APLICADO EM ALVENARIA (COM PRESENÇA DE VÃOS) E ESTRUTURAS DE CONCRETO DE FACHADA, COM COLHER DE PEDREIRO.  ARGAMASSA TRAÇO 1:3 COM PREPARO MANUAL. AF_10/2022</t>
  </si>
  <si>
    <t>CHAPISCO APLICADO EM ALVENARIA (COM PRESENÇA DE VÃOS) E ESTRUTURAS DE CONCRETO DE FACHADA, COM COLHER DE PEDREIRO.  ARGAMASSA TRAÇO 1:3 COM PREPARO EM BETONEIRA 400L. AF_10/2022</t>
  </si>
  <si>
    <t>CHAPISCO APLICADO EM ALVENARIA (COM PRESENÇA DE VÃOS) E ESTRUTURAS DE CONCRETO DE FACHADA, COM EQUIPAMENTO DE PROJEÇÃO.  ARGAMASSA TRAÇO 1:3 COM PREPARO MANUAL. AF_10/2022</t>
  </si>
  <si>
    <t>CHAPISCO APLICADO EM ALVENARIA (COM PRESENÇA DE VÃOS) E ESTRUTURAS DE CONCRETO DE FACHADA, COM EQUIPAMENTO DE PROJEÇÃO.  ARGAMASSA TRAÇO 1:3 COM PREPARO EM BETONEIRA 400 L. AF_10/2022</t>
  </si>
  <si>
    <t>CHAPISCO APLICADO SOMENTE NA ESTRUTURA DE CONCRETO DA FACHADA, COM DESEMPENADEIRA DENTADA. ARGAMASSA INDUSTRIALIZADA COM PREPARO MANUAL. AF_10/2022</t>
  </si>
  <si>
    <t>CHAPISCO APLICADO SOMENTE NA ESTRUTURA DE CONCRETO DA FACHADA, COM DESEMPENADEIRA DENTADA. ARGAMASSA INDUSTRIALIZADA COM PREPARO EM MISTURADOR 300 KG. AF_10/2022</t>
  </si>
  <si>
    <t>104410</t>
  </si>
  <si>
    <t>CHAPISCO APLICADO EM ALVENARIA E ESTRUTURAS DE CONCRETO INTERNAS, COM EQUIPAMENTO DE PROJEÇÃO.  ARGAMASSA TRAÇO 1:3 COM PREPARO MANUAL. AF_10/2022</t>
  </si>
  <si>
    <t>104411</t>
  </si>
  <si>
    <t>CHAPISCO APLICADO EM ALVENARIA E ESTRUTURAS DE CONCRETO INTERNAS, COM EQUIPAMENTO DE PROJEÇÃO.  ARGAMASSA TRAÇO 1:3 COM PREPARO EM BETONEIRA 400 L. AF_10/2022</t>
  </si>
  <si>
    <t>20,50</t>
  </si>
  <si>
    <t>27,97</t>
  </si>
  <si>
    <t>36,59</t>
  </si>
  <si>
    <t>38,78</t>
  </si>
  <si>
    <t>42,91</t>
  </si>
  <si>
    <t>29,85</t>
  </si>
  <si>
    <t>33,09</t>
  </si>
  <si>
    <t>36,48</t>
  </si>
  <si>
    <t>39,03</t>
  </si>
  <si>
    <t>34,91</t>
  </si>
  <si>
    <t>33,45</t>
  </si>
  <si>
    <t>29,33</t>
  </si>
  <si>
    <t>76,98</t>
  </si>
  <si>
    <t>73,46</t>
  </si>
  <si>
    <t>22,91</t>
  </si>
  <si>
    <t>17,32</t>
  </si>
  <si>
    <t>42,46</t>
  </si>
  <si>
    <t>38,94</t>
  </si>
  <si>
    <t>EMBOÇO OU MASSA ÚNICA EM ARGAMASSA TRAÇO 1:2:8, PREPARO MECÂNICO COM BETONEIRA 400 L, APLICADA MANUALMENTE EM PANOS DE FACHADA COM PRESENÇA DE VÃOS, ESPESSURA DE 25 MM. AF_08/2022</t>
  </si>
  <si>
    <t>52,83</t>
  </si>
  <si>
    <t>EMBOÇO OU MASSA ÚNICA EM ARGAMASSA TRAÇO 1:2:8, PREPARO MANUAL, APLICADA MANUALMENTE EM PANOS DE FACHADA COM PRESENÇA DE VÃOS, ESPESSURA DE 25 MM. AF_08/2022</t>
  </si>
  <si>
    <t>57,36</t>
  </si>
  <si>
    <t>EMBOÇO OU MASSA ÚNICA EM ARGAMASSA INDUSTRIALIZADA, PREPARO MECÂNICO E APLICAÇÃO COM EQUIPAMENTO DE MISTURA E PROJEÇÃO DE 1,5 M3/H DE ARGAMASSA EM PANOS DE FACHADA COM PRESENÇA DE VÃOS, ESPESSURA DE 25 MM. AF_08/2022</t>
  </si>
  <si>
    <t>85,01</t>
  </si>
  <si>
    <t>EMBOÇO OU MASSA ÚNICA EM ARGAMASSA TRAÇO 1:2:8, PREPARO MECÂNICO COM BETONEIRA 400 L, APLICADA MANUALMENTE EM PANOS DE FACHADA COM PRESENÇA DE VÃOS, ESPESSURA DE 35 MM. AF_08/2022</t>
  </si>
  <si>
    <t>EMBOÇO OU MASSA ÚNICA EM ARGAMASSA TRAÇO 1:2:8, PREPARO MANUAL, APLICADA MANUALMENTE EM PANOS DE FACHADA COM PRESENÇA DE VÃOS, ESPESSURA DE 35 MM. AF_08/2022</t>
  </si>
  <si>
    <t>73,69</t>
  </si>
  <si>
    <t>EMBOÇO OU MASSA ÚNICA EM ARGAMASSA INDUSTRIALIZADA, PREPARO MECÂNICO E APLICAÇÃO COM EQUIPAMENTO DE MISTURA E PROJEÇÃO DE 1,5 M3/H DE ARGAMASSA EM PANOS DE FACHADA COM PRESENÇA DE VÃOS, ESPESSURA DE 35 MM. AF_08/2022</t>
  </si>
  <si>
    <t>EMBOÇO OU MASSA ÚNICA EM ARGAMASSA TRAÇO 1:2:8, PREPARO MECÂNICO COM BETONEIRA 400 L, APLICADA MANUALMENTE EM PANOS DE FACHADA COM PRESENÇA DE VÃOS, ESPESSURA DE 45 MM. AF_08/2022</t>
  </si>
  <si>
    <t>EMBOÇO OU MASSA ÚNICA EM ARGAMASSA TRAÇO 1:2:8, PREPARO MANUAL, APLICADA MANUALMENTE EM PANOS DE FACHADA COM PRESENÇA DE VÃOS, ESPESSURA DE 45 MM. AF_08/2022</t>
  </si>
  <si>
    <t>EMBOÇO OU MASSA ÚNICA EM ARGAMASSA INDUSTRIALIZADA, PREPARO MECÂNICO E APLICAÇÃO COM EQUIPAMENTO DE MISTURA E PROJEÇÃO DE 1,5 M3/H DE ARGAMASSA EM PANOS DE FACHADA COM PRESENÇA DE VÃOS, ESPESSURA DE 45 MM. AF_08/2022</t>
  </si>
  <si>
    <t>EMBOÇO OU MASSA ÚNICA EM ARGAMASSA TRAÇO 1:2:8, PREPARO MECÂNICO COM BETONEIRA 400 L, APLICADA MANUALMENTE EM PANOS DE FACHADA COM PRESENÇA DE VÃOS, ESPESSURA MAIOR OU IGUAL A 50 MM. AF_08/2022</t>
  </si>
  <si>
    <t>EMBOÇO OU MASSA ÚNICA EM ARGAMASSA INDUSTRIALIZADA, PREPARO MECÂNICO E APLICAÇÃO COM EQUIPAMENTO DE MISTURA E PROJEÇÃO DE 1,5 M3/H DE ARGAMASSA EM PANOS DE FACHADA COM PRESENÇA DE VÃOS, ESPESSURA MAIOR OU IGUAL A 50 MM. AF_08/2022</t>
  </si>
  <si>
    <t>EMBOÇO OU MASSA ÚNICA EM ARGAMASSA TRAÇO 1:2:8, PREPARO MECÂNICO COM BETONEIRA 400 L, APLICADA MANUALMENTE EM PANOS CEGOS DE FACHADA (SEM PRESENÇA DE VÃOS), ESPESSURA DE 25 MM. AF_08/2022</t>
  </si>
  <si>
    <t>38,28</t>
  </si>
  <si>
    <t>EMBOÇO OU MASSA ÚNICA EM ARGAMASSA TRAÇO 1:2:8, PREPARO MANUAL, APLICADA MANUALMENTE EM PANOS CEGOS DE FACHADA (SEM PRESENÇA DE VÃOS), ESPESSURA DE 25 MM. AF_09/2022</t>
  </si>
  <si>
    <t>42,51</t>
  </si>
  <si>
    <t>EMBOÇO OU MASSA ÚNICA EM ARGAMASSA INDUSTRIALIZADA, PREPARO MECÂNICO E APLICAÇÃO COM EQUIPAMENTO DE MISTURA E PROJEÇÃO DE 1,5 M3/H DE ARGAMASSA EM PANOS CEGOS DE FACHADA (SEM PRESENÇA DE VÃOS), ESPESSURA DE 25 MM. AF_08/2022</t>
  </si>
  <si>
    <t>69,40</t>
  </si>
  <si>
    <t>EMBOÇO OU MASSA ÚNICA EM ARGAMASSA TRAÇO 1:2:8, PREPARO MECÂNICO COM BETONEIRA 400 L, APLICADA MANUALMENTE EM PANOS CEGOS DE FACHADA (SEM PRESENÇA DE VÃOS), ESPESSURA DE 35 MM. AF_08/2022</t>
  </si>
  <si>
    <t>52,80</t>
  </si>
  <si>
    <t>EMBOÇO OU MASSA ÚNICA EM ARGAMASSA TRAÇO 1:2:8, PREPARO MANUAL, APLICADA MANUALMENTE EM PANOS CEGOS DE FACHADA (SEM PRESENÇA DE VÃOS), ESPESSURA DE 35 MM. AF_08/2022</t>
  </si>
  <si>
    <t>58,47</t>
  </si>
  <si>
    <t>EMBOÇO OU MASSA ÚNICA EM ARGAMASSA INDUSTRIALIZADA, PREPARO MECÂNICO E APLICAÇÃO COM EQUIPAMENTO DE MISTURA E PROJEÇÃO DE 1,5 M3/H DE ARGAMASSA EM PANOS CEGOS DE FACHADA (SEM PRESENÇA DE VÃOS), ESPESSURA DE 35 MM. AF_08/2022</t>
  </si>
  <si>
    <t>EMBOÇO OU MASSA ÚNICA EM ARGAMASSA TRAÇO 1:2:8, PREPARO MECÂNICO COM BETONEIRA 400 L, APLICADA MANUALMENTE EM PANOS CEGOS DE FACHADA (SEM PRESENÇA DE VÃOS), ESPESSURA DE 45 MM. AF_08/2022</t>
  </si>
  <si>
    <t>57,42</t>
  </si>
  <si>
    <t>EMBOÇO OU MASSA ÚNICA EM ARGAMASSA TRAÇO 1:2:8, PREPARO MANUAL, APLICADA MANUALMENTE EM PANOS CEGOS DE FACHADA (SEM PRESENÇA DE VÃOS), ESPESSURA DE 45 MM. AF_08/2022</t>
  </si>
  <si>
    <t>64,53</t>
  </si>
  <si>
    <t>EMBOÇO OU MASSA ÚNICA EM ARGAMASSA INDUSTRIALIZADA, PREPARO MECÂNICO E APLICAÇÃO COM EQUIPAMENTO DE MISTURA E PROJEÇÃO DE 1,5 M3/H DE ARGAMASSA EM PANOS CEGOS DE FACHADA (SEM PRESENÇA DE VÃOS), ESPESSURA DE 45 MM. AF_08/2022</t>
  </si>
  <si>
    <t>EMBOÇO OU MASSA ÚNICA EM ARGAMASSA TRAÇO 1:2:8, PREPARO MECÂNICO COM BETONEIRA 400 L, APLICADA MANUALMENTE EM PANOS CEGOS DE FACHADA (SEM PRESENÇA DE VÃOS), ESPESSURA MAIOR OU IGUAL A 50 MM. AF_08/2022</t>
  </si>
  <si>
    <t>EMBOÇO OU MASSA ÚNICA EM ARGAMASSA TRAÇO 1:2:8, PREPARO MANUAL, APLICADA MANUALMENTE EM PANOS CEGOS DE FACHADA (SEM PRESENÇA DE VÃOS), ESPESSURA MAIOR OU IGUAL A 50 MM. AF_08/2022</t>
  </si>
  <si>
    <t>70,40</t>
  </si>
  <si>
    <t>EMBOÇO OU MASSA ÚNICA EM ARGAMASSA INDUSTRIALIZADA, PREPARO MECÂNICO E APLICAÇÃO COM EQUIPAMENTO DE MISTURA E PROJEÇÃO DE 1,5 M3/H DE ARGAMASSA EM PANOS CEGOS DE FACHADA (SEM PRESENÇA DE VÃOS), ESPESSURA MAIOR OU IGUAL A 50 MM. AF_08/2022</t>
  </si>
  <si>
    <t>117,36</t>
  </si>
  <si>
    <t>EMBOÇO OU MASSA ÚNICA EM ARGAMASSA TRAÇO 1:2:8, PREPARO MECÂNICO COM BETONEIRA 400 L, APLICADA MANUALMENTE EM SUPERFÍCIES EXTERNAS DA SACADA, ESPESSURA DE 25 MM, SEM USO DE TELA METÁLICA DE REFORÇO CONTRA FISSURAÇÃO. AF_08/2022</t>
  </si>
  <si>
    <t>EMBOÇO OU MASSA ÚNICA EM ARGAMASSA TRAÇO 1:2:8, PREPARO MANUAL, APLICADA MANUALMENTE EM SUPERFÍCIES EXTERNAS DA SACADA, ESPESSURA DE 25 MM, SEM USO DE TELA METÁLICA DE REFORÇO CONTRA FISSURAÇÃO. AF_08/2022</t>
  </si>
  <si>
    <t>80,78</t>
  </si>
  <si>
    <t>EMBOÇO OU MASSA ÚNICA EM ARGAMASSA INDUSTRIALIZADA, PREPARO MECÂNICO E APLICAÇÃO COM EQUIPAMENTO DE MISTURA E PROJEÇÃO DE 1,5 M3/H EM SUPERFÍCIES EXTERNAS DA SACADA, ESPESSURA 25 MM, SEM USO DE TELA METÁLICA. AF_08/2022</t>
  </si>
  <si>
    <t>EMBOÇO OU MASSA ÚNICA EM ARGAMASSA TRAÇO 1:2:8, PREPARO MECÂNICO COM BETONEIRA 400 L, APLICADA MANUALMENTE EM SUPERFÍCIES EXTERNAS DA SACADA, ESPESSURA DE 35 MM, SEM USO DE TELA METÁLICA DE REFORÇO CONTRA FISSURAÇÃO. AF_08/2022</t>
  </si>
  <si>
    <t>91,06</t>
  </si>
  <si>
    <t>EMBOÇO OU MASSA ÚNICA EM ARGAMASSA TRAÇO 1:2:8, PREPARO MANUAL, APLICADA MANUALMENTE EM SUPERFÍCIES EXTERNAS DA SACADA, ESPESSURA DE 35 MM, SEM USO DE TELA METÁLICA DE REFORÇO CONTRA FISSURAÇÃO. AF_08/2022</t>
  </si>
  <si>
    <t>EMBOÇO OU MASSA ÚNICA EM ARGAMASSA INDUSTRIALIZADA, PREPARO MECÂNICO E APLICAÇÃO COM EQUIPAMENTO DE MISTURA E PROJEÇÃO DE 1,5 M3/H EM SUPERFÍCIES EXTERNAS DA SACADA, ESPESSURA 35 MM, SEM USO DE TELA METÁLICA. AF_08/2022</t>
  </si>
  <si>
    <t>128,74</t>
  </si>
  <si>
    <t>EMBOÇO OU MASSA ÚNICA EM ARGAMASSA TRAÇO 1:2:8, PREPARO MECÂNICO COM BETONEIRA 400 L, APLICADA MANUALMENTE EM SUPERFÍCIES EXTERNAS DA SACADA, ESPESSURA DE 45 MM, SEM USO DE TELA METÁLICA DE REFORÇO CONTRA FISSURAÇÃO. AF_08/2022</t>
  </si>
  <si>
    <t>95,68</t>
  </si>
  <si>
    <t>EMBOÇO OU MASSA ÚNICA EM ARGAMASSA TRAÇO 1:2:8, PREPARO MANUAL, APLICADA MANUALMENTE EM SUPERFÍCIES EXTERNAS DA SACADA, ESPESSURA DE 45 MM, SEM USO DE TELA METÁLICA DE REFORÇO CONTRA FISSURAÇÃO. AF_08/2022</t>
  </si>
  <si>
    <t>EMBOÇO OU MASSA ÚNICA EM ARGAMASSA INDUSTRIALIZADA, PREPARO MECÂNICO E APLICAÇÃO COM EQUIPAMENTO DE MISTURA E PROJEÇÃO DE 1,5 M3/H EM SUPERFÍCIES EXTERNAS DA SACADA, ESPESSURA 45 MM, SEM USO DE TELA METÁLICA. AF_08/2022</t>
  </si>
  <si>
    <t>144,62</t>
  </si>
  <si>
    <t>EMBOÇO OU MASSA ÚNICA EM ARGAMASSA TRAÇO 1:2:8, PREPARO MECÂNICO COM BETONEIRA 400 L, APLICADA MANUALMENTE EM SUPERFÍCIES EXTERNAS DA SACADA, ESPESSURA MAIOR OU IGUAL A 50 MM, SEM USO DE TELA METÁLICA DE REFORÇO CONTRA FISSURAÇÃO. AF_08/2022</t>
  </si>
  <si>
    <t>125,82</t>
  </si>
  <si>
    <t>EMBOÇO OU MASSA ÚNICA EM ARGAMASSA TRAÇO 1:2:8, PREPARO MANUAL, APLICADA MANUALMENTE EM SUPERFÍCIES EXTERNAS DA SACADA, ESPESSURA MAIOR OU IGUAL A 50 MM, SEM USO DE TELA METÁLICA DE REFORÇO CONTRA FISSURAÇÃO. AF_068/2022</t>
  </si>
  <si>
    <t>133,65</t>
  </si>
  <si>
    <t>EMBOÇO OU MASSA ÚNICA EM ARGAMASSA INDUSTRIALIZADA, PREPARO MECÂNICO E APLICAÇÃO COM EQUIPAMENTO DE MISTURA E PROJEÇÃO DE 1,5 M3/H EM SUPERFÍCIES EXTERNAS DA SACADA, ESPESSURA MAIOR OU IGUAL A 50 MM, SEM USO DE TELA METÁLICA. AF_08/2022</t>
  </si>
  <si>
    <t>168,02</t>
  </si>
  <si>
    <t>EMBOÇO OU MASSA ÚNICA EM ARGAMASSA TRAÇO 1:2:8, PREPARO MECÂNICO COM BETONEIRA 400 L, APLICADA MANUALMENTE NAS PAREDES INTERNAS DA SACADA, ESPESSURA DE 25 MM, SEM USO DE TELA METÁLICA DE REFORÇO CONTRA FISSURAÇÃO. AF_08/2022</t>
  </si>
  <si>
    <t>70,31</t>
  </si>
  <si>
    <t>EMBOÇO OU MASSA ÚNICA EM ARGAMASSA TRAÇO 1:2:8, PREPARO MANUAL, APLICADA MANUALMENTE NAS PAREDES INTERNAS DA SACADA, ESPESSURA DE 25 MM, SEM USO DE TELA METÁLICA DE REFORÇO CONTRA FISSURAÇÃO. AF_08/2022</t>
  </si>
  <si>
    <t>EMBOÇO OU MASSA ÚNICA EM ARGAMASSA INDUSTRIALIZADA, PREPARO MECÂNICO E APLICAÇÃO COM EQUIPAMENTO DE MISTURA E PROJEÇÃO DE 1,5 M3/H NAS PAREDES INTERNAS DA SACADA, ESPESSURA 25 MM, SEM USO DE TELA METÁLICA. AF_08/2022</t>
  </si>
  <si>
    <t>105,96</t>
  </si>
  <si>
    <t>EMBOÇO OU MASSA ÚNICA EM ARGAMASSA TRAÇO 1:2:8, PREPARO MECÂNICO COM BETONEIRA 400 L, APLICADA MANUALMENTE NAS PAREDES INTERNAS DA SACADA, ESPESSURA DE 35 MM, SEM USO DE TELA METÁLICA DE REFORÇO CONTRA FISSURAÇÃO. AF_08/2022</t>
  </si>
  <si>
    <t>84,39</t>
  </si>
  <si>
    <t>EMBOÇO OU MASSA ÚNICA EM ARGAMASSA TRAÇO 1:2:8, PREPARO MANUAL, APLICADA MANUALMENTE NAS PAREDES INTERNAS DA SACADA, ESPESSURA DE 35 MM, SEM USO DE TELA METÁLICA DE REFORÇO CONTRA FISSURAÇÃO. AF_08/2022</t>
  </si>
  <si>
    <t>EMBOÇO OU MASSA ÚNICA EM ARGAMASSA INDUSTRIALIZADA, PREPARO MECÂNICO E APLICAÇÃO COM EQUIPAMENTO DE MISTURA E PROJEÇÃO DE 1,5 M3/H DE ARGAMASSA NAS PAREDES INTERNAS DA SACADA, ESPESSURA 35 MM, SEM USO DE TELA METÁLICA. AF_08/2022</t>
  </si>
  <si>
    <t>133,02</t>
  </si>
  <si>
    <t>125,09</t>
  </si>
  <si>
    <t>131,22</t>
  </si>
  <si>
    <t>175,63</t>
  </si>
  <si>
    <t>121,24</t>
  </si>
  <si>
    <t>193,09</t>
  </si>
  <si>
    <t>143,84</t>
  </si>
  <si>
    <t>176,61</t>
  </si>
  <si>
    <t>140,90</t>
  </si>
  <si>
    <t>184,39</t>
  </si>
  <si>
    <t>202,44</t>
  </si>
  <si>
    <t>147,07</t>
  </si>
  <si>
    <t>189,85</t>
  </si>
  <si>
    <t>135,46</t>
  </si>
  <si>
    <t>208,92</t>
  </si>
  <si>
    <t>159,68</t>
  </si>
  <si>
    <t>142,60</t>
  </si>
  <si>
    <t>137,18</t>
  </si>
  <si>
    <t>159,78</t>
  </si>
  <si>
    <t>35,79</t>
  </si>
  <si>
    <t>37,63</t>
  </si>
  <si>
    <t>104203</t>
  </si>
  <si>
    <t>EMBOÇO OU MASSA ÚNICA EM ARGAMASSA TRAÇO 1:2:8, PREPARO MECÂNICA COM BETONEIRA 400 L, APLICADA COM PROJETOR TIPO CANEQUINHA EM PANOS DE FACHADA COM PRESENÇA DE VÃOS, ESPESSURA DE 25 MM, ACESSO POR BALANCIM MANUAL. AF_08/2022</t>
  </si>
  <si>
    <t>104204</t>
  </si>
  <si>
    <t>EMBOÇO OU MASSA ÚNICA EM ARGAMASSA TRAÇO 1:2:8, PREPARO MECÂNICA COM BETONEIRA 400 L, APLICADA COM PROJETOR TIPO CANEQUINHA EM PANOS DE FACHADA COM PRESENÇA DE VÃOS, ESPESSURA DE 35 MM, ACESSO POR BALANCIM MANUAL. AF_08/2022</t>
  </si>
  <si>
    <t>104205</t>
  </si>
  <si>
    <t>EMBOÇO OU MASSA ÚNICA EM ARGAMASSA TRAÇO 1:2:8, PREPARO MECÂNICA COM BETONEIRA 400 L, APLICADA COM PROJETOR TIPO CANEQUINHA EM PANOS DE FACHADA COM PRESENÇA DE VÃOS, ESPESSURA DE 45 MM, ACESSO POR BALANCIM MANUAL. AF_08/2022</t>
  </si>
  <si>
    <t>77,51</t>
  </si>
  <si>
    <t>104206</t>
  </si>
  <si>
    <t>EMBOÇO OU MASSA ÚNICA EM ARGAMASSA TRAÇO 1:2:8, PREPARO MECÂNICA COM BETONEIRA 400 L, APLICADA COM PROJETOR TIPO CANEQUINHA EM PANOS DE FACHADA COM PRESENÇA DE VÃOS, ESPESSURA DE 50 MM, ACESSO POR BALANCIM MANUAL. AF_08/2022</t>
  </si>
  <si>
    <t>85,58</t>
  </si>
  <si>
    <t>104207</t>
  </si>
  <si>
    <t>EMBOÇO OU MASSA ÚNICA EM ARGAMASSA TRAÇO 1:2:8, PREPARO MECÂNICA COM BETONEIRA 400 L, APLICADA COM PROJETOR TIPO CANEQUINHA EM PANOS DE FACHADA SEM PRESENÇA DE VÃOS, ESPESSURA DE 25 MM, ACESSO POR BALANCIM MANUAL. AF_08/2022</t>
  </si>
  <si>
    <t>40,87</t>
  </si>
  <si>
    <t>104208</t>
  </si>
  <si>
    <t>EMBOÇO OU MASSA ÚNICA EM ARGAMASSA TRAÇO 1:2:8, PREPARO MECÂNICA COM BETONEIRA 400 L, APLICADA COM PROJETOR TIPO CANEQUINHA EM PANOS DE FACHADA SEM PRESENÇA DE VÃOS, ESPESSURA DE 35 MM, ACESSO POR BALANCIM MANUAL. AF_08/2022</t>
  </si>
  <si>
    <t>56,43</t>
  </si>
  <si>
    <t>104209</t>
  </si>
  <si>
    <t>EMBOÇO OU MASSA ÚNICA EM ARGAMASSA TRAÇO 1:2:8, PREPARO MECÂNICA COM BETONEIRA 400 L, APLICADA COM PROJETOR TIPO CANEQUINHA EM PANOS DE FACHADA SEM PRESENÇA DE VÃOS, ESPESSURA DE 45 MM, ACESSO POR BALANCIM MANUAL. AF_08/2022</t>
  </si>
  <si>
    <t>104210</t>
  </si>
  <si>
    <t>EMBOÇO OU MASSA ÚNICA EM ARGAMASSA TRAÇO 1:2:8, PREPARO MECÂNICA COM BETONEIRA 400 L, APLICADA COM PROJETOR TIPO CANEQUINHA EM PANOS DE FACHADA SEM PRESENÇA DE VÃOS, ESPESSURA DE 50 MM, ACESSO POR BALANCIM MANUAL. AF_08/2022</t>
  </si>
  <si>
    <t>104211</t>
  </si>
  <si>
    <t>EMBOÇO OU MASSA ÚNICA EM ARGAMASSA TRAÇO 1:2:8, PREPARO MECÂNICA COM BETONEIRA 400 L, APLICADA COM PROJETOR TIPO CANEQUINHA EM SUPERFÍCIES EXTERNAS DA SACADA, ESPESSURA DE 25 MM, ACESSO POR BALANCIM MANUAL, SEM USO DE TELA METÁLICA. AF_08/2022</t>
  </si>
  <si>
    <t>104212</t>
  </si>
  <si>
    <t>EMBOÇO OU MASSA ÚNICA EM ARGAMASSA TRAÇO 1:2:8, PREPARO MECÂNICA COM BETONEIRA 400 L, APLICADA COM PROJETOR TIPO CANEQUINHA EM SUPERFÍCIES EXTERNAS DA SACADA, ESPESSURA DE 35 MM, ACESSO POR BALANCIM MANUAL, SEM USO DE TELA METÁLICA. AF_08/2022</t>
  </si>
  <si>
    <t>104213</t>
  </si>
  <si>
    <t>EMBOÇO OU MASSA ÚNICA EM ARGAMASSA TRAÇO 1:2:8, PREPARO MECÂNICA COM BETONEIRA 400 L, APLICADA COM PROJETOR TIPO CANEQUINHA EM SUPERFÍCIES EXTERNAS DA SACADA, ESPESSURA DE 45 MM, ACESSO POR BALANCIM MANUAL, SEM USO DE TELA METÁLICA. AF_08/2022</t>
  </si>
  <si>
    <t>104214</t>
  </si>
  <si>
    <t>EMBOÇO OU MASSA ÚNICA EM ARGAMASSA TRAÇO 1:2:8, PREPARO MECÂNICA COM BETONEIRA 400 L, APLICADA COM PROJETOR TIPO CANEQUINHA EM SUPERFÍCIES EXTERNAS DA SACADA, ESPESSURA DE 50 MM, ACESSO POR BALANCIM MANUAL, SEM USO DE TELA METÁLICA. AF_08/2022</t>
  </si>
  <si>
    <t>104215</t>
  </si>
  <si>
    <t>EMBOÇO OU MASSA ÚNICA EM ARGAMASSA TRAÇO 1:2:8, PREPARO MECÂNICA COM BETONEIRA 400 L, APLICADA COM PROJETOR TIPO CANEQUINHA EM SUPERFÍCIES INTERNAS DA SACADA, ESPESSURA DE 25 MM,  SEM USO DE TELA METÁLICA. AF_08/2022</t>
  </si>
  <si>
    <t>104216</t>
  </si>
  <si>
    <t>EMBOÇO OU MASSA ÚNICA EM ARGAMASSA TRAÇO 1:2:8, PREPARO MECÂNICA COM BETONEIRA 400 L, APLICADA COM PROJETOR TIPO CANEQUINHA EM SUPERFÍCIES INTERNAS DA SACADA, ESPESSURA DE 35 MM, SEM USO DE TELA METÁLICA. AF_08/2022</t>
  </si>
  <si>
    <t>89,38</t>
  </si>
  <si>
    <t>104217</t>
  </si>
  <si>
    <t>EMBOÇO OU MASSA ÚNICA EM ARGAMASSA TRAÇO 1:2:8, PREPARO MECÂNICA COM BETONEIRA 400 L, APLICADA MANUALMENTE EM PANOS DE FACHADA COM PRESENÇA DE VÃOS, ESPESSURA DE 25 MM, ACESSO POR ANDAIME. AF_08/2022</t>
  </si>
  <si>
    <t>48,78</t>
  </si>
  <si>
    <t>104218</t>
  </si>
  <si>
    <t>EMBOÇO OU MASSA ÚNICA EM ARGAMASSA TRAÇO 1:2:8, PREPARO MANUAL, APLICADA MANUALMENTE EM PANOS DE FACHADA COM PRESENÇA DE VÃOS, ESPESSURA DE 25 MM, ACESSO POR ANDAIME. AF_08/2022</t>
  </si>
  <si>
    <t>53,31</t>
  </si>
  <si>
    <t>104219</t>
  </si>
  <si>
    <t>EMBOÇO OU MASSA ÚNICA EM ARGAMASSA INDUSTRIALIZADA, PREPARO MECÂNICA E APLICAÇÃO COM EQUIPAMENTO DE MISTURA E PROJEÇÃO DE 1,5 M3/H DE ARGAMASSA EM PANOS DE FACHADA COM PRESENÇA DE VÃOS, ESPESSURA DE 25 MM, ACESSO POR ANDAIME. AF_08/2022</t>
  </si>
  <si>
    <t>104220</t>
  </si>
  <si>
    <t>EMBOÇO OU MASSA ÚNICA EM ARGAMASSA TRAÇO 1:2:8, PREPARO MECÂNICA COM BETONEIRA 400 L, APLICADA COM PROJETOR TIPO CANEQUINHA EM PANOS DE FACHADA COM PRESENÇA DE VÃOS, ESPESSURA DE 25 MM, ACESSO POR ANDAIME. AF_08/2022</t>
  </si>
  <si>
    <t>104221</t>
  </si>
  <si>
    <t>EMBOÇO OU MASSA ÚNICA EM ARGAMASSA TRAÇO 1:2:8, PREPARO MECÂNICA COM BETONEIRA 400 L, APLICADA MANUALMENTE EM PANOS DE FACHADA COM PRESENÇA DE VÃOS, ESPESSURA DE 35 MM, ACESSO POR ANDAIME. AF_08/2022</t>
  </si>
  <si>
    <t>62,42</t>
  </si>
  <si>
    <t>104222</t>
  </si>
  <si>
    <t>EMBOÇO OU MASSA ÚNICA EM ARGAMASSA TRAÇO 1:2:8, PREPARO MANUAL, APLICADA MANUALMENTE EM PANOS DE FACHADA COM PRESENÇA DE VÃOS, ESPESSURA DE 35 MM, ACESSO POR ANDAIME. AF_08/2022</t>
  </si>
  <si>
    <t>68,50</t>
  </si>
  <si>
    <t>104223</t>
  </si>
  <si>
    <t>EMBOÇO OU MASSA ÚNICA EM ARGAMASSA INDUSTRIALIZADA, PREPARO MECÂNICA E APLICAÇÃO COM EQUIPAMENTO DE MISTURA E PROJEÇÃO DE 1,5 M3/H DE ARGAMASSA EM PANOS DE FACHADA COM PRESENÇA DE VÃOS, ESPESSURA DE 35 MM, ACESSO POR ANDAIME. AF_08/2022</t>
  </si>
  <si>
    <t>106,31</t>
  </si>
  <si>
    <t>104224</t>
  </si>
  <si>
    <t>EMBOÇO OU MASSA ÚNICA EM ARGAMASSA TRAÇO 1:2:8, PREPARO MECÂNICA COM BETONEIRA 400 L, APLICADA COM PROJETOR TIPO CANEQUINHA EM PANOS DE FACHADA COM PRESENÇA DE VÃOS, ESPESSURA DE 35 MM, ACESSO POR ANDAIME. AF_08/2022</t>
  </si>
  <si>
    <t>66,48</t>
  </si>
  <si>
    <t>104225</t>
  </si>
  <si>
    <t>EMBOÇO OU MASSA ÚNICA EM ARGAMASSA TRAÇO 1:2:8, PREPARO MECÂNICA COM BETONEIRA 400 L, APLICADA MANUALMENTE EM PANOS DE FACHADA COM PRESENÇA DE VÃOS, ESPESSURA DE 45 MM, ACESSO POR ANDAIME. AF_08/2022</t>
  </si>
  <si>
    <t>67,36</t>
  </si>
  <si>
    <t>104226</t>
  </si>
  <si>
    <t>EMBOÇO OU MASSA ÚNICA EM ARGAMASSA TRAÇO 1:2:8, PREPARO MANUAL, APLICADA MANUALMENTE EM PANOS DE FACHADA COM PRESENÇA DE VÃOS, ESPESSURA DE 45 MM, ACESSO POR ANDAIME. AF_08/2022</t>
  </si>
  <si>
    <t>74,98</t>
  </si>
  <si>
    <t>104227</t>
  </si>
  <si>
    <t>EMBOÇO OU MASSA ÚNICA EM ARGAMASSA INDUSTRIALIZADA, PREPARO MECÂNICA E APLICAÇÃO COM EQUIPAMENTO DE MISTURA E PROJEÇÃO DE 1,5 M3/H DE ARGAMASSA EM PANOS DE FACHADA COM PRESENÇA DE VÃOS, ESPESSURA DE 45 MM, ACESSO POR ANDAIME. AF_08/2022</t>
  </si>
  <si>
    <t>123,31</t>
  </si>
  <si>
    <t>104228</t>
  </si>
  <si>
    <t>EMBOÇO OU MASSA ÚNICA EM ARGAMASSA TRAÇO 1:2:8, PREPARO MECÂNICA COM BETONEIRA 400 L, APLICADA COM PROJETOR TIPO CANEQUINHA EM PANOS DE FACHADA COM PRESENÇA DE VÃOS, ESPESSURA DE 45 MM, ACESSO POR ANDAIME. AF_08/2022</t>
  </si>
  <si>
    <t>104229</t>
  </si>
  <si>
    <t>EMBOÇO OU MASSA ÚNICA EM ARGAMASSA TRAÇO 1:2:8, PREPARO MECÂNICA COM BETONEIRA 400 L, APLICADA MANUALMENTE EM PANOS DE FACHADA COM PRESENÇA DE VÃOS, ESPESSURA DE 50 MM, ACESSO POR ANDAIME. AF_08/2022</t>
  </si>
  <si>
    <t>79,76</t>
  </si>
  <si>
    <t>104230</t>
  </si>
  <si>
    <t>EMBOÇO OU MASSA ÚNICA EM ARGAMASSA TRAÇO 1:2:8, PREPARO MANUAL, APLICADA MANUALMENTE EM PANOS DE FACHADA COM PRESENÇA DE VÃOS, ESPESSURA DE 50 MM, ACESSO POR ANDAIME. AF_08/2022</t>
  </si>
  <si>
    <t>88,15</t>
  </si>
  <si>
    <t>104231</t>
  </si>
  <si>
    <t>EMBOÇO OU MASSA ÚNICA EM ARGAMASSA INDUSTRIALIZADA, PREPARO MECÂNICA E APLICAÇÃO COM EQUIPAMENTO DE MISTURA E PROJEÇÃO DE 1,5 M3/H DE ARGAMASSA EM PANOS DE FACHADA COM PRESENÇA DE VÃOS, ESPESSURA DE 50 MM, ACESSO POR ANDAIME. AF_08/2022</t>
  </si>
  <si>
    <t>135,87</t>
  </si>
  <si>
    <t>104232</t>
  </si>
  <si>
    <t>EMBOÇO OU MASSA ÚNICA EM ARGAMASSA TRAÇO 1:2:8, PREPARO MECÂNICA COM BETONEIRA 400 L, APLICADA COM PROJETOR TIPO CANEQUINHA EM PANOS DE FACHADA COM PRESENÇA DE VÃOS, ESPESSURA DE 50 MM, ACESSO POR ANDAIME. AF_08/2022</t>
  </si>
  <si>
    <t>104233</t>
  </si>
  <si>
    <t>EMBOÇO OU MASSA ÚNICA EM ARGAMASSA TRAÇO 1:2:8, PREPARO MECÂNICA COM BETONEIRA 400 L, APLICADA MANUALMENTE EM PANOS DE FACHADA SEM PRESENÇA DE VÃOS, ESPESSURA DE 25 MM, ACESSO POR ANDAIME. AF_08/2022</t>
  </si>
  <si>
    <t>104234</t>
  </si>
  <si>
    <t>EMBOÇO OU MASSA ÚNICA EM ARGAMASSA TRAÇO 1:2:8, PREPARO MANUAL, APLICADA MANUALMENTE EM PANOS DE FACHADA SEM PRESENÇA DE VÃOS, ESPESSURA DE 25 MM, ACESSO POR ANDAIME. AF_08/2022</t>
  </si>
  <si>
    <t>104235</t>
  </si>
  <si>
    <t>EMBOÇO OU MASSA ÚNICA EM ARGAMASSA INDUSTRIALIZADA, PREPARO MECÂNICA E APLICAÇÃO COM EQUIPAMENTO DE MISTURA E PROJEÇÃO DE 1,5 M3/H DE ARGAMASSA EM PANOS DE FACHADA SEM PRESENÇA DE VÃOS, ESPESSURA DE 25 MM, ACESSO POR ANDAIME. AF_08/2022</t>
  </si>
  <si>
    <t>104236</t>
  </si>
  <si>
    <t>EMBOÇO OU MASSA ÚNICA EM ARGAMASSA TRAÇO 1:2:8, PREPARO MECÂNICA COM BETONEIRA 400 L, APLICADA COM PROJETOR TIPO CANEQUINHA EM PANOS DE FACHADA SEM PRESENÇA DE VÃOS, ESPESSURA DE 25 MM, ACESSO POR ANDAIME. AF_08/2022</t>
  </si>
  <si>
    <t>38,31</t>
  </si>
  <si>
    <t>104237</t>
  </si>
  <si>
    <t>EMBOÇO OU MASSA ÚNICA EM ARGAMASSA TRAÇO 1:2:8, PREPARO MECÂNICA COM BETONEIRA 400 L, APLICADA MANUALMENTE EM PANOS DE FACHADA SEM PRESENÇA DE VÃOS, ESPESSURA DE 35 MM, ACESSO POR ANDAIME. AF_08/2022</t>
  </si>
  <si>
    <t>104238</t>
  </si>
  <si>
    <t>EMBOÇO OU MASSA ÚNICA EM ARGAMASSA TRAÇO 1:2:8, PREPARO MANUAL, APLICADA MANUALMENTE EM PANOS DE FACHADA SEM PRESENÇA DE VÃOS, ESPESSURA DE 35 MM, ACESSO POR ANDAIME. AF_08/2022</t>
  </si>
  <si>
    <t>104239</t>
  </si>
  <si>
    <t>EMBOÇO OU MASSA ÚNICA EM ARGAMASSA INDUSTRIALIZADA, PREPARO MECÂNICA E APLICAÇÃO COM EQUIPAMENTO DE MISTURA E PROJEÇÃO DE 1,5 M3/H DE ARGAMASSA EM PANOS DE FACHADA SEM PRESENÇA DE VÃOS, ESPESSURA DE 35 MM, ACESSO POR ANDAIME. AF_08/2022</t>
  </si>
  <si>
    <t>91,04</t>
  </si>
  <si>
    <t>104240</t>
  </si>
  <si>
    <t>EMBOÇO OU MASSA ÚNICA EM ARGAMASSA TRAÇO 1:2:8, PREPARO MECÂNICA COM BETONEIRA 400 L, APLICADA COM PROJETOR TIPO CANEQUINHA EM PANOS DE FACHADA SEM PRESENÇA DE VÃOS, ESPESSURA DE 35 MM, ACESSO POR ANDAIME. AF_08/2022</t>
  </si>
  <si>
    <t>104241</t>
  </si>
  <si>
    <t>EMBOÇO OU MASSA ÚNICA EM ARGAMASSA TRAÇO 1:2:8, PREPARO MECÂNICA COM BETONEIRA 400 L, APLICADA MANUALMENTE EM PANOS DE FACHADA SEM PRESENÇA DE VÃOS, ESPESSURA DE 45 MM, ACESSO POR ANDAIME. AF_08/2022</t>
  </si>
  <si>
    <t>104242</t>
  </si>
  <si>
    <t>EMBOÇO OU MASSA ÚNICA EM ARGAMASSA TRAÇO 1:2:8, PREPARO MANUAL, APLICADA MANUALMENTE EM PANOS DE FACHADA SEM PRESENÇA DE VÃOS, ESPESSURA DE 45 MM, ACESSO POR ANDAIME. AF_08/2022</t>
  </si>
  <si>
    <t>61,01</t>
  </si>
  <si>
    <t>104243</t>
  </si>
  <si>
    <t>EMBOÇO OU MASSA ÚNICA EM ARGAMASSA INDUSTRIALIZADA, PREPARO MECÂNICA E APLICAÇÃO COM EQUIPAMENTO DE MISTURA E PROJEÇÃO DE 1,5 M3/H DE ARGAMASSA EM PANOS DE FACHADA SEM PRESENÇA DE VÃOS, ESPESSURA DE 45 MM, ACESSO POR ANDAIME. AF_08/2022</t>
  </si>
  <si>
    <t>106,92</t>
  </si>
  <si>
    <t>104244</t>
  </si>
  <si>
    <t>EMBOÇO OU MASSA ÚNICA EM ARGAMASSA TRAÇO 1:2:8, PREPARO MECÂNICA COM BETONEIRA 400 L, APLICADA COM PROJETOR TIPO CANEQUINHA EM PANOS DE FACHADA SEM PRESENÇA DE VÃOS, ESPESSURA DE 45 MM, ACESSO POR ANDAIME. AF_08/2022</t>
  </si>
  <si>
    <t>104245</t>
  </si>
  <si>
    <t>EMBOÇO OU MASSA ÚNICA EM ARGAMASSA TRAÇO 1:2:8, PREPARO MECÂNICA COM BETONEIRA 400 L, APLICADA MANUALMENTE EM PANOS DE FACHADA SEM PRESENÇA DE VÃOS, ESPESSURA DE 50 MM, ACESSO POR ANDAIME. AF_08/2022</t>
  </si>
  <si>
    <t>104246</t>
  </si>
  <si>
    <t>EMBOÇO OU MASSA ÚNICA EM ARGAMASSA TRAÇO 1:2:8, PREPARO MANUAL, APLICADA MANUALMENTE EM PANOS DE FACHADA SEM PRESENÇA DE VÃOS, ESPESSURA DE 50 MM, ACESSO POR ANDAIME. AF_08/2022</t>
  </si>
  <si>
    <t>104247</t>
  </si>
  <si>
    <t>EMBOÇO OU MASSA ÚNICA EM ARGAMASSA INDUSTRIALIZADA, PREPARO MECÂNICA E APLICAÇÃO COM EQUIPAMENTO DE MISTURA E PROJEÇÃO DE 1,5 M3/H DE ARGAMASSA EM PANOS DE FACHADA SEM PRESENÇA DE VÃOS, ESPESSURA DE 50 MM, ACESSO POR ANDAIME. AF_08/2022</t>
  </si>
  <si>
    <t>114,25</t>
  </si>
  <si>
    <t>104248</t>
  </si>
  <si>
    <t>EMBOÇO OU MASSA ÚNICA EM ARGAMASSA TRAÇO 1:2:8, PREPARO MECÂNICA COM BETONEIRA 400 L, APLICADA COM PROJETOR TIPO CANEQUINHA EM PANOS DE FACHADA SEM PRESENÇA DE VÃOS, ESPESSURA DE 50 MM, ACESSO POR ANDAIME. AF_08/2022</t>
  </si>
  <si>
    <t>59,98</t>
  </si>
  <si>
    <t>104249</t>
  </si>
  <si>
    <t>EMBOÇO OU MASSA ÚNICA EM ARGAMASSA TRAÇO 1:2:8, PREPARO MECÂNICA COM BETONEIRA 400 L, APLICADA MANUALMENTE EM SUPERFÍCIES EXTERNAS DA SACADA, ESPESSURA DE 25 MM, ACESSO POR ANDAIME, SEM USO DE TELA METÁLICA. AF_08/2022</t>
  </si>
  <si>
    <t>104250</t>
  </si>
  <si>
    <t>EMBOÇO OU MASSA ÚNICA EM ARGAMASSA TRAÇO 1:2:8, PREPARO MANUAL, APLICADA MANUALMENTE EM SUPERFÍCIES EXTERNAS DA SACADA, ESPESSURA DE 25 MM, ACESSO POR ANDAIME, SEM USO DE TELA METÁLICA. AF_08/2022</t>
  </si>
  <si>
    <t>104251</t>
  </si>
  <si>
    <t>EMBOÇO OU MASSA ÚNICA EM ARGAMASSA INDUSTRIALIZADA, PREPARO MECÂNICA E APLICAÇÃO COM EQUIPAMENTO DE MISTURA E PROJEÇÃO DE 1,5 M3/H DE ARGAMASSA EM PANOS DE FACHADA SUPERFÍCIES EXTERNAS DA SACADA, ESPESSURA DE 25 MM, ACESSO POR ANDAIME, SEM USO DE TELA METÁLICA. AF_08/2022</t>
  </si>
  <si>
    <t>97,29</t>
  </si>
  <si>
    <t>104252</t>
  </si>
  <si>
    <t>EMBOÇO OU MASSA ÚNICA EM ARGAMASSA TRAÇO 1:2:8, PREPARO MECÂNICA COM BETONEIRA 400 L, APLICADA COM PROJETOR TIPO CANEQUINHA EM SUPERFÍCIES EXTERNAS DA SACADA, ESPESSURA DE 25 MM, ACESSO POR ANDAIME, SEM USO DE TELA METÁLICA. AF_08/2022</t>
  </si>
  <si>
    <t>104253</t>
  </si>
  <si>
    <t>EMBOÇO OU MASSA ÚNICA EM ARGAMASSA TRAÇO 1:2:8, PREPARO MECÂNICA COM BETONEIRA 400 L, APLICADA MANUALMENTE EM SUPERFÍCIES EXTERNAS DA SACADA, ESPESSURA DE 35 MM, ACESSO POR ANDAIME, SEM USO DE TELA METÁLICA. AF_08/2022</t>
  </si>
  <si>
    <t>82,66</t>
  </si>
  <si>
    <t>104254</t>
  </si>
  <si>
    <t>EMBOÇO OU MASSA ÚNICA EM ARGAMASSA TRAÇO 1:2:8, PREPARO MANUAL, APLICADA MANUALMENTE EM SUPERFÍCIES EXTERNAS DA SACADA, ESPESSURA DE 35 MM, ACESSO POR ANDAIME, SEM USO DE TELA METÁLICA. AF_08/2022</t>
  </si>
  <si>
    <t>104255</t>
  </si>
  <si>
    <t>EMBOÇO OU MASSA ÚNICA EM ARGAMASSA INDUSTRIALIZADA, PREPARO MECÂNICO E APLICAÇÃO COM EQUIPAMENTO DE MISTURA E PROJEÇÃO DE 1,5 M3/H DE ARGAMASSA EM PANOS DE FACHADA SUPERFÍCIES EXTERNAS DA SACADA, ESPESSURA DE 35 MM, ACESSO POR ANDAIME, SEM USO DE TELA METÁLICA. AF_08/2022</t>
  </si>
  <si>
    <t>121,17</t>
  </si>
  <si>
    <t>104256</t>
  </si>
  <si>
    <t>EMBOÇO OU MASSA ÚNICA EM ARGAMASSA TRAÇO 1:2:8, PREPARO MECÂNICO COM BETONEIRA 400 L, APLICADA COM PROJETOR TIPO CANEQUINHA EM SUPERFÍCIES EXTERNAS DA SACADA, ESPESSURA DE 35 MM, ACESSO POR ANDAIME, SEM USO DE TELA METÁLICA. AF_08/2022</t>
  </si>
  <si>
    <t>87,76</t>
  </si>
  <si>
    <t>104257</t>
  </si>
  <si>
    <t>EMBOÇO OU MASSA ÚNICA EM ARGAMASSA TRAÇO 1:2:8, PREPARO MECÂNICO COM BETONEIRA 400 L, APLICADA MANUALMENTE EM SUPERFÍCIES EXTERNAS DA SACADA, ESPESSURA DE 45 MM, ACESSO POR ANDAIME, SEM USO DE TELA METÁLICA. AF_08/2022</t>
  </si>
  <si>
    <t>104258</t>
  </si>
  <si>
    <t>EMBOÇO OU MASSA ÚNICA EM ARGAMASSA TRAÇO 1:2:8, PREPARO MANUAL, APLICADA MANUALMENTE EM SUPERFÍCIES EXTERNAS DA SACADA, ESPESSURA DE 45 MM, ACESSO POR ANDAIME, SEM USO DE TELA METÁLICA. AF_08/2022</t>
  </si>
  <si>
    <t>94,39</t>
  </si>
  <si>
    <t>104259</t>
  </si>
  <si>
    <t>EMBOÇO OU MASSA ÚNICA EM ARGAMASSA INDUSTRIALIZADA, PREPARO MECÂNICO E APLICAÇÃO COM EQUIPAMENTO DE MISTURA E PROJEÇÃO DE 1,5 M3/H DE ARGAMASSA EM PANOS DE FACHADA SUPERFÍCIES EXTERNAS DA SACADA, ESPESSURA DE 45 MM, ACESSO POR ANDAIME, SEM USO DE TELA METÁLICA. AF_08/2022</t>
  </si>
  <si>
    <t>104260</t>
  </si>
  <si>
    <t>EMBOÇO OU MASSA ÚNICA EM ARGAMASSA TRAÇO 1:2:8, PREPARO MECÂNICO COM BETONEIRA 400 L, APLICADA COM PROJETOR TIPO CANEQUINHA EM SUPERFÍCIES EXTERNAS DA SACADA, ESPESSURA DE 45 MM, ACESSO POR ANDAIME, SEM USO DE TELA METÁLICA. AF_08/2022</t>
  </si>
  <si>
    <t>104261</t>
  </si>
  <si>
    <t>EMBOÇO OU MASSA ÚNICA EM ARGAMASSA TRAÇO 1:2:8, PREPARO MECÂNICO COM BETONEIRA 400 L, APLICADA MANUALMENTE EM SUPERFÍCIES EXTERNAS DA SACADA, ESPESSURA DE 50 MM, ACESSO POR ANDAIME, SEM USO DE TELA METÁLICA. AF_08/2022</t>
  </si>
  <si>
    <t>114,36</t>
  </si>
  <si>
    <t>104262</t>
  </si>
  <si>
    <t>EMBOÇO OU MASSA ÚNICA EM ARGAMASSA TRAÇO 1:2:8, PREPARO MANUAL, APLICADA MANUALMENTE EM SUPERFÍCIES EXTERNAS DA SACADA, ESPESSURA DE 50 MM, ACESSO POR ANDAIME, SEM USO DE TELA METÁLICA. AF_08/2022</t>
  </si>
  <si>
    <t>122,19</t>
  </si>
  <si>
    <t>104263</t>
  </si>
  <si>
    <t>EMBOÇO OU MASSA ÚNICA EM ARGAMASSA INDUSTRIALIZADA, PREPARO MECÂNICO E APLICAÇÃO COM EQUIPAMENTO DE MISTURA E PROJEÇÃO DE 1,5 M3/H DE ARGAMASSA EM PANOS DE FACHADA SUPERFÍCIES EXTERNAS DA SACADA, ESPESSURA DE 50 MM, ACESSO POR ANDAIME, SEM USO DE TELA METÁLICA. AF_08/2022</t>
  </si>
  <si>
    <t>158,68</t>
  </si>
  <si>
    <t>104264</t>
  </si>
  <si>
    <t>EMBOÇO OU MASSA ÚNICA EM ARGAMASSA TRAÇO 1:2:8, PREPARO MECÂNICO COM BETONEIRA 400 L, APLICADA COM PROJETOR TIPO CANEQUINHA EM SUPERFÍCIES EXTERNAS DA SACADA, ESPESSURA DE 50 MM, ACESSO POR ANDAIME, SEM USO DE TELA METÁLICA. AF_08/2022</t>
  </si>
  <si>
    <t>111,36</t>
  </si>
  <si>
    <t>216,06</t>
  </si>
  <si>
    <t>196,64</t>
  </si>
  <si>
    <t>210,87</t>
  </si>
  <si>
    <t>253,61</t>
  </si>
  <si>
    <t>67,31</t>
  </si>
  <si>
    <t>63,78</t>
  </si>
  <si>
    <t>66,64</t>
  </si>
  <si>
    <t>76,47</t>
  </si>
  <si>
    <t>301,24</t>
  </si>
  <si>
    <t>277,02</t>
  </si>
  <si>
    <t>291,25</t>
  </si>
  <si>
    <t>350,47</t>
  </si>
  <si>
    <t>67,89</t>
  </si>
  <si>
    <t>(COMPOSIÇÃO REPRESENTATIVA) DO SERVIÇO DE REVESTIMENTO CERÂMICO PARA PAREDES INTERNAS, MEIA OU PAREDE INTEIRA, PLACAS TIPO ESMALTADA EXTRA DE 20X20 CM, PARA EDIFICAÇÕES HABITACIONAIS UNIFAMILIAR (CASAS) E EDIFICAÇÕES PÚBLICAS PADRÃO. AF_11/2014</t>
  </si>
  <si>
    <t>104453</t>
  </si>
  <si>
    <t>68,11</t>
  </si>
  <si>
    <t>104454</t>
  </si>
  <si>
    <t>71,34</t>
  </si>
  <si>
    <t>104455</t>
  </si>
  <si>
    <t>73,62</t>
  </si>
  <si>
    <t>104456</t>
  </si>
  <si>
    <t>104457</t>
  </si>
  <si>
    <t>78,67</t>
  </si>
  <si>
    <t>104458</t>
  </si>
  <si>
    <t>80,57</t>
  </si>
  <si>
    <t>104459</t>
  </si>
  <si>
    <t>59,22</t>
  </si>
  <si>
    <t>104460</t>
  </si>
  <si>
    <t>104461</t>
  </si>
  <si>
    <t>104462</t>
  </si>
  <si>
    <t>69,79</t>
  </si>
  <si>
    <t>147,63</t>
  </si>
  <si>
    <t>187,62</t>
  </si>
  <si>
    <t>56,00</t>
  </si>
  <si>
    <t>163,97</t>
  </si>
  <si>
    <t>215,06</t>
  </si>
  <si>
    <t>FORRO EM PLACAS DE GESSO, PARA AMBIENTES RESIDENCIAIS. AF_05/2017_PS</t>
  </si>
  <si>
    <t>45,17</t>
  </si>
  <si>
    <t>FORRO EM DRYWALL, PARA AMBIENTES RESIDENCIAIS, INCLUSIVE ESTRUTURA DE FIXAÇÃO. AF_05/2017_PS</t>
  </si>
  <si>
    <t>FORRO EM PLACAS DE GESSO, PARA AMBIENTES COMERCIAIS. AF_05/2017_PS</t>
  </si>
  <si>
    <t>FORRO EM DRYWALL, PARA AMBIENTES COMERCIAIS, INCLUSIVE ESTRUTURA DE FIXAÇÃO. AF_05/2017_PS</t>
  </si>
  <si>
    <t>ACABAMENTOS PARA FORRO (MOLDURA EM DRYWALL, COM LARGURA DE 15 CM). AF_05/2017_PS</t>
  </si>
  <si>
    <t>ACABAMENTOS PARA FORRO (SANCA DE GESSO MONTADA NA OBRA). AF_05/2017_PS</t>
  </si>
  <si>
    <t>56,64</t>
  </si>
  <si>
    <t>FORRO EM RÉGUAS DE PVC, FRISADO, PARA AMBIENTES RESIDENCIAIS, INCLUSIVE ESTRUTURA DE FIXAÇÃO. AF_05/2017_PS</t>
  </si>
  <si>
    <t>FORRO EM RÉGUAS DE PVC, FRISADO, PARA AMBIENTES COMERCIAIS, INCLUSIVE ESTRUTURA DE FIXAÇÃO. AF_05/2017_PS</t>
  </si>
  <si>
    <t>76,08</t>
  </si>
  <si>
    <t>FORRO EM RÉGUAS DE PVC, LISO, PARA AMBIENTES RESIDENCIAIS, INCLUSIVE ESTRUTURA DE FIXAÇÃO. AF_05/2017_PS</t>
  </si>
  <si>
    <t>79,01</t>
  </si>
  <si>
    <t>FORRO DE PVC, LISO, PARA AMBIENTES COMERCIAIS, INCLUSIVE ESTRUTURA DE FIXAÇÃO. AF_05/2017_PS</t>
  </si>
  <si>
    <t>86,97</t>
  </si>
  <si>
    <t>ESTUCAMENTO DE DENSIDADE BAIXA DE PANOS DE FACHADA DO SISTEMA DE PAREDES DE CONCRETO EM EDIFICAÇÕES DE MÚLTIPLOS PAVIMENTOS, ACESSO COM PLATAFORMA OU CADEIRINHA, UTILIZAÇÃO DE ARGAMASSA COLANTE. AF_10/2022</t>
  </si>
  <si>
    <t>ESTUCAMENTO DE DENSIDADE BAIXA DE PANOS DE FACHADA DO SISTEMA DE PAREDES DE CONCRETO EM UNIDADES HABITACIONAIS DE PAVIMENTO ÚNICO, UTILIZAÇÃO DE ARGAMASSA COLANTE. AF_10/2022</t>
  </si>
  <si>
    <t>ESTUCAMENTO DE DENSIDADE BAIXA NAS FACES INTERNAS DE PAREDES DO SISTEMA DE PAREDES DE CONCRETO, EM AMBIENTES COM ÁREA ENTRE 5 M² E 10 M², UTILIZAÇÃO DE ARGAMASSA COLANTE. AF_10/2022</t>
  </si>
  <si>
    <t>ESTUCAMENTO PARA QUALQUER REVESTIMENTO, EM TETO DO SISTEMA DE PAREDES DE CONCRETO, EM AMBIENTES COM ÁREA ENTRE 5 M² E 10 M², UTILIZAÇÃO DE ARGAMASSA COLANTE. AF_10/2022</t>
  </si>
  <si>
    <t>ESTUCAMENTO DE DENSIDADE ALTA NAS FACES INTERNAS DE PAREDES DO SISTEMA DE PAREDES DE CONCRETO, EM AMBIENTES COM ÁREA ENTRE 5 M² E 10 M², UTILIZAÇÃO DE ARGAMASSA COLANTE. AF_10/2022</t>
  </si>
  <si>
    <t>104412</t>
  </si>
  <si>
    <t>ESTUCAMENTO PARA QUALQUER REVESTIMENTO, EM TETO DO SISTEMA DE PAREDES DE CONCRETO, EM AMBIENTES COM ÁREA MAIOR QUE 10 M², UTILIZAÇÃO DE ARGAMASSA COLANTE. AF_10/2022</t>
  </si>
  <si>
    <t>104413</t>
  </si>
  <si>
    <t>ESTUCAMENTO PARA QUALQUER REVESTIMENTO, EM TETO DO SISTEMA DE PAREDES DE CONCRETO, EM AMBIENTES COM ÁREA MENOR QUE 5 M², UTILIZAÇÃO DE ARGAMASSA COLANTE. AF_10/2022</t>
  </si>
  <si>
    <t>104414</t>
  </si>
  <si>
    <t>ESTUCAMENTO DE DENSIDADE ALTA NAS FACES INTERNAS DE PAREDES DO SISTEMA DE PAREDES DE CONCRETO, EM AMBIENTES COM ÁREA MAIOR QUE 10 M², UTILIZAÇÃO DE ARGAMASSA COLANTE. AF_10/2022</t>
  </si>
  <si>
    <t>104415</t>
  </si>
  <si>
    <t>ESTUCAMENTO DE DENSIDADE ALTA NAS FACES INTERNAS DE PAREDES DO SISTEMA DE PAREDES DE CONCRETO, EM AMBIENTES COM ÁREA MENOR QUE 5 M², UTILIZAÇÃO DE ARGAMASSA COLANTE. AF_10/2022</t>
  </si>
  <si>
    <t>104416</t>
  </si>
  <si>
    <t>ESTUCAMENTO DE DENSIDADE BAIXA NAS FACES INTERNAS DE PAREDES DO SISTEMA DE PAREDES DE CONCRETO, EM AMBIENTES COM ÁREA MAIOR QUE 10 M², UTILIZAÇÃO DE ARGAMASSA COLANTE. AF_10/2022</t>
  </si>
  <si>
    <t>104417</t>
  </si>
  <si>
    <t>ESTUCAMENTO DE DENSIDADE BAIXA NAS FACES INTERNAS DE PAREDES DO SISTEMA DE PAREDES DE CONCRETO, EM AMBIENTES COM ÁREA MENOR QUE 5 M², UTILIZAÇÃO DE ARGAMASSA COLANTE. AF_10/2022</t>
  </si>
  <si>
    <t>104418</t>
  </si>
  <si>
    <t>ESTUCAMENTO DE DENSIDADE BAIXA DE PANOS DE FACHADA DO SISTEMA DE PAREDES DE CONCRETO EM EDIFICAÇÕES DE MÚLTIPLOS PAVIMENTOS, ACESSO COM BALANCIM, UTILIZAÇÃO DE ARGAMASSA COLANTE. AF_10/2022</t>
  </si>
  <si>
    <t>104419</t>
  </si>
  <si>
    <t>ESTUCAMENTO DE DENSIDADE BAIXA DE PANOS DE FACHADA DO SISTEMA DE PAREDES DE CONCRETO EM UNIDADES HABITACIONAIS DE DOIS PAVIMENTOS (SOBRADO), ACESSO COM ANDAIME FACHADEIRO, UTILIZAÇÃO DE ARGAMASSA COLANTE. AF_10/2022</t>
  </si>
  <si>
    <t>104420</t>
  </si>
  <si>
    <t>ESTUCAMENTO DE DENSIDADE BAIXA DE PANOS DE FACHADA DO SISTEMA DE PAREDES DE CONCRETO EM UNIDADES HABITACIONAIS DE DOIS PAVIMENTOS (SOBRADO), ACESSO COM PLATAFORMA, UTILIZAÇÃO DE ARGAMASSA COLANTE. AF_10/2022</t>
  </si>
  <si>
    <t>104421</t>
  </si>
  <si>
    <t>ESTUCAMENTO DE DENSIDADE ALTA DE PANOS DE FACHADA DO SISTEMA DE PAREDES DE CONCRETO EM EDIFICAÇÕES DE MÚLTIPLOS PAVIMENTOS, ACESSO COM PLATAFORMA OU CADEIRINHA, UTILIZAÇÃO DE ARGAMASSA COLANTE. AF_10/2022</t>
  </si>
  <si>
    <t>104422</t>
  </si>
  <si>
    <t>ESTUCAMENTO DE DENSIDADE ALTA DE PANOS DE FACHADA DO SISTEMA DE PAREDES DE CONCRETO EM EDIFICAÇÕES DE MÚLTIPLOS PAVIMENTOS, ACESSO COM BALANCIM, UTILIZAÇÃO DE ARGAMASSA COLANTE. AF_10/2022</t>
  </si>
  <si>
    <t>104423</t>
  </si>
  <si>
    <t>ESTUCAMENTO DE DENSIDADE ALTA DE PANOS DE FACHADA DO SISTEMA DE PAREDES DE CONCRETO EM UNIDADES HABITACIONAIS DE DOIS PAVIMENTOS (SOBRADO), ACESSO COM ANDAIME FACHADEIRO, UTILIZAÇÃO DE ARGAMASSA COLANTE. AF_10/2022</t>
  </si>
  <si>
    <t>104424</t>
  </si>
  <si>
    <t>ESTUCAMENTO DE DENSIDADE ALTA DE PANOS DE FACHADA DO SISTEMA DE PAREDES DE CONCRETO EM UNIDADES HABITACIONAIS DE DOIS PAVIMENTOS (SOBRADO), ACESSO COM PLATAFORMA, UTILIZAÇÃO DE ARGAMASSA COLANTE. AF_10/2022</t>
  </si>
  <si>
    <t>104425</t>
  </si>
  <si>
    <t>ESTUCAMENTO DE DENSIDADE ALTA DE PANOS DE FACHADA DO SISTEMA DE PAREDES DE CONCRETO EM UNIDADES HABITACIONAIS DE PAVIMENTO ÚNICO, UTILIZAÇÃO DE ARGAMASSA COLANTE. AF_10/2022</t>
  </si>
  <si>
    <t>394,89</t>
  </si>
  <si>
    <t>388,27</t>
  </si>
  <si>
    <t>400,98</t>
  </si>
  <si>
    <t>484,73</t>
  </si>
  <si>
    <t>465,87</t>
  </si>
  <si>
    <t>459,25</t>
  </si>
  <si>
    <t>449,47</t>
  </si>
  <si>
    <t>461,27</t>
  </si>
  <si>
    <t>442,34</t>
  </si>
  <si>
    <t>449,15</t>
  </si>
  <si>
    <t>611,55</t>
  </si>
  <si>
    <t>398,95</t>
  </si>
  <si>
    <t>549,45</t>
  </si>
  <si>
    <t>539,84</t>
  </si>
  <si>
    <t>496,80</t>
  </si>
  <si>
    <t>470,64</t>
  </si>
  <si>
    <t>460,81</t>
  </si>
  <si>
    <t>393,71</t>
  </si>
  <si>
    <t>383,68</t>
  </si>
  <si>
    <t>479,63</t>
  </si>
  <si>
    <t>471,31</t>
  </si>
  <si>
    <t>434,92</t>
  </si>
  <si>
    <t>419,59</t>
  </si>
  <si>
    <t>3.827,13</t>
  </si>
  <si>
    <t>3.833,45</t>
  </si>
  <si>
    <t>3.934,40</t>
  </si>
  <si>
    <t>3.934,54</t>
  </si>
  <si>
    <t>3.852,12</t>
  </si>
  <si>
    <t>3.863,66</t>
  </si>
  <si>
    <t>417,38</t>
  </si>
  <si>
    <t>359,66</t>
  </si>
  <si>
    <t>449,53</t>
  </si>
  <si>
    <t>384,06</t>
  </si>
  <si>
    <t>506,84</t>
  </si>
  <si>
    <t>446,48</t>
  </si>
  <si>
    <t>465,05</t>
  </si>
  <si>
    <t>428,58</t>
  </si>
  <si>
    <t>457,52</t>
  </si>
  <si>
    <t>435,36</t>
  </si>
  <si>
    <t>420,89</t>
  </si>
  <si>
    <t>733,03</t>
  </si>
  <si>
    <t>609,96</t>
  </si>
  <si>
    <t>579,72</t>
  </si>
  <si>
    <t>620,46</t>
  </si>
  <si>
    <t>550,64</t>
  </si>
  <si>
    <t>512,71</t>
  </si>
  <si>
    <t>554,44</t>
  </si>
  <si>
    <t>496,77</t>
  </si>
  <si>
    <t>466,70</t>
  </si>
  <si>
    <t>505,07</t>
  </si>
  <si>
    <t>430,05</t>
  </si>
  <si>
    <t>438,74</t>
  </si>
  <si>
    <t>368,38</t>
  </si>
  <si>
    <t>560,16</t>
  </si>
  <si>
    <t>450,45</t>
  </si>
  <si>
    <t>473,10</t>
  </si>
  <si>
    <t>421,52</t>
  </si>
  <si>
    <t>397,20</t>
  </si>
  <si>
    <t>3.780,51</t>
  </si>
  <si>
    <t>3.755,02</t>
  </si>
  <si>
    <t>3.882,18</t>
  </si>
  <si>
    <t>3.840,88</t>
  </si>
  <si>
    <t>3.843,35</t>
  </si>
  <si>
    <t>3.815,49</t>
  </si>
  <si>
    <t>3.792,89</t>
  </si>
  <si>
    <t>529,24</t>
  </si>
  <si>
    <t>558,46</t>
  </si>
  <si>
    <t>600,36</t>
  </si>
  <si>
    <t>605,52</t>
  </si>
  <si>
    <t>586,99</t>
  </si>
  <si>
    <t>568,25</t>
  </si>
  <si>
    <t>767,51</t>
  </si>
  <si>
    <t>685,57</t>
  </si>
  <si>
    <t>612,94</t>
  </si>
  <si>
    <t>537,88</t>
  </si>
  <si>
    <t>628,70</t>
  </si>
  <si>
    <t>3.947,12</t>
  </si>
  <si>
    <t>4.038,65</t>
  </si>
  <si>
    <t>3.978,44</t>
  </si>
  <si>
    <t>1.557,34</t>
  </si>
  <si>
    <t>1.550,58</t>
  </si>
  <si>
    <t>1.541,52</t>
  </si>
  <si>
    <t>1.813,99</t>
  </si>
  <si>
    <t>1.801,79</t>
  </si>
  <si>
    <t>1.794,55</t>
  </si>
  <si>
    <t>4.326,71</t>
  </si>
  <si>
    <t>4.339,46</t>
  </si>
  <si>
    <t>4.359,08</t>
  </si>
  <si>
    <t>4.808,14</t>
  </si>
  <si>
    <t>4.846,41</t>
  </si>
  <si>
    <t>4.886,45</t>
  </si>
  <si>
    <t>3.048,67</t>
  </si>
  <si>
    <t>3.063,31</t>
  </si>
  <si>
    <t>3.080,77</t>
  </si>
  <si>
    <t>1.779,01</t>
  </si>
  <si>
    <t>2.039,76</t>
  </si>
  <si>
    <t>5.126,41</t>
  </si>
  <si>
    <t>3.330,91</t>
  </si>
  <si>
    <t>4.503,13</t>
  </si>
  <si>
    <t>4.507,86</t>
  </si>
  <si>
    <t>1.588,64</t>
  </si>
  <si>
    <t>1.574,21</t>
  </si>
  <si>
    <t>824,35</t>
  </si>
  <si>
    <t>476,22</t>
  </si>
  <si>
    <t>587,96</t>
  </si>
  <si>
    <t>508,68</t>
  </si>
  <si>
    <t>625,51</t>
  </si>
  <si>
    <t>431,13</t>
  </si>
  <si>
    <t>560,69</t>
  </si>
  <si>
    <t>435,90</t>
  </si>
  <si>
    <t>763,27</t>
  </si>
  <si>
    <t>502,55</t>
  </si>
  <si>
    <t>464,09</t>
  </si>
  <si>
    <t>617,03</t>
  </si>
  <si>
    <t>499,16</t>
  </si>
  <si>
    <t>445,51</t>
  </si>
  <si>
    <t>496,33</t>
  </si>
  <si>
    <t>447,79</t>
  </si>
  <si>
    <t>427,28</t>
  </si>
  <si>
    <t>644,58</t>
  </si>
  <si>
    <t>706,95</t>
  </si>
  <si>
    <t>631,79</t>
  </si>
  <si>
    <t>616,63</t>
  </si>
  <si>
    <t>760,70</t>
  </si>
  <si>
    <t>554,49</t>
  </si>
  <si>
    <t>601,18</t>
  </si>
  <si>
    <t>553,58</t>
  </si>
  <si>
    <t>535,04</t>
  </si>
  <si>
    <t>674,29</t>
  </si>
  <si>
    <t>412,75</t>
  </si>
  <si>
    <t>467,77</t>
  </si>
  <si>
    <t>507,19</t>
  </si>
  <si>
    <t>445,23</t>
  </si>
  <si>
    <t>644,34</t>
  </si>
  <si>
    <t>554,63</t>
  </si>
  <si>
    <t>32,09</t>
  </si>
  <si>
    <t>54,45</t>
  </si>
  <si>
    <t>2,08</t>
  </si>
  <si>
    <t>1.551,24</t>
  </si>
  <si>
    <t>1.121,28</t>
  </si>
  <si>
    <t>431,96</t>
  </si>
  <si>
    <t>1,02</t>
  </si>
  <si>
    <t>29,48</t>
  </si>
  <si>
    <t>27,78</t>
  </si>
  <si>
    <t>41,61</t>
  </si>
  <si>
    <t>29,49</t>
  </si>
  <si>
    <t>42,31</t>
  </si>
  <si>
    <t>19,43</t>
  </si>
  <si>
    <t>165,70</t>
  </si>
  <si>
    <t>26,77</t>
  </si>
  <si>
    <t>99804</t>
  </si>
  <si>
    <t>LIMPEZA DE PISO CERÂMICO OU PORCELANATO UTILIZANDO DETERGENTE NEUTRO E ESCOVAÇÃO MANUAL. AF_04/2019</t>
  </si>
  <si>
    <t>99807</t>
  </si>
  <si>
    <t>LIMPEZA DE REVESTIMENTO CERÂMICO EM PAREDE UTILIZANDO DETERGENTE NEUTRO E ESCOVAÇÃO MANUAL. AF_04/2019</t>
  </si>
  <si>
    <t>99810</t>
  </si>
  <si>
    <t>LIMPEZA DE PISO DE MÁRMORE/GRANITO UTILIZANDO DETERGENTE NEUTRO E ESCOVAÇÃO MANUAL. AF_04/2019</t>
  </si>
  <si>
    <t>7,79</t>
  </si>
  <si>
    <t>3,74</t>
  </si>
  <si>
    <t>99813</t>
  </si>
  <si>
    <t>LIMPEZA DE MÁRMORE/GRANITO EM PAREDE UTILIZANDO DETERGENTE NEUTRO E ESCOVAÇÃO MANUAL. AF_04/2019</t>
  </si>
  <si>
    <t>2,06</t>
  </si>
  <si>
    <t>99815</t>
  </si>
  <si>
    <t>LIMPEZA DE PIA INOX COM BANCADA DE PEDRA, INCLUSIVE METAIS CORRESPONDENTES. AF_04/2019</t>
  </si>
  <si>
    <t>8,96</t>
  </si>
  <si>
    <t>99816</t>
  </si>
  <si>
    <t>LIMPEZA DE TANQUE OU LAVATÓRIO DE LOUÇA ISOLADO, INCLUSIVE METAIS CORRESPONDENTES. AF_04/2019</t>
  </si>
  <si>
    <t>99817</t>
  </si>
  <si>
    <t>LIMPEZA DE LAVATÓRIO DE LOUÇA COM BANCADA DE PEDRA, INCLUSIVE METAIS CORRESPONDENTES. AF_04/2019</t>
  </si>
  <si>
    <t>99818</t>
  </si>
  <si>
    <t>LIMPEZA DE BACIA SANITÁRIA, BIDÊ OU MICTÓRIO EM LOUÇA, INCLUSIVE METAIS CORRESPONDENTES. AF_04/2019</t>
  </si>
  <si>
    <t>99819</t>
  </si>
  <si>
    <t>LIMPEZA DE BANCADA DE PEDRA (MÁRMORE OU GRANITO). AF_04/2019</t>
  </si>
  <si>
    <t>99820</t>
  </si>
  <si>
    <t>LIMPEZA DE JANELA INTEIRAMENTE DE VIDRO. AF_04/2019</t>
  </si>
  <si>
    <t>99821</t>
  </si>
  <si>
    <t>LIMPEZA DE JANELA DE VIDRO COM CAIXILHO EM AÇO/ALUMÍNIO/PVC. AF_04/2019</t>
  </si>
  <si>
    <t>99823</t>
  </si>
  <si>
    <t>LIMPEZA DE PORTA INTEIRAMENTE DE VIDRO. AF_04/2019</t>
  </si>
  <si>
    <t>99824</t>
  </si>
  <si>
    <t>LIMPEZA DE PORTA EM AÇO/ALUMÍNIO. AF_04/2019</t>
  </si>
  <si>
    <t>99825</t>
  </si>
  <si>
    <t>LIMPEZA DE PORTA DE VIDRO COM CAIXILHO EM AÇO/ ALUMÍNIO/ PVC. AF_04/2019</t>
  </si>
  <si>
    <t>81,29</t>
  </si>
  <si>
    <t>104,31</t>
  </si>
  <si>
    <t>77,14</t>
  </si>
  <si>
    <t>116,55</t>
  </si>
  <si>
    <t>68,81</t>
  </si>
  <si>
    <t>329,64</t>
  </si>
  <si>
    <t>99,43</t>
  </si>
  <si>
    <t>862,43</t>
  </si>
  <si>
    <t>121,76</t>
  </si>
  <si>
    <t>59,34</t>
  </si>
  <si>
    <t>111,57</t>
  </si>
  <si>
    <t>635,11</t>
  </si>
  <si>
    <t>301,05</t>
  </si>
  <si>
    <t>293,28</t>
  </si>
  <si>
    <t>133,17</t>
  </si>
  <si>
    <t>25,69</t>
  </si>
  <si>
    <t>4,60</t>
  </si>
  <si>
    <t>7,75</t>
  </si>
  <si>
    <t>85,82</t>
  </si>
  <si>
    <t>194,58</t>
  </si>
  <si>
    <t>143,17</t>
  </si>
  <si>
    <t>172,95</t>
  </si>
  <si>
    <t>28,86</t>
  </si>
  <si>
    <t>275,07</t>
  </si>
  <si>
    <t>545,22</t>
  </si>
  <si>
    <t>210,37</t>
  </si>
  <si>
    <t>283,94</t>
  </si>
  <si>
    <t>137,91</t>
  </si>
  <si>
    <t>174,68</t>
  </si>
  <si>
    <t>114,67</t>
  </si>
  <si>
    <t>2,47</t>
  </si>
  <si>
    <t>3,35</t>
  </si>
  <si>
    <t>7,98</t>
  </si>
  <si>
    <t>1,43</t>
  </si>
  <si>
    <t>2,22</t>
  </si>
  <si>
    <t>548,91</t>
  </si>
  <si>
    <t>159,92</t>
  </si>
  <si>
    <t>272,45</t>
  </si>
  <si>
    <t>7,03</t>
  </si>
  <si>
    <t>40,45</t>
  </si>
  <si>
    <t>32,59</t>
  </si>
  <si>
    <t>37,72</t>
  </si>
  <si>
    <t>28,61</t>
  </si>
  <si>
    <t>18,84</t>
  </si>
  <si>
    <t>15,34</t>
  </si>
  <si>
    <t>63,56</t>
  </si>
  <si>
    <t>CARGA, MANOBRA E DESCARGA DE TUBOS PLÁSTICOS, DN 400 MM, EM CAMINHÃO CARROCERIA COM GUINDAUTO (MUNCK) 11,7 TM. AF_07/2020</t>
  </si>
  <si>
    <t>184,57</t>
  </si>
  <si>
    <t>141,68</t>
  </si>
  <si>
    <t>127,62</t>
  </si>
  <si>
    <t>93,44</t>
  </si>
  <si>
    <t>80,85</t>
  </si>
  <si>
    <t>66,10</t>
  </si>
  <si>
    <t>120,52</t>
  </si>
  <si>
    <t>90,55</t>
  </si>
  <si>
    <t>45,04</t>
  </si>
  <si>
    <t>183,40</t>
  </si>
  <si>
    <t>206,45</t>
  </si>
  <si>
    <t>54,82</t>
  </si>
  <si>
    <t>99,64</t>
  </si>
  <si>
    <t>324,36</t>
  </si>
  <si>
    <t>168,18</t>
  </si>
  <si>
    <t>20,77</t>
  </si>
  <si>
    <t>PLANTIO DE GRAMA BATATAIS EM PLACAS. AF_05/2018</t>
  </si>
  <si>
    <t>103946</t>
  </si>
  <si>
    <t>PLANTIO DE GRAMA ESMERALDA OU SÃO CARLOS OU CURITIBANA, EM PLACAS. AF_05/2022</t>
  </si>
  <si>
    <t>PLAYGROUND/QUADRAS</t>
  </si>
  <si>
    <t>0208</t>
  </si>
  <si>
    <t>103185</t>
  </si>
  <si>
    <t>INSTALAÇÃO DE ESQUI TRIPLO, EM TUBO DE AÇO CARBONO - EQUIPAMENTO DE GINÁSTICA PARA ACADEMIA AO AR LIVRE / ACADEMIA DA TERCEIRA IDADE - ATI, INSTALADO SOBRE PISO DE CONCRETO EXISTENTE. AF_10/2021</t>
  </si>
  <si>
    <t>6.107,81</t>
  </si>
  <si>
    <t>103186</t>
  </si>
  <si>
    <t>INSTALAÇÃO DE MULTIEXERCITADOR COM SEIS FUNÇÕES, EM TUBO DE AÇO CARBONO - EQUIPAMENTO DE GINÁSTICA PARA ACADEMIA AO AR LIVRE / ACADEMIA DA TERCEIRA IDADE - ATI, INSTALADO SOBRE PISO DE CONCRETO EXISTENTE. AF_10/2021</t>
  </si>
  <si>
    <t>6.433,16</t>
  </si>
  <si>
    <t>103187</t>
  </si>
  <si>
    <t>INSTALAÇÃO DE SIMULADOR DE CAMINHADA TRIPLO, EM TUBO DE AÇO CARBONO - EQUIPAMENTO DE GINÁSTICA PARA ACADEMIA AO AR LIVRE / ACADEMIA DA TERCEIRA IDADE - ATI, INSTALADO SOBRE PISO DE CONCRETO EXISTENTE. AF_10/2021</t>
  </si>
  <si>
    <t>4.839,87</t>
  </si>
  <si>
    <t>103188</t>
  </si>
  <si>
    <t>INSTALAÇÃO DE SIMULADOR DE CAVALGADA TRIPLO, EM TUBO DE AÇO CARBONO - EQUIPAMENTO DE GINÁSTICA PARA ACADEMIA AO AR LIVRE / ACADEMIA DA TERCEIRA IDADE - ATI, INSTALADO SOBRE PISO DE CONCRETO EXISTENTE. AF_10/2021</t>
  </si>
  <si>
    <t>5.201,24</t>
  </si>
  <si>
    <t>103189</t>
  </si>
  <si>
    <t>INSTALAÇÃO DE SIMULADOR DE REMO INDIVIDUAL, EM TUBO DE AÇO CARBONO - EQUIPAMENTO DE GINÁSTICA PARA ACADEMIA AO AR LIVRE / ACADEMIA DA TERCEIRA IDADE - ATI, INSTALADO SOBRE PISO DE CONCRETO EXISTENTE. AF_10/2021</t>
  </si>
  <si>
    <t>2.608,02</t>
  </si>
  <si>
    <t>103190</t>
  </si>
  <si>
    <t>INSTALAÇÃO DE PRESSÃO DE PERNAS TRIPLO, EM TUBO DE AÇO CARBONO - EQUIPAMENTO DE GINÁSTICA PARA ACADEMIA AO AR LIVRE / ACADEMIA DA TERCEIRA IDADE - ATI, INSTALADO SOBRE SOLO. AF_10/2021</t>
  </si>
  <si>
    <t>4.046,24</t>
  </si>
  <si>
    <t>103191</t>
  </si>
  <si>
    <t>INSTALAÇÃO DE ALONGADOR COM TRÊS ALTURAS, EM TUBO DE AÇO CARBONO - EQUIPAMENTO DE GINASTICA PARA ACADEMIA AO AR LIVRE / ACADEMIA DA TERCEIRA IDADE - ATI, INSTALADO SOBRE SOLO. AF_10/2021</t>
  </si>
  <si>
    <t>2.357,30</t>
  </si>
  <si>
    <t>103192</t>
  </si>
  <si>
    <t>INSTALAÇÃO DE ROTAÇÃO DIAGONAL DUPLA, APARELHO TRIPLO, EM TUBO DE AÇO CARBONO - EQUIPAMENTO DE GINÁSTICA PARA ACADEMIA AO AR LIVRE / ACADEMIA DA TERCEIRA IDADE - ATI, INSTALADO SOBRE SOLO. AF_10/2021</t>
  </si>
  <si>
    <t>2.509,58</t>
  </si>
  <si>
    <t>103193</t>
  </si>
  <si>
    <t>INSTALAÇÃO DE ROTAÇÃO VERTICAL DUPLO, EM TUBO DE AÇO CARBONO - EQUIPAMENTO DE GINÁSTICA PARA ACADEMIA AO AR LIVRE / ACADEMIA DA TERCEIRA IDADE - ATI, INSTALADO SOBRE SOLO. AF_10/2021</t>
  </si>
  <si>
    <t>1.933,43</t>
  </si>
  <si>
    <t>103194</t>
  </si>
  <si>
    <t>INSTALAÇÃO DE SURF DUPLO, EM TUBO DE AÇO CARBONO - EQUIPAMENTO DE GINÁSTICA PARA ACADEMIA AO AR LIVRE / ACADEMIA DA TERCEIRA IDADE - ATI, INSTALADO SOBRE SOLO. AF_10/2021</t>
  </si>
  <si>
    <t>2.783,85</t>
  </si>
  <si>
    <t>103195</t>
  </si>
  <si>
    <t>INSTALAÇÃO DE PLACA ORIENTATIVA SOBRE EXERCÍCIOS, 2,00M X 1,00M, EM TUBO DE AÇO CARBONO - PARA ACADEMIA AO AR LIVRE / ACADEMIA DA TERCEIRA IDADE - ATI, INSTALADO SOBRE SOLO. AF_10/2021</t>
  </si>
  <si>
    <t>2.174,49</t>
  </si>
  <si>
    <t>103205</t>
  </si>
  <si>
    <t>INSTALAÇÃO DE PRESSÃO DE PERNAS TRIPLO, EM TUBO DE AÇO CARBONO - EQUIPAMENTO DE GINÁSTICA PARA ACADEMIA AO AR LIVRE / ACADEMIA DA TERCEIRA IDADE - ATI, INSTALADO SOBRE PISO DE CONCRETO EXISTENTE. AF_10/2021</t>
  </si>
  <si>
    <t>4.062,22</t>
  </si>
  <si>
    <t>103206</t>
  </si>
  <si>
    <t>INSTALAÇÃO DE ALONGADOR COM TRÊS ALTURAS, EM TUBO DE AÇO CARBONO - EQUIPAMENTO DE GINÁSTICA PARA ACADEMIA AO AR LIVRE / ACADEMIA DA TERCEIRA IDADE - ATI, INSTALADO SOBRE PISO DE CONCRETO EXISTENTE. AF_10/2021</t>
  </si>
  <si>
    <t>2.373,28</t>
  </si>
  <si>
    <t>103207</t>
  </si>
  <si>
    <t>INSTALAÇÃO DE ROTAÇÃO DIAGONAL DUPLA, APARELHO TRIPLO, EM TUBO DE AÇO CARBONO - EQUIPAMENTO DE GINÁSTICA PARA ACADEMIA AO AR LIVRE / ACADEMIA DA TERCEIRA IDADE - ATI, INSTALADO SOBRE PISO DE CONCRETO EXISTENTE. AF_10/2021</t>
  </si>
  <si>
    <t>2.525,56</t>
  </si>
  <si>
    <t>103208</t>
  </si>
  <si>
    <t>INSTALAÇÃO DE ROTAÇÃO VERTICAL DUPLO, EM TUBO DE ACO CARBONO - EQUIPAMENTO DE GINASTICA PARA ACADEMIA AO AR LIVRE / ACADEMIA DA TERCEIRA IDADE - ATI, INSTALADO SOBRE PISO DE CONCRETO EXISTENTE. AF_10/2021</t>
  </si>
  <si>
    <t>1.949,41</t>
  </si>
  <si>
    <t>103209</t>
  </si>
  <si>
    <t>INSTALAÇÃO DE SURF DUPLO, EM TUBO DE AÇO CARBONO - EQUIPAMENTO DE GINÁSTICA PARA ACADEMIA AO AR LIVRE / ACADEMIA DA TERCEIRA IDADE - ATI, INSTALADO SOBRE PISO DE CONCRETO EXISTENTE. AF_10/2021</t>
  </si>
  <si>
    <t>2.799,83</t>
  </si>
  <si>
    <t>103210</t>
  </si>
  <si>
    <t>INSTALAÇÃO DE PLACA ORIENTATIVA SOBRE EXERCÍCIOS, 2,00M X 1,00M, EM TUBO DE AÇO CARBONO - PARA ACADEMIA AO AR LIVRE / ACADEMIA DA TERCEIRA IDADE - ATI, INSTALADO SOBRE PISO DE CONCRETO EXISTENTE. AF_10/2021</t>
  </si>
  <si>
    <t>2.281,40</t>
  </si>
  <si>
    <t>103304</t>
  </si>
  <si>
    <t>INSTALAÇÃO DE BANCO METÁLICO COM ENCOSTO, 1,60 M DE COMPRIMENTO, EM TUBO DE AÇO CARBONO COM PINTURA ELETROSTÁTICA, SOBRE PISO DE CONCRETO EXISTENTE. AF_11/2021</t>
  </si>
  <si>
    <t>1.240,14</t>
  </si>
  <si>
    <t>103307</t>
  </si>
  <si>
    <t>INSTALAÇÃO DE LIXEIRA METÁLICA DUPLA, CAPACIDADE DE 60 L, EM TUBO DE AÇO CARBONO E CESTOS EM CHAPA DE AÇO COM PINTURA ELETROSTÁTICA, SOBRE PISO DE CONCRETO EXISTENTE. AF_11/2021</t>
  </si>
  <si>
    <t>1.328,14</t>
  </si>
  <si>
    <t>103310</t>
  </si>
  <si>
    <t>INSTALAÇÃO DE LIXEIRA METÁLICA DUPLA, CAPACIDADE DE 60 L, EM TUBO DE AÇO CARBONO E CESTOS EM CHAPA DE AÇO COM PINTURA ELETROSTÁTICA, SOBRE SOLO. AF_11/2021</t>
  </si>
  <si>
    <t>1.275,33</t>
  </si>
  <si>
    <t>103314</t>
  </si>
  <si>
    <t>INSTALAÇÃO DE PERGOLADO DE MADEIRA, EM MAÇARANDUBA, ANGELIM OU EQUIVALENTE DA REGIÃO, FIXADO COM CONCRETO SOBRE PISO DE CONCRETO EXISTENTE. AF_11/2021</t>
  </si>
  <si>
    <t>328,48</t>
  </si>
  <si>
    <t>103315</t>
  </si>
  <si>
    <t>INSTALAÇÃO DE PERGOLADO DE MADEIRA, EM MAÇARANDUBA, ANGELIM OU EQUIVALENTE DA REGIÃO, FIXADO COM CONCRETO SOBRE SOLO. AF_11/2021</t>
  </si>
  <si>
    <t>319,84</t>
  </si>
  <si>
    <t>103769</t>
  </si>
  <si>
    <t>PAR DE TABELAS DE BASQUETE DE COMPENSADO NAVAL, COM AROS E REDES - FORNECIMENTO E INSTALAÇÃO. AF_03/2022</t>
  </si>
  <si>
    <t>3.255,46</t>
  </si>
  <si>
    <t>84,02</t>
  </si>
  <si>
    <t>180,88</t>
  </si>
  <si>
    <t>264,50</t>
  </si>
  <si>
    <t>127,47</t>
  </si>
  <si>
    <t>313,25</t>
  </si>
  <si>
    <t>114,40</t>
  </si>
  <si>
    <t>310,34</t>
  </si>
  <si>
    <t>798,62</t>
  </si>
  <si>
    <t>1.257,96</t>
  </si>
  <si>
    <t>23,98</t>
  </si>
  <si>
    <t>24,40</t>
  </si>
  <si>
    <t>24,42</t>
  </si>
  <si>
    <t>22,56</t>
  </si>
  <si>
    <t>29,00</t>
  </si>
  <si>
    <t>25,74</t>
  </si>
  <si>
    <t>28,75</t>
  </si>
  <si>
    <t>34,88</t>
  </si>
  <si>
    <t>31,86</t>
  </si>
  <si>
    <t>30,93</t>
  </si>
  <si>
    <t>25,82</t>
  </si>
  <si>
    <t>27,28</t>
  </si>
  <si>
    <t>55,56</t>
  </si>
  <si>
    <t>27,80</t>
  </si>
  <si>
    <t>32,72</t>
  </si>
  <si>
    <t>28,48</t>
  </si>
  <si>
    <t>94,43</t>
  </si>
  <si>
    <t>124,23</t>
  </si>
  <si>
    <t>90,87</t>
  </si>
  <si>
    <t>140,33</t>
  </si>
  <si>
    <t>57,72</t>
  </si>
  <si>
    <t>22,95</t>
  </si>
  <si>
    <t>91,35</t>
  </si>
  <si>
    <t>4.327,44</t>
  </si>
  <si>
    <t>6.031,09</t>
  </si>
  <si>
    <t>2.234,45</t>
  </si>
  <si>
    <t>3.368,41</t>
  </si>
  <si>
    <t>2.901,97</t>
  </si>
  <si>
    <t>4.036,80</t>
  </si>
  <si>
    <t>3.647,85</t>
  </si>
  <si>
    <t>15.872,36</t>
  </si>
  <si>
    <t>3.309,53</t>
  </si>
  <si>
    <t>18.015,80</t>
  </si>
  <si>
    <t>24.493,77</t>
  </si>
  <si>
    <t>11.737,53</t>
  </si>
  <si>
    <t>16.519,43</t>
  </si>
  <si>
    <t>21.723,12</t>
  </si>
  <si>
    <t>6.085,42</t>
  </si>
  <si>
    <t>10.087,19</t>
  </si>
  <si>
    <t>4.036,68</t>
  </si>
  <si>
    <t>1,35</t>
  </si>
  <si>
    <t>22,66</t>
  </si>
  <si>
    <t>12,00</t>
  </si>
  <si>
    <t>178,75</t>
  </si>
  <si>
    <t>278,11</t>
  </si>
  <si>
    <t>74,24</t>
  </si>
  <si>
    <t>105,45</t>
  </si>
  <si>
    <t>139,41</t>
  </si>
  <si>
    <t>92,50</t>
  </si>
  <si>
    <t>158,42</t>
  </si>
  <si>
    <t>131,01</t>
  </si>
  <si>
    <t>91,87</t>
  </si>
  <si>
    <t>103,40</t>
  </si>
  <si>
    <t>113,54</t>
  </si>
  <si>
    <t>141,69</t>
  </si>
  <si>
    <t>159,86</t>
  </si>
  <si>
    <t>69,08</t>
  </si>
  <si>
    <t>3.179,30</t>
  </si>
  <si>
    <t>22.926,46</t>
  </si>
  <si>
    <t>11.415,63</t>
  </si>
  <si>
    <t>16.058,94</t>
  </si>
  <si>
    <t>18.071,08</t>
  </si>
  <si>
    <t>5.313,01</t>
  </si>
  <si>
    <t>3.298,35</t>
  </si>
  <si>
    <t>23,43</t>
  </si>
  <si>
    <t>82,20</t>
  </si>
  <si>
    <t>25,41</t>
  </si>
  <si>
    <t>34,93</t>
  </si>
  <si>
    <t>75,22</t>
  </si>
  <si>
    <t>42,48</t>
  </si>
  <si>
    <t>40,00</t>
  </si>
  <si>
    <t>117,80</t>
  </si>
  <si>
    <t>111,76</t>
  </si>
  <si>
    <t>219,07</t>
  </si>
  <si>
    <t>406,99</t>
  </si>
  <si>
    <t>31,65</t>
  </si>
  <si>
    <t>61,02</t>
  </si>
  <si>
    <t>48,94</t>
  </si>
  <si>
    <t>16,40</t>
  </si>
  <si>
    <t>51,84</t>
  </si>
  <si>
    <t>38,97</t>
  </si>
  <si>
    <t>48,28</t>
  </si>
  <si>
    <t>88,41</t>
  </si>
  <si>
    <t>45,86</t>
  </si>
  <si>
    <t>108,78</t>
  </si>
  <si>
    <t>20,09</t>
  </si>
  <si>
    <t>41,25</t>
  </si>
  <si>
    <t>44,85</t>
  </si>
  <si>
    <t>43,09</t>
  </si>
  <si>
    <t>34,11</t>
  </si>
  <si>
    <t>35,01</t>
  </si>
  <si>
    <t>35,09</t>
  </si>
  <si>
    <t>32,79</t>
  </si>
  <si>
    <t>140,99</t>
  </si>
  <si>
    <t>4.079,36</t>
  </si>
  <si>
    <t>4.352,01</t>
  </si>
  <si>
    <t>3.698,76</t>
  </si>
  <si>
    <t>4.298,66</t>
  </si>
  <si>
    <t>4.558,27</t>
  </si>
  <si>
    <t>4.265,03</t>
  </si>
  <si>
    <t>5.160,51</t>
  </si>
  <si>
    <t>4.642,33</t>
  </si>
  <si>
    <t>4.085,92</t>
  </si>
  <si>
    <t>4.183,51</t>
  </si>
  <si>
    <t>4.296,44</t>
  </si>
  <si>
    <t>3.689,58</t>
  </si>
  <si>
    <t>4.046,80</t>
  </si>
  <si>
    <t>2.019,69</t>
  </si>
  <si>
    <t>5.715,05</t>
  </si>
  <si>
    <t>5.169,80</t>
  </si>
  <si>
    <t>4.511,65</t>
  </si>
  <si>
    <t>4.607,55</t>
  </si>
  <si>
    <t>4.272,50</t>
  </si>
  <si>
    <t>4.921,45</t>
  </si>
  <si>
    <t>5.127,24</t>
  </si>
  <si>
    <t>3.650,35</t>
  </si>
  <si>
    <t>5.231,25</t>
  </si>
  <si>
    <t>5.595,72</t>
  </si>
  <si>
    <t>6.176,31</t>
  </si>
  <si>
    <t>5.049,70</t>
  </si>
  <si>
    <t>24.630,12</t>
  </si>
  <si>
    <t>15.883,42</t>
  </si>
  <si>
    <t>10.883,16</t>
  </si>
  <si>
    <t>4.989,73</t>
  </si>
  <si>
    <t>5.188,34</t>
  </si>
  <si>
    <t>5.505,59</t>
  </si>
  <si>
    <t>4.242,81</t>
  </si>
  <si>
    <t>3.328,11</t>
  </si>
  <si>
    <t>5.345,20</t>
  </si>
  <si>
    <t>4.831,81</t>
  </si>
  <si>
    <t>5.673,08</t>
  </si>
  <si>
    <t>5.497,18</t>
  </si>
  <si>
    <t>5.616,98</t>
  </si>
  <si>
    <t>4.641,30</t>
  </si>
  <si>
    <t>4.693,50</t>
  </si>
  <si>
    <t>6.122,19</t>
  </si>
  <si>
    <t>4.153,30</t>
  </si>
  <si>
    <t>4.605,03</t>
  </si>
  <si>
    <t>4.728,71</t>
  </si>
  <si>
    <t>4.852,07</t>
  </si>
  <si>
    <t>2.475,06</t>
  </si>
  <si>
    <t>4.611,07</t>
  </si>
  <si>
    <t>4.032,62</t>
  </si>
  <si>
    <t>3.935,64</t>
  </si>
  <si>
    <t>4.282,52</t>
  </si>
  <si>
    <t>4.672,76</t>
  </si>
  <si>
    <t>5.008,09</t>
  </si>
  <si>
    <t>4.716,06</t>
  </si>
  <si>
    <t>9.780,51</t>
  </si>
  <si>
    <t>4.615,26</t>
  </si>
  <si>
    <t>4.946,95</t>
  </si>
  <si>
    <t>4.219,54</t>
  </si>
  <si>
    <t>4.730,96</t>
  </si>
  <si>
    <t>5.518,52</t>
  </si>
  <si>
    <t>4.780,68</t>
  </si>
  <si>
    <t>4.843,47</t>
  </si>
  <si>
    <t>4.383,59</t>
  </si>
  <si>
    <t>5.213,63</t>
  </si>
  <si>
    <t>4.337,18</t>
  </si>
  <si>
    <t>5.422,30</t>
  </si>
  <si>
    <t>5.315,65</t>
  </si>
  <si>
    <t>3.981,58</t>
  </si>
  <si>
    <t>3.677,32</t>
  </si>
  <si>
    <t>4.066,45</t>
  </si>
  <si>
    <t>5.421,70</t>
  </si>
  <si>
    <t>4.701,80</t>
  </si>
  <si>
    <t>5.743,92</t>
  </si>
  <si>
    <t>5.146,16</t>
  </si>
  <si>
    <t>5.083,53</t>
  </si>
  <si>
    <t>5.225,83</t>
  </si>
  <si>
    <t>4.091,19</t>
  </si>
  <si>
    <t>PCI.817.01 - CUSTO DE COMPOSIÇÕES - SINTÉTICO                                               DATA DE EMISSÃO: 17/01/2023 23:50:56            DATA DE RT: 13/01/2023</t>
  </si>
  <si>
    <t>ENCARGOS SOCIAIS SOBRE PREÇOS DA MÃO-DE-OBRA: 117,00%(HORA)   72,68%(MÊS)</t>
  </si>
  <si>
    <t>21,76</t>
  </si>
  <si>
    <t>27,32</t>
  </si>
  <si>
    <t>44,17</t>
  </si>
  <si>
    <t>68,86</t>
  </si>
  <si>
    <t>81,85</t>
  </si>
  <si>
    <t>6,48</t>
  </si>
  <si>
    <t>18,45</t>
  </si>
  <si>
    <t>30,64</t>
  </si>
  <si>
    <t>38,24</t>
  </si>
  <si>
    <t>42,09</t>
  </si>
  <si>
    <t>43,77</t>
  </si>
  <si>
    <t>50,67</t>
  </si>
  <si>
    <t>57,56</t>
  </si>
  <si>
    <t>64,43</t>
  </si>
  <si>
    <t>78,23</t>
  </si>
  <si>
    <t>138,12</t>
  </si>
  <si>
    <t>152,40</t>
  </si>
  <si>
    <t>41,70</t>
  </si>
  <si>
    <t>64,69</t>
  </si>
  <si>
    <t>99,15</t>
  </si>
  <si>
    <t>114,18</t>
  </si>
  <si>
    <t>126,05</t>
  </si>
  <si>
    <t>100,33</t>
  </si>
  <si>
    <t>167,53</t>
  </si>
  <si>
    <t>259,83</t>
  </si>
  <si>
    <t>397,04</t>
  </si>
  <si>
    <t>558,76</t>
  </si>
  <si>
    <t>651,73</t>
  </si>
  <si>
    <t>78,42</t>
  </si>
  <si>
    <t>299,53</t>
  </si>
  <si>
    <t>393,67</t>
  </si>
  <si>
    <t>520,67</t>
  </si>
  <si>
    <t>758,35</t>
  </si>
  <si>
    <t>48,60</t>
  </si>
  <si>
    <t>55,19</t>
  </si>
  <si>
    <t>68,38</t>
  </si>
  <si>
    <t>6,14</t>
  </si>
  <si>
    <t>7,65</t>
  </si>
  <si>
    <t>18,80</t>
  </si>
  <si>
    <t>209,03</t>
  </si>
  <si>
    <t>1.231,10</t>
  </si>
  <si>
    <t>1.895,04</t>
  </si>
  <si>
    <t>2.608,56</t>
  </si>
  <si>
    <t>55,06</t>
  </si>
  <si>
    <t>70,50</t>
  </si>
  <si>
    <t>1,94</t>
  </si>
  <si>
    <t>121,10</t>
  </si>
  <si>
    <t>134,29</t>
  </si>
  <si>
    <t>154,11</t>
  </si>
  <si>
    <t>213,44</t>
  </si>
  <si>
    <t>162,80</t>
  </si>
  <si>
    <t>285,29</t>
  </si>
  <si>
    <t>348,85</t>
  </si>
  <si>
    <t>453,49</t>
  </si>
  <si>
    <t>470,50</t>
  </si>
  <si>
    <t>694,04</t>
  </si>
  <si>
    <t>713,89</t>
  </si>
  <si>
    <t>29,79</t>
  </si>
  <si>
    <t>163,85</t>
  </si>
  <si>
    <t>174,21</t>
  </si>
  <si>
    <t>29,89</t>
  </si>
  <si>
    <t>365,42</t>
  </si>
  <si>
    <t>472,50</t>
  </si>
  <si>
    <t>492,07</t>
  </si>
  <si>
    <t>718,28</t>
  </si>
  <si>
    <t>740,54</t>
  </si>
  <si>
    <t>56,44</t>
  </si>
  <si>
    <t>144,41</t>
  </si>
  <si>
    <t>323,81</t>
  </si>
  <si>
    <t>388,99</t>
  </si>
  <si>
    <t>446,12</t>
  </si>
  <si>
    <t>470,87</t>
  </si>
  <si>
    <t>155,83</t>
  </si>
  <si>
    <t>187,99</t>
  </si>
  <si>
    <t>267,09</t>
  </si>
  <si>
    <t>343,07</t>
  </si>
  <si>
    <t>410,54</t>
  </si>
  <si>
    <t>497,64</t>
  </si>
  <si>
    <t>59,25</t>
  </si>
  <si>
    <t>99,19</t>
  </si>
  <si>
    <t>114,80</t>
  </si>
  <si>
    <t>131,07</t>
  </si>
  <si>
    <t>149,59</t>
  </si>
  <si>
    <t>667,02</t>
  </si>
  <si>
    <t>187,17</t>
  </si>
  <si>
    <t>947,14</t>
  </si>
  <si>
    <t>251,95</t>
  </si>
  <si>
    <t>70,67</t>
  </si>
  <si>
    <t>86,21</t>
  </si>
  <si>
    <t>118,45</t>
  </si>
  <si>
    <t>136,35</t>
  </si>
  <si>
    <t>154,99</t>
  </si>
  <si>
    <t>176,36</t>
  </si>
  <si>
    <t>698,60</t>
  </si>
  <si>
    <t>218,75</t>
  </si>
  <si>
    <t>985,98</t>
  </si>
  <si>
    <t>290,79</t>
  </si>
  <si>
    <t>130,61</t>
  </si>
  <si>
    <t>94,54</t>
  </si>
  <si>
    <t>124,59</t>
  </si>
  <si>
    <t>85,02</t>
  </si>
  <si>
    <t>138,74</t>
  </si>
  <si>
    <t>14,66</t>
  </si>
  <si>
    <t>17,38</t>
  </si>
  <si>
    <t>22,83</t>
  </si>
  <si>
    <t>39,19</t>
  </si>
  <si>
    <t>58,54</t>
  </si>
  <si>
    <t>64,35</t>
  </si>
  <si>
    <t>95,29</t>
  </si>
  <si>
    <t>112,13</t>
  </si>
  <si>
    <t>129,14</t>
  </si>
  <si>
    <t>139,50</t>
  </si>
  <si>
    <t>166,86</t>
  </si>
  <si>
    <t>57,52</t>
  </si>
  <si>
    <t>81,50</t>
  </si>
  <si>
    <t>105,49</t>
  </si>
  <si>
    <t>174,56</t>
  </si>
  <si>
    <t>198,54</t>
  </si>
  <si>
    <t>267,61</t>
  </si>
  <si>
    <t>291,61</t>
  </si>
  <si>
    <t>360,66</t>
  </si>
  <si>
    <t>384,66</t>
  </si>
  <si>
    <t>432,63</t>
  </si>
  <si>
    <t>525,71</t>
  </si>
  <si>
    <t>573,68</t>
  </si>
  <si>
    <t>666,74</t>
  </si>
  <si>
    <t>714,72</t>
  </si>
  <si>
    <t>855,76</t>
  </si>
  <si>
    <t>77,84</t>
  </si>
  <si>
    <t>113,83</t>
  </si>
  <si>
    <t>149,80</t>
  </si>
  <si>
    <t>253,42</t>
  </si>
  <si>
    <t>289,39</t>
  </si>
  <si>
    <t>393,01</t>
  </si>
  <si>
    <t>428,98</t>
  </si>
  <si>
    <t>532,59</t>
  </si>
  <si>
    <t>568,57</t>
  </si>
  <si>
    <t>640,54</t>
  </si>
  <si>
    <t>780,11</t>
  </si>
  <si>
    <t>852,09</t>
  </si>
  <si>
    <t>991,68</t>
  </si>
  <si>
    <t>1.063,65</t>
  </si>
  <si>
    <t>1.275,21</t>
  </si>
  <si>
    <t>49,19</t>
  </si>
  <si>
    <t>61,16</t>
  </si>
  <si>
    <t>95,73</t>
  </si>
  <si>
    <t>107,70</t>
  </si>
  <si>
    <t>142,24</t>
  </si>
  <si>
    <t>188,78</t>
  </si>
  <si>
    <t>200,76</t>
  </si>
  <si>
    <t>224,76</t>
  </si>
  <si>
    <t>271,28</t>
  </si>
  <si>
    <t>295,26</t>
  </si>
  <si>
    <t>341,75</t>
  </si>
  <si>
    <t>365,79</t>
  </si>
  <si>
    <t>436,31</t>
  </si>
  <si>
    <t>132,97</t>
  </si>
  <si>
    <t>442,68</t>
  </si>
  <si>
    <t>1.083,98</t>
  </si>
  <si>
    <t>1.747,69</t>
  </si>
  <si>
    <t>3.066,13</t>
  </si>
  <si>
    <t>4.559,86</t>
  </si>
  <si>
    <t>3.002,91</t>
  </si>
  <si>
    <t>4.909,06</t>
  </si>
  <si>
    <t>5.414,36</t>
  </si>
  <si>
    <t>4.011,63</t>
  </si>
  <si>
    <t>1.994,56</t>
  </si>
  <si>
    <t>1.347,42</t>
  </si>
  <si>
    <t>36,66</t>
  </si>
  <si>
    <t>41,24</t>
  </si>
  <si>
    <t>81,35</t>
  </si>
  <si>
    <t>91,67</t>
  </si>
  <si>
    <t>82,50</t>
  </si>
  <si>
    <t>103,13</t>
  </si>
  <si>
    <t>114,58</t>
  </si>
  <si>
    <t>128,33</t>
  </si>
  <si>
    <t>144,38</t>
  </si>
  <si>
    <t>162,71</t>
  </si>
  <si>
    <t>183,34</t>
  </si>
  <si>
    <t>267,19</t>
  </si>
  <si>
    <t>2.890,93</t>
  </si>
  <si>
    <t>63,34</t>
  </si>
  <si>
    <t>1.640,07</t>
  </si>
  <si>
    <t>90,89</t>
  </si>
  <si>
    <t>2.319,43</t>
  </si>
  <si>
    <t>220,99</t>
  </si>
  <si>
    <t>429,39</t>
  </si>
  <si>
    <t>434,68</t>
  </si>
  <si>
    <t>562,16</t>
  </si>
  <si>
    <t>1.237,65</t>
  </si>
  <si>
    <t>1.259,84</t>
  </si>
  <si>
    <t>1.070,83</t>
  </si>
  <si>
    <t>1.068,87</t>
  </si>
  <si>
    <t>660,43</t>
  </si>
  <si>
    <t>647,36</t>
  </si>
  <si>
    <t>1.124,23</t>
  </si>
  <si>
    <t>1.113,16</t>
  </si>
  <si>
    <t>7.400,44</t>
  </si>
  <si>
    <t>11.280,39</t>
  </si>
  <si>
    <t>316,03</t>
  </si>
  <si>
    <t>504,36</t>
  </si>
  <si>
    <t>1.112,88</t>
  </si>
  <si>
    <t>1.328,37</t>
  </si>
  <si>
    <t>173,64</t>
  </si>
  <si>
    <t>177,60</t>
  </si>
  <si>
    <t>150,44</t>
  </si>
  <si>
    <t>153,26</t>
  </si>
  <si>
    <t>212,50</t>
  </si>
  <si>
    <t>276,95</t>
  </si>
  <si>
    <t>230,40</t>
  </si>
  <si>
    <t>210,70</t>
  </si>
  <si>
    <t>216,49</t>
  </si>
  <si>
    <t>184,07</t>
  </si>
  <si>
    <t>187,58</t>
  </si>
  <si>
    <t>256,38</t>
  </si>
  <si>
    <t>337,39</t>
  </si>
  <si>
    <t>220,58</t>
  </si>
  <si>
    <t>286,29</t>
  </si>
  <si>
    <t>140,65</t>
  </si>
  <si>
    <t>6.489,73</t>
  </si>
  <si>
    <t>9.730,97</t>
  </si>
  <si>
    <t>222,44</t>
  </si>
  <si>
    <t>151,98</t>
  </si>
  <si>
    <t>164,55</t>
  </si>
  <si>
    <t>191,77</t>
  </si>
  <si>
    <t>215,05</t>
  </si>
  <si>
    <t>204,53</t>
  </si>
  <si>
    <t>392,74</t>
  </si>
  <si>
    <t>177,54</t>
  </si>
  <si>
    <t>272,68</t>
  </si>
  <si>
    <t>260,50</t>
  </si>
  <si>
    <t>684,61</t>
  </si>
  <si>
    <t>165,41</t>
  </si>
  <si>
    <t>139,99</t>
  </si>
  <si>
    <t>146,20</t>
  </si>
  <si>
    <t>192,20</t>
  </si>
  <si>
    <t>199,33</t>
  </si>
  <si>
    <t>302,93</t>
  </si>
  <si>
    <t>36,06</t>
  </si>
  <si>
    <t>265,64</t>
  </si>
  <si>
    <t>196,10</t>
  </si>
  <si>
    <t>237,37</t>
  </si>
  <si>
    <t>245,95</t>
  </si>
  <si>
    <t>215,95</t>
  </si>
  <si>
    <t>227,96</t>
  </si>
  <si>
    <t>173,22</t>
  </si>
  <si>
    <t>222,49</t>
  </si>
  <si>
    <t>252,90</t>
  </si>
  <si>
    <t>104,09</t>
  </si>
  <si>
    <t>219,20</t>
  </si>
  <si>
    <t>262,83</t>
  </si>
  <si>
    <t>601,25</t>
  </si>
  <si>
    <t>1.417,34</t>
  </si>
  <si>
    <t>1.227,98</t>
  </si>
  <si>
    <t>339,61</t>
  </si>
  <si>
    <t>243,95</t>
  </si>
  <si>
    <t>216,07</t>
  </si>
  <si>
    <t>320,03</t>
  </si>
  <si>
    <t>356,82</t>
  </si>
  <si>
    <t>158,46</t>
  </si>
  <si>
    <t>735,54</t>
  </si>
  <si>
    <t>418,65</t>
  </si>
  <si>
    <t>148,21</t>
  </si>
  <si>
    <t>216,12</t>
  </si>
  <si>
    <t>245,58</t>
  </si>
  <si>
    <t>253,01</t>
  </si>
  <si>
    <t>38,32</t>
  </si>
  <si>
    <t>225,80</t>
  </si>
  <si>
    <t>452,36</t>
  </si>
  <si>
    <t>340,23</t>
  </si>
  <si>
    <t>97,48</t>
  </si>
  <si>
    <t>397,53</t>
  </si>
  <si>
    <t>1.095,56</t>
  </si>
  <si>
    <t>126,63</t>
  </si>
  <si>
    <t>361,21</t>
  </si>
  <si>
    <t>259,99</t>
  </si>
  <si>
    <t>94,77</t>
  </si>
  <si>
    <t>2.666,45</t>
  </si>
  <si>
    <t>260,02</t>
  </si>
  <si>
    <t>299,01</t>
  </si>
  <si>
    <t>220,83</t>
  </si>
  <si>
    <t>187,23</t>
  </si>
  <si>
    <t>28,60</t>
  </si>
  <si>
    <t>236,51</t>
  </si>
  <si>
    <t>154,91</t>
  </si>
  <si>
    <t>270,27</t>
  </si>
  <si>
    <t>264,86</t>
  </si>
  <si>
    <t>144,80</t>
  </si>
  <si>
    <t>261,93</t>
  </si>
  <si>
    <t>145,36</t>
  </si>
  <si>
    <t>134,82</t>
  </si>
  <si>
    <t>222,82</t>
  </si>
  <si>
    <t>517,34</t>
  </si>
  <si>
    <t>1.131,59</t>
  </si>
  <si>
    <t>90,60</t>
  </si>
  <si>
    <t>63,68</t>
  </si>
  <si>
    <t>164,58</t>
  </si>
  <si>
    <t>144,70</t>
  </si>
  <si>
    <t>55,52</t>
  </si>
  <si>
    <t>85,91</t>
  </si>
  <si>
    <t>206,42</t>
  </si>
  <si>
    <t>62,56</t>
  </si>
  <si>
    <t>78,09</t>
  </si>
  <si>
    <t>60,11</t>
  </si>
  <si>
    <t>93,98</t>
  </si>
  <si>
    <t>52,02</t>
  </si>
  <si>
    <t>50,91</t>
  </si>
  <si>
    <t>85,38</t>
  </si>
  <si>
    <t>78,82</t>
  </si>
  <si>
    <t>44,16</t>
  </si>
  <si>
    <t>87,89</t>
  </si>
  <si>
    <t>97,24</t>
  </si>
  <si>
    <t>49,49</t>
  </si>
  <si>
    <t>92,00</t>
  </si>
  <si>
    <t>186,91</t>
  </si>
  <si>
    <t>395,93</t>
  </si>
  <si>
    <t>348,02</t>
  </si>
  <si>
    <t>124,08</t>
  </si>
  <si>
    <t>131,28</t>
  </si>
  <si>
    <t>78,71</t>
  </si>
  <si>
    <t>91,31</t>
  </si>
  <si>
    <t>307,63</t>
  </si>
  <si>
    <t>55,43</t>
  </si>
  <si>
    <t>49,23</t>
  </si>
  <si>
    <t>32,04</t>
  </si>
  <si>
    <t>45,10</t>
  </si>
  <si>
    <t>34,81</t>
  </si>
  <si>
    <t>461,05</t>
  </si>
  <si>
    <t>65,98</t>
  </si>
  <si>
    <t>30,02</t>
  </si>
  <si>
    <t>273,32</t>
  </si>
  <si>
    <t>135,73</t>
  </si>
  <si>
    <t>194,39</t>
  </si>
  <si>
    <t>50,11</t>
  </si>
  <si>
    <t>122,93</t>
  </si>
  <si>
    <t>27,39</t>
  </si>
  <si>
    <t>82,90</t>
  </si>
  <si>
    <t>35,57</t>
  </si>
  <si>
    <t>60,65</t>
  </si>
  <si>
    <t>54,34</t>
  </si>
  <si>
    <t>81,30</t>
  </si>
  <si>
    <t>88,95</t>
  </si>
  <si>
    <t>169,14</t>
  </si>
  <si>
    <t>401,10</t>
  </si>
  <si>
    <t>575,30</t>
  </si>
  <si>
    <t>651,70</t>
  </si>
  <si>
    <t>725,77</t>
  </si>
  <si>
    <t>845,02</t>
  </si>
  <si>
    <t>97,68</t>
  </si>
  <si>
    <t>109,12</t>
  </si>
  <si>
    <t>127,76</t>
  </si>
  <si>
    <t>1.252,22</t>
  </si>
  <si>
    <t>1.543,23</t>
  </si>
  <si>
    <t>1.635,95</t>
  </si>
  <si>
    <t>1.823,37</t>
  </si>
  <si>
    <t>2.280,46</t>
  </si>
  <si>
    <t>2.778,77</t>
  </si>
  <si>
    <t>2.898,17</t>
  </si>
  <si>
    <t>3.155,11</t>
  </si>
  <si>
    <t>3.623,69</t>
  </si>
  <si>
    <t>3.760,65</t>
  </si>
  <si>
    <t>1.233,93</t>
  </si>
  <si>
    <t>1.511,18</t>
  </si>
  <si>
    <t>1.603,89</t>
  </si>
  <si>
    <t>1.805,07</t>
  </si>
  <si>
    <t>2.246,39</t>
  </si>
  <si>
    <t>2.732,37</t>
  </si>
  <si>
    <t>2.853,02</t>
  </si>
  <si>
    <t>3.077,91</t>
  </si>
  <si>
    <t>3.533,41</t>
  </si>
  <si>
    <t>3.650,07</t>
  </si>
  <si>
    <t>32,22</t>
  </si>
  <si>
    <t>33,80</t>
  </si>
  <si>
    <t>21,21</t>
  </si>
  <si>
    <t>18,92</t>
  </si>
  <si>
    <t>55,55</t>
  </si>
  <si>
    <t>47,30</t>
  </si>
  <si>
    <t>122,56</t>
  </si>
  <si>
    <t>229,82</t>
  </si>
  <si>
    <t>51,18</t>
  </si>
  <si>
    <t>27,17</t>
  </si>
  <si>
    <t>43,16</t>
  </si>
  <si>
    <t>87,41</t>
  </si>
  <si>
    <t>84,64</t>
  </si>
  <si>
    <t>71,91</t>
  </si>
  <si>
    <t>28,14</t>
  </si>
  <si>
    <t>63,41</t>
  </si>
  <si>
    <t>81,44</t>
  </si>
  <si>
    <t>110,07</t>
  </si>
  <si>
    <t>212,96</t>
  </si>
  <si>
    <t>209,20</t>
  </si>
  <si>
    <t>262,04</t>
  </si>
  <si>
    <t>314,28</t>
  </si>
  <si>
    <t>398,28</t>
  </si>
  <si>
    <t>145,30</t>
  </si>
  <si>
    <t>80,42</t>
  </si>
  <si>
    <t>155,45</t>
  </si>
  <si>
    <t>92,66</t>
  </si>
  <si>
    <t>147,80</t>
  </si>
  <si>
    <t>73,63</t>
  </si>
  <si>
    <t>79,58</t>
  </si>
  <si>
    <t>796,53</t>
  </si>
  <si>
    <t>932,26</t>
  </si>
  <si>
    <t>1.068,00</t>
  </si>
  <si>
    <t>1.356,45</t>
  </si>
  <si>
    <t>1.492,19</t>
  </si>
  <si>
    <t>1.680,16</t>
  </si>
  <si>
    <t>1.950,13</t>
  </si>
  <si>
    <t>2.175,69</t>
  </si>
  <si>
    <t>2.311,43</t>
  </si>
  <si>
    <t>2.481,53</t>
  </si>
  <si>
    <t>897,90</t>
  </si>
  <si>
    <t>1.033,63</t>
  </si>
  <si>
    <t>1.287,72</t>
  </si>
  <si>
    <t>1.423,46</t>
  </si>
  <si>
    <t>1.611,42</t>
  </si>
  <si>
    <t>1.812,66</t>
  </si>
  <si>
    <t>2.072,59</t>
  </si>
  <si>
    <t>2.208,32</t>
  </si>
  <si>
    <t>2.344,06</t>
  </si>
  <si>
    <t>1.304,13</t>
  </si>
  <si>
    <t>1.768,01</t>
  </si>
  <si>
    <t>1.862,94</t>
  </si>
  <si>
    <t>2.069,61</t>
  </si>
  <si>
    <t>2.574,07</t>
  </si>
  <si>
    <t>3.370,51</t>
  </si>
  <si>
    <t>3.486,07</t>
  </si>
  <si>
    <t>3.792,15</t>
  </si>
  <si>
    <t>4.366,50</t>
  </si>
  <si>
    <t>4.678,56</t>
  </si>
  <si>
    <t>1.267,54</t>
  </si>
  <si>
    <t>1.722,86</t>
  </si>
  <si>
    <t>1.817,80</t>
  </si>
  <si>
    <t>2.164,30</t>
  </si>
  <si>
    <t>2.453,68</t>
  </si>
  <si>
    <t>3.164,25</t>
  </si>
  <si>
    <t>3.279,33</t>
  </si>
  <si>
    <t>3.520,20</t>
  </si>
  <si>
    <t>3.960,88</t>
  </si>
  <si>
    <t>3.871,52</t>
  </si>
  <si>
    <t>608,81</t>
  </si>
  <si>
    <t>142,50</t>
  </si>
  <si>
    <t>771,14</t>
  </si>
  <si>
    <t>34,34</t>
  </si>
  <si>
    <t>97,72</t>
  </si>
  <si>
    <t>116,06</t>
  </si>
  <si>
    <t>100,20</t>
  </si>
  <si>
    <t>105,85</t>
  </si>
  <si>
    <t>172,80</t>
  </si>
  <si>
    <t>121,49</t>
  </si>
  <si>
    <t>117,14</t>
  </si>
  <si>
    <t>126,45</t>
  </si>
  <si>
    <t>193,41</t>
  </si>
  <si>
    <t>147,44</t>
  </si>
  <si>
    <t>196,82</t>
  </si>
  <si>
    <t>41,30</t>
  </si>
  <si>
    <t>134,23</t>
  </si>
  <si>
    <t>93,77</t>
  </si>
  <si>
    <t>154,04</t>
  </si>
  <si>
    <t>70,98</t>
  </si>
  <si>
    <t>68,85</t>
  </si>
  <si>
    <t>12,23</t>
  </si>
  <si>
    <t>24,11</t>
  </si>
  <si>
    <t>107,49</t>
  </si>
  <si>
    <t>51,92</t>
  </si>
  <si>
    <t>654,42</t>
  </si>
  <si>
    <t>606,44</t>
  </si>
  <si>
    <t>820,50</t>
  </si>
  <si>
    <t>731,36</t>
  </si>
  <si>
    <t>914,97</t>
  </si>
  <si>
    <t>802,90</t>
  </si>
  <si>
    <t>939,77</t>
  </si>
  <si>
    <t>1.633,46</t>
  </si>
  <si>
    <t>2.035,97</t>
  </si>
  <si>
    <t>2.436,67</t>
  </si>
  <si>
    <t>624,86</t>
  </si>
  <si>
    <t>567,20</t>
  </si>
  <si>
    <t>246,55</t>
  </si>
  <si>
    <t>278,93</t>
  </si>
  <si>
    <t>318,29</t>
  </si>
  <si>
    <t>723,74</t>
  </si>
  <si>
    <t>121,72</t>
  </si>
  <si>
    <t>133,93</t>
  </si>
  <si>
    <t>174,10</t>
  </si>
  <si>
    <t>186,27</t>
  </si>
  <si>
    <t>153,45</t>
  </si>
  <si>
    <t>209,04</t>
  </si>
  <si>
    <t>151,78</t>
  </si>
  <si>
    <t>137,35</t>
  </si>
  <si>
    <t>159,03</t>
  </si>
  <si>
    <t>149,71</t>
  </si>
  <si>
    <t>173,25</t>
  </si>
  <si>
    <t>162,87</t>
  </si>
  <si>
    <t>186,13</t>
  </si>
  <si>
    <t>135,30</t>
  </si>
  <si>
    <t>147,92</t>
  </si>
  <si>
    <t>189,60</t>
  </si>
  <si>
    <t>202,40</t>
  </si>
  <si>
    <t>150,46</t>
  </si>
  <si>
    <t>165,15</t>
  </si>
  <si>
    <t>207,24</t>
  </si>
  <si>
    <t>222,40</t>
  </si>
  <si>
    <t>138,10</t>
  </si>
  <si>
    <t>160,54</t>
  </si>
  <si>
    <t>164,10</t>
  </si>
  <si>
    <t>157,75</t>
  </si>
  <si>
    <t>181,93</t>
  </si>
  <si>
    <t>168,25</t>
  </si>
  <si>
    <t>192,29</t>
  </si>
  <si>
    <t>233,43</t>
  </si>
  <si>
    <t>215,89</t>
  </si>
  <si>
    <t>205,38</t>
  </si>
  <si>
    <t>197,94</t>
  </si>
  <si>
    <t>192,07</t>
  </si>
  <si>
    <t>247,17</t>
  </si>
  <si>
    <t>228,66</t>
  </si>
  <si>
    <t>217,63</t>
  </si>
  <si>
    <t>209,88</t>
  </si>
  <si>
    <t>203,81</t>
  </si>
  <si>
    <t>219,78</t>
  </si>
  <si>
    <t>202,30</t>
  </si>
  <si>
    <t>181,32</t>
  </si>
  <si>
    <t>178,60</t>
  </si>
  <si>
    <t>233,53</t>
  </si>
  <si>
    <t>184,01</t>
  </si>
  <si>
    <t>927,93</t>
  </si>
  <si>
    <t>561,44</t>
  </si>
  <si>
    <t>729,06</t>
  </si>
  <si>
    <t>454,19</t>
  </si>
  <si>
    <t>39,10</t>
  </si>
  <si>
    <t>548,37</t>
  </si>
  <si>
    <t>26,71</t>
  </si>
  <si>
    <t>116,25</t>
  </si>
  <si>
    <t>51,49</t>
  </si>
  <si>
    <t>95,75</t>
  </si>
  <si>
    <t>91,88</t>
  </si>
  <si>
    <t>116,65</t>
  </si>
  <si>
    <t>257,92</t>
  </si>
  <si>
    <t>320,99</t>
  </si>
  <si>
    <t>447,23</t>
  </si>
  <si>
    <t>643,43</t>
  </si>
  <si>
    <t>878,59</t>
  </si>
  <si>
    <t>1.162,80</t>
  </si>
  <si>
    <t>780,72</t>
  </si>
  <si>
    <t>2.121,97</t>
  </si>
  <si>
    <t>730,24</t>
  </si>
  <si>
    <t>2.050,48</t>
  </si>
  <si>
    <t>1.743,31</t>
  </si>
  <si>
    <t>3.179,68</t>
  </si>
  <si>
    <t>1.902,20</t>
  </si>
  <si>
    <t>3.335,61</t>
  </si>
  <si>
    <t>2.887,90</t>
  </si>
  <si>
    <t>4.932,93</t>
  </si>
  <si>
    <t>1.231,91</t>
  </si>
  <si>
    <t>2.679,33</t>
  </si>
  <si>
    <t>1.454,47</t>
  </si>
  <si>
    <t>2.614,27</t>
  </si>
  <si>
    <t>2.245,08</t>
  </si>
  <si>
    <t>4.190,50</t>
  </si>
  <si>
    <t>420,40</t>
  </si>
  <si>
    <t>531,57</t>
  </si>
  <si>
    <t>1.182,16</t>
  </si>
  <si>
    <t>1.697,89</t>
  </si>
  <si>
    <t>862,56</t>
  </si>
  <si>
    <t>2.173,47</t>
  </si>
  <si>
    <t>1.280,82</t>
  </si>
  <si>
    <t>391,18</t>
  </si>
  <si>
    <t>1.548,39</t>
  </si>
  <si>
    <t>516,22</t>
  </si>
  <si>
    <t>3.171,07</t>
  </si>
  <si>
    <t>1.815,89</t>
  </si>
  <si>
    <t>704,66</t>
  </si>
  <si>
    <t>4.049,03</t>
  </si>
  <si>
    <t>2.217,27</t>
  </si>
  <si>
    <t>2.622,86</t>
  </si>
  <si>
    <t>1.338,97</t>
  </si>
  <si>
    <t>3.313,95</t>
  </si>
  <si>
    <t>1.600,49</t>
  </si>
  <si>
    <t>1.862,09</t>
  </si>
  <si>
    <t>2.123,58</t>
  </si>
  <si>
    <t>5.423,41</t>
  </si>
  <si>
    <t>2.385,18</t>
  </si>
  <si>
    <t>2.646,74</t>
  </si>
  <si>
    <t>6.814,72</t>
  </si>
  <si>
    <t>2.908,26</t>
  </si>
  <si>
    <t>4.085,93</t>
  </si>
  <si>
    <t>4.981,91</t>
  </si>
  <si>
    <t>5.849,17</t>
  </si>
  <si>
    <t>6.716,35</t>
  </si>
  <si>
    <t>7.583,68</t>
  </si>
  <si>
    <t>8.450,88</t>
  </si>
  <si>
    <t>3.193,80</t>
  </si>
  <si>
    <t>6.003,23</t>
  </si>
  <si>
    <t>2.409,20</t>
  </si>
  <si>
    <t>7.029,37</t>
  </si>
  <si>
    <t>2.670,71</t>
  </si>
  <si>
    <t>8.119,11</t>
  </si>
  <si>
    <t>2.932,29</t>
  </si>
  <si>
    <t>9.153,29</t>
  </si>
  <si>
    <t>10.187,52</t>
  </si>
  <si>
    <t>3.460,28</t>
  </si>
  <si>
    <t>8.277,27</t>
  </si>
  <si>
    <t>2.937,30</t>
  </si>
  <si>
    <t>9.514,87</t>
  </si>
  <si>
    <t>3.198,80</t>
  </si>
  <si>
    <t>10.752,51</t>
  </si>
  <si>
    <t>11.990,12</t>
  </si>
  <si>
    <t>3.726,81</t>
  </si>
  <si>
    <t>10.969,38</t>
  </si>
  <si>
    <t>3.465,29</t>
  </si>
  <si>
    <t>12.387,67</t>
  </si>
  <si>
    <t>13.805,98</t>
  </si>
  <si>
    <t>3.993,41</t>
  </si>
  <si>
    <t>14.022,93</t>
  </si>
  <si>
    <t>15.621,73</t>
  </si>
  <si>
    <t>4.259,92</t>
  </si>
  <si>
    <t>17.437,59</t>
  </si>
  <si>
    <t>4.477,51</t>
  </si>
  <si>
    <t>214,78</t>
  </si>
  <si>
    <t>1.021,05</t>
  </si>
  <si>
    <t>2.674,05</t>
  </si>
  <si>
    <t>6.118,99</t>
  </si>
  <si>
    <t>4.004,98</t>
  </si>
  <si>
    <t>4.696,06</t>
  </si>
  <si>
    <t>298,63</t>
  </si>
  <si>
    <t>1.098,08</t>
  </si>
  <si>
    <t>513,11</t>
  </si>
  <si>
    <t>1.796,96</t>
  </si>
  <si>
    <t>3.082,51</t>
  </si>
  <si>
    <t>1.732,02</t>
  </si>
  <si>
    <t>4.875,51</t>
  </si>
  <si>
    <t>700,42</t>
  </si>
  <si>
    <t>2.048,88</t>
  </si>
  <si>
    <t>3.942,15</t>
  </si>
  <si>
    <t>2.120,34</t>
  </si>
  <si>
    <t>2.567,39</t>
  </si>
  <si>
    <t>1.293,00</t>
  </si>
  <si>
    <t>5.723,59</t>
  </si>
  <si>
    <t>3.243,17</t>
  </si>
  <si>
    <t>1.544,94</t>
  </si>
  <si>
    <t>2.300,90</t>
  </si>
  <si>
    <t>3.918,91</t>
  </si>
  <si>
    <t>4.594,68</t>
  </si>
  <si>
    <t>416,44</t>
  </si>
  <si>
    <t>526,93</t>
  </si>
  <si>
    <t>6.571,57</t>
  </si>
  <si>
    <t>1.142,30</t>
  </si>
  <si>
    <t>1.627,23</t>
  </si>
  <si>
    <t>5.306,73</t>
  </si>
  <si>
    <t>854,79</t>
  </si>
  <si>
    <t>2.552,87</t>
  </si>
  <si>
    <t>296,74</t>
  </si>
  <si>
    <t>5.987,00</t>
  </si>
  <si>
    <t>2.103,63</t>
  </si>
  <si>
    <t>2.830,38</t>
  </si>
  <si>
    <t>1.214,34</t>
  </si>
  <si>
    <t>7.419,71</t>
  </si>
  <si>
    <t>1.175,67</t>
  </si>
  <si>
    <t>6.667,42</t>
  </si>
  <si>
    <t>9.306,18</t>
  </si>
  <si>
    <t>388,70</t>
  </si>
  <si>
    <t>2.804,83</t>
  </si>
  <si>
    <t>3.998,72</t>
  </si>
  <si>
    <t>2.594,42</t>
  </si>
  <si>
    <t>1.473,21</t>
  </si>
  <si>
    <t>8.267,73</t>
  </si>
  <si>
    <t>3.082,31</t>
  </si>
  <si>
    <t>10.515,78</t>
  </si>
  <si>
    <t>3.334,21</t>
  </si>
  <si>
    <t>11.725,36</t>
  </si>
  <si>
    <t>5.873,62</t>
  </si>
  <si>
    <t>3.590,57</t>
  </si>
  <si>
    <t>10.727,30</t>
  </si>
  <si>
    <t>3.338,61</t>
  </si>
  <si>
    <t>12.113,45</t>
  </si>
  <si>
    <t>2.322,04</t>
  </si>
  <si>
    <t>13.499,64</t>
  </si>
  <si>
    <t>3.846,98</t>
  </si>
  <si>
    <t>13.711,22</t>
  </si>
  <si>
    <t>6.877,16</t>
  </si>
  <si>
    <t>15.273,82</t>
  </si>
  <si>
    <t>4.103,32</t>
  </si>
  <si>
    <t>17.048,10</t>
  </si>
  <si>
    <t>2.573,97</t>
  </si>
  <si>
    <t>213,93</t>
  </si>
  <si>
    <t>965,44</t>
  </si>
  <si>
    <t>7.944,29</t>
  </si>
  <si>
    <t>2.825,97</t>
  </si>
  <si>
    <t>8.955,87</t>
  </si>
  <si>
    <t>9.967,49</t>
  </si>
  <si>
    <t>8.096,62</t>
  </si>
  <si>
    <t>4.316,60</t>
  </si>
  <si>
    <t>1.612,53</t>
  </si>
  <si>
    <t>1.106,81</t>
  </si>
  <si>
    <t>587,64</t>
  </si>
  <si>
    <t>520,26</t>
  </si>
  <si>
    <t>418,49</t>
  </si>
  <si>
    <t>3.028,18</t>
  </si>
  <si>
    <t>1.507,01</t>
  </si>
  <si>
    <t>2.317,86</t>
  </si>
  <si>
    <t>2.282,73</t>
  </si>
  <si>
    <t>1.461,52</t>
  </si>
  <si>
    <t>39,42</t>
  </si>
  <si>
    <t>52,35</t>
  </si>
  <si>
    <t>57,80</t>
  </si>
  <si>
    <t>80,93</t>
  </si>
  <si>
    <t>89,25</t>
  </si>
  <si>
    <t>99,37</t>
  </si>
  <si>
    <t>53,23</t>
  </si>
  <si>
    <t>47,66</t>
  </si>
  <si>
    <t>57,17</t>
  </si>
  <si>
    <t>71,54</t>
  </si>
  <si>
    <t>87,16</t>
  </si>
  <si>
    <t>85,16</t>
  </si>
  <si>
    <t>45,43</t>
  </si>
  <si>
    <t>59,10</t>
  </si>
  <si>
    <t>69,54</t>
  </si>
  <si>
    <t>10,86</t>
  </si>
  <si>
    <t>536,26</t>
  </si>
  <si>
    <t>1.060,63</t>
  </si>
  <si>
    <t>2.170,71</t>
  </si>
  <si>
    <t>3.636,32</t>
  </si>
  <si>
    <t>5.450,32</t>
  </si>
  <si>
    <t>7.648,89</t>
  </si>
  <si>
    <t>13.240,87</t>
  </si>
  <si>
    <t>4.398,97</t>
  </si>
  <si>
    <t>6.590,21</t>
  </si>
  <si>
    <t>9.261,87</t>
  </si>
  <si>
    <t>16.051,85</t>
  </si>
  <si>
    <t>8.174,89</t>
  </si>
  <si>
    <t>11.439,46</t>
  </si>
  <si>
    <t>19.634,05</t>
  </si>
  <si>
    <t>2.646,62</t>
  </si>
  <si>
    <t>4.599,90</t>
  </si>
  <si>
    <t>7.330,05</t>
  </si>
  <si>
    <t>10.853,36</t>
  </si>
  <si>
    <t>20.622,64</t>
  </si>
  <si>
    <t>10.229,46</t>
  </si>
  <si>
    <t>15.195,31</t>
  </si>
  <si>
    <t>28.253,49</t>
  </si>
  <si>
    <t>13.143,75</t>
  </si>
  <si>
    <t>19.559,87</t>
  </si>
  <si>
    <t>36.033,91</t>
  </si>
  <si>
    <t>12.631,02</t>
  </si>
  <si>
    <t>19.439,85</t>
  </si>
  <si>
    <t>27.025,50</t>
  </si>
  <si>
    <t>38.022,64</t>
  </si>
  <si>
    <t>15.679,39</t>
  </si>
  <si>
    <t>23.548,28</t>
  </si>
  <si>
    <t>32.978,41</t>
  </si>
  <si>
    <t>45.986,42</t>
  </si>
  <si>
    <t>18.088,28</t>
  </si>
  <si>
    <t>27.711,92</t>
  </si>
  <si>
    <t>38.786,72</t>
  </si>
  <si>
    <t>54.514,06</t>
  </si>
  <si>
    <t>8.024,66</t>
  </si>
  <si>
    <t>11.951,18</t>
  </si>
  <si>
    <t>18.071,61</t>
  </si>
  <si>
    <t>26.763,47</t>
  </si>
  <si>
    <t>9.236,94</t>
  </si>
  <si>
    <t>13.654,27</t>
  </si>
  <si>
    <t>15.165,45</t>
  </si>
  <si>
    <t>20.073,60</t>
  </si>
  <si>
    <t>31.109,40</t>
  </si>
  <si>
    <t>10.257,30</t>
  </si>
  <si>
    <t>16.640,64</t>
  </si>
  <si>
    <t>21.859,68</t>
  </si>
  <si>
    <t>36.055,08</t>
  </si>
  <si>
    <t>29.119,22</t>
  </si>
  <si>
    <t>47.289,15</t>
  </si>
  <si>
    <t>63.597,28</t>
  </si>
  <si>
    <t>90.970,22</t>
  </si>
  <si>
    <t>31.096,02</t>
  </si>
  <si>
    <t>50.055,06</t>
  </si>
  <si>
    <t>70.961,39</t>
  </si>
  <si>
    <t>86.760,27</t>
  </si>
  <si>
    <t>31.750,44</t>
  </si>
  <si>
    <t>54.971,83</t>
  </si>
  <si>
    <t>76.946,50</t>
  </si>
  <si>
    <t>92.224,45</t>
  </si>
  <si>
    <t>17,04</t>
  </si>
  <si>
    <t>63,64</t>
  </si>
  <si>
    <t>37,35</t>
  </si>
  <si>
    <t>83,45</t>
  </si>
  <si>
    <t>103,44</t>
  </si>
  <si>
    <t>88,68</t>
  </si>
  <si>
    <t>148,07</t>
  </si>
  <si>
    <t>77,27</t>
  </si>
  <si>
    <t>123,52</t>
  </si>
  <si>
    <t>54,79</t>
  </si>
  <si>
    <t>784,05</t>
  </si>
  <si>
    <t>786,13</t>
  </si>
  <si>
    <t>811,15</t>
  </si>
  <si>
    <t>951,76</t>
  </si>
  <si>
    <t>1.006,37</t>
  </si>
  <si>
    <t>692,85</t>
  </si>
  <si>
    <t>701,68</t>
  </si>
  <si>
    <t>710,50</t>
  </si>
  <si>
    <t>719,32</t>
  </si>
  <si>
    <t>1.032,34</t>
  </si>
  <si>
    <t>1.066,84</t>
  </si>
  <si>
    <t>344,11</t>
  </si>
  <si>
    <t>323,30</t>
  </si>
  <si>
    <t>330,75</t>
  </si>
  <si>
    <t>354,35</t>
  </si>
  <si>
    <t>431,00</t>
  </si>
  <si>
    <t>609,46</t>
  </si>
  <si>
    <t>677,00</t>
  </si>
  <si>
    <t>150,67</t>
  </si>
  <si>
    <t>1.045,28</t>
  </si>
  <si>
    <t>1.055,25</t>
  </si>
  <si>
    <t>1.103,70</t>
  </si>
  <si>
    <t>1.182,86</t>
  </si>
  <si>
    <t>1.358,81</t>
  </si>
  <si>
    <t>1.428,86</t>
  </si>
  <si>
    <t>894,61</t>
  </si>
  <si>
    <t>904,58</t>
  </si>
  <si>
    <t>930,70</t>
  </si>
  <si>
    <t>1.009,86</t>
  </si>
  <si>
    <t>1.185,81</t>
  </si>
  <si>
    <t>1.255,86</t>
  </si>
  <si>
    <t>333,92</t>
  </si>
  <si>
    <t>341,88</t>
  </si>
  <si>
    <t>397,49</t>
  </si>
  <si>
    <t>440,42</t>
  </si>
  <si>
    <t>905,23</t>
  </si>
  <si>
    <t>915,71</t>
  </si>
  <si>
    <t>973,84</t>
  </si>
  <si>
    <t>1.019,28</t>
  </si>
  <si>
    <t>258,95</t>
  </si>
  <si>
    <t>365,29</t>
  </si>
  <si>
    <t>367,58</t>
  </si>
  <si>
    <t>403,62</t>
  </si>
  <si>
    <t>890,00</t>
  </si>
  <si>
    <t>1.243,99</t>
  </si>
  <si>
    <t>108,91</t>
  </si>
  <si>
    <t>106,57</t>
  </si>
  <si>
    <t>879,16</t>
  </si>
  <si>
    <t>873,49</t>
  </si>
  <si>
    <t>916,05</t>
  </si>
  <si>
    <t>994,45</t>
  </si>
  <si>
    <t>1.171,16</t>
  </si>
  <si>
    <t>1.240,45</t>
  </si>
  <si>
    <t>772,59</t>
  </si>
  <si>
    <t>781,79</t>
  </si>
  <si>
    <t>807,14</t>
  </si>
  <si>
    <t>885,54</t>
  </si>
  <si>
    <t>1.062,25</t>
  </si>
  <si>
    <t>783,21</t>
  </si>
  <si>
    <t>792,92</t>
  </si>
  <si>
    <t>850,28</t>
  </si>
  <si>
    <t>894,96</t>
  </si>
  <si>
    <t>914,43</t>
  </si>
  <si>
    <t>792,41</t>
  </si>
  <si>
    <t>941,41</t>
  </si>
  <si>
    <t>818,62</t>
  </si>
  <si>
    <t>979,97</t>
  </si>
  <si>
    <t>856,41</t>
  </si>
  <si>
    <t>1.466,35</t>
  </si>
  <si>
    <t>1.342,79</t>
  </si>
  <si>
    <t>1.820,34</t>
  </si>
  <si>
    <t>1.696,78</t>
  </si>
  <si>
    <t>895,22</t>
  </si>
  <si>
    <t>218,24</t>
  </si>
  <si>
    <t>1.055,90</t>
  </si>
  <si>
    <t>889,78</t>
  </si>
  <si>
    <t>1.066,38</t>
  </si>
  <si>
    <t>1.092,08</t>
  </si>
  <si>
    <t>910,32</t>
  </si>
  <si>
    <t>1.146,84</t>
  </si>
  <si>
    <t>959,19</t>
  </si>
  <si>
    <t>1.192,28</t>
  </si>
  <si>
    <t>1.003,87</t>
  </si>
  <si>
    <t>1.065,10</t>
  </si>
  <si>
    <t>898,98</t>
  </si>
  <si>
    <t>1.152,97</t>
  </si>
  <si>
    <t>965,32</t>
  </si>
  <si>
    <t>1.639,35</t>
  </si>
  <si>
    <t>1.451,70</t>
  </si>
  <si>
    <t>1.993,34</t>
  </si>
  <si>
    <t>1.805,69</t>
  </si>
  <si>
    <t>94,23</t>
  </si>
  <si>
    <t>112,18</t>
  </si>
  <si>
    <t>865,65</t>
  </si>
  <si>
    <t>884,62</t>
  </si>
  <si>
    <t>693,82</t>
  </si>
  <si>
    <t>560,55</t>
  </si>
  <si>
    <t>882,22</t>
  </si>
  <si>
    <t>1.136,59</t>
  </si>
  <si>
    <t>663,04</t>
  </si>
  <si>
    <t>857,65</t>
  </si>
  <si>
    <t>1.049,32</t>
  </si>
  <si>
    <t>699,91</t>
  </si>
  <si>
    <t>1.455,92</t>
  </si>
  <si>
    <t>856,30</t>
  </si>
  <si>
    <t>802,73</t>
  </si>
  <si>
    <t>73,92</t>
  </si>
  <si>
    <t>645,94</t>
  </si>
  <si>
    <t>552,71</t>
  </si>
  <si>
    <t>1.110,45</t>
  </si>
  <si>
    <t>116,80</t>
  </si>
  <si>
    <t>705,18</t>
  </si>
  <si>
    <t>682,97</t>
  </si>
  <si>
    <t>3.554,84</t>
  </si>
  <si>
    <t>1.472,94</t>
  </si>
  <si>
    <t>1.158,36</t>
  </si>
  <si>
    <t>1.353,52</t>
  </si>
  <si>
    <t>1.619,03</t>
  </si>
  <si>
    <t>1.462,90</t>
  </si>
  <si>
    <t>804,80</t>
  </si>
  <si>
    <t>917,42</t>
  </si>
  <si>
    <t>266,30</t>
  </si>
  <si>
    <t>152,78</t>
  </si>
  <si>
    <t>190,13</t>
  </si>
  <si>
    <t>53,44</t>
  </si>
  <si>
    <t>184,25</t>
  </si>
  <si>
    <t>229,24</t>
  </si>
  <si>
    <t>197,07</t>
  </si>
  <si>
    <t>233,87</t>
  </si>
  <si>
    <t>221,56</t>
  </si>
  <si>
    <t>300,31</t>
  </si>
  <si>
    <t>301,52</t>
  </si>
  <si>
    <t>357,21</t>
  </si>
  <si>
    <t>377,72</t>
  </si>
  <si>
    <t>394,60</t>
  </si>
  <si>
    <t>439,59</t>
  </si>
  <si>
    <t>368,76</t>
  </si>
  <si>
    <t>405,56</t>
  </si>
  <si>
    <t>354,53</t>
  </si>
  <si>
    <t>433,28</t>
  </si>
  <si>
    <t>400,05</t>
  </si>
  <si>
    <t>443,03</t>
  </si>
  <si>
    <t>372,09</t>
  </si>
  <si>
    <t>548,76</t>
  </si>
  <si>
    <t>512,02</t>
  </si>
  <si>
    <t>886,31</t>
  </si>
  <si>
    <t>1.675,15</t>
  </si>
  <si>
    <t>1.901,69</t>
  </si>
  <si>
    <t>407,43</t>
  </si>
  <si>
    <t>473,62</t>
  </si>
  <si>
    <t>562,42</t>
  </si>
  <si>
    <t>1.148,97</t>
  </si>
  <si>
    <t>2.312,82</t>
  </si>
  <si>
    <t>2.038,67</t>
  </si>
  <si>
    <t>4.091,85</t>
  </si>
  <si>
    <t>1.324,80</t>
  </si>
  <si>
    <t>699,37</t>
  </si>
  <si>
    <t>1.005,98</t>
  </si>
  <si>
    <t>803,91</t>
  </si>
  <si>
    <t>1.115,64</t>
  </si>
  <si>
    <t>1.251,69</t>
  </si>
  <si>
    <t>1.181,28</t>
  </si>
  <si>
    <t>1.091,11</t>
  </si>
  <si>
    <t>996,42</t>
  </si>
  <si>
    <t>895,59</t>
  </si>
  <si>
    <t>873,42</t>
  </si>
  <si>
    <t>849,78</t>
  </si>
  <si>
    <t>798,33</t>
  </si>
  <si>
    <t>1.206,74</t>
  </si>
  <si>
    <t>1.137,27</t>
  </si>
  <si>
    <t>1.049,10</t>
  </si>
  <si>
    <t>956,36</t>
  </si>
  <si>
    <t>844,66</t>
  </si>
  <si>
    <t>823,75</t>
  </si>
  <si>
    <t>802,79</t>
  </si>
  <si>
    <t>753,96</t>
  </si>
  <si>
    <t>873,77</t>
  </si>
  <si>
    <t>833,44</t>
  </si>
  <si>
    <t>21,00</t>
  </si>
  <si>
    <t>38,65</t>
  </si>
  <si>
    <t>129,38</t>
  </si>
  <si>
    <t>238,59</t>
  </si>
  <si>
    <t>390,17</t>
  </si>
  <si>
    <t>526,87</t>
  </si>
  <si>
    <t>606,51</t>
  </si>
  <si>
    <t>112,32</t>
  </si>
  <si>
    <t>144,50</t>
  </si>
  <si>
    <t>331,18</t>
  </si>
  <si>
    <t>108,57</t>
  </si>
  <si>
    <t>203,83</t>
  </si>
  <si>
    <t>86,70</t>
  </si>
  <si>
    <t>233,82</t>
  </si>
  <si>
    <t>63,63</t>
  </si>
  <si>
    <t>122,75</t>
  </si>
  <si>
    <t>152,99</t>
  </si>
  <si>
    <t>123,14</t>
  </si>
  <si>
    <t>180,66</t>
  </si>
  <si>
    <t>30,27</t>
  </si>
  <si>
    <t>636,11</t>
  </si>
  <si>
    <t>605,59</t>
  </si>
  <si>
    <t>119,08</t>
  </si>
  <si>
    <t>187,80</t>
  </si>
  <si>
    <t>111,71</t>
  </si>
  <si>
    <t>72,91</t>
  </si>
  <si>
    <t>3,21</t>
  </si>
  <si>
    <t>18,14</t>
  </si>
  <si>
    <t>516,65</t>
  </si>
  <si>
    <t>172,28</t>
  </si>
  <si>
    <t>214,88</t>
  </si>
  <si>
    <t>252,78</t>
  </si>
  <si>
    <t>140,42</t>
  </si>
  <si>
    <t>111,52</t>
  </si>
  <si>
    <t>299,42</t>
  </si>
  <si>
    <t>366,45</t>
  </si>
  <si>
    <t>165,64</t>
  </si>
  <si>
    <t>200,44</t>
  </si>
  <si>
    <t>193,47</t>
  </si>
  <si>
    <t>231,38</t>
  </si>
  <si>
    <t>278,02</t>
  </si>
  <si>
    <t>345,05</t>
  </si>
  <si>
    <t>157,36</t>
  </si>
  <si>
    <t>199,64</t>
  </si>
  <si>
    <t>153,10</t>
  </si>
  <si>
    <t>82,27</t>
  </si>
  <si>
    <t>276,45</t>
  </si>
  <si>
    <t>138,11</t>
  </si>
  <si>
    <t>394,50</t>
  </si>
  <si>
    <t>245,92</t>
  </si>
  <si>
    <t>152,67</t>
  </si>
  <si>
    <t>139,05</t>
  </si>
  <si>
    <t>165,94</t>
  </si>
  <si>
    <t>88,26</t>
  </si>
  <si>
    <t>72,24</t>
  </si>
  <si>
    <t>90,18</t>
  </si>
  <si>
    <t>72,41</t>
  </si>
  <si>
    <t>64,71</t>
  </si>
  <si>
    <t>353,92</t>
  </si>
  <si>
    <t>243,32</t>
  </si>
  <si>
    <t>186,53</t>
  </si>
  <si>
    <t>274,15</t>
  </si>
  <si>
    <t>187,83</t>
  </si>
  <si>
    <t>170,04</t>
  </si>
  <si>
    <t>234,24</t>
  </si>
  <si>
    <t>305,11</t>
  </si>
  <si>
    <t>154,01</t>
  </si>
  <si>
    <t>204,31</t>
  </si>
  <si>
    <t>285,32</t>
  </si>
  <si>
    <t>114,94</t>
  </si>
  <si>
    <t>188,63</t>
  </si>
  <si>
    <t>272,55</t>
  </si>
  <si>
    <t>119,34</t>
  </si>
  <si>
    <t>108,39</t>
  </si>
  <si>
    <t>152,76</t>
  </si>
  <si>
    <t>265,01</t>
  </si>
  <si>
    <t>99,61</t>
  </si>
  <si>
    <t>101,54</t>
  </si>
  <si>
    <t>257,60</t>
  </si>
  <si>
    <t>128,81</t>
  </si>
  <si>
    <t>251,16</t>
  </si>
  <si>
    <t>84,19</t>
  </si>
  <si>
    <t>89,71</t>
  </si>
  <si>
    <t>106,06</t>
  </si>
  <si>
    <t>238,62</t>
  </si>
  <si>
    <t>69,51</t>
  </si>
  <si>
    <t>78,93</t>
  </si>
  <si>
    <t>402,51</t>
  </si>
  <si>
    <t>274,47</t>
  </si>
  <si>
    <t>193,49</t>
  </si>
  <si>
    <t>126,40</t>
  </si>
  <si>
    <t>110,88</t>
  </si>
  <si>
    <t>71,77</t>
  </si>
  <si>
    <t>119,06</t>
  </si>
  <si>
    <t>104,18</t>
  </si>
  <si>
    <t>96,41</t>
  </si>
  <si>
    <t>91,12</t>
  </si>
  <si>
    <t>42,74</t>
  </si>
  <si>
    <t>83,37</t>
  </si>
  <si>
    <t>40,55</t>
  </si>
  <si>
    <t>255,93</t>
  </si>
  <si>
    <t>218,30</t>
  </si>
  <si>
    <t>204,13</t>
  </si>
  <si>
    <t>247,29</t>
  </si>
  <si>
    <t>406,72</t>
  </si>
  <si>
    <t>225,24</t>
  </si>
  <si>
    <t>155,49</t>
  </si>
  <si>
    <t>257,40</t>
  </si>
  <si>
    <t>138,35</t>
  </si>
  <si>
    <t>107,63</t>
  </si>
  <si>
    <t>179,64</t>
  </si>
  <si>
    <t>293,64</t>
  </si>
  <si>
    <t>212,24</t>
  </si>
  <si>
    <t>228,97</t>
  </si>
  <si>
    <t>176,55</t>
  </si>
  <si>
    <t>138,63</t>
  </si>
  <si>
    <t>255,62</t>
  </si>
  <si>
    <t>565,18</t>
  </si>
  <si>
    <t>479,88</t>
  </si>
  <si>
    <t>305,86</t>
  </si>
  <si>
    <t>271,09</t>
  </si>
  <si>
    <t>232,30</t>
  </si>
  <si>
    <t>206,47</t>
  </si>
  <si>
    <t>190,26</t>
  </si>
  <si>
    <t>187,54</t>
  </si>
  <si>
    <t>139,34</t>
  </si>
  <si>
    <t>305,10</t>
  </si>
  <si>
    <t>184,67</t>
  </si>
  <si>
    <t>147,23</t>
  </si>
  <si>
    <t>275,31</t>
  </si>
  <si>
    <t>359,40</t>
  </si>
  <si>
    <t>194,81</t>
  </si>
  <si>
    <t>296,51</t>
  </si>
  <si>
    <t>189,01</t>
  </si>
  <si>
    <t>141,89</t>
  </si>
  <si>
    <t>385,65</t>
  </si>
  <si>
    <t>590,56</t>
  </si>
  <si>
    <t>508,72</t>
  </si>
  <si>
    <t>305,54</t>
  </si>
  <si>
    <t>271,81</t>
  </si>
  <si>
    <t>236,72</t>
  </si>
  <si>
    <t>209,68</t>
  </si>
  <si>
    <t>192,70</t>
  </si>
  <si>
    <t>563,63</t>
  </si>
  <si>
    <t>272,92</t>
  </si>
  <si>
    <t>204,93</t>
  </si>
  <si>
    <t>190,00</t>
  </si>
  <si>
    <t>645,22</t>
  </si>
  <si>
    <t>540,06</t>
  </si>
  <si>
    <t>305,71</t>
  </si>
  <si>
    <t>270,29</t>
  </si>
  <si>
    <t>233,14</t>
  </si>
  <si>
    <t>205,92</t>
  </si>
  <si>
    <t>190,73</t>
  </si>
  <si>
    <t>590,08</t>
  </si>
  <si>
    <t>490,61</t>
  </si>
  <si>
    <t>310,71</t>
  </si>
  <si>
    <t>231,79</t>
  </si>
  <si>
    <t>205,90</t>
  </si>
  <si>
    <t>190,36</t>
  </si>
  <si>
    <t>661,18</t>
  </si>
  <si>
    <t>301,19</t>
  </si>
  <si>
    <t>263,37</t>
  </si>
  <si>
    <t>228,15</t>
  </si>
  <si>
    <t>200,95</t>
  </si>
  <si>
    <t>185,76</t>
  </si>
  <si>
    <t>548,39</t>
  </si>
  <si>
    <t>460,02</t>
  </si>
  <si>
    <t>283,35</t>
  </si>
  <si>
    <t>252,73</t>
  </si>
  <si>
    <t>188,44</t>
  </si>
  <si>
    <t>173,98</t>
  </si>
  <si>
    <t>583,13</t>
  </si>
  <si>
    <t>499,54</t>
  </si>
  <si>
    <t>270,81</t>
  </si>
  <si>
    <t>241,65</t>
  </si>
  <si>
    <t>208,83</t>
  </si>
  <si>
    <t>183,77</t>
  </si>
  <si>
    <t>172,71</t>
  </si>
  <si>
    <t>3.585,86</t>
  </si>
  <si>
    <t>4.316,66</t>
  </si>
  <si>
    <t>4.533,29</t>
  </si>
  <si>
    <t>4.615,49</t>
  </si>
  <si>
    <t>5.186,35</t>
  </si>
  <si>
    <t>5.221,51</t>
  </si>
  <si>
    <t>5.046,96</t>
  </si>
  <si>
    <t>4.405,19</t>
  </si>
  <si>
    <t>187,10</t>
  </si>
  <si>
    <t>275,43</t>
  </si>
  <si>
    <t>178,89</t>
  </si>
  <si>
    <t>134,30</t>
  </si>
  <si>
    <t>325,03</t>
  </si>
  <si>
    <t>129,64</t>
  </si>
  <si>
    <t>10,90</t>
  </si>
  <si>
    <t>9,63</t>
  </si>
  <si>
    <t>9,35</t>
  </si>
  <si>
    <t>9,18</t>
  </si>
  <si>
    <t>1.018,28</t>
  </si>
  <si>
    <t>848,24</t>
  </si>
  <si>
    <t>974,79</t>
  </si>
  <si>
    <t>455,26</t>
  </si>
  <si>
    <t>506,57</t>
  </si>
  <si>
    <t>565,41</t>
  </si>
  <si>
    <t>660,32</t>
  </si>
  <si>
    <t>448,20</t>
  </si>
  <si>
    <t>500,06</t>
  </si>
  <si>
    <t>561,97</t>
  </si>
  <si>
    <t>663,41</t>
  </si>
  <si>
    <t>351,81</t>
  </si>
  <si>
    <t>391,96</t>
  </si>
  <si>
    <t>431,76</t>
  </si>
  <si>
    <t>447,92</t>
  </si>
  <si>
    <t>463,93</t>
  </si>
  <si>
    <t>533,86</t>
  </si>
  <si>
    <t>346,42</t>
  </si>
  <si>
    <t>383,30</t>
  </si>
  <si>
    <t>415,48</t>
  </si>
  <si>
    <t>438,88</t>
  </si>
  <si>
    <t>454,93</t>
  </si>
  <si>
    <t>522,51</t>
  </si>
  <si>
    <t>421,56</t>
  </si>
  <si>
    <t>457,30</t>
  </si>
  <si>
    <t>663,11</t>
  </si>
  <si>
    <t>766,65</t>
  </si>
  <si>
    <t>560,33</t>
  </si>
  <si>
    <t>569,54</t>
  </si>
  <si>
    <t>541,74</t>
  </si>
  <si>
    <t>564,71</t>
  </si>
  <si>
    <t>547,92</t>
  </si>
  <si>
    <t>598,92</t>
  </si>
  <si>
    <t>569,68</t>
  </si>
  <si>
    <t>551,33</t>
  </si>
  <si>
    <t>624,84</t>
  </si>
  <si>
    <t>575,76</t>
  </si>
  <si>
    <t>582,90</t>
  </si>
  <si>
    <t>556,58</t>
  </si>
  <si>
    <t>481,16</t>
  </si>
  <si>
    <t>525,23</t>
  </si>
  <si>
    <t>540,94</t>
  </si>
  <si>
    <t>626,01</t>
  </si>
  <si>
    <t>437,17</t>
  </si>
  <si>
    <t>472,79</t>
  </si>
  <si>
    <t>509,00</t>
  </si>
  <si>
    <t>535,97</t>
  </si>
  <si>
    <t>565,35</t>
  </si>
  <si>
    <t>623,36</t>
  </si>
  <si>
    <t>513,35</t>
  </si>
  <si>
    <t>546,62</t>
  </si>
  <si>
    <t>558,89</t>
  </si>
  <si>
    <t>605,55</t>
  </si>
  <si>
    <t>556,14</t>
  </si>
  <si>
    <t>874,08</t>
  </si>
  <si>
    <t>346,11</t>
  </si>
  <si>
    <t>584,09</t>
  </si>
  <si>
    <t>545,97</t>
  </si>
  <si>
    <t>570,18</t>
  </si>
  <si>
    <t>547,01</t>
  </si>
  <si>
    <t>938,95</t>
  </si>
  <si>
    <t>741,00</t>
  </si>
  <si>
    <t>827,84</t>
  </si>
  <si>
    <t>691,65</t>
  </si>
  <si>
    <t>748,92</t>
  </si>
  <si>
    <t>614,94</t>
  </si>
  <si>
    <t>894,69</t>
  </si>
  <si>
    <t>1.230,44</t>
  </si>
  <si>
    <t>567,04</t>
  </si>
  <si>
    <t>552,40</t>
  </si>
  <si>
    <t>623,63</t>
  </si>
  <si>
    <t>1.017,83</t>
  </si>
  <si>
    <t>733,59</t>
  </si>
  <si>
    <t>178,77</t>
  </si>
  <si>
    <t>921,57</t>
  </si>
  <si>
    <t>705,42</t>
  </si>
  <si>
    <t>111,91</t>
  </si>
  <si>
    <t>107,02</t>
  </si>
  <si>
    <t>121,56</t>
  </si>
  <si>
    <t>122,18</t>
  </si>
  <si>
    <t>47,88</t>
  </si>
  <si>
    <t>48,66</t>
  </si>
  <si>
    <t>54,72</t>
  </si>
  <si>
    <t>104,64</t>
  </si>
  <si>
    <t>116,94</t>
  </si>
  <si>
    <t>39,51</t>
  </si>
  <si>
    <t>74,40</t>
  </si>
  <si>
    <t>38,02</t>
  </si>
  <si>
    <t>3.664,07</t>
  </si>
  <si>
    <t>3.203,81</t>
  </si>
  <si>
    <t>2.604,62</t>
  </si>
  <si>
    <t>1.529,20</t>
  </si>
  <si>
    <t>3.427,09</t>
  </si>
  <si>
    <t>5.220,15</t>
  </si>
  <si>
    <t>3.025,25</t>
  </si>
  <si>
    <t>2.090,01</t>
  </si>
  <si>
    <t>137,72</t>
  </si>
  <si>
    <t>104,95</t>
  </si>
  <si>
    <t>95,74</t>
  </si>
  <si>
    <t>132,09</t>
  </si>
  <si>
    <t>118,14</t>
  </si>
  <si>
    <t>111,12</t>
  </si>
  <si>
    <t>147,00</t>
  </si>
  <si>
    <t>135,79</t>
  </si>
  <si>
    <t>130,11</t>
  </si>
  <si>
    <t>154,45</t>
  </si>
  <si>
    <t>648,45</t>
  </si>
  <si>
    <t>657,87</t>
  </si>
  <si>
    <t>667,30</t>
  </si>
  <si>
    <t>676,73</t>
  </si>
  <si>
    <t>695,57</t>
  </si>
  <si>
    <t>93,95</t>
  </si>
  <si>
    <t>112,37</t>
  </si>
  <si>
    <t>160,45</t>
  </si>
  <si>
    <t>218,32</t>
  </si>
  <si>
    <t>290,27</t>
  </si>
  <si>
    <t>85,42</t>
  </si>
  <si>
    <t>556,34</t>
  </si>
  <si>
    <t>385,39</t>
  </si>
  <si>
    <t>487,14</t>
  </si>
  <si>
    <t>611,60</t>
  </si>
  <si>
    <t>1.642,10</t>
  </si>
  <si>
    <t>1.304,34</t>
  </si>
  <si>
    <t>1.144,05</t>
  </si>
  <si>
    <t>709,26</t>
  </si>
  <si>
    <t>524,93</t>
  </si>
  <si>
    <t>497,93</t>
  </si>
  <si>
    <t>1.438,93</t>
  </si>
  <si>
    <t>41,26</t>
  </si>
  <si>
    <t>56,88</t>
  </si>
  <si>
    <t>31,37</t>
  </si>
  <si>
    <t>2.184,56</t>
  </si>
  <si>
    <t>3.837,85</t>
  </si>
  <si>
    <t>2.964,09</t>
  </si>
  <si>
    <t>3.220,25</t>
  </si>
  <si>
    <t>2.574,32</t>
  </si>
  <si>
    <t>2.467,20</t>
  </si>
  <si>
    <t>3.917,38</t>
  </si>
  <si>
    <t>2.403,37</t>
  </si>
  <si>
    <t>47,55</t>
  </si>
  <si>
    <t>55,54</t>
  </si>
  <si>
    <t>108,55</t>
  </si>
  <si>
    <t>202,81</t>
  </si>
  <si>
    <t>125,81</t>
  </si>
  <si>
    <t>50,12</t>
  </si>
  <si>
    <t>37,85</t>
  </si>
  <si>
    <t>51,76</t>
  </si>
  <si>
    <t>87,96</t>
  </si>
  <si>
    <t>101,89</t>
  </si>
  <si>
    <t>66,87</t>
  </si>
  <si>
    <t>14,55</t>
  </si>
  <si>
    <t>21,73</t>
  </si>
  <si>
    <t>16,29</t>
  </si>
  <si>
    <t>22,09</t>
  </si>
  <si>
    <t>102,78</t>
  </si>
  <si>
    <t>9,23</t>
  </si>
  <si>
    <t>24,92</t>
  </si>
  <si>
    <t>25,66</t>
  </si>
  <si>
    <t>28,53</t>
  </si>
  <si>
    <t>34,92</t>
  </si>
  <si>
    <t>64,32</t>
  </si>
  <si>
    <t>36,49</t>
  </si>
  <si>
    <t>61,65</t>
  </si>
  <si>
    <t>106,54</t>
  </si>
  <si>
    <t>27,25</t>
  </si>
  <si>
    <t>24,80</t>
  </si>
  <si>
    <t>37,61</t>
  </si>
  <si>
    <t>75,17</t>
  </si>
  <si>
    <t>97,11</t>
  </si>
  <si>
    <t>126,04</t>
  </si>
  <si>
    <t>152,44</t>
  </si>
  <si>
    <t>186,74</t>
  </si>
  <si>
    <t>319,27</t>
  </si>
  <si>
    <t>24,66</t>
  </si>
  <si>
    <t>26,12</t>
  </si>
  <si>
    <t>42,03</t>
  </si>
  <si>
    <t>42,99</t>
  </si>
  <si>
    <t>59,62</t>
  </si>
  <si>
    <t>32,14</t>
  </si>
  <si>
    <t>46,01</t>
  </si>
  <si>
    <t>43,88</t>
  </si>
  <si>
    <t>46,38</t>
  </si>
  <si>
    <t>64,33</t>
  </si>
  <si>
    <t>168,49</t>
  </si>
  <si>
    <t>324,89</t>
  </si>
  <si>
    <t>956,58</t>
  </si>
  <si>
    <t>177,45</t>
  </si>
  <si>
    <t>279,95</t>
  </si>
  <si>
    <t>539,80</t>
  </si>
  <si>
    <t>731,03</t>
  </si>
  <si>
    <t>820,58</t>
  </si>
  <si>
    <t>209,26</t>
  </si>
  <si>
    <t>390,33</t>
  </si>
  <si>
    <t>540,42</t>
  </si>
  <si>
    <t>589,60</t>
  </si>
  <si>
    <t>16,80</t>
  </si>
  <si>
    <t>70,78</t>
  </si>
  <si>
    <t>82,45</t>
  </si>
  <si>
    <t>78,94</t>
  </si>
  <si>
    <t>98,75</t>
  </si>
  <si>
    <t>109,31</t>
  </si>
  <si>
    <t>4.120,09</t>
  </si>
  <si>
    <t>7.935,41</t>
  </si>
  <si>
    <t>10.580,54</t>
  </si>
  <si>
    <t>2.474,27</t>
  </si>
  <si>
    <t>527,41</t>
  </si>
  <si>
    <t>92,95</t>
  </si>
  <si>
    <t>64,34</t>
  </si>
  <si>
    <t>728,19</t>
  </si>
  <si>
    <t>764,47</t>
  </si>
  <si>
    <t>879,68</t>
  </si>
  <si>
    <t>1.267,29</t>
  </si>
  <si>
    <t>1.801,40</t>
  </si>
  <si>
    <t>728,74</t>
  </si>
  <si>
    <t>31,23</t>
  </si>
  <si>
    <t>79,68</t>
  </si>
  <si>
    <t>101,98</t>
  </si>
  <si>
    <t>176,35</t>
  </si>
  <si>
    <t>475,32</t>
  </si>
  <si>
    <t>708,98</t>
  </si>
  <si>
    <t>1.127,77</t>
  </si>
  <si>
    <t>1.507,87</t>
  </si>
  <si>
    <t>2.411,97</t>
  </si>
  <si>
    <t>5.030,64</t>
  </si>
  <si>
    <t>285,33</t>
  </si>
  <si>
    <t>1.030,16</t>
  </si>
  <si>
    <t>124,30</t>
  </si>
  <si>
    <t>187,84</t>
  </si>
  <si>
    <t>30,96</t>
  </si>
  <si>
    <t>29,09</t>
  </si>
  <si>
    <t>56,39</t>
  </si>
  <si>
    <t>39,68</t>
  </si>
  <si>
    <t>54,53</t>
  </si>
  <si>
    <t>72,57</t>
  </si>
  <si>
    <t>81,89</t>
  </si>
  <si>
    <t>65,13</t>
  </si>
  <si>
    <t>57,74</t>
  </si>
  <si>
    <t>67,06</t>
  </si>
  <si>
    <t>79,96</t>
  </si>
  <si>
    <t>105,78</t>
  </si>
  <si>
    <t>76,14</t>
  </si>
  <si>
    <t>90,88</t>
  </si>
  <si>
    <t>112,36</t>
  </si>
  <si>
    <t>45,93</t>
  </si>
  <si>
    <t>55,25</t>
  </si>
  <si>
    <t>53,82</t>
  </si>
  <si>
    <t>104,22</t>
  </si>
  <si>
    <t>29,64</t>
  </si>
  <si>
    <t>42,89</t>
  </si>
  <si>
    <t>52,21</t>
  </si>
  <si>
    <t>27,74</t>
  </si>
  <si>
    <t>25,96</t>
  </si>
  <si>
    <t>43,07</t>
  </si>
  <si>
    <t>75,91</t>
  </si>
  <si>
    <t>93,03</t>
  </si>
  <si>
    <t>83,08</t>
  </si>
  <si>
    <t>97,82</t>
  </si>
  <si>
    <t>122,80</t>
  </si>
  <si>
    <t>55,04</t>
  </si>
  <si>
    <t>79,19</t>
  </si>
  <si>
    <t>73,10</t>
  </si>
  <si>
    <t>77,26</t>
  </si>
  <si>
    <t>78,61</t>
  </si>
  <si>
    <t>80,54</t>
  </si>
  <si>
    <t>144,73</t>
  </si>
  <si>
    <t>189,19</t>
  </si>
  <si>
    <t>345,88</t>
  </si>
  <si>
    <t>115,68</t>
  </si>
  <si>
    <t>168,85</t>
  </si>
  <si>
    <t>150,39</t>
  </si>
  <si>
    <t>122,87</t>
  </si>
  <si>
    <t>84,76</t>
  </si>
  <si>
    <t>79,98</t>
  </si>
  <si>
    <t>59,45</t>
  </si>
  <si>
    <t>65,99</t>
  </si>
  <si>
    <t>278,28</t>
  </si>
  <si>
    <t>378,38</t>
  </si>
  <si>
    <t>67,54</t>
  </si>
  <si>
    <t>113,26</t>
  </si>
  <si>
    <t>79,13</t>
  </si>
  <si>
    <t>56,83</t>
  </si>
  <si>
    <t>1.522,65</t>
  </si>
  <si>
    <t>1.620,77</t>
  </si>
  <si>
    <t>1.648,38</t>
  </si>
  <si>
    <t>1.804,83</t>
  </si>
  <si>
    <t>1.502,64</t>
  </si>
  <si>
    <t>1.600,76</t>
  </si>
  <si>
    <t>1.628,37</t>
  </si>
  <si>
    <t>1.784,82</t>
  </si>
  <si>
    <t>1.797,36</t>
  </si>
  <si>
    <t>1.945,88</t>
  </si>
  <si>
    <t>1.987,67</t>
  </si>
  <si>
    <t>2.202,31</t>
  </si>
  <si>
    <t>1.785,22</t>
  </si>
  <si>
    <t>1.933,74</t>
  </si>
  <si>
    <t>1.975,53</t>
  </si>
  <si>
    <t>2.190,17</t>
  </si>
  <si>
    <t>1.912,35</t>
  </si>
  <si>
    <t>2.110,38</t>
  </si>
  <si>
    <t>2.166,10</t>
  </si>
  <si>
    <t>2.437,91</t>
  </si>
  <si>
    <t>2.043,93</t>
  </si>
  <si>
    <t>2.241,96</t>
  </si>
  <si>
    <t>2.297,68</t>
  </si>
  <si>
    <t>2.569,49</t>
  </si>
  <si>
    <t>849,57</t>
  </si>
  <si>
    <t>967,32</t>
  </si>
  <si>
    <t>1.000,45</t>
  </si>
  <si>
    <t>1.136,41</t>
  </si>
  <si>
    <t>829,56</t>
  </si>
  <si>
    <t>947,31</t>
  </si>
  <si>
    <t>980,44</t>
  </si>
  <si>
    <t>1.116,40</t>
  </si>
  <si>
    <t>1.139,37</t>
  </si>
  <si>
    <t>1.315,99</t>
  </si>
  <si>
    <t>1.365,68</t>
  </si>
  <si>
    <t>1.569,62</t>
  </si>
  <si>
    <t>1.127,23</t>
  </si>
  <si>
    <t>1.303,85</t>
  </si>
  <si>
    <t>1.353,54</t>
  </si>
  <si>
    <t>1.557,48</t>
  </si>
  <si>
    <t>1.271,04</t>
  </si>
  <si>
    <t>1.506,53</t>
  </si>
  <si>
    <t>1.572,79</t>
  </si>
  <si>
    <t>1.844,71</t>
  </si>
  <si>
    <t>1.402,62</t>
  </si>
  <si>
    <t>1.638,11</t>
  </si>
  <si>
    <t>1.704,37</t>
  </si>
  <si>
    <t>1.976,29</t>
  </si>
  <si>
    <t>142,72</t>
  </si>
  <si>
    <t>33,28</t>
  </si>
  <si>
    <t>58,58</t>
  </si>
  <si>
    <t>94,98</t>
  </si>
  <si>
    <t>26,38</t>
  </si>
  <si>
    <t>107,74</t>
  </si>
  <si>
    <t>34,30</t>
  </si>
  <si>
    <t>92,02</t>
  </si>
  <si>
    <t>204,49</t>
  </si>
  <si>
    <t>317,82</t>
  </si>
  <si>
    <t>152,06</t>
  </si>
  <si>
    <t>179,06</t>
  </si>
  <si>
    <t>80,07</t>
  </si>
  <si>
    <t>35,60</t>
  </si>
  <si>
    <t>109,88</t>
  </si>
  <si>
    <t>165,44</t>
  </si>
  <si>
    <t>160,28</t>
  </si>
  <si>
    <t>60,73</t>
  </si>
  <si>
    <t>599,64</t>
  </si>
  <si>
    <t>318,63</t>
  </si>
  <si>
    <t>298,89</t>
  </si>
  <si>
    <t>485,79</t>
  </si>
  <si>
    <t>529,42</t>
  </si>
  <si>
    <t>622,38</t>
  </si>
  <si>
    <t>813,51</t>
  </si>
  <si>
    <t>932,39</t>
  </si>
  <si>
    <t>1.493,56</t>
  </si>
  <si>
    <t>126,33</t>
  </si>
  <si>
    <t>822,41</t>
  </si>
  <si>
    <t>457,90</t>
  </si>
  <si>
    <t>238,65</t>
  </si>
  <si>
    <t>509,01</t>
  </si>
  <si>
    <t>557,73</t>
  </si>
  <si>
    <t>614,82</t>
  </si>
  <si>
    <t>581,86</t>
  </si>
  <si>
    <t>684,83</t>
  </si>
  <si>
    <t>607,86</t>
  </si>
  <si>
    <t>669,73</t>
  </si>
  <si>
    <t>658,27</t>
  </si>
  <si>
    <t>756,80</t>
  </si>
  <si>
    <t>710,62</t>
  </si>
  <si>
    <t>787,23</t>
  </si>
  <si>
    <t>790,07</t>
  </si>
  <si>
    <t>865,87</t>
  </si>
  <si>
    <t>783,01</t>
  </si>
  <si>
    <t>845,82</t>
  </si>
  <si>
    <t>838,80</t>
  </si>
  <si>
    <t>945,18</t>
  </si>
  <si>
    <t>1.006,23</t>
  </si>
  <si>
    <t>1.149,65</t>
  </si>
  <si>
    <t>1.166,64</t>
  </si>
  <si>
    <t>1.284,89</t>
  </si>
  <si>
    <t>517,84</t>
  </si>
  <si>
    <t>615,11</t>
  </si>
  <si>
    <t>776,60</t>
  </si>
  <si>
    <t>978,06</t>
  </si>
  <si>
    <t>1.497,34</t>
  </si>
  <si>
    <t>654,08</t>
  </si>
  <si>
    <t>1.027,55</t>
  </si>
  <si>
    <t>1.560,54</t>
  </si>
  <si>
    <t>672,67</t>
  </si>
  <si>
    <t>1.051,97</t>
  </si>
  <si>
    <t>1.594,38</t>
  </si>
  <si>
    <t>691,17</t>
  </si>
  <si>
    <t>861,99</t>
  </si>
  <si>
    <t>1.075,96</t>
  </si>
  <si>
    <t>1.627,50</t>
  </si>
  <si>
    <t>903,93</t>
  </si>
  <si>
    <t>1.123,61</t>
  </si>
  <si>
    <t>1.697,27</t>
  </si>
  <si>
    <t>1.171,13</t>
  </si>
  <si>
    <t>1.770,61</t>
  </si>
  <si>
    <t>606,59</t>
  </si>
  <si>
    <t>3.535,19</t>
  </si>
  <si>
    <t>4.034,77</t>
  </si>
  <si>
    <t>2.617,77</t>
  </si>
  <si>
    <t>2.830,41</t>
  </si>
  <si>
    <t>348,79</t>
  </si>
  <si>
    <t>367,25</t>
  </si>
  <si>
    <t>109,95</t>
  </si>
  <si>
    <t>117,16</t>
  </si>
  <si>
    <t>140,03</t>
  </si>
  <si>
    <t>9.955,42</t>
  </si>
  <si>
    <t>11.068,13</t>
  </si>
  <si>
    <t>14.168,15</t>
  </si>
  <si>
    <t>17.389,04</t>
  </si>
  <si>
    <t>21.782,14</t>
  </si>
  <si>
    <t>30.351,75</t>
  </si>
  <si>
    <t>35.327,26</t>
  </si>
  <si>
    <t>110,91</t>
  </si>
  <si>
    <t>57.121,68</t>
  </si>
  <si>
    <t>78.222,20</t>
  </si>
  <si>
    <t>109.325,24</t>
  </si>
  <si>
    <t>397,67</t>
  </si>
  <si>
    <t>156,61</t>
  </si>
  <si>
    <t>201,83</t>
  </si>
  <si>
    <t>154,31</t>
  </si>
  <si>
    <t>345,32</t>
  </si>
  <si>
    <t>135,56</t>
  </si>
  <si>
    <t>155,77</t>
  </si>
  <si>
    <t>368,35</t>
  </si>
  <si>
    <t>66,61</t>
  </si>
  <si>
    <t>86,92</t>
  </si>
  <si>
    <t>143,02</t>
  </si>
  <si>
    <t>58,29</t>
  </si>
  <si>
    <t>76,77</t>
  </si>
  <si>
    <t>109,74</t>
  </si>
  <si>
    <t>98,19</t>
  </si>
  <si>
    <t>146,55</t>
  </si>
  <si>
    <t>123,36</t>
  </si>
  <si>
    <t>173,19</t>
  </si>
  <si>
    <t>144,88</t>
  </si>
  <si>
    <t>3.387,09</t>
  </si>
  <si>
    <t>838,57</t>
  </si>
  <si>
    <t>1.686,63</t>
  </si>
  <si>
    <t>205,05</t>
  </si>
  <si>
    <t>589,19</t>
  </si>
  <si>
    <t>636,00</t>
  </si>
  <si>
    <t>199,19</t>
  </si>
  <si>
    <t>269,39</t>
  </si>
  <si>
    <t>308,39</t>
  </si>
  <si>
    <t>2.032,73</t>
  </si>
  <si>
    <t>441,34</t>
  </si>
  <si>
    <t>560,38</t>
  </si>
  <si>
    <t>327,18</t>
  </si>
  <si>
    <t>3.422,83</t>
  </si>
  <si>
    <t>21,79</t>
  </si>
  <si>
    <t>62,23</t>
  </si>
  <si>
    <t>142,05</t>
  </si>
  <si>
    <t>5,11</t>
  </si>
  <si>
    <t>10,08</t>
  </si>
  <si>
    <t>4,19</t>
  </si>
  <si>
    <t>638,89</t>
  </si>
  <si>
    <t>139,49</t>
  </si>
  <si>
    <t>252,84</t>
  </si>
  <si>
    <t>559,52</t>
  </si>
  <si>
    <t>584,04</t>
  </si>
  <si>
    <t>400,34</t>
  </si>
  <si>
    <t>966,94</t>
  </si>
  <si>
    <t>2.118,51</t>
  </si>
  <si>
    <t>1.681,15</t>
  </si>
  <si>
    <t>1.829,06</t>
  </si>
  <si>
    <t>2.346,00</t>
  </si>
  <si>
    <t>1.925,90</t>
  </si>
  <si>
    <t>2.065,49</t>
  </si>
  <si>
    <t>3.388,70</t>
  </si>
  <si>
    <t>2.687,07</t>
  </si>
  <si>
    <t>2.970,02</t>
  </si>
  <si>
    <t>4.602,47</t>
  </si>
  <si>
    <t>3.455,39</t>
  </si>
  <si>
    <t>3.860,11</t>
  </si>
  <si>
    <t>8.519,65</t>
  </si>
  <si>
    <t>4.898,49</t>
  </si>
  <si>
    <t>9.517,90</t>
  </si>
  <si>
    <t>5.162,65</t>
  </si>
  <si>
    <t>5.301,25</t>
  </si>
  <si>
    <t>10.733,90</t>
  </si>
  <si>
    <t>6.765,68</t>
  </si>
  <si>
    <t>14.944,83</t>
  </si>
  <si>
    <t>8.447,72</t>
  </si>
  <si>
    <t>17.986,01</t>
  </si>
  <si>
    <t>9.416,86</t>
  </si>
  <si>
    <t>5.350,90</t>
  </si>
  <si>
    <t>6.338,06</t>
  </si>
  <si>
    <t>6.562,54</t>
  </si>
  <si>
    <t>6.809,15</t>
  </si>
  <si>
    <t>9.625,49</t>
  </si>
  <si>
    <t>9.939,09</t>
  </si>
  <si>
    <t>10.293,05</t>
  </si>
  <si>
    <t>11.767,97</t>
  </si>
  <si>
    <t>11.707,75</t>
  </si>
  <si>
    <t>12.278,20</t>
  </si>
  <si>
    <t>22.616,92</t>
  </si>
  <si>
    <t>28.887,29</t>
  </si>
  <si>
    <t>20,70</t>
  </si>
  <si>
    <t>68,60</t>
  </si>
  <si>
    <t>82,41</t>
  </si>
  <si>
    <t>9.093,52</t>
  </si>
  <si>
    <t>16.613,53</t>
  </si>
  <si>
    <t>748,97</t>
  </si>
  <si>
    <t>1.381,61</t>
  </si>
  <si>
    <t>4.297,75</t>
  </si>
  <si>
    <t>3.129,50</t>
  </si>
  <si>
    <t>54,76</t>
  </si>
  <si>
    <t>3.007,79</t>
  </si>
  <si>
    <t>31,33</t>
  </si>
  <si>
    <t>1.569,27</t>
  </si>
  <si>
    <t>44,68</t>
  </si>
  <si>
    <t>78,28</t>
  </si>
  <si>
    <t>31,45</t>
  </si>
  <si>
    <t>39,18</t>
  </si>
  <si>
    <t>43,79</t>
  </si>
  <si>
    <t>29,63</t>
  </si>
  <si>
    <t>65,64</t>
  </si>
  <si>
    <t>240,91</t>
  </si>
  <si>
    <t>25,93</t>
  </si>
  <si>
    <t>53,81</t>
  </si>
  <si>
    <t>52,57</t>
  </si>
  <si>
    <t>35,69</t>
  </si>
  <si>
    <t>56,56</t>
  </si>
  <si>
    <t>108,49</t>
  </si>
  <si>
    <t>50,95</t>
  </si>
  <si>
    <t>100,01</t>
  </si>
  <si>
    <t>134,46</t>
  </si>
  <si>
    <t>194,24</t>
  </si>
  <si>
    <t>272,48</t>
  </si>
  <si>
    <t>153,97</t>
  </si>
  <si>
    <t>172,77</t>
  </si>
  <si>
    <t>230,81</t>
  </si>
  <si>
    <t>283,56</t>
  </si>
  <si>
    <t>372,44</t>
  </si>
  <si>
    <t>453,19</t>
  </si>
  <si>
    <t>38,08</t>
  </si>
  <si>
    <t>61,06</t>
  </si>
  <si>
    <t>163,73</t>
  </si>
  <si>
    <t>182,84</t>
  </si>
  <si>
    <t>51,47</t>
  </si>
  <si>
    <t>107,46</t>
  </si>
  <si>
    <t>183,58</t>
  </si>
  <si>
    <t>210,98</t>
  </si>
  <si>
    <t>96,66</t>
  </si>
  <si>
    <t>118,59</t>
  </si>
  <si>
    <t>155,79</t>
  </si>
  <si>
    <t>154,10</t>
  </si>
  <si>
    <t>231,97</t>
  </si>
  <si>
    <t>108,94</t>
  </si>
  <si>
    <t>130,96</t>
  </si>
  <si>
    <t>168,28</t>
  </si>
  <si>
    <t>71,25</t>
  </si>
  <si>
    <t>95,20</t>
  </si>
  <si>
    <t>128,64</t>
  </si>
  <si>
    <t>67,59</t>
  </si>
  <si>
    <t>93,75</t>
  </si>
  <si>
    <t>115,07</t>
  </si>
  <si>
    <t>151,75</t>
  </si>
  <si>
    <t>109,27</t>
  </si>
  <si>
    <t>133,22</t>
  </si>
  <si>
    <t>210,08</t>
  </si>
  <si>
    <t>120,85</t>
  </si>
  <si>
    <t>157,52</t>
  </si>
  <si>
    <t>53,86</t>
  </si>
  <si>
    <t>77,18</t>
  </si>
  <si>
    <t>108,50</t>
  </si>
  <si>
    <t>126,57</t>
  </si>
  <si>
    <t>177,70</t>
  </si>
  <si>
    <t>214,24</t>
  </si>
  <si>
    <t>388,63</t>
  </si>
  <si>
    <t>552,68</t>
  </si>
  <si>
    <t>64,25</t>
  </si>
  <si>
    <t>127,33</t>
  </si>
  <si>
    <t>55,59</t>
  </si>
  <si>
    <t>104,00</t>
  </si>
  <si>
    <t>273,45</t>
  </si>
  <si>
    <t>490,41</t>
  </si>
  <si>
    <t>104,69</t>
  </si>
  <si>
    <t>49,95</t>
  </si>
  <si>
    <t>34,48</t>
  </si>
  <si>
    <t>45,58</t>
  </si>
  <si>
    <t>19,78</t>
  </si>
  <si>
    <t>74,61</t>
  </si>
  <si>
    <t>120,57</t>
  </si>
  <si>
    <t>175,24</t>
  </si>
  <si>
    <t>33,02</t>
  </si>
  <si>
    <t>67,67</t>
  </si>
  <si>
    <t>111,86</t>
  </si>
  <si>
    <t>150,45</t>
  </si>
  <si>
    <t>340,58</t>
  </si>
  <si>
    <t>57,87</t>
  </si>
  <si>
    <t>77,83</t>
  </si>
  <si>
    <t>117,87</t>
  </si>
  <si>
    <t>167,65</t>
  </si>
  <si>
    <t>67,25</t>
  </si>
  <si>
    <t>106,11</t>
  </si>
  <si>
    <t>147,53</t>
  </si>
  <si>
    <t>234,49</t>
  </si>
  <si>
    <t>310,11</t>
  </si>
  <si>
    <t>76,92</t>
  </si>
  <si>
    <t>51,15</t>
  </si>
  <si>
    <t>78,29</t>
  </si>
  <si>
    <t>99,66</t>
  </si>
  <si>
    <t>149,70</t>
  </si>
  <si>
    <t>195,71</t>
  </si>
  <si>
    <t>130,07</t>
  </si>
  <si>
    <t>187,27</t>
  </si>
  <si>
    <t>227,32</t>
  </si>
  <si>
    <t>314,17</t>
  </si>
  <si>
    <t>406,98</t>
  </si>
  <si>
    <t>63,39</t>
  </si>
  <si>
    <t>99,87</t>
  </si>
  <si>
    <t>75,69</t>
  </si>
  <si>
    <t>121,02</t>
  </si>
  <si>
    <t>53,51</t>
  </si>
  <si>
    <t>66,38</t>
  </si>
  <si>
    <t>781,06</t>
  </si>
  <si>
    <t>51,13</t>
  </si>
  <si>
    <t>51,71</t>
  </si>
  <si>
    <t>27,46</t>
  </si>
  <si>
    <t>48,23</t>
  </si>
  <si>
    <t>222,95</t>
  </si>
  <si>
    <t>433,88</t>
  </si>
  <si>
    <t>238,36</t>
  </si>
  <si>
    <t>197,37</t>
  </si>
  <si>
    <t>329,23</t>
  </si>
  <si>
    <t>424,79</t>
  </si>
  <si>
    <t>440,57</t>
  </si>
  <si>
    <t>216,15</t>
  </si>
  <si>
    <t>245,05</t>
  </si>
  <si>
    <t>204,06</t>
  </si>
  <si>
    <t>339,28</t>
  </si>
  <si>
    <t>83,88</t>
  </si>
  <si>
    <t>98,14</t>
  </si>
  <si>
    <t>123,57</t>
  </si>
  <si>
    <t>77,95</t>
  </si>
  <si>
    <t>95,37</t>
  </si>
  <si>
    <t>73,18</t>
  </si>
  <si>
    <t>198,75</t>
  </si>
  <si>
    <t>29,44</t>
  </si>
  <si>
    <t>12,80</t>
  </si>
  <si>
    <t>16,81</t>
  </si>
  <si>
    <t>6,46</t>
  </si>
  <si>
    <t>27,09</t>
  </si>
  <si>
    <t>25,04</t>
  </si>
  <si>
    <t>89,70</t>
  </si>
  <si>
    <t>75,35</t>
  </si>
  <si>
    <t>133,66</t>
  </si>
  <si>
    <t>109,60</t>
  </si>
  <si>
    <t>94,64</t>
  </si>
  <si>
    <t>41,94</t>
  </si>
  <si>
    <t>40,52</t>
  </si>
  <si>
    <t>44,38</t>
  </si>
  <si>
    <t>9,49</t>
  </si>
  <si>
    <t>37,69</t>
  </si>
  <si>
    <t>36,84</t>
  </si>
  <si>
    <t>17,06</t>
  </si>
  <si>
    <t>60,15</t>
  </si>
  <si>
    <t>50,65</t>
  </si>
  <si>
    <t>74,64</t>
  </si>
  <si>
    <t>168,91</t>
  </si>
  <si>
    <t>36,87</t>
  </si>
  <si>
    <t>46,54</t>
  </si>
  <si>
    <t>47,67</t>
  </si>
  <si>
    <t>48,85</t>
  </si>
  <si>
    <t>142,06</t>
  </si>
  <si>
    <t>138,45</t>
  </si>
  <si>
    <t>170,15</t>
  </si>
  <si>
    <t>24,89</t>
  </si>
  <si>
    <t>90,15</t>
  </si>
  <si>
    <t>176,63</t>
  </si>
  <si>
    <t>208,60</t>
  </si>
  <si>
    <t>114,88</t>
  </si>
  <si>
    <t>132,60</t>
  </si>
  <si>
    <t>17,51</t>
  </si>
  <si>
    <t>35,86</t>
  </si>
  <si>
    <t>22,80</t>
  </si>
  <si>
    <t>34,20</t>
  </si>
  <si>
    <t>32,90</t>
  </si>
  <si>
    <t>78,24</t>
  </si>
  <si>
    <t>83,06</t>
  </si>
  <si>
    <t>130,41</t>
  </si>
  <si>
    <t>95,76</t>
  </si>
  <si>
    <t>48,79</t>
  </si>
  <si>
    <t>56,79</t>
  </si>
  <si>
    <t>111,25</t>
  </si>
  <si>
    <t>85,74</t>
  </si>
  <si>
    <t>285,79</t>
  </si>
  <si>
    <t>208,94</t>
  </si>
  <si>
    <t>52,69</t>
  </si>
  <si>
    <t>62,67</t>
  </si>
  <si>
    <t>59,44</t>
  </si>
  <si>
    <t>27,13</t>
  </si>
  <si>
    <t>46,65</t>
  </si>
  <si>
    <t>24,61</t>
  </si>
  <si>
    <t>34,23</t>
  </si>
  <si>
    <t>48,01</t>
  </si>
  <si>
    <t>95,69</t>
  </si>
  <si>
    <t>17,68</t>
  </si>
  <si>
    <t>28,38</t>
  </si>
  <si>
    <t>170,41</t>
  </si>
  <si>
    <t>164,63</t>
  </si>
  <si>
    <t>201,78</t>
  </si>
  <si>
    <t>237,70</t>
  </si>
  <si>
    <t>22,16</t>
  </si>
  <si>
    <t>31,76</t>
  </si>
  <si>
    <t>88,29</t>
  </si>
  <si>
    <t>31,16</t>
  </si>
  <si>
    <t>44,94</t>
  </si>
  <si>
    <t>136,03</t>
  </si>
  <si>
    <t>41,04</t>
  </si>
  <si>
    <t>48,19</t>
  </si>
  <si>
    <t>47,98</t>
  </si>
  <si>
    <t>213,70</t>
  </si>
  <si>
    <t>143,62</t>
  </si>
  <si>
    <t>186,52</t>
  </si>
  <si>
    <t>194,35</t>
  </si>
  <si>
    <t>283,16</t>
  </si>
  <si>
    <t>54,96</t>
  </si>
  <si>
    <t>69,11</t>
  </si>
  <si>
    <t>274,40</t>
  </si>
  <si>
    <t>51,55</t>
  </si>
  <si>
    <t>91,77</t>
  </si>
  <si>
    <t>113,45</t>
  </si>
  <si>
    <t>119,43</t>
  </si>
  <si>
    <t>62,06</t>
  </si>
  <si>
    <t>23,84</t>
  </si>
  <si>
    <t>73,48</t>
  </si>
  <si>
    <t>347,40</t>
  </si>
  <si>
    <t>64,64</t>
  </si>
  <si>
    <t>179,37</t>
  </si>
  <si>
    <t>35,47</t>
  </si>
  <si>
    <t>91,18</t>
  </si>
  <si>
    <t>427,44</t>
  </si>
  <si>
    <t>32,33</t>
  </si>
  <si>
    <t>15,86</t>
  </si>
  <si>
    <t>97,74</t>
  </si>
  <si>
    <t>136,44</t>
  </si>
  <si>
    <t>146,03</t>
  </si>
  <si>
    <t>108,82</t>
  </si>
  <si>
    <t>167,31</t>
  </si>
  <si>
    <t>156,77</t>
  </si>
  <si>
    <t>221,20</t>
  </si>
  <si>
    <t>200,88</t>
  </si>
  <si>
    <t>145,05</t>
  </si>
  <si>
    <t>214,32</t>
  </si>
  <si>
    <t>265,87</t>
  </si>
  <si>
    <t>42,70</t>
  </si>
  <si>
    <t>74,69</t>
  </si>
  <si>
    <t>99,71</t>
  </si>
  <si>
    <t>140,49</t>
  </si>
  <si>
    <t>150,08</t>
  </si>
  <si>
    <t>61,70</t>
  </si>
  <si>
    <t>77,32</t>
  </si>
  <si>
    <t>88,50</t>
  </si>
  <si>
    <t>84,97</t>
  </si>
  <si>
    <t>108,70</t>
  </si>
  <si>
    <t>170,31</t>
  </si>
  <si>
    <t>159,77</t>
  </si>
  <si>
    <t>227,27</t>
  </si>
  <si>
    <t>206,95</t>
  </si>
  <si>
    <t>79,80</t>
  </si>
  <si>
    <t>96,90</t>
  </si>
  <si>
    <t>218,25</t>
  </si>
  <si>
    <t>273,96</t>
  </si>
  <si>
    <t>29,83</t>
  </si>
  <si>
    <t>36,65</t>
  </si>
  <si>
    <t>90,95</t>
  </si>
  <si>
    <t>117,79</t>
  </si>
  <si>
    <t>58,71</t>
  </si>
  <si>
    <t>53,59</t>
  </si>
  <si>
    <t>63,77</t>
  </si>
  <si>
    <t>141,07</t>
  </si>
  <si>
    <t>193,23</t>
  </si>
  <si>
    <t>172,91</t>
  </si>
  <si>
    <t>57,89</t>
  </si>
  <si>
    <t>83,68</t>
  </si>
  <si>
    <t>112,34</t>
  </si>
  <si>
    <t>179,31</t>
  </si>
  <si>
    <t>228,55</t>
  </si>
  <si>
    <t>16,54</t>
  </si>
  <si>
    <t>26,09</t>
  </si>
  <si>
    <t>36,89</t>
  </si>
  <si>
    <t>58,49</t>
  </si>
  <si>
    <t>48,75</t>
  </si>
  <si>
    <t>144,68</t>
  </si>
  <si>
    <t>218,01</t>
  </si>
  <si>
    <t>318,39</t>
  </si>
  <si>
    <t>219,98</t>
  </si>
  <si>
    <t>322,44</t>
  </si>
  <si>
    <t>52,59</t>
  </si>
  <si>
    <t>299,74</t>
  </si>
  <si>
    <t>63,05</t>
  </si>
  <si>
    <t>113,07</t>
  </si>
  <si>
    <t>150,62</t>
  </si>
  <si>
    <t>42,81</t>
  </si>
  <si>
    <t>52,31</t>
  </si>
  <si>
    <t>52,30</t>
  </si>
  <si>
    <t>59,68</t>
  </si>
  <si>
    <t>115,04</t>
  </si>
  <si>
    <t>158,02</t>
  </si>
  <si>
    <t>39,89</t>
  </si>
  <si>
    <t>45,52</t>
  </si>
  <si>
    <t>135,32</t>
  </si>
  <si>
    <t>27,49</t>
  </si>
  <si>
    <t>501,82</t>
  </si>
  <si>
    <t>552,18</t>
  </si>
  <si>
    <t>76,73</t>
  </si>
  <si>
    <t>632,84</t>
  </si>
  <si>
    <t>48,47</t>
  </si>
  <si>
    <t>794,15</t>
  </si>
  <si>
    <t>1.100,70</t>
  </si>
  <si>
    <t>164,87</t>
  </si>
  <si>
    <t>1.452,50</t>
  </si>
  <si>
    <t>435,05</t>
  </si>
  <si>
    <t>24,44</t>
  </si>
  <si>
    <t>47,20</t>
  </si>
  <si>
    <t>555,19</t>
  </si>
  <si>
    <t>79,74</t>
  </si>
  <si>
    <t>435,27</t>
  </si>
  <si>
    <t>507,48</t>
  </si>
  <si>
    <t>84,04</t>
  </si>
  <si>
    <t>559,49</t>
  </si>
  <si>
    <t>84,81</t>
  </si>
  <si>
    <t>57,15</t>
  </si>
  <si>
    <t>89,21</t>
  </si>
  <si>
    <t>130,87</t>
  </si>
  <si>
    <t>286,84</t>
  </si>
  <si>
    <t>87,85</t>
  </si>
  <si>
    <t>127,23</t>
  </si>
  <si>
    <t>117,64</t>
  </si>
  <si>
    <t>83,04</t>
  </si>
  <si>
    <t>136,47</t>
  </si>
  <si>
    <t>193,03</t>
  </si>
  <si>
    <t>110,53</t>
  </si>
  <si>
    <t>173,04</t>
  </si>
  <si>
    <t>192,63</t>
  </si>
  <si>
    <t>395,96</t>
  </si>
  <si>
    <t>137,07</t>
  </si>
  <si>
    <t>154,49</t>
  </si>
  <si>
    <t>366,01</t>
  </si>
  <si>
    <t>305,45</t>
  </si>
  <si>
    <t>360,31</t>
  </si>
  <si>
    <t>813,37</t>
  </si>
  <si>
    <t>199,41</t>
  </si>
  <si>
    <t>454,07</t>
  </si>
  <si>
    <t>686,20</t>
  </si>
  <si>
    <t>1.414,90</t>
  </si>
  <si>
    <t>30,45</t>
  </si>
  <si>
    <t>39,67</t>
  </si>
  <si>
    <t>62,32</t>
  </si>
  <si>
    <t>81,33</t>
  </si>
  <si>
    <t>80,66</t>
  </si>
  <si>
    <t>115,46</t>
  </si>
  <si>
    <t>55,61</t>
  </si>
  <si>
    <t>61,35</t>
  </si>
  <si>
    <t>155,63</t>
  </si>
  <si>
    <t>116,61</t>
  </si>
  <si>
    <t>272,41</t>
  </si>
  <si>
    <t>246,51</t>
  </si>
  <si>
    <t>167,81</t>
  </si>
  <si>
    <t>216,83</t>
  </si>
  <si>
    <t>265,22</t>
  </si>
  <si>
    <t>367,53</t>
  </si>
  <si>
    <t>324,94</t>
  </si>
  <si>
    <t>28,72</t>
  </si>
  <si>
    <t>19,44</t>
  </si>
  <si>
    <t>109,20</t>
  </si>
  <si>
    <t>388,98</t>
  </si>
  <si>
    <t>570,37</t>
  </si>
  <si>
    <t>1.703,55</t>
  </si>
  <si>
    <t>220,03</t>
  </si>
  <si>
    <t>36,91</t>
  </si>
  <si>
    <t>205,56</t>
  </si>
  <si>
    <t>52,70</t>
  </si>
  <si>
    <t>107,60</t>
  </si>
  <si>
    <t>223,39</t>
  </si>
  <si>
    <t>277,22</t>
  </si>
  <si>
    <t>335,57</t>
  </si>
  <si>
    <t>39,80</t>
  </si>
  <si>
    <t>47,51</t>
  </si>
  <si>
    <t>69,82</t>
  </si>
  <si>
    <t>78,48</t>
  </si>
  <si>
    <t>107,73</t>
  </si>
  <si>
    <t>45,99</t>
  </si>
  <si>
    <t>49,31</t>
  </si>
  <si>
    <t>76,01</t>
  </si>
  <si>
    <t>115,93</t>
  </si>
  <si>
    <t>348,11</t>
  </si>
  <si>
    <t>457,58</t>
  </si>
  <si>
    <t>159,63</t>
  </si>
  <si>
    <t>50,75</t>
  </si>
  <si>
    <t>35,74</t>
  </si>
  <si>
    <t>43,84</t>
  </si>
  <si>
    <t>102,44</t>
  </si>
  <si>
    <t>127,91</t>
  </si>
  <si>
    <t>378,05</t>
  </si>
  <si>
    <t>40,11</t>
  </si>
  <si>
    <t>64,41</t>
  </si>
  <si>
    <t>97,60</t>
  </si>
  <si>
    <t>124,52</t>
  </si>
  <si>
    <t>25,08</t>
  </si>
  <si>
    <t>54,56</t>
  </si>
  <si>
    <t>77,53</t>
  </si>
  <si>
    <t>137,80</t>
  </si>
  <si>
    <t>344,16</t>
  </si>
  <si>
    <t>24,82</t>
  </si>
  <si>
    <t>35,10</t>
  </si>
  <si>
    <t>124,89</t>
  </si>
  <si>
    <t>40,86</t>
  </si>
  <si>
    <t>100,46</t>
  </si>
  <si>
    <t>378,59</t>
  </si>
  <si>
    <t>67,44</t>
  </si>
  <si>
    <t>135,12</t>
  </si>
  <si>
    <t>170,40</t>
  </si>
  <si>
    <t>344,89</t>
  </si>
  <si>
    <t>123,23</t>
  </si>
  <si>
    <t>247,64</t>
  </si>
  <si>
    <t>123,48</t>
  </si>
  <si>
    <t>12,83</t>
  </si>
  <si>
    <t>19,63</t>
  </si>
  <si>
    <t>40,23</t>
  </si>
  <si>
    <t>25,63</t>
  </si>
  <si>
    <t>38,67</t>
  </si>
  <si>
    <t>34,08</t>
  </si>
  <si>
    <t>47,61</t>
  </si>
  <si>
    <t>57,94</t>
  </si>
  <si>
    <t>61,19</t>
  </si>
  <si>
    <t>28,15</t>
  </si>
  <si>
    <t>90,43</t>
  </si>
  <si>
    <t>105,83</t>
  </si>
  <si>
    <t>177,15</t>
  </si>
  <si>
    <t>188,32</t>
  </si>
  <si>
    <t>190,41</t>
  </si>
  <si>
    <t>218,36</t>
  </si>
  <si>
    <t>229,69</t>
  </si>
  <si>
    <t>34,71</t>
  </si>
  <si>
    <t>59,47</t>
  </si>
  <si>
    <t>59,43</t>
  </si>
  <si>
    <t>109,05</t>
  </si>
  <si>
    <t>125,23</t>
  </si>
  <si>
    <t>129,04</t>
  </si>
  <si>
    <t>143,28</t>
  </si>
  <si>
    <t>161,79</t>
  </si>
  <si>
    <t>193,89</t>
  </si>
  <si>
    <t>214,21</t>
  </si>
  <si>
    <t>132,27</t>
  </si>
  <si>
    <t>156,01</t>
  </si>
  <si>
    <t>271,02</t>
  </si>
  <si>
    <t>288,59</t>
  </si>
  <si>
    <t>353,23</t>
  </si>
  <si>
    <t>217,83</t>
  </si>
  <si>
    <t>372,26</t>
  </si>
  <si>
    <t>393,93</t>
  </si>
  <si>
    <t>846,42</t>
  </si>
  <si>
    <t>749,20</t>
  </si>
  <si>
    <t>344,88</t>
  </si>
  <si>
    <t>593,71</t>
  </si>
  <si>
    <t>914,10</t>
  </si>
  <si>
    <t>34,79</t>
  </si>
  <si>
    <t>60,18</t>
  </si>
  <si>
    <t>76,37</t>
  </si>
  <si>
    <t>91,39</t>
  </si>
  <si>
    <t>112,95</t>
  </si>
  <si>
    <t>136,69</t>
  </si>
  <si>
    <t>207,00</t>
  </si>
  <si>
    <t>254,99</t>
  </si>
  <si>
    <t>275,85</t>
  </si>
  <si>
    <t>340,49</t>
  </si>
  <si>
    <t>97,69</t>
  </si>
  <si>
    <t>136,90</t>
  </si>
  <si>
    <t>188,89</t>
  </si>
  <si>
    <t>348,27</t>
  </si>
  <si>
    <t>369,94</t>
  </si>
  <si>
    <t>827,27</t>
  </si>
  <si>
    <t>730,05</t>
  </si>
  <si>
    <t>104,16</t>
  </si>
  <si>
    <t>152,92</t>
  </si>
  <si>
    <t>197,23</t>
  </si>
  <si>
    <t>306,23</t>
  </si>
  <si>
    <t>561,65</t>
  </si>
  <si>
    <t>888,64</t>
  </si>
  <si>
    <t>68,21</t>
  </si>
  <si>
    <t>101,40</t>
  </si>
  <si>
    <t>125,14</t>
  </si>
  <si>
    <t>238,41</t>
  </si>
  <si>
    <t>254,05</t>
  </si>
  <si>
    <t>318,69</t>
  </si>
  <si>
    <t>89,44</t>
  </si>
  <si>
    <t>171,57</t>
  </si>
  <si>
    <t>185,12</t>
  </si>
  <si>
    <t>323,26</t>
  </si>
  <si>
    <t>344,93</t>
  </si>
  <si>
    <t>794,66</t>
  </si>
  <si>
    <t>697,44</t>
  </si>
  <si>
    <t>98,02</t>
  </si>
  <si>
    <t>141,92</t>
  </si>
  <si>
    <t>283,13</t>
  </si>
  <si>
    <t>533,24</t>
  </si>
  <si>
    <t>845,13</t>
  </si>
  <si>
    <t>55,94</t>
  </si>
  <si>
    <t>59,83</t>
  </si>
  <si>
    <t>99,13</t>
  </si>
  <si>
    <t>84,80</t>
  </si>
  <si>
    <t>38,86</t>
  </si>
  <si>
    <t>438,72</t>
  </si>
  <si>
    <t>514,62</t>
  </si>
  <si>
    <t>93,88</t>
  </si>
  <si>
    <t>569,33</t>
  </si>
  <si>
    <t>37,59</t>
  </si>
  <si>
    <t>29,41</t>
  </si>
  <si>
    <t>70,56</t>
  </si>
  <si>
    <t>19,13</t>
  </si>
  <si>
    <t>32,03</t>
  </si>
  <si>
    <t>35,61</t>
  </si>
  <si>
    <t>42,71</t>
  </si>
  <si>
    <t>438,17</t>
  </si>
  <si>
    <t>510,26</t>
  </si>
  <si>
    <t>86,69</t>
  </si>
  <si>
    <t>562,14</t>
  </si>
  <si>
    <t>40,25</t>
  </si>
  <si>
    <t>31,56</t>
  </si>
  <si>
    <t>438,76</t>
  </si>
  <si>
    <t>509,60</t>
  </si>
  <si>
    <t>25,26</t>
  </si>
  <si>
    <t>560,42</t>
  </si>
  <si>
    <t>22,20</t>
  </si>
  <si>
    <t>51,93</t>
  </si>
  <si>
    <t>7,90</t>
  </si>
  <si>
    <t>38,40</t>
  </si>
  <si>
    <t>15,78</t>
  </si>
  <si>
    <t>43,91</t>
  </si>
  <si>
    <t>42,88</t>
  </si>
  <si>
    <t>28,33</t>
  </si>
  <si>
    <t>31,54</t>
  </si>
  <si>
    <t>139,30</t>
  </si>
  <si>
    <t>67,52</t>
  </si>
  <si>
    <t>105,67</t>
  </si>
  <si>
    <t>300,07</t>
  </si>
  <si>
    <t>203,11</t>
  </si>
  <si>
    <t>148,93</t>
  </si>
  <si>
    <t>269,52</t>
  </si>
  <si>
    <t>192,67</t>
  </si>
  <si>
    <t>82,22</t>
  </si>
  <si>
    <t>32,61</t>
  </si>
  <si>
    <t>43,92</t>
  </si>
  <si>
    <t>48,59</t>
  </si>
  <si>
    <t>51,65</t>
  </si>
  <si>
    <t>42,52</t>
  </si>
  <si>
    <t>242,15</t>
  </si>
  <si>
    <t>316,98</t>
  </si>
  <si>
    <t>659,93</t>
  </si>
  <si>
    <t>199,12</t>
  </si>
  <si>
    <t>312,49</t>
  </si>
  <si>
    <t>604,99</t>
  </si>
  <si>
    <t>839,87</t>
  </si>
  <si>
    <t>980,16</t>
  </si>
  <si>
    <t>248,86</t>
  </si>
  <si>
    <t>458,75</t>
  </si>
  <si>
    <t>653,26</t>
  </si>
  <si>
    <t>759,36</t>
  </si>
  <si>
    <t>125,44</t>
  </si>
  <si>
    <t>394,86</t>
  </si>
  <si>
    <t>687,04</t>
  </si>
  <si>
    <t>1.132,94</t>
  </si>
  <si>
    <t>281,58</t>
  </si>
  <si>
    <t>504,18</t>
  </si>
  <si>
    <t>195,02</t>
  </si>
  <si>
    <t>818,20</t>
  </si>
  <si>
    <t>952,13</t>
  </si>
  <si>
    <t>244,39</t>
  </si>
  <si>
    <t>448,80</t>
  </si>
  <si>
    <t>639,06</t>
  </si>
  <si>
    <t>740,17</t>
  </si>
  <si>
    <t>4,49</t>
  </si>
  <si>
    <t>286,67</t>
  </si>
  <si>
    <t>488,68</t>
  </si>
  <si>
    <t>497,44</t>
  </si>
  <si>
    <t>1.004,21</t>
  </si>
  <si>
    <t>1.130,46</t>
  </si>
  <si>
    <t>356,54</t>
  </si>
  <si>
    <t>489,76</t>
  </si>
  <si>
    <t>791,63</t>
  </si>
  <si>
    <t>1.020,04</t>
  </si>
  <si>
    <t>2.878,78</t>
  </si>
  <si>
    <t>5.283,62</t>
  </si>
  <si>
    <t>670,92</t>
  </si>
  <si>
    <t>947,17</t>
  </si>
  <si>
    <t>105,21</t>
  </si>
  <si>
    <t>110,12</t>
  </si>
  <si>
    <t>702,41</t>
  </si>
  <si>
    <t>488,78</t>
  </si>
  <si>
    <t>291,34</t>
  </si>
  <si>
    <t>141,87</t>
  </si>
  <si>
    <t>23,16</t>
  </si>
  <si>
    <t>476,25</t>
  </si>
  <si>
    <t>774,71</t>
  </si>
  <si>
    <t>720,91</t>
  </si>
  <si>
    <t>303,75</t>
  </si>
  <si>
    <t>387,68</t>
  </si>
  <si>
    <t>367,49</t>
  </si>
  <si>
    <t>249,36</t>
  </si>
  <si>
    <t>151,71</t>
  </si>
  <si>
    <t>300,17</t>
  </si>
  <si>
    <t>344,37</t>
  </si>
  <si>
    <t>142,48</t>
  </si>
  <si>
    <t>328,30</t>
  </si>
  <si>
    <t>388,56</t>
  </si>
  <si>
    <t>105,72</t>
  </si>
  <si>
    <t>71,32</t>
  </si>
  <si>
    <t>80,38</t>
  </si>
  <si>
    <t>115,33</t>
  </si>
  <si>
    <t>926,68</t>
  </si>
  <si>
    <t>771,24</t>
  </si>
  <si>
    <t>749,17</t>
  </si>
  <si>
    <t>1.105,97</t>
  </si>
  <si>
    <t>568,13</t>
  </si>
  <si>
    <t>546,06</t>
  </si>
  <si>
    <t>577,30</t>
  </si>
  <si>
    <t>555,23</t>
  </si>
  <si>
    <t>370,69</t>
  </si>
  <si>
    <t>348,62</t>
  </si>
  <si>
    <t>338,10</t>
  </si>
  <si>
    <t>489,37</t>
  </si>
  <si>
    <t>581,43</t>
  </si>
  <si>
    <t>425,35</t>
  </si>
  <si>
    <t>414,83</t>
  </si>
  <si>
    <t>403,87</t>
  </si>
  <si>
    <t>796,79</t>
  </si>
  <si>
    <t>395,80</t>
  </si>
  <si>
    <t>1.419,84</t>
  </si>
  <si>
    <t>1.101,69</t>
  </si>
  <si>
    <t>248,63</t>
  </si>
  <si>
    <t>238,11</t>
  </si>
  <si>
    <t>1.594,67</t>
  </si>
  <si>
    <t>755,86</t>
  </si>
  <si>
    <t>1.261,57</t>
  </si>
  <si>
    <t>1.635,09</t>
  </si>
  <si>
    <t>288,58</t>
  </si>
  <si>
    <t>297,89</t>
  </si>
  <si>
    <t>750,38</t>
  </si>
  <si>
    <t>759,69</t>
  </si>
  <si>
    <t>109,29</t>
  </si>
  <si>
    <t>81,54</t>
  </si>
  <si>
    <t>257,19</t>
  </si>
  <si>
    <t>53,99</t>
  </si>
  <si>
    <t>535,41</t>
  </si>
  <si>
    <t>272,79</t>
  </si>
  <si>
    <t>279,99</t>
  </si>
  <si>
    <t>1.434,45</t>
  </si>
  <si>
    <t>665,86</t>
  </si>
  <si>
    <t>996,16</t>
  </si>
  <si>
    <t>41,67</t>
  </si>
  <si>
    <t>592,77</t>
  </si>
  <si>
    <t>651,50</t>
  </si>
  <si>
    <t>580,54</t>
  </si>
  <si>
    <t>305,14</t>
  </si>
  <si>
    <t>324,50</t>
  </si>
  <si>
    <t>347,27</t>
  </si>
  <si>
    <t>314,85</t>
  </si>
  <si>
    <t>329,94</t>
  </si>
  <si>
    <t>339,36</t>
  </si>
  <si>
    <t>1.071,31</t>
  </si>
  <si>
    <t>643,23</t>
  </si>
  <si>
    <t>1.600,97</t>
  </si>
  <si>
    <t>2.193,25</t>
  </si>
  <si>
    <t>3.458,98</t>
  </si>
  <si>
    <t>4.710,74</t>
  </si>
  <si>
    <t>5.456,83</t>
  </si>
  <si>
    <t>6.523,07</t>
  </si>
  <si>
    <t>1.425,10</t>
  </si>
  <si>
    <t>2.968,51</t>
  </si>
  <si>
    <t>4.167,51</t>
  </si>
  <si>
    <t>5.805,54</t>
  </si>
  <si>
    <t>2.345,15</t>
  </si>
  <si>
    <t>3.569,56</t>
  </si>
  <si>
    <t>5.660,17</t>
  </si>
  <si>
    <t>4.854,73</t>
  </si>
  <si>
    <t>6.469,03</t>
  </si>
  <si>
    <t>9.134,83</t>
  </si>
  <si>
    <t>12.278,45</t>
  </si>
  <si>
    <t>14.028,61</t>
  </si>
  <si>
    <t>15.307,22</t>
  </si>
  <si>
    <t>4.080,46</t>
  </si>
  <si>
    <t>6.372,86</t>
  </si>
  <si>
    <t>9.876,25</t>
  </si>
  <si>
    <t>12.830,29</t>
  </si>
  <si>
    <t>14.775,02</t>
  </si>
  <si>
    <t>17.385,97</t>
  </si>
  <si>
    <t>4.498,76</t>
  </si>
  <si>
    <t>7.863,11</t>
  </si>
  <si>
    <t>10.085,37</t>
  </si>
  <si>
    <t>14.921,36</t>
  </si>
  <si>
    <t>3.659,11</t>
  </si>
  <si>
    <t>4.824,10</t>
  </si>
  <si>
    <t>6.765,67</t>
  </si>
  <si>
    <t>9.192,74</t>
  </si>
  <si>
    <t>10.362,82</t>
  </si>
  <si>
    <t>11.028,00</t>
  </si>
  <si>
    <t>3.150,63</t>
  </si>
  <si>
    <t>4.981,95</t>
  </si>
  <si>
    <t>7.822,44</t>
  </si>
  <si>
    <t>10.214,22</t>
  </si>
  <si>
    <t>11.864,18</t>
  </si>
  <si>
    <t>14.002,00</t>
  </si>
  <si>
    <t>2.567,81</t>
  </si>
  <si>
    <t>4.377,94</t>
  </si>
  <si>
    <t>5.736,66</t>
  </si>
  <si>
    <t>8.478,24</t>
  </si>
  <si>
    <t>816,35</t>
  </si>
  <si>
    <t>395,53</t>
  </si>
  <si>
    <t>54,09</t>
  </si>
  <si>
    <t>108,96</t>
  </si>
  <si>
    <t>747,15</t>
  </si>
  <si>
    <t>170,29</t>
  </si>
  <si>
    <t>278,56</t>
  </si>
  <si>
    <t>44,21</t>
  </si>
  <si>
    <t>444,98</t>
  </si>
  <si>
    <t>52,91</t>
  </si>
  <si>
    <t>59,29</t>
  </si>
  <si>
    <t>686,96</t>
  </si>
  <si>
    <t>336,06</t>
  </si>
  <si>
    <t>99,63</t>
  </si>
  <si>
    <t>92,16</t>
  </si>
  <si>
    <t>104,85</t>
  </si>
  <si>
    <t>34,52</t>
  </si>
  <si>
    <t>51,05</t>
  </si>
  <si>
    <t>68,26</t>
  </si>
  <si>
    <t>93,00</t>
  </si>
  <si>
    <t>162,54</t>
  </si>
  <si>
    <t>322,32</t>
  </si>
  <si>
    <t>391,31</t>
  </si>
  <si>
    <t>788,07</t>
  </si>
  <si>
    <t>174,79</t>
  </si>
  <si>
    <t>185,55</t>
  </si>
  <si>
    <t>45,38</t>
  </si>
  <si>
    <t>151,69</t>
  </si>
  <si>
    <t>239,59</t>
  </si>
  <si>
    <t>165,36</t>
  </si>
  <si>
    <t>251,08</t>
  </si>
  <si>
    <t>92,42</t>
  </si>
  <si>
    <t>125,52</t>
  </si>
  <si>
    <t>186,69</t>
  </si>
  <si>
    <t>210,81</t>
  </si>
  <si>
    <t>293,62</t>
  </si>
  <si>
    <t>418,02</t>
  </si>
  <si>
    <t>573,89</t>
  </si>
  <si>
    <t>880,67</t>
  </si>
  <si>
    <t>55,87</t>
  </si>
  <si>
    <t>61,59</t>
  </si>
  <si>
    <t>119,49</t>
  </si>
  <si>
    <t>171,51</t>
  </si>
  <si>
    <t>364,97</t>
  </si>
  <si>
    <t>617,80</t>
  </si>
  <si>
    <t>323,33</t>
  </si>
  <si>
    <t>75,14</t>
  </si>
  <si>
    <t>57,00</t>
  </si>
  <si>
    <t>63,79</t>
  </si>
  <si>
    <t>100,27</t>
  </si>
  <si>
    <t>108,40</t>
  </si>
  <si>
    <t>285,82</t>
  </si>
  <si>
    <t>390,24</t>
  </si>
  <si>
    <t>678,57</t>
  </si>
  <si>
    <t>265,03</t>
  </si>
  <si>
    <t>273,78</t>
  </si>
  <si>
    <t>54,06</t>
  </si>
  <si>
    <t>78,98</t>
  </si>
  <si>
    <t>117,15</t>
  </si>
  <si>
    <t>35,71</t>
  </si>
  <si>
    <t>251,43</t>
  </si>
  <si>
    <t>267,55</t>
  </si>
  <si>
    <t>406,73</t>
  </si>
  <si>
    <t>635,72</t>
  </si>
  <si>
    <t>770,82</t>
  </si>
  <si>
    <t>975,44</t>
  </si>
  <si>
    <t>345,48</t>
  </si>
  <si>
    <t>511,13</t>
  </si>
  <si>
    <t>669,10</t>
  </si>
  <si>
    <t>250,74</t>
  </si>
  <si>
    <t>460,20</t>
  </si>
  <si>
    <t>685,95</t>
  </si>
  <si>
    <t>899,98</t>
  </si>
  <si>
    <t>602,86</t>
  </si>
  <si>
    <t>1.037,80</t>
  </si>
  <si>
    <t>1.515,97</t>
  </si>
  <si>
    <t>1.968,45</t>
  </si>
  <si>
    <t>748,33</t>
  </si>
  <si>
    <t>1.326,78</t>
  </si>
  <si>
    <t>1.954,37</t>
  </si>
  <si>
    <t>2.549,04</t>
  </si>
  <si>
    <t>295,45</t>
  </si>
  <si>
    <t>555,21</t>
  </si>
  <si>
    <t>779,70</t>
  </si>
  <si>
    <t>1.106,66</t>
  </si>
  <si>
    <t>379,11</t>
  </si>
  <si>
    <t>724,17</t>
  </si>
  <si>
    <t>1.093,48</t>
  </si>
  <si>
    <t>1.440,21</t>
  </si>
  <si>
    <t>309,40</t>
  </si>
  <si>
    <t>588,31</t>
  </si>
  <si>
    <t>879,89</t>
  </si>
  <si>
    <t>1.154,05</t>
  </si>
  <si>
    <t>406,15</t>
  </si>
  <si>
    <t>755,41</t>
  </si>
  <si>
    <t>1.516,00</t>
  </si>
  <si>
    <t>114,03</t>
  </si>
  <si>
    <t>192,83</t>
  </si>
  <si>
    <t>120,41</t>
  </si>
  <si>
    <t>8,02</t>
  </si>
  <si>
    <t>1,55</t>
  </si>
  <si>
    <t>1,86</t>
  </si>
  <si>
    <t>33,07</t>
  </si>
  <si>
    <t>55,58</t>
  </si>
  <si>
    <t>2.930,21</t>
  </si>
  <si>
    <t>2.088,88</t>
  </si>
  <si>
    <t>1.667,11</t>
  </si>
  <si>
    <t>1.412,19</t>
  </si>
  <si>
    <t>28,00</t>
  </si>
  <si>
    <t>1.796,50</t>
  </si>
  <si>
    <t>1.691,02</t>
  </si>
  <si>
    <t>1.091,26</t>
  </si>
  <si>
    <t>1.362,79</t>
  </si>
  <si>
    <t>1.736,83</t>
  </si>
  <si>
    <t>1.020,44</t>
  </si>
  <si>
    <t>163,98</t>
  </si>
  <si>
    <t>1.611,84</t>
  </si>
  <si>
    <t>168,14</t>
  </si>
  <si>
    <t>2.804,27</t>
  </si>
  <si>
    <t>1.720,83</t>
  </si>
  <si>
    <t>2.337,00</t>
  </si>
  <si>
    <t>177,55</t>
  </si>
  <si>
    <t>223,04</t>
  </si>
  <si>
    <t>7.852,07</t>
  </si>
  <si>
    <t>236,00</t>
  </si>
  <si>
    <t>85,60</t>
  </si>
  <si>
    <t>77,85</t>
  </si>
  <si>
    <t>257,09</t>
  </si>
  <si>
    <t>3.326,04</t>
  </si>
  <si>
    <t>5.452,83</t>
  </si>
  <si>
    <t>7.240,92</t>
  </si>
  <si>
    <t>7.410,00</t>
  </si>
  <si>
    <t>11.091,93</t>
  </si>
  <si>
    <t>27,24</t>
  </si>
  <si>
    <t>41,33</t>
  </si>
  <si>
    <t>74,95</t>
  </si>
  <si>
    <t>10,12</t>
  </si>
  <si>
    <t>173,86</t>
  </si>
  <si>
    <t>258,01</t>
  </si>
  <si>
    <t>296,47</t>
  </si>
  <si>
    <t>465,98</t>
  </si>
  <si>
    <t>635,48</t>
  </si>
  <si>
    <t>81,41</t>
  </si>
  <si>
    <t>196,63</t>
  </si>
  <si>
    <t>166,14</t>
  </si>
  <si>
    <t>296,89</t>
  </si>
  <si>
    <t>52,79</t>
  </si>
  <si>
    <t>62,08</t>
  </si>
  <si>
    <t>395,85</t>
  </si>
  <si>
    <t>606,16</t>
  </si>
  <si>
    <t>817,89</t>
  </si>
  <si>
    <t>574,95</t>
  </si>
  <si>
    <t>904,63</t>
  </si>
  <si>
    <t>1.237,85</t>
  </si>
  <si>
    <t>115,34</t>
  </si>
  <si>
    <t>48,38</t>
  </si>
  <si>
    <t>180,95</t>
  </si>
  <si>
    <t>211,87</t>
  </si>
  <si>
    <t>365,53</t>
  </si>
  <si>
    <t>247,24</t>
  </si>
  <si>
    <t>8,56</t>
  </si>
  <si>
    <t>14,15</t>
  </si>
  <si>
    <t>17,85</t>
  </si>
  <si>
    <t>17,43</t>
  </si>
  <si>
    <t>18,71</t>
  </si>
  <si>
    <t>17,30</t>
  </si>
  <si>
    <t>22,08</t>
  </si>
  <si>
    <t>20,53</t>
  </si>
  <si>
    <t>15,58</t>
  </si>
  <si>
    <t>23,10</t>
  </si>
  <si>
    <t>160,02</t>
  </si>
  <si>
    <t>188,11</t>
  </si>
  <si>
    <t>37,17</t>
  </si>
  <si>
    <t>10,23</t>
  </si>
  <si>
    <t>58,61</t>
  </si>
  <si>
    <t>55,42</t>
  </si>
  <si>
    <t>62,60</t>
  </si>
  <si>
    <t>82,78</t>
  </si>
  <si>
    <t>72,72</t>
  </si>
  <si>
    <t>68,45</t>
  </si>
  <si>
    <t>65,07</t>
  </si>
  <si>
    <t>64,00</t>
  </si>
  <si>
    <t>85,78</t>
  </si>
  <si>
    <t>91,36</t>
  </si>
  <si>
    <t>20,19</t>
  </si>
  <si>
    <t>37,15</t>
  </si>
  <si>
    <t>1,96</t>
  </si>
  <si>
    <t>242,24</t>
  </si>
  <si>
    <t>257,42</t>
  </si>
  <si>
    <t>212,56</t>
  </si>
  <si>
    <t>227,75</t>
  </si>
  <si>
    <t>207,21</t>
  </si>
  <si>
    <t>157,18</t>
  </si>
  <si>
    <t>157,78</t>
  </si>
  <si>
    <t>60,47</t>
  </si>
  <si>
    <t>81,60</t>
  </si>
  <si>
    <t>83,48</t>
  </si>
  <si>
    <t>98,29</t>
  </si>
  <si>
    <t>100,50</t>
  </si>
  <si>
    <t>101,92</t>
  </si>
  <si>
    <t>90,23</t>
  </si>
  <si>
    <t>132,62</t>
  </si>
  <si>
    <t>157,59</t>
  </si>
  <si>
    <t>196,78</t>
  </si>
  <si>
    <t>198,93</t>
  </si>
  <si>
    <t>84,54</t>
  </si>
  <si>
    <t>74,22</t>
  </si>
  <si>
    <t>76,13</t>
  </si>
  <si>
    <t>93,78</t>
  </si>
  <si>
    <t>84,10</t>
  </si>
  <si>
    <t>100,48</t>
  </si>
  <si>
    <t>102,59</t>
  </si>
  <si>
    <t>88,84</t>
  </si>
  <si>
    <t>94,08</t>
  </si>
  <si>
    <t>96,78</t>
  </si>
  <si>
    <t>86,53</t>
  </si>
  <si>
    <t>89,23</t>
  </si>
  <si>
    <t>104,89</t>
  </si>
  <si>
    <t>107,59</t>
  </si>
  <si>
    <t>95,47</t>
  </si>
  <si>
    <t>110,55</t>
  </si>
  <si>
    <t>99,99</t>
  </si>
  <si>
    <t>126,86</t>
  </si>
  <si>
    <t>107,68</t>
  </si>
  <si>
    <t>71,15</t>
  </si>
  <si>
    <t>93,15</t>
  </si>
  <si>
    <t>111,35</t>
  </si>
  <si>
    <t>81,61</t>
  </si>
  <si>
    <t>83,00</t>
  </si>
  <si>
    <t>129,81</t>
  </si>
  <si>
    <t>131,86</t>
  </si>
  <si>
    <t>108,07</t>
  </si>
  <si>
    <t>92,70</t>
  </si>
  <si>
    <t>104,12</t>
  </si>
  <si>
    <t>106,34</t>
  </si>
  <si>
    <t>143,77</t>
  </si>
  <si>
    <t>665,33</t>
  </si>
  <si>
    <t>674,28</t>
  </si>
  <si>
    <t>115,50</t>
  </si>
  <si>
    <t>138,71</t>
  </si>
  <si>
    <t>168,06</t>
  </si>
  <si>
    <t>126,78</t>
  </si>
  <si>
    <t>142,37</t>
  </si>
  <si>
    <t>165,05</t>
  </si>
  <si>
    <t>194,90</t>
  </si>
  <si>
    <t>169,18</t>
  </si>
  <si>
    <t>191,41</t>
  </si>
  <si>
    <t>221,74</t>
  </si>
  <si>
    <t>534,54</t>
  </si>
  <si>
    <t>856,21</t>
  </si>
  <si>
    <t>888,25</t>
  </si>
  <si>
    <t>904,31</t>
  </si>
  <si>
    <t>1.070,75</t>
  </si>
  <si>
    <t>365,91</t>
  </si>
  <si>
    <t>428,14</t>
  </si>
  <si>
    <t>157,07</t>
  </si>
  <si>
    <t>229,01</t>
  </si>
  <si>
    <t>205,49</t>
  </si>
  <si>
    <t>236,04</t>
  </si>
  <si>
    <t>266,19</t>
  </si>
  <si>
    <t>190,72</t>
  </si>
  <si>
    <t>182,33</t>
  </si>
  <si>
    <t>253,82</t>
  </si>
  <si>
    <t>283,36</t>
  </si>
  <si>
    <t>312,50</t>
  </si>
  <si>
    <t>245,76</t>
  </si>
  <si>
    <t>275,47</t>
  </si>
  <si>
    <t>304,79</t>
  </si>
  <si>
    <t>239,86</t>
  </si>
  <si>
    <t>122,85</t>
  </si>
  <si>
    <t>201,89</t>
  </si>
  <si>
    <t>77,54</t>
  </si>
  <si>
    <t>69,15</t>
  </si>
  <si>
    <t>140,64</t>
  </si>
  <si>
    <t>170,18</t>
  </si>
  <si>
    <t>199,32</t>
  </si>
  <si>
    <t>162,29</t>
  </si>
  <si>
    <t>191,61</t>
  </si>
  <si>
    <t>62,17</t>
  </si>
  <si>
    <t>76,88</t>
  </si>
  <si>
    <t>54,19</t>
  </si>
  <si>
    <t>33,68</t>
  </si>
  <si>
    <t>36,96</t>
  </si>
  <si>
    <t>1.801,77</t>
  </si>
  <si>
    <t>142,04</t>
  </si>
  <si>
    <t>112,76</t>
  </si>
  <si>
    <t>174,12</t>
  </si>
  <si>
    <t>254,37</t>
  </si>
  <si>
    <t>65,33</t>
  </si>
  <si>
    <t>136,78</t>
  </si>
  <si>
    <t>195,47</t>
  </si>
  <si>
    <t>128,73</t>
  </si>
  <si>
    <t>187,78</t>
  </si>
  <si>
    <t>79,41</t>
  </si>
  <si>
    <t>71,05</t>
  </si>
  <si>
    <t>47,29</t>
  </si>
  <si>
    <t>58,85</t>
  </si>
  <si>
    <t>71,10</t>
  </si>
  <si>
    <t>75,30</t>
  </si>
  <si>
    <t>59,52</t>
  </si>
  <si>
    <t>61,27</t>
  </si>
  <si>
    <t>56,98</t>
  </si>
  <si>
    <t>120,38</t>
  </si>
  <si>
    <t>135,47</t>
  </si>
  <si>
    <t>149,45</t>
  </si>
  <si>
    <t>170,65</t>
  </si>
  <si>
    <t>215,44</t>
  </si>
  <si>
    <t>273,74</t>
  </si>
  <si>
    <t>229,80</t>
  </si>
  <si>
    <t>49,66</t>
  </si>
  <si>
    <t>91,51</t>
  </si>
  <si>
    <t>106,27</t>
  </si>
  <si>
    <t>117,34</t>
  </si>
  <si>
    <t>123,73</t>
  </si>
  <si>
    <t>148,25</t>
  </si>
  <si>
    <t>128,90</t>
  </si>
  <si>
    <t>166,07</t>
  </si>
  <si>
    <t>189,87</t>
  </si>
  <si>
    <t>93,35</t>
  </si>
  <si>
    <t>121,94</t>
  </si>
  <si>
    <t>141,58</t>
  </si>
  <si>
    <t>155,46</t>
  </si>
  <si>
    <t>176,04</t>
  </si>
  <si>
    <t>204,81</t>
  </si>
  <si>
    <t>112,30</t>
  </si>
  <si>
    <t>132,99</t>
  </si>
  <si>
    <t>1.374,16</t>
  </si>
  <si>
    <t>1.185,89</t>
  </si>
  <si>
    <t>99,48</t>
  </si>
  <si>
    <t>159,08</t>
  </si>
  <si>
    <t>241,09</t>
  </si>
  <si>
    <t>24,48</t>
  </si>
  <si>
    <t>21,38</t>
  </si>
  <si>
    <t>34,78</t>
  </si>
  <si>
    <t>49,34</t>
  </si>
  <si>
    <t>8,87</t>
  </si>
  <si>
    <t>12,40</t>
  </si>
  <si>
    <t>46,82</t>
  </si>
  <si>
    <t>53,14</t>
  </si>
  <si>
    <t>52,65</t>
  </si>
  <si>
    <t>55,28</t>
  </si>
  <si>
    <t>27,67</t>
  </si>
  <si>
    <t>90,86</t>
  </si>
  <si>
    <t>176,70</t>
  </si>
  <si>
    <t>266,81</t>
  </si>
  <si>
    <t>184,32</t>
  </si>
  <si>
    <t>64,09</t>
  </si>
  <si>
    <t>47,78</t>
  </si>
  <si>
    <t>72,51</t>
  </si>
  <si>
    <t>148,96</t>
  </si>
  <si>
    <t>133,25</t>
  </si>
  <si>
    <t>123,81</t>
  </si>
  <si>
    <t>170,95</t>
  </si>
  <si>
    <t>152,93</t>
  </si>
  <si>
    <t>141,80</t>
  </si>
  <si>
    <t>54,75</t>
  </si>
  <si>
    <t>436,14</t>
  </si>
  <si>
    <t>622,41</t>
  </si>
  <si>
    <t>37,24</t>
  </si>
  <si>
    <t>80,32</t>
  </si>
  <si>
    <t>115,63</t>
  </si>
  <si>
    <t>195,39</t>
  </si>
  <si>
    <t>130,46</t>
  </si>
  <si>
    <t>285,76</t>
  </si>
  <si>
    <t>178,16</t>
  </si>
  <si>
    <t>174,27</t>
  </si>
  <si>
    <t>203,12</t>
  </si>
  <si>
    <t>279,93</t>
  </si>
  <si>
    <t>422,39</t>
  </si>
  <si>
    <t>432,72</t>
  </si>
  <si>
    <t>110,39</t>
  </si>
  <si>
    <t>130,84</t>
  </si>
  <si>
    <t>107,89</t>
  </si>
  <si>
    <t>450,00</t>
  </si>
  <si>
    <t>636,27</t>
  </si>
  <si>
    <t>74,31</t>
  </si>
  <si>
    <t>729,46</t>
  </si>
  <si>
    <t>623,92</t>
  </si>
  <si>
    <t>85,46</t>
  </si>
  <si>
    <t>79,12</t>
  </si>
  <si>
    <t>69,71</t>
  </si>
  <si>
    <t>35,93</t>
  </si>
  <si>
    <t>45,95</t>
  </si>
  <si>
    <t>54,17</t>
  </si>
  <si>
    <t>112,45</t>
  </si>
  <si>
    <t>126,26</t>
  </si>
  <si>
    <t>48,90</t>
  </si>
  <si>
    <t>107,18</t>
  </si>
  <si>
    <t>120,99</t>
  </si>
  <si>
    <t>46,90</t>
  </si>
  <si>
    <t>56,04</t>
  </si>
  <si>
    <t>138,61</t>
  </si>
  <si>
    <t>133,20</t>
  </si>
  <si>
    <t>150,43</t>
  </si>
  <si>
    <t>45,48</t>
  </si>
  <si>
    <t>50,15</t>
  </si>
  <si>
    <t>84,24</t>
  </si>
  <si>
    <t>107,58</t>
  </si>
  <si>
    <t>118,81</t>
  </si>
  <si>
    <t>104,97</t>
  </si>
  <si>
    <t>116,20</t>
  </si>
  <si>
    <t>65,85</t>
  </si>
  <si>
    <t>137,94</t>
  </si>
  <si>
    <t>33,25</t>
  </si>
  <si>
    <t>33,51</t>
  </si>
  <si>
    <t>79,29</t>
  </si>
  <si>
    <t>88,43</t>
  </si>
  <si>
    <t>155,18</t>
  </si>
  <si>
    <t>94,45</t>
  </si>
  <si>
    <t>167,13</t>
  </si>
  <si>
    <t>184,36</t>
  </si>
  <si>
    <t>189,00</t>
  </si>
  <si>
    <t>208,80</t>
  </si>
  <si>
    <t>49,57</t>
  </si>
  <si>
    <t>64,92</t>
  </si>
  <si>
    <t>5,27</t>
  </si>
  <si>
    <t>18,36</t>
  </si>
  <si>
    <t>26,78</t>
  </si>
  <si>
    <t>40,17</t>
  </si>
  <si>
    <t>31,44</t>
  </si>
  <si>
    <t>39,23</t>
  </si>
  <si>
    <t>29,19</t>
  </si>
  <si>
    <t>34,00</t>
  </si>
  <si>
    <t>38,84</t>
  </si>
  <si>
    <t>41,52</t>
  </si>
  <si>
    <t>42,76</t>
  </si>
  <si>
    <t>41,91</t>
  </si>
  <si>
    <t>31,12</t>
  </si>
  <si>
    <t>37,13</t>
  </si>
  <si>
    <t>79,37</t>
  </si>
  <si>
    <t>75,44</t>
  </si>
  <si>
    <t>74,04</t>
  </si>
  <si>
    <t>57,10</t>
  </si>
  <si>
    <t>62,12</t>
  </si>
  <si>
    <t>73,12</t>
  </si>
  <si>
    <t>79,85</t>
  </si>
  <si>
    <t>116,05</t>
  </si>
  <si>
    <t>133,16</t>
  </si>
  <si>
    <t>102,41</t>
  </si>
  <si>
    <t>146,77</t>
  </si>
  <si>
    <t>40,97</t>
  </si>
  <si>
    <t>45,66</t>
  </si>
  <si>
    <t>71,87</t>
  </si>
  <si>
    <t>63,00</t>
  </si>
  <si>
    <t>97,83</t>
  </si>
  <si>
    <t>69,32</t>
  </si>
  <si>
    <t>113,82</t>
  </si>
  <si>
    <t>121,00</t>
  </si>
  <si>
    <t>83,92</t>
  </si>
  <si>
    <t>88,61</t>
  </si>
  <si>
    <t>105,94</t>
  </si>
  <si>
    <t>152,55</t>
  </si>
  <si>
    <t>146,38</t>
  </si>
  <si>
    <t>177,72</t>
  </si>
  <si>
    <t>76,72</t>
  </si>
  <si>
    <t>82,46</t>
  </si>
  <si>
    <t>111,81</t>
  </si>
  <si>
    <t>99,57</t>
  </si>
  <si>
    <t>139,86</t>
  </si>
  <si>
    <t>181,77</t>
  </si>
  <si>
    <t>127,35</t>
  </si>
  <si>
    <t>118,63</t>
  </si>
  <si>
    <t>134,13</t>
  </si>
  <si>
    <t>177,91</t>
  </si>
  <si>
    <t>123,08</t>
  </si>
  <si>
    <t>148,42</t>
  </si>
  <si>
    <t>198,22</t>
  </si>
  <si>
    <t>143,80</t>
  </si>
  <si>
    <t>186,68</t>
  </si>
  <si>
    <t>133,32</t>
  </si>
  <si>
    <t>206,48</t>
  </si>
  <si>
    <t>150,61</t>
  </si>
  <si>
    <t>192,57</t>
  </si>
  <si>
    <t>137,74</t>
  </si>
  <si>
    <t>214,63</t>
  </si>
  <si>
    <t>164,90</t>
  </si>
  <si>
    <t>194,67</t>
  </si>
  <si>
    <t>145,98</t>
  </si>
  <si>
    <t>140,93</t>
  </si>
  <si>
    <t>37,62</t>
  </si>
  <si>
    <t>41,03</t>
  </si>
  <si>
    <t>76,95</t>
  </si>
  <si>
    <t>82,68</t>
  </si>
  <si>
    <t>43,35</t>
  </si>
  <si>
    <t>65,43</t>
  </si>
  <si>
    <t>67,22</t>
  </si>
  <si>
    <t>87,52</t>
  </si>
  <si>
    <t>104,27</t>
  </si>
  <si>
    <t>109,68</t>
  </si>
  <si>
    <t>80,15</t>
  </si>
  <si>
    <t>96,25</t>
  </si>
  <si>
    <t>52,61</t>
  </si>
  <si>
    <t>57,63</t>
  </si>
  <si>
    <t>76,75</t>
  </si>
  <si>
    <t>95,27</t>
  </si>
  <si>
    <t>43,02</t>
  </si>
  <si>
    <t>69,39</t>
  </si>
  <si>
    <t>59,08</t>
  </si>
  <si>
    <t>94,25</t>
  </si>
  <si>
    <t>71,33</t>
  </si>
  <si>
    <t>63,31</t>
  </si>
  <si>
    <t>79,32</t>
  </si>
  <si>
    <t>128,14</t>
  </si>
  <si>
    <t>144,13</t>
  </si>
  <si>
    <t>100,16</t>
  </si>
  <si>
    <t>124,96</t>
  </si>
  <si>
    <t>133,64</t>
  </si>
  <si>
    <t>120,06</t>
  </si>
  <si>
    <t>221,98</t>
  </si>
  <si>
    <t>201,34</t>
  </si>
  <si>
    <t>217,19</t>
  </si>
  <si>
    <t>261,39</t>
  </si>
  <si>
    <t>75,46</t>
  </si>
  <si>
    <t>69,73</t>
  </si>
  <si>
    <t>307,16</t>
  </si>
  <si>
    <t>281,72</t>
  </si>
  <si>
    <t>297,57</t>
  </si>
  <si>
    <t>358,25</t>
  </si>
  <si>
    <t>71,23</t>
  </si>
  <si>
    <t>61,67</t>
  </si>
  <si>
    <t>59,97</t>
  </si>
  <si>
    <t>75,05</t>
  </si>
  <si>
    <t>80,60</t>
  </si>
  <si>
    <t>83,09</t>
  </si>
  <si>
    <t>69,91</t>
  </si>
  <si>
    <t>189,27</t>
  </si>
  <si>
    <t>172,55</t>
  </si>
  <si>
    <t>221,86</t>
  </si>
  <si>
    <t>81,64</t>
  </si>
  <si>
    <t>38,12</t>
  </si>
  <si>
    <t>61,37</t>
  </si>
  <si>
    <t>70,53</t>
  </si>
  <si>
    <t>88,54</t>
  </si>
  <si>
    <t>3,78</t>
  </si>
  <si>
    <t>2,33</t>
  </si>
  <si>
    <t>25,84</t>
  </si>
  <si>
    <t>406,69</t>
  </si>
  <si>
    <t>398,67</t>
  </si>
  <si>
    <t>418,77</t>
  </si>
  <si>
    <t>410,29</t>
  </si>
  <si>
    <t>497,37</t>
  </si>
  <si>
    <t>475,39</t>
  </si>
  <si>
    <t>471,18</t>
  </si>
  <si>
    <t>459,65</t>
  </si>
  <si>
    <t>472,29</t>
  </si>
  <si>
    <t>453,17</t>
  </si>
  <si>
    <t>462,69</t>
  </si>
  <si>
    <t>430,06</t>
  </si>
  <si>
    <t>622,37</t>
  </si>
  <si>
    <t>408,92</t>
  </si>
  <si>
    <t>561,33</t>
  </si>
  <si>
    <t>549,92</t>
  </si>
  <si>
    <t>505,29</t>
  </si>
  <si>
    <t>507,24</t>
  </si>
  <si>
    <t>482,52</t>
  </si>
  <si>
    <t>404,24</t>
  </si>
  <si>
    <t>392,68</t>
  </si>
  <si>
    <t>490,21</t>
  </si>
  <si>
    <t>480,36</t>
  </si>
  <si>
    <t>446,28</t>
  </si>
  <si>
    <t>428,64</t>
  </si>
  <si>
    <t>3.837,71</t>
  </si>
  <si>
    <t>3.842,60</t>
  </si>
  <si>
    <t>3.945,57</t>
  </si>
  <si>
    <t>3.943,39</t>
  </si>
  <si>
    <t>3.863,61</t>
  </si>
  <si>
    <t>3.872,00</t>
  </si>
  <si>
    <t>431,68</t>
  </si>
  <si>
    <t>367,57</t>
  </si>
  <si>
    <t>465,01</t>
  </si>
  <si>
    <t>392,34</t>
  </si>
  <si>
    <t>522,03</t>
  </si>
  <si>
    <t>478,18</t>
  </si>
  <si>
    <t>437,58</t>
  </si>
  <si>
    <t>469,67</t>
  </si>
  <si>
    <t>443,99</t>
  </si>
  <si>
    <t>457,39</t>
  </si>
  <si>
    <t>431,51</t>
  </si>
  <si>
    <t>758,38</t>
  </si>
  <si>
    <t>621,67</t>
  </si>
  <si>
    <t>587,94</t>
  </si>
  <si>
    <t>640,91</t>
  </si>
  <si>
    <t>563,33</t>
  </si>
  <si>
    <t>520,91</t>
  </si>
  <si>
    <t>572,66</t>
  </si>
  <si>
    <t>508,50</t>
  </si>
  <si>
    <t>521,48</t>
  </si>
  <si>
    <t>437,81</t>
  </si>
  <si>
    <t>454,44</t>
  </si>
  <si>
    <t>376,41</t>
  </si>
  <si>
    <t>580,07</t>
  </si>
  <si>
    <t>495,71</t>
  </si>
  <si>
    <t>458,09</t>
  </si>
  <si>
    <t>489,14</t>
  </si>
  <si>
    <t>404,64</t>
  </si>
  <si>
    <t>3.793,66</t>
  </si>
  <si>
    <t>3.763,80</t>
  </si>
  <si>
    <t>3.899,06</t>
  </si>
  <si>
    <t>3.850,97</t>
  </si>
  <si>
    <t>3.850,74</t>
  </si>
  <si>
    <t>3.829,84</t>
  </si>
  <si>
    <t>3.800,65</t>
  </si>
  <si>
    <t>555,16</t>
  </si>
  <si>
    <t>585,20</t>
  </si>
  <si>
    <t>647,41</t>
  </si>
  <si>
    <t>627,53</t>
  </si>
  <si>
    <t>632,16</t>
  </si>
  <si>
    <t>613,79</t>
  </si>
  <si>
    <t>594,36</t>
  </si>
  <si>
    <t>795,47</t>
  </si>
  <si>
    <t>712,02</t>
  </si>
  <si>
    <t>667,66</t>
  </si>
  <si>
    <t>640,08</t>
  </si>
  <si>
    <t>563,80</t>
  </si>
  <si>
    <t>655,15</t>
  </si>
  <si>
    <t>594,70</t>
  </si>
  <si>
    <t>3.972,68</t>
  </si>
  <si>
    <t>4.064,74</t>
  </si>
  <si>
    <t>4.003,66</t>
  </si>
  <si>
    <t>1.568,26</t>
  </si>
  <si>
    <t>1.559,15</t>
  </si>
  <si>
    <t>1.548,01</t>
  </si>
  <si>
    <t>1.827,02</t>
  </si>
  <si>
    <t>1.811,63</t>
  </si>
  <si>
    <t>1.802,16</t>
  </si>
  <si>
    <t>4.337,71</t>
  </si>
  <si>
    <t>4.347,96</t>
  </si>
  <si>
    <t>4.365,57</t>
  </si>
  <si>
    <t>4.822,39</t>
  </si>
  <si>
    <t>4.857,97</t>
  </si>
  <si>
    <t>4.895,83</t>
  </si>
  <si>
    <t>3.062,92</t>
  </si>
  <si>
    <t>3.074,87</t>
  </si>
  <si>
    <t>3.090,15</t>
  </si>
  <si>
    <t>1.809,23</t>
  </si>
  <si>
    <t>2.072,23</t>
  </si>
  <si>
    <t>5.164,28</t>
  </si>
  <si>
    <t>3.368,78</t>
  </si>
  <si>
    <t>4.518,51</t>
  </si>
  <si>
    <t>4.519,39</t>
  </si>
  <si>
    <t>1.599,02</t>
  </si>
  <si>
    <t>1.582,00</t>
  </si>
  <si>
    <t>485,72</t>
  </si>
  <si>
    <t>609,03</t>
  </si>
  <si>
    <t>517,05</t>
  </si>
  <si>
    <t>646,08</t>
  </si>
  <si>
    <t>439,36</t>
  </si>
  <si>
    <t>580,59</t>
  </si>
  <si>
    <t>446,33</t>
  </si>
  <si>
    <t>782,88</t>
  </si>
  <si>
    <t>515,58</t>
  </si>
  <si>
    <t>472,68</t>
  </si>
  <si>
    <t>452,12</t>
  </si>
  <si>
    <t>633,66</t>
  </si>
  <si>
    <t>507,12</t>
  </si>
  <si>
    <t>453,47</t>
  </si>
  <si>
    <t>510,39</t>
  </si>
  <si>
    <t>456,43</t>
  </si>
  <si>
    <t>433,37</t>
  </si>
  <si>
    <t>653,76</t>
  </si>
  <si>
    <t>724,39</t>
  </si>
  <si>
    <t>640,56</t>
  </si>
  <si>
    <t>623,46</t>
  </si>
  <si>
    <t>782,06</t>
  </si>
  <si>
    <t>563,08</t>
  </si>
  <si>
    <t>615,90</t>
  </si>
  <si>
    <t>562,89</t>
  </si>
  <si>
    <t>541,84</t>
  </si>
  <si>
    <t>694,81</t>
  </si>
  <si>
    <t>421,06</t>
  </si>
  <si>
    <t>475,71</t>
  </si>
  <si>
    <t>514,96</t>
  </si>
  <si>
    <t>452,56</t>
  </si>
  <si>
    <t>653,01</t>
  </si>
  <si>
    <t>562,67</t>
  </si>
  <si>
    <t>1,29</t>
  </si>
  <si>
    <t>1.715,17</t>
  </si>
  <si>
    <t>1.239,78</t>
  </si>
  <si>
    <t>454,02</t>
  </si>
  <si>
    <t>15,36</t>
  </si>
  <si>
    <t>21,48</t>
  </si>
  <si>
    <t>183,22</t>
  </si>
  <si>
    <t>49,22</t>
  </si>
  <si>
    <t>53,73</t>
  </si>
  <si>
    <t>110,19</t>
  </si>
  <si>
    <t>118,58</t>
  </si>
  <si>
    <t>333,08</t>
  </si>
  <si>
    <t>896,72</t>
  </si>
  <si>
    <t>134,78</t>
  </si>
  <si>
    <t>65,69</t>
  </si>
  <si>
    <t>201,23</t>
  </si>
  <si>
    <t>57,67</t>
  </si>
  <si>
    <t>700,51</t>
  </si>
  <si>
    <t>330,30</t>
  </si>
  <si>
    <t>324,63</t>
  </si>
  <si>
    <t>20,14</t>
  </si>
  <si>
    <t>3,62</t>
  </si>
  <si>
    <t>95,26</t>
  </si>
  <si>
    <t>215,97</t>
  </si>
  <si>
    <t>150,16</t>
  </si>
  <si>
    <t>295,47</t>
  </si>
  <si>
    <t>585,65</t>
  </si>
  <si>
    <t>222,28</t>
  </si>
  <si>
    <t>301,93</t>
  </si>
  <si>
    <t>159,26</t>
  </si>
  <si>
    <t>185,45</t>
  </si>
  <si>
    <t>122,59</t>
  </si>
  <si>
    <t>2,64</t>
  </si>
  <si>
    <t>573,43</t>
  </si>
  <si>
    <t>167,06</t>
  </si>
  <si>
    <t>284,61</t>
  </si>
  <si>
    <t>25,88</t>
  </si>
  <si>
    <t>40,98</t>
  </si>
  <si>
    <t>29,53</t>
  </si>
  <si>
    <t>44,86</t>
  </si>
  <si>
    <t>34,45</t>
  </si>
  <si>
    <t>190,64</t>
  </si>
  <si>
    <t>146,34</t>
  </si>
  <si>
    <t>131,82</t>
  </si>
  <si>
    <t>96,51</t>
  </si>
  <si>
    <t>83,51</t>
  </si>
  <si>
    <t>67,41</t>
  </si>
  <si>
    <t>69,24</t>
  </si>
  <si>
    <t>62,16</t>
  </si>
  <si>
    <t>126,31</t>
  </si>
  <si>
    <t>48,82</t>
  </si>
  <si>
    <t>176,54</t>
  </si>
  <si>
    <t>189,09</t>
  </si>
  <si>
    <t>57,02</t>
  </si>
  <si>
    <t>342,61</t>
  </si>
  <si>
    <t>174,90</t>
  </si>
  <si>
    <t>46,67</t>
  </si>
  <si>
    <t>6.123,23</t>
  </si>
  <si>
    <t>6.439,48</t>
  </si>
  <si>
    <t>4.850,42</t>
  </si>
  <si>
    <t>5.209,36</t>
  </si>
  <si>
    <t>2.613,69</t>
  </si>
  <si>
    <t>4.056,93</t>
  </si>
  <si>
    <t>2.366,06</t>
  </si>
  <si>
    <t>2.518,34</t>
  </si>
  <si>
    <t>1.942,19</t>
  </si>
  <si>
    <t>2.792,61</t>
  </si>
  <si>
    <t>2.183,50</t>
  </si>
  <si>
    <t>4.075,62</t>
  </si>
  <si>
    <t>2.384,76</t>
  </si>
  <si>
    <t>2.537,04</t>
  </si>
  <si>
    <t>1.960,89</t>
  </si>
  <si>
    <t>2.811,31</t>
  </si>
  <si>
    <t>2.302,14</t>
  </si>
  <si>
    <t>1.244,99</t>
  </si>
  <si>
    <t>1.338,63</t>
  </si>
  <si>
    <t>1.280,00</t>
  </si>
  <si>
    <t>332,19</t>
  </si>
  <si>
    <t>322,66</t>
  </si>
  <si>
    <t>3.306,61</t>
  </si>
  <si>
    <t>89,67</t>
  </si>
  <si>
    <t>193,06</t>
  </si>
  <si>
    <t>282,32</t>
  </si>
  <si>
    <t>79,15</t>
  </si>
  <si>
    <t>141,02</t>
  </si>
  <si>
    <t>339,01</t>
  </si>
  <si>
    <t>120,09</t>
  </si>
  <si>
    <t>328,09</t>
  </si>
  <si>
    <t>841,51</t>
  </si>
  <si>
    <t>1.330,28</t>
  </si>
  <si>
    <t>28,32</t>
  </si>
  <si>
    <t>32,12</t>
  </si>
  <si>
    <t>32,94</t>
  </si>
  <si>
    <t>39,21</t>
  </si>
  <si>
    <t>31,15</t>
  </si>
  <si>
    <t>32,54</t>
  </si>
  <si>
    <t>30,15</t>
  </si>
  <si>
    <t>33,85</t>
  </si>
  <si>
    <t>28,88</t>
  </si>
  <si>
    <t>29,69</t>
  </si>
  <si>
    <t>31,59</t>
  </si>
  <si>
    <t>34,95</t>
  </si>
  <si>
    <t>27,11</t>
  </si>
  <si>
    <t>28,98</t>
  </si>
  <si>
    <t>32,96</t>
  </si>
  <si>
    <t>26,15</t>
  </si>
  <si>
    <t>109,23</t>
  </si>
  <si>
    <t>143,79</t>
  </si>
  <si>
    <t>21,44</t>
  </si>
  <si>
    <t>105,11</t>
  </si>
  <si>
    <t>119,37</t>
  </si>
  <si>
    <t>105,66</t>
  </si>
  <si>
    <t>71,73</t>
  </si>
  <si>
    <t>4.819,92</t>
  </si>
  <si>
    <t>6.939,73</t>
  </si>
  <si>
    <t>2.533,79</t>
  </si>
  <si>
    <t>3.849,73</t>
  </si>
  <si>
    <t>3.308,42</t>
  </si>
  <si>
    <t>4.623,88</t>
  </si>
  <si>
    <t>4.172,52</t>
  </si>
  <si>
    <t>18.361,30</t>
  </si>
  <si>
    <t>3.779,89</t>
  </si>
  <si>
    <t>20.848,73</t>
  </si>
  <si>
    <t>28.366,32</t>
  </si>
  <si>
    <t>13.562,90</t>
  </si>
  <si>
    <t>19.112,22</t>
  </si>
  <si>
    <t>25.151,03</t>
  </si>
  <si>
    <t>6.986,54</t>
  </si>
  <si>
    <t>11.630,54</t>
  </si>
  <si>
    <t>4.625,25</t>
  </si>
  <si>
    <t>1,03</t>
  </si>
  <si>
    <t>207,43</t>
  </si>
  <si>
    <t>236,10</t>
  </si>
  <si>
    <t>322,75</t>
  </si>
  <si>
    <t>107,34</t>
  </si>
  <si>
    <t>183,85</t>
  </si>
  <si>
    <t>74,79</t>
  </si>
  <si>
    <t>106,25</t>
  </si>
  <si>
    <t>119,63</t>
  </si>
  <si>
    <t>28,95</t>
  </si>
  <si>
    <t>35,44</t>
  </si>
  <si>
    <t>104,83</t>
  </si>
  <si>
    <t>131,76</t>
  </si>
  <si>
    <t>185,51</t>
  </si>
  <si>
    <t>3.628,77</t>
  </si>
  <si>
    <t>26.547,47</t>
  </si>
  <si>
    <t>13.189,35</t>
  </si>
  <si>
    <t>18.577,83</t>
  </si>
  <si>
    <t>20.912,89</t>
  </si>
  <si>
    <t>6.104,90</t>
  </si>
  <si>
    <t>21,37</t>
  </si>
  <si>
    <t>3.766,91</t>
  </si>
  <si>
    <t>47,43</t>
  </si>
  <si>
    <t>95,39</t>
  </si>
  <si>
    <t>37,74</t>
  </si>
  <si>
    <t>38,51</t>
  </si>
  <si>
    <t>45,96</t>
  </si>
  <si>
    <t>87,30</t>
  </si>
  <si>
    <t>52,85</t>
  </si>
  <si>
    <t>124,60</t>
  </si>
  <si>
    <t>136,71</t>
  </si>
  <si>
    <t>254,23</t>
  </si>
  <si>
    <t>472,31</t>
  </si>
  <si>
    <t>36,72</t>
  </si>
  <si>
    <t>70,82</t>
  </si>
  <si>
    <t>13,44</t>
  </si>
  <si>
    <t>51,21</t>
  </si>
  <si>
    <t>38,64</t>
  </si>
  <si>
    <t>52,05</t>
  </si>
  <si>
    <t>39,59</t>
  </si>
  <si>
    <t>4.495,91</t>
  </si>
  <si>
    <t>4.812,87</t>
  </si>
  <si>
    <t>4.090,36</t>
  </si>
  <si>
    <t>4.750,41</t>
  </si>
  <si>
    <t>5.011,16</t>
  </si>
  <si>
    <t>4.716,73</t>
  </si>
  <si>
    <t>5.750,56</t>
  </si>
  <si>
    <t>5.185,35</t>
  </si>
  <si>
    <t>4.503,52</t>
  </si>
  <si>
    <t>4.637,53</t>
  </si>
  <si>
    <t>4.925,17</t>
  </si>
  <si>
    <t>4.079,69</t>
  </si>
  <si>
    <t>4.463,50</t>
  </si>
  <si>
    <t>2.284,56</t>
  </si>
  <si>
    <t>6.573,90</t>
  </si>
  <si>
    <t>5.761,35</t>
  </si>
  <si>
    <t>5.033,70</t>
  </si>
  <si>
    <t>5.108,86</t>
  </si>
  <si>
    <t>4.725,39</t>
  </si>
  <si>
    <t>5.478,47</t>
  </si>
  <si>
    <t>5.717,29</t>
  </si>
  <si>
    <t>4.034,16</t>
  </si>
  <si>
    <t>5.833,21</t>
  </si>
  <si>
    <t>6.256,18</t>
  </si>
  <si>
    <t>6.929,93</t>
  </si>
  <si>
    <t>5.642,74</t>
  </si>
  <si>
    <t>28.524,55</t>
  </si>
  <si>
    <t>18.374,14</t>
  </si>
  <si>
    <t>12.571,41</t>
  </si>
  <si>
    <t>5.552,36</t>
  </si>
  <si>
    <t>5.782,87</t>
  </si>
  <si>
    <t>6.187,15</t>
  </si>
  <si>
    <t>4.685,58</t>
  </si>
  <si>
    <t>3.801,46</t>
  </si>
  <si>
    <t>5.939,41</t>
  </si>
  <si>
    <t>5.374,44</t>
  </si>
  <si>
    <t>6.345,40</t>
  </si>
  <si>
    <t>6.177,38</t>
  </si>
  <si>
    <t>6.280,85</t>
  </si>
  <si>
    <t>5.148,58</t>
  </si>
  <si>
    <t>5.244,73</t>
  </si>
  <si>
    <t>6.867,14</t>
  </si>
  <si>
    <t>4.617,83</t>
  </si>
  <si>
    <t>6.014,49</t>
  </si>
  <si>
    <t>5.142,06</t>
  </si>
  <si>
    <t>5.285,59</t>
  </si>
  <si>
    <t>5.428,76</t>
  </si>
  <si>
    <t>2.813,01</t>
  </si>
  <si>
    <t>5.149,06</t>
  </si>
  <si>
    <t>4.477,79</t>
  </si>
  <si>
    <t>4.365,24</t>
  </si>
  <si>
    <t>4.767,80</t>
  </si>
  <si>
    <t>5.220,66</t>
  </si>
  <si>
    <t>5.609,81</t>
  </si>
  <si>
    <t>5.270,91</t>
  </si>
  <si>
    <t>11.148,12</t>
  </si>
  <si>
    <t>5.153,93</t>
  </si>
  <si>
    <t>5.538,86</t>
  </si>
  <si>
    <t>4.694,71</t>
  </si>
  <si>
    <t>5.288,20</t>
  </si>
  <si>
    <t>6.202,15</t>
  </si>
  <si>
    <t>5.345,90</t>
  </si>
  <si>
    <t>5.418,77</t>
  </si>
  <si>
    <t>4.885,08</t>
  </si>
  <si>
    <t>5.848,33</t>
  </si>
  <si>
    <t>4.831,22</t>
  </si>
  <si>
    <t>6.013,85</t>
  </si>
  <si>
    <t>5.890,07</t>
  </si>
  <si>
    <t>4.418,56</t>
  </si>
  <si>
    <t>4.065,46</t>
  </si>
  <si>
    <t>4.486,31</t>
  </si>
  <si>
    <t>6.028,20</t>
  </si>
  <si>
    <t>5.192,75</t>
  </si>
  <si>
    <t>6.604,97</t>
  </si>
  <si>
    <t>5.770,03</t>
  </si>
  <si>
    <t>5.666,57</t>
  </si>
  <si>
    <t>5.826,37</t>
  </si>
  <si>
    <t>4.515,01</t>
  </si>
  <si>
    <t xml:space="preserve">portão 1,5*1,2 </t>
  </si>
  <si>
    <t>area calçada 205 *,05</t>
  </si>
  <si>
    <t xml:space="preserve">area calçada 205 </t>
  </si>
  <si>
    <t xml:space="preserve"> recuperação de cerca lado ginasio parte dos fundos </t>
  </si>
  <si>
    <t>mureta alambrado entrada 32 m x ,06</t>
  </si>
  <si>
    <t>PARA ALAMBRADO FOI CONSIDERADO ,80*2,10 110 M 1 PALANQUE POR M</t>
  </si>
  <si>
    <t>paredes 1,7 +0,8+0,8 x 1,2m +,50*1,7</t>
  </si>
  <si>
    <t>comprimento 22,37=8 *2,33 largura</t>
  </si>
  <si>
    <t xml:space="preserve">UMA ESTACA POR PILAR 1 M </t>
  </si>
  <si>
    <t>PILAR 2,2 M * 18 +ESTRUTURA 23,38 * 3 +  CONTRAVENTAMENTO 2,33* 9 + TESOURA 8,55 * 9 + TRAMA 23,38* 4</t>
  </si>
  <si>
    <t>REFORMA E AMPLIAÇÃO (CRAS)</t>
  </si>
  <si>
    <t>ada@adaengenharia.com.br</t>
  </si>
  <si>
    <t>3.4</t>
  </si>
  <si>
    <t>PORTÃO EM CHAPA DE FERRO VENEZIANA TIPO Z INCLUSIVE DOBRADIÇAS, FERROLHOS E CHUMBADORES EM CHAPA DE FERRO E=5MM</t>
  </si>
  <si>
    <t>4.4</t>
  </si>
  <si>
    <t>PORTÃO DE ABRIR (2,20 X 2,00 M) COM TELA DE ARAME GALVANIZADO FIO12, MALHA 2", REVESTIDA EM PVC E QUADRO EM TUBO DE FERRO GALVANIZADO DE 11/2" COM PINTURA ESMALTE EPOXI</t>
  </si>
  <si>
    <t>SINAPI JAN/23 - ORSE SE JAN/23</t>
  </si>
  <si>
    <t>MÊS</t>
  </si>
  <si>
    <t>5.4</t>
  </si>
  <si>
    <t>2.2</t>
  </si>
  <si>
    <t>02383</t>
  </si>
  <si>
    <t>REVISÃO DE CERCA COM ESTACA DE CONCRETO h=2,50, C/ 10 FIOS DE ARAME, C/REPOSIÇÃO DE 6 FIOS DE ARAME POR METRO DE ESCADA A CADA 10M.</t>
  </si>
  <si>
    <t>2.3</t>
  </si>
  <si>
    <t>COLETA E CARGA MANUAIS DE ENTULHO</t>
  </si>
  <si>
    <t>000026</t>
  </si>
  <si>
    <t>3.5</t>
  </si>
  <si>
    <t>3.6</t>
  </si>
  <si>
    <t>3.7</t>
  </si>
  <si>
    <t>3.8</t>
  </si>
  <si>
    <t>3.9</t>
  </si>
  <si>
    <t>3.10</t>
  </si>
  <si>
    <t xml:space="preserve">portão entrada </t>
  </si>
  <si>
    <t xml:space="preserve">concreto piso e laje </t>
  </si>
  <si>
    <t>forma apenas laje</t>
  </si>
  <si>
    <t>armação laje, espaçamento a cada 10 cm</t>
  </si>
  <si>
    <t>comprimento xlargurax espessura</t>
  </si>
  <si>
    <t>chapico  nas 2 faces da parede</t>
  </si>
  <si>
    <t>emboço  nas 2 faces da parede</t>
  </si>
  <si>
    <t>comprimento 176,9m.3 calçada  x0,25m.</t>
  </si>
  <si>
    <t>comprimento 22,37 *3,25 largura</t>
  </si>
  <si>
    <t>Quantitativo</t>
  </si>
  <si>
    <t>calçada existente danificada area removida 205 m2 x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</si>
</sst>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4" formatCode="_-&quot;R$&quot;\ * #,##0.00_-;\-&quot;R$&quot;\ * #,##0.00_-;_-&quot;R$&quot;\ * &quot;-&quot;??_-;_-@_-"/>
    <numFmt numFmtId="43" formatCode="_-* #,##0.00_-;\-* #,##0.00_-;_-* &quot;-&quot;??_-;_-@_-"/>
    <numFmt numFmtId="164" formatCode="#"/>
    <numFmt numFmtId="165" formatCode="mmmm\ yyyy"/>
    <numFmt numFmtId="166" formatCode="d/m/yyyy"/>
    <numFmt numFmtId="167" formatCode="#,##0.00\ ;[Red]\(#,##0.00\)"/>
    <numFmt numFmtId="168" formatCode="#.00"/>
    <numFmt numFmtId="169" formatCode="&quot;R$ &quot;#,##0.00;[Red]&quot;R$ &quot;#,##0.00"/>
    <numFmt numFmtId="170" formatCode="#,##0.00_);[Red]\(#,##0.00\)"/>
    <numFmt numFmtId="171" formatCode="&quot;R$ &quot;#,##0.00"/>
    <numFmt numFmtId="172" formatCode="_(&quot;R$ &quot;* #.##0.00_);_(&quot;R$ &quot;* \(#.##0.00\);_(&quot;R$ &quot;* \-??_);_(@_)"/>
    <numFmt numFmtId="173" formatCode="General;General"/>
    <numFmt numFmtId="174" formatCode="[$-F800]dddd\,\ mmmm\ dd\,\ yyyy"/>
    <numFmt numFmtId="175" formatCode="dd&quot; de &quot;mmmm&quot; de &quot;yyyy"/>
    <numFmt numFmtId="176" formatCode="mm/yyyy"/>
    <numFmt numFmtId="177" formatCode="_(* #,##0.00_);_(* \(#,##0.00\);_(* &quot;-&quot;??_);_(@_)"/>
    <numFmt numFmtId="178" formatCode="&quot;R$&quot;\ #,##0.00"/>
    <numFmt numFmtId="179" formatCode="0.000"/>
  </numFmts>
  <fonts count="85" x14ac:knownFonts="1">
    <font>
      <sz val="11"/>
      <color rgb="FF000000"/>
      <name val="Calibri"/>
      <family val="2"/>
      <charset val="1"/>
    </font>
    <font>
      <sz val="8"/>
      <color rgb="FF000000"/>
      <name val="Arial"/>
      <family val="2"/>
      <charset val="1"/>
    </font>
    <font>
      <sz val="10"/>
      <name val="Arial"/>
      <family val="2"/>
      <charset val="1"/>
    </font>
    <font>
      <sz val="8"/>
      <name val="Arial"/>
      <family val="2"/>
      <charset val="1"/>
    </font>
    <font>
      <b/>
      <sz val="10"/>
      <name val="Calibri Light"/>
      <family val="2"/>
      <charset val="1"/>
    </font>
    <font>
      <b/>
      <sz val="12"/>
      <name val="Calibri Light"/>
      <family val="2"/>
      <charset val="1"/>
    </font>
    <font>
      <sz val="10"/>
      <name val="Calibri Light"/>
      <family val="2"/>
      <charset val="1"/>
    </font>
    <font>
      <sz val="11"/>
      <color rgb="FF000000"/>
      <name val="Calibri Light"/>
      <family val="2"/>
      <charset val="1"/>
    </font>
    <font>
      <b/>
      <sz val="11"/>
      <color rgb="FF000000"/>
      <name val="Calibri"/>
      <family val="2"/>
      <charset val="1"/>
    </font>
    <font>
      <sz val="8"/>
      <color rgb="FF000000"/>
      <name val="Calibri Light"/>
      <family val="2"/>
      <charset val="1"/>
    </font>
    <font>
      <sz val="8"/>
      <name val="Calibri Light"/>
      <family val="2"/>
      <charset val="1"/>
    </font>
    <font>
      <b/>
      <sz val="8"/>
      <name val="Arial"/>
      <family val="2"/>
      <charset val="1"/>
    </font>
    <font>
      <b/>
      <sz val="10"/>
      <color rgb="FF000000"/>
      <name val="Calibri Light"/>
      <family val="2"/>
      <charset val="1"/>
    </font>
    <font>
      <b/>
      <sz val="10"/>
      <name val="Trebuchet MS"/>
      <family val="2"/>
      <charset val="1"/>
    </font>
    <font>
      <sz val="10"/>
      <name val="Trebuchet MS"/>
      <family val="2"/>
      <charset val="1"/>
    </font>
    <font>
      <sz val="10"/>
      <color rgb="FF000000"/>
      <name val="Calibri Light"/>
      <family val="2"/>
      <charset val="1"/>
    </font>
    <font>
      <sz val="9"/>
      <name val="Calibri Light"/>
      <family val="2"/>
      <charset val="1"/>
    </font>
    <font>
      <b/>
      <sz val="12"/>
      <color rgb="FF000000"/>
      <name val="Calibri Light"/>
      <family val="2"/>
      <charset val="1"/>
    </font>
    <font>
      <b/>
      <sz val="8"/>
      <color rgb="FF0070C0"/>
      <name val="Arial"/>
      <family val="2"/>
      <charset val="1"/>
    </font>
    <font>
      <sz val="12"/>
      <name val="Calibri Light"/>
      <family val="2"/>
      <charset val="1"/>
    </font>
    <font>
      <b/>
      <sz val="18"/>
      <name val="Calibri Light"/>
      <family val="2"/>
      <charset val="1"/>
    </font>
    <font>
      <sz val="12"/>
      <name val="Arial"/>
      <family val="2"/>
      <charset val="1"/>
    </font>
    <font>
      <b/>
      <sz val="8"/>
      <color rgb="FF000000"/>
      <name val="Calibri Light"/>
      <family val="2"/>
      <charset val="1"/>
    </font>
    <font>
      <sz val="11"/>
      <color rgb="FF000000"/>
      <name val="Calibri"/>
      <family val="2"/>
      <charset val="1"/>
    </font>
    <font>
      <sz val="10"/>
      <name val="Arial"/>
      <family val="2"/>
    </font>
    <font>
      <b/>
      <sz val="8"/>
      <color indexed="8"/>
      <name val="Calibri"/>
      <family val="2"/>
    </font>
    <font>
      <sz val="8"/>
      <color rgb="FF0000FF"/>
      <name val="Calibri"/>
      <family val="2"/>
    </font>
    <font>
      <b/>
      <sz val="11"/>
      <name val="Calibri Light"/>
      <family val="2"/>
      <charset val="1"/>
    </font>
    <font>
      <sz val="11"/>
      <color indexed="8"/>
      <name val="Calibri"/>
      <family val="2"/>
    </font>
    <font>
      <sz val="11"/>
      <color rgb="FF000000"/>
      <name val="Calibri Light"/>
      <family val="2"/>
    </font>
    <font>
      <sz val="10"/>
      <name val="Calibri Light"/>
      <family val="2"/>
    </font>
    <font>
      <u/>
      <sz val="11"/>
      <color indexed="12"/>
      <name val="Calibri"/>
      <family val="2"/>
    </font>
    <font>
      <sz val="10"/>
      <name val="Arial"/>
      <family val="2"/>
    </font>
    <font>
      <b/>
      <sz val="10"/>
      <name val="Arial"/>
      <family val="2"/>
    </font>
    <font>
      <b/>
      <sz val="10"/>
      <color indexed="12"/>
      <name val="Arial"/>
      <family val="2"/>
    </font>
    <font>
      <sz val="9"/>
      <name val="Arial"/>
      <family val="2"/>
    </font>
    <font>
      <sz val="10"/>
      <name val="Calibri"/>
      <family val="2"/>
    </font>
    <font>
      <sz val="8"/>
      <name val="Calibri"/>
      <family val="2"/>
    </font>
    <font>
      <b/>
      <sz val="11"/>
      <name val="Arial"/>
      <family val="2"/>
    </font>
    <font>
      <sz val="11"/>
      <name val="Arial"/>
      <family val="2"/>
    </font>
    <font>
      <b/>
      <sz val="9"/>
      <color indexed="8"/>
      <name val="Tahoma"/>
      <family val="2"/>
    </font>
    <font>
      <sz val="9"/>
      <color indexed="8"/>
      <name val="Tahoma"/>
      <family val="2"/>
    </font>
    <font>
      <b/>
      <sz val="11"/>
      <name val="Calibri"/>
      <family val="2"/>
      <charset val="1"/>
    </font>
    <font>
      <b/>
      <sz val="14"/>
      <name val="Calibri Light"/>
      <family val="2"/>
      <scheme val="major"/>
    </font>
    <font>
      <b/>
      <sz val="16"/>
      <name val="Calibri Light"/>
      <family val="2"/>
    </font>
    <font>
      <b/>
      <sz val="10"/>
      <name val="Calibri Light"/>
      <family val="2"/>
    </font>
    <font>
      <b/>
      <sz val="11"/>
      <name val="Calibri Light"/>
      <family val="2"/>
    </font>
    <font>
      <sz val="8"/>
      <name val="Calibri Light"/>
      <family val="2"/>
    </font>
    <font>
      <sz val="9"/>
      <name val="Calibri Light"/>
      <family val="2"/>
    </font>
    <font>
      <sz val="10"/>
      <color rgb="FF000000"/>
      <name val="Calibri Light"/>
      <family val="2"/>
    </font>
    <font>
      <b/>
      <sz val="12"/>
      <name val="Calibri Light"/>
      <family val="2"/>
    </font>
    <font>
      <sz val="12"/>
      <name val="Calibri Light"/>
      <family val="2"/>
    </font>
    <font>
      <sz val="11"/>
      <name val="Calibri Light"/>
      <family val="2"/>
    </font>
    <font>
      <b/>
      <sz val="10"/>
      <color rgb="FF000000"/>
      <name val="Calibri Light"/>
      <family val="2"/>
    </font>
    <font>
      <b/>
      <sz val="18"/>
      <name val="Calibri Light"/>
      <family val="2"/>
    </font>
    <font>
      <b/>
      <sz val="12"/>
      <color theme="5"/>
      <name val="Calibri Light"/>
      <family val="2"/>
    </font>
    <font>
      <b/>
      <sz val="16"/>
      <color theme="5"/>
      <name val="Calibri Light"/>
      <family val="2"/>
    </font>
    <font>
      <b/>
      <sz val="9"/>
      <name val="Calibri Light"/>
      <family val="2"/>
    </font>
    <font>
      <b/>
      <sz val="12"/>
      <color indexed="10"/>
      <name val="Calibri Light"/>
      <family val="2"/>
    </font>
    <font>
      <sz val="10"/>
      <color indexed="10"/>
      <name val="Calibri Light"/>
      <family val="2"/>
    </font>
    <font>
      <i/>
      <sz val="12"/>
      <name val="Calibri Light"/>
      <family val="2"/>
    </font>
    <font>
      <i/>
      <u/>
      <sz val="12"/>
      <name val="Calibri Light"/>
      <family val="2"/>
    </font>
    <font>
      <u/>
      <sz val="10"/>
      <name val="Calibri Light"/>
      <family val="2"/>
    </font>
    <font>
      <b/>
      <sz val="11"/>
      <color theme="5"/>
      <name val="Arial"/>
      <family val="2"/>
    </font>
    <font>
      <sz val="10"/>
      <name val="Arial"/>
      <family val="2"/>
    </font>
    <font>
      <sz val="8"/>
      <name val="Calibri"/>
      <family val="2"/>
      <charset val="1"/>
    </font>
    <font>
      <b/>
      <sz val="10"/>
      <name val="Arial"/>
      <family val="2"/>
      <charset val="1"/>
    </font>
    <font>
      <b/>
      <sz val="11"/>
      <color rgb="FFFF0000"/>
      <name val="Calibri"/>
      <family val="2"/>
    </font>
    <font>
      <b/>
      <sz val="11"/>
      <color rgb="FF000000"/>
      <name val="Calibri"/>
      <family val="2"/>
    </font>
    <font>
      <b/>
      <sz val="11"/>
      <color rgb="FF0000FF"/>
      <name val="Calibri"/>
      <family val="2"/>
    </font>
    <font>
      <sz val="10"/>
      <color rgb="FFFF0000"/>
      <name val="Calibri Light"/>
      <family val="2"/>
      <charset val="1"/>
    </font>
    <font>
      <sz val="10"/>
      <color rgb="FFFF0000"/>
      <name val="Trebuchet MS"/>
      <family val="2"/>
      <charset val="1"/>
    </font>
    <font>
      <sz val="10"/>
      <color rgb="FF0000FF"/>
      <name val="Calibri Light"/>
      <family val="2"/>
      <charset val="1"/>
    </font>
    <font>
      <sz val="10"/>
      <color rgb="FF0000FF"/>
      <name val="Trebuchet MS"/>
      <family val="2"/>
      <charset val="1"/>
    </font>
    <font>
      <b/>
      <sz val="14"/>
      <name val="Calibri Light"/>
      <family val="2"/>
    </font>
    <font>
      <sz val="10"/>
      <color rgb="FF000000"/>
      <name val="Calibri Light"/>
      <family val="2"/>
      <scheme val="major"/>
    </font>
    <font>
      <b/>
      <sz val="16"/>
      <color rgb="FF000000"/>
      <name val="Calibri Light"/>
      <family val="2"/>
    </font>
    <font>
      <b/>
      <sz val="10"/>
      <name val="Calibri Light"/>
      <family val="2"/>
      <scheme val="major"/>
    </font>
    <font>
      <sz val="10"/>
      <name val="Calibri Light"/>
      <family val="2"/>
      <scheme val="major"/>
    </font>
    <font>
      <b/>
      <sz val="12"/>
      <name val="Calibri Light"/>
      <family val="2"/>
      <scheme val="major"/>
    </font>
    <font>
      <sz val="11"/>
      <color rgb="FF000000"/>
      <name val="Calibri Light"/>
      <family val="2"/>
      <scheme val="major"/>
    </font>
    <font>
      <b/>
      <sz val="8"/>
      <color theme="1"/>
      <name val="Calibri Light"/>
      <family val="2"/>
      <charset val="1"/>
    </font>
    <font>
      <sz val="8"/>
      <color theme="1"/>
      <name val="Calibri Light"/>
      <family val="2"/>
      <charset val="1"/>
    </font>
    <font>
      <sz val="10"/>
      <name val="Courier New"/>
      <family val="3"/>
    </font>
    <font>
      <sz val="11"/>
      <color rgb="FFFF0000"/>
      <name val="Calibri"/>
      <family val="2"/>
      <charset val="1"/>
    </font>
  </fonts>
  <fills count="18">
    <fill>
      <patternFill patternType="none"/>
    </fill>
    <fill>
      <patternFill patternType="gray125"/>
    </fill>
    <fill>
      <patternFill patternType="solid">
        <fgColor rgb="FFFFFFFF"/>
        <bgColor rgb="FFF2F2F2"/>
      </patternFill>
    </fill>
    <fill>
      <patternFill patternType="solid">
        <fgColor rgb="FFF2F2F2"/>
        <bgColor rgb="FFFFFFFF"/>
      </patternFill>
    </fill>
    <fill>
      <patternFill patternType="solid">
        <fgColor rgb="FFFFFF00"/>
        <bgColor indexed="64"/>
      </patternFill>
    </fill>
    <fill>
      <patternFill patternType="solid">
        <fgColor theme="0"/>
        <bgColor indexed="64"/>
      </patternFill>
    </fill>
    <fill>
      <patternFill patternType="solid">
        <fgColor rgb="FFB4D6BF"/>
        <bgColor rgb="FFF2F2F2"/>
      </patternFill>
    </fill>
    <fill>
      <patternFill patternType="solid">
        <fgColor rgb="FFB4D6BF"/>
        <bgColor indexed="64"/>
      </patternFill>
    </fill>
    <fill>
      <patternFill patternType="solid">
        <fgColor rgb="FFB4D6BF"/>
        <bgColor indexed="26"/>
      </patternFill>
    </fill>
    <fill>
      <patternFill patternType="solid">
        <fgColor rgb="FFB4D6BF"/>
        <bgColor indexed="42"/>
      </patternFill>
    </fill>
    <fill>
      <patternFill patternType="solid">
        <fgColor rgb="FFB4D6BF"/>
        <bgColor indexed="44"/>
      </patternFill>
    </fill>
    <fill>
      <patternFill patternType="solid">
        <fgColor rgb="FFB4D6BF"/>
        <bgColor rgb="FFDBF4CA"/>
      </patternFill>
    </fill>
    <fill>
      <patternFill patternType="solid">
        <fgColor rgb="FFB4D6BF"/>
        <bgColor rgb="FFC0C0C0"/>
      </patternFill>
    </fill>
    <fill>
      <patternFill patternType="solid">
        <fgColor theme="0" tint="-0.14999847407452621"/>
        <bgColor rgb="FFF2F2F2"/>
      </patternFill>
    </fill>
    <fill>
      <patternFill patternType="solid">
        <fgColor theme="0"/>
        <bgColor rgb="FFF2F2F2"/>
      </patternFill>
    </fill>
    <fill>
      <patternFill patternType="solid">
        <fgColor theme="7" tint="0.79998168889431442"/>
        <bgColor indexed="64"/>
      </patternFill>
    </fill>
    <fill>
      <patternFill patternType="solid">
        <fgColor rgb="FFDFEDE4"/>
        <bgColor rgb="FFD5EDA2"/>
      </patternFill>
    </fill>
    <fill>
      <patternFill patternType="solid">
        <fgColor rgb="FFDFEDE4"/>
        <bgColor indexed="64"/>
      </patternFill>
    </fill>
  </fills>
  <borders count="46">
    <border>
      <left/>
      <right/>
      <top/>
      <bottom/>
      <diagonal/>
    </border>
    <border>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style="medium">
        <color auto="1"/>
      </bottom>
      <diagonal/>
    </border>
    <border>
      <left/>
      <right/>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style="hair">
        <color auto="1"/>
      </top>
      <bottom/>
      <diagonal/>
    </border>
    <border>
      <left style="thin">
        <color auto="1"/>
      </left>
      <right/>
      <top style="hair">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hair">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bottom style="thin">
        <color auto="1"/>
      </bottom>
      <diagonal/>
    </border>
    <border>
      <left style="thin">
        <color auto="1"/>
      </left>
      <right/>
      <top style="medium">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bottom style="thin">
        <color auto="1"/>
      </bottom>
      <diagonal/>
    </border>
    <border>
      <left/>
      <right style="thin">
        <color auto="1"/>
      </right>
      <top style="thin">
        <color auto="1"/>
      </top>
      <bottom/>
      <diagonal/>
    </border>
    <border>
      <left/>
      <right/>
      <top style="thin">
        <color auto="1"/>
      </top>
      <bottom/>
      <diagonal/>
    </border>
    <border>
      <left style="thin">
        <color indexed="8"/>
      </left>
      <right style="thin">
        <color indexed="8"/>
      </right>
      <top style="thin">
        <color indexed="8"/>
      </top>
      <bottom style="thin">
        <color indexed="8"/>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indexed="8"/>
      </right>
      <top style="thin">
        <color auto="1"/>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auto="1"/>
      </right>
      <top style="thin">
        <color auto="1"/>
      </top>
      <bottom style="thin">
        <color auto="1"/>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hair">
        <color auto="1"/>
      </bottom>
      <diagonal/>
    </border>
    <border>
      <left/>
      <right/>
      <top style="thin">
        <color auto="1"/>
      </top>
      <bottom style="thin">
        <color auto="1"/>
      </bottom>
      <diagonal/>
    </border>
    <border>
      <left style="thin">
        <color auto="1"/>
      </left>
      <right style="thin">
        <color auto="1"/>
      </right>
      <top style="thin">
        <color auto="1"/>
      </top>
      <bottom style="hair">
        <color auto="1"/>
      </bottom>
      <diagonal/>
    </border>
  </borders>
  <cellStyleXfs count="22">
    <xf numFmtId="0" fontId="0" fillId="0" borderId="0"/>
    <xf numFmtId="9" fontId="23" fillId="0" borderId="0" applyFont="0" applyFill="0" applyBorder="0" applyAlignment="0" applyProtection="0"/>
    <xf numFmtId="0" fontId="24" fillId="0" borderId="0"/>
    <xf numFmtId="0" fontId="23" fillId="0" borderId="0"/>
    <xf numFmtId="0" fontId="28" fillId="0" borderId="0"/>
    <xf numFmtId="0" fontId="31" fillId="0" borderId="0" applyNumberFormat="0" applyFill="0" applyBorder="0" applyAlignment="0" applyProtection="0">
      <alignment vertical="top"/>
      <protection locked="0"/>
    </xf>
    <xf numFmtId="0" fontId="32" fillId="0" borderId="0"/>
    <xf numFmtId="0" fontId="35" fillId="0" borderId="0"/>
    <xf numFmtId="172" fontId="24" fillId="0" borderId="0" applyFill="0" applyBorder="0" applyAlignment="0" applyProtection="0"/>
    <xf numFmtId="43" fontId="23" fillId="0" borderId="0" applyFont="0" applyFill="0" applyBorder="0" applyAlignment="0" applyProtection="0"/>
    <xf numFmtId="0" fontId="24"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64" fillId="0" borderId="0"/>
    <xf numFmtId="177" fontId="24" fillId="0" borderId="0" applyFont="0" applyFill="0" applyBorder="0" applyAlignment="0" applyProtection="0"/>
    <xf numFmtId="0" fontId="31" fillId="0" borderId="0" applyNumberFormat="0" applyFill="0" applyBorder="0" applyAlignment="0" applyProtection="0">
      <alignment vertical="top"/>
      <protection locked="0"/>
    </xf>
    <xf numFmtId="44" fontId="23" fillId="0" borderId="0" applyFont="0" applyFill="0" applyBorder="0" applyAlignment="0" applyProtection="0"/>
  </cellStyleXfs>
  <cellXfs count="342">
    <xf numFmtId="0" fontId="0" fillId="0" borderId="0" xfId="0"/>
    <xf numFmtId="0" fontId="0" fillId="2" borderId="0" xfId="0" applyFill="1" applyAlignment="1" applyProtection="1">
      <alignment horizontal="center" vertical="center"/>
      <protection locked="0"/>
    </xf>
    <xf numFmtId="49" fontId="1" fillId="2" borderId="0" xfId="0" applyNumberFormat="1" applyFont="1" applyFill="1" applyAlignment="1" applyProtection="1">
      <alignment horizontal="center" vertical="center"/>
      <protection locked="0"/>
    </xf>
    <xf numFmtId="0" fontId="0" fillId="2" borderId="0" xfId="0" applyFill="1" applyAlignment="1" applyProtection="1">
      <alignment vertical="center" wrapText="1"/>
      <protection locked="0"/>
    </xf>
    <xf numFmtId="164" fontId="0" fillId="2" borderId="0" xfId="0" applyNumberFormat="1" applyFill="1" applyAlignment="1" applyProtection="1">
      <alignment horizontal="center" vertical="center"/>
      <protection locked="0"/>
    </xf>
    <xf numFmtId="2" fontId="2" fillId="2" borderId="0" xfId="0" applyNumberFormat="1" applyFont="1" applyFill="1" applyAlignment="1" applyProtection="1">
      <alignment horizontal="right" vertical="center"/>
      <protection locked="0"/>
    </xf>
    <xf numFmtId="0" fontId="2" fillId="2" borderId="0" xfId="0" applyFont="1" applyFill="1" applyAlignment="1" applyProtection="1">
      <alignment horizontal="right" vertical="center"/>
      <protection locked="0"/>
    </xf>
    <xf numFmtId="10" fontId="0" fillId="2" borderId="0" xfId="0" applyNumberFormat="1" applyFill="1" applyAlignment="1" applyProtection="1">
      <alignment vertical="center"/>
      <protection locked="0"/>
    </xf>
    <xf numFmtId="0" fontId="0" fillId="2" borderId="0" xfId="0" applyFill="1" applyAlignment="1" applyProtection="1">
      <alignment vertical="center"/>
      <protection locked="0"/>
    </xf>
    <xf numFmtId="0" fontId="0" fillId="0" borderId="0" xfId="0" applyAlignment="1" applyProtection="1">
      <alignment vertical="center"/>
      <protection locked="0"/>
    </xf>
    <xf numFmtId="0" fontId="4" fillId="2" borderId="2" xfId="0" applyFont="1" applyFill="1" applyBorder="1" applyAlignment="1">
      <alignment horizontal="left" vertical="center"/>
    </xf>
    <xf numFmtId="0" fontId="3" fillId="2" borderId="0" xfId="0" applyFont="1" applyFill="1" applyAlignment="1" applyProtection="1">
      <alignment vertical="center"/>
      <protection locked="0"/>
    </xf>
    <xf numFmtId="0" fontId="8" fillId="0" borderId="0" xfId="0" applyFont="1" applyAlignment="1" applyProtection="1">
      <alignment horizontal="left" vertical="center"/>
      <protection locked="0"/>
    </xf>
    <xf numFmtId="0" fontId="7" fillId="2" borderId="6" xfId="0" applyFont="1" applyFill="1" applyBorder="1" applyAlignment="1" applyProtection="1">
      <alignment horizontal="center" vertical="center"/>
      <protection locked="0"/>
    </xf>
    <xf numFmtId="49" fontId="9" fillId="2" borderId="0" xfId="0" applyNumberFormat="1" applyFont="1" applyFill="1" applyAlignment="1" applyProtection="1">
      <alignment horizontal="center" vertical="center"/>
      <protection locked="0"/>
    </xf>
    <xf numFmtId="0" fontId="10" fillId="2" borderId="0" xfId="0" applyFont="1" applyFill="1" applyAlignment="1" applyProtection="1">
      <alignment horizontal="justify" vertical="center" wrapText="1"/>
      <protection locked="0"/>
    </xf>
    <xf numFmtId="0" fontId="10" fillId="2" borderId="0" xfId="0" applyFont="1" applyFill="1" applyAlignment="1" applyProtection="1">
      <alignment horizontal="center" vertical="center"/>
      <protection locked="0"/>
    </xf>
    <xf numFmtId="2" fontId="10" fillId="2" borderId="0" xfId="0" applyNumberFormat="1" applyFont="1" applyFill="1" applyAlignment="1" applyProtection="1">
      <alignment horizontal="right" vertical="center"/>
      <protection locked="0"/>
    </xf>
    <xf numFmtId="0" fontId="10" fillId="2" borderId="0" xfId="0" applyFont="1" applyFill="1" applyAlignment="1" applyProtection="1">
      <alignment horizontal="right" vertical="center"/>
      <protection locked="0"/>
    </xf>
    <xf numFmtId="0" fontId="3" fillId="2" borderId="0" xfId="0" applyFont="1" applyFill="1" applyAlignment="1" applyProtection="1">
      <alignment horizontal="right" vertical="center"/>
      <protection locked="0"/>
    </xf>
    <xf numFmtId="0" fontId="11" fillId="2" borderId="0" xfId="0" applyFont="1" applyFill="1" applyAlignment="1" applyProtection="1">
      <alignment vertical="center"/>
      <protection locked="0"/>
    </xf>
    <xf numFmtId="0" fontId="3" fillId="0" borderId="0" xfId="0" applyFont="1" applyAlignment="1" applyProtection="1">
      <alignment vertical="center"/>
      <protection locked="0"/>
    </xf>
    <xf numFmtId="0" fontId="11" fillId="2" borderId="0" xfId="0" applyFont="1" applyFill="1" applyAlignment="1" applyProtection="1">
      <alignment horizontal="center" vertical="center" wrapText="1"/>
      <protection locked="0"/>
    </xf>
    <xf numFmtId="0" fontId="11" fillId="0" borderId="0" xfId="0" applyFont="1" applyAlignment="1" applyProtection="1">
      <alignment vertical="center"/>
      <protection locked="0"/>
    </xf>
    <xf numFmtId="167" fontId="13" fillId="2" borderId="0" xfId="0" applyNumberFormat="1" applyFont="1" applyFill="1" applyAlignment="1" applyProtection="1">
      <alignment vertical="center"/>
      <protection locked="0"/>
    </xf>
    <xf numFmtId="167" fontId="11" fillId="2" borderId="0" xfId="0" applyNumberFormat="1" applyFont="1" applyFill="1" applyAlignment="1" applyProtection="1">
      <alignment vertical="center"/>
      <protection locked="0"/>
    </xf>
    <xf numFmtId="0" fontId="7" fillId="0" borderId="0" xfId="0" applyFont="1"/>
    <xf numFmtId="169" fontId="11" fillId="2" borderId="0" xfId="0" applyNumberFormat="1" applyFont="1" applyFill="1" applyAlignment="1" applyProtection="1">
      <alignment vertical="center"/>
      <protection locked="0"/>
    </xf>
    <xf numFmtId="0" fontId="18" fillId="0" borderId="0" xfId="0" applyFont="1" applyAlignment="1" applyProtection="1">
      <alignment vertical="center"/>
      <protection locked="0"/>
    </xf>
    <xf numFmtId="0" fontId="7" fillId="2" borderId="0" xfId="0" applyFont="1" applyFill="1" applyAlignment="1" applyProtection="1">
      <alignment horizontal="center" vertical="center"/>
      <protection locked="0"/>
    </xf>
    <xf numFmtId="170" fontId="16" fillId="2" borderId="2" xfId="0" applyNumberFormat="1" applyFont="1" applyFill="1" applyBorder="1" applyAlignment="1" applyProtection="1">
      <alignment horizontal="left"/>
      <protection hidden="1"/>
    </xf>
    <xf numFmtId="0" fontId="5" fillId="2" borderId="2" xfId="0" applyFont="1" applyFill="1" applyBorder="1" applyAlignment="1" applyProtection="1">
      <alignment horizontal="left"/>
      <protection hidden="1"/>
    </xf>
    <xf numFmtId="0" fontId="6" fillId="2" borderId="2" xfId="0" applyFont="1" applyFill="1" applyBorder="1" applyAlignment="1" applyProtection="1">
      <alignment horizontal="left"/>
      <protection hidden="1"/>
    </xf>
    <xf numFmtId="0" fontId="19" fillId="0" borderId="2" xfId="0" applyFont="1" applyBorder="1"/>
    <xf numFmtId="0" fontId="21" fillId="0" borderId="0" xfId="0" applyFont="1"/>
    <xf numFmtId="170" fontId="16" fillId="2" borderId="4" xfId="0" applyNumberFormat="1" applyFont="1" applyFill="1" applyBorder="1" applyAlignment="1" applyProtection="1">
      <alignment horizontal="left"/>
      <protection hidden="1"/>
    </xf>
    <xf numFmtId="0" fontId="19" fillId="2" borderId="4" xfId="0" applyFont="1" applyFill="1" applyBorder="1" applyAlignment="1" applyProtection="1">
      <alignment horizontal="left"/>
      <protection hidden="1"/>
    </xf>
    <xf numFmtId="170" fontId="6" fillId="2" borderId="4" xfId="0" applyNumberFormat="1" applyFont="1" applyFill="1" applyBorder="1" applyAlignment="1" applyProtection="1">
      <alignment horizontal="left"/>
      <protection hidden="1"/>
    </xf>
    <xf numFmtId="170" fontId="16" fillId="2" borderId="5" xfId="0" applyNumberFormat="1" applyFont="1" applyFill="1" applyBorder="1" applyAlignment="1" applyProtection="1">
      <alignment horizontal="left"/>
      <protection hidden="1"/>
    </xf>
    <xf numFmtId="4" fontId="19" fillId="2" borderId="5" xfId="0" applyNumberFormat="1" applyFont="1" applyFill="1" applyBorder="1" applyProtection="1">
      <protection hidden="1"/>
    </xf>
    <xf numFmtId="0" fontId="6" fillId="2" borderId="5" xfId="0" applyFont="1" applyFill="1" applyBorder="1" applyAlignment="1" applyProtection="1">
      <alignment horizontal="left"/>
      <protection hidden="1"/>
    </xf>
    <xf numFmtId="4" fontId="5" fillId="2" borderId="5" xfId="0" applyNumberFormat="1" applyFont="1" applyFill="1" applyBorder="1" applyAlignment="1" applyProtection="1">
      <alignment horizontal="center"/>
      <protection hidden="1"/>
    </xf>
    <xf numFmtId="4" fontId="22" fillId="0" borderId="14" xfId="0" applyNumberFormat="1" applyFont="1" applyBorder="1" applyAlignment="1">
      <alignment vertical="center"/>
    </xf>
    <xf numFmtId="9" fontId="9" fillId="0" borderId="17" xfId="0" applyNumberFormat="1" applyFont="1" applyBorder="1" applyAlignment="1">
      <alignment vertical="center"/>
    </xf>
    <xf numFmtId="4" fontId="22" fillId="0" borderId="15" xfId="0" applyNumberFormat="1" applyFont="1" applyBorder="1" applyAlignment="1">
      <alignment vertical="center"/>
    </xf>
    <xf numFmtId="4" fontId="22" fillId="0" borderId="19" xfId="0" applyNumberFormat="1" applyFont="1" applyBorder="1" applyAlignment="1">
      <alignment vertical="center"/>
    </xf>
    <xf numFmtId="10" fontId="9" fillId="0" borderId="20" xfId="0" applyNumberFormat="1" applyFont="1" applyBorder="1" applyAlignment="1">
      <alignment vertical="center"/>
    </xf>
    <xf numFmtId="4" fontId="25" fillId="0" borderId="14" xfId="2" applyNumberFormat="1" applyFont="1" applyBorder="1" applyAlignment="1">
      <alignment vertical="center"/>
    </xf>
    <xf numFmtId="0" fontId="25" fillId="0" borderId="14" xfId="2" applyFont="1" applyBorder="1" applyAlignment="1">
      <alignment vertical="center"/>
    </xf>
    <xf numFmtId="10" fontId="26" fillId="0" borderId="16" xfId="1" applyNumberFormat="1" applyFont="1" applyBorder="1" applyAlignment="1">
      <alignment vertical="center"/>
    </xf>
    <xf numFmtId="10" fontId="26" fillId="0" borderId="20" xfId="1" applyNumberFormat="1" applyFont="1" applyBorder="1" applyAlignment="1">
      <alignment vertical="center"/>
    </xf>
    <xf numFmtId="2" fontId="14" fillId="4" borderId="0" xfId="0" applyNumberFormat="1" applyFont="1" applyFill="1" applyAlignment="1" applyProtection="1">
      <alignment horizontal="right" vertical="center"/>
      <protection locked="0"/>
    </xf>
    <xf numFmtId="2" fontId="11" fillId="4" borderId="0" xfId="0" applyNumberFormat="1" applyFont="1" applyFill="1" applyAlignment="1" applyProtection="1">
      <alignment vertical="center"/>
      <protection locked="0"/>
    </xf>
    <xf numFmtId="0" fontId="0" fillId="0" borderId="0" xfId="2" applyFont="1"/>
    <xf numFmtId="0" fontId="33" fillId="0" borderId="0" xfId="2" applyFont="1" applyAlignment="1">
      <alignment horizontal="center"/>
    </xf>
    <xf numFmtId="0" fontId="24" fillId="0" borderId="0" xfId="2"/>
    <xf numFmtId="0" fontId="33" fillId="0" borderId="30" xfId="2" applyFont="1" applyBorder="1" applyAlignment="1">
      <alignment horizontal="center"/>
    </xf>
    <xf numFmtId="10" fontId="34" fillId="0" borderId="30" xfId="2" applyNumberFormat="1" applyFont="1" applyBorder="1" applyAlignment="1">
      <alignment horizontal="center"/>
    </xf>
    <xf numFmtId="0" fontId="33" fillId="0" borderId="30" xfId="2" applyFont="1" applyBorder="1" applyAlignment="1">
      <alignment horizontal="center" vertical="center" wrapText="1"/>
    </xf>
    <xf numFmtId="1" fontId="37" fillId="0" borderId="0" xfId="2" applyNumberFormat="1" applyFont="1" applyAlignment="1">
      <alignment horizontal="center" vertical="center"/>
    </xf>
    <xf numFmtId="0" fontId="33" fillId="0" borderId="0" xfId="7" applyFont="1" applyAlignment="1">
      <alignment horizontal="left" vertical="top"/>
    </xf>
    <xf numFmtId="173" fontId="0" fillId="0" borderId="0" xfId="2" applyNumberFormat="1" applyFont="1"/>
    <xf numFmtId="0" fontId="39" fillId="0" borderId="0" xfId="2" applyFont="1"/>
    <xf numFmtId="173" fontId="0" fillId="0" borderId="0" xfId="2" applyNumberFormat="1" applyFont="1" applyAlignment="1">
      <alignment vertical="top"/>
    </xf>
    <xf numFmtId="0" fontId="3" fillId="2" borderId="0" xfId="0" applyFont="1" applyFill="1" applyAlignment="1" applyProtection="1">
      <alignment horizontal="center" vertical="center"/>
      <protection locked="0"/>
    </xf>
    <xf numFmtId="0" fontId="44" fillId="2" borderId="0" xfId="0" applyFont="1" applyFill="1" applyAlignment="1">
      <alignment horizontal="center" vertical="center"/>
    </xf>
    <xf numFmtId="0" fontId="45" fillId="2" borderId="0" xfId="0" applyFont="1" applyFill="1" applyAlignment="1">
      <alignment horizontal="left" vertical="center"/>
    </xf>
    <xf numFmtId="0" fontId="47" fillId="2" borderId="0" xfId="0" applyFont="1" applyFill="1" applyAlignment="1" applyProtection="1">
      <alignment horizontal="center" vertical="center"/>
      <protection locked="0"/>
    </xf>
    <xf numFmtId="164" fontId="47" fillId="2" borderId="0" xfId="0" applyNumberFormat="1" applyFont="1" applyFill="1" applyAlignment="1" applyProtection="1">
      <alignment horizontal="center" vertical="center"/>
      <protection locked="0"/>
    </xf>
    <xf numFmtId="2" fontId="47" fillId="2" borderId="0" xfId="0" applyNumberFormat="1" applyFont="1" applyFill="1" applyAlignment="1" applyProtection="1">
      <alignment horizontal="right" vertical="center"/>
      <protection locked="0"/>
    </xf>
    <xf numFmtId="0" fontId="47" fillId="2" borderId="0" xfId="0" applyFont="1" applyFill="1" applyAlignment="1" applyProtection="1">
      <alignment horizontal="right" vertical="center"/>
      <protection locked="0"/>
    </xf>
    <xf numFmtId="10" fontId="29" fillId="2" borderId="0" xfId="0" applyNumberFormat="1" applyFont="1" applyFill="1" applyAlignment="1" applyProtection="1">
      <alignment vertical="center"/>
      <protection locked="0"/>
    </xf>
    <xf numFmtId="167" fontId="48" fillId="2" borderId="0" xfId="0" applyNumberFormat="1" applyFont="1" applyFill="1" applyAlignment="1" applyProtection="1">
      <alignment horizontal="center" vertical="center"/>
      <protection locked="0"/>
    </xf>
    <xf numFmtId="164" fontId="48" fillId="2" borderId="0" xfId="0" applyNumberFormat="1" applyFont="1" applyFill="1" applyAlignment="1" applyProtection="1">
      <alignment horizontal="center" vertical="center"/>
      <protection locked="0"/>
    </xf>
    <xf numFmtId="167" fontId="48" fillId="2" borderId="0" xfId="0" applyNumberFormat="1" applyFont="1" applyFill="1" applyAlignment="1" applyProtection="1">
      <alignment horizontal="right" vertical="center"/>
      <protection locked="0"/>
    </xf>
    <xf numFmtId="167" fontId="47" fillId="2" borderId="0" xfId="0" applyNumberFormat="1" applyFont="1" applyFill="1" applyAlignment="1" applyProtection="1">
      <alignment vertical="center"/>
      <protection locked="0"/>
    </xf>
    <xf numFmtId="0" fontId="30" fillId="2" borderId="0" xfId="0" applyFont="1" applyFill="1" applyAlignment="1">
      <alignment vertical="center"/>
    </xf>
    <xf numFmtId="0" fontId="29" fillId="2" borderId="0" xfId="0" applyFont="1" applyFill="1" applyAlignment="1" applyProtection="1">
      <alignment horizontal="center" vertical="center"/>
      <protection locked="0"/>
    </xf>
    <xf numFmtId="0" fontId="30" fillId="2" borderId="2" xfId="0" applyFont="1" applyFill="1" applyBorder="1" applyAlignment="1">
      <alignment horizontal="left" vertical="center"/>
    </xf>
    <xf numFmtId="0" fontId="44" fillId="2" borderId="0" xfId="0" applyFont="1" applyFill="1" applyAlignment="1">
      <alignment vertical="center"/>
    </xf>
    <xf numFmtId="0" fontId="30" fillId="2" borderId="4" xfId="0" applyFont="1" applyFill="1" applyBorder="1" applyAlignment="1">
      <alignment horizontal="left" vertical="center"/>
    </xf>
    <xf numFmtId="0" fontId="30" fillId="2" borderId="4" xfId="0" applyFont="1" applyFill="1" applyBorder="1" applyAlignment="1" applyProtection="1">
      <alignment horizontal="left" vertical="center"/>
      <protection locked="0"/>
    </xf>
    <xf numFmtId="0" fontId="49" fillId="2" borderId="31" xfId="0" applyFont="1" applyFill="1" applyBorder="1" applyAlignment="1" applyProtection="1">
      <alignment horizontal="left" vertical="center"/>
      <protection locked="0"/>
    </xf>
    <xf numFmtId="0" fontId="30" fillId="2" borderId="1" xfId="0" applyFont="1" applyFill="1" applyBorder="1" applyAlignment="1" applyProtection="1">
      <alignment horizontal="left" vertical="center" wrapText="1"/>
      <protection locked="0"/>
    </xf>
    <xf numFmtId="0" fontId="30" fillId="2" borderId="31" xfId="0" applyFont="1" applyFill="1" applyBorder="1" applyAlignment="1" applyProtection="1">
      <alignment horizontal="left" vertical="center"/>
      <protection locked="0"/>
    </xf>
    <xf numFmtId="0" fontId="45" fillId="2" borderId="0" xfId="0" applyFont="1" applyFill="1" applyAlignment="1">
      <alignment horizontal="right" vertical="center"/>
    </xf>
    <xf numFmtId="166" fontId="30" fillId="0" borderId="0" xfId="0" applyNumberFormat="1" applyFont="1" applyAlignment="1" applyProtection="1">
      <alignment horizontal="left" vertical="center"/>
      <protection locked="0"/>
    </xf>
    <xf numFmtId="2" fontId="30" fillId="2" borderId="0" xfId="0" applyNumberFormat="1" applyFont="1" applyFill="1" applyAlignment="1" applyProtection="1">
      <alignment horizontal="right" vertical="center"/>
      <protection locked="0"/>
    </xf>
    <xf numFmtId="10" fontId="30" fillId="0" borderId="0" xfId="0" applyNumberFormat="1" applyFont="1" applyAlignment="1" applyProtection="1">
      <alignment horizontal="left" vertical="center"/>
      <protection locked="0"/>
    </xf>
    <xf numFmtId="0" fontId="29" fillId="0" borderId="0" xfId="0" applyFont="1"/>
    <xf numFmtId="10" fontId="45" fillId="0" borderId="0" xfId="0" applyNumberFormat="1" applyFont="1" applyAlignment="1" applyProtection="1">
      <alignment horizontal="center" vertical="center"/>
      <protection locked="0"/>
    </xf>
    <xf numFmtId="0" fontId="54" fillId="2" borderId="0" xfId="0" applyFont="1" applyFill="1" applyAlignment="1">
      <alignment horizontal="right" vertical="center"/>
    </xf>
    <xf numFmtId="0" fontId="55" fillId="2" borderId="10" xfId="0" applyFont="1" applyFill="1" applyBorder="1" applyAlignment="1">
      <alignment horizontal="left" vertical="center"/>
    </xf>
    <xf numFmtId="0" fontId="56" fillId="2" borderId="10" xfId="0" applyFont="1" applyFill="1" applyBorder="1" applyAlignment="1">
      <alignment horizontal="center" vertical="center"/>
    </xf>
    <xf numFmtId="49" fontId="1" fillId="2" borderId="10" xfId="0" applyNumberFormat="1" applyFont="1" applyFill="1" applyBorder="1" applyAlignment="1" applyProtection="1">
      <alignment horizontal="center" vertical="center"/>
      <protection locked="0"/>
    </xf>
    <xf numFmtId="0" fontId="50" fillId="6" borderId="2" xfId="0" applyFont="1" applyFill="1" applyBorder="1" applyAlignment="1" applyProtection="1">
      <alignment horizontal="left" vertical="center" wrapText="1"/>
      <protection locked="0"/>
    </xf>
    <xf numFmtId="0" fontId="42" fillId="7" borderId="4" xfId="0" applyFont="1" applyFill="1" applyBorder="1" applyAlignment="1">
      <alignment vertical="center"/>
    </xf>
    <xf numFmtId="165" fontId="45" fillId="7" borderId="4" xfId="0" applyNumberFormat="1" applyFont="1" applyFill="1" applyBorder="1" applyAlignment="1" applyProtection="1">
      <alignment horizontal="left" vertical="center"/>
      <protection locked="0"/>
    </xf>
    <xf numFmtId="10" fontId="45" fillId="6" borderId="4" xfId="0" applyNumberFormat="1" applyFont="1" applyFill="1" applyBorder="1" applyAlignment="1">
      <alignment horizontal="left" vertical="center" wrapText="1"/>
    </xf>
    <xf numFmtId="0" fontId="45" fillId="6" borderId="4" xfId="0" applyFont="1" applyFill="1" applyBorder="1" applyAlignment="1">
      <alignment vertical="center"/>
    </xf>
    <xf numFmtId="14" fontId="45" fillId="6" borderId="4" xfId="0" applyNumberFormat="1" applyFont="1" applyFill="1" applyBorder="1" applyAlignment="1">
      <alignment horizontal="left" vertical="center"/>
    </xf>
    <xf numFmtId="0" fontId="45" fillId="6" borderId="2" xfId="0" applyFont="1" applyFill="1" applyBorder="1" applyAlignment="1" applyProtection="1">
      <alignment horizontal="left" vertical="center" wrapText="1"/>
      <protection locked="0"/>
    </xf>
    <xf numFmtId="0" fontId="53" fillId="0" borderId="2" xfId="2" applyFont="1" applyBorder="1" applyAlignment="1">
      <alignment vertical="center"/>
    </xf>
    <xf numFmtId="0" fontId="53" fillId="0" borderId="2" xfId="2" applyFont="1" applyBorder="1" applyAlignment="1">
      <alignment horizontal="right" vertical="center"/>
    </xf>
    <xf numFmtId="0" fontId="29" fillId="0" borderId="2" xfId="2" applyFont="1" applyBorder="1" applyAlignment="1">
      <alignment vertical="center"/>
    </xf>
    <xf numFmtId="0" fontId="45" fillId="0" borderId="31" xfId="7" applyFont="1" applyBorder="1" applyAlignment="1">
      <alignment vertical="center"/>
    </xf>
    <xf numFmtId="0" fontId="30" fillId="0" borderId="31" xfId="7" applyFont="1" applyBorder="1" applyAlignment="1">
      <alignment vertical="center"/>
    </xf>
    <xf numFmtId="0" fontId="45" fillId="0" borderId="31" xfId="7" applyFont="1" applyBorder="1" applyAlignment="1">
      <alignment horizontal="right" vertical="center"/>
    </xf>
    <xf numFmtId="14" fontId="30" fillId="0" borderId="31" xfId="7" applyNumberFormat="1" applyFont="1" applyBorder="1" applyAlignment="1">
      <alignment vertical="center"/>
    </xf>
    <xf numFmtId="0" fontId="45" fillId="0" borderId="0" xfId="2" applyFont="1" applyAlignment="1">
      <alignment vertical="center"/>
    </xf>
    <xf numFmtId="0" fontId="29" fillId="0" borderId="0" xfId="2" applyFont="1" applyAlignment="1">
      <alignment vertical="center"/>
    </xf>
    <xf numFmtId="0" fontId="29" fillId="0" borderId="0" xfId="2" applyFont="1"/>
    <xf numFmtId="0" fontId="52" fillId="0" borderId="18" xfId="2" applyFont="1" applyBorder="1" applyAlignment="1">
      <alignment horizontal="center" vertical="center"/>
    </xf>
    <xf numFmtId="10" fontId="52" fillId="8" borderId="18" xfId="2" applyNumberFormat="1" applyFont="1" applyFill="1" applyBorder="1" applyAlignment="1" applyProtection="1">
      <alignment horizontal="center" vertical="center"/>
      <protection locked="0"/>
    </xf>
    <xf numFmtId="10" fontId="52" fillId="0" borderId="18" xfId="2" applyNumberFormat="1" applyFont="1" applyBorder="1" applyAlignment="1">
      <alignment horizontal="center" vertical="center"/>
    </xf>
    <xf numFmtId="10" fontId="46" fillId="10" borderId="18" xfId="2" applyNumberFormat="1" applyFont="1" applyFill="1" applyBorder="1" applyAlignment="1">
      <alignment horizontal="center" vertical="center"/>
    </xf>
    <xf numFmtId="0" fontId="58" fillId="0" borderId="0" xfId="2" applyFont="1" applyAlignment="1">
      <alignment horizontal="right" vertical="center"/>
    </xf>
    <xf numFmtId="0" fontId="29" fillId="0" borderId="0" xfId="2" applyFont="1" applyAlignment="1">
      <alignment horizontal="center" vertical="top"/>
    </xf>
    <xf numFmtId="0" fontId="62" fillId="0" borderId="0" xfId="2" applyFont="1" applyAlignment="1">
      <alignment horizontal="center" vertical="top"/>
    </xf>
    <xf numFmtId="0" fontId="29" fillId="7" borderId="23" xfId="2" applyFont="1" applyFill="1" applyBorder="1"/>
    <xf numFmtId="0" fontId="29" fillId="7" borderId="3" xfId="2" applyFont="1" applyFill="1" applyBorder="1"/>
    <xf numFmtId="0" fontId="29" fillId="7" borderId="27" xfId="2" applyFont="1" applyFill="1" applyBorder="1"/>
    <xf numFmtId="175" fontId="29" fillId="0" borderId="0" xfId="2" applyNumberFormat="1" applyFont="1"/>
    <xf numFmtId="0" fontId="45" fillId="0" borderId="29" xfId="2" applyFont="1" applyBorder="1" applyAlignment="1">
      <alignment horizontal="left"/>
    </xf>
    <xf numFmtId="0" fontId="29" fillId="0" borderId="29" xfId="2" applyFont="1" applyBorder="1"/>
    <xf numFmtId="0" fontId="52" fillId="0" borderId="0" xfId="2" applyFont="1"/>
    <xf numFmtId="0" fontId="45" fillId="0" borderId="0" xfId="7" applyFont="1" applyAlignment="1">
      <alignment horizontal="left" vertical="center"/>
    </xf>
    <xf numFmtId="173" fontId="29" fillId="0" borderId="0" xfId="2" applyNumberFormat="1" applyFont="1" applyAlignment="1">
      <alignment vertical="center"/>
    </xf>
    <xf numFmtId="49" fontId="5" fillId="12" borderId="10" xfId="0" applyNumberFormat="1" applyFont="1" applyFill="1" applyBorder="1" applyAlignment="1" applyProtection="1">
      <alignment horizontal="center" vertical="center"/>
      <protection locked="0"/>
    </xf>
    <xf numFmtId="1" fontId="17" fillId="12" borderId="10" xfId="0" applyNumberFormat="1" applyFont="1" applyFill="1" applyBorder="1" applyAlignment="1">
      <alignment horizontal="center" vertical="center" wrapText="1"/>
    </xf>
    <xf numFmtId="167" fontId="5" fillId="12" borderId="10" xfId="0" applyNumberFormat="1" applyFont="1" applyFill="1" applyBorder="1" applyAlignment="1" applyProtection="1">
      <alignment vertical="center" wrapText="1"/>
      <protection locked="0"/>
    </xf>
    <xf numFmtId="167" fontId="5" fillId="12" borderId="10" xfId="0" applyNumberFormat="1" applyFont="1" applyFill="1" applyBorder="1" applyAlignment="1" applyProtection="1">
      <alignment horizontal="center" vertical="center"/>
      <protection locked="0"/>
    </xf>
    <xf numFmtId="2" fontId="5" fillId="12" borderId="10" xfId="0" applyNumberFormat="1" applyFont="1" applyFill="1" applyBorder="1" applyAlignment="1" applyProtection="1">
      <alignment horizontal="right" vertical="center"/>
      <protection locked="0"/>
    </xf>
    <xf numFmtId="10" fontId="39" fillId="0" borderId="18" xfId="2" applyNumberFormat="1" applyFont="1" applyBorder="1" applyAlignment="1">
      <alignment horizontal="center" vertical="center"/>
    </xf>
    <xf numFmtId="10" fontId="39" fillId="0" borderId="18" xfId="2" applyNumberFormat="1" applyFont="1" applyBorder="1" applyAlignment="1">
      <alignment horizontal="center" vertical="center" wrapText="1"/>
    </xf>
    <xf numFmtId="0" fontId="4" fillId="13" borderId="4" xfId="0" applyFont="1" applyFill="1" applyBorder="1" applyAlignment="1" applyProtection="1">
      <alignment horizontal="center" vertical="center"/>
      <protection locked="0"/>
    </xf>
    <xf numFmtId="49" fontId="12" fillId="13" borderId="4" xfId="0" applyNumberFormat="1" applyFont="1" applyFill="1" applyBorder="1" applyAlignment="1">
      <alignment horizontal="center" vertical="center" wrapText="1"/>
    </xf>
    <xf numFmtId="167" fontId="4" fillId="13" borderId="4" xfId="0" applyNumberFormat="1" applyFont="1" applyFill="1" applyBorder="1" applyAlignment="1" applyProtection="1">
      <alignment vertical="center" wrapText="1"/>
      <protection locked="0"/>
    </xf>
    <xf numFmtId="167" fontId="4" fillId="13" borderId="4" xfId="0" applyNumberFormat="1" applyFont="1" applyFill="1" applyBorder="1" applyAlignment="1" applyProtection="1">
      <alignment horizontal="center" vertical="center"/>
      <protection locked="0"/>
    </xf>
    <xf numFmtId="2" fontId="4" fillId="13" borderId="4" xfId="0" applyNumberFormat="1" applyFont="1" applyFill="1" applyBorder="1" applyAlignment="1" applyProtection="1">
      <alignment horizontal="right" vertical="center"/>
      <protection locked="0"/>
    </xf>
    <xf numFmtId="49" fontId="6" fillId="0" borderId="4" xfId="0" applyNumberFormat="1" applyFont="1" applyBorder="1" applyAlignment="1" applyProtection="1">
      <alignment horizontal="center" vertical="center"/>
      <protection locked="0"/>
    </xf>
    <xf numFmtId="167" fontId="6" fillId="0" borderId="4" xfId="0" applyNumberFormat="1" applyFont="1" applyBorder="1" applyAlignment="1" applyProtection="1">
      <alignment vertical="center" wrapText="1"/>
      <protection locked="0"/>
    </xf>
    <xf numFmtId="2" fontId="6" fillId="0" borderId="4" xfId="0" applyNumberFormat="1" applyFont="1" applyBorder="1" applyAlignment="1" applyProtection="1">
      <alignment horizontal="right" vertical="center"/>
      <protection locked="0"/>
    </xf>
    <xf numFmtId="167" fontId="15" fillId="0" borderId="4" xfId="0" applyNumberFormat="1" applyFont="1" applyBorder="1" applyAlignment="1" applyProtection="1">
      <alignment horizontal="right" vertical="center"/>
      <protection locked="0"/>
    </xf>
    <xf numFmtId="167" fontId="4" fillId="2" borderId="4" xfId="0" applyNumberFormat="1" applyFont="1" applyFill="1" applyBorder="1" applyAlignment="1" applyProtection="1">
      <alignment vertical="center" wrapText="1"/>
      <protection locked="0"/>
    </xf>
    <xf numFmtId="167" fontId="4" fillId="2" borderId="4" xfId="0" applyNumberFormat="1" applyFont="1" applyFill="1" applyBorder="1" applyAlignment="1" applyProtection="1">
      <alignment horizontal="center" vertical="center"/>
      <protection locked="0"/>
    </xf>
    <xf numFmtId="2" fontId="4" fillId="2" borderId="4" xfId="0" applyNumberFormat="1" applyFont="1" applyFill="1" applyBorder="1" applyAlignment="1" applyProtection="1">
      <alignment horizontal="right" vertical="center"/>
      <protection locked="0"/>
    </xf>
    <xf numFmtId="167" fontId="6" fillId="0" borderId="4" xfId="0" applyNumberFormat="1" applyFont="1" applyBorder="1" applyAlignment="1" applyProtection="1">
      <alignment horizontal="center" vertical="center" wrapText="1"/>
      <protection locked="0"/>
    </xf>
    <xf numFmtId="0" fontId="4" fillId="13" borderId="38" xfId="0" applyFont="1" applyFill="1" applyBorder="1" applyAlignment="1" applyProtection="1">
      <alignment horizontal="center" vertical="center"/>
      <protection locked="0"/>
    </xf>
    <xf numFmtId="2" fontId="15" fillId="5" borderId="4" xfId="0" applyNumberFormat="1" applyFont="1" applyFill="1" applyBorder="1" applyAlignment="1" applyProtection="1">
      <alignment horizontal="center" vertical="center"/>
      <protection locked="0"/>
    </xf>
    <xf numFmtId="168" fontId="4" fillId="14" borderId="4" xfId="0" applyNumberFormat="1" applyFont="1" applyFill="1" applyBorder="1" applyAlignment="1" applyProtection="1">
      <alignment horizontal="center" vertical="center"/>
      <protection locked="0"/>
    </xf>
    <xf numFmtId="2" fontId="12" fillId="5" borderId="4" xfId="0" applyNumberFormat="1" applyFont="1" applyFill="1" applyBorder="1" applyAlignment="1" applyProtection="1">
      <alignment horizontal="center" vertical="center"/>
      <protection locked="0"/>
    </xf>
    <xf numFmtId="2" fontId="4" fillId="5" borderId="4" xfId="0" applyNumberFormat="1" applyFont="1" applyFill="1" applyBorder="1" applyAlignment="1" applyProtection="1">
      <alignment horizontal="center" vertical="center"/>
      <protection locked="0"/>
    </xf>
    <xf numFmtId="164" fontId="10" fillId="14" borderId="0" xfId="0" applyNumberFormat="1" applyFont="1" applyFill="1" applyAlignment="1" applyProtection="1">
      <alignment horizontal="center" vertical="center"/>
      <protection locked="0"/>
    </xf>
    <xf numFmtId="164" fontId="0" fillId="14" borderId="0" xfId="0" applyNumberFormat="1" applyFill="1" applyAlignment="1" applyProtection="1">
      <alignment horizontal="center" vertical="center"/>
      <protection locked="0"/>
    </xf>
    <xf numFmtId="2" fontId="30" fillId="3" borderId="38" xfId="0" applyNumberFormat="1" applyFont="1" applyFill="1" applyBorder="1" applyAlignment="1" applyProtection="1">
      <alignment horizontal="center" vertical="center"/>
      <protection locked="0"/>
    </xf>
    <xf numFmtId="0" fontId="45" fillId="6" borderId="4" xfId="0" applyFont="1" applyFill="1" applyBorder="1" applyAlignment="1" applyProtection="1">
      <alignment horizontal="left" vertical="center"/>
      <protection locked="0"/>
    </xf>
    <xf numFmtId="0" fontId="45" fillId="7" borderId="4" xfId="0" applyFont="1" applyFill="1" applyBorder="1" applyAlignment="1">
      <alignment vertical="center"/>
    </xf>
    <xf numFmtId="49" fontId="45" fillId="6" borderId="31" xfId="0" applyNumberFormat="1" applyFont="1" applyFill="1" applyBorder="1" applyAlignment="1" applyProtection="1">
      <alignment horizontal="left" vertical="center"/>
      <protection locked="0"/>
    </xf>
    <xf numFmtId="49" fontId="49" fillId="0" borderId="4" xfId="0" applyNumberFormat="1" applyFont="1" applyBorder="1" applyAlignment="1">
      <alignment horizontal="center" vertical="center" wrapText="1"/>
    </xf>
    <xf numFmtId="1" fontId="45" fillId="7" borderId="4" xfId="0" applyNumberFormat="1" applyFont="1" applyFill="1" applyBorder="1" applyAlignment="1" applyProtection="1">
      <alignment horizontal="left" vertical="center"/>
      <protection locked="0"/>
    </xf>
    <xf numFmtId="0" fontId="4" fillId="2" borderId="4" xfId="9" applyNumberFormat="1" applyFont="1" applyFill="1" applyBorder="1" applyAlignment="1" applyProtection="1">
      <alignment horizontal="center" vertical="center"/>
      <protection locked="0"/>
    </xf>
    <xf numFmtId="2" fontId="30" fillId="0" borderId="38" xfId="0" applyNumberFormat="1" applyFont="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52" fillId="10" borderId="18" xfId="2" applyFont="1" applyFill="1" applyBorder="1" applyAlignment="1">
      <alignment horizontal="center" vertical="center" wrapText="1"/>
    </xf>
    <xf numFmtId="0" fontId="11" fillId="0" borderId="0" xfId="0" applyFont="1" applyAlignment="1" applyProtection="1">
      <alignment vertical="center" wrapText="1"/>
      <protection locked="0"/>
    </xf>
    <xf numFmtId="0" fontId="6" fillId="2" borderId="0" xfId="0" applyFont="1" applyFill="1" applyAlignment="1">
      <alignment vertical="top"/>
    </xf>
    <xf numFmtId="0" fontId="5" fillId="2" borderId="0" xfId="0" applyFont="1" applyFill="1"/>
    <xf numFmtId="0" fontId="66" fillId="4" borderId="0" xfId="0" applyFont="1" applyFill="1" applyAlignment="1" applyProtection="1">
      <alignment horizontal="center" vertical="center"/>
      <protection locked="0"/>
    </xf>
    <xf numFmtId="0" fontId="68" fillId="0" borderId="0" xfId="0" applyFont="1" applyAlignment="1">
      <alignment vertical="center"/>
    </xf>
    <xf numFmtId="0" fontId="11" fillId="15" borderId="0" xfId="0" applyFont="1" applyFill="1" applyAlignment="1" applyProtection="1">
      <alignment vertical="center"/>
      <protection locked="0"/>
    </xf>
    <xf numFmtId="0" fontId="52" fillId="7" borderId="18" xfId="2" applyFont="1" applyFill="1" applyBorder="1" applyAlignment="1">
      <alignment horizontal="center" vertical="center" wrapText="1"/>
    </xf>
    <xf numFmtId="10" fontId="46" fillId="7" borderId="18" xfId="2" applyNumberFormat="1" applyFont="1" applyFill="1" applyBorder="1" applyAlignment="1">
      <alignment horizontal="center" vertical="center"/>
    </xf>
    <xf numFmtId="167" fontId="70" fillId="0" borderId="4" xfId="0" applyNumberFormat="1" applyFont="1" applyBorder="1" applyAlignment="1" applyProtection="1">
      <alignment horizontal="right" vertical="center" wrapText="1"/>
      <protection locked="0"/>
    </xf>
    <xf numFmtId="2" fontId="71" fillId="4" borderId="0" xfId="0" applyNumberFormat="1" applyFont="1" applyFill="1" applyAlignment="1" applyProtection="1">
      <alignment horizontal="right" vertical="center"/>
      <protection locked="0"/>
    </xf>
    <xf numFmtId="167" fontId="72" fillId="0" borderId="4" xfId="0" applyNumberFormat="1" applyFont="1" applyBorder="1" applyAlignment="1" applyProtection="1">
      <alignment horizontal="right" vertical="center" wrapText="1"/>
      <protection locked="0"/>
    </xf>
    <xf numFmtId="2" fontId="73" fillId="4" borderId="0" xfId="0" applyNumberFormat="1" applyFont="1" applyFill="1" applyAlignment="1" applyProtection="1">
      <alignment horizontal="right" vertical="center"/>
      <protection locked="0"/>
    </xf>
    <xf numFmtId="4" fontId="69" fillId="0" borderId="0" xfId="0" applyNumberFormat="1" applyFont="1" applyAlignment="1" applyProtection="1">
      <alignment horizontal="center" vertical="center"/>
      <protection locked="0"/>
    </xf>
    <xf numFmtId="4" fontId="67" fillId="0" borderId="0" xfId="0" applyNumberFormat="1" applyFont="1" applyAlignment="1" applyProtection="1">
      <alignment horizontal="center" vertical="center"/>
      <protection locked="0"/>
    </xf>
    <xf numFmtId="4" fontId="5" fillId="2" borderId="38" xfId="0" applyNumberFormat="1" applyFont="1" applyFill="1" applyBorder="1" applyAlignment="1" applyProtection="1">
      <alignment horizontal="left"/>
      <protection hidden="1"/>
    </xf>
    <xf numFmtId="4" fontId="5" fillId="2" borderId="31" xfId="0" applyNumberFormat="1" applyFont="1" applyFill="1" applyBorder="1" applyAlignment="1" applyProtection="1">
      <alignment horizontal="left"/>
      <protection hidden="1"/>
    </xf>
    <xf numFmtId="0" fontId="22" fillId="16" borderId="11" xfId="0" applyFont="1" applyFill="1" applyBorder="1" applyAlignment="1">
      <alignment horizontal="center" vertical="center"/>
    </xf>
    <xf numFmtId="4" fontId="22" fillId="17" borderId="42" xfId="0" applyNumberFormat="1" applyFont="1" applyFill="1" applyBorder="1" applyAlignment="1">
      <alignment vertical="center"/>
    </xf>
    <xf numFmtId="4" fontId="22" fillId="17" borderId="23" xfId="0" applyNumberFormat="1" applyFont="1" applyFill="1" applyBorder="1" applyAlignment="1">
      <alignment vertical="center"/>
    </xf>
    <xf numFmtId="0" fontId="9" fillId="16" borderId="41" xfId="0" applyFont="1" applyFill="1" applyBorder="1" applyAlignment="1">
      <alignment horizontal="center" vertical="center"/>
    </xf>
    <xf numFmtId="0" fontId="22" fillId="17" borderId="22" xfId="0" applyFont="1" applyFill="1" applyBorder="1" applyAlignment="1">
      <alignment vertical="center"/>
    </xf>
    <xf numFmtId="0" fontId="9" fillId="17" borderId="12" xfId="0" applyFont="1" applyFill="1" applyBorder="1" applyAlignment="1">
      <alignment vertical="center"/>
    </xf>
    <xf numFmtId="10" fontId="9" fillId="17" borderId="12" xfId="0" applyNumberFormat="1" applyFont="1" applyFill="1" applyBorder="1" applyAlignment="1">
      <alignment vertical="center"/>
    </xf>
    <xf numFmtId="0" fontId="22" fillId="17" borderId="40" xfId="0" applyFont="1" applyFill="1" applyBorder="1" applyAlignment="1">
      <alignment vertical="center"/>
    </xf>
    <xf numFmtId="0" fontId="9" fillId="17" borderId="41" xfId="0" applyFont="1" applyFill="1" applyBorder="1" applyAlignment="1">
      <alignment vertical="center"/>
    </xf>
    <xf numFmtId="10" fontId="9" fillId="17" borderId="41" xfId="0" applyNumberFormat="1" applyFont="1" applyFill="1" applyBorder="1" applyAlignment="1">
      <alignment vertical="center"/>
    </xf>
    <xf numFmtId="4" fontId="22" fillId="17" borderId="39" xfId="0" applyNumberFormat="1" applyFont="1" applyFill="1" applyBorder="1" applyAlignment="1">
      <alignment vertical="center"/>
    </xf>
    <xf numFmtId="0" fontId="22" fillId="17" borderId="27" xfId="0" applyFont="1" applyFill="1" applyBorder="1" applyAlignment="1">
      <alignment vertical="center"/>
    </xf>
    <xf numFmtId="0" fontId="9" fillId="17" borderId="42" xfId="0" applyFont="1" applyFill="1" applyBorder="1" applyAlignment="1">
      <alignment vertical="center"/>
    </xf>
    <xf numFmtId="10" fontId="9" fillId="17" borderId="34" xfId="0" applyNumberFormat="1" applyFont="1" applyFill="1" applyBorder="1" applyAlignment="1">
      <alignment vertical="center"/>
    </xf>
    <xf numFmtId="4" fontId="22" fillId="17" borderId="41" xfId="0" applyNumberFormat="1" applyFont="1" applyFill="1" applyBorder="1" applyAlignment="1">
      <alignment vertical="center"/>
    </xf>
    <xf numFmtId="0" fontId="53" fillId="7" borderId="10" xfId="0" applyFont="1" applyFill="1" applyBorder="1" applyAlignment="1">
      <alignment horizontal="left" vertical="center"/>
    </xf>
    <xf numFmtId="0" fontId="9" fillId="7" borderId="10" xfId="0" applyFont="1" applyFill="1" applyBorder="1" applyAlignment="1">
      <alignment horizontal="center"/>
    </xf>
    <xf numFmtId="4" fontId="25" fillId="0" borderId="43" xfId="2" applyNumberFormat="1" applyFont="1" applyBorder="1" applyAlignment="1">
      <alignment vertical="center"/>
    </xf>
    <xf numFmtId="0" fontId="25" fillId="0" borderId="43" xfId="2" applyFont="1" applyBorder="1" applyAlignment="1">
      <alignment vertical="center"/>
    </xf>
    <xf numFmtId="4" fontId="4" fillId="13" borderId="4" xfId="0" applyNumberFormat="1" applyFont="1" applyFill="1" applyBorder="1" applyAlignment="1" applyProtection="1">
      <alignment horizontal="right" vertical="center"/>
      <protection locked="0"/>
    </xf>
    <xf numFmtId="49" fontId="75" fillId="0" borderId="44" xfId="0" applyNumberFormat="1" applyFont="1" applyBorder="1" applyAlignment="1">
      <alignment horizontal="center" vertical="center" wrapText="1"/>
    </xf>
    <xf numFmtId="2" fontId="15" fillId="0" borderId="4" xfId="0" applyNumberFormat="1" applyFont="1" applyBorder="1" applyAlignment="1" applyProtection="1">
      <alignment horizontal="center" vertical="center"/>
      <protection locked="0"/>
    </xf>
    <xf numFmtId="178" fontId="0" fillId="0" borderId="0" xfId="0" applyNumberFormat="1" applyAlignment="1" applyProtection="1">
      <alignment vertical="center"/>
      <protection locked="0"/>
    </xf>
    <xf numFmtId="170" fontId="16" fillId="2" borderId="44" xfId="0" applyNumberFormat="1" applyFont="1" applyFill="1" applyBorder="1" applyAlignment="1" applyProtection="1">
      <alignment horizontal="left"/>
      <protection hidden="1"/>
    </xf>
    <xf numFmtId="4" fontId="5" fillId="2" borderId="31" xfId="0" applyNumberFormat="1" applyFont="1" applyFill="1" applyBorder="1" applyAlignment="1" applyProtection="1">
      <alignment horizontal="center"/>
      <protection hidden="1"/>
    </xf>
    <xf numFmtId="4" fontId="25" fillId="0" borderId="45" xfId="2" applyNumberFormat="1" applyFont="1" applyBorder="1" applyAlignment="1">
      <alignment vertical="center"/>
    </xf>
    <xf numFmtId="2" fontId="4" fillId="13" borderId="4" xfId="0" applyNumberFormat="1" applyFont="1" applyFill="1" applyBorder="1" applyAlignment="1" applyProtection="1">
      <alignment horizontal="center" vertical="center"/>
      <protection locked="0"/>
    </xf>
    <xf numFmtId="0" fontId="0" fillId="0" borderId="2" xfId="0" applyBorder="1"/>
    <xf numFmtId="0" fontId="4" fillId="2" borderId="0" xfId="0" applyFont="1" applyFill="1" applyAlignment="1">
      <alignment vertical="center"/>
    </xf>
    <xf numFmtId="0" fontId="4" fillId="2" borderId="6" xfId="0" applyFont="1" applyFill="1" applyBorder="1" applyAlignment="1" applyProtection="1">
      <alignment horizontal="left" vertical="center"/>
      <protection locked="0"/>
    </xf>
    <xf numFmtId="0" fontId="4" fillId="14" borderId="44" xfId="0" applyFont="1" applyFill="1" applyBorder="1" applyAlignment="1">
      <alignment horizontal="left" vertical="center"/>
    </xf>
    <xf numFmtId="0" fontId="7" fillId="2" borderId="44" xfId="0" applyFont="1" applyFill="1" applyBorder="1" applyAlignment="1" applyProtection="1">
      <alignment horizontal="center" vertical="center"/>
      <protection locked="0"/>
    </xf>
    <xf numFmtId="0" fontId="50" fillId="2" borderId="6" xfId="0" applyFont="1" applyFill="1" applyBorder="1" applyAlignment="1">
      <alignment vertical="center"/>
    </xf>
    <xf numFmtId="0" fontId="77" fillId="14" borderId="2" xfId="0" applyFont="1" applyFill="1" applyBorder="1" applyAlignment="1">
      <alignment horizontal="left" vertical="center"/>
    </xf>
    <xf numFmtId="0" fontId="77" fillId="14" borderId="0" xfId="0" applyFont="1" applyFill="1" applyAlignment="1">
      <alignment horizontal="left" vertical="center"/>
    </xf>
    <xf numFmtId="176" fontId="78" fillId="14" borderId="0" xfId="0" applyNumberFormat="1" applyFont="1" applyFill="1" applyAlignment="1">
      <alignment vertical="center"/>
    </xf>
    <xf numFmtId="0" fontId="78" fillId="2" borderId="0" xfId="0" applyFont="1" applyFill="1" applyAlignment="1">
      <alignment vertical="center"/>
    </xf>
    <xf numFmtId="0" fontId="77" fillId="14" borderId="44" xfId="0" applyFont="1" applyFill="1" applyBorder="1" applyAlignment="1">
      <alignment horizontal="left" vertical="center"/>
    </xf>
    <xf numFmtId="10" fontId="77" fillId="12" borderId="44" xfId="0" applyNumberFormat="1" applyFont="1" applyFill="1" applyBorder="1" applyAlignment="1" applyProtection="1">
      <alignment horizontal="center" vertical="center"/>
      <protection locked="0"/>
    </xf>
    <xf numFmtId="0" fontId="79" fillId="2" borderId="44" xfId="0" applyFont="1" applyFill="1" applyBorder="1"/>
    <xf numFmtId="0" fontId="77" fillId="2" borderId="6" xfId="0" applyFont="1" applyFill="1" applyBorder="1" applyAlignment="1" applyProtection="1">
      <alignment horizontal="left" vertical="center"/>
      <protection locked="0"/>
    </xf>
    <xf numFmtId="164" fontId="80" fillId="14" borderId="6" xfId="0" applyNumberFormat="1" applyFont="1" applyFill="1" applyBorder="1" applyAlignment="1" applyProtection="1">
      <alignment horizontal="center" vertical="center"/>
      <protection locked="0"/>
    </xf>
    <xf numFmtId="2" fontId="78" fillId="2" borderId="6" xfId="0" applyNumberFormat="1" applyFont="1" applyFill="1" applyBorder="1" applyAlignment="1" applyProtection="1">
      <alignment horizontal="right" vertical="center"/>
      <protection locked="0"/>
    </xf>
    <xf numFmtId="0" fontId="78" fillId="2" borderId="6" xfId="0" applyFont="1" applyFill="1" applyBorder="1" applyAlignment="1" applyProtection="1">
      <alignment horizontal="left" vertical="center"/>
      <protection locked="0"/>
    </xf>
    <xf numFmtId="4" fontId="5" fillId="2" borderId="5" xfId="0" applyNumberFormat="1" applyFont="1" applyFill="1" applyBorder="1" applyAlignment="1" applyProtection="1">
      <alignment horizontal="left"/>
      <protection hidden="1"/>
    </xf>
    <xf numFmtId="2" fontId="30" fillId="0" borderId="4" xfId="0" applyNumberFormat="1" applyFont="1" applyBorder="1" applyAlignment="1" applyProtection="1">
      <alignment horizontal="center" vertical="center"/>
      <protection locked="0"/>
    </xf>
    <xf numFmtId="49" fontId="75" fillId="0" borderId="4" xfId="0" applyNumberFormat="1" applyFont="1" applyBorder="1" applyAlignment="1">
      <alignment horizontal="center" vertical="center" wrapText="1"/>
    </xf>
    <xf numFmtId="167" fontId="70" fillId="0" borderId="0" xfId="0" applyNumberFormat="1" applyFont="1" applyAlignment="1" applyProtection="1">
      <alignment horizontal="right" vertical="center" wrapText="1"/>
      <protection locked="0"/>
    </xf>
    <xf numFmtId="167" fontId="72" fillId="0" borderId="0" xfId="0" applyNumberFormat="1" applyFont="1" applyAlignment="1" applyProtection="1">
      <alignment horizontal="right" vertical="center" wrapText="1"/>
      <protection locked="0"/>
    </xf>
    <xf numFmtId="49" fontId="6" fillId="0" borderId="4" xfId="0" quotePrefix="1" applyNumberFormat="1" applyFont="1" applyBorder="1" applyAlignment="1" applyProtection="1">
      <alignment horizontal="center" vertical="center"/>
      <protection locked="0"/>
    </xf>
    <xf numFmtId="167" fontId="45" fillId="0" borderId="4" xfId="0" applyNumberFormat="1" applyFont="1" applyBorder="1" applyAlignment="1" applyProtection="1">
      <alignment horizontal="right" vertical="center" wrapText="1"/>
      <protection locked="0"/>
    </xf>
    <xf numFmtId="167" fontId="45" fillId="0" borderId="4" xfId="0" applyNumberFormat="1" applyFont="1" applyBorder="1" applyAlignment="1" applyProtection="1">
      <alignment horizontal="center" vertical="center" wrapText="1"/>
      <protection locked="0"/>
    </xf>
    <xf numFmtId="2" fontId="53" fillId="0" borderId="4" xfId="0" applyNumberFormat="1" applyFont="1" applyBorder="1" applyAlignment="1" applyProtection="1">
      <alignment horizontal="center" vertical="center"/>
      <protection locked="0"/>
    </xf>
    <xf numFmtId="2" fontId="45" fillId="0" borderId="4" xfId="0" applyNumberFormat="1" applyFont="1" applyBorder="1" applyAlignment="1" applyProtection="1">
      <alignment horizontal="right" vertical="center"/>
      <protection locked="0"/>
    </xf>
    <xf numFmtId="178" fontId="53" fillId="0" borderId="4" xfId="21" applyNumberFormat="1" applyFont="1" applyBorder="1" applyAlignment="1" applyProtection="1">
      <alignment horizontal="right" vertical="center"/>
      <protection locked="0"/>
    </xf>
    <xf numFmtId="0" fontId="81" fillId="16" borderId="11" xfId="0" applyFont="1" applyFill="1" applyBorder="1" applyAlignment="1">
      <alignment horizontal="center" vertical="center"/>
    </xf>
    <xf numFmtId="0" fontId="82" fillId="16" borderId="41" xfId="0" applyFont="1" applyFill="1" applyBorder="1" applyAlignment="1">
      <alignment horizontal="center" vertical="center"/>
    </xf>
    <xf numFmtId="0" fontId="0" fillId="4" borderId="0" xfId="2" applyFont="1" applyFill="1"/>
    <xf numFmtId="0" fontId="25" fillId="5" borderId="14" xfId="2" applyFont="1" applyFill="1" applyBorder="1" applyAlignment="1">
      <alignment vertical="center"/>
    </xf>
    <xf numFmtId="10" fontId="26" fillId="5" borderId="16" xfId="1" applyNumberFormat="1" applyFont="1" applyFill="1" applyBorder="1" applyAlignment="1">
      <alignment vertical="center"/>
    </xf>
    <xf numFmtId="4" fontId="25" fillId="5" borderId="43" xfId="2" applyNumberFormat="1" applyFont="1" applyFill="1" applyBorder="1" applyAlignment="1">
      <alignment vertical="center"/>
    </xf>
    <xf numFmtId="10" fontId="34" fillId="5" borderId="30" xfId="2" applyNumberFormat="1" applyFont="1" applyFill="1" applyBorder="1" applyAlignment="1">
      <alignment horizontal="center"/>
    </xf>
    <xf numFmtId="2" fontId="48" fillId="14" borderId="0" xfId="0" applyNumberFormat="1" applyFont="1" applyFill="1" applyAlignment="1" applyProtection="1">
      <alignment horizontal="right" vertical="center"/>
      <protection locked="0"/>
    </xf>
    <xf numFmtId="0" fontId="30" fillId="14" borderId="0" xfId="0" applyFont="1" applyFill="1" applyAlignment="1">
      <alignment vertical="center"/>
    </xf>
    <xf numFmtId="0" fontId="83" fillId="0" borderId="0" xfId="0" applyFont="1" applyAlignment="1">
      <alignment horizontal="left"/>
    </xf>
    <xf numFmtId="0" fontId="83" fillId="0" borderId="0" xfId="0" applyFont="1" applyAlignment="1">
      <alignment horizontal="right"/>
    </xf>
    <xf numFmtId="14" fontId="10" fillId="0" borderId="16" xfId="0" applyNumberFormat="1" applyFont="1" applyBorder="1" applyAlignment="1">
      <alignment vertical="center"/>
    </xf>
    <xf numFmtId="14" fontId="0" fillId="0" borderId="0" xfId="2" applyNumberFormat="1" applyFont="1"/>
    <xf numFmtId="10" fontId="82" fillId="17" borderId="41" xfId="0" applyNumberFormat="1" applyFont="1" applyFill="1" applyBorder="1" applyAlignment="1">
      <alignment vertical="center"/>
    </xf>
    <xf numFmtId="4" fontId="81" fillId="17" borderId="42" xfId="0" applyNumberFormat="1" applyFont="1" applyFill="1" applyBorder="1" applyAlignment="1">
      <alignment vertical="center"/>
    </xf>
    <xf numFmtId="10" fontId="82" fillId="17" borderId="12" xfId="0" applyNumberFormat="1" applyFont="1" applyFill="1" applyBorder="1" applyAlignment="1">
      <alignment vertical="center"/>
    </xf>
    <xf numFmtId="49" fontId="31" fillId="6" borderId="31" xfId="5" applyNumberFormat="1" applyFill="1" applyBorder="1" applyAlignment="1" applyProtection="1">
      <alignment vertical="center"/>
    </xf>
    <xf numFmtId="2" fontId="0" fillId="0" borderId="0" xfId="0" applyNumberFormat="1"/>
    <xf numFmtId="0" fontId="84" fillId="0" borderId="0" xfId="0" applyFont="1"/>
    <xf numFmtId="179" fontId="15" fillId="5" borderId="4" xfId="0" applyNumberFormat="1" applyFont="1" applyFill="1" applyBorder="1" applyAlignment="1" applyProtection="1">
      <alignment horizontal="center" vertical="center"/>
      <protection locked="0"/>
    </xf>
    <xf numFmtId="0" fontId="54" fillId="2" borderId="10" xfId="0" applyFont="1" applyFill="1" applyBorder="1" applyAlignment="1">
      <alignment horizontal="right" vertical="center"/>
    </xf>
    <xf numFmtId="0" fontId="50" fillId="2" borderId="0" xfId="0" applyFont="1" applyFill="1" applyAlignment="1">
      <alignment horizontal="center"/>
    </xf>
    <xf numFmtId="0" fontId="51" fillId="2" borderId="0" xfId="0" applyFont="1" applyFill="1" applyAlignment="1">
      <alignment horizontal="center" vertical="top"/>
    </xf>
    <xf numFmtId="0" fontId="30" fillId="2" borderId="0" xfId="0" applyFont="1" applyFill="1" applyAlignment="1" applyProtection="1">
      <alignment horizontal="left" vertical="center" wrapText="1"/>
      <protection locked="0"/>
    </xf>
    <xf numFmtId="0" fontId="0" fillId="9" borderId="25" xfId="0" applyFill="1" applyBorder="1" applyAlignment="1" applyProtection="1">
      <alignment horizontal="center" vertical="center"/>
      <protection locked="0"/>
    </xf>
    <xf numFmtId="0" fontId="0" fillId="9" borderId="26" xfId="0" applyFill="1" applyBorder="1" applyAlignment="1" applyProtection="1">
      <alignment horizontal="center" vertical="center"/>
      <protection locked="0"/>
    </xf>
    <xf numFmtId="0" fontId="46" fillId="2" borderId="2" xfId="0" applyFont="1" applyFill="1" applyBorder="1" applyAlignment="1" applyProtection="1">
      <alignment horizontal="left" vertical="center" wrapText="1"/>
      <protection locked="0"/>
    </xf>
    <xf numFmtId="0" fontId="43" fillId="0" borderId="0" xfId="2" applyFont="1" applyAlignment="1">
      <alignment horizontal="center" vertical="center"/>
    </xf>
    <xf numFmtId="0" fontId="43" fillId="0" borderId="6" xfId="2" applyFont="1" applyBorder="1" applyAlignment="1">
      <alignment horizontal="center" vertical="center"/>
    </xf>
    <xf numFmtId="0" fontId="30" fillId="0" borderId="32" xfId="2" applyFont="1" applyBorder="1" applyAlignment="1">
      <alignment horizontal="left" vertical="center"/>
    </xf>
    <xf numFmtId="0" fontId="30" fillId="0" borderId="33" xfId="2" applyFont="1" applyBorder="1" applyAlignment="1">
      <alignment horizontal="left" vertical="center"/>
    </xf>
    <xf numFmtId="10" fontId="30" fillId="8" borderId="33" xfId="2" applyNumberFormat="1" applyFont="1" applyFill="1" applyBorder="1" applyAlignment="1" applyProtection="1">
      <alignment horizontal="center" vertical="center"/>
      <protection locked="0"/>
    </xf>
    <xf numFmtId="10" fontId="30" fillId="8" borderId="34" xfId="2" applyNumberFormat="1" applyFont="1" applyFill="1" applyBorder="1" applyAlignment="1" applyProtection="1">
      <alignment horizontal="center" vertical="center"/>
      <protection locked="0"/>
    </xf>
    <xf numFmtId="0" fontId="36" fillId="0" borderId="0" xfId="2" applyFont="1" applyAlignment="1">
      <alignment horizontal="center" textRotation="90"/>
    </xf>
    <xf numFmtId="0" fontId="30" fillId="0" borderId="21" xfId="2" applyFont="1" applyBorder="1" applyAlignment="1">
      <alignment horizontal="left" vertical="center" wrapText="1"/>
    </xf>
    <xf numFmtId="0" fontId="30" fillId="0" borderId="11" xfId="2" applyFont="1" applyBorder="1" applyAlignment="1">
      <alignment horizontal="left" vertical="center" wrapText="1"/>
    </xf>
    <xf numFmtId="10" fontId="30" fillId="8" borderId="11" xfId="2" applyNumberFormat="1" applyFont="1" applyFill="1" applyBorder="1" applyAlignment="1" applyProtection="1">
      <alignment horizontal="center" vertical="center"/>
      <protection locked="0"/>
    </xf>
    <xf numFmtId="10" fontId="30" fillId="8" borderId="24" xfId="2" applyNumberFormat="1" applyFont="1" applyFill="1" applyBorder="1" applyAlignment="1" applyProtection="1">
      <alignment horizontal="center" vertical="center"/>
      <protection locked="0"/>
    </xf>
    <xf numFmtId="0" fontId="45" fillId="0" borderId="35" xfId="7" applyFont="1" applyBorder="1" applyAlignment="1">
      <alignment horizontal="left" vertical="center"/>
    </xf>
    <xf numFmtId="0" fontId="45" fillId="0" borderId="36" xfId="7" applyFont="1" applyBorder="1" applyAlignment="1">
      <alignment horizontal="left" vertical="center"/>
    </xf>
    <xf numFmtId="0" fontId="45" fillId="0" borderId="37" xfId="7" applyFont="1" applyBorder="1" applyAlignment="1">
      <alignment horizontal="left" vertical="center"/>
    </xf>
    <xf numFmtId="172" fontId="57" fillId="9" borderId="35" xfId="8" applyFont="1" applyFill="1" applyBorder="1" applyAlignment="1" applyProtection="1">
      <alignment horizontal="left" vertical="center"/>
      <protection locked="0"/>
    </xf>
    <xf numFmtId="172" fontId="57" fillId="9" borderId="36" xfId="8" applyFont="1" applyFill="1" applyBorder="1" applyAlignment="1" applyProtection="1">
      <alignment horizontal="left" vertical="center"/>
      <protection locked="0"/>
    </xf>
    <xf numFmtId="172" fontId="57" fillId="9" borderId="37" xfId="8" applyFont="1" applyFill="1" applyBorder="1" applyAlignment="1" applyProtection="1">
      <alignment horizontal="left" vertical="center"/>
      <protection locked="0"/>
    </xf>
    <xf numFmtId="0" fontId="46" fillId="0" borderId="18" xfId="2" applyFont="1" applyBorder="1" applyAlignment="1">
      <alignment horizontal="center" vertical="center"/>
    </xf>
    <xf numFmtId="4" fontId="46" fillId="0" borderId="18" xfId="2" applyNumberFormat="1" applyFont="1" applyBorder="1" applyAlignment="1">
      <alignment horizontal="center" vertical="center" wrapText="1"/>
    </xf>
    <xf numFmtId="4" fontId="38" fillId="0" borderId="18" xfId="2" applyNumberFormat="1" applyFont="1" applyBorder="1" applyAlignment="1">
      <alignment horizontal="center" vertical="center" wrapText="1"/>
    </xf>
    <xf numFmtId="0" fontId="33" fillId="0" borderId="18" xfId="2" applyFont="1" applyBorder="1" applyAlignment="1">
      <alignment horizontal="center" vertical="center"/>
    </xf>
    <xf numFmtId="0" fontId="29" fillId="0" borderId="18" xfId="2" applyFont="1" applyBorder="1" applyAlignment="1">
      <alignment horizontal="center" vertical="center" wrapText="1"/>
    </xf>
    <xf numFmtId="4" fontId="38" fillId="0" borderId="18" xfId="2" applyNumberFormat="1" applyFont="1" applyBorder="1" applyAlignment="1">
      <alignment horizontal="center" vertical="center"/>
    </xf>
    <xf numFmtId="0" fontId="30" fillId="0" borderId="35" xfId="2" applyFont="1" applyBorder="1" applyAlignment="1">
      <alignment horizontal="left" vertical="center" wrapText="1"/>
    </xf>
    <xf numFmtId="0" fontId="30" fillId="0" borderId="36" xfId="2" applyFont="1" applyBorder="1" applyAlignment="1">
      <alignment horizontal="left" vertical="center" wrapText="1"/>
    </xf>
    <xf numFmtId="0" fontId="30" fillId="0" borderId="37" xfId="2" applyFont="1" applyBorder="1" applyAlignment="1">
      <alignment horizontal="left" vertical="center" wrapText="1"/>
    </xf>
    <xf numFmtId="0" fontId="52" fillId="10" borderId="18" xfId="2" applyFont="1" applyFill="1" applyBorder="1" applyAlignment="1">
      <alignment horizontal="center" vertical="center" wrapText="1"/>
    </xf>
    <xf numFmtId="4" fontId="63" fillId="0" borderId="18" xfId="2" applyNumberFormat="1" applyFont="1" applyBorder="1" applyAlignment="1">
      <alignment horizontal="center" vertical="center" wrapText="1"/>
    </xf>
    <xf numFmtId="0" fontId="52" fillId="7" borderId="18" xfId="2" applyFont="1" applyFill="1" applyBorder="1" applyAlignment="1">
      <alignment horizontal="center" vertical="center" wrapText="1"/>
    </xf>
    <xf numFmtId="0" fontId="59" fillId="0" borderId="0" xfId="2" applyFont="1" applyAlignment="1">
      <alignment horizontal="left" vertical="center" indent="1"/>
    </xf>
    <xf numFmtId="0" fontId="29" fillId="0" borderId="0" xfId="2" applyFont="1" applyAlignment="1">
      <alignment horizontal="center" vertical="center"/>
    </xf>
    <xf numFmtId="0" fontId="60" fillId="0" borderId="0" xfId="2" applyFont="1" applyAlignment="1">
      <alignment horizontal="right" vertical="center"/>
    </xf>
    <xf numFmtId="0" fontId="61" fillId="0" borderId="0" xfId="2" applyFont="1" applyAlignment="1">
      <alignment horizontal="center"/>
    </xf>
    <xf numFmtId="0" fontId="60" fillId="0" borderId="0" xfId="2" applyFont="1" applyAlignment="1">
      <alignment horizontal="left" vertical="center"/>
    </xf>
    <xf numFmtId="0" fontId="60" fillId="0" borderId="0" xfId="2" applyFont="1" applyAlignment="1">
      <alignment horizontal="center" vertical="top"/>
    </xf>
    <xf numFmtId="1" fontId="29" fillId="0" borderId="0" xfId="2" applyNumberFormat="1" applyFont="1" applyAlignment="1">
      <alignment horizontal="left" vertical="center"/>
    </xf>
    <xf numFmtId="0" fontId="29" fillId="0" borderId="29" xfId="2" applyFont="1" applyBorder="1" applyAlignment="1">
      <alignment horizontal="left" vertical="center"/>
    </xf>
    <xf numFmtId="49" fontId="29" fillId="8" borderId="19" xfId="2" applyNumberFormat="1" applyFont="1" applyFill="1" applyBorder="1" applyAlignment="1" applyProtection="1">
      <alignment horizontal="left" vertical="top" wrapText="1"/>
      <protection locked="0"/>
    </xf>
    <xf numFmtId="49" fontId="29" fillId="8" borderId="29" xfId="2" applyNumberFormat="1" applyFont="1" applyFill="1" applyBorder="1" applyAlignment="1" applyProtection="1">
      <alignment horizontal="left" vertical="top" wrapText="1"/>
      <protection locked="0"/>
    </xf>
    <xf numFmtId="49" fontId="29" fillId="8" borderId="28" xfId="2" applyNumberFormat="1" applyFont="1" applyFill="1" applyBorder="1" applyAlignment="1" applyProtection="1">
      <alignment horizontal="left" vertical="top" wrapText="1"/>
      <protection locked="0"/>
    </xf>
    <xf numFmtId="173" fontId="29" fillId="0" borderId="0" xfId="2" applyNumberFormat="1" applyFont="1" applyAlignment="1">
      <alignment horizontal="left"/>
    </xf>
    <xf numFmtId="174" fontId="29" fillId="0" borderId="0" xfId="2" applyNumberFormat="1" applyFont="1" applyAlignment="1">
      <alignment horizontal="left"/>
    </xf>
    <xf numFmtId="0" fontId="45" fillId="0" borderId="29" xfId="2" applyFont="1" applyBorder="1" applyAlignment="1">
      <alignment horizontal="left" vertical="center"/>
    </xf>
    <xf numFmtId="0" fontId="46" fillId="0" borderId="0" xfId="2" applyFont="1" applyAlignment="1">
      <alignment horizontal="left" vertical="center"/>
    </xf>
    <xf numFmtId="0" fontId="76" fillId="2" borderId="0" xfId="0" applyFont="1" applyFill="1" applyAlignment="1" applyProtection="1">
      <alignment horizontal="center" vertical="center" wrapText="1"/>
      <protection locked="0"/>
    </xf>
    <xf numFmtId="0" fontId="5" fillId="2" borderId="0" xfId="0" applyFont="1" applyFill="1" applyAlignment="1">
      <alignment horizontal="right"/>
    </xf>
    <xf numFmtId="0" fontId="6" fillId="2" borderId="0" xfId="0" applyFont="1" applyFill="1" applyAlignment="1">
      <alignment horizontal="right" vertical="top"/>
    </xf>
    <xf numFmtId="0" fontId="4" fillId="11" borderId="7" xfId="0" applyFont="1" applyFill="1" applyBorder="1" applyAlignment="1" applyProtection="1">
      <alignment horizontal="center" vertical="center" wrapText="1"/>
      <protection locked="0"/>
    </xf>
    <xf numFmtId="49" fontId="12" fillId="11" borderId="8" xfId="0" applyNumberFormat="1" applyFont="1" applyFill="1" applyBorder="1" applyAlignment="1" applyProtection="1">
      <alignment horizontal="center" vertical="center" wrapText="1"/>
      <protection locked="0"/>
    </xf>
    <xf numFmtId="0" fontId="4" fillId="11" borderId="8" xfId="0" applyFont="1" applyFill="1" applyBorder="1" applyAlignment="1" applyProtection="1">
      <alignment horizontal="center" vertical="center" wrapText="1"/>
      <protection locked="0"/>
    </xf>
    <xf numFmtId="178" fontId="5" fillId="12" borderId="10" xfId="0" applyNumberFormat="1" applyFont="1" applyFill="1" applyBorder="1" applyAlignment="1" applyProtection="1">
      <alignment horizontal="right" vertical="center"/>
      <protection locked="0"/>
    </xf>
    <xf numFmtId="0" fontId="0" fillId="0" borderId="0" xfId="0" applyAlignment="1" applyProtection="1">
      <alignment horizontal="center" vertical="center" wrapText="1"/>
      <protection locked="0"/>
    </xf>
    <xf numFmtId="0" fontId="74" fillId="2" borderId="6" xfId="0" applyFont="1" applyFill="1" applyBorder="1" applyAlignment="1">
      <alignment horizontal="left" vertical="center" wrapText="1"/>
    </xf>
    <xf numFmtId="0" fontId="44" fillId="2" borderId="6" xfId="0" applyFont="1" applyFill="1" applyBorder="1" applyAlignment="1">
      <alignment horizontal="center" vertical="center" wrapText="1"/>
    </xf>
    <xf numFmtId="2" fontId="4" fillId="11" borderId="8" xfId="0" applyNumberFormat="1" applyFont="1" applyFill="1" applyBorder="1" applyAlignment="1" applyProtection="1">
      <alignment horizontal="center" vertical="center" wrapText="1"/>
      <protection locked="0"/>
    </xf>
    <xf numFmtId="49" fontId="4" fillId="11" borderId="8" xfId="0" applyNumberFormat="1" applyFont="1" applyFill="1" applyBorder="1" applyAlignment="1" applyProtection="1">
      <alignment horizontal="center" vertical="center" wrapText="1"/>
      <protection locked="0"/>
    </xf>
    <xf numFmtId="0" fontId="78" fillId="2" borderId="2" xfId="0" applyFont="1" applyFill="1" applyBorder="1" applyAlignment="1" applyProtection="1">
      <alignment horizontal="left" vertical="center" wrapText="1"/>
      <protection locked="0"/>
    </xf>
    <xf numFmtId="0" fontId="27" fillId="2" borderId="2" xfId="0" applyFont="1" applyFill="1" applyBorder="1" applyAlignment="1" applyProtection="1">
      <alignment vertical="center" wrapText="1"/>
      <protection locked="0"/>
    </xf>
    <xf numFmtId="165" fontId="6" fillId="0" borderId="0" xfId="0" applyNumberFormat="1" applyFont="1" applyAlignment="1" applyProtection="1">
      <alignment vertical="center"/>
      <protection locked="0"/>
    </xf>
    <xf numFmtId="0" fontId="6" fillId="2" borderId="44" xfId="0" applyFont="1" applyFill="1" applyBorder="1" applyAlignment="1" applyProtection="1">
      <alignment vertical="center" wrapText="1"/>
      <protection locked="0"/>
    </xf>
    <xf numFmtId="0" fontId="6" fillId="2" borderId="6" xfId="0" applyFont="1" applyFill="1" applyBorder="1" applyAlignment="1" applyProtection="1">
      <alignment vertical="center" wrapText="1"/>
      <protection locked="0"/>
    </xf>
    <xf numFmtId="0" fontId="9" fillId="0" borderId="18" xfId="0" applyFont="1" applyBorder="1" applyAlignment="1">
      <alignment horizontal="left" vertical="center"/>
    </xf>
    <xf numFmtId="0" fontId="9" fillId="0" borderId="41" xfId="0" applyFont="1" applyBorder="1" applyAlignment="1">
      <alignment horizontal="center" vertical="center"/>
    </xf>
    <xf numFmtId="170" fontId="20" fillId="0" borderId="1" xfId="0" applyNumberFormat="1" applyFont="1" applyBorder="1" applyAlignment="1" applyProtection="1">
      <alignment horizontal="center" vertical="center"/>
      <protection hidden="1"/>
    </xf>
    <xf numFmtId="170" fontId="20" fillId="0" borderId="6" xfId="0" applyNumberFormat="1" applyFont="1" applyBorder="1" applyAlignment="1" applyProtection="1">
      <alignment horizontal="center" vertical="center"/>
      <protection hidden="1"/>
    </xf>
    <xf numFmtId="0" fontId="9" fillId="0" borderId="14" xfId="0" applyFont="1" applyBorder="1" applyAlignment="1">
      <alignment horizontal="left" vertical="center"/>
    </xf>
    <xf numFmtId="0" fontId="9" fillId="0" borderId="13" xfId="0" applyFont="1" applyBorder="1" applyAlignment="1">
      <alignment horizontal="left" vertical="center"/>
    </xf>
    <xf numFmtId="171" fontId="5" fillId="2" borderId="2" xfId="0" applyNumberFormat="1" applyFont="1" applyFill="1" applyBorder="1" applyAlignment="1" applyProtection="1">
      <alignment horizontal="left"/>
      <protection hidden="1"/>
    </xf>
    <xf numFmtId="0" fontId="9" fillId="0" borderId="1" xfId="0" applyFont="1" applyBorder="1" applyAlignment="1">
      <alignment horizontal="center"/>
    </xf>
    <xf numFmtId="0" fontId="22" fillId="16" borderId="7" xfId="0" applyFont="1" applyFill="1" applyBorder="1" applyAlignment="1">
      <alignment horizontal="center" vertical="center"/>
    </xf>
    <xf numFmtId="0" fontId="22" fillId="16" borderId="21" xfId="0" applyFont="1" applyFill="1" applyBorder="1" applyAlignment="1">
      <alignment horizontal="center" vertical="center"/>
    </xf>
    <xf numFmtId="0" fontId="22" fillId="16" borderId="8" xfId="0" applyFont="1" applyFill="1" applyBorder="1" applyAlignment="1">
      <alignment horizontal="center" vertical="center"/>
    </xf>
    <xf numFmtId="0" fontId="22" fillId="16" borderId="11" xfId="0" applyFont="1" applyFill="1" applyBorder="1" applyAlignment="1">
      <alignment horizontal="center" vertical="center"/>
    </xf>
    <xf numFmtId="0" fontId="22" fillId="16" borderId="9" xfId="0" applyFont="1" applyFill="1" applyBorder="1" applyAlignment="1">
      <alignment horizontal="center" vertical="center"/>
    </xf>
    <xf numFmtId="0" fontId="22" fillId="16" borderId="24" xfId="0" applyFont="1" applyFill="1" applyBorder="1" applyAlignment="1">
      <alignment horizontal="center" vertical="center"/>
    </xf>
    <xf numFmtId="0" fontId="9" fillId="0" borderId="18" xfId="0" applyFont="1" applyBorder="1" applyAlignment="1">
      <alignment horizontal="left" vertical="center" wrapText="1"/>
    </xf>
    <xf numFmtId="0" fontId="22" fillId="17" borderId="40" xfId="0" applyFont="1" applyFill="1" applyBorder="1" applyAlignment="1">
      <alignment horizontal="left" vertical="center"/>
    </xf>
    <xf numFmtId="0" fontId="83" fillId="0" borderId="0" xfId="0" applyFont="1" applyAlignment="1">
      <alignment horizontal="left" wrapText="1"/>
    </xf>
    <xf numFmtId="0" fontId="0" fillId="0" borderId="0" xfId="0"/>
  </cellXfs>
  <cellStyles count="22">
    <cellStyle name="Hiperlink" xfId="5" builtinId="8"/>
    <cellStyle name="Hiperlink 2" xfId="20" xr:uid="{57481D11-874A-4586-805A-90F0F33F56ED}"/>
    <cellStyle name="Moeda" xfId="21" builtinId="4"/>
    <cellStyle name="Moeda_Composicao BDI v2.1" xfId="8" xr:uid="{CB74B7E9-9D63-43C4-83D8-88B1333B149F}"/>
    <cellStyle name="Normal" xfId="0" builtinId="0"/>
    <cellStyle name="Normal 2" xfId="4" xr:uid="{00000000-0005-0000-0000-000001000000}"/>
    <cellStyle name="Normal 2 2" xfId="2" xr:uid="{00000000-0005-0000-0000-000002000000}"/>
    <cellStyle name="Normal 29" xfId="3" xr:uid="{00000000-0005-0000-0000-000003000000}"/>
    <cellStyle name="Normal 3" xfId="6" xr:uid="{25DDE09C-FAA5-438F-8917-D3C4C1638202}"/>
    <cellStyle name="Normal 3 2" xfId="10" xr:uid="{F97D577C-3086-4631-A810-2BC5CA46C73F}"/>
    <cellStyle name="Normal 4" xfId="18" xr:uid="{15ED2638-CCF9-48F4-B474-5E1680E0892A}"/>
    <cellStyle name="Normal_FICHA DE VERIFICAÇÃO PRELIMINAR - Plano R" xfId="7" xr:uid="{AD9C9CCF-D184-4812-B05E-B2697B8166F8}"/>
    <cellStyle name="Porcentagem" xfId="1" builtinId="5"/>
    <cellStyle name="Vírgula" xfId="9" builtinId="3"/>
    <cellStyle name="Vírgula 2" xfId="11" xr:uid="{13A96D49-62B5-45FF-BFF7-65AFC835518E}"/>
    <cellStyle name="Vírgula 2 2" xfId="16" xr:uid="{7AE1579F-3774-4AEA-8CC1-54190B1850DD}"/>
    <cellStyle name="Vírgula 2 3" xfId="14" xr:uid="{4B792D5C-A824-4B85-8E26-B46CFC6326C0}"/>
    <cellStyle name="Vírgula 3" xfId="12" xr:uid="{1A7E8C7D-785C-4E26-B26B-8A413FD39E01}"/>
    <cellStyle name="Vírgula 3 2" xfId="17" xr:uid="{C140569B-9F4A-40E3-8E7A-B7C842122B49}"/>
    <cellStyle name="Vírgula 4" xfId="15" xr:uid="{9023D6CA-99CF-47C1-934E-7A1A9B26380E}"/>
    <cellStyle name="Vírgula 5" xfId="13" xr:uid="{BFEE798D-1DB8-4149-9635-9D9715CAF52C}"/>
    <cellStyle name="Vírgula 6" xfId="19" xr:uid="{0D9D4E84-735E-499C-AA6E-9E98056DF4E1}"/>
  </cellStyles>
  <dxfs count="14">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color auto="1"/>
      </font>
      <numFmt numFmtId="4" formatCode="#,##0.00"/>
      <fill>
        <patternFill>
          <bgColor theme="9" tint="0.59996337778862885"/>
        </patternFill>
      </fill>
    </dxf>
    <dxf>
      <font>
        <b/>
        <i val="0"/>
      </font>
      <numFmt numFmtId="0" formatCode="General"/>
      <fill>
        <patternFill>
          <bgColor theme="9" tint="0.79998168889431442"/>
        </patternFill>
      </fill>
    </dxf>
    <dxf>
      <font>
        <b/>
        <i val="0"/>
      </font>
      <numFmt numFmtId="0" formatCode="General"/>
      <fill>
        <patternFill>
          <bgColor theme="9" tint="0.79998168889431442"/>
        </patternFill>
      </fill>
    </dxf>
    <dxf>
      <font>
        <b/>
        <i val="0"/>
        <color auto="1"/>
      </font>
      <numFmt numFmtId="178" formatCode="&quot;R$&quot;\ #,##0.00"/>
    </dxf>
    <dxf>
      <font>
        <b val="0"/>
        <condense val="0"/>
        <extend val="0"/>
        <color indexed="17"/>
      </font>
      <border>
        <left style="thin">
          <color indexed="8"/>
        </left>
        <right style="thin">
          <color indexed="8"/>
        </right>
        <top style="thin">
          <color indexed="8"/>
        </top>
        <bottom style="thin">
          <color indexed="8"/>
        </bottom>
      </border>
    </dxf>
    <dxf>
      <font>
        <b val="0"/>
        <condense val="0"/>
        <extend val="0"/>
        <color indexed="10"/>
      </font>
      <border>
        <left style="thin">
          <color indexed="8"/>
        </left>
        <right style="thin">
          <color indexed="8"/>
        </right>
        <top style="thin">
          <color indexed="8"/>
        </top>
        <bottom style="thin">
          <color indexed="8"/>
        </bottom>
      </border>
    </dxf>
    <dxf>
      <font>
        <b/>
        <i val="0"/>
        <condense val="0"/>
        <extend val="0"/>
        <color indexed="9"/>
      </font>
      <fill>
        <patternFill patternType="none">
          <fgColor indexed="64"/>
          <bgColor indexed="65"/>
        </patternFill>
      </fill>
      <border>
        <left/>
        <right/>
        <top style="thin">
          <color indexed="64"/>
        </top>
        <bottom/>
      </border>
    </dxf>
    <dxf>
      <font>
        <b/>
        <i val="0"/>
      </font>
      <fill>
        <patternFill>
          <bgColor theme="9" tint="0.79998168889431442"/>
        </patternFill>
      </fill>
      <border>
        <vertical/>
        <horizontal/>
      </border>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5BAA"/>
      <rgbColor rgb="FFC0C0C0"/>
      <rgbColor rgb="FF808080"/>
      <rgbColor rgb="FF9999FF"/>
      <rgbColor rgb="FF993366"/>
      <rgbColor rgb="FFFFFFCC"/>
      <rgbColor rgb="FFCCFFFF"/>
      <rgbColor rgb="FF660066"/>
      <rgbColor rgb="FFFF8080"/>
      <rgbColor rgb="FF0070C0"/>
      <rgbColor rgb="FFD9D9D9"/>
      <rgbColor rgb="FF000080"/>
      <rgbColor rgb="FFFF00FF"/>
      <rgbColor rgb="FFFFFF00"/>
      <rgbColor rgb="FF00FFFF"/>
      <rgbColor rgb="FF800080"/>
      <rgbColor rgb="FF800000"/>
      <rgbColor rgb="FF00B050"/>
      <rgbColor rgb="FF0000FF"/>
      <rgbColor rgb="FF00CCFF"/>
      <rgbColor rgb="FFF2F2F2"/>
      <rgbColor rgb="FFDBF4CA"/>
      <rgbColor rgb="FFD5EDA2"/>
      <rgbColor rgb="FFBFBFB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00FF"/>
      <color rgb="FFFFFFCC"/>
      <color rgb="FFDFEDE4"/>
      <color rgb="FFB4D6BF"/>
      <color rgb="FFB3FFFF"/>
      <color rgb="FF009999"/>
      <color rgb="FF00CC99"/>
      <color rgb="FF66FFFF"/>
      <color rgb="FFFCE5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28574</xdr:colOff>
      <xdr:row>1</xdr:row>
      <xdr:rowOff>95250</xdr:rowOff>
    </xdr:from>
    <xdr:to>
      <xdr:col>2</xdr:col>
      <xdr:colOff>478469</xdr:colOff>
      <xdr:row>1</xdr:row>
      <xdr:rowOff>714375</xdr:rowOff>
    </xdr:to>
    <xdr:pic>
      <xdr:nvPicPr>
        <xdr:cNvPr id="4" name="Imagem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854" t="40466" r="20192" b="18291"/>
        <a:stretch>
          <a:fillRect/>
        </a:stretch>
      </xdr:blipFill>
      <xdr:spPr bwMode="auto">
        <a:xfrm>
          <a:off x="161924" y="219075"/>
          <a:ext cx="172624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1819275</xdr:colOff>
      <xdr:row>1</xdr:row>
      <xdr:rowOff>85725</xdr:rowOff>
    </xdr:from>
    <xdr:to>
      <xdr:col>2</xdr:col>
      <xdr:colOff>4495800</xdr:colOff>
      <xdr:row>1</xdr:row>
      <xdr:rowOff>723899</xdr:rowOff>
    </xdr:to>
    <xdr:sp macro="" textlink="">
      <xdr:nvSpPr>
        <xdr:cNvPr id="5" name="Previsão de vendas" descr="Click to view Sales Report sheet." title="Sales Report navigation button">
          <a:extLst>
            <a:ext uri="{FF2B5EF4-FFF2-40B4-BE49-F238E27FC236}">
              <a16:creationId xmlns:a16="http://schemas.microsoft.com/office/drawing/2014/main" id="{00000000-0008-0000-0000-000005000000}"/>
            </a:ext>
          </a:extLst>
        </xdr:cNvPr>
        <xdr:cNvSpPr/>
      </xdr:nvSpPr>
      <xdr:spPr>
        <a:xfrm>
          <a:off x="3228975" y="209550"/>
          <a:ext cx="2676525" cy="638174"/>
        </a:xfrm>
        <a:prstGeom prst="round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200" b="1" i="0" u="none" strike="noStrike" baseline="0">
              <a:solidFill>
                <a:schemeClr val="lt1"/>
              </a:solidFill>
              <a:latin typeface="+mj-lt"/>
              <a:ea typeface="+mn-ea"/>
              <a:cs typeface="+mn-cs"/>
            </a:rPr>
            <a:t>DADOS DA </a:t>
          </a:r>
          <a:r>
            <a:rPr lang="cs-CZ" sz="2200" b="1" i="0" u="none" strike="noStrike" baseline="0">
              <a:solidFill>
                <a:schemeClr val="lt1"/>
              </a:solidFill>
              <a:latin typeface="+mj-lt"/>
              <a:ea typeface="+mn-ea"/>
              <a:cs typeface="+mn-cs"/>
            </a:rPr>
            <a:t>OBRA</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697253</xdr:colOff>
      <xdr:row>0</xdr:row>
      <xdr:rowOff>179916</xdr:rowOff>
    </xdr:from>
    <xdr:to>
      <xdr:col>18</xdr:col>
      <xdr:colOff>689079</xdr:colOff>
      <xdr:row>1</xdr:row>
      <xdr:rowOff>153457</xdr:rowOff>
    </xdr:to>
    <xdr:pic>
      <xdr:nvPicPr>
        <xdr:cNvPr id="2" name="Image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854" t="40466" r="20192" b="18291"/>
        <a:stretch>
          <a:fillRect/>
        </a:stretch>
      </xdr:blipFill>
      <xdr:spPr bwMode="auto">
        <a:xfrm>
          <a:off x="6772086" y="179916"/>
          <a:ext cx="1431159" cy="51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47625</xdr:colOff>
      <xdr:row>0</xdr:row>
      <xdr:rowOff>123826</xdr:rowOff>
    </xdr:from>
    <xdr:to>
      <xdr:col>11</xdr:col>
      <xdr:colOff>3174</xdr:colOff>
      <xdr:row>1</xdr:row>
      <xdr:rowOff>190500</xdr:rowOff>
    </xdr:to>
    <xdr:pic>
      <xdr:nvPicPr>
        <xdr:cNvPr id="6" name="Imagem 5" descr="Prefeitura Municipal de Piên - Site da Prefeitura Municipal de Piên">
          <a:extLst>
            <a:ext uri="{FF2B5EF4-FFF2-40B4-BE49-F238E27FC236}">
              <a16:creationId xmlns:a16="http://schemas.microsoft.com/office/drawing/2014/main" id="{E92D583D-3A7D-4C2C-8D71-3FA3F3148D6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5275" y="123826"/>
          <a:ext cx="1574799" cy="609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117592</xdr:colOff>
      <xdr:row>0</xdr:row>
      <xdr:rowOff>99391</xdr:rowOff>
    </xdr:from>
    <xdr:to>
      <xdr:col>8</xdr:col>
      <xdr:colOff>9880</xdr:colOff>
      <xdr:row>2</xdr:row>
      <xdr:rowOff>55495</xdr:rowOff>
    </xdr:to>
    <xdr:pic>
      <xdr:nvPicPr>
        <xdr:cNvPr id="4" name="Imagem 2">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rcRect l="3855" t="40475" r="20197" b="18282"/>
        <a:stretch/>
      </xdr:blipFill>
      <xdr:spPr>
        <a:xfrm>
          <a:off x="6843070" y="99391"/>
          <a:ext cx="1615071" cy="602147"/>
        </a:xfrm>
        <a:prstGeom prst="rect">
          <a:avLst/>
        </a:prstGeom>
        <a:ln>
          <a:noFill/>
        </a:ln>
      </xdr:spPr>
    </xdr:pic>
    <xdr:clientData/>
  </xdr:twoCellAnchor>
  <xdr:twoCellAnchor editAs="oneCell">
    <xdr:from>
      <xdr:col>0</xdr:col>
      <xdr:colOff>82827</xdr:colOff>
      <xdr:row>0</xdr:row>
      <xdr:rowOff>99392</xdr:rowOff>
    </xdr:from>
    <xdr:to>
      <xdr:col>2</xdr:col>
      <xdr:colOff>564322</xdr:colOff>
      <xdr:row>2</xdr:row>
      <xdr:rowOff>62948</xdr:rowOff>
    </xdr:to>
    <xdr:pic>
      <xdr:nvPicPr>
        <xdr:cNvPr id="5" name="Imagem 4" descr="Prefeitura Municipal de Piên - Site da Prefeitura Municipal de Piên">
          <a:extLst>
            <a:ext uri="{FF2B5EF4-FFF2-40B4-BE49-F238E27FC236}">
              <a16:creationId xmlns:a16="http://schemas.microsoft.com/office/drawing/2014/main" id="{643661D7-CC83-4A46-BB41-8FF6302924A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827" y="99392"/>
          <a:ext cx="1574799" cy="609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28575</xdr:colOff>
      <xdr:row>0</xdr:row>
      <xdr:rowOff>47626</xdr:rowOff>
    </xdr:from>
    <xdr:to>
      <xdr:col>11</xdr:col>
      <xdr:colOff>676275</xdr:colOff>
      <xdr:row>2</xdr:row>
      <xdr:rowOff>0</xdr:rowOff>
    </xdr:to>
    <xdr:pic>
      <xdr:nvPicPr>
        <xdr:cNvPr id="2" name="Imagem 2">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a:srcRect l="3855" t="40475" r="20197" b="18282"/>
        <a:stretch/>
      </xdr:blipFill>
      <xdr:spPr>
        <a:xfrm>
          <a:off x="6629400" y="47626"/>
          <a:ext cx="1495425" cy="581024"/>
        </a:xfrm>
        <a:prstGeom prst="rect">
          <a:avLst/>
        </a:prstGeom>
        <a:ln>
          <a:noFill/>
        </a:ln>
      </xdr:spPr>
    </xdr:pic>
    <xdr:clientData/>
  </xdr:twoCellAnchor>
  <xdr:twoCellAnchor editAs="oneCell">
    <xdr:from>
      <xdr:col>0</xdr:col>
      <xdr:colOff>57150</xdr:colOff>
      <xdr:row>0</xdr:row>
      <xdr:rowOff>38100</xdr:rowOff>
    </xdr:from>
    <xdr:to>
      <xdr:col>1</xdr:col>
      <xdr:colOff>800100</xdr:colOff>
      <xdr:row>1</xdr:row>
      <xdr:rowOff>284828</xdr:rowOff>
    </xdr:to>
    <xdr:pic>
      <xdr:nvPicPr>
        <xdr:cNvPr id="9" name="Imagem 8" descr="Prefeitura Municipal de Piên - Site da Prefeitura Municipal de Piên">
          <a:extLst>
            <a:ext uri="{FF2B5EF4-FFF2-40B4-BE49-F238E27FC236}">
              <a16:creationId xmlns:a16="http://schemas.microsoft.com/office/drawing/2014/main" id="{C9D3CC86-DBFE-46D7-8B8C-B273D70D63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 y="38100"/>
          <a:ext cx="1400175" cy="542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efeitura%20Ant&#244;nio%20Olinto/Antonio%20Olinto%20-2018/0656PAOL%20-%20Pavimenta&#231;&#227;o%20CEF/Or&#231;amento%20-%20R.%20Cemiterio%20T1%20e%20Av.%20Reinaldo%20M/PLANILHA_MULTIPLA_V3_05/PLANILHA%20M&#218;LTIPLA%20V3.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DADOS"/>
      <sheetName val="NOVO"/>
      <sheetName val="BDI"/>
      <sheetName val="ORÇAMENTO"/>
      <sheetName val="CÁLCULO"/>
      <sheetName val="EVENTOS"/>
      <sheetName val="CRONO"/>
      <sheetName val="CRONOPLE"/>
      <sheetName val="PLE"/>
      <sheetName val="QCI"/>
      <sheetName val="BM"/>
      <sheetName val="RRE"/>
      <sheetName val="OFÍCIO"/>
      <sheetName val="PLANILHA MÚLTIPLA V3.0.5"/>
    </sheetNames>
    <sheetDataSet>
      <sheetData sheetId="0">
        <row r="1">
          <cell r="J1" t="str">
            <v>PM</v>
          </cell>
        </row>
        <row r="2">
          <cell r="J2" t="str">
            <v>v3.0.5</v>
          </cell>
        </row>
        <row r="3">
          <cell r="O3">
            <v>1</v>
          </cell>
        </row>
        <row r="4">
          <cell r="O4">
            <v>2</v>
          </cell>
        </row>
      </sheetData>
      <sheetData sheetId="1">
        <row r="2">
          <cell r="J2" t="str">
            <v>Itens de Investimento</v>
          </cell>
          <cell r="K2" t="str">
            <v>Unidades habitacionais</v>
          </cell>
          <cell r="L2">
            <v>3</v>
          </cell>
          <cell r="M2" t="str">
            <v>Equipamentos comunitários</v>
          </cell>
          <cell r="N2">
            <v>6</v>
          </cell>
          <cell r="O2" t="str">
            <v>Pavimentação</v>
          </cell>
          <cell r="P2">
            <v>6</v>
          </cell>
          <cell r="Q2" t="str">
            <v xml:space="preserve">Drenagem </v>
          </cell>
          <cell r="R2">
            <v>6</v>
          </cell>
          <cell r="S2" t="str">
            <v>Abastecimento de água</v>
          </cell>
          <cell r="T2">
            <v>11</v>
          </cell>
          <cell r="U2" t="str">
            <v>Esgotamento sanitário</v>
          </cell>
          <cell r="V2">
            <v>8</v>
          </cell>
          <cell r="W2" t="str">
            <v>Energia elétrica e iluminação pública</v>
          </cell>
          <cell r="X2">
            <v>4</v>
          </cell>
          <cell r="Y2" t="str">
            <v>Coleta e tratamento de resíduos sólidos</v>
          </cell>
          <cell r="Z2">
            <v>6</v>
          </cell>
          <cell r="AA2" t="str">
            <v xml:space="preserve">Contenção e estabilização de encostas </v>
          </cell>
          <cell r="AB2">
            <v>2</v>
          </cell>
          <cell r="AC2" t="str">
            <v>Regularização fundiária</v>
          </cell>
          <cell r="AD2">
            <v>2</v>
          </cell>
          <cell r="AE2" t="str">
            <v>Aquisição de terreno</v>
          </cell>
          <cell r="AF2">
            <v>2</v>
          </cell>
          <cell r="AG2" t="str">
            <v>Aquisição de equipamentos e insumos</v>
          </cell>
          <cell r="AH2">
            <v>1</v>
          </cell>
          <cell r="AI2" t="str">
            <v>Elaboração de estudos e projetos</v>
          </cell>
          <cell r="AJ2">
            <v>1</v>
          </cell>
          <cell r="AK2" t="str">
            <v>Instrumentos e ações em planejamento e gestão pública</v>
          </cell>
          <cell r="AL2">
            <v>1</v>
          </cell>
          <cell r="AM2" t="str">
            <v>Ações complementares às obras</v>
          </cell>
          <cell r="AN2">
            <v>3</v>
          </cell>
          <cell r="AO2" t="str">
            <v>Gerenciamento</v>
          </cell>
          <cell r="AP2">
            <v>1</v>
          </cell>
          <cell r="AQ2" t="str">
            <v>Trabalho social</v>
          </cell>
          <cell r="AR2">
            <v>4</v>
          </cell>
        </row>
        <row r="3">
          <cell r="J3" t="str">
            <v>Unidades habitacionais</v>
          </cell>
        </row>
        <row r="4">
          <cell r="F4" t="str">
            <v>OGU</v>
          </cell>
          <cell r="J4" t="str">
            <v>Equipamentos comunitários</v>
          </cell>
        </row>
        <row r="5">
          <cell r="F5" t="str">
            <v>PREFEITURA MUNICIPAL DE ANTÔNIO OLINTO</v>
          </cell>
          <cell r="J5" t="str">
            <v>Pavimentação</v>
          </cell>
        </row>
        <row r="6">
          <cell r="F6" t="str">
            <v>Antônio Olinto / PR</v>
          </cell>
          <cell r="J6" t="str">
            <v xml:space="preserve">Drenagem </v>
          </cell>
        </row>
        <row r="7">
          <cell r="F7" t="str">
            <v>1052480-56</v>
          </cell>
          <cell r="J7" t="str">
            <v>Abastecimento de água</v>
          </cell>
        </row>
        <row r="8">
          <cell r="F8" t="str">
            <v>866138/2018</v>
          </cell>
          <cell r="J8" t="str">
            <v>Esgotamento sanitário</v>
          </cell>
        </row>
        <row r="9">
          <cell r="F9">
            <v>255000</v>
          </cell>
          <cell r="J9" t="str">
            <v>Energia elétrica e iluminação pública</v>
          </cell>
        </row>
        <row r="10">
          <cell r="F10">
            <v>31186.790000000037</v>
          </cell>
          <cell r="J10" t="str">
            <v>Coleta e tratamento de resíduos sólidos</v>
          </cell>
        </row>
        <row r="11">
          <cell r="F11">
            <v>1E-3</v>
          </cell>
          <cell r="J11" t="str">
            <v xml:space="preserve">Contenção e estabilização de encostas </v>
          </cell>
        </row>
        <row r="12">
          <cell r="J12" t="str">
            <v>Regularização fundiária</v>
          </cell>
        </row>
        <row r="13">
          <cell r="J13" t="str">
            <v>Aquisição de terreno</v>
          </cell>
        </row>
        <row r="14">
          <cell r="J14" t="str">
            <v>Aquisição de equipamentos e insumos</v>
          </cell>
        </row>
        <row r="15">
          <cell r="J15" t="str">
            <v>Elaboração de estudos e projetos</v>
          </cell>
        </row>
        <row r="16">
          <cell r="F16" t="str">
            <v>Pavimentação Urbana Rua Cemitério e Av. Reinaldo Machiavelli</v>
          </cell>
          <cell r="J16" t="str">
            <v>Instrumentos e ações em planejamento e gestão pública</v>
          </cell>
        </row>
        <row r="17">
          <cell r="F17" t="str">
            <v>Pavimentação Urbana, Bairro Centro, Antônio Olinto</v>
          </cell>
          <cell r="J17" t="str">
            <v>Ações complementares às obras</v>
          </cell>
        </row>
        <row r="18">
          <cell r="F18" t="str">
            <v>DESONERADO</v>
          </cell>
          <cell r="J18" t="str">
            <v>Gerenciamento</v>
          </cell>
        </row>
        <row r="19">
          <cell r="J19" t="str">
            <v>Trabalho social</v>
          </cell>
        </row>
        <row r="22">
          <cell r="F22" t="str">
            <v>Adailton Rogério de Oliveira</v>
          </cell>
        </row>
        <row r="23">
          <cell r="F23" t="str">
            <v>CREA PR 68.917/D</v>
          </cell>
        </row>
        <row r="24">
          <cell r="F24" t="str">
            <v>20183556171</v>
          </cell>
        </row>
        <row r="50">
          <cell r="F50" t="str">
            <v>Giuliano Zacharias</v>
          </cell>
        </row>
        <row r="51">
          <cell r="F51" t="str">
            <v>Engenheiro Civil</v>
          </cell>
        </row>
        <row r="52">
          <cell r="F52" t="str">
            <v>CREA PR 71120/D</v>
          </cell>
        </row>
      </sheetData>
      <sheetData sheetId="2"/>
      <sheetData sheetId="3"/>
      <sheetData sheetId="4">
        <row r="8">
          <cell r="F8" t="str">
            <v>'[Referência 08-2018.xls]Banco'!$a5:$a$65536</v>
          </cell>
          <cell r="AF8" t="b">
            <v>1</v>
          </cell>
        </row>
        <row r="10">
          <cell r="AF10" t="b">
            <v>1</v>
          </cell>
        </row>
        <row r="11">
          <cell r="AF11" t="b">
            <v>1</v>
          </cell>
        </row>
        <row r="15">
          <cell r="M15" t="str">
            <v>LOTE</v>
          </cell>
          <cell r="X15">
            <v>286186.79000000004</v>
          </cell>
          <cell r="Z15" t="str">
            <v/>
          </cell>
          <cell r="AA15">
            <v>31186.789999999986</v>
          </cell>
          <cell r="AB15">
            <v>0</v>
          </cell>
        </row>
        <row r="16">
          <cell r="X16">
            <v>286186.78999999998</v>
          </cell>
          <cell r="Z16" t="str">
            <v/>
          </cell>
          <cell r="AA16">
            <v>31186.789999999986</v>
          </cell>
          <cell r="AB16">
            <v>0</v>
          </cell>
        </row>
        <row r="17">
          <cell r="X17">
            <v>5924.5</v>
          </cell>
          <cell r="Z17" t="str">
            <v/>
          </cell>
          <cell r="AA17">
            <v>645.61378725761551</v>
          </cell>
          <cell r="AB17">
            <v>0</v>
          </cell>
        </row>
        <row r="18">
          <cell r="X18">
            <v>2037.69</v>
          </cell>
          <cell r="Z18" t="str">
            <v>RA</v>
          </cell>
          <cell r="AA18">
            <v>222.05430975727413</v>
          </cell>
          <cell r="AB18">
            <v>0</v>
          </cell>
        </row>
        <row r="19">
          <cell r="X19">
            <v>3886.81</v>
          </cell>
          <cell r="Z19" t="str">
            <v>RA</v>
          </cell>
          <cell r="AA19">
            <v>423.55947750034142</v>
          </cell>
          <cell r="AB19">
            <v>0</v>
          </cell>
        </row>
        <row r="20">
          <cell r="X20">
            <v>24477.1</v>
          </cell>
          <cell r="Z20" t="str">
            <v/>
          </cell>
          <cell r="AA20">
            <v>2667.3564405575798</v>
          </cell>
          <cell r="AB20">
            <v>0</v>
          </cell>
        </row>
        <row r="21">
          <cell r="X21">
            <v>2043.46</v>
          </cell>
          <cell r="Z21" t="str">
            <v>RA</v>
          </cell>
          <cell r="AA21">
            <v>222.68308713131017</v>
          </cell>
          <cell r="AB21">
            <v>0</v>
          </cell>
        </row>
        <row r="22">
          <cell r="X22">
            <v>3982.72</v>
          </cell>
          <cell r="Z22" t="str">
            <v>RA</v>
          </cell>
          <cell r="AA22">
            <v>434.01113052352946</v>
          </cell>
          <cell r="AB22">
            <v>0</v>
          </cell>
        </row>
        <row r="23">
          <cell r="X23">
            <v>15648.59</v>
          </cell>
          <cell r="Z23" t="str">
            <v>RA</v>
          </cell>
          <cell r="AA23">
            <v>1705.282379127631</v>
          </cell>
          <cell r="AB23">
            <v>0</v>
          </cell>
        </row>
        <row r="24">
          <cell r="X24">
            <v>2802.33</v>
          </cell>
          <cell r="Z24" t="str">
            <v>RA</v>
          </cell>
          <cell r="AA24">
            <v>305.37984377510907</v>
          </cell>
          <cell r="AB24">
            <v>0</v>
          </cell>
        </row>
        <row r="25">
          <cell r="X25">
            <v>55223.07</v>
          </cell>
          <cell r="Z25" t="str">
            <v/>
          </cell>
          <cell r="AA25">
            <v>6017.8538892214383</v>
          </cell>
          <cell r="AB25">
            <v>0</v>
          </cell>
        </row>
        <row r="26">
          <cell r="X26">
            <v>2443.9299999999998</v>
          </cell>
          <cell r="Z26" t="str">
            <v>RA</v>
          </cell>
          <cell r="AA26">
            <v>266.32372404295791</v>
          </cell>
          <cell r="AB26">
            <v>0</v>
          </cell>
        </row>
        <row r="27">
          <cell r="X27">
            <v>3672.95</v>
          </cell>
          <cell r="Z27" t="str">
            <v>RA</v>
          </cell>
          <cell r="AA27">
            <v>400.25439444811525</v>
          </cell>
          <cell r="AB27">
            <v>0</v>
          </cell>
        </row>
        <row r="28">
          <cell r="X28">
            <v>2763.57</v>
          </cell>
          <cell r="Z28" t="str">
            <v>RA</v>
          </cell>
          <cell r="AA28">
            <v>301.15602904068339</v>
          </cell>
          <cell r="AB28">
            <v>0</v>
          </cell>
        </row>
        <row r="29">
          <cell r="X29">
            <v>5328</v>
          </cell>
          <cell r="Z29" t="str">
            <v>RA</v>
          </cell>
          <cell r="AA29">
            <v>580.61106566099681</v>
          </cell>
          <cell r="AB29">
            <v>0</v>
          </cell>
        </row>
        <row r="30">
          <cell r="X30">
            <v>15162.37</v>
          </cell>
          <cell r="Z30" t="str">
            <v>RA</v>
          </cell>
          <cell r="AA30">
            <v>1652.2972604441306</v>
          </cell>
          <cell r="AB30">
            <v>0</v>
          </cell>
        </row>
        <row r="31">
          <cell r="X31">
            <v>3449.18</v>
          </cell>
          <cell r="Z31" t="str">
            <v>RA</v>
          </cell>
          <cell r="AA31">
            <v>375.86938353164356</v>
          </cell>
          <cell r="AB31">
            <v>0</v>
          </cell>
        </row>
        <row r="32">
          <cell r="X32">
            <v>7179.4</v>
          </cell>
          <cell r="Z32" t="str">
            <v>RA</v>
          </cell>
          <cell r="AA32">
            <v>782.36469309432437</v>
          </cell>
          <cell r="AB32">
            <v>0</v>
          </cell>
        </row>
        <row r="33">
          <cell r="X33">
            <v>13325.2</v>
          </cell>
          <cell r="Z33" t="str">
            <v>RA</v>
          </cell>
          <cell r="AA33">
            <v>1452.0943266039631</v>
          </cell>
          <cell r="AB33">
            <v>0</v>
          </cell>
        </row>
        <row r="34">
          <cell r="X34">
            <v>1458.68</v>
          </cell>
          <cell r="Z34" t="str">
            <v>RA</v>
          </cell>
          <cell r="AA34">
            <v>158.95753552146826</v>
          </cell>
          <cell r="AB34">
            <v>0</v>
          </cell>
        </row>
        <row r="35">
          <cell r="X35">
            <v>439.79</v>
          </cell>
          <cell r="Z35" t="str">
            <v>RA</v>
          </cell>
          <cell r="AA35">
            <v>47.925476833154988</v>
          </cell>
          <cell r="AB35">
            <v>0</v>
          </cell>
        </row>
        <row r="36">
          <cell r="X36">
            <v>104579.73</v>
          </cell>
          <cell r="Z36" t="str">
            <v/>
          </cell>
          <cell r="AA36">
            <v>11396.424264609483</v>
          </cell>
          <cell r="AB36">
            <v>0</v>
          </cell>
        </row>
        <row r="37">
          <cell r="X37">
            <v>15610.82</v>
          </cell>
          <cell r="Z37" t="str">
            <v>RA</v>
          </cell>
          <cell r="AA37">
            <v>1701.1664482060814</v>
          </cell>
          <cell r="AB37">
            <v>0</v>
          </cell>
        </row>
        <row r="38">
          <cell r="X38">
            <v>17640.8</v>
          </cell>
          <cell r="Z38" t="str">
            <v>RA</v>
          </cell>
          <cell r="AA38">
            <v>1922.3805719055015</v>
          </cell>
          <cell r="AB38">
            <v>0</v>
          </cell>
        </row>
        <row r="39">
          <cell r="X39">
            <v>10114.59</v>
          </cell>
          <cell r="Z39" t="str">
            <v>RA</v>
          </cell>
          <cell r="AA39">
            <v>1102.2227625045161</v>
          </cell>
          <cell r="AB39">
            <v>0</v>
          </cell>
        </row>
        <row r="40">
          <cell r="X40">
            <v>2792.83</v>
          </cell>
          <cell r="Z40" t="str">
            <v>RA</v>
          </cell>
          <cell r="AA40">
            <v>304.34459506569101</v>
          </cell>
          <cell r="AB40">
            <v>0</v>
          </cell>
        </row>
        <row r="41">
          <cell r="X41">
            <v>56603.55</v>
          </cell>
          <cell r="Z41" t="str">
            <v>RA</v>
          </cell>
          <cell r="AA41">
            <v>6168.2896932611702</v>
          </cell>
          <cell r="AB41">
            <v>0</v>
          </cell>
        </row>
        <row r="42">
          <cell r="X42">
            <v>1817.14</v>
          </cell>
          <cell r="Z42" t="str">
            <v>RA</v>
          </cell>
          <cell r="AA42">
            <v>198.02019366652098</v>
          </cell>
          <cell r="AB42">
            <v>0</v>
          </cell>
        </row>
        <row r="43">
          <cell r="X43">
            <v>63212.89</v>
          </cell>
          <cell r="Z43" t="str">
            <v/>
          </cell>
          <cell r="AA43">
            <v>6888.5329253775089</v>
          </cell>
          <cell r="AB43">
            <v>0</v>
          </cell>
        </row>
        <row r="44">
          <cell r="X44">
            <v>15818.62</v>
          </cell>
          <cell r="Z44" t="str">
            <v>RA</v>
          </cell>
          <cell r="AA44">
            <v>1723.8111515552473</v>
          </cell>
          <cell r="AB44">
            <v>0</v>
          </cell>
        </row>
        <row r="45">
          <cell r="X45">
            <v>348.1</v>
          </cell>
          <cell r="Z45" t="str">
            <v>RA</v>
          </cell>
          <cell r="AA45">
            <v>37.933692184045235</v>
          </cell>
          <cell r="AB45">
            <v>0</v>
          </cell>
        </row>
        <row r="46">
          <cell r="X46">
            <v>476.7</v>
          </cell>
          <cell r="Z46" t="str">
            <v>RA</v>
          </cell>
          <cell r="AA46">
            <v>51.947690503115084</v>
          </cell>
          <cell r="AB46">
            <v>0</v>
          </cell>
        </row>
        <row r="47">
          <cell r="X47">
            <v>1897.2</v>
          </cell>
          <cell r="Z47" t="str">
            <v>RA</v>
          </cell>
          <cell r="AA47">
            <v>206.7446159482063</v>
          </cell>
          <cell r="AB47">
            <v>0</v>
          </cell>
        </row>
        <row r="48">
          <cell r="X48">
            <v>139.5</v>
          </cell>
          <cell r="Z48" t="str">
            <v>RA</v>
          </cell>
          <cell r="AA48">
            <v>15.201809996191638</v>
          </cell>
          <cell r="AB48">
            <v>0</v>
          </cell>
        </row>
        <row r="49">
          <cell r="X49">
            <v>4864.76</v>
          </cell>
          <cell r="Z49" t="str">
            <v>RA</v>
          </cell>
          <cell r="AA49">
            <v>530.13015911880461</v>
          </cell>
          <cell r="AB49">
            <v>0</v>
          </cell>
        </row>
        <row r="50">
          <cell r="X50">
            <v>984.03</v>
          </cell>
          <cell r="Z50" t="str">
            <v>RA</v>
          </cell>
          <cell r="AA50">
            <v>107.23324079249073</v>
          </cell>
          <cell r="AB50">
            <v>0</v>
          </cell>
        </row>
        <row r="51">
          <cell r="X51">
            <v>15753.91</v>
          </cell>
          <cell r="Z51" t="str">
            <v>RA</v>
          </cell>
          <cell r="AA51">
            <v>1716.7594732408847</v>
          </cell>
          <cell r="AB51">
            <v>0</v>
          </cell>
        </row>
        <row r="52">
          <cell r="X52">
            <v>485.05</v>
          </cell>
          <cell r="Z52" t="str">
            <v>RA</v>
          </cell>
          <cell r="AA52">
            <v>52.857619631919391</v>
          </cell>
          <cell r="AB52">
            <v>0</v>
          </cell>
        </row>
        <row r="53">
          <cell r="X53">
            <v>12965.84</v>
          </cell>
          <cell r="Z53" t="str">
            <v>RA</v>
          </cell>
          <cell r="AA53">
            <v>1412.9335922653863</v>
          </cell>
          <cell r="AB53">
            <v>0</v>
          </cell>
        </row>
        <row r="54">
          <cell r="X54">
            <v>9479.18</v>
          </cell>
          <cell r="Z54" t="str">
            <v>RA</v>
          </cell>
          <cell r="AA54">
            <v>1032.9798801412176</v>
          </cell>
          <cell r="AB54">
            <v>0</v>
          </cell>
        </row>
        <row r="55">
          <cell r="X55">
            <v>30509.1</v>
          </cell>
          <cell r="Z55" t="str">
            <v/>
          </cell>
          <cell r="AA55">
            <v>3324.6848842638733</v>
          </cell>
          <cell r="AB55">
            <v>0</v>
          </cell>
        </row>
        <row r="56">
          <cell r="X56">
            <v>3192.97</v>
          </cell>
          <cell r="Z56" t="str">
            <v>RA</v>
          </cell>
          <cell r="AA56">
            <v>347.94927070638005</v>
          </cell>
          <cell r="AB56">
            <v>0</v>
          </cell>
        </row>
        <row r="57">
          <cell r="X57">
            <v>1870.05</v>
          </cell>
          <cell r="Z57" t="str">
            <v>RA</v>
          </cell>
          <cell r="AA57">
            <v>203.78598411023782</v>
          </cell>
          <cell r="AB57">
            <v>0</v>
          </cell>
        </row>
        <row r="58">
          <cell r="X58">
            <v>4181.5200000000004</v>
          </cell>
          <cell r="Z58" t="str">
            <v>RA</v>
          </cell>
          <cell r="AA58">
            <v>455.67507193745712</v>
          </cell>
          <cell r="AB58">
            <v>0</v>
          </cell>
        </row>
        <row r="59">
          <cell r="X59">
            <v>1339.18</v>
          </cell>
          <cell r="Z59" t="str">
            <v>RA</v>
          </cell>
          <cell r="AA59">
            <v>145.93519649247256</v>
          </cell>
          <cell r="AB59">
            <v>0</v>
          </cell>
        </row>
        <row r="60">
          <cell r="X60">
            <v>2367.2399999999998</v>
          </cell>
          <cell r="Z60" t="str">
            <v>RA</v>
          </cell>
          <cell r="AA60">
            <v>257.9665426192451</v>
          </cell>
          <cell r="AB60">
            <v>0</v>
          </cell>
        </row>
        <row r="61">
          <cell r="X61">
            <v>17012</v>
          </cell>
          <cell r="Z61" t="str">
            <v>RA</v>
          </cell>
          <cell r="AA61">
            <v>1853.8580046968614</v>
          </cell>
          <cell r="AB61">
            <v>0</v>
          </cell>
        </row>
        <row r="62">
          <cell r="X62">
            <v>546.14</v>
          </cell>
          <cell r="Z62" t="str">
            <v>RA</v>
          </cell>
          <cell r="AA62">
            <v>59.514813701219367</v>
          </cell>
          <cell r="AB62">
            <v>0</v>
          </cell>
        </row>
        <row r="63">
          <cell r="X63">
            <v>2260.4</v>
          </cell>
          <cell r="Z63" t="str">
            <v/>
          </cell>
          <cell r="AA63">
            <v>246.32380871248446</v>
          </cell>
          <cell r="AB63">
            <v>0</v>
          </cell>
        </row>
        <row r="64">
          <cell r="X64">
            <v>293.56</v>
          </cell>
          <cell r="Z64" t="str">
            <v>RA</v>
          </cell>
          <cell r="AA64">
            <v>31.990274856501919</v>
          </cell>
          <cell r="AB64">
            <v>0</v>
          </cell>
        </row>
        <row r="65">
          <cell r="X65">
            <v>314.58</v>
          </cell>
          <cell r="Z65" t="str">
            <v>RA</v>
          </cell>
          <cell r="AA65">
            <v>34.280898843024843</v>
          </cell>
          <cell r="AB65">
            <v>0</v>
          </cell>
        </row>
        <row r="66">
          <cell r="X66">
            <v>143.84</v>
          </cell>
          <cell r="Z66" t="str">
            <v>RA</v>
          </cell>
          <cell r="AA66">
            <v>15.674755196073157</v>
          </cell>
          <cell r="AB66">
            <v>0</v>
          </cell>
        </row>
        <row r="67">
          <cell r="X67">
            <v>524.29999999999995</v>
          </cell>
          <cell r="Z67" t="str">
            <v>RA</v>
          </cell>
          <cell r="AA67">
            <v>57.134831405041403</v>
          </cell>
          <cell r="AB67">
            <v>0</v>
          </cell>
        </row>
        <row r="68">
          <cell r="X68">
            <v>188.74</v>
          </cell>
          <cell r="Z68" t="str">
            <v>RA</v>
          </cell>
          <cell r="AA68">
            <v>20.567667517428028</v>
          </cell>
          <cell r="AB68">
            <v>0</v>
          </cell>
        </row>
        <row r="69">
          <cell r="X69">
            <v>795.38</v>
          </cell>
          <cell r="Z69" t="str">
            <v>RA</v>
          </cell>
          <cell r="AA69">
            <v>86.675380894415099</v>
          </cell>
          <cell r="AB69">
            <v>0</v>
          </cell>
        </row>
      </sheetData>
      <sheetData sheetId="5">
        <row r="12">
          <cell r="A12">
            <v>2</v>
          </cell>
          <cell r="AA12" t="str">
            <v>.</v>
          </cell>
        </row>
        <row r="15">
          <cell r="M15">
            <v>1</v>
          </cell>
          <cell r="Q15">
            <v>0</v>
          </cell>
        </row>
        <row r="16">
          <cell r="M16" t="str">
            <v/>
          </cell>
        </row>
        <row r="17">
          <cell r="M17" t="str">
            <v/>
          </cell>
        </row>
        <row r="18">
          <cell r="M18">
            <v>2</v>
          </cell>
        </row>
        <row r="19">
          <cell r="M19">
            <v>2</v>
          </cell>
        </row>
        <row r="20">
          <cell r="M20" t="str">
            <v/>
          </cell>
        </row>
        <row r="21">
          <cell r="M21">
            <v>3</v>
          </cell>
        </row>
        <row r="22">
          <cell r="M22">
            <v>3</v>
          </cell>
        </row>
        <row r="23">
          <cell r="M23">
            <v>3</v>
          </cell>
        </row>
        <row r="24">
          <cell r="M24">
            <v>3</v>
          </cell>
        </row>
        <row r="25">
          <cell r="M25" t="str">
            <v/>
          </cell>
        </row>
        <row r="26">
          <cell r="M26">
            <v>4</v>
          </cell>
        </row>
        <row r="27">
          <cell r="M27">
            <v>4</v>
          </cell>
        </row>
        <row r="28">
          <cell r="M28">
            <v>4</v>
          </cell>
        </row>
        <row r="29">
          <cell r="M29">
            <v>4</v>
          </cell>
        </row>
        <row r="30">
          <cell r="M30">
            <v>4</v>
          </cell>
        </row>
        <row r="31">
          <cell r="M31">
            <v>4</v>
          </cell>
        </row>
        <row r="32">
          <cell r="M32">
            <v>4</v>
          </cell>
        </row>
        <row r="33">
          <cell r="M33">
            <v>4</v>
          </cell>
        </row>
        <row r="34">
          <cell r="M34">
            <v>4</v>
          </cell>
        </row>
        <row r="35">
          <cell r="M35">
            <v>4</v>
          </cell>
        </row>
        <row r="36">
          <cell r="M36" t="str">
            <v/>
          </cell>
        </row>
        <row r="37">
          <cell r="M37">
            <v>5</v>
          </cell>
        </row>
        <row r="38">
          <cell r="M38">
            <v>5</v>
          </cell>
        </row>
        <row r="39">
          <cell r="M39">
            <v>5</v>
          </cell>
        </row>
        <row r="40">
          <cell r="M40">
            <v>5</v>
          </cell>
        </row>
        <row r="41">
          <cell r="M41">
            <v>5</v>
          </cell>
        </row>
        <row r="42">
          <cell r="M42">
            <v>5</v>
          </cell>
        </row>
        <row r="43">
          <cell r="M43" t="str">
            <v/>
          </cell>
        </row>
        <row r="44">
          <cell r="M44">
            <v>6</v>
          </cell>
        </row>
        <row r="45">
          <cell r="M45">
            <v>6</v>
          </cell>
        </row>
        <row r="46">
          <cell r="M46">
            <v>6</v>
          </cell>
        </row>
        <row r="47">
          <cell r="M47">
            <v>6</v>
          </cell>
        </row>
        <row r="48">
          <cell r="M48">
            <v>6</v>
          </cell>
        </row>
        <row r="49">
          <cell r="M49">
            <v>6</v>
          </cell>
        </row>
        <row r="50">
          <cell r="M50">
            <v>6</v>
          </cell>
        </row>
        <row r="51">
          <cell r="M51">
            <v>6</v>
          </cell>
        </row>
        <row r="52">
          <cell r="M52">
            <v>6</v>
          </cell>
        </row>
        <row r="53">
          <cell r="M53">
            <v>6</v>
          </cell>
        </row>
        <row r="54">
          <cell r="M54">
            <v>6</v>
          </cell>
        </row>
        <row r="55">
          <cell r="M55" t="str">
            <v/>
          </cell>
        </row>
        <row r="56">
          <cell r="M56">
            <v>7</v>
          </cell>
        </row>
        <row r="57">
          <cell r="M57">
            <v>7</v>
          </cell>
        </row>
        <row r="58">
          <cell r="M58">
            <v>7</v>
          </cell>
        </row>
        <row r="59">
          <cell r="M59">
            <v>7</v>
          </cell>
        </row>
        <row r="60">
          <cell r="M60">
            <v>7</v>
          </cell>
        </row>
        <row r="61">
          <cell r="M61">
            <v>7</v>
          </cell>
        </row>
        <row r="62">
          <cell r="M62">
            <v>7</v>
          </cell>
        </row>
        <row r="63">
          <cell r="M63" t="str">
            <v/>
          </cell>
        </row>
        <row r="64">
          <cell r="M64">
            <v>8</v>
          </cell>
        </row>
        <row r="65">
          <cell r="M65">
            <v>8</v>
          </cell>
        </row>
        <row r="66">
          <cell r="M66">
            <v>8</v>
          </cell>
        </row>
        <row r="67">
          <cell r="M67">
            <v>8</v>
          </cell>
        </row>
        <row r="68">
          <cell r="M68">
            <v>8</v>
          </cell>
        </row>
        <row r="69">
          <cell r="M69">
            <v>8</v>
          </cell>
        </row>
      </sheetData>
      <sheetData sheetId="6">
        <row r="14">
          <cell r="C14" t="e">
            <v>#VALUE!</v>
          </cell>
        </row>
        <row r="15">
          <cell r="B15" t="str">
            <v>1.Administração Local</v>
          </cell>
          <cell r="C15">
            <v>1</v>
          </cell>
          <cell r="D15" t="str">
            <v>Administração Local</v>
          </cell>
        </row>
        <row r="16">
          <cell r="C16">
            <v>2</v>
          </cell>
        </row>
        <row r="17">
          <cell r="C17">
            <v>3</v>
          </cell>
        </row>
        <row r="18">
          <cell r="C18">
            <v>4</v>
          </cell>
        </row>
        <row r="19">
          <cell r="C19">
            <v>5</v>
          </cell>
        </row>
        <row r="20">
          <cell r="C20">
            <v>6</v>
          </cell>
        </row>
        <row r="21">
          <cell r="C21">
            <v>7</v>
          </cell>
        </row>
        <row r="22">
          <cell r="C22">
            <v>8</v>
          </cell>
        </row>
        <row r="23">
          <cell r="C23">
            <v>9</v>
          </cell>
        </row>
        <row r="24">
          <cell r="C24">
            <v>10</v>
          </cell>
        </row>
        <row r="25">
          <cell r="C25">
            <v>11</v>
          </cell>
        </row>
        <row r="26">
          <cell r="C26">
            <v>12</v>
          </cell>
        </row>
        <row r="27">
          <cell r="C27">
            <v>13</v>
          </cell>
        </row>
        <row r="28">
          <cell r="C28">
            <v>14</v>
          </cell>
        </row>
        <row r="29">
          <cell r="C29">
            <v>15</v>
          </cell>
        </row>
        <row r="30">
          <cell r="C30">
            <v>16</v>
          </cell>
        </row>
        <row r="31">
          <cell r="C31">
            <v>17</v>
          </cell>
        </row>
        <row r="32">
          <cell r="C32">
            <v>18</v>
          </cell>
        </row>
        <row r="33">
          <cell r="C33">
            <v>19</v>
          </cell>
        </row>
        <row r="34">
          <cell r="C34">
            <v>20</v>
          </cell>
        </row>
        <row r="35">
          <cell r="C35">
            <v>21</v>
          </cell>
        </row>
        <row r="36">
          <cell r="C36">
            <v>22</v>
          </cell>
        </row>
        <row r="37">
          <cell r="C37">
            <v>23</v>
          </cell>
        </row>
        <row r="38">
          <cell r="C38">
            <v>24</v>
          </cell>
        </row>
        <row r="39">
          <cell r="C39">
            <v>25</v>
          </cell>
        </row>
        <row r="40">
          <cell r="C40">
            <v>26</v>
          </cell>
        </row>
        <row r="41">
          <cell r="C41">
            <v>27</v>
          </cell>
        </row>
        <row r="42">
          <cell r="C42">
            <v>28</v>
          </cell>
        </row>
        <row r="43">
          <cell r="C43">
            <v>29</v>
          </cell>
        </row>
        <row r="44">
          <cell r="C44">
            <v>30</v>
          </cell>
        </row>
        <row r="45">
          <cell r="C45">
            <v>31</v>
          </cell>
        </row>
        <row r="46">
          <cell r="C46">
            <v>32</v>
          </cell>
        </row>
        <row r="47">
          <cell r="C47">
            <v>33</v>
          </cell>
        </row>
        <row r="48">
          <cell r="C48">
            <v>34</v>
          </cell>
        </row>
        <row r="49">
          <cell r="C49">
            <v>35</v>
          </cell>
        </row>
        <row r="50">
          <cell r="C50">
            <v>36</v>
          </cell>
        </row>
        <row r="51">
          <cell r="C51">
            <v>37</v>
          </cell>
        </row>
        <row r="52">
          <cell r="C52">
            <v>38</v>
          </cell>
        </row>
        <row r="53">
          <cell r="C53">
            <v>39</v>
          </cell>
        </row>
        <row r="54">
          <cell r="C54">
            <v>40</v>
          </cell>
        </row>
        <row r="55">
          <cell r="C55">
            <v>41</v>
          </cell>
        </row>
        <row r="56">
          <cell r="C56">
            <v>42</v>
          </cell>
        </row>
        <row r="57">
          <cell r="C57">
            <v>43</v>
          </cell>
        </row>
        <row r="58">
          <cell r="C58">
            <v>44</v>
          </cell>
        </row>
        <row r="59">
          <cell r="C59">
            <v>45</v>
          </cell>
        </row>
        <row r="60">
          <cell r="C60">
            <v>46</v>
          </cell>
        </row>
        <row r="61">
          <cell r="C61">
            <v>47</v>
          </cell>
        </row>
        <row r="62">
          <cell r="C62">
            <v>48</v>
          </cell>
        </row>
        <row r="63">
          <cell r="C63">
            <v>49</v>
          </cell>
        </row>
        <row r="64">
          <cell r="C64">
            <v>50</v>
          </cell>
        </row>
      </sheetData>
      <sheetData sheetId="7">
        <row r="10">
          <cell r="G10">
            <v>2</v>
          </cell>
        </row>
      </sheetData>
      <sheetData sheetId="8"/>
      <sheetData sheetId="9">
        <row r="9">
          <cell r="J9">
            <v>1</v>
          </cell>
        </row>
        <row r="15">
          <cell r="A15" t="str">
            <v/>
          </cell>
          <cell r="B15">
            <v>1</v>
          </cell>
          <cell r="C15" t="str">
            <v>Administração Local</v>
          </cell>
          <cell r="H15" t="str">
            <v>Para aplicação de Adm. Local é necessário definir os eventos manualmente.</v>
          </cell>
        </row>
        <row r="65">
          <cell r="A65" t="str">
            <v>F</v>
          </cell>
        </row>
      </sheetData>
      <sheetData sheetId="10">
        <row r="13">
          <cell r="B13" t="str">
            <v>Busca</v>
          </cell>
          <cell r="E13" t="str">
            <v>Item de Investimento</v>
          </cell>
          <cell r="F13" t="str">
            <v>Subitem de Investimento</v>
          </cell>
          <cell r="H13" t="str">
            <v>Situação</v>
          </cell>
          <cell r="I13" t="str">
            <v>Quantidade</v>
          </cell>
          <cell r="O13" t="str">
            <v>Investimento (R$)</v>
          </cell>
          <cell r="R13" t="str">
            <v>Descrição da Meta</v>
          </cell>
          <cell r="T13" t="str">
            <v>Lote de Licitação / nº do CTEF</v>
          </cell>
          <cell r="U13" t="str">
            <v>Investimento (R$)</v>
          </cell>
          <cell r="V13" t="str">
            <v>Divisão do Investimento</v>
          </cell>
          <cell r="W13" t="str">
            <v>Contrapartida Financeira (R$)</v>
          </cell>
          <cell r="X13" t="str">
            <v>Outros (R$)</v>
          </cell>
        </row>
        <row r="14">
          <cell r="B14" t="str">
            <v>Automático</v>
          </cell>
          <cell r="O14">
            <v>286186.78999999998</v>
          </cell>
          <cell r="AA14">
            <v>31186.789999999986</v>
          </cell>
          <cell r="AB14">
            <v>0</v>
          </cell>
        </row>
        <row r="15">
          <cell r="B15" t="str">
            <v>Branco</v>
          </cell>
          <cell r="O15">
            <v>0</v>
          </cell>
          <cell r="AA15">
            <v>0</v>
          </cell>
          <cell r="AB15">
            <v>0</v>
          </cell>
        </row>
        <row r="16">
          <cell r="B16" t="str">
            <v>Branco</v>
          </cell>
          <cell r="O16">
            <v>0</v>
          </cell>
          <cell r="AA16">
            <v>0</v>
          </cell>
          <cell r="AB16">
            <v>0</v>
          </cell>
        </row>
        <row r="17">
          <cell r="B17" t="str">
            <v>Branco</v>
          </cell>
          <cell r="O17">
            <v>0</v>
          </cell>
          <cell r="AA17">
            <v>0</v>
          </cell>
          <cell r="AB17">
            <v>0</v>
          </cell>
        </row>
        <row r="18">
          <cell r="B18" t="str">
            <v>Branco</v>
          </cell>
          <cell r="O18">
            <v>0</v>
          </cell>
          <cell r="AA18">
            <v>0</v>
          </cell>
          <cell r="AB18">
            <v>0</v>
          </cell>
        </row>
        <row r="19">
          <cell r="B19" t="str">
            <v>Branco</v>
          </cell>
          <cell r="O19">
            <v>0</v>
          </cell>
          <cell r="AA19">
            <v>0</v>
          </cell>
          <cell r="AB19">
            <v>0</v>
          </cell>
        </row>
        <row r="20">
          <cell r="B20" t="str">
            <v>Branco</v>
          </cell>
          <cell r="O20">
            <v>0</v>
          </cell>
          <cell r="AA20">
            <v>0</v>
          </cell>
          <cell r="AB20">
            <v>0</v>
          </cell>
        </row>
        <row r="21">
          <cell r="B21" t="str">
            <v>Branco</v>
          </cell>
          <cell r="O21">
            <v>0</v>
          </cell>
          <cell r="AA21">
            <v>0</v>
          </cell>
          <cell r="AB21">
            <v>0</v>
          </cell>
        </row>
        <row r="22">
          <cell r="B22" t="str">
            <v>Branco</v>
          </cell>
          <cell r="O22">
            <v>0</v>
          </cell>
          <cell r="AA22">
            <v>0</v>
          </cell>
          <cell r="AB22">
            <v>0</v>
          </cell>
        </row>
        <row r="23">
          <cell r="B23" t="str">
            <v>Branco</v>
          </cell>
          <cell r="O23">
            <v>0</v>
          </cell>
          <cell r="AA23">
            <v>0</v>
          </cell>
          <cell r="AB23">
            <v>0</v>
          </cell>
        </row>
        <row r="24">
          <cell r="B24" t="str">
            <v>TR$</v>
          </cell>
          <cell r="O24">
            <v>286186.78999999998</v>
          </cell>
          <cell r="AA24">
            <v>31186.79</v>
          </cell>
          <cell r="AB24">
            <v>0</v>
          </cell>
        </row>
      </sheetData>
      <sheetData sheetId="11">
        <row r="3">
          <cell r="A3" t="b">
            <v>0</v>
          </cell>
        </row>
        <row r="7">
          <cell r="O7" t="str">
            <v>Nº MEDIÇÃO</v>
          </cell>
        </row>
        <row r="9">
          <cell r="A9" t="b">
            <v>1</v>
          </cell>
        </row>
        <row r="13">
          <cell r="AB13">
            <v>1</v>
          </cell>
          <cell r="AC13">
            <v>2</v>
          </cell>
          <cell r="AD13">
            <v>3</v>
          </cell>
          <cell r="AE13">
            <v>4</v>
          </cell>
          <cell r="AF13">
            <v>5</v>
          </cell>
          <cell r="AG13">
            <v>6</v>
          </cell>
          <cell r="AH13">
            <v>7</v>
          </cell>
          <cell r="AI13">
            <v>8</v>
          </cell>
          <cell r="AJ13">
            <v>9</v>
          </cell>
          <cell r="AK13">
            <v>10</v>
          </cell>
          <cell r="AL13">
            <v>11</v>
          </cell>
          <cell r="AM13">
            <v>12</v>
          </cell>
        </row>
      </sheetData>
      <sheetData sheetId="12">
        <row r="7">
          <cell r="O7">
            <v>286186.79000000004</v>
          </cell>
        </row>
        <row r="26">
          <cell r="AC26" t="e">
            <v>#REF!</v>
          </cell>
          <cell r="AD26" t="e">
            <v>#REF!</v>
          </cell>
        </row>
        <row r="27">
          <cell r="AC27" t="e">
            <v>#REF!</v>
          </cell>
          <cell r="AD27" t="e">
            <v>#REF!</v>
          </cell>
        </row>
      </sheetData>
      <sheetData sheetId="13"/>
      <sheetData sheetId="14"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da@adaengenharia.com.br"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89F15-A7BC-4E5E-87CE-23A7754FFA48}">
  <sheetPr codeName="Planilha5">
    <tabColor theme="5"/>
    <pageSetUpPr fitToPage="1"/>
  </sheetPr>
  <dimension ref="B1:AMK22"/>
  <sheetViews>
    <sheetView showGridLines="0" zoomScaleNormal="100" workbookViewId="0">
      <selection activeCell="G20" sqref="G20"/>
    </sheetView>
  </sheetViews>
  <sheetFormatPr defaultRowHeight="15" x14ac:dyDescent="0.25"/>
  <cols>
    <col min="1" max="1" width="2" customWidth="1"/>
    <col min="2" max="2" width="19.140625" style="1" customWidth="1"/>
    <col min="3" max="3" width="67.5703125" style="2" customWidth="1"/>
    <col min="4" max="4" width="9.140625" style="1"/>
    <col min="5" max="5" width="7.7109375" style="4" bestFit="1" customWidth="1"/>
    <col min="6" max="6" width="11.140625" style="5" customWidth="1"/>
    <col min="7" max="7" width="11.7109375" style="6" customWidth="1"/>
    <col min="8" max="8" width="14.85546875" style="7" customWidth="1"/>
    <col min="9" max="1022" width="9.140625" style="8"/>
  </cols>
  <sheetData>
    <row r="1" spans="2:1025" ht="9.75" customHeight="1" thickBot="1" x14ac:dyDescent="0.3"/>
    <row r="2" spans="2:1025" ht="62.25" customHeight="1" thickBot="1" x14ac:dyDescent="0.3">
      <c r="B2" s="256"/>
      <c r="C2" s="256"/>
      <c r="D2" s="79"/>
      <c r="E2" s="79"/>
      <c r="F2" s="79"/>
      <c r="G2" s="79"/>
      <c r="H2" s="79"/>
      <c r="I2" s="64"/>
      <c r="J2"/>
      <c r="K2"/>
      <c r="L2"/>
      <c r="M2"/>
      <c r="N2"/>
      <c r="O2"/>
      <c r="P2"/>
      <c r="Q2" s="9"/>
      <c r="R2" s="9"/>
      <c r="S2" s="9"/>
      <c r="T2" s="9"/>
      <c r="U2" s="9"/>
      <c r="V2" s="9"/>
      <c r="W2" s="9"/>
      <c r="X2" s="9"/>
      <c r="Y2" s="9"/>
      <c r="Z2" s="9"/>
      <c r="AA2" s="9"/>
      <c r="AB2" s="9"/>
      <c r="AC2" s="9"/>
      <c r="AD2" s="9"/>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row>
    <row r="3" spans="2:1025" ht="14.25" customHeight="1" thickBot="1" x14ac:dyDescent="0.3">
      <c r="B3" s="91"/>
      <c r="C3" s="91"/>
      <c r="D3" s="79"/>
      <c r="E3" s="79"/>
      <c r="F3" s="79"/>
      <c r="G3" s="79"/>
      <c r="H3" s="79"/>
      <c r="I3" s="64"/>
      <c r="J3"/>
      <c r="K3"/>
      <c r="L3"/>
      <c r="M3"/>
      <c r="N3"/>
      <c r="O3"/>
      <c r="P3"/>
      <c r="Q3" s="9"/>
      <c r="R3" s="9"/>
      <c r="S3" s="9"/>
      <c r="T3" s="9"/>
      <c r="U3" s="9"/>
      <c r="V3" s="9"/>
      <c r="W3" s="9"/>
      <c r="X3" s="9"/>
      <c r="Y3" s="9"/>
      <c r="Z3" s="9"/>
      <c r="AA3" s="9"/>
      <c r="AB3" s="9"/>
      <c r="AC3" s="9"/>
      <c r="AD3" s="9"/>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row>
    <row r="4" spans="2:1025" ht="21.75" thickBot="1" x14ac:dyDescent="0.3">
      <c r="B4" s="92" t="s">
        <v>8157</v>
      </c>
      <c r="C4" s="93"/>
      <c r="D4" s="65"/>
      <c r="E4" s="65"/>
      <c r="F4" s="65"/>
      <c r="G4" s="65"/>
      <c r="H4" s="65"/>
      <c r="I4" s="64"/>
      <c r="J4"/>
      <c r="K4"/>
      <c r="L4"/>
      <c r="M4"/>
      <c r="N4"/>
      <c r="O4"/>
      <c r="P4"/>
      <c r="Q4" s="9"/>
      <c r="R4" s="9"/>
      <c r="S4" s="9"/>
      <c r="T4" s="9"/>
      <c r="U4" s="9"/>
      <c r="V4" s="9"/>
      <c r="W4" s="9"/>
      <c r="X4" s="9"/>
      <c r="Y4" s="9"/>
      <c r="Z4" s="9"/>
      <c r="AA4" s="9"/>
      <c r="AB4" s="9"/>
      <c r="AC4" s="9"/>
      <c r="AD4" s="9"/>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row>
    <row r="5" spans="2:1025" ht="20.100000000000001" customHeight="1" x14ac:dyDescent="0.25">
      <c r="B5" s="78" t="s">
        <v>0</v>
      </c>
      <c r="C5" s="95" t="s">
        <v>25990</v>
      </c>
      <c r="D5"/>
      <c r="E5" s="66"/>
      <c r="F5" s="259"/>
      <c r="G5" s="259"/>
      <c r="H5" s="259"/>
      <c r="I5" s="11"/>
      <c r="J5"/>
      <c r="K5"/>
      <c r="L5"/>
      <c r="M5"/>
      <c r="N5"/>
      <c r="O5"/>
      <c r="P5"/>
      <c r="Q5" s="9"/>
      <c r="R5" s="9"/>
      <c r="S5" s="9"/>
      <c r="T5" s="9"/>
      <c r="U5" s="9"/>
      <c r="V5" s="9"/>
      <c r="W5" s="9"/>
      <c r="X5" s="9"/>
      <c r="Y5" s="9"/>
      <c r="Z5" s="9"/>
      <c r="AA5" s="9"/>
      <c r="AB5" s="9"/>
      <c r="AC5" s="9"/>
      <c r="AD5" s="9"/>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row>
    <row r="6" spans="2:1025" ht="20.100000000000001" customHeight="1" x14ac:dyDescent="0.25">
      <c r="B6" s="80" t="s">
        <v>8158</v>
      </c>
      <c r="C6" s="96" t="s">
        <v>15480</v>
      </c>
      <c r="D6"/>
      <c r="E6" s="66"/>
      <c r="F6" s="90"/>
      <c r="G6" s="85"/>
      <c r="H6" s="86"/>
      <c r="I6" s="11"/>
      <c r="J6"/>
      <c r="K6"/>
      <c r="L6"/>
      <c r="M6"/>
      <c r="N6"/>
      <c r="O6"/>
      <c r="P6"/>
      <c r="Q6" s="9"/>
      <c r="R6" s="9"/>
      <c r="S6" s="9"/>
      <c r="T6" s="9"/>
      <c r="U6" s="9"/>
      <c r="V6" s="9"/>
      <c r="W6" s="9"/>
      <c r="X6" s="9"/>
      <c r="Y6" s="9"/>
      <c r="Z6" s="9"/>
      <c r="AA6" s="9"/>
      <c r="AB6" s="9"/>
      <c r="AC6" s="9"/>
      <c r="AD6" s="9"/>
      <c r="AE6" s="9"/>
      <c r="AF6" s="9"/>
      <c r="AG6" s="9"/>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row>
    <row r="7" spans="2:1025" ht="20.100000000000001" customHeight="1" x14ac:dyDescent="0.25">
      <c r="B7" s="81" t="s">
        <v>8159</v>
      </c>
      <c r="C7" s="96" t="s">
        <v>10309</v>
      </c>
      <c r="D7"/>
      <c r="E7" s="66"/>
      <c r="F7" s="87"/>
      <c r="G7" s="88"/>
      <c r="H7" s="89"/>
      <c r="I7" s="11"/>
      <c r="J7"/>
      <c r="K7"/>
      <c r="L7"/>
      <c r="M7"/>
      <c r="N7"/>
      <c r="O7"/>
      <c r="P7"/>
      <c r="Q7" s="9"/>
      <c r="R7" s="9"/>
      <c r="S7" s="9"/>
      <c r="T7" s="9"/>
      <c r="U7" s="12"/>
      <c r="V7" s="12"/>
      <c r="W7" s="9"/>
      <c r="X7" s="9"/>
      <c r="Y7" s="9"/>
      <c r="Z7" s="9"/>
      <c r="AA7" s="9"/>
      <c r="AB7" s="9"/>
      <c r="AC7" s="12"/>
      <c r="AD7" s="12"/>
      <c r="AE7" s="9"/>
      <c r="AF7" s="9"/>
      <c r="AG7" s="9"/>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row>
    <row r="8" spans="2:1025" ht="20.100000000000001" customHeight="1" x14ac:dyDescent="0.25">
      <c r="B8" s="81" t="s">
        <v>8160</v>
      </c>
      <c r="C8" s="97" t="s">
        <v>25996</v>
      </c>
      <c r="D8" s="67"/>
      <c r="E8" s="68"/>
      <c r="F8" s="69"/>
      <c r="G8" s="70"/>
      <c r="H8" s="71"/>
      <c r="I8" s="19"/>
      <c r="J8"/>
      <c r="K8"/>
      <c r="L8"/>
      <c r="M8"/>
      <c r="N8"/>
      <c r="O8"/>
      <c r="P8"/>
      <c r="Q8" s="9"/>
      <c r="R8" s="9"/>
      <c r="S8" s="9"/>
      <c r="T8" s="9"/>
      <c r="U8" s="9"/>
      <c r="V8" s="9"/>
      <c r="W8" s="9"/>
      <c r="X8" s="9"/>
      <c r="Y8" s="9"/>
      <c r="Z8" s="9"/>
      <c r="AA8" s="9"/>
      <c r="AB8" s="9"/>
      <c r="AC8" s="9"/>
      <c r="AD8" s="9"/>
      <c r="AE8" s="21"/>
      <c r="AF8" s="9"/>
      <c r="AG8" s="9"/>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row>
    <row r="9" spans="2:1025" ht="20.100000000000001" customHeight="1" x14ac:dyDescent="0.25">
      <c r="B9" s="81" t="s">
        <v>2</v>
      </c>
      <c r="C9" s="98">
        <f>Global!F6</f>
        <v>0.2034</v>
      </c>
      <c r="D9" s="72"/>
      <c r="E9" s="73"/>
      <c r="F9" s="243"/>
      <c r="G9" s="74"/>
      <c r="H9" s="75"/>
      <c r="I9" s="25"/>
      <c r="J9" s="20"/>
      <c r="K9" s="20"/>
      <c r="L9" s="20"/>
      <c r="M9" s="20"/>
      <c r="N9" s="20"/>
      <c r="Q9" s="23"/>
      <c r="R9" s="23"/>
      <c r="S9" s="9"/>
      <c r="T9" s="9"/>
      <c r="U9" s="9"/>
      <c r="V9" s="9"/>
      <c r="W9" s="21"/>
      <c r="X9" s="9"/>
      <c r="Y9" s="20"/>
      <c r="Z9" s="20"/>
      <c r="AA9" s="20"/>
      <c r="AB9" s="20"/>
      <c r="AC9" s="20"/>
      <c r="AD9" s="20"/>
      <c r="AE9" s="20"/>
      <c r="AF9" s="20"/>
      <c r="AG9" s="20"/>
      <c r="AH9" s="20"/>
      <c r="AI9" s="20"/>
    </row>
    <row r="10" spans="2:1025" ht="20.100000000000001" customHeight="1" x14ac:dyDescent="0.25">
      <c r="B10" s="81" t="s">
        <v>5</v>
      </c>
      <c r="C10" s="99" t="str">
        <f>Global!C6</f>
        <v>NÃO DESONERADO</v>
      </c>
      <c r="D10" s="76"/>
      <c r="E10" s="76"/>
      <c r="F10" s="244"/>
      <c r="G10" s="76"/>
      <c r="H10" s="76"/>
      <c r="I10" s="25"/>
      <c r="J10" s="20"/>
      <c r="K10" s="20"/>
      <c r="L10" s="20"/>
      <c r="M10" s="20"/>
      <c r="N10" s="20"/>
      <c r="R10" s="9"/>
      <c r="S10" s="9"/>
      <c r="T10" s="9"/>
      <c r="U10" s="9"/>
      <c r="V10" s="9"/>
      <c r="W10" s="21"/>
      <c r="X10" s="9"/>
      <c r="Y10" s="20"/>
      <c r="Z10" s="20"/>
      <c r="AA10" s="20"/>
      <c r="AB10" s="20"/>
      <c r="AC10" s="20"/>
      <c r="AD10" s="20"/>
      <c r="AE10" s="20"/>
      <c r="AF10" s="20"/>
      <c r="AG10" s="20"/>
      <c r="AH10" s="20"/>
      <c r="AI10" s="20"/>
    </row>
    <row r="11" spans="2:1025" ht="20.100000000000001" customHeight="1" x14ac:dyDescent="0.25">
      <c r="B11" s="81" t="s">
        <v>3</v>
      </c>
      <c r="C11" s="100">
        <v>45070</v>
      </c>
      <c r="D11" s="76"/>
      <c r="E11" s="76"/>
      <c r="F11" s="244"/>
      <c r="G11" s="76"/>
      <c r="H11" s="76"/>
      <c r="I11" s="25"/>
      <c r="J11" s="20"/>
      <c r="K11" s="20"/>
      <c r="L11" s="20"/>
      <c r="M11" s="20"/>
      <c r="N11" s="20"/>
      <c r="R11" s="9"/>
      <c r="S11" s="23"/>
      <c r="T11" s="23"/>
      <c r="U11" s="23"/>
      <c r="V11" s="23"/>
      <c r="W11" s="23"/>
      <c r="X11" s="23"/>
      <c r="Y11" s="20"/>
      <c r="Z11" s="20"/>
      <c r="AA11" s="20"/>
      <c r="AB11" s="20"/>
      <c r="AC11" s="20"/>
      <c r="AD11" s="20"/>
      <c r="AE11" s="20"/>
      <c r="AF11" s="20"/>
      <c r="AG11" s="20"/>
      <c r="AH11" s="20"/>
      <c r="AI11" s="20"/>
    </row>
    <row r="12" spans="2:1025" ht="20.100000000000001" customHeight="1" x14ac:dyDescent="0.25">
      <c r="B12" s="81" t="s">
        <v>8161</v>
      </c>
      <c r="C12" s="99" t="s">
        <v>15472</v>
      </c>
      <c r="D12" s="76"/>
      <c r="E12" s="76"/>
      <c r="F12" s="244"/>
      <c r="G12" s="76"/>
      <c r="H12" s="76"/>
      <c r="I12" s="25"/>
      <c r="J12" s="20"/>
      <c r="K12" s="20"/>
      <c r="L12" s="20"/>
      <c r="M12" s="20"/>
      <c r="N12" s="20"/>
      <c r="R12" s="21"/>
      <c r="S12" s="23"/>
      <c r="T12" s="23"/>
      <c r="U12" s="23"/>
      <c r="V12" s="23"/>
      <c r="W12" s="23"/>
      <c r="X12" s="23"/>
      <c r="Y12" s="20"/>
      <c r="Z12" s="20"/>
      <c r="AA12" s="20"/>
      <c r="AB12" s="20"/>
      <c r="AC12" s="20"/>
      <c r="AD12" s="20"/>
      <c r="AE12" s="20"/>
      <c r="AF12" s="20"/>
      <c r="AG12" s="20"/>
      <c r="AH12" s="20"/>
      <c r="AI12" s="20"/>
    </row>
    <row r="13" spans="2:1025" ht="20.100000000000001" customHeight="1" x14ac:dyDescent="0.25">
      <c r="B13" s="81" t="s">
        <v>8162</v>
      </c>
      <c r="C13" s="156" t="s">
        <v>15481</v>
      </c>
      <c r="D13" s="77"/>
      <c r="E13" s="257"/>
      <c r="F13" s="257"/>
      <c r="G13" s="257"/>
      <c r="H13" s="257"/>
      <c r="J13" s="20"/>
      <c r="K13" s="20"/>
      <c r="L13" s="20"/>
      <c r="M13" s="20"/>
      <c r="N13" s="20"/>
      <c r="R13" s="21"/>
      <c r="S13" s="23"/>
      <c r="T13" s="23"/>
      <c r="U13" s="23"/>
      <c r="V13" s="23"/>
      <c r="W13" s="23"/>
      <c r="X13" s="23"/>
      <c r="Y13" s="23"/>
      <c r="Z13" s="23"/>
      <c r="AA13" s="23"/>
      <c r="AB13" s="23"/>
      <c r="AC13" s="23"/>
      <c r="AD13" s="23"/>
      <c r="AE13" s="20"/>
      <c r="AF13" s="20"/>
      <c r="AG13" s="20"/>
      <c r="AH13" s="20"/>
      <c r="AI13" s="20"/>
    </row>
    <row r="14" spans="2:1025" ht="20.100000000000001" customHeight="1" thickBot="1" x14ac:dyDescent="0.3">
      <c r="B14" s="82" t="s">
        <v>8163</v>
      </c>
      <c r="C14" s="158" t="s">
        <v>15482</v>
      </c>
      <c r="D14" s="77"/>
      <c r="E14" s="258"/>
      <c r="F14" s="258"/>
      <c r="G14" s="258"/>
      <c r="H14" s="258"/>
      <c r="J14" s="2"/>
      <c r="K14" s="20"/>
      <c r="L14" s="20"/>
      <c r="M14" s="20"/>
      <c r="N14" s="20"/>
      <c r="R14" s="21"/>
      <c r="S14" s="9"/>
      <c r="T14" s="9"/>
      <c r="U14" s="12"/>
      <c r="V14" s="12"/>
      <c r="W14" s="9"/>
      <c r="X14" s="9"/>
      <c r="Y14" s="23"/>
      <c r="Z14" s="23"/>
      <c r="AA14" s="23"/>
      <c r="AB14" s="23"/>
      <c r="AC14" s="23"/>
      <c r="AD14" s="23"/>
      <c r="AE14" s="20"/>
      <c r="AF14" s="20"/>
      <c r="AG14" s="20"/>
      <c r="AH14" s="20"/>
      <c r="AI14" s="20"/>
    </row>
    <row r="15" spans="2:1025" ht="14.25" customHeight="1" thickBot="1" x14ac:dyDescent="0.3">
      <c r="C15" s="83"/>
      <c r="K15" s="20"/>
      <c r="L15" s="27"/>
      <c r="M15" s="20"/>
      <c r="N15" s="20"/>
      <c r="R15" s="9"/>
      <c r="S15" s="9"/>
      <c r="T15" s="9"/>
      <c r="U15" s="9"/>
      <c r="V15" s="9"/>
      <c r="W15" s="21"/>
      <c r="X15" s="9"/>
      <c r="Y15" s="23"/>
      <c r="Z15" s="23"/>
      <c r="AA15" s="23"/>
      <c r="AB15" s="23"/>
      <c r="AC15" s="23"/>
      <c r="AD15" s="23"/>
      <c r="AE15" s="20"/>
      <c r="AF15" s="20"/>
      <c r="AG15" s="20"/>
      <c r="AH15" s="20"/>
      <c r="AI15" s="20"/>
    </row>
    <row r="16" spans="2:1025" s="8" customFormat="1" ht="20.100000000000001" customHeight="1" thickBot="1" x14ac:dyDescent="0.3">
      <c r="B16" s="92" t="s">
        <v>8164</v>
      </c>
      <c r="C16" s="94"/>
      <c r="D16" s="1"/>
      <c r="E16" s="4"/>
      <c r="F16" s="5"/>
      <c r="G16" s="6"/>
      <c r="H16" s="7"/>
      <c r="L16" s="20"/>
      <c r="M16" s="20"/>
      <c r="N16" s="20"/>
      <c r="R16" s="9"/>
      <c r="S16" s="28"/>
      <c r="T16" s="23"/>
      <c r="U16" s="23"/>
      <c r="V16" s="23"/>
      <c r="W16" s="23"/>
      <c r="X16" s="23"/>
      <c r="Y16" s="23"/>
      <c r="Z16" s="23"/>
      <c r="AA16" s="23"/>
      <c r="AB16" s="23"/>
      <c r="AC16" s="23"/>
      <c r="AD16" s="23"/>
      <c r="AE16" s="20"/>
      <c r="AF16" s="20"/>
      <c r="AG16" s="20"/>
      <c r="AH16" s="20"/>
      <c r="AI16" s="20"/>
      <c r="AMI16"/>
      <c r="AMJ16"/>
      <c r="AMK16"/>
    </row>
    <row r="17" spans="2:1025" s="8" customFormat="1" x14ac:dyDescent="0.25">
      <c r="B17" s="78" t="s">
        <v>8165</v>
      </c>
      <c r="C17" s="101" t="s">
        <v>8170</v>
      </c>
      <c r="D17" s="1"/>
      <c r="E17" s="4"/>
      <c r="F17" s="5"/>
      <c r="G17" s="6"/>
      <c r="H17" s="7"/>
      <c r="L17" s="20"/>
      <c r="M17" s="20"/>
      <c r="N17" s="20"/>
      <c r="R17" s="21"/>
      <c r="S17" s="28"/>
      <c r="T17" s="23"/>
      <c r="U17" s="23"/>
      <c r="V17" s="23"/>
      <c r="W17" s="23"/>
      <c r="X17" s="23"/>
      <c r="Y17" s="23"/>
      <c r="Z17" s="28"/>
      <c r="AA17" s="23"/>
      <c r="AB17" s="23"/>
      <c r="AC17" s="23"/>
      <c r="AD17" s="23"/>
      <c r="AE17" s="20"/>
      <c r="AF17" s="20"/>
      <c r="AG17" s="20"/>
      <c r="AH17" s="20"/>
      <c r="AI17" s="20"/>
      <c r="AMI17"/>
      <c r="AMJ17"/>
      <c r="AMK17"/>
    </row>
    <row r="18" spans="2:1025" s="8" customFormat="1" x14ac:dyDescent="0.25">
      <c r="B18" s="80" t="s">
        <v>8166</v>
      </c>
      <c r="C18" s="157" t="s">
        <v>8171</v>
      </c>
      <c r="D18" s="1"/>
      <c r="E18" s="4"/>
      <c r="F18" s="5"/>
      <c r="G18" s="6"/>
      <c r="H18" s="7"/>
      <c r="L18" s="20"/>
      <c r="M18" s="20"/>
      <c r="N18" s="20"/>
      <c r="R18" s="21"/>
      <c r="S18" s="28"/>
      <c r="T18" s="23"/>
      <c r="U18" s="23"/>
      <c r="V18" s="23"/>
      <c r="W18" s="23"/>
      <c r="X18" s="23"/>
      <c r="Y18" s="23"/>
      <c r="Z18" s="23"/>
      <c r="AA18" s="23"/>
      <c r="AB18" s="23"/>
      <c r="AC18" s="23"/>
      <c r="AD18" s="23"/>
      <c r="AE18" s="20"/>
      <c r="AF18" s="20"/>
      <c r="AG18" s="20"/>
      <c r="AH18" s="20"/>
      <c r="AI18" s="20"/>
      <c r="AMI18"/>
      <c r="AMJ18"/>
      <c r="AMK18"/>
    </row>
    <row r="19" spans="2:1025" s="8" customFormat="1" x14ac:dyDescent="0.25">
      <c r="B19" s="81" t="s">
        <v>8154</v>
      </c>
      <c r="C19" s="157" t="s">
        <v>8172</v>
      </c>
      <c r="D19" s="1"/>
      <c r="E19" s="4"/>
      <c r="F19" s="5"/>
      <c r="G19" s="6"/>
      <c r="H19" s="7"/>
      <c r="R19" s="21"/>
      <c r="AMI19"/>
      <c r="AMJ19"/>
      <c r="AMK19"/>
    </row>
    <row r="20" spans="2:1025" x14ac:dyDescent="0.25">
      <c r="B20" s="81" t="s">
        <v>8167</v>
      </c>
      <c r="C20" s="160"/>
    </row>
    <row r="21" spans="2:1025" x14ac:dyDescent="0.25">
      <c r="B21" s="81" t="s">
        <v>8168</v>
      </c>
      <c r="C21" s="98" t="s">
        <v>8173</v>
      </c>
    </row>
    <row r="22" spans="2:1025" ht="15.75" thickBot="1" x14ac:dyDescent="0.3">
      <c r="B22" s="84" t="s">
        <v>8169</v>
      </c>
      <c r="C22" s="252" t="s">
        <v>25991</v>
      </c>
    </row>
  </sheetData>
  <mergeCells count="4">
    <mergeCell ref="B2:C2"/>
    <mergeCell ref="E13:H13"/>
    <mergeCell ref="E14:H14"/>
    <mergeCell ref="F5:H5"/>
  </mergeCells>
  <phoneticPr fontId="65" type="noConversion"/>
  <hyperlinks>
    <hyperlink ref="C22" r:id="rId1" xr:uid="{BFD6674F-D779-4062-84ED-5BECA28BB6E9}"/>
  </hyperlinks>
  <printOptions horizontalCentered="1"/>
  <pageMargins left="0.70866141732283472" right="0.70866141732283472" top="0.74803149606299213" bottom="0.74803149606299213" header="0.31496062992125984" footer="0.31496062992125984"/>
  <pageSetup paperSize="9" scale="91" firstPageNumber="0" fitToHeight="0" orientation="portrait" r:id="rId2"/>
  <headerFooter>
    <oddFooter>&amp;L&amp;"-,Regular"&amp;9&amp;F&amp;R&amp;9Página &amp;P de &amp;N</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DE9B3-D3F5-4890-8609-477D3E64393D}">
  <sheetPr codeName="Plan4">
    <tabColor theme="9"/>
    <pageSetUpPr fitToPage="1"/>
  </sheetPr>
  <dimension ref="A1:Z246"/>
  <sheetViews>
    <sheetView showGridLines="0" topLeftCell="I1" zoomScaleNormal="100" zoomScaleSheetLayoutView="100" workbookViewId="0">
      <pane ySplit="11" topLeftCell="A13" activePane="bottomLeft" state="frozen"/>
      <selection activeCell="G20" sqref="G20"/>
      <selection pane="bottomLeft" activeCell="G20" sqref="G20"/>
    </sheetView>
  </sheetViews>
  <sheetFormatPr defaultRowHeight="15" x14ac:dyDescent="0.25"/>
  <cols>
    <col min="1" max="1" width="19.5703125" style="53" hidden="1" customWidth="1"/>
    <col min="2" max="2" width="15.5703125" style="53" hidden="1" customWidth="1"/>
    <col min="3" max="3" width="12.85546875" style="53" hidden="1" customWidth="1"/>
    <col min="4" max="4" width="19.140625" style="53" hidden="1" customWidth="1"/>
    <col min="5" max="5" width="11.7109375" style="53" hidden="1" customWidth="1"/>
    <col min="6" max="6" width="10" style="53" hidden="1" customWidth="1"/>
    <col min="7" max="7" width="9.85546875" style="53" hidden="1" customWidth="1"/>
    <col min="8" max="8" width="10.7109375" style="55" hidden="1" customWidth="1"/>
    <col min="9" max="9" width="3.7109375" style="55" customWidth="1"/>
    <col min="10" max="10" width="13.5703125" style="53" bestFit="1" customWidth="1"/>
    <col min="11" max="15" width="10.7109375" style="53" customWidth="1"/>
    <col min="16" max="16" width="9" style="53" customWidth="1"/>
    <col min="17" max="19" width="10.7109375" style="53" customWidth="1"/>
    <col min="20" max="256" width="9.140625" style="55"/>
    <col min="257" max="263" width="0" style="55" hidden="1" customWidth="1"/>
    <col min="264" max="264" width="10.7109375" style="55" customWidth="1"/>
    <col min="265" max="265" width="3.7109375" style="55" customWidth="1"/>
    <col min="266" max="271" width="10.7109375" style="55" customWidth="1"/>
    <col min="272" max="272" width="12.85546875" style="55" customWidth="1"/>
    <col min="273" max="275" width="10.7109375" style="55" customWidth="1"/>
    <col min="276" max="512" width="9.140625" style="55"/>
    <col min="513" max="519" width="0" style="55" hidden="1" customWidth="1"/>
    <col min="520" max="520" width="10.7109375" style="55" customWidth="1"/>
    <col min="521" max="521" width="3.7109375" style="55" customWidth="1"/>
    <col min="522" max="527" width="10.7109375" style="55" customWidth="1"/>
    <col min="528" max="528" width="12.85546875" style="55" customWidth="1"/>
    <col min="529" max="531" width="10.7109375" style="55" customWidth="1"/>
    <col min="532" max="768" width="9.140625" style="55"/>
    <col min="769" max="775" width="0" style="55" hidden="1" customWidth="1"/>
    <col min="776" max="776" width="10.7109375" style="55" customWidth="1"/>
    <col min="777" max="777" width="3.7109375" style="55" customWidth="1"/>
    <col min="778" max="783" width="10.7109375" style="55" customWidth="1"/>
    <col min="784" max="784" width="12.85546875" style="55" customWidth="1"/>
    <col min="785" max="787" width="10.7109375" style="55" customWidth="1"/>
    <col min="788" max="1024" width="9.140625" style="55"/>
    <col min="1025" max="1031" width="0" style="55" hidden="1" customWidth="1"/>
    <col min="1032" max="1032" width="10.7109375" style="55" customWidth="1"/>
    <col min="1033" max="1033" width="3.7109375" style="55" customWidth="1"/>
    <col min="1034" max="1039" width="10.7109375" style="55" customWidth="1"/>
    <col min="1040" max="1040" width="12.85546875" style="55" customWidth="1"/>
    <col min="1041" max="1043" width="10.7109375" style="55" customWidth="1"/>
    <col min="1044" max="1280" width="9.140625" style="55"/>
    <col min="1281" max="1287" width="0" style="55" hidden="1" customWidth="1"/>
    <col min="1288" max="1288" width="10.7109375" style="55" customWidth="1"/>
    <col min="1289" max="1289" width="3.7109375" style="55" customWidth="1"/>
    <col min="1290" max="1295" width="10.7109375" style="55" customWidth="1"/>
    <col min="1296" max="1296" width="12.85546875" style="55" customWidth="1"/>
    <col min="1297" max="1299" width="10.7109375" style="55" customWidth="1"/>
    <col min="1300" max="1536" width="9.140625" style="55"/>
    <col min="1537" max="1543" width="0" style="55" hidden="1" customWidth="1"/>
    <col min="1544" max="1544" width="10.7109375" style="55" customWidth="1"/>
    <col min="1545" max="1545" width="3.7109375" style="55" customWidth="1"/>
    <col min="1546" max="1551" width="10.7109375" style="55" customWidth="1"/>
    <col min="1552" max="1552" width="12.85546875" style="55" customWidth="1"/>
    <col min="1553" max="1555" width="10.7109375" style="55" customWidth="1"/>
    <col min="1556" max="1792" width="9.140625" style="55"/>
    <col min="1793" max="1799" width="0" style="55" hidden="1" customWidth="1"/>
    <col min="1800" max="1800" width="10.7109375" style="55" customWidth="1"/>
    <col min="1801" max="1801" width="3.7109375" style="55" customWidth="1"/>
    <col min="1802" max="1807" width="10.7109375" style="55" customWidth="1"/>
    <col min="1808" max="1808" width="12.85546875" style="55" customWidth="1"/>
    <col min="1809" max="1811" width="10.7109375" style="55" customWidth="1"/>
    <col min="1812" max="2048" width="9.140625" style="55"/>
    <col min="2049" max="2055" width="0" style="55" hidden="1" customWidth="1"/>
    <col min="2056" max="2056" width="10.7109375" style="55" customWidth="1"/>
    <col min="2057" max="2057" width="3.7109375" style="55" customWidth="1"/>
    <col min="2058" max="2063" width="10.7109375" style="55" customWidth="1"/>
    <col min="2064" max="2064" width="12.85546875" style="55" customWidth="1"/>
    <col min="2065" max="2067" width="10.7109375" style="55" customWidth="1"/>
    <col min="2068" max="2304" width="9.140625" style="55"/>
    <col min="2305" max="2311" width="0" style="55" hidden="1" customWidth="1"/>
    <col min="2312" max="2312" width="10.7109375" style="55" customWidth="1"/>
    <col min="2313" max="2313" width="3.7109375" style="55" customWidth="1"/>
    <col min="2314" max="2319" width="10.7109375" style="55" customWidth="1"/>
    <col min="2320" max="2320" width="12.85546875" style="55" customWidth="1"/>
    <col min="2321" max="2323" width="10.7109375" style="55" customWidth="1"/>
    <col min="2324" max="2560" width="9.140625" style="55"/>
    <col min="2561" max="2567" width="0" style="55" hidden="1" customWidth="1"/>
    <col min="2568" max="2568" width="10.7109375" style="55" customWidth="1"/>
    <col min="2569" max="2569" width="3.7109375" style="55" customWidth="1"/>
    <col min="2570" max="2575" width="10.7109375" style="55" customWidth="1"/>
    <col min="2576" max="2576" width="12.85546875" style="55" customWidth="1"/>
    <col min="2577" max="2579" width="10.7109375" style="55" customWidth="1"/>
    <col min="2580" max="2816" width="9.140625" style="55"/>
    <col min="2817" max="2823" width="0" style="55" hidden="1" customWidth="1"/>
    <col min="2824" max="2824" width="10.7109375" style="55" customWidth="1"/>
    <col min="2825" max="2825" width="3.7109375" style="55" customWidth="1"/>
    <col min="2826" max="2831" width="10.7109375" style="55" customWidth="1"/>
    <col min="2832" max="2832" width="12.85546875" style="55" customWidth="1"/>
    <col min="2833" max="2835" width="10.7109375" style="55" customWidth="1"/>
    <col min="2836" max="3072" width="9.140625" style="55"/>
    <col min="3073" max="3079" width="0" style="55" hidden="1" customWidth="1"/>
    <col min="3080" max="3080" width="10.7109375" style="55" customWidth="1"/>
    <col min="3081" max="3081" width="3.7109375" style="55" customWidth="1"/>
    <col min="3082" max="3087" width="10.7109375" style="55" customWidth="1"/>
    <col min="3088" max="3088" width="12.85546875" style="55" customWidth="1"/>
    <col min="3089" max="3091" width="10.7109375" style="55" customWidth="1"/>
    <col min="3092" max="3328" width="9.140625" style="55"/>
    <col min="3329" max="3335" width="0" style="55" hidden="1" customWidth="1"/>
    <col min="3336" max="3336" width="10.7109375" style="55" customWidth="1"/>
    <col min="3337" max="3337" width="3.7109375" style="55" customWidth="1"/>
    <col min="3338" max="3343" width="10.7109375" style="55" customWidth="1"/>
    <col min="3344" max="3344" width="12.85546875" style="55" customWidth="1"/>
    <col min="3345" max="3347" width="10.7109375" style="55" customWidth="1"/>
    <col min="3348" max="3584" width="9.140625" style="55"/>
    <col min="3585" max="3591" width="0" style="55" hidden="1" customWidth="1"/>
    <col min="3592" max="3592" width="10.7109375" style="55" customWidth="1"/>
    <col min="3593" max="3593" width="3.7109375" style="55" customWidth="1"/>
    <col min="3594" max="3599" width="10.7109375" style="55" customWidth="1"/>
    <col min="3600" max="3600" width="12.85546875" style="55" customWidth="1"/>
    <col min="3601" max="3603" width="10.7109375" style="55" customWidth="1"/>
    <col min="3604" max="3840" width="9.140625" style="55"/>
    <col min="3841" max="3847" width="0" style="55" hidden="1" customWidth="1"/>
    <col min="3848" max="3848" width="10.7109375" style="55" customWidth="1"/>
    <col min="3849" max="3849" width="3.7109375" style="55" customWidth="1"/>
    <col min="3850" max="3855" width="10.7109375" style="55" customWidth="1"/>
    <col min="3856" max="3856" width="12.85546875" style="55" customWidth="1"/>
    <col min="3857" max="3859" width="10.7109375" style="55" customWidth="1"/>
    <col min="3860" max="4096" width="9.140625" style="55"/>
    <col min="4097" max="4103" width="0" style="55" hidden="1" customWidth="1"/>
    <col min="4104" max="4104" width="10.7109375" style="55" customWidth="1"/>
    <col min="4105" max="4105" width="3.7109375" style="55" customWidth="1"/>
    <col min="4106" max="4111" width="10.7109375" style="55" customWidth="1"/>
    <col min="4112" max="4112" width="12.85546875" style="55" customWidth="1"/>
    <col min="4113" max="4115" width="10.7109375" style="55" customWidth="1"/>
    <col min="4116" max="4352" width="9.140625" style="55"/>
    <col min="4353" max="4359" width="0" style="55" hidden="1" customWidth="1"/>
    <col min="4360" max="4360" width="10.7109375" style="55" customWidth="1"/>
    <col min="4361" max="4361" width="3.7109375" style="55" customWidth="1"/>
    <col min="4362" max="4367" width="10.7109375" style="55" customWidth="1"/>
    <col min="4368" max="4368" width="12.85546875" style="55" customWidth="1"/>
    <col min="4369" max="4371" width="10.7109375" style="55" customWidth="1"/>
    <col min="4372" max="4608" width="9.140625" style="55"/>
    <col min="4609" max="4615" width="0" style="55" hidden="1" customWidth="1"/>
    <col min="4616" max="4616" width="10.7109375" style="55" customWidth="1"/>
    <col min="4617" max="4617" width="3.7109375" style="55" customWidth="1"/>
    <col min="4618" max="4623" width="10.7109375" style="55" customWidth="1"/>
    <col min="4624" max="4624" width="12.85546875" style="55" customWidth="1"/>
    <col min="4625" max="4627" width="10.7109375" style="55" customWidth="1"/>
    <col min="4628" max="4864" width="9.140625" style="55"/>
    <col min="4865" max="4871" width="0" style="55" hidden="1" customWidth="1"/>
    <col min="4872" max="4872" width="10.7109375" style="55" customWidth="1"/>
    <col min="4873" max="4873" width="3.7109375" style="55" customWidth="1"/>
    <col min="4874" max="4879" width="10.7109375" style="55" customWidth="1"/>
    <col min="4880" max="4880" width="12.85546875" style="55" customWidth="1"/>
    <col min="4881" max="4883" width="10.7109375" style="55" customWidth="1"/>
    <col min="4884" max="5120" width="9.140625" style="55"/>
    <col min="5121" max="5127" width="0" style="55" hidden="1" customWidth="1"/>
    <col min="5128" max="5128" width="10.7109375" style="55" customWidth="1"/>
    <col min="5129" max="5129" width="3.7109375" style="55" customWidth="1"/>
    <col min="5130" max="5135" width="10.7109375" style="55" customWidth="1"/>
    <col min="5136" max="5136" width="12.85546875" style="55" customWidth="1"/>
    <col min="5137" max="5139" width="10.7109375" style="55" customWidth="1"/>
    <col min="5140" max="5376" width="9.140625" style="55"/>
    <col min="5377" max="5383" width="0" style="55" hidden="1" customWidth="1"/>
    <col min="5384" max="5384" width="10.7109375" style="55" customWidth="1"/>
    <col min="5385" max="5385" width="3.7109375" style="55" customWidth="1"/>
    <col min="5386" max="5391" width="10.7109375" style="55" customWidth="1"/>
    <col min="5392" max="5392" width="12.85546875" style="55" customWidth="1"/>
    <col min="5393" max="5395" width="10.7109375" style="55" customWidth="1"/>
    <col min="5396" max="5632" width="9.140625" style="55"/>
    <col min="5633" max="5639" width="0" style="55" hidden="1" customWidth="1"/>
    <col min="5640" max="5640" width="10.7109375" style="55" customWidth="1"/>
    <col min="5641" max="5641" width="3.7109375" style="55" customWidth="1"/>
    <col min="5642" max="5647" width="10.7109375" style="55" customWidth="1"/>
    <col min="5648" max="5648" width="12.85546875" style="55" customWidth="1"/>
    <col min="5649" max="5651" width="10.7109375" style="55" customWidth="1"/>
    <col min="5652" max="5888" width="9.140625" style="55"/>
    <col min="5889" max="5895" width="0" style="55" hidden="1" customWidth="1"/>
    <col min="5896" max="5896" width="10.7109375" style="55" customWidth="1"/>
    <col min="5897" max="5897" width="3.7109375" style="55" customWidth="1"/>
    <col min="5898" max="5903" width="10.7109375" style="55" customWidth="1"/>
    <col min="5904" max="5904" width="12.85546875" style="55" customWidth="1"/>
    <col min="5905" max="5907" width="10.7109375" style="55" customWidth="1"/>
    <col min="5908" max="6144" width="9.140625" style="55"/>
    <col min="6145" max="6151" width="0" style="55" hidden="1" customWidth="1"/>
    <col min="6152" max="6152" width="10.7109375" style="55" customWidth="1"/>
    <col min="6153" max="6153" width="3.7109375" style="55" customWidth="1"/>
    <col min="6154" max="6159" width="10.7109375" style="55" customWidth="1"/>
    <col min="6160" max="6160" width="12.85546875" style="55" customWidth="1"/>
    <col min="6161" max="6163" width="10.7109375" style="55" customWidth="1"/>
    <col min="6164" max="6400" width="9.140625" style="55"/>
    <col min="6401" max="6407" width="0" style="55" hidden="1" customWidth="1"/>
    <col min="6408" max="6408" width="10.7109375" style="55" customWidth="1"/>
    <col min="6409" max="6409" width="3.7109375" style="55" customWidth="1"/>
    <col min="6410" max="6415" width="10.7109375" style="55" customWidth="1"/>
    <col min="6416" max="6416" width="12.85546875" style="55" customWidth="1"/>
    <col min="6417" max="6419" width="10.7109375" style="55" customWidth="1"/>
    <col min="6420" max="6656" width="9.140625" style="55"/>
    <col min="6657" max="6663" width="0" style="55" hidden="1" customWidth="1"/>
    <col min="6664" max="6664" width="10.7109375" style="55" customWidth="1"/>
    <col min="6665" max="6665" width="3.7109375" style="55" customWidth="1"/>
    <col min="6666" max="6671" width="10.7109375" style="55" customWidth="1"/>
    <col min="6672" max="6672" width="12.85546875" style="55" customWidth="1"/>
    <col min="6673" max="6675" width="10.7109375" style="55" customWidth="1"/>
    <col min="6676" max="6912" width="9.140625" style="55"/>
    <col min="6913" max="6919" width="0" style="55" hidden="1" customWidth="1"/>
    <col min="6920" max="6920" width="10.7109375" style="55" customWidth="1"/>
    <col min="6921" max="6921" width="3.7109375" style="55" customWidth="1"/>
    <col min="6922" max="6927" width="10.7109375" style="55" customWidth="1"/>
    <col min="6928" max="6928" width="12.85546875" style="55" customWidth="1"/>
    <col min="6929" max="6931" width="10.7109375" style="55" customWidth="1"/>
    <col min="6932" max="7168" width="9.140625" style="55"/>
    <col min="7169" max="7175" width="0" style="55" hidden="1" customWidth="1"/>
    <col min="7176" max="7176" width="10.7109375" style="55" customWidth="1"/>
    <col min="7177" max="7177" width="3.7109375" style="55" customWidth="1"/>
    <col min="7178" max="7183" width="10.7109375" style="55" customWidth="1"/>
    <col min="7184" max="7184" width="12.85546875" style="55" customWidth="1"/>
    <col min="7185" max="7187" width="10.7109375" style="55" customWidth="1"/>
    <col min="7188" max="7424" width="9.140625" style="55"/>
    <col min="7425" max="7431" width="0" style="55" hidden="1" customWidth="1"/>
    <col min="7432" max="7432" width="10.7109375" style="55" customWidth="1"/>
    <col min="7433" max="7433" width="3.7109375" style="55" customWidth="1"/>
    <col min="7434" max="7439" width="10.7109375" style="55" customWidth="1"/>
    <col min="7440" max="7440" width="12.85546875" style="55" customWidth="1"/>
    <col min="7441" max="7443" width="10.7109375" style="55" customWidth="1"/>
    <col min="7444" max="7680" width="9.140625" style="55"/>
    <col min="7681" max="7687" width="0" style="55" hidden="1" customWidth="1"/>
    <col min="7688" max="7688" width="10.7109375" style="55" customWidth="1"/>
    <col min="7689" max="7689" width="3.7109375" style="55" customWidth="1"/>
    <col min="7690" max="7695" width="10.7109375" style="55" customWidth="1"/>
    <col min="7696" max="7696" width="12.85546875" style="55" customWidth="1"/>
    <col min="7697" max="7699" width="10.7109375" style="55" customWidth="1"/>
    <col min="7700" max="7936" width="9.140625" style="55"/>
    <col min="7937" max="7943" width="0" style="55" hidden="1" customWidth="1"/>
    <col min="7944" max="7944" width="10.7109375" style="55" customWidth="1"/>
    <col min="7945" max="7945" width="3.7109375" style="55" customWidth="1"/>
    <col min="7946" max="7951" width="10.7109375" style="55" customWidth="1"/>
    <col min="7952" max="7952" width="12.85546875" style="55" customWidth="1"/>
    <col min="7953" max="7955" width="10.7109375" style="55" customWidth="1"/>
    <col min="7956" max="8192" width="9.140625" style="55"/>
    <col min="8193" max="8199" width="0" style="55" hidden="1" customWidth="1"/>
    <col min="8200" max="8200" width="10.7109375" style="55" customWidth="1"/>
    <col min="8201" max="8201" width="3.7109375" style="55" customWidth="1"/>
    <col min="8202" max="8207" width="10.7109375" style="55" customWidth="1"/>
    <col min="8208" max="8208" width="12.85546875" style="55" customWidth="1"/>
    <col min="8209" max="8211" width="10.7109375" style="55" customWidth="1"/>
    <col min="8212" max="8448" width="9.140625" style="55"/>
    <col min="8449" max="8455" width="0" style="55" hidden="1" customWidth="1"/>
    <col min="8456" max="8456" width="10.7109375" style="55" customWidth="1"/>
    <col min="8457" max="8457" width="3.7109375" style="55" customWidth="1"/>
    <col min="8458" max="8463" width="10.7109375" style="55" customWidth="1"/>
    <col min="8464" max="8464" width="12.85546875" style="55" customWidth="1"/>
    <col min="8465" max="8467" width="10.7109375" style="55" customWidth="1"/>
    <col min="8468" max="8704" width="9.140625" style="55"/>
    <col min="8705" max="8711" width="0" style="55" hidden="1" customWidth="1"/>
    <col min="8712" max="8712" width="10.7109375" style="55" customWidth="1"/>
    <col min="8713" max="8713" width="3.7109375" style="55" customWidth="1"/>
    <col min="8714" max="8719" width="10.7109375" style="55" customWidth="1"/>
    <col min="8720" max="8720" width="12.85546875" style="55" customWidth="1"/>
    <col min="8721" max="8723" width="10.7109375" style="55" customWidth="1"/>
    <col min="8724" max="8960" width="9.140625" style="55"/>
    <col min="8961" max="8967" width="0" style="55" hidden="1" customWidth="1"/>
    <col min="8968" max="8968" width="10.7109375" style="55" customWidth="1"/>
    <col min="8969" max="8969" width="3.7109375" style="55" customWidth="1"/>
    <col min="8970" max="8975" width="10.7109375" style="55" customWidth="1"/>
    <col min="8976" max="8976" width="12.85546875" style="55" customWidth="1"/>
    <col min="8977" max="8979" width="10.7109375" style="55" customWidth="1"/>
    <col min="8980" max="9216" width="9.140625" style="55"/>
    <col min="9217" max="9223" width="0" style="55" hidden="1" customWidth="1"/>
    <col min="9224" max="9224" width="10.7109375" style="55" customWidth="1"/>
    <col min="9225" max="9225" width="3.7109375" style="55" customWidth="1"/>
    <col min="9226" max="9231" width="10.7109375" style="55" customWidth="1"/>
    <col min="9232" max="9232" width="12.85546875" style="55" customWidth="1"/>
    <col min="9233" max="9235" width="10.7109375" style="55" customWidth="1"/>
    <col min="9236" max="9472" width="9.140625" style="55"/>
    <col min="9473" max="9479" width="0" style="55" hidden="1" customWidth="1"/>
    <col min="9480" max="9480" width="10.7109375" style="55" customWidth="1"/>
    <col min="9481" max="9481" width="3.7109375" style="55" customWidth="1"/>
    <col min="9482" max="9487" width="10.7109375" style="55" customWidth="1"/>
    <col min="9488" max="9488" width="12.85546875" style="55" customWidth="1"/>
    <col min="9489" max="9491" width="10.7109375" style="55" customWidth="1"/>
    <col min="9492" max="9728" width="9.140625" style="55"/>
    <col min="9729" max="9735" width="0" style="55" hidden="1" customWidth="1"/>
    <col min="9736" max="9736" width="10.7109375" style="55" customWidth="1"/>
    <col min="9737" max="9737" width="3.7109375" style="55" customWidth="1"/>
    <col min="9738" max="9743" width="10.7109375" style="55" customWidth="1"/>
    <col min="9744" max="9744" width="12.85546875" style="55" customWidth="1"/>
    <col min="9745" max="9747" width="10.7109375" style="55" customWidth="1"/>
    <col min="9748" max="9984" width="9.140625" style="55"/>
    <col min="9985" max="9991" width="0" style="55" hidden="1" customWidth="1"/>
    <col min="9992" max="9992" width="10.7109375" style="55" customWidth="1"/>
    <col min="9993" max="9993" width="3.7109375" style="55" customWidth="1"/>
    <col min="9994" max="9999" width="10.7109375" style="55" customWidth="1"/>
    <col min="10000" max="10000" width="12.85546875" style="55" customWidth="1"/>
    <col min="10001" max="10003" width="10.7109375" style="55" customWidth="1"/>
    <col min="10004" max="10240" width="9.140625" style="55"/>
    <col min="10241" max="10247" width="0" style="55" hidden="1" customWidth="1"/>
    <col min="10248" max="10248" width="10.7109375" style="55" customWidth="1"/>
    <col min="10249" max="10249" width="3.7109375" style="55" customWidth="1"/>
    <col min="10250" max="10255" width="10.7109375" style="55" customWidth="1"/>
    <col min="10256" max="10256" width="12.85546875" style="55" customWidth="1"/>
    <col min="10257" max="10259" width="10.7109375" style="55" customWidth="1"/>
    <col min="10260" max="10496" width="9.140625" style="55"/>
    <col min="10497" max="10503" width="0" style="55" hidden="1" customWidth="1"/>
    <col min="10504" max="10504" width="10.7109375" style="55" customWidth="1"/>
    <col min="10505" max="10505" width="3.7109375" style="55" customWidth="1"/>
    <col min="10506" max="10511" width="10.7109375" style="55" customWidth="1"/>
    <col min="10512" max="10512" width="12.85546875" style="55" customWidth="1"/>
    <col min="10513" max="10515" width="10.7109375" style="55" customWidth="1"/>
    <col min="10516" max="10752" width="9.140625" style="55"/>
    <col min="10753" max="10759" width="0" style="55" hidden="1" customWidth="1"/>
    <col min="10760" max="10760" width="10.7109375" style="55" customWidth="1"/>
    <col min="10761" max="10761" width="3.7109375" style="55" customWidth="1"/>
    <col min="10762" max="10767" width="10.7109375" style="55" customWidth="1"/>
    <col min="10768" max="10768" width="12.85546875" style="55" customWidth="1"/>
    <col min="10769" max="10771" width="10.7109375" style="55" customWidth="1"/>
    <col min="10772" max="11008" width="9.140625" style="55"/>
    <col min="11009" max="11015" width="0" style="55" hidden="1" customWidth="1"/>
    <col min="11016" max="11016" width="10.7109375" style="55" customWidth="1"/>
    <col min="11017" max="11017" width="3.7109375" style="55" customWidth="1"/>
    <col min="11018" max="11023" width="10.7109375" style="55" customWidth="1"/>
    <col min="11024" max="11024" width="12.85546875" style="55" customWidth="1"/>
    <col min="11025" max="11027" width="10.7109375" style="55" customWidth="1"/>
    <col min="11028" max="11264" width="9.140625" style="55"/>
    <col min="11265" max="11271" width="0" style="55" hidden="1" customWidth="1"/>
    <col min="11272" max="11272" width="10.7109375" style="55" customWidth="1"/>
    <col min="11273" max="11273" width="3.7109375" style="55" customWidth="1"/>
    <col min="11274" max="11279" width="10.7109375" style="55" customWidth="1"/>
    <col min="11280" max="11280" width="12.85546875" style="55" customWidth="1"/>
    <col min="11281" max="11283" width="10.7109375" style="55" customWidth="1"/>
    <col min="11284" max="11520" width="9.140625" style="55"/>
    <col min="11521" max="11527" width="0" style="55" hidden="1" customWidth="1"/>
    <col min="11528" max="11528" width="10.7109375" style="55" customWidth="1"/>
    <col min="11529" max="11529" width="3.7109375" style="55" customWidth="1"/>
    <col min="11530" max="11535" width="10.7109375" style="55" customWidth="1"/>
    <col min="11536" max="11536" width="12.85546875" style="55" customWidth="1"/>
    <col min="11537" max="11539" width="10.7109375" style="55" customWidth="1"/>
    <col min="11540" max="11776" width="9.140625" style="55"/>
    <col min="11777" max="11783" width="0" style="55" hidden="1" customWidth="1"/>
    <col min="11784" max="11784" width="10.7109375" style="55" customWidth="1"/>
    <col min="11785" max="11785" width="3.7109375" style="55" customWidth="1"/>
    <col min="11786" max="11791" width="10.7109375" style="55" customWidth="1"/>
    <col min="11792" max="11792" width="12.85546875" style="55" customWidth="1"/>
    <col min="11793" max="11795" width="10.7109375" style="55" customWidth="1"/>
    <col min="11796" max="12032" width="9.140625" style="55"/>
    <col min="12033" max="12039" width="0" style="55" hidden="1" customWidth="1"/>
    <col min="12040" max="12040" width="10.7109375" style="55" customWidth="1"/>
    <col min="12041" max="12041" width="3.7109375" style="55" customWidth="1"/>
    <col min="12042" max="12047" width="10.7109375" style="55" customWidth="1"/>
    <col min="12048" max="12048" width="12.85546875" style="55" customWidth="1"/>
    <col min="12049" max="12051" width="10.7109375" style="55" customWidth="1"/>
    <col min="12052" max="12288" width="9.140625" style="55"/>
    <col min="12289" max="12295" width="0" style="55" hidden="1" customWidth="1"/>
    <col min="12296" max="12296" width="10.7109375" style="55" customWidth="1"/>
    <col min="12297" max="12297" width="3.7109375" style="55" customWidth="1"/>
    <col min="12298" max="12303" width="10.7109375" style="55" customWidth="1"/>
    <col min="12304" max="12304" width="12.85546875" style="55" customWidth="1"/>
    <col min="12305" max="12307" width="10.7109375" style="55" customWidth="1"/>
    <col min="12308" max="12544" width="9.140625" style="55"/>
    <col min="12545" max="12551" width="0" style="55" hidden="1" customWidth="1"/>
    <col min="12552" max="12552" width="10.7109375" style="55" customWidth="1"/>
    <col min="12553" max="12553" width="3.7109375" style="55" customWidth="1"/>
    <col min="12554" max="12559" width="10.7109375" style="55" customWidth="1"/>
    <col min="12560" max="12560" width="12.85546875" style="55" customWidth="1"/>
    <col min="12561" max="12563" width="10.7109375" style="55" customWidth="1"/>
    <col min="12564" max="12800" width="9.140625" style="55"/>
    <col min="12801" max="12807" width="0" style="55" hidden="1" customWidth="1"/>
    <col min="12808" max="12808" width="10.7109375" style="55" customWidth="1"/>
    <col min="12809" max="12809" width="3.7109375" style="55" customWidth="1"/>
    <col min="12810" max="12815" width="10.7109375" style="55" customWidth="1"/>
    <col min="12816" max="12816" width="12.85546875" style="55" customWidth="1"/>
    <col min="12817" max="12819" width="10.7109375" style="55" customWidth="1"/>
    <col min="12820" max="13056" width="9.140625" style="55"/>
    <col min="13057" max="13063" width="0" style="55" hidden="1" customWidth="1"/>
    <col min="13064" max="13064" width="10.7109375" style="55" customWidth="1"/>
    <col min="13065" max="13065" width="3.7109375" style="55" customWidth="1"/>
    <col min="13066" max="13071" width="10.7109375" style="55" customWidth="1"/>
    <col min="13072" max="13072" width="12.85546875" style="55" customWidth="1"/>
    <col min="13073" max="13075" width="10.7109375" style="55" customWidth="1"/>
    <col min="13076" max="13312" width="9.140625" style="55"/>
    <col min="13313" max="13319" width="0" style="55" hidden="1" customWidth="1"/>
    <col min="13320" max="13320" width="10.7109375" style="55" customWidth="1"/>
    <col min="13321" max="13321" width="3.7109375" style="55" customWidth="1"/>
    <col min="13322" max="13327" width="10.7109375" style="55" customWidth="1"/>
    <col min="13328" max="13328" width="12.85546875" style="55" customWidth="1"/>
    <col min="13329" max="13331" width="10.7109375" style="55" customWidth="1"/>
    <col min="13332" max="13568" width="9.140625" style="55"/>
    <col min="13569" max="13575" width="0" style="55" hidden="1" customWidth="1"/>
    <col min="13576" max="13576" width="10.7109375" style="55" customWidth="1"/>
    <col min="13577" max="13577" width="3.7109375" style="55" customWidth="1"/>
    <col min="13578" max="13583" width="10.7109375" style="55" customWidth="1"/>
    <col min="13584" max="13584" width="12.85546875" style="55" customWidth="1"/>
    <col min="13585" max="13587" width="10.7109375" style="55" customWidth="1"/>
    <col min="13588" max="13824" width="9.140625" style="55"/>
    <col min="13825" max="13831" width="0" style="55" hidden="1" customWidth="1"/>
    <col min="13832" max="13832" width="10.7109375" style="55" customWidth="1"/>
    <col min="13833" max="13833" width="3.7109375" style="55" customWidth="1"/>
    <col min="13834" max="13839" width="10.7109375" style="55" customWidth="1"/>
    <col min="13840" max="13840" width="12.85546875" style="55" customWidth="1"/>
    <col min="13841" max="13843" width="10.7109375" style="55" customWidth="1"/>
    <col min="13844" max="14080" width="9.140625" style="55"/>
    <col min="14081" max="14087" width="0" style="55" hidden="1" customWidth="1"/>
    <col min="14088" max="14088" width="10.7109375" style="55" customWidth="1"/>
    <col min="14089" max="14089" width="3.7109375" style="55" customWidth="1"/>
    <col min="14090" max="14095" width="10.7109375" style="55" customWidth="1"/>
    <col min="14096" max="14096" width="12.85546875" style="55" customWidth="1"/>
    <col min="14097" max="14099" width="10.7109375" style="55" customWidth="1"/>
    <col min="14100" max="14336" width="9.140625" style="55"/>
    <col min="14337" max="14343" width="0" style="55" hidden="1" customWidth="1"/>
    <col min="14344" max="14344" width="10.7109375" style="55" customWidth="1"/>
    <col min="14345" max="14345" width="3.7109375" style="55" customWidth="1"/>
    <col min="14346" max="14351" width="10.7109375" style="55" customWidth="1"/>
    <col min="14352" max="14352" width="12.85546875" style="55" customWidth="1"/>
    <col min="14353" max="14355" width="10.7109375" style="55" customWidth="1"/>
    <col min="14356" max="14592" width="9.140625" style="55"/>
    <col min="14593" max="14599" width="0" style="55" hidden="1" customWidth="1"/>
    <col min="14600" max="14600" width="10.7109375" style="55" customWidth="1"/>
    <col min="14601" max="14601" width="3.7109375" style="55" customWidth="1"/>
    <col min="14602" max="14607" width="10.7109375" style="55" customWidth="1"/>
    <col min="14608" max="14608" width="12.85546875" style="55" customWidth="1"/>
    <col min="14609" max="14611" width="10.7109375" style="55" customWidth="1"/>
    <col min="14612" max="14848" width="9.140625" style="55"/>
    <col min="14849" max="14855" width="0" style="55" hidden="1" customWidth="1"/>
    <col min="14856" max="14856" width="10.7109375" style="55" customWidth="1"/>
    <col min="14857" max="14857" width="3.7109375" style="55" customWidth="1"/>
    <col min="14858" max="14863" width="10.7109375" style="55" customWidth="1"/>
    <col min="14864" max="14864" width="12.85546875" style="55" customWidth="1"/>
    <col min="14865" max="14867" width="10.7109375" style="55" customWidth="1"/>
    <col min="14868" max="15104" width="9.140625" style="55"/>
    <col min="15105" max="15111" width="0" style="55" hidden="1" customWidth="1"/>
    <col min="15112" max="15112" width="10.7109375" style="55" customWidth="1"/>
    <col min="15113" max="15113" width="3.7109375" style="55" customWidth="1"/>
    <col min="15114" max="15119" width="10.7109375" style="55" customWidth="1"/>
    <col min="15120" max="15120" width="12.85546875" style="55" customWidth="1"/>
    <col min="15121" max="15123" width="10.7109375" style="55" customWidth="1"/>
    <col min="15124" max="15360" width="9.140625" style="55"/>
    <col min="15361" max="15367" width="0" style="55" hidden="1" customWidth="1"/>
    <col min="15368" max="15368" width="10.7109375" style="55" customWidth="1"/>
    <col min="15369" max="15369" width="3.7109375" style="55" customWidth="1"/>
    <col min="15370" max="15375" width="10.7109375" style="55" customWidth="1"/>
    <col min="15376" max="15376" width="12.85546875" style="55" customWidth="1"/>
    <col min="15377" max="15379" width="10.7109375" style="55" customWidth="1"/>
    <col min="15380" max="15616" width="9.140625" style="55"/>
    <col min="15617" max="15623" width="0" style="55" hidden="1" customWidth="1"/>
    <col min="15624" max="15624" width="10.7109375" style="55" customWidth="1"/>
    <col min="15625" max="15625" width="3.7109375" style="55" customWidth="1"/>
    <col min="15626" max="15631" width="10.7109375" style="55" customWidth="1"/>
    <col min="15632" max="15632" width="12.85546875" style="55" customWidth="1"/>
    <col min="15633" max="15635" width="10.7109375" style="55" customWidth="1"/>
    <col min="15636" max="15872" width="9.140625" style="55"/>
    <col min="15873" max="15879" width="0" style="55" hidden="1" customWidth="1"/>
    <col min="15880" max="15880" width="10.7109375" style="55" customWidth="1"/>
    <col min="15881" max="15881" width="3.7109375" style="55" customWidth="1"/>
    <col min="15882" max="15887" width="10.7109375" style="55" customWidth="1"/>
    <col min="15888" max="15888" width="12.85546875" style="55" customWidth="1"/>
    <col min="15889" max="15891" width="10.7109375" style="55" customWidth="1"/>
    <col min="15892" max="16128" width="9.140625" style="55"/>
    <col min="16129" max="16135" width="0" style="55" hidden="1" customWidth="1"/>
    <col min="16136" max="16136" width="10.7109375" style="55" customWidth="1"/>
    <col min="16137" max="16137" width="3.7109375" style="55" customWidth="1"/>
    <col min="16138" max="16143" width="10.7109375" style="55" customWidth="1"/>
    <col min="16144" max="16144" width="12.85546875" style="55" customWidth="1"/>
    <col min="16145" max="16147" width="10.7109375" style="55" customWidth="1"/>
    <col min="16148" max="16384" width="9.140625" style="55"/>
  </cols>
  <sheetData>
    <row r="1" spans="1:26" ht="42.75" customHeight="1" thickBot="1" x14ac:dyDescent="0.3">
      <c r="E1" s="54" t="s">
        <v>8102</v>
      </c>
      <c r="F1" s="54" t="s">
        <v>8103</v>
      </c>
      <c r="G1" s="54" t="s">
        <v>8104</v>
      </c>
      <c r="J1" s="263" t="s">
        <v>8156</v>
      </c>
      <c r="K1" s="263"/>
      <c r="L1" s="263"/>
      <c r="M1" s="263"/>
      <c r="N1" s="263"/>
      <c r="O1" s="263"/>
      <c r="P1" s="263"/>
      <c r="Q1" s="263"/>
      <c r="R1" s="263"/>
      <c r="S1" s="263"/>
    </row>
    <row r="2" spans="1:26" ht="23.25" customHeight="1" thickBot="1" x14ac:dyDescent="0.3">
      <c r="A2" s="53" t="s">
        <v>8105</v>
      </c>
      <c r="B2" s="56" t="s">
        <v>8106</v>
      </c>
      <c r="C2" s="53" t="str">
        <f t="shared" ref="C2:C50" si="0">CONCATENATE(A2,"-",B2)</f>
        <v>Construção e Reforma de Edifícios-AC</v>
      </c>
      <c r="E2" s="57">
        <v>0.03</v>
      </c>
      <c r="F2" s="57">
        <v>0.04</v>
      </c>
      <c r="G2" s="57">
        <v>5.5E-2</v>
      </c>
      <c r="J2" s="264"/>
      <c r="K2" s="264"/>
      <c r="L2" s="264"/>
      <c r="M2" s="264"/>
      <c r="N2" s="264"/>
      <c r="O2" s="264"/>
      <c r="P2" s="264"/>
      <c r="Q2" s="264"/>
      <c r="R2" s="264"/>
      <c r="S2" s="264"/>
      <c r="U2" s="260" t="s">
        <v>8192</v>
      </c>
      <c r="V2" s="261"/>
    </row>
    <row r="3" spans="1:26" x14ac:dyDescent="0.25">
      <c r="A3" s="53" t="str">
        <f>A2</f>
        <v>Construção e Reforma de Edifícios</v>
      </c>
      <c r="B3" s="56" t="s">
        <v>8107</v>
      </c>
      <c r="C3" s="53" t="str">
        <f t="shared" si="0"/>
        <v>Construção e Reforma de Edifícios-SG</v>
      </c>
      <c r="E3" s="57">
        <v>8.0000000000000002E-3</v>
      </c>
      <c r="F3" s="57">
        <v>8.0000000000000002E-3</v>
      </c>
      <c r="G3" s="57">
        <v>0.01</v>
      </c>
      <c r="J3" s="102" t="s">
        <v>0</v>
      </c>
      <c r="K3" s="262" t="str">
        <f>'Dados da Obra'!C5</f>
        <v>REFORMA E AMPLIAÇÃO (CRAS)</v>
      </c>
      <c r="L3" s="262"/>
      <c r="M3" s="262"/>
      <c r="N3" s="262"/>
      <c r="O3" s="262"/>
      <c r="P3" s="103" t="s">
        <v>1</v>
      </c>
      <c r="Q3" s="104" t="str">
        <f>'Dados da Obra'!C6</f>
        <v>RUA CAMPO GRANDE - AVENCAL</v>
      </c>
      <c r="R3" s="104"/>
      <c r="S3" s="104"/>
    </row>
    <row r="4" spans="1:26" ht="18" customHeight="1" thickBot="1" x14ac:dyDescent="0.3">
      <c r="A4" s="53" t="str">
        <f>A3</f>
        <v>Construção e Reforma de Edifícios</v>
      </c>
      <c r="B4" s="56" t="s">
        <v>8108</v>
      </c>
      <c r="C4" s="53" t="str">
        <f t="shared" si="0"/>
        <v>Construção e Reforma de Edifícios-R</v>
      </c>
      <c r="E4" s="57">
        <v>9.7000000000000003E-3</v>
      </c>
      <c r="F4" s="57">
        <v>1.2699999999999999E-2</v>
      </c>
      <c r="G4" s="57">
        <v>1.2699999999999999E-2</v>
      </c>
      <c r="J4" s="105" t="s">
        <v>8174</v>
      </c>
      <c r="K4" s="106" t="str">
        <f>'Dados da Obra'!C8</f>
        <v>SINAPI JAN/23 - ORSE SE JAN/23</v>
      </c>
      <c r="L4" s="106"/>
      <c r="M4" s="106"/>
      <c r="N4" s="106"/>
      <c r="O4" s="106"/>
      <c r="P4" s="107" t="s">
        <v>3</v>
      </c>
      <c r="Q4" s="108">
        <f>'Dados da Obra'!C11</f>
        <v>45070</v>
      </c>
      <c r="R4" s="105"/>
      <c r="S4" s="105"/>
    </row>
    <row r="5" spans="1:26" ht="18" customHeight="1" thickBot="1" x14ac:dyDescent="0.3">
      <c r="A5" s="53" t="str">
        <f>A4</f>
        <v>Construção e Reforma de Edifícios</v>
      </c>
      <c r="B5" s="56" t="s">
        <v>8109</v>
      </c>
      <c r="C5" s="53" t="str">
        <f t="shared" si="0"/>
        <v>Construção e Reforma de Edifícios-DF</v>
      </c>
      <c r="E5" s="57">
        <v>5.8999999999999999E-3</v>
      </c>
      <c r="F5" s="57">
        <v>1.23E-2</v>
      </c>
      <c r="G5" s="57">
        <v>1.3899999999999999E-2</v>
      </c>
      <c r="J5" s="109"/>
      <c r="K5" s="109"/>
      <c r="L5" s="109"/>
      <c r="M5" s="109"/>
      <c r="N5" s="109"/>
      <c r="O5" s="109"/>
      <c r="P5" s="109"/>
      <c r="Q5" s="109"/>
      <c r="R5" s="109"/>
      <c r="S5" s="109"/>
      <c r="Z5"/>
    </row>
    <row r="6" spans="1:26" ht="18" customHeight="1" x14ac:dyDescent="0.25">
      <c r="A6" s="53" t="str">
        <f>A5</f>
        <v>Construção e Reforma de Edifícios</v>
      </c>
      <c r="B6" s="56" t="s">
        <v>893</v>
      </c>
      <c r="C6" s="53" t="str">
        <f t="shared" si="0"/>
        <v>Construção e Reforma de Edifícios-L</v>
      </c>
      <c r="E6" s="57">
        <v>6.1600000000000002E-2</v>
      </c>
      <c r="F6" s="57">
        <v>7.400000000000001E-2</v>
      </c>
      <c r="G6" s="57">
        <v>8.9600000000000013E-2</v>
      </c>
      <c r="I6" s="269" t="s">
        <v>8110</v>
      </c>
      <c r="J6" s="270" t="s">
        <v>8113</v>
      </c>
      <c r="K6" s="271"/>
      <c r="L6" s="271"/>
      <c r="M6" s="271"/>
      <c r="N6" s="271"/>
      <c r="O6" s="271"/>
      <c r="P6" s="271"/>
      <c r="Q6" s="271"/>
      <c r="R6" s="272">
        <v>1</v>
      </c>
      <c r="S6" s="273"/>
    </row>
    <row r="7" spans="1:26" ht="18" customHeight="1" thickBot="1" x14ac:dyDescent="0.3">
      <c r="A7" s="53" t="str">
        <f>A6</f>
        <v>Construção e Reforma de Edifícios</v>
      </c>
      <c r="B7" s="58" t="s">
        <v>8111</v>
      </c>
      <c r="C7" s="53" t="str">
        <f t="shared" si="0"/>
        <v>Construção e Reforma de Edifícios-BDI PAD</v>
      </c>
      <c r="E7" s="57">
        <v>0.2034</v>
      </c>
      <c r="F7" s="57">
        <v>0.22120000000000001</v>
      </c>
      <c r="G7" s="57">
        <v>0.25</v>
      </c>
      <c r="I7" s="269"/>
      <c r="J7" s="265" t="s">
        <v>8115</v>
      </c>
      <c r="K7" s="266"/>
      <c r="L7" s="266"/>
      <c r="M7" s="266"/>
      <c r="N7" s="266"/>
      <c r="O7" s="266"/>
      <c r="P7" s="266"/>
      <c r="Q7" s="266"/>
      <c r="R7" s="267">
        <v>0.03</v>
      </c>
      <c r="S7" s="268"/>
    </row>
    <row r="8" spans="1:26" ht="18" customHeight="1" x14ac:dyDescent="0.25">
      <c r="A8" s="53" t="s">
        <v>8112</v>
      </c>
      <c r="B8" s="56" t="s">
        <v>8106</v>
      </c>
      <c r="C8" s="53" t="s">
        <v>15492</v>
      </c>
      <c r="E8" s="57">
        <v>3.7999999999999999E-2</v>
      </c>
      <c r="F8" s="57">
        <v>4.0099999999999997E-2</v>
      </c>
      <c r="G8" s="57">
        <v>4.6699999999999998E-2</v>
      </c>
      <c r="I8" s="269"/>
      <c r="J8" s="110"/>
      <c r="K8" s="110"/>
      <c r="L8" s="110"/>
      <c r="M8" s="110"/>
      <c r="N8" s="110"/>
      <c r="O8" s="110"/>
      <c r="P8" s="110"/>
      <c r="Q8" s="110"/>
      <c r="R8" s="110"/>
      <c r="S8" s="110"/>
    </row>
    <row r="9" spans="1:26" ht="18" customHeight="1" x14ac:dyDescent="0.25">
      <c r="A9" s="53" t="s">
        <v>8112</v>
      </c>
      <c r="B9" s="56" t="s">
        <v>8107</v>
      </c>
      <c r="C9" s="53" t="str">
        <f t="shared" si="0"/>
        <v>Construção de Praças Urbanas, Rodovias, Ferrovias e recapeamento e pavimentação de vias urbanas-SG</v>
      </c>
      <c r="E9" s="57">
        <v>3.2000000000000002E-3</v>
      </c>
      <c r="F9" s="242">
        <v>4.0000000000000001E-3</v>
      </c>
      <c r="G9" s="57">
        <v>7.4000000000000003E-3</v>
      </c>
      <c r="I9" s="269"/>
      <c r="J9" s="274" t="s">
        <v>8118</v>
      </c>
      <c r="K9" s="275"/>
      <c r="L9" s="275"/>
      <c r="M9" s="275"/>
      <c r="N9" s="275"/>
      <c r="O9" s="275"/>
      <c r="P9" s="275"/>
      <c r="Q9" s="275"/>
      <c r="R9" s="275"/>
      <c r="S9" s="276"/>
    </row>
    <row r="10" spans="1:26" ht="18" customHeight="1" x14ac:dyDescent="0.25">
      <c r="A10" s="53" t="s">
        <v>8112</v>
      </c>
      <c r="B10" s="56" t="s">
        <v>8108</v>
      </c>
      <c r="C10" s="53" t="str">
        <f t="shared" si="0"/>
        <v>Construção de Praças Urbanas, Rodovias, Ferrovias e recapeamento e pavimentação de vias urbanas-R</v>
      </c>
      <c r="E10" s="57">
        <v>5.0000000000000001E-3</v>
      </c>
      <c r="F10" s="242">
        <v>5.6000000000000008E-3</v>
      </c>
      <c r="G10" s="57">
        <v>9.7000000000000003E-3</v>
      </c>
      <c r="I10" s="269"/>
      <c r="J10" s="277" t="s">
        <v>8105</v>
      </c>
      <c r="K10" s="278"/>
      <c r="L10" s="278"/>
      <c r="M10" s="278"/>
      <c r="N10" s="278"/>
      <c r="O10" s="278"/>
      <c r="P10" s="278"/>
      <c r="Q10" s="278"/>
      <c r="R10" s="278"/>
      <c r="S10" s="279"/>
    </row>
    <row r="11" spans="1:26" ht="18" customHeight="1" x14ac:dyDescent="0.25">
      <c r="A11" s="53" t="s">
        <v>8112</v>
      </c>
      <c r="B11" s="56" t="s">
        <v>8109</v>
      </c>
      <c r="C11" s="248">
        <v>45070</v>
      </c>
      <c r="E11" s="57">
        <v>1.0200000000000001E-2</v>
      </c>
      <c r="F11" s="242">
        <v>1.11E-2</v>
      </c>
      <c r="G11" s="57">
        <v>1.21E-2</v>
      </c>
      <c r="I11" s="59" t="s">
        <v>8114</v>
      </c>
      <c r="J11" s="111"/>
      <c r="K11" s="111"/>
      <c r="L11" s="111"/>
      <c r="M11" s="111"/>
      <c r="N11" s="111"/>
      <c r="O11" s="111"/>
      <c r="P11" s="111"/>
      <c r="Q11" s="111"/>
      <c r="R11" s="111"/>
      <c r="S11" s="111"/>
    </row>
    <row r="12" spans="1:26" ht="21" customHeight="1" x14ac:dyDescent="0.25">
      <c r="A12" s="53" t="s">
        <v>8112</v>
      </c>
      <c r="B12" s="56" t="s">
        <v>893</v>
      </c>
      <c r="C12" s="53" t="str">
        <f t="shared" si="0"/>
        <v>Construção de Praças Urbanas, Rodovias, Ferrovias e recapeamento e pavimentação de vias urbanas-L</v>
      </c>
      <c r="E12" s="57">
        <v>6.6400000000000001E-2</v>
      </c>
      <c r="F12" s="242">
        <v>7.2999999999999995E-2</v>
      </c>
      <c r="G12" s="57">
        <v>8.6899999999999991E-2</v>
      </c>
      <c r="I12" s="55" t="s">
        <v>8116</v>
      </c>
      <c r="J12" s="280" t="s">
        <v>8119</v>
      </c>
      <c r="K12" s="280"/>
      <c r="L12" s="280"/>
      <c r="M12" s="280"/>
      <c r="N12" s="280"/>
      <c r="O12" s="280"/>
      <c r="P12" s="280"/>
      <c r="Q12" s="280"/>
      <c r="R12" s="280" t="s">
        <v>8120</v>
      </c>
      <c r="S12" s="281" t="s">
        <v>8121</v>
      </c>
    </row>
    <row r="13" spans="1:26" x14ac:dyDescent="0.25">
      <c r="A13" s="53" t="s">
        <v>8112</v>
      </c>
      <c r="B13" s="58" t="s">
        <v>8111</v>
      </c>
      <c r="C13" s="53" t="str">
        <f t="shared" si="0"/>
        <v>Construção de Praças Urbanas, Rodovias, Ferrovias e recapeamento e pavimentação de vias urbanas-BDI PAD</v>
      </c>
      <c r="E13" s="57">
        <v>0.19600000000000001</v>
      </c>
      <c r="F13" s="57">
        <v>0.2097</v>
      </c>
      <c r="G13" s="57">
        <v>0.24230000000000002</v>
      </c>
      <c r="I13" s="55" t="s">
        <v>8116</v>
      </c>
      <c r="J13" s="280"/>
      <c r="K13" s="280"/>
      <c r="L13" s="280"/>
      <c r="M13" s="280"/>
      <c r="N13" s="280"/>
      <c r="O13" s="280"/>
      <c r="P13" s="280"/>
      <c r="Q13" s="280"/>
      <c r="R13" s="280"/>
      <c r="S13" s="281"/>
    </row>
    <row r="14" spans="1:26" ht="17.100000000000001" customHeight="1" x14ac:dyDescent="0.25">
      <c r="A14" s="53" t="s">
        <v>8117</v>
      </c>
      <c r="B14" s="56" t="s">
        <v>8106</v>
      </c>
      <c r="C14" s="53" t="str">
        <f t="shared" si="0"/>
        <v>Construção de Redes de Abastecimento de Água, Coleta de Esgoto-AC</v>
      </c>
      <c r="E14" s="57">
        <v>3.4300000000000004E-2</v>
      </c>
      <c r="F14" s="57">
        <v>4.9299999999999997E-2</v>
      </c>
      <c r="G14" s="57">
        <v>6.7099999999999993E-2</v>
      </c>
      <c r="I14" s="55" t="s">
        <v>8116</v>
      </c>
      <c r="J14" s="284" t="str">
        <f>IF($J$10=$A$66,"Encargos Sociais incidentes sobre a mão de obra","Administração Central")</f>
        <v>Administração Central</v>
      </c>
      <c r="K14" s="284"/>
      <c r="L14" s="284"/>
      <c r="M14" s="284"/>
      <c r="N14" s="284"/>
      <c r="O14" s="284"/>
      <c r="P14" s="284"/>
      <c r="Q14" s="284"/>
      <c r="R14" s="112" t="str">
        <f>IF($J10=$A$66,"K1","AC")</f>
        <v>AC</v>
      </c>
      <c r="S14" s="113">
        <v>3.9199999999999999E-2</v>
      </c>
    </row>
    <row r="15" spans="1:26" ht="17.100000000000001" customHeight="1" x14ac:dyDescent="0.25">
      <c r="A15" s="53" t="str">
        <f>A14</f>
        <v>Construção de Redes de Abastecimento de Água, Coleta de Esgoto</v>
      </c>
      <c r="B15" s="56" t="s">
        <v>8107</v>
      </c>
      <c r="C15" s="53" t="str">
        <f t="shared" si="0"/>
        <v>Construção de Redes de Abastecimento de Água, Coleta de Esgoto-SG</v>
      </c>
      <c r="E15" s="57">
        <v>2.8000000000000004E-3</v>
      </c>
      <c r="F15" s="57">
        <v>4.8999999999999998E-3</v>
      </c>
      <c r="G15" s="57">
        <v>7.4999999999999997E-3</v>
      </c>
      <c r="I15" s="55" t="s">
        <v>8116</v>
      </c>
      <c r="J15" s="284" t="str">
        <f>IF($J$10=$A$66,"Administração Central da empresa ou consultoria - overhead","Seguro e Garantia")</f>
        <v>Seguro e Garantia</v>
      </c>
      <c r="K15" s="284"/>
      <c r="L15" s="284"/>
      <c r="M15" s="284"/>
      <c r="N15" s="284"/>
      <c r="O15" s="284"/>
      <c r="P15" s="284"/>
      <c r="Q15" s="284"/>
      <c r="R15" s="112" t="str">
        <f>IF($J10=$A$66,"K2","SG")</f>
        <v>SG</v>
      </c>
      <c r="S15" s="113">
        <v>8.0000000000000002E-3</v>
      </c>
    </row>
    <row r="16" spans="1:26" ht="17.100000000000001" customHeight="1" x14ac:dyDescent="0.25">
      <c r="A16" s="53">
        <v>2</v>
      </c>
      <c r="B16" s="56" t="s">
        <v>8108</v>
      </c>
      <c r="C16" s="53" t="str">
        <f t="shared" si="0"/>
        <v>2-R</v>
      </c>
      <c r="E16" s="57">
        <v>0.01</v>
      </c>
      <c r="F16" s="57">
        <v>1.3899999999999999E-2</v>
      </c>
      <c r="G16" s="57">
        <v>1.7399999999999999E-2</v>
      </c>
      <c r="I16" s="55" t="s">
        <v>8116</v>
      </c>
      <c r="J16" s="284" t="str">
        <f>IF($J$10=$A$66,"","Risco")</f>
        <v>Risco</v>
      </c>
      <c r="K16" s="284"/>
      <c r="L16" s="284"/>
      <c r="M16" s="284"/>
      <c r="N16" s="284"/>
      <c r="O16" s="284"/>
      <c r="P16" s="284"/>
      <c r="Q16" s="284"/>
      <c r="R16" s="112" t="str">
        <f>IF($J10=$A$66,"","R")</f>
        <v>R</v>
      </c>
      <c r="S16" s="113">
        <v>9.7000000000000003E-3</v>
      </c>
    </row>
    <row r="17" spans="1:26" ht="17.100000000000001" customHeight="1" x14ac:dyDescent="0.25">
      <c r="A17" s="53">
        <f>A16</f>
        <v>2</v>
      </c>
      <c r="B17" s="56" t="s">
        <v>8109</v>
      </c>
      <c r="C17" s="53" t="str">
        <f t="shared" si="0"/>
        <v>2-DF</v>
      </c>
      <c r="E17" s="57">
        <v>9.3999999999999986E-3</v>
      </c>
      <c r="F17" s="57">
        <v>9.8999999999999991E-3</v>
      </c>
      <c r="G17" s="57">
        <v>1.1699999999999999E-2</v>
      </c>
      <c r="I17" s="55" t="s">
        <v>8116</v>
      </c>
      <c r="J17" s="284" t="str">
        <f>IF($J$10=$A$66,"","Despesas Financeiras")</f>
        <v>Despesas Financeiras</v>
      </c>
      <c r="K17" s="284"/>
      <c r="L17" s="284"/>
      <c r="M17" s="284"/>
      <c r="N17" s="284"/>
      <c r="O17" s="284"/>
      <c r="P17" s="284"/>
      <c r="Q17" s="284"/>
      <c r="R17" s="112" t="str">
        <f>IF($J10=$A$66,"","DF")</f>
        <v>DF</v>
      </c>
      <c r="S17" s="113">
        <v>5.8999999999999999E-3</v>
      </c>
    </row>
    <row r="18" spans="1:26" ht="17.100000000000001" customHeight="1" x14ac:dyDescent="0.25">
      <c r="A18" s="53">
        <f>A17</f>
        <v>2</v>
      </c>
      <c r="B18" s="56" t="s">
        <v>893</v>
      </c>
      <c r="C18" s="53" t="str">
        <f t="shared" si="0"/>
        <v>2-L</v>
      </c>
      <c r="E18" s="57">
        <v>6.7400000000000002E-2</v>
      </c>
      <c r="F18" s="57">
        <v>8.0399999999999985E-2</v>
      </c>
      <c r="G18" s="57">
        <v>9.4E-2</v>
      </c>
      <c r="I18" s="55" t="s">
        <v>8116</v>
      </c>
      <c r="J18" s="284" t="str">
        <f>IF($J$10=$A$66,"Margem bruta da empresa de consultoria","Lucro")</f>
        <v>Lucro</v>
      </c>
      <c r="K18" s="284"/>
      <c r="L18" s="284"/>
      <c r="M18" s="284"/>
      <c r="N18" s="284"/>
      <c r="O18" s="284"/>
      <c r="P18" s="284"/>
      <c r="Q18" s="284"/>
      <c r="R18" s="112" t="str">
        <f>IF($J10=$A$66,"K3","L")</f>
        <v>L</v>
      </c>
      <c r="S18" s="113">
        <v>6.8000000000000005E-2</v>
      </c>
    </row>
    <row r="19" spans="1:26" ht="17.100000000000001" customHeight="1" x14ac:dyDescent="0.25">
      <c r="A19" s="53">
        <f>A18</f>
        <v>2</v>
      </c>
      <c r="B19" s="58" t="s">
        <v>8111</v>
      </c>
      <c r="C19" s="53" t="str">
        <f t="shared" si="0"/>
        <v>2-BDI PAD</v>
      </c>
      <c r="E19" s="57">
        <v>0.20760000000000001</v>
      </c>
      <c r="F19" s="57">
        <f>(1.7+0.8+0.8)*1.2+(1.7*0.5)</f>
        <v>4.8099999999999996</v>
      </c>
      <c r="G19" s="57">
        <v>0.26440000000000002</v>
      </c>
      <c r="I19" s="55" t="s">
        <v>8116</v>
      </c>
      <c r="J19" s="284" t="s">
        <v>8129</v>
      </c>
      <c r="K19" s="284"/>
      <c r="L19" s="284"/>
      <c r="M19" s="284"/>
      <c r="N19" s="284"/>
      <c r="O19" s="284"/>
      <c r="P19" s="284"/>
      <c r="Q19" s="284"/>
      <c r="R19" s="112" t="s">
        <v>8130</v>
      </c>
      <c r="S19" s="113">
        <v>3.6499999999999998E-2</v>
      </c>
      <c r="U19" s="282" t="s">
        <v>8122</v>
      </c>
      <c r="V19" s="282"/>
      <c r="W19" s="282"/>
      <c r="X19" s="283" t="s">
        <v>8123</v>
      </c>
      <c r="Y19" s="283" t="s">
        <v>8124</v>
      </c>
      <c r="Z19" s="283" t="s">
        <v>8125</v>
      </c>
    </row>
    <row r="20" spans="1:26" ht="17.100000000000001" customHeight="1" x14ac:dyDescent="0.25">
      <c r="A20" s="53" t="s">
        <v>8126</v>
      </c>
      <c r="B20" s="56" t="s">
        <v>8106</v>
      </c>
      <c r="C20" s="53" t="str">
        <f t="shared" si="0"/>
        <v>Construção e Manutenção de Estações e Redes de Distribuição de Energia Elétrica-AC</v>
      </c>
      <c r="E20" s="57">
        <v>5.2900000000000003E-2</v>
      </c>
      <c r="F20" s="57">
        <v>5.9200000000000003E-2</v>
      </c>
      <c r="G20" s="57">
        <v>7.9299999999999995E-2</v>
      </c>
      <c r="I20" s="55" t="s">
        <v>8116</v>
      </c>
      <c r="J20" s="284" t="s">
        <v>8131</v>
      </c>
      <c r="K20" s="284"/>
      <c r="L20" s="284"/>
      <c r="M20" s="284"/>
      <c r="N20" s="284"/>
      <c r="O20" s="284"/>
      <c r="P20" s="284"/>
      <c r="Q20" s="284"/>
      <c r="R20" s="112" t="s">
        <v>8132</v>
      </c>
      <c r="S20" s="114">
        <v>0.02</v>
      </c>
      <c r="U20" s="282"/>
      <c r="V20" s="282"/>
      <c r="W20" s="282"/>
      <c r="X20" s="283"/>
      <c r="Y20" s="283"/>
      <c r="Z20" s="283"/>
    </row>
    <row r="21" spans="1:26" ht="17.100000000000001" customHeight="1" x14ac:dyDescent="0.25">
      <c r="A21" s="53" t="str">
        <f>A20</f>
        <v>Construção e Manutenção de Estações e Redes de Distribuição de Energia Elétrica</v>
      </c>
      <c r="B21" s="56" t="s">
        <v>8107</v>
      </c>
      <c r="C21" s="53" t="str">
        <f t="shared" si="0"/>
        <v>Construção e Manutenção de Estações e Redes de Distribuição de Energia Elétrica-SG</v>
      </c>
      <c r="E21" s="57">
        <v>2.5000000000000001E-3</v>
      </c>
      <c r="F21" s="57">
        <v>5.1000000000000004E-3</v>
      </c>
      <c r="G21" s="57">
        <v>5.6000000000000008E-3</v>
      </c>
      <c r="I21" s="55" t="s">
        <v>8116</v>
      </c>
      <c r="J21" s="284" t="s">
        <v>8133</v>
      </c>
      <c r="K21" s="284"/>
      <c r="L21" s="284"/>
      <c r="M21" s="284"/>
      <c r="N21" s="284"/>
      <c r="O21" s="284"/>
      <c r="P21" s="284"/>
      <c r="Q21" s="284"/>
      <c r="R21" s="112" t="s">
        <v>8134</v>
      </c>
      <c r="S21" s="114">
        <v>4.4999999999999998E-2</v>
      </c>
      <c r="U21" s="285" t="s">
        <v>8127</v>
      </c>
      <c r="V21" s="285"/>
      <c r="W21" s="285"/>
      <c r="X21" s="133">
        <f>VLOOKUP(CONCATENATE(J10,"-",R14),$C$2:$G$56,3,FALSE)</f>
        <v>0.03</v>
      </c>
      <c r="Y21" s="133">
        <f>VLOOKUP(CONCATENATE(J10,"-",R14),$C$2:$G$56,4,FALSE)</f>
        <v>0.04</v>
      </c>
      <c r="Z21" s="133">
        <f>VLOOKUP(CONCATENATE(J10,"-",R14),$C$2:$G$56,5,FALSE)</f>
        <v>5.5E-2</v>
      </c>
    </row>
    <row r="22" spans="1:26" ht="17.100000000000001" customHeight="1" x14ac:dyDescent="0.25">
      <c r="A22" s="53" t="str">
        <f>A21</f>
        <v>Construção e Manutenção de Estações e Redes de Distribuição de Energia Elétrica</v>
      </c>
      <c r="B22" s="56" t="s">
        <v>8108</v>
      </c>
      <c r="C22" s="53" t="str">
        <f t="shared" si="0"/>
        <v>Construção e Manutenção de Estações e Redes de Distribuição de Energia Elétrica-R</v>
      </c>
      <c r="E22" s="57">
        <v>0.01</v>
      </c>
      <c r="F22" s="57">
        <v>1.4800000000000001E-2</v>
      </c>
      <c r="G22" s="57">
        <v>1.9699999999999999E-2</v>
      </c>
      <c r="I22" s="55" t="s">
        <v>8116</v>
      </c>
      <c r="J22" s="289" t="s">
        <v>8135</v>
      </c>
      <c r="K22" s="289"/>
      <c r="L22" s="289"/>
      <c r="M22" s="289"/>
      <c r="N22" s="289"/>
      <c r="O22" s="289"/>
      <c r="P22" s="289"/>
      <c r="Q22" s="289"/>
      <c r="R22" s="164" t="s">
        <v>8111</v>
      </c>
      <c r="S22" s="115">
        <f>IF($J10=$A$65,0,ROUND((((1+S14+S15+S16)*(1+S17)*(1+S18)/(1-(S19+S20)))-1),4))</f>
        <v>0.2034</v>
      </c>
      <c r="U22" s="285" t="s">
        <v>8127</v>
      </c>
      <c r="V22" s="285"/>
      <c r="W22" s="285"/>
      <c r="X22" s="133">
        <f>VLOOKUP(CONCATENATE(J10,"-",R15),$C$2:$G$56,3,FALSE)</f>
        <v>8.0000000000000002E-3</v>
      </c>
      <c r="Y22" s="133">
        <f>VLOOKUP(CONCATENATE(J10,"-",R15),$C$2:$G$56,4,FALSE)</f>
        <v>8.0000000000000002E-3</v>
      </c>
      <c r="Z22" s="133">
        <f>VLOOKUP(CONCATENATE(J10,"-",R15),$C$2:$G$56,5,FALSE)</f>
        <v>0.01</v>
      </c>
    </row>
    <row r="23" spans="1:26" ht="17.100000000000001" customHeight="1" x14ac:dyDescent="0.25">
      <c r="A23" s="53" t="str">
        <f>A22</f>
        <v>Construção e Manutenção de Estações e Redes de Distribuição de Energia Elétrica</v>
      </c>
      <c r="B23" s="56" t="s">
        <v>8109</v>
      </c>
      <c r="C23" s="53" t="str">
        <f t="shared" si="0"/>
        <v>Construção e Manutenção de Estações e Redes de Distribuição de Energia Elétrica-DF</v>
      </c>
      <c r="E23" s="57">
        <v>1.01E-2</v>
      </c>
      <c r="F23" s="57">
        <v>1.0700000000000001E-2</v>
      </c>
      <c r="G23" s="57">
        <v>1.11E-2</v>
      </c>
      <c r="I23" s="55" t="s">
        <v>8116</v>
      </c>
      <c r="J23" s="291" t="s">
        <v>8136</v>
      </c>
      <c r="K23" s="291"/>
      <c r="L23" s="291"/>
      <c r="M23" s="291"/>
      <c r="N23" s="291"/>
      <c r="O23" s="291"/>
      <c r="P23" s="291"/>
      <c r="Q23" s="291"/>
      <c r="R23" s="171" t="s">
        <v>8137</v>
      </c>
      <c r="S23" s="172">
        <f>IF($J10=$A$65,0,ROUND((((1+S14+S15+S16)*(1+S17)*(1+S18)/(1-(S19+S20+S21)))-1),4))</f>
        <v>0.26369999999999999</v>
      </c>
      <c r="U23" s="285" t="s">
        <v>8127</v>
      </c>
      <c r="V23" s="285"/>
      <c r="W23" s="285"/>
      <c r="X23" s="133">
        <f>VLOOKUP(CONCATENATE(J10,"-",R16),$C$2:$G$56,3,FALSE)</f>
        <v>9.7000000000000003E-3</v>
      </c>
      <c r="Y23" s="133">
        <f>VLOOKUP(CONCATENATE(J10,"-",R16),$C$2:$G$56,4,FALSE)</f>
        <v>1.2699999999999999E-2</v>
      </c>
      <c r="Z23" s="133">
        <f>VLOOKUP(CONCATENATE(J10,"-",R16),$C$2:$G$56,5,FALSE)</f>
        <v>1.2699999999999999E-2</v>
      </c>
    </row>
    <row r="24" spans="1:26" ht="15" customHeight="1" x14ac:dyDescent="0.25">
      <c r="A24" s="53" t="str">
        <f>A23</f>
        <v>Construção e Manutenção de Estações e Redes de Distribuição de Energia Elétrica</v>
      </c>
      <c r="B24" s="56" t="s">
        <v>893</v>
      </c>
      <c r="C24" s="53" t="str">
        <f t="shared" si="0"/>
        <v>Construção e Manutenção de Estações e Redes de Distribuição de Energia Elétrica-L</v>
      </c>
      <c r="E24" s="57">
        <v>0.08</v>
      </c>
      <c r="F24" s="57">
        <v>8.3100000000000007E-2</v>
      </c>
      <c r="G24" s="57">
        <v>9.5100000000000004E-2</v>
      </c>
      <c r="I24" s="55" t="s">
        <v>8116</v>
      </c>
      <c r="J24" s="111"/>
      <c r="K24" s="111"/>
      <c r="L24" s="111"/>
      <c r="M24" s="111"/>
      <c r="N24" s="111"/>
      <c r="O24" s="111"/>
      <c r="P24" s="111"/>
      <c r="Q24" s="111"/>
      <c r="R24" s="111"/>
      <c r="S24" s="111"/>
      <c r="U24" s="285" t="s">
        <v>8127</v>
      </c>
      <c r="V24" s="285"/>
      <c r="W24" s="285"/>
      <c r="X24" s="133">
        <f>VLOOKUP(CONCATENATE(J10,"-",R17),$C$2:$G$56,3,FALSE)</f>
        <v>5.8999999999999999E-3</v>
      </c>
      <c r="Y24" s="133">
        <f>VLOOKUP(CONCATENATE(J10,"-",R17),$C$2:$G$56,4,FALSE)</f>
        <v>1.23E-2</v>
      </c>
      <c r="Z24" s="133">
        <f>VLOOKUP(CONCATENATE(J10,"-",R17),$C$2:$G$56,5,FALSE)</f>
        <v>1.3899999999999999E-2</v>
      </c>
    </row>
    <row r="25" spans="1:26" ht="15" customHeight="1" x14ac:dyDescent="0.25">
      <c r="A25" s="53" t="str">
        <f>A24</f>
        <v>Construção e Manutenção de Estações e Redes de Distribuição de Energia Elétrica</v>
      </c>
      <c r="B25" s="58" t="s">
        <v>8111</v>
      </c>
      <c r="C25" s="53" t="str">
        <f t="shared" si="0"/>
        <v>Construção e Manutenção de Estações e Redes de Distribuição de Energia Elétrica-BDI PAD</v>
      </c>
      <c r="E25" s="57">
        <v>0.24</v>
      </c>
      <c r="F25" s="57">
        <v>0.25840000000000002</v>
      </c>
      <c r="G25" s="57">
        <v>0.27860000000000001</v>
      </c>
      <c r="I25" s="55" t="s">
        <v>8116</v>
      </c>
      <c r="J25" s="116" t="str">
        <f>IF(U29&lt;&gt;"ok","X","")</f>
        <v/>
      </c>
      <c r="K25" s="292" t="str">
        <f>IF(U29&lt;&gt;"ok","Anexo: Relatório Técnico Circunstanciado justificando a adoção do percentual de cada parcela do BDI.","")</f>
        <v/>
      </c>
      <c r="L25" s="292"/>
      <c r="M25" s="292"/>
      <c r="N25" s="292"/>
      <c r="O25" s="292"/>
      <c r="P25" s="292"/>
      <c r="Q25" s="292"/>
      <c r="R25" s="292"/>
      <c r="S25" s="292"/>
      <c r="U25" s="285" t="s">
        <v>8127</v>
      </c>
      <c r="V25" s="285"/>
      <c r="W25" s="285"/>
      <c r="X25" s="133">
        <f>VLOOKUP(CONCATENATE(J10,"-",R18),$C$2:$G$56,3,FALSE)</f>
        <v>6.1600000000000002E-2</v>
      </c>
      <c r="Y25" s="133">
        <f>VLOOKUP(CONCATENATE(J10,"-",R18),$C$2:$G$56,4,FALSE)</f>
        <v>7.400000000000001E-2</v>
      </c>
      <c r="Z25" s="133">
        <f>VLOOKUP(CONCATENATE(J10,"-",R18),$C$2:$G$56,5,FALSE)</f>
        <v>8.9600000000000013E-2</v>
      </c>
    </row>
    <row r="26" spans="1:26" ht="15" customHeight="1" x14ac:dyDescent="0.25">
      <c r="A26" s="53" t="s">
        <v>8128</v>
      </c>
      <c r="B26" s="56" t="s">
        <v>8106</v>
      </c>
      <c r="C26" s="53" t="str">
        <f t="shared" si="0"/>
        <v>Obras Portuárias, Marítimas e Fluviais-AC</v>
      </c>
      <c r="E26" s="57">
        <v>0.04</v>
      </c>
      <c r="F26" s="57">
        <v>5.5199999999999999E-2</v>
      </c>
      <c r="G26" s="57">
        <v>7.85E-2</v>
      </c>
      <c r="I26" s="55" t="s">
        <v>8116</v>
      </c>
      <c r="J26" s="111"/>
      <c r="K26" s="111"/>
      <c r="L26" s="111"/>
      <c r="M26" s="111"/>
      <c r="N26" s="111"/>
      <c r="O26" s="111"/>
      <c r="P26" s="111"/>
      <c r="Q26" s="111"/>
      <c r="R26" s="111"/>
      <c r="S26" s="111"/>
      <c r="U26" s="285" t="s">
        <v>8127</v>
      </c>
      <c r="V26" s="285"/>
      <c r="W26" s="285"/>
      <c r="X26" s="133">
        <v>3.6499999999999998E-2</v>
      </c>
      <c r="Y26" s="133">
        <v>3.6499999999999998E-2</v>
      </c>
      <c r="Z26" s="133">
        <v>3.6499999999999998E-2</v>
      </c>
    </row>
    <row r="27" spans="1:26" ht="15" customHeight="1" x14ac:dyDescent="0.25">
      <c r="A27" s="53" t="str">
        <f>A26</f>
        <v>Obras Portuárias, Marítimas e Fluviais</v>
      </c>
      <c r="B27" s="56" t="s">
        <v>8107</v>
      </c>
      <c r="C27" s="53" t="str">
        <f t="shared" si="0"/>
        <v>Obras Portuárias, Marítimas e Fluviais-SG</v>
      </c>
      <c r="E27" s="57">
        <v>8.1000000000000013E-3</v>
      </c>
      <c r="F27" s="57">
        <v>1.2199999999999999E-2</v>
      </c>
      <c r="G27" s="57">
        <v>1.9900000000000001E-2</v>
      </c>
      <c r="I27" s="55" t="s">
        <v>8116</v>
      </c>
      <c r="J27" s="293" t="s">
        <v>8139</v>
      </c>
      <c r="K27" s="293"/>
      <c r="L27" s="293"/>
      <c r="M27" s="293"/>
      <c r="N27" s="293"/>
      <c r="O27" s="293"/>
      <c r="P27" s="293"/>
      <c r="Q27" s="293"/>
      <c r="R27" s="293"/>
      <c r="S27" s="293"/>
      <c r="U27" s="285" t="s">
        <v>8127</v>
      </c>
      <c r="V27" s="285"/>
      <c r="W27" s="285"/>
      <c r="X27" s="133">
        <v>0</v>
      </c>
      <c r="Y27" s="133">
        <v>2.5000000000000001E-2</v>
      </c>
      <c r="Z27" s="133">
        <v>0.05</v>
      </c>
    </row>
    <row r="28" spans="1:26" ht="15" customHeight="1" x14ac:dyDescent="0.25">
      <c r="A28" s="53" t="str">
        <f>A27</f>
        <v>Obras Portuárias, Marítimas e Fluviais</v>
      </c>
      <c r="B28" s="56" t="s">
        <v>8108</v>
      </c>
      <c r="C28" s="53" t="str">
        <f t="shared" si="0"/>
        <v>Obras Portuárias, Marítimas e Fluviais-R</v>
      </c>
      <c r="E28" s="57">
        <v>1.46E-2</v>
      </c>
      <c r="F28" s="57">
        <v>2.3199999999999998E-2</v>
      </c>
      <c r="G28" s="57">
        <v>3.1600000000000003E-2</v>
      </c>
      <c r="I28" s="55" t="s">
        <v>8116</v>
      </c>
      <c r="J28" s="117"/>
      <c r="K28" s="117"/>
      <c r="L28" s="117"/>
      <c r="M28" s="294" t="s">
        <v>8140</v>
      </c>
      <c r="N28" s="295" t="str">
        <f>IF($J10=$A$66,"(1+K1+K2)*(1+K3)","(1+AC + S + R + G)*(1 + DF)*(1+L)")</f>
        <v>(1+AC + S + R + G)*(1 + DF)*(1+L)</v>
      </c>
      <c r="O28" s="295"/>
      <c r="P28" s="295"/>
      <c r="Q28" s="296" t="s">
        <v>8141</v>
      </c>
      <c r="R28" s="117"/>
      <c r="S28" s="117"/>
      <c r="U28" s="285" t="s">
        <v>8127</v>
      </c>
      <c r="V28" s="285"/>
      <c r="W28" s="285"/>
      <c r="X28" s="134">
        <v>0</v>
      </c>
      <c r="Y28" s="134">
        <v>4.4999999999999998E-2</v>
      </c>
      <c r="Z28" s="134">
        <v>4.4999999999999998E-2</v>
      </c>
    </row>
    <row r="29" spans="1:26" ht="15" customHeight="1" x14ac:dyDescent="0.25">
      <c r="A29" s="53" t="str">
        <f>A28</f>
        <v>Obras Portuárias, Marítimas e Fluviais</v>
      </c>
      <c r="B29" s="56" t="s">
        <v>8109</v>
      </c>
      <c r="C29" s="53" t="str">
        <f t="shared" si="0"/>
        <v>Obras Portuárias, Marítimas e Fluviais-DF</v>
      </c>
      <c r="E29" s="57">
        <v>9.3999999999999986E-3</v>
      </c>
      <c r="F29" s="57">
        <v>1.0200000000000001E-2</v>
      </c>
      <c r="G29" s="57">
        <v>1.3300000000000001E-2</v>
      </c>
      <c r="I29" s="55" t="s">
        <v>8116</v>
      </c>
      <c r="J29" s="117"/>
      <c r="K29" s="117"/>
      <c r="L29" s="117"/>
      <c r="M29" s="294"/>
      <c r="N29" s="297" t="s">
        <v>8142</v>
      </c>
      <c r="O29" s="297"/>
      <c r="P29" s="297"/>
      <c r="Q29" s="296"/>
      <c r="R29" s="117"/>
      <c r="S29" s="117"/>
      <c r="U29" s="290" t="str">
        <f>IF(OR($J$10=$A$66,$J$10=$A$65,AND(S22&gt;=X29,S22&lt;=Z29)),"OK","FORA DO INTERVALO")</f>
        <v>OK</v>
      </c>
      <c r="V29" s="290"/>
      <c r="W29" s="290"/>
      <c r="X29" s="133">
        <f>IF($J10=$A$65,0,VLOOKUP(CONCATENATE($J10,"-",$R22),$C$2:$G$56,3,FALSE))</f>
        <v>0.2034</v>
      </c>
      <c r="Y29" s="133">
        <f>IF($J10=$A$65,0,VLOOKUP(CONCATENATE($J10,"-",$R22),$C$2:$G$56,4,FALSE))</f>
        <v>0.22120000000000001</v>
      </c>
      <c r="Z29" s="133">
        <f>IF($J10=$A$65,0,VLOOKUP(CONCATENATE($J10,"-",$R22),$C$2:$G$56,5,FALSE))</f>
        <v>0.25</v>
      </c>
    </row>
    <row r="30" spans="1:26" ht="15" customHeight="1" x14ac:dyDescent="0.25">
      <c r="A30" s="53" t="str">
        <f>A29</f>
        <v>Obras Portuárias, Marítimas e Fluviais</v>
      </c>
      <c r="B30" s="56" t="s">
        <v>893</v>
      </c>
      <c r="C30" s="53" t="str">
        <f t="shared" si="0"/>
        <v>Obras Portuárias, Marítimas e Fluviais-L</v>
      </c>
      <c r="E30" s="57">
        <v>7.1399999999999991E-2</v>
      </c>
      <c r="F30" s="57">
        <v>8.4000000000000005E-2</v>
      </c>
      <c r="G30" s="57">
        <v>0.1043</v>
      </c>
      <c r="I30" s="55" t="s">
        <v>8116</v>
      </c>
      <c r="J30" s="118"/>
      <c r="K30" s="118"/>
      <c r="L30" s="118"/>
      <c r="M30" s="118"/>
      <c r="N30" s="118"/>
      <c r="O30" s="118"/>
      <c r="P30" s="118"/>
      <c r="Q30" s="118"/>
      <c r="R30" s="118"/>
      <c r="S30" s="118"/>
    </row>
    <row r="31" spans="1:26" ht="42.75" customHeight="1" x14ac:dyDescent="0.25">
      <c r="A31" s="53" t="str">
        <f>A30</f>
        <v>Obras Portuárias, Marítimas e Fluviais</v>
      </c>
      <c r="B31" s="58" t="s">
        <v>8111</v>
      </c>
      <c r="C31" s="53" t="str">
        <f t="shared" si="0"/>
        <v>Obras Portuárias, Marítimas e Fluviais-BDI PAD</v>
      </c>
      <c r="E31" s="57">
        <v>0.22800000000000001</v>
      </c>
      <c r="F31" s="57">
        <f>3.23*22.38</f>
        <v>72.287399999999991</v>
      </c>
      <c r="G31" s="57">
        <v>0.3095</v>
      </c>
      <c r="I31" s="55" t="s">
        <v>8116</v>
      </c>
      <c r="J31" s="286" t="str">
        <f>CONCATENATE("Declaro para os devidos fins que, conforme legislação tributária municipal, a base de cálculo deste tipo de obra corresponde à ",$R$6*100,"%, com a respectiva alíquota de ",$R$7*100,"%.")</f>
        <v>Declaro para os devidos fins que, conforme legislação tributária municipal, a base de cálculo deste tipo de obra corresponde à 100%, com a respectiva alíquota de 3%.</v>
      </c>
      <c r="K31" s="287"/>
      <c r="L31" s="287"/>
      <c r="M31" s="287"/>
      <c r="N31" s="287"/>
      <c r="O31" s="287"/>
      <c r="P31" s="287"/>
      <c r="Q31" s="287"/>
      <c r="R31" s="287"/>
      <c r="S31" s="288"/>
    </row>
    <row r="32" spans="1:26" ht="27" customHeight="1" x14ac:dyDescent="0.25">
      <c r="A32" s="53" t="s">
        <v>8138</v>
      </c>
      <c r="B32" s="56" t="s">
        <v>8106</v>
      </c>
      <c r="C32" s="53" t="str">
        <f t="shared" si="0"/>
        <v>Fornecimento de Materiais e Equipamentos (aquisição indireta - em conjunto com licitação de obras)-AC</v>
      </c>
      <c r="E32" s="57">
        <v>1.4999999999999999E-2</v>
      </c>
      <c r="F32" s="57">
        <v>18</v>
      </c>
      <c r="G32" s="57">
        <v>4.4900000000000002E-2</v>
      </c>
      <c r="I32" s="55" t="s">
        <v>8116</v>
      </c>
      <c r="J32" s="111"/>
      <c r="K32" s="111"/>
      <c r="L32" s="111"/>
      <c r="M32" s="111" t="s">
        <v>25988</v>
      </c>
      <c r="N32" s="111"/>
      <c r="O32" s="111"/>
      <c r="P32" s="111"/>
      <c r="Q32" s="111"/>
      <c r="R32" s="111"/>
      <c r="S32" s="111"/>
    </row>
    <row r="33" spans="1:19" ht="48" customHeight="1" x14ac:dyDescent="0.25">
      <c r="A33" s="53" t="str">
        <f>A32</f>
        <v>Fornecimento de Materiais e Equipamentos (aquisição indireta - em conjunto com licitação de obras)</v>
      </c>
      <c r="B33" s="56" t="s">
        <v>8107</v>
      </c>
      <c r="C33" s="53" t="str">
        <f t="shared" si="0"/>
        <v>Fornecimento de Materiais e Equipamentos (aquisição indireta - em conjunto com licitação de obras)-SG</v>
      </c>
      <c r="E33" s="57">
        <v>3.0000000000000001E-3</v>
      </c>
      <c r="F33" s="57">
        <v>4.7999999999999996E-3</v>
      </c>
      <c r="G33" s="57">
        <v>8.199999999999999E-3</v>
      </c>
      <c r="I33" s="55" t="s">
        <v>8116</v>
      </c>
      <c r="J33" s="286" t="str">
        <f>CONCATENATE("Declaro para os devidos fins que o regime de Contribuição Previdenciária sobre a Receita Bruta adotado para elaboração do orçamento foi ",IF(DESONERACAO="DESONERADO","COM","SEM")," Desoneração, e que esta é a alternativa mais adequada para a Administração Pública.")</f>
        <v>Declaro para os devidos fins que o regime de Contribuição Previdenciária sobre a Receita Bruta adotado para elaboração do orçamento foi SEM Desoneração, e que esta é a alternativa mais adequada para a Administração Pública.</v>
      </c>
      <c r="K33" s="287"/>
      <c r="L33" s="287"/>
      <c r="M33" s="287"/>
      <c r="N33" s="287"/>
      <c r="O33" s="287"/>
      <c r="P33" s="287"/>
      <c r="Q33" s="287"/>
      <c r="R33" s="287"/>
      <c r="S33" s="288"/>
    </row>
    <row r="34" spans="1:19" x14ac:dyDescent="0.25">
      <c r="A34" s="53" t="str">
        <f>A33</f>
        <v>Fornecimento de Materiais e Equipamentos (aquisição indireta - em conjunto com licitação de obras)</v>
      </c>
      <c r="B34" s="56" t="s">
        <v>8108</v>
      </c>
      <c r="C34" s="53" t="str">
        <f t="shared" si="0"/>
        <v>Fornecimento de Materiais e Equipamentos (aquisição indireta - em conjunto com licitação de obras)-R</v>
      </c>
      <c r="E34" s="57">
        <v>5.6000000000000008E-3</v>
      </c>
      <c r="F34" s="57">
        <v>301.18</v>
      </c>
      <c r="G34" s="57">
        <v>8.8999999999999999E-3</v>
      </c>
      <c r="I34" s="55" t="s">
        <v>8116</v>
      </c>
      <c r="J34" s="111"/>
      <c r="K34" s="111"/>
      <c r="L34" s="111"/>
      <c r="M34" s="111" t="s">
        <v>25989</v>
      </c>
      <c r="N34" s="111"/>
      <c r="O34" s="111"/>
      <c r="P34" s="111"/>
      <c r="Q34" s="111"/>
      <c r="R34" s="111"/>
      <c r="S34" s="111"/>
    </row>
    <row r="35" spans="1:19" x14ac:dyDescent="0.25">
      <c r="A35" s="53" t="str">
        <f>A34</f>
        <v>Fornecimento de Materiais e Equipamentos (aquisição indireta - em conjunto com licitação de obras)</v>
      </c>
      <c r="B35" s="56" t="s">
        <v>8109</v>
      </c>
      <c r="C35" s="53" t="str">
        <f t="shared" si="0"/>
        <v>Fornecimento de Materiais e Equipamentos (aquisição indireta - em conjunto com licitação de obras)-DF</v>
      </c>
      <c r="E35" s="57">
        <v>8.5000000000000006E-3</v>
      </c>
      <c r="F35" s="57">
        <v>8.5000000000000006E-3</v>
      </c>
      <c r="G35" s="57">
        <v>1.11E-2</v>
      </c>
      <c r="I35" s="55" t="s">
        <v>8116</v>
      </c>
      <c r="J35" s="111" t="s">
        <v>8144</v>
      </c>
      <c r="K35" s="111"/>
      <c r="L35" s="111"/>
      <c r="M35" s="111"/>
      <c r="N35" s="111"/>
      <c r="O35" s="111"/>
      <c r="P35" s="111"/>
      <c r="Q35" s="111"/>
      <c r="R35" s="111"/>
      <c r="S35" s="111"/>
    </row>
    <row r="36" spans="1:19" x14ac:dyDescent="0.25">
      <c r="A36" s="53">
        <v>6</v>
      </c>
      <c r="B36" s="56" t="s">
        <v>893</v>
      </c>
      <c r="C36" s="53" t="str">
        <f t="shared" si="0"/>
        <v>6-L</v>
      </c>
      <c r="E36" s="57">
        <v>3.5000000000000003E-2</v>
      </c>
      <c r="F36" s="57">
        <v>5.1100000000000007E-2</v>
      </c>
      <c r="G36" s="57">
        <v>6.2199999999999998E-2</v>
      </c>
      <c r="I36" s="55" t="s">
        <v>8116</v>
      </c>
      <c r="J36" s="300"/>
      <c r="K36" s="301"/>
      <c r="L36" s="301"/>
      <c r="M36" s="301"/>
      <c r="N36" s="301"/>
      <c r="O36" s="301"/>
      <c r="P36" s="301"/>
      <c r="Q36" s="301"/>
      <c r="R36" s="301"/>
      <c r="S36" s="302"/>
    </row>
    <row r="37" spans="1:19" ht="28.5" customHeight="1" x14ac:dyDescent="0.25">
      <c r="A37" s="53" t="s">
        <v>15488</v>
      </c>
      <c r="B37" s="58" t="s">
        <v>8111</v>
      </c>
      <c r="C37" s="53" t="str">
        <f t="shared" si="0"/>
        <v>6.1-BDI PAD</v>
      </c>
      <c r="E37" s="57">
        <v>0.111</v>
      </c>
      <c r="F37" s="57">
        <v>0.14019999999999999</v>
      </c>
      <c r="G37" s="57">
        <v>0.16800000000000001</v>
      </c>
      <c r="I37" s="55" t="s">
        <v>8116</v>
      </c>
      <c r="J37" s="119"/>
      <c r="K37" s="120"/>
      <c r="L37" s="120"/>
      <c r="M37" s="120"/>
      <c r="N37" s="120"/>
      <c r="O37" s="120"/>
      <c r="P37" s="120"/>
      <c r="Q37" s="120"/>
      <c r="R37" s="120"/>
      <c r="S37" s="121"/>
    </row>
    <row r="38" spans="1:19" ht="50.1" customHeight="1" x14ac:dyDescent="0.25">
      <c r="A38" s="53" t="s">
        <v>15489</v>
      </c>
      <c r="B38" s="58" t="s">
        <v>8106</v>
      </c>
      <c r="C38" s="53" t="str">
        <f t="shared" si="0"/>
        <v>6.2-AC</v>
      </c>
      <c r="E38" s="57" t="s">
        <v>8127</v>
      </c>
      <c r="F38" s="57" t="s">
        <v>8127</v>
      </c>
      <c r="G38" s="57" t="s">
        <v>8127</v>
      </c>
      <c r="I38" s="55" t="s">
        <v>8116</v>
      </c>
      <c r="J38" s="303" t="str">
        <f>'Dados da Obra'!C7</f>
        <v>Piên / PR</v>
      </c>
      <c r="K38" s="303"/>
      <c r="L38" s="303"/>
      <c r="M38" s="303"/>
      <c r="N38" s="111"/>
      <c r="O38" s="111"/>
      <c r="P38" s="304">
        <f>'Dados da Obra'!C11:C11</f>
        <v>45070</v>
      </c>
      <c r="Q38" s="304"/>
      <c r="R38" s="304"/>
      <c r="S38" s="304"/>
    </row>
    <row r="39" spans="1:19" x14ac:dyDescent="0.25">
      <c r="A39" s="53" t="s">
        <v>15490</v>
      </c>
      <c r="B39" s="58" t="s">
        <v>8107</v>
      </c>
      <c r="C39" s="53" t="str">
        <f t="shared" si="0"/>
        <v>6.3-SG</v>
      </c>
      <c r="E39" s="57" t="s">
        <v>8127</v>
      </c>
      <c r="F39" s="57" t="s">
        <v>8127</v>
      </c>
      <c r="G39" s="57" t="s">
        <v>8127</v>
      </c>
      <c r="I39" s="55" t="s">
        <v>8116</v>
      </c>
      <c r="J39" s="305" t="s">
        <v>8148</v>
      </c>
      <c r="K39" s="305"/>
      <c r="L39" s="305"/>
      <c r="M39" s="305"/>
      <c r="N39" s="111"/>
      <c r="O39" s="122"/>
      <c r="P39" s="123" t="s">
        <v>8149</v>
      </c>
      <c r="Q39" s="124"/>
      <c r="R39" s="124"/>
      <c r="S39" s="124"/>
    </row>
    <row r="40" spans="1:19" ht="50.1" customHeight="1" x14ac:dyDescent="0.25">
      <c r="A40" s="53" t="s">
        <v>15491</v>
      </c>
      <c r="B40" s="58" t="s">
        <v>8108</v>
      </c>
      <c r="C40" s="53" t="str">
        <f t="shared" si="0"/>
        <v>6.4-R</v>
      </c>
      <c r="E40" s="57" t="s">
        <v>8127</v>
      </c>
      <c r="F40" s="57" t="s">
        <v>8127</v>
      </c>
      <c r="G40" s="57" t="s">
        <v>8127</v>
      </c>
      <c r="I40" s="55" t="s">
        <v>8116</v>
      </c>
      <c r="J40" s="111"/>
      <c r="K40" s="111"/>
      <c r="L40" s="111"/>
      <c r="M40" s="111"/>
      <c r="N40" s="111"/>
      <c r="O40" s="111"/>
      <c r="P40" s="111"/>
      <c r="Q40" s="111"/>
      <c r="R40" s="111"/>
      <c r="S40" s="111"/>
    </row>
    <row r="41" spans="1:19" x14ac:dyDescent="0.25">
      <c r="A41" s="53" t="s">
        <v>8143</v>
      </c>
      <c r="B41" s="58" t="s">
        <v>8109</v>
      </c>
      <c r="C41" s="53" t="str">
        <f t="shared" si="0"/>
        <v>Fornecimento de Materiais e Equipamentos (aquisição direta)-DF</v>
      </c>
      <c r="E41" s="57" t="s">
        <v>8127</v>
      </c>
      <c r="F41" s="57" t="s">
        <v>8127</v>
      </c>
      <c r="G41" s="57" t="s">
        <v>8127</v>
      </c>
      <c r="I41" s="55" t="s">
        <v>8116</v>
      </c>
      <c r="J41" s="306"/>
      <c r="K41" s="306"/>
      <c r="L41" s="306"/>
      <c r="M41" s="306"/>
      <c r="N41" s="125"/>
      <c r="O41" s="111"/>
      <c r="P41" s="111"/>
      <c r="Q41" s="111"/>
      <c r="R41" s="111"/>
      <c r="S41" s="111"/>
    </row>
    <row r="42" spans="1:19" x14ac:dyDescent="0.25">
      <c r="A42" s="53" t="s">
        <v>8143</v>
      </c>
      <c r="B42" s="58" t="s">
        <v>893</v>
      </c>
      <c r="C42" s="53" t="str">
        <f t="shared" si="0"/>
        <v>Fornecimento de Materiais e Equipamentos (aquisição direta)-L</v>
      </c>
      <c r="E42" s="57" t="s">
        <v>8127</v>
      </c>
      <c r="F42" s="57" t="s">
        <v>8127</v>
      </c>
      <c r="G42" s="57" t="s">
        <v>8127</v>
      </c>
      <c r="I42" s="55" t="s">
        <v>8116</v>
      </c>
      <c r="J42" s="299" t="s">
        <v>8151</v>
      </c>
      <c r="K42" s="299"/>
      <c r="L42" s="299"/>
      <c r="M42" s="299"/>
      <c r="N42" s="111"/>
      <c r="O42" s="111"/>
      <c r="P42" s="111"/>
      <c r="Q42" s="111"/>
      <c r="R42" s="111"/>
      <c r="S42" s="111"/>
    </row>
    <row r="43" spans="1:19" ht="15.95" customHeight="1" x14ac:dyDescent="0.25">
      <c r="A43" s="53" t="s">
        <v>8143</v>
      </c>
      <c r="B43" s="58" t="s">
        <v>8111</v>
      </c>
      <c r="C43" s="53" t="str">
        <f t="shared" si="0"/>
        <v>Fornecimento de Materiais e Equipamentos (aquisição direta)-BDI PAD</v>
      </c>
      <c r="E43" s="57" t="s">
        <v>8127</v>
      </c>
      <c r="F43" s="57" t="s">
        <v>8127</v>
      </c>
      <c r="G43" s="57" t="s">
        <v>8127</v>
      </c>
      <c r="I43" s="55" t="s">
        <v>8116</v>
      </c>
      <c r="J43" s="126" t="s">
        <v>8152</v>
      </c>
      <c r="K43" s="110" t="str">
        <f>'Dados da Obra'!$C$17</f>
        <v>ADAILTON ROGÉRIO DE OLIVEIRA</v>
      </c>
      <c r="L43" s="127"/>
      <c r="M43" s="127"/>
      <c r="N43" s="125"/>
      <c r="O43" s="111"/>
      <c r="P43" s="111"/>
      <c r="Q43" s="111"/>
      <c r="R43" s="111"/>
      <c r="S43" s="111"/>
    </row>
    <row r="44" spans="1:19" ht="15.95" customHeight="1" x14ac:dyDescent="0.25">
      <c r="A44" s="53" t="s">
        <v>8145</v>
      </c>
      <c r="B44" s="56" t="s">
        <v>8146</v>
      </c>
      <c r="C44" s="53" t="str">
        <f t="shared" si="0"/>
        <v>Estudos e Projetos, Planos e Gerenciamento e outros correlatos-K1</v>
      </c>
      <c r="E44" s="57" t="s">
        <v>8127</v>
      </c>
      <c r="F44" s="57" t="s">
        <v>8127</v>
      </c>
      <c r="G44" s="57" t="s">
        <v>8127</v>
      </c>
      <c r="I44" s="55" t="s">
        <v>8116</v>
      </c>
      <c r="J44" s="126" t="s">
        <v>8175</v>
      </c>
      <c r="K44" s="110" t="str">
        <f>'Dados da Obra'!$C$18</f>
        <v>ENGENHEIRO CIVIL</v>
      </c>
      <c r="L44" s="127"/>
      <c r="M44" s="127"/>
      <c r="N44" s="125"/>
      <c r="O44" s="111"/>
      <c r="P44" s="111"/>
      <c r="Q44" s="111"/>
      <c r="R44" s="111"/>
      <c r="S44" s="111"/>
    </row>
    <row r="45" spans="1:19" ht="15.95" customHeight="1" x14ac:dyDescent="0.25">
      <c r="A45" s="53" t="str">
        <f>A44</f>
        <v>Estudos e Projetos, Planos e Gerenciamento e outros correlatos</v>
      </c>
      <c r="B45" s="56" t="s">
        <v>8147</v>
      </c>
      <c r="C45" s="53" t="str">
        <f t="shared" si="0"/>
        <v>Estudos e Projetos, Planos e Gerenciamento e outros correlatos-K2</v>
      </c>
      <c r="E45" s="57" t="s">
        <v>8127</v>
      </c>
      <c r="F45" s="57">
        <v>0.2</v>
      </c>
      <c r="G45" s="57" t="s">
        <v>8127</v>
      </c>
      <c r="I45" s="55" t="s">
        <v>8116</v>
      </c>
      <c r="J45" s="126" t="s">
        <v>8154</v>
      </c>
      <c r="K45" s="110" t="str">
        <f>'Dados da Obra'!$C$19</f>
        <v>PR 68.917/D</v>
      </c>
      <c r="L45" s="127"/>
      <c r="M45" s="127"/>
      <c r="N45" s="125"/>
      <c r="O45" s="111"/>
      <c r="P45" s="111"/>
      <c r="Q45" s="111"/>
      <c r="R45" s="111"/>
      <c r="S45" s="111"/>
    </row>
    <row r="46" spans="1:19" ht="15.95" customHeight="1" x14ac:dyDescent="0.25">
      <c r="A46" s="53" t="str">
        <f>A45</f>
        <v>Estudos e Projetos, Planos e Gerenciamento e outros correlatos</v>
      </c>
      <c r="B46" s="56"/>
      <c r="C46" s="53" t="str">
        <f t="shared" si="0"/>
        <v>Estudos e Projetos, Planos e Gerenciamento e outros correlatos-</v>
      </c>
      <c r="E46" s="57" t="s">
        <v>8127</v>
      </c>
      <c r="F46" s="57" t="s">
        <v>8127</v>
      </c>
      <c r="G46" s="57" t="s">
        <v>8127</v>
      </c>
      <c r="I46" s="55" t="s">
        <v>8116</v>
      </c>
      <c r="J46" s="126" t="s">
        <v>8155</v>
      </c>
      <c r="K46" s="298">
        <f>'Dados da Obra'!$C$20</f>
        <v>0</v>
      </c>
      <c r="L46" s="298"/>
      <c r="M46" s="127"/>
      <c r="N46" s="125"/>
      <c r="O46" s="111"/>
      <c r="P46" s="111"/>
      <c r="Q46" s="111"/>
      <c r="R46" s="111"/>
      <c r="S46" s="111"/>
    </row>
    <row r="47" spans="1:19" ht="30" customHeight="1" x14ac:dyDescent="0.25">
      <c r="A47" s="53" t="str">
        <f>A45</f>
        <v>Estudos e Projetos, Planos e Gerenciamento e outros correlatos</v>
      </c>
      <c r="B47" s="56"/>
      <c r="C47" s="53" t="str">
        <f t="shared" ref="C47" si="1">CONCATENATE(A47,"-",B47)</f>
        <v>Estudos e Projetos, Planos e Gerenciamento e outros correlatos-</v>
      </c>
      <c r="E47" s="57" t="s">
        <v>8127</v>
      </c>
      <c r="F47" s="57" t="s">
        <v>8127</v>
      </c>
      <c r="G47" s="57" t="s">
        <v>8127</v>
      </c>
      <c r="I47" s="55" t="s">
        <v>8116</v>
      </c>
      <c r="J47" s="60"/>
      <c r="K47" s="63"/>
      <c r="L47" s="61"/>
      <c r="M47" s="61"/>
      <c r="N47" s="62"/>
    </row>
    <row r="48" spans="1:19" ht="30" customHeight="1" x14ac:dyDescent="0.25">
      <c r="A48" s="53" t="str">
        <f>A46</f>
        <v>Estudos e Projetos, Planos e Gerenciamento e outros correlatos</v>
      </c>
      <c r="B48" s="56"/>
      <c r="C48" s="53">
        <v>97902</v>
      </c>
      <c r="E48" s="57" t="s">
        <v>8127</v>
      </c>
      <c r="F48" s="57" t="s">
        <v>8127</v>
      </c>
      <c r="G48" s="57" t="s">
        <v>8127</v>
      </c>
      <c r="I48" s="55" t="s">
        <v>8116</v>
      </c>
      <c r="J48" s="60"/>
      <c r="K48" s="63"/>
      <c r="L48" s="61"/>
      <c r="M48" s="61"/>
      <c r="N48" s="62"/>
    </row>
    <row r="49" spans="1:26" x14ac:dyDescent="0.25">
      <c r="A49" s="53" t="str">
        <f>A48</f>
        <v>Estudos e Projetos, Planos e Gerenciamento e outros correlatos</v>
      </c>
      <c r="B49" s="56" t="s">
        <v>8150</v>
      </c>
      <c r="C49" s="53" t="str">
        <f t="shared" si="0"/>
        <v>Estudos e Projetos, Planos e Gerenciamento e outros correlatos-K3</v>
      </c>
      <c r="E49" s="57" t="s">
        <v>8127</v>
      </c>
      <c r="F49" s="57">
        <v>0.12</v>
      </c>
      <c r="G49" s="57" t="s">
        <v>8127</v>
      </c>
      <c r="I49" s="55" t="s">
        <v>8116</v>
      </c>
    </row>
    <row r="50" spans="1:26" ht="12.75" customHeight="1" x14ac:dyDescent="0.25">
      <c r="A50" s="53" t="str">
        <f>A49</f>
        <v>Estudos e Projetos, Planos e Gerenciamento e outros correlatos</v>
      </c>
      <c r="B50" s="58" t="s">
        <v>8111</v>
      </c>
      <c r="C50" s="53" t="str">
        <f t="shared" si="0"/>
        <v>Estudos e Projetos, Planos e Gerenciamento e outros correlatos-BDI PAD</v>
      </c>
      <c r="E50" s="57" t="s">
        <v>8127</v>
      </c>
      <c r="F50" s="57" t="s">
        <v>8127</v>
      </c>
      <c r="G50" s="57" t="s">
        <v>8127</v>
      </c>
      <c r="I50" s="55" t="s">
        <v>8116</v>
      </c>
    </row>
    <row r="51" spans="1:26" x14ac:dyDescent="0.25">
      <c r="B51" s="58"/>
      <c r="E51" s="57"/>
      <c r="F51" s="57"/>
      <c r="G51" s="57"/>
      <c r="I51" s="55" t="s">
        <v>8116</v>
      </c>
    </row>
    <row r="52" spans="1:26" x14ac:dyDescent="0.25">
      <c r="A52" s="55"/>
      <c r="B52" s="55"/>
      <c r="C52" s="55"/>
      <c r="D52" s="55"/>
      <c r="E52" s="55"/>
      <c r="F52" s="55"/>
      <c r="G52" s="55"/>
      <c r="I52" s="55" t="s">
        <v>8116</v>
      </c>
    </row>
    <row r="53" spans="1:26" x14ac:dyDescent="0.25">
      <c r="A53" s="55"/>
      <c r="B53" s="55"/>
      <c r="C53" s="55"/>
      <c r="D53" s="55"/>
      <c r="E53" s="55"/>
      <c r="F53" s="55"/>
      <c r="G53" s="55"/>
      <c r="I53" s="55" t="s">
        <v>8116</v>
      </c>
    </row>
    <row r="54" spans="1:26" x14ac:dyDescent="0.25">
      <c r="A54" s="55"/>
      <c r="B54" s="55"/>
      <c r="C54" s="55"/>
      <c r="D54" s="55"/>
      <c r="E54" s="55"/>
      <c r="F54" s="55"/>
      <c r="G54" s="55"/>
      <c r="I54" s="55" t="s">
        <v>8116</v>
      </c>
    </row>
    <row r="55" spans="1:26" s="53" customFormat="1" x14ac:dyDescent="0.25">
      <c r="A55" s="55"/>
      <c r="B55" s="55"/>
      <c r="C55" s="55"/>
      <c r="D55" s="55"/>
      <c r="E55" s="55"/>
      <c r="F55" s="55"/>
      <c r="G55" s="55"/>
      <c r="H55" s="55"/>
      <c r="I55" s="55"/>
      <c r="T55" s="55"/>
      <c r="U55" s="55"/>
      <c r="V55" s="55"/>
      <c r="W55" s="55"/>
      <c r="X55" s="55"/>
      <c r="Y55" s="55"/>
      <c r="Z55" s="55"/>
    </row>
    <row r="56" spans="1:26" s="53" customFormat="1" x14ac:dyDescent="0.25">
      <c r="A56" s="55"/>
      <c r="B56" s="55"/>
      <c r="C56" s="55"/>
      <c r="D56" s="55"/>
      <c r="E56" s="55"/>
      <c r="F56" s="55"/>
      <c r="G56" s="55"/>
      <c r="H56" s="55"/>
      <c r="I56" s="55"/>
      <c r="T56" s="55"/>
      <c r="U56" s="55"/>
      <c r="V56" s="55"/>
      <c r="W56" s="55"/>
      <c r="X56" s="55"/>
      <c r="Y56" s="55"/>
      <c r="Z56" s="55"/>
    </row>
    <row r="57" spans="1:26" s="53" customFormat="1" x14ac:dyDescent="0.25">
      <c r="A57" s="55"/>
      <c r="B57" s="55"/>
      <c r="C57" s="55"/>
      <c r="D57" s="55"/>
      <c r="E57" s="55"/>
      <c r="F57" s="55"/>
      <c r="G57" s="55"/>
      <c r="H57" s="55"/>
      <c r="I57" s="55"/>
      <c r="T57" s="55"/>
      <c r="U57" s="55"/>
      <c r="V57" s="55"/>
      <c r="W57" s="55"/>
      <c r="X57" s="55"/>
      <c r="Y57" s="55"/>
      <c r="Z57" s="55"/>
    </row>
    <row r="58" spans="1:26" s="53" customFormat="1" x14ac:dyDescent="0.25">
      <c r="A58" s="53" t="s">
        <v>8153</v>
      </c>
      <c r="H58" s="55"/>
      <c r="I58" s="55"/>
      <c r="T58" s="55"/>
      <c r="U58" s="55"/>
      <c r="V58" s="55"/>
      <c r="W58" s="55"/>
      <c r="X58" s="55"/>
      <c r="Y58" s="55"/>
      <c r="Z58" s="55"/>
    </row>
    <row r="59" spans="1:26" s="53" customFormat="1" x14ac:dyDescent="0.25">
      <c r="A59" s="53" t="s">
        <v>8105</v>
      </c>
      <c r="H59" s="55"/>
      <c r="I59" s="55"/>
      <c r="T59" s="55"/>
      <c r="U59" s="55"/>
      <c r="V59" s="55"/>
      <c r="W59" s="55"/>
      <c r="X59" s="55"/>
      <c r="Y59" s="55"/>
      <c r="Z59" s="55"/>
    </row>
    <row r="60" spans="1:26" s="53" customFormat="1" x14ac:dyDescent="0.25">
      <c r="A60" s="53" t="s">
        <v>8112</v>
      </c>
      <c r="H60" s="55"/>
      <c r="I60" s="55"/>
      <c r="T60" s="55"/>
      <c r="U60" s="55"/>
      <c r="V60" s="55"/>
      <c r="W60" s="55"/>
      <c r="X60" s="55"/>
      <c r="Y60" s="55"/>
      <c r="Z60" s="55"/>
    </row>
    <row r="61" spans="1:26" s="53" customFormat="1" x14ac:dyDescent="0.25">
      <c r="A61" s="53" t="s">
        <v>8117</v>
      </c>
      <c r="H61" s="55"/>
      <c r="I61" s="55"/>
      <c r="T61" s="55"/>
      <c r="U61" s="55"/>
      <c r="V61" s="55"/>
      <c r="W61" s="55"/>
      <c r="X61" s="55"/>
      <c r="Y61" s="55"/>
      <c r="Z61" s="55"/>
    </row>
    <row r="62" spans="1:26" s="53" customFormat="1" x14ac:dyDescent="0.25">
      <c r="A62" s="53" t="s">
        <v>8126</v>
      </c>
      <c r="H62" s="55"/>
      <c r="I62" s="55"/>
      <c r="T62" s="55"/>
      <c r="U62" s="55"/>
      <c r="V62" s="55"/>
      <c r="W62" s="55"/>
      <c r="X62" s="55"/>
      <c r="Y62" s="55"/>
      <c r="Z62" s="55"/>
    </row>
    <row r="63" spans="1:26" s="53" customFormat="1" x14ac:dyDescent="0.25">
      <c r="A63" s="53" t="s">
        <v>8128</v>
      </c>
      <c r="H63" s="55"/>
      <c r="I63" s="55"/>
      <c r="T63" s="55"/>
      <c r="U63" s="55"/>
      <c r="V63" s="55"/>
      <c r="W63" s="55"/>
      <c r="X63" s="55"/>
      <c r="Y63" s="55"/>
      <c r="Z63" s="55"/>
    </row>
    <row r="64" spans="1:26" s="53" customFormat="1" x14ac:dyDescent="0.25">
      <c r="A64" s="53" t="s">
        <v>8138</v>
      </c>
      <c r="H64" s="55"/>
      <c r="I64" s="55"/>
      <c r="T64" s="55"/>
      <c r="U64" s="55"/>
      <c r="V64" s="55"/>
      <c r="W64" s="55"/>
      <c r="X64" s="55"/>
      <c r="Y64" s="55"/>
      <c r="Z64" s="55"/>
    </row>
    <row r="65" spans="1:26" s="53" customFormat="1" x14ac:dyDescent="0.25">
      <c r="A65" s="53" t="s">
        <v>8143</v>
      </c>
      <c r="H65" s="55"/>
      <c r="I65" s="55"/>
      <c r="T65" s="55"/>
      <c r="U65" s="55"/>
      <c r="V65" s="55"/>
      <c r="W65" s="55"/>
      <c r="X65" s="55"/>
      <c r="Y65" s="55"/>
      <c r="Z65" s="55"/>
    </row>
    <row r="66" spans="1:26" s="53" customFormat="1" x14ac:dyDescent="0.25">
      <c r="A66" s="53" t="s">
        <v>8145</v>
      </c>
      <c r="H66" s="55"/>
      <c r="I66" s="55"/>
      <c r="T66" s="55"/>
      <c r="U66" s="55"/>
      <c r="V66" s="55"/>
      <c r="W66" s="55"/>
      <c r="X66" s="55"/>
      <c r="Y66" s="55"/>
      <c r="Z66" s="55"/>
    </row>
    <row r="72" spans="1:26" x14ac:dyDescent="0.25">
      <c r="F72" s="53">
        <v>1681.27</v>
      </c>
    </row>
    <row r="75" spans="1:26" x14ac:dyDescent="0.25">
      <c r="F75" s="53">
        <v>71.8</v>
      </c>
    </row>
    <row r="108" spans="4:4" x14ac:dyDescent="0.25">
      <c r="D108" s="53" t="s">
        <v>8181</v>
      </c>
    </row>
    <row r="115" spans="4:4" x14ac:dyDescent="0.25">
      <c r="D115" s="53" t="s">
        <v>8182</v>
      </c>
    </row>
    <row r="122" spans="4:4" x14ac:dyDescent="0.25">
      <c r="D122" s="53" t="s">
        <v>8183</v>
      </c>
    </row>
    <row r="129" spans="4:4" x14ac:dyDescent="0.25">
      <c r="D129" s="53" t="s">
        <v>8184</v>
      </c>
    </row>
    <row r="136" spans="4:4" x14ac:dyDescent="0.25">
      <c r="D136" s="53" t="s">
        <v>8185</v>
      </c>
    </row>
    <row r="143" spans="4:4" x14ac:dyDescent="0.25">
      <c r="D143" s="53" t="s">
        <v>8186</v>
      </c>
    </row>
    <row r="151" spans="4:13" x14ac:dyDescent="0.25">
      <c r="F151" s="53">
        <v>434.67</v>
      </c>
    </row>
    <row r="152" spans="4:13" x14ac:dyDescent="0.25">
      <c r="F152" s="53">
        <v>64.569999999999993</v>
      </c>
    </row>
    <row r="153" spans="4:13" x14ac:dyDescent="0.25">
      <c r="F153" s="53">
        <f>1260.11+1196.81</f>
        <v>2456.92</v>
      </c>
    </row>
    <row r="155" spans="4:13" x14ac:dyDescent="0.25">
      <c r="D155" s="53" t="s">
        <v>8187</v>
      </c>
      <c r="F155" s="238">
        <f>148.29+169.8</f>
        <v>318.09000000000003</v>
      </c>
    </row>
    <row r="156" spans="4:13" x14ac:dyDescent="0.25">
      <c r="F156" s="53">
        <f>77.64+255.82</f>
        <v>333.46</v>
      </c>
    </row>
    <row r="157" spans="4:13" x14ac:dyDescent="0.25">
      <c r="F157" s="53">
        <v>112.53</v>
      </c>
    </row>
    <row r="158" spans="4:13" x14ac:dyDescent="0.25">
      <c r="F158" s="53">
        <f>59.52+77.64+36.52</f>
        <v>173.68</v>
      </c>
    </row>
    <row r="159" spans="4:13" x14ac:dyDescent="0.25">
      <c r="M159" s="53" t="s">
        <v>15474</v>
      </c>
    </row>
    <row r="162" spans="2:13" x14ac:dyDescent="0.25">
      <c r="D162" s="53" t="s">
        <v>8188</v>
      </c>
      <c r="F162" s="53">
        <v>1274.26</v>
      </c>
    </row>
    <row r="167" spans="2:13" x14ac:dyDescent="0.25">
      <c r="D167" s="53" t="s">
        <v>8189</v>
      </c>
    </row>
    <row r="168" spans="2:13" x14ac:dyDescent="0.25">
      <c r="B168" s="53" t="s">
        <v>15468</v>
      </c>
      <c r="C168" s="53">
        <v>9470</v>
      </c>
      <c r="D168" s="53" t="s">
        <v>15475</v>
      </c>
      <c r="E168" s="53" t="s">
        <v>11</v>
      </c>
      <c r="F168" s="53">
        <v>13.44</v>
      </c>
      <c r="J168" s="53">
        <v>420.24</v>
      </c>
      <c r="K168" s="53">
        <v>420.24</v>
      </c>
      <c r="M168" s="53" t="s">
        <v>15476</v>
      </c>
    </row>
    <row r="175" spans="2:13" x14ac:dyDescent="0.25">
      <c r="D175" s="53" t="s">
        <v>8190</v>
      </c>
    </row>
    <row r="197" spans="2:11" x14ac:dyDescent="0.25">
      <c r="D197" s="53" t="s">
        <v>8191</v>
      </c>
    </row>
    <row r="202" spans="2:11" x14ac:dyDescent="0.25">
      <c r="B202" s="53" t="s">
        <v>8178</v>
      </c>
      <c r="C202" s="53">
        <v>120401</v>
      </c>
      <c r="D202" s="53">
        <f>D195</f>
        <v>0</v>
      </c>
      <c r="K202" s="53">
        <f>K195</f>
        <v>0</v>
      </c>
    </row>
    <row r="209" spans="3:6" x14ac:dyDescent="0.25">
      <c r="F209" s="53">
        <v>0</v>
      </c>
    </row>
    <row r="210" spans="3:6" x14ac:dyDescent="0.25">
      <c r="F210" s="53">
        <f>F211+1053.85</f>
        <v>1053.8499999999999</v>
      </c>
    </row>
    <row r="213" spans="3:6" x14ac:dyDescent="0.25">
      <c r="F213" s="53">
        <v>65.87</v>
      </c>
    </row>
    <row r="216" spans="3:6" x14ac:dyDescent="0.25">
      <c r="F216" s="53">
        <v>20</v>
      </c>
    </row>
    <row r="217" spans="3:6" x14ac:dyDescent="0.25">
      <c r="C217" s="53">
        <v>88428</v>
      </c>
    </row>
    <row r="246" spans="5:5" x14ac:dyDescent="0.25">
      <c r="E246" s="53" t="s">
        <v>12</v>
      </c>
    </row>
  </sheetData>
  <sheetProtection autoFilter="0"/>
  <autoFilter ref="I11:I54" xr:uid="{4BB9BECB-7112-4A7B-95A7-73A1D0E37EA2}"/>
  <mergeCells count="51">
    <mergeCell ref="K46:L46"/>
    <mergeCell ref="U23:W23"/>
    <mergeCell ref="U25:W25"/>
    <mergeCell ref="U24:W24"/>
    <mergeCell ref="U26:W26"/>
    <mergeCell ref="J42:M42"/>
    <mergeCell ref="J33:S33"/>
    <mergeCell ref="J36:S36"/>
    <mergeCell ref="J38:M38"/>
    <mergeCell ref="P38:S38"/>
    <mergeCell ref="J39:M39"/>
    <mergeCell ref="J41:M41"/>
    <mergeCell ref="U27:W27"/>
    <mergeCell ref="Y19:Y20"/>
    <mergeCell ref="J20:Q20"/>
    <mergeCell ref="Z19:Z20"/>
    <mergeCell ref="U22:W22"/>
    <mergeCell ref="J31:S31"/>
    <mergeCell ref="J21:Q21"/>
    <mergeCell ref="U28:W28"/>
    <mergeCell ref="J22:Q22"/>
    <mergeCell ref="U29:W29"/>
    <mergeCell ref="J23:Q23"/>
    <mergeCell ref="K25:S25"/>
    <mergeCell ref="J27:S27"/>
    <mergeCell ref="M28:M29"/>
    <mergeCell ref="N28:P28"/>
    <mergeCell ref="Q28:Q29"/>
    <mergeCell ref="N29:P29"/>
    <mergeCell ref="U21:W21"/>
    <mergeCell ref="J15:Q15"/>
    <mergeCell ref="J16:Q16"/>
    <mergeCell ref="J17:Q17"/>
    <mergeCell ref="J18:Q18"/>
    <mergeCell ref="J19:Q19"/>
    <mergeCell ref="J12:Q13"/>
    <mergeCell ref="R12:R13"/>
    <mergeCell ref="S12:S13"/>
    <mergeCell ref="U19:W20"/>
    <mergeCell ref="X19:X20"/>
    <mergeCell ref="J14:Q14"/>
    <mergeCell ref="I6:I10"/>
    <mergeCell ref="J6:Q6"/>
    <mergeCell ref="R6:S6"/>
    <mergeCell ref="J9:S9"/>
    <mergeCell ref="J10:S10"/>
    <mergeCell ref="U2:V2"/>
    <mergeCell ref="K3:O3"/>
    <mergeCell ref="J1:S2"/>
    <mergeCell ref="J7:Q7"/>
    <mergeCell ref="R7:S7"/>
  </mergeCells>
  <phoneticPr fontId="65" type="noConversion"/>
  <conditionalFormatting sqref="J22:S22">
    <cfRule type="cellIs" dxfId="13" priority="1" operator="equal">
      <formula>$U$2</formula>
    </cfRule>
    <cfRule type="expression" dxfId="12" priority="2">
      <formula>"$U$2=""NÃO DESONERADO"""</formula>
    </cfRule>
  </conditionalFormatting>
  <conditionalFormatting sqref="J22:S23">
    <cfRule type="expression" dxfId="11" priority="3" stopIfTrue="1">
      <formula>DESONERACAO="não"</formula>
    </cfRule>
  </conditionalFormatting>
  <conditionalFormatting sqref="U29:W29">
    <cfRule type="expression" dxfId="10" priority="5" stopIfTrue="1">
      <formula>AND(U29&lt;&gt;"OK",U29&lt;&gt;"-",U29&lt;&gt;"")</formula>
    </cfRule>
    <cfRule type="cellIs" dxfId="9" priority="6" stopIfTrue="1" operator="equal">
      <formula>"OK"</formula>
    </cfRule>
  </conditionalFormatting>
  <dataValidations disablePrompts="1" count="7">
    <dataValidation type="list" allowBlank="1" showErrorMessage="1" sqref="J10:S10 JF17:JO17 TB17:TK17 ACX17:ADG17 AMT17:ANC17 AWP17:AWY17 BGL17:BGU17 BQH17:BQQ17 CAD17:CAM17 CJZ17:CKI17 CTV17:CUE17 DDR17:DEA17 DNN17:DNW17 DXJ17:DXS17 EHF17:EHO17 ERB17:ERK17 FAX17:FBG17 FKT17:FLC17 FUP17:FUY17 GEL17:GEU17 GOH17:GOQ17 GYD17:GYM17 HHZ17:HII17 HRV17:HSE17 IBR17:ICA17 ILN17:ILW17 IVJ17:IVS17 JFF17:JFO17 JPB17:JPK17 JYX17:JZG17 KIT17:KJC17 KSP17:KSY17 LCL17:LCU17 LMH17:LMQ17 LWD17:LWM17 MFZ17:MGI17 MPV17:MQE17 MZR17:NAA17 NJN17:NJW17 NTJ17:NTS17 ODF17:ODO17 ONB17:ONK17 OWX17:OXG17 PGT17:PHC17 PQP17:PQY17 QAL17:QAU17 QKH17:QKQ17 QUD17:QUM17 RDZ17:REI17 RNV17:ROE17 RXR17:RYA17 SHN17:SHW17 SRJ17:SRS17 TBF17:TBO17 TLB17:TLK17 TUX17:TVG17 UET17:UFC17 UOP17:UOY17 UYL17:UYU17 VIH17:VIQ17 VSD17:VSM17 WBZ17:WCI17 WLV17:WME17 WVR17:WWA17 J65469:S65469 JF65475:JO65475 TB65475:TK65475 ACX65475:ADG65475 AMT65475:ANC65475 AWP65475:AWY65475 BGL65475:BGU65475 BQH65475:BQQ65475 CAD65475:CAM65475 CJZ65475:CKI65475 CTV65475:CUE65475 DDR65475:DEA65475 DNN65475:DNW65475 DXJ65475:DXS65475 EHF65475:EHO65475 ERB65475:ERK65475 FAX65475:FBG65475 FKT65475:FLC65475 FUP65475:FUY65475 GEL65475:GEU65475 GOH65475:GOQ65475 GYD65475:GYM65475 HHZ65475:HII65475 HRV65475:HSE65475 IBR65475:ICA65475 ILN65475:ILW65475 IVJ65475:IVS65475 JFF65475:JFO65475 JPB65475:JPK65475 JYX65475:JZG65475 KIT65475:KJC65475 KSP65475:KSY65475 LCL65475:LCU65475 LMH65475:LMQ65475 LWD65475:LWM65475 MFZ65475:MGI65475 MPV65475:MQE65475 MZR65475:NAA65475 NJN65475:NJW65475 NTJ65475:NTS65475 ODF65475:ODO65475 ONB65475:ONK65475 OWX65475:OXG65475 PGT65475:PHC65475 PQP65475:PQY65475 QAL65475:QAU65475 QKH65475:QKQ65475 QUD65475:QUM65475 RDZ65475:REI65475 RNV65475:ROE65475 RXR65475:RYA65475 SHN65475:SHW65475 SRJ65475:SRS65475 TBF65475:TBO65475 TLB65475:TLK65475 TUX65475:TVG65475 UET65475:UFC65475 UOP65475:UOY65475 UYL65475:UYU65475 VIH65475:VIQ65475 VSD65475:VSM65475 WBZ65475:WCI65475 WLV65475:WME65475 WVR65475:WWA65475 J131005:S131005 JF131011:JO131011 TB131011:TK131011 ACX131011:ADG131011 AMT131011:ANC131011 AWP131011:AWY131011 BGL131011:BGU131011 BQH131011:BQQ131011 CAD131011:CAM131011 CJZ131011:CKI131011 CTV131011:CUE131011 DDR131011:DEA131011 DNN131011:DNW131011 DXJ131011:DXS131011 EHF131011:EHO131011 ERB131011:ERK131011 FAX131011:FBG131011 FKT131011:FLC131011 FUP131011:FUY131011 GEL131011:GEU131011 GOH131011:GOQ131011 GYD131011:GYM131011 HHZ131011:HII131011 HRV131011:HSE131011 IBR131011:ICA131011 ILN131011:ILW131011 IVJ131011:IVS131011 JFF131011:JFO131011 JPB131011:JPK131011 JYX131011:JZG131011 KIT131011:KJC131011 KSP131011:KSY131011 LCL131011:LCU131011 LMH131011:LMQ131011 LWD131011:LWM131011 MFZ131011:MGI131011 MPV131011:MQE131011 MZR131011:NAA131011 NJN131011:NJW131011 NTJ131011:NTS131011 ODF131011:ODO131011 ONB131011:ONK131011 OWX131011:OXG131011 PGT131011:PHC131011 PQP131011:PQY131011 QAL131011:QAU131011 QKH131011:QKQ131011 QUD131011:QUM131011 RDZ131011:REI131011 RNV131011:ROE131011 RXR131011:RYA131011 SHN131011:SHW131011 SRJ131011:SRS131011 TBF131011:TBO131011 TLB131011:TLK131011 TUX131011:TVG131011 UET131011:UFC131011 UOP131011:UOY131011 UYL131011:UYU131011 VIH131011:VIQ131011 VSD131011:VSM131011 WBZ131011:WCI131011 WLV131011:WME131011 WVR131011:WWA131011 J196541:S196541 JF196547:JO196547 TB196547:TK196547 ACX196547:ADG196547 AMT196547:ANC196547 AWP196547:AWY196547 BGL196547:BGU196547 BQH196547:BQQ196547 CAD196547:CAM196547 CJZ196547:CKI196547 CTV196547:CUE196547 DDR196547:DEA196547 DNN196547:DNW196547 DXJ196547:DXS196547 EHF196547:EHO196547 ERB196547:ERK196547 FAX196547:FBG196547 FKT196547:FLC196547 FUP196547:FUY196547 GEL196547:GEU196547 GOH196547:GOQ196547 GYD196547:GYM196547 HHZ196547:HII196547 HRV196547:HSE196547 IBR196547:ICA196547 ILN196547:ILW196547 IVJ196547:IVS196547 JFF196547:JFO196547 JPB196547:JPK196547 JYX196547:JZG196547 KIT196547:KJC196547 KSP196547:KSY196547 LCL196547:LCU196547 LMH196547:LMQ196547 LWD196547:LWM196547 MFZ196547:MGI196547 MPV196547:MQE196547 MZR196547:NAA196547 NJN196547:NJW196547 NTJ196547:NTS196547 ODF196547:ODO196547 ONB196547:ONK196547 OWX196547:OXG196547 PGT196547:PHC196547 PQP196547:PQY196547 QAL196547:QAU196547 QKH196547:QKQ196547 QUD196547:QUM196547 RDZ196547:REI196547 RNV196547:ROE196547 RXR196547:RYA196547 SHN196547:SHW196547 SRJ196547:SRS196547 TBF196547:TBO196547 TLB196547:TLK196547 TUX196547:TVG196547 UET196547:UFC196547 UOP196547:UOY196547 UYL196547:UYU196547 VIH196547:VIQ196547 VSD196547:VSM196547 WBZ196547:WCI196547 WLV196547:WME196547 WVR196547:WWA196547 J262077:S262077 JF262083:JO262083 TB262083:TK262083 ACX262083:ADG262083 AMT262083:ANC262083 AWP262083:AWY262083 BGL262083:BGU262083 BQH262083:BQQ262083 CAD262083:CAM262083 CJZ262083:CKI262083 CTV262083:CUE262083 DDR262083:DEA262083 DNN262083:DNW262083 DXJ262083:DXS262083 EHF262083:EHO262083 ERB262083:ERK262083 FAX262083:FBG262083 FKT262083:FLC262083 FUP262083:FUY262083 GEL262083:GEU262083 GOH262083:GOQ262083 GYD262083:GYM262083 HHZ262083:HII262083 HRV262083:HSE262083 IBR262083:ICA262083 ILN262083:ILW262083 IVJ262083:IVS262083 JFF262083:JFO262083 JPB262083:JPK262083 JYX262083:JZG262083 KIT262083:KJC262083 KSP262083:KSY262083 LCL262083:LCU262083 LMH262083:LMQ262083 LWD262083:LWM262083 MFZ262083:MGI262083 MPV262083:MQE262083 MZR262083:NAA262083 NJN262083:NJW262083 NTJ262083:NTS262083 ODF262083:ODO262083 ONB262083:ONK262083 OWX262083:OXG262083 PGT262083:PHC262083 PQP262083:PQY262083 QAL262083:QAU262083 QKH262083:QKQ262083 QUD262083:QUM262083 RDZ262083:REI262083 RNV262083:ROE262083 RXR262083:RYA262083 SHN262083:SHW262083 SRJ262083:SRS262083 TBF262083:TBO262083 TLB262083:TLK262083 TUX262083:TVG262083 UET262083:UFC262083 UOP262083:UOY262083 UYL262083:UYU262083 VIH262083:VIQ262083 VSD262083:VSM262083 WBZ262083:WCI262083 WLV262083:WME262083 WVR262083:WWA262083 J327613:S327613 JF327619:JO327619 TB327619:TK327619 ACX327619:ADG327619 AMT327619:ANC327619 AWP327619:AWY327619 BGL327619:BGU327619 BQH327619:BQQ327619 CAD327619:CAM327619 CJZ327619:CKI327619 CTV327619:CUE327619 DDR327619:DEA327619 DNN327619:DNW327619 DXJ327619:DXS327619 EHF327619:EHO327619 ERB327619:ERK327619 FAX327619:FBG327619 FKT327619:FLC327619 FUP327619:FUY327619 GEL327619:GEU327619 GOH327619:GOQ327619 GYD327619:GYM327619 HHZ327619:HII327619 HRV327619:HSE327619 IBR327619:ICA327619 ILN327619:ILW327619 IVJ327619:IVS327619 JFF327619:JFO327619 JPB327619:JPK327619 JYX327619:JZG327619 KIT327619:KJC327619 KSP327619:KSY327619 LCL327619:LCU327619 LMH327619:LMQ327619 LWD327619:LWM327619 MFZ327619:MGI327619 MPV327619:MQE327619 MZR327619:NAA327619 NJN327619:NJW327619 NTJ327619:NTS327619 ODF327619:ODO327619 ONB327619:ONK327619 OWX327619:OXG327619 PGT327619:PHC327619 PQP327619:PQY327619 QAL327619:QAU327619 QKH327619:QKQ327619 QUD327619:QUM327619 RDZ327619:REI327619 RNV327619:ROE327619 RXR327619:RYA327619 SHN327619:SHW327619 SRJ327619:SRS327619 TBF327619:TBO327619 TLB327619:TLK327619 TUX327619:TVG327619 UET327619:UFC327619 UOP327619:UOY327619 UYL327619:UYU327619 VIH327619:VIQ327619 VSD327619:VSM327619 WBZ327619:WCI327619 WLV327619:WME327619 WVR327619:WWA327619 J393149:S393149 JF393155:JO393155 TB393155:TK393155 ACX393155:ADG393155 AMT393155:ANC393155 AWP393155:AWY393155 BGL393155:BGU393155 BQH393155:BQQ393155 CAD393155:CAM393155 CJZ393155:CKI393155 CTV393155:CUE393155 DDR393155:DEA393155 DNN393155:DNW393155 DXJ393155:DXS393155 EHF393155:EHO393155 ERB393155:ERK393155 FAX393155:FBG393155 FKT393155:FLC393155 FUP393155:FUY393155 GEL393155:GEU393155 GOH393155:GOQ393155 GYD393155:GYM393155 HHZ393155:HII393155 HRV393155:HSE393155 IBR393155:ICA393155 ILN393155:ILW393155 IVJ393155:IVS393155 JFF393155:JFO393155 JPB393155:JPK393155 JYX393155:JZG393155 KIT393155:KJC393155 KSP393155:KSY393155 LCL393155:LCU393155 LMH393155:LMQ393155 LWD393155:LWM393155 MFZ393155:MGI393155 MPV393155:MQE393155 MZR393155:NAA393155 NJN393155:NJW393155 NTJ393155:NTS393155 ODF393155:ODO393155 ONB393155:ONK393155 OWX393155:OXG393155 PGT393155:PHC393155 PQP393155:PQY393155 QAL393155:QAU393155 QKH393155:QKQ393155 QUD393155:QUM393155 RDZ393155:REI393155 RNV393155:ROE393155 RXR393155:RYA393155 SHN393155:SHW393155 SRJ393155:SRS393155 TBF393155:TBO393155 TLB393155:TLK393155 TUX393155:TVG393155 UET393155:UFC393155 UOP393155:UOY393155 UYL393155:UYU393155 VIH393155:VIQ393155 VSD393155:VSM393155 WBZ393155:WCI393155 WLV393155:WME393155 WVR393155:WWA393155 J458685:S458685 JF458691:JO458691 TB458691:TK458691 ACX458691:ADG458691 AMT458691:ANC458691 AWP458691:AWY458691 BGL458691:BGU458691 BQH458691:BQQ458691 CAD458691:CAM458691 CJZ458691:CKI458691 CTV458691:CUE458691 DDR458691:DEA458691 DNN458691:DNW458691 DXJ458691:DXS458691 EHF458691:EHO458691 ERB458691:ERK458691 FAX458691:FBG458691 FKT458691:FLC458691 FUP458691:FUY458691 GEL458691:GEU458691 GOH458691:GOQ458691 GYD458691:GYM458691 HHZ458691:HII458691 HRV458691:HSE458691 IBR458691:ICA458691 ILN458691:ILW458691 IVJ458691:IVS458691 JFF458691:JFO458691 JPB458691:JPK458691 JYX458691:JZG458691 KIT458691:KJC458691 KSP458691:KSY458691 LCL458691:LCU458691 LMH458691:LMQ458691 LWD458691:LWM458691 MFZ458691:MGI458691 MPV458691:MQE458691 MZR458691:NAA458691 NJN458691:NJW458691 NTJ458691:NTS458691 ODF458691:ODO458691 ONB458691:ONK458691 OWX458691:OXG458691 PGT458691:PHC458691 PQP458691:PQY458691 QAL458691:QAU458691 QKH458691:QKQ458691 QUD458691:QUM458691 RDZ458691:REI458691 RNV458691:ROE458691 RXR458691:RYA458691 SHN458691:SHW458691 SRJ458691:SRS458691 TBF458691:TBO458691 TLB458691:TLK458691 TUX458691:TVG458691 UET458691:UFC458691 UOP458691:UOY458691 UYL458691:UYU458691 VIH458691:VIQ458691 VSD458691:VSM458691 WBZ458691:WCI458691 WLV458691:WME458691 WVR458691:WWA458691 J524221:S524221 JF524227:JO524227 TB524227:TK524227 ACX524227:ADG524227 AMT524227:ANC524227 AWP524227:AWY524227 BGL524227:BGU524227 BQH524227:BQQ524227 CAD524227:CAM524227 CJZ524227:CKI524227 CTV524227:CUE524227 DDR524227:DEA524227 DNN524227:DNW524227 DXJ524227:DXS524227 EHF524227:EHO524227 ERB524227:ERK524227 FAX524227:FBG524227 FKT524227:FLC524227 FUP524227:FUY524227 GEL524227:GEU524227 GOH524227:GOQ524227 GYD524227:GYM524227 HHZ524227:HII524227 HRV524227:HSE524227 IBR524227:ICA524227 ILN524227:ILW524227 IVJ524227:IVS524227 JFF524227:JFO524227 JPB524227:JPK524227 JYX524227:JZG524227 KIT524227:KJC524227 KSP524227:KSY524227 LCL524227:LCU524227 LMH524227:LMQ524227 LWD524227:LWM524227 MFZ524227:MGI524227 MPV524227:MQE524227 MZR524227:NAA524227 NJN524227:NJW524227 NTJ524227:NTS524227 ODF524227:ODO524227 ONB524227:ONK524227 OWX524227:OXG524227 PGT524227:PHC524227 PQP524227:PQY524227 QAL524227:QAU524227 QKH524227:QKQ524227 QUD524227:QUM524227 RDZ524227:REI524227 RNV524227:ROE524227 RXR524227:RYA524227 SHN524227:SHW524227 SRJ524227:SRS524227 TBF524227:TBO524227 TLB524227:TLK524227 TUX524227:TVG524227 UET524227:UFC524227 UOP524227:UOY524227 UYL524227:UYU524227 VIH524227:VIQ524227 VSD524227:VSM524227 WBZ524227:WCI524227 WLV524227:WME524227 WVR524227:WWA524227 J589757:S589757 JF589763:JO589763 TB589763:TK589763 ACX589763:ADG589763 AMT589763:ANC589763 AWP589763:AWY589763 BGL589763:BGU589763 BQH589763:BQQ589763 CAD589763:CAM589763 CJZ589763:CKI589763 CTV589763:CUE589763 DDR589763:DEA589763 DNN589763:DNW589763 DXJ589763:DXS589763 EHF589763:EHO589763 ERB589763:ERK589763 FAX589763:FBG589763 FKT589763:FLC589763 FUP589763:FUY589763 GEL589763:GEU589763 GOH589763:GOQ589763 GYD589763:GYM589763 HHZ589763:HII589763 HRV589763:HSE589763 IBR589763:ICA589763 ILN589763:ILW589763 IVJ589763:IVS589763 JFF589763:JFO589763 JPB589763:JPK589763 JYX589763:JZG589763 KIT589763:KJC589763 KSP589763:KSY589763 LCL589763:LCU589763 LMH589763:LMQ589763 LWD589763:LWM589763 MFZ589763:MGI589763 MPV589763:MQE589763 MZR589763:NAA589763 NJN589763:NJW589763 NTJ589763:NTS589763 ODF589763:ODO589763 ONB589763:ONK589763 OWX589763:OXG589763 PGT589763:PHC589763 PQP589763:PQY589763 QAL589763:QAU589763 QKH589763:QKQ589763 QUD589763:QUM589763 RDZ589763:REI589763 RNV589763:ROE589763 RXR589763:RYA589763 SHN589763:SHW589763 SRJ589763:SRS589763 TBF589763:TBO589763 TLB589763:TLK589763 TUX589763:TVG589763 UET589763:UFC589763 UOP589763:UOY589763 UYL589763:UYU589763 VIH589763:VIQ589763 VSD589763:VSM589763 WBZ589763:WCI589763 WLV589763:WME589763 WVR589763:WWA589763 J655293:S655293 JF655299:JO655299 TB655299:TK655299 ACX655299:ADG655299 AMT655299:ANC655299 AWP655299:AWY655299 BGL655299:BGU655299 BQH655299:BQQ655299 CAD655299:CAM655299 CJZ655299:CKI655299 CTV655299:CUE655299 DDR655299:DEA655299 DNN655299:DNW655299 DXJ655299:DXS655299 EHF655299:EHO655299 ERB655299:ERK655299 FAX655299:FBG655299 FKT655299:FLC655299 FUP655299:FUY655299 GEL655299:GEU655299 GOH655299:GOQ655299 GYD655299:GYM655299 HHZ655299:HII655299 HRV655299:HSE655299 IBR655299:ICA655299 ILN655299:ILW655299 IVJ655299:IVS655299 JFF655299:JFO655299 JPB655299:JPK655299 JYX655299:JZG655299 KIT655299:KJC655299 KSP655299:KSY655299 LCL655299:LCU655299 LMH655299:LMQ655299 LWD655299:LWM655299 MFZ655299:MGI655299 MPV655299:MQE655299 MZR655299:NAA655299 NJN655299:NJW655299 NTJ655299:NTS655299 ODF655299:ODO655299 ONB655299:ONK655299 OWX655299:OXG655299 PGT655299:PHC655299 PQP655299:PQY655299 QAL655299:QAU655299 QKH655299:QKQ655299 QUD655299:QUM655299 RDZ655299:REI655299 RNV655299:ROE655299 RXR655299:RYA655299 SHN655299:SHW655299 SRJ655299:SRS655299 TBF655299:TBO655299 TLB655299:TLK655299 TUX655299:TVG655299 UET655299:UFC655299 UOP655299:UOY655299 UYL655299:UYU655299 VIH655299:VIQ655299 VSD655299:VSM655299 WBZ655299:WCI655299 WLV655299:WME655299 WVR655299:WWA655299 J720829:S720829 JF720835:JO720835 TB720835:TK720835 ACX720835:ADG720835 AMT720835:ANC720835 AWP720835:AWY720835 BGL720835:BGU720835 BQH720835:BQQ720835 CAD720835:CAM720835 CJZ720835:CKI720835 CTV720835:CUE720835 DDR720835:DEA720835 DNN720835:DNW720835 DXJ720835:DXS720835 EHF720835:EHO720835 ERB720835:ERK720835 FAX720835:FBG720835 FKT720835:FLC720835 FUP720835:FUY720835 GEL720835:GEU720835 GOH720835:GOQ720835 GYD720835:GYM720835 HHZ720835:HII720835 HRV720835:HSE720835 IBR720835:ICA720835 ILN720835:ILW720835 IVJ720835:IVS720835 JFF720835:JFO720835 JPB720835:JPK720835 JYX720835:JZG720835 KIT720835:KJC720835 KSP720835:KSY720835 LCL720835:LCU720835 LMH720835:LMQ720835 LWD720835:LWM720835 MFZ720835:MGI720835 MPV720835:MQE720835 MZR720835:NAA720835 NJN720835:NJW720835 NTJ720835:NTS720835 ODF720835:ODO720835 ONB720835:ONK720835 OWX720835:OXG720835 PGT720835:PHC720835 PQP720835:PQY720835 QAL720835:QAU720835 QKH720835:QKQ720835 QUD720835:QUM720835 RDZ720835:REI720835 RNV720835:ROE720835 RXR720835:RYA720835 SHN720835:SHW720835 SRJ720835:SRS720835 TBF720835:TBO720835 TLB720835:TLK720835 TUX720835:TVG720835 UET720835:UFC720835 UOP720835:UOY720835 UYL720835:UYU720835 VIH720835:VIQ720835 VSD720835:VSM720835 WBZ720835:WCI720835 WLV720835:WME720835 WVR720835:WWA720835 J786365:S786365 JF786371:JO786371 TB786371:TK786371 ACX786371:ADG786371 AMT786371:ANC786371 AWP786371:AWY786371 BGL786371:BGU786371 BQH786371:BQQ786371 CAD786371:CAM786371 CJZ786371:CKI786371 CTV786371:CUE786371 DDR786371:DEA786371 DNN786371:DNW786371 DXJ786371:DXS786371 EHF786371:EHO786371 ERB786371:ERK786371 FAX786371:FBG786371 FKT786371:FLC786371 FUP786371:FUY786371 GEL786371:GEU786371 GOH786371:GOQ786371 GYD786371:GYM786371 HHZ786371:HII786371 HRV786371:HSE786371 IBR786371:ICA786371 ILN786371:ILW786371 IVJ786371:IVS786371 JFF786371:JFO786371 JPB786371:JPK786371 JYX786371:JZG786371 KIT786371:KJC786371 KSP786371:KSY786371 LCL786371:LCU786371 LMH786371:LMQ786371 LWD786371:LWM786371 MFZ786371:MGI786371 MPV786371:MQE786371 MZR786371:NAA786371 NJN786371:NJW786371 NTJ786371:NTS786371 ODF786371:ODO786371 ONB786371:ONK786371 OWX786371:OXG786371 PGT786371:PHC786371 PQP786371:PQY786371 QAL786371:QAU786371 QKH786371:QKQ786371 QUD786371:QUM786371 RDZ786371:REI786371 RNV786371:ROE786371 RXR786371:RYA786371 SHN786371:SHW786371 SRJ786371:SRS786371 TBF786371:TBO786371 TLB786371:TLK786371 TUX786371:TVG786371 UET786371:UFC786371 UOP786371:UOY786371 UYL786371:UYU786371 VIH786371:VIQ786371 VSD786371:VSM786371 WBZ786371:WCI786371 WLV786371:WME786371 WVR786371:WWA786371 J851901:S851901 JF851907:JO851907 TB851907:TK851907 ACX851907:ADG851907 AMT851907:ANC851907 AWP851907:AWY851907 BGL851907:BGU851907 BQH851907:BQQ851907 CAD851907:CAM851907 CJZ851907:CKI851907 CTV851907:CUE851907 DDR851907:DEA851907 DNN851907:DNW851907 DXJ851907:DXS851907 EHF851907:EHO851907 ERB851907:ERK851907 FAX851907:FBG851907 FKT851907:FLC851907 FUP851907:FUY851907 GEL851907:GEU851907 GOH851907:GOQ851907 GYD851907:GYM851907 HHZ851907:HII851907 HRV851907:HSE851907 IBR851907:ICA851907 ILN851907:ILW851907 IVJ851907:IVS851907 JFF851907:JFO851907 JPB851907:JPK851907 JYX851907:JZG851907 KIT851907:KJC851907 KSP851907:KSY851907 LCL851907:LCU851907 LMH851907:LMQ851907 LWD851907:LWM851907 MFZ851907:MGI851907 MPV851907:MQE851907 MZR851907:NAA851907 NJN851907:NJW851907 NTJ851907:NTS851907 ODF851907:ODO851907 ONB851907:ONK851907 OWX851907:OXG851907 PGT851907:PHC851907 PQP851907:PQY851907 QAL851907:QAU851907 QKH851907:QKQ851907 QUD851907:QUM851907 RDZ851907:REI851907 RNV851907:ROE851907 RXR851907:RYA851907 SHN851907:SHW851907 SRJ851907:SRS851907 TBF851907:TBO851907 TLB851907:TLK851907 TUX851907:TVG851907 UET851907:UFC851907 UOP851907:UOY851907 UYL851907:UYU851907 VIH851907:VIQ851907 VSD851907:VSM851907 WBZ851907:WCI851907 WLV851907:WME851907 WVR851907:WWA851907 J917437:S917437 JF917443:JO917443 TB917443:TK917443 ACX917443:ADG917443 AMT917443:ANC917443 AWP917443:AWY917443 BGL917443:BGU917443 BQH917443:BQQ917443 CAD917443:CAM917443 CJZ917443:CKI917443 CTV917443:CUE917443 DDR917443:DEA917443 DNN917443:DNW917443 DXJ917443:DXS917443 EHF917443:EHO917443 ERB917443:ERK917443 FAX917443:FBG917443 FKT917443:FLC917443 FUP917443:FUY917443 GEL917443:GEU917443 GOH917443:GOQ917443 GYD917443:GYM917443 HHZ917443:HII917443 HRV917443:HSE917443 IBR917443:ICA917443 ILN917443:ILW917443 IVJ917443:IVS917443 JFF917443:JFO917443 JPB917443:JPK917443 JYX917443:JZG917443 KIT917443:KJC917443 KSP917443:KSY917443 LCL917443:LCU917443 LMH917443:LMQ917443 LWD917443:LWM917443 MFZ917443:MGI917443 MPV917443:MQE917443 MZR917443:NAA917443 NJN917443:NJW917443 NTJ917443:NTS917443 ODF917443:ODO917443 ONB917443:ONK917443 OWX917443:OXG917443 PGT917443:PHC917443 PQP917443:PQY917443 QAL917443:QAU917443 QKH917443:QKQ917443 QUD917443:QUM917443 RDZ917443:REI917443 RNV917443:ROE917443 RXR917443:RYA917443 SHN917443:SHW917443 SRJ917443:SRS917443 TBF917443:TBO917443 TLB917443:TLK917443 TUX917443:TVG917443 UET917443:UFC917443 UOP917443:UOY917443 UYL917443:UYU917443 VIH917443:VIQ917443 VSD917443:VSM917443 WBZ917443:WCI917443 WLV917443:WME917443 WVR917443:WWA917443 J982973:S982973 JF982979:JO982979 TB982979:TK982979 ACX982979:ADG982979 AMT982979:ANC982979 AWP982979:AWY982979 BGL982979:BGU982979 BQH982979:BQQ982979 CAD982979:CAM982979 CJZ982979:CKI982979 CTV982979:CUE982979 DDR982979:DEA982979 DNN982979:DNW982979 DXJ982979:DXS982979 EHF982979:EHO982979 ERB982979:ERK982979 FAX982979:FBG982979 FKT982979:FLC982979 FUP982979:FUY982979 GEL982979:GEU982979 GOH982979:GOQ982979 GYD982979:GYM982979 HHZ982979:HII982979 HRV982979:HSE982979 IBR982979:ICA982979 ILN982979:ILW982979 IVJ982979:IVS982979 JFF982979:JFO982979 JPB982979:JPK982979 JYX982979:JZG982979 KIT982979:KJC982979 KSP982979:KSY982979 LCL982979:LCU982979 LMH982979:LMQ982979 LWD982979:LWM982979 MFZ982979:MGI982979 MPV982979:MQE982979 MZR982979:NAA982979 NJN982979:NJW982979 NTJ982979:NTS982979 ODF982979:ODO982979 ONB982979:ONK982979 OWX982979:OXG982979 PGT982979:PHC982979 PQP982979:PQY982979 QAL982979:QAU982979 QKH982979:QKQ982979 QUD982979:QUM982979 RDZ982979:REI982979 RNV982979:ROE982979 RXR982979:RYA982979 SHN982979:SHW982979 SRJ982979:SRS982979 TBF982979:TBO982979 TLB982979:TLK982979 TUX982979:TVG982979 UET982979:UFC982979 UOP982979:UOY982979 UYL982979:UYU982979 VIH982979:VIQ982979 VSD982979:VSM982979 WBZ982979:WCI982979 WLV982979:WME982979 WVR982979:WWA982979 J65509:S65509 JF65515:JO65515 TB65515:TK65515 ACX65515:ADG65515 AMT65515:ANC65515 AWP65515:AWY65515 BGL65515:BGU65515 BQH65515:BQQ65515 CAD65515:CAM65515 CJZ65515:CKI65515 CTV65515:CUE65515 DDR65515:DEA65515 DNN65515:DNW65515 DXJ65515:DXS65515 EHF65515:EHO65515 ERB65515:ERK65515 FAX65515:FBG65515 FKT65515:FLC65515 FUP65515:FUY65515 GEL65515:GEU65515 GOH65515:GOQ65515 GYD65515:GYM65515 HHZ65515:HII65515 HRV65515:HSE65515 IBR65515:ICA65515 ILN65515:ILW65515 IVJ65515:IVS65515 JFF65515:JFO65515 JPB65515:JPK65515 JYX65515:JZG65515 KIT65515:KJC65515 KSP65515:KSY65515 LCL65515:LCU65515 LMH65515:LMQ65515 LWD65515:LWM65515 MFZ65515:MGI65515 MPV65515:MQE65515 MZR65515:NAA65515 NJN65515:NJW65515 NTJ65515:NTS65515 ODF65515:ODO65515 ONB65515:ONK65515 OWX65515:OXG65515 PGT65515:PHC65515 PQP65515:PQY65515 QAL65515:QAU65515 QKH65515:QKQ65515 QUD65515:QUM65515 RDZ65515:REI65515 RNV65515:ROE65515 RXR65515:RYA65515 SHN65515:SHW65515 SRJ65515:SRS65515 TBF65515:TBO65515 TLB65515:TLK65515 TUX65515:TVG65515 UET65515:UFC65515 UOP65515:UOY65515 UYL65515:UYU65515 VIH65515:VIQ65515 VSD65515:VSM65515 WBZ65515:WCI65515 WLV65515:WME65515 WVR65515:WWA65515 J131045:S131045 JF131051:JO131051 TB131051:TK131051 ACX131051:ADG131051 AMT131051:ANC131051 AWP131051:AWY131051 BGL131051:BGU131051 BQH131051:BQQ131051 CAD131051:CAM131051 CJZ131051:CKI131051 CTV131051:CUE131051 DDR131051:DEA131051 DNN131051:DNW131051 DXJ131051:DXS131051 EHF131051:EHO131051 ERB131051:ERK131051 FAX131051:FBG131051 FKT131051:FLC131051 FUP131051:FUY131051 GEL131051:GEU131051 GOH131051:GOQ131051 GYD131051:GYM131051 HHZ131051:HII131051 HRV131051:HSE131051 IBR131051:ICA131051 ILN131051:ILW131051 IVJ131051:IVS131051 JFF131051:JFO131051 JPB131051:JPK131051 JYX131051:JZG131051 KIT131051:KJC131051 KSP131051:KSY131051 LCL131051:LCU131051 LMH131051:LMQ131051 LWD131051:LWM131051 MFZ131051:MGI131051 MPV131051:MQE131051 MZR131051:NAA131051 NJN131051:NJW131051 NTJ131051:NTS131051 ODF131051:ODO131051 ONB131051:ONK131051 OWX131051:OXG131051 PGT131051:PHC131051 PQP131051:PQY131051 QAL131051:QAU131051 QKH131051:QKQ131051 QUD131051:QUM131051 RDZ131051:REI131051 RNV131051:ROE131051 RXR131051:RYA131051 SHN131051:SHW131051 SRJ131051:SRS131051 TBF131051:TBO131051 TLB131051:TLK131051 TUX131051:TVG131051 UET131051:UFC131051 UOP131051:UOY131051 UYL131051:UYU131051 VIH131051:VIQ131051 VSD131051:VSM131051 WBZ131051:WCI131051 WLV131051:WME131051 WVR131051:WWA131051 J196581:S196581 JF196587:JO196587 TB196587:TK196587 ACX196587:ADG196587 AMT196587:ANC196587 AWP196587:AWY196587 BGL196587:BGU196587 BQH196587:BQQ196587 CAD196587:CAM196587 CJZ196587:CKI196587 CTV196587:CUE196587 DDR196587:DEA196587 DNN196587:DNW196587 DXJ196587:DXS196587 EHF196587:EHO196587 ERB196587:ERK196587 FAX196587:FBG196587 FKT196587:FLC196587 FUP196587:FUY196587 GEL196587:GEU196587 GOH196587:GOQ196587 GYD196587:GYM196587 HHZ196587:HII196587 HRV196587:HSE196587 IBR196587:ICA196587 ILN196587:ILW196587 IVJ196587:IVS196587 JFF196587:JFO196587 JPB196587:JPK196587 JYX196587:JZG196587 KIT196587:KJC196587 KSP196587:KSY196587 LCL196587:LCU196587 LMH196587:LMQ196587 LWD196587:LWM196587 MFZ196587:MGI196587 MPV196587:MQE196587 MZR196587:NAA196587 NJN196587:NJW196587 NTJ196587:NTS196587 ODF196587:ODO196587 ONB196587:ONK196587 OWX196587:OXG196587 PGT196587:PHC196587 PQP196587:PQY196587 QAL196587:QAU196587 QKH196587:QKQ196587 QUD196587:QUM196587 RDZ196587:REI196587 RNV196587:ROE196587 RXR196587:RYA196587 SHN196587:SHW196587 SRJ196587:SRS196587 TBF196587:TBO196587 TLB196587:TLK196587 TUX196587:TVG196587 UET196587:UFC196587 UOP196587:UOY196587 UYL196587:UYU196587 VIH196587:VIQ196587 VSD196587:VSM196587 WBZ196587:WCI196587 WLV196587:WME196587 WVR196587:WWA196587 J262117:S262117 JF262123:JO262123 TB262123:TK262123 ACX262123:ADG262123 AMT262123:ANC262123 AWP262123:AWY262123 BGL262123:BGU262123 BQH262123:BQQ262123 CAD262123:CAM262123 CJZ262123:CKI262123 CTV262123:CUE262123 DDR262123:DEA262123 DNN262123:DNW262123 DXJ262123:DXS262123 EHF262123:EHO262123 ERB262123:ERK262123 FAX262123:FBG262123 FKT262123:FLC262123 FUP262123:FUY262123 GEL262123:GEU262123 GOH262123:GOQ262123 GYD262123:GYM262123 HHZ262123:HII262123 HRV262123:HSE262123 IBR262123:ICA262123 ILN262123:ILW262123 IVJ262123:IVS262123 JFF262123:JFO262123 JPB262123:JPK262123 JYX262123:JZG262123 KIT262123:KJC262123 KSP262123:KSY262123 LCL262123:LCU262123 LMH262123:LMQ262123 LWD262123:LWM262123 MFZ262123:MGI262123 MPV262123:MQE262123 MZR262123:NAA262123 NJN262123:NJW262123 NTJ262123:NTS262123 ODF262123:ODO262123 ONB262123:ONK262123 OWX262123:OXG262123 PGT262123:PHC262123 PQP262123:PQY262123 QAL262123:QAU262123 QKH262123:QKQ262123 QUD262123:QUM262123 RDZ262123:REI262123 RNV262123:ROE262123 RXR262123:RYA262123 SHN262123:SHW262123 SRJ262123:SRS262123 TBF262123:TBO262123 TLB262123:TLK262123 TUX262123:TVG262123 UET262123:UFC262123 UOP262123:UOY262123 UYL262123:UYU262123 VIH262123:VIQ262123 VSD262123:VSM262123 WBZ262123:WCI262123 WLV262123:WME262123 WVR262123:WWA262123 J327653:S327653 JF327659:JO327659 TB327659:TK327659 ACX327659:ADG327659 AMT327659:ANC327659 AWP327659:AWY327659 BGL327659:BGU327659 BQH327659:BQQ327659 CAD327659:CAM327659 CJZ327659:CKI327659 CTV327659:CUE327659 DDR327659:DEA327659 DNN327659:DNW327659 DXJ327659:DXS327659 EHF327659:EHO327659 ERB327659:ERK327659 FAX327659:FBG327659 FKT327659:FLC327659 FUP327659:FUY327659 GEL327659:GEU327659 GOH327659:GOQ327659 GYD327659:GYM327659 HHZ327659:HII327659 HRV327659:HSE327659 IBR327659:ICA327659 ILN327659:ILW327659 IVJ327659:IVS327659 JFF327659:JFO327659 JPB327659:JPK327659 JYX327659:JZG327659 KIT327659:KJC327659 KSP327659:KSY327659 LCL327659:LCU327659 LMH327659:LMQ327659 LWD327659:LWM327659 MFZ327659:MGI327659 MPV327659:MQE327659 MZR327659:NAA327659 NJN327659:NJW327659 NTJ327659:NTS327659 ODF327659:ODO327659 ONB327659:ONK327659 OWX327659:OXG327659 PGT327659:PHC327659 PQP327659:PQY327659 QAL327659:QAU327659 QKH327659:QKQ327659 QUD327659:QUM327659 RDZ327659:REI327659 RNV327659:ROE327659 RXR327659:RYA327659 SHN327659:SHW327659 SRJ327659:SRS327659 TBF327659:TBO327659 TLB327659:TLK327659 TUX327659:TVG327659 UET327659:UFC327659 UOP327659:UOY327659 UYL327659:UYU327659 VIH327659:VIQ327659 VSD327659:VSM327659 WBZ327659:WCI327659 WLV327659:WME327659 WVR327659:WWA327659 J393189:S393189 JF393195:JO393195 TB393195:TK393195 ACX393195:ADG393195 AMT393195:ANC393195 AWP393195:AWY393195 BGL393195:BGU393195 BQH393195:BQQ393195 CAD393195:CAM393195 CJZ393195:CKI393195 CTV393195:CUE393195 DDR393195:DEA393195 DNN393195:DNW393195 DXJ393195:DXS393195 EHF393195:EHO393195 ERB393195:ERK393195 FAX393195:FBG393195 FKT393195:FLC393195 FUP393195:FUY393195 GEL393195:GEU393195 GOH393195:GOQ393195 GYD393195:GYM393195 HHZ393195:HII393195 HRV393195:HSE393195 IBR393195:ICA393195 ILN393195:ILW393195 IVJ393195:IVS393195 JFF393195:JFO393195 JPB393195:JPK393195 JYX393195:JZG393195 KIT393195:KJC393195 KSP393195:KSY393195 LCL393195:LCU393195 LMH393195:LMQ393195 LWD393195:LWM393195 MFZ393195:MGI393195 MPV393195:MQE393195 MZR393195:NAA393195 NJN393195:NJW393195 NTJ393195:NTS393195 ODF393195:ODO393195 ONB393195:ONK393195 OWX393195:OXG393195 PGT393195:PHC393195 PQP393195:PQY393195 QAL393195:QAU393195 QKH393195:QKQ393195 QUD393195:QUM393195 RDZ393195:REI393195 RNV393195:ROE393195 RXR393195:RYA393195 SHN393195:SHW393195 SRJ393195:SRS393195 TBF393195:TBO393195 TLB393195:TLK393195 TUX393195:TVG393195 UET393195:UFC393195 UOP393195:UOY393195 UYL393195:UYU393195 VIH393195:VIQ393195 VSD393195:VSM393195 WBZ393195:WCI393195 WLV393195:WME393195 WVR393195:WWA393195 J458725:S458725 JF458731:JO458731 TB458731:TK458731 ACX458731:ADG458731 AMT458731:ANC458731 AWP458731:AWY458731 BGL458731:BGU458731 BQH458731:BQQ458731 CAD458731:CAM458731 CJZ458731:CKI458731 CTV458731:CUE458731 DDR458731:DEA458731 DNN458731:DNW458731 DXJ458731:DXS458731 EHF458731:EHO458731 ERB458731:ERK458731 FAX458731:FBG458731 FKT458731:FLC458731 FUP458731:FUY458731 GEL458731:GEU458731 GOH458731:GOQ458731 GYD458731:GYM458731 HHZ458731:HII458731 HRV458731:HSE458731 IBR458731:ICA458731 ILN458731:ILW458731 IVJ458731:IVS458731 JFF458731:JFO458731 JPB458731:JPK458731 JYX458731:JZG458731 KIT458731:KJC458731 KSP458731:KSY458731 LCL458731:LCU458731 LMH458731:LMQ458731 LWD458731:LWM458731 MFZ458731:MGI458731 MPV458731:MQE458731 MZR458731:NAA458731 NJN458731:NJW458731 NTJ458731:NTS458731 ODF458731:ODO458731 ONB458731:ONK458731 OWX458731:OXG458731 PGT458731:PHC458731 PQP458731:PQY458731 QAL458731:QAU458731 QKH458731:QKQ458731 QUD458731:QUM458731 RDZ458731:REI458731 RNV458731:ROE458731 RXR458731:RYA458731 SHN458731:SHW458731 SRJ458731:SRS458731 TBF458731:TBO458731 TLB458731:TLK458731 TUX458731:TVG458731 UET458731:UFC458731 UOP458731:UOY458731 UYL458731:UYU458731 VIH458731:VIQ458731 VSD458731:VSM458731 WBZ458731:WCI458731 WLV458731:WME458731 WVR458731:WWA458731 J524261:S524261 JF524267:JO524267 TB524267:TK524267 ACX524267:ADG524267 AMT524267:ANC524267 AWP524267:AWY524267 BGL524267:BGU524267 BQH524267:BQQ524267 CAD524267:CAM524267 CJZ524267:CKI524267 CTV524267:CUE524267 DDR524267:DEA524267 DNN524267:DNW524267 DXJ524267:DXS524267 EHF524267:EHO524267 ERB524267:ERK524267 FAX524267:FBG524267 FKT524267:FLC524267 FUP524267:FUY524267 GEL524267:GEU524267 GOH524267:GOQ524267 GYD524267:GYM524267 HHZ524267:HII524267 HRV524267:HSE524267 IBR524267:ICA524267 ILN524267:ILW524267 IVJ524267:IVS524267 JFF524267:JFO524267 JPB524267:JPK524267 JYX524267:JZG524267 KIT524267:KJC524267 KSP524267:KSY524267 LCL524267:LCU524267 LMH524267:LMQ524267 LWD524267:LWM524267 MFZ524267:MGI524267 MPV524267:MQE524267 MZR524267:NAA524267 NJN524267:NJW524267 NTJ524267:NTS524267 ODF524267:ODO524267 ONB524267:ONK524267 OWX524267:OXG524267 PGT524267:PHC524267 PQP524267:PQY524267 QAL524267:QAU524267 QKH524267:QKQ524267 QUD524267:QUM524267 RDZ524267:REI524267 RNV524267:ROE524267 RXR524267:RYA524267 SHN524267:SHW524267 SRJ524267:SRS524267 TBF524267:TBO524267 TLB524267:TLK524267 TUX524267:TVG524267 UET524267:UFC524267 UOP524267:UOY524267 UYL524267:UYU524267 VIH524267:VIQ524267 VSD524267:VSM524267 WBZ524267:WCI524267 WLV524267:WME524267 WVR524267:WWA524267 J589797:S589797 JF589803:JO589803 TB589803:TK589803 ACX589803:ADG589803 AMT589803:ANC589803 AWP589803:AWY589803 BGL589803:BGU589803 BQH589803:BQQ589803 CAD589803:CAM589803 CJZ589803:CKI589803 CTV589803:CUE589803 DDR589803:DEA589803 DNN589803:DNW589803 DXJ589803:DXS589803 EHF589803:EHO589803 ERB589803:ERK589803 FAX589803:FBG589803 FKT589803:FLC589803 FUP589803:FUY589803 GEL589803:GEU589803 GOH589803:GOQ589803 GYD589803:GYM589803 HHZ589803:HII589803 HRV589803:HSE589803 IBR589803:ICA589803 ILN589803:ILW589803 IVJ589803:IVS589803 JFF589803:JFO589803 JPB589803:JPK589803 JYX589803:JZG589803 KIT589803:KJC589803 KSP589803:KSY589803 LCL589803:LCU589803 LMH589803:LMQ589803 LWD589803:LWM589803 MFZ589803:MGI589803 MPV589803:MQE589803 MZR589803:NAA589803 NJN589803:NJW589803 NTJ589803:NTS589803 ODF589803:ODO589803 ONB589803:ONK589803 OWX589803:OXG589803 PGT589803:PHC589803 PQP589803:PQY589803 QAL589803:QAU589803 QKH589803:QKQ589803 QUD589803:QUM589803 RDZ589803:REI589803 RNV589803:ROE589803 RXR589803:RYA589803 SHN589803:SHW589803 SRJ589803:SRS589803 TBF589803:TBO589803 TLB589803:TLK589803 TUX589803:TVG589803 UET589803:UFC589803 UOP589803:UOY589803 UYL589803:UYU589803 VIH589803:VIQ589803 VSD589803:VSM589803 WBZ589803:WCI589803 WLV589803:WME589803 WVR589803:WWA589803 J655333:S655333 JF655339:JO655339 TB655339:TK655339 ACX655339:ADG655339 AMT655339:ANC655339 AWP655339:AWY655339 BGL655339:BGU655339 BQH655339:BQQ655339 CAD655339:CAM655339 CJZ655339:CKI655339 CTV655339:CUE655339 DDR655339:DEA655339 DNN655339:DNW655339 DXJ655339:DXS655339 EHF655339:EHO655339 ERB655339:ERK655339 FAX655339:FBG655339 FKT655339:FLC655339 FUP655339:FUY655339 GEL655339:GEU655339 GOH655339:GOQ655339 GYD655339:GYM655339 HHZ655339:HII655339 HRV655339:HSE655339 IBR655339:ICA655339 ILN655339:ILW655339 IVJ655339:IVS655339 JFF655339:JFO655339 JPB655339:JPK655339 JYX655339:JZG655339 KIT655339:KJC655339 KSP655339:KSY655339 LCL655339:LCU655339 LMH655339:LMQ655339 LWD655339:LWM655339 MFZ655339:MGI655339 MPV655339:MQE655339 MZR655339:NAA655339 NJN655339:NJW655339 NTJ655339:NTS655339 ODF655339:ODO655339 ONB655339:ONK655339 OWX655339:OXG655339 PGT655339:PHC655339 PQP655339:PQY655339 QAL655339:QAU655339 QKH655339:QKQ655339 QUD655339:QUM655339 RDZ655339:REI655339 RNV655339:ROE655339 RXR655339:RYA655339 SHN655339:SHW655339 SRJ655339:SRS655339 TBF655339:TBO655339 TLB655339:TLK655339 TUX655339:TVG655339 UET655339:UFC655339 UOP655339:UOY655339 UYL655339:UYU655339 VIH655339:VIQ655339 VSD655339:VSM655339 WBZ655339:WCI655339 WLV655339:WME655339 WVR655339:WWA655339 J720869:S720869 JF720875:JO720875 TB720875:TK720875 ACX720875:ADG720875 AMT720875:ANC720875 AWP720875:AWY720875 BGL720875:BGU720875 BQH720875:BQQ720875 CAD720875:CAM720875 CJZ720875:CKI720875 CTV720875:CUE720875 DDR720875:DEA720875 DNN720875:DNW720875 DXJ720875:DXS720875 EHF720875:EHO720875 ERB720875:ERK720875 FAX720875:FBG720875 FKT720875:FLC720875 FUP720875:FUY720875 GEL720875:GEU720875 GOH720875:GOQ720875 GYD720875:GYM720875 HHZ720875:HII720875 HRV720875:HSE720875 IBR720875:ICA720875 ILN720875:ILW720875 IVJ720875:IVS720875 JFF720875:JFO720875 JPB720875:JPK720875 JYX720875:JZG720875 KIT720875:KJC720875 KSP720875:KSY720875 LCL720875:LCU720875 LMH720875:LMQ720875 LWD720875:LWM720875 MFZ720875:MGI720875 MPV720875:MQE720875 MZR720875:NAA720875 NJN720875:NJW720875 NTJ720875:NTS720875 ODF720875:ODO720875 ONB720875:ONK720875 OWX720875:OXG720875 PGT720875:PHC720875 PQP720875:PQY720875 QAL720875:QAU720875 QKH720875:QKQ720875 QUD720875:QUM720875 RDZ720875:REI720875 RNV720875:ROE720875 RXR720875:RYA720875 SHN720875:SHW720875 SRJ720875:SRS720875 TBF720875:TBO720875 TLB720875:TLK720875 TUX720875:TVG720875 UET720875:UFC720875 UOP720875:UOY720875 UYL720875:UYU720875 VIH720875:VIQ720875 VSD720875:VSM720875 WBZ720875:WCI720875 WLV720875:WME720875 WVR720875:WWA720875 J786405:S786405 JF786411:JO786411 TB786411:TK786411 ACX786411:ADG786411 AMT786411:ANC786411 AWP786411:AWY786411 BGL786411:BGU786411 BQH786411:BQQ786411 CAD786411:CAM786411 CJZ786411:CKI786411 CTV786411:CUE786411 DDR786411:DEA786411 DNN786411:DNW786411 DXJ786411:DXS786411 EHF786411:EHO786411 ERB786411:ERK786411 FAX786411:FBG786411 FKT786411:FLC786411 FUP786411:FUY786411 GEL786411:GEU786411 GOH786411:GOQ786411 GYD786411:GYM786411 HHZ786411:HII786411 HRV786411:HSE786411 IBR786411:ICA786411 ILN786411:ILW786411 IVJ786411:IVS786411 JFF786411:JFO786411 JPB786411:JPK786411 JYX786411:JZG786411 KIT786411:KJC786411 KSP786411:KSY786411 LCL786411:LCU786411 LMH786411:LMQ786411 LWD786411:LWM786411 MFZ786411:MGI786411 MPV786411:MQE786411 MZR786411:NAA786411 NJN786411:NJW786411 NTJ786411:NTS786411 ODF786411:ODO786411 ONB786411:ONK786411 OWX786411:OXG786411 PGT786411:PHC786411 PQP786411:PQY786411 QAL786411:QAU786411 QKH786411:QKQ786411 QUD786411:QUM786411 RDZ786411:REI786411 RNV786411:ROE786411 RXR786411:RYA786411 SHN786411:SHW786411 SRJ786411:SRS786411 TBF786411:TBO786411 TLB786411:TLK786411 TUX786411:TVG786411 UET786411:UFC786411 UOP786411:UOY786411 UYL786411:UYU786411 VIH786411:VIQ786411 VSD786411:VSM786411 WBZ786411:WCI786411 WLV786411:WME786411 WVR786411:WWA786411 J851941:S851941 JF851947:JO851947 TB851947:TK851947 ACX851947:ADG851947 AMT851947:ANC851947 AWP851947:AWY851947 BGL851947:BGU851947 BQH851947:BQQ851947 CAD851947:CAM851947 CJZ851947:CKI851947 CTV851947:CUE851947 DDR851947:DEA851947 DNN851947:DNW851947 DXJ851947:DXS851947 EHF851947:EHO851947 ERB851947:ERK851947 FAX851947:FBG851947 FKT851947:FLC851947 FUP851947:FUY851947 GEL851947:GEU851947 GOH851947:GOQ851947 GYD851947:GYM851947 HHZ851947:HII851947 HRV851947:HSE851947 IBR851947:ICA851947 ILN851947:ILW851947 IVJ851947:IVS851947 JFF851947:JFO851947 JPB851947:JPK851947 JYX851947:JZG851947 KIT851947:KJC851947 KSP851947:KSY851947 LCL851947:LCU851947 LMH851947:LMQ851947 LWD851947:LWM851947 MFZ851947:MGI851947 MPV851947:MQE851947 MZR851947:NAA851947 NJN851947:NJW851947 NTJ851947:NTS851947 ODF851947:ODO851947 ONB851947:ONK851947 OWX851947:OXG851947 PGT851947:PHC851947 PQP851947:PQY851947 QAL851947:QAU851947 QKH851947:QKQ851947 QUD851947:QUM851947 RDZ851947:REI851947 RNV851947:ROE851947 RXR851947:RYA851947 SHN851947:SHW851947 SRJ851947:SRS851947 TBF851947:TBO851947 TLB851947:TLK851947 TUX851947:TVG851947 UET851947:UFC851947 UOP851947:UOY851947 UYL851947:UYU851947 VIH851947:VIQ851947 VSD851947:VSM851947 WBZ851947:WCI851947 WLV851947:WME851947 WVR851947:WWA851947 J917477:S917477 JF917483:JO917483 TB917483:TK917483 ACX917483:ADG917483 AMT917483:ANC917483 AWP917483:AWY917483 BGL917483:BGU917483 BQH917483:BQQ917483 CAD917483:CAM917483 CJZ917483:CKI917483 CTV917483:CUE917483 DDR917483:DEA917483 DNN917483:DNW917483 DXJ917483:DXS917483 EHF917483:EHO917483 ERB917483:ERK917483 FAX917483:FBG917483 FKT917483:FLC917483 FUP917483:FUY917483 GEL917483:GEU917483 GOH917483:GOQ917483 GYD917483:GYM917483 HHZ917483:HII917483 HRV917483:HSE917483 IBR917483:ICA917483 ILN917483:ILW917483 IVJ917483:IVS917483 JFF917483:JFO917483 JPB917483:JPK917483 JYX917483:JZG917483 KIT917483:KJC917483 KSP917483:KSY917483 LCL917483:LCU917483 LMH917483:LMQ917483 LWD917483:LWM917483 MFZ917483:MGI917483 MPV917483:MQE917483 MZR917483:NAA917483 NJN917483:NJW917483 NTJ917483:NTS917483 ODF917483:ODO917483 ONB917483:ONK917483 OWX917483:OXG917483 PGT917483:PHC917483 PQP917483:PQY917483 QAL917483:QAU917483 QKH917483:QKQ917483 QUD917483:QUM917483 RDZ917483:REI917483 RNV917483:ROE917483 RXR917483:RYA917483 SHN917483:SHW917483 SRJ917483:SRS917483 TBF917483:TBO917483 TLB917483:TLK917483 TUX917483:TVG917483 UET917483:UFC917483 UOP917483:UOY917483 UYL917483:UYU917483 VIH917483:VIQ917483 VSD917483:VSM917483 WBZ917483:WCI917483 WLV917483:WME917483 WVR917483:WWA917483 J983013:S983013 JF983019:JO983019 TB983019:TK983019 ACX983019:ADG983019 AMT983019:ANC983019 AWP983019:AWY983019 BGL983019:BGU983019 BQH983019:BQQ983019 CAD983019:CAM983019 CJZ983019:CKI983019 CTV983019:CUE983019 DDR983019:DEA983019 DNN983019:DNW983019 DXJ983019:DXS983019 EHF983019:EHO983019 ERB983019:ERK983019 FAX983019:FBG983019 FKT983019:FLC983019 FUP983019:FUY983019 GEL983019:GEU983019 GOH983019:GOQ983019 GYD983019:GYM983019 HHZ983019:HII983019 HRV983019:HSE983019 IBR983019:ICA983019 ILN983019:ILW983019 IVJ983019:IVS983019 JFF983019:JFO983019 JPB983019:JPK983019 JYX983019:JZG983019 KIT983019:KJC983019 KSP983019:KSY983019 LCL983019:LCU983019 LMH983019:LMQ983019 LWD983019:LWM983019 MFZ983019:MGI983019 MPV983019:MQE983019 MZR983019:NAA983019 NJN983019:NJW983019 NTJ983019:NTS983019 ODF983019:ODO983019 ONB983019:ONK983019 OWX983019:OXG983019 PGT983019:PHC983019 PQP983019:PQY983019 QAL983019:QAU983019 QKH983019:QKQ983019 QUD983019:QUM983019 RDZ983019:REI983019 RNV983019:ROE983019 RXR983019:RYA983019 SHN983019:SHW983019 SRJ983019:SRS983019 TBF983019:TBO983019 TLB983019:TLK983019 TUX983019:TVG983019 UET983019:UFC983019 UOP983019:UOY983019 UYL983019:UYU983019 VIH983019:VIQ983019 VSD983019:VSM983019 WBZ983019:WCI983019 WLV983019:WME983019 WVR983019:WWA983019 J65549:S65549 JF65555:JO65555 TB65555:TK65555 ACX65555:ADG65555 AMT65555:ANC65555 AWP65555:AWY65555 BGL65555:BGU65555 BQH65555:BQQ65555 CAD65555:CAM65555 CJZ65555:CKI65555 CTV65555:CUE65555 DDR65555:DEA65555 DNN65555:DNW65555 DXJ65555:DXS65555 EHF65555:EHO65555 ERB65555:ERK65555 FAX65555:FBG65555 FKT65555:FLC65555 FUP65555:FUY65555 GEL65555:GEU65555 GOH65555:GOQ65555 GYD65555:GYM65555 HHZ65555:HII65555 HRV65555:HSE65555 IBR65555:ICA65555 ILN65555:ILW65555 IVJ65555:IVS65555 JFF65555:JFO65555 JPB65555:JPK65555 JYX65555:JZG65555 KIT65555:KJC65555 KSP65555:KSY65555 LCL65555:LCU65555 LMH65555:LMQ65555 LWD65555:LWM65555 MFZ65555:MGI65555 MPV65555:MQE65555 MZR65555:NAA65555 NJN65555:NJW65555 NTJ65555:NTS65555 ODF65555:ODO65555 ONB65555:ONK65555 OWX65555:OXG65555 PGT65555:PHC65555 PQP65555:PQY65555 QAL65555:QAU65555 QKH65555:QKQ65555 QUD65555:QUM65555 RDZ65555:REI65555 RNV65555:ROE65555 RXR65555:RYA65555 SHN65555:SHW65555 SRJ65555:SRS65555 TBF65555:TBO65555 TLB65555:TLK65555 TUX65555:TVG65555 UET65555:UFC65555 UOP65555:UOY65555 UYL65555:UYU65555 VIH65555:VIQ65555 VSD65555:VSM65555 WBZ65555:WCI65555 WLV65555:WME65555 WVR65555:WWA65555 J131085:S131085 JF131091:JO131091 TB131091:TK131091 ACX131091:ADG131091 AMT131091:ANC131091 AWP131091:AWY131091 BGL131091:BGU131091 BQH131091:BQQ131091 CAD131091:CAM131091 CJZ131091:CKI131091 CTV131091:CUE131091 DDR131091:DEA131091 DNN131091:DNW131091 DXJ131091:DXS131091 EHF131091:EHO131091 ERB131091:ERK131091 FAX131091:FBG131091 FKT131091:FLC131091 FUP131091:FUY131091 GEL131091:GEU131091 GOH131091:GOQ131091 GYD131091:GYM131091 HHZ131091:HII131091 HRV131091:HSE131091 IBR131091:ICA131091 ILN131091:ILW131091 IVJ131091:IVS131091 JFF131091:JFO131091 JPB131091:JPK131091 JYX131091:JZG131091 KIT131091:KJC131091 KSP131091:KSY131091 LCL131091:LCU131091 LMH131091:LMQ131091 LWD131091:LWM131091 MFZ131091:MGI131091 MPV131091:MQE131091 MZR131091:NAA131091 NJN131091:NJW131091 NTJ131091:NTS131091 ODF131091:ODO131091 ONB131091:ONK131091 OWX131091:OXG131091 PGT131091:PHC131091 PQP131091:PQY131091 QAL131091:QAU131091 QKH131091:QKQ131091 QUD131091:QUM131091 RDZ131091:REI131091 RNV131091:ROE131091 RXR131091:RYA131091 SHN131091:SHW131091 SRJ131091:SRS131091 TBF131091:TBO131091 TLB131091:TLK131091 TUX131091:TVG131091 UET131091:UFC131091 UOP131091:UOY131091 UYL131091:UYU131091 VIH131091:VIQ131091 VSD131091:VSM131091 WBZ131091:WCI131091 WLV131091:WME131091 WVR131091:WWA131091 J196621:S196621 JF196627:JO196627 TB196627:TK196627 ACX196627:ADG196627 AMT196627:ANC196627 AWP196627:AWY196627 BGL196627:BGU196627 BQH196627:BQQ196627 CAD196627:CAM196627 CJZ196627:CKI196627 CTV196627:CUE196627 DDR196627:DEA196627 DNN196627:DNW196627 DXJ196627:DXS196627 EHF196627:EHO196627 ERB196627:ERK196627 FAX196627:FBG196627 FKT196627:FLC196627 FUP196627:FUY196627 GEL196627:GEU196627 GOH196627:GOQ196627 GYD196627:GYM196627 HHZ196627:HII196627 HRV196627:HSE196627 IBR196627:ICA196627 ILN196627:ILW196627 IVJ196627:IVS196627 JFF196627:JFO196627 JPB196627:JPK196627 JYX196627:JZG196627 KIT196627:KJC196627 KSP196627:KSY196627 LCL196627:LCU196627 LMH196627:LMQ196627 LWD196627:LWM196627 MFZ196627:MGI196627 MPV196627:MQE196627 MZR196627:NAA196627 NJN196627:NJW196627 NTJ196627:NTS196627 ODF196627:ODO196627 ONB196627:ONK196627 OWX196627:OXG196627 PGT196627:PHC196627 PQP196627:PQY196627 QAL196627:QAU196627 QKH196627:QKQ196627 QUD196627:QUM196627 RDZ196627:REI196627 RNV196627:ROE196627 RXR196627:RYA196627 SHN196627:SHW196627 SRJ196627:SRS196627 TBF196627:TBO196627 TLB196627:TLK196627 TUX196627:TVG196627 UET196627:UFC196627 UOP196627:UOY196627 UYL196627:UYU196627 VIH196627:VIQ196627 VSD196627:VSM196627 WBZ196627:WCI196627 WLV196627:WME196627 WVR196627:WWA196627 J262157:S262157 JF262163:JO262163 TB262163:TK262163 ACX262163:ADG262163 AMT262163:ANC262163 AWP262163:AWY262163 BGL262163:BGU262163 BQH262163:BQQ262163 CAD262163:CAM262163 CJZ262163:CKI262163 CTV262163:CUE262163 DDR262163:DEA262163 DNN262163:DNW262163 DXJ262163:DXS262163 EHF262163:EHO262163 ERB262163:ERK262163 FAX262163:FBG262163 FKT262163:FLC262163 FUP262163:FUY262163 GEL262163:GEU262163 GOH262163:GOQ262163 GYD262163:GYM262163 HHZ262163:HII262163 HRV262163:HSE262163 IBR262163:ICA262163 ILN262163:ILW262163 IVJ262163:IVS262163 JFF262163:JFO262163 JPB262163:JPK262163 JYX262163:JZG262163 KIT262163:KJC262163 KSP262163:KSY262163 LCL262163:LCU262163 LMH262163:LMQ262163 LWD262163:LWM262163 MFZ262163:MGI262163 MPV262163:MQE262163 MZR262163:NAA262163 NJN262163:NJW262163 NTJ262163:NTS262163 ODF262163:ODO262163 ONB262163:ONK262163 OWX262163:OXG262163 PGT262163:PHC262163 PQP262163:PQY262163 QAL262163:QAU262163 QKH262163:QKQ262163 QUD262163:QUM262163 RDZ262163:REI262163 RNV262163:ROE262163 RXR262163:RYA262163 SHN262163:SHW262163 SRJ262163:SRS262163 TBF262163:TBO262163 TLB262163:TLK262163 TUX262163:TVG262163 UET262163:UFC262163 UOP262163:UOY262163 UYL262163:UYU262163 VIH262163:VIQ262163 VSD262163:VSM262163 WBZ262163:WCI262163 WLV262163:WME262163 WVR262163:WWA262163 J327693:S327693 JF327699:JO327699 TB327699:TK327699 ACX327699:ADG327699 AMT327699:ANC327699 AWP327699:AWY327699 BGL327699:BGU327699 BQH327699:BQQ327699 CAD327699:CAM327699 CJZ327699:CKI327699 CTV327699:CUE327699 DDR327699:DEA327699 DNN327699:DNW327699 DXJ327699:DXS327699 EHF327699:EHO327699 ERB327699:ERK327699 FAX327699:FBG327699 FKT327699:FLC327699 FUP327699:FUY327699 GEL327699:GEU327699 GOH327699:GOQ327699 GYD327699:GYM327699 HHZ327699:HII327699 HRV327699:HSE327699 IBR327699:ICA327699 ILN327699:ILW327699 IVJ327699:IVS327699 JFF327699:JFO327699 JPB327699:JPK327699 JYX327699:JZG327699 KIT327699:KJC327699 KSP327699:KSY327699 LCL327699:LCU327699 LMH327699:LMQ327699 LWD327699:LWM327699 MFZ327699:MGI327699 MPV327699:MQE327699 MZR327699:NAA327699 NJN327699:NJW327699 NTJ327699:NTS327699 ODF327699:ODO327699 ONB327699:ONK327699 OWX327699:OXG327699 PGT327699:PHC327699 PQP327699:PQY327699 QAL327699:QAU327699 QKH327699:QKQ327699 QUD327699:QUM327699 RDZ327699:REI327699 RNV327699:ROE327699 RXR327699:RYA327699 SHN327699:SHW327699 SRJ327699:SRS327699 TBF327699:TBO327699 TLB327699:TLK327699 TUX327699:TVG327699 UET327699:UFC327699 UOP327699:UOY327699 UYL327699:UYU327699 VIH327699:VIQ327699 VSD327699:VSM327699 WBZ327699:WCI327699 WLV327699:WME327699 WVR327699:WWA327699 J393229:S393229 JF393235:JO393235 TB393235:TK393235 ACX393235:ADG393235 AMT393235:ANC393235 AWP393235:AWY393235 BGL393235:BGU393235 BQH393235:BQQ393235 CAD393235:CAM393235 CJZ393235:CKI393235 CTV393235:CUE393235 DDR393235:DEA393235 DNN393235:DNW393235 DXJ393235:DXS393235 EHF393235:EHO393235 ERB393235:ERK393235 FAX393235:FBG393235 FKT393235:FLC393235 FUP393235:FUY393235 GEL393235:GEU393235 GOH393235:GOQ393235 GYD393235:GYM393235 HHZ393235:HII393235 HRV393235:HSE393235 IBR393235:ICA393235 ILN393235:ILW393235 IVJ393235:IVS393235 JFF393235:JFO393235 JPB393235:JPK393235 JYX393235:JZG393235 KIT393235:KJC393235 KSP393235:KSY393235 LCL393235:LCU393235 LMH393235:LMQ393235 LWD393235:LWM393235 MFZ393235:MGI393235 MPV393235:MQE393235 MZR393235:NAA393235 NJN393235:NJW393235 NTJ393235:NTS393235 ODF393235:ODO393235 ONB393235:ONK393235 OWX393235:OXG393235 PGT393235:PHC393235 PQP393235:PQY393235 QAL393235:QAU393235 QKH393235:QKQ393235 QUD393235:QUM393235 RDZ393235:REI393235 RNV393235:ROE393235 RXR393235:RYA393235 SHN393235:SHW393235 SRJ393235:SRS393235 TBF393235:TBO393235 TLB393235:TLK393235 TUX393235:TVG393235 UET393235:UFC393235 UOP393235:UOY393235 UYL393235:UYU393235 VIH393235:VIQ393235 VSD393235:VSM393235 WBZ393235:WCI393235 WLV393235:WME393235 WVR393235:WWA393235 J458765:S458765 JF458771:JO458771 TB458771:TK458771 ACX458771:ADG458771 AMT458771:ANC458771 AWP458771:AWY458771 BGL458771:BGU458771 BQH458771:BQQ458771 CAD458771:CAM458771 CJZ458771:CKI458771 CTV458771:CUE458771 DDR458771:DEA458771 DNN458771:DNW458771 DXJ458771:DXS458771 EHF458771:EHO458771 ERB458771:ERK458771 FAX458771:FBG458771 FKT458771:FLC458771 FUP458771:FUY458771 GEL458771:GEU458771 GOH458771:GOQ458771 GYD458771:GYM458771 HHZ458771:HII458771 HRV458771:HSE458771 IBR458771:ICA458771 ILN458771:ILW458771 IVJ458771:IVS458771 JFF458771:JFO458771 JPB458771:JPK458771 JYX458771:JZG458771 KIT458771:KJC458771 KSP458771:KSY458771 LCL458771:LCU458771 LMH458771:LMQ458771 LWD458771:LWM458771 MFZ458771:MGI458771 MPV458771:MQE458771 MZR458771:NAA458771 NJN458771:NJW458771 NTJ458771:NTS458771 ODF458771:ODO458771 ONB458771:ONK458771 OWX458771:OXG458771 PGT458771:PHC458771 PQP458771:PQY458771 QAL458771:QAU458771 QKH458771:QKQ458771 QUD458771:QUM458771 RDZ458771:REI458771 RNV458771:ROE458771 RXR458771:RYA458771 SHN458771:SHW458771 SRJ458771:SRS458771 TBF458771:TBO458771 TLB458771:TLK458771 TUX458771:TVG458771 UET458771:UFC458771 UOP458771:UOY458771 UYL458771:UYU458771 VIH458771:VIQ458771 VSD458771:VSM458771 WBZ458771:WCI458771 WLV458771:WME458771 WVR458771:WWA458771 J524301:S524301 JF524307:JO524307 TB524307:TK524307 ACX524307:ADG524307 AMT524307:ANC524307 AWP524307:AWY524307 BGL524307:BGU524307 BQH524307:BQQ524307 CAD524307:CAM524307 CJZ524307:CKI524307 CTV524307:CUE524307 DDR524307:DEA524307 DNN524307:DNW524307 DXJ524307:DXS524307 EHF524307:EHO524307 ERB524307:ERK524307 FAX524307:FBG524307 FKT524307:FLC524307 FUP524307:FUY524307 GEL524307:GEU524307 GOH524307:GOQ524307 GYD524307:GYM524307 HHZ524307:HII524307 HRV524307:HSE524307 IBR524307:ICA524307 ILN524307:ILW524307 IVJ524307:IVS524307 JFF524307:JFO524307 JPB524307:JPK524307 JYX524307:JZG524307 KIT524307:KJC524307 KSP524307:KSY524307 LCL524307:LCU524307 LMH524307:LMQ524307 LWD524307:LWM524307 MFZ524307:MGI524307 MPV524307:MQE524307 MZR524307:NAA524307 NJN524307:NJW524307 NTJ524307:NTS524307 ODF524307:ODO524307 ONB524307:ONK524307 OWX524307:OXG524307 PGT524307:PHC524307 PQP524307:PQY524307 QAL524307:QAU524307 QKH524307:QKQ524307 QUD524307:QUM524307 RDZ524307:REI524307 RNV524307:ROE524307 RXR524307:RYA524307 SHN524307:SHW524307 SRJ524307:SRS524307 TBF524307:TBO524307 TLB524307:TLK524307 TUX524307:TVG524307 UET524307:UFC524307 UOP524307:UOY524307 UYL524307:UYU524307 VIH524307:VIQ524307 VSD524307:VSM524307 WBZ524307:WCI524307 WLV524307:WME524307 WVR524307:WWA524307 J589837:S589837 JF589843:JO589843 TB589843:TK589843 ACX589843:ADG589843 AMT589843:ANC589843 AWP589843:AWY589843 BGL589843:BGU589843 BQH589843:BQQ589843 CAD589843:CAM589843 CJZ589843:CKI589843 CTV589843:CUE589843 DDR589843:DEA589843 DNN589843:DNW589843 DXJ589843:DXS589843 EHF589843:EHO589843 ERB589843:ERK589843 FAX589843:FBG589843 FKT589843:FLC589843 FUP589843:FUY589843 GEL589843:GEU589843 GOH589843:GOQ589843 GYD589843:GYM589843 HHZ589843:HII589843 HRV589843:HSE589843 IBR589843:ICA589843 ILN589843:ILW589843 IVJ589843:IVS589843 JFF589843:JFO589843 JPB589843:JPK589843 JYX589843:JZG589843 KIT589843:KJC589843 KSP589843:KSY589843 LCL589843:LCU589843 LMH589843:LMQ589843 LWD589843:LWM589843 MFZ589843:MGI589843 MPV589843:MQE589843 MZR589843:NAA589843 NJN589843:NJW589843 NTJ589843:NTS589843 ODF589843:ODO589843 ONB589843:ONK589843 OWX589843:OXG589843 PGT589843:PHC589843 PQP589843:PQY589843 QAL589843:QAU589843 QKH589843:QKQ589843 QUD589843:QUM589843 RDZ589843:REI589843 RNV589843:ROE589843 RXR589843:RYA589843 SHN589843:SHW589843 SRJ589843:SRS589843 TBF589843:TBO589843 TLB589843:TLK589843 TUX589843:TVG589843 UET589843:UFC589843 UOP589843:UOY589843 UYL589843:UYU589843 VIH589843:VIQ589843 VSD589843:VSM589843 WBZ589843:WCI589843 WLV589843:WME589843 WVR589843:WWA589843 J655373:S655373 JF655379:JO655379 TB655379:TK655379 ACX655379:ADG655379 AMT655379:ANC655379 AWP655379:AWY655379 BGL655379:BGU655379 BQH655379:BQQ655379 CAD655379:CAM655379 CJZ655379:CKI655379 CTV655379:CUE655379 DDR655379:DEA655379 DNN655379:DNW655379 DXJ655379:DXS655379 EHF655379:EHO655379 ERB655379:ERK655379 FAX655379:FBG655379 FKT655379:FLC655379 FUP655379:FUY655379 GEL655379:GEU655379 GOH655379:GOQ655379 GYD655379:GYM655379 HHZ655379:HII655379 HRV655379:HSE655379 IBR655379:ICA655379 ILN655379:ILW655379 IVJ655379:IVS655379 JFF655379:JFO655379 JPB655379:JPK655379 JYX655379:JZG655379 KIT655379:KJC655379 KSP655379:KSY655379 LCL655379:LCU655379 LMH655379:LMQ655379 LWD655379:LWM655379 MFZ655379:MGI655379 MPV655379:MQE655379 MZR655379:NAA655379 NJN655379:NJW655379 NTJ655379:NTS655379 ODF655379:ODO655379 ONB655379:ONK655379 OWX655379:OXG655379 PGT655379:PHC655379 PQP655379:PQY655379 QAL655379:QAU655379 QKH655379:QKQ655379 QUD655379:QUM655379 RDZ655379:REI655379 RNV655379:ROE655379 RXR655379:RYA655379 SHN655379:SHW655379 SRJ655379:SRS655379 TBF655379:TBO655379 TLB655379:TLK655379 TUX655379:TVG655379 UET655379:UFC655379 UOP655379:UOY655379 UYL655379:UYU655379 VIH655379:VIQ655379 VSD655379:VSM655379 WBZ655379:WCI655379 WLV655379:WME655379 WVR655379:WWA655379 J720909:S720909 JF720915:JO720915 TB720915:TK720915 ACX720915:ADG720915 AMT720915:ANC720915 AWP720915:AWY720915 BGL720915:BGU720915 BQH720915:BQQ720915 CAD720915:CAM720915 CJZ720915:CKI720915 CTV720915:CUE720915 DDR720915:DEA720915 DNN720915:DNW720915 DXJ720915:DXS720915 EHF720915:EHO720915 ERB720915:ERK720915 FAX720915:FBG720915 FKT720915:FLC720915 FUP720915:FUY720915 GEL720915:GEU720915 GOH720915:GOQ720915 GYD720915:GYM720915 HHZ720915:HII720915 HRV720915:HSE720915 IBR720915:ICA720915 ILN720915:ILW720915 IVJ720915:IVS720915 JFF720915:JFO720915 JPB720915:JPK720915 JYX720915:JZG720915 KIT720915:KJC720915 KSP720915:KSY720915 LCL720915:LCU720915 LMH720915:LMQ720915 LWD720915:LWM720915 MFZ720915:MGI720915 MPV720915:MQE720915 MZR720915:NAA720915 NJN720915:NJW720915 NTJ720915:NTS720915 ODF720915:ODO720915 ONB720915:ONK720915 OWX720915:OXG720915 PGT720915:PHC720915 PQP720915:PQY720915 QAL720915:QAU720915 QKH720915:QKQ720915 QUD720915:QUM720915 RDZ720915:REI720915 RNV720915:ROE720915 RXR720915:RYA720915 SHN720915:SHW720915 SRJ720915:SRS720915 TBF720915:TBO720915 TLB720915:TLK720915 TUX720915:TVG720915 UET720915:UFC720915 UOP720915:UOY720915 UYL720915:UYU720915 VIH720915:VIQ720915 VSD720915:VSM720915 WBZ720915:WCI720915 WLV720915:WME720915 WVR720915:WWA720915 J786445:S786445 JF786451:JO786451 TB786451:TK786451 ACX786451:ADG786451 AMT786451:ANC786451 AWP786451:AWY786451 BGL786451:BGU786451 BQH786451:BQQ786451 CAD786451:CAM786451 CJZ786451:CKI786451 CTV786451:CUE786451 DDR786451:DEA786451 DNN786451:DNW786451 DXJ786451:DXS786451 EHF786451:EHO786451 ERB786451:ERK786451 FAX786451:FBG786451 FKT786451:FLC786451 FUP786451:FUY786451 GEL786451:GEU786451 GOH786451:GOQ786451 GYD786451:GYM786451 HHZ786451:HII786451 HRV786451:HSE786451 IBR786451:ICA786451 ILN786451:ILW786451 IVJ786451:IVS786451 JFF786451:JFO786451 JPB786451:JPK786451 JYX786451:JZG786451 KIT786451:KJC786451 KSP786451:KSY786451 LCL786451:LCU786451 LMH786451:LMQ786451 LWD786451:LWM786451 MFZ786451:MGI786451 MPV786451:MQE786451 MZR786451:NAA786451 NJN786451:NJW786451 NTJ786451:NTS786451 ODF786451:ODO786451 ONB786451:ONK786451 OWX786451:OXG786451 PGT786451:PHC786451 PQP786451:PQY786451 QAL786451:QAU786451 QKH786451:QKQ786451 QUD786451:QUM786451 RDZ786451:REI786451 RNV786451:ROE786451 RXR786451:RYA786451 SHN786451:SHW786451 SRJ786451:SRS786451 TBF786451:TBO786451 TLB786451:TLK786451 TUX786451:TVG786451 UET786451:UFC786451 UOP786451:UOY786451 UYL786451:UYU786451 VIH786451:VIQ786451 VSD786451:VSM786451 WBZ786451:WCI786451 WLV786451:WME786451 WVR786451:WWA786451 J851981:S851981 JF851987:JO851987 TB851987:TK851987 ACX851987:ADG851987 AMT851987:ANC851987 AWP851987:AWY851987 BGL851987:BGU851987 BQH851987:BQQ851987 CAD851987:CAM851987 CJZ851987:CKI851987 CTV851987:CUE851987 DDR851987:DEA851987 DNN851987:DNW851987 DXJ851987:DXS851987 EHF851987:EHO851987 ERB851987:ERK851987 FAX851987:FBG851987 FKT851987:FLC851987 FUP851987:FUY851987 GEL851987:GEU851987 GOH851987:GOQ851987 GYD851987:GYM851987 HHZ851987:HII851987 HRV851987:HSE851987 IBR851987:ICA851987 ILN851987:ILW851987 IVJ851987:IVS851987 JFF851987:JFO851987 JPB851987:JPK851987 JYX851987:JZG851987 KIT851987:KJC851987 KSP851987:KSY851987 LCL851987:LCU851987 LMH851987:LMQ851987 LWD851987:LWM851987 MFZ851987:MGI851987 MPV851987:MQE851987 MZR851987:NAA851987 NJN851987:NJW851987 NTJ851987:NTS851987 ODF851987:ODO851987 ONB851987:ONK851987 OWX851987:OXG851987 PGT851987:PHC851987 PQP851987:PQY851987 QAL851987:QAU851987 QKH851987:QKQ851987 QUD851987:QUM851987 RDZ851987:REI851987 RNV851987:ROE851987 RXR851987:RYA851987 SHN851987:SHW851987 SRJ851987:SRS851987 TBF851987:TBO851987 TLB851987:TLK851987 TUX851987:TVG851987 UET851987:UFC851987 UOP851987:UOY851987 UYL851987:UYU851987 VIH851987:VIQ851987 VSD851987:VSM851987 WBZ851987:WCI851987 WLV851987:WME851987 WVR851987:WWA851987 J917517:S917517 JF917523:JO917523 TB917523:TK917523 ACX917523:ADG917523 AMT917523:ANC917523 AWP917523:AWY917523 BGL917523:BGU917523 BQH917523:BQQ917523 CAD917523:CAM917523 CJZ917523:CKI917523 CTV917523:CUE917523 DDR917523:DEA917523 DNN917523:DNW917523 DXJ917523:DXS917523 EHF917523:EHO917523 ERB917523:ERK917523 FAX917523:FBG917523 FKT917523:FLC917523 FUP917523:FUY917523 GEL917523:GEU917523 GOH917523:GOQ917523 GYD917523:GYM917523 HHZ917523:HII917523 HRV917523:HSE917523 IBR917523:ICA917523 ILN917523:ILW917523 IVJ917523:IVS917523 JFF917523:JFO917523 JPB917523:JPK917523 JYX917523:JZG917523 KIT917523:KJC917523 KSP917523:KSY917523 LCL917523:LCU917523 LMH917523:LMQ917523 LWD917523:LWM917523 MFZ917523:MGI917523 MPV917523:MQE917523 MZR917523:NAA917523 NJN917523:NJW917523 NTJ917523:NTS917523 ODF917523:ODO917523 ONB917523:ONK917523 OWX917523:OXG917523 PGT917523:PHC917523 PQP917523:PQY917523 QAL917523:QAU917523 QKH917523:QKQ917523 QUD917523:QUM917523 RDZ917523:REI917523 RNV917523:ROE917523 RXR917523:RYA917523 SHN917523:SHW917523 SRJ917523:SRS917523 TBF917523:TBO917523 TLB917523:TLK917523 TUX917523:TVG917523 UET917523:UFC917523 UOP917523:UOY917523 UYL917523:UYU917523 VIH917523:VIQ917523 VSD917523:VSM917523 WBZ917523:WCI917523 WLV917523:WME917523 WVR917523:WWA917523 J983053:S983053 JF983059:JO983059 TB983059:TK983059 ACX983059:ADG983059 AMT983059:ANC983059 AWP983059:AWY983059 BGL983059:BGU983059 BQH983059:BQQ983059 CAD983059:CAM983059 CJZ983059:CKI983059 CTV983059:CUE983059 DDR983059:DEA983059 DNN983059:DNW983059 DXJ983059:DXS983059 EHF983059:EHO983059 ERB983059:ERK983059 FAX983059:FBG983059 FKT983059:FLC983059 FUP983059:FUY983059 GEL983059:GEU983059 GOH983059:GOQ983059 GYD983059:GYM983059 HHZ983059:HII983059 HRV983059:HSE983059 IBR983059:ICA983059 ILN983059:ILW983059 IVJ983059:IVS983059 JFF983059:JFO983059 JPB983059:JPK983059 JYX983059:JZG983059 KIT983059:KJC983059 KSP983059:KSY983059 LCL983059:LCU983059 LMH983059:LMQ983059 LWD983059:LWM983059 MFZ983059:MGI983059 MPV983059:MQE983059 MZR983059:NAA983059 NJN983059:NJW983059 NTJ983059:NTS983059 ODF983059:ODO983059 ONB983059:ONK983059 OWX983059:OXG983059 PGT983059:PHC983059 PQP983059:PQY983059 QAL983059:QAU983059 QKH983059:QKQ983059 QUD983059:QUM983059 RDZ983059:REI983059 RNV983059:ROE983059 RXR983059:RYA983059 SHN983059:SHW983059 SRJ983059:SRS983059 TBF983059:TBO983059 TLB983059:TLK983059 TUX983059:TVG983059 UET983059:UFC983059 UOP983059:UOY983059 UYL983059:UYU983059 VIH983059:VIQ983059 VSD983059:VSM983059 WBZ983059:WCI983059 WLV983059:WME983059 WVR983059:WWA983059" xr:uid="{5005B4FD-347C-4101-A580-C7B5B3C8149E}">
      <formula1>BDI.TipoObra</formula1>
      <formula2>0</formula2>
    </dataValidation>
    <dataValidation type="decimal" allowBlank="1" showInputMessage="1" showErrorMessage="1" errorTitle="Valor não permitido" error="Digite um percentual entre 0% e 100%." promptTitle="Valores admissíveis:" prompt="Insira valores entre 0 e 100%." sqref="R6:S6 JN10:JO10 TJ10:TK10 ADF10:ADG10 ANB10:ANC10 AWX10:AWY10 BGT10:BGU10 BQP10:BQQ10 CAL10:CAM10 CKH10:CKI10 CUD10:CUE10 DDZ10:DEA10 DNV10:DNW10 DXR10:DXS10 EHN10:EHO10 ERJ10:ERK10 FBF10:FBG10 FLB10:FLC10 FUX10:FUY10 GET10:GEU10 GOP10:GOQ10 GYL10:GYM10 HIH10:HII10 HSD10:HSE10 IBZ10:ICA10 ILV10:ILW10 IVR10:IVS10 JFN10:JFO10 JPJ10:JPK10 JZF10:JZG10 KJB10:KJC10 KSX10:KSY10 LCT10:LCU10 LMP10:LMQ10 LWL10:LWM10 MGH10:MGI10 MQD10:MQE10 MZZ10:NAA10 NJV10:NJW10 NTR10:NTS10 ODN10:ODO10 ONJ10:ONK10 OXF10:OXG10 PHB10:PHC10 PQX10:PQY10 QAT10:QAU10 QKP10:QKQ10 QUL10:QUM10 REH10:REI10 ROD10:ROE10 RXZ10:RYA10 SHV10:SHW10 SRR10:SRS10 TBN10:TBO10 TLJ10:TLK10 TVF10:TVG10 UFB10:UFC10 UOX10:UOY10 UYT10:UYU10 VIP10:VIQ10 VSL10:VSM10 WCH10:WCI10 WMD10:WME10 WVZ10:WWA10 R65462:S65462 JN65468:JO65468 TJ65468:TK65468 ADF65468:ADG65468 ANB65468:ANC65468 AWX65468:AWY65468 BGT65468:BGU65468 BQP65468:BQQ65468 CAL65468:CAM65468 CKH65468:CKI65468 CUD65468:CUE65468 DDZ65468:DEA65468 DNV65468:DNW65468 DXR65468:DXS65468 EHN65468:EHO65468 ERJ65468:ERK65468 FBF65468:FBG65468 FLB65468:FLC65468 FUX65468:FUY65468 GET65468:GEU65468 GOP65468:GOQ65468 GYL65468:GYM65468 HIH65468:HII65468 HSD65468:HSE65468 IBZ65468:ICA65468 ILV65468:ILW65468 IVR65468:IVS65468 JFN65468:JFO65468 JPJ65468:JPK65468 JZF65468:JZG65468 KJB65468:KJC65468 KSX65468:KSY65468 LCT65468:LCU65468 LMP65468:LMQ65468 LWL65468:LWM65468 MGH65468:MGI65468 MQD65468:MQE65468 MZZ65468:NAA65468 NJV65468:NJW65468 NTR65468:NTS65468 ODN65468:ODO65468 ONJ65468:ONK65468 OXF65468:OXG65468 PHB65468:PHC65468 PQX65468:PQY65468 QAT65468:QAU65468 QKP65468:QKQ65468 QUL65468:QUM65468 REH65468:REI65468 ROD65468:ROE65468 RXZ65468:RYA65468 SHV65468:SHW65468 SRR65468:SRS65468 TBN65468:TBO65468 TLJ65468:TLK65468 TVF65468:TVG65468 UFB65468:UFC65468 UOX65468:UOY65468 UYT65468:UYU65468 VIP65468:VIQ65468 VSL65468:VSM65468 WCH65468:WCI65468 WMD65468:WME65468 WVZ65468:WWA65468 R130998:S130998 JN131004:JO131004 TJ131004:TK131004 ADF131004:ADG131004 ANB131004:ANC131004 AWX131004:AWY131004 BGT131004:BGU131004 BQP131004:BQQ131004 CAL131004:CAM131004 CKH131004:CKI131004 CUD131004:CUE131004 DDZ131004:DEA131004 DNV131004:DNW131004 DXR131004:DXS131004 EHN131004:EHO131004 ERJ131004:ERK131004 FBF131004:FBG131004 FLB131004:FLC131004 FUX131004:FUY131004 GET131004:GEU131004 GOP131004:GOQ131004 GYL131004:GYM131004 HIH131004:HII131004 HSD131004:HSE131004 IBZ131004:ICA131004 ILV131004:ILW131004 IVR131004:IVS131004 JFN131004:JFO131004 JPJ131004:JPK131004 JZF131004:JZG131004 KJB131004:KJC131004 KSX131004:KSY131004 LCT131004:LCU131004 LMP131004:LMQ131004 LWL131004:LWM131004 MGH131004:MGI131004 MQD131004:MQE131004 MZZ131004:NAA131004 NJV131004:NJW131004 NTR131004:NTS131004 ODN131004:ODO131004 ONJ131004:ONK131004 OXF131004:OXG131004 PHB131004:PHC131004 PQX131004:PQY131004 QAT131004:QAU131004 QKP131004:QKQ131004 QUL131004:QUM131004 REH131004:REI131004 ROD131004:ROE131004 RXZ131004:RYA131004 SHV131004:SHW131004 SRR131004:SRS131004 TBN131004:TBO131004 TLJ131004:TLK131004 TVF131004:TVG131004 UFB131004:UFC131004 UOX131004:UOY131004 UYT131004:UYU131004 VIP131004:VIQ131004 VSL131004:VSM131004 WCH131004:WCI131004 WMD131004:WME131004 WVZ131004:WWA131004 R196534:S196534 JN196540:JO196540 TJ196540:TK196540 ADF196540:ADG196540 ANB196540:ANC196540 AWX196540:AWY196540 BGT196540:BGU196540 BQP196540:BQQ196540 CAL196540:CAM196540 CKH196540:CKI196540 CUD196540:CUE196540 DDZ196540:DEA196540 DNV196540:DNW196540 DXR196540:DXS196540 EHN196540:EHO196540 ERJ196540:ERK196540 FBF196540:FBG196540 FLB196540:FLC196540 FUX196540:FUY196540 GET196540:GEU196540 GOP196540:GOQ196540 GYL196540:GYM196540 HIH196540:HII196540 HSD196540:HSE196540 IBZ196540:ICA196540 ILV196540:ILW196540 IVR196540:IVS196540 JFN196540:JFO196540 JPJ196540:JPK196540 JZF196540:JZG196540 KJB196540:KJC196540 KSX196540:KSY196540 LCT196540:LCU196540 LMP196540:LMQ196540 LWL196540:LWM196540 MGH196540:MGI196540 MQD196540:MQE196540 MZZ196540:NAA196540 NJV196540:NJW196540 NTR196540:NTS196540 ODN196540:ODO196540 ONJ196540:ONK196540 OXF196540:OXG196540 PHB196540:PHC196540 PQX196540:PQY196540 QAT196540:QAU196540 QKP196540:QKQ196540 QUL196540:QUM196540 REH196540:REI196540 ROD196540:ROE196540 RXZ196540:RYA196540 SHV196540:SHW196540 SRR196540:SRS196540 TBN196540:TBO196540 TLJ196540:TLK196540 TVF196540:TVG196540 UFB196540:UFC196540 UOX196540:UOY196540 UYT196540:UYU196540 VIP196540:VIQ196540 VSL196540:VSM196540 WCH196540:WCI196540 WMD196540:WME196540 WVZ196540:WWA196540 R262070:S262070 JN262076:JO262076 TJ262076:TK262076 ADF262076:ADG262076 ANB262076:ANC262076 AWX262076:AWY262076 BGT262076:BGU262076 BQP262076:BQQ262076 CAL262076:CAM262076 CKH262076:CKI262076 CUD262076:CUE262076 DDZ262076:DEA262076 DNV262076:DNW262076 DXR262076:DXS262076 EHN262076:EHO262076 ERJ262076:ERK262076 FBF262076:FBG262076 FLB262076:FLC262076 FUX262076:FUY262076 GET262076:GEU262076 GOP262076:GOQ262076 GYL262076:GYM262076 HIH262076:HII262076 HSD262076:HSE262076 IBZ262076:ICA262076 ILV262076:ILW262076 IVR262076:IVS262076 JFN262076:JFO262076 JPJ262076:JPK262076 JZF262076:JZG262076 KJB262076:KJC262076 KSX262076:KSY262076 LCT262076:LCU262076 LMP262076:LMQ262076 LWL262076:LWM262076 MGH262076:MGI262076 MQD262076:MQE262076 MZZ262076:NAA262076 NJV262076:NJW262076 NTR262076:NTS262076 ODN262076:ODO262076 ONJ262076:ONK262076 OXF262076:OXG262076 PHB262076:PHC262076 PQX262076:PQY262076 QAT262076:QAU262076 QKP262076:QKQ262076 QUL262076:QUM262076 REH262076:REI262076 ROD262076:ROE262076 RXZ262076:RYA262076 SHV262076:SHW262076 SRR262076:SRS262076 TBN262076:TBO262076 TLJ262076:TLK262076 TVF262076:TVG262076 UFB262076:UFC262076 UOX262076:UOY262076 UYT262076:UYU262076 VIP262076:VIQ262076 VSL262076:VSM262076 WCH262076:WCI262076 WMD262076:WME262076 WVZ262076:WWA262076 R327606:S327606 JN327612:JO327612 TJ327612:TK327612 ADF327612:ADG327612 ANB327612:ANC327612 AWX327612:AWY327612 BGT327612:BGU327612 BQP327612:BQQ327612 CAL327612:CAM327612 CKH327612:CKI327612 CUD327612:CUE327612 DDZ327612:DEA327612 DNV327612:DNW327612 DXR327612:DXS327612 EHN327612:EHO327612 ERJ327612:ERK327612 FBF327612:FBG327612 FLB327612:FLC327612 FUX327612:FUY327612 GET327612:GEU327612 GOP327612:GOQ327612 GYL327612:GYM327612 HIH327612:HII327612 HSD327612:HSE327612 IBZ327612:ICA327612 ILV327612:ILW327612 IVR327612:IVS327612 JFN327612:JFO327612 JPJ327612:JPK327612 JZF327612:JZG327612 KJB327612:KJC327612 KSX327612:KSY327612 LCT327612:LCU327612 LMP327612:LMQ327612 LWL327612:LWM327612 MGH327612:MGI327612 MQD327612:MQE327612 MZZ327612:NAA327612 NJV327612:NJW327612 NTR327612:NTS327612 ODN327612:ODO327612 ONJ327612:ONK327612 OXF327612:OXG327612 PHB327612:PHC327612 PQX327612:PQY327612 QAT327612:QAU327612 QKP327612:QKQ327612 QUL327612:QUM327612 REH327612:REI327612 ROD327612:ROE327612 RXZ327612:RYA327612 SHV327612:SHW327612 SRR327612:SRS327612 TBN327612:TBO327612 TLJ327612:TLK327612 TVF327612:TVG327612 UFB327612:UFC327612 UOX327612:UOY327612 UYT327612:UYU327612 VIP327612:VIQ327612 VSL327612:VSM327612 WCH327612:WCI327612 WMD327612:WME327612 WVZ327612:WWA327612 R393142:S393142 JN393148:JO393148 TJ393148:TK393148 ADF393148:ADG393148 ANB393148:ANC393148 AWX393148:AWY393148 BGT393148:BGU393148 BQP393148:BQQ393148 CAL393148:CAM393148 CKH393148:CKI393148 CUD393148:CUE393148 DDZ393148:DEA393148 DNV393148:DNW393148 DXR393148:DXS393148 EHN393148:EHO393148 ERJ393148:ERK393148 FBF393148:FBG393148 FLB393148:FLC393148 FUX393148:FUY393148 GET393148:GEU393148 GOP393148:GOQ393148 GYL393148:GYM393148 HIH393148:HII393148 HSD393148:HSE393148 IBZ393148:ICA393148 ILV393148:ILW393148 IVR393148:IVS393148 JFN393148:JFO393148 JPJ393148:JPK393148 JZF393148:JZG393148 KJB393148:KJC393148 KSX393148:KSY393148 LCT393148:LCU393148 LMP393148:LMQ393148 LWL393148:LWM393148 MGH393148:MGI393148 MQD393148:MQE393148 MZZ393148:NAA393148 NJV393148:NJW393148 NTR393148:NTS393148 ODN393148:ODO393148 ONJ393148:ONK393148 OXF393148:OXG393148 PHB393148:PHC393148 PQX393148:PQY393148 QAT393148:QAU393148 QKP393148:QKQ393148 QUL393148:QUM393148 REH393148:REI393148 ROD393148:ROE393148 RXZ393148:RYA393148 SHV393148:SHW393148 SRR393148:SRS393148 TBN393148:TBO393148 TLJ393148:TLK393148 TVF393148:TVG393148 UFB393148:UFC393148 UOX393148:UOY393148 UYT393148:UYU393148 VIP393148:VIQ393148 VSL393148:VSM393148 WCH393148:WCI393148 WMD393148:WME393148 WVZ393148:WWA393148 R458678:S458678 JN458684:JO458684 TJ458684:TK458684 ADF458684:ADG458684 ANB458684:ANC458684 AWX458684:AWY458684 BGT458684:BGU458684 BQP458684:BQQ458684 CAL458684:CAM458684 CKH458684:CKI458684 CUD458684:CUE458684 DDZ458684:DEA458684 DNV458684:DNW458684 DXR458684:DXS458684 EHN458684:EHO458684 ERJ458684:ERK458684 FBF458684:FBG458684 FLB458684:FLC458684 FUX458684:FUY458684 GET458684:GEU458684 GOP458684:GOQ458684 GYL458684:GYM458684 HIH458684:HII458684 HSD458684:HSE458684 IBZ458684:ICA458684 ILV458684:ILW458684 IVR458684:IVS458684 JFN458684:JFO458684 JPJ458684:JPK458684 JZF458684:JZG458684 KJB458684:KJC458684 KSX458684:KSY458684 LCT458684:LCU458684 LMP458684:LMQ458684 LWL458684:LWM458684 MGH458684:MGI458684 MQD458684:MQE458684 MZZ458684:NAA458684 NJV458684:NJW458684 NTR458684:NTS458684 ODN458684:ODO458684 ONJ458684:ONK458684 OXF458684:OXG458684 PHB458684:PHC458684 PQX458684:PQY458684 QAT458684:QAU458684 QKP458684:QKQ458684 QUL458684:QUM458684 REH458684:REI458684 ROD458684:ROE458684 RXZ458684:RYA458684 SHV458684:SHW458684 SRR458684:SRS458684 TBN458684:TBO458684 TLJ458684:TLK458684 TVF458684:TVG458684 UFB458684:UFC458684 UOX458684:UOY458684 UYT458684:UYU458684 VIP458684:VIQ458684 VSL458684:VSM458684 WCH458684:WCI458684 WMD458684:WME458684 WVZ458684:WWA458684 R524214:S524214 JN524220:JO524220 TJ524220:TK524220 ADF524220:ADG524220 ANB524220:ANC524220 AWX524220:AWY524220 BGT524220:BGU524220 BQP524220:BQQ524220 CAL524220:CAM524220 CKH524220:CKI524220 CUD524220:CUE524220 DDZ524220:DEA524220 DNV524220:DNW524220 DXR524220:DXS524220 EHN524220:EHO524220 ERJ524220:ERK524220 FBF524220:FBG524220 FLB524220:FLC524220 FUX524220:FUY524220 GET524220:GEU524220 GOP524220:GOQ524220 GYL524220:GYM524220 HIH524220:HII524220 HSD524220:HSE524220 IBZ524220:ICA524220 ILV524220:ILW524220 IVR524220:IVS524220 JFN524220:JFO524220 JPJ524220:JPK524220 JZF524220:JZG524220 KJB524220:KJC524220 KSX524220:KSY524220 LCT524220:LCU524220 LMP524220:LMQ524220 LWL524220:LWM524220 MGH524220:MGI524220 MQD524220:MQE524220 MZZ524220:NAA524220 NJV524220:NJW524220 NTR524220:NTS524220 ODN524220:ODO524220 ONJ524220:ONK524220 OXF524220:OXG524220 PHB524220:PHC524220 PQX524220:PQY524220 QAT524220:QAU524220 QKP524220:QKQ524220 QUL524220:QUM524220 REH524220:REI524220 ROD524220:ROE524220 RXZ524220:RYA524220 SHV524220:SHW524220 SRR524220:SRS524220 TBN524220:TBO524220 TLJ524220:TLK524220 TVF524220:TVG524220 UFB524220:UFC524220 UOX524220:UOY524220 UYT524220:UYU524220 VIP524220:VIQ524220 VSL524220:VSM524220 WCH524220:WCI524220 WMD524220:WME524220 WVZ524220:WWA524220 R589750:S589750 JN589756:JO589756 TJ589756:TK589756 ADF589756:ADG589756 ANB589756:ANC589756 AWX589756:AWY589756 BGT589756:BGU589756 BQP589756:BQQ589756 CAL589756:CAM589756 CKH589756:CKI589756 CUD589756:CUE589756 DDZ589756:DEA589756 DNV589756:DNW589756 DXR589756:DXS589756 EHN589756:EHO589756 ERJ589756:ERK589756 FBF589756:FBG589756 FLB589756:FLC589756 FUX589756:FUY589756 GET589756:GEU589756 GOP589756:GOQ589756 GYL589756:GYM589756 HIH589756:HII589756 HSD589756:HSE589756 IBZ589756:ICA589756 ILV589756:ILW589756 IVR589756:IVS589756 JFN589756:JFO589756 JPJ589756:JPK589756 JZF589756:JZG589756 KJB589756:KJC589756 KSX589756:KSY589756 LCT589756:LCU589756 LMP589756:LMQ589756 LWL589756:LWM589756 MGH589756:MGI589756 MQD589756:MQE589756 MZZ589756:NAA589756 NJV589756:NJW589756 NTR589756:NTS589756 ODN589756:ODO589756 ONJ589756:ONK589756 OXF589756:OXG589756 PHB589756:PHC589756 PQX589756:PQY589756 QAT589756:QAU589756 QKP589756:QKQ589756 QUL589756:QUM589756 REH589756:REI589756 ROD589756:ROE589756 RXZ589756:RYA589756 SHV589756:SHW589756 SRR589756:SRS589756 TBN589756:TBO589756 TLJ589756:TLK589756 TVF589756:TVG589756 UFB589756:UFC589756 UOX589756:UOY589756 UYT589756:UYU589756 VIP589756:VIQ589756 VSL589756:VSM589756 WCH589756:WCI589756 WMD589756:WME589756 WVZ589756:WWA589756 R655286:S655286 JN655292:JO655292 TJ655292:TK655292 ADF655292:ADG655292 ANB655292:ANC655292 AWX655292:AWY655292 BGT655292:BGU655292 BQP655292:BQQ655292 CAL655292:CAM655292 CKH655292:CKI655292 CUD655292:CUE655292 DDZ655292:DEA655292 DNV655292:DNW655292 DXR655292:DXS655292 EHN655292:EHO655292 ERJ655292:ERK655292 FBF655292:FBG655292 FLB655292:FLC655292 FUX655292:FUY655292 GET655292:GEU655292 GOP655292:GOQ655292 GYL655292:GYM655292 HIH655292:HII655292 HSD655292:HSE655292 IBZ655292:ICA655292 ILV655292:ILW655292 IVR655292:IVS655292 JFN655292:JFO655292 JPJ655292:JPK655292 JZF655292:JZG655292 KJB655292:KJC655292 KSX655292:KSY655292 LCT655292:LCU655292 LMP655292:LMQ655292 LWL655292:LWM655292 MGH655292:MGI655292 MQD655292:MQE655292 MZZ655292:NAA655292 NJV655292:NJW655292 NTR655292:NTS655292 ODN655292:ODO655292 ONJ655292:ONK655292 OXF655292:OXG655292 PHB655292:PHC655292 PQX655292:PQY655292 QAT655292:QAU655292 QKP655292:QKQ655292 QUL655292:QUM655292 REH655292:REI655292 ROD655292:ROE655292 RXZ655292:RYA655292 SHV655292:SHW655292 SRR655292:SRS655292 TBN655292:TBO655292 TLJ655292:TLK655292 TVF655292:TVG655292 UFB655292:UFC655292 UOX655292:UOY655292 UYT655292:UYU655292 VIP655292:VIQ655292 VSL655292:VSM655292 WCH655292:WCI655292 WMD655292:WME655292 WVZ655292:WWA655292 R720822:S720822 JN720828:JO720828 TJ720828:TK720828 ADF720828:ADG720828 ANB720828:ANC720828 AWX720828:AWY720828 BGT720828:BGU720828 BQP720828:BQQ720828 CAL720828:CAM720828 CKH720828:CKI720828 CUD720828:CUE720828 DDZ720828:DEA720828 DNV720828:DNW720828 DXR720828:DXS720828 EHN720828:EHO720828 ERJ720828:ERK720828 FBF720828:FBG720828 FLB720828:FLC720828 FUX720828:FUY720828 GET720828:GEU720828 GOP720828:GOQ720828 GYL720828:GYM720828 HIH720828:HII720828 HSD720828:HSE720828 IBZ720828:ICA720828 ILV720828:ILW720828 IVR720828:IVS720828 JFN720828:JFO720828 JPJ720828:JPK720828 JZF720828:JZG720828 KJB720828:KJC720828 KSX720828:KSY720828 LCT720828:LCU720828 LMP720828:LMQ720828 LWL720828:LWM720828 MGH720828:MGI720828 MQD720828:MQE720828 MZZ720828:NAA720828 NJV720828:NJW720828 NTR720828:NTS720828 ODN720828:ODO720828 ONJ720828:ONK720828 OXF720828:OXG720828 PHB720828:PHC720828 PQX720828:PQY720828 QAT720828:QAU720828 QKP720828:QKQ720828 QUL720828:QUM720828 REH720828:REI720828 ROD720828:ROE720828 RXZ720828:RYA720828 SHV720828:SHW720828 SRR720828:SRS720828 TBN720828:TBO720828 TLJ720828:TLK720828 TVF720828:TVG720828 UFB720828:UFC720828 UOX720828:UOY720828 UYT720828:UYU720828 VIP720828:VIQ720828 VSL720828:VSM720828 WCH720828:WCI720828 WMD720828:WME720828 WVZ720828:WWA720828 R786358:S786358 JN786364:JO786364 TJ786364:TK786364 ADF786364:ADG786364 ANB786364:ANC786364 AWX786364:AWY786364 BGT786364:BGU786364 BQP786364:BQQ786364 CAL786364:CAM786364 CKH786364:CKI786364 CUD786364:CUE786364 DDZ786364:DEA786364 DNV786364:DNW786364 DXR786364:DXS786364 EHN786364:EHO786364 ERJ786364:ERK786364 FBF786364:FBG786364 FLB786364:FLC786364 FUX786364:FUY786364 GET786364:GEU786364 GOP786364:GOQ786364 GYL786364:GYM786364 HIH786364:HII786364 HSD786364:HSE786364 IBZ786364:ICA786364 ILV786364:ILW786364 IVR786364:IVS786364 JFN786364:JFO786364 JPJ786364:JPK786364 JZF786364:JZG786364 KJB786364:KJC786364 KSX786364:KSY786364 LCT786364:LCU786364 LMP786364:LMQ786364 LWL786364:LWM786364 MGH786364:MGI786364 MQD786364:MQE786364 MZZ786364:NAA786364 NJV786364:NJW786364 NTR786364:NTS786364 ODN786364:ODO786364 ONJ786364:ONK786364 OXF786364:OXG786364 PHB786364:PHC786364 PQX786364:PQY786364 QAT786364:QAU786364 QKP786364:QKQ786364 QUL786364:QUM786364 REH786364:REI786364 ROD786364:ROE786364 RXZ786364:RYA786364 SHV786364:SHW786364 SRR786364:SRS786364 TBN786364:TBO786364 TLJ786364:TLK786364 TVF786364:TVG786364 UFB786364:UFC786364 UOX786364:UOY786364 UYT786364:UYU786364 VIP786364:VIQ786364 VSL786364:VSM786364 WCH786364:WCI786364 WMD786364:WME786364 WVZ786364:WWA786364 R851894:S851894 JN851900:JO851900 TJ851900:TK851900 ADF851900:ADG851900 ANB851900:ANC851900 AWX851900:AWY851900 BGT851900:BGU851900 BQP851900:BQQ851900 CAL851900:CAM851900 CKH851900:CKI851900 CUD851900:CUE851900 DDZ851900:DEA851900 DNV851900:DNW851900 DXR851900:DXS851900 EHN851900:EHO851900 ERJ851900:ERK851900 FBF851900:FBG851900 FLB851900:FLC851900 FUX851900:FUY851900 GET851900:GEU851900 GOP851900:GOQ851900 GYL851900:GYM851900 HIH851900:HII851900 HSD851900:HSE851900 IBZ851900:ICA851900 ILV851900:ILW851900 IVR851900:IVS851900 JFN851900:JFO851900 JPJ851900:JPK851900 JZF851900:JZG851900 KJB851900:KJC851900 KSX851900:KSY851900 LCT851900:LCU851900 LMP851900:LMQ851900 LWL851900:LWM851900 MGH851900:MGI851900 MQD851900:MQE851900 MZZ851900:NAA851900 NJV851900:NJW851900 NTR851900:NTS851900 ODN851900:ODO851900 ONJ851900:ONK851900 OXF851900:OXG851900 PHB851900:PHC851900 PQX851900:PQY851900 QAT851900:QAU851900 QKP851900:QKQ851900 QUL851900:QUM851900 REH851900:REI851900 ROD851900:ROE851900 RXZ851900:RYA851900 SHV851900:SHW851900 SRR851900:SRS851900 TBN851900:TBO851900 TLJ851900:TLK851900 TVF851900:TVG851900 UFB851900:UFC851900 UOX851900:UOY851900 UYT851900:UYU851900 VIP851900:VIQ851900 VSL851900:VSM851900 WCH851900:WCI851900 WMD851900:WME851900 WVZ851900:WWA851900 R917430:S917430 JN917436:JO917436 TJ917436:TK917436 ADF917436:ADG917436 ANB917436:ANC917436 AWX917436:AWY917436 BGT917436:BGU917436 BQP917436:BQQ917436 CAL917436:CAM917436 CKH917436:CKI917436 CUD917436:CUE917436 DDZ917436:DEA917436 DNV917436:DNW917436 DXR917436:DXS917436 EHN917436:EHO917436 ERJ917436:ERK917436 FBF917436:FBG917436 FLB917436:FLC917436 FUX917436:FUY917436 GET917436:GEU917436 GOP917436:GOQ917436 GYL917436:GYM917436 HIH917436:HII917436 HSD917436:HSE917436 IBZ917436:ICA917436 ILV917436:ILW917436 IVR917436:IVS917436 JFN917436:JFO917436 JPJ917436:JPK917436 JZF917436:JZG917436 KJB917436:KJC917436 KSX917436:KSY917436 LCT917436:LCU917436 LMP917436:LMQ917436 LWL917436:LWM917436 MGH917436:MGI917436 MQD917436:MQE917436 MZZ917436:NAA917436 NJV917436:NJW917436 NTR917436:NTS917436 ODN917436:ODO917436 ONJ917436:ONK917436 OXF917436:OXG917436 PHB917436:PHC917436 PQX917436:PQY917436 QAT917436:QAU917436 QKP917436:QKQ917436 QUL917436:QUM917436 REH917436:REI917436 ROD917436:ROE917436 RXZ917436:RYA917436 SHV917436:SHW917436 SRR917436:SRS917436 TBN917436:TBO917436 TLJ917436:TLK917436 TVF917436:TVG917436 UFB917436:UFC917436 UOX917436:UOY917436 UYT917436:UYU917436 VIP917436:VIQ917436 VSL917436:VSM917436 WCH917436:WCI917436 WMD917436:WME917436 WVZ917436:WWA917436 R982966:S982966 JN982972:JO982972 TJ982972:TK982972 ADF982972:ADG982972 ANB982972:ANC982972 AWX982972:AWY982972 BGT982972:BGU982972 BQP982972:BQQ982972 CAL982972:CAM982972 CKH982972:CKI982972 CUD982972:CUE982972 DDZ982972:DEA982972 DNV982972:DNW982972 DXR982972:DXS982972 EHN982972:EHO982972 ERJ982972:ERK982972 FBF982972:FBG982972 FLB982972:FLC982972 FUX982972:FUY982972 GET982972:GEU982972 GOP982972:GOQ982972 GYL982972:GYM982972 HIH982972:HII982972 HSD982972:HSE982972 IBZ982972:ICA982972 ILV982972:ILW982972 IVR982972:IVS982972 JFN982972:JFO982972 JPJ982972:JPK982972 JZF982972:JZG982972 KJB982972:KJC982972 KSX982972:KSY982972 LCT982972:LCU982972 LMP982972:LMQ982972 LWL982972:LWM982972 MGH982972:MGI982972 MQD982972:MQE982972 MZZ982972:NAA982972 NJV982972:NJW982972 NTR982972:NTS982972 ODN982972:ODO982972 ONJ982972:ONK982972 OXF982972:OXG982972 PHB982972:PHC982972 PQX982972:PQY982972 QAT982972:QAU982972 QKP982972:QKQ982972 QUL982972:QUM982972 REH982972:REI982972 ROD982972:ROE982972 RXZ982972:RYA982972 SHV982972:SHW982972 SRR982972:SRS982972 TBN982972:TBO982972 TLJ982972:TLK982972 TVF982972:TVG982972 UFB982972:UFC982972 UOX982972:UOY982972 UYT982972:UYU982972 VIP982972:VIQ982972 VSL982972:VSM982972 WCH982972:WCI982972 WMD982972:WME982972 WVZ982972:WWA982972" xr:uid="{6BA8438F-13A9-4A85-877C-F84011461C2A}">
      <formula1>0</formula1>
      <formula2>1</formula2>
    </dataValidation>
    <dataValidation type="decimal" operator="greaterThanOrEqual" allowBlank="1" showInputMessage="1" showErrorMessage="1" errorTitle="Valor não permitido" error="Digite um percentual entre 0% e 100%." promptTitle="Valores comuns:" prompt="Normalmente entre 2 e 5%." sqref="R7:S7 JN11:JO11 TJ11:TK11 ADF11:ADG11 ANB11:ANC11 AWX11:AWY11 BGT11:BGU11 BQP11:BQQ11 CAL11:CAM11 CKH11:CKI11 CUD11:CUE11 DDZ11:DEA11 DNV11:DNW11 DXR11:DXS11 EHN11:EHO11 ERJ11:ERK11 FBF11:FBG11 FLB11:FLC11 FUX11:FUY11 GET11:GEU11 GOP11:GOQ11 GYL11:GYM11 HIH11:HII11 HSD11:HSE11 IBZ11:ICA11 ILV11:ILW11 IVR11:IVS11 JFN11:JFO11 JPJ11:JPK11 JZF11:JZG11 KJB11:KJC11 KSX11:KSY11 LCT11:LCU11 LMP11:LMQ11 LWL11:LWM11 MGH11:MGI11 MQD11:MQE11 MZZ11:NAA11 NJV11:NJW11 NTR11:NTS11 ODN11:ODO11 ONJ11:ONK11 OXF11:OXG11 PHB11:PHC11 PQX11:PQY11 QAT11:QAU11 QKP11:QKQ11 QUL11:QUM11 REH11:REI11 ROD11:ROE11 RXZ11:RYA11 SHV11:SHW11 SRR11:SRS11 TBN11:TBO11 TLJ11:TLK11 TVF11:TVG11 UFB11:UFC11 UOX11:UOY11 UYT11:UYU11 VIP11:VIQ11 VSL11:VSM11 WCH11:WCI11 WMD11:WME11 WVZ11:WWA11 R65463:S65463 JN65469:JO65469 TJ65469:TK65469 ADF65469:ADG65469 ANB65469:ANC65469 AWX65469:AWY65469 BGT65469:BGU65469 BQP65469:BQQ65469 CAL65469:CAM65469 CKH65469:CKI65469 CUD65469:CUE65469 DDZ65469:DEA65469 DNV65469:DNW65469 DXR65469:DXS65469 EHN65469:EHO65469 ERJ65469:ERK65469 FBF65469:FBG65469 FLB65469:FLC65469 FUX65469:FUY65469 GET65469:GEU65469 GOP65469:GOQ65469 GYL65469:GYM65469 HIH65469:HII65469 HSD65469:HSE65469 IBZ65469:ICA65469 ILV65469:ILW65469 IVR65469:IVS65469 JFN65469:JFO65469 JPJ65469:JPK65469 JZF65469:JZG65469 KJB65469:KJC65469 KSX65469:KSY65469 LCT65469:LCU65469 LMP65469:LMQ65469 LWL65469:LWM65469 MGH65469:MGI65469 MQD65469:MQE65469 MZZ65469:NAA65469 NJV65469:NJW65469 NTR65469:NTS65469 ODN65469:ODO65469 ONJ65469:ONK65469 OXF65469:OXG65469 PHB65469:PHC65469 PQX65469:PQY65469 QAT65469:QAU65469 QKP65469:QKQ65469 QUL65469:QUM65469 REH65469:REI65469 ROD65469:ROE65469 RXZ65469:RYA65469 SHV65469:SHW65469 SRR65469:SRS65469 TBN65469:TBO65469 TLJ65469:TLK65469 TVF65469:TVG65469 UFB65469:UFC65469 UOX65469:UOY65469 UYT65469:UYU65469 VIP65469:VIQ65469 VSL65469:VSM65469 WCH65469:WCI65469 WMD65469:WME65469 WVZ65469:WWA65469 R130999:S130999 JN131005:JO131005 TJ131005:TK131005 ADF131005:ADG131005 ANB131005:ANC131005 AWX131005:AWY131005 BGT131005:BGU131005 BQP131005:BQQ131005 CAL131005:CAM131005 CKH131005:CKI131005 CUD131005:CUE131005 DDZ131005:DEA131005 DNV131005:DNW131005 DXR131005:DXS131005 EHN131005:EHO131005 ERJ131005:ERK131005 FBF131005:FBG131005 FLB131005:FLC131005 FUX131005:FUY131005 GET131005:GEU131005 GOP131005:GOQ131005 GYL131005:GYM131005 HIH131005:HII131005 HSD131005:HSE131005 IBZ131005:ICA131005 ILV131005:ILW131005 IVR131005:IVS131005 JFN131005:JFO131005 JPJ131005:JPK131005 JZF131005:JZG131005 KJB131005:KJC131005 KSX131005:KSY131005 LCT131005:LCU131005 LMP131005:LMQ131005 LWL131005:LWM131005 MGH131005:MGI131005 MQD131005:MQE131005 MZZ131005:NAA131005 NJV131005:NJW131005 NTR131005:NTS131005 ODN131005:ODO131005 ONJ131005:ONK131005 OXF131005:OXG131005 PHB131005:PHC131005 PQX131005:PQY131005 QAT131005:QAU131005 QKP131005:QKQ131005 QUL131005:QUM131005 REH131005:REI131005 ROD131005:ROE131005 RXZ131005:RYA131005 SHV131005:SHW131005 SRR131005:SRS131005 TBN131005:TBO131005 TLJ131005:TLK131005 TVF131005:TVG131005 UFB131005:UFC131005 UOX131005:UOY131005 UYT131005:UYU131005 VIP131005:VIQ131005 VSL131005:VSM131005 WCH131005:WCI131005 WMD131005:WME131005 WVZ131005:WWA131005 R196535:S196535 JN196541:JO196541 TJ196541:TK196541 ADF196541:ADG196541 ANB196541:ANC196541 AWX196541:AWY196541 BGT196541:BGU196541 BQP196541:BQQ196541 CAL196541:CAM196541 CKH196541:CKI196541 CUD196541:CUE196541 DDZ196541:DEA196541 DNV196541:DNW196541 DXR196541:DXS196541 EHN196541:EHO196541 ERJ196541:ERK196541 FBF196541:FBG196541 FLB196541:FLC196541 FUX196541:FUY196541 GET196541:GEU196541 GOP196541:GOQ196541 GYL196541:GYM196541 HIH196541:HII196541 HSD196541:HSE196541 IBZ196541:ICA196541 ILV196541:ILW196541 IVR196541:IVS196541 JFN196541:JFO196541 JPJ196541:JPK196541 JZF196541:JZG196541 KJB196541:KJC196541 KSX196541:KSY196541 LCT196541:LCU196541 LMP196541:LMQ196541 LWL196541:LWM196541 MGH196541:MGI196541 MQD196541:MQE196541 MZZ196541:NAA196541 NJV196541:NJW196541 NTR196541:NTS196541 ODN196541:ODO196541 ONJ196541:ONK196541 OXF196541:OXG196541 PHB196541:PHC196541 PQX196541:PQY196541 QAT196541:QAU196541 QKP196541:QKQ196541 QUL196541:QUM196541 REH196541:REI196541 ROD196541:ROE196541 RXZ196541:RYA196541 SHV196541:SHW196541 SRR196541:SRS196541 TBN196541:TBO196541 TLJ196541:TLK196541 TVF196541:TVG196541 UFB196541:UFC196541 UOX196541:UOY196541 UYT196541:UYU196541 VIP196541:VIQ196541 VSL196541:VSM196541 WCH196541:WCI196541 WMD196541:WME196541 WVZ196541:WWA196541 R262071:S262071 JN262077:JO262077 TJ262077:TK262077 ADF262077:ADG262077 ANB262077:ANC262077 AWX262077:AWY262077 BGT262077:BGU262077 BQP262077:BQQ262077 CAL262077:CAM262077 CKH262077:CKI262077 CUD262077:CUE262077 DDZ262077:DEA262077 DNV262077:DNW262077 DXR262077:DXS262077 EHN262077:EHO262077 ERJ262077:ERK262077 FBF262077:FBG262077 FLB262077:FLC262077 FUX262077:FUY262077 GET262077:GEU262077 GOP262077:GOQ262077 GYL262077:GYM262077 HIH262077:HII262077 HSD262077:HSE262077 IBZ262077:ICA262077 ILV262077:ILW262077 IVR262077:IVS262077 JFN262077:JFO262077 JPJ262077:JPK262077 JZF262077:JZG262077 KJB262077:KJC262077 KSX262077:KSY262077 LCT262077:LCU262077 LMP262077:LMQ262077 LWL262077:LWM262077 MGH262077:MGI262077 MQD262077:MQE262077 MZZ262077:NAA262077 NJV262077:NJW262077 NTR262077:NTS262077 ODN262077:ODO262077 ONJ262077:ONK262077 OXF262077:OXG262077 PHB262077:PHC262077 PQX262077:PQY262077 QAT262077:QAU262077 QKP262077:QKQ262077 QUL262077:QUM262077 REH262077:REI262077 ROD262077:ROE262077 RXZ262077:RYA262077 SHV262077:SHW262077 SRR262077:SRS262077 TBN262077:TBO262077 TLJ262077:TLK262077 TVF262077:TVG262077 UFB262077:UFC262077 UOX262077:UOY262077 UYT262077:UYU262077 VIP262077:VIQ262077 VSL262077:VSM262077 WCH262077:WCI262077 WMD262077:WME262077 WVZ262077:WWA262077 R327607:S327607 JN327613:JO327613 TJ327613:TK327613 ADF327613:ADG327613 ANB327613:ANC327613 AWX327613:AWY327613 BGT327613:BGU327613 BQP327613:BQQ327613 CAL327613:CAM327613 CKH327613:CKI327613 CUD327613:CUE327613 DDZ327613:DEA327613 DNV327613:DNW327613 DXR327613:DXS327613 EHN327613:EHO327613 ERJ327613:ERK327613 FBF327613:FBG327613 FLB327613:FLC327613 FUX327613:FUY327613 GET327613:GEU327613 GOP327613:GOQ327613 GYL327613:GYM327613 HIH327613:HII327613 HSD327613:HSE327613 IBZ327613:ICA327613 ILV327613:ILW327613 IVR327613:IVS327613 JFN327613:JFO327613 JPJ327613:JPK327613 JZF327613:JZG327613 KJB327613:KJC327613 KSX327613:KSY327613 LCT327613:LCU327613 LMP327613:LMQ327613 LWL327613:LWM327613 MGH327613:MGI327613 MQD327613:MQE327613 MZZ327613:NAA327613 NJV327613:NJW327613 NTR327613:NTS327613 ODN327613:ODO327613 ONJ327613:ONK327613 OXF327613:OXG327613 PHB327613:PHC327613 PQX327613:PQY327613 QAT327613:QAU327613 QKP327613:QKQ327613 QUL327613:QUM327613 REH327613:REI327613 ROD327613:ROE327613 RXZ327613:RYA327613 SHV327613:SHW327613 SRR327613:SRS327613 TBN327613:TBO327613 TLJ327613:TLK327613 TVF327613:TVG327613 UFB327613:UFC327613 UOX327613:UOY327613 UYT327613:UYU327613 VIP327613:VIQ327613 VSL327613:VSM327613 WCH327613:WCI327613 WMD327613:WME327613 WVZ327613:WWA327613 R393143:S393143 JN393149:JO393149 TJ393149:TK393149 ADF393149:ADG393149 ANB393149:ANC393149 AWX393149:AWY393149 BGT393149:BGU393149 BQP393149:BQQ393149 CAL393149:CAM393149 CKH393149:CKI393149 CUD393149:CUE393149 DDZ393149:DEA393149 DNV393149:DNW393149 DXR393149:DXS393149 EHN393149:EHO393149 ERJ393149:ERK393149 FBF393149:FBG393149 FLB393149:FLC393149 FUX393149:FUY393149 GET393149:GEU393149 GOP393149:GOQ393149 GYL393149:GYM393149 HIH393149:HII393149 HSD393149:HSE393149 IBZ393149:ICA393149 ILV393149:ILW393149 IVR393149:IVS393149 JFN393149:JFO393149 JPJ393149:JPK393149 JZF393149:JZG393149 KJB393149:KJC393149 KSX393149:KSY393149 LCT393149:LCU393149 LMP393149:LMQ393149 LWL393149:LWM393149 MGH393149:MGI393149 MQD393149:MQE393149 MZZ393149:NAA393149 NJV393149:NJW393149 NTR393149:NTS393149 ODN393149:ODO393149 ONJ393149:ONK393149 OXF393149:OXG393149 PHB393149:PHC393149 PQX393149:PQY393149 QAT393149:QAU393149 QKP393149:QKQ393149 QUL393149:QUM393149 REH393149:REI393149 ROD393149:ROE393149 RXZ393149:RYA393149 SHV393149:SHW393149 SRR393149:SRS393149 TBN393149:TBO393149 TLJ393149:TLK393149 TVF393149:TVG393149 UFB393149:UFC393149 UOX393149:UOY393149 UYT393149:UYU393149 VIP393149:VIQ393149 VSL393149:VSM393149 WCH393149:WCI393149 WMD393149:WME393149 WVZ393149:WWA393149 R458679:S458679 JN458685:JO458685 TJ458685:TK458685 ADF458685:ADG458685 ANB458685:ANC458685 AWX458685:AWY458685 BGT458685:BGU458685 BQP458685:BQQ458685 CAL458685:CAM458685 CKH458685:CKI458685 CUD458685:CUE458685 DDZ458685:DEA458685 DNV458685:DNW458685 DXR458685:DXS458685 EHN458685:EHO458685 ERJ458685:ERK458685 FBF458685:FBG458685 FLB458685:FLC458685 FUX458685:FUY458685 GET458685:GEU458685 GOP458685:GOQ458685 GYL458685:GYM458685 HIH458685:HII458685 HSD458685:HSE458685 IBZ458685:ICA458685 ILV458685:ILW458685 IVR458685:IVS458685 JFN458685:JFO458685 JPJ458685:JPK458685 JZF458685:JZG458685 KJB458685:KJC458685 KSX458685:KSY458685 LCT458685:LCU458685 LMP458685:LMQ458685 LWL458685:LWM458685 MGH458685:MGI458685 MQD458685:MQE458685 MZZ458685:NAA458685 NJV458685:NJW458685 NTR458685:NTS458685 ODN458685:ODO458685 ONJ458685:ONK458685 OXF458685:OXG458685 PHB458685:PHC458685 PQX458685:PQY458685 QAT458685:QAU458685 QKP458685:QKQ458685 QUL458685:QUM458685 REH458685:REI458685 ROD458685:ROE458685 RXZ458685:RYA458685 SHV458685:SHW458685 SRR458685:SRS458685 TBN458685:TBO458685 TLJ458685:TLK458685 TVF458685:TVG458685 UFB458685:UFC458685 UOX458685:UOY458685 UYT458685:UYU458685 VIP458685:VIQ458685 VSL458685:VSM458685 WCH458685:WCI458685 WMD458685:WME458685 WVZ458685:WWA458685 R524215:S524215 JN524221:JO524221 TJ524221:TK524221 ADF524221:ADG524221 ANB524221:ANC524221 AWX524221:AWY524221 BGT524221:BGU524221 BQP524221:BQQ524221 CAL524221:CAM524221 CKH524221:CKI524221 CUD524221:CUE524221 DDZ524221:DEA524221 DNV524221:DNW524221 DXR524221:DXS524221 EHN524221:EHO524221 ERJ524221:ERK524221 FBF524221:FBG524221 FLB524221:FLC524221 FUX524221:FUY524221 GET524221:GEU524221 GOP524221:GOQ524221 GYL524221:GYM524221 HIH524221:HII524221 HSD524221:HSE524221 IBZ524221:ICA524221 ILV524221:ILW524221 IVR524221:IVS524221 JFN524221:JFO524221 JPJ524221:JPK524221 JZF524221:JZG524221 KJB524221:KJC524221 KSX524221:KSY524221 LCT524221:LCU524221 LMP524221:LMQ524221 LWL524221:LWM524221 MGH524221:MGI524221 MQD524221:MQE524221 MZZ524221:NAA524221 NJV524221:NJW524221 NTR524221:NTS524221 ODN524221:ODO524221 ONJ524221:ONK524221 OXF524221:OXG524221 PHB524221:PHC524221 PQX524221:PQY524221 QAT524221:QAU524221 QKP524221:QKQ524221 QUL524221:QUM524221 REH524221:REI524221 ROD524221:ROE524221 RXZ524221:RYA524221 SHV524221:SHW524221 SRR524221:SRS524221 TBN524221:TBO524221 TLJ524221:TLK524221 TVF524221:TVG524221 UFB524221:UFC524221 UOX524221:UOY524221 UYT524221:UYU524221 VIP524221:VIQ524221 VSL524221:VSM524221 WCH524221:WCI524221 WMD524221:WME524221 WVZ524221:WWA524221 R589751:S589751 JN589757:JO589757 TJ589757:TK589757 ADF589757:ADG589757 ANB589757:ANC589757 AWX589757:AWY589757 BGT589757:BGU589757 BQP589757:BQQ589757 CAL589757:CAM589757 CKH589757:CKI589757 CUD589757:CUE589757 DDZ589757:DEA589757 DNV589757:DNW589757 DXR589757:DXS589757 EHN589757:EHO589757 ERJ589757:ERK589757 FBF589757:FBG589757 FLB589757:FLC589757 FUX589757:FUY589757 GET589757:GEU589757 GOP589757:GOQ589757 GYL589757:GYM589757 HIH589757:HII589757 HSD589757:HSE589757 IBZ589757:ICA589757 ILV589757:ILW589757 IVR589757:IVS589757 JFN589757:JFO589757 JPJ589757:JPK589757 JZF589757:JZG589757 KJB589757:KJC589757 KSX589757:KSY589757 LCT589757:LCU589757 LMP589757:LMQ589757 LWL589757:LWM589757 MGH589757:MGI589757 MQD589757:MQE589757 MZZ589757:NAA589757 NJV589757:NJW589757 NTR589757:NTS589757 ODN589757:ODO589757 ONJ589757:ONK589757 OXF589757:OXG589757 PHB589757:PHC589757 PQX589757:PQY589757 QAT589757:QAU589757 QKP589757:QKQ589757 QUL589757:QUM589757 REH589757:REI589757 ROD589757:ROE589757 RXZ589757:RYA589757 SHV589757:SHW589757 SRR589757:SRS589757 TBN589757:TBO589757 TLJ589757:TLK589757 TVF589757:TVG589757 UFB589757:UFC589757 UOX589757:UOY589757 UYT589757:UYU589757 VIP589757:VIQ589757 VSL589757:VSM589757 WCH589757:WCI589757 WMD589757:WME589757 WVZ589757:WWA589757 R655287:S655287 JN655293:JO655293 TJ655293:TK655293 ADF655293:ADG655293 ANB655293:ANC655293 AWX655293:AWY655293 BGT655293:BGU655293 BQP655293:BQQ655293 CAL655293:CAM655293 CKH655293:CKI655293 CUD655293:CUE655293 DDZ655293:DEA655293 DNV655293:DNW655293 DXR655293:DXS655293 EHN655293:EHO655293 ERJ655293:ERK655293 FBF655293:FBG655293 FLB655293:FLC655293 FUX655293:FUY655293 GET655293:GEU655293 GOP655293:GOQ655293 GYL655293:GYM655293 HIH655293:HII655293 HSD655293:HSE655293 IBZ655293:ICA655293 ILV655293:ILW655293 IVR655293:IVS655293 JFN655293:JFO655293 JPJ655293:JPK655293 JZF655293:JZG655293 KJB655293:KJC655293 KSX655293:KSY655293 LCT655293:LCU655293 LMP655293:LMQ655293 LWL655293:LWM655293 MGH655293:MGI655293 MQD655293:MQE655293 MZZ655293:NAA655293 NJV655293:NJW655293 NTR655293:NTS655293 ODN655293:ODO655293 ONJ655293:ONK655293 OXF655293:OXG655293 PHB655293:PHC655293 PQX655293:PQY655293 QAT655293:QAU655293 QKP655293:QKQ655293 QUL655293:QUM655293 REH655293:REI655293 ROD655293:ROE655293 RXZ655293:RYA655293 SHV655293:SHW655293 SRR655293:SRS655293 TBN655293:TBO655293 TLJ655293:TLK655293 TVF655293:TVG655293 UFB655293:UFC655293 UOX655293:UOY655293 UYT655293:UYU655293 VIP655293:VIQ655293 VSL655293:VSM655293 WCH655293:WCI655293 WMD655293:WME655293 WVZ655293:WWA655293 R720823:S720823 JN720829:JO720829 TJ720829:TK720829 ADF720829:ADG720829 ANB720829:ANC720829 AWX720829:AWY720829 BGT720829:BGU720829 BQP720829:BQQ720829 CAL720829:CAM720829 CKH720829:CKI720829 CUD720829:CUE720829 DDZ720829:DEA720829 DNV720829:DNW720829 DXR720829:DXS720829 EHN720829:EHO720829 ERJ720829:ERK720829 FBF720829:FBG720829 FLB720829:FLC720829 FUX720829:FUY720829 GET720829:GEU720829 GOP720829:GOQ720829 GYL720829:GYM720829 HIH720829:HII720829 HSD720829:HSE720829 IBZ720829:ICA720829 ILV720829:ILW720829 IVR720829:IVS720829 JFN720829:JFO720829 JPJ720829:JPK720829 JZF720829:JZG720829 KJB720829:KJC720829 KSX720829:KSY720829 LCT720829:LCU720829 LMP720829:LMQ720829 LWL720829:LWM720829 MGH720829:MGI720829 MQD720829:MQE720829 MZZ720829:NAA720829 NJV720829:NJW720829 NTR720829:NTS720829 ODN720829:ODO720829 ONJ720829:ONK720829 OXF720829:OXG720829 PHB720829:PHC720829 PQX720829:PQY720829 QAT720829:QAU720829 QKP720829:QKQ720829 QUL720829:QUM720829 REH720829:REI720829 ROD720829:ROE720829 RXZ720829:RYA720829 SHV720829:SHW720829 SRR720829:SRS720829 TBN720829:TBO720829 TLJ720829:TLK720829 TVF720829:TVG720829 UFB720829:UFC720829 UOX720829:UOY720829 UYT720829:UYU720829 VIP720829:VIQ720829 VSL720829:VSM720829 WCH720829:WCI720829 WMD720829:WME720829 WVZ720829:WWA720829 R786359:S786359 JN786365:JO786365 TJ786365:TK786365 ADF786365:ADG786365 ANB786365:ANC786365 AWX786365:AWY786365 BGT786365:BGU786365 BQP786365:BQQ786365 CAL786365:CAM786365 CKH786365:CKI786365 CUD786365:CUE786365 DDZ786365:DEA786365 DNV786365:DNW786365 DXR786365:DXS786365 EHN786365:EHO786365 ERJ786365:ERK786365 FBF786365:FBG786365 FLB786365:FLC786365 FUX786365:FUY786365 GET786365:GEU786365 GOP786365:GOQ786365 GYL786365:GYM786365 HIH786365:HII786365 HSD786365:HSE786365 IBZ786365:ICA786365 ILV786365:ILW786365 IVR786365:IVS786365 JFN786365:JFO786365 JPJ786365:JPK786365 JZF786365:JZG786365 KJB786365:KJC786365 KSX786365:KSY786365 LCT786365:LCU786365 LMP786365:LMQ786365 LWL786365:LWM786365 MGH786365:MGI786365 MQD786365:MQE786365 MZZ786365:NAA786365 NJV786365:NJW786365 NTR786365:NTS786365 ODN786365:ODO786365 ONJ786365:ONK786365 OXF786365:OXG786365 PHB786365:PHC786365 PQX786365:PQY786365 QAT786365:QAU786365 QKP786365:QKQ786365 QUL786365:QUM786365 REH786365:REI786365 ROD786365:ROE786365 RXZ786365:RYA786365 SHV786365:SHW786365 SRR786365:SRS786365 TBN786365:TBO786365 TLJ786365:TLK786365 TVF786365:TVG786365 UFB786365:UFC786365 UOX786365:UOY786365 UYT786365:UYU786365 VIP786365:VIQ786365 VSL786365:VSM786365 WCH786365:WCI786365 WMD786365:WME786365 WVZ786365:WWA786365 R851895:S851895 JN851901:JO851901 TJ851901:TK851901 ADF851901:ADG851901 ANB851901:ANC851901 AWX851901:AWY851901 BGT851901:BGU851901 BQP851901:BQQ851901 CAL851901:CAM851901 CKH851901:CKI851901 CUD851901:CUE851901 DDZ851901:DEA851901 DNV851901:DNW851901 DXR851901:DXS851901 EHN851901:EHO851901 ERJ851901:ERK851901 FBF851901:FBG851901 FLB851901:FLC851901 FUX851901:FUY851901 GET851901:GEU851901 GOP851901:GOQ851901 GYL851901:GYM851901 HIH851901:HII851901 HSD851901:HSE851901 IBZ851901:ICA851901 ILV851901:ILW851901 IVR851901:IVS851901 JFN851901:JFO851901 JPJ851901:JPK851901 JZF851901:JZG851901 KJB851901:KJC851901 KSX851901:KSY851901 LCT851901:LCU851901 LMP851901:LMQ851901 LWL851901:LWM851901 MGH851901:MGI851901 MQD851901:MQE851901 MZZ851901:NAA851901 NJV851901:NJW851901 NTR851901:NTS851901 ODN851901:ODO851901 ONJ851901:ONK851901 OXF851901:OXG851901 PHB851901:PHC851901 PQX851901:PQY851901 QAT851901:QAU851901 QKP851901:QKQ851901 QUL851901:QUM851901 REH851901:REI851901 ROD851901:ROE851901 RXZ851901:RYA851901 SHV851901:SHW851901 SRR851901:SRS851901 TBN851901:TBO851901 TLJ851901:TLK851901 TVF851901:TVG851901 UFB851901:UFC851901 UOX851901:UOY851901 UYT851901:UYU851901 VIP851901:VIQ851901 VSL851901:VSM851901 WCH851901:WCI851901 WMD851901:WME851901 WVZ851901:WWA851901 R917431:S917431 JN917437:JO917437 TJ917437:TK917437 ADF917437:ADG917437 ANB917437:ANC917437 AWX917437:AWY917437 BGT917437:BGU917437 BQP917437:BQQ917437 CAL917437:CAM917437 CKH917437:CKI917437 CUD917437:CUE917437 DDZ917437:DEA917437 DNV917437:DNW917437 DXR917437:DXS917437 EHN917437:EHO917437 ERJ917437:ERK917437 FBF917437:FBG917437 FLB917437:FLC917437 FUX917437:FUY917437 GET917437:GEU917437 GOP917437:GOQ917437 GYL917437:GYM917437 HIH917437:HII917437 HSD917437:HSE917437 IBZ917437:ICA917437 ILV917437:ILW917437 IVR917437:IVS917437 JFN917437:JFO917437 JPJ917437:JPK917437 JZF917437:JZG917437 KJB917437:KJC917437 KSX917437:KSY917437 LCT917437:LCU917437 LMP917437:LMQ917437 LWL917437:LWM917437 MGH917437:MGI917437 MQD917437:MQE917437 MZZ917437:NAA917437 NJV917437:NJW917437 NTR917437:NTS917437 ODN917437:ODO917437 ONJ917437:ONK917437 OXF917437:OXG917437 PHB917437:PHC917437 PQX917437:PQY917437 QAT917437:QAU917437 QKP917437:QKQ917437 QUL917437:QUM917437 REH917437:REI917437 ROD917437:ROE917437 RXZ917437:RYA917437 SHV917437:SHW917437 SRR917437:SRS917437 TBN917437:TBO917437 TLJ917437:TLK917437 TVF917437:TVG917437 UFB917437:UFC917437 UOX917437:UOY917437 UYT917437:UYU917437 VIP917437:VIQ917437 VSL917437:VSM917437 WCH917437:WCI917437 WMD917437:WME917437 WVZ917437:WWA917437 R982967:S982967 JN982973:JO982973 TJ982973:TK982973 ADF982973:ADG982973 ANB982973:ANC982973 AWX982973:AWY982973 BGT982973:BGU982973 BQP982973:BQQ982973 CAL982973:CAM982973 CKH982973:CKI982973 CUD982973:CUE982973 DDZ982973:DEA982973 DNV982973:DNW982973 DXR982973:DXS982973 EHN982973:EHO982973 ERJ982973:ERK982973 FBF982973:FBG982973 FLB982973:FLC982973 FUX982973:FUY982973 GET982973:GEU982973 GOP982973:GOQ982973 GYL982973:GYM982973 HIH982973:HII982973 HSD982973:HSE982973 IBZ982973:ICA982973 ILV982973:ILW982973 IVR982973:IVS982973 JFN982973:JFO982973 JPJ982973:JPK982973 JZF982973:JZG982973 KJB982973:KJC982973 KSX982973:KSY982973 LCT982973:LCU982973 LMP982973:LMQ982973 LWL982973:LWM982973 MGH982973:MGI982973 MQD982973:MQE982973 MZZ982973:NAA982973 NJV982973:NJW982973 NTR982973:NTS982973 ODN982973:ODO982973 ONJ982973:ONK982973 OXF982973:OXG982973 PHB982973:PHC982973 PQX982973:PQY982973 QAT982973:QAU982973 QKP982973:QKQ982973 QUL982973:QUM982973 REH982973:REI982973 ROD982973:ROE982973 RXZ982973:RYA982973 SHV982973:SHW982973 SRR982973:SRS982973 TBN982973:TBO982973 TLJ982973:TLK982973 TVF982973:TVG982973 UFB982973:UFC982973 UOX982973:UOY982973 UYT982973:UYU982973 VIP982973:VIQ982973 VSL982973:VSM982973 WCH982973:WCI982973 WMD982973:WME982973 WVZ982973:WWA982973" xr:uid="{193CF36F-A4C4-48BA-BE12-F4B8E238BB3A}">
      <formula1>0</formula1>
      <formula2>0</formula2>
    </dataValidation>
    <dataValidation operator="greaterThanOrEqual" allowBlank="1" showErrorMessage="1" errorTitle="Erro de valores" error="Digite um valor igual a 0% ou 2%." sqref="S21 JO28 TK28 ADG28 ANC28 AWY28 BGU28 BQQ28 CAM28 CKI28 CUE28 DEA28 DNW28 DXS28 EHO28 ERK28 FBG28 FLC28 FUY28 GEU28 GOQ28 GYM28 HII28 HSE28 ICA28 ILW28 IVS28 JFO28 JPK28 JZG28 KJC28 KSY28 LCU28 LMQ28 LWM28 MGI28 MQE28 NAA28 NJW28 NTS28 ODO28 ONK28 OXG28 PHC28 PQY28 QAU28 QKQ28 QUM28 REI28 ROE28 RYA28 SHW28 SRS28 TBO28 TLK28 TVG28 UFC28 UOY28 UYU28 VIQ28 VSM28 WCI28 WME28 WWA28 S65480 JO65486 TK65486 ADG65486 ANC65486 AWY65486 BGU65486 BQQ65486 CAM65486 CKI65486 CUE65486 DEA65486 DNW65486 DXS65486 EHO65486 ERK65486 FBG65486 FLC65486 FUY65486 GEU65486 GOQ65486 GYM65486 HII65486 HSE65486 ICA65486 ILW65486 IVS65486 JFO65486 JPK65486 JZG65486 KJC65486 KSY65486 LCU65486 LMQ65486 LWM65486 MGI65486 MQE65486 NAA65486 NJW65486 NTS65486 ODO65486 ONK65486 OXG65486 PHC65486 PQY65486 QAU65486 QKQ65486 QUM65486 REI65486 ROE65486 RYA65486 SHW65486 SRS65486 TBO65486 TLK65486 TVG65486 UFC65486 UOY65486 UYU65486 VIQ65486 VSM65486 WCI65486 WME65486 WWA65486 S131016 JO131022 TK131022 ADG131022 ANC131022 AWY131022 BGU131022 BQQ131022 CAM131022 CKI131022 CUE131022 DEA131022 DNW131022 DXS131022 EHO131022 ERK131022 FBG131022 FLC131022 FUY131022 GEU131022 GOQ131022 GYM131022 HII131022 HSE131022 ICA131022 ILW131022 IVS131022 JFO131022 JPK131022 JZG131022 KJC131022 KSY131022 LCU131022 LMQ131022 LWM131022 MGI131022 MQE131022 NAA131022 NJW131022 NTS131022 ODO131022 ONK131022 OXG131022 PHC131022 PQY131022 QAU131022 QKQ131022 QUM131022 REI131022 ROE131022 RYA131022 SHW131022 SRS131022 TBO131022 TLK131022 TVG131022 UFC131022 UOY131022 UYU131022 VIQ131022 VSM131022 WCI131022 WME131022 WWA131022 S196552 JO196558 TK196558 ADG196558 ANC196558 AWY196558 BGU196558 BQQ196558 CAM196558 CKI196558 CUE196558 DEA196558 DNW196558 DXS196558 EHO196558 ERK196558 FBG196558 FLC196558 FUY196558 GEU196558 GOQ196558 GYM196558 HII196558 HSE196558 ICA196558 ILW196558 IVS196558 JFO196558 JPK196558 JZG196558 KJC196558 KSY196558 LCU196558 LMQ196558 LWM196558 MGI196558 MQE196558 NAA196558 NJW196558 NTS196558 ODO196558 ONK196558 OXG196558 PHC196558 PQY196558 QAU196558 QKQ196558 QUM196558 REI196558 ROE196558 RYA196558 SHW196558 SRS196558 TBO196558 TLK196558 TVG196558 UFC196558 UOY196558 UYU196558 VIQ196558 VSM196558 WCI196558 WME196558 WWA196558 S262088 JO262094 TK262094 ADG262094 ANC262094 AWY262094 BGU262094 BQQ262094 CAM262094 CKI262094 CUE262094 DEA262094 DNW262094 DXS262094 EHO262094 ERK262094 FBG262094 FLC262094 FUY262094 GEU262094 GOQ262094 GYM262094 HII262094 HSE262094 ICA262094 ILW262094 IVS262094 JFO262094 JPK262094 JZG262094 KJC262094 KSY262094 LCU262094 LMQ262094 LWM262094 MGI262094 MQE262094 NAA262094 NJW262094 NTS262094 ODO262094 ONK262094 OXG262094 PHC262094 PQY262094 QAU262094 QKQ262094 QUM262094 REI262094 ROE262094 RYA262094 SHW262094 SRS262094 TBO262094 TLK262094 TVG262094 UFC262094 UOY262094 UYU262094 VIQ262094 VSM262094 WCI262094 WME262094 WWA262094 S327624 JO327630 TK327630 ADG327630 ANC327630 AWY327630 BGU327630 BQQ327630 CAM327630 CKI327630 CUE327630 DEA327630 DNW327630 DXS327630 EHO327630 ERK327630 FBG327630 FLC327630 FUY327630 GEU327630 GOQ327630 GYM327630 HII327630 HSE327630 ICA327630 ILW327630 IVS327630 JFO327630 JPK327630 JZG327630 KJC327630 KSY327630 LCU327630 LMQ327630 LWM327630 MGI327630 MQE327630 NAA327630 NJW327630 NTS327630 ODO327630 ONK327630 OXG327630 PHC327630 PQY327630 QAU327630 QKQ327630 QUM327630 REI327630 ROE327630 RYA327630 SHW327630 SRS327630 TBO327630 TLK327630 TVG327630 UFC327630 UOY327630 UYU327630 VIQ327630 VSM327630 WCI327630 WME327630 WWA327630 S393160 JO393166 TK393166 ADG393166 ANC393166 AWY393166 BGU393166 BQQ393166 CAM393166 CKI393166 CUE393166 DEA393166 DNW393166 DXS393166 EHO393166 ERK393166 FBG393166 FLC393166 FUY393166 GEU393166 GOQ393166 GYM393166 HII393166 HSE393166 ICA393166 ILW393166 IVS393166 JFO393166 JPK393166 JZG393166 KJC393166 KSY393166 LCU393166 LMQ393166 LWM393166 MGI393166 MQE393166 NAA393166 NJW393166 NTS393166 ODO393166 ONK393166 OXG393166 PHC393166 PQY393166 QAU393166 QKQ393166 QUM393166 REI393166 ROE393166 RYA393166 SHW393166 SRS393166 TBO393166 TLK393166 TVG393166 UFC393166 UOY393166 UYU393166 VIQ393166 VSM393166 WCI393166 WME393166 WWA393166 S458696 JO458702 TK458702 ADG458702 ANC458702 AWY458702 BGU458702 BQQ458702 CAM458702 CKI458702 CUE458702 DEA458702 DNW458702 DXS458702 EHO458702 ERK458702 FBG458702 FLC458702 FUY458702 GEU458702 GOQ458702 GYM458702 HII458702 HSE458702 ICA458702 ILW458702 IVS458702 JFO458702 JPK458702 JZG458702 KJC458702 KSY458702 LCU458702 LMQ458702 LWM458702 MGI458702 MQE458702 NAA458702 NJW458702 NTS458702 ODO458702 ONK458702 OXG458702 PHC458702 PQY458702 QAU458702 QKQ458702 QUM458702 REI458702 ROE458702 RYA458702 SHW458702 SRS458702 TBO458702 TLK458702 TVG458702 UFC458702 UOY458702 UYU458702 VIQ458702 VSM458702 WCI458702 WME458702 WWA458702 S524232 JO524238 TK524238 ADG524238 ANC524238 AWY524238 BGU524238 BQQ524238 CAM524238 CKI524238 CUE524238 DEA524238 DNW524238 DXS524238 EHO524238 ERK524238 FBG524238 FLC524238 FUY524238 GEU524238 GOQ524238 GYM524238 HII524238 HSE524238 ICA524238 ILW524238 IVS524238 JFO524238 JPK524238 JZG524238 KJC524238 KSY524238 LCU524238 LMQ524238 LWM524238 MGI524238 MQE524238 NAA524238 NJW524238 NTS524238 ODO524238 ONK524238 OXG524238 PHC524238 PQY524238 QAU524238 QKQ524238 QUM524238 REI524238 ROE524238 RYA524238 SHW524238 SRS524238 TBO524238 TLK524238 TVG524238 UFC524238 UOY524238 UYU524238 VIQ524238 VSM524238 WCI524238 WME524238 WWA524238 S589768 JO589774 TK589774 ADG589774 ANC589774 AWY589774 BGU589774 BQQ589774 CAM589774 CKI589774 CUE589774 DEA589774 DNW589774 DXS589774 EHO589774 ERK589774 FBG589774 FLC589774 FUY589774 GEU589774 GOQ589774 GYM589774 HII589774 HSE589774 ICA589774 ILW589774 IVS589774 JFO589774 JPK589774 JZG589774 KJC589774 KSY589774 LCU589774 LMQ589774 LWM589774 MGI589774 MQE589774 NAA589774 NJW589774 NTS589774 ODO589774 ONK589774 OXG589774 PHC589774 PQY589774 QAU589774 QKQ589774 QUM589774 REI589774 ROE589774 RYA589774 SHW589774 SRS589774 TBO589774 TLK589774 TVG589774 UFC589774 UOY589774 UYU589774 VIQ589774 VSM589774 WCI589774 WME589774 WWA589774 S655304 JO655310 TK655310 ADG655310 ANC655310 AWY655310 BGU655310 BQQ655310 CAM655310 CKI655310 CUE655310 DEA655310 DNW655310 DXS655310 EHO655310 ERK655310 FBG655310 FLC655310 FUY655310 GEU655310 GOQ655310 GYM655310 HII655310 HSE655310 ICA655310 ILW655310 IVS655310 JFO655310 JPK655310 JZG655310 KJC655310 KSY655310 LCU655310 LMQ655310 LWM655310 MGI655310 MQE655310 NAA655310 NJW655310 NTS655310 ODO655310 ONK655310 OXG655310 PHC655310 PQY655310 QAU655310 QKQ655310 QUM655310 REI655310 ROE655310 RYA655310 SHW655310 SRS655310 TBO655310 TLK655310 TVG655310 UFC655310 UOY655310 UYU655310 VIQ655310 VSM655310 WCI655310 WME655310 WWA655310 S720840 JO720846 TK720846 ADG720846 ANC720846 AWY720846 BGU720846 BQQ720846 CAM720846 CKI720846 CUE720846 DEA720846 DNW720846 DXS720846 EHO720846 ERK720846 FBG720846 FLC720846 FUY720846 GEU720846 GOQ720846 GYM720846 HII720846 HSE720846 ICA720846 ILW720846 IVS720846 JFO720846 JPK720846 JZG720846 KJC720846 KSY720846 LCU720846 LMQ720846 LWM720846 MGI720846 MQE720846 NAA720846 NJW720846 NTS720846 ODO720846 ONK720846 OXG720846 PHC720846 PQY720846 QAU720846 QKQ720846 QUM720846 REI720846 ROE720846 RYA720846 SHW720846 SRS720846 TBO720846 TLK720846 TVG720846 UFC720846 UOY720846 UYU720846 VIQ720846 VSM720846 WCI720846 WME720846 WWA720846 S786376 JO786382 TK786382 ADG786382 ANC786382 AWY786382 BGU786382 BQQ786382 CAM786382 CKI786382 CUE786382 DEA786382 DNW786382 DXS786382 EHO786382 ERK786382 FBG786382 FLC786382 FUY786382 GEU786382 GOQ786382 GYM786382 HII786382 HSE786382 ICA786382 ILW786382 IVS786382 JFO786382 JPK786382 JZG786382 KJC786382 KSY786382 LCU786382 LMQ786382 LWM786382 MGI786382 MQE786382 NAA786382 NJW786382 NTS786382 ODO786382 ONK786382 OXG786382 PHC786382 PQY786382 QAU786382 QKQ786382 QUM786382 REI786382 ROE786382 RYA786382 SHW786382 SRS786382 TBO786382 TLK786382 TVG786382 UFC786382 UOY786382 UYU786382 VIQ786382 VSM786382 WCI786382 WME786382 WWA786382 S851912 JO851918 TK851918 ADG851918 ANC851918 AWY851918 BGU851918 BQQ851918 CAM851918 CKI851918 CUE851918 DEA851918 DNW851918 DXS851918 EHO851918 ERK851918 FBG851918 FLC851918 FUY851918 GEU851918 GOQ851918 GYM851918 HII851918 HSE851918 ICA851918 ILW851918 IVS851918 JFO851918 JPK851918 JZG851918 KJC851918 KSY851918 LCU851918 LMQ851918 LWM851918 MGI851918 MQE851918 NAA851918 NJW851918 NTS851918 ODO851918 ONK851918 OXG851918 PHC851918 PQY851918 QAU851918 QKQ851918 QUM851918 REI851918 ROE851918 RYA851918 SHW851918 SRS851918 TBO851918 TLK851918 TVG851918 UFC851918 UOY851918 UYU851918 VIQ851918 VSM851918 WCI851918 WME851918 WWA851918 S917448 JO917454 TK917454 ADG917454 ANC917454 AWY917454 BGU917454 BQQ917454 CAM917454 CKI917454 CUE917454 DEA917454 DNW917454 DXS917454 EHO917454 ERK917454 FBG917454 FLC917454 FUY917454 GEU917454 GOQ917454 GYM917454 HII917454 HSE917454 ICA917454 ILW917454 IVS917454 JFO917454 JPK917454 JZG917454 KJC917454 KSY917454 LCU917454 LMQ917454 LWM917454 MGI917454 MQE917454 NAA917454 NJW917454 NTS917454 ODO917454 ONK917454 OXG917454 PHC917454 PQY917454 QAU917454 QKQ917454 QUM917454 REI917454 ROE917454 RYA917454 SHW917454 SRS917454 TBO917454 TLK917454 TVG917454 UFC917454 UOY917454 UYU917454 VIQ917454 VSM917454 WCI917454 WME917454 WWA917454 S982984 JO982990 TK982990 ADG982990 ANC982990 AWY982990 BGU982990 BQQ982990 CAM982990 CKI982990 CUE982990 DEA982990 DNW982990 DXS982990 EHO982990 ERK982990 FBG982990 FLC982990 FUY982990 GEU982990 GOQ982990 GYM982990 HII982990 HSE982990 ICA982990 ILW982990 IVS982990 JFO982990 JPK982990 JZG982990 KJC982990 KSY982990 LCU982990 LMQ982990 LWM982990 MGI982990 MQE982990 NAA982990 NJW982990 NTS982990 ODO982990 ONK982990 OXG982990 PHC982990 PQY982990 QAU982990 QKQ982990 QUM982990 REI982990 ROE982990 RYA982990 SHW982990 SRS982990 TBO982990 TLK982990 TVG982990 UFC982990 UOY982990 UYU982990 VIQ982990 VSM982990 WCI982990 WME982990 WWA982990 S65520 JO65526 TK65526 ADG65526 ANC65526 AWY65526 BGU65526 BQQ65526 CAM65526 CKI65526 CUE65526 DEA65526 DNW65526 DXS65526 EHO65526 ERK65526 FBG65526 FLC65526 FUY65526 GEU65526 GOQ65526 GYM65526 HII65526 HSE65526 ICA65526 ILW65526 IVS65526 JFO65526 JPK65526 JZG65526 KJC65526 KSY65526 LCU65526 LMQ65526 LWM65526 MGI65526 MQE65526 NAA65526 NJW65526 NTS65526 ODO65526 ONK65526 OXG65526 PHC65526 PQY65526 QAU65526 QKQ65526 QUM65526 REI65526 ROE65526 RYA65526 SHW65526 SRS65526 TBO65526 TLK65526 TVG65526 UFC65526 UOY65526 UYU65526 VIQ65526 VSM65526 WCI65526 WME65526 WWA65526 S131056 JO131062 TK131062 ADG131062 ANC131062 AWY131062 BGU131062 BQQ131062 CAM131062 CKI131062 CUE131062 DEA131062 DNW131062 DXS131062 EHO131062 ERK131062 FBG131062 FLC131062 FUY131062 GEU131062 GOQ131062 GYM131062 HII131062 HSE131062 ICA131062 ILW131062 IVS131062 JFO131062 JPK131062 JZG131062 KJC131062 KSY131062 LCU131062 LMQ131062 LWM131062 MGI131062 MQE131062 NAA131062 NJW131062 NTS131062 ODO131062 ONK131062 OXG131062 PHC131062 PQY131062 QAU131062 QKQ131062 QUM131062 REI131062 ROE131062 RYA131062 SHW131062 SRS131062 TBO131062 TLK131062 TVG131062 UFC131062 UOY131062 UYU131062 VIQ131062 VSM131062 WCI131062 WME131062 WWA131062 S196592 JO196598 TK196598 ADG196598 ANC196598 AWY196598 BGU196598 BQQ196598 CAM196598 CKI196598 CUE196598 DEA196598 DNW196598 DXS196598 EHO196598 ERK196598 FBG196598 FLC196598 FUY196598 GEU196598 GOQ196598 GYM196598 HII196598 HSE196598 ICA196598 ILW196598 IVS196598 JFO196598 JPK196598 JZG196598 KJC196598 KSY196598 LCU196598 LMQ196598 LWM196598 MGI196598 MQE196598 NAA196598 NJW196598 NTS196598 ODO196598 ONK196598 OXG196598 PHC196598 PQY196598 QAU196598 QKQ196598 QUM196598 REI196598 ROE196598 RYA196598 SHW196598 SRS196598 TBO196598 TLK196598 TVG196598 UFC196598 UOY196598 UYU196598 VIQ196598 VSM196598 WCI196598 WME196598 WWA196598 S262128 JO262134 TK262134 ADG262134 ANC262134 AWY262134 BGU262134 BQQ262134 CAM262134 CKI262134 CUE262134 DEA262134 DNW262134 DXS262134 EHO262134 ERK262134 FBG262134 FLC262134 FUY262134 GEU262134 GOQ262134 GYM262134 HII262134 HSE262134 ICA262134 ILW262134 IVS262134 JFO262134 JPK262134 JZG262134 KJC262134 KSY262134 LCU262134 LMQ262134 LWM262134 MGI262134 MQE262134 NAA262134 NJW262134 NTS262134 ODO262134 ONK262134 OXG262134 PHC262134 PQY262134 QAU262134 QKQ262134 QUM262134 REI262134 ROE262134 RYA262134 SHW262134 SRS262134 TBO262134 TLK262134 TVG262134 UFC262134 UOY262134 UYU262134 VIQ262134 VSM262134 WCI262134 WME262134 WWA262134 S327664 JO327670 TK327670 ADG327670 ANC327670 AWY327670 BGU327670 BQQ327670 CAM327670 CKI327670 CUE327670 DEA327670 DNW327670 DXS327670 EHO327670 ERK327670 FBG327670 FLC327670 FUY327670 GEU327670 GOQ327670 GYM327670 HII327670 HSE327670 ICA327670 ILW327670 IVS327670 JFO327670 JPK327670 JZG327670 KJC327670 KSY327670 LCU327670 LMQ327670 LWM327670 MGI327670 MQE327670 NAA327670 NJW327670 NTS327670 ODO327670 ONK327670 OXG327670 PHC327670 PQY327670 QAU327670 QKQ327670 QUM327670 REI327670 ROE327670 RYA327670 SHW327670 SRS327670 TBO327670 TLK327670 TVG327670 UFC327670 UOY327670 UYU327670 VIQ327670 VSM327670 WCI327670 WME327670 WWA327670 S393200 JO393206 TK393206 ADG393206 ANC393206 AWY393206 BGU393206 BQQ393206 CAM393206 CKI393206 CUE393206 DEA393206 DNW393206 DXS393206 EHO393206 ERK393206 FBG393206 FLC393206 FUY393206 GEU393206 GOQ393206 GYM393206 HII393206 HSE393206 ICA393206 ILW393206 IVS393206 JFO393206 JPK393206 JZG393206 KJC393206 KSY393206 LCU393206 LMQ393206 LWM393206 MGI393206 MQE393206 NAA393206 NJW393206 NTS393206 ODO393206 ONK393206 OXG393206 PHC393206 PQY393206 QAU393206 QKQ393206 QUM393206 REI393206 ROE393206 RYA393206 SHW393206 SRS393206 TBO393206 TLK393206 TVG393206 UFC393206 UOY393206 UYU393206 VIQ393206 VSM393206 WCI393206 WME393206 WWA393206 S458736 JO458742 TK458742 ADG458742 ANC458742 AWY458742 BGU458742 BQQ458742 CAM458742 CKI458742 CUE458742 DEA458742 DNW458742 DXS458742 EHO458742 ERK458742 FBG458742 FLC458742 FUY458742 GEU458742 GOQ458742 GYM458742 HII458742 HSE458742 ICA458742 ILW458742 IVS458742 JFO458742 JPK458742 JZG458742 KJC458742 KSY458742 LCU458742 LMQ458742 LWM458742 MGI458742 MQE458742 NAA458742 NJW458742 NTS458742 ODO458742 ONK458742 OXG458742 PHC458742 PQY458742 QAU458742 QKQ458742 QUM458742 REI458742 ROE458742 RYA458742 SHW458742 SRS458742 TBO458742 TLK458742 TVG458742 UFC458742 UOY458742 UYU458742 VIQ458742 VSM458742 WCI458742 WME458742 WWA458742 S524272 JO524278 TK524278 ADG524278 ANC524278 AWY524278 BGU524278 BQQ524278 CAM524278 CKI524278 CUE524278 DEA524278 DNW524278 DXS524278 EHO524278 ERK524278 FBG524278 FLC524278 FUY524278 GEU524278 GOQ524278 GYM524278 HII524278 HSE524278 ICA524278 ILW524278 IVS524278 JFO524278 JPK524278 JZG524278 KJC524278 KSY524278 LCU524278 LMQ524278 LWM524278 MGI524278 MQE524278 NAA524278 NJW524278 NTS524278 ODO524278 ONK524278 OXG524278 PHC524278 PQY524278 QAU524278 QKQ524278 QUM524278 REI524278 ROE524278 RYA524278 SHW524278 SRS524278 TBO524278 TLK524278 TVG524278 UFC524278 UOY524278 UYU524278 VIQ524278 VSM524278 WCI524278 WME524278 WWA524278 S589808 JO589814 TK589814 ADG589814 ANC589814 AWY589814 BGU589814 BQQ589814 CAM589814 CKI589814 CUE589814 DEA589814 DNW589814 DXS589814 EHO589814 ERK589814 FBG589814 FLC589814 FUY589814 GEU589814 GOQ589814 GYM589814 HII589814 HSE589814 ICA589814 ILW589814 IVS589814 JFO589814 JPK589814 JZG589814 KJC589814 KSY589814 LCU589814 LMQ589814 LWM589814 MGI589814 MQE589814 NAA589814 NJW589814 NTS589814 ODO589814 ONK589814 OXG589814 PHC589814 PQY589814 QAU589814 QKQ589814 QUM589814 REI589814 ROE589814 RYA589814 SHW589814 SRS589814 TBO589814 TLK589814 TVG589814 UFC589814 UOY589814 UYU589814 VIQ589814 VSM589814 WCI589814 WME589814 WWA589814 S655344 JO655350 TK655350 ADG655350 ANC655350 AWY655350 BGU655350 BQQ655350 CAM655350 CKI655350 CUE655350 DEA655350 DNW655350 DXS655350 EHO655350 ERK655350 FBG655350 FLC655350 FUY655350 GEU655350 GOQ655350 GYM655350 HII655350 HSE655350 ICA655350 ILW655350 IVS655350 JFO655350 JPK655350 JZG655350 KJC655350 KSY655350 LCU655350 LMQ655350 LWM655350 MGI655350 MQE655350 NAA655350 NJW655350 NTS655350 ODO655350 ONK655350 OXG655350 PHC655350 PQY655350 QAU655350 QKQ655350 QUM655350 REI655350 ROE655350 RYA655350 SHW655350 SRS655350 TBO655350 TLK655350 TVG655350 UFC655350 UOY655350 UYU655350 VIQ655350 VSM655350 WCI655350 WME655350 WWA655350 S720880 JO720886 TK720886 ADG720886 ANC720886 AWY720886 BGU720886 BQQ720886 CAM720886 CKI720886 CUE720886 DEA720886 DNW720886 DXS720886 EHO720886 ERK720886 FBG720886 FLC720886 FUY720886 GEU720886 GOQ720886 GYM720886 HII720886 HSE720886 ICA720886 ILW720886 IVS720886 JFO720886 JPK720886 JZG720886 KJC720886 KSY720886 LCU720886 LMQ720886 LWM720886 MGI720886 MQE720886 NAA720886 NJW720886 NTS720886 ODO720886 ONK720886 OXG720886 PHC720886 PQY720886 QAU720886 QKQ720886 QUM720886 REI720886 ROE720886 RYA720886 SHW720886 SRS720886 TBO720886 TLK720886 TVG720886 UFC720886 UOY720886 UYU720886 VIQ720886 VSM720886 WCI720886 WME720886 WWA720886 S786416 JO786422 TK786422 ADG786422 ANC786422 AWY786422 BGU786422 BQQ786422 CAM786422 CKI786422 CUE786422 DEA786422 DNW786422 DXS786422 EHO786422 ERK786422 FBG786422 FLC786422 FUY786422 GEU786422 GOQ786422 GYM786422 HII786422 HSE786422 ICA786422 ILW786422 IVS786422 JFO786422 JPK786422 JZG786422 KJC786422 KSY786422 LCU786422 LMQ786422 LWM786422 MGI786422 MQE786422 NAA786422 NJW786422 NTS786422 ODO786422 ONK786422 OXG786422 PHC786422 PQY786422 QAU786422 QKQ786422 QUM786422 REI786422 ROE786422 RYA786422 SHW786422 SRS786422 TBO786422 TLK786422 TVG786422 UFC786422 UOY786422 UYU786422 VIQ786422 VSM786422 WCI786422 WME786422 WWA786422 S851952 JO851958 TK851958 ADG851958 ANC851958 AWY851958 BGU851958 BQQ851958 CAM851958 CKI851958 CUE851958 DEA851958 DNW851958 DXS851958 EHO851958 ERK851958 FBG851958 FLC851958 FUY851958 GEU851958 GOQ851958 GYM851958 HII851958 HSE851958 ICA851958 ILW851958 IVS851958 JFO851958 JPK851958 JZG851958 KJC851958 KSY851958 LCU851958 LMQ851958 LWM851958 MGI851958 MQE851958 NAA851958 NJW851958 NTS851958 ODO851958 ONK851958 OXG851958 PHC851958 PQY851958 QAU851958 QKQ851958 QUM851958 REI851958 ROE851958 RYA851958 SHW851958 SRS851958 TBO851958 TLK851958 TVG851958 UFC851958 UOY851958 UYU851958 VIQ851958 VSM851958 WCI851958 WME851958 WWA851958 S917488 JO917494 TK917494 ADG917494 ANC917494 AWY917494 BGU917494 BQQ917494 CAM917494 CKI917494 CUE917494 DEA917494 DNW917494 DXS917494 EHO917494 ERK917494 FBG917494 FLC917494 FUY917494 GEU917494 GOQ917494 GYM917494 HII917494 HSE917494 ICA917494 ILW917494 IVS917494 JFO917494 JPK917494 JZG917494 KJC917494 KSY917494 LCU917494 LMQ917494 LWM917494 MGI917494 MQE917494 NAA917494 NJW917494 NTS917494 ODO917494 ONK917494 OXG917494 PHC917494 PQY917494 QAU917494 QKQ917494 QUM917494 REI917494 ROE917494 RYA917494 SHW917494 SRS917494 TBO917494 TLK917494 TVG917494 UFC917494 UOY917494 UYU917494 VIQ917494 VSM917494 WCI917494 WME917494 WWA917494 S983024 JO983030 TK983030 ADG983030 ANC983030 AWY983030 BGU983030 BQQ983030 CAM983030 CKI983030 CUE983030 DEA983030 DNW983030 DXS983030 EHO983030 ERK983030 FBG983030 FLC983030 FUY983030 GEU983030 GOQ983030 GYM983030 HII983030 HSE983030 ICA983030 ILW983030 IVS983030 JFO983030 JPK983030 JZG983030 KJC983030 KSY983030 LCU983030 LMQ983030 LWM983030 MGI983030 MQE983030 NAA983030 NJW983030 NTS983030 ODO983030 ONK983030 OXG983030 PHC983030 PQY983030 QAU983030 QKQ983030 QUM983030 REI983030 ROE983030 RYA983030 SHW983030 SRS983030 TBO983030 TLK983030 TVG983030 UFC983030 UOY983030 UYU983030 VIQ983030 VSM983030 WCI983030 WME983030 WWA983030 S65560 JO65566 TK65566 ADG65566 ANC65566 AWY65566 BGU65566 BQQ65566 CAM65566 CKI65566 CUE65566 DEA65566 DNW65566 DXS65566 EHO65566 ERK65566 FBG65566 FLC65566 FUY65566 GEU65566 GOQ65566 GYM65566 HII65566 HSE65566 ICA65566 ILW65566 IVS65566 JFO65566 JPK65566 JZG65566 KJC65566 KSY65566 LCU65566 LMQ65566 LWM65566 MGI65566 MQE65566 NAA65566 NJW65566 NTS65566 ODO65566 ONK65566 OXG65566 PHC65566 PQY65566 QAU65566 QKQ65566 QUM65566 REI65566 ROE65566 RYA65566 SHW65566 SRS65566 TBO65566 TLK65566 TVG65566 UFC65566 UOY65566 UYU65566 VIQ65566 VSM65566 WCI65566 WME65566 WWA65566 S131096 JO131102 TK131102 ADG131102 ANC131102 AWY131102 BGU131102 BQQ131102 CAM131102 CKI131102 CUE131102 DEA131102 DNW131102 DXS131102 EHO131102 ERK131102 FBG131102 FLC131102 FUY131102 GEU131102 GOQ131102 GYM131102 HII131102 HSE131102 ICA131102 ILW131102 IVS131102 JFO131102 JPK131102 JZG131102 KJC131102 KSY131102 LCU131102 LMQ131102 LWM131102 MGI131102 MQE131102 NAA131102 NJW131102 NTS131102 ODO131102 ONK131102 OXG131102 PHC131102 PQY131102 QAU131102 QKQ131102 QUM131102 REI131102 ROE131102 RYA131102 SHW131102 SRS131102 TBO131102 TLK131102 TVG131102 UFC131102 UOY131102 UYU131102 VIQ131102 VSM131102 WCI131102 WME131102 WWA131102 S196632 JO196638 TK196638 ADG196638 ANC196638 AWY196638 BGU196638 BQQ196638 CAM196638 CKI196638 CUE196638 DEA196638 DNW196638 DXS196638 EHO196638 ERK196638 FBG196638 FLC196638 FUY196638 GEU196638 GOQ196638 GYM196638 HII196638 HSE196638 ICA196638 ILW196638 IVS196638 JFO196638 JPK196638 JZG196638 KJC196638 KSY196638 LCU196638 LMQ196638 LWM196638 MGI196638 MQE196638 NAA196638 NJW196638 NTS196638 ODO196638 ONK196638 OXG196638 PHC196638 PQY196638 QAU196638 QKQ196638 QUM196638 REI196638 ROE196638 RYA196638 SHW196638 SRS196638 TBO196638 TLK196638 TVG196638 UFC196638 UOY196638 UYU196638 VIQ196638 VSM196638 WCI196638 WME196638 WWA196638 S262168 JO262174 TK262174 ADG262174 ANC262174 AWY262174 BGU262174 BQQ262174 CAM262174 CKI262174 CUE262174 DEA262174 DNW262174 DXS262174 EHO262174 ERK262174 FBG262174 FLC262174 FUY262174 GEU262174 GOQ262174 GYM262174 HII262174 HSE262174 ICA262174 ILW262174 IVS262174 JFO262174 JPK262174 JZG262174 KJC262174 KSY262174 LCU262174 LMQ262174 LWM262174 MGI262174 MQE262174 NAA262174 NJW262174 NTS262174 ODO262174 ONK262174 OXG262174 PHC262174 PQY262174 QAU262174 QKQ262174 QUM262174 REI262174 ROE262174 RYA262174 SHW262174 SRS262174 TBO262174 TLK262174 TVG262174 UFC262174 UOY262174 UYU262174 VIQ262174 VSM262174 WCI262174 WME262174 WWA262174 S327704 JO327710 TK327710 ADG327710 ANC327710 AWY327710 BGU327710 BQQ327710 CAM327710 CKI327710 CUE327710 DEA327710 DNW327710 DXS327710 EHO327710 ERK327710 FBG327710 FLC327710 FUY327710 GEU327710 GOQ327710 GYM327710 HII327710 HSE327710 ICA327710 ILW327710 IVS327710 JFO327710 JPK327710 JZG327710 KJC327710 KSY327710 LCU327710 LMQ327710 LWM327710 MGI327710 MQE327710 NAA327710 NJW327710 NTS327710 ODO327710 ONK327710 OXG327710 PHC327710 PQY327710 QAU327710 QKQ327710 QUM327710 REI327710 ROE327710 RYA327710 SHW327710 SRS327710 TBO327710 TLK327710 TVG327710 UFC327710 UOY327710 UYU327710 VIQ327710 VSM327710 WCI327710 WME327710 WWA327710 S393240 JO393246 TK393246 ADG393246 ANC393246 AWY393246 BGU393246 BQQ393246 CAM393246 CKI393246 CUE393246 DEA393246 DNW393246 DXS393246 EHO393246 ERK393246 FBG393246 FLC393246 FUY393246 GEU393246 GOQ393246 GYM393246 HII393246 HSE393246 ICA393246 ILW393246 IVS393246 JFO393246 JPK393246 JZG393246 KJC393246 KSY393246 LCU393246 LMQ393246 LWM393246 MGI393246 MQE393246 NAA393246 NJW393246 NTS393246 ODO393246 ONK393246 OXG393246 PHC393246 PQY393246 QAU393246 QKQ393246 QUM393246 REI393246 ROE393246 RYA393246 SHW393246 SRS393246 TBO393246 TLK393246 TVG393246 UFC393246 UOY393246 UYU393246 VIQ393246 VSM393246 WCI393246 WME393246 WWA393246 S458776 JO458782 TK458782 ADG458782 ANC458782 AWY458782 BGU458782 BQQ458782 CAM458782 CKI458782 CUE458782 DEA458782 DNW458782 DXS458782 EHO458782 ERK458782 FBG458782 FLC458782 FUY458782 GEU458782 GOQ458782 GYM458782 HII458782 HSE458782 ICA458782 ILW458782 IVS458782 JFO458782 JPK458782 JZG458782 KJC458782 KSY458782 LCU458782 LMQ458782 LWM458782 MGI458782 MQE458782 NAA458782 NJW458782 NTS458782 ODO458782 ONK458782 OXG458782 PHC458782 PQY458782 QAU458782 QKQ458782 QUM458782 REI458782 ROE458782 RYA458782 SHW458782 SRS458782 TBO458782 TLK458782 TVG458782 UFC458782 UOY458782 UYU458782 VIQ458782 VSM458782 WCI458782 WME458782 WWA458782 S524312 JO524318 TK524318 ADG524318 ANC524318 AWY524318 BGU524318 BQQ524318 CAM524318 CKI524318 CUE524318 DEA524318 DNW524318 DXS524318 EHO524318 ERK524318 FBG524318 FLC524318 FUY524318 GEU524318 GOQ524318 GYM524318 HII524318 HSE524318 ICA524318 ILW524318 IVS524318 JFO524318 JPK524318 JZG524318 KJC524318 KSY524318 LCU524318 LMQ524318 LWM524318 MGI524318 MQE524318 NAA524318 NJW524318 NTS524318 ODO524318 ONK524318 OXG524318 PHC524318 PQY524318 QAU524318 QKQ524318 QUM524318 REI524318 ROE524318 RYA524318 SHW524318 SRS524318 TBO524318 TLK524318 TVG524318 UFC524318 UOY524318 UYU524318 VIQ524318 VSM524318 WCI524318 WME524318 WWA524318 S589848 JO589854 TK589854 ADG589854 ANC589854 AWY589854 BGU589854 BQQ589854 CAM589854 CKI589854 CUE589854 DEA589854 DNW589854 DXS589854 EHO589854 ERK589854 FBG589854 FLC589854 FUY589854 GEU589854 GOQ589854 GYM589854 HII589854 HSE589854 ICA589854 ILW589854 IVS589854 JFO589854 JPK589854 JZG589854 KJC589854 KSY589854 LCU589854 LMQ589854 LWM589854 MGI589854 MQE589854 NAA589854 NJW589854 NTS589854 ODO589854 ONK589854 OXG589854 PHC589854 PQY589854 QAU589854 QKQ589854 QUM589854 REI589854 ROE589854 RYA589854 SHW589854 SRS589854 TBO589854 TLK589854 TVG589854 UFC589854 UOY589854 UYU589854 VIQ589854 VSM589854 WCI589854 WME589854 WWA589854 S655384 JO655390 TK655390 ADG655390 ANC655390 AWY655390 BGU655390 BQQ655390 CAM655390 CKI655390 CUE655390 DEA655390 DNW655390 DXS655390 EHO655390 ERK655390 FBG655390 FLC655390 FUY655390 GEU655390 GOQ655390 GYM655390 HII655390 HSE655390 ICA655390 ILW655390 IVS655390 JFO655390 JPK655390 JZG655390 KJC655390 KSY655390 LCU655390 LMQ655390 LWM655390 MGI655390 MQE655390 NAA655390 NJW655390 NTS655390 ODO655390 ONK655390 OXG655390 PHC655390 PQY655390 QAU655390 QKQ655390 QUM655390 REI655390 ROE655390 RYA655390 SHW655390 SRS655390 TBO655390 TLK655390 TVG655390 UFC655390 UOY655390 UYU655390 VIQ655390 VSM655390 WCI655390 WME655390 WWA655390 S720920 JO720926 TK720926 ADG720926 ANC720926 AWY720926 BGU720926 BQQ720926 CAM720926 CKI720926 CUE720926 DEA720926 DNW720926 DXS720926 EHO720926 ERK720926 FBG720926 FLC720926 FUY720926 GEU720926 GOQ720926 GYM720926 HII720926 HSE720926 ICA720926 ILW720926 IVS720926 JFO720926 JPK720926 JZG720926 KJC720926 KSY720926 LCU720926 LMQ720926 LWM720926 MGI720926 MQE720926 NAA720926 NJW720926 NTS720926 ODO720926 ONK720926 OXG720926 PHC720926 PQY720926 QAU720926 QKQ720926 QUM720926 REI720926 ROE720926 RYA720926 SHW720926 SRS720926 TBO720926 TLK720926 TVG720926 UFC720926 UOY720926 UYU720926 VIQ720926 VSM720926 WCI720926 WME720926 WWA720926 S786456 JO786462 TK786462 ADG786462 ANC786462 AWY786462 BGU786462 BQQ786462 CAM786462 CKI786462 CUE786462 DEA786462 DNW786462 DXS786462 EHO786462 ERK786462 FBG786462 FLC786462 FUY786462 GEU786462 GOQ786462 GYM786462 HII786462 HSE786462 ICA786462 ILW786462 IVS786462 JFO786462 JPK786462 JZG786462 KJC786462 KSY786462 LCU786462 LMQ786462 LWM786462 MGI786462 MQE786462 NAA786462 NJW786462 NTS786462 ODO786462 ONK786462 OXG786462 PHC786462 PQY786462 QAU786462 QKQ786462 QUM786462 REI786462 ROE786462 RYA786462 SHW786462 SRS786462 TBO786462 TLK786462 TVG786462 UFC786462 UOY786462 UYU786462 VIQ786462 VSM786462 WCI786462 WME786462 WWA786462 S851992 JO851998 TK851998 ADG851998 ANC851998 AWY851998 BGU851998 BQQ851998 CAM851998 CKI851998 CUE851998 DEA851998 DNW851998 DXS851998 EHO851998 ERK851998 FBG851998 FLC851998 FUY851998 GEU851998 GOQ851998 GYM851998 HII851998 HSE851998 ICA851998 ILW851998 IVS851998 JFO851998 JPK851998 JZG851998 KJC851998 KSY851998 LCU851998 LMQ851998 LWM851998 MGI851998 MQE851998 NAA851998 NJW851998 NTS851998 ODO851998 ONK851998 OXG851998 PHC851998 PQY851998 QAU851998 QKQ851998 QUM851998 REI851998 ROE851998 RYA851998 SHW851998 SRS851998 TBO851998 TLK851998 TVG851998 UFC851998 UOY851998 UYU851998 VIQ851998 VSM851998 WCI851998 WME851998 WWA851998 S917528 JO917534 TK917534 ADG917534 ANC917534 AWY917534 BGU917534 BQQ917534 CAM917534 CKI917534 CUE917534 DEA917534 DNW917534 DXS917534 EHO917534 ERK917534 FBG917534 FLC917534 FUY917534 GEU917534 GOQ917534 GYM917534 HII917534 HSE917534 ICA917534 ILW917534 IVS917534 JFO917534 JPK917534 JZG917534 KJC917534 KSY917534 LCU917534 LMQ917534 LWM917534 MGI917534 MQE917534 NAA917534 NJW917534 NTS917534 ODO917534 ONK917534 OXG917534 PHC917534 PQY917534 QAU917534 QKQ917534 QUM917534 REI917534 ROE917534 RYA917534 SHW917534 SRS917534 TBO917534 TLK917534 TVG917534 UFC917534 UOY917534 UYU917534 VIQ917534 VSM917534 WCI917534 WME917534 WWA917534 S983064 JO983070 TK983070 ADG983070 ANC983070 AWY983070 BGU983070 BQQ983070 CAM983070 CKI983070 CUE983070 DEA983070 DNW983070 DXS983070 EHO983070 ERK983070 FBG983070 FLC983070 FUY983070 GEU983070 GOQ983070 GYM983070 HII983070 HSE983070 ICA983070 ILW983070 IVS983070 JFO983070 JPK983070 JZG983070 KJC983070 KSY983070 LCU983070 LMQ983070 LWM983070 MGI983070 MQE983070 NAA983070 NJW983070 NTS983070 ODO983070 ONK983070 OXG983070 PHC983070 PQY983070 QAU983070 QKQ983070 QUM983070 REI983070 ROE983070 RYA983070 SHW983070 SRS983070 TBO983070 TLK983070 TVG983070 UFC983070 UOY983070 UYU983070 VIQ983070 VSM983070 WCI983070 WME983070 WWA983070" xr:uid="{E8F373A0-F592-42C8-BD0E-8F423EA298AA}">
      <formula1>0</formula1>
      <formula2>0</formula2>
    </dataValidation>
    <dataValidation type="decimal" allowBlank="1" showErrorMessage="1" errorTitle="Erro de valores" error="Digite um valor maior do que 0." sqref="S20 JO27 TK27 ADG27 ANC27 AWY27 BGU27 BQQ27 CAM27 CKI27 CUE27 DEA27 DNW27 DXS27 EHO27 ERK27 FBG27 FLC27 FUY27 GEU27 GOQ27 GYM27 HII27 HSE27 ICA27 ILW27 IVS27 JFO27 JPK27 JZG27 KJC27 KSY27 LCU27 LMQ27 LWM27 MGI27 MQE27 NAA27 NJW27 NTS27 ODO27 ONK27 OXG27 PHC27 PQY27 QAU27 QKQ27 QUM27 REI27 ROE27 RYA27 SHW27 SRS27 TBO27 TLK27 TVG27 UFC27 UOY27 UYU27 VIQ27 VSM27 WCI27 WME27 WWA27 S65479 JO65485 TK65485 ADG65485 ANC65485 AWY65485 BGU65485 BQQ65485 CAM65485 CKI65485 CUE65485 DEA65485 DNW65485 DXS65485 EHO65485 ERK65485 FBG65485 FLC65485 FUY65485 GEU65485 GOQ65485 GYM65485 HII65485 HSE65485 ICA65485 ILW65485 IVS65485 JFO65485 JPK65485 JZG65485 KJC65485 KSY65485 LCU65485 LMQ65485 LWM65485 MGI65485 MQE65485 NAA65485 NJW65485 NTS65485 ODO65485 ONK65485 OXG65485 PHC65485 PQY65485 QAU65485 QKQ65485 QUM65485 REI65485 ROE65485 RYA65485 SHW65485 SRS65485 TBO65485 TLK65485 TVG65485 UFC65485 UOY65485 UYU65485 VIQ65485 VSM65485 WCI65485 WME65485 WWA65485 S131015 JO131021 TK131021 ADG131021 ANC131021 AWY131021 BGU131021 BQQ131021 CAM131021 CKI131021 CUE131021 DEA131021 DNW131021 DXS131021 EHO131021 ERK131021 FBG131021 FLC131021 FUY131021 GEU131021 GOQ131021 GYM131021 HII131021 HSE131021 ICA131021 ILW131021 IVS131021 JFO131021 JPK131021 JZG131021 KJC131021 KSY131021 LCU131021 LMQ131021 LWM131021 MGI131021 MQE131021 NAA131021 NJW131021 NTS131021 ODO131021 ONK131021 OXG131021 PHC131021 PQY131021 QAU131021 QKQ131021 QUM131021 REI131021 ROE131021 RYA131021 SHW131021 SRS131021 TBO131021 TLK131021 TVG131021 UFC131021 UOY131021 UYU131021 VIQ131021 VSM131021 WCI131021 WME131021 WWA131021 S196551 JO196557 TK196557 ADG196557 ANC196557 AWY196557 BGU196557 BQQ196557 CAM196557 CKI196557 CUE196557 DEA196557 DNW196557 DXS196557 EHO196557 ERK196557 FBG196557 FLC196557 FUY196557 GEU196557 GOQ196557 GYM196557 HII196557 HSE196557 ICA196557 ILW196557 IVS196557 JFO196557 JPK196557 JZG196557 KJC196557 KSY196557 LCU196557 LMQ196557 LWM196557 MGI196557 MQE196557 NAA196557 NJW196557 NTS196557 ODO196557 ONK196557 OXG196557 PHC196557 PQY196557 QAU196557 QKQ196557 QUM196557 REI196557 ROE196557 RYA196557 SHW196557 SRS196557 TBO196557 TLK196557 TVG196557 UFC196557 UOY196557 UYU196557 VIQ196557 VSM196557 WCI196557 WME196557 WWA196557 S262087 JO262093 TK262093 ADG262093 ANC262093 AWY262093 BGU262093 BQQ262093 CAM262093 CKI262093 CUE262093 DEA262093 DNW262093 DXS262093 EHO262093 ERK262093 FBG262093 FLC262093 FUY262093 GEU262093 GOQ262093 GYM262093 HII262093 HSE262093 ICA262093 ILW262093 IVS262093 JFO262093 JPK262093 JZG262093 KJC262093 KSY262093 LCU262093 LMQ262093 LWM262093 MGI262093 MQE262093 NAA262093 NJW262093 NTS262093 ODO262093 ONK262093 OXG262093 PHC262093 PQY262093 QAU262093 QKQ262093 QUM262093 REI262093 ROE262093 RYA262093 SHW262093 SRS262093 TBO262093 TLK262093 TVG262093 UFC262093 UOY262093 UYU262093 VIQ262093 VSM262093 WCI262093 WME262093 WWA262093 S327623 JO327629 TK327629 ADG327629 ANC327629 AWY327629 BGU327629 BQQ327629 CAM327629 CKI327629 CUE327629 DEA327629 DNW327629 DXS327629 EHO327629 ERK327629 FBG327629 FLC327629 FUY327629 GEU327629 GOQ327629 GYM327629 HII327629 HSE327629 ICA327629 ILW327629 IVS327629 JFO327629 JPK327629 JZG327629 KJC327629 KSY327629 LCU327629 LMQ327629 LWM327629 MGI327629 MQE327629 NAA327629 NJW327629 NTS327629 ODO327629 ONK327629 OXG327629 PHC327629 PQY327629 QAU327629 QKQ327629 QUM327629 REI327629 ROE327629 RYA327629 SHW327629 SRS327629 TBO327629 TLK327629 TVG327629 UFC327629 UOY327629 UYU327629 VIQ327629 VSM327629 WCI327629 WME327629 WWA327629 S393159 JO393165 TK393165 ADG393165 ANC393165 AWY393165 BGU393165 BQQ393165 CAM393165 CKI393165 CUE393165 DEA393165 DNW393165 DXS393165 EHO393165 ERK393165 FBG393165 FLC393165 FUY393165 GEU393165 GOQ393165 GYM393165 HII393165 HSE393165 ICA393165 ILW393165 IVS393165 JFO393165 JPK393165 JZG393165 KJC393165 KSY393165 LCU393165 LMQ393165 LWM393165 MGI393165 MQE393165 NAA393165 NJW393165 NTS393165 ODO393165 ONK393165 OXG393165 PHC393165 PQY393165 QAU393165 QKQ393165 QUM393165 REI393165 ROE393165 RYA393165 SHW393165 SRS393165 TBO393165 TLK393165 TVG393165 UFC393165 UOY393165 UYU393165 VIQ393165 VSM393165 WCI393165 WME393165 WWA393165 S458695 JO458701 TK458701 ADG458701 ANC458701 AWY458701 BGU458701 BQQ458701 CAM458701 CKI458701 CUE458701 DEA458701 DNW458701 DXS458701 EHO458701 ERK458701 FBG458701 FLC458701 FUY458701 GEU458701 GOQ458701 GYM458701 HII458701 HSE458701 ICA458701 ILW458701 IVS458701 JFO458701 JPK458701 JZG458701 KJC458701 KSY458701 LCU458701 LMQ458701 LWM458701 MGI458701 MQE458701 NAA458701 NJW458701 NTS458701 ODO458701 ONK458701 OXG458701 PHC458701 PQY458701 QAU458701 QKQ458701 QUM458701 REI458701 ROE458701 RYA458701 SHW458701 SRS458701 TBO458701 TLK458701 TVG458701 UFC458701 UOY458701 UYU458701 VIQ458701 VSM458701 WCI458701 WME458701 WWA458701 S524231 JO524237 TK524237 ADG524237 ANC524237 AWY524237 BGU524237 BQQ524237 CAM524237 CKI524237 CUE524237 DEA524237 DNW524237 DXS524237 EHO524237 ERK524237 FBG524237 FLC524237 FUY524237 GEU524237 GOQ524237 GYM524237 HII524237 HSE524237 ICA524237 ILW524237 IVS524237 JFO524237 JPK524237 JZG524237 KJC524237 KSY524237 LCU524237 LMQ524237 LWM524237 MGI524237 MQE524237 NAA524237 NJW524237 NTS524237 ODO524237 ONK524237 OXG524237 PHC524237 PQY524237 QAU524237 QKQ524237 QUM524237 REI524237 ROE524237 RYA524237 SHW524237 SRS524237 TBO524237 TLK524237 TVG524237 UFC524237 UOY524237 UYU524237 VIQ524237 VSM524237 WCI524237 WME524237 WWA524237 S589767 JO589773 TK589773 ADG589773 ANC589773 AWY589773 BGU589773 BQQ589773 CAM589773 CKI589773 CUE589773 DEA589773 DNW589773 DXS589773 EHO589773 ERK589773 FBG589773 FLC589773 FUY589773 GEU589773 GOQ589773 GYM589773 HII589773 HSE589773 ICA589773 ILW589773 IVS589773 JFO589773 JPK589773 JZG589773 KJC589773 KSY589773 LCU589773 LMQ589773 LWM589773 MGI589773 MQE589773 NAA589773 NJW589773 NTS589773 ODO589773 ONK589773 OXG589773 PHC589773 PQY589773 QAU589773 QKQ589773 QUM589773 REI589773 ROE589773 RYA589773 SHW589773 SRS589773 TBO589773 TLK589773 TVG589773 UFC589773 UOY589773 UYU589773 VIQ589773 VSM589773 WCI589773 WME589773 WWA589773 S655303 JO655309 TK655309 ADG655309 ANC655309 AWY655309 BGU655309 BQQ655309 CAM655309 CKI655309 CUE655309 DEA655309 DNW655309 DXS655309 EHO655309 ERK655309 FBG655309 FLC655309 FUY655309 GEU655309 GOQ655309 GYM655309 HII655309 HSE655309 ICA655309 ILW655309 IVS655309 JFO655309 JPK655309 JZG655309 KJC655309 KSY655309 LCU655309 LMQ655309 LWM655309 MGI655309 MQE655309 NAA655309 NJW655309 NTS655309 ODO655309 ONK655309 OXG655309 PHC655309 PQY655309 QAU655309 QKQ655309 QUM655309 REI655309 ROE655309 RYA655309 SHW655309 SRS655309 TBO655309 TLK655309 TVG655309 UFC655309 UOY655309 UYU655309 VIQ655309 VSM655309 WCI655309 WME655309 WWA655309 S720839 JO720845 TK720845 ADG720845 ANC720845 AWY720845 BGU720845 BQQ720845 CAM720845 CKI720845 CUE720845 DEA720845 DNW720845 DXS720845 EHO720845 ERK720845 FBG720845 FLC720845 FUY720845 GEU720845 GOQ720845 GYM720845 HII720845 HSE720845 ICA720845 ILW720845 IVS720845 JFO720845 JPK720845 JZG720845 KJC720845 KSY720845 LCU720845 LMQ720845 LWM720845 MGI720845 MQE720845 NAA720845 NJW720845 NTS720845 ODO720845 ONK720845 OXG720845 PHC720845 PQY720845 QAU720845 QKQ720845 QUM720845 REI720845 ROE720845 RYA720845 SHW720845 SRS720845 TBO720845 TLK720845 TVG720845 UFC720845 UOY720845 UYU720845 VIQ720845 VSM720845 WCI720845 WME720845 WWA720845 S786375 JO786381 TK786381 ADG786381 ANC786381 AWY786381 BGU786381 BQQ786381 CAM786381 CKI786381 CUE786381 DEA786381 DNW786381 DXS786381 EHO786381 ERK786381 FBG786381 FLC786381 FUY786381 GEU786381 GOQ786381 GYM786381 HII786381 HSE786381 ICA786381 ILW786381 IVS786381 JFO786381 JPK786381 JZG786381 KJC786381 KSY786381 LCU786381 LMQ786381 LWM786381 MGI786381 MQE786381 NAA786381 NJW786381 NTS786381 ODO786381 ONK786381 OXG786381 PHC786381 PQY786381 QAU786381 QKQ786381 QUM786381 REI786381 ROE786381 RYA786381 SHW786381 SRS786381 TBO786381 TLK786381 TVG786381 UFC786381 UOY786381 UYU786381 VIQ786381 VSM786381 WCI786381 WME786381 WWA786381 S851911 JO851917 TK851917 ADG851917 ANC851917 AWY851917 BGU851917 BQQ851917 CAM851917 CKI851917 CUE851917 DEA851917 DNW851917 DXS851917 EHO851917 ERK851917 FBG851917 FLC851917 FUY851917 GEU851917 GOQ851917 GYM851917 HII851917 HSE851917 ICA851917 ILW851917 IVS851917 JFO851917 JPK851917 JZG851917 KJC851917 KSY851917 LCU851917 LMQ851917 LWM851917 MGI851917 MQE851917 NAA851917 NJW851917 NTS851917 ODO851917 ONK851917 OXG851917 PHC851917 PQY851917 QAU851917 QKQ851917 QUM851917 REI851917 ROE851917 RYA851917 SHW851917 SRS851917 TBO851917 TLK851917 TVG851917 UFC851917 UOY851917 UYU851917 VIQ851917 VSM851917 WCI851917 WME851917 WWA851917 S917447 JO917453 TK917453 ADG917453 ANC917453 AWY917453 BGU917453 BQQ917453 CAM917453 CKI917453 CUE917453 DEA917453 DNW917453 DXS917453 EHO917453 ERK917453 FBG917453 FLC917453 FUY917453 GEU917453 GOQ917453 GYM917453 HII917453 HSE917453 ICA917453 ILW917453 IVS917453 JFO917453 JPK917453 JZG917453 KJC917453 KSY917453 LCU917453 LMQ917453 LWM917453 MGI917453 MQE917453 NAA917453 NJW917453 NTS917453 ODO917453 ONK917453 OXG917453 PHC917453 PQY917453 QAU917453 QKQ917453 QUM917453 REI917453 ROE917453 RYA917453 SHW917453 SRS917453 TBO917453 TLK917453 TVG917453 UFC917453 UOY917453 UYU917453 VIQ917453 VSM917453 WCI917453 WME917453 WWA917453 S982983 JO982989 TK982989 ADG982989 ANC982989 AWY982989 BGU982989 BQQ982989 CAM982989 CKI982989 CUE982989 DEA982989 DNW982989 DXS982989 EHO982989 ERK982989 FBG982989 FLC982989 FUY982989 GEU982989 GOQ982989 GYM982989 HII982989 HSE982989 ICA982989 ILW982989 IVS982989 JFO982989 JPK982989 JZG982989 KJC982989 KSY982989 LCU982989 LMQ982989 LWM982989 MGI982989 MQE982989 NAA982989 NJW982989 NTS982989 ODO982989 ONK982989 OXG982989 PHC982989 PQY982989 QAU982989 QKQ982989 QUM982989 REI982989 ROE982989 RYA982989 SHW982989 SRS982989 TBO982989 TLK982989 TVG982989 UFC982989 UOY982989 UYU982989 VIQ982989 VSM982989 WCI982989 WME982989 WWA982989 S65519 JO65525 TK65525 ADG65525 ANC65525 AWY65525 BGU65525 BQQ65525 CAM65525 CKI65525 CUE65525 DEA65525 DNW65525 DXS65525 EHO65525 ERK65525 FBG65525 FLC65525 FUY65525 GEU65525 GOQ65525 GYM65525 HII65525 HSE65525 ICA65525 ILW65525 IVS65525 JFO65525 JPK65525 JZG65525 KJC65525 KSY65525 LCU65525 LMQ65525 LWM65525 MGI65525 MQE65525 NAA65525 NJW65525 NTS65525 ODO65525 ONK65525 OXG65525 PHC65525 PQY65525 QAU65525 QKQ65525 QUM65525 REI65525 ROE65525 RYA65525 SHW65525 SRS65525 TBO65525 TLK65525 TVG65525 UFC65525 UOY65525 UYU65525 VIQ65525 VSM65525 WCI65525 WME65525 WWA65525 S131055 JO131061 TK131061 ADG131061 ANC131061 AWY131061 BGU131061 BQQ131061 CAM131061 CKI131061 CUE131061 DEA131061 DNW131061 DXS131061 EHO131061 ERK131061 FBG131061 FLC131061 FUY131061 GEU131061 GOQ131061 GYM131061 HII131061 HSE131061 ICA131061 ILW131061 IVS131061 JFO131061 JPK131061 JZG131061 KJC131061 KSY131061 LCU131061 LMQ131061 LWM131061 MGI131061 MQE131061 NAA131061 NJW131061 NTS131061 ODO131061 ONK131061 OXG131061 PHC131061 PQY131061 QAU131061 QKQ131061 QUM131061 REI131061 ROE131061 RYA131061 SHW131061 SRS131061 TBO131061 TLK131061 TVG131061 UFC131061 UOY131061 UYU131061 VIQ131061 VSM131061 WCI131061 WME131061 WWA131061 S196591 JO196597 TK196597 ADG196597 ANC196597 AWY196597 BGU196597 BQQ196597 CAM196597 CKI196597 CUE196597 DEA196597 DNW196597 DXS196597 EHO196597 ERK196597 FBG196597 FLC196597 FUY196597 GEU196597 GOQ196597 GYM196597 HII196597 HSE196597 ICA196597 ILW196597 IVS196597 JFO196597 JPK196597 JZG196597 KJC196597 KSY196597 LCU196597 LMQ196597 LWM196597 MGI196597 MQE196597 NAA196597 NJW196597 NTS196597 ODO196597 ONK196597 OXG196597 PHC196597 PQY196597 QAU196597 QKQ196597 QUM196597 REI196597 ROE196597 RYA196597 SHW196597 SRS196597 TBO196597 TLK196597 TVG196597 UFC196597 UOY196597 UYU196597 VIQ196597 VSM196597 WCI196597 WME196597 WWA196597 S262127 JO262133 TK262133 ADG262133 ANC262133 AWY262133 BGU262133 BQQ262133 CAM262133 CKI262133 CUE262133 DEA262133 DNW262133 DXS262133 EHO262133 ERK262133 FBG262133 FLC262133 FUY262133 GEU262133 GOQ262133 GYM262133 HII262133 HSE262133 ICA262133 ILW262133 IVS262133 JFO262133 JPK262133 JZG262133 KJC262133 KSY262133 LCU262133 LMQ262133 LWM262133 MGI262133 MQE262133 NAA262133 NJW262133 NTS262133 ODO262133 ONK262133 OXG262133 PHC262133 PQY262133 QAU262133 QKQ262133 QUM262133 REI262133 ROE262133 RYA262133 SHW262133 SRS262133 TBO262133 TLK262133 TVG262133 UFC262133 UOY262133 UYU262133 VIQ262133 VSM262133 WCI262133 WME262133 WWA262133 S327663 JO327669 TK327669 ADG327669 ANC327669 AWY327669 BGU327669 BQQ327669 CAM327669 CKI327669 CUE327669 DEA327669 DNW327669 DXS327669 EHO327669 ERK327669 FBG327669 FLC327669 FUY327669 GEU327669 GOQ327669 GYM327669 HII327669 HSE327669 ICA327669 ILW327669 IVS327669 JFO327669 JPK327669 JZG327669 KJC327669 KSY327669 LCU327669 LMQ327669 LWM327669 MGI327669 MQE327669 NAA327669 NJW327669 NTS327669 ODO327669 ONK327669 OXG327669 PHC327669 PQY327669 QAU327669 QKQ327669 QUM327669 REI327669 ROE327669 RYA327669 SHW327669 SRS327669 TBO327669 TLK327669 TVG327669 UFC327669 UOY327669 UYU327669 VIQ327669 VSM327669 WCI327669 WME327669 WWA327669 S393199 JO393205 TK393205 ADG393205 ANC393205 AWY393205 BGU393205 BQQ393205 CAM393205 CKI393205 CUE393205 DEA393205 DNW393205 DXS393205 EHO393205 ERK393205 FBG393205 FLC393205 FUY393205 GEU393205 GOQ393205 GYM393205 HII393205 HSE393205 ICA393205 ILW393205 IVS393205 JFO393205 JPK393205 JZG393205 KJC393205 KSY393205 LCU393205 LMQ393205 LWM393205 MGI393205 MQE393205 NAA393205 NJW393205 NTS393205 ODO393205 ONK393205 OXG393205 PHC393205 PQY393205 QAU393205 QKQ393205 QUM393205 REI393205 ROE393205 RYA393205 SHW393205 SRS393205 TBO393205 TLK393205 TVG393205 UFC393205 UOY393205 UYU393205 VIQ393205 VSM393205 WCI393205 WME393205 WWA393205 S458735 JO458741 TK458741 ADG458741 ANC458741 AWY458741 BGU458741 BQQ458741 CAM458741 CKI458741 CUE458741 DEA458741 DNW458741 DXS458741 EHO458741 ERK458741 FBG458741 FLC458741 FUY458741 GEU458741 GOQ458741 GYM458741 HII458741 HSE458741 ICA458741 ILW458741 IVS458741 JFO458741 JPK458741 JZG458741 KJC458741 KSY458741 LCU458741 LMQ458741 LWM458741 MGI458741 MQE458741 NAA458741 NJW458741 NTS458741 ODO458741 ONK458741 OXG458741 PHC458741 PQY458741 QAU458741 QKQ458741 QUM458741 REI458741 ROE458741 RYA458741 SHW458741 SRS458741 TBO458741 TLK458741 TVG458741 UFC458741 UOY458741 UYU458741 VIQ458741 VSM458741 WCI458741 WME458741 WWA458741 S524271 JO524277 TK524277 ADG524277 ANC524277 AWY524277 BGU524277 BQQ524277 CAM524277 CKI524277 CUE524277 DEA524277 DNW524277 DXS524277 EHO524277 ERK524277 FBG524277 FLC524277 FUY524277 GEU524277 GOQ524277 GYM524277 HII524277 HSE524277 ICA524277 ILW524277 IVS524277 JFO524277 JPK524277 JZG524277 KJC524277 KSY524277 LCU524277 LMQ524277 LWM524277 MGI524277 MQE524277 NAA524277 NJW524277 NTS524277 ODO524277 ONK524277 OXG524277 PHC524277 PQY524277 QAU524277 QKQ524277 QUM524277 REI524277 ROE524277 RYA524277 SHW524277 SRS524277 TBO524277 TLK524277 TVG524277 UFC524277 UOY524277 UYU524277 VIQ524277 VSM524277 WCI524277 WME524277 WWA524277 S589807 JO589813 TK589813 ADG589813 ANC589813 AWY589813 BGU589813 BQQ589813 CAM589813 CKI589813 CUE589813 DEA589813 DNW589813 DXS589813 EHO589813 ERK589813 FBG589813 FLC589813 FUY589813 GEU589813 GOQ589813 GYM589813 HII589813 HSE589813 ICA589813 ILW589813 IVS589813 JFO589813 JPK589813 JZG589813 KJC589813 KSY589813 LCU589813 LMQ589813 LWM589813 MGI589813 MQE589813 NAA589813 NJW589813 NTS589813 ODO589813 ONK589813 OXG589813 PHC589813 PQY589813 QAU589813 QKQ589813 QUM589813 REI589813 ROE589813 RYA589813 SHW589813 SRS589813 TBO589813 TLK589813 TVG589813 UFC589813 UOY589813 UYU589813 VIQ589813 VSM589813 WCI589813 WME589813 WWA589813 S655343 JO655349 TK655349 ADG655349 ANC655349 AWY655349 BGU655349 BQQ655349 CAM655349 CKI655349 CUE655349 DEA655349 DNW655349 DXS655349 EHO655349 ERK655349 FBG655349 FLC655349 FUY655349 GEU655349 GOQ655349 GYM655349 HII655349 HSE655349 ICA655349 ILW655349 IVS655349 JFO655349 JPK655349 JZG655349 KJC655349 KSY655349 LCU655349 LMQ655349 LWM655349 MGI655349 MQE655349 NAA655349 NJW655349 NTS655349 ODO655349 ONK655349 OXG655349 PHC655349 PQY655349 QAU655349 QKQ655349 QUM655349 REI655349 ROE655349 RYA655349 SHW655349 SRS655349 TBO655349 TLK655349 TVG655349 UFC655349 UOY655349 UYU655349 VIQ655349 VSM655349 WCI655349 WME655349 WWA655349 S720879 JO720885 TK720885 ADG720885 ANC720885 AWY720885 BGU720885 BQQ720885 CAM720885 CKI720885 CUE720885 DEA720885 DNW720885 DXS720885 EHO720885 ERK720885 FBG720885 FLC720885 FUY720885 GEU720885 GOQ720885 GYM720885 HII720885 HSE720885 ICA720885 ILW720885 IVS720885 JFO720885 JPK720885 JZG720885 KJC720885 KSY720885 LCU720885 LMQ720885 LWM720885 MGI720885 MQE720885 NAA720885 NJW720885 NTS720885 ODO720885 ONK720885 OXG720885 PHC720885 PQY720885 QAU720885 QKQ720885 QUM720885 REI720885 ROE720885 RYA720885 SHW720885 SRS720885 TBO720885 TLK720885 TVG720885 UFC720885 UOY720885 UYU720885 VIQ720885 VSM720885 WCI720885 WME720885 WWA720885 S786415 JO786421 TK786421 ADG786421 ANC786421 AWY786421 BGU786421 BQQ786421 CAM786421 CKI786421 CUE786421 DEA786421 DNW786421 DXS786421 EHO786421 ERK786421 FBG786421 FLC786421 FUY786421 GEU786421 GOQ786421 GYM786421 HII786421 HSE786421 ICA786421 ILW786421 IVS786421 JFO786421 JPK786421 JZG786421 KJC786421 KSY786421 LCU786421 LMQ786421 LWM786421 MGI786421 MQE786421 NAA786421 NJW786421 NTS786421 ODO786421 ONK786421 OXG786421 PHC786421 PQY786421 QAU786421 QKQ786421 QUM786421 REI786421 ROE786421 RYA786421 SHW786421 SRS786421 TBO786421 TLK786421 TVG786421 UFC786421 UOY786421 UYU786421 VIQ786421 VSM786421 WCI786421 WME786421 WWA786421 S851951 JO851957 TK851957 ADG851957 ANC851957 AWY851957 BGU851957 BQQ851957 CAM851957 CKI851957 CUE851957 DEA851957 DNW851957 DXS851957 EHO851957 ERK851957 FBG851957 FLC851957 FUY851957 GEU851957 GOQ851957 GYM851957 HII851957 HSE851957 ICA851957 ILW851957 IVS851957 JFO851957 JPK851957 JZG851957 KJC851957 KSY851957 LCU851957 LMQ851957 LWM851957 MGI851957 MQE851957 NAA851957 NJW851957 NTS851957 ODO851957 ONK851957 OXG851957 PHC851957 PQY851957 QAU851957 QKQ851957 QUM851957 REI851957 ROE851957 RYA851957 SHW851957 SRS851957 TBO851957 TLK851957 TVG851957 UFC851957 UOY851957 UYU851957 VIQ851957 VSM851957 WCI851957 WME851957 WWA851957 S917487 JO917493 TK917493 ADG917493 ANC917493 AWY917493 BGU917493 BQQ917493 CAM917493 CKI917493 CUE917493 DEA917493 DNW917493 DXS917493 EHO917493 ERK917493 FBG917493 FLC917493 FUY917493 GEU917493 GOQ917493 GYM917493 HII917493 HSE917493 ICA917493 ILW917493 IVS917493 JFO917493 JPK917493 JZG917493 KJC917493 KSY917493 LCU917493 LMQ917493 LWM917493 MGI917493 MQE917493 NAA917493 NJW917493 NTS917493 ODO917493 ONK917493 OXG917493 PHC917493 PQY917493 QAU917493 QKQ917493 QUM917493 REI917493 ROE917493 RYA917493 SHW917493 SRS917493 TBO917493 TLK917493 TVG917493 UFC917493 UOY917493 UYU917493 VIQ917493 VSM917493 WCI917493 WME917493 WWA917493 S983023 JO983029 TK983029 ADG983029 ANC983029 AWY983029 BGU983029 BQQ983029 CAM983029 CKI983029 CUE983029 DEA983029 DNW983029 DXS983029 EHO983029 ERK983029 FBG983029 FLC983029 FUY983029 GEU983029 GOQ983029 GYM983029 HII983029 HSE983029 ICA983029 ILW983029 IVS983029 JFO983029 JPK983029 JZG983029 KJC983029 KSY983029 LCU983029 LMQ983029 LWM983029 MGI983029 MQE983029 NAA983029 NJW983029 NTS983029 ODO983029 ONK983029 OXG983029 PHC983029 PQY983029 QAU983029 QKQ983029 QUM983029 REI983029 ROE983029 RYA983029 SHW983029 SRS983029 TBO983029 TLK983029 TVG983029 UFC983029 UOY983029 UYU983029 VIQ983029 VSM983029 WCI983029 WME983029 WWA983029 S65559 JO65565 TK65565 ADG65565 ANC65565 AWY65565 BGU65565 BQQ65565 CAM65565 CKI65565 CUE65565 DEA65565 DNW65565 DXS65565 EHO65565 ERK65565 FBG65565 FLC65565 FUY65565 GEU65565 GOQ65565 GYM65565 HII65565 HSE65565 ICA65565 ILW65565 IVS65565 JFO65565 JPK65565 JZG65565 KJC65565 KSY65565 LCU65565 LMQ65565 LWM65565 MGI65565 MQE65565 NAA65565 NJW65565 NTS65565 ODO65565 ONK65565 OXG65565 PHC65565 PQY65565 QAU65565 QKQ65565 QUM65565 REI65565 ROE65565 RYA65565 SHW65565 SRS65565 TBO65565 TLK65565 TVG65565 UFC65565 UOY65565 UYU65565 VIQ65565 VSM65565 WCI65565 WME65565 WWA65565 S131095 JO131101 TK131101 ADG131101 ANC131101 AWY131101 BGU131101 BQQ131101 CAM131101 CKI131101 CUE131101 DEA131101 DNW131101 DXS131101 EHO131101 ERK131101 FBG131101 FLC131101 FUY131101 GEU131101 GOQ131101 GYM131101 HII131101 HSE131101 ICA131101 ILW131101 IVS131101 JFO131101 JPK131101 JZG131101 KJC131101 KSY131101 LCU131101 LMQ131101 LWM131101 MGI131101 MQE131101 NAA131101 NJW131101 NTS131101 ODO131101 ONK131101 OXG131101 PHC131101 PQY131101 QAU131101 QKQ131101 QUM131101 REI131101 ROE131101 RYA131101 SHW131101 SRS131101 TBO131101 TLK131101 TVG131101 UFC131101 UOY131101 UYU131101 VIQ131101 VSM131101 WCI131101 WME131101 WWA131101 S196631 JO196637 TK196637 ADG196637 ANC196637 AWY196637 BGU196637 BQQ196637 CAM196637 CKI196637 CUE196637 DEA196637 DNW196637 DXS196637 EHO196637 ERK196637 FBG196637 FLC196637 FUY196637 GEU196637 GOQ196637 GYM196637 HII196637 HSE196637 ICA196637 ILW196637 IVS196637 JFO196637 JPK196637 JZG196637 KJC196637 KSY196637 LCU196637 LMQ196637 LWM196637 MGI196637 MQE196637 NAA196637 NJW196637 NTS196637 ODO196637 ONK196637 OXG196637 PHC196637 PQY196637 QAU196637 QKQ196637 QUM196637 REI196637 ROE196637 RYA196637 SHW196637 SRS196637 TBO196637 TLK196637 TVG196637 UFC196637 UOY196637 UYU196637 VIQ196637 VSM196637 WCI196637 WME196637 WWA196637 S262167 JO262173 TK262173 ADG262173 ANC262173 AWY262173 BGU262173 BQQ262173 CAM262173 CKI262173 CUE262173 DEA262173 DNW262173 DXS262173 EHO262173 ERK262173 FBG262173 FLC262173 FUY262173 GEU262173 GOQ262173 GYM262173 HII262173 HSE262173 ICA262173 ILW262173 IVS262173 JFO262173 JPK262173 JZG262173 KJC262173 KSY262173 LCU262173 LMQ262173 LWM262173 MGI262173 MQE262173 NAA262173 NJW262173 NTS262173 ODO262173 ONK262173 OXG262173 PHC262173 PQY262173 QAU262173 QKQ262173 QUM262173 REI262173 ROE262173 RYA262173 SHW262173 SRS262173 TBO262173 TLK262173 TVG262173 UFC262173 UOY262173 UYU262173 VIQ262173 VSM262173 WCI262173 WME262173 WWA262173 S327703 JO327709 TK327709 ADG327709 ANC327709 AWY327709 BGU327709 BQQ327709 CAM327709 CKI327709 CUE327709 DEA327709 DNW327709 DXS327709 EHO327709 ERK327709 FBG327709 FLC327709 FUY327709 GEU327709 GOQ327709 GYM327709 HII327709 HSE327709 ICA327709 ILW327709 IVS327709 JFO327709 JPK327709 JZG327709 KJC327709 KSY327709 LCU327709 LMQ327709 LWM327709 MGI327709 MQE327709 NAA327709 NJW327709 NTS327709 ODO327709 ONK327709 OXG327709 PHC327709 PQY327709 QAU327709 QKQ327709 QUM327709 REI327709 ROE327709 RYA327709 SHW327709 SRS327709 TBO327709 TLK327709 TVG327709 UFC327709 UOY327709 UYU327709 VIQ327709 VSM327709 WCI327709 WME327709 WWA327709 S393239 JO393245 TK393245 ADG393245 ANC393245 AWY393245 BGU393245 BQQ393245 CAM393245 CKI393245 CUE393245 DEA393245 DNW393245 DXS393245 EHO393245 ERK393245 FBG393245 FLC393245 FUY393245 GEU393245 GOQ393245 GYM393245 HII393245 HSE393245 ICA393245 ILW393245 IVS393245 JFO393245 JPK393245 JZG393245 KJC393245 KSY393245 LCU393245 LMQ393245 LWM393245 MGI393245 MQE393245 NAA393245 NJW393245 NTS393245 ODO393245 ONK393245 OXG393245 PHC393245 PQY393245 QAU393245 QKQ393245 QUM393245 REI393245 ROE393245 RYA393245 SHW393245 SRS393245 TBO393245 TLK393245 TVG393245 UFC393245 UOY393245 UYU393245 VIQ393245 VSM393245 WCI393245 WME393245 WWA393245 S458775 JO458781 TK458781 ADG458781 ANC458781 AWY458781 BGU458781 BQQ458781 CAM458781 CKI458781 CUE458781 DEA458781 DNW458781 DXS458781 EHO458781 ERK458781 FBG458781 FLC458781 FUY458781 GEU458781 GOQ458781 GYM458781 HII458781 HSE458781 ICA458781 ILW458781 IVS458781 JFO458781 JPK458781 JZG458781 KJC458781 KSY458781 LCU458781 LMQ458781 LWM458781 MGI458781 MQE458781 NAA458781 NJW458781 NTS458781 ODO458781 ONK458781 OXG458781 PHC458781 PQY458781 QAU458781 QKQ458781 QUM458781 REI458781 ROE458781 RYA458781 SHW458781 SRS458781 TBO458781 TLK458781 TVG458781 UFC458781 UOY458781 UYU458781 VIQ458781 VSM458781 WCI458781 WME458781 WWA458781 S524311 JO524317 TK524317 ADG524317 ANC524317 AWY524317 BGU524317 BQQ524317 CAM524317 CKI524317 CUE524317 DEA524317 DNW524317 DXS524317 EHO524317 ERK524317 FBG524317 FLC524317 FUY524317 GEU524317 GOQ524317 GYM524317 HII524317 HSE524317 ICA524317 ILW524317 IVS524317 JFO524317 JPK524317 JZG524317 KJC524317 KSY524317 LCU524317 LMQ524317 LWM524317 MGI524317 MQE524317 NAA524317 NJW524317 NTS524317 ODO524317 ONK524317 OXG524317 PHC524317 PQY524317 QAU524317 QKQ524317 QUM524317 REI524317 ROE524317 RYA524317 SHW524317 SRS524317 TBO524317 TLK524317 TVG524317 UFC524317 UOY524317 UYU524317 VIQ524317 VSM524317 WCI524317 WME524317 WWA524317 S589847 JO589853 TK589853 ADG589853 ANC589853 AWY589853 BGU589853 BQQ589853 CAM589853 CKI589853 CUE589853 DEA589853 DNW589853 DXS589853 EHO589853 ERK589853 FBG589853 FLC589853 FUY589853 GEU589853 GOQ589853 GYM589853 HII589853 HSE589853 ICA589853 ILW589853 IVS589853 JFO589853 JPK589853 JZG589853 KJC589853 KSY589853 LCU589853 LMQ589853 LWM589853 MGI589853 MQE589853 NAA589853 NJW589853 NTS589853 ODO589853 ONK589853 OXG589853 PHC589853 PQY589853 QAU589853 QKQ589853 QUM589853 REI589853 ROE589853 RYA589853 SHW589853 SRS589853 TBO589853 TLK589853 TVG589853 UFC589853 UOY589853 UYU589853 VIQ589853 VSM589853 WCI589853 WME589853 WWA589853 S655383 JO655389 TK655389 ADG655389 ANC655389 AWY655389 BGU655389 BQQ655389 CAM655389 CKI655389 CUE655389 DEA655389 DNW655389 DXS655389 EHO655389 ERK655389 FBG655389 FLC655389 FUY655389 GEU655389 GOQ655389 GYM655389 HII655389 HSE655389 ICA655389 ILW655389 IVS655389 JFO655389 JPK655389 JZG655389 KJC655389 KSY655389 LCU655389 LMQ655389 LWM655389 MGI655389 MQE655389 NAA655389 NJW655389 NTS655389 ODO655389 ONK655389 OXG655389 PHC655389 PQY655389 QAU655389 QKQ655389 QUM655389 REI655389 ROE655389 RYA655389 SHW655389 SRS655389 TBO655389 TLK655389 TVG655389 UFC655389 UOY655389 UYU655389 VIQ655389 VSM655389 WCI655389 WME655389 WWA655389 S720919 JO720925 TK720925 ADG720925 ANC720925 AWY720925 BGU720925 BQQ720925 CAM720925 CKI720925 CUE720925 DEA720925 DNW720925 DXS720925 EHO720925 ERK720925 FBG720925 FLC720925 FUY720925 GEU720925 GOQ720925 GYM720925 HII720925 HSE720925 ICA720925 ILW720925 IVS720925 JFO720925 JPK720925 JZG720925 KJC720925 KSY720925 LCU720925 LMQ720925 LWM720925 MGI720925 MQE720925 NAA720925 NJW720925 NTS720925 ODO720925 ONK720925 OXG720925 PHC720925 PQY720925 QAU720925 QKQ720925 QUM720925 REI720925 ROE720925 RYA720925 SHW720925 SRS720925 TBO720925 TLK720925 TVG720925 UFC720925 UOY720925 UYU720925 VIQ720925 VSM720925 WCI720925 WME720925 WWA720925 S786455 JO786461 TK786461 ADG786461 ANC786461 AWY786461 BGU786461 BQQ786461 CAM786461 CKI786461 CUE786461 DEA786461 DNW786461 DXS786461 EHO786461 ERK786461 FBG786461 FLC786461 FUY786461 GEU786461 GOQ786461 GYM786461 HII786461 HSE786461 ICA786461 ILW786461 IVS786461 JFO786461 JPK786461 JZG786461 KJC786461 KSY786461 LCU786461 LMQ786461 LWM786461 MGI786461 MQE786461 NAA786461 NJW786461 NTS786461 ODO786461 ONK786461 OXG786461 PHC786461 PQY786461 QAU786461 QKQ786461 QUM786461 REI786461 ROE786461 RYA786461 SHW786461 SRS786461 TBO786461 TLK786461 TVG786461 UFC786461 UOY786461 UYU786461 VIQ786461 VSM786461 WCI786461 WME786461 WWA786461 S851991 JO851997 TK851997 ADG851997 ANC851997 AWY851997 BGU851997 BQQ851997 CAM851997 CKI851997 CUE851997 DEA851997 DNW851997 DXS851997 EHO851997 ERK851997 FBG851997 FLC851997 FUY851997 GEU851997 GOQ851997 GYM851997 HII851997 HSE851997 ICA851997 ILW851997 IVS851997 JFO851997 JPK851997 JZG851997 KJC851997 KSY851997 LCU851997 LMQ851997 LWM851997 MGI851997 MQE851997 NAA851997 NJW851997 NTS851997 ODO851997 ONK851997 OXG851997 PHC851997 PQY851997 QAU851997 QKQ851997 QUM851997 REI851997 ROE851997 RYA851997 SHW851997 SRS851997 TBO851997 TLK851997 TVG851997 UFC851997 UOY851997 UYU851997 VIQ851997 VSM851997 WCI851997 WME851997 WWA851997 S917527 JO917533 TK917533 ADG917533 ANC917533 AWY917533 BGU917533 BQQ917533 CAM917533 CKI917533 CUE917533 DEA917533 DNW917533 DXS917533 EHO917533 ERK917533 FBG917533 FLC917533 FUY917533 GEU917533 GOQ917533 GYM917533 HII917533 HSE917533 ICA917533 ILW917533 IVS917533 JFO917533 JPK917533 JZG917533 KJC917533 KSY917533 LCU917533 LMQ917533 LWM917533 MGI917533 MQE917533 NAA917533 NJW917533 NTS917533 ODO917533 ONK917533 OXG917533 PHC917533 PQY917533 QAU917533 QKQ917533 QUM917533 REI917533 ROE917533 RYA917533 SHW917533 SRS917533 TBO917533 TLK917533 TVG917533 UFC917533 UOY917533 UYU917533 VIQ917533 VSM917533 WCI917533 WME917533 WWA917533 S983063 JO983069 TK983069 ADG983069 ANC983069 AWY983069 BGU983069 BQQ983069 CAM983069 CKI983069 CUE983069 DEA983069 DNW983069 DXS983069 EHO983069 ERK983069 FBG983069 FLC983069 FUY983069 GEU983069 GOQ983069 GYM983069 HII983069 HSE983069 ICA983069 ILW983069 IVS983069 JFO983069 JPK983069 JZG983069 KJC983069 KSY983069 LCU983069 LMQ983069 LWM983069 MGI983069 MQE983069 NAA983069 NJW983069 NTS983069 ODO983069 ONK983069 OXG983069 PHC983069 PQY983069 QAU983069 QKQ983069 QUM983069 REI983069 ROE983069 RYA983069 SHW983069 SRS983069 TBO983069 TLK983069 TVG983069 UFC983069 UOY983069 UYU983069 VIQ983069 VSM983069 WCI983069 WME983069 WWA983069" xr:uid="{0E23C2B9-00D7-46B0-B046-02C6CB56445E}">
      <formula1>0</formula1>
      <formula2>1</formula2>
    </dataValidation>
    <dataValidation type="decimal" allowBlank="1" showErrorMessage="1" errorTitle="Erro de valores" error="Digite um valor entre 0% e 100%" sqref="S14:S19 JO21:JO26 TK21:TK26 ADG21:ADG26 ANC21:ANC26 AWY21:AWY26 BGU21:BGU26 BQQ21:BQQ26 CAM21:CAM26 CKI21:CKI26 CUE21:CUE26 DEA21:DEA26 DNW21:DNW26 DXS21:DXS26 EHO21:EHO26 ERK21:ERK26 FBG21:FBG26 FLC21:FLC26 FUY21:FUY26 GEU21:GEU26 GOQ21:GOQ26 GYM21:GYM26 HII21:HII26 HSE21:HSE26 ICA21:ICA26 ILW21:ILW26 IVS21:IVS26 JFO21:JFO26 JPK21:JPK26 JZG21:JZG26 KJC21:KJC26 KSY21:KSY26 LCU21:LCU26 LMQ21:LMQ26 LWM21:LWM26 MGI21:MGI26 MQE21:MQE26 NAA21:NAA26 NJW21:NJW26 NTS21:NTS26 ODO21:ODO26 ONK21:ONK26 OXG21:OXG26 PHC21:PHC26 PQY21:PQY26 QAU21:QAU26 QKQ21:QKQ26 QUM21:QUM26 REI21:REI26 ROE21:ROE26 RYA21:RYA26 SHW21:SHW26 SRS21:SRS26 TBO21:TBO26 TLK21:TLK26 TVG21:TVG26 UFC21:UFC26 UOY21:UOY26 UYU21:UYU26 VIQ21:VIQ26 VSM21:VSM26 WCI21:WCI26 WME21:WME26 WWA21:WWA26 S65473:S65478 JO65479:JO65484 TK65479:TK65484 ADG65479:ADG65484 ANC65479:ANC65484 AWY65479:AWY65484 BGU65479:BGU65484 BQQ65479:BQQ65484 CAM65479:CAM65484 CKI65479:CKI65484 CUE65479:CUE65484 DEA65479:DEA65484 DNW65479:DNW65484 DXS65479:DXS65484 EHO65479:EHO65484 ERK65479:ERK65484 FBG65479:FBG65484 FLC65479:FLC65484 FUY65479:FUY65484 GEU65479:GEU65484 GOQ65479:GOQ65484 GYM65479:GYM65484 HII65479:HII65484 HSE65479:HSE65484 ICA65479:ICA65484 ILW65479:ILW65484 IVS65479:IVS65484 JFO65479:JFO65484 JPK65479:JPK65484 JZG65479:JZG65484 KJC65479:KJC65484 KSY65479:KSY65484 LCU65479:LCU65484 LMQ65479:LMQ65484 LWM65479:LWM65484 MGI65479:MGI65484 MQE65479:MQE65484 NAA65479:NAA65484 NJW65479:NJW65484 NTS65479:NTS65484 ODO65479:ODO65484 ONK65479:ONK65484 OXG65479:OXG65484 PHC65479:PHC65484 PQY65479:PQY65484 QAU65479:QAU65484 QKQ65479:QKQ65484 QUM65479:QUM65484 REI65479:REI65484 ROE65479:ROE65484 RYA65479:RYA65484 SHW65479:SHW65484 SRS65479:SRS65484 TBO65479:TBO65484 TLK65479:TLK65484 TVG65479:TVG65484 UFC65479:UFC65484 UOY65479:UOY65484 UYU65479:UYU65484 VIQ65479:VIQ65484 VSM65479:VSM65484 WCI65479:WCI65484 WME65479:WME65484 WWA65479:WWA65484 S131009:S131014 JO131015:JO131020 TK131015:TK131020 ADG131015:ADG131020 ANC131015:ANC131020 AWY131015:AWY131020 BGU131015:BGU131020 BQQ131015:BQQ131020 CAM131015:CAM131020 CKI131015:CKI131020 CUE131015:CUE131020 DEA131015:DEA131020 DNW131015:DNW131020 DXS131015:DXS131020 EHO131015:EHO131020 ERK131015:ERK131020 FBG131015:FBG131020 FLC131015:FLC131020 FUY131015:FUY131020 GEU131015:GEU131020 GOQ131015:GOQ131020 GYM131015:GYM131020 HII131015:HII131020 HSE131015:HSE131020 ICA131015:ICA131020 ILW131015:ILW131020 IVS131015:IVS131020 JFO131015:JFO131020 JPK131015:JPK131020 JZG131015:JZG131020 KJC131015:KJC131020 KSY131015:KSY131020 LCU131015:LCU131020 LMQ131015:LMQ131020 LWM131015:LWM131020 MGI131015:MGI131020 MQE131015:MQE131020 NAA131015:NAA131020 NJW131015:NJW131020 NTS131015:NTS131020 ODO131015:ODO131020 ONK131015:ONK131020 OXG131015:OXG131020 PHC131015:PHC131020 PQY131015:PQY131020 QAU131015:QAU131020 QKQ131015:QKQ131020 QUM131015:QUM131020 REI131015:REI131020 ROE131015:ROE131020 RYA131015:RYA131020 SHW131015:SHW131020 SRS131015:SRS131020 TBO131015:TBO131020 TLK131015:TLK131020 TVG131015:TVG131020 UFC131015:UFC131020 UOY131015:UOY131020 UYU131015:UYU131020 VIQ131015:VIQ131020 VSM131015:VSM131020 WCI131015:WCI131020 WME131015:WME131020 WWA131015:WWA131020 S196545:S196550 JO196551:JO196556 TK196551:TK196556 ADG196551:ADG196556 ANC196551:ANC196556 AWY196551:AWY196556 BGU196551:BGU196556 BQQ196551:BQQ196556 CAM196551:CAM196556 CKI196551:CKI196556 CUE196551:CUE196556 DEA196551:DEA196556 DNW196551:DNW196556 DXS196551:DXS196556 EHO196551:EHO196556 ERK196551:ERK196556 FBG196551:FBG196556 FLC196551:FLC196556 FUY196551:FUY196556 GEU196551:GEU196556 GOQ196551:GOQ196556 GYM196551:GYM196556 HII196551:HII196556 HSE196551:HSE196556 ICA196551:ICA196556 ILW196551:ILW196556 IVS196551:IVS196556 JFO196551:JFO196556 JPK196551:JPK196556 JZG196551:JZG196556 KJC196551:KJC196556 KSY196551:KSY196556 LCU196551:LCU196556 LMQ196551:LMQ196556 LWM196551:LWM196556 MGI196551:MGI196556 MQE196551:MQE196556 NAA196551:NAA196556 NJW196551:NJW196556 NTS196551:NTS196556 ODO196551:ODO196556 ONK196551:ONK196556 OXG196551:OXG196556 PHC196551:PHC196556 PQY196551:PQY196556 QAU196551:QAU196556 QKQ196551:QKQ196556 QUM196551:QUM196556 REI196551:REI196556 ROE196551:ROE196556 RYA196551:RYA196556 SHW196551:SHW196556 SRS196551:SRS196556 TBO196551:TBO196556 TLK196551:TLK196556 TVG196551:TVG196556 UFC196551:UFC196556 UOY196551:UOY196556 UYU196551:UYU196556 VIQ196551:VIQ196556 VSM196551:VSM196556 WCI196551:WCI196556 WME196551:WME196556 WWA196551:WWA196556 S262081:S262086 JO262087:JO262092 TK262087:TK262092 ADG262087:ADG262092 ANC262087:ANC262092 AWY262087:AWY262092 BGU262087:BGU262092 BQQ262087:BQQ262092 CAM262087:CAM262092 CKI262087:CKI262092 CUE262087:CUE262092 DEA262087:DEA262092 DNW262087:DNW262092 DXS262087:DXS262092 EHO262087:EHO262092 ERK262087:ERK262092 FBG262087:FBG262092 FLC262087:FLC262092 FUY262087:FUY262092 GEU262087:GEU262092 GOQ262087:GOQ262092 GYM262087:GYM262092 HII262087:HII262092 HSE262087:HSE262092 ICA262087:ICA262092 ILW262087:ILW262092 IVS262087:IVS262092 JFO262087:JFO262092 JPK262087:JPK262092 JZG262087:JZG262092 KJC262087:KJC262092 KSY262087:KSY262092 LCU262087:LCU262092 LMQ262087:LMQ262092 LWM262087:LWM262092 MGI262087:MGI262092 MQE262087:MQE262092 NAA262087:NAA262092 NJW262087:NJW262092 NTS262087:NTS262092 ODO262087:ODO262092 ONK262087:ONK262092 OXG262087:OXG262092 PHC262087:PHC262092 PQY262087:PQY262092 QAU262087:QAU262092 QKQ262087:QKQ262092 QUM262087:QUM262092 REI262087:REI262092 ROE262087:ROE262092 RYA262087:RYA262092 SHW262087:SHW262092 SRS262087:SRS262092 TBO262087:TBO262092 TLK262087:TLK262092 TVG262087:TVG262092 UFC262087:UFC262092 UOY262087:UOY262092 UYU262087:UYU262092 VIQ262087:VIQ262092 VSM262087:VSM262092 WCI262087:WCI262092 WME262087:WME262092 WWA262087:WWA262092 S327617:S327622 JO327623:JO327628 TK327623:TK327628 ADG327623:ADG327628 ANC327623:ANC327628 AWY327623:AWY327628 BGU327623:BGU327628 BQQ327623:BQQ327628 CAM327623:CAM327628 CKI327623:CKI327628 CUE327623:CUE327628 DEA327623:DEA327628 DNW327623:DNW327628 DXS327623:DXS327628 EHO327623:EHO327628 ERK327623:ERK327628 FBG327623:FBG327628 FLC327623:FLC327628 FUY327623:FUY327628 GEU327623:GEU327628 GOQ327623:GOQ327628 GYM327623:GYM327628 HII327623:HII327628 HSE327623:HSE327628 ICA327623:ICA327628 ILW327623:ILW327628 IVS327623:IVS327628 JFO327623:JFO327628 JPK327623:JPK327628 JZG327623:JZG327628 KJC327623:KJC327628 KSY327623:KSY327628 LCU327623:LCU327628 LMQ327623:LMQ327628 LWM327623:LWM327628 MGI327623:MGI327628 MQE327623:MQE327628 NAA327623:NAA327628 NJW327623:NJW327628 NTS327623:NTS327628 ODO327623:ODO327628 ONK327623:ONK327628 OXG327623:OXG327628 PHC327623:PHC327628 PQY327623:PQY327628 QAU327623:QAU327628 QKQ327623:QKQ327628 QUM327623:QUM327628 REI327623:REI327628 ROE327623:ROE327628 RYA327623:RYA327628 SHW327623:SHW327628 SRS327623:SRS327628 TBO327623:TBO327628 TLK327623:TLK327628 TVG327623:TVG327628 UFC327623:UFC327628 UOY327623:UOY327628 UYU327623:UYU327628 VIQ327623:VIQ327628 VSM327623:VSM327628 WCI327623:WCI327628 WME327623:WME327628 WWA327623:WWA327628 S393153:S393158 JO393159:JO393164 TK393159:TK393164 ADG393159:ADG393164 ANC393159:ANC393164 AWY393159:AWY393164 BGU393159:BGU393164 BQQ393159:BQQ393164 CAM393159:CAM393164 CKI393159:CKI393164 CUE393159:CUE393164 DEA393159:DEA393164 DNW393159:DNW393164 DXS393159:DXS393164 EHO393159:EHO393164 ERK393159:ERK393164 FBG393159:FBG393164 FLC393159:FLC393164 FUY393159:FUY393164 GEU393159:GEU393164 GOQ393159:GOQ393164 GYM393159:GYM393164 HII393159:HII393164 HSE393159:HSE393164 ICA393159:ICA393164 ILW393159:ILW393164 IVS393159:IVS393164 JFO393159:JFO393164 JPK393159:JPK393164 JZG393159:JZG393164 KJC393159:KJC393164 KSY393159:KSY393164 LCU393159:LCU393164 LMQ393159:LMQ393164 LWM393159:LWM393164 MGI393159:MGI393164 MQE393159:MQE393164 NAA393159:NAA393164 NJW393159:NJW393164 NTS393159:NTS393164 ODO393159:ODO393164 ONK393159:ONK393164 OXG393159:OXG393164 PHC393159:PHC393164 PQY393159:PQY393164 QAU393159:QAU393164 QKQ393159:QKQ393164 QUM393159:QUM393164 REI393159:REI393164 ROE393159:ROE393164 RYA393159:RYA393164 SHW393159:SHW393164 SRS393159:SRS393164 TBO393159:TBO393164 TLK393159:TLK393164 TVG393159:TVG393164 UFC393159:UFC393164 UOY393159:UOY393164 UYU393159:UYU393164 VIQ393159:VIQ393164 VSM393159:VSM393164 WCI393159:WCI393164 WME393159:WME393164 WWA393159:WWA393164 S458689:S458694 JO458695:JO458700 TK458695:TK458700 ADG458695:ADG458700 ANC458695:ANC458700 AWY458695:AWY458700 BGU458695:BGU458700 BQQ458695:BQQ458700 CAM458695:CAM458700 CKI458695:CKI458700 CUE458695:CUE458700 DEA458695:DEA458700 DNW458695:DNW458700 DXS458695:DXS458700 EHO458695:EHO458700 ERK458695:ERK458700 FBG458695:FBG458700 FLC458695:FLC458700 FUY458695:FUY458700 GEU458695:GEU458700 GOQ458695:GOQ458700 GYM458695:GYM458700 HII458695:HII458700 HSE458695:HSE458700 ICA458695:ICA458700 ILW458695:ILW458700 IVS458695:IVS458700 JFO458695:JFO458700 JPK458695:JPK458700 JZG458695:JZG458700 KJC458695:KJC458700 KSY458695:KSY458700 LCU458695:LCU458700 LMQ458695:LMQ458700 LWM458695:LWM458700 MGI458695:MGI458700 MQE458695:MQE458700 NAA458695:NAA458700 NJW458695:NJW458700 NTS458695:NTS458700 ODO458695:ODO458700 ONK458695:ONK458700 OXG458695:OXG458700 PHC458695:PHC458700 PQY458695:PQY458700 QAU458695:QAU458700 QKQ458695:QKQ458700 QUM458695:QUM458700 REI458695:REI458700 ROE458695:ROE458700 RYA458695:RYA458700 SHW458695:SHW458700 SRS458695:SRS458700 TBO458695:TBO458700 TLK458695:TLK458700 TVG458695:TVG458700 UFC458695:UFC458700 UOY458695:UOY458700 UYU458695:UYU458700 VIQ458695:VIQ458700 VSM458695:VSM458700 WCI458695:WCI458700 WME458695:WME458700 WWA458695:WWA458700 S524225:S524230 JO524231:JO524236 TK524231:TK524236 ADG524231:ADG524236 ANC524231:ANC524236 AWY524231:AWY524236 BGU524231:BGU524236 BQQ524231:BQQ524236 CAM524231:CAM524236 CKI524231:CKI524236 CUE524231:CUE524236 DEA524231:DEA524236 DNW524231:DNW524236 DXS524231:DXS524236 EHO524231:EHO524236 ERK524231:ERK524236 FBG524231:FBG524236 FLC524231:FLC524236 FUY524231:FUY524236 GEU524231:GEU524236 GOQ524231:GOQ524236 GYM524231:GYM524236 HII524231:HII524236 HSE524231:HSE524236 ICA524231:ICA524236 ILW524231:ILW524236 IVS524231:IVS524236 JFO524231:JFO524236 JPK524231:JPK524236 JZG524231:JZG524236 KJC524231:KJC524236 KSY524231:KSY524236 LCU524231:LCU524236 LMQ524231:LMQ524236 LWM524231:LWM524236 MGI524231:MGI524236 MQE524231:MQE524236 NAA524231:NAA524236 NJW524231:NJW524236 NTS524231:NTS524236 ODO524231:ODO524236 ONK524231:ONK524236 OXG524231:OXG524236 PHC524231:PHC524236 PQY524231:PQY524236 QAU524231:QAU524236 QKQ524231:QKQ524236 QUM524231:QUM524236 REI524231:REI524236 ROE524231:ROE524236 RYA524231:RYA524236 SHW524231:SHW524236 SRS524231:SRS524236 TBO524231:TBO524236 TLK524231:TLK524236 TVG524231:TVG524236 UFC524231:UFC524236 UOY524231:UOY524236 UYU524231:UYU524236 VIQ524231:VIQ524236 VSM524231:VSM524236 WCI524231:WCI524236 WME524231:WME524236 WWA524231:WWA524236 S589761:S589766 JO589767:JO589772 TK589767:TK589772 ADG589767:ADG589772 ANC589767:ANC589772 AWY589767:AWY589772 BGU589767:BGU589772 BQQ589767:BQQ589772 CAM589767:CAM589772 CKI589767:CKI589772 CUE589767:CUE589772 DEA589767:DEA589772 DNW589767:DNW589772 DXS589767:DXS589772 EHO589767:EHO589772 ERK589767:ERK589772 FBG589767:FBG589772 FLC589767:FLC589772 FUY589767:FUY589772 GEU589767:GEU589772 GOQ589767:GOQ589772 GYM589767:GYM589772 HII589767:HII589772 HSE589767:HSE589772 ICA589767:ICA589772 ILW589767:ILW589772 IVS589767:IVS589772 JFO589767:JFO589772 JPK589767:JPK589772 JZG589767:JZG589772 KJC589767:KJC589772 KSY589767:KSY589772 LCU589767:LCU589772 LMQ589767:LMQ589772 LWM589767:LWM589772 MGI589767:MGI589772 MQE589767:MQE589772 NAA589767:NAA589772 NJW589767:NJW589772 NTS589767:NTS589772 ODO589767:ODO589772 ONK589767:ONK589772 OXG589767:OXG589772 PHC589767:PHC589772 PQY589767:PQY589772 QAU589767:QAU589772 QKQ589767:QKQ589772 QUM589767:QUM589772 REI589767:REI589772 ROE589767:ROE589772 RYA589767:RYA589772 SHW589767:SHW589772 SRS589767:SRS589772 TBO589767:TBO589772 TLK589767:TLK589772 TVG589767:TVG589772 UFC589767:UFC589772 UOY589767:UOY589772 UYU589767:UYU589772 VIQ589767:VIQ589772 VSM589767:VSM589772 WCI589767:WCI589772 WME589767:WME589772 WWA589767:WWA589772 S655297:S655302 JO655303:JO655308 TK655303:TK655308 ADG655303:ADG655308 ANC655303:ANC655308 AWY655303:AWY655308 BGU655303:BGU655308 BQQ655303:BQQ655308 CAM655303:CAM655308 CKI655303:CKI655308 CUE655303:CUE655308 DEA655303:DEA655308 DNW655303:DNW655308 DXS655303:DXS655308 EHO655303:EHO655308 ERK655303:ERK655308 FBG655303:FBG655308 FLC655303:FLC655308 FUY655303:FUY655308 GEU655303:GEU655308 GOQ655303:GOQ655308 GYM655303:GYM655308 HII655303:HII655308 HSE655303:HSE655308 ICA655303:ICA655308 ILW655303:ILW655308 IVS655303:IVS655308 JFO655303:JFO655308 JPK655303:JPK655308 JZG655303:JZG655308 KJC655303:KJC655308 KSY655303:KSY655308 LCU655303:LCU655308 LMQ655303:LMQ655308 LWM655303:LWM655308 MGI655303:MGI655308 MQE655303:MQE655308 NAA655303:NAA655308 NJW655303:NJW655308 NTS655303:NTS655308 ODO655303:ODO655308 ONK655303:ONK655308 OXG655303:OXG655308 PHC655303:PHC655308 PQY655303:PQY655308 QAU655303:QAU655308 QKQ655303:QKQ655308 QUM655303:QUM655308 REI655303:REI655308 ROE655303:ROE655308 RYA655303:RYA655308 SHW655303:SHW655308 SRS655303:SRS655308 TBO655303:TBO655308 TLK655303:TLK655308 TVG655303:TVG655308 UFC655303:UFC655308 UOY655303:UOY655308 UYU655303:UYU655308 VIQ655303:VIQ655308 VSM655303:VSM655308 WCI655303:WCI655308 WME655303:WME655308 WWA655303:WWA655308 S720833:S720838 JO720839:JO720844 TK720839:TK720844 ADG720839:ADG720844 ANC720839:ANC720844 AWY720839:AWY720844 BGU720839:BGU720844 BQQ720839:BQQ720844 CAM720839:CAM720844 CKI720839:CKI720844 CUE720839:CUE720844 DEA720839:DEA720844 DNW720839:DNW720844 DXS720839:DXS720844 EHO720839:EHO720844 ERK720839:ERK720844 FBG720839:FBG720844 FLC720839:FLC720844 FUY720839:FUY720844 GEU720839:GEU720844 GOQ720839:GOQ720844 GYM720839:GYM720844 HII720839:HII720844 HSE720839:HSE720844 ICA720839:ICA720844 ILW720839:ILW720844 IVS720839:IVS720844 JFO720839:JFO720844 JPK720839:JPK720844 JZG720839:JZG720844 KJC720839:KJC720844 KSY720839:KSY720844 LCU720839:LCU720844 LMQ720839:LMQ720844 LWM720839:LWM720844 MGI720839:MGI720844 MQE720839:MQE720844 NAA720839:NAA720844 NJW720839:NJW720844 NTS720839:NTS720844 ODO720839:ODO720844 ONK720839:ONK720844 OXG720839:OXG720844 PHC720839:PHC720844 PQY720839:PQY720844 QAU720839:QAU720844 QKQ720839:QKQ720844 QUM720839:QUM720844 REI720839:REI720844 ROE720839:ROE720844 RYA720839:RYA720844 SHW720839:SHW720844 SRS720839:SRS720844 TBO720839:TBO720844 TLK720839:TLK720844 TVG720839:TVG720844 UFC720839:UFC720844 UOY720839:UOY720844 UYU720839:UYU720844 VIQ720839:VIQ720844 VSM720839:VSM720844 WCI720839:WCI720844 WME720839:WME720844 WWA720839:WWA720844 S786369:S786374 JO786375:JO786380 TK786375:TK786380 ADG786375:ADG786380 ANC786375:ANC786380 AWY786375:AWY786380 BGU786375:BGU786380 BQQ786375:BQQ786380 CAM786375:CAM786380 CKI786375:CKI786380 CUE786375:CUE786380 DEA786375:DEA786380 DNW786375:DNW786380 DXS786375:DXS786380 EHO786375:EHO786380 ERK786375:ERK786380 FBG786375:FBG786380 FLC786375:FLC786380 FUY786375:FUY786380 GEU786375:GEU786380 GOQ786375:GOQ786380 GYM786375:GYM786380 HII786375:HII786380 HSE786375:HSE786380 ICA786375:ICA786380 ILW786375:ILW786380 IVS786375:IVS786380 JFO786375:JFO786380 JPK786375:JPK786380 JZG786375:JZG786380 KJC786375:KJC786380 KSY786375:KSY786380 LCU786375:LCU786380 LMQ786375:LMQ786380 LWM786375:LWM786380 MGI786375:MGI786380 MQE786375:MQE786380 NAA786375:NAA786380 NJW786375:NJW786380 NTS786375:NTS786380 ODO786375:ODO786380 ONK786375:ONK786380 OXG786375:OXG786380 PHC786375:PHC786380 PQY786375:PQY786380 QAU786375:QAU786380 QKQ786375:QKQ786380 QUM786375:QUM786380 REI786375:REI786380 ROE786375:ROE786380 RYA786375:RYA786380 SHW786375:SHW786380 SRS786375:SRS786380 TBO786375:TBO786380 TLK786375:TLK786380 TVG786375:TVG786380 UFC786375:UFC786380 UOY786375:UOY786380 UYU786375:UYU786380 VIQ786375:VIQ786380 VSM786375:VSM786380 WCI786375:WCI786380 WME786375:WME786380 WWA786375:WWA786380 S851905:S851910 JO851911:JO851916 TK851911:TK851916 ADG851911:ADG851916 ANC851911:ANC851916 AWY851911:AWY851916 BGU851911:BGU851916 BQQ851911:BQQ851916 CAM851911:CAM851916 CKI851911:CKI851916 CUE851911:CUE851916 DEA851911:DEA851916 DNW851911:DNW851916 DXS851911:DXS851916 EHO851911:EHO851916 ERK851911:ERK851916 FBG851911:FBG851916 FLC851911:FLC851916 FUY851911:FUY851916 GEU851911:GEU851916 GOQ851911:GOQ851916 GYM851911:GYM851916 HII851911:HII851916 HSE851911:HSE851916 ICA851911:ICA851916 ILW851911:ILW851916 IVS851911:IVS851916 JFO851911:JFO851916 JPK851911:JPK851916 JZG851911:JZG851916 KJC851911:KJC851916 KSY851911:KSY851916 LCU851911:LCU851916 LMQ851911:LMQ851916 LWM851911:LWM851916 MGI851911:MGI851916 MQE851911:MQE851916 NAA851911:NAA851916 NJW851911:NJW851916 NTS851911:NTS851916 ODO851911:ODO851916 ONK851911:ONK851916 OXG851911:OXG851916 PHC851911:PHC851916 PQY851911:PQY851916 QAU851911:QAU851916 QKQ851911:QKQ851916 QUM851911:QUM851916 REI851911:REI851916 ROE851911:ROE851916 RYA851911:RYA851916 SHW851911:SHW851916 SRS851911:SRS851916 TBO851911:TBO851916 TLK851911:TLK851916 TVG851911:TVG851916 UFC851911:UFC851916 UOY851911:UOY851916 UYU851911:UYU851916 VIQ851911:VIQ851916 VSM851911:VSM851916 WCI851911:WCI851916 WME851911:WME851916 WWA851911:WWA851916 S917441:S917446 JO917447:JO917452 TK917447:TK917452 ADG917447:ADG917452 ANC917447:ANC917452 AWY917447:AWY917452 BGU917447:BGU917452 BQQ917447:BQQ917452 CAM917447:CAM917452 CKI917447:CKI917452 CUE917447:CUE917452 DEA917447:DEA917452 DNW917447:DNW917452 DXS917447:DXS917452 EHO917447:EHO917452 ERK917447:ERK917452 FBG917447:FBG917452 FLC917447:FLC917452 FUY917447:FUY917452 GEU917447:GEU917452 GOQ917447:GOQ917452 GYM917447:GYM917452 HII917447:HII917452 HSE917447:HSE917452 ICA917447:ICA917452 ILW917447:ILW917452 IVS917447:IVS917452 JFO917447:JFO917452 JPK917447:JPK917452 JZG917447:JZG917452 KJC917447:KJC917452 KSY917447:KSY917452 LCU917447:LCU917452 LMQ917447:LMQ917452 LWM917447:LWM917452 MGI917447:MGI917452 MQE917447:MQE917452 NAA917447:NAA917452 NJW917447:NJW917452 NTS917447:NTS917452 ODO917447:ODO917452 ONK917447:ONK917452 OXG917447:OXG917452 PHC917447:PHC917452 PQY917447:PQY917452 QAU917447:QAU917452 QKQ917447:QKQ917452 QUM917447:QUM917452 REI917447:REI917452 ROE917447:ROE917452 RYA917447:RYA917452 SHW917447:SHW917452 SRS917447:SRS917452 TBO917447:TBO917452 TLK917447:TLK917452 TVG917447:TVG917452 UFC917447:UFC917452 UOY917447:UOY917452 UYU917447:UYU917452 VIQ917447:VIQ917452 VSM917447:VSM917452 WCI917447:WCI917452 WME917447:WME917452 WWA917447:WWA917452 S982977:S982982 JO982983:JO982988 TK982983:TK982988 ADG982983:ADG982988 ANC982983:ANC982988 AWY982983:AWY982988 BGU982983:BGU982988 BQQ982983:BQQ982988 CAM982983:CAM982988 CKI982983:CKI982988 CUE982983:CUE982988 DEA982983:DEA982988 DNW982983:DNW982988 DXS982983:DXS982988 EHO982983:EHO982988 ERK982983:ERK982988 FBG982983:FBG982988 FLC982983:FLC982988 FUY982983:FUY982988 GEU982983:GEU982988 GOQ982983:GOQ982988 GYM982983:GYM982988 HII982983:HII982988 HSE982983:HSE982988 ICA982983:ICA982988 ILW982983:ILW982988 IVS982983:IVS982988 JFO982983:JFO982988 JPK982983:JPK982988 JZG982983:JZG982988 KJC982983:KJC982988 KSY982983:KSY982988 LCU982983:LCU982988 LMQ982983:LMQ982988 LWM982983:LWM982988 MGI982983:MGI982988 MQE982983:MQE982988 NAA982983:NAA982988 NJW982983:NJW982988 NTS982983:NTS982988 ODO982983:ODO982988 ONK982983:ONK982988 OXG982983:OXG982988 PHC982983:PHC982988 PQY982983:PQY982988 QAU982983:QAU982988 QKQ982983:QKQ982988 QUM982983:QUM982988 REI982983:REI982988 ROE982983:ROE982988 RYA982983:RYA982988 SHW982983:SHW982988 SRS982983:SRS982988 TBO982983:TBO982988 TLK982983:TLK982988 TVG982983:TVG982988 UFC982983:UFC982988 UOY982983:UOY982988 UYU982983:UYU982988 VIQ982983:VIQ982988 VSM982983:VSM982988 WCI982983:WCI982988 WME982983:WME982988 WWA982983:WWA982988 S65513:S65518 JO65519:JO65524 TK65519:TK65524 ADG65519:ADG65524 ANC65519:ANC65524 AWY65519:AWY65524 BGU65519:BGU65524 BQQ65519:BQQ65524 CAM65519:CAM65524 CKI65519:CKI65524 CUE65519:CUE65524 DEA65519:DEA65524 DNW65519:DNW65524 DXS65519:DXS65524 EHO65519:EHO65524 ERK65519:ERK65524 FBG65519:FBG65524 FLC65519:FLC65524 FUY65519:FUY65524 GEU65519:GEU65524 GOQ65519:GOQ65524 GYM65519:GYM65524 HII65519:HII65524 HSE65519:HSE65524 ICA65519:ICA65524 ILW65519:ILW65524 IVS65519:IVS65524 JFO65519:JFO65524 JPK65519:JPK65524 JZG65519:JZG65524 KJC65519:KJC65524 KSY65519:KSY65524 LCU65519:LCU65524 LMQ65519:LMQ65524 LWM65519:LWM65524 MGI65519:MGI65524 MQE65519:MQE65524 NAA65519:NAA65524 NJW65519:NJW65524 NTS65519:NTS65524 ODO65519:ODO65524 ONK65519:ONK65524 OXG65519:OXG65524 PHC65519:PHC65524 PQY65519:PQY65524 QAU65519:QAU65524 QKQ65519:QKQ65524 QUM65519:QUM65524 REI65519:REI65524 ROE65519:ROE65524 RYA65519:RYA65524 SHW65519:SHW65524 SRS65519:SRS65524 TBO65519:TBO65524 TLK65519:TLK65524 TVG65519:TVG65524 UFC65519:UFC65524 UOY65519:UOY65524 UYU65519:UYU65524 VIQ65519:VIQ65524 VSM65519:VSM65524 WCI65519:WCI65524 WME65519:WME65524 WWA65519:WWA65524 S131049:S131054 JO131055:JO131060 TK131055:TK131060 ADG131055:ADG131060 ANC131055:ANC131060 AWY131055:AWY131060 BGU131055:BGU131060 BQQ131055:BQQ131060 CAM131055:CAM131060 CKI131055:CKI131060 CUE131055:CUE131060 DEA131055:DEA131060 DNW131055:DNW131060 DXS131055:DXS131060 EHO131055:EHO131060 ERK131055:ERK131060 FBG131055:FBG131060 FLC131055:FLC131060 FUY131055:FUY131060 GEU131055:GEU131060 GOQ131055:GOQ131060 GYM131055:GYM131060 HII131055:HII131060 HSE131055:HSE131060 ICA131055:ICA131060 ILW131055:ILW131060 IVS131055:IVS131060 JFO131055:JFO131060 JPK131055:JPK131060 JZG131055:JZG131060 KJC131055:KJC131060 KSY131055:KSY131060 LCU131055:LCU131060 LMQ131055:LMQ131060 LWM131055:LWM131060 MGI131055:MGI131060 MQE131055:MQE131060 NAA131055:NAA131060 NJW131055:NJW131060 NTS131055:NTS131060 ODO131055:ODO131060 ONK131055:ONK131060 OXG131055:OXG131060 PHC131055:PHC131060 PQY131055:PQY131060 QAU131055:QAU131060 QKQ131055:QKQ131060 QUM131055:QUM131060 REI131055:REI131060 ROE131055:ROE131060 RYA131055:RYA131060 SHW131055:SHW131060 SRS131055:SRS131060 TBO131055:TBO131060 TLK131055:TLK131060 TVG131055:TVG131060 UFC131055:UFC131060 UOY131055:UOY131060 UYU131055:UYU131060 VIQ131055:VIQ131060 VSM131055:VSM131060 WCI131055:WCI131060 WME131055:WME131060 WWA131055:WWA131060 S196585:S196590 JO196591:JO196596 TK196591:TK196596 ADG196591:ADG196596 ANC196591:ANC196596 AWY196591:AWY196596 BGU196591:BGU196596 BQQ196591:BQQ196596 CAM196591:CAM196596 CKI196591:CKI196596 CUE196591:CUE196596 DEA196591:DEA196596 DNW196591:DNW196596 DXS196591:DXS196596 EHO196591:EHO196596 ERK196591:ERK196596 FBG196591:FBG196596 FLC196591:FLC196596 FUY196591:FUY196596 GEU196591:GEU196596 GOQ196591:GOQ196596 GYM196591:GYM196596 HII196591:HII196596 HSE196591:HSE196596 ICA196591:ICA196596 ILW196591:ILW196596 IVS196591:IVS196596 JFO196591:JFO196596 JPK196591:JPK196596 JZG196591:JZG196596 KJC196591:KJC196596 KSY196591:KSY196596 LCU196591:LCU196596 LMQ196591:LMQ196596 LWM196591:LWM196596 MGI196591:MGI196596 MQE196591:MQE196596 NAA196591:NAA196596 NJW196591:NJW196596 NTS196591:NTS196596 ODO196591:ODO196596 ONK196591:ONK196596 OXG196591:OXG196596 PHC196591:PHC196596 PQY196591:PQY196596 QAU196591:QAU196596 QKQ196591:QKQ196596 QUM196591:QUM196596 REI196591:REI196596 ROE196591:ROE196596 RYA196591:RYA196596 SHW196591:SHW196596 SRS196591:SRS196596 TBO196591:TBO196596 TLK196591:TLK196596 TVG196591:TVG196596 UFC196591:UFC196596 UOY196591:UOY196596 UYU196591:UYU196596 VIQ196591:VIQ196596 VSM196591:VSM196596 WCI196591:WCI196596 WME196591:WME196596 WWA196591:WWA196596 S262121:S262126 JO262127:JO262132 TK262127:TK262132 ADG262127:ADG262132 ANC262127:ANC262132 AWY262127:AWY262132 BGU262127:BGU262132 BQQ262127:BQQ262132 CAM262127:CAM262132 CKI262127:CKI262132 CUE262127:CUE262132 DEA262127:DEA262132 DNW262127:DNW262132 DXS262127:DXS262132 EHO262127:EHO262132 ERK262127:ERK262132 FBG262127:FBG262132 FLC262127:FLC262132 FUY262127:FUY262132 GEU262127:GEU262132 GOQ262127:GOQ262132 GYM262127:GYM262132 HII262127:HII262132 HSE262127:HSE262132 ICA262127:ICA262132 ILW262127:ILW262132 IVS262127:IVS262132 JFO262127:JFO262132 JPK262127:JPK262132 JZG262127:JZG262132 KJC262127:KJC262132 KSY262127:KSY262132 LCU262127:LCU262132 LMQ262127:LMQ262132 LWM262127:LWM262132 MGI262127:MGI262132 MQE262127:MQE262132 NAA262127:NAA262132 NJW262127:NJW262132 NTS262127:NTS262132 ODO262127:ODO262132 ONK262127:ONK262132 OXG262127:OXG262132 PHC262127:PHC262132 PQY262127:PQY262132 QAU262127:QAU262132 QKQ262127:QKQ262132 QUM262127:QUM262132 REI262127:REI262132 ROE262127:ROE262132 RYA262127:RYA262132 SHW262127:SHW262132 SRS262127:SRS262132 TBO262127:TBO262132 TLK262127:TLK262132 TVG262127:TVG262132 UFC262127:UFC262132 UOY262127:UOY262132 UYU262127:UYU262132 VIQ262127:VIQ262132 VSM262127:VSM262132 WCI262127:WCI262132 WME262127:WME262132 WWA262127:WWA262132 S327657:S327662 JO327663:JO327668 TK327663:TK327668 ADG327663:ADG327668 ANC327663:ANC327668 AWY327663:AWY327668 BGU327663:BGU327668 BQQ327663:BQQ327668 CAM327663:CAM327668 CKI327663:CKI327668 CUE327663:CUE327668 DEA327663:DEA327668 DNW327663:DNW327668 DXS327663:DXS327668 EHO327663:EHO327668 ERK327663:ERK327668 FBG327663:FBG327668 FLC327663:FLC327668 FUY327663:FUY327668 GEU327663:GEU327668 GOQ327663:GOQ327668 GYM327663:GYM327668 HII327663:HII327668 HSE327663:HSE327668 ICA327663:ICA327668 ILW327663:ILW327668 IVS327663:IVS327668 JFO327663:JFO327668 JPK327663:JPK327668 JZG327663:JZG327668 KJC327663:KJC327668 KSY327663:KSY327668 LCU327663:LCU327668 LMQ327663:LMQ327668 LWM327663:LWM327668 MGI327663:MGI327668 MQE327663:MQE327668 NAA327663:NAA327668 NJW327663:NJW327668 NTS327663:NTS327668 ODO327663:ODO327668 ONK327663:ONK327668 OXG327663:OXG327668 PHC327663:PHC327668 PQY327663:PQY327668 QAU327663:QAU327668 QKQ327663:QKQ327668 QUM327663:QUM327668 REI327663:REI327668 ROE327663:ROE327668 RYA327663:RYA327668 SHW327663:SHW327668 SRS327663:SRS327668 TBO327663:TBO327668 TLK327663:TLK327668 TVG327663:TVG327668 UFC327663:UFC327668 UOY327663:UOY327668 UYU327663:UYU327668 VIQ327663:VIQ327668 VSM327663:VSM327668 WCI327663:WCI327668 WME327663:WME327668 WWA327663:WWA327668 S393193:S393198 JO393199:JO393204 TK393199:TK393204 ADG393199:ADG393204 ANC393199:ANC393204 AWY393199:AWY393204 BGU393199:BGU393204 BQQ393199:BQQ393204 CAM393199:CAM393204 CKI393199:CKI393204 CUE393199:CUE393204 DEA393199:DEA393204 DNW393199:DNW393204 DXS393199:DXS393204 EHO393199:EHO393204 ERK393199:ERK393204 FBG393199:FBG393204 FLC393199:FLC393204 FUY393199:FUY393204 GEU393199:GEU393204 GOQ393199:GOQ393204 GYM393199:GYM393204 HII393199:HII393204 HSE393199:HSE393204 ICA393199:ICA393204 ILW393199:ILW393204 IVS393199:IVS393204 JFO393199:JFO393204 JPK393199:JPK393204 JZG393199:JZG393204 KJC393199:KJC393204 KSY393199:KSY393204 LCU393199:LCU393204 LMQ393199:LMQ393204 LWM393199:LWM393204 MGI393199:MGI393204 MQE393199:MQE393204 NAA393199:NAA393204 NJW393199:NJW393204 NTS393199:NTS393204 ODO393199:ODO393204 ONK393199:ONK393204 OXG393199:OXG393204 PHC393199:PHC393204 PQY393199:PQY393204 QAU393199:QAU393204 QKQ393199:QKQ393204 QUM393199:QUM393204 REI393199:REI393204 ROE393199:ROE393204 RYA393199:RYA393204 SHW393199:SHW393204 SRS393199:SRS393204 TBO393199:TBO393204 TLK393199:TLK393204 TVG393199:TVG393204 UFC393199:UFC393204 UOY393199:UOY393204 UYU393199:UYU393204 VIQ393199:VIQ393204 VSM393199:VSM393204 WCI393199:WCI393204 WME393199:WME393204 WWA393199:WWA393204 S458729:S458734 JO458735:JO458740 TK458735:TK458740 ADG458735:ADG458740 ANC458735:ANC458740 AWY458735:AWY458740 BGU458735:BGU458740 BQQ458735:BQQ458740 CAM458735:CAM458740 CKI458735:CKI458740 CUE458735:CUE458740 DEA458735:DEA458740 DNW458735:DNW458740 DXS458735:DXS458740 EHO458735:EHO458740 ERK458735:ERK458740 FBG458735:FBG458740 FLC458735:FLC458740 FUY458735:FUY458740 GEU458735:GEU458740 GOQ458735:GOQ458740 GYM458735:GYM458740 HII458735:HII458740 HSE458735:HSE458740 ICA458735:ICA458740 ILW458735:ILW458740 IVS458735:IVS458740 JFO458735:JFO458740 JPK458735:JPK458740 JZG458735:JZG458740 KJC458735:KJC458740 KSY458735:KSY458740 LCU458735:LCU458740 LMQ458735:LMQ458740 LWM458735:LWM458740 MGI458735:MGI458740 MQE458735:MQE458740 NAA458735:NAA458740 NJW458735:NJW458740 NTS458735:NTS458740 ODO458735:ODO458740 ONK458735:ONK458740 OXG458735:OXG458740 PHC458735:PHC458740 PQY458735:PQY458740 QAU458735:QAU458740 QKQ458735:QKQ458740 QUM458735:QUM458740 REI458735:REI458740 ROE458735:ROE458740 RYA458735:RYA458740 SHW458735:SHW458740 SRS458735:SRS458740 TBO458735:TBO458740 TLK458735:TLK458740 TVG458735:TVG458740 UFC458735:UFC458740 UOY458735:UOY458740 UYU458735:UYU458740 VIQ458735:VIQ458740 VSM458735:VSM458740 WCI458735:WCI458740 WME458735:WME458740 WWA458735:WWA458740 S524265:S524270 JO524271:JO524276 TK524271:TK524276 ADG524271:ADG524276 ANC524271:ANC524276 AWY524271:AWY524276 BGU524271:BGU524276 BQQ524271:BQQ524276 CAM524271:CAM524276 CKI524271:CKI524276 CUE524271:CUE524276 DEA524271:DEA524276 DNW524271:DNW524276 DXS524271:DXS524276 EHO524271:EHO524276 ERK524271:ERK524276 FBG524271:FBG524276 FLC524271:FLC524276 FUY524271:FUY524276 GEU524271:GEU524276 GOQ524271:GOQ524276 GYM524271:GYM524276 HII524271:HII524276 HSE524271:HSE524276 ICA524271:ICA524276 ILW524271:ILW524276 IVS524271:IVS524276 JFO524271:JFO524276 JPK524271:JPK524276 JZG524271:JZG524276 KJC524271:KJC524276 KSY524271:KSY524276 LCU524271:LCU524276 LMQ524271:LMQ524276 LWM524271:LWM524276 MGI524271:MGI524276 MQE524271:MQE524276 NAA524271:NAA524276 NJW524271:NJW524276 NTS524271:NTS524276 ODO524271:ODO524276 ONK524271:ONK524276 OXG524271:OXG524276 PHC524271:PHC524276 PQY524271:PQY524276 QAU524271:QAU524276 QKQ524271:QKQ524276 QUM524271:QUM524276 REI524271:REI524276 ROE524271:ROE524276 RYA524271:RYA524276 SHW524271:SHW524276 SRS524271:SRS524276 TBO524271:TBO524276 TLK524271:TLK524276 TVG524271:TVG524276 UFC524271:UFC524276 UOY524271:UOY524276 UYU524271:UYU524276 VIQ524271:VIQ524276 VSM524271:VSM524276 WCI524271:WCI524276 WME524271:WME524276 WWA524271:WWA524276 S589801:S589806 JO589807:JO589812 TK589807:TK589812 ADG589807:ADG589812 ANC589807:ANC589812 AWY589807:AWY589812 BGU589807:BGU589812 BQQ589807:BQQ589812 CAM589807:CAM589812 CKI589807:CKI589812 CUE589807:CUE589812 DEA589807:DEA589812 DNW589807:DNW589812 DXS589807:DXS589812 EHO589807:EHO589812 ERK589807:ERK589812 FBG589807:FBG589812 FLC589807:FLC589812 FUY589807:FUY589812 GEU589807:GEU589812 GOQ589807:GOQ589812 GYM589807:GYM589812 HII589807:HII589812 HSE589807:HSE589812 ICA589807:ICA589812 ILW589807:ILW589812 IVS589807:IVS589812 JFO589807:JFO589812 JPK589807:JPK589812 JZG589807:JZG589812 KJC589807:KJC589812 KSY589807:KSY589812 LCU589807:LCU589812 LMQ589807:LMQ589812 LWM589807:LWM589812 MGI589807:MGI589812 MQE589807:MQE589812 NAA589807:NAA589812 NJW589807:NJW589812 NTS589807:NTS589812 ODO589807:ODO589812 ONK589807:ONK589812 OXG589807:OXG589812 PHC589807:PHC589812 PQY589807:PQY589812 QAU589807:QAU589812 QKQ589807:QKQ589812 QUM589807:QUM589812 REI589807:REI589812 ROE589807:ROE589812 RYA589807:RYA589812 SHW589807:SHW589812 SRS589807:SRS589812 TBO589807:TBO589812 TLK589807:TLK589812 TVG589807:TVG589812 UFC589807:UFC589812 UOY589807:UOY589812 UYU589807:UYU589812 VIQ589807:VIQ589812 VSM589807:VSM589812 WCI589807:WCI589812 WME589807:WME589812 WWA589807:WWA589812 S655337:S655342 JO655343:JO655348 TK655343:TK655348 ADG655343:ADG655348 ANC655343:ANC655348 AWY655343:AWY655348 BGU655343:BGU655348 BQQ655343:BQQ655348 CAM655343:CAM655348 CKI655343:CKI655348 CUE655343:CUE655348 DEA655343:DEA655348 DNW655343:DNW655348 DXS655343:DXS655348 EHO655343:EHO655348 ERK655343:ERK655348 FBG655343:FBG655348 FLC655343:FLC655348 FUY655343:FUY655348 GEU655343:GEU655348 GOQ655343:GOQ655348 GYM655343:GYM655348 HII655343:HII655348 HSE655343:HSE655348 ICA655343:ICA655348 ILW655343:ILW655348 IVS655343:IVS655348 JFO655343:JFO655348 JPK655343:JPK655348 JZG655343:JZG655348 KJC655343:KJC655348 KSY655343:KSY655348 LCU655343:LCU655348 LMQ655343:LMQ655348 LWM655343:LWM655348 MGI655343:MGI655348 MQE655343:MQE655348 NAA655343:NAA655348 NJW655343:NJW655348 NTS655343:NTS655348 ODO655343:ODO655348 ONK655343:ONK655348 OXG655343:OXG655348 PHC655343:PHC655348 PQY655343:PQY655348 QAU655343:QAU655348 QKQ655343:QKQ655348 QUM655343:QUM655348 REI655343:REI655348 ROE655343:ROE655348 RYA655343:RYA655348 SHW655343:SHW655348 SRS655343:SRS655348 TBO655343:TBO655348 TLK655343:TLK655348 TVG655343:TVG655348 UFC655343:UFC655348 UOY655343:UOY655348 UYU655343:UYU655348 VIQ655343:VIQ655348 VSM655343:VSM655348 WCI655343:WCI655348 WME655343:WME655348 WWA655343:WWA655348 S720873:S720878 JO720879:JO720884 TK720879:TK720884 ADG720879:ADG720884 ANC720879:ANC720884 AWY720879:AWY720884 BGU720879:BGU720884 BQQ720879:BQQ720884 CAM720879:CAM720884 CKI720879:CKI720884 CUE720879:CUE720884 DEA720879:DEA720884 DNW720879:DNW720884 DXS720879:DXS720884 EHO720879:EHO720884 ERK720879:ERK720884 FBG720879:FBG720884 FLC720879:FLC720884 FUY720879:FUY720884 GEU720879:GEU720884 GOQ720879:GOQ720884 GYM720879:GYM720884 HII720879:HII720884 HSE720879:HSE720884 ICA720879:ICA720884 ILW720879:ILW720884 IVS720879:IVS720884 JFO720879:JFO720884 JPK720879:JPK720884 JZG720879:JZG720884 KJC720879:KJC720884 KSY720879:KSY720884 LCU720879:LCU720884 LMQ720879:LMQ720884 LWM720879:LWM720884 MGI720879:MGI720884 MQE720879:MQE720884 NAA720879:NAA720884 NJW720879:NJW720884 NTS720879:NTS720884 ODO720879:ODO720884 ONK720879:ONK720884 OXG720879:OXG720884 PHC720879:PHC720884 PQY720879:PQY720884 QAU720879:QAU720884 QKQ720879:QKQ720884 QUM720879:QUM720884 REI720879:REI720884 ROE720879:ROE720884 RYA720879:RYA720884 SHW720879:SHW720884 SRS720879:SRS720884 TBO720879:TBO720884 TLK720879:TLK720884 TVG720879:TVG720884 UFC720879:UFC720884 UOY720879:UOY720884 UYU720879:UYU720884 VIQ720879:VIQ720884 VSM720879:VSM720884 WCI720879:WCI720884 WME720879:WME720884 WWA720879:WWA720884 S786409:S786414 JO786415:JO786420 TK786415:TK786420 ADG786415:ADG786420 ANC786415:ANC786420 AWY786415:AWY786420 BGU786415:BGU786420 BQQ786415:BQQ786420 CAM786415:CAM786420 CKI786415:CKI786420 CUE786415:CUE786420 DEA786415:DEA786420 DNW786415:DNW786420 DXS786415:DXS786420 EHO786415:EHO786420 ERK786415:ERK786420 FBG786415:FBG786420 FLC786415:FLC786420 FUY786415:FUY786420 GEU786415:GEU786420 GOQ786415:GOQ786420 GYM786415:GYM786420 HII786415:HII786420 HSE786415:HSE786420 ICA786415:ICA786420 ILW786415:ILW786420 IVS786415:IVS786420 JFO786415:JFO786420 JPK786415:JPK786420 JZG786415:JZG786420 KJC786415:KJC786420 KSY786415:KSY786420 LCU786415:LCU786420 LMQ786415:LMQ786420 LWM786415:LWM786420 MGI786415:MGI786420 MQE786415:MQE786420 NAA786415:NAA786420 NJW786415:NJW786420 NTS786415:NTS786420 ODO786415:ODO786420 ONK786415:ONK786420 OXG786415:OXG786420 PHC786415:PHC786420 PQY786415:PQY786420 QAU786415:QAU786420 QKQ786415:QKQ786420 QUM786415:QUM786420 REI786415:REI786420 ROE786415:ROE786420 RYA786415:RYA786420 SHW786415:SHW786420 SRS786415:SRS786420 TBO786415:TBO786420 TLK786415:TLK786420 TVG786415:TVG786420 UFC786415:UFC786420 UOY786415:UOY786420 UYU786415:UYU786420 VIQ786415:VIQ786420 VSM786415:VSM786420 WCI786415:WCI786420 WME786415:WME786420 WWA786415:WWA786420 S851945:S851950 JO851951:JO851956 TK851951:TK851956 ADG851951:ADG851956 ANC851951:ANC851956 AWY851951:AWY851956 BGU851951:BGU851956 BQQ851951:BQQ851956 CAM851951:CAM851956 CKI851951:CKI851956 CUE851951:CUE851956 DEA851951:DEA851956 DNW851951:DNW851956 DXS851951:DXS851956 EHO851951:EHO851956 ERK851951:ERK851956 FBG851951:FBG851956 FLC851951:FLC851956 FUY851951:FUY851956 GEU851951:GEU851956 GOQ851951:GOQ851956 GYM851951:GYM851956 HII851951:HII851956 HSE851951:HSE851956 ICA851951:ICA851956 ILW851951:ILW851956 IVS851951:IVS851956 JFO851951:JFO851956 JPK851951:JPK851956 JZG851951:JZG851956 KJC851951:KJC851956 KSY851951:KSY851956 LCU851951:LCU851956 LMQ851951:LMQ851956 LWM851951:LWM851956 MGI851951:MGI851956 MQE851951:MQE851956 NAA851951:NAA851956 NJW851951:NJW851956 NTS851951:NTS851956 ODO851951:ODO851956 ONK851951:ONK851956 OXG851951:OXG851956 PHC851951:PHC851956 PQY851951:PQY851956 QAU851951:QAU851956 QKQ851951:QKQ851956 QUM851951:QUM851956 REI851951:REI851956 ROE851951:ROE851956 RYA851951:RYA851956 SHW851951:SHW851956 SRS851951:SRS851956 TBO851951:TBO851956 TLK851951:TLK851956 TVG851951:TVG851956 UFC851951:UFC851956 UOY851951:UOY851956 UYU851951:UYU851956 VIQ851951:VIQ851956 VSM851951:VSM851956 WCI851951:WCI851956 WME851951:WME851956 WWA851951:WWA851956 S917481:S917486 JO917487:JO917492 TK917487:TK917492 ADG917487:ADG917492 ANC917487:ANC917492 AWY917487:AWY917492 BGU917487:BGU917492 BQQ917487:BQQ917492 CAM917487:CAM917492 CKI917487:CKI917492 CUE917487:CUE917492 DEA917487:DEA917492 DNW917487:DNW917492 DXS917487:DXS917492 EHO917487:EHO917492 ERK917487:ERK917492 FBG917487:FBG917492 FLC917487:FLC917492 FUY917487:FUY917492 GEU917487:GEU917492 GOQ917487:GOQ917492 GYM917487:GYM917492 HII917487:HII917492 HSE917487:HSE917492 ICA917487:ICA917492 ILW917487:ILW917492 IVS917487:IVS917492 JFO917487:JFO917492 JPK917487:JPK917492 JZG917487:JZG917492 KJC917487:KJC917492 KSY917487:KSY917492 LCU917487:LCU917492 LMQ917487:LMQ917492 LWM917487:LWM917492 MGI917487:MGI917492 MQE917487:MQE917492 NAA917487:NAA917492 NJW917487:NJW917492 NTS917487:NTS917492 ODO917487:ODO917492 ONK917487:ONK917492 OXG917487:OXG917492 PHC917487:PHC917492 PQY917487:PQY917492 QAU917487:QAU917492 QKQ917487:QKQ917492 QUM917487:QUM917492 REI917487:REI917492 ROE917487:ROE917492 RYA917487:RYA917492 SHW917487:SHW917492 SRS917487:SRS917492 TBO917487:TBO917492 TLK917487:TLK917492 TVG917487:TVG917492 UFC917487:UFC917492 UOY917487:UOY917492 UYU917487:UYU917492 VIQ917487:VIQ917492 VSM917487:VSM917492 WCI917487:WCI917492 WME917487:WME917492 WWA917487:WWA917492 S983017:S983022 JO983023:JO983028 TK983023:TK983028 ADG983023:ADG983028 ANC983023:ANC983028 AWY983023:AWY983028 BGU983023:BGU983028 BQQ983023:BQQ983028 CAM983023:CAM983028 CKI983023:CKI983028 CUE983023:CUE983028 DEA983023:DEA983028 DNW983023:DNW983028 DXS983023:DXS983028 EHO983023:EHO983028 ERK983023:ERK983028 FBG983023:FBG983028 FLC983023:FLC983028 FUY983023:FUY983028 GEU983023:GEU983028 GOQ983023:GOQ983028 GYM983023:GYM983028 HII983023:HII983028 HSE983023:HSE983028 ICA983023:ICA983028 ILW983023:ILW983028 IVS983023:IVS983028 JFO983023:JFO983028 JPK983023:JPK983028 JZG983023:JZG983028 KJC983023:KJC983028 KSY983023:KSY983028 LCU983023:LCU983028 LMQ983023:LMQ983028 LWM983023:LWM983028 MGI983023:MGI983028 MQE983023:MQE983028 NAA983023:NAA983028 NJW983023:NJW983028 NTS983023:NTS983028 ODO983023:ODO983028 ONK983023:ONK983028 OXG983023:OXG983028 PHC983023:PHC983028 PQY983023:PQY983028 QAU983023:QAU983028 QKQ983023:QKQ983028 QUM983023:QUM983028 REI983023:REI983028 ROE983023:ROE983028 RYA983023:RYA983028 SHW983023:SHW983028 SRS983023:SRS983028 TBO983023:TBO983028 TLK983023:TLK983028 TVG983023:TVG983028 UFC983023:UFC983028 UOY983023:UOY983028 UYU983023:UYU983028 VIQ983023:VIQ983028 VSM983023:VSM983028 WCI983023:WCI983028 WME983023:WME983028 WWA983023:WWA983028 S65553:S65558 JO65559:JO65564 TK65559:TK65564 ADG65559:ADG65564 ANC65559:ANC65564 AWY65559:AWY65564 BGU65559:BGU65564 BQQ65559:BQQ65564 CAM65559:CAM65564 CKI65559:CKI65564 CUE65559:CUE65564 DEA65559:DEA65564 DNW65559:DNW65564 DXS65559:DXS65564 EHO65559:EHO65564 ERK65559:ERK65564 FBG65559:FBG65564 FLC65559:FLC65564 FUY65559:FUY65564 GEU65559:GEU65564 GOQ65559:GOQ65564 GYM65559:GYM65564 HII65559:HII65564 HSE65559:HSE65564 ICA65559:ICA65564 ILW65559:ILW65564 IVS65559:IVS65564 JFO65559:JFO65564 JPK65559:JPK65564 JZG65559:JZG65564 KJC65559:KJC65564 KSY65559:KSY65564 LCU65559:LCU65564 LMQ65559:LMQ65564 LWM65559:LWM65564 MGI65559:MGI65564 MQE65559:MQE65564 NAA65559:NAA65564 NJW65559:NJW65564 NTS65559:NTS65564 ODO65559:ODO65564 ONK65559:ONK65564 OXG65559:OXG65564 PHC65559:PHC65564 PQY65559:PQY65564 QAU65559:QAU65564 QKQ65559:QKQ65564 QUM65559:QUM65564 REI65559:REI65564 ROE65559:ROE65564 RYA65559:RYA65564 SHW65559:SHW65564 SRS65559:SRS65564 TBO65559:TBO65564 TLK65559:TLK65564 TVG65559:TVG65564 UFC65559:UFC65564 UOY65559:UOY65564 UYU65559:UYU65564 VIQ65559:VIQ65564 VSM65559:VSM65564 WCI65559:WCI65564 WME65559:WME65564 WWA65559:WWA65564 S131089:S131094 JO131095:JO131100 TK131095:TK131100 ADG131095:ADG131100 ANC131095:ANC131100 AWY131095:AWY131100 BGU131095:BGU131100 BQQ131095:BQQ131100 CAM131095:CAM131100 CKI131095:CKI131100 CUE131095:CUE131100 DEA131095:DEA131100 DNW131095:DNW131100 DXS131095:DXS131100 EHO131095:EHO131100 ERK131095:ERK131100 FBG131095:FBG131100 FLC131095:FLC131100 FUY131095:FUY131100 GEU131095:GEU131100 GOQ131095:GOQ131100 GYM131095:GYM131100 HII131095:HII131100 HSE131095:HSE131100 ICA131095:ICA131100 ILW131095:ILW131100 IVS131095:IVS131100 JFO131095:JFO131100 JPK131095:JPK131100 JZG131095:JZG131100 KJC131095:KJC131100 KSY131095:KSY131100 LCU131095:LCU131100 LMQ131095:LMQ131100 LWM131095:LWM131100 MGI131095:MGI131100 MQE131095:MQE131100 NAA131095:NAA131100 NJW131095:NJW131100 NTS131095:NTS131100 ODO131095:ODO131100 ONK131095:ONK131100 OXG131095:OXG131100 PHC131095:PHC131100 PQY131095:PQY131100 QAU131095:QAU131100 QKQ131095:QKQ131100 QUM131095:QUM131100 REI131095:REI131100 ROE131095:ROE131100 RYA131095:RYA131100 SHW131095:SHW131100 SRS131095:SRS131100 TBO131095:TBO131100 TLK131095:TLK131100 TVG131095:TVG131100 UFC131095:UFC131100 UOY131095:UOY131100 UYU131095:UYU131100 VIQ131095:VIQ131100 VSM131095:VSM131100 WCI131095:WCI131100 WME131095:WME131100 WWA131095:WWA131100 S196625:S196630 JO196631:JO196636 TK196631:TK196636 ADG196631:ADG196636 ANC196631:ANC196636 AWY196631:AWY196636 BGU196631:BGU196636 BQQ196631:BQQ196636 CAM196631:CAM196636 CKI196631:CKI196636 CUE196631:CUE196636 DEA196631:DEA196636 DNW196631:DNW196636 DXS196631:DXS196636 EHO196631:EHO196636 ERK196631:ERK196636 FBG196631:FBG196636 FLC196631:FLC196636 FUY196631:FUY196636 GEU196631:GEU196636 GOQ196631:GOQ196636 GYM196631:GYM196636 HII196631:HII196636 HSE196631:HSE196636 ICA196631:ICA196636 ILW196631:ILW196636 IVS196631:IVS196636 JFO196631:JFO196636 JPK196631:JPK196636 JZG196631:JZG196636 KJC196631:KJC196636 KSY196631:KSY196636 LCU196631:LCU196636 LMQ196631:LMQ196636 LWM196631:LWM196636 MGI196631:MGI196636 MQE196631:MQE196636 NAA196631:NAA196636 NJW196631:NJW196636 NTS196631:NTS196636 ODO196631:ODO196636 ONK196631:ONK196636 OXG196631:OXG196636 PHC196631:PHC196636 PQY196631:PQY196636 QAU196631:QAU196636 QKQ196631:QKQ196636 QUM196631:QUM196636 REI196631:REI196636 ROE196631:ROE196636 RYA196631:RYA196636 SHW196631:SHW196636 SRS196631:SRS196636 TBO196631:TBO196636 TLK196631:TLK196636 TVG196631:TVG196636 UFC196631:UFC196636 UOY196631:UOY196636 UYU196631:UYU196636 VIQ196631:VIQ196636 VSM196631:VSM196636 WCI196631:WCI196636 WME196631:WME196636 WWA196631:WWA196636 S262161:S262166 JO262167:JO262172 TK262167:TK262172 ADG262167:ADG262172 ANC262167:ANC262172 AWY262167:AWY262172 BGU262167:BGU262172 BQQ262167:BQQ262172 CAM262167:CAM262172 CKI262167:CKI262172 CUE262167:CUE262172 DEA262167:DEA262172 DNW262167:DNW262172 DXS262167:DXS262172 EHO262167:EHO262172 ERK262167:ERK262172 FBG262167:FBG262172 FLC262167:FLC262172 FUY262167:FUY262172 GEU262167:GEU262172 GOQ262167:GOQ262172 GYM262167:GYM262172 HII262167:HII262172 HSE262167:HSE262172 ICA262167:ICA262172 ILW262167:ILW262172 IVS262167:IVS262172 JFO262167:JFO262172 JPK262167:JPK262172 JZG262167:JZG262172 KJC262167:KJC262172 KSY262167:KSY262172 LCU262167:LCU262172 LMQ262167:LMQ262172 LWM262167:LWM262172 MGI262167:MGI262172 MQE262167:MQE262172 NAA262167:NAA262172 NJW262167:NJW262172 NTS262167:NTS262172 ODO262167:ODO262172 ONK262167:ONK262172 OXG262167:OXG262172 PHC262167:PHC262172 PQY262167:PQY262172 QAU262167:QAU262172 QKQ262167:QKQ262172 QUM262167:QUM262172 REI262167:REI262172 ROE262167:ROE262172 RYA262167:RYA262172 SHW262167:SHW262172 SRS262167:SRS262172 TBO262167:TBO262172 TLK262167:TLK262172 TVG262167:TVG262172 UFC262167:UFC262172 UOY262167:UOY262172 UYU262167:UYU262172 VIQ262167:VIQ262172 VSM262167:VSM262172 WCI262167:WCI262172 WME262167:WME262172 WWA262167:WWA262172 S327697:S327702 JO327703:JO327708 TK327703:TK327708 ADG327703:ADG327708 ANC327703:ANC327708 AWY327703:AWY327708 BGU327703:BGU327708 BQQ327703:BQQ327708 CAM327703:CAM327708 CKI327703:CKI327708 CUE327703:CUE327708 DEA327703:DEA327708 DNW327703:DNW327708 DXS327703:DXS327708 EHO327703:EHO327708 ERK327703:ERK327708 FBG327703:FBG327708 FLC327703:FLC327708 FUY327703:FUY327708 GEU327703:GEU327708 GOQ327703:GOQ327708 GYM327703:GYM327708 HII327703:HII327708 HSE327703:HSE327708 ICA327703:ICA327708 ILW327703:ILW327708 IVS327703:IVS327708 JFO327703:JFO327708 JPK327703:JPK327708 JZG327703:JZG327708 KJC327703:KJC327708 KSY327703:KSY327708 LCU327703:LCU327708 LMQ327703:LMQ327708 LWM327703:LWM327708 MGI327703:MGI327708 MQE327703:MQE327708 NAA327703:NAA327708 NJW327703:NJW327708 NTS327703:NTS327708 ODO327703:ODO327708 ONK327703:ONK327708 OXG327703:OXG327708 PHC327703:PHC327708 PQY327703:PQY327708 QAU327703:QAU327708 QKQ327703:QKQ327708 QUM327703:QUM327708 REI327703:REI327708 ROE327703:ROE327708 RYA327703:RYA327708 SHW327703:SHW327708 SRS327703:SRS327708 TBO327703:TBO327708 TLK327703:TLK327708 TVG327703:TVG327708 UFC327703:UFC327708 UOY327703:UOY327708 UYU327703:UYU327708 VIQ327703:VIQ327708 VSM327703:VSM327708 WCI327703:WCI327708 WME327703:WME327708 WWA327703:WWA327708 S393233:S393238 JO393239:JO393244 TK393239:TK393244 ADG393239:ADG393244 ANC393239:ANC393244 AWY393239:AWY393244 BGU393239:BGU393244 BQQ393239:BQQ393244 CAM393239:CAM393244 CKI393239:CKI393244 CUE393239:CUE393244 DEA393239:DEA393244 DNW393239:DNW393244 DXS393239:DXS393244 EHO393239:EHO393244 ERK393239:ERK393244 FBG393239:FBG393244 FLC393239:FLC393244 FUY393239:FUY393244 GEU393239:GEU393244 GOQ393239:GOQ393244 GYM393239:GYM393244 HII393239:HII393244 HSE393239:HSE393244 ICA393239:ICA393244 ILW393239:ILW393244 IVS393239:IVS393244 JFO393239:JFO393244 JPK393239:JPK393244 JZG393239:JZG393244 KJC393239:KJC393244 KSY393239:KSY393244 LCU393239:LCU393244 LMQ393239:LMQ393244 LWM393239:LWM393244 MGI393239:MGI393244 MQE393239:MQE393244 NAA393239:NAA393244 NJW393239:NJW393244 NTS393239:NTS393244 ODO393239:ODO393244 ONK393239:ONK393244 OXG393239:OXG393244 PHC393239:PHC393244 PQY393239:PQY393244 QAU393239:QAU393244 QKQ393239:QKQ393244 QUM393239:QUM393244 REI393239:REI393244 ROE393239:ROE393244 RYA393239:RYA393244 SHW393239:SHW393244 SRS393239:SRS393244 TBO393239:TBO393244 TLK393239:TLK393244 TVG393239:TVG393244 UFC393239:UFC393244 UOY393239:UOY393244 UYU393239:UYU393244 VIQ393239:VIQ393244 VSM393239:VSM393244 WCI393239:WCI393244 WME393239:WME393244 WWA393239:WWA393244 S458769:S458774 JO458775:JO458780 TK458775:TK458780 ADG458775:ADG458780 ANC458775:ANC458780 AWY458775:AWY458780 BGU458775:BGU458780 BQQ458775:BQQ458780 CAM458775:CAM458780 CKI458775:CKI458780 CUE458775:CUE458780 DEA458775:DEA458780 DNW458775:DNW458780 DXS458775:DXS458780 EHO458775:EHO458780 ERK458775:ERK458780 FBG458775:FBG458780 FLC458775:FLC458780 FUY458775:FUY458780 GEU458775:GEU458780 GOQ458775:GOQ458780 GYM458775:GYM458780 HII458775:HII458780 HSE458775:HSE458780 ICA458775:ICA458780 ILW458775:ILW458780 IVS458775:IVS458780 JFO458775:JFO458780 JPK458775:JPK458780 JZG458775:JZG458780 KJC458775:KJC458780 KSY458775:KSY458780 LCU458775:LCU458780 LMQ458775:LMQ458780 LWM458775:LWM458780 MGI458775:MGI458780 MQE458775:MQE458780 NAA458775:NAA458780 NJW458775:NJW458780 NTS458775:NTS458780 ODO458775:ODO458780 ONK458775:ONK458780 OXG458775:OXG458780 PHC458775:PHC458780 PQY458775:PQY458780 QAU458775:QAU458780 QKQ458775:QKQ458780 QUM458775:QUM458780 REI458775:REI458780 ROE458775:ROE458780 RYA458775:RYA458780 SHW458775:SHW458780 SRS458775:SRS458780 TBO458775:TBO458780 TLK458775:TLK458780 TVG458775:TVG458780 UFC458775:UFC458780 UOY458775:UOY458780 UYU458775:UYU458780 VIQ458775:VIQ458780 VSM458775:VSM458780 WCI458775:WCI458780 WME458775:WME458780 WWA458775:WWA458780 S524305:S524310 JO524311:JO524316 TK524311:TK524316 ADG524311:ADG524316 ANC524311:ANC524316 AWY524311:AWY524316 BGU524311:BGU524316 BQQ524311:BQQ524316 CAM524311:CAM524316 CKI524311:CKI524316 CUE524311:CUE524316 DEA524311:DEA524316 DNW524311:DNW524316 DXS524311:DXS524316 EHO524311:EHO524316 ERK524311:ERK524316 FBG524311:FBG524316 FLC524311:FLC524316 FUY524311:FUY524316 GEU524311:GEU524316 GOQ524311:GOQ524316 GYM524311:GYM524316 HII524311:HII524316 HSE524311:HSE524316 ICA524311:ICA524316 ILW524311:ILW524316 IVS524311:IVS524316 JFO524311:JFO524316 JPK524311:JPK524316 JZG524311:JZG524316 KJC524311:KJC524316 KSY524311:KSY524316 LCU524311:LCU524316 LMQ524311:LMQ524316 LWM524311:LWM524316 MGI524311:MGI524316 MQE524311:MQE524316 NAA524311:NAA524316 NJW524311:NJW524316 NTS524311:NTS524316 ODO524311:ODO524316 ONK524311:ONK524316 OXG524311:OXG524316 PHC524311:PHC524316 PQY524311:PQY524316 QAU524311:QAU524316 QKQ524311:QKQ524316 QUM524311:QUM524316 REI524311:REI524316 ROE524311:ROE524316 RYA524311:RYA524316 SHW524311:SHW524316 SRS524311:SRS524316 TBO524311:TBO524316 TLK524311:TLK524316 TVG524311:TVG524316 UFC524311:UFC524316 UOY524311:UOY524316 UYU524311:UYU524316 VIQ524311:VIQ524316 VSM524311:VSM524316 WCI524311:WCI524316 WME524311:WME524316 WWA524311:WWA524316 S589841:S589846 JO589847:JO589852 TK589847:TK589852 ADG589847:ADG589852 ANC589847:ANC589852 AWY589847:AWY589852 BGU589847:BGU589852 BQQ589847:BQQ589852 CAM589847:CAM589852 CKI589847:CKI589852 CUE589847:CUE589852 DEA589847:DEA589852 DNW589847:DNW589852 DXS589847:DXS589852 EHO589847:EHO589852 ERK589847:ERK589852 FBG589847:FBG589852 FLC589847:FLC589852 FUY589847:FUY589852 GEU589847:GEU589852 GOQ589847:GOQ589852 GYM589847:GYM589852 HII589847:HII589852 HSE589847:HSE589852 ICA589847:ICA589852 ILW589847:ILW589852 IVS589847:IVS589852 JFO589847:JFO589852 JPK589847:JPK589852 JZG589847:JZG589852 KJC589847:KJC589852 KSY589847:KSY589852 LCU589847:LCU589852 LMQ589847:LMQ589852 LWM589847:LWM589852 MGI589847:MGI589852 MQE589847:MQE589852 NAA589847:NAA589852 NJW589847:NJW589852 NTS589847:NTS589852 ODO589847:ODO589852 ONK589847:ONK589852 OXG589847:OXG589852 PHC589847:PHC589852 PQY589847:PQY589852 QAU589847:QAU589852 QKQ589847:QKQ589852 QUM589847:QUM589852 REI589847:REI589852 ROE589847:ROE589852 RYA589847:RYA589852 SHW589847:SHW589852 SRS589847:SRS589852 TBO589847:TBO589852 TLK589847:TLK589852 TVG589847:TVG589852 UFC589847:UFC589852 UOY589847:UOY589852 UYU589847:UYU589852 VIQ589847:VIQ589852 VSM589847:VSM589852 WCI589847:WCI589852 WME589847:WME589852 WWA589847:WWA589852 S655377:S655382 JO655383:JO655388 TK655383:TK655388 ADG655383:ADG655388 ANC655383:ANC655388 AWY655383:AWY655388 BGU655383:BGU655388 BQQ655383:BQQ655388 CAM655383:CAM655388 CKI655383:CKI655388 CUE655383:CUE655388 DEA655383:DEA655388 DNW655383:DNW655388 DXS655383:DXS655388 EHO655383:EHO655388 ERK655383:ERK655388 FBG655383:FBG655388 FLC655383:FLC655388 FUY655383:FUY655388 GEU655383:GEU655388 GOQ655383:GOQ655388 GYM655383:GYM655388 HII655383:HII655388 HSE655383:HSE655388 ICA655383:ICA655388 ILW655383:ILW655388 IVS655383:IVS655388 JFO655383:JFO655388 JPK655383:JPK655388 JZG655383:JZG655388 KJC655383:KJC655388 KSY655383:KSY655388 LCU655383:LCU655388 LMQ655383:LMQ655388 LWM655383:LWM655388 MGI655383:MGI655388 MQE655383:MQE655388 NAA655383:NAA655388 NJW655383:NJW655388 NTS655383:NTS655388 ODO655383:ODO655388 ONK655383:ONK655388 OXG655383:OXG655388 PHC655383:PHC655388 PQY655383:PQY655388 QAU655383:QAU655388 QKQ655383:QKQ655388 QUM655383:QUM655388 REI655383:REI655388 ROE655383:ROE655388 RYA655383:RYA655388 SHW655383:SHW655388 SRS655383:SRS655388 TBO655383:TBO655388 TLK655383:TLK655388 TVG655383:TVG655388 UFC655383:UFC655388 UOY655383:UOY655388 UYU655383:UYU655388 VIQ655383:VIQ655388 VSM655383:VSM655388 WCI655383:WCI655388 WME655383:WME655388 WWA655383:WWA655388 S720913:S720918 JO720919:JO720924 TK720919:TK720924 ADG720919:ADG720924 ANC720919:ANC720924 AWY720919:AWY720924 BGU720919:BGU720924 BQQ720919:BQQ720924 CAM720919:CAM720924 CKI720919:CKI720924 CUE720919:CUE720924 DEA720919:DEA720924 DNW720919:DNW720924 DXS720919:DXS720924 EHO720919:EHO720924 ERK720919:ERK720924 FBG720919:FBG720924 FLC720919:FLC720924 FUY720919:FUY720924 GEU720919:GEU720924 GOQ720919:GOQ720924 GYM720919:GYM720924 HII720919:HII720924 HSE720919:HSE720924 ICA720919:ICA720924 ILW720919:ILW720924 IVS720919:IVS720924 JFO720919:JFO720924 JPK720919:JPK720924 JZG720919:JZG720924 KJC720919:KJC720924 KSY720919:KSY720924 LCU720919:LCU720924 LMQ720919:LMQ720924 LWM720919:LWM720924 MGI720919:MGI720924 MQE720919:MQE720924 NAA720919:NAA720924 NJW720919:NJW720924 NTS720919:NTS720924 ODO720919:ODO720924 ONK720919:ONK720924 OXG720919:OXG720924 PHC720919:PHC720924 PQY720919:PQY720924 QAU720919:QAU720924 QKQ720919:QKQ720924 QUM720919:QUM720924 REI720919:REI720924 ROE720919:ROE720924 RYA720919:RYA720924 SHW720919:SHW720924 SRS720919:SRS720924 TBO720919:TBO720924 TLK720919:TLK720924 TVG720919:TVG720924 UFC720919:UFC720924 UOY720919:UOY720924 UYU720919:UYU720924 VIQ720919:VIQ720924 VSM720919:VSM720924 WCI720919:WCI720924 WME720919:WME720924 WWA720919:WWA720924 S786449:S786454 JO786455:JO786460 TK786455:TK786460 ADG786455:ADG786460 ANC786455:ANC786460 AWY786455:AWY786460 BGU786455:BGU786460 BQQ786455:BQQ786460 CAM786455:CAM786460 CKI786455:CKI786460 CUE786455:CUE786460 DEA786455:DEA786460 DNW786455:DNW786460 DXS786455:DXS786460 EHO786455:EHO786460 ERK786455:ERK786460 FBG786455:FBG786460 FLC786455:FLC786460 FUY786455:FUY786460 GEU786455:GEU786460 GOQ786455:GOQ786460 GYM786455:GYM786460 HII786455:HII786460 HSE786455:HSE786460 ICA786455:ICA786460 ILW786455:ILW786460 IVS786455:IVS786460 JFO786455:JFO786460 JPK786455:JPK786460 JZG786455:JZG786460 KJC786455:KJC786460 KSY786455:KSY786460 LCU786455:LCU786460 LMQ786455:LMQ786460 LWM786455:LWM786460 MGI786455:MGI786460 MQE786455:MQE786460 NAA786455:NAA786460 NJW786455:NJW786460 NTS786455:NTS786460 ODO786455:ODO786460 ONK786455:ONK786460 OXG786455:OXG786460 PHC786455:PHC786460 PQY786455:PQY786460 QAU786455:QAU786460 QKQ786455:QKQ786460 QUM786455:QUM786460 REI786455:REI786460 ROE786455:ROE786460 RYA786455:RYA786460 SHW786455:SHW786460 SRS786455:SRS786460 TBO786455:TBO786460 TLK786455:TLK786460 TVG786455:TVG786460 UFC786455:UFC786460 UOY786455:UOY786460 UYU786455:UYU786460 VIQ786455:VIQ786460 VSM786455:VSM786460 WCI786455:WCI786460 WME786455:WME786460 WWA786455:WWA786460 S851985:S851990 JO851991:JO851996 TK851991:TK851996 ADG851991:ADG851996 ANC851991:ANC851996 AWY851991:AWY851996 BGU851991:BGU851996 BQQ851991:BQQ851996 CAM851991:CAM851996 CKI851991:CKI851996 CUE851991:CUE851996 DEA851991:DEA851996 DNW851991:DNW851996 DXS851991:DXS851996 EHO851991:EHO851996 ERK851991:ERK851996 FBG851991:FBG851996 FLC851991:FLC851996 FUY851991:FUY851996 GEU851991:GEU851996 GOQ851991:GOQ851996 GYM851991:GYM851996 HII851991:HII851996 HSE851991:HSE851996 ICA851991:ICA851996 ILW851991:ILW851996 IVS851991:IVS851996 JFO851991:JFO851996 JPK851991:JPK851996 JZG851991:JZG851996 KJC851991:KJC851996 KSY851991:KSY851996 LCU851991:LCU851996 LMQ851991:LMQ851996 LWM851991:LWM851996 MGI851991:MGI851996 MQE851991:MQE851996 NAA851991:NAA851996 NJW851991:NJW851996 NTS851991:NTS851996 ODO851991:ODO851996 ONK851991:ONK851996 OXG851991:OXG851996 PHC851991:PHC851996 PQY851991:PQY851996 QAU851991:QAU851996 QKQ851991:QKQ851996 QUM851991:QUM851996 REI851991:REI851996 ROE851991:ROE851996 RYA851991:RYA851996 SHW851991:SHW851996 SRS851991:SRS851996 TBO851991:TBO851996 TLK851991:TLK851996 TVG851991:TVG851996 UFC851991:UFC851996 UOY851991:UOY851996 UYU851991:UYU851996 VIQ851991:VIQ851996 VSM851991:VSM851996 WCI851991:WCI851996 WME851991:WME851996 WWA851991:WWA851996 S917521:S917526 JO917527:JO917532 TK917527:TK917532 ADG917527:ADG917532 ANC917527:ANC917532 AWY917527:AWY917532 BGU917527:BGU917532 BQQ917527:BQQ917532 CAM917527:CAM917532 CKI917527:CKI917532 CUE917527:CUE917532 DEA917527:DEA917532 DNW917527:DNW917532 DXS917527:DXS917532 EHO917527:EHO917532 ERK917527:ERK917532 FBG917527:FBG917532 FLC917527:FLC917532 FUY917527:FUY917532 GEU917527:GEU917532 GOQ917527:GOQ917532 GYM917527:GYM917532 HII917527:HII917532 HSE917527:HSE917532 ICA917527:ICA917532 ILW917527:ILW917532 IVS917527:IVS917532 JFO917527:JFO917532 JPK917527:JPK917532 JZG917527:JZG917532 KJC917527:KJC917532 KSY917527:KSY917532 LCU917527:LCU917532 LMQ917527:LMQ917532 LWM917527:LWM917532 MGI917527:MGI917532 MQE917527:MQE917532 NAA917527:NAA917532 NJW917527:NJW917532 NTS917527:NTS917532 ODO917527:ODO917532 ONK917527:ONK917532 OXG917527:OXG917532 PHC917527:PHC917532 PQY917527:PQY917532 QAU917527:QAU917532 QKQ917527:QKQ917532 QUM917527:QUM917532 REI917527:REI917532 ROE917527:ROE917532 RYA917527:RYA917532 SHW917527:SHW917532 SRS917527:SRS917532 TBO917527:TBO917532 TLK917527:TLK917532 TVG917527:TVG917532 UFC917527:UFC917532 UOY917527:UOY917532 UYU917527:UYU917532 VIQ917527:VIQ917532 VSM917527:VSM917532 WCI917527:WCI917532 WME917527:WME917532 WWA917527:WWA917532 S983057:S983062 JO983063:JO983068 TK983063:TK983068 ADG983063:ADG983068 ANC983063:ANC983068 AWY983063:AWY983068 BGU983063:BGU983068 BQQ983063:BQQ983068 CAM983063:CAM983068 CKI983063:CKI983068 CUE983063:CUE983068 DEA983063:DEA983068 DNW983063:DNW983068 DXS983063:DXS983068 EHO983063:EHO983068 ERK983063:ERK983068 FBG983063:FBG983068 FLC983063:FLC983068 FUY983063:FUY983068 GEU983063:GEU983068 GOQ983063:GOQ983068 GYM983063:GYM983068 HII983063:HII983068 HSE983063:HSE983068 ICA983063:ICA983068 ILW983063:ILW983068 IVS983063:IVS983068 JFO983063:JFO983068 JPK983063:JPK983068 JZG983063:JZG983068 KJC983063:KJC983068 KSY983063:KSY983068 LCU983063:LCU983068 LMQ983063:LMQ983068 LWM983063:LWM983068 MGI983063:MGI983068 MQE983063:MQE983068 NAA983063:NAA983068 NJW983063:NJW983068 NTS983063:NTS983068 ODO983063:ODO983068 ONK983063:ONK983068 OXG983063:OXG983068 PHC983063:PHC983068 PQY983063:PQY983068 QAU983063:QAU983068 QKQ983063:QKQ983068 QUM983063:QUM983068 REI983063:REI983068 ROE983063:ROE983068 RYA983063:RYA983068 SHW983063:SHW983068 SRS983063:SRS983068 TBO983063:TBO983068 TLK983063:TLK983068 TVG983063:TVG983068 UFC983063:UFC983068 UOY983063:UOY983068 UYU983063:UYU983068 VIQ983063:VIQ983068 VSM983063:VSM983068 WCI983063:WCI983068 WME983063:WME983068 WWA983063:WWA983068" xr:uid="{EDF41440-F5CB-4F4D-AFF7-E08492734DA5}">
      <formula1>0</formula1>
      <formula2>1</formula2>
    </dataValidation>
    <dataValidation type="list" allowBlank="1" showErrorMessage="1" sqref="U2" xr:uid="{0B3F4E76-67FC-4684-8966-4431791FBA52}">
      <formula1>"(SELECIONAR),NÃO SE APLICA,DESONERADO,NÃO DESONERADO"</formula1>
      <formula2>0</formula2>
    </dataValidation>
  </dataValidations>
  <pageMargins left="0.78740157480314965" right="0.78740157480314965" top="0.78740157480314965" bottom="0.78740157480314965" header="5.7086614173228352" footer="0.59055118110236227"/>
  <pageSetup paperSize="9" scale="78" firstPageNumber="0" fitToHeight="0" orientation="portrait" r:id="rId1"/>
  <headerFooter alignWithMargins="0">
    <oddFooter>&amp;L&amp;9&amp;F&amp;R&amp;9Pagina &amp;P de &amp;N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1"/>
    <pageSetUpPr fitToPage="1"/>
  </sheetPr>
  <dimension ref="A1:AKY53"/>
  <sheetViews>
    <sheetView showGridLines="0" tabSelected="1" zoomScaleNormal="100" workbookViewId="0">
      <pane ySplit="10" topLeftCell="A44" activePane="bottomLeft" state="frozen"/>
      <selection activeCell="G20" sqref="G20"/>
      <selection pane="bottomLeft" activeCell="G20" sqref="G20"/>
    </sheetView>
  </sheetViews>
  <sheetFormatPr defaultRowHeight="15" x14ac:dyDescent="0.25"/>
  <cols>
    <col min="1" max="1" width="6.140625" style="1" bestFit="1" customWidth="1"/>
    <col min="2" max="2" width="10.28515625" style="1" bestFit="1" customWidth="1"/>
    <col min="3" max="3" width="11.85546875" style="2" customWidth="1"/>
    <col min="4" max="4" width="56.42578125" style="3" customWidth="1"/>
    <col min="5" max="5" width="7.85546875" style="1"/>
    <col min="6" max="6" width="8.42578125" style="154" bestFit="1" customWidth="1"/>
    <col min="7" max="7" width="11.140625" style="5" customWidth="1"/>
    <col min="8" max="8" width="14.7109375" style="6" customWidth="1"/>
    <col min="9" max="9" width="9" style="8" customWidth="1"/>
    <col min="10" max="10" width="14.42578125" style="9" customWidth="1"/>
    <col min="11" max="11" width="21.140625" style="9" customWidth="1"/>
    <col min="12" max="12" width="6.5703125" style="9" customWidth="1"/>
    <col min="13" max="13" width="21" style="8" customWidth="1"/>
    <col min="14" max="987" width="7.5703125" style="8"/>
  </cols>
  <sheetData>
    <row r="1" spans="1:987" ht="11.25" customHeight="1" x14ac:dyDescent="0.25"/>
    <row r="2" spans="1:987" ht="39.75" customHeight="1" x14ac:dyDescent="0.25">
      <c r="A2" s="307" t="s">
        <v>15464</v>
      </c>
      <c r="B2" s="307"/>
      <c r="C2" s="307"/>
      <c r="D2" s="307"/>
      <c r="E2" s="307"/>
      <c r="F2" s="307"/>
      <c r="G2" s="307"/>
      <c r="H2" s="307"/>
    </row>
    <row r="3" spans="1:987" ht="11.25" customHeight="1" thickBot="1" x14ac:dyDescent="0.3">
      <c r="A3" s="163"/>
      <c r="B3" s="213"/>
      <c r="C3" s="315"/>
      <c r="D3" s="315"/>
      <c r="E3" s="315"/>
      <c r="F3" s="315"/>
      <c r="G3" s="316"/>
      <c r="H3" s="316"/>
      <c r="I3" s="25"/>
      <c r="J3" s="169" t="s">
        <v>8718</v>
      </c>
      <c r="K3" s="168">
        <v>2</v>
      </c>
      <c r="L3" s="23"/>
      <c r="M3" s="23"/>
      <c r="N3" s="23"/>
      <c r="O3" s="23"/>
      <c r="P3" s="23"/>
      <c r="Q3" s="23"/>
      <c r="R3" s="23"/>
      <c r="S3" s="23"/>
      <c r="T3" s="23"/>
      <c r="U3" s="23"/>
      <c r="V3" s="23"/>
      <c r="W3" s="23"/>
      <c r="X3" s="23"/>
    </row>
    <row r="4" spans="1:987" x14ac:dyDescent="0.25">
      <c r="A4" s="10" t="s">
        <v>0</v>
      </c>
      <c r="B4" s="208"/>
      <c r="C4" s="320" t="str">
        <f>'Dados da Obra'!C5</f>
        <v>REFORMA E AMPLIAÇÃO (CRAS)</v>
      </c>
      <c r="D4" s="320"/>
      <c r="E4" s="214" t="s">
        <v>1</v>
      </c>
      <c r="F4" s="319" t="str">
        <f>'Dados da Obra'!C6</f>
        <v>RUA CAMPO GRANDE - AVENCAL</v>
      </c>
      <c r="G4" s="319"/>
      <c r="H4" s="319"/>
      <c r="I4" s="25"/>
      <c r="J4" s="170" t="s">
        <v>8717</v>
      </c>
      <c r="K4" s="170" t="s">
        <v>8716</v>
      </c>
      <c r="L4" s="23"/>
      <c r="M4" s="23"/>
      <c r="N4" s="23"/>
      <c r="O4" s="23"/>
      <c r="P4" s="23"/>
      <c r="Q4" s="23"/>
      <c r="R4" s="23"/>
      <c r="S4" s="23"/>
      <c r="T4" s="23"/>
      <c r="U4" s="23"/>
      <c r="V4" s="23"/>
      <c r="W4" s="23"/>
      <c r="X4" s="23"/>
    </row>
    <row r="5" spans="1:987" x14ac:dyDescent="0.25">
      <c r="A5" s="209" t="s">
        <v>8711</v>
      </c>
      <c r="B5" s="26"/>
      <c r="C5" s="321" t="str">
        <f>'Dados da Obra'!C8</f>
        <v>SINAPI JAN/23 - ORSE SE JAN/23</v>
      </c>
      <c r="D5" s="321"/>
      <c r="E5" s="215" t="s">
        <v>3</v>
      </c>
      <c r="F5" s="216">
        <f>'Dados da Obra'!C11</f>
        <v>45070</v>
      </c>
      <c r="G5" s="217"/>
      <c r="H5" s="217"/>
      <c r="I5" s="25"/>
      <c r="J5" s="23"/>
      <c r="K5" s="23"/>
      <c r="L5" s="23"/>
      <c r="M5" s="23"/>
      <c r="N5" s="23"/>
      <c r="O5" s="23"/>
      <c r="P5" s="23"/>
      <c r="Q5" s="23"/>
      <c r="R5" s="23"/>
      <c r="S5" s="23"/>
      <c r="T5" s="23"/>
      <c r="U5" s="23"/>
      <c r="V5" s="23"/>
      <c r="W5" s="23"/>
      <c r="X5" s="23"/>
    </row>
    <row r="6" spans="1:987" ht="15.75" x14ac:dyDescent="0.25">
      <c r="A6" s="211" t="s">
        <v>8714</v>
      </c>
      <c r="B6" s="212"/>
      <c r="C6" s="322" t="str">
        <f>IF(K3=1,"DESONERADO","NÃO DESONERADO")</f>
        <v>NÃO DESONERADO</v>
      </c>
      <c r="D6" s="322"/>
      <c r="E6" s="218" t="s">
        <v>2</v>
      </c>
      <c r="F6" s="219">
        <f>IF(K3=1,BDI!S23,BDI!S22)</f>
        <v>0.2034</v>
      </c>
      <c r="G6" s="220"/>
      <c r="H6" s="220"/>
      <c r="J6" s="178">
        <f>IF(K3=1,G50, )</f>
        <v>0</v>
      </c>
      <c r="K6" s="177">
        <f ca="1">IF(K3=2,G50,)</f>
        <v>83294.52</v>
      </c>
      <c r="L6" s="23"/>
      <c r="M6" s="23"/>
      <c r="N6" s="23"/>
      <c r="O6" s="23"/>
      <c r="P6" s="23"/>
      <c r="Q6" s="23"/>
      <c r="R6" s="23"/>
      <c r="S6" s="23"/>
      <c r="T6" s="23"/>
      <c r="U6" s="23"/>
      <c r="V6" s="23"/>
      <c r="W6" s="23"/>
      <c r="X6" s="23"/>
    </row>
    <row r="7" spans="1:987" ht="15.75" thickBot="1" x14ac:dyDescent="0.3">
      <c r="A7" s="210" t="s">
        <v>8712</v>
      </c>
      <c r="B7" s="163"/>
      <c r="C7" s="323" t="s">
        <v>4</v>
      </c>
      <c r="D7" s="323"/>
      <c r="E7" s="221" t="s">
        <v>15465</v>
      </c>
      <c r="F7" s="222"/>
      <c r="G7" s="223" t="str">
        <f>'Dados da Obra'!C14</f>
        <v>526,11</v>
      </c>
      <c r="H7" s="224" t="s">
        <v>15466</v>
      </c>
      <c r="L7" s="23"/>
      <c r="M7" s="23"/>
      <c r="N7" s="23"/>
      <c r="O7" s="23"/>
      <c r="P7" s="23"/>
      <c r="Q7" s="23"/>
      <c r="R7" s="23"/>
      <c r="S7" s="23"/>
      <c r="T7" s="23"/>
      <c r="U7" s="23"/>
      <c r="V7" s="23"/>
      <c r="W7" s="23"/>
      <c r="X7" s="23"/>
    </row>
    <row r="8" spans="1:987" ht="7.5" customHeight="1" thickBot="1" x14ac:dyDescent="0.3">
      <c r="A8" s="13"/>
      <c r="B8" s="29"/>
      <c r="C8" s="14"/>
      <c r="D8" s="15"/>
      <c r="E8" s="16"/>
      <c r="F8" s="153"/>
      <c r="G8" s="17"/>
      <c r="H8" s="18"/>
      <c r="I8" s="19"/>
      <c r="J8" s="23"/>
      <c r="K8" s="23"/>
      <c r="L8"/>
      <c r="M8" s="23"/>
      <c r="N8" s="23"/>
      <c r="O8" s="23"/>
      <c r="P8" s="23"/>
      <c r="Q8" s="23"/>
      <c r="R8" s="23"/>
      <c r="S8" s="23"/>
      <c r="T8" s="23"/>
      <c r="U8" s="23"/>
      <c r="V8" s="23"/>
      <c r="W8" s="23"/>
      <c r="X8" s="23"/>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row>
    <row r="9" spans="1:987" ht="15.75" thickBot="1" x14ac:dyDescent="0.3">
      <c r="A9" s="310" t="s">
        <v>6</v>
      </c>
      <c r="B9" s="311" t="s">
        <v>8176</v>
      </c>
      <c r="C9" s="311" t="s">
        <v>8179</v>
      </c>
      <c r="D9" s="312" t="s">
        <v>7</v>
      </c>
      <c r="E9" s="312" t="s">
        <v>8</v>
      </c>
      <c r="F9" s="312" t="s">
        <v>9</v>
      </c>
      <c r="G9" s="317" t="s">
        <v>8710</v>
      </c>
      <c r="H9" s="318" t="s">
        <v>10</v>
      </c>
      <c r="I9" s="22"/>
      <c r="J9" s="314" t="s">
        <v>8715</v>
      </c>
      <c r="K9" s="314" t="s">
        <v>9114</v>
      </c>
      <c r="L9"/>
      <c r="M9" s="23"/>
      <c r="N9" s="23"/>
      <c r="O9" s="23"/>
      <c r="P9" s="23"/>
      <c r="Q9" s="23"/>
      <c r="R9" s="23"/>
      <c r="S9" s="23"/>
      <c r="T9" s="23"/>
      <c r="U9" s="23"/>
      <c r="V9" s="23"/>
      <c r="W9" s="23"/>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row>
    <row r="10" spans="1:987" ht="15.75" thickBot="1" x14ac:dyDescent="0.3">
      <c r="A10" s="310"/>
      <c r="B10" s="311"/>
      <c r="C10" s="311"/>
      <c r="D10" s="312"/>
      <c r="E10" s="312"/>
      <c r="F10" s="312"/>
      <c r="G10" s="317"/>
      <c r="H10" s="318"/>
      <c r="I10" s="19"/>
      <c r="J10" s="314"/>
      <c r="K10" s="314"/>
      <c r="L10"/>
      <c r="M10" s="23"/>
      <c r="N10" s="23"/>
      <c r="O10" s="23"/>
      <c r="P10" s="23"/>
      <c r="Q10" s="23"/>
      <c r="R10" s="23"/>
      <c r="S10" s="23"/>
      <c r="T10" s="23"/>
      <c r="U10" s="23"/>
      <c r="V10" s="23"/>
      <c r="W10" s="23"/>
      <c r="X10" s="23"/>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row>
    <row r="11" spans="1:987" s="20" customFormat="1" ht="18.75" customHeight="1" x14ac:dyDescent="0.25">
      <c r="A11" s="207">
        <v>1</v>
      </c>
      <c r="B11" s="148"/>
      <c r="C11" s="136"/>
      <c r="D11" s="137" t="s">
        <v>8709</v>
      </c>
      <c r="E11" s="138"/>
      <c r="F11" s="150"/>
      <c r="G11" s="139"/>
      <c r="H11" s="200"/>
      <c r="I11" s="24"/>
      <c r="J11" s="51" t="str">
        <f>IF(F11="","",#REF!+#REF!)</f>
        <v/>
      </c>
      <c r="K11" s="51" t="str">
        <f>IF(G11="","",#REF!+#REF!)</f>
        <v/>
      </c>
      <c r="L11" s="23"/>
      <c r="M11" s="23"/>
      <c r="N11" s="23"/>
      <c r="O11" s="23"/>
      <c r="P11" s="23"/>
      <c r="Q11" s="23"/>
      <c r="R11" s="23"/>
      <c r="S11" s="23"/>
      <c r="T11" s="23"/>
      <c r="U11" s="23"/>
      <c r="V11" s="23"/>
      <c r="W11" s="23"/>
      <c r="X11" s="23"/>
    </row>
    <row r="12" spans="1:987" ht="14.25" customHeight="1" x14ac:dyDescent="0.25">
      <c r="A12" s="140" t="s">
        <v>8180</v>
      </c>
      <c r="B12" s="162" t="s">
        <v>15468</v>
      </c>
      <c r="C12" s="201" t="s">
        <v>15470</v>
      </c>
      <c r="D12" s="141" t="s">
        <v>15469</v>
      </c>
      <c r="E12" s="147" t="s">
        <v>11</v>
      </c>
      <c r="F12" s="149">
        <v>4.5</v>
      </c>
      <c r="G12" s="142">
        <f t="shared" ref="G12" si="0">IF($K$3=1,TRUNC(J12*(1+$F$6),2),TRUNC(K12*(1+$F$6),2))</f>
        <v>447.83</v>
      </c>
      <c r="H12" s="143">
        <f t="shared" ref="H12" si="1">TRUNC(F12*G12,2)</f>
        <v>2015.23</v>
      </c>
      <c r="I12" s="24"/>
      <c r="J12" s="173">
        <v>372.14</v>
      </c>
      <c r="K12" s="175">
        <v>372.14</v>
      </c>
      <c r="L12" s="165"/>
      <c r="M12" s="23"/>
      <c r="N12" s="23"/>
      <c r="O12" s="23"/>
      <c r="P12" s="23"/>
      <c r="Q12" s="23"/>
      <c r="R12" s="23"/>
      <c r="S12" s="23"/>
      <c r="T12" s="23"/>
      <c r="U12" s="23"/>
      <c r="V12" s="23"/>
      <c r="W12" s="23"/>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row>
    <row r="13" spans="1:987" ht="13.5" customHeight="1" x14ac:dyDescent="0.25">
      <c r="A13" s="230" t="s">
        <v>44</v>
      </c>
      <c r="B13" s="226"/>
      <c r="C13" s="227"/>
      <c r="D13" s="231" t="s">
        <v>15471</v>
      </c>
      <c r="E13" s="232"/>
      <c r="F13" s="233"/>
      <c r="G13" s="234"/>
      <c r="H13" s="235">
        <f>SUM(H12:H12)</f>
        <v>2015.23</v>
      </c>
      <c r="I13" s="24"/>
      <c r="J13" s="228"/>
      <c r="K13" s="229"/>
      <c r="L13" s="165"/>
      <c r="M13" s="23"/>
      <c r="N13" s="23"/>
      <c r="O13" s="23"/>
      <c r="P13" s="23"/>
      <c r="Q13" s="23"/>
      <c r="R13" s="23"/>
      <c r="S13" s="23"/>
      <c r="T13" s="23"/>
      <c r="U13" s="23"/>
      <c r="V13" s="23"/>
      <c r="W13" s="23"/>
      <c r="X13" s="2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row>
    <row r="14" spans="1:987" ht="18.75" customHeight="1" x14ac:dyDescent="0.25">
      <c r="A14" s="135">
        <v>2</v>
      </c>
      <c r="B14" s="155"/>
      <c r="C14" s="159"/>
      <c r="D14" s="144" t="s">
        <v>15473</v>
      </c>
      <c r="E14" s="138"/>
      <c r="F14" s="151"/>
      <c r="G14" s="139"/>
      <c r="H14" s="200"/>
      <c r="I14" s="24"/>
      <c r="J14" s="174"/>
      <c r="K14" s="176"/>
      <c r="L14" s="23"/>
      <c r="M14" s="23"/>
      <c r="N14" s="23"/>
      <c r="O14" s="23"/>
      <c r="P14" s="23"/>
      <c r="Q14" s="23"/>
      <c r="R14" s="23"/>
      <c r="S14" s="23"/>
      <c r="T14" s="23"/>
      <c r="U14" s="23"/>
      <c r="V14" s="23"/>
      <c r="W14" s="23"/>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row>
    <row r="15" spans="1:987" ht="25.5" x14ac:dyDescent="0.25">
      <c r="A15" s="140" t="s">
        <v>56</v>
      </c>
      <c r="B15" s="162" t="s">
        <v>8177</v>
      </c>
      <c r="C15" s="159" t="s">
        <v>789</v>
      </c>
      <c r="D15" s="141" t="s">
        <v>788</v>
      </c>
      <c r="E15" s="147" t="s">
        <v>12</v>
      </c>
      <c r="F15" s="149">
        <v>10.25</v>
      </c>
      <c r="G15" s="142">
        <f t="shared" ref="G15:G17" ca="1" si="2">IF($K$3=1,TRUNC(J15*(1+$F$6),2),TRUNC(K15*(1+$F$6),2))</f>
        <v>390.65</v>
      </c>
      <c r="H15" s="143">
        <f t="shared" ref="H15:H17" ca="1" si="3">TRUNC(F15*G15,2)</f>
        <v>4004.16</v>
      </c>
      <c r="I15" s="24"/>
      <c r="J15" s="173">
        <v>293.27999999999997</v>
      </c>
      <c r="K15" s="175" t="str">
        <f ca="1">IF($C15&lt;&gt;"",VLOOKUP($C15,INDIRECT("PR2021_07_NaoDesonerado!g7:k7515"),5,0),"")</f>
        <v>324,63</v>
      </c>
      <c r="L15" s="23"/>
      <c r="M15" t="s">
        <v>26021</v>
      </c>
      <c r="N15" s="23"/>
      <c r="O15" s="23"/>
      <c r="P15" s="23"/>
      <c r="Q15" s="23"/>
      <c r="R15" s="23"/>
      <c r="S15" s="23"/>
      <c r="T15" s="23"/>
      <c r="U15" s="23"/>
      <c r="V15" s="23"/>
      <c r="W15" s="23"/>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row>
    <row r="16" spans="1:987" ht="25.5" x14ac:dyDescent="0.25">
      <c r="A16" s="140" t="s">
        <v>25999</v>
      </c>
      <c r="B16" s="162" t="s">
        <v>8177</v>
      </c>
      <c r="C16" s="201" t="s">
        <v>583</v>
      </c>
      <c r="D16" s="141" t="str">
        <f ca="1">IF($C16&lt;&gt;"",VLOOKUP($C16,INDIRECT("PR2021_07_Desonerado!g7:k7515"),2,0),"")</f>
        <v>CORTE RASO E RECORTE DE ÁRVORE COM DIÂMETRO DE TRONCO MAIOR OU IGUAL A 0,60 M.AF_05/2018</v>
      </c>
      <c r="E16" s="147" t="str">
        <f ca="1">IF($C16&lt;&gt;"",VLOOKUP($C16,INDIRECT("PR2021_07_Desonerado!g7:k7515"),3,0),"")</f>
        <v>UN</v>
      </c>
      <c r="F16" s="149">
        <v>1</v>
      </c>
      <c r="G16" s="142">
        <f t="shared" ca="1" si="2"/>
        <v>407.96</v>
      </c>
      <c r="H16" s="143">
        <f t="shared" ca="1" si="3"/>
        <v>407.96</v>
      </c>
      <c r="I16" s="24"/>
      <c r="J16" s="173" t="str">
        <f ca="1">IF($C16&lt;&gt;"",VLOOKUP($C16,INDIRECT("PR2021_07_Desonerado!g7:k7515"),5,0),"")</f>
        <v>313,25</v>
      </c>
      <c r="K16" s="175" t="str">
        <f ca="1">IF($C16&lt;&gt;"",VLOOKUP($C16,INDIRECT("PR2021_07_NaoDesonerado!g7:k7515"),5,0),"")</f>
        <v>339,01</v>
      </c>
      <c r="L16" s="165"/>
      <c r="M16" t="s">
        <v>25986</v>
      </c>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row>
    <row r="17" spans="1:987" x14ac:dyDescent="0.25">
      <c r="A17" s="140" t="s">
        <v>26002</v>
      </c>
      <c r="B17" s="162" t="s">
        <v>15468</v>
      </c>
      <c r="C17" s="201" t="s">
        <v>26004</v>
      </c>
      <c r="D17" s="141" t="s">
        <v>26003</v>
      </c>
      <c r="E17" s="147" t="s">
        <v>12</v>
      </c>
      <c r="F17" s="149">
        <f>F15+3</f>
        <v>13.25</v>
      </c>
      <c r="G17" s="142">
        <f t="shared" si="2"/>
        <v>19.89</v>
      </c>
      <c r="H17" s="143">
        <f t="shared" si="3"/>
        <v>263.54000000000002</v>
      </c>
      <c r="I17" s="24"/>
      <c r="J17" s="173">
        <v>16.53</v>
      </c>
      <c r="K17" s="175">
        <v>16.53</v>
      </c>
      <c r="L17" s="165"/>
      <c r="M17" t="s">
        <v>25980</v>
      </c>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row>
    <row r="18" spans="1:987" ht="12.75" customHeight="1" x14ac:dyDescent="0.25">
      <c r="A18" s="230" t="s">
        <v>44</v>
      </c>
      <c r="B18" s="226"/>
      <c r="C18" s="159"/>
      <c r="D18" s="231" t="s">
        <v>15471</v>
      </c>
      <c r="E18" s="147"/>
      <c r="F18" s="202"/>
      <c r="G18" s="142"/>
      <c r="H18" s="235">
        <f ca="1">SUM(H15:H17)</f>
        <v>4675.66</v>
      </c>
      <c r="I18" s="24"/>
      <c r="J18" s="228"/>
      <c r="K18" s="229"/>
      <c r="L18" s="23"/>
      <c r="M18" s="23"/>
      <c r="N18" s="23"/>
      <c r="O18" s="23"/>
      <c r="P18" s="23"/>
      <c r="Q18" s="23"/>
      <c r="R18" s="23"/>
      <c r="S18" s="23"/>
      <c r="T18" s="23"/>
      <c r="U18" s="23"/>
      <c r="V18" s="23"/>
      <c r="W18" s="23"/>
      <c r="X18" s="23"/>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row>
    <row r="19" spans="1:987" ht="18.75" customHeight="1" x14ac:dyDescent="0.25">
      <c r="A19" s="161">
        <v>3</v>
      </c>
      <c r="B19" s="155"/>
      <c r="C19" s="159"/>
      <c r="D19" s="144" t="s">
        <v>15484</v>
      </c>
      <c r="E19" s="145" t="str">
        <f>IF(C19&lt;&gt;"",VLOOKUP(C19,#REF!,3,0),"")</f>
        <v/>
      </c>
      <c r="F19" s="152"/>
      <c r="G19" s="146" t="str">
        <f>IF(J19="","",ROUND(J19*(1+$F$6),2))</f>
        <v/>
      </c>
      <c r="H19" s="200"/>
      <c r="I19" s="24"/>
      <c r="J19" s="174"/>
      <c r="K19" s="176"/>
      <c r="L19" s="23"/>
      <c r="M19" s="23"/>
      <c r="N19" s="23"/>
      <c r="O19" s="23"/>
      <c r="P19" s="23"/>
      <c r="Q19" s="23"/>
      <c r="R19" s="23"/>
      <c r="S19" s="23"/>
      <c r="T19" s="23"/>
      <c r="U19" s="23"/>
      <c r="V19" s="23"/>
      <c r="W19" s="23"/>
      <c r="X19" s="23"/>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row>
    <row r="20" spans="1:987" ht="33" customHeight="1" x14ac:dyDescent="0.25">
      <c r="A20" s="140" t="s">
        <v>52</v>
      </c>
      <c r="B20" s="162" t="s">
        <v>8177</v>
      </c>
      <c r="C20" s="201" t="s">
        <v>691</v>
      </c>
      <c r="D20" s="141" t="str">
        <f ca="1">IF($C20&lt;&gt;"",VLOOKUP($C20,INDIRECT("PR2021_07_Desonerado!g7:k6870"),2,0),"")</f>
        <v>LOCACAO CONVENCIONAL DE OBRA, UTILIZANDO GABARITO DE TÁBUAS CORRIDAS PONTALETADAS A CADA 2,00M -  2 UTILIZAÇÕES. AF_10/2018</v>
      </c>
      <c r="E20" s="147" t="str">
        <f ca="1">IF($C20&lt;&gt;"",VLOOKUP($C20,INDIRECT("PR2021_07_Desonerado!g7:k6870"),3,0),"")</f>
        <v>M</v>
      </c>
      <c r="F20" s="149">
        <f>0.8+0.8+1.7+1.7</f>
        <v>5</v>
      </c>
      <c r="G20" s="142">
        <f t="shared" ref="G20:G21" ca="1" si="4">IF($K$3=1,TRUNC(J20*(1+$F$6),2),TRUNC(K20*(1+$F$6),2))</f>
        <v>81.25</v>
      </c>
      <c r="H20" s="143">
        <f t="shared" ref="H20:H21" ca="1" si="5">TRUNC(F20*G20,2)</f>
        <v>406.25</v>
      </c>
      <c r="I20" s="24"/>
      <c r="J20" s="173" t="str">
        <f t="shared" ref="J20:J28" ca="1" si="6">IF($C20&lt;&gt;"",VLOOKUP($C20,INDIRECT("PR2021_07_Desonerado!g7:k6977"),5,0),"")</f>
        <v>63,60</v>
      </c>
      <c r="K20" s="175" t="str">
        <f t="shared" ref="K20:K28" ca="1" si="7">IF($C20&lt;&gt;"",VLOOKUP($C20,INDIRECT("PR2021_07_NaoDesonerado!g7:k6977"),5,0),"")</f>
        <v>67,52</v>
      </c>
      <c r="L20" s="165"/>
      <c r="M20">
        <f>1.7+0.8+1.7+0.8</f>
        <v>5</v>
      </c>
      <c r="N20" t="s">
        <v>26015</v>
      </c>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row>
    <row r="21" spans="1:987" ht="29.25" customHeight="1" x14ac:dyDescent="0.25">
      <c r="A21" s="140" t="s">
        <v>13</v>
      </c>
      <c r="B21" s="162" t="s">
        <v>8177</v>
      </c>
      <c r="C21" s="201" t="s">
        <v>5259</v>
      </c>
      <c r="D21" s="141" t="str">
        <f t="shared" ref="D21:D25" ca="1" si="8">IF($C21&lt;&gt;"",VLOOKUP($C21,INDIRECT("PR2021_07_Desonerado!g7:k6538"),2,0),"")</f>
        <v>LASTRO COM MATERIAL GRANULAR, APLICADO EM PISOS OU LAJES SOBRE SOLO, ESPESSURA DE *5 CM*. AF_08/2017</v>
      </c>
      <c r="E21" s="147" t="str">
        <f t="shared" ref="E21:E28" ca="1" si="9">IF($C21&lt;&gt;"",VLOOKUP($C21,INDIRECT("PR2021_07_Desonerado!g7:k6538"),3,0),"")</f>
        <v>M3</v>
      </c>
      <c r="F21" s="255">
        <f>1.7*0.6*0.05</f>
        <v>5.1000000000000004E-2</v>
      </c>
      <c r="G21" s="142">
        <f t="shared" ca="1" si="4"/>
        <v>143.30000000000001</v>
      </c>
      <c r="H21" s="143">
        <f t="shared" ca="1" si="5"/>
        <v>7.3</v>
      </c>
      <c r="I21" s="24"/>
      <c r="J21" s="173" t="str">
        <f t="shared" ca="1" si="6"/>
        <v>113,99</v>
      </c>
      <c r="K21" s="175" t="str">
        <f t="shared" ca="1" si="7"/>
        <v>119,08</v>
      </c>
      <c r="L21" s="165"/>
      <c r="M21" s="253">
        <f>1.7*0.8*0.05</f>
        <v>6.8000000000000005E-2</v>
      </c>
      <c r="N21" t="s">
        <v>26015</v>
      </c>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row>
    <row r="22" spans="1:987" ht="42.75" customHeight="1" x14ac:dyDescent="0.25">
      <c r="A22" s="140" t="s">
        <v>10308</v>
      </c>
      <c r="B22" s="162" t="s">
        <v>8177</v>
      </c>
      <c r="C22" s="201" t="s">
        <v>11777</v>
      </c>
      <c r="D22" s="141" t="str">
        <f t="shared" ca="1" si="8"/>
        <v>CONCRETO FCK = 25MPA, TRAÇO 1:2,2:2,5 (EM MASSA SECA DE CIMENTO/ AREIA MÉDIA/ SEIXO ROLADO) - PREPARO MECÂNICO COM BETONEIRA 400 L. AF_05/2021</v>
      </c>
      <c r="E22" s="147" t="str">
        <f t="shared" ca="1" si="9"/>
        <v>M3</v>
      </c>
      <c r="F22" s="149">
        <f>(1.7*0.8*0.08)+(1.9*0.9*0.1)</f>
        <v>0.27980000000000005</v>
      </c>
      <c r="G22" s="142">
        <f t="shared" ref="G22" ca="1" si="10">IF($K$3=1,TRUNC(J22*(1+$F$6),2),TRUNC(K22*(1+$F$6),2))</f>
        <v>650.96</v>
      </c>
      <c r="H22" s="143">
        <f t="shared" ref="H22" ca="1" si="11">TRUNC(F22*G22,2)</f>
        <v>182.13</v>
      </c>
      <c r="I22" s="24"/>
      <c r="J22" s="173" t="str">
        <f t="shared" ca="1" si="6"/>
        <v>532,05</v>
      </c>
      <c r="K22" s="175" t="str">
        <f t="shared" ca="1" si="7"/>
        <v>540,94</v>
      </c>
      <c r="L22" s="165"/>
      <c r="M22" t="s">
        <v>26012</v>
      </c>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row>
    <row r="23" spans="1:987" ht="25.5" x14ac:dyDescent="0.25">
      <c r="A23" s="140" t="s">
        <v>25992</v>
      </c>
      <c r="B23" s="162" t="s">
        <v>8177</v>
      </c>
      <c r="C23" s="201" t="s">
        <v>5175</v>
      </c>
      <c r="D23" s="141" t="str">
        <f t="shared" ca="1" si="8"/>
        <v>MONTAGEM E DESMONTAGEM DE FÔRMA DE LAJE MACIÇA, PÉ-DIREITO SIMPLES, EM MADEIRA SERRADA, 4 UTILIZAÇÕES. AF_09/2020</v>
      </c>
      <c r="E23" s="147" t="str">
        <f t="shared" ca="1" si="9"/>
        <v>M2</v>
      </c>
      <c r="F23" s="149">
        <f>(1.9*0.9)</f>
        <v>1.71</v>
      </c>
      <c r="G23" s="142">
        <f t="shared" ref="G23" ca="1" si="12">IF($K$3=1,TRUNC(J23*(1+$F$6),2),TRUNC(K23*(1+$F$6),2))</f>
        <v>232.84</v>
      </c>
      <c r="H23" s="143">
        <f t="shared" ref="H23" ca="1" si="13">TRUNC(F23*G23,2)</f>
        <v>398.15</v>
      </c>
      <c r="I23" s="24"/>
      <c r="J23" s="173" t="str">
        <f t="shared" ca="1" si="6"/>
        <v>182,56</v>
      </c>
      <c r="K23" s="175" t="str">
        <f t="shared" ca="1" si="7"/>
        <v>193,49</v>
      </c>
      <c r="L23" s="165"/>
      <c r="M23" t="s">
        <v>26013</v>
      </c>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row>
    <row r="24" spans="1:987" ht="38.25" x14ac:dyDescent="0.25">
      <c r="A24" s="140" t="s">
        <v>26005</v>
      </c>
      <c r="B24" s="162" t="s">
        <v>8177</v>
      </c>
      <c r="C24" s="201" t="s">
        <v>5077</v>
      </c>
      <c r="D24" s="141" t="str">
        <f t="shared" ca="1" si="8"/>
        <v>ARMAÇÃO DE LAJE DE ESTRUTURA CONVENCIONAL DE CONCRETO ARMADO UTILIZANDO AÇO CA-50 DE 6,3 MM - MONTAGEM. AF_06/2022</v>
      </c>
      <c r="E24" s="147" t="str">
        <f t="shared" ca="1" si="9"/>
        <v>KG</v>
      </c>
      <c r="F24" s="149">
        <f>(9*1.7)+(17*0.9)*0.245</f>
        <v>19.048499999999997</v>
      </c>
      <c r="G24" s="142">
        <f t="shared" ref="G24" ca="1" si="14">IF($K$3=1,TRUNC(J24*(1+$F$6),2),TRUNC(K24*(1+$F$6),2))</f>
        <v>16.63</v>
      </c>
      <c r="H24" s="143">
        <f t="shared" ref="H24" ca="1" si="15">TRUNC(F24*G24,2)</f>
        <v>316.77</v>
      </c>
      <c r="I24" s="24"/>
      <c r="J24" s="173" t="str">
        <f t="shared" ca="1" si="6"/>
        <v>13,48</v>
      </c>
      <c r="K24" s="175" t="str">
        <f t="shared" ca="1" si="7"/>
        <v>13,82</v>
      </c>
      <c r="L24" s="165"/>
      <c r="M24" t="s">
        <v>26014</v>
      </c>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row>
    <row r="25" spans="1:987" ht="25.5" x14ac:dyDescent="0.25">
      <c r="A25" s="140" t="s">
        <v>26006</v>
      </c>
      <c r="B25" s="162" t="s">
        <v>8177</v>
      </c>
      <c r="C25" s="201" t="s">
        <v>17765</v>
      </c>
      <c r="D25" s="141" t="str">
        <f t="shared" ca="1" si="8"/>
        <v>LANÇAMENTO COM USO DE BALDES, ADENSAMENTO E ACABAMENTO DE CONCRETO EM ESTRUTURAS. AF_02/2022</v>
      </c>
      <c r="E25" s="147" t="str">
        <f t="shared" ca="1" si="9"/>
        <v>M3</v>
      </c>
      <c r="F25" s="149">
        <f>F22</f>
        <v>0.27980000000000005</v>
      </c>
      <c r="G25" s="142">
        <f t="shared" ref="G25" ca="1" si="16">IF($K$3=1,TRUNC(J25*(1+$F$6),2),TRUNC(K25*(1+$F$6),2))</f>
        <v>416.5</v>
      </c>
      <c r="H25" s="143">
        <f t="shared" ref="H25" ca="1" si="17">TRUNC(F25*G25,2)</f>
        <v>116.53</v>
      </c>
      <c r="I25" s="24"/>
      <c r="J25" s="173" t="str">
        <f t="shared" ca="1" si="6"/>
        <v>311,76</v>
      </c>
      <c r="K25" s="175" t="str">
        <f t="shared" ca="1" si="7"/>
        <v>346,11</v>
      </c>
      <c r="L25" s="165"/>
      <c r="M25" t="s">
        <v>26012</v>
      </c>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row>
    <row r="26" spans="1:987" ht="57" customHeight="1" x14ac:dyDescent="0.25">
      <c r="A26" s="140" t="s">
        <v>26007</v>
      </c>
      <c r="B26" s="162" t="s">
        <v>8177</v>
      </c>
      <c r="C26" s="201" t="s">
        <v>21368</v>
      </c>
      <c r="D26" s="141" t="str">
        <f ca="1">IF($C26&lt;&gt;"",VLOOKUP($C26,INDIRECT("PR2021_07_Desonerado!g7:k6538"),2,0),"")</f>
        <v>ALVENARIA DE VEDAÇÃO DE BLOCOS CERÂMICOS FURADOS NA HORIZONTAL DE 14X9X19 CM (ESPESSURA 14 CM, BLOCO DEITADO) E ARGAMASSA DE ASSENTAMENTO COM PREPARO EM BETONEIRA. AF_12/2021</v>
      </c>
      <c r="E26" s="147" t="str">
        <f t="shared" ca="1" si="9"/>
        <v>M2</v>
      </c>
      <c r="F26" s="149">
        <v>4.8099999999999996</v>
      </c>
      <c r="G26" s="142">
        <f t="shared" ref="G26:G27" ca="1" si="18">IF($K$3=1,TRUNC(J26*(1+$F$6),2),TRUNC(K26*(1+$F$6),2))</f>
        <v>189.64</v>
      </c>
      <c r="H26" s="143">
        <f t="shared" ref="H26:H27" ca="1" si="19">TRUNC(F26*G26,2)</f>
        <v>912.16</v>
      </c>
      <c r="I26" s="24"/>
      <c r="J26" s="173" t="str">
        <f t="shared" ca="1" si="6"/>
        <v>146,72</v>
      </c>
      <c r="K26" s="175" t="str">
        <f t="shared" ca="1" si="7"/>
        <v>157,59</v>
      </c>
      <c r="L26" s="165"/>
      <c r="M26" t="s">
        <v>25986</v>
      </c>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row>
    <row r="27" spans="1:987" ht="38.25" x14ac:dyDescent="0.25">
      <c r="A27" s="140" t="s">
        <v>26008</v>
      </c>
      <c r="B27" s="162" t="s">
        <v>8177</v>
      </c>
      <c r="C27" s="201" t="s">
        <v>1385</v>
      </c>
      <c r="D27" s="141" t="str">
        <f ca="1">IF($C27&lt;&gt;"",VLOOKUP($C27,INDIRECT("PR2021_07_Desonerado!g7:k6538"),2,0),"")</f>
        <v>CHAPISCO APLICADO EM ALVENARIAS E ESTRUTURAS DE CONCRETO INTERNAS, COM COLHER DE PEDREIRO.  ARGAMASSA TRAÇO 1:3 COM PREPARO EM BETONEIRA 400L. AF_10/2022</v>
      </c>
      <c r="E27" s="147" t="str">
        <f t="shared" ca="1" si="9"/>
        <v>M2</v>
      </c>
      <c r="F27" s="149">
        <f>4.81*2</f>
        <v>9.6199999999999992</v>
      </c>
      <c r="G27" s="142">
        <f t="shared" ca="1" si="18"/>
        <v>5.6</v>
      </c>
      <c r="H27" s="143">
        <f t="shared" ca="1" si="19"/>
        <v>53.87</v>
      </c>
      <c r="I27" s="24"/>
      <c r="J27" s="173" t="str">
        <f t="shared" ca="1" si="6"/>
        <v>4,32</v>
      </c>
      <c r="K27" s="175" t="str">
        <f t="shared" ca="1" si="7"/>
        <v>4,66</v>
      </c>
      <c r="L27" s="165"/>
      <c r="M27" t="s">
        <v>26016</v>
      </c>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row>
    <row r="28" spans="1:987" ht="51" x14ac:dyDescent="0.25">
      <c r="A28" s="140" t="s">
        <v>26009</v>
      </c>
      <c r="B28" s="162" t="s">
        <v>8177</v>
      </c>
      <c r="C28" s="201" t="s">
        <v>1230</v>
      </c>
      <c r="D28" s="141" t="str">
        <f t="shared" ref="D28" ca="1" si="20">IF($C28&lt;&gt;"",VLOOKUP($C28,INDIRECT("PR2021_07_Desonerado!g7:k6538"),2,0),"")</f>
        <v>EMBOÇO OU MASSA ÚNICA EM ARGAMASSA TRAÇO 1:2:8, PREPARO MECÂNICO COM BETONEIRA 400 L, APLICADA MANUALMENTE EM PANOS DE FACHADA COM PRESENÇA DE VÃOS, ESPESSURA DE 25 MM. AF_08/2022</v>
      </c>
      <c r="E28" s="147" t="str">
        <f t="shared" ca="1" si="9"/>
        <v>M2</v>
      </c>
      <c r="F28" s="149">
        <f>4.81*2</f>
        <v>9.6199999999999992</v>
      </c>
      <c r="G28" s="142">
        <f t="shared" ref="G28" ca="1" si="21">IF($K$3=1,TRUNC(J28*(1+$F$6),2),TRUNC(K28*(1+$F$6),2))</f>
        <v>68.709999999999994</v>
      </c>
      <c r="H28" s="143">
        <f t="shared" ref="H28" ca="1" si="22">TRUNC(F28*G28,2)</f>
        <v>660.99</v>
      </c>
      <c r="I28" s="24"/>
      <c r="J28" s="173" t="str">
        <f t="shared" ca="1" si="6"/>
        <v>52,83</v>
      </c>
      <c r="K28" s="175" t="str">
        <f t="shared" ca="1" si="7"/>
        <v>57,10</v>
      </c>
      <c r="L28" s="165"/>
      <c r="M28" t="s">
        <v>26017</v>
      </c>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row>
    <row r="29" spans="1:987" ht="38.25" x14ac:dyDescent="0.25">
      <c r="A29" s="140" t="s">
        <v>26010</v>
      </c>
      <c r="B29" s="162" t="s">
        <v>15468</v>
      </c>
      <c r="C29" s="201" t="s">
        <v>15487</v>
      </c>
      <c r="D29" s="141" t="s">
        <v>25993</v>
      </c>
      <c r="E29" s="147" t="s">
        <v>11</v>
      </c>
      <c r="F29" s="149">
        <v>1.7999999999999998</v>
      </c>
      <c r="G29" s="142">
        <f t="shared" ref="G29" si="23">IF($K$3=1,TRUNC(J29*(1+$F$6),2),TRUNC(K29*(1+$F$6),2))</f>
        <v>671.2</v>
      </c>
      <c r="H29" s="143">
        <f t="shared" ref="H29" si="24">TRUNC(F29*G29,2)</f>
        <v>1208.1600000000001</v>
      </c>
      <c r="I29" s="24"/>
      <c r="J29" s="173">
        <v>557.76</v>
      </c>
      <c r="K29" s="175">
        <v>557.76</v>
      </c>
      <c r="L29" s="165"/>
      <c r="M29" t="s">
        <v>25980</v>
      </c>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row>
    <row r="30" spans="1:987" x14ac:dyDescent="0.25">
      <c r="A30" s="230" t="s">
        <v>44</v>
      </c>
      <c r="B30" s="226"/>
      <c r="C30" s="159"/>
      <c r="D30" s="231" t="s">
        <v>15471</v>
      </c>
      <c r="E30" s="147"/>
      <c r="F30" s="202"/>
      <c r="G30" s="142"/>
      <c r="H30" s="235">
        <f ca="1">SUM(H20:H29)</f>
        <v>4262.3099999999995</v>
      </c>
      <c r="I30" s="24"/>
      <c r="J30" s="228"/>
      <c r="K30" s="229"/>
      <c r="L30" s="165"/>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row>
    <row r="31" spans="1:987" ht="18.75" customHeight="1" x14ac:dyDescent="0.25">
      <c r="A31" s="161">
        <v>4</v>
      </c>
      <c r="B31" s="155"/>
      <c r="C31" s="159"/>
      <c r="D31" s="144" t="s">
        <v>15479</v>
      </c>
      <c r="E31" s="145" t="str">
        <f>IF(C31&lt;&gt;"",VLOOKUP(C31,#REF!,3,0),"")</f>
        <v/>
      </c>
      <c r="F31" s="152"/>
      <c r="G31" s="146" t="str">
        <f>IF(J31="","",ROUND(J31*(1+$F$6),2))</f>
        <v/>
      </c>
      <c r="H31" s="200"/>
      <c r="I31" s="24"/>
      <c r="J31" s="174"/>
      <c r="K31" s="176"/>
      <c r="L31" s="23"/>
      <c r="M31" s="23"/>
      <c r="N31" s="23"/>
      <c r="O31" s="23"/>
      <c r="P31" s="23"/>
      <c r="Q31" s="23"/>
      <c r="R31" s="23"/>
      <c r="S31" s="23"/>
      <c r="T31" s="23"/>
      <c r="U31" s="23"/>
      <c r="V31" s="23"/>
      <c r="W31" s="23"/>
      <c r="X31" s="23"/>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row>
    <row r="32" spans="1:987" ht="28.5" customHeight="1" x14ac:dyDescent="0.25">
      <c r="A32" s="140" t="s">
        <v>8713</v>
      </c>
      <c r="B32" s="162" t="s">
        <v>8177</v>
      </c>
      <c r="C32" s="201" t="s">
        <v>5236</v>
      </c>
      <c r="D32" s="141" t="str">
        <f t="shared" ref="D32:D35" ca="1" si="25">IF($C32&lt;&gt;"",VLOOKUP($C32,INDIRECT("PR2021_07_Desonerado!g7:k6538"),2,0),"")</f>
        <v>FABRICAÇÃO DE FÔRMA PARA LAJES, EM MADEIRA SERRADA, E=25 MM. AF_09/2020</v>
      </c>
      <c r="E32" s="147" t="str">
        <f t="shared" ref="E32:E35" ca="1" si="26">IF($C32&lt;&gt;"",VLOOKUP($C32,INDIRECT("PR2021_07_Desonerado!g7:k6538"),3,0),"")</f>
        <v>M2</v>
      </c>
      <c r="F32" s="149">
        <f>180*0.2</f>
        <v>36</v>
      </c>
      <c r="G32" s="142">
        <f t="shared" ref="G32" ca="1" si="27">IF($K$3=1,TRUNC(J32*(1+$F$6),2),TRUNC(K32*(1+$F$6),2))</f>
        <v>166.2</v>
      </c>
      <c r="H32" s="143">
        <f t="shared" ref="H32" ca="1" si="28">TRUNC(F32*G32,2)</f>
        <v>5983.2</v>
      </c>
      <c r="I32" s="24"/>
      <c r="J32" s="173" t="str">
        <f t="shared" ref="J32:J35" ca="1" si="29">IF($C32&lt;&gt;"",VLOOKUP($C32,INDIRECT("PR2021_07_Desonerado!g7:k6977"),5,0),"")</f>
        <v>138,05</v>
      </c>
      <c r="K32" s="175" t="str">
        <f t="shared" ref="K32:K35" ca="1" si="30">IF($C32&lt;&gt;"",VLOOKUP($C32,INDIRECT("PR2021_07_NaoDesonerado!g7:k6977"),5,0),"")</f>
        <v>138,11</v>
      </c>
      <c r="L32" s="165"/>
      <c r="M32" t="s">
        <v>26018</v>
      </c>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row>
    <row r="33" spans="1:987" ht="27.75" customHeight="1" x14ac:dyDescent="0.25">
      <c r="A33" s="140" t="s">
        <v>15477</v>
      </c>
      <c r="B33" s="162" t="s">
        <v>8177</v>
      </c>
      <c r="C33" s="201" t="s">
        <v>5259</v>
      </c>
      <c r="D33" s="141" t="str">
        <f t="shared" ca="1" si="25"/>
        <v>LASTRO COM MATERIAL GRANULAR, APLICADO EM PISOS OU LAJES SOBRE SOLO, ESPESSURA DE *5 CM*. AF_08/2017</v>
      </c>
      <c r="E33" s="147" t="str">
        <f t="shared" ca="1" si="26"/>
        <v>M3</v>
      </c>
      <c r="F33" s="149">
        <v>10.25</v>
      </c>
      <c r="G33" s="142">
        <f t="shared" ref="G33:G35" ca="1" si="31">IF($K$3=1,TRUNC(J33*(1+$F$6),2),TRUNC(K33*(1+$F$6),2))</f>
        <v>143.30000000000001</v>
      </c>
      <c r="H33" s="143">
        <f t="shared" ref="H33:H35" ca="1" si="32">TRUNC(F33*G33,2)</f>
        <v>1468.82</v>
      </c>
      <c r="I33" s="24"/>
      <c r="J33" s="173" t="str">
        <f t="shared" ca="1" si="29"/>
        <v>113,99</v>
      </c>
      <c r="K33" s="175" t="str">
        <f t="shared" ca="1" si="30"/>
        <v>119,08</v>
      </c>
      <c r="L33" s="165"/>
      <c r="M33" t="s">
        <v>25981</v>
      </c>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row>
    <row r="34" spans="1:987" ht="29.25" customHeight="1" x14ac:dyDescent="0.25">
      <c r="A34" s="140" t="s">
        <v>15478</v>
      </c>
      <c r="B34" s="162" t="s">
        <v>8177</v>
      </c>
      <c r="C34" s="201" t="s">
        <v>595</v>
      </c>
      <c r="D34" s="141" t="s">
        <v>606</v>
      </c>
      <c r="E34" s="147" t="s">
        <v>11</v>
      </c>
      <c r="F34" s="149">
        <v>205</v>
      </c>
      <c r="G34" s="142">
        <f t="shared" ref="G34" si="33">IF($K$3=1,TRUNC(J34*(1+$F$6),2),TRUNC(K34*(1+$F$6),2))</f>
        <v>4.41</v>
      </c>
      <c r="H34" s="143">
        <f t="shared" ref="H34" si="34">TRUNC(F34*G34,2)</f>
        <v>904.05</v>
      </c>
      <c r="I34" s="24"/>
      <c r="J34" s="173">
        <v>3.32</v>
      </c>
      <c r="K34" s="175">
        <v>3.67</v>
      </c>
      <c r="L34" s="165"/>
      <c r="M34" t="s">
        <v>25982</v>
      </c>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row>
    <row r="35" spans="1:987" ht="30.75" customHeight="1" x14ac:dyDescent="0.25">
      <c r="A35" s="140" t="s">
        <v>25994</v>
      </c>
      <c r="B35" s="162" t="s">
        <v>8177</v>
      </c>
      <c r="C35" s="201" t="s">
        <v>14189</v>
      </c>
      <c r="D35" s="141" t="str">
        <f t="shared" ca="1" si="25"/>
        <v>PISO EM CONCRETO 20 MPA PREPARO MECÂNICO, ESPESSURA 7CM. AF_09/2020</v>
      </c>
      <c r="E35" s="147" t="str">
        <f t="shared" ca="1" si="26"/>
        <v>M2</v>
      </c>
      <c r="F35" s="149">
        <v>205</v>
      </c>
      <c r="G35" s="142">
        <f t="shared" ca="1" si="31"/>
        <v>83.88</v>
      </c>
      <c r="H35" s="143">
        <f t="shared" ca="1" si="32"/>
        <v>17195.400000000001</v>
      </c>
      <c r="I35" s="24"/>
      <c r="J35" s="173" t="str">
        <f t="shared" ca="1" si="29"/>
        <v>69,21</v>
      </c>
      <c r="K35" s="175" t="str">
        <f t="shared" ca="1" si="30"/>
        <v>69,71</v>
      </c>
      <c r="L35" s="165"/>
      <c r="M35" t="s">
        <v>25982</v>
      </c>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row>
    <row r="36" spans="1:987" x14ac:dyDescent="0.25">
      <c r="A36" s="230" t="s">
        <v>44</v>
      </c>
      <c r="B36" s="226"/>
      <c r="C36" s="159"/>
      <c r="D36" s="231" t="s">
        <v>15471</v>
      </c>
      <c r="E36" s="147"/>
      <c r="F36" s="202"/>
      <c r="G36" s="142"/>
      <c r="H36" s="235">
        <f ca="1">SUM(H32:H35)</f>
        <v>25551.47</v>
      </c>
      <c r="I36" s="24"/>
      <c r="J36" s="228"/>
      <c r="K36" s="229"/>
      <c r="L36" s="165"/>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row>
    <row r="37" spans="1:987" ht="18.75" customHeight="1" x14ac:dyDescent="0.25">
      <c r="A37" s="161">
        <v>5</v>
      </c>
      <c r="B37" s="155"/>
      <c r="C37" s="159"/>
      <c r="D37" s="144" t="s">
        <v>15483</v>
      </c>
      <c r="E37" s="145" t="str">
        <f>IF(C37&lt;&gt;"",VLOOKUP(C37,#REF!,3,0),"")</f>
        <v/>
      </c>
      <c r="F37" s="152"/>
      <c r="G37" s="146" t="str">
        <f>IF(J37="","",ROUND(J37*(1+$F$6),2))</f>
        <v/>
      </c>
      <c r="H37" s="200"/>
      <c r="I37" s="24"/>
      <c r="J37" s="174"/>
      <c r="K37" s="176"/>
      <c r="L37" s="23"/>
      <c r="M37" s="23"/>
      <c r="N37" s="23"/>
      <c r="O37" s="23"/>
      <c r="P37" s="23"/>
      <c r="Q37" s="23"/>
      <c r="R37" s="23"/>
      <c r="S37" s="23"/>
      <c r="T37" s="23"/>
      <c r="U37" s="23"/>
      <c r="V37" s="23"/>
      <c r="W37" s="23"/>
      <c r="X37" s="23"/>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row>
    <row r="38" spans="1:987" ht="56.25" customHeight="1" x14ac:dyDescent="0.25">
      <c r="A38" s="140" t="s">
        <v>16</v>
      </c>
      <c r="B38" s="162" t="s">
        <v>8177</v>
      </c>
      <c r="C38" s="201" t="s">
        <v>14024</v>
      </c>
      <c r="D38" s="141" t="str">
        <f t="shared" ref="D38:D41" ca="1" si="35">IF($C38&lt;&gt;"",VLOOKUP($C38,INDIRECT("PR2021_07_Desonerado!g7:k6538"),2,0),"")</f>
        <v>PINTURA COM TINTA ALQUÍDICA DE FUNDO E ACABAMENTO (ESMALTE SINTÉTICO GRAFITE) APLICADA A ROLO OU PINCEL SOBRE SUPERFÍCIES METÁLICAS (EXCETO PERFIL) EXECUTADO EM OBRA (POR DEMÃO). AF_01/2020</v>
      </c>
      <c r="E38" s="147" t="str">
        <f t="shared" ref="E38:E41" ca="1" si="36">IF($C38&lt;&gt;"",VLOOKUP($C38,INDIRECT("PR2021_07_Desonerado!g7:k6538"),3,0),"")</f>
        <v>M2</v>
      </c>
      <c r="F38" s="149">
        <f>(2.33+0.8)*22.38</f>
        <v>70.049399999999991</v>
      </c>
      <c r="G38" s="142">
        <f t="shared" ref="G38:G40" ca="1" si="37">IF($K$3=1,TRUNC(J38*(1+$F$6),2),TRUNC(K38*(1+$F$6),2))</f>
        <v>36.31</v>
      </c>
      <c r="H38" s="143">
        <f t="shared" ref="H38:H40" ca="1" si="38">TRUNC(F38*G38,2)</f>
        <v>2543.4899999999998</v>
      </c>
      <c r="I38" s="24"/>
      <c r="J38" s="173" t="str">
        <f t="shared" ref="J38:J41" ca="1" si="39">IF($C38&lt;&gt;"",VLOOKUP($C38,INDIRECT("PR2021_07_Desonerado!g7:k6977"),5,0),"")</f>
        <v>27,89</v>
      </c>
      <c r="K38" s="175" t="str">
        <f t="shared" ref="K38:K41" ca="1" si="40">IF($C38&lt;&gt;"",VLOOKUP($C38,INDIRECT("PR2021_07_NaoDesonerado!g7:k6977"),5,0),"")</f>
        <v>30,18</v>
      </c>
      <c r="L38" s="165"/>
      <c r="M38" t="s">
        <v>25987</v>
      </c>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row>
    <row r="39" spans="1:987" ht="44.25" customHeight="1" x14ac:dyDescent="0.25">
      <c r="A39" s="140" t="s">
        <v>15462</v>
      </c>
      <c r="B39" s="162" t="s">
        <v>8177</v>
      </c>
      <c r="C39" s="201" t="s">
        <v>11382</v>
      </c>
      <c r="D39" s="141" t="str">
        <f t="shared" ca="1" si="35"/>
        <v>ESTACA BROCA DE CONCRETO, DIÂMETRO DE 20CM, ESCAVAÇÃO MANUAL COM TRADO CONCHA, COM ARMADURA DE ARRANQUE. AF_05/2020</v>
      </c>
      <c r="E39" s="147" t="str">
        <f t="shared" ca="1" si="36"/>
        <v>M</v>
      </c>
      <c r="F39" s="149">
        <v>18</v>
      </c>
      <c r="G39" s="142">
        <f t="shared" ca="1" si="37"/>
        <v>76.569999999999993</v>
      </c>
      <c r="H39" s="143">
        <f t="shared" ca="1" si="38"/>
        <v>1378.26</v>
      </c>
      <c r="I39" s="24"/>
      <c r="J39" s="173" t="str">
        <f t="shared" ca="1" si="39"/>
        <v>60,01</v>
      </c>
      <c r="K39" s="175" t="str">
        <f t="shared" ca="1" si="40"/>
        <v>63,63</v>
      </c>
      <c r="L39" s="165"/>
      <c r="M39" t="s">
        <v>25988</v>
      </c>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row>
    <row r="40" spans="1:987" ht="31.5" customHeight="1" x14ac:dyDescent="0.25">
      <c r="A40" s="140" t="s">
        <v>15463</v>
      </c>
      <c r="B40" s="162" t="s">
        <v>8177</v>
      </c>
      <c r="C40" s="201" t="s">
        <v>5833</v>
      </c>
      <c r="D40" s="141" t="str">
        <f t="shared" ca="1" si="35"/>
        <v>TELHAMENTO COM TELHA DE AÇO/ALUMÍNIO E = 0,5 MM, COM ATÉ 2 ÁGUAS, INCLUSO IÇAMENTO. AF_07/2019</v>
      </c>
      <c r="E40" s="147" t="str">
        <f t="shared" ca="1" si="36"/>
        <v>M2</v>
      </c>
      <c r="F40" s="149">
        <f>F38</f>
        <v>70.049399999999991</v>
      </c>
      <c r="G40" s="142">
        <f t="shared" ca="1" si="37"/>
        <v>94.63</v>
      </c>
      <c r="H40" s="143">
        <f t="shared" ca="1" si="38"/>
        <v>6628.77</v>
      </c>
      <c r="I40" s="24"/>
      <c r="J40" s="173" t="str">
        <f t="shared" ca="1" si="39"/>
        <v>78,11</v>
      </c>
      <c r="K40" s="175" t="str">
        <f t="shared" ca="1" si="40"/>
        <v>78,64</v>
      </c>
      <c r="L40" s="165"/>
      <c r="M40" t="s">
        <v>26019</v>
      </c>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row>
    <row r="41" spans="1:987" ht="44.25" customHeight="1" x14ac:dyDescent="0.25">
      <c r="A41" s="140" t="s">
        <v>25998</v>
      </c>
      <c r="B41" s="162" t="s">
        <v>8177</v>
      </c>
      <c r="C41" s="201" t="s">
        <v>17935</v>
      </c>
      <c r="D41" s="141" t="str">
        <f t="shared" ca="1" si="35"/>
        <v>COMPOSIÇÃO PARAMÉTRICA PARA FORNECIMENTO E MONTAGEM DE ESTRUTURA METÁLICA PARA COBERTURA DE EDIFICAÇÕES COM ESTRUTURA DE APOIO. AF_11/2022</v>
      </c>
      <c r="E41" s="147" t="str">
        <f t="shared" ca="1" si="36"/>
        <v>KG</v>
      </c>
      <c r="F41" s="149">
        <v>413.69</v>
      </c>
      <c r="G41" s="142">
        <f t="shared" ref="G41" ca="1" si="41">IF($K$3=1,TRUNC(J41*(1+$F$6),2),TRUNC(K41*(1+$F$6),2))</f>
        <v>49.65</v>
      </c>
      <c r="H41" s="143">
        <f t="shared" ref="H41" ca="1" si="42">TRUNC(F41*G41,2)</f>
        <v>20539.7</v>
      </c>
      <c r="I41" s="24"/>
      <c r="J41" s="173" t="str">
        <f t="shared" ca="1" si="39"/>
        <v>40,50</v>
      </c>
      <c r="K41" s="175" t="str">
        <f t="shared" ca="1" si="40"/>
        <v>41,26</v>
      </c>
      <c r="L41" s="165"/>
      <c r="M41" s="254" t="s">
        <v>26020</v>
      </c>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row>
    <row r="42" spans="1:987" x14ac:dyDescent="0.25">
      <c r="A42" s="230" t="s">
        <v>44</v>
      </c>
      <c r="B42" s="226"/>
      <c r="C42" s="159"/>
      <c r="D42" s="231" t="s">
        <v>15471</v>
      </c>
      <c r="E42" s="147"/>
      <c r="F42" s="202"/>
      <c r="G42" s="142"/>
      <c r="H42" s="235">
        <f ca="1">SUM(H38:H41)</f>
        <v>31090.22</v>
      </c>
      <c r="I42" s="24"/>
      <c r="J42" s="228"/>
      <c r="K42" s="229"/>
      <c r="L42" s="165"/>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row>
    <row r="43" spans="1:987" ht="18.75" customHeight="1" x14ac:dyDescent="0.25">
      <c r="A43" s="161">
        <v>6</v>
      </c>
      <c r="B43" s="155"/>
      <c r="C43" s="159"/>
      <c r="D43" s="144" t="s">
        <v>15485</v>
      </c>
      <c r="E43" s="145" t="str">
        <f>IF(C43&lt;&gt;"",VLOOKUP(C43,#REF!,3,0),"")</f>
        <v/>
      </c>
      <c r="F43" s="152"/>
      <c r="G43" s="146" t="str">
        <f>IF(J43="","",ROUND(J43*(1+$F$6),2))</f>
        <v/>
      </c>
      <c r="H43" s="200"/>
      <c r="I43" s="24"/>
      <c r="J43" s="174"/>
      <c r="K43" s="176"/>
      <c r="L43" s="23"/>
      <c r="M43" s="23"/>
      <c r="N43" s="23"/>
      <c r="O43" s="23"/>
      <c r="P43" s="23"/>
      <c r="Q43" s="23"/>
      <c r="R43" s="23"/>
      <c r="S43" s="23"/>
      <c r="T43" s="23"/>
      <c r="U43" s="23"/>
      <c r="V43" s="23"/>
      <c r="W43" s="23"/>
      <c r="X43" s="2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row>
    <row r="44" spans="1:987" ht="38.25" x14ac:dyDescent="0.25">
      <c r="A44" s="140" t="s">
        <v>15488</v>
      </c>
      <c r="B44" s="162" t="s">
        <v>15468</v>
      </c>
      <c r="C44" s="201" t="s">
        <v>26000</v>
      </c>
      <c r="D44" s="141" t="s">
        <v>26001</v>
      </c>
      <c r="E44" s="147" t="s">
        <v>14</v>
      </c>
      <c r="F44" s="149">
        <f>85+60</f>
        <v>145</v>
      </c>
      <c r="G44" s="142">
        <f t="shared" ref="G44:G45" si="43">IF($K$3=1,TRUNC(J44*(1+$F$6),2),TRUNC(K44*(1+$F$6),2))</f>
        <v>45.34</v>
      </c>
      <c r="H44" s="143">
        <f t="shared" ref="H44:H45" si="44">TRUNC(F44*G44,2)</f>
        <v>6574.3</v>
      </c>
      <c r="I44" s="24"/>
      <c r="J44" s="173">
        <v>37.68</v>
      </c>
      <c r="K44" s="175">
        <v>37.68</v>
      </c>
      <c r="L44" s="165"/>
      <c r="M44" t="s">
        <v>25983</v>
      </c>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row>
    <row r="45" spans="1:987" ht="38.25" x14ac:dyDescent="0.25">
      <c r="A45" s="140" t="s">
        <v>15489</v>
      </c>
      <c r="B45" s="162" t="s">
        <v>8177</v>
      </c>
      <c r="C45" s="201" t="s">
        <v>1600</v>
      </c>
      <c r="D45" s="141" t="str">
        <f t="shared" ref="D45:D46" ca="1" si="45">IF($C45&lt;&gt;"",VLOOKUP($C45,INDIRECT("PR2021_07_Desonerado!g7:k6538"),2,0),"")</f>
        <v>APLICAÇÃO MANUAL DE TINTA LÁTEX ACRÍLICA EM PANOS COM PRESENÇA DE VÃOS DE EDIFÍCIOS DE MÚLTIPLOS PAVIMENTOS, DUAS DEMÃOS. AF_11/2016</v>
      </c>
      <c r="E45" s="147" t="str">
        <f t="shared" ref="E45:E46" ca="1" si="46">IF($C45&lt;&gt;"",VLOOKUP($C45,INDIRECT("PR2021_07_Desonerado!g7:k6538"),3,0),"")</f>
        <v>M2</v>
      </c>
      <c r="F45" s="149">
        <v>171.36</v>
      </c>
      <c r="G45" s="142">
        <f t="shared" ca="1" si="43"/>
        <v>21.3</v>
      </c>
      <c r="H45" s="143">
        <f t="shared" ca="1" si="44"/>
        <v>3649.96</v>
      </c>
      <c r="I45" s="24"/>
      <c r="J45" s="173" t="str">
        <f t="shared" ref="J45:J46" ca="1" si="47">IF($C45&lt;&gt;"",VLOOKUP($C45,INDIRECT("PR2021_07_Desonerado!g7:k6977"),5,0),"")</f>
        <v>16,46</v>
      </c>
      <c r="K45" s="175" t="str">
        <f t="shared" ref="K45:K46" ca="1" si="48">IF($C45&lt;&gt;"",VLOOKUP($C45,INDIRECT("PR2021_07_NaoDesonerado!g7:k6977"),5,0),"")</f>
        <v>17,70</v>
      </c>
      <c r="L45" s="165"/>
      <c r="M45" t="s">
        <v>25985</v>
      </c>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row>
    <row r="46" spans="1:987" ht="51" x14ac:dyDescent="0.25">
      <c r="A46" s="140" t="s">
        <v>15490</v>
      </c>
      <c r="B46" s="162" t="s">
        <v>8177</v>
      </c>
      <c r="C46" s="201" t="s">
        <v>1225</v>
      </c>
      <c r="D46" s="141" t="str">
        <f t="shared" ca="1" si="45"/>
        <v>EMBOÇO OU MASSA ÚNICA EM ARGAMASSA INDUSTRIALIZADA, PREPARO MECÂNICO E APLICAÇÃO COM EQUIPAMENTO DE MISTURA E PROJEÇÃO DE 1,5 M3/H DE ARGAMASSA EM PANOS DE FACHADA COM PRESENÇA DE VÃOS, ESPESSURA DE 35 MM. AF_08/2022</v>
      </c>
      <c r="E46" s="147" t="str">
        <f t="shared" ca="1" si="46"/>
        <v>M2</v>
      </c>
      <c r="F46" s="149">
        <v>19.2</v>
      </c>
      <c r="G46" s="142">
        <f t="shared" ref="G46:G47" ca="1" si="49">IF($K$3=1,TRUNC(J46*(1+$F$6),2),TRUNC(K46*(1+$F$6),2))</f>
        <v>139.65</v>
      </c>
      <c r="H46" s="143">
        <f t="shared" ref="H46:H47" ca="1" si="50">TRUNC(F46*G46,2)</f>
        <v>2681.28</v>
      </c>
      <c r="I46" s="24"/>
      <c r="J46" s="173" t="str">
        <f t="shared" ca="1" si="47"/>
        <v>111,03</v>
      </c>
      <c r="K46" s="175" t="str">
        <f t="shared" ca="1" si="48"/>
        <v>116,05</v>
      </c>
      <c r="L46" s="165"/>
      <c r="M46" t="s">
        <v>25984</v>
      </c>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row>
    <row r="47" spans="1:987" ht="38.25" x14ac:dyDescent="0.25">
      <c r="A47" s="140" t="s">
        <v>15491</v>
      </c>
      <c r="B47" s="162" t="s">
        <v>15468</v>
      </c>
      <c r="C47" s="201" t="s">
        <v>15486</v>
      </c>
      <c r="D47" s="141" t="s">
        <v>25995</v>
      </c>
      <c r="E47" s="147" t="s">
        <v>24</v>
      </c>
      <c r="F47" s="149">
        <v>1</v>
      </c>
      <c r="G47" s="142">
        <f t="shared" si="49"/>
        <v>2794.09</v>
      </c>
      <c r="H47" s="143">
        <f t="shared" si="50"/>
        <v>2794.09</v>
      </c>
      <c r="I47" s="24"/>
      <c r="J47" s="173">
        <v>2321.83</v>
      </c>
      <c r="K47" s="175">
        <v>2321.83</v>
      </c>
      <c r="L47" s="165"/>
      <c r="M47" t="s">
        <v>26011</v>
      </c>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row>
    <row r="48" spans="1:987" x14ac:dyDescent="0.25">
      <c r="A48" s="230" t="s">
        <v>44</v>
      </c>
      <c r="B48" s="226"/>
      <c r="C48" s="159"/>
      <c r="D48" s="231" t="s">
        <v>15471</v>
      </c>
      <c r="E48" s="147"/>
      <c r="F48" s="202"/>
      <c r="G48" s="142"/>
      <c r="H48" s="235">
        <f ca="1">SUM(H44:H47)</f>
        <v>15699.630000000001</v>
      </c>
      <c r="I48" s="24"/>
      <c r="J48" s="228"/>
      <c r="K48" s="229"/>
      <c r="L48" s="165"/>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row>
    <row r="49" spans="1:12" ht="8.25" customHeight="1" thickBot="1" x14ac:dyDescent="0.3"/>
    <row r="50" spans="1:12" ht="20.25" customHeight="1" thickBot="1" x14ac:dyDescent="0.3">
      <c r="A50" s="128"/>
      <c r="B50" s="128"/>
      <c r="C50" s="129"/>
      <c r="D50" s="130" t="s">
        <v>26</v>
      </c>
      <c r="E50" s="131"/>
      <c r="F50" s="132"/>
      <c r="G50" s="313">
        <f ca="1">H48+H42+H36+H30+H18+H13</f>
        <v>83294.52</v>
      </c>
      <c r="H50" s="313"/>
      <c r="I50" s="25"/>
      <c r="J50" s="52"/>
      <c r="K50" s="52"/>
      <c r="L50" s="23"/>
    </row>
    <row r="51" spans="1:12" ht="62.25" customHeight="1" x14ac:dyDescent="0.25">
      <c r="F51" s="308" t="s">
        <v>27</v>
      </c>
      <c r="G51" s="308"/>
      <c r="H51" s="308"/>
    </row>
    <row r="52" spans="1:12" x14ac:dyDescent="0.25">
      <c r="F52" s="309" t="s">
        <v>28</v>
      </c>
      <c r="G52" s="309"/>
      <c r="H52" s="309"/>
    </row>
    <row r="53" spans="1:12" x14ac:dyDescent="0.25">
      <c r="J53" s="203"/>
    </row>
  </sheetData>
  <mergeCells count="21">
    <mergeCell ref="K9:K10"/>
    <mergeCell ref="C3:F3"/>
    <mergeCell ref="G3:H3"/>
    <mergeCell ref="J9:J10"/>
    <mergeCell ref="G9:G10"/>
    <mergeCell ref="H9:H10"/>
    <mergeCell ref="F4:H4"/>
    <mergeCell ref="C4:D4"/>
    <mergeCell ref="C5:D5"/>
    <mergeCell ref="C6:D6"/>
    <mergeCell ref="C7:D7"/>
    <mergeCell ref="A2:H2"/>
    <mergeCell ref="F51:H51"/>
    <mergeCell ref="F52:H52"/>
    <mergeCell ref="A9:A10"/>
    <mergeCell ref="C9:C10"/>
    <mergeCell ref="D9:D10"/>
    <mergeCell ref="E9:E10"/>
    <mergeCell ref="F9:F10"/>
    <mergeCell ref="B9:B10"/>
    <mergeCell ref="G50:H50"/>
  </mergeCells>
  <phoneticPr fontId="65" type="noConversion"/>
  <conditionalFormatting sqref="A11:H48">
    <cfRule type="expression" dxfId="8" priority="2">
      <formula>TEXTO</formula>
    </cfRule>
    <cfRule type="expression" dxfId="7" priority="3">
      <formula>ISNONTEXT($A11)</formula>
    </cfRule>
  </conditionalFormatting>
  <conditionalFormatting sqref="J12:J13">
    <cfRule type="expression" dxfId="6" priority="359">
      <formula>ISNONTEXT($A12)</formula>
    </cfRule>
  </conditionalFormatting>
  <printOptions horizontalCentered="1"/>
  <pageMargins left="0.47244094488188981" right="0.39370078740157483" top="0.28999999999999998" bottom="0.5" header="0.23" footer="0.31496062992125984"/>
  <pageSetup paperSize="9" scale="74" firstPageNumber="0" fitToHeight="0" orientation="portrait" r:id="rId1"/>
  <headerFooter>
    <oddFooter>&amp;L&amp;9&amp;F&amp;R&amp;9Página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4">
    <tabColor theme="7"/>
    <pageSetUpPr fitToPage="1"/>
  </sheetPr>
  <dimension ref="A1:L33"/>
  <sheetViews>
    <sheetView showGridLines="0" view="pageBreakPreview" zoomScaleNormal="100" zoomScaleSheetLayoutView="100" workbookViewId="0">
      <selection activeCell="G20" sqref="G20"/>
    </sheetView>
  </sheetViews>
  <sheetFormatPr defaultRowHeight="15" x14ac:dyDescent="0.25"/>
  <cols>
    <col min="1" max="1" width="9.85546875" customWidth="1"/>
    <col min="2" max="2" width="25.7109375" customWidth="1"/>
    <col min="3" max="3" width="14.42578125" customWidth="1"/>
    <col min="4" max="4" width="13.28515625" customWidth="1"/>
    <col min="5" max="5" width="14.140625" customWidth="1"/>
    <col min="6" max="6" width="14.42578125" customWidth="1"/>
    <col min="7" max="11" width="12.7109375" customWidth="1"/>
    <col min="12" max="12" width="15.7109375" customWidth="1"/>
    <col min="13" max="256" width="7.5703125"/>
    <col min="257" max="257" width="7.85546875"/>
    <col min="258" max="258" width="18.85546875"/>
    <col min="260" max="260" width="8.42578125"/>
    <col min="261" max="261" width="7.85546875"/>
    <col min="262" max="266" width="8.42578125"/>
    <col min="267" max="267" width="8"/>
    <col min="268" max="268" width="11"/>
    <col min="269" max="512" width="7.5703125"/>
    <col min="513" max="513" width="7.85546875"/>
    <col min="514" max="514" width="18.85546875"/>
    <col min="516" max="516" width="8.42578125"/>
    <col min="517" max="517" width="7.85546875"/>
    <col min="518" max="522" width="8.42578125"/>
    <col min="523" max="523" width="8"/>
    <col min="524" max="524" width="11"/>
    <col min="525" max="768" width="7.5703125"/>
    <col min="769" max="769" width="7.85546875"/>
    <col min="770" max="770" width="18.85546875"/>
    <col min="772" max="772" width="8.42578125"/>
    <col min="773" max="773" width="7.85546875"/>
    <col min="774" max="778" width="8.42578125"/>
    <col min="779" max="779" width="8"/>
    <col min="780" max="780" width="11"/>
    <col min="781" max="1021" width="7.5703125"/>
  </cols>
  <sheetData>
    <row r="1" spans="1:12" ht="23.25" customHeight="1" x14ac:dyDescent="0.25">
      <c r="A1" s="326" t="s">
        <v>29</v>
      </c>
      <c r="B1" s="326"/>
      <c r="C1" s="326"/>
      <c r="D1" s="326"/>
      <c r="E1" s="326"/>
      <c r="F1" s="326"/>
      <c r="G1" s="326"/>
      <c r="H1" s="326"/>
      <c r="I1" s="326"/>
      <c r="J1" s="326"/>
      <c r="K1" s="326"/>
      <c r="L1" s="326"/>
    </row>
    <row r="2" spans="1:12" ht="26.25" customHeight="1" thickBot="1" x14ac:dyDescent="0.3">
      <c r="A2" s="327"/>
      <c r="B2" s="327"/>
      <c r="C2" s="327"/>
      <c r="D2" s="327"/>
      <c r="E2" s="327"/>
      <c r="F2" s="327"/>
      <c r="G2" s="327"/>
      <c r="H2" s="327"/>
      <c r="I2" s="327"/>
      <c r="J2" s="327"/>
      <c r="K2" s="327"/>
      <c r="L2" s="327"/>
    </row>
    <row r="3" spans="1:12" s="34" customFormat="1" ht="15.75" x14ac:dyDescent="0.25">
      <c r="A3" s="30" t="s">
        <v>30</v>
      </c>
      <c r="B3" s="31" t="str">
        <f>'Dados da Obra'!C5</f>
        <v>REFORMA E AMPLIAÇÃO (CRAS)</v>
      </c>
      <c r="C3" s="33"/>
      <c r="D3" s="32"/>
      <c r="E3" s="32"/>
      <c r="F3" s="33"/>
      <c r="G3" s="33"/>
      <c r="H3" s="33"/>
      <c r="I3" s="33"/>
      <c r="J3" s="30" t="s">
        <v>31</v>
      </c>
      <c r="K3" s="330">
        <f ca="1">Global!G50</f>
        <v>83294.52</v>
      </c>
      <c r="L3" s="330"/>
    </row>
    <row r="4" spans="1:12" ht="15.75" customHeight="1" x14ac:dyDescent="0.25">
      <c r="A4" s="35" t="s">
        <v>32</v>
      </c>
      <c r="B4" s="36" t="str">
        <f>'Dados da Obra'!C6</f>
        <v>RUA CAMPO GRANDE - AVENCAL</v>
      </c>
      <c r="C4" s="35"/>
      <c r="D4" s="37"/>
      <c r="E4" s="37"/>
      <c r="F4" s="35"/>
      <c r="G4" s="35"/>
      <c r="H4" s="204"/>
      <c r="I4" s="204"/>
      <c r="J4" s="35" t="s">
        <v>33</v>
      </c>
      <c r="K4" s="179" t="str">
        <f>'Dados da Obra'!C13</f>
        <v>3 MESES</v>
      </c>
      <c r="L4" s="35"/>
    </row>
    <row r="5" spans="1:12" ht="16.5" thickBot="1" x14ac:dyDescent="0.3">
      <c r="A5" s="38" t="s">
        <v>34</v>
      </c>
      <c r="B5" s="39" t="str">
        <f>'Dados da Obra'!C12</f>
        <v>RECURSO PROPRIO</v>
      </c>
      <c r="C5" s="41"/>
      <c r="E5" s="40"/>
      <c r="F5" s="41"/>
      <c r="G5" s="41"/>
      <c r="H5" s="205"/>
      <c r="I5" s="205"/>
      <c r="J5" s="38" t="s">
        <v>35</v>
      </c>
      <c r="K5" s="180" t="str">
        <f>'Dados da Obra'!C14</f>
        <v>526,11</v>
      </c>
      <c r="L5" s="225" t="s">
        <v>15467</v>
      </c>
    </row>
    <row r="6" spans="1:12" ht="5.25" customHeight="1" thickBot="1" x14ac:dyDescent="0.3">
      <c r="A6" s="331"/>
      <c r="B6" s="331"/>
      <c r="C6" s="331"/>
      <c r="D6" s="331"/>
      <c r="E6" s="331"/>
      <c r="F6" s="331"/>
      <c r="G6" s="331"/>
      <c r="H6" s="331"/>
      <c r="I6" s="331"/>
      <c r="J6" s="331"/>
      <c r="K6" s="331"/>
      <c r="L6" s="331"/>
    </row>
    <row r="7" spans="1:12" ht="15.75" thickBot="1" x14ac:dyDescent="0.3">
      <c r="A7" s="196" t="s">
        <v>9115</v>
      </c>
      <c r="B7" s="197"/>
      <c r="C7" s="197"/>
      <c r="D7" s="197"/>
      <c r="E7" s="197"/>
      <c r="F7" s="197"/>
      <c r="G7" s="197"/>
      <c r="H7" s="197"/>
      <c r="I7" s="197"/>
      <c r="J7" s="197"/>
      <c r="K7" s="197"/>
      <c r="L7" s="197"/>
    </row>
    <row r="8" spans="1:12" ht="15.75" thickBot="1" x14ac:dyDescent="0.3">
      <c r="A8" s="332" t="s">
        <v>6</v>
      </c>
      <c r="B8" s="334" t="s">
        <v>36</v>
      </c>
      <c r="C8" s="181" t="s">
        <v>25997</v>
      </c>
      <c r="D8" s="181" t="s">
        <v>37</v>
      </c>
      <c r="E8" s="181" t="s">
        <v>37</v>
      </c>
      <c r="F8" s="181" t="s">
        <v>37</v>
      </c>
      <c r="G8" s="236"/>
      <c r="H8" s="236"/>
      <c r="I8" s="236"/>
      <c r="J8" s="236"/>
      <c r="K8" s="236"/>
      <c r="L8" s="336" t="s">
        <v>38</v>
      </c>
    </row>
    <row r="9" spans="1:12" ht="12.75" customHeight="1" x14ac:dyDescent="0.25">
      <c r="A9" s="333"/>
      <c r="B9" s="335"/>
      <c r="C9" s="184" t="s">
        <v>39</v>
      </c>
      <c r="D9" s="184">
        <v>1</v>
      </c>
      <c r="E9" s="184">
        <v>2</v>
      </c>
      <c r="F9" s="184">
        <v>3</v>
      </c>
      <c r="G9" s="237"/>
      <c r="H9" s="237"/>
      <c r="I9" s="237"/>
      <c r="J9" s="237"/>
      <c r="K9" s="237"/>
      <c r="L9" s="337"/>
    </row>
    <row r="10" spans="1:12" ht="15.75" thickBot="1" x14ac:dyDescent="0.3">
      <c r="A10" s="325">
        <v>1</v>
      </c>
      <c r="B10" s="328" t="str">
        <f>Global!$D$11</f>
        <v>SERVIÇOS PRELIMINARES</v>
      </c>
      <c r="C10" s="42">
        <f>Global!H13</f>
        <v>2015.23</v>
      </c>
      <c r="D10" s="47">
        <f>ROUND(C10*D11,2)</f>
        <v>2015.23</v>
      </c>
      <c r="E10" s="47"/>
      <c r="F10" s="239"/>
      <c r="G10" s="48"/>
      <c r="H10" s="48"/>
      <c r="I10" s="48"/>
      <c r="J10" s="48"/>
      <c r="K10" s="48"/>
      <c r="L10" s="45">
        <f>SUM(D10:F10)</f>
        <v>2015.23</v>
      </c>
    </row>
    <row r="11" spans="1:12" x14ac:dyDescent="0.25">
      <c r="A11" s="325"/>
      <c r="B11" s="329"/>
      <c r="C11" s="247">
        <v>45070</v>
      </c>
      <c r="D11" s="49">
        <v>1</v>
      </c>
      <c r="E11" s="49"/>
      <c r="F11" s="240"/>
      <c r="G11" s="49"/>
      <c r="H11" s="49"/>
      <c r="I11" s="49"/>
      <c r="J11" s="49"/>
      <c r="K11" s="49"/>
      <c r="L11" s="43">
        <f>SUM(D11:F11)</f>
        <v>1</v>
      </c>
    </row>
    <row r="12" spans="1:12" x14ac:dyDescent="0.25">
      <c r="A12" s="325">
        <v>2</v>
      </c>
      <c r="B12" s="324" t="str">
        <f>Global!D14</f>
        <v>DEMOLIÇÃO E REMOÇÃO</v>
      </c>
      <c r="C12" s="44">
        <f ca="1">Global!H18</f>
        <v>4675.66</v>
      </c>
      <c r="D12" s="198">
        <f t="shared" ref="D12" ca="1" si="0">ROUND($C12*D13,2)</f>
        <v>4675.66</v>
      </c>
      <c r="E12" s="198"/>
      <c r="F12" s="241"/>
      <c r="G12" s="198"/>
      <c r="H12" s="198"/>
      <c r="I12" s="206"/>
      <c r="J12" s="199"/>
      <c r="K12" s="199"/>
      <c r="L12" s="45">
        <f t="shared" ref="L12:L21" ca="1" si="1">SUM(D12:I12)</f>
        <v>4675.66</v>
      </c>
    </row>
    <row r="13" spans="1:12" x14ac:dyDescent="0.25">
      <c r="A13" s="325"/>
      <c r="B13" s="324"/>
      <c r="C13" s="46">
        <f ca="1">C12/$C$22</f>
        <v>5.6134065002115381E-2</v>
      </c>
      <c r="D13" s="49">
        <v>1</v>
      </c>
      <c r="E13" s="50"/>
      <c r="F13" s="49"/>
      <c r="G13" s="49"/>
      <c r="H13" s="49"/>
      <c r="I13" s="49"/>
      <c r="J13" s="49"/>
      <c r="K13" s="49"/>
      <c r="L13" s="43">
        <f t="shared" si="1"/>
        <v>1</v>
      </c>
    </row>
    <row r="14" spans="1:12" x14ac:dyDescent="0.25">
      <c r="A14" s="325">
        <v>3</v>
      </c>
      <c r="B14" s="338" t="str">
        <f>Global!D19</f>
        <v>CASA DE GÁS</v>
      </c>
      <c r="C14" s="44">
        <f ca="1">Global!H30</f>
        <v>4262.3099999999995</v>
      </c>
      <c r="D14" s="198">
        <f t="shared" ref="D14" ca="1" si="2">ROUND($C14*D15,2)</f>
        <v>4262.3100000000004</v>
      </c>
      <c r="E14" s="198"/>
      <c r="F14" s="198"/>
      <c r="G14" s="198"/>
      <c r="H14" s="206"/>
      <c r="I14" s="206"/>
      <c r="J14" s="199"/>
      <c r="K14" s="199"/>
      <c r="L14" s="45">
        <f t="shared" ca="1" si="1"/>
        <v>4262.3100000000004</v>
      </c>
    </row>
    <row r="15" spans="1:12" x14ac:dyDescent="0.25">
      <c r="A15" s="325"/>
      <c r="B15" s="338"/>
      <c r="C15" s="46">
        <f ca="1">C14/$C$22</f>
        <v>5.1171553662833991E-2</v>
      </c>
      <c r="D15" s="50">
        <v>1</v>
      </c>
      <c r="E15" s="50"/>
      <c r="F15" s="50"/>
      <c r="G15" s="50"/>
      <c r="H15" s="49"/>
      <c r="I15" s="49"/>
      <c r="J15" s="49"/>
      <c r="K15" s="49"/>
      <c r="L15" s="43">
        <f t="shared" si="1"/>
        <v>1</v>
      </c>
    </row>
    <row r="16" spans="1:12" x14ac:dyDescent="0.25">
      <c r="A16" s="325">
        <v>4</v>
      </c>
      <c r="B16" s="324" t="str">
        <f>Global!D31</f>
        <v>PAVIMENTAÇÃO</v>
      </c>
      <c r="C16" s="44">
        <f ca="1">Global!H36</f>
        <v>25551.47</v>
      </c>
      <c r="D16" s="198">
        <f ca="1">ROUND($C16*D17,2)</f>
        <v>17886.03</v>
      </c>
      <c r="E16" s="198">
        <f t="shared" ref="E16" ca="1" si="3">ROUND($C16*E17,2)</f>
        <v>7665.44</v>
      </c>
      <c r="F16" s="198"/>
      <c r="G16" s="198"/>
      <c r="H16" s="206"/>
      <c r="I16" s="206"/>
      <c r="J16" s="198"/>
      <c r="K16" s="199"/>
      <c r="L16" s="45">
        <f t="shared" ca="1" si="1"/>
        <v>25551.469999999998</v>
      </c>
    </row>
    <row r="17" spans="1:12" x14ac:dyDescent="0.25">
      <c r="A17" s="325"/>
      <c r="B17" s="324"/>
      <c r="C17" s="46">
        <f ca="1">C16/$C$22</f>
        <v>0.30676051677829463</v>
      </c>
      <c r="D17" s="50">
        <v>0.7</v>
      </c>
      <c r="E17" s="50">
        <v>0.3</v>
      </c>
      <c r="F17" s="50"/>
      <c r="G17" s="50"/>
      <c r="H17" s="49"/>
      <c r="I17" s="49"/>
      <c r="J17" s="49"/>
      <c r="K17" s="49"/>
      <c r="L17" s="43">
        <f t="shared" si="1"/>
        <v>1</v>
      </c>
    </row>
    <row r="18" spans="1:12" x14ac:dyDescent="0.25">
      <c r="A18" s="325">
        <v>5</v>
      </c>
      <c r="B18" s="338" t="str">
        <f>Global!D37</f>
        <v xml:space="preserve">PASSARELA METALICA </v>
      </c>
      <c r="C18" s="44">
        <f ca="1">Global!H42</f>
        <v>31090.22</v>
      </c>
      <c r="D18" s="198"/>
      <c r="E18" s="198">
        <f t="shared" ref="E18:F20" ca="1" si="4">ROUND($C18*E19,2)</f>
        <v>15545.11</v>
      </c>
      <c r="F18" s="198">
        <f t="shared" ca="1" si="4"/>
        <v>15545.11</v>
      </c>
      <c r="G18" s="198"/>
      <c r="H18" s="198"/>
      <c r="I18" s="198"/>
      <c r="J18" s="198"/>
      <c r="K18" s="198"/>
      <c r="L18" s="45">
        <f t="shared" ref="L18:L19" ca="1" si="5">SUM(D18:I18)</f>
        <v>31090.22</v>
      </c>
    </row>
    <row r="19" spans="1:12" x14ac:dyDescent="0.25">
      <c r="A19" s="325"/>
      <c r="B19" s="338"/>
      <c r="C19" s="46">
        <f ca="1">C18/$C$22</f>
        <v>0.37325648794182376</v>
      </c>
      <c r="D19" s="50"/>
      <c r="E19" s="50">
        <v>0.5</v>
      </c>
      <c r="F19" s="50">
        <v>0.5</v>
      </c>
      <c r="G19" s="50"/>
      <c r="H19" s="50"/>
      <c r="I19" s="50"/>
      <c r="J19" s="50"/>
      <c r="K19" s="50"/>
      <c r="L19" s="43">
        <f t="shared" si="5"/>
        <v>1</v>
      </c>
    </row>
    <row r="20" spans="1:12" x14ac:dyDescent="0.25">
      <c r="A20" s="325">
        <v>6</v>
      </c>
      <c r="B20" s="338" t="str">
        <f>Global!D43</f>
        <v>CERCA E ALAMBRADO PORTAO</v>
      </c>
      <c r="C20" s="44">
        <f ca="1">Global!H48</f>
        <v>15699.630000000001</v>
      </c>
      <c r="D20" s="198"/>
      <c r="E20" s="198">
        <f t="shared" ca="1" si="4"/>
        <v>7849.82</v>
      </c>
      <c r="F20" s="198">
        <f t="shared" ca="1" si="4"/>
        <v>7849.82</v>
      </c>
      <c r="G20" s="198"/>
      <c r="H20" s="198"/>
      <c r="I20" s="198"/>
      <c r="J20" s="198"/>
      <c r="K20" s="198"/>
      <c r="L20" s="45">
        <f t="shared" ca="1" si="1"/>
        <v>15699.64</v>
      </c>
    </row>
    <row r="21" spans="1:12" x14ac:dyDescent="0.25">
      <c r="A21" s="325"/>
      <c r="B21" s="338"/>
      <c r="C21" s="46">
        <f ca="1">C20/$C$22</f>
        <v>0.18848334800416641</v>
      </c>
      <c r="D21" s="50"/>
      <c r="E21" s="50">
        <v>0.5</v>
      </c>
      <c r="F21" s="50">
        <v>0.5</v>
      </c>
      <c r="G21" s="50"/>
      <c r="H21" s="50"/>
      <c r="I21" s="50"/>
      <c r="J21" s="50"/>
      <c r="K21" s="50"/>
      <c r="L21" s="43">
        <f t="shared" si="1"/>
        <v>1</v>
      </c>
    </row>
    <row r="22" spans="1:12" x14ac:dyDescent="0.25">
      <c r="A22" s="339" t="s">
        <v>40</v>
      </c>
      <c r="B22" s="339"/>
      <c r="C22" s="195">
        <f ca="1">ROUND(C10+C12+C14+C16+C20+C18,2)</f>
        <v>83294.52</v>
      </c>
      <c r="D22" s="195">
        <f ca="1">ROUND(D10+D12+D14+D16+D20+D18,2)</f>
        <v>28839.23</v>
      </c>
      <c r="E22" s="195">
        <f ca="1">ROUND(E10+E12+E14+E16+E20+E18,2)</f>
        <v>31060.37</v>
      </c>
      <c r="F22" s="195">
        <f ca="1">ROUND(F10+F12+F14+F16+F20+F18,2)</f>
        <v>23394.93</v>
      </c>
      <c r="G22" s="195"/>
      <c r="H22" s="195"/>
      <c r="I22" s="195"/>
      <c r="J22" s="195"/>
      <c r="K22" s="195"/>
      <c r="L22" s="195">
        <f ca="1">ROUND(L10+L12+L14+L16+L20+L18,2)-0.02</f>
        <v>83294.509999999995</v>
      </c>
    </row>
    <row r="23" spans="1:12" x14ac:dyDescent="0.25">
      <c r="A23" s="188" t="s">
        <v>41</v>
      </c>
      <c r="B23" s="189"/>
      <c r="C23" s="189"/>
      <c r="D23" s="190">
        <f t="shared" ref="D23:F23" ca="1" si="6">(D22)/($C$22)</f>
        <v>0.34623202102611311</v>
      </c>
      <c r="E23" s="190">
        <f t="shared" ca="1" si="6"/>
        <v>0.37289812102885039</v>
      </c>
      <c r="F23" s="190">
        <f t="shared" ca="1" si="6"/>
        <v>0.2808699780009537</v>
      </c>
      <c r="G23" s="249"/>
      <c r="H23" s="249"/>
      <c r="I23" s="249"/>
      <c r="J23" s="249"/>
      <c r="K23" s="249"/>
      <c r="L23" s="191"/>
    </row>
    <row r="24" spans="1:12" x14ac:dyDescent="0.25">
      <c r="A24" s="192" t="s">
        <v>42</v>
      </c>
      <c r="B24" s="193"/>
      <c r="C24" s="193"/>
      <c r="D24" s="182">
        <f ca="1">D22</f>
        <v>28839.23</v>
      </c>
      <c r="E24" s="182">
        <f t="shared" ref="E24:F24" ca="1" si="7">D24+E22</f>
        <v>59899.6</v>
      </c>
      <c r="F24" s="182">
        <f t="shared" ca="1" si="7"/>
        <v>83294.53</v>
      </c>
      <c r="G24" s="250"/>
      <c r="H24" s="250"/>
      <c r="I24" s="250"/>
      <c r="J24" s="250"/>
      <c r="K24" s="250"/>
      <c r="L24" s="183">
        <f ca="1">L22</f>
        <v>83294.509999999995</v>
      </c>
    </row>
    <row r="25" spans="1:12" ht="15.75" thickBot="1" x14ac:dyDescent="0.3">
      <c r="A25" s="185" t="s">
        <v>43</v>
      </c>
      <c r="B25" s="186"/>
      <c r="C25" s="186"/>
      <c r="D25" s="187">
        <f t="shared" ref="D25:L25" ca="1" si="8">D24/($C$22)</f>
        <v>0.34623202102611311</v>
      </c>
      <c r="E25" s="187">
        <f t="shared" ca="1" si="8"/>
        <v>0.71913014205496351</v>
      </c>
      <c r="F25" s="187">
        <f t="shared" ca="1" si="8"/>
        <v>1.0000001200559172</v>
      </c>
      <c r="G25" s="251"/>
      <c r="H25" s="251"/>
      <c r="I25" s="251"/>
      <c r="J25" s="251"/>
      <c r="K25" s="251"/>
      <c r="L25" s="194">
        <f t="shared" ca="1" si="8"/>
        <v>0.99999987994408268</v>
      </c>
    </row>
    <row r="26" spans="1:12" ht="7.5" customHeight="1" thickBot="1" x14ac:dyDescent="0.3">
      <c r="A26" s="331"/>
      <c r="B26" s="331"/>
      <c r="C26" s="331"/>
      <c r="D26" s="331"/>
      <c r="E26" s="331"/>
      <c r="F26" s="331"/>
      <c r="G26" s="331"/>
      <c r="H26" s="331"/>
      <c r="I26" s="331"/>
      <c r="J26" s="331"/>
      <c r="K26" s="331"/>
      <c r="L26" s="331"/>
    </row>
    <row r="27" spans="1:12" ht="7.5" customHeight="1" x14ac:dyDescent="0.25">
      <c r="A27" s="331"/>
      <c r="B27" s="331"/>
      <c r="C27" s="331"/>
      <c r="D27" s="331"/>
      <c r="E27" s="331"/>
      <c r="F27" s="331"/>
      <c r="G27" s="331"/>
      <c r="H27" s="331"/>
      <c r="I27" s="331"/>
      <c r="J27" s="331"/>
      <c r="K27" s="331"/>
      <c r="L27" s="331"/>
    </row>
    <row r="28" spans="1:12" ht="4.5" customHeight="1" x14ac:dyDescent="0.25">
      <c r="A28" s="26"/>
      <c r="B28" s="26"/>
      <c r="C28" s="26"/>
      <c r="D28" s="26"/>
      <c r="E28" s="26"/>
      <c r="F28" s="26"/>
      <c r="G28" s="26"/>
      <c r="H28" s="26"/>
      <c r="I28" s="26"/>
      <c r="J28" s="26"/>
      <c r="K28" s="26"/>
      <c r="L28" s="26"/>
    </row>
    <row r="29" spans="1:12" x14ac:dyDescent="0.25">
      <c r="A29" s="26"/>
      <c r="B29" s="26"/>
      <c r="C29" s="26"/>
      <c r="D29" s="26"/>
      <c r="E29" s="26"/>
      <c r="F29" s="26"/>
      <c r="G29" s="26"/>
      <c r="H29" s="26"/>
      <c r="I29" s="26"/>
      <c r="J29" s="26"/>
      <c r="K29" s="26"/>
      <c r="L29" s="26"/>
    </row>
    <row r="30" spans="1:12" x14ac:dyDescent="0.25">
      <c r="A30" s="26"/>
      <c r="B30" s="26"/>
      <c r="C30" s="26"/>
      <c r="D30" s="26"/>
      <c r="E30" s="26"/>
      <c r="F30" s="26"/>
      <c r="G30" s="26"/>
      <c r="H30" s="26"/>
      <c r="I30" s="26"/>
      <c r="J30" s="26"/>
      <c r="K30" s="26"/>
      <c r="L30" s="26"/>
    </row>
    <row r="31" spans="1:12" ht="12" customHeight="1" x14ac:dyDescent="0.25">
      <c r="A31" s="26"/>
      <c r="B31" s="26"/>
      <c r="C31" s="26"/>
      <c r="D31" s="26"/>
      <c r="E31" s="26"/>
      <c r="F31" s="26"/>
      <c r="G31" s="26"/>
      <c r="H31" s="26"/>
      <c r="I31" s="26"/>
      <c r="J31" s="26"/>
      <c r="K31" s="26"/>
      <c r="L31" s="26"/>
    </row>
    <row r="32" spans="1:12" ht="15.75" x14ac:dyDescent="0.25">
      <c r="A32" s="26"/>
      <c r="B32" s="26"/>
      <c r="C32" s="26"/>
      <c r="D32" s="26"/>
      <c r="E32" s="26"/>
      <c r="F32" s="26"/>
      <c r="G32" s="308" t="s">
        <v>27</v>
      </c>
      <c r="H32" s="308"/>
      <c r="I32" s="308"/>
      <c r="J32" s="308"/>
      <c r="K32" s="308"/>
      <c r="L32" s="167"/>
    </row>
    <row r="33" spans="1:12" x14ac:dyDescent="0.25">
      <c r="A33" s="26"/>
      <c r="B33" s="26"/>
      <c r="C33" s="26"/>
      <c r="D33" s="26"/>
      <c r="E33" s="26"/>
      <c r="F33" s="26"/>
      <c r="G33" s="309" t="s">
        <v>28</v>
      </c>
      <c r="H33" s="309"/>
      <c r="I33" s="309"/>
      <c r="J33" s="309"/>
      <c r="K33" s="309"/>
      <c r="L33" s="166"/>
    </row>
  </sheetData>
  <mergeCells count="23">
    <mergeCell ref="A18:A19"/>
    <mergeCell ref="B18:B19"/>
    <mergeCell ref="A20:A21"/>
    <mergeCell ref="B20:B21"/>
    <mergeCell ref="G33:K33"/>
    <mergeCell ref="A22:B22"/>
    <mergeCell ref="G32:K32"/>
    <mergeCell ref="A27:L27"/>
    <mergeCell ref="A26:L26"/>
    <mergeCell ref="B16:B17"/>
    <mergeCell ref="A16:A17"/>
    <mergeCell ref="A1:L2"/>
    <mergeCell ref="A10:A11"/>
    <mergeCell ref="B10:B11"/>
    <mergeCell ref="A12:A13"/>
    <mergeCell ref="B12:B13"/>
    <mergeCell ref="K3:L3"/>
    <mergeCell ref="A14:A15"/>
    <mergeCell ref="A6:L6"/>
    <mergeCell ref="A8:A9"/>
    <mergeCell ref="B8:B9"/>
    <mergeCell ref="L8:L9"/>
    <mergeCell ref="B14:B15"/>
  </mergeCells>
  <phoneticPr fontId="65" type="noConversion"/>
  <conditionalFormatting sqref="D10:K10">
    <cfRule type="cellIs" dxfId="5" priority="140" operator="greaterThan">
      <formula>0</formula>
    </cfRule>
  </conditionalFormatting>
  <conditionalFormatting sqref="D12:K12">
    <cfRule type="cellIs" dxfId="4" priority="39" operator="greaterThan">
      <formula>0</formula>
    </cfRule>
  </conditionalFormatting>
  <conditionalFormatting sqref="D14:K14">
    <cfRule type="cellIs" dxfId="3" priority="67" operator="greaterThan">
      <formula>0</formula>
    </cfRule>
  </conditionalFormatting>
  <conditionalFormatting sqref="D16:K16">
    <cfRule type="cellIs" dxfId="2" priority="41" operator="greaterThan">
      <formula>0</formula>
    </cfRule>
  </conditionalFormatting>
  <conditionalFormatting sqref="D18:K18">
    <cfRule type="cellIs" dxfId="1" priority="1" operator="greaterThan">
      <formula>0</formula>
    </cfRule>
  </conditionalFormatting>
  <conditionalFormatting sqref="D20:K20">
    <cfRule type="cellIs" dxfId="0" priority="36" operator="greaterThan">
      <formula>0</formula>
    </cfRule>
  </conditionalFormatting>
  <printOptions horizontalCentered="1"/>
  <pageMargins left="0.47244094488188981" right="0.39370078740157483" top="0.31496062992125984" bottom="0.15748031496062992" header="0.23622047244094491" footer="0.35433070866141736"/>
  <pageSetup paperSize="9" scale="80" firstPageNumber="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56788-E006-4084-8E36-6878CA0CDD9B}">
  <sheetPr>
    <tabColor rgb="FFFF0000"/>
  </sheetPr>
  <dimension ref="A1:M7515"/>
  <sheetViews>
    <sheetView topLeftCell="D6852" workbookViewId="0">
      <selection activeCell="G6870" sqref="G1:G1048576"/>
    </sheetView>
  </sheetViews>
  <sheetFormatPr defaultRowHeight="15" x14ac:dyDescent="0.25"/>
  <cols>
    <col min="1" max="1" width="70.28515625" customWidth="1"/>
    <col min="2" max="2" width="17.5703125" customWidth="1"/>
    <col min="3" max="3" width="70.28515625" customWidth="1"/>
    <col min="4" max="4" width="17.5703125" customWidth="1"/>
    <col min="5" max="5" width="15.28515625" customWidth="1"/>
    <col min="6" max="6" width="48.7109375" customWidth="1"/>
    <col min="7" max="7" width="24.5703125" customWidth="1"/>
    <col min="8" max="8" width="48.7109375" customWidth="1"/>
    <col min="9" max="9" width="8.140625" customWidth="1"/>
    <col min="10" max="10" width="38.7109375" customWidth="1"/>
    <col min="11" max="11" width="21.140625" customWidth="1"/>
    <col min="12" max="12" width="82" customWidth="1"/>
    <col min="257" max="257" width="70.28515625" customWidth="1"/>
    <col min="258" max="258" width="17.5703125" customWidth="1"/>
    <col min="259" max="259" width="70.28515625" customWidth="1"/>
    <col min="260" max="260" width="17.5703125" customWidth="1"/>
    <col min="261" max="261" width="15.28515625" customWidth="1"/>
    <col min="262" max="262" width="48.7109375" customWidth="1"/>
    <col min="263" max="263" width="24.5703125" customWidth="1"/>
    <col min="264" max="264" width="48.7109375" customWidth="1"/>
    <col min="265" max="265" width="8.140625" customWidth="1"/>
    <col min="266" max="266" width="38.7109375" customWidth="1"/>
    <col min="267" max="267" width="21.140625" customWidth="1"/>
    <col min="268" max="268" width="82" customWidth="1"/>
    <col min="513" max="513" width="70.28515625" customWidth="1"/>
    <col min="514" max="514" width="17.5703125" customWidth="1"/>
    <col min="515" max="515" width="70.28515625" customWidth="1"/>
    <col min="516" max="516" width="17.5703125" customWidth="1"/>
    <col min="517" max="517" width="15.28515625" customWidth="1"/>
    <col min="518" max="518" width="48.7109375" customWidth="1"/>
    <col min="519" max="519" width="24.5703125" customWidth="1"/>
    <col min="520" max="520" width="48.7109375" customWidth="1"/>
    <col min="521" max="521" width="8.140625" customWidth="1"/>
    <col min="522" max="522" width="38.7109375" customWidth="1"/>
    <col min="523" max="523" width="21.140625" customWidth="1"/>
    <col min="524" max="524" width="82" customWidth="1"/>
    <col min="769" max="769" width="70.28515625" customWidth="1"/>
    <col min="770" max="770" width="17.5703125" customWidth="1"/>
    <col min="771" max="771" width="70.28515625" customWidth="1"/>
    <col min="772" max="772" width="17.5703125" customWidth="1"/>
    <col min="773" max="773" width="15.28515625" customWidth="1"/>
    <col min="774" max="774" width="48.7109375" customWidth="1"/>
    <col min="775" max="775" width="24.5703125" customWidth="1"/>
    <col min="776" max="776" width="48.7109375" customWidth="1"/>
    <col min="777" max="777" width="8.140625" customWidth="1"/>
    <col min="778" max="778" width="38.7109375" customWidth="1"/>
    <col min="779" max="779" width="21.140625" customWidth="1"/>
    <col min="780" max="780" width="82" customWidth="1"/>
    <col min="1025" max="1025" width="70.28515625" customWidth="1"/>
    <col min="1026" max="1026" width="17.5703125" customWidth="1"/>
    <col min="1027" max="1027" width="70.28515625" customWidth="1"/>
    <col min="1028" max="1028" width="17.5703125" customWidth="1"/>
    <col min="1029" max="1029" width="15.28515625" customWidth="1"/>
    <col min="1030" max="1030" width="48.7109375" customWidth="1"/>
    <col min="1031" max="1031" width="24.5703125" customWidth="1"/>
    <col min="1032" max="1032" width="48.7109375" customWidth="1"/>
    <col min="1033" max="1033" width="8.140625" customWidth="1"/>
    <col min="1034" max="1034" width="38.7109375" customWidth="1"/>
    <col min="1035" max="1035" width="21.140625" customWidth="1"/>
    <col min="1036" max="1036" width="82" customWidth="1"/>
    <col min="1281" max="1281" width="70.28515625" customWidth="1"/>
    <col min="1282" max="1282" width="17.5703125" customWidth="1"/>
    <col min="1283" max="1283" width="70.28515625" customWidth="1"/>
    <col min="1284" max="1284" width="17.5703125" customWidth="1"/>
    <col min="1285" max="1285" width="15.28515625" customWidth="1"/>
    <col min="1286" max="1286" width="48.7109375" customWidth="1"/>
    <col min="1287" max="1287" width="24.5703125" customWidth="1"/>
    <col min="1288" max="1288" width="48.7109375" customWidth="1"/>
    <col min="1289" max="1289" width="8.140625" customWidth="1"/>
    <col min="1290" max="1290" width="38.7109375" customWidth="1"/>
    <col min="1291" max="1291" width="21.140625" customWidth="1"/>
    <col min="1292" max="1292" width="82" customWidth="1"/>
    <col min="1537" max="1537" width="70.28515625" customWidth="1"/>
    <col min="1538" max="1538" width="17.5703125" customWidth="1"/>
    <col min="1539" max="1539" width="70.28515625" customWidth="1"/>
    <col min="1540" max="1540" width="17.5703125" customWidth="1"/>
    <col min="1541" max="1541" width="15.28515625" customWidth="1"/>
    <col min="1542" max="1542" width="48.7109375" customWidth="1"/>
    <col min="1543" max="1543" width="24.5703125" customWidth="1"/>
    <col min="1544" max="1544" width="48.7109375" customWidth="1"/>
    <col min="1545" max="1545" width="8.140625" customWidth="1"/>
    <col min="1546" max="1546" width="38.7109375" customWidth="1"/>
    <col min="1547" max="1547" width="21.140625" customWidth="1"/>
    <col min="1548" max="1548" width="82" customWidth="1"/>
    <col min="1793" max="1793" width="70.28515625" customWidth="1"/>
    <col min="1794" max="1794" width="17.5703125" customWidth="1"/>
    <col min="1795" max="1795" width="70.28515625" customWidth="1"/>
    <col min="1796" max="1796" width="17.5703125" customWidth="1"/>
    <col min="1797" max="1797" width="15.28515625" customWidth="1"/>
    <col min="1798" max="1798" width="48.7109375" customWidth="1"/>
    <col min="1799" max="1799" width="24.5703125" customWidth="1"/>
    <col min="1800" max="1800" width="48.7109375" customWidth="1"/>
    <col min="1801" max="1801" width="8.140625" customWidth="1"/>
    <col min="1802" max="1802" width="38.7109375" customWidth="1"/>
    <col min="1803" max="1803" width="21.140625" customWidth="1"/>
    <col min="1804" max="1804" width="82" customWidth="1"/>
    <col min="2049" max="2049" width="70.28515625" customWidth="1"/>
    <col min="2050" max="2050" width="17.5703125" customWidth="1"/>
    <col min="2051" max="2051" width="70.28515625" customWidth="1"/>
    <col min="2052" max="2052" width="17.5703125" customWidth="1"/>
    <col min="2053" max="2053" width="15.28515625" customWidth="1"/>
    <col min="2054" max="2054" width="48.7109375" customWidth="1"/>
    <col min="2055" max="2055" width="24.5703125" customWidth="1"/>
    <col min="2056" max="2056" width="48.7109375" customWidth="1"/>
    <col min="2057" max="2057" width="8.140625" customWidth="1"/>
    <col min="2058" max="2058" width="38.7109375" customWidth="1"/>
    <col min="2059" max="2059" width="21.140625" customWidth="1"/>
    <col min="2060" max="2060" width="82" customWidth="1"/>
    <col min="2305" max="2305" width="70.28515625" customWidth="1"/>
    <col min="2306" max="2306" width="17.5703125" customWidth="1"/>
    <col min="2307" max="2307" width="70.28515625" customWidth="1"/>
    <col min="2308" max="2308" width="17.5703125" customWidth="1"/>
    <col min="2309" max="2309" width="15.28515625" customWidth="1"/>
    <col min="2310" max="2310" width="48.7109375" customWidth="1"/>
    <col min="2311" max="2311" width="24.5703125" customWidth="1"/>
    <col min="2312" max="2312" width="48.7109375" customWidth="1"/>
    <col min="2313" max="2313" width="8.140625" customWidth="1"/>
    <col min="2314" max="2314" width="38.7109375" customWidth="1"/>
    <col min="2315" max="2315" width="21.140625" customWidth="1"/>
    <col min="2316" max="2316" width="82" customWidth="1"/>
    <col min="2561" max="2561" width="70.28515625" customWidth="1"/>
    <col min="2562" max="2562" width="17.5703125" customWidth="1"/>
    <col min="2563" max="2563" width="70.28515625" customWidth="1"/>
    <col min="2564" max="2564" width="17.5703125" customWidth="1"/>
    <col min="2565" max="2565" width="15.28515625" customWidth="1"/>
    <col min="2566" max="2566" width="48.7109375" customWidth="1"/>
    <col min="2567" max="2567" width="24.5703125" customWidth="1"/>
    <col min="2568" max="2568" width="48.7109375" customWidth="1"/>
    <col min="2569" max="2569" width="8.140625" customWidth="1"/>
    <col min="2570" max="2570" width="38.7109375" customWidth="1"/>
    <col min="2571" max="2571" width="21.140625" customWidth="1"/>
    <col min="2572" max="2572" width="82" customWidth="1"/>
    <col min="2817" max="2817" width="70.28515625" customWidth="1"/>
    <col min="2818" max="2818" width="17.5703125" customWidth="1"/>
    <col min="2819" max="2819" width="70.28515625" customWidth="1"/>
    <col min="2820" max="2820" width="17.5703125" customWidth="1"/>
    <col min="2821" max="2821" width="15.28515625" customWidth="1"/>
    <col min="2822" max="2822" width="48.7109375" customWidth="1"/>
    <col min="2823" max="2823" width="24.5703125" customWidth="1"/>
    <col min="2824" max="2824" width="48.7109375" customWidth="1"/>
    <col min="2825" max="2825" width="8.140625" customWidth="1"/>
    <col min="2826" max="2826" width="38.7109375" customWidth="1"/>
    <col min="2827" max="2827" width="21.140625" customWidth="1"/>
    <col min="2828" max="2828" width="82" customWidth="1"/>
    <col min="3073" max="3073" width="70.28515625" customWidth="1"/>
    <col min="3074" max="3074" width="17.5703125" customWidth="1"/>
    <col min="3075" max="3075" width="70.28515625" customWidth="1"/>
    <col min="3076" max="3076" width="17.5703125" customWidth="1"/>
    <col min="3077" max="3077" width="15.28515625" customWidth="1"/>
    <col min="3078" max="3078" width="48.7109375" customWidth="1"/>
    <col min="3079" max="3079" width="24.5703125" customWidth="1"/>
    <col min="3080" max="3080" width="48.7109375" customWidth="1"/>
    <col min="3081" max="3081" width="8.140625" customWidth="1"/>
    <col min="3082" max="3082" width="38.7109375" customWidth="1"/>
    <col min="3083" max="3083" width="21.140625" customWidth="1"/>
    <col min="3084" max="3084" width="82" customWidth="1"/>
    <col min="3329" max="3329" width="70.28515625" customWidth="1"/>
    <col min="3330" max="3330" width="17.5703125" customWidth="1"/>
    <col min="3331" max="3331" width="70.28515625" customWidth="1"/>
    <col min="3332" max="3332" width="17.5703125" customWidth="1"/>
    <col min="3333" max="3333" width="15.28515625" customWidth="1"/>
    <col min="3334" max="3334" width="48.7109375" customWidth="1"/>
    <col min="3335" max="3335" width="24.5703125" customWidth="1"/>
    <col min="3336" max="3336" width="48.7109375" customWidth="1"/>
    <col min="3337" max="3337" width="8.140625" customWidth="1"/>
    <col min="3338" max="3338" width="38.7109375" customWidth="1"/>
    <col min="3339" max="3339" width="21.140625" customWidth="1"/>
    <col min="3340" max="3340" width="82" customWidth="1"/>
    <col min="3585" max="3585" width="70.28515625" customWidth="1"/>
    <col min="3586" max="3586" width="17.5703125" customWidth="1"/>
    <col min="3587" max="3587" width="70.28515625" customWidth="1"/>
    <col min="3588" max="3588" width="17.5703125" customWidth="1"/>
    <col min="3589" max="3589" width="15.28515625" customWidth="1"/>
    <col min="3590" max="3590" width="48.7109375" customWidth="1"/>
    <col min="3591" max="3591" width="24.5703125" customWidth="1"/>
    <col min="3592" max="3592" width="48.7109375" customWidth="1"/>
    <col min="3593" max="3593" width="8.140625" customWidth="1"/>
    <col min="3594" max="3594" width="38.7109375" customWidth="1"/>
    <col min="3595" max="3595" width="21.140625" customWidth="1"/>
    <col min="3596" max="3596" width="82" customWidth="1"/>
    <col min="3841" max="3841" width="70.28515625" customWidth="1"/>
    <col min="3842" max="3842" width="17.5703125" customWidth="1"/>
    <col min="3843" max="3843" width="70.28515625" customWidth="1"/>
    <col min="3844" max="3844" width="17.5703125" customWidth="1"/>
    <col min="3845" max="3845" width="15.28515625" customWidth="1"/>
    <col min="3846" max="3846" width="48.7109375" customWidth="1"/>
    <col min="3847" max="3847" width="24.5703125" customWidth="1"/>
    <col min="3848" max="3848" width="48.7109375" customWidth="1"/>
    <col min="3849" max="3849" width="8.140625" customWidth="1"/>
    <col min="3850" max="3850" width="38.7109375" customWidth="1"/>
    <col min="3851" max="3851" width="21.140625" customWidth="1"/>
    <col min="3852" max="3852" width="82" customWidth="1"/>
    <col min="4097" max="4097" width="70.28515625" customWidth="1"/>
    <col min="4098" max="4098" width="17.5703125" customWidth="1"/>
    <col min="4099" max="4099" width="70.28515625" customWidth="1"/>
    <col min="4100" max="4100" width="17.5703125" customWidth="1"/>
    <col min="4101" max="4101" width="15.28515625" customWidth="1"/>
    <col min="4102" max="4102" width="48.7109375" customWidth="1"/>
    <col min="4103" max="4103" width="24.5703125" customWidth="1"/>
    <col min="4104" max="4104" width="48.7109375" customWidth="1"/>
    <col min="4105" max="4105" width="8.140625" customWidth="1"/>
    <col min="4106" max="4106" width="38.7109375" customWidth="1"/>
    <col min="4107" max="4107" width="21.140625" customWidth="1"/>
    <col min="4108" max="4108" width="82" customWidth="1"/>
    <col min="4353" max="4353" width="70.28515625" customWidth="1"/>
    <col min="4354" max="4354" width="17.5703125" customWidth="1"/>
    <col min="4355" max="4355" width="70.28515625" customWidth="1"/>
    <col min="4356" max="4356" width="17.5703125" customWidth="1"/>
    <col min="4357" max="4357" width="15.28515625" customWidth="1"/>
    <col min="4358" max="4358" width="48.7109375" customWidth="1"/>
    <col min="4359" max="4359" width="24.5703125" customWidth="1"/>
    <col min="4360" max="4360" width="48.7109375" customWidth="1"/>
    <col min="4361" max="4361" width="8.140625" customWidth="1"/>
    <col min="4362" max="4362" width="38.7109375" customWidth="1"/>
    <col min="4363" max="4363" width="21.140625" customWidth="1"/>
    <col min="4364" max="4364" width="82" customWidth="1"/>
    <col min="4609" max="4609" width="70.28515625" customWidth="1"/>
    <col min="4610" max="4610" width="17.5703125" customWidth="1"/>
    <col min="4611" max="4611" width="70.28515625" customWidth="1"/>
    <col min="4612" max="4612" width="17.5703125" customWidth="1"/>
    <col min="4613" max="4613" width="15.28515625" customWidth="1"/>
    <col min="4614" max="4614" width="48.7109375" customWidth="1"/>
    <col min="4615" max="4615" width="24.5703125" customWidth="1"/>
    <col min="4616" max="4616" width="48.7109375" customWidth="1"/>
    <col min="4617" max="4617" width="8.140625" customWidth="1"/>
    <col min="4618" max="4618" width="38.7109375" customWidth="1"/>
    <col min="4619" max="4619" width="21.140625" customWidth="1"/>
    <col min="4620" max="4620" width="82" customWidth="1"/>
    <col min="4865" max="4865" width="70.28515625" customWidth="1"/>
    <col min="4866" max="4866" width="17.5703125" customWidth="1"/>
    <col min="4867" max="4867" width="70.28515625" customWidth="1"/>
    <col min="4868" max="4868" width="17.5703125" customWidth="1"/>
    <col min="4869" max="4869" width="15.28515625" customWidth="1"/>
    <col min="4870" max="4870" width="48.7109375" customWidth="1"/>
    <col min="4871" max="4871" width="24.5703125" customWidth="1"/>
    <col min="4872" max="4872" width="48.7109375" customWidth="1"/>
    <col min="4873" max="4873" width="8.140625" customWidth="1"/>
    <col min="4874" max="4874" width="38.7109375" customWidth="1"/>
    <col min="4875" max="4875" width="21.140625" customWidth="1"/>
    <col min="4876" max="4876" width="82" customWidth="1"/>
    <col min="5121" max="5121" width="70.28515625" customWidth="1"/>
    <col min="5122" max="5122" width="17.5703125" customWidth="1"/>
    <col min="5123" max="5123" width="70.28515625" customWidth="1"/>
    <col min="5124" max="5124" width="17.5703125" customWidth="1"/>
    <col min="5125" max="5125" width="15.28515625" customWidth="1"/>
    <col min="5126" max="5126" width="48.7109375" customWidth="1"/>
    <col min="5127" max="5127" width="24.5703125" customWidth="1"/>
    <col min="5128" max="5128" width="48.7109375" customWidth="1"/>
    <col min="5129" max="5129" width="8.140625" customWidth="1"/>
    <col min="5130" max="5130" width="38.7109375" customWidth="1"/>
    <col min="5131" max="5131" width="21.140625" customWidth="1"/>
    <col min="5132" max="5132" width="82" customWidth="1"/>
    <col min="5377" max="5377" width="70.28515625" customWidth="1"/>
    <col min="5378" max="5378" width="17.5703125" customWidth="1"/>
    <col min="5379" max="5379" width="70.28515625" customWidth="1"/>
    <col min="5380" max="5380" width="17.5703125" customWidth="1"/>
    <col min="5381" max="5381" width="15.28515625" customWidth="1"/>
    <col min="5382" max="5382" width="48.7109375" customWidth="1"/>
    <col min="5383" max="5383" width="24.5703125" customWidth="1"/>
    <col min="5384" max="5384" width="48.7109375" customWidth="1"/>
    <col min="5385" max="5385" width="8.140625" customWidth="1"/>
    <col min="5386" max="5386" width="38.7109375" customWidth="1"/>
    <col min="5387" max="5387" width="21.140625" customWidth="1"/>
    <col min="5388" max="5388" width="82" customWidth="1"/>
    <col min="5633" max="5633" width="70.28515625" customWidth="1"/>
    <col min="5634" max="5634" width="17.5703125" customWidth="1"/>
    <col min="5635" max="5635" width="70.28515625" customWidth="1"/>
    <col min="5636" max="5636" width="17.5703125" customWidth="1"/>
    <col min="5637" max="5637" width="15.28515625" customWidth="1"/>
    <col min="5638" max="5638" width="48.7109375" customWidth="1"/>
    <col min="5639" max="5639" width="24.5703125" customWidth="1"/>
    <col min="5640" max="5640" width="48.7109375" customWidth="1"/>
    <col min="5641" max="5641" width="8.140625" customWidth="1"/>
    <col min="5642" max="5642" width="38.7109375" customWidth="1"/>
    <col min="5643" max="5643" width="21.140625" customWidth="1"/>
    <col min="5644" max="5644" width="82" customWidth="1"/>
    <col min="5889" max="5889" width="70.28515625" customWidth="1"/>
    <col min="5890" max="5890" width="17.5703125" customWidth="1"/>
    <col min="5891" max="5891" width="70.28515625" customWidth="1"/>
    <col min="5892" max="5892" width="17.5703125" customWidth="1"/>
    <col min="5893" max="5893" width="15.28515625" customWidth="1"/>
    <col min="5894" max="5894" width="48.7109375" customWidth="1"/>
    <col min="5895" max="5895" width="24.5703125" customWidth="1"/>
    <col min="5896" max="5896" width="48.7109375" customWidth="1"/>
    <col min="5897" max="5897" width="8.140625" customWidth="1"/>
    <col min="5898" max="5898" width="38.7109375" customWidth="1"/>
    <col min="5899" max="5899" width="21.140625" customWidth="1"/>
    <col min="5900" max="5900" width="82" customWidth="1"/>
    <col min="6145" max="6145" width="70.28515625" customWidth="1"/>
    <col min="6146" max="6146" width="17.5703125" customWidth="1"/>
    <col min="6147" max="6147" width="70.28515625" customWidth="1"/>
    <col min="6148" max="6148" width="17.5703125" customWidth="1"/>
    <col min="6149" max="6149" width="15.28515625" customWidth="1"/>
    <col min="6150" max="6150" width="48.7109375" customWidth="1"/>
    <col min="6151" max="6151" width="24.5703125" customWidth="1"/>
    <col min="6152" max="6152" width="48.7109375" customWidth="1"/>
    <col min="6153" max="6153" width="8.140625" customWidth="1"/>
    <col min="6154" max="6154" width="38.7109375" customWidth="1"/>
    <col min="6155" max="6155" width="21.140625" customWidth="1"/>
    <col min="6156" max="6156" width="82" customWidth="1"/>
    <col min="6401" max="6401" width="70.28515625" customWidth="1"/>
    <col min="6402" max="6402" width="17.5703125" customWidth="1"/>
    <col min="6403" max="6403" width="70.28515625" customWidth="1"/>
    <col min="6404" max="6404" width="17.5703125" customWidth="1"/>
    <col min="6405" max="6405" width="15.28515625" customWidth="1"/>
    <col min="6406" max="6406" width="48.7109375" customWidth="1"/>
    <col min="6407" max="6407" width="24.5703125" customWidth="1"/>
    <col min="6408" max="6408" width="48.7109375" customWidth="1"/>
    <col min="6409" max="6409" width="8.140625" customWidth="1"/>
    <col min="6410" max="6410" width="38.7109375" customWidth="1"/>
    <col min="6411" max="6411" width="21.140625" customWidth="1"/>
    <col min="6412" max="6412" width="82" customWidth="1"/>
    <col min="6657" max="6657" width="70.28515625" customWidth="1"/>
    <col min="6658" max="6658" width="17.5703125" customWidth="1"/>
    <col min="6659" max="6659" width="70.28515625" customWidth="1"/>
    <col min="6660" max="6660" width="17.5703125" customWidth="1"/>
    <col min="6661" max="6661" width="15.28515625" customWidth="1"/>
    <col min="6662" max="6662" width="48.7109375" customWidth="1"/>
    <col min="6663" max="6663" width="24.5703125" customWidth="1"/>
    <col min="6664" max="6664" width="48.7109375" customWidth="1"/>
    <col min="6665" max="6665" width="8.140625" customWidth="1"/>
    <col min="6666" max="6666" width="38.7109375" customWidth="1"/>
    <col min="6667" max="6667" width="21.140625" customWidth="1"/>
    <col min="6668" max="6668" width="82" customWidth="1"/>
    <col min="6913" max="6913" width="70.28515625" customWidth="1"/>
    <col min="6914" max="6914" width="17.5703125" customWidth="1"/>
    <col min="6915" max="6915" width="70.28515625" customWidth="1"/>
    <col min="6916" max="6916" width="17.5703125" customWidth="1"/>
    <col min="6917" max="6917" width="15.28515625" customWidth="1"/>
    <col min="6918" max="6918" width="48.7109375" customWidth="1"/>
    <col min="6919" max="6919" width="24.5703125" customWidth="1"/>
    <col min="6920" max="6920" width="48.7109375" customWidth="1"/>
    <col min="6921" max="6921" width="8.140625" customWidth="1"/>
    <col min="6922" max="6922" width="38.7109375" customWidth="1"/>
    <col min="6923" max="6923" width="21.140625" customWidth="1"/>
    <col min="6924" max="6924" width="82" customWidth="1"/>
    <col min="7169" max="7169" width="70.28515625" customWidth="1"/>
    <col min="7170" max="7170" width="17.5703125" customWidth="1"/>
    <col min="7171" max="7171" width="70.28515625" customWidth="1"/>
    <col min="7172" max="7172" width="17.5703125" customWidth="1"/>
    <col min="7173" max="7173" width="15.28515625" customWidth="1"/>
    <col min="7174" max="7174" width="48.7109375" customWidth="1"/>
    <col min="7175" max="7175" width="24.5703125" customWidth="1"/>
    <col min="7176" max="7176" width="48.7109375" customWidth="1"/>
    <col min="7177" max="7177" width="8.140625" customWidth="1"/>
    <col min="7178" max="7178" width="38.7109375" customWidth="1"/>
    <col min="7179" max="7179" width="21.140625" customWidth="1"/>
    <col min="7180" max="7180" width="82" customWidth="1"/>
    <col min="7425" max="7425" width="70.28515625" customWidth="1"/>
    <col min="7426" max="7426" width="17.5703125" customWidth="1"/>
    <col min="7427" max="7427" width="70.28515625" customWidth="1"/>
    <col min="7428" max="7428" width="17.5703125" customWidth="1"/>
    <col min="7429" max="7429" width="15.28515625" customWidth="1"/>
    <col min="7430" max="7430" width="48.7109375" customWidth="1"/>
    <col min="7431" max="7431" width="24.5703125" customWidth="1"/>
    <col min="7432" max="7432" width="48.7109375" customWidth="1"/>
    <col min="7433" max="7433" width="8.140625" customWidth="1"/>
    <col min="7434" max="7434" width="38.7109375" customWidth="1"/>
    <col min="7435" max="7435" width="21.140625" customWidth="1"/>
    <col min="7436" max="7436" width="82" customWidth="1"/>
    <col min="7681" max="7681" width="70.28515625" customWidth="1"/>
    <col min="7682" max="7682" width="17.5703125" customWidth="1"/>
    <col min="7683" max="7683" width="70.28515625" customWidth="1"/>
    <col min="7684" max="7684" width="17.5703125" customWidth="1"/>
    <col min="7685" max="7685" width="15.28515625" customWidth="1"/>
    <col min="7686" max="7686" width="48.7109375" customWidth="1"/>
    <col min="7687" max="7687" width="24.5703125" customWidth="1"/>
    <col min="7688" max="7688" width="48.7109375" customWidth="1"/>
    <col min="7689" max="7689" width="8.140625" customWidth="1"/>
    <col min="7690" max="7690" width="38.7109375" customWidth="1"/>
    <col min="7691" max="7691" width="21.140625" customWidth="1"/>
    <col min="7692" max="7692" width="82" customWidth="1"/>
    <col min="7937" max="7937" width="70.28515625" customWidth="1"/>
    <col min="7938" max="7938" width="17.5703125" customWidth="1"/>
    <col min="7939" max="7939" width="70.28515625" customWidth="1"/>
    <col min="7940" max="7940" width="17.5703125" customWidth="1"/>
    <col min="7941" max="7941" width="15.28515625" customWidth="1"/>
    <col min="7942" max="7942" width="48.7109375" customWidth="1"/>
    <col min="7943" max="7943" width="24.5703125" customWidth="1"/>
    <col min="7944" max="7944" width="48.7109375" customWidth="1"/>
    <col min="7945" max="7945" width="8.140625" customWidth="1"/>
    <col min="7946" max="7946" width="38.7109375" customWidth="1"/>
    <col min="7947" max="7947" width="21.140625" customWidth="1"/>
    <col min="7948" max="7948" width="82" customWidth="1"/>
    <col min="8193" max="8193" width="70.28515625" customWidth="1"/>
    <col min="8194" max="8194" width="17.5703125" customWidth="1"/>
    <col min="8195" max="8195" width="70.28515625" customWidth="1"/>
    <col min="8196" max="8196" width="17.5703125" customWidth="1"/>
    <col min="8197" max="8197" width="15.28515625" customWidth="1"/>
    <col min="8198" max="8198" width="48.7109375" customWidth="1"/>
    <col min="8199" max="8199" width="24.5703125" customWidth="1"/>
    <col min="8200" max="8200" width="48.7109375" customWidth="1"/>
    <col min="8201" max="8201" width="8.140625" customWidth="1"/>
    <col min="8202" max="8202" width="38.7109375" customWidth="1"/>
    <col min="8203" max="8203" width="21.140625" customWidth="1"/>
    <col min="8204" max="8204" width="82" customWidth="1"/>
    <col min="8449" max="8449" width="70.28515625" customWidth="1"/>
    <col min="8450" max="8450" width="17.5703125" customWidth="1"/>
    <col min="8451" max="8451" width="70.28515625" customWidth="1"/>
    <col min="8452" max="8452" width="17.5703125" customWidth="1"/>
    <col min="8453" max="8453" width="15.28515625" customWidth="1"/>
    <col min="8454" max="8454" width="48.7109375" customWidth="1"/>
    <col min="8455" max="8455" width="24.5703125" customWidth="1"/>
    <col min="8456" max="8456" width="48.7109375" customWidth="1"/>
    <col min="8457" max="8457" width="8.140625" customWidth="1"/>
    <col min="8458" max="8458" width="38.7109375" customWidth="1"/>
    <col min="8459" max="8459" width="21.140625" customWidth="1"/>
    <col min="8460" max="8460" width="82" customWidth="1"/>
    <col min="8705" max="8705" width="70.28515625" customWidth="1"/>
    <col min="8706" max="8706" width="17.5703125" customWidth="1"/>
    <col min="8707" max="8707" width="70.28515625" customWidth="1"/>
    <col min="8708" max="8708" width="17.5703125" customWidth="1"/>
    <col min="8709" max="8709" width="15.28515625" customWidth="1"/>
    <col min="8710" max="8710" width="48.7109375" customWidth="1"/>
    <col min="8711" max="8711" width="24.5703125" customWidth="1"/>
    <col min="8712" max="8712" width="48.7109375" customWidth="1"/>
    <col min="8713" max="8713" width="8.140625" customWidth="1"/>
    <col min="8714" max="8714" width="38.7109375" customWidth="1"/>
    <col min="8715" max="8715" width="21.140625" customWidth="1"/>
    <col min="8716" max="8716" width="82" customWidth="1"/>
    <col min="8961" max="8961" width="70.28515625" customWidth="1"/>
    <col min="8962" max="8962" width="17.5703125" customWidth="1"/>
    <col min="8963" max="8963" width="70.28515625" customWidth="1"/>
    <col min="8964" max="8964" width="17.5703125" customWidth="1"/>
    <col min="8965" max="8965" width="15.28515625" customWidth="1"/>
    <col min="8966" max="8966" width="48.7109375" customWidth="1"/>
    <col min="8967" max="8967" width="24.5703125" customWidth="1"/>
    <col min="8968" max="8968" width="48.7109375" customWidth="1"/>
    <col min="8969" max="8969" width="8.140625" customWidth="1"/>
    <col min="8970" max="8970" width="38.7109375" customWidth="1"/>
    <col min="8971" max="8971" width="21.140625" customWidth="1"/>
    <col min="8972" max="8972" width="82" customWidth="1"/>
    <col min="9217" max="9217" width="70.28515625" customWidth="1"/>
    <col min="9218" max="9218" width="17.5703125" customWidth="1"/>
    <col min="9219" max="9219" width="70.28515625" customWidth="1"/>
    <col min="9220" max="9220" width="17.5703125" customWidth="1"/>
    <col min="9221" max="9221" width="15.28515625" customWidth="1"/>
    <col min="9222" max="9222" width="48.7109375" customWidth="1"/>
    <col min="9223" max="9223" width="24.5703125" customWidth="1"/>
    <col min="9224" max="9224" width="48.7109375" customWidth="1"/>
    <col min="9225" max="9225" width="8.140625" customWidth="1"/>
    <col min="9226" max="9226" width="38.7109375" customWidth="1"/>
    <col min="9227" max="9227" width="21.140625" customWidth="1"/>
    <col min="9228" max="9228" width="82" customWidth="1"/>
    <col min="9473" max="9473" width="70.28515625" customWidth="1"/>
    <col min="9474" max="9474" width="17.5703125" customWidth="1"/>
    <col min="9475" max="9475" width="70.28515625" customWidth="1"/>
    <col min="9476" max="9476" width="17.5703125" customWidth="1"/>
    <col min="9477" max="9477" width="15.28515625" customWidth="1"/>
    <col min="9478" max="9478" width="48.7109375" customWidth="1"/>
    <col min="9479" max="9479" width="24.5703125" customWidth="1"/>
    <col min="9480" max="9480" width="48.7109375" customWidth="1"/>
    <col min="9481" max="9481" width="8.140625" customWidth="1"/>
    <col min="9482" max="9482" width="38.7109375" customWidth="1"/>
    <col min="9483" max="9483" width="21.140625" customWidth="1"/>
    <col min="9484" max="9484" width="82" customWidth="1"/>
    <col min="9729" max="9729" width="70.28515625" customWidth="1"/>
    <col min="9730" max="9730" width="17.5703125" customWidth="1"/>
    <col min="9731" max="9731" width="70.28515625" customWidth="1"/>
    <col min="9732" max="9732" width="17.5703125" customWidth="1"/>
    <col min="9733" max="9733" width="15.28515625" customWidth="1"/>
    <col min="9734" max="9734" width="48.7109375" customWidth="1"/>
    <col min="9735" max="9735" width="24.5703125" customWidth="1"/>
    <col min="9736" max="9736" width="48.7109375" customWidth="1"/>
    <col min="9737" max="9737" width="8.140625" customWidth="1"/>
    <col min="9738" max="9738" width="38.7109375" customWidth="1"/>
    <col min="9739" max="9739" width="21.140625" customWidth="1"/>
    <col min="9740" max="9740" width="82" customWidth="1"/>
    <col min="9985" max="9985" width="70.28515625" customWidth="1"/>
    <col min="9986" max="9986" width="17.5703125" customWidth="1"/>
    <col min="9987" max="9987" width="70.28515625" customWidth="1"/>
    <col min="9988" max="9988" width="17.5703125" customWidth="1"/>
    <col min="9989" max="9989" width="15.28515625" customWidth="1"/>
    <col min="9990" max="9990" width="48.7109375" customWidth="1"/>
    <col min="9991" max="9991" width="24.5703125" customWidth="1"/>
    <col min="9992" max="9992" width="48.7109375" customWidth="1"/>
    <col min="9993" max="9993" width="8.140625" customWidth="1"/>
    <col min="9994" max="9994" width="38.7109375" customWidth="1"/>
    <col min="9995" max="9995" width="21.140625" customWidth="1"/>
    <col min="9996" max="9996" width="82" customWidth="1"/>
    <col min="10241" max="10241" width="70.28515625" customWidth="1"/>
    <col min="10242" max="10242" width="17.5703125" customWidth="1"/>
    <col min="10243" max="10243" width="70.28515625" customWidth="1"/>
    <col min="10244" max="10244" width="17.5703125" customWidth="1"/>
    <col min="10245" max="10245" width="15.28515625" customWidth="1"/>
    <col min="10246" max="10246" width="48.7109375" customWidth="1"/>
    <col min="10247" max="10247" width="24.5703125" customWidth="1"/>
    <col min="10248" max="10248" width="48.7109375" customWidth="1"/>
    <col min="10249" max="10249" width="8.140625" customWidth="1"/>
    <col min="10250" max="10250" width="38.7109375" customWidth="1"/>
    <col min="10251" max="10251" width="21.140625" customWidth="1"/>
    <col min="10252" max="10252" width="82" customWidth="1"/>
    <col min="10497" max="10497" width="70.28515625" customWidth="1"/>
    <col min="10498" max="10498" width="17.5703125" customWidth="1"/>
    <col min="10499" max="10499" width="70.28515625" customWidth="1"/>
    <col min="10500" max="10500" width="17.5703125" customWidth="1"/>
    <col min="10501" max="10501" width="15.28515625" customWidth="1"/>
    <col min="10502" max="10502" width="48.7109375" customWidth="1"/>
    <col min="10503" max="10503" width="24.5703125" customWidth="1"/>
    <col min="10504" max="10504" width="48.7109375" customWidth="1"/>
    <col min="10505" max="10505" width="8.140625" customWidth="1"/>
    <col min="10506" max="10506" width="38.7109375" customWidth="1"/>
    <col min="10507" max="10507" width="21.140625" customWidth="1"/>
    <col min="10508" max="10508" width="82" customWidth="1"/>
    <col min="10753" max="10753" width="70.28515625" customWidth="1"/>
    <col min="10754" max="10754" width="17.5703125" customWidth="1"/>
    <col min="10755" max="10755" width="70.28515625" customWidth="1"/>
    <col min="10756" max="10756" width="17.5703125" customWidth="1"/>
    <col min="10757" max="10757" width="15.28515625" customWidth="1"/>
    <col min="10758" max="10758" width="48.7109375" customWidth="1"/>
    <col min="10759" max="10759" width="24.5703125" customWidth="1"/>
    <col min="10760" max="10760" width="48.7109375" customWidth="1"/>
    <col min="10761" max="10761" width="8.140625" customWidth="1"/>
    <col min="10762" max="10762" width="38.7109375" customWidth="1"/>
    <col min="10763" max="10763" width="21.140625" customWidth="1"/>
    <col min="10764" max="10764" width="82" customWidth="1"/>
    <col min="11009" max="11009" width="70.28515625" customWidth="1"/>
    <col min="11010" max="11010" width="17.5703125" customWidth="1"/>
    <col min="11011" max="11011" width="70.28515625" customWidth="1"/>
    <col min="11012" max="11012" width="17.5703125" customWidth="1"/>
    <col min="11013" max="11013" width="15.28515625" customWidth="1"/>
    <col min="11014" max="11014" width="48.7109375" customWidth="1"/>
    <col min="11015" max="11015" width="24.5703125" customWidth="1"/>
    <col min="11016" max="11016" width="48.7109375" customWidth="1"/>
    <col min="11017" max="11017" width="8.140625" customWidth="1"/>
    <col min="11018" max="11018" width="38.7109375" customWidth="1"/>
    <col min="11019" max="11019" width="21.140625" customWidth="1"/>
    <col min="11020" max="11020" width="82" customWidth="1"/>
    <col min="11265" max="11265" width="70.28515625" customWidth="1"/>
    <col min="11266" max="11266" width="17.5703125" customWidth="1"/>
    <col min="11267" max="11267" width="70.28515625" customWidth="1"/>
    <col min="11268" max="11268" width="17.5703125" customWidth="1"/>
    <col min="11269" max="11269" width="15.28515625" customWidth="1"/>
    <col min="11270" max="11270" width="48.7109375" customWidth="1"/>
    <col min="11271" max="11271" width="24.5703125" customWidth="1"/>
    <col min="11272" max="11272" width="48.7109375" customWidth="1"/>
    <col min="11273" max="11273" width="8.140625" customWidth="1"/>
    <col min="11274" max="11274" width="38.7109375" customWidth="1"/>
    <col min="11275" max="11275" width="21.140625" customWidth="1"/>
    <col min="11276" max="11276" width="82" customWidth="1"/>
    <col min="11521" max="11521" width="70.28515625" customWidth="1"/>
    <col min="11522" max="11522" width="17.5703125" customWidth="1"/>
    <col min="11523" max="11523" width="70.28515625" customWidth="1"/>
    <col min="11524" max="11524" width="17.5703125" customWidth="1"/>
    <col min="11525" max="11525" width="15.28515625" customWidth="1"/>
    <col min="11526" max="11526" width="48.7109375" customWidth="1"/>
    <col min="11527" max="11527" width="24.5703125" customWidth="1"/>
    <col min="11528" max="11528" width="48.7109375" customWidth="1"/>
    <col min="11529" max="11529" width="8.140625" customWidth="1"/>
    <col min="11530" max="11530" width="38.7109375" customWidth="1"/>
    <col min="11531" max="11531" width="21.140625" customWidth="1"/>
    <col min="11532" max="11532" width="82" customWidth="1"/>
    <col min="11777" max="11777" width="70.28515625" customWidth="1"/>
    <col min="11778" max="11778" width="17.5703125" customWidth="1"/>
    <col min="11779" max="11779" width="70.28515625" customWidth="1"/>
    <col min="11780" max="11780" width="17.5703125" customWidth="1"/>
    <col min="11781" max="11781" width="15.28515625" customWidth="1"/>
    <col min="11782" max="11782" width="48.7109375" customWidth="1"/>
    <col min="11783" max="11783" width="24.5703125" customWidth="1"/>
    <col min="11784" max="11784" width="48.7109375" customWidth="1"/>
    <col min="11785" max="11785" width="8.140625" customWidth="1"/>
    <col min="11786" max="11786" width="38.7109375" customWidth="1"/>
    <col min="11787" max="11787" width="21.140625" customWidth="1"/>
    <col min="11788" max="11788" width="82" customWidth="1"/>
    <col min="12033" max="12033" width="70.28515625" customWidth="1"/>
    <col min="12034" max="12034" width="17.5703125" customWidth="1"/>
    <col min="12035" max="12035" width="70.28515625" customWidth="1"/>
    <col min="12036" max="12036" width="17.5703125" customWidth="1"/>
    <col min="12037" max="12037" width="15.28515625" customWidth="1"/>
    <col min="12038" max="12038" width="48.7109375" customWidth="1"/>
    <col min="12039" max="12039" width="24.5703125" customWidth="1"/>
    <col min="12040" max="12040" width="48.7109375" customWidth="1"/>
    <col min="12041" max="12041" width="8.140625" customWidth="1"/>
    <col min="12042" max="12042" width="38.7109375" customWidth="1"/>
    <col min="12043" max="12043" width="21.140625" customWidth="1"/>
    <col min="12044" max="12044" width="82" customWidth="1"/>
    <col min="12289" max="12289" width="70.28515625" customWidth="1"/>
    <col min="12290" max="12290" width="17.5703125" customWidth="1"/>
    <col min="12291" max="12291" width="70.28515625" customWidth="1"/>
    <col min="12292" max="12292" width="17.5703125" customWidth="1"/>
    <col min="12293" max="12293" width="15.28515625" customWidth="1"/>
    <col min="12294" max="12294" width="48.7109375" customWidth="1"/>
    <col min="12295" max="12295" width="24.5703125" customWidth="1"/>
    <col min="12296" max="12296" width="48.7109375" customWidth="1"/>
    <col min="12297" max="12297" width="8.140625" customWidth="1"/>
    <col min="12298" max="12298" width="38.7109375" customWidth="1"/>
    <col min="12299" max="12299" width="21.140625" customWidth="1"/>
    <col min="12300" max="12300" width="82" customWidth="1"/>
    <col min="12545" max="12545" width="70.28515625" customWidth="1"/>
    <col min="12546" max="12546" width="17.5703125" customWidth="1"/>
    <col min="12547" max="12547" width="70.28515625" customWidth="1"/>
    <col min="12548" max="12548" width="17.5703125" customWidth="1"/>
    <col min="12549" max="12549" width="15.28515625" customWidth="1"/>
    <col min="12550" max="12550" width="48.7109375" customWidth="1"/>
    <col min="12551" max="12551" width="24.5703125" customWidth="1"/>
    <col min="12552" max="12552" width="48.7109375" customWidth="1"/>
    <col min="12553" max="12553" width="8.140625" customWidth="1"/>
    <col min="12554" max="12554" width="38.7109375" customWidth="1"/>
    <col min="12555" max="12555" width="21.140625" customWidth="1"/>
    <col min="12556" max="12556" width="82" customWidth="1"/>
    <col min="12801" max="12801" width="70.28515625" customWidth="1"/>
    <col min="12802" max="12802" width="17.5703125" customWidth="1"/>
    <col min="12803" max="12803" width="70.28515625" customWidth="1"/>
    <col min="12804" max="12804" width="17.5703125" customWidth="1"/>
    <col min="12805" max="12805" width="15.28515625" customWidth="1"/>
    <col min="12806" max="12806" width="48.7109375" customWidth="1"/>
    <col min="12807" max="12807" width="24.5703125" customWidth="1"/>
    <col min="12808" max="12808" width="48.7109375" customWidth="1"/>
    <col min="12809" max="12809" width="8.140625" customWidth="1"/>
    <col min="12810" max="12810" width="38.7109375" customWidth="1"/>
    <col min="12811" max="12811" width="21.140625" customWidth="1"/>
    <col min="12812" max="12812" width="82" customWidth="1"/>
    <col min="13057" max="13057" width="70.28515625" customWidth="1"/>
    <col min="13058" max="13058" width="17.5703125" customWidth="1"/>
    <col min="13059" max="13059" width="70.28515625" customWidth="1"/>
    <col min="13060" max="13060" width="17.5703125" customWidth="1"/>
    <col min="13061" max="13061" width="15.28515625" customWidth="1"/>
    <col min="13062" max="13062" width="48.7109375" customWidth="1"/>
    <col min="13063" max="13063" width="24.5703125" customWidth="1"/>
    <col min="13064" max="13064" width="48.7109375" customWidth="1"/>
    <col min="13065" max="13065" width="8.140625" customWidth="1"/>
    <col min="13066" max="13066" width="38.7109375" customWidth="1"/>
    <col min="13067" max="13067" width="21.140625" customWidth="1"/>
    <col min="13068" max="13068" width="82" customWidth="1"/>
    <col min="13313" max="13313" width="70.28515625" customWidth="1"/>
    <col min="13314" max="13314" width="17.5703125" customWidth="1"/>
    <col min="13315" max="13315" width="70.28515625" customWidth="1"/>
    <col min="13316" max="13316" width="17.5703125" customWidth="1"/>
    <col min="13317" max="13317" width="15.28515625" customWidth="1"/>
    <col min="13318" max="13318" width="48.7109375" customWidth="1"/>
    <col min="13319" max="13319" width="24.5703125" customWidth="1"/>
    <col min="13320" max="13320" width="48.7109375" customWidth="1"/>
    <col min="13321" max="13321" width="8.140625" customWidth="1"/>
    <col min="13322" max="13322" width="38.7109375" customWidth="1"/>
    <col min="13323" max="13323" width="21.140625" customWidth="1"/>
    <col min="13324" max="13324" width="82" customWidth="1"/>
    <col min="13569" max="13569" width="70.28515625" customWidth="1"/>
    <col min="13570" max="13570" width="17.5703125" customWidth="1"/>
    <col min="13571" max="13571" width="70.28515625" customWidth="1"/>
    <col min="13572" max="13572" width="17.5703125" customWidth="1"/>
    <col min="13573" max="13573" width="15.28515625" customWidth="1"/>
    <col min="13574" max="13574" width="48.7109375" customWidth="1"/>
    <col min="13575" max="13575" width="24.5703125" customWidth="1"/>
    <col min="13576" max="13576" width="48.7109375" customWidth="1"/>
    <col min="13577" max="13577" width="8.140625" customWidth="1"/>
    <col min="13578" max="13578" width="38.7109375" customWidth="1"/>
    <col min="13579" max="13579" width="21.140625" customWidth="1"/>
    <col min="13580" max="13580" width="82" customWidth="1"/>
    <col min="13825" max="13825" width="70.28515625" customWidth="1"/>
    <col min="13826" max="13826" width="17.5703125" customWidth="1"/>
    <col min="13827" max="13827" width="70.28515625" customWidth="1"/>
    <col min="13828" max="13828" width="17.5703125" customWidth="1"/>
    <col min="13829" max="13829" width="15.28515625" customWidth="1"/>
    <col min="13830" max="13830" width="48.7109375" customWidth="1"/>
    <col min="13831" max="13831" width="24.5703125" customWidth="1"/>
    <col min="13832" max="13832" width="48.7109375" customWidth="1"/>
    <col min="13833" max="13833" width="8.140625" customWidth="1"/>
    <col min="13834" max="13834" width="38.7109375" customWidth="1"/>
    <col min="13835" max="13835" width="21.140625" customWidth="1"/>
    <col min="13836" max="13836" width="82" customWidth="1"/>
    <col min="14081" max="14081" width="70.28515625" customWidth="1"/>
    <col min="14082" max="14082" width="17.5703125" customWidth="1"/>
    <col min="14083" max="14083" width="70.28515625" customWidth="1"/>
    <col min="14084" max="14084" width="17.5703125" customWidth="1"/>
    <col min="14085" max="14085" width="15.28515625" customWidth="1"/>
    <col min="14086" max="14086" width="48.7109375" customWidth="1"/>
    <col min="14087" max="14087" width="24.5703125" customWidth="1"/>
    <col min="14088" max="14088" width="48.7109375" customWidth="1"/>
    <col min="14089" max="14089" width="8.140625" customWidth="1"/>
    <col min="14090" max="14090" width="38.7109375" customWidth="1"/>
    <col min="14091" max="14091" width="21.140625" customWidth="1"/>
    <col min="14092" max="14092" width="82" customWidth="1"/>
    <col min="14337" max="14337" width="70.28515625" customWidth="1"/>
    <col min="14338" max="14338" width="17.5703125" customWidth="1"/>
    <col min="14339" max="14339" width="70.28515625" customWidth="1"/>
    <col min="14340" max="14340" width="17.5703125" customWidth="1"/>
    <col min="14341" max="14341" width="15.28515625" customWidth="1"/>
    <col min="14342" max="14342" width="48.7109375" customWidth="1"/>
    <col min="14343" max="14343" width="24.5703125" customWidth="1"/>
    <col min="14344" max="14344" width="48.7109375" customWidth="1"/>
    <col min="14345" max="14345" width="8.140625" customWidth="1"/>
    <col min="14346" max="14346" width="38.7109375" customWidth="1"/>
    <col min="14347" max="14347" width="21.140625" customWidth="1"/>
    <col min="14348" max="14348" width="82" customWidth="1"/>
    <col min="14593" max="14593" width="70.28515625" customWidth="1"/>
    <col min="14594" max="14594" width="17.5703125" customWidth="1"/>
    <col min="14595" max="14595" width="70.28515625" customWidth="1"/>
    <col min="14596" max="14596" width="17.5703125" customWidth="1"/>
    <col min="14597" max="14597" width="15.28515625" customWidth="1"/>
    <col min="14598" max="14598" width="48.7109375" customWidth="1"/>
    <col min="14599" max="14599" width="24.5703125" customWidth="1"/>
    <col min="14600" max="14600" width="48.7109375" customWidth="1"/>
    <col min="14601" max="14601" width="8.140625" customWidth="1"/>
    <col min="14602" max="14602" width="38.7109375" customWidth="1"/>
    <col min="14603" max="14603" width="21.140625" customWidth="1"/>
    <col min="14604" max="14604" width="82" customWidth="1"/>
    <col min="14849" max="14849" width="70.28515625" customWidth="1"/>
    <col min="14850" max="14850" width="17.5703125" customWidth="1"/>
    <col min="14851" max="14851" width="70.28515625" customWidth="1"/>
    <col min="14852" max="14852" width="17.5703125" customWidth="1"/>
    <col min="14853" max="14853" width="15.28515625" customWidth="1"/>
    <col min="14854" max="14854" width="48.7109375" customWidth="1"/>
    <col min="14855" max="14855" width="24.5703125" customWidth="1"/>
    <col min="14856" max="14856" width="48.7109375" customWidth="1"/>
    <col min="14857" max="14857" width="8.140625" customWidth="1"/>
    <col min="14858" max="14858" width="38.7109375" customWidth="1"/>
    <col min="14859" max="14859" width="21.140625" customWidth="1"/>
    <col min="14860" max="14860" width="82" customWidth="1"/>
    <col min="15105" max="15105" width="70.28515625" customWidth="1"/>
    <col min="15106" max="15106" width="17.5703125" customWidth="1"/>
    <col min="15107" max="15107" width="70.28515625" customWidth="1"/>
    <col min="15108" max="15108" width="17.5703125" customWidth="1"/>
    <col min="15109" max="15109" width="15.28515625" customWidth="1"/>
    <col min="15110" max="15110" width="48.7109375" customWidth="1"/>
    <col min="15111" max="15111" width="24.5703125" customWidth="1"/>
    <col min="15112" max="15112" width="48.7109375" customWidth="1"/>
    <col min="15113" max="15113" width="8.140625" customWidth="1"/>
    <col min="15114" max="15114" width="38.7109375" customWidth="1"/>
    <col min="15115" max="15115" width="21.140625" customWidth="1"/>
    <col min="15116" max="15116" width="82" customWidth="1"/>
    <col min="15361" max="15361" width="70.28515625" customWidth="1"/>
    <col min="15362" max="15362" width="17.5703125" customWidth="1"/>
    <col min="15363" max="15363" width="70.28515625" customWidth="1"/>
    <col min="15364" max="15364" width="17.5703125" customWidth="1"/>
    <col min="15365" max="15365" width="15.28515625" customWidth="1"/>
    <col min="15366" max="15366" width="48.7109375" customWidth="1"/>
    <col min="15367" max="15367" width="24.5703125" customWidth="1"/>
    <col min="15368" max="15368" width="48.7109375" customWidth="1"/>
    <col min="15369" max="15369" width="8.140625" customWidth="1"/>
    <col min="15370" max="15370" width="38.7109375" customWidth="1"/>
    <col min="15371" max="15371" width="21.140625" customWidth="1"/>
    <col min="15372" max="15372" width="82" customWidth="1"/>
    <col min="15617" max="15617" width="70.28515625" customWidth="1"/>
    <col min="15618" max="15618" width="17.5703125" customWidth="1"/>
    <col min="15619" max="15619" width="70.28515625" customWidth="1"/>
    <col min="15620" max="15620" width="17.5703125" customWidth="1"/>
    <col min="15621" max="15621" width="15.28515625" customWidth="1"/>
    <col min="15622" max="15622" width="48.7109375" customWidth="1"/>
    <col min="15623" max="15623" width="24.5703125" customWidth="1"/>
    <col min="15624" max="15624" width="48.7109375" customWidth="1"/>
    <col min="15625" max="15625" width="8.140625" customWidth="1"/>
    <col min="15626" max="15626" width="38.7109375" customWidth="1"/>
    <col min="15627" max="15627" width="21.140625" customWidth="1"/>
    <col min="15628" max="15628" width="82" customWidth="1"/>
    <col min="15873" max="15873" width="70.28515625" customWidth="1"/>
    <col min="15874" max="15874" width="17.5703125" customWidth="1"/>
    <col min="15875" max="15875" width="70.28515625" customWidth="1"/>
    <col min="15876" max="15876" width="17.5703125" customWidth="1"/>
    <col min="15877" max="15877" width="15.28515625" customWidth="1"/>
    <col min="15878" max="15878" width="48.7109375" customWidth="1"/>
    <col min="15879" max="15879" width="24.5703125" customWidth="1"/>
    <col min="15880" max="15880" width="48.7109375" customWidth="1"/>
    <col min="15881" max="15881" width="8.140625" customWidth="1"/>
    <col min="15882" max="15882" width="38.7109375" customWidth="1"/>
    <col min="15883" max="15883" width="21.140625" customWidth="1"/>
    <col min="15884" max="15884" width="82" customWidth="1"/>
    <col min="16129" max="16129" width="70.28515625" customWidth="1"/>
    <col min="16130" max="16130" width="17.5703125" customWidth="1"/>
    <col min="16131" max="16131" width="70.28515625" customWidth="1"/>
    <col min="16132" max="16132" width="17.5703125" customWidth="1"/>
    <col min="16133" max="16133" width="15.28515625" customWidth="1"/>
    <col min="16134" max="16134" width="48.7109375" customWidth="1"/>
    <col min="16135" max="16135" width="24.5703125" customWidth="1"/>
    <col min="16136" max="16136" width="48.7109375" customWidth="1"/>
    <col min="16137" max="16137" width="8.140625" customWidth="1"/>
    <col min="16138" max="16138" width="38.7109375" customWidth="1"/>
    <col min="16139" max="16139" width="21.140625" customWidth="1"/>
    <col min="16140" max="16140" width="82" customWidth="1"/>
  </cols>
  <sheetData>
    <row r="1" spans="1:13" x14ac:dyDescent="0.25">
      <c r="A1" s="340" t="s">
        <v>15493</v>
      </c>
      <c r="B1" s="341"/>
      <c r="C1" s="341"/>
      <c r="D1" s="341"/>
      <c r="E1" s="341"/>
      <c r="F1" s="341"/>
      <c r="G1" s="341"/>
      <c r="H1" s="341"/>
      <c r="I1" s="341"/>
      <c r="J1" s="341"/>
      <c r="K1" s="341"/>
      <c r="L1" s="341"/>
      <c r="M1" s="341"/>
    </row>
    <row r="2" spans="1:13" x14ac:dyDescent="0.25">
      <c r="A2" s="340" t="s">
        <v>15494</v>
      </c>
      <c r="B2" s="341"/>
      <c r="C2" s="341"/>
      <c r="D2" s="341"/>
      <c r="E2" s="341"/>
      <c r="F2" s="341"/>
      <c r="G2" s="341"/>
      <c r="H2" s="341"/>
      <c r="I2" s="341"/>
      <c r="J2" s="341"/>
      <c r="K2" s="341"/>
      <c r="L2" s="341"/>
      <c r="M2" s="341"/>
    </row>
    <row r="3" spans="1:13" x14ac:dyDescent="0.25">
      <c r="A3" s="340" t="s">
        <v>15495</v>
      </c>
      <c r="B3" s="341"/>
      <c r="C3" s="341"/>
      <c r="D3" s="341"/>
      <c r="E3" s="341"/>
      <c r="F3" s="341"/>
      <c r="G3" s="341"/>
      <c r="H3" s="341"/>
      <c r="I3" s="341"/>
      <c r="J3" s="341"/>
      <c r="K3" s="341"/>
      <c r="L3" s="341"/>
      <c r="M3" s="341"/>
    </row>
    <row r="5" spans="1:13" x14ac:dyDescent="0.25">
      <c r="A5" s="245" t="s">
        <v>8101</v>
      </c>
      <c r="B5" s="245" t="s">
        <v>8100</v>
      </c>
      <c r="C5" s="245" t="s">
        <v>8099</v>
      </c>
      <c r="D5" s="245" t="s">
        <v>8098</v>
      </c>
      <c r="E5" s="245" t="s">
        <v>8097</v>
      </c>
      <c r="F5" s="245" t="s">
        <v>8096</v>
      </c>
      <c r="G5" s="245" t="s">
        <v>8095</v>
      </c>
      <c r="H5" s="245" t="s">
        <v>8094</v>
      </c>
      <c r="I5" s="245" t="s">
        <v>8093</v>
      </c>
      <c r="J5" s="245" t="s">
        <v>8092</v>
      </c>
      <c r="K5" s="245" t="s">
        <v>8091</v>
      </c>
      <c r="L5" s="245" t="s">
        <v>8090</v>
      </c>
    </row>
    <row r="7" spans="1:13" x14ac:dyDescent="0.25">
      <c r="A7" s="245" t="s">
        <v>7719</v>
      </c>
      <c r="B7" s="245" t="s">
        <v>7718</v>
      </c>
      <c r="C7" s="245" t="s">
        <v>8025</v>
      </c>
      <c r="D7" s="245" t="s">
        <v>8024</v>
      </c>
      <c r="E7" s="246" t="s">
        <v>44</v>
      </c>
      <c r="F7" s="245" t="s">
        <v>44</v>
      </c>
      <c r="G7" s="245" t="s">
        <v>8089</v>
      </c>
      <c r="H7" s="245" t="s">
        <v>8088</v>
      </c>
      <c r="I7" s="245" t="s">
        <v>14</v>
      </c>
      <c r="J7" s="245" t="s">
        <v>59</v>
      </c>
      <c r="K7" s="246" t="s">
        <v>8388</v>
      </c>
      <c r="L7" s="245" t="s">
        <v>568</v>
      </c>
    </row>
    <row r="8" spans="1:13" x14ac:dyDescent="0.25">
      <c r="A8" s="245" t="s">
        <v>7719</v>
      </c>
      <c r="B8" s="245" t="s">
        <v>7718</v>
      </c>
      <c r="C8" s="245" t="s">
        <v>8025</v>
      </c>
      <c r="D8" s="245" t="s">
        <v>8024</v>
      </c>
      <c r="E8" s="246" t="s">
        <v>44</v>
      </c>
      <c r="F8" s="245" t="s">
        <v>44</v>
      </c>
      <c r="G8" s="245" t="s">
        <v>8087</v>
      </c>
      <c r="H8" s="245" t="s">
        <v>8086</v>
      </c>
      <c r="I8" s="245" t="s">
        <v>14</v>
      </c>
      <c r="J8" s="245" t="s">
        <v>59</v>
      </c>
      <c r="K8" s="246" t="s">
        <v>15496</v>
      </c>
      <c r="L8" s="245" t="s">
        <v>568</v>
      </c>
    </row>
    <row r="9" spans="1:13" x14ac:dyDescent="0.25">
      <c r="A9" s="245" t="s">
        <v>7719</v>
      </c>
      <c r="B9" s="245" t="s">
        <v>7718</v>
      </c>
      <c r="C9" s="245" t="s">
        <v>8025</v>
      </c>
      <c r="D9" s="245" t="s">
        <v>8024</v>
      </c>
      <c r="E9" s="246" t="s">
        <v>44</v>
      </c>
      <c r="F9" s="245" t="s">
        <v>44</v>
      </c>
      <c r="G9" s="245" t="s">
        <v>8084</v>
      </c>
      <c r="H9" s="245" t="s">
        <v>8083</v>
      </c>
      <c r="I9" s="245" t="s">
        <v>14</v>
      </c>
      <c r="J9" s="245" t="s">
        <v>59</v>
      </c>
      <c r="K9" s="246" t="s">
        <v>11844</v>
      </c>
      <c r="L9" s="245" t="s">
        <v>568</v>
      </c>
    </row>
    <row r="10" spans="1:13" x14ac:dyDescent="0.25">
      <c r="A10" s="245" t="s">
        <v>7719</v>
      </c>
      <c r="B10" s="245" t="s">
        <v>7718</v>
      </c>
      <c r="C10" s="245" t="s">
        <v>8025</v>
      </c>
      <c r="D10" s="245" t="s">
        <v>8024</v>
      </c>
      <c r="E10" s="246" t="s">
        <v>44</v>
      </c>
      <c r="F10" s="245" t="s">
        <v>44</v>
      </c>
      <c r="G10" s="245" t="s">
        <v>8082</v>
      </c>
      <c r="H10" s="245" t="s">
        <v>8081</v>
      </c>
      <c r="I10" s="245" t="s">
        <v>14</v>
      </c>
      <c r="J10" s="245" t="s">
        <v>59</v>
      </c>
      <c r="K10" s="246" t="s">
        <v>15103</v>
      </c>
      <c r="L10" s="245" t="s">
        <v>568</v>
      </c>
    </row>
    <row r="11" spans="1:13" x14ac:dyDescent="0.25">
      <c r="A11" s="245" t="s">
        <v>7719</v>
      </c>
      <c r="B11" s="245" t="s">
        <v>7718</v>
      </c>
      <c r="C11" s="245" t="s">
        <v>8025</v>
      </c>
      <c r="D11" s="245" t="s">
        <v>8024</v>
      </c>
      <c r="E11" s="246" t="s">
        <v>44</v>
      </c>
      <c r="F11" s="245" t="s">
        <v>44</v>
      </c>
      <c r="G11" s="245" t="s">
        <v>8080</v>
      </c>
      <c r="H11" s="245" t="s">
        <v>8079</v>
      </c>
      <c r="I11" s="245" t="s">
        <v>14</v>
      </c>
      <c r="J11" s="245" t="s">
        <v>59</v>
      </c>
      <c r="K11" s="246" t="s">
        <v>9460</v>
      </c>
      <c r="L11" s="245" t="s">
        <v>568</v>
      </c>
    </row>
    <row r="12" spans="1:13" x14ac:dyDescent="0.25">
      <c r="A12" s="245" t="s">
        <v>7719</v>
      </c>
      <c r="B12" s="245" t="s">
        <v>7718</v>
      </c>
      <c r="C12" s="245" t="s">
        <v>8025</v>
      </c>
      <c r="D12" s="245" t="s">
        <v>8024</v>
      </c>
      <c r="E12" s="246" t="s">
        <v>44</v>
      </c>
      <c r="F12" s="245" t="s">
        <v>44</v>
      </c>
      <c r="G12" s="245" t="s">
        <v>8078</v>
      </c>
      <c r="H12" s="245" t="s">
        <v>8077</v>
      </c>
      <c r="I12" s="245" t="s">
        <v>14</v>
      </c>
      <c r="J12" s="245" t="s">
        <v>59</v>
      </c>
      <c r="K12" s="246" t="s">
        <v>465</v>
      </c>
      <c r="L12" s="245" t="s">
        <v>568</v>
      </c>
    </row>
    <row r="13" spans="1:13" x14ac:dyDescent="0.25">
      <c r="A13" s="245" t="s">
        <v>7719</v>
      </c>
      <c r="B13" s="245" t="s">
        <v>7718</v>
      </c>
      <c r="C13" s="245" t="s">
        <v>8025</v>
      </c>
      <c r="D13" s="245" t="s">
        <v>8024</v>
      </c>
      <c r="E13" s="246" t="s">
        <v>44</v>
      </c>
      <c r="F13" s="245" t="s">
        <v>44</v>
      </c>
      <c r="G13" s="245" t="s">
        <v>8076</v>
      </c>
      <c r="H13" s="245" t="s">
        <v>8075</v>
      </c>
      <c r="I13" s="245" t="s">
        <v>14</v>
      </c>
      <c r="J13" s="245" t="s">
        <v>59</v>
      </c>
      <c r="K13" s="246" t="s">
        <v>10034</v>
      </c>
      <c r="L13" s="245" t="s">
        <v>568</v>
      </c>
    </row>
    <row r="14" spans="1:13" x14ac:dyDescent="0.25">
      <c r="A14" s="245" t="s">
        <v>7719</v>
      </c>
      <c r="B14" s="245" t="s">
        <v>7718</v>
      </c>
      <c r="C14" s="245" t="s">
        <v>8025</v>
      </c>
      <c r="D14" s="245" t="s">
        <v>8024</v>
      </c>
      <c r="E14" s="246" t="s">
        <v>44</v>
      </c>
      <c r="F14" s="245" t="s">
        <v>44</v>
      </c>
      <c r="G14" s="245" t="s">
        <v>8074</v>
      </c>
      <c r="H14" s="245" t="s">
        <v>8073</v>
      </c>
      <c r="I14" s="245" t="s">
        <v>14</v>
      </c>
      <c r="J14" s="245" t="s">
        <v>59</v>
      </c>
      <c r="K14" s="246" t="s">
        <v>15497</v>
      </c>
      <c r="L14" s="245" t="s">
        <v>568</v>
      </c>
    </row>
    <row r="15" spans="1:13" x14ac:dyDescent="0.25">
      <c r="A15" s="245" t="s">
        <v>7719</v>
      </c>
      <c r="B15" s="245" t="s">
        <v>7718</v>
      </c>
      <c r="C15" s="245" t="s">
        <v>8025</v>
      </c>
      <c r="D15" s="245" t="s">
        <v>8024</v>
      </c>
      <c r="E15" s="246" t="s">
        <v>44</v>
      </c>
      <c r="F15" s="245" t="s">
        <v>44</v>
      </c>
      <c r="G15" s="245" t="s">
        <v>8072</v>
      </c>
      <c r="H15" s="245" t="s">
        <v>8071</v>
      </c>
      <c r="I15" s="245" t="s">
        <v>14</v>
      </c>
      <c r="J15" s="245" t="s">
        <v>59</v>
      </c>
      <c r="K15" s="246" t="s">
        <v>15498</v>
      </c>
      <c r="L15" s="245" t="s">
        <v>568</v>
      </c>
    </row>
    <row r="16" spans="1:13" x14ac:dyDescent="0.25">
      <c r="A16" s="245" t="s">
        <v>7719</v>
      </c>
      <c r="B16" s="245" t="s">
        <v>7718</v>
      </c>
      <c r="C16" s="245" t="s">
        <v>8025</v>
      </c>
      <c r="D16" s="245" t="s">
        <v>8024</v>
      </c>
      <c r="E16" s="246" t="s">
        <v>44</v>
      </c>
      <c r="F16" s="245" t="s">
        <v>44</v>
      </c>
      <c r="G16" s="245" t="s">
        <v>8070</v>
      </c>
      <c r="H16" s="245" t="s">
        <v>8069</v>
      </c>
      <c r="I16" s="245" t="s">
        <v>14</v>
      </c>
      <c r="J16" s="245" t="s">
        <v>59</v>
      </c>
      <c r="K16" s="246" t="s">
        <v>15167</v>
      </c>
      <c r="L16" s="245" t="s">
        <v>568</v>
      </c>
    </row>
    <row r="17" spans="1:12" x14ac:dyDescent="0.25">
      <c r="A17" s="245" t="s">
        <v>7719</v>
      </c>
      <c r="B17" s="245" t="s">
        <v>7718</v>
      </c>
      <c r="C17" s="245" t="s">
        <v>8025</v>
      </c>
      <c r="D17" s="245" t="s">
        <v>8024</v>
      </c>
      <c r="E17" s="246" t="s">
        <v>44</v>
      </c>
      <c r="F17" s="245" t="s">
        <v>44</v>
      </c>
      <c r="G17" s="245" t="s">
        <v>8068</v>
      </c>
      <c r="H17" s="245" t="s">
        <v>8067</v>
      </c>
      <c r="I17" s="245" t="s">
        <v>14</v>
      </c>
      <c r="J17" s="245" t="s">
        <v>59</v>
      </c>
      <c r="K17" s="246" t="s">
        <v>15499</v>
      </c>
      <c r="L17" s="245" t="s">
        <v>568</v>
      </c>
    </row>
    <row r="18" spans="1:12" x14ac:dyDescent="0.25">
      <c r="A18" s="245" t="s">
        <v>7719</v>
      </c>
      <c r="B18" s="245" t="s">
        <v>7718</v>
      </c>
      <c r="C18" s="245" t="s">
        <v>8025</v>
      </c>
      <c r="D18" s="245" t="s">
        <v>8024</v>
      </c>
      <c r="E18" s="246" t="s">
        <v>44</v>
      </c>
      <c r="F18" s="245" t="s">
        <v>44</v>
      </c>
      <c r="G18" s="245" t="s">
        <v>8066</v>
      </c>
      <c r="H18" s="245" t="s">
        <v>8065</v>
      </c>
      <c r="I18" s="245" t="s">
        <v>14</v>
      </c>
      <c r="J18" s="245" t="s">
        <v>59</v>
      </c>
      <c r="K18" s="246" t="s">
        <v>12725</v>
      </c>
      <c r="L18" s="245" t="s">
        <v>568</v>
      </c>
    </row>
    <row r="19" spans="1:12" x14ac:dyDescent="0.25">
      <c r="A19" s="245" t="s">
        <v>7719</v>
      </c>
      <c r="B19" s="245" t="s">
        <v>7718</v>
      </c>
      <c r="C19" s="245" t="s">
        <v>8025</v>
      </c>
      <c r="D19" s="245" t="s">
        <v>8024</v>
      </c>
      <c r="E19" s="246" t="s">
        <v>44</v>
      </c>
      <c r="F19" s="245" t="s">
        <v>44</v>
      </c>
      <c r="G19" s="245" t="s">
        <v>8064</v>
      </c>
      <c r="H19" s="245" t="s">
        <v>8063</v>
      </c>
      <c r="I19" s="245" t="s">
        <v>14</v>
      </c>
      <c r="J19" s="245" t="s">
        <v>59</v>
      </c>
      <c r="K19" s="246" t="s">
        <v>15500</v>
      </c>
      <c r="L19" s="245" t="s">
        <v>568</v>
      </c>
    </row>
    <row r="20" spans="1:12" x14ac:dyDescent="0.25">
      <c r="A20" s="245" t="s">
        <v>7719</v>
      </c>
      <c r="B20" s="245" t="s">
        <v>7718</v>
      </c>
      <c r="C20" s="245" t="s">
        <v>8025</v>
      </c>
      <c r="D20" s="245" t="s">
        <v>8024</v>
      </c>
      <c r="E20" s="246" t="s">
        <v>44</v>
      </c>
      <c r="F20" s="245" t="s">
        <v>44</v>
      </c>
      <c r="G20" s="245" t="s">
        <v>8062</v>
      </c>
      <c r="H20" s="245" t="s">
        <v>8061</v>
      </c>
      <c r="I20" s="245" t="s">
        <v>14</v>
      </c>
      <c r="J20" s="245" t="s">
        <v>59</v>
      </c>
      <c r="K20" s="246" t="s">
        <v>15501</v>
      </c>
      <c r="L20" s="245" t="s">
        <v>568</v>
      </c>
    </row>
    <row r="21" spans="1:12" x14ac:dyDescent="0.25">
      <c r="A21" s="245" t="s">
        <v>7719</v>
      </c>
      <c r="B21" s="245" t="s">
        <v>7718</v>
      </c>
      <c r="C21" s="245" t="s">
        <v>8025</v>
      </c>
      <c r="D21" s="245" t="s">
        <v>8024</v>
      </c>
      <c r="E21" s="246" t="s">
        <v>44</v>
      </c>
      <c r="F21" s="245" t="s">
        <v>44</v>
      </c>
      <c r="G21" s="245" t="s">
        <v>8060</v>
      </c>
      <c r="H21" s="245" t="s">
        <v>8059</v>
      </c>
      <c r="I21" s="245" t="s">
        <v>14</v>
      </c>
      <c r="J21" s="245" t="s">
        <v>59</v>
      </c>
      <c r="K21" s="246" t="s">
        <v>15502</v>
      </c>
      <c r="L21" s="245" t="s">
        <v>568</v>
      </c>
    </row>
    <row r="22" spans="1:12" x14ac:dyDescent="0.25">
      <c r="A22" s="245" t="s">
        <v>7719</v>
      </c>
      <c r="B22" s="245" t="s">
        <v>7718</v>
      </c>
      <c r="C22" s="245" t="s">
        <v>8025</v>
      </c>
      <c r="D22" s="245" t="s">
        <v>8024</v>
      </c>
      <c r="E22" s="246" t="s">
        <v>44</v>
      </c>
      <c r="F22" s="245" t="s">
        <v>44</v>
      </c>
      <c r="G22" s="245" t="s">
        <v>8708</v>
      </c>
      <c r="H22" s="245" t="s">
        <v>8058</v>
      </c>
      <c r="I22" s="245" t="s">
        <v>14</v>
      </c>
      <c r="J22" s="245" t="s">
        <v>59</v>
      </c>
      <c r="K22" s="246" t="s">
        <v>15503</v>
      </c>
      <c r="L22" s="245" t="s">
        <v>568</v>
      </c>
    </row>
    <row r="23" spans="1:12" x14ac:dyDescent="0.25">
      <c r="A23" s="245" t="s">
        <v>7719</v>
      </c>
      <c r="B23" s="245" t="s">
        <v>7718</v>
      </c>
      <c r="C23" s="245" t="s">
        <v>8025</v>
      </c>
      <c r="D23" s="245" t="s">
        <v>8024</v>
      </c>
      <c r="E23" s="246" t="s">
        <v>44</v>
      </c>
      <c r="F23" s="245" t="s">
        <v>44</v>
      </c>
      <c r="G23" s="245" t="s">
        <v>8057</v>
      </c>
      <c r="H23" s="245" t="s">
        <v>8056</v>
      </c>
      <c r="I23" s="245" t="s">
        <v>14</v>
      </c>
      <c r="J23" s="245" t="s">
        <v>59</v>
      </c>
      <c r="K23" s="246" t="s">
        <v>8754</v>
      </c>
      <c r="L23" s="245" t="s">
        <v>568</v>
      </c>
    </row>
    <row r="24" spans="1:12" x14ac:dyDescent="0.25">
      <c r="A24" s="245" t="s">
        <v>7719</v>
      </c>
      <c r="B24" s="245" t="s">
        <v>7718</v>
      </c>
      <c r="C24" s="245" t="s">
        <v>8025</v>
      </c>
      <c r="D24" s="245" t="s">
        <v>8024</v>
      </c>
      <c r="E24" s="246" t="s">
        <v>44</v>
      </c>
      <c r="F24" s="245" t="s">
        <v>44</v>
      </c>
      <c r="G24" s="245" t="s">
        <v>8055</v>
      </c>
      <c r="H24" s="245" t="s">
        <v>8054</v>
      </c>
      <c r="I24" s="245" t="s">
        <v>14</v>
      </c>
      <c r="J24" s="245" t="s">
        <v>59</v>
      </c>
      <c r="K24" s="246" t="s">
        <v>9610</v>
      </c>
      <c r="L24" s="245" t="s">
        <v>568</v>
      </c>
    </row>
    <row r="25" spans="1:12" x14ac:dyDescent="0.25">
      <c r="A25" s="245" t="s">
        <v>7719</v>
      </c>
      <c r="B25" s="245" t="s">
        <v>7718</v>
      </c>
      <c r="C25" s="245" t="s">
        <v>8025</v>
      </c>
      <c r="D25" s="245" t="s">
        <v>8024</v>
      </c>
      <c r="E25" s="246" t="s">
        <v>44</v>
      </c>
      <c r="F25" s="245" t="s">
        <v>44</v>
      </c>
      <c r="G25" s="245" t="s">
        <v>8052</v>
      </c>
      <c r="H25" s="245" t="s">
        <v>8051</v>
      </c>
      <c r="I25" s="245" t="s">
        <v>14</v>
      </c>
      <c r="J25" s="245" t="s">
        <v>59</v>
      </c>
      <c r="K25" s="246" t="s">
        <v>4567</v>
      </c>
      <c r="L25" s="245" t="s">
        <v>568</v>
      </c>
    </row>
    <row r="26" spans="1:12" x14ac:dyDescent="0.25">
      <c r="A26" s="245" t="s">
        <v>7719</v>
      </c>
      <c r="B26" s="245" t="s">
        <v>7718</v>
      </c>
      <c r="C26" s="245" t="s">
        <v>8025</v>
      </c>
      <c r="D26" s="245" t="s">
        <v>8024</v>
      </c>
      <c r="E26" s="246" t="s">
        <v>44</v>
      </c>
      <c r="F26" s="245" t="s">
        <v>44</v>
      </c>
      <c r="G26" s="245" t="s">
        <v>8050</v>
      </c>
      <c r="H26" s="245" t="s">
        <v>8049</v>
      </c>
      <c r="I26" s="245" t="s">
        <v>14</v>
      </c>
      <c r="J26" s="245" t="s">
        <v>59</v>
      </c>
      <c r="K26" s="246" t="s">
        <v>12616</v>
      </c>
      <c r="L26" s="245" t="s">
        <v>568</v>
      </c>
    </row>
    <row r="27" spans="1:12" x14ac:dyDescent="0.25">
      <c r="A27" s="245" t="s">
        <v>7719</v>
      </c>
      <c r="B27" s="245" t="s">
        <v>7718</v>
      </c>
      <c r="C27" s="245" t="s">
        <v>8025</v>
      </c>
      <c r="D27" s="245" t="s">
        <v>8024</v>
      </c>
      <c r="E27" s="246" t="s">
        <v>44</v>
      </c>
      <c r="F27" s="245" t="s">
        <v>44</v>
      </c>
      <c r="G27" s="245" t="s">
        <v>8048</v>
      </c>
      <c r="H27" s="245" t="s">
        <v>8047</v>
      </c>
      <c r="I27" s="245" t="s">
        <v>14</v>
      </c>
      <c r="J27" s="245" t="s">
        <v>59</v>
      </c>
      <c r="K27" s="246" t="s">
        <v>8992</v>
      </c>
      <c r="L27" s="245" t="s">
        <v>568</v>
      </c>
    </row>
    <row r="28" spans="1:12" x14ac:dyDescent="0.25">
      <c r="A28" s="245" t="s">
        <v>7719</v>
      </c>
      <c r="B28" s="245" t="s">
        <v>7718</v>
      </c>
      <c r="C28" s="245" t="s">
        <v>8025</v>
      </c>
      <c r="D28" s="245" t="s">
        <v>8024</v>
      </c>
      <c r="E28" s="246" t="s">
        <v>44</v>
      </c>
      <c r="F28" s="245" t="s">
        <v>44</v>
      </c>
      <c r="G28" s="245" t="s">
        <v>8046</v>
      </c>
      <c r="H28" s="245" t="s">
        <v>8045</v>
      </c>
      <c r="I28" s="245" t="s">
        <v>14</v>
      </c>
      <c r="J28" s="245" t="s">
        <v>59</v>
      </c>
      <c r="K28" s="246" t="s">
        <v>8845</v>
      </c>
      <c r="L28" s="245" t="s">
        <v>568</v>
      </c>
    </row>
    <row r="29" spans="1:12" x14ac:dyDescent="0.25">
      <c r="A29" s="245" t="s">
        <v>7719</v>
      </c>
      <c r="B29" s="245" t="s">
        <v>7718</v>
      </c>
      <c r="C29" s="245" t="s">
        <v>8025</v>
      </c>
      <c r="D29" s="245" t="s">
        <v>8024</v>
      </c>
      <c r="E29" s="246" t="s">
        <v>44</v>
      </c>
      <c r="F29" s="245" t="s">
        <v>44</v>
      </c>
      <c r="G29" s="245" t="s">
        <v>8044</v>
      </c>
      <c r="H29" s="245" t="s">
        <v>8043</v>
      </c>
      <c r="I29" s="245" t="s">
        <v>14</v>
      </c>
      <c r="J29" s="245" t="s">
        <v>59</v>
      </c>
      <c r="K29" s="246" t="s">
        <v>15504</v>
      </c>
      <c r="L29" s="245" t="s">
        <v>568</v>
      </c>
    </row>
    <row r="30" spans="1:12" x14ac:dyDescent="0.25">
      <c r="A30" s="245" t="s">
        <v>7719</v>
      </c>
      <c r="B30" s="245" t="s">
        <v>7718</v>
      </c>
      <c r="C30" s="245" t="s">
        <v>8025</v>
      </c>
      <c r="D30" s="245" t="s">
        <v>8024</v>
      </c>
      <c r="E30" s="246" t="s">
        <v>44</v>
      </c>
      <c r="F30" s="245" t="s">
        <v>44</v>
      </c>
      <c r="G30" s="245" t="s">
        <v>8041</v>
      </c>
      <c r="H30" s="245" t="s">
        <v>8040</v>
      </c>
      <c r="I30" s="245" t="s">
        <v>14</v>
      </c>
      <c r="J30" s="245" t="s">
        <v>59</v>
      </c>
      <c r="K30" s="246" t="s">
        <v>2783</v>
      </c>
      <c r="L30" s="245" t="s">
        <v>568</v>
      </c>
    </row>
    <row r="31" spans="1:12" x14ac:dyDescent="0.25">
      <c r="A31" s="245" t="s">
        <v>7719</v>
      </c>
      <c r="B31" s="245" t="s">
        <v>7718</v>
      </c>
      <c r="C31" s="245" t="s">
        <v>8025</v>
      </c>
      <c r="D31" s="245" t="s">
        <v>8024</v>
      </c>
      <c r="E31" s="246" t="s">
        <v>44</v>
      </c>
      <c r="F31" s="245" t="s">
        <v>44</v>
      </c>
      <c r="G31" s="245" t="s">
        <v>8039</v>
      </c>
      <c r="H31" s="245" t="s">
        <v>8038</v>
      </c>
      <c r="I31" s="245" t="s">
        <v>14</v>
      </c>
      <c r="J31" s="245" t="s">
        <v>59</v>
      </c>
      <c r="K31" s="246" t="s">
        <v>15137</v>
      </c>
      <c r="L31" s="245" t="s">
        <v>568</v>
      </c>
    </row>
    <row r="32" spans="1:12" x14ac:dyDescent="0.25">
      <c r="A32" s="245" t="s">
        <v>7719</v>
      </c>
      <c r="B32" s="245" t="s">
        <v>7718</v>
      </c>
      <c r="C32" s="245" t="s">
        <v>8025</v>
      </c>
      <c r="D32" s="245" t="s">
        <v>8024</v>
      </c>
      <c r="E32" s="246" t="s">
        <v>44</v>
      </c>
      <c r="F32" s="245" t="s">
        <v>44</v>
      </c>
      <c r="G32" s="245" t="s">
        <v>8037</v>
      </c>
      <c r="H32" s="245" t="s">
        <v>8036</v>
      </c>
      <c r="I32" s="245" t="s">
        <v>14</v>
      </c>
      <c r="J32" s="245" t="s">
        <v>59</v>
      </c>
      <c r="K32" s="246" t="s">
        <v>3398</v>
      </c>
      <c r="L32" s="245" t="s">
        <v>568</v>
      </c>
    </row>
    <row r="33" spans="1:12" x14ac:dyDescent="0.25">
      <c r="A33" s="245" t="s">
        <v>7719</v>
      </c>
      <c r="B33" s="245" t="s">
        <v>7718</v>
      </c>
      <c r="C33" s="245" t="s">
        <v>8025</v>
      </c>
      <c r="D33" s="245" t="s">
        <v>8024</v>
      </c>
      <c r="E33" s="246" t="s">
        <v>44</v>
      </c>
      <c r="F33" s="245" t="s">
        <v>44</v>
      </c>
      <c r="G33" s="245" t="s">
        <v>8035</v>
      </c>
      <c r="H33" s="245" t="s">
        <v>8034</v>
      </c>
      <c r="I33" s="245" t="s">
        <v>14</v>
      </c>
      <c r="J33" s="245" t="s">
        <v>59</v>
      </c>
      <c r="K33" s="246" t="s">
        <v>2233</v>
      </c>
      <c r="L33" s="245" t="s">
        <v>568</v>
      </c>
    </row>
    <row r="34" spans="1:12" x14ac:dyDescent="0.25">
      <c r="A34" s="245" t="s">
        <v>7719</v>
      </c>
      <c r="B34" s="245" t="s">
        <v>7718</v>
      </c>
      <c r="C34" s="245" t="s">
        <v>8025</v>
      </c>
      <c r="D34" s="245" t="s">
        <v>8024</v>
      </c>
      <c r="E34" s="246" t="s">
        <v>44</v>
      </c>
      <c r="F34" s="245" t="s">
        <v>44</v>
      </c>
      <c r="G34" s="245" t="s">
        <v>8033</v>
      </c>
      <c r="H34" s="245" t="s">
        <v>8032</v>
      </c>
      <c r="I34" s="245" t="s">
        <v>14</v>
      </c>
      <c r="J34" s="245" t="s">
        <v>59</v>
      </c>
      <c r="K34" s="246" t="s">
        <v>15505</v>
      </c>
      <c r="L34" s="245" t="s">
        <v>568</v>
      </c>
    </row>
    <row r="35" spans="1:12" x14ac:dyDescent="0.25">
      <c r="A35" s="245" t="s">
        <v>7719</v>
      </c>
      <c r="B35" s="245" t="s">
        <v>7718</v>
      </c>
      <c r="C35" s="245" t="s">
        <v>8025</v>
      </c>
      <c r="D35" s="245" t="s">
        <v>8024</v>
      </c>
      <c r="E35" s="246" t="s">
        <v>44</v>
      </c>
      <c r="F35" s="245" t="s">
        <v>44</v>
      </c>
      <c r="G35" s="245" t="s">
        <v>8031</v>
      </c>
      <c r="H35" s="245" t="s">
        <v>8030</v>
      </c>
      <c r="I35" s="245" t="s">
        <v>14</v>
      </c>
      <c r="J35" s="245" t="s">
        <v>59</v>
      </c>
      <c r="K35" s="246" t="s">
        <v>15450</v>
      </c>
      <c r="L35" s="245" t="s">
        <v>568</v>
      </c>
    </row>
    <row r="36" spans="1:12" x14ac:dyDescent="0.25">
      <c r="A36" s="245" t="s">
        <v>7719</v>
      </c>
      <c r="B36" s="245" t="s">
        <v>7718</v>
      </c>
      <c r="C36" s="245" t="s">
        <v>8025</v>
      </c>
      <c r="D36" s="245" t="s">
        <v>8024</v>
      </c>
      <c r="E36" s="246" t="s">
        <v>44</v>
      </c>
      <c r="F36" s="245" t="s">
        <v>44</v>
      </c>
      <c r="G36" s="245" t="s">
        <v>8029</v>
      </c>
      <c r="H36" s="245" t="s">
        <v>8028</v>
      </c>
      <c r="I36" s="245" t="s">
        <v>14</v>
      </c>
      <c r="J36" s="245" t="s">
        <v>59</v>
      </c>
      <c r="K36" s="246" t="s">
        <v>15506</v>
      </c>
      <c r="L36" s="245" t="s">
        <v>568</v>
      </c>
    </row>
    <row r="37" spans="1:12" x14ac:dyDescent="0.25">
      <c r="A37" s="245" t="s">
        <v>7719</v>
      </c>
      <c r="B37" s="245" t="s">
        <v>7718</v>
      </c>
      <c r="C37" s="245" t="s">
        <v>8025</v>
      </c>
      <c r="D37" s="245" t="s">
        <v>8024</v>
      </c>
      <c r="E37" s="246" t="s">
        <v>44</v>
      </c>
      <c r="F37" s="245" t="s">
        <v>44</v>
      </c>
      <c r="G37" s="245" t="s">
        <v>8027</v>
      </c>
      <c r="H37" s="245" t="s">
        <v>8026</v>
      </c>
      <c r="I37" s="245" t="s">
        <v>14</v>
      </c>
      <c r="J37" s="245" t="s">
        <v>59</v>
      </c>
      <c r="K37" s="246" t="s">
        <v>9075</v>
      </c>
      <c r="L37" s="245" t="s">
        <v>568</v>
      </c>
    </row>
    <row r="38" spans="1:12" x14ac:dyDescent="0.25">
      <c r="A38" s="245" t="s">
        <v>7719</v>
      </c>
      <c r="B38" s="245" t="s">
        <v>7718</v>
      </c>
      <c r="C38" s="245" t="s">
        <v>8025</v>
      </c>
      <c r="D38" s="245" t="s">
        <v>8024</v>
      </c>
      <c r="E38" s="246" t="s">
        <v>44</v>
      </c>
      <c r="F38" s="245" t="s">
        <v>44</v>
      </c>
      <c r="G38" s="245" t="s">
        <v>8023</v>
      </c>
      <c r="H38" s="245" t="s">
        <v>8022</v>
      </c>
      <c r="I38" s="245" t="s">
        <v>14</v>
      </c>
      <c r="J38" s="245" t="s">
        <v>59</v>
      </c>
      <c r="K38" s="246" t="s">
        <v>12512</v>
      </c>
      <c r="L38" s="245" t="s">
        <v>568</v>
      </c>
    </row>
    <row r="39" spans="1:12" x14ac:dyDescent="0.25">
      <c r="A39" s="245" t="s">
        <v>7719</v>
      </c>
      <c r="B39" s="245" t="s">
        <v>7718</v>
      </c>
      <c r="C39" s="245" t="s">
        <v>7982</v>
      </c>
      <c r="D39" s="245" t="s">
        <v>7981</v>
      </c>
      <c r="E39" s="246" t="s">
        <v>44</v>
      </c>
      <c r="F39" s="245" t="s">
        <v>44</v>
      </c>
      <c r="G39" s="245" t="s">
        <v>8021</v>
      </c>
      <c r="H39" s="245" t="s">
        <v>8020</v>
      </c>
      <c r="I39" s="245" t="s">
        <v>14</v>
      </c>
      <c r="J39" s="245" t="s">
        <v>59</v>
      </c>
      <c r="K39" s="246" t="s">
        <v>8995</v>
      </c>
      <c r="L39" s="245" t="s">
        <v>568</v>
      </c>
    </row>
    <row r="40" spans="1:12" x14ac:dyDescent="0.25">
      <c r="A40" s="245" t="s">
        <v>7719</v>
      </c>
      <c r="B40" s="245" t="s">
        <v>7718</v>
      </c>
      <c r="C40" s="245" t="s">
        <v>7982</v>
      </c>
      <c r="D40" s="245" t="s">
        <v>7981</v>
      </c>
      <c r="E40" s="246" t="s">
        <v>44</v>
      </c>
      <c r="F40" s="245" t="s">
        <v>44</v>
      </c>
      <c r="G40" s="245" t="s">
        <v>8019</v>
      </c>
      <c r="H40" s="245" t="s">
        <v>8018</v>
      </c>
      <c r="I40" s="245" t="s">
        <v>14</v>
      </c>
      <c r="J40" s="245" t="s">
        <v>59</v>
      </c>
      <c r="K40" s="246" t="s">
        <v>8364</v>
      </c>
      <c r="L40" s="245" t="s">
        <v>568</v>
      </c>
    </row>
    <row r="41" spans="1:12" x14ac:dyDescent="0.25">
      <c r="A41" s="245" t="s">
        <v>7719</v>
      </c>
      <c r="B41" s="245" t="s">
        <v>7718</v>
      </c>
      <c r="C41" s="245" t="s">
        <v>7982</v>
      </c>
      <c r="D41" s="245" t="s">
        <v>7981</v>
      </c>
      <c r="E41" s="246" t="s">
        <v>44</v>
      </c>
      <c r="F41" s="245" t="s">
        <v>44</v>
      </c>
      <c r="G41" s="245" t="s">
        <v>8017</v>
      </c>
      <c r="H41" s="245" t="s">
        <v>8016</v>
      </c>
      <c r="I41" s="245" t="s">
        <v>14</v>
      </c>
      <c r="J41" s="245" t="s">
        <v>59</v>
      </c>
      <c r="K41" s="246" t="s">
        <v>15507</v>
      </c>
      <c r="L41" s="245" t="s">
        <v>568</v>
      </c>
    </row>
    <row r="42" spans="1:12" x14ac:dyDescent="0.25">
      <c r="A42" s="245" t="s">
        <v>7719</v>
      </c>
      <c r="B42" s="245" t="s">
        <v>7718</v>
      </c>
      <c r="C42" s="245" t="s">
        <v>7982</v>
      </c>
      <c r="D42" s="245" t="s">
        <v>7981</v>
      </c>
      <c r="E42" s="246" t="s">
        <v>44</v>
      </c>
      <c r="F42" s="245" t="s">
        <v>44</v>
      </c>
      <c r="G42" s="245" t="s">
        <v>8015</v>
      </c>
      <c r="H42" s="245" t="s">
        <v>8014</v>
      </c>
      <c r="I42" s="245" t="s">
        <v>14</v>
      </c>
      <c r="J42" s="245" t="s">
        <v>59</v>
      </c>
      <c r="K42" s="246" t="s">
        <v>8847</v>
      </c>
      <c r="L42" s="245" t="s">
        <v>568</v>
      </c>
    </row>
    <row r="43" spans="1:12" x14ac:dyDescent="0.25">
      <c r="A43" s="245" t="s">
        <v>7719</v>
      </c>
      <c r="B43" s="245" t="s">
        <v>7718</v>
      </c>
      <c r="C43" s="245" t="s">
        <v>7982</v>
      </c>
      <c r="D43" s="245" t="s">
        <v>7981</v>
      </c>
      <c r="E43" s="246" t="s">
        <v>44</v>
      </c>
      <c r="F43" s="245" t="s">
        <v>44</v>
      </c>
      <c r="G43" s="245" t="s">
        <v>8013</v>
      </c>
      <c r="H43" s="245" t="s">
        <v>8012</v>
      </c>
      <c r="I43" s="245" t="s">
        <v>14</v>
      </c>
      <c r="J43" s="245" t="s">
        <v>59</v>
      </c>
      <c r="K43" s="246" t="s">
        <v>15508</v>
      </c>
      <c r="L43" s="245" t="s">
        <v>568</v>
      </c>
    </row>
    <row r="44" spans="1:12" x14ac:dyDescent="0.25">
      <c r="A44" s="245" t="s">
        <v>7719</v>
      </c>
      <c r="B44" s="245" t="s">
        <v>7718</v>
      </c>
      <c r="C44" s="245" t="s">
        <v>7982</v>
      </c>
      <c r="D44" s="245" t="s">
        <v>7981</v>
      </c>
      <c r="E44" s="246" t="s">
        <v>44</v>
      </c>
      <c r="F44" s="245" t="s">
        <v>44</v>
      </c>
      <c r="G44" s="245" t="s">
        <v>8011</v>
      </c>
      <c r="H44" s="245" t="s">
        <v>8010</v>
      </c>
      <c r="I44" s="245" t="s">
        <v>14</v>
      </c>
      <c r="J44" s="245" t="s">
        <v>59</v>
      </c>
      <c r="K44" s="246" t="s">
        <v>15323</v>
      </c>
      <c r="L44" s="245" t="s">
        <v>568</v>
      </c>
    </row>
    <row r="45" spans="1:12" x14ac:dyDescent="0.25">
      <c r="A45" s="245" t="s">
        <v>7719</v>
      </c>
      <c r="B45" s="245" t="s">
        <v>7718</v>
      </c>
      <c r="C45" s="245" t="s">
        <v>7982</v>
      </c>
      <c r="D45" s="245" t="s">
        <v>7981</v>
      </c>
      <c r="E45" s="246" t="s">
        <v>44</v>
      </c>
      <c r="F45" s="245" t="s">
        <v>44</v>
      </c>
      <c r="G45" s="245" t="s">
        <v>8009</v>
      </c>
      <c r="H45" s="245" t="s">
        <v>8008</v>
      </c>
      <c r="I45" s="245" t="s">
        <v>14</v>
      </c>
      <c r="J45" s="245" t="s">
        <v>59</v>
      </c>
      <c r="K45" s="246" t="s">
        <v>15509</v>
      </c>
      <c r="L45" s="245" t="s">
        <v>568</v>
      </c>
    </row>
    <row r="46" spans="1:12" x14ac:dyDescent="0.25">
      <c r="A46" s="245" t="s">
        <v>7719</v>
      </c>
      <c r="B46" s="245" t="s">
        <v>7718</v>
      </c>
      <c r="C46" s="245" t="s">
        <v>7982</v>
      </c>
      <c r="D46" s="245" t="s">
        <v>7981</v>
      </c>
      <c r="E46" s="246" t="s">
        <v>44</v>
      </c>
      <c r="F46" s="245" t="s">
        <v>44</v>
      </c>
      <c r="G46" s="245" t="s">
        <v>8007</v>
      </c>
      <c r="H46" s="245" t="s">
        <v>8006</v>
      </c>
      <c r="I46" s="245" t="s">
        <v>14</v>
      </c>
      <c r="J46" s="245" t="s">
        <v>59</v>
      </c>
      <c r="K46" s="246" t="s">
        <v>15510</v>
      </c>
      <c r="L46" s="245" t="s">
        <v>568</v>
      </c>
    </row>
    <row r="47" spans="1:12" x14ac:dyDescent="0.25">
      <c r="A47" s="245" t="s">
        <v>7719</v>
      </c>
      <c r="B47" s="245" t="s">
        <v>7718</v>
      </c>
      <c r="C47" s="245" t="s">
        <v>7982</v>
      </c>
      <c r="D47" s="245" t="s">
        <v>7981</v>
      </c>
      <c r="E47" s="246" t="s">
        <v>44</v>
      </c>
      <c r="F47" s="245" t="s">
        <v>44</v>
      </c>
      <c r="G47" s="245" t="s">
        <v>8005</v>
      </c>
      <c r="H47" s="245" t="s">
        <v>8004</v>
      </c>
      <c r="I47" s="245" t="s">
        <v>14</v>
      </c>
      <c r="J47" s="245" t="s">
        <v>59</v>
      </c>
      <c r="K47" s="246" t="s">
        <v>15511</v>
      </c>
      <c r="L47" s="245" t="s">
        <v>568</v>
      </c>
    </row>
    <row r="48" spans="1:12" x14ac:dyDescent="0.25">
      <c r="A48" s="245" t="s">
        <v>7719</v>
      </c>
      <c r="B48" s="245" t="s">
        <v>7718</v>
      </c>
      <c r="C48" s="245" t="s">
        <v>7982</v>
      </c>
      <c r="D48" s="245" t="s">
        <v>7981</v>
      </c>
      <c r="E48" s="246" t="s">
        <v>44</v>
      </c>
      <c r="F48" s="245" t="s">
        <v>44</v>
      </c>
      <c r="G48" s="245" t="s">
        <v>8003</v>
      </c>
      <c r="H48" s="245" t="s">
        <v>8002</v>
      </c>
      <c r="I48" s="245" t="s">
        <v>14</v>
      </c>
      <c r="J48" s="245" t="s">
        <v>59</v>
      </c>
      <c r="K48" s="246" t="s">
        <v>15512</v>
      </c>
      <c r="L48" s="245" t="s">
        <v>568</v>
      </c>
    </row>
    <row r="49" spans="1:12" x14ac:dyDescent="0.25">
      <c r="A49" s="245" t="s">
        <v>7719</v>
      </c>
      <c r="B49" s="245" t="s">
        <v>7718</v>
      </c>
      <c r="C49" s="245" t="s">
        <v>7982</v>
      </c>
      <c r="D49" s="245" t="s">
        <v>7981</v>
      </c>
      <c r="E49" s="246" t="s">
        <v>44</v>
      </c>
      <c r="F49" s="245" t="s">
        <v>44</v>
      </c>
      <c r="G49" s="245" t="s">
        <v>8001</v>
      </c>
      <c r="H49" s="245" t="s">
        <v>8000</v>
      </c>
      <c r="I49" s="245" t="s">
        <v>14</v>
      </c>
      <c r="J49" s="245" t="s">
        <v>59</v>
      </c>
      <c r="K49" s="246" t="s">
        <v>9598</v>
      </c>
      <c r="L49" s="245" t="s">
        <v>568</v>
      </c>
    </row>
    <row r="50" spans="1:12" x14ac:dyDescent="0.25">
      <c r="A50" s="245" t="s">
        <v>7719</v>
      </c>
      <c r="B50" s="245" t="s">
        <v>7718</v>
      </c>
      <c r="C50" s="245" t="s">
        <v>7982</v>
      </c>
      <c r="D50" s="245" t="s">
        <v>7981</v>
      </c>
      <c r="E50" s="246" t="s">
        <v>44</v>
      </c>
      <c r="F50" s="245" t="s">
        <v>44</v>
      </c>
      <c r="G50" s="245" t="s">
        <v>7999</v>
      </c>
      <c r="H50" s="245" t="s">
        <v>7998</v>
      </c>
      <c r="I50" s="245" t="s">
        <v>14</v>
      </c>
      <c r="J50" s="245" t="s">
        <v>59</v>
      </c>
      <c r="K50" s="246" t="s">
        <v>9067</v>
      </c>
      <c r="L50" s="245" t="s">
        <v>568</v>
      </c>
    </row>
    <row r="51" spans="1:12" x14ac:dyDescent="0.25">
      <c r="A51" s="245" t="s">
        <v>7719</v>
      </c>
      <c r="B51" s="245" t="s">
        <v>7718</v>
      </c>
      <c r="C51" s="245" t="s">
        <v>7982</v>
      </c>
      <c r="D51" s="245" t="s">
        <v>7981</v>
      </c>
      <c r="E51" s="246" t="s">
        <v>44</v>
      </c>
      <c r="F51" s="245" t="s">
        <v>44</v>
      </c>
      <c r="G51" s="245" t="s">
        <v>7997</v>
      </c>
      <c r="H51" s="245" t="s">
        <v>7996</v>
      </c>
      <c r="I51" s="245" t="s">
        <v>14</v>
      </c>
      <c r="J51" s="245" t="s">
        <v>59</v>
      </c>
      <c r="K51" s="246" t="s">
        <v>10451</v>
      </c>
      <c r="L51" s="245" t="s">
        <v>568</v>
      </c>
    </row>
    <row r="52" spans="1:12" x14ac:dyDescent="0.25">
      <c r="A52" s="245" t="s">
        <v>7719</v>
      </c>
      <c r="B52" s="245" t="s">
        <v>7718</v>
      </c>
      <c r="C52" s="245" t="s">
        <v>7982</v>
      </c>
      <c r="D52" s="245" t="s">
        <v>7981</v>
      </c>
      <c r="E52" s="246" t="s">
        <v>44</v>
      </c>
      <c r="F52" s="245" t="s">
        <v>44</v>
      </c>
      <c r="G52" s="245" t="s">
        <v>7995</v>
      </c>
      <c r="H52" s="245" t="s">
        <v>7994</v>
      </c>
      <c r="I52" s="245" t="s">
        <v>14</v>
      </c>
      <c r="J52" s="245" t="s">
        <v>59</v>
      </c>
      <c r="K52" s="246" t="s">
        <v>15513</v>
      </c>
      <c r="L52" s="245" t="s">
        <v>568</v>
      </c>
    </row>
    <row r="53" spans="1:12" x14ac:dyDescent="0.25">
      <c r="A53" s="245" t="s">
        <v>7719</v>
      </c>
      <c r="B53" s="245" t="s">
        <v>7718</v>
      </c>
      <c r="C53" s="245" t="s">
        <v>7982</v>
      </c>
      <c r="D53" s="245" t="s">
        <v>7981</v>
      </c>
      <c r="E53" s="246" t="s">
        <v>44</v>
      </c>
      <c r="F53" s="245" t="s">
        <v>44</v>
      </c>
      <c r="G53" s="245" t="s">
        <v>7993</v>
      </c>
      <c r="H53" s="245" t="s">
        <v>7992</v>
      </c>
      <c r="I53" s="245" t="s">
        <v>14</v>
      </c>
      <c r="J53" s="245" t="s">
        <v>59</v>
      </c>
      <c r="K53" s="246" t="s">
        <v>15514</v>
      </c>
      <c r="L53" s="245" t="s">
        <v>568</v>
      </c>
    </row>
    <row r="54" spans="1:12" x14ac:dyDescent="0.25">
      <c r="A54" s="245" t="s">
        <v>7719</v>
      </c>
      <c r="B54" s="245" t="s">
        <v>7718</v>
      </c>
      <c r="C54" s="245" t="s">
        <v>7982</v>
      </c>
      <c r="D54" s="245" t="s">
        <v>7981</v>
      </c>
      <c r="E54" s="246" t="s">
        <v>44</v>
      </c>
      <c r="F54" s="245" t="s">
        <v>44</v>
      </c>
      <c r="G54" s="245" t="s">
        <v>7991</v>
      </c>
      <c r="H54" s="245" t="s">
        <v>7990</v>
      </c>
      <c r="I54" s="245" t="s">
        <v>14</v>
      </c>
      <c r="J54" s="245" t="s">
        <v>59</v>
      </c>
      <c r="K54" s="246" t="s">
        <v>15515</v>
      </c>
      <c r="L54" s="245" t="s">
        <v>568</v>
      </c>
    </row>
    <row r="55" spans="1:12" x14ac:dyDescent="0.25">
      <c r="A55" s="245" t="s">
        <v>7719</v>
      </c>
      <c r="B55" s="245" t="s">
        <v>7718</v>
      </c>
      <c r="C55" s="245" t="s">
        <v>7982</v>
      </c>
      <c r="D55" s="245" t="s">
        <v>7981</v>
      </c>
      <c r="E55" s="246" t="s">
        <v>44</v>
      </c>
      <c r="F55" s="245" t="s">
        <v>44</v>
      </c>
      <c r="G55" s="245" t="s">
        <v>7988</v>
      </c>
      <c r="H55" s="245" t="s">
        <v>7987</v>
      </c>
      <c r="I55" s="245" t="s">
        <v>14</v>
      </c>
      <c r="J55" s="245" t="s">
        <v>59</v>
      </c>
      <c r="K55" s="246" t="s">
        <v>15516</v>
      </c>
      <c r="L55" s="245" t="s">
        <v>568</v>
      </c>
    </row>
    <row r="56" spans="1:12" x14ac:dyDescent="0.25">
      <c r="A56" s="245" t="s">
        <v>7719</v>
      </c>
      <c r="B56" s="245" t="s">
        <v>7718</v>
      </c>
      <c r="C56" s="245" t="s">
        <v>7982</v>
      </c>
      <c r="D56" s="245" t="s">
        <v>7981</v>
      </c>
      <c r="E56" s="246" t="s">
        <v>44</v>
      </c>
      <c r="F56" s="245" t="s">
        <v>44</v>
      </c>
      <c r="G56" s="245" t="s">
        <v>7986</v>
      </c>
      <c r="H56" s="245" t="s">
        <v>7985</v>
      </c>
      <c r="I56" s="245" t="s">
        <v>14</v>
      </c>
      <c r="J56" s="245" t="s">
        <v>59</v>
      </c>
      <c r="K56" s="246" t="s">
        <v>15517</v>
      </c>
      <c r="L56" s="245" t="s">
        <v>568</v>
      </c>
    </row>
    <row r="57" spans="1:12" x14ac:dyDescent="0.25">
      <c r="A57" s="245" t="s">
        <v>7719</v>
      </c>
      <c r="B57" s="245" t="s">
        <v>7718</v>
      </c>
      <c r="C57" s="245" t="s">
        <v>7982</v>
      </c>
      <c r="D57" s="245" t="s">
        <v>7981</v>
      </c>
      <c r="E57" s="246" t="s">
        <v>44</v>
      </c>
      <c r="F57" s="245" t="s">
        <v>44</v>
      </c>
      <c r="G57" s="245" t="s">
        <v>7984</v>
      </c>
      <c r="H57" s="245" t="s">
        <v>7983</v>
      </c>
      <c r="I57" s="245" t="s">
        <v>14</v>
      </c>
      <c r="J57" s="245" t="s">
        <v>59</v>
      </c>
      <c r="K57" s="246" t="s">
        <v>15518</v>
      </c>
      <c r="L57" s="245" t="s">
        <v>568</v>
      </c>
    </row>
    <row r="58" spans="1:12" x14ac:dyDescent="0.25">
      <c r="A58" s="245" t="s">
        <v>7719</v>
      </c>
      <c r="B58" s="245" t="s">
        <v>7718</v>
      </c>
      <c r="C58" s="245" t="s">
        <v>7982</v>
      </c>
      <c r="D58" s="245" t="s">
        <v>7981</v>
      </c>
      <c r="E58" s="246" t="s">
        <v>44</v>
      </c>
      <c r="F58" s="245" t="s">
        <v>44</v>
      </c>
      <c r="G58" s="245" t="s">
        <v>7980</v>
      </c>
      <c r="H58" s="245" t="s">
        <v>7979</v>
      </c>
      <c r="I58" s="245" t="s">
        <v>14</v>
      </c>
      <c r="J58" s="245" t="s">
        <v>59</v>
      </c>
      <c r="K58" s="246" t="s">
        <v>15519</v>
      </c>
      <c r="L58" s="245" t="s">
        <v>568</v>
      </c>
    </row>
    <row r="59" spans="1:12" x14ac:dyDescent="0.25">
      <c r="A59" s="245" t="s">
        <v>7719</v>
      </c>
      <c r="B59" s="245" t="s">
        <v>7718</v>
      </c>
      <c r="C59" s="245" t="s">
        <v>7911</v>
      </c>
      <c r="D59" s="245" t="s">
        <v>7910</v>
      </c>
      <c r="E59" s="246" t="s">
        <v>44</v>
      </c>
      <c r="F59" s="245" t="s">
        <v>44</v>
      </c>
      <c r="G59" s="245" t="s">
        <v>7978</v>
      </c>
      <c r="H59" s="245" t="s">
        <v>10321</v>
      </c>
      <c r="I59" s="245" t="s">
        <v>14</v>
      </c>
      <c r="J59" s="245" t="s">
        <v>59</v>
      </c>
      <c r="K59" s="246" t="s">
        <v>15520</v>
      </c>
      <c r="L59" s="245" t="s">
        <v>568</v>
      </c>
    </row>
    <row r="60" spans="1:12" x14ac:dyDescent="0.25">
      <c r="A60" s="245" t="s">
        <v>7719</v>
      </c>
      <c r="B60" s="245" t="s">
        <v>7718</v>
      </c>
      <c r="C60" s="245" t="s">
        <v>7911</v>
      </c>
      <c r="D60" s="245" t="s">
        <v>7910</v>
      </c>
      <c r="E60" s="246" t="s">
        <v>44</v>
      </c>
      <c r="F60" s="245" t="s">
        <v>44</v>
      </c>
      <c r="G60" s="245" t="s">
        <v>7977</v>
      </c>
      <c r="H60" s="245" t="s">
        <v>10322</v>
      </c>
      <c r="I60" s="245" t="s">
        <v>14</v>
      </c>
      <c r="J60" s="245" t="s">
        <v>59</v>
      </c>
      <c r="K60" s="246" t="s">
        <v>15521</v>
      </c>
      <c r="L60" s="245" t="s">
        <v>568</v>
      </c>
    </row>
    <row r="61" spans="1:12" x14ac:dyDescent="0.25">
      <c r="A61" s="245" t="s">
        <v>7719</v>
      </c>
      <c r="B61" s="245" t="s">
        <v>7718</v>
      </c>
      <c r="C61" s="245" t="s">
        <v>7911</v>
      </c>
      <c r="D61" s="245" t="s">
        <v>7910</v>
      </c>
      <c r="E61" s="246" t="s">
        <v>44</v>
      </c>
      <c r="F61" s="245" t="s">
        <v>44</v>
      </c>
      <c r="G61" s="245" t="s">
        <v>7976</v>
      </c>
      <c r="H61" s="245" t="s">
        <v>10323</v>
      </c>
      <c r="I61" s="245" t="s">
        <v>14</v>
      </c>
      <c r="J61" s="245" t="s">
        <v>59</v>
      </c>
      <c r="K61" s="246" t="s">
        <v>15522</v>
      </c>
      <c r="L61" s="245" t="s">
        <v>568</v>
      </c>
    </row>
    <row r="62" spans="1:12" x14ac:dyDescent="0.25">
      <c r="A62" s="245" t="s">
        <v>7719</v>
      </c>
      <c r="B62" s="245" t="s">
        <v>7718</v>
      </c>
      <c r="C62" s="245" t="s">
        <v>7911</v>
      </c>
      <c r="D62" s="245" t="s">
        <v>7910</v>
      </c>
      <c r="E62" s="246" t="s">
        <v>44</v>
      </c>
      <c r="F62" s="245" t="s">
        <v>44</v>
      </c>
      <c r="G62" s="245" t="s">
        <v>7975</v>
      </c>
      <c r="H62" s="245" t="s">
        <v>10324</v>
      </c>
      <c r="I62" s="245" t="s">
        <v>14</v>
      </c>
      <c r="J62" s="245" t="s">
        <v>59</v>
      </c>
      <c r="K62" s="246" t="s">
        <v>15523</v>
      </c>
      <c r="L62" s="245" t="s">
        <v>568</v>
      </c>
    </row>
    <row r="63" spans="1:12" x14ac:dyDescent="0.25">
      <c r="A63" s="245" t="s">
        <v>7719</v>
      </c>
      <c r="B63" s="245" t="s">
        <v>7718</v>
      </c>
      <c r="C63" s="245" t="s">
        <v>7911</v>
      </c>
      <c r="D63" s="245" t="s">
        <v>7910</v>
      </c>
      <c r="E63" s="246" t="s">
        <v>44</v>
      </c>
      <c r="F63" s="245" t="s">
        <v>44</v>
      </c>
      <c r="G63" s="245" t="s">
        <v>7974</v>
      </c>
      <c r="H63" s="245" t="s">
        <v>10325</v>
      </c>
      <c r="I63" s="245" t="s">
        <v>14</v>
      </c>
      <c r="J63" s="245" t="s">
        <v>59</v>
      </c>
      <c r="K63" s="246" t="s">
        <v>15422</v>
      </c>
      <c r="L63" s="245" t="s">
        <v>568</v>
      </c>
    </row>
    <row r="64" spans="1:12" x14ac:dyDescent="0.25">
      <c r="A64" s="245" t="s">
        <v>7719</v>
      </c>
      <c r="B64" s="245" t="s">
        <v>7718</v>
      </c>
      <c r="C64" s="245" t="s">
        <v>7911</v>
      </c>
      <c r="D64" s="245" t="s">
        <v>7910</v>
      </c>
      <c r="E64" s="246" t="s">
        <v>44</v>
      </c>
      <c r="F64" s="245" t="s">
        <v>44</v>
      </c>
      <c r="G64" s="245" t="s">
        <v>7973</v>
      </c>
      <c r="H64" s="245" t="s">
        <v>10326</v>
      </c>
      <c r="I64" s="245" t="s">
        <v>14</v>
      </c>
      <c r="J64" s="245" t="s">
        <v>59</v>
      </c>
      <c r="K64" s="246" t="s">
        <v>15524</v>
      </c>
      <c r="L64" s="245" t="s">
        <v>568</v>
      </c>
    </row>
    <row r="65" spans="1:12" x14ac:dyDescent="0.25">
      <c r="A65" s="245" t="s">
        <v>7719</v>
      </c>
      <c r="B65" s="245" t="s">
        <v>7718</v>
      </c>
      <c r="C65" s="245" t="s">
        <v>7911</v>
      </c>
      <c r="D65" s="245" t="s">
        <v>7910</v>
      </c>
      <c r="E65" s="246" t="s">
        <v>44</v>
      </c>
      <c r="F65" s="245" t="s">
        <v>44</v>
      </c>
      <c r="G65" s="245" t="s">
        <v>7972</v>
      </c>
      <c r="H65" s="245" t="s">
        <v>10327</v>
      </c>
      <c r="I65" s="245" t="s">
        <v>14</v>
      </c>
      <c r="J65" s="245" t="s">
        <v>59</v>
      </c>
      <c r="K65" s="246" t="s">
        <v>15525</v>
      </c>
      <c r="L65" s="245" t="s">
        <v>568</v>
      </c>
    </row>
    <row r="66" spans="1:12" x14ac:dyDescent="0.25">
      <c r="A66" s="245" t="s">
        <v>7719</v>
      </c>
      <c r="B66" s="245" t="s">
        <v>7718</v>
      </c>
      <c r="C66" s="245" t="s">
        <v>7911</v>
      </c>
      <c r="D66" s="245" t="s">
        <v>7910</v>
      </c>
      <c r="E66" s="246" t="s">
        <v>44</v>
      </c>
      <c r="F66" s="245" t="s">
        <v>44</v>
      </c>
      <c r="G66" s="245" t="s">
        <v>7971</v>
      </c>
      <c r="H66" s="245" t="s">
        <v>10328</v>
      </c>
      <c r="I66" s="245" t="s">
        <v>14</v>
      </c>
      <c r="J66" s="245" t="s">
        <v>59</v>
      </c>
      <c r="K66" s="246" t="s">
        <v>10803</v>
      </c>
      <c r="L66" s="245" t="s">
        <v>568</v>
      </c>
    </row>
    <row r="67" spans="1:12" x14ac:dyDescent="0.25">
      <c r="A67" s="245" t="s">
        <v>7719</v>
      </c>
      <c r="B67" s="245" t="s">
        <v>7718</v>
      </c>
      <c r="C67" s="245" t="s">
        <v>7911</v>
      </c>
      <c r="D67" s="245" t="s">
        <v>7910</v>
      </c>
      <c r="E67" s="246" t="s">
        <v>44</v>
      </c>
      <c r="F67" s="245" t="s">
        <v>44</v>
      </c>
      <c r="G67" s="245" t="s">
        <v>7970</v>
      </c>
      <c r="H67" s="245" t="s">
        <v>10330</v>
      </c>
      <c r="I67" s="245" t="s">
        <v>14</v>
      </c>
      <c r="J67" s="245" t="s">
        <v>59</v>
      </c>
      <c r="K67" s="246" t="s">
        <v>15526</v>
      </c>
      <c r="L67" s="245" t="s">
        <v>568</v>
      </c>
    </row>
    <row r="68" spans="1:12" x14ac:dyDescent="0.25">
      <c r="A68" s="245" t="s">
        <v>7719</v>
      </c>
      <c r="B68" s="245" t="s">
        <v>7718</v>
      </c>
      <c r="C68" s="245" t="s">
        <v>7911</v>
      </c>
      <c r="D68" s="245" t="s">
        <v>7910</v>
      </c>
      <c r="E68" s="246" t="s">
        <v>44</v>
      </c>
      <c r="F68" s="245" t="s">
        <v>44</v>
      </c>
      <c r="G68" s="245" t="s">
        <v>7969</v>
      </c>
      <c r="H68" s="245" t="s">
        <v>10331</v>
      </c>
      <c r="I68" s="245" t="s">
        <v>14</v>
      </c>
      <c r="J68" s="245" t="s">
        <v>59</v>
      </c>
      <c r="K68" s="246" t="s">
        <v>15527</v>
      </c>
      <c r="L68" s="245" t="s">
        <v>568</v>
      </c>
    </row>
    <row r="69" spans="1:12" x14ac:dyDescent="0.25">
      <c r="A69" s="245" t="s">
        <v>7719</v>
      </c>
      <c r="B69" s="245" t="s">
        <v>7718</v>
      </c>
      <c r="C69" s="245" t="s">
        <v>7911</v>
      </c>
      <c r="D69" s="245" t="s">
        <v>7910</v>
      </c>
      <c r="E69" s="246" t="s">
        <v>44</v>
      </c>
      <c r="F69" s="245" t="s">
        <v>44</v>
      </c>
      <c r="G69" s="245" t="s">
        <v>7968</v>
      </c>
      <c r="H69" s="245" t="s">
        <v>10332</v>
      </c>
      <c r="I69" s="245" t="s">
        <v>14</v>
      </c>
      <c r="J69" s="245" t="s">
        <v>59</v>
      </c>
      <c r="K69" s="246" t="s">
        <v>15528</v>
      </c>
      <c r="L69" s="245" t="s">
        <v>568</v>
      </c>
    </row>
    <row r="70" spans="1:12" x14ac:dyDescent="0.25">
      <c r="A70" s="245" t="s">
        <v>7719</v>
      </c>
      <c r="B70" s="245" t="s">
        <v>7718</v>
      </c>
      <c r="C70" s="245" t="s">
        <v>7911</v>
      </c>
      <c r="D70" s="245" t="s">
        <v>7910</v>
      </c>
      <c r="E70" s="246" t="s">
        <v>44</v>
      </c>
      <c r="F70" s="245" t="s">
        <v>44</v>
      </c>
      <c r="G70" s="245" t="s">
        <v>7967</v>
      </c>
      <c r="H70" s="245" t="s">
        <v>10333</v>
      </c>
      <c r="I70" s="245" t="s">
        <v>14</v>
      </c>
      <c r="J70" s="245" t="s">
        <v>59</v>
      </c>
      <c r="K70" s="246" t="s">
        <v>15529</v>
      </c>
      <c r="L70" s="245" t="s">
        <v>568</v>
      </c>
    </row>
    <row r="71" spans="1:12" x14ac:dyDescent="0.25">
      <c r="A71" s="245" t="s">
        <v>7719</v>
      </c>
      <c r="B71" s="245" t="s">
        <v>7718</v>
      </c>
      <c r="C71" s="245" t="s">
        <v>7911</v>
      </c>
      <c r="D71" s="245" t="s">
        <v>7910</v>
      </c>
      <c r="E71" s="246" t="s">
        <v>44</v>
      </c>
      <c r="F71" s="245" t="s">
        <v>44</v>
      </c>
      <c r="G71" s="245" t="s">
        <v>7966</v>
      </c>
      <c r="H71" s="245" t="s">
        <v>10334</v>
      </c>
      <c r="I71" s="245" t="s">
        <v>14</v>
      </c>
      <c r="J71" s="245" t="s">
        <v>59</v>
      </c>
      <c r="K71" s="246" t="s">
        <v>15530</v>
      </c>
      <c r="L71" s="245" t="s">
        <v>568</v>
      </c>
    </row>
    <row r="72" spans="1:12" x14ac:dyDescent="0.25">
      <c r="A72" s="245" t="s">
        <v>7719</v>
      </c>
      <c r="B72" s="245" t="s">
        <v>7718</v>
      </c>
      <c r="C72" s="245" t="s">
        <v>7911</v>
      </c>
      <c r="D72" s="245" t="s">
        <v>7910</v>
      </c>
      <c r="E72" s="246" t="s">
        <v>44</v>
      </c>
      <c r="F72" s="245" t="s">
        <v>44</v>
      </c>
      <c r="G72" s="245" t="s">
        <v>7965</v>
      </c>
      <c r="H72" s="245" t="s">
        <v>10335</v>
      </c>
      <c r="I72" s="245" t="s">
        <v>14</v>
      </c>
      <c r="J72" s="245" t="s">
        <v>59</v>
      </c>
      <c r="K72" s="246" t="s">
        <v>15531</v>
      </c>
      <c r="L72" s="245" t="s">
        <v>568</v>
      </c>
    </row>
    <row r="73" spans="1:12" x14ac:dyDescent="0.25">
      <c r="A73" s="245" t="s">
        <v>7719</v>
      </c>
      <c r="B73" s="245" t="s">
        <v>7718</v>
      </c>
      <c r="C73" s="245" t="s">
        <v>7911</v>
      </c>
      <c r="D73" s="245" t="s">
        <v>7910</v>
      </c>
      <c r="E73" s="246" t="s">
        <v>44</v>
      </c>
      <c r="F73" s="245" t="s">
        <v>44</v>
      </c>
      <c r="G73" s="245" t="s">
        <v>7964</v>
      </c>
      <c r="H73" s="245" t="s">
        <v>10336</v>
      </c>
      <c r="I73" s="245" t="s">
        <v>24</v>
      </c>
      <c r="J73" s="245" t="s">
        <v>59</v>
      </c>
      <c r="K73" s="246" t="s">
        <v>8904</v>
      </c>
      <c r="L73" s="245" t="s">
        <v>568</v>
      </c>
    </row>
    <row r="74" spans="1:12" x14ac:dyDescent="0.25">
      <c r="A74" s="245" t="s">
        <v>7719</v>
      </c>
      <c r="B74" s="245" t="s">
        <v>7718</v>
      </c>
      <c r="C74" s="245" t="s">
        <v>7911</v>
      </c>
      <c r="D74" s="245" t="s">
        <v>7910</v>
      </c>
      <c r="E74" s="246" t="s">
        <v>44</v>
      </c>
      <c r="F74" s="245" t="s">
        <v>44</v>
      </c>
      <c r="G74" s="245" t="s">
        <v>7962</v>
      </c>
      <c r="H74" s="245" t="s">
        <v>10337</v>
      </c>
      <c r="I74" s="245" t="s">
        <v>24</v>
      </c>
      <c r="J74" s="245" t="s">
        <v>59</v>
      </c>
      <c r="K74" s="246" t="s">
        <v>15532</v>
      </c>
      <c r="L74" s="245" t="s">
        <v>568</v>
      </c>
    </row>
    <row r="75" spans="1:12" x14ac:dyDescent="0.25">
      <c r="A75" s="245" t="s">
        <v>7719</v>
      </c>
      <c r="B75" s="245" t="s">
        <v>7718</v>
      </c>
      <c r="C75" s="245" t="s">
        <v>7911</v>
      </c>
      <c r="D75" s="245" t="s">
        <v>7910</v>
      </c>
      <c r="E75" s="246" t="s">
        <v>44</v>
      </c>
      <c r="F75" s="245" t="s">
        <v>44</v>
      </c>
      <c r="G75" s="245" t="s">
        <v>7961</v>
      </c>
      <c r="H75" s="245" t="s">
        <v>10339</v>
      </c>
      <c r="I75" s="245" t="s">
        <v>24</v>
      </c>
      <c r="J75" s="245" t="s">
        <v>59</v>
      </c>
      <c r="K75" s="246" t="s">
        <v>15533</v>
      </c>
      <c r="L75" s="245" t="s">
        <v>568</v>
      </c>
    </row>
    <row r="76" spans="1:12" x14ac:dyDescent="0.25">
      <c r="A76" s="245" t="s">
        <v>7719</v>
      </c>
      <c r="B76" s="245" t="s">
        <v>7718</v>
      </c>
      <c r="C76" s="245" t="s">
        <v>7911</v>
      </c>
      <c r="D76" s="245" t="s">
        <v>7910</v>
      </c>
      <c r="E76" s="246" t="s">
        <v>44</v>
      </c>
      <c r="F76" s="245" t="s">
        <v>44</v>
      </c>
      <c r="G76" s="245" t="s">
        <v>7960</v>
      </c>
      <c r="H76" s="245" t="s">
        <v>10340</v>
      </c>
      <c r="I76" s="245" t="s">
        <v>24</v>
      </c>
      <c r="J76" s="245" t="s">
        <v>59</v>
      </c>
      <c r="K76" s="246" t="s">
        <v>15534</v>
      </c>
      <c r="L76" s="245" t="s">
        <v>568</v>
      </c>
    </row>
    <row r="77" spans="1:12" x14ac:dyDescent="0.25">
      <c r="A77" s="245" t="s">
        <v>7719</v>
      </c>
      <c r="B77" s="245" t="s">
        <v>7718</v>
      </c>
      <c r="C77" s="245" t="s">
        <v>7911</v>
      </c>
      <c r="D77" s="245" t="s">
        <v>7910</v>
      </c>
      <c r="E77" s="246" t="s">
        <v>44</v>
      </c>
      <c r="F77" s="245" t="s">
        <v>44</v>
      </c>
      <c r="G77" s="245" t="s">
        <v>7959</v>
      </c>
      <c r="H77" s="245" t="s">
        <v>10341</v>
      </c>
      <c r="I77" s="245" t="s">
        <v>24</v>
      </c>
      <c r="J77" s="245" t="s">
        <v>59</v>
      </c>
      <c r="K77" s="246" t="s">
        <v>15535</v>
      </c>
      <c r="L77" s="245" t="s">
        <v>568</v>
      </c>
    </row>
    <row r="78" spans="1:12" x14ac:dyDescent="0.25">
      <c r="A78" s="245" t="s">
        <v>7719</v>
      </c>
      <c r="B78" s="245" t="s">
        <v>7718</v>
      </c>
      <c r="C78" s="245" t="s">
        <v>7911</v>
      </c>
      <c r="D78" s="245" t="s">
        <v>7910</v>
      </c>
      <c r="E78" s="246" t="s">
        <v>44</v>
      </c>
      <c r="F78" s="245" t="s">
        <v>44</v>
      </c>
      <c r="G78" s="245" t="s">
        <v>7958</v>
      </c>
      <c r="H78" s="245" t="s">
        <v>10342</v>
      </c>
      <c r="I78" s="245" t="s">
        <v>24</v>
      </c>
      <c r="J78" s="245" t="s">
        <v>59</v>
      </c>
      <c r="K78" s="246" t="s">
        <v>15536</v>
      </c>
      <c r="L78" s="245" t="s">
        <v>568</v>
      </c>
    </row>
    <row r="79" spans="1:12" x14ac:dyDescent="0.25">
      <c r="A79" s="245" t="s">
        <v>7719</v>
      </c>
      <c r="B79" s="245" t="s">
        <v>7718</v>
      </c>
      <c r="C79" s="245" t="s">
        <v>7911</v>
      </c>
      <c r="D79" s="245" t="s">
        <v>7910</v>
      </c>
      <c r="E79" s="246" t="s">
        <v>44</v>
      </c>
      <c r="F79" s="245" t="s">
        <v>44</v>
      </c>
      <c r="G79" s="245" t="s">
        <v>7957</v>
      </c>
      <c r="H79" s="245" t="s">
        <v>10343</v>
      </c>
      <c r="I79" s="245" t="s">
        <v>24</v>
      </c>
      <c r="J79" s="245" t="s">
        <v>59</v>
      </c>
      <c r="K79" s="246" t="s">
        <v>12542</v>
      </c>
      <c r="L79" s="245" t="s">
        <v>568</v>
      </c>
    </row>
    <row r="80" spans="1:12" x14ac:dyDescent="0.25">
      <c r="A80" s="245" t="s">
        <v>7719</v>
      </c>
      <c r="B80" s="245" t="s">
        <v>7718</v>
      </c>
      <c r="C80" s="245" t="s">
        <v>7911</v>
      </c>
      <c r="D80" s="245" t="s">
        <v>7910</v>
      </c>
      <c r="E80" s="246" t="s">
        <v>44</v>
      </c>
      <c r="F80" s="245" t="s">
        <v>44</v>
      </c>
      <c r="G80" s="245" t="s">
        <v>7956</v>
      </c>
      <c r="H80" s="245" t="s">
        <v>10344</v>
      </c>
      <c r="I80" s="245" t="s">
        <v>24</v>
      </c>
      <c r="J80" s="245" t="s">
        <v>59</v>
      </c>
      <c r="K80" s="246" t="s">
        <v>15537</v>
      </c>
      <c r="L80" s="245" t="s">
        <v>568</v>
      </c>
    </row>
    <row r="81" spans="1:12" x14ac:dyDescent="0.25">
      <c r="A81" s="245" t="s">
        <v>7719</v>
      </c>
      <c r="B81" s="245" t="s">
        <v>7718</v>
      </c>
      <c r="C81" s="245" t="s">
        <v>7911</v>
      </c>
      <c r="D81" s="245" t="s">
        <v>7910</v>
      </c>
      <c r="E81" s="246" t="s">
        <v>44</v>
      </c>
      <c r="F81" s="245" t="s">
        <v>44</v>
      </c>
      <c r="G81" s="245" t="s">
        <v>7955</v>
      </c>
      <c r="H81" s="245" t="s">
        <v>10346</v>
      </c>
      <c r="I81" s="245" t="s">
        <v>24</v>
      </c>
      <c r="J81" s="245" t="s">
        <v>59</v>
      </c>
      <c r="K81" s="246" t="s">
        <v>15538</v>
      </c>
      <c r="L81" s="245" t="s">
        <v>568</v>
      </c>
    </row>
    <row r="82" spans="1:12" x14ac:dyDescent="0.25">
      <c r="A82" s="245" t="s">
        <v>7719</v>
      </c>
      <c r="B82" s="245" t="s">
        <v>7718</v>
      </c>
      <c r="C82" s="245" t="s">
        <v>7911</v>
      </c>
      <c r="D82" s="245" t="s">
        <v>7910</v>
      </c>
      <c r="E82" s="246" t="s">
        <v>44</v>
      </c>
      <c r="F82" s="245" t="s">
        <v>44</v>
      </c>
      <c r="G82" s="245" t="s">
        <v>7954</v>
      </c>
      <c r="H82" s="245" t="s">
        <v>10347</v>
      </c>
      <c r="I82" s="245" t="s">
        <v>14</v>
      </c>
      <c r="J82" s="245" t="s">
        <v>59</v>
      </c>
      <c r="K82" s="246" t="s">
        <v>12403</v>
      </c>
      <c r="L82" s="245" t="s">
        <v>568</v>
      </c>
    </row>
    <row r="83" spans="1:12" x14ac:dyDescent="0.25">
      <c r="A83" s="245" t="s">
        <v>7719</v>
      </c>
      <c r="B83" s="245" t="s">
        <v>7718</v>
      </c>
      <c r="C83" s="245" t="s">
        <v>7911</v>
      </c>
      <c r="D83" s="245" t="s">
        <v>7910</v>
      </c>
      <c r="E83" s="246" t="s">
        <v>44</v>
      </c>
      <c r="F83" s="245" t="s">
        <v>44</v>
      </c>
      <c r="G83" s="245" t="s">
        <v>7953</v>
      </c>
      <c r="H83" s="245" t="s">
        <v>10348</v>
      </c>
      <c r="I83" s="245" t="s">
        <v>14</v>
      </c>
      <c r="J83" s="245" t="s">
        <v>59</v>
      </c>
      <c r="K83" s="246" t="s">
        <v>15148</v>
      </c>
      <c r="L83" s="245" t="s">
        <v>568</v>
      </c>
    </row>
    <row r="84" spans="1:12" x14ac:dyDescent="0.25">
      <c r="A84" s="245" t="s">
        <v>7719</v>
      </c>
      <c r="B84" s="245" t="s">
        <v>7718</v>
      </c>
      <c r="C84" s="245" t="s">
        <v>7911</v>
      </c>
      <c r="D84" s="245" t="s">
        <v>7910</v>
      </c>
      <c r="E84" s="246" t="s">
        <v>44</v>
      </c>
      <c r="F84" s="245" t="s">
        <v>44</v>
      </c>
      <c r="G84" s="245" t="s">
        <v>7952</v>
      </c>
      <c r="H84" s="245" t="s">
        <v>10349</v>
      </c>
      <c r="I84" s="245" t="s">
        <v>14</v>
      </c>
      <c r="J84" s="245" t="s">
        <v>59</v>
      </c>
      <c r="K84" s="246" t="s">
        <v>15539</v>
      </c>
      <c r="L84" s="245" t="s">
        <v>568</v>
      </c>
    </row>
    <row r="85" spans="1:12" x14ac:dyDescent="0.25">
      <c r="A85" s="245" t="s">
        <v>7719</v>
      </c>
      <c r="B85" s="245" t="s">
        <v>7718</v>
      </c>
      <c r="C85" s="245" t="s">
        <v>7911</v>
      </c>
      <c r="D85" s="245" t="s">
        <v>7910</v>
      </c>
      <c r="E85" s="246" t="s">
        <v>44</v>
      </c>
      <c r="F85" s="245" t="s">
        <v>44</v>
      </c>
      <c r="G85" s="245" t="s">
        <v>7951</v>
      </c>
      <c r="H85" s="245" t="s">
        <v>10350</v>
      </c>
      <c r="I85" s="245" t="s">
        <v>14</v>
      </c>
      <c r="J85" s="245" t="s">
        <v>59</v>
      </c>
      <c r="K85" s="246" t="s">
        <v>8858</v>
      </c>
      <c r="L85" s="245" t="s">
        <v>568</v>
      </c>
    </row>
    <row r="86" spans="1:12" x14ac:dyDescent="0.25">
      <c r="A86" s="245" t="s">
        <v>7719</v>
      </c>
      <c r="B86" s="245" t="s">
        <v>7718</v>
      </c>
      <c r="C86" s="245" t="s">
        <v>7911</v>
      </c>
      <c r="D86" s="245" t="s">
        <v>7910</v>
      </c>
      <c r="E86" s="246" t="s">
        <v>44</v>
      </c>
      <c r="F86" s="245" t="s">
        <v>44</v>
      </c>
      <c r="G86" s="245" t="s">
        <v>7950</v>
      </c>
      <c r="H86" s="245" t="s">
        <v>10351</v>
      </c>
      <c r="I86" s="245" t="s">
        <v>14</v>
      </c>
      <c r="J86" s="245" t="s">
        <v>59</v>
      </c>
      <c r="K86" s="246" t="s">
        <v>8900</v>
      </c>
      <c r="L86" s="245" t="s">
        <v>568</v>
      </c>
    </row>
    <row r="87" spans="1:12" x14ac:dyDescent="0.25">
      <c r="A87" s="245" t="s">
        <v>7719</v>
      </c>
      <c r="B87" s="245" t="s">
        <v>7718</v>
      </c>
      <c r="C87" s="245" t="s">
        <v>7911</v>
      </c>
      <c r="D87" s="245" t="s">
        <v>7910</v>
      </c>
      <c r="E87" s="246" t="s">
        <v>44</v>
      </c>
      <c r="F87" s="245" t="s">
        <v>44</v>
      </c>
      <c r="G87" s="245" t="s">
        <v>7949</v>
      </c>
      <c r="H87" s="245" t="s">
        <v>10352</v>
      </c>
      <c r="I87" s="245" t="s">
        <v>14</v>
      </c>
      <c r="J87" s="245" t="s">
        <v>59</v>
      </c>
      <c r="K87" s="246" t="s">
        <v>1863</v>
      </c>
      <c r="L87" s="245" t="s">
        <v>568</v>
      </c>
    </row>
    <row r="88" spans="1:12" x14ac:dyDescent="0.25">
      <c r="A88" s="245" t="s">
        <v>7719</v>
      </c>
      <c r="B88" s="245" t="s">
        <v>7718</v>
      </c>
      <c r="C88" s="245" t="s">
        <v>7911</v>
      </c>
      <c r="D88" s="245" t="s">
        <v>7910</v>
      </c>
      <c r="E88" s="246" t="s">
        <v>44</v>
      </c>
      <c r="F88" s="245" t="s">
        <v>44</v>
      </c>
      <c r="G88" s="245" t="s">
        <v>7948</v>
      </c>
      <c r="H88" s="245" t="s">
        <v>10353</v>
      </c>
      <c r="I88" s="245" t="s">
        <v>14</v>
      </c>
      <c r="J88" s="245" t="s">
        <v>59</v>
      </c>
      <c r="K88" s="246" t="s">
        <v>8897</v>
      </c>
      <c r="L88" s="245" t="s">
        <v>568</v>
      </c>
    </row>
    <row r="89" spans="1:12" x14ac:dyDescent="0.25">
      <c r="A89" s="245" t="s">
        <v>7719</v>
      </c>
      <c r="B89" s="245" t="s">
        <v>7718</v>
      </c>
      <c r="C89" s="245" t="s">
        <v>7911</v>
      </c>
      <c r="D89" s="245" t="s">
        <v>7910</v>
      </c>
      <c r="E89" s="246" t="s">
        <v>44</v>
      </c>
      <c r="F89" s="245" t="s">
        <v>44</v>
      </c>
      <c r="G89" s="245" t="s">
        <v>7947</v>
      </c>
      <c r="H89" s="245" t="s">
        <v>10354</v>
      </c>
      <c r="I89" s="245" t="s">
        <v>14</v>
      </c>
      <c r="J89" s="245" t="s">
        <v>59</v>
      </c>
      <c r="K89" s="246" t="s">
        <v>1976</v>
      </c>
      <c r="L89" s="245" t="s">
        <v>568</v>
      </c>
    </row>
    <row r="90" spans="1:12" x14ac:dyDescent="0.25">
      <c r="A90" s="245" t="s">
        <v>7719</v>
      </c>
      <c r="B90" s="245" t="s">
        <v>7718</v>
      </c>
      <c r="C90" s="245" t="s">
        <v>7911</v>
      </c>
      <c r="D90" s="245" t="s">
        <v>7910</v>
      </c>
      <c r="E90" s="246" t="s">
        <v>44</v>
      </c>
      <c r="F90" s="245" t="s">
        <v>44</v>
      </c>
      <c r="G90" s="245" t="s">
        <v>7946</v>
      </c>
      <c r="H90" s="245" t="s">
        <v>10356</v>
      </c>
      <c r="I90" s="245" t="s">
        <v>14</v>
      </c>
      <c r="J90" s="245" t="s">
        <v>59</v>
      </c>
      <c r="K90" s="246" t="s">
        <v>8242</v>
      </c>
      <c r="L90" s="245" t="s">
        <v>568</v>
      </c>
    </row>
    <row r="91" spans="1:12" x14ac:dyDescent="0.25">
      <c r="A91" s="245" t="s">
        <v>7719</v>
      </c>
      <c r="B91" s="245" t="s">
        <v>7718</v>
      </c>
      <c r="C91" s="245" t="s">
        <v>7911</v>
      </c>
      <c r="D91" s="245" t="s">
        <v>7910</v>
      </c>
      <c r="E91" s="246" t="s">
        <v>44</v>
      </c>
      <c r="F91" s="245" t="s">
        <v>44</v>
      </c>
      <c r="G91" s="245" t="s">
        <v>7944</v>
      </c>
      <c r="H91" s="245" t="s">
        <v>10357</v>
      </c>
      <c r="I91" s="245" t="s">
        <v>14</v>
      </c>
      <c r="J91" s="245" t="s">
        <v>59</v>
      </c>
      <c r="K91" s="246" t="s">
        <v>4594</v>
      </c>
      <c r="L91" s="245" t="s">
        <v>568</v>
      </c>
    </row>
    <row r="92" spans="1:12" x14ac:dyDescent="0.25">
      <c r="A92" s="245" t="s">
        <v>7719</v>
      </c>
      <c r="B92" s="245" t="s">
        <v>7718</v>
      </c>
      <c r="C92" s="245" t="s">
        <v>7911</v>
      </c>
      <c r="D92" s="245" t="s">
        <v>7910</v>
      </c>
      <c r="E92" s="246" t="s">
        <v>44</v>
      </c>
      <c r="F92" s="245" t="s">
        <v>44</v>
      </c>
      <c r="G92" s="245" t="s">
        <v>7943</v>
      </c>
      <c r="H92" s="245" t="s">
        <v>10358</v>
      </c>
      <c r="I92" s="245" t="s">
        <v>14</v>
      </c>
      <c r="J92" s="245" t="s">
        <v>59</v>
      </c>
      <c r="K92" s="246" t="s">
        <v>4715</v>
      </c>
      <c r="L92" s="245" t="s">
        <v>568</v>
      </c>
    </row>
    <row r="93" spans="1:12" x14ac:dyDescent="0.25">
      <c r="A93" s="245" t="s">
        <v>7719</v>
      </c>
      <c r="B93" s="245" t="s">
        <v>7718</v>
      </c>
      <c r="C93" s="245" t="s">
        <v>7911</v>
      </c>
      <c r="D93" s="245" t="s">
        <v>7910</v>
      </c>
      <c r="E93" s="246" t="s">
        <v>44</v>
      </c>
      <c r="F93" s="245" t="s">
        <v>44</v>
      </c>
      <c r="G93" s="245" t="s">
        <v>7942</v>
      </c>
      <c r="H93" s="245" t="s">
        <v>10359</v>
      </c>
      <c r="I93" s="245" t="s">
        <v>14</v>
      </c>
      <c r="J93" s="245" t="s">
        <v>59</v>
      </c>
      <c r="K93" s="246" t="s">
        <v>9437</v>
      </c>
      <c r="L93" s="245" t="s">
        <v>568</v>
      </c>
    </row>
    <row r="94" spans="1:12" x14ac:dyDescent="0.25">
      <c r="A94" s="245" t="s">
        <v>7719</v>
      </c>
      <c r="B94" s="245" t="s">
        <v>7718</v>
      </c>
      <c r="C94" s="245" t="s">
        <v>7911</v>
      </c>
      <c r="D94" s="245" t="s">
        <v>7910</v>
      </c>
      <c r="E94" s="246" t="s">
        <v>44</v>
      </c>
      <c r="F94" s="245" t="s">
        <v>44</v>
      </c>
      <c r="G94" s="245" t="s">
        <v>7941</v>
      </c>
      <c r="H94" s="245" t="s">
        <v>10361</v>
      </c>
      <c r="I94" s="245" t="s">
        <v>14</v>
      </c>
      <c r="J94" s="245" t="s">
        <v>59</v>
      </c>
      <c r="K94" s="246" t="s">
        <v>1614</v>
      </c>
      <c r="L94" s="245" t="s">
        <v>568</v>
      </c>
    </row>
    <row r="95" spans="1:12" x14ac:dyDescent="0.25">
      <c r="A95" s="245" t="s">
        <v>7719</v>
      </c>
      <c r="B95" s="245" t="s">
        <v>7718</v>
      </c>
      <c r="C95" s="245" t="s">
        <v>7911</v>
      </c>
      <c r="D95" s="245" t="s">
        <v>7910</v>
      </c>
      <c r="E95" s="246" t="s">
        <v>44</v>
      </c>
      <c r="F95" s="245" t="s">
        <v>44</v>
      </c>
      <c r="G95" s="245" t="s">
        <v>7939</v>
      </c>
      <c r="H95" s="245" t="s">
        <v>10362</v>
      </c>
      <c r="I95" s="245" t="s">
        <v>14</v>
      </c>
      <c r="J95" s="245" t="s">
        <v>59</v>
      </c>
      <c r="K95" s="246" t="s">
        <v>14484</v>
      </c>
      <c r="L95" s="245" t="s">
        <v>568</v>
      </c>
    </row>
    <row r="96" spans="1:12" x14ac:dyDescent="0.25">
      <c r="A96" s="245" t="s">
        <v>7719</v>
      </c>
      <c r="B96" s="245" t="s">
        <v>7718</v>
      </c>
      <c r="C96" s="245" t="s">
        <v>7911</v>
      </c>
      <c r="D96" s="245" t="s">
        <v>7910</v>
      </c>
      <c r="E96" s="246" t="s">
        <v>44</v>
      </c>
      <c r="F96" s="245" t="s">
        <v>44</v>
      </c>
      <c r="G96" s="245" t="s">
        <v>7938</v>
      </c>
      <c r="H96" s="245" t="s">
        <v>10363</v>
      </c>
      <c r="I96" s="245" t="s">
        <v>14</v>
      </c>
      <c r="J96" s="245" t="s">
        <v>59</v>
      </c>
      <c r="K96" s="246" t="s">
        <v>15540</v>
      </c>
      <c r="L96" s="245" t="s">
        <v>568</v>
      </c>
    </row>
    <row r="97" spans="1:12" x14ac:dyDescent="0.25">
      <c r="A97" s="245" t="s">
        <v>7719</v>
      </c>
      <c r="B97" s="245" t="s">
        <v>7718</v>
      </c>
      <c r="C97" s="245" t="s">
        <v>7911</v>
      </c>
      <c r="D97" s="245" t="s">
        <v>7910</v>
      </c>
      <c r="E97" s="246" t="s">
        <v>44</v>
      </c>
      <c r="F97" s="245" t="s">
        <v>44</v>
      </c>
      <c r="G97" s="245" t="s">
        <v>7935</v>
      </c>
      <c r="H97" s="245" t="s">
        <v>10364</v>
      </c>
      <c r="I97" s="245" t="s">
        <v>14</v>
      </c>
      <c r="J97" s="245" t="s">
        <v>59</v>
      </c>
      <c r="K97" s="246" t="s">
        <v>15541</v>
      </c>
      <c r="L97" s="245" t="s">
        <v>568</v>
      </c>
    </row>
    <row r="98" spans="1:12" x14ac:dyDescent="0.25">
      <c r="A98" s="245" t="s">
        <v>7719</v>
      </c>
      <c r="B98" s="245" t="s">
        <v>7718</v>
      </c>
      <c r="C98" s="245" t="s">
        <v>7911</v>
      </c>
      <c r="D98" s="245" t="s">
        <v>7910</v>
      </c>
      <c r="E98" s="246" t="s">
        <v>44</v>
      </c>
      <c r="F98" s="245" t="s">
        <v>44</v>
      </c>
      <c r="G98" s="245" t="s">
        <v>7934</v>
      </c>
      <c r="H98" s="245" t="s">
        <v>10365</v>
      </c>
      <c r="I98" s="245" t="s">
        <v>14</v>
      </c>
      <c r="J98" s="245" t="s">
        <v>59</v>
      </c>
      <c r="K98" s="246" t="s">
        <v>15542</v>
      </c>
      <c r="L98" s="245" t="s">
        <v>568</v>
      </c>
    </row>
    <row r="99" spans="1:12" x14ac:dyDescent="0.25">
      <c r="A99" s="245" t="s">
        <v>7719</v>
      </c>
      <c r="B99" s="245" t="s">
        <v>7718</v>
      </c>
      <c r="C99" s="245" t="s">
        <v>7911</v>
      </c>
      <c r="D99" s="245" t="s">
        <v>7910</v>
      </c>
      <c r="E99" s="246" t="s">
        <v>44</v>
      </c>
      <c r="F99" s="245" t="s">
        <v>44</v>
      </c>
      <c r="G99" s="245" t="s">
        <v>7933</v>
      </c>
      <c r="H99" s="245" t="s">
        <v>10366</v>
      </c>
      <c r="I99" s="245" t="s">
        <v>14</v>
      </c>
      <c r="J99" s="245" t="s">
        <v>59</v>
      </c>
      <c r="K99" s="246" t="s">
        <v>15543</v>
      </c>
      <c r="L99" s="245" t="s">
        <v>568</v>
      </c>
    </row>
    <row r="100" spans="1:12" x14ac:dyDescent="0.25">
      <c r="A100" s="245" t="s">
        <v>7719</v>
      </c>
      <c r="B100" s="245" t="s">
        <v>7718</v>
      </c>
      <c r="C100" s="245" t="s">
        <v>7911</v>
      </c>
      <c r="D100" s="245" t="s">
        <v>7910</v>
      </c>
      <c r="E100" s="246" t="s">
        <v>44</v>
      </c>
      <c r="F100" s="245" t="s">
        <v>44</v>
      </c>
      <c r="G100" s="245" t="s">
        <v>7932</v>
      </c>
      <c r="H100" s="245" t="s">
        <v>10367</v>
      </c>
      <c r="I100" s="245" t="s">
        <v>14</v>
      </c>
      <c r="J100" s="245" t="s">
        <v>59</v>
      </c>
      <c r="K100" s="246" t="s">
        <v>10483</v>
      </c>
      <c r="L100" s="245" t="s">
        <v>568</v>
      </c>
    </row>
    <row r="101" spans="1:12" x14ac:dyDescent="0.25">
      <c r="A101" s="245" t="s">
        <v>7719</v>
      </c>
      <c r="B101" s="245" t="s">
        <v>7718</v>
      </c>
      <c r="C101" s="245" t="s">
        <v>7911</v>
      </c>
      <c r="D101" s="245" t="s">
        <v>7910</v>
      </c>
      <c r="E101" s="246" t="s">
        <v>44</v>
      </c>
      <c r="F101" s="245" t="s">
        <v>44</v>
      </c>
      <c r="G101" s="245" t="s">
        <v>7931</v>
      </c>
      <c r="H101" s="245" t="s">
        <v>10368</v>
      </c>
      <c r="I101" s="245" t="s">
        <v>14</v>
      </c>
      <c r="J101" s="245" t="s">
        <v>59</v>
      </c>
      <c r="K101" s="246" t="s">
        <v>15544</v>
      </c>
      <c r="L101" s="245" t="s">
        <v>568</v>
      </c>
    </row>
    <row r="102" spans="1:12" x14ac:dyDescent="0.25">
      <c r="A102" s="245" t="s">
        <v>7719</v>
      </c>
      <c r="B102" s="245" t="s">
        <v>7718</v>
      </c>
      <c r="C102" s="245" t="s">
        <v>7911</v>
      </c>
      <c r="D102" s="245" t="s">
        <v>7910</v>
      </c>
      <c r="E102" s="246" t="s">
        <v>44</v>
      </c>
      <c r="F102" s="245" t="s">
        <v>44</v>
      </c>
      <c r="G102" s="245" t="s">
        <v>7930</v>
      </c>
      <c r="H102" s="245" t="s">
        <v>10369</v>
      </c>
      <c r="I102" s="245" t="s">
        <v>14</v>
      </c>
      <c r="J102" s="245" t="s">
        <v>59</v>
      </c>
      <c r="K102" s="246" t="s">
        <v>15545</v>
      </c>
      <c r="L102" s="245" t="s">
        <v>568</v>
      </c>
    </row>
    <row r="103" spans="1:12" x14ac:dyDescent="0.25">
      <c r="A103" s="245" t="s">
        <v>7719</v>
      </c>
      <c r="B103" s="245" t="s">
        <v>7718</v>
      </c>
      <c r="C103" s="245" t="s">
        <v>7911</v>
      </c>
      <c r="D103" s="245" t="s">
        <v>7910</v>
      </c>
      <c r="E103" s="246" t="s">
        <v>44</v>
      </c>
      <c r="F103" s="245" t="s">
        <v>44</v>
      </c>
      <c r="G103" s="245" t="s">
        <v>7929</v>
      </c>
      <c r="H103" s="245" t="s">
        <v>10370</v>
      </c>
      <c r="I103" s="245" t="s">
        <v>14</v>
      </c>
      <c r="J103" s="245" t="s">
        <v>59</v>
      </c>
      <c r="K103" s="246" t="s">
        <v>10029</v>
      </c>
      <c r="L103" s="245" t="s">
        <v>568</v>
      </c>
    </row>
    <row r="104" spans="1:12" x14ac:dyDescent="0.25">
      <c r="A104" s="245" t="s">
        <v>7719</v>
      </c>
      <c r="B104" s="245" t="s">
        <v>7718</v>
      </c>
      <c r="C104" s="245" t="s">
        <v>7911</v>
      </c>
      <c r="D104" s="245" t="s">
        <v>7910</v>
      </c>
      <c r="E104" s="246" t="s">
        <v>44</v>
      </c>
      <c r="F104" s="245" t="s">
        <v>44</v>
      </c>
      <c r="G104" s="245" t="s">
        <v>7928</v>
      </c>
      <c r="H104" s="245" t="s">
        <v>10372</v>
      </c>
      <c r="I104" s="245" t="s">
        <v>14</v>
      </c>
      <c r="J104" s="245" t="s">
        <v>59</v>
      </c>
      <c r="K104" s="246" t="s">
        <v>15546</v>
      </c>
      <c r="L104" s="245" t="s">
        <v>568</v>
      </c>
    </row>
    <row r="105" spans="1:12" x14ac:dyDescent="0.25">
      <c r="A105" s="245" t="s">
        <v>7719</v>
      </c>
      <c r="B105" s="245" t="s">
        <v>7718</v>
      </c>
      <c r="C105" s="245" t="s">
        <v>7911</v>
      </c>
      <c r="D105" s="245" t="s">
        <v>7910</v>
      </c>
      <c r="E105" s="246" t="s">
        <v>44</v>
      </c>
      <c r="F105" s="245" t="s">
        <v>44</v>
      </c>
      <c r="G105" s="245" t="s">
        <v>7927</v>
      </c>
      <c r="H105" s="245" t="s">
        <v>10373</v>
      </c>
      <c r="I105" s="245" t="s">
        <v>14</v>
      </c>
      <c r="J105" s="245" t="s">
        <v>59</v>
      </c>
      <c r="K105" s="246" t="s">
        <v>15547</v>
      </c>
      <c r="L105" s="245" t="s">
        <v>568</v>
      </c>
    </row>
    <row r="106" spans="1:12" x14ac:dyDescent="0.25">
      <c r="A106" s="245" t="s">
        <v>7719</v>
      </c>
      <c r="B106" s="245" t="s">
        <v>7718</v>
      </c>
      <c r="C106" s="245" t="s">
        <v>7911</v>
      </c>
      <c r="D106" s="245" t="s">
        <v>7910</v>
      </c>
      <c r="E106" s="246" t="s">
        <v>44</v>
      </c>
      <c r="F106" s="245" t="s">
        <v>44</v>
      </c>
      <c r="G106" s="245" t="s">
        <v>7926</v>
      </c>
      <c r="H106" s="245" t="s">
        <v>10374</v>
      </c>
      <c r="I106" s="245" t="s">
        <v>14</v>
      </c>
      <c r="J106" s="245" t="s">
        <v>59</v>
      </c>
      <c r="K106" s="246" t="s">
        <v>15548</v>
      </c>
      <c r="L106" s="245" t="s">
        <v>568</v>
      </c>
    </row>
    <row r="107" spans="1:12" x14ac:dyDescent="0.25">
      <c r="A107" s="245" t="s">
        <v>7719</v>
      </c>
      <c r="B107" s="245" t="s">
        <v>7718</v>
      </c>
      <c r="C107" s="245" t="s">
        <v>7911</v>
      </c>
      <c r="D107" s="245" t="s">
        <v>7910</v>
      </c>
      <c r="E107" s="246" t="s">
        <v>44</v>
      </c>
      <c r="F107" s="245" t="s">
        <v>44</v>
      </c>
      <c r="G107" s="245" t="s">
        <v>7925</v>
      </c>
      <c r="H107" s="245" t="s">
        <v>10375</v>
      </c>
      <c r="I107" s="245" t="s">
        <v>14</v>
      </c>
      <c r="J107" s="245" t="s">
        <v>59</v>
      </c>
      <c r="K107" s="246" t="s">
        <v>9161</v>
      </c>
      <c r="L107" s="245" t="s">
        <v>568</v>
      </c>
    </row>
    <row r="108" spans="1:12" x14ac:dyDescent="0.25">
      <c r="A108" s="245" t="s">
        <v>7719</v>
      </c>
      <c r="B108" s="245" t="s">
        <v>7718</v>
      </c>
      <c r="C108" s="245" t="s">
        <v>7911</v>
      </c>
      <c r="D108" s="245" t="s">
        <v>7910</v>
      </c>
      <c r="E108" s="246" t="s">
        <v>44</v>
      </c>
      <c r="F108" s="245" t="s">
        <v>44</v>
      </c>
      <c r="G108" s="245" t="s">
        <v>7924</v>
      </c>
      <c r="H108" s="245" t="s">
        <v>10376</v>
      </c>
      <c r="I108" s="245" t="s">
        <v>14</v>
      </c>
      <c r="J108" s="245" t="s">
        <v>59</v>
      </c>
      <c r="K108" s="246" t="s">
        <v>10030</v>
      </c>
      <c r="L108" s="245" t="s">
        <v>568</v>
      </c>
    </row>
    <row r="109" spans="1:12" x14ac:dyDescent="0.25">
      <c r="A109" s="245" t="s">
        <v>7719</v>
      </c>
      <c r="B109" s="245" t="s">
        <v>7718</v>
      </c>
      <c r="C109" s="245" t="s">
        <v>7911</v>
      </c>
      <c r="D109" s="245" t="s">
        <v>7910</v>
      </c>
      <c r="E109" s="246" t="s">
        <v>44</v>
      </c>
      <c r="F109" s="245" t="s">
        <v>44</v>
      </c>
      <c r="G109" s="245" t="s">
        <v>7922</v>
      </c>
      <c r="H109" s="245" t="s">
        <v>7921</v>
      </c>
      <c r="I109" s="245" t="s">
        <v>14</v>
      </c>
      <c r="J109" s="245" t="s">
        <v>59</v>
      </c>
      <c r="K109" s="246" t="s">
        <v>14360</v>
      </c>
      <c r="L109" s="245" t="s">
        <v>568</v>
      </c>
    </row>
    <row r="110" spans="1:12" x14ac:dyDescent="0.25">
      <c r="A110" s="245" t="s">
        <v>7719</v>
      </c>
      <c r="B110" s="245" t="s">
        <v>7718</v>
      </c>
      <c r="C110" s="245" t="s">
        <v>7911</v>
      </c>
      <c r="D110" s="245" t="s">
        <v>7910</v>
      </c>
      <c r="E110" s="246" t="s">
        <v>44</v>
      </c>
      <c r="F110" s="245" t="s">
        <v>44</v>
      </c>
      <c r="G110" s="245" t="s">
        <v>7920</v>
      </c>
      <c r="H110" s="245" t="s">
        <v>7919</v>
      </c>
      <c r="I110" s="245" t="s">
        <v>14</v>
      </c>
      <c r="J110" s="245" t="s">
        <v>59</v>
      </c>
      <c r="K110" s="246" t="s">
        <v>8985</v>
      </c>
      <c r="L110" s="245" t="s">
        <v>568</v>
      </c>
    </row>
    <row r="111" spans="1:12" x14ac:dyDescent="0.25">
      <c r="A111" s="245" t="s">
        <v>7719</v>
      </c>
      <c r="B111" s="245" t="s">
        <v>7718</v>
      </c>
      <c r="C111" s="245" t="s">
        <v>7911</v>
      </c>
      <c r="D111" s="245" t="s">
        <v>7910</v>
      </c>
      <c r="E111" s="246" t="s">
        <v>44</v>
      </c>
      <c r="F111" s="245" t="s">
        <v>44</v>
      </c>
      <c r="G111" s="245" t="s">
        <v>7918</v>
      </c>
      <c r="H111" s="245" t="s">
        <v>7917</v>
      </c>
      <c r="I111" s="245" t="s">
        <v>14</v>
      </c>
      <c r="J111" s="245" t="s">
        <v>59</v>
      </c>
      <c r="K111" s="246" t="s">
        <v>1675</v>
      </c>
      <c r="L111" s="245" t="s">
        <v>568</v>
      </c>
    </row>
    <row r="112" spans="1:12" x14ac:dyDescent="0.25">
      <c r="A112" s="245" t="s">
        <v>7719</v>
      </c>
      <c r="B112" s="245" t="s">
        <v>7718</v>
      </c>
      <c r="C112" s="245" t="s">
        <v>7911</v>
      </c>
      <c r="D112" s="245" t="s">
        <v>7910</v>
      </c>
      <c r="E112" s="246" t="s">
        <v>44</v>
      </c>
      <c r="F112" s="245" t="s">
        <v>44</v>
      </c>
      <c r="G112" s="245" t="s">
        <v>7915</v>
      </c>
      <c r="H112" s="245" t="s">
        <v>7914</v>
      </c>
      <c r="I112" s="245" t="s">
        <v>14</v>
      </c>
      <c r="J112" s="245" t="s">
        <v>59</v>
      </c>
      <c r="K112" s="246" t="s">
        <v>872</v>
      </c>
      <c r="L112" s="245" t="s">
        <v>568</v>
      </c>
    </row>
    <row r="113" spans="1:12" x14ac:dyDescent="0.25">
      <c r="A113" s="245" t="s">
        <v>7719</v>
      </c>
      <c r="B113" s="245" t="s">
        <v>7718</v>
      </c>
      <c r="C113" s="245" t="s">
        <v>7911</v>
      </c>
      <c r="D113" s="245" t="s">
        <v>7910</v>
      </c>
      <c r="E113" s="246" t="s">
        <v>44</v>
      </c>
      <c r="F113" s="245" t="s">
        <v>44</v>
      </c>
      <c r="G113" s="245" t="s">
        <v>7913</v>
      </c>
      <c r="H113" s="245" t="s">
        <v>7912</v>
      </c>
      <c r="I113" s="245" t="s">
        <v>14</v>
      </c>
      <c r="J113" s="245" t="s">
        <v>59</v>
      </c>
      <c r="K113" s="246" t="s">
        <v>15549</v>
      </c>
      <c r="L113" s="245" t="s">
        <v>568</v>
      </c>
    </row>
    <row r="114" spans="1:12" x14ac:dyDescent="0.25">
      <c r="A114" s="245" t="s">
        <v>7719</v>
      </c>
      <c r="B114" s="245" t="s">
        <v>7718</v>
      </c>
      <c r="C114" s="245" t="s">
        <v>7911</v>
      </c>
      <c r="D114" s="245" t="s">
        <v>7910</v>
      </c>
      <c r="E114" s="246" t="s">
        <v>44</v>
      </c>
      <c r="F114" s="245" t="s">
        <v>44</v>
      </c>
      <c r="G114" s="245" t="s">
        <v>7909</v>
      </c>
      <c r="H114" s="245" t="s">
        <v>7908</v>
      </c>
      <c r="I114" s="245" t="s">
        <v>14</v>
      </c>
      <c r="J114" s="245" t="s">
        <v>59</v>
      </c>
      <c r="K114" s="246" t="s">
        <v>15550</v>
      </c>
      <c r="L114" s="245" t="s">
        <v>568</v>
      </c>
    </row>
    <row r="115" spans="1:12" x14ac:dyDescent="0.25">
      <c r="A115" s="245" t="s">
        <v>7719</v>
      </c>
      <c r="B115" s="245" t="s">
        <v>7718</v>
      </c>
      <c r="C115" s="245" t="s">
        <v>7911</v>
      </c>
      <c r="D115" s="245" t="s">
        <v>7910</v>
      </c>
      <c r="E115" s="246" t="s">
        <v>44</v>
      </c>
      <c r="F115" s="245" t="s">
        <v>44</v>
      </c>
      <c r="G115" s="245" t="s">
        <v>10378</v>
      </c>
      <c r="H115" s="245" t="s">
        <v>10379</v>
      </c>
      <c r="I115" s="245" t="s">
        <v>14</v>
      </c>
      <c r="J115" s="245" t="s">
        <v>59</v>
      </c>
      <c r="K115" s="246" t="s">
        <v>15551</v>
      </c>
      <c r="L115" s="245" t="s">
        <v>568</v>
      </c>
    </row>
    <row r="116" spans="1:12" x14ac:dyDescent="0.25">
      <c r="A116" s="245" t="s">
        <v>7719</v>
      </c>
      <c r="B116" s="245" t="s">
        <v>7718</v>
      </c>
      <c r="C116" s="245" t="s">
        <v>7911</v>
      </c>
      <c r="D116" s="245" t="s">
        <v>7910</v>
      </c>
      <c r="E116" s="246" t="s">
        <v>44</v>
      </c>
      <c r="F116" s="245" t="s">
        <v>44</v>
      </c>
      <c r="G116" s="245" t="s">
        <v>10380</v>
      </c>
      <c r="H116" s="245" t="s">
        <v>10381</v>
      </c>
      <c r="I116" s="245" t="s">
        <v>24</v>
      </c>
      <c r="J116" s="245" t="s">
        <v>59</v>
      </c>
      <c r="K116" s="246" t="s">
        <v>15552</v>
      </c>
      <c r="L116" s="245" t="s">
        <v>568</v>
      </c>
    </row>
    <row r="117" spans="1:12" x14ac:dyDescent="0.25">
      <c r="A117" s="245" t="s">
        <v>7719</v>
      </c>
      <c r="B117" s="245" t="s">
        <v>7718</v>
      </c>
      <c r="C117" s="245" t="s">
        <v>7911</v>
      </c>
      <c r="D117" s="245" t="s">
        <v>7910</v>
      </c>
      <c r="E117" s="246" t="s">
        <v>44</v>
      </c>
      <c r="F117" s="245" t="s">
        <v>44</v>
      </c>
      <c r="G117" s="245" t="s">
        <v>10383</v>
      </c>
      <c r="H117" s="245" t="s">
        <v>10384</v>
      </c>
      <c r="I117" s="245" t="s">
        <v>24</v>
      </c>
      <c r="J117" s="245" t="s">
        <v>59</v>
      </c>
      <c r="K117" s="246" t="s">
        <v>15553</v>
      </c>
      <c r="L117" s="245" t="s">
        <v>568</v>
      </c>
    </row>
    <row r="118" spans="1:12" x14ac:dyDescent="0.25">
      <c r="A118" s="245" t="s">
        <v>7719</v>
      </c>
      <c r="B118" s="245" t="s">
        <v>7718</v>
      </c>
      <c r="C118" s="245" t="s">
        <v>7911</v>
      </c>
      <c r="D118" s="245" t="s">
        <v>7910</v>
      </c>
      <c r="E118" s="246" t="s">
        <v>44</v>
      </c>
      <c r="F118" s="245" t="s">
        <v>44</v>
      </c>
      <c r="G118" s="245" t="s">
        <v>10385</v>
      </c>
      <c r="H118" s="245" t="s">
        <v>10386</v>
      </c>
      <c r="I118" s="245" t="s">
        <v>24</v>
      </c>
      <c r="J118" s="245" t="s">
        <v>59</v>
      </c>
      <c r="K118" s="246" t="s">
        <v>15554</v>
      </c>
      <c r="L118" s="245" t="s">
        <v>568</v>
      </c>
    </row>
    <row r="119" spans="1:12" x14ac:dyDescent="0.25">
      <c r="A119" s="245" t="s">
        <v>7719</v>
      </c>
      <c r="B119" s="245" t="s">
        <v>7718</v>
      </c>
      <c r="C119" s="245" t="s">
        <v>7911</v>
      </c>
      <c r="D119" s="245" t="s">
        <v>7910</v>
      </c>
      <c r="E119" s="246" t="s">
        <v>44</v>
      </c>
      <c r="F119" s="245" t="s">
        <v>44</v>
      </c>
      <c r="G119" s="245" t="s">
        <v>10387</v>
      </c>
      <c r="H119" s="245" t="s">
        <v>10388</v>
      </c>
      <c r="I119" s="245" t="s">
        <v>24</v>
      </c>
      <c r="J119" s="245" t="s">
        <v>59</v>
      </c>
      <c r="K119" s="246" t="s">
        <v>15555</v>
      </c>
      <c r="L119" s="245" t="s">
        <v>568</v>
      </c>
    </row>
    <row r="120" spans="1:12" x14ac:dyDescent="0.25">
      <c r="A120" s="245" t="s">
        <v>7719</v>
      </c>
      <c r="B120" s="245" t="s">
        <v>7718</v>
      </c>
      <c r="C120" s="245" t="s">
        <v>7911</v>
      </c>
      <c r="D120" s="245" t="s">
        <v>7910</v>
      </c>
      <c r="E120" s="246" t="s">
        <v>44</v>
      </c>
      <c r="F120" s="245" t="s">
        <v>44</v>
      </c>
      <c r="G120" s="245" t="s">
        <v>10389</v>
      </c>
      <c r="H120" s="245" t="s">
        <v>10390</v>
      </c>
      <c r="I120" s="245" t="s">
        <v>24</v>
      </c>
      <c r="J120" s="245" t="s">
        <v>59</v>
      </c>
      <c r="K120" s="246" t="s">
        <v>10545</v>
      </c>
      <c r="L120" s="245" t="s">
        <v>568</v>
      </c>
    </row>
    <row r="121" spans="1:12" x14ac:dyDescent="0.25">
      <c r="A121" s="245" t="s">
        <v>7719</v>
      </c>
      <c r="B121" s="245" t="s">
        <v>7718</v>
      </c>
      <c r="C121" s="245" t="s">
        <v>7851</v>
      </c>
      <c r="D121" s="245" t="s">
        <v>7850</v>
      </c>
      <c r="E121" s="246" t="s">
        <v>44</v>
      </c>
      <c r="F121" s="245" t="s">
        <v>44</v>
      </c>
      <c r="G121" s="245" t="s">
        <v>7907</v>
      </c>
      <c r="H121" s="245" t="s">
        <v>7906</v>
      </c>
      <c r="I121" s="245" t="s">
        <v>14</v>
      </c>
      <c r="J121" s="245" t="s">
        <v>59</v>
      </c>
      <c r="K121" s="246" t="s">
        <v>15556</v>
      </c>
      <c r="L121" s="245" t="s">
        <v>568</v>
      </c>
    </row>
    <row r="122" spans="1:12" x14ac:dyDescent="0.25">
      <c r="A122" s="245" t="s">
        <v>7719</v>
      </c>
      <c r="B122" s="245" t="s">
        <v>7718</v>
      </c>
      <c r="C122" s="245" t="s">
        <v>7851</v>
      </c>
      <c r="D122" s="245" t="s">
        <v>7850</v>
      </c>
      <c r="E122" s="246" t="s">
        <v>44</v>
      </c>
      <c r="F122" s="245" t="s">
        <v>44</v>
      </c>
      <c r="G122" s="245" t="s">
        <v>7905</v>
      </c>
      <c r="H122" s="245" t="s">
        <v>7904</v>
      </c>
      <c r="I122" s="245" t="s">
        <v>14</v>
      </c>
      <c r="J122" s="245" t="s">
        <v>59</v>
      </c>
      <c r="K122" s="246" t="s">
        <v>9530</v>
      </c>
      <c r="L122" s="245" t="s">
        <v>568</v>
      </c>
    </row>
    <row r="123" spans="1:12" x14ac:dyDescent="0.25">
      <c r="A123" s="245" t="s">
        <v>7719</v>
      </c>
      <c r="B123" s="245" t="s">
        <v>7718</v>
      </c>
      <c r="C123" s="245" t="s">
        <v>7851</v>
      </c>
      <c r="D123" s="245" t="s">
        <v>7850</v>
      </c>
      <c r="E123" s="246" t="s">
        <v>44</v>
      </c>
      <c r="F123" s="245" t="s">
        <v>44</v>
      </c>
      <c r="G123" s="245" t="s">
        <v>7903</v>
      </c>
      <c r="H123" s="245" t="s">
        <v>7902</v>
      </c>
      <c r="I123" s="245" t="s">
        <v>14</v>
      </c>
      <c r="J123" s="245" t="s">
        <v>59</v>
      </c>
      <c r="K123" s="246" t="s">
        <v>15557</v>
      </c>
      <c r="L123" s="245" t="s">
        <v>568</v>
      </c>
    </row>
    <row r="124" spans="1:12" x14ac:dyDescent="0.25">
      <c r="A124" s="245" t="s">
        <v>7719</v>
      </c>
      <c r="B124" s="245" t="s">
        <v>7718</v>
      </c>
      <c r="C124" s="245" t="s">
        <v>7851</v>
      </c>
      <c r="D124" s="245" t="s">
        <v>7850</v>
      </c>
      <c r="E124" s="246" t="s">
        <v>44</v>
      </c>
      <c r="F124" s="245" t="s">
        <v>44</v>
      </c>
      <c r="G124" s="245" t="s">
        <v>7901</v>
      </c>
      <c r="H124" s="245" t="s">
        <v>7900</v>
      </c>
      <c r="I124" s="245" t="s">
        <v>14</v>
      </c>
      <c r="J124" s="245" t="s">
        <v>59</v>
      </c>
      <c r="K124" s="246" t="s">
        <v>9518</v>
      </c>
      <c r="L124" s="245" t="s">
        <v>568</v>
      </c>
    </row>
    <row r="125" spans="1:12" x14ac:dyDescent="0.25">
      <c r="A125" s="245" t="s">
        <v>7719</v>
      </c>
      <c r="B125" s="245" t="s">
        <v>7718</v>
      </c>
      <c r="C125" s="245" t="s">
        <v>7851</v>
      </c>
      <c r="D125" s="245" t="s">
        <v>7850</v>
      </c>
      <c r="E125" s="246" t="s">
        <v>44</v>
      </c>
      <c r="F125" s="245" t="s">
        <v>44</v>
      </c>
      <c r="G125" s="245" t="s">
        <v>7899</v>
      </c>
      <c r="H125" s="245" t="s">
        <v>7898</v>
      </c>
      <c r="I125" s="245" t="s">
        <v>14</v>
      </c>
      <c r="J125" s="245" t="s">
        <v>59</v>
      </c>
      <c r="K125" s="246" t="s">
        <v>15558</v>
      </c>
      <c r="L125" s="245" t="s">
        <v>568</v>
      </c>
    </row>
    <row r="126" spans="1:12" x14ac:dyDescent="0.25">
      <c r="A126" s="245" t="s">
        <v>7719</v>
      </c>
      <c r="B126" s="245" t="s">
        <v>7718</v>
      </c>
      <c r="C126" s="245" t="s">
        <v>7851</v>
      </c>
      <c r="D126" s="245" t="s">
        <v>7850</v>
      </c>
      <c r="E126" s="246" t="s">
        <v>44</v>
      </c>
      <c r="F126" s="245" t="s">
        <v>44</v>
      </c>
      <c r="G126" s="245" t="s">
        <v>7897</v>
      </c>
      <c r="H126" s="245" t="s">
        <v>7896</v>
      </c>
      <c r="I126" s="245" t="s">
        <v>14</v>
      </c>
      <c r="J126" s="245" t="s">
        <v>59</v>
      </c>
      <c r="K126" s="246" t="s">
        <v>9167</v>
      </c>
      <c r="L126" s="245" t="s">
        <v>568</v>
      </c>
    </row>
    <row r="127" spans="1:12" x14ac:dyDescent="0.25">
      <c r="A127" s="245" t="s">
        <v>7719</v>
      </c>
      <c r="B127" s="245" t="s">
        <v>7718</v>
      </c>
      <c r="C127" s="245" t="s">
        <v>7851</v>
      </c>
      <c r="D127" s="245" t="s">
        <v>7850</v>
      </c>
      <c r="E127" s="246" t="s">
        <v>44</v>
      </c>
      <c r="F127" s="245" t="s">
        <v>44</v>
      </c>
      <c r="G127" s="245" t="s">
        <v>7894</v>
      </c>
      <c r="H127" s="245" t="s">
        <v>7893</v>
      </c>
      <c r="I127" s="245" t="s">
        <v>14</v>
      </c>
      <c r="J127" s="245" t="s">
        <v>59</v>
      </c>
      <c r="K127" s="246" t="s">
        <v>15559</v>
      </c>
      <c r="L127" s="245" t="s">
        <v>568</v>
      </c>
    </row>
    <row r="128" spans="1:12" x14ac:dyDescent="0.25">
      <c r="A128" s="245" t="s">
        <v>7719</v>
      </c>
      <c r="B128" s="245" t="s">
        <v>7718</v>
      </c>
      <c r="C128" s="245" t="s">
        <v>7851</v>
      </c>
      <c r="D128" s="245" t="s">
        <v>7850</v>
      </c>
      <c r="E128" s="246" t="s">
        <v>44</v>
      </c>
      <c r="F128" s="245" t="s">
        <v>44</v>
      </c>
      <c r="G128" s="245" t="s">
        <v>7892</v>
      </c>
      <c r="H128" s="245" t="s">
        <v>7891</v>
      </c>
      <c r="I128" s="245" t="s">
        <v>14</v>
      </c>
      <c r="J128" s="245" t="s">
        <v>59</v>
      </c>
      <c r="K128" s="246" t="s">
        <v>10535</v>
      </c>
      <c r="L128" s="245" t="s">
        <v>568</v>
      </c>
    </row>
    <row r="129" spans="1:12" x14ac:dyDescent="0.25">
      <c r="A129" s="245" t="s">
        <v>7719</v>
      </c>
      <c r="B129" s="245" t="s">
        <v>7718</v>
      </c>
      <c r="C129" s="245" t="s">
        <v>7851</v>
      </c>
      <c r="D129" s="245" t="s">
        <v>7850</v>
      </c>
      <c r="E129" s="246" t="s">
        <v>44</v>
      </c>
      <c r="F129" s="245" t="s">
        <v>44</v>
      </c>
      <c r="G129" s="245" t="s">
        <v>7890</v>
      </c>
      <c r="H129" s="245" t="s">
        <v>7889</v>
      </c>
      <c r="I129" s="245" t="s">
        <v>14</v>
      </c>
      <c r="J129" s="245" t="s">
        <v>59</v>
      </c>
      <c r="K129" s="246" t="s">
        <v>15560</v>
      </c>
      <c r="L129" s="245" t="s">
        <v>568</v>
      </c>
    </row>
    <row r="130" spans="1:12" x14ac:dyDescent="0.25">
      <c r="A130" s="245" t="s">
        <v>7719</v>
      </c>
      <c r="B130" s="245" t="s">
        <v>7718</v>
      </c>
      <c r="C130" s="245" t="s">
        <v>7851</v>
      </c>
      <c r="D130" s="245" t="s">
        <v>7850</v>
      </c>
      <c r="E130" s="246" t="s">
        <v>44</v>
      </c>
      <c r="F130" s="245" t="s">
        <v>44</v>
      </c>
      <c r="G130" s="245" t="s">
        <v>7888</v>
      </c>
      <c r="H130" s="245" t="s">
        <v>7887</v>
      </c>
      <c r="I130" s="245" t="s">
        <v>14</v>
      </c>
      <c r="J130" s="245" t="s">
        <v>59</v>
      </c>
      <c r="K130" s="246" t="s">
        <v>7018</v>
      </c>
      <c r="L130" s="245" t="s">
        <v>568</v>
      </c>
    </row>
    <row r="131" spans="1:12" x14ac:dyDescent="0.25">
      <c r="A131" s="245" t="s">
        <v>7719</v>
      </c>
      <c r="B131" s="245" t="s">
        <v>7718</v>
      </c>
      <c r="C131" s="245" t="s">
        <v>7851</v>
      </c>
      <c r="D131" s="245" t="s">
        <v>7850</v>
      </c>
      <c r="E131" s="246" t="s">
        <v>44</v>
      </c>
      <c r="F131" s="245" t="s">
        <v>44</v>
      </c>
      <c r="G131" s="245" t="s">
        <v>10392</v>
      </c>
      <c r="H131" s="245" t="s">
        <v>10393</v>
      </c>
      <c r="I131" s="245" t="s">
        <v>14</v>
      </c>
      <c r="J131" s="245" t="s">
        <v>59</v>
      </c>
      <c r="K131" s="246" t="s">
        <v>15561</v>
      </c>
      <c r="L131" s="245" t="s">
        <v>568</v>
      </c>
    </row>
    <row r="132" spans="1:12" x14ac:dyDescent="0.25">
      <c r="A132" s="245" t="s">
        <v>7719</v>
      </c>
      <c r="B132" s="245" t="s">
        <v>7718</v>
      </c>
      <c r="C132" s="245" t="s">
        <v>7851</v>
      </c>
      <c r="D132" s="245" t="s">
        <v>7850</v>
      </c>
      <c r="E132" s="246" t="s">
        <v>44</v>
      </c>
      <c r="F132" s="245" t="s">
        <v>44</v>
      </c>
      <c r="G132" s="245" t="s">
        <v>7886</v>
      </c>
      <c r="H132" s="245" t="s">
        <v>7885</v>
      </c>
      <c r="I132" s="245" t="s">
        <v>14</v>
      </c>
      <c r="J132" s="245" t="s">
        <v>59</v>
      </c>
      <c r="K132" s="246" t="s">
        <v>9584</v>
      </c>
      <c r="L132" s="245" t="s">
        <v>568</v>
      </c>
    </row>
    <row r="133" spans="1:12" x14ac:dyDescent="0.25">
      <c r="A133" s="245" t="s">
        <v>7719</v>
      </c>
      <c r="B133" s="245" t="s">
        <v>7718</v>
      </c>
      <c r="C133" s="245" t="s">
        <v>7851</v>
      </c>
      <c r="D133" s="245" t="s">
        <v>7850</v>
      </c>
      <c r="E133" s="246" t="s">
        <v>44</v>
      </c>
      <c r="F133" s="245" t="s">
        <v>44</v>
      </c>
      <c r="G133" s="245" t="s">
        <v>10394</v>
      </c>
      <c r="H133" s="245" t="s">
        <v>10395</v>
      </c>
      <c r="I133" s="245" t="s">
        <v>14</v>
      </c>
      <c r="J133" s="245" t="s">
        <v>59</v>
      </c>
      <c r="K133" s="246" t="s">
        <v>15562</v>
      </c>
      <c r="L133" s="245" t="s">
        <v>568</v>
      </c>
    </row>
    <row r="134" spans="1:12" x14ac:dyDescent="0.25">
      <c r="A134" s="245" t="s">
        <v>7719</v>
      </c>
      <c r="B134" s="245" t="s">
        <v>7718</v>
      </c>
      <c r="C134" s="245" t="s">
        <v>7851</v>
      </c>
      <c r="D134" s="245" t="s">
        <v>7850</v>
      </c>
      <c r="E134" s="246" t="s">
        <v>44</v>
      </c>
      <c r="F134" s="245" t="s">
        <v>44</v>
      </c>
      <c r="G134" s="245" t="s">
        <v>7884</v>
      </c>
      <c r="H134" s="245" t="s">
        <v>7883</v>
      </c>
      <c r="I134" s="245" t="s">
        <v>14</v>
      </c>
      <c r="J134" s="245" t="s">
        <v>59</v>
      </c>
      <c r="K134" s="246" t="s">
        <v>15563</v>
      </c>
      <c r="L134" s="245" t="s">
        <v>568</v>
      </c>
    </row>
    <row r="135" spans="1:12" x14ac:dyDescent="0.25">
      <c r="A135" s="245" t="s">
        <v>7719</v>
      </c>
      <c r="B135" s="245" t="s">
        <v>7718</v>
      </c>
      <c r="C135" s="245" t="s">
        <v>7851</v>
      </c>
      <c r="D135" s="245" t="s">
        <v>7850</v>
      </c>
      <c r="E135" s="246" t="s">
        <v>44</v>
      </c>
      <c r="F135" s="245" t="s">
        <v>44</v>
      </c>
      <c r="G135" s="245" t="s">
        <v>7882</v>
      </c>
      <c r="H135" s="245" t="s">
        <v>7881</v>
      </c>
      <c r="I135" s="245" t="s">
        <v>14</v>
      </c>
      <c r="J135" s="245" t="s">
        <v>59</v>
      </c>
      <c r="K135" s="246" t="s">
        <v>15564</v>
      </c>
      <c r="L135" s="245" t="s">
        <v>568</v>
      </c>
    </row>
    <row r="136" spans="1:12" x14ac:dyDescent="0.25">
      <c r="A136" s="245" t="s">
        <v>7719</v>
      </c>
      <c r="B136" s="245" t="s">
        <v>7718</v>
      </c>
      <c r="C136" s="245" t="s">
        <v>7851</v>
      </c>
      <c r="D136" s="245" t="s">
        <v>7850</v>
      </c>
      <c r="E136" s="246" t="s">
        <v>44</v>
      </c>
      <c r="F136" s="245" t="s">
        <v>44</v>
      </c>
      <c r="G136" s="245" t="s">
        <v>7880</v>
      </c>
      <c r="H136" s="245" t="s">
        <v>7879</v>
      </c>
      <c r="I136" s="245" t="s">
        <v>14</v>
      </c>
      <c r="J136" s="245" t="s">
        <v>59</v>
      </c>
      <c r="K136" s="246" t="s">
        <v>15565</v>
      </c>
      <c r="L136" s="245" t="s">
        <v>568</v>
      </c>
    </row>
    <row r="137" spans="1:12" x14ac:dyDescent="0.25">
      <c r="A137" s="245" t="s">
        <v>7719</v>
      </c>
      <c r="B137" s="245" t="s">
        <v>7718</v>
      </c>
      <c r="C137" s="245" t="s">
        <v>7851</v>
      </c>
      <c r="D137" s="245" t="s">
        <v>7850</v>
      </c>
      <c r="E137" s="246" t="s">
        <v>44</v>
      </c>
      <c r="F137" s="245" t="s">
        <v>44</v>
      </c>
      <c r="G137" s="245" t="s">
        <v>7878</v>
      </c>
      <c r="H137" s="245" t="s">
        <v>7877</v>
      </c>
      <c r="I137" s="245" t="s">
        <v>14</v>
      </c>
      <c r="J137" s="245" t="s">
        <v>59</v>
      </c>
      <c r="K137" s="246" t="s">
        <v>15566</v>
      </c>
      <c r="L137" s="245" t="s">
        <v>568</v>
      </c>
    </row>
    <row r="138" spans="1:12" x14ac:dyDescent="0.25">
      <c r="A138" s="245" t="s">
        <v>7719</v>
      </c>
      <c r="B138" s="245" t="s">
        <v>7718</v>
      </c>
      <c r="C138" s="245" t="s">
        <v>7851</v>
      </c>
      <c r="D138" s="245" t="s">
        <v>7850</v>
      </c>
      <c r="E138" s="246" t="s">
        <v>44</v>
      </c>
      <c r="F138" s="245" t="s">
        <v>44</v>
      </c>
      <c r="G138" s="245" t="s">
        <v>7876</v>
      </c>
      <c r="H138" s="245" t="s">
        <v>7875</v>
      </c>
      <c r="I138" s="245" t="s">
        <v>14</v>
      </c>
      <c r="J138" s="245" t="s">
        <v>59</v>
      </c>
      <c r="K138" s="246" t="s">
        <v>8720</v>
      </c>
      <c r="L138" s="245" t="s">
        <v>568</v>
      </c>
    </row>
    <row r="139" spans="1:12" x14ac:dyDescent="0.25">
      <c r="A139" s="245" t="s">
        <v>7719</v>
      </c>
      <c r="B139" s="245" t="s">
        <v>7718</v>
      </c>
      <c r="C139" s="245" t="s">
        <v>7851</v>
      </c>
      <c r="D139" s="245" t="s">
        <v>7850</v>
      </c>
      <c r="E139" s="246" t="s">
        <v>44</v>
      </c>
      <c r="F139" s="245" t="s">
        <v>44</v>
      </c>
      <c r="G139" s="245" t="s">
        <v>7874</v>
      </c>
      <c r="H139" s="245" t="s">
        <v>7873</v>
      </c>
      <c r="I139" s="245" t="s">
        <v>14</v>
      </c>
      <c r="J139" s="245" t="s">
        <v>59</v>
      </c>
      <c r="K139" s="246" t="s">
        <v>15567</v>
      </c>
      <c r="L139" s="245" t="s">
        <v>568</v>
      </c>
    </row>
    <row r="140" spans="1:12" x14ac:dyDescent="0.25">
      <c r="A140" s="245" t="s">
        <v>7719</v>
      </c>
      <c r="B140" s="245" t="s">
        <v>7718</v>
      </c>
      <c r="C140" s="245" t="s">
        <v>7851</v>
      </c>
      <c r="D140" s="245" t="s">
        <v>7850</v>
      </c>
      <c r="E140" s="246" t="s">
        <v>44</v>
      </c>
      <c r="F140" s="245" t="s">
        <v>44</v>
      </c>
      <c r="G140" s="245" t="s">
        <v>7872</v>
      </c>
      <c r="H140" s="245" t="s">
        <v>7871</v>
      </c>
      <c r="I140" s="245" t="s">
        <v>14</v>
      </c>
      <c r="J140" s="245" t="s">
        <v>59</v>
      </c>
      <c r="K140" s="246" t="s">
        <v>15054</v>
      </c>
      <c r="L140" s="245" t="s">
        <v>568</v>
      </c>
    </row>
    <row r="141" spans="1:12" x14ac:dyDescent="0.25">
      <c r="A141" s="245" t="s">
        <v>7719</v>
      </c>
      <c r="B141" s="245" t="s">
        <v>7718</v>
      </c>
      <c r="C141" s="245" t="s">
        <v>7851</v>
      </c>
      <c r="D141" s="245" t="s">
        <v>7850</v>
      </c>
      <c r="E141" s="246" t="s">
        <v>44</v>
      </c>
      <c r="F141" s="245" t="s">
        <v>44</v>
      </c>
      <c r="G141" s="245" t="s">
        <v>7870</v>
      </c>
      <c r="H141" s="245" t="s">
        <v>7869</v>
      </c>
      <c r="I141" s="245" t="s">
        <v>14</v>
      </c>
      <c r="J141" s="245" t="s">
        <v>59</v>
      </c>
      <c r="K141" s="246" t="s">
        <v>15568</v>
      </c>
      <c r="L141" s="245" t="s">
        <v>568</v>
      </c>
    </row>
    <row r="142" spans="1:12" x14ac:dyDescent="0.25">
      <c r="A142" s="245" t="s">
        <v>7719</v>
      </c>
      <c r="B142" s="245" t="s">
        <v>7718</v>
      </c>
      <c r="C142" s="245" t="s">
        <v>7851</v>
      </c>
      <c r="D142" s="245" t="s">
        <v>7850</v>
      </c>
      <c r="E142" s="246" t="s">
        <v>44</v>
      </c>
      <c r="F142" s="245" t="s">
        <v>44</v>
      </c>
      <c r="G142" s="245" t="s">
        <v>7868</v>
      </c>
      <c r="H142" s="245" t="s">
        <v>7867</v>
      </c>
      <c r="I142" s="245" t="s">
        <v>14</v>
      </c>
      <c r="J142" s="245" t="s">
        <v>59</v>
      </c>
      <c r="K142" s="246" t="s">
        <v>10311</v>
      </c>
      <c r="L142" s="245" t="s">
        <v>568</v>
      </c>
    </row>
    <row r="143" spans="1:12" x14ac:dyDescent="0.25">
      <c r="A143" s="245" t="s">
        <v>7719</v>
      </c>
      <c r="B143" s="245" t="s">
        <v>7718</v>
      </c>
      <c r="C143" s="245" t="s">
        <v>7851</v>
      </c>
      <c r="D143" s="245" t="s">
        <v>7850</v>
      </c>
      <c r="E143" s="246" t="s">
        <v>44</v>
      </c>
      <c r="F143" s="245" t="s">
        <v>44</v>
      </c>
      <c r="G143" s="245" t="s">
        <v>7866</v>
      </c>
      <c r="H143" s="245" t="s">
        <v>7865</v>
      </c>
      <c r="I143" s="245" t="s">
        <v>14</v>
      </c>
      <c r="J143" s="245" t="s">
        <v>59</v>
      </c>
      <c r="K143" s="246" t="s">
        <v>15569</v>
      </c>
      <c r="L143" s="245" t="s">
        <v>568</v>
      </c>
    </row>
    <row r="144" spans="1:12" x14ac:dyDescent="0.25">
      <c r="A144" s="245" t="s">
        <v>7719</v>
      </c>
      <c r="B144" s="245" t="s">
        <v>7718</v>
      </c>
      <c r="C144" s="245" t="s">
        <v>7851</v>
      </c>
      <c r="D144" s="245" t="s">
        <v>7850</v>
      </c>
      <c r="E144" s="246" t="s">
        <v>44</v>
      </c>
      <c r="F144" s="245" t="s">
        <v>44</v>
      </c>
      <c r="G144" s="245" t="s">
        <v>7864</v>
      </c>
      <c r="H144" s="245" t="s">
        <v>7863</v>
      </c>
      <c r="I144" s="245" t="s">
        <v>14</v>
      </c>
      <c r="J144" s="245" t="s">
        <v>59</v>
      </c>
      <c r="K144" s="246" t="s">
        <v>9468</v>
      </c>
      <c r="L144" s="245" t="s">
        <v>568</v>
      </c>
    </row>
    <row r="145" spans="1:12" x14ac:dyDescent="0.25">
      <c r="A145" s="245" t="s">
        <v>7719</v>
      </c>
      <c r="B145" s="245" t="s">
        <v>7718</v>
      </c>
      <c r="C145" s="245" t="s">
        <v>7851</v>
      </c>
      <c r="D145" s="245" t="s">
        <v>7850</v>
      </c>
      <c r="E145" s="246" t="s">
        <v>44</v>
      </c>
      <c r="F145" s="245" t="s">
        <v>44</v>
      </c>
      <c r="G145" s="245" t="s">
        <v>7861</v>
      </c>
      <c r="H145" s="245" t="s">
        <v>7860</v>
      </c>
      <c r="I145" s="245" t="s">
        <v>14</v>
      </c>
      <c r="J145" s="245" t="s">
        <v>59</v>
      </c>
      <c r="K145" s="246" t="s">
        <v>15570</v>
      </c>
      <c r="L145" s="245" t="s">
        <v>568</v>
      </c>
    </row>
    <row r="146" spans="1:12" x14ac:dyDescent="0.25">
      <c r="A146" s="245" t="s">
        <v>7719</v>
      </c>
      <c r="B146" s="245" t="s">
        <v>7718</v>
      </c>
      <c r="C146" s="245" t="s">
        <v>7851</v>
      </c>
      <c r="D146" s="245" t="s">
        <v>7850</v>
      </c>
      <c r="E146" s="246" t="s">
        <v>44</v>
      </c>
      <c r="F146" s="245" t="s">
        <v>44</v>
      </c>
      <c r="G146" s="245" t="s">
        <v>7859</v>
      </c>
      <c r="H146" s="245" t="s">
        <v>7858</v>
      </c>
      <c r="I146" s="245" t="s">
        <v>14</v>
      </c>
      <c r="J146" s="245" t="s">
        <v>59</v>
      </c>
      <c r="K146" s="246" t="s">
        <v>15571</v>
      </c>
      <c r="L146" s="245" t="s">
        <v>568</v>
      </c>
    </row>
    <row r="147" spans="1:12" x14ac:dyDescent="0.25">
      <c r="A147" s="245" t="s">
        <v>7719</v>
      </c>
      <c r="B147" s="245" t="s">
        <v>7718</v>
      </c>
      <c r="C147" s="245" t="s">
        <v>7851</v>
      </c>
      <c r="D147" s="245" t="s">
        <v>7850</v>
      </c>
      <c r="E147" s="246" t="s">
        <v>44</v>
      </c>
      <c r="F147" s="245" t="s">
        <v>44</v>
      </c>
      <c r="G147" s="245" t="s">
        <v>10397</v>
      </c>
      <c r="H147" s="245" t="s">
        <v>10398</v>
      </c>
      <c r="I147" s="245" t="s">
        <v>14</v>
      </c>
      <c r="J147" s="245" t="s">
        <v>59</v>
      </c>
      <c r="K147" s="246" t="s">
        <v>15572</v>
      </c>
      <c r="L147" s="245" t="s">
        <v>568</v>
      </c>
    </row>
    <row r="148" spans="1:12" x14ac:dyDescent="0.25">
      <c r="A148" s="245" t="s">
        <v>7719</v>
      </c>
      <c r="B148" s="245" t="s">
        <v>7718</v>
      </c>
      <c r="C148" s="245" t="s">
        <v>7851</v>
      </c>
      <c r="D148" s="245" t="s">
        <v>7850</v>
      </c>
      <c r="E148" s="246" t="s">
        <v>44</v>
      </c>
      <c r="F148" s="245" t="s">
        <v>44</v>
      </c>
      <c r="G148" s="245" t="s">
        <v>7857</v>
      </c>
      <c r="H148" s="245" t="s">
        <v>7856</v>
      </c>
      <c r="I148" s="245" t="s">
        <v>14</v>
      </c>
      <c r="J148" s="245" t="s">
        <v>59</v>
      </c>
      <c r="K148" s="246" t="s">
        <v>8935</v>
      </c>
      <c r="L148" s="245" t="s">
        <v>568</v>
      </c>
    </row>
    <row r="149" spans="1:12" x14ac:dyDescent="0.25">
      <c r="A149" s="245" t="s">
        <v>7719</v>
      </c>
      <c r="B149" s="245" t="s">
        <v>7718</v>
      </c>
      <c r="C149" s="245" t="s">
        <v>7851</v>
      </c>
      <c r="D149" s="245" t="s">
        <v>7850</v>
      </c>
      <c r="E149" s="246" t="s">
        <v>44</v>
      </c>
      <c r="F149" s="245" t="s">
        <v>44</v>
      </c>
      <c r="G149" s="245" t="s">
        <v>10399</v>
      </c>
      <c r="H149" s="245" t="s">
        <v>10400</v>
      </c>
      <c r="I149" s="245" t="s">
        <v>14</v>
      </c>
      <c r="J149" s="245" t="s">
        <v>59</v>
      </c>
      <c r="K149" s="246" t="s">
        <v>15048</v>
      </c>
      <c r="L149" s="245" t="s">
        <v>568</v>
      </c>
    </row>
    <row r="150" spans="1:12" x14ac:dyDescent="0.25">
      <c r="A150" s="245" t="s">
        <v>7719</v>
      </c>
      <c r="B150" s="245" t="s">
        <v>7718</v>
      </c>
      <c r="C150" s="245" t="s">
        <v>7851</v>
      </c>
      <c r="D150" s="245" t="s">
        <v>7850</v>
      </c>
      <c r="E150" s="246" t="s">
        <v>44</v>
      </c>
      <c r="F150" s="245" t="s">
        <v>44</v>
      </c>
      <c r="G150" s="245" t="s">
        <v>7855</v>
      </c>
      <c r="H150" s="245" t="s">
        <v>7854</v>
      </c>
      <c r="I150" s="245" t="s">
        <v>14</v>
      </c>
      <c r="J150" s="245" t="s">
        <v>59</v>
      </c>
      <c r="K150" s="246" t="s">
        <v>15573</v>
      </c>
      <c r="L150" s="245" t="s">
        <v>568</v>
      </c>
    </row>
    <row r="151" spans="1:12" x14ac:dyDescent="0.25">
      <c r="A151" s="245" t="s">
        <v>7719</v>
      </c>
      <c r="B151" s="245" t="s">
        <v>7718</v>
      </c>
      <c r="C151" s="245" t="s">
        <v>7851</v>
      </c>
      <c r="D151" s="245" t="s">
        <v>7850</v>
      </c>
      <c r="E151" s="246" t="s">
        <v>44</v>
      </c>
      <c r="F151" s="245" t="s">
        <v>44</v>
      </c>
      <c r="G151" s="245" t="s">
        <v>7853</v>
      </c>
      <c r="H151" s="245" t="s">
        <v>7852</v>
      </c>
      <c r="I151" s="245" t="s">
        <v>14</v>
      </c>
      <c r="J151" s="245" t="s">
        <v>59</v>
      </c>
      <c r="K151" s="246" t="s">
        <v>15574</v>
      </c>
      <c r="L151" s="245" t="s">
        <v>568</v>
      </c>
    </row>
    <row r="152" spans="1:12" x14ac:dyDescent="0.25">
      <c r="A152" s="245" t="s">
        <v>7719</v>
      </c>
      <c r="B152" s="245" t="s">
        <v>7718</v>
      </c>
      <c r="C152" s="245" t="s">
        <v>7851</v>
      </c>
      <c r="D152" s="245" t="s">
        <v>7850</v>
      </c>
      <c r="E152" s="246" t="s">
        <v>44</v>
      </c>
      <c r="F152" s="245" t="s">
        <v>44</v>
      </c>
      <c r="G152" s="245" t="s">
        <v>7849</v>
      </c>
      <c r="H152" s="245" t="s">
        <v>7848</v>
      </c>
      <c r="I152" s="245" t="s">
        <v>14</v>
      </c>
      <c r="J152" s="245" t="s">
        <v>59</v>
      </c>
      <c r="K152" s="246" t="s">
        <v>15575</v>
      </c>
      <c r="L152" s="245" t="s">
        <v>568</v>
      </c>
    </row>
    <row r="153" spans="1:12" x14ac:dyDescent="0.25">
      <c r="A153" s="245" t="s">
        <v>7719</v>
      </c>
      <c r="B153" s="245" t="s">
        <v>7718</v>
      </c>
      <c r="C153" s="245" t="s">
        <v>7755</v>
      </c>
      <c r="D153" s="245" t="s">
        <v>7754</v>
      </c>
      <c r="E153" s="246" t="s">
        <v>44</v>
      </c>
      <c r="F153" s="245" t="s">
        <v>44</v>
      </c>
      <c r="G153" s="245" t="s">
        <v>7846</v>
      </c>
      <c r="H153" s="245" t="s">
        <v>7845</v>
      </c>
      <c r="I153" s="245" t="s">
        <v>14</v>
      </c>
      <c r="J153" s="245" t="s">
        <v>59</v>
      </c>
      <c r="K153" s="246" t="s">
        <v>15576</v>
      </c>
      <c r="L153" s="245" t="s">
        <v>568</v>
      </c>
    </row>
    <row r="154" spans="1:12" x14ac:dyDescent="0.25">
      <c r="A154" s="245" t="s">
        <v>7719</v>
      </c>
      <c r="B154" s="245" t="s">
        <v>7718</v>
      </c>
      <c r="C154" s="245" t="s">
        <v>7755</v>
      </c>
      <c r="D154" s="245" t="s">
        <v>7754</v>
      </c>
      <c r="E154" s="246" t="s">
        <v>44</v>
      </c>
      <c r="F154" s="245" t="s">
        <v>44</v>
      </c>
      <c r="G154" s="245" t="s">
        <v>7844</v>
      </c>
      <c r="H154" s="245" t="s">
        <v>7843</v>
      </c>
      <c r="I154" s="245" t="s">
        <v>14</v>
      </c>
      <c r="J154" s="245" t="s">
        <v>59</v>
      </c>
      <c r="K154" s="246" t="s">
        <v>15577</v>
      </c>
      <c r="L154" s="245" t="s">
        <v>568</v>
      </c>
    </row>
    <row r="155" spans="1:12" x14ac:dyDescent="0.25">
      <c r="A155" s="245" t="s">
        <v>7719</v>
      </c>
      <c r="B155" s="245" t="s">
        <v>7718</v>
      </c>
      <c r="C155" s="245" t="s">
        <v>7755</v>
      </c>
      <c r="D155" s="245" t="s">
        <v>7754</v>
      </c>
      <c r="E155" s="246" t="s">
        <v>44</v>
      </c>
      <c r="F155" s="245" t="s">
        <v>44</v>
      </c>
      <c r="G155" s="245" t="s">
        <v>7842</v>
      </c>
      <c r="H155" s="245" t="s">
        <v>7841</v>
      </c>
      <c r="I155" s="245" t="s">
        <v>14</v>
      </c>
      <c r="J155" s="245" t="s">
        <v>59</v>
      </c>
      <c r="K155" s="246" t="s">
        <v>15578</v>
      </c>
      <c r="L155" s="245" t="s">
        <v>568</v>
      </c>
    </row>
    <row r="156" spans="1:12" x14ac:dyDescent="0.25">
      <c r="A156" s="245" t="s">
        <v>7719</v>
      </c>
      <c r="B156" s="245" t="s">
        <v>7718</v>
      </c>
      <c r="C156" s="245" t="s">
        <v>7755</v>
      </c>
      <c r="D156" s="245" t="s">
        <v>7754</v>
      </c>
      <c r="E156" s="246" t="s">
        <v>44</v>
      </c>
      <c r="F156" s="245" t="s">
        <v>44</v>
      </c>
      <c r="G156" s="245" t="s">
        <v>7840</v>
      </c>
      <c r="H156" s="245" t="s">
        <v>7839</v>
      </c>
      <c r="I156" s="245" t="s">
        <v>14</v>
      </c>
      <c r="J156" s="245" t="s">
        <v>59</v>
      </c>
      <c r="K156" s="246" t="s">
        <v>15579</v>
      </c>
      <c r="L156" s="245" t="s">
        <v>568</v>
      </c>
    </row>
    <row r="157" spans="1:12" x14ac:dyDescent="0.25">
      <c r="A157" s="245" t="s">
        <v>7719</v>
      </c>
      <c r="B157" s="245" t="s">
        <v>7718</v>
      </c>
      <c r="C157" s="245" t="s">
        <v>7755</v>
      </c>
      <c r="D157" s="245" t="s">
        <v>7754</v>
      </c>
      <c r="E157" s="246" t="s">
        <v>44</v>
      </c>
      <c r="F157" s="245" t="s">
        <v>44</v>
      </c>
      <c r="G157" s="245" t="s">
        <v>7838</v>
      </c>
      <c r="H157" s="245" t="s">
        <v>7837</v>
      </c>
      <c r="I157" s="245" t="s">
        <v>14</v>
      </c>
      <c r="J157" s="245" t="s">
        <v>59</v>
      </c>
      <c r="K157" s="246" t="s">
        <v>15580</v>
      </c>
      <c r="L157" s="245" t="s">
        <v>568</v>
      </c>
    </row>
    <row r="158" spans="1:12" x14ac:dyDescent="0.25">
      <c r="A158" s="245" t="s">
        <v>7719</v>
      </c>
      <c r="B158" s="245" t="s">
        <v>7718</v>
      </c>
      <c r="C158" s="245" t="s">
        <v>7755</v>
      </c>
      <c r="D158" s="245" t="s">
        <v>7754</v>
      </c>
      <c r="E158" s="246" t="s">
        <v>44</v>
      </c>
      <c r="F158" s="245" t="s">
        <v>44</v>
      </c>
      <c r="G158" s="245" t="s">
        <v>7836</v>
      </c>
      <c r="H158" s="245" t="s">
        <v>7835</v>
      </c>
      <c r="I158" s="245" t="s">
        <v>14</v>
      </c>
      <c r="J158" s="245" t="s">
        <v>59</v>
      </c>
      <c r="K158" s="246" t="s">
        <v>15581</v>
      </c>
      <c r="L158" s="245" t="s">
        <v>568</v>
      </c>
    </row>
    <row r="159" spans="1:12" x14ac:dyDescent="0.25">
      <c r="A159" s="245" t="s">
        <v>7719</v>
      </c>
      <c r="B159" s="245" t="s">
        <v>7718</v>
      </c>
      <c r="C159" s="245" t="s">
        <v>7755</v>
      </c>
      <c r="D159" s="245" t="s">
        <v>7754</v>
      </c>
      <c r="E159" s="246" t="s">
        <v>44</v>
      </c>
      <c r="F159" s="245" t="s">
        <v>44</v>
      </c>
      <c r="G159" s="245" t="s">
        <v>7834</v>
      </c>
      <c r="H159" s="245" t="s">
        <v>7833</v>
      </c>
      <c r="I159" s="245" t="s">
        <v>14</v>
      </c>
      <c r="J159" s="245" t="s">
        <v>59</v>
      </c>
      <c r="K159" s="246" t="s">
        <v>15582</v>
      </c>
      <c r="L159" s="245" t="s">
        <v>568</v>
      </c>
    </row>
    <row r="160" spans="1:12" x14ac:dyDescent="0.25">
      <c r="A160" s="245" t="s">
        <v>7719</v>
      </c>
      <c r="B160" s="245" t="s">
        <v>7718</v>
      </c>
      <c r="C160" s="245" t="s">
        <v>7755</v>
      </c>
      <c r="D160" s="245" t="s">
        <v>7754</v>
      </c>
      <c r="E160" s="246" t="s">
        <v>44</v>
      </c>
      <c r="F160" s="245" t="s">
        <v>44</v>
      </c>
      <c r="G160" s="245" t="s">
        <v>7832</v>
      </c>
      <c r="H160" s="245" t="s">
        <v>7831</v>
      </c>
      <c r="I160" s="245" t="s">
        <v>14</v>
      </c>
      <c r="J160" s="245" t="s">
        <v>59</v>
      </c>
      <c r="K160" s="246" t="s">
        <v>15583</v>
      </c>
      <c r="L160" s="245" t="s">
        <v>568</v>
      </c>
    </row>
    <row r="161" spans="1:12" x14ac:dyDescent="0.25">
      <c r="A161" s="245" t="s">
        <v>7719</v>
      </c>
      <c r="B161" s="245" t="s">
        <v>7718</v>
      </c>
      <c r="C161" s="245" t="s">
        <v>7755</v>
      </c>
      <c r="D161" s="245" t="s">
        <v>7754</v>
      </c>
      <c r="E161" s="246" t="s">
        <v>44</v>
      </c>
      <c r="F161" s="245" t="s">
        <v>44</v>
      </c>
      <c r="G161" s="245" t="s">
        <v>7830</v>
      </c>
      <c r="H161" s="245" t="s">
        <v>7829</v>
      </c>
      <c r="I161" s="245" t="s">
        <v>14</v>
      </c>
      <c r="J161" s="245" t="s">
        <v>59</v>
      </c>
      <c r="K161" s="246" t="s">
        <v>15584</v>
      </c>
      <c r="L161" s="245" t="s">
        <v>568</v>
      </c>
    </row>
    <row r="162" spans="1:12" x14ac:dyDescent="0.25">
      <c r="A162" s="245" t="s">
        <v>7719</v>
      </c>
      <c r="B162" s="245" t="s">
        <v>7718</v>
      </c>
      <c r="C162" s="245" t="s">
        <v>7755</v>
      </c>
      <c r="D162" s="245" t="s">
        <v>7754</v>
      </c>
      <c r="E162" s="246" t="s">
        <v>44</v>
      </c>
      <c r="F162" s="245" t="s">
        <v>44</v>
      </c>
      <c r="G162" s="245" t="s">
        <v>7828</v>
      </c>
      <c r="H162" s="245" t="s">
        <v>7827</v>
      </c>
      <c r="I162" s="245" t="s">
        <v>14</v>
      </c>
      <c r="J162" s="245" t="s">
        <v>59</v>
      </c>
      <c r="K162" s="246" t="s">
        <v>15585</v>
      </c>
      <c r="L162" s="245" t="s">
        <v>568</v>
      </c>
    </row>
    <row r="163" spans="1:12" x14ac:dyDescent="0.25">
      <c r="A163" s="245" t="s">
        <v>7719</v>
      </c>
      <c r="B163" s="245" t="s">
        <v>7718</v>
      </c>
      <c r="C163" s="245" t="s">
        <v>7755</v>
      </c>
      <c r="D163" s="245" t="s">
        <v>7754</v>
      </c>
      <c r="E163" s="246" t="s">
        <v>44</v>
      </c>
      <c r="F163" s="245" t="s">
        <v>44</v>
      </c>
      <c r="G163" s="245" t="s">
        <v>7826</v>
      </c>
      <c r="H163" s="245" t="s">
        <v>7825</v>
      </c>
      <c r="I163" s="245" t="s">
        <v>14</v>
      </c>
      <c r="J163" s="245" t="s">
        <v>59</v>
      </c>
      <c r="K163" s="246" t="s">
        <v>15586</v>
      </c>
      <c r="L163" s="245" t="s">
        <v>568</v>
      </c>
    </row>
    <row r="164" spans="1:12" x14ac:dyDescent="0.25">
      <c r="A164" s="245" t="s">
        <v>7719</v>
      </c>
      <c r="B164" s="245" t="s">
        <v>7718</v>
      </c>
      <c r="C164" s="245" t="s">
        <v>7755</v>
      </c>
      <c r="D164" s="245" t="s">
        <v>7754</v>
      </c>
      <c r="E164" s="246" t="s">
        <v>44</v>
      </c>
      <c r="F164" s="245" t="s">
        <v>44</v>
      </c>
      <c r="G164" s="245" t="s">
        <v>7824</v>
      </c>
      <c r="H164" s="245" t="s">
        <v>7823</v>
      </c>
      <c r="I164" s="245" t="s">
        <v>14</v>
      </c>
      <c r="J164" s="245" t="s">
        <v>59</v>
      </c>
      <c r="K164" s="246" t="s">
        <v>15587</v>
      </c>
      <c r="L164" s="245" t="s">
        <v>568</v>
      </c>
    </row>
    <row r="165" spans="1:12" x14ac:dyDescent="0.25">
      <c r="A165" s="245" t="s">
        <v>7719</v>
      </c>
      <c r="B165" s="245" t="s">
        <v>7718</v>
      </c>
      <c r="C165" s="245" t="s">
        <v>7755</v>
      </c>
      <c r="D165" s="245" t="s">
        <v>7754</v>
      </c>
      <c r="E165" s="246" t="s">
        <v>44</v>
      </c>
      <c r="F165" s="245" t="s">
        <v>44</v>
      </c>
      <c r="G165" s="245" t="s">
        <v>7822</v>
      </c>
      <c r="H165" s="245" t="s">
        <v>7821</v>
      </c>
      <c r="I165" s="245" t="s">
        <v>14</v>
      </c>
      <c r="J165" s="245" t="s">
        <v>59</v>
      </c>
      <c r="K165" s="246" t="s">
        <v>15588</v>
      </c>
      <c r="L165" s="245" t="s">
        <v>568</v>
      </c>
    </row>
    <row r="166" spans="1:12" x14ac:dyDescent="0.25">
      <c r="A166" s="245" t="s">
        <v>7719</v>
      </c>
      <c r="B166" s="245" t="s">
        <v>7718</v>
      </c>
      <c r="C166" s="245" t="s">
        <v>7755</v>
      </c>
      <c r="D166" s="245" t="s">
        <v>7754</v>
      </c>
      <c r="E166" s="246" t="s">
        <v>44</v>
      </c>
      <c r="F166" s="245" t="s">
        <v>44</v>
      </c>
      <c r="G166" s="245" t="s">
        <v>7820</v>
      </c>
      <c r="H166" s="245" t="s">
        <v>7819</v>
      </c>
      <c r="I166" s="245" t="s">
        <v>14</v>
      </c>
      <c r="J166" s="245" t="s">
        <v>59</v>
      </c>
      <c r="K166" s="246" t="s">
        <v>15589</v>
      </c>
      <c r="L166" s="245" t="s">
        <v>568</v>
      </c>
    </row>
    <row r="167" spans="1:12" x14ac:dyDescent="0.25">
      <c r="A167" s="245" t="s">
        <v>7719</v>
      </c>
      <c r="B167" s="245" t="s">
        <v>7718</v>
      </c>
      <c r="C167" s="245" t="s">
        <v>7755</v>
      </c>
      <c r="D167" s="245" t="s">
        <v>7754</v>
      </c>
      <c r="E167" s="246" t="s">
        <v>44</v>
      </c>
      <c r="F167" s="245" t="s">
        <v>44</v>
      </c>
      <c r="G167" s="245" t="s">
        <v>7818</v>
      </c>
      <c r="H167" s="245" t="s">
        <v>7817</v>
      </c>
      <c r="I167" s="245" t="s">
        <v>14</v>
      </c>
      <c r="J167" s="245" t="s">
        <v>59</v>
      </c>
      <c r="K167" s="246" t="s">
        <v>15590</v>
      </c>
      <c r="L167" s="245" t="s">
        <v>568</v>
      </c>
    </row>
    <row r="168" spans="1:12" x14ac:dyDescent="0.25">
      <c r="A168" s="245" t="s">
        <v>7719</v>
      </c>
      <c r="B168" s="245" t="s">
        <v>7718</v>
      </c>
      <c r="C168" s="245" t="s">
        <v>7755</v>
      </c>
      <c r="D168" s="245" t="s">
        <v>7754</v>
      </c>
      <c r="E168" s="246" t="s">
        <v>44</v>
      </c>
      <c r="F168" s="245" t="s">
        <v>44</v>
      </c>
      <c r="G168" s="245" t="s">
        <v>7816</v>
      </c>
      <c r="H168" s="245" t="s">
        <v>7815</v>
      </c>
      <c r="I168" s="245" t="s">
        <v>14</v>
      </c>
      <c r="J168" s="245" t="s">
        <v>59</v>
      </c>
      <c r="K168" s="246" t="s">
        <v>15591</v>
      </c>
      <c r="L168" s="245" t="s">
        <v>568</v>
      </c>
    </row>
    <row r="169" spans="1:12" x14ac:dyDescent="0.25">
      <c r="A169" s="245" t="s">
        <v>7719</v>
      </c>
      <c r="B169" s="245" t="s">
        <v>7718</v>
      </c>
      <c r="C169" s="245" t="s">
        <v>7755</v>
      </c>
      <c r="D169" s="245" t="s">
        <v>7754</v>
      </c>
      <c r="E169" s="246" t="s">
        <v>44</v>
      </c>
      <c r="F169" s="245" t="s">
        <v>44</v>
      </c>
      <c r="G169" s="245" t="s">
        <v>7814</v>
      </c>
      <c r="H169" s="245" t="s">
        <v>7813</v>
      </c>
      <c r="I169" s="245" t="s">
        <v>14</v>
      </c>
      <c r="J169" s="245" t="s">
        <v>59</v>
      </c>
      <c r="K169" s="246" t="s">
        <v>15592</v>
      </c>
      <c r="L169" s="245" t="s">
        <v>568</v>
      </c>
    </row>
    <row r="170" spans="1:12" x14ac:dyDescent="0.25">
      <c r="A170" s="245" t="s">
        <v>7719</v>
      </c>
      <c r="B170" s="245" t="s">
        <v>7718</v>
      </c>
      <c r="C170" s="245" t="s">
        <v>7755</v>
      </c>
      <c r="D170" s="245" t="s">
        <v>7754</v>
      </c>
      <c r="E170" s="246" t="s">
        <v>44</v>
      </c>
      <c r="F170" s="245" t="s">
        <v>44</v>
      </c>
      <c r="G170" s="245" t="s">
        <v>7812</v>
      </c>
      <c r="H170" s="245" t="s">
        <v>7811</v>
      </c>
      <c r="I170" s="245" t="s">
        <v>14</v>
      </c>
      <c r="J170" s="245" t="s">
        <v>59</v>
      </c>
      <c r="K170" s="246" t="s">
        <v>15593</v>
      </c>
      <c r="L170" s="245" t="s">
        <v>568</v>
      </c>
    </row>
    <row r="171" spans="1:12" x14ac:dyDescent="0.25">
      <c r="A171" s="245" t="s">
        <v>7719</v>
      </c>
      <c r="B171" s="245" t="s">
        <v>7718</v>
      </c>
      <c r="C171" s="245" t="s">
        <v>7755</v>
      </c>
      <c r="D171" s="245" t="s">
        <v>7754</v>
      </c>
      <c r="E171" s="246" t="s">
        <v>44</v>
      </c>
      <c r="F171" s="245" t="s">
        <v>44</v>
      </c>
      <c r="G171" s="245" t="s">
        <v>7810</v>
      </c>
      <c r="H171" s="245" t="s">
        <v>7809</v>
      </c>
      <c r="I171" s="245" t="s">
        <v>14</v>
      </c>
      <c r="J171" s="245" t="s">
        <v>59</v>
      </c>
      <c r="K171" s="246" t="s">
        <v>15594</v>
      </c>
      <c r="L171" s="245" t="s">
        <v>568</v>
      </c>
    </row>
    <row r="172" spans="1:12" x14ac:dyDescent="0.25">
      <c r="A172" s="245" t="s">
        <v>7719</v>
      </c>
      <c r="B172" s="245" t="s">
        <v>7718</v>
      </c>
      <c r="C172" s="245" t="s">
        <v>7755</v>
      </c>
      <c r="D172" s="245" t="s">
        <v>7754</v>
      </c>
      <c r="E172" s="246" t="s">
        <v>44</v>
      </c>
      <c r="F172" s="245" t="s">
        <v>44</v>
      </c>
      <c r="G172" s="245" t="s">
        <v>7808</v>
      </c>
      <c r="H172" s="245" t="s">
        <v>7807</v>
      </c>
      <c r="I172" s="245" t="s">
        <v>14</v>
      </c>
      <c r="J172" s="245" t="s">
        <v>59</v>
      </c>
      <c r="K172" s="246" t="s">
        <v>15595</v>
      </c>
      <c r="L172" s="245" t="s">
        <v>568</v>
      </c>
    </row>
    <row r="173" spans="1:12" x14ac:dyDescent="0.25">
      <c r="A173" s="245" t="s">
        <v>7719</v>
      </c>
      <c r="B173" s="245" t="s">
        <v>7718</v>
      </c>
      <c r="C173" s="245" t="s">
        <v>7755</v>
      </c>
      <c r="D173" s="245" t="s">
        <v>7754</v>
      </c>
      <c r="E173" s="246" t="s">
        <v>44</v>
      </c>
      <c r="F173" s="245" t="s">
        <v>44</v>
      </c>
      <c r="G173" s="245" t="s">
        <v>7806</v>
      </c>
      <c r="H173" s="245" t="s">
        <v>7805</v>
      </c>
      <c r="I173" s="245" t="s">
        <v>14</v>
      </c>
      <c r="J173" s="245" t="s">
        <v>59</v>
      </c>
      <c r="K173" s="246" t="s">
        <v>15596</v>
      </c>
      <c r="L173" s="245" t="s">
        <v>568</v>
      </c>
    </row>
    <row r="174" spans="1:12" x14ac:dyDescent="0.25">
      <c r="A174" s="245" t="s">
        <v>7719</v>
      </c>
      <c r="B174" s="245" t="s">
        <v>7718</v>
      </c>
      <c r="C174" s="245" t="s">
        <v>7755</v>
      </c>
      <c r="D174" s="245" t="s">
        <v>7754</v>
      </c>
      <c r="E174" s="246" t="s">
        <v>44</v>
      </c>
      <c r="F174" s="245" t="s">
        <v>44</v>
      </c>
      <c r="G174" s="245" t="s">
        <v>7804</v>
      </c>
      <c r="H174" s="245" t="s">
        <v>7803</v>
      </c>
      <c r="I174" s="245" t="s">
        <v>14</v>
      </c>
      <c r="J174" s="245" t="s">
        <v>59</v>
      </c>
      <c r="K174" s="246" t="s">
        <v>15597</v>
      </c>
      <c r="L174" s="245" t="s">
        <v>568</v>
      </c>
    </row>
    <row r="175" spans="1:12" x14ac:dyDescent="0.25">
      <c r="A175" s="245" t="s">
        <v>7719</v>
      </c>
      <c r="B175" s="245" t="s">
        <v>7718</v>
      </c>
      <c r="C175" s="245" t="s">
        <v>7755</v>
      </c>
      <c r="D175" s="245" t="s">
        <v>7754</v>
      </c>
      <c r="E175" s="246" t="s">
        <v>44</v>
      </c>
      <c r="F175" s="245" t="s">
        <v>44</v>
      </c>
      <c r="G175" s="245" t="s">
        <v>7802</v>
      </c>
      <c r="H175" s="245" t="s">
        <v>7801</v>
      </c>
      <c r="I175" s="245" t="s">
        <v>14</v>
      </c>
      <c r="J175" s="245" t="s">
        <v>59</v>
      </c>
      <c r="K175" s="246" t="s">
        <v>15598</v>
      </c>
      <c r="L175" s="245" t="s">
        <v>568</v>
      </c>
    </row>
    <row r="176" spans="1:12" x14ac:dyDescent="0.25">
      <c r="A176" s="245" t="s">
        <v>7719</v>
      </c>
      <c r="B176" s="245" t="s">
        <v>7718</v>
      </c>
      <c r="C176" s="245" t="s">
        <v>7755</v>
      </c>
      <c r="D176" s="245" t="s">
        <v>7754</v>
      </c>
      <c r="E176" s="246" t="s">
        <v>44</v>
      </c>
      <c r="F176" s="245" t="s">
        <v>44</v>
      </c>
      <c r="G176" s="245" t="s">
        <v>7800</v>
      </c>
      <c r="H176" s="245" t="s">
        <v>7799</v>
      </c>
      <c r="I176" s="245" t="s">
        <v>14</v>
      </c>
      <c r="J176" s="245" t="s">
        <v>59</v>
      </c>
      <c r="K176" s="246" t="s">
        <v>15599</v>
      </c>
      <c r="L176" s="245" t="s">
        <v>568</v>
      </c>
    </row>
    <row r="177" spans="1:12" x14ac:dyDescent="0.25">
      <c r="A177" s="245" t="s">
        <v>7719</v>
      </c>
      <c r="B177" s="245" t="s">
        <v>7718</v>
      </c>
      <c r="C177" s="245" t="s">
        <v>7755</v>
      </c>
      <c r="D177" s="245" t="s">
        <v>7754</v>
      </c>
      <c r="E177" s="246" t="s">
        <v>44</v>
      </c>
      <c r="F177" s="245" t="s">
        <v>44</v>
      </c>
      <c r="G177" s="245" t="s">
        <v>7798</v>
      </c>
      <c r="H177" s="245" t="s">
        <v>7797</v>
      </c>
      <c r="I177" s="245" t="s">
        <v>14</v>
      </c>
      <c r="J177" s="245" t="s">
        <v>59</v>
      </c>
      <c r="K177" s="246" t="s">
        <v>15600</v>
      </c>
      <c r="L177" s="245" t="s">
        <v>568</v>
      </c>
    </row>
    <row r="178" spans="1:12" x14ac:dyDescent="0.25">
      <c r="A178" s="245" t="s">
        <v>7719</v>
      </c>
      <c r="B178" s="245" t="s">
        <v>7718</v>
      </c>
      <c r="C178" s="245" t="s">
        <v>7755</v>
      </c>
      <c r="D178" s="245" t="s">
        <v>7754</v>
      </c>
      <c r="E178" s="246" t="s">
        <v>44</v>
      </c>
      <c r="F178" s="245" t="s">
        <v>44</v>
      </c>
      <c r="G178" s="245" t="s">
        <v>7796</v>
      </c>
      <c r="H178" s="245" t="s">
        <v>7795</v>
      </c>
      <c r="I178" s="245" t="s">
        <v>14</v>
      </c>
      <c r="J178" s="245" t="s">
        <v>59</v>
      </c>
      <c r="K178" s="246" t="s">
        <v>15601</v>
      </c>
      <c r="L178" s="245" t="s">
        <v>568</v>
      </c>
    </row>
    <row r="179" spans="1:12" x14ac:dyDescent="0.25">
      <c r="A179" s="245" t="s">
        <v>7719</v>
      </c>
      <c r="B179" s="245" t="s">
        <v>7718</v>
      </c>
      <c r="C179" s="245" t="s">
        <v>7755</v>
      </c>
      <c r="D179" s="245" t="s">
        <v>7754</v>
      </c>
      <c r="E179" s="246" t="s">
        <v>44</v>
      </c>
      <c r="F179" s="245" t="s">
        <v>44</v>
      </c>
      <c r="G179" s="245" t="s">
        <v>7794</v>
      </c>
      <c r="H179" s="245" t="s">
        <v>7793</v>
      </c>
      <c r="I179" s="245" t="s">
        <v>14</v>
      </c>
      <c r="J179" s="245" t="s">
        <v>59</v>
      </c>
      <c r="K179" s="246" t="s">
        <v>15602</v>
      </c>
      <c r="L179" s="245" t="s">
        <v>568</v>
      </c>
    </row>
    <row r="180" spans="1:12" x14ac:dyDescent="0.25">
      <c r="A180" s="245" t="s">
        <v>7719</v>
      </c>
      <c r="B180" s="245" t="s">
        <v>7718</v>
      </c>
      <c r="C180" s="245" t="s">
        <v>7755</v>
      </c>
      <c r="D180" s="245" t="s">
        <v>7754</v>
      </c>
      <c r="E180" s="246" t="s">
        <v>44</v>
      </c>
      <c r="F180" s="245" t="s">
        <v>44</v>
      </c>
      <c r="G180" s="245" t="s">
        <v>7792</v>
      </c>
      <c r="H180" s="245" t="s">
        <v>7791</v>
      </c>
      <c r="I180" s="245" t="s">
        <v>14</v>
      </c>
      <c r="J180" s="245" t="s">
        <v>59</v>
      </c>
      <c r="K180" s="246" t="s">
        <v>15603</v>
      </c>
      <c r="L180" s="245" t="s">
        <v>568</v>
      </c>
    </row>
    <row r="181" spans="1:12" x14ac:dyDescent="0.25">
      <c r="A181" s="245" t="s">
        <v>7719</v>
      </c>
      <c r="B181" s="245" t="s">
        <v>7718</v>
      </c>
      <c r="C181" s="245" t="s">
        <v>7755</v>
      </c>
      <c r="D181" s="245" t="s">
        <v>7754</v>
      </c>
      <c r="E181" s="246" t="s">
        <v>44</v>
      </c>
      <c r="F181" s="245" t="s">
        <v>44</v>
      </c>
      <c r="G181" s="245" t="s">
        <v>7790</v>
      </c>
      <c r="H181" s="245" t="s">
        <v>7789</v>
      </c>
      <c r="I181" s="245" t="s">
        <v>14</v>
      </c>
      <c r="J181" s="245" t="s">
        <v>59</v>
      </c>
      <c r="K181" s="246" t="s">
        <v>15604</v>
      </c>
      <c r="L181" s="245" t="s">
        <v>568</v>
      </c>
    </row>
    <row r="182" spans="1:12" x14ac:dyDescent="0.25">
      <c r="A182" s="245" t="s">
        <v>7719</v>
      </c>
      <c r="B182" s="245" t="s">
        <v>7718</v>
      </c>
      <c r="C182" s="245" t="s">
        <v>7755</v>
      </c>
      <c r="D182" s="245" t="s">
        <v>7754</v>
      </c>
      <c r="E182" s="246" t="s">
        <v>44</v>
      </c>
      <c r="F182" s="245" t="s">
        <v>44</v>
      </c>
      <c r="G182" s="245" t="s">
        <v>7787</v>
      </c>
      <c r="H182" s="245" t="s">
        <v>7786</v>
      </c>
      <c r="I182" s="245" t="s">
        <v>14</v>
      </c>
      <c r="J182" s="245" t="s">
        <v>59</v>
      </c>
      <c r="K182" s="246" t="s">
        <v>15605</v>
      </c>
      <c r="L182" s="245" t="s">
        <v>568</v>
      </c>
    </row>
    <row r="183" spans="1:12" x14ac:dyDescent="0.25">
      <c r="A183" s="245" t="s">
        <v>7719</v>
      </c>
      <c r="B183" s="245" t="s">
        <v>7718</v>
      </c>
      <c r="C183" s="245" t="s">
        <v>7755</v>
      </c>
      <c r="D183" s="245" t="s">
        <v>7754</v>
      </c>
      <c r="E183" s="246" t="s">
        <v>44</v>
      </c>
      <c r="F183" s="245" t="s">
        <v>44</v>
      </c>
      <c r="G183" s="245" t="s">
        <v>7785</v>
      </c>
      <c r="H183" s="245" t="s">
        <v>7784</v>
      </c>
      <c r="I183" s="245" t="s">
        <v>14</v>
      </c>
      <c r="J183" s="245" t="s">
        <v>59</v>
      </c>
      <c r="K183" s="246" t="s">
        <v>15606</v>
      </c>
      <c r="L183" s="245" t="s">
        <v>568</v>
      </c>
    </row>
    <row r="184" spans="1:12" x14ac:dyDescent="0.25">
      <c r="A184" s="245" t="s">
        <v>7719</v>
      </c>
      <c r="B184" s="245" t="s">
        <v>7718</v>
      </c>
      <c r="C184" s="245" t="s">
        <v>7755</v>
      </c>
      <c r="D184" s="245" t="s">
        <v>7754</v>
      </c>
      <c r="E184" s="246" t="s">
        <v>44</v>
      </c>
      <c r="F184" s="245" t="s">
        <v>44</v>
      </c>
      <c r="G184" s="245" t="s">
        <v>7783</v>
      </c>
      <c r="H184" s="245" t="s">
        <v>7782</v>
      </c>
      <c r="I184" s="245" t="s">
        <v>14</v>
      </c>
      <c r="J184" s="245" t="s">
        <v>59</v>
      </c>
      <c r="K184" s="246" t="s">
        <v>15607</v>
      </c>
      <c r="L184" s="245" t="s">
        <v>568</v>
      </c>
    </row>
    <row r="185" spans="1:12" x14ac:dyDescent="0.25">
      <c r="A185" s="245" t="s">
        <v>7719</v>
      </c>
      <c r="B185" s="245" t="s">
        <v>7718</v>
      </c>
      <c r="C185" s="245" t="s">
        <v>7755</v>
      </c>
      <c r="D185" s="245" t="s">
        <v>7754</v>
      </c>
      <c r="E185" s="246" t="s">
        <v>44</v>
      </c>
      <c r="F185" s="245" t="s">
        <v>44</v>
      </c>
      <c r="G185" s="245" t="s">
        <v>7781</v>
      </c>
      <c r="H185" s="245" t="s">
        <v>7780</v>
      </c>
      <c r="I185" s="245" t="s">
        <v>14</v>
      </c>
      <c r="J185" s="245" t="s">
        <v>59</v>
      </c>
      <c r="K185" s="246" t="s">
        <v>15608</v>
      </c>
      <c r="L185" s="245" t="s">
        <v>568</v>
      </c>
    </row>
    <row r="186" spans="1:12" x14ac:dyDescent="0.25">
      <c r="A186" s="245" t="s">
        <v>7719</v>
      </c>
      <c r="B186" s="245" t="s">
        <v>7718</v>
      </c>
      <c r="C186" s="245" t="s">
        <v>7755</v>
      </c>
      <c r="D186" s="245" t="s">
        <v>7754</v>
      </c>
      <c r="E186" s="246" t="s">
        <v>44</v>
      </c>
      <c r="F186" s="245" t="s">
        <v>44</v>
      </c>
      <c r="G186" s="245" t="s">
        <v>7779</v>
      </c>
      <c r="H186" s="245" t="s">
        <v>7778</v>
      </c>
      <c r="I186" s="245" t="s">
        <v>14</v>
      </c>
      <c r="J186" s="245" t="s">
        <v>59</v>
      </c>
      <c r="K186" s="246" t="s">
        <v>15609</v>
      </c>
      <c r="L186" s="245" t="s">
        <v>568</v>
      </c>
    </row>
    <row r="187" spans="1:12" x14ac:dyDescent="0.25">
      <c r="A187" s="245" t="s">
        <v>7719</v>
      </c>
      <c r="B187" s="245" t="s">
        <v>7718</v>
      </c>
      <c r="C187" s="245" t="s">
        <v>7755</v>
      </c>
      <c r="D187" s="245" t="s">
        <v>7754</v>
      </c>
      <c r="E187" s="246" t="s">
        <v>44</v>
      </c>
      <c r="F187" s="245" t="s">
        <v>44</v>
      </c>
      <c r="G187" s="245" t="s">
        <v>7777</v>
      </c>
      <c r="H187" s="245" t="s">
        <v>7776</v>
      </c>
      <c r="I187" s="245" t="s">
        <v>14</v>
      </c>
      <c r="J187" s="245" t="s">
        <v>59</v>
      </c>
      <c r="K187" s="246" t="s">
        <v>15610</v>
      </c>
      <c r="L187" s="245" t="s">
        <v>568</v>
      </c>
    </row>
    <row r="188" spans="1:12" x14ac:dyDescent="0.25">
      <c r="A188" s="245" t="s">
        <v>7719</v>
      </c>
      <c r="B188" s="245" t="s">
        <v>7718</v>
      </c>
      <c r="C188" s="245" t="s">
        <v>7755</v>
      </c>
      <c r="D188" s="245" t="s">
        <v>7754</v>
      </c>
      <c r="E188" s="246" t="s">
        <v>44</v>
      </c>
      <c r="F188" s="245" t="s">
        <v>44</v>
      </c>
      <c r="G188" s="245" t="s">
        <v>7775</v>
      </c>
      <c r="H188" s="245" t="s">
        <v>7774</v>
      </c>
      <c r="I188" s="245" t="s">
        <v>14</v>
      </c>
      <c r="J188" s="245" t="s">
        <v>59</v>
      </c>
      <c r="K188" s="246" t="s">
        <v>15611</v>
      </c>
      <c r="L188" s="245" t="s">
        <v>568</v>
      </c>
    </row>
    <row r="189" spans="1:12" x14ac:dyDescent="0.25">
      <c r="A189" s="245" t="s">
        <v>7719</v>
      </c>
      <c r="B189" s="245" t="s">
        <v>7718</v>
      </c>
      <c r="C189" s="245" t="s">
        <v>7755</v>
      </c>
      <c r="D189" s="245" t="s">
        <v>7754</v>
      </c>
      <c r="E189" s="246" t="s">
        <v>44</v>
      </c>
      <c r="F189" s="245" t="s">
        <v>44</v>
      </c>
      <c r="G189" s="245" t="s">
        <v>7773</v>
      </c>
      <c r="H189" s="245" t="s">
        <v>7772</v>
      </c>
      <c r="I189" s="245" t="s">
        <v>14</v>
      </c>
      <c r="J189" s="245" t="s">
        <v>59</v>
      </c>
      <c r="K189" s="246" t="s">
        <v>15612</v>
      </c>
      <c r="L189" s="245" t="s">
        <v>568</v>
      </c>
    </row>
    <row r="190" spans="1:12" x14ac:dyDescent="0.25">
      <c r="A190" s="245" t="s">
        <v>7719</v>
      </c>
      <c r="B190" s="245" t="s">
        <v>7718</v>
      </c>
      <c r="C190" s="245" t="s">
        <v>7755</v>
      </c>
      <c r="D190" s="245" t="s">
        <v>7754</v>
      </c>
      <c r="E190" s="246" t="s">
        <v>44</v>
      </c>
      <c r="F190" s="245" t="s">
        <v>44</v>
      </c>
      <c r="G190" s="245" t="s">
        <v>7771</v>
      </c>
      <c r="H190" s="245" t="s">
        <v>7770</v>
      </c>
      <c r="I190" s="245" t="s">
        <v>14</v>
      </c>
      <c r="J190" s="245" t="s">
        <v>59</v>
      </c>
      <c r="K190" s="246" t="s">
        <v>15613</v>
      </c>
      <c r="L190" s="245" t="s">
        <v>568</v>
      </c>
    </row>
    <row r="191" spans="1:12" x14ac:dyDescent="0.25">
      <c r="A191" s="245" t="s">
        <v>7719</v>
      </c>
      <c r="B191" s="245" t="s">
        <v>7718</v>
      </c>
      <c r="C191" s="245" t="s">
        <v>7755</v>
      </c>
      <c r="D191" s="245" t="s">
        <v>7754</v>
      </c>
      <c r="E191" s="246" t="s">
        <v>44</v>
      </c>
      <c r="F191" s="245" t="s">
        <v>44</v>
      </c>
      <c r="G191" s="245" t="s">
        <v>7769</v>
      </c>
      <c r="H191" s="245" t="s">
        <v>7768</v>
      </c>
      <c r="I191" s="245" t="s">
        <v>14</v>
      </c>
      <c r="J191" s="245" t="s">
        <v>59</v>
      </c>
      <c r="K191" s="246" t="s">
        <v>15614</v>
      </c>
      <c r="L191" s="245" t="s">
        <v>568</v>
      </c>
    </row>
    <row r="192" spans="1:12" x14ac:dyDescent="0.25">
      <c r="A192" s="245" t="s">
        <v>7719</v>
      </c>
      <c r="B192" s="245" t="s">
        <v>7718</v>
      </c>
      <c r="C192" s="245" t="s">
        <v>7755</v>
      </c>
      <c r="D192" s="245" t="s">
        <v>7754</v>
      </c>
      <c r="E192" s="246" t="s">
        <v>44</v>
      </c>
      <c r="F192" s="245" t="s">
        <v>44</v>
      </c>
      <c r="G192" s="245" t="s">
        <v>7767</v>
      </c>
      <c r="H192" s="245" t="s">
        <v>7766</v>
      </c>
      <c r="I192" s="245" t="s">
        <v>14</v>
      </c>
      <c r="J192" s="245" t="s">
        <v>59</v>
      </c>
      <c r="K192" s="246" t="s">
        <v>15615</v>
      </c>
      <c r="L192" s="245" t="s">
        <v>568</v>
      </c>
    </row>
    <row r="193" spans="1:12" x14ac:dyDescent="0.25">
      <c r="A193" s="245" t="s">
        <v>7719</v>
      </c>
      <c r="B193" s="245" t="s">
        <v>7718</v>
      </c>
      <c r="C193" s="245" t="s">
        <v>7755</v>
      </c>
      <c r="D193" s="245" t="s">
        <v>7754</v>
      </c>
      <c r="E193" s="246" t="s">
        <v>44</v>
      </c>
      <c r="F193" s="245" t="s">
        <v>44</v>
      </c>
      <c r="G193" s="245" t="s">
        <v>7765</v>
      </c>
      <c r="H193" s="245" t="s">
        <v>7764</v>
      </c>
      <c r="I193" s="245" t="s">
        <v>14</v>
      </c>
      <c r="J193" s="245" t="s">
        <v>59</v>
      </c>
      <c r="K193" s="246" t="s">
        <v>15616</v>
      </c>
      <c r="L193" s="245" t="s">
        <v>568</v>
      </c>
    </row>
    <row r="194" spans="1:12" x14ac:dyDescent="0.25">
      <c r="A194" s="245" t="s">
        <v>7719</v>
      </c>
      <c r="B194" s="245" t="s">
        <v>7718</v>
      </c>
      <c r="C194" s="245" t="s">
        <v>7755</v>
      </c>
      <c r="D194" s="245" t="s">
        <v>7754</v>
      </c>
      <c r="E194" s="246" t="s">
        <v>44</v>
      </c>
      <c r="F194" s="245" t="s">
        <v>44</v>
      </c>
      <c r="G194" s="245" t="s">
        <v>7763</v>
      </c>
      <c r="H194" s="245" t="s">
        <v>7762</v>
      </c>
      <c r="I194" s="245" t="s">
        <v>14</v>
      </c>
      <c r="J194" s="245" t="s">
        <v>59</v>
      </c>
      <c r="K194" s="246" t="s">
        <v>15617</v>
      </c>
      <c r="L194" s="245" t="s">
        <v>568</v>
      </c>
    </row>
    <row r="195" spans="1:12" x14ac:dyDescent="0.25">
      <c r="A195" s="245" t="s">
        <v>7719</v>
      </c>
      <c r="B195" s="245" t="s">
        <v>7718</v>
      </c>
      <c r="C195" s="245" t="s">
        <v>7755</v>
      </c>
      <c r="D195" s="245" t="s">
        <v>7754</v>
      </c>
      <c r="E195" s="246" t="s">
        <v>44</v>
      </c>
      <c r="F195" s="245" t="s">
        <v>44</v>
      </c>
      <c r="G195" s="245" t="s">
        <v>7761</v>
      </c>
      <c r="H195" s="245" t="s">
        <v>7760</v>
      </c>
      <c r="I195" s="245" t="s">
        <v>14</v>
      </c>
      <c r="J195" s="245" t="s">
        <v>59</v>
      </c>
      <c r="K195" s="246" t="s">
        <v>15618</v>
      </c>
      <c r="L195" s="245" t="s">
        <v>568</v>
      </c>
    </row>
    <row r="196" spans="1:12" x14ac:dyDescent="0.25">
      <c r="A196" s="245" t="s">
        <v>7719</v>
      </c>
      <c r="B196" s="245" t="s">
        <v>7718</v>
      </c>
      <c r="C196" s="245" t="s">
        <v>7755</v>
      </c>
      <c r="D196" s="245" t="s">
        <v>7754</v>
      </c>
      <c r="E196" s="246" t="s">
        <v>44</v>
      </c>
      <c r="F196" s="245" t="s">
        <v>44</v>
      </c>
      <c r="G196" s="245" t="s">
        <v>7759</v>
      </c>
      <c r="H196" s="245" t="s">
        <v>7758</v>
      </c>
      <c r="I196" s="245" t="s">
        <v>14</v>
      </c>
      <c r="J196" s="245" t="s">
        <v>59</v>
      </c>
      <c r="K196" s="246" t="s">
        <v>15619</v>
      </c>
      <c r="L196" s="245" t="s">
        <v>568</v>
      </c>
    </row>
    <row r="197" spans="1:12" x14ac:dyDescent="0.25">
      <c r="A197" s="245" t="s">
        <v>7719</v>
      </c>
      <c r="B197" s="245" t="s">
        <v>7718</v>
      </c>
      <c r="C197" s="245" t="s">
        <v>7755</v>
      </c>
      <c r="D197" s="245" t="s">
        <v>7754</v>
      </c>
      <c r="E197" s="246" t="s">
        <v>44</v>
      </c>
      <c r="F197" s="245" t="s">
        <v>44</v>
      </c>
      <c r="G197" s="245" t="s">
        <v>7757</v>
      </c>
      <c r="H197" s="245" t="s">
        <v>7756</v>
      </c>
      <c r="I197" s="245" t="s">
        <v>14</v>
      </c>
      <c r="J197" s="245" t="s">
        <v>59</v>
      </c>
      <c r="K197" s="246" t="s">
        <v>15620</v>
      </c>
      <c r="L197" s="245" t="s">
        <v>568</v>
      </c>
    </row>
    <row r="198" spans="1:12" x14ac:dyDescent="0.25">
      <c r="A198" s="245" t="s">
        <v>7719</v>
      </c>
      <c r="B198" s="245" t="s">
        <v>7718</v>
      </c>
      <c r="C198" s="245" t="s">
        <v>7755</v>
      </c>
      <c r="D198" s="245" t="s">
        <v>7754</v>
      </c>
      <c r="E198" s="246" t="s">
        <v>44</v>
      </c>
      <c r="F198" s="245" t="s">
        <v>44</v>
      </c>
      <c r="G198" s="245" t="s">
        <v>7753</v>
      </c>
      <c r="H198" s="245" t="s">
        <v>7752</v>
      </c>
      <c r="I198" s="245" t="s">
        <v>14</v>
      </c>
      <c r="J198" s="245" t="s">
        <v>59</v>
      </c>
      <c r="K198" s="246" t="s">
        <v>15621</v>
      </c>
      <c r="L198" s="245" t="s">
        <v>568</v>
      </c>
    </row>
    <row r="199" spans="1:12" x14ac:dyDescent="0.25">
      <c r="A199" s="245" t="s">
        <v>7719</v>
      </c>
      <c r="B199" s="245" t="s">
        <v>7718</v>
      </c>
      <c r="C199" s="245" t="s">
        <v>7723</v>
      </c>
      <c r="D199" s="245" t="s">
        <v>7722</v>
      </c>
      <c r="E199" s="246" t="s">
        <v>44</v>
      </c>
      <c r="F199" s="245" t="s">
        <v>44</v>
      </c>
      <c r="G199" s="245" t="s">
        <v>7751</v>
      </c>
      <c r="H199" s="245" t="s">
        <v>7750</v>
      </c>
      <c r="I199" s="245" t="s">
        <v>14</v>
      </c>
      <c r="J199" s="245" t="s">
        <v>59</v>
      </c>
      <c r="K199" s="246" t="s">
        <v>1037</v>
      </c>
      <c r="L199" s="245" t="s">
        <v>568</v>
      </c>
    </row>
    <row r="200" spans="1:12" x14ac:dyDescent="0.25">
      <c r="A200" s="245" t="s">
        <v>7719</v>
      </c>
      <c r="B200" s="245" t="s">
        <v>7718</v>
      </c>
      <c r="C200" s="245" t="s">
        <v>7723</v>
      </c>
      <c r="D200" s="245" t="s">
        <v>7722</v>
      </c>
      <c r="E200" s="246" t="s">
        <v>44</v>
      </c>
      <c r="F200" s="245" t="s">
        <v>44</v>
      </c>
      <c r="G200" s="245" t="s">
        <v>7749</v>
      </c>
      <c r="H200" s="245" t="s">
        <v>7748</v>
      </c>
      <c r="I200" s="245" t="s">
        <v>14</v>
      </c>
      <c r="J200" s="245" t="s">
        <v>59</v>
      </c>
      <c r="K200" s="246" t="s">
        <v>9043</v>
      </c>
      <c r="L200" s="245" t="s">
        <v>568</v>
      </c>
    </row>
    <row r="201" spans="1:12" x14ac:dyDescent="0.25">
      <c r="A201" s="245" t="s">
        <v>7719</v>
      </c>
      <c r="B201" s="245" t="s">
        <v>7718</v>
      </c>
      <c r="C201" s="245" t="s">
        <v>7723</v>
      </c>
      <c r="D201" s="245" t="s">
        <v>7722</v>
      </c>
      <c r="E201" s="246" t="s">
        <v>44</v>
      </c>
      <c r="F201" s="245" t="s">
        <v>44</v>
      </c>
      <c r="G201" s="245" t="s">
        <v>7747</v>
      </c>
      <c r="H201" s="245" t="s">
        <v>7746</v>
      </c>
      <c r="I201" s="245" t="s">
        <v>14</v>
      </c>
      <c r="J201" s="245" t="s">
        <v>59</v>
      </c>
      <c r="K201" s="246" t="s">
        <v>8860</v>
      </c>
      <c r="L201" s="245" t="s">
        <v>568</v>
      </c>
    </row>
    <row r="202" spans="1:12" x14ac:dyDescent="0.25">
      <c r="A202" s="245" t="s">
        <v>7719</v>
      </c>
      <c r="B202" s="245" t="s">
        <v>7718</v>
      </c>
      <c r="C202" s="245" t="s">
        <v>7723</v>
      </c>
      <c r="D202" s="245" t="s">
        <v>7722</v>
      </c>
      <c r="E202" s="246" t="s">
        <v>44</v>
      </c>
      <c r="F202" s="245" t="s">
        <v>44</v>
      </c>
      <c r="G202" s="245" t="s">
        <v>7745</v>
      </c>
      <c r="H202" s="245" t="s">
        <v>7744</v>
      </c>
      <c r="I202" s="245" t="s">
        <v>14</v>
      </c>
      <c r="J202" s="245" t="s">
        <v>59</v>
      </c>
      <c r="K202" s="246" t="s">
        <v>15622</v>
      </c>
      <c r="L202" s="245" t="s">
        <v>568</v>
      </c>
    </row>
    <row r="203" spans="1:12" x14ac:dyDescent="0.25">
      <c r="A203" s="245" t="s">
        <v>7719</v>
      </c>
      <c r="B203" s="245" t="s">
        <v>7718</v>
      </c>
      <c r="C203" s="245" t="s">
        <v>7723</v>
      </c>
      <c r="D203" s="245" t="s">
        <v>7722</v>
      </c>
      <c r="E203" s="246" t="s">
        <v>44</v>
      </c>
      <c r="F203" s="245" t="s">
        <v>44</v>
      </c>
      <c r="G203" s="245" t="s">
        <v>7743</v>
      </c>
      <c r="H203" s="245" t="s">
        <v>7742</v>
      </c>
      <c r="I203" s="245" t="s">
        <v>14</v>
      </c>
      <c r="J203" s="245" t="s">
        <v>59</v>
      </c>
      <c r="K203" s="246" t="s">
        <v>10495</v>
      </c>
      <c r="L203" s="245" t="s">
        <v>568</v>
      </c>
    </row>
    <row r="204" spans="1:12" x14ac:dyDescent="0.25">
      <c r="A204" s="245" t="s">
        <v>7719</v>
      </c>
      <c r="B204" s="245" t="s">
        <v>7718</v>
      </c>
      <c r="C204" s="245" t="s">
        <v>7723</v>
      </c>
      <c r="D204" s="245" t="s">
        <v>7722</v>
      </c>
      <c r="E204" s="246" t="s">
        <v>44</v>
      </c>
      <c r="F204" s="245" t="s">
        <v>44</v>
      </c>
      <c r="G204" s="245" t="s">
        <v>7741</v>
      </c>
      <c r="H204" s="245" t="s">
        <v>7740</v>
      </c>
      <c r="I204" s="245" t="s">
        <v>14</v>
      </c>
      <c r="J204" s="245" t="s">
        <v>59</v>
      </c>
      <c r="K204" s="246" t="s">
        <v>12631</v>
      </c>
      <c r="L204" s="245" t="s">
        <v>568</v>
      </c>
    </row>
    <row r="205" spans="1:12" x14ac:dyDescent="0.25">
      <c r="A205" s="245" t="s">
        <v>7719</v>
      </c>
      <c r="B205" s="245" t="s">
        <v>7718</v>
      </c>
      <c r="C205" s="245" t="s">
        <v>7723</v>
      </c>
      <c r="D205" s="245" t="s">
        <v>7722</v>
      </c>
      <c r="E205" s="246" t="s">
        <v>44</v>
      </c>
      <c r="F205" s="245" t="s">
        <v>44</v>
      </c>
      <c r="G205" s="245" t="s">
        <v>7739</v>
      </c>
      <c r="H205" s="245" t="s">
        <v>7738</v>
      </c>
      <c r="I205" s="245" t="s">
        <v>14</v>
      </c>
      <c r="J205" s="245" t="s">
        <v>59</v>
      </c>
      <c r="K205" s="246" t="s">
        <v>11990</v>
      </c>
      <c r="L205" s="245" t="s">
        <v>568</v>
      </c>
    </row>
    <row r="206" spans="1:12" x14ac:dyDescent="0.25">
      <c r="A206" s="245" t="s">
        <v>7719</v>
      </c>
      <c r="B206" s="245" t="s">
        <v>7718</v>
      </c>
      <c r="C206" s="245" t="s">
        <v>7723</v>
      </c>
      <c r="D206" s="245" t="s">
        <v>7722</v>
      </c>
      <c r="E206" s="246" t="s">
        <v>44</v>
      </c>
      <c r="F206" s="245" t="s">
        <v>44</v>
      </c>
      <c r="G206" s="245" t="s">
        <v>7736</v>
      </c>
      <c r="H206" s="245" t="s">
        <v>7735</v>
      </c>
      <c r="I206" s="245" t="s">
        <v>14</v>
      </c>
      <c r="J206" s="245" t="s">
        <v>59</v>
      </c>
      <c r="K206" s="246" t="s">
        <v>5253</v>
      </c>
      <c r="L206" s="245" t="s">
        <v>568</v>
      </c>
    </row>
    <row r="207" spans="1:12" x14ac:dyDescent="0.25">
      <c r="A207" s="245" t="s">
        <v>7719</v>
      </c>
      <c r="B207" s="245" t="s">
        <v>7718</v>
      </c>
      <c r="C207" s="245" t="s">
        <v>7723</v>
      </c>
      <c r="D207" s="245" t="s">
        <v>7722</v>
      </c>
      <c r="E207" s="246" t="s">
        <v>44</v>
      </c>
      <c r="F207" s="245" t="s">
        <v>44</v>
      </c>
      <c r="G207" s="245" t="s">
        <v>7734</v>
      </c>
      <c r="H207" s="245" t="s">
        <v>7733</v>
      </c>
      <c r="I207" s="245" t="s">
        <v>14</v>
      </c>
      <c r="J207" s="245" t="s">
        <v>59</v>
      </c>
      <c r="K207" s="246" t="s">
        <v>8749</v>
      </c>
      <c r="L207" s="245" t="s">
        <v>568</v>
      </c>
    </row>
    <row r="208" spans="1:12" x14ac:dyDescent="0.25">
      <c r="A208" s="245" t="s">
        <v>7719</v>
      </c>
      <c r="B208" s="245" t="s">
        <v>7718</v>
      </c>
      <c r="C208" s="245" t="s">
        <v>7723</v>
      </c>
      <c r="D208" s="245" t="s">
        <v>7722</v>
      </c>
      <c r="E208" s="246" t="s">
        <v>44</v>
      </c>
      <c r="F208" s="245" t="s">
        <v>44</v>
      </c>
      <c r="G208" s="245" t="s">
        <v>7732</v>
      </c>
      <c r="H208" s="245" t="s">
        <v>7731</v>
      </c>
      <c r="I208" s="245" t="s">
        <v>14</v>
      </c>
      <c r="J208" s="245" t="s">
        <v>59</v>
      </c>
      <c r="K208" s="246" t="s">
        <v>3573</v>
      </c>
      <c r="L208" s="245" t="s">
        <v>568</v>
      </c>
    </row>
    <row r="209" spans="1:12" x14ac:dyDescent="0.25">
      <c r="A209" s="245" t="s">
        <v>7719</v>
      </c>
      <c r="B209" s="245" t="s">
        <v>7718</v>
      </c>
      <c r="C209" s="245" t="s">
        <v>7723</v>
      </c>
      <c r="D209" s="245" t="s">
        <v>7722</v>
      </c>
      <c r="E209" s="246" t="s">
        <v>44</v>
      </c>
      <c r="F209" s="245" t="s">
        <v>44</v>
      </c>
      <c r="G209" s="245" t="s">
        <v>7729</v>
      </c>
      <c r="H209" s="245" t="s">
        <v>7728</v>
      </c>
      <c r="I209" s="245" t="s">
        <v>14</v>
      </c>
      <c r="J209" s="245" t="s">
        <v>59</v>
      </c>
      <c r="K209" s="246" t="s">
        <v>3537</v>
      </c>
      <c r="L209" s="245" t="s">
        <v>568</v>
      </c>
    </row>
    <row r="210" spans="1:12" x14ac:dyDescent="0.25">
      <c r="A210" s="245" t="s">
        <v>7719</v>
      </c>
      <c r="B210" s="245" t="s">
        <v>7718</v>
      </c>
      <c r="C210" s="245" t="s">
        <v>7723</v>
      </c>
      <c r="D210" s="245" t="s">
        <v>7722</v>
      </c>
      <c r="E210" s="246" t="s">
        <v>44</v>
      </c>
      <c r="F210" s="245" t="s">
        <v>44</v>
      </c>
      <c r="G210" s="245" t="s">
        <v>7727</v>
      </c>
      <c r="H210" s="245" t="s">
        <v>7726</v>
      </c>
      <c r="I210" s="245" t="s">
        <v>14</v>
      </c>
      <c r="J210" s="245" t="s">
        <v>59</v>
      </c>
      <c r="K210" s="246" t="s">
        <v>8843</v>
      </c>
      <c r="L210" s="245" t="s">
        <v>568</v>
      </c>
    </row>
    <row r="211" spans="1:12" x14ac:dyDescent="0.25">
      <c r="A211" s="245" t="s">
        <v>7719</v>
      </c>
      <c r="B211" s="245" t="s">
        <v>7718</v>
      </c>
      <c r="C211" s="245" t="s">
        <v>7723</v>
      </c>
      <c r="D211" s="245" t="s">
        <v>7722</v>
      </c>
      <c r="E211" s="246" t="s">
        <v>44</v>
      </c>
      <c r="F211" s="245" t="s">
        <v>44</v>
      </c>
      <c r="G211" s="245" t="s">
        <v>7725</v>
      </c>
      <c r="H211" s="245" t="s">
        <v>7724</v>
      </c>
      <c r="I211" s="245" t="s">
        <v>14</v>
      </c>
      <c r="J211" s="245" t="s">
        <v>59</v>
      </c>
      <c r="K211" s="246" t="s">
        <v>10181</v>
      </c>
      <c r="L211" s="245" t="s">
        <v>568</v>
      </c>
    </row>
    <row r="212" spans="1:12" x14ac:dyDescent="0.25">
      <c r="A212" s="245" t="s">
        <v>7719</v>
      </c>
      <c r="B212" s="245" t="s">
        <v>7718</v>
      </c>
      <c r="C212" s="245" t="s">
        <v>7723</v>
      </c>
      <c r="D212" s="245" t="s">
        <v>7722</v>
      </c>
      <c r="E212" s="246" t="s">
        <v>44</v>
      </c>
      <c r="F212" s="245" t="s">
        <v>44</v>
      </c>
      <c r="G212" s="245" t="s">
        <v>7721</v>
      </c>
      <c r="H212" s="245" t="s">
        <v>7720</v>
      </c>
      <c r="I212" s="245" t="s">
        <v>14</v>
      </c>
      <c r="J212" s="245" t="s">
        <v>59</v>
      </c>
      <c r="K212" s="246" t="s">
        <v>11026</v>
      </c>
      <c r="L212" s="245" t="s">
        <v>568</v>
      </c>
    </row>
    <row r="213" spans="1:12" x14ac:dyDescent="0.25">
      <c r="A213" s="245" t="s">
        <v>7719</v>
      </c>
      <c r="B213" s="245" t="s">
        <v>7718</v>
      </c>
      <c r="C213" s="245" t="s">
        <v>15623</v>
      </c>
      <c r="D213" s="245" t="s">
        <v>15624</v>
      </c>
      <c r="E213" s="246" t="s">
        <v>44</v>
      </c>
      <c r="F213" s="245" t="s">
        <v>44</v>
      </c>
      <c r="G213" s="245" t="s">
        <v>15625</v>
      </c>
      <c r="H213" s="245" t="s">
        <v>15626</v>
      </c>
      <c r="I213" s="245" t="s">
        <v>14</v>
      </c>
      <c r="J213" s="245" t="s">
        <v>569</v>
      </c>
      <c r="K213" s="246" t="s">
        <v>4655</v>
      </c>
      <c r="L213" s="245" t="s">
        <v>568</v>
      </c>
    </row>
    <row r="214" spans="1:12" x14ac:dyDescent="0.25">
      <c r="A214" s="245" t="s">
        <v>7719</v>
      </c>
      <c r="B214" s="245" t="s">
        <v>7718</v>
      </c>
      <c r="C214" s="245" t="s">
        <v>15623</v>
      </c>
      <c r="D214" s="245" t="s">
        <v>15624</v>
      </c>
      <c r="E214" s="246" t="s">
        <v>44</v>
      </c>
      <c r="F214" s="245" t="s">
        <v>44</v>
      </c>
      <c r="G214" s="245" t="s">
        <v>15627</v>
      </c>
      <c r="H214" s="245" t="s">
        <v>15628</v>
      </c>
      <c r="I214" s="245" t="s">
        <v>14</v>
      </c>
      <c r="J214" s="245" t="s">
        <v>569</v>
      </c>
      <c r="K214" s="246" t="s">
        <v>8898</v>
      </c>
      <c r="L214" s="245" t="s">
        <v>568</v>
      </c>
    </row>
    <row r="215" spans="1:12" x14ac:dyDescent="0.25">
      <c r="A215" s="245" t="s">
        <v>7719</v>
      </c>
      <c r="B215" s="245" t="s">
        <v>7718</v>
      </c>
      <c r="C215" s="245" t="s">
        <v>15623</v>
      </c>
      <c r="D215" s="245" t="s">
        <v>15624</v>
      </c>
      <c r="E215" s="246" t="s">
        <v>44</v>
      </c>
      <c r="F215" s="245" t="s">
        <v>44</v>
      </c>
      <c r="G215" s="245" t="s">
        <v>15629</v>
      </c>
      <c r="H215" s="245" t="s">
        <v>15630</v>
      </c>
      <c r="I215" s="245" t="s">
        <v>14</v>
      </c>
      <c r="J215" s="245" t="s">
        <v>569</v>
      </c>
      <c r="K215" s="246" t="s">
        <v>484</v>
      </c>
      <c r="L215" s="245" t="s">
        <v>568</v>
      </c>
    </row>
    <row r="216" spans="1:12" x14ac:dyDescent="0.25">
      <c r="A216" s="245" t="s">
        <v>7719</v>
      </c>
      <c r="B216" s="245" t="s">
        <v>7718</v>
      </c>
      <c r="C216" s="245" t="s">
        <v>15623</v>
      </c>
      <c r="D216" s="245" t="s">
        <v>15624</v>
      </c>
      <c r="E216" s="246" t="s">
        <v>44</v>
      </c>
      <c r="F216" s="245" t="s">
        <v>44</v>
      </c>
      <c r="G216" s="245" t="s">
        <v>15631</v>
      </c>
      <c r="H216" s="245" t="s">
        <v>15632</v>
      </c>
      <c r="I216" s="245" t="s">
        <v>14</v>
      </c>
      <c r="J216" s="245" t="s">
        <v>569</v>
      </c>
      <c r="K216" s="246" t="s">
        <v>15633</v>
      </c>
      <c r="L216" s="245" t="s">
        <v>568</v>
      </c>
    </row>
    <row r="217" spans="1:12" x14ac:dyDescent="0.25">
      <c r="A217" s="245" t="s">
        <v>7719</v>
      </c>
      <c r="B217" s="245" t="s">
        <v>7718</v>
      </c>
      <c r="C217" s="245" t="s">
        <v>15623</v>
      </c>
      <c r="D217" s="245" t="s">
        <v>15624</v>
      </c>
      <c r="E217" s="246" t="s">
        <v>44</v>
      </c>
      <c r="F217" s="245" t="s">
        <v>44</v>
      </c>
      <c r="G217" s="245" t="s">
        <v>15634</v>
      </c>
      <c r="H217" s="245" t="s">
        <v>15635</v>
      </c>
      <c r="I217" s="245" t="s">
        <v>14</v>
      </c>
      <c r="J217" s="245" t="s">
        <v>569</v>
      </c>
      <c r="K217" s="246" t="s">
        <v>15636</v>
      </c>
      <c r="L217" s="245" t="s">
        <v>568</v>
      </c>
    </row>
    <row r="218" spans="1:12" x14ac:dyDescent="0.25">
      <c r="A218" s="245" t="s">
        <v>7719</v>
      </c>
      <c r="B218" s="245" t="s">
        <v>7718</v>
      </c>
      <c r="C218" s="245" t="s">
        <v>15623</v>
      </c>
      <c r="D218" s="245" t="s">
        <v>15624</v>
      </c>
      <c r="E218" s="246" t="s">
        <v>44</v>
      </c>
      <c r="F218" s="245" t="s">
        <v>44</v>
      </c>
      <c r="G218" s="245" t="s">
        <v>15637</v>
      </c>
      <c r="H218" s="245" t="s">
        <v>15638</v>
      </c>
      <c r="I218" s="245" t="s">
        <v>14</v>
      </c>
      <c r="J218" s="245" t="s">
        <v>569</v>
      </c>
      <c r="K218" s="246" t="s">
        <v>15639</v>
      </c>
      <c r="L218" s="245" t="s">
        <v>568</v>
      </c>
    </row>
    <row r="219" spans="1:12" x14ac:dyDescent="0.25">
      <c r="A219" s="245" t="s">
        <v>7719</v>
      </c>
      <c r="B219" s="245" t="s">
        <v>7718</v>
      </c>
      <c r="C219" s="245" t="s">
        <v>15623</v>
      </c>
      <c r="D219" s="245" t="s">
        <v>15624</v>
      </c>
      <c r="E219" s="246" t="s">
        <v>44</v>
      </c>
      <c r="F219" s="245" t="s">
        <v>44</v>
      </c>
      <c r="G219" s="245" t="s">
        <v>15640</v>
      </c>
      <c r="H219" s="245" t="s">
        <v>15641</v>
      </c>
      <c r="I219" s="245" t="s">
        <v>14</v>
      </c>
      <c r="J219" s="245" t="s">
        <v>569</v>
      </c>
      <c r="K219" s="246" t="s">
        <v>14970</v>
      </c>
      <c r="L219" s="245" t="s">
        <v>568</v>
      </c>
    </row>
    <row r="220" spans="1:12" x14ac:dyDescent="0.25">
      <c r="A220" s="245" t="s">
        <v>7719</v>
      </c>
      <c r="B220" s="245" t="s">
        <v>7718</v>
      </c>
      <c r="C220" s="245" t="s">
        <v>15623</v>
      </c>
      <c r="D220" s="245" t="s">
        <v>15624</v>
      </c>
      <c r="E220" s="246" t="s">
        <v>44</v>
      </c>
      <c r="F220" s="245" t="s">
        <v>44</v>
      </c>
      <c r="G220" s="245" t="s">
        <v>15642</v>
      </c>
      <c r="H220" s="245" t="s">
        <v>15643</v>
      </c>
      <c r="I220" s="245" t="s">
        <v>14</v>
      </c>
      <c r="J220" s="245" t="s">
        <v>569</v>
      </c>
      <c r="K220" s="246" t="s">
        <v>15644</v>
      </c>
      <c r="L220" s="245" t="s">
        <v>568</v>
      </c>
    </row>
    <row r="221" spans="1:12" x14ac:dyDescent="0.25">
      <c r="A221" s="245" t="s">
        <v>7719</v>
      </c>
      <c r="B221" s="245" t="s">
        <v>7718</v>
      </c>
      <c r="C221" s="245" t="s">
        <v>15623</v>
      </c>
      <c r="D221" s="245" t="s">
        <v>15624</v>
      </c>
      <c r="E221" s="246" t="s">
        <v>44</v>
      </c>
      <c r="F221" s="245" t="s">
        <v>44</v>
      </c>
      <c r="G221" s="245" t="s">
        <v>15645</v>
      </c>
      <c r="H221" s="245" t="s">
        <v>15646</v>
      </c>
      <c r="I221" s="245" t="s">
        <v>14</v>
      </c>
      <c r="J221" s="245" t="s">
        <v>569</v>
      </c>
      <c r="K221" s="246" t="s">
        <v>15647</v>
      </c>
      <c r="L221" s="245" t="s">
        <v>568</v>
      </c>
    </row>
    <row r="222" spans="1:12" x14ac:dyDescent="0.25">
      <c r="A222" s="245" t="s">
        <v>7719</v>
      </c>
      <c r="B222" s="245" t="s">
        <v>7718</v>
      </c>
      <c r="C222" s="245" t="s">
        <v>15623</v>
      </c>
      <c r="D222" s="245" t="s">
        <v>15624</v>
      </c>
      <c r="E222" s="246" t="s">
        <v>44</v>
      </c>
      <c r="F222" s="245" t="s">
        <v>44</v>
      </c>
      <c r="G222" s="245" t="s">
        <v>15648</v>
      </c>
      <c r="H222" s="245" t="s">
        <v>15649</v>
      </c>
      <c r="I222" s="245" t="s">
        <v>14</v>
      </c>
      <c r="J222" s="245" t="s">
        <v>569</v>
      </c>
      <c r="K222" s="246" t="s">
        <v>15650</v>
      </c>
      <c r="L222" s="245" t="s">
        <v>568</v>
      </c>
    </row>
    <row r="223" spans="1:12" x14ac:dyDescent="0.25">
      <c r="A223" s="245" t="s">
        <v>7719</v>
      </c>
      <c r="B223" s="245" t="s">
        <v>7718</v>
      </c>
      <c r="C223" s="245" t="s">
        <v>15623</v>
      </c>
      <c r="D223" s="245" t="s">
        <v>15624</v>
      </c>
      <c r="E223" s="246" t="s">
        <v>44</v>
      </c>
      <c r="F223" s="245" t="s">
        <v>44</v>
      </c>
      <c r="G223" s="245" t="s">
        <v>15651</v>
      </c>
      <c r="H223" s="245" t="s">
        <v>15652</v>
      </c>
      <c r="I223" s="245" t="s">
        <v>14</v>
      </c>
      <c r="J223" s="245" t="s">
        <v>569</v>
      </c>
      <c r="K223" s="246" t="s">
        <v>15653</v>
      </c>
      <c r="L223" s="245" t="s">
        <v>568</v>
      </c>
    </row>
    <row r="224" spans="1:12" x14ac:dyDescent="0.25">
      <c r="A224" s="245" t="s">
        <v>7719</v>
      </c>
      <c r="B224" s="245" t="s">
        <v>7718</v>
      </c>
      <c r="C224" s="245" t="s">
        <v>15623</v>
      </c>
      <c r="D224" s="245" t="s">
        <v>15624</v>
      </c>
      <c r="E224" s="246" t="s">
        <v>44</v>
      </c>
      <c r="F224" s="245" t="s">
        <v>44</v>
      </c>
      <c r="G224" s="245" t="s">
        <v>15654</v>
      </c>
      <c r="H224" s="245" t="s">
        <v>15655</v>
      </c>
      <c r="I224" s="245" t="s">
        <v>14</v>
      </c>
      <c r="J224" s="245" t="s">
        <v>569</v>
      </c>
      <c r="K224" s="246" t="s">
        <v>15656</v>
      </c>
      <c r="L224" s="245" t="s">
        <v>568</v>
      </c>
    </row>
    <row r="225" spans="1:12" x14ac:dyDescent="0.25">
      <c r="A225" s="245" t="s">
        <v>7719</v>
      </c>
      <c r="B225" s="245" t="s">
        <v>7718</v>
      </c>
      <c r="C225" s="245" t="s">
        <v>15623</v>
      </c>
      <c r="D225" s="245" t="s">
        <v>15624</v>
      </c>
      <c r="E225" s="246" t="s">
        <v>44</v>
      </c>
      <c r="F225" s="245" t="s">
        <v>44</v>
      </c>
      <c r="G225" s="245" t="s">
        <v>15657</v>
      </c>
      <c r="H225" s="245" t="s">
        <v>15658</v>
      </c>
      <c r="I225" s="245" t="s">
        <v>14</v>
      </c>
      <c r="J225" s="245" t="s">
        <v>569</v>
      </c>
      <c r="K225" s="246" t="s">
        <v>11813</v>
      </c>
      <c r="L225" s="245" t="s">
        <v>568</v>
      </c>
    </row>
    <row r="226" spans="1:12" x14ac:dyDescent="0.25">
      <c r="A226" s="245" t="s">
        <v>7719</v>
      </c>
      <c r="B226" s="245" t="s">
        <v>7718</v>
      </c>
      <c r="C226" s="245" t="s">
        <v>15623</v>
      </c>
      <c r="D226" s="245" t="s">
        <v>15624</v>
      </c>
      <c r="E226" s="246" t="s">
        <v>44</v>
      </c>
      <c r="F226" s="245" t="s">
        <v>44</v>
      </c>
      <c r="G226" s="245" t="s">
        <v>15659</v>
      </c>
      <c r="H226" s="245" t="s">
        <v>15660</v>
      </c>
      <c r="I226" s="245" t="s">
        <v>14</v>
      </c>
      <c r="J226" s="245" t="s">
        <v>569</v>
      </c>
      <c r="K226" s="246" t="s">
        <v>15661</v>
      </c>
      <c r="L226" s="245" t="s">
        <v>568</v>
      </c>
    </row>
    <row r="227" spans="1:12" x14ac:dyDescent="0.25">
      <c r="A227" s="245" t="s">
        <v>7719</v>
      </c>
      <c r="B227" s="245" t="s">
        <v>7718</v>
      </c>
      <c r="C227" s="245" t="s">
        <v>15623</v>
      </c>
      <c r="D227" s="245" t="s">
        <v>15624</v>
      </c>
      <c r="E227" s="246" t="s">
        <v>44</v>
      </c>
      <c r="F227" s="245" t="s">
        <v>44</v>
      </c>
      <c r="G227" s="245" t="s">
        <v>15662</v>
      </c>
      <c r="H227" s="245" t="s">
        <v>15663</v>
      </c>
      <c r="I227" s="245" t="s">
        <v>14</v>
      </c>
      <c r="J227" s="245" t="s">
        <v>569</v>
      </c>
      <c r="K227" s="246" t="s">
        <v>15664</v>
      </c>
      <c r="L227" s="245" t="s">
        <v>568</v>
      </c>
    </row>
    <row r="228" spans="1:12" x14ac:dyDescent="0.25">
      <c r="A228" s="245" t="s">
        <v>7719</v>
      </c>
      <c r="B228" s="245" t="s">
        <v>7718</v>
      </c>
      <c r="C228" s="245" t="s">
        <v>15623</v>
      </c>
      <c r="D228" s="245" t="s">
        <v>15624</v>
      </c>
      <c r="E228" s="246" t="s">
        <v>44</v>
      </c>
      <c r="F228" s="245" t="s">
        <v>44</v>
      </c>
      <c r="G228" s="245" t="s">
        <v>15665</v>
      </c>
      <c r="H228" s="245" t="s">
        <v>15666</v>
      </c>
      <c r="I228" s="245" t="s">
        <v>14</v>
      </c>
      <c r="J228" s="245" t="s">
        <v>569</v>
      </c>
      <c r="K228" s="246" t="s">
        <v>15667</v>
      </c>
      <c r="L228" s="245" t="s">
        <v>568</v>
      </c>
    </row>
    <row r="229" spans="1:12" x14ac:dyDescent="0.25">
      <c r="A229" s="245" t="s">
        <v>7719</v>
      </c>
      <c r="B229" s="245" t="s">
        <v>7718</v>
      </c>
      <c r="C229" s="245" t="s">
        <v>15623</v>
      </c>
      <c r="D229" s="245" t="s">
        <v>15624</v>
      </c>
      <c r="E229" s="246" t="s">
        <v>44</v>
      </c>
      <c r="F229" s="245" t="s">
        <v>44</v>
      </c>
      <c r="G229" s="245" t="s">
        <v>15668</v>
      </c>
      <c r="H229" s="245" t="s">
        <v>15669</v>
      </c>
      <c r="I229" s="245" t="s">
        <v>24</v>
      </c>
      <c r="J229" s="245" t="s">
        <v>569</v>
      </c>
      <c r="K229" s="246" t="s">
        <v>15670</v>
      </c>
      <c r="L229" s="245" t="s">
        <v>568</v>
      </c>
    </row>
    <row r="230" spans="1:12" x14ac:dyDescent="0.25">
      <c r="A230" s="245" t="s">
        <v>7719</v>
      </c>
      <c r="B230" s="245" t="s">
        <v>7718</v>
      </c>
      <c r="C230" s="245" t="s">
        <v>15623</v>
      </c>
      <c r="D230" s="245" t="s">
        <v>15624</v>
      </c>
      <c r="E230" s="246" t="s">
        <v>44</v>
      </c>
      <c r="F230" s="245" t="s">
        <v>44</v>
      </c>
      <c r="G230" s="245" t="s">
        <v>15671</v>
      </c>
      <c r="H230" s="245" t="s">
        <v>15672</v>
      </c>
      <c r="I230" s="245" t="s">
        <v>24</v>
      </c>
      <c r="J230" s="245" t="s">
        <v>569</v>
      </c>
      <c r="K230" s="246" t="s">
        <v>15673</v>
      </c>
      <c r="L230" s="245" t="s">
        <v>568</v>
      </c>
    </row>
    <row r="231" spans="1:12" x14ac:dyDescent="0.25">
      <c r="A231" s="245" t="s">
        <v>7719</v>
      </c>
      <c r="B231" s="245" t="s">
        <v>7718</v>
      </c>
      <c r="C231" s="245" t="s">
        <v>15623</v>
      </c>
      <c r="D231" s="245" t="s">
        <v>15624</v>
      </c>
      <c r="E231" s="246" t="s">
        <v>44</v>
      </c>
      <c r="F231" s="245" t="s">
        <v>44</v>
      </c>
      <c r="G231" s="245" t="s">
        <v>15674</v>
      </c>
      <c r="H231" s="245" t="s">
        <v>15675</v>
      </c>
      <c r="I231" s="245" t="s">
        <v>24</v>
      </c>
      <c r="J231" s="245" t="s">
        <v>569</v>
      </c>
      <c r="K231" s="246" t="s">
        <v>15676</v>
      </c>
      <c r="L231" s="245" t="s">
        <v>568</v>
      </c>
    </row>
    <row r="232" spans="1:12" x14ac:dyDescent="0.25">
      <c r="A232" s="245" t="s">
        <v>7719</v>
      </c>
      <c r="B232" s="245" t="s">
        <v>7718</v>
      </c>
      <c r="C232" s="245" t="s">
        <v>15623</v>
      </c>
      <c r="D232" s="245" t="s">
        <v>15624</v>
      </c>
      <c r="E232" s="246" t="s">
        <v>44</v>
      </c>
      <c r="F232" s="245" t="s">
        <v>44</v>
      </c>
      <c r="G232" s="245" t="s">
        <v>15677</v>
      </c>
      <c r="H232" s="245" t="s">
        <v>15678</v>
      </c>
      <c r="I232" s="245" t="s">
        <v>24</v>
      </c>
      <c r="J232" s="245" t="s">
        <v>569</v>
      </c>
      <c r="K232" s="246" t="s">
        <v>15679</v>
      </c>
      <c r="L232" s="245" t="s">
        <v>568</v>
      </c>
    </row>
    <row r="233" spans="1:12" x14ac:dyDescent="0.25">
      <c r="A233" s="245" t="s">
        <v>7719</v>
      </c>
      <c r="B233" s="245" t="s">
        <v>7718</v>
      </c>
      <c r="C233" s="245" t="s">
        <v>15623</v>
      </c>
      <c r="D233" s="245" t="s">
        <v>15624</v>
      </c>
      <c r="E233" s="246" t="s">
        <v>44</v>
      </c>
      <c r="F233" s="245" t="s">
        <v>44</v>
      </c>
      <c r="G233" s="245" t="s">
        <v>15680</v>
      </c>
      <c r="H233" s="245" t="s">
        <v>15681</v>
      </c>
      <c r="I233" s="245" t="s">
        <v>24</v>
      </c>
      <c r="J233" s="245" t="s">
        <v>569</v>
      </c>
      <c r="K233" s="246" t="s">
        <v>15682</v>
      </c>
      <c r="L233" s="245" t="s">
        <v>568</v>
      </c>
    </row>
    <row r="234" spans="1:12" x14ac:dyDescent="0.25">
      <c r="A234" s="245" t="s">
        <v>7719</v>
      </c>
      <c r="B234" s="245" t="s">
        <v>7718</v>
      </c>
      <c r="C234" s="245" t="s">
        <v>15623</v>
      </c>
      <c r="D234" s="245" t="s">
        <v>15624</v>
      </c>
      <c r="E234" s="246" t="s">
        <v>44</v>
      </c>
      <c r="F234" s="245" t="s">
        <v>44</v>
      </c>
      <c r="G234" s="245" t="s">
        <v>15683</v>
      </c>
      <c r="H234" s="245" t="s">
        <v>15684</v>
      </c>
      <c r="I234" s="245" t="s">
        <v>24</v>
      </c>
      <c r="J234" s="245" t="s">
        <v>569</v>
      </c>
      <c r="K234" s="246" t="s">
        <v>15685</v>
      </c>
      <c r="L234" s="245" t="s">
        <v>568</v>
      </c>
    </row>
    <row r="235" spans="1:12" x14ac:dyDescent="0.25">
      <c r="A235" s="245" t="s">
        <v>7719</v>
      </c>
      <c r="B235" s="245" t="s">
        <v>7718</v>
      </c>
      <c r="C235" s="245" t="s">
        <v>15623</v>
      </c>
      <c r="D235" s="245" t="s">
        <v>15624</v>
      </c>
      <c r="E235" s="246" t="s">
        <v>44</v>
      </c>
      <c r="F235" s="245" t="s">
        <v>44</v>
      </c>
      <c r="G235" s="245" t="s">
        <v>15686</v>
      </c>
      <c r="H235" s="245" t="s">
        <v>15687</v>
      </c>
      <c r="I235" s="245" t="s">
        <v>24</v>
      </c>
      <c r="J235" s="245" t="s">
        <v>569</v>
      </c>
      <c r="K235" s="246" t="s">
        <v>9416</v>
      </c>
      <c r="L235" s="245" t="s">
        <v>568</v>
      </c>
    </row>
    <row r="236" spans="1:12" x14ac:dyDescent="0.25">
      <c r="A236" s="245" t="s">
        <v>7719</v>
      </c>
      <c r="B236" s="245" t="s">
        <v>7718</v>
      </c>
      <c r="C236" s="245" t="s">
        <v>15623</v>
      </c>
      <c r="D236" s="245" t="s">
        <v>15624</v>
      </c>
      <c r="E236" s="246" t="s">
        <v>44</v>
      </c>
      <c r="F236" s="245" t="s">
        <v>44</v>
      </c>
      <c r="G236" s="245" t="s">
        <v>15688</v>
      </c>
      <c r="H236" s="245" t="s">
        <v>15689</v>
      </c>
      <c r="I236" s="245" t="s">
        <v>24</v>
      </c>
      <c r="J236" s="245" t="s">
        <v>569</v>
      </c>
      <c r="K236" s="246" t="s">
        <v>15690</v>
      </c>
      <c r="L236" s="245" t="s">
        <v>568</v>
      </c>
    </row>
    <row r="237" spans="1:12" x14ac:dyDescent="0.25">
      <c r="A237" s="245" t="s">
        <v>7719</v>
      </c>
      <c r="B237" s="245" t="s">
        <v>7718</v>
      </c>
      <c r="C237" s="245" t="s">
        <v>15623</v>
      </c>
      <c r="D237" s="245" t="s">
        <v>15624</v>
      </c>
      <c r="E237" s="246" t="s">
        <v>44</v>
      </c>
      <c r="F237" s="245" t="s">
        <v>44</v>
      </c>
      <c r="G237" s="245" t="s">
        <v>15691</v>
      </c>
      <c r="H237" s="245" t="s">
        <v>15692</v>
      </c>
      <c r="I237" s="245" t="s">
        <v>24</v>
      </c>
      <c r="J237" s="245" t="s">
        <v>569</v>
      </c>
      <c r="K237" s="246" t="s">
        <v>15693</v>
      </c>
      <c r="L237" s="245" t="s">
        <v>568</v>
      </c>
    </row>
    <row r="238" spans="1:12" x14ac:dyDescent="0.25">
      <c r="A238" s="245" t="s">
        <v>7719</v>
      </c>
      <c r="B238" s="245" t="s">
        <v>7718</v>
      </c>
      <c r="C238" s="245" t="s">
        <v>15623</v>
      </c>
      <c r="D238" s="245" t="s">
        <v>15624</v>
      </c>
      <c r="E238" s="246" t="s">
        <v>44</v>
      </c>
      <c r="F238" s="245" t="s">
        <v>44</v>
      </c>
      <c r="G238" s="245" t="s">
        <v>15694</v>
      </c>
      <c r="H238" s="245" t="s">
        <v>15695</v>
      </c>
      <c r="I238" s="245" t="s">
        <v>24</v>
      </c>
      <c r="J238" s="245" t="s">
        <v>569</v>
      </c>
      <c r="K238" s="246" t="s">
        <v>15696</v>
      </c>
      <c r="L238" s="245" t="s">
        <v>568</v>
      </c>
    </row>
    <row r="239" spans="1:12" x14ac:dyDescent="0.25">
      <c r="A239" s="245" t="s">
        <v>7719</v>
      </c>
      <c r="B239" s="245" t="s">
        <v>7718</v>
      </c>
      <c r="C239" s="245" t="s">
        <v>15623</v>
      </c>
      <c r="D239" s="245" t="s">
        <v>15624</v>
      </c>
      <c r="E239" s="246" t="s">
        <v>44</v>
      </c>
      <c r="F239" s="245" t="s">
        <v>44</v>
      </c>
      <c r="G239" s="245" t="s">
        <v>15697</v>
      </c>
      <c r="H239" s="245" t="s">
        <v>15698</v>
      </c>
      <c r="I239" s="245" t="s">
        <v>24</v>
      </c>
      <c r="J239" s="245" t="s">
        <v>569</v>
      </c>
      <c r="K239" s="246" t="s">
        <v>15699</v>
      </c>
      <c r="L239" s="245" t="s">
        <v>568</v>
      </c>
    </row>
    <row r="240" spans="1:12" x14ac:dyDescent="0.25">
      <c r="A240" s="245" t="s">
        <v>7719</v>
      </c>
      <c r="B240" s="245" t="s">
        <v>7718</v>
      </c>
      <c r="C240" s="245" t="s">
        <v>15623</v>
      </c>
      <c r="D240" s="245" t="s">
        <v>15624</v>
      </c>
      <c r="E240" s="246" t="s">
        <v>44</v>
      </c>
      <c r="F240" s="245" t="s">
        <v>44</v>
      </c>
      <c r="G240" s="245" t="s">
        <v>15700</v>
      </c>
      <c r="H240" s="245" t="s">
        <v>15701</v>
      </c>
      <c r="I240" s="245" t="s">
        <v>24</v>
      </c>
      <c r="J240" s="245" t="s">
        <v>569</v>
      </c>
      <c r="K240" s="246" t="s">
        <v>15702</v>
      </c>
      <c r="L240" s="245" t="s">
        <v>568</v>
      </c>
    </row>
    <row r="241" spans="1:12" x14ac:dyDescent="0.25">
      <c r="A241" s="245" t="s">
        <v>7719</v>
      </c>
      <c r="B241" s="245" t="s">
        <v>7718</v>
      </c>
      <c r="C241" s="245" t="s">
        <v>15623</v>
      </c>
      <c r="D241" s="245" t="s">
        <v>15624</v>
      </c>
      <c r="E241" s="246" t="s">
        <v>44</v>
      </c>
      <c r="F241" s="245" t="s">
        <v>44</v>
      </c>
      <c r="G241" s="245" t="s">
        <v>15703</v>
      </c>
      <c r="H241" s="245" t="s">
        <v>15704</v>
      </c>
      <c r="I241" s="245" t="s">
        <v>24</v>
      </c>
      <c r="J241" s="245" t="s">
        <v>569</v>
      </c>
      <c r="K241" s="246" t="s">
        <v>15705</v>
      </c>
      <c r="L241" s="245" t="s">
        <v>568</v>
      </c>
    </row>
    <row r="242" spans="1:12" x14ac:dyDescent="0.25">
      <c r="A242" s="245" t="s">
        <v>7719</v>
      </c>
      <c r="B242" s="245" t="s">
        <v>7718</v>
      </c>
      <c r="C242" s="245" t="s">
        <v>15623</v>
      </c>
      <c r="D242" s="245" t="s">
        <v>15624</v>
      </c>
      <c r="E242" s="246" t="s">
        <v>44</v>
      </c>
      <c r="F242" s="245" t="s">
        <v>44</v>
      </c>
      <c r="G242" s="245" t="s">
        <v>15706</v>
      </c>
      <c r="H242" s="245" t="s">
        <v>15707</v>
      </c>
      <c r="I242" s="245" t="s">
        <v>24</v>
      </c>
      <c r="J242" s="245" t="s">
        <v>569</v>
      </c>
      <c r="K242" s="246" t="s">
        <v>15708</v>
      </c>
      <c r="L242" s="245" t="s">
        <v>568</v>
      </c>
    </row>
    <row r="243" spans="1:12" x14ac:dyDescent="0.25">
      <c r="A243" s="245" t="s">
        <v>7719</v>
      </c>
      <c r="B243" s="245" t="s">
        <v>7718</v>
      </c>
      <c r="C243" s="245" t="s">
        <v>15623</v>
      </c>
      <c r="D243" s="245" t="s">
        <v>15624</v>
      </c>
      <c r="E243" s="246" t="s">
        <v>44</v>
      </c>
      <c r="F243" s="245" t="s">
        <v>44</v>
      </c>
      <c r="G243" s="245" t="s">
        <v>15709</v>
      </c>
      <c r="H243" s="245" t="s">
        <v>15710</v>
      </c>
      <c r="I243" s="245" t="s">
        <v>24</v>
      </c>
      <c r="J243" s="245" t="s">
        <v>569</v>
      </c>
      <c r="K243" s="246" t="s">
        <v>15711</v>
      </c>
      <c r="L243" s="245" t="s">
        <v>568</v>
      </c>
    </row>
    <row r="244" spans="1:12" x14ac:dyDescent="0.25">
      <c r="A244" s="245" t="s">
        <v>7719</v>
      </c>
      <c r="B244" s="245" t="s">
        <v>7718</v>
      </c>
      <c r="C244" s="245" t="s">
        <v>15623</v>
      </c>
      <c r="D244" s="245" t="s">
        <v>15624</v>
      </c>
      <c r="E244" s="246" t="s">
        <v>44</v>
      </c>
      <c r="F244" s="245" t="s">
        <v>44</v>
      </c>
      <c r="G244" s="245" t="s">
        <v>15712</v>
      </c>
      <c r="H244" s="245" t="s">
        <v>15713</v>
      </c>
      <c r="I244" s="245" t="s">
        <v>24</v>
      </c>
      <c r="J244" s="245" t="s">
        <v>569</v>
      </c>
      <c r="K244" s="246" t="s">
        <v>15714</v>
      </c>
      <c r="L244" s="245" t="s">
        <v>568</v>
      </c>
    </row>
    <row r="245" spans="1:12" x14ac:dyDescent="0.25">
      <c r="A245" s="245" t="s">
        <v>7719</v>
      </c>
      <c r="B245" s="245" t="s">
        <v>7718</v>
      </c>
      <c r="C245" s="245" t="s">
        <v>15623</v>
      </c>
      <c r="D245" s="245" t="s">
        <v>15624</v>
      </c>
      <c r="E245" s="246" t="s">
        <v>44</v>
      </c>
      <c r="F245" s="245" t="s">
        <v>44</v>
      </c>
      <c r="G245" s="245" t="s">
        <v>15715</v>
      </c>
      <c r="H245" s="245" t="s">
        <v>15716</v>
      </c>
      <c r="I245" s="245" t="s">
        <v>24</v>
      </c>
      <c r="J245" s="245" t="s">
        <v>569</v>
      </c>
      <c r="K245" s="246" t="s">
        <v>8828</v>
      </c>
      <c r="L245" s="245" t="s">
        <v>568</v>
      </c>
    </row>
    <row r="246" spans="1:12" x14ac:dyDescent="0.25">
      <c r="A246" s="245" t="s">
        <v>7719</v>
      </c>
      <c r="B246" s="245" t="s">
        <v>7718</v>
      </c>
      <c r="C246" s="245" t="s">
        <v>15623</v>
      </c>
      <c r="D246" s="245" t="s">
        <v>15624</v>
      </c>
      <c r="E246" s="246" t="s">
        <v>44</v>
      </c>
      <c r="F246" s="245" t="s">
        <v>44</v>
      </c>
      <c r="G246" s="245" t="s">
        <v>15717</v>
      </c>
      <c r="H246" s="245" t="s">
        <v>15718</v>
      </c>
      <c r="I246" s="245" t="s">
        <v>24</v>
      </c>
      <c r="J246" s="245" t="s">
        <v>569</v>
      </c>
      <c r="K246" s="246" t="s">
        <v>9628</v>
      </c>
      <c r="L246" s="245" t="s">
        <v>568</v>
      </c>
    </row>
    <row r="247" spans="1:12" x14ac:dyDescent="0.25">
      <c r="A247" s="245" t="s">
        <v>7719</v>
      </c>
      <c r="B247" s="245" t="s">
        <v>7718</v>
      </c>
      <c r="C247" s="245" t="s">
        <v>15623</v>
      </c>
      <c r="D247" s="245" t="s">
        <v>15624</v>
      </c>
      <c r="E247" s="246" t="s">
        <v>44</v>
      </c>
      <c r="F247" s="245" t="s">
        <v>44</v>
      </c>
      <c r="G247" s="245" t="s">
        <v>15719</v>
      </c>
      <c r="H247" s="245" t="s">
        <v>15720</v>
      </c>
      <c r="I247" s="245" t="s">
        <v>24</v>
      </c>
      <c r="J247" s="245" t="s">
        <v>569</v>
      </c>
      <c r="K247" s="246" t="s">
        <v>15721</v>
      </c>
      <c r="L247" s="245" t="s">
        <v>568</v>
      </c>
    </row>
    <row r="248" spans="1:12" x14ac:dyDescent="0.25">
      <c r="A248" s="245" t="s">
        <v>7719</v>
      </c>
      <c r="B248" s="245" t="s">
        <v>7718</v>
      </c>
      <c r="C248" s="245" t="s">
        <v>15623</v>
      </c>
      <c r="D248" s="245" t="s">
        <v>15624</v>
      </c>
      <c r="E248" s="246" t="s">
        <v>44</v>
      </c>
      <c r="F248" s="245" t="s">
        <v>44</v>
      </c>
      <c r="G248" s="245" t="s">
        <v>15722</v>
      </c>
      <c r="H248" s="245" t="s">
        <v>15723</v>
      </c>
      <c r="I248" s="245" t="s">
        <v>24</v>
      </c>
      <c r="J248" s="245" t="s">
        <v>569</v>
      </c>
      <c r="K248" s="246" t="s">
        <v>15147</v>
      </c>
      <c r="L248" s="245" t="s">
        <v>568</v>
      </c>
    </row>
    <row r="249" spans="1:12" x14ac:dyDescent="0.25">
      <c r="A249" s="245" t="s">
        <v>7719</v>
      </c>
      <c r="B249" s="245" t="s">
        <v>7718</v>
      </c>
      <c r="C249" s="245" t="s">
        <v>15623</v>
      </c>
      <c r="D249" s="245" t="s">
        <v>15624</v>
      </c>
      <c r="E249" s="246" t="s">
        <v>44</v>
      </c>
      <c r="F249" s="245" t="s">
        <v>44</v>
      </c>
      <c r="G249" s="245" t="s">
        <v>15724</v>
      </c>
      <c r="H249" s="245" t="s">
        <v>15725</v>
      </c>
      <c r="I249" s="245" t="s">
        <v>24</v>
      </c>
      <c r="J249" s="245" t="s">
        <v>569</v>
      </c>
      <c r="K249" s="246" t="s">
        <v>15726</v>
      </c>
      <c r="L249" s="245" t="s">
        <v>568</v>
      </c>
    </row>
    <row r="250" spans="1:12" x14ac:dyDescent="0.25">
      <c r="A250" s="245" t="s">
        <v>7719</v>
      </c>
      <c r="B250" s="245" t="s">
        <v>7718</v>
      </c>
      <c r="C250" s="245" t="s">
        <v>15623</v>
      </c>
      <c r="D250" s="245" t="s">
        <v>15624</v>
      </c>
      <c r="E250" s="246" t="s">
        <v>44</v>
      </c>
      <c r="F250" s="245" t="s">
        <v>44</v>
      </c>
      <c r="G250" s="245" t="s">
        <v>15727</v>
      </c>
      <c r="H250" s="245" t="s">
        <v>15728</v>
      </c>
      <c r="I250" s="245" t="s">
        <v>24</v>
      </c>
      <c r="J250" s="245" t="s">
        <v>569</v>
      </c>
      <c r="K250" s="246" t="s">
        <v>15729</v>
      </c>
      <c r="L250" s="245" t="s">
        <v>568</v>
      </c>
    </row>
    <row r="251" spans="1:12" x14ac:dyDescent="0.25">
      <c r="A251" s="245" t="s">
        <v>7719</v>
      </c>
      <c r="B251" s="245" t="s">
        <v>7718</v>
      </c>
      <c r="C251" s="245" t="s">
        <v>15623</v>
      </c>
      <c r="D251" s="245" t="s">
        <v>15624</v>
      </c>
      <c r="E251" s="246" t="s">
        <v>44</v>
      </c>
      <c r="F251" s="245" t="s">
        <v>44</v>
      </c>
      <c r="G251" s="245" t="s">
        <v>15730</v>
      </c>
      <c r="H251" s="245" t="s">
        <v>15731</v>
      </c>
      <c r="I251" s="245" t="s">
        <v>24</v>
      </c>
      <c r="J251" s="245" t="s">
        <v>569</v>
      </c>
      <c r="K251" s="246" t="s">
        <v>15732</v>
      </c>
      <c r="L251" s="245" t="s">
        <v>568</v>
      </c>
    </row>
    <row r="252" spans="1:12" x14ac:dyDescent="0.25">
      <c r="A252" s="245" t="s">
        <v>7719</v>
      </c>
      <c r="B252" s="245" t="s">
        <v>7718</v>
      </c>
      <c r="C252" s="245" t="s">
        <v>15623</v>
      </c>
      <c r="D252" s="245" t="s">
        <v>15624</v>
      </c>
      <c r="E252" s="246" t="s">
        <v>44</v>
      </c>
      <c r="F252" s="245" t="s">
        <v>44</v>
      </c>
      <c r="G252" s="245" t="s">
        <v>15733</v>
      </c>
      <c r="H252" s="245" t="s">
        <v>15734</v>
      </c>
      <c r="I252" s="245" t="s">
        <v>24</v>
      </c>
      <c r="J252" s="245" t="s">
        <v>569</v>
      </c>
      <c r="K252" s="246" t="s">
        <v>15735</v>
      </c>
      <c r="L252" s="245" t="s">
        <v>568</v>
      </c>
    </row>
    <row r="253" spans="1:12" x14ac:dyDescent="0.25">
      <c r="A253" s="245" t="s">
        <v>7719</v>
      </c>
      <c r="B253" s="245" t="s">
        <v>7718</v>
      </c>
      <c r="C253" s="245" t="s">
        <v>15623</v>
      </c>
      <c r="D253" s="245" t="s">
        <v>15624</v>
      </c>
      <c r="E253" s="246" t="s">
        <v>44</v>
      </c>
      <c r="F253" s="245" t="s">
        <v>44</v>
      </c>
      <c r="G253" s="245" t="s">
        <v>15736</v>
      </c>
      <c r="H253" s="245" t="s">
        <v>15737</v>
      </c>
      <c r="I253" s="245" t="s">
        <v>24</v>
      </c>
      <c r="J253" s="245" t="s">
        <v>569</v>
      </c>
      <c r="K253" s="246" t="s">
        <v>15738</v>
      </c>
      <c r="L253" s="245" t="s">
        <v>568</v>
      </c>
    </row>
    <row r="254" spans="1:12" x14ac:dyDescent="0.25">
      <c r="A254" s="245" t="s">
        <v>7719</v>
      </c>
      <c r="B254" s="245" t="s">
        <v>7718</v>
      </c>
      <c r="C254" s="245" t="s">
        <v>15623</v>
      </c>
      <c r="D254" s="245" t="s">
        <v>15624</v>
      </c>
      <c r="E254" s="246" t="s">
        <v>44</v>
      </c>
      <c r="F254" s="245" t="s">
        <v>44</v>
      </c>
      <c r="G254" s="245" t="s">
        <v>15739</v>
      </c>
      <c r="H254" s="245" t="s">
        <v>15740</v>
      </c>
      <c r="I254" s="245" t="s">
        <v>24</v>
      </c>
      <c r="J254" s="245" t="s">
        <v>569</v>
      </c>
      <c r="K254" s="246" t="s">
        <v>15741</v>
      </c>
      <c r="L254" s="245" t="s">
        <v>568</v>
      </c>
    </row>
    <row r="255" spans="1:12" x14ac:dyDescent="0.25">
      <c r="A255" s="245" t="s">
        <v>7719</v>
      </c>
      <c r="B255" s="245" t="s">
        <v>7718</v>
      </c>
      <c r="C255" s="245" t="s">
        <v>15623</v>
      </c>
      <c r="D255" s="245" t="s">
        <v>15624</v>
      </c>
      <c r="E255" s="246" t="s">
        <v>44</v>
      </c>
      <c r="F255" s="245" t="s">
        <v>44</v>
      </c>
      <c r="G255" s="245" t="s">
        <v>15742</v>
      </c>
      <c r="H255" s="245" t="s">
        <v>15743</v>
      </c>
      <c r="I255" s="245" t="s">
        <v>24</v>
      </c>
      <c r="J255" s="245" t="s">
        <v>569</v>
      </c>
      <c r="K255" s="246" t="s">
        <v>15744</v>
      </c>
      <c r="L255" s="245" t="s">
        <v>568</v>
      </c>
    </row>
    <row r="256" spans="1:12" x14ac:dyDescent="0.25">
      <c r="A256" s="245" t="s">
        <v>7719</v>
      </c>
      <c r="B256" s="245" t="s">
        <v>7718</v>
      </c>
      <c r="C256" s="245" t="s">
        <v>15623</v>
      </c>
      <c r="D256" s="245" t="s">
        <v>15624</v>
      </c>
      <c r="E256" s="246" t="s">
        <v>44</v>
      </c>
      <c r="F256" s="245" t="s">
        <v>44</v>
      </c>
      <c r="G256" s="245" t="s">
        <v>15745</v>
      </c>
      <c r="H256" s="245" t="s">
        <v>15746</v>
      </c>
      <c r="I256" s="245" t="s">
        <v>24</v>
      </c>
      <c r="J256" s="245" t="s">
        <v>569</v>
      </c>
      <c r="K256" s="246" t="s">
        <v>15747</v>
      </c>
      <c r="L256" s="245" t="s">
        <v>568</v>
      </c>
    </row>
    <row r="257" spans="1:12" x14ac:dyDescent="0.25">
      <c r="A257" s="245" t="s">
        <v>7719</v>
      </c>
      <c r="B257" s="245" t="s">
        <v>7718</v>
      </c>
      <c r="C257" s="245" t="s">
        <v>15623</v>
      </c>
      <c r="D257" s="245" t="s">
        <v>15624</v>
      </c>
      <c r="E257" s="246" t="s">
        <v>44</v>
      </c>
      <c r="F257" s="245" t="s">
        <v>44</v>
      </c>
      <c r="G257" s="245" t="s">
        <v>15748</v>
      </c>
      <c r="H257" s="245" t="s">
        <v>15749</v>
      </c>
      <c r="I257" s="245" t="s">
        <v>24</v>
      </c>
      <c r="J257" s="245" t="s">
        <v>569</v>
      </c>
      <c r="K257" s="246" t="s">
        <v>15750</v>
      </c>
      <c r="L257" s="245" t="s">
        <v>568</v>
      </c>
    </row>
    <row r="258" spans="1:12" x14ac:dyDescent="0.25">
      <c r="A258" s="245" t="s">
        <v>7719</v>
      </c>
      <c r="B258" s="245" t="s">
        <v>7718</v>
      </c>
      <c r="C258" s="245" t="s">
        <v>15623</v>
      </c>
      <c r="D258" s="245" t="s">
        <v>15624</v>
      </c>
      <c r="E258" s="246" t="s">
        <v>44</v>
      </c>
      <c r="F258" s="245" t="s">
        <v>44</v>
      </c>
      <c r="G258" s="245" t="s">
        <v>15751</v>
      </c>
      <c r="H258" s="245" t="s">
        <v>15752</v>
      </c>
      <c r="I258" s="245" t="s">
        <v>24</v>
      </c>
      <c r="J258" s="245" t="s">
        <v>569</v>
      </c>
      <c r="K258" s="246" t="s">
        <v>15753</v>
      </c>
      <c r="L258" s="245" t="s">
        <v>568</v>
      </c>
    </row>
    <row r="259" spans="1:12" x14ac:dyDescent="0.25">
      <c r="A259" s="245" t="s">
        <v>7719</v>
      </c>
      <c r="B259" s="245" t="s">
        <v>7718</v>
      </c>
      <c r="C259" s="245" t="s">
        <v>15623</v>
      </c>
      <c r="D259" s="245" t="s">
        <v>15624</v>
      </c>
      <c r="E259" s="246" t="s">
        <v>44</v>
      </c>
      <c r="F259" s="245" t="s">
        <v>44</v>
      </c>
      <c r="G259" s="245" t="s">
        <v>15754</v>
      </c>
      <c r="H259" s="245" t="s">
        <v>15755</v>
      </c>
      <c r="I259" s="245" t="s">
        <v>24</v>
      </c>
      <c r="J259" s="245" t="s">
        <v>569</v>
      </c>
      <c r="K259" s="246" t="s">
        <v>15756</v>
      </c>
      <c r="L259" s="245" t="s">
        <v>568</v>
      </c>
    </row>
    <row r="260" spans="1:12" x14ac:dyDescent="0.25">
      <c r="A260" s="245" t="s">
        <v>7719</v>
      </c>
      <c r="B260" s="245" t="s">
        <v>7718</v>
      </c>
      <c r="C260" s="245" t="s">
        <v>15623</v>
      </c>
      <c r="D260" s="245" t="s">
        <v>15624</v>
      </c>
      <c r="E260" s="246" t="s">
        <v>44</v>
      </c>
      <c r="F260" s="245" t="s">
        <v>44</v>
      </c>
      <c r="G260" s="245" t="s">
        <v>15757</v>
      </c>
      <c r="H260" s="245" t="s">
        <v>15758</v>
      </c>
      <c r="I260" s="245" t="s">
        <v>24</v>
      </c>
      <c r="J260" s="245" t="s">
        <v>569</v>
      </c>
      <c r="K260" s="246" t="s">
        <v>15759</v>
      </c>
      <c r="L260" s="245" t="s">
        <v>568</v>
      </c>
    </row>
    <row r="261" spans="1:12" x14ac:dyDescent="0.25">
      <c r="A261" s="245" t="s">
        <v>7719</v>
      </c>
      <c r="B261" s="245" t="s">
        <v>7718</v>
      </c>
      <c r="C261" s="245" t="s">
        <v>15623</v>
      </c>
      <c r="D261" s="245" t="s">
        <v>15624</v>
      </c>
      <c r="E261" s="246" t="s">
        <v>44</v>
      </c>
      <c r="F261" s="245" t="s">
        <v>44</v>
      </c>
      <c r="G261" s="245" t="s">
        <v>15760</v>
      </c>
      <c r="H261" s="245" t="s">
        <v>15761</v>
      </c>
      <c r="I261" s="245" t="s">
        <v>24</v>
      </c>
      <c r="J261" s="245" t="s">
        <v>569</v>
      </c>
      <c r="K261" s="246" t="s">
        <v>11878</v>
      </c>
      <c r="L261" s="245" t="s">
        <v>568</v>
      </c>
    </row>
    <row r="262" spans="1:12" x14ac:dyDescent="0.25">
      <c r="A262" s="245" t="s">
        <v>7719</v>
      </c>
      <c r="B262" s="245" t="s">
        <v>7718</v>
      </c>
      <c r="C262" s="245" t="s">
        <v>15623</v>
      </c>
      <c r="D262" s="245" t="s">
        <v>15624</v>
      </c>
      <c r="E262" s="246" t="s">
        <v>44</v>
      </c>
      <c r="F262" s="245" t="s">
        <v>44</v>
      </c>
      <c r="G262" s="245" t="s">
        <v>15762</v>
      </c>
      <c r="H262" s="245" t="s">
        <v>15763</v>
      </c>
      <c r="I262" s="245" t="s">
        <v>24</v>
      </c>
      <c r="J262" s="245" t="s">
        <v>569</v>
      </c>
      <c r="K262" s="246" t="s">
        <v>15764</v>
      </c>
      <c r="L262" s="245" t="s">
        <v>568</v>
      </c>
    </row>
    <row r="263" spans="1:12" x14ac:dyDescent="0.25">
      <c r="A263" s="245" t="s">
        <v>7719</v>
      </c>
      <c r="B263" s="245" t="s">
        <v>7718</v>
      </c>
      <c r="C263" s="245" t="s">
        <v>15623</v>
      </c>
      <c r="D263" s="245" t="s">
        <v>15624</v>
      </c>
      <c r="E263" s="246" t="s">
        <v>44</v>
      </c>
      <c r="F263" s="245" t="s">
        <v>44</v>
      </c>
      <c r="G263" s="245" t="s">
        <v>15765</v>
      </c>
      <c r="H263" s="245" t="s">
        <v>15766</v>
      </c>
      <c r="I263" s="245" t="s">
        <v>24</v>
      </c>
      <c r="J263" s="245" t="s">
        <v>569</v>
      </c>
      <c r="K263" s="246" t="s">
        <v>15767</v>
      </c>
      <c r="L263" s="245" t="s">
        <v>568</v>
      </c>
    </row>
    <row r="264" spans="1:12" x14ac:dyDescent="0.25">
      <c r="A264" s="245" t="s">
        <v>7719</v>
      </c>
      <c r="B264" s="245" t="s">
        <v>7718</v>
      </c>
      <c r="C264" s="245" t="s">
        <v>15623</v>
      </c>
      <c r="D264" s="245" t="s">
        <v>15624</v>
      </c>
      <c r="E264" s="246" t="s">
        <v>44</v>
      </c>
      <c r="F264" s="245" t="s">
        <v>44</v>
      </c>
      <c r="G264" s="245" t="s">
        <v>15768</v>
      </c>
      <c r="H264" s="245" t="s">
        <v>15769</v>
      </c>
      <c r="I264" s="245" t="s">
        <v>24</v>
      </c>
      <c r="J264" s="245" t="s">
        <v>569</v>
      </c>
      <c r="K264" s="246" t="s">
        <v>15770</v>
      </c>
      <c r="L264" s="245" t="s">
        <v>568</v>
      </c>
    </row>
    <row r="265" spans="1:12" x14ac:dyDescent="0.25">
      <c r="A265" s="245" t="s">
        <v>7719</v>
      </c>
      <c r="B265" s="245" t="s">
        <v>7718</v>
      </c>
      <c r="C265" s="245" t="s">
        <v>15623</v>
      </c>
      <c r="D265" s="245" t="s">
        <v>15624</v>
      </c>
      <c r="E265" s="246" t="s">
        <v>44</v>
      </c>
      <c r="F265" s="245" t="s">
        <v>44</v>
      </c>
      <c r="G265" s="245" t="s">
        <v>15771</v>
      </c>
      <c r="H265" s="245" t="s">
        <v>15772</v>
      </c>
      <c r="I265" s="245" t="s">
        <v>24</v>
      </c>
      <c r="J265" s="245" t="s">
        <v>569</v>
      </c>
      <c r="K265" s="246" t="s">
        <v>15773</v>
      </c>
      <c r="L265" s="245" t="s">
        <v>568</v>
      </c>
    </row>
    <row r="266" spans="1:12" x14ac:dyDescent="0.25">
      <c r="A266" s="245" t="s">
        <v>7719</v>
      </c>
      <c r="B266" s="245" t="s">
        <v>7718</v>
      </c>
      <c r="C266" s="245" t="s">
        <v>15623</v>
      </c>
      <c r="D266" s="245" t="s">
        <v>15624</v>
      </c>
      <c r="E266" s="246" t="s">
        <v>44</v>
      </c>
      <c r="F266" s="245" t="s">
        <v>44</v>
      </c>
      <c r="G266" s="245" t="s">
        <v>15774</v>
      </c>
      <c r="H266" s="245" t="s">
        <v>15775</v>
      </c>
      <c r="I266" s="245" t="s">
        <v>24</v>
      </c>
      <c r="J266" s="245" t="s">
        <v>569</v>
      </c>
      <c r="K266" s="246" t="s">
        <v>15776</v>
      </c>
      <c r="L266" s="245" t="s">
        <v>568</v>
      </c>
    </row>
    <row r="267" spans="1:12" x14ac:dyDescent="0.25">
      <c r="A267" s="245" t="s">
        <v>7719</v>
      </c>
      <c r="B267" s="245" t="s">
        <v>7718</v>
      </c>
      <c r="C267" s="245" t="s">
        <v>15623</v>
      </c>
      <c r="D267" s="245" t="s">
        <v>15624</v>
      </c>
      <c r="E267" s="246" t="s">
        <v>44</v>
      </c>
      <c r="F267" s="245" t="s">
        <v>44</v>
      </c>
      <c r="G267" s="245" t="s">
        <v>15777</v>
      </c>
      <c r="H267" s="245" t="s">
        <v>15778</v>
      </c>
      <c r="I267" s="245" t="s">
        <v>24</v>
      </c>
      <c r="J267" s="245" t="s">
        <v>569</v>
      </c>
      <c r="K267" s="246" t="s">
        <v>15779</v>
      </c>
      <c r="L267" s="245" t="s">
        <v>568</v>
      </c>
    </row>
    <row r="268" spans="1:12" x14ac:dyDescent="0.25">
      <c r="A268" s="245" t="s">
        <v>7719</v>
      </c>
      <c r="B268" s="245" t="s">
        <v>7718</v>
      </c>
      <c r="C268" s="245" t="s">
        <v>15623</v>
      </c>
      <c r="D268" s="245" t="s">
        <v>15624</v>
      </c>
      <c r="E268" s="246" t="s">
        <v>44</v>
      </c>
      <c r="F268" s="245" t="s">
        <v>44</v>
      </c>
      <c r="G268" s="245" t="s">
        <v>15780</v>
      </c>
      <c r="H268" s="245" t="s">
        <v>15781</v>
      </c>
      <c r="I268" s="245" t="s">
        <v>24</v>
      </c>
      <c r="J268" s="245" t="s">
        <v>569</v>
      </c>
      <c r="K268" s="246" t="s">
        <v>15782</v>
      </c>
      <c r="L268" s="245" t="s">
        <v>568</v>
      </c>
    </row>
    <row r="269" spans="1:12" x14ac:dyDescent="0.25">
      <c r="A269" s="245" t="s">
        <v>7719</v>
      </c>
      <c r="B269" s="245" t="s">
        <v>7718</v>
      </c>
      <c r="C269" s="245" t="s">
        <v>15623</v>
      </c>
      <c r="D269" s="245" t="s">
        <v>15624</v>
      </c>
      <c r="E269" s="246" t="s">
        <v>44</v>
      </c>
      <c r="F269" s="245" t="s">
        <v>44</v>
      </c>
      <c r="G269" s="245" t="s">
        <v>15783</v>
      </c>
      <c r="H269" s="245" t="s">
        <v>15784</v>
      </c>
      <c r="I269" s="245" t="s">
        <v>24</v>
      </c>
      <c r="J269" s="245" t="s">
        <v>569</v>
      </c>
      <c r="K269" s="246" t="s">
        <v>15785</v>
      </c>
      <c r="L269" s="245" t="s">
        <v>568</v>
      </c>
    </row>
    <row r="270" spans="1:12" x14ac:dyDescent="0.25">
      <c r="A270" s="245" t="s">
        <v>7719</v>
      </c>
      <c r="B270" s="245" t="s">
        <v>7718</v>
      </c>
      <c r="C270" s="245" t="s">
        <v>15623</v>
      </c>
      <c r="D270" s="245" t="s">
        <v>15624</v>
      </c>
      <c r="E270" s="246" t="s">
        <v>44</v>
      </c>
      <c r="F270" s="245" t="s">
        <v>44</v>
      </c>
      <c r="G270" s="245" t="s">
        <v>15786</v>
      </c>
      <c r="H270" s="245" t="s">
        <v>15787</v>
      </c>
      <c r="I270" s="245" t="s">
        <v>24</v>
      </c>
      <c r="J270" s="245" t="s">
        <v>569</v>
      </c>
      <c r="K270" s="246" t="s">
        <v>11473</v>
      </c>
      <c r="L270" s="245" t="s">
        <v>568</v>
      </c>
    </row>
    <row r="271" spans="1:12" x14ac:dyDescent="0.25">
      <c r="A271" s="245" t="s">
        <v>7719</v>
      </c>
      <c r="B271" s="245" t="s">
        <v>7718</v>
      </c>
      <c r="C271" s="245" t="s">
        <v>15623</v>
      </c>
      <c r="D271" s="245" t="s">
        <v>15624</v>
      </c>
      <c r="E271" s="246" t="s">
        <v>44</v>
      </c>
      <c r="F271" s="245" t="s">
        <v>44</v>
      </c>
      <c r="G271" s="245" t="s">
        <v>15788</v>
      </c>
      <c r="H271" s="245" t="s">
        <v>15789</v>
      </c>
      <c r="I271" s="245" t="s">
        <v>24</v>
      </c>
      <c r="J271" s="245" t="s">
        <v>569</v>
      </c>
      <c r="K271" s="246" t="s">
        <v>15790</v>
      </c>
      <c r="L271" s="245" t="s">
        <v>568</v>
      </c>
    </row>
    <row r="272" spans="1:12" x14ac:dyDescent="0.25">
      <c r="A272" s="245" t="s">
        <v>7719</v>
      </c>
      <c r="B272" s="245" t="s">
        <v>7718</v>
      </c>
      <c r="C272" s="245" t="s">
        <v>15623</v>
      </c>
      <c r="D272" s="245" t="s">
        <v>15624</v>
      </c>
      <c r="E272" s="246" t="s">
        <v>44</v>
      </c>
      <c r="F272" s="245" t="s">
        <v>44</v>
      </c>
      <c r="G272" s="245" t="s">
        <v>15791</v>
      </c>
      <c r="H272" s="245" t="s">
        <v>15792</v>
      </c>
      <c r="I272" s="245" t="s">
        <v>24</v>
      </c>
      <c r="J272" s="245" t="s">
        <v>569</v>
      </c>
      <c r="K272" s="246" t="s">
        <v>15793</v>
      </c>
      <c r="L272" s="245" t="s">
        <v>568</v>
      </c>
    </row>
    <row r="273" spans="1:12" x14ac:dyDescent="0.25">
      <c r="A273" s="245" t="s">
        <v>7719</v>
      </c>
      <c r="B273" s="245" t="s">
        <v>7718</v>
      </c>
      <c r="C273" s="245" t="s">
        <v>15623</v>
      </c>
      <c r="D273" s="245" t="s">
        <v>15624</v>
      </c>
      <c r="E273" s="246" t="s">
        <v>44</v>
      </c>
      <c r="F273" s="245" t="s">
        <v>44</v>
      </c>
      <c r="G273" s="245" t="s">
        <v>15794</v>
      </c>
      <c r="H273" s="245" t="s">
        <v>15795</v>
      </c>
      <c r="I273" s="245" t="s">
        <v>24</v>
      </c>
      <c r="J273" s="245" t="s">
        <v>569</v>
      </c>
      <c r="K273" s="246" t="s">
        <v>15796</v>
      </c>
      <c r="L273" s="245" t="s">
        <v>568</v>
      </c>
    </row>
    <row r="274" spans="1:12" x14ac:dyDescent="0.25">
      <c r="A274" s="245" t="s">
        <v>7719</v>
      </c>
      <c r="B274" s="245" t="s">
        <v>7718</v>
      </c>
      <c r="C274" s="245" t="s">
        <v>15623</v>
      </c>
      <c r="D274" s="245" t="s">
        <v>15624</v>
      </c>
      <c r="E274" s="246" t="s">
        <v>44</v>
      </c>
      <c r="F274" s="245" t="s">
        <v>44</v>
      </c>
      <c r="G274" s="245" t="s">
        <v>15797</v>
      </c>
      <c r="H274" s="245" t="s">
        <v>15798</v>
      </c>
      <c r="I274" s="245" t="s">
        <v>24</v>
      </c>
      <c r="J274" s="245" t="s">
        <v>569</v>
      </c>
      <c r="K274" s="246" t="s">
        <v>15799</v>
      </c>
      <c r="L274" s="245" t="s">
        <v>568</v>
      </c>
    </row>
    <row r="275" spans="1:12" x14ac:dyDescent="0.25">
      <c r="A275" s="245" t="s">
        <v>7719</v>
      </c>
      <c r="B275" s="245" t="s">
        <v>7718</v>
      </c>
      <c r="C275" s="245" t="s">
        <v>15623</v>
      </c>
      <c r="D275" s="245" t="s">
        <v>15624</v>
      </c>
      <c r="E275" s="246" t="s">
        <v>44</v>
      </c>
      <c r="F275" s="245" t="s">
        <v>44</v>
      </c>
      <c r="G275" s="245" t="s">
        <v>15800</v>
      </c>
      <c r="H275" s="245" t="s">
        <v>15801</v>
      </c>
      <c r="I275" s="245" t="s">
        <v>24</v>
      </c>
      <c r="J275" s="245" t="s">
        <v>569</v>
      </c>
      <c r="K275" s="246" t="s">
        <v>15802</v>
      </c>
      <c r="L275" s="245" t="s">
        <v>568</v>
      </c>
    </row>
    <row r="276" spans="1:12" x14ac:dyDescent="0.25">
      <c r="A276" s="245" t="s">
        <v>7719</v>
      </c>
      <c r="B276" s="245" t="s">
        <v>7718</v>
      </c>
      <c r="C276" s="245" t="s">
        <v>15623</v>
      </c>
      <c r="D276" s="245" t="s">
        <v>15624</v>
      </c>
      <c r="E276" s="246" t="s">
        <v>44</v>
      </c>
      <c r="F276" s="245" t="s">
        <v>44</v>
      </c>
      <c r="G276" s="245" t="s">
        <v>15803</v>
      </c>
      <c r="H276" s="245" t="s">
        <v>15804</v>
      </c>
      <c r="I276" s="245" t="s">
        <v>24</v>
      </c>
      <c r="J276" s="245" t="s">
        <v>569</v>
      </c>
      <c r="K276" s="246" t="s">
        <v>15805</v>
      </c>
      <c r="L276" s="245" t="s">
        <v>568</v>
      </c>
    </row>
    <row r="277" spans="1:12" x14ac:dyDescent="0.25">
      <c r="A277" s="245" t="s">
        <v>7719</v>
      </c>
      <c r="B277" s="245" t="s">
        <v>7718</v>
      </c>
      <c r="C277" s="245" t="s">
        <v>15806</v>
      </c>
      <c r="D277" s="245" t="s">
        <v>15807</v>
      </c>
      <c r="E277" s="246" t="s">
        <v>44</v>
      </c>
      <c r="F277" s="245" t="s">
        <v>44</v>
      </c>
      <c r="G277" s="245" t="s">
        <v>15808</v>
      </c>
      <c r="H277" s="245" t="s">
        <v>15809</v>
      </c>
      <c r="I277" s="245" t="s">
        <v>14</v>
      </c>
      <c r="J277" s="245" t="s">
        <v>569</v>
      </c>
      <c r="K277" s="246" t="s">
        <v>8858</v>
      </c>
      <c r="L277" s="245" t="s">
        <v>568</v>
      </c>
    </row>
    <row r="278" spans="1:12" x14ac:dyDescent="0.25">
      <c r="A278" s="245" t="s">
        <v>7719</v>
      </c>
      <c r="B278" s="245" t="s">
        <v>7718</v>
      </c>
      <c r="C278" s="245" t="s">
        <v>15806</v>
      </c>
      <c r="D278" s="245" t="s">
        <v>15807</v>
      </c>
      <c r="E278" s="246" t="s">
        <v>44</v>
      </c>
      <c r="F278" s="245" t="s">
        <v>44</v>
      </c>
      <c r="G278" s="245" t="s">
        <v>15810</v>
      </c>
      <c r="H278" s="245" t="s">
        <v>15811</v>
      </c>
      <c r="I278" s="245" t="s">
        <v>14</v>
      </c>
      <c r="J278" s="245" t="s">
        <v>569</v>
      </c>
      <c r="K278" s="246" t="s">
        <v>1894</v>
      </c>
      <c r="L278" s="245" t="s">
        <v>568</v>
      </c>
    </row>
    <row r="279" spans="1:12" x14ac:dyDescent="0.25">
      <c r="A279" s="245" t="s">
        <v>7719</v>
      </c>
      <c r="B279" s="245" t="s">
        <v>7718</v>
      </c>
      <c r="C279" s="245" t="s">
        <v>15806</v>
      </c>
      <c r="D279" s="245" t="s">
        <v>15807</v>
      </c>
      <c r="E279" s="246" t="s">
        <v>44</v>
      </c>
      <c r="F279" s="245" t="s">
        <v>44</v>
      </c>
      <c r="G279" s="245" t="s">
        <v>15812</v>
      </c>
      <c r="H279" s="245" t="s">
        <v>15813</v>
      </c>
      <c r="I279" s="245" t="s">
        <v>14</v>
      </c>
      <c r="J279" s="245" t="s">
        <v>569</v>
      </c>
      <c r="K279" s="246" t="s">
        <v>10428</v>
      </c>
      <c r="L279" s="245" t="s">
        <v>568</v>
      </c>
    </row>
    <row r="280" spans="1:12" x14ac:dyDescent="0.25">
      <c r="A280" s="245" t="s">
        <v>7719</v>
      </c>
      <c r="B280" s="245" t="s">
        <v>7718</v>
      </c>
      <c r="C280" s="245" t="s">
        <v>15806</v>
      </c>
      <c r="D280" s="245" t="s">
        <v>15807</v>
      </c>
      <c r="E280" s="246" t="s">
        <v>44</v>
      </c>
      <c r="F280" s="245" t="s">
        <v>44</v>
      </c>
      <c r="G280" s="245" t="s">
        <v>15814</v>
      </c>
      <c r="H280" s="245" t="s">
        <v>15815</v>
      </c>
      <c r="I280" s="245" t="s">
        <v>14</v>
      </c>
      <c r="J280" s="245" t="s">
        <v>569</v>
      </c>
      <c r="K280" s="246" t="s">
        <v>15816</v>
      </c>
      <c r="L280" s="245" t="s">
        <v>568</v>
      </c>
    </row>
    <row r="281" spans="1:12" x14ac:dyDescent="0.25">
      <c r="A281" s="245" t="s">
        <v>7719</v>
      </c>
      <c r="B281" s="245" t="s">
        <v>7718</v>
      </c>
      <c r="C281" s="245" t="s">
        <v>15806</v>
      </c>
      <c r="D281" s="245" t="s">
        <v>15807</v>
      </c>
      <c r="E281" s="246" t="s">
        <v>44</v>
      </c>
      <c r="F281" s="245" t="s">
        <v>44</v>
      </c>
      <c r="G281" s="245" t="s">
        <v>15817</v>
      </c>
      <c r="H281" s="245" t="s">
        <v>15818</v>
      </c>
      <c r="I281" s="245" t="s">
        <v>14</v>
      </c>
      <c r="J281" s="245" t="s">
        <v>569</v>
      </c>
      <c r="K281" s="246" t="s">
        <v>15819</v>
      </c>
      <c r="L281" s="245" t="s">
        <v>568</v>
      </c>
    </row>
    <row r="282" spans="1:12" x14ac:dyDescent="0.25">
      <c r="A282" s="245" t="s">
        <v>7719</v>
      </c>
      <c r="B282" s="245" t="s">
        <v>7718</v>
      </c>
      <c r="C282" s="245" t="s">
        <v>15806</v>
      </c>
      <c r="D282" s="245" t="s">
        <v>15807</v>
      </c>
      <c r="E282" s="246" t="s">
        <v>44</v>
      </c>
      <c r="F282" s="245" t="s">
        <v>44</v>
      </c>
      <c r="G282" s="245" t="s">
        <v>15820</v>
      </c>
      <c r="H282" s="245" t="s">
        <v>15821</v>
      </c>
      <c r="I282" s="245" t="s">
        <v>14</v>
      </c>
      <c r="J282" s="245" t="s">
        <v>569</v>
      </c>
      <c r="K282" s="246" t="s">
        <v>15822</v>
      </c>
      <c r="L282" s="245" t="s">
        <v>568</v>
      </c>
    </row>
    <row r="283" spans="1:12" x14ac:dyDescent="0.25">
      <c r="A283" s="245" t="s">
        <v>7719</v>
      </c>
      <c r="B283" s="245" t="s">
        <v>7718</v>
      </c>
      <c r="C283" s="245" t="s">
        <v>15806</v>
      </c>
      <c r="D283" s="245" t="s">
        <v>15807</v>
      </c>
      <c r="E283" s="246" t="s">
        <v>44</v>
      </c>
      <c r="F283" s="245" t="s">
        <v>44</v>
      </c>
      <c r="G283" s="245" t="s">
        <v>15823</v>
      </c>
      <c r="H283" s="245" t="s">
        <v>15824</v>
      </c>
      <c r="I283" s="245" t="s">
        <v>14</v>
      </c>
      <c r="J283" s="245" t="s">
        <v>569</v>
      </c>
      <c r="K283" s="246" t="s">
        <v>15825</v>
      </c>
      <c r="L283" s="245" t="s">
        <v>568</v>
      </c>
    </row>
    <row r="284" spans="1:12" x14ac:dyDescent="0.25">
      <c r="A284" s="245" t="s">
        <v>7719</v>
      </c>
      <c r="B284" s="245" t="s">
        <v>7718</v>
      </c>
      <c r="C284" s="245" t="s">
        <v>15806</v>
      </c>
      <c r="D284" s="245" t="s">
        <v>15807</v>
      </c>
      <c r="E284" s="246" t="s">
        <v>44</v>
      </c>
      <c r="F284" s="245" t="s">
        <v>44</v>
      </c>
      <c r="G284" s="245" t="s">
        <v>15826</v>
      </c>
      <c r="H284" s="245" t="s">
        <v>15827</v>
      </c>
      <c r="I284" s="245" t="s">
        <v>14</v>
      </c>
      <c r="J284" s="245" t="s">
        <v>569</v>
      </c>
      <c r="K284" s="246" t="s">
        <v>15828</v>
      </c>
      <c r="L284" s="245" t="s">
        <v>568</v>
      </c>
    </row>
    <row r="285" spans="1:12" x14ac:dyDescent="0.25">
      <c r="A285" s="245" t="s">
        <v>7719</v>
      </c>
      <c r="B285" s="245" t="s">
        <v>7718</v>
      </c>
      <c r="C285" s="245" t="s">
        <v>15806</v>
      </c>
      <c r="D285" s="245" t="s">
        <v>15807</v>
      </c>
      <c r="E285" s="246" t="s">
        <v>44</v>
      </c>
      <c r="F285" s="245" t="s">
        <v>44</v>
      </c>
      <c r="G285" s="245" t="s">
        <v>15829</v>
      </c>
      <c r="H285" s="245" t="s">
        <v>15830</v>
      </c>
      <c r="I285" s="245" t="s">
        <v>14</v>
      </c>
      <c r="J285" s="245" t="s">
        <v>569</v>
      </c>
      <c r="K285" s="246" t="s">
        <v>15831</v>
      </c>
      <c r="L285" s="245" t="s">
        <v>568</v>
      </c>
    </row>
    <row r="286" spans="1:12" x14ac:dyDescent="0.25">
      <c r="A286" s="245" t="s">
        <v>7719</v>
      </c>
      <c r="B286" s="245" t="s">
        <v>7718</v>
      </c>
      <c r="C286" s="245" t="s">
        <v>15806</v>
      </c>
      <c r="D286" s="245" t="s">
        <v>15807</v>
      </c>
      <c r="E286" s="246" t="s">
        <v>44</v>
      </c>
      <c r="F286" s="245" t="s">
        <v>44</v>
      </c>
      <c r="G286" s="245" t="s">
        <v>15832</v>
      </c>
      <c r="H286" s="245" t="s">
        <v>15833</v>
      </c>
      <c r="I286" s="245" t="s">
        <v>14</v>
      </c>
      <c r="J286" s="245" t="s">
        <v>569</v>
      </c>
      <c r="K286" s="246" t="s">
        <v>15834</v>
      </c>
      <c r="L286" s="245" t="s">
        <v>568</v>
      </c>
    </row>
    <row r="287" spans="1:12" x14ac:dyDescent="0.25">
      <c r="A287" s="245" t="s">
        <v>7719</v>
      </c>
      <c r="B287" s="245" t="s">
        <v>7718</v>
      </c>
      <c r="C287" s="245" t="s">
        <v>15806</v>
      </c>
      <c r="D287" s="245" t="s">
        <v>15807</v>
      </c>
      <c r="E287" s="246" t="s">
        <v>44</v>
      </c>
      <c r="F287" s="245" t="s">
        <v>44</v>
      </c>
      <c r="G287" s="245" t="s">
        <v>15835</v>
      </c>
      <c r="H287" s="245" t="s">
        <v>15836</v>
      </c>
      <c r="I287" s="245" t="s">
        <v>14</v>
      </c>
      <c r="J287" s="245" t="s">
        <v>569</v>
      </c>
      <c r="K287" s="246" t="s">
        <v>15837</v>
      </c>
      <c r="L287" s="245" t="s">
        <v>568</v>
      </c>
    </row>
    <row r="288" spans="1:12" x14ac:dyDescent="0.25">
      <c r="A288" s="245" t="s">
        <v>7719</v>
      </c>
      <c r="B288" s="245" t="s">
        <v>7718</v>
      </c>
      <c r="C288" s="245" t="s">
        <v>15806</v>
      </c>
      <c r="D288" s="245" t="s">
        <v>15807</v>
      </c>
      <c r="E288" s="246" t="s">
        <v>44</v>
      </c>
      <c r="F288" s="245" t="s">
        <v>44</v>
      </c>
      <c r="G288" s="245" t="s">
        <v>15838</v>
      </c>
      <c r="H288" s="245" t="s">
        <v>15839</v>
      </c>
      <c r="I288" s="245" t="s">
        <v>14</v>
      </c>
      <c r="J288" s="245" t="s">
        <v>569</v>
      </c>
      <c r="K288" s="246" t="s">
        <v>15840</v>
      </c>
      <c r="L288" s="245" t="s">
        <v>568</v>
      </c>
    </row>
    <row r="289" spans="1:12" x14ac:dyDescent="0.25">
      <c r="A289" s="245" t="s">
        <v>7719</v>
      </c>
      <c r="B289" s="245" t="s">
        <v>7718</v>
      </c>
      <c r="C289" s="245" t="s">
        <v>15806</v>
      </c>
      <c r="D289" s="245" t="s">
        <v>15807</v>
      </c>
      <c r="E289" s="246" t="s">
        <v>44</v>
      </c>
      <c r="F289" s="245" t="s">
        <v>44</v>
      </c>
      <c r="G289" s="245" t="s">
        <v>15841</v>
      </c>
      <c r="H289" s="245" t="s">
        <v>15842</v>
      </c>
      <c r="I289" s="245" t="s">
        <v>14</v>
      </c>
      <c r="J289" s="245" t="s">
        <v>569</v>
      </c>
      <c r="K289" s="246" t="s">
        <v>15843</v>
      </c>
      <c r="L289" s="245" t="s">
        <v>568</v>
      </c>
    </row>
    <row r="290" spans="1:12" x14ac:dyDescent="0.25">
      <c r="A290" s="245" t="s">
        <v>7719</v>
      </c>
      <c r="B290" s="245" t="s">
        <v>7718</v>
      </c>
      <c r="C290" s="245" t="s">
        <v>15806</v>
      </c>
      <c r="D290" s="245" t="s">
        <v>15807</v>
      </c>
      <c r="E290" s="246" t="s">
        <v>44</v>
      </c>
      <c r="F290" s="245" t="s">
        <v>44</v>
      </c>
      <c r="G290" s="245" t="s">
        <v>15844</v>
      </c>
      <c r="H290" s="245" t="s">
        <v>15845</v>
      </c>
      <c r="I290" s="245" t="s">
        <v>14</v>
      </c>
      <c r="J290" s="245" t="s">
        <v>569</v>
      </c>
      <c r="K290" s="246" t="s">
        <v>15846</v>
      </c>
      <c r="L290" s="245" t="s">
        <v>568</v>
      </c>
    </row>
    <row r="291" spans="1:12" x14ac:dyDescent="0.25">
      <c r="A291" s="245" t="s">
        <v>7719</v>
      </c>
      <c r="B291" s="245" t="s">
        <v>7718</v>
      </c>
      <c r="C291" s="245" t="s">
        <v>15806</v>
      </c>
      <c r="D291" s="245" t="s">
        <v>15807</v>
      </c>
      <c r="E291" s="246" t="s">
        <v>44</v>
      </c>
      <c r="F291" s="245" t="s">
        <v>44</v>
      </c>
      <c r="G291" s="245" t="s">
        <v>15847</v>
      </c>
      <c r="H291" s="245" t="s">
        <v>15848</v>
      </c>
      <c r="I291" s="245" t="s">
        <v>14</v>
      </c>
      <c r="J291" s="245" t="s">
        <v>569</v>
      </c>
      <c r="K291" s="246" t="s">
        <v>15849</v>
      </c>
      <c r="L291" s="245" t="s">
        <v>568</v>
      </c>
    </row>
    <row r="292" spans="1:12" x14ac:dyDescent="0.25">
      <c r="A292" s="245" t="s">
        <v>7719</v>
      </c>
      <c r="B292" s="245" t="s">
        <v>7718</v>
      </c>
      <c r="C292" s="245" t="s">
        <v>15806</v>
      </c>
      <c r="D292" s="245" t="s">
        <v>15807</v>
      </c>
      <c r="E292" s="246" t="s">
        <v>44</v>
      </c>
      <c r="F292" s="245" t="s">
        <v>44</v>
      </c>
      <c r="G292" s="245" t="s">
        <v>15850</v>
      </c>
      <c r="H292" s="245" t="s">
        <v>15851</v>
      </c>
      <c r="I292" s="245" t="s">
        <v>24</v>
      </c>
      <c r="J292" s="245" t="s">
        <v>59</v>
      </c>
      <c r="K292" s="246" t="s">
        <v>15439</v>
      </c>
      <c r="L292" s="245" t="s">
        <v>568</v>
      </c>
    </row>
    <row r="293" spans="1:12" x14ac:dyDescent="0.25">
      <c r="A293" s="245" t="s">
        <v>7719</v>
      </c>
      <c r="B293" s="245" t="s">
        <v>7718</v>
      </c>
      <c r="C293" s="245" t="s">
        <v>15806</v>
      </c>
      <c r="D293" s="245" t="s">
        <v>15807</v>
      </c>
      <c r="E293" s="246" t="s">
        <v>44</v>
      </c>
      <c r="F293" s="245" t="s">
        <v>44</v>
      </c>
      <c r="G293" s="245" t="s">
        <v>15852</v>
      </c>
      <c r="H293" s="245" t="s">
        <v>15853</v>
      </c>
      <c r="I293" s="245" t="s">
        <v>24</v>
      </c>
      <c r="J293" s="245" t="s">
        <v>59</v>
      </c>
      <c r="K293" s="246" t="s">
        <v>15854</v>
      </c>
      <c r="L293" s="245" t="s">
        <v>568</v>
      </c>
    </row>
    <row r="294" spans="1:12" x14ac:dyDescent="0.25">
      <c r="A294" s="245" t="s">
        <v>7719</v>
      </c>
      <c r="B294" s="245" t="s">
        <v>7718</v>
      </c>
      <c r="C294" s="245" t="s">
        <v>15806</v>
      </c>
      <c r="D294" s="245" t="s">
        <v>15807</v>
      </c>
      <c r="E294" s="246" t="s">
        <v>44</v>
      </c>
      <c r="F294" s="245" t="s">
        <v>44</v>
      </c>
      <c r="G294" s="245" t="s">
        <v>15855</v>
      </c>
      <c r="H294" s="245" t="s">
        <v>15856</v>
      </c>
      <c r="I294" s="245" t="s">
        <v>24</v>
      </c>
      <c r="J294" s="245" t="s">
        <v>59</v>
      </c>
      <c r="K294" s="246" t="s">
        <v>15857</v>
      </c>
      <c r="L294" s="245" t="s">
        <v>568</v>
      </c>
    </row>
    <row r="295" spans="1:12" x14ac:dyDescent="0.25">
      <c r="A295" s="245" t="s">
        <v>7719</v>
      </c>
      <c r="B295" s="245" t="s">
        <v>7718</v>
      </c>
      <c r="C295" s="245" t="s">
        <v>15806</v>
      </c>
      <c r="D295" s="245" t="s">
        <v>15807</v>
      </c>
      <c r="E295" s="246" t="s">
        <v>44</v>
      </c>
      <c r="F295" s="245" t="s">
        <v>44</v>
      </c>
      <c r="G295" s="245" t="s">
        <v>15858</v>
      </c>
      <c r="H295" s="245" t="s">
        <v>15859</v>
      </c>
      <c r="I295" s="245" t="s">
        <v>24</v>
      </c>
      <c r="J295" s="245" t="s">
        <v>59</v>
      </c>
      <c r="K295" s="246" t="s">
        <v>1591</v>
      </c>
      <c r="L295" s="245" t="s">
        <v>568</v>
      </c>
    </row>
    <row r="296" spans="1:12" x14ac:dyDescent="0.25">
      <c r="A296" s="245" t="s">
        <v>7719</v>
      </c>
      <c r="B296" s="245" t="s">
        <v>7718</v>
      </c>
      <c r="C296" s="245" t="s">
        <v>15806</v>
      </c>
      <c r="D296" s="245" t="s">
        <v>15807</v>
      </c>
      <c r="E296" s="246" t="s">
        <v>44</v>
      </c>
      <c r="F296" s="245" t="s">
        <v>44</v>
      </c>
      <c r="G296" s="245" t="s">
        <v>15860</v>
      </c>
      <c r="H296" s="245" t="s">
        <v>15861</v>
      </c>
      <c r="I296" s="245" t="s">
        <v>24</v>
      </c>
      <c r="J296" s="245" t="s">
        <v>59</v>
      </c>
      <c r="K296" s="246" t="s">
        <v>15862</v>
      </c>
      <c r="L296" s="245" t="s">
        <v>568</v>
      </c>
    </row>
    <row r="297" spans="1:12" x14ac:dyDescent="0.25">
      <c r="A297" s="245" t="s">
        <v>7719</v>
      </c>
      <c r="B297" s="245" t="s">
        <v>7718</v>
      </c>
      <c r="C297" s="245" t="s">
        <v>15806</v>
      </c>
      <c r="D297" s="245" t="s">
        <v>15807</v>
      </c>
      <c r="E297" s="246" t="s">
        <v>44</v>
      </c>
      <c r="F297" s="245" t="s">
        <v>44</v>
      </c>
      <c r="G297" s="245" t="s">
        <v>15863</v>
      </c>
      <c r="H297" s="245" t="s">
        <v>15864</v>
      </c>
      <c r="I297" s="245" t="s">
        <v>24</v>
      </c>
      <c r="J297" s="245" t="s">
        <v>59</v>
      </c>
      <c r="K297" s="246" t="s">
        <v>15865</v>
      </c>
      <c r="L297" s="245" t="s">
        <v>568</v>
      </c>
    </row>
    <row r="298" spans="1:12" x14ac:dyDescent="0.25">
      <c r="A298" s="245" t="s">
        <v>7719</v>
      </c>
      <c r="B298" s="245" t="s">
        <v>7718</v>
      </c>
      <c r="C298" s="245" t="s">
        <v>15806</v>
      </c>
      <c r="D298" s="245" t="s">
        <v>15807</v>
      </c>
      <c r="E298" s="246" t="s">
        <v>44</v>
      </c>
      <c r="F298" s="245" t="s">
        <v>44</v>
      </c>
      <c r="G298" s="245" t="s">
        <v>15866</v>
      </c>
      <c r="H298" s="245" t="s">
        <v>15867</v>
      </c>
      <c r="I298" s="245" t="s">
        <v>24</v>
      </c>
      <c r="J298" s="245" t="s">
        <v>59</v>
      </c>
      <c r="K298" s="246" t="s">
        <v>15868</v>
      </c>
      <c r="L298" s="245" t="s">
        <v>568</v>
      </c>
    </row>
    <row r="299" spans="1:12" x14ac:dyDescent="0.25">
      <c r="A299" s="245" t="s">
        <v>7719</v>
      </c>
      <c r="B299" s="245" t="s">
        <v>7718</v>
      </c>
      <c r="C299" s="245" t="s">
        <v>15806</v>
      </c>
      <c r="D299" s="245" t="s">
        <v>15807</v>
      </c>
      <c r="E299" s="246" t="s">
        <v>44</v>
      </c>
      <c r="F299" s="245" t="s">
        <v>44</v>
      </c>
      <c r="G299" s="245" t="s">
        <v>15869</v>
      </c>
      <c r="H299" s="245" t="s">
        <v>15870</v>
      </c>
      <c r="I299" s="245" t="s">
        <v>24</v>
      </c>
      <c r="J299" s="245" t="s">
        <v>59</v>
      </c>
      <c r="K299" s="246" t="s">
        <v>8459</v>
      </c>
      <c r="L299" s="245" t="s">
        <v>568</v>
      </c>
    </row>
    <row r="300" spans="1:12" x14ac:dyDescent="0.25">
      <c r="A300" s="245" t="s">
        <v>7719</v>
      </c>
      <c r="B300" s="245" t="s">
        <v>7718</v>
      </c>
      <c r="C300" s="245" t="s">
        <v>15806</v>
      </c>
      <c r="D300" s="245" t="s">
        <v>15807</v>
      </c>
      <c r="E300" s="246" t="s">
        <v>44</v>
      </c>
      <c r="F300" s="245" t="s">
        <v>44</v>
      </c>
      <c r="G300" s="245" t="s">
        <v>15871</v>
      </c>
      <c r="H300" s="245" t="s">
        <v>15872</v>
      </c>
      <c r="I300" s="245" t="s">
        <v>24</v>
      </c>
      <c r="J300" s="245" t="s">
        <v>59</v>
      </c>
      <c r="K300" s="246" t="s">
        <v>15873</v>
      </c>
      <c r="L300" s="245" t="s">
        <v>568</v>
      </c>
    </row>
    <row r="301" spans="1:12" x14ac:dyDescent="0.25">
      <c r="A301" s="245" t="s">
        <v>7719</v>
      </c>
      <c r="B301" s="245" t="s">
        <v>7718</v>
      </c>
      <c r="C301" s="245" t="s">
        <v>15806</v>
      </c>
      <c r="D301" s="245" t="s">
        <v>15807</v>
      </c>
      <c r="E301" s="246" t="s">
        <v>44</v>
      </c>
      <c r="F301" s="245" t="s">
        <v>44</v>
      </c>
      <c r="G301" s="245" t="s">
        <v>15874</v>
      </c>
      <c r="H301" s="245" t="s">
        <v>15875</v>
      </c>
      <c r="I301" s="245" t="s">
        <v>24</v>
      </c>
      <c r="J301" s="245" t="s">
        <v>59</v>
      </c>
      <c r="K301" s="246" t="s">
        <v>9494</v>
      </c>
      <c r="L301" s="245" t="s">
        <v>568</v>
      </c>
    </row>
    <row r="302" spans="1:12" x14ac:dyDescent="0.25">
      <c r="A302" s="245" t="s">
        <v>7719</v>
      </c>
      <c r="B302" s="245" t="s">
        <v>7718</v>
      </c>
      <c r="C302" s="245" t="s">
        <v>15806</v>
      </c>
      <c r="D302" s="245" t="s">
        <v>15807</v>
      </c>
      <c r="E302" s="246" t="s">
        <v>44</v>
      </c>
      <c r="F302" s="245" t="s">
        <v>44</v>
      </c>
      <c r="G302" s="245" t="s">
        <v>15876</v>
      </c>
      <c r="H302" s="245" t="s">
        <v>15877</v>
      </c>
      <c r="I302" s="245" t="s">
        <v>24</v>
      </c>
      <c r="J302" s="245" t="s">
        <v>59</v>
      </c>
      <c r="K302" s="246" t="s">
        <v>8744</v>
      </c>
      <c r="L302" s="245" t="s">
        <v>568</v>
      </c>
    </row>
    <row r="303" spans="1:12" x14ac:dyDescent="0.25">
      <c r="A303" s="245" t="s">
        <v>7719</v>
      </c>
      <c r="B303" s="245" t="s">
        <v>7718</v>
      </c>
      <c r="C303" s="245" t="s">
        <v>15806</v>
      </c>
      <c r="D303" s="245" t="s">
        <v>15807</v>
      </c>
      <c r="E303" s="246" t="s">
        <v>44</v>
      </c>
      <c r="F303" s="245" t="s">
        <v>44</v>
      </c>
      <c r="G303" s="245" t="s">
        <v>15878</v>
      </c>
      <c r="H303" s="245" t="s">
        <v>15879</v>
      </c>
      <c r="I303" s="245" t="s">
        <v>24</v>
      </c>
      <c r="J303" s="245" t="s">
        <v>59</v>
      </c>
      <c r="K303" s="246" t="s">
        <v>15880</v>
      </c>
      <c r="L303" s="245" t="s">
        <v>568</v>
      </c>
    </row>
    <row r="304" spans="1:12" x14ac:dyDescent="0.25">
      <c r="A304" s="245" t="s">
        <v>7719</v>
      </c>
      <c r="B304" s="245" t="s">
        <v>7718</v>
      </c>
      <c r="C304" s="245" t="s">
        <v>15806</v>
      </c>
      <c r="D304" s="245" t="s">
        <v>15807</v>
      </c>
      <c r="E304" s="246" t="s">
        <v>44</v>
      </c>
      <c r="F304" s="245" t="s">
        <v>44</v>
      </c>
      <c r="G304" s="245" t="s">
        <v>15881</v>
      </c>
      <c r="H304" s="245" t="s">
        <v>15882</v>
      </c>
      <c r="I304" s="245" t="s">
        <v>24</v>
      </c>
      <c r="J304" s="245" t="s">
        <v>59</v>
      </c>
      <c r="K304" s="246" t="s">
        <v>15883</v>
      </c>
      <c r="L304" s="245" t="s">
        <v>568</v>
      </c>
    </row>
    <row r="305" spans="1:12" x14ac:dyDescent="0.25">
      <c r="A305" s="245" t="s">
        <v>7719</v>
      </c>
      <c r="B305" s="245" t="s">
        <v>7718</v>
      </c>
      <c r="C305" s="245" t="s">
        <v>15806</v>
      </c>
      <c r="D305" s="245" t="s">
        <v>15807</v>
      </c>
      <c r="E305" s="246" t="s">
        <v>44</v>
      </c>
      <c r="F305" s="245" t="s">
        <v>44</v>
      </c>
      <c r="G305" s="245" t="s">
        <v>15884</v>
      </c>
      <c r="H305" s="245" t="s">
        <v>15885</v>
      </c>
      <c r="I305" s="245" t="s">
        <v>24</v>
      </c>
      <c r="J305" s="245" t="s">
        <v>59</v>
      </c>
      <c r="K305" s="246" t="s">
        <v>14276</v>
      </c>
      <c r="L305" s="245" t="s">
        <v>568</v>
      </c>
    </row>
    <row r="306" spans="1:12" x14ac:dyDescent="0.25">
      <c r="A306" s="245" t="s">
        <v>7719</v>
      </c>
      <c r="B306" s="245" t="s">
        <v>7718</v>
      </c>
      <c r="C306" s="245" t="s">
        <v>15806</v>
      </c>
      <c r="D306" s="245" t="s">
        <v>15807</v>
      </c>
      <c r="E306" s="246" t="s">
        <v>44</v>
      </c>
      <c r="F306" s="245" t="s">
        <v>44</v>
      </c>
      <c r="G306" s="245" t="s">
        <v>15886</v>
      </c>
      <c r="H306" s="245" t="s">
        <v>15887</v>
      </c>
      <c r="I306" s="245" t="s">
        <v>24</v>
      </c>
      <c r="J306" s="245" t="s">
        <v>59</v>
      </c>
      <c r="K306" s="246" t="s">
        <v>7204</v>
      </c>
      <c r="L306" s="245" t="s">
        <v>568</v>
      </c>
    </row>
    <row r="307" spans="1:12" x14ac:dyDescent="0.25">
      <c r="A307" s="245" t="s">
        <v>7719</v>
      </c>
      <c r="B307" s="245" t="s">
        <v>7718</v>
      </c>
      <c r="C307" s="245" t="s">
        <v>15806</v>
      </c>
      <c r="D307" s="245" t="s">
        <v>15807</v>
      </c>
      <c r="E307" s="246" t="s">
        <v>44</v>
      </c>
      <c r="F307" s="245" t="s">
        <v>44</v>
      </c>
      <c r="G307" s="245" t="s">
        <v>15888</v>
      </c>
      <c r="H307" s="245" t="s">
        <v>15889</v>
      </c>
      <c r="I307" s="245" t="s">
        <v>24</v>
      </c>
      <c r="J307" s="245" t="s">
        <v>59</v>
      </c>
      <c r="K307" s="246" t="s">
        <v>8489</v>
      </c>
      <c r="L307" s="245" t="s">
        <v>568</v>
      </c>
    </row>
    <row r="308" spans="1:12" x14ac:dyDescent="0.25">
      <c r="A308" s="245" t="s">
        <v>7719</v>
      </c>
      <c r="B308" s="245" t="s">
        <v>7718</v>
      </c>
      <c r="C308" s="245" t="s">
        <v>15806</v>
      </c>
      <c r="D308" s="245" t="s">
        <v>15807</v>
      </c>
      <c r="E308" s="246" t="s">
        <v>44</v>
      </c>
      <c r="F308" s="245" t="s">
        <v>44</v>
      </c>
      <c r="G308" s="245" t="s">
        <v>15890</v>
      </c>
      <c r="H308" s="245" t="s">
        <v>15891</v>
      </c>
      <c r="I308" s="245" t="s">
        <v>24</v>
      </c>
      <c r="J308" s="245" t="s">
        <v>59</v>
      </c>
      <c r="K308" s="246" t="s">
        <v>14640</v>
      </c>
      <c r="L308" s="245" t="s">
        <v>568</v>
      </c>
    </row>
    <row r="309" spans="1:12" x14ac:dyDescent="0.25">
      <c r="A309" s="245" t="s">
        <v>7719</v>
      </c>
      <c r="B309" s="245" t="s">
        <v>7718</v>
      </c>
      <c r="C309" s="245" t="s">
        <v>15806</v>
      </c>
      <c r="D309" s="245" t="s">
        <v>15807</v>
      </c>
      <c r="E309" s="246" t="s">
        <v>44</v>
      </c>
      <c r="F309" s="245" t="s">
        <v>44</v>
      </c>
      <c r="G309" s="245" t="s">
        <v>15892</v>
      </c>
      <c r="H309" s="245" t="s">
        <v>15893</v>
      </c>
      <c r="I309" s="245" t="s">
        <v>24</v>
      </c>
      <c r="J309" s="245" t="s">
        <v>59</v>
      </c>
      <c r="K309" s="246" t="s">
        <v>15868</v>
      </c>
      <c r="L309" s="245" t="s">
        <v>568</v>
      </c>
    </row>
    <row r="310" spans="1:12" x14ac:dyDescent="0.25">
      <c r="A310" s="245" t="s">
        <v>7719</v>
      </c>
      <c r="B310" s="245" t="s">
        <v>7718</v>
      </c>
      <c r="C310" s="245" t="s">
        <v>15806</v>
      </c>
      <c r="D310" s="245" t="s">
        <v>15807</v>
      </c>
      <c r="E310" s="246" t="s">
        <v>44</v>
      </c>
      <c r="F310" s="245" t="s">
        <v>44</v>
      </c>
      <c r="G310" s="245" t="s">
        <v>15894</v>
      </c>
      <c r="H310" s="245" t="s">
        <v>15895</v>
      </c>
      <c r="I310" s="245" t="s">
        <v>24</v>
      </c>
      <c r="J310" s="245" t="s">
        <v>59</v>
      </c>
      <c r="K310" s="246" t="s">
        <v>10157</v>
      </c>
      <c r="L310" s="245" t="s">
        <v>568</v>
      </c>
    </row>
    <row r="311" spans="1:12" x14ac:dyDescent="0.25">
      <c r="A311" s="245" t="s">
        <v>7719</v>
      </c>
      <c r="B311" s="245" t="s">
        <v>7718</v>
      </c>
      <c r="C311" s="245" t="s">
        <v>15806</v>
      </c>
      <c r="D311" s="245" t="s">
        <v>15807</v>
      </c>
      <c r="E311" s="246" t="s">
        <v>44</v>
      </c>
      <c r="F311" s="245" t="s">
        <v>44</v>
      </c>
      <c r="G311" s="245" t="s">
        <v>15896</v>
      </c>
      <c r="H311" s="245" t="s">
        <v>15897</v>
      </c>
      <c r="I311" s="245" t="s">
        <v>24</v>
      </c>
      <c r="J311" s="245" t="s">
        <v>59</v>
      </c>
      <c r="K311" s="246" t="s">
        <v>15898</v>
      </c>
      <c r="L311" s="245" t="s">
        <v>568</v>
      </c>
    </row>
    <row r="312" spans="1:12" x14ac:dyDescent="0.25">
      <c r="A312" s="245" t="s">
        <v>7719</v>
      </c>
      <c r="B312" s="245" t="s">
        <v>7718</v>
      </c>
      <c r="C312" s="245" t="s">
        <v>15806</v>
      </c>
      <c r="D312" s="245" t="s">
        <v>15807</v>
      </c>
      <c r="E312" s="246" t="s">
        <v>44</v>
      </c>
      <c r="F312" s="245" t="s">
        <v>44</v>
      </c>
      <c r="G312" s="245" t="s">
        <v>15899</v>
      </c>
      <c r="H312" s="245" t="s">
        <v>15900</v>
      </c>
      <c r="I312" s="245" t="s">
        <v>24</v>
      </c>
      <c r="J312" s="245" t="s">
        <v>59</v>
      </c>
      <c r="K312" s="246" t="s">
        <v>15901</v>
      </c>
      <c r="L312" s="245" t="s">
        <v>568</v>
      </c>
    </row>
    <row r="313" spans="1:12" x14ac:dyDescent="0.25">
      <c r="A313" s="245" t="s">
        <v>7719</v>
      </c>
      <c r="B313" s="245" t="s">
        <v>7718</v>
      </c>
      <c r="C313" s="245" t="s">
        <v>15806</v>
      </c>
      <c r="D313" s="245" t="s">
        <v>15807</v>
      </c>
      <c r="E313" s="246" t="s">
        <v>44</v>
      </c>
      <c r="F313" s="245" t="s">
        <v>44</v>
      </c>
      <c r="G313" s="245" t="s">
        <v>15902</v>
      </c>
      <c r="H313" s="245" t="s">
        <v>15903</v>
      </c>
      <c r="I313" s="245" t="s">
        <v>24</v>
      </c>
      <c r="J313" s="245" t="s">
        <v>59</v>
      </c>
      <c r="K313" s="246" t="s">
        <v>14276</v>
      </c>
      <c r="L313" s="245" t="s">
        <v>568</v>
      </c>
    </row>
    <row r="314" spans="1:12" x14ac:dyDescent="0.25">
      <c r="A314" s="245" t="s">
        <v>7719</v>
      </c>
      <c r="B314" s="245" t="s">
        <v>7718</v>
      </c>
      <c r="C314" s="245" t="s">
        <v>15806</v>
      </c>
      <c r="D314" s="245" t="s">
        <v>15807</v>
      </c>
      <c r="E314" s="246" t="s">
        <v>44</v>
      </c>
      <c r="F314" s="245" t="s">
        <v>44</v>
      </c>
      <c r="G314" s="245" t="s">
        <v>15904</v>
      </c>
      <c r="H314" s="245" t="s">
        <v>15905</v>
      </c>
      <c r="I314" s="245" t="s">
        <v>24</v>
      </c>
      <c r="J314" s="245" t="s">
        <v>59</v>
      </c>
      <c r="K314" s="246" t="s">
        <v>15906</v>
      </c>
      <c r="L314" s="245" t="s">
        <v>568</v>
      </c>
    </row>
    <row r="315" spans="1:12" x14ac:dyDescent="0.25">
      <c r="A315" s="245" t="s">
        <v>7719</v>
      </c>
      <c r="B315" s="245" t="s">
        <v>7718</v>
      </c>
      <c r="C315" s="245" t="s">
        <v>15806</v>
      </c>
      <c r="D315" s="245" t="s">
        <v>15807</v>
      </c>
      <c r="E315" s="246" t="s">
        <v>44</v>
      </c>
      <c r="F315" s="245" t="s">
        <v>44</v>
      </c>
      <c r="G315" s="245" t="s">
        <v>15907</v>
      </c>
      <c r="H315" s="245" t="s">
        <v>15908</v>
      </c>
      <c r="I315" s="245" t="s">
        <v>24</v>
      </c>
      <c r="J315" s="245" t="s">
        <v>59</v>
      </c>
      <c r="K315" s="246" t="s">
        <v>15283</v>
      </c>
      <c r="L315" s="245" t="s">
        <v>568</v>
      </c>
    </row>
    <row r="316" spans="1:12" x14ac:dyDescent="0.25">
      <c r="A316" s="245" t="s">
        <v>7719</v>
      </c>
      <c r="B316" s="245" t="s">
        <v>7718</v>
      </c>
      <c r="C316" s="245" t="s">
        <v>15806</v>
      </c>
      <c r="D316" s="245" t="s">
        <v>15807</v>
      </c>
      <c r="E316" s="246" t="s">
        <v>44</v>
      </c>
      <c r="F316" s="245" t="s">
        <v>44</v>
      </c>
      <c r="G316" s="245" t="s">
        <v>15909</v>
      </c>
      <c r="H316" s="245" t="s">
        <v>15910</v>
      </c>
      <c r="I316" s="245" t="s">
        <v>24</v>
      </c>
      <c r="J316" s="245" t="s">
        <v>59</v>
      </c>
      <c r="K316" s="246" t="s">
        <v>15911</v>
      </c>
      <c r="L316" s="245" t="s">
        <v>568</v>
      </c>
    </row>
    <row r="317" spans="1:12" x14ac:dyDescent="0.25">
      <c r="A317" s="245" t="s">
        <v>7719</v>
      </c>
      <c r="B317" s="245" t="s">
        <v>7718</v>
      </c>
      <c r="C317" s="245" t="s">
        <v>15806</v>
      </c>
      <c r="D317" s="245" t="s">
        <v>15807</v>
      </c>
      <c r="E317" s="246" t="s">
        <v>44</v>
      </c>
      <c r="F317" s="245" t="s">
        <v>44</v>
      </c>
      <c r="G317" s="245" t="s">
        <v>15912</v>
      </c>
      <c r="H317" s="245" t="s">
        <v>15913</v>
      </c>
      <c r="I317" s="245" t="s">
        <v>24</v>
      </c>
      <c r="J317" s="245" t="s">
        <v>59</v>
      </c>
      <c r="K317" s="246" t="s">
        <v>15914</v>
      </c>
      <c r="L317" s="245" t="s">
        <v>568</v>
      </c>
    </row>
    <row r="318" spans="1:12" x14ac:dyDescent="0.25">
      <c r="A318" s="245" t="s">
        <v>7719</v>
      </c>
      <c r="B318" s="245" t="s">
        <v>7718</v>
      </c>
      <c r="C318" s="245" t="s">
        <v>15806</v>
      </c>
      <c r="D318" s="245" t="s">
        <v>15807</v>
      </c>
      <c r="E318" s="246" t="s">
        <v>44</v>
      </c>
      <c r="F318" s="245" t="s">
        <v>44</v>
      </c>
      <c r="G318" s="245" t="s">
        <v>15915</v>
      </c>
      <c r="H318" s="245" t="s">
        <v>15916</v>
      </c>
      <c r="I318" s="245" t="s">
        <v>24</v>
      </c>
      <c r="J318" s="245" t="s">
        <v>59</v>
      </c>
      <c r="K318" s="246" t="s">
        <v>15917</v>
      </c>
      <c r="L318" s="245" t="s">
        <v>568</v>
      </c>
    </row>
    <row r="319" spans="1:12" x14ac:dyDescent="0.25">
      <c r="A319" s="245" t="s">
        <v>7719</v>
      </c>
      <c r="B319" s="245" t="s">
        <v>7718</v>
      </c>
      <c r="C319" s="245" t="s">
        <v>15806</v>
      </c>
      <c r="D319" s="245" t="s">
        <v>15807</v>
      </c>
      <c r="E319" s="246" t="s">
        <v>44</v>
      </c>
      <c r="F319" s="245" t="s">
        <v>44</v>
      </c>
      <c r="G319" s="245" t="s">
        <v>15918</v>
      </c>
      <c r="H319" s="245" t="s">
        <v>15919</v>
      </c>
      <c r="I319" s="245" t="s">
        <v>24</v>
      </c>
      <c r="J319" s="245" t="s">
        <v>59</v>
      </c>
      <c r="K319" s="246" t="s">
        <v>15920</v>
      </c>
      <c r="L319" s="245" t="s">
        <v>568</v>
      </c>
    </row>
    <row r="320" spans="1:12" x14ac:dyDescent="0.25">
      <c r="A320" s="245" t="s">
        <v>7719</v>
      </c>
      <c r="B320" s="245" t="s">
        <v>7718</v>
      </c>
      <c r="C320" s="245" t="s">
        <v>15806</v>
      </c>
      <c r="D320" s="245" t="s">
        <v>15807</v>
      </c>
      <c r="E320" s="246" t="s">
        <v>44</v>
      </c>
      <c r="F320" s="245" t="s">
        <v>44</v>
      </c>
      <c r="G320" s="245" t="s">
        <v>15921</v>
      </c>
      <c r="H320" s="245" t="s">
        <v>15922</v>
      </c>
      <c r="I320" s="245" t="s">
        <v>24</v>
      </c>
      <c r="J320" s="245" t="s">
        <v>569</v>
      </c>
      <c r="K320" s="246" t="s">
        <v>9135</v>
      </c>
      <c r="L320" s="245" t="s">
        <v>568</v>
      </c>
    </row>
    <row r="321" spans="1:12" x14ac:dyDescent="0.25">
      <c r="A321" s="245" t="s">
        <v>7719</v>
      </c>
      <c r="B321" s="245" t="s">
        <v>7718</v>
      </c>
      <c r="C321" s="245" t="s">
        <v>15806</v>
      </c>
      <c r="D321" s="245" t="s">
        <v>15807</v>
      </c>
      <c r="E321" s="246" t="s">
        <v>44</v>
      </c>
      <c r="F321" s="245" t="s">
        <v>44</v>
      </c>
      <c r="G321" s="245" t="s">
        <v>15923</v>
      </c>
      <c r="H321" s="245" t="s">
        <v>15924</v>
      </c>
      <c r="I321" s="245" t="s">
        <v>24</v>
      </c>
      <c r="J321" s="245" t="s">
        <v>569</v>
      </c>
      <c r="K321" s="246" t="s">
        <v>8740</v>
      </c>
      <c r="L321" s="245" t="s">
        <v>568</v>
      </c>
    </row>
    <row r="322" spans="1:12" x14ac:dyDescent="0.25">
      <c r="A322" s="245" t="s">
        <v>7719</v>
      </c>
      <c r="B322" s="245" t="s">
        <v>7718</v>
      </c>
      <c r="C322" s="245" t="s">
        <v>15806</v>
      </c>
      <c r="D322" s="245" t="s">
        <v>15807</v>
      </c>
      <c r="E322" s="246" t="s">
        <v>44</v>
      </c>
      <c r="F322" s="245" t="s">
        <v>44</v>
      </c>
      <c r="G322" s="245" t="s">
        <v>15925</v>
      </c>
      <c r="H322" s="245" t="s">
        <v>15926</v>
      </c>
      <c r="I322" s="245" t="s">
        <v>24</v>
      </c>
      <c r="J322" s="245" t="s">
        <v>569</v>
      </c>
      <c r="K322" s="246" t="s">
        <v>12670</v>
      </c>
      <c r="L322" s="245" t="s">
        <v>568</v>
      </c>
    </row>
    <row r="323" spans="1:12" x14ac:dyDescent="0.25">
      <c r="A323" s="245" t="s">
        <v>7719</v>
      </c>
      <c r="B323" s="245" t="s">
        <v>7718</v>
      </c>
      <c r="C323" s="245" t="s">
        <v>15806</v>
      </c>
      <c r="D323" s="245" t="s">
        <v>15807</v>
      </c>
      <c r="E323" s="246" t="s">
        <v>44</v>
      </c>
      <c r="F323" s="245" t="s">
        <v>44</v>
      </c>
      <c r="G323" s="245" t="s">
        <v>15927</v>
      </c>
      <c r="H323" s="245" t="s">
        <v>15928</v>
      </c>
      <c r="I323" s="245" t="s">
        <v>24</v>
      </c>
      <c r="J323" s="245" t="s">
        <v>569</v>
      </c>
      <c r="K323" s="246" t="s">
        <v>15929</v>
      </c>
      <c r="L323" s="245" t="s">
        <v>568</v>
      </c>
    </row>
    <row r="324" spans="1:12" x14ac:dyDescent="0.25">
      <c r="A324" s="245" t="s">
        <v>7719</v>
      </c>
      <c r="B324" s="245" t="s">
        <v>7718</v>
      </c>
      <c r="C324" s="245" t="s">
        <v>15806</v>
      </c>
      <c r="D324" s="245" t="s">
        <v>15807</v>
      </c>
      <c r="E324" s="246" t="s">
        <v>44</v>
      </c>
      <c r="F324" s="245" t="s">
        <v>44</v>
      </c>
      <c r="G324" s="245" t="s">
        <v>15930</v>
      </c>
      <c r="H324" s="245" t="s">
        <v>15931</v>
      </c>
      <c r="I324" s="245" t="s">
        <v>24</v>
      </c>
      <c r="J324" s="245" t="s">
        <v>569</v>
      </c>
      <c r="K324" s="246" t="s">
        <v>15932</v>
      </c>
      <c r="L324" s="245" t="s">
        <v>568</v>
      </c>
    </row>
    <row r="325" spans="1:12" x14ac:dyDescent="0.25">
      <c r="A325" s="245" t="s">
        <v>7719</v>
      </c>
      <c r="B325" s="245" t="s">
        <v>7718</v>
      </c>
      <c r="C325" s="245" t="s">
        <v>15806</v>
      </c>
      <c r="D325" s="245" t="s">
        <v>15807</v>
      </c>
      <c r="E325" s="246" t="s">
        <v>44</v>
      </c>
      <c r="F325" s="245" t="s">
        <v>44</v>
      </c>
      <c r="G325" s="245" t="s">
        <v>15933</v>
      </c>
      <c r="H325" s="245" t="s">
        <v>15934</v>
      </c>
      <c r="I325" s="245" t="s">
        <v>24</v>
      </c>
      <c r="J325" s="245" t="s">
        <v>569</v>
      </c>
      <c r="K325" s="246" t="s">
        <v>15935</v>
      </c>
      <c r="L325" s="245" t="s">
        <v>568</v>
      </c>
    </row>
    <row r="326" spans="1:12" x14ac:dyDescent="0.25">
      <c r="A326" s="245" t="s">
        <v>7719</v>
      </c>
      <c r="B326" s="245" t="s">
        <v>7718</v>
      </c>
      <c r="C326" s="245" t="s">
        <v>15806</v>
      </c>
      <c r="D326" s="245" t="s">
        <v>15807</v>
      </c>
      <c r="E326" s="246" t="s">
        <v>44</v>
      </c>
      <c r="F326" s="245" t="s">
        <v>44</v>
      </c>
      <c r="G326" s="245" t="s">
        <v>15936</v>
      </c>
      <c r="H326" s="245" t="s">
        <v>15937</v>
      </c>
      <c r="I326" s="245" t="s">
        <v>24</v>
      </c>
      <c r="J326" s="245" t="s">
        <v>569</v>
      </c>
      <c r="K326" s="246" t="s">
        <v>15938</v>
      </c>
      <c r="L326" s="245" t="s">
        <v>568</v>
      </c>
    </row>
    <row r="327" spans="1:12" x14ac:dyDescent="0.25">
      <c r="A327" s="245" t="s">
        <v>7719</v>
      </c>
      <c r="B327" s="245" t="s">
        <v>7718</v>
      </c>
      <c r="C327" s="245" t="s">
        <v>15806</v>
      </c>
      <c r="D327" s="245" t="s">
        <v>15807</v>
      </c>
      <c r="E327" s="246" t="s">
        <v>44</v>
      </c>
      <c r="F327" s="245" t="s">
        <v>44</v>
      </c>
      <c r="G327" s="245" t="s">
        <v>15939</v>
      </c>
      <c r="H327" s="245" t="s">
        <v>15940</v>
      </c>
      <c r="I327" s="245" t="s">
        <v>24</v>
      </c>
      <c r="J327" s="245" t="s">
        <v>569</v>
      </c>
      <c r="K327" s="246" t="s">
        <v>15941</v>
      </c>
      <c r="L327" s="245" t="s">
        <v>568</v>
      </c>
    </row>
    <row r="328" spans="1:12" x14ac:dyDescent="0.25">
      <c r="A328" s="245" t="s">
        <v>7719</v>
      </c>
      <c r="B328" s="245" t="s">
        <v>7718</v>
      </c>
      <c r="C328" s="245" t="s">
        <v>15806</v>
      </c>
      <c r="D328" s="245" t="s">
        <v>15807</v>
      </c>
      <c r="E328" s="246" t="s">
        <v>44</v>
      </c>
      <c r="F328" s="245" t="s">
        <v>44</v>
      </c>
      <c r="G328" s="245" t="s">
        <v>15942</v>
      </c>
      <c r="H328" s="245" t="s">
        <v>15943</v>
      </c>
      <c r="I328" s="245" t="s">
        <v>24</v>
      </c>
      <c r="J328" s="245" t="s">
        <v>569</v>
      </c>
      <c r="K328" s="246" t="s">
        <v>8471</v>
      </c>
      <c r="L328" s="245" t="s">
        <v>568</v>
      </c>
    </row>
    <row r="329" spans="1:12" x14ac:dyDescent="0.25">
      <c r="A329" s="245" t="s">
        <v>7719</v>
      </c>
      <c r="B329" s="245" t="s">
        <v>7718</v>
      </c>
      <c r="C329" s="245" t="s">
        <v>15806</v>
      </c>
      <c r="D329" s="245" t="s">
        <v>15807</v>
      </c>
      <c r="E329" s="246" t="s">
        <v>44</v>
      </c>
      <c r="F329" s="245" t="s">
        <v>44</v>
      </c>
      <c r="G329" s="245" t="s">
        <v>15944</v>
      </c>
      <c r="H329" s="245" t="s">
        <v>15945</v>
      </c>
      <c r="I329" s="245" t="s">
        <v>24</v>
      </c>
      <c r="J329" s="245" t="s">
        <v>569</v>
      </c>
      <c r="K329" s="246" t="s">
        <v>15946</v>
      </c>
      <c r="L329" s="245" t="s">
        <v>568</v>
      </c>
    </row>
    <row r="330" spans="1:12" x14ac:dyDescent="0.25">
      <c r="A330" s="245" t="s">
        <v>7719</v>
      </c>
      <c r="B330" s="245" t="s">
        <v>7718</v>
      </c>
      <c r="C330" s="245" t="s">
        <v>15806</v>
      </c>
      <c r="D330" s="245" t="s">
        <v>15807</v>
      </c>
      <c r="E330" s="246" t="s">
        <v>44</v>
      </c>
      <c r="F330" s="245" t="s">
        <v>44</v>
      </c>
      <c r="G330" s="245" t="s">
        <v>15947</v>
      </c>
      <c r="H330" s="245" t="s">
        <v>15948</v>
      </c>
      <c r="I330" s="245" t="s">
        <v>24</v>
      </c>
      <c r="J330" s="245" t="s">
        <v>569</v>
      </c>
      <c r="K330" s="246" t="s">
        <v>14277</v>
      </c>
      <c r="L330" s="245" t="s">
        <v>568</v>
      </c>
    </row>
    <row r="331" spans="1:12" x14ac:dyDescent="0.25">
      <c r="A331" s="245" t="s">
        <v>7719</v>
      </c>
      <c r="B331" s="245" t="s">
        <v>7718</v>
      </c>
      <c r="C331" s="245" t="s">
        <v>15806</v>
      </c>
      <c r="D331" s="245" t="s">
        <v>15807</v>
      </c>
      <c r="E331" s="246" t="s">
        <v>44</v>
      </c>
      <c r="F331" s="245" t="s">
        <v>44</v>
      </c>
      <c r="G331" s="245" t="s">
        <v>15949</v>
      </c>
      <c r="H331" s="245" t="s">
        <v>15950</v>
      </c>
      <c r="I331" s="245" t="s">
        <v>24</v>
      </c>
      <c r="J331" s="245" t="s">
        <v>569</v>
      </c>
      <c r="K331" s="246" t="s">
        <v>15951</v>
      </c>
      <c r="L331" s="245" t="s">
        <v>568</v>
      </c>
    </row>
    <row r="332" spans="1:12" x14ac:dyDescent="0.25">
      <c r="A332" s="245" t="s">
        <v>7719</v>
      </c>
      <c r="B332" s="245" t="s">
        <v>7718</v>
      </c>
      <c r="C332" s="245" t="s">
        <v>15806</v>
      </c>
      <c r="D332" s="245" t="s">
        <v>15807</v>
      </c>
      <c r="E332" s="246" t="s">
        <v>44</v>
      </c>
      <c r="F332" s="245" t="s">
        <v>44</v>
      </c>
      <c r="G332" s="245" t="s">
        <v>15952</v>
      </c>
      <c r="H332" s="245" t="s">
        <v>15953</v>
      </c>
      <c r="I332" s="245" t="s">
        <v>24</v>
      </c>
      <c r="J332" s="245" t="s">
        <v>569</v>
      </c>
      <c r="K332" s="246" t="s">
        <v>15954</v>
      </c>
      <c r="L332" s="245" t="s">
        <v>568</v>
      </c>
    </row>
    <row r="333" spans="1:12" x14ac:dyDescent="0.25">
      <c r="A333" s="245" t="s">
        <v>7719</v>
      </c>
      <c r="B333" s="245" t="s">
        <v>7718</v>
      </c>
      <c r="C333" s="245" t="s">
        <v>15806</v>
      </c>
      <c r="D333" s="245" t="s">
        <v>15807</v>
      </c>
      <c r="E333" s="246" t="s">
        <v>44</v>
      </c>
      <c r="F333" s="245" t="s">
        <v>44</v>
      </c>
      <c r="G333" s="245" t="s">
        <v>15955</v>
      </c>
      <c r="H333" s="245" t="s">
        <v>15956</v>
      </c>
      <c r="I333" s="245" t="s">
        <v>24</v>
      </c>
      <c r="J333" s="245" t="s">
        <v>569</v>
      </c>
      <c r="K333" s="246" t="s">
        <v>15954</v>
      </c>
      <c r="L333" s="245" t="s">
        <v>568</v>
      </c>
    </row>
    <row r="334" spans="1:12" x14ac:dyDescent="0.25">
      <c r="A334" s="245" t="s">
        <v>7719</v>
      </c>
      <c r="B334" s="245" t="s">
        <v>7718</v>
      </c>
      <c r="C334" s="245" t="s">
        <v>15806</v>
      </c>
      <c r="D334" s="245" t="s">
        <v>15807</v>
      </c>
      <c r="E334" s="246" t="s">
        <v>44</v>
      </c>
      <c r="F334" s="245" t="s">
        <v>44</v>
      </c>
      <c r="G334" s="245" t="s">
        <v>15957</v>
      </c>
      <c r="H334" s="245" t="s">
        <v>15958</v>
      </c>
      <c r="I334" s="245" t="s">
        <v>24</v>
      </c>
      <c r="J334" s="245" t="s">
        <v>569</v>
      </c>
      <c r="K334" s="246" t="s">
        <v>15959</v>
      </c>
      <c r="L334" s="245" t="s">
        <v>568</v>
      </c>
    </row>
    <row r="335" spans="1:12" x14ac:dyDescent="0.25">
      <c r="A335" s="245" t="s">
        <v>7719</v>
      </c>
      <c r="B335" s="245" t="s">
        <v>7718</v>
      </c>
      <c r="C335" s="245" t="s">
        <v>15806</v>
      </c>
      <c r="D335" s="245" t="s">
        <v>15807</v>
      </c>
      <c r="E335" s="246" t="s">
        <v>44</v>
      </c>
      <c r="F335" s="245" t="s">
        <v>44</v>
      </c>
      <c r="G335" s="245" t="s">
        <v>15960</v>
      </c>
      <c r="H335" s="245" t="s">
        <v>15961</v>
      </c>
      <c r="I335" s="245" t="s">
        <v>24</v>
      </c>
      <c r="J335" s="245" t="s">
        <v>569</v>
      </c>
      <c r="K335" s="246" t="s">
        <v>15962</v>
      </c>
      <c r="L335" s="245" t="s">
        <v>568</v>
      </c>
    </row>
    <row r="336" spans="1:12" x14ac:dyDescent="0.25">
      <c r="A336" s="245" t="s">
        <v>7719</v>
      </c>
      <c r="B336" s="245" t="s">
        <v>7718</v>
      </c>
      <c r="C336" s="245" t="s">
        <v>15806</v>
      </c>
      <c r="D336" s="245" t="s">
        <v>15807</v>
      </c>
      <c r="E336" s="246" t="s">
        <v>44</v>
      </c>
      <c r="F336" s="245" t="s">
        <v>44</v>
      </c>
      <c r="G336" s="245" t="s">
        <v>15963</v>
      </c>
      <c r="H336" s="245" t="s">
        <v>15964</v>
      </c>
      <c r="I336" s="245" t="s">
        <v>24</v>
      </c>
      <c r="J336" s="245" t="s">
        <v>569</v>
      </c>
      <c r="K336" s="246" t="s">
        <v>11770</v>
      </c>
      <c r="L336" s="245" t="s">
        <v>568</v>
      </c>
    </row>
    <row r="337" spans="1:12" x14ac:dyDescent="0.25">
      <c r="A337" s="245" t="s">
        <v>7719</v>
      </c>
      <c r="B337" s="245" t="s">
        <v>7718</v>
      </c>
      <c r="C337" s="245" t="s">
        <v>15806</v>
      </c>
      <c r="D337" s="245" t="s">
        <v>15807</v>
      </c>
      <c r="E337" s="246" t="s">
        <v>44</v>
      </c>
      <c r="F337" s="245" t="s">
        <v>44</v>
      </c>
      <c r="G337" s="245" t="s">
        <v>15965</v>
      </c>
      <c r="H337" s="245" t="s">
        <v>15966</v>
      </c>
      <c r="I337" s="245" t="s">
        <v>24</v>
      </c>
      <c r="J337" s="245" t="s">
        <v>569</v>
      </c>
      <c r="K337" s="246" t="s">
        <v>15967</v>
      </c>
      <c r="L337" s="245" t="s">
        <v>568</v>
      </c>
    </row>
    <row r="338" spans="1:12" x14ac:dyDescent="0.25">
      <c r="A338" s="245" t="s">
        <v>7649</v>
      </c>
      <c r="B338" s="245" t="s">
        <v>7648</v>
      </c>
      <c r="C338" s="245" t="s">
        <v>7652</v>
      </c>
      <c r="D338" s="245" t="s">
        <v>7651</v>
      </c>
      <c r="E338" s="246" t="s">
        <v>44</v>
      </c>
      <c r="F338" s="245" t="s">
        <v>44</v>
      </c>
      <c r="G338" s="245" t="s">
        <v>7717</v>
      </c>
      <c r="H338" s="245" t="s">
        <v>7716</v>
      </c>
      <c r="I338" s="245" t="s">
        <v>11</v>
      </c>
      <c r="J338" s="245" t="s">
        <v>569</v>
      </c>
      <c r="K338" s="246" t="s">
        <v>15968</v>
      </c>
      <c r="L338" s="245" t="s">
        <v>568</v>
      </c>
    </row>
    <row r="339" spans="1:12" x14ac:dyDescent="0.25">
      <c r="A339" s="245" t="s">
        <v>7649</v>
      </c>
      <c r="B339" s="245" t="s">
        <v>7648</v>
      </c>
      <c r="C339" s="245" t="s">
        <v>7652</v>
      </c>
      <c r="D339" s="245" t="s">
        <v>7651</v>
      </c>
      <c r="E339" s="246" t="s">
        <v>44</v>
      </c>
      <c r="F339" s="245" t="s">
        <v>44</v>
      </c>
      <c r="G339" s="245" t="s">
        <v>7715</v>
      </c>
      <c r="H339" s="245" t="s">
        <v>7714</v>
      </c>
      <c r="I339" s="245" t="s">
        <v>11</v>
      </c>
      <c r="J339" s="245" t="s">
        <v>569</v>
      </c>
      <c r="K339" s="246" t="s">
        <v>15969</v>
      </c>
      <c r="L339" s="245" t="s">
        <v>568</v>
      </c>
    </row>
    <row r="340" spans="1:12" x14ac:dyDescent="0.25">
      <c r="A340" s="245" t="s">
        <v>7649</v>
      </c>
      <c r="B340" s="245" t="s">
        <v>7648</v>
      </c>
      <c r="C340" s="245" t="s">
        <v>7652</v>
      </c>
      <c r="D340" s="245" t="s">
        <v>7651</v>
      </c>
      <c r="E340" s="246" t="s">
        <v>44</v>
      </c>
      <c r="F340" s="245" t="s">
        <v>44</v>
      </c>
      <c r="G340" s="245" t="s">
        <v>7713</v>
      </c>
      <c r="H340" s="245" t="s">
        <v>7712</v>
      </c>
      <c r="I340" s="245" t="s">
        <v>11</v>
      </c>
      <c r="J340" s="245" t="s">
        <v>569</v>
      </c>
      <c r="K340" s="246" t="s">
        <v>15970</v>
      </c>
      <c r="L340" s="245" t="s">
        <v>568</v>
      </c>
    </row>
    <row r="341" spans="1:12" x14ac:dyDescent="0.25">
      <c r="A341" s="245" t="s">
        <v>7649</v>
      </c>
      <c r="B341" s="245" t="s">
        <v>7648</v>
      </c>
      <c r="C341" s="245" t="s">
        <v>7652</v>
      </c>
      <c r="D341" s="245" t="s">
        <v>7651</v>
      </c>
      <c r="E341" s="246" t="s">
        <v>44</v>
      </c>
      <c r="F341" s="245" t="s">
        <v>44</v>
      </c>
      <c r="G341" s="245" t="s">
        <v>7711</v>
      </c>
      <c r="H341" s="245" t="s">
        <v>7710</v>
      </c>
      <c r="I341" s="245" t="s">
        <v>11</v>
      </c>
      <c r="J341" s="245" t="s">
        <v>569</v>
      </c>
      <c r="K341" s="246" t="s">
        <v>15971</v>
      </c>
      <c r="L341" s="245" t="s">
        <v>568</v>
      </c>
    </row>
    <row r="342" spans="1:12" x14ac:dyDescent="0.25">
      <c r="A342" s="245" t="s">
        <v>7649</v>
      </c>
      <c r="B342" s="245" t="s">
        <v>7648</v>
      </c>
      <c r="C342" s="245" t="s">
        <v>7652</v>
      </c>
      <c r="D342" s="245" t="s">
        <v>7651</v>
      </c>
      <c r="E342" s="246" t="s">
        <v>44</v>
      </c>
      <c r="F342" s="245" t="s">
        <v>44</v>
      </c>
      <c r="G342" s="245" t="s">
        <v>7709</v>
      </c>
      <c r="H342" s="245" t="s">
        <v>7708</v>
      </c>
      <c r="I342" s="245" t="s">
        <v>11</v>
      </c>
      <c r="J342" s="245" t="s">
        <v>569</v>
      </c>
      <c r="K342" s="246" t="s">
        <v>15972</v>
      </c>
      <c r="L342" s="245" t="s">
        <v>568</v>
      </c>
    </row>
    <row r="343" spans="1:12" x14ac:dyDescent="0.25">
      <c r="A343" s="245" t="s">
        <v>7649</v>
      </c>
      <c r="B343" s="245" t="s">
        <v>7648</v>
      </c>
      <c r="C343" s="245" t="s">
        <v>7652</v>
      </c>
      <c r="D343" s="245" t="s">
        <v>7651</v>
      </c>
      <c r="E343" s="246" t="s">
        <v>44</v>
      </c>
      <c r="F343" s="245" t="s">
        <v>44</v>
      </c>
      <c r="G343" s="245" t="s">
        <v>7707</v>
      </c>
      <c r="H343" s="245" t="s">
        <v>7706</v>
      </c>
      <c r="I343" s="245" t="s">
        <v>11</v>
      </c>
      <c r="J343" s="245" t="s">
        <v>569</v>
      </c>
      <c r="K343" s="246" t="s">
        <v>15973</v>
      </c>
      <c r="L343" s="245" t="s">
        <v>568</v>
      </c>
    </row>
    <row r="344" spans="1:12" x14ac:dyDescent="0.25">
      <c r="A344" s="245" t="s">
        <v>7649</v>
      </c>
      <c r="B344" s="245" t="s">
        <v>7648</v>
      </c>
      <c r="C344" s="245" t="s">
        <v>7652</v>
      </c>
      <c r="D344" s="245" t="s">
        <v>7651</v>
      </c>
      <c r="E344" s="246" t="s">
        <v>44</v>
      </c>
      <c r="F344" s="245" t="s">
        <v>44</v>
      </c>
      <c r="G344" s="245" t="s">
        <v>7705</v>
      </c>
      <c r="H344" s="245" t="s">
        <v>7704</v>
      </c>
      <c r="I344" s="245" t="s">
        <v>11</v>
      </c>
      <c r="J344" s="245" t="s">
        <v>569</v>
      </c>
      <c r="K344" s="246" t="s">
        <v>15974</v>
      </c>
      <c r="L344" s="245" t="s">
        <v>568</v>
      </c>
    </row>
    <row r="345" spans="1:12" x14ac:dyDescent="0.25">
      <c r="A345" s="245" t="s">
        <v>7649</v>
      </c>
      <c r="B345" s="245" t="s">
        <v>7648</v>
      </c>
      <c r="C345" s="245" t="s">
        <v>7652</v>
      </c>
      <c r="D345" s="245" t="s">
        <v>7651</v>
      </c>
      <c r="E345" s="246" t="s">
        <v>44</v>
      </c>
      <c r="F345" s="245" t="s">
        <v>44</v>
      </c>
      <c r="G345" s="245" t="s">
        <v>7703</v>
      </c>
      <c r="H345" s="245" t="s">
        <v>7702</v>
      </c>
      <c r="I345" s="245" t="s">
        <v>11</v>
      </c>
      <c r="J345" s="245" t="s">
        <v>569</v>
      </c>
      <c r="K345" s="246" t="s">
        <v>15975</v>
      </c>
      <c r="L345" s="245" t="s">
        <v>568</v>
      </c>
    </row>
    <row r="346" spans="1:12" x14ac:dyDescent="0.25">
      <c r="A346" s="245" t="s">
        <v>7649</v>
      </c>
      <c r="B346" s="245" t="s">
        <v>7648</v>
      </c>
      <c r="C346" s="245" t="s">
        <v>7652</v>
      </c>
      <c r="D346" s="245" t="s">
        <v>7651</v>
      </c>
      <c r="E346" s="246" t="s">
        <v>44</v>
      </c>
      <c r="F346" s="245" t="s">
        <v>44</v>
      </c>
      <c r="G346" s="245" t="s">
        <v>7701</v>
      </c>
      <c r="H346" s="245" t="s">
        <v>15976</v>
      </c>
      <c r="I346" s="245" t="s">
        <v>24</v>
      </c>
      <c r="J346" s="245" t="s">
        <v>59</v>
      </c>
      <c r="K346" s="246" t="s">
        <v>15977</v>
      </c>
      <c r="L346" s="245" t="s">
        <v>568</v>
      </c>
    </row>
    <row r="347" spans="1:12" x14ac:dyDescent="0.25">
      <c r="A347" s="245" t="s">
        <v>7649</v>
      </c>
      <c r="B347" s="245" t="s">
        <v>7648</v>
      </c>
      <c r="C347" s="245" t="s">
        <v>7652</v>
      </c>
      <c r="D347" s="245" t="s">
        <v>7651</v>
      </c>
      <c r="E347" s="246" t="s">
        <v>44</v>
      </c>
      <c r="F347" s="245" t="s">
        <v>44</v>
      </c>
      <c r="G347" s="245" t="s">
        <v>7700</v>
      </c>
      <c r="H347" s="245" t="s">
        <v>15978</v>
      </c>
      <c r="I347" s="245" t="s">
        <v>24</v>
      </c>
      <c r="J347" s="245" t="s">
        <v>59</v>
      </c>
      <c r="K347" s="246" t="s">
        <v>15979</v>
      </c>
      <c r="L347" s="245" t="s">
        <v>568</v>
      </c>
    </row>
    <row r="348" spans="1:12" x14ac:dyDescent="0.25">
      <c r="A348" s="245" t="s">
        <v>7649</v>
      </c>
      <c r="B348" s="245" t="s">
        <v>7648</v>
      </c>
      <c r="C348" s="245" t="s">
        <v>7652</v>
      </c>
      <c r="D348" s="245" t="s">
        <v>7651</v>
      </c>
      <c r="E348" s="246" t="s">
        <v>44</v>
      </c>
      <c r="F348" s="245" t="s">
        <v>44</v>
      </c>
      <c r="G348" s="245" t="s">
        <v>7699</v>
      </c>
      <c r="H348" s="245" t="s">
        <v>7698</v>
      </c>
      <c r="I348" s="245" t="s">
        <v>11</v>
      </c>
      <c r="J348" s="245" t="s">
        <v>569</v>
      </c>
      <c r="K348" s="246" t="s">
        <v>15980</v>
      </c>
      <c r="L348" s="245" t="s">
        <v>568</v>
      </c>
    </row>
    <row r="349" spans="1:12" x14ac:dyDescent="0.25">
      <c r="A349" s="245" t="s">
        <v>7649</v>
      </c>
      <c r="B349" s="245" t="s">
        <v>7648</v>
      </c>
      <c r="C349" s="245" t="s">
        <v>7652</v>
      </c>
      <c r="D349" s="245" t="s">
        <v>7651</v>
      </c>
      <c r="E349" s="246" t="s">
        <v>44</v>
      </c>
      <c r="F349" s="245" t="s">
        <v>44</v>
      </c>
      <c r="G349" s="245" t="s">
        <v>7697</v>
      </c>
      <c r="H349" s="245" t="s">
        <v>7696</v>
      </c>
      <c r="I349" s="245" t="s">
        <v>11</v>
      </c>
      <c r="J349" s="245" t="s">
        <v>569</v>
      </c>
      <c r="K349" s="246" t="s">
        <v>15981</v>
      </c>
      <c r="L349" s="245" t="s">
        <v>568</v>
      </c>
    </row>
    <row r="350" spans="1:12" x14ac:dyDescent="0.25">
      <c r="A350" s="245" t="s">
        <v>7649</v>
      </c>
      <c r="B350" s="245" t="s">
        <v>7648</v>
      </c>
      <c r="C350" s="245" t="s">
        <v>7652</v>
      </c>
      <c r="D350" s="245" t="s">
        <v>7651</v>
      </c>
      <c r="E350" s="246" t="s">
        <v>44</v>
      </c>
      <c r="F350" s="245" t="s">
        <v>44</v>
      </c>
      <c r="G350" s="245" t="s">
        <v>7695</v>
      </c>
      <c r="H350" s="245" t="s">
        <v>7694</v>
      </c>
      <c r="I350" s="245" t="s">
        <v>11</v>
      </c>
      <c r="J350" s="245" t="s">
        <v>569</v>
      </c>
      <c r="K350" s="246" t="s">
        <v>15982</v>
      </c>
      <c r="L350" s="245" t="s">
        <v>568</v>
      </c>
    </row>
    <row r="351" spans="1:12" x14ac:dyDescent="0.25">
      <c r="A351" s="245" t="s">
        <v>7649</v>
      </c>
      <c r="B351" s="245" t="s">
        <v>7648</v>
      </c>
      <c r="C351" s="245" t="s">
        <v>7652</v>
      </c>
      <c r="D351" s="245" t="s">
        <v>7651</v>
      </c>
      <c r="E351" s="246" t="s">
        <v>44</v>
      </c>
      <c r="F351" s="245" t="s">
        <v>44</v>
      </c>
      <c r="G351" s="245" t="s">
        <v>7693</v>
      </c>
      <c r="H351" s="245" t="s">
        <v>7692</v>
      </c>
      <c r="I351" s="245" t="s">
        <v>11</v>
      </c>
      <c r="J351" s="245" t="s">
        <v>569</v>
      </c>
      <c r="K351" s="246" t="s">
        <v>15983</v>
      </c>
      <c r="L351" s="245" t="s">
        <v>568</v>
      </c>
    </row>
    <row r="352" spans="1:12" x14ac:dyDescent="0.25">
      <c r="A352" s="245" t="s">
        <v>7649</v>
      </c>
      <c r="B352" s="245" t="s">
        <v>7648</v>
      </c>
      <c r="C352" s="245" t="s">
        <v>7652</v>
      </c>
      <c r="D352" s="245" t="s">
        <v>7651</v>
      </c>
      <c r="E352" s="246" t="s">
        <v>44</v>
      </c>
      <c r="F352" s="245" t="s">
        <v>44</v>
      </c>
      <c r="G352" s="245" t="s">
        <v>7691</v>
      </c>
      <c r="H352" s="245" t="s">
        <v>7690</v>
      </c>
      <c r="I352" s="245" t="s">
        <v>11</v>
      </c>
      <c r="J352" s="245" t="s">
        <v>59</v>
      </c>
      <c r="K352" s="246" t="s">
        <v>15375</v>
      </c>
      <c r="L352" s="245" t="s">
        <v>568</v>
      </c>
    </row>
    <row r="353" spans="1:12" x14ac:dyDescent="0.25">
      <c r="A353" s="245" t="s">
        <v>7649</v>
      </c>
      <c r="B353" s="245" t="s">
        <v>7648</v>
      </c>
      <c r="C353" s="245" t="s">
        <v>7652</v>
      </c>
      <c r="D353" s="245" t="s">
        <v>7651</v>
      </c>
      <c r="E353" s="246" t="s">
        <v>44</v>
      </c>
      <c r="F353" s="245" t="s">
        <v>44</v>
      </c>
      <c r="G353" s="245" t="s">
        <v>7689</v>
      </c>
      <c r="H353" s="245" t="s">
        <v>7688</v>
      </c>
      <c r="I353" s="245" t="s">
        <v>11</v>
      </c>
      <c r="J353" s="245" t="s">
        <v>59</v>
      </c>
      <c r="K353" s="246" t="s">
        <v>15984</v>
      </c>
      <c r="L353" s="245" t="s">
        <v>568</v>
      </c>
    </row>
    <row r="354" spans="1:12" x14ac:dyDescent="0.25">
      <c r="A354" s="245" t="s">
        <v>7649</v>
      </c>
      <c r="B354" s="245" t="s">
        <v>7648</v>
      </c>
      <c r="C354" s="245" t="s">
        <v>7652</v>
      </c>
      <c r="D354" s="245" t="s">
        <v>7651</v>
      </c>
      <c r="E354" s="246" t="s">
        <v>44</v>
      </c>
      <c r="F354" s="245" t="s">
        <v>44</v>
      </c>
      <c r="G354" s="245" t="s">
        <v>7687</v>
      </c>
      <c r="H354" s="245" t="s">
        <v>7686</v>
      </c>
      <c r="I354" s="245" t="s">
        <v>11</v>
      </c>
      <c r="J354" s="245" t="s">
        <v>59</v>
      </c>
      <c r="K354" s="246" t="s">
        <v>15985</v>
      </c>
      <c r="L354" s="245" t="s">
        <v>568</v>
      </c>
    </row>
    <row r="355" spans="1:12" x14ac:dyDescent="0.25">
      <c r="A355" s="245" t="s">
        <v>7649</v>
      </c>
      <c r="B355" s="245" t="s">
        <v>7648</v>
      </c>
      <c r="C355" s="245" t="s">
        <v>7652</v>
      </c>
      <c r="D355" s="245" t="s">
        <v>7651</v>
      </c>
      <c r="E355" s="246" t="s">
        <v>44</v>
      </c>
      <c r="F355" s="245" t="s">
        <v>44</v>
      </c>
      <c r="G355" s="245" t="s">
        <v>7685</v>
      </c>
      <c r="H355" s="245" t="s">
        <v>7684</v>
      </c>
      <c r="I355" s="245" t="s">
        <v>11</v>
      </c>
      <c r="J355" s="245" t="s">
        <v>59</v>
      </c>
      <c r="K355" s="246" t="s">
        <v>15986</v>
      </c>
      <c r="L355" s="245" t="s">
        <v>568</v>
      </c>
    </row>
    <row r="356" spans="1:12" x14ac:dyDescent="0.25">
      <c r="A356" s="245" t="s">
        <v>7649</v>
      </c>
      <c r="B356" s="245" t="s">
        <v>7648</v>
      </c>
      <c r="C356" s="245" t="s">
        <v>7652</v>
      </c>
      <c r="D356" s="245" t="s">
        <v>7651</v>
      </c>
      <c r="E356" s="246" t="s">
        <v>44</v>
      </c>
      <c r="F356" s="245" t="s">
        <v>44</v>
      </c>
      <c r="G356" s="245" t="s">
        <v>7683</v>
      </c>
      <c r="H356" s="245" t="s">
        <v>7682</v>
      </c>
      <c r="I356" s="245" t="s">
        <v>11</v>
      </c>
      <c r="J356" s="245" t="s">
        <v>59</v>
      </c>
      <c r="K356" s="246" t="s">
        <v>15987</v>
      </c>
      <c r="L356" s="245" t="s">
        <v>568</v>
      </c>
    </row>
    <row r="357" spans="1:12" x14ac:dyDescent="0.25">
      <c r="A357" s="245" t="s">
        <v>7649</v>
      </c>
      <c r="B357" s="245" t="s">
        <v>7648</v>
      </c>
      <c r="C357" s="245" t="s">
        <v>7652</v>
      </c>
      <c r="D357" s="245" t="s">
        <v>7651</v>
      </c>
      <c r="E357" s="246" t="s">
        <v>44</v>
      </c>
      <c r="F357" s="245" t="s">
        <v>44</v>
      </c>
      <c r="G357" s="245" t="s">
        <v>7681</v>
      </c>
      <c r="H357" s="245" t="s">
        <v>7680</v>
      </c>
      <c r="I357" s="245" t="s">
        <v>11</v>
      </c>
      <c r="J357" s="245" t="s">
        <v>59</v>
      </c>
      <c r="K357" s="246" t="s">
        <v>15988</v>
      </c>
      <c r="L357" s="245" t="s">
        <v>568</v>
      </c>
    </row>
    <row r="358" spans="1:12" x14ac:dyDescent="0.25">
      <c r="A358" s="245" t="s">
        <v>7649</v>
      </c>
      <c r="B358" s="245" t="s">
        <v>7648</v>
      </c>
      <c r="C358" s="245" t="s">
        <v>7652</v>
      </c>
      <c r="D358" s="245" t="s">
        <v>7651</v>
      </c>
      <c r="E358" s="246" t="s">
        <v>44</v>
      </c>
      <c r="F358" s="245" t="s">
        <v>44</v>
      </c>
      <c r="G358" s="245" t="s">
        <v>7679</v>
      </c>
      <c r="H358" s="245" t="s">
        <v>7678</v>
      </c>
      <c r="I358" s="245" t="s">
        <v>11</v>
      </c>
      <c r="J358" s="245" t="s">
        <v>59</v>
      </c>
      <c r="K358" s="246" t="s">
        <v>15989</v>
      </c>
      <c r="L358" s="245" t="s">
        <v>568</v>
      </c>
    </row>
    <row r="359" spans="1:12" x14ac:dyDescent="0.25">
      <c r="A359" s="245" t="s">
        <v>7649</v>
      </c>
      <c r="B359" s="245" t="s">
        <v>7648</v>
      </c>
      <c r="C359" s="245" t="s">
        <v>7652</v>
      </c>
      <c r="D359" s="245" t="s">
        <v>7651</v>
      </c>
      <c r="E359" s="246" t="s">
        <v>44</v>
      </c>
      <c r="F359" s="245" t="s">
        <v>44</v>
      </c>
      <c r="G359" s="245" t="s">
        <v>7677</v>
      </c>
      <c r="H359" s="245" t="s">
        <v>7676</v>
      </c>
      <c r="I359" s="245" t="s">
        <v>11</v>
      </c>
      <c r="J359" s="245" t="s">
        <v>59</v>
      </c>
      <c r="K359" s="246" t="s">
        <v>15990</v>
      </c>
      <c r="L359" s="245" t="s">
        <v>568</v>
      </c>
    </row>
    <row r="360" spans="1:12" x14ac:dyDescent="0.25">
      <c r="A360" s="245" t="s">
        <v>7649</v>
      </c>
      <c r="B360" s="245" t="s">
        <v>7648</v>
      </c>
      <c r="C360" s="245" t="s">
        <v>7652</v>
      </c>
      <c r="D360" s="245" t="s">
        <v>7651</v>
      </c>
      <c r="E360" s="246" t="s">
        <v>44</v>
      </c>
      <c r="F360" s="245" t="s">
        <v>44</v>
      </c>
      <c r="G360" s="245" t="s">
        <v>7675</v>
      </c>
      <c r="H360" s="245" t="s">
        <v>7674</v>
      </c>
      <c r="I360" s="245" t="s">
        <v>11</v>
      </c>
      <c r="J360" s="245" t="s">
        <v>59</v>
      </c>
      <c r="K360" s="246" t="s">
        <v>15991</v>
      </c>
      <c r="L360" s="245" t="s">
        <v>568</v>
      </c>
    </row>
    <row r="361" spans="1:12" x14ac:dyDescent="0.25">
      <c r="A361" s="245" t="s">
        <v>7649</v>
      </c>
      <c r="B361" s="245" t="s">
        <v>7648</v>
      </c>
      <c r="C361" s="245" t="s">
        <v>7652</v>
      </c>
      <c r="D361" s="245" t="s">
        <v>7651</v>
      </c>
      <c r="E361" s="246" t="s">
        <v>44</v>
      </c>
      <c r="F361" s="245" t="s">
        <v>44</v>
      </c>
      <c r="G361" s="245" t="s">
        <v>7673</v>
      </c>
      <c r="H361" s="245" t="s">
        <v>7672</v>
      </c>
      <c r="I361" s="245" t="s">
        <v>11</v>
      </c>
      <c r="J361" s="245" t="s">
        <v>59</v>
      </c>
      <c r="K361" s="246" t="s">
        <v>15992</v>
      </c>
      <c r="L361" s="245" t="s">
        <v>568</v>
      </c>
    </row>
    <row r="362" spans="1:12" x14ac:dyDescent="0.25">
      <c r="A362" s="245" t="s">
        <v>7649</v>
      </c>
      <c r="B362" s="245" t="s">
        <v>7648</v>
      </c>
      <c r="C362" s="245" t="s">
        <v>7652</v>
      </c>
      <c r="D362" s="245" t="s">
        <v>7651</v>
      </c>
      <c r="E362" s="246" t="s">
        <v>44</v>
      </c>
      <c r="F362" s="245" t="s">
        <v>44</v>
      </c>
      <c r="G362" s="245" t="s">
        <v>7671</v>
      </c>
      <c r="H362" s="245" t="s">
        <v>7670</v>
      </c>
      <c r="I362" s="245" t="s">
        <v>11</v>
      </c>
      <c r="J362" s="245" t="s">
        <v>59</v>
      </c>
      <c r="K362" s="246" t="s">
        <v>15993</v>
      </c>
      <c r="L362" s="245" t="s">
        <v>568</v>
      </c>
    </row>
    <row r="363" spans="1:12" x14ac:dyDescent="0.25">
      <c r="A363" s="245" t="s">
        <v>7649</v>
      </c>
      <c r="B363" s="245" t="s">
        <v>7648</v>
      </c>
      <c r="C363" s="245" t="s">
        <v>7652</v>
      </c>
      <c r="D363" s="245" t="s">
        <v>7651</v>
      </c>
      <c r="E363" s="246" t="s">
        <v>44</v>
      </c>
      <c r="F363" s="245" t="s">
        <v>44</v>
      </c>
      <c r="G363" s="245" t="s">
        <v>7669</v>
      </c>
      <c r="H363" s="245" t="s">
        <v>7668</v>
      </c>
      <c r="I363" s="245" t="s">
        <v>11</v>
      </c>
      <c r="J363" s="245" t="s">
        <v>59</v>
      </c>
      <c r="K363" s="246" t="s">
        <v>15994</v>
      </c>
      <c r="L363" s="245" t="s">
        <v>568</v>
      </c>
    </row>
    <row r="364" spans="1:12" x14ac:dyDescent="0.25">
      <c r="A364" s="245" t="s">
        <v>7649</v>
      </c>
      <c r="B364" s="245" t="s">
        <v>7648</v>
      </c>
      <c r="C364" s="245" t="s">
        <v>7652</v>
      </c>
      <c r="D364" s="245" t="s">
        <v>7651</v>
      </c>
      <c r="E364" s="246" t="s">
        <v>44</v>
      </c>
      <c r="F364" s="245" t="s">
        <v>44</v>
      </c>
      <c r="G364" s="245" t="s">
        <v>7667</v>
      </c>
      <c r="H364" s="245" t="s">
        <v>7666</v>
      </c>
      <c r="I364" s="245" t="s">
        <v>11</v>
      </c>
      <c r="J364" s="245" t="s">
        <v>59</v>
      </c>
      <c r="K364" s="246" t="s">
        <v>15995</v>
      </c>
      <c r="L364" s="245" t="s">
        <v>568</v>
      </c>
    </row>
    <row r="365" spans="1:12" x14ac:dyDescent="0.25">
      <c r="A365" s="245" t="s">
        <v>7649</v>
      </c>
      <c r="B365" s="245" t="s">
        <v>7648</v>
      </c>
      <c r="C365" s="245" t="s">
        <v>7652</v>
      </c>
      <c r="D365" s="245" t="s">
        <v>7651</v>
      </c>
      <c r="E365" s="246" t="s">
        <v>44</v>
      </c>
      <c r="F365" s="245" t="s">
        <v>44</v>
      </c>
      <c r="G365" s="245" t="s">
        <v>7665</v>
      </c>
      <c r="H365" s="245" t="s">
        <v>7664</v>
      </c>
      <c r="I365" s="245" t="s">
        <v>11</v>
      </c>
      <c r="J365" s="245" t="s">
        <v>59</v>
      </c>
      <c r="K365" s="246" t="s">
        <v>15996</v>
      </c>
      <c r="L365" s="245" t="s">
        <v>568</v>
      </c>
    </row>
    <row r="366" spans="1:12" x14ac:dyDescent="0.25">
      <c r="A366" s="245" t="s">
        <v>7649</v>
      </c>
      <c r="B366" s="245" t="s">
        <v>7648</v>
      </c>
      <c r="C366" s="245" t="s">
        <v>7652</v>
      </c>
      <c r="D366" s="245" t="s">
        <v>7651</v>
      </c>
      <c r="E366" s="246" t="s">
        <v>44</v>
      </c>
      <c r="F366" s="245" t="s">
        <v>44</v>
      </c>
      <c r="G366" s="245" t="s">
        <v>7663</v>
      </c>
      <c r="H366" s="245" t="s">
        <v>7662</v>
      </c>
      <c r="I366" s="245" t="s">
        <v>11</v>
      </c>
      <c r="J366" s="245" t="s">
        <v>59</v>
      </c>
      <c r="K366" s="246" t="s">
        <v>15997</v>
      </c>
      <c r="L366" s="245" t="s">
        <v>568</v>
      </c>
    </row>
    <row r="367" spans="1:12" x14ac:dyDescent="0.25">
      <c r="A367" s="245" t="s">
        <v>7649</v>
      </c>
      <c r="B367" s="245" t="s">
        <v>7648</v>
      </c>
      <c r="C367" s="245" t="s">
        <v>7652</v>
      </c>
      <c r="D367" s="245" t="s">
        <v>7651</v>
      </c>
      <c r="E367" s="246" t="s">
        <v>44</v>
      </c>
      <c r="F367" s="245" t="s">
        <v>44</v>
      </c>
      <c r="G367" s="245" t="s">
        <v>7661</v>
      </c>
      <c r="H367" s="245" t="s">
        <v>7660</v>
      </c>
      <c r="I367" s="245" t="s">
        <v>11</v>
      </c>
      <c r="J367" s="245" t="s">
        <v>59</v>
      </c>
      <c r="K367" s="246" t="s">
        <v>15998</v>
      </c>
      <c r="L367" s="245" t="s">
        <v>568</v>
      </c>
    </row>
    <row r="368" spans="1:12" x14ac:dyDescent="0.25">
      <c r="A368" s="245" t="s">
        <v>7649</v>
      </c>
      <c r="B368" s="245" t="s">
        <v>7648</v>
      </c>
      <c r="C368" s="245" t="s">
        <v>7652</v>
      </c>
      <c r="D368" s="245" t="s">
        <v>7651</v>
      </c>
      <c r="E368" s="246" t="s">
        <v>44</v>
      </c>
      <c r="F368" s="245" t="s">
        <v>44</v>
      </c>
      <c r="G368" s="245" t="s">
        <v>7659</v>
      </c>
      <c r="H368" s="245" t="s">
        <v>7658</v>
      </c>
      <c r="I368" s="245" t="s">
        <v>11</v>
      </c>
      <c r="J368" s="245" t="s">
        <v>59</v>
      </c>
      <c r="K368" s="246" t="s">
        <v>15999</v>
      </c>
      <c r="L368" s="245" t="s">
        <v>568</v>
      </c>
    </row>
    <row r="369" spans="1:12" x14ac:dyDescent="0.25">
      <c r="A369" s="245" t="s">
        <v>7649</v>
      </c>
      <c r="B369" s="245" t="s">
        <v>7648</v>
      </c>
      <c r="C369" s="245" t="s">
        <v>7652</v>
      </c>
      <c r="D369" s="245" t="s">
        <v>7651</v>
      </c>
      <c r="E369" s="246" t="s">
        <v>44</v>
      </c>
      <c r="F369" s="245" t="s">
        <v>44</v>
      </c>
      <c r="G369" s="245" t="s">
        <v>7657</v>
      </c>
      <c r="H369" s="245" t="s">
        <v>7656</v>
      </c>
      <c r="I369" s="245" t="s">
        <v>11</v>
      </c>
      <c r="J369" s="245" t="s">
        <v>569</v>
      </c>
      <c r="K369" s="246" t="s">
        <v>16000</v>
      </c>
      <c r="L369" s="245" t="s">
        <v>568</v>
      </c>
    </row>
    <row r="370" spans="1:12" x14ac:dyDescent="0.25">
      <c r="A370" s="245" t="s">
        <v>7649</v>
      </c>
      <c r="B370" s="245" t="s">
        <v>7648</v>
      </c>
      <c r="C370" s="245" t="s">
        <v>7652</v>
      </c>
      <c r="D370" s="245" t="s">
        <v>7651</v>
      </c>
      <c r="E370" s="246" t="s">
        <v>44</v>
      </c>
      <c r="F370" s="245" t="s">
        <v>44</v>
      </c>
      <c r="G370" s="245" t="s">
        <v>7655</v>
      </c>
      <c r="H370" s="245" t="s">
        <v>7654</v>
      </c>
      <c r="I370" s="245" t="s">
        <v>11</v>
      </c>
      <c r="J370" s="245" t="s">
        <v>59</v>
      </c>
      <c r="K370" s="246" t="s">
        <v>16001</v>
      </c>
      <c r="L370" s="245" t="s">
        <v>568</v>
      </c>
    </row>
    <row r="371" spans="1:12" x14ac:dyDescent="0.25">
      <c r="A371" s="245" t="s">
        <v>7649</v>
      </c>
      <c r="B371" s="245" t="s">
        <v>7648</v>
      </c>
      <c r="C371" s="245" t="s">
        <v>7652</v>
      </c>
      <c r="D371" s="245" t="s">
        <v>7651</v>
      </c>
      <c r="E371" s="246" t="s">
        <v>44</v>
      </c>
      <c r="F371" s="245" t="s">
        <v>44</v>
      </c>
      <c r="G371" s="245" t="s">
        <v>7653</v>
      </c>
      <c r="H371" s="245" t="s">
        <v>16002</v>
      </c>
      <c r="I371" s="245" t="s">
        <v>24</v>
      </c>
      <c r="J371" s="245" t="s">
        <v>59</v>
      </c>
      <c r="K371" s="246" t="s">
        <v>16003</v>
      </c>
      <c r="L371" s="245" t="s">
        <v>568</v>
      </c>
    </row>
    <row r="372" spans="1:12" x14ac:dyDescent="0.25">
      <c r="A372" s="245" t="s">
        <v>7649</v>
      </c>
      <c r="B372" s="245" t="s">
        <v>7648</v>
      </c>
      <c r="C372" s="245" t="s">
        <v>7652</v>
      </c>
      <c r="D372" s="245" t="s">
        <v>7651</v>
      </c>
      <c r="E372" s="246" t="s">
        <v>44</v>
      </c>
      <c r="F372" s="245" t="s">
        <v>44</v>
      </c>
      <c r="G372" s="245" t="s">
        <v>7650</v>
      </c>
      <c r="H372" s="245" t="s">
        <v>16004</v>
      </c>
      <c r="I372" s="245" t="s">
        <v>24</v>
      </c>
      <c r="J372" s="245" t="s">
        <v>59</v>
      </c>
      <c r="K372" s="246" t="s">
        <v>16005</v>
      </c>
      <c r="L372" s="245" t="s">
        <v>568</v>
      </c>
    </row>
    <row r="373" spans="1:12" x14ac:dyDescent="0.25">
      <c r="A373" s="245" t="s">
        <v>5904</v>
      </c>
      <c r="B373" s="245" t="s">
        <v>5903</v>
      </c>
      <c r="C373" s="245" t="s">
        <v>7371</v>
      </c>
      <c r="D373" s="245" t="s">
        <v>7370</v>
      </c>
      <c r="E373" s="246" t="s">
        <v>44</v>
      </c>
      <c r="F373" s="245" t="s">
        <v>44</v>
      </c>
      <c r="G373" s="245" t="s">
        <v>7647</v>
      </c>
      <c r="H373" s="245" t="s">
        <v>7646</v>
      </c>
      <c r="I373" s="245" t="s">
        <v>7367</v>
      </c>
      <c r="J373" s="245" t="s">
        <v>106</v>
      </c>
      <c r="K373" s="246" t="s">
        <v>16006</v>
      </c>
      <c r="L373" s="245" t="s">
        <v>568</v>
      </c>
    </row>
    <row r="374" spans="1:12" x14ac:dyDescent="0.25">
      <c r="A374" s="245" t="s">
        <v>5904</v>
      </c>
      <c r="B374" s="245" t="s">
        <v>5903</v>
      </c>
      <c r="C374" s="245" t="s">
        <v>7371</v>
      </c>
      <c r="D374" s="245" t="s">
        <v>7370</v>
      </c>
      <c r="E374" s="246" t="s">
        <v>44</v>
      </c>
      <c r="F374" s="245" t="s">
        <v>44</v>
      </c>
      <c r="G374" s="245" t="s">
        <v>7645</v>
      </c>
      <c r="H374" s="245" t="s">
        <v>7644</v>
      </c>
      <c r="I374" s="245" t="s">
        <v>7367</v>
      </c>
      <c r="J374" s="245" t="s">
        <v>59</v>
      </c>
      <c r="K374" s="246" t="s">
        <v>14285</v>
      </c>
      <c r="L374" s="245" t="s">
        <v>568</v>
      </c>
    </row>
    <row r="375" spans="1:12" x14ac:dyDescent="0.25">
      <c r="A375" s="245" t="s">
        <v>5904</v>
      </c>
      <c r="B375" s="245" t="s">
        <v>5903</v>
      </c>
      <c r="C375" s="245" t="s">
        <v>7371</v>
      </c>
      <c r="D375" s="245" t="s">
        <v>7370</v>
      </c>
      <c r="E375" s="246" t="s">
        <v>44</v>
      </c>
      <c r="F375" s="245" t="s">
        <v>44</v>
      </c>
      <c r="G375" s="245" t="s">
        <v>7643</v>
      </c>
      <c r="H375" s="245" t="s">
        <v>7642</v>
      </c>
      <c r="I375" s="245" t="s">
        <v>7367</v>
      </c>
      <c r="J375" s="245" t="s">
        <v>59</v>
      </c>
      <c r="K375" s="246" t="s">
        <v>12867</v>
      </c>
      <c r="L375" s="245" t="s">
        <v>568</v>
      </c>
    </row>
    <row r="376" spans="1:12" x14ac:dyDescent="0.25">
      <c r="A376" s="245" t="s">
        <v>5904</v>
      </c>
      <c r="B376" s="245" t="s">
        <v>5903</v>
      </c>
      <c r="C376" s="245" t="s">
        <v>7371</v>
      </c>
      <c r="D376" s="245" t="s">
        <v>7370</v>
      </c>
      <c r="E376" s="246" t="s">
        <v>44</v>
      </c>
      <c r="F376" s="245" t="s">
        <v>44</v>
      </c>
      <c r="G376" s="245" t="s">
        <v>7641</v>
      </c>
      <c r="H376" s="245" t="s">
        <v>7640</v>
      </c>
      <c r="I376" s="245" t="s">
        <v>7367</v>
      </c>
      <c r="J376" s="245" t="s">
        <v>569</v>
      </c>
      <c r="K376" s="246" t="s">
        <v>16007</v>
      </c>
      <c r="L376" s="245" t="s">
        <v>568</v>
      </c>
    </row>
    <row r="377" spans="1:12" x14ac:dyDescent="0.25">
      <c r="A377" s="245" t="s">
        <v>5904</v>
      </c>
      <c r="B377" s="245" t="s">
        <v>5903</v>
      </c>
      <c r="C377" s="245" t="s">
        <v>7371</v>
      </c>
      <c r="D377" s="245" t="s">
        <v>7370</v>
      </c>
      <c r="E377" s="246" t="s">
        <v>44</v>
      </c>
      <c r="F377" s="245" t="s">
        <v>44</v>
      </c>
      <c r="G377" s="245" t="s">
        <v>7639</v>
      </c>
      <c r="H377" s="245" t="s">
        <v>7638</v>
      </c>
      <c r="I377" s="245" t="s">
        <v>7367</v>
      </c>
      <c r="J377" s="245" t="s">
        <v>569</v>
      </c>
      <c r="K377" s="246" t="s">
        <v>8199</v>
      </c>
      <c r="L377" s="245" t="s">
        <v>568</v>
      </c>
    </row>
    <row r="378" spans="1:12" x14ac:dyDescent="0.25">
      <c r="A378" s="245" t="s">
        <v>5904</v>
      </c>
      <c r="B378" s="245" t="s">
        <v>5903</v>
      </c>
      <c r="C378" s="245" t="s">
        <v>7371</v>
      </c>
      <c r="D378" s="245" t="s">
        <v>7370</v>
      </c>
      <c r="E378" s="246" t="s">
        <v>44</v>
      </c>
      <c r="F378" s="245" t="s">
        <v>44</v>
      </c>
      <c r="G378" s="245" t="s">
        <v>7637</v>
      </c>
      <c r="H378" s="245" t="s">
        <v>7636</v>
      </c>
      <c r="I378" s="245" t="s">
        <v>7367</v>
      </c>
      <c r="J378" s="245" t="s">
        <v>569</v>
      </c>
      <c r="K378" s="246" t="s">
        <v>9562</v>
      </c>
      <c r="L378" s="245" t="s">
        <v>568</v>
      </c>
    </row>
    <row r="379" spans="1:12" x14ac:dyDescent="0.25">
      <c r="A379" s="245" t="s">
        <v>5904</v>
      </c>
      <c r="B379" s="245" t="s">
        <v>5903</v>
      </c>
      <c r="C379" s="245" t="s">
        <v>7371</v>
      </c>
      <c r="D379" s="245" t="s">
        <v>7370</v>
      </c>
      <c r="E379" s="246" t="s">
        <v>44</v>
      </c>
      <c r="F379" s="245" t="s">
        <v>44</v>
      </c>
      <c r="G379" s="245" t="s">
        <v>7635</v>
      </c>
      <c r="H379" s="245" t="s">
        <v>7634</v>
      </c>
      <c r="I379" s="245" t="s">
        <v>7367</v>
      </c>
      <c r="J379" s="245" t="s">
        <v>569</v>
      </c>
      <c r="K379" s="246" t="s">
        <v>16008</v>
      </c>
      <c r="L379" s="245" t="s">
        <v>568</v>
      </c>
    </row>
    <row r="380" spans="1:12" x14ac:dyDescent="0.25">
      <c r="A380" s="245" t="s">
        <v>5904</v>
      </c>
      <c r="B380" s="245" t="s">
        <v>5903</v>
      </c>
      <c r="C380" s="245" t="s">
        <v>7371</v>
      </c>
      <c r="D380" s="245" t="s">
        <v>7370</v>
      </c>
      <c r="E380" s="246" t="s">
        <v>44</v>
      </c>
      <c r="F380" s="245" t="s">
        <v>44</v>
      </c>
      <c r="G380" s="245" t="s">
        <v>7633</v>
      </c>
      <c r="H380" s="245" t="s">
        <v>7632</v>
      </c>
      <c r="I380" s="245" t="s">
        <v>7367</v>
      </c>
      <c r="J380" s="245" t="s">
        <v>569</v>
      </c>
      <c r="K380" s="246" t="s">
        <v>15018</v>
      </c>
      <c r="L380" s="245" t="s">
        <v>568</v>
      </c>
    </row>
    <row r="381" spans="1:12" x14ac:dyDescent="0.25">
      <c r="A381" s="245" t="s">
        <v>5904</v>
      </c>
      <c r="B381" s="245" t="s">
        <v>5903</v>
      </c>
      <c r="C381" s="245" t="s">
        <v>7371</v>
      </c>
      <c r="D381" s="245" t="s">
        <v>7370</v>
      </c>
      <c r="E381" s="246" t="s">
        <v>44</v>
      </c>
      <c r="F381" s="245" t="s">
        <v>44</v>
      </c>
      <c r="G381" s="245" t="s">
        <v>7631</v>
      </c>
      <c r="H381" s="245" t="s">
        <v>7630</v>
      </c>
      <c r="I381" s="245" t="s">
        <v>7367</v>
      </c>
      <c r="J381" s="245" t="s">
        <v>569</v>
      </c>
      <c r="K381" s="246" t="s">
        <v>16009</v>
      </c>
      <c r="L381" s="245" t="s">
        <v>568</v>
      </c>
    </row>
    <row r="382" spans="1:12" x14ac:dyDescent="0.25">
      <c r="A382" s="245" t="s">
        <v>5904</v>
      </c>
      <c r="B382" s="245" t="s">
        <v>5903</v>
      </c>
      <c r="C382" s="245" t="s">
        <v>7371</v>
      </c>
      <c r="D382" s="245" t="s">
        <v>7370</v>
      </c>
      <c r="E382" s="246" t="s">
        <v>44</v>
      </c>
      <c r="F382" s="245" t="s">
        <v>44</v>
      </c>
      <c r="G382" s="245" t="s">
        <v>7629</v>
      </c>
      <c r="H382" s="245" t="s">
        <v>7628</v>
      </c>
      <c r="I382" s="245" t="s">
        <v>7367</v>
      </c>
      <c r="J382" s="245" t="s">
        <v>569</v>
      </c>
      <c r="K382" s="246" t="s">
        <v>16010</v>
      </c>
      <c r="L382" s="245" t="s">
        <v>568</v>
      </c>
    </row>
    <row r="383" spans="1:12" x14ac:dyDescent="0.25">
      <c r="A383" s="245" t="s">
        <v>5904</v>
      </c>
      <c r="B383" s="245" t="s">
        <v>5903</v>
      </c>
      <c r="C383" s="245" t="s">
        <v>7371</v>
      </c>
      <c r="D383" s="245" t="s">
        <v>7370</v>
      </c>
      <c r="E383" s="246" t="s">
        <v>44</v>
      </c>
      <c r="F383" s="245" t="s">
        <v>44</v>
      </c>
      <c r="G383" s="245" t="s">
        <v>7627</v>
      </c>
      <c r="H383" s="245" t="s">
        <v>7626</v>
      </c>
      <c r="I383" s="245" t="s">
        <v>7367</v>
      </c>
      <c r="J383" s="245" t="s">
        <v>569</v>
      </c>
      <c r="K383" s="246" t="s">
        <v>9037</v>
      </c>
      <c r="L383" s="245" t="s">
        <v>568</v>
      </c>
    </row>
    <row r="384" spans="1:12" x14ac:dyDescent="0.25">
      <c r="A384" s="245" t="s">
        <v>5904</v>
      </c>
      <c r="B384" s="245" t="s">
        <v>5903</v>
      </c>
      <c r="C384" s="245" t="s">
        <v>7371</v>
      </c>
      <c r="D384" s="245" t="s">
        <v>7370</v>
      </c>
      <c r="E384" s="246" t="s">
        <v>44</v>
      </c>
      <c r="F384" s="245" t="s">
        <v>44</v>
      </c>
      <c r="G384" s="245" t="s">
        <v>7625</v>
      </c>
      <c r="H384" s="245" t="s">
        <v>7624</v>
      </c>
      <c r="I384" s="245" t="s">
        <v>7367</v>
      </c>
      <c r="J384" s="245" t="s">
        <v>569</v>
      </c>
      <c r="K384" s="246" t="s">
        <v>16011</v>
      </c>
      <c r="L384" s="245" t="s">
        <v>568</v>
      </c>
    </row>
    <row r="385" spans="1:12" x14ac:dyDescent="0.25">
      <c r="A385" s="245" t="s">
        <v>5904</v>
      </c>
      <c r="B385" s="245" t="s">
        <v>5903</v>
      </c>
      <c r="C385" s="245" t="s">
        <v>7371</v>
      </c>
      <c r="D385" s="245" t="s">
        <v>7370</v>
      </c>
      <c r="E385" s="246" t="s">
        <v>44</v>
      </c>
      <c r="F385" s="245" t="s">
        <v>44</v>
      </c>
      <c r="G385" s="245" t="s">
        <v>7623</v>
      </c>
      <c r="H385" s="245" t="s">
        <v>7622</v>
      </c>
      <c r="I385" s="245" t="s">
        <v>7367</v>
      </c>
      <c r="J385" s="245" t="s">
        <v>59</v>
      </c>
      <c r="K385" s="246" t="s">
        <v>16012</v>
      </c>
      <c r="L385" s="245" t="s">
        <v>568</v>
      </c>
    </row>
    <row r="386" spans="1:12" x14ac:dyDescent="0.25">
      <c r="A386" s="245" t="s">
        <v>5904</v>
      </c>
      <c r="B386" s="245" t="s">
        <v>5903</v>
      </c>
      <c r="C386" s="245" t="s">
        <v>7371</v>
      </c>
      <c r="D386" s="245" t="s">
        <v>7370</v>
      </c>
      <c r="E386" s="246" t="s">
        <v>44</v>
      </c>
      <c r="F386" s="245" t="s">
        <v>44</v>
      </c>
      <c r="G386" s="245" t="s">
        <v>7621</v>
      </c>
      <c r="H386" s="245" t="s">
        <v>7620</v>
      </c>
      <c r="I386" s="245" t="s">
        <v>7367</v>
      </c>
      <c r="J386" s="245" t="s">
        <v>59</v>
      </c>
      <c r="K386" s="246" t="s">
        <v>16013</v>
      </c>
      <c r="L386" s="245" t="s">
        <v>568</v>
      </c>
    </row>
    <row r="387" spans="1:12" x14ac:dyDescent="0.25">
      <c r="A387" s="245" t="s">
        <v>5904</v>
      </c>
      <c r="B387" s="245" t="s">
        <v>5903</v>
      </c>
      <c r="C387" s="245" t="s">
        <v>7371</v>
      </c>
      <c r="D387" s="245" t="s">
        <v>7370</v>
      </c>
      <c r="E387" s="246" t="s">
        <v>44</v>
      </c>
      <c r="F387" s="245" t="s">
        <v>44</v>
      </c>
      <c r="G387" s="245" t="s">
        <v>7619</v>
      </c>
      <c r="H387" s="245" t="s">
        <v>7618</v>
      </c>
      <c r="I387" s="245" t="s">
        <v>7367</v>
      </c>
      <c r="J387" s="245" t="s">
        <v>59</v>
      </c>
      <c r="K387" s="246" t="s">
        <v>16014</v>
      </c>
      <c r="L387" s="245" t="s">
        <v>568</v>
      </c>
    </row>
    <row r="388" spans="1:12" x14ac:dyDescent="0.25">
      <c r="A388" s="245" t="s">
        <v>5904</v>
      </c>
      <c r="B388" s="245" t="s">
        <v>5903</v>
      </c>
      <c r="C388" s="245" t="s">
        <v>7371</v>
      </c>
      <c r="D388" s="245" t="s">
        <v>7370</v>
      </c>
      <c r="E388" s="246" t="s">
        <v>44</v>
      </c>
      <c r="F388" s="245" t="s">
        <v>44</v>
      </c>
      <c r="G388" s="245" t="s">
        <v>7617</v>
      </c>
      <c r="H388" s="245" t="s">
        <v>7616</v>
      </c>
      <c r="I388" s="245" t="s">
        <v>7367</v>
      </c>
      <c r="J388" s="245" t="s">
        <v>569</v>
      </c>
      <c r="K388" s="246" t="s">
        <v>16015</v>
      </c>
      <c r="L388" s="245" t="s">
        <v>568</v>
      </c>
    </row>
    <row r="389" spans="1:12" x14ac:dyDescent="0.25">
      <c r="A389" s="245" t="s">
        <v>5904</v>
      </c>
      <c r="B389" s="245" t="s">
        <v>5903</v>
      </c>
      <c r="C389" s="245" t="s">
        <v>7371</v>
      </c>
      <c r="D389" s="245" t="s">
        <v>7370</v>
      </c>
      <c r="E389" s="246" t="s">
        <v>44</v>
      </c>
      <c r="F389" s="245" t="s">
        <v>44</v>
      </c>
      <c r="G389" s="245" t="s">
        <v>7614</v>
      </c>
      <c r="H389" s="245" t="s">
        <v>7613</v>
      </c>
      <c r="I389" s="245" t="s">
        <v>7367</v>
      </c>
      <c r="J389" s="245" t="s">
        <v>569</v>
      </c>
      <c r="K389" s="246" t="s">
        <v>16016</v>
      </c>
      <c r="L389" s="245" t="s">
        <v>568</v>
      </c>
    </row>
    <row r="390" spans="1:12" x14ac:dyDescent="0.25">
      <c r="A390" s="245" t="s">
        <v>5904</v>
      </c>
      <c r="B390" s="245" t="s">
        <v>5903</v>
      </c>
      <c r="C390" s="245" t="s">
        <v>7371</v>
      </c>
      <c r="D390" s="245" t="s">
        <v>7370</v>
      </c>
      <c r="E390" s="246" t="s">
        <v>44</v>
      </c>
      <c r="F390" s="245" t="s">
        <v>44</v>
      </c>
      <c r="G390" s="245" t="s">
        <v>7612</v>
      </c>
      <c r="H390" s="245" t="s">
        <v>7611</v>
      </c>
      <c r="I390" s="245" t="s">
        <v>7367</v>
      </c>
      <c r="J390" s="245" t="s">
        <v>106</v>
      </c>
      <c r="K390" s="246" t="s">
        <v>16017</v>
      </c>
      <c r="L390" s="245" t="s">
        <v>568</v>
      </c>
    </row>
    <row r="391" spans="1:12" x14ac:dyDescent="0.25">
      <c r="A391" s="245" t="s">
        <v>5904</v>
      </c>
      <c r="B391" s="245" t="s">
        <v>5903</v>
      </c>
      <c r="C391" s="245" t="s">
        <v>7371</v>
      </c>
      <c r="D391" s="245" t="s">
        <v>7370</v>
      </c>
      <c r="E391" s="246" t="s">
        <v>44</v>
      </c>
      <c r="F391" s="245" t="s">
        <v>44</v>
      </c>
      <c r="G391" s="245" t="s">
        <v>7610</v>
      </c>
      <c r="H391" s="245" t="s">
        <v>7609</v>
      </c>
      <c r="I391" s="245" t="s">
        <v>7367</v>
      </c>
      <c r="J391" s="245" t="s">
        <v>569</v>
      </c>
      <c r="K391" s="246" t="s">
        <v>16018</v>
      </c>
      <c r="L391" s="245" t="s">
        <v>568</v>
      </c>
    </row>
    <row r="392" spans="1:12" x14ac:dyDescent="0.25">
      <c r="A392" s="245" t="s">
        <v>5904</v>
      </c>
      <c r="B392" s="245" t="s">
        <v>5903</v>
      </c>
      <c r="C392" s="245" t="s">
        <v>7371</v>
      </c>
      <c r="D392" s="245" t="s">
        <v>7370</v>
      </c>
      <c r="E392" s="246" t="s">
        <v>44</v>
      </c>
      <c r="F392" s="245" t="s">
        <v>44</v>
      </c>
      <c r="G392" s="245" t="s">
        <v>7608</v>
      </c>
      <c r="H392" s="245" t="s">
        <v>7607</v>
      </c>
      <c r="I392" s="245" t="s">
        <v>7367</v>
      </c>
      <c r="J392" s="245" t="s">
        <v>569</v>
      </c>
      <c r="K392" s="246" t="s">
        <v>16019</v>
      </c>
      <c r="L392" s="245" t="s">
        <v>568</v>
      </c>
    </row>
    <row r="393" spans="1:12" x14ac:dyDescent="0.25">
      <c r="A393" s="245" t="s">
        <v>5904</v>
      </c>
      <c r="B393" s="245" t="s">
        <v>5903</v>
      </c>
      <c r="C393" s="245" t="s">
        <v>7371</v>
      </c>
      <c r="D393" s="245" t="s">
        <v>7370</v>
      </c>
      <c r="E393" s="246" t="s">
        <v>44</v>
      </c>
      <c r="F393" s="245" t="s">
        <v>44</v>
      </c>
      <c r="G393" s="245" t="s">
        <v>7606</v>
      </c>
      <c r="H393" s="245" t="s">
        <v>7605</v>
      </c>
      <c r="I393" s="245" t="s">
        <v>7367</v>
      </c>
      <c r="J393" s="245" t="s">
        <v>569</v>
      </c>
      <c r="K393" s="246" t="s">
        <v>16020</v>
      </c>
      <c r="L393" s="245" t="s">
        <v>568</v>
      </c>
    </row>
    <row r="394" spans="1:12" x14ac:dyDescent="0.25">
      <c r="A394" s="245" t="s">
        <v>5904</v>
      </c>
      <c r="B394" s="245" t="s">
        <v>5903</v>
      </c>
      <c r="C394" s="245" t="s">
        <v>7371</v>
      </c>
      <c r="D394" s="245" t="s">
        <v>7370</v>
      </c>
      <c r="E394" s="246" t="s">
        <v>44</v>
      </c>
      <c r="F394" s="245" t="s">
        <v>44</v>
      </c>
      <c r="G394" s="245" t="s">
        <v>7604</v>
      </c>
      <c r="H394" s="245" t="s">
        <v>7603</v>
      </c>
      <c r="I394" s="245" t="s">
        <v>7367</v>
      </c>
      <c r="J394" s="245" t="s">
        <v>569</v>
      </c>
      <c r="K394" s="246" t="s">
        <v>16021</v>
      </c>
      <c r="L394" s="245" t="s">
        <v>568</v>
      </c>
    </row>
    <row r="395" spans="1:12" x14ac:dyDescent="0.25">
      <c r="A395" s="245" t="s">
        <v>5904</v>
      </c>
      <c r="B395" s="245" t="s">
        <v>5903</v>
      </c>
      <c r="C395" s="245" t="s">
        <v>7371</v>
      </c>
      <c r="D395" s="245" t="s">
        <v>7370</v>
      </c>
      <c r="E395" s="246" t="s">
        <v>44</v>
      </c>
      <c r="F395" s="245" t="s">
        <v>44</v>
      </c>
      <c r="G395" s="245" t="s">
        <v>7602</v>
      </c>
      <c r="H395" s="245" t="s">
        <v>7601</v>
      </c>
      <c r="I395" s="245" t="s">
        <v>7367</v>
      </c>
      <c r="J395" s="245" t="s">
        <v>569</v>
      </c>
      <c r="K395" s="246" t="s">
        <v>16022</v>
      </c>
      <c r="L395" s="245" t="s">
        <v>568</v>
      </c>
    </row>
    <row r="396" spans="1:12" x14ac:dyDescent="0.25">
      <c r="A396" s="245" t="s">
        <v>5904</v>
      </c>
      <c r="B396" s="245" t="s">
        <v>5903</v>
      </c>
      <c r="C396" s="245" t="s">
        <v>7371</v>
      </c>
      <c r="D396" s="245" t="s">
        <v>7370</v>
      </c>
      <c r="E396" s="246" t="s">
        <v>44</v>
      </c>
      <c r="F396" s="245" t="s">
        <v>44</v>
      </c>
      <c r="G396" s="245" t="s">
        <v>7600</v>
      </c>
      <c r="H396" s="245" t="s">
        <v>7599</v>
      </c>
      <c r="I396" s="245" t="s">
        <v>7367</v>
      </c>
      <c r="J396" s="245" t="s">
        <v>569</v>
      </c>
      <c r="K396" s="246" t="s">
        <v>8567</v>
      </c>
      <c r="L396" s="245" t="s">
        <v>568</v>
      </c>
    </row>
    <row r="397" spans="1:12" x14ac:dyDescent="0.25">
      <c r="A397" s="245" t="s">
        <v>5904</v>
      </c>
      <c r="B397" s="245" t="s">
        <v>5903</v>
      </c>
      <c r="C397" s="245" t="s">
        <v>7371</v>
      </c>
      <c r="D397" s="245" t="s">
        <v>7370</v>
      </c>
      <c r="E397" s="246" t="s">
        <v>44</v>
      </c>
      <c r="F397" s="245" t="s">
        <v>44</v>
      </c>
      <c r="G397" s="245" t="s">
        <v>7598</v>
      </c>
      <c r="H397" s="245" t="s">
        <v>7597</v>
      </c>
      <c r="I397" s="245" t="s">
        <v>7367</v>
      </c>
      <c r="J397" s="245" t="s">
        <v>569</v>
      </c>
      <c r="K397" s="246" t="s">
        <v>8920</v>
      </c>
      <c r="L397" s="245" t="s">
        <v>568</v>
      </c>
    </row>
    <row r="398" spans="1:12" x14ac:dyDescent="0.25">
      <c r="A398" s="245" t="s">
        <v>5904</v>
      </c>
      <c r="B398" s="245" t="s">
        <v>5903</v>
      </c>
      <c r="C398" s="245" t="s">
        <v>7371</v>
      </c>
      <c r="D398" s="245" t="s">
        <v>7370</v>
      </c>
      <c r="E398" s="246" t="s">
        <v>44</v>
      </c>
      <c r="F398" s="245" t="s">
        <v>44</v>
      </c>
      <c r="G398" s="245" t="s">
        <v>7596</v>
      </c>
      <c r="H398" s="245" t="s">
        <v>7595</v>
      </c>
      <c r="I398" s="245" t="s">
        <v>7367</v>
      </c>
      <c r="J398" s="245" t="s">
        <v>569</v>
      </c>
      <c r="K398" s="246" t="s">
        <v>16023</v>
      </c>
      <c r="L398" s="245" t="s">
        <v>568</v>
      </c>
    </row>
    <row r="399" spans="1:12" x14ac:dyDescent="0.25">
      <c r="A399" s="245" t="s">
        <v>5904</v>
      </c>
      <c r="B399" s="245" t="s">
        <v>5903</v>
      </c>
      <c r="C399" s="245" t="s">
        <v>7371</v>
      </c>
      <c r="D399" s="245" t="s">
        <v>7370</v>
      </c>
      <c r="E399" s="246" t="s">
        <v>44</v>
      </c>
      <c r="F399" s="245" t="s">
        <v>44</v>
      </c>
      <c r="G399" s="245" t="s">
        <v>7594</v>
      </c>
      <c r="H399" s="245" t="s">
        <v>7593</v>
      </c>
      <c r="I399" s="245" t="s">
        <v>7367</v>
      </c>
      <c r="J399" s="245" t="s">
        <v>59</v>
      </c>
      <c r="K399" s="246" t="s">
        <v>16024</v>
      </c>
      <c r="L399" s="245" t="s">
        <v>568</v>
      </c>
    </row>
    <row r="400" spans="1:12" x14ac:dyDescent="0.25">
      <c r="A400" s="245" t="s">
        <v>5904</v>
      </c>
      <c r="B400" s="245" t="s">
        <v>5903</v>
      </c>
      <c r="C400" s="245" t="s">
        <v>7371</v>
      </c>
      <c r="D400" s="245" t="s">
        <v>7370</v>
      </c>
      <c r="E400" s="246" t="s">
        <v>44</v>
      </c>
      <c r="F400" s="245" t="s">
        <v>44</v>
      </c>
      <c r="G400" s="245" t="s">
        <v>7592</v>
      </c>
      <c r="H400" s="245" t="s">
        <v>7591</v>
      </c>
      <c r="I400" s="245" t="s">
        <v>7367</v>
      </c>
      <c r="J400" s="245" t="s">
        <v>59</v>
      </c>
      <c r="K400" s="246" t="s">
        <v>16025</v>
      </c>
      <c r="L400" s="245" t="s">
        <v>568</v>
      </c>
    </row>
    <row r="401" spans="1:12" x14ac:dyDescent="0.25">
      <c r="A401" s="245" t="s">
        <v>5904</v>
      </c>
      <c r="B401" s="245" t="s">
        <v>5903</v>
      </c>
      <c r="C401" s="245" t="s">
        <v>7371</v>
      </c>
      <c r="D401" s="245" t="s">
        <v>7370</v>
      </c>
      <c r="E401" s="246" t="s">
        <v>44</v>
      </c>
      <c r="F401" s="245" t="s">
        <v>44</v>
      </c>
      <c r="G401" s="245" t="s">
        <v>7590</v>
      </c>
      <c r="H401" s="245" t="s">
        <v>7589</v>
      </c>
      <c r="I401" s="245" t="s">
        <v>7367</v>
      </c>
      <c r="J401" s="245" t="s">
        <v>59</v>
      </c>
      <c r="K401" s="246" t="s">
        <v>16026</v>
      </c>
      <c r="L401" s="245" t="s">
        <v>568</v>
      </c>
    </row>
    <row r="402" spans="1:12" x14ac:dyDescent="0.25">
      <c r="A402" s="245" t="s">
        <v>5904</v>
      </c>
      <c r="B402" s="245" t="s">
        <v>5903</v>
      </c>
      <c r="C402" s="245" t="s">
        <v>7371</v>
      </c>
      <c r="D402" s="245" t="s">
        <v>7370</v>
      </c>
      <c r="E402" s="246" t="s">
        <v>44</v>
      </c>
      <c r="F402" s="245" t="s">
        <v>44</v>
      </c>
      <c r="G402" s="245" t="s">
        <v>7588</v>
      </c>
      <c r="H402" s="245" t="s">
        <v>7587</v>
      </c>
      <c r="I402" s="245" t="s">
        <v>7367</v>
      </c>
      <c r="J402" s="245" t="s">
        <v>569</v>
      </c>
      <c r="K402" s="246" t="s">
        <v>11812</v>
      </c>
      <c r="L402" s="245" t="s">
        <v>568</v>
      </c>
    </row>
    <row r="403" spans="1:12" x14ac:dyDescent="0.25">
      <c r="A403" s="245" t="s">
        <v>5904</v>
      </c>
      <c r="B403" s="245" t="s">
        <v>5903</v>
      </c>
      <c r="C403" s="245" t="s">
        <v>7371</v>
      </c>
      <c r="D403" s="245" t="s">
        <v>7370</v>
      </c>
      <c r="E403" s="246" t="s">
        <v>44</v>
      </c>
      <c r="F403" s="245" t="s">
        <v>44</v>
      </c>
      <c r="G403" s="245" t="s">
        <v>7586</v>
      </c>
      <c r="H403" s="245" t="s">
        <v>7585</v>
      </c>
      <c r="I403" s="245" t="s">
        <v>7367</v>
      </c>
      <c r="J403" s="245" t="s">
        <v>569</v>
      </c>
      <c r="K403" s="246" t="s">
        <v>16027</v>
      </c>
      <c r="L403" s="245" t="s">
        <v>568</v>
      </c>
    </row>
    <row r="404" spans="1:12" x14ac:dyDescent="0.25">
      <c r="A404" s="245" t="s">
        <v>5904</v>
      </c>
      <c r="B404" s="245" t="s">
        <v>5903</v>
      </c>
      <c r="C404" s="245" t="s">
        <v>7371</v>
      </c>
      <c r="D404" s="245" t="s">
        <v>7370</v>
      </c>
      <c r="E404" s="246" t="s">
        <v>44</v>
      </c>
      <c r="F404" s="245" t="s">
        <v>44</v>
      </c>
      <c r="G404" s="245" t="s">
        <v>7584</v>
      </c>
      <c r="H404" s="245" t="s">
        <v>7583</v>
      </c>
      <c r="I404" s="245" t="s">
        <v>7367</v>
      </c>
      <c r="J404" s="245" t="s">
        <v>569</v>
      </c>
      <c r="K404" s="246" t="s">
        <v>16028</v>
      </c>
      <c r="L404" s="245" t="s">
        <v>568</v>
      </c>
    </row>
    <row r="405" spans="1:12" x14ac:dyDescent="0.25">
      <c r="A405" s="245" t="s">
        <v>5904</v>
      </c>
      <c r="B405" s="245" t="s">
        <v>5903</v>
      </c>
      <c r="C405" s="245" t="s">
        <v>7371</v>
      </c>
      <c r="D405" s="245" t="s">
        <v>7370</v>
      </c>
      <c r="E405" s="246" t="s">
        <v>44</v>
      </c>
      <c r="F405" s="245" t="s">
        <v>44</v>
      </c>
      <c r="G405" s="245" t="s">
        <v>7582</v>
      </c>
      <c r="H405" s="245" t="s">
        <v>7581</v>
      </c>
      <c r="I405" s="245" t="s">
        <v>7367</v>
      </c>
      <c r="J405" s="245" t="s">
        <v>569</v>
      </c>
      <c r="K405" s="246" t="s">
        <v>16029</v>
      </c>
      <c r="L405" s="245" t="s">
        <v>568</v>
      </c>
    </row>
    <row r="406" spans="1:12" x14ac:dyDescent="0.25">
      <c r="A406" s="245" t="s">
        <v>5904</v>
      </c>
      <c r="B406" s="245" t="s">
        <v>5903</v>
      </c>
      <c r="C406" s="245" t="s">
        <v>7371</v>
      </c>
      <c r="D406" s="245" t="s">
        <v>7370</v>
      </c>
      <c r="E406" s="246" t="s">
        <v>44</v>
      </c>
      <c r="F406" s="245" t="s">
        <v>44</v>
      </c>
      <c r="G406" s="245" t="s">
        <v>7580</v>
      </c>
      <c r="H406" s="245" t="s">
        <v>7579</v>
      </c>
      <c r="I406" s="245" t="s">
        <v>7367</v>
      </c>
      <c r="J406" s="245" t="s">
        <v>59</v>
      </c>
      <c r="K406" s="246" t="s">
        <v>16030</v>
      </c>
      <c r="L406" s="245" t="s">
        <v>568</v>
      </c>
    </row>
    <row r="407" spans="1:12" x14ac:dyDescent="0.25">
      <c r="A407" s="245" t="s">
        <v>5904</v>
      </c>
      <c r="B407" s="245" t="s">
        <v>5903</v>
      </c>
      <c r="C407" s="245" t="s">
        <v>7371</v>
      </c>
      <c r="D407" s="245" t="s">
        <v>7370</v>
      </c>
      <c r="E407" s="246" t="s">
        <v>44</v>
      </c>
      <c r="F407" s="245" t="s">
        <v>44</v>
      </c>
      <c r="G407" s="245" t="s">
        <v>7578</v>
      </c>
      <c r="H407" s="245" t="s">
        <v>7577</v>
      </c>
      <c r="I407" s="245" t="s">
        <v>7367</v>
      </c>
      <c r="J407" s="245" t="s">
        <v>569</v>
      </c>
      <c r="K407" s="246" t="s">
        <v>16031</v>
      </c>
      <c r="L407" s="245" t="s">
        <v>568</v>
      </c>
    </row>
    <row r="408" spans="1:12" x14ac:dyDescent="0.25">
      <c r="A408" s="245" t="s">
        <v>5904</v>
      </c>
      <c r="B408" s="245" t="s">
        <v>5903</v>
      </c>
      <c r="C408" s="245" t="s">
        <v>7371</v>
      </c>
      <c r="D408" s="245" t="s">
        <v>7370</v>
      </c>
      <c r="E408" s="246" t="s">
        <v>44</v>
      </c>
      <c r="F408" s="245" t="s">
        <v>44</v>
      </c>
      <c r="G408" s="245" t="s">
        <v>7576</v>
      </c>
      <c r="H408" s="245" t="s">
        <v>7575</v>
      </c>
      <c r="I408" s="245" t="s">
        <v>7367</v>
      </c>
      <c r="J408" s="245" t="s">
        <v>569</v>
      </c>
      <c r="K408" s="246" t="s">
        <v>16032</v>
      </c>
      <c r="L408" s="245" t="s">
        <v>568</v>
      </c>
    </row>
    <row r="409" spans="1:12" x14ac:dyDescent="0.25">
      <c r="A409" s="245" t="s">
        <v>5904</v>
      </c>
      <c r="B409" s="245" t="s">
        <v>5903</v>
      </c>
      <c r="C409" s="245" t="s">
        <v>7371</v>
      </c>
      <c r="D409" s="245" t="s">
        <v>7370</v>
      </c>
      <c r="E409" s="246" t="s">
        <v>44</v>
      </c>
      <c r="F409" s="245" t="s">
        <v>44</v>
      </c>
      <c r="G409" s="245" t="s">
        <v>7574</v>
      </c>
      <c r="H409" s="245" t="s">
        <v>7573</v>
      </c>
      <c r="I409" s="245" t="s">
        <v>7367</v>
      </c>
      <c r="J409" s="245" t="s">
        <v>59</v>
      </c>
      <c r="K409" s="246" t="s">
        <v>16033</v>
      </c>
      <c r="L409" s="245" t="s">
        <v>568</v>
      </c>
    </row>
    <row r="410" spans="1:12" x14ac:dyDescent="0.25">
      <c r="A410" s="245" t="s">
        <v>5904</v>
      </c>
      <c r="B410" s="245" t="s">
        <v>5903</v>
      </c>
      <c r="C410" s="245" t="s">
        <v>7371</v>
      </c>
      <c r="D410" s="245" t="s">
        <v>7370</v>
      </c>
      <c r="E410" s="246" t="s">
        <v>44</v>
      </c>
      <c r="F410" s="245" t="s">
        <v>44</v>
      </c>
      <c r="G410" s="245" t="s">
        <v>7572</v>
      </c>
      <c r="H410" s="245" t="s">
        <v>7571</v>
      </c>
      <c r="I410" s="245" t="s">
        <v>7367</v>
      </c>
      <c r="J410" s="245" t="s">
        <v>569</v>
      </c>
      <c r="K410" s="246" t="s">
        <v>16034</v>
      </c>
      <c r="L410" s="245" t="s">
        <v>568</v>
      </c>
    </row>
    <row r="411" spans="1:12" x14ac:dyDescent="0.25">
      <c r="A411" s="245" t="s">
        <v>5904</v>
      </c>
      <c r="B411" s="245" t="s">
        <v>5903</v>
      </c>
      <c r="C411" s="245" t="s">
        <v>7371</v>
      </c>
      <c r="D411" s="245" t="s">
        <v>7370</v>
      </c>
      <c r="E411" s="246" t="s">
        <v>44</v>
      </c>
      <c r="F411" s="245" t="s">
        <v>44</v>
      </c>
      <c r="G411" s="245" t="s">
        <v>7570</v>
      </c>
      <c r="H411" s="245" t="s">
        <v>7569</v>
      </c>
      <c r="I411" s="245" t="s">
        <v>7367</v>
      </c>
      <c r="J411" s="245" t="s">
        <v>569</v>
      </c>
      <c r="K411" s="246" t="s">
        <v>16035</v>
      </c>
      <c r="L411" s="245" t="s">
        <v>568</v>
      </c>
    </row>
    <row r="412" spans="1:12" x14ac:dyDescent="0.25">
      <c r="A412" s="245" t="s">
        <v>5904</v>
      </c>
      <c r="B412" s="245" t="s">
        <v>5903</v>
      </c>
      <c r="C412" s="245" t="s">
        <v>7371</v>
      </c>
      <c r="D412" s="245" t="s">
        <v>7370</v>
      </c>
      <c r="E412" s="246" t="s">
        <v>44</v>
      </c>
      <c r="F412" s="245" t="s">
        <v>44</v>
      </c>
      <c r="G412" s="245" t="s">
        <v>7568</v>
      </c>
      <c r="H412" s="245" t="s">
        <v>7567</v>
      </c>
      <c r="I412" s="245" t="s">
        <v>7367</v>
      </c>
      <c r="J412" s="245" t="s">
        <v>59</v>
      </c>
      <c r="K412" s="246" t="s">
        <v>12895</v>
      </c>
      <c r="L412" s="245" t="s">
        <v>568</v>
      </c>
    </row>
    <row r="413" spans="1:12" x14ac:dyDescent="0.25">
      <c r="A413" s="245" t="s">
        <v>5904</v>
      </c>
      <c r="B413" s="245" t="s">
        <v>5903</v>
      </c>
      <c r="C413" s="245" t="s">
        <v>7371</v>
      </c>
      <c r="D413" s="245" t="s">
        <v>7370</v>
      </c>
      <c r="E413" s="246" t="s">
        <v>44</v>
      </c>
      <c r="F413" s="245" t="s">
        <v>44</v>
      </c>
      <c r="G413" s="245" t="s">
        <v>7566</v>
      </c>
      <c r="H413" s="245" t="s">
        <v>7565</v>
      </c>
      <c r="I413" s="245" t="s">
        <v>7367</v>
      </c>
      <c r="J413" s="245" t="s">
        <v>569</v>
      </c>
      <c r="K413" s="246" t="s">
        <v>12926</v>
      </c>
      <c r="L413" s="245" t="s">
        <v>568</v>
      </c>
    </row>
    <row r="414" spans="1:12" x14ac:dyDescent="0.25">
      <c r="A414" s="245" t="s">
        <v>5904</v>
      </c>
      <c r="B414" s="245" t="s">
        <v>5903</v>
      </c>
      <c r="C414" s="245" t="s">
        <v>7371</v>
      </c>
      <c r="D414" s="245" t="s">
        <v>7370</v>
      </c>
      <c r="E414" s="246" t="s">
        <v>44</v>
      </c>
      <c r="F414" s="245" t="s">
        <v>44</v>
      </c>
      <c r="G414" s="245" t="s">
        <v>7564</v>
      </c>
      <c r="H414" s="245" t="s">
        <v>7563</v>
      </c>
      <c r="I414" s="245" t="s">
        <v>7367</v>
      </c>
      <c r="J414" s="245" t="s">
        <v>59</v>
      </c>
      <c r="K414" s="246" t="s">
        <v>16036</v>
      </c>
      <c r="L414" s="245" t="s">
        <v>568</v>
      </c>
    </row>
    <row r="415" spans="1:12" x14ac:dyDescent="0.25">
      <c r="A415" s="245" t="s">
        <v>5904</v>
      </c>
      <c r="B415" s="245" t="s">
        <v>5903</v>
      </c>
      <c r="C415" s="245" t="s">
        <v>7371</v>
      </c>
      <c r="D415" s="245" t="s">
        <v>7370</v>
      </c>
      <c r="E415" s="246" t="s">
        <v>44</v>
      </c>
      <c r="F415" s="245" t="s">
        <v>44</v>
      </c>
      <c r="G415" s="245" t="s">
        <v>7562</v>
      </c>
      <c r="H415" s="245" t="s">
        <v>7561</v>
      </c>
      <c r="I415" s="245" t="s">
        <v>7367</v>
      </c>
      <c r="J415" s="245" t="s">
        <v>59</v>
      </c>
      <c r="K415" s="246" t="s">
        <v>9185</v>
      </c>
      <c r="L415" s="245" t="s">
        <v>568</v>
      </c>
    </row>
    <row r="416" spans="1:12" x14ac:dyDescent="0.25">
      <c r="A416" s="245" t="s">
        <v>5904</v>
      </c>
      <c r="B416" s="245" t="s">
        <v>5903</v>
      </c>
      <c r="C416" s="245" t="s">
        <v>7371</v>
      </c>
      <c r="D416" s="245" t="s">
        <v>7370</v>
      </c>
      <c r="E416" s="246" t="s">
        <v>44</v>
      </c>
      <c r="F416" s="245" t="s">
        <v>44</v>
      </c>
      <c r="G416" s="245" t="s">
        <v>7560</v>
      </c>
      <c r="H416" s="245" t="s">
        <v>7559</v>
      </c>
      <c r="I416" s="245" t="s">
        <v>7367</v>
      </c>
      <c r="J416" s="245" t="s">
        <v>59</v>
      </c>
      <c r="K416" s="246" t="s">
        <v>16037</v>
      </c>
      <c r="L416" s="245" t="s">
        <v>568</v>
      </c>
    </row>
    <row r="417" spans="1:12" x14ac:dyDescent="0.25">
      <c r="A417" s="245" t="s">
        <v>5904</v>
      </c>
      <c r="B417" s="245" t="s">
        <v>5903</v>
      </c>
      <c r="C417" s="245" t="s">
        <v>7371</v>
      </c>
      <c r="D417" s="245" t="s">
        <v>7370</v>
      </c>
      <c r="E417" s="246" t="s">
        <v>44</v>
      </c>
      <c r="F417" s="245" t="s">
        <v>44</v>
      </c>
      <c r="G417" s="245" t="s">
        <v>7558</v>
      </c>
      <c r="H417" s="245" t="s">
        <v>7557</v>
      </c>
      <c r="I417" s="245" t="s">
        <v>7367</v>
      </c>
      <c r="J417" s="245" t="s">
        <v>59</v>
      </c>
      <c r="K417" s="246" t="s">
        <v>8232</v>
      </c>
      <c r="L417" s="245" t="s">
        <v>568</v>
      </c>
    </row>
    <row r="418" spans="1:12" x14ac:dyDescent="0.25">
      <c r="A418" s="245" t="s">
        <v>5904</v>
      </c>
      <c r="B418" s="245" t="s">
        <v>5903</v>
      </c>
      <c r="C418" s="245" t="s">
        <v>7371</v>
      </c>
      <c r="D418" s="245" t="s">
        <v>7370</v>
      </c>
      <c r="E418" s="246" t="s">
        <v>44</v>
      </c>
      <c r="F418" s="245" t="s">
        <v>44</v>
      </c>
      <c r="G418" s="245" t="s">
        <v>7556</v>
      </c>
      <c r="H418" s="245" t="s">
        <v>7555</v>
      </c>
      <c r="I418" s="245" t="s">
        <v>7367</v>
      </c>
      <c r="J418" s="245" t="s">
        <v>59</v>
      </c>
      <c r="K418" s="246" t="s">
        <v>8872</v>
      </c>
      <c r="L418" s="245" t="s">
        <v>568</v>
      </c>
    </row>
    <row r="419" spans="1:12" x14ac:dyDescent="0.25">
      <c r="A419" s="245" t="s">
        <v>5904</v>
      </c>
      <c r="B419" s="245" t="s">
        <v>5903</v>
      </c>
      <c r="C419" s="245" t="s">
        <v>7371</v>
      </c>
      <c r="D419" s="245" t="s">
        <v>7370</v>
      </c>
      <c r="E419" s="246" t="s">
        <v>44</v>
      </c>
      <c r="F419" s="245" t="s">
        <v>44</v>
      </c>
      <c r="G419" s="245" t="s">
        <v>7554</v>
      </c>
      <c r="H419" s="245" t="s">
        <v>7553</v>
      </c>
      <c r="I419" s="245" t="s">
        <v>7367</v>
      </c>
      <c r="J419" s="245" t="s">
        <v>59</v>
      </c>
      <c r="K419" s="246" t="s">
        <v>8971</v>
      </c>
      <c r="L419" s="245" t="s">
        <v>568</v>
      </c>
    </row>
    <row r="420" spans="1:12" x14ac:dyDescent="0.25">
      <c r="A420" s="245" t="s">
        <v>5904</v>
      </c>
      <c r="B420" s="245" t="s">
        <v>5903</v>
      </c>
      <c r="C420" s="245" t="s">
        <v>7371</v>
      </c>
      <c r="D420" s="245" t="s">
        <v>7370</v>
      </c>
      <c r="E420" s="246" t="s">
        <v>44</v>
      </c>
      <c r="F420" s="245" t="s">
        <v>44</v>
      </c>
      <c r="G420" s="245" t="s">
        <v>7552</v>
      </c>
      <c r="H420" s="245" t="s">
        <v>7551</v>
      </c>
      <c r="I420" s="245" t="s">
        <v>7367</v>
      </c>
      <c r="J420" s="245" t="s">
        <v>59</v>
      </c>
      <c r="K420" s="246" t="s">
        <v>16038</v>
      </c>
      <c r="L420" s="245" t="s">
        <v>568</v>
      </c>
    </row>
    <row r="421" spans="1:12" x14ac:dyDescent="0.25">
      <c r="A421" s="245" t="s">
        <v>5904</v>
      </c>
      <c r="B421" s="245" t="s">
        <v>5903</v>
      </c>
      <c r="C421" s="245" t="s">
        <v>7371</v>
      </c>
      <c r="D421" s="245" t="s">
        <v>7370</v>
      </c>
      <c r="E421" s="246" t="s">
        <v>44</v>
      </c>
      <c r="F421" s="245" t="s">
        <v>44</v>
      </c>
      <c r="G421" s="245" t="s">
        <v>7550</v>
      </c>
      <c r="H421" s="245" t="s">
        <v>7549</v>
      </c>
      <c r="I421" s="245" t="s">
        <v>7367</v>
      </c>
      <c r="J421" s="245" t="s">
        <v>59</v>
      </c>
      <c r="K421" s="246" t="s">
        <v>8253</v>
      </c>
      <c r="L421" s="245" t="s">
        <v>568</v>
      </c>
    </row>
    <row r="422" spans="1:12" x14ac:dyDescent="0.25">
      <c r="A422" s="245" t="s">
        <v>5904</v>
      </c>
      <c r="B422" s="245" t="s">
        <v>5903</v>
      </c>
      <c r="C422" s="245" t="s">
        <v>7371</v>
      </c>
      <c r="D422" s="245" t="s">
        <v>7370</v>
      </c>
      <c r="E422" s="246" t="s">
        <v>44</v>
      </c>
      <c r="F422" s="245" t="s">
        <v>44</v>
      </c>
      <c r="G422" s="245" t="s">
        <v>7548</v>
      </c>
      <c r="H422" s="245" t="s">
        <v>7547</v>
      </c>
      <c r="I422" s="245" t="s">
        <v>7367</v>
      </c>
      <c r="J422" s="245" t="s">
        <v>59</v>
      </c>
      <c r="K422" s="246" t="s">
        <v>16039</v>
      </c>
      <c r="L422" s="245" t="s">
        <v>568</v>
      </c>
    </row>
    <row r="423" spans="1:12" x14ac:dyDescent="0.25">
      <c r="A423" s="245" t="s">
        <v>5904</v>
      </c>
      <c r="B423" s="245" t="s">
        <v>5903</v>
      </c>
      <c r="C423" s="245" t="s">
        <v>7371</v>
      </c>
      <c r="D423" s="245" t="s">
        <v>7370</v>
      </c>
      <c r="E423" s="246" t="s">
        <v>44</v>
      </c>
      <c r="F423" s="245" t="s">
        <v>44</v>
      </c>
      <c r="G423" s="245" t="s">
        <v>7546</v>
      </c>
      <c r="H423" s="245" t="s">
        <v>7545</v>
      </c>
      <c r="I423" s="245" t="s">
        <v>7367</v>
      </c>
      <c r="J423" s="245" t="s">
        <v>59</v>
      </c>
      <c r="K423" s="246" t="s">
        <v>16040</v>
      </c>
      <c r="L423" s="245" t="s">
        <v>568</v>
      </c>
    </row>
    <row r="424" spans="1:12" x14ac:dyDescent="0.25">
      <c r="A424" s="245" t="s">
        <v>5904</v>
      </c>
      <c r="B424" s="245" t="s">
        <v>5903</v>
      </c>
      <c r="C424" s="245" t="s">
        <v>7371</v>
      </c>
      <c r="D424" s="245" t="s">
        <v>7370</v>
      </c>
      <c r="E424" s="246" t="s">
        <v>44</v>
      </c>
      <c r="F424" s="245" t="s">
        <v>44</v>
      </c>
      <c r="G424" s="245" t="s">
        <v>7544</v>
      </c>
      <c r="H424" s="245" t="s">
        <v>7543</v>
      </c>
      <c r="I424" s="245" t="s">
        <v>7367</v>
      </c>
      <c r="J424" s="245" t="s">
        <v>59</v>
      </c>
      <c r="K424" s="246" t="s">
        <v>15383</v>
      </c>
      <c r="L424" s="245" t="s">
        <v>568</v>
      </c>
    </row>
    <row r="425" spans="1:12" x14ac:dyDescent="0.25">
      <c r="A425" s="245" t="s">
        <v>5904</v>
      </c>
      <c r="B425" s="245" t="s">
        <v>5903</v>
      </c>
      <c r="C425" s="245" t="s">
        <v>7371</v>
      </c>
      <c r="D425" s="245" t="s">
        <v>7370</v>
      </c>
      <c r="E425" s="246" t="s">
        <v>44</v>
      </c>
      <c r="F425" s="245" t="s">
        <v>44</v>
      </c>
      <c r="G425" s="245" t="s">
        <v>7542</v>
      </c>
      <c r="H425" s="245" t="s">
        <v>7541</v>
      </c>
      <c r="I425" s="245" t="s">
        <v>7367</v>
      </c>
      <c r="J425" s="245" t="s">
        <v>569</v>
      </c>
      <c r="K425" s="246" t="s">
        <v>16041</v>
      </c>
      <c r="L425" s="245" t="s">
        <v>568</v>
      </c>
    </row>
    <row r="426" spans="1:12" x14ac:dyDescent="0.25">
      <c r="A426" s="245" t="s">
        <v>5904</v>
      </c>
      <c r="B426" s="245" t="s">
        <v>5903</v>
      </c>
      <c r="C426" s="245" t="s">
        <v>7371</v>
      </c>
      <c r="D426" s="245" t="s">
        <v>7370</v>
      </c>
      <c r="E426" s="246" t="s">
        <v>44</v>
      </c>
      <c r="F426" s="245" t="s">
        <v>44</v>
      </c>
      <c r="G426" s="245" t="s">
        <v>7540</v>
      </c>
      <c r="H426" s="245" t="s">
        <v>7539</v>
      </c>
      <c r="I426" s="245" t="s">
        <v>7367</v>
      </c>
      <c r="J426" s="245" t="s">
        <v>59</v>
      </c>
      <c r="K426" s="246" t="s">
        <v>16042</v>
      </c>
      <c r="L426" s="245" t="s">
        <v>568</v>
      </c>
    </row>
    <row r="427" spans="1:12" x14ac:dyDescent="0.25">
      <c r="A427" s="245" t="s">
        <v>5904</v>
      </c>
      <c r="B427" s="245" t="s">
        <v>5903</v>
      </c>
      <c r="C427" s="245" t="s">
        <v>7371</v>
      </c>
      <c r="D427" s="245" t="s">
        <v>7370</v>
      </c>
      <c r="E427" s="246" t="s">
        <v>44</v>
      </c>
      <c r="F427" s="245" t="s">
        <v>44</v>
      </c>
      <c r="G427" s="245" t="s">
        <v>7538</v>
      </c>
      <c r="H427" s="245" t="s">
        <v>7537</v>
      </c>
      <c r="I427" s="245" t="s">
        <v>7367</v>
      </c>
      <c r="J427" s="245" t="s">
        <v>569</v>
      </c>
      <c r="K427" s="246" t="s">
        <v>16043</v>
      </c>
      <c r="L427" s="245" t="s">
        <v>568</v>
      </c>
    </row>
    <row r="428" spans="1:12" x14ac:dyDescent="0.25">
      <c r="A428" s="245" t="s">
        <v>5904</v>
      </c>
      <c r="B428" s="245" t="s">
        <v>5903</v>
      </c>
      <c r="C428" s="245" t="s">
        <v>7371</v>
      </c>
      <c r="D428" s="245" t="s">
        <v>7370</v>
      </c>
      <c r="E428" s="246" t="s">
        <v>44</v>
      </c>
      <c r="F428" s="245" t="s">
        <v>44</v>
      </c>
      <c r="G428" s="245" t="s">
        <v>7536</v>
      </c>
      <c r="H428" s="245" t="s">
        <v>7535</v>
      </c>
      <c r="I428" s="245" t="s">
        <v>7367</v>
      </c>
      <c r="J428" s="245" t="s">
        <v>59</v>
      </c>
      <c r="K428" s="246" t="s">
        <v>1025</v>
      </c>
      <c r="L428" s="245" t="s">
        <v>568</v>
      </c>
    </row>
    <row r="429" spans="1:12" x14ac:dyDescent="0.25">
      <c r="A429" s="245" t="s">
        <v>5904</v>
      </c>
      <c r="B429" s="245" t="s">
        <v>5903</v>
      </c>
      <c r="C429" s="245" t="s">
        <v>7371</v>
      </c>
      <c r="D429" s="245" t="s">
        <v>7370</v>
      </c>
      <c r="E429" s="246" t="s">
        <v>44</v>
      </c>
      <c r="F429" s="245" t="s">
        <v>44</v>
      </c>
      <c r="G429" s="245" t="s">
        <v>7534</v>
      </c>
      <c r="H429" s="245" t="s">
        <v>7533</v>
      </c>
      <c r="I429" s="245" t="s">
        <v>7367</v>
      </c>
      <c r="J429" s="245" t="s">
        <v>569</v>
      </c>
      <c r="K429" s="246" t="s">
        <v>16044</v>
      </c>
      <c r="L429" s="245" t="s">
        <v>568</v>
      </c>
    </row>
    <row r="430" spans="1:12" x14ac:dyDescent="0.25">
      <c r="A430" s="245" t="s">
        <v>5904</v>
      </c>
      <c r="B430" s="245" t="s">
        <v>5903</v>
      </c>
      <c r="C430" s="245" t="s">
        <v>7371</v>
      </c>
      <c r="D430" s="245" t="s">
        <v>7370</v>
      </c>
      <c r="E430" s="246" t="s">
        <v>44</v>
      </c>
      <c r="F430" s="245" t="s">
        <v>44</v>
      </c>
      <c r="G430" s="245" t="s">
        <v>7532</v>
      </c>
      <c r="H430" s="245" t="s">
        <v>7531</v>
      </c>
      <c r="I430" s="245" t="s">
        <v>7367</v>
      </c>
      <c r="J430" s="245" t="s">
        <v>569</v>
      </c>
      <c r="K430" s="246" t="s">
        <v>16045</v>
      </c>
      <c r="L430" s="245" t="s">
        <v>568</v>
      </c>
    </row>
    <row r="431" spans="1:12" x14ac:dyDescent="0.25">
      <c r="A431" s="245" t="s">
        <v>5904</v>
      </c>
      <c r="B431" s="245" t="s">
        <v>5903</v>
      </c>
      <c r="C431" s="245" t="s">
        <v>7371</v>
      </c>
      <c r="D431" s="245" t="s">
        <v>7370</v>
      </c>
      <c r="E431" s="246" t="s">
        <v>44</v>
      </c>
      <c r="F431" s="245" t="s">
        <v>44</v>
      </c>
      <c r="G431" s="245" t="s">
        <v>7530</v>
      </c>
      <c r="H431" s="245" t="s">
        <v>7529</v>
      </c>
      <c r="I431" s="245" t="s">
        <v>7367</v>
      </c>
      <c r="J431" s="245" t="s">
        <v>569</v>
      </c>
      <c r="K431" s="246" t="s">
        <v>16046</v>
      </c>
      <c r="L431" s="245" t="s">
        <v>568</v>
      </c>
    </row>
    <row r="432" spans="1:12" x14ac:dyDescent="0.25">
      <c r="A432" s="245" t="s">
        <v>5904</v>
      </c>
      <c r="B432" s="245" t="s">
        <v>5903</v>
      </c>
      <c r="C432" s="245" t="s">
        <v>7371</v>
      </c>
      <c r="D432" s="245" t="s">
        <v>7370</v>
      </c>
      <c r="E432" s="246" t="s">
        <v>44</v>
      </c>
      <c r="F432" s="245" t="s">
        <v>44</v>
      </c>
      <c r="G432" s="245" t="s">
        <v>7528</v>
      </c>
      <c r="H432" s="245" t="s">
        <v>7527</v>
      </c>
      <c r="I432" s="245" t="s">
        <v>7367</v>
      </c>
      <c r="J432" s="245" t="s">
        <v>569</v>
      </c>
      <c r="K432" s="246" t="s">
        <v>16047</v>
      </c>
      <c r="L432" s="245" t="s">
        <v>568</v>
      </c>
    </row>
    <row r="433" spans="1:12" x14ac:dyDescent="0.25">
      <c r="A433" s="245" t="s">
        <v>5904</v>
      </c>
      <c r="B433" s="245" t="s">
        <v>5903</v>
      </c>
      <c r="C433" s="245" t="s">
        <v>7371</v>
      </c>
      <c r="D433" s="245" t="s">
        <v>7370</v>
      </c>
      <c r="E433" s="246" t="s">
        <v>44</v>
      </c>
      <c r="F433" s="245" t="s">
        <v>44</v>
      </c>
      <c r="G433" s="245" t="s">
        <v>7526</v>
      </c>
      <c r="H433" s="245" t="s">
        <v>7525</v>
      </c>
      <c r="I433" s="245" t="s">
        <v>7367</v>
      </c>
      <c r="J433" s="245" t="s">
        <v>569</v>
      </c>
      <c r="K433" s="246" t="s">
        <v>16048</v>
      </c>
      <c r="L433" s="245" t="s">
        <v>568</v>
      </c>
    </row>
    <row r="434" spans="1:12" x14ac:dyDescent="0.25">
      <c r="A434" s="245" t="s">
        <v>5904</v>
      </c>
      <c r="B434" s="245" t="s">
        <v>5903</v>
      </c>
      <c r="C434" s="245" t="s">
        <v>7371</v>
      </c>
      <c r="D434" s="245" t="s">
        <v>7370</v>
      </c>
      <c r="E434" s="246" t="s">
        <v>44</v>
      </c>
      <c r="F434" s="245" t="s">
        <v>44</v>
      </c>
      <c r="G434" s="245" t="s">
        <v>7524</v>
      </c>
      <c r="H434" s="245" t="s">
        <v>7523</v>
      </c>
      <c r="I434" s="245" t="s">
        <v>7367</v>
      </c>
      <c r="J434" s="245" t="s">
        <v>59</v>
      </c>
      <c r="K434" s="246" t="s">
        <v>3586</v>
      </c>
      <c r="L434" s="245" t="s">
        <v>568</v>
      </c>
    </row>
    <row r="435" spans="1:12" x14ac:dyDescent="0.25">
      <c r="A435" s="245" t="s">
        <v>5904</v>
      </c>
      <c r="B435" s="245" t="s">
        <v>5903</v>
      </c>
      <c r="C435" s="245" t="s">
        <v>7371</v>
      </c>
      <c r="D435" s="245" t="s">
        <v>7370</v>
      </c>
      <c r="E435" s="246" t="s">
        <v>44</v>
      </c>
      <c r="F435" s="245" t="s">
        <v>44</v>
      </c>
      <c r="G435" s="245" t="s">
        <v>7522</v>
      </c>
      <c r="H435" s="245" t="s">
        <v>7521</v>
      </c>
      <c r="I435" s="245" t="s">
        <v>7367</v>
      </c>
      <c r="J435" s="245" t="s">
        <v>569</v>
      </c>
      <c r="K435" s="246" t="s">
        <v>16049</v>
      </c>
      <c r="L435" s="245" t="s">
        <v>568</v>
      </c>
    </row>
    <row r="436" spans="1:12" x14ac:dyDescent="0.25">
      <c r="A436" s="245" t="s">
        <v>5904</v>
      </c>
      <c r="B436" s="245" t="s">
        <v>5903</v>
      </c>
      <c r="C436" s="245" t="s">
        <v>7371</v>
      </c>
      <c r="D436" s="245" t="s">
        <v>7370</v>
      </c>
      <c r="E436" s="246" t="s">
        <v>44</v>
      </c>
      <c r="F436" s="245" t="s">
        <v>44</v>
      </c>
      <c r="G436" s="245" t="s">
        <v>7520</v>
      </c>
      <c r="H436" s="245" t="s">
        <v>7519</v>
      </c>
      <c r="I436" s="245" t="s">
        <v>7367</v>
      </c>
      <c r="J436" s="245" t="s">
        <v>569</v>
      </c>
      <c r="K436" s="246" t="s">
        <v>16050</v>
      </c>
      <c r="L436" s="245" t="s">
        <v>568</v>
      </c>
    </row>
    <row r="437" spans="1:12" x14ac:dyDescent="0.25">
      <c r="A437" s="245" t="s">
        <v>5904</v>
      </c>
      <c r="B437" s="245" t="s">
        <v>5903</v>
      </c>
      <c r="C437" s="245" t="s">
        <v>7371</v>
      </c>
      <c r="D437" s="245" t="s">
        <v>7370</v>
      </c>
      <c r="E437" s="246" t="s">
        <v>44</v>
      </c>
      <c r="F437" s="245" t="s">
        <v>44</v>
      </c>
      <c r="G437" s="245" t="s">
        <v>7518</v>
      </c>
      <c r="H437" s="245" t="s">
        <v>7517</v>
      </c>
      <c r="I437" s="245" t="s">
        <v>7367</v>
      </c>
      <c r="J437" s="245" t="s">
        <v>569</v>
      </c>
      <c r="K437" s="246" t="s">
        <v>16051</v>
      </c>
      <c r="L437" s="245" t="s">
        <v>568</v>
      </c>
    </row>
    <row r="438" spans="1:12" x14ac:dyDescent="0.25">
      <c r="A438" s="245" t="s">
        <v>5904</v>
      </c>
      <c r="B438" s="245" t="s">
        <v>5903</v>
      </c>
      <c r="C438" s="245" t="s">
        <v>7371</v>
      </c>
      <c r="D438" s="245" t="s">
        <v>7370</v>
      </c>
      <c r="E438" s="246" t="s">
        <v>44</v>
      </c>
      <c r="F438" s="245" t="s">
        <v>44</v>
      </c>
      <c r="G438" s="245" t="s">
        <v>7516</v>
      </c>
      <c r="H438" s="245" t="s">
        <v>7515</v>
      </c>
      <c r="I438" s="245" t="s">
        <v>7367</v>
      </c>
      <c r="J438" s="245" t="s">
        <v>569</v>
      </c>
      <c r="K438" s="246" t="s">
        <v>16052</v>
      </c>
      <c r="L438" s="245" t="s">
        <v>568</v>
      </c>
    </row>
    <row r="439" spans="1:12" x14ac:dyDescent="0.25">
      <c r="A439" s="245" t="s">
        <v>5904</v>
      </c>
      <c r="B439" s="245" t="s">
        <v>5903</v>
      </c>
      <c r="C439" s="245" t="s">
        <v>7371</v>
      </c>
      <c r="D439" s="245" t="s">
        <v>7370</v>
      </c>
      <c r="E439" s="246" t="s">
        <v>44</v>
      </c>
      <c r="F439" s="245" t="s">
        <v>44</v>
      </c>
      <c r="G439" s="245" t="s">
        <v>7514</v>
      </c>
      <c r="H439" s="245" t="s">
        <v>7513</v>
      </c>
      <c r="I439" s="245" t="s">
        <v>7367</v>
      </c>
      <c r="J439" s="245" t="s">
        <v>569</v>
      </c>
      <c r="K439" s="246" t="s">
        <v>9113</v>
      </c>
      <c r="L439" s="245" t="s">
        <v>568</v>
      </c>
    </row>
    <row r="440" spans="1:12" x14ac:dyDescent="0.25">
      <c r="A440" s="245" t="s">
        <v>5904</v>
      </c>
      <c r="B440" s="245" t="s">
        <v>5903</v>
      </c>
      <c r="C440" s="245" t="s">
        <v>7371</v>
      </c>
      <c r="D440" s="245" t="s">
        <v>7370</v>
      </c>
      <c r="E440" s="246" t="s">
        <v>44</v>
      </c>
      <c r="F440" s="245" t="s">
        <v>44</v>
      </c>
      <c r="G440" s="245" t="s">
        <v>7512</v>
      </c>
      <c r="H440" s="245" t="s">
        <v>7511</v>
      </c>
      <c r="I440" s="245" t="s">
        <v>7367</v>
      </c>
      <c r="J440" s="245" t="s">
        <v>59</v>
      </c>
      <c r="K440" s="246" t="s">
        <v>16053</v>
      </c>
      <c r="L440" s="245" t="s">
        <v>568</v>
      </c>
    </row>
    <row r="441" spans="1:12" x14ac:dyDescent="0.25">
      <c r="A441" s="245" t="s">
        <v>5904</v>
      </c>
      <c r="B441" s="245" t="s">
        <v>5903</v>
      </c>
      <c r="C441" s="245" t="s">
        <v>7371</v>
      </c>
      <c r="D441" s="245" t="s">
        <v>7370</v>
      </c>
      <c r="E441" s="246" t="s">
        <v>44</v>
      </c>
      <c r="F441" s="245" t="s">
        <v>44</v>
      </c>
      <c r="G441" s="245" t="s">
        <v>7510</v>
      </c>
      <c r="H441" s="245" t="s">
        <v>7509</v>
      </c>
      <c r="I441" s="245" t="s">
        <v>7367</v>
      </c>
      <c r="J441" s="245" t="s">
        <v>59</v>
      </c>
      <c r="K441" s="246" t="s">
        <v>12465</v>
      </c>
      <c r="L441" s="245" t="s">
        <v>568</v>
      </c>
    </row>
    <row r="442" spans="1:12" x14ac:dyDescent="0.25">
      <c r="A442" s="245" t="s">
        <v>5904</v>
      </c>
      <c r="B442" s="245" t="s">
        <v>5903</v>
      </c>
      <c r="C442" s="245" t="s">
        <v>7371</v>
      </c>
      <c r="D442" s="245" t="s">
        <v>7370</v>
      </c>
      <c r="E442" s="246" t="s">
        <v>44</v>
      </c>
      <c r="F442" s="245" t="s">
        <v>44</v>
      </c>
      <c r="G442" s="245" t="s">
        <v>7508</v>
      </c>
      <c r="H442" s="245" t="s">
        <v>7507</v>
      </c>
      <c r="I442" s="245" t="s">
        <v>7367</v>
      </c>
      <c r="J442" s="245" t="s">
        <v>59</v>
      </c>
      <c r="K442" s="246" t="s">
        <v>16054</v>
      </c>
      <c r="L442" s="245" t="s">
        <v>568</v>
      </c>
    </row>
    <row r="443" spans="1:12" x14ac:dyDescent="0.25">
      <c r="A443" s="245" t="s">
        <v>5904</v>
      </c>
      <c r="B443" s="245" t="s">
        <v>5903</v>
      </c>
      <c r="C443" s="245" t="s">
        <v>7371</v>
      </c>
      <c r="D443" s="245" t="s">
        <v>7370</v>
      </c>
      <c r="E443" s="246" t="s">
        <v>44</v>
      </c>
      <c r="F443" s="245" t="s">
        <v>44</v>
      </c>
      <c r="G443" s="245" t="s">
        <v>7506</v>
      </c>
      <c r="H443" s="245" t="s">
        <v>7505</v>
      </c>
      <c r="I443" s="245" t="s">
        <v>7367</v>
      </c>
      <c r="J443" s="245" t="s">
        <v>59</v>
      </c>
      <c r="K443" s="246" t="s">
        <v>15102</v>
      </c>
      <c r="L443" s="245" t="s">
        <v>568</v>
      </c>
    </row>
    <row r="444" spans="1:12" x14ac:dyDescent="0.25">
      <c r="A444" s="245" t="s">
        <v>5904</v>
      </c>
      <c r="B444" s="245" t="s">
        <v>5903</v>
      </c>
      <c r="C444" s="245" t="s">
        <v>7371</v>
      </c>
      <c r="D444" s="245" t="s">
        <v>7370</v>
      </c>
      <c r="E444" s="246" t="s">
        <v>44</v>
      </c>
      <c r="F444" s="245" t="s">
        <v>44</v>
      </c>
      <c r="G444" s="245" t="s">
        <v>7504</v>
      </c>
      <c r="H444" s="245" t="s">
        <v>7503</v>
      </c>
      <c r="I444" s="245" t="s">
        <v>7367</v>
      </c>
      <c r="J444" s="245" t="s">
        <v>59</v>
      </c>
      <c r="K444" s="246" t="s">
        <v>11726</v>
      </c>
      <c r="L444" s="245" t="s">
        <v>568</v>
      </c>
    </row>
    <row r="445" spans="1:12" x14ac:dyDescent="0.25">
      <c r="A445" s="245" t="s">
        <v>5904</v>
      </c>
      <c r="B445" s="245" t="s">
        <v>5903</v>
      </c>
      <c r="C445" s="245" t="s">
        <v>7371</v>
      </c>
      <c r="D445" s="245" t="s">
        <v>7370</v>
      </c>
      <c r="E445" s="246" t="s">
        <v>44</v>
      </c>
      <c r="F445" s="245" t="s">
        <v>44</v>
      </c>
      <c r="G445" s="245" t="s">
        <v>7502</v>
      </c>
      <c r="H445" s="245" t="s">
        <v>7501</v>
      </c>
      <c r="I445" s="245" t="s">
        <v>7367</v>
      </c>
      <c r="J445" s="245" t="s">
        <v>59</v>
      </c>
      <c r="K445" s="246" t="s">
        <v>16055</v>
      </c>
      <c r="L445" s="245" t="s">
        <v>568</v>
      </c>
    </row>
    <row r="446" spans="1:12" x14ac:dyDescent="0.25">
      <c r="A446" s="245" t="s">
        <v>5904</v>
      </c>
      <c r="B446" s="245" t="s">
        <v>5903</v>
      </c>
      <c r="C446" s="245" t="s">
        <v>7371</v>
      </c>
      <c r="D446" s="245" t="s">
        <v>7370</v>
      </c>
      <c r="E446" s="246" t="s">
        <v>44</v>
      </c>
      <c r="F446" s="245" t="s">
        <v>44</v>
      </c>
      <c r="G446" s="245" t="s">
        <v>7500</v>
      </c>
      <c r="H446" s="245" t="s">
        <v>7499</v>
      </c>
      <c r="I446" s="245" t="s">
        <v>7367</v>
      </c>
      <c r="J446" s="245" t="s">
        <v>569</v>
      </c>
      <c r="K446" s="246" t="s">
        <v>16056</v>
      </c>
      <c r="L446" s="245" t="s">
        <v>568</v>
      </c>
    </row>
    <row r="447" spans="1:12" x14ac:dyDescent="0.25">
      <c r="A447" s="245" t="s">
        <v>5904</v>
      </c>
      <c r="B447" s="245" t="s">
        <v>5903</v>
      </c>
      <c r="C447" s="245" t="s">
        <v>7371</v>
      </c>
      <c r="D447" s="245" t="s">
        <v>7370</v>
      </c>
      <c r="E447" s="246" t="s">
        <v>44</v>
      </c>
      <c r="F447" s="245" t="s">
        <v>44</v>
      </c>
      <c r="G447" s="245" t="s">
        <v>7498</v>
      </c>
      <c r="H447" s="245" t="s">
        <v>7497</v>
      </c>
      <c r="I447" s="245" t="s">
        <v>7367</v>
      </c>
      <c r="J447" s="245" t="s">
        <v>59</v>
      </c>
      <c r="K447" s="246" t="s">
        <v>16057</v>
      </c>
      <c r="L447" s="245" t="s">
        <v>568</v>
      </c>
    </row>
    <row r="448" spans="1:12" x14ac:dyDescent="0.25">
      <c r="A448" s="245" t="s">
        <v>5904</v>
      </c>
      <c r="B448" s="245" t="s">
        <v>5903</v>
      </c>
      <c r="C448" s="245" t="s">
        <v>7371</v>
      </c>
      <c r="D448" s="245" t="s">
        <v>7370</v>
      </c>
      <c r="E448" s="246" t="s">
        <v>44</v>
      </c>
      <c r="F448" s="245" t="s">
        <v>44</v>
      </c>
      <c r="G448" s="245" t="s">
        <v>7496</v>
      </c>
      <c r="H448" s="245" t="s">
        <v>7495</v>
      </c>
      <c r="I448" s="245" t="s">
        <v>7367</v>
      </c>
      <c r="J448" s="245" t="s">
        <v>569</v>
      </c>
      <c r="K448" s="246" t="s">
        <v>16058</v>
      </c>
      <c r="L448" s="245" t="s">
        <v>568</v>
      </c>
    </row>
    <row r="449" spans="1:12" x14ac:dyDescent="0.25">
      <c r="A449" s="245" t="s">
        <v>5904</v>
      </c>
      <c r="B449" s="245" t="s">
        <v>5903</v>
      </c>
      <c r="C449" s="245" t="s">
        <v>7371</v>
      </c>
      <c r="D449" s="245" t="s">
        <v>7370</v>
      </c>
      <c r="E449" s="246" t="s">
        <v>44</v>
      </c>
      <c r="F449" s="245" t="s">
        <v>44</v>
      </c>
      <c r="G449" s="245" t="s">
        <v>7494</v>
      </c>
      <c r="H449" s="245" t="s">
        <v>7493</v>
      </c>
      <c r="I449" s="245" t="s">
        <v>7367</v>
      </c>
      <c r="J449" s="245" t="s">
        <v>569</v>
      </c>
      <c r="K449" s="246" t="s">
        <v>16059</v>
      </c>
      <c r="L449" s="245" t="s">
        <v>568</v>
      </c>
    </row>
    <row r="450" spans="1:12" x14ac:dyDescent="0.25">
      <c r="A450" s="245" t="s">
        <v>5904</v>
      </c>
      <c r="B450" s="245" t="s">
        <v>5903</v>
      </c>
      <c r="C450" s="245" t="s">
        <v>7371</v>
      </c>
      <c r="D450" s="245" t="s">
        <v>7370</v>
      </c>
      <c r="E450" s="246" t="s">
        <v>44</v>
      </c>
      <c r="F450" s="245" t="s">
        <v>44</v>
      </c>
      <c r="G450" s="245" t="s">
        <v>7492</v>
      </c>
      <c r="H450" s="245" t="s">
        <v>7491</v>
      </c>
      <c r="I450" s="245" t="s">
        <v>7367</v>
      </c>
      <c r="J450" s="245" t="s">
        <v>569</v>
      </c>
      <c r="K450" s="246" t="s">
        <v>16060</v>
      </c>
      <c r="L450" s="245" t="s">
        <v>568</v>
      </c>
    </row>
    <row r="451" spans="1:12" x14ac:dyDescent="0.25">
      <c r="A451" s="245" t="s">
        <v>5904</v>
      </c>
      <c r="B451" s="245" t="s">
        <v>5903</v>
      </c>
      <c r="C451" s="245" t="s">
        <v>7371</v>
      </c>
      <c r="D451" s="245" t="s">
        <v>7370</v>
      </c>
      <c r="E451" s="246" t="s">
        <v>44</v>
      </c>
      <c r="F451" s="245" t="s">
        <v>44</v>
      </c>
      <c r="G451" s="245" t="s">
        <v>7490</v>
      </c>
      <c r="H451" s="245" t="s">
        <v>7489</v>
      </c>
      <c r="I451" s="245" t="s">
        <v>7367</v>
      </c>
      <c r="J451" s="245" t="s">
        <v>569</v>
      </c>
      <c r="K451" s="246" t="s">
        <v>11879</v>
      </c>
      <c r="L451" s="245" t="s">
        <v>568</v>
      </c>
    </row>
    <row r="452" spans="1:12" x14ac:dyDescent="0.25">
      <c r="A452" s="245" t="s">
        <v>5904</v>
      </c>
      <c r="B452" s="245" t="s">
        <v>5903</v>
      </c>
      <c r="C452" s="245" t="s">
        <v>7371</v>
      </c>
      <c r="D452" s="245" t="s">
        <v>7370</v>
      </c>
      <c r="E452" s="246" t="s">
        <v>44</v>
      </c>
      <c r="F452" s="245" t="s">
        <v>44</v>
      </c>
      <c r="G452" s="245" t="s">
        <v>7488</v>
      </c>
      <c r="H452" s="245" t="s">
        <v>7487</v>
      </c>
      <c r="I452" s="245" t="s">
        <v>7367</v>
      </c>
      <c r="J452" s="245" t="s">
        <v>569</v>
      </c>
      <c r="K452" s="246" t="s">
        <v>8581</v>
      </c>
      <c r="L452" s="245" t="s">
        <v>568</v>
      </c>
    </row>
    <row r="453" spans="1:12" x14ac:dyDescent="0.25">
      <c r="A453" s="245" t="s">
        <v>5904</v>
      </c>
      <c r="B453" s="245" t="s">
        <v>5903</v>
      </c>
      <c r="C453" s="245" t="s">
        <v>7371</v>
      </c>
      <c r="D453" s="245" t="s">
        <v>7370</v>
      </c>
      <c r="E453" s="246" t="s">
        <v>44</v>
      </c>
      <c r="F453" s="245" t="s">
        <v>44</v>
      </c>
      <c r="G453" s="245" t="s">
        <v>7486</v>
      </c>
      <c r="H453" s="245" t="s">
        <v>7485</v>
      </c>
      <c r="I453" s="245" t="s">
        <v>7367</v>
      </c>
      <c r="J453" s="245" t="s">
        <v>569</v>
      </c>
      <c r="K453" s="246" t="s">
        <v>16061</v>
      </c>
      <c r="L453" s="245" t="s">
        <v>568</v>
      </c>
    </row>
    <row r="454" spans="1:12" x14ac:dyDescent="0.25">
      <c r="A454" s="245" t="s">
        <v>5904</v>
      </c>
      <c r="B454" s="245" t="s">
        <v>5903</v>
      </c>
      <c r="C454" s="245" t="s">
        <v>7371</v>
      </c>
      <c r="D454" s="245" t="s">
        <v>7370</v>
      </c>
      <c r="E454" s="246" t="s">
        <v>44</v>
      </c>
      <c r="F454" s="245" t="s">
        <v>44</v>
      </c>
      <c r="G454" s="245" t="s">
        <v>7484</v>
      </c>
      <c r="H454" s="245" t="s">
        <v>7483</v>
      </c>
      <c r="I454" s="245" t="s">
        <v>7367</v>
      </c>
      <c r="J454" s="245" t="s">
        <v>59</v>
      </c>
      <c r="K454" s="246" t="s">
        <v>16062</v>
      </c>
      <c r="L454" s="245" t="s">
        <v>568</v>
      </c>
    </row>
    <row r="455" spans="1:12" x14ac:dyDescent="0.25">
      <c r="A455" s="245" t="s">
        <v>5904</v>
      </c>
      <c r="B455" s="245" t="s">
        <v>5903</v>
      </c>
      <c r="C455" s="245" t="s">
        <v>7371</v>
      </c>
      <c r="D455" s="245" t="s">
        <v>7370</v>
      </c>
      <c r="E455" s="246" t="s">
        <v>44</v>
      </c>
      <c r="F455" s="245" t="s">
        <v>44</v>
      </c>
      <c r="G455" s="245" t="s">
        <v>7482</v>
      </c>
      <c r="H455" s="245" t="s">
        <v>7481</v>
      </c>
      <c r="I455" s="245" t="s">
        <v>7367</v>
      </c>
      <c r="J455" s="245" t="s">
        <v>569</v>
      </c>
      <c r="K455" s="246" t="s">
        <v>16063</v>
      </c>
      <c r="L455" s="245" t="s">
        <v>568</v>
      </c>
    </row>
    <row r="456" spans="1:12" x14ac:dyDescent="0.25">
      <c r="A456" s="245" t="s">
        <v>5904</v>
      </c>
      <c r="B456" s="245" t="s">
        <v>5903</v>
      </c>
      <c r="C456" s="245" t="s">
        <v>7371</v>
      </c>
      <c r="D456" s="245" t="s">
        <v>7370</v>
      </c>
      <c r="E456" s="246" t="s">
        <v>44</v>
      </c>
      <c r="F456" s="245" t="s">
        <v>44</v>
      </c>
      <c r="G456" s="245" t="s">
        <v>7480</v>
      </c>
      <c r="H456" s="245" t="s">
        <v>7479</v>
      </c>
      <c r="I456" s="245" t="s">
        <v>7367</v>
      </c>
      <c r="J456" s="245" t="s">
        <v>569</v>
      </c>
      <c r="K456" s="246" t="s">
        <v>16064</v>
      </c>
      <c r="L456" s="245" t="s">
        <v>568</v>
      </c>
    </row>
    <row r="457" spans="1:12" x14ac:dyDescent="0.25">
      <c r="A457" s="245" t="s">
        <v>5904</v>
      </c>
      <c r="B457" s="245" t="s">
        <v>5903</v>
      </c>
      <c r="C457" s="245" t="s">
        <v>7371</v>
      </c>
      <c r="D457" s="245" t="s">
        <v>7370</v>
      </c>
      <c r="E457" s="246" t="s">
        <v>44</v>
      </c>
      <c r="F457" s="245" t="s">
        <v>44</v>
      </c>
      <c r="G457" s="245" t="s">
        <v>7478</v>
      </c>
      <c r="H457" s="245" t="s">
        <v>7477</v>
      </c>
      <c r="I457" s="245" t="s">
        <v>7367</v>
      </c>
      <c r="J457" s="245" t="s">
        <v>569</v>
      </c>
      <c r="K457" s="246" t="s">
        <v>11850</v>
      </c>
      <c r="L457" s="245" t="s">
        <v>568</v>
      </c>
    </row>
    <row r="458" spans="1:12" x14ac:dyDescent="0.25">
      <c r="A458" s="245" t="s">
        <v>5904</v>
      </c>
      <c r="B458" s="245" t="s">
        <v>5903</v>
      </c>
      <c r="C458" s="245" t="s">
        <v>7371</v>
      </c>
      <c r="D458" s="245" t="s">
        <v>7370</v>
      </c>
      <c r="E458" s="246" t="s">
        <v>44</v>
      </c>
      <c r="F458" s="245" t="s">
        <v>44</v>
      </c>
      <c r="G458" s="245" t="s">
        <v>7476</v>
      </c>
      <c r="H458" s="245" t="s">
        <v>7475</v>
      </c>
      <c r="I458" s="245" t="s">
        <v>7367</v>
      </c>
      <c r="J458" s="245" t="s">
        <v>59</v>
      </c>
      <c r="K458" s="246" t="s">
        <v>8961</v>
      </c>
      <c r="L458" s="245" t="s">
        <v>568</v>
      </c>
    </row>
    <row r="459" spans="1:12" x14ac:dyDescent="0.25">
      <c r="A459" s="245" t="s">
        <v>5904</v>
      </c>
      <c r="B459" s="245" t="s">
        <v>5903</v>
      </c>
      <c r="C459" s="245" t="s">
        <v>7371</v>
      </c>
      <c r="D459" s="245" t="s">
        <v>7370</v>
      </c>
      <c r="E459" s="246" t="s">
        <v>44</v>
      </c>
      <c r="F459" s="245" t="s">
        <v>44</v>
      </c>
      <c r="G459" s="245" t="s">
        <v>7474</v>
      </c>
      <c r="H459" s="245" t="s">
        <v>7473</v>
      </c>
      <c r="I459" s="245" t="s">
        <v>7367</v>
      </c>
      <c r="J459" s="245" t="s">
        <v>569</v>
      </c>
      <c r="K459" s="246" t="s">
        <v>16065</v>
      </c>
      <c r="L459" s="245" t="s">
        <v>568</v>
      </c>
    </row>
    <row r="460" spans="1:12" x14ac:dyDescent="0.25">
      <c r="A460" s="245" t="s">
        <v>5904</v>
      </c>
      <c r="B460" s="245" t="s">
        <v>5903</v>
      </c>
      <c r="C460" s="245" t="s">
        <v>7371</v>
      </c>
      <c r="D460" s="245" t="s">
        <v>7370</v>
      </c>
      <c r="E460" s="246" t="s">
        <v>44</v>
      </c>
      <c r="F460" s="245" t="s">
        <v>44</v>
      </c>
      <c r="G460" s="245" t="s">
        <v>7472</v>
      </c>
      <c r="H460" s="245" t="s">
        <v>7471</v>
      </c>
      <c r="I460" s="245" t="s">
        <v>7367</v>
      </c>
      <c r="J460" s="245" t="s">
        <v>569</v>
      </c>
      <c r="K460" s="246" t="s">
        <v>16066</v>
      </c>
      <c r="L460" s="245" t="s">
        <v>568</v>
      </c>
    </row>
    <row r="461" spans="1:12" x14ac:dyDescent="0.25">
      <c r="A461" s="245" t="s">
        <v>5904</v>
      </c>
      <c r="B461" s="245" t="s">
        <v>5903</v>
      </c>
      <c r="C461" s="245" t="s">
        <v>7371</v>
      </c>
      <c r="D461" s="245" t="s">
        <v>7370</v>
      </c>
      <c r="E461" s="246" t="s">
        <v>44</v>
      </c>
      <c r="F461" s="245" t="s">
        <v>44</v>
      </c>
      <c r="G461" s="245" t="s">
        <v>7470</v>
      </c>
      <c r="H461" s="245" t="s">
        <v>7469</v>
      </c>
      <c r="I461" s="245" t="s">
        <v>7367</v>
      </c>
      <c r="J461" s="245" t="s">
        <v>569</v>
      </c>
      <c r="K461" s="246" t="s">
        <v>16067</v>
      </c>
      <c r="L461" s="245" t="s">
        <v>568</v>
      </c>
    </row>
    <row r="462" spans="1:12" x14ac:dyDescent="0.25">
      <c r="A462" s="245" t="s">
        <v>5904</v>
      </c>
      <c r="B462" s="245" t="s">
        <v>5903</v>
      </c>
      <c r="C462" s="245" t="s">
        <v>7371</v>
      </c>
      <c r="D462" s="245" t="s">
        <v>7370</v>
      </c>
      <c r="E462" s="246" t="s">
        <v>44</v>
      </c>
      <c r="F462" s="245" t="s">
        <v>44</v>
      </c>
      <c r="G462" s="245" t="s">
        <v>7468</v>
      </c>
      <c r="H462" s="245" t="s">
        <v>7467</v>
      </c>
      <c r="I462" s="245" t="s">
        <v>7367</v>
      </c>
      <c r="J462" s="245" t="s">
        <v>569</v>
      </c>
      <c r="K462" s="246" t="s">
        <v>16068</v>
      </c>
      <c r="L462" s="245" t="s">
        <v>568</v>
      </c>
    </row>
    <row r="463" spans="1:12" x14ac:dyDescent="0.25">
      <c r="A463" s="245" t="s">
        <v>5904</v>
      </c>
      <c r="B463" s="245" t="s">
        <v>5903</v>
      </c>
      <c r="C463" s="245" t="s">
        <v>7371</v>
      </c>
      <c r="D463" s="245" t="s">
        <v>7370</v>
      </c>
      <c r="E463" s="246" t="s">
        <v>44</v>
      </c>
      <c r="F463" s="245" t="s">
        <v>44</v>
      </c>
      <c r="G463" s="245" t="s">
        <v>7466</v>
      </c>
      <c r="H463" s="245" t="s">
        <v>7465</v>
      </c>
      <c r="I463" s="245" t="s">
        <v>7367</v>
      </c>
      <c r="J463" s="245" t="s">
        <v>59</v>
      </c>
      <c r="K463" s="246" t="s">
        <v>16069</v>
      </c>
      <c r="L463" s="245" t="s">
        <v>568</v>
      </c>
    </row>
    <row r="464" spans="1:12" x14ac:dyDescent="0.25">
      <c r="A464" s="245" t="s">
        <v>5904</v>
      </c>
      <c r="B464" s="245" t="s">
        <v>5903</v>
      </c>
      <c r="C464" s="245" t="s">
        <v>7371</v>
      </c>
      <c r="D464" s="245" t="s">
        <v>7370</v>
      </c>
      <c r="E464" s="246" t="s">
        <v>44</v>
      </c>
      <c r="F464" s="245" t="s">
        <v>44</v>
      </c>
      <c r="G464" s="245" t="s">
        <v>7464</v>
      </c>
      <c r="H464" s="245" t="s">
        <v>7463</v>
      </c>
      <c r="I464" s="245" t="s">
        <v>7367</v>
      </c>
      <c r="J464" s="245" t="s">
        <v>569</v>
      </c>
      <c r="K464" s="246" t="s">
        <v>13480</v>
      </c>
      <c r="L464" s="245" t="s">
        <v>568</v>
      </c>
    </row>
    <row r="465" spans="1:12" x14ac:dyDescent="0.25">
      <c r="A465" s="245" t="s">
        <v>5904</v>
      </c>
      <c r="B465" s="245" t="s">
        <v>5903</v>
      </c>
      <c r="C465" s="245" t="s">
        <v>7371</v>
      </c>
      <c r="D465" s="245" t="s">
        <v>7370</v>
      </c>
      <c r="E465" s="246" t="s">
        <v>44</v>
      </c>
      <c r="F465" s="245" t="s">
        <v>44</v>
      </c>
      <c r="G465" s="245" t="s">
        <v>7462</v>
      </c>
      <c r="H465" s="245" t="s">
        <v>7461</v>
      </c>
      <c r="I465" s="245" t="s">
        <v>7367</v>
      </c>
      <c r="J465" s="245" t="s">
        <v>569</v>
      </c>
      <c r="K465" s="246" t="s">
        <v>16070</v>
      </c>
      <c r="L465" s="245" t="s">
        <v>568</v>
      </c>
    </row>
    <row r="466" spans="1:12" x14ac:dyDescent="0.25">
      <c r="A466" s="245" t="s">
        <v>5904</v>
      </c>
      <c r="B466" s="245" t="s">
        <v>5903</v>
      </c>
      <c r="C466" s="245" t="s">
        <v>7371</v>
      </c>
      <c r="D466" s="245" t="s">
        <v>7370</v>
      </c>
      <c r="E466" s="246" t="s">
        <v>44</v>
      </c>
      <c r="F466" s="245" t="s">
        <v>44</v>
      </c>
      <c r="G466" s="245" t="s">
        <v>7460</v>
      </c>
      <c r="H466" s="245" t="s">
        <v>7459</v>
      </c>
      <c r="I466" s="245" t="s">
        <v>7367</v>
      </c>
      <c r="J466" s="245" t="s">
        <v>59</v>
      </c>
      <c r="K466" s="246" t="s">
        <v>16071</v>
      </c>
      <c r="L466" s="245" t="s">
        <v>568</v>
      </c>
    </row>
    <row r="467" spans="1:12" x14ac:dyDescent="0.25">
      <c r="A467" s="245" t="s">
        <v>5904</v>
      </c>
      <c r="B467" s="245" t="s">
        <v>5903</v>
      </c>
      <c r="C467" s="245" t="s">
        <v>7371</v>
      </c>
      <c r="D467" s="245" t="s">
        <v>7370</v>
      </c>
      <c r="E467" s="246" t="s">
        <v>44</v>
      </c>
      <c r="F467" s="245" t="s">
        <v>44</v>
      </c>
      <c r="G467" s="245" t="s">
        <v>7458</v>
      </c>
      <c r="H467" s="245" t="s">
        <v>7457</v>
      </c>
      <c r="I467" s="245" t="s">
        <v>7367</v>
      </c>
      <c r="J467" s="245" t="s">
        <v>59</v>
      </c>
      <c r="K467" s="246" t="s">
        <v>6051</v>
      </c>
      <c r="L467" s="245" t="s">
        <v>568</v>
      </c>
    </row>
    <row r="468" spans="1:12" x14ac:dyDescent="0.25">
      <c r="A468" s="245" t="s">
        <v>5904</v>
      </c>
      <c r="B468" s="245" t="s">
        <v>5903</v>
      </c>
      <c r="C468" s="245" t="s">
        <v>7371</v>
      </c>
      <c r="D468" s="245" t="s">
        <v>7370</v>
      </c>
      <c r="E468" s="246" t="s">
        <v>44</v>
      </c>
      <c r="F468" s="245" t="s">
        <v>44</v>
      </c>
      <c r="G468" s="245" t="s">
        <v>7456</v>
      </c>
      <c r="H468" s="245" t="s">
        <v>7455</v>
      </c>
      <c r="I468" s="245" t="s">
        <v>7367</v>
      </c>
      <c r="J468" s="245" t="s">
        <v>59</v>
      </c>
      <c r="K468" s="246" t="s">
        <v>11423</v>
      </c>
      <c r="L468" s="245" t="s">
        <v>568</v>
      </c>
    </row>
    <row r="469" spans="1:12" x14ac:dyDescent="0.25">
      <c r="A469" s="245" t="s">
        <v>5904</v>
      </c>
      <c r="B469" s="245" t="s">
        <v>5903</v>
      </c>
      <c r="C469" s="245" t="s">
        <v>7371</v>
      </c>
      <c r="D469" s="245" t="s">
        <v>7370</v>
      </c>
      <c r="E469" s="246" t="s">
        <v>44</v>
      </c>
      <c r="F469" s="245" t="s">
        <v>44</v>
      </c>
      <c r="G469" s="245" t="s">
        <v>7454</v>
      </c>
      <c r="H469" s="245" t="s">
        <v>7453</v>
      </c>
      <c r="I469" s="245" t="s">
        <v>7367</v>
      </c>
      <c r="J469" s="245" t="s">
        <v>59</v>
      </c>
      <c r="K469" s="246" t="s">
        <v>10988</v>
      </c>
      <c r="L469" s="245" t="s">
        <v>568</v>
      </c>
    </row>
    <row r="470" spans="1:12" x14ac:dyDescent="0.25">
      <c r="A470" s="245" t="s">
        <v>5904</v>
      </c>
      <c r="B470" s="245" t="s">
        <v>5903</v>
      </c>
      <c r="C470" s="245" t="s">
        <v>7371</v>
      </c>
      <c r="D470" s="245" t="s">
        <v>7370</v>
      </c>
      <c r="E470" s="246" t="s">
        <v>44</v>
      </c>
      <c r="F470" s="245" t="s">
        <v>44</v>
      </c>
      <c r="G470" s="245" t="s">
        <v>7452</v>
      </c>
      <c r="H470" s="245" t="s">
        <v>7451</v>
      </c>
      <c r="I470" s="245" t="s">
        <v>7367</v>
      </c>
      <c r="J470" s="245" t="s">
        <v>569</v>
      </c>
      <c r="K470" s="246" t="s">
        <v>16072</v>
      </c>
      <c r="L470" s="245" t="s">
        <v>568</v>
      </c>
    </row>
    <row r="471" spans="1:12" x14ac:dyDescent="0.25">
      <c r="A471" s="245" t="s">
        <v>5904</v>
      </c>
      <c r="B471" s="245" t="s">
        <v>5903</v>
      </c>
      <c r="C471" s="245" t="s">
        <v>7371</v>
      </c>
      <c r="D471" s="245" t="s">
        <v>7370</v>
      </c>
      <c r="E471" s="246" t="s">
        <v>44</v>
      </c>
      <c r="F471" s="245" t="s">
        <v>44</v>
      </c>
      <c r="G471" s="245" t="s">
        <v>7450</v>
      </c>
      <c r="H471" s="245" t="s">
        <v>7449</v>
      </c>
      <c r="I471" s="245" t="s">
        <v>7367</v>
      </c>
      <c r="J471" s="245" t="s">
        <v>59</v>
      </c>
      <c r="K471" s="246" t="s">
        <v>16073</v>
      </c>
      <c r="L471" s="245" t="s">
        <v>568</v>
      </c>
    </row>
    <row r="472" spans="1:12" x14ac:dyDescent="0.25">
      <c r="A472" s="245" t="s">
        <v>5904</v>
      </c>
      <c r="B472" s="245" t="s">
        <v>5903</v>
      </c>
      <c r="C472" s="245" t="s">
        <v>7371</v>
      </c>
      <c r="D472" s="245" t="s">
        <v>7370</v>
      </c>
      <c r="E472" s="246" t="s">
        <v>44</v>
      </c>
      <c r="F472" s="245" t="s">
        <v>44</v>
      </c>
      <c r="G472" s="245" t="s">
        <v>7447</v>
      </c>
      <c r="H472" s="245" t="s">
        <v>7446</v>
      </c>
      <c r="I472" s="245" t="s">
        <v>7367</v>
      </c>
      <c r="J472" s="245" t="s">
        <v>569</v>
      </c>
      <c r="K472" s="246" t="s">
        <v>8402</v>
      </c>
      <c r="L472" s="245" t="s">
        <v>568</v>
      </c>
    </row>
    <row r="473" spans="1:12" x14ac:dyDescent="0.25">
      <c r="A473" s="245" t="s">
        <v>5904</v>
      </c>
      <c r="B473" s="245" t="s">
        <v>5903</v>
      </c>
      <c r="C473" s="245" t="s">
        <v>7371</v>
      </c>
      <c r="D473" s="245" t="s">
        <v>7370</v>
      </c>
      <c r="E473" s="246" t="s">
        <v>44</v>
      </c>
      <c r="F473" s="245" t="s">
        <v>44</v>
      </c>
      <c r="G473" s="245" t="s">
        <v>7445</v>
      </c>
      <c r="H473" s="245" t="s">
        <v>7444</v>
      </c>
      <c r="I473" s="245" t="s">
        <v>7367</v>
      </c>
      <c r="J473" s="245" t="s">
        <v>569</v>
      </c>
      <c r="K473" s="246" t="s">
        <v>16074</v>
      </c>
      <c r="L473" s="245" t="s">
        <v>568</v>
      </c>
    </row>
    <row r="474" spans="1:12" x14ac:dyDescent="0.25">
      <c r="A474" s="245" t="s">
        <v>5904</v>
      </c>
      <c r="B474" s="245" t="s">
        <v>5903</v>
      </c>
      <c r="C474" s="245" t="s">
        <v>7371</v>
      </c>
      <c r="D474" s="245" t="s">
        <v>7370</v>
      </c>
      <c r="E474" s="246" t="s">
        <v>44</v>
      </c>
      <c r="F474" s="245" t="s">
        <v>44</v>
      </c>
      <c r="G474" s="245" t="s">
        <v>7443</v>
      </c>
      <c r="H474" s="245" t="s">
        <v>7442</v>
      </c>
      <c r="I474" s="245" t="s">
        <v>7367</v>
      </c>
      <c r="J474" s="245" t="s">
        <v>59</v>
      </c>
      <c r="K474" s="246" t="s">
        <v>16075</v>
      </c>
      <c r="L474" s="245" t="s">
        <v>568</v>
      </c>
    </row>
    <row r="475" spans="1:12" x14ac:dyDescent="0.25">
      <c r="A475" s="245" t="s">
        <v>5904</v>
      </c>
      <c r="B475" s="245" t="s">
        <v>5903</v>
      </c>
      <c r="C475" s="245" t="s">
        <v>7371</v>
      </c>
      <c r="D475" s="245" t="s">
        <v>7370</v>
      </c>
      <c r="E475" s="246" t="s">
        <v>44</v>
      </c>
      <c r="F475" s="245" t="s">
        <v>44</v>
      </c>
      <c r="G475" s="245" t="s">
        <v>7441</v>
      </c>
      <c r="H475" s="245" t="s">
        <v>7440</v>
      </c>
      <c r="I475" s="245" t="s">
        <v>7367</v>
      </c>
      <c r="J475" s="245" t="s">
        <v>59</v>
      </c>
      <c r="K475" s="246" t="s">
        <v>15330</v>
      </c>
      <c r="L475" s="245" t="s">
        <v>568</v>
      </c>
    </row>
    <row r="476" spans="1:12" x14ac:dyDescent="0.25">
      <c r="A476" s="245" t="s">
        <v>5904</v>
      </c>
      <c r="B476" s="245" t="s">
        <v>5903</v>
      </c>
      <c r="C476" s="245" t="s">
        <v>7371</v>
      </c>
      <c r="D476" s="245" t="s">
        <v>7370</v>
      </c>
      <c r="E476" s="246" t="s">
        <v>44</v>
      </c>
      <c r="F476" s="245" t="s">
        <v>44</v>
      </c>
      <c r="G476" s="245" t="s">
        <v>7439</v>
      </c>
      <c r="H476" s="245" t="s">
        <v>7438</v>
      </c>
      <c r="I476" s="245" t="s">
        <v>7367</v>
      </c>
      <c r="J476" s="245" t="s">
        <v>569</v>
      </c>
      <c r="K476" s="246" t="s">
        <v>16076</v>
      </c>
      <c r="L476" s="245" t="s">
        <v>568</v>
      </c>
    </row>
    <row r="477" spans="1:12" x14ac:dyDescent="0.25">
      <c r="A477" s="245" t="s">
        <v>5904</v>
      </c>
      <c r="B477" s="245" t="s">
        <v>5903</v>
      </c>
      <c r="C477" s="245" t="s">
        <v>7371</v>
      </c>
      <c r="D477" s="245" t="s">
        <v>7370</v>
      </c>
      <c r="E477" s="246" t="s">
        <v>44</v>
      </c>
      <c r="F477" s="245" t="s">
        <v>44</v>
      </c>
      <c r="G477" s="245" t="s">
        <v>7437</v>
      </c>
      <c r="H477" s="245" t="s">
        <v>7436</v>
      </c>
      <c r="I477" s="245" t="s">
        <v>7367</v>
      </c>
      <c r="J477" s="245" t="s">
        <v>569</v>
      </c>
      <c r="K477" s="246" t="s">
        <v>15229</v>
      </c>
      <c r="L477" s="245" t="s">
        <v>568</v>
      </c>
    </row>
    <row r="478" spans="1:12" x14ac:dyDescent="0.25">
      <c r="A478" s="245" t="s">
        <v>5904</v>
      </c>
      <c r="B478" s="245" t="s">
        <v>5903</v>
      </c>
      <c r="C478" s="245" t="s">
        <v>7371</v>
      </c>
      <c r="D478" s="245" t="s">
        <v>7370</v>
      </c>
      <c r="E478" s="246" t="s">
        <v>44</v>
      </c>
      <c r="F478" s="245" t="s">
        <v>44</v>
      </c>
      <c r="G478" s="245" t="s">
        <v>7435</v>
      </c>
      <c r="H478" s="245" t="s">
        <v>7434</v>
      </c>
      <c r="I478" s="245" t="s">
        <v>7367</v>
      </c>
      <c r="J478" s="245" t="s">
        <v>569</v>
      </c>
      <c r="K478" s="246" t="s">
        <v>16077</v>
      </c>
      <c r="L478" s="245" t="s">
        <v>568</v>
      </c>
    </row>
    <row r="479" spans="1:12" x14ac:dyDescent="0.25">
      <c r="A479" s="245" t="s">
        <v>5904</v>
      </c>
      <c r="B479" s="245" t="s">
        <v>5903</v>
      </c>
      <c r="C479" s="245" t="s">
        <v>7371</v>
      </c>
      <c r="D479" s="245" t="s">
        <v>7370</v>
      </c>
      <c r="E479" s="246" t="s">
        <v>44</v>
      </c>
      <c r="F479" s="245" t="s">
        <v>44</v>
      </c>
      <c r="G479" s="245" t="s">
        <v>7433</v>
      </c>
      <c r="H479" s="245" t="s">
        <v>7432</v>
      </c>
      <c r="I479" s="245" t="s">
        <v>7367</v>
      </c>
      <c r="J479" s="245" t="s">
        <v>569</v>
      </c>
      <c r="K479" s="246" t="s">
        <v>16078</v>
      </c>
      <c r="L479" s="245" t="s">
        <v>568</v>
      </c>
    </row>
    <row r="480" spans="1:12" x14ac:dyDescent="0.25">
      <c r="A480" s="245" t="s">
        <v>5904</v>
      </c>
      <c r="B480" s="245" t="s">
        <v>5903</v>
      </c>
      <c r="C480" s="245" t="s">
        <v>7371</v>
      </c>
      <c r="D480" s="245" t="s">
        <v>7370</v>
      </c>
      <c r="E480" s="246" t="s">
        <v>44</v>
      </c>
      <c r="F480" s="245" t="s">
        <v>44</v>
      </c>
      <c r="G480" s="245" t="s">
        <v>7431</v>
      </c>
      <c r="H480" s="245" t="s">
        <v>10427</v>
      </c>
      <c r="I480" s="245" t="s">
        <v>7367</v>
      </c>
      <c r="J480" s="245" t="s">
        <v>569</v>
      </c>
      <c r="K480" s="246" t="s">
        <v>16079</v>
      </c>
      <c r="L480" s="245" t="s">
        <v>568</v>
      </c>
    </row>
    <row r="481" spans="1:12" x14ac:dyDescent="0.25">
      <c r="A481" s="245" t="s">
        <v>5904</v>
      </c>
      <c r="B481" s="245" t="s">
        <v>5903</v>
      </c>
      <c r="C481" s="245" t="s">
        <v>7371</v>
      </c>
      <c r="D481" s="245" t="s">
        <v>7370</v>
      </c>
      <c r="E481" s="246" t="s">
        <v>44</v>
      </c>
      <c r="F481" s="245" t="s">
        <v>44</v>
      </c>
      <c r="G481" s="245" t="s">
        <v>7430</v>
      </c>
      <c r="H481" s="245" t="s">
        <v>7429</v>
      </c>
      <c r="I481" s="245" t="s">
        <v>7367</v>
      </c>
      <c r="J481" s="245" t="s">
        <v>59</v>
      </c>
      <c r="K481" s="246" t="s">
        <v>9029</v>
      </c>
      <c r="L481" s="245" t="s">
        <v>568</v>
      </c>
    </row>
    <row r="482" spans="1:12" x14ac:dyDescent="0.25">
      <c r="A482" s="245" t="s">
        <v>5904</v>
      </c>
      <c r="B482" s="245" t="s">
        <v>5903</v>
      </c>
      <c r="C482" s="245" t="s">
        <v>7371</v>
      </c>
      <c r="D482" s="245" t="s">
        <v>7370</v>
      </c>
      <c r="E482" s="246" t="s">
        <v>44</v>
      </c>
      <c r="F482" s="245" t="s">
        <v>44</v>
      </c>
      <c r="G482" s="245" t="s">
        <v>7428</v>
      </c>
      <c r="H482" s="245" t="s">
        <v>7427</v>
      </c>
      <c r="I482" s="245" t="s">
        <v>7367</v>
      </c>
      <c r="J482" s="245" t="s">
        <v>59</v>
      </c>
      <c r="K482" s="246" t="s">
        <v>16080</v>
      </c>
      <c r="L482" s="245" t="s">
        <v>568</v>
      </c>
    </row>
    <row r="483" spans="1:12" x14ac:dyDescent="0.25">
      <c r="A483" s="245" t="s">
        <v>5904</v>
      </c>
      <c r="B483" s="245" t="s">
        <v>5903</v>
      </c>
      <c r="C483" s="245" t="s">
        <v>7371</v>
      </c>
      <c r="D483" s="245" t="s">
        <v>7370</v>
      </c>
      <c r="E483" s="246" t="s">
        <v>44</v>
      </c>
      <c r="F483" s="245" t="s">
        <v>44</v>
      </c>
      <c r="G483" s="245" t="s">
        <v>7426</v>
      </c>
      <c r="H483" s="245" t="s">
        <v>7425</v>
      </c>
      <c r="I483" s="245" t="s">
        <v>7367</v>
      </c>
      <c r="J483" s="245" t="s">
        <v>59</v>
      </c>
      <c r="K483" s="246" t="s">
        <v>9589</v>
      </c>
      <c r="L483" s="245" t="s">
        <v>568</v>
      </c>
    </row>
    <row r="484" spans="1:12" x14ac:dyDescent="0.25">
      <c r="A484" s="245" t="s">
        <v>5904</v>
      </c>
      <c r="B484" s="245" t="s">
        <v>5903</v>
      </c>
      <c r="C484" s="245" t="s">
        <v>7371</v>
      </c>
      <c r="D484" s="245" t="s">
        <v>7370</v>
      </c>
      <c r="E484" s="246" t="s">
        <v>44</v>
      </c>
      <c r="F484" s="245" t="s">
        <v>44</v>
      </c>
      <c r="G484" s="245" t="s">
        <v>7424</v>
      </c>
      <c r="H484" s="245" t="s">
        <v>7423</v>
      </c>
      <c r="I484" s="245" t="s">
        <v>7367</v>
      </c>
      <c r="J484" s="245" t="s">
        <v>569</v>
      </c>
      <c r="K484" s="246" t="s">
        <v>16081</v>
      </c>
      <c r="L484" s="245" t="s">
        <v>568</v>
      </c>
    </row>
    <row r="485" spans="1:12" x14ac:dyDescent="0.25">
      <c r="A485" s="245" t="s">
        <v>5904</v>
      </c>
      <c r="B485" s="245" t="s">
        <v>5903</v>
      </c>
      <c r="C485" s="245" t="s">
        <v>7371</v>
      </c>
      <c r="D485" s="245" t="s">
        <v>7370</v>
      </c>
      <c r="E485" s="246" t="s">
        <v>44</v>
      </c>
      <c r="F485" s="245" t="s">
        <v>44</v>
      </c>
      <c r="G485" s="245" t="s">
        <v>7422</v>
      </c>
      <c r="H485" s="245" t="s">
        <v>7421</v>
      </c>
      <c r="I485" s="245" t="s">
        <v>7367</v>
      </c>
      <c r="J485" s="245" t="s">
        <v>569</v>
      </c>
      <c r="K485" s="246" t="s">
        <v>16082</v>
      </c>
      <c r="L485" s="245" t="s">
        <v>568</v>
      </c>
    </row>
    <row r="486" spans="1:12" x14ac:dyDescent="0.25">
      <c r="A486" s="245" t="s">
        <v>5904</v>
      </c>
      <c r="B486" s="245" t="s">
        <v>5903</v>
      </c>
      <c r="C486" s="245" t="s">
        <v>7371</v>
      </c>
      <c r="D486" s="245" t="s">
        <v>7370</v>
      </c>
      <c r="E486" s="246" t="s">
        <v>44</v>
      </c>
      <c r="F486" s="245" t="s">
        <v>44</v>
      </c>
      <c r="G486" s="245" t="s">
        <v>7420</v>
      </c>
      <c r="H486" s="245" t="s">
        <v>7419</v>
      </c>
      <c r="I486" s="245" t="s">
        <v>7367</v>
      </c>
      <c r="J486" s="245" t="s">
        <v>569</v>
      </c>
      <c r="K486" s="246" t="s">
        <v>14315</v>
      </c>
      <c r="L486" s="245" t="s">
        <v>568</v>
      </c>
    </row>
    <row r="487" spans="1:12" x14ac:dyDescent="0.25">
      <c r="A487" s="245" t="s">
        <v>5904</v>
      </c>
      <c r="B487" s="245" t="s">
        <v>5903</v>
      </c>
      <c r="C487" s="245" t="s">
        <v>7371</v>
      </c>
      <c r="D487" s="245" t="s">
        <v>7370</v>
      </c>
      <c r="E487" s="246" t="s">
        <v>44</v>
      </c>
      <c r="F487" s="245" t="s">
        <v>44</v>
      </c>
      <c r="G487" s="245" t="s">
        <v>7418</v>
      </c>
      <c r="H487" s="245" t="s">
        <v>7417</v>
      </c>
      <c r="I487" s="245" t="s">
        <v>7367</v>
      </c>
      <c r="J487" s="245" t="s">
        <v>569</v>
      </c>
      <c r="K487" s="246" t="s">
        <v>16083</v>
      </c>
      <c r="L487" s="245" t="s">
        <v>568</v>
      </c>
    </row>
    <row r="488" spans="1:12" x14ac:dyDescent="0.25">
      <c r="A488" s="245" t="s">
        <v>5904</v>
      </c>
      <c r="B488" s="245" t="s">
        <v>5903</v>
      </c>
      <c r="C488" s="245" t="s">
        <v>7371</v>
      </c>
      <c r="D488" s="245" t="s">
        <v>7370</v>
      </c>
      <c r="E488" s="246" t="s">
        <v>44</v>
      </c>
      <c r="F488" s="245" t="s">
        <v>44</v>
      </c>
      <c r="G488" s="245" t="s">
        <v>7416</v>
      </c>
      <c r="H488" s="245" t="s">
        <v>7415</v>
      </c>
      <c r="I488" s="245" t="s">
        <v>7367</v>
      </c>
      <c r="J488" s="245" t="s">
        <v>569</v>
      </c>
      <c r="K488" s="246" t="s">
        <v>16084</v>
      </c>
      <c r="L488" s="245" t="s">
        <v>568</v>
      </c>
    </row>
    <row r="489" spans="1:12" x14ac:dyDescent="0.25">
      <c r="A489" s="245" t="s">
        <v>5904</v>
      </c>
      <c r="B489" s="245" t="s">
        <v>5903</v>
      </c>
      <c r="C489" s="245" t="s">
        <v>7371</v>
      </c>
      <c r="D489" s="245" t="s">
        <v>7370</v>
      </c>
      <c r="E489" s="246" t="s">
        <v>44</v>
      </c>
      <c r="F489" s="245" t="s">
        <v>44</v>
      </c>
      <c r="G489" s="245" t="s">
        <v>7414</v>
      </c>
      <c r="H489" s="245" t="s">
        <v>7413</v>
      </c>
      <c r="I489" s="245" t="s">
        <v>7367</v>
      </c>
      <c r="J489" s="245" t="s">
        <v>569</v>
      </c>
      <c r="K489" s="246" t="s">
        <v>126</v>
      </c>
      <c r="L489" s="245" t="s">
        <v>568</v>
      </c>
    </row>
    <row r="490" spans="1:12" x14ac:dyDescent="0.25">
      <c r="A490" s="245" t="s">
        <v>5904</v>
      </c>
      <c r="B490" s="245" t="s">
        <v>5903</v>
      </c>
      <c r="C490" s="245" t="s">
        <v>7371</v>
      </c>
      <c r="D490" s="245" t="s">
        <v>7370</v>
      </c>
      <c r="E490" s="246" t="s">
        <v>44</v>
      </c>
      <c r="F490" s="245" t="s">
        <v>44</v>
      </c>
      <c r="G490" s="245" t="s">
        <v>7412</v>
      </c>
      <c r="H490" s="245" t="s">
        <v>7411</v>
      </c>
      <c r="I490" s="245" t="s">
        <v>7367</v>
      </c>
      <c r="J490" s="245" t="s">
        <v>569</v>
      </c>
      <c r="K490" s="246" t="s">
        <v>16085</v>
      </c>
      <c r="L490" s="245" t="s">
        <v>568</v>
      </c>
    </row>
    <row r="491" spans="1:12" x14ac:dyDescent="0.25">
      <c r="A491" s="245" t="s">
        <v>5904</v>
      </c>
      <c r="B491" s="245" t="s">
        <v>5903</v>
      </c>
      <c r="C491" s="245" t="s">
        <v>7371</v>
      </c>
      <c r="D491" s="245" t="s">
        <v>7370</v>
      </c>
      <c r="E491" s="246" t="s">
        <v>44</v>
      </c>
      <c r="F491" s="245" t="s">
        <v>44</v>
      </c>
      <c r="G491" s="245" t="s">
        <v>7410</v>
      </c>
      <c r="H491" s="245" t="s">
        <v>7409</v>
      </c>
      <c r="I491" s="245" t="s">
        <v>7367</v>
      </c>
      <c r="J491" s="245" t="s">
        <v>569</v>
      </c>
      <c r="K491" s="246" t="s">
        <v>16086</v>
      </c>
      <c r="L491" s="245" t="s">
        <v>568</v>
      </c>
    </row>
    <row r="492" spans="1:12" x14ac:dyDescent="0.25">
      <c r="A492" s="245" t="s">
        <v>5904</v>
      </c>
      <c r="B492" s="245" t="s">
        <v>5903</v>
      </c>
      <c r="C492" s="245" t="s">
        <v>7371</v>
      </c>
      <c r="D492" s="245" t="s">
        <v>7370</v>
      </c>
      <c r="E492" s="246" t="s">
        <v>44</v>
      </c>
      <c r="F492" s="245" t="s">
        <v>44</v>
      </c>
      <c r="G492" s="245" t="s">
        <v>7408</v>
      </c>
      <c r="H492" s="245" t="s">
        <v>7407</v>
      </c>
      <c r="I492" s="245" t="s">
        <v>7367</v>
      </c>
      <c r="J492" s="245" t="s">
        <v>569</v>
      </c>
      <c r="K492" s="246" t="s">
        <v>9442</v>
      </c>
      <c r="L492" s="245" t="s">
        <v>568</v>
      </c>
    </row>
    <row r="493" spans="1:12" x14ac:dyDescent="0.25">
      <c r="A493" s="245" t="s">
        <v>5904</v>
      </c>
      <c r="B493" s="245" t="s">
        <v>5903</v>
      </c>
      <c r="C493" s="245" t="s">
        <v>7371</v>
      </c>
      <c r="D493" s="245" t="s">
        <v>7370</v>
      </c>
      <c r="E493" s="246" t="s">
        <v>44</v>
      </c>
      <c r="F493" s="245" t="s">
        <v>44</v>
      </c>
      <c r="G493" s="245" t="s">
        <v>7406</v>
      </c>
      <c r="H493" s="245" t="s">
        <v>7405</v>
      </c>
      <c r="I493" s="245" t="s">
        <v>7367</v>
      </c>
      <c r="J493" s="245" t="s">
        <v>569</v>
      </c>
      <c r="K493" s="246" t="s">
        <v>16087</v>
      </c>
      <c r="L493" s="245" t="s">
        <v>568</v>
      </c>
    </row>
    <row r="494" spans="1:12" x14ac:dyDescent="0.25">
      <c r="A494" s="245" t="s">
        <v>5904</v>
      </c>
      <c r="B494" s="245" t="s">
        <v>5903</v>
      </c>
      <c r="C494" s="245" t="s">
        <v>7371</v>
      </c>
      <c r="D494" s="245" t="s">
        <v>7370</v>
      </c>
      <c r="E494" s="246" t="s">
        <v>44</v>
      </c>
      <c r="F494" s="245" t="s">
        <v>44</v>
      </c>
      <c r="G494" s="245" t="s">
        <v>7404</v>
      </c>
      <c r="H494" s="245" t="s">
        <v>7403</v>
      </c>
      <c r="I494" s="245" t="s">
        <v>7367</v>
      </c>
      <c r="J494" s="245" t="s">
        <v>569</v>
      </c>
      <c r="K494" s="246" t="s">
        <v>9036</v>
      </c>
      <c r="L494" s="245" t="s">
        <v>568</v>
      </c>
    </row>
    <row r="495" spans="1:12" x14ac:dyDescent="0.25">
      <c r="A495" s="245" t="s">
        <v>5904</v>
      </c>
      <c r="B495" s="245" t="s">
        <v>5903</v>
      </c>
      <c r="C495" s="245" t="s">
        <v>7371</v>
      </c>
      <c r="D495" s="245" t="s">
        <v>7370</v>
      </c>
      <c r="E495" s="246" t="s">
        <v>44</v>
      </c>
      <c r="F495" s="245" t="s">
        <v>44</v>
      </c>
      <c r="G495" s="245" t="s">
        <v>7402</v>
      </c>
      <c r="H495" s="245" t="s">
        <v>16088</v>
      </c>
      <c r="I495" s="245" t="s">
        <v>7367</v>
      </c>
      <c r="J495" s="245" t="s">
        <v>569</v>
      </c>
      <c r="K495" s="246" t="s">
        <v>1659</v>
      </c>
      <c r="L495" s="245" t="s">
        <v>568</v>
      </c>
    </row>
    <row r="496" spans="1:12" x14ac:dyDescent="0.25">
      <c r="A496" s="245" t="s">
        <v>5904</v>
      </c>
      <c r="B496" s="245" t="s">
        <v>5903</v>
      </c>
      <c r="C496" s="245" t="s">
        <v>7371</v>
      </c>
      <c r="D496" s="245" t="s">
        <v>7370</v>
      </c>
      <c r="E496" s="246" t="s">
        <v>44</v>
      </c>
      <c r="F496" s="245" t="s">
        <v>44</v>
      </c>
      <c r="G496" s="245" t="s">
        <v>7401</v>
      </c>
      <c r="H496" s="245" t="s">
        <v>7400</v>
      </c>
      <c r="I496" s="245" t="s">
        <v>7367</v>
      </c>
      <c r="J496" s="245" t="s">
        <v>569</v>
      </c>
      <c r="K496" s="246" t="s">
        <v>10217</v>
      </c>
      <c r="L496" s="245" t="s">
        <v>568</v>
      </c>
    </row>
    <row r="497" spans="1:12" x14ac:dyDescent="0.25">
      <c r="A497" s="245" t="s">
        <v>5904</v>
      </c>
      <c r="B497" s="245" t="s">
        <v>5903</v>
      </c>
      <c r="C497" s="245" t="s">
        <v>7371</v>
      </c>
      <c r="D497" s="245" t="s">
        <v>7370</v>
      </c>
      <c r="E497" s="246" t="s">
        <v>44</v>
      </c>
      <c r="F497" s="245" t="s">
        <v>44</v>
      </c>
      <c r="G497" s="245" t="s">
        <v>7399</v>
      </c>
      <c r="H497" s="245" t="s">
        <v>7398</v>
      </c>
      <c r="I497" s="245" t="s">
        <v>7367</v>
      </c>
      <c r="J497" s="245" t="s">
        <v>569</v>
      </c>
      <c r="K497" s="246" t="s">
        <v>16089</v>
      </c>
      <c r="L497" s="245" t="s">
        <v>568</v>
      </c>
    </row>
    <row r="498" spans="1:12" x14ac:dyDescent="0.25">
      <c r="A498" s="245" t="s">
        <v>5904</v>
      </c>
      <c r="B498" s="245" t="s">
        <v>5903</v>
      </c>
      <c r="C498" s="245" t="s">
        <v>7371</v>
      </c>
      <c r="D498" s="245" t="s">
        <v>7370</v>
      </c>
      <c r="E498" s="246" t="s">
        <v>44</v>
      </c>
      <c r="F498" s="245" t="s">
        <v>44</v>
      </c>
      <c r="G498" s="245" t="s">
        <v>7397</v>
      </c>
      <c r="H498" s="245" t="s">
        <v>7396</v>
      </c>
      <c r="I498" s="245" t="s">
        <v>7367</v>
      </c>
      <c r="J498" s="245" t="s">
        <v>569</v>
      </c>
      <c r="K498" s="246" t="s">
        <v>9084</v>
      </c>
      <c r="L498" s="245" t="s">
        <v>568</v>
      </c>
    </row>
    <row r="499" spans="1:12" x14ac:dyDescent="0.25">
      <c r="A499" s="245" t="s">
        <v>5904</v>
      </c>
      <c r="B499" s="245" t="s">
        <v>5903</v>
      </c>
      <c r="C499" s="245" t="s">
        <v>7371</v>
      </c>
      <c r="D499" s="245" t="s">
        <v>7370</v>
      </c>
      <c r="E499" s="246" t="s">
        <v>44</v>
      </c>
      <c r="F499" s="245" t="s">
        <v>44</v>
      </c>
      <c r="G499" s="245" t="s">
        <v>7395</v>
      </c>
      <c r="H499" s="245" t="s">
        <v>7394</v>
      </c>
      <c r="I499" s="245" t="s">
        <v>7367</v>
      </c>
      <c r="J499" s="245" t="s">
        <v>59</v>
      </c>
      <c r="K499" s="246" t="s">
        <v>16090</v>
      </c>
      <c r="L499" s="245" t="s">
        <v>568</v>
      </c>
    </row>
    <row r="500" spans="1:12" x14ac:dyDescent="0.25">
      <c r="A500" s="245" t="s">
        <v>5904</v>
      </c>
      <c r="B500" s="245" t="s">
        <v>5903</v>
      </c>
      <c r="C500" s="245" t="s">
        <v>7371</v>
      </c>
      <c r="D500" s="245" t="s">
        <v>7370</v>
      </c>
      <c r="E500" s="246" t="s">
        <v>44</v>
      </c>
      <c r="F500" s="245" t="s">
        <v>44</v>
      </c>
      <c r="G500" s="245" t="s">
        <v>7393</v>
      </c>
      <c r="H500" s="245" t="s">
        <v>7392</v>
      </c>
      <c r="I500" s="245" t="s">
        <v>7367</v>
      </c>
      <c r="J500" s="245" t="s">
        <v>59</v>
      </c>
      <c r="K500" s="246" t="s">
        <v>16091</v>
      </c>
      <c r="L500" s="245" t="s">
        <v>568</v>
      </c>
    </row>
    <row r="501" spans="1:12" x14ac:dyDescent="0.25">
      <c r="A501" s="245" t="s">
        <v>5904</v>
      </c>
      <c r="B501" s="245" t="s">
        <v>5903</v>
      </c>
      <c r="C501" s="245" t="s">
        <v>7371</v>
      </c>
      <c r="D501" s="245" t="s">
        <v>7370</v>
      </c>
      <c r="E501" s="246" t="s">
        <v>44</v>
      </c>
      <c r="F501" s="245" t="s">
        <v>44</v>
      </c>
      <c r="G501" s="245" t="s">
        <v>7391</v>
      </c>
      <c r="H501" s="245" t="s">
        <v>7390</v>
      </c>
      <c r="I501" s="245" t="s">
        <v>7367</v>
      </c>
      <c r="J501" s="245" t="s">
        <v>59</v>
      </c>
      <c r="K501" s="246" t="s">
        <v>16092</v>
      </c>
      <c r="L501" s="245" t="s">
        <v>568</v>
      </c>
    </row>
    <row r="502" spans="1:12" x14ac:dyDescent="0.25">
      <c r="A502" s="245" t="s">
        <v>5904</v>
      </c>
      <c r="B502" s="245" t="s">
        <v>5903</v>
      </c>
      <c r="C502" s="245" t="s">
        <v>7371</v>
      </c>
      <c r="D502" s="245" t="s">
        <v>7370</v>
      </c>
      <c r="E502" s="246" t="s">
        <v>44</v>
      </c>
      <c r="F502" s="245" t="s">
        <v>44</v>
      </c>
      <c r="G502" s="245" t="s">
        <v>7389</v>
      </c>
      <c r="H502" s="245" t="s">
        <v>7388</v>
      </c>
      <c r="I502" s="245" t="s">
        <v>7367</v>
      </c>
      <c r="J502" s="245" t="s">
        <v>59</v>
      </c>
      <c r="K502" s="246" t="s">
        <v>16093</v>
      </c>
      <c r="L502" s="245" t="s">
        <v>568</v>
      </c>
    </row>
    <row r="503" spans="1:12" x14ac:dyDescent="0.25">
      <c r="A503" s="245" t="s">
        <v>5904</v>
      </c>
      <c r="B503" s="245" t="s">
        <v>5903</v>
      </c>
      <c r="C503" s="245" t="s">
        <v>7371</v>
      </c>
      <c r="D503" s="245" t="s">
        <v>7370</v>
      </c>
      <c r="E503" s="246" t="s">
        <v>44</v>
      </c>
      <c r="F503" s="245" t="s">
        <v>44</v>
      </c>
      <c r="G503" s="245" t="s">
        <v>7387</v>
      </c>
      <c r="H503" s="245" t="s">
        <v>7386</v>
      </c>
      <c r="I503" s="245" t="s">
        <v>7367</v>
      </c>
      <c r="J503" s="245" t="s">
        <v>569</v>
      </c>
      <c r="K503" s="246" t="s">
        <v>16094</v>
      </c>
      <c r="L503" s="245" t="s">
        <v>568</v>
      </c>
    </row>
    <row r="504" spans="1:12" x14ac:dyDescent="0.25">
      <c r="A504" s="245" t="s">
        <v>5904</v>
      </c>
      <c r="B504" s="245" t="s">
        <v>5903</v>
      </c>
      <c r="C504" s="245" t="s">
        <v>7371</v>
      </c>
      <c r="D504" s="245" t="s">
        <v>7370</v>
      </c>
      <c r="E504" s="246" t="s">
        <v>44</v>
      </c>
      <c r="F504" s="245" t="s">
        <v>44</v>
      </c>
      <c r="G504" s="245" t="s">
        <v>7385</v>
      </c>
      <c r="H504" s="245" t="s">
        <v>7384</v>
      </c>
      <c r="I504" s="245" t="s">
        <v>7367</v>
      </c>
      <c r="J504" s="245" t="s">
        <v>569</v>
      </c>
      <c r="K504" s="246" t="s">
        <v>16095</v>
      </c>
      <c r="L504" s="245" t="s">
        <v>568</v>
      </c>
    </row>
    <row r="505" spans="1:12" x14ac:dyDescent="0.25">
      <c r="A505" s="245" t="s">
        <v>5904</v>
      </c>
      <c r="B505" s="245" t="s">
        <v>5903</v>
      </c>
      <c r="C505" s="245" t="s">
        <v>7371</v>
      </c>
      <c r="D505" s="245" t="s">
        <v>7370</v>
      </c>
      <c r="E505" s="246" t="s">
        <v>44</v>
      </c>
      <c r="F505" s="245" t="s">
        <v>44</v>
      </c>
      <c r="G505" s="245" t="s">
        <v>7383</v>
      </c>
      <c r="H505" s="245" t="s">
        <v>7382</v>
      </c>
      <c r="I505" s="245" t="s">
        <v>7367</v>
      </c>
      <c r="J505" s="245" t="s">
        <v>569</v>
      </c>
      <c r="K505" s="246" t="s">
        <v>16096</v>
      </c>
      <c r="L505" s="245" t="s">
        <v>568</v>
      </c>
    </row>
    <row r="506" spans="1:12" x14ac:dyDescent="0.25">
      <c r="A506" s="245" t="s">
        <v>5904</v>
      </c>
      <c r="B506" s="245" t="s">
        <v>5903</v>
      </c>
      <c r="C506" s="245" t="s">
        <v>7371</v>
      </c>
      <c r="D506" s="245" t="s">
        <v>7370</v>
      </c>
      <c r="E506" s="246" t="s">
        <v>44</v>
      </c>
      <c r="F506" s="245" t="s">
        <v>44</v>
      </c>
      <c r="G506" s="245" t="s">
        <v>7381</v>
      </c>
      <c r="H506" s="245" t="s">
        <v>7380</v>
      </c>
      <c r="I506" s="245" t="s">
        <v>7367</v>
      </c>
      <c r="J506" s="245" t="s">
        <v>569</v>
      </c>
      <c r="K506" s="246" t="s">
        <v>16097</v>
      </c>
      <c r="L506" s="245" t="s">
        <v>568</v>
      </c>
    </row>
    <row r="507" spans="1:12" x14ac:dyDescent="0.25">
      <c r="A507" s="245" t="s">
        <v>5904</v>
      </c>
      <c r="B507" s="245" t="s">
        <v>5903</v>
      </c>
      <c r="C507" s="245" t="s">
        <v>7371</v>
      </c>
      <c r="D507" s="245" t="s">
        <v>7370</v>
      </c>
      <c r="E507" s="246" t="s">
        <v>44</v>
      </c>
      <c r="F507" s="245" t="s">
        <v>44</v>
      </c>
      <c r="G507" s="245" t="s">
        <v>7379</v>
      </c>
      <c r="H507" s="245" t="s">
        <v>7378</v>
      </c>
      <c r="I507" s="245" t="s">
        <v>7367</v>
      </c>
      <c r="J507" s="245" t="s">
        <v>569</v>
      </c>
      <c r="K507" s="246" t="s">
        <v>16098</v>
      </c>
      <c r="L507" s="245" t="s">
        <v>568</v>
      </c>
    </row>
    <row r="508" spans="1:12" x14ac:dyDescent="0.25">
      <c r="A508" s="245" t="s">
        <v>5904</v>
      </c>
      <c r="B508" s="245" t="s">
        <v>5903</v>
      </c>
      <c r="C508" s="245" t="s">
        <v>7371</v>
      </c>
      <c r="D508" s="245" t="s">
        <v>7370</v>
      </c>
      <c r="E508" s="246" t="s">
        <v>44</v>
      </c>
      <c r="F508" s="245" t="s">
        <v>44</v>
      </c>
      <c r="G508" s="245" t="s">
        <v>7377</v>
      </c>
      <c r="H508" s="245" t="s">
        <v>7376</v>
      </c>
      <c r="I508" s="245" t="s">
        <v>7367</v>
      </c>
      <c r="J508" s="245" t="s">
        <v>569</v>
      </c>
      <c r="K508" s="246" t="s">
        <v>16099</v>
      </c>
      <c r="L508" s="245" t="s">
        <v>568</v>
      </c>
    </row>
    <row r="509" spans="1:12" x14ac:dyDescent="0.25">
      <c r="A509" s="245" t="s">
        <v>5904</v>
      </c>
      <c r="B509" s="245" t="s">
        <v>5903</v>
      </c>
      <c r="C509" s="245" t="s">
        <v>7371</v>
      </c>
      <c r="D509" s="245" t="s">
        <v>7370</v>
      </c>
      <c r="E509" s="246" t="s">
        <v>44</v>
      </c>
      <c r="F509" s="245" t="s">
        <v>44</v>
      </c>
      <c r="G509" s="245" t="s">
        <v>7375</v>
      </c>
      <c r="H509" s="245" t="s">
        <v>7374</v>
      </c>
      <c r="I509" s="245" t="s">
        <v>7367</v>
      </c>
      <c r="J509" s="245" t="s">
        <v>569</v>
      </c>
      <c r="K509" s="246" t="s">
        <v>13699</v>
      </c>
      <c r="L509" s="245" t="s">
        <v>568</v>
      </c>
    </row>
    <row r="510" spans="1:12" x14ac:dyDescent="0.25">
      <c r="A510" s="245" t="s">
        <v>5904</v>
      </c>
      <c r="B510" s="245" t="s">
        <v>5903</v>
      </c>
      <c r="C510" s="245" t="s">
        <v>7371</v>
      </c>
      <c r="D510" s="245" t="s">
        <v>7370</v>
      </c>
      <c r="E510" s="246" t="s">
        <v>44</v>
      </c>
      <c r="F510" s="245" t="s">
        <v>44</v>
      </c>
      <c r="G510" s="245" t="s">
        <v>7373</v>
      </c>
      <c r="H510" s="245" t="s">
        <v>7372</v>
      </c>
      <c r="I510" s="245" t="s">
        <v>7367</v>
      </c>
      <c r="J510" s="245" t="s">
        <v>569</v>
      </c>
      <c r="K510" s="246" t="s">
        <v>16100</v>
      </c>
      <c r="L510" s="245" t="s">
        <v>568</v>
      </c>
    </row>
    <row r="511" spans="1:12" x14ac:dyDescent="0.25">
      <c r="A511" s="245" t="s">
        <v>5904</v>
      </c>
      <c r="B511" s="245" t="s">
        <v>5903</v>
      </c>
      <c r="C511" s="245" t="s">
        <v>7371</v>
      </c>
      <c r="D511" s="245" t="s">
        <v>7370</v>
      </c>
      <c r="E511" s="246" t="s">
        <v>44</v>
      </c>
      <c r="F511" s="245" t="s">
        <v>44</v>
      </c>
      <c r="G511" s="245" t="s">
        <v>7369</v>
      </c>
      <c r="H511" s="245" t="s">
        <v>7368</v>
      </c>
      <c r="I511" s="245" t="s">
        <v>7367</v>
      </c>
      <c r="J511" s="245" t="s">
        <v>59</v>
      </c>
      <c r="K511" s="246" t="s">
        <v>1680</v>
      </c>
      <c r="L511" s="245" t="s">
        <v>568</v>
      </c>
    </row>
    <row r="512" spans="1:12" x14ac:dyDescent="0.25">
      <c r="A512" s="245" t="s">
        <v>5904</v>
      </c>
      <c r="B512" s="245" t="s">
        <v>5903</v>
      </c>
      <c r="C512" s="245" t="s">
        <v>7371</v>
      </c>
      <c r="D512" s="245" t="s">
        <v>7370</v>
      </c>
      <c r="E512" s="246" t="s">
        <v>44</v>
      </c>
      <c r="F512" s="245" t="s">
        <v>44</v>
      </c>
      <c r="G512" s="245" t="s">
        <v>8291</v>
      </c>
      <c r="H512" s="245" t="s">
        <v>8290</v>
      </c>
      <c r="I512" s="245" t="s">
        <v>7367</v>
      </c>
      <c r="J512" s="245" t="s">
        <v>59</v>
      </c>
      <c r="K512" s="246" t="s">
        <v>16101</v>
      </c>
      <c r="L512" s="245" t="s">
        <v>568</v>
      </c>
    </row>
    <row r="513" spans="1:12" x14ac:dyDescent="0.25">
      <c r="A513" s="245" t="s">
        <v>5904</v>
      </c>
      <c r="B513" s="245" t="s">
        <v>5903</v>
      </c>
      <c r="C513" s="245" t="s">
        <v>7371</v>
      </c>
      <c r="D513" s="245" t="s">
        <v>7370</v>
      </c>
      <c r="E513" s="246" t="s">
        <v>44</v>
      </c>
      <c r="F513" s="245" t="s">
        <v>44</v>
      </c>
      <c r="G513" s="245" t="s">
        <v>10433</v>
      </c>
      <c r="H513" s="245" t="s">
        <v>10434</v>
      </c>
      <c r="I513" s="245" t="s">
        <v>7367</v>
      </c>
      <c r="J513" s="245" t="s">
        <v>569</v>
      </c>
      <c r="K513" s="246" t="s">
        <v>16102</v>
      </c>
      <c r="L513" s="245" t="s">
        <v>568</v>
      </c>
    </row>
    <row r="514" spans="1:12" x14ac:dyDescent="0.25">
      <c r="A514" s="245" t="s">
        <v>5904</v>
      </c>
      <c r="B514" s="245" t="s">
        <v>5903</v>
      </c>
      <c r="C514" s="245" t="s">
        <v>7371</v>
      </c>
      <c r="D514" s="245" t="s">
        <v>7370</v>
      </c>
      <c r="E514" s="246" t="s">
        <v>44</v>
      </c>
      <c r="F514" s="245" t="s">
        <v>44</v>
      </c>
      <c r="G514" s="245" t="s">
        <v>10435</v>
      </c>
      <c r="H514" s="245" t="s">
        <v>10436</v>
      </c>
      <c r="I514" s="245" t="s">
        <v>7367</v>
      </c>
      <c r="J514" s="245" t="s">
        <v>569</v>
      </c>
      <c r="K514" s="246" t="s">
        <v>16103</v>
      </c>
      <c r="L514" s="245" t="s">
        <v>568</v>
      </c>
    </row>
    <row r="515" spans="1:12" x14ac:dyDescent="0.25">
      <c r="A515" s="245" t="s">
        <v>5904</v>
      </c>
      <c r="B515" s="245" t="s">
        <v>5903</v>
      </c>
      <c r="C515" s="245" t="s">
        <v>7371</v>
      </c>
      <c r="D515" s="245" t="s">
        <v>7370</v>
      </c>
      <c r="E515" s="246" t="s">
        <v>44</v>
      </c>
      <c r="F515" s="245" t="s">
        <v>44</v>
      </c>
      <c r="G515" s="245" t="s">
        <v>10437</v>
      </c>
      <c r="H515" s="245" t="s">
        <v>10438</v>
      </c>
      <c r="I515" s="245" t="s">
        <v>7367</v>
      </c>
      <c r="J515" s="245" t="s">
        <v>569</v>
      </c>
      <c r="K515" s="246" t="s">
        <v>8513</v>
      </c>
      <c r="L515" s="245" t="s">
        <v>568</v>
      </c>
    </row>
    <row r="516" spans="1:12" x14ac:dyDescent="0.25">
      <c r="A516" s="245" t="s">
        <v>5904</v>
      </c>
      <c r="B516" s="245" t="s">
        <v>5903</v>
      </c>
      <c r="C516" s="245" t="s">
        <v>7371</v>
      </c>
      <c r="D516" s="245" t="s">
        <v>7370</v>
      </c>
      <c r="E516" s="246" t="s">
        <v>44</v>
      </c>
      <c r="F516" s="245" t="s">
        <v>44</v>
      </c>
      <c r="G516" s="245" t="s">
        <v>16104</v>
      </c>
      <c r="H516" s="245" t="s">
        <v>16105</v>
      </c>
      <c r="I516" s="245" t="s">
        <v>7367</v>
      </c>
      <c r="J516" s="245" t="s">
        <v>59</v>
      </c>
      <c r="K516" s="246" t="s">
        <v>16106</v>
      </c>
      <c r="L516" s="245" t="s">
        <v>568</v>
      </c>
    </row>
    <row r="517" spans="1:12" x14ac:dyDescent="0.25">
      <c r="A517" s="245" t="s">
        <v>5904</v>
      </c>
      <c r="B517" s="245" t="s">
        <v>5903</v>
      </c>
      <c r="C517" s="245" t="s">
        <v>7371</v>
      </c>
      <c r="D517" s="245" t="s">
        <v>7370</v>
      </c>
      <c r="E517" s="246" t="s">
        <v>44</v>
      </c>
      <c r="F517" s="245" t="s">
        <v>44</v>
      </c>
      <c r="G517" s="245" t="s">
        <v>16107</v>
      </c>
      <c r="H517" s="245" t="s">
        <v>16108</v>
      </c>
      <c r="I517" s="245" t="s">
        <v>7367</v>
      </c>
      <c r="J517" s="245" t="s">
        <v>59</v>
      </c>
      <c r="K517" s="246" t="s">
        <v>896</v>
      </c>
      <c r="L517" s="245" t="s">
        <v>568</v>
      </c>
    </row>
    <row r="518" spans="1:12" x14ac:dyDescent="0.25">
      <c r="A518" s="245" t="s">
        <v>5904</v>
      </c>
      <c r="B518" s="245" t="s">
        <v>5903</v>
      </c>
      <c r="C518" s="245" t="s">
        <v>7085</v>
      </c>
      <c r="D518" s="245" t="s">
        <v>7084</v>
      </c>
      <c r="E518" s="246" t="s">
        <v>44</v>
      </c>
      <c r="F518" s="245" t="s">
        <v>44</v>
      </c>
      <c r="G518" s="245" t="s">
        <v>7366</v>
      </c>
      <c r="H518" s="245" t="s">
        <v>7365</v>
      </c>
      <c r="I518" s="245" t="s">
        <v>7081</v>
      </c>
      <c r="J518" s="245" t="s">
        <v>106</v>
      </c>
      <c r="K518" s="246" t="s">
        <v>10153</v>
      </c>
      <c r="L518" s="245" t="s">
        <v>568</v>
      </c>
    </row>
    <row r="519" spans="1:12" x14ac:dyDescent="0.25">
      <c r="A519" s="245" t="s">
        <v>5904</v>
      </c>
      <c r="B519" s="245" t="s">
        <v>5903</v>
      </c>
      <c r="C519" s="245" t="s">
        <v>7085</v>
      </c>
      <c r="D519" s="245" t="s">
        <v>7084</v>
      </c>
      <c r="E519" s="246" t="s">
        <v>44</v>
      </c>
      <c r="F519" s="245" t="s">
        <v>44</v>
      </c>
      <c r="G519" s="245" t="s">
        <v>7364</v>
      </c>
      <c r="H519" s="245" t="s">
        <v>7363</v>
      </c>
      <c r="I519" s="245" t="s">
        <v>7081</v>
      </c>
      <c r="J519" s="245" t="s">
        <v>59</v>
      </c>
      <c r="K519" s="246" t="s">
        <v>16109</v>
      </c>
      <c r="L519" s="245" t="s">
        <v>568</v>
      </c>
    </row>
    <row r="520" spans="1:12" x14ac:dyDescent="0.25">
      <c r="A520" s="245" t="s">
        <v>5904</v>
      </c>
      <c r="B520" s="245" t="s">
        <v>5903</v>
      </c>
      <c r="C520" s="245" t="s">
        <v>7085</v>
      </c>
      <c r="D520" s="245" t="s">
        <v>7084</v>
      </c>
      <c r="E520" s="246" t="s">
        <v>44</v>
      </c>
      <c r="F520" s="245" t="s">
        <v>44</v>
      </c>
      <c r="G520" s="245" t="s">
        <v>7362</v>
      </c>
      <c r="H520" s="245" t="s">
        <v>7361</v>
      </c>
      <c r="I520" s="245" t="s">
        <v>7081</v>
      </c>
      <c r="J520" s="245" t="s">
        <v>59</v>
      </c>
      <c r="K520" s="246" t="s">
        <v>10345</v>
      </c>
      <c r="L520" s="245" t="s">
        <v>568</v>
      </c>
    </row>
    <row r="521" spans="1:12" x14ac:dyDescent="0.25">
      <c r="A521" s="245" t="s">
        <v>5904</v>
      </c>
      <c r="B521" s="245" t="s">
        <v>5903</v>
      </c>
      <c r="C521" s="245" t="s">
        <v>7085</v>
      </c>
      <c r="D521" s="245" t="s">
        <v>7084</v>
      </c>
      <c r="E521" s="246" t="s">
        <v>44</v>
      </c>
      <c r="F521" s="245" t="s">
        <v>44</v>
      </c>
      <c r="G521" s="245" t="s">
        <v>7360</v>
      </c>
      <c r="H521" s="245" t="s">
        <v>7359</v>
      </c>
      <c r="I521" s="245" t="s">
        <v>7081</v>
      </c>
      <c r="J521" s="245" t="s">
        <v>569</v>
      </c>
      <c r="K521" s="246" t="s">
        <v>16110</v>
      </c>
      <c r="L521" s="245" t="s">
        <v>568</v>
      </c>
    </row>
    <row r="522" spans="1:12" x14ac:dyDescent="0.25">
      <c r="A522" s="245" t="s">
        <v>5904</v>
      </c>
      <c r="B522" s="245" t="s">
        <v>5903</v>
      </c>
      <c r="C522" s="245" t="s">
        <v>7085</v>
      </c>
      <c r="D522" s="245" t="s">
        <v>7084</v>
      </c>
      <c r="E522" s="246" t="s">
        <v>44</v>
      </c>
      <c r="F522" s="245" t="s">
        <v>44</v>
      </c>
      <c r="G522" s="245" t="s">
        <v>7358</v>
      </c>
      <c r="H522" s="245" t="s">
        <v>7357</v>
      </c>
      <c r="I522" s="245" t="s">
        <v>7081</v>
      </c>
      <c r="J522" s="245" t="s">
        <v>569</v>
      </c>
      <c r="K522" s="246" t="s">
        <v>7730</v>
      </c>
      <c r="L522" s="245" t="s">
        <v>568</v>
      </c>
    </row>
    <row r="523" spans="1:12" x14ac:dyDescent="0.25">
      <c r="A523" s="245" t="s">
        <v>5904</v>
      </c>
      <c r="B523" s="245" t="s">
        <v>5903</v>
      </c>
      <c r="C523" s="245" t="s">
        <v>7085</v>
      </c>
      <c r="D523" s="245" t="s">
        <v>7084</v>
      </c>
      <c r="E523" s="246" t="s">
        <v>44</v>
      </c>
      <c r="F523" s="245" t="s">
        <v>44</v>
      </c>
      <c r="G523" s="245" t="s">
        <v>7356</v>
      </c>
      <c r="H523" s="245" t="s">
        <v>7355</v>
      </c>
      <c r="I523" s="245" t="s">
        <v>7081</v>
      </c>
      <c r="J523" s="245" t="s">
        <v>59</v>
      </c>
      <c r="K523" s="246" t="s">
        <v>895</v>
      </c>
      <c r="L523" s="245" t="s">
        <v>568</v>
      </c>
    </row>
    <row r="524" spans="1:12" x14ac:dyDescent="0.25">
      <c r="A524" s="245" t="s">
        <v>5904</v>
      </c>
      <c r="B524" s="245" t="s">
        <v>5903</v>
      </c>
      <c r="C524" s="245" t="s">
        <v>7085</v>
      </c>
      <c r="D524" s="245" t="s">
        <v>7084</v>
      </c>
      <c r="E524" s="246" t="s">
        <v>44</v>
      </c>
      <c r="F524" s="245" t="s">
        <v>44</v>
      </c>
      <c r="G524" s="245" t="s">
        <v>7354</v>
      </c>
      <c r="H524" s="245" t="s">
        <v>7353</v>
      </c>
      <c r="I524" s="245" t="s">
        <v>7081</v>
      </c>
      <c r="J524" s="245" t="s">
        <v>569</v>
      </c>
      <c r="K524" s="246" t="s">
        <v>16111</v>
      </c>
      <c r="L524" s="245" t="s">
        <v>568</v>
      </c>
    </row>
    <row r="525" spans="1:12" x14ac:dyDescent="0.25">
      <c r="A525" s="245" t="s">
        <v>5904</v>
      </c>
      <c r="B525" s="245" t="s">
        <v>5903</v>
      </c>
      <c r="C525" s="245" t="s">
        <v>7085</v>
      </c>
      <c r="D525" s="245" t="s">
        <v>7084</v>
      </c>
      <c r="E525" s="246" t="s">
        <v>44</v>
      </c>
      <c r="F525" s="245" t="s">
        <v>44</v>
      </c>
      <c r="G525" s="245" t="s">
        <v>7352</v>
      </c>
      <c r="H525" s="245" t="s">
        <v>7351</v>
      </c>
      <c r="I525" s="245" t="s">
        <v>7081</v>
      </c>
      <c r="J525" s="245" t="s">
        <v>569</v>
      </c>
      <c r="K525" s="246" t="s">
        <v>12871</v>
      </c>
      <c r="L525" s="245" t="s">
        <v>568</v>
      </c>
    </row>
    <row r="526" spans="1:12" x14ac:dyDescent="0.25">
      <c r="A526" s="245" t="s">
        <v>5904</v>
      </c>
      <c r="B526" s="245" t="s">
        <v>5903</v>
      </c>
      <c r="C526" s="245" t="s">
        <v>7085</v>
      </c>
      <c r="D526" s="245" t="s">
        <v>7084</v>
      </c>
      <c r="E526" s="246" t="s">
        <v>44</v>
      </c>
      <c r="F526" s="245" t="s">
        <v>44</v>
      </c>
      <c r="G526" s="245" t="s">
        <v>7350</v>
      </c>
      <c r="H526" s="245" t="s">
        <v>7349</v>
      </c>
      <c r="I526" s="245" t="s">
        <v>7081</v>
      </c>
      <c r="J526" s="245" t="s">
        <v>569</v>
      </c>
      <c r="K526" s="246" t="s">
        <v>16112</v>
      </c>
      <c r="L526" s="245" t="s">
        <v>568</v>
      </c>
    </row>
    <row r="527" spans="1:12" x14ac:dyDescent="0.25">
      <c r="A527" s="245" t="s">
        <v>5904</v>
      </c>
      <c r="B527" s="245" t="s">
        <v>5903</v>
      </c>
      <c r="C527" s="245" t="s">
        <v>7085</v>
      </c>
      <c r="D527" s="245" t="s">
        <v>7084</v>
      </c>
      <c r="E527" s="246" t="s">
        <v>44</v>
      </c>
      <c r="F527" s="245" t="s">
        <v>44</v>
      </c>
      <c r="G527" s="245" t="s">
        <v>7348</v>
      </c>
      <c r="H527" s="245" t="s">
        <v>7347</v>
      </c>
      <c r="I527" s="245" t="s">
        <v>7081</v>
      </c>
      <c r="J527" s="245" t="s">
        <v>569</v>
      </c>
      <c r="K527" s="246" t="s">
        <v>1920</v>
      </c>
      <c r="L527" s="245" t="s">
        <v>568</v>
      </c>
    </row>
    <row r="528" spans="1:12" x14ac:dyDescent="0.25">
      <c r="A528" s="245" t="s">
        <v>5904</v>
      </c>
      <c r="B528" s="245" t="s">
        <v>5903</v>
      </c>
      <c r="C528" s="245" t="s">
        <v>7085</v>
      </c>
      <c r="D528" s="245" t="s">
        <v>7084</v>
      </c>
      <c r="E528" s="246" t="s">
        <v>44</v>
      </c>
      <c r="F528" s="245" t="s">
        <v>44</v>
      </c>
      <c r="G528" s="245" t="s">
        <v>7346</v>
      </c>
      <c r="H528" s="245" t="s">
        <v>7345</v>
      </c>
      <c r="I528" s="245" t="s">
        <v>7081</v>
      </c>
      <c r="J528" s="245" t="s">
        <v>569</v>
      </c>
      <c r="K528" s="246" t="s">
        <v>16113</v>
      </c>
      <c r="L528" s="245" t="s">
        <v>568</v>
      </c>
    </row>
    <row r="529" spans="1:12" x14ac:dyDescent="0.25">
      <c r="A529" s="245" t="s">
        <v>5904</v>
      </c>
      <c r="B529" s="245" t="s">
        <v>5903</v>
      </c>
      <c r="C529" s="245" t="s">
        <v>7085</v>
      </c>
      <c r="D529" s="245" t="s">
        <v>7084</v>
      </c>
      <c r="E529" s="246" t="s">
        <v>44</v>
      </c>
      <c r="F529" s="245" t="s">
        <v>44</v>
      </c>
      <c r="G529" s="245" t="s">
        <v>7344</v>
      </c>
      <c r="H529" s="245" t="s">
        <v>7343</v>
      </c>
      <c r="I529" s="245" t="s">
        <v>7081</v>
      </c>
      <c r="J529" s="245" t="s">
        <v>59</v>
      </c>
      <c r="K529" s="246" t="s">
        <v>16114</v>
      </c>
      <c r="L529" s="245" t="s">
        <v>568</v>
      </c>
    </row>
    <row r="530" spans="1:12" x14ac:dyDescent="0.25">
      <c r="A530" s="245" t="s">
        <v>5904</v>
      </c>
      <c r="B530" s="245" t="s">
        <v>5903</v>
      </c>
      <c r="C530" s="245" t="s">
        <v>7085</v>
      </c>
      <c r="D530" s="245" t="s">
        <v>7084</v>
      </c>
      <c r="E530" s="246" t="s">
        <v>44</v>
      </c>
      <c r="F530" s="245" t="s">
        <v>44</v>
      </c>
      <c r="G530" s="245" t="s">
        <v>7342</v>
      </c>
      <c r="H530" s="245" t="s">
        <v>7341</v>
      </c>
      <c r="I530" s="245" t="s">
        <v>7081</v>
      </c>
      <c r="J530" s="245" t="s">
        <v>59</v>
      </c>
      <c r="K530" s="246" t="s">
        <v>16115</v>
      </c>
      <c r="L530" s="245" t="s">
        <v>568</v>
      </c>
    </row>
    <row r="531" spans="1:12" x14ac:dyDescent="0.25">
      <c r="A531" s="245" t="s">
        <v>5904</v>
      </c>
      <c r="B531" s="245" t="s">
        <v>5903</v>
      </c>
      <c r="C531" s="245" t="s">
        <v>7085</v>
      </c>
      <c r="D531" s="245" t="s">
        <v>7084</v>
      </c>
      <c r="E531" s="246" t="s">
        <v>44</v>
      </c>
      <c r="F531" s="245" t="s">
        <v>44</v>
      </c>
      <c r="G531" s="245" t="s">
        <v>7340</v>
      </c>
      <c r="H531" s="245" t="s">
        <v>7339</v>
      </c>
      <c r="I531" s="245" t="s">
        <v>7081</v>
      </c>
      <c r="J531" s="245" t="s">
        <v>59</v>
      </c>
      <c r="K531" s="246" t="s">
        <v>16116</v>
      </c>
      <c r="L531" s="245" t="s">
        <v>568</v>
      </c>
    </row>
    <row r="532" spans="1:12" x14ac:dyDescent="0.25">
      <c r="A532" s="245" t="s">
        <v>5904</v>
      </c>
      <c r="B532" s="245" t="s">
        <v>5903</v>
      </c>
      <c r="C532" s="245" t="s">
        <v>7085</v>
      </c>
      <c r="D532" s="245" t="s">
        <v>7084</v>
      </c>
      <c r="E532" s="246" t="s">
        <v>44</v>
      </c>
      <c r="F532" s="245" t="s">
        <v>44</v>
      </c>
      <c r="G532" s="245" t="s">
        <v>7338</v>
      </c>
      <c r="H532" s="245" t="s">
        <v>7337</v>
      </c>
      <c r="I532" s="245" t="s">
        <v>7081</v>
      </c>
      <c r="J532" s="245" t="s">
        <v>569</v>
      </c>
      <c r="K532" s="246" t="s">
        <v>15047</v>
      </c>
      <c r="L532" s="245" t="s">
        <v>568</v>
      </c>
    </row>
    <row r="533" spans="1:12" x14ac:dyDescent="0.25">
      <c r="A533" s="245" t="s">
        <v>5904</v>
      </c>
      <c r="B533" s="245" t="s">
        <v>5903</v>
      </c>
      <c r="C533" s="245" t="s">
        <v>7085</v>
      </c>
      <c r="D533" s="245" t="s">
        <v>7084</v>
      </c>
      <c r="E533" s="246" t="s">
        <v>44</v>
      </c>
      <c r="F533" s="245" t="s">
        <v>44</v>
      </c>
      <c r="G533" s="245" t="s">
        <v>7336</v>
      </c>
      <c r="H533" s="245" t="s">
        <v>7335</v>
      </c>
      <c r="I533" s="245" t="s">
        <v>7081</v>
      </c>
      <c r="J533" s="245" t="s">
        <v>569</v>
      </c>
      <c r="K533" s="246" t="s">
        <v>16117</v>
      </c>
      <c r="L533" s="245" t="s">
        <v>568</v>
      </c>
    </row>
    <row r="534" spans="1:12" x14ac:dyDescent="0.25">
      <c r="A534" s="245" t="s">
        <v>5904</v>
      </c>
      <c r="B534" s="245" t="s">
        <v>5903</v>
      </c>
      <c r="C534" s="245" t="s">
        <v>7085</v>
      </c>
      <c r="D534" s="245" t="s">
        <v>7084</v>
      </c>
      <c r="E534" s="246" t="s">
        <v>44</v>
      </c>
      <c r="F534" s="245" t="s">
        <v>44</v>
      </c>
      <c r="G534" s="245" t="s">
        <v>7334</v>
      </c>
      <c r="H534" s="245" t="s">
        <v>7333</v>
      </c>
      <c r="I534" s="245" t="s">
        <v>7081</v>
      </c>
      <c r="J534" s="245" t="s">
        <v>106</v>
      </c>
      <c r="K534" s="246" t="s">
        <v>16118</v>
      </c>
      <c r="L534" s="245" t="s">
        <v>568</v>
      </c>
    </row>
    <row r="535" spans="1:12" x14ac:dyDescent="0.25">
      <c r="A535" s="245" t="s">
        <v>5904</v>
      </c>
      <c r="B535" s="245" t="s">
        <v>5903</v>
      </c>
      <c r="C535" s="245" t="s">
        <v>7085</v>
      </c>
      <c r="D535" s="245" t="s">
        <v>7084</v>
      </c>
      <c r="E535" s="246" t="s">
        <v>44</v>
      </c>
      <c r="F535" s="245" t="s">
        <v>44</v>
      </c>
      <c r="G535" s="245" t="s">
        <v>7332</v>
      </c>
      <c r="H535" s="245" t="s">
        <v>7331</v>
      </c>
      <c r="I535" s="245" t="s">
        <v>7081</v>
      </c>
      <c r="J535" s="245" t="s">
        <v>569</v>
      </c>
      <c r="K535" s="246" t="s">
        <v>16119</v>
      </c>
      <c r="L535" s="245" t="s">
        <v>568</v>
      </c>
    </row>
    <row r="536" spans="1:12" x14ac:dyDescent="0.25">
      <c r="A536" s="245" t="s">
        <v>5904</v>
      </c>
      <c r="B536" s="245" t="s">
        <v>5903</v>
      </c>
      <c r="C536" s="245" t="s">
        <v>7085</v>
      </c>
      <c r="D536" s="245" t="s">
        <v>7084</v>
      </c>
      <c r="E536" s="246" t="s">
        <v>44</v>
      </c>
      <c r="F536" s="245" t="s">
        <v>44</v>
      </c>
      <c r="G536" s="245" t="s">
        <v>7330</v>
      </c>
      <c r="H536" s="245" t="s">
        <v>7329</v>
      </c>
      <c r="I536" s="245" t="s">
        <v>7081</v>
      </c>
      <c r="J536" s="245" t="s">
        <v>569</v>
      </c>
      <c r="K536" s="246" t="s">
        <v>15321</v>
      </c>
      <c r="L536" s="245" t="s">
        <v>568</v>
      </c>
    </row>
    <row r="537" spans="1:12" x14ac:dyDescent="0.25">
      <c r="A537" s="245" t="s">
        <v>5904</v>
      </c>
      <c r="B537" s="245" t="s">
        <v>5903</v>
      </c>
      <c r="C537" s="245" t="s">
        <v>7085</v>
      </c>
      <c r="D537" s="245" t="s">
        <v>7084</v>
      </c>
      <c r="E537" s="246" t="s">
        <v>44</v>
      </c>
      <c r="F537" s="245" t="s">
        <v>44</v>
      </c>
      <c r="G537" s="245" t="s">
        <v>7328</v>
      </c>
      <c r="H537" s="245" t="s">
        <v>7327</v>
      </c>
      <c r="I537" s="245" t="s">
        <v>7081</v>
      </c>
      <c r="J537" s="245" t="s">
        <v>569</v>
      </c>
      <c r="K537" s="246" t="s">
        <v>9124</v>
      </c>
      <c r="L537" s="245" t="s">
        <v>568</v>
      </c>
    </row>
    <row r="538" spans="1:12" x14ac:dyDescent="0.25">
      <c r="A538" s="245" t="s">
        <v>5904</v>
      </c>
      <c r="B538" s="245" t="s">
        <v>5903</v>
      </c>
      <c r="C538" s="245" t="s">
        <v>7085</v>
      </c>
      <c r="D538" s="245" t="s">
        <v>7084</v>
      </c>
      <c r="E538" s="246" t="s">
        <v>44</v>
      </c>
      <c r="F538" s="245" t="s">
        <v>44</v>
      </c>
      <c r="G538" s="245" t="s">
        <v>7326</v>
      </c>
      <c r="H538" s="245" t="s">
        <v>7325</v>
      </c>
      <c r="I538" s="245" t="s">
        <v>7081</v>
      </c>
      <c r="J538" s="245" t="s">
        <v>569</v>
      </c>
      <c r="K538" s="246" t="s">
        <v>16120</v>
      </c>
      <c r="L538" s="245" t="s">
        <v>568</v>
      </c>
    </row>
    <row r="539" spans="1:12" x14ac:dyDescent="0.25">
      <c r="A539" s="245" t="s">
        <v>5904</v>
      </c>
      <c r="B539" s="245" t="s">
        <v>5903</v>
      </c>
      <c r="C539" s="245" t="s">
        <v>7085</v>
      </c>
      <c r="D539" s="245" t="s">
        <v>7084</v>
      </c>
      <c r="E539" s="246" t="s">
        <v>44</v>
      </c>
      <c r="F539" s="245" t="s">
        <v>44</v>
      </c>
      <c r="G539" s="245" t="s">
        <v>7324</v>
      </c>
      <c r="H539" s="245" t="s">
        <v>7323</v>
      </c>
      <c r="I539" s="245" t="s">
        <v>7081</v>
      </c>
      <c r="J539" s="245" t="s">
        <v>569</v>
      </c>
      <c r="K539" s="246" t="s">
        <v>16121</v>
      </c>
      <c r="L539" s="245" t="s">
        <v>568</v>
      </c>
    </row>
    <row r="540" spans="1:12" x14ac:dyDescent="0.25">
      <c r="A540" s="245" t="s">
        <v>5904</v>
      </c>
      <c r="B540" s="245" t="s">
        <v>5903</v>
      </c>
      <c r="C540" s="245" t="s">
        <v>7085</v>
      </c>
      <c r="D540" s="245" t="s">
        <v>7084</v>
      </c>
      <c r="E540" s="246" t="s">
        <v>44</v>
      </c>
      <c r="F540" s="245" t="s">
        <v>44</v>
      </c>
      <c r="G540" s="245" t="s">
        <v>7321</v>
      </c>
      <c r="H540" s="245" t="s">
        <v>7320</v>
      </c>
      <c r="I540" s="245" t="s">
        <v>7081</v>
      </c>
      <c r="J540" s="245" t="s">
        <v>569</v>
      </c>
      <c r="K540" s="246" t="s">
        <v>8248</v>
      </c>
      <c r="L540" s="245" t="s">
        <v>568</v>
      </c>
    </row>
    <row r="541" spans="1:12" x14ac:dyDescent="0.25">
      <c r="A541" s="245" t="s">
        <v>5904</v>
      </c>
      <c r="B541" s="245" t="s">
        <v>5903</v>
      </c>
      <c r="C541" s="245" t="s">
        <v>7085</v>
      </c>
      <c r="D541" s="245" t="s">
        <v>7084</v>
      </c>
      <c r="E541" s="246" t="s">
        <v>44</v>
      </c>
      <c r="F541" s="245" t="s">
        <v>44</v>
      </c>
      <c r="G541" s="245" t="s">
        <v>7319</v>
      </c>
      <c r="H541" s="245" t="s">
        <v>7318</v>
      </c>
      <c r="I541" s="245" t="s">
        <v>7081</v>
      </c>
      <c r="J541" s="245" t="s">
        <v>569</v>
      </c>
      <c r="K541" s="246" t="s">
        <v>12403</v>
      </c>
      <c r="L541" s="245" t="s">
        <v>568</v>
      </c>
    </row>
    <row r="542" spans="1:12" x14ac:dyDescent="0.25">
      <c r="A542" s="245" t="s">
        <v>5904</v>
      </c>
      <c r="B542" s="245" t="s">
        <v>5903</v>
      </c>
      <c r="C542" s="245" t="s">
        <v>7085</v>
      </c>
      <c r="D542" s="245" t="s">
        <v>7084</v>
      </c>
      <c r="E542" s="246" t="s">
        <v>44</v>
      </c>
      <c r="F542" s="245" t="s">
        <v>44</v>
      </c>
      <c r="G542" s="245" t="s">
        <v>7317</v>
      </c>
      <c r="H542" s="245" t="s">
        <v>7316</v>
      </c>
      <c r="I542" s="245" t="s">
        <v>7081</v>
      </c>
      <c r="J542" s="245" t="s">
        <v>569</v>
      </c>
      <c r="K542" s="246" t="s">
        <v>16122</v>
      </c>
      <c r="L542" s="245" t="s">
        <v>568</v>
      </c>
    </row>
    <row r="543" spans="1:12" x14ac:dyDescent="0.25">
      <c r="A543" s="245" t="s">
        <v>5904</v>
      </c>
      <c r="B543" s="245" t="s">
        <v>5903</v>
      </c>
      <c r="C543" s="245" t="s">
        <v>7085</v>
      </c>
      <c r="D543" s="245" t="s">
        <v>7084</v>
      </c>
      <c r="E543" s="246" t="s">
        <v>44</v>
      </c>
      <c r="F543" s="245" t="s">
        <v>44</v>
      </c>
      <c r="G543" s="245" t="s">
        <v>7315</v>
      </c>
      <c r="H543" s="245" t="s">
        <v>7314</v>
      </c>
      <c r="I543" s="245" t="s">
        <v>7081</v>
      </c>
      <c r="J543" s="245" t="s">
        <v>59</v>
      </c>
      <c r="K543" s="246" t="s">
        <v>16123</v>
      </c>
      <c r="L543" s="245" t="s">
        <v>568</v>
      </c>
    </row>
    <row r="544" spans="1:12" x14ac:dyDescent="0.25">
      <c r="A544" s="245" t="s">
        <v>5904</v>
      </c>
      <c r="B544" s="245" t="s">
        <v>5903</v>
      </c>
      <c r="C544" s="245" t="s">
        <v>7085</v>
      </c>
      <c r="D544" s="245" t="s">
        <v>7084</v>
      </c>
      <c r="E544" s="246" t="s">
        <v>44</v>
      </c>
      <c r="F544" s="245" t="s">
        <v>44</v>
      </c>
      <c r="G544" s="245" t="s">
        <v>7313</v>
      </c>
      <c r="H544" s="245" t="s">
        <v>7312</v>
      </c>
      <c r="I544" s="245" t="s">
        <v>7081</v>
      </c>
      <c r="J544" s="245" t="s">
        <v>59</v>
      </c>
      <c r="K544" s="246" t="s">
        <v>16124</v>
      </c>
      <c r="L544" s="245" t="s">
        <v>568</v>
      </c>
    </row>
    <row r="545" spans="1:12" x14ac:dyDescent="0.25">
      <c r="A545" s="245" t="s">
        <v>5904</v>
      </c>
      <c r="B545" s="245" t="s">
        <v>5903</v>
      </c>
      <c r="C545" s="245" t="s">
        <v>7085</v>
      </c>
      <c r="D545" s="245" t="s">
        <v>7084</v>
      </c>
      <c r="E545" s="246" t="s">
        <v>44</v>
      </c>
      <c r="F545" s="245" t="s">
        <v>44</v>
      </c>
      <c r="G545" s="245" t="s">
        <v>7311</v>
      </c>
      <c r="H545" s="245" t="s">
        <v>7310</v>
      </c>
      <c r="I545" s="245" t="s">
        <v>7081</v>
      </c>
      <c r="J545" s="245" t="s">
        <v>59</v>
      </c>
      <c r="K545" s="246" t="s">
        <v>16125</v>
      </c>
      <c r="L545" s="245" t="s">
        <v>568</v>
      </c>
    </row>
    <row r="546" spans="1:12" x14ac:dyDescent="0.25">
      <c r="A546" s="245" t="s">
        <v>5904</v>
      </c>
      <c r="B546" s="245" t="s">
        <v>5903</v>
      </c>
      <c r="C546" s="245" t="s">
        <v>7085</v>
      </c>
      <c r="D546" s="245" t="s">
        <v>7084</v>
      </c>
      <c r="E546" s="246" t="s">
        <v>44</v>
      </c>
      <c r="F546" s="245" t="s">
        <v>44</v>
      </c>
      <c r="G546" s="245" t="s">
        <v>7309</v>
      </c>
      <c r="H546" s="245" t="s">
        <v>7308</v>
      </c>
      <c r="I546" s="245" t="s">
        <v>7081</v>
      </c>
      <c r="J546" s="245" t="s">
        <v>569</v>
      </c>
      <c r="K546" s="246" t="s">
        <v>5737</v>
      </c>
      <c r="L546" s="245" t="s">
        <v>568</v>
      </c>
    </row>
    <row r="547" spans="1:12" x14ac:dyDescent="0.25">
      <c r="A547" s="245" t="s">
        <v>5904</v>
      </c>
      <c r="B547" s="245" t="s">
        <v>5903</v>
      </c>
      <c r="C547" s="245" t="s">
        <v>7085</v>
      </c>
      <c r="D547" s="245" t="s">
        <v>7084</v>
      </c>
      <c r="E547" s="246" t="s">
        <v>44</v>
      </c>
      <c r="F547" s="245" t="s">
        <v>44</v>
      </c>
      <c r="G547" s="245" t="s">
        <v>7307</v>
      </c>
      <c r="H547" s="245" t="s">
        <v>7306</v>
      </c>
      <c r="I547" s="245" t="s">
        <v>7081</v>
      </c>
      <c r="J547" s="245" t="s">
        <v>569</v>
      </c>
      <c r="K547" s="246" t="s">
        <v>744</v>
      </c>
      <c r="L547" s="245" t="s">
        <v>568</v>
      </c>
    </row>
    <row r="548" spans="1:12" x14ac:dyDescent="0.25">
      <c r="A548" s="245" t="s">
        <v>5904</v>
      </c>
      <c r="B548" s="245" t="s">
        <v>5903</v>
      </c>
      <c r="C548" s="245" t="s">
        <v>7085</v>
      </c>
      <c r="D548" s="245" t="s">
        <v>7084</v>
      </c>
      <c r="E548" s="246" t="s">
        <v>44</v>
      </c>
      <c r="F548" s="245" t="s">
        <v>44</v>
      </c>
      <c r="G548" s="245" t="s">
        <v>7305</v>
      </c>
      <c r="H548" s="245" t="s">
        <v>7304</v>
      </c>
      <c r="I548" s="245" t="s">
        <v>7081</v>
      </c>
      <c r="J548" s="245" t="s">
        <v>569</v>
      </c>
      <c r="K548" s="246" t="s">
        <v>12868</v>
      </c>
      <c r="L548" s="245" t="s">
        <v>568</v>
      </c>
    </row>
    <row r="549" spans="1:12" x14ac:dyDescent="0.25">
      <c r="A549" s="245" t="s">
        <v>5904</v>
      </c>
      <c r="B549" s="245" t="s">
        <v>5903</v>
      </c>
      <c r="C549" s="245" t="s">
        <v>7085</v>
      </c>
      <c r="D549" s="245" t="s">
        <v>7084</v>
      </c>
      <c r="E549" s="246" t="s">
        <v>44</v>
      </c>
      <c r="F549" s="245" t="s">
        <v>44</v>
      </c>
      <c r="G549" s="245" t="s">
        <v>7303</v>
      </c>
      <c r="H549" s="245" t="s">
        <v>7302</v>
      </c>
      <c r="I549" s="245" t="s">
        <v>7081</v>
      </c>
      <c r="J549" s="245" t="s">
        <v>569</v>
      </c>
      <c r="K549" s="246" t="s">
        <v>9021</v>
      </c>
      <c r="L549" s="245" t="s">
        <v>568</v>
      </c>
    </row>
    <row r="550" spans="1:12" x14ac:dyDescent="0.25">
      <c r="A550" s="245" t="s">
        <v>5904</v>
      </c>
      <c r="B550" s="245" t="s">
        <v>5903</v>
      </c>
      <c r="C550" s="245" t="s">
        <v>7085</v>
      </c>
      <c r="D550" s="245" t="s">
        <v>7084</v>
      </c>
      <c r="E550" s="246" t="s">
        <v>44</v>
      </c>
      <c r="F550" s="245" t="s">
        <v>44</v>
      </c>
      <c r="G550" s="245" t="s">
        <v>7301</v>
      </c>
      <c r="H550" s="245" t="s">
        <v>7300</v>
      </c>
      <c r="I550" s="245" t="s">
        <v>7081</v>
      </c>
      <c r="J550" s="245" t="s">
        <v>569</v>
      </c>
      <c r="K550" s="246" t="s">
        <v>15456</v>
      </c>
      <c r="L550" s="245" t="s">
        <v>568</v>
      </c>
    </row>
    <row r="551" spans="1:12" x14ac:dyDescent="0.25">
      <c r="A551" s="245" t="s">
        <v>5904</v>
      </c>
      <c r="B551" s="245" t="s">
        <v>5903</v>
      </c>
      <c r="C551" s="245" t="s">
        <v>7085</v>
      </c>
      <c r="D551" s="245" t="s">
        <v>7084</v>
      </c>
      <c r="E551" s="246" t="s">
        <v>44</v>
      </c>
      <c r="F551" s="245" t="s">
        <v>44</v>
      </c>
      <c r="G551" s="245" t="s">
        <v>7299</v>
      </c>
      <c r="H551" s="245" t="s">
        <v>7298</v>
      </c>
      <c r="I551" s="245" t="s">
        <v>7081</v>
      </c>
      <c r="J551" s="245" t="s">
        <v>569</v>
      </c>
      <c r="K551" s="246" t="s">
        <v>9035</v>
      </c>
      <c r="L551" s="245" t="s">
        <v>568</v>
      </c>
    </row>
    <row r="552" spans="1:12" x14ac:dyDescent="0.25">
      <c r="A552" s="245" t="s">
        <v>5904</v>
      </c>
      <c r="B552" s="245" t="s">
        <v>5903</v>
      </c>
      <c r="C552" s="245" t="s">
        <v>7085</v>
      </c>
      <c r="D552" s="245" t="s">
        <v>7084</v>
      </c>
      <c r="E552" s="246" t="s">
        <v>44</v>
      </c>
      <c r="F552" s="245" t="s">
        <v>44</v>
      </c>
      <c r="G552" s="245" t="s">
        <v>7296</v>
      </c>
      <c r="H552" s="245" t="s">
        <v>7295</v>
      </c>
      <c r="I552" s="245" t="s">
        <v>7081</v>
      </c>
      <c r="J552" s="245" t="s">
        <v>59</v>
      </c>
      <c r="K552" s="246" t="s">
        <v>6223</v>
      </c>
      <c r="L552" s="245" t="s">
        <v>568</v>
      </c>
    </row>
    <row r="553" spans="1:12" x14ac:dyDescent="0.25">
      <c r="A553" s="245" t="s">
        <v>5904</v>
      </c>
      <c r="B553" s="245" t="s">
        <v>5903</v>
      </c>
      <c r="C553" s="245" t="s">
        <v>7085</v>
      </c>
      <c r="D553" s="245" t="s">
        <v>7084</v>
      </c>
      <c r="E553" s="246" t="s">
        <v>44</v>
      </c>
      <c r="F553" s="245" t="s">
        <v>44</v>
      </c>
      <c r="G553" s="245" t="s">
        <v>7294</v>
      </c>
      <c r="H553" s="245" t="s">
        <v>7293</v>
      </c>
      <c r="I553" s="245" t="s">
        <v>7081</v>
      </c>
      <c r="J553" s="245" t="s">
        <v>569</v>
      </c>
      <c r="K553" s="246" t="s">
        <v>16126</v>
      </c>
      <c r="L553" s="245" t="s">
        <v>568</v>
      </c>
    </row>
    <row r="554" spans="1:12" x14ac:dyDescent="0.25">
      <c r="A554" s="245" t="s">
        <v>5904</v>
      </c>
      <c r="B554" s="245" t="s">
        <v>5903</v>
      </c>
      <c r="C554" s="245" t="s">
        <v>7085</v>
      </c>
      <c r="D554" s="245" t="s">
        <v>7084</v>
      </c>
      <c r="E554" s="246" t="s">
        <v>44</v>
      </c>
      <c r="F554" s="245" t="s">
        <v>44</v>
      </c>
      <c r="G554" s="245" t="s">
        <v>7292</v>
      </c>
      <c r="H554" s="245" t="s">
        <v>7291</v>
      </c>
      <c r="I554" s="245" t="s">
        <v>7081</v>
      </c>
      <c r="J554" s="245" t="s">
        <v>569</v>
      </c>
      <c r="K554" s="246" t="s">
        <v>10026</v>
      </c>
      <c r="L554" s="245" t="s">
        <v>568</v>
      </c>
    </row>
    <row r="555" spans="1:12" x14ac:dyDescent="0.25">
      <c r="A555" s="245" t="s">
        <v>5904</v>
      </c>
      <c r="B555" s="245" t="s">
        <v>5903</v>
      </c>
      <c r="C555" s="245" t="s">
        <v>7085</v>
      </c>
      <c r="D555" s="245" t="s">
        <v>7084</v>
      </c>
      <c r="E555" s="246" t="s">
        <v>44</v>
      </c>
      <c r="F555" s="245" t="s">
        <v>44</v>
      </c>
      <c r="G555" s="245" t="s">
        <v>7289</v>
      </c>
      <c r="H555" s="245" t="s">
        <v>7288</v>
      </c>
      <c r="I555" s="245" t="s">
        <v>7081</v>
      </c>
      <c r="J555" s="245" t="s">
        <v>59</v>
      </c>
      <c r="K555" s="246" t="s">
        <v>12138</v>
      </c>
      <c r="L555" s="245" t="s">
        <v>568</v>
      </c>
    </row>
    <row r="556" spans="1:12" x14ac:dyDescent="0.25">
      <c r="A556" s="245" t="s">
        <v>5904</v>
      </c>
      <c r="B556" s="245" t="s">
        <v>5903</v>
      </c>
      <c r="C556" s="245" t="s">
        <v>7085</v>
      </c>
      <c r="D556" s="245" t="s">
        <v>7084</v>
      </c>
      <c r="E556" s="246" t="s">
        <v>44</v>
      </c>
      <c r="F556" s="245" t="s">
        <v>44</v>
      </c>
      <c r="G556" s="245" t="s">
        <v>7287</v>
      </c>
      <c r="H556" s="245" t="s">
        <v>7286</v>
      </c>
      <c r="I556" s="245" t="s">
        <v>7081</v>
      </c>
      <c r="J556" s="245" t="s">
        <v>59</v>
      </c>
      <c r="K556" s="246" t="s">
        <v>10134</v>
      </c>
      <c r="L556" s="245" t="s">
        <v>568</v>
      </c>
    </row>
    <row r="557" spans="1:12" x14ac:dyDescent="0.25">
      <c r="A557" s="245" t="s">
        <v>5904</v>
      </c>
      <c r="B557" s="245" t="s">
        <v>5903</v>
      </c>
      <c r="C557" s="245" t="s">
        <v>7085</v>
      </c>
      <c r="D557" s="245" t="s">
        <v>7084</v>
      </c>
      <c r="E557" s="246" t="s">
        <v>44</v>
      </c>
      <c r="F557" s="245" t="s">
        <v>44</v>
      </c>
      <c r="G557" s="245" t="s">
        <v>7285</v>
      </c>
      <c r="H557" s="245" t="s">
        <v>7284</v>
      </c>
      <c r="I557" s="245" t="s">
        <v>7081</v>
      </c>
      <c r="J557" s="245" t="s">
        <v>59</v>
      </c>
      <c r="K557" s="246" t="s">
        <v>16127</v>
      </c>
      <c r="L557" s="245" t="s">
        <v>568</v>
      </c>
    </row>
    <row r="558" spans="1:12" x14ac:dyDescent="0.25">
      <c r="A558" s="245" t="s">
        <v>5904</v>
      </c>
      <c r="B558" s="245" t="s">
        <v>5903</v>
      </c>
      <c r="C558" s="245" t="s">
        <v>7085</v>
      </c>
      <c r="D558" s="245" t="s">
        <v>7084</v>
      </c>
      <c r="E558" s="246" t="s">
        <v>44</v>
      </c>
      <c r="F558" s="245" t="s">
        <v>44</v>
      </c>
      <c r="G558" s="245" t="s">
        <v>7283</v>
      </c>
      <c r="H558" s="245" t="s">
        <v>7282</v>
      </c>
      <c r="I558" s="245" t="s">
        <v>7081</v>
      </c>
      <c r="J558" s="245" t="s">
        <v>59</v>
      </c>
      <c r="K558" s="246" t="s">
        <v>251</v>
      </c>
      <c r="L558" s="245" t="s">
        <v>568</v>
      </c>
    </row>
    <row r="559" spans="1:12" x14ac:dyDescent="0.25">
      <c r="A559" s="245" t="s">
        <v>5904</v>
      </c>
      <c r="B559" s="245" t="s">
        <v>5903</v>
      </c>
      <c r="C559" s="245" t="s">
        <v>7085</v>
      </c>
      <c r="D559" s="245" t="s">
        <v>7084</v>
      </c>
      <c r="E559" s="246" t="s">
        <v>44</v>
      </c>
      <c r="F559" s="245" t="s">
        <v>44</v>
      </c>
      <c r="G559" s="245" t="s">
        <v>7281</v>
      </c>
      <c r="H559" s="245" t="s">
        <v>7280</v>
      </c>
      <c r="I559" s="245" t="s">
        <v>7081</v>
      </c>
      <c r="J559" s="245" t="s">
        <v>59</v>
      </c>
      <c r="K559" s="246" t="s">
        <v>698</v>
      </c>
      <c r="L559" s="245" t="s">
        <v>568</v>
      </c>
    </row>
    <row r="560" spans="1:12" x14ac:dyDescent="0.25">
      <c r="A560" s="245" t="s">
        <v>5904</v>
      </c>
      <c r="B560" s="245" t="s">
        <v>5903</v>
      </c>
      <c r="C560" s="245" t="s">
        <v>7085</v>
      </c>
      <c r="D560" s="245" t="s">
        <v>7084</v>
      </c>
      <c r="E560" s="246" t="s">
        <v>44</v>
      </c>
      <c r="F560" s="245" t="s">
        <v>44</v>
      </c>
      <c r="G560" s="245" t="s">
        <v>7279</v>
      </c>
      <c r="H560" s="245" t="s">
        <v>7278</v>
      </c>
      <c r="I560" s="245" t="s">
        <v>7081</v>
      </c>
      <c r="J560" s="245" t="s">
        <v>59</v>
      </c>
      <c r="K560" s="246" t="s">
        <v>886</v>
      </c>
      <c r="L560" s="245" t="s">
        <v>568</v>
      </c>
    </row>
    <row r="561" spans="1:12" x14ac:dyDescent="0.25">
      <c r="A561" s="245" t="s">
        <v>5904</v>
      </c>
      <c r="B561" s="245" t="s">
        <v>5903</v>
      </c>
      <c r="C561" s="245" t="s">
        <v>7085</v>
      </c>
      <c r="D561" s="245" t="s">
        <v>7084</v>
      </c>
      <c r="E561" s="246" t="s">
        <v>44</v>
      </c>
      <c r="F561" s="245" t="s">
        <v>44</v>
      </c>
      <c r="G561" s="245" t="s">
        <v>7277</v>
      </c>
      <c r="H561" s="245" t="s">
        <v>7276</v>
      </c>
      <c r="I561" s="245" t="s">
        <v>7081</v>
      </c>
      <c r="J561" s="245" t="s">
        <v>59</v>
      </c>
      <c r="K561" s="246" t="s">
        <v>9620</v>
      </c>
      <c r="L561" s="245" t="s">
        <v>568</v>
      </c>
    </row>
    <row r="562" spans="1:12" x14ac:dyDescent="0.25">
      <c r="A562" s="245" t="s">
        <v>5904</v>
      </c>
      <c r="B562" s="245" t="s">
        <v>5903</v>
      </c>
      <c r="C562" s="245" t="s">
        <v>7085</v>
      </c>
      <c r="D562" s="245" t="s">
        <v>7084</v>
      </c>
      <c r="E562" s="246" t="s">
        <v>44</v>
      </c>
      <c r="F562" s="245" t="s">
        <v>44</v>
      </c>
      <c r="G562" s="245" t="s">
        <v>7275</v>
      </c>
      <c r="H562" s="245" t="s">
        <v>7274</v>
      </c>
      <c r="I562" s="245" t="s">
        <v>7081</v>
      </c>
      <c r="J562" s="245" t="s">
        <v>59</v>
      </c>
      <c r="K562" s="246" t="s">
        <v>1037</v>
      </c>
      <c r="L562" s="245" t="s">
        <v>568</v>
      </c>
    </row>
    <row r="563" spans="1:12" x14ac:dyDescent="0.25">
      <c r="A563" s="245" t="s">
        <v>5904</v>
      </c>
      <c r="B563" s="245" t="s">
        <v>5903</v>
      </c>
      <c r="C563" s="245" t="s">
        <v>7085</v>
      </c>
      <c r="D563" s="245" t="s">
        <v>7084</v>
      </c>
      <c r="E563" s="246" t="s">
        <v>44</v>
      </c>
      <c r="F563" s="245" t="s">
        <v>44</v>
      </c>
      <c r="G563" s="245" t="s">
        <v>7273</v>
      </c>
      <c r="H563" s="245" t="s">
        <v>7272</v>
      </c>
      <c r="I563" s="245" t="s">
        <v>7081</v>
      </c>
      <c r="J563" s="245" t="s">
        <v>59</v>
      </c>
      <c r="K563" s="246" t="s">
        <v>10305</v>
      </c>
      <c r="L563" s="245" t="s">
        <v>568</v>
      </c>
    </row>
    <row r="564" spans="1:12" x14ac:dyDescent="0.25">
      <c r="A564" s="245" t="s">
        <v>5904</v>
      </c>
      <c r="B564" s="245" t="s">
        <v>5903</v>
      </c>
      <c r="C564" s="245" t="s">
        <v>7085</v>
      </c>
      <c r="D564" s="245" t="s">
        <v>7084</v>
      </c>
      <c r="E564" s="246" t="s">
        <v>44</v>
      </c>
      <c r="F564" s="245" t="s">
        <v>44</v>
      </c>
      <c r="G564" s="245" t="s">
        <v>7271</v>
      </c>
      <c r="H564" s="245" t="s">
        <v>7270</v>
      </c>
      <c r="I564" s="245" t="s">
        <v>7081</v>
      </c>
      <c r="J564" s="245" t="s">
        <v>106</v>
      </c>
      <c r="K564" s="246" t="s">
        <v>308</v>
      </c>
      <c r="L564" s="245" t="s">
        <v>568</v>
      </c>
    </row>
    <row r="565" spans="1:12" x14ac:dyDescent="0.25">
      <c r="A565" s="245" t="s">
        <v>5904</v>
      </c>
      <c r="B565" s="245" t="s">
        <v>5903</v>
      </c>
      <c r="C565" s="245" t="s">
        <v>7085</v>
      </c>
      <c r="D565" s="245" t="s">
        <v>7084</v>
      </c>
      <c r="E565" s="246" t="s">
        <v>44</v>
      </c>
      <c r="F565" s="245" t="s">
        <v>44</v>
      </c>
      <c r="G565" s="245" t="s">
        <v>7269</v>
      </c>
      <c r="H565" s="245" t="s">
        <v>7268</v>
      </c>
      <c r="I565" s="245" t="s">
        <v>7081</v>
      </c>
      <c r="J565" s="245" t="s">
        <v>59</v>
      </c>
      <c r="K565" s="246" t="s">
        <v>16128</v>
      </c>
      <c r="L565" s="245" t="s">
        <v>568</v>
      </c>
    </row>
    <row r="566" spans="1:12" x14ac:dyDescent="0.25">
      <c r="A566" s="245" t="s">
        <v>5904</v>
      </c>
      <c r="B566" s="245" t="s">
        <v>5903</v>
      </c>
      <c r="C566" s="245" t="s">
        <v>7085</v>
      </c>
      <c r="D566" s="245" t="s">
        <v>7084</v>
      </c>
      <c r="E566" s="246" t="s">
        <v>44</v>
      </c>
      <c r="F566" s="245" t="s">
        <v>44</v>
      </c>
      <c r="G566" s="245" t="s">
        <v>7267</v>
      </c>
      <c r="H566" s="245" t="s">
        <v>7266</v>
      </c>
      <c r="I566" s="245" t="s">
        <v>7081</v>
      </c>
      <c r="J566" s="245" t="s">
        <v>59</v>
      </c>
      <c r="K566" s="246" t="s">
        <v>16129</v>
      </c>
      <c r="L566" s="245" t="s">
        <v>568</v>
      </c>
    </row>
    <row r="567" spans="1:12" x14ac:dyDescent="0.25">
      <c r="A567" s="245" t="s">
        <v>5904</v>
      </c>
      <c r="B567" s="245" t="s">
        <v>5903</v>
      </c>
      <c r="C567" s="245" t="s">
        <v>7085</v>
      </c>
      <c r="D567" s="245" t="s">
        <v>7084</v>
      </c>
      <c r="E567" s="246" t="s">
        <v>44</v>
      </c>
      <c r="F567" s="245" t="s">
        <v>44</v>
      </c>
      <c r="G567" s="245" t="s">
        <v>7265</v>
      </c>
      <c r="H567" s="245" t="s">
        <v>7264</v>
      </c>
      <c r="I567" s="245" t="s">
        <v>7081</v>
      </c>
      <c r="J567" s="245" t="s">
        <v>59</v>
      </c>
      <c r="K567" s="246" t="s">
        <v>251</v>
      </c>
      <c r="L567" s="245" t="s">
        <v>568</v>
      </c>
    </row>
    <row r="568" spans="1:12" x14ac:dyDescent="0.25">
      <c r="A568" s="245" t="s">
        <v>5904</v>
      </c>
      <c r="B568" s="245" t="s">
        <v>5903</v>
      </c>
      <c r="C568" s="245" t="s">
        <v>7085</v>
      </c>
      <c r="D568" s="245" t="s">
        <v>7084</v>
      </c>
      <c r="E568" s="246" t="s">
        <v>44</v>
      </c>
      <c r="F568" s="245" t="s">
        <v>44</v>
      </c>
      <c r="G568" s="245" t="s">
        <v>7263</v>
      </c>
      <c r="H568" s="245" t="s">
        <v>7262</v>
      </c>
      <c r="I568" s="245" t="s">
        <v>7081</v>
      </c>
      <c r="J568" s="245" t="s">
        <v>569</v>
      </c>
      <c r="K568" s="246" t="s">
        <v>9613</v>
      </c>
      <c r="L568" s="245" t="s">
        <v>568</v>
      </c>
    </row>
    <row r="569" spans="1:12" x14ac:dyDescent="0.25">
      <c r="A569" s="245" t="s">
        <v>5904</v>
      </c>
      <c r="B569" s="245" t="s">
        <v>5903</v>
      </c>
      <c r="C569" s="245" t="s">
        <v>7085</v>
      </c>
      <c r="D569" s="245" t="s">
        <v>7084</v>
      </c>
      <c r="E569" s="246" t="s">
        <v>44</v>
      </c>
      <c r="F569" s="245" t="s">
        <v>44</v>
      </c>
      <c r="G569" s="245" t="s">
        <v>7261</v>
      </c>
      <c r="H569" s="245" t="s">
        <v>7260</v>
      </c>
      <c r="I569" s="245" t="s">
        <v>7081</v>
      </c>
      <c r="J569" s="245" t="s">
        <v>59</v>
      </c>
      <c r="K569" s="246" t="s">
        <v>16130</v>
      </c>
      <c r="L569" s="245" t="s">
        <v>568</v>
      </c>
    </row>
    <row r="570" spans="1:12" x14ac:dyDescent="0.25">
      <c r="A570" s="245" t="s">
        <v>5904</v>
      </c>
      <c r="B570" s="245" t="s">
        <v>5903</v>
      </c>
      <c r="C570" s="245" t="s">
        <v>7085</v>
      </c>
      <c r="D570" s="245" t="s">
        <v>7084</v>
      </c>
      <c r="E570" s="246" t="s">
        <v>44</v>
      </c>
      <c r="F570" s="245" t="s">
        <v>44</v>
      </c>
      <c r="G570" s="245" t="s">
        <v>7259</v>
      </c>
      <c r="H570" s="245" t="s">
        <v>7258</v>
      </c>
      <c r="I570" s="245" t="s">
        <v>7081</v>
      </c>
      <c r="J570" s="245" t="s">
        <v>569</v>
      </c>
      <c r="K570" s="246" t="s">
        <v>16131</v>
      </c>
      <c r="L570" s="245" t="s">
        <v>568</v>
      </c>
    </row>
    <row r="571" spans="1:12" x14ac:dyDescent="0.25">
      <c r="A571" s="245" t="s">
        <v>5904</v>
      </c>
      <c r="B571" s="245" t="s">
        <v>5903</v>
      </c>
      <c r="C571" s="245" t="s">
        <v>7085</v>
      </c>
      <c r="D571" s="245" t="s">
        <v>7084</v>
      </c>
      <c r="E571" s="246" t="s">
        <v>44</v>
      </c>
      <c r="F571" s="245" t="s">
        <v>44</v>
      </c>
      <c r="G571" s="245" t="s">
        <v>7257</v>
      </c>
      <c r="H571" s="245" t="s">
        <v>7256</v>
      </c>
      <c r="I571" s="245" t="s">
        <v>7081</v>
      </c>
      <c r="J571" s="245" t="s">
        <v>569</v>
      </c>
      <c r="K571" s="246" t="s">
        <v>12015</v>
      </c>
      <c r="L571" s="245" t="s">
        <v>568</v>
      </c>
    </row>
    <row r="572" spans="1:12" x14ac:dyDescent="0.25">
      <c r="A572" s="245" t="s">
        <v>5904</v>
      </c>
      <c r="B572" s="245" t="s">
        <v>5903</v>
      </c>
      <c r="C572" s="245" t="s">
        <v>7085</v>
      </c>
      <c r="D572" s="245" t="s">
        <v>7084</v>
      </c>
      <c r="E572" s="246" t="s">
        <v>44</v>
      </c>
      <c r="F572" s="245" t="s">
        <v>44</v>
      </c>
      <c r="G572" s="245" t="s">
        <v>7255</v>
      </c>
      <c r="H572" s="245" t="s">
        <v>7254</v>
      </c>
      <c r="I572" s="245" t="s">
        <v>7081</v>
      </c>
      <c r="J572" s="245" t="s">
        <v>59</v>
      </c>
      <c r="K572" s="246" t="s">
        <v>8762</v>
      </c>
      <c r="L572" s="245" t="s">
        <v>568</v>
      </c>
    </row>
    <row r="573" spans="1:12" x14ac:dyDescent="0.25">
      <c r="A573" s="245" t="s">
        <v>5904</v>
      </c>
      <c r="B573" s="245" t="s">
        <v>5903</v>
      </c>
      <c r="C573" s="245" t="s">
        <v>7085</v>
      </c>
      <c r="D573" s="245" t="s">
        <v>7084</v>
      </c>
      <c r="E573" s="246" t="s">
        <v>44</v>
      </c>
      <c r="F573" s="245" t="s">
        <v>44</v>
      </c>
      <c r="G573" s="245" t="s">
        <v>7253</v>
      </c>
      <c r="H573" s="245" t="s">
        <v>7252</v>
      </c>
      <c r="I573" s="245" t="s">
        <v>7081</v>
      </c>
      <c r="J573" s="245" t="s">
        <v>569</v>
      </c>
      <c r="K573" s="246" t="s">
        <v>16132</v>
      </c>
      <c r="L573" s="245" t="s">
        <v>568</v>
      </c>
    </row>
    <row r="574" spans="1:12" x14ac:dyDescent="0.25">
      <c r="A574" s="245" t="s">
        <v>5904</v>
      </c>
      <c r="B574" s="245" t="s">
        <v>5903</v>
      </c>
      <c r="C574" s="245" t="s">
        <v>7085</v>
      </c>
      <c r="D574" s="245" t="s">
        <v>7084</v>
      </c>
      <c r="E574" s="246" t="s">
        <v>44</v>
      </c>
      <c r="F574" s="245" t="s">
        <v>44</v>
      </c>
      <c r="G574" s="245" t="s">
        <v>7251</v>
      </c>
      <c r="H574" s="245" t="s">
        <v>7250</v>
      </c>
      <c r="I574" s="245" t="s">
        <v>7081</v>
      </c>
      <c r="J574" s="245" t="s">
        <v>569</v>
      </c>
      <c r="K574" s="246" t="s">
        <v>16133</v>
      </c>
      <c r="L574" s="245" t="s">
        <v>568</v>
      </c>
    </row>
    <row r="575" spans="1:12" x14ac:dyDescent="0.25">
      <c r="A575" s="245" t="s">
        <v>5904</v>
      </c>
      <c r="B575" s="245" t="s">
        <v>5903</v>
      </c>
      <c r="C575" s="245" t="s">
        <v>7085</v>
      </c>
      <c r="D575" s="245" t="s">
        <v>7084</v>
      </c>
      <c r="E575" s="246" t="s">
        <v>44</v>
      </c>
      <c r="F575" s="245" t="s">
        <v>44</v>
      </c>
      <c r="G575" s="245" t="s">
        <v>7249</v>
      </c>
      <c r="H575" s="245" t="s">
        <v>7248</v>
      </c>
      <c r="I575" s="245" t="s">
        <v>7081</v>
      </c>
      <c r="J575" s="245" t="s">
        <v>569</v>
      </c>
      <c r="K575" s="246" t="s">
        <v>16134</v>
      </c>
      <c r="L575" s="245" t="s">
        <v>568</v>
      </c>
    </row>
    <row r="576" spans="1:12" x14ac:dyDescent="0.25">
      <c r="A576" s="245" t="s">
        <v>5904</v>
      </c>
      <c r="B576" s="245" t="s">
        <v>5903</v>
      </c>
      <c r="C576" s="245" t="s">
        <v>7085</v>
      </c>
      <c r="D576" s="245" t="s">
        <v>7084</v>
      </c>
      <c r="E576" s="246" t="s">
        <v>44</v>
      </c>
      <c r="F576" s="245" t="s">
        <v>44</v>
      </c>
      <c r="G576" s="245" t="s">
        <v>7247</v>
      </c>
      <c r="H576" s="245" t="s">
        <v>7246</v>
      </c>
      <c r="I576" s="245" t="s">
        <v>7081</v>
      </c>
      <c r="J576" s="245" t="s">
        <v>569</v>
      </c>
      <c r="K576" s="246" t="s">
        <v>16135</v>
      </c>
      <c r="L576" s="245" t="s">
        <v>568</v>
      </c>
    </row>
    <row r="577" spans="1:12" x14ac:dyDescent="0.25">
      <c r="A577" s="245" t="s">
        <v>5904</v>
      </c>
      <c r="B577" s="245" t="s">
        <v>5903</v>
      </c>
      <c r="C577" s="245" t="s">
        <v>7085</v>
      </c>
      <c r="D577" s="245" t="s">
        <v>7084</v>
      </c>
      <c r="E577" s="246" t="s">
        <v>44</v>
      </c>
      <c r="F577" s="245" t="s">
        <v>44</v>
      </c>
      <c r="G577" s="245" t="s">
        <v>7245</v>
      </c>
      <c r="H577" s="245" t="s">
        <v>7244</v>
      </c>
      <c r="I577" s="245" t="s">
        <v>7081</v>
      </c>
      <c r="J577" s="245" t="s">
        <v>569</v>
      </c>
      <c r="K577" s="246" t="s">
        <v>16136</v>
      </c>
      <c r="L577" s="245" t="s">
        <v>568</v>
      </c>
    </row>
    <row r="578" spans="1:12" x14ac:dyDescent="0.25">
      <c r="A578" s="245" t="s">
        <v>5904</v>
      </c>
      <c r="B578" s="245" t="s">
        <v>5903</v>
      </c>
      <c r="C578" s="245" t="s">
        <v>7085</v>
      </c>
      <c r="D578" s="245" t="s">
        <v>7084</v>
      </c>
      <c r="E578" s="246" t="s">
        <v>44</v>
      </c>
      <c r="F578" s="245" t="s">
        <v>44</v>
      </c>
      <c r="G578" s="245" t="s">
        <v>7243</v>
      </c>
      <c r="H578" s="245" t="s">
        <v>7242</v>
      </c>
      <c r="I578" s="245" t="s">
        <v>7081</v>
      </c>
      <c r="J578" s="245" t="s">
        <v>59</v>
      </c>
      <c r="K578" s="246" t="s">
        <v>4185</v>
      </c>
      <c r="L578" s="245" t="s">
        <v>568</v>
      </c>
    </row>
    <row r="579" spans="1:12" x14ac:dyDescent="0.25">
      <c r="A579" s="245" t="s">
        <v>5904</v>
      </c>
      <c r="B579" s="245" t="s">
        <v>5903</v>
      </c>
      <c r="C579" s="245" t="s">
        <v>7085</v>
      </c>
      <c r="D579" s="245" t="s">
        <v>7084</v>
      </c>
      <c r="E579" s="246" t="s">
        <v>44</v>
      </c>
      <c r="F579" s="245" t="s">
        <v>44</v>
      </c>
      <c r="G579" s="245" t="s">
        <v>7241</v>
      </c>
      <c r="H579" s="245" t="s">
        <v>7240</v>
      </c>
      <c r="I579" s="245" t="s">
        <v>7081</v>
      </c>
      <c r="J579" s="245" t="s">
        <v>569</v>
      </c>
      <c r="K579" s="246" t="s">
        <v>16137</v>
      </c>
      <c r="L579" s="245" t="s">
        <v>568</v>
      </c>
    </row>
    <row r="580" spans="1:12" x14ac:dyDescent="0.25">
      <c r="A580" s="245" t="s">
        <v>5904</v>
      </c>
      <c r="B580" s="245" t="s">
        <v>5903</v>
      </c>
      <c r="C580" s="245" t="s">
        <v>7085</v>
      </c>
      <c r="D580" s="245" t="s">
        <v>7084</v>
      </c>
      <c r="E580" s="246" t="s">
        <v>44</v>
      </c>
      <c r="F580" s="245" t="s">
        <v>44</v>
      </c>
      <c r="G580" s="245" t="s">
        <v>7239</v>
      </c>
      <c r="H580" s="245" t="s">
        <v>7238</v>
      </c>
      <c r="I580" s="245" t="s">
        <v>7081</v>
      </c>
      <c r="J580" s="245" t="s">
        <v>569</v>
      </c>
      <c r="K580" s="246" t="s">
        <v>15299</v>
      </c>
      <c r="L580" s="245" t="s">
        <v>568</v>
      </c>
    </row>
    <row r="581" spans="1:12" x14ac:dyDescent="0.25">
      <c r="A581" s="245" t="s">
        <v>5904</v>
      </c>
      <c r="B581" s="245" t="s">
        <v>5903</v>
      </c>
      <c r="C581" s="245" t="s">
        <v>7085</v>
      </c>
      <c r="D581" s="245" t="s">
        <v>7084</v>
      </c>
      <c r="E581" s="246" t="s">
        <v>44</v>
      </c>
      <c r="F581" s="245" t="s">
        <v>44</v>
      </c>
      <c r="G581" s="245" t="s">
        <v>7237</v>
      </c>
      <c r="H581" s="245" t="s">
        <v>7236</v>
      </c>
      <c r="I581" s="245" t="s">
        <v>7081</v>
      </c>
      <c r="J581" s="245" t="s">
        <v>569</v>
      </c>
      <c r="K581" s="246" t="s">
        <v>224</v>
      </c>
      <c r="L581" s="245" t="s">
        <v>568</v>
      </c>
    </row>
    <row r="582" spans="1:12" x14ac:dyDescent="0.25">
      <c r="A582" s="245" t="s">
        <v>5904</v>
      </c>
      <c r="B582" s="245" t="s">
        <v>5903</v>
      </c>
      <c r="C582" s="245" t="s">
        <v>7085</v>
      </c>
      <c r="D582" s="245" t="s">
        <v>7084</v>
      </c>
      <c r="E582" s="246" t="s">
        <v>44</v>
      </c>
      <c r="F582" s="245" t="s">
        <v>44</v>
      </c>
      <c r="G582" s="245" t="s">
        <v>7235</v>
      </c>
      <c r="H582" s="245" t="s">
        <v>7234</v>
      </c>
      <c r="I582" s="245" t="s">
        <v>7081</v>
      </c>
      <c r="J582" s="245" t="s">
        <v>569</v>
      </c>
      <c r="K582" s="246" t="s">
        <v>9163</v>
      </c>
      <c r="L582" s="245" t="s">
        <v>568</v>
      </c>
    </row>
    <row r="583" spans="1:12" x14ac:dyDescent="0.25">
      <c r="A583" s="245" t="s">
        <v>5904</v>
      </c>
      <c r="B583" s="245" t="s">
        <v>5903</v>
      </c>
      <c r="C583" s="245" t="s">
        <v>7085</v>
      </c>
      <c r="D583" s="245" t="s">
        <v>7084</v>
      </c>
      <c r="E583" s="246" t="s">
        <v>44</v>
      </c>
      <c r="F583" s="245" t="s">
        <v>44</v>
      </c>
      <c r="G583" s="245" t="s">
        <v>7233</v>
      </c>
      <c r="H583" s="245" t="s">
        <v>7232</v>
      </c>
      <c r="I583" s="245" t="s">
        <v>7081</v>
      </c>
      <c r="J583" s="245" t="s">
        <v>59</v>
      </c>
      <c r="K583" s="246" t="s">
        <v>16138</v>
      </c>
      <c r="L583" s="245" t="s">
        <v>568</v>
      </c>
    </row>
    <row r="584" spans="1:12" x14ac:dyDescent="0.25">
      <c r="A584" s="245" t="s">
        <v>5904</v>
      </c>
      <c r="B584" s="245" t="s">
        <v>5903</v>
      </c>
      <c r="C584" s="245" t="s">
        <v>7085</v>
      </c>
      <c r="D584" s="245" t="s">
        <v>7084</v>
      </c>
      <c r="E584" s="246" t="s">
        <v>44</v>
      </c>
      <c r="F584" s="245" t="s">
        <v>44</v>
      </c>
      <c r="G584" s="245" t="s">
        <v>7231</v>
      </c>
      <c r="H584" s="245" t="s">
        <v>7230</v>
      </c>
      <c r="I584" s="245" t="s">
        <v>7081</v>
      </c>
      <c r="J584" s="245" t="s">
        <v>59</v>
      </c>
      <c r="K584" s="246" t="s">
        <v>1990</v>
      </c>
      <c r="L584" s="245" t="s">
        <v>568</v>
      </c>
    </row>
    <row r="585" spans="1:12" x14ac:dyDescent="0.25">
      <c r="A585" s="245" t="s">
        <v>5904</v>
      </c>
      <c r="B585" s="245" t="s">
        <v>5903</v>
      </c>
      <c r="C585" s="245" t="s">
        <v>7085</v>
      </c>
      <c r="D585" s="245" t="s">
        <v>7084</v>
      </c>
      <c r="E585" s="246" t="s">
        <v>44</v>
      </c>
      <c r="F585" s="245" t="s">
        <v>44</v>
      </c>
      <c r="G585" s="245" t="s">
        <v>7229</v>
      </c>
      <c r="H585" s="245" t="s">
        <v>7228</v>
      </c>
      <c r="I585" s="245" t="s">
        <v>7081</v>
      </c>
      <c r="J585" s="245" t="s">
        <v>59</v>
      </c>
      <c r="K585" s="246" t="s">
        <v>4995</v>
      </c>
      <c r="L585" s="245" t="s">
        <v>568</v>
      </c>
    </row>
    <row r="586" spans="1:12" x14ac:dyDescent="0.25">
      <c r="A586" s="245" t="s">
        <v>5904</v>
      </c>
      <c r="B586" s="245" t="s">
        <v>5903</v>
      </c>
      <c r="C586" s="245" t="s">
        <v>7085</v>
      </c>
      <c r="D586" s="245" t="s">
        <v>7084</v>
      </c>
      <c r="E586" s="246" t="s">
        <v>44</v>
      </c>
      <c r="F586" s="245" t="s">
        <v>44</v>
      </c>
      <c r="G586" s="245" t="s">
        <v>7227</v>
      </c>
      <c r="H586" s="245" t="s">
        <v>7226</v>
      </c>
      <c r="I586" s="245" t="s">
        <v>7081</v>
      </c>
      <c r="J586" s="245" t="s">
        <v>59</v>
      </c>
      <c r="K586" s="246" t="s">
        <v>698</v>
      </c>
      <c r="L586" s="245" t="s">
        <v>568</v>
      </c>
    </row>
    <row r="587" spans="1:12" x14ac:dyDescent="0.25">
      <c r="A587" s="245" t="s">
        <v>5904</v>
      </c>
      <c r="B587" s="245" t="s">
        <v>5903</v>
      </c>
      <c r="C587" s="245" t="s">
        <v>7085</v>
      </c>
      <c r="D587" s="245" t="s">
        <v>7084</v>
      </c>
      <c r="E587" s="246" t="s">
        <v>44</v>
      </c>
      <c r="F587" s="245" t="s">
        <v>44</v>
      </c>
      <c r="G587" s="245" t="s">
        <v>7225</v>
      </c>
      <c r="H587" s="245" t="s">
        <v>7224</v>
      </c>
      <c r="I587" s="245" t="s">
        <v>7081</v>
      </c>
      <c r="J587" s="245" t="s">
        <v>59</v>
      </c>
      <c r="K587" s="246" t="s">
        <v>14481</v>
      </c>
      <c r="L587" s="245" t="s">
        <v>568</v>
      </c>
    </row>
    <row r="588" spans="1:12" x14ac:dyDescent="0.25">
      <c r="A588" s="245" t="s">
        <v>5904</v>
      </c>
      <c r="B588" s="245" t="s">
        <v>5903</v>
      </c>
      <c r="C588" s="245" t="s">
        <v>7085</v>
      </c>
      <c r="D588" s="245" t="s">
        <v>7084</v>
      </c>
      <c r="E588" s="246" t="s">
        <v>44</v>
      </c>
      <c r="F588" s="245" t="s">
        <v>44</v>
      </c>
      <c r="G588" s="245" t="s">
        <v>7222</v>
      </c>
      <c r="H588" s="245" t="s">
        <v>7221</v>
      </c>
      <c r="I588" s="245" t="s">
        <v>7081</v>
      </c>
      <c r="J588" s="245" t="s">
        <v>59</v>
      </c>
      <c r="K588" s="246" t="s">
        <v>2116</v>
      </c>
      <c r="L588" s="245" t="s">
        <v>568</v>
      </c>
    </row>
    <row r="589" spans="1:12" x14ac:dyDescent="0.25">
      <c r="A589" s="245" t="s">
        <v>5904</v>
      </c>
      <c r="B589" s="245" t="s">
        <v>5903</v>
      </c>
      <c r="C589" s="245" t="s">
        <v>7085</v>
      </c>
      <c r="D589" s="245" t="s">
        <v>7084</v>
      </c>
      <c r="E589" s="246" t="s">
        <v>44</v>
      </c>
      <c r="F589" s="245" t="s">
        <v>44</v>
      </c>
      <c r="G589" s="245" t="s">
        <v>7220</v>
      </c>
      <c r="H589" s="245" t="s">
        <v>7219</v>
      </c>
      <c r="I589" s="245" t="s">
        <v>7081</v>
      </c>
      <c r="J589" s="245" t="s">
        <v>569</v>
      </c>
      <c r="K589" s="246" t="s">
        <v>9175</v>
      </c>
      <c r="L589" s="245" t="s">
        <v>568</v>
      </c>
    </row>
    <row r="590" spans="1:12" x14ac:dyDescent="0.25">
      <c r="A590" s="245" t="s">
        <v>5904</v>
      </c>
      <c r="B590" s="245" t="s">
        <v>5903</v>
      </c>
      <c r="C590" s="245" t="s">
        <v>7085</v>
      </c>
      <c r="D590" s="245" t="s">
        <v>7084</v>
      </c>
      <c r="E590" s="246" t="s">
        <v>44</v>
      </c>
      <c r="F590" s="245" t="s">
        <v>44</v>
      </c>
      <c r="G590" s="245" t="s">
        <v>7218</v>
      </c>
      <c r="H590" s="245" t="s">
        <v>7217</v>
      </c>
      <c r="I590" s="245" t="s">
        <v>7081</v>
      </c>
      <c r="J590" s="245" t="s">
        <v>59</v>
      </c>
      <c r="K590" s="246" t="s">
        <v>16139</v>
      </c>
      <c r="L590" s="245" t="s">
        <v>568</v>
      </c>
    </row>
    <row r="591" spans="1:12" x14ac:dyDescent="0.25">
      <c r="A591" s="245" t="s">
        <v>5904</v>
      </c>
      <c r="B591" s="245" t="s">
        <v>5903</v>
      </c>
      <c r="C591" s="245" t="s">
        <v>7085</v>
      </c>
      <c r="D591" s="245" t="s">
        <v>7084</v>
      </c>
      <c r="E591" s="246" t="s">
        <v>44</v>
      </c>
      <c r="F591" s="245" t="s">
        <v>44</v>
      </c>
      <c r="G591" s="245" t="s">
        <v>7216</v>
      </c>
      <c r="H591" s="245" t="s">
        <v>7215</v>
      </c>
      <c r="I591" s="245" t="s">
        <v>7081</v>
      </c>
      <c r="J591" s="245" t="s">
        <v>569</v>
      </c>
      <c r="K591" s="246" t="s">
        <v>16140</v>
      </c>
      <c r="L591" s="245" t="s">
        <v>568</v>
      </c>
    </row>
    <row r="592" spans="1:12" x14ac:dyDescent="0.25">
      <c r="A592" s="245" t="s">
        <v>5904</v>
      </c>
      <c r="B592" s="245" t="s">
        <v>5903</v>
      </c>
      <c r="C592" s="245" t="s">
        <v>7085</v>
      </c>
      <c r="D592" s="245" t="s">
        <v>7084</v>
      </c>
      <c r="E592" s="246" t="s">
        <v>44</v>
      </c>
      <c r="F592" s="245" t="s">
        <v>44</v>
      </c>
      <c r="G592" s="245" t="s">
        <v>7214</v>
      </c>
      <c r="H592" s="245" t="s">
        <v>7213</v>
      </c>
      <c r="I592" s="245" t="s">
        <v>7081</v>
      </c>
      <c r="J592" s="245" t="s">
        <v>569</v>
      </c>
      <c r="K592" s="246" t="s">
        <v>16141</v>
      </c>
      <c r="L592" s="245" t="s">
        <v>568</v>
      </c>
    </row>
    <row r="593" spans="1:12" x14ac:dyDescent="0.25">
      <c r="A593" s="245" t="s">
        <v>5904</v>
      </c>
      <c r="B593" s="245" t="s">
        <v>5903</v>
      </c>
      <c r="C593" s="245" t="s">
        <v>7085</v>
      </c>
      <c r="D593" s="245" t="s">
        <v>7084</v>
      </c>
      <c r="E593" s="246" t="s">
        <v>44</v>
      </c>
      <c r="F593" s="245" t="s">
        <v>44</v>
      </c>
      <c r="G593" s="245" t="s">
        <v>7212</v>
      </c>
      <c r="H593" s="245" t="s">
        <v>7211</v>
      </c>
      <c r="I593" s="245" t="s">
        <v>7081</v>
      </c>
      <c r="J593" s="245" t="s">
        <v>569</v>
      </c>
      <c r="K593" s="246" t="s">
        <v>16142</v>
      </c>
      <c r="L593" s="245" t="s">
        <v>568</v>
      </c>
    </row>
    <row r="594" spans="1:12" x14ac:dyDescent="0.25">
      <c r="A594" s="245" t="s">
        <v>5904</v>
      </c>
      <c r="B594" s="245" t="s">
        <v>5903</v>
      </c>
      <c r="C594" s="245" t="s">
        <v>7085</v>
      </c>
      <c r="D594" s="245" t="s">
        <v>7084</v>
      </c>
      <c r="E594" s="246" t="s">
        <v>44</v>
      </c>
      <c r="F594" s="245" t="s">
        <v>44</v>
      </c>
      <c r="G594" s="245" t="s">
        <v>7210</v>
      </c>
      <c r="H594" s="245" t="s">
        <v>7209</v>
      </c>
      <c r="I594" s="245" t="s">
        <v>7081</v>
      </c>
      <c r="J594" s="245" t="s">
        <v>569</v>
      </c>
      <c r="K594" s="246" t="s">
        <v>8454</v>
      </c>
      <c r="L594" s="245" t="s">
        <v>568</v>
      </c>
    </row>
    <row r="595" spans="1:12" x14ac:dyDescent="0.25">
      <c r="A595" s="245" t="s">
        <v>5904</v>
      </c>
      <c r="B595" s="245" t="s">
        <v>5903</v>
      </c>
      <c r="C595" s="245" t="s">
        <v>7085</v>
      </c>
      <c r="D595" s="245" t="s">
        <v>7084</v>
      </c>
      <c r="E595" s="246" t="s">
        <v>44</v>
      </c>
      <c r="F595" s="245" t="s">
        <v>44</v>
      </c>
      <c r="G595" s="245" t="s">
        <v>7208</v>
      </c>
      <c r="H595" s="245" t="s">
        <v>7207</v>
      </c>
      <c r="I595" s="245" t="s">
        <v>7081</v>
      </c>
      <c r="J595" s="245" t="s">
        <v>569</v>
      </c>
      <c r="K595" s="246" t="s">
        <v>16143</v>
      </c>
      <c r="L595" s="245" t="s">
        <v>568</v>
      </c>
    </row>
    <row r="596" spans="1:12" x14ac:dyDescent="0.25">
      <c r="A596" s="245" t="s">
        <v>5904</v>
      </c>
      <c r="B596" s="245" t="s">
        <v>5903</v>
      </c>
      <c r="C596" s="245" t="s">
        <v>7085</v>
      </c>
      <c r="D596" s="245" t="s">
        <v>7084</v>
      </c>
      <c r="E596" s="246" t="s">
        <v>44</v>
      </c>
      <c r="F596" s="245" t="s">
        <v>44</v>
      </c>
      <c r="G596" s="245" t="s">
        <v>7206</v>
      </c>
      <c r="H596" s="245" t="s">
        <v>7205</v>
      </c>
      <c r="I596" s="245" t="s">
        <v>7081</v>
      </c>
      <c r="J596" s="245" t="s">
        <v>569</v>
      </c>
      <c r="K596" s="246" t="s">
        <v>3639</v>
      </c>
      <c r="L596" s="245" t="s">
        <v>568</v>
      </c>
    </row>
    <row r="597" spans="1:12" x14ac:dyDescent="0.25">
      <c r="A597" s="245" t="s">
        <v>5904</v>
      </c>
      <c r="B597" s="245" t="s">
        <v>5903</v>
      </c>
      <c r="C597" s="245" t="s">
        <v>7085</v>
      </c>
      <c r="D597" s="245" t="s">
        <v>7084</v>
      </c>
      <c r="E597" s="246" t="s">
        <v>44</v>
      </c>
      <c r="F597" s="245" t="s">
        <v>44</v>
      </c>
      <c r="G597" s="245" t="s">
        <v>7203</v>
      </c>
      <c r="H597" s="245" t="s">
        <v>7202</v>
      </c>
      <c r="I597" s="245" t="s">
        <v>7081</v>
      </c>
      <c r="J597" s="245" t="s">
        <v>569</v>
      </c>
      <c r="K597" s="246" t="s">
        <v>8388</v>
      </c>
      <c r="L597" s="245" t="s">
        <v>568</v>
      </c>
    </row>
    <row r="598" spans="1:12" x14ac:dyDescent="0.25">
      <c r="A598" s="245" t="s">
        <v>5904</v>
      </c>
      <c r="B598" s="245" t="s">
        <v>5903</v>
      </c>
      <c r="C598" s="245" t="s">
        <v>7085</v>
      </c>
      <c r="D598" s="245" t="s">
        <v>7084</v>
      </c>
      <c r="E598" s="246" t="s">
        <v>44</v>
      </c>
      <c r="F598" s="245" t="s">
        <v>44</v>
      </c>
      <c r="G598" s="245" t="s">
        <v>7201</v>
      </c>
      <c r="H598" s="245" t="s">
        <v>7200</v>
      </c>
      <c r="I598" s="245" t="s">
        <v>7081</v>
      </c>
      <c r="J598" s="245" t="s">
        <v>569</v>
      </c>
      <c r="K598" s="246" t="s">
        <v>8833</v>
      </c>
      <c r="L598" s="245" t="s">
        <v>568</v>
      </c>
    </row>
    <row r="599" spans="1:12" x14ac:dyDescent="0.25">
      <c r="A599" s="245" t="s">
        <v>5904</v>
      </c>
      <c r="B599" s="245" t="s">
        <v>5903</v>
      </c>
      <c r="C599" s="245" t="s">
        <v>7085</v>
      </c>
      <c r="D599" s="245" t="s">
        <v>7084</v>
      </c>
      <c r="E599" s="246" t="s">
        <v>44</v>
      </c>
      <c r="F599" s="245" t="s">
        <v>44</v>
      </c>
      <c r="G599" s="245" t="s">
        <v>7199</v>
      </c>
      <c r="H599" s="245" t="s">
        <v>7198</v>
      </c>
      <c r="I599" s="245" t="s">
        <v>7081</v>
      </c>
      <c r="J599" s="245" t="s">
        <v>569</v>
      </c>
      <c r="K599" s="246" t="s">
        <v>10510</v>
      </c>
      <c r="L599" s="245" t="s">
        <v>568</v>
      </c>
    </row>
    <row r="600" spans="1:12" x14ac:dyDescent="0.25">
      <c r="A600" s="245" t="s">
        <v>5904</v>
      </c>
      <c r="B600" s="245" t="s">
        <v>5903</v>
      </c>
      <c r="C600" s="245" t="s">
        <v>7085</v>
      </c>
      <c r="D600" s="245" t="s">
        <v>7084</v>
      </c>
      <c r="E600" s="246" t="s">
        <v>44</v>
      </c>
      <c r="F600" s="245" t="s">
        <v>44</v>
      </c>
      <c r="G600" s="245" t="s">
        <v>7197</v>
      </c>
      <c r="H600" s="245" t="s">
        <v>7196</v>
      </c>
      <c r="I600" s="245" t="s">
        <v>7081</v>
      </c>
      <c r="J600" s="245" t="s">
        <v>59</v>
      </c>
      <c r="K600" s="246" t="s">
        <v>6852</v>
      </c>
      <c r="L600" s="245" t="s">
        <v>568</v>
      </c>
    </row>
    <row r="601" spans="1:12" x14ac:dyDescent="0.25">
      <c r="A601" s="245" t="s">
        <v>5904</v>
      </c>
      <c r="B601" s="245" t="s">
        <v>5903</v>
      </c>
      <c r="C601" s="245" t="s">
        <v>7085</v>
      </c>
      <c r="D601" s="245" t="s">
        <v>7084</v>
      </c>
      <c r="E601" s="246" t="s">
        <v>44</v>
      </c>
      <c r="F601" s="245" t="s">
        <v>44</v>
      </c>
      <c r="G601" s="245" t="s">
        <v>7195</v>
      </c>
      <c r="H601" s="245" t="s">
        <v>7194</v>
      </c>
      <c r="I601" s="245" t="s">
        <v>7081</v>
      </c>
      <c r="J601" s="245" t="s">
        <v>569</v>
      </c>
      <c r="K601" s="246" t="s">
        <v>15124</v>
      </c>
      <c r="L601" s="245" t="s">
        <v>568</v>
      </c>
    </row>
    <row r="602" spans="1:12" x14ac:dyDescent="0.25">
      <c r="A602" s="245" t="s">
        <v>5904</v>
      </c>
      <c r="B602" s="245" t="s">
        <v>5903</v>
      </c>
      <c r="C602" s="245" t="s">
        <v>7085</v>
      </c>
      <c r="D602" s="245" t="s">
        <v>7084</v>
      </c>
      <c r="E602" s="246" t="s">
        <v>44</v>
      </c>
      <c r="F602" s="245" t="s">
        <v>44</v>
      </c>
      <c r="G602" s="245" t="s">
        <v>7193</v>
      </c>
      <c r="H602" s="245" t="s">
        <v>7192</v>
      </c>
      <c r="I602" s="245" t="s">
        <v>7081</v>
      </c>
      <c r="J602" s="245" t="s">
        <v>569</v>
      </c>
      <c r="K602" s="246" t="s">
        <v>15873</v>
      </c>
      <c r="L602" s="245" t="s">
        <v>568</v>
      </c>
    </row>
    <row r="603" spans="1:12" x14ac:dyDescent="0.25">
      <c r="A603" s="245" t="s">
        <v>5904</v>
      </c>
      <c r="B603" s="245" t="s">
        <v>5903</v>
      </c>
      <c r="C603" s="245" t="s">
        <v>7085</v>
      </c>
      <c r="D603" s="245" t="s">
        <v>7084</v>
      </c>
      <c r="E603" s="246" t="s">
        <v>44</v>
      </c>
      <c r="F603" s="245" t="s">
        <v>44</v>
      </c>
      <c r="G603" s="245" t="s">
        <v>7191</v>
      </c>
      <c r="H603" s="245" t="s">
        <v>7190</v>
      </c>
      <c r="I603" s="245" t="s">
        <v>7081</v>
      </c>
      <c r="J603" s="245" t="s">
        <v>569</v>
      </c>
      <c r="K603" s="246" t="s">
        <v>9072</v>
      </c>
      <c r="L603" s="245" t="s">
        <v>568</v>
      </c>
    </row>
    <row r="604" spans="1:12" x14ac:dyDescent="0.25">
      <c r="A604" s="245" t="s">
        <v>5904</v>
      </c>
      <c r="B604" s="245" t="s">
        <v>5903</v>
      </c>
      <c r="C604" s="245" t="s">
        <v>7085</v>
      </c>
      <c r="D604" s="245" t="s">
        <v>7084</v>
      </c>
      <c r="E604" s="246" t="s">
        <v>44</v>
      </c>
      <c r="F604" s="245" t="s">
        <v>44</v>
      </c>
      <c r="G604" s="245" t="s">
        <v>7189</v>
      </c>
      <c r="H604" s="245" t="s">
        <v>7188</v>
      </c>
      <c r="I604" s="245" t="s">
        <v>7081</v>
      </c>
      <c r="J604" s="245" t="s">
        <v>569</v>
      </c>
      <c r="K604" s="246" t="s">
        <v>16144</v>
      </c>
      <c r="L604" s="245" t="s">
        <v>568</v>
      </c>
    </row>
    <row r="605" spans="1:12" x14ac:dyDescent="0.25">
      <c r="A605" s="245" t="s">
        <v>5904</v>
      </c>
      <c r="B605" s="245" t="s">
        <v>5903</v>
      </c>
      <c r="C605" s="245" t="s">
        <v>7085</v>
      </c>
      <c r="D605" s="245" t="s">
        <v>7084</v>
      </c>
      <c r="E605" s="246" t="s">
        <v>44</v>
      </c>
      <c r="F605" s="245" t="s">
        <v>44</v>
      </c>
      <c r="G605" s="245" t="s">
        <v>7187</v>
      </c>
      <c r="H605" s="245" t="s">
        <v>7186</v>
      </c>
      <c r="I605" s="245" t="s">
        <v>7081</v>
      </c>
      <c r="J605" s="245" t="s">
        <v>569</v>
      </c>
      <c r="K605" s="246" t="s">
        <v>10142</v>
      </c>
      <c r="L605" s="245" t="s">
        <v>568</v>
      </c>
    </row>
    <row r="606" spans="1:12" x14ac:dyDescent="0.25">
      <c r="A606" s="245" t="s">
        <v>5904</v>
      </c>
      <c r="B606" s="245" t="s">
        <v>5903</v>
      </c>
      <c r="C606" s="245" t="s">
        <v>7085</v>
      </c>
      <c r="D606" s="245" t="s">
        <v>7084</v>
      </c>
      <c r="E606" s="246" t="s">
        <v>44</v>
      </c>
      <c r="F606" s="245" t="s">
        <v>44</v>
      </c>
      <c r="G606" s="245" t="s">
        <v>7185</v>
      </c>
      <c r="H606" s="245" t="s">
        <v>7184</v>
      </c>
      <c r="I606" s="245" t="s">
        <v>7081</v>
      </c>
      <c r="J606" s="245" t="s">
        <v>569</v>
      </c>
      <c r="K606" s="246" t="s">
        <v>16145</v>
      </c>
      <c r="L606" s="245" t="s">
        <v>568</v>
      </c>
    </row>
    <row r="607" spans="1:12" x14ac:dyDescent="0.25">
      <c r="A607" s="245" t="s">
        <v>5904</v>
      </c>
      <c r="B607" s="245" t="s">
        <v>5903</v>
      </c>
      <c r="C607" s="245" t="s">
        <v>7085</v>
      </c>
      <c r="D607" s="245" t="s">
        <v>7084</v>
      </c>
      <c r="E607" s="246" t="s">
        <v>44</v>
      </c>
      <c r="F607" s="245" t="s">
        <v>44</v>
      </c>
      <c r="G607" s="245" t="s">
        <v>7183</v>
      </c>
      <c r="H607" s="245" t="s">
        <v>7182</v>
      </c>
      <c r="I607" s="245" t="s">
        <v>7081</v>
      </c>
      <c r="J607" s="245" t="s">
        <v>59</v>
      </c>
      <c r="K607" s="246" t="s">
        <v>9579</v>
      </c>
      <c r="L607" s="245" t="s">
        <v>568</v>
      </c>
    </row>
    <row r="608" spans="1:12" x14ac:dyDescent="0.25">
      <c r="A608" s="245" t="s">
        <v>5904</v>
      </c>
      <c r="B608" s="245" t="s">
        <v>5903</v>
      </c>
      <c r="C608" s="245" t="s">
        <v>7085</v>
      </c>
      <c r="D608" s="245" t="s">
        <v>7084</v>
      </c>
      <c r="E608" s="246" t="s">
        <v>44</v>
      </c>
      <c r="F608" s="245" t="s">
        <v>44</v>
      </c>
      <c r="G608" s="245" t="s">
        <v>7181</v>
      </c>
      <c r="H608" s="245" t="s">
        <v>7180</v>
      </c>
      <c r="I608" s="245" t="s">
        <v>7081</v>
      </c>
      <c r="J608" s="245" t="s">
        <v>569</v>
      </c>
      <c r="K608" s="246" t="s">
        <v>9038</v>
      </c>
      <c r="L608" s="245" t="s">
        <v>568</v>
      </c>
    </row>
    <row r="609" spans="1:12" x14ac:dyDescent="0.25">
      <c r="A609" s="245" t="s">
        <v>5904</v>
      </c>
      <c r="B609" s="245" t="s">
        <v>5903</v>
      </c>
      <c r="C609" s="245" t="s">
        <v>7085</v>
      </c>
      <c r="D609" s="245" t="s">
        <v>7084</v>
      </c>
      <c r="E609" s="246" t="s">
        <v>44</v>
      </c>
      <c r="F609" s="245" t="s">
        <v>44</v>
      </c>
      <c r="G609" s="245" t="s">
        <v>7179</v>
      </c>
      <c r="H609" s="245" t="s">
        <v>7178</v>
      </c>
      <c r="I609" s="245" t="s">
        <v>7081</v>
      </c>
      <c r="J609" s="245" t="s">
        <v>569</v>
      </c>
      <c r="K609" s="246" t="s">
        <v>10404</v>
      </c>
      <c r="L609" s="245" t="s">
        <v>568</v>
      </c>
    </row>
    <row r="610" spans="1:12" x14ac:dyDescent="0.25">
      <c r="A610" s="245" t="s">
        <v>5904</v>
      </c>
      <c r="B610" s="245" t="s">
        <v>5903</v>
      </c>
      <c r="C610" s="245" t="s">
        <v>7085</v>
      </c>
      <c r="D610" s="245" t="s">
        <v>7084</v>
      </c>
      <c r="E610" s="246" t="s">
        <v>44</v>
      </c>
      <c r="F610" s="245" t="s">
        <v>44</v>
      </c>
      <c r="G610" s="245" t="s">
        <v>7177</v>
      </c>
      <c r="H610" s="245" t="s">
        <v>7176</v>
      </c>
      <c r="I610" s="245" t="s">
        <v>7081</v>
      </c>
      <c r="J610" s="245" t="s">
        <v>59</v>
      </c>
      <c r="K610" s="246" t="s">
        <v>114</v>
      </c>
      <c r="L610" s="245" t="s">
        <v>568</v>
      </c>
    </row>
    <row r="611" spans="1:12" x14ac:dyDescent="0.25">
      <c r="A611" s="245" t="s">
        <v>5904</v>
      </c>
      <c r="B611" s="245" t="s">
        <v>5903</v>
      </c>
      <c r="C611" s="245" t="s">
        <v>7085</v>
      </c>
      <c r="D611" s="245" t="s">
        <v>7084</v>
      </c>
      <c r="E611" s="246" t="s">
        <v>44</v>
      </c>
      <c r="F611" s="245" t="s">
        <v>44</v>
      </c>
      <c r="G611" s="245" t="s">
        <v>7174</v>
      </c>
      <c r="H611" s="245" t="s">
        <v>7173</v>
      </c>
      <c r="I611" s="245" t="s">
        <v>7081</v>
      </c>
      <c r="J611" s="245" t="s">
        <v>59</v>
      </c>
      <c r="K611" s="246" t="s">
        <v>889</v>
      </c>
      <c r="L611" s="245" t="s">
        <v>568</v>
      </c>
    </row>
    <row r="612" spans="1:12" x14ac:dyDescent="0.25">
      <c r="A612" s="245" t="s">
        <v>5904</v>
      </c>
      <c r="B612" s="245" t="s">
        <v>5903</v>
      </c>
      <c r="C612" s="245" t="s">
        <v>7085</v>
      </c>
      <c r="D612" s="245" t="s">
        <v>7084</v>
      </c>
      <c r="E612" s="246" t="s">
        <v>44</v>
      </c>
      <c r="F612" s="245" t="s">
        <v>44</v>
      </c>
      <c r="G612" s="245" t="s">
        <v>7172</v>
      </c>
      <c r="H612" s="245" t="s">
        <v>7171</v>
      </c>
      <c r="I612" s="245" t="s">
        <v>7081</v>
      </c>
      <c r="J612" s="245" t="s">
        <v>59</v>
      </c>
      <c r="K612" s="246" t="s">
        <v>16146</v>
      </c>
      <c r="L612" s="245" t="s">
        <v>568</v>
      </c>
    </row>
    <row r="613" spans="1:12" x14ac:dyDescent="0.25">
      <c r="A613" s="245" t="s">
        <v>5904</v>
      </c>
      <c r="B613" s="245" t="s">
        <v>5903</v>
      </c>
      <c r="C613" s="245" t="s">
        <v>7085</v>
      </c>
      <c r="D613" s="245" t="s">
        <v>7084</v>
      </c>
      <c r="E613" s="246" t="s">
        <v>44</v>
      </c>
      <c r="F613" s="245" t="s">
        <v>44</v>
      </c>
      <c r="G613" s="245" t="s">
        <v>7170</v>
      </c>
      <c r="H613" s="245" t="s">
        <v>7169</v>
      </c>
      <c r="I613" s="245" t="s">
        <v>7081</v>
      </c>
      <c r="J613" s="245" t="s">
        <v>59</v>
      </c>
      <c r="K613" s="246" t="s">
        <v>12626</v>
      </c>
      <c r="L613" s="245" t="s">
        <v>568</v>
      </c>
    </row>
    <row r="614" spans="1:12" x14ac:dyDescent="0.25">
      <c r="A614" s="245" t="s">
        <v>5904</v>
      </c>
      <c r="B614" s="245" t="s">
        <v>5903</v>
      </c>
      <c r="C614" s="245" t="s">
        <v>7085</v>
      </c>
      <c r="D614" s="245" t="s">
        <v>7084</v>
      </c>
      <c r="E614" s="246" t="s">
        <v>44</v>
      </c>
      <c r="F614" s="245" t="s">
        <v>44</v>
      </c>
      <c r="G614" s="245" t="s">
        <v>7168</v>
      </c>
      <c r="H614" s="245" t="s">
        <v>7167</v>
      </c>
      <c r="I614" s="245" t="s">
        <v>7081</v>
      </c>
      <c r="J614" s="245" t="s">
        <v>569</v>
      </c>
      <c r="K614" s="246" t="s">
        <v>11489</v>
      </c>
      <c r="L614" s="245" t="s">
        <v>568</v>
      </c>
    </row>
    <row r="615" spans="1:12" x14ac:dyDescent="0.25">
      <c r="A615" s="245" t="s">
        <v>5904</v>
      </c>
      <c r="B615" s="245" t="s">
        <v>5903</v>
      </c>
      <c r="C615" s="245" t="s">
        <v>7085</v>
      </c>
      <c r="D615" s="245" t="s">
        <v>7084</v>
      </c>
      <c r="E615" s="246" t="s">
        <v>44</v>
      </c>
      <c r="F615" s="245" t="s">
        <v>44</v>
      </c>
      <c r="G615" s="245" t="s">
        <v>7166</v>
      </c>
      <c r="H615" s="245" t="s">
        <v>7165</v>
      </c>
      <c r="I615" s="245" t="s">
        <v>7081</v>
      </c>
      <c r="J615" s="245" t="s">
        <v>59</v>
      </c>
      <c r="K615" s="246" t="s">
        <v>205</v>
      </c>
      <c r="L615" s="245" t="s">
        <v>568</v>
      </c>
    </row>
    <row r="616" spans="1:12" x14ac:dyDescent="0.25">
      <c r="A616" s="245" t="s">
        <v>5904</v>
      </c>
      <c r="B616" s="245" t="s">
        <v>5903</v>
      </c>
      <c r="C616" s="245" t="s">
        <v>7085</v>
      </c>
      <c r="D616" s="245" t="s">
        <v>7084</v>
      </c>
      <c r="E616" s="246" t="s">
        <v>44</v>
      </c>
      <c r="F616" s="245" t="s">
        <v>44</v>
      </c>
      <c r="G616" s="245" t="s">
        <v>7164</v>
      </c>
      <c r="H616" s="245" t="s">
        <v>7163</v>
      </c>
      <c r="I616" s="245" t="s">
        <v>7081</v>
      </c>
      <c r="J616" s="245" t="s">
        <v>569</v>
      </c>
      <c r="K616" s="246" t="s">
        <v>4699</v>
      </c>
      <c r="L616" s="245" t="s">
        <v>568</v>
      </c>
    </row>
    <row r="617" spans="1:12" x14ac:dyDescent="0.25">
      <c r="A617" s="245" t="s">
        <v>5904</v>
      </c>
      <c r="B617" s="245" t="s">
        <v>5903</v>
      </c>
      <c r="C617" s="245" t="s">
        <v>7085</v>
      </c>
      <c r="D617" s="245" t="s">
        <v>7084</v>
      </c>
      <c r="E617" s="246" t="s">
        <v>44</v>
      </c>
      <c r="F617" s="245" t="s">
        <v>44</v>
      </c>
      <c r="G617" s="245" t="s">
        <v>7162</v>
      </c>
      <c r="H617" s="245" t="s">
        <v>7161</v>
      </c>
      <c r="I617" s="245" t="s">
        <v>7081</v>
      </c>
      <c r="J617" s="245" t="s">
        <v>569</v>
      </c>
      <c r="K617" s="246" t="s">
        <v>10496</v>
      </c>
      <c r="L617" s="245" t="s">
        <v>568</v>
      </c>
    </row>
    <row r="618" spans="1:12" x14ac:dyDescent="0.25">
      <c r="A618" s="245" t="s">
        <v>5904</v>
      </c>
      <c r="B618" s="245" t="s">
        <v>5903</v>
      </c>
      <c r="C618" s="245" t="s">
        <v>7085</v>
      </c>
      <c r="D618" s="245" t="s">
        <v>7084</v>
      </c>
      <c r="E618" s="246" t="s">
        <v>44</v>
      </c>
      <c r="F618" s="245" t="s">
        <v>44</v>
      </c>
      <c r="G618" s="245" t="s">
        <v>7160</v>
      </c>
      <c r="H618" s="245" t="s">
        <v>7159</v>
      </c>
      <c r="I618" s="245" t="s">
        <v>7081</v>
      </c>
      <c r="J618" s="245" t="s">
        <v>59</v>
      </c>
      <c r="K618" s="246" t="s">
        <v>16147</v>
      </c>
      <c r="L618" s="245" t="s">
        <v>568</v>
      </c>
    </row>
    <row r="619" spans="1:12" x14ac:dyDescent="0.25">
      <c r="A619" s="245" t="s">
        <v>5904</v>
      </c>
      <c r="B619" s="245" t="s">
        <v>5903</v>
      </c>
      <c r="C619" s="245" t="s">
        <v>7085</v>
      </c>
      <c r="D619" s="245" t="s">
        <v>7084</v>
      </c>
      <c r="E619" s="246" t="s">
        <v>44</v>
      </c>
      <c r="F619" s="245" t="s">
        <v>44</v>
      </c>
      <c r="G619" s="245" t="s">
        <v>7158</v>
      </c>
      <c r="H619" s="245" t="s">
        <v>7157</v>
      </c>
      <c r="I619" s="245" t="s">
        <v>7081</v>
      </c>
      <c r="J619" s="245" t="s">
        <v>59</v>
      </c>
      <c r="K619" s="246" t="s">
        <v>6045</v>
      </c>
      <c r="L619" s="245" t="s">
        <v>568</v>
      </c>
    </row>
    <row r="620" spans="1:12" x14ac:dyDescent="0.25">
      <c r="A620" s="245" t="s">
        <v>5904</v>
      </c>
      <c r="B620" s="245" t="s">
        <v>5903</v>
      </c>
      <c r="C620" s="245" t="s">
        <v>7085</v>
      </c>
      <c r="D620" s="245" t="s">
        <v>7084</v>
      </c>
      <c r="E620" s="246" t="s">
        <v>44</v>
      </c>
      <c r="F620" s="245" t="s">
        <v>44</v>
      </c>
      <c r="G620" s="245" t="s">
        <v>7156</v>
      </c>
      <c r="H620" s="245" t="s">
        <v>7155</v>
      </c>
      <c r="I620" s="245" t="s">
        <v>7081</v>
      </c>
      <c r="J620" s="245" t="s">
        <v>569</v>
      </c>
      <c r="K620" s="246" t="s">
        <v>16148</v>
      </c>
      <c r="L620" s="245" t="s">
        <v>568</v>
      </c>
    </row>
    <row r="621" spans="1:12" x14ac:dyDescent="0.25">
      <c r="A621" s="245" t="s">
        <v>5904</v>
      </c>
      <c r="B621" s="245" t="s">
        <v>5903</v>
      </c>
      <c r="C621" s="245" t="s">
        <v>7085</v>
      </c>
      <c r="D621" s="245" t="s">
        <v>7084</v>
      </c>
      <c r="E621" s="246" t="s">
        <v>44</v>
      </c>
      <c r="F621" s="245" t="s">
        <v>44</v>
      </c>
      <c r="G621" s="245" t="s">
        <v>7154</v>
      </c>
      <c r="H621" s="245" t="s">
        <v>7153</v>
      </c>
      <c r="I621" s="245" t="s">
        <v>7081</v>
      </c>
      <c r="J621" s="245" t="s">
        <v>569</v>
      </c>
      <c r="K621" s="246" t="s">
        <v>16149</v>
      </c>
      <c r="L621" s="245" t="s">
        <v>568</v>
      </c>
    </row>
    <row r="622" spans="1:12" x14ac:dyDescent="0.25">
      <c r="A622" s="245" t="s">
        <v>5904</v>
      </c>
      <c r="B622" s="245" t="s">
        <v>5903</v>
      </c>
      <c r="C622" s="245" t="s">
        <v>7085</v>
      </c>
      <c r="D622" s="245" t="s">
        <v>7084</v>
      </c>
      <c r="E622" s="246" t="s">
        <v>44</v>
      </c>
      <c r="F622" s="245" t="s">
        <v>44</v>
      </c>
      <c r="G622" s="245" t="s">
        <v>7152</v>
      </c>
      <c r="H622" s="245" t="s">
        <v>7151</v>
      </c>
      <c r="I622" s="245" t="s">
        <v>7081</v>
      </c>
      <c r="J622" s="245" t="s">
        <v>569</v>
      </c>
      <c r="K622" s="246" t="s">
        <v>9187</v>
      </c>
      <c r="L622" s="245" t="s">
        <v>568</v>
      </c>
    </row>
    <row r="623" spans="1:12" x14ac:dyDescent="0.25">
      <c r="A623" s="245" t="s">
        <v>5904</v>
      </c>
      <c r="B623" s="245" t="s">
        <v>5903</v>
      </c>
      <c r="C623" s="245" t="s">
        <v>7085</v>
      </c>
      <c r="D623" s="245" t="s">
        <v>7084</v>
      </c>
      <c r="E623" s="246" t="s">
        <v>44</v>
      </c>
      <c r="F623" s="245" t="s">
        <v>44</v>
      </c>
      <c r="G623" s="245" t="s">
        <v>7149</v>
      </c>
      <c r="H623" s="245" t="s">
        <v>7148</v>
      </c>
      <c r="I623" s="245" t="s">
        <v>7081</v>
      </c>
      <c r="J623" s="245" t="s">
        <v>569</v>
      </c>
      <c r="K623" s="246" t="s">
        <v>16150</v>
      </c>
      <c r="L623" s="245" t="s">
        <v>568</v>
      </c>
    </row>
    <row r="624" spans="1:12" x14ac:dyDescent="0.25">
      <c r="A624" s="245" t="s">
        <v>5904</v>
      </c>
      <c r="B624" s="245" t="s">
        <v>5903</v>
      </c>
      <c r="C624" s="245" t="s">
        <v>7085</v>
      </c>
      <c r="D624" s="245" t="s">
        <v>7084</v>
      </c>
      <c r="E624" s="246" t="s">
        <v>44</v>
      </c>
      <c r="F624" s="245" t="s">
        <v>44</v>
      </c>
      <c r="G624" s="245" t="s">
        <v>7147</v>
      </c>
      <c r="H624" s="245" t="s">
        <v>7146</v>
      </c>
      <c r="I624" s="245" t="s">
        <v>7081</v>
      </c>
      <c r="J624" s="245" t="s">
        <v>569</v>
      </c>
      <c r="K624" s="246" t="s">
        <v>8565</v>
      </c>
      <c r="L624" s="245" t="s">
        <v>568</v>
      </c>
    </row>
    <row r="625" spans="1:12" x14ac:dyDescent="0.25">
      <c r="A625" s="245" t="s">
        <v>5904</v>
      </c>
      <c r="B625" s="245" t="s">
        <v>5903</v>
      </c>
      <c r="C625" s="245" t="s">
        <v>7085</v>
      </c>
      <c r="D625" s="245" t="s">
        <v>7084</v>
      </c>
      <c r="E625" s="246" t="s">
        <v>44</v>
      </c>
      <c r="F625" s="245" t="s">
        <v>44</v>
      </c>
      <c r="G625" s="245" t="s">
        <v>7145</v>
      </c>
      <c r="H625" s="245" t="s">
        <v>10453</v>
      </c>
      <c r="I625" s="245" t="s">
        <v>7081</v>
      </c>
      <c r="J625" s="245" t="s">
        <v>569</v>
      </c>
      <c r="K625" s="246" t="s">
        <v>1446</v>
      </c>
      <c r="L625" s="245" t="s">
        <v>568</v>
      </c>
    </row>
    <row r="626" spans="1:12" x14ac:dyDescent="0.25">
      <c r="A626" s="245" t="s">
        <v>5904</v>
      </c>
      <c r="B626" s="245" t="s">
        <v>5903</v>
      </c>
      <c r="C626" s="245" t="s">
        <v>7085</v>
      </c>
      <c r="D626" s="245" t="s">
        <v>7084</v>
      </c>
      <c r="E626" s="246" t="s">
        <v>44</v>
      </c>
      <c r="F626" s="245" t="s">
        <v>44</v>
      </c>
      <c r="G626" s="245" t="s">
        <v>7144</v>
      </c>
      <c r="H626" s="245" t="s">
        <v>7143</v>
      </c>
      <c r="I626" s="245" t="s">
        <v>7081</v>
      </c>
      <c r="J626" s="245" t="s">
        <v>59</v>
      </c>
      <c r="K626" s="246" t="s">
        <v>140</v>
      </c>
      <c r="L626" s="245" t="s">
        <v>568</v>
      </c>
    </row>
    <row r="627" spans="1:12" x14ac:dyDescent="0.25">
      <c r="A627" s="245" t="s">
        <v>5904</v>
      </c>
      <c r="B627" s="245" t="s">
        <v>5903</v>
      </c>
      <c r="C627" s="245" t="s">
        <v>7085</v>
      </c>
      <c r="D627" s="245" t="s">
        <v>7084</v>
      </c>
      <c r="E627" s="246" t="s">
        <v>44</v>
      </c>
      <c r="F627" s="245" t="s">
        <v>44</v>
      </c>
      <c r="G627" s="245" t="s">
        <v>7142</v>
      </c>
      <c r="H627" s="245" t="s">
        <v>7141</v>
      </c>
      <c r="I627" s="245" t="s">
        <v>7081</v>
      </c>
      <c r="J627" s="245" t="s">
        <v>59</v>
      </c>
      <c r="K627" s="246" t="s">
        <v>16151</v>
      </c>
      <c r="L627" s="245" t="s">
        <v>568</v>
      </c>
    </row>
    <row r="628" spans="1:12" x14ac:dyDescent="0.25">
      <c r="A628" s="245" t="s">
        <v>5904</v>
      </c>
      <c r="B628" s="245" t="s">
        <v>5903</v>
      </c>
      <c r="C628" s="245" t="s">
        <v>7085</v>
      </c>
      <c r="D628" s="245" t="s">
        <v>7084</v>
      </c>
      <c r="E628" s="246" t="s">
        <v>44</v>
      </c>
      <c r="F628" s="245" t="s">
        <v>44</v>
      </c>
      <c r="G628" s="245" t="s">
        <v>7140</v>
      </c>
      <c r="H628" s="245" t="s">
        <v>7139</v>
      </c>
      <c r="I628" s="245" t="s">
        <v>7081</v>
      </c>
      <c r="J628" s="245" t="s">
        <v>59</v>
      </c>
      <c r="K628" s="246" t="s">
        <v>707</v>
      </c>
      <c r="L628" s="245" t="s">
        <v>568</v>
      </c>
    </row>
    <row r="629" spans="1:12" x14ac:dyDescent="0.25">
      <c r="A629" s="245" t="s">
        <v>5904</v>
      </c>
      <c r="B629" s="245" t="s">
        <v>5903</v>
      </c>
      <c r="C629" s="245" t="s">
        <v>7085</v>
      </c>
      <c r="D629" s="245" t="s">
        <v>7084</v>
      </c>
      <c r="E629" s="246" t="s">
        <v>44</v>
      </c>
      <c r="F629" s="245" t="s">
        <v>44</v>
      </c>
      <c r="G629" s="245" t="s">
        <v>7138</v>
      </c>
      <c r="H629" s="245" t="s">
        <v>7137</v>
      </c>
      <c r="I629" s="245" t="s">
        <v>7081</v>
      </c>
      <c r="J629" s="245" t="s">
        <v>569</v>
      </c>
      <c r="K629" s="246" t="s">
        <v>16152</v>
      </c>
      <c r="L629" s="245" t="s">
        <v>568</v>
      </c>
    </row>
    <row r="630" spans="1:12" x14ac:dyDescent="0.25">
      <c r="A630" s="245" t="s">
        <v>5904</v>
      </c>
      <c r="B630" s="245" t="s">
        <v>5903</v>
      </c>
      <c r="C630" s="245" t="s">
        <v>7085</v>
      </c>
      <c r="D630" s="245" t="s">
        <v>7084</v>
      </c>
      <c r="E630" s="246" t="s">
        <v>44</v>
      </c>
      <c r="F630" s="245" t="s">
        <v>44</v>
      </c>
      <c r="G630" s="245" t="s">
        <v>7136</v>
      </c>
      <c r="H630" s="245" t="s">
        <v>7135</v>
      </c>
      <c r="I630" s="245" t="s">
        <v>7081</v>
      </c>
      <c r="J630" s="245" t="s">
        <v>569</v>
      </c>
      <c r="K630" s="246" t="s">
        <v>16153</v>
      </c>
      <c r="L630" s="245" t="s">
        <v>568</v>
      </c>
    </row>
    <row r="631" spans="1:12" x14ac:dyDescent="0.25">
      <c r="A631" s="245" t="s">
        <v>5904</v>
      </c>
      <c r="B631" s="245" t="s">
        <v>5903</v>
      </c>
      <c r="C631" s="245" t="s">
        <v>7085</v>
      </c>
      <c r="D631" s="245" t="s">
        <v>7084</v>
      </c>
      <c r="E631" s="246" t="s">
        <v>44</v>
      </c>
      <c r="F631" s="245" t="s">
        <v>44</v>
      </c>
      <c r="G631" s="245" t="s">
        <v>7134</v>
      </c>
      <c r="H631" s="245" t="s">
        <v>7133</v>
      </c>
      <c r="I631" s="245" t="s">
        <v>7081</v>
      </c>
      <c r="J631" s="245" t="s">
        <v>569</v>
      </c>
      <c r="K631" s="246" t="s">
        <v>15412</v>
      </c>
      <c r="L631" s="245" t="s">
        <v>568</v>
      </c>
    </row>
    <row r="632" spans="1:12" x14ac:dyDescent="0.25">
      <c r="A632" s="245" t="s">
        <v>5904</v>
      </c>
      <c r="B632" s="245" t="s">
        <v>5903</v>
      </c>
      <c r="C632" s="245" t="s">
        <v>7085</v>
      </c>
      <c r="D632" s="245" t="s">
        <v>7084</v>
      </c>
      <c r="E632" s="246" t="s">
        <v>44</v>
      </c>
      <c r="F632" s="245" t="s">
        <v>44</v>
      </c>
      <c r="G632" s="245" t="s">
        <v>7132</v>
      </c>
      <c r="H632" s="245" t="s">
        <v>7131</v>
      </c>
      <c r="I632" s="245" t="s">
        <v>7081</v>
      </c>
      <c r="J632" s="245" t="s">
        <v>569</v>
      </c>
      <c r="K632" s="246" t="s">
        <v>15196</v>
      </c>
      <c r="L632" s="245" t="s">
        <v>568</v>
      </c>
    </row>
    <row r="633" spans="1:12" x14ac:dyDescent="0.25">
      <c r="A633" s="245" t="s">
        <v>5904</v>
      </c>
      <c r="B633" s="245" t="s">
        <v>5903</v>
      </c>
      <c r="C633" s="245" t="s">
        <v>7085</v>
      </c>
      <c r="D633" s="245" t="s">
        <v>7084</v>
      </c>
      <c r="E633" s="246" t="s">
        <v>44</v>
      </c>
      <c r="F633" s="245" t="s">
        <v>44</v>
      </c>
      <c r="G633" s="245" t="s">
        <v>7130</v>
      </c>
      <c r="H633" s="245" t="s">
        <v>7129</v>
      </c>
      <c r="I633" s="245" t="s">
        <v>7081</v>
      </c>
      <c r="J633" s="245" t="s">
        <v>569</v>
      </c>
      <c r="K633" s="246" t="s">
        <v>6096</v>
      </c>
      <c r="L633" s="245" t="s">
        <v>568</v>
      </c>
    </row>
    <row r="634" spans="1:12" x14ac:dyDescent="0.25">
      <c r="A634" s="245" t="s">
        <v>5904</v>
      </c>
      <c r="B634" s="245" t="s">
        <v>5903</v>
      </c>
      <c r="C634" s="245" t="s">
        <v>7085</v>
      </c>
      <c r="D634" s="245" t="s">
        <v>7084</v>
      </c>
      <c r="E634" s="246" t="s">
        <v>44</v>
      </c>
      <c r="F634" s="245" t="s">
        <v>44</v>
      </c>
      <c r="G634" s="245" t="s">
        <v>7128</v>
      </c>
      <c r="H634" s="245" t="s">
        <v>7127</v>
      </c>
      <c r="I634" s="245" t="s">
        <v>7081</v>
      </c>
      <c r="J634" s="245" t="s">
        <v>569</v>
      </c>
      <c r="K634" s="246" t="s">
        <v>16154</v>
      </c>
      <c r="L634" s="245" t="s">
        <v>568</v>
      </c>
    </row>
    <row r="635" spans="1:12" x14ac:dyDescent="0.25">
      <c r="A635" s="245" t="s">
        <v>5904</v>
      </c>
      <c r="B635" s="245" t="s">
        <v>5903</v>
      </c>
      <c r="C635" s="245" t="s">
        <v>7085</v>
      </c>
      <c r="D635" s="245" t="s">
        <v>7084</v>
      </c>
      <c r="E635" s="246" t="s">
        <v>44</v>
      </c>
      <c r="F635" s="245" t="s">
        <v>44</v>
      </c>
      <c r="G635" s="245" t="s">
        <v>7126</v>
      </c>
      <c r="H635" s="245" t="s">
        <v>7125</v>
      </c>
      <c r="I635" s="245" t="s">
        <v>7081</v>
      </c>
      <c r="J635" s="245" t="s">
        <v>569</v>
      </c>
      <c r="K635" s="246" t="s">
        <v>15407</v>
      </c>
      <c r="L635" s="245" t="s">
        <v>568</v>
      </c>
    </row>
    <row r="636" spans="1:12" x14ac:dyDescent="0.25">
      <c r="A636" s="245" t="s">
        <v>5904</v>
      </c>
      <c r="B636" s="245" t="s">
        <v>5903</v>
      </c>
      <c r="C636" s="245" t="s">
        <v>7085</v>
      </c>
      <c r="D636" s="245" t="s">
        <v>7084</v>
      </c>
      <c r="E636" s="246" t="s">
        <v>44</v>
      </c>
      <c r="F636" s="245" t="s">
        <v>44</v>
      </c>
      <c r="G636" s="245" t="s">
        <v>7124</v>
      </c>
      <c r="H636" s="245" t="s">
        <v>7123</v>
      </c>
      <c r="I636" s="245" t="s">
        <v>7081</v>
      </c>
      <c r="J636" s="245" t="s">
        <v>569</v>
      </c>
      <c r="K636" s="246" t="s">
        <v>1119</v>
      </c>
      <c r="L636" s="245" t="s">
        <v>568</v>
      </c>
    </row>
    <row r="637" spans="1:12" x14ac:dyDescent="0.25">
      <c r="A637" s="245" t="s">
        <v>5904</v>
      </c>
      <c r="B637" s="245" t="s">
        <v>5903</v>
      </c>
      <c r="C637" s="245" t="s">
        <v>7085</v>
      </c>
      <c r="D637" s="245" t="s">
        <v>7084</v>
      </c>
      <c r="E637" s="246" t="s">
        <v>44</v>
      </c>
      <c r="F637" s="245" t="s">
        <v>44</v>
      </c>
      <c r="G637" s="245" t="s">
        <v>7122</v>
      </c>
      <c r="H637" s="245" t="s">
        <v>7121</v>
      </c>
      <c r="I637" s="245" t="s">
        <v>7081</v>
      </c>
      <c r="J637" s="245" t="s">
        <v>569</v>
      </c>
      <c r="K637" s="246" t="s">
        <v>272</v>
      </c>
      <c r="L637" s="245" t="s">
        <v>568</v>
      </c>
    </row>
    <row r="638" spans="1:12" x14ac:dyDescent="0.25">
      <c r="A638" s="245" t="s">
        <v>5904</v>
      </c>
      <c r="B638" s="245" t="s">
        <v>5903</v>
      </c>
      <c r="C638" s="245" t="s">
        <v>7085</v>
      </c>
      <c r="D638" s="245" t="s">
        <v>7084</v>
      </c>
      <c r="E638" s="246" t="s">
        <v>44</v>
      </c>
      <c r="F638" s="245" t="s">
        <v>44</v>
      </c>
      <c r="G638" s="245" t="s">
        <v>7120</v>
      </c>
      <c r="H638" s="245" t="s">
        <v>7119</v>
      </c>
      <c r="I638" s="245" t="s">
        <v>7081</v>
      </c>
      <c r="J638" s="245" t="s">
        <v>569</v>
      </c>
      <c r="K638" s="246" t="s">
        <v>272</v>
      </c>
      <c r="L638" s="245" t="s">
        <v>568</v>
      </c>
    </row>
    <row r="639" spans="1:12" x14ac:dyDescent="0.25">
      <c r="A639" s="245" t="s">
        <v>5904</v>
      </c>
      <c r="B639" s="245" t="s">
        <v>5903</v>
      </c>
      <c r="C639" s="245" t="s">
        <v>7085</v>
      </c>
      <c r="D639" s="245" t="s">
        <v>7084</v>
      </c>
      <c r="E639" s="246" t="s">
        <v>44</v>
      </c>
      <c r="F639" s="245" t="s">
        <v>44</v>
      </c>
      <c r="G639" s="245" t="s">
        <v>7118</v>
      </c>
      <c r="H639" s="245" t="s">
        <v>16155</v>
      </c>
      <c r="I639" s="245" t="s">
        <v>7081</v>
      </c>
      <c r="J639" s="245" t="s">
        <v>569</v>
      </c>
      <c r="K639" s="246" t="s">
        <v>900</v>
      </c>
      <c r="L639" s="245" t="s">
        <v>568</v>
      </c>
    </row>
    <row r="640" spans="1:12" x14ac:dyDescent="0.25">
      <c r="A640" s="245" t="s">
        <v>5904</v>
      </c>
      <c r="B640" s="245" t="s">
        <v>5903</v>
      </c>
      <c r="C640" s="245" t="s">
        <v>7085</v>
      </c>
      <c r="D640" s="245" t="s">
        <v>7084</v>
      </c>
      <c r="E640" s="246" t="s">
        <v>44</v>
      </c>
      <c r="F640" s="245" t="s">
        <v>44</v>
      </c>
      <c r="G640" s="245" t="s">
        <v>7117</v>
      </c>
      <c r="H640" s="245" t="s">
        <v>7116</v>
      </c>
      <c r="I640" s="245" t="s">
        <v>7081</v>
      </c>
      <c r="J640" s="245" t="s">
        <v>569</v>
      </c>
      <c r="K640" s="246" t="s">
        <v>3334</v>
      </c>
      <c r="L640" s="245" t="s">
        <v>568</v>
      </c>
    </row>
    <row r="641" spans="1:12" x14ac:dyDescent="0.25">
      <c r="A641" s="245" t="s">
        <v>5904</v>
      </c>
      <c r="B641" s="245" t="s">
        <v>5903</v>
      </c>
      <c r="C641" s="245" t="s">
        <v>7085</v>
      </c>
      <c r="D641" s="245" t="s">
        <v>7084</v>
      </c>
      <c r="E641" s="246" t="s">
        <v>44</v>
      </c>
      <c r="F641" s="245" t="s">
        <v>44</v>
      </c>
      <c r="G641" s="245" t="s">
        <v>7115</v>
      </c>
      <c r="H641" s="245" t="s">
        <v>7114</v>
      </c>
      <c r="I641" s="245" t="s">
        <v>7081</v>
      </c>
      <c r="J641" s="245" t="s">
        <v>569</v>
      </c>
      <c r="K641" s="246" t="s">
        <v>16156</v>
      </c>
      <c r="L641" s="245" t="s">
        <v>568</v>
      </c>
    </row>
    <row r="642" spans="1:12" x14ac:dyDescent="0.25">
      <c r="A642" s="245" t="s">
        <v>5904</v>
      </c>
      <c r="B642" s="245" t="s">
        <v>5903</v>
      </c>
      <c r="C642" s="245" t="s">
        <v>7085</v>
      </c>
      <c r="D642" s="245" t="s">
        <v>7084</v>
      </c>
      <c r="E642" s="246" t="s">
        <v>44</v>
      </c>
      <c r="F642" s="245" t="s">
        <v>44</v>
      </c>
      <c r="G642" s="245" t="s">
        <v>7113</v>
      </c>
      <c r="H642" s="245" t="s">
        <v>7112</v>
      </c>
      <c r="I642" s="245" t="s">
        <v>7081</v>
      </c>
      <c r="J642" s="245" t="s">
        <v>569</v>
      </c>
      <c r="K642" s="246" t="s">
        <v>16157</v>
      </c>
      <c r="L642" s="245" t="s">
        <v>568</v>
      </c>
    </row>
    <row r="643" spans="1:12" x14ac:dyDescent="0.25">
      <c r="A643" s="245" t="s">
        <v>5904</v>
      </c>
      <c r="B643" s="245" t="s">
        <v>5903</v>
      </c>
      <c r="C643" s="245" t="s">
        <v>7085</v>
      </c>
      <c r="D643" s="245" t="s">
        <v>7084</v>
      </c>
      <c r="E643" s="246" t="s">
        <v>44</v>
      </c>
      <c r="F643" s="245" t="s">
        <v>44</v>
      </c>
      <c r="G643" s="245" t="s">
        <v>7111</v>
      </c>
      <c r="H643" s="245" t="s">
        <v>7110</v>
      </c>
      <c r="I643" s="245" t="s">
        <v>7081</v>
      </c>
      <c r="J643" s="245" t="s">
        <v>59</v>
      </c>
      <c r="K643" s="246" t="s">
        <v>16158</v>
      </c>
      <c r="L643" s="245" t="s">
        <v>568</v>
      </c>
    </row>
    <row r="644" spans="1:12" x14ac:dyDescent="0.25">
      <c r="A644" s="245" t="s">
        <v>5904</v>
      </c>
      <c r="B644" s="245" t="s">
        <v>5903</v>
      </c>
      <c r="C644" s="245" t="s">
        <v>7085</v>
      </c>
      <c r="D644" s="245" t="s">
        <v>7084</v>
      </c>
      <c r="E644" s="246" t="s">
        <v>44</v>
      </c>
      <c r="F644" s="245" t="s">
        <v>44</v>
      </c>
      <c r="G644" s="245" t="s">
        <v>7109</v>
      </c>
      <c r="H644" s="245" t="s">
        <v>7108</v>
      </c>
      <c r="I644" s="245" t="s">
        <v>7081</v>
      </c>
      <c r="J644" s="245" t="s">
        <v>59</v>
      </c>
      <c r="K644" s="246" t="s">
        <v>16159</v>
      </c>
      <c r="L644" s="245" t="s">
        <v>568</v>
      </c>
    </row>
    <row r="645" spans="1:12" x14ac:dyDescent="0.25">
      <c r="A645" s="245" t="s">
        <v>5904</v>
      </c>
      <c r="B645" s="245" t="s">
        <v>5903</v>
      </c>
      <c r="C645" s="245" t="s">
        <v>7085</v>
      </c>
      <c r="D645" s="245" t="s">
        <v>7084</v>
      </c>
      <c r="E645" s="246" t="s">
        <v>44</v>
      </c>
      <c r="F645" s="245" t="s">
        <v>44</v>
      </c>
      <c r="G645" s="245" t="s">
        <v>7107</v>
      </c>
      <c r="H645" s="245" t="s">
        <v>7106</v>
      </c>
      <c r="I645" s="245" t="s">
        <v>7081</v>
      </c>
      <c r="J645" s="245" t="s">
        <v>59</v>
      </c>
      <c r="K645" s="246" t="s">
        <v>16160</v>
      </c>
      <c r="L645" s="245" t="s">
        <v>568</v>
      </c>
    </row>
    <row r="646" spans="1:12" x14ac:dyDescent="0.25">
      <c r="A646" s="245" t="s">
        <v>5904</v>
      </c>
      <c r="B646" s="245" t="s">
        <v>5903</v>
      </c>
      <c r="C646" s="245" t="s">
        <v>7085</v>
      </c>
      <c r="D646" s="245" t="s">
        <v>7084</v>
      </c>
      <c r="E646" s="246" t="s">
        <v>44</v>
      </c>
      <c r="F646" s="245" t="s">
        <v>44</v>
      </c>
      <c r="G646" s="245" t="s">
        <v>7105</v>
      </c>
      <c r="H646" s="245" t="s">
        <v>7104</v>
      </c>
      <c r="I646" s="245" t="s">
        <v>7081</v>
      </c>
      <c r="J646" s="245" t="s">
        <v>59</v>
      </c>
      <c r="K646" s="246" t="s">
        <v>4655</v>
      </c>
      <c r="L646" s="245" t="s">
        <v>568</v>
      </c>
    </row>
    <row r="647" spans="1:12" x14ac:dyDescent="0.25">
      <c r="A647" s="245" t="s">
        <v>5904</v>
      </c>
      <c r="B647" s="245" t="s">
        <v>5903</v>
      </c>
      <c r="C647" s="245" t="s">
        <v>7085</v>
      </c>
      <c r="D647" s="245" t="s">
        <v>7084</v>
      </c>
      <c r="E647" s="246" t="s">
        <v>44</v>
      </c>
      <c r="F647" s="245" t="s">
        <v>44</v>
      </c>
      <c r="G647" s="245" t="s">
        <v>7103</v>
      </c>
      <c r="H647" s="245" t="s">
        <v>7102</v>
      </c>
      <c r="I647" s="245" t="s">
        <v>7081</v>
      </c>
      <c r="J647" s="245" t="s">
        <v>569</v>
      </c>
      <c r="K647" s="246" t="s">
        <v>16161</v>
      </c>
      <c r="L647" s="245" t="s">
        <v>568</v>
      </c>
    </row>
    <row r="648" spans="1:12" x14ac:dyDescent="0.25">
      <c r="A648" s="245" t="s">
        <v>5904</v>
      </c>
      <c r="B648" s="245" t="s">
        <v>5903</v>
      </c>
      <c r="C648" s="245" t="s">
        <v>7085</v>
      </c>
      <c r="D648" s="245" t="s">
        <v>7084</v>
      </c>
      <c r="E648" s="246" t="s">
        <v>44</v>
      </c>
      <c r="F648" s="245" t="s">
        <v>44</v>
      </c>
      <c r="G648" s="245" t="s">
        <v>7101</v>
      </c>
      <c r="H648" s="245" t="s">
        <v>7100</v>
      </c>
      <c r="I648" s="245" t="s">
        <v>7081</v>
      </c>
      <c r="J648" s="245" t="s">
        <v>569</v>
      </c>
      <c r="K648" s="246" t="s">
        <v>16162</v>
      </c>
      <c r="L648" s="245" t="s">
        <v>568</v>
      </c>
    </row>
    <row r="649" spans="1:12" x14ac:dyDescent="0.25">
      <c r="A649" s="245" t="s">
        <v>5904</v>
      </c>
      <c r="B649" s="245" t="s">
        <v>5903</v>
      </c>
      <c r="C649" s="245" t="s">
        <v>7085</v>
      </c>
      <c r="D649" s="245" t="s">
        <v>7084</v>
      </c>
      <c r="E649" s="246" t="s">
        <v>44</v>
      </c>
      <c r="F649" s="245" t="s">
        <v>44</v>
      </c>
      <c r="G649" s="245" t="s">
        <v>7099</v>
      </c>
      <c r="H649" s="245" t="s">
        <v>7098</v>
      </c>
      <c r="I649" s="245" t="s">
        <v>7081</v>
      </c>
      <c r="J649" s="245" t="s">
        <v>569</v>
      </c>
      <c r="K649" s="246" t="s">
        <v>16163</v>
      </c>
      <c r="L649" s="245" t="s">
        <v>568</v>
      </c>
    </row>
    <row r="650" spans="1:12" x14ac:dyDescent="0.25">
      <c r="A650" s="245" t="s">
        <v>5904</v>
      </c>
      <c r="B650" s="245" t="s">
        <v>5903</v>
      </c>
      <c r="C650" s="245" t="s">
        <v>7085</v>
      </c>
      <c r="D650" s="245" t="s">
        <v>7084</v>
      </c>
      <c r="E650" s="246" t="s">
        <v>44</v>
      </c>
      <c r="F650" s="245" t="s">
        <v>44</v>
      </c>
      <c r="G650" s="245" t="s">
        <v>7097</v>
      </c>
      <c r="H650" s="245" t="s">
        <v>7096</v>
      </c>
      <c r="I650" s="245" t="s">
        <v>7081</v>
      </c>
      <c r="J650" s="245" t="s">
        <v>569</v>
      </c>
      <c r="K650" s="246" t="s">
        <v>9544</v>
      </c>
      <c r="L650" s="245" t="s">
        <v>568</v>
      </c>
    </row>
    <row r="651" spans="1:12" x14ac:dyDescent="0.25">
      <c r="A651" s="245" t="s">
        <v>5904</v>
      </c>
      <c r="B651" s="245" t="s">
        <v>5903</v>
      </c>
      <c r="C651" s="245" t="s">
        <v>7085</v>
      </c>
      <c r="D651" s="245" t="s">
        <v>7084</v>
      </c>
      <c r="E651" s="246" t="s">
        <v>44</v>
      </c>
      <c r="F651" s="245" t="s">
        <v>44</v>
      </c>
      <c r="G651" s="245" t="s">
        <v>7095</v>
      </c>
      <c r="H651" s="245" t="s">
        <v>7094</v>
      </c>
      <c r="I651" s="245" t="s">
        <v>7081</v>
      </c>
      <c r="J651" s="245" t="s">
        <v>569</v>
      </c>
      <c r="K651" s="246" t="s">
        <v>10489</v>
      </c>
      <c r="L651" s="245" t="s">
        <v>568</v>
      </c>
    </row>
    <row r="652" spans="1:12" x14ac:dyDescent="0.25">
      <c r="A652" s="245" t="s">
        <v>5904</v>
      </c>
      <c r="B652" s="245" t="s">
        <v>5903</v>
      </c>
      <c r="C652" s="245" t="s">
        <v>7085</v>
      </c>
      <c r="D652" s="245" t="s">
        <v>7084</v>
      </c>
      <c r="E652" s="246" t="s">
        <v>44</v>
      </c>
      <c r="F652" s="245" t="s">
        <v>44</v>
      </c>
      <c r="G652" s="245" t="s">
        <v>7093</v>
      </c>
      <c r="H652" s="245" t="s">
        <v>7092</v>
      </c>
      <c r="I652" s="245" t="s">
        <v>7081</v>
      </c>
      <c r="J652" s="245" t="s">
        <v>569</v>
      </c>
      <c r="K652" s="246" t="s">
        <v>16164</v>
      </c>
      <c r="L652" s="245" t="s">
        <v>568</v>
      </c>
    </row>
    <row r="653" spans="1:12" x14ac:dyDescent="0.25">
      <c r="A653" s="245" t="s">
        <v>5904</v>
      </c>
      <c r="B653" s="245" t="s">
        <v>5903</v>
      </c>
      <c r="C653" s="245" t="s">
        <v>7085</v>
      </c>
      <c r="D653" s="245" t="s">
        <v>7084</v>
      </c>
      <c r="E653" s="246" t="s">
        <v>44</v>
      </c>
      <c r="F653" s="245" t="s">
        <v>44</v>
      </c>
      <c r="G653" s="245" t="s">
        <v>7091</v>
      </c>
      <c r="H653" s="245" t="s">
        <v>7090</v>
      </c>
      <c r="I653" s="245" t="s">
        <v>7081</v>
      </c>
      <c r="J653" s="245" t="s">
        <v>569</v>
      </c>
      <c r="K653" s="246" t="s">
        <v>16165</v>
      </c>
      <c r="L653" s="245" t="s">
        <v>568</v>
      </c>
    </row>
    <row r="654" spans="1:12" x14ac:dyDescent="0.25">
      <c r="A654" s="245" t="s">
        <v>5904</v>
      </c>
      <c r="B654" s="245" t="s">
        <v>5903</v>
      </c>
      <c r="C654" s="245" t="s">
        <v>7085</v>
      </c>
      <c r="D654" s="245" t="s">
        <v>7084</v>
      </c>
      <c r="E654" s="246" t="s">
        <v>44</v>
      </c>
      <c r="F654" s="245" t="s">
        <v>44</v>
      </c>
      <c r="G654" s="245" t="s">
        <v>7089</v>
      </c>
      <c r="H654" s="245" t="s">
        <v>7088</v>
      </c>
      <c r="I654" s="245" t="s">
        <v>7081</v>
      </c>
      <c r="J654" s="245" t="s">
        <v>569</v>
      </c>
      <c r="K654" s="246" t="s">
        <v>16166</v>
      </c>
      <c r="L654" s="245" t="s">
        <v>568</v>
      </c>
    </row>
    <row r="655" spans="1:12" x14ac:dyDescent="0.25">
      <c r="A655" s="245" t="s">
        <v>5904</v>
      </c>
      <c r="B655" s="245" t="s">
        <v>5903</v>
      </c>
      <c r="C655" s="245" t="s">
        <v>7085</v>
      </c>
      <c r="D655" s="245" t="s">
        <v>7084</v>
      </c>
      <c r="E655" s="246" t="s">
        <v>44</v>
      </c>
      <c r="F655" s="245" t="s">
        <v>44</v>
      </c>
      <c r="G655" s="245" t="s">
        <v>7087</v>
      </c>
      <c r="H655" s="245" t="s">
        <v>7086</v>
      </c>
      <c r="I655" s="245" t="s">
        <v>7081</v>
      </c>
      <c r="J655" s="245" t="s">
        <v>569</v>
      </c>
      <c r="K655" s="246" t="s">
        <v>16167</v>
      </c>
      <c r="L655" s="245" t="s">
        <v>568</v>
      </c>
    </row>
    <row r="656" spans="1:12" x14ac:dyDescent="0.25">
      <c r="A656" s="245" t="s">
        <v>5904</v>
      </c>
      <c r="B656" s="245" t="s">
        <v>5903</v>
      </c>
      <c r="C656" s="245" t="s">
        <v>7085</v>
      </c>
      <c r="D656" s="245" t="s">
        <v>7084</v>
      </c>
      <c r="E656" s="246" t="s">
        <v>44</v>
      </c>
      <c r="F656" s="245" t="s">
        <v>44</v>
      </c>
      <c r="G656" s="245" t="s">
        <v>7083</v>
      </c>
      <c r="H656" s="245" t="s">
        <v>7082</v>
      </c>
      <c r="I656" s="245" t="s">
        <v>7081</v>
      </c>
      <c r="J656" s="245" t="s">
        <v>106</v>
      </c>
      <c r="K656" s="246" t="s">
        <v>146</v>
      </c>
      <c r="L656" s="245" t="s">
        <v>568</v>
      </c>
    </row>
    <row r="657" spans="1:12" x14ac:dyDescent="0.25">
      <c r="A657" s="245" t="s">
        <v>5904</v>
      </c>
      <c r="B657" s="245" t="s">
        <v>5903</v>
      </c>
      <c r="C657" s="245" t="s">
        <v>7085</v>
      </c>
      <c r="D657" s="245" t="s">
        <v>7084</v>
      </c>
      <c r="E657" s="246" t="s">
        <v>44</v>
      </c>
      <c r="F657" s="245" t="s">
        <v>44</v>
      </c>
      <c r="G657" s="245" t="s">
        <v>8702</v>
      </c>
      <c r="H657" s="245" t="s">
        <v>8701</v>
      </c>
      <c r="I657" s="245" t="s">
        <v>7081</v>
      </c>
      <c r="J657" s="245" t="s">
        <v>106</v>
      </c>
      <c r="K657" s="246" t="s">
        <v>170</v>
      </c>
      <c r="L657" s="245" t="s">
        <v>568</v>
      </c>
    </row>
    <row r="658" spans="1:12" x14ac:dyDescent="0.25">
      <c r="A658" s="245" t="s">
        <v>5904</v>
      </c>
      <c r="B658" s="245" t="s">
        <v>5903</v>
      </c>
      <c r="C658" s="245" t="s">
        <v>7085</v>
      </c>
      <c r="D658" s="245" t="s">
        <v>7084</v>
      </c>
      <c r="E658" s="246" t="s">
        <v>44</v>
      </c>
      <c r="F658" s="245" t="s">
        <v>44</v>
      </c>
      <c r="G658" s="245" t="s">
        <v>10461</v>
      </c>
      <c r="H658" s="245" t="s">
        <v>10462</v>
      </c>
      <c r="I658" s="245" t="s">
        <v>7081</v>
      </c>
      <c r="J658" s="245" t="s">
        <v>569</v>
      </c>
      <c r="K658" s="246" t="s">
        <v>16168</v>
      </c>
      <c r="L658" s="245" t="s">
        <v>568</v>
      </c>
    </row>
    <row r="659" spans="1:12" x14ac:dyDescent="0.25">
      <c r="A659" s="245" t="s">
        <v>5904</v>
      </c>
      <c r="B659" s="245" t="s">
        <v>5903</v>
      </c>
      <c r="C659" s="245" t="s">
        <v>7085</v>
      </c>
      <c r="D659" s="245" t="s">
        <v>7084</v>
      </c>
      <c r="E659" s="246" t="s">
        <v>44</v>
      </c>
      <c r="F659" s="245" t="s">
        <v>44</v>
      </c>
      <c r="G659" s="245" t="s">
        <v>10463</v>
      </c>
      <c r="H659" s="245" t="s">
        <v>10464</v>
      </c>
      <c r="I659" s="245" t="s">
        <v>7081</v>
      </c>
      <c r="J659" s="245" t="s">
        <v>569</v>
      </c>
      <c r="K659" s="246" t="s">
        <v>16169</v>
      </c>
      <c r="L659" s="245" t="s">
        <v>568</v>
      </c>
    </row>
    <row r="660" spans="1:12" x14ac:dyDescent="0.25">
      <c r="A660" s="245" t="s">
        <v>5904</v>
      </c>
      <c r="B660" s="245" t="s">
        <v>5903</v>
      </c>
      <c r="C660" s="245" t="s">
        <v>7085</v>
      </c>
      <c r="D660" s="245" t="s">
        <v>7084</v>
      </c>
      <c r="E660" s="246" t="s">
        <v>44</v>
      </c>
      <c r="F660" s="245" t="s">
        <v>44</v>
      </c>
      <c r="G660" s="245" t="s">
        <v>10465</v>
      </c>
      <c r="H660" s="245" t="s">
        <v>10466</v>
      </c>
      <c r="I660" s="245" t="s">
        <v>7081</v>
      </c>
      <c r="J660" s="245" t="s">
        <v>569</v>
      </c>
      <c r="K660" s="246" t="s">
        <v>8724</v>
      </c>
      <c r="L660" s="245" t="s">
        <v>568</v>
      </c>
    </row>
    <row r="661" spans="1:12" x14ac:dyDescent="0.25">
      <c r="A661" s="245" t="s">
        <v>5904</v>
      </c>
      <c r="B661" s="245" t="s">
        <v>5903</v>
      </c>
      <c r="C661" s="245" t="s">
        <v>7085</v>
      </c>
      <c r="D661" s="245" t="s">
        <v>7084</v>
      </c>
      <c r="E661" s="246" t="s">
        <v>44</v>
      </c>
      <c r="F661" s="245" t="s">
        <v>44</v>
      </c>
      <c r="G661" s="245" t="s">
        <v>16170</v>
      </c>
      <c r="H661" s="245" t="s">
        <v>16171</v>
      </c>
      <c r="I661" s="245" t="s">
        <v>7081</v>
      </c>
      <c r="J661" s="245" t="s">
        <v>59</v>
      </c>
      <c r="K661" s="246" t="s">
        <v>297</v>
      </c>
      <c r="L661" s="245" t="s">
        <v>568</v>
      </c>
    </row>
    <row r="662" spans="1:12" x14ac:dyDescent="0.25">
      <c r="A662" s="245" t="s">
        <v>5904</v>
      </c>
      <c r="B662" s="245" t="s">
        <v>5903</v>
      </c>
      <c r="C662" s="245" t="s">
        <v>7085</v>
      </c>
      <c r="D662" s="245" t="s">
        <v>7084</v>
      </c>
      <c r="E662" s="246" t="s">
        <v>44</v>
      </c>
      <c r="F662" s="245" t="s">
        <v>44</v>
      </c>
      <c r="G662" s="245" t="s">
        <v>16172</v>
      </c>
      <c r="H662" s="245" t="s">
        <v>16173</v>
      </c>
      <c r="I662" s="245" t="s">
        <v>7081</v>
      </c>
      <c r="J662" s="245" t="s">
        <v>59</v>
      </c>
      <c r="K662" s="246" t="s">
        <v>205</v>
      </c>
      <c r="L662" s="245" t="s">
        <v>568</v>
      </c>
    </row>
    <row r="663" spans="1:12" x14ac:dyDescent="0.25">
      <c r="A663" s="245" t="s">
        <v>5904</v>
      </c>
      <c r="B663" s="245" t="s">
        <v>5903</v>
      </c>
      <c r="C663" s="245" t="s">
        <v>5902</v>
      </c>
      <c r="D663" s="245" t="s">
        <v>5901</v>
      </c>
      <c r="E663" s="246" t="s">
        <v>44</v>
      </c>
      <c r="F663" s="245" t="s">
        <v>44</v>
      </c>
      <c r="G663" s="245" t="s">
        <v>7080</v>
      </c>
      <c r="H663" s="245" t="s">
        <v>7079</v>
      </c>
      <c r="I663" s="245" t="s">
        <v>102</v>
      </c>
      <c r="J663" s="245" t="s">
        <v>569</v>
      </c>
      <c r="K663" s="246" t="s">
        <v>16174</v>
      </c>
      <c r="L663" s="245" t="s">
        <v>568</v>
      </c>
    </row>
    <row r="664" spans="1:12" x14ac:dyDescent="0.25">
      <c r="A664" s="245" t="s">
        <v>5904</v>
      </c>
      <c r="B664" s="245" t="s">
        <v>5903</v>
      </c>
      <c r="C664" s="245" t="s">
        <v>5902</v>
      </c>
      <c r="D664" s="245" t="s">
        <v>5901</v>
      </c>
      <c r="E664" s="246" t="s">
        <v>44</v>
      </c>
      <c r="F664" s="245" t="s">
        <v>44</v>
      </c>
      <c r="G664" s="245" t="s">
        <v>7078</v>
      </c>
      <c r="H664" s="245" t="s">
        <v>7077</v>
      </c>
      <c r="I664" s="245" t="s">
        <v>102</v>
      </c>
      <c r="J664" s="245" t="s">
        <v>106</v>
      </c>
      <c r="K664" s="246" t="s">
        <v>16175</v>
      </c>
      <c r="L664" s="245" t="s">
        <v>568</v>
      </c>
    </row>
    <row r="665" spans="1:12" x14ac:dyDescent="0.25">
      <c r="A665" s="245" t="s">
        <v>5904</v>
      </c>
      <c r="B665" s="245" t="s">
        <v>5903</v>
      </c>
      <c r="C665" s="245" t="s">
        <v>5902</v>
      </c>
      <c r="D665" s="245" t="s">
        <v>5901</v>
      </c>
      <c r="E665" s="246" t="s">
        <v>44</v>
      </c>
      <c r="F665" s="245" t="s">
        <v>44</v>
      </c>
      <c r="G665" s="245" t="s">
        <v>7076</v>
      </c>
      <c r="H665" s="245" t="s">
        <v>7075</v>
      </c>
      <c r="I665" s="245" t="s">
        <v>102</v>
      </c>
      <c r="J665" s="245" t="s">
        <v>106</v>
      </c>
      <c r="K665" s="246" t="s">
        <v>1863</v>
      </c>
      <c r="L665" s="245" t="s">
        <v>568</v>
      </c>
    </row>
    <row r="666" spans="1:12" x14ac:dyDescent="0.25">
      <c r="A666" s="245" t="s">
        <v>5904</v>
      </c>
      <c r="B666" s="245" t="s">
        <v>5903</v>
      </c>
      <c r="C666" s="245" t="s">
        <v>5902</v>
      </c>
      <c r="D666" s="245" t="s">
        <v>5901</v>
      </c>
      <c r="E666" s="246" t="s">
        <v>44</v>
      </c>
      <c r="F666" s="245" t="s">
        <v>44</v>
      </c>
      <c r="G666" s="245" t="s">
        <v>7074</v>
      </c>
      <c r="H666" s="245" t="s">
        <v>7073</v>
      </c>
      <c r="I666" s="245" t="s">
        <v>102</v>
      </c>
      <c r="J666" s="245" t="s">
        <v>106</v>
      </c>
      <c r="K666" s="246" t="s">
        <v>16176</v>
      </c>
      <c r="L666" s="245" t="s">
        <v>568</v>
      </c>
    </row>
    <row r="667" spans="1:12" x14ac:dyDescent="0.25">
      <c r="A667" s="245" t="s">
        <v>5904</v>
      </c>
      <c r="B667" s="245" t="s">
        <v>5903</v>
      </c>
      <c r="C667" s="245" t="s">
        <v>5902</v>
      </c>
      <c r="D667" s="245" t="s">
        <v>5901</v>
      </c>
      <c r="E667" s="246" t="s">
        <v>44</v>
      </c>
      <c r="F667" s="245" t="s">
        <v>44</v>
      </c>
      <c r="G667" s="245" t="s">
        <v>7072</v>
      </c>
      <c r="H667" s="245" t="s">
        <v>7071</v>
      </c>
      <c r="I667" s="245" t="s">
        <v>102</v>
      </c>
      <c r="J667" s="245" t="s">
        <v>106</v>
      </c>
      <c r="K667" s="246" t="s">
        <v>15207</v>
      </c>
      <c r="L667" s="245" t="s">
        <v>568</v>
      </c>
    </row>
    <row r="668" spans="1:12" x14ac:dyDescent="0.25">
      <c r="A668" s="245" t="s">
        <v>5904</v>
      </c>
      <c r="B668" s="245" t="s">
        <v>5903</v>
      </c>
      <c r="C668" s="245" t="s">
        <v>5902</v>
      </c>
      <c r="D668" s="245" t="s">
        <v>5901</v>
      </c>
      <c r="E668" s="246" t="s">
        <v>44</v>
      </c>
      <c r="F668" s="245" t="s">
        <v>44</v>
      </c>
      <c r="G668" s="245" t="s">
        <v>7070</v>
      </c>
      <c r="H668" s="245" t="s">
        <v>7069</v>
      </c>
      <c r="I668" s="245" t="s">
        <v>102</v>
      </c>
      <c r="J668" s="245" t="s">
        <v>569</v>
      </c>
      <c r="K668" s="246" t="s">
        <v>7916</v>
      </c>
      <c r="L668" s="245" t="s">
        <v>568</v>
      </c>
    </row>
    <row r="669" spans="1:12" x14ac:dyDescent="0.25">
      <c r="A669" s="245" t="s">
        <v>5904</v>
      </c>
      <c r="B669" s="245" t="s">
        <v>5903</v>
      </c>
      <c r="C669" s="245" t="s">
        <v>5902</v>
      </c>
      <c r="D669" s="245" t="s">
        <v>5901</v>
      </c>
      <c r="E669" s="246" t="s">
        <v>44</v>
      </c>
      <c r="F669" s="245" t="s">
        <v>44</v>
      </c>
      <c r="G669" s="245" t="s">
        <v>7068</v>
      </c>
      <c r="H669" s="245" t="s">
        <v>7067</v>
      </c>
      <c r="I669" s="245" t="s">
        <v>102</v>
      </c>
      <c r="J669" s="245" t="s">
        <v>59</v>
      </c>
      <c r="K669" s="246" t="s">
        <v>14964</v>
      </c>
      <c r="L669" s="245" t="s">
        <v>568</v>
      </c>
    </row>
    <row r="670" spans="1:12" x14ac:dyDescent="0.25">
      <c r="A670" s="245" t="s">
        <v>5904</v>
      </c>
      <c r="B670" s="245" t="s">
        <v>5903</v>
      </c>
      <c r="C670" s="245" t="s">
        <v>5902</v>
      </c>
      <c r="D670" s="245" t="s">
        <v>5901</v>
      </c>
      <c r="E670" s="246" t="s">
        <v>44</v>
      </c>
      <c r="F670" s="245" t="s">
        <v>44</v>
      </c>
      <c r="G670" s="245" t="s">
        <v>7066</v>
      </c>
      <c r="H670" s="245" t="s">
        <v>7065</v>
      </c>
      <c r="I670" s="245" t="s">
        <v>102</v>
      </c>
      <c r="J670" s="245" t="s">
        <v>59</v>
      </c>
      <c r="K670" s="246" t="s">
        <v>16177</v>
      </c>
      <c r="L670" s="245" t="s">
        <v>568</v>
      </c>
    </row>
    <row r="671" spans="1:12" x14ac:dyDescent="0.25">
      <c r="A671" s="245" t="s">
        <v>5904</v>
      </c>
      <c r="B671" s="245" t="s">
        <v>5903</v>
      </c>
      <c r="C671" s="245" t="s">
        <v>5902</v>
      </c>
      <c r="D671" s="245" t="s">
        <v>5901</v>
      </c>
      <c r="E671" s="246" t="s">
        <v>44</v>
      </c>
      <c r="F671" s="245" t="s">
        <v>44</v>
      </c>
      <c r="G671" s="245" t="s">
        <v>7064</v>
      </c>
      <c r="H671" s="245" t="s">
        <v>7063</v>
      </c>
      <c r="I671" s="245" t="s">
        <v>102</v>
      </c>
      <c r="J671" s="245" t="s">
        <v>106</v>
      </c>
      <c r="K671" s="246" t="s">
        <v>3206</v>
      </c>
      <c r="L671" s="245" t="s">
        <v>568</v>
      </c>
    </row>
    <row r="672" spans="1:12" x14ac:dyDescent="0.25">
      <c r="A672" s="245" t="s">
        <v>5904</v>
      </c>
      <c r="B672" s="245" t="s">
        <v>5903</v>
      </c>
      <c r="C672" s="245" t="s">
        <v>5902</v>
      </c>
      <c r="D672" s="245" t="s">
        <v>5901</v>
      </c>
      <c r="E672" s="246" t="s">
        <v>44</v>
      </c>
      <c r="F672" s="245" t="s">
        <v>44</v>
      </c>
      <c r="G672" s="245" t="s">
        <v>7062</v>
      </c>
      <c r="H672" s="245" t="s">
        <v>7061</v>
      </c>
      <c r="I672" s="245" t="s">
        <v>102</v>
      </c>
      <c r="J672" s="245" t="s">
        <v>569</v>
      </c>
      <c r="K672" s="246" t="s">
        <v>8775</v>
      </c>
      <c r="L672" s="245" t="s">
        <v>568</v>
      </c>
    </row>
    <row r="673" spans="1:12" x14ac:dyDescent="0.25">
      <c r="A673" s="245" t="s">
        <v>5904</v>
      </c>
      <c r="B673" s="245" t="s">
        <v>5903</v>
      </c>
      <c r="C673" s="245" t="s">
        <v>5902</v>
      </c>
      <c r="D673" s="245" t="s">
        <v>5901</v>
      </c>
      <c r="E673" s="246" t="s">
        <v>44</v>
      </c>
      <c r="F673" s="245" t="s">
        <v>44</v>
      </c>
      <c r="G673" s="245" t="s">
        <v>7060</v>
      </c>
      <c r="H673" s="245" t="s">
        <v>7059</v>
      </c>
      <c r="I673" s="245" t="s">
        <v>102</v>
      </c>
      <c r="J673" s="245" t="s">
        <v>59</v>
      </c>
      <c r="K673" s="246" t="s">
        <v>895</v>
      </c>
      <c r="L673" s="245" t="s">
        <v>568</v>
      </c>
    </row>
    <row r="674" spans="1:12" x14ac:dyDescent="0.25">
      <c r="A674" s="245" t="s">
        <v>5904</v>
      </c>
      <c r="B674" s="245" t="s">
        <v>5903</v>
      </c>
      <c r="C674" s="245" t="s">
        <v>5902</v>
      </c>
      <c r="D674" s="245" t="s">
        <v>5901</v>
      </c>
      <c r="E674" s="246" t="s">
        <v>44</v>
      </c>
      <c r="F674" s="245" t="s">
        <v>44</v>
      </c>
      <c r="G674" s="245" t="s">
        <v>7058</v>
      </c>
      <c r="H674" s="245" t="s">
        <v>7057</v>
      </c>
      <c r="I674" s="245" t="s">
        <v>102</v>
      </c>
      <c r="J674" s="245" t="s">
        <v>106</v>
      </c>
      <c r="K674" s="246" t="s">
        <v>10566</v>
      </c>
      <c r="L674" s="245" t="s">
        <v>568</v>
      </c>
    </row>
    <row r="675" spans="1:12" x14ac:dyDescent="0.25">
      <c r="A675" s="245" t="s">
        <v>5904</v>
      </c>
      <c r="B675" s="245" t="s">
        <v>5903</v>
      </c>
      <c r="C675" s="245" t="s">
        <v>5902</v>
      </c>
      <c r="D675" s="245" t="s">
        <v>5901</v>
      </c>
      <c r="E675" s="246" t="s">
        <v>44</v>
      </c>
      <c r="F675" s="245" t="s">
        <v>44</v>
      </c>
      <c r="G675" s="245" t="s">
        <v>7056</v>
      </c>
      <c r="H675" s="245" t="s">
        <v>7055</v>
      </c>
      <c r="I675" s="245" t="s">
        <v>102</v>
      </c>
      <c r="J675" s="245" t="s">
        <v>569</v>
      </c>
      <c r="K675" s="246" t="s">
        <v>16178</v>
      </c>
      <c r="L675" s="245" t="s">
        <v>568</v>
      </c>
    </row>
    <row r="676" spans="1:12" x14ac:dyDescent="0.25">
      <c r="A676" s="245" t="s">
        <v>5904</v>
      </c>
      <c r="B676" s="245" t="s">
        <v>5903</v>
      </c>
      <c r="C676" s="245" t="s">
        <v>5902</v>
      </c>
      <c r="D676" s="245" t="s">
        <v>5901</v>
      </c>
      <c r="E676" s="246" t="s">
        <v>44</v>
      </c>
      <c r="F676" s="245" t="s">
        <v>44</v>
      </c>
      <c r="G676" s="245" t="s">
        <v>7054</v>
      </c>
      <c r="H676" s="245" t="s">
        <v>7053</v>
      </c>
      <c r="I676" s="245" t="s">
        <v>102</v>
      </c>
      <c r="J676" s="245" t="s">
        <v>59</v>
      </c>
      <c r="K676" s="246" t="s">
        <v>8228</v>
      </c>
      <c r="L676" s="245" t="s">
        <v>568</v>
      </c>
    </row>
    <row r="677" spans="1:12" x14ac:dyDescent="0.25">
      <c r="A677" s="245" t="s">
        <v>5904</v>
      </c>
      <c r="B677" s="245" t="s">
        <v>5903</v>
      </c>
      <c r="C677" s="245" t="s">
        <v>5902</v>
      </c>
      <c r="D677" s="245" t="s">
        <v>5901</v>
      </c>
      <c r="E677" s="246" t="s">
        <v>44</v>
      </c>
      <c r="F677" s="245" t="s">
        <v>44</v>
      </c>
      <c r="G677" s="245" t="s">
        <v>7052</v>
      </c>
      <c r="H677" s="245" t="s">
        <v>7051</v>
      </c>
      <c r="I677" s="245" t="s">
        <v>102</v>
      </c>
      <c r="J677" s="245" t="s">
        <v>569</v>
      </c>
      <c r="K677" s="246" t="s">
        <v>16179</v>
      </c>
      <c r="L677" s="245" t="s">
        <v>568</v>
      </c>
    </row>
    <row r="678" spans="1:12" x14ac:dyDescent="0.25">
      <c r="A678" s="245" t="s">
        <v>5904</v>
      </c>
      <c r="B678" s="245" t="s">
        <v>5903</v>
      </c>
      <c r="C678" s="245" t="s">
        <v>5902</v>
      </c>
      <c r="D678" s="245" t="s">
        <v>5901</v>
      </c>
      <c r="E678" s="246" t="s">
        <v>44</v>
      </c>
      <c r="F678" s="245" t="s">
        <v>44</v>
      </c>
      <c r="G678" s="245" t="s">
        <v>7050</v>
      </c>
      <c r="H678" s="245" t="s">
        <v>7049</v>
      </c>
      <c r="I678" s="245" t="s">
        <v>102</v>
      </c>
      <c r="J678" s="245" t="s">
        <v>569</v>
      </c>
      <c r="K678" s="246" t="s">
        <v>16180</v>
      </c>
      <c r="L678" s="245" t="s">
        <v>568</v>
      </c>
    </row>
    <row r="679" spans="1:12" x14ac:dyDescent="0.25">
      <c r="A679" s="245" t="s">
        <v>5904</v>
      </c>
      <c r="B679" s="245" t="s">
        <v>5903</v>
      </c>
      <c r="C679" s="245" t="s">
        <v>5902</v>
      </c>
      <c r="D679" s="245" t="s">
        <v>5901</v>
      </c>
      <c r="E679" s="246" t="s">
        <v>44</v>
      </c>
      <c r="F679" s="245" t="s">
        <v>44</v>
      </c>
      <c r="G679" s="245" t="s">
        <v>7048</v>
      </c>
      <c r="H679" s="245" t="s">
        <v>7047</v>
      </c>
      <c r="I679" s="245" t="s">
        <v>102</v>
      </c>
      <c r="J679" s="245" t="s">
        <v>569</v>
      </c>
      <c r="K679" s="246" t="s">
        <v>16181</v>
      </c>
      <c r="L679" s="245" t="s">
        <v>568</v>
      </c>
    </row>
    <row r="680" spans="1:12" x14ac:dyDescent="0.25">
      <c r="A680" s="245" t="s">
        <v>5904</v>
      </c>
      <c r="B680" s="245" t="s">
        <v>5903</v>
      </c>
      <c r="C680" s="245" t="s">
        <v>5902</v>
      </c>
      <c r="D680" s="245" t="s">
        <v>5901</v>
      </c>
      <c r="E680" s="246" t="s">
        <v>44</v>
      </c>
      <c r="F680" s="245" t="s">
        <v>44</v>
      </c>
      <c r="G680" s="245" t="s">
        <v>7046</v>
      </c>
      <c r="H680" s="245" t="s">
        <v>7045</v>
      </c>
      <c r="I680" s="245" t="s">
        <v>102</v>
      </c>
      <c r="J680" s="245" t="s">
        <v>106</v>
      </c>
      <c r="K680" s="246" t="s">
        <v>16182</v>
      </c>
      <c r="L680" s="245" t="s">
        <v>568</v>
      </c>
    </row>
    <row r="681" spans="1:12" x14ac:dyDescent="0.25">
      <c r="A681" s="245" t="s">
        <v>5904</v>
      </c>
      <c r="B681" s="245" t="s">
        <v>5903</v>
      </c>
      <c r="C681" s="245" t="s">
        <v>5902</v>
      </c>
      <c r="D681" s="245" t="s">
        <v>5901</v>
      </c>
      <c r="E681" s="246" t="s">
        <v>44</v>
      </c>
      <c r="F681" s="245" t="s">
        <v>44</v>
      </c>
      <c r="G681" s="245" t="s">
        <v>7044</v>
      </c>
      <c r="H681" s="245" t="s">
        <v>7043</v>
      </c>
      <c r="I681" s="245" t="s">
        <v>102</v>
      </c>
      <c r="J681" s="245" t="s">
        <v>569</v>
      </c>
      <c r="K681" s="246" t="s">
        <v>416</v>
      </c>
      <c r="L681" s="245" t="s">
        <v>568</v>
      </c>
    </row>
    <row r="682" spans="1:12" x14ac:dyDescent="0.25">
      <c r="A682" s="245" t="s">
        <v>5904</v>
      </c>
      <c r="B682" s="245" t="s">
        <v>5903</v>
      </c>
      <c r="C682" s="245" t="s">
        <v>5902</v>
      </c>
      <c r="D682" s="245" t="s">
        <v>5901</v>
      </c>
      <c r="E682" s="246" t="s">
        <v>44</v>
      </c>
      <c r="F682" s="245" t="s">
        <v>44</v>
      </c>
      <c r="G682" s="245" t="s">
        <v>7041</v>
      </c>
      <c r="H682" s="245" t="s">
        <v>7040</v>
      </c>
      <c r="I682" s="245" t="s">
        <v>102</v>
      </c>
      <c r="J682" s="245" t="s">
        <v>106</v>
      </c>
      <c r="K682" s="246" t="s">
        <v>16183</v>
      </c>
      <c r="L682" s="245" t="s">
        <v>568</v>
      </c>
    </row>
    <row r="683" spans="1:12" x14ac:dyDescent="0.25">
      <c r="A683" s="245" t="s">
        <v>5904</v>
      </c>
      <c r="B683" s="245" t="s">
        <v>5903</v>
      </c>
      <c r="C683" s="245" t="s">
        <v>5902</v>
      </c>
      <c r="D683" s="245" t="s">
        <v>5901</v>
      </c>
      <c r="E683" s="246" t="s">
        <v>44</v>
      </c>
      <c r="F683" s="245" t="s">
        <v>44</v>
      </c>
      <c r="G683" s="245" t="s">
        <v>7039</v>
      </c>
      <c r="H683" s="245" t="s">
        <v>7038</v>
      </c>
      <c r="I683" s="245" t="s">
        <v>102</v>
      </c>
      <c r="J683" s="245" t="s">
        <v>106</v>
      </c>
      <c r="K683" s="246" t="s">
        <v>16184</v>
      </c>
      <c r="L683" s="245" t="s">
        <v>568</v>
      </c>
    </row>
    <row r="684" spans="1:12" x14ac:dyDescent="0.25">
      <c r="A684" s="245" t="s">
        <v>5904</v>
      </c>
      <c r="B684" s="245" t="s">
        <v>5903</v>
      </c>
      <c r="C684" s="245" t="s">
        <v>5902</v>
      </c>
      <c r="D684" s="245" t="s">
        <v>5901</v>
      </c>
      <c r="E684" s="246" t="s">
        <v>44</v>
      </c>
      <c r="F684" s="245" t="s">
        <v>44</v>
      </c>
      <c r="G684" s="245" t="s">
        <v>7037</v>
      </c>
      <c r="H684" s="245" t="s">
        <v>7036</v>
      </c>
      <c r="I684" s="245" t="s">
        <v>102</v>
      </c>
      <c r="J684" s="245" t="s">
        <v>106</v>
      </c>
      <c r="K684" s="246" t="s">
        <v>16185</v>
      </c>
      <c r="L684" s="245" t="s">
        <v>568</v>
      </c>
    </row>
    <row r="685" spans="1:12" x14ac:dyDescent="0.25">
      <c r="A685" s="245" t="s">
        <v>5904</v>
      </c>
      <c r="B685" s="245" t="s">
        <v>5903</v>
      </c>
      <c r="C685" s="245" t="s">
        <v>5902</v>
      </c>
      <c r="D685" s="245" t="s">
        <v>5901</v>
      </c>
      <c r="E685" s="246" t="s">
        <v>44</v>
      </c>
      <c r="F685" s="245" t="s">
        <v>44</v>
      </c>
      <c r="G685" s="245" t="s">
        <v>7035</v>
      </c>
      <c r="H685" s="245" t="s">
        <v>7034</v>
      </c>
      <c r="I685" s="245" t="s">
        <v>102</v>
      </c>
      <c r="J685" s="245" t="s">
        <v>106</v>
      </c>
      <c r="K685" s="246" t="s">
        <v>15333</v>
      </c>
      <c r="L685" s="245" t="s">
        <v>568</v>
      </c>
    </row>
    <row r="686" spans="1:12" x14ac:dyDescent="0.25">
      <c r="A686" s="245" t="s">
        <v>5904</v>
      </c>
      <c r="B686" s="245" t="s">
        <v>5903</v>
      </c>
      <c r="C686" s="245" t="s">
        <v>5902</v>
      </c>
      <c r="D686" s="245" t="s">
        <v>5901</v>
      </c>
      <c r="E686" s="246" t="s">
        <v>44</v>
      </c>
      <c r="F686" s="245" t="s">
        <v>44</v>
      </c>
      <c r="G686" s="245" t="s">
        <v>7033</v>
      </c>
      <c r="H686" s="245" t="s">
        <v>7032</v>
      </c>
      <c r="I686" s="245" t="s">
        <v>102</v>
      </c>
      <c r="J686" s="245" t="s">
        <v>59</v>
      </c>
      <c r="K686" s="246" t="s">
        <v>16186</v>
      </c>
      <c r="L686" s="245" t="s">
        <v>568</v>
      </c>
    </row>
    <row r="687" spans="1:12" x14ac:dyDescent="0.25">
      <c r="A687" s="245" t="s">
        <v>5904</v>
      </c>
      <c r="B687" s="245" t="s">
        <v>5903</v>
      </c>
      <c r="C687" s="245" t="s">
        <v>5902</v>
      </c>
      <c r="D687" s="245" t="s">
        <v>5901</v>
      </c>
      <c r="E687" s="246" t="s">
        <v>44</v>
      </c>
      <c r="F687" s="245" t="s">
        <v>44</v>
      </c>
      <c r="G687" s="245" t="s">
        <v>7031</v>
      </c>
      <c r="H687" s="245" t="s">
        <v>7030</v>
      </c>
      <c r="I687" s="245" t="s">
        <v>102</v>
      </c>
      <c r="J687" s="245" t="s">
        <v>569</v>
      </c>
      <c r="K687" s="246" t="s">
        <v>16187</v>
      </c>
      <c r="L687" s="245" t="s">
        <v>568</v>
      </c>
    </row>
    <row r="688" spans="1:12" x14ac:dyDescent="0.25">
      <c r="A688" s="245" t="s">
        <v>5904</v>
      </c>
      <c r="B688" s="245" t="s">
        <v>5903</v>
      </c>
      <c r="C688" s="245" t="s">
        <v>5902</v>
      </c>
      <c r="D688" s="245" t="s">
        <v>5901</v>
      </c>
      <c r="E688" s="246" t="s">
        <v>44</v>
      </c>
      <c r="F688" s="245" t="s">
        <v>44</v>
      </c>
      <c r="G688" s="245" t="s">
        <v>7029</v>
      </c>
      <c r="H688" s="245" t="s">
        <v>7028</v>
      </c>
      <c r="I688" s="245" t="s">
        <v>102</v>
      </c>
      <c r="J688" s="245" t="s">
        <v>569</v>
      </c>
      <c r="K688" s="246" t="s">
        <v>16188</v>
      </c>
      <c r="L688" s="245" t="s">
        <v>568</v>
      </c>
    </row>
    <row r="689" spans="1:12" x14ac:dyDescent="0.25">
      <c r="A689" s="245" t="s">
        <v>5904</v>
      </c>
      <c r="B689" s="245" t="s">
        <v>5903</v>
      </c>
      <c r="C689" s="245" t="s">
        <v>5902</v>
      </c>
      <c r="D689" s="245" t="s">
        <v>5901</v>
      </c>
      <c r="E689" s="246" t="s">
        <v>44</v>
      </c>
      <c r="F689" s="245" t="s">
        <v>44</v>
      </c>
      <c r="G689" s="245" t="s">
        <v>7027</v>
      </c>
      <c r="H689" s="245" t="s">
        <v>7026</v>
      </c>
      <c r="I689" s="245" t="s">
        <v>102</v>
      </c>
      <c r="J689" s="245" t="s">
        <v>106</v>
      </c>
      <c r="K689" s="246" t="s">
        <v>16189</v>
      </c>
      <c r="L689" s="245" t="s">
        <v>568</v>
      </c>
    </row>
    <row r="690" spans="1:12" x14ac:dyDescent="0.25">
      <c r="A690" s="245" t="s">
        <v>5904</v>
      </c>
      <c r="B690" s="245" t="s">
        <v>5903</v>
      </c>
      <c r="C690" s="245" t="s">
        <v>5902</v>
      </c>
      <c r="D690" s="245" t="s">
        <v>5901</v>
      </c>
      <c r="E690" s="246" t="s">
        <v>44</v>
      </c>
      <c r="F690" s="245" t="s">
        <v>44</v>
      </c>
      <c r="G690" s="245" t="s">
        <v>7025</v>
      </c>
      <c r="H690" s="245" t="s">
        <v>7024</v>
      </c>
      <c r="I690" s="245" t="s">
        <v>102</v>
      </c>
      <c r="J690" s="245" t="s">
        <v>106</v>
      </c>
      <c r="K690" s="246" t="s">
        <v>1446</v>
      </c>
      <c r="L690" s="245" t="s">
        <v>568</v>
      </c>
    </row>
    <row r="691" spans="1:12" x14ac:dyDescent="0.25">
      <c r="A691" s="245" t="s">
        <v>5904</v>
      </c>
      <c r="B691" s="245" t="s">
        <v>5903</v>
      </c>
      <c r="C691" s="245" t="s">
        <v>5902</v>
      </c>
      <c r="D691" s="245" t="s">
        <v>5901</v>
      </c>
      <c r="E691" s="246" t="s">
        <v>44</v>
      </c>
      <c r="F691" s="245" t="s">
        <v>44</v>
      </c>
      <c r="G691" s="245" t="s">
        <v>7022</v>
      </c>
      <c r="H691" s="245" t="s">
        <v>7021</v>
      </c>
      <c r="I691" s="245" t="s">
        <v>102</v>
      </c>
      <c r="J691" s="245" t="s">
        <v>106</v>
      </c>
      <c r="K691" s="246" t="s">
        <v>16190</v>
      </c>
      <c r="L691" s="245" t="s">
        <v>568</v>
      </c>
    </row>
    <row r="692" spans="1:12" x14ac:dyDescent="0.25">
      <c r="A692" s="245" t="s">
        <v>5904</v>
      </c>
      <c r="B692" s="245" t="s">
        <v>5903</v>
      </c>
      <c r="C692" s="245" t="s">
        <v>5902</v>
      </c>
      <c r="D692" s="245" t="s">
        <v>5901</v>
      </c>
      <c r="E692" s="246" t="s">
        <v>44</v>
      </c>
      <c r="F692" s="245" t="s">
        <v>44</v>
      </c>
      <c r="G692" s="245" t="s">
        <v>7020</v>
      </c>
      <c r="H692" s="245" t="s">
        <v>7019</v>
      </c>
      <c r="I692" s="245" t="s">
        <v>102</v>
      </c>
      <c r="J692" s="245" t="s">
        <v>569</v>
      </c>
      <c r="K692" s="246" t="s">
        <v>16191</v>
      </c>
      <c r="L692" s="245" t="s">
        <v>568</v>
      </c>
    </row>
    <row r="693" spans="1:12" x14ac:dyDescent="0.25">
      <c r="A693" s="245" t="s">
        <v>5904</v>
      </c>
      <c r="B693" s="245" t="s">
        <v>5903</v>
      </c>
      <c r="C693" s="245" t="s">
        <v>5902</v>
      </c>
      <c r="D693" s="245" t="s">
        <v>5901</v>
      </c>
      <c r="E693" s="246" t="s">
        <v>44</v>
      </c>
      <c r="F693" s="245" t="s">
        <v>44</v>
      </c>
      <c r="G693" s="245" t="s">
        <v>7017</v>
      </c>
      <c r="H693" s="245" t="s">
        <v>7016</v>
      </c>
      <c r="I693" s="245" t="s">
        <v>102</v>
      </c>
      <c r="J693" s="245" t="s">
        <v>569</v>
      </c>
      <c r="K693" s="246" t="s">
        <v>15591</v>
      </c>
      <c r="L693" s="245" t="s">
        <v>568</v>
      </c>
    </row>
    <row r="694" spans="1:12" x14ac:dyDescent="0.25">
      <c r="A694" s="245" t="s">
        <v>5904</v>
      </c>
      <c r="B694" s="245" t="s">
        <v>5903</v>
      </c>
      <c r="C694" s="245" t="s">
        <v>5902</v>
      </c>
      <c r="D694" s="245" t="s">
        <v>5901</v>
      </c>
      <c r="E694" s="246" t="s">
        <v>44</v>
      </c>
      <c r="F694" s="245" t="s">
        <v>44</v>
      </c>
      <c r="G694" s="245" t="s">
        <v>7015</v>
      </c>
      <c r="H694" s="245" t="s">
        <v>7014</v>
      </c>
      <c r="I694" s="245" t="s">
        <v>102</v>
      </c>
      <c r="J694" s="245" t="s">
        <v>569</v>
      </c>
      <c r="K694" s="246" t="s">
        <v>12518</v>
      </c>
      <c r="L694" s="245" t="s">
        <v>568</v>
      </c>
    </row>
    <row r="695" spans="1:12" x14ac:dyDescent="0.25">
      <c r="A695" s="245" t="s">
        <v>5904</v>
      </c>
      <c r="B695" s="245" t="s">
        <v>5903</v>
      </c>
      <c r="C695" s="245" t="s">
        <v>5902</v>
      </c>
      <c r="D695" s="245" t="s">
        <v>5901</v>
      </c>
      <c r="E695" s="246" t="s">
        <v>44</v>
      </c>
      <c r="F695" s="245" t="s">
        <v>44</v>
      </c>
      <c r="G695" s="245" t="s">
        <v>7013</v>
      </c>
      <c r="H695" s="245" t="s">
        <v>7012</v>
      </c>
      <c r="I695" s="245" t="s">
        <v>102</v>
      </c>
      <c r="J695" s="245" t="s">
        <v>106</v>
      </c>
      <c r="K695" s="246" t="s">
        <v>15116</v>
      </c>
      <c r="L695" s="245" t="s">
        <v>568</v>
      </c>
    </row>
    <row r="696" spans="1:12" x14ac:dyDescent="0.25">
      <c r="A696" s="245" t="s">
        <v>5904</v>
      </c>
      <c r="B696" s="245" t="s">
        <v>5903</v>
      </c>
      <c r="C696" s="245" t="s">
        <v>5902</v>
      </c>
      <c r="D696" s="245" t="s">
        <v>5901</v>
      </c>
      <c r="E696" s="246" t="s">
        <v>44</v>
      </c>
      <c r="F696" s="245" t="s">
        <v>44</v>
      </c>
      <c r="G696" s="245" t="s">
        <v>7011</v>
      </c>
      <c r="H696" s="245" t="s">
        <v>7010</v>
      </c>
      <c r="I696" s="245" t="s">
        <v>102</v>
      </c>
      <c r="J696" s="245" t="s">
        <v>106</v>
      </c>
      <c r="K696" s="246" t="s">
        <v>16192</v>
      </c>
      <c r="L696" s="245" t="s">
        <v>568</v>
      </c>
    </row>
    <row r="697" spans="1:12" x14ac:dyDescent="0.25">
      <c r="A697" s="245" t="s">
        <v>5904</v>
      </c>
      <c r="B697" s="245" t="s">
        <v>5903</v>
      </c>
      <c r="C697" s="245" t="s">
        <v>5902</v>
      </c>
      <c r="D697" s="245" t="s">
        <v>5901</v>
      </c>
      <c r="E697" s="246" t="s">
        <v>44</v>
      </c>
      <c r="F697" s="245" t="s">
        <v>44</v>
      </c>
      <c r="G697" s="245" t="s">
        <v>7009</v>
      </c>
      <c r="H697" s="245" t="s">
        <v>7008</v>
      </c>
      <c r="I697" s="245" t="s">
        <v>102</v>
      </c>
      <c r="J697" s="245" t="s">
        <v>569</v>
      </c>
      <c r="K697" s="246" t="s">
        <v>1272</v>
      </c>
      <c r="L697" s="245" t="s">
        <v>568</v>
      </c>
    </row>
    <row r="698" spans="1:12" x14ac:dyDescent="0.25">
      <c r="A698" s="245" t="s">
        <v>5904</v>
      </c>
      <c r="B698" s="245" t="s">
        <v>5903</v>
      </c>
      <c r="C698" s="245" t="s">
        <v>5902</v>
      </c>
      <c r="D698" s="245" t="s">
        <v>5901</v>
      </c>
      <c r="E698" s="246" t="s">
        <v>44</v>
      </c>
      <c r="F698" s="245" t="s">
        <v>44</v>
      </c>
      <c r="G698" s="245" t="s">
        <v>7007</v>
      </c>
      <c r="H698" s="245" t="s">
        <v>7006</v>
      </c>
      <c r="I698" s="245" t="s">
        <v>102</v>
      </c>
      <c r="J698" s="245" t="s">
        <v>569</v>
      </c>
      <c r="K698" s="246" t="s">
        <v>9108</v>
      </c>
      <c r="L698" s="245" t="s">
        <v>568</v>
      </c>
    </row>
    <row r="699" spans="1:12" x14ac:dyDescent="0.25">
      <c r="A699" s="245" t="s">
        <v>5904</v>
      </c>
      <c r="B699" s="245" t="s">
        <v>5903</v>
      </c>
      <c r="C699" s="245" t="s">
        <v>5902</v>
      </c>
      <c r="D699" s="245" t="s">
        <v>5901</v>
      </c>
      <c r="E699" s="246" t="s">
        <v>44</v>
      </c>
      <c r="F699" s="245" t="s">
        <v>44</v>
      </c>
      <c r="G699" s="245" t="s">
        <v>7005</v>
      </c>
      <c r="H699" s="245" t="s">
        <v>7004</v>
      </c>
      <c r="I699" s="245" t="s">
        <v>102</v>
      </c>
      <c r="J699" s="245" t="s">
        <v>569</v>
      </c>
      <c r="K699" s="246" t="s">
        <v>8379</v>
      </c>
      <c r="L699" s="245" t="s">
        <v>568</v>
      </c>
    </row>
    <row r="700" spans="1:12" x14ac:dyDescent="0.25">
      <c r="A700" s="245" t="s">
        <v>5904</v>
      </c>
      <c r="B700" s="245" t="s">
        <v>5903</v>
      </c>
      <c r="C700" s="245" t="s">
        <v>5902</v>
      </c>
      <c r="D700" s="245" t="s">
        <v>5901</v>
      </c>
      <c r="E700" s="246" t="s">
        <v>44</v>
      </c>
      <c r="F700" s="245" t="s">
        <v>44</v>
      </c>
      <c r="G700" s="245" t="s">
        <v>7003</v>
      </c>
      <c r="H700" s="245" t="s">
        <v>7002</v>
      </c>
      <c r="I700" s="245" t="s">
        <v>102</v>
      </c>
      <c r="J700" s="245" t="s">
        <v>569</v>
      </c>
      <c r="K700" s="246" t="s">
        <v>10482</v>
      </c>
      <c r="L700" s="245" t="s">
        <v>568</v>
      </c>
    </row>
    <row r="701" spans="1:12" x14ac:dyDescent="0.25">
      <c r="A701" s="245" t="s">
        <v>5904</v>
      </c>
      <c r="B701" s="245" t="s">
        <v>5903</v>
      </c>
      <c r="C701" s="245" t="s">
        <v>5902</v>
      </c>
      <c r="D701" s="245" t="s">
        <v>5901</v>
      </c>
      <c r="E701" s="246" t="s">
        <v>44</v>
      </c>
      <c r="F701" s="245" t="s">
        <v>44</v>
      </c>
      <c r="G701" s="245" t="s">
        <v>7001</v>
      </c>
      <c r="H701" s="245" t="s">
        <v>7000</v>
      </c>
      <c r="I701" s="245" t="s">
        <v>102</v>
      </c>
      <c r="J701" s="245" t="s">
        <v>106</v>
      </c>
      <c r="K701" s="246" t="s">
        <v>8819</v>
      </c>
      <c r="L701" s="245" t="s">
        <v>568</v>
      </c>
    </row>
    <row r="702" spans="1:12" x14ac:dyDescent="0.25">
      <c r="A702" s="245" t="s">
        <v>5904</v>
      </c>
      <c r="B702" s="245" t="s">
        <v>5903</v>
      </c>
      <c r="C702" s="245" t="s">
        <v>5902</v>
      </c>
      <c r="D702" s="245" t="s">
        <v>5901</v>
      </c>
      <c r="E702" s="246" t="s">
        <v>44</v>
      </c>
      <c r="F702" s="245" t="s">
        <v>44</v>
      </c>
      <c r="G702" s="245" t="s">
        <v>6999</v>
      </c>
      <c r="H702" s="245" t="s">
        <v>6998</v>
      </c>
      <c r="I702" s="245" t="s">
        <v>102</v>
      </c>
      <c r="J702" s="245" t="s">
        <v>106</v>
      </c>
      <c r="K702" s="246" t="s">
        <v>16193</v>
      </c>
      <c r="L702" s="245" t="s">
        <v>568</v>
      </c>
    </row>
    <row r="703" spans="1:12" x14ac:dyDescent="0.25">
      <c r="A703" s="245" t="s">
        <v>5904</v>
      </c>
      <c r="B703" s="245" t="s">
        <v>5903</v>
      </c>
      <c r="C703" s="245" t="s">
        <v>5902</v>
      </c>
      <c r="D703" s="245" t="s">
        <v>5901</v>
      </c>
      <c r="E703" s="246" t="s">
        <v>44</v>
      </c>
      <c r="F703" s="245" t="s">
        <v>44</v>
      </c>
      <c r="G703" s="245" t="s">
        <v>6997</v>
      </c>
      <c r="H703" s="245" t="s">
        <v>6996</v>
      </c>
      <c r="I703" s="245" t="s">
        <v>102</v>
      </c>
      <c r="J703" s="245" t="s">
        <v>106</v>
      </c>
      <c r="K703" s="246" t="s">
        <v>16194</v>
      </c>
      <c r="L703" s="245" t="s">
        <v>568</v>
      </c>
    </row>
    <row r="704" spans="1:12" x14ac:dyDescent="0.25">
      <c r="A704" s="245" t="s">
        <v>5904</v>
      </c>
      <c r="B704" s="245" t="s">
        <v>5903</v>
      </c>
      <c r="C704" s="245" t="s">
        <v>5902</v>
      </c>
      <c r="D704" s="245" t="s">
        <v>5901</v>
      </c>
      <c r="E704" s="246" t="s">
        <v>44</v>
      </c>
      <c r="F704" s="245" t="s">
        <v>44</v>
      </c>
      <c r="G704" s="245" t="s">
        <v>6995</v>
      </c>
      <c r="H704" s="245" t="s">
        <v>6994</v>
      </c>
      <c r="I704" s="245" t="s">
        <v>102</v>
      </c>
      <c r="J704" s="245" t="s">
        <v>569</v>
      </c>
      <c r="K704" s="246" t="s">
        <v>5009</v>
      </c>
      <c r="L704" s="245" t="s">
        <v>568</v>
      </c>
    </row>
    <row r="705" spans="1:12" x14ac:dyDescent="0.25">
      <c r="A705" s="245" t="s">
        <v>5904</v>
      </c>
      <c r="B705" s="245" t="s">
        <v>5903</v>
      </c>
      <c r="C705" s="245" t="s">
        <v>5902</v>
      </c>
      <c r="D705" s="245" t="s">
        <v>5901</v>
      </c>
      <c r="E705" s="246" t="s">
        <v>44</v>
      </c>
      <c r="F705" s="245" t="s">
        <v>44</v>
      </c>
      <c r="G705" s="245" t="s">
        <v>6993</v>
      </c>
      <c r="H705" s="245" t="s">
        <v>6992</v>
      </c>
      <c r="I705" s="245" t="s">
        <v>102</v>
      </c>
      <c r="J705" s="245" t="s">
        <v>59</v>
      </c>
      <c r="K705" s="246" t="s">
        <v>251</v>
      </c>
      <c r="L705" s="245" t="s">
        <v>568</v>
      </c>
    </row>
    <row r="706" spans="1:12" x14ac:dyDescent="0.25">
      <c r="A706" s="245" t="s">
        <v>5904</v>
      </c>
      <c r="B706" s="245" t="s">
        <v>5903</v>
      </c>
      <c r="C706" s="245" t="s">
        <v>5902</v>
      </c>
      <c r="D706" s="245" t="s">
        <v>5901</v>
      </c>
      <c r="E706" s="246" t="s">
        <v>44</v>
      </c>
      <c r="F706" s="245" t="s">
        <v>44</v>
      </c>
      <c r="G706" s="245" t="s">
        <v>6991</v>
      </c>
      <c r="H706" s="245" t="s">
        <v>6990</v>
      </c>
      <c r="I706" s="245" t="s">
        <v>102</v>
      </c>
      <c r="J706" s="245" t="s">
        <v>569</v>
      </c>
      <c r="K706" s="246" t="s">
        <v>12625</v>
      </c>
      <c r="L706" s="245" t="s">
        <v>568</v>
      </c>
    </row>
    <row r="707" spans="1:12" x14ac:dyDescent="0.25">
      <c r="A707" s="245" t="s">
        <v>5904</v>
      </c>
      <c r="B707" s="245" t="s">
        <v>5903</v>
      </c>
      <c r="C707" s="245" t="s">
        <v>5902</v>
      </c>
      <c r="D707" s="245" t="s">
        <v>5901</v>
      </c>
      <c r="E707" s="246" t="s">
        <v>44</v>
      </c>
      <c r="F707" s="245" t="s">
        <v>44</v>
      </c>
      <c r="G707" s="245" t="s">
        <v>6989</v>
      </c>
      <c r="H707" s="245" t="s">
        <v>6988</v>
      </c>
      <c r="I707" s="245" t="s">
        <v>102</v>
      </c>
      <c r="J707" s="245" t="s">
        <v>569</v>
      </c>
      <c r="K707" s="246" t="s">
        <v>6399</v>
      </c>
      <c r="L707" s="245" t="s">
        <v>568</v>
      </c>
    </row>
    <row r="708" spans="1:12" x14ac:dyDescent="0.25">
      <c r="A708" s="245" t="s">
        <v>5904</v>
      </c>
      <c r="B708" s="245" t="s">
        <v>5903</v>
      </c>
      <c r="C708" s="245" t="s">
        <v>5902</v>
      </c>
      <c r="D708" s="245" t="s">
        <v>5901</v>
      </c>
      <c r="E708" s="246" t="s">
        <v>44</v>
      </c>
      <c r="F708" s="245" t="s">
        <v>44</v>
      </c>
      <c r="G708" s="245" t="s">
        <v>6986</v>
      </c>
      <c r="H708" s="245" t="s">
        <v>6985</v>
      </c>
      <c r="I708" s="245" t="s">
        <v>102</v>
      </c>
      <c r="J708" s="245" t="s">
        <v>569</v>
      </c>
      <c r="K708" s="246" t="s">
        <v>4175</v>
      </c>
      <c r="L708" s="245" t="s">
        <v>568</v>
      </c>
    </row>
    <row r="709" spans="1:12" x14ac:dyDescent="0.25">
      <c r="A709" s="245" t="s">
        <v>5904</v>
      </c>
      <c r="B709" s="245" t="s">
        <v>5903</v>
      </c>
      <c r="C709" s="245" t="s">
        <v>5902</v>
      </c>
      <c r="D709" s="245" t="s">
        <v>5901</v>
      </c>
      <c r="E709" s="246" t="s">
        <v>44</v>
      </c>
      <c r="F709" s="245" t="s">
        <v>44</v>
      </c>
      <c r="G709" s="245" t="s">
        <v>6984</v>
      </c>
      <c r="H709" s="245" t="s">
        <v>6983</v>
      </c>
      <c r="I709" s="245" t="s">
        <v>102</v>
      </c>
      <c r="J709" s="245" t="s">
        <v>106</v>
      </c>
      <c r="K709" s="246" t="s">
        <v>11273</v>
      </c>
      <c r="L709" s="245" t="s">
        <v>568</v>
      </c>
    </row>
    <row r="710" spans="1:12" x14ac:dyDescent="0.25">
      <c r="A710" s="245" t="s">
        <v>5904</v>
      </c>
      <c r="B710" s="245" t="s">
        <v>5903</v>
      </c>
      <c r="C710" s="245" t="s">
        <v>5902</v>
      </c>
      <c r="D710" s="245" t="s">
        <v>5901</v>
      </c>
      <c r="E710" s="246" t="s">
        <v>44</v>
      </c>
      <c r="F710" s="245" t="s">
        <v>44</v>
      </c>
      <c r="G710" s="245" t="s">
        <v>6982</v>
      </c>
      <c r="H710" s="245" t="s">
        <v>6981</v>
      </c>
      <c r="I710" s="245" t="s">
        <v>102</v>
      </c>
      <c r="J710" s="245" t="s">
        <v>569</v>
      </c>
      <c r="K710" s="246" t="s">
        <v>16195</v>
      </c>
      <c r="L710" s="245" t="s">
        <v>568</v>
      </c>
    </row>
    <row r="711" spans="1:12" x14ac:dyDescent="0.25">
      <c r="A711" s="245" t="s">
        <v>5904</v>
      </c>
      <c r="B711" s="245" t="s">
        <v>5903</v>
      </c>
      <c r="C711" s="245" t="s">
        <v>5902</v>
      </c>
      <c r="D711" s="245" t="s">
        <v>5901</v>
      </c>
      <c r="E711" s="246" t="s">
        <v>44</v>
      </c>
      <c r="F711" s="245" t="s">
        <v>44</v>
      </c>
      <c r="G711" s="245" t="s">
        <v>6980</v>
      </c>
      <c r="H711" s="245" t="s">
        <v>6979</v>
      </c>
      <c r="I711" s="245" t="s">
        <v>102</v>
      </c>
      <c r="J711" s="245" t="s">
        <v>569</v>
      </c>
      <c r="K711" s="246" t="s">
        <v>8251</v>
      </c>
      <c r="L711" s="245" t="s">
        <v>568</v>
      </c>
    </row>
    <row r="712" spans="1:12" x14ac:dyDescent="0.25">
      <c r="A712" s="245" t="s">
        <v>5904</v>
      </c>
      <c r="B712" s="245" t="s">
        <v>5903</v>
      </c>
      <c r="C712" s="245" t="s">
        <v>5902</v>
      </c>
      <c r="D712" s="245" t="s">
        <v>5901</v>
      </c>
      <c r="E712" s="246" t="s">
        <v>44</v>
      </c>
      <c r="F712" s="245" t="s">
        <v>44</v>
      </c>
      <c r="G712" s="245" t="s">
        <v>6978</v>
      </c>
      <c r="H712" s="245" t="s">
        <v>6977</v>
      </c>
      <c r="I712" s="245" t="s">
        <v>102</v>
      </c>
      <c r="J712" s="245" t="s">
        <v>569</v>
      </c>
      <c r="K712" s="246" t="s">
        <v>9638</v>
      </c>
      <c r="L712" s="245" t="s">
        <v>568</v>
      </c>
    </row>
    <row r="713" spans="1:12" x14ac:dyDescent="0.25">
      <c r="A713" s="245" t="s">
        <v>5904</v>
      </c>
      <c r="B713" s="245" t="s">
        <v>5903</v>
      </c>
      <c r="C713" s="245" t="s">
        <v>5902</v>
      </c>
      <c r="D713" s="245" t="s">
        <v>5901</v>
      </c>
      <c r="E713" s="246" t="s">
        <v>44</v>
      </c>
      <c r="F713" s="245" t="s">
        <v>44</v>
      </c>
      <c r="G713" s="245" t="s">
        <v>6976</v>
      </c>
      <c r="H713" s="245" t="s">
        <v>6975</v>
      </c>
      <c r="I713" s="245" t="s">
        <v>102</v>
      </c>
      <c r="J713" s="245" t="s">
        <v>59</v>
      </c>
      <c r="K713" s="246" t="s">
        <v>612</v>
      </c>
      <c r="L713" s="245" t="s">
        <v>568</v>
      </c>
    </row>
    <row r="714" spans="1:12" x14ac:dyDescent="0.25">
      <c r="A714" s="245" t="s">
        <v>5904</v>
      </c>
      <c r="B714" s="245" t="s">
        <v>5903</v>
      </c>
      <c r="C714" s="245" t="s">
        <v>5902</v>
      </c>
      <c r="D714" s="245" t="s">
        <v>5901</v>
      </c>
      <c r="E714" s="246" t="s">
        <v>44</v>
      </c>
      <c r="F714" s="245" t="s">
        <v>44</v>
      </c>
      <c r="G714" s="245" t="s">
        <v>6974</v>
      </c>
      <c r="H714" s="245" t="s">
        <v>6973</v>
      </c>
      <c r="I714" s="245" t="s">
        <v>102</v>
      </c>
      <c r="J714" s="245" t="s">
        <v>59</v>
      </c>
      <c r="K714" s="246" t="s">
        <v>6096</v>
      </c>
      <c r="L714" s="245" t="s">
        <v>568</v>
      </c>
    </row>
    <row r="715" spans="1:12" x14ac:dyDescent="0.25">
      <c r="A715" s="245" t="s">
        <v>5904</v>
      </c>
      <c r="B715" s="245" t="s">
        <v>5903</v>
      </c>
      <c r="C715" s="245" t="s">
        <v>5902</v>
      </c>
      <c r="D715" s="245" t="s">
        <v>5901</v>
      </c>
      <c r="E715" s="246" t="s">
        <v>44</v>
      </c>
      <c r="F715" s="245" t="s">
        <v>44</v>
      </c>
      <c r="G715" s="245" t="s">
        <v>6972</v>
      </c>
      <c r="H715" s="245" t="s">
        <v>6971</v>
      </c>
      <c r="I715" s="245" t="s">
        <v>102</v>
      </c>
      <c r="J715" s="245" t="s">
        <v>59</v>
      </c>
      <c r="K715" s="246" t="s">
        <v>6223</v>
      </c>
      <c r="L715" s="245" t="s">
        <v>568</v>
      </c>
    </row>
    <row r="716" spans="1:12" x14ac:dyDescent="0.25">
      <c r="A716" s="245" t="s">
        <v>5904</v>
      </c>
      <c r="B716" s="245" t="s">
        <v>5903</v>
      </c>
      <c r="C716" s="245" t="s">
        <v>5902</v>
      </c>
      <c r="D716" s="245" t="s">
        <v>5901</v>
      </c>
      <c r="E716" s="246" t="s">
        <v>44</v>
      </c>
      <c r="F716" s="245" t="s">
        <v>44</v>
      </c>
      <c r="G716" s="245" t="s">
        <v>6970</v>
      </c>
      <c r="H716" s="245" t="s">
        <v>6969</v>
      </c>
      <c r="I716" s="245" t="s">
        <v>102</v>
      </c>
      <c r="J716" s="245" t="s">
        <v>106</v>
      </c>
      <c r="K716" s="246" t="s">
        <v>8544</v>
      </c>
      <c r="L716" s="245" t="s">
        <v>568</v>
      </c>
    </row>
    <row r="717" spans="1:12" x14ac:dyDescent="0.25">
      <c r="A717" s="245" t="s">
        <v>5904</v>
      </c>
      <c r="B717" s="245" t="s">
        <v>5903</v>
      </c>
      <c r="C717" s="245" t="s">
        <v>5902</v>
      </c>
      <c r="D717" s="245" t="s">
        <v>5901</v>
      </c>
      <c r="E717" s="246" t="s">
        <v>44</v>
      </c>
      <c r="F717" s="245" t="s">
        <v>44</v>
      </c>
      <c r="G717" s="245" t="s">
        <v>6968</v>
      </c>
      <c r="H717" s="245" t="s">
        <v>6967</v>
      </c>
      <c r="I717" s="245" t="s">
        <v>102</v>
      </c>
      <c r="J717" s="245" t="s">
        <v>569</v>
      </c>
      <c r="K717" s="246" t="s">
        <v>13818</v>
      </c>
      <c r="L717" s="245" t="s">
        <v>568</v>
      </c>
    </row>
    <row r="718" spans="1:12" x14ac:dyDescent="0.25">
      <c r="A718" s="245" t="s">
        <v>5904</v>
      </c>
      <c r="B718" s="245" t="s">
        <v>5903</v>
      </c>
      <c r="C718" s="245" t="s">
        <v>5902</v>
      </c>
      <c r="D718" s="245" t="s">
        <v>5901</v>
      </c>
      <c r="E718" s="246" t="s">
        <v>44</v>
      </c>
      <c r="F718" s="245" t="s">
        <v>44</v>
      </c>
      <c r="G718" s="245" t="s">
        <v>6966</v>
      </c>
      <c r="H718" s="245" t="s">
        <v>6965</v>
      </c>
      <c r="I718" s="245" t="s">
        <v>102</v>
      </c>
      <c r="J718" s="245" t="s">
        <v>569</v>
      </c>
      <c r="K718" s="246" t="s">
        <v>2105</v>
      </c>
      <c r="L718" s="245" t="s">
        <v>568</v>
      </c>
    </row>
    <row r="719" spans="1:12" x14ac:dyDescent="0.25">
      <c r="A719" s="245" t="s">
        <v>5904</v>
      </c>
      <c r="B719" s="245" t="s">
        <v>5903</v>
      </c>
      <c r="C719" s="245" t="s">
        <v>5902</v>
      </c>
      <c r="D719" s="245" t="s">
        <v>5901</v>
      </c>
      <c r="E719" s="246" t="s">
        <v>44</v>
      </c>
      <c r="F719" s="245" t="s">
        <v>44</v>
      </c>
      <c r="G719" s="245" t="s">
        <v>6964</v>
      </c>
      <c r="H719" s="245" t="s">
        <v>6963</v>
      </c>
      <c r="I719" s="245" t="s">
        <v>102</v>
      </c>
      <c r="J719" s="245" t="s">
        <v>569</v>
      </c>
      <c r="K719" s="246" t="s">
        <v>10221</v>
      </c>
      <c r="L719" s="245" t="s">
        <v>568</v>
      </c>
    </row>
    <row r="720" spans="1:12" x14ac:dyDescent="0.25">
      <c r="A720" s="245" t="s">
        <v>5904</v>
      </c>
      <c r="B720" s="245" t="s">
        <v>5903</v>
      </c>
      <c r="C720" s="245" t="s">
        <v>5902</v>
      </c>
      <c r="D720" s="245" t="s">
        <v>5901</v>
      </c>
      <c r="E720" s="246" t="s">
        <v>44</v>
      </c>
      <c r="F720" s="245" t="s">
        <v>44</v>
      </c>
      <c r="G720" s="245" t="s">
        <v>6962</v>
      </c>
      <c r="H720" s="245" t="s">
        <v>6961</v>
      </c>
      <c r="I720" s="245" t="s">
        <v>102</v>
      </c>
      <c r="J720" s="245" t="s">
        <v>106</v>
      </c>
      <c r="K720" s="246" t="s">
        <v>16196</v>
      </c>
      <c r="L720" s="245" t="s">
        <v>568</v>
      </c>
    </row>
    <row r="721" spans="1:12" x14ac:dyDescent="0.25">
      <c r="A721" s="245" t="s">
        <v>5904</v>
      </c>
      <c r="B721" s="245" t="s">
        <v>5903</v>
      </c>
      <c r="C721" s="245" t="s">
        <v>5902</v>
      </c>
      <c r="D721" s="245" t="s">
        <v>5901</v>
      </c>
      <c r="E721" s="246" t="s">
        <v>44</v>
      </c>
      <c r="F721" s="245" t="s">
        <v>44</v>
      </c>
      <c r="G721" s="245" t="s">
        <v>6960</v>
      </c>
      <c r="H721" s="245" t="s">
        <v>6959</v>
      </c>
      <c r="I721" s="245" t="s">
        <v>102</v>
      </c>
      <c r="J721" s="245" t="s">
        <v>569</v>
      </c>
      <c r="K721" s="246" t="s">
        <v>10199</v>
      </c>
      <c r="L721" s="245" t="s">
        <v>568</v>
      </c>
    </row>
    <row r="722" spans="1:12" x14ac:dyDescent="0.25">
      <c r="A722" s="245" t="s">
        <v>5904</v>
      </c>
      <c r="B722" s="245" t="s">
        <v>5903</v>
      </c>
      <c r="C722" s="245" t="s">
        <v>5902</v>
      </c>
      <c r="D722" s="245" t="s">
        <v>5901</v>
      </c>
      <c r="E722" s="246" t="s">
        <v>44</v>
      </c>
      <c r="F722" s="245" t="s">
        <v>44</v>
      </c>
      <c r="G722" s="245" t="s">
        <v>6958</v>
      </c>
      <c r="H722" s="245" t="s">
        <v>6957</v>
      </c>
      <c r="I722" s="245" t="s">
        <v>102</v>
      </c>
      <c r="J722" s="245" t="s">
        <v>569</v>
      </c>
      <c r="K722" s="246" t="s">
        <v>1987</v>
      </c>
      <c r="L722" s="245" t="s">
        <v>568</v>
      </c>
    </row>
    <row r="723" spans="1:12" x14ac:dyDescent="0.25">
      <c r="A723" s="245" t="s">
        <v>5904</v>
      </c>
      <c r="B723" s="245" t="s">
        <v>5903</v>
      </c>
      <c r="C723" s="245" t="s">
        <v>5902</v>
      </c>
      <c r="D723" s="245" t="s">
        <v>5901</v>
      </c>
      <c r="E723" s="246" t="s">
        <v>44</v>
      </c>
      <c r="F723" s="245" t="s">
        <v>44</v>
      </c>
      <c r="G723" s="245" t="s">
        <v>6956</v>
      </c>
      <c r="H723" s="245" t="s">
        <v>6955</v>
      </c>
      <c r="I723" s="245" t="s">
        <v>102</v>
      </c>
      <c r="J723" s="245" t="s">
        <v>569</v>
      </c>
      <c r="K723" s="246" t="s">
        <v>10149</v>
      </c>
      <c r="L723" s="245" t="s">
        <v>568</v>
      </c>
    </row>
    <row r="724" spans="1:12" x14ac:dyDescent="0.25">
      <c r="A724" s="245" t="s">
        <v>5904</v>
      </c>
      <c r="B724" s="245" t="s">
        <v>5903</v>
      </c>
      <c r="C724" s="245" t="s">
        <v>5902</v>
      </c>
      <c r="D724" s="245" t="s">
        <v>5901</v>
      </c>
      <c r="E724" s="246" t="s">
        <v>44</v>
      </c>
      <c r="F724" s="245" t="s">
        <v>44</v>
      </c>
      <c r="G724" s="245" t="s">
        <v>6954</v>
      </c>
      <c r="H724" s="245" t="s">
        <v>6953</v>
      </c>
      <c r="I724" s="245" t="s">
        <v>102</v>
      </c>
      <c r="J724" s="245" t="s">
        <v>106</v>
      </c>
      <c r="K724" s="246" t="s">
        <v>16197</v>
      </c>
      <c r="L724" s="245" t="s">
        <v>568</v>
      </c>
    </row>
    <row r="725" spans="1:12" x14ac:dyDescent="0.25">
      <c r="A725" s="245" t="s">
        <v>5904</v>
      </c>
      <c r="B725" s="245" t="s">
        <v>5903</v>
      </c>
      <c r="C725" s="245" t="s">
        <v>5902</v>
      </c>
      <c r="D725" s="245" t="s">
        <v>5901</v>
      </c>
      <c r="E725" s="246" t="s">
        <v>44</v>
      </c>
      <c r="F725" s="245" t="s">
        <v>44</v>
      </c>
      <c r="G725" s="245" t="s">
        <v>6952</v>
      </c>
      <c r="H725" s="245" t="s">
        <v>6951</v>
      </c>
      <c r="I725" s="245" t="s">
        <v>102</v>
      </c>
      <c r="J725" s="245" t="s">
        <v>569</v>
      </c>
      <c r="K725" s="246" t="s">
        <v>16198</v>
      </c>
      <c r="L725" s="245" t="s">
        <v>568</v>
      </c>
    </row>
    <row r="726" spans="1:12" x14ac:dyDescent="0.25">
      <c r="A726" s="245" t="s">
        <v>5904</v>
      </c>
      <c r="B726" s="245" t="s">
        <v>5903</v>
      </c>
      <c r="C726" s="245" t="s">
        <v>5902</v>
      </c>
      <c r="D726" s="245" t="s">
        <v>5901</v>
      </c>
      <c r="E726" s="246" t="s">
        <v>44</v>
      </c>
      <c r="F726" s="245" t="s">
        <v>44</v>
      </c>
      <c r="G726" s="245" t="s">
        <v>6950</v>
      </c>
      <c r="H726" s="245" t="s">
        <v>6949</v>
      </c>
      <c r="I726" s="245" t="s">
        <v>102</v>
      </c>
      <c r="J726" s="245" t="s">
        <v>569</v>
      </c>
      <c r="K726" s="246" t="s">
        <v>8331</v>
      </c>
      <c r="L726" s="245" t="s">
        <v>568</v>
      </c>
    </row>
    <row r="727" spans="1:12" x14ac:dyDescent="0.25">
      <c r="A727" s="245" t="s">
        <v>5904</v>
      </c>
      <c r="B727" s="245" t="s">
        <v>5903</v>
      </c>
      <c r="C727" s="245" t="s">
        <v>5902</v>
      </c>
      <c r="D727" s="245" t="s">
        <v>5901</v>
      </c>
      <c r="E727" s="246" t="s">
        <v>44</v>
      </c>
      <c r="F727" s="245" t="s">
        <v>44</v>
      </c>
      <c r="G727" s="245" t="s">
        <v>6948</v>
      </c>
      <c r="H727" s="245" t="s">
        <v>6947</v>
      </c>
      <c r="I727" s="245" t="s">
        <v>102</v>
      </c>
      <c r="J727" s="245" t="s">
        <v>569</v>
      </c>
      <c r="K727" s="246" t="s">
        <v>15041</v>
      </c>
      <c r="L727" s="245" t="s">
        <v>568</v>
      </c>
    </row>
    <row r="728" spans="1:12" x14ac:dyDescent="0.25">
      <c r="A728" s="245" t="s">
        <v>5904</v>
      </c>
      <c r="B728" s="245" t="s">
        <v>5903</v>
      </c>
      <c r="C728" s="245" t="s">
        <v>5902</v>
      </c>
      <c r="D728" s="245" t="s">
        <v>5901</v>
      </c>
      <c r="E728" s="246" t="s">
        <v>44</v>
      </c>
      <c r="F728" s="245" t="s">
        <v>44</v>
      </c>
      <c r="G728" s="245" t="s">
        <v>6946</v>
      </c>
      <c r="H728" s="245" t="s">
        <v>6945</v>
      </c>
      <c r="I728" s="245" t="s">
        <v>102</v>
      </c>
      <c r="J728" s="245" t="s">
        <v>106</v>
      </c>
      <c r="K728" s="246" t="s">
        <v>16199</v>
      </c>
      <c r="L728" s="245" t="s">
        <v>568</v>
      </c>
    </row>
    <row r="729" spans="1:12" x14ac:dyDescent="0.25">
      <c r="A729" s="245" t="s">
        <v>5904</v>
      </c>
      <c r="B729" s="245" t="s">
        <v>5903</v>
      </c>
      <c r="C729" s="245" t="s">
        <v>5902</v>
      </c>
      <c r="D729" s="245" t="s">
        <v>5901</v>
      </c>
      <c r="E729" s="246" t="s">
        <v>44</v>
      </c>
      <c r="F729" s="245" t="s">
        <v>44</v>
      </c>
      <c r="G729" s="245" t="s">
        <v>6944</v>
      </c>
      <c r="H729" s="245" t="s">
        <v>6943</v>
      </c>
      <c r="I729" s="245" t="s">
        <v>102</v>
      </c>
      <c r="J729" s="245" t="s">
        <v>106</v>
      </c>
      <c r="K729" s="246" t="s">
        <v>16200</v>
      </c>
      <c r="L729" s="245" t="s">
        <v>568</v>
      </c>
    </row>
    <row r="730" spans="1:12" x14ac:dyDescent="0.25">
      <c r="A730" s="245" t="s">
        <v>5904</v>
      </c>
      <c r="B730" s="245" t="s">
        <v>5903</v>
      </c>
      <c r="C730" s="245" t="s">
        <v>5902</v>
      </c>
      <c r="D730" s="245" t="s">
        <v>5901</v>
      </c>
      <c r="E730" s="246" t="s">
        <v>44</v>
      </c>
      <c r="F730" s="245" t="s">
        <v>44</v>
      </c>
      <c r="G730" s="245" t="s">
        <v>6942</v>
      </c>
      <c r="H730" s="245" t="s">
        <v>6941</v>
      </c>
      <c r="I730" s="245" t="s">
        <v>102</v>
      </c>
      <c r="J730" s="245" t="s">
        <v>106</v>
      </c>
      <c r="K730" s="246" t="s">
        <v>14292</v>
      </c>
      <c r="L730" s="245" t="s">
        <v>568</v>
      </c>
    </row>
    <row r="731" spans="1:12" x14ac:dyDescent="0.25">
      <c r="A731" s="245" t="s">
        <v>5904</v>
      </c>
      <c r="B731" s="245" t="s">
        <v>5903</v>
      </c>
      <c r="C731" s="245" t="s">
        <v>5902</v>
      </c>
      <c r="D731" s="245" t="s">
        <v>5901</v>
      </c>
      <c r="E731" s="246" t="s">
        <v>44</v>
      </c>
      <c r="F731" s="245" t="s">
        <v>44</v>
      </c>
      <c r="G731" s="245" t="s">
        <v>6940</v>
      </c>
      <c r="H731" s="245" t="s">
        <v>6939</v>
      </c>
      <c r="I731" s="245" t="s">
        <v>102</v>
      </c>
      <c r="J731" s="245" t="s">
        <v>106</v>
      </c>
      <c r="K731" s="246" t="s">
        <v>16201</v>
      </c>
      <c r="L731" s="245" t="s">
        <v>568</v>
      </c>
    </row>
    <row r="732" spans="1:12" x14ac:dyDescent="0.25">
      <c r="A732" s="245" t="s">
        <v>5904</v>
      </c>
      <c r="B732" s="245" t="s">
        <v>5903</v>
      </c>
      <c r="C732" s="245" t="s">
        <v>5902</v>
      </c>
      <c r="D732" s="245" t="s">
        <v>5901</v>
      </c>
      <c r="E732" s="246" t="s">
        <v>44</v>
      </c>
      <c r="F732" s="245" t="s">
        <v>44</v>
      </c>
      <c r="G732" s="245" t="s">
        <v>6938</v>
      </c>
      <c r="H732" s="245" t="s">
        <v>6937</v>
      </c>
      <c r="I732" s="245" t="s">
        <v>102</v>
      </c>
      <c r="J732" s="245" t="s">
        <v>569</v>
      </c>
      <c r="K732" s="246" t="s">
        <v>6936</v>
      </c>
      <c r="L732" s="245" t="s">
        <v>568</v>
      </c>
    </row>
    <row r="733" spans="1:12" x14ac:dyDescent="0.25">
      <c r="A733" s="245" t="s">
        <v>5904</v>
      </c>
      <c r="B733" s="245" t="s">
        <v>5903</v>
      </c>
      <c r="C733" s="245" t="s">
        <v>5902</v>
      </c>
      <c r="D733" s="245" t="s">
        <v>5901</v>
      </c>
      <c r="E733" s="246" t="s">
        <v>44</v>
      </c>
      <c r="F733" s="245" t="s">
        <v>44</v>
      </c>
      <c r="G733" s="245" t="s">
        <v>6935</v>
      </c>
      <c r="H733" s="245" t="s">
        <v>6934</v>
      </c>
      <c r="I733" s="245" t="s">
        <v>102</v>
      </c>
      <c r="J733" s="245" t="s">
        <v>106</v>
      </c>
      <c r="K733" s="246" t="s">
        <v>16202</v>
      </c>
      <c r="L733" s="245" t="s">
        <v>568</v>
      </c>
    </row>
    <row r="734" spans="1:12" x14ac:dyDescent="0.25">
      <c r="A734" s="245" t="s">
        <v>5904</v>
      </c>
      <c r="B734" s="245" t="s">
        <v>5903</v>
      </c>
      <c r="C734" s="245" t="s">
        <v>5902</v>
      </c>
      <c r="D734" s="245" t="s">
        <v>5901</v>
      </c>
      <c r="E734" s="246" t="s">
        <v>44</v>
      </c>
      <c r="F734" s="245" t="s">
        <v>44</v>
      </c>
      <c r="G734" s="245" t="s">
        <v>6933</v>
      </c>
      <c r="H734" s="245" t="s">
        <v>6932</v>
      </c>
      <c r="I734" s="245" t="s">
        <v>102</v>
      </c>
      <c r="J734" s="245" t="s">
        <v>569</v>
      </c>
      <c r="K734" s="246" t="s">
        <v>8393</v>
      </c>
      <c r="L734" s="245" t="s">
        <v>568</v>
      </c>
    </row>
    <row r="735" spans="1:12" x14ac:dyDescent="0.25">
      <c r="A735" s="245" t="s">
        <v>5904</v>
      </c>
      <c r="B735" s="245" t="s">
        <v>5903</v>
      </c>
      <c r="C735" s="245" t="s">
        <v>5902</v>
      </c>
      <c r="D735" s="245" t="s">
        <v>5901</v>
      </c>
      <c r="E735" s="246" t="s">
        <v>44</v>
      </c>
      <c r="F735" s="245" t="s">
        <v>44</v>
      </c>
      <c r="G735" s="245" t="s">
        <v>6931</v>
      </c>
      <c r="H735" s="245" t="s">
        <v>6930</v>
      </c>
      <c r="I735" s="245" t="s">
        <v>102</v>
      </c>
      <c r="J735" s="245" t="s">
        <v>59</v>
      </c>
      <c r="K735" s="246" t="s">
        <v>15122</v>
      </c>
      <c r="L735" s="245" t="s">
        <v>568</v>
      </c>
    </row>
    <row r="736" spans="1:12" x14ac:dyDescent="0.25">
      <c r="A736" s="245" t="s">
        <v>5904</v>
      </c>
      <c r="B736" s="245" t="s">
        <v>5903</v>
      </c>
      <c r="C736" s="245" t="s">
        <v>5902</v>
      </c>
      <c r="D736" s="245" t="s">
        <v>5901</v>
      </c>
      <c r="E736" s="246" t="s">
        <v>44</v>
      </c>
      <c r="F736" s="245" t="s">
        <v>44</v>
      </c>
      <c r="G736" s="245" t="s">
        <v>6929</v>
      </c>
      <c r="H736" s="245" t="s">
        <v>6928</v>
      </c>
      <c r="I736" s="245" t="s">
        <v>102</v>
      </c>
      <c r="J736" s="245" t="s">
        <v>106</v>
      </c>
      <c r="K736" s="246" t="s">
        <v>16203</v>
      </c>
      <c r="L736" s="245" t="s">
        <v>568</v>
      </c>
    </row>
    <row r="737" spans="1:12" x14ac:dyDescent="0.25">
      <c r="A737" s="245" t="s">
        <v>5904</v>
      </c>
      <c r="B737" s="245" t="s">
        <v>5903</v>
      </c>
      <c r="C737" s="245" t="s">
        <v>5902</v>
      </c>
      <c r="D737" s="245" t="s">
        <v>5901</v>
      </c>
      <c r="E737" s="246" t="s">
        <v>44</v>
      </c>
      <c r="F737" s="245" t="s">
        <v>44</v>
      </c>
      <c r="G737" s="245" t="s">
        <v>6927</v>
      </c>
      <c r="H737" s="245" t="s">
        <v>6926</v>
      </c>
      <c r="I737" s="245" t="s">
        <v>102</v>
      </c>
      <c r="J737" s="245" t="s">
        <v>59</v>
      </c>
      <c r="K737" s="246" t="s">
        <v>16204</v>
      </c>
      <c r="L737" s="245" t="s">
        <v>568</v>
      </c>
    </row>
    <row r="738" spans="1:12" x14ac:dyDescent="0.25">
      <c r="A738" s="245" t="s">
        <v>5904</v>
      </c>
      <c r="B738" s="245" t="s">
        <v>5903</v>
      </c>
      <c r="C738" s="245" t="s">
        <v>5902</v>
      </c>
      <c r="D738" s="245" t="s">
        <v>5901</v>
      </c>
      <c r="E738" s="246" t="s">
        <v>44</v>
      </c>
      <c r="F738" s="245" t="s">
        <v>44</v>
      </c>
      <c r="G738" s="245" t="s">
        <v>6925</v>
      </c>
      <c r="H738" s="245" t="s">
        <v>6924</v>
      </c>
      <c r="I738" s="245" t="s">
        <v>102</v>
      </c>
      <c r="J738" s="245" t="s">
        <v>106</v>
      </c>
      <c r="K738" s="246" t="s">
        <v>15351</v>
      </c>
      <c r="L738" s="245" t="s">
        <v>568</v>
      </c>
    </row>
    <row r="739" spans="1:12" x14ac:dyDescent="0.25">
      <c r="A739" s="245" t="s">
        <v>5904</v>
      </c>
      <c r="B739" s="245" t="s">
        <v>5903</v>
      </c>
      <c r="C739" s="245" t="s">
        <v>5902</v>
      </c>
      <c r="D739" s="245" t="s">
        <v>5901</v>
      </c>
      <c r="E739" s="246" t="s">
        <v>44</v>
      </c>
      <c r="F739" s="245" t="s">
        <v>44</v>
      </c>
      <c r="G739" s="245" t="s">
        <v>6923</v>
      </c>
      <c r="H739" s="245" t="s">
        <v>6922</v>
      </c>
      <c r="I739" s="245" t="s">
        <v>102</v>
      </c>
      <c r="J739" s="245" t="s">
        <v>569</v>
      </c>
      <c r="K739" s="246" t="s">
        <v>2902</v>
      </c>
      <c r="L739" s="245" t="s">
        <v>568</v>
      </c>
    </row>
    <row r="740" spans="1:12" x14ac:dyDescent="0.25">
      <c r="A740" s="245" t="s">
        <v>5904</v>
      </c>
      <c r="B740" s="245" t="s">
        <v>5903</v>
      </c>
      <c r="C740" s="245" t="s">
        <v>5902</v>
      </c>
      <c r="D740" s="245" t="s">
        <v>5901</v>
      </c>
      <c r="E740" s="246" t="s">
        <v>44</v>
      </c>
      <c r="F740" s="245" t="s">
        <v>44</v>
      </c>
      <c r="G740" s="245" t="s">
        <v>6921</v>
      </c>
      <c r="H740" s="245" t="s">
        <v>6920</v>
      </c>
      <c r="I740" s="245" t="s">
        <v>102</v>
      </c>
      <c r="J740" s="245" t="s">
        <v>106</v>
      </c>
      <c r="K740" s="246" t="s">
        <v>16205</v>
      </c>
      <c r="L740" s="245" t="s">
        <v>568</v>
      </c>
    </row>
    <row r="741" spans="1:12" x14ac:dyDescent="0.25">
      <c r="A741" s="245" t="s">
        <v>5904</v>
      </c>
      <c r="B741" s="245" t="s">
        <v>5903</v>
      </c>
      <c r="C741" s="245" t="s">
        <v>5902</v>
      </c>
      <c r="D741" s="245" t="s">
        <v>5901</v>
      </c>
      <c r="E741" s="246" t="s">
        <v>44</v>
      </c>
      <c r="F741" s="245" t="s">
        <v>44</v>
      </c>
      <c r="G741" s="245" t="s">
        <v>6919</v>
      </c>
      <c r="H741" s="245" t="s">
        <v>6918</v>
      </c>
      <c r="I741" s="245" t="s">
        <v>102</v>
      </c>
      <c r="J741" s="245" t="s">
        <v>106</v>
      </c>
      <c r="K741" s="246" t="s">
        <v>16202</v>
      </c>
      <c r="L741" s="245" t="s">
        <v>568</v>
      </c>
    </row>
    <row r="742" spans="1:12" x14ac:dyDescent="0.25">
      <c r="A742" s="245" t="s">
        <v>5904</v>
      </c>
      <c r="B742" s="245" t="s">
        <v>5903</v>
      </c>
      <c r="C742" s="245" t="s">
        <v>5902</v>
      </c>
      <c r="D742" s="245" t="s">
        <v>5901</v>
      </c>
      <c r="E742" s="246" t="s">
        <v>44</v>
      </c>
      <c r="F742" s="245" t="s">
        <v>44</v>
      </c>
      <c r="G742" s="245" t="s">
        <v>6917</v>
      </c>
      <c r="H742" s="245" t="s">
        <v>6916</v>
      </c>
      <c r="I742" s="245" t="s">
        <v>102</v>
      </c>
      <c r="J742" s="245" t="s">
        <v>106</v>
      </c>
      <c r="K742" s="246" t="s">
        <v>16206</v>
      </c>
      <c r="L742" s="245" t="s">
        <v>568</v>
      </c>
    </row>
    <row r="743" spans="1:12" x14ac:dyDescent="0.25">
      <c r="A743" s="245" t="s">
        <v>5904</v>
      </c>
      <c r="B743" s="245" t="s">
        <v>5903</v>
      </c>
      <c r="C743" s="245" t="s">
        <v>5902</v>
      </c>
      <c r="D743" s="245" t="s">
        <v>5901</v>
      </c>
      <c r="E743" s="246" t="s">
        <v>44</v>
      </c>
      <c r="F743" s="245" t="s">
        <v>44</v>
      </c>
      <c r="G743" s="245" t="s">
        <v>6915</v>
      </c>
      <c r="H743" s="245" t="s">
        <v>6914</v>
      </c>
      <c r="I743" s="245" t="s">
        <v>102</v>
      </c>
      <c r="J743" s="245" t="s">
        <v>569</v>
      </c>
      <c r="K743" s="246" t="s">
        <v>10258</v>
      </c>
      <c r="L743" s="245" t="s">
        <v>568</v>
      </c>
    </row>
    <row r="744" spans="1:12" x14ac:dyDescent="0.25">
      <c r="A744" s="245" t="s">
        <v>5904</v>
      </c>
      <c r="B744" s="245" t="s">
        <v>5903</v>
      </c>
      <c r="C744" s="245" t="s">
        <v>5902</v>
      </c>
      <c r="D744" s="245" t="s">
        <v>5901</v>
      </c>
      <c r="E744" s="246" t="s">
        <v>44</v>
      </c>
      <c r="F744" s="245" t="s">
        <v>44</v>
      </c>
      <c r="G744" s="245" t="s">
        <v>6913</v>
      </c>
      <c r="H744" s="245" t="s">
        <v>6912</v>
      </c>
      <c r="I744" s="245" t="s">
        <v>102</v>
      </c>
      <c r="J744" s="245" t="s">
        <v>569</v>
      </c>
      <c r="K744" s="246" t="s">
        <v>16207</v>
      </c>
      <c r="L744" s="245" t="s">
        <v>568</v>
      </c>
    </row>
    <row r="745" spans="1:12" x14ac:dyDescent="0.25">
      <c r="A745" s="245" t="s">
        <v>5904</v>
      </c>
      <c r="B745" s="245" t="s">
        <v>5903</v>
      </c>
      <c r="C745" s="245" t="s">
        <v>5902</v>
      </c>
      <c r="D745" s="245" t="s">
        <v>5901</v>
      </c>
      <c r="E745" s="246" t="s">
        <v>44</v>
      </c>
      <c r="F745" s="245" t="s">
        <v>44</v>
      </c>
      <c r="G745" s="245" t="s">
        <v>6910</v>
      </c>
      <c r="H745" s="245" t="s">
        <v>6909</v>
      </c>
      <c r="I745" s="245" t="s">
        <v>102</v>
      </c>
      <c r="J745" s="245" t="s">
        <v>106</v>
      </c>
      <c r="K745" s="246" t="s">
        <v>16208</v>
      </c>
      <c r="L745" s="245" t="s">
        <v>568</v>
      </c>
    </row>
    <row r="746" spans="1:12" x14ac:dyDescent="0.25">
      <c r="A746" s="245" t="s">
        <v>5904</v>
      </c>
      <c r="B746" s="245" t="s">
        <v>5903</v>
      </c>
      <c r="C746" s="245" t="s">
        <v>5902</v>
      </c>
      <c r="D746" s="245" t="s">
        <v>5901</v>
      </c>
      <c r="E746" s="246" t="s">
        <v>44</v>
      </c>
      <c r="F746" s="245" t="s">
        <v>44</v>
      </c>
      <c r="G746" s="245" t="s">
        <v>6908</v>
      </c>
      <c r="H746" s="245" t="s">
        <v>6907</v>
      </c>
      <c r="I746" s="245" t="s">
        <v>102</v>
      </c>
      <c r="J746" s="245" t="s">
        <v>106</v>
      </c>
      <c r="K746" s="246" t="s">
        <v>16209</v>
      </c>
      <c r="L746" s="245" t="s">
        <v>568</v>
      </c>
    </row>
    <row r="747" spans="1:12" x14ac:dyDescent="0.25">
      <c r="A747" s="245" t="s">
        <v>5904</v>
      </c>
      <c r="B747" s="245" t="s">
        <v>5903</v>
      </c>
      <c r="C747" s="245" t="s">
        <v>5902</v>
      </c>
      <c r="D747" s="245" t="s">
        <v>5901</v>
      </c>
      <c r="E747" s="246" t="s">
        <v>44</v>
      </c>
      <c r="F747" s="245" t="s">
        <v>44</v>
      </c>
      <c r="G747" s="245" t="s">
        <v>6906</v>
      </c>
      <c r="H747" s="245" t="s">
        <v>6905</v>
      </c>
      <c r="I747" s="245" t="s">
        <v>102</v>
      </c>
      <c r="J747" s="245" t="s">
        <v>106</v>
      </c>
      <c r="K747" s="246" t="s">
        <v>11992</v>
      </c>
      <c r="L747" s="245" t="s">
        <v>568</v>
      </c>
    </row>
    <row r="748" spans="1:12" x14ac:dyDescent="0.25">
      <c r="A748" s="245" t="s">
        <v>5904</v>
      </c>
      <c r="B748" s="245" t="s">
        <v>5903</v>
      </c>
      <c r="C748" s="245" t="s">
        <v>5902</v>
      </c>
      <c r="D748" s="245" t="s">
        <v>5901</v>
      </c>
      <c r="E748" s="246" t="s">
        <v>44</v>
      </c>
      <c r="F748" s="245" t="s">
        <v>44</v>
      </c>
      <c r="G748" s="245" t="s">
        <v>6904</v>
      </c>
      <c r="H748" s="245" t="s">
        <v>6903</v>
      </c>
      <c r="I748" s="245" t="s">
        <v>102</v>
      </c>
      <c r="J748" s="245" t="s">
        <v>59</v>
      </c>
      <c r="K748" s="246" t="s">
        <v>10176</v>
      </c>
      <c r="L748" s="245" t="s">
        <v>568</v>
      </c>
    </row>
    <row r="749" spans="1:12" x14ac:dyDescent="0.25">
      <c r="A749" s="245" t="s">
        <v>5904</v>
      </c>
      <c r="B749" s="245" t="s">
        <v>5903</v>
      </c>
      <c r="C749" s="245" t="s">
        <v>5902</v>
      </c>
      <c r="D749" s="245" t="s">
        <v>5901</v>
      </c>
      <c r="E749" s="246" t="s">
        <v>44</v>
      </c>
      <c r="F749" s="245" t="s">
        <v>44</v>
      </c>
      <c r="G749" s="245" t="s">
        <v>6902</v>
      </c>
      <c r="H749" s="245" t="s">
        <v>6901</v>
      </c>
      <c r="I749" s="245" t="s">
        <v>102</v>
      </c>
      <c r="J749" s="245" t="s">
        <v>569</v>
      </c>
      <c r="K749" s="246" t="s">
        <v>868</v>
      </c>
      <c r="L749" s="245" t="s">
        <v>568</v>
      </c>
    </row>
    <row r="750" spans="1:12" x14ac:dyDescent="0.25">
      <c r="A750" s="245" t="s">
        <v>5904</v>
      </c>
      <c r="B750" s="245" t="s">
        <v>5903</v>
      </c>
      <c r="C750" s="245" t="s">
        <v>5902</v>
      </c>
      <c r="D750" s="245" t="s">
        <v>5901</v>
      </c>
      <c r="E750" s="246" t="s">
        <v>44</v>
      </c>
      <c r="F750" s="245" t="s">
        <v>44</v>
      </c>
      <c r="G750" s="245" t="s">
        <v>6900</v>
      </c>
      <c r="H750" s="245" t="s">
        <v>6899</v>
      </c>
      <c r="I750" s="245" t="s">
        <v>102</v>
      </c>
      <c r="J750" s="245" t="s">
        <v>106</v>
      </c>
      <c r="K750" s="246" t="s">
        <v>10177</v>
      </c>
      <c r="L750" s="245" t="s">
        <v>568</v>
      </c>
    </row>
    <row r="751" spans="1:12" x14ac:dyDescent="0.25">
      <c r="A751" s="245" t="s">
        <v>5904</v>
      </c>
      <c r="B751" s="245" t="s">
        <v>5903</v>
      </c>
      <c r="C751" s="245" t="s">
        <v>5902</v>
      </c>
      <c r="D751" s="245" t="s">
        <v>5901</v>
      </c>
      <c r="E751" s="246" t="s">
        <v>44</v>
      </c>
      <c r="F751" s="245" t="s">
        <v>44</v>
      </c>
      <c r="G751" s="245" t="s">
        <v>6898</v>
      </c>
      <c r="H751" s="245" t="s">
        <v>6897</v>
      </c>
      <c r="I751" s="245" t="s">
        <v>102</v>
      </c>
      <c r="J751" s="245" t="s">
        <v>106</v>
      </c>
      <c r="K751" s="246" t="s">
        <v>10529</v>
      </c>
      <c r="L751" s="245" t="s">
        <v>568</v>
      </c>
    </row>
    <row r="752" spans="1:12" x14ac:dyDescent="0.25">
      <c r="A752" s="245" t="s">
        <v>5904</v>
      </c>
      <c r="B752" s="245" t="s">
        <v>5903</v>
      </c>
      <c r="C752" s="245" t="s">
        <v>5902</v>
      </c>
      <c r="D752" s="245" t="s">
        <v>5901</v>
      </c>
      <c r="E752" s="246" t="s">
        <v>44</v>
      </c>
      <c r="F752" s="245" t="s">
        <v>44</v>
      </c>
      <c r="G752" s="245" t="s">
        <v>6895</v>
      </c>
      <c r="H752" s="245" t="s">
        <v>6894</v>
      </c>
      <c r="I752" s="245" t="s">
        <v>102</v>
      </c>
      <c r="J752" s="245" t="s">
        <v>569</v>
      </c>
      <c r="K752" s="246" t="s">
        <v>12464</v>
      </c>
      <c r="L752" s="245" t="s">
        <v>568</v>
      </c>
    </row>
    <row r="753" spans="1:12" x14ac:dyDescent="0.25">
      <c r="A753" s="245" t="s">
        <v>5904</v>
      </c>
      <c r="B753" s="245" t="s">
        <v>5903</v>
      </c>
      <c r="C753" s="245" t="s">
        <v>5902</v>
      </c>
      <c r="D753" s="245" t="s">
        <v>5901</v>
      </c>
      <c r="E753" s="246" t="s">
        <v>44</v>
      </c>
      <c r="F753" s="245" t="s">
        <v>44</v>
      </c>
      <c r="G753" s="245" t="s">
        <v>6893</v>
      </c>
      <c r="H753" s="245" t="s">
        <v>6892</v>
      </c>
      <c r="I753" s="245" t="s">
        <v>102</v>
      </c>
      <c r="J753" s="245" t="s">
        <v>106</v>
      </c>
      <c r="K753" s="246" t="s">
        <v>15207</v>
      </c>
      <c r="L753" s="245" t="s">
        <v>568</v>
      </c>
    </row>
    <row r="754" spans="1:12" x14ac:dyDescent="0.25">
      <c r="A754" s="245" t="s">
        <v>5904</v>
      </c>
      <c r="B754" s="245" t="s">
        <v>5903</v>
      </c>
      <c r="C754" s="245" t="s">
        <v>5902</v>
      </c>
      <c r="D754" s="245" t="s">
        <v>5901</v>
      </c>
      <c r="E754" s="246" t="s">
        <v>44</v>
      </c>
      <c r="F754" s="245" t="s">
        <v>44</v>
      </c>
      <c r="G754" s="245" t="s">
        <v>6891</v>
      </c>
      <c r="H754" s="245" t="s">
        <v>6890</v>
      </c>
      <c r="I754" s="245" t="s">
        <v>102</v>
      </c>
      <c r="J754" s="245" t="s">
        <v>59</v>
      </c>
      <c r="K754" s="246" t="s">
        <v>8319</v>
      </c>
      <c r="L754" s="245" t="s">
        <v>568</v>
      </c>
    </row>
    <row r="755" spans="1:12" x14ac:dyDescent="0.25">
      <c r="A755" s="245" t="s">
        <v>5904</v>
      </c>
      <c r="B755" s="245" t="s">
        <v>5903</v>
      </c>
      <c r="C755" s="245" t="s">
        <v>5902</v>
      </c>
      <c r="D755" s="245" t="s">
        <v>5901</v>
      </c>
      <c r="E755" s="246" t="s">
        <v>44</v>
      </c>
      <c r="F755" s="245" t="s">
        <v>44</v>
      </c>
      <c r="G755" s="245" t="s">
        <v>6889</v>
      </c>
      <c r="H755" s="245" t="s">
        <v>6888</v>
      </c>
      <c r="I755" s="245" t="s">
        <v>102</v>
      </c>
      <c r="J755" s="245" t="s">
        <v>59</v>
      </c>
      <c r="K755" s="246" t="s">
        <v>883</v>
      </c>
      <c r="L755" s="245" t="s">
        <v>568</v>
      </c>
    </row>
    <row r="756" spans="1:12" x14ac:dyDescent="0.25">
      <c r="A756" s="245" t="s">
        <v>5904</v>
      </c>
      <c r="B756" s="245" t="s">
        <v>5903</v>
      </c>
      <c r="C756" s="245" t="s">
        <v>5902</v>
      </c>
      <c r="D756" s="245" t="s">
        <v>5901</v>
      </c>
      <c r="E756" s="246" t="s">
        <v>44</v>
      </c>
      <c r="F756" s="245" t="s">
        <v>44</v>
      </c>
      <c r="G756" s="245" t="s">
        <v>6887</v>
      </c>
      <c r="H756" s="245" t="s">
        <v>6886</v>
      </c>
      <c r="I756" s="245" t="s">
        <v>102</v>
      </c>
      <c r="J756" s="245" t="s">
        <v>569</v>
      </c>
      <c r="K756" s="246" t="s">
        <v>16210</v>
      </c>
      <c r="L756" s="245" t="s">
        <v>568</v>
      </c>
    </row>
    <row r="757" spans="1:12" x14ac:dyDescent="0.25">
      <c r="A757" s="245" t="s">
        <v>5904</v>
      </c>
      <c r="B757" s="245" t="s">
        <v>5903</v>
      </c>
      <c r="C757" s="245" t="s">
        <v>5902</v>
      </c>
      <c r="D757" s="245" t="s">
        <v>5901</v>
      </c>
      <c r="E757" s="246" t="s">
        <v>44</v>
      </c>
      <c r="F757" s="245" t="s">
        <v>44</v>
      </c>
      <c r="G757" s="245" t="s">
        <v>6885</v>
      </c>
      <c r="H757" s="245" t="s">
        <v>6884</v>
      </c>
      <c r="I757" s="245" t="s">
        <v>102</v>
      </c>
      <c r="J757" s="245" t="s">
        <v>106</v>
      </c>
      <c r="K757" s="246" t="s">
        <v>16211</v>
      </c>
      <c r="L757" s="245" t="s">
        <v>568</v>
      </c>
    </row>
    <row r="758" spans="1:12" x14ac:dyDescent="0.25">
      <c r="A758" s="245" t="s">
        <v>5904</v>
      </c>
      <c r="B758" s="245" t="s">
        <v>5903</v>
      </c>
      <c r="C758" s="245" t="s">
        <v>5902</v>
      </c>
      <c r="D758" s="245" t="s">
        <v>5901</v>
      </c>
      <c r="E758" s="246" t="s">
        <v>44</v>
      </c>
      <c r="F758" s="245" t="s">
        <v>44</v>
      </c>
      <c r="G758" s="245" t="s">
        <v>6883</v>
      </c>
      <c r="H758" s="245" t="s">
        <v>6882</v>
      </c>
      <c r="I758" s="245" t="s">
        <v>102</v>
      </c>
      <c r="J758" s="245" t="s">
        <v>569</v>
      </c>
      <c r="K758" s="246" t="s">
        <v>14968</v>
      </c>
      <c r="L758" s="245" t="s">
        <v>568</v>
      </c>
    </row>
    <row r="759" spans="1:12" x14ac:dyDescent="0.25">
      <c r="A759" s="245" t="s">
        <v>5904</v>
      </c>
      <c r="B759" s="245" t="s">
        <v>5903</v>
      </c>
      <c r="C759" s="245" t="s">
        <v>5902</v>
      </c>
      <c r="D759" s="245" t="s">
        <v>5901</v>
      </c>
      <c r="E759" s="246" t="s">
        <v>44</v>
      </c>
      <c r="F759" s="245" t="s">
        <v>44</v>
      </c>
      <c r="G759" s="245" t="s">
        <v>6881</v>
      </c>
      <c r="H759" s="245" t="s">
        <v>6880</v>
      </c>
      <c r="I759" s="245" t="s">
        <v>102</v>
      </c>
      <c r="J759" s="245" t="s">
        <v>106</v>
      </c>
      <c r="K759" s="246" t="s">
        <v>14292</v>
      </c>
      <c r="L759" s="245" t="s">
        <v>568</v>
      </c>
    </row>
    <row r="760" spans="1:12" x14ac:dyDescent="0.25">
      <c r="A760" s="245" t="s">
        <v>5904</v>
      </c>
      <c r="B760" s="245" t="s">
        <v>5903</v>
      </c>
      <c r="C760" s="245" t="s">
        <v>5902</v>
      </c>
      <c r="D760" s="245" t="s">
        <v>5901</v>
      </c>
      <c r="E760" s="246" t="s">
        <v>44</v>
      </c>
      <c r="F760" s="245" t="s">
        <v>44</v>
      </c>
      <c r="G760" s="245" t="s">
        <v>6879</v>
      </c>
      <c r="H760" s="245" t="s">
        <v>6878</v>
      </c>
      <c r="I760" s="245" t="s">
        <v>102</v>
      </c>
      <c r="J760" s="245" t="s">
        <v>569</v>
      </c>
      <c r="K760" s="246" t="s">
        <v>2649</v>
      </c>
      <c r="L760" s="245" t="s">
        <v>568</v>
      </c>
    </row>
    <row r="761" spans="1:12" x14ac:dyDescent="0.25">
      <c r="A761" s="245" t="s">
        <v>5904</v>
      </c>
      <c r="B761" s="245" t="s">
        <v>5903</v>
      </c>
      <c r="C761" s="245" t="s">
        <v>5902</v>
      </c>
      <c r="D761" s="245" t="s">
        <v>5901</v>
      </c>
      <c r="E761" s="246" t="s">
        <v>44</v>
      </c>
      <c r="F761" s="245" t="s">
        <v>44</v>
      </c>
      <c r="G761" s="245" t="s">
        <v>6877</v>
      </c>
      <c r="H761" s="245" t="s">
        <v>6876</v>
      </c>
      <c r="I761" s="245" t="s">
        <v>102</v>
      </c>
      <c r="J761" s="245" t="s">
        <v>106</v>
      </c>
      <c r="K761" s="246" t="s">
        <v>16212</v>
      </c>
      <c r="L761" s="245" t="s">
        <v>568</v>
      </c>
    </row>
    <row r="762" spans="1:12" x14ac:dyDescent="0.25">
      <c r="A762" s="245" t="s">
        <v>5904</v>
      </c>
      <c r="B762" s="245" t="s">
        <v>5903</v>
      </c>
      <c r="C762" s="245" t="s">
        <v>5902</v>
      </c>
      <c r="D762" s="245" t="s">
        <v>5901</v>
      </c>
      <c r="E762" s="246" t="s">
        <v>44</v>
      </c>
      <c r="F762" s="245" t="s">
        <v>44</v>
      </c>
      <c r="G762" s="245" t="s">
        <v>6875</v>
      </c>
      <c r="H762" s="245" t="s">
        <v>6874</v>
      </c>
      <c r="I762" s="245" t="s">
        <v>102</v>
      </c>
      <c r="J762" s="245" t="s">
        <v>569</v>
      </c>
      <c r="K762" s="246" t="s">
        <v>10164</v>
      </c>
      <c r="L762" s="245" t="s">
        <v>568</v>
      </c>
    </row>
    <row r="763" spans="1:12" x14ac:dyDescent="0.25">
      <c r="A763" s="245" t="s">
        <v>5904</v>
      </c>
      <c r="B763" s="245" t="s">
        <v>5903</v>
      </c>
      <c r="C763" s="245" t="s">
        <v>5902</v>
      </c>
      <c r="D763" s="245" t="s">
        <v>5901</v>
      </c>
      <c r="E763" s="246" t="s">
        <v>44</v>
      </c>
      <c r="F763" s="245" t="s">
        <v>44</v>
      </c>
      <c r="G763" s="245" t="s">
        <v>6873</v>
      </c>
      <c r="H763" s="245" t="s">
        <v>6872</v>
      </c>
      <c r="I763" s="245" t="s">
        <v>102</v>
      </c>
      <c r="J763" s="245" t="s">
        <v>59</v>
      </c>
      <c r="K763" s="246" t="s">
        <v>9112</v>
      </c>
      <c r="L763" s="245" t="s">
        <v>568</v>
      </c>
    </row>
    <row r="764" spans="1:12" x14ac:dyDescent="0.25">
      <c r="A764" s="245" t="s">
        <v>5904</v>
      </c>
      <c r="B764" s="245" t="s">
        <v>5903</v>
      </c>
      <c r="C764" s="245" t="s">
        <v>5902</v>
      </c>
      <c r="D764" s="245" t="s">
        <v>5901</v>
      </c>
      <c r="E764" s="246" t="s">
        <v>44</v>
      </c>
      <c r="F764" s="245" t="s">
        <v>44</v>
      </c>
      <c r="G764" s="245" t="s">
        <v>6870</v>
      </c>
      <c r="H764" s="245" t="s">
        <v>6869</v>
      </c>
      <c r="I764" s="245" t="s">
        <v>102</v>
      </c>
      <c r="J764" s="245" t="s">
        <v>59</v>
      </c>
      <c r="K764" s="246" t="s">
        <v>8986</v>
      </c>
      <c r="L764" s="245" t="s">
        <v>568</v>
      </c>
    </row>
    <row r="765" spans="1:12" x14ac:dyDescent="0.25">
      <c r="A765" s="245" t="s">
        <v>5904</v>
      </c>
      <c r="B765" s="245" t="s">
        <v>5903</v>
      </c>
      <c r="C765" s="245" t="s">
        <v>5902</v>
      </c>
      <c r="D765" s="245" t="s">
        <v>5901</v>
      </c>
      <c r="E765" s="246" t="s">
        <v>44</v>
      </c>
      <c r="F765" s="245" t="s">
        <v>44</v>
      </c>
      <c r="G765" s="245" t="s">
        <v>6868</v>
      </c>
      <c r="H765" s="245" t="s">
        <v>6867</v>
      </c>
      <c r="I765" s="245" t="s">
        <v>102</v>
      </c>
      <c r="J765" s="245" t="s">
        <v>106</v>
      </c>
      <c r="K765" s="246" t="s">
        <v>16213</v>
      </c>
      <c r="L765" s="245" t="s">
        <v>568</v>
      </c>
    </row>
    <row r="766" spans="1:12" x14ac:dyDescent="0.25">
      <c r="A766" s="245" t="s">
        <v>5904</v>
      </c>
      <c r="B766" s="245" t="s">
        <v>5903</v>
      </c>
      <c r="C766" s="245" t="s">
        <v>5902</v>
      </c>
      <c r="D766" s="245" t="s">
        <v>5901</v>
      </c>
      <c r="E766" s="246" t="s">
        <v>44</v>
      </c>
      <c r="F766" s="245" t="s">
        <v>44</v>
      </c>
      <c r="G766" s="245" t="s">
        <v>6866</v>
      </c>
      <c r="H766" s="245" t="s">
        <v>6865</v>
      </c>
      <c r="I766" s="245" t="s">
        <v>102</v>
      </c>
      <c r="J766" s="245" t="s">
        <v>59</v>
      </c>
      <c r="K766" s="246" t="s">
        <v>4200</v>
      </c>
      <c r="L766" s="245" t="s">
        <v>568</v>
      </c>
    </row>
    <row r="767" spans="1:12" x14ac:dyDescent="0.25">
      <c r="A767" s="245" t="s">
        <v>5904</v>
      </c>
      <c r="B767" s="245" t="s">
        <v>5903</v>
      </c>
      <c r="C767" s="245" t="s">
        <v>5902</v>
      </c>
      <c r="D767" s="245" t="s">
        <v>5901</v>
      </c>
      <c r="E767" s="246" t="s">
        <v>44</v>
      </c>
      <c r="F767" s="245" t="s">
        <v>44</v>
      </c>
      <c r="G767" s="245" t="s">
        <v>6864</v>
      </c>
      <c r="H767" s="245" t="s">
        <v>6863</v>
      </c>
      <c r="I767" s="245" t="s">
        <v>102</v>
      </c>
      <c r="J767" s="245" t="s">
        <v>569</v>
      </c>
      <c r="K767" s="246" t="s">
        <v>251</v>
      </c>
      <c r="L767" s="245" t="s">
        <v>568</v>
      </c>
    </row>
    <row r="768" spans="1:12" x14ac:dyDescent="0.25">
      <c r="A768" s="245" t="s">
        <v>5904</v>
      </c>
      <c r="B768" s="245" t="s">
        <v>5903</v>
      </c>
      <c r="C768" s="245" t="s">
        <v>5902</v>
      </c>
      <c r="D768" s="245" t="s">
        <v>5901</v>
      </c>
      <c r="E768" s="246" t="s">
        <v>44</v>
      </c>
      <c r="F768" s="245" t="s">
        <v>44</v>
      </c>
      <c r="G768" s="245" t="s">
        <v>6862</v>
      </c>
      <c r="H768" s="245" t="s">
        <v>16214</v>
      </c>
      <c r="I768" s="245" t="s">
        <v>102</v>
      </c>
      <c r="J768" s="245" t="s">
        <v>59</v>
      </c>
      <c r="K768" s="246" t="s">
        <v>10500</v>
      </c>
      <c r="L768" s="245" t="s">
        <v>568</v>
      </c>
    </row>
    <row r="769" spans="1:12" x14ac:dyDescent="0.25">
      <c r="A769" s="245" t="s">
        <v>5904</v>
      </c>
      <c r="B769" s="245" t="s">
        <v>5903</v>
      </c>
      <c r="C769" s="245" t="s">
        <v>5902</v>
      </c>
      <c r="D769" s="245" t="s">
        <v>5901</v>
      </c>
      <c r="E769" s="246" t="s">
        <v>44</v>
      </c>
      <c r="F769" s="245" t="s">
        <v>44</v>
      </c>
      <c r="G769" s="245" t="s">
        <v>6861</v>
      </c>
      <c r="H769" s="245" t="s">
        <v>16215</v>
      </c>
      <c r="I769" s="245" t="s">
        <v>102</v>
      </c>
      <c r="J769" s="245" t="s">
        <v>59</v>
      </c>
      <c r="K769" s="246" t="s">
        <v>185</v>
      </c>
      <c r="L769" s="245" t="s">
        <v>568</v>
      </c>
    </row>
    <row r="770" spans="1:12" x14ac:dyDescent="0.25">
      <c r="A770" s="245" t="s">
        <v>5904</v>
      </c>
      <c r="B770" s="245" t="s">
        <v>5903</v>
      </c>
      <c r="C770" s="245" t="s">
        <v>5902</v>
      </c>
      <c r="D770" s="245" t="s">
        <v>5901</v>
      </c>
      <c r="E770" s="246" t="s">
        <v>44</v>
      </c>
      <c r="F770" s="245" t="s">
        <v>44</v>
      </c>
      <c r="G770" s="245" t="s">
        <v>6860</v>
      </c>
      <c r="H770" s="245" t="s">
        <v>16216</v>
      </c>
      <c r="I770" s="245" t="s">
        <v>102</v>
      </c>
      <c r="J770" s="245" t="s">
        <v>59</v>
      </c>
      <c r="K770" s="246" t="s">
        <v>5251</v>
      </c>
      <c r="L770" s="245" t="s">
        <v>568</v>
      </c>
    </row>
    <row r="771" spans="1:12" x14ac:dyDescent="0.25">
      <c r="A771" s="245" t="s">
        <v>5904</v>
      </c>
      <c r="B771" s="245" t="s">
        <v>5903</v>
      </c>
      <c r="C771" s="245" t="s">
        <v>5902</v>
      </c>
      <c r="D771" s="245" t="s">
        <v>5901</v>
      </c>
      <c r="E771" s="246" t="s">
        <v>44</v>
      </c>
      <c r="F771" s="245" t="s">
        <v>44</v>
      </c>
      <c r="G771" s="245" t="s">
        <v>6859</v>
      </c>
      <c r="H771" s="245" t="s">
        <v>16217</v>
      </c>
      <c r="I771" s="245" t="s">
        <v>102</v>
      </c>
      <c r="J771" s="245" t="s">
        <v>106</v>
      </c>
      <c r="K771" s="246" t="s">
        <v>15148</v>
      </c>
      <c r="L771" s="245" t="s">
        <v>568</v>
      </c>
    </row>
    <row r="772" spans="1:12" x14ac:dyDescent="0.25">
      <c r="A772" s="245" t="s">
        <v>5904</v>
      </c>
      <c r="B772" s="245" t="s">
        <v>5903</v>
      </c>
      <c r="C772" s="245" t="s">
        <v>5902</v>
      </c>
      <c r="D772" s="245" t="s">
        <v>5901</v>
      </c>
      <c r="E772" s="246" t="s">
        <v>44</v>
      </c>
      <c r="F772" s="245" t="s">
        <v>44</v>
      </c>
      <c r="G772" s="245" t="s">
        <v>6858</v>
      </c>
      <c r="H772" s="245" t="s">
        <v>6857</v>
      </c>
      <c r="I772" s="245" t="s">
        <v>102</v>
      </c>
      <c r="J772" s="245" t="s">
        <v>59</v>
      </c>
      <c r="K772" s="246" t="s">
        <v>6399</v>
      </c>
      <c r="L772" s="245" t="s">
        <v>568</v>
      </c>
    </row>
    <row r="773" spans="1:12" x14ac:dyDescent="0.25">
      <c r="A773" s="245" t="s">
        <v>5904</v>
      </c>
      <c r="B773" s="245" t="s">
        <v>5903</v>
      </c>
      <c r="C773" s="245" t="s">
        <v>5902</v>
      </c>
      <c r="D773" s="245" t="s">
        <v>5901</v>
      </c>
      <c r="E773" s="246" t="s">
        <v>44</v>
      </c>
      <c r="F773" s="245" t="s">
        <v>44</v>
      </c>
      <c r="G773" s="245" t="s">
        <v>6856</v>
      </c>
      <c r="H773" s="245" t="s">
        <v>6855</v>
      </c>
      <c r="I773" s="245" t="s">
        <v>102</v>
      </c>
      <c r="J773" s="245" t="s">
        <v>59</v>
      </c>
      <c r="K773" s="246" t="s">
        <v>202</v>
      </c>
      <c r="L773" s="245" t="s">
        <v>568</v>
      </c>
    </row>
    <row r="774" spans="1:12" x14ac:dyDescent="0.25">
      <c r="A774" s="245" t="s">
        <v>5904</v>
      </c>
      <c r="B774" s="245" t="s">
        <v>5903</v>
      </c>
      <c r="C774" s="245" t="s">
        <v>5902</v>
      </c>
      <c r="D774" s="245" t="s">
        <v>5901</v>
      </c>
      <c r="E774" s="246" t="s">
        <v>44</v>
      </c>
      <c r="F774" s="245" t="s">
        <v>44</v>
      </c>
      <c r="G774" s="245" t="s">
        <v>6854</v>
      </c>
      <c r="H774" s="245" t="s">
        <v>6853</v>
      </c>
      <c r="I774" s="245" t="s">
        <v>102</v>
      </c>
      <c r="J774" s="245" t="s">
        <v>59</v>
      </c>
      <c r="K774" s="246" t="s">
        <v>896</v>
      </c>
      <c r="L774" s="245" t="s">
        <v>568</v>
      </c>
    </row>
    <row r="775" spans="1:12" x14ac:dyDescent="0.25">
      <c r="A775" s="245" t="s">
        <v>5904</v>
      </c>
      <c r="B775" s="245" t="s">
        <v>5903</v>
      </c>
      <c r="C775" s="245" t="s">
        <v>5902</v>
      </c>
      <c r="D775" s="245" t="s">
        <v>5901</v>
      </c>
      <c r="E775" s="246" t="s">
        <v>44</v>
      </c>
      <c r="F775" s="245" t="s">
        <v>44</v>
      </c>
      <c r="G775" s="245" t="s">
        <v>6851</v>
      </c>
      <c r="H775" s="245" t="s">
        <v>6850</v>
      </c>
      <c r="I775" s="245" t="s">
        <v>102</v>
      </c>
      <c r="J775" s="245" t="s">
        <v>59</v>
      </c>
      <c r="K775" s="246" t="s">
        <v>15429</v>
      </c>
      <c r="L775" s="245" t="s">
        <v>568</v>
      </c>
    </row>
    <row r="776" spans="1:12" x14ac:dyDescent="0.25">
      <c r="A776" s="245" t="s">
        <v>5904</v>
      </c>
      <c r="B776" s="245" t="s">
        <v>5903</v>
      </c>
      <c r="C776" s="245" t="s">
        <v>5902</v>
      </c>
      <c r="D776" s="245" t="s">
        <v>5901</v>
      </c>
      <c r="E776" s="246" t="s">
        <v>44</v>
      </c>
      <c r="F776" s="245" t="s">
        <v>44</v>
      </c>
      <c r="G776" s="245" t="s">
        <v>6849</v>
      </c>
      <c r="H776" s="245" t="s">
        <v>6848</v>
      </c>
      <c r="I776" s="245" t="s">
        <v>102</v>
      </c>
      <c r="J776" s="245" t="s">
        <v>59</v>
      </c>
      <c r="K776" s="246" t="s">
        <v>6987</v>
      </c>
      <c r="L776" s="245" t="s">
        <v>568</v>
      </c>
    </row>
    <row r="777" spans="1:12" x14ac:dyDescent="0.25">
      <c r="A777" s="245" t="s">
        <v>5904</v>
      </c>
      <c r="B777" s="245" t="s">
        <v>5903</v>
      </c>
      <c r="C777" s="245" t="s">
        <v>5902</v>
      </c>
      <c r="D777" s="245" t="s">
        <v>5901</v>
      </c>
      <c r="E777" s="246" t="s">
        <v>44</v>
      </c>
      <c r="F777" s="245" t="s">
        <v>44</v>
      </c>
      <c r="G777" s="245" t="s">
        <v>6847</v>
      </c>
      <c r="H777" s="245" t="s">
        <v>6846</v>
      </c>
      <c r="I777" s="245" t="s">
        <v>102</v>
      </c>
      <c r="J777" s="245" t="s">
        <v>59</v>
      </c>
      <c r="K777" s="246" t="s">
        <v>297</v>
      </c>
      <c r="L777" s="245" t="s">
        <v>568</v>
      </c>
    </row>
    <row r="778" spans="1:12" x14ac:dyDescent="0.25">
      <c r="A778" s="245" t="s">
        <v>5904</v>
      </c>
      <c r="B778" s="245" t="s">
        <v>5903</v>
      </c>
      <c r="C778" s="245" t="s">
        <v>5902</v>
      </c>
      <c r="D778" s="245" t="s">
        <v>5901</v>
      </c>
      <c r="E778" s="246" t="s">
        <v>44</v>
      </c>
      <c r="F778" s="245" t="s">
        <v>44</v>
      </c>
      <c r="G778" s="245" t="s">
        <v>6845</v>
      </c>
      <c r="H778" s="245" t="s">
        <v>6844</v>
      </c>
      <c r="I778" s="245" t="s">
        <v>102</v>
      </c>
      <c r="J778" s="245" t="s">
        <v>59</v>
      </c>
      <c r="K778" s="246" t="s">
        <v>6896</v>
      </c>
      <c r="L778" s="245" t="s">
        <v>568</v>
      </c>
    </row>
    <row r="779" spans="1:12" x14ac:dyDescent="0.25">
      <c r="A779" s="245" t="s">
        <v>5904</v>
      </c>
      <c r="B779" s="245" t="s">
        <v>5903</v>
      </c>
      <c r="C779" s="245" t="s">
        <v>5902</v>
      </c>
      <c r="D779" s="245" t="s">
        <v>5901</v>
      </c>
      <c r="E779" s="246" t="s">
        <v>44</v>
      </c>
      <c r="F779" s="245" t="s">
        <v>44</v>
      </c>
      <c r="G779" s="245" t="s">
        <v>6843</v>
      </c>
      <c r="H779" s="245" t="s">
        <v>6842</v>
      </c>
      <c r="I779" s="245" t="s">
        <v>102</v>
      </c>
      <c r="J779" s="245" t="s">
        <v>59</v>
      </c>
      <c r="K779" s="246" t="s">
        <v>10504</v>
      </c>
      <c r="L779" s="245" t="s">
        <v>568</v>
      </c>
    </row>
    <row r="780" spans="1:12" x14ac:dyDescent="0.25">
      <c r="A780" s="245" t="s">
        <v>5904</v>
      </c>
      <c r="B780" s="245" t="s">
        <v>5903</v>
      </c>
      <c r="C780" s="245" t="s">
        <v>5902</v>
      </c>
      <c r="D780" s="245" t="s">
        <v>5901</v>
      </c>
      <c r="E780" s="246" t="s">
        <v>44</v>
      </c>
      <c r="F780" s="245" t="s">
        <v>44</v>
      </c>
      <c r="G780" s="245" t="s">
        <v>6841</v>
      </c>
      <c r="H780" s="245" t="s">
        <v>6840</v>
      </c>
      <c r="I780" s="245" t="s">
        <v>102</v>
      </c>
      <c r="J780" s="245" t="s">
        <v>59</v>
      </c>
      <c r="K780" s="246" t="s">
        <v>667</v>
      </c>
      <c r="L780" s="245" t="s">
        <v>568</v>
      </c>
    </row>
    <row r="781" spans="1:12" x14ac:dyDescent="0.25">
      <c r="A781" s="245" t="s">
        <v>5904</v>
      </c>
      <c r="B781" s="245" t="s">
        <v>5903</v>
      </c>
      <c r="C781" s="245" t="s">
        <v>5902</v>
      </c>
      <c r="D781" s="245" t="s">
        <v>5901</v>
      </c>
      <c r="E781" s="246" t="s">
        <v>44</v>
      </c>
      <c r="F781" s="245" t="s">
        <v>44</v>
      </c>
      <c r="G781" s="245" t="s">
        <v>6839</v>
      </c>
      <c r="H781" s="245" t="s">
        <v>6838</v>
      </c>
      <c r="I781" s="245" t="s">
        <v>102</v>
      </c>
      <c r="J781" s="245" t="s">
        <v>59</v>
      </c>
      <c r="K781" s="246" t="s">
        <v>202</v>
      </c>
      <c r="L781" s="245" t="s">
        <v>568</v>
      </c>
    </row>
    <row r="782" spans="1:12" x14ac:dyDescent="0.25">
      <c r="A782" s="245" t="s">
        <v>5904</v>
      </c>
      <c r="B782" s="245" t="s">
        <v>5903</v>
      </c>
      <c r="C782" s="245" t="s">
        <v>5902</v>
      </c>
      <c r="D782" s="245" t="s">
        <v>5901</v>
      </c>
      <c r="E782" s="246" t="s">
        <v>44</v>
      </c>
      <c r="F782" s="245" t="s">
        <v>44</v>
      </c>
      <c r="G782" s="245" t="s">
        <v>6837</v>
      </c>
      <c r="H782" s="245" t="s">
        <v>6836</v>
      </c>
      <c r="I782" s="245" t="s">
        <v>102</v>
      </c>
      <c r="J782" s="245" t="s">
        <v>59</v>
      </c>
      <c r="K782" s="246" t="s">
        <v>6023</v>
      </c>
      <c r="L782" s="245" t="s">
        <v>568</v>
      </c>
    </row>
    <row r="783" spans="1:12" x14ac:dyDescent="0.25">
      <c r="A783" s="245" t="s">
        <v>5904</v>
      </c>
      <c r="B783" s="245" t="s">
        <v>5903</v>
      </c>
      <c r="C783" s="245" t="s">
        <v>5902</v>
      </c>
      <c r="D783" s="245" t="s">
        <v>5901</v>
      </c>
      <c r="E783" s="246" t="s">
        <v>44</v>
      </c>
      <c r="F783" s="245" t="s">
        <v>44</v>
      </c>
      <c r="G783" s="245" t="s">
        <v>6835</v>
      </c>
      <c r="H783" s="245" t="s">
        <v>6834</v>
      </c>
      <c r="I783" s="245" t="s">
        <v>102</v>
      </c>
      <c r="J783" s="245" t="s">
        <v>59</v>
      </c>
      <c r="K783" s="246" t="s">
        <v>16218</v>
      </c>
      <c r="L783" s="245" t="s">
        <v>568</v>
      </c>
    </row>
    <row r="784" spans="1:12" x14ac:dyDescent="0.25">
      <c r="A784" s="245" t="s">
        <v>5904</v>
      </c>
      <c r="B784" s="245" t="s">
        <v>5903</v>
      </c>
      <c r="C784" s="245" t="s">
        <v>5902</v>
      </c>
      <c r="D784" s="245" t="s">
        <v>5901</v>
      </c>
      <c r="E784" s="246" t="s">
        <v>44</v>
      </c>
      <c r="F784" s="245" t="s">
        <v>44</v>
      </c>
      <c r="G784" s="245" t="s">
        <v>6833</v>
      </c>
      <c r="H784" s="245" t="s">
        <v>6832</v>
      </c>
      <c r="I784" s="245" t="s">
        <v>102</v>
      </c>
      <c r="J784" s="245" t="s">
        <v>59</v>
      </c>
      <c r="K784" s="246" t="s">
        <v>4623</v>
      </c>
      <c r="L784" s="245" t="s">
        <v>568</v>
      </c>
    </row>
    <row r="785" spans="1:12" x14ac:dyDescent="0.25">
      <c r="A785" s="245" t="s">
        <v>5904</v>
      </c>
      <c r="B785" s="245" t="s">
        <v>5903</v>
      </c>
      <c r="C785" s="245" t="s">
        <v>5902</v>
      </c>
      <c r="D785" s="245" t="s">
        <v>5901</v>
      </c>
      <c r="E785" s="246" t="s">
        <v>44</v>
      </c>
      <c r="F785" s="245" t="s">
        <v>44</v>
      </c>
      <c r="G785" s="245" t="s">
        <v>6831</v>
      </c>
      <c r="H785" s="245" t="s">
        <v>6830</v>
      </c>
      <c r="I785" s="245" t="s">
        <v>102</v>
      </c>
      <c r="J785" s="245" t="s">
        <v>59</v>
      </c>
      <c r="K785" s="246" t="s">
        <v>8194</v>
      </c>
      <c r="L785" s="245" t="s">
        <v>568</v>
      </c>
    </row>
    <row r="786" spans="1:12" x14ac:dyDescent="0.25">
      <c r="A786" s="245" t="s">
        <v>5904</v>
      </c>
      <c r="B786" s="245" t="s">
        <v>5903</v>
      </c>
      <c r="C786" s="245" t="s">
        <v>5902</v>
      </c>
      <c r="D786" s="245" t="s">
        <v>5901</v>
      </c>
      <c r="E786" s="246" t="s">
        <v>44</v>
      </c>
      <c r="F786" s="245" t="s">
        <v>44</v>
      </c>
      <c r="G786" s="245" t="s">
        <v>6829</v>
      </c>
      <c r="H786" s="245" t="s">
        <v>6828</v>
      </c>
      <c r="I786" s="245" t="s">
        <v>102</v>
      </c>
      <c r="J786" s="245" t="s">
        <v>59</v>
      </c>
      <c r="K786" s="246" t="s">
        <v>2022</v>
      </c>
      <c r="L786" s="245" t="s">
        <v>568</v>
      </c>
    </row>
    <row r="787" spans="1:12" x14ac:dyDescent="0.25">
      <c r="A787" s="245" t="s">
        <v>5904</v>
      </c>
      <c r="B787" s="245" t="s">
        <v>5903</v>
      </c>
      <c r="C787" s="245" t="s">
        <v>5902</v>
      </c>
      <c r="D787" s="245" t="s">
        <v>5901</v>
      </c>
      <c r="E787" s="246" t="s">
        <v>44</v>
      </c>
      <c r="F787" s="245" t="s">
        <v>44</v>
      </c>
      <c r="G787" s="245" t="s">
        <v>6827</v>
      </c>
      <c r="H787" s="245" t="s">
        <v>6826</v>
      </c>
      <c r="I787" s="245" t="s">
        <v>102</v>
      </c>
      <c r="J787" s="245" t="s">
        <v>59</v>
      </c>
      <c r="K787" s="246" t="s">
        <v>6293</v>
      </c>
      <c r="L787" s="245" t="s">
        <v>568</v>
      </c>
    </row>
    <row r="788" spans="1:12" x14ac:dyDescent="0.25">
      <c r="A788" s="245" t="s">
        <v>5904</v>
      </c>
      <c r="B788" s="245" t="s">
        <v>5903</v>
      </c>
      <c r="C788" s="245" t="s">
        <v>5902</v>
      </c>
      <c r="D788" s="245" t="s">
        <v>5901</v>
      </c>
      <c r="E788" s="246" t="s">
        <v>44</v>
      </c>
      <c r="F788" s="245" t="s">
        <v>44</v>
      </c>
      <c r="G788" s="245" t="s">
        <v>6825</v>
      </c>
      <c r="H788" s="245" t="s">
        <v>6824</v>
      </c>
      <c r="I788" s="245" t="s">
        <v>102</v>
      </c>
      <c r="J788" s="245" t="s">
        <v>59</v>
      </c>
      <c r="K788" s="246" t="s">
        <v>16219</v>
      </c>
      <c r="L788" s="245" t="s">
        <v>568</v>
      </c>
    </row>
    <row r="789" spans="1:12" x14ac:dyDescent="0.25">
      <c r="A789" s="245" t="s">
        <v>5904</v>
      </c>
      <c r="B789" s="245" t="s">
        <v>5903</v>
      </c>
      <c r="C789" s="245" t="s">
        <v>5902</v>
      </c>
      <c r="D789" s="245" t="s">
        <v>5901</v>
      </c>
      <c r="E789" s="246" t="s">
        <v>44</v>
      </c>
      <c r="F789" s="245" t="s">
        <v>44</v>
      </c>
      <c r="G789" s="245" t="s">
        <v>6823</v>
      </c>
      <c r="H789" s="245" t="s">
        <v>6822</v>
      </c>
      <c r="I789" s="245" t="s">
        <v>102</v>
      </c>
      <c r="J789" s="245" t="s">
        <v>59</v>
      </c>
      <c r="K789" s="246" t="s">
        <v>869</v>
      </c>
      <c r="L789" s="245" t="s">
        <v>568</v>
      </c>
    </row>
    <row r="790" spans="1:12" x14ac:dyDescent="0.25">
      <c r="A790" s="245" t="s">
        <v>5904</v>
      </c>
      <c r="B790" s="245" t="s">
        <v>5903</v>
      </c>
      <c r="C790" s="245" t="s">
        <v>5902</v>
      </c>
      <c r="D790" s="245" t="s">
        <v>5901</v>
      </c>
      <c r="E790" s="246" t="s">
        <v>44</v>
      </c>
      <c r="F790" s="245" t="s">
        <v>44</v>
      </c>
      <c r="G790" s="245" t="s">
        <v>6821</v>
      </c>
      <c r="H790" s="245" t="s">
        <v>6820</v>
      </c>
      <c r="I790" s="245" t="s">
        <v>102</v>
      </c>
      <c r="J790" s="245" t="s">
        <v>59</v>
      </c>
      <c r="K790" s="246" t="s">
        <v>8363</v>
      </c>
      <c r="L790" s="245" t="s">
        <v>568</v>
      </c>
    </row>
    <row r="791" spans="1:12" x14ac:dyDescent="0.25">
      <c r="A791" s="245" t="s">
        <v>5904</v>
      </c>
      <c r="B791" s="245" t="s">
        <v>5903</v>
      </c>
      <c r="C791" s="245" t="s">
        <v>5902</v>
      </c>
      <c r="D791" s="245" t="s">
        <v>5901</v>
      </c>
      <c r="E791" s="246" t="s">
        <v>44</v>
      </c>
      <c r="F791" s="245" t="s">
        <v>44</v>
      </c>
      <c r="G791" s="245" t="s">
        <v>6819</v>
      </c>
      <c r="H791" s="245" t="s">
        <v>6818</v>
      </c>
      <c r="I791" s="245" t="s">
        <v>102</v>
      </c>
      <c r="J791" s="245" t="s">
        <v>59</v>
      </c>
      <c r="K791" s="246" t="s">
        <v>6293</v>
      </c>
      <c r="L791" s="245" t="s">
        <v>568</v>
      </c>
    </row>
    <row r="792" spans="1:12" x14ac:dyDescent="0.25">
      <c r="A792" s="245" t="s">
        <v>5904</v>
      </c>
      <c r="B792" s="245" t="s">
        <v>5903</v>
      </c>
      <c r="C792" s="245" t="s">
        <v>5902</v>
      </c>
      <c r="D792" s="245" t="s">
        <v>5901</v>
      </c>
      <c r="E792" s="246" t="s">
        <v>44</v>
      </c>
      <c r="F792" s="245" t="s">
        <v>44</v>
      </c>
      <c r="G792" s="245" t="s">
        <v>6817</v>
      </c>
      <c r="H792" s="245" t="s">
        <v>6816</v>
      </c>
      <c r="I792" s="245" t="s">
        <v>102</v>
      </c>
      <c r="J792" s="245" t="s">
        <v>569</v>
      </c>
      <c r="K792" s="246" t="s">
        <v>16220</v>
      </c>
      <c r="L792" s="245" t="s">
        <v>568</v>
      </c>
    </row>
    <row r="793" spans="1:12" x14ac:dyDescent="0.25">
      <c r="A793" s="245" t="s">
        <v>5904</v>
      </c>
      <c r="B793" s="245" t="s">
        <v>5903</v>
      </c>
      <c r="C793" s="245" t="s">
        <v>5902</v>
      </c>
      <c r="D793" s="245" t="s">
        <v>5901</v>
      </c>
      <c r="E793" s="246" t="s">
        <v>44</v>
      </c>
      <c r="F793" s="245" t="s">
        <v>44</v>
      </c>
      <c r="G793" s="245" t="s">
        <v>6814</v>
      </c>
      <c r="H793" s="245" t="s">
        <v>6813</v>
      </c>
      <c r="I793" s="245" t="s">
        <v>102</v>
      </c>
      <c r="J793" s="245" t="s">
        <v>569</v>
      </c>
      <c r="K793" s="246" t="s">
        <v>900</v>
      </c>
      <c r="L793" s="245" t="s">
        <v>568</v>
      </c>
    </row>
    <row r="794" spans="1:12" x14ac:dyDescent="0.25">
      <c r="A794" s="245" t="s">
        <v>5904</v>
      </c>
      <c r="B794" s="245" t="s">
        <v>5903</v>
      </c>
      <c r="C794" s="245" t="s">
        <v>5902</v>
      </c>
      <c r="D794" s="245" t="s">
        <v>5901</v>
      </c>
      <c r="E794" s="246" t="s">
        <v>44</v>
      </c>
      <c r="F794" s="245" t="s">
        <v>44</v>
      </c>
      <c r="G794" s="245" t="s">
        <v>6812</v>
      </c>
      <c r="H794" s="245" t="s">
        <v>6811</v>
      </c>
      <c r="I794" s="245" t="s">
        <v>102</v>
      </c>
      <c r="J794" s="245" t="s">
        <v>106</v>
      </c>
      <c r="K794" s="246" t="s">
        <v>888</v>
      </c>
      <c r="L794" s="245" t="s">
        <v>568</v>
      </c>
    </row>
    <row r="795" spans="1:12" x14ac:dyDescent="0.25">
      <c r="A795" s="245" t="s">
        <v>5904</v>
      </c>
      <c r="B795" s="245" t="s">
        <v>5903</v>
      </c>
      <c r="C795" s="245" t="s">
        <v>5902</v>
      </c>
      <c r="D795" s="245" t="s">
        <v>5901</v>
      </c>
      <c r="E795" s="246" t="s">
        <v>44</v>
      </c>
      <c r="F795" s="245" t="s">
        <v>44</v>
      </c>
      <c r="G795" s="245" t="s">
        <v>6810</v>
      </c>
      <c r="H795" s="245" t="s">
        <v>6809</v>
      </c>
      <c r="I795" s="245" t="s">
        <v>102</v>
      </c>
      <c r="J795" s="245" t="s">
        <v>106</v>
      </c>
      <c r="K795" s="246" t="s">
        <v>6096</v>
      </c>
      <c r="L795" s="245" t="s">
        <v>568</v>
      </c>
    </row>
    <row r="796" spans="1:12" x14ac:dyDescent="0.25">
      <c r="A796" s="245" t="s">
        <v>5904</v>
      </c>
      <c r="B796" s="245" t="s">
        <v>5903</v>
      </c>
      <c r="C796" s="245" t="s">
        <v>5902</v>
      </c>
      <c r="D796" s="245" t="s">
        <v>5901</v>
      </c>
      <c r="E796" s="246" t="s">
        <v>44</v>
      </c>
      <c r="F796" s="245" t="s">
        <v>44</v>
      </c>
      <c r="G796" s="245" t="s">
        <v>6808</v>
      </c>
      <c r="H796" s="245" t="s">
        <v>6807</v>
      </c>
      <c r="I796" s="245" t="s">
        <v>102</v>
      </c>
      <c r="J796" s="245" t="s">
        <v>106</v>
      </c>
      <c r="K796" s="246" t="s">
        <v>308</v>
      </c>
      <c r="L796" s="245" t="s">
        <v>568</v>
      </c>
    </row>
    <row r="797" spans="1:12" x14ac:dyDescent="0.25">
      <c r="A797" s="245" t="s">
        <v>5904</v>
      </c>
      <c r="B797" s="245" t="s">
        <v>5903</v>
      </c>
      <c r="C797" s="245" t="s">
        <v>5902</v>
      </c>
      <c r="D797" s="245" t="s">
        <v>5901</v>
      </c>
      <c r="E797" s="246" t="s">
        <v>44</v>
      </c>
      <c r="F797" s="245" t="s">
        <v>44</v>
      </c>
      <c r="G797" s="245" t="s">
        <v>6806</v>
      </c>
      <c r="H797" s="245" t="s">
        <v>6805</v>
      </c>
      <c r="I797" s="245" t="s">
        <v>102</v>
      </c>
      <c r="J797" s="245" t="s">
        <v>59</v>
      </c>
      <c r="K797" s="246" t="s">
        <v>6399</v>
      </c>
      <c r="L797" s="245" t="s">
        <v>568</v>
      </c>
    </row>
    <row r="798" spans="1:12" x14ac:dyDescent="0.25">
      <c r="A798" s="245" t="s">
        <v>5904</v>
      </c>
      <c r="B798" s="245" t="s">
        <v>5903</v>
      </c>
      <c r="C798" s="245" t="s">
        <v>5902</v>
      </c>
      <c r="D798" s="245" t="s">
        <v>5901</v>
      </c>
      <c r="E798" s="246" t="s">
        <v>44</v>
      </c>
      <c r="F798" s="245" t="s">
        <v>44</v>
      </c>
      <c r="G798" s="245" t="s">
        <v>6804</v>
      </c>
      <c r="H798" s="245" t="s">
        <v>6803</v>
      </c>
      <c r="I798" s="245" t="s">
        <v>102</v>
      </c>
      <c r="J798" s="245" t="s">
        <v>59</v>
      </c>
      <c r="K798" s="246" t="s">
        <v>8507</v>
      </c>
      <c r="L798" s="245" t="s">
        <v>568</v>
      </c>
    </row>
    <row r="799" spans="1:12" x14ac:dyDescent="0.25">
      <c r="A799" s="245" t="s">
        <v>5904</v>
      </c>
      <c r="B799" s="245" t="s">
        <v>5903</v>
      </c>
      <c r="C799" s="245" t="s">
        <v>5902</v>
      </c>
      <c r="D799" s="245" t="s">
        <v>5901</v>
      </c>
      <c r="E799" s="246" t="s">
        <v>44</v>
      </c>
      <c r="F799" s="245" t="s">
        <v>44</v>
      </c>
      <c r="G799" s="245" t="s">
        <v>6802</v>
      </c>
      <c r="H799" s="245" t="s">
        <v>6801</v>
      </c>
      <c r="I799" s="245" t="s">
        <v>102</v>
      </c>
      <c r="J799" s="245" t="s">
        <v>59</v>
      </c>
      <c r="K799" s="246" t="s">
        <v>4756</v>
      </c>
      <c r="L799" s="245" t="s">
        <v>568</v>
      </c>
    </row>
    <row r="800" spans="1:12" x14ac:dyDescent="0.25">
      <c r="A800" s="245" t="s">
        <v>5904</v>
      </c>
      <c r="B800" s="245" t="s">
        <v>5903</v>
      </c>
      <c r="C800" s="245" t="s">
        <v>5902</v>
      </c>
      <c r="D800" s="245" t="s">
        <v>5901</v>
      </c>
      <c r="E800" s="246" t="s">
        <v>44</v>
      </c>
      <c r="F800" s="245" t="s">
        <v>44</v>
      </c>
      <c r="G800" s="245" t="s">
        <v>6800</v>
      </c>
      <c r="H800" s="245" t="s">
        <v>6799</v>
      </c>
      <c r="I800" s="245" t="s">
        <v>102</v>
      </c>
      <c r="J800" s="245" t="s">
        <v>59</v>
      </c>
      <c r="K800" s="246" t="s">
        <v>16221</v>
      </c>
      <c r="L800" s="245" t="s">
        <v>568</v>
      </c>
    </row>
    <row r="801" spans="1:12" x14ac:dyDescent="0.25">
      <c r="A801" s="245" t="s">
        <v>5904</v>
      </c>
      <c r="B801" s="245" t="s">
        <v>5903</v>
      </c>
      <c r="C801" s="245" t="s">
        <v>5902</v>
      </c>
      <c r="D801" s="245" t="s">
        <v>5901</v>
      </c>
      <c r="E801" s="246" t="s">
        <v>44</v>
      </c>
      <c r="F801" s="245" t="s">
        <v>44</v>
      </c>
      <c r="G801" s="245" t="s">
        <v>6798</v>
      </c>
      <c r="H801" s="245" t="s">
        <v>6797</v>
      </c>
      <c r="I801" s="245" t="s">
        <v>102</v>
      </c>
      <c r="J801" s="245" t="s">
        <v>106</v>
      </c>
      <c r="K801" s="246" t="s">
        <v>8421</v>
      </c>
      <c r="L801" s="245" t="s">
        <v>568</v>
      </c>
    </row>
    <row r="802" spans="1:12" x14ac:dyDescent="0.25">
      <c r="A802" s="245" t="s">
        <v>5904</v>
      </c>
      <c r="B802" s="245" t="s">
        <v>5903</v>
      </c>
      <c r="C802" s="245" t="s">
        <v>5902</v>
      </c>
      <c r="D802" s="245" t="s">
        <v>5901</v>
      </c>
      <c r="E802" s="246" t="s">
        <v>44</v>
      </c>
      <c r="F802" s="245" t="s">
        <v>44</v>
      </c>
      <c r="G802" s="245" t="s">
        <v>6796</v>
      </c>
      <c r="H802" s="245" t="s">
        <v>6795</v>
      </c>
      <c r="I802" s="245" t="s">
        <v>102</v>
      </c>
      <c r="J802" s="245" t="s">
        <v>59</v>
      </c>
      <c r="K802" s="246" t="s">
        <v>16222</v>
      </c>
      <c r="L802" s="245" t="s">
        <v>568</v>
      </c>
    </row>
    <row r="803" spans="1:12" x14ac:dyDescent="0.25">
      <c r="A803" s="245" t="s">
        <v>5904</v>
      </c>
      <c r="B803" s="245" t="s">
        <v>5903</v>
      </c>
      <c r="C803" s="245" t="s">
        <v>5902</v>
      </c>
      <c r="D803" s="245" t="s">
        <v>5901</v>
      </c>
      <c r="E803" s="246" t="s">
        <v>44</v>
      </c>
      <c r="F803" s="245" t="s">
        <v>44</v>
      </c>
      <c r="G803" s="245" t="s">
        <v>6794</v>
      </c>
      <c r="H803" s="245" t="s">
        <v>6793</v>
      </c>
      <c r="I803" s="245" t="s">
        <v>102</v>
      </c>
      <c r="J803" s="245" t="s">
        <v>59</v>
      </c>
      <c r="K803" s="246" t="s">
        <v>13553</v>
      </c>
      <c r="L803" s="245" t="s">
        <v>568</v>
      </c>
    </row>
    <row r="804" spans="1:12" x14ac:dyDescent="0.25">
      <c r="A804" s="245" t="s">
        <v>5904</v>
      </c>
      <c r="B804" s="245" t="s">
        <v>5903</v>
      </c>
      <c r="C804" s="245" t="s">
        <v>5902</v>
      </c>
      <c r="D804" s="245" t="s">
        <v>5901</v>
      </c>
      <c r="E804" s="246" t="s">
        <v>44</v>
      </c>
      <c r="F804" s="245" t="s">
        <v>44</v>
      </c>
      <c r="G804" s="245" t="s">
        <v>6792</v>
      </c>
      <c r="H804" s="245" t="s">
        <v>6791</v>
      </c>
      <c r="I804" s="245" t="s">
        <v>102</v>
      </c>
      <c r="J804" s="245" t="s">
        <v>59</v>
      </c>
      <c r="K804" s="246" t="s">
        <v>10152</v>
      </c>
      <c r="L804" s="245" t="s">
        <v>568</v>
      </c>
    </row>
    <row r="805" spans="1:12" x14ac:dyDescent="0.25">
      <c r="A805" s="245" t="s">
        <v>5904</v>
      </c>
      <c r="B805" s="245" t="s">
        <v>5903</v>
      </c>
      <c r="C805" s="245" t="s">
        <v>5902</v>
      </c>
      <c r="D805" s="245" t="s">
        <v>5901</v>
      </c>
      <c r="E805" s="246" t="s">
        <v>44</v>
      </c>
      <c r="F805" s="245" t="s">
        <v>44</v>
      </c>
      <c r="G805" s="245" t="s">
        <v>6790</v>
      </c>
      <c r="H805" s="245" t="s">
        <v>6789</v>
      </c>
      <c r="I805" s="245" t="s">
        <v>102</v>
      </c>
      <c r="J805" s="245" t="s">
        <v>106</v>
      </c>
      <c r="K805" s="246" t="s">
        <v>16223</v>
      </c>
      <c r="L805" s="245" t="s">
        <v>568</v>
      </c>
    </row>
    <row r="806" spans="1:12" x14ac:dyDescent="0.25">
      <c r="A806" s="245" t="s">
        <v>5904</v>
      </c>
      <c r="B806" s="245" t="s">
        <v>5903</v>
      </c>
      <c r="C806" s="245" t="s">
        <v>5902</v>
      </c>
      <c r="D806" s="245" t="s">
        <v>5901</v>
      </c>
      <c r="E806" s="246" t="s">
        <v>44</v>
      </c>
      <c r="F806" s="245" t="s">
        <v>44</v>
      </c>
      <c r="G806" s="245" t="s">
        <v>6788</v>
      </c>
      <c r="H806" s="245" t="s">
        <v>6787</v>
      </c>
      <c r="I806" s="245" t="s">
        <v>102</v>
      </c>
      <c r="J806" s="245" t="s">
        <v>569</v>
      </c>
      <c r="K806" s="246" t="s">
        <v>9177</v>
      </c>
      <c r="L806" s="245" t="s">
        <v>568</v>
      </c>
    </row>
    <row r="807" spans="1:12" x14ac:dyDescent="0.25">
      <c r="A807" s="245" t="s">
        <v>5904</v>
      </c>
      <c r="B807" s="245" t="s">
        <v>5903</v>
      </c>
      <c r="C807" s="245" t="s">
        <v>5902</v>
      </c>
      <c r="D807" s="245" t="s">
        <v>5901</v>
      </c>
      <c r="E807" s="246" t="s">
        <v>44</v>
      </c>
      <c r="F807" s="245" t="s">
        <v>44</v>
      </c>
      <c r="G807" s="245" t="s">
        <v>6786</v>
      </c>
      <c r="H807" s="245" t="s">
        <v>6785</v>
      </c>
      <c r="I807" s="245" t="s">
        <v>102</v>
      </c>
      <c r="J807" s="245" t="s">
        <v>569</v>
      </c>
      <c r="K807" s="246" t="s">
        <v>16224</v>
      </c>
      <c r="L807" s="245" t="s">
        <v>568</v>
      </c>
    </row>
    <row r="808" spans="1:12" x14ac:dyDescent="0.25">
      <c r="A808" s="245" t="s">
        <v>5904</v>
      </c>
      <c r="B808" s="245" t="s">
        <v>5903</v>
      </c>
      <c r="C808" s="245" t="s">
        <v>5902</v>
      </c>
      <c r="D808" s="245" t="s">
        <v>5901</v>
      </c>
      <c r="E808" s="246" t="s">
        <v>44</v>
      </c>
      <c r="F808" s="245" t="s">
        <v>44</v>
      </c>
      <c r="G808" s="245" t="s">
        <v>6784</v>
      </c>
      <c r="H808" s="245" t="s">
        <v>6783</v>
      </c>
      <c r="I808" s="245" t="s">
        <v>102</v>
      </c>
      <c r="J808" s="245" t="s">
        <v>59</v>
      </c>
      <c r="K808" s="246" t="s">
        <v>143</v>
      </c>
      <c r="L808" s="245" t="s">
        <v>568</v>
      </c>
    </row>
    <row r="809" spans="1:12" x14ac:dyDescent="0.25">
      <c r="A809" s="245" t="s">
        <v>5904</v>
      </c>
      <c r="B809" s="245" t="s">
        <v>5903</v>
      </c>
      <c r="C809" s="245" t="s">
        <v>5902</v>
      </c>
      <c r="D809" s="245" t="s">
        <v>5901</v>
      </c>
      <c r="E809" s="246" t="s">
        <v>44</v>
      </c>
      <c r="F809" s="245" t="s">
        <v>44</v>
      </c>
      <c r="G809" s="245" t="s">
        <v>6782</v>
      </c>
      <c r="H809" s="245" t="s">
        <v>6781</v>
      </c>
      <c r="I809" s="245" t="s">
        <v>102</v>
      </c>
      <c r="J809" s="245" t="s">
        <v>59</v>
      </c>
      <c r="K809" s="246" t="s">
        <v>894</v>
      </c>
      <c r="L809" s="245" t="s">
        <v>568</v>
      </c>
    </row>
    <row r="810" spans="1:12" x14ac:dyDescent="0.25">
      <c r="A810" s="245" t="s">
        <v>5904</v>
      </c>
      <c r="B810" s="245" t="s">
        <v>5903</v>
      </c>
      <c r="C810" s="245" t="s">
        <v>5902</v>
      </c>
      <c r="D810" s="245" t="s">
        <v>5901</v>
      </c>
      <c r="E810" s="246" t="s">
        <v>44</v>
      </c>
      <c r="F810" s="245" t="s">
        <v>44</v>
      </c>
      <c r="G810" s="245" t="s">
        <v>6780</v>
      </c>
      <c r="H810" s="245" t="s">
        <v>6779</v>
      </c>
      <c r="I810" s="245" t="s">
        <v>102</v>
      </c>
      <c r="J810" s="245" t="s">
        <v>569</v>
      </c>
      <c r="K810" s="246" t="s">
        <v>15185</v>
      </c>
      <c r="L810" s="245" t="s">
        <v>568</v>
      </c>
    </row>
    <row r="811" spans="1:12" x14ac:dyDescent="0.25">
      <c r="A811" s="245" t="s">
        <v>5904</v>
      </c>
      <c r="B811" s="245" t="s">
        <v>5903</v>
      </c>
      <c r="C811" s="245" t="s">
        <v>5902</v>
      </c>
      <c r="D811" s="245" t="s">
        <v>5901</v>
      </c>
      <c r="E811" s="246" t="s">
        <v>44</v>
      </c>
      <c r="F811" s="245" t="s">
        <v>44</v>
      </c>
      <c r="G811" s="245" t="s">
        <v>6778</v>
      </c>
      <c r="H811" s="245" t="s">
        <v>6777</v>
      </c>
      <c r="I811" s="245" t="s">
        <v>102</v>
      </c>
      <c r="J811" s="245" t="s">
        <v>569</v>
      </c>
      <c r="K811" s="246" t="s">
        <v>654</v>
      </c>
      <c r="L811" s="245" t="s">
        <v>568</v>
      </c>
    </row>
    <row r="812" spans="1:12" x14ac:dyDescent="0.25">
      <c r="A812" s="245" t="s">
        <v>5904</v>
      </c>
      <c r="B812" s="245" t="s">
        <v>5903</v>
      </c>
      <c r="C812" s="245" t="s">
        <v>5902</v>
      </c>
      <c r="D812" s="245" t="s">
        <v>5901</v>
      </c>
      <c r="E812" s="246" t="s">
        <v>44</v>
      </c>
      <c r="F812" s="245" t="s">
        <v>44</v>
      </c>
      <c r="G812" s="245" t="s">
        <v>6776</v>
      </c>
      <c r="H812" s="245" t="s">
        <v>6775</v>
      </c>
      <c r="I812" s="245" t="s">
        <v>102</v>
      </c>
      <c r="J812" s="245" t="s">
        <v>59</v>
      </c>
      <c r="K812" s="246" t="s">
        <v>16225</v>
      </c>
      <c r="L812" s="245" t="s">
        <v>568</v>
      </c>
    </row>
    <row r="813" spans="1:12" x14ac:dyDescent="0.25">
      <c r="A813" s="245" t="s">
        <v>5904</v>
      </c>
      <c r="B813" s="245" t="s">
        <v>5903</v>
      </c>
      <c r="C813" s="245" t="s">
        <v>5902</v>
      </c>
      <c r="D813" s="245" t="s">
        <v>5901</v>
      </c>
      <c r="E813" s="246" t="s">
        <v>44</v>
      </c>
      <c r="F813" s="245" t="s">
        <v>44</v>
      </c>
      <c r="G813" s="245" t="s">
        <v>6774</v>
      </c>
      <c r="H813" s="245" t="s">
        <v>6773</v>
      </c>
      <c r="I813" s="245" t="s">
        <v>102</v>
      </c>
      <c r="J813" s="245" t="s">
        <v>59</v>
      </c>
      <c r="K813" s="246" t="s">
        <v>9018</v>
      </c>
      <c r="L813" s="245" t="s">
        <v>568</v>
      </c>
    </row>
    <row r="814" spans="1:12" x14ac:dyDescent="0.25">
      <c r="A814" s="245" t="s">
        <v>5904</v>
      </c>
      <c r="B814" s="245" t="s">
        <v>5903</v>
      </c>
      <c r="C814" s="245" t="s">
        <v>5902</v>
      </c>
      <c r="D814" s="245" t="s">
        <v>5901</v>
      </c>
      <c r="E814" s="246" t="s">
        <v>44</v>
      </c>
      <c r="F814" s="245" t="s">
        <v>44</v>
      </c>
      <c r="G814" s="245" t="s">
        <v>6772</v>
      </c>
      <c r="H814" s="245" t="s">
        <v>6771</v>
      </c>
      <c r="I814" s="245" t="s">
        <v>102</v>
      </c>
      <c r="J814" s="245" t="s">
        <v>59</v>
      </c>
      <c r="K814" s="246" t="s">
        <v>16226</v>
      </c>
      <c r="L814" s="245" t="s">
        <v>568</v>
      </c>
    </row>
    <row r="815" spans="1:12" x14ac:dyDescent="0.25">
      <c r="A815" s="245" t="s">
        <v>5904</v>
      </c>
      <c r="B815" s="245" t="s">
        <v>5903</v>
      </c>
      <c r="C815" s="245" t="s">
        <v>5902</v>
      </c>
      <c r="D815" s="245" t="s">
        <v>5901</v>
      </c>
      <c r="E815" s="246" t="s">
        <v>44</v>
      </c>
      <c r="F815" s="245" t="s">
        <v>44</v>
      </c>
      <c r="G815" s="245" t="s">
        <v>6770</v>
      </c>
      <c r="H815" s="245" t="s">
        <v>6769</v>
      </c>
      <c r="I815" s="245" t="s">
        <v>102</v>
      </c>
      <c r="J815" s="245" t="s">
        <v>59</v>
      </c>
      <c r="K815" s="246" t="s">
        <v>16227</v>
      </c>
      <c r="L815" s="245" t="s">
        <v>568</v>
      </c>
    </row>
    <row r="816" spans="1:12" x14ac:dyDescent="0.25">
      <c r="A816" s="245" t="s">
        <v>5904</v>
      </c>
      <c r="B816" s="245" t="s">
        <v>5903</v>
      </c>
      <c r="C816" s="245" t="s">
        <v>5902</v>
      </c>
      <c r="D816" s="245" t="s">
        <v>5901</v>
      </c>
      <c r="E816" s="246" t="s">
        <v>44</v>
      </c>
      <c r="F816" s="245" t="s">
        <v>44</v>
      </c>
      <c r="G816" s="245" t="s">
        <v>6768</v>
      </c>
      <c r="H816" s="245" t="s">
        <v>6767</v>
      </c>
      <c r="I816" s="245" t="s">
        <v>102</v>
      </c>
      <c r="J816" s="245" t="s">
        <v>59</v>
      </c>
      <c r="K816" s="246" t="s">
        <v>16228</v>
      </c>
      <c r="L816" s="245" t="s">
        <v>568</v>
      </c>
    </row>
    <row r="817" spans="1:12" x14ac:dyDescent="0.25">
      <c r="A817" s="245" t="s">
        <v>5904</v>
      </c>
      <c r="B817" s="245" t="s">
        <v>5903</v>
      </c>
      <c r="C817" s="245" t="s">
        <v>5902</v>
      </c>
      <c r="D817" s="245" t="s">
        <v>5901</v>
      </c>
      <c r="E817" s="246" t="s">
        <v>44</v>
      </c>
      <c r="F817" s="245" t="s">
        <v>44</v>
      </c>
      <c r="G817" s="245" t="s">
        <v>6766</v>
      </c>
      <c r="H817" s="245" t="s">
        <v>6765</v>
      </c>
      <c r="I817" s="245" t="s">
        <v>102</v>
      </c>
      <c r="J817" s="245" t="s">
        <v>59</v>
      </c>
      <c r="K817" s="246" t="s">
        <v>8812</v>
      </c>
      <c r="L817" s="245" t="s">
        <v>568</v>
      </c>
    </row>
    <row r="818" spans="1:12" x14ac:dyDescent="0.25">
      <c r="A818" s="245" t="s">
        <v>5904</v>
      </c>
      <c r="B818" s="245" t="s">
        <v>5903</v>
      </c>
      <c r="C818" s="245" t="s">
        <v>5902</v>
      </c>
      <c r="D818" s="245" t="s">
        <v>5901</v>
      </c>
      <c r="E818" s="246" t="s">
        <v>44</v>
      </c>
      <c r="F818" s="245" t="s">
        <v>44</v>
      </c>
      <c r="G818" s="245" t="s">
        <v>6764</v>
      </c>
      <c r="H818" s="245" t="s">
        <v>6763</v>
      </c>
      <c r="I818" s="245" t="s">
        <v>102</v>
      </c>
      <c r="J818" s="245" t="s">
        <v>59</v>
      </c>
      <c r="K818" s="246" t="s">
        <v>16229</v>
      </c>
      <c r="L818" s="245" t="s">
        <v>568</v>
      </c>
    </row>
    <row r="819" spans="1:12" x14ac:dyDescent="0.25">
      <c r="A819" s="245" t="s">
        <v>5904</v>
      </c>
      <c r="B819" s="245" t="s">
        <v>5903</v>
      </c>
      <c r="C819" s="245" t="s">
        <v>5902</v>
      </c>
      <c r="D819" s="245" t="s">
        <v>5901</v>
      </c>
      <c r="E819" s="246" t="s">
        <v>44</v>
      </c>
      <c r="F819" s="245" t="s">
        <v>44</v>
      </c>
      <c r="G819" s="245" t="s">
        <v>6762</v>
      </c>
      <c r="H819" s="245" t="s">
        <v>6761</v>
      </c>
      <c r="I819" s="245" t="s">
        <v>102</v>
      </c>
      <c r="J819" s="245" t="s">
        <v>106</v>
      </c>
      <c r="K819" s="246" t="s">
        <v>16230</v>
      </c>
      <c r="L819" s="245" t="s">
        <v>568</v>
      </c>
    </row>
    <row r="820" spans="1:12" x14ac:dyDescent="0.25">
      <c r="A820" s="245" t="s">
        <v>5904</v>
      </c>
      <c r="B820" s="245" t="s">
        <v>5903</v>
      </c>
      <c r="C820" s="245" t="s">
        <v>5902</v>
      </c>
      <c r="D820" s="245" t="s">
        <v>5901</v>
      </c>
      <c r="E820" s="246" t="s">
        <v>44</v>
      </c>
      <c r="F820" s="245" t="s">
        <v>44</v>
      </c>
      <c r="G820" s="245" t="s">
        <v>6760</v>
      </c>
      <c r="H820" s="245" t="s">
        <v>6759</v>
      </c>
      <c r="I820" s="245" t="s">
        <v>102</v>
      </c>
      <c r="J820" s="245" t="s">
        <v>106</v>
      </c>
      <c r="K820" s="246" t="s">
        <v>10249</v>
      </c>
      <c r="L820" s="245" t="s">
        <v>568</v>
      </c>
    </row>
    <row r="821" spans="1:12" x14ac:dyDescent="0.25">
      <c r="A821" s="245" t="s">
        <v>5904</v>
      </c>
      <c r="B821" s="245" t="s">
        <v>5903</v>
      </c>
      <c r="C821" s="245" t="s">
        <v>5902</v>
      </c>
      <c r="D821" s="245" t="s">
        <v>5901</v>
      </c>
      <c r="E821" s="246" t="s">
        <v>44</v>
      </c>
      <c r="F821" s="245" t="s">
        <v>44</v>
      </c>
      <c r="G821" s="245" t="s">
        <v>6758</v>
      </c>
      <c r="H821" s="245" t="s">
        <v>6757</v>
      </c>
      <c r="I821" s="245" t="s">
        <v>102</v>
      </c>
      <c r="J821" s="245" t="s">
        <v>106</v>
      </c>
      <c r="K821" s="246" t="s">
        <v>3579</v>
      </c>
      <c r="L821" s="245" t="s">
        <v>568</v>
      </c>
    </row>
    <row r="822" spans="1:12" x14ac:dyDescent="0.25">
      <c r="A822" s="245" t="s">
        <v>5904</v>
      </c>
      <c r="B822" s="245" t="s">
        <v>5903</v>
      </c>
      <c r="C822" s="245" t="s">
        <v>5902</v>
      </c>
      <c r="D822" s="245" t="s">
        <v>5901</v>
      </c>
      <c r="E822" s="246" t="s">
        <v>44</v>
      </c>
      <c r="F822" s="245" t="s">
        <v>44</v>
      </c>
      <c r="G822" s="245" t="s">
        <v>6756</v>
      </c>
      <c r="H822" s="245" t="s">
        <v>6755</v>
      </c>
      <c r="I822" s="245" t="s">
        <v>102</v>
      </c>
      <c r="J822" s="245" t="s">
        <v>106</v>
      </c>
      <c r="K822" s="246" t="s">
        <v>15451</v>
      </c>
      <c r="L822" s="245" t="s">
        <v>568</v>
      </c>
    </row>
    <row r="823" spans="1:12" x14ac:dyDescent="0.25">
      <c r="A823" s="245" t="s">
        <v>5904</v>
      </c>
      <c r="B823" s="245" t="s">
        <v>5903</v>
      </c>
      <c r="C823" s="245" t="s">
        <v>5902</v>
      </c>
      <c r="D823" s="245" t="s">
        <v>5901</v>
      </c>
      <c r="E823" s="246" t="s">
        <v>44</v>
      </c>
      <c r="F823" s="245" t="s">
        <v>44</v>
      </c>
      <c r="G823" s="245" t="s">
        <v>6754</v>
      </c>
      <c r="H823" s="245" t="s">
        <v>6753</v>
      </c>
      <c r="I823" s="245" t="s">
        <v>102</v>
      </c>
      <c r="J823" s="245" t="s">
        <v>106</v>
      </c>
      <c r="K823" s="246" t="s">
        <v>16231</v>
      </c>
      <c r="L823" s="245" t="s">
        <v>568</v>
      </c>
    </row>
    <row r="824" spans="1:12" x14ac:dyDescent="0.25">
      <c r="A824" s="245" t="s">
        <v>5904</v>
      </c>
      <c r="B824" s="245" t="s">
        <v>5903</v>
      </c>
      <c r="C824" s="245" t="s">
        <v>5902</v>
      </c>
      <c r="D824" s="245" t="s">
        <v>5901</v>
      </c>
      <c r="E824" s="246" t="s">
        <v>44</v>
      </c>
      <c r="F824" s="245" t="s">
        <v>44</v>
      </c>
      <c r="G824" s="245" t="s">
        <v>6752</v>
      </c>
      <c r="H824" s="245" t="s">
        <v>6751</v>
      </c>
      <c r="I824" s="245" t="s">
        <v>102</v>
      </c>
      <c r="J824" s="245" t="s">
        <v>59</v>
      </c>
      <c r="K824" s="246" t="s">
        <v>16232</v>
      </c>
      <c r="L824" s="245" t="s">
        <v>568</v>
      </c>
    </row>
    <row r="825" spans="1:12" x14ac:dyDescent="0.25">
      <c r="A825" s="245" t="s">
        <v>5904</v>
      </c>
      <c r="B825" s="245" t="s">
        <v>5903</v>
      </c>
      <c r="C825" s="245" t="s">
        <v>5902</v>
      </c>
      <c r="D825" s="245" t="s">
        <v>5901</v>
      </c>
      <c r="E825" s="246" t="s">
        <v>44</v>
      </c>
      <c r="F825" s="245" t="s">
        <v>44</v>
      </c>
      <c r="G825" s="245" t="s">
        <v>6750</v>
      </c>
      <c r="H825" s="245" t="s">
        <v>6749</v>
      </c>
      <c r="I825" s="245" t="s">
        <v>102</v>
      </c>
      <c r="J825" s="245" t="s">
        <v>59</v>
      </c>
      <c r="K825" s="246" t="s">
        <v>15532</v>
      </c>
      <c r="L825" s="245" t="s">
        <v>568</v>
      </c>
    </row>
    <row r="826" spans="1:12" x14ac:dyDescent="0.25">
      <c r="A826" s="245" t="s">
        <v>5904</v>
      </c>
      <c r="B826" s="245" t="s">
        <v>5903</v>
      </c>
      <c r="C826" s="245" t="s">
        <v>5902</v>
      </c>
      <c r="D826" s="245" t="s">
        <v>5901</v>
      </c>
      <c r="E826" s="246" t="s">
        <v>44</v>
      </c>
      <c r="F826" s="245" t="s">
        <v>44</v>
      </c>
      <c r="G826" s="245" t="s">
        <v>6748</v>
      </c>
      <c r="H826" s="245" t="s">
        <v>6747</v>
      </c>
      <c r="I826" s="245" t="s">
        <v>102</v>
      </c>
      <c r="J826" s="245" t="s">
        <v>569</v>
      </c>
      <c r="K826" s="246" t="s">
        <v>8866</v>
      </c>
      <c r="L826" s="245" t="s">
        <v>568</v>
      </c>
    </row>
    <row r="827" spans="1:12" x14ac:dyDescent="0.25">
      <c r="A827" s="245" t="s">
        <v>5904</v>
      </c>
      <c r="B827" s="245" t="s">
        <v>5903</v>
      </c>
      <c r="C827" s="245" t="s">
        <v>5902</v>
      </c>
      <c r="D827" s="245" t="s">
        <v>5901</v>
      </c>
      <c r="E827" s="246" t="s">
        <v>44</v>
      </c>
      <c r="F827" s="245" t="s">
        <v>44</v>
      </c>
      <c r="G827" s="245" t="s">
        <v>6746</v>
      </c>
      <c r="H827" s="245" t="s">
        <v>6745</v>
      </c>
      <c r="I827" s="245" t="s">
        <v>102</v>
      </c>
      <c r="J827" s="245" t="s">
        <v>569</v>
      </c>
      <c r="K827" s="246" t="s">
        <v>6272</v>
      </c>
      <c r="L827" s="245" t="s">
        <v>568</v>
      </c>
    </row>
    <row r="828" spans="1:12" x14ac:dyDescent="0.25">
      <c r="A828" s="245" t="s">
        <v>5904</v>
      </c>
      <c r="B828" s="245" t="s">
        <v>5903</v>
      </c>
      <c r="C828" s="245" t="s">
        <v>5902</v>
      </c>
      <c r="D828" s="245" t="s">
        <v>5901</v>
      </c>
      <c r="E828" s="246" t="s">
        <v>44</v>
      </c>
      <c r="F828" s="245" t="s">
        <v>44</v>
      </c>
      <c r="G828" s="245" t="s">
        <v>6744</v>
      </c>
      <c r="H828" s="245" t="s">
        <v>6743</v>
      </c>
      <c r="I828" s="245" t="s">
        <v>102</v>
      </c>
      <c r="J828" s="245" t="s">
        <v>59</v>
      </c>
      <c r="K828" s="246" t="s">
        <v>16233</v>
      </c>
      <c r="L828" s="245" t="s">
        <v>568</v>
      </c>
    </row>
    <row r="829" spans="1:12" x14ac:dyDescent="0.25">
      <c r="A829" s="245" t="s">
        <v>5904</v>
      </c>
      <c r="B829" s="245" t="s">
        <v>5903</v>
      </c>
      <c r="C829" s="245" t="s">
        <v>5902</v>
      </c>
      <c r="D829" s="245" t="s">
        <v>5901</v>
      </c>
      <c r="E829" s="246" t="s">
        <v>44</v>
      </c>
      <c r="F829" s="245" t="s">
        <v>44</v>
      </c>
      <c r="G829" s="245" t="s">
        <v>6741</v>
      </c>
      <c r="H829" s="245" t="s">
        <v>6740</v>
      </c>
      <c r="I829" s="245" t="s">
        <v>102</v>
      </c>
      <c r="J829" s="245" t="s">
        <v>59</v>
      </c>
      <c r="K829" s="246" t="s">
        <v>4691</v>
      </c>
      <c r="L829" s="245" t="s">
        <v>568</v>
      </c>
    </row>
    <row r="830" spans="1:12" x14ac:dyDescent="0.25">
      <c r="A830" s="245" t="s">
        <v>5904</v>
      </c>
      <c r="B830" s="245" t="s">
        <v>5903</v>
      </c>
      <c r="C830" s="245" t="s">
        <v>5902</v>
      </c>
      <c r="D830" s="245" t="s">
        <v>5901</v>
      </c>
      <c r="E830" s="246" t="s">
        <v>44</v>
      </c>
      <c r="F830" s="245" t="s">
        <v>44</v>
      </c>
      <c r="G830" s="245" t="s">
        <v>6738</v>
      </c>
      <c r="H830" s="245" t="s">
        <v>6737</v>
      </c>
      <c r="I830" s="245" t="s">
        <v>102</v>
      </c>
      <c r="J830" s="245" t="s">
        <v>59</v>
      </c>
      <c r="K830" s="246" t="s">
        <v>10500</v>
      </c>
      <c r="L830" s="245" t="s">
        <v>568</v>
      </c>
    </row>
    <row r="831" spans="1:12" x14ac:dyDescent="0.25">
      <c r="A831" s="245" t="s">
        <v>5904</v>
      </c>
      <c r="B831" s="245" t="s">
        <v>5903</v>
      </c>
      <c r="C831" s="245" t="s">
        <v>5902</v>
      </c>
      <c r="D831" s="245" t="s">
        <v>5901</v>
      </c>
      <c r="E831" s="246" t="s">
        <v>44</v>
      </c>
      <c r="F831" s="245" t="s">
        <v>44</v>
      </c>
      <c r="G831" s="245" t="s">
        <v>6736</v>
      </c>
      <c r="H831" s="245" t="s">
        <v>6735</v>
      </c>
      <c r="I831" s="245" t="s">
        <v>102</v>
      </c>
      <c r="J831" s="245" t="s">
        <v>59</v>
      </c>
      <c r="K831" s="246" t="s">
        <v>185</v>
      </c>
      <c r="L831" s="245" t="s">
        <v>568</v>
      </c>
    </row>
    <row r="832" spans="1:12" x14ac:dyDescent="0.25">
      <c r="A832" s="245" t="s">
        <v>5904</v>
      </c>
      <c r="B832" s="245" t="s">
        <v>5903</v>
      </c>
      <c r="C832" s="245" t="s">
        <v>5902</v>
      </c>
      <c r="D832" s="245" t="s">
        <v>5901</v>
      </c>
      <c r="E832" s="246" t="s">
        <v>44</v>
      </c>
      <c r="F832" s="245" t="s">
        <v>44</v>
      </c>
      <c r="G832" s="245" t="s">
        <v>6734</v>
      </c>
      <c r="H832" s="245" t="s">
        <v>6733</v>
      </c>
      <c r="I832" s="245" t="s">
        <v>102</v>
      </c>
      <c r="J832" s="245" t="s">
        <v>569</v>
      </c>
      <c r="K832" s="246" t="s">
        <v>7223</v>
      </c>
      <c r="L832" s="245" t="s">
        <v>568</v>
      </c>
    </row>
    <row r="833" spans="1:12" x14ac:dyDescent="0.25">
      <c r="A833" s="245" t="s">
        <v>5904</v>
      </c>
      <c r="B833" s="245" t="s">
        <v>5903</v>
      </c>
      <c r="C833" s="245" t="s">
        <v>5902</v>
      </c>
      <c r="D833" s="245" t="s">
        <v>5901</v>
      </c>
      <c r="E833" s="246" t="s">
        <v>44</v>
      </c>
      <c r="F833" s="245" t="s">
        <v>44</v>
      </c>
      <c r="G833" s="245" t="s">
        <v>6732</v>
      </c>
      <c r="H833" s="245" t="s">
        <v>6731</v>
      </c>
      <c r="I833" s="245" t="s">
        <v>102</v>
      </c>
      <c r="J833" s="245" t="s">
        <v>569</v>
      </c>
      <c r="K833" s="246" t="s">
        <v>663</v>
      </c>
      <c r="L833" s="245" t="s">
        <v>568</v>
      </c>
    </row>
    <row r="834" spans="1:12" x14ac:dyDescent="0.25">
      <c r="A834" s="245" t="s">
        <v>5904</v>
      </c>
      <c r="B834" s="245" t="s">
        <v>5903</v>
      </c>
      <c r="C834" s="245" t="s">
        <v>5902</v>
      </c>
      <c r="D834" s="245" t="s">
        <v>5901</v>
      </c>
      <c r="E834" s="246" t="s">
        <v>44</v>
      </c>
      <c r="F834" s="245" t="s">
        <v>44</v>
      </c>
      <c r="G834" s="245" t="s">
        <v>6730</v>
      </c>
      <c r="H834" s="245" t="s">
        <v>6729</v>
      </c>
      <c r="I834" s="245" t="s">
        <v>102</v>
      </c>
      <c r="J834" s="245" t="s">
        <v>569</v>
      </c>
      <c r="K834" s="246" t="s">
        <v>8451</v>
      </c>
      <c r="L834" s="245" t="s">
        <v>568</v>
      </c>
    </row>
    <row r="835" spans="1:12" x14ac:dyDescent="0.25">
      <c r="A835" s="245" t="s">
        <v>5904</v>
      </c>
      <c r="B835" s="245" t="s">
        <v>5903</v>
      </c>
      <c r="C835" s="245" t="s">
        <v>5902</v>
      </c>
      <c r="D835" s="245" t="s">
        <v>5901</v>
      </c>
      <c r="E835" s="246" t="s">
        <v>44</v>
      </c>
      <c r="F835" s="245" t="s">
        <v>44</v>
      </c>
      <c r="G835" s="245" t="s">
        <v>6728</v>
      </c>
      <c r="H835" s="245" t="s">
        <v>6727</v>
      </c>
      <c r="I835" s="245" t="s">
        <v>102</v>
      </c>
      <c r="J835" s="245" t="s">
        <v>106</v>
      </c>
      <c r="K835" s="246" t="s">
        <v>16234</v>
      </c>
      <c r="L835" s="245" t="s">
        <v>568</v>
      </c>
    </row>
    <row r="836" spans="1:12" x14ac:dyDescent="0.25">
      <c r="A836" s="245" t="s">
        <v>5904</v>
      </c>
      <c r="B836" s="245" t="s">
        <v>5903</v>
      </c>
      <c r="C836" s="245" t="s">
        <v>5902</v>
      </c>
      <c r="D836" s="245" t="s">
        <v>5901</v>
      </c>
      <c r="E836" s="246" t="s">
        <v>44</v>
      </c>
      <c r="F836" s="245" t="s">
        <v>44</v>
      </c>
      <c r="G836" s="245" t="s">
        <v>6726</v>
      </c>
      <c r="H836" s="245" t="s">
        <v>6725</v>
      </c>
      <c r="I836" s="245" t="s">
        <v>102</v>
      </c>
      <c r="J836" s="245" t="s">
        <v>59</v>
      </c>
      <c r="K836" s="246" t="s">
        <v>16235</v>
      </c>
      <c r="L836" s="245" t="s">
        <v>568</v>
      </c>
    </row>
    <row r="837" spans="1:12" x14ac:dyDescent="0.25">
      <c r="A837" s="245" t="s">
        <v>5904</v>
      </c>
      <c r="B837" s="245" t="s">
        <v>5903</v>
      </c>
      <c r="C837" s="245" t="s">
        <v>5902</v>
      </c>
      <c r="D837" s="245" t="s">
        <v>5901</v>
      </c>
      <c r="E837" s="246" t="s">
        <v>44</v>
      </c>
      <c r="F837" s="245" t="s">
        <v>44</v>
      </c>
      <c r="G837" s="245" t="s">
        <v>6724</v>
      </c>
      <c r="H837" s="245" t="s">
        <v>6723</v>
      </c>
      <c r="I837" s="245" t="s">
        <v>102</v>
      </c>
      <c r="J837" s="245" t="s">
        <v>59</v>
      </c>
      <c r="K837" s="246" t="s">
        <v>9027</v>
      </c>
      <c r="L837" s="245" t="s">
        <v>568</v>
      </c>
    </row>
    <row r="838" spans="1:12" x14ac:dyDescent="0.25">
      <c r="A838" s="245" t="s">
        <v>5904</v>
      </c>
      <c r="B838" s="245" t="s">
        <v>5903</v>
      </c>
      <c r="C838" s="245" t="s">
        <v>5902</v>
      </c>
      <c r="D838" s="245" t="s">
        <v>5901</v>
      </c>
      <c r="E838" s="246" t="s">
        <v>44</v>
      </c>
      <c r="F838" s="245" t="s">
        <v>44</v>
      </c>
      <c r="G838" s="245" t="s">
        <v>6722</v>
      </c>
      <c r="H838" s="245" t="s">
        <v>6721</v>
      </c>
      <c r="I838" s="245" t="s">
        <v>102</v>
      </c>
      <c r="J838" s="245" t="s">
        <v>569</v>
      </c>
      <c r="K838" s="246" t="s">
        <v>9453</v>
      </c>
      <c r="L838" s="245" t="s">
        <v>568</v>
      </c>
    </row>
    <row r="839" spans="1:12" x14ac:dyDescent="0.25">
      <c r="A839" s="245" t="s">
        <v>5904</v>
      </c>
      <c r="B839" s="245" t="s">
        <v>5903</v>
      </c>
      <c r="C839" s="245" t="s">
        <v>5902</v>
      </c>
      <c r="D839" s="245" t="s">
        <v>5901</v>
      </c>
      <c r="E839" s="246" t="s">
        <v>44</v>
      </c>
      <c r="F839" s="245" t="s">
        <v>44</v>
      </c>
      <c r="G839" s="245" t="s">
        <v>6720</v>
      </c>
      <c r="H839" s="245" t="s">
        <v>6719</v>
      </c>
      <c r="I839" s="245" t="s">
        <v>102</v>
      </c>
      <c r="J839" s="245" t="s">
        <v>569</v>
      </c>
      <c r="K839" s="246" t="s">
        <v>10513</v>
      </c>
      <c r="L839" s="245" t="s">
        <v>568</v>
      </c>
    </row>
    <row r="840" spans="1:12" x14ac:dyDescent="0.25">
      <c r="A840" s="245" t="s">
        <v>5904</v>
      </c>
      <c r="B840" s="245" t="s">
        <v>5903</v>
      </c>
      <c r="C840" s="245" t="s">
        <v>5902</v>
      </c>
      <c r="D840" s="245" t="s">
        <v>5901</v>
      </c>
      <c r="E840" s="246" t="s">
        <v>44</v>
      </c>
      <c r="F840" s="245" t="s">
        <v>44</v>
      </c>
      <c r="G840" s="245" t="s">
        <v>6718</v>
      </c>
      <c r="H840" s="245" t="s">
        <v>6717</v>
      </c>
      <c r="I840" s="245" t="s">
        <v>102</v>
      </c>
      <c r="J840" s="245" t="s">
        <v>106</v>
      </c>
      <c r="K840" s="246" t="s">
        <v>16236</v>
      </c>
      <c r="L840" s="245" t="s">
        <v>568</v>
      </c>
    </row>
    <row r="841" spans="1:12" x14ac:dyDescent="0.25">
      <c r="A841" s="245" t="s">
        <v>5904</v>
      </c>
      <c r="B841" s="245" t="s">
        <v>5903</v>
      </c>
      <c r="C841" s="245" t="s">
        <v>5902</v>
      </c>
      <c r="D841" s="245" t="s">
        <v>5901</v>
      </c>
      <c r="E841" s="246" t="s">
        <v>44</v>
      </c>
      <c r="F841" s="245" t="s">
        <v>44</v>
      </c>
      <c r="G841" s="245" t="s">
        <v>6716</v>
      </c>
      <c r="H841" s="245" t="s">
        <v>6715</v>
      </c>
      <c r="I841" s="245" t="s">
        <v>102</v>
      </c>
      <c r="J841" s="245" t="s">
        <v>106</v>
      </c>
      <c r="K841" s="246" t="s">
        <v>3568</v>
      </c>
      <c r="L841" s="245" t="s">
        <v>568</v>
      </c>
    </row>
    <row r="842" spans="1:12" x14ac:dyDescent="0.25">
      <c r="A842" s="245" t="s">
        <v>5904</v>
      </c>
      <c r="B842" s="245" t="s">
        <v>5903</v>
      </c>
      <c r="C842" s="245" t="s">
        <v>5902</v>
      </c>
      <c r="D842" s="245" t="s">
        <v>5901</v>
      </c>
      <c r="E842" s="246" t="s">
        <v>44</v>
      </c>
      <c r="F842" s="245" t="s">
        <v>44</v>
      </c>
      <c r="G842" s="245" t="s">
        <v>6713</v>
      </c>
      <c r="H842" s="245" t="s">
        <v>6712</v>
      </c>
      <c r="I842" s="245" t="s">
        <v>102</v>
      </c>
      <c r="J842" s="245" t="s">
        <v>59</v>
      </c>
      <c r="K842" s="246" t="s">
        <v>10801</v>
      </c>
      <c r="L842" s="245" t="s">
        <v>568</v>
      </c>
    </row>
    <row r="843" spans="1:12" x14ac:dyDescent="0.25">
      <c r="A843" s="245" t="s">
        <v>5904</v>
      </c>
      <c r="B843" s="245" t="s">
        <v>5903</v>
      </c>
      <c r="C843" s="245" t="s">
        <v>5902</v>
      </c>
      <c r="D843" s="245" t="s">
        <v>5901</v>
      </c>
      <c r="E843" s="246" t="s">
        <v>44</v>
      </c>
      <c r="F843" s="245" t="s">
        <v>44</v>
      </c>
      <c r="G843" s="245" t="s">
        <v>6711</v>
      </c>
      <c r="H843" s="245" t="s">
        <v>6710</v>
      </c>
      <c r="I843" s="245" t="s">
        <v>102</v>
      </c>
      <c r="J843" s="245" t="s">
        <v>59</v>
      </c>
      <c r="K843" s="246" t="s">
        <v>8229</v>
      </c>
      <c r="L843" s="245" t="s">
        <v>568</v>
      </c>
    </row>
    <row r="844" spans="1:12" x14ac:dyDescent="0.25">
      <c r="A844" s="245" t="s">
        <v>5904</v>
      </c>
      <c r="B844" s="245" t="s">
        <v>5903</v>
      </c>
      <c r="C844" s="245" t="s">
        <v>5902</v>
      </c>
      <c r="D844" s="245" t="s">
        <v>5901</v>
      </c>
      <c r="E844" s="246" t="s">
        <v>44</v>
      </c>
      <c r="F844" s="245" t="s">
        <v>44</v>
      </c>
      <c r="G844" s="245" t="s">
        <v>6709</v>
      </c>
      <c r="H844" s="245" t="s">
        <v>6708</v>
      </c>
      <c r="I844" s="245" t="s">
        <v>102</v>
      </c>
      <c r="J844" s="245" t="s">
        <v>569</v>
      </c>
      <c r="K844" s="246" t="s">
        <v>12859</v>
      </c>
      <c r="L844" s="245" t="s">
        <v>568</v>
      </c>
    </row>
    <row r="845" spans="1:12" x14ac:dyDescent="0.25">
      <c r="A845" s="245" t="s">
        <v>5904</v>
      </c>
      <c r="B845" s="245" t="s">
        <v>5903</v>
      </c>
      <c r="C845" s="245" t="s">
        <v>5902</v>
      </c>
      <c r="D845" s="245" t="s">
        <v>5901</v>
      </c>
      <c r="E845" s="246" t="s">
        <v>44</v>
      </c>
      <c r="F845" s="245" t="s">
        <v>44</v>
      </c>
      <c r="G845" s="245" t="s">
        <v>6707</v>
      </c>
      <c r="H845" s="245" t="s">
        <v>6706</v>
      </c>
      <c r="I845" s="245" t="s">
        <v>102</v>
      </c>
      <c r="J845" s="245" t="s">
        <v>569</v>
      </c>
      <c r="K845" s="246" t="s">
        <v>4260</v>
      </c>
      <c r="L845" s="245" t="s">
        <v>568</v>
      </c>
    </row>
    <row r="846" spans="1:12" x14ac:dyDescent="0.25">
      <c r="A846" s="245" t="s">
        <v>5904</v>
      </c>
      <c r="B846" s="245" t="s">
        <v>5903</v>
      </c>
      <c r="C846" s="245" t="s">
        <v>5902</v>
      </c>
      <c r="D846" s="245" t="s">
        <v>5901</v>
      </c>
      <c r="E846" s="246" t="s">
        <v>44</v>
      </c>
      <c r="F846" s="245" t="s">
        <v>44</v>
      </c>
      <c r="G846" s="245" t="s">
        <v>6705</v>
      </c>
      <c r="H846" s="245" t="s">
        <v>6704</v>
      </c>
      <c r="I846" s="245" t="s">
        <v>102</v>
      </c>
      <c r="J846" s="245" t="s">
        <v>569</v>
      </c>
      <c r="K846" s="246" t="s">
        <v>16237</v>
      </c>
      <c r="L846" s="245" t="s">
        <v>568</v>
      </c>
    </row>
    <row r="847" spans="1:12" x14ac:dyDescent="0.25">
      <c r="A847" s="245" t="s">
        <v>5904</v>
      </c>
      <c r="B847" s="245" t="s">
        <v>5903</v>
      </c>
      <c r="C847" s="245" t="s">
        <v>5902</v>
      </c>
      <c r="D847" s="245" t="s">
        <v>5901</v>
      </c>
      <c r="E847" s="246" t="s">
        <v>44</v>
      </c>
      <c r="F847" s="245" t="s">
        <v>44</v>
      </c>
      <c r="G847" s="245" t="s">
        <v>6703</v>
      </c>
      <c r="H847" s="245" t="s">
        <v>6702</v>
      </c>
      <c r="I847" s="245" t="s">
        <v>102</v>
      </c>
      <c r="J847" s="245" t="s">
        <v>569</v>
      </c>
      <c r="K847" s="246" t="s">
        <v>8451</v>
      </c>
      <c r="L847" s="245" t="s">
        <v>568</v>
      </c>
    </row>
    <row r="848" spans="1:12" x14ac:dyDescent="0.25">
      <c r="A848" s="245" t="s">
        <v>5904</v>
      </c>
      <c r="B848" s="245" t="s">
        <v>5903</v>
      </c>
      <c r="C848" s="245" t="s">
        <v>5902</v>
      </c>
      <c r="D848" s="245" t="s">
        <v>5901</v>
      </c>
      <c r="E848" s="246" t="s">
        <v>44</v>
      </c>
      <c r="F848" s="245" t="s">
        <v>44</v>
      </c>
      <c r="G848" s="245" t="s">
        <v>6701</v>
      </c>
      <c r="H848" s="245" t="s">
        <v>6700</v>
      </c>
      <c r="I848" s="245" t="s">
        <v>102</v>
      </c>
      <c r="J848" s="245" t="s">
        <v>569</v>
      </c>
      <c r="K848" s="246" t="s">
        <v>3372</v>
      </c>
      <c r="L848" s="245" t="s">
        <v>568</v>
      </c>
    </row>
    <row r="849" spans="1:12" x14ac:dyDescent="0.25">
      <c r="A849" s="245" t="s">
        <v>5904</v>
      </c>
      <c r="B849" s="245" t="s">
        <v>5903</v>
      </c>
      <c r="C849" s="245" t="s">
        <v>5902</v>
      </c>
      <c r="D849" s="245" t="s">
        <v>5901</v>
      </c>
      <c r="E849" s="246" t="s">
        <v>44</v>
      </c>
      <c r="F849" s="245" t="s">
        <v>44</v>
      </c>
      <c r="G849" s="245" t="s">
        <v>6698</v>
      </c>
      <c r="H849" s="245" t="s">
        <v>6697</v>
      </c>
      <c r="I849" s="245" t="s">
        <v>102</v>
      </c>
      <c r="J849" s="245" t="s">
        <v>106</v>
      </c>
      <c r="K849" s="246" t="s">
        <v>16238</v>
      </c>
      <c r="L849" s="245" t="s">
        <v>568</v>
      </c>
    </row>
    <row r="850" spans="1:12" x14ac:dyDescent="0.25">
      <c r="A850" s="245" t="s">
        <v>5904</v>
      </c>
      <c r="B850" s="245" t="s">
        <v>5903</v>
      </c>
      <c r="C850" s="245" t="s">
        <v>5902</v>
      </c>
      <c r="D850" s="245" t="s">
        <v>5901</v>
      </c>
      <c r="E850" s="246" t="s">
        <v>44</v>
      </c>
      <c r="F850" s="245" t="s">
        <v>44</v>
      </c>
      <c r="G850" s="245" t="s">
        <v>6696</v>
      </c>
      <c r="H850" s="245" t="s">
        <v>6695</v>
      </c>
      <c r="I850" s="245" t="s">
        <v>102</v>
      </c>
      <c r="J850" s="245" t="s">
        <v>59</v>
      </c>
      <c r="K850" s="246" t="s">
        <v>10529</v>
      </c>
      <c r="L850" s="245" t="s">
        <v>568</v>
      </c>
    </row>
    <row r="851" spans="1:12" x14ac:dyDescent="0.25">
      <c r="A851" s="245" t="s">
        <v>5904</v>
      </c>
      <c r="B851" s="245" t="s">
        <v>5903</v>
      </c>
      <c r="C851" s="245" t="s">
        <v>5902</v>
      </c>
      <c r="D851" s="245" t="s">
        <v>5901</v>
      </c>
      <c r="E851" s="246" t="s">
        <v>44</v>
      </c>
      <c r="F851" s="245" t="s">
        <v>44</v>
      </c>
      <c r="G851" s="245" t="s">
        <v>6694</v>
      </c>
      <c r="H851" s="245" t="s">
        <v>6693</v>
      </c>
      <c r="I851" s="245" t="s">
        <v>102</v>
      </c>
      <c r="J851" s="245" t="s">
        <v>59</v>
      </c>
      <c r="K851" s="246" t="s">
        <v>182</v>
      </c>
      <c r="L851" s="245" t="s">
        <v>568</v>
      </c>
    </row>
    <row r="852" spans="1:12" x14ac:dyDescent="0.25">
      <c r="A852" s="245" t="s">
        <v>5904</v>
      </c>
      <c r="B852" s="245" t="s">
        <v>5903</v>
      </c>
      <c r="C852" s="245" t="s">
        <v>5902</v>
      </c>
      <c r="D852" s="245" t="s">
        <v>5901</v>
      </c>
      <c r="E852" s="246" t="s">
        <v>44</v>
      </c>
      <c r="F852" s="245" t="s">
        <v>44</v>
      </c>
      <c r="G852" s="245" t="s">
        <v>6692</v>
      </c>
      <c r="H852" s="245" t="s">
        <v>6691</v>
      </c>
      <c r="I852" s="245" t="s">
        <v>102</v>
      </c>
      <c r="J852" s="245" t="s">
        <v>59</v>
      </c>
      <c r="K852" s="246" t="s">
        <v>764</v>
      </c>
      <c r="L852" s="245" t="s">
        <v>568</v>
      </c>
    </row>
    <row r="853" spans="1:12" x14ac:dyDescent="0.25">
      <c r="A853" s="245" t="s">
        <v>5904</v>
      </c>
      <c r="B853" s="245" t="s">
        <v>5903</v>
      </c>
      <c r="C853" s="245" t="s">
        <v>5902</v>
      </c>
      <c r="D853" s="245" t="s">
        <v>5901</v>
      </c>
      <c r="E853" s="246" t="s">
        <v>44</v>
      </c>
      <c r="F853" s="245" t="s">
        <v>44</v>
      </c>
      <c r="G853" s="245" t="s">
        <v>6690</v>
      </c>
      <c r="H853" s="245" t="s">
        <v>6689</v>
      </c>
      <c r="I853" s="245" t="s">
        <v>102</v>
      </c>
      <c r="J853" s="245" t="s">
        <v>59</v>
      </c>
      <c r="K853" s="246" t="s">
        <v>15438</v>
      </c>
      <c r="L853" s="245" t="s">
        <v>568</v>
      </c>
    </row>
    <row r="854" spans="1:12" x14ac:dyDescent="0.25">
      <c r="A854" s="245" t="s">
        <v>5904</v>
      </c>
      <c r="B854" s="245" t="s">
        <v>5903</v>
      </c>
      <c r="C854" s="245" t="s">
        <v>5902</v>
      </c>
      <c r="D854" s="245" t="s">
        <v>5901</v>
      </c>
      <c r="E854" s="246" t="s">
        <v>44</v>
      </c>
      <c r="F854" s="245" t="s">
        <v>44</v>
      </c>
      <c r="G854" s="245" t="s">
        <v>6688</v>
      </c>
      <c r="H854" s="245" t="s">
        <v>6687</v>
      </c>
      <c r="I854" s="245" t="s">
        <v>102</v>
      </c>
      <c r="J854" s="245" t="s">
        <v>106</v>
      </c>
      <c r="K854" s="246" t="s">
        <v>16239</v>
      </c>
      <c r="L854" s="245" t="s">
        <v>568</v>
      </c>
    </row>
    <row r="855" spans="1:12" x14ac:dyDescent="0.25">
      <c r="A855" s="245" t="s">
        <v>5904</v>
      </c>
      <c r="B855" s="245" t="s">
        <v>5903</v>
      </c>
      <c r="C855" s="245" t="s">
        <v>5902</v>
      </c>
      <c r="D855" s="245" t="s">
        <v>5901</v>
      </c>
      <c r="E855" s="246" t="s">
        <v>44</v>
      </c>
      <c r="F855" s="245" t="s">
        <v>44</v>
      </c>
      <c r="G855" s="245" t="s">
        <v>6686</v>
      </c>
      <c r="H855" s="245" t="s">
        <v>6685</v>
      </c>
      <c r="I855" s="245" t="s">
        <v>102</v>
      </c>
      <c r="J855" s="245" t="s">
        <v>106</v>
      </c>
      <c r="K855" s="246" t="s">
        <v>4710</v>
      </c>
      <c r="L855" s="245" t="s">
        <v>568</v>
      </c>
    </row>
    <row r="856" spans="1:12" x14ac:dyDescent="0.25">
      <c r="A856" s="245" t="s">
        <v>5904</v>
      </c>
      <c r="B856" s="245" t="s">
        <v>5903</v>
      </c>
      <c r="C856" s="245" t="s">
        <v>5902</v>
      </c>
      <c r="D856" s="245" t="s">
        <v>5901</v>
      </c>
      <c r="E856" s="246" t="s">
        <v>44</v>
      </c>
      <c r="F856" s="245" t="s">
        <v>44</v>
      </c>
      <c r="G856" s="245" t="s">
        <v>6683</v>
      </c>
      <c r="H856" s="245" t="s">
        <v>6682</v>
      </c>
      <c r="I856" s="245" t="s">
        <v>102</v>
      </c>
      <c r="J856" s="245" t="s">
        <v>569</v>
      </c>
      <c r="K856" s="246" t="s">
        <v>16240</v>
      </c>
      <c r="L856" s="245" t="s">
        <v>568</v>
      </c>
    </row>
    <row r="857" spans="1:12" x14ac:dyDescent="0.25">
      <c r="A857" s="245" t="s">
        <v>5904</v>
      </c>
      <c r="B857" s="245" t="s">
        <v>5903</v>
      </c>
      <c r="C857" s="245" t="s">
        <v>5902</v>
      </c>
      <c r="D857" s="245" t="s">
        <v>5901</v>
      </c>
      <c r="E857" s="246" t="s">
        <v>44</v>
      </c>
      <c r="F857" s="245" t="s">
        <v>44</v>
      </c>
      <c r="G857" s="245" t="s">
        <v>6681</v>
      </c>
      <c r="H857" s="245" t="s">
        <v>6680</v>
      </c>
      <c r="I857" s="245" t="s">
        <v>102</v>
      </c>
      <c r="J857" s="245" t="s">
        <v>569</v>
      </c>
      <c r="K857" s="246" t="s">
        <v>9538</v>
      </c>
      <c r="L857" s="245" t="s">
        <v>568</v>
      </c>
    </row>
    <row r="858" spans="1:12" x14ac:dyDescent="0.25">
      <c r="A858" s="245" t="s">
        <v>5904</v>
      </c>
      <c r="B858" s="245" t="s">
        <v>5903</v>
      </c>
      <c r="C858" s="245" t="s">
        <v>5902</v>
      </c>
      <c r="D858" s="245" t="s">
        <v>5901</v>
      </c>
      <c r="E858" s="246" t="s">
        <v>44</v>
      </c>
      <c r="F858" s="245" t="s">
        <v>44</v>
      </c>
      <c r="G858" s="245" t="s">
        <v>6679</v>
      </c>
      <c r="H858" s="245" t="s">
        <v>6678</v>
      </c>
      <c r="I858" s="245" t="s">
        <v>102</v>
      </c>
      <c r="J858" s="245" t="s">
        <v>569</v>
      </c>
      <c r="K858" s="246" t="s">
        <v>16241</v>
      </c>
      <c r="L858" s="245" t="s">
        <v>568</v>
      </c>
    </row>
    <row r="859" spans="1:12" x14ac:dyDescent="0.25">
      <c r="A859" s="245" t="s">
        <v>5904</v>
      </c>
      <c r="B859" s="245" t="s">
        <v>5903</v>
      </c>
      <c r="C859" s="245" t="s">
        <v>5902</v>
      </c>
      <c r="D859" s="245" t="s">
        <v>5901</v>
      </c>
      <c r="E859" s="246" t="s">
        <v>44</v>
      </c>
      <c r="F859" s="245" t="s">
        <v>44</v>
      </c>
      <c r="G859" s="245" t="s">
        <v>6677</v>
      </c>
      <c r="H859" s="245" t="s">
        <v>6676</v>
      </c>
      <c r="I859" s="245" t="s">
        <v>102</v>
      </c>
      <c r="J859" s="245" t="s">
        <v>106</v>
      </c>
      <c r="K859" s="246" t="s">
        <v>16242</v>
      </c>
      <c r="L859" s="245" t="s">
        <v>568</v>
      </c>
    </row>
    <row r="860" spans="1:12" x14ac:dyDescent="0.25">
      <c r="A860" s="245" t="s">
        <v>5904</v>
      </c>
      <c r="B860" s="245" t="s">
        <v>5903</v>
      </c>
      <c r="C860" s="245" t="s">
        <v>5902</v>
      </c>
      <c r="D860" s="245" t="s">
        <v>5901</v>
      </c>
      <c r="E860" s="246" t="s">
        <v>44</v>
      </c>
      <c r="F860" s="245" t="s">
        <v>44</v>
      </c>
      <c r="G860" s="245" t="s">
        <v>6675</v>
      </c>
      <c r="H860" s="245" t="s">
        <v>6674</v>
      </c>
      <c r="I860" s="245" t="s">
        <v>102</v>
      </c>
      <c r="J860" s="245" t="s">
        <v>569</v>
      </c>
      <c r="K860" s="246" t="s">
        <v>16243</v>
      </c>
      <c r="L860" s="245" t="s">
        <v>568</v>
      </c>
    </row>
    <row r="861" spans="1:12" x14ac:dyDescent="0.25">
      <c r="A861" s="245" t="s">
        <v>5904</v>
      </c>
      <c r="B861" s="245" t="s">
        <v>5903</v>
      </c>
      <c r="C861" s="245" t="s">
        <v>5902</v>
      </c>
      <c r="D861" s="245" t="s">
        <v>5901</v>
      </c>
      <c r="E861" s="246" t="s">
        <v>44</v>
      </c>
      <c r="F861" s="245" t="s">
        <v>44</v>
      </c>
      <c r="G861" s="245" t="s">
        <v>6673</v>
      </c>
      <c r="H861" s="245" t="s">
        <v>6672</v>
      </c>
      <c r="I861" s="245" t="s">
        <v>102</v>
      </c>
      <c r="J861" s="245" t="s">
        <v>569</v>
      </c>
      <c r="K861" s="246" t="s">
        <v>16244</v>
      </c>
      <c r="L861" s="245" t="s">
        <v>568</v>
      </c>
    </row>
    <row r="862" spans="1:12" x14ac:dyDescent="0.25">
      <c r="A862" s="245" t="s">
        <v>5904</v>
      </c>
      <c r="B862" s="245" t="s">
        <v>5903</v>
      </c>
      <c r="C862" s="245" t="s">
        <v>5902</v>
      </c>
      <c r="D862" s="245" t="s">
        <v>5901</v>
      </c>
      <c r="E862" s="246" t="s">
        <v>44</v>
      </c>
      <c r="F862" s="245" t="s">
        <v>44</v>
      </c>
      <c r="G862" s="245" t="s">
        <v>6671</v>
      </c>
      <c r="H862" s="245" t="s">
        <v>6670</v>
      </c>
      <c r="I862" s="245" t="s">
        <v>102</v>
      </c>
      <c r="J862" s="245" t="s">
        <v>569</v>
      </c>
      <c r="K862" s="246" t="s">
        <v>16245</v>
      </c>
      <c r="L862" s="245" t="s">
        <v>568</v>
      </c>
    </row>
    <row r="863" spans="1:12" x14ac:dyDescent="0.25">
      <c r="A863" s="245" t="s">
        <v>5904</v>
      </c>
      <c r="B863" s="245" t="s">
        <v>5903</v>
      </c>
      <c r="C863" s="245" t="s">
        <v>5902</v>
      </c>
      <c r="D863" s="245" t="s">
        <v>5901</v>
      </c>
      <c r="E863" s="246" t="s">
        <v>44</v>
      </c>
      <c r="F863" s="245" t="s">
        <v>44</v>
      </c>
      <c r="G863" s="245" t="s">
        <v>6669</v>
      </c>
      <c r="H863" s="245" t="s">
        <v>6668</v>
      </c>
      <c r="I863" s="245" t="s">
        <v>102</v>
      </c>
      <c r="J863" s="245" t="s">
        <v>106</v>
      </c>
      <c r="K863" s="246" t="s">
        <v>16246</v>
      </c>
      <c r="L863" s="245" t="s">
        <v>568</v>
      </c>
    </row>
    <row r="864" spans="1:12" x14ac:dyDescent="0.25">
      <c r="A864" s="245" t="s">
        <v>5904</v>
      </c>
      <c r="B864" s="245" t="s">
        <v>5903</v>
      </c>
      <c r="C864" s="245" t="s">
        <v>5902</v>
      </c>
      <c r="D864" s="245" t="s">
        <v>5901</v>
      </c>
      <c r="E864" s="246" t="s">
        <v>44</v>
      </c>
      <c r="F864" s="245" t="s">
        <v>44</v>
      </c>
      <c r="G864" s="245" t="s">
        <v>6667</v>
      </c>
      <c r="H864" s="245" t="s">
        <v>6666</v>
      </c>
      <c r="I864" s="245" t="s">
        <v>102</v>
      </c>
      <c r="J864" s="245" t="s">
        <v>569</v>
      </c>
      <c r="K864" s="246" t="s">
        <v>15355</v>
      </c>
      <c r="L864" s="245" t="s">
        <v>568</v>
      </c>
    </row>
    <row r="865" spans="1:12" x14ac:dyDescent="0.25">
      <c r="A865" s="245" t="s">
        <v>5904</v>
      </c>
      <c r="B865" s="245" t="s">
        <v>5903</v>
      </c>
      <c r="C865" s="245" t="s">
        <v>5902</v>
      </c>
      <c r="D865" s="245" t="s">
        <v>5901</v>
      </c>
      <c r="E865" s="246" t="s">
        <v>44</v>
      </c>
      <c r="F865" s="245" t="s">
        <v>44</v>
      </c>
      <c r="G865" s="245" t="s">
        <v>6665</v>
      </c>
      <c r="H865" s="245" t="s">
        <v>6664</v>
      </c>
      <c r="I865" s="245" t="s">
        <v>102</v>
      </c>
      <c r="J865" s="245" t="s">
        <v>569</v>
      </c>
      <c r="K865" s="246" t="s">
        <v>16247</v>
      </c>
      <c r="L865" s="245" t="s">
        <v>568</v>
      </c>
    </row>
    <row r="866" spans="1:12" x14ac:dyDescent="0.25">
      <c r="A866" s="245" t="s">
        <v>5904</v>
      </c>
      <c r="B866" s="245" t="s">
        <v>5903</v>
      </c>
      <c r="C866" s="245" t="s">
        <v>5902</v>
      </c>
      <c r="D866" s="245" t="s">
        <v>5901</v>
      </c>
      <c r="E866" s="246" t="s">
        <v>44</v>
      </c>
      <c r="F866" s="245" t="s">
        <v>44</v>
      </c>
      <c r="G866" s="245" t="s">
        <v>6663</v>
      </c>
      <c r="H866" s="245" t="s">
        <v>6662</v>
      </c>
      <c r="I866" s="245" t="s">
        <v>102</v>
      </c>
      <c r="J866" s="245" t="s">
        <v>569</v>
      </c>
      <c r="K866" s="246" t="s">
        <v>16248</v>
      </c>
      <c r="L866" s="245" t="s">
        <v>568</v>
      </c>
    </row>
    <row r="867" spans="1:12" x14ac:dyDescent="0.25">
      <c r="A867" s="245" t="s">
        <v>5904</v>
      </c>
      <c r="B867" s="245" t="s">
        <v>5903</v>
      </c>
      <c r="C867" s="245" t="s">
        <v>5902</v>
      </c>
      <c r="D867" s="245" t="s">
        <v>5901</v>
      </c>
      <c r="E867" s="246" t="s">
        <v>44</v>
      </c>
      <c r="F867" s="245" t="s">
        <v>44</v>
      </c>
      <c r="G867" s="245" t="s">
        <v>6661</v>
      </c>
      <c r="H867" s="245" t="s">
        <v>6660</v>
      </c>
      <c r="I867" s="245" t="s">
        <v>102</v>
      </c>
      <c r="J867" s="245" t="s">
        <v>569</v>
      </c>
      <c r="K867" s="246" t="s">
        <v>15590</v>
      </c>
      <c r="L867" s="245" t="s">
        <v>568</v>
      </c>
    </row>
    <row r="868" spans="1:12" x14ac:dyDescent="0.25">
      <c r="A868" s="245" t="s">
        <v>5904</v>
      </c>
      <c r="B868" s="245" t="s">
        <v>5903</v>
      </c>
      <c r="C868" s="245" t="s">
        <v>5902</v>
      </c>
      <c r="D868" s="245" t="s">
        <v>5901</v>
      </c>
      <c r="E868" s="246" t="s">
        <v>44</v>
      </c>
      <c r="F868" s="245" t="s">
        <v>44</v>
      </c>
      <c r="G868" s="245" t="s">
        <v>6659</v>
      </c>
      <c r="H868" s="245" t="s">
        <v>6658</v>
      </c>
      <c r="I868" s="245" t="s">
        <v>102</v>
      </c>
      <c r="J868" s="245" t="s">
        <v>569</v>
      </c>
      <c r="K868" s="246" t="s">
        <v>16249</v>
      </c>
      <c r="L868" s="245" t="s">
        <v>568</v>
      </c>
    </row>
    <row r="869" spans="1:12" x14ac:dyDescent="0.25">
      <c r="A869" s="245" t="s">
        <v>5904</v>
      </c>
      <c r="B869" s="245" t="s">
        <v>5903</v>
      </c>
      <c r="C869" s="245" t="s">
        <v>5902</v>
      </c>
      <c r="D869" s="245" t="s">
        <v>5901</v>
      </c>
      <c r="E869" s="246" t="s">
        <v>44</v>
      </c>
      <c r="F869" s="245" t="s">
        <v>44</v>
      </c>
      <c r="G869" s="245" t="s">
        <v>6657</v>
      </c>
      <c r="H869" s="245" t="s">
        <v>6656</v>
      </c>
      <c r="I869" s="245" t="s">
        <v>102</v>
      </c>
      <c r="J869" s="245" t="s">
        <v>106</v>
      </c>
      <c r="K869" s="246" t="s">
        <v>16250</v>
      </c>
      <c r="L869" s="245" t="s">
        <v>568</v>
      </c>
    </row>
    <row r="870" spans="1:12" x14ac:dyDescent="0.25">
      <c r="A870" s="245" t="s">
        <v>5904</v>
      </c>
      <c r="B870" s="245" t="s">
        <v>5903</v>
      </c>
      <c r="C870" s="245" t="s">
        <v>5902</v>
      </c>
      <c r="D870" s="245" t="s">
        <v>5901</v>
      </c>
      <c r="E870" s="246" t="s">
        <v>44</v>
      </c>
      <c r="F870" s="245" t="s">
        <v>44</v>
      </c>
      <c r="G870" s="245" t="s">
        <v>6655</v>
      </c>
      <c r="H870" s="245" t="s">
        <v>6654</v>
      </c>
      <c r="I870" s="245" t="s">
        <v>102</v>
      </c>
      <c r="J870" s="245" t="s">
        <v>569</v>
      </c>
      <c r="K870" s="246" t="s">
        <v>16251</v>
      </c>
      <c r="L870" s="245" t="s">
        <v>568</v>
      </c>
    </row>
    <row r="871" spans="1:12" x14ac:dyDescent="0.25">
      <c r="A871" s="245" t="s">
        <v>5904</v>
      </c>
      <c r="B871" s="245" t="s">
        <v>5903</v>
      </c>
      <c r="C871" s="245" t="s">
        <v>5902</v>
      </c>
      <c r="D871" s="245" t="s">
        <v>5901</v>
      </c>
      <c r="E871" s="246" t="s">
        <v>44</v>
      </c>
      <c r="F871" s="245" t="s">
        <v>44</v>
      </c>
      <c r="G871" s="245" t="s">
        <v>6653</v>
      </c>
      <c r="H871" s="245" t="s">
        <v>6652</v>
      </c>
      <c r="I871" s="245" t="s">
        <v>102</v>
      </c>
      <c r="J871" s="245" t="s">
        <v>569</v>
      </c>
      <c r="K871" s="246" t="s">
        <v>4110</v>
      </c>
      <c r="L871" s="245" t="s">
        <v>568</v>
      </c>
    </row>
    <row r="872" spans="1:12" x14ac:dyDescent="0.25">
      <c r="A872" s="245" t="s">
        <v>5904</v>
      </c>
      <c r="B872" s="245" t="s">
        <v>5903</v>
      </c>
      <c r="C872" s="245" t="s">
        <v>5902</v>
      </c>
      <c r="D872" s="245" t="s">
        <v>5901</v>
      </c>
      <c r="E872" s="246" t="s">
        <v>44</v>
      </c>
      <c r="F872" s="245" t="s">
        <v>44</v>
      </c>
      <c r="G872" s="245" t="s">
        <v>6651</v>
      </c>
      <c r="H872" s="245" t="s">
        <v>6650</v>
      </c>
      <c r="I872" s="245" t="s">
        <v>102</v>
      </c>
      <c r="J872" s="245" t="s">
        <v>569</v>
      </c>
      <c r="K872" s="246" t="s">
        <v>16252</v>
      </c>
      <c r="L872" s="245" t="s">
        <v>568</v>
      </c>
    </row>
    <row r="873" spans="1:12" x14ac:dyDescent="0.25">
      <c r="A873" s="245" t="s">
        <v>5904</v>
      </c>
      <c r="B873" s="245" t="s">
        <v>5903</v>
      </c>
      <c r="C873" s="245" t="s">
        <v>5902</v>
      </c>
      <c r="D873" s="245" t="s">
        <v>5901</v>
      </c>
      <c r="E873" s="246" t="s">
        <v>44</v>
      </c>
      <c r="F873" s="245" t="s">
        <v>44</v>
      </c>
      <c r="G873" s="245" t="s">
        <v>6649</v>
      </c>
      <c r="H873" s="245" t="s">
        <v>6648</v>
      </c>
      <c r="I873" s="245" t="s">
        <v>102</v>
      </c>
      <c r="J873" s="245" t="s">
        <v>106</v>
      </c>
      <c r="K873" s="246" t="s">
        <v>15126</v>
      </c>
      <c r="L873" s="245" t="s">
        <v>568</v>
      </c>
    </row>
    <row r="874" spans="1:12" x14ac:dyDescent="0.25">
      <c r="A874" s="245" t="s">
        <v>5904</v>
      </c>
      <c r="B874" s="245" t="s">
        <v>5903</v>
      </c>
      <c r="C874" s="245" t="s">
        <v>5902</v>
      </c>
      <c r="D874" s="245" t="s">
        <v>5901</v>
      </c>
      <c r="E874" s="246" t="s">
        <v>44</v>
      </c>
      <c r="F874" s="245" t="s">
        <v>44</v>
      </c>
      <c r="G874" s="245" t="s">
        <v>6647</v>
      </c>
      <c r="H874" s="245" t="s">
        <v>6646</v>
      </c>
      <c r="I874" s="245" t="s">
        <v>102</v>
      </c>
      <c r="J874" s="245" t="s">
        <v>569</v>
      </c>
      <c r="K874" s="246" t="s">
        <v>10147</v>
      </c>
      <c r="L874" s="245" t="s">
        <v>568</v>
      </c>
    </row>
    <row r="875" spans="1:12" x14ac:dyDescent="0.25">
      <c r="A875" s="245" t="s">
        <v>5904</v>
      </c>
      <c r="B875" s="245" t="s">
        <v>5903</v>
      </c>
      <c r="C875" s="245" t="s">
        <v>5902</v>
      </c>
      <c r="D875" s="245" t="s">
        <v>5901</v>
      </c>
      <c r="E875" s="246" t="s">
        <v>44</v>
      </c>
      <c r="F875" s="245" t="s">
        <v>44</v>
      </c>
      <c r="G875" s="245" t="s">
        <v>6645</v>
      </c>
      <c r="H875" s="245" t="s">
        <v>6644</v>
      </c>
      <c r="I875" s="245" t="s">
        <v>102</v>
      </c>
      <c r="J875" s="245" t="s">
        <v>569</v>
      </c>
      <c r="K875" s="246" t="s">
        <v>1025</v>
      </c>
      <c r="L875" s="245" t="s">
        <v>568</v>
      </c>
    </row>
    <row r="876" spans="1:12" x14ac:dyDescent="0.25">
      <c r="A876" s="245" t="s">
        <v>5904</v>
      </c>
      <c r="B876" s="245" t="s">
        <v>5903</v>
      </c>
      <c r="C876" s="245" t="s">
        <v>5902</v>
      </c>
      <c r="D876" s="245" t="s">
        <v>5901</v>
      </c>
      <c r="E876" s="246" t="s">
        <v>44</v>
      </c>
      <c r="F876" s="245" t="s">
        <v>44</v>
      </c>
      <c r="G876" s="245" t="s">
        <v>6642</v>
      </c>
      <c r="H876" s="245" t="s">
        <v>6641</v>
      </c>
      <c r="I876" s="245" t="s">
        <v>102</v>
      </c>
      <c r="J876" s="245" t="s">
        <v>569</v>
      </c>
      <c r="K876" s="246" t="s">
        <v>11880</v>
      </c>
      <c r="L876" s="245" t="s">
        <v>568</v>
      </c>
    </row>
    <row r="877" spans="1:12" x14ac:dyDescent="0.25">
      <c r="A877" s="245" t="s">
        <v>5904</v>
      </c>
      <c r="B877" s="245" t="s">
        <v>5903</v>
      </c>
      <c r="C877" s="245" t="s">
        <v>5902</v>
      </c>
      <c r="D877" s="245" t="s">
        <v>5901</v>
      </c>
      <c r="E877" s="246" t="s">
        <v>44</v>
      </c>
      <c r="F877" s="245" t="s">
        <v>44</v>
      </c>
      <c r="G877" s="245" t="s">
        <v>6640</v>
      </c>
      <c r="H877" s="245" t="s">
        <v>6639</v>
      </c>
      <c r="I877" s="245" t="s">
        <v>102</v>
      </c>
      <c r="J877" s="245" t="s">
        <v>569</v>
      </c>
      <c r="K877" s="246" t="s">
        <v>8732</v>
      </c>
      <c r="L877" s="245" t="s">
        <v>568</v>
      </c>
    </row>
    <row r="878" spans="1:12" x14ac:dyDescent="0.25">
      <c r="A878" s="245" t="s">
        <v>5904</v>
      </c>
      <c r="B878" s="245" t="s">
        <v>5903</v>
      </c>
      <c r="C878" s="245" t="s">
        <v>5902</v>
      </c>
      <c r="D878" s="245" t="s">
        <v>5901</v>
      </c>
      <c r="E878" s="246" t="s">
        <v>44</v>
      </c>
      <c r="F878" s="245" t="s">
        <v>44</v>
      </c>
      <c r="G878" s="245" t="s">
        <v>6638</v>
      </c>
      <c r="H878" s="245" t="s">
        <v>6637</v>
      </c>
      <c r="I878" s="245" t="s">
        <v>102</v>
      </c>
      <c r="J878" s="245" t="s">
        <v>569</v>
      </c>
      <c r="K878" s="246" t="s">
        <v>16253</v>
      </c>
      <c r="L878" s="245" t="s">
        <v>568</v>
      </c>
    </row>
    <row r="879" spans="1:12" x14ac:dyDescent="0.25">
      <c r="A879" s="245" t="s">
        <v>5904</v>
      </c>
      <c r="B879" s="245" t="s">
        <v>5903</v>
      </c>
      <c r="C879" s="245" t="s">
        <v>5902</v>
      </c>
      <c r="D879" s="245" t="s">
        <v>5901</v>
      </c>
      <c r="E879" s="246" t="s">
        <v>44</v>
      </c>
      <c r="F879" s="245" t="s">
        <v>44</v>
      </c>
      <c r="G879" s="245" t="s">
        <v>6636</v>
      </c>
      <c r="H879" s="245" t="s">
        <v>6635</v>
      </c>
      <c r="I879" s="245" t="s">
        <v>102</v>
      </c>
      <c r="J879" s="245" t="s">
        <v>569</v>
      </c>
      <c r="K879" s="246" t="s">
        <v>10280</v>
      </c>
      <c r="L879" s="245" t="s">
        <v>568</v>
      </c>
    </row>
    <row r="880" spans="1:12" x14ac:dyDescent="0.25">
      <c r="A880" s="245" t="s">
        <v>5904</v>
      </c>
      <c r="B880" s="245" t="s">
        <v>5903</v>
      </c>
      <c r="C880" s="245" t="s">
        <v>5902</v>
      </c>
      <c r="D880" s="245" t="s">
        <v>5901</v>
      </c>
      <c r="E880" s="246" t="s">
        <v>44</v>
      </c>
      <c r="F880" s="245" t="s">
        <v>44</v>
      </c>
      <c r="G880" s="245" t="s">
        <v>6634</v>
      </c>
      <c r="H880" s="245" t="s">
        <v>6633</v>
      </c>
      <c r="I880" s="245" t="s">
        <v>102</v>
      </c>
      <c r="J880" s="245" t="s">
        <v>569</v>
      </c>
      <c r="K880" s="246" t="s">
        <v>16254</v>
      </c>
      <c r="L880" s="245" t="s">
        <v>568</v>
      </c>
    </row>
    <row r="881" spans="1:12" x14ac:dyDescent="0.25">
      <c r="A881" s="245" t="s">
        <v>5904</v>
      </c>
      <c r="B881" s="245" t="s">
        <v>5903</v>
      </c>
      <c r="C881" s="245" t="s">
        <v>5902</v>
      </c>
      <c r="D881" s="245" t="s">
        <v>5901</v>
      </c>
      <c r="E881" s="246" t="s">
        <v>44</v>
      </c>
      <c r="F881" s="245" t="s">
        <v>44</v>
      </c>
      <c r="G881" s="245" t="s">
        <v>6632</v>
      </c>
      <c r="H881" s="245" t="s">
        <v>6631</v>
      </c>
      <c r="I881" s="245" t="s">
        <v>102</v>
      </c>
      <c r="J881" s="245" t="s">
        <v>569</v>
      </c>
      <c r="K881" s="246" t="s">
        <v>4261</v>
      </c>
      <c r="L881" s="245" t="s">
        <v>568</v>
      </c>
    </row>
    <row r="882" spans="1:12" x14ac:dyDescent="0.25">
      <c r="A882" s="245" t="s">
        <v>5904</v>
      </c>
      <c r="B882" s="245" t="s">
        <v>5903</v>
      </c>
      <c r="C882" s="245" t="s">
        <v>5902</v>
      </c>
      <c r="D882" s="245" t="s">
        <v>5901</v>
      </c>
      <c r="E882" s="246" t="s">
        <v>44</v>
      </c>
      <c r="F882" s="245" t="s">
        <v>44</v>
      </c>
      <c r="G882" s="245" t="s">
        <v>6630</v>
      </c>
      <c r="H882" s="245" t="s">
        <v>6629</v>
      </c>
      <c r="I882" s="245" t="s">
        <v>102</v>
      </c>
      <c r="J882" s="245" t="s">
        <v>569</v>
      </c>
      <c r="K882" s="246" t="s">
        <v>8329</v>
      </c>
      <c r="L882" s="245" t="s">
        <v>568</v>
      </c>
    </row>
    <row r="883" spans="1:12" x14ac:dyDescent="0.25">
      <c r="A883" s="245" t="s">
        <v>5904</v>
      </c>
      <c r="B883" s="245" t="s">
        <v>5903</v>
      </c>
      <c r="C883" s="245" t="s">
        <v>5902</v>
      </c>
      <c r="D883" s="245" t="s">
        <v>5901</v>
      </c>
      <c r="E883" s="246" t="s">
        <v>44</v>
      </c>
      <c r="F883" s="245" t="s">
        <v>44</v>
      </c>
      <c r="G883" s="245" t="s">
        <v>6628</v>
      </c>
      <c r="H883" s="245" t="s">
        <v>6627</v>
      </c>
      <c r="I883" s="245" t="s">
        <v>102</v>
      </c>
      <c r="J883" s="245" t="s">
        <v>569</v>
      </c>
      <c r="K883" s="246" t="s">
        <v>16255</v>
      </c>
      <c r="L883" s="245" t="s">
        <v>568</v>
      </c>
    </row>
    <row r="884" spans="1:12" x14ac:dyDescent="0.25">
      <c r="A884" s="245" t="s">
        <v>5904</v>
      </c>
      <c r="B884" s="245" t="s">
        <v>5903</v>
      </c>
      <c r="C884" s="245" t="s">
        <v>5902</v>
      </c>
      <c r="D884" s="245" t="s">
        <v>5901</v>
      </c>
      <c r="E884" s="246" t="s">
        <v>44</v>
      </c>
      <c r="F884" s="245" t="s">
        <v>44</v>
      </c>
      <c r="G884" s="245" t="s">
        <v>6626</v>
      </c>
      <c r="H884" s="245" t="s">
        <v>6625</v>
      </c>
      <c r="I884" s="245" t="s">
        <v>102</v>
      </c>
      <c r="J884" s="245" t="s">
        <v>106</v>
      </c>
      <c r="K884" s="246" t="s">
        <v>9141</v>
      </c>
      <c r="L884" s="245" t="s">
        <v>568</v>
      </c>
    </row>
    <row r="885" spans="1:12" x14ac:dyDescent="0.25">
      <c r="A885" s="245" t="s">
        <v>5904</v>
      </c>
      <c r="B885" s="245" t="s">
        <v>5903</v>
      </c>
      <c r="C885" s="245" t="s">
        <v>5902</v>
      </c>
      <c r="D885" s="245" t="s">
        <v>5901</v>
      </c>
      <c r="E885" s="246" t="s">
        <v>44</v>
      </c>
      <c r="F885" s="245" t="s">
        <v>44</v>
      </c>
      <c r="G885" s="245" t="s">
        <v>6624</v>
      </c>
      <c r="H885" s="245" t="s">
        <v>16256</v>
      </c>
      <c r="I885" s="245" t="s">
        <v>102</v>
      </c>
      <c r="J885" s="245" t="s">
        <v>59</v>
      </c>
      <c r="K885" s="246" t="s">
        <v>9618</v>
      </c>
      <c r="L885" s="245" t="s">
        <v>568</v>
      </c>
    </row>
    <row r="886" spans="1:12" x14ac:dyDescent="0.25">
      <c r="A886" s="245" t="s">
        <v>5904</v>
      </c>
      <c r="B886" s="245" t="s">
        <v>5903</v>
      </c>
      <c r="C886" s="245" t="s">
        <v>5902</v>
      </c>
      <c r="D886" s="245" t="s">
        <v>5901</v>
      </c>
      <c r="E886" s="246" t="s">
        <v>44</v>
      </c>
      <c r="F886" s="245" t="s">
        <v>44</v>
      </c>
      <c r="G886" s="245" t="s">
        <v>6623</v>
      </c>
      <c r="H886" s="245" t="s">
        <v>16257</v>
      </c>
      <c r="I886" s="245" t="s">
        <v>102</v>
      </c>
      <c r="J886" s="245" t="s">
        <v>59</v>
      </c>
      <c r="K886" s="246" t="s">
        <v>205</v>
      </c>
      <c r="L886" s="245" t="s">
        <v>568</v>
      </c>
    </row>
    <row r="887" spans="1:12" x14ac:dyDescent="0.25">
      <c r="A887" s="245" t="s">
        <v>5904</v>
      </c>
      <c r="B887" s="245" t="s">
        <v>5903</v>
      </c>
      <c r="C887" s="245" t="s">
        <v>5902</v>
      </c>
      <c r="D887" s="245" t="s">
        <v>5901</v>
      </c>
      <c r="E887" s="246" t="s">
        <v>44</v>
      </c>
      <c r="F887" s="245" t="s">
        <v>44</v>
      </c>
      <c r="G887" s="245" t="s">
        <v>6622</v>
      </c>
      <c r="H887" s="245" t="s">
        <v>16258</v>
      </c>
      <c r="I887" s="245" t="s">
        <v>102</v>
      </c>
      <c r="J887" s="245" t="s">
        <v>59</v>
      </c>
      <c r="K887" s="246" t="s">
        <v>9165</v>
      </c>
      <c r="L887" s="245" t="s">
        <v>568</v>
      </c>
    </row>
    <row r="888" spans="1:12" x14ac:dyDescent="0.25">
      <c r="A888" s="245" t="s">
        <v>5904</v>
      </c>
      <c r="B888" s="245" t="s">
        <v>5903</v>
      </c>
      <c r="C888" s="245" t="s">
        <v>5902</v>
      </c>
      <c r="D888" s="245" t="s">
        <v>5901</v>
      </c>
      <c r="E888" s="246" t="s">
        <v>44</v>
      </c>
      <c r="F888" s="245" t="s">
        <v>44</v>
      </c>
      <c r="G888" s="245" t="s">
        <v>6621</v>
      </c>
      <c r="H888" s="245" t="s">
        <v>16259</v>
      </c>
      <c r="I888" s="245" t="s">
        <v>102</v>
      </c>
      <c r="J888" s="245" t="s">
        <v>106</v>
      </c>
      <c r="K888" s="246" t="s">
        <v>8844</v>
      </c>
      <c r="L888" s="245" t="s">
        <v>568</v>
      </c>
    </row>
    <row r="889" spans="1:12" x14ac:dyDescent="0.25">
      <c r="A889" s="245" t="s">
        <v>5904</v>
      </c>
      <c r="B889" s="245" t="s">
        <v>5903</v>
      </c>
      <c r="C889" s="245" t="s">
        <v>5902</v>
      </c>
      <c r="D889" s="245" t="s">
        <v>5901</v>
      </c>
      <c r="E889" s="246" t="s">
        <v>44</v>
      </c>
      <c r="F889" s="245" t="s">
        <v>44</v>
      </c>
      <c r="G889" s="245" t="s">
        <v>6620</v>
      </c>
      <c r="H889" s="245" t="s">
        <v>6619</v>
      </c>
      <c r="I889" s="245" t="s">
        <v>102</v>
      </c>
      <c r="J889" s="245" t="s">
        <v>569</v>
      </c>
      <c r="K889" s="246" t="s">
        <v>16260</v>
      </c>
      <c r="L889" s="245" t="s">
        <v>568</v>
      </c>
    </row>
    <row r="890" spans="1:12" x14ac:dyDescent="0.25">
      <c r="A890" s="245" t="s">
        <v>5904</v>
      </c>
      <c r="B890" s="245" t="s">
        <v>5903</v>
      </c>
      <c r="C890" s="245" t="s">
        <v>5902</v>
      </c>
      <c r="D890" s="245" t="s">
        <v>5901</v>
      </c>
      <c r="E890" s="246" t="s">
        <v>44</v>
      </c>
      <c r="F890" s="245" t="s">
        <v>44</v>
      </c>
      <c r="G890" s="245" t="s">
        <v>6618</v>
      </c>
      <c r="H890" s="245" t="s">
        <v>6617</v>
      </c>
      <c r="I890" s="245" t="s">
        <v>102</v>
      </c>
      <c r="J890" s="245" t="s">
        <v>569</v>
      </c>
      <c r="K890" s="246" t="s">
        <v>16261</v>
      </c>
      <c r="L890" s="245" t="s">
        <v>568</v>
      </c>
    </row>
    <row r="891" spans="1:12" x14ac:dyDescent="0.25">
      <c r="A891" s="245" t="s">
        <v>5904</v>
      </c>
      <c r="B891" s="245" t="s">
        <v>5903</v>
      </c>
      <c r="C891" s="245" t="s">
        <v>5902</v>
      </c>
      <c r="D891" s="245" t="s">
        <v>5901</v>
      </c>
      <c r="E891" s="246" t="s">
        <v>44</v>
      </c>
      <c r="F891" s="245" t="s">
        <v>44</v>
      </c>
      <c r="G891" s="245" t="s">
        <v>6616</v>
      </c>
      <c r="H891" s="245" t="s">
        <v>6615</v>
      </c>
      <c r="I891" s="245" t="s">
        <v>102</v>
      </c>
      <c r="J891" s="245" t="s">
        <v>569</v>
      </c>
      <c r="K891" s="246" t="s">
        <v>16262</v>
      </c>
      <c r="L891" s="245" t="s">
        <v>568</v>
      </c>
    </row>
    <row r="892" spans="1:12" x14ac:dyDescent="0.25">
      <c r="A892" s="245" t="s">
        <v>5904</v>
      </c>
      <c r="B892" s="245" t="s">
        <v>5903</v>
      </c>
      <c r="C892" s="245" t="s">
        <v>5902</v>
      </c>
      <c r="D892" s="245" t="s">
        <v>5901</v>
      </c>
      <c r="E892" s="246" t="s">
        <v>44</v>
      </c>
      <c r="F892" s="245" t="s">
        <v>44</v>
      </c>
      <c r="G892" s="245" t="s">
        <v>6614</v>
      </c>
      <c r="H892" s="245" t="s">
        <v>6613</v>
      </c>
      <c r="I892" s="245" t="s">
        <v>102</v>
      </c>
      <c r="J892" s="245" t="s">
        <v>569</v>
      </c>
      <c r="K892" s="246" t="s">
        <v>16263</v>
      </c>
      <c r="L892" s="245" t="s">
        <v>568</v>
      </c>
    </row>
    <row r="893" spans="1:12" x14ac:dyDescent="0.25">
      <c r="A893" s="245" t="s">
        <v>5904</v>
      </c>
      <c r="B893" s="245" t="s">
        <v>5903</v>
      </c>
      <c r="C893" s="245" t="s">
        <v>5902</v>
      </c>
      <c r="D893" s="245" t="s">
        <v>5901</v>
      </c>
      <c r="E893" s="246" t="s">
        <v>44</v>
      </c>
      <c r="F893" s="245" t="s">
        <v>44</v>
      </c>
      <c r="G893" s="245" t="s">
        <v>6612</v>
      </c>
      <c r="H893" s="245" t="s">
        <v>6611</v>
      </c>
      <c r="I893" s="245" t="s">
        <v>102</v>
      </c>
      <c r="J893" s="245" t="s">
        <v>569</v>
      </c>
      <c r="K893" s="246" t="s">
        <v>94</v>
      </c>
      <c r="L893" s="245" t="s">
        <v>568</v>
      </c>
    </row>
    <row r="894" spans="1:12" x14ac:dyDescent="0.25">
      <c r="A894" s="245" t="s">
        <v>5904</v>
      </c>
      <c r="B894" s="245" t="s">
        <v>5903</v>
      </c>
      <c r="C894" s="245" t="s">
        <v>5902</v>
      </c>
      <c r="D894" s="245" t="s">
        <v>5901</v>
      </c>
      <c r="E894" s="246" t="s">
        <v>44</v>
      </c>
      <c r="F894" s="245" t="s">
        <v>44</v>
      </c>
      <c r="G894" s="245" t="s">
        <v>6609</v>
      </c>
      <c r="H894" s="245" t="s">
        <v>6608</v>
      </c>
      <c r="I894" s="245" t="s">
        <v>102</v>
      </c>
      <c r="J894" s="245" t="s">
        <v>569</v>
      </c>
      <c r="K894" s="246" t="s">
        <v>15432</v>
      </c>
      <c r="L894" s="245" t="s">
        <v>568</v>
      </c>
    </row>
    <row r="895" spans="1:12" x14ac:dyDescent="0.25">
      <c r="A895" s="245" t="s">
        <v>5904</v>
      </c>
      <c r="B895" s="245" t="s">
        <v>5903</v>
      </c>
      <c r="C895" s="245" t="s">
        <v>5902</v>
      </c>
      <c r="D895" s="245" t="s">
        <v>5901</v>
      </c>
      <c r="E895" s="246" t="s">
        <v>44</v>
      </c>
      <c r="F895" s="245" t="s">
        <v>44</v>
      </c>
      <c r="G895" s="245" t="s">
        <v>6607</v>
      </c>
      <c r="H895" s="245" t="s">
        <v>6606</v>
      </c>
      <c r="I895" s="245" t="s">
        <v>102</v>
      </c>
      <c r="J895" s="245" t="s">
        <v>106</v>
      </c>
      <c r="K895" s="246" t="s">
        <v>16264</v>
      </c>
      <c r="L895" s="245" t="s">
        <v>568</v>
      </c>
    </row>
    <row r="896" spans="1:12" x14ac:dyDescent="0.25">
      <c r="A896" s="245" t="s">
        <v>5904</v>
      </c>
      <c r="B896" s="245" t="s">
        <v>5903</v>
      </c>
      <c r="C896" s="245" t="s">
        <v>5902</v>
      </c>
      <c r="D896" s="245" t="s">
        <v>5901</v>
      </c>
      <c r="E896" s="246" t="s">
        <v>44</v>
      </c>
      <c r="F896" s="245" t="s">
        <v>44</v>
      </c>
      <c r="G896" s="245" t="s">
        <v>6605</v>
      </c>
      <c r="H896" s="245" t="s">
        <v>6604</v>
      </c>
      <c r="I896" s="245" t="s">
        <v>102</v>
      </c>
      <c r="J896" s="245" t="s">
        <v>569</v>
      </c>
      <c r="K896" s="246" t="s">
        <v>16265</v>
      </c>
      <c r="L896" s="245" t="s">
        <v>568</v>
      </c>
    </row>
    <row r="897" spans="1:12" x14ac:dyDescent="0.25">
      <c r="A897" s="245" t="s">
        <v>5904</v>
      </c>
      <c r="B897" s="245" t="s">
        <v>5903</v>
      </c>
      <c r="C897" s="245" t="s">
        <v>5902</v>
      </c>
      <c r="D897" s="245" t="s">
        <v>5901</v>
      </c>
      <c r="E897" s="246" t="s">
        <v>44</v>
      </c>
      <c r="F897" s="245" t="s">
        <v>44</v>
      </c>
      <c r="G897" s="245" t="s">
        <v>6603</v>
      </c>
      <c r="H897" s="245" t="s">
        <v>6602</v>
      </c>
      <c r="I897" s="245" t="s">
        <v>102</v>
      </c>
      <c r="J897" s="245" t="s">
        <v>569</v>
      </c>
      <c r="K897" s="246" t="s">
        <v>8280</v>
      </c>
      <c r="L897" s="245" t="s">
        <v>568</v>
      </c>
    </row>
    <row r="898" spans="1:12" x14ac:dyDescent="0.25">
      <c r="A898" s="245" t="s">
        <v>5904</v>
      </c>
      <c r="B898" s="245" t="s">
        <v>5903</v>
      </c>
      <c r="C898" s="245" t="s">
        <v>5902</v>
      </c>
      <c r="D898" s="245" t="s">
        <v>5901</v>
      </c>
      <c r="E898" s="246" t="s">
        <v>44</v>
      </c>
      <c r="F898" s="245" t="s">
        <v>44</v>
      </c>
      <c r="G898" s="245" t="s">
        <v>6601</v>
      </c>
      <c r="H898" s="245" t="s">
        <v>6600</v>
      </c>
      <c r="I898" s="245" t="s">
        <v>102</v>
      </c>
      <c r="J898" s="245" t="s">
        <v>569</v>
      </c>
      <c r="K898" s="246" t="s">
        <v>7945</v>
      </c>
      <c r="L898" s="245" t="s">
        <v>568</v>
      </c>
    </row>
    <row r="899" spans="1:12" x14ac:dyDescent="0.25">
      <c r="A899" s="245" t="s">
        <v>5904</v>
      </c>
      <c r="B899" s="245" t="s">
        <v>5903</v>
      </c>
      <c r="C899" s="245" t="s">
        <v>5902</v>
      </c>
      <c r="D899" s="245" t="s">
        <v>5901</v>
      </c>
      <c r="E899" s="246" t="s">
        <v>44</v>
      </c>
      <c r="F899" s="245" t="s">
        <v>44</v>
      </c>
      <c r="G899" s="245" t="s">
        <v>6599</v>
      </c>
      <c r="H899" s="245" t="s">
        <v>6598</v>
      </c>
      <c r="I899" s="245" t="s">
        <v>102</v>
      </c>
      <c r="J899" s="245" t="s">
        <v>569</v>
      </c>
      <c r="K899" s="246" t="s">
        <v>15064</v>
      </c>
      <c r="L899" s="245" t="s">
        <v>568</v>
      </c>
    </row>
    <row r="900" spans="1:12" x14ac:dyDescent="0.25">
      <c r="A900" s="245" t="s">
        <v>5904</v>
      </c>
      <c r="B900" s="245" t="s">
        <v>5903</v>
      </c>
      <c r="C900" s="245" t="s">
        <v>5902</v>
      </c>
      <c r="D900" s="245" t="s">
        <v>5901</v>
      </c>
      <c r="E900" s="246" t="s">
        <v>44</v>
      </c>
      <c r="F900" s="245" t="s">
        <v>44</v>
      </c>
      <c r="G900" s="245" t="s">
        <v>6596</v>
      </c>
      <c r="H900" s="245" t="s">
        <v>6595</v>
      </c>
      <c r="I900" s="245" t="s">
        <v>102</v>
      </c>
      <c r="J900" s="245" t="s">
        <v>106</v>
      </c>
      <c r="K900" s="246" t="s">
        <v>16266</v>
      </c>
      <c r="L900" s="245" t="s">
        <v>568</v>
      </c>
    </row>
    <row r="901" spans="1:12" x14ac:dyDescent="0.25">
      <c r="A901" s="245" t="s">
        <v>5904</v>
      </c>
      <c r="B901" s="245" t="s">
        <v>5903</v>
      </c>
      <c r="C901" s="245" t="s">
        <v>5902</v>
      </c>
      <c r="D901" s="245" t="s">
        <v>5901</v>
      </c>
      <c r="E901" s="246" t="s">
        <v>44</v>
      </c>
      <c r="F901" s="245" t="s">
        <v>44</v>
      </c>
      <c r="G901" s="245" t="s">
        <v>6594</v>
      </c>
      <c r="H901" s="245" t="s">
        <v>6593</v>
      </c>
      <c r="I901" s="245" t="s">
        <v>102</v>
      </c>
      <c r="J901" s="245" t="s">
        <v>569</v>
      </c>
      <c r="K901" s="246" t="s">
        <v>661</v>
      </c>
      <c r="L901" s="245" t="s">
        <v>568</v>
      </c>
    </row>
    <row r="902" spans="1:12" x14ac:dyDescent="0.25">
      <c r="A902" s="245" t="s">
        <v>5904</v>
      </c>
      <c r="B902" s="245" t="s">
        <v>5903</v>
      </c>
      <c r="C902" s="245" t="s">
        <v>5902</v>
      </c>
      <c r="D902" s="245" t="s">
        <v>5901</v>
      </c>
      <c r="E902" s="246" t="s">
        <v>44</v>
      </c>
      <c r="F902" s="245" t="s">
        <v>44</v>
      </c>
      <c r="G902" s="245" t="s">
        <v>6592</v>
      </c>
      <c r="H902" s="245" t="s">
        <v>6591</v>
      </c>
      <c r="I902" s="245" t="s">
        <v>102</v>
      </c>
      <c r="J902" s="245" t="s">
        <v>569</v>
      </c>
      <c r="K902" s="246" t="s">
        <v>126</v>
      </c>
      <c r="L902" s="245" t="s">
        <v>568</v>
      </c>
    </row>
    <row r="903" spans="1:12" x14ac:dyDescent="0.25">
      <c r="A903" s="245" t="s">
        <v>5904</v>
      </c>
      <c r="B903" s="245" t="s">
        <v>5903</v>
      </c>
      <c r="C903" s="245" t="s">
        <v>5902</v>
      </c>
      <c r="D903" s="245" t="s">
        <v>5901</v>
      </c>
      <c r="E903" s="246" t="s">
        <v>44</v>
      </c>
      <c r="F903" s="245" t="s">
        <v>44</v>
      </c>
      <c r="G903" s="245" t="s">
        <v>6590</v>
      </c>
      <c r="H903" s="245" t="s">
        <v>6589</v>
      </c>
      <c r="I903" s="245" t="s">
        <v>102</v>
      </c>
      <c r="J903" s="245" t="s">
        <v>569</v>
      </c>
      <c r="K903" s="246" t="s">
        <v>8747</v>
      </c>
      <c r="L903" s="245" t="s">
        <v>568</v>
      </c>
    </row>
    <row r="904" spans="1:12" x14ac:dyDescent="0.25">
      <c r="A904" s="245" t="s">
        <v>5904</v>
      </c>
      <c r="B904" s="245" t="s">
        <v>5903</v>
      </c>
      <c r="C904" s="245" t="s">
        <v>5902</v>
      </c>
      <c r="D904" s="245" t="s">
        <v>5901</v>
      </c>
      <c r="E904" s="246" t="s">
        <v>44</v>
      </c>
      <c r="F904" s="245" t="s">
        <v>44</v>
      </c>
      <c r="G904" s="245" t="s">
        <v>6588</v>
      </c>
      <c r="H904" s="245" t="s">
        <v>6587</v>
      </c>
      <c r="I904" s="245" t="s">
        <v>102</v>
      </c>
      <c r="J904" s="245" t="s">
        <v>59</v>
      </c>
      <c r="K904" s="246" t="s">
        <v>308</v>
      </c>
      <c r="L904" s="245" t="s">
        <v>568</v>
      </c>
    </row>
    <row r="905" spans="1:12" x14ac:dyDescent="0.25">
      <c r="A905" s="245" t="s">
        <v>5904</v>
      </c>
      <c r="B905" s="245" t="s">
        <v>5903</v>
      </c>
      <c r="C905" s="245" t="s">
        <v>5902</v>
      </c>
      <c r="D905" s="245" t="s">
        <v>5901</v>
      </c>
      <c r="E905" s="246" t="s">
        <v>44</v>
      </c>
      <c r="F905" s="245" t="s">
        <v>44</v>
      </c>
      <c r="G905" s="245" t="s">
        <v>6586</v>
      </c>
      <c r="H905" s="245" t="s">
        <v>6585</v>
      </c>
      <c r="I905" s="245" t="s">
        <v>102</v>
      </c>
      <c r="J905" s="245" t="s">
        <v>569</v>
      </c>
      <c r="K905" s="246" t="s">
        <v>9014</v>
      </c>
      <c r="L905" s="245" t="s">
        <v>568</v>
      </c>
    </row>
    <row r="906" spans="1:12" x14ac:dyDescent="0.25">
      <c r="A906" s="245" t="s">
        <v>5904</v>
      </c>
      <c r="B906" s="245" t="s">
        <v>5903</v>
      </c>
      <c r="C906" s="245" t="s">
        <v>5902</v>
      </c>
      <c r="D906" s="245" t="s">
        <v>5901</v>
      </c>
      <c r="E906" s="246" t="s">
        <v>44</v>
      </c>
      <c r="F906" s="245" t="s">
        <v>44</v>
      </c>
      <c r="G906" s="245" t="s">
        <v>6584</v>
      </c>
      <c r="H906" s="245" t="s">
        <v>6583</v>
      </c>
      <c r="I906" s="245" t="s">
        <v>102</v>
      </c>
      <c r="J906" s="245" t="s">
        <v>569</v>
      </c>
      <c r="K906" s="246" t="s">
        <v>890</v>
      </c>
      <c r="L906" s="245" t="s">
        <v>568</v>
      </c>
    </row>
    <row r="907" spans="1:12" x14ac:dyDescent="0.25">
      <c r="A907" s="245" t="s">
        <v>5904</v>
      </c>
      <c r="B907" s="245" t="s">
        <v>5903</v>
      </c>
      <c r="C907" s="245" t="s">
        <v>5902</v>
      </c>
      <c r="D907" s="245" t="s">
        <v>5901</v>
      </c>
      <c r="E907" s="246" t="s">
        <v>44</v>
      </c>
      <c r="F907" s="245" t="s">
        <v>44</v>
      </c>
      <c r="G907" s="245" t="s">
        <v>6582</v>
      </c>
      <c r="H907" s="245" t="s">
        <v>6581</v>
      </c>
      <c r="I907" s="245" t="s">
        <v>102</v>
      </c>
      <c r="J907" s="245" t="s">
        <v>569</v>
      </c>
      <c r="K907" s="246" t="s">
        <v>9184</v>
      </c>
      <c r="L907" s="245" t="s">
        <v>568</v>
      </c>
    </row>
    <row r="908" spans="1:12" x14ac:dyDescent="0.25">
      <c r="A908" s="245" t="s">
        <v>5904</v>
      </c>
      <c r="B908" s="245" t="s">
        <v>5903</v>
      </c>
      <c r="C908" s="245" t="s">
        <v>5902</v>
      </c>
      <c r="D908" s="245" t="s">
        <v>5901</v>
      </c>
      <c r="E908" s="246" t="s">
        <v>44</v>
      </c>
      <c r="F908" s="245" t="s">
        <v>44</v>
      </c>
      <c r="G908" s="245" t="s">
        <v>6580</v>
      </c>
      <c r="H908" s="245" t="s">
        <v>6579</v>
      </c>
      <c r="I908" s="245" t="s">
        <v>102</v>
      </c>
      <c r="J908" s="245" t="s">
        <v>59</v>
      </c>
      <c r="K908" s="246" t="s">
        <v>15429</v>
      </c>
      <c r="L908" s="245" t="s">
        <v>568</v>
      </c>
    </row>
    <row r="909" spans="1:12" x14ac:dyDescent="0.25">
      <c r="A909" s="245" t="s">
        <v>5904</v>
      </c>
      <c r="B909" s="245" t="s">
        <v>5903</v>
      </c>
      <c r="C909" s="245" t="s">
        <v>5902</v>
      </c>
      <c r="D909" s="245" t="s">
        <v>5901</v>
      </c>
      <c r="E909" s="246" t="s">
        <v>44</v>
      </c>
      <c r="F909" s="245" t="s">
        <v>44</v>
      </c>
      <c r="G909" s="245" t="s">
        <v>6578</v>
      </c>
      <c r="H909" s="245" t="s">
        <v>6577</v>
      </c>
      <c r="I909" s="245" t="s">
        <v>102</v>
      </c>
      <c r="J909" s="245" t="s">
        <v>59</v>
      </c>
      <c r="K909" s="246" t="s">
        <v>16267</v>
      </c>
      <c r="L909" s="245" t="s">
        <v>568</v>
      </c>
    </row>
    <row r="910" spans="1:12" x14ac:dyDescent="0.25">
      <c r="A910" s="245" t="s">
        <v>5904</v>
      </c>
      <c r="B910" s="245" t="s">
        <v>5903</v>
      </c>
      <c r="C910" s="245" t="s">
        <v>5902</v>
      </c>
      <c r="D910" s="245" t="s">
        <v>5901</v>
      </c>
      <c r="E910" s="246" t="s">
        <v>44</v>
      </c>
      <c r="F910" s="245" t="s">
        <v>44</v>
      </c>
      <c r="G910" s="245" t="s">
        <v>6576</v>
      </c>
      <c r="H910" s="245" t="s">
        <v>6575</v>
      </c>
      <c r="I910" s="245" t="s">
        <v>102</v>
      </c>
      <c r="J910" s="245" t="s">
        <v>59</v>
      </c>
      <c r="K910" s="246" t="s">
        <v>1904</v>
      </c>
      <c r="L910" s="245" t="s">
        <v>568</v>
      </c>
    </row>
    <row r="911" spans="1:12" x14ac:dyDescent="0.25">
      <c r="A911" s="245" t="s">
        <v>5904</v>
      </c>
      <c r="B911" s="245" t="s">
        <v>5903</v>
      </c>
      <c r="C911" s="245" t="s">
        <v>5902</v>
      </c>
      <c r="D911" s="245" t="s">
        <v>5901</v>
      </c>
      <c r="E911" s="246" t="s">
        <v>44</v>
      </c>
      <c r="F911" s="245" t="s">
        <v>44</v>
      </c>
      <c r="G911" s="245" t="s">
        <v>6574</v>
      </c>
      <c r="H911" s="245" t="s">
        <v>6573</v>
      </c>
      <c r="I911" s="245" t="s">
        <v>102</v>
      </c>
      <c r="J911" s="245" t="s">
        <v>59</v>
      </c>
      <c r="K911" s="246" t="s">
        <v>16268</v>
      </c>
      <c r="L911" s="245" t="s">
        <v>568</v>
      </c>
    </row>
    <row r="912" spans="1:12" x14ac:dyDescent="0.25">
      <c r="A912" s="245" t="s">
        <v>5904</v>
      </c>
      <c r="B912" s="245" t="s">
        <v>5903</v>
      </c>
      <c r="C912" s="245" t="s">
        <v>5902</v>
      </c>
      <c r="D912" s="245" t="s">
        <v>5901</v>
      </c>
      <c r="E912" s="246" t="s">
        <v>44</v>
      </c>
      <c r="F912" s="245" t="s">
        <v>44</v>
      </c>
      <c r="G912" s="245" t="s">
        <v>6572</v>
      </c>
      <c r="H912" s="245" t="s">
        <v>6571</v>
      </c>
      <c r="I912" s="245" t="s">
        <v>102</v>
      </c>
      <c r="J912" s="245" t="s">
        <v>59</v>
      </c>
      <c r="K912" s="246" t="s">
        <v>6987</v>
      </c>
      <c r="L912" s="245" t="s">
        <v>568</v>
      </c>
    </row>
    <row r="913" spans="1:12" x14ac:dyDescent="0.25">
      <c r="A913" s="245" t="s">
        <v>5904</v>
      </c>
      <c r="B913" s="245" t="s">
        <v>5903</v>
      </c>
      <c r="C913" s="245" t="s">
        <v>5902</v>
      </c>
      <c r="D913" s="245" t="s">
        <v>5901</v>
      </c>
      <c r="E913" s="246" t="s">
        <v>44</v>
      </c>
      <c r="F913" s="245" t="s">
        <v>44</v>
      </c>
      <c r="G913" s="245" t="s">
        <v>6570</v>
      </c>
      <c r="H913" s="245" t="s">
        <v>6569</v>
      </c>
      <c r="I913" s="245" t="s">
        <v>102</v>
      </c>
      <c r="J913" s="245" t="s">
        <v>59</v>
      </c>
      <c r="K913" s="246" t="s">
        <v>10278</v>
      </c>
      <c r="L913" s="245" t="s">
        <v>568</v>
      </c>
    </row>
    <row r="914" spans="1:12" x14ac:dyDescent="0.25">
      <c r="A914" s="245" t="s">
        <v>5904</v>
      </c>
      <c r="B914" s="245" t="s">
        <v>5903</v>
      </c>
      <c r="C914" s="245" t="s">
        <v>5902</v>
      </c>
      <c r="D914" s="245" t="s">
        <v>5901</v>
      </c>
      <c r="E914" s="246" t="s">
        <v>44</v>
      </c>
      <c r="F914" s="245" t="s">
        <v>44</v>
      </c>
      <c r="G914" s="245" t="s">
        <v>6568</v>
      </c>
      <c r="H914" s="245" t="s">
        <v>6567</v>
      </c>
      <c r="I914" s="245" t="s">
        <v>102</v>
      </c>
      <c r="J914" s="245" t="s">
        <v>59</v>
      </c>
      <c r="K914" s="246" t="s">
        <v>251</v>
      </c>
      <c r="L914" s="245" t="s">
        <v>568</v>
      </c>
    </row>
    <row r="915" spans="1:12" x14ac:dyDescent="0.25">
      <c r="A915" s="245" t="s">
        <v>5904</v>
      </c>
      <c r="B915" s="245" t="s">
        <v>5903</v>
      </c>
      <c r="C915" s="245" t="s">
        <v>5902</v>
      </c>
      <c r="D915" s="245" t="s">
        <v>5901</v>
      </c>
      <c r="E915" s="246" t="s">
        <v>44</v>
      </c>
      <c r="F915" s="245" t="s">
        <v>44</v>
      </c>
      <c r="G915" s="245" t="s">
        <v>6566</v>
      </c>
      <c r="H915" s="245" t="s">
        <v>6565</v>
      </c>
      <c r="I915" s="245" t="s">
        <v>102</v>
      </c>
      <c r="J915" s="245" t="s">
        <v>59</v>
      </c>
      <c r="K915" s="246" t="s">
        <v>8333</v>
      </c>
      <c r="L915" s="245" t="s">
        <v>568</v>
      </c>
    </row>
    <row r="916" spans="1:12" x14ac:dyDescent="0.25">
      <c r="A916" s="245" t="s">
        <v>5904</v>
      </c>
      <c r="B916" s="245" t="s">
        <v>5903</v>
      </c>
      <c r="C916" s="245" t="s">
        <v>5902</v>
      </c>
      <c r="D916" s="245" t="s">
        <v>5901</v>
      </c>
      <c r="E916" s="246" t="s">
        <v>44</v>
      </c>
      <c r="F916" s="245" t="s">
        <v>44</v>
      </c>
      <c r="G916" s="245" t="s">
        <v>6564</v>
      </c>
      <c r="H916" s="245" t="s">
        <v>6563</v>
      </c>
      <c r="I916" s="245" t="s">
        <v>102</v>
      </c>
      <c r="J916" s="245" t="s">
        <v>59</v>
      </c>
      <c r="K916" s="246" t="s">
        <v>10355</v>
      </c>
      <c r="L916" s="245" t="s">
        <v>568</v>
      </c>
    </row>
    <row r="917" spans="1:12" x14ac:dyDescent="0.25">
      <c r="A917" s="245" t="s">
        <v>5904</v>
      </c>
      <c r="B917" s="245" t="s">
        <v>5903</v>
      </c>
      <c r="C917" s="245" t="s">
        <v>5902</v>
      </c>
      <c r="D917" s="245" t="s">
        <v>5901</v>
      </c>
      <c r="E917" s="246" t="s">
        <v>44</v>
      </c>
      <c r="F917" s="245" t="s">
        <v>44</v>
      </c>
      <c r="G917" s="245" t="s">
        <v>6562</v>
      </c>
      <c r="H917" s="245" t="s">
        <v>6561</v>
      </c>
      <c r="I917" s="245" t="s">
        <v>102</v>
      </c>
      <c r="J917" s="245" t="s">
        <v>59</v>
      </c>
      <c r="K917" s="246" t="s">
        <v>5039</v>
      </c>
      <c r="L917" s="245" t="s">
        <v>568</v>
      </c>
    </row>
    <row r="918" spans="1:12" x14ac:dyDescent="0.25">
      <c r="A918" s="245" t="s">
        <v>5904</v>
      </c>
      <c r="B918" s="245" t="s">
        <v>5903</v>
      </c>
      <c r="C918" s="245" t="s">
        <v>5902</v>
      </c>
      <c r="D918" s="245" t="s">
        <v>5901</v>
      </c>
      <c r="E918" s="246" t="s">
        <v>44</v>
      </c>
      <c r="F918" s="245" t="s">
        <v>44</v>
      </c>
      <c r="G918" s="245" t="s">
        <v>6560</v>
      </c>
      <c r="H918" s="245" t="s">
        <v>6559</v>
      </c>
      <c r="I918" s="245" t="s">
        <v>102</v>
      </c>
      <c r="J918" s="245" t="s">
        <v>59</v>
      </c>
      <c r="K918" s="246" t="s">
        <v>6293</v>
      </c>
      <c r="L918" s="245" t="s">
        <v>568</v>
      </c>
    </row>
    <row r="919" spans="1:12" x14ac:dyDescent="0.25">
      <c r="A919" s="245" t="s">
        <v>5904</v>
      </c>
      <c r="B919" s="245" t="s">
        <v>5903</v>
      </c>
      <c r="C919" s="245" t="s">
        <v>5902</v>
      </c>
      <c r="D919" s="245" t="s">
        <v>5901</v>
      </c>
      <c r="E919" s="246" t="s">
        <v>44</v>
      </c>
      <c r="F919" s="245" t="s">
        <v>44</v>
      </c>
      <c r="G919" s="245" t="s">
        <v>6558</v>
      </c>
      <c r="H919" s="245" t="s">
        <v>6557</v>
      </c>
      <c r="I919" s="245" t="s">
        <v>102</v>
      </c>
      <c r="J919" s="245" t="s">
        <v>59</v>
      </c>
      <c r="K919" s="246" t="s">
        <v>1355</v>
      </c>
      <c r="L919" s="245" t="s">
        <v>568</v>
      </c>
    </row>
    <row r="920" spans="1:12" x14ac:dyDescent="0.25">
      <c r="A920" s="245" t="s">
        <v>5904</v>
      </c>
      <c r="B920" s="245" t="s">
        <v>5903</v>
      </c>
      <c r="C920" s="245" t="s">
        <v>5902</v>
      </c>
      <c r="D920" s="245" t="s">
        <v>5901</v>
      </c>
      <c r="E920" s="246" t="s">
        <v>44</v>
      </c>
      <c r="F920" s="245" t="s">
        <v>44</v>
      </c>
      <c r="G920" s="245" t="s">
        <v>6556</v>
      </c>
      <c r="H920" s="245" t="s">
        <v>6555</v>
      </c>
      <c r="I920" s="245" t="s">
        <v>102</v>
      </c>
      <c r="J920" s="245" t="s">
        <v>106</v>
      </c>
      <c r="K920" s="246" t="s">
        <v>8200</v>
      </c>
      <c r="L920" s="245" t="s">
        <v>568</v>
      </c>
    </row>
    <row r="921" spans="1:12" x14ac:dyDescent="0.25">
      <c r="A921" s="245" t="s">
        <v>5904</v>
      </c>
      <c r="B921" s="245" t="s">
        <v>5903</v>
      </c>
      <c r="C921" s="245" t="s">
        <v>5902</v>
      </c>
      <c r="D921" s="245" t="s">
        <v>5901</v>
      </c>
      <c r="E921" s="246" t="s">
        <v>44</v>
      </c>
      <c r="F921" s="245" t="s">
        <v>44</v>
      </c>
      <c r="G921" s="245" t="s">
        <v>6554</v>
      </c>
      <c r="H921" s="245" t="s">
        <v>6553</v>
      </c>
      <c r="I921" s="245" t="s">
        <v>102</v>
      </c>
      <c r="J921" s="245" t="s">
        <v>59</v>
      </c>
      <c r="K921" s="246" t="s">
        <v>6399</v>
      </c>
      <c r="L921" s="245" t="s">
        <v>568</v>
      </c>
    </row>
    <row r="922" spans="1:12" x14ac:dyDescent="0.25">
      <c r="A922" s="245" t="s">
        <v>5904</v>
      </c>
      <c r="B922" s="245" t="s">
        <v>5903</v>
      </c>
      <c r="C922" s="245" t="s">
        <v>5902</v>
      </c>
      <c r="D922" s="245" t="s">
        <v>5901</v>
      </c>
      <c r="E922" s="246" t="s">
        <v>44</v>
      </c>
      <c r="F922" s="245" t="s">
        <v>44</v>
      </c>
      <c r="G922" s="245" t="s">
        <v>6552</v>
      </c>
      <c r="H922" s="245" t="s">
        <v>6551</v>
      </c>
      <c r="I922" s="245" t="s">
        <v>102</v>
      </c>
      <c r="J922" s="245" t="s">
        <v>59</v>
      </c>
      <c r="K922" s="246" t="s">
        <v>202</v>
      </c>
      <c r="L922" s="245" t="s">
        <v>568</v>
      </c>
    </row>
    <row r="923" spans="1:12" x14ac:dyDescent="0.25">
      <c r="A923" s="245" t="s">
        <v>5904</v>
      </c>
      <c r="B923" s="245" t="s">
        <v>5903</v>
      </c>
      <c r="C923" s="245" t="s">
        <v>5902</v>
      </c>
      <c r="D923" s="245" t="s">
        <v>5901</v>
      </c>
      <c r="E923" s="246" t="s">
        <v>44</v>
      </c>
      <c r="F923" s="245" t="s">
        <v>44</v>
      </c>
      <c r="G923" s="245" t="s">
        <v>6550</v>
      </c>
      <c r="H923" s="245" t="s">
        <v>6549</v>
      </c>
      <c r="I923" s="245" t="s">
        <v>102</v>
      </c>
      <c r="J923" s="245" t="s">
        <v>59</v>
      </c>
      <c r="K923" s="246" t="s">
        <v>7175</v>
      </c>
      <c r="L923" s="245" t="s">
        <v>568</v>
      </c>
    </row>
    <row r="924" spans="1:12" x14ac:dyDescent="0.25">
      <c r="A924" s="245" t="s">
        <v>5904</v>
      </c>
      <c r="B924" s="245" t="s">
        <v>5903</v>
      </c>
      <c r="C924" s="245" t="s">
        <v>5902</v>
      </c>
      <c r="D924" s="245" t="s">
        <v>5901</v>
      </c>
      <c r="E924" s="246" t="s">
        <v>44</v>
      </c>
      <c r="F924" s="245" t="s">
        <v>44</v>
      </c>
      <c r="G924" s="245" t="s">
        <v>6548</v>
      </c>
      <c r="H924" s="245" t="s">
        <v>6547</v>
      </c>
      <c r="I924" s="245" t="s">
        <v>102</v>
      </c>
      <c r="J924" s="245" t="s">
        <v>106</v>
      </c>
      <c r="K924" s="246" t="s">
        <v>1355</v>
      </c>
      <c r="L924" s="245" t="s">
        <v>568</v>
      </c>
    </row>
    <row r="925" spans="1:12" x14ac:dyDescent="0.25">
      <c r="A925" s="245" t="s">
        <v>5904</v>
      </c>
      <c r="B925" s="245" t="s">
        <v>5903</v>
      </c>
      <c r="C925" s="245" t="s">
        <v>5902</v>
      </c>
      <c r="D925" s="245" t="s">
        <v>5901</v>
      </c>
      <c r="E925" s="246" t="s">
        <v>44</v>
      </c>
      <c r="F925" s="245" t="s">
        <v>44</v>
      </c>
      <c r="G925" s="245" t="s">
        <v>6545</v>
      </c>
      <c r="H925" s="245" t="s">
        <v>6544</v>
      </c>
      <c r="I925" s="245" t="s">
        <v>102</v>
      </c>
      <c r="J925" s="245" t="s">
        <v>59</v>
      </c>
      <c r="K925" s="246" t="s">
        <v>16269</v>
      </c>
      <c r="L925" s="245" t="s">
        <v>568</v>
      </c>
    </row>
    <row r="926" spans="1:12" x14ac:dyDescent="0.25">
      <c r="A926" s="245" t="s">
        <v>5904</v>
      </c>
      <c r="B926" s="245" t="s">
        <v>5903</v>
      </c>
      <c r="C926" s="245" t="s">
        <v>5902</v>
      </c>
      <c r="D926" s="245" t="s">
        <v>5901</v>
      </c>
      <c r="E926" s="246" t="s">
        <v>44</v>
      </c>
      <c r="F926" s="245" t="s">
        <v>44</v>
      </c>
      <c r="G926" s="245" t="s">
        <v>6543</v>
      </c>
      <c r="H926" s="245" t="s">
        <v>6542</v>
      </c>
      <c r="I926" s="245" t="s">
        <v>102</v>
      </c>
      <c r="J926" s="245" t="s">
        <v>59</v>
      </c>
      <c r="K926" s="246" t="s">
        <v>661</v>
      </c>
      <c r="L926" s="245" t="s">
        <v>568</v>
      </c>
    </row>
    <row r="927" spans="1:12" x14ac:dyDescent="0.25">
      <c r="A927" s="245" t="s">
        <v>5904</v>
      </c>
      <c r="B927" s="245" t="s">
        <v>5903</v>
      </c>
      <c r="C927" s="245" t="s">
        <v>5902</v>
      </c>
      <c r="D927" s="245" t="s">
        <v>5901</v>
      </c>
      <c r="E927" s="246" t="s">
        <v>44</v>
      </c>
      <c r="F927" s="245" t="s">
        <v>44</v>
      </c>
      <c r="G927" s="245" t="s">
        <v>6541</v>
      </c>
      <c r="H927" s="245" t="s">
        <v>6540</v>
      </c>
      <c r="I927" s="245" t="s">
        <v>102</v>
      </c>
      <c r="J927" s="245" t="s">
        <v>59</v>
      </c>
      <c r="K927" s="246" t="s">
        <v>884</v>
      </c>
      <c r="L927" s="245" t="s">
        <v>568</v>
      </c>
    </row>
    <row r="928" spans="1:12" x14ac:dyDescent="0.25">
      <c r="A928" s="245" t="s">
        <v>5904</v>
      </c>
      <c r="B928" s="245" t="s">
        <v>5903</v>
      </c>
      <c r="C928" s="245" t="s">
        <v>5902</v>
      </c>
      <c r="D928" s="245" t="s">
        <v>5901</v>
      </c>
      <c r="E928" s="246" t="s">
        <v>44</v>
      </c>
      <c r="F928" s="245" t="s">
        <v>44</v>
      </c>
      <c r="G928" s="245" t="s">
        <v>6539</v>
      </c>
      <c r="H928" s="245" t="s">
        <v>6538</v>
      </c>
      <c r="I928" s="245" t="s">
        <v>102</v>
      </c>
      <c r="J928" s="245" t="s">
        <v>106</v>
      </c>
      <c r="K928" s="246" t="s">
        <v>1473</v>
      </c>
      <c r="L928" s="245" t="s">
        <v>568</v>
      </c>
    </row>
    <row r="929" spans="1:12" x14ac:dyDescent="0.25">
      <c r="A929" s="245" t="s">
        <v>5904</v>
      </c>
      <c r="B929" s="245" t="s">
        <v>5903</v>
      </c>
      <c r="C929" s="245" t="s">
        <v>5902</v>
      </c>
      <c r="D929" s="245" t="s">
        <v>5901</v>
      </c>
      <c r="E929" s="246" t="s">
        <v>44</v>
      </c>
      <c r="F929" s="245" t="s">
        <v>44</v>
      </c>
      <c r="G929" s="245" t="s">
        <v>6537</v>
      </c>
      <c r="H929" s="245" t="s">
        <v>6536</v>
      </c>
      <c r="I929" s="245" t="s">
        <v>102</v>
      </c>
      <c r="J929" s="245" t="s">
        <v>59</v>
      </c>
      <c r="K929" s="246" t="s">
        <v>16270</v>
      </c>
      <c r="L929" s="245" t="s">
        <v>568</v>
      </c>
    </row>
    <row r="930" spans="1:12" x14ac:dyDescent="0.25">
      <c r="A930" s="245" t="s">
        <v>5904</v>
      </c>
      <c r="B930" s="245" t="s">
        <v>5903</v>
      </c>
      <c r="C930" s="245" t="s">
        <v>5902</v>
      </c>
      <c r="D930" s="245" t="s">
        <v>5901</v>
      </c>
      <c r="E930" s="246" t="s">
        <v>44</v>
      </c>
      <c r="F930" s="245" t="s">
        <v>44</v>
      </c>
      <c r="G930" s="245" t="s">
        <v>6534</v>
      </c>
      <c r="H930" s="245" t="s">
        <v>6533</v>
      </c>
      <c r="I930" s="245" t="s">
        <v>102</v>
      </c>
      <c r="J930" s="245" t="s">
        <v>59</v>
      </c>
      <c r="K930" s="246" t="s">
        <v>120</v>
      </c>
      <c r="L930" s="245" t="s">
        <v>568</v>
      </c>
    </row>
    <row r="931" spans="1:12" x14ac:dyDescent="0.25">
      <c r="A931" s="245" t="s">
        <v>5904</v>
      </c>
      <c r="B931" s="245" t="s">
        <v>5903</v>
      </c>
      <c r="C931" s="245" t="s">
        <v>5902</v>
      </c>
      <c r="D931" s="245" t="s">
        <v>5901</v>
      </c>
      <c r="E931" s="246" t="s">
        <v>44</v>
      </c>
      <c r="F931" s="245" t="s">
        <v>44</v>
      </c>
      <c r="G931" s="245" t="s">
        <v>6532</v>
      </c>
      <c r="H931" s="245" t="s">
        <v>6531</v>
      </c>
      <c r="I931" s="245" t="s">
        <v>102</v>
      </c>
      <c r="J931" s="245" t="s">
        <v>59</v>
      </c>
      <c r="K931" s="246" t="s">
        <v>9613</v>
      </c>
      <c r="L931" s="245" t="s">
        <v>568</v>
      </c>
    </row>
    <row r="932" spans="1:12" x14ac:dyDescent="0.25">
      <c r="A932" s="245" t="s">
        <v>5904</v>
      </c>
      <c r="B932" s="245" t="s">
        <v>5903</v>
      </c>
      <c r="C932" s="245" t="s">
        <v>5902</v>
      </c>
      <c r="D932" s="245" t="s">
        <v>5901</v>
      </c>
      <c r="E932" s="246" t="s">
        <v>44</v>
      </c>
      <c r="F932" s="245" t="s">
        <v>44</v>
      </c>
      <c r="G932" s="245" t="s">
        <v>6530</v>
      </c>
      <c r="H932" s="245" t="s">
        <v>6529</v>
      </c>
      <c r="I932" s="245" t="s">
        <v>102</v>
      </c>
      <c r="J932" s="245" t="s">
        <v>106</v>
      </c>
      <c r="K932" s="246" t="s">
        <v>1473</v>
      </c>
      <c r="L932" s="245" t="s">
        <v>568</v>
      </c>
    </row>
    <row r="933" spans="1:12" x14ac:dyDescent="0.25">
      <c r="A933" s="245" t="s">
        <v>5904</v>
      </c>
      <c r="B933" s="245" t="s">
        <v>5903</v>
      </c>
      <c r="C933" s="245" t="s">
        <v>5902</v>
      </c>
      <c r="D933" s="245" t="s">
        <v>5901</v>
      </c>
      <c r="E933" s="246" t="s">
        <v>44</v>
      </c>
      <c r="F933" s="245" t="s">
        <v>44</v>
      </c>
      <c r="G933" s="245" t="s">
        <v>6527</v>
      </c>
      <c r="H933" s="245" t="s">
        <v>6526</v>
      </c>
      <c r="I933" s="245" t="s">
        <v>102</v>
      </c>
      <c r="J933" s="245" t="s">
        <v>569</v>
      </c>
      <c r="K933" s="246" t="s">
        <v>4738</v>
      </c>
      <c r="L933" s="245" t="s">
        <v>568</v>
      </c>
    </row>
    <row r="934" spans="1:12" x14ac:dyDescent="0.25">
      <c r="A934" s="245" t="s">
        <v>5904</v>
      </c>
      <c r="B934" s="245" t="s">
        <v>5903</v>
      </c>
      <c r="C934" s="245" t="s">
        <v>5902</v>
      </c>
      <c r="D934" s="245" t="s">
        <v>5901</v>
      </c>
      <c r="E934" s="246" t="s">
        <v>44</v>
      </c>
      <c r="F934" s="245" t="s">
        <v>44</v>
      </c>
      <c r="G934" s="245" t="s">
        <v>6525</v>
      </c>
      <c r="H934" s="245" t="s">
        <v>6524</v>
      </c>
      <c r="I934" s="245" t="s">
        <v>102</v>
      </c>
      <c r="J934" s="245" t="s">
        <v>569</v>
      </c>
      <c r="K934" s="246" t="s">
        <v>6041</v>
      </c>
      <c r="L934" s="245" t="s">
        <v>568</v>
      </c>
    </row>
    <row r="935" spans="1:12" x14ac:dyDescent="0.25">
      <c r="A935" s="245" t="s">
        <v>5904</v>
      </c>
      <c r="B935" s="245" t="s">
        <v>5903</v>
      </c>
      <c r="C935" s="245" t="s">
        <v>5902</v>
      </c>
      <c r="D935" s="245" t="s">
        <v>5901</v>
      </c>
      <c r="E935" s="246" t="s">
        <v>44</v>
      </c>
      <c r="F935" s="245" t="s">
        <v>44</v>
      </c>
      <c r="G935" s="245" t="s">
        <v>6523</v>
      </c>
      <c r="H935" s="245" t="s">
        <v>6522</v>
      </c>
      <c r="I935" s="245" t="s">
        <v>102</v>
      </c>
      <c r="J935" s="245" t="s">
        <v>569</v>
      </c>
      <c r="K935" s="246" t="s">
        <v>1679</v>
      </c>
      <c r="L935" s="245" t="s">
        <v>568</v>
      </c>
    </row>
    <row r="936" spans="1:12" x14ac:dyDescent="0.25">
      <c r="A936" s="245" t="s">
        <v>5904</v>
      </c>
      <c r="B936" s="245" t="s">
        <v>5903</v>
      </c>
      <c r="C936" s="245" t="s">
        <v>5902</v>
      </c>
      <c r="D936" s="245" t="s">
        <v>5901</v>
      </c>
      <c r="E936" s="246" t="s">
        <v>44</v>
      </c>
      <c r="F936" s="245" t="s">
        <v>44</v>
      </c>
      <c r="G936" s="245" t="s">
        <v>6521</v>
      </c>
      <c r="H936" s="245" t="s">
        <v>6520</v>
      </c>
      <c r="I936" s="245" t="s">
        <v>102</v>
      </c>
      <c r="J936" s="245" t="s">
        <v>106</v>
      </c>
      <c r="K936" s="246" t="s">
        <v>14642</v>
      </c>
      <c r="L936" s="245" t="s">
        <v>568</v>
      </c>
    </row>
    <row r="937" spans="1:12" x14ac:dyDescent="0.25">
      <c r="A937" s="245" t="s">
        <v>5904</v>
      </c>
      <c r="B937" s="245" t="s">
        <v>5903</v>
      </c>
      <c r="C937" s="245" t="s">
        <v>5902</v>
      </c>
      <c r="D937" s="245" t="s">
        <v>5901</v>
      </c>
      <c r="E937" s="246" t="s">
        <v>44</v>
      </c>
      <c r="F937" s="245" t="s">
        <v>44</v>
      </c>
      <c r="G937" s="245" t="s">
        <v>6519</v>
      </c>
      <c r="H937" s="245" t="s">
        <v>6518</v>
      </c>
      <c r="I937" s="245" t="s">
        <v>102</v>
      </c>
      <c r="J937" s="245" t="s">
        <v>59</v>
      </c>
      <c r="K937" s="246" t="s">
        <v>16271</v>
      </c>
      <c r="L937" s="245" t="s">
        <v>568</v>
      </c>
    </row>
    <row r="938" spans="1:12" x14ac:dyDescent="0.25">
      <c r="A938" s="245" t="s">
        <v>5904</v>
      </c>
      <c r="B938" s="245" t="s">
        <v>5903</v>
      </c>
      <c r="C938" s="245" t="s">
        <v>5902</v>
      </c>
      <c r="D938" s="245" t="s">
        <v>5901</v>
      </c>
      <c r="E938" s="246" t="s">
        <v>44</v>
      </c>
      <c r="F938" s="245" t="s">
        <v>44</v>
      </c>
      <c r="G938" s="245" t="s">
        <v>6517</v>
      </c>
      <c r="H938" s="245" t="s">
        <v>6516</v>
      </c>
      <c r="I938" s="245" t="s">
        <v>102</v>
      </c>
      <c r="J938" s="245" t="s">
        <v>59</v>
      </c>
      <c r="K938" s="246" t="s">
        <v>15258</v>
      </c>
      <c r="L938" s="245" t="s">
        <v>568</v>
      </c>
    </row>
    <row r="939" spans="1:12" x14ac:dyDescent="0.25">
      <c r="A939" s="245" t="s">
        <v>5904</v>
      </c>
      <c r="B939" s="245" t="s">
        <v>5903</v>
      </c>
      <c r="C939" s="245" t="s">
        <v>5902</v>
      </c>
      <c r="D939" s="245" t="s">
        <v>5901</v>
      </c>
      <c r="E939" s="246" t="s">
        <v>44</v>
      </c>
      <c r="F939" s="245" t="s">
        <v>44</v>
      </c>
      <c r="G939" s="245" t="s">
        <v>6515</v>
      </c>
      <c r="H939" s="245" t="s">
        <v>6514</v>
      </c>
      <c r="I939" s="245" t="s">
        <v>102</v>
      </c>
      <c r="J939" s="245" t="s">
        <v>59</v>
      </c>
      <c r="K939" s="246" t="s">
        <v>16272</v>
      </c>
      <c r="L939" s="245" t="s">
        <v>568</v>
      </c>
    </row>
    <row r="940" spans="1:12" x14ac:dyDescent="0.25">
      <c r="A940" s="245" t="s">
        <v>5904</v>
      </c>
      <c r="B940" s="245" t="s">
        <v>5903</v>
      </c>
      <c r="C940" s="245" t="s">
        <v>5902</v>
      </c>
      <c r="D940" s="245" t="s">
        <v>5901</v>
      </c>
      <c r="E940" s="246" t="s">
        <v>44</v>
      </c>
      <c r="F940" s="245" t="s">
        <v>44</v>
      </c>
      <c r="G940" s="245" t="s">
        <v>6513</v>
      </c>
      <c r="H940" s="245" t="s">
        <v>6512</v>
      </c>
      <c r="I940" s="245" t="s">
        <v>102</v>
      </c>
      <c r="J940" s="245" t="s">
        <v>106</v>
      </c>
      <c r="K940" s="246" t="s">
        <v>16273</v>
      </c>
      <c r="L940" s="245" t="s">
        <v>568</v>
      </c>
    </row>
    <row r="941" spans="1:12" x14ac:dyDescent="0.25">
      <c r="A941" s="245" t="s">
        <v>5904</v>
      </c>
      <c r="B941" s="245" t="s">
        <v>5903</v>
      </c>
      <c r="C941" s="245" t="s">
        <v>5902</v>
      </c>
      <c r="D941" s="245" t="s">
        <v>5901</v>
      </c>
      <c r="E941" s="246" t="s">
        <v>44</v>
      </c>
      <c r="F941" s="245" t="s">
        <v>44</v>
      </c>
      <c r="G941" s="245" t="s">
        <v>6511</v>
      </c>
      <c r="H941" s="245" t="s">
        <v>6510</v>
      </c>
      <c r="I941" s="245" t="s">
        <v>102</v>
      </c>
      <c r="J941" s="245" t="s">
        <v>569</v>
      </c>
      <c r="K941" s="246" t="s">
        <v>16274</v>
      </c>
      <c r="L941" s="245" t="s">
        <v>568</v>
      </c>
    </row>
    <row r="942" spans="1:12" x14ac:dyDescent="0.25">
      <c r="A942" s="245" t="s">
        <v>5904</v>
      </c>
      <c r="B942" s="245" t="s">
        <v>5903</v>
      </c>
      <c r="C942" s="245" t="s">
        <v>5902</v>
      </c>
      <c r="D942" s="245" t="s">
        <v>5901</v>
      </c>
      <c r="E942" s="246" t="s">
        <v>44</v>
      </c>
      <c r="F942" s="245" t="s">
        <v>44</v>
      </c>
      <c r="G942" s="245" t="s">
        <v>6509</v>
      </c>
      <c r="H942" s="245" t="s">
        <v>6508</v>
      </c>
      <c r="I942" s="245" t="s">
        <v>102</v>
      </c>
      <c r="J942" s="245" t="s">
        <v>569</v>
      </c>
      <c r="K942" s="246" t="s">
        <v>8410</v>
      </c>
      <c r="L942" s="245" t="s">
        <v>568</v>
      </c>
    </row>
    <row r="943" spans="1:12" x14ac:dyDescent="0.25">
      <c r="A943" s="245" t="s">
        <v>5904</v>
      </c>
      <c r="B943" s="245" t="s">
        <v>5903</v>
      </c>
      <c r="C943" s="245" t="s">
        <v>5902</v>
      </c>
      <c r="D943" s="245" t="s">
        <v>5901</v>
      </c>
      <c r="E943" s="246" t="s">
        <v>44</v>
      </c>
      <c r="F943" s="245" t="s">
        <v>44</v>
      </c>
      <c r="G943" s="245" t="s">
        <v>6506</v>
      </c>
      <c r="H943" s="245" t="s">
        <v>6505</v>
      </c>
      <c r="I943" s="245" t="s">
        <v>102</v>
      </c>
      <c r="J943" s="245" t="s">
        <v>569</v>
      </c>
      <c r="K943" s="246" t="s">
        <v>16275</v>
      </c>
      <c r="L943" s="245" t="s">
        <v>568</v>
      </c>
    </row>
    <row r="944" spans="1:12" x14ac:dyDescent="0.25">
      <c r="A944" s="245" t="s">
        <v>5904</v>
      </c>
      <c r="B944" s="245" t="s">
        <v>5903</v>
      </c>
      <c r="C944" s="245" t="s">
        <v>5902</v>
      </c>
      <c r="D944" s="245" t="s">
        <v>5901</v>
      </c>
      <c r="E944" s="246" t="s">
        <v>44</v>
      </c>
      <c r="F944" s="245" t="s">
        <v>44</v>
      </c>
      <c r="G944" s="245" t="s">
        <v>6504</v>
      </c>
      <c r="H944" s="245" t="s">
        <v>6503</v>
      </c>
      <c r="I944" s="245" t="s">
        <v>102</v>
      </c>
      <c r="J944" s="245" t="s">
        <v>106</v>
      </c>
      <c r="K944" s="246" t="s">
        <v>8706</v>
      </c>
      <c r="L944" s="245" t="s">
        <v>568</v>
      </c>
    </row>
    <row r="945" spans="1:12" x14ac:dyDescent="0.25">
      <c r="A945" s="245" t="s">
        <v>5904</v>
      </c>
      <c r="B945" s="245" t="s">
        <v>5903</v>
      </c>
      <c r="C945" s="245" t="s">
        <v>5902</v>
      </c>
      <c r="D945" s="245" t="s">
        <v>5901</v>
      </c>
      <c r="E945" s="246" t="s">
        <v>44</v>
      </c>
      <c r="F945" s="245" t="s">
        <v>44</v>
      </c>
      <c r="G945" s="245" t="s">
        <v>6502</v>
      </c>
      <c r="H945" s="245" t="s">
        <v>6501</v>
      </c>
      <c r="I945" s="245" t="s">
        <v>102</v>
      </c>
      <c r="J945" s="245" t="s">
        <v>569</v>
      </c>
      <c r="K945" s="246" t="s">
        <v>11830</v>
      </c>
      <c r="L945" s="245" t="s">
        <v>568</v>
      </c>
    </row>
    <row r="946" spans="1:12" x14ac:dyDescent="0.25">
      <c r="A946" s="245" t="s">
        <v>5904</v>
      </c>
      <c r="B946" s="245" t="s">
        <v>5903</v>
      </c>
      <c r="C946" s="245" t="s">
        <v>5902</v>
      </c>
      <c r="D946" s="245" t="s">
        <v>5901</v>
      </c>
      <c r="E946" s="246" t="s">
        <v>44</v>
      </c>
      <c r="F946" s="245" t="s">
        <v>44</v>
      </c>
      <c r="G946" s="245" t="s">
        <v>6499</v>
      </c>
      <c r="H946" s="245" t="s">
        <v>6498</v>
      </c>
      <c r="I946" s="245" t="s">
        <v>102</v>
      </c>
      <c r="J946" s="245" t="s">
        <v>569</v>
      </c>
      <c r="K946" s="246" t="s">
        <v>16101</v>
      </c>
      <c r="L946" s="245" t="s">
        <v>568</v>
      </c>
    </row>
    <row r="947" spans="1:12" x14ac:dyDescent="0.25">
      <c r="A947" s="245" t="s">
        <v>5904</v>
      </c>
      <c r="B947" s="245" t="s">
        <v>5903</v>
      </c>
      <c r="C947" s="245" t="s">
        <v>5902</v>
      </c>
      <c r="D947" s="245" t="s">
        <v>5901</v>
      </c>
      <c r="E947" s="246" t="s">
        <v>44</v>
      </c>
      <c r="F947" s="245" t="s">
        <v>44</v>
      </c>
      <c r="G947" s="245" t="s">
        <v>6497</v>
      </c>
      <c r="H947" s="245" t="s">
        <v>6496</v>
      </c>
      <c r="I947" s="245" t="s">
        <v>102</v>
      </c>
      <c r="J947" s="245" t="s">
        <v>569</v>
      </c>
      <c r="K947" s="246" t="s">
        <v>16276</v>
      </c>
      <c r="L947" s="245" t="s">
        <v>568</v>
      </c>
    </row>
    <row r="948" spans="1:12" x14ac:dyDescent="0.25">
      <c r="A948" s="245" t="s">
        <v>5904</v>
      </c>
      <c r="B948" s="245" t="s">
        <v>5903</v>
      </c>
      <c r="C948" s="245" t="s">
        <v>5902</v>
      </c>
      <c r="D948" s="245" t="s">
        <v>5901</v>
      </c>
      <c r="E948" s="246" t="s">
        <v>44</v>
      </c>
      <c r="F948" s="245" t="s">
        <v>44</v>
      </c>
      <c r="G948" s="245" t="s">
        <v>6495</v>
      </c>
      <c r="H948" s="245" t="s">
        <v>6494</v>
      </c>
      <c r="I948" s="245" t="s">
        <v>102</v>
      </c>
      <c r="J948" s="245" t="s">
        <v>106</v>
      </c>
      <c r="K948" s="246" t="s">
        <v>16277</v>
      </c>
      <c r="L948" s="245" t="s">
        <v>568</v>
      </c>
    </row>
    <row r="949" spans="1:12" x14ac:dyDescent="0.25">
      <c r="A949" s="245" t="s">
        <v>5904</v>
      </c>
      <c r="B949" s="245" t="s">
        <v>5903</v>
      </c>
      <c r="C949" s="245" t="s">
        <v>5902</v>
      </c>
      <c r="D949" s="245" t="s">
        <v>5901</v>
      </c>
      <c r="E949" s="246" t="s">
        <v>44</v>
      </c>
      <c r="F949" s="245" t="s">
        <v>44</v>
      </c>
      <c r="G949" s="245" t="s">
        <v>6493</v>
      </c>
      <c r="H949" s="245" t="s">
        <v>6492</v>
      </c>
      <c r="I949" s="245" t="s">
        <v>102</v>
      </c>
      <c r="J949" s="245" t="s">
        <v>569</v>
      </c>
      <c r="K949" s="246" t="s">
        <v>5386</v>
      </c>
      <c r="L949" s="245" t="s">
        <v>568</v>
      </c>
    </row>
    <row r="950" spans="1:12" x14ac:dyDescent="0.25">
      <c r="A950" s="245" t="s">
        <v>5904</v>
      </c>
      <c r="B950" s="245" t="s">
        <v>5903</v>
      </c>
      <c r="C950" s="245" t="s">
        <v>5902</v>
      </c>
      <c r="D950" s="245" t="s">
        <v>5901</v>
      </c>
      <c r="E950" s="246" t="s">
        <v>44</v>
      </c>
      <c r="F950" s="245" t="s">
        <v>44</v>
      </c>
      <c r="G950" s="245" t="s">
        <v>6491</v>
      </c>
      <c r="H950" s="245" t="s">
        <v>6490</v>
      </c>
      <c r="I950" s="245" t="s">
        <v>102</v>
      </c>
      <c r="J950" s="245" t="s">
        <v>569</v>
      </c>
      <c r="K950" s="246" t="s">
        <v>9052</v>
      </c>
      <c r="L950" s="245" t="s">
        <v>568</v>
      </c>
    </row>
    <row r="951" spans="1:12" x14ac:dyDescent="0.25">
      <c r="A951" s="245" t="s">
        <v>5904</v>
      </c>
      <c r="B951" s="245" t="s">
        <v>5903</v>
      </c>
      <c r="C951" s="245" t="s">
        <v>5902</v>
      </c>
      <c r="D951" s="245" t="s">
        <v>5901</v>
      </c>
      <c r="E951" s="246" t="s">
        <v>44</v>
      </c>
      <c r="F951" s="245" t="s">
        <v>44</v>
      </c>
      <c r="G951" s="245" t="s">
        <v>6489</v>
      </c>
      <c r="H951" s="245" t="s">
        <v>6488</v>
      </c>
      <c r="I951" s="245" t="s">
        <v>102</v>
      </c>
      <c r="J951" s="245" t="s">
        <v>569</v>
      </c>
      <c r="K951" s="246" t="s">
        <v>16278</v>
      </c>
      <c r="L951" s="245" t="s">
        <v>568</v>
      </c>
    </row>
    <row r="952" spans="1:12" x14ac:dyDescent="0.25">
      <c r="A952" s="245" t="s">
        <v>5904</v>
      </c>
      <c r="B952" s="245" t="s">
        <v>5903</v>
      </c>
      <c r="C952" s="245" t="s">
        <v>5902</v>
      </c>
      <c r="D952" s="245" t="s">
        <v>5901</v>
      </c>
      <c r="E952" s="246" t="s">
        <v>44</v>
      </c>
      <c r="F952" s="245" t="s">
        <v>44</v>
      </c>
      <c r="G952" s="245" t="s">
        <v>6486</v>
      </c>
      <c r="H952" s="245" t="s">
        <v>6485</v>
      </c>
      <c r="I952" s="245" t="s">
        <v>102</v>
      </c>
      <c r="J952" s="245" t="s">
        <v>106</v>
      </c>
      <c r="K952" s="246" t="s">
        <v>16279</v>
      </c>
      <c r="L952" s="245" t="s">
        <v>568</v>
      </c>
    </row>
    <row r="953" spans="1:12" x14ac:dyDescent="0.25">
      <c r="A953" s="245" t="s">
        <v>5904</v>
      </c>
      <c r="B953" s="245" t="s">
        <v>5903</v>
      </c>
      <c r="C953" s="245" t="s">
        <v>5902</v>
      </c>
      <c r="D953" s="245" t="s">
        <v>5901</v>
      </c>
      <c r="E953" s="246" t="s">
        <v>44</v>
      </c>
      <c r="F953" s="245" t="s">
        <v>44</v>
      </c>
      <c r="G953" s="245" t="s">
        <v>6484</v>
      </c>
      <c r="H953" s="245" t="s">
        <v>6483</v>
      </c>
      <c r="I953" s="245" t="s">
        <v>102</v>
      </c>
      <c r="J953" s="245" t="s">
        <v>569</v>
      </c>
      <c r="K953" s="246" t="s">
        <v>16280</v>
      </c>
      <c r="L953" s="245" t="s">
        <v>568</v>
      </c>
    </row>
    <row r="954" spans="1:12" x14ac:dyDescent="0.25">
      <c r="A954" s="245" t="s">
        <v>5904</v>
      </c>
      <c r="B954" s="245" t="s">
        <v>5903</v>
      </c>
      <c r="C954" s="245" t="s">
        <v>5902</v>
      </c>
      <c r="D954" s="245" t="s">
        <v>5901</v>
      </c>
      <c r="E954" s="246" t="s">
        <v>44</v>
      </c>
      <c r="F954" s="245" t="s">
        <v>44</v>
      </c>
      <c r="G954" s="245" t="s">
        <v>6482</v>
      </c>
      <c r="H954" s="245" t="s">
        <v>6481</v>
      </c>
      <c r="I954" s="245" t="s">
        <v>102</v>
      </c>
      <c r="J954" s="245" t="s">
        <v>569</v>
      </c>
      <c r="K954" s="246" t="s">
        <v>6293</v>
      </c>
      <c r="L954" s="245" t="s">
        <v>568</v>
      </c>
    </row>
    <row r="955" spans="1:12" x14ac:dyDescent="0.25">
      <c r="A955" s="245" t="s">
        <v>5904</v>
      </c>
      <c r="B955" s="245" t="s">
        <v>5903</v>
      </c>
      <c r="C955" s="245" t="s">
        <v>5902</v>
      </c>
      <c r="D955" s="245" t="s">
        <v>5901</v>
      </c>
      <c r="E955" s="246" t="s">
        <v>44</v>
      </c>
      <c r="F955" s="245" t="s">
        <v>44</v>
      </c>
      <c r="G955" s="245" t="s">
        <v>6480</v>
      </c>
      <c r="H955" s="245" t="s">
        <v>6479</v>
      </c>
      <c r="I955" s="245" t="s">
        <v>102</v>
      </c>
      <c r="J955" s="245" t="s">
        <v>569</v>
      </c>
      <c r="K955" s="246" t="s">
        <v>4556</v>
      </c>
      <c r="L955" s="245" t="s">
        <v>568</v>
      </c>
    </row>
    <row r="956" spans="1:12" x14ac:dyDescent="0.25">
      <c r="A956" s="245" t="s">
        <v>5904</v>
      </c>
      <c r="B956" s="245" t="s">
        <v>5903</v>
      </c>
      <c r="C956" s="245" t="s">
        <v>5902</v>
      </c>
      <c r="D956" s="245" t="s">
        <v>5901</v>
      </c>
      <c r="E956" s="246" t="s">
        <v>44</v>
      </c>
      <c r="F956" s="245" t="s">
        <v>44</v>
      </c>
      <c r="G956" s="245" t="s">
        <v>6478</v>
      </c>
      <c r="H956" s="245" t="s">
        <v>6477</v>
      </c>
      <c r="I956" s="245" t="s">
        <v>102</v>
      </c>
      <c r="J956" s="245" t="s">
        <v>569</v>
      </c>
      <c r="K956" s="246" t="s">
        <v>6041</v>
      </c>
      <c r="L956" s="245" t="s">
        <v>568</v>
      </c>
    </row>
    <row r="957" spans="1:12" x14ac:dyDescent="0.25">
      <c r="A957" s="245" t="s">
        <v>5904</v>
      </c>
      <c r="B957" s="245" t="s">
        <v>5903</v>
      </c>
      <c r="C957" s="245" t="s">
        <v>5902</v>
      </c>
      <c r="D957" s="245" t="s">
        <v>5901</v>
      </c>
      <c r="E957" s="246" t="s">
        <v>44</v>
      </c>
      <c r="F957" s="245" t="s">
        <v>44</v>
      </c>
      <c r="G957" s="245" t="s">
        <v>6476</v>
      </c>
      <c r="H957" s="245" t="s">
        <v>6475</v>
      </c>
      <c r="I957" s="245" t="s">
        <v>102</v>
      </c>
      <c r="J957" s="245" t="s">
        <v>569</v>
      </c>
      <c r="K957" s="246" t="s">
        <v>8449</v>
      </c>
      <c r="L957" s="245" t="s">
        <v>568</v>
      </c>
    </row>
    <row r="958" spans="1:12" x14ac:dyDescent="0.25">
      <c r="A958" s="245" t="s">
        <v>5904</v>
      </c>
      <c r="B958" s="245" t="s">
        <v>5903</v>
      </c>
      <c r="C958" s="245" t="s">
        <v>5902</v>
      </c>
      <c r="D958" s="245" t="s">
        <v>5901</v>
      </c>
      <c r="E958" s="246" t="s">
        <v>44</v>
      </c>
      <c r="F958" s="245" t="s">
        <v>44</v>
      </c>
      <c r="G958" s="245" t="s">
        <v>6474</v>
      </c>
      <c r="H958" s="245" t="s">
        <v>6473</v>
      </c>
      <c r="I958" s="245" t="s">
        <v>102</v>
      </c>
      <c r="J958" s="245" t="s">
        <v>106</v>
      </c>
      <c r="K958" s="246" t="s">
        <v>14642</v>
      </c>
      <c r="L958" s="245" t="s">
        <v>568</v>
      </c>
    </row>
    <row r="959" spans="1:12" x14ac:dyDescent="0.25">
      <c r="A959" s="245" t="s">
        <v>5904</v>
      </c>
      <c r="B959" s="245" t="s">
        <v>5903</v>
      </c>
      <c r="C959" s="245" t="s">
        <v>5902</v>
      </c>
      <c r="D959" s="245" t="s">
        <v>5901</v>
      </c>
      <c r="E959" s="246" t="s">
        <v>44</v>
      </c>
      <c r="F959" s="245" t="s">
        <v>44</v>
      </c>
      <c r="G959" s="245" t="s">
        <v>6472</v>
      </c>
      <c r="H959" s="245" t="s">
        <v>6471</v>
      </c>
      <c r="I959" s="245" t="s">
        <v>102</v>
      </c>
      <c r="J959" s="245" t="s">
        <v>569</v>
      </c>
      <c r="K959" s="246" t="s">
        <v>8319</v>
      </c>
      <c r="L959" s="245" t="s">
        <v>568</v>
      </c>
    </row>
    <row r="960" spans="1:12" x14ac:dyDescent="0.25">
      <c r="A960" s="245" t="s">
        <v>5904</v>
      </c>
      <c r="B960" s="245" t="s">
        <v>5903</v>
      </c>
      <c r="C960" s="245" t="s">
        <v>5902</v>
      </c>
      <c r="D960" s="245" t="s">
        <v>5901</v>
      </c>
      <c r="E960" s="246" t="s">
        <v>44</v>
      </c>
      <c r="F960" s="245" t="s">
        <v>44</v>
      </c>
      <c r="G960" s="245" t="s">
        <v>6470</v>
      </c>
      <c r="H960" s="245" t="s">
        <v>6469</v>
      </c>
      <c r="I960" s="245" t="s">
        <v>102</v>
      </c>
      <c r="J960" s="245" t="s">
        <v>569</v>
      </c>
      <c r="K960" s="246" t="s">
        <v>6041</v>
      </c>
      <c r="L960" s="245" t="s">
        <v>568</v>
      </c>
    </row>
    <row r="961" spans="1:12" x14ac:dyDescent="0.25">
      <c r="A961" s="245" t="s">
        <v>5904</v>
      </c>
      <c r="B961" s="245" t="s">
        <v>5903</v>
      </c>
      <c r="C961" s="245" t="s">
        <v>5902</v>
      </c>
      <c r="D961" s="245" t="s">
        <v>5901</v>
      </c>
      <c r="E961" s="246" t="s">
        <v>44</v>
      </c>
      <c r="F961" s="245" t="s">
        <v>44</v>
      </c>
      <c r="G961" s="245" t="s">
        <v>6468</v>
      </c>
      <c r="H961" s="245" t="s">
        <v>6467</v>
      </c>
      <c r="I961" s="245" t="s">
        <v>102</v>
      </c>
      <c r="J961" s="245" t="s">
        <v>569</v>
      </c>
      <c r="K961" s="246" t="s">
        <v>16281</v>
      </c>
      <c r="L961" s="245" t="s">
        <v>568</v>
      </c>
    </row>
    <row r="962" spans="1:12" x14ac:dyDescent="0.25">
      <c r="A962" s="245" t="s">
        <v>5904</v>
      </c>
      <c r="B962" s="245" t="s">
        <v>5903</v>
      </c>
      <c r="C962" s="245" t="s">
        <v>5902</v>
      </c>
      <c r="D962" s="245" t="s">
        <v>5901</v>
      </c>
      <c r="E962" s="246" t="s">
        <v>44</v>
      </c>
      <c r="F962" s="245" t="s">
        <v>44</v>
      </c>
      <c r="G962" s="245" t="s">
        <v>6466</v>
      </c>
      <c r="H962" s="245" t="s">
        <v>6465</v>
      </c>
      <c r="I962" s="245" t="s">
        <v>102</v>
      </c>
      <c r="J962" s="245" t="s">
        <v>106</v>
      </c>
      <c r="K962" s="246" t="s">
        <v>9417</v>
      </c>
      <c r="L962" s="245" t="s">
        <v>568</v>
      </c>
    </row>
    <row r="963" spans="1:12" x14ac:dyDescent="0.25">
      <c r="A963" s="245" t="s">
        <v>5904</v>
      </c>
      <c r="B963" s="245" t="s">
        <v>5903</v>
      </c>
      <c r="C963" s="245" t="s">
        <v>5902</v>
      </c>
      <c r="D963" s="245" t="s">
        <v>5901</v>
      </c>
      <c r="E963" s="246" t="s">
        <v>44</v>
      </c>
      <c r="F963" s="245" t="s">
        <v>44</v>
      </c>
      <c r="G963" s="245" t="s">
        <v>6464</v>
      </c>
      <c r="H963" s="245" t="s">
        <v>6463</v>
      </c>
      <c r="I963" s="245" t="s">
        <v>102</v>
      </c>
      <c r="J963" s="245" t="s">
        <v>569</v>
      </c>
      <c r="K963" s="246" t="s">
        <v>5388</v>
      </c>
      <c r="L963" s="245" t="s">
        <v>568</v>
      </c>
    </row>
    <row r="964" spans="1:12" x14ac:dyDescent="0.25">
      <c r="A964" s="245" t="s">
        <v>5904</v>
      </c>
      <c r="B964" s="245" t="s">
        <v>5903</v>
      </c>
      <c r="C964" s="245" t="s">
        <v>5902</v>
      </c>
      <c r="D964" s="245" t="s">
        <v>5901</v>
      </c>
      <c r="E964" s="246" t="s">
        <v>44</v>
      </c>
      <c r="F964" s="245" t="s">
        <v>44</v>
      </c>
      <c r="G964" s="245" t="s">
        <v>6462</v>
      </c>
      <c r="H964" s="245" t="s">
        <v>6461</v>
      </c>
      <c r="I964" s="245" t="s">
        <v>102</v>
      </c>
      <c r="J964" s="245" t="s">
        <v>569</v>
      </c>
      <c r="K964" s="246" t="s">
        <v>16282</v>
      </c>
      <c r="L964" s="245" t="s">
        <v>568</v>
      </c>
    </row>
    <row r="965" spans="1:12" x14ac:dyDescent="0.25">
      <c r="A965" s="245" t="s">
        <v>5904</v>
      </c>
      <c r="B965" s="245" t="s">
        <v>5903</v>
      </c>
      <c r="C965" s="245" t="s">
        <v>5902</v>
      </c>
      <c r="D965" s="245" t="s">
        <v>5901</v>
      </c>
      <c r="E965" s="246" t="s">
        <v>44</v>
      </c>
      <c r="F965" s="245" t="s">
        <v>44</v>
      </c>
      <c r="G965" s="245" t="s">
        <v>6460</v>
      </c>
      <c r="H965" s="245" t="s">
        <v>6459</v>
      </c>
      <c r="I965" s="245" t="s">
        <v>102</v>
      </c>
      <c r="J965" s="245" t="s">
        <v>569</v>
      </c>
      <c r="K965" s="246" t="s">
        <v>9560</v>
      </c>
      <c r="L965" s="245" t="s">
        <v>568</v>
      </c>
    </row>
    <row r="966" spans="1:12" x14ac:dyDescent="0.25">
      <c r="A966" s="245" t="s">
        <v>5904</v>
      </c>
      <c r="B966" s="245" t="s">
        <v>5903</v>
      </c>
      <c r="C966" s="245" t="s">
        <v>5902</v>
      </c>
      <c r="D966" s="245" t="s">
        <v>5901</v>
      </c>
      <c r="E966" s="246" t="s">
        <v>44</v>
      </c>
      <c r="F966" s="245" t="s">
        <v>44</v>
      </c>
      <c r="G966" s="245" t="s">
        <v>6458</v>
      </c>
      <c r="H966" s="245" t="s">
        <v>6457</v>
      </c>
      <c r="I966" s="245" t="s">
        <v>102</v>
      </c>
      <c r="J966" s="245" t="s">
        <v>106</v>
      </c>
      <c r="K966" s="246" t="s">
        <v>16283</v>
      </c>
      <c r="L966" s="245" t="s">
        <v>568</v>
      </c>
    </row>
    <row r="967" spans="1:12" x14ac:dyDescent="0.25">
      <c r="A967" s="245" t="s">
        <v>5904</v>
      </c>
      <c r="B967" s="245" t="s">
        <v>5903</v>
      </c>
      <c r="C967" s="245" t="s">
        <v>5902</v>
      </c>
      <c r="D967" s="245" t="s">
        <v>5901</v>
      </c>
      <c r="E967" s="246" t="s">
        <v>44</v>
      </c>
      <c r="F967" s="245" t="s">
        <v>44</v>
      </c>
      <c r="G967" s="245" t="s">
        <v>6456</v>
      </c>
      <c r="H967" s="245" t="s">
        <v>6455</v>
      </c>
      <c r="I967" s="245" t="s">
        <v>102</v>
      </c>
      <c r="J967" s="245" t="s">
        <v>569</v>
      </c>
      <c r="K967" s="246" t="s">
        <v>16284</v>
      </c>
      <c r="L967" s="245" t="s">
        <v>568</v>
      </c>
    </row>
    <row r="968" spans="1:12" x14ac:dyDescent="0.25">
      <c r="A968" s="245" t="s">
        <v>5904</v>
      </c>
      <c r="B968" s="245" t="s">
        <v>5903</v>
      </c>
      <c r="C968" s="245" t="s">
        <v>5902</v>
      </c>
      <c r="D968" s="245" t="s">
        <v>5901</v>
      </c>
      <c r="E968" s="246" t="s">
        <v>44</v>
      </c>
      <c r="F968" s="245" t="s">
        <v>44</v>
      </c>
      <c r="G968" s="245" t="s">
        <v>6454</v>
      </c>
      <c r="H968" s="245" t="s">
        <v>6453</v>
      </c>
      <c r="I968" s="245" t="s">
        <v>102</v>
      </c>
      <c r="J968" s="245" t="s">
        <v>569</v>
      </c>
      <c r="K968" s="246" t="s">
        <v>14408</v>
      </c>
      <c r="L968" s="245" t="s">
        <v>568</v>
      </c>
    </row>
    <row r="969" spans="1:12" x14ac:dyDescent="0.25">
      <c r="A969" s="245" t="s">
        <v>5904</v>
      </c>
      <c r="B969" s="245" t="s">
        <v>5903</v>
      </c>
      <c r="C969" s="245" t="s">
        <v>5902</v>
      </c>
      <c r="D969" s="245" t="s">
        <v>5901</v>
      </c>
      <c r="E969" s="246" t="s">
        <v>44</v>
      </c>
      <c r="F969" s="245" t="s">
        <v>44</v>
      </c>
      <c r="G969" s="245" t="s">
        <v>6452</v>
      </c>
      <c r="H969" s="245" t="s">
        <v>6451</v>
      </c>
      <c r="I969" s="245" t="s">
        <v>102</v>
      </c>
      <c r="J969" s="245" t="s">
        <v>569</v>
      </c>
      <c r="K969" s="246" t="s">
        <v>9173</v>
      </c>
      <c r="L969" s="245" t="s">
        <v>568</v>
      </c>
    </row>
    <row r="970" spans="1:12" x14ac:dyDescent="0.25">
      <c r="A970" s="245" t="s">
        <v>5904</v>
      </c>
      <c r="B970" s="245" t="s">
        <v>5903</v>
      </c>
      <c r="C970" s="245" t="s">
        <v>5902</v>
      </c>
      <c r="D970" s="245" t="s">
        <v>5901</v>
      </c>
      <c r="E970" s="246" t="s">
        <v>44</v>
      </c>
      <c r="F970" s="245" t="s">
        <v>44</v>
      </c>
      <c r="G970" s="245" t="s">
        <v>6450</v>
      </c>
      <c r="H970" s="245" t="s">
        <v>6449</v>
      </c>
      <c r="I970" s="245" t="s">
        <v>102</v>
      </c>
      <c r="J970" s="245" t="s">
        <v>106</v>
      </c>
      <c r="K970" s="246" t="s">
        <v>9419</v>
      </c>
      <c r="L970" s="245" t="s">
        <v>568</v>
      </c>
    </row>
    <row r="971" spans="1:12" x14ac:dyDescent="0.25">
      <c r="A971" s="245" t="s">
        <v>5904</v>
      </c>
      <c r="B971" s="245" t="s">
        <v>5903</v>
      </c>
      <c r="C971" s="245" t="s">
        <v>5902</v>
      </c>
      <c r="D971" s="245" t="s">
        <v>5901</v>
      </c>
      <c r="E971" s="246" t="s">
        <v>44</v>
      </c>
      <c r="F971" s="245" t="s">
        <v>44</v>
      </c>
      <c r="G971" s="245" t="s">
        <v>6448</v>
      </c>
      <c r="H971" s="245" t="s">
        <v>6447</v>
      </c>
      <c r="I971" s="245" t="s">
        <v>102</v>
      </c>
      <c r="J971" s="245" t="s">
        <v>569</v>
      </c>
      <c r="K971" s="246" t="s">
        <v>11722</v>
      </c>
      <c r="L971" s="245" t="s">
        <v>568</v>
      </c>
    </row>
    <row r="972" spans="1:12" x14ac:dyDescent="0.25">
      <c r="A972" s="245" t="s">
        <v>5904</v>
      </c>
      <c r="B972" s="245" t="s">
        <v>5903</v>
      </c>
      <c r="C972" s="245" t="s">
        <v>5902</v>
      </c>
      <c r="D972" s="245" t="s">
        <v>5901</v>
      </c>
      <c r="E972" s="246" t="s">
        <v>44</v>
      </c>
      <c r="F972" s="245" t="s">
        <v>44</v>
      </c>
      <c r="G972" s="245" t="s">
        <v>6446</v>
      </c>
      <c r="H972" s="245" t="s">
        <v>6445</v>
      </c>
      <c r="I972" s="245" t="s">
        <v>102</v>
      </c>
      <c r="J972" s="245" t="s">
        <v>569</v>
      </c>
      <c r="K972" s="246" t="s">
        <v>6742</v>
      </c>
      <c r="L972" s="245" t="s">
        <v>568</v>
      </c>
    </row>
    <row r="973" spans="1:12" x14ac:dyDescent="0.25">
      <c r="A973" s="245" t="s">
        <v>5904</v>
      </c>
      <c r="B973" s="245" t="s">
        <v>5903</v>
      </c>
      <c r="C973" s="245" t="s">
        <v>5902</v>
      </c>
      <c r="D973" s="245" t="s">
        <v>5901</v>
      </c>
      <c r="E973" s="246" t="s">
        <v>44</v>
      </c>
      <c r="F973" s="245" t="s">
        <v>44</v>
      </c>
      <c r="G973" s="245" t="s">
        <v>6444</v>
      </c>
      <c r="H973" s="245" t="s">
        <v>6443</v>
      </c>
      <c r="I973" s="245" t="s">
        <v>102</v>
      </c>
      <c r="J973" s="245" t="s">
        <v>569</v>
      </c>
      <c r="K973" s="246" t="s">
        <v>5990</v>
      </c>
      <c r="L973" s="245" t="s">
        <v>568</v>
      </c>
    </row>
    <row r="974" spans="1:12" x14ac:dyDescent="0.25">
      <c r="A974" s="245" t="s">
        <v>5904</v>
      </c>
      <c r="B974" s="245" t="s">
        <v>5903</v>
      </c>
      <c r="C974" s="245" t="s">
        <v>5902</v>
      </c>
      <c r="D974" s="245" t="s">
        <v>5901</v>
      </c>
      <c r="E974" s="246" t="s">
        <v>44</v>
      </c>
      <c r="F974" s="245" t="s">
        <v>44</v>
      </c>
      <c r="G974" s="245" t="s">
        <v>6442</v>
      </c>
      <c r="H974" s="245" t="s">
        <v>6441</v>
      </c>
      <c r="I974" s="245" t="s">
        <v>102</v>
      </c>
      <c r="J974" s="245" t="s">
        <v>569</v>
      </c>
      <c r="K974" s="246" t="s">
        <v>13315</v>
      </c>
      <c r="L974" s="245" t="s">
        <v>568</v>
      </c>
    </row>
    <row r="975" spans="1:12" x14ac:dyDescent="0.25">
      <c r="A975" s="245" t="s">
        <v>5904</v>
      </c>
      <c r="B975" s="245" t="s">
        <v>5903</v>
      </c>
      <c r="C975" s="245" t="s">
        <v>5902</v>
      </c>
      <c r="D975" s="245" t="s">
        <v>5901</v>
      </c>
      <c r="E975" s="246" t="s">
        <v>44</v>
      </c>
      <c r="F975" s="245" t="s">
        <v>44</v>
      </c>
      <c r="G975" s="245" t="s">
        <v>6440</v>
      </c>
      <c r="H975" s="245" t="s">
        <v>6439</v>
      </c>
      <c r="I975" s="245" t="s">
        <v>102</v>
      </c>
      <c r="J975" s="245" t="s">
        <v>569</v>
      </c>
      <c r="K975" s="246" t="s">
        <v>15533</v>
      </c>
      <c r="L975" s="245" t="s">
        <v>568</v>
      </c>
    </row>
    <row r="976" spans="1:12" x14ac:dyDescent="0.25">
      <c r="A976" s="245" t="s">
        <v>5904</v>
      </c>
      <c r="B976" s="245" t="s">
        <v>5903</v>
      </c>
      <c r="C976" s="245" t="s">
        <v>5902</v>
      </c>
      <c r="D976" s="245" t="s">
        <v>5901</v>
      </c>
      <c r="E976" s="246" t="s">
        <v>44</v>
      </c>
      <c r="F976" s="245" t="s">
        <v>44</v>
      </c>
      <c r="G976" s="245" t="s">
        <v>6438</v>
      </c>
      <c r="H976" s="245" t="s">
        <v>6437</v>
      </c>
      <c r="I976" s="245" t="s">
        <v>102</v>
      </c>
      <c r="J976" s="245" t="s">
        <v>106</v>
      </c>
      <c r="K976" s="246" t="s">
        <v>16285</v>
      </c>
      <c r="L976" s="245" t="s">
        <v>568</v>
      </c>
    </row>
    <row r="977" spans="1:12" x14ac:dyDescent="0.25">
      <c r="A977" s="245" t="s">
        <v>5904</v>
      </c>
      <c r="B977" s="245" t="s">
        <v>5903</v>
      </c>
      <c r="C977" s="245" t="s">
        <v>5902</v>
      </c>
      <c r="D977" s="245" t="s">
        <v>5901</v>
      </c>
      <c r="E977" s="246" t="s">
        <v>44</v>
      </c>
      <c r="F977" s="245" t="s">
        <v>44</v>
      </c>
      <c r="G977" s="245" t="s">
        <v>6436</v>
      </c>
      <c r="H977" s="245" t="s">
        <v>6435</v>
      </c>
      <c r="I977" s="245" t="s">
        <v>102</v>
      </c>
      <c r="J977" s="245" t="s">
        <v>569</v>
      </c>
      <c r="K977" s="246" t="s">
        <v>137</v>
      </c>
      <c r="L977" s="245" t="s">
        <v>568</v>
      </c>
    </row>
    <row r="978" spans="1:12" x14ac:dyDescent="0.25">
      <c r="A978" s="245" t="s">
        <v>5904</v>
      </c>
      <c r="B978" s="245" t="s">
        <v>5903</v>
      </c>
      <c r="C978" s="245" t="s">
        <v>5902</v>
      </c>
      <c r="D978" s="245" t="s">
        <v>5901</v>
      </c>
      <c r="E978" s="246" t="s">
        <v>44</v>
      </c>
      <c r="F978" s="245" t="s">
        <v>44</v>
      </c>
      <c r="G978" s="245" t="s">
        <v>6434</v>
      </c>
      <c r="H978" s="245" t="s">
        <v>6433</v>
      </c>
      <c r="I978" s="245" t="s">
        <v>102</v>
      </c>
      <c r="J978" s="245" t="s">
        <v>569</v>
      </c>
      <c r="K978" s="246" t="s">
        <v>123</v>
      </c>
      <c r="L978" s="245" t="s">
        <v>568</v>
      </c>
    </row>
    <row r="979" spans="1:12" x14ac:dyDescent="0.25">
      <c r="A979" s="245" t="s">
        <v>5904</v>
      </c>
      <c r="B979" s="245" t="s">
        <v>5903</v>
      </c>
      <c r="C979" s="245" t="s">
        <v>5902</v>
      </c>
      <c r="D979" s="245" t="s">
        <v>5901</v>
      </c>
      <c r="E979" s="246" t="s">
        <v>44</v>
      </c>
      <c r="F979" s="245" t="s">
        <v>44</v>
      </c>
      <c r="G979" s="245" t="s">
        <v>6432</v>
      </c>
      <c r="H979" s="245" t="s">
        <v>6431</v>
      </c>
      <c r="I979" s="245" t="s">
        <v>102</v>
      </c>
      <c r="J979" s="245" t="s">
        <v>569</v>
      </c>
      <c r="K979" s="246" t="s">
        <v>6272</v>
      </c>
      <c r="L979" s="245" t="s">
        <v>568</v>
      </c>
    </row>
    <row r="980" spans="1:12" x14ac:dyDescent="0.25">
      <c r="A980" s="245" t="s">
        <v>5904</v>
      </c>
      <c r="B980" s="245" t="s">
        <v>5903</v>
      </c>
      <c r="C980" s="245" t="s">
        <v>5902</v>
      </c>
      <c r="D980" s="245" t="s">
        <v>5901</v>
      </c>
      <c r="E980" s="246" t="s">
        <v>44</v>
      </c>
      <c r="F980" s="245" t="s">
        <v>44</v>
      </c>
      <c r="G980" s="245" t="s">
        <v>6430</v>
      </c>
      <c r="H980" s="245" t="s">
        <v>6429</v>
      </c>
      <c r="I980" s="245" t="s">
        <v>102</v>
      </c>
      <c r="J980" s="245" t="s">
        <v>106</v>
      </c>
      <c r="K980" s="246" t="s">
        <v>2025</v>
      </c>
      <c r="L980" s="245" t="s">
        <v>568</v>
      </c>
    </row>
    <row r="981" spans="1:12" x14ac:dyDescent="0.25">
      <c r="A981" s="245" t="s">
        <v>5904</v>
      </c>
      <c r="B981" s="245" t="s">
        <v>5903</v>
      </c>
      <c r="C981" s="245" t="s">
        <v>5902</v>
      </c>
      <c r="D981" s="245" t="s">
        <v>5901</v>
      </c>
      <c r="E981" s="246" t="s">
        <v>44</v>
      </c>
      <c r="F981" s="245" t="s">
        <v>44</v>
      </c>
      <c r="G981" s="245" t="s">
        <v>6427</v>
      </c>
      <c r="H981" s="245" t="s">
        <v>6426</v>
      </c>
      <c r="I981" s="245" t="s">
        <v>102</v>
      </c>
      <c r="J981" s="245" t="s">
        <v>59</v>
      </c>
      <c r="K981" s="246" t="s">
        <v>1119</v>
      </c>
      <c r="L981" s="245" t="s">
        <v>568</v>
      </c>
    </row>
    <row r="982" spans="1:12" x14ac:dyDescent="0.25">
      <c r="A982" s="245" t="s">
        <v>5904</v>
      </c>
      <c r="B982" s="245" t="s">
        <v>5903</v>
      </c>
      <c r="C982" s="245" t="s">
        <v>5902</v>
      </c>
      <c r="D982" s="245" t="s">
        <v>5901</v>
      </c>
      <c r="E982" s="246" t="s">
        <v>44</v>
      </c>
      <c r="F982" s="245" t="s">
        <v>44</v>
      </c>
      <c r="G982" s="245" t="s">
        <v>6425</v>
      </c>
      <c r="H982" s="245" t="s">
        <v>6424</v>
      </c>
      <c r="I982" s="245" t="s">
        <v>102</v>
      </c>
      <c r="J982" s="245" t="s">
        <v>59</v>
      </c>
      <c r="K982" s="246" t="s">
        <v>131</v>
      </c>
      <c r="L982" s="245" t="s">
        <v>568</v>
      </c>
    </row>
    <row r="983" spans="1:12" x14ac:dyDescent="0.25">
      <c r="A983" s="245" t="s">
        <v>5904</v>
      </c>
      <c r="B983" s="245" t="s">
        <v>5903</v>
      </c>
      <c r="C983" s="245" t="s">
        <v>5902</v>
      </c>
      <c r="D983" s="245" t="s">
        <v>5901</v>
      </c>
      <c r="E983" s="246" t="s">
        <v>44</v>
      </c>
      <c r="F983" s="245" t="s">
        <v>44</v>
      </c>
      <c r="G983" s="245" t="s">
        <v>6423</v>
      </c>
      <c r="H983" s="245" t="s">
        <v>6422</v>
      </c>
      <c r="I983" s="245" t="s">
        <v>102</v>
      </c>
      <c r="J983" s="245" t="s">
        <v>59</v>
      </c>
      <c r="K983" s="246" t="s">
        <v>16286</v>
      </c>
      <c r="L983" s="245" t="s">
        <v>568</v>
      </c>
    </row>
    <row r="984" spans="1:12" x14ac:dyDescent="0.25">
      <c r="A984" s="245" t="s">
        <v>5904</v>
      </c>
      <c r="B984" s="245" t="s">
        <v>5903</v>
      </c>
      <c r="C984" s="245" t="s">
        <v>5902</v>
      </c>
      <c r="D984" s="245" t="s">
        <v>5901</v>
      </c>
      <c r="E984" s="246" t="s">
        <v>44</v>
      </c>
      <c r="F984" s="245" t="s">
        <v>44</v>
      </c>
      <c r="G984" s="245" t="s">
        <v>6421</v>
      </c>
      <c r="H984" s="245" t="s">
        <v>6420</v>
      </c>
      <c r="I984" s="245" t="s">
        <v>102</v>
      </c>
      <c r="J984" s="245" t="s">
        <v>106</v>
      </c>
      <c r="K984" s="246" t="s">
        <v>9175</v>
      </c>
      <c r="L984" s="245" t="s">
        <v>568</v>
      </c>
    </row>
    <row r="985" spans="1:12" x14ac:dyDescent="0.25">
      <c r="A985" s="245" t="s">
        <v>5904</v>
      </c>
      <c r="B985" s="245" t="s">
        <v>5903</v>
      </c>
      <c r="C985" s="245" t="s">
        <v>5902</v>
      </c>
      <c r="D985" s="245" t="s">
        <v>5901</v>
      </c>
      <c r="E985" s="246" t="s">
        <v>44</v>
      </c>
      <c r="F985" s="245" t="s">
        <v>44</v>
      </c>
      <c r="G985" s="245" t="s">
        <v>6419</v>
      </c>
      <c r="H985" s="245" t="s">
        <v>6418</v>
      </c>
      <c r="I985" s="245" t="s">
        <v>102</v>
      </c>
      <c r="J985" s="245" t="s">
        <v>569</v>
      </c>
      <c r="K985" s="246" t="s">
        <v>1331</v>
      </c>
      <c r="L985" s="245" t="s">
        <v>568</v>
      </c>
    </row>
    <row r="986" spans="1:12" x14ac:dyDescent="0.25">
      <c r="A986" s="245" t="s">
        <v>5904</v>
      </c>
      <c r="B986" s="245" t="s">
        <v>5903</v>
      </c>
      <c r="C986" s="245" t="s">
        <v>5902</v>
      </c>
      <c r="D986" s="245" t="s">
        <v>5901</v>
      </c>
      <c r="E986" s="246" t="s">
        <v>44</v>
      </c>
      <c r="F986" s="245" t="s">
        <v>44</v>
      </c>
      <c r="G986" s="245" t="s">
        <v>6417</v>
      </c>
      <c r="H986" s="245" t="s">
        <v>6416</v>
      </c>
      <c r="I986" s="245" t="s">
        <v>102</v>
      </c>
      <c r="J986" s="245" t="s">
        <v>569</v>
      </c>
      <c r="K986" s="246" t="s">
        <v>16287</v>
      </c>
      <c r="L986" s="245" t="s">
        <v>568</v>
      </c>
    </row>
    <row r="987" spans="1:12" x14ac:dyDescent="0.25">
      <c r="A987" s="245" t="s">
        <v>5904</v>
      </c>
      <c r="B987" s="245" t="s">
        <v>5903</v>
      </c>
      <c r="C987" s="245" t="s">
        <v>5902</v>
      </c>
      <c r="D987" s="245" t="s">
        <v>5901</v>
      </c>
      <c r="E987" s="246" t="s">
        <v>44</v>
      </c>
      <c r="F987" s="245" t="s">
        <v>44</v>
      </c>
      <c r="G987" s="245" t="s">
        <v>6415</v>
      </c>
      <c r="H987" s="245" t="s">
        <v>6414</v>
      </c>
      <c r="I987" s="245" t="s">
        <v>102</v>
      </c>
      <c r="J987" s="245" t="s">
        <v>569</v>
      </c>
      <c r="K987" s="246" t="s">
        <v>16288</v>
      </c>
      <c r="L987" s="245" t="s">
        <v>568</v>
      </c>
    </row>
    <row r="988" spans="1:12" x14ac:dyDescent="0.25">
      <c r="A988" s="245" t="s">
        <v>5904</v>
      </c>
      <c r="B988" s="245" t="s">
        <v>5903</v>
      </c>
      <c r="C988" s="245" t="s">
        <v>5902</v>
      </c>
      <c r="D988" s="245" t="s">
        <v>5901</v>
      </c>
      <c r="E988" s="246" t="s">
        <v>44</v>
      </c>
      <c r="F988" s="245" t="s">
        <v>44</v>
      </c>
      <c r="G988" s="245" t="s">
        <v>6413</v>
      </c>
      <c r="H988" s="245" t="s">
        <v>6412</v>
      </c>
      <c r="I988" s="245" t="s">
        <v>102</v>
      </c>
      <c r="J988" s="245" t="s">
        <v>569</v>
      </c>
      <c r="K988" s="246" t="s">
        <v>11723</v>
      </c>
      <c r="L988" s="245" t="s">
        <v>568</v>
      </c>
    </row>
    <row r="989" spans="1:12" x14ac:dyDescent="0.25">
      <c r="A989" s="245" t="s">
        <v>5904</v>
      </c>
      <c r="B989" s="245" t="s">
        <v>5903</v>
      </c>
      <c r="C989" s="245" t="s">
        <v>5902</v>
      </c>
      <c r="D989" s="245" t="s">
        <v>5901</v>
      </c>
      <c r="E989" s="246" t="s">
        <v>44</v>
      </c>
      <c r="F989" s="245" t="s">
        <v>44</v>
      </c>
      <c r="G989" s="245" t="s">
        <v>6410</v>
      </c>
      <c r="H989" s="245" t="s">
        <v>6409</v>
      </c>
      <c r="I989" s="245" t="s">
        <v>102</v>
      </c>
      <c r="J989" s="245" t="s">
        <v>569</v>
      </c>
      <c r="K989" s="246" t="s">
        <v>8870</v>
      </c>
      <c r="L989" s="245" t="s">
        <v>568</v>
      </c>
    </row>
    <row r="990" spans="1:12" x14ac:dyDescent="0.25">
      <c r="A990" s="245" t="s">
        <v>5904</v>
      </c>
      <c r="B990" s="245" t="s">
        <v>5903</v>
      </c>
      <c r="C990" s="245" t="s">
        <v>5902</v>
      </c>
      <c r="D990" s="245" t="s">
        <v>5901</v>
      </c>
      <c r="E990" s="246" t="s">
        <v>44</v>
      </c>
      <c r="F990" s="245" t="s">
        <v>44</v>
      </c>
      <c r="G990" s="245" t="s">
        <v>6408</v>
      </c>
      <c r="H990" s="245" t="s">
        <v>6407</v>
      </c>
      <c r="I990" s="245" t="s">
        <v>102</v>
      </c>
      <c r="J990" s="245" t="s">
        <v>569</v>
      </c>
      <c r="K990" s="246" t="s">
        <v>5971</v>
      </c>
      <c r="L990" s="245" t="s">
        <v>568</v>
      </c>
    </row>
    <row r="991" spans="1:12" x14ac:dyDescent="0.25">
      <c r="A991" s="245" t="s">
        <v>5904</v>
      </c>
      <c r="B991" s="245" t="s">
        <v>5903</v>
      </c>
      <c r="C991" s="245" t="s">
        <v>5902</v>
      </c>
      <c r="D991" s="245" t="s">
        <v>5901</v>
      </c>
      <c r="E991" s="246" t="s">
        <v>44</v>
      </c>
      <c r="F991" s="245" t="s">
        <v>44</v>
      </c>
      <c r="G991" s="245" t="s">
        <v>6405</v>
      </c>
      <c r="H991" s="245" t="s">
        <v>6404</v>
      </c>
      <c r="I991" s="245" t="s">
        <v>102</v>
      </c>
      <c r="J991" s="245" t="s">
        <v>569</v>
      </c>
      <c r="K991" s="246" t="s">
        <v>16289</v>
      </c>
      <c r="L991" s="245" t="s">
        <v>568</v>
      </c>
    </row>
    <row r="992" spans="1:12" x14ac:dyDescent="0.25">
      <c r="A992" s="245" t="s">
        <v>5904</v>
      </c>
      <c r="B992" s="245" t="s">
        <v>5903</v>
      </c>
      <c r="C992" s="245" t="s">
        <v>5902</v>
      </c>
      <c r="D992" s="245" t="s">
        <v>5901</v>
      </c>
      <c r="E992" s="246" t="s">
        <v>44</v>
      </c>
      <c r="F992" s="245" t="s">
        <v>44</v>
      </c>
      <c r="G992" s="245" t="s">
        <v>6403</v>
      </c>
      <c r="H992" s="245" t="s">
        <v>6402</v>
      </c>
      <c r="I992" s="245" t="s">
        <v>102</v>
      </c>
      <c r="J992" s="245" t="s">
        <v>569</v>
      </c>
      <c r="K992" s="246" t="s">
        <v>7223</v>
      </c>
      <c r="L992" s="245" t="s">
        <v>568</v>
      </c>
    </row>
    <row r="993" spans="1:12" x14ac:dyDescent="0.25">
      <c r="A993" s="245" t="s">
        <v>5904</v>
      </c>
      <c r="B993" s="245" t="s">
        <v>5903</v>
      </c>
      <c r="C993" s="245" t="s">
        <v>5902</v>
      </c>
      <c r="D993" s="245" t="s">
        <v>5901</v>
      </c>
      <c r="E993" s="246" t="s">
        <v>44</v>
      </c>
      <c r="F993" s="245" t="s">
        <v>44</v>
      </c>
      <c r="G993" s="245" t="s">
        <v>6401</v>
      </c>
      <c r="H993" s="245" t="s">
        <v>6400</v>
      </c>
      <c r="I993" s="245" t="s">
        <v>102</v>
      </c>
      <c r="J993" s="245" t="s">
        <v>569</v>
      </c>
      <c r="K993" s="246" t="s">
        <v>8338</v>
      </c>
      <c r="L993" s="245" t="s">
        <v>568</v>
      </c>
    </row>
    <row r="994" spans="1:12" x14ac:dyDescent="0.25">
      <c r="A994" s="245" t="s">
        <v>5904</v>
      </c>
      <c r="B994" s="245" t="s">
        <v>5903</v>
      </c>
      <c r="C994" s="245" t="s">
        <v>5902</v>
      </c>
      <c r="D994" s="245" t="s">
        <v>5901</v>
      </c>
      <c r="E994" s="246" t="s">
        <v>44</v>
      </c>
      <c r="F994" s="245" t="s">
        <v>44</v>
      </c>
      <c r="G994" s="245" t="s">
        <v>6398</v>
      </c>
      <c r="H994" s="245" t="s">
        <v>6397</v>
      </c>
      <c r="I994" s="245" t="s">
        <v>102</v>
      </c>
      <c r="J994" s="245" t="s">
        <v>569</v>
      </c>
      <c r="K994" s="246" t="s">
        <v>12878</v>
      </c>
      <c r="L994" s="245" t="s">
        <v>568</v>
      </c>
    </row>
    <row r="995" spans="1:12" x14ac:dyDescent="0.25">
      <c r="A995" s="245" t="s">
        <v>5904</v>
      </c>
      <c r="B995" s="245" t="s">
        <v>5903</v>
      </c>
      <c r="C995" s="245" t="s">
        <v>5902</v>
      </c>
      <c r="D995" s="245" t="s">
        <v>5901</v>
      </c>
      <c r="E995" s="246" t="s">
        <v>44</v>
      </c>
      <c r="F995" s="245" t="s">
        <v>44</v>
      </c>
      <c r="G995" s="245" t="s">
        <v>6396</v>
      </c>
      <c r="H995" s="245" t="s">
        <v>6395</v>
      </c>
      <c r="I995" s="245" t="s">
        <v>102</v>
      </c>
      <c r="J995" s="245" t="s">
        <v>569</v>
      </c>
      <c r="K995" s="246" t="s">
        <v>9465</v>
      </c>
      <c r="L995" s="245" t="s">
        <v>568</v>
      </c>
    </row>
    <row r="996" spans="1:12" x14ac:dyDescent="0.25">
      <c r="A996" s="245" t="s">
        <v>5904</v>
      </c>
      <c r="B996" s="245" t="s">
        <v>5903</v>
      </c>
      <c r="C996" s="245" t="s">
        <v>5902</v>
      </c>
      <c r="D996" s="245" t="s">
        <v>5901</v>
      </c>
      <c r="E996" s="246" t="s">
        <v>44</v>
      </c>
      <c r="F996" s="245" t="s">
        <v>44</v>
      </c>
      <c r="G996" s="245" t="s">
        <v>6394</v>
      </c>
      <c r="H996" s="245" t="s">
        <v>6393</v>
      </c>
      <c r="I996" s="245" t="s">
        <v>102</v>
      </c>
      <c r="J996" s="245" t="s">
        <v>569</v>
      </c>
      <c r="K996" s="246" t="s">
        <v>16290</v>
      </c>
      <c r="L996" s="245" t="s">
        <v>568</v>
      </c>
    </row>
    <row r="997" spans="1:12" x14ac:dyDescent="0.25">
      <c r="A997" s="245" t="s">
        <v>5904</v>
      </c>
      <c r="B997" s="245" t="s">
        <v>5903</v>
      </c>
      <c r="C997" s="245" t="s">
        <v>5902</v>
      </c>
      <c r="D997" s="245" t="s">
        <v>5901</v>
      </c>
      <c r="E997" s="246" t="s">
        <v>44</v>
      </c>
      <c r="F997" s="245" t="s">
        <v>44</v>
      </c>
      <c r="G997" s="245" t="s">
        <v>6392</v>
      </c>
      <c r="H997" s="245" t="s">
        <v>6391</v>
      </c>
      <c r="I997" s="245" t="s">
        <v>102</v>
      </c>
      <c r="J997" s="245" t="s">
        <v>569</v>
      </c>
      <c r="K997" s="246" t="s">
        <v>10568</v>
      </c>
      <c r="L997" s="245" t="s">
        <v>568</v>
      </c>
    </row>
    <row r="998" spans="1:12" x14ac:dyDescent="0.25">
      <c r="A998" s="245" t="s">
        <v>5904</v>
      </c>
      <c r="B998" s="245" t="s">
        <v>5903</v>
      </c>
      <c r="C998" s="245" t="s">
        <v>5902</v>
      </c>
      <c r="D998" s="245" t="s">
        <v>5901</v>
      </c>
      <c r="E998" s="246" t="s">
        <v>44</v>
      </c>
      <c r="F998" s="245" t="s">
        <v>44</v>
      </c>
      <c r="G998" s="245" t="s">
        <v>6390</v>
      </c>
      <c r="H998" s="245" t="s">
        <v>6389</v>
      </c>
      <c r="I998" s="245" t="s">
        <v>102</v>
      </c>
      <c r="J998" s="245" t="s">
        <v>569</v>
      </c>
      <c r="K998" s="246" t="s">
        <v>9969</v>
      </c>
      <c r="L998" s="245" t="s">
        <v>568</v>
      </c>
    </row>
    <row r="999" spans="1:12" x14ac:dyDescent="0.25">
      <c r="A999" s="245" t="s">
        <v>5904</v>
      </c>
      <c r="B999" s="245" t="s">
        <v>5903</v>
      </c>
      <c r="C999" s="245" t="s">
        <v>5902</v>
      </c>
      <c r="D999" s="245" t="s">
        <v>5901</v>
      </c>
      <c r="E999" s="246" t="s">
        <v>44</v>
      </c>
      <c r="F999" s="245" t="s">
        <v>44</v>
      </c>
      <c r="G999" s="245" t="s">
        <v>6388</v>
      </c>
      <c r="H999" s="245" t="s">
        <v>6387</v>
      </c>
      <c r="I999" s="245" t="s">
        <v>102</v>
      </c>
      <c r="J999" s="245" t="s">
        <v>569</v>
      </c>
      <c r="K999" s="246" t="s">
        <v>10415</v>
      </c>
      <c r="L999" s="245" t="s">
        <v>568</v>
      </c>
    </row>
    <row r="1000" spans="1:12" x14ac:dyDescent="0.25">
      <c r="A1000" s="245" t="s">
        <v>5904</v>
      </c>
      <c r="B1000" s="245" t="s">
        <v>5903</v>
      </c>
      <c r="C1000" s="245" t="s">
        <v>5902</v>
      </c>
      <c r="D1000" s="245" t="s">
        <v>5901</v>
      </c>
      <c r="E1000" s="246" t="s">
        <v>44</v>
      </c>
      <c r="F1000" s="245" t="s">
        <v>44</v>
      </c>
      <c r="G1000" s="245" t="s">
        <v>6386</v>
      </c>
      <c r="H1000" s="245" t="s">
        <v>6385</v>
      </c>
      <c r="I1000" s="245" t="s">
        <v>102</v>
      </c>
      <c r="J1000" s="245" t="s">
        <v>569</v>
      </c>
      <c r="K1000" s="246" t="s">
        <v>16291</v>
      </c>
      <c r="L1000" s="245" t="s">
        <v>568</v>
      </c>
    </row>
    <row r="1001" spans="1:12" x14ac:dyDescent="0.25">
      <c r="A1001" s="245" t="s">
        <v>5904</v>
      </c>
      <c r="B1001" s="245" t="s">
        <v>5903</v>
      </c>
      <c r="C1001" s="245" t="s">
        <v>5902</v>
      </c>
      <c r="D1001" s="245" t="s">
        <v>5901</v>
      </c>
      <c r="E1001" s="246" t="s">
        <v>44</v>
      </c>
      <c r="F1001" s="245" t="s">
        <v>44</v>
      </c>
      <c r="G1001" s="245" t="s">
        <v>6384</v>
      </c>
      <c r="H1001" s="245" t="s">
        <v>6383</v>
      </c>
      <c r="I1001" s="245" t="s">
        <v>102</v>
      </c>
      <c r="J1001" s="245" t="s">
        <v>106</v>
      </c>
      <c r="K1001" s="246" t="s">
        <v>12516</v>
      </c>
      <c r="L1001" s="245" t="s">
        <v>568</v>
      </c>
    </row>
    <row r="1002" spans="1:12" x14ac:dyDescent="0.25">
      <c r="A1002" s="245" t="s">
        <v>5904</v>
      </c>
      <c r="B1002" s="245" t="s">
        <v>5903</v>
      </c>
      <c r="C1002" s="245" t="s">
        <v>5902</v>
      </c>
      <c r="D1002" s="245" t="s">
        <v>5901</v>
      </c>
      <c r="E1002" s="246" t="s">
        <v>44</v>
      </c>
      <c r="F1002" s="245" t="s">
        <v>44</v>
      </c>
      <c r="G1002" s="245" t="s">
        <v>6382</v>
      </c>
      <c r="H1002" s="245" t="s">
        <v>6381</v>
      </c>
      <c r="I1002" s="245" t="s">
        <v>102</v>
      </c>
      <c r="J1002" s="245" t="s">
        <v>569</v>
      </c>
      <c r="K1002" s="246" t="s">
        <v>8407</v>
      </c>
      <c r="L1002" s="245" t="s">
        <v>568</v>
      </c>
    </row>
    <row r="1003" spans="1:12" x14ac:dyDescent="0.25">
      <c r="A1003" s="245" t="s">
        <v>5904</v>
      </c>
      <c r="B1003" s="245" t="s">
        <v>5903</v>
      </c>
      <c r="C1003" s="245" t="s">
        <v>5902</v>
      </c>
      <c r="D1003" s="245" t="s">
        <v>5901</v>
      </c>
      <c r="E1003" s="246" t="s">
        <v>44</v>
      </c>
      <c r="F1003" s="245" t="s">
        <v>44</v>
      </c>
      <c r="G1003" s="245" t="s">
        <v>6380</v>
      </c>
      <c r="H1003" s="245" t="s">
        <v>6379</v>
      </c>
      <c r="I1003" s="245" t="s">
        <v>102</v>
      </c>
      <c r="J1003" s="245" t="s">
        <v>569</v>
      </c>
      <c r="K1003" s="246" t="s">
        <v>8320</v>
      </c>
      <c r="L1003" s="245" t="s">
        <v>568</v>
      </c>
    </row>
    <row r="1004" spans="1:12" x14ac:dyDescent="0.25">
      <c r="A1004" s="245" t="s">
        <v>5904</v>
      </c>
      <c r="B1004" s="245" t="s">
        <v>5903</v>
      </c>
      <c r="C1004" s="245" t="s">
        <v>5902</v>
      </c>
      <c r="D1004" s="245" t="s">
        <v>5901</v>
      </c>
      <c r="E1004" s="246" t="s">
        <v>44</v>
      </c>
      <c r="F1004" s="245" t="s">
        <v>44</v>
      </c>
      <c r="G1004" s="245" t="s">
        <v>6378</v>
      </c>
      <c r="H1004" s="245" t="s">
        <v>6377</v>
      </c>
      <c r="I1004" s="245" t="s">
        <v>102</v>
      </c>
      <c r="J1004" s="245" t="s">
        <v>569</v>
      </c>
      <c r="K1004" s="246" t="s">
        <v>752</v>
      </c>
      <c r="L1004" s="245" t="s">
        <v>568</v>
      </c>
    </row>
    <row r="1005" spans="1:12" x14ac:dyDescent="0.25">
      <c r="A1005" s="245" t="s">
        <v>5904</v>
      </c>
      <c r="B1005" s="245" t="s">
        <v>5903</v>
      </c>
      <c r="C1005" s="245" t="s">
        <v>5902</v>
      </c>
      <c r="D1005" s="245" t="s">
        <v>5901</v>
      </c>
      <c r="E1005" s="246" t="s">
        <v>44</v>
      </c>
      <c r="F1005" s="245" t="s">
        <v>44</v>
      </c>
      <c r="G1005" s="245" t="s">
        <v>6376</v>
      </c>
      <c r="H1005" s="245" t="s">
        <v>6375</v>
      </c>
      <c r="I1005" s="245" t="s">
        <v>102</v>
      </c>
      <c r="J1005" s="245" t="s">
        <v>569</v>
      </c>
      <c r="K1005" s="246" t="s">
        <v>9123</v>
      </c>
      <c r="L1005" s="245" t="s">
        <v>568</v>
      </c>
    </row>
    <row r="1006" spans="1:12" x14ac:dyDescent="0.25">
      <c r="A1006" s="245" t="s">
        <v>5904</v>
      </c>
      <c r="B1006" s="245" t="s">
        <v>5903</v>
      </c>
      <c r="C1006" s="245" t="s">
        <v>5902</v>
      </c>
      <c r="D1006" s="245" t="s">
        <v>5901</v>
      </c>
      <c r="E1006" s="246" t="s">
        <v>44</v>
      </c>
      <c r="F1006" s="245" t="s">
        <v>44</v>
      </c>
      <c r="G1006" s="245" t="s">
        <v>6374</v>
      </c>
      <c r="H1006" s="245" t="s">
        <v>6373</v>
      </c>
      <c r="I1006" s="245" t="s">
        <v>102</v>
      </c>
      <c r="J1006" s="245" t="s">
        <v>569</v>
      </c>
      <c r="K1006" s="246" t="s">
        <v>8315</v>
      </c>
      <c r="L1006" s="245" t="s">
        <v>568</v>
      </c>
    </row>
    <row r="1007" spans="1:12" x14ac:dyDescent="0.25">
      <c r="A1007" s="245" t="s">
        <v>5904</v>
      </c>
      <c r="B1007" s="245" t="s">
        <v>5903</v>
      </c>
      <c r="C1007" s="245" t="s">
        <v>5902</v>
      </c>
      <c r="D1007" s="245" t="s">
        <v>5901</v>
      </c>
      <c r="E1007" s="246" t="s">
        <v>44</v>
      </c>
      <c r="F1007" s="245" t="s">
        <v>44</v>
      </c>
      <c r="G1007" s="245" t="s">
        <v>6372</v>
      </c>
      <c r="H1007" s="245" t="s">
        <v>6371</v>
      </c>
      <c r="I1007" s="245" t="s">
        <v>102</v>
      </c>
      <c r="J1007" s="245" t="s">
        <v>569</v>
      </c>
      <c r="K1007" s="246" t="s">
        <v>8865</v>
      </c>
      <c r="L1007" s="245" t="s">
        <v>568</v>
      </c>
    </row>
    <row r="1008" spans="1:12" x14ac:dyDescent="0.25">
      <c r="A1008" s="245" t="s">
        <v>5904</v>
      </c>
      <c r="B1008" s="245" t="s">
        <v>5903</v>
      </c>
      <c r="C1008" s="245" t="s">
        <v>5902</v>
      </c>
      <c r="D1008" s="245" t="s">
        <v>5901</v>
      </c>
      <c r="E1008" s="246" t="s">
        <v>44</v>
      </c>
      <c r="F1008" s="245" t="s">
        <v>44</v>
      </c>
      <c r="G1008" s="245" t="s">
        <v>6370</v>
      </c>
      <c r="H1008" s="245" t="s">
        <v>6369</v>
      </c>
      <c r="I1008" s="245" t="s">
        <v>102</v>
      </c>
      <c r="J1008" s="245" t="s">
        <v>569</v>
      </c>
      <c r="K1008" s="246" t="s">
        <v>10504</v>
      </c>
      <c r="L1008" s="245" t="s">
        <v>568</v>
      </c>
    </row>
    <row r="1009" spans="1:12" x14ac:dyDescent="0.25">
      <c r="A1009" s="245" t="s">
        <v>5904</v>
      </c>
      <c r="B1009" s="245" t="s">
        <v>5903</v>
      </c>
      <c r="C1009" s="245" t="s">
        <v>5902</v>
      </c>
      <c r="D1009" s="245" t="s">
        <v>5901</v>
      </c>
      <c r="E1009" s="246" t="s">
        <v>44</v>
      </c>
      <c r="F1009" s="245" t="s">
        <v>44</v>
      </c>
      <c r="G1009" s="245" t="s">
        <v>6368</v>
      </c>
      <c r="H1009" s="245" t="s">
        <v>6367</v>
      </c>
      <c r="I1009" s="245" t="s">
        <v>102</v>
      </c>
      <c r="J1009" s="245" t="s">
        <v>569</v>
      </c>
      <c r="K1009" s="246" t="s">
        <v>3727</v>
      </c>
      <c r="L1009" s="245" t="s">
        <v>568</v>
      </c>
    </row>
    <row r="1010" spans="1:12" x14ac:dyDescent="0.25">
      <c r="A1010" s="245" t="s">
        <v>5904</v>
      </c>
      <c r="B1010" s="245" t="s">
        <v>5903</v>
      </c>
      <c r="C1010" s="245" t="s">
        <v>5902</v>
      </c>
      <c r="D1010" s="245" t="s">
        <v>5901</v>
      </c>
      <c r="E1010" s="246" t="s">
        <v>44</v>
      </c>
      <c r="F1010" s="245" t="s">
        <v>44</v>
      </c>
      <c r="G1010" s="245" t="s">
        <v>6366</v>
      </c>
      <c r="H1010" s="245" t="s">
        <v>6365</v>
      </c>
      <c r="I1010" s="245" t="s">
        <v>102</v>
      </c>
      <c r="J1010" s="245" t="s">
        <v>106</v>
      </c>
      <c r="K1010" s="246" t="s">
        <v>16192</v>
      </c>
      <c r="L1010" s="245" t="s">
        <v>568</v>
      </c>
    </row>
    <row r="1011" spans="1:12" x14ac:dyDescent="0.25">
      <c r="A1011" s="245" t="s">
        <v>5904</v>
      </c>
      <c r="B1011" s="245" t="s">
        <v>5903</v>
      </c>
      <c r="C1011" s="245" t="s">
        <v>5902</v>
      </c>
      <c r="D1011" s="245" t="s">
        <v>5901</v>
      </c>
      <c r="E1011" s="246" t="s">
        <v>44</v>
      </c>
      <c r="F1011" s="245" t="s">
        <v>44</v>
      </c>
      <c r="G1011" s="245" t="s">
        <v>6364</v>
      </c>
      <c r="H1011" s="245" t="s">
        <v>6363</v>
      </c>
      <c r="I1011" s="245" t="s">
        <v>102</v>
      </c>
      <c r="J1011" s="245" t="s">
        <v>569</v>
      </c>
      <c r="K1011" s="246" t="s">
        <v>9151</v>
      </c>
      <c r="L1011" s="245" t="s">
        <v>568</v>
      </c>
    </row>
    <row r="1012" spans="1:12" x14ac:dyDescent="0.25">
      <c r="A1012" s="245" t="s">
        <v>5904</v>
      </c>
      <c r="B1012" s="245" t="s">
        <v>5903</v>
      </c>
      <c r="C1012" s="245" t="s">
        <v>5902</v>
      </c>
      <c r="D1012" s="245" t="s">
        <v>5901</v>
      </c>
      <c r="E1012" s="246" t="s">
        <v>44</v>
      </c>
      <c r="F1012" s="245" t="s">
        <v>44</v>
      </c>
      <c r="G1012" s="245" t="s">
        <v>6362</v>
      </c>
      <c r="H1012" s="245" t="s">
        <v>6361</v>
      </c>
      <c r="I1012" s="245" t="s">
        <v>102</v>
      </c>
      <c r="J1012" s="245" t="s">
        <v>569</v>
      </c>
      <c r="K1012" s="246" t="s">
        <v>8257</v>
      </c>
      <c r="L1012" s="245" t="s">
        <v>568</v>
      </c>
    </row>
    <row r="1013" spans="1:12" x14ac:dyDescent="0.25">
      <c r="A1013" s="245" t="s">
        <v>5904</v>
      </c>
      <c r="B1013" s="245" t="s">
        <v>5903</v>
      </c>
      <c r="C1013" s="245" t="s">
        <v>5902</v>
      </c>
      <c r="D1013" s="245" t="s">
        <v>5901</v>
      </c>
      <c r="E1013" s="246" t="s">
        <v>44</v>
      </c>
      <c r="F1013" s="245" t="s">
        <v>44</v>
      </c>
      <c r="G1013" s="245" t="s">
        <v>6360</v>
      </c>
      <c r="H1013" s="245" t="s">
        <v>6359</v>
      </c>
      <c r="I1013" s="245" t="s">
        <v>102</v>
      </c>
      <c r="J1013" s="245" t="s">
        <v>569</v>
      </c>
      <c r="K1013" s="246" t="s">
        <v>15443</v>
      </c>
      <c r="L1013" s="245" t="s">
        <v>568</v>
      </c>
    </row>
    <row r="1014" spans="1:12" x14ac:dyDescent="0.25">
      <c r="A1014" s="245" t="s">
        <v>5904</v>
      </c>
      <c r="B1014" s="245" t="s">
        <v>5903</v>
      </c>
      <c r="C1014" s="245" t="s">
        <v>5902</v>
      </c>
      <c r="D1014" s="245" t="s">
        <v>5901</v>
      </c>
      <c r="E1014" s="246" t="s">
        <v>44</v>
      </c>
      <c r="F1014" s="245" t="s">
        <v>44</v>
      </c>
      <c r="G1014" s="245" t="s">
        <v>6358</v>
      </c>
      <c r="H1014" s="245" t="s">
        <v>6357</v>
      </c>
      <c r="I1014" s="245" t="s">
        <v>102</v>
      </c>
      <c r="J1014" s="245" t="s">
        <v>106</v>
      </c>
      <c r="K1014" s="246" t="s">
        <v>16212</v>
      </c>
      <c r="L1014" s="245" t="s">
        <v>568</v>
      </c>
    </row>
    <row r="1015" spans="1:12" x14ac:dyDescent="0.25">
      <c r="A1015" s="245" t="s">
        <v>5904</v>
      </c>
      <c r="B1015" s="245" t="s">
        <v>5903</v>
      </c>
      <c r="C1015" s="245" t="s">
        <v>5902</v>
      </c>
      <c r="D1015" s="245" t="s">
        <v>5901</v>
      </c>
      <c r="E1015" s="246" t="s">
        <v>44</v>
      </c>
      <c r="F1015" s="245" t="s">
        <v>44</v>
      </c>
      <c r="G1015" s="245" t="s">
        <v>6356</v>
      </c>
      <c r="H1015" s="245" t="s">
        <v>6355</v>
      </c>
      <c r="I1015" s="245" t="s">
        <v>102</v>
      </c>
      <c r="J1015" s="245" t="s">
        <v>569</v>
      </c>
      <c r="K1015" s="246" t="s">
        <v>667</v>
      </c>
      <c r="L1015" s="245" t="s">
        <v>568</v>
      </c>
    </row>
    <row r="1016" spans="1:12" x14ac:dyDescent="0.25">
      <c r="A1016" s="245" t="s">
        <v>5904</v>
      </c>
      <c r="B1016" s="245" t="s">
        <v>5903</v>
      </c>
      <c r="C1016" s="245" t="s">
        <v>5902</v>
      </c>
      <c r="D1016" s="245" t="s">
        <v>5901</v>
      </c>
      <c r="E1016" s="246" t="s">
        <v>44</v>
      </c>
      <c r="F1016" s="245" t="s">
        <v>44</v>
      </c>
      <c r="G1016" s="245" t="s">
        <v>6354</v>
      </c>
      <c r="H1016" s="245" t="s">
        <v>6353</v>
      </c>
      <c r="I1016" s="245" t="s">
        <v>102</v>
      </c>
      <c r="J1016" s="245" t="s">
        <v>569</v>
      </c>
      <c r="K1016" s="246" t="s">
        <v>105</v>
      </c>
      <c r="L1016" s="245" t="s">
        <v>568</v>
      </c>
    </row>
    <row r="1017" spans="1:12" x14ac:dyDescent="0.25">
      <c r="A1017" s="245" t="s">
        <v>5904</v>
      </c>
      <c r="B1017" s="245" t="s">
        <v>5903</v>
      </c>
      <c r="C1017" s="245" t="s">
        <v>5902</v>
      </c>
      <c r="D1017" s="245" t="s">
        <v>5901</v>
      </c>
      <c r="E1017" s="246" t="s">
        <v>44</v>
      </c>
      <c r="F1017" s="245" t="s">
        <v>44</v>
      </c>
      <c r="G1017" s="245" t="s">
        <v>6352</v>
      </c>
      <c r="H1017" s="245" t="s">
        <v>6351</v>
      </c>
      <c r="I1017" s="245" t="s">
        <v>102</v>
      </c>
      <c r="J1017" s="245" t="s">
        <v>569</v>
      </c>
      <c r="K1017" s="246" t="s">
        <v>567</v>
      </c>
      <c r="L1017" s="245" t="s">
        <v>568</v>
      </c>
    </row>
    <row r="1018" spans="1:12" x14ac:dyDescent="0.25">
      <c r="A1018" s="245" t="s">
        <v>5904</v>
      </c>
      <c r="B1018" s="245" t="s">
        <v>5903</v>
      </c>
      <c r="C1018" s="245" t="s">
        <v>5902</v>
      </c>
      <c r="D1018" s="245" t="s">
        <v>5901</v>
      </c>
      <c r="E1018" s="246" t="s">
        <v>44</v>
      </c>
      <c r="F1018" s="245" t="s">
        <v>44</v>
      </c>
      <c r="G1018" s="245" t="s">
        <v>6350</v>
      </c>
      <c r="H1018" s="245" t="s">
        <v>6349</v>
      </c>
      <c r="I1018" s="245" t="s">
        <v>102</v>
      </c>
      <c r="J1018" s="245" t="s">
        <v>106</v>
      </c>
      <c r="K1018" s="246" t="s">
        <v>9088</v>
      </c>
      <c r="L1018" s="245" t="s">
        <v>568</v>
      </c>
    </row>
    <row r="1019" spans="1:12" x14ac:dyDescent="0.25">
      <c r="A1019" s="245" t="s">
        <v>5904</v>
      </c>
      <c r="B1019" s="245" t="s">
        <v>5903</v>
      </c>
      <c r="C1019" s="245" t="s">
        <v>5902</v>
      </c>
      <c r="D1019" s="245" t="s">
        <v>5901</v>
      </c>
      <c r="E1019" s="246" t="s">
        <v>44</v>
      </c>
      <c r="F1019" s="245" t="s">
        <v>44</v>
      </c>
      <c r="G1019" s="245" t="s">
        <v>6348</v>
      </c>
      <c r="H1019" s="245" t="s">
        <v>6347</v>
      </c>
      <c r="I1019" s="245" t="s">
        <v>102</v>
      </c>
      <c r="J1019" s="245" t="s">
        <v>569</v>
      </c>
      <c r="K1019" s="246" t="s">
        <v>13930</v>
      </c>
      <c r="L1019" s="245" t="s">
        <v>568</v>
      </c>
    </row>
    <row r="1020" spans="1:12" x14ac:dyDescent="0.25">
      <c r="A1020" s="245" t="s">
        <v>5904</v>
      </c>
      <c r="B1020" s="245" t="s">
        <v>5903</v>
      </c>
      <c r="C1020" s="245" t="s">
        <v>5902</v>
      </c>
      <c r="D1020" s="245" t="s">
        <v>5901</v>
      </c>
      <c r="E1020" s="246" t="s">
        <v>44</v>
      </c>
      <c r="F1020" s="245" t="s">
        <v>44</v>
      </c>
      <c r="G1020" s="245" t="s">
        <v>6346</v>
      </c>
      <c r="H1020" s="245" t="s">
        <v>6345</v>
      </c>
      <c r="I1020" s="245" t="s">
        <v>102</v>
      </c>
      <c r="J1020" s="245" t="s">
        <v>569</v>
      </c>
      <c r="K1020" s="246" t="s">
        <v>8786</v>
      </c>
      <c r="L1020" s="245" t="s">
        <v>568</v>
      </c>
    </row>
    <row r="1021" spans="1:12" x14ac:dyDescent="0.25">
      <c r="A1021" s="245" t="s">
        <v>5904</v>
      </c>
      <c r="B1021" s="245" t="s">
        <v>5903</v>
      </c>
      <c r="C1021" s="245" t="s">
        <v>5902</v>
      </c>
      <c r="D1021" s="245" t="s">
        <v>5901</v>
      </c>
      <c r="E1021" s="246" t="s">
        <v>44</v>
      </c>
      <c r="F1021" s="245" t="s">
        <v>44</v>
      </c>
      <c r="G1021" s="245" t="s">
        <v>6344</v>
      </c>
      <c r="H1021" s="245" t="s">
        <v>6343</v>
      </c>
      <c r="I1021" s="245" t="s">
        <v>102</v>
      </c>
      <c r="J1021" s="245" t="s">
        <v>569</v>
      </c>
      <c r="K1021" s="246" t="s">
        <v>8331</v>
      </c>
      <c r="L1021" s="245" t="s">
        <v>568</v>
      </c>
    </row>
    <row r="1022" spans="1:12" x14ac:dyDescent="0.25">
      <c r="A1022" s="245" t="s">
        <v>5904</v>
      </c>
      <c r="B1022" s="245" t="s">
        <v>5903</v>
      </c>
      <c r="C1022" s="245" t="s">
        <v>5902</v>
      </c>
      <c r="D1022" s="245" t="s">
        <v>5901</v>
      </c>
      <c r="E1022" s="246" t="s">
        <v>44</v>
      </c>
      <c r="F1022" s="245" t="s">
        <v>44</v>
      </c>
      <c r="G1022" s="245" t="s">
        <v>6342</v>
      </c>
      <c r="H1022" s="245" t="s">
        <v>6341</v>
      </c>
      <c r="I1022" s="245" t="s">
        <v>102</v>
      </c>
      <c r="J1022" s="245" t="s">
        <v>569</v>
      </c>
      <c r="K1022" s="246" t="s">
        <v>10241</v>
      </c>
      <c r="L1022" s="245" t="s">
        <v>568</v>
      </c>
    </row>
    <row r="1023" spans="1:12" x14ac:dyDescent="0.25">
      <c r="A1023" s="245" t="s">
        <v>5904</v>
      </c>
      <c r="B1023" s="245" t="s">
        <v>5903</v>
      </c>
      <c r="C1023" s="245" t="s">
        <v>5902</v>
      </c>
      <c r="D1023" s="245" t="s">
        <v>5901</v>
      </c>
      <c r="E1023" s="246" t="s">
        <v>44</v>
      </c>
      <c r="F1023" s="245" t="s">
        <v>44</v>
      </c>
      <c r="G1023" s="245" t="s">
        <v>6340</v>
      </c>
      <c r="H1023" s="245" t="s">
        <v>6339</v>
      </c>
      <c r="I1023" s="245" t="s">
        <v>102</v>
      </c>
      <c r="J1023" s="245" t="s">
        <v>106</v>
      </c>
      <c r="K1023" s="246" t="s">
        <v>16292</v>
      </c>
      <c r="L1023" s="245" t="s">
        <v>568</v>
      </c>
    </row>
    <row r="1024" spans="1:12" x14ac:dyDescent="0.25">
      <c r="A1024" s="245" t="s">
        <v>5904</v>
      </c>
      <c r="B1024" s="245" t="s">
        <v>5903</v>
      </c>
      <c r="C1024" s="245" t="s">
        <v>5902</v>
      </c>
      <c r="D1024" s="245" t="s">
        <v>5901</v>
      </c>
      <c r="E1024" s="246" t="s">
        <v>44</v>
      </c>
      <c r="F1024" s="245" t="s">
        <v>44</v>
      </c>
      <c r="G1024" s="245" t="s">
        <v>6338</v>
      </c>
      <c r="H1024" s="245" t="s">
        <v>6337</v>
      </c>
      <c r="I1024" s="245" t="s">
        <v>102</v>
      </c>
      <c r="J1024" s="245" t="s">
        <v>569</v>
      </c>
      <c r="K1024" s="246" t="s">
        <v>16293</v>
      </c>
      <c r="L1024" s="245" t="s">
        <v>568</v>
      </c>
    </row>
    <row r="1025" spans="1:12" x14ac:dyDescent="0.25">
      <c r="A1025" s="245" t="s">
        <v>5904</v>
      </c>
      <c r="B1025" s="245" t="s">
        <v>5903</v>
      </c>
      <c r="C1025" s="245" t="s">
        <v>5902</v>
      </c>
      <c r="D1025" s="245" t="s">
        <v>5901</v>
      </c>
      <c r="E1025" s="246" t="s">
        <v>44</v>
      </c>
      <c r="F1025" s="245" t="s">
        <v>44</v>
      </c>
      <c r="G1025" s="245" t="s">
        <v>6336</v>
      </c>
      <c r="H1025" s="245" t="s">
        <v>6335</v>
      </c>
      <c r="I1025" s="245" t="s">
        <v>102</v>
      </c>
      <c r="J1025" s="245" t="s">
        <v>569</v>
      </c>
      <c r="K1025" s="246" t="s">
        <v>4715</v>
      </c>
      <c r="L1025" s="245" t="s">
        <v>568</v>
      </c>
    </row>
    <row r="1026" spans="1:12" x14ac:dyDescent="0.25">
      <c r="A1026" s="245" t="s">
        <v>5904</v>
      </c>
      <c r="B1026" s="245" t="s">
        <v>5903</v>
      </c>
      <c r="C1026" s="245" t="s">
        <v>5902</v>
      </c>
      <c r="D1026" s="245" t="s">
        <v>5901</v>
      </c>
      <c r="E1026" s="246" t="s">
        <v>44</v>
      </c>
      <c r="F1026" s="245" t="s">
        <v>44</v>
      </c>
      <c r="G1026" s="245" t="s">
        <v>6334</v>
      </c>
      <c r="H1026" s="245" t="s">
        <v>6333</v>
      </c>
      <c r="I1026" s="245" t="s">
        <v>102</v>
      </c>
      <c r="J1026" s="245" t="s">
        <v>569</v>
      </c>
      <c r="K1026" s="246" t="s">
        <v>8851</v>
      </c>
      <c r="L1026" s="245" t="s">
        <v>568</v>
      </c>
    </row>
    <row r="1027" spans="1:12" x14ac:dyDescent="0.25">
      <c r="A1027" s="245" t="s">
        <v>5904</v>
      </c>
      <c r="B1027" s="245" t="s">
        <v>5903</v>
      </c>
      <c r="C1027" s="245" t="s">
        <v>5902</v>
      </c>
      <c r="D1027" s="245" t="s">
        <v>5901</v>
      </c>
      <c r="E1027" s="246" t="s">
        <v>44</v>
      </c>
      <c r="F1027" s="245" t="s">
        <v>44</v>
      </c>
      <c r="G1027" s="245" t="s">
        <v>6332</v>
      </c>
      <c r="H1027" s="245" t="s">
        <v>6331</v>
      </c>
      <c r="I1027" s="245" t="s">
        <v>102</v>
      </c>
      <c r="J1027" s="245" t="s">
        <v>569</v>
      </c>
      <c r="K1027" s="246" t="s">
        <v>16294</v>
      </c>
      <c r="L1027" s="245" t="s">
        <v>568</v>
      </c>
    </row>
    <row r="1028" spans="1:12" x14ac:dyDescent="0.25">
      <c r="A1028" s="245" t="s">
        <v>5904</v>
      </c>
      <c r="B1028" s="245" t="s">
        <v>5903</v>
      </c>
      <c r="C1028" s="245" t="s">
        <v>5902</v>
      </c>
      <c r="D1028" s="245" t="s">
        <v>5901</v>
      </c>
      <c r="E1028" s="246" t="s">
        <v>44</v>
      </c>
      <c r="F1028" s="245" t="s">
        <v>44</v>
      </c>
      <c r="G1028" s="245" t="s">
        <v>6330</v>
      </c>
      <c r="H1028" s="245" t="s">
        <v>6329</v>
      </c>
      <c r="I1028" s="245" t="s">
        <v>102</v>
      </c>
      <c r="J1028" s="245" t="s">
        <v>106</v>
      </c>
      <c r="K1028" s="246" t="s">
        <v>16295</v>
      </c>
      <c r="L1028" s="245" t="s">
        <v>568</v>
      </c>
    </row>
    <row r="1029" spans="1:12" x14ac:dyDescent="0.25">
      <c r="A1029" s="245" t="s">
        <v>5904</v>
      </c>
      <c r="B1029" s="245" t="s">
        <v>5903</v>
      </c>
      <c r="C1029" s="245" t="s">
        <v>5902</v>
      </c>
      <c r="D1029" s="245" t="s">
        <v>5901</v>
      </c>
      <c r="E1029" s="246" t="s">
        <v>44</v>
      </c>
      <c r="F1029" s="245" t="s">
        <v>44</v>
      </c>
      <c r="G1029" s="245" t="s">
        <v>6328</v>
      </c>
      <c r="H1029" s="245" t="s">
        <v>6327</v>
      </c>
      <c r="I1029" s="245" t="s">
        <v>102</v>
      </c>
      <c r="J1029" s="245" t="s">
        <v>59</v>
      </c>
      <c r="K1029" s="246" t="s">
        <v>131</v>
      </c>
      <c r="L1029" s="245" t="s">
        <v>568</v>
      </c>
    </row>
    <row r="1030" spans="1:12" x14ac:dyDescent="0.25">
      <c r="A1030" s="245" t="s">
        <v>5904</v>
      </c>
      <c r="B1030" s="245" t="s">
        <v>5903</v>
      </c>
      <c r="C1030" s="245" t="s">
        <v>5902</v>
      </c>
      <c r="D1030" s="245" t="s">
        <v>5901</v>
      </c>
      <c r="E1030" s="246" t="s">
        <v>44</v>
      </c>
      <c r="F1030" s="245" t="s">
        <v>44</v>
      </c>
      <c r="G1030" s="245" t="s">
        <v>6326</v>
      </c>
      <c r="H1030" s="245" t="s">
        <v>6325</v>
      </c>
      <c r="I1030" s="245" t="s">
        <v>102</v>
      </c>
      <c r="J1030" s="245" t="s">
        <v>59</v>
      </c>
      <c r="K1030" s="246" t="s">
        <v>16296</v>
      </c>
      <c r="L1030" s="245" t="s">
        <v>568</v>
      </c>
    </row>
    <row r="1031" spans="1:12" x14ac:dyDescent="0.25">
      <c r="A1031" s="245" t="s">
        <v>5904</v>
      </c>
      <c r="B1031" s="245" t="s">
        <v>5903</v>
      </c>
      <c r="C1031" s="245" t="s">
        <v>5902</v>
      </c>
      <c r="D1031" s="245" t="s">
        <v>5901</v>
      </c>
      <c r="E1031" s="246" t="s">
        <v>44</v>
      </c>
      <c r="F1031" s="245" t="s">
        <v>44</v>
      </c>
      <c r="G1031" s="245" t="s">
        <v>6324</v>
      </c>
      <c r="H1031" s="245" t="s">
        <v>6323</v>
      </c>
      <c r="I1031" s="245" t="s">
        <v>102</v>
      </c>
      <c r="J1031" s="245" t="s">
        <v>59</v>
      </c>
      <c r="K1031" s="246" t="s">
        <v>146</v>
      </c>
      <c r="L1031" s="245" t="s">
        <v>568</v>
      </c>
    </row>
    <row r="1032" spans="1:12" x14ac:dyDescent="0.25">
      <c r="A1032" s="245" t="s">
        <v>5904</v>
      </c>
      <c r="B1032" s="245" t="s">
        <v>5903</v>
      </c>
      <c r="C1032" s="245" t="s">
        <v>5902</v>
      </c>
      <c r="D1032" s="245" t="s">
        <v>5901</v>
      </c>
      <c r="E1032" s="246" t="s">
        <v>44</v>
      </c>
      <c r="F1032" s="245" t="s">
        <v>44</v>
      </c>
      <c r="G1032" s="245" t="s">
        <v>6322</v>
      </c>
      <c r="H1032" s="245" t="s">
        <v>6321</v>
      </c>
      <c r="I1032" s="245" t="s">
        <v>102</v>
      </c>
      <c r="J1032" s="245" t="s">
        <v>59</v>
      </c>
      <c r="K1032" s="246" t="s">
        <v>896</v>
      </c>
      <c r="L1032" s="245" t="s">
        <v>568</v>
      </c>
    </row>
    <row r="1033" spans="1:12" x14ac:dyDescent="0.25">
      <c r="A1033" s="245" t="s">
        <v>5904</v>
      </c>
      <c r="B1033" s="245" t="s">
        <v>5903</v>
      </c>
      <c r="C1033" s="245" t="s">
        <v>5902</v>
      </c>
      <c r="D1033" s="245" t="s">
        <v>5901</v>
      </c>
      <c r="E1033" s="246" t="s">
        <v>44</v>
      </c>
      <c r="F1033" s="245" t="s">
        <v>44</v>
      </c>
      <c r="G1033" s="245" t="s">
        <v>6320</v>
      </c>
      <c r="H1033" s="245" t="s">
        <v>6319</v>
      </c>
      <c r="I1033" s="245" t="s">
        <v>102</v>
      </c>
      <c r="J1033" s="245" t="s">
        <v>569</v>
      </c>
      <c r="K1033" s="246" t="s">
        <v>9034</v>
      </c>
      <c r="L1033" s="245" t="s">
        <v>568</v>
      </c>
    </row>
    <row r="1034" spans="1:12" x14ac:dyDescent="0.25">
      <c r="A1034" s="245" t="s">
        <v>5904</v>
      </c>
      <c r="B1034" s="245" t="s">
        <v>5903</v>
      </c>
      <c r="C1034" s="245" t="s">
        <v>5902</v>
      </c>
      <c r="D1034" s="245" t="s">
        <v>5901</v>
      </c>
      <c r="E1034" s="246" t="s">
        <v>44</v>
      </c>
      <c r="F1034" s="245" t="s">
        <v>44</v>
      </c>
      <c r="G1034" s="245" t="s">
        <v>6317</v>
      </c>
      <c r="H1034" s="245" t="s">
        <v>6316</v>
      </c>
      <c r="I1034" s="245" t="s">
        <v>102</v>
      </c>
      <c r="J1034" s="245" t="s">
        <v>569</v>
      </c>
      <c r="K1034" s="246" t="s">
        <v>16106</v>
      </c>
      <c r="L1034" s="245" t="s">
        <v>568</v>
      </c>
    </row>
    <row r="1035" spans="1:12" x14ac:dyDescent="0.25">
      <c r="A1035" s="245" t="s">
        <v>5904</v>
      </c>
      <c r="B1035" s="245" t="s">
        <v>5903</v>
      </c>
      <c r="C1035" s="245" t="s">
        <v>5902</v>
      </c>
      <c r="D1035" s="245" t="s">
        <v>5901</v>
      </c>
      <c r="E1035" s="246" t="s">
        <v>44</v>
      </c>
      <c r="F1035" s="245" t="s">
        <v>44</v>
      </c>
      <c r="G1035" s="245" t="s">
        <v>6315</v>
      </c>
      <c r="H1035" s="245" t="s">
        <v>6314</v>
      </c>
      <c r="I1035" s="245" t="s">
        <v>102</v>
      </c>
      <c r="J1035" s="245" t="s">
        <v>569</v>
      </c>
      <c r="K1035" s="246" t="s">
        <v>1844</v>
      </c>
      <c r="L1035" s="245" t="s">
        <v>568</v>
      </c>
    </row>
    <row r="1036" spans="1:12" x14ac:dyDescent="0.25">
      <c r="A1036" s="245" t="s">
        <v>5904</v>
      </c>
      <c r="B1036" s="245" t="s">
        <v>5903</v>
      </c>
      <c r="C1036" s="245" t="s">
        <v>5902</v>
      </c>
      <c r="D1036" s="245" t="s">
        <v>5901</v>
      </c>
      <c r="E1036" s="246" t="s">
        <v>44</v>
      </c>
      <c r="F1036" s="245" t="s">
        <v>44</v>
      </c>
      <c r="G1036" s="245" t="s">
        <v>6313</v>
      </c>
      <c r="H1036" s="245" t="s">
        <v>6312</v>
      </c>
      <c r="I1036" s="245" t="s">
        <v>102</v>
      </c>
      <c r="J1036" s="245" t="s">
        <v>569</v>
      </c>
      <c r="K1036" s="246" t="s">
        <v>10459</v>
      </c>
      <c r="L1036" s="245" t="s">
        <v>568</v>
      </c>
    </row>
    <row r="1037" spans="1:12" x14ac:dyDescent="0.25">
      <c r="A1037" s="245" t="s">
        <v>5904</v>
      </c>
      <c r="B1037" s="245" t="s">
        <v>5903</v>
      </c>
      <c r="C1037" s="245" t="s">
        <v>5902</v>
      </c>
      <c r="D1037" s="245" t="s">
        <v>5901</v>
      </c>
      <c r="E1037" s="246" t="s">
        <v>44</v>
      </c>
      <c r="F1037" s="245" t="s">
        <v>44</v>
      </c>
      <c r="G1037" s="245" t="s">
        <v>6311</v>
      </c>
      <c r="H1037" s="245" t="s">
        <v>6310</v>
      </c>
      <c r="I1037" s="245" t="s">
        <v>102</v>
      </c>
      <c r="J1037" s="245" t="s">
        <v>569</v>
      </c>
      <c r="K1037" s="246" t="s">
        <v>1613</v>
      </c>
      <c r="L1037" s="245" t="s">
        <v>568</v>
      </c>
    </row>
    <row r="1038" spans="1:12" x14ac:dyDescent="0.25">
      <c r="A1038" s="245" t="s">
        <v>5904</v>
      </c>
      <c r="B1038" s="245" t="s">
        <v>5903</v>
      </c>
      <c r="C1038" s="245" t="s">
        <v>5902</v>
      </c>
      <c r="D1038" s="245" t="s">
        <v>5901</v>
      </c>
      <c r="E1038" s="246" t="s">
        <v>44</v>
      </c>
      <c r="F1038" s="245" t="s">
        <v>44</v>
      </c>
      <c r="G1038" s="245" t="s">
        <v>6309</v>
      </c>
      <c r="H1038" s="245" t="s">
        <v>6308</v>
      </c>
      <c r="I1038" s="245" t="s">
        <v>102</v>
      </c>
      <c r="J1038" s="245" t="s">
        <v>569</v>
      </c>
      <c r="K1038" s="246" t="s">
        <v>8793</v>
      </c>
      <c r="L1038" s="245" t="s">
        <v>568</v>
      </c>
    </row>
    <row r="1039" spans="1:12" x14ac:dyDescent="0.25">
      <c r="A1039" s="245" t="s">
        <v>5904</v>
      </c>
      <c r="B1039" s="245" t="s">
        <v>5903</v>
      </c>
      <c r="C1039" s="245" t="s">
        <v>5902</v>
      </c>
      <c r="D1039" s="245" t="s">
        <v>5901</v>
      </c>
      <c r="E1039" s="246" t="s">
        <v>44</v>
      </c>
      <c r="F1039" s="245" t="s">
        <v>44</v>
      </c>
      <c r="G1039" s="245" t="s">
        <v>6306</v>
      </c>
      <c r="H1039" s="245" t="s">
        <v>6305</v>
      </c>
      <c r="I1039" s="245" t="s">
        <v>102</v>
      </c>
      <c r="J1039" s="245" t="s">
        <v>569</v>
      </c>
      <c r="K1039" s="246" t="s">
        <v>10152</v>
      </c>
      <c r="L1039" s="245" t="s">
        <v>568</v>
      </c>
    </row>
    <row r="1040" spans="1:12" x14ac:dyDescent="0.25">
      <c r="A1040" s="245" t="s">
        <v>5904</v>
      </c>
      <c r="B1040" s="245" t="s">
        <v>5903</v>
      </c>
      <c r="C1040" s="245" t="s">
        <v>5902</v>
      </c>
      <c r="D1040" s="245" t="s">
        <v>5901</v>
      </c>
      <c r="E1040" s="246" t="s">
        <v>44</v>
      </c>
      <c r="F1040" s="245" t="s">
        <v>44</v>
      </c>
      <c r="G1040" s="245" t="s">
        <v>6304</v>
      </c>
      <c r="H1040" s="245" t="s">
        <v>6303</v>
      </c>
      <c r="I1040" s="245" t="s">
        <v>102</v>
      </c>
      <c r="J1040" s="245" t="s">
        <v>106</v>
      </c>
      <c r="K1040" s="246" t="s">
        <v>16206</v>
      </c>
      <c r="L1040" s="245" t="s">
        <v>568</v>
      </c>
    </row>
    <row r="1041" spans="1:12" x14ac:dyDescent="0.25">
      <c r="A1041" s="245" t="s">
        <v>5904</v>
      </c>
      <c r="B1041" s="245" t="s">
        <v>5903</v>
      </c>
      <c r="C1041" s="245" t="s">
        <v>5902</v>
      </c>
      <c r="D1041" s="245" t="s">
        <v>5901</v>
      </c>
      <c r="E1041" s="246" t="s">
        <v>44</v>
      </c>
      <c r="F1041" s="245" t="s">
        <v>44</v>
      </c>
      <c r="G1041" s="245" t="s">
        <v>6302</v>
      </c>
      <c r="H1041" s="245" t="s">
        <v>6301</v>
      </c>
      <c r="I1041" s="245" t="s">
        <v>102</v>
      </c>
      <c r="J1041" s="245" t="s">
        <v>59</v>
      </c>
      <c r="K1041" s="246" t="s">
        <v>7175</v>
      </c>
      <c r="L1041" s="245" t="s">
        <v>568</v>
      </c>
    </row>
    <row r="1042" spans="1:12" x14ac:dyDescent="0.25">
      <c r="A1042" s="245" t="s">
        <v>5904</v>
      </c>
      <c r="B1042" s="245" t="s">
        <v>5903</v>
      </c>
      <c r="C1042" s="245" t="s">
        <v>5902</v>
      </c>
      <c r="D1042" s="245" t="s">
        <v>5901</v>
      </c>
      <c r="E1042" s="246" t="s">
        <v>44</v>
      </c>
      <c r="F1042" s="245" t="s">
        <v>44</v>
      </c>
      <c r="G1042" s="245" t="s">
        <v>6299</v>
      </c>
      <c r="H1042" s="245" t="s">
        <v>6298</v>
      </c>
      <c r="I1042" s="245" t="s">
        <v>102</v>
      </c>
      <c r="J1042" s="245" t="s">
        <v>59</v>
      </c>
      <c r="K1042" s="246" t="s">
        <v>105</v>
      </c>
      <c r="L1042" s="245" t="s">
        <v>568</v>
      </c>
    </row>
    <row r="1043" spans="1:12" x14ac:dyDescent="0.25">
      <c r="A1043" s="245" t="s">
        <v>5904</v>
      </c>
      <c r="B1043" s="245" t="s">
        <v>5903</v>
      </c>
      <c r="C1043" s="245" t="s">
        <v>5902</v>
      </c>
      <c r="D1043" s="245" t="s">
        <v>5901</v>
      </c>
      <c r="E1043" s="246" t="s">
        <v>44</v>
      </c>
      <c r="F1043" s="245" t="s">
        <v>44</v>
      </c>
      <c r="G1043" s="245" t="s">
        <v>6297</v>
      </c>
      <c r="H1043" s="245" t="s">
        <v>6296</v>
      </c>
      <c r="I1043" s="245" t="s">
        <v>102</v>
      </c>
      <c r="J1043" s="245" t="s">
        <v>59</v>
      </c>
      <c r="K1043" s="246" t="s">
        <v>659</v>
      </c>
      <c r="L1043" s="245" t="s">
        <v>568</v>
      </c>
    </row>
    <row r="1044" spans="1:12" x14ac:dyDescent="0.25">
      <c r="A1044" s="245" t="s">
        <v>5904</v>
      </c>
      <c r="B1044" s="245" t="s">
        <v>5903</v>
      </c>
      <c r="C1044" s="245" t="s">
        <v>5902</v>
      </c>
      <c r="D1044" s="245" t="s">
        <v>5901</v>
      </c>
      <c r="E1044" s="246" t="s">
        <v>44</v>
      </c>
      <c r="F1044" s="245" t="s">
        <v>44</v>
      </c>
      <c r="G1044" s="245" t="s">
        <v>6295</v>
      </c>
      <c r="H1044" s="245" t="s">
        <v>6294</v>
      </c>
      <c r="I1044" s="245" t="s">
        <v>102</v>
      </c>
      <c r="J1044" s="245" t="s">
        <v>59</v>
      </c>
      <c r="K1044" s="246" t="s">
        <v>6399</v>
      </c>
      <c r="L1044" s="245" t="s">
        <v>568</v>
      </c>
    </row>
    <row r="1045" spans="1:12" x14ac:dyDescent="0.25">
      <c r="A1045" s="245" t="s">
        <v>5904</v>
      </c>
      <c r="B1045" s="245" t="s">
        <v>5903</v>
      </c>
      <c r="C1045" s="245" t="s">
        <v>5902</v>
      </c>
      <c r="D1045" s="245" t="s">
        <v>5901</v>
      </c>
      <c r="E1045" s="246" t="s">
        <v>44</v>
      </c>
      <c r="F1045" s="245" t="s">
        <v>44</v>
      </c>
      <c r="G1045" s="245" t="s">
        <v>6292</v>
      </c>
      <c r="H1045" s="245" t="s">
        <v>6291</v>
      </c>
      <c r="I1045" s="245" t="s">
        <v>102</v>
      </c>
      <c r="J1045" s="245" t="s">
        <v>59</v>
      </c>
      <c r="K1045" s="246" t="s">
        <v>157</v>
      </c>
      <c r="L1045" s="245" t="s">
        <v>568</v>
      </c>
    </row>
    <row r="1046" spans="1:12" x14ac:dyDescent="0.25">
      <c r="A1046" s="245" t="s">
        <v>5904</v>
      </c>
      <c r="B1046" s="245" t="s">
        <v>5903</v>
      </c>
      <c r="C1046" s="245" t="s">
        <v>5902</v>
      </c>
      <c r="D1046" s="245" t="s">
        <v>5901</v>
      </c>
      <c r="E1046" s="246" t="s">
        <v>44</v>
      </c>
      <c r="F1046" s="245" t="s">
        <v>44</v>
      </c>
      <c r="G1046" s="245" t="s">
        <v>6290</v>
      </c>
      <c r="H1046" s="245" t="s">
        <v>6289</v>
      </c>
      <c r="I1046" s="245" t="s">
        <v>102</v>
      </c>
      <c r="J1046" s="245" t="s">
        <v>59</v>
      </c>
      <c r="K1046" s="246" t="s">
        <v>894</v>
      </c>
      <c r="L1046" s="245" t="s">
        <v>568</v>
      </c>
    </row>
    <row r="1047" spans="1:12" x14ac:dyDescent="0.25">
      <c r="A1047" s="245" t="s">
        <v>5904</v>
      </c>
      <c r="B1047" s="245" t="s">
        <v>5903</v>
      </c>
      <c r="C1047" s="245" t="s">
        <v>5902</v>
      </c>
      <c r="D1047" s="245" t="s">
        <v>5901</v>
      </c>
      <c r="E1047" s="246" t="s">
        <v>44</v>
      </c>
      <c r="F1047" s="245" t="s">
        <v>44</v>
      </c>
      <c r="G1047" s="245" t="s">
        <v>6288</v>
      </c>
      <c r="H1047" s="245" t="s">
        <v>6287</v>
      </c>
      <c r="I1047" s="245" t="s">
        <v>102</v>
      </c>
      <c r="J1047" s="245" t="s">
        <v>59</v>
      </c>
      <c r="K1047" s="246" t="s">
        <v>176</v>
      </c>
      <c r="L1047" s="245" t="s">
        <v>568</v>
      </c>
    </row>
    <row r="1048" spans="1:12" x14ac:dyDescent="0.25">
      <c r="A1048" s="245" t="s">
        <v>5904</v>
      </c>
      <c r="B1048" s="245" t="s">
        <v>5903</v>
      </c>
      <c r="C1048" s="245" t="s">
        <v>5902</v>
      </c>
      <c r="D1048" s="245" t="s">
        <v>5901</v>
      </c>
      <c r="E1048" s="246" t="s">
        <v>44</v>
      </c>
      <c r="F1048" s="245" t="s">
        <v>44</v>
      </c>
      <c r="G1048" s="245" t="s">
        <v>6286</v>
      </c>
      <c r="H1048" s="245" t="s">
        <v>6285</v>
      </c>
      <c r="I1048" s="245" t="s">
        <v>102</v>
      </c>
      <c r="J1048" s="245" t="s">
        <v>106</v>
      </c>
      <c r="K1048" s="246" t="s">
        <v>8261</v>
      </c>
      <c r="L1048" s="245" t="s">
        <v>568</v>
      </c>
    </row>
    <row r="1049" spans="1:12" x14ac:dyDescent="0.25">
      <c r="A1049" s="245" t="s">
        <v>5904</v>
      </c>
      <c r="B1049" s="245" t="s">
        <v>5903</v>
      </c>
      <c r="C1049" s="245" t="s">
        <v>5902</v>
      </c>
      <c r="D1049" s="245" t="s">
        <v>5901</v>
      </c>
      <c r="E1049" s="246" t="s">
        <v>44</v>
      </c>
      <c r="F1049" s="245" t="s">
        <v>44</v>
      </c>
      <c r="G1049" s="245" t="s">
        <v>6284</v>
      </c>
      <c r="H1049" s="245" t="s">
        <v>6283</v>
      </c>
      <c r="I1049" s="245" t="s">
        <v>102</v>
      </c>
      <c r="J1049" s="245" t="s">
        <v>106</v>
      </c>
      <c r="K1049" s="246" t="s">
        <v>13947</v>
      </c>
      <c r="L1049" s="245" t="s">
        <v>568</v>
      </c>
    </row>
    <row r="1050" spans="1:12" x14ac:dyDescent="0.25">
      <c r="A1050" s="245" t="s">
        <v>5904</v>
      </c>
      <c r="B1050" s="245" t="s">
        <v>5903</v>
      </c>
      <c r="C1050" s="245" t="s">
        <v>5902</v>
      </c>
      <c r="D1050" s="245" t="s">
        <v>5901</v>
      </c>
      <c r="E1050" s="246" t="s">
        <v>44</v>
      </c>
      <c r="F1050" s="245" t="s">
        <v>44</v>
      </c>
      <c r="G1050" s="245" t="s">
        <v>6282</v>
      </c>
      <c r="H1050" s="245" t="s">
        <v>6281</v>
      </c>
      <c r="I1050" s="245" t="s">
        <v>102</v>
      </c>
      <c r="J1050" s="245" t="s">
        <v>106</v>
      </c>
      <c r="K1050" s="246" t="s">
        <v>10416</v>
      </c>
      <c r="L1050" s="245" t="s">
        <v>568</v>
      </c>
    </row>
    <row r="1051" spans="1:12" x14ac:dyDescent="0.25">
      <c r="A1051" s="245" t="s">
        <v>5904</v>
      </c>
      <c r="B1051" s="245" t="s">
        <v>5903</v>
      </c>
      <c r="C1051" s="245" t="s">
        <v>5902</v>
      </c>
      <c r="D1051" s="245" t="s">
        <v>5901</v>
      </c>
      <c r="E1051" s="246" t="s">
        <v>44</v>
      </c>
      <c r="F1051" s="245" t="s">
        <v>44</v>
      </c>
      <c r="G1051" s="245" t="s">
        <v>6280</v>
      </c>
      <c r="H1051" s="245" t="s">
        <v>6279</v>
      </c>
      <c r="I1051" s="245" t="s">
        <v>102</v>
      </c>
      <c r="J1051" s="245" t="s">
        <v>106</v>
      </c>
      <c r="K1051" s="246" t="s">
        <v>16297</v>
      </c>
      <c r="L1051" s="245" t="s">
        <v>568</v>
      </c>
    </row>
    <row r="1052" spans="1:12" x14ac:dyDescent="0.25">
      <c r="A1052" s="245" t="s">
        <v>5904</v>
      </c>
      <c r="B1052" s="245" t="s">
        <v>5903</v>
      </c>
      <c r="C1052" s="245" t="s">
        <v>5902</v>
      </c>
      <c r="D1052" s="245" t="s">
        <v>5901</v>
      </c>
      <c r="E1052" s="246" t="s">
        <v>44</v>
      </c>
      <c r="F1052" s="245" t="s">
        <v>44</v>
      </c>
      <c r="G1052" s="245" t="s">
        <v>6278</v>
      </c>
      <c r="H1052" s="245" t="s">
        <v>6277</v>
      </c>
      <c r="I1052" s="245" t="s">
        <v>102</v>
      </c>
      <c r="J1052" s="245" t="s">
        <v>106</v>
      </c>
      <c r="K1052" s="246" t="s">
        <v>16298</v>
      </c>
      <c r="L1052" s="245" t="s">
        <v>568</v>
      </c>
    </row>
    <row r="1053" spans="1:12" x14ac:dyDescent="0.25">
      <c r="A1053" s="245" t="s">
        <v>5904</v>
      </c>
      <c r="B1053" s="245" t="s">
        <v>5903</v>
      </c>
      <c r="C1053" s="245" t="s">
        <v>5902</v>
      </c>
      <c r="D1053" s="245" t="s">
        <v>5901</v>
      </c>
      <c r="E1053" s="246" t="s">
        <v>44</v>
      </c>
      <c r="F1053" s="245" t="s">
        <v>44</v>
      </c>
      <c r="G1053" s="245" t="s">
        <v>6276</v>
      </c>
      <c r="H1053" s="245" t="s">
        <v>6275</v>
      </c>
      <c r="I1053" s="245" t="s">
        <v>102</v>
      </c>
      <c r="J1053" s="245" t="s">
        <v>59</v>
      </c>
      <c r="K1053" s="246" t="s">
        <v>3026</v>
      </c>
      <c r="L1053" s="245" t="s">
        <v>568</v>
      </c>
    </row>
    <row r="1054" spans="1:12" x14ac:dyDescent="0.25">
      <c r="A1054" s="245" t="s">
        <v>5904</v>
      </c>
      <c r="B1054" s="245" t="s">
        <v>5903</v>
      </c>
      <c r="C1054" s="245" t="s">
        <v>5902</v>
      </c>
      <c r="D1054" s="245" t="s">
        <v>5901</v>
      </c>
      <c r="E1054" s="246" t="s">
        <v>44</v>
      </c>
      <c r="F1054" s="245" t="s">
        <v>44</v>
      </c>
      <c r="G1054" s="245" t="s">
        <v>6274</v>
      </c>
      <c r="H1054" s="245" t="s">
        <v>6273</v>
      </c>
      <c r="I1054" s="245" t="s">
        <v>102</v>
      </c>
      <c r="J1054" s="245" t="s">
        <v>59</v>
      </c>
      <c r="K1054" s="246" t="s">
        <v>6300</v>
      </c>
      <c r="L1054" s="245" t="s">
        <v>568</v>
      </c>
    </row>
    <row r="1055" spans="1:12" x14ac:dyDescent="0.25">
      <c r="A1055" s="245" t="s">
        <v>5904</v>
      </c>
      <c r="B1055" s="245" t="s">
        <v>5903</v>
      </c>
      <c r="C1055" s="245" t="s">
        <v>5902</v>
      </c>
      <c r="D1055" s="245" t="s">
        <v>5901</v>
      </c>
      <c r="E1055" s="246" t="s">
        <v>44</v>
      </c>
      <c r="F1055" s="245" t="s">
        <v>44</v>
      </c>
      <c r="G1055" s="245" t="s">
        <v>6271</v>
      </c>
      <c r="H1055" s="245" t="s">
        <v>6270</v>
      </c>
      <c r="I1055" s="245" t="s">
        <v>102</v>
      </c>
      <c r="J1055" s="245" t="s">
        <v>59</v>
      </c>
      <c r="K1055" s="246" t="s">
        <v>654</v>
      </c>
      <c r="L1055" s="245" t="s">
        <v>568</v>
      </c>
    </row>
    <row r="1056" spans="1:12" x14ac:dyDescent="0.25">
      <c r="A1056" s="245" t="s">
        <v>5904</v>
      </c>
      <c r="B1056" s="245" t="s">
        <v>5903</v>
      </c>
      <c r="C1056" s="245" t="s">
        <v>5902</v>
      </c>
      <c r="D1056" s="245" t="s">
        <v>5901</v>
      </c>
      <c r="E1056" s="246" t="s">
        <v>44</v>
      </c>
      <c r="F1056" s="245" t="s">
        <v>44</v>
      </c>
      <c r="G1056" s="245" t="s">
        <v>6269</v>
      </c>
      <c r="H1056" s="245" t="s">
        <v>6268</v>
      </c>
      <c r="I1056" s="245" t="s">
        <v>102</v>
      </c>
      <c r="J1056" s="245" t="s">
        <v>59</v>
      </c>
      <c r="K1056" s="246" t="s">
        <v>3571</v>
      </c>
      <c r="L1056" s="245" t="s">
        <v>568</v>
      </c>
    </row>
    <row r="1057" spans="1:12" x14ac:dyDescent="0.25">
      <c r="A1057" s="245" t="s">
        <v>5904</v>
      </c>
      <c r="B1057" s="245" t="s">
        <v>5903</v>
      </c>
      <c r="C1057" s="245" t="s">
        <v>5902</v>
      </c>
      <c r="D1057" s="245" t="s">
        <v>5901</v>
      </c>
      <c r="E1057" s="246" t="s">
        <v>44</v>
      </c>
      <c r="F1057" s="245" t="s">
        <v>44</v>
      </c>
      <c r="G1057" s="245" t="s">
        <v>6267</v>
      </c>
      <c r="H1057" s="245" t="s">
        <v>6266</v>
      </c>
      <c r="I1057" s="245" t="s">
        <v>102</v>
      </c>
      <c r="J1057" s="245" t="s">
        <v>106</v>
      </c>
      <c r="K1057" s="246" t="s">
        <v>16299</v>
      </c>
      <c r="L1057" s="245" t="s">
        <v>568</v>
      </c>
    </row>
    <row r="1058" spans="1:12" x14ac:dyDescent="0.25">
      <c r="A1058" s="245" t="s">
        <v>5904</v>
      </c>
      <c r="B1058" s="245" t="s">
        <v>5903</v>
      </c>
      <c r="C1058" s="245" t="s">
        <v>5902</v>
      </c>
      <c r="D1058" s="245" t="s">
        <v>5901</v>
      </c>
      <c r="E1058" s="246" t="s">
        <v>44</v>
      </c>
      <c r="F1058" s="245" t="s">
        <v>44</v>
      </c>
      <c r="G1058" s="245" t="s">
        <v>6265</v>
      </c>
      <c r="H1058" s="245" t="s">
        <v>6264</v>
      </c>
      <c r="I1058" s="245" t="s">
        <v>102</v>
      </c>
      <c r="J1058" s="245" t="s">
        <v>569</v>
      </c>
      <c r="K1058" s="246" t="s">
        <v>2473</v>
      </c>
      <c r="L1058" s="245" t="s">
        <v>568</v>
      </c>
    </row>
    <row r="1059" spans="1:12" x14ac:dyDescent="0.25">
      <c r="A1059" s="245" t="s">
        <v>5904</v>
      </c>
      <c r="B1059" s="245" t="s">
        <v>5903</v>
      </c>
      <c r="C1059" s="245" t="s">
        <v>5902</v>
      </c>
      <c r="D1059" s="245" t="s">
        <v>5901</v>
      </c>
      <c r="E1059" s="246" t="s">
        <v>44</v>
      </c>
      <c r="F1059" s="245" t="s">
        <v>44</v>
      </c>
      <c r="G1059" s="245" t="s">
        <v>6263</v>
      </c>
      <c r="H1059" s="245" t="s">
        <v>6262</v>
      </c>
      <c r="I1059" s="245" t="s">
        <v>102</v>
      </c>
      <c r="J1059" s="245" t="s">
        <v>569</v>
      </c>
      <c r="K1059" s="246" t="s">
        <v>8230</v>
      </c>
      <c r="L1059" s="245" t="s">
        <v>568</v>
      </c>
    </row>
    <row r="1060" spans="1:12" x14ac:dyDescent="0.25">
      <c r="A1060" s="245" t="s">
        <v>5904</v>
      </c>
      <c r="B1060" s="245" t="s">
        <v>5903</v>
      </c>
      <c r="C1060" s="245" t="s">
        <v>5902</v>
      </c>
      <c r="D1060" s="245" t="s">
        <v>5901</v>
      </c>
      <c r="E1060" s="246" t="s">
        <v>44</v>
      </c>
      <c r="F1060" s="245" t="s">
        <v>44</v>
      </c>
      <c r="G1060" s="245" t="s">
        <v>6261</v>
      </c>
      <c r="H1060" s="245" t="s">
        <v>6260</v>
      </c>
      <c r="I1060" s="245" t="s">
        <v>102</v>
      </c>
      <c r="J1060" s="245" t="s">
        <v>569</v>
      </c>
      <c r="K1060" s="246" t="s">
        <v>9516</v>
      </c>
      <c r="L1060" s="245" t="s">
        <v>568</v>
      </c>
    </row>
    <row r="1061" spans="1:12" x14ac:dyDescent="0.25">
      <c r="A1061" s="245" t="s">
        <v>5904</v>
      </c>
      <c r="B1061" s="245" t="s">
        <v>5903</v>
      </c>
      <c r="C1061" s="245" t="s">
        <v>5902</v>
      </c>
      <c r="D1061" s="245" t="s">
        <v>5901</v>
      </c>
      <c r="E1061" s="246" t="s">
        <v>44</v>
      </c>
      <c r="F1061" s="245" t="s">
        <v>44</v>
      </c>
      <c r="G1061" s="245" t="s">
        <v>6259</v>
      </c>
      <c r="H1061" s="245" t="s">
        <v>6258</v>
      </c>
      <c r="I1061" s="245" t="s">
        <v>102</v>
      </c>
      <c r="J1061" s="245" t="s">
        <v>569</v>
      </c>
      <c r="K1061" s="246" t="s">
        <v>16300</v>
      </c>
      <c r="L1061" s="245" t="s">
        <v>568</v>
      </c>
    </row>
    <row r="1062" spans="1:12" x14ac:dyDescent="0.25">
      <c r="A1062" s="245" t="s">
        <v>5904</v>
      </c>
      <c r="B1062" s="245" t="s">
        <v>5903</v>
      </c>
      <c r="C1062" s="245" t="s">
        <v>5902</v>
      </c>
      <c r="D1062" s="245" t="s">
        <v>5901</v>
      </c>
      <c r="E1062" s="246" t="s">
        <v>44</v>
      </c>
      <c r="F1062" s="245" t="s">
        <v>44</v>
      </c>
      <c r="G1062" s="245" t="s">
        <v>6257</v>
      </c>
      <c r="H1062" s="245" t="s">
        <v>6256</v>
      </c>
      <c r="I1062" s="245" t="s">
        <v>102</v>
      </c>
      <c r="J1062" s="245" t="s">
        <v>106</v>
      </c>
      <c r="K1062" s="246" t="s">
        <v>16301</v>
      </c>
      <c r="L1062" s="245" t="s">
        <v>568</v>
      </c>
    </row>
    <row r="1063" spans="1:12" x14ac:dyDescent="0.25">
      <c r="A1063" s="245" t="s">
        <v>5904</v>
      </c>
      <c r="B1063" s="245" t="s">
        <v>5903</v>
      </c>
      <c r="C1063" s="245" t="s">
        <v>5902</v>
      </c>
      <c r="D1063" s="245" t="s">
        <v>5901</v>
      </c>
      <c r="E1063" s="246" t="s">
        <v>44</v>
      </c>
      <c r="F1063" s="245" t="s">
        <v>44</v>
      </c>
      <c r="G1063" s="245" t="s">
        <v>6255</v>
      </c>
      <c r="H1063" s="245" t="s">
        <v>6254</v>
      </c>
      <c r="I1063" s="245" t="s">
        <v>102</v>
      </c>
      <c r="J1063" s="245" t="s">
        <v>59</v>
      </c>
      <c r="K1063" s="246" t="s">
        <v>160</v>
      </c>
      <c r="L1063" s="245" t="s">
        <v>568</v>
      </c>
    </row>
    <row r="1064" spans="1:12" x14ac:dyDescent="0.25">
      <c r="A1064" s="245" t="s">
        <v>5904</v>
      </c>
      <c r="B1064" s="245" t="s">
        <v>5903</v>
      </c>
      <c r="C1064" s="245" t="s">
        <v>5902</v>
      </c>
      <c r="D1064" s="245" t="s">
        <v>5901</v>
      </c>
      <c r="E1064" s="246" t="s">
        <v>44</v>
      </c>
      <c r="F1064" s="245" t="s">
        <v>44</v>
      </c>
      <c r="G1064" s="245" t="s">
        <v>6253</v>
      </c>
      <c r="H1064" s="245" t="s">
        <v>6252</v>
      </c>
      <c r="I1064" s="245" t="s">
        <v>102</v>
      </c>
      <c r="J1064" s="245" t="s">
        <v>59</v>
      </c>
      <c r="K1064" s="246" t="s">
        <v>5907</v>
      </c>
      <c r="L1064" s="245" t="s">
        <v>568</v>
      </c>
    </row>
    <row r="1065" spans="1:12" x14ac:dyDescent="0.25">
      <c r="A1065" s="245" t="s">
        <v>5904</v>
      </c>
      <c r="B1065" s="245" t="s">
        <v>5903</v>
      </c>
      <c r="C1065" s="245" t="s">
        <v>5902</v>
      </c>
      <c r="D1065" s="245" t="s">
        <v>5901</v>
      </c>
      <c r="E1065" s="246" t="s">
        <v>44</v>
      </c>
      <c r="F1065" s="245" t="s">
        <v>44</v>
      </c>
      <c r="G1065" s="245" t="s">
        <v>6251</v>
      </c>
      <c r="H1065" s="245" t="s">
        <v>6250</v>
      </c>
      <c r="I1065" s="245" t="s">
        <v>102</v>
      </c>
      <c r="J1065" s="245" t="s">
        <v>59</v>
      </c>
      <c r="K1065" s="246" t="s">
        <v>188</v>
      </c>
      <c r="L1065" s="245" t="s">
        <v>568</v>
      </c>
    </row>
    <row r="1066" spans="1:12" x14ac:dyDescent="0.25">
      <c r="A1066" s="245" t="s">
        <v>5904</v>
      </c>
      <c r="B1066" s="245" t="s">
        <v>5903</v>
      </c>
      <c r="C1066" s="245" t="s">
        <v>5902</v>
      </c>
      <c r="D1066" s="245" t="s">
        <v>5901</v>
      </c>
      <c r="E1066" s="246" t="s">
        <v>44</v>
      </c>
      <c r="F1066" s="245" t="s">
        <v>44</v>
      </c>
      <c r="G1066" s="245" t="s">
        <v>6249</v>
      </c>
      <c r="H1066" s="245" t="s">
        <v>6248</v>
      </c>
      <c r="I1066" s="245" t="s">
        <v>102</v>
      </c>
      <c r="J1066" s="245" t="s">
        <v>59</v>
      </c>
      <c r="K1066" s="246" t="s">
        <v>16302</v>
      </c>
      <c r="L1066" s="245" t="s">
        <v>568</v>
      </c>
    </row>
    <row r="1067" spans="1:12" x14ac:dyDescent="0.25">
      <c r="A1067" s="245" t="s">
        <v>5904</v>
      </c>
      <c r="B1067" s="245" t="s">
        <v>5903</v>
      </c>
      <c r="C1067" s="245" t="s">
        <v>5902</v>
      </c>
      <c r="D1067" s="245" t="s">
        <v>5901</v>
      </c>
      <c r="E1067" s="246" t="s">
        <v>44</v>
      </c>
      <c r="F1067" s="245" t="s">
        <v>44</v>
      </c>
      <c r="G1067" s="245" t="s">
        <v>6247</v>
      </c>
      <c r="H1067" s="245" t="s">
        <v>6246</v>
      </c>
      <c r="I1067" s="245" t="s">
        <v>102</v>
      </c>
      <c r="J1067" s="245" t="s">
        <v>569</v>
      </c>
      <c r="K1067" s="246" t="s">
        <v>3481</v>
      </c>
      <c r="L1067" s="245" t="s">
        <v>568</v>
      </c>
    </row>
    <row r="1068" spans="1:12" x14ac:dyDescent="0.25">
      <c r="A1068" s="245" t="s">
        <v>5904</v>
      </c>
      <c r="B1068" s="245" t="s">
        <v>5903</v>
      </c>
      <c r="C1068" s="245" t="s">
        <v>5902</v>
      </c>
      <c r="D1068" s="245" t="s">
        <v>5901</v>
      </c>
      <c r="E1068" s="246" t="s">
        <v>44</v>
      </c>
      <c r="F1068" s="245" t="s">
        <v>44</v>
      </c>
      <c r="G1068" s="245" t="s">
        <v>6245</v>
      </c>
      <c r="H1068" s="245" t="s">
        <v>6244</v>
      </c>
      <c r="I1068" s="245" t="s">
        <v>102</v>
      </c>
      <c r="J1068" s="245" t="s">
        <v>569</v>
      </c>
      <c r="K1068" s="246" t="s">
        <v>137</v>
      </c>
      <c r="L1068" s="245" t="s">
        <v>568</v>
      </c>
    </row>
    <row r="1069" spans="1:12" x14ac:dyDescent="0.25">
      <c r="A1069" s="245" t="s">
        <v>5904</v>
      </c>
      <c r="B1069" s="245" t="s">
        <v>5903</v>
      </c>
      <c r="C1069" s="245" t="s">
        <v>5902</v>
      </c>
      <c r="D1069" s="245" t="s">
        <v>5901</v>
      </c>
      <c r="E1069" s="246" t="s">
        <v>44</v>
      </c>
      <c r="F1069" s="245" t="s">
        <v>44</v>
      </c>
      <c r="G1069" s="245" t="s">
        <v>6243</v>
      </c>
      <c r="H1069" s="245" t="s">
        <v>6242</v>
      </c>
      <c r="I1069" s="245" t="s">
        <v>102</v>
      </c>
      <c r="J1069" s="245" t="s">
        <v>569</v>
      </c>
      <c r="K1069" s="246" t="s">
        <v>8399</v>
      </c>
      <c r="L1069" s="245" t="s">
        <v>568</v>
      </c>
    </row>
    <row r="1070" spans="1:12" x14ac:dyDescent="0.25">
      <c r="A1070" s="245" t="s">
        <v>5904</v>
      </c>
      <c r="B1070" s="245" t="s">
        <v>5903</v>
      </c>
      <c r="C1070" s="245" t="s">
        <v>5902</v>
      </c>
      <c r="D1070" s="245" t="s">
        <v>5901</v>
      </c>
      <c r="E1070" s="246" t="s">
        <v>44</v>
      </c>
      <c r="F1070" s="245" t="s">
        <v>44</v>
      </c>
      <c r="G1070" s="245" t="s">
        <v>6240</v>
      </c>
      <c r="H1070" s="245" t="s">
        <v>6239</v>
      </c>
      <c r="I1070" s="245" t="s">
        <v>102</v>
      </c>
      <c r="J1070" s="245" t="s">
        <v>106</v>
      </c>
      <c r="K1070" s="246" t="s">
        <v>9059</v>
      </c>
      <c r="L1070" s="245" t="s">
        <v>568</v>
      </c>
    </row>
    <row r="1071" spans="1:12" x14ac:dyDescent="0.25">
      <c r="A1071" s="245" t="s">
        <v>5904</v>
      </c>
      <c r="B1071" s="245" t="s">
        <v>5903</v>
      </c>
      <c r="C1071" s="245" t="s">
        <v>5902</v>
      </c>
      <c r="D1071" s="245" t="s">
        <v>5901</v>
      </c>
      <c r="E1071" s="246" t="s">
        <v>44</v>
      </c>
      <c r="F1071" s="245" t="s">
        <v>44</v>
      </c>
      <c r="G1071" s="245" t="s">
        <v>6238</v>
      </c>
      <c r="H1071" s="245" t="s">
        <v>6237</v>
      </c>
      <c r="I1071" s="245" t="s">
        <v>102</v>
      </c>
      <c r="J1071" s="245" t="s">
        <v>569</v>
      </c>
      <c r="K1071" s="246" t="s">
        <v>764</v>
      </c>
      <c r="L1071" s="245" t="s">
        <v>568</v>
      </c>
    </row>
    <row r="1072" spans="1:12" x14ac:dyDescent="0.25">
      <c r="A1072" s="245" t="s">
        <v>5904</v>
      </c>
      <c r="B1072" s="245" t="s">
        <v>5903</v>
      </c>
      <c r="C1072" s="245" t="s">
        <v>5902</v>
      </c>
      <c r="D1072" s="245" t="s">
        <v>5901</v>
      </c>
      <c r="E1072" s="246" t="s">
        <v>44</v>
      </c>
      <c r="F1072" s="245" t="s">
        <v>44</v>
      </c>
      <c r="G1072" s="245" t="s">
        <v>6236</v>
      </c>
      <c r="H1072" s="245" t="s">
        <v>6235</v>
      </c>
      <c r="I1072" s="245" t="s">
        <v>102</v>
      </c>
      <c r="J1072" s="245" t="s">
        <v>569</v>
      </c>
      <c r="K1072" s="246" t="s">
        <v>160</v>
      </c>
      <c r="L1072" s="245" t="s">
        <v>568</v>
      </c>
    </row>
    <row r="1073" spans="1:12" x14ac:dyDescent="0.25">
      <c r="A1073" s="245" t="s">
        <v>5904</v>
      </c>
      <c r="B1073" s="245" t="s">
        <v>5903</v>
      </c>
      <c r="C1073" s="245" t="s">
        <v>5902</v>
      </c>
      <c r="D1073" s="245" t="s">
        <v>5901</v>
      </c>
      <c r="E1073" s="246" t="s">
        <v>44</v>
      </c>
      <c r="F1073" s="245" t="s">
        <v>44</v>
      </c>
      <c r="G1073" s="245" t="s">
        <v>6234</v>
      </c>
      <c r="H1073" s="245" t="s">
        <v>6233</v>
      </c>
      <c r="I1073" s="245" t="s">
        <v>102</v>
      </c>
      <c r="J1073" s="245" t="s">
        <v>569</v>
      </c>
      <c r="K1073" s="246" t="s">
        <v>13951</v>
      </c>
      <c r="L1073" s="245" t="s">
        <v>568</v>
      </c>
    </row>
    <row r="1074" spans="1:12" x14ac:dyDescent="0.25">
      <c r="A1074" s="245" t="s">
        <v>5904</v>
      </c>
      <c r="B1074" s="245" t="s">
        <v>5903</v>
      </c>
      <c r="C1074" s="245" t="s">
        <v>5902</v>
      </c>
      <c r="D1074" s="245" t="s">
        <v>5901</v>
      </c>
      <c r="E1074" s="246" t="s">
        <v>44</v>
      </c>
      <c r="F1074" s="245" t="s">
        <v>44</v>
      </c>
      <c r="G1074" s="245" t="s">
        <v>6232</v>
      </c>
      <c r="H1074" s="245" t="s">
        <v>6231</v>
      </c>
      <c r="I1074" s="245" t="s">
        <v>102</v>
      </c>
      <c r="J1074" s="245" t="s">
        <v>59</v>
      </c>
      <c r="K1074" s="246" t="s">
        <v>16303</v>
      </c>
      <c r="L1074" s="245" t="s">
        <v>568</v>
      </c>
    </row>
    <row r="1075" spans="1:12" x14ac:dyDescent="0.25">
      <c r="A1075" s="245" t="s">
        <v>5904</v>
      </c>
      <c r="B1075" s="245" t="s">
        <v>5903</v>
      </c>
      <c r="C1075" s="245" t="s">
        <v>5902</v>
      </c>
      <c r="D1075" s="245" t="s">
        <v>5901</v>
      </c>
      <c r="E1075" s="246" t="s">
        <v>44</v>
      </c>
      <c r="F1075" s="245" t="s">
        <v>44</v>
      </c>
      <c r="G1075" s="245" t="s">
        <v>6230</v>
      </c>
      <c r="H1075" s="245" t="s">
        <v>6229</v>
      </c>
      <c r="I1075" s="245" t="s">
        <v>102</v>
      </c>
      <c r="J1075" s="245" t="s">
        <v>59</v>
      </c>
      <c r="K1075" s="246" t="s">
        <v>16304</v>
      </c>
      <c r="L1075" s="245" t="s">
        <v>568</v>
      </c>
    </row>
    <row r="1076" spans="1:12" x14ac:dyDescent="0.25">
      <c r="A1076" s="245" t="s">
        <v>5904</v>
      </c>
      <c r="B1076" s="245" t="s">
        <v>5903</v>
      </c>
      <c r="C1076" s="245" t="s">
        <v>5902</v>
      </c>
      <c r="D1076" s="245" t="s">
        <v>5901</v>
      </c>
      <c r="E1076" s="246" t="s">
        <v>44</v>
      </c>
      <c r="F1076" s="245" t="s">
        <v>44</v>
      </c>
      <c r="G1076" s="245" t="s">
        <v>6228</v>
      </c>
      <c r="H1076" s="245" t="s">
        <v>6227</v>
      </c>
      <c r="I1076" s="245" t="s">
        <v>102</v>
      </c>
      <c r="J1076" s="245" t="s">
        <v>59</v>
      </c>
      <c r="K1076" s="246" t="s">
        <v>16305</v>
      </c>
      <c r="L1076" s="245" t="s">
        <v>568</v>
      </c>
    </row>
    <row r="1077" spans="1:12" x14ac:dyDescent="0.25">
      <c r="A1077" s="245" t="s">
        <v>5904</v>
      </c>
      <c r="B1077" s="245" t="s">
        <v>5903</v>
      </c>
      <c r="C1077" s="245" t="s">
        <v>5902</v>
      </c>
      <c r="D1077" s="245" t="s">
        <v>5901</v>
      </c>
      <c r="E1077" s="246" t="s">
        <v>44</v>
      </c>
      <c r="F1077" s="245" t="s">
        <v>44</v>
      </c>
      <c r="G1077" s="245" t="s">
        <v>6226</v>
      </c>
      <c r="H1077" s="245" t="s">
        <v>6225</v>
      </c>
      <c r="I1077" s="245" t="s">
        <v>102</v>
      </c>
      <c r="J1077" s="245" t="s">
        <v>106</v>
      </c>
      <c r="K1077" s="246" t="s">
        <v>15382</v>
      </c>
      <c r="L1077" s="245" t="s">
        <v>568</v>
      </c>
    </row>
    <row r="1078" spans="1:12" x14ac:dyDescent="0.25">
      <c r="A1078" s="245" t="s">
        <v>5904</v>
      </c>
      <c r="B1078" s="245" t="s">
        <v>5903</v>
      </c>
      <c r="C1078" s="245" t="s">
        <v>5902</v>
      </c>
      <c r="D1078" s="245" t="s">
        <v>5901</v>
      </c>
      <c r="E1078" s="246" t="s">
        <v>44</v>
      </c>
      <c r="F1078" s="245" t="s">
        <v>44</v>
      </c>
      <c r="G1078" s="245" t="s">
        <v>6224</v>
      </c>
      <c r="H1078" s="245" t="s">
        <v>16306</v>
      </c>
      <c r="I1078" s="245" t="s">
        <v>102</v>
      </c>
      <c r="J1078" s="245" t="s">
        <v>59</v>
      </c>
      <c r="K1078" s="246" t="s">
        <v>719</v>
      </c>
      <c r="L1078" s="245" t="s">
        <v>568</v>
      </c>
    </row>
    <row r="1079" spans="1:12" x14ac:dyDescent="0.25">
      <c r="A1079" s="245" t="s">
        <v>5904</v>
      </c>
      <c r="B1079" s="245" t="s">
        <v>5903</v>
      </c>
      <c r="C1079" s="245" t="s">
        <v>5902</v>
      </c>
      <c r="D1079" s="245" t="s">
        <v>5901</v>
      </c>
      <c r="E1079" s="246" t="s">
        <v>44</v>
      </c>
      <c r="F1079" s="245" t="s">
        <v>44</v>
      </c>
      <c r="G1079" s="245" t="s">
        <v>6222</v>
      </c>
      <c r="H1079" s="245" t="s">
        <v>16307</v>
      </c>
      <c r="I1079" s="245" t="s">
        <v>102</v>
      </c>
      <c r="J1079" s="245" t="s">
        <v>59</v>
      </c>
      <c r="K1079" s="246" t="s">
        <v>185</v>
      </c>
      <c r="L1079" s="245" t="s">
        <v>568</v>
      </c>
    </row>
    <row r="1080" spans="1:12" x14ac:dyDescent="0.25">
      <c r="A1080" s="245" t="s">
        <v>5904</v>
      </c>
      <c r="B1080" s="245" t="s">
        <v>5903</v>
      </c>
      <c r="C1080" s="245" t="s">
        <v>5902</v>
      </c>
      <c r="D1080" s="245" t="s">
        <v>5901</v>
      </c>
      <c r="E1080" s="246" t="s">
        <v>44</v>
      </c>
      <c r="F1080" s="245" t="s">
        <v>44</v>
      </c>
      <c r="G1080" s="245" t="s">
        <v>6221</v>
      </c>
      <c r="H1080" s="245" t="s">
        <v>16308</v>
      </c>
      <c r="I1080" s="245" t="s">
        <v>102</v>
      </c>
      <c r="J1080" s="245" t="s">
        <v>59</v>
      </c>
      <c r="K1080" s="246" t="s">
        <v>120</v>
      </c>
      <c r="L1080" s="245" t="s">
        <v>568</v>
      </c>
    </row>
    <row r="1081" spans="1:12" x14ac:dyDescent="0.25">
      <c r="A1081" s="245" t="s">
        <v>5904</v>
      </c>
      <c r="B1081" s="245" t="s">
        <v>5903</v>
      </c>
      <c r="C1081" s="245" t="s">
        <v>5902</v>
      </c>
      <c r="D1081" s="245" t="s">
        <v>5901</v>
      </c>
      <c r="E1081" s="246" t="s">
        <v>44</v>
      </c>
      <c r="F1081" s="245" t="s">
        <v>44</v>
      </c>
      <c r="G1081" s="245" t="s">
        <v>6219</v>
      </c>
      <c r="H1081" s="245" t="s">
        <v>16309</v>
      </c>
      <c r="I1081" s="245" t="s">
        <v>102</v>
      </c>
      <c r="J1081" s="245" t="s">
        <v>106</v>
      </c>
      <c r="K1081" s="246" t="s">
        <v>16310</v>
      </c>
      <c r="L1081" s="245" t="s">
        <v>568</v>
      </c>
    </row>
    <row r="1082" spans="1:12" x14ac:dyDescent="0.25">
      <c r="A1082" s="245" t="s">
        <v>5904</v>
      </c>
      <c r="B1082" s="245" t="s">
        <v>5903</v>
      </c>
      <c r="C1082" s="245" t="s">
        <v>5902</v>
      </c>
      <c r="D1082" s="245" t="s">
        <v>5901</v>
      </c>
      <c r="E1082" s="246" t="s">
        <v>44</v>
      </c>
      <c r="F1082" s="245" t="s">
        <v>44</v>
      </c>
      <c r="G1082" s="245" t="s">
        <v>6218</v>
      </c>
      <c r="H1082" s="245" t="s">
        <v>6217</v>
      </c>
      <c r="I1082" s="245" t="s">
        <v>102</v>
      </c>
      <c r="J1082" s="245" t="s">
        <v>59</v>
      </c>
      <c r="K1082" s="246" t="s">
        <v>16311</v>
      </c>
      <c r="L1082" s="245" t="s">
        <v>568</v>
      </c>
    </row>
    <row r="1083" spans="1:12" x14ac:dyDescent="0.25">
      <c r="A1083" s="245" t="s">
        <v>5904</v>
      </c>
      <c r="B1083" s="245" t="s">
        <v>5903</v>
      </c>
      <c r="C1083" s="245" t="s">
        <v>5902</v>
      </c>
      <c r="D1083" s="245" t="s">
        <v>5901</v>
      </c>
      <c r="E1083" s="246" t="s">
        <v>44</v>
      </c>
      <c r="F1083" s="245" t="s">
        <v>44</v>
      </c>
      <c r="G1083" s="245" t="s">
        <v>6216</v>
      </c>
      <c r="H1083" s="245" t="s">
        <v>6215</v>
      </c>
      <c r="I1083" s="245" t="s">
        <v>102</v>
      </c>
      <c r="J1083" s="245" t="s">
        <v>569</v>
      </c>
      <c r="K1083" s="246" t="s">
        <v>764</v>
      </c>
      <c r="L1083" s="245" t="s">
        <v>568</v>
      </c>
    </row>
    <row r="1084" spans="1:12" x14ac:dyDescent="0.25">
      <c r="A1084" s="245" t="s">
        <v>5904</v>
      </c>
      <c r="B1084" s="245" t="s">
        <v>5903</v>
      </c>
      <c r="C1084" s="245" t="s">
        <v>5902</v>
      </c>
      <c r="D1084" s="245" t="s">
        <v>5901</v>
      </c>
      <c r="E1084" s="246" t="s">
        <v>44</v>
      </c>
      <c r="F1084" s="245" t="s">
        <v>44</v>
      </c>
      <c r="G1084" s="245" t="s">
        <v>6214</v>
      </c>
      <c r="H1084" s="245" t="s">
        <v>6213</v>
      </c>
      <c r="I1084" s="245" t="s">
        <v>102</v>
      </c>
      <c r="J1084" s="245" t="s">
        <v>569</v>
      </c>
      <c r="K1084" s="246" t="s">
        <v>8436</v>
      </c>
      <c r="L1084" s="245" t="s">
        <v>568</v>
      </c>
    </row>
    <row r="1085" spans="1:12" x14ac:dyDescent="0.25">
      <c r="A1085" s="245" t="s">
        <v>5904</v>
      </c>
      <c r="B1085" s="245" t="s">
        <v>5903</v>
      </c>
      <c r="C1085" s="245" t="s">
        <v>5902</v>
      </c>
      <c r="D1085" s="245" t="s">
        <v>5901</v>
      </c>
      <c r="E1085" s="246" t="s">
        <v>44</v>
      </c>
      <c r="F1085" s="245" t="s">
        <v>44</v>
      </c>
      <c r="G1085" s="245" t="s">
        <v>6212</v>
      </c>
      <c r="H1085" s="245" t="s">
        <v>6211</v>
      </c>
      <c r="I1085" s="245" t="s">
        <v>102</v>
      </c>
      <c r="J1085" s="245" t="s">
        <v>106</v>
      </c>
      <c r="K1085" s="246" t="s">
        <v>11814</v>
      </c>
      <c r="L1085" s="245" t="s">
        <v>568</v>
      </c>
    </row>
    <row r="1086" spans="1:12" x14ac:dyDescent="0.25">
      <c r="A1086" s="245" t="s">
        <v>5904</v>
      </c>
      <c r="B1086" s="245" t="s">
        <v>5903</v>
      </c>
      <c r="C1086" s="245" t="s">
        <v>5902</v>
      </c>
      <c r="D1086" s="245" t="s">
        <v>5901</v>
      </c>
      <c r="E1086" s="246" t="s">
        <v>44</v>
      </c>
      <c r="F1086" s="245" t="s">
        <v>44</v>
      </c>
      <c r="G1086" s="245" t="s">
        <v>6210</v>
      </c>
      <c r="H1086" s="245" t="s">
        <v>6209</v>
      </c>
      <c r="I1086" s="245" t="s">
        <v>102</v>
      </c>
      <c r="J1086" s="245" t="s">
        <v>569</v>
      </c>
      <c r="K1086" s="246" t="s">
        <v>8213</v>
      </c>
      <c r="L1086" s="245" t="s">
        <v>568</v>
      </c>
    </row>
    <row r="1087" spans="1:12" x14ac:dyDescent="0.25">
      <c r="A1087" s="245" t="s">
        <v>5904</v>
      </c>
      <c r="B1087" s="245" t="s">
        <v>5903</v>
      </c>
      <c r="C1087" s="245" t="s">
        <v>5902</v>
      </c>
      <c r="D1087" s="245" t="s">
        <v>5901</v>
      </c>
      <c r="E1087" s="246" t="s">
        <v>44</v>
      </c>
      <c r="F1087" s="245" t="s">
        <v>44</v>
      </c>
      <c r="G1087" s="245" t="s">
        <v>6208</v>
      </c>
      <c r="H1087" s="245" t="s">
        <v>6207</v>
      </c>
      <c r="I1087" s="245" t="s">
        <v>102</v>
      </c>
      <c r="J1087" s="245" t="s">
        <v>569</v>
      </c>
      <c r="K1087" s="246" t="s">
        <v>94</v>
      </c>
      <c r="L1087" s="245" t="s">
        <v>568</v>
      </c>
    </row>
    <row r="1088" spans="1:12" x14ac:dyDescent="0.25">
      <c r="A1088" s="245" t="s">
        <v>5904</v>
      </c>
      <c r="B1088" s="245" t="s">
        <v>5903</v>
      </c>
      <c r="C1088" s="245" t="s">
        <v>5902</v>
      </c>
      <c r="D1088" s="245" t="s">
        <v>5901</v>
      </c>
      <c r="E1088" s="246" t="s">
        <v>44</v>
      </c>
      <c r="F1088" s="245" t="s">
        <v>44</v>
      </c>
      <c r="G1088" s="245" t="s">
        <v>6206</v>
      </c>
      <c r="H1088" s="245" t="s">
        <v>6205</v>
      </c>
      <c r="I1088" s="245" t="s">
        <v>102</v>
      </c>
      <c r="J1088" s="245" t="s">
        <v>569</v>
      </c>
      <c r="K1088" s="246" t="s">
        <v>10568</v>
      </c>
      <c r="L1088" s="245" t="s">
        <v>568</v>
      </c>
    </row>
    <row r="1089" spans="1:12" x14ac:dyDescent="0.25">
      <c r="A1089" s="245" t="s">
        <v>5904</v>
      </c>
      <c r="B1089" s="245" t="s">
        <v>5903</v>
      </c>
      <c r="C1089" s="245" t="s">
        <v>5902</v>
      </c>
      <c r="D1089" s="245" t="s">
        <v>5901</v>
      </c>
      <c r="E1089" s="246" t="s">
        <v>44</v>
      </c>
      <c r="F1089" s="245" t="s">
        <v>44</v>
      </c>
      <c r="G1089" s="245" t="s">
        <v>6204</v>
      </c>
      <c r="H1089" s="245" t="s">
        <v>6203</v>
      </c>
      <c r="I1089" s="245" t="s">
        <v>102</v>
      </c>
      <c r="J1089" s="245" t="s">
        <v>59</v>
      </c>
      <c r="K1089" s="246" t="s">
        <v>864</v>
      </c>
      <c r="L1089" s="245" t="s">
        <v>568</v>
      </c>
    </row>
    <row r="1090" spans="1:12" x14ac:dyDescent="0.25">
      <c r="A1090" s="245" t="s">
        <v>5904</v>
      </c>
      <c r="B1090" s="245" t="s">
        <v>5903</v>
      </c>
      <c r="C1090" s="245" t="s">
        <v>5902</v>
      </c>
      <c r="D1090" s="245" t="s">
        <v>5901</v>
      </c>
      <c r="E1090" s="246" t="s">
        <v>44</v>
      </c>
      <c r="F1090" s="245" t="s">
        <v>44</v>
      </c>
      <c r="G1090" s="245" t="s">
        <v>6202</v>
      </c>
      <c r="H1090" s="245" t="s">
        <v>6201</v>
      </c>
      <c r="I1090" s="245" t="s">
        <v>102</v>
      </c>
      <c r="J1090" s="245" t="s">
        <v>569</v>
      </c>
      <c r="K1090" s="246" t="s">
        <v>676</v>
      </c>
      <c r="L1090" s="245" t="s">
        <v>568</v>
      </c>
    </row>
    <row r="1091" spans="1:12" x14ac:dyDescent="0.25">
      <c r="A1091" s="245" t="s">
        <v>5904</v>
      </c>
      <c r="B1091" s="245" t="s">
        <v>5903</v>
      </c>
      <c r="C1091" s="245" t="s">
        <v>5902</v>
      </c>
      <c r="D1091" s="245" t="s">
        <v>5901</v>
      </c>
      <c r="E1091" s="246" t="s">
        <v>44</v>
      </c>
      <c r="F1091" s="245" t="s">
        <v>44</v>
      </c>
      <c r="G1091" s="245" t="s">
        <v>6200</v>
      </c>
      <c r="H1091" s="245" t="s">
        <v>6199</v>
      </c>
      <c r="I1091" s="245" t="s">
        <v>102</v>
      </c>
      <c r="J1091" s="245" t="s">
        <v>569</v>
      </c>
      <c r="K1091" s="246" t="s">
        <v>6096</v>
      </c>
      <c r="L1091" s="245" t="s">
        <v>568</v>
      </c>
    </row>
    <row r="1092" spans="1:12" x14ac:dyDescent="0.25">
      <c r="A1092" s="245" t="s">
        <v>5904</v>
      </c>
      <c r="B1092" s="245" t="s">
        <v>5903</v>
      </c>
      <c r="C1092" s="245" t="s">
        <v>5902</v>
      </c>
      <c r="D1092" s="245" t="s">
        <v>5901</v>
      </c>
      <c r="E1092" s="246" t="s">
        <v>44</v>
      </c>
      <c r="F1092" s="245" t="s">
        <v>44</v>
      </c>
      <c r="G1092" s="245" t="s">
        <v>6198</v>
      </c>
      <c r="H1092" s="245" t="s">
        <v>6197</v>
      </c>
      <c r="I1092" s="245" t="s">
        <v>102</v>
      </c>
      <c r="J1092" s="245" t="s">
        <v>569</v>
      </c>
      <c r="K1092" s="246" t="s">
        <v>888</v>
      </c>
      <c r="L1092" s="245" t="s">
        <v>568</v>
      </c>
    </row>
    <row r="1093" spans="1:12" x14ac:dyDescent="0.25">
      <c r="A1093" s="245" t="s">
        <v>5904</v>
      </c>
      <c r="B1093" s="245" t="s">
        <v>5903</v>
      </c>
      <c r="C1093" s="245" t="s">
        <v>5902</v>
      </c>
      <c r="D1093" s="245" t="s">
        <v>5901</v>
      </c>
      <c r="E1093" s="246" t="s">
        <v>44</v>
      </c>
      <c r="F1093" s="245" t="s">
        <v>44</v>
      </c>
      <c r="G1093" s="245" t="s">
        <v>6196</v>
      </c>
      <c r="H1093" s="245" t="s">
        <v>6195</v>
      </c>
      <c r="I1093" s="245" t="s">
        <v>102</v>
      </c>
      <c r="J1093" s="245" t="s">
        <v>59</v>
      </c>
      <c r="K1093" s="246" t="s">
        <v>272</v>
      </c>
      <c r="L1093" s="245" t="s">
        <v>568</v>
      </c>
    </row>
    <row r="1094" spans="1:12" x14ac:dyDescent="0.25">
      <c r="A1094" s="245" t="s">
        <v>5904</v>
      </c>
      <c r="B1094" s="245" t="s">
        <v>5903</v>
      </c>
      <c r="C1094" s="245" t="s">
        <v>5902</v>
      </c>
      <c r="D1094" s="245" t="s">
        <v>5901</v>
      </c>
      <c r="E1094" s="246" t="s">
        <v>44</v>
      </c>
      <c r="F1094" s="245" t="s">
        <v>44</v>
      </c>
      <c r="G1094" s="245" t="s">
        <v>6194</v>
      </c>
      <c r="H1094" s="245" t="s">
        <v>6193</v>
      </c>
      <c r="I1094" s="245" t="s">
        <v>102</v>
      </c>
      <c r="J1094" s="245" t="s">
        <v>569</v>
      </c>
      <c r="K1094" s="246" t="s">
        <v>16312</v>
      </c>
      <c r="L1094" s="245" t="s">
        <v>568</v>
      </c>
    </row>
    <row r="1095" spans="1:12" x14ac:dyDescent="0.25">
      <c r="A1095" s="245" t="s">
        <v>5904</v>
      </c>
      <c r="B1095" s="245" t="s">
        <v>5903</v>
      </c>
      <c r="C1095" s="245" t="s">
        <v>5902</v>
      </c>
      <c r="D1095" s="245" t="s">
        <v>5901</v>
      </c>
      <c r="E1095" s="246" t="s">
        <v>44</v>
      </c>
      <c r="F1095" s="245" t="s">
        <v>44</v>
      </c>
      <c r="G1095" s="245" t="s">
        <v>6192</v>
      </c>
      <c r="H1095" s="245" t="s">
        <v>6191</v>
      </c>
      <c r="I1095" s="245" t="s">
        <v>102</v>
      </c>
      <c r="J1095" s="245" t="s">
        <v>569</v>
      </c>
      <c r="K1095" s="246" t="s">
        <v>10031</v>
      </c>
      <c r="L1095" s="245" t="s">
        <v>568</v>
      </c>
    </row>
    <row r="1096" spans="1:12" x14ac:dyDescent="0.25">
      <c r="A1096" s="245" t="s">
        <v>5904</v>
      </c>
      <c r="B1096" s="245" t="s">
        <v>5903</v>
      </c>
      <c r="C1096" s="245" t="s">
        <v>5902</v>
      </c>
      <c r="D1096" s="245" t="s">
        <v>5901</v>
      </c>
      <c r="E1096" s="246" t="s">
        <v>44</v>
      </c>
      <c r="F1096" s="245" t="s">
        <v>44</v>
      </c>
      <c r="G1096" s="245" t="s">
        <v>6190</v>
      </c>
      <c r="H1096" s="245" t="s">
        <v>6189</v>
      </c>
      <c r="I1096" s="245" t="s">
        <v>102</v>
      </c>
      <c r="J1096" s="245" t="s">
        <v>569</v>
      </c>
      <c r="K1096" s="246" t="s">
        <v>16313</v>
      </c>
      <c r="L1096" s="245" t="s">
        <v>568</v>
      </c>
    </row>
    <row r="1097" spans="1:12" x14ac:dyDescent="0.25">
      <c r="A1097" s="245" t="s">
        <v>5904</v>
      </c>
      <c r="B1097" s="245" t="s">
        <v>5903</v>
      </c>
      <c r="C1097" s="245" t="s">
        <v>5902</v>
      </c>
      <c r="D1097" s="245" t="s">
        <v>5901</v>
      </c>
      <c r="E1097" s="246" t="s">
        <v>44</v>
      </c>
      <c r="F1097" s="245" t="s">
        <v>44</v>
      </c>
      <c r="G1097" s="245" t="s">
        <v>6188</v>
      </c>
      <c r="H1097" s="245" t="s">
        <v>6187</v>
      </c>
      <c r="I1097" s="245" t="s">
        <v>102</v>
      </c>
      <c r="J1097" s="245" t="s">
        <v>59</v>
      </c>
      <c r="K1097" s="246" t="s">
        <v>8275</v>
      </c>
      <c r="L1097" s="245" t="s">
        <v>568</v>
      </c>
    </row>
    <row r="1098" spans="1:12" x14ac:dyDescent="0.25">
      <c r="A1098" s="245" t="s">
        <v>5904</v>
      </c>
      <c r="B1098" s="245" t="s">
        <v>5903</v>
      </c>
      <c r="C1098" s="245" t="s">
        <v>5902</v>
      </c>
      <c r="D1098" s="245" t="s">
        <v>5901</v>
      </c>
      <c r="E1098" s="246" t="s">
        <v>44</v>
      </c>
      <c r="F1098" s="245" t="s">
        <v>44</v>
      </c>
      <c r="G1098" s="245" t="s">
        <v>6186</v>
      </c>
      <c r="H1098" s="245" t="s">
        <v>6185</v>
      </c>
      <c r="I1098" s="245" t="s">
        <v>102</v>
      </c>
      <c r="J1098" s="245" t="s">
        <v>569</v>
      </c>
      <c r="K1098" s="246" t="s">
        <v>8798</v>
      </c>
      <c r="L1098" s="245" t="s">
        <v>568</v>
      </c>
    </row>
    <row r="1099" spans="1:12" x14ac:dyDescent="0.25">
      <c r="A1099" s="245" t="s">
        <v>5904</v>
      </c>
      <c r="B1099" s="245" t="s">
        <v>5903</v>
      </c>
      <c r="C1099" s="245" t="s">
        <v>5902</v>
      </c>
      <c r="D1099" s="245" t="s">
        <v>5901</v>
      </c>
      <c r="E1099" s="246" t="s">
        <v>44</v>
      </c>
      <c r="F1099" s="245" t="s">
        <v>44</v>
      </c>
      <c r="G1099" s="245" t="s">
        <v>6184</v>
      </c>
      <c r="H1099" s="245" t="s">
        <v>6183</v>
      </c>
      <c r="I1099" s="245" t="s">
        <v>102</v>
      </c>
      <c r="J1099" s="245" t="s">
        <v>569</v>
      </c>
      <c r="K1099" s="246" t="s">
        <v>9538</v>
      </c>
      <c r="L1099" s="245" t="s">
        <v>568</v>
      </c>
    </row>
    <row r="1100" spans="1:12" x14ac:dyDescent="0.25">
      <c r="A1100" s="245" t="s">
        <v>5904</v>
      </c>
      <c r="B1100" s="245" t="s">
        <v>5903</v>
      </c>
      <c r="C1100" s="245" t="s">
        <v>5902</v>
      </c>
      <c r="D1100" s="245" t="s">
        <v>5901</v>
      </c>
      <c r="E1100" s="246" t="s">
        <v>44</v>
      </c>
      <c r="F1100" s="245" t="s">
        <v>44</v>
      </c>
      <c r="G1100" s="245" t="s">
        <v>6181</v>
      </c>
      <c r="H1100" s="245" t="s">
        <v>6180</v>
      </c>
      <c r="I1100" s="245" t="s">
        <v>102</v>
      </c>
      <c r="J1100" s="245" t="s">
        <v>569</v>
      </c>
      <c r="K1100" s="246" t="s">
        <v>16314</v>
      </c>
      <c r="L1100" s="245" t="s">
        <v>568</v>
      </c>
    </row>
    <row r="1101" spans="1:12" x14ac:dyDescent="0.25">
      <c r="A1101" s="245" t="s">
        <v>5904</v>
      </c>
      <c r="B1101" s="245" t="s">
        <v>5903</v>
      </c>
      <c r="C1101" s="245" t="s">
        <v>5902</v>
      </c>
      <c r="D1101" s="245" t="s">
        <v>5901</v>
      </c>
      <c r="E1101" s="246" t="s">
        <v>44</v>
      </c>
      <c r="F1101" s="245" t="s">
        <v>44</v>
      </c>
      <c r="G1101" s="245" t="s">
        <v>6179</v>
      </c>
      <c r="H1101" s="245" t="s">
        <v>6178</v>
      </c>
      <c r="I1101" s="245" t="s">
        <v>102</v>
      </c>
      <c r="J1101" s="245" t="s">
        <v>569</v>
      </c>
      <c r="K1101" s="246" t="s">
        <v>16315</v>
      </c>
      <c r="L1101" s="245" t="s">
        <v>568</v>
      </c>
    </row>
    <row r="1102" spans="1:12" x14ac:dyDescent="0.25">
      <c r="A1102" s="245" t="s">
        <v>5904</v>
      </c>
      <c r="B1102" s="245" t="s">
        <v>5903</v>
      </c>
      <c r="C1102" s="245" t="s">
        <v>5902</v>
      </c>
      <c r="D1102" s="245" t="s">
        <v>5901</v>
      </c>
      <c r="E1102" s="246" t="s">
        <v>44</v>
      </c>
      <c r="F1102" s="245" t="s">
        <v>44</v>
      </c>
      <c r="G1102" s="245" t="s">
        <v>6177</v>
      </c>
      <c r="H1102" s="245" t="s">
        <v>6176</v>
      </c>
      <c r="I1102" s="245" t="s">
        <v>102</v>
      </c>
      <c r="J1102" s="245" t="s">
        <v>569</v>
      </c>
      <c r="K1102" s="246" t="s">
        <v>16316</v>
      </c>
      <c r="L1102" s="245" t="s">
        <v>568</v>
      </c>
    </row>
    <row r="1103" spans="1:12" x14ac:dyDescent="0.25">
      <c r="A1103" s="245" t="s">
        <v>5904</v>
      </c>
      <c r="B1103" s="245" t="s">
        <v>5903</v>
      </c>
      <c r="C1103" s="245" t="s">
        <v>5902</v>
      </c>
      <c r="D1103" s="245" t="s">
        <v>5901</v>
      </c>
      <c r="E1103" s="246" t="s">
        <v>44</v>
      </c>
      <c r="F1103" s="245" t="s">
        <v>44</v>
      </c>
      <c r="G1103" s="245" t="s">
        <v>6175</v>
      </c>
      <c r="H1103" s="245" t="s">
        <v>6174</v>
      </c>
      <c r="I1103" s="245" t="s">
        <v>102</v>
      </c>
      <c r="J1103" s="245" t="s">
        <v>106</v>
      </c>
      <c r="K1103" s="246" t="s">
        <v>16192</v>
      </c>
      <c r="L1103" s="245" t="s">
        <v>568</v>
      </c>
    </row>
    <row r="1104" spans="1:12" x14ac:dyDescent="0.25">
      <c r="A1104" s="245" t="s">
        <v>5904</v>
      </c>
      <c r="B1104" s="245" t="s">
        <v>5903</v>
      </c>
      <c r="C1104" s="245" t="s">
        <v>5902</v>
      </c>
      <c r="D1104" s="245" t="s">
        <v>5901</v>
      </c>
      <c r="E1104" s="246" t="s">
        <v>44</v>
      </c>
      <c r="F1104" s="245" t="s">
        <v>44</v>
      </c>
      <c r="G1104" s="245" t="s">
        <v>6173</v>
      </c>
      <c r="H1104" s="245" t="s">
        <v>10521</v>
      </c>
      <c r="I1104" s="245" t="s">
        <v>102</v>
      </c>
      <c r="J1104" s="245" t="s">
        <v>569</v>
      </c>
      <c r="K1104" s="246" t="s">
        <v>1904</v>
      </c>
      <c r="L1104" s="245" t="s">
        <v>568</v>
      </c>
    </row>
    <row r="1105" spans="1:12" x14ac:dyDescent="0.25">
      <c r="A1105" s="245" t="s">
        <v>5904</v>
      </c>
      <c r="B1105" s="245" t="s">
        <v>5903</v>
      </c>
      <c r="C1105" s="245" t="s">
        <v>5902</v>
      </c>
      <c r="D1105" s="245" t="s">
        <v>5901</v>
      </c>
      <c r="E1105" s="246" t="s">
        <v>44</v>
      </c>
      <c r="F1105" s="245" t="s">
        <v>44</v>
      </c>
      <c r="G1105" s="245" t="s">
        <v>6172</v>
      </c>
      <c r="H1105" s="245" t="s">
        <v>10522</v>
      </c>
      <c r="I1105" s="245" t="s">
        <v>102</v>
      </c>
      <c r="J1105" s="245" t="s">
        <v>569</v>
      </c>
      <c r="K1105" s="246" t="s">
        <v>4166</v>
      </c>
      <c r="L1105" s="245" t="s">
        <v>568</v>
      </c>
    </row>
    <row r="1106" spans="1:12" x14ac:dyDescent="0.25">
      <c r="A1106" s="245" t="s">
        <v>5904</v>
      </c>
      <c r="B1106" s="245" t="s">
        <v>5903</v>
      </c>
      <c r="C1106" s="245" t="s">
        <v>5902</v>
      </c>
      <c r="D1106" s="245" t="s">
        <v>5901</v>
      </c>
      <c r="E1106" s="246" t="s">
        <v>44</v>
      </c>
      <c r="F1106" s="245" t="s">
        <v>44</v>
      </c>
      <c r="G1106" s="245" t="s">
        <v>6171</v>
      </c>
      <c r="H1106" s="245" t="s">
        <v>10523</v>
      </c>
      <c r="I1106" s="245" t="s">
        <v>102</v>
      </c>
      <c r="J1106" s="245" t="s">
        <v>569</v>
      </c>
      <c r="K1106" s="246" t="s">
        <v>87</v>
      </c>
      <c r="L1106" s="245" t="s">
        <v>568</v>
      </c>
    </row>
    <row r="1107" spans="1:12" x14ac:dyDescent="0.25">
      <c r="A1107" s="245" t="s">
        <v>5904</v>
      </c>
      <c r="B1107" s="245" t="s">
        <v>5903</v>
      </c>
      <c r="C1107" s="245" t="s">
        <v>5902</v>
      </c>
      <c r="D1107" s="245" t="s">
        <v>5901</v>
      </c>
      <c r="E1107" s="246" t="s">
        <v>44</v>
      </c>
      <c r="F1107" s="245" t="s">
        <v>44</v>
      </c>
      <c r="G1107" s="245" t="s">
        <v>6170</v>
      </c>
      <c r="H1107" s="245" t="s">
        <v>10524</v>
      </c>
      <c r="I1107" s="245" t="s">
        <v>102</v>
      </c>
      <c r="J1107" s="245" t="s">
        <v>106</v>
      </c>
      <c r="K1107" s="246" t="s">
        <v>10177</v>
      </c>
      <c r="L1107" s="245" t="s">
        <v>568</v>
      </c>
    </row>
    <row r="1108" spans="1:12" x14ac:dyDescent="0.25">
      <c r="A1108" s="245" t="s">
        <v>5904</v>
      </c>
      <c r="B1108" s="245" t="s">
        <v>5903</v>
      </c>
      <c r="C1108" s="245" t="s">
        <v>5902</v>
      </c>
      <c r="D1108" s="245" t="s">
        <v>5901</v>
      </c>
      <c r="E1108" s="246" t="s">
        <v>44</v>
      </c>
      <c r="F1108" s="245" t="s">
        <v>44</v>
      </c>
      <c r="G1108" s="245" t="s">
        <v>6169</v>
      </c>
      <c r="H1108" s="245" t="s">
        <v>6168</v>
      </c>
      <c r="I1108" s="245" t="s">
        <v>102</v>
      </c>
      <c r="J1108" s="245" t="s">
        <v>59</v>
      </c>
      <c r="K1108" s="246" t="s">
        <v>6223</v>
      </c>
      <c r="L1108" s="245" t="s">
        <v>568</v>
      </c>
    </row>
    <row r="1109" spans="1:12" x14ac:dyDescent="0.25">
      <c r="A1109" s="245" t="s">
        <v>5904</v>
      </c>
      <c r="B1109" s="245" t="s">
        <v>5903</v>
      </c>
      <c r="C1109" s="245" t="s">
        <v>5902</v>
      </c>
      <c r="D1109" s="245" t="s">
        <v>5901</v>
      </c>
      <c r="E1109" s="246" t="s">
        <v>44</v>
      </c>
      <c r="F1109" s="245" t="s">
        <v>44</v>
      </c>
      <c r="G1109" s="245" t="s">
        <v>6167</v>
      </c>
      <c r="H1109" s="245" t="s">
        <v>6166</v>
      </c>
      <c r="I1109" s="245" t="s">
        <v>102</v>
      </c>
      <c r="J1109" s="245" t="s">
        <v>59</v>
      </c>
      <c r="K1109" s="246" t="s">
        <v>126</v>
      </c>
      <c r="L1109" s="245" t="s">
        <v>568</v>
      </c>
    </row>
    <row r="1110" spans="1:12" x14ac:dyDescent="0.25">
      <c r="A1110" s="245" t="s">
        <v>5904</v>
      </c>
      <c r="B1110" s="245" t="s">
        <v>5903</v>
      </c>
      <c r="C1110" s="245" t="s">
        <v>5902</v>
      </c>
      <c r="D1110" s="245" t="s">
        <v>5901</v>
      </c>
      <c r="E1110" s="246" t="s">
        <v>44</v>
      </c>
      <c r="F1110" s="245" t="s">
        <v>44</v>
      </c>
      <c r="G1110" s="245" t="s">
        <v>6165</v>
      </c>
      <c r="H1110" s="245" t="s">
        <v>6164</v>
      </c>
      <c r="I1110" s="245" t="s">
        <v>102</v>
      </c>
      <c r="J1110" s="245" t="s">
        <v>59</v>
      </c>
      <c r="K1110" s="246" t="s">
        <v>612</v>
      </c>
      <c r="L1110" s="245" t="s">
        <v>568</v>
      </c>
    </row>
    <row r="1111" spans="1:12" x14ac:dyDescent="0.25">
      <c r="A1111" s="245" t="s">
        <v>5904</v>
      </c>
      <c r="B1111" s="245" t="s">
        <v>5903</v>
      </c>
      <c r="C1111" s="245" t="s">
        <v>5902</v>
      </c>
      <c r="D1111" s="245" t="s">
        <v>5901</v>
      </c>
      <c r="E1111" s="246" t="s">
        <v>44</v>
      </c>
      <c r="F1111" s="245" t="s">
        <v>44</v>
      </c>
      <c r="G1111" s="245" t="s">
        <v>6163</v>
      </c>
      <c r="H1111" s="245" t="s">
        <v>6162</v>
      </c>
      <c r="I1111" s="245" t="s">
        <v>102</v>
      </c>
      <c r="J1111" s="245" t="s">
        <v>106</v>
      </c>
      <c r="K1111" s="246" t="s">
        <v>8195</v>
      </c>
      <c r="L1111" s="245" t="s">
        <v>568</v>
      </c>
    </row>
    <row r="1112" spans="1:12" x14ac:dyDescent="0.25">
      <c r="A1112" s="245" t="s">
        <v>5904</v>
      </c>
      <c r="B1112" s="245" t="s">
        <v>5903</v>
      </c>
      <c r="C1112" s="245" t="s">
        <v>5902</v>
      </c>
      <c r="D1112" s="245" t="s">
        <v>5901</v>
      </c>
      <c r="E1112" s="246" t="s">
        <v>44</v>
      </c>
      <c r="F1112" s="245" t="s">
        <v>44</v>
      </c>
      <c r="G1112" s="245" t="s">
        <v>6161</v>
      </c>
      <c r="H1112" s="245" t="s">
        <v>6160</v>
      </c>
      <c r="I1112" s="245" t="s">
        <v>102</v>
      </c>
      <c r="J1112" s="245" t="s">
        <v>59</v>
      </c>
      <c r="K1112" s="246" t="s">
        <v>8252</v>
      </c>
      <c r="L1112" s="245" t="s">
        <v>568</v>
      </c>
    </row>
    <row r="1113" spans="1:12" x14ac:dyDescent="0.25">
      <c r="A1113" s="245" t="s">
        <v>5904</v>
      </c>
      <c r="B1113" s="245" t="s">
        <v>5903</v>
      </c>
      <c r="C1113" s="245" t="s">
        <v>5902</v>
      </c>
      <c r="D1113" s="245" t="s">
        <v>5901</v>
      </c>
      <c r="E1113" s="246" t="s">
        <v>44</v>
      </c>
      <c r="F1113" s="245" t="s">
        <v>44</v>
      </c>
      <c r="G1113" s="245" t="s">
        <v>6159</v>
      </c>
      <c r="H1113" s="245" t="s">
        <v>6158</v>
      </c>
      <c r="I1113" s="245" t="s">
        <v>102</v>
      </c>
      <c r="J1113" s="245" t="s">
        <v>59</v>
      </c>
      <c r="K1113" s="246" t="s">
        <v>1119</v>
      </c>
      <c r="L1113" s="245" t="s">
        <v>568</v>
      </c>
    </row>
    <row r="1114" spans="1:12" x14ac:dyDescent="0.25">
      <c r="A1114" s="245" t="s">
        <v>5904</v>
      </c>
      <c r="B1114" s="245" t="s">
        <v>5903</v>
      </c>
      <c r="C1114" s="245" t="s">
        <v>5902</v>
      </c>
      <c r="D1114" s="245" t="s">
        <v>5901</v>
      </c>
      <c r="E1114" s="246" t="s">
        <v>44</v>
      </c>
      <c r="F1114" s="245" t="s">
        <v>44</v>
      </c>
      <c r="G1114" s="245" t="s">
        <v>6157</v>
      </c>
      <c r="H1114" s="245" t="s">
        <v>6156</v>
      </c>
      <c r="I1114" s="245" t="s">
        <v>102</v>
      </c>
      <c r="J1114" s="245" t="s">
        <v>59</v>
      </c>
      <c r="K1114" s="246" t="s">
        <v>10253</v>
      </c>
      <c r="L1114" s="245" t="s">
        <v>568</v>
      </c>
    </row>
    <row r="1115" spans="1:12" x14ac:dyDescent="0.25">
      <c r="A1115" s="245" t="s">
        <v>5904</v>
      </c>
      <c r="B1115" s="245" t="s">
        <v>5903</v>
      </c>
      <c r="C1115" s="245" t="s">
        <v>5902</v>
      </c>
      <c r="D1115" s="245" t="s">
        <v>5901</v>
      </c>
      <c r="E1115" s="246" t="s">
        <v>44</v>
      </c>
      <c r="F1115" s="245" t="s">
        <v>44</v>
      </c>
      <c r="G1115" s="245" t="s">
        <v>6155</v>
      </c>
      <c r="H1115" s="245" t="s">
        <v>6154</v>
      </c>
      <c r="I1115" s="245" t="s">
        <v>102</v>
      </c>
      <c r="J1115" s="245" t="s">
        <v>106</v>
      </c>
      <c r="K1115" s="246" t="s">
        <v>16317</v>
      </c>
      <c r="L1115" s="245" t="s">
        <v>568</v>
      </c>
    </row>
    <row r="1116" spans="1:12" x14ac:dyDescent="0.25">
      <c r="A1116" s="245" t="s">
        <v>5904</v>
      </c>
      <c r="B1116" s="245" t="s">
        <v>5903</v>
      </c>
      <c r="C1116" s="245" t="s">
        <v>5902</v>
      </c>
      <c r="D1116" s="245" t="s">
        <v>5901</v>
      </c>
      <c r="E1116" s="246" t="s">
        <v>44</v>
      </c>
      <c r="F1116" s="245" t="s">
        <v>44</v>
      </c>
      <c r="G1116" s="245" t="s">
        <v>6153</v>
      </c>
      <c r="H1116" s="245" t="s">
        <v>6152</v>
      </c>
      <c r="I1116" s="245" t="s">
        <v>102</v>
      </c>
      <c r="J1116" s="245" t="s">
        <v>59</v>
      </c>
      <c r="K1116" s="246" t="s">
        <v>16318</v>
      </c>
      <c r="L1116" s="245" t="s">
        <v>568</v>
      </c>
    </row>
    <row r="1117" spans="1:12" x14ac:dyDescent="0.25">
      <c r="A1117" s="245" t="s">
        <v>5904</v>
      </c>
      <c r="B1117" s="245" t="s">
        <v>5903</v>
      </c>
      <c r="C1117" s="245" t="s">
        <v>5902</v>
      </c>
      <c r="D1117" s="245" t="s">
        <v>5901</v>
      </c>
      <c r="E1117" s="246" t="s">
        <v>44</v>
      </c>
      <c r="F1117" s="245" t="s">
        <v>44</v>
      </c>
      <c r="G1117" s="245" t="s">
        <v>6151</v>
      </c>
      <c r="H1117" s="245" t="s">
        <v>6150</v>
      </c>
      <c r="I1117" s="245" t="s">
        <v>102</v>
      </c>
      <c r="J1117" s="245" t="s">
        <v>59</v>
      </c>
      <c r="K1117" s="246" t="s">
        <v>6896</v>
      </c>
      <c r="L1117" s="245" t="s">
        <v>568</v>
      </c>
    </row>
    <row r="1118" spans="1:12" x14ac:dyDescent="0.25">
      <c r="A1118" s="245" t="s">
        <v>5904</v>
      </c>
      <c r="B1118" s="245" t="s">
        <v>5903</v>
      </c>
      <c r="C1118" s="245" t="s">
        <v>5902</v>
      </c>
      <c r="D1118" s="245" t="s">
        <v>5901</v>
      </c>
      <c r="E1118" s="246" t="s">
        <v>44</v>
      </c>
      <c r="F1118" s="245" t="s">
        <v>44</v>
      </c>
      <c r="G1118" s="245" t="s">
        <v>6149</v>
      </c>
      <c r="H1118" s="245" t="s">
        <v>6148</v>
      </c>
      <c r="I1118" s="245" t="s">
        <v>102</v>
      </c>
      <c r="J1118" s="245" t="s">
        <v>59</v>
      </c>
      <c r="K1118" s="246" t="s">
        <v>5007</v>
      </c>
      <c r="L1118" s="245" t="s">
        <v>568</v>
      </c>
    </row>
    <row r="1119" spans="1:12" x14ac:dyDescent="0.25">
      <c r="A1119" s="245" t="s">
        <v>5904</v>
      </c>
      <c r="B1119" s="245" t="s">
        <v>5903</v>
      </c>
      <c r="C1119" s="245" t="s">
        <v>5902</v>
      </c>
      <c r="D1119" s="245" t="s">
        <v>5901</v>
      </c>
      <c r="E1119" s="246" t="s">
        <v>44</v>
      </c>
      <c r="F1119" s="245" t="s">
        <v>44</v>
      </c>
      <c r="G1119" s="245" t="s">
        <v>6147</v>
      </c>
      <c r="H1119" s="245" t="s">
        <v>6146</v>
      </c>
      <c r="I1119" s="245" t="s">
        <v>102</v>
      </c>
      <c r="J1119" s="245" t="s">
        <v>106</v>
      </c>
      <c r="K1119" s="246" t="s">
        <v>16319</v>
      </c>
      <c r="L1119" s="245" t="s">
        <v>568</v>
      </c>
    </row>
    <row r="1120" spans="1:12" x14ac:dyDescent="0.25">
      <c r="A1120" s="245" t="s">
        <v>5904</v>
      </c>
      <c r="B1120" s="245" t="s">
        <v>5903</v>
      </c>
      <c r="C1120" s="245" t="s">
        <v>5902</v>
      </c>
      <c r="D1120" s="245" t="s">
        <v>5901</v>
      </c>
      <c r="E1120" s="246" t="s">
        <v>44</v>
      </c>
      <c r="F1120" s="245" t="s">
        <v>44</v>
      </c>
      <c r="G1120" s="245" t="s">
        <v>6145</v>
      </c>
      <c r="H1120" s="245" t="s">
        <v>6144</v>
      </c>
      <c r="I1120" s="245" t="s">
        <v>102</v>
      </c>
      <c r="J1120" s="245" t="s">
        <v>569</v>
      </c>
      <c r="K1120" s="246" t="s">
        <v>16320</v>
      </c>
      <c r="L1120" s="245" t="s">
        <v>568</v>
      </c>
    </row>
    <row r="1121" spans="1:12" x14ac:dyDescent="0.25">
      <c r="A1121" s="245" t="s">
        <v>5904</v>
      </c>
      <c r="B1121" s="245" t="s">
        <v>5903</v>
      </c>
      <c r="C1121" s="245" t="s">
        <v>5902</v>
      </c>
      <c r="D1121" s="245" t="s">
        <v>5901</v>
      </c>
      <c r="E1121" s="246" t="s">
        <v>44</v>
      </c>
      <c r="F1121" s="245" t="s">
        <v>44</v>
      </c>
      <c r="G1121" s="245" t="s">
        <v>6143</v>
      </c>
      <c r="H1121" s="245" t="s">
        <v>6142</v>
      </c>
      <c r="I1121" s="245" t="s">
        <v>102</v>
      </c>
      <c r="J1121" s="245" t="s">
        <v>569</v>
      </c>
      <c r="K1121" s="246" t="s">
        <v>16321</v>
      </c>
      <c r="L1121" s="245" t="s">
        <v>568</v>
      </c>
    </row>
    <row r="1122" spans="1:12" x14ac:dyDescent="0.25">
      <c r="A1122" s="245" t="s">
        <v>5904</v>
      </c>
      <c r="B1122" s="245" t="s">
        <v>5903</v>
      </c>
      <c r="C1122" s="245" t="s">
        <v>5902</v>
      </c>
      <c r="D1122" s="245" t="s">
        <v>5901</v>
      </c>
      <c r="E1122" s="246" t="s">
        <v>44</v>
      </c>
      <c r="F1122" s="245" t="s">
        <v>44</v>
      </c>
      <c r="G1122" s="245" t="s">
        <v>6141</v>
      </c>
      <c r="H1122" s="245" t="s">
        <v>6140</v>
      </c>
      <c r="I1122" s="245" t="s">
        <v>102</v>
      </c>
      <c r="J1122" s="245" t="s">
        <v>569</v>
      </c>
      <c r="K1122" s="246" t="s">
        <v>8316</v>
      </c>
      <c r="L1122" s="245" t="s">
        <v>568</v>
      </c>
    </row>
    <row r="1123" spans="1:12" x14ac:dyDescent="0.25">
      <c r="A1123" s="245" t="s">
        <v>5904</v>
      </c>
      <c r="B1123" s="245" t="s">
        <v>5903</v>
      </c>
      <c r="C1123" s="245" t="s">
        <v>5902</v>
      </c>
      <c r="D1123" s="245" t="s">
        <v>5901</v>
      </c>
      <c r="E1123" s="246" t="s">
        <v>44</v>
      </c>
      <c r="F1123" s="245" t="s">
        <v>44</v>
      </c>
      <c r="G1123" s="245" t="s">
        <v>6139</v>
      </c>
      <c r="H1123" s="245" t="s">
        <v>6138</v>
      </c>
      <c r="I1123" s="245" t="s">
        <v>102</v>
      </c>
      <c r="J1123" s="245" t="s">
        <v>106</v>
      </c>
      <c r="K1123" s="246" t="s">
        <v>16322</v>
      </c>
      <c r="L1123" s="245" t="s">
        <v>568</v>
      </c>
    </row>
    <row r="1124" spans="1:12" x14ac:dyDescent="0.25">
      <c r="A1124" s="245" t="s">
        <v>5904</v>
      </c>
      <c r="B1124" s="245" t="s">
        <v>5903</v>
      </c>
      <c r="C1124" s="245" t="s">
        <v>5902</v>
      </c>
      <c r="D1124" s="245" t="s">
        <v>5901</v>
      </c>
      <c r="E1124" s="246" t="s">
        <v>44</v>
      </c>
      <c r="F1124" s="245" t="s">
        <v>44</v>
      </c>
      <c r="G1124" s="245" t="s">
        <v>6137</v>
      </c>
      <c r="H1124" s="245" t="s">
        <v>6136</v>
      </c>
      <c r="I1124" s="245" t="s">
        <v>102</v>
      </c>
      <c r="J1124" s="245" t="s">
        <v>569</v>
      </c>
      <c r="K1124" s="246" t="s">
        <v>6871</v>
      </c>
      <c r="L1124" s="245" t="s">
        <v>568</v>
      </c>
    </row>
    <row r="1125" spans="1:12" x14ac:dyDescent="0.25">
      <c r="A1125" s="245" t="s">
        <v>5904</v>
      </c>
      <c r="B1125" s="245" t="s">
        <v>5903</v>
      </c>
      <c r="C1125" s="245" t="s">
        <v>5902</v>
      </c>
      <c r="D1125" s="245" t="s">
        <v>5901</v>
      </c>
      <c r="E1125" s="246" t="s">
        <v>44</v>
      </c>
      <c r="F1125" s="245" t="s">
        <v>44</v>
      </c>
      <c r="G1125" s="245" t="s">
        <v>6135</v>
      </c>
      <c r="H1125" s="245" t="s">
        <v>6134</v>
      </c>
      <c r="I1125" s="245" t="s">
        <v>102</v>
      </c>
      <c r="J1125" s="245" t="s">
        <v>569</v>
      </c>
      <c r="K1125" s="246" t="s">
        <v>6078</v>
      </c>
      <c r="L1125" s="245" t="s">
        <v>568</v>
      </c>
    </row>
    <row r="1126" spans="1:12" x14ac:dyDescent="0.25">
      <c r="A1126" s="245" t="s">
        <v>5904</v>
      </c>
      <c r="B1126" s="245" t="s">
        <v>5903</v>
      </c>
      <c r="C1126" s="245" t="s">
        <v>5902</v>
      </c>
      <c r="D1126" s="245" t="s">
        <v>5901</v>
      </c>
      <c r="E1126" s="246" t="s">
        <v>44</v>
      </c>
      <c r="F1126" s="245" t="s">
        <v>44</v>
      </c>
      <c r="G1126" s="245" t="s">
        <v>6133</v>
      </c>
      <c r="H1126" s="245" t="s">
        <v>6132</v>
      </c>
      <c r="I1126" s="245" t="s">
        <v>102</v>
      </c>
      <c r="J1126" s="245" t="s">
        <v>569</v>
      </c>
      <c r="K1126" s="246" t="s">
        <v>5011</v>
      </c>
      <c r="L1126" s="245" t="s">
        <v>568</v>
      </c>
    </row>
    <row r="1127" spans="1:12" x14ac:dyDescent="0.25">
      <c r="A1127" s="245" t="s">
        <v>5904</v>
      </c>
      <c r="B1127" s="245" t="s">
        <v>5903</v>
      </c>
      <c r="C1127" s="245" t="s">
        <v>5902</v>
      </c>
      <c r="D1127" s="245" t="s">
        <v>5901</v>
      </c>
      <c r="E1127" s="246" t="s">
        <v>44</v>
      </c>
      <c r="F1127" s="245" t="s">
        <v>44</v>
      </c>
      <c r="G1127" s="245" t="s">
        <v>6131</v>
      </c>
      <c r="H1127" s="245" t="s">
        <v>6130</v>
      </c>
      <c r="I1127" s="245" t="s">
        <v>102</v>
      </c>
      <c r="J1127" s="245" t="s">
        <v>106</v>
      </c>
      <c r="K1127" s="246" t="s">
        <v>16323</v>
      </c>
      <c r="L1127" s="245" t="s">
        <v>568</v>
      </c>
    </row>
    <row r="1128" spans="1:12" x14ac:dyDescent="0.25">
      <c r="A1128" s="245" t="s">
        <v>5904</v>
      </c>
      <c r="B1128" s="245" t="s">
        <v>5903</v>
      </c>
      <c r="C1128" s="245" t="s">
        <v>5902</v>
      </c>
      <c r="D1128" s="245" t="s">
        <v>5901</v>
      </c>
      <c r="E1128" s="246" t="s">
        <v>44</v>
      </c>
      <c r="F1128" s="245" t="s">
        <v>44</v>
      </c>
      <c r="G1128" s="245" t="s">
        <v>6129</v>
      </c>
      <c r="H1128" s="245" t="s">
        <v>6128</v>
      </c>
      <c r="I1128" s="245" t="s">
        <v>102</v>
      </c>
      <c r="J1128" s="245" t="s">
        <v>569</v>
      </c>
      <c r="K1128" s="246" t="s">
        <v>805</v>
      </c>
      <c r="L1128" s="245" t="s">
        <v>568</v>
      </c>
    </row>
    <row r="1129" spans="1:12" x14ac:dyDescent="0.25">
      <c r="A1129" s="245" t="s">
        <v>5904</v>
      </c>
      <c r="B1129" s="245" t="s">
        <v>5903</v>
      </c>
      <c r="C1129" s="245" t="s">
        <v>5902</v>
      </c>
      <c r="D1129" s="245" t="s">
        <v>5901</v>
      </c>
      <c r="E1129" s="246" t="s">
        <v>44</v>
      </c>
      <c r="F1129" s="245" t="s">
        <v>44</v>
      </c>
      <c r="G1129" s="245" t="s">
        <v>6127</v>
      </c>
      <c r="H1129" s="245" t="s">
        <v>6126</v>
      </c>
      <c r="I1129" s="245" t="s">
        <v>102</v>
      </c>
      <c r="J1129" s="245" t="s">
        <v>569</v>
      </c>
      <c r="K1129" s="246" t="s">
        <v>176</v>
      </c>
      <c r="L1129" s="245" t="s">
        <v>568</v>
      </c>
    </row>
    <row r="1130" spans="1:12" x14ac:dyDescent="0.25">
      <c r="A1130" s="245" t="s">
        <v>5904</v>
      </c>
      <c r="B1130" s="245" t="s">
        <v>5903</v>
      </c>
      <c r="C1130" s="245" t="s">
        <v>5902</v>
      </c>
      <c r="D1130" s="245" t="s">
        <v>5901</v>
      </c>
      <c r="E1130" s="246" t="s">
        <v>44</v>
      </c>
      <c r="F1130" s="245" t="s">
        <v>44</v>
      </c>
      <c r="G1130" s="245" t="s">
        <v>6125</v>
      </c>
      <c r="H1130" s="245" t="s">
        <v>6124</v>
      </c>
      <c r="I1130" s="245" t="s">
        <v>102</v>
      </c>
      <c r="J1130" s="245" t="s">
        <v>569</v>
      </c>
      <c r="K1130" s="246" t="s">
        <v>6123</v>
      </c>
      <c r="L1130" s="245" t="s">
        <v>568</v>
      </c>
    </row>
    <row r="1131" spans="1:12" x14ac:dyDescent="0.25">
      <c r="A1131" s="245" t="s">
        <v>5904</v>
      </c>
      <c r="B1131" s="245" t="s">
        <v>5903</v>
      </c>
      <c r="C1131" s="245" t="s">
        <v>5902</v>
      </c>
      <c r="D1131" s="245" t="s">
        <v>5901</v>
      </c>
      <c r="E1131" s="246" t="s">
        <v>44</v>
      </c>
      <c r="F1131" s="245" t="s">
        <v>44</v>
      </c>
      <c r="G1131" s="245" t="s">
        <v>6122</v>
      </c>
      <c r="H1131" s="245" t="s">
        <v>6121</v>
      </c>
      <c r="I1131" s="245" t="s">
        <v>102</v>
      </c>
      <c r="J1131" s="245" t="s">
        <v>569</v>
      </c>
      <c r="K1131" s="246" t="s">
        <v>8277</v>
      </c>
      <c r="L1131" s="245" t="s">
        <v>568</v>
      </c>
    </row>
    <row r="1132" spans="1:12" x14ac:dyDescent="0.25">
      <c r="A1132" s="245" t="s">
        <v>5904</v>
      </c>
      <c r="B1132" s="245" t="s">
        <v>5903</v>
      </c>
      <c r="C1132" s="245" t="s">
        <v>5902</v>
      </c>
      <c r="D1132" s="245" t="s">
        <v>5901</v>
      </c>
      <c r="E1132" s="246" t="s">
        <v>44</v>
      </c>
      <c r="F1132" s="245" t="s">
        <v>44</v>
      </c>
      <c r="G1132" s="245" t="s">
        <v>6120</v>
      </c>
      <c r="H1132" s="245" t="s">
        <v>6119</v>
      </c>
      <c r="I1132" s="245" t="s">
        <v>102</v>
      </c>
      <c r="J1132" s="245" t="s">
        <v>569</v>
      </c>
      <c r="K1132" s="246" t="s">
        <v>16324</v>
      </c>
      <c r="L1132" s="245" t="s">
        <v>568</v>
      </c>
    </row>
    <row r="1133" spans="1:12" x14ac:dyDescent="0.25">
      <c r="A1133" s="245" t="s">
        <v>5904</v>
      </c>
      <c r="B1133" s="245" t="s">
        <v>5903</v>
      </c>
      <c r="C1133" s="245" t="s">
        <v>5902</v>
      </c>
      <c r="D1133" s="245" t="s">
        <v>5901</v>
      </c>
      <c r="E1133" s="246" t="s">
        <v>44</v>
      </c>
      <c r="F1133" s="245" t="s">
        <v>44</v>
      </c>
      <c r="G1133" s="245" t="s">
        <v>6118</v>
      </c>
      <c r="H1133" s="245" t="s">
        <v>6117</v>
      </c>
      <c r="I1133" s="245" t="s">
        <v>102</v>
      </c>
      <c r="J1133" s="245" t="s">
        <v>569</v>
      </c>
      <c r="K1133" s="246" t="s">
        <v>8984</v>
      </c>
      <c r="L1133" s="245" t="s">
        <v>568</v>
      </c>
    </row>
    <row r="1134" spans="1:12" x14ac:dyDescent="0.25">
      <c r="A1134" s="245" t="s">
        <v>5904</v>
      </c>
      <c r="B1134" s="245" t="s">
        <v>5903</v>
      </c>
      <c r="C1134" s="245" t="s">
        <v>5902</v>
      </c>
      <c r="D1134" s="245" t="s">
        <v>5901</v>
      </c>
      <c r="E1134" s="246" t="s">
        <v>44</v>
      </c>
      <c r="F1134" s="245" t="s">
        <v>44</v>
      </c>
      <c r="G1134" s="245" t="s">
        <v>6116</v>
      </c>
      <c r="H1134" s="245" t="s">
        <v>6115</v>
      </c>
      <c r="I1134" s="245" t="s">
        <v>102</v>
      </c>
      <c r="J1134" s="245" t="s">
        <v>59</v>
      </c>
      <c r="K1134" s="246" t="s">
        <v>16325</v>
      </c>
      <c r="L1134" s="245" t="s">
        <v>568</v>
      </c>
    </row>
    <row r="1135" spans="1:12" x14ac:dyDescent="0.25">
      <c r="A1135" s="245" t="s">
        <v>5904</v>
      </c>
      <c r="B1135" s="245" t="s">
        <v>5903</v>
      </c>
      <c r="C1135" s="245" t="s">
        <v>5902</v>
      </c>
      <c r="D1135" s="245" t="s">
        <v>5901</v>
      </c>
      <c r="E1135" s="246" t="s">
        <v>44</v>
      </c>
      <c r="F1135" s="245" t="s">
        <v>44</v>
      </c>
      <c r="G1135" s="245" t="s">
        <v>6114</v>
      </c>
      <c r="H1135" s="245" t="s">
        <v>6113</v>
      </c>
      <c r="I1135" s="245" t="s">
        <v>102</v>
      </c>
      <c r="J1135" s="245" t="s">
        <v>569</v>
      </c>
      <c r="K1135" s="246" t="s">
        <v>16326</v>
      </c>
      <c r="L1135" s="245" t="s">
        <v>568</v>
      </c>
    </row>
    <row r="1136" spans="1:12" x14ac:dyDescent="0.25">
      <c r="A1136" s="245" t="s">
        <v>5904</v>
      </c>
      <c r="B1136" s="245" t="s">
        <v>5903</v>
      </c>
      <c r="C1136" s="245" t="s">
        <v>5902</v>
      </c>
      <c r="D1136" s="245" t="s">
        <v>5901</v>
      </c>
      <c r="E1136" s="246" t="s">
        <v>44</v>
      </c>
      <c r="F1136" s="245" t="s">
        <v>44</v>
      </c>
      <c r="G1136" s="245" t="s">
        <v>6112</v>
      </c>
      <c r="H1136" s="245" t="s">
        <v>6111</v>
      </c>
      <c r="I1136" s="245" t="s">
        <v>102</v>
      </c>
      <c r="J1136" s="245" t="s">
        <v>569</v>
      </c>
      <c r="K1136" s="246" t="s">
        <v>5253</v>
      </c>
      <c r="L1136" s="245" t="s">
        <v>568</v>
      </c>
    </row>
    <row r="1137" spans="1:12" x14ac:dyDescent="0.25">
      <c r="A1137" s="245" t="s">
        <v>5904</v>
      </c>
      <c r="B1137" s="245" t="s">
        <v>5903</v>
      </c>
      <c r="C1137" s="245" t="s">
        <v>5902</v>
      </c>
      <c r="D1137" s="245" t="s">
        <v>5901</v>
      </c>
      <c r="E1137" s="246" t="s">
        <v>44</v>
      </c>
      <c r="F1137" s="245" t="s">
        <v>44</v>
      </c>
      <c r="G1137" s="245" t="s">
        <v>6110</v>
      </c>
      <c r="H1137" s="245" t="s">
        <v>6109</v>
      </c>
      <c r="I1137" s="245" t="s">
        <v>102</v>
      </c>
      <c r="J1137" s="245" t="s">
        <v>569</v>
      </c>
      <c r="K1137" s="246" t="s">
        <v>16327</v>
      </c>
      <c r="L1137" s="245" t="s">
        <v>568</v>
      </c>
    </row>
    <row r="1138" spans="1:12" x14ac:dyDescent="0.25">
      <c r="A1138" s="245" t="s">
        <v>5904</v>
      </c>
      <c r="B1138" s="245" t="s">
        <v>5903</v>
      </c>
      <c r="C1138" s="245" t="s">
        <v>5902</v>
      </c>
      <c r="D1138" s="245" t="s">
        <v>5901</v>
      </c>
      <c r="E1138" s="246" t="s">
        <v>44</v>
      </c>
      <c r="F1138" s="245" t="s">
        <v>44</v>
      </c>
      <c r="G1138" s="245" t="s">
        <v>6108</v>
      </c>
      <c r="H1138" s="245" t="s">
        <v>6107</v>
      </c>
      <c r="I1138" s="245" t="s">
        <v>102</v>
      </c>
      <c r="J1138" s="245" t="s">
        <v>106</v>
      </c>
      <c r="K1138" s="246" t="s">
        <v>16328</v>
      </c>
      <c r="L1138" s="245" t="s">
        <v>568</v>
      </c>
    </row>
    <row r="1139" spans="1:12" x14ac:dyDescent="0.25">
      <c r="A1139" s="245" t="s">
        <v>5904</v>
      </c>
      <c r="B1139" s="245" t="s">
        <v>5903</v>
      </c>
      <c r="C1139" s="245" t="s">
        <v>5902</v>
      </c>
      <c r="D1139" s="245" t="s">
        <v>5901</v>
      </c>
      <c r="E1139" s="246" t="s">
        <v>44</v>
      </c>
      <c r="F1139" s="245" t="s">
        <v>44</v>
      </c>
      <c r="G1139" s="245" t="s">
        <v>6106</v>
      </c>
      <c r="H1139" s="245" t="s">
        <v>6105</v>
      </c>
      <c r="I1139" s="245" t="s">
        <v>102</v>
      </c>
      <c r="J1139" s="245" t="s">
        <v>569</v>
      </c>
      <c r="K1139" s="246" t="s">
        <v>16329</v>
      </c>
      <c r="L1139" s="245" t="s">
        <v>568</v>
      </c>
    </row>
    <row r="1140" spans="1:12" x14ac:dyDescent="0.25">
      <c r="A1140" s="245" t="s">
        <v>5904</v>
      </c>
      <c r="B1140" s="245" t="s">
        <v>5903</v>
      </c>
      <c r="C1140" s="245" t="s">
        <v>5902</v>
      </c>
      <c r="D1140" s="245" t="s">
        <v>5901</v>
      </c>
      <c r="E1140" s="246" t="s">
        <v>44</v>
      </c>
      <c r="F1140" s="245" t="s">
        <v>44</v>
      </c>
      <c r="G1140" s="245" t="s">
        <v>6104</v>
      </c>
      <c r="H1140" s="245" t="s">
        <v>6103</v>
      </c>
      <c r="I1140" s="245" t="s">
        <v>102</v>
      </c>
      <c r="J1140" s="245" t="s">
        <v>569</v>
      </c>
      <c r="K1140" s="246" t="s">
        <v>9107</v>
      </c>
      <c r="L1140" s="245" t="s">
        <v>568</v>
      </c>
    </row>
    <row r="1141" spans="1:12" x14ac:dyDescent="0.25">
      <c r="A1141" s="245" t="s">
        <v>5904</v>
      </c>
      <c r="B1141" s="245" t="s">
        <v>5903</v>
      </c>
      <c r="C1141" s="245" t="s">
        <v>5902</v>
      </c>
      <c r="D1141" s="245" t="s">
        <v>5901</v>
      </c>
      <c r="E1141" s="246" t="s">
        <v>44</v>
      </c>
      <c r="F1141" s="245" t="s">
        <v>44</v>
      </c>
      <c r="G1141" s="245" t="s">
        <v>6102</v>
      </c>
      <c r="H1141" s="245" t="s">
        <v>6101</v>
      </c>
      <c r="I1141" s="245" t="s">
        <v>102</v>
      </c>
      <c r="J1141" s="245" t="s">
        <v>569</v>
      </c>
      <c r="K1141" s="246" t="s">
        <v>15072</v>
      </c>
      <c r="L1141" s="245" t="s">
        <v>568</v>
      </c>
    </row>
    <row r="1142" spans="1:12" x14ac:dyDescent="0.25">
      <c r="A1142" s="245" t="s">
        <v>5904</v>
      </c>
      <c r="B1142" s="245" t="s">
        <v>5903</v>
      </c>
      <c r="C1142" s="245" t="s">
        <v>5902</v>
      </c>
      <c r="D1142" s="245" t="s">
        <v>5901</v>
      </c>
      <c r="E1142" s="246" t="s">
        <v>44</v>
      </c>
      <c r="F1142" s="245" t="s">
        <v>44</v>
      </c>
      <c r="G1142" s="245" t="s">
        <v>6100</v>
      </c>
      <c r="H1142" s="245" t="s">
        <v>6099</v>
      </c>
      <c r="I1142" s="245" t="s">
        <v>102</v>
      </c>
      <c r="J1142" s="245" t="s">
        <v>106</v>
      </c>
      <c r="K1142" s="246" t="s">
        <v>11845</v>
      </c>
      <c r="L1142" s="245" t="s">
        <v>568</v>
      </c>
    </row>
    <row r="1143" spans="1:12" x14ac:dyDescent="0.25">
      <c r="A1143" s="245" t="s">
        <v>5904</v>
      </c>
      <c r="B1143" s="245" t="s">
        <v>5903</v>
      </c>
      <c r="C1143" s="245" t="s">
        <v>5902</v>
      </c>
      <c r="D1143" s="245" t="s">
        <v>5901</v>
      </c>
      <c r="E1143" s="246" t="s">
        <v>44</v>
      </c>
      <c r="F1143" s="245" t="s">
        <v>44</v>
      </c>
      <c r="G1143" s="245" t="s">
        <v>6098</v>
      </c>
      <c r="H1143" s="245" t="s">
        <v>6097</v>
      </c>
      <c r="I1143" s="245" t="s">
        <v>102</v>
      </c>
      <c r="J1143" s="245" t="s">
        <v>569</v>
      </c>
      <c r="K1143" s="246" t="s">
        <v>6096</v>
      </c>
      <c r="L1143" s="245" t="s">
        <v>568</v>
      </c>
    </row>
    <row r="1144" spans="1:12" x14ac:dyDescent="0.25">
      <c r="A1144" s="245" t="s">
        <v>5904</v>
      </c>
      <c r="B1144" s="245" t="s">
        <v>5903</v>
      </c>
      <c r="C1144" s="245" t="s">
        <v>5902</v>
      </c>
      <c r="D1144" s="245" t="s">
        <v>5901</v>
      </c>
      <c r="E1144" s="246" t="s">
        <v>44</v>
      </c>
      <c r="F1144" s="245" t="s">
        <v>44</v>
      </c>
      <c r="G1144" s="245" t="s">
        <v>6095</v>
      </c>
      <c r="H1144" s="245" t="s">
        <v>6094</v>
      </c>
      <c r="I1144" s="245" t="s">
        <v>102</v>
      </c>
      <c r="J1144" s="245" t="s">
        <v>569</v>
      </c>
      <c r="K1144" s="246" t="s">
        <v>16296</v>
      </c>
      <c r="L1144" s="245" t="s">
        <v>568</v>
      </c>
    </row>
    <row r="1145" spans="1:12" x14ac:dyDescent="0.25">
      <c r="A1145" s="245" t="s">
        <v>5904</v>
      </c>
      <c r="B1145" s="245" t="s">
        <v>5903</v>
      </c>
      <c r="C1145" s="245" t="s">
        <v>5902</v>
      </c>
      <c r="D1145" s="245" t="s">
        <v>5901</v>
      </c>
      <c r="E1145" s="246" t="s">
        <v>44</v>
      </c>
      <c r="F1145" s="245" t="s">
        <v>44</v>
      </c>
      <c r="G1145" s="245" t="s">
        <v>6093</v>
      </c>
      <c r="H1145" s="245" t="s">
        <v>6092</v>
      </c>
      <c r="I1145" s="245" t="s">
        <v>102</v>
      </c>
      <c r="J1145" s="245" t="s">
        <v>569</v>
      </c>
      <c r="K1145" s="246" t="s">
        <v>894</v>
      </c>
      <c r="L1145" s="245" t="s">
        <v>568</v>
      </c>
    </row>
    <row r="1146" spans="1:12" x14ac:dyDescent="0.25">
      <c r="A1146" s="245" t="s">
        <v>5904</v>
      </c>
      <c r="B1146" s="245" t="s">
        <v>5903</v>
      </c>
      <c r="C1146" s="245" t="s">
        <v>5902</v>
      </c>
      <c r="D1146" s="245" t="s">
        <v>5901</v>
      </c>
      <c r="E1146" s="246" t="s">
        <v>44</v>
      </c>
      <c r="F1146" s="245" t="s">
        <v>44</v>
      </c>
      <c r="G1146" s="245" t="s">
        <v>6091</v>
      </c>
      <c r="H1146" s="245" t="s">
        <v>6090</v>
      </c>
      <c r="I1146" s="245" t="s">
        <v>102</v>
      </c>
      <c r="J1146" s="245" t="s">
        <v>569</v>
      </c>
      <c r="K1146" s="246" t="s">
        <v>13695</v>
      </c>
      <c r="L1146" s="245" t="s">
        <v>568</v>
      </c>
    </row>
    <row r="1147" spans="1:12" x14ac:dyDescent="0.25">
      <c r="A1147" s="245" t="s">
        <v>5904</v>
      </c>
      <c r="B1147" s="245" t="s">
        <v>5903</v>
      </c>
      <c r="C1147" s="245" t="s">
        <v>5902</v>
      </c>
      <c r="D1147" s="245" t="s">
        <v>5901</v>
      </c>
      <c r="E1147" s="246" t="s">
        <v>44</v>
      </c>
      <c r="F1147" s="245" t="s">
        <v>44</v>
      </c>
      <c r="G1147" s="245" t="s">
        <v>6089</v>
      </c>
      <c r="H1147" s="245" t="s">
        <v>6088</v>
      </c>
      <c r="I1147" s="245" t="s">
        <v>102</v>
      </c>
      <c r="J1147" s="245" t="s">
        <v>569</v>
      </c>
      <c r="K1147" s="246" t="s">
        <v>1886</v>
      </c>
      <c r="L1147" s="245" t="s">
        <v>568</v>
      </c>
    </row>
    <row r="1148" spans="1:12" x14ac:dyDescent="0.25">
      <c r="A1148" s="245" t="s">
        <v>5904</v>
      </c>
      <c r="B1148" s="245" t="s">
        <v>5903</v>
      </c>
      <c r="C1148" s="245" t="s">
        <v>5902</v>
      </c>
      <c r="D1148" s="245" t="s">
        <v>5901</v>
      </c>
      <c r="E1148" s="246" t="s">
        <v>44</v>
      </c>
      <c r="F1148" s="245" t="s">
        <v>44</v>
      </c>
      <c r="G1148" s="245" t="s">
        <v>6087</v>
      </c>
      <c r="H1148" s="245" t="s">
        <v>6086</v>
      </c>
      <c r="I1148" s="245" t="s">
        <v>102</v>
      </c>
      <c r="J1148" s="245" t="s">
        <v>569</v>
      </c>
      <c r="K1148" s="246" t="s">
        <v>16330</v>
      </c>
      <c r="L1148" s="245" t="s">
        <v>568</v>
      </c>
    </row>
    <row r="1149" spans="1:12" x14ac:dyDescent="0.25">
      <c r="A1149" s="245" t="s">
        <v>5904</v>
      </c>
      <c r="B1149" s="245" t="s">
        <v>5903</v>
      </c>
      <c r="C1149" s="245" t="s">
        <v>5902</v>
      </c>
      <c r="D1149" s="245" t="s">
        <v>5901</v>
      </c>
      <c r="E1149" s="246" t="s">
        <v>44</v>
      </c>
      <c r="F1149" s="245" t="s">
        <v>44</v>
      </c>
      <c r="G1149" s="245" t="s">
        <v>6085</v>
      </c>
      <c r="H1149" s="245" t="s">
        <v>6084</v>
      </c>
      <c r="I1149" s="245" t="s">
        <v>102</v>
      </c>
      <c r="J1149" s="245" t="s">
        <v>59</v>
      </c>
      <c r="K1149" s="246" t="s">
        <v>864</v>
      </c>
      <c r="L1149" s="245" t="s">
        <v>568</v>
      </c>
    </row>
    <row r="1150" spans="1:12" x14ac:dyDescent="0.25">
      <c r="A1150" s="245" t="s">
        <v>5904</v>
      </c>
      <c r="B1150" s="245" t="s">
        <v>5903</v>
      </c>
      <c r="C1150" s="245" t="s">
        <v>5902</v>
      </c>
      <c r="D1150" s="245" t="s">
        <v>5901</v>
      </c>
      <c r="E1150" s="246" t="s">
        <v>44</v>
      </c>
      <c r="F1150" s="245" t="s">
        <v>44</v>
      </c>
      <c r="G1150" s="245" t="s">
        <v>6082</v>
      </c>
      <c r="H1150" s="245" t="s">
        <v>6081</v>
      </c>
      <c r="I1150" s="245" t="s">
        <v>102</v>
      </c>
      <c r="J1150" s="245" t="s">
        <v>59</v>
      </c>
      <c r="K1150" s="246" t="s">
        <v>8759</v>
      </c>
      <c r="L1150" s="245" t="s">
        <v>568</v>
      </c>
    </row>
    <row r="1151" spans="1:12" x14ac:dyDescent="0.25">
      <c r="A1151" s="245" t="s">
        <v>5904</v>
      </c>
      <c r="B1151" s="245" t="s">
        <v>5903</v>
      </c>
      <c r="C1151" s="245" t="s">
        <v>5902</v>
      </c>
      <c r="D1151" s="245" t="s">
        <v>5901</v>
      </c>
      <c r="E1151" s="246" t="s">
        <v>44</v>
      </c>
      <c r="F1151" s="245" t="s">
        <v>44</v>
      </c>
      <c r="G1151" s="245" t="s">
        <v>6080</v>
      </c>
      <c r="H1151" s="245" t="s">
        <v>6079</v>
      </c>
      <c r="I1151" s="245" t="s">
        <v>102</v>
      </c>
      <c r="J1151" s="245" t="s">
        <v>569</v>
      </c>
      <c r="K1151" s="246" t="s">
        <v>16311</v>
      </c>
      <c r="L1151" s="245" t="s">
        <v>568</v>
      </c>
    </row>
    <row r="1152" spans="1:12" x14ac:dyDescent="0.25">
      <c r="A1152" s="245" t="s">
        <v>5904</v>
      </c>
      <c r="B1152" s="245" t="s">
        <v>5903</v>
      </c>
      <c r="C1152" s="245" t="s">
        <v>5902</v>
      </c>
      <c r="D1152" s="245" t="s">
        <v>5901</v>
      </c>
      <c r="E1152" s="246" t="s">
        <v>44</v>
      </c>
      <c r="F1152" s="245" t="s">
        <v>44</v>
      </c>
      <c r="G1152" s="245" t="s">
        <v>6077</v>
      </c>
      <c r="H1152" s="245" t="s">
        <v>6076</v>
      </c>
      <c r="I1152" s="245" t="s">
        <v>102</v>
      </c>
      <c r="J1152" s="245" t="s">
        <v>569</v>
      </c>
      <c r="K1152" s="246" t="s">
        <v>182</v>
      </c>
      <c r="L1152" s="245" t="s">
        <v>568</v>
      </c>
    </row>
    <row r="1153" spans="1:12" x14ac:dyDescent="0.25">
      <c r="A1153" s="245" t="s">
        <v>5904</v>
      </c>
      <c r="B1153" s="245" t="s">
        <v>5903</v>
      </c>
      <c r="C1153" s="245" t="s">
        <v>5902</v>
      </c>
      <c r="D1153" s="245" t="s">
        <v>5901</v>
      </c>
      <c r="E1153" s="246" t="s">
        <v>44</v>
      </c>
      <c r="F1153" s="245" t="s">
        <v>44</v>
      </c>
      <c r="G1153" s="245" t="s">
        <v>6075</v>
      </c>
      <c r="H1153" s="245" t="s">
        <v>6074</v>
      </c>
      <c r="I1153" s="245" t="s">
        <v>102</v>
      </c>
      <c r="J1153" s="245" t="s">
        <v>569</v>
      </c>
      <c r="K1153" s="246" t="s">
        <v>8253</v>
      </c>
      <c r="L1153" s="245" t="s">
        <v>568</v>
      </c>
    </row>
    <row r="1154" spans="1:12" x14ac:dyDescent="0.25">
      <c r="A1154" s="245" t="s">
        <v>5904</v>
      </c>
      <c r="B1154" s="245" t="s">
        <v>5903</v>
      </c>
      <c r="C1154" s="245" t="s">
        <v>5902</v>
      </c>
      <c r="D1154" s="245" t="s">
        <v>5901</v>
      </c>
      <c r="E1154" s="246" t="s">
        <v>44</v>
      </c>
      <c r="F1154" s="245" t="s">
        <v>44</v>
      </c>
      <c r="G1154" s="245" t="s">
        <v>6073</v>
      </c>
      <c r="H1154" s="245" t="s">
        <v>6072</v>
      </c>
      <c r="I1154" s="245" t="s">
        <v>102</v>
      </c>
      <c r="J1154" s="245" t="s">
        <v>569</v>
      </c>
      <c r="K1154" s="246" t="s">
        <v>643</v>
      </c>
      <c r="L1154" s="245" t="s">
        <v>568</v>
      </c>
    </row>
    <row r="1155" spans="1:12" x14ac:dyDescent="0.25">
      <c r="A1155" s="245" t="s">
        <v>5904</v>
      </c>
      <c r="B1155" s="245" t="s">
        <v>5903</v>
      </c>
      <c r="C1155" s="245" t="s">
        <v>5902</v>
      </c>
      <c r="D1155" s="245" t="s">
        <v>5901</v>
      </c>
      <c r="E1155" s="246" t="s">
        <v>44</v>
      </c>
      <c r="F1155" s="245" t="s">
        <v>44</v>
      </c>
      <c r="G1155" s="245" t="s">
        <v>6071</v>
      </c>
      <c r="H1155" s="245" t="s">
        <v>6070</v>
      </c>
      <c r="I1155" s="245" t="s">
        <v>102</v>
      </c>
      <c r="J1155" s="245" t="s">
        <v>569</v>
      </c>
      <c r="K1155" s="246" t="s">
        <v>163</v>
      </c>
      <c r="L1155" s="245" t="s">
        <v>568</v>
      </c>
    </row>
    <row r="1156" spans="1:12" x14ac:dyDescent="0.25">
      <c r="A1156" s="245" t="s">
        <v>5904</v>
      </c>
      <c r="B1156" s="245" t="s">
        <v>5903</v>
      </c>
      <c r="C1156" s="245" t="s">
        <v>5902</v>
      </c>
      <c r="D1156" s="245" t="s">
        <v>5901</v>
      </c>
      <c r="E1156" s="246" t="s">
        <v>44</v>
      </c>
      <c r="F1156" s="245" t="s">
        <v>44</v>
      </c>
      <c r="G1156" s="245" t="s">
        <v>6069</v>
      </c>
      <c r="H1156" s="245" t="s">
        <v>6068</v>
      </c>
      <c r="I1156" s="245" t="s">
        <v>102</v>
      </c>
      <c r="J1156" s="245" t="s">
        <v>569</v>
      </c>
      <c r="K1156" s="246" t="s">
        <v>876</v>
      </c>
      <c r="L1156" s="245" t="s">
        <v>568</v>
      </c>
    </row>
    <row r="1157" spans="1:12" x14ac:dyDescent="0.25">
      <c r="A1157" s="245" t="s">
        <v>5904</v>
      </c>
      <c r="B1157" s="245" t="s">
        <v>5903</v>
      </c>
      <c r="C1157" s="245" t="s">
        <v>5902</v>
      </c>
      <c r="D1157" s="245" t="s">
        <v>5901</v>
      </c>
      <c r="E1157" s="246" t="s">
        <v>44</v>
      </c>
      <c r="F1157" s="245" t="s">
        <v>44</v>
      </c>
      <c r="G1157" s="245" t="s">
        <v>6067</v>
      </c>
      <c r="H1157" s="245" t="s">
        <v>6066</v>
      </c>
      <c r="I1157" s="245" t="s">
        <v>102</v>
      </c>
      <c r="J1157" s="245" t="s">
        <v>106</v>
      </c>
      <c r="K1157" s="246" t="s">
        <v>8397</v>
      </c>
      <c r="L1157" s="245" t="s">
        <v>568</v>
      </c>
    </row>
    <row r="1158" spans="1:12" x14ac:dyDescent="0.25">
      <c r="A1158" s="245" t="s">
        <v>5904</v>
      </c>
      <c r="B1158" s="245" t="s">
        <v>5903</v>
      </c>
      <c r="C1158" s="245" t="s">
        <v>5902</v>
      </c>
      <c r="D1158" s="245" t="s">
        <v>5901</v>
      </c>
      <c r="E1158" s="246" t="s">
        <v>44</v>
      </c>
      <c r="F1158" s="245" t="s">
        <v>44</v>
      </c>
      <c r="G1158" s="245" t="s">
        <v>6065</v>
      </c>
      <c r="H1158" s="245" t="s">
        <v>6064</v>
      </c>
      <c r="I1158" s="245" t="s">
        <v>102</v>
      </c>
      <c r="J1158" s="245" t="s">
        <v>569</v>
      </c>
      <c r="K1158" s="246" t="s">
        <v>887</v>
      </c>
      <c r="L1158" s="245" t="s">
        <v>568</v>
      </c>
    </row>
    <row r="1159" spans="1:12" x14ac:dyDescent="0.25">
      <c r="A1159" s="245" t="s">
        <v>5904</v>
      </c>
      <c r="B1159" s="245" t="s">
        <v>5903</v>
      </c>
      <c r="C1159" s="245" t="s">
        <v>5902</v>
      </c>
      <c r="D1159" s="245" t="s">
        <v>5901</v>
      </c>
      <c r="E1159" s="246" t="s">
        <v>44</v>
      </c>
      <c r="F1159" s="245" t="s">
        <v>44</v>
      </c>
      <c r="G1159" s="245" t="s">
        <v>6063</v>
      </c>
      <c r="H1159" s="245" t="s">
        <v>6062</v>
      </c>
      <c r="I1159" s="245" t="s">
        <v>102</v>
      </c>
      <c r="J1159" s="245" t="s">
        <v>569</v>
      </c>
      <c r="K1159" s="246" t="s">
        <v>185</v>
      </c>
      <c r="L1159" s="245" t="s">
        <v>568</v>
      </c>
    </row>
    <row r="1160" spans="1:12" x14ac:dyDescent="0.25">
      <c r="A1160" s="245" t="s">
        <v>5904</v>
      </c>
      <c r="B1160" s="245" t="s">
        <v>5903</v>
      </c>
      <c r="C1160" s="245" t="s">
        <v>5902</v>
      </c>
      <c r="D1160" s="245" t="s">
        <v>5901</v>
      </c>
      <c r="E1160" s="246" t="s">
        <v>44</v>
      </c>
      <c r="F1160" s="245" t="s">
        <v>44</v>
      </c>
      <c r="G1160" s="245" t="s">
        <v>6061</v>
      </c>
      <c r="H1160" s="245" t="s">
        <v>6060</v>
      </c>
      <c r="I1160" s="245" t="s">
        <v>102</v>
      </c>
      <c r="J1160" s="245" t="s">
        <v>569</v>
      </c>
      <c r="K1160" s="246" t="s">
        <v>251</v>
      </c>
      <c r="L1160" s="245" t="s">
        <v>568</v>
      </c>
    </row>
    <row r="1161" spans="1:12" x14ac:dyDescent="0.25">
      <c r="A1161" s="245" t="s">
        <v>5904</v>
      </c>
      <c r="B1161" s="245" t="s">
        <v>5903</v>
      </c>
      <c r="C1161" s="245" t="s">
        <v>5902</v>
      </c>
      <c r="D1161" s="245" t="s">
        <v>5901</v>
      </c>
      <c r="E1161" s="246" t="s">
        <v>44</v>
      </c>
      <c r="F1161" s="245" t="s">
        <v>44</v>
      </c>
      <c r="G1161" s="245" t="s">
        <v>6059</v>
      </c>
      <c r="H1161" s="245" t="s">
        <v>6058</v>
      </c>
      <c r="I1161" s="245" t="s">
        <v>102</v>
      </c>
      <c r="J1161" s="245" t="s">
        <v>106</v>
      </c>
      <c r="K1161" s="246" t="s">
        <v>2025</v>
      </c>
      <c r="L1161" s="245" t="s">
        <v>568</v>
      </c>
    </row>
    <row r="1162" spans="1:12" x14ac:dyDescent="0.25">
      <c r="A1162" s="245" t="s">
        <v>5904</v>
      </c>
      <c r="B1162" s="245" t="s">
        <v>5903</v>
      </c>
      <c r="C1162" s="245" t="s">
        <v>5902</v>
      </c>
      <c r="D1162" s="245" t="s">
        <v>5901</v>
      </c>
      <c r="E1162" s="246" t="s">
        <v>44</v>
      </c>
      <c r="F1162" s="245" t="s">
        <v>44</v>
      </c>
      <c r="G1162" s="245" t="s">
        <v>6057</v>
      </c>
      <c r="H1162" s="245" t="s">
        <v>6056</v>
      </c>
      <c r="I1162" s="245" t="s">
        <v>102</v>
      </c>
      <c r="J1162" s="245" t="s">
        <v>569</v>
      </c>
      <c r="K1162" s="246" t="s">
        <v>251</v>
      </c>
      <c r="L1162" s="245" t="s">
        <v>568</v>
      </c>
    </row>
    <row r="1163" spans="1:12" x14ac:dyDescent="0.25">
      <c r="A1163" s="245" t="s">
        <v>5904</v>
      </c>
      <c r="B1163" s="245" t="s">
        <v>5903</v>
      </c>
      <c r="C1163" s="245" t="s">
        <v>5902</v>
      </c>
      <c r="D1163" s="245" t="s">
        <v>5901</v>
      </c>
      <c r="E1163" s="246" t="s">
        <v>44</v>
      </c>
      <c r="F1163" s="245" t="s">
        <v>44</v>
      </c>
      <c r="G1163" s="245" t="s">
        <v>6055</v>
      </c>
      <c r="H1163" s="245" t="s">
        <v>6054</v>
      </c>
      <c r="I1163" s="245" t="s">
        <v>102</v>
      </c>
      <c r="J1163" s="245" t="s">
        <v>569</v>
      </c>
      <c r="K1163" s="246" t="s">
        <v>126</v>
      </c>
      <c r="L1163" s="245" t="s">
        <v>568</v>
      </c>
    </row>
    <row r="1164" spans="1:12" x14ac:dyDescent="0.25">
      <c r="A1164" s="245" t="s">
        <v>5904</v>
      </c>
      <c r="B1164" s="245" t="s">
        <v>5903</v>
      </c>
      <c r="C1164" s="245" t="s">
        <v>5902</v>
      </c>
      <c r="D1164" s="245" t="s">
        <v>5901</v>
      </c>
      <c r="E1164" s="246" t="s">
        <v>44</v>
      </c>
      <c r="F1164" s="245" t="s">
        <v>44</v>
      </c>
      <c r="G1164" s="245" t="s">
        <v>6053</v>
      </c>
      <c r="H1164" s="245" t="s">
        <v>6052</v>
      </c>
      <c r="I1164" s="245" t="s">
        <v>102</v>
      </c>
      <c r="J1164" s="245" t="s">
        <v>569</v>
      </c>
      <c r="K1164" s="246" t="s">
        <v>6083</v>
      </c>
      <c r="L1164" s="245" t="s">
        <v>568</v>
      </c>
    </row>
    <row r="1165" spans="1:12" x14ac:dyDescent="0.25">
      <c r="A1165" s="245" t="s">
        <v>5904</v>
      </c>
      <c r="B1165" s="245" t="s">
        <v>5903</v>
      </c>
      <c r="C1165" s="245" t="s">
        <v>5902</v>
      </c>
      <c r="D1165" s="245" t="s">
        <v>5901</v>
      </c>
      <c r="E1165" s="246" t="s">
        <v>44</v>
      </c>
      <c r="F1165" s="245" t="s">
        <v>44</v>
      </c>
      <c r="G1165" s="245" t="s">
        <v>6050</v>
      </c>
      <c r="H1165" s="245" t="s">
        <v>6049</v>
      </c>
      <c r="I1165" s="245" t="s">
        <v>102</v>
      </c>
      <c r="J1165" s="245" t="s">
        <v>59</v>
      </c>
      <c r="K1165" s="246" t="s">
        <v>617</v>
      </c>
      <c r="L1165" s="245" t="s">
        <v>568</v>
      </c>
    </row>
    <row r="1166" spans="1:12" x14ac:dyDescent="0.25">
      <c r="A1166" s="245" t="s">
        <v>5904</v>
      </c>
      <c r="B1166" s="245" t="s">
        <v>5903</v>
      </c>
      <c r="C1166" s="245" t="s">
        <v>5902</v>
      </c>
      <c r="D1166" s="245" t="s">
        <v>5901</v>
      </c>
      <c r="E1166" s="246" t="s">
        <v>44</v>
      </c>
      <c r="F1166" s="245" t="s">
        <v>44</v>
      </c>
      <c r="G1166" s="245" t="s">
        <v>6048</v>
      </c>
      <c r="H1166" s="245" t="s">
        <v>16331</v>
      </c>
      <c r="I1166" s="245" t="s">
        <v>102</v>
      </c>
      <c r="J1166" s="245" t="s">
        <v>569</v>
      </c>
      <c r="K1166" s="246" t="s">
        <v>899</v>
      </c>
      <c r="L1166" s="245" t="s">
        <v>568</v>
      </c>
    </row>
    <row r="1167" spans="1:12" x14ac:dyDescent="0.25">
      <c r="A1167" s="245" t="s">
        <v>5904</v>
      </c>
      <c r="B1167" s="245" t="s">
        <v>5903</v>
      </c>
      <c r="C1167" s="245" t="s">
        <v>5902</v>
      </c>
      <c r="D1167" s="245" t="s">
        <v>5901</v>
      </c>
      <c r="E1167" s="246" t="s">
        <v>44</v>
      </c>
      <c r="F1167" s="245" t="s">
        <v>44</v>
      </c>
      <c r="G1167" s="245" t="s">
        <v>6047</v>
      </c>
      <c r="H1167" s="245" t="s">
        <v>16332</v>
      </c>
      <c r="I1167" s="245" t="s">
        <v>102</v>
      </c>
      <c r="J1167" s="245" t="s">
        <v>569</v>
      </c>
      <c r="K1167" s="246" t="s">
        <v>126</v>
      </c>
      <c r="L1167" s="245" t="s">
        <v>568</v>
      </c>
    </row>
    <row r="1168" spans="1:12" x14ac:dyDescent="0.25">
      <c r="A1168" s="245" t="s">
        <v>5904</v>
      </c>
      <c r="B1168" s="245" t="s">
        <v>5903</v>
      </c>
      <c r="C1168" s="245" t="s">
        <v>5902</v>
      </c>
      <c r="D1168" s="245" t="s">
        <v>5901</v>
      </c>
      <c r="E1168" s="246" t="s">
        <v>44</v>
      </c>
      <c r="F1168" s="245" t="s">
        <v>44</v>
      </c>
      <c r="G1168" s="245" t="s">
        <v>6046</v>
      </c>
      <c r="H1168" s="245" t="s">
        <v>16333</v>
      </c>
      <c r="I1168" s="245" t="s">
        <v>102</v>
      </c>
      <c r="J1168" s="245" t="s">
        <v>569</v>
      </c>
      <c r="K1168" s="246" t="s">
        <v>821</v>
      </c>
      <c r="L1168" s="245" t="s">
        <v>568</v>
      </c>
    </row>
    <row r="1169" spans="1:12" x14ac:dyDescent="0.25">
      <c r="A1169" s="245" t="s">
        <v>5904</v>
      </c>
      <c r="B1169" s="245" t="s">
        <v>5903</v>
      </c>
      <c r="C1169" s="245" t="s">
        <v>5902</v>
      </c>
      <c r="D1169" s="245" t="s">
        <v>5901</v>
      </c>
      <c r="E1169" s="246" t="s">
        <v>44</v>
      </c>
      <c r="F1169" s="245" t="s">
        <v>44</v>
      </c>
      <c r="G1169" s="245" t="s">
        <v>6044</v>
      </c>
      <c r="H1169" s="245" t="s">
        <v>16334</v>
      </c>
      <c r="I1169" s="245" t="s">
        <v>102</v>
      </c>
      <c r="J1169" s="245" t="s">
        <v>106</v>
      </c>
      <c r="K1169" s="246" t="s">
        <v>2025</v>
      </c>
      <c r="L1169" s="245" t="s">
        <v>568</v>
      </c>
    </row>
    <row r="1170" spans="1:12" x14ac:dyDescent="0.25">
      <c r="A1170" s="245" t="s">
        <v>5904</v>
      </c>
      <c r="B1170" s="245" t="s">
        <v>5903</v>
      </c>
      <c r="C1170" s="245" t="s">
        <v>5902</v>
      </c>
      <c r="D1170" s="245" t="s">
        <v>5901</v>
      </c>
      <c r="E1170" s="246" t="s">
        <v>44</v>
      </c>
      <c r="F1170" s="245" t="s">
        <v>44</v>
      </c>
      <c r="G1170" s="245" t="s">
        <v>6043</v>
      </c>
      <c r="H1170" s="245" t="s">
        <v>6042</v>
      </c>
      <c r="I1170" s="245" t="s">
        <v>102</v>
      </c>
      <c r="J1170" s="245" t="s">
        <v>569</v>
      </c>
      <c r="K1170" s="246" t="s">
        <v>6987</v>
      </c>
      <c r="L1170" s="245" t="s">
        <v>568</v>
      </c>
    </row>
    <row r="1171" spans="1:12" x14ac:dyDescent="0.25">
      <c r="A1171" s="245" t="s">
        <v>5904</v>
      </c>
      <c r="B1171" s="245" t="s">
        <v>5903</v>
      </c>
      <c r="C1171" s="245" t="s">
        <v>5902</v>
      </c>
      <c r="D1171" s="245" t="s">
        <v>5901</v>
      </c>
      <c r="E1171" s="246" t="s">
        <v>44</v>
      </c>
      <c r="F1171" s="245" t="s">
        <v>44</v>
      </c>
      <c r="G1171" s="245" t="s">
        <v>6040</v>
      </c>
      <c r="H1171" s="245" t="s">
        <v>6039</v>
      </c>
      <c r="I1171" s="245" t="s">
        <v>102</v>
      </c>
      <c r="J1171" s="245" t="s">
        <v>569</v>
      </c>
      <c r="K1171" s="246" t="s">
        <v>297</v>
      </c>
      <c r="L1171" s="245" t="s">
        <v>568</v>
      </c>
    </row>
    <row r="1172" spans="1:12" x14ac:dyDescent="0.25">
      <c r="A1172" s="245" t="s">
        <v>5904</v>
      </c>
      <c r="B1172" s="245" t="s">
        <v>5903</v>
      </c>
      <c r="C1172" s="245" t="s">
        <v>5902</v>
      </c>
      <c r="D1172" s="245" t="s">
        <v>5901</v>
      </c>
      <c r="E1172" s="246" t="s">
        <v>44</v>
      </c>
      <c r="F1172" s="245" t="s">
        <v>44</v>
      </c>
      <c r="G1172" s="245" t="s">
        <v>6038</v>
      </c>
      <c r="H1172" s="245" t="s">
        <v>6037</v>
      </c>
      <c r="I1172" s="245" t="s">
        <v>102</v>
      </c>
      <c r="J1172" s="245" t="s">
        <v>569</v>
      </c>
      <c r="K1172" s="246" t="s">
        <v>1833</v>
      </c>
      <c r="L1172" s="245" t="s">
        <v>568</v>
      </c>
    </row>
    <row r="1173" spans="1:12" x14ac:dyDescent="0.25">
      <c r="A1173" s="245" t="s">
        <v>5904</v>
      </c>
      <c r="B1173" s="245" t="s">
        <v>5903</v>
      </c>
      <c r="C1173" s="245" t="s">
        <v>5902</v>
      </c>
      <c r="D1173" s="245" t="s">
        <v>5901</v>
      </c>
      <c r="E1173" s="246" t="s">
        <v>44</v>
      </c>
      <c r="F1173" s="245" t="s">
        <v>44</v>
      </c>
      <c r="G1173" s="245" t="s">
        <v>6036</v>
      </c>
      <c r="H1173" s="245" t="s">
        <v>6035</v>
      </c>
      <c r="I1173" s="245" t="s">
        <v>102</v>
      </c>
      <c r="J1173" s="245" t="s">
        <v>569</v>
      </c>
      <c r="K1173" s="246" t="s">
        <v>15153</v>
      </c>
      <c r="L1173" s="245" t="s">
        <v>568</v>
      </c>
    </row>
    <row r="1174" spans="1:12" x14ac:dyDescent="0.25">
      <c r="A1174" s="245" t="s">
        <v>5904</v>
      </c>
      <c r="B1174" s="245" t="s">
        <v>5903</v>
      </c>
      <c r="C1174" s="245" t="s">
        <v>5902</v>
      </c>
      <c r="D1174" s="245" t="s">
        <v>5901</v>
      </c>
      <c r="E1174" s="246" t="s">
        <v>44</v>
      </c>
      <c r="F1174" s="245" t="s">
        <v>44</v>
      </c>
      <c r="G1174" s="245" t="s">
        <v>6034</v>
      </c>
      <c r="H1174" s="245" t="s">
        <v>6033</v>
      </c>
      <c r="I1174" s="245" t="s">
        <v>102</v>
      </c>
      <c r="J1174" s="245" t="s">
        <v>569</v>
      </c>
      <c r="K1174" s="246" t="s">
        <v>10531</v>
      </c>
      <c r="L1174" s="245" t="s">
        <v>568</v>
      </c>
    </row>
    <row r="1175" spans="1:12" x14ac:dyDescent="0.25">
      <c r="A1175" s="245" t="s">
        <v>5904</v>
      </c>
      <c r="B1175" s="245" t="s">
        <v>5903</v>
      </c>
      <c r="C1175" s="245" t="s">
        <v>5902</v>
      </c>
      <c r="D1175" s="245" t="s">
        <v>5901</v>
      </c>
      <c r="E1175" s="246" t="s">
        <v>44</v>
      </c>
      <c r="F1175" s="245" t="s">
        <v>44</v>
      </c>
      <c r="G1175" s="245" t="s">
        <v>6032</v>
      </c>
      <c r="H1175" s="245" t="s">
        <v>6031</v>
      </c>
      <c r="I1175" s="245" t="s">
        <v>102</v>
      </c>
      <c r="J1175" s="245" t="s">
        <v>569</v>
      </c>
      <c r="K1175" s="246" t="s">
        <v>14646</v>
      </c>
      <c r="L1175" s="245" t="s">
        <v>568</v>
      </c>
    </row>
    <row r="1176" spans="1:12" x14ac:dyDescent="0.25">
      <c r="A1176" s="245" t="s">
        <v>5904</v>
      </c>
      <c r="B1176" s="245" t="s">
        <v>5903</v>
      </c>
      <c r="C1176" s="245" t="s">
        <v>5902</v>
      </c>
      <c r="D1176" s="245" t="s">
        <v>5901</v>
      </c>
      <c r="E1176" s="246" t="s">
        <v>44</v>
      </c>
      <c r="F1176" s="245" t="s">
        <v>44</v>
      </c>
      <c r="G1176" s="245" t="s">
        <v>6029</v>
      </c>
      <c r="H1176" s="245" t="s">
        <v>6028</v>
      </c>
      <c r="I1176" s="245" t="s">
        <v>102</v>
      </c>
      <c r="J1176" s="245" t="s">
        <v>106</v>
      </c>
      <c r="K1176" s="246" t="s">
        <v>16196</v>
      </c>
      <c r="L1176" s="245" t="s">
        <v>568</v>
      </c>
    </row>
    <row r="1177" spans="1:12" x14ac:dyDescent="0.25">
      <c r="A1177" s="245" t="s">
        <v>5904</v>
      </c>
      <c r="B1177" s="245" t="s">
        <v>5903</v>
      </c>
      <c r="C1177" s="245" t="s">
        <v>5902</v>
      </c>
      <c r="D1177" s="245" t="s">
        <v>5901</v>
      </c>
      <c r="E1177" s="246" t="s">
        <v>44</v>
      </c>
      <c r="F1177" s="245" t="s">
        <v>44</v>
      </c>
      <c r="G1177" s="245" t="s">
        <v>6027</v>
      </c>
      <c r="H1177" s="245" t="s">
        <v>6026</v>
      </c>
      <c r="I1177" s="245" t="s">
        <v>102</v>
      </c>
      <c r="J1177" s="245" t="s">
        <v>569</v>
      </c>
      <c r="K1177" s="246" t="s">
        <v>2096</v>
      </c>
      <c r="L1177" s="245" t="s">
        <v>568</v>
      </c>
    </row>
    <row r="1178" spans="1:12" x14ac:dyDescent="0.25">
      <c r="A1178" s="245" t="s">
        <v>5904</v>
      </c>
      <c r="B1178" s="245" t="s">
        <v>5903</v>
      </c>
      <c r="C1178" s="245" t="s">
        <v>5902</v>
      </c>
      <c r="D1178" s="245" t="s">
        <v>5901</v>
      </c>
      <c r="E1178" s="246" t="s">
        <v>44</v>
      </c>
      <c r="F1178" s="245" t="s">
        <v>44</v>
      </c>
      <c r="G1178" s="245" t="s">
        <v>6025</v>
      </c>
      <c r="H1178" s="245" t="s">
        <v>6024</v>
      </c>
      <c r="I1178" s="245" t="s">
        <v>102</v>
      </c>
      <c r="J1178" s="245" t="s">
        <v>569</v>
      </c>
      <c r="K1178" s="246" t="s">
        <v>887</v>
      </c>
      <c r="L1178" s="245" t="s">
        <v>568</v>
      </c>
    </row>
    <row r="1179" spans="1:12" x14ac:dyDescent="0.25">
      <c r="A1179" s="245" t="s">
        <v>5904</v>
      </c>
      <c r="B1179" s="245" t="s">
        <v>5903</v>
      </c>
      <c r="C1179" s="245" t="s">
        <v>5902</v>
      </c>
      <c r="D1179" s="245" t="s">
        <v>5901</v>
      </c>
      <c r="E1179" s="246" t="s">
        <v>44</v>
      </c>
      <c r="F1179" s="245" t="s">
        <v>44</v>
      </c>
      <c r="G1179" s="245" t="s">
        <v>6022</v>
      </c>
      <c r="H1179" s="245" t="s">
        <v>6021</v>
      </c>
      <c r="I1179" s="245" t="s">
        <v>102</v>
      </c>
      <c r="J1179" s="245" t="s">
        <v>569</v>
      </c>
      <c r="K1179" s="246" t="s">
        <v>16280</v>
      </c>
      <c r="L1179" s="245" t="s">
        <v>568</v>
      </c>
    </row>
    <row r="1180" spans="1:12" x14ac:dyDescent="0.25">
      <c r="A1180" s="245" t="s">
        <v>5904</v>
      </c>
      <c r="B1180" s="245" t="s">
        <v>5903</v>
      </c>
      <c r="C1180" s="245" t="s">
        <v>5902</v>
      </c>
      <c r="D1180" s="245" t="s">
        <v>5901</v>
      </c>
      <c r="E1180" s="246" t="s">
        <v>44</v>
      </c>
      <c r="F1180" s="245" t="s">
        <v>44</v>
      </c>
      <c r="G1180" s="245" t="s">
        <v>6020</v>
      </c>
      <c r="H1180" s="245" t="s">
        <v>6019</v>
      </c>
      <c r="I1180" s="245" t="s">
        <v>102</v>
      </c>
      <c r="J1180" s="245" t="s">
        <v>59</v>
      </c>
      <c r="K1180" s="246" t="s">
        <v>15429</v>
      </c>
      <c r="L1180" s="245" t="s">
        <v>568</v>
      </c>
    </row>
    <row r="1181" spans="1:12" x14ac:dyDescent="0.25">
      <c r="A1181" s="245" t="s">
        <v>5904</v>
      </c>
      <c r="B1181" s="245" t="s">
        <v>5903</v>
      </c>
      <c r="C1181" s="245" t="s">
        <v>5902</v>
      </c>
      <c r="D1181" s="245" t="s">
        <v>5901</v>
      </c>
      <c r="E1181" s="246" t="s">
        <v>44</v>
      </c>
      <c r="F1181" s="245" t="s">
        <v>44</v>
      </c>
      <c r="G1181" s="245" t="s">
        <v>6018</v>
      </c>
      <c r="H1181" s="245" t="s">
        <v>6017</v>
      </c>
      <c r="I1181" s="245" t="s">
        <v>102</v>
      </c>
      <c r="J1181" s="245" t="s">
        <v>59</v>
      </c>
      <c r="K1181" s="246" t="s">
        <v>10804</v>
      </c>
      <c r="L1181" s="245" t="s">
        <v>568</v>
      </c>
    </row>
    <row r="1182" spans="1:12" x14ac:dyDescent="0.25">
      <c r="A1182" s="245" t="s">
        <v>5904</v>
      </c>
      <c r="B1182" s="245" t="s">
        <v>5903</v>
      </c>
      <c r="C1182" s="245" t="s">
        <v>5902</v>
      </c>
      <c r="D1182" s="245" t="s">
        <v>5901</v>
      </c>
      <c r="E1182" s="246" t="s">
        <v>44</v>
      </c>
      <c r="F1182" s="245" t="s">
        <v>44</v>
      </c>
      <c r="G1182" s="245" t="s">
        <v>6016</v>
      </c>
      <c r="H1182" s="245" t="s">
        <v>6015</v>
      </c>
      <c r="I1182" s="245" t="s">
        <v>102</v>
      </c>
      <c r="J1182" s="245" t="s">
        <v>59</v>
      </c>
      <c r="K1182" s="246" t="s">
        <v>3755</v>
      </c>
      <c r="L1182" s="245" t="s">
        <v>568</v>
      </c>
    </row>
    <row r="1183" spans="1:12" x14ac:dyDescent="0.25">
      <c r="A1183" s="245" t="s">
        <v>5904</v>
      </c>
      <c r="B1183" s="245" t="s">
        <v>5903</v>
      </c>
      <c r="C1183" s="245" t="s">
        <v>5902</v>
      </c>
      <c r="D1183" s="245" t="s">
        <v>5901</v>
      </c>
      <c r="E1183" s="246" t="s">
        <v>44</v>
      </c>
      <c r="F1183" s="245" t="s">
        <v>44</v>
      </c>
      <c r="G1183" s="245" t="s">
        <v>6014</v>
      </c>
      <c r="H1183" s="245" t="s">
        <v>6013</v>
      </c>
      <c r="I1183" s="245" t="s">
        <v>102</v>
      </c>
      <c r="J1183" s="245" t="s">
        <v>59</v>
      </c>
      <c r="K1183" s="246" t="s">
        <v>16335</v>
      </c>
      <c r="L1183" s="245" t="s">
        <v>568</v>
      </c>
    </row>
    <row r="1184" spans="1:12" x14ac:dyDescent="0.25">
      <c r="A1184" s="245" t="s">
        <v>5904</v>
      </c>
      <c r="B1184" s="245" t="s">
        <v>5903</v>
      </c>
      <c r="C1184" s="245" t="s">
        <v>5902</v>
      </c>
      <c r="D1184" s="245" t="s">
        <v>5901</v>
      </c>
      <c r="E1184" s="246" t="s">
        <v>44</v>
      </c>
      <c r="F1184" s="245" t="s">
        <v>44</v>
      </c>
      <c r="G1184" s="245" t="s">
        <v>6012</v>
      </c>
      <c r="H1184" s="245" t="s">
        <v>6011</v>
      </c>
      <c r="I1184" s="245" t="s">
        <v>102</v>
      </c>
      <c r="J1184" s="245" t="s">
        <v>59</v>
      </c>
      <c r="K1184" s="246" t="s">
        <v>10525</v>
      </c>
      <c r="L1184" s="245" t="s">
        <v>568</v>
      </c>
    </row>
    <row r="1185" spans="1:12" x14ac:dyDescent="0.25">
      <c r="A1185" s="245" t="s">
        <v>5904</v>
      </c>
      <c r="B1185" s="245" t="s">
        <v>5903</v>
      </c>
      <c r="C1185" s="245" t="s">
        <v>5902</v>
      </c>
      <c r="D1185" s="245" t="s">
        <v>5901</v>
      </c>
      <c r="E1185" s="246" t="s">
        <v>44</v>
      </c>
      <c r="F1185" s="245" t="s">
        <v>44</v>
      </c>
      <c r="G1185" s="245" t="s">
        <v>6010</v>
      </c>
      <c r="H1185" s="245" t="s">
        <v>6009</v>
      </c>
      <c r="I1185" s="245" t="s">
        <v>102</v>
      </c>
      <c r="J1185" s="245" t="s">
        <v>59</v>
      </c>
      <c r="K1185" s="246" t="s">
        <v>16336</v>
      </c>
      <c r="L1185" s="245" t="s">
        <v>568</v>
      </c>
    </row>
    <row r="1186" spans="1:12" x14ac:dyDescent="0.25">
      <c r="A1186" s="245" t="s">
        <v>5904</v>
      </c>
      <c r="B1186" s="245" t="s">
        <v>5903</v>
      </c>
      <c r="C1186" s="245" t="s">
        <v>5902</v>
      </c>
      <c r="D1186" s="245" t="s">
        <v>5901</v>
      </c>
      <c r="E1186" s="246" t="s">
        <v>44</v>
      </c>
      <c r="F1186" s="245" t="s">
        <v>44</v>
      </c>
      <c r="G1186" s="245" t="s">
        <v>6008</v>
      </c>
      <c r="H1186" s="245" t="s">
        <v>6007</v>
      </c>
      <c r="I1186" s="245" t="s">
        <v>102</v>
      </c>
      <c r="J1186" s="245" t="s">
        <v>59</v>
      </c>
      <c r="K1186" s="246" t="s">
        <v>3431</v>
      </c>
      <c r="L1186" s="245" t="s">
        <v>568</v>
      </c>
    </row>
    <row r="1187" spans="1:12" x14ac:dyDescent="0.25">
      <c r="A1187" s="245" t="s">
        <v>5904</v>
      </c>
      <c r="B1187" s="245" t="s">
        <v>5903</v>
      </c>
      <c r="C1187" s="245" t="s">
        <v>5902</v>
      </c>
      <c r="D1187" s="245" t="s">
        <v>5901</v>
      </c>
      <c r="E1187" s="246" t="s">
        <v>44</v>
      </c>
      <c r="F1187" s="245" t="s">
        <v>44</v>
      </c>
      <c r="G1187" s="245" t="s">
        <v>6006</v>
      </c>
      <c r="H1187" s="245" t="s">
        <v>6005</v>
      </c>
      <c r="I1187" s="245" t="s">
        <v>102</v>
      </c>
      <c r="J1187" s="245" t="s">
        <v>59</v>
      </c>
      <c r="K1187" s="246" t="s">
        <v>16337</v>
      </c>
      <c r="L1187" s="245" t="s">
        <v>568</v>
      </c>
    </row>
    <row r="1188" spans="1:12" x14ac:dyDescent="0.25">
      <c r="A1188" s="245" t="s">
        <v>5904</v>
      </c>
      <c r="B1188" s="245" t="s">
        <v>5903</v>
      </c>
      <c r="C1188" s="245" t="s">
        <v>5902</v>
      </c>
      <c r="D1188" s="245" t="s">
        <v>5901</v>
      </c>
      <c r="E1188" s="246" t="s">
        <v>44</v>
      </c>
      <c r="F1188" s="245" t="s">
        <v>44</v>
      </c>
      <c r="G1188" s="245" t="s">
        <v>6004</v>
      </c>
      <c r="H1188" s="245" t="s">
        <v>6003</v>
      </c>
      <c r="I1188" s="245" t="s">
        <v>102</v>
      </c>
      <c r="J1188" s="245" t="s">
        <v>106</v>
      </c>
      <c r="K1188" s="246" t="s">
        <v>16230</v>
      </c>
      <c r="L1188" s="245" t="s">
        <v>568</v>
      </c>
    </row>
    <row r="1189" spans="1:12" x14ac:dyDescent="0.25">
      <c r="A1189" s="245" t="s">
        <v>5904</v>
      </c>
      <c r="B1189" s="245" t="s">
        <v>5903</v>
      </c>
      <c r="C1189" s="245" t="s">
        <v>5902</v>
      </c>
      <c r="D1189" s="245" t="s">
        <v>5901</v>
      </c>
      <c r="E1189" s="246" t="s">
        <v>44</v>
      </c>
      <c r="F1189" s="245" t="s">
        <v>44</v>
      </c>
      <c r="G1189" s="245" t="s">
        <v>6002</v>
      </c>
      <c r="H1189" s="245" t="s">
        <v>6001</v>
      </c>
      <c r="I1189" s="245" t="s">
        <v>102</v>
      </c>
      <c r="J1189" s="245" t="s">
        <v>59</v>
      </c>
      <c r="K1189" s="246" t="s">
        <v>15146</v>
      </c>
      <c r="L1189" s="245" t="s">
        <v>568</v>
      </c>
    </row>
    <row r="1190" spans="1:12" x14ac:dyDescent="0.25">
      <c r="A1190" s="245" t="s">
        <v>5904</v>
      </c>
      <c r="B1190" s="245" t="s">
        <v>5903</v>
      </c>
      <c r="C1190" s="245" t="s">
        <v>5902</v>
      </c>
      <c r="D1190" s="245" t="s">
        <v>5901</v>
      </c>
      <c r="E1190" s="246" t="s">
        <v>44</v>
      </c>
      <c r="F1190" s="245" t="s">
        <v>44</v>
      </c>
      <c r="G1190" s="245" t="s">
        <v>6000</v>
      </c>
      <c r="H1190" s="245" t="s">
        <v>5999</v>
      </c>
      <c r="I1190" s="245" t="s">
        <v>102</v>
      </c>
      <c r="J1190" s="245" t="s">
        <v>59</v>
      </c>
      <c r="K1190" s="246" t="s">
        <v>4747</v>
      </c>
      <c r="L1190" s="245" t="s">
        <v>568</v>
      </c>
    </row>
    <row r="1191" spans="1:12" x14ac:dyDescent="0.25">
      <c r="A1191" s="245" t="s">
        <v>5904</v>
      </c>
      <c r="B1191" s="245" t="s">
        <v>5903</v>
      </c>
      <c r="C1191" s="245" t="s">
        <v>5902</v>
      </c>
      <c r="D1191" s="245" t="s">
        <v>5901</v>
      </c>
      <c r="E1191" s="246" t="s">
        <v>44</v>
      </c>
      <c r="F1191" s="245" t="s">
        <v>44</v>
      </c>
      <c r="G1191" s="245" t="s">
        <v>5998</v>
      </c>
      <c r="H1191" s="245" t="s">
        <v>5997</v>
      </c>
      <c r="I1191" s="245" t="s">
        <v>102</v>
      </c>
      <c r="J1191" s="245" t="s">
        <v>59</v>
      </c>
      <c r="K1191" s="246" t="s">
        <v>13150</v>
      </c>
      <c r="L1191" s="245" t="s">
        <v>568</v>
      </c>
    </row>
    <row r="1192" spans="1:12" x14ac:dyDescent="0.25">
      <c r="A1192" s="245" t="s">
        <v>5904</v>
      </c>
      <c r="B1192" s="245" t="s">
        <v>5903</v>
      </c>
      <c r="C1192" s="245" t="s">
        <v>5902</v>
      </c>
      <c r="D1192" s="245" t="s">
        <v>5901</v>
      </c>
      <c r="E1192" s="246" t="s">
        <v>44</v>
      </c>
      <c r="F1192" s="245" t="s">
        <v>44</v>
      </c>
      <c r="G1192" s="245" t="s">
        <v>5996</v>
      </c>
      <c r="H1192" s="245" t="s">
        <v>5995</v>
      </c>
      <c r="I1192" s="245" t="s">
        <v>102</v>
      </c>
      <c r="J1192" s="245" t="s">
        <v>106</v>
      </c>
      <c r="K1192" s="246" t="s">
        <v>16230</v>
      </c>
      <c r="L1192" s="245" t="s">
        <v>568</v>
      </c>
    </row>
    <row r="1193" spans="1:12" x14ac:dyDescent="0.25">
      <c r="A1193" s="245" t="s">
        <v>5904</v>
      </c>
      <c r="B1193" s="245" t="s">
        <v>5903</v>
      </c>
      <c r="C1193" s="245" t="s">
        <v>5902</v>
      </c>
      <c r="D1193" s="245" t="s">
        <v>5901</v>
      </c>
      <c r="E1193" s="246" t="s">
        <v>44</v>
      </c>
      <c r="F1193" s="245" t="s">
        <v>44</v>
      </c>
      <c r="G1193" s="245" t="s">
        <v>5994</v>
      </c>
      <c r="H1193" s="245" t="s">
        <v>5993</v>
      </c>
      <c r="I1193" s="245" t="s">
        <v>102</v>
      </c>
      <c r="J1193" s="245" t="s">
        <v>59</v>
      </c>
      <c r="K1193" s="246" t="s">
        <v>4185</v>
      </c>
      <c r="L1193" s="245" t="s">
        <v>568</v>
      </c>
    </row>
    <row r="1194" spans="1:12" x14ac:dyDescent="0.25">
      <c r="A1194" s="245" t="s">
        <v>5904</v>
      </c>
      <c r="B1194" s="245" t="s">
        <v>5903</v>
      </c>
      <c r="C1194" s="245" t="s">
        <v>5902</v>
      </c>
      <c r="D1194" s="245" t="s">
        <v>5901</v>
      </c>
      <c r="E1194" s="246" t="s">
        <v>44</v>
      </c>
      <c r="F1194" s="245" t="s">
        <v>44</v>
      </c>
      <c r="G1194" s="245" t="s">
        <v>5992</v>
      </c>
      <c r="H1194" s="245" t="s">
        <v>5991</v>
      </c>
      <c r="I1194" s="245" t="s">
        <v>102</v>
      </c>
      <c r="J1194" s="245" t="s">
        <v>59</v>
      </c>
      <c r="K1194" s="246" t="s">
        <v>9444</v>
      </c>
      <c r="L1194" s="245" t="s">
        <v>568</v>
      </c>
    </row>
    <row r="1195" spans="1:12" x14ac:dyDescent="0.25">
      <c r="A1195" s="245" t="s">
        <v>5904</v>
      </c>
      <c r="B1195" s="245" t="s">
        <v>5903</v>
      </c>
      <c r="C1195" s="245" t="s">
        <v>5902</v>
      </c>
      <c r="D1195" s="245" t="s">
        <v>5901</v>
      </c>
      <c r="E1195" s="246" t="s">
        <v>44</v>
      </c>
      <c r="F1195" s="245" t="s">
        <v>44</v>
      </c>
      <c r="G1195" s="245" t="s">
        <v>5989</v>
      </c>
      <c r="H1195" s="245" t="s">
        <v>5988</v>
      </c>
      <c r="I1195" s="245" t="s">
        <v>102</v>
      </c>
      <c r="J1195" s="245" t="s">
        <v>106</v>
      </c>
      <c r="K1195" s="246" t="s">
        <v>16338</v>
      </c>
      <c r="L1195" s="245" t="s">
        <v>568</v>
      </c>
    </row>
    <row r="1196" spans="1:12" x14ac:dyDescent="0.25">
      <c r="A1196" s="245" t="s">
        <v>5904</v>
      </c>
      <c r="B1196" s="245" t="s">
        <v>5903</v>
      </c>
      <c r="C1196" s="245" t="s">
        <v>5902</v>
      </c>
      <c r="D1196" s="245" t="s">
        <v>5901</v>
      </c>
      <c r="E1196" s="246" t="s">
        <v>44</v>
      </c>
      <c r="F1196" s="245" t="s">
        <v>44</v>
      </c>
      <c r="G1196" s="245" t="s">
        <v>5987</v>
      </c>
      <c r="H1196" s="245" t="s">
        <v>5986</v>
      </c>
      <c r="I1196" s="245" t="s">
        <v>102</v>
      </c>
      <c r="J1196" s="245" t="s">
        <v>59</v>
      </c>
      <c r="K1196" s="246" t="s">
        <v>5019</v>
      </c>
      <c r="L1196" s="245" t="s">
        <v>568</v>
      </c>
    </row>
    <row r="1197" spans="1:12" x14ac:dyDescent="0.25">
      <c r="A1197" s="245" t="s">
        <v>5904</v>
      </c>
      <c r="B1197" s="245" t="s">
        <v>5903</v>
      </c>
      <c r="C1197" s="245" t="s">
        <v>5902</v>
      </c>
      <c r="D1197" s="245" t="s">
        <v>5901</v>
      </c>
      <c r="E1197" s="246" t="s">
        <v>44</v>
      </c>
      <c r="F1197" s="245" t="s">
        <v>44</v>
      </c>
      <c r="G1197" s="245" t="s">
        <v>5985</v>
      </c>
      <c r="H1197" s="245" t="s">
        <v>5984</v>
      </c>
      <c r="I1197" s="245" t="s">
        <v>102</v>
      </c>
      <c r="J1197" s="245" t="s">
        <v>569</v>
      </c>
      <c r="K1197" s="246" t="s">
        <v>4371</v>
      </c>
      <c r="L1197" s="245" t="s">
        <v>568</v>
      </c>
    </row>
    <row r="1198" spans="1:12" x14ac:dyDescent="0.25">
      <c r="A1198" s="245" t="s">
        <v>5904</v>
      </c>
      <c r="B1198" s="245" t="s">
        <v>5903</v>
      </c>
      <c r="C1198" s="245" t="s">
        <v>5902</v>
      </c>
      <c r="D1198" s="245" t="s">
        <v>5901</v>
      </c>
      <c r="E1198" s="246" t="s">
        <v>44</v>
      </c>
      <c r="F1198" s="245" t="s">
        <v>44</v>
      </c>
      <c r="G1198" s="245" t="s">
        <v>5982</v>
      </c>
      <c r="H1198" s="245" t="s">
        <v>5981</v>
      </c>
      <c r="I1198" s="245" t="s">
        <v>102</v>
      </c>
      <c r="J1198" s="245" t="s">
        <v>569</v>
      </c>
      <c r="K1198" s="246" t="s">
        <v>14401</v>
      </c>
      <c r="L1198" s="245" t="s">
        <v>568</v>
      </c>
    </row>
    <row r="1199" spans="1:12" x14ac:dyDescent="0.25">
      <c r="A1199" s="245" t="s">
        <v>5904</v>
      </c>
      <c r="B1199" s="245" t="s">
        <v>5903</v>
      </c>
      <c r="C1199" s="245" t="s">
        <v>5902</v>
      </c>
      <c r="D1199" s="245" t="s">
        <v>5901</v>
      </c>
      <c r="E1199" s="246" t="s">
        <v>44</v>
      </c>
      <c r="F1199" s="245" t="s">
        <v>44</v>
      </c>
      <c r="G1199" s="245" t="s">
        <v>5980</v>
      </c>
      <c r="H1199" s="245" t="s">
        <v>5979</v>
      </c>
      <c r="I1199" s="245" t="s">
        <v>102</v>
      </c>
      <c r="J1199" s="245" t="s">
        <v>569</v>
      </c>
      <c r="K1199" s="246" t="s">
        <v>10317</v>
      </c>
      <c r="L1199" s="245" t="s">
        <v>568</v>
      </c>
    </row>
    <row r="1200" spans="1:12" x14ac:dyDescent="0.25">
      <c r="A1200" s="245" t="s">
        <v>5904</v>
      </c>
      <c r="B1200" s="245" t="s">
        <v>5903</v>
      </c>
      <c r="C1200" s="245" t="s">
        <v>5902</v>
      </c>
      <c r="D1200" s="245" t="s">
        <v>5901</v>
      </c>
      <c r="E1200" s="246" t="s">
        <v>44</v>
      </c>
      <c r="F1200" s="245" t="s">
        <v>44</v>
      </c>
      <c r="G1200" s="245" t="s">
        <v>5978</v>
      </c>
      <c r="H1200" s="245" t="s">
        <v>5977</v>
      </c>
      <c r="I1200" s="245" t="s">
        <v>102</v>
      </c>
      <c r="J1200" s="245" t="s">
        <v>106</v>
      </c>
      <c r="K1200" s="246" t="s">
        <v>16199</v>
      </c>
      <c r="L1200" s="245" t="s">
        <v>568</v>
      </c>
    </row>
    <row r="1201" spans="1:12" x14ac:dyDescent="0.25">
      <c r="A1201" s="245" t="s">
        <v>5904</v>
      </c>
      <c r="B1201" s="245" t="s">
        <v>5903</v>
      </c>
      <c r="C1201" s="245" t="s">
        <v>5902</v>
      </c>
      <c r="D1201" s="245" t="s">
        <v>5901</v>
      </c>
      <c r="E1201" s="246" t="s">
        <v>44</v>
      </c>
      <c r="F1201" s="245" t="s">
        <v>44</v>
      </c>
      <c r="G1201" s="245" t="s">
        <v>5976</v>
      </c>
      <c r="H1201" s="245" t="s">
        <v>5975</v>
      </c>
      <c r="I1201" s="245" t="s">
        <v>102</v>
      </c>
      <c r="J1201" s="245" t="s">
        <v>569</v>
      </c>
      <c r="K1201" s="246" t="s">
        <v>10297</v>
      </c>
      <c r="L1201" s="245" t="s">
        <v>568</v>
      </c>
    </row>
    <row r="1202" spans="1:12" x14ac:dyDescent="0.25">
      <c r="A1202" s="245" t="s">
        <v>5904</v>
      </c>
      <c r="B1202" s="245" t="s">
        <v>5903</v>
      </c>
      <c r="C1202" s="245" t="s">
        <v>5902</v>
      </c>
      <c r="D1202" s="245" t="s">
        <v>5901</v>
      </c>
      <c r="E1202" s="246" t="s">
        <v>44</v>
      </c>
      <c r="F1202" s="245" t="s">
        <v>44</v>
      </c>
      <c r="G1202" s="245" t="s">
        <v>5973</v>
      </c>
      <c r="H1202" s="245" t="s">
        <v>5972</v>
      </c>
      <c r="I1202" s="245" t="s">
        <v>102</v>
      </c>
      <c r="J1202" s="245" t="s">
        <v>569</v>
      </c>
      <c r="K1202" s="246" t="s">
        <v>13315</v>
      </c>
      <c r="L1202" s="245" t="s">
        <v>568</v>
      </c>
    </row>
    <row r="1203" spans="1:12" x14ac:dyDescent="0.25">
      <c r="A1203" s="245" t="s">
        <v>5904</v>
      </c>
      <c r="B1203" s="245" t="s">
        <v>5903</v>
      </c>
      <c r="C1203" s="245" t="s">
        <v>5902</v>
      </c>
      <c r="D1203" s="245" t="s">
        <v>5901</v>
      </c>
      <c r="E1203" s="246" t="s">
        <v>44</v>
      </c>
      <c r="F1203" s="245" t="s">
        <v>44</v>
      </c>
      <c r="G1203" s="245" t="s">
        <v>5970</v>
      </c>
      <c r="H1203" s="245" t="s">
        <v>5969</v>
      </c>
      <c r="I1203" s="245" t="s">
        <v>102</v>
      </c>
      <c r="J1203" s="245" t="s">
        <v>569</v>
      </c>
      <c r="K1203" s="246" t="s">
        <v>9028</v>
      </c>
      <c r="L1203" s="245" t="s">
        <v>568</v>
      </c>
    </row>
    <row r="1204" spans="1:12" x14ac:dyDescent="0.25">
      <c r="A1204" s="245" t="s">
        <v>5904</v>
      </c>
      <c r="B1204" s="245" t="s">
        <v>5903</v>
      </c>
      <c r="C1204" s="245" t="s">
        <v>5902</v>
      </c>
      <c r="D1204" s="245" t="s">
        <v>5901</v>
      </c>
      <c r="E1204" s="246" t="s">
        <v>44</v>
      </c>
      <c r="F1204" s="245" t="s">
        <v>44</v>
      </c>
      <c r="G1204" s="245" t="s">
        <v>5967</v>
      </c>
      <c r="H1204" s="245" t="s">
        <v>5966</v>
      </c>
      <c r="I1204" s="245" t="s">
        <v>102</v>
      </c>
      <c r="J1204" s="245" t="s">
        <v>106</v>
      </c>
      <c r="K1204" s="246" t="s">
        <v>16199</v>
      </c>
      <c r="L1204" s="245" t="s">
        <v>568</v>
      </c>
    </row>
    <row r="1205" spans="1:12" x14ac:dyDescent="0.25">
      <c r="A1205" s="245" t="s">
        <v>5904</v>
      </c>
      <c r="B1205" s="245" t="s">
        <v>5903</v>
      </c>
      <c r="C1205" s="245" t="s">
        <v>5902</v>
      </c>
      <c r="D1205" s="245" t="s">
        <v>5901</v>
      </c>
      <c r="E1205" s="246" t="s">
        <v>44</v>
      </c>
      <c r="F1205" s="245" t="s">
        <v>44</v>
      </c>
      <c r="G1205" s="245" t="s">
        <v>5965</v>
      </c>
      <c r="H1205" s="245" t="s">
        <v>5964</v>
      </c>
      <c r="I1205" s="245" t="s">
        <v>102</v>
      </c>
      <c r="J1205" s="245" t="s">
        <v>569</v>
      </c>
      <c r="K1205" s="246" t="s">
        <v>8914</v>
      </c>
      <c r="L1205" s="245" t="s">
        <v>568</v>
      </c>
    </row>
    <row r="1206" spans="1:12" x14ac:dyDescent="0.25">
      <c r="A1206" s="245" t="s">
        <v>5904</v>
      </c>
      <c r="B1206" s="245" t="s">
        <v>5903</v>
      </c>
      <c r="C1206" s="245" t="s">
        <v>5902</v>
      </c>
      <c r="D1206" s="245" t="s">
        <v>5901</v>
      </c>
      <c r="E1206" s="246" t="s">
        <v>44</v>
      </c>
      <c r="F1206" s="245" t="s">
        <v>44</v>
      </c>
      <c r="G1206" s="245" t="s">
        <v>5963</v>
      </c>
      <c r="H1206" s="245" t="s">
        <v>5962</v>
      </c>
      <c r="I1206" s="245" t="s">
        <v>102</v>
      </c>
      <c r="J1206" s="245" t="s">
        <v>569</v>
      </c>
      <c r="K1206" s="246" t="s">
        <v>4141</v>
      </c>
      <c r="L1206" s="245" t="s">
        <v>568</v>
      </c>
    </row>
    <row r="1207" spans="1:12" x14ac:dyDescent="0.25">
      <c r="A1207" s="245" t="s">
        <v>5904</v>
      </c>
      <c r="B1207" s="245" t="s">
        <v>5903</v>
      </c>
      <c r="C1207" s="245" t="s">
        <v>5902</v>
      </c>
      <c r="D1207" s="245" t="s">
        <v>5901</v>
      </c>
      <c r="E1207" s="246" t="s">
        <v>44</v>
      </c>
      <c r="F1207" s="245" t="s">
        <v>44</v>
      </c>
      <c r="G1207" s="245" t="s">
        <v>5961</v>
      </c>
      <c r="H1207" s="245" t="s">
        <v>5960</v>
      </c>
      <c r="I1207" s="245" t="s">
        <v>102</v>
      </c>
      <c r="J1207" s="245" t="s">
        <v>569</v>
      </c>
      <c r="K1207" s="246" t="s">
        <v>10301</v>
      </c>
      <c r="L1207" s="245" t="s">
        <v>568</v>
      </c>
    </row>
    <row r="1208" spans="1:12" x14ac:dyDescent="0.25">
      <c r="A1208" s="245" t="s">
        <v>5904</v>
      </c>
      <c r="B1208" s="245" t="s">
        <v>5903</v>
      </c>
      <c r="C1208" s="245" t="s">
        <v>5902</v>
      </c>
      <c r="D1208" s="245" t="s">
        <v>5901</v>
      </c>
      <c r="E1208" s="246" t="s">
        <v>44</v>
      </c>
      <c r="F1208" s="245" t="s">
        <v>44</v>
      </c>
      <c r="G1208" s="245" t="s">
        <v>5958</v>
      </c>
      <c r="H1208" s="245" t="s">
        <v>5957</v>
      </c>
      <c r="I1208" s="245" t="s">
        <v>102</v>
      </c>
      <c r="J1208" s="245" t="s">
        <v>106</v>
      </c>
      <c r="K1208" s="246" t="s">
        <v>16183</v>
      </c>
      <c r="L1208" s="245" t="s">
        <v>568</v>
      </c>
    </row>
    <row r="1209" spans="1:12" x14ac:dyDescent="0.25">
      <c r="A1209" s="245" t="s">
        <v>5904</v>
      </c>
      <c r="B1209" s="245" t="s">
        <v>5903</v>
      </c>
      <c r="C1209" s="245" t="s">
        <v>5902</v>
      </c>
      <c r="D1209" s="245" t="s">
        <v>5901</v>
      </c>
      <c r="E1209" s="246" t="s">
        <v>44</v>
      </c>
      <c r="F1209" s="245" t="s">
        <v>44</v>
      </c>
      <c r="G1209" s="245" t="s">
        <v>5956</v>
      </c>
      <c r="H1209" s="245" t="s">
        <v>5955</v>
      </c>
      <c r="I1209" s="245" t="s">
        <v>102</v>
      </c>
      <c r="J1209" s="245" t="s">
        <v>569</v>
      </c>
      <c r="K1209" s="246" t="s">
        <v>2649</v>
      </c>
      <c r="L1209" s="245" t="s">
        <v>568</v>
      </c>
    </row>
    <row r="1210" spans="1:12" x14ac:dyDescent="0.25">
      <c r="A1210" s="245" t="s">
        <v>5904</v>
      </c>
      <c r="B1210" s="245" t="s">
        <v>5903</v>
      </c>
      <c r="C1210" s="245" t="s">
        <v>5902</v>
      </c>
      <c r="D1210" s="245" t="s">
        <v>5901</v>
      </c>
      <c r="E1210" s="246" t="s">
        <v>44</v>
      </c>
      <c r="F1210" s="245" t="s">
        <v>44</v>
      </c>
      <c r="G1210" s="245" t="s">
        <v>5954</v>
      </c>
      <c r="H1210" s="245" t="s">
        <v>5953</v>
      </c>
      <c r="I1210" s="245" t="s">
        <v>102</v>
      </c>
      <c r="J1210" s="245" t="s">
        <v>569</v>
      </c>
      <c r="K1210" s="246" t="s">
        <v>6241</v>
      </c>
      <c r="L1210" s="245" t="s">
        <v>568</v>
      </c>
    </row>
    <row r="1211" spans="1:12" x14ac:dyDescent="0.25">
      <c r="A1211" s="245" t="s">
        <v>5904</v>
      </c>
      <c r="B1211" s="245" t="s">
        <v>5903</v>
      </c>
      <c r="C1211" s="245" t="s">
        <v>5902</v>
      </c>
      <c r="D1211" s="245" t="s">
        <v>5901</v>
      </c>
      <c r="E1211" s="246" t="s">
        <v>44</v>
      </c>
      <c r="F1211" s="245" t="s">
        <v>44</v>
      </c>
      <c r="G1211" s="245" t="s">
        <v>5952</v>
      </c>
      <c r="H1211" s="245" t="s">
        <v>5951</v>
      </c>
      <c r="I1211" s="245" t="s">
        <v>102</v>
      </c>
      <c r="J1211" s="245" t="s">
        <v>569</v>
      </c>
      <c r="K1211" s="246" t="s">
        <v>10299</v>
      </c>
      <c r="L1211" s="245" t="s">
        <v>568</v>
      </c>
    </row>
    <row r="1212" spans="1:12" x14ac:dyDescent="0.25">
      <c r="A1212" s="245" t="s">
        <v>5904</v>
      </c>
      <c r="B1212" s="245" t="s">
        <v>5903</v>
      </c>
      <c r="C1212" s="245" t="s">
        <v>5902</v>
      </c>
      <c r="D1212" s="245" t="s">
        <v>5901</v>
      </c>
      <c r="E1212" s="246" t="s">
        <v>44</v>
      </c>
      <c r="F1212" s="245" t="s">
        <v>44</v>
      </c>
      <c r="G1212" s="245" t="s">
        <v>5950</v>
      </c>
      <c r="H1212" s="245" t="s">
        <v>5949</v>
      </c>
      <c r="I1212" s="245" t="s">
        <v>102</v>
      </c>
      <c r="J1212" s="245" t="s">
        <v>569</v>
      </c>
      <c r="K1212" s="246" t="s">
        <v>16339</v>
      </c>
      <c r="L1212" s="245" t="s">
        <v>568</v>
      </c>
    </row>
    <row r="1213" spans="1:12" x14ac:dyDescent="0.25">
      <c r="A1213" s="245" t="s">
        <v>5904</v>
      </c>
      <c r="B1213" s="245" t="s">
        <v>5903</v>
      </c>
      <c r="C1213" s="245" t="s">
        <v>5902</v>
      </c>
      <c r="D1213" s="245" t="s">
        <v>5901</v>
      </c>
      <c r="E1213" s="246" t="s">
        <v>44</v>
      </c>
      <c r="F1213" s="245" t="s">
        <v>44</v>
      </c>
      <c r="G1213" s="245" t="s">
        <v>5948</v>
      </c>
      <c r="H1213" s="245" t="s">
        <v>5947</v>
      </c>
      <c r="I1213" s="245" t="s">
        <v>102</v>
      </c>
      <c r="J1213" s="245" t="s">
        <v>106</v>
      </c>
      <c r="K1213" s="246" t="s">
        <v>12516</v>
      </c>
      <c r="L1213" s="245" t="s">
        <v>568</v>
      </c>
    </row>
    <row r="1214" spans="1:12" x14ac:dyDescent="0.25">
      <c r="A1214" s="245" t="s">
        <v>5904</v>
      </c>
      <c r="B1214" s="245" t="s">
        <v>5903</v>
      </c>
      <c r="C1214" s="245" t="s">
        <v>5902</v>
      </c>
      <c r="D1214" s="245" t="s">
        <v>5901</v>
      </c>
      <c r="E1214" s="246" t="s">
        <v>44</v>
      </c>
      <c r="F1214" s="245" t="s">
        <v>44</v>
      </c>
      <c r="G1214" s="245" t="s">
        <v>5946</v>
      </c>
      <c r="H1214" s="245" t="s">
        <v>5945</v>
      </c>
      <c r="I1214" s="245" t="s">
        <v>102</v>
      </c>
      <c r="J1214" s="245" t="s">
        <v>569</v>
      </c>
      <c r="K1214" s="246" t="s">
        <v>3639</v>
      </c>
      <c r="L1214" s="245" t="s">
        <v>568</v>
      </c>
    </row>
    <row r="1215" spans="1:12" x14ac:dyDescent="0.25">
      <c r="A1215" s="245" t="s">
        <v>5904</v>
      </c>
      <c r="B1215" s="245" t="s">
        <v>5903</v>
      </c>
      <c r="C1215" s="245" t="s">
        <v>5902</v>
      </c>
      <c r="D1215" s="245" t="s">
        <v>5901</v>
      </c>
      <c r="E1215" s="246" t="s">
        <v>44</v>
      </c>
      <c r="F1215" s="245" t="s">
        <v>44</v>
      </c>
      <c r="G1215" s="245" t="s">
        <v>5944</v>
      </c>
      <c r="H1215" s="245" t="s">
        <v>5943</v>
      </c>
      <c r="I1215" s="245" t="s">
        <v>102</v>
      </c>
      <c r="J1215" s="245" t="s">
        <v>569</v>
      </c>
      <c r="K1215" s="246" t="s">
        <v>16340</v>
      </c>
      <c r="L1215" s="245" t="s">
        <v>568</v>
      </c>
    </row>
    <row r="1216" spans="1:12" x14ac:dyDescent="0.25">
      <c r="A1216" s="245" t="s">
        <v>5904</v>
      </c>
      <c r="B1216" s="245" t="s">
        <v>5903</v>
      </c>
      <c r="C1216" s="245" t="s">
        <v>5902</v>
      </c>
      <c r="D1216" s="245" t="s">
        <v>5901</v>
      </c>
      <c r="E1216" s="246" t="s">
        <v>44</v>
      </c>
      <c r="F1216" s="245" t="s">
        <v>44</v>
      </c>
      <c r="G1216" s="245" t="s">
        <v>5942</v>
      </c>
      <c r="H1216" s="245" t="s">
        <v>5941</v>
      </c>
      <c r="I1216" s="245" t="s">
        <v>102</v>
      </c>
      <c r="J1216" s="245" t="s">
        <v>569</v>
      </c>
      <c r="K1216" s="246" t="s">
        <v>16341</v>
      </c>
      <c r="L1216" s="245" t="s">
        <v>568</v>
      </c>
    </row>
    <row r="1217" spans="1:12" x14ac:dyDescent="0.25">
      <c r="A1217" s="245" t="s">
        <v>5904</v>
      </c>
      <c r="B1217" s="245" t="s">
        <v>5903</v>
      </c>
      <c r="C1217" s="245" t="s">
        <v>5902</v>
      </c>
      <c r="D1217" s="245" t="s">
        <v>5901</v>
      </c>
      <c r="E1217" s="246" t="s">
        <v>44</v>
      </c>
      <c r="F1217" s="245" t="s">
        <v>44</v>
      </c>
      <c r="G1217" s="245" t="s">
        <v>5940</v>
      </c>
      <c r="H1217" s="245" t="s">
        <v>5939</v>
      </c>
      <c r="I1217" s="245" t="s">
        <v>102</v>
      </c>
      <c r="J1217" s="245" t="s">
        <v>569</v>
      </c>
      <c r="K1217" s="246" t="s">
        <v>8221</v>
      </c>
      <c r="L1217" s="245" t="s">
        <v>568</v>
      </c>
    </row>
    <row r="1218" spans="1:12" x14ac:dyDescent="0.25">
      <c r="A1218" s="245" t="s">
        <v>5904</v>
      </c>
      <c r="B1218" s="245" t="s">
        <v>5903</v>
      </c>
      <c r="C1218" s="245" t="s">
        <v>5902</v>
      </c>
      <c r="D1218" s="245" t="s">
        <v>5901</v>
      </c>
      <c r="E1218" s="246" t="s">
        <v>44</v>
      </c>
      <c r="F1218" s="245" t="s">
        <v>44</v>
      </c>
      <c r="G1218" s="245" t="s">
        <v>5938</v>
      </c>
      <c r="H1218" s="245" t="s">
        <v>5937</v>
      </c>
      <c r="I1218" s="245" t="s">
        <v>102</v>
      </c>
      <c r="J1218" s="245" t="s">
        <v>106</v>
      </c>
      <c r="K1218" s="246" t="s">
        <v>16183</v>
      </c>
      <c r="L1218" s="245" t="s">
        <v>568</v>
      </c>
    </row>
    <row r="1219" spans="1:12" x14ac:dyDescent="0.25">
      <c r="A1219" s="245" t="s">
        <v>5904</v>
      </c>
      <c r="B1219" s="245" t="s">
        <v>5903</v>
      </c>
      <c r="C1219" s="245" t="s">
        <v>5902</v>
      </c>
      <c r="D1219" s="245" t="s">
        <v>5901</v>
      </c>
      <c r="E1219" s="246" t="s">
        <v>44</v>
      </c>
      <c r="F1219" s="245" t="s">
        <v>44</v>
      </c>
      <c r="G1219" s="245" t="s">
        <v>5936</v>
      </c>
      <c r="H1219" s="245" t="s">
        <v>5935</v>
      </c>
      <c r="I1219" s="245" t="s">
        <v>102</v>
      </c>
      <c r="J1219" s="245" t="s">
        <v>569</v>
      </c>
      <c r="K1219" s="246" t="s">
        <v>16342</v>
      </c>
      <c r="L1219" s="245" t="s">
        <v>568</v>
      </c>
    </row>
    <row r="1220" spans="1:12" x14ac:dyDescent="0.25">
      <c r="A1220" s="245" t="s">
        <v>5904</v>
      </c>
      <c r="B1220" s="245" t="s">
        <v>5903</v>
      </c>
      <c r="C1220" s="245" t="s">
        <v>5902</v>
      </c>
      <c r="D1220" s="245" t="s">
        <v>5901</v>
      </c>
      <c r="E1220" s="246" t="s">
        <v>44</v>
      </c>
      <c r="F1220" s="245" t="s">
        <v>44</v>
      </c>
      <c r="G1220" s="245" t="s">
        <v>5934</v>
      </c>
      <c r="H1220" s="245" t="s">
        <v>5933</v>
      </c>
      <c r="I1220" s="245" t="s">
        <v>102</v>
      </c>
      <c r="J1220" s="245" t="s">
        <v>569</v>
      </c>
      <c r="K1220" s="246" t="s">
        <v>16343</v>
      </c>
      <c r="L1220" s="245" t="s">
        <v>568</v>
      </c>
    </row>
    <row r="1221" spans="1:12" x14ac:dyDescent="0.25">
      <c r="A1221" s="245" t="s">
        <v>5904</v>
      </c>
      <c r="B1221" s="245" t="s">
        <v>5903</v>
      </c>
      <c r="C1221" s="245" t="s">
        <v>5902</v>
      </c>
      <c r="D1221" s="245" t="s">
        <v>5901</v>
      </c>
      <c r="E1221" s="246" t="s">
        <v>44</v>
      </c>
      <c r="F1221" s="245" t="s">
        <v>44</v>
      </c>
      <c r="G1221" s="245" t="s">
        <v>5932</v>
      </c>
      <c r="H1221" s="245" t="s">
        <v>5931</v>
      </c>
      <c r="I1221" s="245" t="s">
        <v>102</v>
      </c>
      <c r="J1221" s="245" t="s">
        <v>106</v>
      </c>
      <c r="K1221" s="246" t="s">
        <v>16279</v>
      </c>
      <c r="L1221" s="245" t="s">
        <v>568</v>
      </c>
    </row>
    <row r="1222" spans="1:12" x14ac:dyDescent="0.25">
      <c r="A1222" s="245" t="s">
        <v>5904</v>
      </c>
      <c r="B1222" s="245" t="s">
        <v>5903</v>
      </c>
      <c r="C1222" s="245" t="s">
        <v>5902</v>
      </c>
      <c r="D1222" s="245" t="s">
        <v>5901</v>
      </c>
      <c r="E1222" s="246" t="s">
        <v>44</v>
      </c>
      <c r="F1222" s="245" t="s">
        <v>44</v>
      </c>
      <c r="G1222" s="245" t="s">
        <v>5930</v>
      </c>
      <c r="H1222" s="245" t="s">
        <v>5929</v>
      </c>
      <c r="I1222" s="245" t="s">
        <v>102</v>
      </c>
      <c r="J1222" s="245" t="s">
        <v>569</v>
      </c>
      <c r="K1222" s="246" t="s">
        <v>9607</v>
      </c>
      <c r="L1222" s="245" t="s">
        <v>568</v>
      </c>
    </row>
    <row r="1223" spans="1:12" x14ac:dyDescent="0.25">
      <c r="A1223" s="245" t="s">
        <v>5904</v>
      </c>
      <c r="B1223" s="245" t="s">
        <v>5903</v>
      </c>
      <c r="C1223" s="245" t="s">
        <v>5902</v>
      </c>
      <c r="D1223" s="245" t="s">
        <v>5901</v>
      </c>
      <c r="E1223" s="246" t="s">
        <v>44</v>
      </c>
      <c r="F1223" s="245" t="s">
        <v>44</v>
      </c>
      <c r="G1223" s="245" t="s">
        <v>5928</v>
      </c>
      <c r="H1223" s="245" t="s">
        <v>5927</v>
      </c>
      <c r="I1223" s="245" t="s">
        <v>102</v>
      </c>
      <c r="J1223" s="245" t="s">
        <v>569</v>
      </c>
      <c r="K1223" s="246" t="s">
        <v>8260</v>
      </c>
      <c r="L1223" s="245" t="s">
        <v>568</v>
      </c>
    </row>
    <row r="1224" spans="1:12" x14ac:dyDescent="0.25">
      <c r="A1224" s="245" t="s">
        <v>5904</v>
      </c>
      <c r="B1224" s="245" t="s">
        <v>5903</v>
      </c>
      <c r="C1224" s="245" t="s">
        <v>5902</v>
      </c>
      <c r="D1224" s="245" t="s">
        <v>5901</v>
      </c>
      <c r="E1224" s="246" t="s">
        <v>44</v>
      </c>
      <c r="F1224" s="245" t="s">
        <v>44</v>
      </c>
      <c r="G1224" s="245" t="s">
        <v>5926</v>
      </c>
      <c r="H1224" s="245" t="s">
        <v>5925</v>
      </c>
      <c r="I1224" s="245" t="s">
        <v>102</v>
      </c>
      <c r="J1224" s="245" t="s">
        <v>569</v>
      </c>
      <c r="K1224" s="246" t="s">
        <v>16344</v>
      </c>
      <c r="L1224" s="245" t="s">
        <v>568</v>
      </c>
    </row>
    <row r="1225" spans="1:12" x14ac:dyDescent="0.25">
      <c r="A1225" s="245" t="s">
        <v>5904</v>
      </c>
      <c r="B1225" s="245" t="s">
        <v>5903</v>
      </c>
      <c r="C1225" s="245" t="s">
        <v>5902</v>
      </c>
      <c r="D1225" s="245" t="s">
        <v>5901</v>
      </c>
      <c r="E1225" s="246" t="s">
        <v>44</v>
      </c>
      <c r="F1225" s="245" t="s">
        <v>44</v>
      </c>
      <c r="G1225" s="245" t="s">
        <v>5924</v>
      </c>
      <c r="H1225" s="245" t="s">
        <v>5923</v>
      </c>
      <c r="I1225" s="245" t="s">
        <v>102</v>
      </c>
      <c r="J1225" s="245" t="s">
        <v>106</v>
      </c>
      <c r="K1225" s="246" t="s">
        <v>8881</v>
      </c>
      <c r="L1225" s="245" t="s">
        <v>568</v>
      </c>
    </row>
    <row r="1226" spans="1:12" x14ac:dyDescent="0.25">
      <c r="A1226" s="245" t="s">
        <v>5904</v>
      </c>
      <c r="B1226" s="245" t="s">
        <v>5903</v>
      </c>
      <c r="C1226" s="245" t="s">
        <v>5902</v>
      </c>
      <c r="D1226" s="245" t="s">
        <v>5901</v>
      </c>
      <c r="E1226" s="246" t="s">
        <v>44</v>
      </c>
      <c r="F1226" s="245" t="s">
        <v>44</v>
      </c>
      <c r="G1226" s="245" t="s">
        <v>5921</v>
      </c>
      <c r="H1226" s="245" t="s">
        <v>5920</v>
      </c>
      <c r="I1226" s="245" t="s">
        <v>102</v>
      </c>
      <c r="J1226" s="245" t="s">
        <v>106</v>
      </c>
      <c r="K1226" s="246" t="s">
        <v>8875</v>
      </c>
      <c r="L1226" s="245" t="s">
        <v>568</v>
      </c>
    </row>
    <row r="1227" spans="1:12" x14ac:dyDescent="0.25">
      <c r="A1227" s="245" t="s">
        <v>5904</v>
      </c>
      <c r="B1227" s="245" t="s">
        <v>5903</v>
      </c>
      <c r="C1227" s="245" t="s">
        <v>5902</v>
      </c>
      <c r="D1227" s="245" t="s">
        <v>5901</v>
      </c>
      <c r="E1227" s="246" t="s">
        <v>44</v>
      </c>
      <c r="F1227" s="245" t="s">
        <v>44</v>
      </c>
      <c r="G1227" s="245" t="s">
        <v>5919</v>
      </c>
      <c r="H1227" s="245" t="s">
        <v>5918</v>
      </c>
      <c r="I1227" s="245" t="s">
        <v>102</v>
      </c>
      <c r="J1227" s="245" t="s">
        <v>106</v>
      </c>
      <c r="K1227" s="246" t="s">
        <v>8421</v>
      </c>
      <c r="L1227" s="245" t="s">
        <v>568</v>
      </c>
    </row>
    <row r="1228" spans="1:12" x14ac:dyDescent="0.25">
      <c r="A1228" s="245" t="s">
        <v>5904</v>
      </c>
      <c r="B1228" s="245" t="s">
        <v>5903</v>
      </c>
      <c r="C1228" s="245" t="s">
        <v>5902</v>
      </c>
      <c r="D1228" s="245" t="s">
        <v>5901</v>
      </c>
      <c r="E1228" s="246" t="s">
        <v>44</v>
      </c>
      <c r="F1228" s="245" t="s">
        <v>44</v>
      </c>
      <c r="G1228" s="245" t="s">
        <v>5917</v>
      </c>
      <c r="H1228" s="245" t="s">
        <v>5916</v>
      </c>
      <c r="I1228" s="245" t="s">
        <v>102</v>
      </c>
      <c r="J1228" s="245" t="s">
        <v>569</v>
      </c>
      <c r="K1228" s="246" t="s">
        <v>15166</v>
      </c>
      <c r="L1228" s="245" t="s">
        <v>568</v>
      </c>
    </row>
    <row r="1229" spans="1:12" x14ac:dyDescent="0.25">
      <c r="A1229" s="245" t="s">
        <v>5904</v>
      </c>
      <c r="B1229" s="245" t="s">
        <v>5903</v>
      </c>
      <c r="C1229" s="245" t="s">
        <v>5902</v>
      </c>
      <c r="D1229" s="245" t="s">
        <v>5901</v>
      </c>
      <c r="E1229" s="246" t="s">
        <v>44</v>
      </c>
      <c r="F1229" s="245" t="s">
        <v>44</v>
      </c>
      <c r="G1229" s="245" t="s">
        <v>5915</v>
      </c>
      <c r="H1229" s="245" t="s">
        <v>5914</v>
      </c>
      <c r="I1229" s="245" t="s">
        <v>102</v>
      </c>
      <c r="J1229" s="245" t="s">
        <v>569</v>
      </c>
      <c r="K1229" s="246" t="s">
        <v>9027</v>
      </c>
      <c r="L1229" s="245" t="s">
        <v>568</v>
      </c>
    </row>
    <row r="1230" spans="1:12" x14ac:dyDescent="0.25">
      <c r="A1230" s="245" t="s">
        <v>5904</v>
      </c>
      <c r="B1230" s="245" t="s">
        <v>5903</v>
      </c>
      <c r="C1230" s="245" t="s">
        <v>5902</v>
      </c>
      <c r="D1230" s="245" t="s">
        <v>5901</v>
      </c>
      <c r="E1230" s="246" t="s">
        <v>44</v>
      </c>
      <c r="F1230" s="245" t="s">
        <v>44</v>
      </c>
      <c r="G1230" s="245" t="s">
        <v>5913</v>
      </c>
      <c r="H1230" s="245" t="s">
        <v>5912</v>
      </c>
      <c r="I1230" s="245" t="s">
        <v>102</v>
      </c>
      <c r="J1230" s="245" t="s">
        <v>569</v>
      </c>
      <c r="K1230" s="246" t="s">
        <v>9503</v>
      </c>
      <c r="L1230" s="245" t="s">
        <v>568</v>
      </c>
    </row>
    <row r="1231" spans="1:12" x14ac:dyDescent="0.25">
      <c r="A1231" s="245" t="s">
        <v>5904</v>
      </c>
      <c r="B1231" s="245" t="s">
        <v>5903</v>
      </c>
      <c r="C1231" s="245" t="s">
        <v>5902</v>
      </c>
      <c r="D1231" s="245" t="s">
        <v>5901</v>
      </c>
      <c r="E1231" s="246" t="s">
        <v>44</v>
      </c>
      <c r="F1231" s="245" t="s">
        <v>44</v>
      </c>
      <c r="G1231" s="245" t="s">
        <v>5911</v>
      </c>
      <c r="H1231" s="245" t="s">
        <v>5910</v>
      </c>
      <c r="I1231" s="245" t="s">
        <v>102</v>
      </c>
      <c r="J1231" s="245" t="s">
        <v>106</v>
      </c>
      <c r="K1231" s="246" t="s">
        <v>146</v>
      </c>
      <c r="L1231" s="245" t="s">
        <v>568</v>
      </c>
    </row>
    <row r="1232" spans="1:12" x14ac:dyDescent="0.25">
      <c r="A1232" s="245" t="s">
        <v>5904</v>
      </c>
      <c r="B1232" s="245" t="s">
        <v>5903</v>
      </c>
      <c r="C1232" s="245" t="s">
        <v>5902</v>
      </c>
      <c r="D1232" s="245" t="s">
        <v>5901</v>
      </c>
      <c r="E1232" s="246" t="s">
        <v>44</v>
      </c>
      <c r="F1232" s="245" t="s">
        <v>44</v>
      </c>
      <c r="G1232" s="245" t="s">
        <v>5909</v>
      </c>
      <c r="H1232" s="245" t="s">
        <v>5908</v>
      </c>
      <c r="I1232" s="245" t="s">
        <v>102</v>
      </c>
      <c r="J1232" s="245" t="s">
        <v>106</v>
      </c>
      <c r="K1232" s="246" t="s">
        <v>16296</v>
      </c>
      <c r="L1232" s="245" t="s">
        <v>568</v>
      </c>
    </row>
    <row r="1233" spans="1:12" x14ac:dyDescent="0.25">
      <c r="A1233" s="245" t="s">
        <v>5904</v>
      </c>
      <c r="B1233" s="245" t="s">
        <v>5903</v>
      </c>
      <c r="C1233" s="245" t="s">
        <v>5902</v>
      </c>
      <c r="D1233" s="245" t="s">
        <v>5901</v>
      </c>
      <c r="E1233" s="246" t="s">
        <v>44</v>
      </c>
      <c r="F1233" s="245" t="s">
        <v>44</v>
      </c>
      <c r="G1233" s="245" t="s">
        <v>5906</v>
      </c>
      <c r="H1233" s="245" t="s">
        <v>5905</v>
      </c>
      <c r="I1233" s="245" t="s">
        <v>102</v>
      </c>
      <c r="J1233" s="245" t="s">
        <v>106</v>
      </c>
      <c r="K1233" s="246" t="s">
        <v>123</v>
      </c>
      <c r="L1233" s="245" t="s">
        <v>568</v>
      </c>
    </row>
    <row r="1234" spans="1:12" x14ac:dyDescent="0.25">
      <c r="A1234" s="245" t="s">
        <v>5904</v>
      </c>
      <c r="B1234" s="245" t="s">
        <v>5903</v>
      </c>
      <c r="C1234" s="245" t="s">
        <v>5902</v>
      </c>
      <c r="D1234" s="245" t="s">
        <v>5901</v>
      </c>
      <c r="E1234" s="246" t="s">
        <v>44</v>
      </c>
      <c r="F1234" s="245" t="s">
        <v>44</v>
      </c>
      <c r="G1234" s="245" t="s">
        <v>5900</v>
      </c>
      <c r="H1234" s="245" t="s">
        <v>5899</v>
      </c>
      <c r="I1234" s="245" t="s">
        <v>102</v>
      </c>
      <c r="J1234" s="245" t="s">
        <v>59</v>
      </c>
      <c r="K1234" s="246" t="s">
        <v>1702</v>
      </c>
      <c r="L1234" s="245" t="s">
        <v>568</v>
      </c>
    </row>
    <row r="1235" spans="1:12" x14ac:dyDescent="0.25">
      <c r="A1235" s="245" t="s">
        <v>5904</v>
      </c>
      <c r="B1235" s="245" t="s">
        <v>5903</v>
      </c>
      <c r="C1235" s="245" t="s">
        <v>5902</v>
      </c>
      <c r="D1235" s="245" t="s">
        <v>5901</v>
      </c>
      <c r="E1235" s="246" t="s">
        <v>44</v>
      </c>
      <c r="F1235" s="245" t="s">
        <v>44</v>
      </c>
      <c r="G1235" s="245" t="s">
        <v>8698</v>
      </c>
      <c r="H1235" s="245" t="s">
        <v>8697</v>
      </c>
      <c r="I1235" s="245" t="s">
        <v>102</v>
      </c>
      <c r="J1235" s="245" t="s">
        <v>106</v>
      </c>
      <c r="K1235" s="246" t="s">
        <v>205</v>
      </c>
      <c r="L1235" s="245" t="s">
        <v>568</v>
      </c>
    </row>
    <row r="1236" spans="1:12" x14ac:dyDescent="0.25">
      <c r="A1236" s="245" t="s">
        <v>5904</v>
      </c>
      <c r="B1236" s="245" t="s">
        <v>5903</v>
      </c>
      <c r="C1236" s="245" t="s">
        <v>5902</v>
      </c>
      <c r="D1236" s="245" t="s">
        <v>5901</v>
      </c>
      <c r="E1236" s="246" t="s">
        <v>44</v>
      </c>
      <c r="F1236" s="245" t="s">
        <v>44</v>
      </c>
      <c r="G1236" s="245" t="s">
        <v>8696</v>
      </c>
      <c r="H1236" s="245" t="s">
        <v>8695</v>
      </c>
      <c r="I1236" s="245" t="s">
        <v>102</v>
      </c>
      <c r="J1236" s="245" t="s">
        <v>106</v>
      </c>
      <c r="K1236" s="246" t="s">
        <v>5907</v>
      </c>
      <c r="L1236" s="245" t="s">
        <v>568</v>
      </c>
    </row>
    <row r="1237" spans="1:12" x14ac:dyDescent="0.25">
      <c r="A1237" s="245" t="s">
        <v>5904</v>
      </c>
      <c r="B1237" s="245" t="s">
        <v>5903</v>
      </c>
      <c r="C1237" s="245" t="s">
        <v>5902</v>
      </c>
      <c r="D1237" s="245" t="s">
        <v>5901</v>
      </c>
      <c r="E1237" s="246" t="s">
        <v>44</v>
      </c>
      <c r="F1237" s="245" t="s">
        <v>44</v>
      </c>
      <c r="G1237" s="245" t="s">
        <v>8694</v>
      </c>
      <c r="H1237" s="245" t="s">
        <v>8693</v>
      </c>
      <c r="I1237" s="245" t="s">
        <v>102</v>
      </c>
      <c r="J1237" s="245" t="s">
        <v>106</v>
      </c>
      <c r="K1237" s="246" t="s">
        <v>173</v>
      </c>
      <c r="L1237" s="245" t="s">
        <v>568</v>
      </c>
    </row>
    <row r="1238" spans="1:12" x14ac:dyDescent="0.25">
      <c r="A1238" s="245" t="s">
        <v>5904</v>
      </c>
      <c r="B1238" s="245" t="s">
        <v>5903</v>
      </c>
      <c r="C1238" s="245" t="s">
        <v>5902</v>
      </c>
      <c r="D1238" s="245" t="s">
        <v>5901</v>
      </c>
      <c r="E1238" s="246" t="s">
        <v>44</v>
      </c>
      <c r="F1238" s="245" t="s">
        <v>44</v>
      </c>
      <c r="G1238" s="245" t="s">
        <v>8692</v>
      </c>
      <c r="H1238" s="245" t="s">
        <v>8691</v>
      </c>
      <c r="I1238" s="245" t="s">
        <v>102</v>
      </c>
      <c r="J1238" s="245" t="s">
        <v>59</v>
      </c>
      <c r="K1238" s="246" t="s">
        <v>8344</v>
      </c>
      <c r="L1238" s="245" t="s">
        <v>568</v>
      </c>
    </row>
    <row r="1239" spans="1:12" x14ac:dyDescent="0.25">
      <c r="A1239" s="245" t="s">
        <v>5904</v>
      </c>
      <c r="B1239" s="245" t="s">
        <v>5903</v>
      </c>
      <c r="C1239" s="245" t="s">
        <v>5902</v>
      </c>
      <c r="D1239" s="245" t="s">
        <v>5901</v>
      </c>
      <c r="E1239" s="246" t="s">
        <v>44</v>
      </c>
      <c r="F1239" s="245" t="s">
        <v>44</v>
      </c>
      <c r="G1239" s="245" t="s">
        <v>10537</v>
      </c>
      <c r="H1239" s="245" t="s">
        <v>10538</v>
      </c>
      <c r="I1239" s="245" t="s">
        <v>102</v>
      </c>
      <c r="J1239" s="245" t="s">
        <v>569</v>
      </c>
      <c r="K1239" s="246" t="s">
        <v>16345</v>
      </c>
      <c r="L1239" s="245" t="s">
        <v>568</v>
      </c>
    </row>
    <row r="1240" spans="1:12" x14ac:dyDescent="0.25">
      <c r="A1240" s="245" t="s">
        <v>5904</v>
      </c>
      <c r="B1240" s="245" t="s">
        <v>5903</v>
      </c>
      <c r="C1240" s="245" t="s">
        <v>5902</v>
      </c>
      <c r="D1240" s="245" t="s">
        <v>5901</v>
      </c>
      <c r="E1240" s="246" t="s">
        <v>44</v>
      </c>
      <c r="F1240" s="245" t="s">
        <v>44</v>
      </c>
      <c r="G1240" s="245" t="s">
        <v>10539</v>
      </c>
      <c r="H1240" s="245" t="s">
        <v>10540</v>
      </c>
      <c r="I1240" s="245" t="s">
        <v>102</v>
      </c>
      <c r="J1240" s="245" t="s">
        <v>569</v>
      </c>
      <c r="K1240" s="246" t="s">
        <v>16346</v>
      </c>
      <c r="L1240" s="245" t="s">
        <v>568</v>
      </c>
    </row>
    <row r="1241" spans="1:12" x14ac:dyDescent="0.25">
      <c r="A1241" s="245" t="s">
        <v>5904</v>
      </c>
      <c r="B1241" s="245" t="s">
        <v>5903</v>
      </c>
      <c r="C1241" s="245" t="s">
        <v>5902</v>
      </c>
      <c r="D1241" s="245" t="s">
        <v>5901</v>
      </c>
      <c r="E1241" s="246" t="s">
        <v>44</v>
      </c>
      <c r="F1241" s="245" t="s">
        <v>44</v>
      </c>
      <c r="G1241" s="245" t="s">
        <v>10541</v>
      </c>
      <c r="H1241" s="245" t="s">
        <v>10542</v>
      </c>
      <c r="I1241" s="245" t="s">
        <v>102</v>
      </c>
      <c r="J1241" s="245" t="s">
        <v>569</v>
      </c>
      <c r="K1241" s="246" t="s">
        <v>16347</v>
      </c>
      <c r="L1241" s="245" t="s">
        <v>568</v>
      </c>
    </row>
    <row r="1242" spans="1:12" x14ac:dyDescent="0.25">
      <c r="A1242" s="245" t="s">
        <v>5904</v>
      </c>
      <c r="B1242" s="245" t="s">
        <v>5903</v>
      </c>
      <c r="C1242" s="245" t="s">
        <v>5902</v>
      </c>
      <c r="D1242" s="245" t="s">
        <v>5901</v>
      </c>
      <c r="E1242" s="246" t="s">
        <v>44</v>
      </c>
      <c r="F1242" s="245" t="s">
        <v>44</v>
      </c>
      <c r="G1242" s="245" t="s">
        <v>10543</v>
      </c>
      <c r="H1242" s="245" t="s">
        <v>10544</v>
      </c>
      <c r="I1242" s="245" t="s">
        <v>102</v>
      </c>
      <c r="J1242" s="245" t="s">
        <v>59</v>
      </c>
      <c r="K1242" s="246" t="s">
        <v>12872</v>
      </c>
      <c r="L1242" s="245" t="s">
        <v>568</v>
      </c>
    </row>
    <row r="1243" spans="1:12" x14ac:dyDescent="0.25">
      <c r="A1243" s="245" t="s">
        <v>5904</v>
      </c>
      <c r="B1243" s="245" t="s">
        <v>5903</v>
      </c>
      <c r="C1243" s="245" t="s">
        <v>5902</v>
      </c>
      <c r="D1243" s="245" t="s">
        <v>5901</v>
      </c>
      <c r="E1243" s="246" t="s">
        <v>44</v>
      </c>
      <c r="F1243" s="245" t="s">
        <v>44</v>
      </c>
      <c r="G1243" s="245" t="s">
        <v>10546</v>
      </c>
      <c r="H1243" s="245" t="s">
        <v>10547</v>
      </c>
      <c r="I1243" s="245" t="s">
        <v>102</v>
      </c>
      <c r="J1243" s="245" t="s">
        <v>569</v>
      </c>
      <c r="K1243" s="246" t="s">
        <v>16348</v>
      </c>
      <c r="L1243" s="245" t="s">
        <v>568</v>
      </c>
    </row>
    <row r="1244" spans="1:12" x14ac:dyDescent="0.25">
      <c r="A1244" s="245" t="s">
        <v>5904</v>
      </c>
      <c r="B1244" s="245" t="s">
        <v>5903</v>
      </c>
      <c r="C1244" s="245" t="s">
        <v>5902</v>
      </c>
      <c r="D1244" s="245" t="s">
        <v>5901</v>
      </c>
      <c r="E1244" s="246" t="s">
        <v>44</v>
      </c>
      <c r="F1244" s="245" t="s">
        <v>44</v>
      </c>
      <c r="G1244" s="245" t="s">
        <v>10548</v>
      </c>
      <c r="H1244" s="245" t="s">
        <v>10549</v>
      </c>
      <c r="I1244" s="245" t="s">
        <v>102</v>
      </c>
      <c r="J1244" s="245" t="s">
        <v>569</v>
      </c>
      <c r="K1244" s="246" t="s">
        <v>16349</v>
      </c>
      <c r="L1244" s="245" t="s">
        <v>568</v>
      </c>
    </row>
    <row r="1245" spans="1:12" x14ac:dyDescent="0.25">
      <c r="A1245" s="245" t="s">
        <v>5904</v>
      </c>
      <c r="B1245" s="245" t="s">
        <v>5903</v>
      </c>
      <c r="C1245" s="245" t="s">
        <v>5902</v>
      </c>
      <c r="D1245" s="245" t="s">
        <v>5901</v>
      </c>
      <c r="E1245" s="246" t="s">
        <v>44</v>
      </c>
      <c r="F1245" s="245" t="s">
        <v>44</v>
      </c>
      <c r="G1245" s="245" t="s">
        <v>10550</v>
      </c>
      <c r="H1245" s="245" t="s">
        <v>10551</v>
      </c>
      <c r="I1245" s="245" t="s">
        <v>102</v>
      </c>
      <c r="J1245" s="245" t="s">
        <v>569</v>
      </c>
      <c r="K1245" s="246" t="s">
        <v>16350</v>
      </c>
      <c r="L1245" s="245" t="s">
        <v>568</v>
      </c>
    </row>
    <row r="1246" spans="1:12" x14ac:dyDescent="0.25">
      <c r="A1246" s="245" t="s">
        <v>5904</v>
      </c>
      <c r="B1246" s="245" t="s">
        <v>5903</v>
      </c>
      <c r="C1246" s="245" t="s">
        <v>5902</v>
      </c>
      <c r="D1246" s="245" t="s">
        <v>5901</v>
      </c>
      <c r="E1246" s="246" t="s">
        <v>44</v>
      </c>
      <c r="F1246" s="245" t="s">
        <v>44</v>
      </c>
      <c r="G1246" s="245" t="s">
        <v>10552</v>
      </c>
      <c r="H1246" s="245" t="s">
        <v>10553</v>
      </c>
      <c r="I1246" s="245" t="s">
        <v>102</v>
      </c>
      <c r="J1246" s="245" t="s">
        <v>59</v>
      </c>
      <c r="K1246" s="246" t="s">
        <v>16351</v>
      </c>
      <c r="L1246" s="245" t="s">
        <v>568</v>
      </c>
    </row>
    <row r="1247" spans="1:12" x14ac:dyDescent="0.25">
      <c r="A1247" s="245" t="s">
        <v>5904</v>
      </c>
      <c r="B1247" s="245" t="s">
        <v>5903</v>
      </c>
      <c r="C1247" s="245" t="s">
        <v>5902</v>
      </c>
      <c r="D1247" s="245" t="s">
        <v>5901</v>
      </c>
      <c r="E1247" s="246" t="s">
        <v>44</v>
      </c>
      <c r="F1247" s="245" t="s">
        <v>44</v>
      </c>
      <c r="G1247" s="245" t="s">
        <v>10554</v>
      </c>
      <c r="H1247" s="245" t="s">
        <v>10555</v>
      </c>
      <c r="I1247" s="245" t="s">
        <v>102</v>
      </c>
      <c r="J1247" s="245" t="s">
        <v>569</v>
      </c>
      <c r="K1247" s="246" t="s">
        <v>10510</v>
      </c>
      <c r="L1247" s="245" t="s">
        <v>568</v>
      </c>
    </row>
    <row r="1248" spans="1:12" x14ac:dyDescent="0.25">
      <c r="A1248" s="245" t="s">
        <v>5904</v>
      </c>
      <c r="B1248" s="245" t="s">
        <v>5903</v>
      </c>
      <c r="C1248" s="245" t="s">
        <v>5902</v>
      </c>
      <c r="D1248" s="245" t="s">
        <v>5901</v>
      </c>
      <c r="E1248" s="246" t="s">
        <v>44</v>
      </c>
      <c r="F1248" s="245" t="s">
        <v>44</v>
      </c>
      <c r="G1248" s="245" t="s">
        <v>10556</v>
      </c>
      <c r="H1248" s="245" t="s">
        <v>10557</v>
      </c>
      <c r="I1248" s="245" t="s">
        <v>102</v>
      </c>
      <c r="J1248" s="245" t="s">
        <v>569</v>
      </c>
      <c r="K1248" s="246" t="s">
        <v>146</v>
      </c>
      <c r="L1248" s="245" t="s">
        <v>568</v>
      </c>
    </row>
    <row r="1249" spans="1:12" x14ac:dyDescent="0.25">
      <c r="A1249" s="245" t="s">
        <v>5904</v>
      </c>
      <c r="B1249" s="245" t="s">
        <v>5903</v>
      </c>
      <c r="C1249" s="245" t="s">
        <v>5902</v>
      </c>
      <c r="D1249" s="245" t="s">
        <v>5901</v>
      </c>
      <c r="E1249" s="246" t="s">
        <v>44</v>
      </c>
      <c r="F1249" s="245" t="s">
        <v>44</v>
      </c>
      <c r="G1249" s="245" t="s">
        <v>10558</v>
      </c>
      <c r="H1249" s="245" t="s">
        <v>10559</v>
      </c>
      <c r="I1249" s="245" t="s">
        <v>102</v>
      </c>
      <c r="J1249" s="245" t="s">
        <v>569</v>
      </c>
      <c r="K1249" s="246" t="s">
        <v>645</v>
      </c>
      <c r="L1249" s="245" t="s">
        <v>568</v>
      </c>
    </row>
    <row r="1250" spans="1:12" x14ac:dyDescent="0.25">
      <c r="A1250" s="245" t="s">
        <v>5904</v>
      </c>
      <c r="B1250" s="245" t="s">
        <v>5903</v>
      </c>
      <c r="C1250" s="245" t="s">
        <v>5902</v>
      </c>
      <c r="D1250" s="245" t="s">
        <v>5901</v>
      </c>
      <c r="E1250" s="246" t="s">
        <v>44</v>
      </c>
      <c r="F1250" s="245" t="s">
        <v>44</v>
      </c>
      <c r="G1250" s="245" t="s">
        <v>10560</v>
      </c>
      <c r="H1250" s="245" t="s">
        <v>10561</v>
      </c>
      <c r="I1250" s="245" t="s">
        <v>102</v>
      </c>
      <c r="J1250" s="245" t="s">
        <v>59</v>
      </c>
      <c r="K1250" s="246" t="s">
        <v>6610</v>
      </c>
      <c r="L1250" s="245" t="s">
        <v>568</v>
      </c>
    </row>
    <row r="1251" spans="1:12" x14ac:dyDescent="0.25">
      <c r="A1251" s="245" t="s">
        <v>5904</v>
      </c>
      <c r="B1251" s="245" t="s">
        <v>5903</v>
      </c>
      <c r="C1251" s="245" t="s">
        <v>5902</v>
      </c>
      <c r="D1251" s="245" t="s">
        <v>5901</v>
      </c>
      <c r="E1251" s="246" t="s">
        <v>44</v>
      </c>
      <c r="F1251" s="245" t="s">
        <v>44</v>
      </c>
      <c r="G1251" s="245" t="s">
        <v>16352</v>
      </c>
      <c r="H1251" s="245" t="s">
        <v>16353</v>
      </c>
      <c r="I1251" s="245" t="s">
        <v>102</v>
      </c>
      <c r="J1251" s="245" t="s">
        <v>106</v>
      </c>
      <c r="K1251" s="246" t="s">
        <v>9424</v>
      </c>
      <c r="L1251" s="245" t="s">
        <v>568</v>
      </c>
    </row>
    <row r="1252" spans="1:12" x14ac:dyDescent="0.25">
      <c r="A1252" s="245" t="s">
        <v>5904</v>
      </c>
      <c r="B1252" s="245" t="s">
        <v>5903</v>
      </c>
      <c r="C1252" s="245" t="s">
        <v>5902</v>
      </c>
      <c r="D1252" s="245" t="s">
        <v>5901</v>
      </c>
      <c r="E1252" s="246" t="s">
        <v>44</v>
      </c>
      <c r="F1252" s="245" t="s">
        <v>44</v>
      </c>
      <c r="G1252" s="245" t="s">
        <v>16354</v>
      </c>
      <c r="H1252" s="245" t="s">
        <v>16355</v>
      </c>
      <c r="I1252" s="245" t="s">
        <v>102</v>
      </c>
      <c r="J1252" s="245" t="s">
        <v>59</v>
      </c>
      <c r="K1252" s="246" t="s">
        <v>9184</v>
      </c>
      <c r="L1252" s="245" t="s">
        <v>568</v>
      </c>
    </row>
    <row r="1253" spans="1:12" x14ac:dyDescent="0.25">
      <c r="A1253" s="245" t="s">
        <v>5904</v>
      </c>
      <c r="B1253" s="245" t="s">
        <v>5903</v>
      </c>
      <c r="C1253" s="245" t="s">
        <v>5902</v>
      </c>
      <c r="D1253" s="245" t="s">
        <v>5901</v>
      </c>
      <c r="E1253" s="246" t="s">
        <v>44</v>
      </c>
      <c r="F1253" s="245" t="s">
        <v>44</v>
      </c>
      <c r="G1253" s="245" t="s">
        <v>16356</v>
      </c>
      <c r="H1253" s="245" t="s">
        <v>16357</v>
      </c>
      <c r="I1253" s="245" t="s">
        <v>102</v>
      </c>
      <c r="J1253" s="245" t="s">
        <v>59</v>
      </c>
      <c r="K1253" s="246" t="s">
        <v>8252</v>
      </c>
      <c r="L1253" s="245" t="s">
        <v>568</v>
      </c>
    </row>
    <row r="1254" spans="1:12" x14ac:dyDescent="0.25">
      <c r="A1254" s="245" t="s">
        <v>5904</v>
      </c>
      <c r="B1254" s="245" t="s">
        <v>5903</v>
      </c>
      <c r="C1254" s="245" t="s">
        <v>5902</v>
      </c>
      <c r="D1254" s="245" t="s">
        <v>5901</v>
      </c>
      <c r="E1254" s="246" t="s">
        <v>44</v>
      </c>
      <c r="F1254" s="245" t="s">
        <v>44</v>
      </c>
      <c r="G1254" s="245" t="s">
        <v>16358</v>
      </c>
      <c r="H1254" s="245" t="s">
        <v>16359</v>
      </c>
      <c r="I1254" s="245" t="s">
        <v>102</v>
      </c>
      <c r="J1254" s="245" t="s">
        <v>59</v>
      </c>
      <c r="K1254" s="246" t="s">
        <v>8242</v>
      </c>
      <c r="L1254" s="245" t="s">
        <v>568</v>
      </c>
    </row>
    <row r="1255" spans="1:12" x14ac:dyDescent="0.25">
      <c r="A1255" s="245" t="s">
        <v>5904</v>
      </c>
      <c r="B1255" s="245" t="s">
        <v>5903</v>
      </c>
      <c r="C1255" s="245" t="s">
        <v>5902</v>
      </c>
      <c r="D1255" s="245" t="s">
        <v>5901</v>
      </c>
      <c r="E1255" s="246" t="s">
        <v>44</v>
      </c>
      <c r="F1255" s="245" t="s">
        <v>44</v>
      </c>
      <c r="G1255" s="245" t="s">
        <v>16360</v>
      </c>
      <c r="H1255" s="245" t="s">
        <v>16361</v>
      </c>
      <c r="I1255" s="245" t="s">
        <v>102</v>
      </c>
      <c r="J1255" s="245" t="s">
        <v>106</v>
      </c>
      <c r="K1255" s="246" t="s">
        <v>16362</v>
      </c>
      <c r="L1255" s="245" t="s">
        <v>568</v>
      </c>
    </row>
    <row r="1256" spans="1:12" x14ac:dyDescent="0.25">
      <c r="A1256" s="245" t="s">
        <v>5904</v>
      </c>
      <c r="B1256" s="245" t="s">
        <v>5903</v>
      </c>
      <c r="C1256" s="245" t="s">
        <v>5902</v>
      </c>
      <c r="D1256" s="245" t="s">
        <v>5901</v>
      </c>
      <c r="E1256" s="246" t="s">
        <v>44</v>
      </c>
      <c r="F1256" s="245" t="s">
        <v>44</v>
      </c>
      <c r="G1256" s="245" t="s">
        <v>16363</v>
      </c>
      <c r="H1256" s="245" t="s">
        <v>16364</v>
      </c>
      <c r="I1256" s="245" t="s">
        <v>102</v>
      </c>
      <c r="J1256" s="245" t="s">
        <v>106</v>
      </c>
      <c r="K1256" s="246" t="s">
        <v>16365</v>
      </c>
      <c r="L1256" s="245" t="s">
        <v>568</v>
      </c>
    </row>
    <row r="1257" spans="1:12" x14ac:dyDescent="0.25">
      <c r="A1257" s="245" t="s">
        <v>5904</v>
      </c>
      <c r="B1257" s="245" t="s">
        <v>5903</v>
      </c>
      <c r="C1257" s="245" t="s">
        <v>5902</v>
      </c>
      <c r="D1257" s="245" t="s">
        <v>5901</v>
      </c>
      <c r="E1257" s="246" t="s">
        <v>44</v>
      </c>
      <c r="F1257" s="245" t="s">
        <v>44</v>
      </c>
      <c r="G1257" s="245" t="s">
        <v>16366</v>
      </c>
      <c r="H1257" s="245" t="s">
        <v>16367</v>
      </c>
      <c r="I1257" s="245" t="s">
        <v>102</v>
      </c>
      <c r="J1257" s="245" t="s">
        <v>106</v>
      </c>
      <c r="K1257" s="246" t="s">
        <v>16365</v>
      </c>
      <c r="L1257" s="245" t="s">
        <v>568</v>
      </c>
    </row>
    <row r="1258" spans="1:12" x14ac:dyDescent="0.25">
      <c r="A1258" s="245" t="s">
        <v>5904</v>
      </c>
      <c r="B1258" s="245" t="s">
        <v>5903</v>
      </c>
      <c r="C1258" s="245" t="s">
        <v>5902</v>
      </c>
      <c r="D1258" s="245" t="s">
        <v>5901</v>
      </c>
      <c r="E1258" s="246" t="s">
        <v>44</v>
      </c>
      <c r="F1258" s="245" t="s">
        <v>44</v>
      </c>
      <c r="G1258" s="245" t="s">
        <v>16368</v>
      </c>
      <c r="H1258" s="245" t="s">
        <v>16369</v>
      </c>
      <c r="I1258" s="245" t="s">
        <v>102</v>
      </c>
      <c r="J1258" s="245" t="s">
        <v>59</v>
      </c>
      <c r="K1258" s="246" t="s">
        <v>6399</v>
      </c>
      <c r="L1258" s="245" t="s">
        <v>568</v>
      </c>
    </row>
    <row r="1259" spans="1:12" x14ac:dyDescent="0.25">
      <c r="A1259" s="245" t="s">
        <v>5904</v>
      </c>
      <c r="B1259" s="245" t="s">
        <v>5903</v>
      </c>
      <c r="C1259" s="245" t="s">
        <v>5902</v>
      </c>
      <c r="D1259" s="245" t="s">
        <v>5901</v>
      </c>
      <c r="E1259" s="246" t="s">
        <v>44</v>
      </c>
      <c r="F1259" s="245" t="s">
        <v>44</v>
      </c>
      <c r="G1259" s="245" t="s">
        <v>16370</v>
      </c>
      <c r="H1259" s="245" t="s">
        <v>16371</v>
      </c>
      <c r="I1259" s="245" t="s">
        <v>102</v>
      </c>
      <c r="J1259" s="245" t="s">
        <v>59</v>
      </c>
      <c r="K1259" s="246" t="s">
        <v>661</v>
      </c>
      <c r="L1259" s="245" t="s">
        <v>568</v>
      </c>
    </row>
    <row r="1260" spans="1:12" x14ac:dyDescent="0.25">
      <c r="A1260" s="245" t="s">
        <v>5904</v>
      </c>
      <c r="B1260" s="245" t="s">
        <v>5903</v>
      </c>
      <c r="C1260" s="245" t="s">
        <v>5902</v>
      </c>
      <c r="D1260" s="245" t="s">
        <v>5901</v>
      </c>
      <c r="E1260" s="246" t="s">
        <v>44</v>
      </c>
      <c r="F1260" s="245" t="s">
        <v>44</v>
      </c>
      <c r="G1260" s="245" t="s">
        <v>16372</v>
      </c>
      <c r="H1260" s="245" t="s">
        <v>16373</v>
      </c>
      <c r="I1260" s="245" t="s">
        <v>102</v>
      </c>
      <c r="J1260" s="245" t="s">
        <v>106</v>
      </c>
      <c r="K1260" s="246" t="s">
        <v>16273</v>
      </c>
      <c r="L1260" s="245" t="s">
        <v>568</v>
      </c>
    </row>
    <row r="1261" spans="1:12" x14ac:dyDescent="0.25">
      <c r="A1261" s="245" t="s">
        <v>5904</v>
      </c>
      <c r="B1261" s="245" t="s">
        <v>5903</v>
      </c>
      <c r="C1261" s="245" t="s">
        <v>5902</v>
      </c>
      <c r="D1261" s="245" t="s">
        <v>5901</v>
      </c>
      <c r="E1261" s="246" t="s">
        <v>44</v>
      </c>
      <c r="F1261" s="245" t="s">
        <v>44</v>
      </c>
      <c r="G1261" s="245" t="s">
        <v>16374</v>
      </c>
      <c r="H1261" s="245" t="s">
        <v>16375</v>
      </c>
      <c r="I1261" s="245" t="s">
        <v>102</v>
      </c>
      <c r="J1261" s="245" t="s">
        <v>106</v>
      </c>
      <c r="K1261" s="246" t="s">
        <v>16376</v>
      </c>
      <c r="L1261" s="245" t="s">
        <v>568</v>
      </c>
    </row>
    <row r="1262" spans="1:12" x14ac:dyDescent="0.25">
      <c r="A1262" s="245" t="s">
        <v>5904</v>
      </c>
      <c r="B1262" s="245" t="s">
        <v>5903</v>
      </c>
      <c r="C1262" s="245" t="s">
        <v>5902</v>
      </c>
      <c r="D1262" s="245" t="s">
        <v>5901</v>
      </c>
      <c r="E1262" s="246" t="s">
        <v>44</v>
      </c>
      <c r="F1262" s="245" t="s">
        <v>44</v>
      </c>
      <c r="G1262" s="245" t="s">
        <v>16377</v>
      </c>
      <c r="H1262" s="245" t="s">
        <v>16378</v>
      </c>
      <c r="I1262" s="245" t="s">
        <v>102</v>
      </c>
      <c r="J1262" s="245" t="s">
        <v>59</v>
      </c>
      <c r="K1262" s="246" t="s">
        <v>6023</v>
      </c>
      <c r="L1262" s="245" t="s">
        <v>568</v>
      </c>
    </row>
    <row r="1263" spans="1:12" x14ac:dyDescent="0.25">
      <c r="A1263" s="245" t="s">
        <v>5904</v>
      </c>
      <c r="B1263" s="245" t="s">
        <v>5903</v>
      </c>
      <c r="C1263" s="245" t="s">
        <v>5902</v>
      </c>
      <c r="D1263" s="245" t="s">
        <v>5901</v>
      </c>
      <c r="E1263" s="246" t="s">
        <v>44</v>
      </c>
      <c r="F1263" s="245" t="s">
        <v>44</v>
      </c>
      <c r="G1263" s="245" t="s">
        <v>16379</v>
      </c>
      <c r="H1263" s="245" t="s">
        <v>16380</v>
      </c>
      <c r="I1263" s="245" t="s">
        <v>102</v>
      </c>
      <c r="J1263" s="245" t="s">
        <v>59</v>
      </c>
      <c r="K1263" s="246" t="s">
        <v>6023</v>
      </c>
      <c r="L1263" s="245" t="s">
        <v>568</v>
      </c>
    </row>
    <row r="1264" spans="1:12" x14ac:dyDescent="0.25">
      <c r="A1264" s="245" t="s">
        <v>5904</v>
      </c>
      <c r="B1264" s="245" t="s">
        <v>5903</v>
      </c>
      <c r="C1264" s="245" t="s">
        <v>5902</v>
      </c>
      <c r="D1264" s="245" t="s">
        <v>5901</v>
      </c>
      <c r="E1264" s="246" t="s">
        <v>44</v>
      </c>
      <c r="F1264" s="245" t="s">
        <v>44</v>
      </c>
      <c r="G1264" s="245" t="s">
        <v>16381</v>
      </c>
      <c r="H1264" s="245" t="s">
        <v>16382</v>
      </c>
      <c r="I1264" s="245" t="s">
        <v>102</v>
      </c>
      <c r="J1264" s="245" t="s">
        <v>106</v>
      </c>
      <c r="K1264" s="246" t="s">
        <v>16230</v>
      </c>
      <c r="L1264" s="245" t="s">
        <v>568</v>
      </c>
    </row>
    <row r="1265" spans="1:12" x14ac:dyDescent="0.25">
      <c r="A1265" s="245" t="s">
        <v>5904</v>
      </c>
      <c r="B1265" s="245" t="s">
        <v>5903</v>
      </c>
      <c r="C1265" s="245" t="s">
        <v>5902</v>
      </c>
      <c r="D1265" s="245" t="s">
        <v>5901</v>
      </c>
      <c r="E1265" s="246" t="s">
        <v>44</v>
      </c>
      <c r="F1265" s="245" t="s">
        <v>44</v>
      </c>
      <c r="G1265" s="245" t="s">
        <v>16383</v>
      </c>
      <c r="H1265" s="245" t="s">
        <v>16384</v>
      </c>
      <c r="I1265" s="245" t="s">
        <v>102</v>
      </c>
      <c r="J1265" s="245" t="s">
        <v>106</v>
      </c>
      <c r="K1265" s="246" t="s">
        <v>14267</v>
      </c>
      <c r="L1265" s="245" t="s">
        <v>568</v>
      </c>
    </row>
    <row r="1266" spans="1:12" x14ac:dyDescent="0.25">
      <c r="A1266" s="245" t="s">
        <v>5904</v>
      </c>
      <c r="B1266" s="245" t="s">
        <v>5903</v>
      </c>
      <c r="C1266" s="245" t="s">
        <v>5902</v>
      </c>
      <c r="D1266" s="245" t="s">
        <v>5901</v>
      </c>
      <c r="E1266" s="246" t="s">
        <v>44</v>
      </c>
      <c r="F1266" s="245" t="s">
        <v>44</v>
      </c>
      <c r="G1266" s="245" t="s">
        <v>16385</v>
      </c>
      <c r="H1266" s="245" t="s">
        <v>16386</v>
      </c>
      <c r="I1266" s="245" t="s">
        <v>102</v>
      </c>
      <c r="J1266" s="245" t="s">
        <v>59</v>
      </c>
      <c r="K1266" s="246" t="s">
        <v>16387</v>
      </c>
      <c r="L1266" s="245" t="s">
        <v>568</v>
      </c>
    </row>
    <row r="1267" spans="1:12" x14ac:dyDescent="0.25">
      <c r="A1267" s="245" t="s">
        <v>5904</v>
      </c>
      <c r="B1267" s="245" t="s">
        <v>5903</v>
      </c>
      <c r="C1267" s="245" t="s">
        <v>5902</v>
      </c>
      <c r="D1267" s="245" t="s">
        <v>5901</v>
      </c>
      <c r="E1267" s="246" t="s">
        <v>44</v>
      </c>
      <c r="F1267" s="245" t="s">
        <v>44</v>
      </c>
      <c r="G1267" s="245" t="s">
        <v>16388</v>
      </c>
      <c r="H1267" s="245" t="s">
        <v>16389</v>
      </c>
      <c r="I1267" s="245" t="s">
        <v>102</v>
      </c>
      <c r="J1267" s="245" t="s">
        <v>59</v>
      </c>
      <c r="K1267" s="246" t="s">
        <v>8759</v>
      </c>
      <c r="L1267" s="245" t="s">
        <v>568</v>
      </c>
    </row>
    <row r="1268" spans="1:12" x14ac:dyDescent="0.25">
      <c r="A1268" s="245" t="s">
        <v>5904</v>
      </c>
      <c r="B1268" s="245" t="s">
        <v>5903</v>
      </c>
      <c r="C1268" s="245" t="s">
        <v>5902</v>
      </c>
      <c r="D1268" s="245" t="s">
        <v>5901</v>
      </c>
      <c r="E1268" s="246" t="s">
        <v>44</v>
      </c>
      <c r="F1268" s="245" t="s">
        <v>44</v>
      </c>
      <c r="G1268" s="245" t="s">
        <v>16390</v>
      </c>
      <c r="H1268" s="245" t="s">
        <v>16391</v>
      </c>
      <c r="I1268" s="245" t="s">
        <v>102</v>
      </c>
      <c r="J1268" s="245" t="s">
        <v>59</v>
      </c>
      <c r="K1268" s="246" t="s">
        <v>643</v>
      </c>
      <c r="L1268" s="245" t="s">
        <v>568</v>
      </c>
    </row>
    <row r="1269" spans="1:12" x14ac:dyDescent="0.25">
      <c r="A1269" s="245" t="s">
        <v>5904</v>
      </c>
      <c r="B1269" s="245" t="s">
        <v>5903</v>
      </c>
      <c r="C1269" s="245" t="s">
        <v>5902</v>
      </c>
      <c r="D1269" s="245" t="s">
        <v>5901</v>
      </c>
      <c r="E1269" s="246" t="s">
        <v>44</v>
      </c>
      <c r="F1269" s="245" t="s">
        <v>44</v>
      </c>
      <c r="G1269" s="245" t="s">
        <v>16392</v>
      </c>
      <c r="H1269" s="245" t="s">
        <v>16393</v>
      </c>
      <c r="I1269" s="245" t="s">
        <v>102</v>
      </c>
      <c r="J1269" s="245" t="s">
        <v>59</v>
      </c>
      <c r="K1269" s="246" t="s">
        <v>643</v>
      </c>
      <c r="L1269" s="245" t="s">
        <v>568</v>
      </c>
    </row>
    <row r="1270" spans="1:12" x14ac:dyDescent="0.25">
      <c r="A1270" s="245" t="s">
        <v>5904</v>
      </c>
      <c r="B1270" s="245" t="s">
        <v>5903</v>
      </c>
      <c r="C1270" s="245" t="s">
        <v>5902</v>
      </c>
      <c r="D1270" s="245" t="s">
        <v>5901</v>
      </c>
      <c r="E1270" s="246" t="s">
        <v>44</v>
      </c>
      <c r="F1270" s="245" t="s">
        <v>44</v>
      </c>
      <c r="G1270" s="245" t="s">
        <v>16394</v>
      </c>
      <c r="H1270" s="245" t="s">
        <v>16395</v>
      </c>
      <c r="I1270" s="245" t="s">
        <v>102</v>
      </c>
      <c r="J1270" s="245" t="s">
        <v>59</v>
      </c>
      <c r="K1270" s="246" t="s">
        <v>864</v>
      </c>
      <c r="L1270" s="245" t="s">
        <v>568</v>
      </c>
    </row>
    <row r="1271" spans="1:12" x14ac:dyDescent="0.25">
      <c r="A1271" s="245" t="s">
        <v>5904</v>
      </c>
      <c r="B1271" s="245" t="s">
        <v>5903</v>
      </c>
      <c r="C1271" s="245" t="s">
        <v>5902</v>
      </c>
      <c r="D1271" s="245" t="s">
        <v>5901</v>
      </c>
      <c r="E1271" s="246" t="s">
        <v>44</v>
      </c>
      <c r="F1271" s="245" t="s">
        <v>44</v>
      </c>
      <c r="G1271" s="245" t="s">
        <v>16396</v>
      </c>
      <c r="H1271" s="245" t="s">
        <v>16397</v>
      </c>
      <c r="I1271" s="245" t="s">
        <v>102</v>
      </c>
      <c r="J1271" s="245" t="s">
        <v>59</v>
      </c>
      <c r="K1271" s="246" t="s">
        <v>5907</v>
      </c>
      <c r="L1271" s="245" t="s">
        <v>568</v>
      </c>
    </row>
    <row r="1272" spans="1:12" x14ac:dyDescent="0.25">
      <c r="A1272" s="245" t="s">
        <v>5904</v>
      </c>
      <c r="B1272" s="245" t="s">
        <v>5903</v>
      </c>
      <c r="C1272" s="245" t="s">
        <v>5902</v>
      </c>
      <c r="D1272" s="245" t="s">
        <v>5901</v>
      </c>
      <c r="E1272" s="246" t="s">
        <v>44</v>
      </c>
      <c r="F1272" s="245" t="s">
        <v>44</v>
      </c>
      <c r="G1272" s="245" t="s">
        <v>16398</v>
      </c>
      <c r="H1272" s="245" t="s">
        <v>16399</v>
      </c>
      <c r="I1272" s="245" t="s">
        <v>102</v>
      </c>
      <c r="J1272" s="245" t="s">
        <v>59</v>
      </c>
      <c r="K1272" s="246" t="s">
        <v>8759</v>
      </c>
      <c r="L1272" s="245" t="s">
        <v>568</v>
      </c>
    </row>
    <row r="1273" spans="1:12" x14ac:dyDescent="0.25">
      <c r="A1273" s="245" t="s">
        <v>5904</v>
      </c>
      <c r="B1273" s="245" t="s">
        <v>5903</v>
      </c>
      <c r="C1273" s="245" t="s">
        <v>5902</v>
      </c>
      <c r="D1273" s="245" t="s">
        <v>5901</v>
      </c>
      <c r="E1273" s="246" t="s">
        <v>44</v>
      </c>
      <c r="F1273" s="245" t="s">
        <v>44</v>
      </c>
      <c r="G1273" s="245" t="s">
        <v>16400</v>
      </c>
      <c r="H1273" s="245" t="s">
        <v>16401</v>
      </c>
      <c r="I1273" s="245" t="s">
        <v>102</v>
      </c>
      <c r="J1273" s="245" t="s">
        <v>106</v>
      </c>
      <c r="K1273" s="246" t="s">
        <v>16200</v>
      </c>
      <c r="L1273" s="245" t="s">
        <v>568</v>
      </c>
    </row>
    <row r="1274" spans="1:12" x14ac:dyDescent="0.25">
      <c r="A1274" s="245" t="s">
        <v>5904</v>
      </c>
      <c r="B1274" s="245" t="s">
        <v>5903</v>
      </c>
      <c r="C1274" s="245" t="s">
        <v>5902</v>
      </c>
      <c r="D1274" s="245" t="s">
        <v>5901</v>
      </c>
      <c r="E1274" s="246" t="s">
        <v>44</v>
      </c>
      <c r="F1274" s="245" t="s">
        <v>44</v>
      </c>
      <c r="G1274" s="245" t="s">
        <v>16402</v>
      </c>
      <c r="H1274" s="245" t="s">
        <v>16403</v>
      </c>
      <c r="I1274" s="245" t="s">
        <v>102</v>
      </c>
      <c r="J1274" s="245" t="s">
        <v>106</v>
      </c>
      <c r="K1274" s="246" t="s">
        <v>15126</v>
      </c>
      <c r="L1274" s="245" t="s">
        <v>568</v>
      </c>
    </row>
    <row r="1275" spans="1:12" x14ac:dyDescent="0.25">
      <c r="A1275" s="245" t="s">
        <v>5904</v>
      </c>
      <c r="B1275" s="245" t="s">
        <v>5903</v>
      </c>
      <c r="C1275" s="245" t="s">
        <v>5902</v>
      </c>
      <c r="D1275" s="245" t="s">
        <v>5901</v>
      </c>
      <c r="E1275" s="246" t="s">
        <v>44</v>
      </c>
      <c r="F1275" s="245" t="s">
        <v>44</v>
      </c>
      <c r="G1275" s="245" t="s">
        <v>16404</v>
      </c>
      <c r="H1275" s="245" t="s">
        <v>16405</v>
      </c>
      <c r="I1275" s="245" t="s">
        <v>102</v>
      </c>
      <c r="J1275" s="245" t="s">
        <v>59</v>
      </c>
      <c r="K1275" s="246" t="s">
        <v>6852</v>
      </c>
      <c r="L1275" s="245" t="s">
        <v>568</v>
      </c>
    </row>
    <row r="1276" spans="1:12" x14ac:dyDescent="0.25">
      <c r="A1276" s="245" t="s">
        <v>5904</v>
      </c>
      <c r="B1276" s="245" t="s">
        <v>5903</v>
      </c>
      <c r="C1276" s="245" t="s">
        <v>5902</v>
      </c>
      <c r="D1276" s="245" t="s">
        <v>5901</v>
      </c>
      <c r="E1276" s="246" t="s">
        <v>44</v>
      </c>
      <c r="F1276" s="245" t="s">
        <v>44</v>
      </c>
      <c r="G1276" s="245" t="s">
        <v>16406</v>
      </c>
      <c r="H1276" s="245" t="s">
        <v>16407</v>
      </c>
      <c r="I1276" s="245" t="s">
        <v>102</v>
      </c>
      <c r="J1276" s="245" t="s">
        <v>106</v>
      </c>
      <c r="K1276" s="246" t="s">
        <v>16408</v>
      </c>
      <c r="L1276" s="245" t="s">
        <v>568</v>
      </c>
    </row>
    <row r="1277" spans="1:12" x14ac:dyDescent="0.25">
      <c r="A1277" s="245" t="s">
        <v>5904</v>
      </c>
      <c r="B1277" s="245" t="s">
        <v>5903</v>
      </c>
      <c r="C1277" s="245" t="s">
        <v>5902</v>
      </c>
      <c r="D1277" s="245" t="s">
        <v>5901</v>
      </c>
      <c r="E1277" s="246" t="s">
        <v>44</v>
      </c>
      <c r="F1277" s="245" t="s">
        <v>44</v>
      </c>
      <c r="G1277" s="245" t="s">
        <v>16409</v>
      </c>
      <c r="H1277" s="245" t="s">
        <v>16410</v>
      </c>
      <c r="I1277" s="245" t="s">
        <v>102</v>
      </c>
      <c r="J1277" s="245" t="s">
        <v>59</v>
      </c>
      <c r="K1277" s="246" t="s">
        <v>638</v>
      </c>
      <c r="L1277" s="245" t="s">
        <v>568</v>
      </c>
    </row>
    <row r="1278" spans="1:12" x14ac:dyDescent="0.25">
      <c r="A1278" s="245" t="s">
        <v>5904</v>
      </c>
      <c r="B1278" s="245" t="s">
        <v>5903</v>
      </c>
      <c r="C1278" s="245" t="s">
        <v>5902</v>
      </c>
      <c r="D1278" s="245" t="s">
        <v>5901</v>
      </c>
      <c r="E1278" s="246" t="s">
        <v>44</v>
      </c>
      <c r="F1278" s="245" t="s">
        <v>44</v>
      </c>
      <c r="G1278" s="245" t="s">
        <v>16411</v>
      </c>
      <c r="H1278" s="245" t="s">
        <v>16412</v>
      </c>
      <c r="I1278" s="245" t="s">
        <v>102</v>
      </c>
      <c r="J1278" s="245" t="s">
        <v>59</v>
      </c>
      <c r="K1278" s="246" t="s">
        <v>16413</v>
      </c>
      <c r="L1278" s="245" t="s">
        <v>568</v>
      </c>
    </row>
    <row r="1279" spans="1:12" x14ac:dyDescent="0.25">
      <c r="A1279" s="245" t="s">
        <v>5904</v>
      </c>
      <c r="B1279" s="245" t="s">
        <v>5903</v>
      </c>
      <c r="C1279" s="245" t="s">
        <v>5902</v>
      </c>
      <c r="D1279" s="245" t="s">
        <v>5901</v>
      </c>
      <c r="E1279" s="246" t="s">
        <v>44</v>
      </c>
      <c r="F1279" s="245" t="s">
        <v>44</v>
      </c>
      <c r="G1279" s="245" t="s">
        <v>16414</v>
      </c>
      <c r="H1279" s="245" t="s">
        <v>16415</v>
      </c>
      <c r="I1279" s="245" t="s">
        <v>102</v>
      </c>
      <c r="J1279" s="245" t="s">
        <v>59</v>
      </c>
      <c r="K1279" s="246" t="s">
        <v>224</v>
      </c>
      <c r="L1279" s="245" t="s">
        <v>568</v>
      </c>
    </row>
    <row r="1280" spans="1:12" x14ac:dyDescent="0.25">
      <c r="A1280" s="245" t="s">
        <v>5904</v>
      </c>
      <c r="B1280" s="245" t="s">
        <v>5903</v>
      </c>
      <c r="C1280" s="245" t="s">
        <v>5902</v>
      </c>
      <c r="D1280" s="245" t="s">
        <v>5901</v>
      </c>
      <c r="E1280" s="246" t="s">
        <v>44</v>
      </c>
      <c r="F1280" s="245" t="s">
        <v>44</v>
      </c>
      <c r="G1280" s="245" t="s">
        <v>16416</v>
      </c>
      <c r="H1280" s="245" t="s">
        <v>16417</v>
      </c>
      <c r="I1280" s="245" t="s">
        <v>102</v>
      </c>
      <c r="J1280" s="245" t="s">
        <v>59</v>
      </c>
      <c r="K1280" s="246" t="s">
        <v>876</v>
      </c>
      <c r="L1280" s="245" t="s">
        <v>568</v>
      </c>
    </row>
    <row r="1281" spans="1:12" x14ac:dyDescent="0.25">
      <c r="A1281" s="245" t="s">
        <v>5904</v>
      </c>
      <c r="B1281" s="245" t="s">
        <v>5903</v>
      </c>
      <c r="C1281" s="245" t="s">
        <v>5902</v>
      </c>
      <c r="D1281" s="245" t="s">
        <v>5901</v>
      </c>
      <c r="E1281" s="246" t="s">
        <v>44</v>
      </c>
      <c r="F1281" s="245" t="s">
        <v>44</v>
      </c>
      <c r="G1281" s="245" t="s">
        <v>16418</v>
      </c>
      <c r="H1281" s="245" t="s">
        <v>16419</v>
      </c>
      <c r="I1281" s="245" t="s">
        <v>102</v>
      </c>
      <c r="J1281" s="245" t="s">
        <v>59</v>
      </c>
      <c r="K1281" s="246" t="s">
        <v>10280</v>
      </c>
      <c r="L1281" s="245" t="s">
        <v>568</v>
      </c>
    </row>
    <row r="1282" spans="1:12" x14ac:dyDescent="0.25">
      <c r="A1282" s="245" t="s">
        <v>5904</v>
      </c>
      <c r="B1282" s="245" t="s">
        <v>5903</v>
      </c>
      <c r="C1282" s="245" t="s">
        <v>5902</v>
      </c>
      <c r="D1282" s="245" t="s">
        <v>5901</v>
      </c>
      <c r="E1282" s="246" t="s">
        <v>44</v>
      </c>
      <c r="F1282" s="245" t="s">
        <v>44</v>
      </c>
      <c r="G1282" s="245" t="s">
        <v>16420</v>
      </c>
      <c r="H1282" s="245" t="s">
        <v>16421</v>
      </c>
      <c r="I1282" s="245" t="s">
        <v>102</v>
      </c>
      <c r="J1282" s="245" t="s">
        <v>106</v>
      </c>
      <c r="K1282" s="246" t="s">
        <v>15221</v>
      </c>
      <c r="L1282" s="245" t="s">
        <v>568</v>
      </c>
    </row>
    <row r="1283" spans="1:12" x14ac:dyDescent="0.25">
      <c r="A1283" s="245" t="s">
        <v>5904</v>
      </c>
      <c r="B1283" s="245" t="s">
        <v>5903</v>
      </c>
      <c r="C1283" s="245" t="s">
        <v>5902</v>
      </c>
      <c r="D1283" s="245" t="s">
        <v>5901</v>
      </c>
      <c r="E1283" s="246" t="s">
        <v>44</v>
      </c>
      <c r="F1283" s="245" t="s">
        <v>44</v>
      </c>
      <c r="G1283" s="245" t="s">
        <v>16422</v>
      </c>
      <c r="H1283" s="245" t="s">
        <v>16423</v>
      </c>
      <c r="I1283" s="245" t="s">
        <v>102</v>
      </c>
      <c r="J1283" s="245" t="s">
        <v>106</v>
      </c>
      <c r="K1283" s="246" t="s">
        <v>9600</v>
      </c>
      <c r="L1283" s="245" t="s">
        <v>568</v>
      </c>
    </row>
    <row r="1284" spans="1:12" x14ac:dyDescent="0.25">
      <c r="A1284" s="245" t="s">
        <v>5904</v>
      </c>
      <c r="B1284" s="245" t="s">
        <v>5903</v>
      </c>
      <c r="C1284" s="245" t="s">
        <v>5902</v>
      </c>
      <c r="D1284" s="245" t="s">
        <v>5901</v>
      </c>
      <c r="E1284" s="246" t="s">
        <v>44</v>
      </c>
      <c r="F1284" s="245" t="s">
        <v>44</v>
      </c>
      <c r="G1284" s="245" t="s">
        <v>16424</v>
      </c>
      <c r="H1284" s="245" t="s">
        <v>16425</v>
      </c>
      <c r="I1284" s="245" t="s">
        <v>102</v>
      </c>
      <c r="J1284" s="245" t="s">
        <v>106</v>
      </c>
      <c r="K1284" s="246" t="s">
        <v>16426</v>
      </c>
      <c r="L1284" s="245" t="s">
        <v>568</v>
      </c>
    </row>
    <row r="1285" spans="1:12" x14ac:dyDescent="0.25">
      <c r="A1285" s="245" t="s">
        <v>5904</v>
      </c>
      <c r="B1285" s="245" t="s">
        <v>5903</v>
      </c>
      <c r="C1285" s="245" t="s">
        <v>5902</v>
      </c>
      <c r="D1285" s="245" t="s">
        <v>5901</v>
      </c>
      <c r="E1285" s="246" t="s">
        <v>44</v>
      </c>
      <c r="F1285" s="245" t="s">
        <v>44</v>
      </c>
      <c r="G1285" s="245" t="s">
        <v>16427</v>
      </c>
      <c r="H1285" s="245" t="s">
        <v>16428</v>
      </c>
      <c r="I1285" s="245" t="s">
        <v>102</v>
      </c>
      <c r="J1285" s="245" t="s">
        <v>59</v>
      </c>
      <c r="K1285" s="246" t="s">
        <v>16429</v>
      </c>
      <c r="L1285" s="245" t="s">
        <v>568</v>
      </c>
    </row>
    <row r="1286" spans="1:12" x14ac:dyDescent="0.25">
      <c r="A1286" s="245" t="s">
        <v>5904</v>
      </c>
      <c r="B1286" s="245" t="s">
        <v>5903</v>
      </c>
      <c r="C1286" s="245" t="s">
        <v>5902</v>
      </c>
      <c r="D1286" s="245" t="s">
        <v>5901</v>
      </c>
      <c r="E1286" s="246" t="s">
        <v>44</v>
      </c>
      <c r="F1286" s="245" t="s">
        <v>44</v>
      </c>
      <c r="G1286" s="245" t="s">
        <v>16430</v>
      </c>
      <c r="H1286" s="245" t="s">
        <v>16431</v>
      </c>
      <c r="I1286" s="245" t="s">
        <v>102</v>
      </c>
      <c r="J1286" s="245" t="s">
        <v>106</v>
      </c>
      <c r="K1286" s="246" t="s">
        <v>16432</v>
      </c>
      <c r="L1286" s="245" t="s">
        <v>568</v>
      </c>
    </row>
    <row r="1287" spans="1:12" x14ac:dyDescent="0.25">
      <c r="A1287" s="245" t="s">
        <v>5904</v>
      </c>
      <c r="B1287" s="245" t="s">
        <v>5903</v>
      </c>
      <c r="C1287" s="245" t="s">
        <v>5902</v>
      </c>
      <c r="D1287" s="245" t="s">
        <v>5901</v>
      </c>
      <c r="E1287" s="246" t="s">
        <v>44</v>
      </c>
      <c r="F1287" s="245" t="s">
        <v>44</v>
      </c>
      <c r="G1287" s="245" t="s">
        <v>16433</v>
      </c>
      <c r="H1287" s="245" t="s">
        <v>16434</v>
      </c>
      <c r="I1287" s="245" t="s">
        <v>102</v>
      </c>
      <c r="J1287" s="245" t="s">
        <v>106</v>
      </c>
      <c r="K1287" s="246" t="s">
        <v>16238</v>
      </c>
      <c r="L1287" s="245" t="s">
        <v>568</v>
      </c>
    </row>
    <row r="1288" spans="1:12" x14ac:dyDescent="0.25">
      <c r="A1288" s="245" t="s">
        <v>5904</v>
      </c>
      <c r="B1288" s="245" t="s">
        <v>5903</v>
      </c>
      <c r="C1288" s="245" t="s">
        <v>5902</v>
      </c>
      <c r="D1288" s="245" t="s">
        <v>5901</v>
      </c>
      <c r="E1288" s="246" t="s">
        <v>44</v>
      </c>
      <c r="F1288" s="245" t="s">
        <v>44</v>
      </c>
      <c r="G1288" s="245" t="s">
        <v>16435</v>
      </c>
      <c r="H1288" s="245" t="s">
        <v>16436</v>
      </c>
      <c r="I1288" s="245" t="s">
        <v>102</v>
      </c>
      <c r="J1288" s="245" t="s">
        <v>59</v>
      </c>
      <c r="K1288" s="246" t="s">
        <v>170</v>
      </c>
      <c r="L1288" s="245" t="s">
        <v>568</v>
      </c>
    </row>
    <row r="1289" spans="1:12" x14ac:dyDescent="0.25">
      <c r="A1289" s="245" t="s">
        <v>5904</v>
      </c>
      <c r="B1289" s="245" t="s">
        <v>5903</v>
      </c>
      <c r="C1289" s="245" t="s">
        <v>5902</v>
      </c>
      <c r="D1289" s="245" t="s">
        <v>5901</v>
      </c>
      <c r="E1289" s="246" t="s">
        <v>44</v>
      </c>
      <c r="F1289" s="245" t="s">
        <v>44</v>
      </c>
      <c r="G1289" s="245" t="s">
        <v>16437</v>
      </c>
      <c r="H1289" s="245" t="s">
        <v>16438</v>
      </c>
      <c r="I1289" s="245" t="s">
        <v>102</v>
      </c>
      <c r="J1289" s="245" t="s">
        <v>59</v>
      </c>
      <c r="K1289" s="246" t="s">
        <v>114</v>
      </c>
      <c r="L1289" s="245" t="s">
        <v>568</v>
      </c>
    </row>
    <row r="1290" spans="1:12" x14ac:dyDescent="0.25">
      <c r="A1290" s="245" t="s">
        <v>5904</v>
      </c>
      <c r="B1290" s="245" t="s">
        <v>5903</v>
      </c>
      <c r="C1290" s="245" t="s">
        <v>5902</v>
      </c>
      <c r="D1290" s="245" t="s">
        <v>5901</v>
      </c>
      <c r="E1290" s="246" t="s">
        <v>44</v>
      </c>
      <c r="F1290" s="245" t="s">
        <v>44</v>
      </c>
      <c r="G1290" s="245" t="s">
        <v>16439</v>
      </c>
      <c r="H1290" s="245" t="s">
        <v>16440</v>
      </c>
      <c r="I1290" s="245" t="s">
        <v>102</v>
      </c>
      <c r="J1290" s="245" t="s">
        <v>59</v>
      </c>
      <c r="K1290" s="246" t="s">
        <v>114</v>
      </c>
      <c r="L1290" s="245" t="s">
        <v>568</v>
      </c>
    </row>
    <row r="1291" spans="1:12" x14ac:dyDescent="0.25">
      <c r="A1291" s="245" t="s">
        <v>5904</v>
      </c>
      <c r="B1291" s="245" t="s">
        <v>5903</v>
      </c>
      <c r="C1291" s="245" t="s">
        <v>5902</v>
      </c>
      <c r="D1291" s="245" t="s">
        <v>5901</v>
      </c>
      <c r="E1291" s="246" t="s">
        <v>44</v>
      </c>
      <c r="F1291" s="245" t="s">
        <v>44</v>
      </c>
      <c r="G1291" s="245" t="s">
        <v>16441</v>
      </c>
      <c r="H1291" s="245" t="s">
        <v>16442</v>
      </c>
      <c r="I1291" s="245" t="s">
        <v>102</v>
      </c>
      <c r="J1291" s="245" t="s">
        <v>59</v>
      </c>
      <c r="K1291" s="246" t="s">
        <v>126</v>
      </c>
      <c r="L1291" s="245" t="s">
        <v>568</v>
      </c>
    </row>
    <row r="1292" spans="1:12" x14ac:dyDescent="0.25">
      <c r="A1292" s="245" t="s">
        <v>5904</v>
      </c>
      <c r="B1292" s="245" t="s">
        <v>5903</v>
      </c>
      <c r="C1292" s="245" t="s">
        <v>5902</v>
      </c>
      <c r="D1292" s="245" t="s">
        <v>5901</v>
      </c>
      <c r="E1292" s="246" t="s">
        <v>44</v>
      </c>
      <c r="F1292" s="245" t="s">
        <v>44</v>
      </c>
      <c r="G1292" s="245" t="s">
        <v>16443</v>
      </c>
      <c r="H1292" s="245" t="s">
        <v>16444</v>
      </c>
      <c r="I1292" s="245" t="s">
        <v>102</v>
      </c>
      <c r="J1292" s="245" t="s">
        <v>59</v>
      </c>
      <c r="K1292" s="246" t="s">
        <v>146</v>
      </c>
      <c r="L1292" s="245" t="s">
        <v>568</v>
      </c>
    </row>
    <row r="1293" spans="1:12" x14ac:dyDescent="0.25">
      <c r="A1293" s="245" t="s">
        <v>5904</v>
      </c>
      <c r="B1293" s="245" t="s">
        <v>5903</v>
      </c>
      <c r="C1293" s="245" t="s">
        <v>5902</v>
      </c>
      <c r="D1293" s="245" t="s">
        <v>5901</v>
      </c>
      <c r="E1293" s="246" t="s">
        <v>44</v>
      </c>
      <c r="F1293" s="245" t="s">
        <v>44</v>
      </c>
      <c r="G1293" s="245" t="s">
        <v>16445</v>
      </c>
      <c r="H1293" s="245" t="s">
        <v>16446</v>
      </c>
      <c r="I1293" s="245" t="s">
        <v>102</v>
      </c>
      <c r="J1293" s="245" t="s">
        <v>59</v>
      </c>
      <c r="K1293" s="246" t="s">
        <v>123</v>
      </c>
      <c r="L1293" s="245" t="s">
        <v>568</v>
      </c>
    </row>
    <row r="1294" spans="1:12" x14ac:dyDescent="0.25">
      <c r="A1294" s="245" t="s">
        <v>5904</v>
      </c>
      <c r="B1294" s="245" t="s">
        <v>5903</v>
      </c>
      <c r="C1294" s="245" t="s">
        <v>5902</v>
      </c>
      <c r="D1294" s="245" t="s">
        <v>5901</v>
      </c>
      <c r="E1294" s="246" t="s">
        <v>44</v>
      </c>
      <c r="F1294" s="245" t="s">
        <v>44</v>
      </c>
      <c r="G1294" s="245" t="s">
        <v>16447</v>
      </c>
      <c r="H1294" s="245" t="s">
        <v>16448</v>
      </c>
      <c r="I1294" s="245" t="s">
        <v>102</v>
      </c>
      <c r="J1294" s="245" t="s">
        <v>59</v>
      </c>
      <c r="K1294" s="246" t="s">
        <v>661</v>
      </c>
      <c r="L1294" s="245" t="s">
        <v>568</v>
      </c>
    </row>
    <row r="1295" spans="1:12" x14ac:dyDescent="0.25">
      <c r="A1295" s="245" t="s">
        <v>5904</v>
      </c>
      <c r="B1295" s="245" t="s">
        <v>5903</v>
      </c>
      <c r="C1295" s="245" t="s">
        <v>5902</v>
      </c>
      <c r="D1295" s="245" t="s">
        <v>5901</v>
      </c>
      <c r="E1295" s="246" t="s">
        <v>44</v>
      </c>
      <c r="F1295" s="245" t="s">
        <v>44</v>
      </c>
      <c r="G1295" s="245" t="s">
        <v>16449</v>
      </c>
      <c r="H1295" s="245" t="s">
        <v>16450</v>
      </c>
      <c r="I1295" s="245" t="s">
        <v>102</v>
      </c>
      <c r="J1295" s="245" t="s">
        <v>59</v>
      </c>
      <c r="K1295" s="246" t="s">
        <v>131</v>
      </c>
      <c r="L1295" s="245" t="s">
        <v>568</v>
      </c>
    </row>
    <row r="1296" spans="1:12" x14ac:dyDescent="0.25">
      <c r="A1296" s="245" t="s">
        <v>5904</v>
      </c>
      <c r="B1296" s="245" t="s">
        <v>5903</v>
      </c>
      <c r="C1296" s="245" t="s">
        <v>5902</v>
      </c>
      <c r="D1296" s="245" t="s">
        <v>5901</v>
      </c>
      <c r="E1296" s="246" t="s">
        <v>44</v>
      </c>
      <c r="F1296" s="245" t="s">
        <v>44</v>
      </c>
      <c r="G1296" s="245" t="s">
        <v>16451</v>
      </c>
      <c r="H1296" s="245" t="s">
        <v>16452</v>
      </c>
      <c r="I1296" s="245" t="s">
        <v>102</v>
      </c>
      <c r="J1296" s="245" t="s">
        <v>59</v>
      </c>
      <c r="K1296" s="246" t="s">
        <v>202</v>
      </c>
      <c r="L1296" s="245" t="s">
        <v>568</v>
      </c>
    </row>
    <row r="1297" spans="1:12" x14ac:dyDescent="0.25">
      <c r="A1297" s="245" t="s">
        <v>5904</v>
      </c>
      <c r="B1297" s="245" t="s">
        <v>5903</v>
      </c>
      <c r="C1297" s="245" t="s">
        <v>5902</v>
      </c>
      <c r="D1297" s="245" t="s">
        <v>5901</v>
      </c>
      <c r="E1297" s="246" t="s">
        <v>44</v>
      </c>
      <c r="F1297" s="245" t="s">
        <v>44</v>
      </c>
      <c r="G1297" s="245" t="s">
        <v>16453</v>
      </c>
      <c r="H1297" s="245" t="s">
        <v>16454</v>
      </c>
      <c r="I1297" s="245" t="s">
        <v>102</v>
      </c>
      <c r="J1297" s="245" t="s">
        <v>59</v>
      </c>
      <c r="K1297" s="246" t="s">
        <v>105</v>
      </c>
      <c r="L1297" s="245" t="s">
        <v>568</v>
      </c>
    </row>
    <row r="1298" spans="1:12" x14ac:dyDescent="0.25">
      <c r="A1298" s="245" t="s">
        <v>5904</v>
      </c>
      <c r="B1298" s="245" t="s">
        <v>5903</v>
      </c>
      <c r="C1298" s="245" t="s">
        <v>5902</v>
      </c>
      <c r="D1298" s="245" t="s">
        <v>5901</v>
      </c>
      <c r="E1298" s="246" t="s">
        <v>44</v>
      </c>
      <c r="F1298" s="245" t="s">
        <v>44</v>
      </c>
      <c r="G1298" s="245" t="s">
        <v>16455</v>
      </c>
      <c r="H1298" s="245" t="s">
        <v>16456</v>
      </c>
      <c r="I1298" s="245" t="s">
        <v>102</v>
      </c>
      <c r="J1298" s="245" t="s">
        <v>59</v>
      </c>
      <c r="K1298" s="246" t="s">
        <v>643</v>
      </c>
      <c r="L1298" s="245" t="s">
        <v>568</v>
      </c>
    </row>
    <row r="1299" spans="1:12" x14ac:dyDescent="0.25">
      <c r="A1299" s="245" t="s">
        <v>5904</v>
      </c>
      <c r="B1299" s="245" t="s">
        <v>5903</v>
      </c>
      <c r="C1299" s="245" t="s">
        <v>5902</v>
      </c>
      <c r="D1299" s="245" t="s">
        <v>5901</v>
      </c>
      <c r="E1299" s="246" t="s">
        <v>44</v>
      </c>
      <c r="F1299" s="245" t="s">
        <v>44</v>
      </c>
      <c r="G1299" s="245" t="s">
        <v>16457</v>
      </c>
      <c r="H1299" s="245" t="s">
        <v>16458</v>
      </c>
      <c r="I1299" s="245" t="s">
        <v>102</v>
      </c>
      <c r="J1299" s="245" t="s">
        <v>59</v>
      </c>
      <c r="K1299" s="246" t="s">
        <v>10500</v>
      </c>
      <c r="L1299" s="245" t="s">
        <v>568</v>
      </c>
    </row>
    <row r="1300" spans="1:12" x14ac:dyDescent="0.25">
      <c r="A1300" s="245" t="s">
        <v>17</v>
      </c>
      <c r="B1300" s="245" t="s">
        <v>5741</v>
      </c>
      <c r="C1300" s="245" t="s">
        <v>5863</v>
      </c>
      <c r="D1300" s="245" t="s">
        <v>5862</v>
      </c>
      <c r="E1300" s="246" t="s">
        <v>44</v>
      </c>
      <c r="F1300" s="245" t="s">
        <v>44</v>
      </c>
      <c r="G1300" s="245" t="s">
        <v>5898</v>
      </c>
      <c r="H1300" s="245" t="s">
        <v>9192</v>
      </c>
      <c r="I1300" s="245" t="s">
        <v>24</v>
      </c>
      <c r="J1300" s="245" t="s">
        <v>569</v>
      </c>
      <c r="K1300" s="246" t="s">
        <v>16459</v>
      </c>
      <c r="L1300" s="245" t="s">
        <v>568</v>
      </c>
    </row>
    <row r="1301" spans="1:12" x14ac:dyDescent="0.25">
      <c r="A1301" s="245" t="s">
        <v>17</v>
      </c>
      <c r="B1301" s="245" t="s">
        <v>5741</v>
      </c>
      <c r="C1301" s="245" t="s">
        <v>5863</v>
      </c>
      <c r="D1301" s="245" t="s">
        <v>5862</v>
      </c>
      <c r="E1301" s="246" t="s">
        <v>44</v>
      </c>
      <c r="F1301" s="245" t="s">
        <v>44</v>
      </c>
      <c r="G1301" s="245" t="s">
        <v>5897</v>
      </c>
      <c r="H1301" s="245" t="s">
        <v>9193</v>
      </c>
      <c r="I1301" s="245" t="s">
        <v>24</v>
      </c>
      <c r="J1301" s="245" t="s">
        <v>569</v>
      </c>
      <c r="K1301" s="246" t="s">
        <v>16460</v>
      </c>
      <c r="L1301" s="245" t="s">
        <v>568</v>
      </c>
    </row>
    <row r="1302" spans="1:12" x14ac:dyDescent="0.25">
      <c r="A1302" s="245" t="s">
        <v>17</v>
      </c>
      <c r="B1302" s="245" t="s">
        <v>5741</v>
      </c>
      <c r="C1302" s="245" t="s">
        <v>5863</v>
      </c>
      <c r="D1302" s="245" t="s">
        <v>5862</v>
      </c>
      <c r="E1302" s="246" t="s">
        <v>44</v>
      </c>
      <c r="F1302" s="245" t="s">
        <v>44</v>
      </c>
      <c r="G1302" s="245" t="s">
        <v>5896</v>
      </c>
      <c r="H1302" s="245" t="s">
        <v>9194</v>
      </c>
      <c r="I1302" s="245" t="s">
        <v>24</v>
      </c>
      <c r="J1302" s="245" t="s">
        <v>569</v>
      </c>
      <c r="K1302" s="246" t="s">
        <v>16461</v>
      </c>
      <c r="L1302" s="245" t="s">
        <v>568</v>
      </c>
    </row>
    <row r="1303" spans="1:12" x14ac:dyDescent="0.25">
      <c r="A1303" s="245" t="s">
        <v>17</v>
      </c>
      <c r="B1303" s="245" t="s">
        <v>5741</v>
      </c>
      <c r="C1303" s="245" t="s">
        <v>5863</v>
      </c>
      <c r="D1303" s="245" t="s">
        <v>5862</v>
      </c>
      <c r="E1303" s="246" t="s">
        <v>44</v>
      </c>
      <c r="F1303" s="245" t="s">
        <v>44</v>
      </c>
      <c r="G1303" s="245" t="s">
        <v>5895</v>
      </c>
      <c r="H1303" s="245" t="s">
        <v>9195</v>
      </c>
      <c r="I1303" s="245" t="s">
        <v>24</v>
      </c>
      <c r="J1303" s="245" t="s">
        <v>569</v>
      </c>
      <c r="K1303" s="246" t="s">
        <v>16462</v>
      </c>
      <c r="L1303" s="245" t="s">
        <v>568</v>
      </c>
    </row>
    <row r="1304" spans="1:12" x14ac:dyDescent="0.25">
      <c r="A1304" s="245" t="s">
        <v>17</v>
      </c>
      <c r="B1304" s="245" t="s">
        <v>5741</v>
      </c>
      <c r="C1304" s="245" t="s">
        <v>5863</v>
      </c>
      <c r="D1304" s="245" t="s">
        <v>5862</v>
      </c>
      <c r="E1304" s="246" t="s">
        <v>44</v>
      </c>
      <c r="F1304" s="245" t="s">
        <v>44</v>
      </c>
      <c r="G1304" s="245" t="s">
        <v>5894</v>
      </c>
      <c r="H1304" s="245" t="s">
        <v>9196</v>
      </c>
      <c r="I1304" s="245" t="s">
        <v>11</v>
      </c>
      <c r="J1304" s="245" t="s">
        <v>569</v>
      </c>
      <c r="K1304" s="246" t="s">
        <v>15440</v>
      </c>
      <c r="L1304" s="245" t="s">
        <v>568</v>
      </c>
    </row>
    <row r="1305" spans="1:12" x14ac:dyDescent="0.25">
      <c r="A1305" s="245" t="s">
        <v>17</v>
      </c>
      <c r="B1305" s="245" t="s">
        <v>5741</v>
      </c>
      <c r="C1305" s="245" t="s">
        <v>5863</v>
      </c>
      <c r="D1305" s="245" t="s">
        <v>5862</v>
      </c>
      <c r="E1305" s="246" t="s">
        <v>44</v>
      </c>
      <c r="F1305" s="245" t="s">
        <v>44</v>
      </c>
      <c r="G1305" s="245" t="s">
        <v>5893</v>
      </c>
      <c r="H1305" s="245" t="s">
        <v>9197</v>
      </c>
      <c r="I1305" s="245" t="s">
        <v>11</v>
      </c>
      <c r="J1305" s="245" t="s">
        <v>569</v>
      </c>
      <c r="K1305" s="246" t="s">
        <v>16463</v>
      </c>
      <c r="L1305" s="245" t="s">
        <v>568</v>
      </c>
    </row>
    <row r="1306" spans="1:12" x14ac:dyDescent="0.25">
      <c r="A1306" s="245" t="s">
        <v>17</v>
      </c>
      <c r="B1306" s="245" t="s">
        <v>5741</v>
      </c>
      <c r="C1306" s="245" t="s">
        <v>5863</v>
      </c>
      <c r="D1306" s="245" t="s">
        <v>5862</v>
      </c>
      <c r="E1306" s="246" t="s">
        <v>44</v>
      </c>
      <c r="F1306" s="245" t="s">
        <v>44</v>
      </c>
      <c r="G1306" s="245" t="s">
        <v>5892</v>
      </c>
      <c r="H1306" s="245" t="s">
        <v>9198</v>
      </c>
      <c r="I1306" s="245" t="s">
        <v>11</v>
      </c>
      <c r="J1306" s="245" t="s">
        <v>569</v>
      </c>
      <c r="K1306" s="246" t="s">
        <v>16464</v>
      </c>
      <c r="L1306" s="245" t="s">
        <v>568</v>
      </c>
    </row>
    <row r="1307" spans="1:12" x14ac:dyDescent="0.25">
      <c r="A1307" s="245" t="s">
        <v>17</v>
      </c>
      <c r="B1307" s="245" t="s">
        <v>5741</v>
      </c>
      <c r="C1307" s="245" t="s">
        <v>5863</v>
      </c>
      <c r="D1307" s="245" t="s">
        <v>5862</v>
      </c>
      <c r="E1307" s="246" t="s">
        <v>44</v>
      </c>
      <c r="F1307" s="245" t="s">
        <v>44</v>
      </c>
      <c r="G1307" s="245" t="s">
        <v>5891</v>
      </c>
      <c r="H1307" s="245" t="s">
        <v>9199</v>
      </c>
      <c r="I1307" s="245" t="s">
        <v>11</v>
      </c>
      <c r="J1307" s="245" t="s">
        <v>569</v>
      </c>
      <c r="K1307" s="246" t="s">
        <v>16465</v>
      </c>
      <c r="L1307" s="245" t="s">
        <v>568</v>
      </c>
    </row>
    <row r="1308" spans="1:12" x14ac:dyDescent="0.25">
      <c r="A1308" s="245" t="s">
        <v>17</v>
      </c>
      <c r="B1308" s="245" t="s">
        <v>5741</v>
      </c>
      <c r="C1308" s="245" t="s">
        <v>5863</v>
      </c>
      <c r="D1308" s="245" t="s">
        <v>5862</v>
      </c>
      <c r="E1308" s="246" t="s">
        <v>44</v>
      </c>
      <c r="F1308" s="245" t="s">
        <v>44</v>
      </c>
      <c r="G1308" s="245" t="s">
        <v>5890</v>
      </c>
      <c r="H1308" s="245" t="s">
        <v>9201</v>
      </c>
      <c r="I1308" s="245" t="s">
        <v>11</v>
      </c>
      <c r="J1308" s="245" t="s">
        <v>569</v>
      </c>
      <c r="K1308" s="246" t="s">
        <v>2604</v>
      </c>
      <c r="L1308" s="245" t="s">
        <v>568</v>
      </c>
    </row>
    <row r="1309" spans="1:12" x14ac:dyDescent="0.25">
      <c r="A1309" s="245" t="s">
        <v>17</v>
      </c>
      <c r="B1309" s="245" t="s">
        <v>5741</v>
      </c>
      <c r="C1309" s="245" t="s">
        <v>5863</v>
      </c>
      <c r="D1309" s="245" t="s">
        <v>5862</v>
      </c>
      <c r="E1309" s="246" t="s">
        <v>44</v>
      </c>
      <c r="F1309" s="245" t="s">
        <v>44</v>
      </c>
      <c r="G1309" s="245" t="s">
        <v>5889</v>
      </c>
      <c r="H1309" s="245" t="s">
        <v>9202</v>
      </c>
      <c r="I1309" s="245" t="s">
        <v>11</v>
      </c>
      <c r="J1309" s="245" t="s">
        <v>569</v>
      </c>
      <c r="K1309" s="246" t="s">
        <v>13237</v>
      </c>
      <c r="L1309" s="245" t="s">
        <v>568</v>
      </c>
    </row>
    <row r="1310" spans="1:12" x14ac:dyDescent="0.25">
      <c r="A1310" s="245" t="s">
        <v>17</v>
      </c>
      <c r="B1310" s="245" t="s">
        <v>5741</v>
      </c>
      <c r="C1310" s="245" t="s">
        <v>5863</v>
      </c>
      <c r="D1310" s="245" t="s">
        <v>5862</v>
      </c>
      <c r="E1310" s="246" t="s">
        <v>44</v>
      </c>
      <c r="F1310" s="245" t="s">
        <v>44</v>
      </c>
      <c r="G1310" s="245" t="s">
        <v>5887</v>
      </c>
      <c r="H1310" s="245" t="s">
        <v>9203</v>
      </c>
      <c r="I1310" s="245" t="s">
        <v>24</v>
      </c>
      <c r="J1310" s="245" t="s">
        <v>569</v>
      </c>
      <c r="K1310" s="246" t="s">
        <v>16466</v>
      </c>
      <c r="L1310" s="245" t="s">
        <v>568</v>
      </c>
    </row>
    <row r="1311" spans="1:12" x14ac:dyDescent="0.25">
      <c r="A1311" s="245" t="s">
        <v>17</v>
      </c>
      <c r="B1311" s="245" t="s">
        <v>5741</v>
      </c>
      <c r="C1311" s="245" t="s">
        <v>5863</v>
      </c>
      <c r="D1311" s="245" t="s">
        <v>5862</v>
      </c>
      <c r="E1311" s="246" t="s">
        <v>44</v>
      </c>
      <c r="F1311" s="245" t="s">
        <v>44</v>
      </c>
      <c r="G1311" s="245" t="s">
        <v>5886</v>
      </c>
      <c r="H1311" s="245" t="s">
        <v>9204</v>
      </c>
      <c r="I1311" s="245" t="s">
        <v>24</v>
      </c>
      <c r="J1311" s="245" t="s">
        <v>569</v>
      </c>
      <c r="K1311" s="246" t="s">
        <v>16467</v>
      </c>
      <c r="L1311" s="245" t="s">
        <v>568</v>
      </c>
    </row>
    <row r="1312" spans="1:12" x14ac:dyDescent="0.25">
      <c r="A1312" s="245" t="s">
        <v>17</v>
      </c>
      <c r="B1312" s="245" t="s">
        <v>5741</v>
      </c>
      <c r="C1312" s="245" t="s">
        <v>5863</v>
      </c>
      <c r="D1312" s="245" t="s">
        <v>5862</v>
      </c>
      <c r="E1312" s="246" t="s">
        <v>44</v>
      </c>
      <c r="F1312" s="245" t="s">
        <v>44</v>
      </c>
      <c r="G1312" s="245" t="s">
        <v>5885</v>
      </c>
      <c r="H1312" s="245" t="s">
        <v>9205</v>
      </c>
      <c r="I1312" s="245" t="s">
        <v>24</v>
      </c>
      <c r="J1312" s="245" t="s">
        <v>569</v>
      </c>
      <c r="K1312" s="246" t="s">
        <v>16468</v>
      </c>
      <c r="L1312" s="245" t="s">
        <v>568</v>
      </c>
    </row>
    <row r="1313" spans="1:12" x14ac:dyDescent="0.25">
      <c r="A1313" s="245" t="s">
        <v>17</v>
      </c>
      <c r="B1313" s="245" t="s">
        <v>5741</v>
      </c>
      <c r="C1313" s="245" t="s">
        <v>5863</v>
      </c>
      <c r="D1313" s="245" t="s">
        <v>5862</v>
      </c>
      <c r="E1313" s="246" t="s">
        <v>44</v>
      </c>
      <c r="F1313" s="245" t="s">
        <v>44</v>
      </c>
      <c r="G1313" s="245" t="s">
        <v>5884</v>
      </c>
      <c r="H1313" s="245" t="s">
        <v>9206</v>
      </c>
      <c r="I1313" s="245" t="s">
        <v>24</v>
      </c>
      <c r="J1313" s="245" t="s">
        <v>569</v>
      </c>
      <c r="K1313" s="246" t="s">
        <v>16469</v>
      </c>
      <c r="L1313" s="245" t="s">
        <v>568</v>
      </c>
    </row>
    <row r="1314" spans="1:12" x14ac:dyDescent="0.25">
      <c r="A1314" s="245" t="s">
        <v>17</v>
      </c>
      <c r="B1314" s="245" t="s">
        <v>5741</v>
      </c>
      <c r="C1314" s="245" t="s">
        <v>5863</v>
      </c>
      <c r="D1314" s="245" t="s">
        <v>5862</v>
      </c>
      <c r="E1314" s="246" t="s">
        <v>44</v>
      </c>
      <c r="F1314" s="245" t="s">
        <v>44</v>
      </c>
      <c r="G1314" s="245" t="s">
        <v>5883</v>
      </c>
      <c r="H1314" s="245" t="s">
        <v>9207</v>
      </c>
      <c r="I1314" s="245" t="s">
        <v>24</v>
      </c>
      <c r="J1314" s="245" t="s">
        <v>569</v>
      </c>
      <c r="K1314" s="246" t="s">
        <v>16470</v>
      </c>
      <c r="L1314" s="245" t="s">
        <v>568</v>
      </c>
    </row>
    <row r="1315" spans="1:12" x14ac:dyDescent="0.25">
      <c r="A1315" s="245" t="s">
        <v>17</v>
      </c>
      <c r="B1315" s="245" t="s">
        <v>5741</v>
      </c>
      <c r="C1315" s="245" t="s">
        <v>5863</v>
      </c>
      <c r="D1315" s="245" t="s">
        <v>5862</v>
      </c>
      <c r="E1315" s="246" t="s">
        <v>44</v>
      </c>
      <c r="F1315" s="245" t="s">
        <v>44</v>
      </c>
      <c r="G1315" s="245" t="s">
        <v>5882</v>
      </c>
      <c r="H1315" s="245" t="s">
        <v>9208</v>
      </c>
      <c r="I1315" s="245" t="s">
        <v>24</v>
      </c>
      <c r="J1315" s="245" t="s">
        <v>569</v>
      </c>
      <c r="K1315" s="246" t="s">
        <v>16471</v>
      </c>
      <c r="L1315" s="245" t="s">
        <v>568</v>
      </c>
    </row>
    <row r="1316" spans="1:12" x14ac:dyDescent="0.25">
      <c r="A1316" s="245" t="s">
        <v>17</v>
      </c>
      <c r="B1316" s="245" t="s">
        <v>5741</v>
      </c>
      <c r="C1316" s="245" t="s">
        <v>5863</v>
      </c>
      <c r="D1316" s="245" t="s">
        <v>5862</v>
      </c>
      <c r="E1316" s="246" t="s">
        <v>44</v>
      </c>
      <c r="F1316" s="245" t="s">
        <v>44</v>
      </c>
      <c r="G1316" s="245" t="s">
        <v>5881</v>
      </c>
      <c r="H1316" s="245" t="s">
        <v>9209</v>
      </c>
      <c r="I1316" s="245" t="s">
        <v>24</v>
      </c>
      <c r="J1316" s="245" t="s">
        <v>569</v>
      </c>
      <c r="K1316" s="246" t="s">
        <v>16472</v>
      </c>
      <c r="L1316" s="245" t="s">
        <v>568</v>
      </c>
    </row>
    <row r="1317" spans="1:12" x14ac:dyDescent="0.25">
      <c r="A1317" s="245" t="s">
        <v>17</v>
      </c>
      <c r="B1317" s="245" t="s">
        <v>5741</v>
      </c>
      <c r="C1317" s="245" t="s">
        <v>5863</v>
      </c>
      <c r="D1317" s="245" t="s">
        <v>5862</v>
      </c>
      <c r="E1317" s="246" t="s">
        <v>44</v>
      </c>
      <c r="F1317" s="245" t="s">
        <v>44</v>
      </c>
      <c r="G1317" s="245" t="s">
        <v>5880</v>
      </c>
      <c r="H1317" s="245" t="s">
        <v>9210</v>
      </c>
      <c r="I1317" s="245" t="s">
        <v>24</v>
      </c>
      <c r="J1317" s="245" t="s">
        <v>569</v>
      </c>
      <c r="K1317" s="246" t="s">
        <v>16473</v>
      </c>
      <c r="L1317" s="245" t="s">
        <v>568</v>
      </c>
    </row>
    <row r="1318" spans="1:12" x14ac:dyDescent="0.25">
      <c r="A1318" s="245" t="s">
        <v>17</v>
      </c>
      <c r="B1318" s="245" t="s">
        <v>5741</v>
      </c>
      <c r="C1318" s="245" t="s">
        <v>5863</v>
      </c>
      <c r="D1318" s="245" t="s">
        <v>5862</v>
      </c>
      <c r="E1318" s="246" t="s">
        <v>44</v>
      </c>
      <c r="F1318" s="245" t="s">
        <v>44</v>
      </c>
      <c r="G1318" s="245" t="s">
        <v>5879</v>
      </c>
      <c r="H1318" s="245" t="s">
        <v>9211</v>
      </c>
      <c r="I1318" s="245" t="s">
        <v>24</v>
      </c>
      <c r="J1318" s="245" t="s">
        <v>569</v>
      </c>
      <c r="K1318" s="246" t="s">
        <v>16474</v>
      </c>
      <c r="L1318" s="245" t="s">
        <v>568</v>
      </c>
    </row>
    <row r="1319" spans="1:12" x14ac:dyDescent="0.25">
      <c r="A1319" s="245" t="s">
        <v>17</v>
      </c>
      <c r="B1319" s="245" t="s">
        <v>5741</v>
      </c>
      <c r="C1319" s="245" t="s">
        <v>5863</v>
      </c>
      <c r="D1319" s="245" t="s">
        <v>5862</v>
      </c>
      <c r="E1319" s="246" t="s">
        <v>44</v>
      </c>
      <c r="F1319" s="245" t="s">
        <v>44</v>
      </c>
      <c r="G1319" s="245" t="s">
        <v>5878</v>
      </c>
      <c r="H1319" s="245" t="s">
        <v>9212</v>
      </c>
      <c r="I1319" s="245" t="s">
        <v>24</v>
      </c>
      <c r="J1319" s="245" t="s">
        <v>569</v>
      </c>
      <c r="K1319" s="246" t="s">
        <v>16475</v>
      </c>
      <c r="L1319" s="245" t="s">
        <v>568</v>
      </c>
    </row>
    <row r="1320" spans="1:12" x14ac:dyDescent="0.25">
      <c r="A1320" s="245" t="s">
        <v>17</v>
      </c>
      <c r="B1320" s="245" t="s">
        <v>5741</v>
      </c>
      <c r="C1320" s="245" t="s">
        <v>5863</v>
      </c>
      <c r="D1320" s="245" t="s">
        <v>5862</v>
      </c>
      <c r="E1320" s="246" t="s">
        <v>44</v>
      </c>
      <c r="F1320" s="245" t="s">
        <v>44</v>
      </c>
      <c r="G1320" s="245" t="s">
        <v>5877</v>
      </c>
      <c r="H1320" s="245" t="s">
        <v>9213</v>
      </c>
      <c r="I1320" s="245" t="s">
        <v>24</v>
      </c>
      <c r="J1320" s="245" t="s">
        <v>569</v>
      </c>
      <c r="K1320" s="246" t="s">
        <v>16476</v>
      </c>
      <c r="L1320" s="245" t="s">
        <v>568</v>
      </c>
    </row>
    <row r="1321" spans="1:12" x14ac:dyDescent="0.25">
      <c r="A1321" s="245" t="s">
        <v>17</v>
      </c>
      <c r="B1321" s="245" t="s">
        <v>5741</v>
      </c>
      <c r="C1321" s="245" t="s">
        <v>5863</v>
      </c>
      <c r="D1321" s="245" t="s">
        <v>5862</v>
      </c>
      <c r="E1321" s="246" t="s">
        <v>44</v>
      </c>
      <c r="F1321" s="245" t="s">
        <v>44</v>
      </c>
      <c r="G1321" s="245" t="s">
        <v>5876</v>
      </c>
      <c r="H1321" s="245" t="s">
        <v>9214</v>
      </c>
      <c r="I1321" s="245" t="s">
        <v>24</v>
      </c>
      <c r="J1321" s="245" t="s">
        <v>569</v>
      </c>
      <c r="K1321" s="246" t="s">
        <v>16477</v>
      </c>
      <c r="L1321" s="245" t="s">
        <v>568</v>
      </c>
    </row>
    <row r="1322" spans="1:12" x14ac:dyDescent="0.25">
      <c r="A1322" s="245" t="s">
        <v>17</v>
      </c>
      <c r="B1322" s="245" t="s">
        <v>5741</v>
      </c>
      <c r="C1322" s="245" t="s">
        <v>5863</v>
      </c>
      <c r="D1322" s="245" t="s">
        <v>5862</v>
      </c>
      <c r="E1322" s="246" t="s">
        <v>44</v>
      </c>
      <c r="F1322" s="245" t="s">
        <v>44</v>
      </c>
      <c r="G1322" s="245" t="s">
        <v>5875</v>
      </c>
      <c r="H1322" s="245" t="s">
        <v>9215</v>
      </c>
      <c r="I1322" s="245" t="s">
        <v>24</v>
      </c>
      <c r="J1322" s="245" t="s">
        <v>569</v>
      </c>
      <c r="K1322" s="246" t="s">
        <v>16478</v>
      </c>
      <c r="L1322" s="245" t="s">
        <v>568</v>
      </c>
    </row>
    <row r="1323" spans="1:12" x14ac:dyDescent="0.25">
      <c r="A1323" s="245" t="s">
        <v>17</v>
      </c>
      <c r="B1323" s="245" t="s">
        <v>5741</v>
      </c>
      <c r="C1323" s="245" t="s">
        <v>5863</v>
      </c>
      <c r="D1323" s="245" t="s">
        <v>5862</v>
      </c>
      <c r="E1323" s="246" t="s">
        <v>44</v>
      </c>
      <c r="F1323" s="245" t="s">
        <v>44</v>
      </c>
      <c r="G1323" s="245" t="s">
        <v>5874</v>
      </c>
      <c r="H1323" s="245" t="s">
        <v>9216</v>
      </c>
      <c r="I1323" s="245" t="s">
        <v>24</v>
      </c>
      <c r="J1323" s="245" t="s">
        <v>569</v>
      </c>
      <c r="K1323" s="246" t="s">
        <v>16479</v>
      </c>
      <c r="L1323" s="245" t="s">
        <v>568</v>
      </c>
    </row>
    <row r="1324" spans="1:12" x14ac:dyDescent="0.25">
      <c r="A1324" s="245" t="s">
        <v>17</v>
      </c>
      <c r="B1324" s="245" t="s">
        <v>5741</v>
      </c>
      <c r="C1324" s="245" t="s">
        <v>5863</v>
      </c>
      <c r="D1324" s="245" t="s">
        <v>5862</v>
      </c>
      <c r="E1324" s="246" t="s">
        <v>44</v>
      </c>
      <c r="F1324" s="245" t="s">
        <v>44</v>
      </c>
      <c r="G1324" s="245" t="s">
        <v>5873</v>
      </c>
      <c r="H1324" s="245" t="s">
        <v>9217</v>
      </c>
      <c r="I1324" s="245" t="s">
        <v>24</v>
      </c>
      <c r="J1324" s="245" t="s">
        <v>569</v>
      </c>
      <c r="K1324" s="246" t="s">
        <v>16480</v>
      </c>
      <c r="L1324" s="245" t="s">
        <v>568</v>
      </c>
    </row>
    <row r="1325" spans="1:12" x14ac:dyDescent="0.25">
      <c r="A1325" s="245" t="s">
        <v>17</v>
      </c>
      <c r="B1325" s="245" t="s">
        <v>5741</v>
      </c>
      <c r="C1325" s="245" t="s">
        <v>5863</v>
      </c>
      <c r="D1325" s="245" t="s">
        <v>5862</v>
      </c>
      <c r="E1325" s="246" t="s">
        <v>44</v>
      </c>
      <c r="F1325" s="245" t="s">
        <v>44</v>
      </c>
      <c r="G1325" s="245" t="s">
        <v>5872</v>
      </c>
      <c r="H1325" s="245" t="s">
        <v>9218</v>
      </c>
      <c r="I1325" s="245" t="s">
        <v>24</v>
      </c>
      <c r="J1325" s="245" t="s">
        <v>569</v>
      </c>
      <c r="K1325" s="246" t="s">
        <v>16481</v>
      </c>
      <c r="L1325" s="245" t="s">
        <v>568</v>
      </c>
    </row>
    <row r="1326" spans="1:12" x14ac:dyDescent="0.25">
      <c r="A1326" s="245" t="s">
        <v>17</v>
      </c>
      <c r="B1326" s="245" t="s">
        <v>5741</v>
      </c>
      <c r="C1326" s="245" t="s">
        <v>5863</v>
      </c>
      <c r="D1326" s="245" t="s">
        <v>5862</v>
      </c>
      <c r="E1326" s="246" t="s">
        <v>44</v>
      </c>
      <c r="F1326" s="245" t="s">
        <v>44</v>
      </c>
      <c r="G1326" s="245" t="s">
        <v>5871</v>
      </c>
      <c r="H1326" s="245" t="s">
        <v>9219</v>
      </c>
      <c r="I1326" s="245" t="s">
        <v>24</v>
      </c>
      <c r="J1326" s="245" t="s">
        <v>569</v>
      </c>
      <c r="K1326" s="246" t="s">
        <v>16482</v>
      </c>
      <c r="L1326" s="245" t="s">
        <v>568</v>
      </c>
    </row>
    <row r="1327" spans="1:12" x14ac:dyDescent="0.25">
      <c r="A1327" s="245" t="s">
        <v>17</v>
      </c>
      <c r="B1327" s="245" t="s">
        <v>5741</v>
      </c>
      <c r="C1327" s="245" t="s">
        <v>5863</v>
      </c>
      <c r="D1327" s="245" t="s">
        <v>5862</v>
      </c>
      <c r="E1327" s="246" t="s">
        <v>44</v>
      </c>
      <c r="F1327" s="245" t="s">
        <v>44</v>
      </c>
      <c r="G1327" s="245" t="s">
        <v>5870</v>
      </c>
      <c r="H1327" s="245" t="s">
        <v>9220</v>
      </c>
      <c r="I1327" s="245" t="s">
        <v>24</v>
      </c>
      <c r="J1327" s="245" t="s">
        <v>569</v>
      </c>
      <c r="K1327" s="246" t="s">
        <v>16483</v>
      </c>
      <c r="L1327" s="245" t="s">
        <v>568</v>
      </c>
    </row>
    <row r="1328" spans="1:12" x14ac:dyDescent="0.25">
      <c r="A1328" s="245" t="s">
        <v>17</v>
      </c>
      <c r="B1328" s="245" t="s">
        <v>5741</v>
      </c>
      <c r="C1328" s="245" t="s">
        <v>5863</v>
      </c>
      <c r="D1328" s="245" t="s">
        <v>5862</v>
      </c>
      <c r="E1328" s="246" t="s">
        <v>44</v>
      </c>
      <c r="F1328" s="245" t="s">
        <v>44</v>
      </c>
      <c r="G1328" s="245" t="s">
        <v>5869</v>
      </c>
      <c r="H1328" s="245" t="s">
        <v>9221</v>
      </c>
      <c r="I1328" s="245" t="s">
        <v>24</v>
      </c>
      <c r="J1328" s="245" t="s">
        <v>569</v>
      </c>
      <c r="K1328" s="246" t="s">
        <v>16484</v>
      </c>
      <c r="L1328" s="245" t="s">
        <v>568</v>
      </c>
    </row>
    <row r="1329" spans="1:12" x14ac:dyDescent="0.25">
      <c r="A1329" s="245" t="s">
        <v>17</v>
      </c>
      <c r="B1329" s="245" t="s">
        <v>5741</v>
      </c>
      <c r="C1329" s="245" t="s">
        <v>5863</v>
      </c>
      <c r="D1329" s="245" t="s">
        <v>5862</v>
      </c>
      <c r="E1329" s="246" t="s">
        <v>44</v>
      </c>
      <c r="F1329" s="245" t="s">
        <v>44</v>
      </c>
      <c r="G1329" s="245" t="s">
        <v>5868</v>
      </c>
      <c r="H1329" s="245" t="s">
        <v>9222</v>
      </c>
      <c r="I1329" s="245" t="s">
        <v>24</v>
      </c>
      <c r="J1329" s="245" t="s">
        <v>569</v>
      </c>
      <c r="K1329" s="246" t="s">
        <v>16485</v>
      </c>
      <c r="L1329" s="245" t="s">
        <v>568</v>
      </c>
    </row>
    <row r="1330" spans="1:12" x14ac:dyDescent="0.25">
      <c r="A1330" s="245" t="s">
        <v>17</v>
      </c>
      <c r="B1330" s="245" t="s">
        <v>5741</v>
      </c>
      <c r="C1330" s="245" t="s">
        <v>5863</v>
      </c>
      <c r="D1330" s="245" t="s">
        <v>5862</v>
      </c>
      <c r="E1330" s="246" t="s">
        <v>44</v>
      </c>
      <c r="F1330" s="245" t="s">
        <v>44</v>
      </c>
      <c r="G1330" s="245" t="s">
        <v>5867</v>
      </c>
      <c r="H1330" s="245" t="s">
        <v>5866</v>
      </c>
      <c r="I1330" s="245" t="s">
        <v>11</v>
      </c>
      <c r="J1330" s="245" t="s">
        <v>569</v>
      </c>
      <c r="K1330" s="246" t="s">
        <v>16486</v>
      </c>
      <c r="L1330" s="245" t="s">
        <v>568</v>
      </c>
    </row>
    <row r="1331" spans="1:12" x14ac:dyDescent="0.25">
      <c r="A1331" s="245" t="s">
        <v>17</v>
      </c>
      <c r="B1331" s="245" t="s">
        <v>5741</v>
      </c>
      <c r="C1331" s="245" t="s">
        <v>5863</v>
      </c>
      <c r="D1331" s="245" t="s">
        <v>5862</v>
      </c>
      <c r="E1331" s="246" t="s">
        <v>44</v>
      </c>
      <c r="F1331" s="245" t="s">
        <v>44</v>
      </c>
      <c r="G1331" s="245" t="s">
        <v>5865</v>
      </c>
      <c r="H1331" s="245" t="s">
        <v>5864</v>
      </c>
      <c r="I1331" s="245" t="s">
        <v>11</v>
      </c>
      <c r="J1331" s="245" t="s">
        <v>569</v>
      </c>
      <c r="K1331" s="246" t="s">
        <v>16487</v>
      </c>
      <c r="L1331" s="245" t="s">
        <v>568</v>
      </c>
    </row>
    <row r="1332" spans="1:12" x14ac:dyDescent="0.25">
      <c r="A1332" s="245" t="s">
        <v>17</v>
      </c>
      <c r="B1332" s="245" t="s">
        <v>5741</v>
      </c>
      <c r="C1332" s="245" t="s">
        <v>5863</v>
      </c>
      <c r="D1332" s="245" t="s">
        <v>5862</v>
      </c>
      <c r="E1332" s="246" t="s">
        <v>44</v>
      </c>
      <c r="F1332" s="245" t="s">
        <v>44</v>
      </c>
      <c r="G1332" s="245" t="s">
        <v>5861</v>
      </c>
      <c r="H1332" s="245" t="s">
        <v>5860</v>
      </c>
      <c r="I1332" s="245" t="s">
        <v>11</v>
      </c>
      <c r="J1332" s="245" t="s">
        <v>569</v>
      </c>
      <c r="K1332" s="246" t="s">
        <v>16279</v>
      </c>
      <c r="L1332" s="245" t="s">
        <v>568</v>
      </c>
    </row>
    <row r="1333" spans="1:12" x14ac:dyDescent="0.25">
      <c r="A1333" s="245" t="s">
        <v>17</v>
      </c>
      <c r="B1333" s="245" t="s">
        <v>5741</v>
      </c>
      <c r="C1333" s="245" t="s">
        <v>5863</v>
      </c>
      <c r="D1333" s="245" t="s">
        <v>5862</v>
      </c>
      <c r="E1333" s="246" t="s">
        <v>44</v>
      </c>
      <c r="F1333" s="245" t="s">
        <v>44</v>
      </c>
      <c r="G1333" s="245" t="s">
        <v>9224</v>
      </c>
      <c r="H1333" s="245" t="s">
        <v>9225</v>
      </c>
      <c r="I1333" s="245" t="s">
        <v>11</v>
      </c>
      <c r="J1333" s="245" t="s">
        <v>569</v>
      </c>
      <c r="K1333" s="246" t="s">
        <v>16486</v>
      </c>
      <c r="L1333" s="245" t="s">
        <v>568</v>
      </c>
    </row>
    <row r="1334" spans="1:12" x14ac:dyDescent="0.25">
      <c r="A1334" s="245" t="s">
        <v>17</v>
      </c>
      <c r="B1334" s="245" t="s">
        <v>5741</v>
      </c>
      <c r="C1334" s="245" t="s">
        <v>5863</v>
      </c>
      <c r="D1334" s="245" t="s">
        <v>5862</v>
      </c>
      <c r="E1334" s="246" t="s">
        <v>44</v>
      </c>
      <c r="F1334" s="245" t="s">
        <v>44</v>
      </c>
      <c r="G1334" s="245" t="s">
        <v>9226</v>
      </c>
      <c r="H1334" s="245" t="s">
        <v>9227</v>
      </c>
      <c r="I1334" s="245" t="s">
        <v>11</v>
      </c>
      <c r="J1334" s="245" t="s">
        <v>569</v>
      </c>
      <c r="K1334" s="246" t="s">
        <v>8834</v>
      </c>
      <c r="L1334" s="245" t="s">
        <v>568</v>
      </c>
    </row>
    <row r="1335" spans="1:12" x14ac:dyDescent="0.25">
      <c r="A1335" s="245" t="s">
        <v>17</v>
      </c>
      <c r="B1335" s="245" t="s">
        <v>5741</v>
      </c>
      <c r="C1335" s="245" t="s">
        <v>5863</v>
      </c>
      <c r="D1335" s="245" t="s">
        <v>5862</v>
      </c>
      <c r="E1335" s="246" t="s">
        <v>44</v>
      </c>
      <c r="F1335" s="245" t="s">
        <v>44</v>
      </c>
      <c r="G1335" s="245" t="s">
        <v>9228</v>
      </c>
      <c r="H1335" s="245" t="s">
        <v>9229</v>
      </c>
      <c r="I1335" s="245" t="s">
        <v>11</v>
      </c>
      <c r="J1335" s="245" t="s">
        <v>569</v>
      </c>
      <c r="K1335" s="246" t="s">
        <v>16488</v>
      </c>
      <c r="L1335" s="245" t="s">
        <v>568</v>
      </c>
    </row>
    <row r="1336" spans="1:12" x14ac:dyDescent="0.25">
      <c r="A1336" s="245" t="s">
        <v>17</v>
      </c>
      <c r="B1336" s="245" t="s">
        <v>5741</v>
      </c>
      <c r="C1336" s="245" t="s">
        <v>5863</v>
      </c>
      <c r="D1336" s="245" t="s">
        <v>5862</v>
      </c>
      <c r="E1336" s="246" t="s">
        <v>44</v>
      </c>
      <c r="F1336" s="245" t="s">
        <v>44</v>
      </c>
      <c r="G1336" s="245" t="s">
        <v>9231</v>
      </c>
      <c r="H1336" s="245" t="s">
        <v>9232</v>
      </c>
      <c r="I1336" s="245" t="s">
        <v>11</v>
      </c>
      <c r="J1336" s="245" t="s">
        <v>569</v>
      </c>
      <c r="K1336" s="246" t="s">
        <v>16489</v>
      </c>
      <c r="L1336" s="245" t="s">
        <v>568</v>
      </c>
    </row>
    <row r="1337" spans="1:12" x14ac:dyDescent="0.25">
      <c r="A1337" s="245" t="s">
        <v>17</v>
      </c>
      <c r="B1337" s="245" t="s">
        <v>5741</v>
      </c>
      <c r="C1337" s="245" t="s">
        <v>5863</v>
      </c>
      <c r="D1337" s="245" t="s">
        <v>5862</v>
      </c>
      <c r="E1337" s="246" t="s">
        <v>44</v>
      </c>
      <c r="F1337" s="245" t="s">
        <v>44</v>
      </c>
      <c r="G1337" s="245" t="s">
        <v>9234</v>
      </c>
      <c r="H1337" s="245" t="s">
        <v>9235</v>
      </c>
      <c r="I1337" s="245" t="s">
        <v>11</v>
      </c>
      <c r="J1337" s="245" t="s">
        <v>569</v>
      </c>
      <c r="K1337" s="246" t="s">
        <v>8577</v>
      </c>
      <c r="L1337" s="245" t="s">
        <v>568</v>
      </c>
    </row>
    <row r="1338" spans="1:12" x14ac:dyDescent="0.25">
      <c r="A1338" s="245" t="s">
        <v>17</v>
      </c>
      <c r="B1338" s="245" t="s">
        <v>5741</v>
      </c>
      <c r="C1338" s="245" t="s">
        <v>5863</v>
      </c>
      <c r="D1338" s="245" t="s">
        <v>5862</v>
      </c>
      <c r="E1338" s="246" t="s">
        <v>44</v>
      </c>
      <c r="F1338" s="245" t="s">
        <v>44</v>
      </c>
      <c r="G1338" s="245" t="s">
        <v>9236</v>
      </c>
      <c r="H1338" s="245" t="s">
        <v>9237</v>
      </c>
      <c r="I1338" s="245" t="s">
        <v>11</v>
      </c>
      <c r="J1338" s="245" t="s">
        <v>569</v>
      </c>
      <c r="K1338" s="246" t="s">
        <v>16279</v>
      </c>
      <c r="L1338" s="245" t="s">
        <v>568</v>
      </c>
    </row>
    <row r="1339" spans="1:12" x14ac:dyDescent="0.25">
      <c r="A1339" s="245" t="s">
        <v>17</v>
      </c>
      <c r="B1339" s="245" t="s">
        <v>5741</v>
      </c>
      <c r="C1339" s="245" t="s">
        <v>5863</v>
      </c>
      <c r="D1339" s="245" t="s">
        <v>5862</v>
      </c>
      <c r="E1339" s="246" t="s">
        <v>44</v>
      </c>
      <c r="F1339" s="245" t="s">
        <v>44</v>
      </c>
      <c r="G1339" s="245" t="s">
        <v>9238</v>
      </c>
      <c r="H1339" s="245" t="s">
        <v>9239</v>
      </c>
      <c r="I1339" s="245" t="s">
        <v>11</v>
      </c>
      <c r="J1339" s="245" t="s">
        <v>569</v>
      </c>
      <c r="K1339" s="246" t="s">
        <v>16490</v>
      </c>
      <c r="L1339" s="245" t="s">
        <v>568</v>
      </c>
    </row>
    <row r="1340" spans="1:12" x14ac:dyDescent="0.25">
      <c r="A1340" s="245" t="s">
        <v>17</v>
      </c>
      <c r="B1340" s="245" t="s">
        <v>5741</v>
      </c>
      <c r="C1340" s="245" t="s">
        <v>5863</v>
      </c>
      <c r="D1340" s="245" t="s">
        <v>5862</v>
      </c>
      <c r="E1340" s="246" t="s">
        <v>44</v>
      </c>
      <c r="F1340" s="245" t="s">
        <v>44</v>
      </c>
      <c r="G1340" s="245" t="s">
        <v>9240</v>
      </c>
      <c r="H1340" s="245" t="s">
        <v>9241</v>
      </c>
      <c r="I1340" s="245" t="s">
        <v>11</v>
      </c>
      <c r="J1340" s="245" t="s">
        <v>569</v>
      </c>
      <c r="K1340" s="246" t="s">
        <v>8832</v>
      </c>
      <c r="L1340" s="245" t="s">
        <v>568</v>
      </c>
    </row>
    <row r="1341" spans="1:12" x14ac:dyDescent="0.25">
      <c r="A1341" s="245" t="s">
        <v>17</v>
      </c>
      <c r="B1341" s="245" t="s">
        <v>5741</v>
      </c>
      <c r="C1341" s="245" t="s">
        <v>5863</v>
      </c>
      <c r="D1341" s="245" t="s">
        <v>5862</v>
      </c>
      <c r="E1341" s="246" t="s">
        <v>44</v>
      </c>
      <c r="F1341" s="245" t="s">
        <v>44</v>
      </c>
      <c r="G1341" s="245" t="s">
        <v>9242</v>
      </c>
      <c r="H1341" s="245" t="s">
        <v>9243</v>
      </c>
      <c r="I1341" s="245" t="s">
        <v>11</v>
      </c>
      <c r="J1341" s="245" t="s">
        <v>569</v>
      </c>
      <c r="K1341" s="246" t="s">
        <v>8778</v>
      </c>
      <c r="L1341" s="245" t="s">
        <v>568</v>
      </c>
    </row>
    <row r="1342" spans="1:12" x14ac:dyDescent="0.25">
      <c r="A1342" s="245" t="s">
        <v>17</v>
      </c>
      <c r="B1342" s="245" t="s">
        <v>5741</v>
      </c>
      <c r="C1342" s="245" t="s">
        <v>5863</v>
      </c>
      <c r="D1342" s="245" t="s">
        <v>5862</v>
      </c>
      <c r="E1342" s="246" t="s">
        <v>44</v>
      </c>
      <c r="F1342" s="245" t="s">
        <v>44</v>
      </c>
      <c r="G1342" s="245" t="s">
        <v>9244</v>
      </c>
      <c r="H1342" s="245" t="s">
        <v>9245</v>
      </c>
      <c r="I1342" s="245" t="s">
        <v>11</v>
      </c>
      <c r="J1342" s="245" t="s">
        <v>569</v>
      </c>
      <c r="K1342" s="246" t="s">
        <v>8269</v>
      </c>
      <c r="L1342" s="245" t="s">
        <v>568</v>
      </c>
    </row>
    <row r="1343" spans="1:12" x14ac:dyDescent="0.25">
      <c r="A1343" s="245" t="s">
        <v>17</v>
      </c>
      <c r="B1343" s="245" t="s">
        <v>5741</v>
      </c>
      <c r="C1343" s="245" t="s">
        <v>5863</v>
      </c>
      <c r="D1343" s="245" t="s">
        <v>5862</v>
      </c>
      <c r="E1343" s="246" t="s">
        <v>44</v>
      </c>
      <c r="F1343" s="245" t="s">
        <v>44</v>
      </c>
      <c r="G1343" s="245" t="s">
        <v>9246</v>
      </c>
      <c r="H1343" s="245" t="s">
        <v>9247</v>
      </c>
      <c r="I1343" s="245" t="s">
        <v>11</v>
      </c>
      <c r="J1343" s="245" t="s">
        <v>569</v>
      </c>
      <c r="K1343" s="246" t="s">
        <v>9536</v>
      </c>
      <c r="L1343" s="245" t="s">
        <v>568</v>
      </c>
    </row>
    <row r="1344" spans="1:12" x14ac:dyDescent="0.25">
      <c r="A1344" s="245" t="s">
        <v>17</v>
      </c>
      <c r="B1344" s="245" t="s">
        <v>5741</v>
      </c>
      <c r="C1344" s="245" t="s">
        <v>5863</v>
      </c>
      <c r="D1344" s="245" t="s">
        <v>5862</v>
      </c>
      <c r="E1344" s="246" t="s">
        <v>44</v>
      </c>
      <c r="F1344" s="245" t="s">
        <v>44</v>
      </c>
      <c r="G1344" s="245" t="s">
        <v>9248</v>
      </c>
      <c r="H1344" s="245" t="s">
        <v>9249</v>
      </c>
      <c r="I1344" s="245" t="s">
        <v>11</v>
      </c>
      <c r="J1344" s="245" t="s">
        <v>569</v>
      </c>
      <c r="K1344" s="246" t="s">
        <v>15388</v>
      </c>
      <c r="L1344" s="245" t="s">
        <v>568</v>
      </c>
    </row>
    <row r="1345" spans="1:12" x14ac:dyDescent="0.25">
      <c r="A1345" s="245" t="s">
        <v>17</v>
      </c>
      <c r="B1345" s="245" t="s">
        <v>5741</v>
      </c>
      <c r="C1345" s="245" t="s">
        <v>5863</v>
      </c>
      <c r="D1345" s="245" t="s">
        <v>5862</v>
      </c>
      <c r="E1345" s="246" t="s">
        <v>44</v>
      </c>
      <c r="F1345" s="245" t="s">
        <v>44</v>
      </c>
      <c r="G1345" s="245" t="s">
        <v>9250</v>
      </c>
      <c r="H1345" s="245" t="s">
        <v>9251</v>
      </c>
      <c r="I1345" s="245" t="s">
        <v>11</v>
      </c>
      <c r="J1345" s="245" t="s">
        <v>569</v>
      </c>
      <c r="K1345" s="246" t="s">
        <v>12790</v>
      </c>
      <c r="L1345" s="245" t="s">
        <v>568</v>
      </c>
    </row>
    <row r="1346" spans="1:12" x14ac:dyDescent="0.25">
      <c r="A1346" s="245" t="s">
        <v>17</v>
      </c>
      <c r="B1346" s="245" t="s">
        <v>5741</v>
      </c>
      <c r="C1346" s="245" t="s">
        <v>5863</v>
      </c>
      <c r="D1346" s="245" t="s">
        <v>5862</v>
      </c>
      <c r="E1346" s="246" t="s">
        <v>44</v>
      </c>
      <c r="F1346" s="245" t="s">
        <v>44</v>
      </c>
      <c r="G1346" s="245" t="s">
        <v>9252</v>
      </c>
      <c r="H1346" s="245" t="s">
        <v>9253</v>
      </c>
      <c r="I1346" s="245" t="s">
        <v>11</v>
      </c>
      <c r="J1346" s="245" t="s">
        <v>569</v>
      </c>
      <c r="K1346" s="246" t="s">
        <v>15377</v>
      </c>
      <c r="L1346" s="245" t="s">
        <v>568</v>
      </c>
    </row>
    <row r="1347" spans="1:12" x14ac:dyDescent="0.25">
      <c r="A1347" s="245" t="s">
        <v>17</v>
      </c>
      <c r="B1347" s="245" t="s">
        <v>5741</v>
      </c>
      <c r="C1347" s="245" t="s">
        <v>5863</v>
      </c>
      <c r="D1347" s="245" t="s">
        <v>5862</v>
      </c>
      <c r="E1347" s="246" t="s">
        <v>44</v>
      </c>
      <c r="F1347" s="245" t="s">
        <v>44</v>
      </c>
      <c r="G1347" s="245" t="s">
        <v>9254</v>
      </c>
      <c r="H1347" s="245" t="s">
        <v>9255</v>
      </c>
      <c r="I1347" s="245" t="s">
        <v>11</v>
      </c>
      <c r="J1347" s="245" t="s">
        <v>569</v>
      </c>
      <c r="K1347" s="246" t="s">
        <v>15188</v>
      </c>
      <c r="L1347" s="245" t="s">
        <v>568</v>
      </c>
    </row>
    <row r="1348" spans="1:12" x14ac:dyDescent="0.25">
      <c r="A1348" s="245" t="s">
        <v>17</v>
      </c>
      <c r="B1348" s="245" t="s">
        <v>5741</v>
      </c>
      <c r="C1348" s="245" t="s">
        <v>5863</v>
      </c>
      <c r="D1348" s="245" t="s">
        <v>5862</v>
      </c>
      <c r="E1348" s="246" t="s">
        <v>44</v>
      </c>
      <c r="F1348" s="245" t="s">
        <v>44</v>
      </c>
      <c r="G1348" s="245" t="s">
        <v>9256</v>
      </c>
      <c r="H1348" s="245" t="s">
        <v>9257</v>
      </c>
      <c r="I1348" s="245" t="s">
        <v>11</v>
      </c>
      <c r="J1348" s="245" t="s">
        <v>569</v>
      </c>
      <c r="K1348" s="246" t="s">
        <v>16074</v>
      </c>
      <c r="L1348" s="245" t="s">
        <v>568</v>
      </c>
    </row>
    <row r="1349" spans="1:12" x14ac:dyDescent="0.25">
      <c r="A1349" s="245" t="s">
        <v>17</v>
      </c>
      <c r="B1349" s="245" t="s">
        <v>5741</v>
      </c>
      <c r="C1349" s="245" t="s">
        <v>5842</v>
      </c>
      <c r="D1349" s="245" t="s">
        <v>5841</v>
      </c>
      <c r="E1349" s="246" t="s">
        <v>44</v>
      </c>
      <c r="F1349" s="245" t="s">
        <v>44</v>
      </c>
      <c r="G1349" s="245" t="s">
        <v>5859</v>
      </c>
      <c r="H1349" s="245" t="s">
        <v>9258</v>
      </c>
      <c r="I1349" s="245" t="s">
        <v>11</v>
      </c>
      <c r="J1349" s="245" t="s">
        <v>569</v>
      </c>
      <c r="K1349" s="246" t="s">
        <v>9543</v>
      </c>
      <c r="L1349" s="245" t="s">
        <v>568</v>
      </c>
    </row>
    <row r="1350" spans="1:12" x14ac:dyDescent="0.25">
      <c r="A1350" s="245" t="s">
        <v>17</v>
      </c>
      <c r="B1350" s="245" t="s">
        <v>5741</v>
      </c>
      <c r="C1350" s="245" t="s">
        <v>5842</v>
      </c>
      <c r="D1350" s="245" t="s">
        <v>5841</v>
      </c>
      <c r="E1350" s="246" t="s">
        <v>44</v>
      </c>
      <c r="F1350" s="245" t="s">
        <v>44</v>
      </c>
      <c r="G1350" s="245" t="s">
        <v>5858</v>
      </c>
      <c r="H1350" s="245" t="s">
        <v>9260</v>
      </c>
      <c r="I1350" s="245" t="s">
        <v>11</v>
      </c>
      <c r="J1350" s="245" t="s">
        <v>569</v>
      </c>
      <c r="K1350" s="246" t="s">
        <v>16491</v>
      </c>
      <c r="L1350" s="245" t="s">
        <v>568</v>
      </c>
    </row>
    <row r="1351" spans="1:12" x14ac:dyDescent="0.25">
      <c r="A1351" s="245" t="s">
        <v>17</v>
      </c>
      <c r="B1351" s="245" t="s">
        <v>5741</v>
      </c>
      <c r="C1351" s="245" t="s">
        <v>5842</v>
      </c>
      <c r="D1351" s="245" t="s">
        <v>5841</v>
      </c>
      <c r="E1351" s="246" t="s">
        <v>44</v>
      </c>
      <c r="F1351" s="245" t="s">
        <v>44</v>
      </c>
      <c r="G1351" s="245" t="s">
        <v>5857</v>
      </c>
      <c r="H1351" s="245" t="s">
        <v>9261</v>
      </c>
      <c r="I1351" s="245" t="s">
        <v>11</v>
      </c>
      <c r="J1351" s="245" t="s">
        <v>569</v>
      </c>
      <c r="K1351" s="246" t="s">
        <v>16492</v>
      </c>
      <c r="L1351" s="245" t="s">
        <v>568</v>
      </c>
    </row>
    <row r="1352" spans="1:12" x14ac:dyDescent="0.25">
      <c r="A1352" s="245" t="s">
        <v>17</v>
      </c>
      <c r="B1352" s="245" t="s">
        <v>5741</v>
      </c>
      <c r="C1352" s="245" t="s">
        <v>5842</v>
      </c>
      <c r="D1352" s="245" t="s">
        <v>5841</v>
      </c>
      <c r="E1352" s="246" t="s">
        <v>44</v>
      </c>
      <c r="F1352" s="245" t="s">
        <v>44</v>
      </c>
      <c r="G1352" s="245" t="s">
        <v>5855</v>
      </c>
      <c r="H1352" s="245" t="s">
        <v>9262</v>
      </c>
      <c r="I1352" s="245" t="s">
        <v>11</v>
      </c>
      <c r="J1352" s="245" t="s">
        <v>569</v>
      </c>
      <c r="K1352" s="246" t="s">
        <v>16493</v>
      </c>
      <c r="L1352" s="245" t="s">
        <v>568</v>
      </c>
    </row>
    <row r="1353" spans="1:12" x14ac:dyDescent="0.25">
      <c r="A1353" s="245" t="s">
        <v>17</v>
      </c>
      <c r="B1353" s="245" t="s">
        <v>5741</v>
      </c>
      <c r="C1353" s="245" t="s">
        <v>5842</v>
      </c>
      <c r="D1353" s="245" t="s">
        <v>5841</v>
      </c>
      <c r="E1353" s="246" t="s">
        <v>44</v>
      </c>
      <c r="F1353" s="245" t="s">
        <v>44</v>
      </c>
      <c r="G1353" s="245" t="s">
        <v>5854</v>
      </c>
      <c r="H1353" s="245" t="s">
        <v>9263</v>
      </c>
      <c r="I1353" s="245" t="s">
        <v>11</v>
      </c>
      <c r="J1353" s="245" t="s">
        <v>569</v>
      </c>
      <c r="K1353" s="246" t="s">
        <v>16494</v>
      </c>
      <c r="L1353" s="245" t="s">
        <v>568</v>
      </c>
    </row>
    <row r="1354" spans="1:12" x14ac:dyDescent="0.25">
      <c r="A1354" s="245" t="s">
        <v>17</v>
      </c>
      <c r="B1354" s="245" t="s">
        <v>5741</v>
      </c>
      <c r="C1354" s="245" t="s">
        <v>5842</v>
      </c>
      <c r="D1354" s="245" t="s">
        <v>5841</v>
      </c>
      <c r="E1354" s="246" t="s">
        <v>44</v>
      </c>
      <c r="F1354" s="245" t="s">
        <v>44</v>
      </c>
      <c r="G1354" s="245" t="s">
        <v>5853</v>
      </c>
      <c r="H1354" s="245" t="s">
        <v>9264</v>
      </c>
      <c r="I1354" s="245" t="s">
        <v>11</v>
      </c>
      <c r="J1354" s="245" t="s">
        <v>569</v>
      </c>
      <c r="K1354" s="246" t="s">
        <v>10205</v>
      </c>
      <c r="L1354" s="245" t="s">
        <v>568</v>
      </c>
    </row>
    <row r="1355" spans="1:12" x14ac:dyDescent="0.25">
      <c r="A1355" s="245" t="s">
        <v>17</v>
      </c>
      <c r="B1355" s="245" t="s">
        <v>5741</v>
      </c>
      <c r="C1355" s="245" t="s">
        <v>5842</v>
      </c>
      <c r="D1355" s="245" t="s">
        <v>5841</v>
      </c>
      <c r="E1355" s="246" t="s">
        <v>44</v>
      </c>
      <c r="F1355" s="245" t="s">
        <v>44</v>
      </c>
      <c r="G1355" s="245" t="s">
        <v>5852</v>
      </c>
      <c r="H1355" s="245" t="s">
        <v>9265</v>
      </c>
      <c r="I1355" s="245" t="s">
        <v>14</v>
      </c>
      <c r="J1355" s="245" t="s">
        <v>59</v>
      </c>
      <c r="K1355" s="246" t="s">
        <v>3366</v>
      </c>
      <c r="L1355" s="245" t="s">
        <v>568</v>
      </c>
    </row>
    <row r="1356" spans="1:12" x14ac:dyDescent="0.25">
      <c r="A1356" s="245" t="s">
        <v>17</v>
      </c>
      <c r="B1356" s="245" t="s">
        <v>5741</v>
      </c>
      <c r="C1356" s="245" t="s">
        <v>5842</v>
      </c>
      <c r="D1356" s="245" t="s">
        <v>5841</v>
      </c>
      <c r="E1356" s="246" t="s">
        <v>44</v>
      </c>
      <c r="F1356" s="245" t="s">
        <v>44</v>
      </c>
      <c r="G1356" s="245" t="s">
        <v>5851</v>
      </c>
      <c r="H1356" s="245" t="s">
        <v>9266</v>
      </c>
      <c r="I1356" s="245" t="s">
        <v>11</v>
      </c>
      <c r="J1356" s="245" t="s">
        <v>569</v>
      </c>
      <c r="K1356" s="246" t="s">
        <v>2814</v>
      </c>
      <c r="L1356" s="245" t="s">
        <v>568</v>
      </c>
    </row>
    <row r="1357" spans="1:12" x14ac:dyDescent="0.25">
      <c r="A1357" s="245" t="s">
        <v>17</v>
      </c>
      <c r="B1357" s="245" t="s">
        <v>5741</v>
      </c>
      <c r="C1357" s="245" t="s">
        <v>5842</v>
      </c>
      <c r="D1357" s="245" t="s">
        <v>5841</v>
      </c>
      <c r="E1357" s="246" t="s">
        <v>44</v>
      </c>
      <c r="F1357" s="245" t="s">
        <v>44</v>
      </c>
      <c r="G1357" s="245" t="s">
        <v>5850</v>
      </c>
      <c r="H1357" s="245" t="s">
        <v>9267</v>
      </c>
      <c r="I1357" s="245" t="s">
        <v>24</v>
      </c>
      <c r="J1357" s="245" t="s">
        <v>59</v>
      </c>
      <c r="K1357" s="246" t="s">
        <v>9160</v>
      </c>
      <c r="L1357" s="245" t="s">
        <v>568</v>
      </c>
    </row>
    <row r="1358" spans="1:12" x14ac:dyDescent="0.25">
      <c r="A1358" s="245" t="s">
        <v>17</v>
      </c>
      <c r="B1358" s="245" t="s">
        <v>5741</v>
      </c>
      <c r="C1358" s="245" t="s">
        <v>5842</v>
      </c>
      <c r="D1358" s="245" t="s">
        <v>5841</v>
      </c>
      <c r="E1358" s="246" t="s">
        <v>44</v>
      </c>
      <c r="F1358" s="245" t="s">
        <v>44</v>
      </c>
      <c r="G1358" s="245" t="s">
        <v>5849</v>
      </c>
      <c r="H1358" s="245" t="s">
        <v>9268</v>
      </c>
      <c r="I1358" s="245" t="s">
        <v>11</v>
      </c>
      <c r="J1358" s="245" t="s">
        <v>569</v>
      </c>
      <c r="K1358" s="246" t="s">
        <v>16492</v>
      </c>
      <c r="L1358" s="245" t="s">
        <v>568</v>
      </c>
    </row>
    <row r="1359" spans="1:12" x14ac:dyDescent="0.25">
      <c r="A1359" s="245" t="s">
        <v>17</v>
      </c>
      <c r="B1359" s="245" t="s">
        <v>5741</v>
      </c>
      <c r="C1359" s="245" t="s">
        <v>5842</v>
      </c>
      <c r="D1359" s="245" t="s">
        <v>5841</v>
      </c>
      <c r="E1359" s="246" t="s">
        <v>44</v>
      </c>
      <c r="F1359" s="245" t="s">
        <v>44</v>
      </c>
      <c r="G1359" s="245" t="s">
        <v>5848</v>
      </c>
      <c r="H1359" s="245" t="s">
        <v>9269</v>
      </c>
      <c r="I1359" s="245" t="s">
        <v>11</v>
      </c>
      <c r="J1359" s="245" t="s">
        <v>569</v>
      </c>
      <c r="K1359" s="246" t="s">
        <v>16493</v>
      </c>
      <c r="L1359" s="245" t="s">
        <v>568</v>
      </c>
    </row>
    <row r="1360" spans="1:12" x14ac:dyDescent="0.25">
      <c r="A1360" s="245" t="s">
        <v>17</v>
      </c>
      <c r="B1360" s="245" t="s">
        <v>5741</v>
      </c>
      <c r="C1360" s="245" t="s">
        <v>5842</v>
      </c>
      <c r="D1360" s="245" t="s">
        <v>5841</v>
      </c>
      <c r="E1360" s="246" t="s">
        <v>44</v>
      </c>
      <c r="F1360" s="245" t="s">
        <v>44</v>
      </c>
      <c r="G1360" s="245" t="s">
        <v>5847</v>
      </c>
      <c r="H1360" s="245" t="s">
        <v>9270</v>
      </c>
      <c r="I1360" s="245" t="s">
        <v>11</v>
      </c>
      <c r="J1360" s="245" t="s">
        <v>569</v>
      </c>
      <c r="K1360" s="246" t="s">
        <v>16492</v>
      </c>
      <c r="L1360" s="245" t="s">
        <v>568</v>
      </c>
    </row>
    <row r="1361" spans="1:12" x14ac:dyDescent="0.25">
      <c r="A1361" s="245" t="s">
        <v>17</v>
      </c>
      <c r="B1361" s="245" t="s">
        <v>5741</v>
      </c>
      <c r="C1361" s="245" t="s">
        <v>5842</v>
      </c>
      <c r="D1361" s="245" t="s">
        <v>5841</v>
      </c>
      <c r="E1361" s="246" t="s">
        <v>44</v>
      </c>
      <c r="F1361" s="245" t="s">
        <v>44</v>
      </c>
      <c r="G1361" s="245" t="s">
        <v>5846</v>
      </c>
      <c r="H1361" s="245" t="s">
        <v>9271</v>
      </c>
      <c r="I1361" s="245" t="s">
        <v>11</v>
      </c>
      <c r="J1361" s="245" t="s">
        <v>569</v>
      </c>
      <c r="K1361" s="246" t="s">
        <v>16493</v>
      </c>
      <c r="L1361" s="245" t="s">
        <v>568</v>
      </c>
    </row>
    <row r="1362" spans="1:12" x14ac:dyDescent="0.25">
      <c r="A1362" s="245" t="s">
        <v>17</v>
      </c>
      <c r="B1362" s="245" t="s">
        <v>5741</v>
      </c>
      <c r="C1362" s="245" t="s">
        <v>5842</v>
      </c>
      <c r="D1362" s="245" t="s">
        <v>5841</v>
      </c>
      <c r="E1362" s="246" t="s">
        <v>44</v>
      </c>
      <c r="F1362" s="245" t="s">
        <v>44</v>
      </c>
      <c r="G1362" s="245" t="s">
        <v>5845</v>
      </c>
      <c r="H1362" s="245" t="s">
        <v>9272</v>
      </c>
      <c r="I1362" s="245" t="s">
        <v>11</v>
      </c>
      <c r="J1362" s="245" t="s">
        <v>569</v>
      </c>
      <c r="K1362" s="246" t="s">
        <v>16494</v>
      </c>
      <c r="L1362" s="245" t="s">
        <v>568</v>
      </c>
    </row>
    <row r="1363" spans="1:12" x14ac:dyDescent="0.25">
      <c r="A1363" s="245" t="s">
        <v>17</v>
      </c>
      <c r="B1363" s="245" t="s">
        <v>5741</v>
      </c>
      <c r="C1363" s="245" t="s">
        <v>5842</v>
      </c>
      <c r="D1363" s="245" t="s">
        <v>5841</v>
      </c>
      <c r="E1363" s="246" t="s">
        <v>44</v>
      </c>
      <c r="F1363" s="245" t="s">
        <v>44</v>
      </c>
      <c r="G1363" s="245" t="s">
        <v>5844</v>
      </c>
      <c r="H1363" s="245" t="s">
        <v>9273</v>
      </c>
      <c r="I1363" s="245" t="s">
        <v>11</v>
      </c>
      <c r="J1363" s="245" t="s">
        <v>569</v>
      </c>
      <c r="K1363" s="246" t="s">
        <v>10205</v>
      </c>
      <c r="L1363" s="245" t="s">
        <v>568</v>
      </c>
    </row>
    <row r="1364" spans="1:12" x14ac:dyDescent="0.25">
      <c r="A1364" s="245" t="s">
        <v>17</v>
      </c>
      <c r="B1364" s="245" t="s">
        <v>5741</v>
      </c>
      <c r="C1364" s="245" t="s">
        <v>5842</v>
      </c>
      <c r="D1364" s="245" t="s">
        <v>5841</v>
      </c>
      <c r="E1364" s="246" t="s">
        <v>44</v>
      </c>
      <c r="F1364" s="245" t="s">
        <v>44</v>
      </c>
      <c r="G1364" s="245" t="s">
        <v>5843</v>
      </c>
      <c r="H1364" s="245" t="s">
        <v>9274</v>
      </c>
      <c r="I1364" s="245" t="s">
        <v>11</v>
      </c>
      <c r="J1364" s="245" t="s">
        <v>569</v>
      </c>
      <c r="K1364" s="246" t="s">
        <v>16494</v>
      </c>
      <c r="L1364" s="245" t="s">
        <v>568</v>
      </c>
    </row>
    <row r="1365" spans="1:12" x14ac:dyDescent="0.25">
      <c r="A1365" s="245" t="s">
        <v>17</v>
      </c>
      <c r="B1365" s="245" t="s">
        <v>5741</v>
      </c>
      <c r="C1365" s="245" t="s">
        <v>5842</v>
      </c>
      <c r="D1365" s="245" t="s">
        <v>5841</v>
      </c>
      <c r="E1365" s="246" t="s">
        <v>44</v>
      </c>
      <c r="F1365" s="245" t="s">
        <v>44</v>
      </c>
      <c r="G1365" s="245" t="s">
        <v>5840</v>
      </c>
      <c r="H1365" s="245" t="s">
        <v>9275</v>
      </c>
      <c r="I1365" s="245" t="s">
        <v>11</v>
      </c>
      <c r="J1365" s="245" t="s">
        <v>569</v>
      </c>
      <c r="K1365" s="246" t="s">
        <v>10205</v>
      </c>
      <c r="L1365" s="245" t="s">
        <v>568</v>
      </c>
    </row>
    <row r="1366" spans="1:12" x14ac:dyDescent="0.25">
      <c r="A1366" s="245" t="s">
        <v>17</v>
      </c>
      <c r="B1366" s="245" t="s">
        <v>5741</v>
      </c>
      <c r="C1366" s="245" t="s">
        <v>5836</v>
      </c>
      <c r="D1366" s="245" t="s">
        <v>5835</v>
      </c>
      <c r="E1366" s="246" t="s">
        <v>44</v>
      </c>
      <c r="F1366" s="245" t="s">
        <v>44</v>
      </c>
      <c r="G1366" s="245" t="s">
        <v>5839</v>
      </c>
      <c r="H1366" s="245" t="s">
        <v>9276</v>
      </c>
      <c r="I1366" s="245" t="s">
        <v>11</v>
      </c>
      <c r="J1366" s="245" t="s">
        <v>569</v>
      </c>
      <c r="K1366" s="246" t="s">
        <v>16495</v>
      </c>
      <c r="L1366" s="245" t="s">
        <v>568</v>
      </c>
    </row>
    <row r="1367" spans="1:12" x14ac:dyDescent="0.25">
      <c r="A1367" s="245" t="s">
        <v>17</v>
      </c>
      <c r="B1367" s="245" t="s">
        <v>5741</v>
      </c>
      <c r="C1367" s="245" t="s">
        <v>5836</v>
      </c>
      <c r="D1367" s="245" t="s">
        <v>5835</v>
      </c>
      <c r="E1367" s="246" t="s">
        <v>44</v>
      </c>
      <c r="F1367" s="245" t="s">
        <v>44</v>
      </c>
      <c r="G1367" s="245" t="s">
        <v>5837</v>
      </c>
      <c r="H1367" s="245" t="s">
        <v>9277</v>
      </c>
      <c r="I1367" s="245" t="s">
        <v>11</v>
      </c>
      <c r="J1367" s="245" t="s">
        <v>569</v>
      </c>
      <c r="K1367" s="246" t="s">
        <v>4253</v>
      </c>
      <c r="L1367" s="245" t="s">
        <v>568</v>
      </c>
    </row>
    <row r="1368" spans="1:12" x14ac:dyDescent="0.25">
      <c r="A1368" s="245" t="s">
        <v>17</v>
      </c>
      <c r="B1368" s="245" t="s">
        <v>5741</v>
      </c>
      <c r="C1368" s="245" t="s">
        <v>5836</v>
      </c>
      <c r="D1368" s="245" t="s">
        <v>5835</v>
      </c>
      <c r="E1368" s="246" t="s">
        <v>44</v>
      </c>
      <c r="F1368" s="245" t="s">
        <v>44</v>
      </c>
      <c r="G1368" s="245" t="s">
        <v>5834</v>
      </c>
      <c r="H1368" s="245" t="s">
        <v>16496</v>
      </c>
      <c r="I1368" s="245" t="s">
        <v>11</v>
      </c>
      <c r="J1368" s="245" t="s">
        <v>569</v>
      </c>
      <c r="K1368" s="246" t="s">
        <v>16497</v>
      </c>
      <c r="L1368" s="245" t="s">
        <v>568</v>
      </c>
    </row>
    <row r="1369" spans="1:12" x14ac:dyDescent="0.25">
      <c r="A1369" s="245" t="s">
        <v>17</v>
      </c>
      <c r="B1369" s="245" t="s">
        <v>5741</v>
      </c>
      <c r="C1369" s="245" t="s">
        <v>5832</v>
      </c>
      <c r="D1369" s="245" t="s">
        <v>5831</v>
      </c>
      <c r="E1369" s="246" t="s">
        <v>44</v>
      </c>
      <c r="F1369" s="245" t="s">
        <v>44</v>
      </c>
      <c r="G1369" s="245" t="s">
        <v>5833</v>
      </c>
      <c r="H1369" s="245" t="s">
        <v>9278</v>
      </c>
      <c r="I1369" s="245" t="s">
        <v>11</v>
      </c>
      <c r="J1369" s="245" t="s">
        <v>569</v>
      </c>
      <c r="K1369" s="246" t="s">
        <v>15301</v>
      </c>
      <c r="L1369" s="245" t="s">
        <v>568</v>
      </c>
    </row>
    <row r="1370" spans="1:12" x14ac:dyDescent="0.25">
      <c r="A1370" s="245" t="s">
        <v>17</v>
      </c>
      <c r="B1370" s="245" t="s">
        <v>5741</v>
      </c>
      <c r="C1370" s="245" t="s">
        <v>5832</v>
      </c>
      <c r="D1370" s="245" t="s">
        <v>5831</v>
      </c>
      <c r="E1370" s="246" t="s">
        <v>44</v>
      </c>
      <c r="F1370" s="245" t="s">
        <v>44</v>
      </c>
      <c r="G1370" s="245" t="s">
        <v>5830</v>
      </c>
      <c r="H1370" s="245" t="s">
        <v>9279</v>
      </c>
      <c r="I1370" s="245" t="s">
        <v>11</v>
      </c>
      <c r="J1370" s="245" t="s">
        <v>569</v>
      </c>
      <c r="K1370" s="246" t="s">
        <v>16498</v>
      </c>
      <c r="L1370" s="245" t="s">
        <v>568</v>
      </c>
    </row>
    <row r="1371" spans="1:12" x14ac:dyDescent="0.25">
      <c r="A1371" s="245" t="s">
        <v>17</v>
      </c>
      <c r="B1371" s="245" t="s">
        <v>5741</v>
      </c>
      <c r="C1371" s="245" t="s">
        <v>5826</v>
      </c>
      <c r="D1371" s="245" t="s">
        <v>5825</v>
      </c>
      <c r="E1371" s="246" t="s">
        <v>44</v>
      </c>
      <c r="F1371" s="245" t="s">
        <v>44</v>
      </c>
      <c r="G1371" s="245" t="s">
        <v>5829</v>
      </c>
      <c r="H1371" s="245" t="s">
        <v>9280</v>
      </c>
      <c r="I1371" s="245" t="s">
        <v>14</v>
      </c>
      <c r="J1371" s="245" t="s">
        <v>569</v>
      </c>
      <c r="K1371" s="246" t="s">
        <v>16499</v>
      </c>
      <c r="L1371" s="245" t="s">
        <v>568</v>
      </c>
    </row>
    <row r="1372" spans="1:12" x14ac:dyDescent="0.25">
      <c r="A1372" s="245" t="s">
        <v>17</v>
      </c>
      <c r="B1372" s="245" t="s">
        <v>5741</v>
      </c>
      <c r="C1372" s="245" t="s">
        <v>5826</v>
      </c>
      <c r="D1372" s="245" t="s">
        <v>5825</v>
      </c>
      <c r="E1372" s="246" t="s">
        <v>44</v>
      </c>
      <c r="F1372" s="245" t="s">
        <v>44</v>
      </c>
      <c r="G1372" s="245" t="s">
        <v>5828</v>
      </c>
      <c r="H1372" s="245" t="s">
        <v>9281</v>
      </c>
      <c r="I1372" s="245" t="s">
        <v>14</v>
      </c>
      <c r="J1372" s="245" t="s">
        <v>569</v>
      </c>
      <c r="K1372" s="246" t="s">
        <v>16500</v>
      </c>
      <c r="L1372" s="245" t="s">
        <v>568</v>
      </c>
    </row>
    <row r="1373" spans="1:12" x14ac:dyDescent="0.25">
      <c r="A1373" s="245" t="s">
        <v>17</v>
      </c>
      <c r="B1373" s="245" t="s">
        <v>5741</v>
      </c>
      <c r="C1373" s="245" t="s">
        <v>5826</v>
      </c>
      <c r="D1373" s="245" t="s">
        <v>5825</v>
      </c>
      <c r="E1373" s="246" t="s">
        <v>44</v>
      </c>
      <c r="F1373" s="245" t="s">
        <v>44</v>
      </c>
      <c r="G1373" s="245" t="s">
        <v>5827</v>
      </c>
      <c r="H1373" s="245" t="s">
        <v>9282</v>
      </c>
      <c r="I1373" s="245" t="s">
        <v>14</v>
      </c>
      <c r="J1373" s="245" t="s">
        <v>569</v>
      </c>
      <c r="K1373" s="246" t="s">
        <v>9053</v>
      </c>
      <c r="L1373" s="245" t="s">
        <v>568</v>
      </c>
    </row>
    <row r="1374" spans="1:12" x14ac:dyDescent="0.25">
      <c r="A1374" s="245" t="s">
        <v>17</v>
      </c>
      <c r="B1374" s="245" t="s">
        <v>5741</v>
      </c>
      <c r="C1374" s="245" t="s">
        <v>5826</v>
      </c>
      <c r="D1374" s="245" t="s">
        <v>5825</v>
      </c>
      <c r="E1374" s="246" t="s">
        <v>44</v>
      </c>
      <c r="F1374" s="245" t="s">
        <v>44</v>
      </c>
      <c r="G1374" s="245" t="s">
        <v>5824</v>
      </c>
      <c r="H1374" s="245" t="s">
        <v>9283</v>
      </c>
      <c r="I1374" s="245" t="s">
        <v>14</v>
      </c>
      <c r="J1374" s="245" t="s">
        <v>569</v>
      </c>
      <c r="K1374" s="246" t="s">
        <v>13032</v>
      </c>
      <c r="L1374" s="245" t="s">
        <v>568</v>
      </c>
    </row>
    <row r="1375" spans="1:12" x14ac:dyDescent="0.25">
      <c r="A1375" s="245" t="s">
        <v>17</v>
      </c>
      <c r="B1375" s="245" t="s">
        <v>5741</v>
      </c>
      <c r="C1375" s="245" t="s">
        <v>5821</v>
      </c>
      <c r="D1375" s="245" t="s">
        <v>5820</v>
      </c>
      <c r="E1375" s="246" t="s">
        <v>44</v>
      </c>
      <c r="F1375" s="245" t="s">
        <v>44</v>
      </c>
      <c r="G1375" s="245" t="s">
        <v>5822</v>
      </c>
      <c r="H1375" s="245" t="s">
        <v>9284</v>
      </c>
      <c r="I1375" s="245" t="s">
        <v>14</v>
      </c>
      <c r="J1375" s="245" t="s">
        <v>569</v>
      </c>
      <c r="K1375" s="246" t="s">
        <v>16501</v>
      </c>
      <c r="L1375" s="245" t="s">
        <v>568</v>
      </c>
    </row>
    <row r="1376" spans="1:12" x14ac:dyDescent="0.25">
      <c r="A1376" s="245" t="s">
        <v>17</v>
      </c>
      <c r="B1376" s="245" t="s">
        <v>5741</v>
      </c>
      <c r="C1376" s="245" t="s">
        <v>5821</v>
      </c>
      <c r="D1376" s="245" t="s">
        <v>5820</v>
      </c>
      <c r="E1376" s="246" t="s">
        <v>44</v>
      </c>
      <c r="F1376" s="245" t="s">
        <v>44</v>
      </c>
      <c r="G1376" s="245" t="s">
        <v>5819</v>
      </c>
      <c r="H1376" s="245" t="s">
        <v>9285</v>
      </c>
      <c r="I1376" s="245" t="s">
        <v>14</v>
      </c>
      <c r="J1376" s="245" t="s">
        <v>569</v>
      </c>
      <c r="K1376" s="246" t="s">
        <v>16502</v>
      </c>
      <c r="L1376" s="245" t="s">
        <v>568</v>
      </c>
    </row>
    <row r="1377" spans="1:12" x14ac:dyDescent="0.25">
      <c r="A1377" s="245" t="s">
        <v>17</v>
      </c>
      <c r="B1377" s="245" t="s">
        <v>5741</v>
      </c>
      <c r="C1377" s="245" t="s">
        <v>5821</v>
      </c>
      <c r="D1377" s="245" t="s">
        <v>5820</v>
      </c>
      <c r="E1377" s="246" t="s">
        <v>44</v>
      </c>
      <c r="F1377" s="245" t="s">
        <v>44</v>
      </c>
      <c r="G1377" s="245" t="s">
        <v>9286</v>
      </c>
      <c r="H1377" s="245" t="s">
        <v>9287</v>
      </c>
      <c r="I1377" s="245" t="s">
        <v>14</v>
      </c>
      <c r="J1377" s="245" t="s">
        <v>569</v>
      </c>
      <c r="K1377" s="246" t="s">
        <v>16503</v>
      </c>
      <c r="L1377" s="245" t="s">
        <v>568</v>
      </c>
    </row>
    <row r="1378" spans="1:12" x14ac:dyDescent="0.25">
      <c r="A1378" s="245" t="s">
        <v>17</v>
      </c>
      <c r="B1378" s="245" t="s">
        <v>5741</v>
      </c>
      <c r="C1378" s="245" t="s">
        <v>5821</v>
      </c>
      <c r="D1378" s="245" t="s">
        <v>5820</v>
      </c>
      <c r="E1378" s="246" t="s">
        <v>44</v>
      </c>
      <c r="F1378" s="245" t="s">
        <v>44</v>
      </c>
      <c r="G1378" s="245" t="s">
        <v>9288</v>
      </c>
      <c r="H1378" s="245" t="s">
        <v>9289</v>
      </c>
      <c r="I1378" s="245" t="s">
        <v>14</v>
      </c>
      <c r="J1378" s="245" t="s">
        <v>569</v>
      </c>
      <c r="K1378" s="246" t="s">
        <v>8457</v>
      </c>
      <c r="L1378" s="245" t="s">
        <v>568</v>
      </c>
    </row>
    <row r="1379" spans="1:12" x14ac:dyDescent="0.25">
      <c r="A1379" s="245" t="s">
        <v>17</v>
      </c>
      <c r="B1379" s="245" t="s">
        <v>5741</v>
      </c>
      <c r="C1379" s="245" t="s">
        <v>5821</v>
      </c>
      <c r="D1379" s="245" t="s">
        <v>5820</v>
      </c>
      <c r="E1379" s="246" t="s">
        <v>44</v>
      </c>
      <c r="F1379" s="245" t="s">
        <v>44</v>
      </c>
      <c r="G1379" s="245" t="s">
        <v>9290</v>
      </c>
      <c r="H1379" s="245" t="s">
        <v>9291</v>
      </c>
      <c r="I1379" s="245" t="s">
        <v>11</v>
      </c>
      <c r="J1379" s="245" t="s">
        <v>569</v>
      </c>
      <c r="K1379" s="246" t="s">
        <v>8430</v>
      </c>
      <c r="L1379" s="245" t="s">
        <v>568</v>
      </c>
    </row>
    <row r="1380" spans="1:12" x14ac:dyDescent="0.25">
      <c r="A1380" s="245" t="s">
        <v>17</v>
      </c>
      <c r="B1380" s="245" t="s">
        <v>5741</v>
      </c>
      <c r="C1380" s="245" t="s">
        <v>5821</v>
      </c>
      <c r="D1380" s="245" t="s">
        <v>5820</v>
      </c>
      <c r="E1380" s="246" t="s">
        <v>44</v>
      </c>
      <c r="F1380" s="245" t="s">
        <v>44</v>
      </c>
      <c r="G1380" s="245" t="s">
        <v>9292</v>
      </c>
      <c r="H1380" s="245" t="s">
        <v>9293</v>
      </c>
      <c r="I1380" s="245" t="s">
        <v>11</v>
      </c>
      <c r="J1380" s="245" t="s">
        <v>569</v>
      </c>
      <c r="K1380" s="246" t="s">
        <v>9131</v>
      </c>
      <c r="L1380" s="245" t="s">
        <v>568</v>
      </c>
    </row>
    <row r="1381" spans="1:12" x14ac:dyDescent="0.25">
      <c r="A1381" s="245" t="s">
        <v>17</v>
      </c>
      <c r="B1381" s="245" t="s">
        <v>5741</v>
      </c>
      <c r="C1381" s="245" t="s">
        <v>5821</v>
      </c>
      <c r="D1381" s="245" t="s">
        <v>5820</v>
      </c>
      <c r="E1381" s="246" t="s">
        <v>44</v>
      </c>
      <c r="F1381" s="245" t="s">
        <v>44</v>
      </c>
      <c r="G1381" s="245" t="s">
        <v>9294</v>
      </c>
      <c r="H1381" s="245" t="s">
        <v>9295</v>
      </c>
      <c r="I1381" s="245" t="s">
        <v>11</v>
      </c>
      <c r="J1381" s="245" t="s">
        <v>569</v>
      </c>
      <c r="K1381" s="246" t="s">
        <v>9484</v>
      </c>
      <c r="L1381" s="245" t="s">
        <v>568</v>
      </c>
    </row>
    <row r="1382" spans="1:12" x14ac:dyDescent="0.25">
      <c r="A1382" s="245" t="s">
        <v>17</v>
      </c>
      <c r="B1382" s="245" t="s">
        <v>5741</v>
      </c>
      <c r="C1382" s="245" t="s">
        <v>5821</v>
      </c>
      <c r="D1382" s="245" t="s">
        <v>5820</v>
      </c>
      <c r="E1382" s="246" t="s">
        <v>44</v>
      </c>
      <c r="F1382" s="245" t="s">
        <v>44</v>
      </c>
      <c r="G1382" s="245" t="s">
        <v>9296</v>
      </c>
      <c r="H1382" s="245" t="s">
        <v>9297</v>
      </c>
      <c r="I1382" s="245" t="s">
        <v>11</v>
      </c>
      <c r="J1382" s="245" t="s">
        <v>569</v>
      </c>
      <c r="K1382" s="246" t="s">
        <v>15290</v>
      </c>
      <c r="L1382" s="245" t="s">
        <v>568</v>
      </c>
    </row>
    <row r="1383" spans="1:12" x14ac:dyDescent="0.25">
      <c r="A1383" s="245" t="s">
        <v>17</v>
      </c>
      <c r="B1383" s="245" t="s">
        <v>5741</v>
      </c>
      <c r="C1383" s="245" t="s">
        <v>5818</v>
      </c>
      <c r="D1383" s="245" t="s">
        <v>5817</v>
      </c>
      <c r="E1383" s="246" t="s">
        <v>44</v>
      </c>
      <c r="F1383" s="245" t="s">
        <v>44</v>
      </c>
      <c r="G1383" s="245" t="s">
        <v>9298</v>
      </c>
      <c r="H1383" s="245" t="s">
        <v>9299</v>
      </c>
      <c r="I1383" s="245" t="s">
        <v>14</v>
      </c>
      <c r="J1383" s="245" t="s">
        <v>569</v>
      </c>
      <c r="K1383" s="246" t="s">
        <v>16504</v>
      </c>
      <c r="L1383" s="245" t="s">
        <v>568</v>
      </c>
    </row>
    <row r="1384" spans="1:12" x14ac:dyDescent="0.25">
      <c r="A1384" s="245" t="s">
        <v>17</v>
      </c>
      <c r="B1384" s="245" t="s">
        <v>5741</v>
      </c>
      <c r="C1384" s="245" t="s">
        <v>5818</v>
      </c>
      <c r="D1384" s="245" t="s">
        <v>5817</v>
      </c>
      <c r="E1384" s="246" t="s">
        <v>44</v>
      </c>
      <c r="F1384" s="245" t="s">
        <v>44</v>
      </c>
      <c r="G1384" s="245" t="s">
        <v>9300</v>
      </c>
      <c r="H1384" s="245" t="s">
        <v>9301</v>
      </c>
      <c r="I1384" s="245" t="s">
        <v>14</v>
      </c>
      <c r="J1384" s="245" t="s">
        <v>569</v>
      </c>
      <c r="K1384" s="246" t="s">
        <v>16505</v>
      </c>
      <c r="L1384" s="245" t="s">
        <v>568</v>
      </c>
    </row>
    <row r="1385" spans="1:12" x14ac:dyDescent="0.25">
      <c r="A1385" s="245" t="s">
        <v>17</v>
      </c>
      <c r="B1385" s="245" t="s">
        <v>5741</v>
      </c>
      <c r="C1385" s="245" t="s">
        <v>5814</v>
      </c>
      <c r="D1385" s="245" t="s">
        <v>5813</v>
      </c>
      <c r="E1385" s="246" t="s">
        <v>44</v>
      </c>
      <c r="F1385" s="245" t="s">
        <v>44</v>
      </c>
      <c r="G1385" s="245" t="s">
        <v>5816</v>
      </c>
      <c r="H1385" s="245" t="s">
        <v>9302</v>
      </c>
      <c r="I1385" s="245" t="s">
        <v>14</v>
      </c>
      <c r="J1385" s="245" t="s">
        <v>569</v>
      </c>
      <c r="K1385" s="246" t="s">
        <v>13301</v>
      </c>
      <c r="L1385" s="245" t="s">
        <v>568</v>
      </c>
    </row>
    <row r="1386" spans="1:12" x14ac:dyDescent="0.25">
      <c r="A1386" s="245" t="s">
        <v>17</v>
      </c>
      <c r="B1386" s="245" t="s">
        <v>5741</v>
      </c>
      <c r="C1386" s="245" t="s">
        <v>5814</v>
      </c>
      <c r="D1386" s="245" t="s">
        <v>5813</v>
      </c>
      <c r="E1386" s="246" t="s">
        <v>44</v>
      </c>
      <c r="F1386" s="245" t="s">
        <v>44</v>
      </c>
      <c r="G1386" s="245" t="s">
        <v>5815</v>
      </c>
      <c r="H1386" s="245" t="s">
        <v>9304</v>
      </c>
      <c r="I1386" s="245" t="s">
        <v>14</v>
      </c>
      <c r="J1386" s="245" t="s">
        <v>569</v>
      </c>
      <c r="K1386" s="246" t="s">
        <v>16506</v>
      </c>
      <c r="L1386" s="245" t="s">
        <v>568</v>
      </c>
    </row>
    <row r="1387" spans="1:12" x14ac:dyDescent="0.25">
      <c r="A1387" s="245" t="s">
        <v>17</v>
      </c>
      <c r="B1387" s="245" t="s">
        <v>5741</v>
      </c>
      <c r="C1387" s="245" t="s">
        <v>5814</v>
      </c>
      <c r="D1387" s="245" t="s">
        <v>5813</v>
      </c>
      <c r="E1387" s="246" t="s">
        <v>44</v>
      </c>
      <c r="F1387" s="245" t="s">
        <v>44</v>
      </c>
      <c r="G1387" s="245" t="s">
        <v>5812</v>
      </c>
      <c r="H1387" s="245" t="s">
        <v>9305</v>
      </c>
      <c r="I1387" s="245" t="s">
        <v>14</v>
      </c>
      <c r="J1387" s="245" t="s">
        <v>569</v>
      </c>
      <c r="K1387" s="246" t="s">
        <v>16507</v>
      </c>
      <c r="L1387" s="245" t="s">
        <v>568</v>
      </c>
    </row>
    <row r="1388" spans="1:12" x14ac:dyDescent="0.25">
      <c r="A1388" s="245" t="s">
        <v>17</v>
      </c>
      <c r="B1388" s="245" t="s">
        <v>5741</v>
      </c>
      <c r="C1388" s="245" t="s">
        <v>5811</v>
      </c>
      <c r="D1388" s="245" t="s">
        <v>5810</v>
      </c>
      <c r="E1388" s="246" t="s">
        <v>44</v>
      </c>
      <c r="F1388" s="245" t="s">
        <v>44</v>
      </c>
      <c r="G1388" s="245" t="s">
        <v>5809</v>
      </c>
      <c r="H1388" s="245" t="s">
        <v>9306</v>
      </c>
      <c r="I1388" s="245" t="s">
        <v>14</v>
      </c>
      <c r="J1388" s="245" t="s">
        <v>569</v>
      </c>
      <c r="K1388" s="246" t="s">
        <v>16508</v>
      </c>
      <c r="L1388" s="245" t="s">
        <v>568</v>
      </c>
    </row>
    <row r="1389" spans="1:12" x14ac:dyDescent="0.25">
      <c r="A1389" s="245" t="s">
        <v>17</v>
      </c>
      <c r="B1389" s="245" t="s">
        <v>5741</v>
      </c>
      <c r="C1389" s="245" t="s">
        <v>5808</v>
      </c>
      <c r="D1389" s="245" t="s">
        <v>5807</v>
      </c>
      <c r="E1389" s="246" t="s">
        <v>44</v>
      </c>
      <c r="F1389" s="245" t="s">
        <v>44</v>
      </c>
      <c r="G1389" s="245" t="s">
        <v>5806</v>
      </c>
      <c r="H1389" s="245" t="s">
        <v>9307</v>
      </c>
      <c r="I1389" s="245" t="s">
        <v>11</v>
      </c>
      <c r="J1389" s="245" t="s">
        <v>569</v>
      </c>
      <c r="K1389" s="246" t="s">
        <v>8581</v>
      </c>
      <c r="L1389" s="245" t="s">
        <v>568</v>
      </c>
    </row>
    <row r="1390" spans="1:12" x14ac:dyDescent="0.25">
      <c r="A1390" s="245" t="s">
        <v>17</v>
      </c>
      <c r="B1390" s="245" t="s">
        <v>5741</v>
      </c>
      <c r="C1390" s="245" t="s">
        <v>5745</v>
      </c>
      <c r="D1390" s="245" t="s">
        <v>5744</v>
      </c>
      <c r="E1390" s="246" t="s">
        <v>44</v>
      </c>
      <c r="F1390" s="245" t="s">
        <v>44</v>
      </c>
      <c r="G1390" s="245" t="s">
        <v>5804</v>
      </c>
      <c r="H1390" s="245" t="s">
        <v>9310</v>
      </c>
      <c r="I1390" s="245" t="s">
        <v>24</v>
      </c>
      <c r="J1390" s="245" t="s">
        <v>569</v>
      </c>
      <c r="K1390" s="246" t="s">
        <v>16509</v>
      </c>
      <c r="L1390" s="245" t="s">
        <v>568</v>
      </c>
    </row>
    <row r="1391" spans="1:12" x14ac:dyDescent="0.25">
      <c r="A1391" s="245" t="s">
        <v>17</v>
      </c>
      <c r="B1391" s="245" t="s">
        <v>5741</v>
      </c>
      <c r="C1391" s="245" t="s">
        <v>5745</v>
      </c>
      <c r="D1391" s="245" t="s">
        <v>5744</v>
      </c>
      <c r="E1391" s="246" t="s">
        <v>44</v>
      </c>
      <c r="F1391" s="245" t="s">
        <v>44</v>
      </c>
      <c r="G1391" s="245" t="s">
        <v>5803</v>
      </c>
      <c r="H1391" s="245" t="s">
        <v>9311</v>
      </c>
      <c r="I1391" s="245" t="s">
        <v>24</v>
      </c>
      <c r="J1391" s="245" t="s">
        <v>569</v>
      </c>
      <c r="K1391" s="246" t="s">
        <v>16510</v>
      </c>
      <c r="L1391" s="245" t="s">
        <v>568</v>
      </c>
    </row>
    <row r="1392" spans="1:12" x14ac:dyDescent="0.25">
      <c r="A1392" s="245" t="s">
        <v>17</v>
      </c>
      <c r="B1392" s="245" t="s">
        <v>5741</v>
      </c>
      <c r="C1392" s="245" t="s">
        <v>5745</v>
      </c>
      <c r="D1392" s="245" t="s">
        <v>5744</v>
      </c>
      <c r="E1392" s="246" t="s">
        <v>44</v>
      </c>
      <c r="F1392" s="245" t="s">
        <v>44</v>
      </c>
      <c r="G1392" s="245" t="s">
        <v>5802</v>
      </c>
      <c r="H1392" s="245" t="s">
        <v>9312</v>
      </c>
      <c r="I1392" s="245" t="s">
        <v>24</v>
      </c>
      <c r="J1392" s="245" t="s">
        <v>569</v>
      </c>
      <c r="K1392" s="246" t="s">
        <v>16511</v>
      </c>
      <c r="L1392" s="245" t="s">
        <v>568</v>
      </c>
    </row>
    <row r="1393" spans="1:12" x14ac:dyDescent="0.25">
      <c r="A1393" s="245" t="s">
        <v>17</v>
      </c>
      <c r="B1393" s="245" t="s">
        <v>5741</v>
      </c>
      <c r="C1393" s="245" t="s">
        <v>5745</v>
      </c>
      <c r="D1393" s="245" t="s">
        <v>5744</v>
      </c>
      <c r="E1393" s="246" t="s">
        <v>44</v>
      </c>
      <c r="F1393" s="245" t="s">
        <v>44</v>
      </c>
      <c r="G1393" s="245" t="s">
        <v>5801</v>
      </c>
      <c r="H1393" s="245" t="s">
        <v>9313</v>
      </c>
      <c r="I1393" s="245" t="s">
        <v>24</v>
      </c>
      <c r="J1393" s="245" t="s">
        <v>569</v>
      </c>
      <c r="K1393" s="246" t="s">
        <v>16512</v>
      </c>
      <c r="L1393" s="245" t="s">
        <v>568</v>
      </c>
    </row>
    <row r="1394" spans="1:12" x14ac:dyDescent="0.25">
      <c r="A1394" s="245" t="s">
        <v>17</v>
      </c>
      <c r="B1394" s="245" t="s">
        <v>5741</v>
      </c>
      <c r="C1394" s="245" t="s">
        <v>5745</v>
      </c>
      <c r="D1394" s="245" t="s">
        <v>5744</v>
      </c>
      <c r="E1394" s="246" t="s">
        <v>44</v>
      </c>
      <c r="F1394" s="245" t="s">
        <v>44</v>
      </c>
      <c r="G1394" s="245" t="s">
        <v>5800</v>
      </c>
      <c r="H1394" s="245" t="s">
        <v>9314</v>
      </c>
      <c r="I1394" s="245" t="s">
        <v>11</v>
      </c>
      <c r="J1394" s="245" t="s">
        <v>569</v>
      </c>
      <c r="K1394" s="246" t="s">
        <v>15512</v>
      </c>
      <c r="L1394" s="245" t="s">
        <v>568</v>
      </c>
    </row>
    <row r="1395" spans="1:12" x14ac:dyDescent="0.25">
      <c r="A1395" s="245" t="s">
        <v>17</v>
      </c>
      <c r="B1395" s="245" t="s">
        <v>5741</v>
      </c>
      <c r="C1395" s="245" t="s">
        <v>5745</v>
      </c>
      <c r="D1395" s="245" t="s">
        <v>5744</v>
      </c>
      <c r="E1395" s="246" t="s">
        <v>44</v>
      </c>
      <c r="F1395" s="245" t="s">
        <v>44</v>
      </c>
      <c r="G1395" s="245" t="s">
        <v>5799</v>
      </c>
      <c r="H1395" s="245" t="s">
        <v>9315</v>
      </c>
      <c r="I1395" s="245" t="s">
        <v>11</v>
      </c>
      <c r="J1395" s="245" t="s">
        <v>569</v>
      </c>
      <c r="K1395" s="246" t="s">
        <v>16513</v>
      </c>
      <c r="L1395" s="245" t="s">
        <v>568</v>
      </c>
    </row>
    <row r="1396" spans="1:12" x14ac:dyDescent="0.25">
      <c r="A1396" s="245" t="s">
        <v>17</v>
      </c>
      <c r="B1396" s="245" t="s">
        <v>5741</v>
      </c>
      <c r="C1396" s="245" t="s">
        <v>5745</v>
      </c>
      <c r="D1396" s="245" t="s">
        <v>5744</v>
      </c>
      <c r="E1396" s="246" t="s">
        <v>44</v>
      </c>
      <c r="F1396" s="245" t="s">
        <v>44</v>
      </c>
      <c r="G1396" s="245" t="s">
        <v>5798</v>
      </c>
      <c r="H1396" s="245" t="s">
        <v>9316</v>
      </c>
      <c r="I1396" s="245" t="s">
        <v>11</v>
      </c>
      <c r="J1396" s="245" t="s">
        <v>569</v>
      </c>
      <c r="K1396" s="246" t="s">
        <v>11881</v>
      </c>
      <c r="L1396" s="245" t="s">
        <v>568</v>
      </c>
    </row>
    <row r="1397" spans="1:12" x14ac:dyDescent="0.25">
      <c r="A1397" s="245" t="s">
        <v>17</v>
      </c>
      <c r="B1397" s="245" t="s">
        <v>5741</v>
      </c>
      <c r="C1397" s="245" t="s">
        <v>5745</v>
      </c>
      <c r="D1397" s="245" t="s">
        <v>5744</v>
      </c>
      <c r="E1397" s="246" t="s">
        <v>44</v>
      </c>
      <c r="F1397" s="245" t="s">
        <v>44</v>
      </c>
      <c r="G1397" s="245" t="s">
        <v>5797</v>
      </c>
      <c r="H1397" s="245" t="s">
        <v>9317</v>
      </c>
      <c r="I1397" s="245" t="s">
        <v>11</v>
      </c>
      <c r="J1397" s="245" t="s">
        <v>569</v>
      </c>
      <c r="K1397" s="246" t="s">
        <v>16514</v>
      </c>
      <c r="L1397" s="245" t="s">
        <v>568</v>
      </c>
    </row>
    <row r="1398" spans="1:12" x14ac:dyDescent="0.25">
      <c r="A1398" s="245" t="s">
        <v>17</v>
      </c>
      <c r="B1398" s="245" t="s">
        <v>5741</v>
      </c>
      <c r="C1398" s="245" t="s">
        <v>5745</v>
      </c>
      <c r="D1398" s="245" t="s">
        <v>5744</v>
      </c>
      <c r="E1398" s="246" t="s">
        <v>44</v>
      </c>
      <c r="F1398" s="245" t="s">
        <v>44</v>
      </c>
      <c r="G1398" s="245" t="s">
        <v>5796</v>
      </c>
      <c r="H1398" s="245" t="s">
        <v>9318</v>
      </c>
      <c r="I1398" s="245" t="s">
        <v>11</v>
      </c>
      <c r="J1398" s="245" t="s">
        <v>569</v>
      </c>
      <c r="K1398" s="246" t="s">
        <v>16515</v>
      </c>
      <c r="L1398" s="245" t="s">
        <v>568</v>
      </c>
    </row>
    <row r="1399" spans="1:12" x14ac:dyDescent="0.25">
      <c r="A1399" s="245" t="s">
        <v>17</v>
      </c>
      <c r="B1399" s="245" t="s">
        <v>5741</v>
      </c>
      <c r="C1399" s="245" t="s">
        <v>5745</v>
      </c>
      <c r="D1399" s="245" t="s">
        <v>5744</v>
      </c>
      <c r="E1399" s="246" t="s">
        <v>44</v>
      </c>
      <c r="F1399" s="245" t="s">
        <v>44</v>
      </c>
      <c r="G1399" s="245" t="s">
        <v>5795</v>
      </c>
      <c r="H1399" s="245" t="s">
        <v>9319</v>
      </c>
      <c r="I1399" s="245" t="s">
        <v>11</v>
      </c>
      <c r="J1399" s="245" t="s">
        <v>569</v>
      </c>
      <c r="K1399" s="246" t="s">
        <v>16516</v>
      </c>
      <c r="L1399" s="245" t="s">
        <v>568</v>
      </c>
    </row>
    <row r="1400" spans="1:12" x14ac:dyDescent="0.25">
      <c r="A1400" s="245" t="s">
        <v>17</v>
      </c>
      <c r="B1400" s="245" t="s">
        <v>5741</v>
      </c>
      <c r="C1400" s="245" t="s">
        <v>5745</v>
      </c>
      <c r="D1400" s="245" t="s">
        <v>5744</v>
      </c>
      <c r="E1400" s="246" t="s">
        <v>44</v>
      </c>
      <c r="F1400" s="245" t="s">
        <v>44</v>
      </c>
      <c r="G1400" s="245" t="s">
        <v>5794</v>
      </c>
      <c r="H1400" s="245" t="s">
        <v>9321</v>
      </c>
      <c r="I1400" s="245" t="s">
        <v>11</v>
      </c>
      <c r="J1400" s="245" t="s">
        <v>569</v>
      </c>
      <c r="K1400" s="246" t="s">
        <v>16517</v>
      </c>
      <c r="L1400" s="245" t="s">
        <v>568</v>
      </c>
    </row>
    <row r="1401" spans="1:12" x14ac:dyDescent="0.25">
      <c r="A1401" s="245" t="s">
        <v>17</v>
      </c>
      <c r="B1401" s="245" t="s">
        <v>5741</v>
      </c>
      <c r="C1401" s="245" t="s">
        <v>5745</v>
      </c>
      <c r="D1401" s="245" t="s">
        <v>5744</v>
      </c>
      <c r="E1401" s="246" t="s">
        <v>44</v>
      </c>
      <c r="F1401" s="245" t="s">
        <v>44</v>
      </c>
      <c r="G1401" s="245" t="s">
        <v>5793</v>
      </c>
      <c r="H1401" s="245" t="s">
        <v>9322</v>
      </c>
      <c r="I1401" s="245" t="s">
        <v>11</v>
      </c>
      <c r="J1401" s="245" t="s">
        <v>569</v>
      </c>
      <c r="K1401" s="246" t="s">
        <v>16124</v>
      </c>
      <c r="L1401" s="245" t="s">
        <v>568</v>
      </c>
    </row>
    <row r="1402" spans="1:12" x14ac:dyDescent="0.25">
      <c r="A1402" s="245" t="s">
        <v>17</v>
      </c>
      <c r="B1402" s="245" t="s">
        <v>5741</v>
      </c>
      <c r="C1402" s="245" t="s">
        <v>5745</v>
      </c>
      <c r="D1402" s="245" t="s">
        <v>5744</v>
      </c>
      <c r="E1402" s="246" t="s">
        <v>44</v>
      </c>
      <c r="F1402" s="245" t="s">
        <v>44</v>
      </c>
      <c r="G1402" s="245" t="s">
        <v>5792</v>
      </c>
      <c r="H1402" s="245" t="s">
        <v>9323</v>
      </c>
      <c r="I1402" s="245" t="s">
        <v>11</v>
      </c>
      <c r="J1402" s="245" t="s">
        <v>569</v>
      </c>
      <c r="K1402" s="246" t="s">
        <v>16518</v>
      </c>
      <c r="L1402" s="245" t="s">
        <v>568</v>
      </c>
    </row>
    <row r="1403" spans="1:12" x14ac:dyDescent="0.25">
      <c r="A1403" s="245" t="s">
        <v>17</v>
      </c>
      <c r="B1403" s="245" t="s">
        <v>5741</v>
      </c>
      <c r="C1403" s="245" t="s">
        <v>5745</v>
      </c>
      <c r="D1403" s="245" t="s">
        <v>5744</v>
      </c>
      <c r="E1403" s="246" t="s">
        <v>44</v>
      </c>
      <c r="F1403" s="245" t="s">
        <v>44</v>
      </c>
      <c r="G1403" s="245" t="s">
        <v>5790</v>
      </c>
      <c r="H1403" s="245" t="s">
        <v>9324</v>
      </c>
      <c r="I1403" s="245" t="s">
        <v>11</v>
      </c>
      <c r="J1403" s="245" t="s">
        <v>569</v>
      </c>
      <c r="K1403" s="246" t="s">
        <v>16519</v>
      </c>
      <c r="L1403" s="245" t="s">
        <v>568</v>
      </c>
    </row>
    <row r="1404" spans="1:12" x14ac:dyDescent="0.25">
      <c r="A1404" s="245" t="s">
        <v>17</v>
      </c>
      <c r="B1404" s="245" t="s">
        <v>5741</v>
      </c>
      <c r="C1404" s="245" t="s">
        <v>5745</v>
      </c>
      <c r="D1404" s="245" t="s">
        <v>5744</v>
      </c>
      <c r="E1404" s="246" t="s">
        <v>44</v>
      </c>
      <c r="F1404" s="245" t="s">
        <v>44</v>
      </c>
      <c r="G1404" s="245" t="s">
        <v>5789</v>
      </c>
      <c r="H1404" s="245" t="s">
        <v>9326</v>
      </c>
      <c r="I1404" s="245" t="s">
        <v>11</v>
      </c>
      <c r="J1404" s="245" t="s">
        <v>569</v>
      </c>
      <c r="K1404" s="246" t="s">
        <v>15385</v>
      </c>
      <c r="L1404" s="245" t="s">
        <v>568</v>
      </c>
    </row>
    <row r="1405" spans="1:12" x14ac:dyDescent="0.25">
      <c r="A1405" s="245" t="s">
        <v>17</v>
      </c>
      <c r="B1405" s="245" t="s">
        <v>5741</v>
      </c>
      <c r="C1405" s="245" t="s">
        <v>5745</v>
      </c>
      <c r="D1405" s="245" t="s">
        <v>5744</v>
      </c>
      <c r="E1405" s="246" t="s">
        <v>44</v>
      </c>
      <c r="F1405" s="245" t="s">
        <v>44</v>
      </c>
      <c r="G1405" s="245" t="s">
        <v>5788</v>
      </c>
      <c r="H1405" s="245" t="s">
        <v>9327</v>
      </c>
      <c r="I1405" s="245" t="s">
        <v>11</v>
      </c>
      <c r="J1405" s="245" t="s">
        <v>569</v>
      </c>
      <c r="K1405" s="246" t="s">
        <v>16520</v>
      </c>
      <c r="L1405" s="245" t="s">
        <v>568</v>
      </c>
    </row>
    <row r="1406" spans="1:12" x14ac:dyDescent="0.25">
      <c r="A1406" s="245" t="s">
        <v>17</v>
      </c>
      <c r="B1406" s="245" t="s">
        <v>5741</v>
      </c>
      <c r="C1406" s="245" t="s">
        <v>5745</v>
      </c>
      <c r="D1406" s="245" t="s">
        <v>5744</v>
      </c>
      <c r="E1406" s="246" t="s">
        <v>44</v>
      </c>
      <c r="F1406" s="245" t="s">
        <v>44</v>
      </c>
      <c r="G1406" s="245" t="s">
        <v>5787</v>
      </c>
      <c r="H1406" s="245" t="s">
        <v>9328</v>
      </c>
      <c r="I1406" s="245" t="s">
        <v>11</v>
      </c>
      <c r="J1406" s="245" t="s">
        <v>569</v>
      </c>
      <c r="K1406" s="246" t="s">
        <v>8234</v>
      </c>
      <c r="L1406" s="245" t="s">
        <v>568</v>
      </c>
    </row>
    <row r="1407" spans="1:12" x14ac:dyDescent="0.25">
      <c r="A1407" s="245" t="s">
        <v>17</v>
      </c>
      <c r="B1407" s="245" t="s">
        <v>5741</v>
      </c>
      <c r="C1407" s="245" t="s">
        <v>5745</v>
      </c>
      <c r="D1407" s="245" t="s">
        <v>5744</v>
      </c>
      <c r="E1407" s="246" t="s">
        <v>44</v>
      </c>
      <c r="F1407" s="245" t="s">
        <v>44</v>
      </c>
      <c r="G1407" s="245" t="s">
        <v>5786</v>
      </c>
      <c r="H1407" s="245" t="s">
        <v>9329</v>
      </c>
      <c r="I1407" s="245" t="s">
        <v>11</v>
      </c>
      <c r="J1407" s="245" t="s">
        <v>569</v>
      </c>
      <c r="K1407" s="246" t="s">
        <v>8908</v>
      </c>
      <c r="L1407" s="245" t="s">
        <v>568</v>
      </c>
    </row>
    <row r="1408" spans="1:12" x14ac:dyDescent="0.25">
      <c r="A1408" s="245" t="s">
        <v>17</v>
      </c>
      <c r="B1408" s="245" t="s">
        <v>5741</v>
      </c>
      <c r="C1408" s="245" t="s">
        <v>5745</v>
      </c>
      <c r="D1408" s="245" t="s">
        <v>5744</v>
      </c>
      <c r="E1408" s="246" t="s">
        <v>44</v>
      </c>
      <c r="F1408" s="245" t="s">
        <v>44</v>
      </c>
      <c r="G1408" s="245" t="s">
        <v>5785</v>
      </c>
      <c r="H1408" s="245" t="s">
        <v>5784</v>
      </c>
      <c r="I1408" s="245" t="s">
        <v>24</v>
      </c>
      <c r="J1408" s="245" t="s">
        <v>569</v>
      </c>
      <c r="K1408" s="246" t="s">
        <v>16521</v>
      </c>
      <c r="L1408" s="245" t="s">
        <v>568</v>
      </c>
    </row>
    <row r="1409" spans="1:12" x14ac:dyDescent="0.25">
      <c r="A1409" s="245" t="s">
        <v>17</v>
      </c>
      <c r="B1409" s="245" t="s">
        <v>5741</v>
      </c>
      <c r="C1409" s="245" t="s">
        <v>5745</v>
      </c>
      <c r="D1409" s="245" t="s">
        <v>5744</v>
      </c>
      <c r="E1409" s="246" t="s">
        <v>44</v>
      </c>
      <c r="F1409" s="245" t="s">
        <v>44</v>
      </c>
      <c r="G1409" s="245" t="s">
        <v>5783</v>
      </c>
      <c r="H1409" s="245" t="s">
        <v>5782</v>
      </c>
      <c r="I1409" s="245" t="s">
        <v>24</v>
      </c>
      <c r="J1409" s="245" t="s">
        <v>569</v>
      </c>
      <c r="K1409" s="246" t="s">
        <v>16522</v>
      </c>
      <c r="L1409" s="245" t="s">
        <v>568</v>
      </c>
    </row>
    <row r="1410" spans="1:12" x14ac:dyDescent="0.25">
      <c r="A1410" s="245" t="s">
        <v>17</v>
      </c>
      <c r="B1410" s="245" t="s">
        <v>5741</v>
      </c>
      <c r="C1410" s="245" t="s">
        <v>5745</v>
      </c>
      <c r="D1410" s="245" t="s">
        <v>5744</v>
      </c>
      <c r="E1410" s="246" t="s">
        <v>44</v>
      </c>
      <c r="F1410" s="245" t="s">
        <v>44</v>
      </c>
      <c r="G1410" s="245" t="s">
        <v>5781</v>
      </c>
      <c r="H1410" s="245" t="s">
        <v>5780</v>
      </c>
      <c r="I1410" s="245" t="s">
        <v>24</v>
      </c>
      <c r="J1410" s="245" t="s">
        <v>569</v>
      </c>
      <c r="K1410" s="246" t="s">
        <v>16523</v>
      </c>
      <c r="L1410" s="245" t="s">
        <v>568</v>
      </c>
    </row>
    <row r="1411" spans="1:12" x14ac:dyDescent="0.25">
      <c r="A1411" s="245" t="s">
        <v>17</v>
      </c>
      <c r="B1411" s="245" t="s">
        <v>5741</v>
      </c>
      <c r="C1411" s="245" t="s">
        <v>5745</v>
      </c>
      <c r="D1411" s="245" t="s">
        <v>5744</v>
      </c>
      <c r="E1411" s="246" t="s">
        <v>44</v>
      </c>
      <c r="F1411" s="245" t="s">
        <v>44</v>
      </c>
      <c r="G1411" s="245" t="s">
        <v>5779</v>
      </c>
      <c r="H1411" s="245" t="s">
        <v>5778</v>
      </c>
      <c r="I1411" s="245" t="s">
        <v>24</v>
      </c>
      <c r="J1411" s="245" t="s">
        <v>569</v>
      </c>
      <c r="K1411" s="246" t="s">
        <v>16524</v>
      </c>
      <c r="L1411" s="245" t="s">
        <v>568</v>
      </c>
    </row>
    <row r="1412" spans="1:12" x14ac:dyDescent="0.25">
      <c r="A1412" s="245" t="s">
        <v>17</v>
      </c>
      <c r="B1412" s="245" t="s">
        <v>5741</v>
      </c>
      <c r="C1412" s="245" t="s">
        <v>5745</v>
      </c>
      <c r="D1412" s="245" t="s">
        <v>5744</v>
      </c>
      <c r="E1412" s="246" t="s">
        <v>44</v>
      </c>
      <c r="F1412" s="245" t="s">
        <v>44</v>
      </c>
      <c r="G1412" s="245" t="s">
        <v>5777</v>
      </c>
      <c r="H1412" s="245" t="s">
        <v>5776</v>
      </c>
      <c r="I1412" s="245" t="s">
        <v>24</v>
      </c>
      <c r="J1412" s="245" t="s">
        <v>569</v>
      </c>
      <c r="K1412" s="246" t="s">
        <v>16525</v>
      </c>
      <c r="L1412" s="245" t="s">
        <v>568</v>
      </c>
    </row>
    <row r="1413" spans="1:12" x14ac:dyDescent="0.25">
      <c r="A1413" s="245" t="s">
        <v>17</v>
      </c>
      <c r="B1413" s="245" t="s">
        <v>5741</v>
      </c>
      <c r="C1413" s="245" t="s">
        <v>5745</v>
      </c>
      <c r="D1413" s="245" t="s">
        <v>5744</v>
      </c>
      <c r="E1413" s="246" t="s">
        <v>44</v>
      </c>
      <c r="F1413" s="245" t="s">
        <v>44</v>
      </c>
      <c r="G1413" s="245" t="s">
        <v>5775</v>
      </c>
      <c r="H1413" s="245" t="s">
        <v>5774</v>
      </c>
      <c r="I1413" s="245" t="s">
        <v>24</v>
      </c>
      <c r="J1413" s="245" t="s">
        <v>569</v>
      </c>
      <c r="K1413" s="246" t="s">
        <v>16526</v>
      </c>
      <c r="L1413" s="245" t="s">
        <v>568</v>
      </c>
    </row>
    <row r="1414" spans="1:12" x14ac:dyDescent="0.25">
      <c r="A1414" s="245" t="s">
        <v>17</v>
      </c>
      <c r="B1414" s="245" t="s">
        <v>5741</v>
      </c>
      <c r="C1414" s="245" t="s">
        <v>5745</v>
      </c>
      <c r="D1414" s="245" t="s">
        <v>5744</v>
      </c>
      <c r="E1414" s="246" t="s">
        <v>44</v>
      </c>
      <c r="F1414" s="245" t="s">
        <v>44</v>
      </c>
      <c r="G1414" s="245" t="s">
        <v>5773</v>
      </c>
      <c r="H1414" s="245" t="s">
        <v>5772</v>
      </c>
      <c r="I1414" s="245" t="s">
        <v>15</v>
      </c>
      <c r="J1414" s="245" t="s">
        <v>569</v>
      </c>
      <c r="K1414" s="246" t="s">
        <v>8971</v>
      </c>
      <c r="L1414" s="245" t="s">
        <v>568</v>
      </c>
    </row>
    <row r="1415" spans="1:12" x14ac:dyDescent="0.25">
      <c r="A1415" s="245" t="s">
        <v>17</v>
      </c>
      <c r="B1415" s="245" t="s">
        <v>5741</v>
      </c>
      <c r="C1415" s="245" t="s">
        <v>5745</v>
      </c>
      <c r="D1415" s="245" t="s">
        <v>5744</v>
      </c>
      <c r="E1415" s="246" t="s">
        <v>44</v>
      </c>
      <c r="F1415" s="245" t="s">
        <v>44</v>
      </c>
      <c r="G1415" s="245" t="s">
        <v>5771</v>
      </c>
      <c r="H1415" s="245" t="s">
        <v>5770</v>
      </c>
      <c r="I1415" s="245" t="s">
        <v>24</v>
      </c>
      <c r="J1415" s="245" t="s">
        <v>569</v>
      </c>
      <c r="K1415" s="246" t="s">
        <v>16527</v>
      </c>
      <c r="L1415" s="245" t="s">
        <v>568</v>
      </c>
    </row>
    <row r="1416" spans="1:12" x14ac:dyDescent="0.25">
      <c r="A1416" s="245" t="s">
        <v>17</v>
      </c>
      <c r="B1416" s="245" t="s">
        <v>5741</v>
      </c>
      <c r="C1416" s="245" t="s">
        <v>5745</v>
      </c>
      <c r="D1416" s="245" t="s">
        <v>5744</v>
      </c>
      <c r="E1416" s="246" t="s">
        <v>44</v>
      </c>
      <c r="F1416" s="245" t="s">
        <v>44</v>
      </c>
      <c r="G1416" s="245" t="s">
        <v>5769</v>
      </c>
      <c r="H1416" s="245" t="s">
        <v>5768</v>
      </c>
      <c r="I1416" s="245" t="s">
        <v>24</v>
      </c>
      <c r="J1416" s="245" t="s">
        <v>569</v>
      </c>
      <c r="K1416" s="246" t="s">
        <v>16528</v>
      </c>
      <c r="L1416" s="245" t="s">
        <v>568</v>
      </c>
    </row>
    <row r="1417" spans="1:12" x14ac:dyDescent="0.25">
      <c r="A1417" s="245" t="s">
        <v>17</v>
      </c>
      <c r="B1417" s="245" t="s">
        <v>5741</v>
      </c>
      <c r="C1417" s="245" t="s">
        <v>5745</v>
      </c>
      <c r="D1417" s="245" t="s">
        <v>5744</v>
      </c>
      <c r="E1417" s="246" t="s">
        <v>44</v>
      </c>
      <c r="F1417" s="245" t="s">
        <v>44</v>
      </c>
      <c r="G1417" s="245" t="s">
        <v>5767</v>
      </c>
      <c r="H1417" s="245" t="s">
        <v>5766</v>
      </c>
      <c r="I1417" s="245" t="s">
        <v>24</v>
      </c>
      <c r="J1417" s="245" t="s">
        <v>569</v>
      </c>
      <c r="K1417" s="246" t="s">
        <v>16529</v>
      </c>
      <c r="L1417" s="245" t="s">
        <v>568</v>
      </c>
    </row>
    <row r="1418" spans="1:12" x14ac:dyDescent="0.25">
      <c r="A1418" s="245" t="s">
        <v>17</v>
      </c>
      <c r="B1418" s="245" t="s">
        <v>5741</v>
      </c>
      <c r="C1418" s="245" t="s">
        <v>5745</v>
      </c>
      <c r="D1418" s="245" t="s">
        <v>5744</v>
      </c>
      <c r="E1418" s="246" t="s">
        <v>44</v>
      </c>
      <c r="F1418" s="245" t="s">
        <v>44</v>
      </c>
      <c r="G1418" s="245" t="s">
        <v>5765</v>
      </c>
      <c r="H1418" s="245" t="s">
        <v>5764</v>
      </c>
      <c r="I1418" s="245" t="s">
        <v>24</v>
      </c>
      <c r="J1418" s="245" t="s">
        <v>569</v>
      </c>
      <c r="K1418" s="246" t="s">
        <v>16530</v>
      </c>
      <c r="L1418" s="245" t="s">
        <v>568</v>
      </c>
    </row>
    <row r="1419" spans="1:12" x14ac:dyDescent="0.25">
      <c r="A1419" s="245" t="s">
        <v>17</v>
      </c>
      <c r="B1419" s="245" t="s">
        <v>5741</v>
      </c>
      <c r="C1419" s="245" t="s">
        <v>5745</v>
      </c>
      <c r="D1419" s="245" t="s">
        <v>5744</v>
      </c>
      <c r="E1419" s="246" t="s">
        <v>44</v>
      </c>
      <c r="F1419" s="245" t="s">
        <v>44</v>
      </c>
      <c r="G1419" s="245" t="s">
        <v>5763</v>
      </c>
      <c r="H1419" s="245" t="s">
        <v>5762</v>
      </c>
      <c r="I1419" s="245" t="s">
        <v>24</v>
      </c>
      <c r="J1419" s="245" t="s">
        <v>569</v>
      </c>
      <c r="K1419" s="246" t="s">
        <v>16521</v>
      </c>
      <c r="L1419" s="245" t="s">
        <v>568</v>
      </c>
    </row>
    <row r="1420" spans="1:12" x14ac:dyDescent="0.25">
      <c r="A1420" s="245" t="s">
        <v>17</v>
      </c>
      <c r="B1420" s="245" t="s">
        <v>5741</v>
      </c>
      <c r="C1420" s="245" t="s">
        <v>5745</v>
      </c>
      <c r="D1420" s="245" t="s">
        <v>5744</v>
      </c>
      <c r="E1420" s="246" t="s">
        <v>44</v>
      </c>
      <c r="F1420" s="245" t="s">
        <v>44</v>
      </c>
      <c r="G1420" s="245" t="s">
        <v>5761</v>
      </c>
      <c r="H1420" s="245" t="s">
        <v>5760</v>
      </c>
      <c r="I1420" s="245" t="s">
        <v>24</v>
      </c>
      <c r="J1420" s="245" t="s">
        <v>569</v>
      </c>
      <c r="K1420" s="246" t="s">
        <v>16531</v>
      </c>
      <c r="L1420" s="245" t="s">
        <v>568</v>
      </c>
    </row>
    <row r="1421" spans="1:12" x14ac:dyDescent="0.25">
      <c r="A1421" s="245" t="s">
        <v>17</v>
      </c>
      <c r="B1421" s="245" t="s">
        <v>5741</v>
      </c>
      <c r="C1421" s="245" t="s">
        <v>5745</v>
      </c>
      <c r="D1421" s="245" t="s">
        <v>5744</v>
      </c>
      <c r="E1421" s="246" t="s">
        <v>44</v>
      </c>
      <c r="F1421" s="245" t="s">
        <v>44</v>
      </c>
      <c r="G1421" s="245" t="s">
        <v>5759</v>
      </c>
      <c r="H1421" s="245" t="s">
        <v>5758</v>
      </c>
      <c r="I1421" s="245" t="s">
        <v>24</v>
      </c>
      <c r="J1421" s="245" t="s">
        <v>569</v>
      </c>
      <c r="K1421" s="246" t="s">
        <v>16532</v>
      </c>
      <c r="L1421" s="245" t="s">
        <v>568</v>
      </c>
    </row>
    <row r="1422" spans="1:12" x14ac:dyDescent="0.25">
      <c r="A1422" s="245" t="s">
        <v>17</v>
      </c>
      <c r="B1422" s="245" t="s">
        <v>5741</v>
      </c>
      <c r="C1422" s="245" t="s">
        <v>5745</v>
      </c>
      <c r="D1422" s="245" t="s">
        <v>5744</v>
      </c>
      <c r="E1422" s="246" t="s">
        <v>44</v>
      </c>
      <c r="F1422" s="245" t="s">
        <v>44</v>
      </c>
      <c r="G1422" s="245" t="s">
        <v>5757</v>
      </c>
      <c r="H1422" s="245" t="s">
        <v>5756</v>
      </c>
      <c r="I1422" s="245" t="s">
        <v>24</v>
      </c>
      <c r="J1422" s="245" t="s">
        <v>569</v>
      </c>
      <c r="K1422" s="246" t="s">
        <v>16533</v>
      </c>
      <c r="L1422" s="245" t="s">
        <v>568</v>
      </c>
    </row>
    <row r="1423" spans="1:12" x14ac:dyDescent="0.25">
      <c r="A1423" s="245" t="s">
        <v>17</v>
      </c>
      <c r="B1423" s="245" t="s">
        <v>5741</v>
      </c>
      <c r="C1423" s="245" t="s">
        <v>5745</v>
      </c>
      <c r="D1423" s="245" t="s">
        <v>5744</v>
      </c>
      <c r="E1423" s="246" t="s">
        <v>44</v>
      </c>
      <c r="F1423" s="245" t="s">
        <v>44</v>
      </c>
      <c r="G1423" s="245" t="s">
        <v>5755</v>
      </c>
      <c r="H1423" s="245" t="s">
        <v>5754</v>
      </c>
      <c r="I1423" s="245" t="s">
        <v>24</v>
      </c>
      <c r="J1423" s="245" t="s">
        <v>569</v>
      </c>
      <c r="K1423" s="246" t="s">
        <v>16534</v>
      </c>
      <c r="L1423" s="245" t="s">
        <v>568</v>
      </c>
    </row>
    <row r="1424" spans="1:12" x14ac:dyDescent="0.25">
      <c r="A1424" s="245" t="s">
        <v>17</v>
      </c>
      <c r="B1424" s="245" t="s">
        <v>5741</v>
      </c>
      <c r="C1424" s="245" t="s">
        <v>5745</v>
      </c>
      <c r="D1424" s="245" t="s">
        <v>5744</v>
      </c>
      <c r="E1424" s="246" t="s">
        <v>44</v>
      </c>
      <c r="F1424" s="245" t="s">
        <v>44</v>
      </c>
      <c r="G1424" s="245" t="s">
        <v>5753</v>
      </c>
      <c r="H1424" s="245" t="s">
        <v>5752</v>
      </c>
      <c r="I1424" s="245" t="s">
        <v>24</v>
      </c>
      <c r="J1424" s="245" t="s">
        <v>569</v>
      </c>
      <c r="K1424" s="246" t="s">
        <v>16535</v>
      </c>
      <c r="L1424" s="245" t="s">
        <v>568</v>
      </c>
    </row>
    <row r="1425" spans="1:12" x14ac:dyDescent="0.25">
      <c r="A1425" s="245" t="s">
        <v>17</v>
      </c>
      <c r="B1425" s="245" t="s">
        <v>5741</v>
      </c>
      <c r="C1425" s="245" t="s">
        <v>5745</v>
      </c>
      <c r="D1425" s="245" t="s">
        <v>5744</v>
      </c>
      <c r="E1425" s="246" t="s">
        <v>44</v>
      </c>
      <c r="F1425" s="245" t="s">
        <v>44</v>
      </c>
      <c r="G1425" s="245" t="s">
        <v>5751</v>
      </c>
      <c r="H1425" s="245" t="s">
        <v>5750</v>
      </c>
      <c r="I1425" s="245" t="s">
        <v>24</v>
      </c>
      <c r="J1425" s="245" t="s">
        <v>569</v>
      </c>
      <c r="K1425" s="246" t="s">
        <v>16536</v>
      </c>
      <c r="L1425" s="245" t="s">
        <v>568</v>
      </c>
    </row>
    <row r="1426" spans="1:12" x14ac:dyDescent="0.25">
      <c r="A1426" s="245" t="s">
        <v>17</v>
      </c>
      <c r="B1426" s="245" t="s">
        <v>5741</v>
      </c>
      <c r="C1426" s="245" t="s">
        <v>5745</v>
      </c>
      <c r="D1426" s="245" t="s">
        <v>5744</v>
      </c>
      <c r="E1426" s="246" t="s">
        <v>44</v>
      </c>
      <c r="F1426" s="245" t="s">
        <v>44</v>
      </c>
      <c r="G1426" s="245" t="s">
        <v>5749</v>
      </c>
      <c r="H1426" s="245" t="s">
        <v>5748</v>
      </c>
      <c r="I1426" s="245" t="s">
        <v>24</v>
      </c>
      <c r="J1426" s="245" t="s">
        <v>569</v>
      </c>
      <c r="K1426" s="246" t="s">
        <v>16537</v>
      </c>
      <c r="L1426" s="245" t="s">
        <v>568</v>
      </c>
    </row>
    <row r="1427" spans="1:12" x14ac:dyDescent="0.25">
      <c r="A1427" s="245" t="s">
        <v>17</v>
      </c>
      <c r="B1427" s="245" t="s">
        <v>5741</v>
      </c>
      <c r="C1427" s="245" t="s">
        <v>5745</v>
      </c>
      <c r="D1427" s="245" t="s">
        <v>5744</v>
      </c>
      <c r="E1427" s="246" t="s">
        <v>44</v>
      </c>
      <c r="F1427" s="245" t="s">
        <v>44</v>
      </c>
      <c r="G1427" s="245" t="s">
        <v>5747</v>
      </c>
      <c r="H1427" s="245" t="s">
        <v>5746</v>
      </c>
      <c r="I1427" s="245" t="s">
        <v>24</v>
      </c>
      <c r="J1427" s="245" t="s">
        <v>569</v>
      </c>
      <c r="K1427" s="246" t="s">
        <v>16538</v>
      </c>
      <c r="L1427" s="245" t="s">
        <v>568</v>
      </c>
    </row>
    <row r="1428" spans="1:12" x14ac:dyDescent="0.25">
      <c r="A1428" s="245" t="s">
        <v>17</v>
      </c>
      <c r="B1428" s="245" t="s">
        <v>5741</v>
      </c>
      <c r="C1428" s="245" t="s">
        <v>5745</v>
      </c>
      <c r="D1428" s="245" t="s">
        <v>5744</v>
      </c>
      <c r="E1428" s="246" t="s">
        <v>44</v>
      </c>
      <c r="F1428" s="245" t="s">
        <v>44</v>
      </c>
      <c r="G1428" s="245" t="s">
        <v>5743</v>
      </c>
      <c r="H1428" s="245" t="s">
        <v>5742</v>
      </c>
      <c r="I1428" s="245" t="s">
        <v>24</v>
      </c>
      <c r="J1428" s="245" t="s">
        <v>569</v>
      </c>
      <c r="K1428" s="246" t="s">
        <v>16539</v>
      </c>
      <c r="L1428" s="245" t="s">
        <v>568</v>
      </c>
    </row>
    <row r="1429" spans="1:12" x14ac:dyDescent="0.25">
      <c r="A1429" s="245" t="s">
        <v>17</v>
      </c>
      <c r="B1429" s="245" t="s">
        <v>5741</v>
      </c>
      <c r="C1429" s="245" t="s">
        <v>5745</v>
      </c>
      <c r="D1429" s="245" t="s">
        <v>5744</v>
      </c>
      <c r="E1429" s="246" t="s">
        <v>44</v>
      </c>
      <c r="F1429" s="245" t="s">
        <v>44</v>
      </c>
      <c r="G1429" s="245" t="s">
        <v>9330</v>
      </c>
      <c r="H1429" s="245" t="s">
        <v>9331</v>
      </c>
      <c r="I1429" s="245" t="s">
        <v>24</v>
      </c>
      <c r="J1429" s="245" t="s">
        <v>569</v>
      </c>
      <c r="K1429" s="246" t="s">
        <v>16540</v>
      </c>
      <c r="L1429" s="245" t="s">
        <v>568</v>
      </c>
    </row>
    <row r="1430" spans="1:12" x14ac:dyDescent="0.25">
      <c r="A1430" s="245" t="s">
        <v>17</v>
      </c>
      <c r="B1430" s="245" t="s">
        <v>5741</v>
      </c>
      <c r="C1430" s="245" t="s">
        <v>5745</v>
      </c>
      <c r="D1430" s="245" t="s">
        <v>5744</v>
      </c>
      <c r="E1430" s="246" t="s">
        <v>44</v>
      </c>
      <c r="F1430" s="245" t="s">
        <v>44</v>
      </c>
      <c r="G1430" s="245" t="s">
        <v>9332</v>
      </c>
      <c r="H1430" s="245" t="s">
        <v>9333</v>
      </c>
      <c r="I1430" s="245" t="s">
        <v>24</v>
      </c>
      <c r="J1430" s="245" t="s">
        <v>569</v>
      </c>
      <c r="K1430" s="246" t="s">
        <v>16541</v>
      </c>
      <c r="L1430" s="245" t="s">
        <v>568</v>
      </c>
    </row>
    <row r="1431" spans="1:12" x14ac:dyDescent="0.25">
      <c r="A1431" s="245" t="s">
        <v>17</v>
      </c>
      <c r="B1431" s="245" t="s">
        <v>5741</v>
      </c>
      <c r="C1431" s="245" t="s">
        <v>5745</v>
      </c>
      <c r="D1431" s="245" t="s">
        <v>5744</v>
      </c>
      <c r="E1431" s="246" t="s">
        <v>44</v>
      </c>
      <c r="F1431" s="245" t="s">
        <v>44</v>
      </c>
      <c r="G1431" s="245" t="s">
        <v>9334</v>
      </c>
      <c r="H1431" s="245" t="s">
        <v>9335</v>
      </c>
      <c r="I1431" s="245" t="s">
        <v>24</v>
      </c>
      <c r="J1431" s="245" t="s">
        <v>569</v>
      </c>
      <c r="K1431" s="246" t="s">
        <v>16542</v>
      </c>
      <c r="L1431" s="245" t="s">
        <v>568</v>
      </c>
    </row>
    <row r="1432" spans="1:12" x14ac:dyDescent="0.25">
      <c r="A1432" s="245" t="s">
        <v>17</v>
      </c>
      <c r="B1432" s="245" t="s">
        <v>5741</v>
      </c>
      <c r="C1432" s="245" t="s">
        <v>5745</v>
      </c>
      <c r="D1432" s="245" t="s">
        <v>5744</v>
      </c>
      <c r="E1432" s="246" t="s">
        <v>44</v>
      </c>
      <c r="F1432" s="245" t="s">
        <v>44</v>
      </c>
      <c r="G1432" s="245" t="s">
        <v>9336</v>
      </c>
      <c r="H1432" s="245" t="s">
        <v>9337</v>
      </c>
      <c r="I1432" s="245" t="s">
        <v>24</v>
      </c>
      <c r="J1432" s="245" t="s">
        <v>569</v>
      </c>
      <c r="K1432" s="246" t="s">
        <v>16543</v>
      </c>
      <c r="L1432" s="245" t="s">
        <v>568</v>
      </c>
    </row>
    <row r="1433" spans="1:12" x14ac:dyDescent="0.25">
      <c r="A1433" s="245" t="s">
        <v>17</v>
      </c>
      <c r="B1433" s="245" t="s">
        <v>5741</v>
      </c>
      <c r="C1433" s="245" t="s">
        <v>5745</v>
      </c>
      <c r="D1433" s="245" t="s">
        <v>5744</v>
      </c>
      <c r="E1433" s="246" t="s">
        <v>44</v>
      </c>
      <c r="F1433" s="245" t="s">
        <v>44</v>
      </c>
      <c r="G1433" s="245" t="s">
        <v>9338</v>
      </c>
      <c r="H1433" s="245" t="s">
        <v>9339</v>
      </c>
      <c r="I1433" s="245" t="s">
        <v>24</v>
      </c>
      <c r="J1433" s="245" t="s">
        <v>569</v>
      </c>
      <c r="K1433" s="246" t="s">
        <v>16544</v>
      </c>
      <c r="L1433" s="245" t="s">
        <v>568</v>
      </c>
    </row>
    <row r="1434" spans="1:12" x14ac:dyDescent="0.25">
      <c r="A1434" s="245" t="s">
        <v>17</v>
      </c>
      <c r="B1434" s="245" t="s">
        <v>5741</v>
      </c>
      <c r="C1434" s="245" t="s">
        <v>5745</v>
      </c>
      <c r="D1434" s="245" t="s">
        <v>5744</v>
      </c>
      <c r="E1434" s="246" t="s">
        <v>44</v>
      </c>
      <c r="F1434" s="245" t="s">
        <v>44</v>
      </c>
      <c r="G1434" s="245" t="s">
        <v>9340</v>
      </c>
      <c r="H1434" s="245" t="s">
        <v>9341</v>
      </c>
      <c r="I1434" s="245" t="s">
        <v>24</v>
      </c>
      <c r="J1434" s="245" t="s">
        <v>569</v>
      </c>
      <c r="K1434" s="246" t="s">
        <v>16545</v>
      </c>
      <c r="L1434" s="245" t="s">
        <v>568</v>
      </c>
    </row>
    <row r="1435" spans="1:12" x14ac:dyDescent="0.25">
      <c r="A1435" s="245" t="s">
        <v>17</v>
      </c>
      <c r="B1435" s="245" t="s">
        <v>5741</v>
      </c>
      <c r="C1435" s="245" t="s">
        <v>5745</v>
      </c>
      <c r="D1435" s="245" t="s">
        <v>5744</v>
      </c>
      <c r="E1435" s="246" t="s">
        <v>44</v>
      </c>
      <c r="F1435" s="245" t="s">
        <v>44</v>
      </c>
      <c r="G1435" s="245" t="s">
        <v>9342</v>
      </c>
      <c r="H1435" s="245" t="s">
        <v>9343</v>
      </c>
      <c r="I1435" s="245" t="s">
        <v>24</v>
      </c>
      <c r="J1435" s="245" t="s">
        <v>569</v>
      </c>
      <c r="K1435" s="246" t="s">
        <v>16546</v>
      </c>
      <c r="L1435" s="245" t="s">
        <v>568</v>
      </c>
    </row>
    <row r="1436" spans="1:12" x14ac:dyDescent="0.25">
      <c r="A1436" s="245" t="s">
        <v>17</v>
      </c>
      <c r="B1436" s="245" t="s">
        <v>5741</v>
      </c>
      <c r="C1436" s="245" t="s">
        <v>5745</v>
      </c>
      <c r="D1436" s="245" t="s">
        <v>5744</v>
      </c>
      <c r="E1436" s="246" t="s">
        <v>44</v>
      </c>
      <c r="F1436" s="245" t="s">
        <v>44</v>
      </c>
      <c r="G1436" s="245" t="s">
        <v>9344</v>
      </c>
      <c r="H1436" s="245" t="s">
        <v>9345</v>
      </c>
      <c r="I1436" s="245" t="s">
        <v>24</v>
      </c>
      <c r="J1436" s="245" t="s">
        <v>569</v>
      </c>
      <c r="K1436" s="246" t="s">
        <v>16547</v>
      </c>
      <c r="L1436" s="245" t="s">
        <v>568</v>
      </c>
    </row>
    <row r="1437" spans="1:12" x14ac:dyDescent="0.25">
      <c r="A1437" s="245" t="s">
        <v>17</v>
      </c>
      <c r="B1437" s="245" t="s">
        <v>5741</v>
      </c>
      <c r="C1437" s="245" t="s">
        <v>5745</v>
      </c>
      <c r="D1437" s="245" t="s">
        <v>5744</v>
      </c>
      <c r="E1437" s="246" t="s">
        <v>44</v>
      </c>
      <c r="F1437" s="245" t="s">
        <v>44</v>
      </c>
      <c r="G1437" s="245" t="s">
        <v>9346</v>
      </c>
      <c r="H1437" s="245" t="s">
        <v>9347</v>
      </c>
      <c r="I1437" s="245" t="s">
        <v>24</v>
      </c>
      <c r="J1437" s="245" t="s">
        <v>569</v>
      </c>
      <c r="K1437" s="246" t="s">
        <v>16548</v>
      </c>
      <c r="L1437" s="245" t="s">
        <v>568</v>
      </c>
    </row>
    <row r="1438" spans="1:12" x14ac:dyDescent="0.25">
      <c r="A1438" s="245" t="s">
        <v>17</v>
      </c>
      <c r="B1438" s="245" t="s">
        <v>5741</v>
      </c>
      <c r="C1438" s="245" t="s">
        <v>5745</v>
      </c>
      <c r="D1438" s="245" t="s">
        <v>5744</v>
      </c>
      <c r="E1438" s="246" t="s">
        <v>44</v>
      </c>
      <c r="F1438" s="245" t="s">
        <v>44</v>
      </c>
      <c r="G1438" s="245" t="s">
        <v>9348</v>
      </c>
      <c r="H1438" s="245" t="s">
        <v>9349</v>
      </c>
      <c r="I1438" s="245" t="s">
        <v>24</v>
      </c>
      <c r="J1438" s="245" t="s">
        <v>569</v>
      </c>
      <c r="K1438" s="246" t="s">
        <v>16549</v>
      </c>
      <c r="L1438" s="245" t="s">
        <v>568</v>
      </c>
    </row>
    <row r="1439" spans="1:12" x14ac:dyDescent="0.25">
      <c r="A1439" s="245" t="s">
        <v>17</v>
      </c>
      <c r="B1439" s="245" t="s">
        <v>5741</v>
      </c>
      <c r="C1439" s="245" t="s">
        <v>5745</v>
      </c>
      <c r="D1439" s="245" t="s">
        <v>5744</v>
      </c>
      <c r="E1439" s="246" t="s">
        <v>44</v>
      </c>
      <c r="F1439" s="245" t="s">
        <v>44</v>
      </c>
      <c r="G1439" s="245" t="s">
        <v>9350</v>
      </c>
      <c r="H1439" s="245" t="s">
        <v>9351</v>
      </c>
      <c r="I1439" s="245" t="s">
        <v>24</v>
      </c>
      <c r="J1439" s="245" t="s">
        <v>569</v>
      </c>
      <c r="K1439" s="246" t="s">
        <v>16550</v>
      </c>
      <c r="L1439" s="245" t="s">
        <v>568</v>
      </c>
    </row>
    <row r="1440" spans="1:12" x14ac:dyDescent="0.25">
      <c r="A1440" s="245" t="s">
        <v>17</v>
      </c>
      <c r="B1440" s="245" t="s">
        <v>5741</v>
      </c>
      <c r="C1440" s="245" t="s">
        <v>5745</v>
      </c>
      <c r="D1440" s="245" t="s">
        <v>5744</v>
      </c>
      <c r="E1440" s="246" t="s">
        <v>44</v>
      </c>
      <c r="F1440" s="245" t="s">
        <v>44</v>
      </c>
      <c r="G1440" s="245" t="s">
        <v>9352</v>
      </c>
      <c r="H1440" s="245" t="s">
        <v>9353</v>
      </c>
      <c r="I1440" s="245" t="s">
        <v>24</v>
      </c>
      <c r="J1440" s="245" t="s">
        <v>569</v>
      </c>
      <c r="K1440" s="246" t="s">
        <v>16551</v>
      </c>
      <c r="L1440" s="245" t="s">
        <v>568</v>
      </c>
    </row>
    <row r="1441" spans="1:12" x14ac:dyDescent="0.25">
      <c r="A1441" s="245" t="s">
        <v>17</v>
      </c>
      <c r="B1441" s="245" t="s">
        <v>5741</v>
      </c>
      <c r="C1441" s="245" t="s">
        <v>5745</v>
      </c>
      <c r="D1441" s="245" t="s">
        <v>5744</v>
      </c>
      <c r="E1441" s="246" t="s">
        <v>44</v>
      </c>
      <c r="F1441" s="245" t="s">
        <v>44</v>
      </c>
      <c r="G1441" s="245" t="s">
        <v>9354</v>
      </c>
      <c r="H1441" s="245" t="s">
        <v>9355</v>
      </c>
      <c r="I1441" s="245" t="s">
        <v>24</v>
      </c>
      <c r="J1441" s="245" t="s">
        <v>569</v>
      </c>
      <c r="K1441" s="246" t="s">
        <v>16552</v>
      </c>
      <c r="L1441" s="245" t="s">
        <v>568</v>
      </c>
    </row>
    <row r="1442" spans="1:12" x14ac:dyDescent="0.25">
      <c r="A1442" s="245" t="s">
        <v>17</v>
      </c>
      <c r="B1442" s="245" t="s">
        <v>5741</v>
      </c>
      <c r="C1442" s="245" t="s">
        <v>5745</v>
      </c>
      <c r="D1442" s="245" t="s">
        <v>5744</v>
      </c>
      <c r="E1442" s="246" t="s">
        <v>44</v>
      </c>
      <c r="F1442" s="245" t="s">
        <v>44</v>
      </c>
      <c r="G1442" s="245" t="s">
        <v>9356</v>
      </c>
      <c r="H1442" s="245" t="s">
        <v>9357</v>
      </c>
      <c r="I1442" s="245" t="s">
        <v>24</v>
      </c>
      <c r="J1442" s="245" t="s">
        <v>569</v>
      </c>
      <c r="K1442" s="246" t="s">
        <v>16553</v>
      </c>
      <c r="L1442" s="245" t="s">
        <v>568</v>
      </c>
    </row>
    <row r="1443" spans="1:12" x14ac:dyDescent="0.25">
      <c r="A1443" s="245" t="s">
        <v>17</v>
      </c>
      <c r="B1443" s="245" t="s">
        <v>5741</v>
      </c>
      <c r="C1443" s="245" t="s">
        <v>5745</v>
      </c>
      <c r="D1443" s="245" t="s">
        <v>5744</v>
      </c>
      <c r="E1443" s="246" t="s">
        <v>44</v>
      </c>
      <c r="F1443" s="245" t="s">
        <v>44</v>
      </c>
      <c r="G1443" s="245" t="s">
        <v>9358</v>
      </c>
      <c r="H1443" s="245" t="s">
        <v>9359</v>
      </c>
      <c r="I1443" s="245" t="s">
        <v>24</v>
      </c>
      <c r="J1443" s="245" t="s">
        <v>569</v>
      </c>
      <c r="K1443" s="246" t="s">
        <v>16554</v>
      </c>
      <c r="L1443" s="245" t="s">
        <v>568</v>
      </c>
    </row>
    <row r="1444" spans="1:12" x14ac:dyDescent="0.25">
      <c r="A1444" s="245" t="s">
        <v>17</v>
      </c>
      <c r="B1444" s="245" t="s">
        <v>5741</v>
      </c>
      <c r="C1444" s="245" t="s">
        <v>5745</v>
      </c>
      <c r="D1444" s="245" t="s">
        <v>5744</v>
      </c>
      <c r="E1444" s="246" t="s">
        <v>44</v>
      </c>
      <c r="F1444" s="245" t="s">
        <v>44</v>
      </c>
      <c r="G1444" s="245" t="s">
        <v>9360</v>
      </c>
      <c r="H1444" s="245" t="s">
        <v>9361</v>
      </c>
      <c r="I1444" s="245" t="s">
        <v>24</v>
      </c>
      <c r="J1444" s="245" t="s">
        <v>569</v>
      </c>
      <c r="K1444" s="246" t="s">
        <v>16555</v>
      </c>
      <c r="L1444" s="245" t="s">
        <v>568</v>
      </c>
    </row>
    <row r="1445" spans="1:12" x14ac:dyDescent="0.25">
      <c r="A1445" s="245" t="s">
        <v>17</v>
      </c>
      <c r="B1445" s="245" t="s">
        <v>5741</v>
      </c>
      <c r="C1445" s="245" t="s">
        <v>5745</v>
      </c>
      <c r="D1445" s="245" t="s">
        <v>5744</v>
      </c>
      <c r="E1445" s="246" t="s">
        <v>44</v>
      </c>
      <c r="F1445" s="245" t="s">
        <v>44</v>
      </c>
      <c r="G1445" s="245" t="s">
        <v>9362</v>
      </c>
      <c r="H1445" s="245" t="s">
        <v>9363</v>
      </c>
      <c r="I1445" s="245" t="s">
        <v>24</v>
      </c>
      <c r="J1445" s="245" t="s">
        <v>569</v>
      </c>
      <c r="K1445" s="246" t="s">
        <v>16556</v>
      </c>
      <c r="L1445" s="245" t="s">
        <v>568</v>
      </c>
    </row>
    <row r="1446" spans="1:12" x14ac:dyDescent="0.25">
      <c r="A1446" s="245" t="s">
        <v>17</v>
      </c>
      <c r="B1446" s="245" t="s">
        <v>5741</v>
      </c>
      <c r="C1446" s="245" t="s">
        <v>5745</v>
      </c>
      <c r="D1446" s="245" t="s">
        <v>5744</v>
      </c>
      <c r="E1446" s="246" t="s">
        <v>44</v>
      </c>
      <c r="F1446" s="245" t="s">
        <v>44</v>
      </c>
      <c r="G1446" s="245" t="s">
        <v>9364</v>
      </c>
      <c r="H1446" s="245" t="s">
        <v>9365</v>
      </c>
      <c r="I1446" s="245" t="s">
        <v>24</v>
      </c>
      <c r="J1446" s="245" t="s">
        <v>569</v>
      </c>
      <c r="K1446" s="246" t="s">
        <v>16557</v>
      </c>
      <c r="L1446" s="245" t="s">
        <v>568</v>
      </c>
    </row>
    <row r="1447" spans="1:12" x14ac:dyDescent="0.25">
      <c r="A1447" s="245" t="s">
        <v>17</v>
      </c>
      <c r="B1447" s="245" t="s">
        <v>5741</v>
      </c>
      <c r="C1447" s="245" t="s">
        <v>5745</v>
      </c>
      <c r="D1447" s="245" t="s">
        <v>5744</v>
      </c>
      <c r="E1447" s="246" t="s">
        <v>44</v>
      </c>
      <c r="F1447" s="245" t="s">
        <v>44</v>
      </c>
      <c r="G1447" s="245" t="s">
        <v>9366</v>
      </c>
      <c r="H1447" s="245" t="s">
        <v>9367</v>
      </c>
      <c r="I1447" s="245" t="s">
        <v>24</v>
      </c>
      <c r="J1447" s="245" t="s">
        <v>569</v>
      </c>
      <c r="K1447" s="246" t="s">
        <v>16558</v>
      </c>
      <c r="L1447" s="245" t="s">
        <v>568</v>
      </c>
    </row>
    <row r="1448" spans="1:12" x14ac:dyDescent="0.25">
      <c r="A1448" s="245" t="s">
        <v>17</v>
      </c>
      <c r="B1448" s="245" t="s">
        <v>5741</v>
      </c>
      <c r="C1448" s="245" t="s">
        <v>5745</v>
      </c>
      <c r="D1448" s="245" t="s">
        <v>5744</v>
      </c>
      <c r="E1448" s="246" t="s">
        <v>44</v>
      </c>
      <c r="F1448" s="245" t="s">
        <v>44</v>
      </c>
      <c r="G1448" s="245" t="s">
        <v>9368</v>
      </c>
      <c r="H1448" s="245" t="s">
        <v>9369</v>
      </c>
      <c r="I1448" s="245" t="s">
        <v>24</v>
      </c>
      <c r="J1448" s="245" t="s">
        <v>569</v>
      </c>
      <c r="K1448" s="246" t="s">
        <v>16559</v>
      </c>
      <c r="L1448" s="245" t="s">
        <v>568</v>
      </c>
    </row>
    <row r="1449" spans="1:12" x14ac:dyDescent="0.25">
      <c r="A1449" s="245" t="s">
        <v>17</v>
      </c>
      <c r="B1449" s="245" t="s">
        <v>5741</v>
      </c>
      <c r="C1449" s="245" t="s">
        <v>5745</v>
      </c>
      <c r="D1449" s="245" t="s">
        <v>5744</v>
      </c>
      <c r="E1449" s="246" t="s">
        <v>44</v>
      </c>
      <c r="F1449" s="245" t="s">
        <v>44</v>
      </c>
      <c r="G1449" s="245" t="s">
        <v>9370</v>
      </c>
      <c r="H1449" s="245" t="s">
        <v>9371</v>
      </c>
      <c r="I1449" s="245" t="s">
        <v>15</v>
      </c>
      <c r="J1449" s="245" t="s">
        <v>569</v>
      </c>
      <c r="K1449" s="246" t="s">
        <v>15857</v>
      </c>
      <c r="L1449" s="245" t="s">
        <v>568</v>
      </c>
    </row>
    <row r="1450" spans="1:12" x14ac:dyDescent="0.25">
      <c r="A1450" s="245" t="s">
        <v>17</v>
      </c>
      <c r="B1450" s="245" t="s">
        <v>5741</v>
      </c>
      <c r="C1450" s="245" t="s">
        <v>5745</v>
      </c>
      <c r="D1450" s="245" t="s">
        <v>5744</v>
      </c>
      <c r="E1450" s="246" t="s">
        <v>44</v>
      </c>
      <c r="F1450" s="245" t="s">
        <v>44</v>
      </c>
      <c r="G1450" s="245" t="s">
        <v>9372</v>
      </c>
      <c r="H1450" s="245" t="s">
        <v>9373</v>
      </c>
      <c r="I1450" s="245" t="s">
        <v>15</v>
      </c>
      <c r="J1450" s="245" t="s">
        <v>569</v>
      </c>
      <c r="K1450" s="246" t="s">
        <v>16560</v>
      </c>
      <c r="L1450" s="245" t="s">
        <v>568</v>
      </c>
    </row>
    <row r="1451" spans="1:12" x14ac:dyDescent="0.25">
      <c r="A1451" s="245" t="s">
        <v>17</v>
      </c>
      <c r="B1451" s="245" t="s">
        <v>5741</v>
      </c>
      <c r="C1451" s="245" t="s">
        <v>5745</v>
      </c>
      <c r="D1451" s="245" t="s">
        <v>5744</v>
      </c>
      <c r="E1451" s="246" t="s">
        <v>44</v>
      </c>
      <c r="F1451" s="245" t="s">
        <v>44</v>
      </c>
      <c r="G1451" s="245" t="s">
        <v>9374</v>
      </c>
      <c r="H1451" s="245" t="s">
        <v>9375</v>
      </c>
      <c r="I1451" s="245" t="s">
        <v>11</v>
      </c>
      <c r="J1451" s="245" t="s">
        <v>569</v>
      </c>
      <c r="K1451" s="246" t="s">
        <v>16487</v>
      </c>
      <c r="L1451" s="245" t="s">
        <v>568</v>
      </c>
    </row>
    <row r="1452" spans="1:12" x14ac:dyDescent="0.25">
      <c r="A1452" s="245" t="s">
        <v>17</v>
      </c>
      <c r="B1452" s="245" t="s">
        <v>5741</v>
      </c>
      <c r="C1452" s="245" t="s">
        <v>5745</v>
      </c>
      <c r="D1452" s="245" t="s">
        <v>5744</v>
      </c>
      <c r="E1452" s="246" t="s">
        <v>44</v>
      </c>
      <c r="F1452" s="245" t="s">
        <v>44</v>
      </c>
      <c r="G1452" s="245" t="s">
        <v>16561</v>
      </c>
      <c r="H1452" s="245" t="s">
        <v>16562</v>
      </c>
      <c r="I1452" s="245" t="s">
        <v>15</v>
      </c>
      <c r="J1452" s="245" t="s">
        <v>569</v>
      </c>
      <c r="K1452" s="246" t="s">
        <v>8919</v>
      </c>
      <c r="L1452" s="245" t="s">
        <v>568</v>
      </c>
    </row>
    <row r="1453" spans="1:12" x14ac:dyDescent="0.25">
      <c r="A1453" s="245" t="s">
        <v>17</v>
      </c>
      <c r="B1453" s="245" t="s">
        <v>5741</v>
      </c>
      <c r="C1453" s="245" t="s">
        <v>5740</v>
      </c>
      <c r="D1453" s="245" t="s">
        <v>5739</v>
      </c>
      <c r="E1453" s="246" t="s">
        <v>44</v>
      </c>
      <c r="F1453" s="245" t="s">
        <v>44</v>
      </c>
      <c r="G1453" s="245" t="s">
        <v>5738</v>
      </c>
      <c r="H1453" s="245" t="s">
        <v>9376</v>
      </c>
      <c r="I1453" s="245" t="s">
        <v>11</v>
      </c>
      <c r="J1453" s="245" t="s">
        <v>569</v>
      </c>
      <c r="K1453" s="246" t="s">
        <v>16563</v>
      </c>
      <c r="L1453" s="245" t="s">
        <v>568</v>
      </c>
    </row>
    <row r="1454" spans="1:12" x14ac:dyDescent="0.25">
      <c r="A1454" s="245" t="s">
        <v>5395</v>
      </c>
      <c r="B1454" s="245" t="s">
        <v>5394</v>
      </c>
      <c r="C1454" s="245" t="s">
        <v>16564</v>
      </c>
      <c r="D1454" s="245" t="s">
        <v>16565</v>
      </c>
      <c r="E1454" s="246" t="s">
        <v>44</v>
      </c>
      <c r="F1454" s="245" t="s">
        <v>44</v>
      </c>
      <c r="G1454" s="245" t="s">
        <v>16566</v>
      </c>
      <c r="H1454" s="245" t="s">
        <v>16567</v>
      </c>
      <c r="I1454" s="245" t="s">
        <v>102</v>
      </c>
      <c r="J1454" s="245" t="s">
        <v>59</v>
      </c>
      <c r="K1454" s="246" t="s">
        <v>9596</v>
      </c>
      <c r="L1454" s="245" t="s">
        <v>568</v>
      </c>
    </row>
    <row r="1455" spans="1:12" x14ac:dyDescent="0.25">
      <c r="A1455" s="245" t="s">
        <v>5395</v>
      </c>
      <c r="B1455" s="245" t="s">
        <v>5394</v>
      </c>
      <c r="C1455" s="245" t="s">
        <v>16568</v>
      </c>
      <c r="D1455" s="245" t="s">
        <v>16569</v>
      </c>
      <c r="E1455" s="246" t="s">
        <v>44</v>
      </c>
      <c r="F1455" s="245" t="s">
        <v>44</v>
      </c>
      <c r="G1455" s="245" t="s">
        <v>16570</v>
      </c>
      <c r="H1455" s="245" t="s">
        <v>16571</v>
      </c>
      <c r="I1455" s="245" t="s">
        <v>24</v>
      </c>
      <c r="J1455" s="245" t="s">
        <v>59</v>
      </c>
      <c r="K1455" s="246" t="s">
        <v>16572</v>
      </c>
      <c r="L1455" s="245" t="s">
        <v>568</v>
      </c>
    </row>
    <row r="1456" spans="1:12" x14ac:dyDescent="0.25">
      <c r="A1456" s="245" t="s">
        <v>5395</v>
      </c>
      <c r="B1456" s="245" t="s">
        <v>5394</v>
      </c>
      <c r="C1456" s="245" t="s">
        <v>16568</v>
      </c>
      <c r="D1456" s="245" t="s">
        <v>16569</v>
      </c>
      <c r="E1456" s="246" t="s">
        <v>44</v>
      </c>
      <c r="F1456" s="245" t="s">
        <v>44</v>
      </c>
      <c r="G1456" s="245" t="s">
        <v>16573</v>
      </c>
      <c r="H1456" s="245" t="s">
        <v>16574</v>
      </c>
      <c r="I1456" s="245" t="s">
        <v>24</v>
      </c>
      <c r="J1456" s="245" t="s">
        <v>59</v>
      </c>
      <c r="K1456" s="246" t="s">
        <v>16575</v>
      </c>
      <c r="L1456" s="245" t="s">
        <v>568</v>
      </c>
    </row>
    <row r="1457" spans="1:12" x14ac:dyDescent="0.25">
      <c r="A1457" s="245" t="s">
        <v>5395</v>
      </c>
      <c r="B1457" s="245" t="s">
        <v>5394</v>
      </c>
      <c r="C1457" s="245" t="s">
        <v>16568</v>
      </c>
      <c r="D1457" s="245" t="s">
        <v>16569</v>
      </c>
      <c r="E1457" s="246" t="s">
        <v>44</v>
      </c>
      <c r="F1457" s="245" t="s">
        <v>44</v>
      </c>
      <c r="G1457" s="245" t="s">
        <v>16576</v>
      </c>
      <c r="H1457" s="245" t="s">
        <v>16577</v>
      </c>
      <c r="I1457" s="245" t="s">
        <v>12</v>
      </c>
      <c r="J1457" s="245" t="s">
        <v>59</v>
      </c>
      <c r="K1457" s="246" t="s">
        <v>16578</v>
      </c>
      <c r="L1457" s="245" t="s">
        <v>568</v>
      </c>
    </row>
    <row r="1458" spans="1:12" x14ac:dyDescent="0.25">
      <c r="A1458" s="245" t="s">
        <v>5395</v>
      </c>
      <c r="B1458" s="245" t="s">
        <v>5394</v>
      </c>
      <c r="C1458" s="245" t="s">
        <v>16568</v>
      </c>
      <c r="D1458" s="245" t="s">
        <v>16569</v>
      </c>
      <c r="E1458" s="246" t="s">
        <v>44</v>
      </c>
      <c r="F1458" s="245" t="s">
        <v>44</v>
      </c>
      <c r="G1458" s="245" t="s">
        <v>16579</v>
      </c>
      <c r="H1458" s="245" t="s">
        <v>16580</v>
      </c>
      <c r="I1458" s="245" t="s">
        <v>24</v>
      </c>
      <c r="J1458" s="245" t="s">
        <v>59</v>
      </c>
      <c r="K1458" s="246" t="s">
        <v>16581</v>
      </c>
      <c r="L1458" s="245" t="s">
        <v>568</v>
      </c>
    </row>
    <row r="1459" spans="1:12" x14ac:dyDescent="0.25">
      <c r="A1459" s="245" t="s">
        <v>5395</v>
      </c>
      <c r="B1459" s="245" t="s">
        <v>5394</v>
      </c>
      <c r="C1459" s="245" t="s">
        <v>5736</v>
      </c>
      <c r="D1459" s="245" t="s">
        <v>5735</v>
      </c>
      <c r="E1459" s="246" t="s">
        <v>44</v>
      </c>
      <c r="F1459" s="245" t="s">
        <v>44</v>
      </c>
      <c r="G1459" s="245" t="s">
        <v>10576</v>
      </c>
      <c r="H1459" s="245" t="s">
        <v>10577</v>
      </c>
      <c r="I1459" s="245" t="s">
        <v>14</v>
      </c>
      <c r="J1459" s="245" t="s">
        <v>569</v>
      </c>
      <c r="K1459" s="246" t="s">
        <v>9171</v>
      </c>
      <c r="L1459" s="245" t="s">
        <v>568</v>
      </c>
    </row>
    <row r="1460" spans="1:12" x14ac:dyDescent="0.25">
      <c r="A1460" s="245" t="s">
        <v>5395</v>
      </c>
      <c r="B1460" s="245" t="s">
        <v>5394</v>
      </c>
      <c r="C1460" s="245" t="s">
        <v>5736</v>
      </c>
      <c r="D1460" s="245" t="s">
        <v>5735</v>
      </c>
      <c r="E1460" s="246" t="s">
        <v>44</v>
      </c>
      <c r="F1460" s="245" t="s">
        <v>44</v>
      </c>
      <c r="G1460" s="245" t="s">
        <v>16582</v>
      </c>
      <c r="H1460" s="245" t="s">
        <v>16583</v>
      </c>
      <c r="I1460" s="245" t="s">
        <v>14</v>
      </c>
      <c r="J1460" s="245" t="s">
        <v>59</v>
      </c>
      <c r="K1460" s="246" t="s">
        <v>15114</v>
      </c>
      <c r="L1460" s="245" t="s">
        <v>568</v>
      </c>
    </row>
    <row r="1461" spans="1:12" x14ac:dyDescent="0.25">
      <c r="A1461" s="245" t="s">
        <v>5395</v>
      </c>
      <c r="B1461" s="245" t="s">
        <v>5394</v>
      </c>
      <c r="C1461" s="245" t="s">
        <v>5736</v>
      </c>
      <c r="D1461" s="245" t="s">
        <v>5735</v>
      </c>
      <c r="E1461" s="246" t="s">
        <v>44</v>
      </c>
      <c r="F1461" s="245" t="s">
        <v>44</v>
      </c>
      <c r="G1461" s="245" t="s">
        <v>10578</v>
      </c>
      <c r="H1461" s="245" t="s">
        <v>10579</v>
      </c>
      <c r="I1461" s="245" t="s">
        <v>14</v>
      </c>
      <c r="J1461" s="245" t="s">
        <v>59</v>
      </c>
      <c r="K1461" s="246" t="s">
        <v>15156</v>
      </c>
      <c r="L1461" s="245" t="s">
        <v>568</v>
      </c>
    </row>
    <row r="1462" spans="1:12" x14ac:dyDescent="0.25">
      <c r="A1462" s="245" t="s">
        <v>5395</v>
      </c>
      <c r="B1462" s="245" t="s">
        <v>5394</v>
      </c>
      <c r="C1462" s="245" t="s">
        <v>5736</v>
      </c>
      <c r="D1462" s="245" t="s">
        <v>5735</v>
      </c>
      <c r="E1462" s="246" t="s">
        <v>44</v>
      </c>
      <c r="F1462" s="245" t="s">
        <v>44</v>
      </c>
      <c r="G1462" s="245" t="s">
        <v>10580</v>
      </c>
      <c r="H1462" s="245" t="s">
        <v>10581</v>
      </c>
      <c r="I1462" s="245" t="s">
        <v>14</v>
      </c>
      <c r="J1462" s="245" t="s">
        <v>59</v>
      </c>
      <c r="K1462" s="246" t="s">
        <v>8746</v>
      </c>
      <c r="L1462" s="245" t="s">
        <v>568</v>
      </c>
    </row>
    <row r="1463" spans="1:12" x14ac:dyDescent="0.25">
      <c r="A1463" s="245" t="s">
        <v>5395</v>
      </c>
      <c r="B1463" s="245" t="s">
        <v>5394</v>
      </c>
      <c r="C1463" s="245" t="s">
        <v>5736</v>
      </c>
      <c r="D1463" s="245" t="s">
        <v>5735</v>
      </c>
      <c r="E1463" s="246" t="s">
        <v>44</v>
      </c>
      <c r="F1463" s="245" t="s">
        <v>44</v>
      </c>
      <c r="G1463" s="245" t="s">
        <v>10583</v>
      </c>
      <c r="H1463" s="245" t="s">
        <v>10584</v>
      </c>
      <c r="I1463" s="245" t="s">
        <v>14</v>
      </c>
      <c r="J1463" s="245" t="s">
        <v>59</v>
      </c>
      <c r="K1463" s="246" t="s">
        <v>8468</v>
      </c>
      <c r="L1463" s="245" t="s">
        <v>568</v>
      </c>
    </row>
    <row r="1464" spans="1:12" x14ac:dyDescent="0.25">
      <c r="A1464" s="245" t="s">
        <v>5395</v>
      </c>
      <c r="B1464" s="245" t="s">
        <v>5394</v>
      </c>
      <c r="C1464" s="245" t="s">
        <v>5736</v>
      </c>
      <c r="D1464" s="245" t="s">
        <v>5735</v>
      </c>
      <c r="E1464" s="246" t="s">
        <v>44</v>
      </c>
      <c r="F1464" s="245" t="s">
        <v>44</v>
      </c>
      <c r="G1464" s="245" t="s">
        <v>10585</v>
      </c>
      <c r="H1464" s="245" t="s">
        <v>10586</v>
      </c>
      <c r="I1464" s="245" t="s">
        <v>14</v>
      </c>
      <c r="J1464" s="245" t="s">
        <v>569</v>
      </c>
      <c r="K1464" s="246" t="s">
        <v>16584</v>
      </c>
      <c r="L1464" s="245" t="s">
        <v>568</v>
      </c>
    </row>
    <row r="1465" spans="1:12" x14ac:dyDescent="0.25">
      <c r="A1465" s="245" t="s">
        <v>5395</v>
      </c>
      <c r="B1465" s="245" t="s">
        <v>5394</v>
      </c>
      <c r="C1465" s="245" t="s">
        <v>5736</v>
      </c>
      <c r="D1465" s="245" t="s">
        <v>5735</v>
      </c>
      <c r="E1465" s="246" t="s">
        <v>44</v>
      </c>
      <c r="F1465" s="245" t="s">
        <v>44</v>
      </c>
      <c r="G1465" s="245" t="s">
        <v>16585</v>
      </c>
      <c r="H1465" s="245" t="s">
        <v>16586</v>
      </c>
      <c r="I1465" s="245" t="s">
        <v>14</v>
      </c>
      <c r="J1465" s="245" t="s">
        <v>59</v>
      </c>
      <c r="K1465" s="246" t="s">
        <v>13702</v>
      </c>
      <c r="L1465" s="245" t="s">
        <v>568</v>
      </c>
    </row>
    <row r="1466" spans="1:12" x14ac:dyDescent="0.25">
      <c r="A1466" s="245" t="s">
        <v>5395</v>
      </c>
      <c r="B1466" s="245" t="s">
        <v>5394</v>
      </c>
      <c r="C1466" s="245" t="s">
        <v>5736</v>
      </c>
      <c r="D1466" s="245" t="s">
        <v>5735</v>
      </c>
      <c r="E1466" s="246" t="s">
        <v>44</v>
      </c>
      <c r="F1466" s="245" t="s">
        <v>44</v>
      </c>
      <c r="G1466" s="245" t="s">
        <v>10587</v>
      </c>
      <c r="H1466" s="245" t="s">
        <v>10588</v>
      </c>
      <c r="I1466" s="245" t="s">
        <v>14</v>
      </c>
      <c r="J1466" s="245" t="s">
        <v>59</v>
      </c>
      <c r="K1466" s="246" t="s">
        <v>16587</v>
      </c>
      <c r="L1466" s="245" t="s">
        <v>568</v>
      </c>
    </row>
    <row r="1467" spans="1:12" x14ac:dyDescent="0.25">
      <c r="A1467" s="245" t="s">
        <v>5395</v>
      </c>
      <c r="B1467" s="245" t="s">
        <v>5394</v>
      </c>
      <c r="C1467" s="245" t="s">
        <v>5736</v>
      </c>
      <c r="D1467" s="245" t="s">
        <v>5735</v>
      </c>
      <c r="E1467" s="246" t="s">
        <v>44</v>
      </c>
      <c r="F1467" s="245" t="s">
        <v>44</v>
      </c>
      <c r="G1467" s="245" t="s">
        <v>10589</v>
      </c>
      <c r="H1467" s="245" t="s">
        <v>10590</v>
      </c>
      <c r="I1467" s="245" t="s">
        <v>14</v>
      </c>
      <c r="J1467" s="245" t="s">
        <v>569</v>
      </c>
      <c r="K1467" s="246" t="s">
        <v>15411</v>
      </c>
      <c r="L1467" s="245" t="s">
        <v>568</v>
      </c>
    </row>
    <row r="1468" spans="1:12" x14ac:dyDescent="0.25">
      <c r="A1468" s="245" t="s">
        <v>5395</v>
      </c>
      <c r="B1468" s="245" t="s">
        <v>5394</v>
      </c>
      <c r="C1468" s="245" t="s">
        <v>5736</v>
      </c>
      <c r="D1468" s="245" t="s">
        <v>5735</v>
      </c>
      <c r="E1468" s="246" t="s">
        <v>44</v>
      </c>
      <c r="F1468" s="245" t="s">
        <v>44</v>
      </c>
      <c r="G1468" s="245" t="s">
        <v>16588</v>
      </c>
      <c r="H1468" s="245" t="s">
        <v>16589</v>
      </c>
      <c r="I1468" s="245" t="s">
        <v>14</v>
      </c>
      <c r="J1468" s="245" t="s">
        <v>59</v>
      </c>
      <c r="K1468" s="246" t="s">
        <v>16590</v>
      </c>
      <c r="L1468" s="245" t="s">
        <v>568</v>
      </c>
    </row>
    <row r="1469" spans="1:12" x14ac:dyDescent="0.25">
      <c r="A1469" s="245" t="s">
        <v>5395</v>
      </c>
      <c r="B1469" s="245" t="s">
        <v>5394</v>
      </c>
      <c r="C1469" s="245" t="s">
        <v>5736</v>
      </c>
      <c r="D1469" s="245" t="s">
        <v>5735</v>
      </c>
      <c r="E1469" s="246" t="s">
        <v>44</v>
      </c>
      <c r="F1469" s="245" t="s">
        <v>44</v>
      </c>
      <c r="G1469" s="245" t="s">
        <v>10591</v>
      </c>
      <c r="H1469" s="245" t="s">
        <v>10592</v>
      </c>
      <c r="I1469" s="245" t="s">
        <v>14</v>
      </c>
      <c r="J1469" s="245" t="s">
        <v>59</v>
      </c>
      <c r="K1469" s="246" t="s">
        <v>16591</v>
      </c>
      <c r="L1469" s="245" t="s">
        <v>568</v>
      </c>
    </row>
    <row r="1470" spans="1:12" x14ac:dyDescent="0.25">
      <c r="A1470" s="245" t="s">
        <v>5395</v>
      </c>
      <c r="B1470" s="245" t="s">
        <v>5394</v>
      </c>
      <c r="C1470" s="245" t="s">
        <v>5736</v>
      </c>
      <c r="D1470" s="245" t="s">
        <v>5735</v>
      </c>
      <c r="E1470" s="246" t="s">
        <v>44</v>
      </c>
      <c r="F1470" s="245" t="s">
        <v>44</v>
      </c>
      <c r="G1470" s="245" t="s">
        <v>10593</v>
      </c>
      <c r="H1470" s="245" t="s">
        <v>10594</v>
      </c>
      <c r="I1470" s="245" t="s">
        <v>14</v>
      </c>
      <c r="J1470" s="245" t="s">
        <v>569</v>
      </c>
      <c r="K1470" s="246" t="s">
        <v>16592</v>
      </c>
      <c r="L1470" s="245" t="s">
        <v>568</v>
      </c>
    </row>
    <row r="1471" spans="1:12" x14ac:dyDescent="0.25">
      <c r="A1471" s="245" t="s">
        <v>5395</v>
      </c>
      <c r="B1471" s="245" t="s">
        <v>5394</v>
      </c>
      <c r="C1471" s="245" t="s">
        <v>5736</v>
      </c>
      <c r="D1471" s="245" t="s">
        <v>5735</v>
      </c>
      <c r="E1471" s="246" t="s">
        <v>44</v>
      </c>
      <c r="F1471" s="245" t="s">
        <v>44</v>
      </c>
      <c r="G1471" s="245" t="s">
        <v>16593</v>
      </c>
      <c r="H1471" s="245" t="s">
        <v>16594</v>
      </c>
      <c r="I1471" s="245" t="s">
        <v>14</v>
      </c>
      <c r="J1471" s="245" t="s">
        <v>59</v>
      </c>
      <c r="K1471" s="246" t="s">
        <v>16595</v>
      </c>
      <c r="L1471" s="245" t="s">
        <v>568</v>
      </c>
    </row>
    <row r="1472" spans="1:12" x14ac:dyDescent="0.25">
      <c r="A1472" s="245" t="s">
        <v>5395</v>
      </c>
      <c r="B1472" s="245" t="s">
        <v>5394</v>
      </c>
      <c r="C1472" s="245" t="s">
        <v>5736</v>
      </c>
      <c r="D1472" s="245" t="s">
        <v>5735</v>
      </c>
      <c r="E1472" s="246" t="s">
        <v>44</v>
      </c>
      <c r="F1472" s="245" t="s">
        <v>44</v>
      </c>
      <c r="G1472" s="245" t="s">
        <v>10596</v>
      </c>
      <c r="H1472" s="245" t="s">
        <v>10597</v>
      </c>
      <c r="I1472" s="245" t="s">
        <v>14</v>
      </c>
      <c r="J1472" s="245" t="s">
        <v>59</v>
      </c>
      <c r="K1472" s="246" t="s">
        <v>16596</v>
      </c>
      <c r="L1472" s="245" t="s">
        <v>568</v>
      </c>
    </row>
    <row r="1473" spans="1:12" x14ac:dyDescent="0.25">
      <c r="A1473" s="245" t="s">
        <v>5395</v>
      </c>
      <c r="B1473" s="245" t="s">
        <v>5394</v>
      </c>
      <c r="C1473" s="245" t="s">
        <v>5736</v>
      </c>
      <c r="D1473" s="245" t="s">
        <v>5735</v>
      </c>
      <c r="E1473" s="246" t="s">
        <v>44</v>
      </c>
      <c r="F1473" s="245" t="s">
        <v>44</v>
      </c>
      <c r="G1473" s="245" t="s">
        <v>10599</v>
      </c>
      <c r="H1473" s="245" t="s">
        <v>10600</v>
      </c>
      <c r="I1473" s="245" t="s">
        <v>14</v>
      </c>
      <c r="J1473" s="245" t="s">
        <v>59</v>
      </c>
      <c r="K1473" s="246" t="s">
        <v>16597</v>
      </c>
      <c r="L1473" s="245" t="s">
        <v>568</v>
      </c>
    </row>
    <row r="1474" spans="1:12" x14ac:dyDescent="0.25">
      <c r="A1474" s="245" t="s">
        <v>5395</v>
      </c>
      <c r="B1474" s="245" t="s">
        <v>5394</v>
      </c>
      <c r="C1474" s="245" t="s">
        <v>5736</v>
      </c>
      <c r="D1474" s="245" t="s">
        <v>5735</v>
      </c>
      <c r="E1474" s="246" t="s">
        <v>44</v>
      </c>
      <c r="F1474" s="245" t="s">
        <v>44</v>
      </c>
      <c r="G1474" s="245" t="s">
        <v>10601</v>
      </c>
      <c r="H1474" s="245" t="s">
        <v>10602</v>
      </c>
      <c r="I1474" s="245" t="s">
        <v>14</v>
      </c>
      <c r="J1474" s="245" t="s">
        <v>59</v>
      </c>
      <c r="K1474" s="246" t="s">
        <v>16598</v>
      </c>
      <c r="L1474" s="245" t="s">
        <v>568</v>
      </c>
    </row>
    <row r="1475" spans="1:12" x14ac:dyDescent="0.25">
      <c r="A1475" s="245" t="s">
        <v>5395</v>
      </c>
      <c r="B1475" s="245" t="s">
        <v>5394</v>
      </c>
      <c r="C1475" s="245" t="s">
        <v>5736</v>
      </c>
      <c r="D1475" s="245" t="s">
        <v>5735</v>
      </c>
      <c r="E1475" s="246" t="s">
        <v>44</v>
      </c>
      <c r="F1475" s="245" t="s">
        <v>44</v>
      </c>
      <c r="G1475" s="245" t="s">
        <v>10603</v>
      </c>
      <c r="H1475" s="245" t="s">
        <v>10604</v>
      </c>
      <c r="I1475" s="245" t="s">
        <v>14</v>
      </c>
      <c r="J1475" s="245" t="s">
        <v>569</v>
      </c>
      <c r="K1475" s="246" t="s">
        <v>16599</v>
      </c>
      <c r="L1475" s="245" t="s">
        <v>568</v>
      </c>
    </row>
    <row r="1476" spans="1:12" x14ac:dyDescent="0.25">
      <c r="A1476" s="245" t="s">
        <v>5395</v>
      </c>
      <c r="B1476" s="245" t="s">
        <v>5394</v>
      </c>
      <c r="C1476" s="245" t="s">
        <v>5736</v>
      </c>
      <c r="D1476" s="245" t="s">
        <v>5735</v>
      </c>
      <c r="E1476" s="246" t="s">
        <v>44</v>
      </c>
      <c r="F1476" s="245" t="s">
        <v>44</v>
      </c>
      <c r="G1476" s="245" t="s">
        <v>16600</v>
      </c>
      <c r="H1476" s="245" t="s">
        <v>16601</v>
      </c>
      <c r="I1476" s="245" t="s">
        <v>14</v>
      </c>
      <c r="J1476" s="245" t="s">
        <v>59</v>
      </c>
      <c r="K1476" s="246" t="s">
        <v>16602</v>
      </c>
      <c r="L1476" s="245" t="s">
        <v>568</v>
      </c>
    </row>
    <row r="1477" spans="1:12" x14ac:dyDescent="0.25">
      <c r="A1477" s="245" t="s">
        <v>5395</v>
      </c>
      <c r="B1477" s="245" t="s">
        <v>5394</v>
      </c>
      <c r="C1477" s="245" t="s">
        <v>5736</v>
      </c>
      <c r="D1477" s="245" t="s">
        <v>5735</v>
      </c>
      <c r="E1477" s="246" t="s">
        <v>44</v>
      </c>
      <c r="F1477" s="245" t="s">
        <v>44</v>
      </c>
      <c r="G1477" s="245" t="s">
        <v>10605</v>
      </c>
      <c r="H1477" s="245" t="s">
        <v>10606</v>
      </c>
      <c r="I1477" s="245" t="s">
        <v>14</v>
      </c>
      <c r="J1477" s="245" t="s">
        <v>59</v>
      </c>
      <c r="K1477" s="246" t="s">
        <v>16603</v>
      </c>
      <c r="L1477" s="245" t="s">
        <v>568</v>
      </c>
    </row>
    <row r="1478" spans="1:12" x14ac:dyDescent="0.25">
      <c r="A1478" s="245" t="s">
        <v>5395</v>
      </c>
      <c r="B1478" s="245" t="s">
        <v>5394</v>
      </c>
      <c r="C1478" s="245" t="s">
        <v>5736</v>
      </c>
      <c r="D1478" s="245" t="s">
        <v>5735</v>
      </c>
      <c r="E1478" s="246" t="s">
        <v>44</v>
      </c>
      <c r="F1478" s="245" t="s">
        <v>44</v>
      </c>
      <c r="G1478" s="245" t="s">
        <v>10607</v>
      </c>
      <c r="H1478" s="245" t="s">
        <v>10608</v>
      </c>
      <c r="I1478" s="245" t="s">
        <v>14</v>
      </c>
      <c r="J1478" s="245" t="s">
        <v>569</v>
      </c>
      <c r="K1478" s="246" t="s">
        <v>16604</v>
      </c>
      <c r="L1478" s="245" t="s">
        <v>568</v>
      </c>
    </row>
    <row r="1479" spans="1:12" x14ac:dyDescent="0.25">
      <c r="A1479" s="245" t="s">
        <v>5395</v>
      </c>
      <c r="B1479" s="245" t="s">
        <v>5394</v>
      </c>
      <c r="C1479" s="245" t="s">
        <v>5736</v>
      </c>
      <c r="D1479" s="245" t="s">
        <v>5735</v>
      </c>
      <c r="E1479" s="246" t="s">
        <v>44</v>
      </c>
      <c r="F1479" s="245" t="s">
        <v>44</v>
      </c>
      <c r="G1479" s="245" t="s">
        <v>16605</v>
      </c>
      <c r="H1479" s="245" t="s">
        <v>16606</v>
      </c>
      <c r="I1479" s="245" t="s">
        <v>14</v>
      </c>
      <c r="J1479" s="245" t="s">
        <v>59</v>
      </c>
      <c r="K1479" s="246" t="s">
        <v>16607</v>
      </c>
      <c r="L1479" s="245" t="s">
        <v>568</v>
      </c>
    </row>
    <row r="1480" spans="1:12" x14ac:dyDescent="0.25">
      <c r="A1480" s="245" t="s">
        <v>5395</v>
      </c>
      <c r="B1480" s="245" t="s">
        <v>5394</v>
      </c>
      <c r="C1480" s="245" t="s">
        <v>5736</v>
      </c>
      <c r="D1480" s="245" t="s">
        <v>5735</v>
      </c>
      <c r="E1480" s="246" t="s">
        <v>44</v>
      </c>
      <c r="F1480" s="245" t="s">
        <v>44</v>
      </c>
      <c r="G1480" s="245" t="s">
        <v>10609</v>
      </c>
      <c r="H1480" s="245" t="s">
        <v>10610</v>
      </c>
      <c r="I1480" s="245" t="s">
        <v>14</v>
      </c>
      <c r="J1480" s="245" t="s">
        <v>59</v>
      </c>
      <c r="K1480" s="246" t="s">
        <v>15373</v>
      </c>
      <c r="L1480" s="245" t="s">
        <v>568</v>
      </c>
    </row>
    <row r="1481" spans="1:12" x14ac:dyDescent="0.25">
      <c r="A1481" s="245" t="s">
        <v>5395</v>
      </c>
      <c r="B1481" s="245" t="s">
        <v>5394</v>
      </c>
      <c r="C1481" s="245" t="s">
        <v>5736</v>
      </c>
      <c r="D1481" s="245" t="s">
        <v>5735</v>
      </c>
      <c r="E1481" s="246" t="s">
        <v>44</v>
      </c>
      <c r="F1481" s="245" t="s">
        <v>44</v>
      </c>
      <c r="G1481" s="245" t="s">
        <v>10611</v>
      </c>
      <c r="H1481" s="245" t="s">
        <v>10612</v>
      </c>
      <c r="I1481" s="245" t="s">
        <v>14</v>
      </c>
      <c r="J1481" s="245" t="s">
        <v>569</v>
      </c>
      <c r="K1481" s="246" t="s">
        <v>16608</v>
      </c>
      <c r="L1481" s="245" t="s">
        <v>568</v>
      </c>
    </row>
    <row r="1482" spans="1:12" x14ac:dyDescent="0.25">
      <c r="A1482" s="245" t="s">
        <v>5395</v>
      </c>
      <c r="B1482" s="245" t="s">
        <v>5394</v>
      </c>
      <c r="C1482" s="245" t="s">
        <v>5736</v>
      </c>
      <c r="D1482" s="245" t="s">
        <v>5735</v>
      </c>
      <c r="E1482" s="246" t="s">
        <v>44</v>
      </c>
      <c r="F1482" s="245" t="s">
        <v>44</v>
      </c>
      <c r="G1482" s="245" t="s">
        <v>16609</v>
      </c>
      <c r="H1482" s="245" t="s">
        <v>16610</v>
      </c>
      <c r="I1482" s="245" t="s">
        <v>14</v>
      </c>
      <c r="J1482" s="245" t="s">
        <v>59</v>
      </c>
      <c r="K1482" s="246" t="s">
        <v>16611</v>
      </c>
      <c r="L1482" s="245" t="s">
        <v>568</v>
      </c>
    </row>
    <row r="1483" spans="1:12" x14ac:dyDescent="0.25">
      <c r="A1483" s="245" t="s">
        <v>5395</v>
      </c>
      <c r="B1483" s="245" t="s">
        <v>5394</v>
      </c>
      <c r="C1483" s="245" t="s">
        <v>5736</v>
      </c>
      <c r="D1483" s="245" t="s">
        <v>5735</v>
      </c>
      <c r="E1483" s="246" t="s">
        <v>44</v>
      </c>
      <c r="F1483" s="245" t="s">
        <v>44</v>
      </c>
      <c r="G1483" s="245" t="s">
        <v>10613</v>
      </c>
      <c r="H1483" s="245" t="s">
        <v>10614</v>
      </c>
      <c r="I1483" s="245" t="s">
        <v>14</v>
      </c>
      <c r="J1483" s="245" t="s">
        <v>569</v>
      </c>
      <c r="K1483" s="246" t="s">
        <v>16612</v>
      </c>
      <c r="L1483" s="245" t="s">
        <v>568</v>
      </c>
    </row>
    <row r="1484" spans="1:12" x14ac:dyDescent="0.25">
      <c r="A1484" s="245" t="s">
        <v>5395</v>
      </c>
      <c r="B1484" s="245" t="s">
        <v>5394</v>
      </c>
      <c r="C1484" s="245" t="s">
        <v>5736</v>
      </c>
      <c r="D1484" s="245" t="s">
        <v>5735</v>
      </c>
      <c r="E1484" s="246" t="s">
        <v>44</v>
      </c>
      <c r="F1484" s="245" t="s">
        <v>44</v>
      </c>
      <c r="G1484" s="245" t="s">
        <v>16613</v>
      </c>
      <c r="H1484" s="245" t="s">
        <v>16614</v>
      </c>
      <c r="I1484" s="245" t="s">
        <v>14</v>
      </c>
      <c r="J1484" s="245" t="s">
        <v>59</v>
      </c>
      <c r="K1484" s="246" t="s">
        <v>16615</v>
      </c>
      <c r="L1484" s="245" t="s">
        <v>568</v>
      </c>
    </row>
    <row r="1485" spans="1:12" x14ac:dyDescent="0.25">
      <c r="A1485" s="245" t="s">
        <v>5395</v>
      </c>
      <c r="B1485" s="245" t="s">
        <v>5394</v>
      </c>
      <c r="C1485" s="245" t="s">
        <v>5736</v>
      </c>
      <c r="D1485" s="245" t="s">
        <v>5735</v>
      </c>
      <c r="E1485" s="246" t="s">
        <v>44</v>
      </c>
      <c r="F1485" s="245" t="s">
        <v>44</v>
      </c>
      <c r="G1485" s="245" t="s">
        <v>10615</v>
      </c>
      <c r="H1485" s="245" t="s">
        <v>10616</v>
      </c>
      <c r="I1485" s="245" t="s">
        <v>14</v>
      </c>
      <c r="J1485" s="245" t="s">
        <v>569</v>
      </c>
      <c r="K1485" s="246" t="s">
        <v>16616</v>
      </c>
      <c r="L1485" s="245" t="s">
        <v>568</v>
      </c>
    </row>
    <row r="1486" spans="1:12" x14ac:dyDescent="0.25">
      <c r="A1486" s="245" t="s">
        <v>5395</v>
      </c>
      <c r="B1486" s="245" t="s">
        <v>5394</v>
      </c>
      <c r="C1486" s="245" t="s">
        <v>5736</v>
      </c>
      <c r="D1486" s="245" t="s">
        <v>5735</v>
      </c>
      <c r="E1486" s="246" t="s">
        <v>44</v>
      </c>
      <c r="F1486" s="245" t="s">
        <v>44</v>
      </c>
      <c r="G1486" s="245" t="s">
        <v>16617</v>
      </c>
      <c r="H1486" s="245" t="s">
        <v>16618</v>
      </c>
      <c r="I1486" s="245" t="s">
        <v>14</v>
      </c>
      <c r="J1486" s="245" t="s">
        <v>59</v>
      </c>
      <c r="K1486" s="246" t="s">
        <v>16619</v>
      </c>
      <c r="L1486" s="245" t="s">
        <v>568</v>
      </c>
    </row>
    <row r="1487" spans="1:12" x14ac:dyDescent="0.25">
      <c r="A1487" s="245" t="s">
        <v>5395</v>
      </c>
      <c r="B1487" s="245" t="s">
        <v>5394</v>
      </c>
      <c r="C1487" s="245" t="s">
        <v>5736</v>
      </c>
      <c r="D1487" s="245" t="s">
        <v>5735</v>
      </c>
      <c r="E1487" s="246" t="s">
        <v>44</v>
      </c>
      <c r="F1487" s="245" t="s">
        <v>44</v>
      </c>
      <c r="G1487" s="245" t="s">
        <v>10617</v>
      </c>
      <c r="H1487" s="245" t="s">
        <v>10618</v>
      </c>
      <c r="I1487" s="245" t="s">
        <v>14</v>
      </c>
      <c r="J1487" s="245" t="s">
        <v>569</v>
      </c>
      <c r="K1487" s="246" t="s">
        <v>16620</v>
      </c>
      <c r="L1487" s="245" t="s">
        <v>568</v>
      </c>
    </row>
    <row r="1488" spans="1:12" x14ac:dyDescent="0.25">
      <c r="A1488" s="245" t="s">
        <v>5395</v>
      </c>
      <c r="B1488" s="245" t="s">
        <v>5394</v>
      </c>
      <c r="C1488" s="245" t="s">
        <v>5736</v>
      </c>
      <c r="D1488" s="245" t="s">
        <v>5735</v>
      </c>
      <c r="E1488" s="246" t="s">
        <v>44</v>
      </c>
      <c r="F1488" s="245" t="s">
        <v>44</v>
      </c>
      <c r="G1488" s="245" t="s">
        <v>16621</v>
      </c>
      <c r="H1488" s="245" t="s">
        <v>16622</v>
      </c>
      <c r="I1488" s="245" t="s">
        <v>14</v>
      </c>
      <c r="J1488" s="245" t="s">
        <v>59</v>
      </c>
      <c r="K1488" s="246" t="s">
        <v>16623</v>
      </c>
      <c r="L1488" s="245" t="s">
        <v>568</v>
      </c>
    </row>
    <row r="1489" spans="1:12" x14ac:dyDescent="0.25">
      <c r="A1489" s="245" t="s">
        <v>5395</v>
      </c>
      <c r="B1489" s="245" t="s">
        <v>5394</v>
      </c>
      <c r="C1489" s="245" t="s">
        <v>5736</v>
      </c>
      <c r="D1489" s="245" t="s">
        <v>5735</v>
      </c>
      <c r="E1489" s="246" t="s">
        <v>44</v>
      </c>
      <c r="F1489" s="245" t="s">
        <v>44</v>
      </c>
      <c r="G1489" s="245" t="s">
        <v>10620</v>
      </c>
      <c r="H1489" s="245" t="s">
        <v>10621</v>
      </c>
      <c r="I1489" s="245" t="s">
        <v>14</v>
      </c>
      <c r="J1489" s="245" t="s">
        <v>569</v>
      </c>
      <c r="K1489" s="246" t="s">
        <v>9512</v>
      </c>
      <c r="L1489" s="245" t="s">
        <v>568</v>
      </c>
    </row>
    <row r="1490" spans="1:12" x14ac:dyDescent="0.25">
      <c r="A1490" s="245" t="s">
        <v>5395</v>
      </c>
      <c r="B1490" s="245" t="s">
        <v>5394</v>
      </c>
      <c r="C1490" s="245" t="s">
        <v>5736</v>
      </c>
      <c r="D1490" s="245" t="s">
        <v>5735</v>
      </c>
      <c r="E1490" s="246" t="s">
        <v>44</v>
      </c>
      <c r="F1490" s="245" t="s">
        <v>44</v>
      </c>
      <c r="G1490" s="245" t="s">
        <v>16624</v>
      </c>
      <c r="H1490" s="245" t="s">
        <v>16625</v>
      </c>
      <c r="I1490" s="245" t="s">
        <v>14</v>
      </c>
      <c r="J1490" s="245" t="s">
        <v>59</v>
      </c>
      <c r="K1490" s="246" t="s">
        <v>16626</v>
      </c>
      <c r="L1490" s="245" t="s">
        <v>568</v>
      </c>
    </row>
    <row r="1491" spans="1:12" x14ac:dyDescent="0.25">
      <c r="A1491" s="245" t="s">
        <v>5395</v>
      </c>
      <c r="B1491" s="245" t="s">
        <v>5394</v>
      </c>
      <c r="C1491" s="245" t="s">
        <v>5736</v>
      </c>
      <c r="D1491" s="245" t="s">
        <v>5735</v>
      </c>
      <c r="E1491" s="246" t="s">
        <v>44</v>
      </c>
      <c r="F1491" s="245" t="s">
        <v>44</v>
      </c>
      <c r="G1491" s="245" t="s">
        <v>10622</v>
      </c>
      <c r="H1491" s="245" t="s">
        <v>10623</v>
      </c>
      <c r="I1491" s="245" t="s">
        <v>14</v>
      </c>
      <c r="J1491" s="245" t="s">
        <v>59</v>
      </c>
      <c r="K1491" s="246" t="s">
        <v>4371</v>
      </c>
      <c r="L1491" s="245" t="s">
        <v>568</v>
      </c>
    </row>
    <row r="1492" spans="1:12" x14ac:dyDescent="0.25">
      <c r="A1492" s="245" t="s">
        <v>5395</v>
      </c>
      <c r="B1492" s="245" t="s">
        <v>5394</v>
      </c>
      <c r="C1492" s="245" t="s">
        <v>5736</v>
      </c>
      <c r="D1492" s="245" t="s">
        <v>5735</v>
      </c>
      <c r="E1492" s="246" t="s">
        <v>44</v>
      </c>
      <c r="F1492" s="245" t="s">
        <v>44</v>
      </c>
      <c r="G1492" s="245" t="s">
        <v>10624</v>
      </c>
      <c r="H1492" s="245" t="s">
        <v>10625</v>
      </c>
      <c r="I1492" s="245" t="s">
        <v>24</v>
      </c>
      <c r="J1492" s="245" t="s">
        <v>59</v>
      </c>
      <c r="K1492" s="246" t="s">
        <v>15290</v>
      </c>
      <c r="L1492" s="245" t="s">
        <v>568</v>
      </c>
    </row>
    <row r="1493" spans="1:12" x14ac:dyDescent="0.25">
      <c r="A1493" s="245" t="s">
        <v>5395</v>
      </c>
      <c r="B1493" s="245" t="s">
        <v>5394</v>
      </c>
      <c r="C1493" s="245" t="s">
        <v>5736</v>
      </c>
      <c r="D1493" s="245" t="s">
        <v>5735</v>
      </c>
      <c r="E1493" s="246" t="s">
        <v>44</v>
      </c>
      <c r="F1493" s="245" t="s">
        <v>44</v>
      </c>
      <c r="G1493" s="245" t="s">
        <v>10626</v>
      </c>
      <c r="H1493" s="245" t="s">
        <v>10627</v>
      </c>
      <c r="I1493" s="245" t="s">
        <v>24</v>
      </c>
      <c r="J1493" s="245" t="s">
        <v>59</v>
      </c>
      <c r="K1493" s="246" t="s">
        <v>15374</v>
      </c>
      <c r="L1493" s="245" t="s">
        <v>568</v>
      </c>
    </row>
    <row r="1494" spans="1:12" x14ac:dyDescent="0.25">
      <c r="A1494" s="245" t="s">
        <v>5395</v>
      </c>
      <c r="B1494" s="245" t="s">
        <v>5394</v>
      </c>
      <c r="C1494" s="245" t="s">
        <v>5736</v>
      </c>
      <c r="D1494" s="245" t="s">
        <v>5735</v>
      </c>
      <c r="E1494" s="246" t="s">
        <v>44</v>
      </c>
      <c r="F1494" s="245" t="s">
        <v>44</v>
      </c>
      <c r="G1494" s="245" t="s">
        <v>10628</v>
      </c>
      <c r="H1494" s="245" t="s">
        <v>10629</v>
      </c>
      <c r="I1494" s="245" t="s">
        <v>24</v>
      </c>
      <c r="J1494" s="245" t="s">
        <v>59</v>
      </c>
      <c r="K1494" s="246" t="s">
        <v>16627</v>
      </c>
      <c r="L1494" s="245" t="s">
        <v>568</v>
      </c>
    </row>
    <row r="1495" spans="1:12" x14ac:dyDescent="0.25">
      <c r="A1495" s="245" t="s">
        <v>5395</v>
      </c>
      <c r="B1495" s="245" t="s">
        <v>5394</v>
      </c>
      <c r="C1495" s="245" t="s">
        <v>5736</v>
      </c>
      <c r="D1495" s="245" t="s">
        <v>5735</v>
      </c>
      <c r="E1495" s="246" t="s">
        <v>44</v>
      </c>
      <c r="F1495" s="245" t="s">
        <v>44</v>
      </c>
      <c r="G1495" s="245" t="s">
        <v>10630</v>
      </c>
      <c r="H1495" s="245" t="s">
        <v>10631</v>
      </c>
      <c r="I1495" s="245" t="s">
        <v>11</v>
      </c>
      <c r="J1495" s="245" t="s">
        <v>59</v>
      </c>
      <c r="K1495" s="246" t="s">
        <v>8388</v>
      </c>
      <c r="L1495" s="245" t="s">
        <v>568</v>
      </c>
    </row>
    <row r="1496" spans="1:12" x14ac:dyDescent="0.25">
      <c r="A1496" s="245" t="s">
        <v>5395</v>
      </c>
      <c r="B1496" s="245" t="s">
        <v>5394</v>
      </c>
      <c r="C1496" s="245" t="s">
        <v>5736</v>
      </c>
      <c r="D1496" s="245" t="s">
        <v>5735</v>
      </c>
      <c r="E1496" s="246" t="s">
        <v>44</v>
      </c>
      <c r="F1496" s="245" t="s">
        <v>44</v>
      </c>
      <c r="G1496" s="245" t="s">
        <v>10632</v>
      </c>
      <c r="H1496" s="245" t="s">
        <v>10633</v>
      </c>
      <c r="I1496" s="245" t="s">
        <v>11</v>
      </c>
      <c r="J1496" s="245" t="s">
        <v>59</v>
      </c>
      <c r="K1496" s="246" t="s">
        <v>12655</v>
      </c>
      <c r="L1496" s="245" t="s">
        <v>568</v>
      </c>
    </row>
    <row r="1497" spans="1:12" x14ac:dyDescent="0.25">
      <c r="A1497" s="245" t="s">
        <v>5395</v>
      </c>
      <c r="B1497" s="245" t="s">
        <v>5394</v>
      </c>
      <c r="C1497" s="245" t="s">
        <v>5736</v>
      </c>
      <c r="D1497" s="245" t="s">
        <v>5735</v>
      </c>
      <c r="E1497" s="246" t="s">
        <v>44</v>
      </c>
      <c r="F1497" s="245" t="s">
        <v>44</v>
      </c>
      <c r="G1497" s="245" t="s">
        <v>10634</v>
      </c>
      <c r="H1497" s="245" t="s">
        <v>10635</v>
      </c>
      <c r="I1497" s="245" t="s">
        <v>11</v>
      </c>
      <c r="J1497" s="245" t="s">
        <v>59</v>
      </c>
      <c r="K1497" s="246" t="s">
        <v>9106</v>
      </c>
      <c r="L1497" s="245" t="s">
        <v>568</v>
      </c>
    </row>
    <row r="1498" spans="1:12" x14ac:dyDescent="0.25">
      <c r="A1498" s="245" t="s">
        <v>5395</v>
      </c>
      <c r="B1498" s="245" t="s">
        <v>5394</v>
      </c>
      <c r="C1498" s="245" t="s">
        <v>5736</v>
      </c>
      <c r="D1498" s="245" t="s">
        <v>5735</v>
      </c>
      <c r="E1498" s="246" t="s">
        <v>44</v>
      </c>
      <c r="F1498" s="245" t="s">
        <v>44</v>
      </c>
      <c r="G1498" s="245" t="s">
        <v>10636</v>
      </c>
      <c r="H1498" s="245" t="s">
        <v>10637</v>
      </c>
      <c r="I1498" s="245" t="s">
        <v>12</v>
      </c>
      <c r="J1498" s="245" t="s">
        <v>59</v>
      </c>
      <c r="K1498" s="246" t="s">
        <v>16628</v>
      </c>
      <c r="L1498" s="245" t="s">
        <v>568</v>
      </c>
    </row>
    <row r="1499" spans="1:12" x14ac:dyDescent="0.25">
      <c r="A1499" s="245" t="s">
        <v>5395</v>
      </c>
      <c r="B1499" s="245" t="s">
        <v>5394</v>
      </c>
      <c r="C1499" s="245" t="s">
        <v>5736</v>
      </c>
      <c r="D1499" s="245" t="s">
        <v>5735</v>
      </c>
      <c r="E1499" s="246" t="s">
        <v>44</v>
      </c>
      <c r="F1499" s="245" t="s">
        <v>44</v>
      </c>
      <c r="G1499" s="245" t="s">
        <v>10638</v>
      </c>
      <c r="H1499" s="245" t="s">
        <v>10639</v>
      </c>
      <c r="I1499" s="245" t="s">
        <v>12</v>
      </c>
      <c r="J1499" s="245" t="s">
        <v>59</v>
      </c>
      <c r="K1499" s="246" t="s">
        <v>16629</v>
      </c>
      <c r="L1499" s="245" t="s">
        <v>568</v>
      </c>
    </row>
    <row r="1500" spans="1:12" x14ac:dyDescent="0.25">
      <c r="A1500" s="245" t="s">
        <v>5395</v>
      </c>
      <c r="B1500" s="245" t="s">
        <v>5394</v>
      </c>
      <c r="C1500" s="245" t="s">
        <v>5736</v>
      </c>
      <c r="D1500" s="245" t="s">
        <v>5735</v>
      </c>
      <c r="E1500" s="246" t="s">
        <v>44</v>
      </c>
      <c r="F1500" s="245" t="s">
        <v>44</v>
      </c>
      <c r="G1500" s="245" t="s">
        <v>10640</v>
      </c>
      <c r="H1500" s="245" t="s">
        <v>10641</v>
      </c>
      <c r="I1500" s="245" t="s">
        <v>12</v>
      </c>
      <c r="J1500" s="245" t="s">
        <v>59</v>
      </c>
      <c r="K1500" s="246" t="s">
        <v>16630</v>
      </c>
      <c r="L1500" s="245" t="s">
        <v>568</v>
      </c>
    </row>
    <row r="1501" spans="1:12" x14ac:dyDescent="0.25">
      <c r="A1501" s="245" t="s">
        <v>5395</v>
      </c>
      <c r="B1501" s="245" t="s">
        <v>5394</v>
      </c>
      <c r="C1501" s="245" t="s">
        <v>5736</v>
      </c>
      <c r="D1501" s="245" t="s">
        <v>5735</v>
      </c>
      <c r="E1501" s="246" t="s">
        <v>44</v>
      </c>
      <c r="F1501" s="245" t="s">
        <v>44</v>
      </c>
      <c r="G1501" s="245" t="s">
        <v>10642</v>
      </c>
      <c r="H1501" s="245" t="s">
        <v>10643</v>
      </c>
      <c r="I1501" s="245" t="s">
        <v>12</v>
      </c>
      <c r="J1501" s="245" t="s">
        <v>106</v>
      </c>
      <c r="K1501" s="246" t="s">
        <v>16631</v>
      </c>
      <c r="L1501" s="245" t="s">
        <v>568</v>
      </c>
    </row>
    <row r="1502" spans="1:12" x14ac:dyDescent="0.25">
      <c r="A1502" s="245" t="s">
        <v>5395</v>
      </c>
      <c r="B1502" s="245" t="s">
        <v>5394</v>
      </c>
      <c r="C1502" s="245" t="s">
        <v>5736</v>
      </c>
      <c r="D1502" s="245" t="s">
        <v>5735</v>
      </c>
      <c r="E1502" s="246" t="s">
        <v>44</v>
      </c>
      <c r="F1502" s="245" t="s">
        <v>44</v>
      </c>
      <c r="G1502" s="245" t="s">
        <v>10644</v>
      </c>
      <c r="H1502" s="245" t="s">
        <v>10645</v>
      </c>
      <c r="I1502" s="245" t="s">
        <v>14</v>
      </c>
      <c r="J1502" s="245" t="s">
        <v>569</v>
      </c>
      <c r="K1502" s="246" t="s">
        <v>16632</v>
      </c>
      <c r="L1502" s="245" t="s">
        <v>568</v>
      </c>
    </row>
    <row r="1503" spans="1:12" x14ac:dyDescent="0.25">
      <c r="A1503" s="245" t="s">
        <v>5395</v>
      </c>
      <c r="B1503" s="245" t="s">
        <v>5394</v>
      </c>
      <c r="C1503" s="245" t="s">
        <v>5736</v>
      </c>
      <c r="D1503" s="245" t="s">
        <v>5735</v>
      </c>
      <c r="E1503" s="246" t="s">
        <v>44</v>
      </c>
      <c r="F1503" s="245" t="s">
        <v>44</v>
      </c>
      <c r="G1503" s="245" t="s">
        <v>10646</v>
      </c>
      <c r="H1503" s="245" t="s">
        <v>10647</v>
      </c>
      <c r="I1503" s="245" t="s">
        <v>14</v>
      </c>
      <c r="J1503" s="245" t="s">
        <v>569</v>
      </c>
      <c r="K1503" s="246" t="s">
        <v>15057</v>
      </c>
      <c r="L1503" s="245" t="s">
        <v>568</v>
      </c>
    </row>
    <row r="1504" spans="1:12" x14ac:dyDescent="0.25">
      <c r="A1504" s="245" t="s">
        <v>5395</v>
      </c>
      <c r="B1504" s="245" t="s">
        <v>5394</v>
      </c>
      <c r="C1504" s="245" t="s">
        <v>5736</v>
      </c>
      <c r="D1504" s="245" t="s">
        <v>5735</v>
      </c>
      <c r="E1504" s="246" t="s">
        <v>44</v>
      </c>
      <c r="F1504" s="245" t="s">
        <v>44</v>
      </c>
      <c r="G1504" s="245" t="s">
        <v>10648</v>
      </c>
      <c r="H1504" s="245" t="s">
        <v>10649</v>
      </c>
      <c r="I1504" s="245" t="s">
        <v>24</v>
      </c>
      <c r="J1504" s="245" t="s">
        <v>59</v>
      </c>
      <c r="K1504" s="246" t="s">
        <v>8370</v>
      </c>
      <c r="L1504" s="245" t="s">
        <v>568</v>
      </c>
    </row>
    <row r="1505" spans="1:12" x14ac:dyDescent="0.25">
      <c r="A1505" s="245" t="s">
        <v>5395</v>
      </c>
      <c r="B1505" s="245" t="s">
        <v>5394</v>
      </c>
      <c r="C1505" s="245" t="s">
        <v>5736</v>
      </c>
      <c r="D1505" s="245" t="s">
        <v>5735</v>
      </c>
      <c r="E1505" s="246" t="s">
        <v>44</v>
      </c>
      <c r="F1505" s="245" t="s">
        <v>44</v>
      </c>
      <c r="G1505" s="245" t="s">
        <v>10650</v>
      </c>
      <c r="H1505" s="245" t="s">
        <v>10651</v>
      </c>
      <c r="I1505" s="245" t="s">
        <v>24</v>
      </c>
      <c r="J1505" s="245" t="s">
        <v>59</v>
      </c>
      <c r="K1505" s="246" t="s">
        <v>9007</v>
      </c>
      <c r="L1505" s="245" t="s">
        <v>568</v>
      </c>
    </row>
    <row r="1506" spans="1:12" x14ac:dyDescent="0.25">
      <c r="A1506" s="245" t="s">
        <v>5395</v>
      </c>
      <c r="B1506" s="245" t="s">
        <v>5394</v>
      </c>
      <c r="C1506" s="245" t="s">
        <v>5736</v>
      </c>
      <c r="D1506" s="245" t="s">
        <v>5735</v>
      </c>
      <c r="E1506" s="246" t="s">
        <v>44</v>
      </c>
      <c r="F1506" s="245" t="s">
        <v>44</v>
      </c>
      <c r="G1506" s="245" t="s">
        <v>10652</v>
      </c>
      <c r="H1506" s="245" t="s">
        <v>10653</v>
      </c>
      <c r="I1506" s="245" t="s">
        <v>24</v>
      </c>
      <c r="J1506" s="245" t="s">
        <v>59</v>
      </c>
      <c r="K1506" s="246" t="s">
        <v>13993</v>
      </c>
      <c r="L1506" s="245" t="s">
        <v>568</v>
      </c>
    </row>
    <row r="1507" spans="1:12" x14ac:dyDescent="0.25">
      <c r="A1507" s="245" t="s">
        <v>5395</v>
      </c>
      <c r="B1507" s="245" t="s">
        <v>5394</v>
      </c>
      <c r="C1507" s="245" t="s">
        <v>5736</v>
      </c>
      <c r="D1507" s="245" t="s">
        <v>5735</v>
      </c>
      <c r="E1507" s="246" t="s">
        <v>44</v>
      </c>
      <c r="F1507" s="245" t="s">
        <v>44</v>
      </c>
      <c r="G1507" s="245" t="s">
        <v>16633</v>
      </c>
      <c r="H1507" s="245" t="s">
        <v>16634</v>
      </c>
      <c r="I1507" s="245" t="s">
        <v>11</v>
      </c>
      <c r="J1507" s="245" t="s">
        <v>59</v>
      </c>
      <c r="K1507" s="246" t="s">
        <v>9190</v>
      </c>
      <c r="L1507" s="245" t="s">
        <v>568</v>
      </c>
    </row>
    <row r="1508" spans="1:12" x14ac:dyDescent="0.25">
      <c r="A1508" s="245" t="s">
        <v>5395</v>
      </c>
      <c r="B1508" s="245" t="s">
        <v>5394</v>
      </c>
      <c r="C1508" s="245" t="s">
        <v>5704</v>
      </c>
      <c r="D1508" s="245" t="s">
        <v>5703</v>
      </c>
      <c r="E1508" s="246" t="s">
        <v>44</v>
      </c>
      <c r="F1508" s="245" t="s">
        <v>44</v>
      </c>
      <c r="G1508" s="245" t="s">
        <v>5734</v>
      </c>
      <c r="H1508" s="245" t="s">
        <v>5733</v>
      </c>
      <c r="I1508" s="245" t="s">
        <v>12</v>
      </c>
      <c r="J1508" s="245" t="s">
        <v>59</v>
      </c>
      <c r="K1508" s="246" t="s">
        <v>16635</v>
      </c>
      <c r="L1508" s="245" t="s">
        <v>568</v>
      </c>
    </row>
    <row r="1509" spans="1:12" x14ac:dyDescent="0.25">
      <c r="A1509" s="245" t="s">
        <v>5395</v>
      </c>
      <c r="B1509" s="245" t="s">
        <v>5394</v>
      </c>
      <c r="C1509" s="245" t="s">
        <v>5704</v>
      </c>
      <c r="D1509" s="245" t="s">
        <v>5703</v>
      </c>
      <c r="E1509" s="246" t="s">
        <v>44</v>
      </c>
      <c r="F1509" s="245" t="s">
        <v>44</v>
      </c>
      <c r="G1509" s="245" t="s">
        <v>5732</v>
      </c>
      <c r="H1509" s="245" t="s">
        <v>5731</v>
      </c>
      <c r="I1509" s="245" t="s">
        <v>12</v>
      </c>
      <c r="J1509" s="245" t="s">
        <v>59</v>
      </c>
      <c r="K1509" s="246" t="s">
        <v>15257</v>
      </c>
      <c r="L1509" s="245" t="s">
        <v>568</v>
      </c>
    </row>
    <row r="1510" spans="1:12" x14ac:dyDescent="0.25">
      <c r="A1510" s="245" t="s">
        <v>5395</v>
      </c>
      <c r="B1510" s="245" t="s">
        <v>5394</v>
      </c>
      <c r="C1510" s="245" t="s">
        <v>5704</v>
      </c>
      <c r="D1510" s="245" t="s">
        <v>5703</v>
      </c>
      <c r="E1510" s="246" t="s">
        <v>44</v>
      </c>
      <c r="F1510" s="245" t="s">
        <v>44</v>
      </c>
      <c r="G1510" s="245" t="s">
        <v>5730</v>
      </c>
      <c r="H1510" s="245" t="s">
        <v>5729</v>
      </c>
      <c r="I1510" s="245" t="s">
        <v>12</v>
      </c>
      <c r="J1510" s="245" t="s">
        <v>59</v>
      </c>
      <c r="K1510" s="246" t="s">
        <v>16636</v>
      </c>
      <c r="L1510" s="245" t="s">
        <v>568</v>
      </c>
    </row>
    <row r="1511" spans="1:12" x14ac:dyDescent="0.25">
      <c r="A1511" s="245" t="s">
        <v>5395</v>
      </c>
      <c r="B1511" s="245" t="s">
        <v>5394</v>
      </c>
      <c r="C1511" s="245" t="s">
        <v>5704</v>
      </c>
      <c r="D1511" s="245" t="s">
        <v>5703</v>
      </c>
      <c r="E1511" s="246" t="s">
        <v>44</v>
      </c>
      <c r="F1511" s="245" t="s">
        <v>44</v>
      </c>
      <c r="G1511" s="245" t="s">
        <v>5728</v>
      </c>
      <c r="H1511" s="245" t="s">
        <v>5727</v>
      </c>
      <c r="I1511" s="245" t="s">
        <v>12</v>
      </c>
      <c r="J1511" s="245" t="s">
        <v>59</v>
      </c>
      <c r="K1511" s="246" t="s">
        <v>16637</v>
      </c>
      <c r="L1511" s="245" t="s">
        <v>568</v>
      </c>
    </row>
    <row r="1512" spans="1:12" x14ac:dyDescent="0.25">
      <c r="A1512" s="245" t="s">
        <v>5395</v>
      </c>
      <c r="B1512" s="245" t="s">
        <v>5394</v>
      </c>
      <c r="C1512" s="245" t="s">
        <v>5704</v>
      </c>
      <c r="D1512" s="245" t="s">
        <v>5703</v>
      </c>
      <c r="E1512" s="246" t="s">
        <v>44</v>
      </c>
      <c r="F1512" s="245" t="s">
        <v>44</v>
      </c>
      <c r="G1512" s="245" t="s">
        <v>5726</v>
      </c>
      <c r="H1512" s="245" t="s">
        <v>5725</v>
      </c>
      <c r="I1512" s="245" t="s">
        <v>12</v>
      </c>
      <c r="J1512" s="245" t="s">
        <v>59</v>
      </c>
      <c r="K1512" s="246" t="s">
        <v>16638</v>
      </c>
      <c r="L1512" s="245" t="s">
        <v>568</v>
      </c>
    </row>
    <row r="1513" spans="1:12" x14ac:dyDescent="0.25">
      <c r="A1513" s="245" t="s">
        <v>5395</v>
      </c>
      <c r="B1513" s="245" t="s">
        <v>5394</v>
      </c>
      <c r="C1513" s="245" t="s">
        <v>5704</v>
      </c>
      <c r="D1513" s="245" t="s">
        <v>5703</v>
      </c>
      <c r="E1513" s="246" t="s">
        <v>44</v>
      </c>
      <c r="F1513" s="245" t="s">
        <v>44</v>
      </c>
      <c r="G1513" s="245" t="s">
        <v>5724</v>
      </c>
      <c r="H1513" s="245" t="s">
        <v>5723</v>
      </c>
      <c r="I1513" s="245" t="s">
        <v>12</v>
      </c>
      <c r="J1513" s="245" t="s">
        <v>59</v>
      </c>
      <c r="K1513" s="246" t="s">
        <v>16639</v>
      </c>
      <c r="L1513" s="245" t="s">
        <v>568</v>
      </c>
    </row>
    <row r="1514" spans="1:12" x14ac:dyDescent="0.25">
      <c r="A1514" s="245" t="s">
        <v>5395</v>
      </c>
      <c r="B1514" s="245" t="s">
        <v>5394</v>
      </c>
      <c r="C1514" s="245" t="s">
        <v>5704</v>
      </c>
      <c r="D1514" s="245" t="s">
        <v>5703</v>
      </c>
      <c r="E1514" s="246" t="s">
        <v>44</v>
      </c>
      <c r="F1514" s="245" t="s">
        <v>44</v>
      </c>
      <c r="G1514" s="245" t="s">
        <v>5722</v>
      </c>
      <c r="H1514" s="245" t="s">
        <v>5721</v>
      </c>
      <c r="I1514" s="245" t="s">
        <v>12</v>
      </c>
      <c r="J1514" s="245" t="s">
        <v>59</v>
      </c>
      <c r="K1514" s="246" t="s">
        <v>16640</v>
      </c>
      <c r="L1514" s="245" t="s">
        <v>568</v>
      </c>
    </row>
    <row r="1515" spans="1:12" x14ac:dyDescent="0.25">
      <c r="A1515" s="245" t="s">
        <v>5395</v>
      </c>
      <c r="B1515" s="245" t="s">
        <v>5394</v>
      </c>
      <c r="C1515" s="245" t="s">
        <v>5704</v>
      </c>
      <c r="D1515" s="245" t="s">
        <v>5703</v>
      </c>
      <c r="E1515" s="246" t="s">
        <v>44</v>
      </c>
      <c r="F1515" s="245" t="s">
        <v>44</v>
      </c>
      <c r="G1515" s="245" t="s">
        <v>5720</v>
      </c>
      <c r="H1515" s="245" t="s">
        <v>5719</v>
      </c>
      <c r="I1515" s="245" t="s">
        <v>12</v>
      </c>
      <c r="J1515" s="245" t="s">
        <v>59</v>
      </c>
      <c r="K1515" s="246" t="s">
        <v>16641</v>
      </c>
      <c r="L1515" s="245" t="s">
        <v>568</v>
      </c>
    </row>
    <row r="1516" spans="1:12" x14ac:dyDescent="0.25">
      <c r="A1516" s="245" t="s">
        <v>5395</v>
      </c>
      <c r="B1516" s="245" t="s">
        <v>5394</v>
      </c>
      <c r="C1516" s="245" t="s">
        <v>5704</v>
      </c>
      <c r="D1516" s="245" t="s">
        <v>5703</v>
      </c>
      <c r="E1516" s="246" t="s">
        <v>44</v>
      </c>
      <c r="F1516" s="245" t="s">
        <v>44</v>
      </c>
      <c r="G1516" s="245" t="s">
        <v>5718</v>
      </c>
      <c r="H1516" s="245" t="s">
        <v>5717</v>
      </c>
      <c r="I1516" s="245" t="s">
        <v>12</v>
      </c>
      <c r="J1516" s="245" t="s">
        <v>59</v>
      </c>
      <c r="K1516" s="246" t="s">
        <v>16642</v>
      </c>
      <c r="L1516" s="245" t="s">
        <v>568</v>
      </c>
    </row>
    <row r="1517" spans="1:12" x14ac:dyDescent="0.25">
      <c r="A1517" s="245" t="s">
        <v>5395</v>
      </c>
      <c r="B1517" s="245" t="s">
        <v>5394</v>
      </c>
      <c r="C1517" s="245" t="s">
        <v>5704</v>
      </c>
      <c r="D1517" s="245" t="s">
        <v>5703</v>
      </c>
      <c r="E1517" s="246" t="s">
        <v>44</v>
      </c>
      <c r="F1517" s="245" t="s">
        <v>44</v>
      </c>
      <c r="G1517" s="245" t="s">
        <v>5716</v>
      </c>
      <c r="H1517" s="245" t="s">
        <v>5715</v>
      </c>
      <c r="I1517" s="245" t="s">
        <v>12</v>
      </c>
      <c r="J1517" s="245" t="s">
        <v>59</v>
      </c>
      <c r="K1517" s="246" t="s">
        <v>16643</v>
      </c>
      <c r="L1517" s="245" t="s">
        <v>568</v>
      </c>
    </row>
    <row r="1518" spans="1:12" x14ac:dyDescent="0.25">
      <c r="A1518" s="245" t="s">
        <v>5395</v>
      </c>
      <c r="B1518" s="245" t="s">
        <v>5394</v>
      </c>
      <c r="C1518" s="245" t="s">
        <v>5704</v>
      </c>
      <c r="D1518" s="245" t="s">
        <v>5703</v>
      </c>
      <c r="E1518" s="246" t="s">
        <v>44</v>
      </c>
      <c r="F1518" s="245" t="s">
        <v>44</v>
      </c>
      <c r="G1518" s="245" t="s">
        <v>5714</v>
      </c>
      <c r="H1518" s="245" t="s">
        <v>5713</v>
      </c>
      <c r="I1518" s="245" t="s">
        <v>12</v>
      </c>
      <c r="J1518" s="245" t="s">
        <v>59</v>
      </c>
      <c r="K1518" s="246" t="s">
        <v>16644</v>
      </c>
      <c r="L1518" s="245" t="s">
        <v>568</v>
      </c>
    </row>
    <row r="1519" spans="1:12" x14ac:dyDescent="0.25">
      <c r="A1519" s="245" t="s">
        <v>5395</v>
      </c>
      <c r="B1519" s="245" t="s">
        <v>5394</v>
      </c>
      <c r="C1519" s="245" t="s">
        <v>5704</v>
      </c>
      <c r="D1519" s="245" t="s">
        <v>5703</v>
      </c>
      <c r="E1519" s="246" t="s">
        <v>44</v>
      </c>
      <c r="F1519" s="245" t="s">
        <v>44</v>
      </c>
      <c r="G1519" s="245" t="s">
        <v>5712</v>
      </c>
      <c r="H1519" s="245" t="s">
        <v>5711</v>
      </c>
      <c r="I1519" s="245" t="s">
        <v>12</v>
      </c>
      <c r="J1519" s="245" t="s">
        <v>59</v>
      </c>
      <c r="K1519" s="246" t="s">
        <v>16645</v>
      </c>
      <c r="L1519" s="245" t="s">
        <v>568</v>
      </c>
    </row>
    <row r="1520" spans="1:12" x14ac:dyDescent="0.25">
      <c r="A1520" s="245" t="s">
        <v>5395</v>
      </c>
      <c r="B1520" s="245" t="s">
        <v>5394</v>
      </c>
      <c r="C1520" s="245" t="s">
        <v>5704</v>
      </c>
      <c r="D1520" s="245" t="s">
        <v>5703</v>
      </c>
      <c r="E1520" s="246" t="s">
        <v>44</v>
      </c>
      <c r="F1520" s="245" t="s">
        <v>44</v>
      </c>
      <c r="G1520" s="245" t="s">
        <v>5710</v>
      </c>
      <c r="H1520" s="245" t="s">
        <v>5709</v>
      </c>
      <c r="I1520" s="245" t="s">
        <v>11</v>
      </c>
      <c r="J1520" s="245" t="s">
        <v>59</v>
      </c>
      <c r="K1520" s="246" t="s">
        <v>16646</v>
      </c>
      <c r="L1520" s="245" t="s">
        <v>568</v>
      </c>
    </row>
    <row r="1521" spans="1:12" x14ac:dyDescent="0.25">
      <c r="A1521" s="245" t="s">
        <v>5395</v>
      </c>
      <c r="B1521" s="245" t="s">
        <v>5394</v>
      </c>
      <c r="C1521" s="245" t="s">
        <v>5704</v>
      </c>
      <c r="D1521" s="245" t="s">
        <v>5703</v>
      </c>
      <c r="E1521" s="246" t="s">
        <v>44</v>
      </c>
      <c r="F1521" s="245" t="s">
        <v>44</v>
      </c>
      <c r="G1521" s="245" t="s">
        <v>5708</v>
      </c>
      <c r="H1521" s="245" t="s">
        <v>5707</v>
      </c>
      <c r="I1521" s="245" t="s">
        <v>11</v>
      </c>
      <c r="J1521" s="245" t="s">
        <v>59</v>
      </c>
      <c r="K1521" s="246" t="s">
        <v>16647</v>
      </c>
      <c r="L1521" s="245" t="s">
        <v>568</v>
      </c>
    </row>
    <row r="1522" spans="1:12" x14ac:dyDescent="0.25">
      <c r="A1522" s="245" t="s">
        <v>5395</v>
      </c>
      <c r="B1522" s="245" t="s">
        <v>5394</v>
      </c>
      <c r="C1522" s="245" t="s">
        <v>5704</v>
      </c>
      <c r="D1522" s="245" t="s">
        <v>5703</v>
      </c>
      <c r="E1522" s="246" t="s">
        <v>44</v>
      </c>
      <c r="F1522" s="245" t="s">
        <v>44</v>
      </c>
      <c r="G1522" s="245" t="s">
        <v>5706</v>
      </c>
      <c r="H1522" s="245" t="s">
        <v>5705</v>
      </c>
      <c r="I1522" s="245" t="s">
        <v>11</v>
      </c>
      <c r="J1522" s="245" t="s">
        <v>59</v>
      </c>
      <c r="K1522" s="246" t="s">
        <v>16648</v>
      </c>
      <c r="L1522" s="245" t="s">
        <v>568</v>
      </c>
    </row>
    <row r="1523" spans="1:12" x14ac:dyDescent="0.25">
      <c r="A1523" s="245" t="s">
        <v>5395</v>
      </c>
      <c r="B1523" s="245" t="s">
        <v>5394</v>
      </c>
      <c r="C1523" s="245" t="s">
        <v>5704</v>
      </c>
      <c r="D1523" s="245" t="s">
        <v>5703</v>
      </c>
      <c r="E1523" s="246" t="s">
        <v>44</v>
      </c>
      <c r="F1523" s="245" t="s">
        <v>44</v>
      </c>
      <c r="G1523" s="245" t="s">
        <v>5702</v>
      </c>
      <c r="H1523" s="245" t="s">
        <v>5701</v>
      </c>
      <c r="I1523" s="245" t="s">
        <v>12</v>
      </c>
      <c r="J1523" s="245" t="s">
        <v>59</v>
      </c>
      <c r="K1523" s="246" t="s">
        <v>16649</v>
      </c>
      <c r="L1523" s="245" t="s">
        <v>568</v>
      </c>
    </row>
    <row r="1524" spans="1:12" x14ac:dyDescent="0.25">
      <c r="A1524" s="245" t="s">
        <v>5395</v>
      </c>
      <c r="B1524" s="245" t="s">
        <v>5394</v>
      </c>
      <c r="C1524" s="245" t="s">
        <v>5596</v>
      </c>
      <c r="D1524" s="245" t="s">
        <v>5595</v>
      </c>
      <c r="E1524" s="246" t="s">
        <v>44</v>
      </c>
      <c r="F1524" s="245" t="s">
        <v>44</v>
      </c>
      <c r="G1524" s="245" t="s">
        <v>5700</v>
      </c>
      <c r="H1524" s="245" t="s">
        <v>5699</v>
      </c>
      <c r="I1524" s="245" t="s">
        <v>11</v>
      </c>
      <c r="J1524" s="245" t="s">
        <v>569</v>
      </c>
      <c r="K1524" s="246" t="s">
        <v>16650</v>
      </c>
      <c r="L1524" s="245" t="s">
        <v>568</v>
      </c>
    </row>
    <row r="1525" spans="1:12" x14ac:dyDescent="0.25">
      <c r="A1525" s="245" t="s">
        <v>5395</v>
      </c>
      <c r="B1525" s="245" t="s">
        <v>5394</v>
      </c>
      <c r="C1525" s="245" t="s">
        <v>5596</v>
      </c>
      <c r="D1525" s="245" t="s">
        <v>5595</v>
      </c>
      <c r="E1525" s="246" t="s">
        <v>44</v>
      </c>
      <c r="F1525" s="245" t="s">
        <v>44</v>
      </c>
      <c r="G1525" s="245" t="s">
        <v>5698</v>
      </c>
      <c r="H1525" s="245" t="s">
        <v>5697</v>
      </c>
      <c r="I1525" s="245" t="s">
        <v>11</v>
      </c>
      <c r="J1525" s="245" t="s">
        <v>569</v>
      </c>
      <c r="K1525" s="246" t="s">
        <v>10140</v>
      </c>
      <c r="L1525" s="245" t="s">
        <v>568</v>
      </c>
    </row>
    <row r="1526" spans="1:12" x14ac:dyDescent="0.25">
      <c r="A1526" s="245" t="s">
        <v>5395</v>
      </c>
      <c r="B1526" s="245" t="s">
        <v>5394</v>
      </c>
      <c r="C1526" s="245" t="s">
        <v>5596</v>
      </c>
      <c r="D1526" s="245" t="s">
        <v>5595</v>
      </c>
      <c r="E1526" s="246" t="s">
        <v>44</v>
      </c>
      <c r="F1526" s="245" t="s">
        <v>44</v>
      </c>
      <c r="G1526" s="245" t="s">
        <v>5696</v>
      </c>
      <c r="H1526" s="245" t="s">
        <v>5695</v>
      </c>
      <c r="I1526" s="245" t="s">
        <v>11</v>
      </c>
      <c r="J1526" s="245" t="s">
        <v>569</v>
      </c>
      <c r="K1526" s="246" t="s">
        <v>16651</v>
      </c>
      <c r="L1526" s="245" t="s">
        <v>568</v>
      </c>
    </row>
    <row r="1527" spans="1:12" x14ac:dyDescent="0.25">
      <c r="A1527" s="245" t="s">
        <v>5395</v>
      </c>
      <c r="B1527" s="245" t="s">
        <v>5394</v>
      </c>
      <c r="C1527" s="245" t="s">
        <v>5596</v>
      </c>
      <c r="D1527" s="245" t="s">
        <v>5595</v>
      </c>
      <c r="E1527" s="246" t="s">
        <v>44</v>
      </c>
      <c r="F1527" s="245" t="s">
        <v>44</v>
      </c>
      <c r="G1527" s="245" t="s">
        <v>5694</v>
      </c>
      <c r="H1527" s="245" t="s">
        <v>5693</v>
      </c>
      <c r="I1527" s="245" t="s">
        <v>11</v>
      </c>
      <c r="J1527" s="245" t="s">
        <v>569</v>
      </c>
      <c r="K1527" s="246" t="s">
        <v>16652</v>
      </c>
      <c r="L1527" s="245" t="s">
        <v>568</v>
      </c>
    </row>
    <row r="1528" spans="1:12" x14ac:dyDescent="0.25">
      <c r="A1528" s="245" t="s">
        <v>5395</v>
      </c>
      <c r="B1528" s="245" t="s">
        <v>5394</v>
      </c>
      <c r="C1528" s="245" t="s">
        <v>5596</v>
      </c>
      <c r="D1528" s="245" t="s">
        <v>5595</v>
      </c>
      <c r="E1528" s="246" t="s">
        <v>44</v>
      </c>
      <c r="F1528" s="245" t="s">
        <v>44</v>
      </c>
      <c r="G1528" s="245" t="s">
        <v>5692</v>
      </c>
      <c r="H1528" s="245" t="s">
        <v>5691</v>
      </c>
      <c r="I1528" s="245" t="s">
        <v>11</v>
      </c>
      <c r="J1528" s="245" t="s">
        <v>569</v>
      </c>
      <c r="K1528" s="246" t="s">
        <v>16653</v>
      </c>
      <c r="L1528" s="245" t="s">
        <v>568</v>
      </c>
    </row>
    <row r="1529" spans="1:12" x14ac:dyDescent="0.25">
      <c r="A1529" s="245" t="s">
        <v>5395</v>
      </c>
      <c r="B1529" s="245" t="s">
        <v>5394</v>
      </c>
      <c r="C1529" s="245" t="s">
        <v>5596</v>
      </c>
      <c r="D1529" s="245" t="s">
        <v>5595</v>
      </c>
      <c r="E1529" s="246" t="s">
        <v>44</v>
      </c>
      <c r="F1529" s="245" t="s">
        <v>44</v>
      </c>
      <c r="G1529" s="245" t="s">
        <v>5690</v>
      </c>
      <c r="H1529" s="245" t="s">
        <v>5689</v>
      </c>
      <c r="I1529" s="245" t="s">
        <v>11</v>
      </c>
      <c r="J1529" s="245" t="s">
        <v>569</v>
      </c>
      <c r="K1529" s="246" t="s">
        <v>16654</v>
      </c>
      <c r="L1529" s="245" t="s">
        <v>568</v>
      </c>
    </row>
    <row r="1530" spans="1:12" x14ac:dyDescent="0.25">
      <c r="A1530" s="245" t="s">
        <v>5395</v>
      </c>
      <c r="B1530" s="245" t="s">
        <v>5394</v>
      </c>
      <c r="C1530" s="245" t="s">
        <v>5596</v>
      </c>
      <c r="D1530" s="245" t="s">
        <v>5595</v>
      </c>
      <c r="E1530" s="246" t="s">
        <v>44</v>
      </c>
      <c r="F1530" s="245" t="s">
        <v>44</v>
      </c>
      <c r="G1530" s="245" t="s">
        <v>5688</v>
      </c>
      <c r="H1530" s="245" t="s">
        <v>5687</v>
      </c>
      <c r="I1530" s="245" t="s">
        <v>11</v>
      </c>
      <c r="J1530" s="245" t="s">
        <v>569</v>
      </c>
      <c r="K1530" s="246" t="s">
        <v>16655</v>
      </c>
      <c r="L1530" s="245" t="s">
        <v>568</v>
      </c>
    </row>
    <row r="1531" spans="1:12" x14ac:dyDescent="0.25">
      <c r="A1531" s="245" t="s">
        <v>5395</v>
      </c>
      <c r="B1531" s="245" t="s">
        <v>5394</v>
      </c>
      <c r="C1531" s="245" t="s">
        <v>5596</v>
      </c>
      <c r="D1531" s="245" t="s">
        <v>5595</v>
      </c>
      <c r="E1531" s="246" t="s">
        <v>44</v>
      </c>
      <c r="F1531" s="245" t="s">
        <v>44</v>
      </c>
      <c r="G1531" s="245" t="s">
        <v>5686</v>
      </c>
      <c r="H1531" s="245" t="s">
        <v>5685</v>
      </c>
      <c r="I1531" s="245" t="s">
        <v>11</v>
      </c>
      <c r="J1531" s="245" t="s">
        <v>569</v>
      </c>
      <c r="K1531" s="246" t="s">
        <v>16656</v>
      </c>
      <c r="L1531" s="245" t="s">
        <v>568</v>
      </c>
    </row>
    <row r="1532" spans="1:12" x14ac:dyDescent="0.25">
      <c r="A1532" s="245" t="s">
        <v>5395</v>
      </c>
      <c r="B1532" s="245" t="s">
        <v>5394</v>
      </c>
      <c r="C1532" s="245" t="s">
        <v>5596</v>
      </c>
      <c r="D1532" s="245" t="s">
        <v>5595</v>
      </c>
      <c r="E1532" s="246" t="s">
        <v>44</v>
      </c>
      <c r="F1532" s="245" t="s">
        <v>44</v>
      </c>
      <c r="G1532" s="245" t="s">
        <v>5684</v>
      </c>
      <c r="H1532" s="245" t="s">
        <v>5683</v>
      </c>
      <c r="I1532" s="245" t="s">
        <v>11</v>
      </c>
      <c r="J1532" s="245" t="s">
        <v>569</v>
      </c>
      <c r="K1532" s="246" t="s">
        <v>16657</v>
      </c>
      <c r="L1532" s="245" t="s">
        <v>568</v>
      </c>
    </row>
    <row r="1533" spans="1:12" x14ac:dyDescent="0.25">
      <c r="A1533" s="245" t="s">
        <v>5395</v>
      </c>
      <c r="B1533" s="245" t="s">
        <v>5394</v>
      </c>
      <c r="C1533" s="245" t="s">
        <v>5596</v>
      </c>
      <c r="D1533" s="245" t="s">
        <v>5595</v>
      </c>
      <c r="E1533" s="246" t="s">
        <v>44</v>
      </c>
      <c r="F1533" s="245" t="s">
        <v>44</v>
      </c>
      <c r="G1533" s="245" t="s">
        <v>5682</v>
      </c>
      <c r="H1533" s="245" t="s">
        <v>5681</v>
      </c>
      <c r="I1533" s="245" t="s">
        <v>11</v>
      </c>
      <c r="J1533" s="245" t="s">
        <v>569</v>
      </c>
      <c r="K1533" s="246" t="s">
        <v>16658</v>
      </c>
      <c r="L1533" s="245" t="s">
        <v>568</v>
      </c>
    </row>
    <row r="1534" spans="1:12" x14ac:dyDescent="0.25">
      <c r="A1534" s="245" t="s">
        <v>5395</v>
      </c>
      <c r="B1534" s="245" t="s">
        <v>5394</v>
      </c>
      <c r="C1534" s="245" t="s">
        <v>5596</v>
      </c>
      <c r="D1534" s="245" t="s">
        <v>5595</v>
      </c>
      <c r="E1534" s="246" t="s">
        <v>44</v>
      </c>
      <c r="F1534" s="245" t="s">
        <v>44</v>
      </c>
      <c r="G1534" s="245" t="s">
        <v>5680</v>
      </c>
      <c r="H1534" s="245" t="s">
        <v>5679</v>
      </c>
      <c r="I1534" s="245" t="s">
        <v>11</v>
      </c>
      <c r="J1534" s="245" t="s">
        <v>569</v>
      </c>
      <c r="K1534" s="246" t="s">
        <v>16659</v>
      </c>
      <c r="L1534" s="245" t="s">
        <v>568</v>
      </c>
    </row>
    <row r="1535" spans="1:12" x14ac:dyDescent="0.25">
      <c r="A1535" s="245" t="s">
        <v>5395</v>
      </c>
      <c r="B1535" s="245" t="s">
        <v>5394</v>
      </c>
      <c r="C1535" s="245" t="s">
        <v>5596</v>
      </c>
      <c r="D1535" s="245" t="s">
        <v>5595</v>
      </c>
      <c r="E1535" s="246" t="s">
        <v>44</v>
      </c>
      <c r="F1535" s="245" t="s">
        <v>44</v>
      </c>
      <c r="G1535" s="245" t="s">
        <v>5678</v>
      </c>
      <c r="H1535" s="245" t="s">
        <v>5677</v>
      </c>
      <c r="I1535" s="245" t="s">
        <v>11</v>
      </c>
      <c r="J1535" s="245" t="s">
        <v>569</v>
      </c>
      <c r="K1535" s="246" t="s">
        <v>13722</v>
      </c>
      <c r="L1535" s="245" t="s">
        <v>568</v>
      </c>
    </row>
    <row r="1536" spans="1:12" x14ac:dyDescent="0.25">
      <c r="A1536" s="245" t="s">
        <v>5395</v>
      </c>
      <c r="B1536" s="245" t="s">
        <v>5394</v>
      </c>
      <c r="C1536" s="245" t="s">
        <v>5596</v>
      </c>
      <c r="D1536" s="245" t="s">
        <v>5595</v>
      </c>
      <c r="E1536" s="246" t="s">
        <v>44</v>
      </c>
      <c r="F1536" s="245" t="s">
        <v>44</v>
      </c>
      <c r="G1536" s="245" t="s">
        <v>5676</v>
      </c>
      <c r="H1536" s="245" t="s">
        <v>5675</v>
      </c>
      <c r="I1536" s="245" t="s">
        <v>11</v>
      </c>
      <c r="J1536" s="245" t="s">
        <v>569</v>
      </c>
      <c r="K1536" s="246" t="s">
        <v>16660</v>
      </c>
      <c r="L1536" s="245" t="s">
        <v>568</v>
      </c>
    </row>
    <row r="1537" spans="1:12" x14ac:dyDescent="0.25">
      <c r="A1537" s="245" t="s">
        <v>5395</v>
      </c>
      <c r="B1537" s="245" t="s">
        <v>5394</v>
      </c>
      <c r="C1537" s="245" t="s">
        <v>5596</v>
      </c>
      <c r="D1537" s="245" t="s">
        <v>5595</v>
      </c>
      <c r="E1537" s="246" t="s">
        <v>44</v>
      </c>
      <c r="F1537" s="245" t="s">
        <v>44</v>
      </c>
      <c r="G1537" s="245" t="s">
        <v>5674</v>
      </c>
      <c r="H1537" s="245" t="s">
        <v>5673</v>
      </c>
      <c r="I1537" s="245" t="s">
        <v>11</v>
      </c>
      <c r="J1537" s="245" t="s">
        <v>569</v>
      </c>
      <c r="K1537" s="246" t="s">
        <v>16661</v>
      </c>
      <c r="L1537" s="245" t="s">
        <v>568</v>
      </c>
    </row>
    <row r="1538" spans="1:12" x14ac:dyDescent="0.25">
      <c r="A1538" s="245" t="s">
        <v>5395</v>
      </c>
      <c r="B1538" s="245" t="s">
        <v>5394</v>
      </c>
      <c r="C1538" s="245" t="s">
        <v>5596</v>
      </c>
      <c r="D1538" s="245" t="s">
        <v>5595</v>
      </c>
      <c r="E1538" s="246" t="s">
        <v>44</v>
      </c>
      <c r="F1538" s="245" t="s">
        <v>44</v>
      </c>
      <c r="G1538" s="245" t="s">
        <v>5672</v>
      </c>
      <c r="H1538" s="245" t="s">
        <v>5671</v>
      </c>
      <c r="I1538" s="245" t="s">
        <v>11</v>
      </c>
      <c r="J1538" s="245" t="s">
        <v>569</v>
      </c>
      <c r="K1538" s="246" t="s">
        <v>16662</v>
      </c>
      <c r="L1538" s="245" t="s">
        <v>568</v>
      </c>
    </row>
    <row r="1539" spans="1:12" x14ac:dyDescent="0.25">
      <c r="A1539" s="245" t="s">
        <v>5395</v>
      </c>
      <c r="B1539" s="245" t="s">
        <v>5394</v>
      </c>
      <c r="C1539" s="245" t="s">
        <v>5596</v>
      </c>
      <c r="D1539" s="245" t="s">
        <v>5595</v>
      </c>
      <c r="E1539" s="246" t="s">
        <v>44</v>
      </c>
      <c r="F1539" s="245" t="s">
        <v>44</v>
      </c>
      <c r="G1539" s="245" t="s">
        <v>5670</v>
      </c>
      <c r="H1539" s="245" t="s">
        <v>5669</v>
      </c>
      <c r="I1539" s="245" t="s">
        <v>11</v>
      </c>
      <c r="J1539" s="245" t="s">
        <v>569</v>
      </c>
      <c r="K1539" s="246" t="s">
        <v>16663</v>
      </c>
      <c r="L1539" s="245" t="s">
        <v>568</v>
      </c>
    </row>
    <row r="1540" spans="1:12" x14ac:dyDescent="0.25">
      <c r="A1540" s="245" t="s">
        <v>5395</v>
      </c>
      <c r="B1540" s="245" t="s">
        <v>5394</v>
      </c>
      <c r="C1540" s="245" t="s">
        <v>5596</v>
      </c>
      <c r="D1540" s="245" t="s">
        <v>5595</v>
      </c>
      <c r="E1540" s="246" t="s">
        <v>44</v>
      </c>
      <c r="F1540" s="245" t="s">
        <v>44</v>
      </c>
      <c r="G1540" s="245" t="s">
        <v>5668</v>
      </c>
      <c r="H1540" s="245" t="s">
        <v>5667</v>
      </c>
      <c r="I1540" s="245" t="s">
        <v>11</v>
      </c>
      <c r="J1540" s="245" t="s">
        <v>569</v>
      </c>
      <c r="K1540" s="246" t="s">
        <v>16664</v>
      </c>
      <c r="L1540" s="245" t="s">
        <v>568</v>
      </c>
    </row>
    <row r="1541" spans="1:12" x14ac:dyDescent="0.25">
      <c r="A1541" s="245" t="s">
        <v>5395</v>
      </c>
      <c r="B1541" s="245" t="s">
        <v>5394</v>
      </c>
      <c r="C1541" s="245" t="s">
        <v>5596</v>
      </c>
      <c r="D1541" s="245" t="s">
        <v>5595</v>
      </c>
      <c r="E1541" s="246" t="s">
        <v>44</v>
      </c>
      <c r="F1541" s="245" t="s">
        <v>44</v>
      </c>
      <c r="G1541" s="245" t="s">
        <v>5666</v>
      </c>
      <c r="H1541" s="245" t="s">
        <v>5665</v>
      </c>
      <c r="I1541" s="245" t="s">
        <v>11</v>
      </c>
      <c r="J1541" s="245" t="s">
        <v>569</v>
      </c>
      <c r="K1541" s="246" t="s">
        <v>16665</v>
      </c>
      <c r="L1541" s="245" t="s">
        <v>568</v>
      </c>
    </row>
    <row r="1542" spans="1:12" x14ac:dyDescent="0.25">
      <c r="A1542" s="245" t="s">
        <v>5395</v>
      </c>
      <c r="B1542" s="245" t="s">
        <v>5394</v>
      </c>
      <c r="C1542" s="245" t="s">
        <v>5596</v>
      </c>
      <c r="D1542" s="245" t="s">
        <v>5595</v>
      </c>
      <c r="E1542" s="246" t="s">
        <v>44</v>
      </c>
      <c r="F1542" s="245" t="s">
        <v>44</v>
      </c>
      <c r="G1542" s="245" t="s">
        <v>5664</v>
      </c>
      <c r="H1542" s="245" t="s">
        <v>5663</v>
      </c>
      <c r="I1542" s="245" t="s">
        <v>11</v>
      </c>
      <c r="J1542" s="245" t="s">
        <v>569</v>
      </c>
      <c r="K1542" s="246" t="s">
        <v>16666</v>
      </c>
      <c r="L1542" s="245" t="s">
        <v>568</v>
      </c>
    </row>
    <row r="1543" spans="1:12" x14ac:dyDescent="0.25">
      <c r="A1543" s="245" t="s">
        <v>5395</v>
      </c>
      <c r="B1543" s="245" t="s">
        <v>5394</v>
      </c>
      <c r="C1543" s="245" t="s">
        <v>5596</v>
      </c>
      <c r="D1543" s="245" t="s">
        <v>5595</v>
      </c>
      <c r="E1543" s="246" t="s">
        <v>44</v>
      </c>
      <c r="F1543" s="245" t="s">
        <v>44</v>
      </c>
      <c r="G1543" s="245" t="s">
        <v>5662</v>
      </c>
      <c r="H1543" s="245" t="s">
        <v>5661</v>
      </c>
      <c r="I1543" s="245" t="s">
        <v>11</v>
      </c>
      <c r="J1543" s="245" t="s">
        <v>569</v>
      </c>
      <c r="K1543" s="246" t="s">
        <v>16667</v>
      </c>
      <c r="L1543" s="245" t="s">
        <v>568</v>
      </c>
    </row>
    <row r="1544" spans="1:12" x14ac:dyDescent="0.25">
      <c r="A1544" s="245" t="s">
        <v>5395</v>
      </c>
      <c r="B1544" s="245" t="s">
        <v>5394</v>
      </c>
      <c r="C1544" s="245" t="s">
        <v>5596</v>
      </c>
      <c r="D1544" s="245" t="s">
        <v>5595</v>
      </c>
      <c r="E1544" s="246" t="s">
        <v>44</v>
      </c>
      <c r="F1544" s="245" t="s">
        <v>44</v>
      </c>
      <c r="G1544" s="245" t="s">
        <v>5660</v>
      </c>
      <c r="H1544" s="245" t="s">
        <v>5659</v>
      </c>
      <c r="I1544" s="245" t="s">
        <v>11</v>
      </c>
      <c r="J1544" s="245" t="s">
        <v>569</v>
      </c>
      <c r="K1544" s="246" t="s">
        <v>16668</v>
      </c>
      <c r="L1544" s="245" t="s">
        <v>568</v>
      </c>
    </row>
    <row r="1545" spans="1:12" x14ac:dyDescent="0.25">
      <c r="A1545" s="245" t="s">
        <v>5395</v>
      </c>
      <c r="B1545" s="245" t="s">
        <v>5394</v>
      </c>
      <c r="C1545" s="245" t="s">
        <v>5596</v>
      </c>
      <c r="D1545" s="245" t="s">
        <v>5595</v>
      </c>
      <c r="E1545" s="246" t="s">
        <v>44</v>
      </c>
      <c r="F1545" s="245" t="s">
        <v>44</v>
      </c>
      <c r="G1545" s="245" t="s">
        <v>5658</v>
      </c>
      <c r="H1545" s="245" t="s">
        <v>5657</v>
      </c>
      <c r="I1545" s="245" t="s">
        <v>11</v>
      </c>
      <c r="J1545" s="245" t="s">
        <v>569</v>
      </c>
      <c r="K1545" s="246" t="s">
        <v>16669</v>
      </c>
      <c r="L1545" s="245" t="s">
        <v>568</v>
      </c>
    </row>
    <row r="1546" spans="1:12" x14ac:dyDescent="0.25">
      <c r="A1546" s="245" t="s">
        <v>5395</v>
      </c>
      <c r="B1546" s="245" t="s">
        <v>5394</v>
      </c>
      <c r="C1546" s="245" t="s">
        <v>5596</v>
      </c>
      <c r="D1546" s="245" t="s">
        <v>5595</v>
      </c>
      <c r="E1546" s="246" t="s">
        <v>44</v>
      </c>
      <c r="F1546" s="245" t="s">
        <v>44</v>
      </c>
      <c r="G1546" s="245" t="s">
        <v>5656</v>
      </c>
      <c r="H1546" s="245" t="s">
        <v>5655</v>
      </c>
      <c r="I1546" s="245" t="s">
        <v>11</v>
      </c>
      <c r="J1546" s="245" t="s">
        <v>569</v>
      </c>
      <c r="K1546" s="246" t="s">
        <v>16670</v>
      </c>
      <c r="L1546" s="245" t="s">
        <v>568</v>
      </c>
    </row>
    <row r="1547" spans="1:12" x14ac:dyDescent="0.25">
      <c r="A1547" s="245" t="s">
        <v>5395</v>
      </c>
      <c r="B1547" s="245" t="s">
        <v>5394</v>
      </c>
      <c r="C1547" s="245" t="s">
        <v>5596</v>
      </c>
      <c r="D1547" s="245" t="s">
        <v>5595</v>
      </c>
      <c r="E1547" s="246" t="s">
        <v>44</v>
      </c>
      <c r="F1547" s="245" t="s">
        <v>44</v>
      </c>
      <c r="G1547" s="245" t="s">
        <v>5654</v>
      </c>
      <c r="H1547" s="245" t="s">
        <v>5653</v>
      </c>
      <c r="I1547" s="245" t="s">
        <v>11</v>
      </c>
      <c r="J1547" s="245" t="s">
        <v>569</v>
      </c>
      <c r="K1547" s="246" t="s">
        <v>16671</v>
      </c>
      <c r="L1547" s="245" t="s">
        <v>568</v>
      </c>
    </row>
    <row r="1548" spans="1:12" x14ac:dyDescent="0.25">
      <c r="A1548" s="245" t="s">
        <v>5395</v>
      </c>
      <c r="B1548" s="245" t="s">
        <v>5394</v>
      </c>
      <c r="C1548" s="245" t="s">
        <v>5596</v>
      </c>
      <c r="D1548" s="245" t="s">
        <v>5595</v>
      </c>
      <c r="E1548" s="246" t="s">
        <v>44</v>
      </c>
      <c r="F1548" s="245" t="s">
        <v>44</v>
      </c>
      <c r="G1548" s="245" t="s">
        <v>5652</v>
      </c>
      <c r="H1548" s="245" t="s">
        <v>5651</v>
      </c>
      <c r="I1548" s="245" t="s">
        <v>11</v>
      </c>
      <c r="J1548" s="245" t="s">
        <v>569</v>
      </c>
      <c r="K1548" s="246" t="s">
        <v>16672</v>
      </c>
      <c r="L1548" s="245" t="s">
        <v>568</v>
      </c>
    </row>
    <row r="1549" spans="1:12" x14ac:dyDescent="0.25">
      <c r="A1549" s="245" t="s">
        <v>5395</v>
      </c>
      <c r="B1549" s="245" t="s">
        <v>5394</v>
      </c>
      <c r="C1549" s="245" t="s">
        <v>5596</v>
      </c>
      <c r="D1549" s="245" t="s">
        <v>5595</v>
      </c>
      <c r="E1549" s="246" t="s">
        <v>44</v>
      </c>
      <c r="F1549" s="245" t="s">
        <v>44</v>
      </c>
      <c r="G1549" s="245" t="s">
        <v>5650</v>
      </c>
      <c r="H1549" s="245" t="s">
        <v>5649</v>
      </c>
      <c r="I1549" s="245" t="s">
        <v>11</v>
      </c>
      <c r="J1549" s="245" t="s">
        <v>569</v>
      </c>
      <c r="K1549" s="246" t="s">
        <v>16673</v>
      </c>
      <c r="L1549" s="245" t="s">
        <v>568</v>
      </c>
    </row>
    <row r="1550" spans="1:12" x14ac:dyDescent="0.25">
      <c r="A1550" s="245" t="s">
        <v>5395</v>
      </c>
      <c r="B1550" s="245" t="s">
        <v>5394</v>
      </c>
      <c r="C1550" s="245" t="s">
        <v>5596</v>
      </c>
      <c r="D1550" s="245" t="s">
        <v>5595</v>
      </c>
      <c r="E1550" s="246" t="s">
        <v>44</v>
      </c>
      <c r="F1550" s="245" t="s">
        <v>44</v>
      </c>
      <c r="G1550" s="245" t="s">
        <v>5648</v>
      </c>
      <c r="H1550" s="245" t="s">
        <v>5647</v>
      </c>
      <c r="I1550" s="245" t="s">
        <v>11</v>
      </c>
      <c r="J1550" s="245" t="s">
        <v>569</v>
      </c>
      <c r="K1550" s="246" t="s">
        <v>16674</v>
      </c>
      <c r="L1550" s="245" t="s">
        <v>568</v>
      </c>
    </row>
    <row r="1551" spans="1:12" x14ac:dyDescent="0.25">
      <c r="A1551" s="245" t="s">
        <v>5395</v>
      </c>
      <c r="B1551" s="245" t="s">
        <v>5394</v>
      </c>
      <c r="C1551" s="245" t="s">
        <v>5596</v>
      </c>
      <c r="D1551" s="245" t="s">
        <v>5595</v>
      </c>
      <c r="E1551" s="246" t="s">
        <v>44</v>
      </c>
      <c r="F1551" s="245" t="s">
        <v>44</v>
      </c>
      <c r="G1551" s="245" t="s">
        <v>5646</v>
      </c>
      <c r="H1551" s="245" t="s">
        <v>5645</v>
      </c>
      <c r="I1551" s="245" t="s">
        <v>11</v>
      </c>
      <c r="J1551" s="245" t="s">
        <v>569</v>
      </c>
      <c r="K1551" s="246" t="s">
        <v>15091</v>
      </c>
      <c r="L1551" s="245" t="s">
        <v>568</v>
      </c>
    </row>
    <row r="1552" spans="1:12" x14ac:dyDescent="0.25">
      <c r="A1552" s="245" t="s">
        <v>5395</v>
      </c>
      <c r="B1552" s="245" t="s">
        <v>5394</v>
      </c>
      <c r="C1552" s="245" t="s">
        <v>5596</v>
      </c>
      <c r="D1552" s="245" t="s">
        <v>5595</v>
      </c>
      <c r="E1552" s="246" t="s">
        <v>44</v>
      </c>
      <c r="F1552" s="245" t="s">
        <v>44</v>
      </c>
      <c r="G1552" s="245" t="s">
        <v>5644</v>
      </c>
      <c r="H1552" s="245" t="s">
        <v>5643</v>
      </c>
      <c r="I1552" s="245" t="s">
        <v>11</v>
      </c>
      <c r="J1552" s="245" t="s">
        <v>569</v>
      </c>
      <c r="K1552" s="246" t="s">
        <v>16675</v>
      </c>
      <c r="L1552" s="245" t="s">
        <v>568</v>
      </c>
    </row>
    <row r="1553" spans="1:12" x14ac:dyDescent="0.25">
      <c r="A1553" s="245" t="s">
        <v>5395</v>
      </c>
      <c r="B1553" s="245" t="s">
        <v>5394</v>
      </c>
      <c r="C1553" s="245" t="s">
        <v>5596</v>
      </c>
      <c r="D1553" s="245" t="s">
        <v>5595</v>
      </c>
      <c r="E1553" s="246" t="s">
        <v>44</v>
      </c>
      <c r="F1553" s="245" t="s">
        <v>44</v>
      </c>
      <c r="G1553" s="245" t="s">
        <v>5642</v>
      </c>
      <c r="H1553" s="245" t="s">
        <v>5641</v>
      </c>
      <c r="I1553" s="245" t="s">
        <v>11</v>
      </c>
      <c r="J1553" s="245" t="s">
        <v>569</v>
      </c>
      <c r="K1553" s="246" t="s">
        <v>16676</v>
      </c>
      <c r="L1553" s="245" t="s">
        <v>568</v>
      </c>
    </row>
    <row r="1554" spans="1:12" x14ac:dyDescent="0.25">
      <c r="A1554" s="245" t="s">
        <v>5395</v>
      </c>
      <c r="B1554" s="245" t="s">
        <v>5394</v>
      </c>
      <c r="C1554" s="245" t="s">
        <v>5596</v>
      </c>
      <c r="D1554" s="245" t="s">
        <v>5595</v>
      </c>
      <c r="E1554" s="246" t="s">
        <v>44</v>
      </c>
      <c r="F1554" s="245" t="s">
        <v>44</v>
      </c>
      <c r="G1554" s="245" t="s">
        <v>5640</v>
      </c>
      <c r="H1554" s="245" t="s">
        <v>5639</v>
      </c>
      <c r="I1554" s="245" t="s">
        <v>11</v>
      </c>
      <c r="J1554" s="245" t="s">
        <v>569</v>
      </c>
      <c r="K1554" s="246" t="s">
        <v>16677</v>
      </c>
      <c r="L1554" s="245" t="s">
        <v>568</v>
      </c>
    </row>
    <row r="1555" spans="1:12" x14ac:dyDescent="0.25">
      <c r="A1555" s="245" t="s">
        <v>5395</v>
      </c>
      <c r="B1555" s="245" t="s">
        <v>5394</v>
      </c>
      <c r="C1555" s="245" t="s">
        <v>5596</v>
      </c>
      <c r="D1555" s="245" t="s">
        <v>5595</v>
      </c>
      <c r="E1555" s="246" t="s">
        <v>44</v>
      </c>
      <c r="F1555" s="245" t="s">
        <v>44</v>
      </c>
      <c r="G1555" s="245" t="s">
        <v>5638</v>
      </c>
      <c r="H1555" s="245" t="s">
        <v>5637</v>
      </c>
      <c r="I1555" s="245" t="s">
        <v>11</v>
      </c>
      <c r="J1555" s="245" t="s">
        <v>569</v>
      </c>
      <c r="K1555" s="246" t="s">
        <v>16678</v>
      </c>
      <c r="L1555" s="245" t="s">
        <v>568</v>
      </c>
    </row>
    <row r="1556" spans="1:12" x14ac:dyDescent="0.25">
      <c r="A1556" s="245" t="s">
        <v>5395</v>
      </c>
      <c r="B1556" s="245" t="s">
        <v>5394</v>
      </c>
      <c r="C1556" s="245" t="s">
        <v>5596</v>
      </c>
      <c r="D1556" s="245" t="s">
        <v>5595</v>
      </c>
      <c r="E1556" s="246" t="s">
        <v>44</v>
      </c>
      <c r="F1556" s="245" t="s">
        <v>44</v>
      </c>
      <c r="G1556" s="245" t="s">
        <v>5636</v>
      </c>
      <c r="H1556" s="245" t="s">
        <v>5635</v>
      </c>
      <c r="I1556" s="245" t="s">
        <v>14</v>
      </c>
      <c r="J1556" s="245" t="s">
        <v>569</v>
      </c>
      <c r="K1556" s="246" t="s">
        <v>15025</v>
      </c>
      <c r="L1556" s="245" t="s">
        <v>568</v>
      </c>
    </row>
    <row r="1557" spans="1:12" x14ac:dyDescent="0.25">
      <c r="A1557" s="245" t="s">
        <v>5395</v>
      </c>
      <c r="B1557" s="245" t="s">
        <v>5394</v>
      </c>
      <c r="C1557" s="245" t="s">
        <v>5596</v>
      </c>
      <c r="D1557" s="245" t="s">
        <v>5595</v>
      </c>
      <c r="E1557" s="246" t="s">
        <v>44</v>
      </c>
      <c r="F1557" s="245" t="s">
        <v>44</v>
      </c>
      <c r="G1557" s="245" t="s">
        <v>5634</v>
      </c>
      <c r="H1557" s="245" t="s">
        <v>5633</v>
      </c>
      <c r="I1557" s="245" t="s">
        <v>14</v>
      </c>
      <c r="J1557" s="245" t="s">
        <v>569</v>
      </c>
      <c r="K1557" s="246" t="s">
        <v>16679</v>
      </c>
      <c r="L1557" s="245" t="s">
        <v>568</v>
      </c>
    </row>
    <row r="1558" spans="1:12" x14ac:dyDescent="0.25">
      <c r="A1558" s="245" t="s">
        <v>5395</v>
      </c>
      <c r="B1558" s="245" t="s">
        <v>5394</v>
      </c>
      <c r="C1558" s="245" t="s">
        <v>5596</v>
      </c>
      <c r="D1558" s="245" t="s">
        <v>5595</v>
      </c>
      <c r="E1558" s="246" t="s">
        <v>44</v>
      </c>
      <c r="F1558" s="245" t="s">
        <v>44</v>
      </c>
      <c r="G1558" s="245" t="s">
        <v>5632</v>
      </c>
      <c r="H1558" s="245" t="s">
        <v>5631</v>
      </c>
      <c r="I1558" s="245" t="s">
        <v>14</v>
      </c>
      <c r="J1558" s="245" t="s">
        <v>569</v>
      </c>
      <c r="K1558" s="246" t="s">
        <v>16680</v>
      </c>
      <c r="L1558" s="245" t="s">
        <v>568</v>
      </c>
    </row>
    <row r="1559" spans="1:12" x14ac:dyDescent="0.25">
      <c r="A1559" s="245" t="s">
        <v>5395</v>
      </c>
      <c r="B1559" s="245" t="s">
        <v>5394</v>
      </c>
      <c r="C1559" s="245" t="s">
        <v>5596</v>
      </c>
      <c r="D1559" s="245" t="s">
        <v>5595</v>
      </c>
      <c r="E1559" s="246" t="s">
        <v>44</v>
      </c>
      <c r="F1559" s="245" t="s">
        <v>44</v>
      </c>
      <c r="G1559" s="245" t="s">
        <v>5630</v>
      </c>
      <c r="H1559" s="245" t="s">
        <v>5629</v>
      </c>
      <c r="I1559" s="245" t="s">
        <v>14</v>
      </c>
      <c r="J1559" s="245" t="s">
        <v>569</v>
      </c>
      <c r="K1559" s="246" t="s">
        <v>16681</v>
      </c>
      <c r="L1559" s="245" t="s">
        <v>568</v>
      </c>
    </row>
    <row r="1560" spans="1:12" x14ac:dyDescent="0.25">
      <c r="A1560" s="245" t="s">
        <v>5395</v>
      </c>
      <c r="B1560" s="245" t="s">
        <v>5394</v>
      </c>
      <c r="C1560" s="245" t="s">
        <v>5596</v>
      </c>
      <c r="D1560" s="245" t="s">
        <v>5595</v>
      </c>
      <c r="E1560" s="246" t="s">
        <v>44</v>
      </c>
      <c r="F1560" s="245" t="s">
        <v>44</v>
      </c>
      <c r="G1560" s="245" t="s">
        <v>5628</v>
      </c>
      <c r="H1560" s="245" t="s">
        <v>5627</v>
      </c>
      <c r="I1560" s="245" t="s">
        <v>14</v>
      </c>
      <c r="J1560" s="245" t="s">
        <v>569</v>
      </c>
      <c r="K1560" s="246" t="s">
        <v>16682</v>
      </c>
      <c r="L1560" s="245" t="s">
        <v>568</v>
      </c>
    </row>
    <row r="1561" spans="1:12" x14ac:dyDescent="0.25">
      <c r="A1561" s="245" t="s">
        <v>5395</v>
      </c>
      <c r="B1561" s="245" t="s">
        <v>5394</v>
      </c>
      <c r="C1561" s="245" t="s">
        <v>5596</v>
      </c>
      <c r="D1561" s="245" t="s">
        <v>5595</v>
      </c>
      <c r="E1561" s="246" t="s">
        <v>44</v>
      </c>
      <c r="F1561" s="245" t="s">
        <v>44</v>
      </c>
      <c r="G1561" s="245" t="s">
        <v>5626</v>
      </c>
      <c r="H1561" s="245" t="s">
        <v>5625</v>
      </c>
      <c r="I1561" s="245" t="s">
        <v>14</v>
      </c>
      <c r="J1561" s="245" t="s">
        <v>569</v>
      </c>
      <c r="K1561" s="246" t="s">
        <v>16683</v>
      </c>
      <c r="L1561" s="245" t="s">
        <v>568</v>
      </c>
    </row>
    <row r="1562" spans="1:12" x14ac:dyDescent="0.25">
      <c r="A1562" s="245" t="s">
        <v>5395</v>
      </c>
      <c r="B1562" s="245" t="s">
        <v>5394</v>
      </c>
      <c r="C1562" s="245" t="s">
        <v>5596</v>
      </c>
      <c r="D1562" s="245" t="s">
        <v>5595</v>
      </c>
      <c r="E1562" s="246" t="s">
        <v>44</v>
      </c>
      <c r="F1562" s="245" t="s">
        <v>44</v>
      </c>
      <c r="G1562" s="245" t="s">
        <v>5624</v>
      </c>
      <c r="H1562" s="245" t="s">
        <v>5623</v>
      </c>
      <c r="I1562" s="245" t="s">
        <v>14</v>
      </c>
      <c r="J1562" s="245" t="s">
        <v>569</v>
      </c>
      <c r="K1562" s="246" t="s">
        <v>16684</v>
      </c>
      <c r="L1562" s="245" t="s">
        <v>568</v>
      </c>
    </row>
    <row r="1563" spans="1:12" x14ac:dyDescent="0.25">
      <c r="A1563" s="245" t="s">
        <v>5395</v>
      </c>
      <c r="B1563" s="245" t="s">
        <v>5394</v>
      </c>
      <c r="C1563" s="245" t="s">
        <v>5596</v>
      </c>
      <c r="D1563" s="245" t="s">
        <v>5595</v>
      </c>
      <c r="E1563" s="246" t="s">
        <v>44</v>
      </c>
      <c r="F1563" s="245" t="s">
        <v>44</v>
      </c>
      <c r="G1563" s="245" t="s">
        <v>5622</v>
      </c>
      <c r="H1563" s="245" t="s">
        <v>5621</v>
      </c>
      <c r="I1563" s="245" t="s">
        <v>14</v>
      </c>
      <c r="J1563" s="245" t="s">
        <v>569</v>
      </c>
      <c r="K1563" s="246" t="s">
        <v>15073</v>
      </c>
      <c r="L1563" s="245" t="s">
        <v>568</v>
      </c>
    </row>
    <row r="1564" spans="1:12" x14ac:dyDescent="0.25">
      <c r="A1564" s="245" t="s">
        <v>5395</v>
      </c>
      <c r="B1564" s="245" t="s">
        <v>5394</v>
      </c>
      <c r="C1564" s="245" t="s">
        <v>5596</v>
      </c>
      <c r="D1564" s="245" t="s">
        <v>5595</v>
      </c>
      <c r="E1564" s="246" t="s">
        <v>44</v>
      </c>
      <c r="F1564" s="245" t="s">
        <v>44</v>
      </c>
      <c r="G1564" s="245" t="s">
        <v>5620</v>
      </c>
      <c r="H1564" s="245" t="s">
        <v>5619</v>
      </c>
      <c r="I1564" s="245" t="s">
        <v>14</v>
      </c>
      <c r="J1564" s="245" t="s">
        <v>569</v>
      </c>
      <c r="K1564" s="246" t="s">
        <v>16685</v>
      </c>
      <c r="L1564" s="245" t="s">
        <v>568</v>
      </c>
    </row>
    <row r="1565" spans="1:12" x14ac:dyDescent="0.25">
      <c r="A1565" s="245" t="s">
        <v>5395</v>
      </c>
      <c r="B1565" s="245" t="s">
        <v>5394</v>
      </c>
      <c r="C1565" s="245" t="s">
        <v>5596</v>
      </c>
      <c r="D1565" s="245" t="s">
        <v>5595</v>
      </c>
      <c r="E1565" s="246" t="s">
        <v>44</v>
      </c>
      <c r="F1565" s="245" t="s">
        <v>44</v>
      </c>
      <c r="G1565" s="245" t="s">
        <v>5618</v>
      </c>
      <c r="H1565" s="245" t="s">
        <v>5617</v>
      </c>
      <c r="I1565" s="245" t="s">
        <v>14</v>
      </c>
      <c r="J1565" s="245" t="s">
        <v>569</v>
      </c>
      <c r="K1565" s="246" t="s">
        <v>16686</v>
      </c>
      <c r="L1565" s="245" t="s">
        <v>568</v>
      </c>
    </row>
    <row r="1566" spans="1:12" x14ac:dyDescent="0.25">
      <c r="A1566" s="245" t="s">
        <v>5395</v>
      </c>
      <c r="B1566" s="245" t="s">
        <v>5394</v>
      </c>
      <c r="C1566" s="245" t="s">
        <v>5596</v>
      </c>
      <c r="D1566" s="245" t="s">
        <v>5595</v>
      </c>
      <c r="E1566" s="246" t="s">
        <v>44</v>
      </c>
      <c r="F1566" s="245" t="s">
        <v>44</v>
      </c>
      <c r="G1566" s="245" t="s">
        <v>5616</v>
      </c>
      <c r="H1566" s="245" t="s">
        <v>5615</v>
      </c>
      <c r="I1566" s="245" t="s">
        <v>14</v>
      </c>
      <c r="J1566" s="245" t="s">
        <v>569</v>
      </c>
      <c r="K1566" s="246" t="s">
        <v>16687</v>
      </c>
      <c r="L1566" s="245" t="s">
        <v>568</v>
      </c>
    </row>
    <row r="1567" spans="1:12" x14ac:dyDescent="0.25">
      <c r="A1567" s="245" t="s">
        <v>5395</v>
      </c>
      <c r="B1567" s="245" t="s">
        <v>5394</v>
      </c>
      <c r="C1567" s="245" t="s">
        <v>5596</v>
      </c>
      <c r="D1567" s="245" t="s">
        <v>5595</v>
      </c>
      <c r="E1567" s="246" t="s">
        <v>44</v>
      </c>
      <c r="F1567" s="245" t="s">
        <v>44</v>
      </c>
      <c r="G1567" s="245" t="s">
        <v>5614</v>
      </c>
      <c r="H1567" s="245" t="s">
        <v>5613</v>
      </c>
      <c r="I1567" s="245" t="s">
        <v>14</v>
      </c>
      <c r="J1567" s="245" t="s">
        <v>569</v>
      </c>
      <c r="K1567" s="246" t="s">
        <v>16688</v>
      </c>
      <c r="L1567" s="245" t="s">
        <v>568</v>
      </c>
    </row>
    <row r="1568" spans="1:12" x14ac:dyDescent="0.25">
      <c r="A1568" s="245" t="s">
        <v>5395</v>
      </c>
      <c r="B1568" s="245" t="s">
        <v>5394</v>
      </c>
      <c r="C1568" s="245" t="s">
        <v>5596</v>
      </c>
      <c r="D1568" s="245" t="s">
        <v>5595</v>
      </c>
      <c r="E1568" s="246" t="s">
        <v>44</v>
      </c>
      <c r="F1568" s="245" t="s">
        <v>44</v>
      </c>
      <c r="G1568" s="245" t="s">
        <v>5612</v>
      </c>
      <c r="H1568" s="245" t="s">
        <v>5611</v>
      </c>
      <c r="I1568" s="245" t="s">
        <v>14</v>
      </c>
      <c r="J1568" s="245" t="s">
        <v>569</v>
      </c>
      <c r="K1568" s="246" t="s">
        <v>15078</v>
      </c>
      <c r="L1568" s="245" t="s">
        <v>568</v>
      </c>
    </row>
    <row r="1569" spans="1:12" x14ac:dyDescent="0.25">
      <c r="A1569" s="245" t="s">
        <v>5395</v>
      </c>
      <c r="B1569" s="245" t="s">
        <v>5394</v>
      </c>
      <c r="C1569" s="245" t="s">
        <v>5596</v>
      </c>
      <c r="D1569" s="245" t="s">
        <v>5595</v>
      </c>
      <c r="E1569" s="246" t="s">
        <v>44</v>
      </c>
      <c r="F1569" s="245" t="s">
        <v>44</v>
      </c>
      <c r="G1569" s="245" t="s">
        <v>5610</v>
      </c>
      <c r="H1569" s="245" t="s">
        <v>5609</v>
      </c>
      <c r="I1569" s="245" t="s">
        <v>14</v>
      </c>
      <c r="J1569" s="245" t="s">
        <v>569</v>
      </c>
      <c r="K1569" s="246" t="s">
        <v>16689</v>
      </c>
      <c r="L1569" s="245" t="s">
        <v>568</v>
      </c>
    </row>
    <row r="1570" spans="1:12" x14ac:dyDescent="0.25">
      <c r="A1570" s="245" t="s">
        <v>5395</v>
      </c>
      <c r="B1570" s="245" t="s">
        <v>5394</v>
      </c>
      <c r="C1570" s="245" t="s">
        <v>5596</v>
      </c>
      <c r="D1570" s="245" t="s">
        <v>5595</v>
      </c>
      <c r="E1570" s="246" t="s">
        <v>44</v>
      </c>
      <c r="F1570" s="245" t="s">
        <v>44</v>
      </c>
      <c r="G1570" s="245" t="s">
        <v>5608</v>
      </c>
      <c r="H1570" s="245" t="s">
        <v>5607</v>
      </c>
      <c r="I1570" s="245" t="s">
        <v>14</v>
      </c>
      <c r="J1570" s="245" t="s">
        <v>569</v>
      </c>
      <c r="K1570" s="246" t="s">
        <v>16690</v>
      </c>
      <c r="L1570" s="245" t="s">
        <v>568</v>
      </c>
    </row>
    <row r="1571" spans="1:12" x14ac:dyDescent="0.25">
      <c r="A1571" s="245" t="s">
        <v>5395</v>
      </c>
      <c r="B1571" s="245" t="s">
        <v>5394</v>
      </c>
      <c r="C1571" s="245" t="s">
        <v>5596</v>
      </c>
      <c r="D1571" s="245" t="s">
        <v>5595</v>
      </c>
      <c r="E1571" s="246" t="s">
        <v>44</v>
      </c>
      <c r="F1571" s="245" t="s">
        <v>44</v>
      </c>
      <c r="G1571" s="245" t="s">
        <v>5606</v>
      </c>
      <c r="H1571" s="245" t="s">
        <v>5605</v>
      </c>
      <c r="I1571" s="245" t="s">
        <v>14</v>
      </c>
      <c r="J1571" s="245" t="s">
        <v>569</v>
      </c>
      <c r="K1571" s="246" t="s">
        <v>16691</v>
      </c>
      <c r="L1571" s="245" t="s">
        <v>568</v>
      </c>
    </row>
    <row r="1572" spans="1:12" x14ac:dyDescent="0.25">
      <c r="A1572" s="245" t="s">
        <v>5395</v>
      </c>
      <c r="B1572" s="245" t="s">
        <v>5394</v>
      </c>
      <c r="C1572" s="245" t="s">
        <v>5596</v>
      </c>
      <c r="D1572" s="245" t="s">
        <v>5595</v>
      </c>
      <c r="E1572" s="246" t="s">
        <v>44</v>
      </c>
      <c r="F1572" s="245" t="s">
        <v>44</v>
      </c>
      <c r="G1572" s="245" t="s">
        <v>5604</v>
      </c>
      <c r="H1572" s="245" t="s">
        <v>5603</v>
      </c>
      <c r="I1572" s="245" t="s">
        <v>14</v>
      </c>
      <c r="J1572" s="245" t="s">
        <v>569</v>
      </c>
      <c r="K1572" s="246" t="s">
        <v>16692</v>
      </c>
      <c r="L1572" s="245" t="s">
        <v>568</v>
      </c>
    </row>
    <row r="1573" spans="1:12" x14ac:dyDescent="0.25">
      <c r="A1573" s="245" t="s">
        <v>5395</v>
      </c>
      <c r="B1573" s="245" t="s">
        <v>5394</v>
      </c>
      <c r="C1573" s="245" t="s">
        <v>5596</v>
      </c>
      <c r="D1573" s="245" t="s">
        <v>5595</v>
      </c>
      <c r="E1573" s="246" t="s">
        <v>44</v>
      </c>
      <c r="F1573" s="245" t="s">
        <v>44</v>
      </c>
      <c r="G1573" s="245" t="s">
        <v>5602</v>
      </c>
      <c r="H1573" s="245" t="s">
        <v>5601</v>
      </c>
      <c r="I1573" s="245" t="s">
        <v>14</v>
      </c>
      <c r="J1573" s="245" t="s">
        <v>569</v>
      </c>
      <c r="K1573" s="246" t="s">
        <v>16693</v>
      </c>
      <c r="L1573" s="245" t="s">
        <v>568</v>
      </c>
    </row>
    <row r="1574" spans="1:12" x14ac:dyDescent="0.25">
      <c r="A1574" s="245" t="s">
        <v>5395</v>
      </c>
      <c r="B1574" s="245" t="s">
        <v>5394</v>
      </c>
      <c r="C1574" s="245" t="s">
        <v>5596</v>
      </c>
      <c r="D1574" s="245" t="s">
        <v>5595</v>
      </c>
      <c r="E1574" s="246" t="s">
        <v>44</v>
      </c>
      <c r="F1574" s="245" t="s">
        <v>44</v>
      </c>
      <c r="G1574" s="245" t="s">
        <v>5600</v>
      </c>
      <c r="H1574" s="245" t="s">
        <v>5599</v>
      </c>
      <c r="I1574" s="245" t="s">
        <v>14</v>
      </c>
      <c r="J1574" s="245" t="s">
        <v>569</v>
      </c>
      <c r="K1574" s="246" t="s">
        <v>16694</v>
      </c>
      <c r="L1574" s="245" t="s">
        <v>568</v>
      </c>
    </row>
    <row r="1575" spans="1:12" x14ac:dyDescent="0.25">
      <c r="A1575" s="245" t="s">
        <v>5395</v>
      </c>
      <c r="B1575" s="245" t="s">
        <v>5394</v>
      </c>
      <c r="C1575" s="245" t="s">
        <v>5596</v>
      </c>
      <c r="D1575" s="245" t="s">
        <v>5595</v>
      </c>
      <c r="E1575" s="246" t="s">
        <v>44</v>
      </c>
      <c r="F1575" s="245" t="s">
        <v>44</v>
      </c>
      <c r="G1575" s="245" t="s">
        <v>5598</v>
      </c>
      <c r="H1575" s="245" t="s">
        <v>5597</v>
      </c>
      <c r="I1575" s="245" t="s">
        <v>14</v>
      </c>
      <c r="J1575" s="245" t="s">
        <v>569</v>
      </c>
      <c r="K1575" s="246" t="s">
        <v>16695</v>
      </c>
      <c r="L1575" s="245" t="s">
        <v>568</v>
      </c>
    </row>
    <row r="1576" spans="1:12" x14ac:dyDescent="0.25">
      <c r="A1576" s="245" t="s">
        <v>5395</v>
      </c>
      <c r="B1576" s="245" t="s">
        <v>5394</v>
      </c>
      <c r="C1576" s="245" t="s">
        <v>5596</v>
      </c>
      <c r="D1576" s="245" t="s">
        <v>5595</v>
      </c>
      <c r="E1576" s="246" t="s">
        <v>44</v>
      </c>
      <c r="F1576" s="245" t="s">
        <v>44</v>
      </c>
      <c r="G1576" s="245" t="s">
        <v>5594</v>
      </c>
      <c r="H1576" s="245" t="s">
        <v>5593</v>
      </c>
      <c r="I1576" s="245" t="s">
        <v>24</v>
      </c>
      <c r="J1576" s="245" t="s">
        <v>59</v>
      </c>
      <c r="K1576" s="246" t="s">
        <v>16696</v>
      </c>
      <c r="L1576" s="245" t="s">
        <v>568</v>
      </c>
    </row>
    <row r="1577" spans="1:12" x14ac:dyDescent="0.25">
      <c r="A1577" s="245" t="s">
        <v>5395</v>
      </c>
      <c r="B1577" s="245" t="s">
        <v>5394</v>
      </c>
      <c r="C1577" s="245" t="s">
        <v>5596</v>
      </c>
      <c r="D1577" s="245" t="s">
        <v>5595</v>
      </c>
      <c r="E1577" s="246" t="s">
        <v>44</v>
      </c>
      <c r="F1577" s="245" t="s">
        <v>44</v>
      </c>
      <c r="G1577" s="245" t="s">
        <v>9381</v>
      </c>
      <c r="H1577" s="245" t="s">
        <v>9382</v>
      </c>
      <c r="I1577" s="245" t="s">
        <v>11</v>
      </c>
      <c r="J1577" s="245" t="s">
        <v>569</v>
      </c>
      <c r="K1577" s="246" t="s">
        <v>16697</v>
      </c>
      <c r="L1577" s="245" t="s">
        <v>568</v>
      </c>
    </row>
    <row r="1578" spans="1:12" x14ac:dyDescent="0.25">
      <c r="A1578" s="245" t="s">
        <v>5395</v>
      </c>
      <c r="B1578" s="245" t="s">
        <v>5394</v>
      </c>
      <c r="C1578" s="245" t="s">
        <v>5596</v>
      </c>
      <c r="D1578" s="245" t="s">
        <v>5595</v>
      </c>
      <c r="E1578" s="246" t="s">
        <v>44</v>
      </c>
      <c r="F1578" s="245" t="s">
        <v>44</v>
      </c>
      <c r="G1578" s="245" t="s">
        <v>9383</v>
      </c>
      <c r="H1578" s="245" t="s">
        <v>9384</v>
      </c>
      <c r="I1578" s="245" t="s">
        <v>11</v>
      </c>
      <c r="J1578" s="245" t="s">
        <v>569</v>
      </c>
      <c r="K1578" s="246" t="s">
        <v>16698</v>
      </c>
      <c r="L1578" s="245" t="s">
        <v>568</v>
      </c>
    </row>
    <row r="1579" spans="1:12" x14ac:dyDescent="0.25">
      <c r="A1579" s="245" t="s">
        <v>5395</v>
      </c>
      <c r="B1579" s="245" t="s">
        <v>5394</v>
      </c>
      <c r="C1579" s="245" t="s">
        <v>5596</v>
      </c>
      <c r="D1579" s="245" t="s">
        <v>5595</v>
      </c>
      <c r="E1579" s="246" t="s">
        <v>44</v>
      </c>
      <c r="F1579" s="245" t="s">
        <v>44</v>
      </c>
      <c r="G1579" s="245" t="s">
        <v>9385</v>
      </c>
      <c r="H1579" s="245" t="s">
        <v>9386</v>
      </c>
      <c r="I1579" s="245" t="s">
        <v>11</v>
      </c>
      <c r="J1579" s="245" t="s">
        <v>569</v>
      </c>
      <c r="K1579" s="246" t="s">
        <v>16699</v>
      </c>
      <c r="L1579" s="245" t="s">
        <v>568</v>
      </c>
    </row>
    <row r="1580" spans="1:12" x14ac:dyDescent="0.25">
      <c r="A1580" s="245" t="s">
        <v>5395</v>
      </c>
      <c r="B1580" s="245" t="s">
        <v>5394</v>
      </c>
      <c r="C1580" s="245" t="s">
        <v>5596</v>
      </c>
      <c r="D1580" s="245" t="s">
        <v>5595</v>
      </c>
      <c r="E1580" s="246" t="s">
        <v>44</v>
      </c>
      <c r="F1580" s="245" t="s">
        <v>44</v>
      </c>
      <c r="G1580" s="245" t="s">
        <v>9387</v>
      </c>
      <c r="H1580" s="245" t="s">
        <v>9388</v>
      </c>
      <c r="I1580" s="245" t="s">
        <v>11</v>
      </c>
      <c r="J1580" s="245" t="s">
        <v>569</v>
      </c>
      <c r="K1580" s="246" t="s">
        <v>16700</v>
      </c>
      <c r="L1580" s="245" t="s">
        <v>568</v>
      </c>
    </row>
    <row r="1581" spans="1:12" x14ac:dyDescent="0.25">
      <c r="A1581" s="245" t="s">
        <v>5395</v>
      </c>
      <c r="B1581" s="245" t="s">
        <v>5394</v>
      </c>
      <c r="C1581" s="245" t="s">
        <v>5596</v>
      </c>
      <c r="D1581" s="245" t="s">
        <v>5595</v>
      </c>
      <c r="E1581" s="246" t="s">
        <v>44</v>
      </c>
      <c r="F1581" s="245" t="s">
        <v>44</v>
      </c>
      <c r="G1581" s="245" t="s">
        <v>9389</v>
      </c>
      <c r="H1581" s="245" t="s">
        <v>9390</v>
      </c>
      <c r="I1581" s="245" t="s">
        <v>11</v>
      </c>
      <c r="J1581" s="245" t="s">
        <v>59</v>
      </c>
      <c r="K1581" s="246" t="s">
        <v>5147</v>
      </c>
      <c r="L1581" s="245" t="s">
        <v>568</v>
      </c>
    </row>
    <row r="1582" spans="1:12" x14ac:dyDescent="0.25">
      <c r="A1582" s="245" t="s">
        <v>5395</v>
      </c>
      <c r="B1582" s="245" t="s">
        <v>5394</v>
      </c>
      <c r="C1582" s="245" t="s">
        <v>5596</v>
      </c>
      <c r="D1582" s="245" t="s">
        <v>5595</v>
      </c>
      <c r="E1582" s="246" t="s">
        <v>44</v>
      </c>
      <c r="F1582" s="245" t="s">
        <v>44</v>
      </c>
      <c r="G1582" s="245" t="s">
        <v>9391</v>
      </c>
      <c r="H1582" s="245" t="s">
        <v>9392</v>
      </c>
      <c r="I1582" s="245" t="s">
        <v>15</v>
      </c>
      <c r="J1582" s="245" t="s">
        <v>569</v>
      </c>
      <c r="K1582" s="246" t="s">
        <v>8378</v>
      </c>
      <c r="L1582" s="245" t="s">
        <v>568</v>
      </c>
    </row>
    <row r="1583" spans="1:12" x14ac:dyDescent="0.25">
      <c r="A1583" s="245" t="s">
        <v>5395</v>
      </c>
      <c r="B1583" s="245" t="s">
        <v>5394</v>
      </c>
      <c r="C1583" s="245" t="s">
        <v>5596</v>
      </c>
      <c r="D1583" s="245" t="s">
        <v>5595</v>
      </c>
      <c r="E1583" s="246" t="s">
        <v>44</v>
      </c>
      <c r="F1583" s="245" t="s">
        <v>44</v>
      </c>
      <c r="G1583" s="245" t="s">
        <v>9393</v>
      </c>
      <c r="H1583" s="245" t="s">
        <v>9394</v>
      </c>
      <c r="I1583" s="245" t="s">
        <v>15</v>
      </c>
      <c r="J1583" s="245" t="s">
        <v>569</v>
      </c>
      <c r="K1583" s="246" t="s">
        <v>16701</v>
      </c>
      <c r="L1583" s="245" t="s">
        <v>568</v>
      </c>
    </row>
    <row r="1584" spans="1:12" x14ac:dyDescent="0.25">
      <c r="A1584" s="245" t="s">
        <v>5395</v>
      </c>
      <c r="B1584" s="245" t="s">
        <v>5394</v>
      </c>
      <c r="C1584" s="245" t="s">
        <v>5596</v>
      </c>
      <c r="D1584" s="245" t="s">
        <v>5595</v>
      </c>
      <c r="E1584" s="246" t="s">
        <v>44</v>
      </c>
      <c r="F1584" s="245" t="s">
        <v>44</v>
      </c>
      <c r="G1584" s="245" t="s">
        <v>9395</v>
      </c>
      <c r="H1584" s="245" t="s">
        <v>9396</v>
      </c>
      <c r="I1584" s="245" t="s">
        <v>15</v>
      </c>
      <c r="J1584" s="245" t="s">
        <v>569</v>
      </c>
      <c r="K1584" s="246" t="s">
        <v>11844</v>
      </c>
      <c r="L1584" s="245" t="s">
        <v>568</v>
      </c>
    </row>
    <row r="1585" spans="1:12" x14ac:dyDescent="0.25">
      <c r="A1585" s="245" t="s">
        <v>5395</v>
      </c>
      <c r="B1585" s="245" t="s">
        <v>5394</v>
      </c>
      <c r="C1585" s="245" t="s">
        <v>5596</v>
      </c>
      <c r="D1585" s="245" t="s">
        <v>5595</v>
      </c>
      <c r="E1585" s="246" t="s">
        <v>44</v>
      </c>
      <c r="F1585" s="245" t="s">
        <v>44</v>
      </c>
      <c r="G1585" s="245" t="s">
        <v>9397</v>
      </c>
      <c r="H1585" s="245" t="s">
        <v>9398</v>
      </c>
      <c r="I1585" s="245" t="s">
        <v>15</v>
      </c>
      <c r="J1585" s="245" t="s">
        <v>569</v>
      </c>
      <c r="K1585" s="246" t="s">
        <v>2121</v>
      </c>
      <c r="L1585" s="245" t="s">
        <v>568</v>
      </c>
    </row>
    <row r="1586" spans="1:12" x14ac:dyDescent="0.25">
      <c r="A1586" s="245" t="s">
        <v>5395</v>
      </c>
      <c r="B1586" s="245" t="s">
        <v>5394</v>
      </c>
      <c r="C1586" s="245" t="s">
        <v>5596</v>
      </c>
      <c r="D1586" s="245" t="s">
        <v>5595</v>
      </c>
      <c r="E1586" s="246" t="s">
        <v>44</v>
      </c>
      <c r="F1586" s="245" t="s">
        <v>44</v>
      </c>
      <c r="G1586" s="245" t="s">
        <v>9399</v>
      </c>
      <c r="H1586" s="245" t="s">
        <v>9400</v>
      </c>
      <c r="I1586" s="245" t="s">
        <v>15</v>
      </c>
      <c r="J1586" s="245" t="s">
        <v>569</v>
      </c>
      <c r="K1586" s="246" t="s">
        <v>16702</v>
      </c>
      <c r="L1586" s="245" t="s">
        <v>568</v>
      </c>
    </row>
    <row r="1587" spans="1:12" x14ac:dyDescent="0.25">
      <c r="A1587" s="245" t="s">
        <v>5395</v>
      </c>
      <c r="B1587" s="245" t="s">
        <v>5394</v>
      </c>
      <c r="C1587" s="245" t="s">
        <v>5596</v>
      </c>
      <c r="D1587" s="245" t="s">
        <v>5595</v>
      </c>
      <c r="E1587" s="246" t="s">
        <v>44</v>
      </c>
      <c r="F1587" s="245" t="s">
        <v>44</v>
      </c>
      <c r="G1587" s="245" t="s">
        <v>9401</v>
      </c>
      <c r="H1587" s="245" t="s">
        <v>9402</v>
      </c>
      <c r="I1587" s="245" t="s">
        <v>15</v>
      </c>
      <c r="J1587" s="245" t="s">
        <v>569</v>
      </c>
      <c r="K1587" s="246" t="s">
        <v>2016</v>
      </c>
      <c r="L1587" s="245" t="s">
        <v>568</v>
      </c>
    </row>
    <row r="1588" spans="1:12" x14ac:dyDescent="0.25">
      <c r="A1588" s="245" t="s">
        <v>5395</v>
      </c>
      <c r="B1588" s="245" t="s">
        <v>5394</v>
      </c>
      <c r="C1588" s="245" t="s">
        <v>5596</v>
      </c>
      <c r="D1588" s="245" t="s">
        <v>5595</v>
      </c>
      <c r="E1588" s="246" t="s">
        <v>44</v>
      </c>
      <c r="F1588" s="245" t="s">
        <v>44</v>
      </c>
      <c r="G1588" s="245" t="s">
        <v>9403</v>
      </c>
      <c r="H1588" s="245" t="s">
        <v>9404</v>
      </c>
      <c r="I1588" s="245" t="s">
        <v>15</v>
      </c>
      <c r="J1588" s="245" t="s">
        <v>569</v>
      </c>
      <c r="K1588" s="246" t="s">
        <v>8852</v>
      </c>
      <c r="L1588" s="245" t="s">
        <v>568</v>
      </c>
    </row>
    <row r="1589" spans="1:12" x14ac:dyDescent="0.25">
      <c r="A1589" s="245" t="s">
        <v>5395</v>
      </c>
      <c r="B1589" s="245" t="s">
        <v>5394</v>
      </c>
      <c r="C1589" s="245" t="s">
        <v>5596</v>
      </c>
      <c r="D1589" s="245" t="s">
        <v>5595</v>
      </c>
      <c r="E1589" s="246" t="s">
        <v>44</v>
      </c>
      <c r="F1589" s="245" t="s">
        <v>44</v>
      </c>
      <c r="G1589" s="245" t="s">
        <v>9405</v>
      </c>
      <c r="H1589" s="245" t="s">
        <v>9406</v>
      </c>
      <c r="I1589" s="245" t="s">
        <v>12</v>
      </c>
      <c r="J1589" s="245" t="s">
        <v>569</v>
      </c>
      <c r="K1589" s="246" t="s">
        <v>16703</v>
      </c>
      <c r="L1589" s="245" t="s">
        <v>568</v>
      </c>
    </row>
    <row r="1590" spans="1:12" x14ac:dyDescent="0.25">
      <c r="A1590" s="245" t="s">
        <v>5395</v>
      </c>
      <c r="B1590" s="245" t="s">
        <v>5394</v>
      </c>
      <c r="C1590" s="245" t="s">
        <v>16704</v>
      </c>
      <c r="D1590" s="245" t="s">
        <v>16705</v>
      </c>
      <c r="E1590" s="246" t="s">
        <v>44</v>
      </c>
      <c r="F1590" s="245" t="s">
        <v>44</v>
      </c>
      <c r="G1590" s="245" t="s">
        <v>16706</v>
      </c>
      <c r="H1590" s="245" t="s">
        <v>16707</v>
      </c>
      <c r="I1590" s="245" t="s">
        <v>14</v>
      </c>
      <c r="J1590" s="245" t="s">
        <v>59</v>
      </c>
      <c r="K1590" s="246" t="s">
        <v>8964</v>
      </c>
      <c r="L1590" s="245" t="s">
        <v>568</v>
      </c>
    </row>
    <row r="1591" spans="1:12" x14ac:dyDescent="0.25">
      <c r="A1591" s="245" t="s">
        <v>5395</v>
      </c>
      <c r="B1591" s="245" t="s">
        <v>5394</v>
      </c>
      <c r="C1591" s="245" t="s">
        <v>16704</v>
      </c>
      <c r="D1591" s="245" t="s">
        <v>16705</v>
      </c>
      <c r="E1591" s="246" t="s">
        <v>44</v>
      </c>
      <c r="F1591" s="245" t="s">
        <v>44</v>
      </c>
      <c r="G1591" s="245" t="s">
        <v>16708</v>
      </c>
      <c r="H1591" s="245" t="s">
        <v>16709</v>
      </c>
      <c r="I1591" s="245" t="s">
        <v>14</v>
      </c>
      <c r="J1591" s="245" t="s">
        <v>59</v>
      </c>
      <c r="K1591" s="246" t="s">
        <v>15199</v>
      </c>
      <c r="L1591" s="245" t="s">
        <v>568</v>
      </c>
    </row>
    <row r="1592" spans="1:12" x14ac:dyDescent="0.25">
      <c r="A1592" s="245" t="s">
        <v>5395</v>
      </c>
      <c r="B1592" s="245" t="s">
        <v>5394</v>
      </c>
      <c r="C1592" s="245" t="s">
        <v>16704</v>
      </c>
      <c r="D1592" s="245" t="s">
        <v>16705</v>
      </c>
      <c r="E1592" s="246" t="s">
        <v>44</v>
      </c>
      <c r="F1592" s="245" t="s">
        <v>44</v>
      </c>
      <c r="G1592" s="245" t="s">
        <v>16710</v>
      </c>
      <c r="H1592" s="245" t="s">
        <v>16711</v>
      </c>
      <c r="I1592" s="245" t="s">
        <v>14</v>
      </c>
      <c r="J1592" s="245" t="s">
        <v>59</v>
      </c>
      <c r="K1592" s="246" t="s">
        <v>16712</v>
      </c>
      <c r="L1592" s="245" t="s">
        <v>568</v>
      </c>
    </row>
    <row r="1593" spans="1:12" x14ac:dyDescent="0.25">
      <c r="A1593" s="245" t="s">
        <v>5395</v>
      </c>
      <c r="B1593" s="245" t="s">
        <v>5394</v>
      </c>
      <c r="C1593" s="245" t="s">
        <v>16704</v>
      </c>
      <c r="D1593" s="245" t="s">
        <v>16705</v>
      </c>
      <c r="E1593" s="246" t="s">
        <v>44</v>
      </c>
      <c r="F1593" s="245" t="s">
        <v>44</v>
      </c>
      <c r="G1593" s="245" t="s">
        <v>16713</v>
      </c>
      <c r="H1593" s="245" t="s">
        <v>16714</v>
      </c>
      <c r="I1593" s="245" t="s">
        <v>14</v>
      </c>
      <c r="J1593" s="245" t="s">
        <v>59</v>
      </c>
      <c r="K1593" s="246" t="s">
        <v>16715</v>
      </c>
      <c r="L1593" s="245" t="s">
        <v>568</v>
      </c>
    </row>
    <row r="1594" spans="1:12" x14ac:dyDescent="0.25">
      <c r="A1594" s="245" t="s">
        <v>5395</v>
      </c>
      <c r="B1594" s="245" t="s">
        <v>5394</v>
      </c>
      <c r="C1594" s="245" t="s">
        <v>16704</v>
      </c>
      <c r="D1594" s="245" t="s">
        <v>16705</v>
      </c>
      <c r="E1594" s="246" t="s">
        <v>44</v>
      </c>
      <c r="F1594" s="245" t="s">
        <v>44</v>
      </c>
      <c r="G1594" s="245" t="s">
        <v>16716</v>
      </c>
      <c r="H1594" s="245" t="s">
        <v>16717</v>
      </c>
      <c r="I1594" s="245" t="s">
        <v>14</v>
      </c>
      <c r="J1594" s="245" t="s">
        <v>59</v>
      </c>
      <c r="K1594" s="246" t="s">
        <v>12687</v>
      </c>
      <c r="L1594" s="245" t="s">
        <v>568</v>
      </c>
    </row>
    <row r="1595" spans="1:12" x14ac:dyDescent="0.25">
      <c r="A1595" s="245" t="s">
        <v>5395</v>
      </c>
      <c r="B1595" s="245" t="s">
        <v>5394</v>
      </c>
      <c r="C1595" s="245" t="s">
        <v>16704</v>
      </c>
      <c r="D1595" s="245" t="s">
        <v>16705</v>
      </c>
      <c r="E1595" s="246" t="s">
        <v>44</v>
      </c>
      <c r="F1595" s="245" t="s">
        <v>44</v>
      </c>
      <c r="G1595" s="245" t="s">
        <v>16718</v>
      </c>
      <c r="H1595" s="245" t="s">
        <v>16719</v>
      </c>
      <c r="I1595" s="245" t="s">
        <v>14</v>
      </c>
      <c r="J1595" s="245" t="s">
        <v>59</v>
      </c>
      <c r="K1595" s="246" t="s">
        <v>16720</v>
      </c>
      <c r="L1595" s="245" t="s">
        <v>568</v>
      </c>
    </row>
    <row r="1596" spans="1:12" x14ac:dyDescent="0.25">
      <c r="A1596" s="245" t="s">
        <v>5395</v>
      </c>
      <c r="B1596" s="245" t="s">
        <v>5394</v>
      </c>
      <c r="C1596" s="245" t="s">
        <v>16704</v>
      </c>
      <c r="D1596" s="245" t="s">
        <v>16705</v>
      </c>
      <c r="E1596" s="246" t="s">
        <v>44</v>
      </c>
      <c r="F1596" s="245" t="s">
        <v>44</v>
      </c>
      <c r="G1596" s="245" t="s">
        <v>16721</v>
      </c>
      <c r="H1596" s="245" t="s">
        <v>16722</v>
      </c>
      <c r="I1596" s="245" t="s">
        <v>14</v>
      </c>
      <c r="J1596" s="245" t="s">
        <v>59</v>
      </c>
      <c r="K1596" s="246" t="s">
        <v>16723</v>
      </c>
      <c r="L1596" s="245" t="s">
        <v>568</v>
      </c>
    </row>
    <row r="1597" spans="1:12" x14ac:dyDescent="0.25">
      <c r="A1597" s="245" t="s">
        <v>5395</v>
      </c>
      <c r="B1597" s="245" t="s">
        <v>5394</v>
      </c>
      <c r="C1597" s="245" t="s">
        <v>16704</v>
      </c>
      <c r="D1597" s="245" t="s">
        <v>16705</v>
      </c>
      <c r="E1597" s="246" t="s">
        <v>44</v>
      </c>
      <c r="F1597" s="245" t="s">
        <v>44</v>
      </c>
      <c r="G1597" s="245" t="s">
        <v>16724</v>
      </c>
      <c r="H1597" s="245" t="s">
        <v>16725</v>
      </c>
      <c r="I1597" s="245" t="s">
        <v>14</v>
      </c>
      <c r="J1597" s="245" t="s">
        <v>59</v>
      </c>
      <c r="K1597" s="246" t="s">
        <v>16726</v>
      </c>
      <c r="L1597" s="245" t="s">
        <v>568</v>
      </c>
    </row>
    <row r="1598" spans="1:12" x14ac:dyDescent="0.25">
      <c r="A1598" s="245" t="s">
        <v>5395</v>
      </c>
      <c r="B1598" s="245" t="s">
        <v>5394</v>
      </c>
      <c r="C1598" s="245" t="s">
        <v>16704</v>
      </c>
      <c r="D1598" s="245" t="s">
        <v>16705</v>
      </c>
      <c r="E1598" s="246" t="s">
        <v>44</v>
      </c>
      <c r="F1598" s="245" t="s">
        <v>44</v>
      </c>
      <c r="G1598" s="245" t="s">
        <v>16727</v>
      </c>
      <c r="H1598" s="245" t="s">
        <v>16728</v>
      </c>
      <c r="I1598" s="245" t="s">
        <v>14</v>
      </c>
      <c r="J1598" s="245" t="s">
        <v>59</v>
      </c>
      <c r="K1598" s="246" t="s">
        <v>16729</v>
      </c>
      <c r="L1598" s="245" t="s">
        <v>568</v>
      </c>
    </row>
    <row r="1599" spans="1:12" x14ac:dyDescent="0.25">
      <c r="A1599" s="245" t="s">
        <v>5395</v>
      </c>
      <c r="B1599" s="245" t="s">
        <v>5394</v>
      </c>
      <c r="C1599" s="245" t="s">
        <v>16704</v>
      </c>
      <c r="D1599" s="245" t="s">
        <v>16705</v>
      </c>
      <c r="E1599" s="246" t="s">
        <v>44</v>
      </c>
      <c r="F1599" s="245" t="s">
        <v>44</v>
      </c>
      <c r="G1599" s="245" t="s">
        <v>16730</v>
      </c>
      <c r="H1599" s="245" t="s">
        <v>16731</v>
      </c>
      <c r="I1599" s="245" t="s">
        <v>14</v>
      </c>
      <c r="J1599" s="245" t="s">
        <v>59</v>
      </c>
      <c r="K1599" s="246" t="s">
        <v>16732</v>
      </c>
      <c r="L1599" s="245" t="s">
        <v>568</v>
      </c>
    </row>
    <row r="1600" spans="1:12" x14ac:dyDescent="0.25">
      <c r="A1600" s="245" t="s">
        <v>5395</v>
      </c>
      <c r="B1600" s="245" t="s">
        <v>5394</v>
      </c>
      <c r="C1600" s="245" t="s">
        <v>16704</v>
      </c>
      <c r="D1600" s="245" t="s">
        <v>16705</v>
      </c>
      <c r="E1600" s="246" t="s">
        <v>44</v>
      </c>
      <c r="F1600" s="245" t="s">
        <v>44</v>
      </c>
      <c r="G1600" s="245" t="s">
        <v>16733</v>
      </c>
      <c r="H1600" s="245" t="s">
        <v>16734</v>
      </c>
      <c r="I1600" s="245" t="s">
        <v>14</v>
      </c>
      <c r="J1600" s="245" t="s">
        <v>59</v>
      </c>
      <c r="K1600" s="246" t="s">
        <v>16735</v>
      </c>
      <c r="L1600" s="245" t="s">
        <v>568</v>
      </c>
    </row>
    <row r="1601" spans="1:12" x14ac:dyDescent="0.25">
      <c r="A1601" s="245" t="s">
        <v>5395</v>
      </c>
      <c r="B1601" s="245" t="s">
        <v>5394</v>
      </c>
      <c r="C1601" s="245" t="s">
        <v>16704</v>
      </c>
      <c r="D1601" s="245" t="s">
        <v>16705</v>
      </c>
      <c r="E1601" s="246" t="s">
        <v>44</v>
      </c>
      <c r="F1601" s="245" t="s">
        <v>44</v>
      </c>
      <c r="G1601" s="245" t="s">
        <v>16736</v>
      </c>
      <c r="H1601" s="245" t="s">
        <v>16737</v>
      </c>
      <c r="I1601" s="245" t="s">
        <v>14</v>
      </c>
      <c r="J1601" s="245" t="s">
        <v>59</v>
      </c>
      <c r="K1601" s="246" t="s">
        <v>16738</v>
      </c>
      <c r="L1601" s="245" t="s">
        <v>568</v>
      </c>
    </row>
    <row r="1602" spans="1:12" x14ac:dyDescent="0.25">
      <c r="A1602" s="245" t="s">
        <v>5395</v>
      </c>
      <c r="B1602" s="245" t="s">
        <v>5394</v>
      </c>
      <c r="C1602" s="245" t="s">
        <v>16704</v>
      </c>
      <c r="D1602" s="245" t="s">
        <v>16705</v>
      </c>
      <c r="E1602" s="246" t="s">
        <v>44</v>
      </c>
      <c r="F1602" s="245" t="s">
        <v>44</v>
      </c>
      <c r="G1602" s="245" t="s">
        <v>16739</v>
      </c>
      <c r="H1602" s="245" t="s">
        <v>16740</v>
      </c>
      <c r="I1602" s="245" t="s">
        <v>24</v>
      </c>
      <c r="J1602" s="245" t="s">
        <v>59</v>
      </c>
      <c r="K1602" s="246" t="s">
        <v>16741</v>
      </c>
      <c r="L1602" s="245" t="s">
        <v>568</v>
      </c>
    </row>
    <row r="1603" spans="1:12" x14ac:dyDescent="0.25">
      <c r="A1603" s="245" t="s">
        <v>5395</v>
      </c>
      <c r="B1603" s="245" t="s">
        <v>5394</v>
      </c>
      <c r="C1603" s="245" t="s">
        <v>16704</v>
      </c>
      <c r="D1603" s="245" t="s">
        <v>16705</v>
      </c>
      <c r="E1603" s="246" t="s">
        <v>44</v>
      </c>
      <c r="F1603" s="245" t="s">
        <v>44</v>
      </c>
      <c r="G1603" s="245" t="s">
        <v>16742</v>
      </c>
      <c r="H1603" s="245" t="s">
        <v>16743</v>
      </c>
      <c r="I1603" s="245" t="s">
        <v>24</v>
      </c>
      <c r="J1603" s="245" t="s">
        <v>59</v>
      </c>
      <c r="K1603" s="246" t="s">
        <v>16744</v>
      </c>
      <c r="L1603" s="245" t="s">
        <v>568</v>
      </c>
    </row>
    <row r="1604" spans="1:12" x14ac:dyDescent="0.25">
      <c r="A1604" s="245" t="s">
        <v>5395</v>
      </c>
      <c r="B1604" s="245" t="s">
        <v>5394</v>
      </c>
      <c r="C1604" s="245" t="s">
        <v>16704</v>
      </c>
      <c r="D1604" s="245" t="s">
        <v>16705</v>
      </c>
      <c r="E1604" s="246" t="s">
        <v>44</v>
      </c>
      <c r="F1604" s="245" t="s">
        <v>44</v>
      </c>
      <c r="G1604" s="245" t="s">
        <v>16745</v>
      </c>
      <c r="H1604" s="245" t="s">
        <v>16746</v>
      </c>
      <c r="I1604" s="245" t="s">
        <v>24</v>
      </c>
      <c r="J1604" s="245" t="s">
        <v>59</v>
      </c>
      <c r="K1604" s="246" t="s">
        <v>16747</v>
      </c>
      <c r="L1604" s="245" t="s">
        <v>568</v>
      </c>
    </row>
    <row r="1605" spans="1:12" x14ac:dyDescent="0.25">
      <c r="A1605" s="245" t="s">
        <v>5395</v>
      </c>
      <c r="B1605" s="245" t="s">
        <v>5394</v>
      </c>
      <c r="C1605" s="245" t="s">
        <v>16704</v>
      </c>
      <c r="D1605" s="245" t="s">
        <v>16705</v>
      </c>
      <c r="E1605" s="246" t="s">
        <v>44</v>
      </c>
      <c r="F1605" s="245" t="s">
        <v>44</v>
      </c>
      <c r="G1605" s="245" t="s">
        <v>16748</v>
      </c>
      <c r="H1605" s="245" t="s">
        <v>16749</v>
      </c>
      <c r="I1605" s="245" t="s">
        <v>24</v>
      </c>
      <c r="J1605" s="245" t="s">
        <v>569</v>
      </c>
      <c r="K1605" s="246" t="s">
        <v>16750</v>
      </c>
      <c r="L1605" s="245" t="s">
        <v>568</v>
      </c>
    </row>
    <row r="1606" spans="1:12" x14ac:dyDescent="0.25">
      <c r="A1606" s="245" t="s">
        <v>5395</v>
      </c>
      <c r="B1606" s="245" t="s">
        <v>5394</v>
      </c>
      <c r="C1606" s="245" t="s">
        <v>16704</v>
      </c>
      <c r="D1606" s="245" t="s">
        <v>16705</v>
      </c>
      <c r="E1606" s="246" t="s">
        <v>44</v>
      </c>
      <c r="F1606" s="245" t="s">
        <v>44</v>
      </c>
      <c r="G1606" s="245" t="s">
        <v>16751</v>
      </c>
      <c r="H1606" s="245" t="s">
        <v>16752</v>
      </c>
      <c r="I1606" s="245" t="s">
        <v>24</v>
      </c>
      <c r="J1606" s="245" t="s">
        <v>569</v>
      </c>
      <c r="K1606" s="246" t="s">
        <v>16753</v>
      </c>
      <c r="L1606" s="245" t="s">
        <v>568</v>
      </c>
    </row>
    <row r="1607" spans="1:12" x14ac:dyDescent="0.25">
      <c r="A1607" s="245" t="s">
        <v>5395</v>
      </c>
      <c r="B1607" s="245" t="s">
        <v>5394</v>
      </c>
      <c r="C1607" s="245" t="s">
        <v>16704</v>
      </c>
      <c r="D1607" s="245" t="s">
        <v>16705</v>
      </c>
      <c r="E1607" s="246" t="s">
        <v>44</v>
      </c>
      <c r="F1607" s="245" t="s">
        <v>44</v>
      </c>
      <c r="G1607" s="245" t="s">
        <v>16754</v>
      </c>
      <c r="H1607" s="245" t="s">
        <v>16755</v>
      </c>
      <c r="I1607" s="245" t="s">
        <v>24</v>
      </c>
      <c r="J1607" s="245" t="s">
        <v>569</v>
      </c>
      <c r="K1607" s="246" t="s">
        <v>16756</v>
      </c>
      <c r="L1607" s="245" t="s">
        <v>568</v>
      </c>
    </row>
    <row r="1608" spans="1:12" x14ac:dyDescent="0.25">
      <c r="A1608" s="245" t="s">
        <v>5395</v>
      </c>
      <c r="B1608" s="245" t="s">
        <v>5394</v>
      </c>
      <c r="C1608" s="245" t="s">
        <v>5449</v>
      </c>
      <c r="D1608" s="245" t="s">
        <v>5448</v>
      </c>
      <c r="E1608" s="246" t="s">
        <v>44</v>
      </c>
      <c r="F1608" s="245" t="s">
        <v>44</v>
      </c>
      <c r="G1608" s="245" t="s">
        <v>10661</v>
      </c>
      <c r="H1608" s="245" t="s">
        <v>10662</v>
      </c>
      <c r="I1608" s="245" t="s">
        <v>24</v>
      </c>
      <c r="J1608" s="245" t="s">
        <v>569</v>
      </c>
      <c r="K1608" s="246" t="s">
        <v>16757</v>
      </c>
      <c r="L1608" s="245" t="s">
        <v>568</v>
      </c>
    </row>
    <row r="1609" spans="1:12" x14ac:dyDescent="0.25">
      <c r="A1609" s="245" t="s">
        <v>5395</v>
      </c>
      <c r="B1609" s="245" t="s">
        <v>5394</v>
      </c>
      <c r="C1609" s="245" t="s">
        <v>5449</v>
      </c>
      <c r="D1609" s="245" t="s">
        <v>5448</v>
      </c>
      <c r="E1609" s="246" t="s">
        <v>44</v>
      </c>
      <c r="F1609" s="245" t="s">
        <v>44</v>
      </c>
      <c r="G1609" s="245" t="s">
        <v>10663</v>
      </c>
      <c r="H1609" s="245" t="s">
        <v>16758</v>
      </c>
      <c r="I1609" s="245" t="s">
        <v>24</v>
      </c>
      <c r="J1609" s="245" t="s">
        <v>569</v>
      </c>
      <c r="K1609" s="246" t="s">
        <v>16759</v>
      </c>
      <c r="L1609" s="245" t="s">
        <v>568</v>
      </c>
    </row>
    <row r="1610" spans="1:12" x14ac:dyDescent="0.25">
      <c r="A1610" s="245" t="s">
        <v>5395</v>
      </c>
      <c r="B1610" s="245" t="s">
        <v>5394</v>
      </c>
      <c r="C1610" s="245" t="s">
        <v>5449</v>
      </c>
      <c r="D1610" s="245" t="s">
        <v>5448</v>
      </c>
      <c r="E1610" s="246" t="s">
        <v>44</v>
      </c>
      <c r="F1610" s="245" t="s">
        <v>44</v>
      </c>
      <c r="G1610" s="245" t="s">
        <v>10664</v>
      </c>
      <c r="H1610" s="245" t="s">
        <v>10665</v>
      </c>
      <c r="I1610" s="245" t="s">
        <v>24</v>
      </c>
      <c r="J1610" s="245" t="s">
        <v>569</v>
      </c>
      <c r="K1610" s="246" t="s">
        <v>16760</v>
      </c>
      <c r="L1610" s="245" t="s">
        <v>568</v>
      </c>
    </row>
    <row r="1611" spans="1:12" x14ac:dyDescent="0.25">
      <c r="A1611" s="245" t="s">
        <v>5395</v>
      </c>
      <c r="B1611" s="245" t="s">
        <v>5394</v>
      </c>
      <c r="C1611" s="245" t="s">
        <v>5449</v>
      </c>
      <c r="D1611" s="245" t="s">
        <v>5448</v>
      </c>
      <c r="E1611" s="246" t="s">
        <v>44</v>
      </c>
      <c r="F1611" s="245" t="s">
        <v>44</v>
      </c>
      <c r="G1611" s="245" t="s">
        <v>10666</v>
      </c>
      <c r="H1611" s="245" t="s">
        <v>10667</v>
      </c>
      <c r="I1611" s="245" t="s">
        <v>24</v>
      </c>
      <c r="J1611" s="245" t="s">
        <v>569</v>
      </c>
      <c r="K1611" s="246" t="s">
        <v>16761</v>
      </c>
      <c r="L1611" s="245" t="s">
        <v>568</v>
      </c>
    </row>
    <row r="1612" spans="1:12" x14ac:dyDescent="0.25">
      <c r="A1612" s="245" t="s">
        <v>5395</v>
      </c>
      <c r="B1612" s="245" t="s">
        <v>5394</v>
      </c>
      <c r="C1612" s="245" t="s">
        <v>5449</v>
      </c>
      <c r="D1612" s="245" t="s">
        <v>5448</v>
      </c>
      <c r="E1612" s="246" t="s">
        <v>44</v>
      </c>
      <c r="F1612" s="245" t="s">
        <v>44</v>
      </c>
      <c r="G1612" s="245" t="s">
        <v>10668</v>
      </c>
      <c r="H1612" s="245" t="s">
        <v>10669</v>
      </c>
      <c r="I1612" s="245" t="s">
        <v>24</v>
      </c>
      <c r="J1612" s="245" t="s">
        <v>569</v>
      </c>
      <c r="K1612" s="246" t="s">
        <v>16762</v>
      </c>
      <c r="L1612" s="245" t="s">
        <v>568</v>
      </c>
    </row>
    <row r="1613" spans="1:12" x14ac:dyDescent="0.25">
      <c r="A1613" s="245" t="s">
        <v>5395</v>
      </c>
      <c r="B1613" s="245" t="s">
        <v>5394</v>
      </c>
      <c r="C1613" s="245" t="s">
        <v>5449</v>
      </c>
      <c r="D1613" s="245" t="s">
        <v>5448</v>
      </c>
      <c r="E1613" s="246" t="s">
        <v>44</v>
      </c>
      <c r="F1613" s="245" t="s">
        <v>44</v>
      </c>
      <c r="G1613" s="245" t="s">
        <v>10670</v>
      </c>
      <c r="H1613" s="245" t="s">
        <v>10671</v>
      </c>
      <c r="I1613" s="245" t="s">
        <v>24</v>
      </c>
      <c r="J1613" s="245" t="s">
        <v>569</v>
      </c>
      <c r="K1613" s="246" t="s">
        <v>16763</v>
      </c>
      <c r="L1613" s="245" t="s">
        <v>568</v>
      </c>
    </row>
    <row r="1614" spans="1:12" x14ac:dyDescent="0.25">
      <c r="A1614" s="245" t="s">
        <v>5395</v>
      </c>
      <c r="B1614" s="245" t="s">
        <v>5394</v>
      </c>
      <c r="C1614" s="245" t="s">
        <v>5449</v>
      </c>
      <c r="D1614" s="245" t="s">
        <v>5448</v>
      </c>
      <c r="E1614" s="246" t="s">
        <v>44</v>
      </c>
      <c r="F1614" s="245" t="s">
        <v>44</v>
      </c>
      <c r="G1614" s="245" t="s">
        <v>10672</v>
      </c>
      <c r="H1614" s="245" t="s">
        <v>10673</v>
      </c>
      <c r="I1614" s="245" t="s">
        <v>24</v>
      </c>
      <c r="J1614" s="245" t="s">
        <v>569</v>
      </c>
      <c r="K1614" s="246" t="s">
        <v>16764</v>
      </c>
      <c r="L1614" s="245" t="s">
        <v>568</v>
      </c>
    </row>
    <row r="1615" spans="1:12" x14ac:dyDescent="0.25">
      <c r="A1615" s="245" t="s">
        <v>5395</v>
      </c>
      <c r="B1615" s="245" t="s">
        <v>5394</v>
      </c>
      <c r="C1615" s="245" t="s">
        <v>5449</v>
      </c>
      <c r="D1615" s="245" t="s">
        <v>5448</v>
      </c>
      <c r="E1615" s="246" t="s">
        <v>44</v>
      </c>
      <c r="F1615" s="245" t="s">
        <v>44</v>
      </c>
      <c r="G1615" s="245" t="s">
        <v>10674</v>
      </c>
      <c r="H1615" s="245" t="s">
        <v>10675</v>
      </c>
      <c r="I1615" s="245" t="s">
        <v>24</v>
      </c>
      <c r="J1615" s="245" t="s">
        <v>569</v>
      </c>
      <c r="K1615" s="246" t="s">
        <v>16765</v>
      </c>
      <c r="L1615" s="245" t="s">
        <v>568</v>
      </c>
    </row>
    <row r="1616" spans="1:12" x14ac:dyDescent="0.25">
      <c r="A1616" s="245" t="s">
        <v>5395</v>
      </c>
      <c r="B1616" s="245" t="s">
        <v>5394</v>
      </c>
      <c r="C1616" s="245" t="s">
        <v>5449</v>
      </c>
      <c r="D1616" s="245" t="s">
        <v>5448</v>
      </c>
      <c r="E1616" s="246" t="s">
        <v>44</v>
      </c>
      <c r="F1616" s="245" t="s">
        <v>44</v>
      </c>
      <c r="G1616" s="245" t="s">
        <v>10676</v>
      </c>
      <c r="H1616" s="245" t="s">
        <v>10677</v>
      </c>
      <c r="I1616" s="245" t="s">
        <v>24</v>
      </c>
      <c r="J1616" s="245" t="s">
        <v>569</v>
      </c>
      <c r="K1616" s="246" t="s">
        <v>16766</v>
      </c>
      <c r="L1616" s="245" t="s">
        <v>568</v>
      </c>
    </row>
    <row r="1617" spans="1:12" x14ac:dyDescent="0.25">
      <c r="A1617" s="245" t="s">
        <v>5395</v>
      </c>
      <c r="B1617" s="245" t="s">
        <v>5394</v>
      </c>
      <c r="C1617" s="245" t="s">
        <v>5449</v>
      </c>
      <c r="D1617" s="245" t="s">
        <v>5448</v>
      </c>
      <c r="E1617" s="246" t="s">
        <v>44</v>
      </c>
      <c r="F1617" s="245" t="s">
        <v>44</v>
      </c>
      <c r="G1617" s="245" t="s">
        <v>10678</v>
      </c>
      <c r="H1617" s="245" t="s">
        <v>10679</v>
      </c>
      <c r="I1617" s="245" t="s">
        <v>24</v>
      </c>
      <c r="J1617" s="245" t="s">
        <v>569</v>
      </c>
      <c r="K1617" s="246" t="s">
        <v>16767</v>
      </c>
      <c r="L1617" s="245" t="s">
        <v>568</v>
      </c>
    </row>
    <row r="1618" spans="1:12" x14ac:dyDescent="0.25">
      <c r="A1618" s="245" t="s">
        <v>5395</v>
      </c>
      <c r="B1618" s="245" t="s">
        <v>5394</v>
      </c>
      <c r="C1618" s="245" t="s">
        <v>5449</v>
      </c>
      <c r="D1618" s="245" t="s">
        <v>5448</v>
      </c>
      <c r="E1618" s="246" t="s">
        <v>44</v>
      </c>
      <c r="F1618" s="245" t="s">
        <v>44</v>
      </c>
      <c r="G1618" s="245" t="s">
        <v>10680</v>
      </c>
      <c r="H1618" s="245" t="s">
        <v>10681</v>
      </c>
      <c r="I1618" s="245" t="s">
        <v>24</v>
      </c>
      <c r="J1618" s="245" t="s">
        <v>569</v>
      </c>
      <c r="K1618" s="246" t="s">
        <v>16768</v>
      </c>
      <c r="L1618" s="245" t="s">
        <v>568</v>
      </c>
    </row>
    <row r="1619" spans="1:12" x14ac:dyDescent="0.25">
      <c r="A1619" s="245" t="s">
        <v>5395</v>
      </c>
      <c r="B1619" s="245" t="s">
        <v>5394</v>
      </c>
      <c r="C1619" s="245" t="s">
        <v>5449</v>
      </c>
      <c r="D1619" s="245" t="s">
        <v>5448</v>
      </c>
      <c r="E1619" s="246" t="s">
        <v>44</v>
      </c>
      <c r="F1619" s="245" t="s">
        <v>44</v>
      </c>
      <c r="G1619" s="245" t="s">
        <v>10682</v>
      </c>
      <c r="H1619" s="245" t="s">
        <v>10683</v>
      </c>
      <c r="I1619" s="245" t="s">
        <v>24</v>
      </c>
      <c r="J1619" s="245" t="s">
        <v>569</v>
      </c>
      <c r="K1619" s="246" t="s">
        <v>16769</v>
      </c>
      <c r="L1619" s="245" t="s">
        <v>568</v>
      </c>
    </row>
    <row r="1620" spans="1:12" x14ac:dyDescent="0.25">
      <c r="A1620" s="245" t="s">
        <v>5395</v>
      </c>
      <c r="B1620" s="245" t="s">
        <v>5394</v>
      </c>
      <c r="C1620" s="245" t="s">
        <v>5449</v>
      </c>
      <c r="D1620" s="245" t="s">
        <v>5448</v>
      </c>
      <c r="E1620" s="246" t="s">
        <v>44</v>
      </c>
      <c r="F1620" s="245" t="s">
        <v>44</v>
      </c>
      <c r="G1620" s="245" t="s">
        <v>10684</v>
      </c>
      <c r="H1620" s="245" t="s">
        <v>10685</v>
      </c>
      <c r="I1620" s="245" t="s">
        <v>24</v>
      </c>
      <c r="J1620" s="245" t="s">
        <v>569</v>
      </c>
      <c r="K1620" s="246" t="s">
        <v>16770</v>
      </c>
      <c r="L1620" s="245" t="s">
        <v>568</v>
      </c>
    </row>
    <row r="1621" spans="1:12" x14ac:dyDescent="0.25">
      <c r="A1621" s="245" t="s">
        <v>5395</v>
      </c>
      <c r="B1621" s="245" t="s">
        <v>5394</v>
      </c>
      <c r="C1621" s="245" t="s">
        <v>5449</v>
      </c>
      <c r="D1621" s="245" t="s">
        <v>5448</v>
      </c>
      <c r="E1621" s="246" t="s">
        <v>44</v>
      </c>
      <c r="F1621" s="245" t="s">
        <v>44</v>
      </c>
      <c r="G1621" s="245" t="s">
        <v>10686</v>
      </c>
      <c r="H1621" s="245" t="s">
        <v>10687</v>
      </c>
      <c r="I1621" s="245" t="s">
        <v>24</v>
      </c>
      <c r="J1621" s="245" t="s">
        <v>569</v>
      </c>
      <c r="K1621" s="246" t="s">
        <v>16771</v>
      </c>
      <c r="L1621" s="245" t="s">
        <v>568</v>
      </c>
    </row>
    <row r="1622" spans="1:12" x14ac:dyDescent="0.25">
      <c r="A1622" s="245" t="s">
        <v>5395</v>
      </c>
      <c r="B1622" s="245" t="s">
        <v>5394</v>
      </c>
      <c r="C1622" s="245" t="s">
        <v>5449</v>
      </c>
      <c r="D1622" s="245" t="s">
        <v>5448</v>
      </c>
      <c r="E1622" s="246" t="s">
        <v>44</v>
      </c>
      <c r="F1622" s="245" t="s">
        <v>44</v>
      </c>
      <c r="G1622" s="245" t="s">
        <v>10688</v>
      </c>
      <c r="H1622" s="245" t="s">
        <v>10689</v>
      </c>
      <c r="I1622" s="245" t="s">
        <v>24</v>
      </c>
      <c r="J1622" s="245" t="s">
        <v>569</v>
      </c>
      <c r="K1622" s="246" t="s">
        <v>16772</v>
      </c>
      <c r="L1622" s="245" t="s">
        <v>568</v>
      </c>
    </row>
    <row r="1623" spans="1:12" x14ac:dyDescent="0.25">
      <c r="A1623" s="245" t="s">
        <v>5395</v>
      </c>
      <c r="B1623" s="245" t="s">
        <v>5394</v>
      </c>
      <c r="C1623" s="245" t="s">
        <v>5449</v>
      </c>
      <c r="D1623" s="245" t="s">
        <v>5448</v>
      </c>
      <c r="E1623" s="246" t="s">
        <v>44</v>
      </c>
      <c r="F1623" s="245" t="s">
        <v>44</v>
      </c>
      <c r="G1623" s="245" t="s">
        <v>10690</v>
      </c>
      <c r="H1623" s="245" t="s">
        <v>10691</v>
      </c>
      <c r="I1623" s="245" t="s">
        <v>24</v>
      </c>
      <c r="J1623" s="245" t="s">
        <v>569</v>
      </c>
      <c r="K1623" s="246" t="s">
        <v>16773</v>
      </c>
      <c r="L1623" s="245" t="s">
        <v>568</v>
      </c>
    </row>
    <row r="1624" spans="1:12" x14ac:dyDescent="0.25">
      <c r="A1624" s="245" t="s">
        <v>5395</v>
      </c>
      <c r="B1624" s="245" t="s">
        <v>5394</v>
      </c>
      <c r="C1624" s="245" t="s">
        <v>5449</v>
      </c>
      <c r="D1624" s="245" t="s">
        <v>5448</v>
      </c>
      <c r="E1624" s="246" t="s">
        <v>44</v>
      </c>
      <c r="F1624" s="245" t="s">
        <v>44</v>
      </c>
      <c r="G1624" s="245" t="s">
        <v>10692</v>
      </c>
      <c r="H1624" s="245" t="s">
        <v>16774</v>
      </c>
      <c r="I1624" s="245" t="s">
        <v>24</v>
      </c>
      <c r="J1624" s="245" t="s">
        <v>569</v>
      </c>
      <c r="K1624" s="246" t="s">
        <v>16775</v>
      </c>
      <c r="L1624" s="245" t="s">
        <v>568</v>
      </c>
    </row>
    <row r="1625" spans="1:12" x14ac:dyDescent="0.25">
      <c r="A1625" s="245" t="s">
        <v>5395</v>
      </c>
      <c r="B1625" s="245" t="s">
        <v>5394</v>
      </c>
      <c r="C1625" s="245" t="s">
        <v>5449</v>
      </c>
      <c r="D1625" s="245" t="s">
        <v>5448</v>
      </c>
      <c r="E1625" s="246" t="s">
        <v>44</v>
      </c>
      <c r="F1625" s="245" t="s">
        <v>44</v>
      </c>
      <c r="G1625" s="245" t="s">
        <v>10693</v>
      </c>
      <c r="H1625" s="245" t="s">
        <v>16776</v>
      </c>
      <c r="I1625" s="245" t="s">
        <v>24</v>
      </c>
      <c r="J1625" s="245" t="s">
        <v>569</v>
      </c>
      <c r="K1625" s="246" t="s">
        <v>16777</v>
      </c>
      <c r="L1625" s="245" t="s">
        <v>568</v>
      </c>
    </row>
    <row r="1626" spans="1:12" x14ac:dyDescent="0.25">
      <c r="A1626" s="245" t="s">
        <v>5395</v>
      </c>
      <c r="B1626" s="245" t="s">
        <v>5394</v>
      </c>
      <c r="C1626" s="245" t="s">
        <v>5449</v>
      </c>
      <c r="D1626" s="245" t="s">
        <v>5448</v>
      </c>
      <c r="E1626" s="246" t="s">
        <v>44</v>
      </c>
      <c r="F1626" s="245" t="s">
        <v>44</v>
      </c>
      <c r="G1626" s="245" t="s">
        <v>5592</v>
      </c>
      <c r="H1626" s="245" t="s">
        <v>16778</v>
      </c>
      <c r="I1626" s="245" t="s">
        <v>24</v>
      </c>
      <c r="J1626" s="245" t="s">
        <v>569</v>
      </c>
      <c r="K1626" s="246" t="s">
        <v>16779</v>
      </c>
      <c r="L1626" s="245" t="s">
        <v>568</v>
      </c>
    </row>
    <row r="1627" spans="1:12" x14ac:dyDescent="0.25">
      <c r="A1627" s="245" t="s">
        <v>5395</v>
      </c>
      <c r="B1627" s="245" t="s">
        <v>5394</v>
      </c>
      <c r="C1627" s="245" t="s">
        <v>5449</v>
      </c>
      <c r="D1627" s="245" t="s">
        <v>5448</v>
      </c>
      <c r="E1627" s="246" t="s">
        <v>44</v>
      </c>
      <c r="F1627" s="245" t="s">
        <v>44</v>
      </c>
      <c r="G1627" s="245" t="s">
        <v>5591</v>
      </c>
      <c r="H1627" s="245" t="s">
        <v>16780</v>
      </c>
      <c r="I1627" s="245" t="s">
        <v>24</v>
      </c>
      <c r="J1627" s="245" t="s">
        <v>569</v>
      </c>
      <c r="K1627" s="246" t="s">
        <v>16781</v>
      </c>
      <c r="L1627" s="245" t="s">
        <v>568</v>
      </c>
    </row>
    <row r="1628" spans="1:12" x14ac:dyDescent="0.25">
      <c r="A1628" s="245" t="s">
        <v>5395</v>
      </c>
      <c r="B1628" s="245" t="s">
        <v>5394</v>
      </c>
      <c r="C1628" s="245" t="s">
        <v>5449</v>
      </c>
      <c r="D1628" s="245" t="s">
        <v>5448</v>
      </c>
      <c r="E1628" s="246" t="s">
        <v>44</v>
      </c>
      <c r="F1628" s="245" t="s">
        <v>44</v>
      </c>
      <c r="G1628" s="245" t="s">
        <v>10694</v>
      </c>
      <c r="H1628" s="245" t="s">
        <v>16782</v>
      </c>
      <c r="I1628" s="245" t="s">
        <v>24</v>
      </c>
      <c r="J1628" s="245" t="s">
        <v>569</v>
      </c>
      <c r="K1628" s="246" t="s">
        <v>16783</v>
      </c>
      <c r="L1628" s="245" t="s">
        <v>568</v>
      </c>
    </row>
    <row r="1629" spans="1:12" x14ac:dyDescent="0.25">
      <c r="A1629" s="245" t="s">
        <v>5395</v>
      </c>
      <c r="B1629" s="245" t="s">
        <v>5394</v>
      </c>
      <c r="C1629" s="245" t="s">
        <v>5449</v>
      </c>
      <c r="D1629" s="245" t="s">
        <v>5448</v>
      </c>
      <c r="E1629" s="246" t="s">
        <v>44</v>
      </c>
      <c r="F1629" s="245" t="s">
        <v>44</v>
      </c>
      <c r="G1629" s="245" t="s">
        <v>5590</v>
      </c>
      <c r="H1629" s="245" t="s">
        <v>16784</v>
      </c>
      <c r="I1629" s="245" t="s">
        <v>24</v>
      </c>
      <c r="J1629" s="245" t="s">
        <v>569</v>
      </c>
      <c r="K1629" s="246" t="s">
        <v>16785</v>
      </c>
      <c r="L1629" s="245" t="s">
        <v>568</v>
      </c>
    </row>
    <row r="1630" spans="1:12" x14ac:dyDescent="0.25">
      <c r="A1630" s="245" t="s">
        <v>5395</v>
      </c>
      <c r="B1630" s="245" t="s">
        <v>5394</v>
      </c>
      <c r="C1630" s="245" t="s">
        <v>5449</v>
      </c>
      <c r="D1630" s="245" t="s">
        <v>5448</v>
      </c>
      <c r="E1630" s="246" t="s">
        <v>44</v>
      </c>
      <c r="F1630" s="245" t="s">
        <v>44</v>
      </c>
      <c r="G1630" s="245" t="s">
        <v>5589</v>
      </c>
      <c r="H1630" s="245" t="s">
        <v>10695</v>
      </c>
      <c r="I1630" s="245" t="s">
        <v>14</v>
      </c>
      <c r="J1630" s="245" t="s">
        <v>59</v>
      </c>
      <c r="K1630" s="246" t="s">
        <v>16786</v>
      </c>
      <c r="L1630" s="245" t="s">
        <v>568</v>
      </c>
    </row>
    <row r="1631" spans="1:12" x14ac:dyDescent="0.25">
      <c r="A1631" s="245" t="s">
        <v>5395</v>
      </c>
      <c r="B1631" s="245" t="s">
        <v>5394</v>
      </c>
      <c r="C1631" s="245" t="s">
        <v>5449</v>
      </c>
      <c r="D1631" s="245" t="s">
        <v>5448</v>
      </c>
      <c r="E1631" s="246" t="s">
        <v>44</v>
      </c>
      <c r="F1631" s="245" t="s">
        <v>44</v>
      </c>
      <c r="G1631" s="245" t="s">
        <v>5588</v>
      </c>
      <c r="H1631" s="245" t="s">
        <v>10696</v>
      </c>
      <c r="I1631" s="245" t="s">
        <v>14</v>
      </c>
      <c r="J1631" s="245" t="s">
        <v>59</v>
      </c>
      <c r="K1631" s="246" t="s">
        <v>16787</v>
      </c>
      <c r="L1631" s="245" t="s">
        <v>568</v>
      </c>
    </row>
    <row r="1632" spans="1:12" x14ac:dyDescent="0.25">
      <c r="A1632" s="245" t="s">
        <v>5395</v>
      </c>
      <c r="B1632" s="245" t="s">
        <v>5394</v>
      </c>
      <c r="C1632" s="245" t="s">
        <v>5449</v>
      </c>
      <c r="D1632" s="245" t="s">
        <v>5448</v>
      </c>
      <c r="E1632" s="246" t="s">
        <v>44</v>
      </c>
      <c r="F1632" s="245" t="s">
        <v>44</v>
      </c>
      <c r="G1632" s="245" t="s">
        <v>5587</v>
      </c>
      <c r="H1632" s="245" t="s">
        <v>10697</v>
      </c>
      <c r="I1632" s="245" t="s">
        <v>14</v>
      </c>
      <c r="J1632" s="245" t="s">
        <v>59</v>
      </c>
      <c r="K1632" s="246" t="s">
        <v>16788</v>
      </c>
      <c r="L1632" s="245" t="s">
        <v>568</v>
      </c>
    </row>
    <row r="1633" spans="1:12" x14ac:dyDescent="0.25">
      <c r="A1633" s="245" t="s">
        <v>5395</v>
      </c>
      <c r="B1633" s="245" t="s">
        <v>5394</v>
      </c>
      <c r="C1633" s="245" t="s">
        <v>5449</v>
      </c>
      <c r="D1633" s="245" t="s">
        <v>5448</v>
      </c>
      <c r="E1633" s="246" t="s">
        <v>44</v>
      </c>
      <c r="F1633" s="245" t="s">
        <v>44</v>
      </c>
      <c r="G1633" s="245" t="s">
        <v>5586</v>
      </c>
      <c r="H1633" s="245" t="s">
        <v>10698</v>
      </c>
      <c r="I1633" s="245" t="s">
        <v>14</v>
      </c>
      <c r="J1633" s="245" t="s">
        <v>59</v>
      </c>
      <c r="K1633" s="246" t="s">
        <v>16789</v>
      </c>
      <c r="L1633" s="245" t="s">
        <v>568</v>
      </c>
    </row>
    <row r="1634" spans="1:12" x14ac:dyDescent="0.25">
      <c r="A1634" s="245" t="s">
        <v>5395</v>
      </c>
      <c r="B1634" s="245" t="s">
        <v>5394</v>
      </c>
      <c r="C1634" s="245" t="s">
        <v>5449</v>
      </c>
      <c r="D1634" s="245" t="s">
        <v>5448</v>
      </c>
      <c r="E1634" s="246" t="s">
        <v>44</v>
      </c>
      <c r="F1634" s="245" t="s">
        <v>44</v>
      </c>
      <c r="G1634" s="245" t="s">
        <v>5585</v>
      </c>
      <c r="H1634" s="245" t="s">
        <v>16790</v>
      </c>
      <c r="I1634" s="245" t="s">
        <v>24</v>
      </c>
      <c r="J1634" s="245" t="s">
        <v>569</v>
      </c>
      <c r="K1634" s="246" t="s">
        <v>16791</v>
      </c>
      <c r="L1634" s="245" t="s">
        <v>568</v>
      </c>
    </row>
    <row r="1635" spans="1:12" x14ac:dyDescent="0.25">
      <c r="A1635" s="245" t="s">
        <v>5395</v>
      </c>
      <c r="B1635" s="245" t="s">
        <v>5394</v>
      </c>
      <c r="C1635" s="245" t="s">
        <v>5449</v>
      </c>
      <c r="D1635" s="245" t="s">
        <v>5448</v>
      </c>
      <c r="E1635" s="246" t="s">
        <v>44</v>
      </c>
      <c r="F1635" s="245" t="s">
        <v>44</v>
      </c>
      <c r="G1635" s="245" t="s">
        <v>5584</v>
      </c>
      <c r="H1635" s="245" t="s">
        <v>10699</v>
      </c>
      <c r="I1635" s="245" t="s">
        <v>14</v>
      </c>
      <c r="J1635" s="245" t="s">
        <v>59</v>
      </c>
      <c r="K1635" s="246" t="s">
        <v>16792</v>
      </c>
      <c r="L1635" s="245" t="s">
        <v>568</v>
      </c>
    </row>
    <row r="1636" spans="1:12" x14ac:dyDescent="0.25">
      <c r="A1636" s="245" t="s">
        <v>5395</v>
      </c>
      <c r="B1636" s="245" t="s">
        <v>5394</v>
      </c>
      <c r="C1636" s="245" t="s">
        <v>5449</v>
      </c>
      <c r="D1636" s="245" t="s">
        <v>5448</v>
      </c>
      <c r="E1636" s="246" t="s">
        <v>44</v>
      </c>
      <c r="F1636" s="245" t="s">
        <v>44</v>
      </c>
      <c r="G1636" s="245" t="s">
        <v>5583</v>
      </c>
      <c r="H1636" s="245" t="s">
        <v>10700</v>
      </c>
      <c r="I1636" s="245" t="s">
        <v>14</v>
      </c>
      <c r="J1636" s="245" t="s">
        <v>59</v>
      </c>
      <c r="K1636" s="246" t="s">
        <v>16793</v>
      </c>
      <c r="L1636" s="245" t="s">
        <v>568</v>
      </c>
    </row>
    <row r="1637" spans="1:12" x14ac:dyDescent="0.25">
      <c r="A1637" s="245" t="s">
        <v>5395</v>
      </c>
      <c r="B1637" s="245" t="s">
        <v>5394</v>
      </c>
      <c r="C1637" s="245" t="s">
        <v>5449</v>
      </c>
      <c r="D1637" s="245" t="s">
        <v>5448</v>
      </c>
      <c r="E1637" s="246" t="s">
        <v>44</v>
      </c>
      <c r="F1637" s="245" t="s">
        <v>44</v>
      </c>
      <c r="G1637" s="245" t="s">
        <v>5582</v>
      </c>
      <c r="H1637" s="245" t="s">
        <v>16794</v>
      </c>
      <c r="I1637" s="245" t="s">
        <v>24</v>
      </c>
      <c r="J1637" s="245" t="s">
        <v>569</v>
      </c>
      <c r="K1637" s="246" t="s">
        <v>16795</v>
      </c>
      <c r="L1637" s="245" t="s">
        <v>568</v>
      </c>
    </row>
    <row r="1638" spans="1:12" x14ac:dyDescent="0.25">
      <c r="A1638" s="245" t="s">
        <v>5395</v>
      </c>
      <c r="B1638" s="245" t="s">
        <v>5394</v>
      </c>
      <c r="C1638" s="245" t="s">
        <v>5449</v>
      </c>
      <c r="D1638" s="245" t="s">
        <v>5448</v>
      </c>
      <c r="E1638" s="246" t="s">
        <v>44</v>
      </c>
      <c r="F1638" s="245" t="s">
        <v>44</v>
      </c>
      <c r="G1638" s="245" t="s">
        <v>5581</v>
      </c>
      <c r="H1638" s="245" t="s">
        <v>10701</v>
      </c>
      <c r="I1638" s="245" t="s">
        <v>14</v>
      </c>
      <c r="J1638" s="245" t="s">
        <v>59</v>
      </c>
      <c r="K1638" s="246" t="s">
        <v>16796</v>
      </c>
      <c r="L1638" s="245" t="s">
        <v>568</v>
      </c>
    </row>
    <row r="1639" spans="1:12" x14ac:dyDescent="0.25">
      <c r="A1639" s="245" t="s">
        <v>5395</v>
      </c>
      <c r="B1639" s="245" t="s">
        <v>5394</v>
      </c>
      <c r="C1639" s="245" t="s">
        <v>5449</v>
      </c>
      <c r="D1639" s="245" t="s">
        <v>5448</v>
      </c>
      <c r="E1639" s="246" t="s">
        <v>44</v>
      </c>
      <c r="F1639" s="245" t="s">
        <v>44</v>
      </c>
      <c r="G1639" s="245" t="s">
        <v>5580</v>
      </c>
      <c r="H1639" s="245" t="s">
        <v>16797</v>
      </c>
      <c r="I1639" s="245" t="s">
        <v>24</v>
      </c>
      <c r="J1639" s="245" t="s">
        <v>569</v>
      </c>
      <c r="K1639" s="246" t="s">
        <v>16798</v>
      </c>
      <c r="L1639" s="245" t="s">
        <v>568</v>
      </c>
    </row>
    <row r="1640" spans="1:12" x14ac:dyDescent="0.25">
      <c r="A1640" s="245" t="s">
        <v>5395</v>
      </c>
      <c r="B1640" s="245" t="s">
        <v>5394</v>
      </c>
      <c r="C1640" s="245" t="s">
        <v>5449</v>
      </c>
      <c r="D1640" s="245" t="s">
        <v>5448</v>
      </c>
      <c r="E1640" s="246" t="s">
        <v>44</v>
      </c>
      <c r="F1640" s="245" t="s">
        <v>44</v>
      </c>
      <c r="G1640" s="245" t="s">
        <v>5579</v>
      </c>
      <c r="H1640" s="245" t="s">
        <v>10702</v>
      </c>
      <c r="I1640" s="245" t="s">
        <v>14</v>
      </c>
      <c r="J1640" s="245" t="s">
        <v>59</v>
      </c>
      <c r="K1640" s="246" t="s">
        <v>16799</v>
      </c>
      <c r="L1640" s="245" t="s">
        <v>568</v>
      </c>
    </row>
    <row r="1641" spans="1:12" x14ac:dyDescent="0.25">
      <c r="A1641" s="245" t="s">
        <v>5395</v>
      </c>
      <c r="B1641" s="245" t="s">
        <v>5394</v>
      </c>
      <c r="C1641" s="245" t="s">
        <v>5449</v>
      </c>
      <c r="D1641" s="245" t="s">
        <v>5448</v>
      </c>
      <c r="E1641" s="246" t="s">
        <v>44</v>
      </c>
      <c r="F1641" s="245" t="s">
        <v>44</v>
      </c>
      <c r="G1641" s="245" t="s">
        <v>5578</v>
      </c>
      <c r="H1641" s="245" t="s">
        <v>16800</v>
      </c>
      <c r="I1641" s="245" t="s">
        <v>24</v>
      </c>
      <c r="J1641" s="245" t="s">
        <v>569</v>
      </c>
      <c r="K1641" s="246" t="s">
        <v>16801</v>
      </c>
      <c r="L1641" s="245" t="s">
        <v>568</v>
      </c>
    </row>
    <row r="1642" spans="1:12" x14ac:dyDescent="0.25">
      <c r="A1642" s="245" t="s">
        <v>5395</v>
      </c>
      <c r="B1642" s="245" t="s">
        <v>5394</v>
      </c>
      <c r="C1642" s="245" t="s">
        <v>5449</v>
      </c>
      <c r="D1642" s="245" t="s">
        <v>5448</v>
      </c>
      <c r="E1642" s="246" t="s">
        <v>44</v>
      </c>
      <c r="F1642" s="245" t="s">
        <v>44</v>
      </c>
      <c r="G1642" s="245" t="s">
        <v>5577</v>
      </c>
      <c r="H1642" s="245" t="s">
        <v>10703</v>
      </c>
      <c r="I1642" s="245" t="s">
        <v>14</v>
      </c>
      <c r="J1642" s="245" t="s">
        <v>59</v>
      </c>
      <c r="K1642" s="246" t="s">
        <v>16802</v>
      </c>
      <c r="L1642" s="245" t="s">
        <v>568</v>
      </c>
    </row>
    <row r="1643" spans="1:12" x14ac:dyDescent="0.25">
      <c r="A1643" s="245" t="s">
        <v>5395</v>
      </c>
      <c r="B1643" s="245" t="s">
        <v>5394</v>
      </c>
      <c r="C1643" s="245" t="s">
        <v>5449</v>
      </c>
      <c r="D1643" s="245" t="s">
        <v>5448</v>
      </c>
      <c r="E1643" s="246" t="s">
        <v>44</v>
      </c>
      <c r="F1643" s="245" t="s">
        <v>44</v>
      </c>
      <c r="G1643" s="245" t="s">
        <v>5576</v>
      </c>
      <c r="H1643" s="245" t="s">
        <v>10704</v>
      </c>
      <c r="I1643" s="245" t="s">
        <v>14</v>
      </c>
      <c r="J1643" s="245" t="s">
        <v>59</v>
      </c>
      <c r="K1643" s="246" t="s">
        <v>16803</v>
      </c>
      <c r="L1643" s="245" t="s">
        <v>568</v>
      </c>
    </row>
    <row r="1644" spans="1:12" x14ac:dyDescent="0.25">
      <c r="A1644" s="245" t="s">
        <v>5395</v>
      </c>
      <c r="B1644" s="245" t="s">
        <v>5394</v>
      </c>
      <c r="C1644" s="245" t="s">
        <v>5449</v>
      </c>
      <c r="D1644" s="245" t="s">
        <v>5448</v>
      </c>
      <c r="E1644" s="246" t="s">
        <v>44</v>
      </c>
      <c r="F1644" s="245" t="s">
        <v>44</v>
      </c>
      <c r="G1644" s="245" t="s">
        <v>5575</v>
      </c>
      <c r="H1644" s="245" t="s">
        <v>10705</v>
      </c>
      <c r="I1644" s="245" t="s">
        <v>14</v>
      </c>
      <c r="J1644" s="245" t="s">
        <v>59</v>
      </c>
      <c r="K1644" s="246" t="s">
        <v>16804</v>
      </c>
      <c r="L1644" s="245" t="s">
        <v>568</v>
      </c>
    </row>
    <row r="1645" spans="1:12" x14ac:dyDescent="0.25">
      <c r="A1645" s="245" t="s">
        <v>5395</v>
      </c>
      <c r="B1645" s="245" t="s">
        <v>5394</v>
      </c>
      <c r="C1645" s="245" t="s">
        <v>5449</v>
      </c>
      <c r="D1645" s="245" t="s">
        <v>5448</v>
      </c>
      <c r="E1645" s="246" t="s">
        <v>44</v>
      </c>
      <c r="F1645" s="245" t="s">
        <v>44</v>
      </c>
      <c r="G1645" s="245" t="s">
        <v>5574</v>
      </c>
      <c r="H1645" s="245" t="s">
        <v>16805</v>
      </c>
      <c r="I1645" s="245" t="s">
        <v>24</v>
      </c>
      <c r="J1645" s="245" t="s">
        <v>569</v>
      </c>
      <c r="K1645" s="246" t="s">
        <v>16806</v>
      </c>
      <c r="L1645" s="245" t="s">
        <v>568</v>
      </c>
    </row>
    <row r="1646" spans="1:12" x14ac:dyDescent="0.25">
      <c r="A1646" s="245" t="s">
        <v>5395</v>
      </c>
      <c r="B1646" s="245" t="s">
        <v>5394</v>
      </c>
      <c r="C1646" s="245" t="s">
        <v>5449</v>
      </c>
      <c r="D1646" s="245" t="s">
        <v>5448</v>
      </c>
      <c r="E1646" s="246" t="s">
        <v>44</v>
      </c>
      <c r="F1646" s="245" t="s">
        <v>44</v>
      </c>
      <c r="G1646" s="245" t="s">
        <v>5573</v>
      </c>
      <c r="H1646" s="245" t="s">
        <v>10706</v>
      </c>
      <c r="I1646" s="245" t="s">
        <v>14</v>
      </c>
      <c r="J1646" s="245" t="s">
        <v>59</v>
      </c>
      <c r="K1646" s="246" t="s">
        <v>16807</v>
      </c>
      <c r="L1646" s="245" t="s">
        <v>568</v>
      </c>
    </row>
    <row r="1647" spans="1:12" x14ac:dyDescent="0.25">
      <c r="A1647" s="245" t="s">
        <v>5395</v>
      </c>
      <c r="B1647" s="245" t="s">
        <v>5394</v>
      </c>
      <c r="C1647" s="245" t="s">
        <v>5449</v>
      </c>
      <c r="D1647" s="245" t="s">
        <v>5448</v>
      </c>
      <c r="E1647" s="246" t="s">
        <v>44</v>
      </c>
      <c r="F1647" s="245" t="s">
        <v>44</v>
      </c>
      <c r="G1647" s="245" t="s">
        <v>5572</v>
      </c>
      <c r="H1647" s="245" t="s">
        <v>10707</v>
      </c>
      <c r="I1647" s="245" t="s">
        <v>14</v>
      </c>
      <c r="J1647" s="245" t="s">
        <v>59</v>
      </c>
      <c r="K1647" s="246" t="s">
        <v>16808</v>
      </c>
      <c r="L1647" s="245" t="s">
        <v>568</v>
      </c>
    </row>
    <row r="1648" spans="1:12" x14ac:dyDescent="0.25">
      <c r="A1648" s="245" t="s">
        <v>5395</v>
      </c>
      <c r="B1648" s="245" t="s">
        <v>5394</v>
      </c>
      <c r="C1648" s="245" t="s">
        <v>5449</v>
      </c>
      <c r="D1648" s="245" t="s">
        <v>5448</v>
      </c>
      <c r="E1648" s="246" t="s">
        <v>44</v>
      </c>
      <c r="F1648" s="245" t="s">
        <v>44</v>
      </c>
      <c r="G1648" s="245" t="s">
        <v>5571</v>
      </c>
      <c r="H1648" s="245" t="s">
        <v>16809</v>
      </c>
      <c r="I1648" s="245" t="s">
        <v>24</v>
      </c>
      <c r="J1648" s="245" t="s">
        <v>569</v>
      </c>
      <c r="K1648" s="246" t="s">
        <v>16810</v>
      </c>
      <c r="L1648" s="245" t="s">
        <v>568</v>
      </c>
    </row>
    <row r="1649" spans="1:12" x14ac:dyDescent="0.25">
      <c r="A1649" s="245" t="s">
        <v>5395</v>
      </c>
      <c r="B1649" s="245" t="s">
        <v>5394</v>
      </c>
      <c r="C1649" s="245" t="s">
        <v>5449</v>
      </c>
      <c r="D1649" s="245" t="s">
        <v>5448</v>
      </c>
      <c r="E1649" s="246" t="s">
        <v>44</v>
      </c>
      <c r="F1649" s="245" t="s">
        <v>44</v>
      </c>
      <c r="G1649" s="245" t="s">
        <v>5570</v>
      </c>
      <c r="H1649" s="245" t="s">
        <v>10708</v>
      </c>
      <c r="I1649" s="245" t="s">
        <v>14</v>
      </c>
      <c r="J1649" s="245" t="s">
        <v>59</v>
      </c>
      <c r="K1649" s="246" t="s">
        <v>16811</v>
      </c>
      <c r="L1649" s="245" t="s">
        <v>568</v>
      </c>
    </row>
    <row r="1650" spans="1:12" x14ac:dyDescent="0.25">
      <c r="A1650" s="245" t="s">
        <v>5395</v>
      </c>
      <c r="B1650" s="245" t="s">
        <v>5394</v>
      </c>
      <c r="C1650" s="245" t="s">
        <v>5449</v>
      </c>
      <c r="D1650" s="245" t="s">
        <v>5448</v>
      </c>
      <c r="E1650" s="246" t="s">
        <v>44</v>
      </c>
      <c r="F1650" s="245" t="s">
        <v>44</v>
      </c>
      <c r="G1650" s="245" t="s">
        <v>5569</v>
      </c>
      <c r="H1650" s="245" t="s">
        <v>16812</v>
      </c>
      <c r="I1650" s="245" t="s">
        <v>24</v>
      </c>
      <c r="J1650" s="245" t="s">
        <v>569</v>
      </c>
      <c r="K1650" s="246" t="s">
        <v>16813</v>
      </c>
      <c r="L1650" s="245" t="s">
        <v>568</v>
      </c>
    </row>
    <row r="1651" spans="1:12" x14ac:dyDescent="0.25">
      <c r="A1651" s="245" t="s">
        <v>5395</v>
      </c>
      <c r="B1651" s="245" t="s">
        <v>5394</v>
      </c>
      <c r="C1651" s="245" t="s">
        <v>5449</v>
      </c>
      <c r="D1651" s="245" t="s">
        <v>5448</v>
      </c>
      <c r="E1651" s="246" t="s">
        <v>44</v>
      </c>
      <c r="F1651" s="245" t="s">
        <v>44</v>
      </c>
      <c r="G1651" s="245" t="s">
        <v>5568</v>
      </c>
      <c r="H1651" s="245" t="s">
        <v>10709</v>
      </c>
      <c r="I1651" s="245" t="s">
        <v>14</v>
      </c>
      <c r="J1651" s="245" t="s">
        <v>59</v>
      </c>
      <c r="K1651" s="246" t="s">
        <v>16803</v>
      </c>
      <c r="L1651" s="245" t="s">
        <v>568</v>
      </c>
    </row>
    <row r="1652" spans="1:12" x14ac:dyDescent="0.25">
      <c r="A1652" s="245" t="s">
        <v>5395</v>
      </c>
      <c r="B1652" s="245" t="s">
        <v>5394</v>
      </c>
      <c r="C1652" s="245" t="s">
        <v>5449</v>
      </c>
      <c r="D1652" s="245" t="s">
        <v>5448</v>
      </c>
      <c r="E1652" s="246" t="s">
        <v>44</v>
      </c>
      <c r="F1652" s="245" t="s">
        <v>44</v>
      </c>
      <c r="G1652" s="245" t="s">
        <v>5567</v>
      </c>
      <c r="H1652" s="245" t="s">
        <v>16814</v>
      </c>
      <c r="I1652" s="245" t="s">
        <v>24</v>
      </c>
      <c r="J1652" s="245" t="s">
        <v>569</v>
      </c>
      <c r="K1652" s="246" t="s">
        <v>16815</v>
      </c>
      <c r="L1652" s="245" t="s">
        <v>568</v>
      </c>
    </row>
    <row r="1653" spans="1:12" x14ac:dyDescent="0.25">
      <c r="A1653" s="245" t="s">
        <v>5395</v>
      </c>
      <c r="B1653" s="245" t="s">
        <v>5394</v>
      </c>
      <c r="C1653" s="245" t="s">
        <v>5449</v>
      </c>
      <c r="D1653" s="245" t="s">
        <v>5448</v>
      </c>
      <c r="E1653" s="246" t="s">
        <v>44</v>
      </c>
      <c r="F1653" s="245" t="s">
        <v>44</v>
      </c>
      <c r="G1653" s="245" t="s">
        <v>5566</v>
      </c>
      <c r="H1653" s="245" t="s">
        <v>10710</v>
      </c>
      <c r="I1653" s="245" t="s">
        <v>14</v>
      </c>
      <c r="J1653" s="245" t="s">
        <v>59</v>
      </c>
      <c r="K1653" s="246" t="s">
        <v>16804</v>
      </c>
      <c r="L1653" s="245" t="s">
        <v>568</v>
      </c>
    </row>
    <row r="1654" spans="1:12" x14ac:dyDescent="0.25">
      <c r="A1654" s="245" t="s">
        <v>5395</v>
      </c>
      <c r="B1654" s="245" t="s">
        <v>5394</v>
      </c>
      <c r="C1654" s="245" t="s">
        <v>5449</v>
      </c>
      <c r="D1654" s="245" t="s">
        <v>5448</v>
      </c>
      <c r="E1654" s="246" t="s">
        <v>44</v>
      </c>
      <c r="F1654" s="245" t="s">
        <v>44</v>
      </c>
      <c r="G1654" s="245" t="s">
        <v>5565</v>
      </c>
      <c r="H1654" s="245" t="s">
        <v>16816</v>
      </c>
      <c r="I1654" s="245" t="s">
        <v>24</v>
      </c>
      <c r="J1654" s="245" t="s">
        <v>569</v>
      </c>
      <c r="K1654" s="246" t="s">
        <v>16817</v>
      </c>
      <c r="L1654" s="245" t="s">
        <v>568</v>
      </c>
    </row>
    <row r="1655" spans="1:12" x14ac:dyDescent="0.25">
      <c r="A1655" s="245" t="s">
        <v>5395</v>
      </c>
      <c r="B1655" s="245" t="s">
        <v>5394</v>
      </c>
      <c r="C1655" s="245" t="s">
        <v>5449</v>
      </c>
      <c r="D1655" s="245" t="s">
        <v>5448</v>
      </c>
      <c r="E1655" s="246" t="s">
        <v>44</v>
      </c>
      <c r="F1655" s="245" t="s">
        <v>44</v>
      </c>
      <c r="G1655" s="245" t="s">
        <v>5564</v>
      </c>
      <c r="H1655" s="245" t="s">
        <v>10711</v>
      </c>
      <c r="I1655" s="245" t="s">
        <v>14</v>
      </c>
      <c r="J1655" s="245" t="s">
        <v>59</v>
      </c>
      <c r="K1655" s="246" t="s">
        <v>16807</v>
      </c>
      <c r="L1655" s="245" t="s">
        <v>568</v>
      </c>
    </row>
    <row r="1656" spans="1:12" x14ac:dyDescent="0.25">
      <c r="A1656" s="245" t="s">
        <v>5395</v>
      </c>
      <c r="B1656" s="245" t="s">
        <v>5394</v>
      </c>
      <c r="C1656" s="245" t="s">
        <v>5449</v>
      </c>
      <c r="D1656" s="245" t="s">
        <v>5448</v>
      </c>
      <c r="E1656" s="246" t="s">
        <v>44</v>
      </c>
      <c r="F1656" s="245" t="s">
        <v>44</v>
      </c>
      <c r="G1656" s="245" t="s">
        <v>5563</v>
      </c>
      <c r="H1656" s="245" t="s">
        <v>16818</v>
      </c>
      <c r="I1656" s="245" t="s">
        <v>24</v>
      </c>
      <c r="J1656" s="245" t="s">
        <v>569</v>
      </c>
      <c r="K1656" s="246" t="s">
        <v>16819</v>
      </c>
      <c r="L1656" s="245" t="s">
        <v>568</v>
      </c>
    </row>
    <row r="1657" spans="1:12" x14ac:dyDescent="0.25">
      <c r="A1657" s="245" t="s">
        <v>5395</v>
      </c>
      <c r="B1657" s="245" t="s">
        <v>5394</v>
      </c>
      <c r="C1657" s="245" t="s">
        <v>5449</v>
      </c>
      <c r="D1657" s="245" t="s">
        <v>5448</v>
      </c>
      <c r="E1657" s="246" t="s">
        <v>44</v>
      </c>
      <c r="F1657" s="245" t="s">
        <v>44</v>
      </c>
      <c r="G1657" s="245" t="s">
        <v>5562</v>
      </c>
      <c r="H1657" s="245" t="s">
        <v>10712</v>
      </c>
      <c r="I1657" s="245" t="s">
        <v>14</v>
      </c>
      <c r="J1657" s="245" t="s">
        <v>59</v>
      </c>
      <c r="K1657" s="246" t="s">
        <v>16808</v>
      </c>
      <c r="L1657" s="245" t="s">
        <v>568</v>
      </c>
    </row>
    <row r="1658" spans="1:12" x14ac:dyDescent="0.25">
      <c r="A1658" s="245" t="s">
        <v>5395</v>
      </c>
      <c r="B1658" s="245" t="s">
        <v>5394</v>
      </c>
      <c r="C1658" s="245" t="s">
        <v>5449</v>
      </c>
      <c r="D1658" s="245" t="s">
        <v>5448</v>
      </c>
      <c r="E1658" s="246" t="s">
        <v>44</v>
      </c>
      <c r="F1658" s="245" t="s">
        <v>44</v>
      </c>
      <c r="G1658" s="245" t="s">
        <v>5561</v>
      </c>
      <c r="H1658" s="245" t="s">
        <v>16820</v>
      </c>
      <c r="I1658" s="245" t="s">
        <v>24</v>
      </c>
      <c r="J1658" s="245" t="s">
        <v>569</v>
      </c>
      <c r="K1658" s="246" t="s">
        <v>16821</v>
      </c>
      <c r="L1658" s="245" t="s">
        <v>568</v>
      </c>
    </row>
    <row r="1659" spans="1:12" x14ac:dyDescent="0.25">
      <c r="A1659" s="245" t="s">
        <v>5395</v>
      </c>
      <c r="B1659" s="245" t="s">
        <v>5394</v>
      </c>
      <c r="C1659" s="245" t="s">
        <v>5449</v>
      </c>
      <c r="D1659" s="245" t="s">
        <v>5448</v>
      </c>
      <c r="E1659" s="246" t="s">
        <v>44</v>
      </c>
      <c r="F1659" s="245" t="s">
        <v>44</v>
      </c>
      <c r="G1659" s="245" t="s">
        <v>5560</v>
      </c>
      <c r="H1659" s="245" t="s">
        <v>10713</v>
      </c>
      <c r="I1659" s="245" t="s">
        <v>14</v>
      </c>
      <c r="J1659" s="245" t="s">
        <v>59</v>
      </c>
      <c r="K1659" s="246" t="s">
        <v>16811</v>
      </c>
      <c r="L1659" s="245" t="s">
        <v>568</v>
      </c>
    </row>
    <row r="1660" spans="1:12" x14ac:dyDescent="0.25">
      <c r="A1660" s="245" t="s">
        <v>5395</v>
      </c>
      <c r="B1660" s="245" t="s">
        <v>5394</v>
      </c>
      <c r="C1660" s="245" t="s">
        <v>5449</v>
      </c>
      <c r="D1660" s="245" t="s">
        <v>5448</v>
      </c>
      <c r="E1660" s="246" t="s">
        <v>44</v>
      </c>
      <c r="F1660" s="245" t="s">
        <v>44</v>
      </c>
      <c r="G1660" s="245" t="s">
        <v>5559</v>
      </c>
      <c r="H1660" s="245" t="s">
        <v>16822</v>
      </c>
      <c r="I1660" s="245" t="s">
        <v>24</v>
      </c>
      <c r="J1660" s="245" t="s">
        <v>569</v>
      </c>
      <c r="K1660" s="246" t="s">
        <v>16823</v>
      </c>
      <c r="L1660" s="245" t="s">
        <v>568</v>
      </c>
    </row>
    <row r="1661" spans="1:12" x14ac:dyDescent="0.25">
      <c r="A1661" s="245" t="s">
        <v>5395</v>
      </c>
      <c r="B1661" s="245" t="s">
        <v>5394</v>
      </c>
      <c r="C1661" s="245" t="s">
        <v>5449</v>
      </c>
      <c r="D1661" s="245" t="s">
        <v>5448</v>
      </c>
      <c r="E1661" s="246" t="s">
        <v>44</v>
      </c>
      <c r="F1661" s="245" t="s">
        <v>44</v>
      </c>
      <c r="G1661" s="245" t="s">
        <v>5558</v>
      </c>
      <c r="H1661" s="245" t="s">
        <v>10714</v>
      </c>
      <c r="I1661" s="245" t="s">
        <v>14</v>
      </c>
      <c r="J1661" s="245" t="s">
        <v>59</v>
      </c>
      <c r="K1661" s="246" t="s">
        <v>16824</v>
      </c>
      <c r="L1661" s="245" t="s">
        <v>568</v>
      </c>
    </row>
    <row r="1662" spans="1:12" x14ac:dyDescent="0.25">
      <c r="A1662" s="245" t="s">
        <v>5395</v>
      </c>
      <c r="B1662" s="245" t="s">
        <v>5394</v>
      </c>
      <c r="C1662" s="245" t="s">
        <v>5449</v>
      </c>
      <c r="D1662" s="245" t="s">
        <v>5448</v>
      </c>
      <c r="E1662" s="246" t="s">
        <v>44</v>
      </c>
      <c r="F1662" s="245" t="s">
        <v>44</v>
      </c>
      <c r="G1662" s="245" t="s">
        <v>5557</v>
      </c>
      <c r="H1662" s="245" t="s">
        <v>16825</v>
      </c>
      <c r="I1662" s="245" t="s">
        <v>24</v>
      </c>
      <c r="J1662" s="245" t="s">
        <v>569</v>
      </c>
      <c r="K1662" s="246" t="s">
        <v>16826</v>
      </c>
      <c r="L1662" s="245" t="s">
        <v>568</v>
      </c>
    </row>
    <row r="1663" spans="1:12" x14ac:dyDescent="0.25">
      <c r="A1663" s="245" t="s">
        <v>5395</v>
      </c>
      <c r="B1663" s="245" t="s">
        <v>5394</v>
      </c>
      <c r="C1663" s="245" t="s">
        <v>5449</v>
      </c>
      <c r="D1663" s="245" t="s">
        <v>5448</v>
      </c>
      <c r="E1663" s="246" t="s">
        <v>44</v>
      </c>
      <c r="F1663" s="245" t="s">
        <v>44</v>
      </c>
      <c r="G1663" s="245" t="s">
        <v>5556</v>
      </c>
      <c r="H1663" s="245" t="s">
        <v>10715</v>
      </c>
      <c r="I1663" s="245" t="s">
        <v>14</v>
      </c>
      <c r="J1663" s="245" t="s">
        <v>59</v>
      </c>
      <c r="K1663" s="246" t="s">
        <v>16827</v>
      </c>
      <c r="L1663" s="245" t="s">
        <v>568</v>
      </c>
    </row>
    <row r="1664" spans="1:12" x14ac:dyDescent="0.25">
      <c r="A1664" s="245" t="s">
        <v>5395</v>
      </c>
      <c r="B1664" s="245" t="s">
        <v>5394</v>
      </c>
      <c r="C1664" s="245" t="s">
        <v>5449</v>
      </c>
      <c r="D1664" s="245" t="s">
        <v>5448</v>
      </c>
      <c r="E1664" s="246" t="s">
        <v>44</v>
      </c>
      <c r="F1664" s="245" t="s">
        <v>44</v>
      </c>
      <c r="G1664" s="245" t="s">
        <v>5555</v>
      </c>
      <c r="H1664" s="245" t="s">
        <v>16828</v>
      </c>
      <c r="I1664" s="245" t="s">
        <v>24</v>
      </c>
      <c r="J1664" s="245" t="s">
        <v>569</v>
      </c>
      <c r="K1664" s="246" t="s">
        <v>16829</v>
      </c>
      <c r="L1664" s="245" t="s">
        <v>568</v>
      </c>
    </row>
    <row r="1665" spans="1:12" x14ac:dyDescent="0.25">
      <c r="A1665" s="245" t="s">
        <v>5395</v>
      </c>
      <c r="B1665" s="245" t="s">
        <v>5394</v>
      </c>
      <c r="C1665" s="245" t="s">
        <v>5449</v>
      </c>
      <c r="D1665" s="245" t="s">
        <v>5448</v>
      </c>
      <c r="E1665" s="246" t="s">
        <v>44</v>
      </c>
      <c r="F1665" s="245" t="s">
        <v>44</v>
      </c>
      <c r="G1665" s="245" t="s">
        <v>5554</v>
      </c>
      <c r="H1665" s="245" t="s">
        <v>10716</v>
      </c>
      <c r="I1665" s="245" t="s">
        <v>14</v>
      </c>
      <c r="J1665" s="245" t="s">
        <v>59</v>
      </c>
      <c r="K1665" s="246" t="s">
        <v>16830</v>
      </c>
      <c r="L1665" s="245" t="s">
        <v>568</v>
      </c>
    </row>
    <row r="1666" spans="1:12" x14ac:dyDescent="0.25">
      <c r="A1666" s="245" t="s">
        <v>5395</v>
      </c>
      <c r="B1666" s="245" t="s">
        <v>5394</v>
      </c>
      <c r="C1666" s="245" t="s">
        <v>5449</v>
      </c>
      <c r="D1666" s="245" t="s">
        <v>5448</v>
      </c>
      <c r="E1666" s="246" t="s">
        <v>44</v>
      </c>
      <c r="F1666" s="245" t="s">
        <v>44</v>
      </c>
      <c r="G1666" s="245" t="s">
        <v>5553</v>
      </c>
      <c r="H1666" s="245" t="s">
        <v>16831</v>
      </c>
      <c r="I1666" s="245" t="s">
        <v>24</v>
      </c>
      <c r="J1666" s="245" t="s">
        <v>569</v>
      </c>
      <c r="K1666" s="246" t="s">
        <v>16832</v>
      </c>
      <c r="L1666" s="245" t="s">
        <v>568</v>
      </c>
    </row>
    <row r="1667" spans="1:12" x14ac:dyDescent="0.25">
      <c r="A1667" s="245" t="s">
        <v>5395</v>
      </c>
      <c r="B1667" s="245" t="s">
        <v>5394</v>
      </c>
      <c r="C1667" s="245" t="s">
        <v>5449</v>
      </c>
      <c r="D1667" s="245" t="s">
        <v>5448</v>
      </c>
      <c r="E1667" s="246" t="s">
        <v>44</v>
      </c>
      <c r="F1667" s="245" t="s">
        <v>44</v>
      </c>
      <c r="G1667" s="245" t="s">
        <v>5552</v>
      </c>
      <c r="H1667" s="245" t="s">
        <v>10717</v>
      </c>
      <c r="I1667" s="245" t="s">
        <v>14</v>
      </c>
      <c r="J1667" s="245" t="s">
        <v>59</v>
      </c>
      <c r="K1667" s="246" t="s">
        <v>16833</v>
      </c>
      <c r="L1667" s="245" t="s">
        <v>568</v>
      </c>
    </row>
    <row r="1668" spans="1:12" x14ac:dyDescent="0.25">
      <c r="A1668" s="245" t="s">
        <v>5395</v>
      </c>
      <c r="B1668" s="245" t="s">
        <v>5394</v>
      </c>
      <c r="C1668" s="245" t="s">
        <v>5449</v>
      </c>
      <c r="D1668" s="245" t="s">
        <v>5448</v>
      </c>
      <c r="E1668" s="246" t="s">
        <v>44</v>
      </c>
      <c r="F1668" s="245" t="s">
        <v>44</v>
      </c>
      <c r="G1668" s="245" t="s">
        <v>5551</v>
      </c>
      <c r="H1668" s="245" t="s">
        <v>16834</v>
      </c>
      <c r="I1668" s="245" t="s">
        <v>24</v>
      </c>
      <c r="J1668" s="245" t="s">
        <v>569</v>
      </c>
      <c r="K1668" s="246" t="s">
        <v>16835</v>
      </c>
      <c r="L1668" s="245" t="s">
        <v>568</v>
      </c>
    </row>
    <row r="1669" spans="1:12" x14ac:dyDescent="0.25">
      <c r="A1669" s="245" t="s">
        <v>5395</v>
      </c>
      <c r="B1669" s="245" t="s">
        <v>5394</v>
      </c>
      <c r="C1669" s="245" t="s">
        <v>5449</v>
      </c>
      <c r="D1669" s="245" t="s">
        <v>5448</v>
      </c>
      <c r="E1669" s="246" t="s">
        <v>44</v>
      </c>
      <c r="F1669" s="245" t="s">
        <v>44</v>
      </c>
      <c r="G1669" s="245" t="s">
        <v>5550</v>
      </c>
      <c r="H1669" s="245" t="s">
        <v>10718</v>
      </c>
      <c r="I1669" s="245" t="s">
        <v>14</v>
      </c>
      <c r="J1669" s="245" t="s">
        <v>59</v>
      </c>
      <c r="K1669" s="246" t="s">
        <v>16824</v>
      </c>
      <c r="L1669" s="245" t="s">
        <v>568</v>
      </c>
    </row>
    <row r="1670" spans="1:12" x14ac:dyDescent="0.25">
      <c r="A1670" s="245" t="s">
        <v>5395</v>
      </c>
      <c r="B1670" s="245" t="s">
        <v>5394</v>
      </c>
      <c r="C1670" s="245" t="s">
        <v>5449</v>
      </c>
      <c r="D1670" s="245" t="s">
        <v>5448</v>
      </c>
      <c r="E1670" s="246" t="s">
        <v>44</v>
      </c>
      <c r="F1670" s="245" t="s">
        <v>44</v>
      </c>
      <c r="G1670" s="245" t="s">
        <v>5549</v>
      </c>
      <c r="H1670" s="245" t="s">
        <v>16836</v>
      </c>
      <c r="I1670" s="245" t="s">
        <v>24</v>
      </c>
      <c r="J1670" s="245" t="s">
        <v>569</v>
      </c>
      <c r="K1670" s="246" t="s">
        <v>16837</v>
      </c>
      <c r="L1670" s="245" t="s">
        <v>568</v>
      </c>
    </row>
    <row r="1671" spans="1:12" x14ac:dyDescent="0.25">
      <c r="A1671" s="245" t="s">
        <v>5395</v>
      </c>
      <c r="B1671" s="245" t="s">
        <v>5394</v>
      </c>
      <c r="C1671" s="245" t="s">
        <v>5449</v>
      </c>
      <c r="D1671" s="245" t="s">
        <v>5448</v>
      </c>
      <c r="E1671" s="246" t="s">
        <v>44</v>
      </c>
      <c r="F1671" s="245" t="s">
        <v>44</v>
      </c>
      <c r="G1671" s="245" t="s">
        <v>5548</v>
      </c>
      <c r="H1671" s="245" t="s">
        <v>10719</v>
      </c>
      <c r="I1671" s="245" t="s">
        <v>14</v>
      </c>
      <c r="J1671" s="245" t="s">
        <v>59</v>
      </c>
      <c r="K1671" s="246" t="s">
        <v>16838</v>
      </c>
      <c r="L1671" s="245" t="s">
        <v>568</v>
      </c>
    </row>
    <row r="1672" spans="1:12" x14ac:dyDescent="0.25">
      <c r="A1672" s="245" t="s">
        <v>5395</v>
      </c>
      <c r="B1672" s="245" t="s">
        <v>5394</v>
      </c>
      <c r="C1672" s="245" t="s">
        <v>5449</v>
      </c>
      <c r="D1672" s="245" t="s">
        <v>5448</v>
      </c>
      <c r="E1672" s="246" t="s">
        <v>44</v>
      </c>
      <c r="F1672" s="245" t="s">
        <v>44</v>
      </c>
      <c r="G1672" s="245" t="s">
        <v>5547</v>
      </c>
      <c r="H1672" s="245" t="s">
        <v>16839</v>
      </c>
      <c r="I1672" s="245" t="s">
        <v>24</v>
      </c>
      <c r="J1672" s="245" t="s">
        <v>569</v>
      </c>
      <c r="K1672" s="246" t="s">
        <v>16840</v>
      </c>
      <c r="L1672" s="245" t="s">
        <v>568</v>
      </c>
    </row>
    <row r="1673" spans="1:12" x14ac:dyDescent="0.25">
      <c r="A1673" s="245" t="s">
        <v>5395</v>
      </c>
      <c r="B1673" s="245" t="s">
        <v>5394</v>
      </c>
      <c r="C1673" s="245" t="s">
        <v>5449</v>
      </c>
      <c r="D1673" s="245" t="s">
        <v>5448</v>
      </c>
      <c r="E1673" s="246" t="s">
        <v>44</v>
      </c>
      <c r="F1673" s="245" t="s">
        <v>44</v>
      </c>
      <c r="G1673" s="245" t="s">
        <v>5546</v>
      </c>
      <c r="H1673" s="245" t="s">
        <v>10720</v>
      </c>
      <c r="I1673" s="245" t="s">
        <v>14</v>
      </c>
      <c r="J1673" s="245" t="s">
        <v>59</v>
      </c>
      <c r="K1673" s="246" t="s">
        <v>16841</v>
      </c>
      <c r="L1673" s="245" t="s">
        <v>568</v>
      </c>
    </row>
    <row r="1674" spans="1:12" x14ac:dyDescent="0.25">
      <c r="A1674" s="245" t="s">
        <v>5395</v>
      </c>
      <c r="B1674" s="245" t="s">
        <v>5394</v>
      </c>
      <c r="C1674" s="245" t="s">
        <v>5449</v>
      </c>
      <c r="D1674" s="245" t="s">
        <v>5448</v>
      </c>
      <c r="E1674" s="246" t="s">
        <v>44</v>
      </c>
      <c r="F1674" s="245" t="s">
        <v>44</v>
      </c>
      <c r="G1674" s="245" t="s">
        <v>5545</v>
      </c>
      <c r="H1674" s="245" t="s">
        <v>16842</v>
      </c>
      <c r="I1674" s="245" t="s">
        <v>24</v>
      </c>
      <c r="J1674" s="245" t="s">
        <v>569</v>
      </c>
      <c r="K1674" s="246" t="s">
        <v>16843</v>
      </c>
      <c r="L1674" s="245" t="s">
        <v>568</v>
      </c>
    </row>
    <row r="1675" spans="1:12" x14ac:dyDescent="0.25">
      <c r="A1675" s="245" t="s">
        <v>5395</v>
      </c>
      <c r="B1675" s="245" t="s">
        <v>5394</v>
      </c>
      <c r="C1675" s="245" t="s">
        <v>5449</v>
      </c>
      <c r="D1675" s="245" t="s">
        <v>5448</v>
      </c>
      <c r="E1675" s="246" t="s">
        <v>44</v>
      </c>
      <c r="F1675" s="245" t="s">
        <v>44</v>
      </c>
      <c r="G1675" s="245" t="s">
        <v>5544</v>
      </c>
      <c r="H1675" s="245" t="s">
        <v>10721</v>
      </c>
      <c r="I1675" s="245" t="s">
        <v>14</v>
      </c>
      <c r="J1675" s="245" t="s">
        <v>59</v>
      </c>
      <c r="K1675" s="246" t="s">
        <v>16844</v>
      </c>
      <c r="L1675" s="245" t="s">
        <v>568</v>
      </c>
    </row>
    <row r="1676" spans="1:12" x14ac:dyDescent="0.25">
      <c r="A1676" s="245" t="s">
        <v>5395</v>
      </c>
      <c r="B1676" s="245" t="s">
        <v>5394</v>
      </c>
      <c r="C1676" s="245" t="s">
        <v>5449</v>
      </c>
      <c r="D1676" s="245" t="s">
        <v>5448</v>
      </c>
      <c r="E1676" s="246" t="s">
        <v>44</v>
      </c>
      <c r="F1676" s="245" t="s">
        <v>44</v>
      </c>
      <c r="G1676" s="245" t="s">
        <v>5543</v>
      </c>
      <c r="H1676" s="245" t="s">
        <v>16845</v>
      </c>
      <c r="I1676" s="245" t="s">
        <v>24</v>
      </c>
      <c r="J1676" s="245" t="s">
        <v>569</v>
      </c>
      <c r="K1676" s="246" t="s">
        <v>16846</v>
      </c>
      <c r="L1676" s="245" t="s">
        <v>568</v>
      </c>
    </row>
    <row r="1677" spans="1:12" x14ac:dyDescent="0.25">
      <c r="A1677" s="245" t="s">
        <v>5395</v>
      </c>
      <c r="B1677" s="245" t="s">
        <v>5394</v>
      </c>
      <c r="C1677" s="245" t="s">
        <v>5449</v>
      </c>
      <c r="D1677" s="245" t="s">
        <v>5448</v>
      </c>
      <c r="E1677" s="246" t="s">
        <v>44</v>
      </c>
      <c r="F1677" s="245" t="s">
        <v>44</v>
      </c>
      <c r="G1677" s="245" t="s">
        <v>5542</v>
      </c>
      <c r="H1677" s="245" t="s">
        <v>10722</v>
      </c>
      <c r="I1677" s="245" t="s">
        <v>14</v>
      </c>
      <c r="J1677" s="245" t="s">
        <v>59</v>
      </c>
      <c r="K1677" s="246" t="s">
        <v>16838</v>
      </c>
      <c r="L1677" s="245" t="s">
        <v>568</v>
      </c>
    </row>
    <row r="1678" spans="1:12" x14ac:dyDescent="0.25">
      <c r="A1678" s="245" t="s">
        <v>5395</v>
      </c>
      <c r="B1678" s="245" t="s">
        <v>5394</v>
      </c>
      <c r="C1678" s="245" t="s">
        <v>5449</v>
      </c>
      <c r="D1678" s="245" t="s">
        <v>5448</v>
      </c>
      <c r="E1678" s="246" t="s">
        <v>44</v>
      </c>
      <c r="F1678" s="245" t="s">
        <v>44</v>
      </c>
      <c r="G1678" s="245" t="s">
        <v>5541</v>
      </c>
      <c r="H1678" s="245" t="s">
        <v>16847</v>
      </c>
      <c r="I1678" s="245" t="s">
        <v>24</v>
      </c>
      <c r="J1678" s="245" t="s">
        <v>569</v>
      </c>
      <c r="K1678" s="246" t="s">
        <v>16848</v>
      </c>
      <c r="L1678" s="245" t="s">
        <v>568</v>
      </c>
    </row>
    <row r="1679" spans="1:12" x14ac:dyDescent="0.25">
      <c r="A1679" s="245" t="s">
        <v>5395</v>
      </c>
      <c r="B1679" s="245" t="s">
        <v>5394</v>
      </c>
      <c r="C1679" s="245" t="s">
        <v>5449</v>
      </c>
      <c r="D1679" s="245" t="s">
        <v>5448</v>
      </c>
      <c r="E1679" s="246" t="s">
        <v>44</v>
      </c>
      <c r="F1679" s="245" t="s">
        <v>44</v>
      </c>
      <c r="G1679" s="245" t="s">
        <v>5540</v>
      </c>
      <c r="H1679" s="245" t="s">
        <v>10723</v>
      </c>
      <c r="I1679" s="245" t="s">
        <v>14</v>
      </c>
      <c r="J1679" s="245" t="s">
        <v>59</v>
      </c>
      <c r="K1679" s="246" t="s">
        <v>16849</v>
      </c>
      <c r="L1679" s="245" t="s">
        <v>568</v>
      </c>
    </row>
    <row r="1680" spans="1:12" x14ac:dyDescent="0.25">
      <c r="A1680" s="245" t="s">
        <v>5395</v>
      </c>
      <c r="B1680" s="245" t="s">
        <v>5394</v>
      </c>
      <c r="C1680" s="245" t="s">
        <v>5449</v>
      </c>
      <c r="D1680" s="245" t="s">
        <v>5448</v>
      </c>
      <c r="E1680" s="246" t="s">
        <v>44</v>
      </c>
      <c r="F1680" s="245" t="s">
        <v>44</v>
      </c>
      <c r="G1680" s="245" t="s">
        <v>5539</v>
      </c>
      <c r="H1680" s="245" t="s">
        <v>16850</v>
      </c>
      <c r="I1680" s="245" t="s">
        <v>24</v>
      </c>
      <c r="J1680" s="245" t="s">
        <v>569</v>
      </c>
      <c r="K1680" s="246" t="s">
        <v>16851</v>
      </c>
      <c r="L1680" s="245" t="s">
        <v>568</v>
      </c>
    </row>
    <row r="1681" spans="1:12" x14ac:dyDescent="0.25">
      <c r="A1681" s="245" t="s">
        <v>5395</v>
      </c>
      <c r="B1681" s="245" t="s">
        <v>5394</v>
      </c>
      <c r="C1681" s="245" t="s">
        <v>5449</v>
      </c>
      <c r="D1681" s="245" t="s">
        <v>5448</v>
      </c>
      <c r="E1681" s="246" t="s">
        <v>44</v>
      </c>
      <c r="F1681" s="245" t="s">
        <v>44</v>
      </c>
      <c r="G1681" s="245" t="s">
        <v>5538</v>
      </c>
      <c r="H1681" s="245" t="s">
        <v>10724</v>
      </c>
      <c r="I1681" s="245" t="s">
        <v>14</v>
      </c>
      <c r="J1681" s="245" t="s">
        <v>59</v>
      </c>
      <c r="K1681" s="246" t="s">
        <v>16852</v>
      </c>
      <c r="L1681" s="245" t="s">
        <v>568</v>
      </c>
    </row>
    <row r="1682" spans="1:12" x14ac:dyDescent="0.25">
      <c r="A1682" s="245" t="s">
        <v>5395</v>
      </c>
      <c r="B1682" s="245" t="s">
        <v>5394</v>
      </c>
      <c r="C1682" s="245" t="s">
        <v>5449</v>
      </c>
      <c r="D1682" s="245" t="s">
        <v>5448</v>
      </c>
      <c r="E1682" s="246" t="s">
        <v>44</v>
      </c>
      <c r="F1682" s="245" t="s">
        <v>44</v>
      </c>
      <c r="G1682" s="245" t="s">
        <v>5537</v>
      </c>
      <c r="H1682" s="245" t="s">
        <v>16853</v>
      </c>
      <c r="I1682" s="245" t="s">
        <v>24</v>
      </c>
      <c r="J1682" s="245" t="s">
        <v>569</v>
      </c>
      <c r="K1682" s="246" t="s">
        <v>16854</v>
      </c>
      <c r="L1682" s="245" t="s">
        <v>568</v>
      </c>
    </row>
    <row r="1683" spans="1:12" x14ac:dyDescent="0.25">
      <c r="A1683" s="245" t="s">
        <v>5395</v>
      </c>
      <c r="B1683" s="245" t="s">
        <v>5394</v>
      </c>
      <c r="C1683" s="245" t="s">
        <v>5449</v>
      </c>
      <c r="D1683" s="245" t="s">
        <v>5448</v>
      </c>
      <c r="E1683" s="246" t="s">
        <v>44</v>
      </c>
      <c r="F1683" s="245" t="s">
        <v>44</v>
      </c>
      <c r="G1683" s="245" t="s">
        <v>5536</v>
      </c>
      <c r="H1683" s="245" t="s">
        <v>10725</v>
      </c>
      <c r="I1683" s="245" t="s">
        <v>14</v>
      </c>
      <c r="J1683" s="245" t="s">
        <v>59</v>
      </c>
      <c r="K1683" s="246" t="s">
        <v>16849</v>
      </c>
      <c r="L1683" s="245" t="s">
        <v>568</v>
      </c>
    </row>
    <row r="1684" spans="1:12" x14ac:dyDescent="0.25">
      <c r="A1684" s="245" t="s">
        <v>5395</v>
      </c>
      <c r="B1684" s="245" t="s">
        <v>5394</v>
      </c>
      <c r="C1684" s="245" t="s">
        <v>5449</v>
      </c>
      <c r="D1684" s="245" t="s">
        <v>5448</v>
      </c>
      <c r="E1684" s="246" t="s">
        <v>44</v>
      </c>
      <c r="F1684" s="245" t="s">
        <v>44</v>
      </c>
      <c r="G1684" s="245" t="s">
        <v>5535</v>
      </c>
      <c r="H1684" s="245" t="s">
        <v>16855</v>
      </c>
      <c r="I1684" s="245" t="s">
        <v>24</v>
      </c>
      <c r="J1684" s="245" t="s">
        <v>569</v>
      </c>
      <c r="K1684" s="246" t="s">
        <v>16856</v>
      </c>
      <c r="L1684" s="245" t="s">
        <v>568</v>
      </c>
    </row>
    <row r="1685" spans="1:12" x14ac:dyDescent="0.25">
      <c r="A1685" s="245" t="s">
        <v>5395</v>
      </c>
      <c r="B1685" s="245" t="s">
        <v>5394</v>
      </c>
      <c r="C1685" s="245" t="s">
        <v>5449</v>
      </c>
      <c r="D1685" s="245" t="s">
        <v>5448</v>
      </c>
      <c r="E1685" s="246" t="s">
        <v>44</v>
      </c>
      <c r="F1685" s="245" t="s">
        <v>44</v>
      </c>
      <c r="G1685" s="245" t="s">
        <v>5534</v>
      </c>
      <c r="H1685" s="245" t="s">
        <v>10726</v>
      </c>
      <c r="I1685" s="245" t="s">
        <v>14</v>
      </c>
      <c r="J1685" s="245" t="s">
        <v>59</v>
      </c>
      <c r="K1685" s="246" t="s">
        <v>16857</v>
      </c>
      <c r="L1685" s="245" t="s">
        <v>568</v>
      </c>
    </row>
    <row r="1686" spans="1:12" x14ac:dyDescent="0.25">
      <c r="A1686" s="245" t="s">
        <v>5395</v>
      </c>
      <c r="B1686" s="245" t="s">
        <v>5394</v>
      </c>
      <c r="C1686" s="245" t="s">
        <v>5449</v>
      </c>
      <c r="D1686" s="245" t="s">
        <v>5448</v>
      </c>
      <c r="E1686" s="246" t="s">
        <v>44</v>
      </c>
      <c r="F1686" s="245" t="s">
        <v>44</v>
      </c>
      <c r="G1686" s="245" t="s">
        <v>5533</v>
      </c>
      <c r="H1686" s="245" t="s">
        <v>16858</v>
      </c>
      <c r="I1686" s="245" t="s">
        <v>24</v>
      </c>
      <c r="J1686" s="245" t="s">
        <v>569</v>
      </c>
      <c r="K1686" s="246" t="s">
        <v>16859</v>
      </c>
      <c r="L1686" s="245" t="s">
        <v>568</v>
      </c>
    </row>
    <row r="1687" spans="1:12" x14ac:dyDescent="0.25">
      <c r="A1687" s="245" t="s">
        <v>5395</v>
      </c>
      <c r="B1687" s="245" t="s">
        <v>5394</v>
      </c>
      <c r="C1687" s="245" t="s">
        <v>5449</v>
      </c>
      <c r="D1687" s="245" t="s">
        <v>5448</v>
      </c>
      <c r="E1687" s="246" t="s">
        <v>44</v>
      </c>
      <c r="F1687" s="245" t="s">
        <v>44</v>
      </c>
      <c r="G1687" s="245" t="s">
        <v>5532</v>
      </c>
      <c r="H1687" s="245" t="s">
        <v>10727</v>
      </c>
      <c r="I1687" s="245" t="s">
        <v>14</v>
      </c>
      <c r="J1687" s="245" t="s">
        <v>59</v>
      </c>
      <c r="K1687" s="246" t="s">
        <v>16857</v>
      </c>
      <c r="L1687" s="245" t="s">
        <v>568</v>
      </c>
    </row>
    <row r="1688" spans="1:12" x14ac:dyDescent="0.25">
      <c r="A1688" s="245" t="s">
        <v>5395</v>
      </c>
      <c r="B1688" s="245" t="s">
        <v>5394</v>
      </c>
      <c r="C1688" s="245" t="s">
        <v>5449</v>
      </c>
      <c r="D1688" s="245" t="s">
        <v>5448</v>
      </c>
      <c r="E1688" s="246" t="s">
        <v>44</v>
      </c>
      <c r="F1688" s="245" t="s">
        <v>44</v>
      </c>
      <c r="G1688" s="245" t="s">
        <v>5531</v>
      </c>
      <c r="H1688" s="245" t="s">
        <v>16860</v>
      </c>
      <c r="I1688" s="245" t="s">
        <v>24</v>
      </c>
      <c r="J1688" s="245" t="s">
        <v>569</v>
      </c>
      <c r="K1688" s="246" t="s">
        <v>16861</v>
      </c>
      <c r="L1688" s="245" t="s">
        <v>568</v>
      </c>
    </row>
    <row r="1689" spans="1:12" x14ac:dyDescent="0.25">
      <c r="A1689" s="245" t="s">
        <v>5395</v>
      </c>
      <c r="B1689" s="245" t="s">
        <v>5394</v>
      </c>
      <c r="C1689" s="245" t="s">
        <v>5449</v>
      </c>
      <c r="D1689" s="245" t="s">
        <v>5448</v>
      </c>
      <c r="E1689" s="246" t="s">
        <v>44</v>
      </c>
      <c r="F1689" s="245" t="s">
        <v>44</v>
      </c>
      <c r="G1689" s="245" t="s">
        <v>5530</v>
      </c>
      <c r="H1689" s="245" t="s">
        <v>10728</v>
      </c>
      <c r="I1689" s="245" t="s">
        <v>14</v>
      </c>
      <c r="J1689" s="245" t="s">
        <v>59</v>
      </c>
      <c r="K1689" s="246" t="s">
        <v>16862</v>
      </c>
      <c r="L1689" s="245" t="s">
        <v>568</v>
      </c>
    </row>
    <row r="1690" spans="1:12" x14ac:dyDescent="0.25">
      <c r="A1690" s="245" t="s">
        <v>5395</v>
      </c>
      <c r="B1690" s="245" t="s">
        <v>5394</v>
      </c>
      <c r="C1690" s="245" t="s">
        <v>5449</v>
      </c>
      <c r="D1690" s="245" t="s">
        <v>5448</v>
      </c>
      <c r="E1690" s="246" t="s">
        <v>44</v>
      </c>
      <c r="F1690" s="245" t="s">
        <v>44</v>
      </c>
      <c r="G1690" s="245" t="s">
        <v>5529</v>
      </c>
      <c r="H1690" s="245" t="s">
        <v>16863</v>
      </c>
      <c r="I1690" s="245" t="s">
        <v>24</v>
      </c>
      <c r="J1690" s="245" t="s">
        <v>569</v>
      </c>
      <c r="K1690" s="246" t="s">
        <v>16864</v>
      </c>
      <c r="L1690" s="245" t="s">
        <v>568</v>
      </c>
    </row>
    <row r="1691" spans="1:12" x14ac:dyDescent="0.25">
      <c r="A1691" s="245" t="s">
        <v>5395</v>
      </c>
      <c r="B1691" s="245" t="s">
        <v>5394</v>
      </c>
      <c r="C1691" s="245" t="s">
        <v>5449</v>
      </c>
      <c r="D1691" s="245" t="s">
        <v>5448</v>
      </c>
      <c r="E1691" s="246" t="s">
        <v>44</v>
      </c>
      <c r="F1691" s="245" t="s">
        <v>44</v>
      </c>
      <c r="G1691" s="245" t="s">
        <v>5528</v>
      </c>
      <c r="H1691" s="245" t="s">
        <v>10729</v>
      </c>
      <c r="I1691" s="245" t="s">
        <v>14</v>
      </c>
      <c r="J1691" s="245" t="s">
        <v>59</v>
      </c>
      <c r="K1691" s="246" t="s">
        <v>16865</v>
      </c>
      <c r="L1691" s="245" t="s">
        <v>568</v>
      </c>
    </row>
    <row r="1692" spans="1:12" x14ac:dyDescent="0.25">
      <c r="A1692" s="245" t="s">
        <v>5395</v>
      </c>
      <c r="B1692" s="245" t="s">
        <v>5394</v>
      </c>
      <c r="C1692" s="245" t="s">
        <v>5449</v>
      </c>
      <c r="D1692" s="245" t="s">
        <v>5448</v>
      </c>
      <c r="E1692" s="246" t="s">
        <v>44</v>
      </c>
      <c r="F1692" s="245" t="s">
        <v>44</v>
      </c>
      <c r="G1692" s="245" t="s">
        <v>5527</v>
      </c>
      <c r="H1692" s="245" t="s">
        <v>10730</v>
      </c>
      <c r="I1692" s="245" t="s">
        <v>14</v>
      </c>
      <c r="J1692" s="245" t="s">
        <v>59</v>
      </c>
      <c r="K1692" s="246" t="s">
        <v>16866</v>
      </c>
      <c r="L1692" s="245" t="s">
        <v>568</v>
      </c>
    </row>
    <row r="1693" spans="1:12" x14ac:dyDescent="0.25">
      <c r="A1693" s="245" t="s">
        <v>5395</v>
      </c>
      <c r="B1693" s="245" t="s">
        <v>5394</v>
      </c>
      <c r="C1693" s="245" t="s">
        <v>5449</v>
      </c>
      <c r="D1693" s="245" t="s">
        <v>5448</v>
      </c>
      <c r="E1693" s="246" t="s">
        <v>44</v>
      </c>
      <c r="F1693" s="245" t="s">
        <v>44</v>
      </c>
      <c r="G1693" s="245" t="s">
        <v>5526</v>
      </c>
      <c r="H1693" s="245" t="s">
        <v>10731</v>
      </c>
      <c r="I1693" s="245" t="s">
        <v>14</v>
      </c>
      <c r="J1693" s="245" t="s">
        <v>59</v>
      </c>
      <c r="K1693" s="246" t="s">
        <v>16867</v>
      </c>
      <c r="L1693" s="245" t="s">
        <v>568</v>
      </c>
    </row>
    <row r="1694" spans="1:12" x14ac:dyDescent="0.25">
      <c r="A1694" s="245" t="s">
        <v>5395</v>
      </c>
      <c r="B1694" s="245" t="s">
        <v>5394</v>
      </c>
      <c r="C1694" s="245" t="s">
        <v>5449</v>
      </c>
      <c r="D1694" s="245" t="s">
        <v>5448</v>
      </c>
      <c r="E1694" s="246" t="s">
        <v>44</v>
      </c>
      <c r="F1694" s="245" t="s">
        <v>44</v>
      </c>
      <c r="G1694" s="245" t="s">
        <v>5525</v>
      </c>
      <c r="H1694" s="245" t="s">
        <v>16868</v>
      </c>
      <c r="I1694" s="245" t="s">
        <v>24</v>
      </c>
      <c r="J1694" s="245" t="s">
        <v>569</v>
      </c>
      <c r="K1694" s="246" t="s">
        <v>16869</v>
      </c>
      <c r="L1694" s="245" t="s">
        <v>568</v>
      </c>
    </row>
    <row r="1695" spans="1:12" x14ac:dyDescent="0.25">
      <c r="A1695" s="245" t="s">
        <v>5395</v>
      </c>
      <c r="B1695" s="245" t="s">
        <v>5394</v>
      </c>
      <c r="C1695" s="245" t="s">
        <v>5449</v>
      </c>
      <c r="D1695" s="245" t="s">
        <v>5448</v>
      </c>
      <c r="E1695" s="246" t="s">
        <v>44</v>
      </c>
      <c r="F1695" s="245" t="s">
        <v>44</v>
      </c>
      <c r="G1695" s="245" t="s">
        <v>5524</v>
      </c>
      <c r="H1695" s="245" t="s">
        <v>16870</v>
      </c>
      <c r="I1695" s="245" t="s">
        <v>24</v>
      </c>
      <c r="J1695" s="245" t="s">
        <v>569</v>
      </c>
      <c r="K1695" s="246" t="s">
        <v>16871</v>
      </c>
      <c r="L1695" s="245" t="s">
        <v>568</v>
      </c>
    </row>
    <row r="1696" spans="1:12" x14ac:dyDescent="0.25">
      <c r="A1696" s="245" t="s">
        <v>5395</v>
      </c>
      <c r="B1696" s="245" t="s">
        <v>5394</v>
      </c>
      <c r="C1696" s="245" t="s">
        <v>5449</v>
      </c>
      <c r="D1696" s="245" t="s">
        <v>5448</v>
      </c>
      <c r="E1696" s="246" t="s">
        <v>44</v>
      </c>
      <c r="F1696" s="245" t="s">
        <v>44</v>
      </c>
      <c r="G1696" s="245" t="s">
        <v>5523</v>
      </c>
      <c r="H1696" s="245" t="s">
        <v>16872</v>
      </c>
      <c r="I1696" s="245" t="s">
        <v>24</v>
      </c>
      <c r="J1696" s="245" t="s">
        <v>569</v>
      </c>
      <c r="K1696" s="246" t="s">
        <v>16873</v>
      </c>
      <c r="L1696" s="245" t="s">
        <v>568</v>
      </c>
    </row>
    <row r="1697" spans="1:12" x14ac:dyDescent="0.25">
      <c r="A1697" s="245" t="s">
        <v>5395</v>
      </c>
      <c r="B1697" s="245" t="s">
        <v>5394</v>
      </c>
      <c r="C1697" s="245" t="s">
        <v>5449</v>
      </c>
      <c r="D1697" s="245" t="s">
        <v>5448</v>
      </c>
      <c r="E1697" s="246" t="s">
        <v>44</v>
      </c>
      <c r="F1697" s="245" t="s">
        <v>44</v>
      </c>
      <c r="G1697" s="245" t="s">
        <v>5522</v>
      </c>
      <c r="H1697" s="245" t="s">
        <v>16874</v>
      </c>
      <c r="I1697" s="245" t="s">
        <v>24</v>
      </c>
      <c r="J1697" s="245" t="s">
        <v>569</v>
      </c>
      <c r="K1697" s="246" t="s">
        <v>16875</v>
      </c>
      <c r="L1697" s="245" t="s">
        <v>568</v>
      </c>
    </row>
    <row r="1698" spans="1:12" x14ac:dyDescent="0.25">
      <c r="A1698" s="245" t="s">
        <v>5395</v>
      </c>
      <c r="B1698" s="245" t="s">
        <v>5394</v>
      </c>
      <c r="C1698" s="245" t="s">
        <v>5449</v>
      </c>
      <c r="D1698" s="245" t="s">
        <v>5448</v>
      </c>
      <c r="E1698" s="246" t="s">
        <v>44</v>
      </c>
      <c r="F1698" s="245" t="s">
        <v>44</v>
      </c>
      <c r="G1698" s="245" t="s">
        <v>5521</v>
      </c>
      <c r="H1698" s="245" t="s">
        <v>10732</v>
      </c>
      <c r="I1698" s="245" t="s">
        <v>14</v>
      </c>
      <c r="J1698" s="245" t="s">
        <v>59</v>
      </c>
      <c r="K1698" s="246" t="s">
        <v>16876</v>
      </c>
      <c r="L1698" s="245" t="s">
        <v>568</v>
      </c>
    </row>
    <row r="1699" spans="1:12" x14ac:dyDescent="0.25">
      <c r="A1699" s="245" t="s">
        <v>5395</v>
      </c>
      <c r="B1699" s="245" t="s">
        <v>5394</v>
      </c>
      <c r="C1699" s="245" t="s">
        <v>5449</v>
      </c>
      <c r="D1699" s="245" t="s">
        <v>5448</v>
      </c>
      <c r="E1699" s="246" t="s">
        <v>44</v>
      </c>
      <c r="F1699" s="245" t="s">
        <v>44</v>
      </c>
      <c r="G1699" s="245" t="s">
        <v>10734</v>
      </c>
      <c r="H1699" s="245" t="s">
        <v>16877</v>
      </c>
      <c r="I1699" s="245" t="s">
        <v>24</v>
      </c>
      <c r="J1699" s="245" t="s">
        <v>569</v>
      </c>
      <c r="K1699" s="246" t="s">
        <v>16878</v>
      </c>
      <c r="L1699" s="245" t="s">
        <v>568</v>
      </c>
    </row>
    <row r="1700" spans="1:12" x14ac:dyDescent="0.25">
      <c r="A1700" s="245" t="s">
        <v>5395</v>
      </c>
      <c r="B1700" s="245" t="s">
        <v>5394</v>
      </c>
      <c r="C1700" s="245" t="s">
        <v>5449</v>
      </c>
      <c r="D1700" s="245" t="s">
        <v>5448</v>
      </c>
      <c r="E1700" s="246" t="s">
        <v>44</v>
      </c>
      <c r="F1700" s="245" t="s">
        <v>44</v>
      </c>
      <c r="G1700" s="245" t="s">
        <v>5520</v>
      </c>
      <c r="H1700" s="245" t="s">
        <v>10735</v>
      </c>
      <c r="I1700" s="245" t="s">
        <v>14</v>
      </c>
      <c r="J1700" s="245" t="s">
        <v>59</v>
      </c>
      <c r="K1700" s="246" t="s">
        <v>16879</v>
      </c>
      <c r="L1700" s="245" t="s">
        <v>568</v>
      </c>
    </row>
    <row r="1701" spans="1:12" x14ac:dyDescent="0.25">
      <c r="A1701" s="245" t="s">
        <v>5395</v>
      </c>
      <c r="B1701" s="245" t="s">
        <v>5394</v>
      </c>
      <c r="C1701" s="245" t="s">
        <v>5449</v>
      </c>
      <c r="D1701" s="245" t="s">
        <v>5448</v>
      </c>
      <c r="E1701" s="246" t="s">
        <v>44</v>
      </c>
      <c r="F1701" s="245" t="s">
        <v>44</v>
      </c>
      <c r="G1701" s="245" t="s">
        <v>5519</v>
      </c>
      <c r="H1701" s="245" t="s">
        <v>10736</v>
      </c>
      <c r="I1701" s="245" t="s">
        <v>14</v>
      </c>
      <c r="J1701" s="245" t="s">
        <v>59</v>
      </c>
      <c r="K1701" s="246" t="s">
        <v>16880</v>
      </c>
      <c r="L1701" s="245" t="s">
        <v>568</v>
      </c>
    </row>
    <row r="1702" spans="1:12" x14ac:dyDescent="0.25">
      <c r="A1702" s="245" t="s">
        <v>5395</v>
      </c>
      <c r="B1702" s="245" t="s">
        <v>5394</v>
      </c>
      <c r="C1702" s="245" t="s">
        <v>5449</v>
      </c>
      <c r="D1702" s="245" t="s">
        <v>5448</v>
      </c>
      <c r="E1702" s="246" t="s">
        <v>44</v>
      </c>
      <c r="F1702" s="245" t="s">
        <v>44</v>
      </c>
      <c r="G1702" s="245" t="s">
        <v>5518</v>
      </c>
      <c r="H1702" s="245" t="s">
        <v>16881</v>
      </c>
      <c r="I1702" s="245" t="s">
        <v>24</v>
      </c>
      <c r="J1702" s="245" t="s">
        <v>569</v>
      </c>
      <c r="K1702" s="246" t="s">
        <v>16882</v>
      </c>
      <c r="L1702" s="245" t="s">
        <v>568</v>
      </c>
    </row>
    <row r="1703" spans="1:12" x14ac:dyDescent="0.25">
      <c r="A1703" s="245" t="s">
        <v>5395</v>
      </c>
      <c r="B1703" s="245" t="s">
        <v>5394</v>
      </c>
      <c r="C1703" s="245" t="s">
        <v>5449</v>
      </c>
      <c r="D1703" s="245" t="s">
        <v>5448</v>
      </c>
      <c r="E1703" s="246" t="s">
        <v>44</v>
      </c>
      <c r="F1703" s="245" t="s">
        <v>44</v>
      </c>
      <c r="G1703" s="245" t="s">
        <v>5517</v>
      </c>
      <c r="H1703" s="245" t="s">
        <v>10737</v>
      </c>
      <c r="I1703" s="245" t="s">
        <v>14</v>
      </c>
      <c r="J1703" s="245" t="s">
        <v>59</v>
      </c>
      <c r="K1703" s="246" t="s">
        <v>16883</v>
      </c>
      <c r="L1703" s="245" t="s">
        <v>568</v>
      </c>
    </row>
    <row r="1704" spans="1:12" x14ac:dyDescent="0.25">
      <c r="A1704" s="245" t="s">
        <v>5395</v>
      </c>
      <c r="B1704" s="245" t="s">
        <v>5394</v>
      </c>
      <c r="C1704" s="245" t="s">
        <v>5449</v>
      </c>
      <c r="D1704" s="245" t="s">
        <v>5448</v>
      </c>
      <c r="E1704" s="246" t="s">
        <v>44</v>
      </c>
      <c r="F1704" s="245" t="s">
        <v>44</v>
      </c>
      <c r="G1704" s="245" t="s">
        <v>5516</v>
      </c>
      <c r="H1704" s="245" t="s">
        <v>16884</v>
      </c>
      <c r="I1704" s="245" t="s">
        <v>24</v>
      </c>
      <c r="J1704" s="245" t="s">
        <v>569</v>
      </c>
      <c r="K1704" s="246" t="s">
        <v>16885</v>
      </c>
      <c r="L1704" s="245" t="s">
        <v>568</v>
      </c>
    </row>
    <row r="1705" spans="1:12" x14ac:dyDescent="0.25">
      <c r="A1705" s="245" t="s">
        <v>5395</v>
      </c>
      <c r="B1705" s="245" t="s">
        <v>5394</v>
      </c>
      <c r="C1705" s="245" t="s">
        <v>5449</v>
      </c>
      <c r="D1705" s="245" t="s">
        <v>5448</v>
      </c>
      <c r="E1705" s="246" t="s">
        <v>44</v>
      </c>
      <c r="F1705" s="245" t="s">
        <v>44</v>
      </c>
      <c r="G1705" s="245" t="s">
        <v>5515</v>
      </c>
      <c r="H1705" s="245" t="s">
        <v>10738</v>
      </c>
      <c r="I1705" s="245" t="s">
        <v>14</v>
      </c>
      <c r="J1705" s="245" t="s">
        <v>59</v>
      </c>
      <c r="K1705" s="246" t="s">
        <v>16886</v>
      </c>
      <c r="L1705" s="245" t="s">
        <v>568</v>
      </c>
    </row>
    <row r="1706" spans="1:12" x14ac:dyDescent="0.25">
      <c r="A1706" s="245" t="s">
        <v>5395</v>
      </c>
      <c r="B1706" s="245" t="s">
        <v>5394</v>
      </c>
      <c r="C1706" s="245" t="s">
        <v>5449</v>
      </c>
      <c r="D1706" s="245" t="s">
        <v>5448</v>
      </c>
      <c r="E1706" s="246" t="s">
        <v>44</v>
      </c>
      <c r="F1706" s="245" t="s">
        <v>44</v>
      </c>
      <c r="G1706" s="245" t="s">
        <v>5514</v>
      </c>
      <c r="H1706" s="245" t="s">
        <v>10739</v>
      </c>
      <c r="I1706" s="245" t="s">
        <v>14</v>
      </c>
      <c r="J1706" s="245" t="s">
        <v>59</v>
      </c>
      <c r="K1706" s="246" t="s">
        <v>16887</v>
      </c>
      <c r="L1706" s="245" t="s">
        <v>568</v>
      </c>
    </row>
    <row r="1707" spans="1:12" x14ac:dyDescent="0.25">
      <c r="A1707" s="245" t="s">
        <v>5395</v>
      </c>
      <c r="B1707" s="245" t="s">
        <v>5394</v>
      </c>
      <c r="C1707" s="245" t="s">
        <v>5449</v>
      </c>
      <c r="D1707" s="245" t="s">
        <v>5448</v>
      </c>
      <c r="E1707" s="246" t="s">
        <v>44</v>
      </c>
      <c r="F1707" s="245" t="s">
        <v>44</v>
      </c>
      <c r="G1707" s="245" t="s">
        <v>5513</v>
      </c>
      <c r="H1707" s="245" t="s">
        <v>16888</v>
      </c>
      <c r="I1707" s="245" t="s">
        <v>24</v>
      </c>
      <c r="J1707" s="245" t="s">
        <v>569</v>
      </c>
      <c r="K1707" s="246" t="s">
        <v>16889</v>
      </c>
      <c r="L1707" s="245" t="s">
        <v>568</v>
      </c>
    </row>
    <row r="1708" spans="1:12" x14ac:dyDescent="0.25">
      <c r="A1708" s="245" t="s">
        <v>5395</v>
      </c>
      <c r="B1708" s="245" t="s">
        <v>5394</v>
      </c>
      <c r="C1708" s="245" t="s">
        <v>5449</v>
      </c>
      <c r="D1708" s="245" t="s">
        <v>5448</v>
      </c>
      <c r="E1708" s="246" t="s">
        <v>44</v>
      </c>
      <c r="F1708" s="245" t="s">
        <v>44</v>
      </c>
      <c r="G1708" s="245" t="s">
        <v>5512</v>
      </c>
      <c r="H1708" s="245" t="s">
        <v>10740</v>
      </c>
      <c r="I1708" s="245" t="s">
        <v>14</v>
      </c>
      <c r="J1708" s="245" t="s">
        <v>59</v>
      </c>
      <c r="K1708" s="246" t="s">
        <v>16890</v>
      </c>
      <c r="L1708" s="245" t="s">
        <v>568</v>
      </c>
    </row>
    <row r="1709" spans="1:12" x14ac:dyDescent="0.25">
      <c r="A1709" s="245" t="s">
        <v>5395</v>
      </c>
      <c r="B1709" s="245" t="s">
        <v>5394</v>
      </c>
      <c r="C1709" s="245" t="s">
        <v>5449</v>
      </c>
      <c r="D1709" s="245" t="s">
        <v>5448</v>
      </c>
      <c r="E1709" s="246" t="s">
        <v>44</v>
      </c>
      <c r="F1709" s="245" t="s">
        <v>44</v>
      </c>
      <c r="G1709" s="245" t="s">
        <v>5511</v>
      </c>
      <c r="H1709" s="245" t="s">
        <v>16891</v>
      </c>
      <c r="I1709" s="245" t="s">
        <v>24</v>
      </c>
      <c r="J1709" s="245" t="s">
        <v>569</v>
      </c>
      <c r="K1709" s="246" t="s">
        <v>16892</v>
      </c>
      <c r="L1709" s="245" t="s">
        <v>568</v>
      </c>
    </row>
    <row r="1710" spans="1:12" x14ac:dyDescent="0.25">
      <c r="A1710" s="245" t="s">
        <v>5395</v>
      </c>
      <c r="B1710" s="245" t="s">
        <v>5394</v>
      </c>
      <c r="C1710" s="245" t="s">
        <v>5449</v>
      </c>
      <c r="D1710" s="245" t="s">
        <v>5448</v>
      </c>
      <c r="E1710" s="246" t="s">
        <v>44</v>
      </c>
      <c r="F1710" s="245" t="s">
        <v>44</v>
      </c>
      <c r="G1710" s="245" t="s">
        <v>5510</v>
      </c>
      <c r="H1710" s="245" t="s">
        <v>10741</v>
      </c>
      <c r="I1710" s="245" t="s">
        <v>14</v>
      </c>
      <c r="J1710" s="245" t="s">
        <v>59</v>
      </c>
      <c r="K1710" s="246" t="s">
        <v>16893</v>
      </c>
      <c r="L1710" s="245" t="s">
        <v>568</v>
      </c>
    </row>
    <row r="1711" spans="1:12" x14ac:dyDescent="0.25">
      <c r="A1711" s="245" t="s">
        <v>5395</v>
      </c>
      <c r="B1711" s="245" t="s">
        <v>5394</v>
      </c>
      <c r="C1711" s="245" t="s">
        <v>5449</v>
      </c>
      <c r="D1711" s="245" t="s">
        <v>5448</v>
      </c>
      <c r="E1711" s="246" t="s">
        <v>44</v>
      </c>
      <c r="F1711" s="245" t="s">
        <v>44</v>
      </c>
      <c r="G1711" s="245" t="s">
        <v>5509</v>
      </c>
      <c r="H1711" s="245" t="s">
        <v>16894</v>
      </c>
      <c r="I1711" s="245" t="s">
        <v>24</v>
      </c>
      <c r="J1711" s="245" t="s">
        <v>569</v>
      </c>
      <c r="K1711" s="246" t="s">
        <v>16895</v>
      </c>
      <c r="L1711" s="245" t="s">
        <v>568</v>
      </c>
    </row>
    <row r="1712" spans="1:12" x14ac:dyDescent="0.25">
      <c r="A1712" s="245" t="s">
        <v>5395</v>
      </c>
      <c r="B1712" s="245" t="s">
        <v>5394</v>
      </c>
      <c r="C1712" s="245" t="s">
        <v>5449</v>
      </c>
      <c r="D1712" s="245" t="s">
        <v>5448</v>
      </c>
      <c r="E1712" s="246" t="s">
        <v>44</v>
      </c>
      <c r="F1712" s="245" t="s">
        <v>44</v>
      </c>
      <c r="G1712" s="245" t="s">
        <v>5508</v>
      </c>
      <c r="H1712" s="245" t="s">
        <v>16896</v>
      </c>
      <c r="I1712" s="245" t="s">
        <v>24</v>
      </c>
      <c r="J1712" s="245" t="s">
        <v>569</v>
      </c>
      <c r="K1712" s="246" t="s">
        <v>16897</v>
      </c>
      <c r="L1712" s="245" t="s">
        <v>568</v>
      </c>
    </row>
    <row r="1713" spans="1:12" x14ac:dyDescent="0.25">
      <c r="A1713" s="245" t="s">
        <v>5395</v>
      </c>
      <c r="B1713" s="245" t="s">
        <v>5394</v>
      </c>
      <c r="C1713" s="245" t="s">
        <v>5449</v>
      </c>
      <c r="D1713" s="245" t="s">
        <v>5448</v>
      </c>
      <c r="E1713" s="246" t="s">
        <v>44</v>
      </c>
      <c r="F1713" s="245" t="s">
        <v>44</v>
      </c>
      <c r="G1713" s="245" t="s">
        <v>5507</v>
      </c>
      <c r="H1713" s="245" t="s">
        <v>10742</v>
      </c>
      <c r="I1713" s="245" t="s">
        <v>14</v>
      </c>
      <c r="J1713" s="245" t="s">
        <v>59</v>
      </c>
      <c r="K1713" s="246" t="s">
        <v>16898</v>
      </c>
      <c r="L1713" s="245" t="s">
        <v>568</v>
      </c>
    </row>
    <row r="1714" spans="1:12" x14ac:dyDescent="0.25">
      <c r="A1714" s="245" t="s">
        <v>5395</v>
      </c>
      <c r="B1714" s="245" t="s">
        <v>5394</v>
      </c>
      <c r="C1714" s="245" t="s">
        <v>5449</v>
      </c>
      <c r="D1714" s="245" t="s">
        <v>5448</v>
      </c>
      <c r="E1714" s="246" t="s">
        <v>44</v>
      </c>
      <c r="F1714" s="245" t="s">
        <v>44</v>
      </c>
      <c r="G1714" s="245" t="s">
        <v>5506</v>
      </c>
      <c r="H1714" s="245" t="s">
        <v>10743</v>
      </c>
      <c r="I1714" s="245" t="s">
        <v>14</v>
      </c>
      <c r="J1714" s="245" t="s">
        <v>59</v>
      </c>
      <c r="K1714" s="246" t="s">
        <v>16899</v>
      </c>
      <c r="L1714" s="245" t="s">
        <v>568</v>
      </c>
    </row>
    <row r="1715" spans="1:12" x14ac:dyDescent="0.25">
      <c r="A1715" s="245" t="s">
        <v>5395</v>
      </c>
      <c r="B1715" s="245" t="s">
        <v>5394</v>
      </c>
      <c r="C1715" s="245" t="s">
        <v>5449</v>
      </c>
      <c r="D1715" s="245" t="s">
        <v>5448</v>
      </c>
      <c r="E1715" s="246" t="s">
        <v>44</v>
      </c>
      <c r="F1715" s="245" t="s">
        <v>44</v>
      </c>
      <c r="G1715" s="245" t="s">
        <v>5505</v>
      </c>
      <c r="H1715" s="245" t="s">
        <v>16900</v>
      </c>
      <c r="I1715" s="245" t="s">
        <v>24</v>
      </c>
      <c r="J1715" s="245" t="s">
        <v>569</v>
      </c>
      <c r="K1715" s="246" t="s">
        <v>16901</v>
      </c>
      <c r="L1715" s="245" t="s">
        <v>568</v>
      </c>
    </row>
    <row r="1716" spans="1:12" x14ac:dyDescent="0.25">
      <c r="A1716" s="245" t="s">
        <v>5395</v>
      </c>
      <c r="B1716" s="245" t="s">
        <v>5394</v>
      </c>
      <c r="C1716" s="245" t="s">
        <v>5449</v>
      </c>
      <c r="D1716" s="245" t="s">
        <v>5448</v>
      </c>
      <c r="E1716" s="246" t="s">
        <v>44</v>
      </c>
      <c r="F1716" s="245" t="s">
        <v>44</v>
      </c>
      <c r="G1716" s="245" t="s">
        <v>5504</v>
      </c>
      <c r="H1716" s="245" t="s">
        <v>10744</v>
      </c>
      <c r="I1716" s="245" t="s">
        <v>14</v>
      </c>
      <c r="J1716" s="245" t="s">
        <v>59</v>
      </c>
      <c r="K1716" s="246" t="s">
        <v>16880</v>
      </c>
      <c r="L1716" s="245" t="s">
        <v>568</v>
      </c>
    </row>
    <row r="1717" spans="1:12" x14ac:dyDescent="0.25">
      <c r="A1717" s="245" t="s">
        <v>5395</v>
      </c>
      <c r="B1717" s="245" t="s">
        <v>5394</v>
      </c>
      <c r="C1717" s="245" t="s">
        <v>5449</v>
      </c>
      <c r="D1717" s="245" t="s">
        <v>5448</v>
      </c>
      <c r="E1717" s="246" t="s">
        <v>44</v>
      </c>
      <c r="F1717" s="245" t="s">
        <v>44</v>
      </c>
      <c r="G1717" s="245" t="s">
        <v>5503</v>
      </c>
      <c r="H1717" s="245" t="s">
        <v>16902</v>
      </c>
      <c r="I1717" s="245" t="s">
        <v>24</v>
      </c>
      <c r="J1717" s="245" t="s">
        <v>569</v>
      </c>
      <c r="K1717" s="246" t="s">
        <v>16903</v>
      </c>
      <c r="L1717" s="245" t="s">
        <v>568</v>
      </c>
    </row>
    <row r="1718" spans="1:12" x14ac:dyDescent="0.25">
      <c r="A1718" s="245" t="s">
        <v>5395</v>
      </c>
      <c r="B1718" s="245" t="s">
        <v>5394</v>
      </c>
      <c r="C1718" s="245" t="s">
        <v>5449</v>
      </c>
      <c r="D1718" s="245" t="s">
        <v>5448</v>
      </c>
      <c r="E1718" s="246" t="s">
        <v>44</v>
      </c>
      <c r="F1718" s="245" t="s">
        <v>44</v>
      </c>
      <c r="G1718" s="245" t="s">
        <v>10745</v>
      </c>
      <c r="H1718" s="245" t="s">
        <v>16904</v>
      </c>
      <c r="I1718" s="245" t="s">
        <v>24</v>
      </c>
      <c r="J1718" s="245" t="s">
        <v>569</v>
      </c>
      <c r="K1718" s="246" t="s">
        <v>16905</v>
      </c>
      <c r="L1718" s="245" t="s">
        <v>568</v>
      </c>
    </row>
    <row r="1719" spans="1:12" x14ac:dyDescent="0.25">
      <c r="A1719" s="245" t="s">
        <v>5395</v>
      </c>
      <c r="B1719" s="245" t="s">
        <v>5394</v>
      </c>
      <c r="C1719" s="245" t="s">
        <v>5449</v>
      </c>
      <c r="D1719" s="245" t="s">
        <v>5448</v>
      </c>
      <c r="E1719" s="246" t="s">
        <v>44</v>
      </c>
      <c r="F1719" s="245" t="s">
        <v>44</v>
      </c>
      <c r="G1719" s="245" t="s">
        <v>5502</v>
      </c>
      <c r="H1719" s="245" t="s">
        <v>10746</v>
      </c>
      <c r="I1719" s="245" t="s">
        <v>14</v>
      </c>
      <c r="J1719" s="245" t="s">
        <v>59</v>
      </c>
      <c r="K1719" s="246" t="s">
        <v>16887</v>
      </c>
      <c r="L1719" s="245" t="s">
        <v>568</v>
      </c>
    </row>
    <row r="1720" spans="1:12" x14ac:dyDescent="0.25">
      <c r="A1720" s="245" t="s">
        <v>5395</v>
      </c>
      <c r="B1720" s="245" t="s">
        <v>5394</v>
      </c>
      <c r="C1720" s="245" t="s">
        <v>5449</v>
      </c>
      <c r="D1720" s="245" t="s">
        <v>5448</v>
      </c>
      <c r="E1720" s="246" t="s">
        <v>44</v>
      </c>
      <c r="F1720" s="245" t="s">
        <v>44</v>
      </c>
      <c r="G1720" s="245" t="s">
        <v>10747</v>
      </c>
      <c r="H1720" s="245" t="s">
        <v>16906</v>
      </c>
      <c r="I1720" s="245" t="s">
        <v>24</v>
      </c>
      <c r="J1720" s="245" t="s">
        <v>569</v>
      </c>
      <c r="K1720" s="246" t="s">
        <v>16907</v>
      </c>
      <c r="L1720" s="245" t="s">
        <v>568</v>
      </c>
    </row>
    <row r="1721" spans="1:12" x14ac:dyDescent="0.25">
      <c r="A1721" s="245" t="s">
        <v>5395</v>
      </c>
      <c r="B1721" s="245" t="s">
        <v>5394</v>
      </c>
      <c r="C1721" s="245" t="s">
        <v>5449</v>
      </c>
      <c r="D1721" s="245" t="s">
        <v>5448</v>
      </c>
      <c r="E1721" s="246" t="s">
        <v>44</v>
      </c>
      <c r="F1721" s="245" t="s">
        <v>44</v>
      </c>
      <c r="G1721" s="245" t="s">
        <v>5501</v>
      </c>
      <c r="H1721" s="245" t="s">
        <v>16908</v>
      </c>
      <c r="I1721" s="245" t="s">
        <v>24</v>
      </c>
      <c r="J1721" s="245" t="s">
        <v>569</v>
      </c>
      <c r="K1721" s="246" t="s">
        <v>16909</v>
      </c>
      <c r="L1721" s="245" t="s">
        <v>568</v>
      </c>
    </row>
    <row r="1722" spans="1:12" x14ac:dyDescent="0.25">
      <c r="A1722" s="245" t="s">
        <v>5395</v>
      </c>
      <c r="B1722" s="245" t="s">
        <v>5394</v>
      </c>
      <c r="C1722" s="245" t="s">
        <v>5449</v>
      </c>
      <c r="D1722" s="245" t="s">
        <v>5448</v>
      </c>
      <c r="E1722" s="246" t="s">
        <v>44</v>
      </c>
      <c r="F1722" s="245" t="s">
        <v>44</v>
      </c>
      <c r="G1722" s="245" t="s">
        <v>5500</v>
      </c>
      <c r="H1722" s="245" t="s">
        <v>16910</v>
      </c>
      <c r="I1722" s="245" t="s">
        <v>24</v>
      </c>
      <c r="J1722" s="245" t="s">
        <v>569</v>
      </c>
      <c r="K1722" s="246" t="s">
        <v>16911</v>
      </c>
      <c r="L1722" s="245" t="s">
        <v>568</v>
      </c>
    </row>
    <row r="1723" spans="1:12" x14ac:dyDescent="0.25">
      <c r="A1723" s="245" t="s">
        <v>5395</v>
      </c>
      <c r="B1723" s="245" t="s">
        <v>5394</v>
      </c>
      <c r="C1723" s="245" t="s">
        <v>5449</v>
      </c>
      <c r="D1723" s="245" t="s">
        <v>5448</v>
      </c>
      <c r="E1723" s="246" t="s">
        <v>44</v>
      </c>
      <c r="F1723" s="245" t="s">
        <v>44</v>
      </c>
      <c r="G1723" s="245" t="s">
        <v>5499</v>
      </c>
      <c r="H1723" s="245" t="s">
        <v>16912</v>
      </c>
      <c r="I1723" s="245" t="s">
        <v>24</v>
      </c>
      <c r="J1723" s="245" t="s">
        <v>569</v>
      </c>
      <c r="K1723" s="246" t="s">
        <v>16913</v>
      </c>
      <c r="L1723" s="245" t="s">
        <v>568</v>
      </c>
    </row>
    <row r="1724" spans="1:12" x14ac:dyDescent="0.25">
      <c r="A1724" s="245" t="s">
        <v>5395</v>
      </c>
      <c r="B1724" s="245" t="s">
        <v>5394</v>
      </c>
      <c r="C1724" s="245" t="s">
        <v>5449</v>
      </c>
      <c r="D1724" s="245" t="s">
        <v>5448</v>
      </c>
      <c r="E1724" s="246" t="s">
        <v>44</v>
      </c>
      <c r="F1724" s="245" t="s">
        <v>44</v>
      </c>
      <c r="G1724" s="245" t="s">
        <v>5498</v>
      </c>
      <c r="H1724" s="245" t="s">
        <v>16914</v>
      </c>
      <c r="I1724" s="245" t="s">
        <v>24</v>
      </c>
      <c r="J1724" s="245" t="s">
        <v>569</v>
      </c>
      <c r="K1724" s="246" t="s">
        <v>16915</v>
      </c>
      <c r="L1724" s="245" t="s">
        <v>568</v>
      </c>
    </row>
    <row r="1725" spans="1:12" x14ac:dyDescent="0.25">
      <c r="A1725" s="245" t="s">
        <v>5395</v>
      </c>
      <c r="B1725" s="245" t="s">
        <v>5394</v>
      </c>
      <c r="C1725" s="245" t="s">
        <v>5449</v>
      </c>
      <c r="D1725" s="245" t="s">
        <v>5448</v>
      </c>
      <c r="E1725" s="246" t="s">
        <v>44</v>
      </c>
      <c r="F1725" s="245" t="s">
        <v>44</v>
      </c>
      <c r="G1725" s="245" t="s">
        <v>10748</v>
      </c>
      <c r="H1725" s="245" t="s">
        <v>16916</v>
      </c>
      <c r="I1725" s="245" t="s">
        <v>24</v>
      </c>
      <c r="J1725" s="245" t="s">
        <v>569</v>
      </c>
      <c r="K1725" s="246" t="s">
        <v>16917</v>
      </c>
      <c r="L1725" s="245" t="s">
        <v>568</v>
      </c>
    </row>
    <row r="1726" spans="1:12" x14ac:dyDescent="0.25">
      <c r="A1726" s="245" t="s">
        <v>5395</v>
      </c>
      <c r="B1726" s="245" t="s">
        <v>5394</v>
      </c>
      <c r="C1726" s="245" t="s">
        <v>5449</v>
      </c>
      <c r="D1726" s="245" t="s">
        <v>5448</v>
      </c>
      <c r="E1726" s="246" t="s">
        <v>44</v>
      </c>
      <c r="F1726" s="245" t="s">
        <v>44</v>
      </c>
      <c r="G1726" s="245" t="s">
        <v>5497</v>
      </c>
      <c r="H1726" s="245" t="s">
        <v>10749</v>
      </c>
      <c r="I1726" s="245" t="s">
        <v>14</v>
      </c>
      <c r="J1726" s="245" t="s">
        <v>59</v>
      </c>
      <c r="K1726" s="246" t="s">
        <v>16918</v>
      </c>
      <c r="L1726" s="245" t="s">
        <v>568</v>
      </c>
    </row>
    <row r="1727" spans="1:12" x14ac:dyDescent="0.25">
      <c r="A1727" s="245" t="s">
        <v>5395</v>
      </c>
      <c r="B1727" s="245" t="s">
        <v>5394</v>
      </c>
      <c r="C1727" s="245" t="s">
        <v>5449</v>
      </c>
      <c r="D1727" s="245" t="s">
        <v>5448</v>
      </c>
      <c r="E1727" s="246" t="s">
        <v>44</v>
      </c>
      <c r="F1727" s="245" t="s">
        <v>44</v>
      </c>
      <c r="G1727" s="245" t="s">
        <v>5496</v>
      </c>
      <c r="H1727" s="245" t="s">
        <v>10750</v>
      </c>
      <c r="I1727" s="245" t="s">
        <v>14</v>
      </c>
      <c r="J1727" s="245" t="s">
        <v>59</v>
      </c>
      <c r="K1727" s="246" t="s">
        <v>16899</v>
      </c>
      <c r="L1727" s="245" t="s">
        <v>568</v>
      </c>
    </row>
    <row r="1728" spans="1:12" x14ac:dyDescent="0.25">
      <c r="A1728" s="245" t="s">
        <v>5395</v>
      </c>
      <c r="B1728" s="245" t="s">
        <v>5394</v>
      </c>
      <c r="C1728" s="245" t="s">
        <v>5449</v>
      </c>
      <c r="D1728" s="245" t="s">
        <v>5448</v>
      </c>
      <c r="E1728" s="246" t="s">
        <v>44</v>
      </c>
      <c r="F1728" s="245" t="s">
        <v>44</v>
      </c>
      <c r="G1728" s="245" t="s">
        <v>5495</v>
      </c>
      <c r="H1728" s="245" t="s">
        <v>10751</v>
      </c>
      <c r="I1728" s="245" t="s">
        <v>14</v>
      </c>
      <c r="J1728" s="245" t="s">
        <v>59</v>
      </c>
      <c r="K1728" s="246" t="s">
        <v>16919</v>
      </c>
      <c r="L1728" s="245" t="s">
        <v>568</v>
      </c>
    </row>
    <row r="1729" spans="1:12" x14ac:dyDescent="0.25">
      <c r="A1729" s="245" t="s">
        <v>5395</v>
      </c>
      <c r="B1729" s="245" t="s">
        <v>5394</v>
      </c>
      <c r="C1729" s="245" t="s">
        <v>5449</v>
      </c>
      <c r="D1729" s="245" t="s">
        <v>5448</v>
      </c>
      <c r="E1729" s="246" t="s">
        <v>44</v>
      </c>
      <c r="F1729" s="245" t="s">
        <v>44</v>
      </c>
      <c r="G1729" s="245" t="s">
        <v>5494</v>
      </c>
      <c r="H1729" s="245" t="s">
        <v>16920</v>
      </c>
      <c r="I1729" s="245" t="s">
        <v>24</v>
      </c>
      <c r="J1729" s="245" t="s">
        <v>569</v>
      </c>
      <c r="K1729" s="246" t="s">
        <v>16921</v>
      </c>
      <c r="L1729" s="245" t="s">
        <v>568</v>
      </c>
    </row>
    <row r="1730" spans="1:12" x14ac:dyDescent="0.25">
      <c r="A1730" s="245" t="s">
        <v>5395</v>
      </c>
      <c r="B1730" s="245" t="s">
        <v>5394</v>
      </c>
      <c r="C1730" s="245" t="s">
        <v>5449</v>
      </c>
      <c r="D1730" s="245" t="s">
        <v>5448</v>
      </c>
      <c r="E1730" s="246" t="s">
        <v>44</v>
      </c>
      <c r="F1730" s="245" t="s">
        <v>44</v>
      </c>
      <c r="G1730" s="245" t="s">
        <v>5493</v>
      </c>
      <c r="H1730" s="245" t="s">
        <v>16922</v>
      </c>
      <c r="I1730" s="245" t="s">
        <v>24</v>
      </c>
      <c r="J1730" s="245" t="s">
        <v>569</v>
      </c>
      <c r="K1730" s="246" t="s">
        <v>16923</v>
      </c>
      <c r="L1730" s="245" t="s">
        <v>568</v>
      </c>
    </row>
    <row r="1731" spans="1:12" x14ac:dyDescent="0.25">
      <c r="A1731" s="245" t="s">
        <v>5395</v>
      </c>
      <c r="B1731" s="245" t="s">
        <v>5394</v>
      </c>
      <c r="C1731" s="245" t="s">
        <v>5449</v>
      </c>
      <c r="D1731" s="245" t="s">
        <v>5448</v>
      </c>
      <c r="E1731" s="246" t="s">
        <v>44</v>
      </c>
      <c r="F1731" s="245" t="s">
        <v>44</v>
      </c>
      <c r="G1731" s="245" t="s">
        <v>5492</v>
      </c>
      <c r="H1731" s="245" t="s">
        <v>10752</v>
      </c>
      <c r="I1731" s="245" t="s">
        <v>14</v>
      </c>
      <c r="J1731" s="245" t="s">
        <v>59</v>
      </c>
      <c r="K1731" s="246" t="s">
        <v>16918</v>
      </c>
      <c r="L1731" s="245" t="s">
        <v>568</v>
      </c>
    </row>
    <row r="1732" spans="1:12" x14ac:dyDescent="0.25">
      <c r="A1732" s="245" t="s">
        <v>5395</v>
      </c>
      <c r="B1732" s="245" t="s">
        <v>5394</v>
      </c>
      <c r="C1732" s="245" t="s">
        <v>5449</v>
      </c>
      <c r="D1732" s="245" t="s">
        <v>5448</v>
      </c>
      <c r="E1732" s="246" t="s">
        <v>44</v>
      </c>
      <c r="F1732" s="245" t="s">
        <v>44</v>
      </c>
      <c r="G1732" s="245" t="s">
        <v>5491</v>
      </c>
      <c r="H1732" s="245" t="s">
        <v>10753</v>
      </c>
      <c r="I1732" s="245" t="s">
        <v>14</v>
      </c>
      <c r="J1732" s="245" t="s">
        <v>59</v>
      </c>
      <c r="K1732" s="246" t="s">
        <v>16924</v>
      </c>
      <c r="L1732" s="245" t="s">
        <v>568</v>
      </c>
    </row>
    <row r="1733" spans="1:12" x14ac:dyDescent="0.25">
      <c r="A1733" s="245" t="s">
        <v>5395</v>
      </c>
      <c r="B1733" s="245" t="s">
        <v>5394</v>
      </c>
      <c r="C1733" s="245" t="s">
        <v>5449</v>
      </c>
      <c r="D1733" s="245" t="s">
        <v>5448</v>
      </c>
      <c r="E1733" s="246" t="s">
        <v>44</v>
      </c>
      <c r="F1733" s="245" t="s">
        <v>44</v>
      </c>
      <c r="G1733" s="245" t="s">
        <v>5490</v>
      </c>
      <c r="H1733" s="245" t="s">
        <v>10754</v>
      </c>
      <c r="I1733" s="245" t="s">
        <v>14</v>
      </c>
      <c r="J1733" s="245" t="s">
        <v>59</v>
      </c>
      <c r="K1733" s="246" t="s">
        <v>16925</v>
      </c>
      <c r="L1733" s="245" t="s">
        <v>568</v>
      </c>
    </row>
    <row r="1734" spans="1:12" x14ac:dyDescent="0.25">
      <c r="A1734" s="245" t="s">
        <v>5395</v>
      </c>
      <c r="B1734" s="245" t="s">
        <v>5394</v>
      </c>
      <c r="C1734" s="245" t="s">
        <v>5449</v>
      </c>
      <c r="D1734" s="245" t="s">
        <v>5448</v>
      </c>
      <c r="E1734" s="246" t="s">
        <v>44</v>
      </c>
      <c r="F1734" s="245" t="s">
        <v>44</v>
      </c>
      <c r="G1734" s="245" t="s">
        <v>5489</v>
      </c>
      <c r="H1734" s="245" t="s">
        <v>16926</v>
      </c>
      <c r="I1734" s="245" t="s">
        <v>24</v>
      </c>
      <c r="J1734" s="245" t="s">
        <v>569</v>
      </c>
      <c r="K1734" s="246" t="s">
        <v>16927</v>
      </c>
      <c r="L1734" s="245" t="s">
        <v>568</v>
      </c>
    </row>
    <row r="1735" spans="1:12" x14ac:dyDescent="0.25">
      <c r="A1735" s="245" t="s">
        <v>5395</v>
      </c>
      <c r="B1735" s="245" t="s">
        <v>5394</v>
      </c>
      <c r="C1735" s="245" t="s">
        <v>5449</v>
      </c>
      <c r="D1735" s="245" t="s">
        <v>5448</v>
      </c>
      <c r="E1735" s="246" t="s">
        <v>44</v>
      </c>
      <c r="F1735" s="245" t="s">
        <v>44</v>
      </c>
      <c r="G1735" s="245" t="s">
        <v>10755</v>
      </c>
      <c r="H1735" s="245" t="s">
        <v>16928</v>
      </c>
      <c r="I1735" s="245" t="s">
        <v>24</v>
      </c>
      <c r="J1735" s="245" t="s">
        <v>569</v>
      </c>
      <c r="K1735" s="246" t="s">
        <v>16929</v>
      </c>
      <c r="L1735" s="245" t="s">
        <v>568</v>
      </c>
    </row>
    <row r="1736" spans="1:12" x14ac:dyDescent="0.25">
      <c r="A1736" s="245" t="s">
        <v>5395</v>
      </c>
      <c r="B1736" s="245" t="s">
        <v>5394</v>
      </c>
      <c r="C1736" s="245" t="s">
        <v>5449</v>
      </c>
      <c r="D1736" s="245" t="s">
        <v>5448</v>
      </c>
      <c r="E1736" s="246" t="s">
        <v>44</v>
      </c>
      <c r="F1736" s="245" t="s">
        <v>44</v>
      </c>
      <c r="G1736" s="245" t="s">
        <v>5488</v>
      </c>
      <c r="H1736" s="245" t="s">
        <v>16930</v>
      </c>
      <c r="I1736" s="245" t="s">
        <v>24</v>
      </c>
      <c r="J1736" s="245" t="s">
        <v>569</v>
      </c>
      <c r="K1736" s="246" t="s">
        <v>16931</v>
      </c>
      <c r="L1736" s="245" t="s">
        <v>568</v>
      </c>
    </row>
    <row r="1737" spans="1:12" x14ac:dyDescent="0.25">
      <c r="A1737" s="245" t="s">
        <v>5395</v>
      </c>
      <c r="B1737" s="245" t="s">
        <v>5394</v>
      </c>
      <c r="C1737" s="245" t="s">
        <v>5449</v>
      </c>
      <c r="D1737" s="245" t="s">
        <v>5448</v>
      </c>
      <c r="E1737" s="246" t="s">
        <v>44</v>
      </c>
      <c r="F1737" s="245" t="s">
        <v>44</v>
      </c>
      <c r="G1737" s="245" t="s">
        <v>5487</v>
      </c>
      <c r="H1737" s="245" t="s">
        <v>16932</v>
      </c>
      <c r="I1737" s="245" t="s">
        <v>24</v>
      </c>
      <c r="J1737" s="245" t="s">
        <v>569</v>
      </c>
      <c r="K1737" s="246" t="s">
        <v>16933</v>
      </c>
      <c r="L1737" s="245" t="s">
        <v>568</v>
      </c>
    </row>
    <row r="1738" spans="1:12" x14ac:dyDescent="0.25">
      <c r="A1738" s="245" t="s">
        <v>5395</v>
      </c>
      <c r="B1738" s="245" t="s">
        <v>5394</v>
      </c>
      <c r="C1738" s="245" t="s">
        <v>5449</v>
      </c>
      <c r="D1738" s="245" t="s">
        <v>5448</v>
      </c>
      <c r="E1738" s="246" t="s">
        <v>44</v>
      </c>
      <c r="F1738" s="245" t="s">
        <v>44</v>
      </c>
      <c r="G1738" s="245" t="s">
        <v>5486</v>
      </c>
      <c r="H1738" s="245" t="s">
        <v>10756</v>
      </c>
      <c r="I1738" s="245" t="s">
        <v>14</v>
      </c>
      <c r="J1738" s="245" t="s">
        <v>59</v>
      </c>
      <c r="K1738" s="246" t="s">
        <v>16934</v>
      </c>
      <c r="L1738" s="245" t="s">
        <v>568</v>
      </c>
    </row>
    <row r="1739" spans="1:12" x14ac:dyDescent="0.25">
      <c r="A1739" s="245" t="s">
        <v>5395</v>
      </c>
      <c r="B1739" s="245" t="s">
        <v>5394</v>
      </c>
      <c r="C1739" s="245" t="s">
        <v>5449</v>
      </c>
      <c r="D1739" s="245" t="s">
        <v>5448</v>
      </c>
      <c r="E1739" s="246" t="s">
        <v>44</v>
      </c>
      <c r="F1739" s="245" t="s">
        <v>44</v>
      </c>
      <c r="G1739" s="245" t="s">
        <v>5485</v>
      </c>
      <c r="H1739" s="245" t="s">
        <v>10757</v>
      </c>
      <c r="I1739" s="245" t="s">
        <v>14</v>
      </c>
      <c r="J1739" s="245" t="s">
        <v>59</v>
      </c>
      <c r="K1739" s="246" t="s">
        <v>16935</v>
      </c>
      <c r="L1739" s="245" t="s">
        <v>568</v>
      </c>
    </row>
    <row r="1740" spans="1:12" x14ac:dyDescent="0.25">
      <c r="A1740" s="245" t="s">
        <v>5395</v>
      </c>
      <c r="B1740" s="245" t="s">
        <v>5394</v>
      </c>
      <c r="C1740" s="245" t="s">
        <v>5449</v>
      </c>
      <c r="D1740" s="245" t="s">
        <v>5448</v>
      </c>
      <c r="E1740" s="246" t="s">
        <v>44</v>
      </c>
      <c r="F1740" s="245" t="s">
        <v>44</v>
      </c>
      <c r="G1740" s="245" t="s">
        <v>5484</v>
      </c>
      <c r="H1740" s="245" t="s">
        <v>16936</v>
      </c>
      <c r="I1740" s="245" t="s">
        <v>24</v>
      </c>
      <c r="J1740" s="245" t="s">
        <v>569</v>
      </c>
      <c r="K1740" s="246" t="s">
        <v>16937</v>
      </c>
      <c r="L1740" s="245" t="s">
        <v>568</v>
      </c>
    </row>
    <row r="1741" spans="1:12" x14ac:dyDescent="0.25">
      <c r="A1741" s="245" t="s">
        <v>5395</v>
      </c>
      <c r="B1741" s="245" t="s">
        <v>5394</v>
      </c>
      <c r="C1741" s="245" t="s">
        <v>5449</v>
      </c>
      <c r="D1741" s="245" t="s">
        <v>5448</v>
      </c>
      <c r="E1741" s="246" t="s">
        <v>44</v>
      </c>
      <c r="F1741" s="245" t="s">
        <v>44</v>
      </c>
      <c r="G1741" s="245" t="s">
        <v>5483</v>
      </c>
      <c r="H1741" s="245" t="s">
        <v>10758</v>
      </c>
      <c r="I1741" s="245" t="s">
        <v>14</v>
      </c>
      <c r="J1741" s="245" t="s">
        <v>59</v>
      </c>
      <c r="K1741" s="246" t="s">
        <v>16935</v>
      </c>
      <c r="L1741" s="245" t="s">
        <v>568</v>
      </c>
    </row>
    <row r="1742" spans="1:12" x14ac:dyDescent="0.25">
      <c r="A1742" s="245" t="s">
        <v>5395</v>
      </c>
      <c r="B1742" s="245" t="s">
        <v>5394</v>
      </c>
      <c r="C1742" s="245" t="s">
        <v>5449</v>
      </c>
      <c r="D1742" s="245" t="s">
        <v>5448</v>
      </c>
      <c r="E1742" s="246" t="s">
        <v>44</v>
      </c>
      <c r="F1742" s="245" t="s">
        <v>44</v>
      </c>
      <c r="G1742" s="245" t="s">
        <v>5482</v>
      </c>
      <c r="H1742" s="245" t="s">
        <v>16938</v>
      </c>
      <c r="I1742" s="245" t="s">
        <v>24</v>
      </c>
      <c r="J1742" s="245" t="s">
        <v>569</v>
      </c>
      <c r="K1742" s="246" t="s">
        <v>16939</v>
      </c>
      <c r="L1742" s="245" t="s">
        <v>568</v>
      </c>
    </row>
    <row r="1743" spans="1:12" x14ac:dyDescent="0.25">
      <c r="A1743" s="245" t="s">
        <v>5395</v>
      </c>
      <c r="B1743" s="245" t="s">
        <v>5394</v>
      </c>
      <c r="C1743" s="245" t="s">
        <v>5449</v>
      </c>
      <c r="D1743" s="245" t="s">
        <v>5448</v>
      </c>
      <c r="E1743" s="246" t="s">
        <v>44</v>
      </c>
      <c r="F1743" s="245" t="s">
        <v>44</v>
      </c>
      <c r="G1743" s="245" t="s">
        <v>5481</v>
      </c>
      <c r="H1743" s="245" t="s">
        <v>10759</v>
      </c>
      <c r="I1743" s="245" t="s">
        <v>14</v>
      </c>
      <c r="J1743" s="245" t="s">
        <v>59</v>
      </c>
      <c r="K1743" s="246" t="s">
        <v>16940</v>
      </c>
      <c r="L1743" s="245" t="s">
        <v>568</v>
      </c>
    </row>
    <row r="1744" spans="1:12" x14ac:dyDescent="0.25">
      <c r="A1744" s="245" t="s">
        <v>5395</v>
      </c>
      <c r="B1744" s="245" t="s">
        <v>5394</v>
      </c>
      <c r="C1744" s="245" t="s">
        <v>5449</v>
      </c>
      <c r="D1744" s="245" t="s">
        <v>5448</v>
      </c>
      <c r="E1744" s="246" t="s">
        <v>44</v>
      </c>
      <c r="F1744" s="245" t="s">
        <v>44</v>
      </c>
      <c r="G1744" s="245" t="s">
        <v>5480</v>
      </c>
      <c r="H1744" s="245" t="s">
        <v>16941</v>
      </c>
      <c r="I1744" s="245" t="s">
        <v>24</v>
      </c>
      <c r="J1744" s="245" t="s">
        <v>569</v>
      </c>
      <c r="K1744" s="246" t="s">
        <v>16942</v>
      </c>
      <c r="L1744" s="245" t="s">
        <v>568</v>
      </c>
    </row>
    <row r="1745" spans="1:12" x14ac:dyDescent="0.25">
      <c r="A1745" s="245" t="s">
        <v>5395</v>
      </c>
      <c r="B1745" s="245" t="s">
        <v>5394</v>
      </c>
      <c r="C1745" s="245" t="s">
        <v>5449</v>
      </c>
      <c r="D1745" s="245" t="s">
        <v>5448</v>
      </c>
      <c r="E1745" s="246" t="s">
        <v>44</v>
      </c>
      <c r="F1745" s="245" t="s">
        <v>44</v>
      </c>
      <c r="G1745" s="245" t="s">
        <v>5479</v>
      </c>
      <c r="H1745" s="245" t="s">
        <v>10760</v>
      </c>
      <c r="I1745" s="245" t="s">
        <v>14</v>
      </c>
      <c r="J1745" s="245" t="s">
        <v>59</v>
      </c>
      <c r="K1745" s="246" t="s">
        <v>16943</v>
      </c>
      <c r="L1745" s="245" t="s">
        <v>568</v>
      </c>
    </row>
    <row r="1746" spans="1:12" x14ac:dyDescent="0.25">
      <c r="A1746" s="245" t="s">
        <v>5395</v>
      </c>
      <c r="B1746" s="245" t="s">
        <v>5394</v>
      </c>
      <c r="C1746" s="245" t="s">
        <v>5449</v>
      </c>
      <c r="D1746" s="245" t="s">
        <v>5448</v>
      </c>
      <c r="E1746" s="246" t="s">
        <v>44</v>
      </c>
      <c r="F1746" s="245" t="s">
        <v>44</v>
      </c>
      <c r="G1746" s="245" t="s">
        <v>5478</v>
      </c>
      <c r="H1746" s="245" t="s">
        <v>10761</v>
      </c>
      <c r="I1746" s="245" t="s">
        <v>14</v>
      </c>
      <c r="J1746" s="245" t="s">
        <v>59</v>
      </c>
      <c r="K1746" s="246" t="s">
        <v>16944</v>
      </c>
      <c r="L1746" s="245" t="s">
        <v>568</v>
      </c>
    </row>
    <row r="1747" spans="1:12" x14ac:dyDescent="0.25">
      <c r="A1747" s="245" t="s">
        <v>5395</v>
      </c>
      <c r="B1747" s="245" t="s">
        <v>5394</v>
      </c>
      <c r="C1747" s="245" t="s">
        <v>5449</v>
      </c>
      <c r="D1747" s="245" t="s">
        <v>5448</v>
      </c>
      <c r="E1747" s="246" t="s">
        <v>44</v>
      </c>
      <c r="F1747" s="245" t="s">
        <v>44</v>
      </c>
      <c r="G1747" s="245" t="s">
        <v>5477</v>
      </c>
      <c r="H1747" s="245" t="s">
        <v>16945</v>
      </c>
      <c r="I1747" s="245" t="s">
        <v>24</v>
      </c>
      <c r="J1747" s="245" t="s">
        <v>569</v>
      </c>
      <c r="K1747" s="246" t="s">
        <v>16946</v>
      </c>
      <c r="L1747" s="245" t="s">
        <v>568</v>
      </c>
    </row>
    <row r="1748" spans="1:12" x14ac:dyDescent="0.25">
      <c r="A1748" s="245" t="s">
        <v>5395</v>
      </c>
      <c r="B1748" s="245" t="s">
        <v>5394</v>
      </c>
      <c r="C1748" s="245" t="s">
        <v>5449</v>
      </c>
      <c r="D1748" s="245" t="s">
        <v>5448</v>
      </c>
      <c r="E1748" s="246" t="s">
        <v>44</v>
      </c>
      <c r="F1748" s="245" t="s">
        <v>44</v>
      </c>
      <c r="G1748" s="245" t="s">
        <v>5476</v>
      </c>
      <c r="H1748" s="245" t="s">
        <v>10762</v>
      </c>
      <c r="I1748" s="245" t="s">
        <v>14</v>
      </c>
      <c r="J1748" s="245" t="s">
        <v>59</v>
      </c>
      <c r="K1748" s="246" t="s">
        <v>16947</v>
      </c>
      <c r="L1748" s="245" t="s">
        <v>568</v>
      </c>
    </row>
    <row r="1749" spans="1:12" x14ac:dyDescent="0.25">
      <c r="A1749" s="245" t="s">
        <v>5395</v>
      </c>
      <c r="B1749" s="245" t="s">
        <v>5394</v>
      </c>
      <c r="C1749" s="245" t="s">
        <v>5449</v>
      </c>
      <c r="D1749" s="245" t="s">
        <v>5448</v>
      </c>
      <c r="E1749" s="246" t="s">
        <v>44</v>
      </c>
      <c r="F1749" s="245" t="s">
        <v>44</v>
      </c>
      <c r="G1749" s="245" t="s">
        <v>5475</v>
      </c>
      <c r="H1749" s="245" t="s">
        <v>16948</v>
      </c>
      <c r="I1749" s="245" t="s">
        <v>24</v>
      </c>
      <c r="J1749" s="245" t="s">
        <v>569</v>
      </c>
      <c r="K1749" s="246" t="s">
        <v>16949</v>
      </c>
      <c r="L1749" s="245" t="s">
        <v>568</v>
      </c>
    </row>
    <row r="1750" spans="1:12" x14ac:dyDescent="0.25">
      <c r="A1750" s="245" t="s">
        <v>5395</v>
      </c>
      <c r="B1750" s="245" t="s">
        <v>5394</v>
      </c>
      <c r="C1750" s="245" t="s">
        <v>5449</v>
      </c>
      <c r="D1750" s="245" t="s">
        <v>5448</v>
      </c>
      <c r="E1750" s="246" t="s">
        <v>44</v>
      </c>
      <c r="F1750" s="245" t="s">
        <v>44</v>
      </c>
      <c r="G1750" s="245" t="s">
        <v>5474</v>
      </c>
      <c r="H1750" s="245" t="s">
        <v>16950</v>
      </c>
      <c r="I1750" s="245" t="s">
        <v>24</v>
      </c>
      <c r="J1750" s="245" t="s">
        <v>569</v>
      </c>
      <c r="K1750" s="246" t="s">
        <v>16951</v>
      </c>
      <c r="L1750" s="245" t="s">
        <v>568</v>
      </c>
    </row>
    <row r="1751" spans="1:12" x14ac:dyDescent="0.25">
      <c r="A1751" s="245" t="s">
        <v>5395</v>
      </c>
      <c r="B1751" s="245" t="s">
        <v>5394</v>
      </c>
      <c r="C1751" s="245" t="s">
        <v>5449</v>
      </c>
      <c r="D1751" s="245" t="s">
        <v>5448</v>
      </c>
      <c r="E1751" s="246" t="s">
        <v>44</v>
      </c>
      <c r="F1751" s="245" t="s">
        <v>44</v>
      </c>
      <c r="G1751" s="245" t="s">
        <v>5473</v>
      </c>
      <c r="H1751" s="245" t="s">
        <v>10763</v>
      </c>
      <c r="I1751" s="245" t="s">
        <v>14</v>
      </c>
      <c r="J1751" s="245" t="s">
        <v>59</v>
      </c>
      <c r="K1751" s="246" t="s">
        <v>16952</v>
      </c>
      <c r="L1751" s="245" t="s">
        <v>568</v>
      </c>
    </row>
    <row r="1752" spans="1:12" x14ac:dyDescent="0.25">
      <c r="A1752" s="245" t="s">
        <v>5395</v>
      </c>
      <c r="B1752" s="245" t="s">
        <v>5394</v>
      </c>
      <c r="C1752" s="245" t="s">
        <v>5449</v>
      </c>
      <c r="D1752" s="245" t="s">
        <v>5448</v>
      </c>
      <c r="E1752" s="246" t="s">
        <v>44</v>
      </c>
      <c r="F1752" s="245" t="s">
        <v>44</v>
      </c>
      <c r="G1752" s="245" t="s">
        <v>5472</v>
      </c>
      <c r="H1752" s="245" t="s">
        <v>16953</v>
      </c>
      <c r="I1752" s="245" t="s">
        <v>24</v>
      </c>
      <c r="J1752" s="245" t="s">
        <v>569</v>
      </c>
      <c r="K1752" s="246" t="s">
        <v>16954</v>
      </c>
      <c r="L1752" s="245" t="s">
        <v>568</v>
      </c>
    </row>
    <row r="1753" spans="1:12" x14ac:dyDescent="0.25">
      <c r="A1753" s="245" t="s">
        <v>5395</v>
      </c>
      <c r="B1753" s="245" t="s">
        <v>5394</v>
      </c>
      <c r="C1753" s="245" t="s">
        <v>5449</v>
      </c>
      <c r="D1753" s="245" t="s">
        <v>5448</v>
      </c>
      <c r="E1753" s="246" t="s">
        <v>44</v>
      </c>
      <c r="F1753" s="245" t="s">
        <v>44</v>
      </c>
      <c r="G1753" s="245" t="s">
        <v>5471</v>
      </c>
      <c r="H1753" s="245" t="s">
        <v>10764</v>
      </c>
      <c r="I1753" s="245" t="s">
        <v>14</v>
      </c>
      <c r="J1753" s="245" t="s">
        <v>59</v>
      </c>
      <c r="K1753" s="246" t="s">
        <v>16955</v>
      </c>
      <c r="L1753" s="245" t="s">
        <v>568</v>
      </c>
    </row>
    <row r="1754" spans="1:12" x14ac:dyDescent="0.25">
      <c r="A1754" s="245" t="s">
        <v>5395</v>
      </c>
      <c r="B1754" s="245" t="s">
        <v>5394</v>
      </c>
      <c r="C1754" s="245" t="s">
        <v>5449</v>
      </c>
      <c r="D1754" s="245" t="s">
        <v>5448</v>
      </c>
      <c r="E1754" s="246" t="s">
        <v>44</v>
      </c>
      <c r="F1754" s="245" t="s">
        <v>44</v>
      </c>
      <c r="G1754" s="245" t="s">
        <v>5470</v>
      </c>
      <c r="H1754" s="245" t="s">
        <v>16956</v>
      </c>
      <c r="I1754" s="245" t="s">
        <v>24</v>
      </c>
      <c r="J1754" s="245" t="s">
        <v>569</v>
      </c>
      <c r="K1754" s="246" t="s">
        <v>16957</v>
      </c>
      <c r="L1754" s="245" t="s">
        <v>568</v>
      </c>
    </row>
    <row r="1755" spans="1:12" x14ac:dyDescent="0.25">
      <c r="A1755" s="245" t="s">
        <v>5395</v>
      </c>
      <c r="B1755" s="245" t="s">
        <v>5394</v>
      </c>
      <c r="C1755" s="245" t="s">
        <v>5449</v>
      </c>
      <c r="D1755" s="245" t="s">
        <v>5448</v>
      </c>
      <c r="E1755" s="246" t="s">
        <v>44</v>
      </c>
      <c r="F1755" s="245" t="s">
        <v>44</v>
      </c>
      <c r="G1755" s="245" t="s">
        <v>5469</v>
      </c>
      <c r="H1755" s="245" t="s">
        <v>10765</v>
      </c>
      <c r="I1755" s="245" t="s">
        <v>14</v>
      </c>
      <c r="J1755" s="245" t="s">
        <v>59</v>
      </c>
      <c r="K1755" s="246" t="s">
        <v>16952</v>
      </c>
      <c r="L1755" s="245" t="s">
        <v>568</v>
      </c>
    </row>
    <row r="1756" spans="1:12" x14ac:dyDescent="0.25">
      <c r="A1756" s="245" t="s">
        <v>5395</v>
      </c>
      <c r="B1756" s="245" t="s">
        <v>5394</v>
      </c>
      <c r="C1756" s="245" t="s">
        <v>5449</v>
      </c>
      <c r="D1756" s="245" t="s">
        <v>5448</v>
      </c>
      <c r="E1756" s="246" t="s">
        <v>44</v>
      </c>
      <c r="F1756" s="245" t="s">
        <v>44</v>
      </c>
      <c r="G1756" s="245" t="s">
        <v>5468</v>
      </c>
      <c r="H1756" s="245" t="s">
        <v>10766</v>
      </c>
      <c r="I1756" s="245" t="s">
        <v>14</v>
      </c>
      <c r="J1756" s="245" t="s">
        <v>59</v>
      </c>
      <c r="K1756" s="246" t="s">
        <v>16958</v>
      </c>
      <c r="L1756" s="245" t="s">
        <v>568</v>
      </c>
    </row>
    <row r="1757" spans="1:12" x14ac:dyDescent="0.25">
      <c r="A1757" s="245" t="s">
        <v>5395</v>
      </c>
      <c r="B1757" s="245" t="s">
        <v>5394</v>
      </c>
      <c r="C1757" s="245" t="s">
        <v>5449</v>
      </c>
      <c r="D1757" s="245" t="s">
        <v>5448</v>
      </c>
      <c r="E1757" s="246" t="s">
        <v>44</v>
      </c>
      <c r="F1757" s="245" t="s">
        <v>44</v>
      </c>
      <c r="G1757" s="245" t="s">
        <v>5467</v>
      </c>
      <c r="H1757" s="245" t="s">
        <v>16959</v>
      </c>
      <c r="I1757" s="245" t="s">
        <v>24</v>
      </c>
      <c r="J1757" s="245" t="s">
        <v>569</v>
      </c>
      <c r="K1757" s="246" t="s">
        <v>16960</v>
      </c>
      <c r="L1757" s="245" t="s">
        <v>568</v>
      </c>
    </row>
    <row r="1758" spans="1:12" x14ac:dyDescent="0.25">
      <c r="A1758" s="245" t="s">
        <v>5395</v>
      </c>
      <c r="B1758" s="245" t="s">
        <v>5394</v>
      </c>
      <c r="C1758" s="245" t="s">
        <v>5449</v>
      </c>
      <c r="D1758" s="245" t="s">
        <v>5448</v>
      </c>
      <c r="E1758" s="246" t="s">
        <v>44</v>
      </c>
      <c r="F1758" s="245" t="s">
        <v>44</v>
      </c>
      <c r="G1758" s="245" t="s">
        <v>5466</v>
      </c>
      <c r="H1758" s="245" t="s">
        <v>10767</v>
      </c>
      <c r="I1758" s="245" t="s">
        <v>14</v>
      </c>
      <c r="J1758" s="245" t="s">
        <v>59</v>
      </c>
      <c r="K1758" s="246" t="s">
        <v>16961</v>
      </c>
      <c r="L1758" s="245" t="s">
        <v>568</v>
      </c>
    </row>
    <row r="1759" spans="1:12" x14ac:dyDescent="0.25">
      <c r="A1759" s="245" t="s">
        <v>5395</v>
      </c>
      <c r="B1759" s="245" t="s">
        <v>5394</v>
      </c>
      <c r="C1759" s="245" t="s">
        <v>5449</v>
      </c>
      <c r="D1759" s="245" t="s">
        <v>5448</v>
      </c>
      <c r="E1759" s="246" t="s">
        <v>44</v>
      </c>
      <c r="F1759" s="245" t="s">
        <v>44</v>
      </c>
      <c r="G1759" s="245" t="s">
        <v>5465</v>
      </c>
      <c r="H1759" s="245" t="s">
        <v>16962</v>
      </c>
      <c r="I1759" s="245" t="s">
        <v>24</v>
      </c>
      <c r="J1759" s="245" t="s">
        <v>569</v>
      </c>
      <c r="K1759" s="246" t="s">
        <v>16963</v>
      </c>
      <c r="L1759" s="245" t="s">
        <v>568</v>
      </c>
    </row>
    <row r="1760" spans="1:12" x14ac:dyDescent="0.25">
      <c r="A1760" s="245" t="s">
        <v>5395</v>
      </c>
      <c r="B1760" s="245" t="s">
        <v>5394</v>
      </c>
      <c r="C1760" s="245" t="s">
        <v>5449</v>
      </c>
      <c r="D1760" s="245" t="s">
        <v>5448</v>
      </c>
      <c r="E1760" s="246" t="s">
        <v>44</v>
      </c>
      <c r="F1760" s="245" t="s">
        <v>44</v>
      </c>
      <c r="G1760" s="245" t="s">
        <v>5464</v>
      </c>
      <c r="H1760" s="245" t="s">
        <v>10768</v>
      </c>
      <c r="I1760" s="245" t="s">
        <v>14</v>
      </c>
      <c r="J1760" s="245" t="s">
        <v>59</v>
      </c>
      <c r="K1760" s="246" t="s">
        <v>16961</v>
      </c>
      <c r="L1760" s="245" t="s">
        <v>568</v>
      </c>
    </row>
    <row r="1761" spans="1:12" x14ac:dyDescent="0.25">
      <c r="A1761" s="245" t="s">
        <v>5395</v>
      </c>
      <c r="B1761" s="245" t="s">
        <v>5394</v>
      </c>
      <c r="C1761" s="245" t="s">
        <v>5449</v>
      </c>
      <c r="D1761" s="245" t="s">
        <v>5448</v>
      </c>
      <c r="E1761" s="246" t="s">
        <v>44</v>
      </c>
      <c r="F1761" s="245" t="s">
        <v>44</v>
      </c>
      <c r="G1761" s="245" t="s">
        <v>5463</v>
      </c>
      <c r="H1761" s="245" t="s">
        <v>16964</v>
      </c>
      <c r="I1761" s="245" t="s">
        <v>24</v>
      </c>
      <c r="J1761" s="245" t="s">
        <v>569</v>
      </c>
      <c r="K1761" s="246" t="s">
        <v>16965</v>
      </c>
      <c r="L1761" s="245" t="s">
        <v>568</v>
      </c>
    </row>
    <row r="1762" spans="1:12" x14ac:dyDescent="0.25">
      <c r="A1762" s="245" t="s">
        <v>5395</v>
      </c>
      <c r="B1762" s="245" t="s">
        <v>5394</v>
      </c>
      <c r="C1762" s="245" t="s">
        <v>5449</v>
      </c>
      <c r="D1762" s="245" t="s">
        <v>5448</v>
      </c>
      <c r="E1762" s="246" t="s">
        <v>44</v>
      </c>
      <c r="F1762" s="245" t="s">
        <v>44</v>
      </c>
      <c r="G1762" s="245" t="s">
        <v>5462</v>
      </c>
      <c r="H1762" s="245" t="s">
        <v>16966</v>
      </c>
      <c r="I1762" s="245" t="s">
        <v>24</v>
      </c>
      <c r="J1762" s="245" t="s">
        <v>569</v>
      </c>
      <c r="K1762" s="246" t="s">
        <v>16967</v>
      </c>
      <c r="L1762" s="245" t="s">
        <v>568</v>
      </c>
    </row>
    <row r="1763" spans="1:12" x14ac:dyDescent="0.25">
      <c r="A1763" s="245" t="s">
        <v>5395</v>
      </c>
      <c r="B1763" s="245" t="s">
        <v>5394</v>
      </c>
      <c r="C1763" s="245" t="s">
        <v>5449</v>
      </c>
      <c r="D1763" s="245" t="s">
        <v>5448</v>
      </c>
      <c r="E1763" s="246" t="s">
        <v>44</v>
      </c>
      <c r="F1763" s="245" t="s">
        <v>44</v>
      </c>
      <c r="G1763" s="245" t="s">
        <v>5461</v>
      </c>
      <c r="H1763" s="245" t="s">
        <v>10769</v>
      </c>
      <c r="I1763" s="245" t="s">
        <v>14</v>
      </c>
      <c r="J1763" s="245" t="s">
        <v>59</v>
      </c>
      <c r="K1763" s="246" t="s">
        <v>16968</v>
      </c>
      <c r="L1763" s="245" t="s">
        <v>568</v>
      </c>
    </row>
    <row r="1764" spans="1:12" x14ac:dyDescent="0.25">
      <c r="A1764" s="245" t="s">
        <v>5395</v>
      </c>
      <c r="B1764" s="245" t="s">
        <v>5394</v>
      </c>
      <c r="C1764" s="245" t="s">
        <v>5449</v>
      </c>
      <c r="D1764" s="245" t="s">
        <v>5448</v>
      </c>
      <c r="E1764" s="246" t="s">
        <v>44</v>
      </c>
      <c r="F1764" s="245" t="s">
        <v>44</v>
      </c>
      <c r="G1764" s="245" t="s">
        <v>5460</v>
      </c>
      <c r="H1764" s="245" t="s">
        <v>16969</v>
      </c>
      <c r="I1764" s="245" t="s">
        <v>24</v>
      </c>
      <c r="J1764" s="245" t="s">
        <v>569</v>
      </c>
      <c r="K1764" s="246" t="s">
        <v>16970</v>
      </c>
      <c r="L1764" s="245" t="s">
        <v>568</v>
      </c>
    </row>
    <row r="1765" spans="1:12" x14ac:dyDescent="0.25">
      <c r="A1765" s="245" t="s">
        <v>5395</v>
      </c>
      <c r="B1765" s="245" t="s">
        <v>5394</v>
      </c>
      <c r="C1765" s="245" t="s">
        <v>5449</v>
      </c>
      <c r="D1765" s="245" t="s">
        <v>5448</v>
      </c>
      <c r="E1765" s="246" t="s">
        <v>44</v>
      </c>
      <c r="F1765" s="245" t="s">
        <v>44</v>
      </c>
      <c r="G1765" s="245" t="s">
        <v>5459</v>
      </c>
      <c r="H1765" s="245" t="s">
        <v>10770</v>
      </c>
      <c r="I1765" s="245" t="s">
        <v>14</v>
      </c>
      <c r="J1765" s="245" t="s">
        <v>59</v>
      </c>
      <c r="K1765" s="246" t="s">
        <v>16971</v>
      </c>
      <c r="L1765" s="245" t="s">
        <v>568</v>
      </c>
    </row>
    <row r="1766" spans="1:12" x14ac:dyDescent="0.25">
      <c r="A1766" s="245" t="s">
        <v>5395</v>
      </c>
      <c r="B1766" s="245" t="s">
        <v>5394</v>
      </c>
      <c r="C1766" s="245" t="s">
        <v>5449</v>
      </c>
      <c r="D1766" s="245" t="s">
        <v>5448</v>
      </c>
      <c r="E1766" s="246" t="s">
        <v>44</v>
      </c>
      <c r="F1766" s="245" t="s">
        <v>44</v>
      </c>
      <c r="G1766" s="245" t="s">
        <v>5458</v>
      </c>
      <c r="H1766" s="245" t="s">
        <v>10771</v>
      </c>
      <c r="I1766" s="245" t="s">
        <v>14</v>
      </c>
      <c r="J1766" s="245" t="s">
        <v>59</v>
      </c>
      <c r="K1766" s="246" t="s">
        <v>16972</v>
      </c>
      <c r="L1766" s="245" t="s">
        <v>568</v>
      </c>
    </row>
    <row r="1767" spans="1:12" x14ac:dyDescent="0.25">
      <c r="A1767" s="245" t="s">
        <v>5395</v>
      </c>
      <c r="B1767" s="245" t="s">
        <v>5394</v>
      </c>
      <c r="C1767" s="245" t="s">
        <v>5449</v>
      </c>
      <c r="D1767" s="245" t="s">
        <v>5448</v>
      </c>
      <c r="E1767" s="246" t="s">
        <v>44</v>
      </c>
      <c r="F1767" s="245" t="s">
        <v>44</v>
      </c>
      <c r="G1767" s="245" t="s">
        <v>5457</v>
      </c>
      <c r="H1767" s="245" t="s">
        <v>10772</v>
      </c>
      <c r="I1767" s="245" t="s">
        <v>14</v>
      </c>
      <c r="J1767" s="245" t="s">
        <v>59</v>
      </c>
      <c r="K1767" s="246" t="s">
        <v>16973</v>
      </c>
      <c r="L1767" s="245" t="s">
        <v>568</v>
      </c>
    </row>
    <row r="1768" spans="1:12" x14ac:dyDescent="0.25">
      <c r="A1768" s="245" t="s">
        <v>5395</v>
      </c>
      <c r="B1768" s="245" t="s">
        <v>5394</v>
      </c>
      <c r="C1768" s="245" t="s">
        <v>5449</v>
      </c>
      <c r="D1768" s="245" t="s">
        <v>5448</v>
      </c>
      <c r="E1768" s="246" t="s">
        <v>44</v>
      </c>
      <c r="F1768" s="245" t="s">
        <v>44</v>
      </c>
      <c r="G1768" s="245" t="s">
        <v>5456</v>
      </c>
      <c r="H1768" s="245" t="s">
        <v>16974</v>
      </c>
      <c r="I1768" s="245" t="s">
        <v>24</v>
      </c>
      <c r="J1768" s="245" t="s">
        <v>569</v>
      </c>
      <c r="K1768" s="246" t="s">
        <v>16975</v>
      </c>
      <c r="L1768" s="245" t="s">
        <v>568</v>
      </c>
    </row>
    <row r="1769" spans="1:12" x14ac:dyDescent="0.25">
      <c r="A1769" s="245" t="s">
        <v>5395</v>
      </c>
      <c r="B1769" s="245" t="s">
        <v>5394</v>
      </c>
      <c r="C1769" s="245" t="s">
        <v>5449</v>
      </c>
      <c r="D1769" s="245" t="s">
        <v>5448</v>
      </c>
      <c r="E1769" s="246" t="s">
        <v>44</v>
      </c>
      <c r="F1769" s="245" t="s">
        <v>44</v>
      </c>
      <c r="G1769" s="245" t="s">
        <v>5455</v>
      </c>
      <c r="H1769" s="245" t="s">
        <v>10773</v>
      </c>
      <c r="I1769" s="245" t="s">
        <v>14</v>
      </c>
      <c r="J1769" s="245" t="s">
        <v>59</v>
      </c>
      <c r="K1769" s="246" t="s">
        <v>16976</v>
      </c>
      <c r="L1769" s="245" t="s">
        <v>568</v>
      </c>
    </row>
    <row r="1770" spans="1:12" x14ac:dyDescent="0.25">
      <c r="A1770" s="245" t="s">
        <v>5395</v>
      </c>
      <c r="B1770" s="245" t="s">
        <v>5394</v>
      </c>
      <c r="C1770" s="245" t="s">
        <v>5449</v>
      </c>
      <c r="D1770" s="245" t="s">
        <v>5448</v>
      </c>
      <c r="E1770" s="246" t="s">
        <v>44</v>
      </c>
      <c r="F1770" s="245" t="s">
        <v>44</v>
      </c>
      <c r="G1770" s="245" t="s">
        <v>5454</v>
      </c>
      <c r="H1770" s="245" t="s">
        <v>16977</v>
      </c>
      <c r="I1770" s="245" t="s">
        <v>24</v>
      </c>
      <c r="J1770" s="245" t="s">
        <v>569</v>
      </c>
      <c r="K1770" s="246" t="s">
        <v>16978</v>
      </c>
      <c r="L1770" s="245" t="s">
        <v>568</v>
      </c>
    </row>
    <row r="1771" spans="1:12" x14ac:dyDescent="0.25">
      <c r="A1771" s="245" t="s">
        <v>5395</v>
      </c>
      <c r="B1771" s="245" t="s">
        <v>5394</v>
      </c>
      <c r="C1771" s="245" t="s">
        <v>5449</v>
      </c>
      <c r="D1771" s="245" t="s">
        <v>5448</v>
      </c>
      <c r="E1771" s="246" t="s">
        <v>44</v>
      </c>
      <c r="F1771" s="245" t="s">
        <v>44</v>
      </c>
      <c r="G1771" s="245" t="s">
        <v>5453</v>
      </c>
      <c r="H1771" s="245" t="s">
        <v>10774</v>
      </c>
      <c r="I1771" s="245" t="s">
        <v>14</v>
      </c>
      <c r="J1771" s="245" t="s">
        <v>59</v>
      </c>
      <c r="K1771" s="246" t="s">
        <v>16944</v>
      </c>
      <c r="L1771" s="245" t="s">
        <v>568</v>
      </c>
    </row>
    <row r="1772" spans="1:12" x14ac:dyDescent="0.25">
      <c r="A1772" s="245" t="s">
        <v>5395</v>
      </c>
      <c r="B1772" s="245" t="s">
        <v>5394</v>
      </c>
      <c r="C1772" s="245" t="s">
        <v>5449</v>
      </c>
      <c r="D1772" s="245" t="s">
        <v>5448</v>
      </c>
      <c r="E1772" s="246" t="s">
        <v>44</v>
      </c>
      <c r="F1772" s="245" t="s">
        <v>44</v>
      </c>
      <c r="G1772" s="245" t="s">
        <v>5452</v>
      </c>
      <c r="H1772" s="245" t="s">
        <v>16979</v>
      </c>
      <c r="I1772" s="245" t="s">
        <v>24</v>
      </c>
      <c r="J1772" s="245" t="s">
        <v>569</v>
      </c>
      <c r="K1772" s="246" t="s">
        <v>16980</v>
      </c>
      <c r="L1772" s="245" t="s">
        <v>568</v>
      </c>
    </row>
    <row r="1773" spans="1:12" x14ac:dyDescent="0.25">
      <c r="A1773" s="245" t="s">
        <v>5395</v>
      </c>
      <c r="B1773" s="245" t="s">
        <v>5394</v>
      </c>
      <c r="C1773" s="245" t="s">
        <v>5449</v>
      </c>
      <c r="D1773" s="245" t="s">
        <v>5448</v>
      </c>
      <c r="E1773" s="246" t="s">
        <v>44</v>
      </c>
      <c r="F1773" s="245" t="s">
        <v>44</v>
      </c>
      <c r="G1773" s="245" t="s">
        <v>5451</v>
      </c>
      <c r="H1773" s="245" t="s">
        <v>10775</v>
      </c>
      <c r="I1773" s="245" t="s">
        <v>14</v>
      </c>
      <c r="J1773" s="245" t="s">
        <v>59</v>
      </c>
      <c r="K1773" s="246" t="s">
        <v>16947</v>
      </c>
      <c r="L1773" s="245" t="s">
        <v>568</v>
      </c>
    </row>
    <row r="1774" spans="1:12" x14ac:dyDescent="0.25">
      <c r="A1774" s="245" t="s">
        <v>5395</v>
      </c>
      <c r="B1774" s="245" t="s">
        <v>5394</v>
      </c>
      <c r="C1774" s="245" t="s">
        <v>5449</v>
      </c>
      <c r="D1774" s="245" t="s">
        <v>5448</v>
      </c>
      <c r="E1774" s="246" t="s">
        <v>44</v>
      </c>
      <c r="F1774" s="245" t="s">
        <v>44</v>
      </c>
      <c r="G1774" s="245" t="s">
        <v>5450</v>
      </c>
      <c r="H1774" s="245" t="s">
        <v>16981</v>
      </c>
      <c r="I1774" s="245" t="s">
        <v>24</v>
      </c>
      <c r="J1774" s="245" t="s">
        <v>569</v>
      </c>
      <c r="K1774" s="246" t="s">
        <v>16982</v>
      </c>
      <c r="L1774" s="245" t="s">
        <v>568</v>
      </c>
    </row>
    <row r="1775" spans="1:12" x14ac:dyDescent="0.25">
      <c r="A1775" s="245" t="s">
        <v>5395</v>
      </c>
      <c r="B1775" s="245" t="s">
        <v>5394</v>
      </c>
      <c r="C1775" s="245" t="s">
        <v>5449</v>
      </c>
      <c r="D1775" s="245" t="s">
        <v>5448</v>
      </c>
      <c r="E1775" s="246" t="s">
        <v>44</v>
      </c>
      <c r="F1775" s="245" t="s">
        <v>44</v>
      </c>
      <c r="G1775" s="245" t="s">
        <v>5447</v>
      </c>
      <c r="H1775" s="245" t="s">
        <v>10776</v>
      </c>
      <c r="I1775" s="245" t="s">
        <v>14</v>
      </c>
      <c r="J1775" s="245" t="s">
        <v>59</v>
      </c>
      <c r="K1775" s="246" t="s">
        <v>16983</v>
      </c>
      <c r="L1775" s="245" t="s">
        <v>568</v>
      </c>
    </row>
    <row r="1776" spans="1:12" x14ac:dyDescent="0.25">
      <c r="A1776" s="245" t="s">
        <v>5395</v>
      </c>
      <c r="B1776" s="245" t="s">
        <v>5394</v>
      </c>
      <c r="C1776" s="245" t="s">
        <v>5449</v>
      </c>
      <c r="D1776" s="245" t="s">
        <v>5448</v>
      </c>
      <c r="E1776" s="246" t="s">
        <v>44</v>
      </c>
      <c r="F1776" s="245" t="s">
        <v>44</v>
      </c>
      <c r="G1776" s="245" t="s">
        <v>10777</v>
      </c>
      <c r="H1776" s="245" t="s">
        <v>10778</v>
      </c>
      <c r="I1776" s="245" t="s">
        <v>24</v>
      </c>
      <c r="J1776" s="245" t="s">
        <v>569</v>
      </c>
      <c r="K1776" s="246" t="s">
        <v>16984</v>
      </c>
      <c r="L1776" s="245" t="s">
        <v>568</v>
      </c>
    </row>
    <row r="1777" spans="1:12" x14ac:dyDescent="0.25">
      <c r="A1777" s="245" t="s">
        <v>5395</v>
      </c>
      <c r="B1777" s="245" t="s">
        <v>5394</v>
      </c>
      <c r="C1777" s="245" t="s">
        <v>5449</v>
      </c>
      <c r="D1777" s="245" t="s">
        <v>5448</v>
      </c>
      <c r="E1777" s="246" t="s">
        <v>44</v>
      </c>
      <c r="F1777" s="245" t="s">
        <v>44</v>
      </c>
      <c r="G1777" s="245" t="s">
        <v>10779</v>
      </c>
      <c r="H1777" s="245" t="s">
        <v>10780</v>
      </c>
      <c r="I1777" s="245" t="s">
        <v>24</v>
      </c>
      <c r="J1777" s="245" t="s">
        <v>569</v>
      </c>
      <c r="K1777" s="246" t="s">
        <v>16985</v>
      </c>
      <c r="L1777" s="245" t="s">
        <v>568</v>
      </c>
    </row>
    <row r="1778" spans="1:12" x14ac:dyDescent="0.25">
      <c r="A1778" s="245" t="s">
        <v>5395</v>
      </c>
      <c r="B1778" s="245" t="s">
        <v>5394</v>
      </c>
      <c r="C1778" s="245" t="s">
        <v>5449</v>
      </c>
      <c r="D1778" s="245" t="s">
        <v>5448</v>
      </c>
      <c r="E1778" s="246" t="s">
        <v>44</v>
      </c>
      <c r="F1778" s="245" t="s">
        <v>44</v>
      </c>
      <c r="G1778" s="245" t="s">
        <v>10781</v>
      </c>
      <c r="H1778" s="245" t="s">
        <v>16986</v>
      </c>
      <c r="I1778" s="245" t="s">
        <v>24</v>
      </c>
      <c r="J1778" s="245" t="s">
        <v>569</v>
      </c>
      <c r="K1778" s="246" t="s">
        <v>16987</v>
      </c>
      <c r="L1778" s="245" t="s">
        <v>568</v>
      </c>
    </row>
    <row r="1779" spans="1:12" x14ac:dyDescent="0.25">
      <c r="A1779" s="245" t="s">
        <v>5395</v>
      </c>
      <c r="B1779" s="245" t="s">
        <v>5394</v>
      </c>
      <c r="C1779" s="245" t="s">
        <v>5449</v>
      </c>
      <c r="D1779" s="245" t="s">
        <v>5448</v>
      </c>
      <c r="E1779" s="246" t="s">
        <v>44</v>
      </c>
      <c r="F1779" s="245" t="s">
        <v>44</v>
      </c>
      <c r="G1779" s="245" t="s">
        <v>10782</v>
      </c>
      <c r="H1779" s="245" t="s">
        <v>16988</v>
      </c>
      <c r="I1779" s="245" t="s">
        <v>24</v>
      </c>
      <c r="J1779" s="245" t="s">
        <v>569</v>
      </c>
      <c r="K1779" s="246" t="s">
        <v>16989</v>
      </c>
      <c r="L1779" s="245" t="s">
        <v>568</v>
      </c>
    </row>
    <row r="1780" spans="1:12" x14ac:dyDescent="0.25">
      <c r="A1780" s="245" t="s">
        <v>5395</v>
      </c>
      <c r="B1780" s="245" t="s">
        <v>5394</v>
      </c>
      <c r="C1780" s="245" t="s">
        <v>5449</v>
      </c>
      <c r="D1780" s="245" t="s">
        <v>5448</v>
      </c>
      <c r="E1780" s="246" t="s">
        <v>44</v>
      </c>
      <c r="F1780" s="245" t="s">
        <v>44</v>
      </c>
      <c r="G1780" s="245" t="s">
        <v>10783</v>
      </c>
      <c r="H1780" s="245" t="s">
        <v>16990</v>
      </c>
      <c r="I1780" s="245" t="s">
        <v>24</v>
      </c>
      <c r="J1780" s="245" t="s">
        <v>569</v>
      </c>
      <c r="K1780" s="246" t="s">
        <v>16991</v>
      </c>
      <c r="L1780" s="245" t="s">
        <v>568</v>
      </c>
    </row>
    <row r="1781" spans="1:12" x14ac:dyDescent="0.25">
      <c r="A1781" s="245" t="s">
        <v>5395</v>
      </c>
      <c r="B1781" s="245" t="s">
        <v>5394</v>
      </c>
      <c r="C1781" s="245" t="s">
        <v>5449</v>
      </c>
      <c r="D1781" s="245" t="s">
        <v>5448</v>
      </c>
      <c r="E1781" s="246" t="s">
        <v>44</v>
      </c>
      <c r="F1781" s="245" t="s">
        <v>44</v>
      </c>
      <c r="G1781" s="245" t="s">
        <v>10784</v>
      </c>
      <c r="H1781" s="245" t="s">
        <v>16992</v>
      </c>
      <c r="I1781" s="245" t="s">
        <v>24</v>
      </c>
      <c r="J1781" s="245" t="s">
        <v>569</v>
      </c>
      <c r="K1781" s="246" t="s">
        <v>16993</v>
      </c>
      <c r="L1781" s="245" t="s">
        <v>568</v>
      </c>
    </row>
    <row r="1782" spans="1:12" x14ac:dyDescent="0.25">
      <c r="A1782" s="245" t="s">
        <v>5395</v>
      </c>
      <c r="B1782" s="245" t="s">
        <v>5394</v>
      </c>
      <c r="C1782" s="245" t="s">
        <v>5449</v>
      </c>
      <c r="D1782" s="245" t="s">
        <v>5448</v>
      </c>
      <c r="E1782" s="246" t="s">
        <v>44</v>
      </c>
      <c r="F1782" s="245" t="s">
        <v>44</v>
      </c>
      <c r="G1782" s="245" t="s">
        <v>10785</v>
      </c>
      <c r="H1782" s="245" t="s">
        <v>16994</v>
      </c>
      <c r="I1782" s="245" t="s">
        <v>24</v>
      </c>
      <c r="J1782" s="245" t="s">
        <v>569</v>
      </c>
      <c r="K1782" s="246" t="s">
        <v>16995</v>
      </c>
      <c r="L1782" s="245" t="s">
        <v>568</v>
      </c>
    </row>
    <row r="1783" spans="1:12" x14ac:dyDescent="0.25">
      <c r="A1783" s="245" t="s">
        <v>5395</v>
      </c>
      <c r="B1783" s="245" t="s">
        <v>5394</v>
      </c>
      <c r="C1783" s="245" t="s">
        <v>5449</v>
      </c>
      <c r="D1783" s="245" t="s">
        <v>5448</v>
      </c>
      <c r="E1783" s="246" t="s">
        <v>44</v>
      </c>
      <c r="F1783" s="245" t="s">
        <v>44</v>
      </c>
      <c r="G1783" s="245" t="s">
        <v>10786</v>
      </c>
      <c r="H1783" s="245" t="s">
        <v>16996</v>
      </c>
      <c r="I1783" s="245" t="s">
        <v>24</v>
      </c>
      <c r="J1783" s="245" t="s">
        <v>569</v>
      </c>
      <c r="K1783" s="246" t="s">
        <v>16997</v>
      </c>
      <c r="L1783" s="245" t="s">
        <v>568</v>
      </c>
    </row>
    <row r="1784" spans="1:12" x14ac:dyDescent="0.25">
      <c r="A1784" s="245" t="s">
        <v>5395</v>
      </c>
      <c r="B1784" s="245" t="s">
        <v>5394</v>
      </c>
      <c r="C1784" s="245" t="s">
        <v>5449</v>
      </c>
      <c r="D1784" s="245" t="s">
        <v>5448</v>
      </c>
      <c r="E1784" s="246" t="s">
        <v>44</v>
      </c>
      <c r="F1784" s="245" t="s">
        <v>44</v>
      </c>
      <c r="G1784" s="245" t="s">
        <v>10787</v>
      </c>
      <c r="H1784" s="245" t="s">
        <v>16998</v>
      </c>
      <c r="I1784" s="245" t="s">
        <v>24</v>
      </c>
      <c r="J1784" s="245" t="s">
        <v>569</v>
      </c>
      <c r="K1784" s="246" t="s">
        <v>16999</v>
      </c>
      <c r="L1784" s="245" t="s">
        <v>568</v>
      </c>
    </row>
    <row r="1785" spans="1:12" x14ac:dyDescent="0.25">
      <c r="A1785" s="245" t="s">
        <v>5395</v>
      </c>
      <c r="B1785" s="245" t="s">
        <v>5394</v>
      </c>
      <c r="C1785" s="245" t="s">
        <v>5449</v>
      </c>
      <c r="D1785" s="245" t="s">
        <v>5448</v>
      </c>
      <c r="E1785" s="246" t="s">
        <v>44</v>
      </c>
      <c r="F1785" s="245" t="s">
        <v>44</v>
      </c>
      <c r="G1785" s="245" t="s">
        <v>10788</v>
      </c>
      <c r="H1785" s="245" t="s">
        <v>17000</v>
      </c>
      <c r="I1785" s="245" t="s">
        <v>24</v>
      </c>
      <c r="J1785" s="245" t="s">
        <v>569</v>
      </c>
      <c r="K1785" s="246" t="s">
        <v>17001</v>
      </c>
      <c r="L1785" s="245" t="s">
        <v>568</v>
      </c>
    </row>
    <row r="1786" spans="1:12" x14ac:dyDescent="0.25">
      <c r="A1786" s="245" t="s">
        <v>5395</v>
      </c>
      <c r="B1786" s="245" t="s">
        <v>5394</v>
      </c>
      <c r="C1786" s="245" t="s">
        <v>5393</v>
      </c>
      <c r="D1786" s="245" t="s">
        <v>5392</v>
      </c>
      <c r="E1786" s="246" t="s">
        <v>44</v>
      </c>
      <c r="F1786" s="245" t="s">
        <v>44</v>
      </c>
      <c r="G1786" s="245" t="s">
        <v>5446</v>
      </c>
      <c r="H1786" s="245" t="s">
        <v>5445</v>
      </c>
      <c r="I1786" s="245" t="s">
        <v>14</v>
      </c>
      <c r="J1786" s="245" t="s">
        <v>569</v>
      </c>
      <c r="K1786" s="246" t="s">
        <v>14310</v>
      </c>
      <c r="L1786" s="245" t="s">
        <v>568</v>
      </c>
    </row>
    <row r="1787" spans="1:12" x14ac:dyDescent="0.25">
      <c r="A1787" s="245" t="s">
        <v>5395</v>
      </c>
      <c r="B1787" s="245" t="s">
        <v>5394</v>
      </c>
      <c r="C1787" s="245" t="s">
        <v>5393</v>
      </c>
      <c r="D1787" s="245" t="s">
        <v>5392</v>
      </c>
      <c r="E1787" s="246" t="s">
        <v>44</v>
      </c>
      <c r="F1787" s="245" t="s">
        <v>44</v>
      </c>
      <c r="G1787" s="245" t="s">
        <v>5444</v>
      </c>
      <c r="H1787" s="245" t="s">
        <v>5443</v>
      </c>
      <c r="I1787" s="245" t="s">
        <v>14</v>
      </c>
      <c r="J1787" s="245" t="s">
        <v>569</v>
      </c>
      <c r="K1787" s="246" t="s">
        <v>9100</v>
      </c>
      <c r="L1787" s="245" t="s">
        <v>568</v>
      </c>
    </row>
    <row r="1788" spans="1:12" x14ac:dyDescent="0.25">
      <c r="A1788" s="245" t="s">
        <v>5395</v>
      </c>
      <c r="B1788" s="245" t="s">
        <v>5394</v>
      </c>
      <c r="C1788" s="245" t="s">
        <v>5393</v>
      </c>
      <c r="D1788" s="245" t="s">
        <v>5392</v>
      </c>
      <c r="E1788" s="246" t="s">
        <v>44</v>
      </c>
      <c r="F1788" s="245" t="s">
        <v>44</v>
      </c>
      <c r="G1788" s="245" t="s">
        <v>5442</v>
      </c>
      <c r="H1788" s="245" t="s">
        <v>5441</v>
      </c>
      <c r="I1788" s="245" t="s">
        <v>14</v>
      </c>
      <c r="J1788" s="245" t="s">
        <v>569</v>
      </c>
      <c r="K1788" s="246" t="s">
        <v>8806</v>
      </c>
      <c r="L1788" s="245" t="s">
        <v>568</v>
      </c>
    </row>
    <row r="1789" spans="1:12" x14ac:dyDescent="0.25">
      <c r="A1789" s="245" t="s">
        <v>5395</v>
      </c>
      <c r="B1789" s="245" t="s">
        <v>5394</v>
      </c>
      <c r="C1789" s="245" t="s">
        <v>5393</v>
      </c>
      <c r="D1789" s="245" t="s">
        <v>5392</v>
      </c>
      <c r="E1789" s="246" t="s">
        <v>44</v>
      </c>
      <c r="F1789" s="245" t="s">
        <v>44</v>
      </c>
      <c r="G1789" s="245" t="s">
        <v>5440</v>
      </c>
      <c r="H1789" s="245" t="s">
        <v>5439</v>
      </c>
      <c r="I1789" s="245" t="s">
        <v>14</v>
      </c>
      <c r="J1789" s="245" t="s">
        <v>569</v>
      </c>
      <c r="K1789" s="246" t="s">
        <v>8768</v>
      </c>
      <c r="L1789" s="245" t="s">
        <v>568</v>
      </c>
    </row>
    <row r="1790" spans="1:12" x14ac:dyDescent="0.25">
      <c r="A1790" s="245" t="s">
        <v>5395</v>
      </c>
      <c r="B1790" s="245" t="s">
        <v>5394</v>
      </c>
      <c r="C1790" s="245" t="s">
        <v>5393</v>
      </c>
      <c r="D1790" s="245" t="s">
        <v>5392</v>
      </c>
      <c r="E1790" s="246" t="s">
        <v>44</v>
      </c>
      <c r="F1790" s="245" t="s">
        <v>44</v>
      </c>
      <c r="G1790" s="245" t="s">
        <v>5438</v>
      </c>
      <c r="H1790" s="245" t="s">
        <v>5437</v>
      </c>
      <c r="I1790" s="245" t="s">
        <v>14</v>
      </c>
      <c r="J1790" s="245" t="s">
        <v>569</v>
      </c>
      <c r="K1790" s="246" t="s">
        <v>17002</v>
      </c>
      <c r="L1790" s="245" t="s">
        <v>568</v>
      </c>
    </row>
    <row r="1791" spans="1:12" x14ac:dyDescent="0.25">
      <c r="A1791" s="245" t="s">
        <v>5395</v>
      </c>
      <c r="B1791" s="245" t="s">
        <v>5394</v>
      </c>
      <c r="C1791" s="245" t="s">
        <v>5393</v>
      </c>
      <c r="D1791" s="245" t="s">
        <v>5392</v>
      </c>
      <c r="E1791" s="246" t="s">
        <v>44</v>
      </c>
      <c r="F1791" s="245" t="s">
        <v>44</v>
      </c>
      <c r="G1791" s="245" t="s">
        <v>5436</v>
      </c>
      <c r="H1791" s="245" t="s">
        <v>5435</v>
      </c>
      <c r="I1791" s="245" t="s">
        <v>14</v>
      </c>
      <c r="J1791" s="245" t="s">
        <v>569</v>
      </c>
      <c r="K1791" s="246" t="s">
        <v>17003</v>
      </c>
      <c r="L1791" s="245" t="s">
        <v>568</v>
      </c>
    </row>
    <row r="1792" spans="1:12" x14ac:dyDescent="0.25">
      <c r="A1792" s="245" t="s">
        <v>5395</v>
      </c>
      <c r="B1792" s="245" t="s">
        <v>5394</v>
      </c>
      <c r="C1792" s="245" t="s">
        <v>5393</v>
      </c>
      <c r="D1792" s="245" t="s">
        <v>5392</v>
      </c>
      <c r="E1792" s="246" t="s">
        <v>44</v>
      </c>
      <c r="F1792" s="245" t="s">
        <v>44</v>
      </c>
      <c r="G1792" s="245" t="s">
        <v>5434</v>
      </c>
      <c r="H1792" s="245" t="s">
        <v>5433</v>
      </c>
      <c r="I1792" s="245" t="s">
        <v>14</v>
      </c>
      <c r="J1792" s="245" t="s">
        <v>569</v>
      </c>
      <c r="K1792" s="246" t="s">
        <v>17004</v>
      </c>
      <c r="L1792" s="245" t="s">
        <v>568</v>
      </c>
    </row>
    <row r="1793" spans="1:12" x14ac:dyDescent="0.25">
      <c r="A1793" s="245" t="s">
        <v>5395</v>
      </c>
      <c r="B1793" s="245" t="s">
        <v>5394</v>
      </c>
      <c r="C1793" s="245" t="s">
        <v>5393</v>
      </c>
      <c r="D1793" s="245" t="s">
        <v>5392</v>
      </c>
      <c r="E1793" s="246" t="s">
        <v>44</v>
      </c>
      <c r="F1793" s="245" t="s">
        <v>44</v>
      </c>
      <c r="G1793" s="245" t="s">
        <v>5432</v>
      </c>
      <c r="H1793" s="245" t="s">
        <v>5431</v>
      </c>
      <c r="I1793" s="245" t="s">
        <v>14</v>
      </c>
      <c r="J1793" s="245" t="s">
        <v>569</v>
      </c>
      <c r="K1793" s="246" t="s">
        <v>17005</v>
      </c>
      <c r="L1793" s="245" t="s">
        <v>568</v>
      </c>
    </row>
    <row r="1794" spans="1:12" x14ac:dyDescent="0.25">
      <c r="A1794" s="245" t="s">
        <v>5395</v>
      </c>
      <c r="B1794" s="245" t="s">
        <v>5394</v>
      </c>
      <c r="C1794" s="245" t="s">
        <v>5393</v>
      </c>
      <c r="D1794" s="245" t="s">
        <v>5392</v>
      </c>
      <c r="E1794" s="246" t="s">
        <v>44</v>
      </c>
      <c r="F1794" s="245" t="s">
        <v>44</v>
      </c>
      <c r="G1794" s="245" t="s">
        <v>5430</v>
      </c>
      <c r="H1794" s="245" t="s">
        <v>17006</v>
      </c>
      <c r="I1794" s="245" t="s">
        <v>14</v>
      </c>
      <c r="J1794" s="245" t="s">
        <v>569</v>
      </c>
      <c r="K1794" s="246" t="s">
        <v>17007</v>
      </c>
      <c r="L1794" s="245" t="s">
        <v>568</v>
      </c>
    </row>
    <row r="1795" spans="1:12" x14ac:dyDescent="0.25">
      <c r="A1795" s="245" t="s">
        <v>5395</v>
      </c>
      <c r="B1795" s="245" t="s">
        <v>5394</v>
      </c>
      <c r="C1795" s="245" t="s">
        <v>5393</v>
      </c>
      <c r="D1795" s="245" t="s">
        <v>5392</v>
      </c>
      <c r="E1795" s="246" t="s">
        <v>44</v>
      </c>
      <c r="F1795" s="245" t="s">
        <v>44</v>
      </c>
      <c r="G1795" s="245" t="s">
        <v>5429</v>
      </c>
      <c r="H1795" s="245" t="s">
        <v>5428</v>
      </c>
      <c r="I1795" s="245" t="s">
        <v>14</v>
      </c>
      <c r="J1795" s="245" t="s">
        <v>569</v>
      </c>
      <c r="K1795" s="246" t="s">
        <v>17008</v>
      </c>
      <c r="L1795" s="245" t="s">
        <v>568</v>
      </c>
    </row>
    <row r="1796" spans="1:12" x14ac:dyDescent="0.25">
      <c r="A1796" s="245" t="s">
        <v>5395</v>
      </c>
      <c r="B1796" s="245" t="s">
        <v>5394</v>
      </c>
      <c r="C1796" s="245" t="s">
        <v>5393</v>
      </c>
      <c r="D1796" s="245" t="s">
        <v>5392</v>
      </c>
      <c r="E1796" s="246" t="s">
        <v>44</v>
      </c>
      <c r="F1796" s="245" t="s">
        <v>44</v>
      </c>
      <c r="G1796" s="245" t="s">
        <v>5427</v>
      </c>
      <c r="H1796" s="245" t="s">
        <v>5426</v>
      </c>
      <c r="I1796" s="245" t="s">
        <v>14</v>
      </c>
      <c r="J1796" s="245" t="s">
        <v>59</v>
      </c>
      <c r="K1796" s="246" t="s">
        <v>16195</v>
      </c>
      <c r="L1796" s="245" t="s">
        <v>568</v>
      </c>
    </row>
    <row r="1797" spans="1:12" x14ac:dyDescent="0.25">
      <c r="A1797" s="245" t="s">
        <v>5395</v>
      </c>
      <c r="B1797" s="245" t="s">
        <v>5394</v>
      </c>
      <c r="C1797" s="245" t="s">
        <v>5393</v>
      </c>
      <c r="D1797" s="245" t="s">
        <v>5392</v>
      </c>
      <c r="E1797" s="246" t="s">
        <v>44</v>
      </c>
      <c r="F1797" s="245" t="s">
        <v>44</v>
      </c>
      <c r="G1797" s="245" t="s">
        <v>5425</v>
      </c>
      <c r="H1797" s="245" t="s">
        <v>5424</v>
      </c>
      <c r="I1797" s="245" t="s">
        <v>14</v>
      </c>
      <c r="J1797" s="245" t="s">
        <v>59</v>
      </c>
      <c r="K1797" s="246" t="s">
        <v>17009</v>
      </c>
      <c r="L1797" s="245" t="s">
        <v>568</v>
      </c>
    </row>
    <row r="1798" spans="1:12" x14ac:dyDescent="0.25">
      <c r="A1798" s="245" t="s">
        <v>5395</v>
      </c>
      <c r="B1798" s="245" t="s">
        <v>5394</v>
      </c>
      <c r="C1798" s="245" t="s">
        <v>5393</v>
      </c>
      <c r="D1798" s="245" t="s">
        <v>5392</v>
      </c>
      <c r="E1798" s="246" t="s">
        <v>44</v>
      </c>
      <c r="F1798" s="245" t="s">
        <v>44</v>
      </c>
      <c r="G1798" s="245" t="s">
        <v>5423</v>
      </c>
      <c r="H1798" s="245" t="s">
        <v>17010</v>
      </c>
      <c r="I1798" s="245" t="s">
        <v>14</v>
      </c>
      <c r="J1798" s="245" t="s">
        <v>59</v>
      </c>
      <c r="K1798" s="246" t="s">
        <v>17011</v>
      </c>
      <c r="L1798" s="245" t="s">
        <v>568</v>
      </c>
    </row>
    <row r="1799" spans="1:12" x14ac:dyDescent="0.25">
      <c r="A1799" s="245" t="s">
        <v>5395</v>
      </c>
      <c r="B1799" s="245" t="s">
        <v>5394</v>
      </c>
      <c r="C1799" s="245" t="s">
        <v>5393</v>
      </c>
      <c r="D1799" s="245" t="s">
        <v>5392</v>
      </c>
      <c r="E1799" s="246" t="s">
        <v>44</v>
      </c>
      <c r="F1799" s="245" t="s">
        <v>44</v>
      </c>
      <c r="G1799" s="245" t="s">
        <v>5422</v>
      </c>
      <c r="H1799" s="245" t="s">
        <v>17012</v>
      </c>
      <c r="I1799" s="245" t="s">
        <v>14</v>
      </c>
      <c r="J1799" s="245" t="s">
        <v>59</v>
      </c>
      <c r="K1799" s="246" t="s">
        <v>17013</v>
      </c>
      <c r="L1799" s="245" t="s">
        <v>568</v>
      </c>
    </row>
    <row r="1800" spans="1:12" x14ac:dyDescent="0.25">
      <c r="A1800" s="245" t="s">
        <v>5395</v>
      </c>
      <c r="B1800" s="245" t="s">
        <v>5394</v>
      </c>
      <c r="C1800" s="245" t="s">
        <v>5393</v>
      </c>
      <c r="D1800" s="245" t="s">
        <v>5392</v>
      </c>
      <c r="E1800" s="246" t="s">
        <v>44</v>
      </c>
      <c r="F1800" s="245" t="s">
        <v>44</v>
      </c>
      <c r="G1800" s="245" t="s">
        <v>10793</v>
      </c>
      <c r="H1800" s="245" t="s">
        <v>10794</v>
      </c>
      <c r="I1800" s="245" t="s">
        <v>14</v>
      </c>
      <c r="J1800" s="245" t="s">
        <v>59</v>
      </c>
      <c r="K1800" s="246" t="s">
        <v>17014</v>
      </c>
      <c r="L1800" s="245" t="s">
        <v>568</v>
      </c>
    </row>
    <row r="1801" spans="1:12" x14ac:dyDescent="0.25">
      <c r="A1801" s="245" t="s">
        <v>5395</v>
      </c>
      <c r="B1801" s="245" t="s">
        <v>5394</v>
      </c>
      <c r="C1801" s="245" t="s">
        <v>5393</v>
      </c>
      <c r="D1801" s="245" t="s">
        <v>5392</v>
      </c>
      <c r="E1801" s="246" t="s">
        <v>44</v>
      </c>
      <c r="F1801" s="245" t="s">
        <v>44</v>
      </c>
      <c r="G1801" s="245" t="s">
        <v>10795</v>
      </c>
      <c r="H1801" s="245" t="s">
        <v>10796</v>
      </c>
      <c r="I1801" s="245" t="s">
        <v>14</v>
      </c>
      <c r="J1801" s="245" t="s">
        <v>59</v>
      </c>
      <c r="K1801" s="246" t="s">
        <v>17015</v>
      </c>
      <c r="L1801" s="245" t="s">
        <v>568</v>
      </c>
    </row>
    <row r="1802" spans="1:12" x14ac:dyDescent="0.25">
      <c r="A1802" s="245" t="s">
        <v>5395</v>
      </c>
      <c r="B1802" s="245" t="s">
        <v>5394</v>
      </c>
      <c r="C1802" s="245" t="s">
        <v>5393</v>
      </c>
      <c r="D1802" s="245" t="s">
        <v>5392</v>
      </c>
      <c r="E1802" s="246" t="s">
        <v>44</v>
      </c>
      <c r="F1802" s="245" t="s">
        <v>44</v>
      </c>
      <c r="G1802" s="245" t="s">
        <v>10797</v>
      </c>
      <c r="H1802" s="245" t="s">
        <v>10798</v>
      </c>
      <c r="I1802" s="245" t="s">
        <v>14</v>
      </c>
      <c r="J1802" s="245" t="s">
        <v>59</v>
      </c>
      <c r="K1802" s="246" t="s">
        <v>17016</v>
      </c>
      <c r="L1802" s="245" t="s">
        <v>568</v>
      </c>
    </row>
    <row r="1803" spans="1:12" x14ac:dyDescent="0.25">
      <c r="A1803" s="245" t="s">
        <v>5395</v>
      </c>
      <c r="B1803" s="245" t="s">
        <v>5394</v>
      </c>
      <c r="C1803" s="245" t="s">
        <v>5393</v>
      </c>
      <c r="D1803" s="245" t="s">
        <v>5392</v>
      </c>
      <c r="E1803" s="246" t="s">
        <v>44</v>
      </c>
      <c r="F1803" s="245" t="s">
        <v>44</v>
      </c>
      <c r="G1803" s="245" t="s">
        <v>10799</v>
      </c>
      <c r="H1803" s="245" t="s">
        <v>10800</v>
      </c>
      <c r="I1803" s="245" t="s">
        <v>14</v>
      </c>
      <c r="J1803" s="245" t="s">
        <v>59</v>
      </c>
      <c r="K1803" s="246" t="s">
        <v>17017</v>
      </c>
      <c r="L1803" s="245" t="s">
        <v>568</v>
      </c>
    </row>
    <row r="1804" spans="1:12" x14ac:dyDescent="0.25">
      <c r="A1804" s="245" t="s">
        <v>5395</v>
      </c>
      <c r="B1804" s="245" t="s">
        <v>5394</v>
      </c>
      <c r="C1804" s="245" t="s">
        <v>5393</v>
      </c>
      <c r="D1804" s="245" t="s">
        <v>5392</v>
      </c>
      <c r="E1804" s="246" t="s">
        <v>44</v>
      </c>
      <c r="F1804" s="245" t="s">
        <v>44</v>
      </c>
      <c r="G1804" s="245" t="s">
        <v>5421</v>
      </c>
      <c r="H1804" s="245" t="s">
        <v>5420</v>
      </c>
      <c r="I1804" s="245" t="s">
        <v>14</v>
      </c>
      <c r="J1804" s="245" t="s">
        <v>59</v>
      </c>
      <c r="K1804" s="246" t="s">
        <v>17018</v>
      </c>
      <c r="L1804" s="245" t="s">
        <v>568</v>
      </c>
    </row>
    <row r="1805" spans="1:12" x14ac:dyDescent="0.25">
      <c r="A1805" s="245" t="s">
        <v>5395</v>
      </c>
      <c r="B1805" s="245" t="s">
        <v>5394</v>
      </c>
      <c r="C1805" s="245" t="s">
        <v>5393</v>
      </c>
      <c r="D1805" s="245" t="s">
        <v>5392</v>
      </c>
      <c r="E1805" s="246" t="s">
        <v>44</v>
      </c>
      <c r="F1805" s="245" t="s">
        <v>44</v>
      </c>
      <c r="G1805" s="245" t="s">
        <v>5419</v>
      </c>
      <c r="H1805" s="245" t="s">
        <v>5418</v>
      </c>
      <c r="I1805" s="245" t="s">
        <v>14</v>
      </c>
      <c r="J1805" s="245" t="s">
        <v>59</v>
      </c>
      <c r="K1805" s="246" t="s">
        <v>9505</v>
      </c>
      <c r="L1805" s="245" t="s">
        <v>568</v>
      </c>
    </row>
    <row r="1806" spans="1:12" x14ac:dyDescent="0.25">
      <c r="A1806" s="245" t="s">
        <v>5395</v>
      </c>
      <c r="B1806" s="245" t="s">
        <v>5394</v>
      </c>
      <c r="C1806" s="245" t="s">
        <v>5393</v>
      </c>
      <c r="D1806" s="245" t="s">
        <v>5392</v>
      </c>
      <c r="E1806" s="246" t="s">
        <v>44</v>
      </c>
      <c r="F1806" s="245" t="s">
        <v>44</v>
      </c>
      <c r="G1806" s="245" t="s">
        <v>5417</v>
      </c>
      <c r="H1806" s="245" t="s">
        <v>5416</v>
      </c>
      <c r="I1806" s="245" t="s">
        <v>14</v>
      </c>
      <c r="J1806" s="245" t="s">
        <v>59</v>
      </c>
      <c r="K1806" s="246" t="s">
        <v>17019</v>
      </c>
      <c r="L1806" s="245" t="s">
        <v>568</v>
      </c>
    </row>
    <row r="1807" spans="1:12" x14ac:dyDescent="0.25">
      <c r="A1807" s="245" t="s">
        <v>5395</v>
      </c>
      <c r="B1807" s="245" t="s">
        <v>5394</v>
      </c>
      <c r="C1807" s="245" t="s">
        <v>5393</v>
      </c>
      <c r="D1807" s="245" t="s">
        <v>5392</v>
      </c>
      <c r="E1807" s="246" t="s">
        <v>44</v>
      </c>
      <c r="F1807" s="245" t="s">
        <v>44</v>
      </c>
      <c r="G1807" s="245" t="s">
        <v>5415</v>
      </c>
      <c r="H1807" s="245" t="s">
        <v>5414</v>
      </c>
      <c r="I1807" s="245" t="s">
        <v>14</v>
      </c>
      <c r="J1807" s="245" t="s">
        <v>59</v>
      </c>
      <c r="K1807" s="246" t="s">
        <v>17020</v>
      </c>
      <c r="L1807" s="245" t="s">
        <v>568</v>
      </c>
    </row>
    <row r="1808" spans="1:12" x14ac:dyDescent="0.25">
      <c r="A1808" s="245" t="s">
        <v>5395</v>
      </c>
      <c r="B1808" s="245" t="s">
        <v>5394</v>
      </c>
      <c r="C1808" s="245" t="s">
        <v>5393</v>
      </c>
      <c r="D1808" s="245" t="s">
        <v>5392</v>
      </c>
      <c r="E1808" s="246" t="s">
        <v>44</v>
      </c>
      <c r="F1808" s="245" t="s">
        <v>44</v>
      </c>
      <c r="G1808" s="245" t="s">
        <v>5413</v>
      </c>
      <c r="H1808" s="245" t="s">
        <v>5412</v>
      </c>
      <c r="I1808" s="245" t="s">
        <v>14</v>
      </c>
      <c r="J1808" s="245" t="s">
        <v>59</v>
      </c>
      <c r="K1808" s="246" t="s">
        <v>10405</v>
      </c>
      <c r="L1808" s="245" t="s">
        <v>568</v>
      </c>
    </row>
    <row r="1809" spans="1:12" x14ac:dyDescent="0.25">
      <c r="A1809" s="245" t="s">
        <v>5395</v>
      </c>
      <c r="B1809" s="245" t="s">
        <v>5394</v>
      </c>
      <c r="C1809" s="245" t="s">
        <v>5393</v>
      </c>
      <c r="D1809" s="245" t="s">
        <v>5392</v>
      </c>
      <c r="E1809" s="246" t="s">
        <v>44</v>
      </c>
      <c r="F1809" s="245" t="s">
        <v>44</v>
      </c>
      <c r="G1809" s="245" t="s">
        <v>5411</v>
      </c>
      <c r="H1809" s="245" t="s">
        <v>5410</v>
      </c>
      <c r="I1809" s="245" t="s">
        <v>14</v>
      </c>
      <c r="J1809" s="245" t="s">
        <v>59</v>
      </c>
      <c r="K1809" s="246" t="s">
        <v>12777</v>
      </c>
      <c r="L1809" s="245" t="s">
        <v>568</v>
      </c>
    </row>
    <row r="1810" spans="1:12" x14ac:dyDescent="0.25">
      <c r="A1810" s="245" t="s">
        <v>5395</v>
      </c>
      <c r="B1810" s="245" t="s">
        <v>5394</v>
      </c>
      <c r="C1810" s="245" t="s">
        <v>5393</v>
      </c>
      <c r="D1810" s="245" t="s">
        <v>5392</v>
      </c>
      <c r="E1810" s="246" t="s">
        <v>44</v>
      </c>
      <c r="F1810" s="245" t="s">
        <v>44</v>
      </c>
      <c r="G1810" s="245" t="s">
        <v>5409</v>
      </c>
      <c r="H1810" s="245" t="s">
        <v>5408</v>
      </c>
      <c r="I1810" s="245" t="s">
        <v>14</v>
      </c>
      <c r="J1810" s="245" t="s">
        <v>59</v>
      </c>
      <c r="K1810" s="246" t="s">
        <v>17021</v>
      </c>
      <c r="L1810" s="245" t="s">
        <v>568</v>
      </c>
    </row>
    <row r="1811" spans="1:12" x14ac:dyDescent="0.25">
      <c r="A1811" s="245" t="s">
        <v>5395</v>
      </c>
      <c r="B1811" s="245" t="s">
        <v>5394</v>
      </c>
      <c r="C1811" s="245" t="s">
        <v>5393</v>
      </c>
      <c r="D1811" s="245" t="s">
        <v>5392</v>
      </c>
      <c r="E1811" s="246" t="s">
        <v>44</v>
      </c>
      <c r="F1811" s="245" t="s">
        <v>44</v>
      </c>
      <c r="G1811" s="245" t="s">
        <v>5407</v>
      </c>
      <c r="H1811" s="245" t="s">
        <v>5406</v>
      </c>
      <c r="I1811" s="245" t="s">
        <v>14</v>
      </c>
      <c r="J1811" s="245" t="s">
        <v>59</v>
      </c>
      <c r="K1811" s="246" t="s">
        <v>15309</v>
      </c>
      <c r="L1811" s="245" t="s">
        <v>568</v>
      </c>
    </row>
    <row r="1812" spans="1:12" x14ac:dyDescent="0.25">
      <c r="A1812" s="245" t="s">
        <v>5395</v>
      </c>
      <c r="B1812" s="245" t="s">
        <v>5394</v>
      </c>
      <c r="C1812" s="245" t="s">
        <v>5393</v>
      </c>
      <c r="D1812" s="245" t="s">
        <v>5392</v>
      </c>
      <c r="E1812" s="246" t="s">
        <v>44</v>
      </c>
      <c r="F1812" s="245" t="s">
        <v>44</v>
      </c>
      <c r="G1812" s="245" t="s">
        <v>5405</v>
      </c>
      <c r="H1812" s="245" t="s">
        <v>5404</v>
      </c>
      <c r="I1812" s="245" t="s">
        <v>14</v>
      </c>
      <c r="J1812" s="245" t="s">
        <v>59</v>
      </c>
      <c r="K1812" s="246" t="s">
        <v>17022</v>
      </c>
      <c r="L1812" s="245" t="s">
        <v>568</v>
      </c>
    </row>
    <row r="1813" spans="1:12" x14ac:dyDescent="0.25">
      <c r="A1813" s="245" t="s">
        <v>5395</v>
      </c>
      <c r="B1813" s="245" t="s">
        <v>5394</v>
      </c>
      <c r="C1813" s="245" t="s">
        <v>5393</v>
      </c>
      <c r="D1813" s="245" t="s">
        <v>5392</v>
      </c>
      <c r="E1813" s="246" t="s">
        <v>44</v>
      </c>
      <c r="F1813" s="245" t="s">
        <v>44</v>
      </c>
      <c r="G1813" s="245" t="s">
        <v>5403</v>
      </c>
      <c r="H1813" s="245" t="s">
        <v>5402</v>
      </c>
      <c r="I1813" s="245" t="s">
        <v>14</v>
      </c>
      <c r="J1813" s="245" t="s">
        <v>59</v>
      </c>
      <c r="K1813" s="246" t="s">
        <v>12473</v>
      </c>
      <c r="L1813" s="245" t="s">
        <v>568</v>
      </c>
    </row>
    <row r="1814" spans="1:12" x14ac:dyDescent="0.25">
      <c r="A1814" s="245" t="s">
        <v>5395</v>
      </c>
      <c r="B1814" s="245" t="s">
        <v>5394</v>
      </c>
      <c r="C1814" s="245" t="s">
        <v>5393</v>
      </c>
      <c r="D1814" s="245" t="s">
        <v>5392</v>
      </c>
      <c r="E1814" s="246" t="s">
        <v>44</v>
      </c>
      <c r="F1814" s="245" t="s">
        <v>44</v>
      </c>
      <c r="G1814" s="245" t="s">
        <v>5401</v>
      </c>
      <c r="H1814" s="245" t="s">
        <v>5400</v>
      </c>
      <c r="I1814" s="245" t="s">
        <v>14</v>
      </c>
      <c r="J1814" s="245" t="s">
        <v>59</v>
      </c>
      <c r="K1814" s="246" t="s">
        <v>17023</v>
      </c>
      <c r="L1814" s="245" t="s">
        <v>568</v>
      </c>
    </row>
    <row r="1815" spans="1:12" x14ac:dyDescent="0.25">
      <c r="A1815" s="245" t="s">
        <v>5395</v>
      </c>
      <c r="B1815" s="245" t="s">
        <v>5394</v>
      </c>
      <c r="C1815" s="245" t="s">
        <v>5393</v>
      </c>
      <c r="D1815" s="245" t="s">
        <v>5392</v>
      </c>
      <c r="E1815" s="246" t="s">
        <v>44</v>
      </c>
      <c r="F1815" s="245" t="s">
        <v>44</v>
      </c>
      <c r="G1815" s="245" t="s">
        <v>5399</v>
      </c>
      <c r="H1815" s="245" t="s">
        <v>5398</v>
      </c>
      <c r="I1815" s="245" t="s">
        <v>14</v>
      </c>
      <c r="J1815" s="245" t="s">
        <v>59</v>
      </c>
      <c r="K1815" s="246" t="s">
        <v>8831</v>
      </c>
      <c r="L1815" s="245" t="s">
        <v>568</v>
      </c>
    </row>
    <row r="1816" spans="1:12" x14ac:dyDescent="0.25">
      <c r="A1816" s="245" t="s">
        <v>5395</v>
      </c>
      <c r="B1816" s="245" t="s">
        <v>5394</v>
      </c>
      <c r="C1816" s="245" t="s">
        <v>5393</v>
      </c>
      <c r="D1816" s="245" t="s">
        <v>5392</v>
      </c>
      <c r="E1816" s="246" t="s">
        <v>44</v>
      </c>
      <c r="F1816" s="245" t="s">
        <v>44</v>
      </c>
      <c r="G1816" s="245" t="s">
        <v>5397</v>
      </c>
      <c r="H1816" s="245" t="s">
        <v>5396</v>
      </c>
      <c r="I1816" s="245" t="s">
        <v>14</v>
      </c>
      <c r="J1816" s="245" t="s">
        <v>59</v>
      </c>
      <c r="K1816" s="246" t="s">
        <v>10656</v>
      </c>
      <c r="L1816" s="245" t="s">
        <v>568</v>
      </c>
    </row>
    <row r="1817" spans="1:12" x14ac:dyDescent="0.25">
      <c r="A1817" s="245" t="s">
        <v>5395</v>
      </c>
      <c r="B1817" s="245" t="s">
        <v>5394</v>
      </c>
      <c r="C1817" s="245" t="s">
        <v>5393</v>
      </c>
      <c r="D1817" s="245" t="s">
        <v>5392</v>
      </c>
      <c r="E1817" s="246" t="s">
        <v>44</v>
      </c>
      <c r="F1817" s="245" t="s">
        <v>44</v>
      </c>
      <c r="G1817" s="245" t="s">
        <v>5391</v>
      </c>
      <c r="H1817" s="245" t="s">
        <v>5390</v>
      </c>
      <c r="I1817" s="245" t="s">
        <v>14</v>
      </c>
      <c r="J1817" s="245" t="s">
        <v>59</v>
      </c>
      <c r="K1817" s="246" t="s">
        <v>17024</v>
      </c>
      <c r="L1817" s="245" t="s">
        <v>568</v>
      </c>
    </row>
    <row r="1818" spans="1:12" x14ac:dyDescent="0.25">
      <c r="A1818" s="245" t="s">
        <v>5395</v>
      </c>
      <c r="B1818" s="245" t="s">
        <v>5394</v>
      </c>
      <c r="C1818" s="245" t="s">
        <v>10805</v>
      </c>
      <c r="D1818" s="245" t="s">
        <v>10806</v>
      </c>
      <c r="E1818" s="246" t="s">
        <v>44</v>
      </c>
      <c r="F1818" s="245" t="s">
        <v>44</v>
      </c>
      <c r="G1818" s="245" t="s">
        <v>10807</v>
      </c>
      <c r="H1818" s="245" t="s">
        <v>10808</v>
      </c>
      <c r="I1818" s="245" t="s">
        <v>11</v>
      </c>
      <c r="J1818" s="245" t="s">
        <v>59</v>
      </c>
      <c r="K1818" s="246" t="s">
        <v>17025</v>
      </c>
      <c r="L1818" s="245" t="s">
        <v>568</v>
      </c>
    </row>
    <row r="1819" spans="1:12" x14ac:dyDescent="0.25">
      <c r="A1819" s="245" t="s">
        <v>5395</v>
      </c>
      <c r="B1819" s="245" t="s">
        <v>5394</v>
      </c>
      <c r="C1819" s="245" t="s">
        <v>10805</v>
      </c>
      <c r="D1819" s="245" t="s">
        <v>10806</v>
      </c>
      <c r="E1819" s="246" t="s">
        <v>44</v>
      </c>
      <c r="F1819" s="245" t="s">
        <v>44</v>
      </c>
      <c r="G1819" s="245" t="s">
        <v>10809</v>
      </c>
      <c r="H1819" s="245" t="s">
        <v>10810</v>
      </c>
      <c r="I1819" s="245" t="s">
        <v>15</v>
      </c>
      <c r="J1819" s="245" t="s">
        <v>569</v>
      </c>
      <c r="K1819" s="246" t="s">
        <v>17026</v>
      </c>
      <c r="L1819" s="245" t="s">
        <v>568</v>
      </c>
    </row>
    <row r="1820" spans="1:12" x14ac:dyDescent="0.25">
      <c r="A1820" s="245" t="s">
        <v>5395</v>
      </c>
      <c r="B1820" s="245" t="s">
        <v>5394</v>
      </c>
      <c r="C1820" s="245" t="s">
        <v>10805</v>
      </c>
      <c r="D1820" s="245" t="s">
        <v>10806</v>
      </c>
      <c r="E1820" s="246" t="s">
        <v>44</v>
      </c>
      <c r="F1820" s="245" t="s">
        <v>44</v>
      </c>
      <c r="G1820" s="245" t="s">
        <v>10811</v>
      </c>
      <c r="H1820" s="245" t="s">
        <v>10812</v>
      </c>
      <c r="I1820" s="245" t="s">
        <v>15</v>
      </c>
      <c r="J1820" s="245" t="s">
        <v>569</v>
      </c>
      <c r="K1820" s="246" t="s">
        <v>8968</v>
      </c>
      <c r="L1820" s="245" t="s">
        <v>568</v>
      </c>
    </row>
    <row r="1821" spans="1:12" x14ac:dyDescent="0.25">
      <c r="A1821" s="245" t="s">
        <v>5395</v>
      </c>
      <c r="B1821" s="245" t="s">
        <v>5394</v>
      </c>
      <c r="C1821" s="245" t="s">
        <v>10805</v>
      </c>
      <c r="D1821" s="245" t="s">
        <v>10806</v>
      </c>
      <c r="E1821" s="246" t="s">
        <v>44</v>
      </c>
      <c r="F1821" s="245" t="s">
        <v>44</v>
      </c>
      <c r="G1821" s="245" t="s">
        <v>10814</v>
      </c>
      <c r="H1821" s="245" t="s">
        <v>10815</v>
      </c>
      <c r="I1821" s="245" t="s">
        <v>15</v>
      </c>
      <c r="J1821" s="245" t="s">
        <v>569</v>
      </c>
      <c r="K1821" s="246" t="s">
        <v>3496</v>
      </c>
      <c r="L1821" s="245" t="s">
        <v>568</v>
      </c>
    </row>
    <row r="1822" spans="1:12" x14ac:dyDescent="0.25">
      <c r="A1822" s="245" t="s">
        <v>5395</v>
      </c>
      <c r="B1822" s="245" t="s">
        <v>5394</v>
      </c>
      <c r="C1822" s="245" t="s">
        <v>10805</v>
      </c>
      <c r="D1822" s="245" t="s">
        <v>10806</v>
      </c>
      <c r="E1822" s="246" t="s">
        <v>44</v>
      </c>
      <c r="F1822" s="245" t="s">
        <v>44</v>
      </c>
      <c r="G1822" s="245" t="s">
        <v>10816</v>
      </c>
      <c r="H1822" s="245" t="s">
        <v>10817</v>
      </c>
      <c r="I1822" s="245" t="s">
        <v>15</v>
      </c>
      <c r="J1822" s="245" t="s">
        <v>569</v>
      </c>
      <c r="K1822" s="246" t="s">
        <v>12897</v>
      </c>
      <c r="L1822" s="245" t="s">
        <v>568</v>
      </c>
    </row>
    <row r="1823" spans="1:12" x14ac:dyDescent="0.25">
      <c r="A1823" s="245" t="s">
        <v>5395</v>
      </c>
      <c r="B1823" s="245" t="s">
        <v>5394</v>
      </c>
      <c r="C1823" s="245" t="s">
        <v>10805</v>
      </c>
      <c r="D1823" s="245" t="s">
        <v>10806</v>
      </c>
      <c r="E1823" s="246" t="s">
        <v>44</v>
      </c>
      <c r="F1823" s="245" t="s">
        <v>44</v>
      </c>
      <c r="G1823" s="245" t="s">
        <v>10818</v>
      </c>
      <c r="H1823" s="245" t="s">
        <v>10819</v>
      </c>
      <c r="I1823" s="245" t="s">
        <v>15</v>
      </c>
      <c r="J1823" s="245" t="s">
        <v>569</v>
      </c>
      <c r="K1823" s="246" t="s">
        <v>17027</v>
      </c>
      <c r="L1823" s="245" t="s">
        <v>568</v>
      </c>
    </row>
    <row r="1824" spans="1:12" x14ac:dyDescent="0.25">
      <c r="A1824" s="245" t="s">
        <v>5395</v>
      </c>
      <c r="B1824" s="245" t="s">
        <v>5394</v>
      </c>
      <c r="C1824" s="245" t="s">
        <v>10805</v>
      </c>
      <c r="D1824" s="245" t="s">
        <v>10806</v>
      </c>
      <c r="E1824" s="246" t="s">
        <v>44</v>
      </c>
      <c r="F1824" s="245" t="s">
        <v>44</v>
      </c>
      <c r="G1824" s="245" t="s">
        <v>10820</v>
      </c>
      <c r="H1824" s="245" t="s">
        <v>10821</v>
      </c>
      <c r="I1824" s="245" t="s">
        <v>15</v>
      </c>
      <c r="J1824" s="245" t="s">
        <v>569</v>
      </c>
      <c r="K1824" s="246" t="s">
        <v>9012</v>
      </c>
      <c r="L1824" s="245" t="s">
        <v>568</v>
      </c>
    </row>
    <row r="1825" spans="1:12" x14ac:dyDescent="0.25">
      <c r="A1825" s="245" t="s">
        <v>5395</v>
      </c>
      <c r="B1825" s="245" t="s">
        <v>5394</v>
      </c>
      <c r="C1825" s="245" t="s">
        <v>10805</v>
      </c>
      <c r="D1825" s="245" t="s">
        <v>10806</v>
      </c>
      <c r="E1825" s="246" t="s">
        <v>44</v>
      </c>
      <c r="F1825" s="245" t="s">
        <v>44</v>
      </c>
      <c r="G1825" s="245" t="s">
        <v>10822</v>
      </c>
      <c r="H1825" s="245" t="s">
        <v>10823</v>
      </c>
      <c r="I1825" s="245" t="s">
        <v>15</v>
      </c>
      <c r="J1825" s="245" t="s">
        <v>569</v>
      </c>
      <c r="K1825" s="246" t="s">
        <v>1331</v>
      </c>
      <c r="L1825" s="245" t="s">
        <v>568</v>
      </c>
    </row>
    <row r="1826" spans="1:12" x14ac:dyDescent="0.25">
      <c r="A1826" s="245" t="s">
        <v>5395</v>
      </c>
      <c r="B1826" s="245" t="s">
        <v>5394</v>
      </c>
      <c r="C1826" s="245" t="s">
        <v>10805</v>
      </c>
      <c r="D1826" s="245" t="s">
        <v>10806</v>
      </c>
      <c r="E1826" s="246" t="s">
        <v>44</v>
      </c>
      <c r="F1826" s="245" t="s">
        <v>44</v>
      </c>
      <c r="G1826" s="245" t="s">
        <v>10824</v>
      </c>
      <c r="H1826" s="245" t="s">
        <v>10825</v>
      </c>
      <c r="I1826" s="245" t="s">
        <v>15</v>
      </c>
      <c r="J1826" s="245" t="s">
        <v>569</v>
      </c>
      <c r="K1826" s="246" t="s">
        <v>8989</v>
      </c>
      <c r="L1826" s="245" t="s">
        <v>568</v>
      </c>
    </row>
    <row r="1827" spans="1:12" x14ac:dyDescent="0.25">
      <c r="A1827" s="245" t="s">
        <v>5395</v>
      </c>
      <c r="B1827" s="245" t="s">
        <v>5394</v>
      </c>
      <c r="C1827" s="245" t="s">
        <v>10805</v>
      </c>
      <c r="D1827" s="245" t="s">
        <v>10806</v>
      </c>
      <c r="E1827" s="246" t="s">
        <v>44</v>
      </c>
      <c r="F1827" s="245" t="s">
        <v>44</v>
      </c>
      <c r="G1827" s="245" t="s">
        <v>10826</v>
      </c>
      <c r="H1827" s="245" t="s">
        <v>10827</v>
      </c>
      <c r="I1827" s="245" t="s">
        <v>12</v>
      </c>
      <c r="J1827" s="245" t="s">
        <v>569</v>
      </c>
      <c r="K1827" s="246" t="s">
        <v>17028</v>
      </c>
      <c r="L1827" s="245" t="s">
        <v>568</v>
      </c>
    </row>
    <row r="1828" spans="1:12" x14ac:dyDescent="0.25">
      <c r="A1828" s="245" t="s">
        <v>5395</v>
      </c>
      <c r="B1828" s="245" t="s">
        <v>5394</v>
      </c>
      <c r="C1828" s="245" t="s">
        <v>10805</v>
      </c>
      <c r="D1828" s="245" t="s">
        <v>10806</v>
      </c>
      <c r="E1828" s="246" t="s">
        <v>44</v>
      </c>
      <c r="F1828" s="245" t="s">
        <v>44</v>
      </c>
      <c r="G1828" s="245" t="s">
        <v>10828</v>
      </c>
      <c r="H1828" s="245" t="s">
        <v>10829</v>
      </c>
      <c r="I1828" s="245" t="s">
        <v>24</v>
      </c>
      <c r="J1828" s="245" t="s">
        <v>569</v>
      </c>
      <c r="K1828" s="246" t="s">
        <v>17029</v>
      </c>
      <c r="L1828" s="245" t="s">
        <v>568</v>
      </c>
    </row>
    <row r="1829" spans="1:12" x14ac:dyDescent="0.25">
      <c r="A1829" s="245" t="s">
        <v>5395</v>
      </c>
      <c r="B1829" s="245" t="s">
        <v>5394</v>
      </c>
      <c r="C1829" s="245" t="s">
        <v>10805</v>
      </c>
      <c r="D1829" s="245" t="s">
        <v>10806</v>
      </c>
      <c r="E1829" s="246" t="s">
        <v>44</v>
      </c>
      <c r="F1829" s="245" t="s">
        <v>44</v>
      </c>
      <c r="G1829" s="245" t="s">
        <v>10830</v>
      </c>
      <c r="H1829" s="245" t="s">
        <v>10831</v>
      </c>
      <c r="I1829" s="245" t="s">
        <v>24</v>
      </c>
      <c r="J1829" s="245" t="s">
        <v>569</v>
      </c>
      <c r="K1829" s="246" t="s">
        <v>17030</v>
      </c>
      <c r="L1829" s="245" t="s">
        <v>568</v>
      </c>
    </row>
    <row r="1830" spans="1:12" x14ac:dyDescent="0.25">
      <c r="A1830" s="245" t="s">
        <v>5395</v>
      </c>
      <c r="B1830" s="245" t="s">
        <v>5394</v>
      </c>
      <c r="C1830" s="245" t="s">
        <v>10805</v>
      </c>
      <c r="D1830" s="245" t="s">
        <v>10806</v>
      </c>
      <c r="E1830" s="246" t="s">
        <v>44</v>
      </c>
      <c r="F1830" s="245" t="s">
        <v>44</v>
      </c>
      <c r="G1830" s="245" t="s">
        <v>10832</v>
      </c>
      <c r="H1830" s="245" t="s">
        <v>10833</v>
      </c>
      <c r="I1830" s="245" t="s">
        <v>24</v>
      </c>
      <c r="J1830" s="245" t="s">
        <v>569</v>
      </c>
      <c r="K1830" s="246" t="s">
        <v>17031</v>
      </c>
      <c r="L1830" s="245" t="s">
        <v>568</v>
      </c>
    </row>
    <row r="1831" spans="1:12" x14ac:dyDescent="0.25">
      <c r="A1831" s="245" t="s">
        <v>5395</v>
      </c>
      <c r="B1831" s="245" t="s">
        <v>5394</v>
      </c>
      <c r="C1831" s="245" t="s">
        <v>10805</v>
      </c>
      <c r="D1831" s="245" t="s">
        <v>10806</v>
      </c>
      <c r="E1831" s="246" t="s">
        <v>44</v>
      </c>
      <c r="F1831" s="245" t="s">
        <v>44</v>
      </c>
      <c r="G1831" s="245" t="s">
        <v>10834</v>
      </c>
      <c r="H1831" s="245" t="s">
        <v>10835</v>
      </c>
      <c r="I1831" s="245" t="s">
        <v>24</v>
      </c>
      <c r="J1831" s="245" t="s">
        <v>569</v>
      </c>
      <c r="K1831" s="246" t="s">
        <v>17032</v>
      </c>
      <c r="L1831" s="245" t="s">
        <v>568</v>
      </c>
    </row>
    <row r="1832" spans="1:12" x14ac:dyDescent="0.25">
      <c r="A1832" s="245" t="s">
        <v>5395</v>
      </c>
      <c r="B1832" s="245" t="s">
        <v>5394</v>
      </c>
      <c r="C1832" s="245" t="s">
        <v>10805</v>
      </c>
      <c r="D1832" s="245" t="s">
        <v>10806</v>
      </c>
      <c r="E1832" s="246" t="s">
        <v>44</v>
      </c>
      <c r="F1832" s="245" t="s">
        <v>44</v>
      </c>
      <c r="G1832" s="245" t="s">
        <v>10836</v>
      </c>
      <c r="H1832" s="245" t="s">
        <v>10837</v>
      </c>
      <c r="I1832" s="245" t="s">
        <v>24</v>
      </c>
      <c r="J1832" s="245" t="s">
        <v>569</v>
      </c>
      <c r="K1832" s="246" t="s">
        <v>17033</v>
      </c>
      <c r="L1832" s="245" t="s">
        <v>568</v>
      </c>
    </row>
    <row r="1833" spans="1:12" x14ac:dyDescent="0.25">
      <c r="A1833" s="245" t="s">
        <v>5395</v>
      </c>
      <c r="B1833" s="245" t="s">
        <v>5394</v>
      </c>
      <c r="C1833" s="245" t="s">
        <v>10805</v>
      </c>
      <c r="D1833" s="245" t="s">
        <v>10806</v>
      </c>
      <c r="E1833" s="246" t="s">
        <v>44</v>
      </c>
      <c r="F1833" s="245" t="s">
        <v>44</v>
      </c>
      <c r="G1833" s="245" t="s">
        <v>10838</v>
      </c>
      <c r="H1833" s="245" t="s">
        <v>10839</v>
      </c>
      <c r="I1833" s="245" t="s">
        <v>24</v>
      </c>
      <c r="J1833" s="245" t="s">
        <v>569</v>
      </c>
      <c r="K1833" s="246" t="s">
        <v>17034</v>
      </c>
      <c r="L1833" s="245" t="s">
        <v>568</v>
      </c>
    </row>
    <row r="1834" spans="1:12" x14ac:dyDescent="0.25">
      <c r="A1834" s="245" t="s">
        <v>5395</v>
      </c>
      <c r="B1834" s="245" t="s">
        <v>5394</v>
      </c>
      <c r="C1834" s="245" t="s">
        <v>10805</v>
      </c>
      <c r="D1834" s="245" t="s">
        <v>10806</v>
      </c>
      <c r="E1834" s="246" t="s">
        <v>44</v>
      </c>
      <c r="F1834" s="245" t="s">
        <v>44</v>
      </c>
      <c r="G1834" s="245" t="s">
        <v>10840</v>
      </c>
      <c r="H1834" s="245" t="s">
        <v>10841</v>
      </c>
      <c r="I1834" s="245" t="s">
        <v>24</v>
      </c>
      <c r="J1834" s="245" t="s">
        <v>569</v>
      </c>
      <c r="K1834" s="246" t="s">
        <v>17035</v>
      </c>
      <c r="L1834" s="245" t="s">
        <v>568</v>
      </c>
    </row>
    <row r="1835" spans="1:12" x14ac:dyDescent="0.25">
      <c r="A1835" s="245" t="s">
        <v>5395</v>
      </c>
      <c r="B1835" s="245" t="s">
        <v>5394</v>
      </c>
      <c r="C1835" s="245" t="s">
        <v>10805</v>
      </c>
      <c r="D1835" s="245" t="s">
        <v>10806</v>
      </c>
      <c r="E1835" s="246" t="s">
        <v>44</v>
      </c>
      <c r="F1835" s="245" t="s">
        <v>44</v>
      </c>
      <c r="G1835" s="245" t="s">
        <v>10842</v>
      </c>
      <c r="H1835" s="245" t="s">
        <v>10843</v>
      </c>
      <c r="I1835" s="245" t="s">
        <v>24</v>
      </c>
      <c r="J1835" s="245" t="s">
        <v>569</v>
      </c>
      <c r="K1835" s="246" t="s">
        <v>17036</v>
      </c>
      <c r="L1835" s="245" t="s">
        <v>568</v>
      </c>
    </row>
    <row r="1836" spans="1:12" x14ac:dyDescent="0.25">
      <c r="A1836" s="245" t="s">
        <v>5395</v>
      </c>
      <c r="B1836" s="245" t="s">
        <v>5394</v>
      </c>
      <c r="C1836" s="245" t="s">
        <v>10805</v>
      </c>
      <c r="D1836" s="245" t="s">
        <v>10806</v>
      </c>
      <c r="E1836" s="246" t="s">
        <v>44</v>
      </c>
      <c r="F1836" s="245" t="s">
        <v>44</v>
      </c>
      <c r="G1836" s="245" t="s">
        <v>10844</v>
      </c>
      <c r="H1836" s="245" t="s">
        <v>10845</v>
      </c>
      <c r="I1836" s="245" t="s">
        <v>24</v>
      </c>
      <c r="J1836" s="245" t="s">
        <v>569</v>
      </c>
      <c r="K1836" s="246" t="s">
        <v>17037</v>
      </c>
      <c r="L1836" s="245" t="s">
        <v>568</v>
      </c>
    </row>
    <row r="1837" spans="1:12" x14ac:dyDescent="0.25">
      <c r="A1837" s="245" t="s">
        <v>5395</v>
      </c>
      <c r="B1837" s="245" t="s">
        <v>5394</v>
      </c>
      <c r="C1837" s="245" t="s">
        <v>10805</v>
      </c>
      <c r="D1837" s="245" t="s">
        <v>10806</v>
      </c>
      <c r="E1837" s="246" t="s">
        <v>44</v>
      </c>
      <c r="F1837" s="245" t="s">
        <v>44</v>
      </c>
      <c r="G1837" s="245" t="s">
        <v>10846</v>
      </c>
      <c r="H1837" s="245" t="s">
        <v>10847</v>
      </c>
      <c r="I1837" s="245" t="s">
        <v>24</v>
      </c>
      <c r="J1837" s="245" t="s">
        <v>569</v>
      </c>
      <c r="K1837" s="246" t="s">
        <v>17038</v>
      </c>
      <c r="L1837" s="245" t="s">
        <v>568</v>
      </c>
    </row>
    <row r="1838" spans="1:12" x14ac:dyDescent="0.25">
      <c r="A1838" s="245" t="s">
        <v>5395</v>
      </c>
      <c r="B1838" s="245" t="s">
        <v>5394</v>
      </c>
      <c r="C1838" s="245" t="s">
        <v>10805</v>
      </c>
      <c r="D1838" s="245" t="s">
        <v>10806</v>
      </c>
      <c r="E1838" s="246" t="s">
        <v>44</v>
      </c>
      <c r="F1838" s="245" t="s">
        <v>44</v>
      </c>
      <c r="G1838" s="245" t="s">
        <v>10848</v>
      </c>
      <c r="H1838" s="245" t="s">
        <v>10849</v>
      </c>
      <c r="I1838" s="245" t="s">
        <v>24</v>
      </c>
      <c r="J1838" s="245" t="s">
        <v>569</v>
      </c>
      <c r="K1838" s="246" t="s">
        <v>17039</v>
      </c>
      <c r="L1838" s="245" t="s">
        <v>568</v>
      </c>
    </row>
    <row r="1839" spans="1:12" x14ac:dyDescent="0.25">
      <c r="A1839" s="245" t="s">
        <v>5395</v>
      </c>
      <c r="B1839" s="245" t="s">
        <v>5394</v>
      </c>
      <c r="C1839" s="245" t="s">
        <v>10805</v>
      </c>
      <c r="D1839" s="245" t="s">
        <v>10806</v>
      </c>
      <c r="E1839" s="246" t="s">
        <v>44</v>
      </c>
      <c r="F1839" s="245" t="s">
        <v>44</v>
      </c>
      <c r="G1839" s="245" t="s">
        <v>10850</v>
      </c>
      <c r="H1839" s="245" t="s">
        <v>10851</v>
      </c>
      <c r="I1839" s="245" t="s">
        <v>24</v>
      </c>
      <c r="J1839" s="245" t="s">
        <v>569</v>
      </c>
      <c r="K1839" s="246" t="s">
        <v>17040</v>
      </c>
      <c r="L1839" s="245" t="s">
        <v>568</v>
      </c>
    </row>
    <row r="1840" spans="1:12" x14ac:dyDescent="0.25">
      <c r="A1840" s="245" t="s">
        <v>5395</v>
      </c>
      <c r="B1840" s="245" t="s">
        <v>5394</v>
      </c>
      <c r="C1840" s="245" t="s">
        <v>10805</v>
      </c>
      <c r="D1840" s="245" t="s">
        <v>10806</v>
      </c>
      <c r="E1840" s="246" t="s">
        <v>44</v>
      </c>
      <c r="F1840" s="245" t="s">
        <v>44</v>
      </c>
      <c r="G1840" s="245" t="s">
        <v>10852</v>
      </c>
      <c r="H1840" s="245" t="s">
        <v>10853</v>
      </c>
      <c r="I1840" s="245" t="s">
        <v>24</v>
      </c>
      <c r="J1840" s="245" t="s">
        <v>569</v>
      </c>
      <c r="K1840" s="246" t="s">
        <v>17041</v>
      </c>
      <c r="L1840" s="245" t="s">
        <v>568</v>
      </c>
    </row>
    <row r="1841" spans="1:12" x14ac:dyDescent="0.25">
      <c r="A1841" s="245" t="s">
        <v>5395</v>
      </c>
      <c r="B1841" s="245" t="s">
        <v>5394</v>
      </c>
      <c r="C1841" s="245" t="s">
        <v>10805</v>
      </c>
      <c r="D1841" s="245" t="s">
        <v>10806</v>
      </c>
      <c r="E1841" s="246" t="s">
        <v>44</v>
      </c>
      <c r="F1841" s="245" t="s">
        <v>44</v>
      </c>
      <c r="G1841" s="245" t="s">
        <v>10854</v>
      </c>
      <c r="H1841" s="245" t="s">
        <v>10855</v>
      </c>
      <c r="I1841" s="245" t="s">
        <v>24</v>
      </c>
      <c r="J1841" s="245" t="s">
        <v>569</v>
      </c>
      <c r="K1841" s="246" t="s">
        <v>17042</v>
      </c>
      <c r="L1841" s="245" t="s">
        <v>568</v>
      </c>
    </row>
    <row r="1842" spans="1:12" x14ac:dyDescent="0.25">
      <c r="A1842" s="245" t="s">
        <v>5395</v>
      </c>
      <c r="B1842" s="245" t="s">
        <v>5394</v>
      </c>
      <c r="C1842" s="245" t="s">
        <v>10805</v>
      </c>
      <c r="D1842" s="245" t="s">
        <v>10806</v>
      </c>
      <c r="E1842" s="246" t="s">
        <v>44</v>
      </c>
      <c r="F1842" s="245" t="s">
        <v>44</v>
      </c>
      <c r="G1842" s="245" t="s">
        <v>10856</v>
      </c>
      <c r="H1842" s="245" t="s">
        <v>10857</v>
      </c>
      <c r="I1842" s="245" t="s">
        <v>24</v>
      </c>
      <c r="J1842" s="245" t="s">
        <v>569</v>
      </c>
      <c r="K1842" s="246" t="s">
        <v>17043</v>
      </c>
      <c r="L1842" s="245" t="s">
        <v>568</v>
      </c>
    </row>
    <row r="1843" spans="1:12" x14ac:dyDescent="0.25">
      <c r="A1843" s="245" t="s">
        <v>5395</v>
      </c>
      <c r="B1843" s="245" t="s">
        <v>5394</v>
      </c>
      <c r="C1843" s="245" t="s">
        <v>10805</v>
      </c>
      <c r="D1843" s="245" t="s">
        <v>10806</v>
      </c>
      <c r="E1843" s="246" t="s">
        <v>44</v>
      </c>
      <c r="F1843" s="245" t="s">
        <v>44</v>
      </c>
      <c r="G1843" s="245" t="s">
        <v>10858</v>
      </c>
      <c r="H1843" s="245" t="s">
        <v>10859</v>
      </c>
      <c r="I1843" s="245" t="s">
        <v>24</v>
      </c>
      <c r="J1843" s="245" t="s">
        <v>569</v>
      </c>
      <c r="K1843" s="246" t="s">
        <v>17044</v>
      </c>
      <c r="L1843" s="245" t="s">
        <v>568</v>
      </c>
    </row>
    <row r="1844" spans="1:12" x14ac:dyDescent="0.25">
      <c r="A1844" s="245" t="s">
        <v>5395</v>
      </c>
      <c r="B1844" s="245" t="s">
        <v>5394</v>
      </c>
      <c r="C1844" s="245" t="s">
        <v>10805</v>
      </c>
      <c r="D1844" s="245" t="s">
        <v>10806</v>
      </c>
      <c r="E1844" s="246" t="s">
        <v>44</v>
      </c>
      <c r="F1844" s="245" t="s">
        <v>44</v>
      </c>
      <c r="G1844" s="245" t="s">
        <v>10860</v>
      </c>
      <c r="H1844" s="245" t="s">
        <v>10861</v>
      </c>
      <c r="I1844" s="245" t="s">
        <v>24</v>
      </c>
      <c r="J1844" s="245" t="s">
        <v>569</v>
      </c>
      <c r="K1844" s="246" t="s">
        <v>17045</v>
      </c>
      <c r="L1844" s="245" t="s">
        <v>568</v>
      </c>
    </row>
    <row r="1845" spans="1:12" x14ac:dyDescent="0.25">
      <c r="A1845" s="245" t="s">
        <v>5395</v>
      </c>
      <c r="B1845" s="245" t="s">
        <v>5394</v>
      </c>
      <c r="C1845" s="245" t="s">
        <v>10805</v>
      </c>
      <c r="D1845" s="245" t="s">
        <v>10806</v>
      </c>
      <c r="E1845" s="246" t="s">
        <v>44</v>
      </c>
      <c r="F1845" s="245" t="s">
        <v>44</v>
      </c>
      <c r="G1845" s="245" t="s">
        <v>10862</v>
      </c>
      <c r="H1845" s="245" t="s">
        <v>10863</v>
      </c>
      <c r="I1845" s="245" t="s">
        <v>24</v>
      </c>
      <c r="J1845" s="245" t="s">
        <v>569</v>
      </c>
      <c r="K1845" s="246" t="s">
        <v>17046</v>
      </c>
      <c r="L1845" s="245" t="s">
        <v>568</v>
      </c>
    </row>
    <row r="1846" spans="1:12" x14ac:dyDescent="0.25">
      <c r="A1846" s="245" t="s">
        <v>5395</v>
      </c>
      <c r="B1846" s="245" t="s">
        <v>5394</v>
      </c>
      <c r="C1846" s="245" t="s">
        <v>10805</v>
      </c>
      <c r="D1846" s="245" t="s">
        <v>10806</v>
      </c>
      <c r="E1846" s="246" t="s">
        <v>44</v>
      </c>
      <c r="F1846" s="245" t="s">
        <v>44</v>
      </c>
      <c r="G1846" s="245" t="s">
        <v>10864</v>
      </c>
      <c r="H1846" s="245" t="s">
        <v>10865</v>
      </c>
      <c r="I1846" s="245" t="s">
        <v>24</v>
      </c>
      <c r="J1846" s="245" t="s">
        <v>569</v>
      </c>
      <c r="K1846" s="246" t="s">
        <v>17047</v>
      </c>
      <c r="L1846" s="245" t="s">
        <v>568</v>
      </c>
    </row>
    <row r="1847" spans="1:12" x14ac:dyDescent="0.25">
      <c r="A1847" s="245" t="s">
        <v>5395</v>
      </c>
      <c r="B1847" s="245" t="s">
        <v>5394</v>
      </c>
      <c r="C1847" s="245" t="s">
        <v>10805</v>
      </c>
      <c r="D1847" s="245" t="s">
        <v>10806</v>
      </c>
      <c r="E1847" s="246" t="s">
        <v>44</v>
      </c>
      <c r="F1847" s="245" t="s">
        <v>44</v>
      </c>
      <c r="G1847" s="245" t="s">
        <v>10866</v>
      </c>
      <c r="H1847" s="245" t="s">
        <v>10867</v>
      </c>
      <c r="I1847" s="245" t="s">
        <v>24</v>
      </c>
      <c r="J1847" s="245" t="s">
        <v>569</v>
      </c>
      <c r="K1847" s="246" t="s">
        <v>17048</v>
      </c>
      <c r="L1847" s="245" t="s">
        <v>568</v>
      </c>
    </row>
    <row r="1848" spans="1:12" x14ac:dyDescent="0.25">
      <c r="A1848" s="245" t="s">
        <v>5395</v>
      </c>
      <c r="B1848" s="245" t="s">
        <v>5394</v>
      </c>
      <c r="C1848" s="245" t="s">
        <v>10805</v>
      </c>
      <c r="D1848" s="245" t="s">
        <v>10806</v>
      </c>
      <c r="E1848" s="246" t="s">
        <v>44</v>
      </c>
      <c r="F1848" s="245" t="s">
        <v>44</v>
      </c>
      <c r="G1848" s="245" t="s">
        <v>10868</v>
      </c>
      <c r="H1848" s="245" t="s">
        <v>10869</v>
      </c>
      <c r="I1848" s="245" t="s">
        <v>24</v>
      </c>
      <c r="J1848" s="245" t="s">
        <v>569</v>
      </c>
      <c r="K1848" s="246" t="s">
        <v>17049</v>
      </c>
      <c r="L1848" s="245" t="s">
        <v>568</v>
      </c>
    </row>
    <row r="1849" spans="1:12" x14ac:dyDescent="0.25">
      <c r="A1849" s="245" t="s">
        <v>5395</v>
      </c>
      <c r="B1849" s="245" t="s">
        <v>5394</v>
      </c>
      <c r="C1849" s="245" t="s">
        <v>10805</v>
      </c>
      <c r="D1849" s="245" t="s">
        <v>10806</v>
      </c>
      <c r="E1849" s="246" t="s">
        <v>44</v>
      </c>
      <c r="F1849" s="245" t="s">
        <v>44</v>
      </c>
      <c r="G1849" s="245" t="s">
        <v>10870</v>
      </c>
      <c r="H1849" s="245" t="s">
        <v>10871</v>
      </c>
      <c r="I1849" s="245" t="s">
        <v>24</v>
      </c>
      <c r="J1849" s="245" t="s">
        <v>569</v>
      </c>
      <c r="K1849" s="246" t="s">
        <v>17050</v>
      </c>
      <c r="L1849" s="245" t="s">
        <v>568</v>
      </c>
    </row>
    <row r="1850" spans="1:12" x14ac:dyDescent="0.25">
      <c r="A1850" s="245" t="s">
        <v>5395</v>
      </c>
      <c r="B1850" s="245" t="s">
        <v>5394</v>
      </c>
      <c r="C1850" s="245" t="s">
        <v>10805</v>
      </c>
      <c r="D1850" s="245" t="s">
        <v>10806</v>
      </c>
      <c r="E1850" s="246" t="s">
        <v>44</v>
      </c>
      <c r="F1850" s="245" t="s">
        <v>44</v>
      </c>
      <c r="G1850" s="245" t="s">
        <v>10872</v>
      </c>
      <c r="H1850" s="245" t="s">
        <v>10873</v>
      </c>
      <c r="I1850" s="245" t="s">
        <v>24</v>
      </c>
      <c r="J1850" s="245" t="s">
        <v>569</v>
      </c>
      <c r="K1850" s="246" t="s">
        <v>17051</v>
      </c>
      <c r="L1850" s="245" t="s">
        <v>568</v>
      </c>
    </row>
    <row r="1851" spans="1:12" x14ac:dyDescent="0.25">
      <c r="A1851" s="245" t="s">
        <v>5395</v>
      </c>
      <c r="B1851" s="245" t="s">
        <v>5394</v>
      </c>
      <c r="C1851" s="245" t="s">
        <v>10805</v>
      </c>
      <c r="D1851" s="245" t="s">
        <v>10806</v>
      </c>
      <c r="E1851" s="246" t="s">
        <v>44</v>
      </c>
      <c r="F1851" s="245" t="s">
        <v>44</v>
      </c>
      <c r="G1851" s="245" t="s">
        <v>10874</v>
      </c>
      <c r="H1851" s="245" t="s">
        <v>10875</v>
      </c>
      <c r="I1851" s="245" t="s">
        <v>24</v>
      </c>
      <c r="J1851" s="245" t="s">
        <v>569</v>
      </c>
      <c r="K1851" s="246" t="s">
        <v>17052</v>
      </c>
      <c r="L1851" s="245" t="s">
        <v>568</v>
      </c>
    </row>
    <row r="1852" spans="1:12" x14ac:dyDescent="0.25">
      <c r="A1852" s="245" t="s">
        <v>5395</v>
      </c>
      <c r="B1852" s="245" t="s">
        <v>5394</v>
      </c>
      <c r="C1852" s="245" t="s">
        <v>10805</v>
      </c>
      <c r="D1852" s="245" t="s">
        <v>10806</v>
      </c>
      <c r="E1852" s="246" t="s">
        <v>44</v>
      </c>
      <c r="F1852" s="245" t="s">
        <v>44</v>
      </c>
      <c r="G1852" s="245" t="s">
        <v>10876</v>
      </c>
      <c r="H1852" s="245" t="s">
        <v>10877</v>
      </c>
      <c r="I1852" s="245" t="s">
        <v>24</v>
      </c>
      <c r="J1852" s="245" t="s">
        <v>569</v>
      </c>
      <c r="K1852" s="246" t="s">
        <v>17053</v>
      </c>
      <c r="L1852" s="245" t="s">
        <v>568</v>
      </c>
    </row>
    <row r="1853" spans="1:12" x14ac:dyDescent="0.25">
      <c r="A1853" s="245" t="s">
        <v>5395</v>
      </c>
      <c r="B1853" s="245" t="s">
        <v>5394</v>
      </c>
      <c r="C1853" s="245" t="s">
        <v>10805</v>
      </c>
      <c r="D1853" s="245" t="s">
        <v>10806</v>
      </c>
      <c r="E1853" s="246" t="s">
        <v>44</v>
      </c>
      <c r="F1853" s="245" t="s">
        <v>44</v>
      </c>
      <c r="G1853" s="245" t="s">
        <v>10878</v>
      </c>
      <c r="H1853" s="245" t="s">
        <v>10879</v>
      </c>
      <c r="I1853" s="245" t="s">
        <v>24</v>
      </c>
      <c r="J1853" s="245" t="s">
        <v>569</v>
      </c>
      <c r="K1853" s="246" t="s">
        <v>17054</v>
      </c>
      <c r="L1853" s="245" t="s">
        <v>568</v>
      </c>
    </row>
    <row r="1854" spans="1:12" x14ac:dyDescent="0.25">
      <c r="A1854" s="245" t="s">
        <v>5395</v>
      </c>
      <c r="B1854" s="245" t="s">
        <v>5394</v>
      </c>
      <c r="C1854" s="245" t="s">
        <v>10805</v>
      </c>
      <c r="D1854" s="245" t="s">
        <v>10806</v>
      </c>
      <c r="E1854" s="246" t="s">
        <v>44</v>
      </c>
      <c r="F1854" s="245" t="s">
        <v>44</v>
      </c>
      <c r="G1854" s="245" t="s">
        <v>10880</v>
      </c>
      <c r="H1854" s="245" t="s">
        <v>10881</v>
      </c>
      <c r="I1854" s="245" t="s">
        <v>24</v>
      </c>
      <c r="J1854" s="245" t="s">
        <v>569</v>
      </c>
      <c r="K1854" s="246" t="s">
        <v>17055</v>
      </c>
      <c r="L1854" s="245" t="s">
        <v>568</v>
      </c>
    </row>
    <row r="1855" spans="1:12" x14ac:dyDescent="0.25">
      <c r="A1855" s="245" t="s">
        <v>5395</v>
      </c>
      <c r="B1855" s="245" t="s">
        <v>5394</v>
      </c>
      <c r="C1855" s="245" t="s">
        <v>10805</v>
      </c>
      <c r="D1855" s="245" t="s">
        <v>10806</v>
      </c>
      <c r="E1855" s="246" t="s">
        <v>44</v>
      </c>
      <c r="F1855" s="245" t="s">
        <v>44</v>
      </c>
      <c r="G1855" s="245" t="s">
        <v>10882</v>
      </c>
      <c r="H1855" s="245" t="s">
        <v>10883</v>
      </c>
      <c r="I1855" s="245" t="s">
        <v>24</v>
      </c>
      <c r="J1855" s="245" t="s">
        <v>569</v>
      </c>
      <c r="K1855" s="246" t="s">
        <v>17056</v>
      </c>
      <c r="L1855" s="245" t="s">
        <v>568</v>
      </c>
    </row>
    <row r="1856" spans="1:12" x14ac:dyDescent="0.25">
      <c r="A1856" s="245" t="s">
        <v>5395</v>
      </c>
      <c r="B1856" s="245" t="s">
        <v>5394</v>
      </c>
      <c r="C1856" s="245" t="s">
        <v>10805</v>
      </c>
      <c r="D1856" s="245" t="s">
        <v>10806</v>
      </c>
      <c r="E1856" s="246" t="s">
        <v>44</v>
      </c>
      <c r="F1856" s="245" t="s">
        <v>44</v>
      </c>
      <c r="G1856" s="245" t="s">
        <v>10884</v>
      </c>
      <c r="H1856" s="245" t="s">
        <v>10885</v>
      </c>
      <c r="I1856" s="245" t="s">
        <v>24</v>
      </c>
      <c r="J1856" s="245" t="s">
        <v>569</v>
      </c>
      <c r="K1856" s="246" t="s">
        <v>17057</v>
      </c>
      <c r="L1856" s="245" t="s">
        <v>568</v>
      </c>
    </row>
    <row r="1857" spans="1:12" x14ac:dyDescent="0.25">
      <c r="A1857" s="245" t="s">
        <v>5395</v>
      </c>
      <c r="B1857" s="245" t="s">
        <v>5394</v>
      </c>
      <c r="C1857" s="245" t="s">
        <v>10805</v>
      </c>
      <c r="D1857" s="245" t="s">
        <v>10806</v>
      </c>
      <c r="E1857" s="246" t="s">
        <v>44</v>
      </c>
      <c r="F1857" s="245" t="s">
        <v>44</v>
      </c>
      <c r="G1857" s="245" t="s">
        <v>10886</v>
      </c>
      <c r="H1857" s="245" t="s">
        <v>10887</v>
      </c>
      <c r="I1857" s="245" t="s">
        <v>24</v>
      </c>
      <c r="J1857" s="245" t="s">
        <v>569</v>
      </c>
      <c r="K1857" s="246" t="s">
        <v>17058</v>
      </c>
      <c r="L1857" s="245" t="s">
        <v>568</v>
      </c>
    </row>
    <row r="1858" spans="1:12" x14ac:dyDescent="0.25">
      <c r="A1858" s="245" t="s">
        <v>5395</v>
      </c>
      <c r="B1858" s="245" t="s">
        <v>5394</v>
      </c>
      <c r="C1858" s="245" t="s">
        <v>10805</v>
      </c>
      <c r="D1858" s="245" t="s">
        <v>10806</v>
      </c>
      <c r="E1858" s="246" t="s">
        <v>44</v>
      </c>
      <c r="F1858" s="245" t="s">
        <v>44</v>
      </c>
      <c r="G1858" s="245" t="s">
        <v>10888</v>
      </c>
      <c r="H1858" s="245" t="s">
        <v>10889</v>
      </c>
      <c r="I1858" s="245" t="s">
        <v>24</v>
      </c>
      <c r="J1858" s="245" t="s">
        <v>569</v>
      </c>
      <c r="K1858" s="246" t="s">
        <v>17059</v>
      </c>
      <c r="L1858" s="245" t="s">
        <v>568</v>
      </c>
    </row>
    <row r="1859" spans="1:12" x14ac:dyDescent="0.25">
      <c r="A1859" s="245" t="s">
        <v>5395</v>
      </c>
      <c r="B1859" s="245" t="s">
        <v>5394</v>
      </c>
      <c r="C1859" s="245" t="s">
        <v>10805</v>
      </c>
      <c r="D1859" s="245" t="s">
        <v>10806</v>
      </c>
      <c r="E1859" s="246" t="s">
        <v>44</v>
      </c>
      <c r="F1859" s="245" t="s">
        <v>44</v>
      </c>
      <c r="G1859" s="245" t="s">
        <v>10890</v>
      </c>
      <c r="H1859" s="245" t="s">
        <v>10891</v>
      </c>
      <c r="I1859" s="245" t="s">
        <v>24</v>
      </c>
      <c r="J1859" s="245" t="s">
        <v>569</v>
      </c>
      <c r="K1859" s="246" t="s">
        <v>17060</v>
      </c>
      <c r="L1859" s="245" t="s">
        <v>568</v>
      </c>
    </row>
    <row r="1860" spans="1:12" x14ac:dyDescent="0.25">
      <c r="A1860" s="245" t="s">
        <v>5395</v>
      </c>
      <c r="B1860" s="245" t="s">
        <v>5394</v>
      </c>
      <c r="C1860" s="245" t="s">
        <v>10805</v>
      </c>
      <c r="D1860" s="245" t="s">
        <v>10806</v>
      </c>
      <c r="E1860" s="246" t="s">
        <v>44</v>
      </c>
      <c r="F1860" s="245" t="s">
        <v>44</v>
      </c>
      <c r="G1860" s="245" t="s">
        <v>10892</v>
      </c>
      <c r="H1860" s="245" t="s">
        <v>10893</v>
      </c>
      <c r="I1860" s="245" t="s">
        <v>24</v>
      </c>
      <c r="J1860" s="245" t="s">
        <v>569</v>
      </c>
      <c r="K1860" s="246" t="s">
        <v>17061</v>
      </c>
      <c r="L1860" s="245" t="s">
        <v>568</v>
      </c>
    </row>
    <row r="1861" spans="1:12" x14ac:dyDescent="0.25">
      <c r="A1861" s="245" t="s">
        <v>5395</v>
      </c>
      <c r="B1861" s="245" t="s">
        <v>5394</v>
      </c>
      <c r="C1861" s="245" t="s">
        <v>10805</v>
      </c>
      <c r="D1861" s="245" t="s">
        <v>10806</v>
      </c>
      <c r="E1861" s="246" t="s">
        <v>44</v>
      </c>
      <c r="F1861" s="245" t="s">
        <v>44</v>
      </c>
      <c r="G1861" s="245" t="s">
        <v>10894</v>
      </c>
      <c r="H1861" s="245" t="s">
        <v>10895</v>
      </c>
      <c r="I1861" s="245" t="s">
        <v>24</v>
      </c>
      <c r="J1861" s="245" t="s">
        <v>569</v>
      </c>
      <c r="K1861" s="246" t="s">
        <v>17062</v>
      </c>
      <c r="L1861" s="245" t="s">
        <v>568</v>
      </c>
    </row>
    <row r="1862" spans="1:12" x14ac:dyDescent="0.25">
      <c r="A1862" s="245" t="s">
        <v>5395</v>
      </c>
      <c r="B1862" s="245" t="s">
        <v>5394</v>
      </c>
      <c r="C1862" s="245" t="s">
        <v>10805</v>
      </c>
      <c r="D1862" s="245" t="s">
        <v>10806</v>
      </c>
      <c r="E1862" s="246" t="s">
        <v>44</v>
      </c>
      <c r="F1862" s="245" t="s">
        <v>44</v>
      </c>
      <c r="G1862" s="245" t="s">
        <v>10896</v>
      </c>
      <c r="H1862" s="245" t="s">
        <v>10897</v>
      </c>
      <c r="I1862" s="245" t="s">
        <v>24</v>
      </c>
      <c r="J1862" s="245" t="s">
        <v>569</v>
      </c>
      <c r="K1862" s="246" t="s">
        <v>17063</v>
      </c>
      <c r="L1862" s="245" t="s">
        <v>568</v>
      </c>
    </row>
    <row r="1863" spans="1:12" x14ac:dyDescent="0.25">
      <c r="A1863" s="245" t="s">
        <v>5395</v>
      </c>
      <c r="B1863" s="245" t="s">
        <v>5394</v>
      </c>
      <c r="C1863" s="245" t="s">
        <v>10805</v>
      </c>
      <c r="D1863" s="245" t="s">
        <v>10806</v>
      </c>
      <c r="E1863" s="246" t="s">
        <v>44</v>
      </c>
      <c r="F1863" s="245" t="s">
        <v>44</v>
      </c>
      <c r="G1863" s="245" t="s">
        <v>10898</v>
      </c>
      <c r="H1863" s="245" t="s">
        <v>10899</v>
      </c>
      <c r="I1863" s="245" t="s">
        <v>24</v>
      </c>
      <c r="J1863" s="245" t="s">
        <v>569</v>
      </c>
      <c r="K1863" s="246" t="s">
        <v>17064</v>
      </c>
      <c r="L1863" s="245" t="s">
        <v>568</v>
      </c>
    </row>
    <row r="1864" spans="1:12" x14ac:dyDescent="0.25">
      <c r="A1864" s="245" t="s">
        <v>5395</v>
      </c>
      <c r="B1864" s="245" t="s">
        <v>5394</v>
      </c>
      <c r="C1864" s="245" t="s">
        <v>10805</v>
      </c>
      <c r="D1864" s="245" t="s">
        <v>10806</v>
      </c>
      <c r="E1864" s="246" t="s">
        <v>44</v>
      </c>
      <c r="F1864" s="245" t="s">
        <v>44</v>
      </c>
      <c r="G1864" s="245" t="s">
        <v>10900</v>
      </c>
      <c r="H1864" s="245" t="s">
        <v>10901</v>
      </c>
      <c r="I1864" s="245" t="s">
        <v>24</v>
      </c>
      <c r="J1864" s="245" t="s">
        <v>59</v>
      </c>
      <c r="K1864" s="246" t="s">
        <v>17065</v>
      </c>
      <c r="L1864" s="245" t="s">
        <v>568</v>
      </c>
    </row>
    <row r="1865" spans="1:12" x14ac:dyDescent="0.25">
      <c r="A1865" s="245" t="s">
        <v>5395</v>
      </c>
      <c r="B1865" s="245" t="s">
        <v>5394</v>
      </c>
      <c r="C1865" s="245" t="s">
        <v>10805</v>
      </c>
      <c r="D1865" s="245" t="s">
        <v>10806</v>
      </c>
      <c r="E1865" s="246" t="s">
        <v>44</v>
      </c>
      <c r="F1865" s="245" t="s">
        <v>44</v>
      </c>
      <c r="G1865" s="245" t="s">
        <v>10902</v>
      </c>
      <c r="H1865" s="245" t="s">
        <v>10903</v>
      </c>
      <c r="I1865" s="245" t="s">
        <v>24</v>
      </c>
      <c r="J1865" s="245" t="s">
        <v>59</v>
      </c>
      <c r="K1865" s="246" t="s">
        <v>17065</v>
      </c>
      <c r="L1865" s="245" t="s">
        <v>568</v>
      </c>
    </row>
    <row r="1866" spans="1:12" x14ac:dyDescent="0.25">
      <c r="A1866" s="245" t="s">
        <v>5395</v>
      </c>
      <c r="B1866" s="245" t="s">
        <v>5394</v>
      </c>
      <c r="C1866" s="245" t="s">
        <v>10805</v>
      </c>
      <c r="D1866" s="245" t="s">
        <v>10806</v>
      </c>
      <c r="E1866" s="246" t="s">
        <v>44</v>
      </c>
      <c r="F1866" s="245" t="s">
        <v>44</v>
      </c>
      <c r="G1866" s="245" t="s">
        <v>10904</v>
      </c>
      <c r="H1866" s="245" t="s">
        <v>10905</v>
      </c>
      <c r="I1866" s="245" t="s">
        <v>24</v>
      </c>
      <c r="J1866" s="245" t="s">
        <v>59</v>
      </c>
      <c r="K1866" s="246" t="s">
        <v>17066</v>
      </c>
      <c r="L1866" s="245" t="s">
        <v>568</v>
      </c>
    </row>
    <row r="1867" spans="1:12" x14ac:dyDescent="0.25">
      <c r="A1867" s="245" t="s">
        <v>5395</v>
      </c>
      <c r="B1867" s="245" t="s">
        <v>5394</v>
      </c>
      <c r="C1867" s="245" t="s">
        <v>10805</v>
      </c>
      <c r="D1867" s="245" t="s">
        <v>10806</v>
      </c>
      <c r="E1867" s="246" t="s">
        <v>44</v>
      </c>
      <c r="F1867" s="245" t="s">
        <v>44</v>
      </c>
      <c r="G1867" s="245" t="s">
        <v>10906</v>
      </c>
      <c r="H1867" s="245" t="s">
        <v>10907</v>
      </c>
      <c r="I1867" s="245" t="s">
        <v>24</v>
      </c>
      <c r="J1867" s="245" t="s">
        <v>59</v>
      </c>
      <c r="K1867" s="246" t="s">
        <v>17066</v>
      </c>
      <c r="L1867" s="245" t="s">
        <v>568</v>
      </c>
    </row>
    <row r="1868" spans="1:12" x14ac:dyDescent="0.25">
      <c r="A1868" s="245" t="s">
        <v>5395</v>
      </c>
      <c r="B1868" s="245" t="s">
        <v>5394</v>
      </c>
      <c r="C1868" s="245" t="s">
        <v>10805</v>
      </c>
      <c r="D1868" s="245" t="s">
        <v>10806</v>
      </c>
      <c r="E1868" s="246" t="s">
        <v>44</v>
      </c>
      <c r="F1868" s="245" t="s">
        <v>44</v>
      </c>
      <c r="G1868" s="245" t="s">
        <v>10908</v>
      </c>
      <c r="H1868" s="245" t="s">
        <v>10909</v>
      </c>
      <c r="I1868" s="245" t="s">
        <v>24</v>
      </c>
      <c r="J1868" s="245" t="s">
        <v>59</v>
      </c>
      <c r="K1868" s="246" t="s">
        <v>17067</v>
      </c>
      <c r="L1868" s="245" t="s">
        <v>568</v>
      </c>
    </row>
    <row r="1869" spans="1:12" x14ac:dyDescent="0.25">
      <c r="A1869" s="245" t="s">
        <v>5395</v>
      </c>
      <c r="B1869" s="245" t="s">
        <v>5394</v>
      </c>
      <c r="C1869" s="245" t="s">
        <v>10805</v>
      </c>
      <c r="D1869" s="245" t="s">
        <v>10806</v>
      </c>
      <c r="E1869" s="246" t="s">
        <v>44</v>
      </c>
      <c r="F1869" s="245" t="s">
        <v>44</v>
      </c>
      <c r="G1869" s="245" t="s">
        <v>10910</v>
      </c>
      <c r="H1869" s="245" t="s">
        <v>10911</v>
      </c>
      <c r="I1869" s="245" t="s">
        <v>24</v>
      </c>
      <c r="J1869" s="245" t="s">
        <v>59</v>
      </c>
      <c r="K1869" s="246" t="s">
        <v>17068</v>
      </c>
      <c r="L1869" s="245" t="s">
        <v>568</v>
      </c>
    </row>
    <row r="1870" spans="1:12" x14ac:dyDescent="0.25">
      <c r="A1870" s="245" t="s">
        <v>5395</v>
      </c>
      <c r="B1870" s="245" t="s">
        <v>5394</v>
      </c>
      <c r="C1870" s="245" t="s">
        <v>10805</v>
      </c>
      <c r="D1870" s="245" t="s">
        <v>10806</v>
      </c>
      <c r="E1870" s="246" t="s">
        <v>44</v>
      </c>
      <c r="F1870" s="245" t="s">
        <v>44</v>
      </c>
      <c r="G1870" s="245" t="s">
        <v>10912</v>
      </c>
      <c r="H1870" s="245" t="s">
        <v>10913</v>
      </c>
      <c r="I1870" s="245" t="s">
        <v>24</v>
      </c>
      <c r="J1870" s="245" t="s">
        <v>59</v>
      </c>
      <c r="K1870" s="246" t="s">
        <v>17065</v>
      </c>
      <c r="L1870" s="245" t="s">
        <v>568</v>
      </c>
    </row>
    <row r="1871" spans="1:12" x14ac:dyDescent="0.25">
      <c r="A1871" s="245" t="s">
        <v>5395</v>
      </c>
      <c r="B1871" s="245" t="s">
        <v>5394</v>
      </c>
      <c r="C1871" s="245" t="s">
        <v>10805</v>
      </c>
      <c r="D1871" s="245" t="s">
        <v>10806</v>
      </c>
      <c r="E1871" s="246" t="s">
        <v>44</v>
      </c>
      <c r="F1871" s="245" t="s">
        <v>44</v>
      </c>
      <c r="G1871" s="245" t="s">
        <v>10914</v>
      </c>
      <c r="H1871" s="245" t="s">
        <v>10915</v>
      </c>
      <c r="I1871" s="245" t="s">
        <v>24</v>
      </c>
      <c r="J1871" s="245" t="s">
        <v>59</v>
      </c>
      <c r="K1871" s="246" t="s">
        <v>17069</v>
      </c>
      <c r="L1871" s="245" t="s">
        <v>568</v>
      </c>
    </row>
    <row r="1872" spans="1:12" x14ac:dyDescent="0.25">
      <c r="A1872" s="245" t="s">
        <v>5395</v>
      </c>
      <c r="B1872" s="245" t="s">
        <v>5394</v>
      </c>
      <c r="C1872" s="245" t="s">
        <v>10805</v>
      </c>
      <c r="D1872" s="245" t="s">
        <v>10806</v>
      </c>
      <c r="E1872" s="246" t="s">
        <v>44</v>
      </c>
      <c r="F1872" s="245" t="s">
        <v>44</v>
      </c>
      <c r="G1872" s="245" t="s">
        <v>10916</v>
      </c>
      <c r="H1872" s="245" t="s">
        <v>10917</v>
      </c>
      <c r="I1872" s="245" t="s">
        <v>24</v>
      </c>
      <c r="J1872" s="245" t="s">
        <v>59</v>
      </c>
      <c r="K1872" s="246" t="s">
        <v>17070</v>
      </c>
      <c r="L1872" s="245" t="s">
        <v>568</v>
      </c>
    </row>
    <row r="1873" spans="1:12" x14ac:dyDescent="0.25">
      <c r="A1873" s="245" t="s">
        <v>5395</v>
      </c>
      <c r="B1873" s="245" t="s">
        <v>5394</v>
      </c>
      <c r="C1873" s="245" t="s">
        <v>10805</v>
      </c>
      <c r="D1873" s="245" t="s">
        <v>10806</v>
      </c>
      <c r="E1873" s="246" t="s">
        <v>44</v>
      </c>
      <c r="F1873" s="245" t="s">
        <v>44</v>
      </c>
      <c r="G1873" s="245" t="s">
        <v>10918</v>
      </c>
      <c r="H1873" s="245" t="s">
        <v>10919</v>
      </c>
      <c r="I1873" s="245" t="s">
        <v>24</v>
      </c>
      <c r="J1873" s="245" t="s">
        <v>59</v>
      </c>
      <c r="K1873" s="246" t="s">
        <v>17071</v>
      </c>
      <c r="L1873" s="245" t="s">
        <v>568</v>
      </c>
    </row>
    <row r="1874" spans="1:12" x14ac:dyDescent="0.25">
      <c r="A1874" s="245" t="s">
        <v>5395</v>
      </c>
      <c r="B1874" s="245" t="s">
        <v>5394</v>
      </c>
      <c r="C1874" s="245" t="s">
        <v>10805</v>
      </c>
      <c r="D1874" s="245" t="s">
        <v>10806</v>
      </c>
      <c r="E1874" s="246" t="s">
        <v>44</v>
      </c>
      <c r="F1874" s="245" t="s">
        <v>44</v>
      </c>
      <c r="G1874" s="245" t="s">
        <v>10920</v>
      </c>
      <c r="H1874" s="245" t="s">
        <v>10921</v>
      </c>
      <c r="I1874" s="245" t="s">
        <v>24</v>
      </c>
      <c r="J1874" s="245" t="s">
        <v>59</v>
      </c>
      <c r="K1874" s="246" t="s">
        <v>17072</v>
      </c>
      <c r="L1874" s="245" t="s">
        <v>568</v>
      </c>
    </row>
    <row r="1875" spans="1:12" x14ac:dyDescent="0.25">
      <c r="A1875" s="245" t="s">
        <v>5395</v>
      </c>
      <c r="B1875" s="245" t="s">
        <v>5394</v>
      </c>
      <c r="C1875" s="245" t="s">
        <v>10805</v>
      </c>
      <c r="D1875" s="245" t="s">
        <v>10806</v>
      </c>
      <c r="E1875" s="246" t="s">
        <v>44</v>
      </c>
      <c r="F1875" s="245" t="s">
        <v>44</v>
      </c>
      <c r="G1875" s="245" t="s">
        <v>10922</v>
      </c>
      <c r="H1875" s="245" t="s">
        <v>10923</v>
      </c>
      <c r="I1875" s="245" t="s">
        <v>24</v>
      </c>
      <c r="J1875" s="245" t="s">
        <v>59</v>
      </c>
      <c r="K1875" s="246" t="s">
        <v>17073</v>
      </c>
      <c r="L1875" s="245" t="s">
        <v>568</v>
      </c>
    </row>
    <row r="1876" spans="1:12" x14ac:dyDescent="0.25">
      <c r="A1876" s="245" t="s">
        <v>5395</v>
      </c>
      <c r="B1876" s="245" t="s">
        <v>5394</v>
      </c>
      <c r="C1876" s="245" t="s">
        <v>10805</v>
      </c>
      <c r="D1876" s="245" t="s">
        <v>10806</v>
      </c>
      <c r="E1876" s="246" t="s">
        <v>44</v>
      </c>
      <c r="F1876" s="245" t="s">
        <v>44</v>
      </c>
      <c r="G1876" s="245" t="s">
        <v>10924</v>
      </c>
      <c r="H1876" s="245" t="s">
        <v>10925</v>
      </c>
      <c r="I1876" s="245" t="s">
        <v>24</v>
      </c>
      <c r="J1876" s="245" t="s">
        <v>59</v>
      </c>
      <c r="K1876" s="246" t="s">
        <v>17069</v>
      </c>
      <c r="L1876" s="245" t="s">
        <v>568</v>
      </c>
    </row>
    <row r="1877" spans="1:12" x14ac:dyDescent="0.25">
      <c r="A1877" s="245" t="s">
        <v>5395</v>
      </c>
      <c r="B1877" s="245" t="s">
        <v>5394</v>
      </c>
      <c r="C1877" s="245" t="s">
        <v>10805</v>
      </c>
      <c r="D1877" s="245" t="s">
        <v>10806</v>
      </c>
      <c r="E1877" s="246" t="s">
        <v>44</v>
      </c>
      <c r="F1877" s="245" t="s">
        <v>44</v>
      </c>
      <c r="G1877" s="245" t="s">
        <v>10926</v>
      </c>
      <c r="H1877" s="245" t="s">
        <v>10927</v>
      </c>
      <c r="I1877" s="245" t="s">
        <v>24</v>
      </c>
      <c r="J1877" s="245" t="s">
        <v>59</v>
      </c>
      <c r="K1877" s="246" t="s">
        <v>17074</v>
      </c>
      <c r="L1877" s="245" t="s">
        <v>568</v>
      </c>
    </row>
    <row r="1878" spans="1:12" x14ac:dyDescent="0.25">
      <c r="A1878" s="245" t="s">
        <v>5395</v>
      </c>
      <c r="B1878" s="245" t="s">
        <v>5394</v>
      </c>
      <c r="C1878" s="245" t="s">
        <v>10805</v>
      </c>
      <c r="D1878" s="245" t="s">
        <v>10806</v>
      </c>
      <c r="E1878" s="246" t="s">
        <v>44</v>
      </c>
      <c r="F1878" s="245" t="s">
        <v>44</v>
      </c>
      <c r="G1878" s="245" t="s">
        <v>10928</v>
      </c>
      <c r="H1878" s="245" t="s">
        <v>10929</v>
      </c>
      <c r="I1878" s="245" t="s">
        <v>24</v>
      </c>
      <c r="J1878" s="245" t="s">
        <v>59</v>
      </c>
      <c r="K1878" s="246" t="s">
        <v>17071</v>
      </c>
      <c r="L1878" s="245" t="s">
        <v>568</v>
      </c>
    </row>
    <row r="1879" spans="1:12" x14ac:dyDescent="0.25">
      <c r="A1879" s="245" t="s">
        <v>5395</v>
      </c>
      <c r="B1879" s="245" t="s">
        <v>5394</v>
      </c>
      <c r="C1879" s="245" t="s">
        <v>10805</v>
      </c>
      <c r="D1879" s="245" t="s">
        <v>10806</v>
      </c>
      <c r="E1879" s="246" t="s">
        <v>44</v>
      </c>
      <c r="F1879" s="245" t="s">
        <v>44</v>
      </c>
      <c r="G1879" s="245" t="s">
        <v>10930</v>
      </c>
      <c r="H1879" s="245" t="s">
        <v>10931</v>
      </c>
      <c r="I1879" s="245" t="s">
        <v>24</v>
      </c>
      <c r="J1879" s="245" t="s">
        <v>59</v>
      </c>
      <c r="K1879" s="246" t="s">
        <v>17075</v>
      </c>
      <c r="L1879" s="245" t="s">
        <v>568</v>
      </c>
    </row>
    <row r="1880" spans="1:12" x14ac:dyDescent="0.25">
      <c r="A1880" s="245" t="s">
        <v>5395</v>
      </c>
      <c r="B1880" s="245" t="s">
        <v>5394</v>
      </c>
      <c r="C1880" s="245" t="s">
        <v>10805</v>
      </c>
      <c r="D1880" s="245" t="s">
        <v>10806</v>
      </c>
      <c r="E1880" s="246" t="s">
        <v>44</v>
      </c>
      <c r="F1880" s="245" t="s">
        <v>44</v>
      </c>
      <c r="G1880" s="245" t="s">
        <v>10932</v>
      </c>
      <c r="H1880" s="245" t="s">
        <v>10933</v>
      </c>
      <c r="I1880" s="245" t="s">
        <v>24</v>
      </c>
      <c r="J1880" s="245" t="s">
        <v>59</v>
      </c>
      <c r="K1880" s="246" t="s">
        <v>17076</v>
      </c>
      <c r="L1880" s="245" t="s">
        <v>568</v>
      </c>
    </row>
    <row r="1881" spans="1:12" x14ac:dyDescent="0.25">
      <c r="A1881" s="245" t="s">
        <v>5395</v>
      </c>
      <c r="B1881" s="245" t="s">
        <v>5394</v>
      </c>
      <c r="C1881" s="245" t="s">
        <v>10805</v>
      </c>
      <c r="D1881" s="245" t="s">
        <v>10806</v>
      </c>
      <c r="E1881" s="246" t="s">
        <v>44</v>
      </c>
      <c r="F1881" s="245" t="s">
        <v>44</v>
      </c>
      <c r="G1881" s="245" t="s">
        <v>10934</v>
      </c>
      <c r="H1881" s="245" t="s">
        <v>10935</v>
      </c>
      <c r="I1881" s="245" t="s">
        <v>24</v>
      </c>
      <c r="J1881" s="245" t="s">
        <v>59</v>
      </c>
      <c r="K1881" s="246" t="s">
        <v>17077</v>
      </c>
      <c r="L1881" s="245" t="s">
        <v>568</v>
      </c>
    </row>
    <row r="1882" spans="1:12" x14ac:dyDescent="0.25">
      <c r="A1882" s="245" t="s">
        <v>5395</v>
      </c>
      <c r="B1882" s="245" t="s">
        <v>5394</v>
      </c>
      <c r="C1882" s="245" t="s">
        <v>10805</v>
      </c>
      <c r="D1882" s="245" t="s">
        <v>10806</v>
      </c>
      <c r="E1882" s="246" t="s">
        <v>44</v>
      </c>
      <c r="F1882" s="245" t="s">
        <v>44</v>
      </c>
      <c r="G1882" s="245" t="s">
        <v>10936</v>
      </c>
      <c r="H1882" s="245" t="s">
        <v>10937</v>
      </c>
      <c r="I1882" s="245" t="s">
        <v>24</v>
      </c>
      <c r="J1882" s="245" t="s">
        <v>59</v>
      </c>
      <c r="K1882" s="246" t="s">
        <v>17078</v>
      </c>
      <c r="L1882" s="245" t="s">
        <v>568</v>
      </c>
    </row>
    <row r="1883" spans="1:12" x14ac:dyDescent="0.25">
      <c r="A1883" s="245" t="s">
        <v>5395</v>
      </c>
      <c r="B1883" s="245" t="s">
        <v>5394</v>
      </c>
      <c r="C1883" s="245" t="s">
        <v>10805</v>
      </c>
      <c r="D1883" s="245" t="s">
        <v>10806</v>
      </c>
      <c r="E1883" s="246" t="s">
        <v>44</v>
      </c>
      <c r="F1883" s="245" t="s">
        <v>44</v>
      </c>
      <c r="G1883" s="245" t="s">
        <v>10938</v>
      </c>
      <c r="H1883" s="245" t="s">
        <v>10939</v>
      </c>
      <c r="I1883" s="245" t="s">
        <v>24</v>
      </c>
      <c r="J1883" s="245" t="s">
        <v>59</v>
      </c>
      <c r="K1883" s="246" t="s">
        <v>17079</v>
      </c>
      <c r="L1883" s="245" t="s">
        <v>568</v>
      </c>
    </row>
    <row r="1884" spans="1:12" x14ac:dyDescent="0.25">
      <c r="A1884" s="245" t="s">
        <v>5395</v>
      </c>
      <c r="B1884" s="245" t="s">
        <v>5394</v>
      </c>
      <c r="C1884" s="245" t="s">
        <v>10805</v>
      </c>
      <c r="D1884" s="245" t="s">
        <v>10806</v>
      </c>
      <c r="E1884" s="246" t="s">
        <v>44</v>
      </c>
      <c r="F1884" s="245" t="s">
        <v>44</v>
      </c>
      <c r="G1884" s="245" t="s">
        <v>10940</v>
      </c>
      <c r="H1884" s="245" t="s">
        <v>10941</v>
      </c>
      <c r="I1884" s="245" t="s">
        <v>24</v>
      </c>
      <c r="J1884" s="245" t="s">
        <v>59</v>
      </c>
      <c r="K1884" s="246" t="s">
        <v>17080</v>
      </c>
      <c r="L1884" s="245" t="s">
        <v>568</v>
      </c>
    </row>
    <row r="1885" spans="1:12" x14ac:dyDescent="0.25">
      <c r="A1885" s="245" t="s">
        <v>5395</v>
      </c>
      <c r="B1885" s="245" t="s">
        <v>5394</v>
      </c>
      <c r="C1885" s="245" t="s">
        <v>10805</v>
      </c>
      <c r="D1885" s="245" t="s">
        <v>10806</v>
      </c>
      <c r="E1885" s="246" t="s">
        <v>44</v>
      </c>
      <c r="F1885" s="245" t="s">
        <v>44</v>
      </c>
      <c r="G1885" s="245" t="s">
        <v>10942</v>
      </c>
      <c r="H1885" s="245" t="s">
        <v>10943</v>
      </c>
      <c r="I1885" s="245" t="s">
        <v>24</v>
      </c>
      <c r="J1885" s="245" t="s">
        <v>59</v>
      </c>
      <c r="K1885" s="246" t="s">
        <v>17081</v>
      </c>
      <c r="L1885" s="245" t="s">
        <v>568</v>
      </c>
    </row>
    <row r="1886" spans="1:12" x14ac:dyDescent="0.25">
      <c r="A1886" s="245" t="s">
        <v>5395</v>
      </c>
      <c r="B1886" s="245" t="s">
        <v>5394</v>
      </c>
      <c r="C1886" s="245" t="s">
        <v>10805</v>
      </c>
      <c r="D1886" s="245" t="s">
        <v>10806</v>
      </c>
      <c r="E1886" s="246" t="s">
        <v>44</v>
      </c>
      <c r="F1886" s="245" t="s">
        <v>44</v>
      </c>
      <c r="G1886" s="245" t="s">
        <v>10944</v>
      </c>
      <c r="H1886" s="245" t="s">
        <v>10945</v>
      </c>
      <c r="I1886" s="245" t="s">
        <v>24</v>
      </c>
      <c r="J1886" s="245" t="s">
        <v>59</v>
      </c>
      <c r="K1886" s="246" t="s">
        <v>17082</v>
      </c>
      <c r="L1886" s="245" t="s">
        <v>568</v>
      </c>
    </row>
    <row r="1887" spans="1:12" x14ac:dyDescent="0.25">
      <c r="A1887" s="245" t="s">
        <v>5395</v>
      </c>
      <c r="B1887" s="245" t="s">
        <v>5394</v>
      </c>
      <c r="C1887" s="245" t="s">
        <v>10805</v>
      </c>
      <c r="D1887" s="245" t="s">
        <v>10806</v>
      </c>
      <c r="E1887" s="246" t="s">
        <v>44</v>
      </c>
      <c r="F1887" s="245" t="s">
        <v>44</v>
      </c>
      <c r="G1887" s="245" t="s">
        <v>10946</v>
      </c>
      <c r="H1887" s="245" t="s">
        <v>10947</v>
      </c>
      <c r="I1887" s="245" t="s">
        <v>24</v>
      </c>
      <c r="J1887" s="245" t="s">
        <v>59</v>
      </c>
      <c r="K1887" s="246" t="s">
        <v>17083</v>
      </c>
      <c r="L1887" s="245" t="s">
        <v>568</v>
      </c>
    </row>
    <row r="1888" spans="1:12" x14ac:dyDescent="0.25">
      <c r="A1888" s="245" t="s">
        <v>5395</v>
      </c>
      <c r="B1888" s="245" t="s">
        <v>5394</v>
      </c>
      <c r="C1888" s="245" t="s">
        <v>10805</v>
      </c>
      <c r="D1888" s="245" t="s">
        <v>10806</v>
      </c>
      <c r="E1888" s="246" t="s">
        <v>44</v>
      </c>
      <c r="F1888" s="245" t="s">
        <v>44</v>
      </c>
      <c r="G1888" s="245" t="s">
        <v>10948</v>
      </c>
      <c r="H1888" s="245" t="s">
        <v>10949</v>
      </c>
      <c r="I1888" s="245" t="s">
        <v>24</v>
      </c>
      <c r="J1888" s="245" t="s">
        <v>59</v>
      </c>
      <c r="K1888" s="246" t="s">
        <v>17084</v>
      </c>
      <c r="L1888" s="245" t="s">
        <v>568</v>
      </c>
    </row>
    <row r="1889" spans="1:12" x14ac:dyDescent="0.25">
      <c r="A1889" s="245" t="s">
        <v>5395</v>
      </c>
      <c r="B1889" s="245" t="s">
        <v>5394</v>
      </c>
      <c r="C1889" s="245" t="s">
        <v>10805</v>
      </c>
      <c r="D1889" s="245" t="s">
        <v>10806</v>
      </c>
      <c r="E1889" s="246" t="s">
        <v>44</v>
      </c>
      <c r="F1889" s="245" t="s">
        <v>44</v>
      </c>
      <c r="G1889" s="245" t="s">
        <v>10950</v>
      </c>
      <c r="H1889" s="245" t="s">
        <v>10951</v>
      </c>
      <c r="I1889" s="245" t="s">
        <v>24</v>
      </c>
      <c r="J1889" s="245" t="s">
        <v>59</v>
      </c>
      <c r="K1889" s="246" t="s">
        <v>17085</v>
      </c>
      <c r="L1889" s="245" t="s">
        <v>568</v>
      </c>
    </row>
    <row r="1890" spans="1:12" x14ac:dyDescent="0.25">
      <c r="A1890" s="245" t="s">
        <v>5395</v>
      </c>
      <c r="B1890" s="245" t="s">
        <v>5394</v>
      </c>
      <c r="C1890" s="245" t="s">
        <v>10805</v>
      </c>
      <c r="D1890" s="245" t="s">
        <v>10806</v>
      </c>
      <c r="E1890" s="246" t="s">
        <v>44</v>
      </c>
      <c r="F1890" s="245" t="s">
        <v>44</v>
      </c>
      <c r="G1890" s="245" t="s">
        <v>10952</v>
      </c>
      <c r="H1890" s="245" t="s">
        <v>10953</v>
      </c>
      <c r="I1890" s="245" t="s">
        <v>24</v>
      </c>
      <c r="J1890" s="245" t="s">
        <v>59</v>
      </c>
      <c r="K1890" s="246" t="s">
        <v>17086</v>
      </c>
      <c r="L1890" s="245" t="s">
        <v>568</v>
      </c>
    </row>
    <row r="1891" spans="1:12" x14ac:dyDescent="0.25">
      <c r="A1891" s="245" t="s">
        <v>5395</v>
      </c>
      <c r="B1891" s="245" t="s">
        <v>5394</v>
      </c>
      <c r="C1891" s="245" t="s">
        <v>10805</v>
      </c>
      <c r="D1891" s="245" t="s">
        <v>10806</v>
      </c>
      <c r="E1891" s="246" t="s">
        <v>44</v>
      </c>
      <c r="F1891" s="245" t="s">
        <v>44</v>
      </c>
      <c r="G1891" s="245" t="s">
        <v>10954</v>
      </c>
      <c r="H1891" s="245" t="s">
        <v>10955</v>
      </c>
      <c r="I1891" s="245" t="s">
        <v>24</v>
      </c>
      <c r="J1891" s="245" t="s">
        <v>59</v>
      </c>
      <c r="K1891" s="246" t="s">
        <v>17087</v>
      </c>
      <c r="L1891" s="245" t="s">
        <v>568</v>
      </c>
    </row>
    <row r="1892" spans="1:12" x14ac:dyDescent="0.25">
      <c r="A1892" s="245" t="s">
        <v>5395</v>
      </c>
      <c r="B1892" s="245" t="s">
        <v>5394</v>
      </c>
      <c r="C1892" s="245" t="s">
        <v>10805</v>
      </c>
      <c r="D1892" s="245" t="s">
        <v>10806</v>
      </c>
      <c r="E1892" s="246" t="s">
        <v>44</v>
      </c>
      <c r="F1892" s="245" t="s">
        <v>44</v>
      </c>
      <c r="G1892" s="245" t="s">
        <v>10956</v>
      </c>
      <c r="H1892" s="245" t="s">
        <v>10957</v>
      </c>
      <c r="I1892" s="245" t="s">
        <v>24</v>
      </c>
      <c r="J1892" s="245" t="s">
        <v>59</v>
      </c>
      <c r="K1892" s="246" t="s">
        <v>17088</v>
      </c>
      <c r="L1892" s="245" t="s">
        <v>568</v>
      </c>
    </row>
    <row r="1893" spans="1:12" x14ac:dyDescent="0.25">
      <c r="A1893" s="245" t="s">
        <v>5395</v>
      </c>
      <c r="B1893" s="245" t="s">
        <v>5394</v>
      </c>
      <c r="C1893" s="245" t="s">
        <v>10805</v>
      </c>
      <c r="D1893" s="245" t="s">
        <v>10806</v>
      </c>
      <c r="E1893" s="246" t="s">
        <v>44</v>
      </c>
      <c r="F1893" s="245" t="s">
        <v>44</v>
      </c>
      <c r="G1893" s="245" t="s">
        <v>10958</v>
      </c>
      <c r="H1893" s="245" t="s">
        <v>10959</v>
      </c>
      <c r="I1893" s="245" t="s">
        <v>24</v>
      </c>
      <c r="J1893" s="245" t="s">
        <v>59</v>
      </c>
      <c r="K1893" s="246" t="s">
        <v>17089</v>
      </c>
      <c r="L1893" s="245" t="s">
        <v>568</v>
      </c>
    </row>
    <row r="1894" spans="1:12" x14ac:dyDescent="0.25">
      <c r="A1894" s="245" t="s">
        <v>5383</v>
      </c>
      <c r="B1894" s="245" t="s">
        <v>5382</v>
      </c>
      <c r="C1894" s="245" t="s">
        <v>5385</v>
      </c>
      <c r="D1894" s="245" t="s">
        <v>5384</v>
      </c>
      <c r="E1894" s="246" t="s">
        <v>44</v>
      </c>
      <c r="F1894" s="245" t="s">
        <v>44</v>
      </c>
      <c r="G1894" s="245" t="s">
        <v>10960</v>
      </c>
      <c r="H1894" s="245" t="s">
        <v>10961</v>
      </c>
      <c r="I1894" s="245" t="s">
        <v>11</v>
      </c>
      <c r="J1894" s="245" t="s">
        <v>59</v>
      </c>
      <c r="K1894" s="246" t="s">
        <v>10224</v>
      </c>
      <c r="L1894" s="245" t="s">
        <v>568</v>
      </c>
    </row>
    <row r="1895" spans="1:12" x14ac:dyDescent="0.25">
      <c r="A1895" s="245" t="s">
        <v>5383</v>
      </c>
      <c r="B1895" s="245" t="s">
        <v>5382</v>
      </c>
      <c r="C1895" s="245" t="s">
        <v>5385</v>
      </c>
      <c r="D1895" s="245" t="s">
        <v>5384</v>
      </c>
      <c r="E1895" s="246" t="s">
        <v>44</v>
      </c>
      <c r="F1895" s="245" t="s">
        <v>44</v>
      </c>
      <c r="G1895" s="245" t="s">
        <v>10962</v>
      </c>
      <c r="H1895" s="245" t="s">
        <v>10963</v>
      </c>
      <c r="I1895" s="245" t="s">
        <v>11</v>
      </c>
      <c r="J1895" s="245" t="s">
        <v>59</v>
      </c>
      <c r="K1895" s="246" t="s">
        <v>17090</v>
      </c>
      <c r="L1895" s="245" t="s">
        <v>568</v>
      </c>
    </row>
    <row r="1896" spans="1:12" x14ac:dyDescent="0.25">
      <c r="A1896" s="245" t="s">
        <v>5383</v>
      </c>
      <c r="B1896" s="245" t="s">
        <v>5382</v>
      </c>
      <c r="C1896" s="245" t="s">
        <v>5385</v>
      </c>
      <c r="D1896" s="245" t="s">
        <v>5384</v>
      </c>
      <c r="E1896" s="246" t="s">
        <v>44</v>
      </c>
      <c r="F1896" s="245" t="s">
        <v>44</v>
      </c>
      <c r="G1896" s="245" t="s">
        <v>10964</v>
      </c>
      <c r="H1896" s="245" t="s">
        <v>10965</v>
      </c>
      <c r="I1896" s="245" t="s">
        <v>11</v>
      </c>
      <c r="J1896" s="245" t="s">
        <v>59</v>
      </c>
      <c r="K1896" s="246" t="s">
        <v>17091</v>
      </c>
      <c r="L1896" s="245" t="s">
        <v>568</v>
      </c>
    </row>
    <row r="1897" spans="1:12" x14ac:dyDescent="0.25">
      <c r="A1897" s="245" t="s">
        <v>5383</v>
      </c>
      <c r="B1897" s="245" t="s">
        <v>5382</v>
      </c>
      <c r="C1897" s="245" t="s">
        <v>5385</v>
      </c>
      <c r="D1897" s="245" t="s">
        <v>5384</v>
      </c>
      <c r="E1897" s="246" t="s">
        <v>44</v>
      </c>
      <c r="F1897" s="245" t="s">
        <v>44</v>
      </c>
      <c r="G1897" s="245" t="s">
        <v>10966</v>
      </c>
      <c r="H1897" s="245" t="s">
        <v>10967</v>
      </c>
      <c r="I1897" s="245" t="s">
        <v>11</v>
      </c>
      <c r="J1897" s="245" t="s">
        <v>59</v>
      </c>
      <c r="K1897" s="246" t="s">
        <v>8409</v>
      </c>
      <c r="L1897" s="245" t="s">
        <v>568</v>
      </c>
    </row>
    <row r="1898" spans="1:12" x14ac:dyDescent="0.25">
      <c r="A1898" s="245" t="s">
        <v>5383</v>
      </c>
      <c r="B1898" s="245" t="s">
        <v>5382</v>
      </c>
      <c r="C1898" s="245" t="s">
        <v>5385</v>
      </c>
      <c r="D1898" s="245" t="s">
        <v>5384</v>
      </c>
      <c r="E1898" s="246" t="s">
        <v>44</v>
      </c>
      <c r="F1898" s="245" t="s">
        <v>44</v>
      </c>
      <c r="G1898" s="245" t="s">
        <v>10968</v>
      </c>
      <c r="H1898" s="245" t="s">
        <v>10969</v>
      </c>
      <c r="I1898" s="245" t="s">
        <v>11</v>
      </c>
      <c r="J1898" s="245" t="s">
        <v>59</v>
      </c>
      <c r="K1898" s="246" t="s">
        <v>8901</v>
      </c>
      <c r="L1898" s="245" t="s">
        <v>568</v>
      </c>
    </row>
    <row r="1899" spans="1:12" x14ac:dyDescent="0.25">
      <c r="A1899" s="245" t="s">
        <v>5383</v>
      </c>
      <c r="B1899" s="245" t="s">
        <v>5382</v>
      </c>
      <c r="C1899" s="245" t="s">
        <v>5385</v>
      </c>
      <c r="D1899" s="245" t="s">
        <v>5384</v>
      </c>
      <c r="E1899" s="246" t="s">
        <v>44</v>
      </c>
      <c r="F1899" s="245" t="s">
        <v>44</v>
      </c>
      <c r="G1899" s="245" t="s">
        <v>10970</v>
      </c>
      <c r="H1899" s="245" t="s">
        <v>10971</v>
      </c>
      <c r="I1899" s="245" t="s">
        <v>11</v>
      </c>
      <c r="J1899" s="245" t="s">
        <v>59</v>
      </c>
      <c r="K1899" s="246" t="s">
        <v>8941</v>
      </c>
      <c r="L1899" s="245" t="s">
        <v>568</v>
      </c>
    </row>
    <row r="1900" spans="1:12" x14ac:dyDescent="0.25">
      <c r="A1900" s="245" t="s">
        <v>5383</v>
      </c>
      <c r="B1900" s="245" t="s">
        <v>5382</v>
      </c>
      <c r="C1900" s="245" t="s">
        <v>5385</v>
      </c>
      <c r="D1900" s="245" t="s">
        <v>5384</v>
      </c>
      <c r="E1900" s="246" t="s">
        <v>44</v>
      </c>
      <c r="F1900" s="245" t="s">
        <v>44</v>
      </c>
      <c r="G1900" s="245" t="s">
        <v>10972</v>
      </c>
      <c r="H1900" s="245" t="s">
        <v>10973</v>
      </c>
      <c r="I1900" s="245" t="s">
        <v>11</v>
      </c>
      <c r="J1900" s="245" t="s">
        <v>59</v>
      </c>
      <c r="K1900" s="246" t="s">
        <v>17092</v>
      </c>
      <c r="L1900" s="245" t="s">
        <v>568</v>
      </c>
    </row>
    <row r="1901" spans="1:12" x14ac:dyDescent="0.25">
      <c r="A1901" s="245" t="s">
        <v>5383</v>
      </c>
      <c r="B1901" s="245" t="s">
        <v>5382</v>
      </c>
      <c r="C1901" s="245" t="s">
        <v>5385</v>
      </c>
      <c r="D1901" s="245" t="s">
        <v>5384</v>
      </c>
      <c r="E1901" s="246" t="s">
        <v>44</v>
      </c>
      <c r="F1901" s="245" t="s">
        <v>44</v>
      </c>
      <c r="G1901" s="245" t="s">
        <v>10975</v>
      </c>
      <c r="H1901" s="245" t="s">
        <v>10976</v>
      </c>
      <c r="I1901" s="245" t="s">
        <v>11</v>
      </c>
      <c r="J1901" s="245" t="s">
        <v>59</v>
      </c>
      <c r="K1901" s="246" t="s">
        <v>17093</v>
      </c>
      <c r="L1901" s="245" t="s">
        <v>568</v>
      </c>
    </row>
    <row r="1902" spans="1:12" x14ac:dyDescent="0.25">
      <c r="A1902" s="245" t="s">
        <v>5383</v>
      </c>
      <c r="B1902" s="245" t="s">
        <v>5382</v>
      </c>
      <c r="C1902" s="245" t="s">
        <v>5385</v>
      </c>
      <c r="D1902" s="245" t="s">
        <v>5384</v>
      </c>
      <c r="E1902" s="246" t="s">
        <v>44</v>
      </c>
      <c r="F1902" s="245" t="s">
        <v>44</v>
      </c>
      <c r="G1902" s="245" t="s">
        <v>10977</v>
      </c>
      <c r="H1902" s="245" t="s">
        <v>10978</v>
      </c>
      <c r="I1902" s="245" t="s">
        <v>11</v>
      </c>
      <c r="J1902" s="245" t="s">
        <v>59</v>
      </c>
      <c r="K1902" s="246" t="s">
        <v>15378</v>
      </c>
      <c r="L1902" s="245" t="s">
        <v>568</v>
      </c>
    </row>
    <row r="1903" spans="1:12" x14ac:dyDescent="0.25">
      <c r="A1903" s="245" t="s">
        <v>5383</v>
      </c>
      <c r="B1903" s="245" t="s">
        <v>5382</v>
      </c>
      <c r="C1903" s="245" t="s">
        <v>5385</v>
      </c>
      <c r="D1903" s="245" t="s">
        <v>5384</v>
      </c>
      <c r="E1903" s="246" t="s">
        <v>44</v>
      </c>
      <c r="F1903" s="245" t="s">
        <v>44</v>
      </c>
      <c r="G1903" s="245" t="s">
        <v>10979</v>
      </c>
      <c r="H1903" s="245" t="s">
        <v>10980</v>
      </c>
      <c r="I1903" s="245" t="s">
        <v>11</v>
      </c>
      <c r="J1903" s="245" t="s">
        <v>59</v>
      </c>
      <c r="K1903" s="246" t="s">
        <v>17094</v>
      </c>
      <c r="L1903" s="245" t="s">
        <v>568</v>
      </c>
    </row>
    <row r="1904" spans="1:12" x14ac:dyDescent="0.25">
      <c r="A1904" s="245" t="s">
        <v>5383</v>
      </c>
      <c r="B1904" s="245" t="s">
        <v>5382</v>
      </c>
      <c r="C1904" s="245" t="s">
        <v>5385</v>
      </c>
      <c r="D1904" s="245" t="s">
        <v>5384</v>
      </c>
      <c r="E1904" s="246" t="s">
        <v>44</v>
      </c>
      <c r="F1904" s="245" t="s">
        <v>44</v>
      </c>
      <c r="G1904" s="245" t="s">
        <v>10981</v>
      </c>
      <c r="H1904" s="245" t="s">
        <v>10982</v>
      </c>
      <c r="I1904" s="245" t="s">
        <v>11</v>
      </c>
      <c r="J1904" s="245" t="s">
        <v>59</v>
      </c>
      <c r="K1904" s="246" t="s">
        <v>9473</v>
      </c>
      <c r="L1904" s="245" t="s">
        <v>568</v>
      </c>
    </row>
    <row r="1905" spans="1:12" x14ac:dyDescent="0.25">
      <c r="A1905" s="245" t="s">
        <v>5383</v>
      </c>
      <c r="B1905" s="245" t="s">
        <v>5382</v>
      </c>
      <c r="C1905" s="245" t="s">
        <v>5385</v>
      </c>
      <c r="D1905" s="245" t="s">
        <v>5384</v>
      </c>
      <c r="E1905" s="246" t="s">
        <v>44</v>
      </c>
      <c r="F1905" s="245" t="s">
        <v>44</v>
      </c>
      <c r="G1905" s="245" t="s">
        <v>10984</v>
      </c>
      <c r="H1905" s="245" t="s">
        <v>10985</v>
      </c>
      <c r="I1905" s="245" t="s">
        <v>11</v>
      </c>
      <c r="J1905" s="245" t="s">
        <v>59</v>
      </c>
      <c r="K1905" s="246" t="s">
        <v>10319</v>
      </c>
      <c r="L1905" s="245" t="s">
        <v>568</v>
      </c>
    </row>
    <row r="1906" spans="1:12" x14ac:dyDescent="0.25">
      <c r="A1906" s="245" t="s">
        <v>5383</v>
      </c>
      <c r="B1906" s="245" t="s">
        <v>5382</v>
      </c>
      <c r="C1906" s="245" t="s">
        <v>5385</v>
      </c>
      <c r="D1906" s="245" t="s">
        <v>5384</v>
      </c>
      <c r="E1906" s="246" t="s">
        <v>44</v>
      </c>
      <c r="F1906" s="245" t="s">
        <v>44</v>
      </c>
      <c r="G1906" s="245" t="s">
        <v>10986</v>
      </c>
      <c r="H1906" s="245" t="s">
        <v>10987</v>
      </c>
      <c r="I1906" s="245" t="s">
        <v>11</v>
      </c>
      <c r="J1906" s="245" t="s">
        <v>59</v>
      </c>
      <c r="K1906" s="246" t="s">
        <v>17095</v>
      </c>
      <c r="L1906" s="245" t="s">
        <v>568</v>
      </c>
    </row>
    <row r="1907" spans="1:12" x14ac:dyDescent="0.25">
      <c r="A1907" s="245" t="s">
        <v>5383</v>
      </c>
      <c r="B1907" s="245" t="s">
        <v>5382</v>
      </c>
      <c r="C1907" s="245" t="s">
        <v>5385</v>
      </c>
      <c r="D1907" s="245" t="s">
        <v>5384</v>
      </c>
      <c r="E1907" s="246" t="s">
        <v>44</v>
      </c>
      <c r="F1907" s="245" t="s">
        <v>44</v>
      </c>
      <c r="G1907" s="245" t="s">
        <v>10989</v>
      </c>
      <c r="H1907" s="245" t="s">
        <v>10990</v>
      </c>
      <c r="I1907" s="245" t="s">
        <v>11</v>
      </c>
      <c r="J1907" s="245" t="s">
        <v>59</v>
      </c>
      <c r="K1907" s="246" t="s">
        <v>16185</v>
      </c>
      <c r="L1907" s="245" t="s">
        <v>568</v>
      </c>
    </row>
    <row r="1908" spans="1:12" x14ac:dyDescent="0.25">
      <c r="A1908" s="245" t="s">
        <v>5383</v>
      </c>
      <c r="B1908" s="245" t="s">
        <v>5382</v>
      </c>
      <c r="C1908" s="245" t="s">
        <v>5385</v>
      </c>
      <c r="D1908" s="245" t="s">
        <v>5384</v>
      </c>
      <c r="E1908" s="246" t="s">
        <v>44</v>
      </c>
      <c r="F1908" s="245" t="s">
        <v>44</v>
      </c>
      <c r="G1908" s="245" t="s">
        <v>10991</v>
      </c>
      <c r="H1908" s="245" t="s">
        <v>10992</v>
      </c>
      <c r="I1908" s="245" t="s">
        <v>11</v>
      </c>
      <c r="J1908" s="245" t="s">
        <v>59</v>
      </c>
      <c r="K1908" s="246" t="s">
        <v>17096</v>
      </c>
      <c r="L1908" s="245" t="s">
        <v>568</v>
      </c>
    </row>
    <row r="1909" spans="1:12" x14ac:dyDescent="0.25">
      <c r="A1909" s="245" t="s">
        <v>5383</v>
      </c>
      <c r="B1909" s="245" t="s">
        <v>5382</v>
      </c>
      <c r="C1909" s="245" t="s">
        <v>5385</v>
      </c>
      <c r="D1909" s="245" t="s">
        <v>5384</v>
      </c>
      <c r="E1909" s="246" t="s">
        <v>44</v>
      </c>
      <c r="F1909" s="245" t="s">
        <v>44</v>
      </c>
      <c r="G1909" s="245" t="s">
        <v>10993</v>
      </c>
      <c r="H1909" s="245" t="s">
        <v>10994</v>
      </c>
      <c r="I1909" s="245" t="s">
        <v>11</v>
      </c>
      <c r="J1909" s="245" t="s">
        <v>59</v>
      </c>
      <c r="K1909" s="246" t="s">
        <v>14960</v>
      </c>
      <c r="L1909" s="245" t="s">
        <v>568</v>
      </c>
    </row>
    <row r="1910" spans="1:12" x14ac:dyDescent="0.25">
      <c r="A1910" s="245" t="s">
        <v>5383</v>
      </c>
      <c r="B1910" s="245" t="s">
        <v>5382</v>
      </c>
      <c r="C1910" s="245" t="s">
        <v>5385</v>
      </c>
      <c r="D1910" s="245" t="s">
        <v>5384</v>
      </c>
      <c r="E1910" s="246" t="s">
        <v>44</v>
      </c>
      <c r="F1910" s="245" t="s">
        <v>44</v>
      </c>
      <c r="G1910" s="245" t="s">
        <v>10995</v>
      </c>
      <c r="H1910" s="245" t="s">
        <v>10996</v>
      </c>
      <c r="I1910" s="245" t="s">
        <v>11</v>
      </c>
      <c r="J1910" s="245" t="s">
        <v>59</v>
      </c>
      <c r="K1910" s="246" t="s">
        <v>17097</v>
      </c>
      <c r="L1910" s="245" t="s">
        <v>568</v>
      </c>
    </row>
    <row r="1911" spans="1:12" x14ac:dyDescent="0.25">
      <c r="A1911" s="245" t="s">
        <v>5383</v>
      </c>
      <c r="B1911" s="245" t="s">
        <v>5382</v>
      </c>
      <c r="C1911" s="245" t="s">
        <v>5385</v>
      </c>
      <c r="D1911" s="245" t="s">
        <v>5384</v>
      </c>
      <c r="E1911" s="246" t="s">
        <v>44</v>
      </c>
      <c r="F1911" s="245" t="s">
        <v>44</v>
      </c>
      <c r="G1911" s="245" t="s">
        <v>10997</v>
      </c>
      <c r="H1911" s="245" t="s">
        <v>10998</v>
      </c>
      <c r="I1911" s="245" t="s">
        <v>11</v>
      </c>
      <c r="J1911" s="245" t="s">
        <v>59</v>
      </c>
      <c r="K1911" s="246" t="s">
        <v>17098</v>
      </c>
      <c r="L1911" s="245" t="s">
        <v>568</v>
      </c>
    </row>
    <row r="1912" spans="1:12" x14ac:dyDescent="0.25">
      <c r="A1912" s="245" t="s">
        <v>5383</v>
      </c>
      <c r="B1912" s="245" t="s">
        <v>5382</v>
      </c>
      <c r="C1912" s="245" t="s">
        <v>10999</v>
      </c>
      <c r="D1912" s="245" t="s">
        <v>11000</v>
      </c>
      <c r="E1912" s="246" t="s">
        <v>44</v>
      </c>
      <c r="F1912" s="245" t="s">
        <v>44</v>
      </c>
      <c r="G1912" s="245" t="s">
        <v>11001</v>
      </c>
      <c r="H1912" s="245" t="s">
        <v>11002</v>
      </c>
      <c r="I1912" s="245" t="s">
        <v>11</v>
      </c>
      <c r="J1912" s="245" t="s">
        <v>59</v>
      </c>
      <c r="K1912" s="246" t="s">
        <v>17099</v>
      </c>
      <c r="L1912" s="245" t="s">
        <v>568</v>
      </c>
    </row>
    <row r="1913" spans="1:12" x14ac:dyDescent="0.25">
      <c r="A1913" s="245" t="s">
        <v>5383</v>
      </c>
      <c r="B1913" s="245" t="s">
        <v>5382</v>
      </c>
      <c r="C1913" s="245" t="s">
        <v>10999</v>
      </c>
      <c r="D1913" s="245" t="s">
        <v>11000</v>
      </c>
      <c r="E1913" s="246" t="s">
        <v>44</v>
      </c>
      <c r="F1913" s="245" t="s">
        <v>44</v>
      </c>
      <c r="G1913" s="245" t="s">
        <v>11003</v>
      </c>
      <c r="H1913" s="245" t="s">
        <v>11004</v>
      </c>
      <c r="I1913" s="245" t="s">
        <v>11</v>
      </c>
      <c r="J1913" s="245" t="s">
        <v>59</v>
      </c>
      <c r="K1913" s="246" t="s">
        <v>17100</v>
      </c>
      <c r="L1913" s="245" t="s">
        <v>568</v>
      </c>
    </row>
    <row r="1914" spans="1:12" x14ac:dyDescent="0.25">
      <c r="A1914" s="245" t="s">
        <v>5383</v>
      </c>
      <c r="B1914" s="245" t="s">
        <v>5382</v>
      </c>
      <c r="C1914" s="245" t="s">
        <v>10999</v>
      </c>
      <c r="D1914" s="245" t="s">
        <v>11000</v>
      </c>
      <c r="E1914" s="246" t="s">
        <v>44</v>
      </c>
      <c r="F1914" s="245" t="s">
        <v>44</v>
      </c>
      <c r="G1914" s="245" t="s">
        <v>11005</v>
      </c>
      <c r="H1914" s="245" t="s">
        <v>11006</v>
      </c>
      <c r="I1914" s="245" t="s">
        <v>11</v>
      </c>
      <c r="J1914" s="245" t="s">
        <v>59</v>
      </c>
      <c r="K1914" s="246" t="s">
        <v>17101</v>
      </c>
      <c r="L1914" s="245" t="s">
        <v>568</v>
      </c>
    </row>
    <row r="1915" spans="1:12" x14ac:dyDescent="0.25">
      <c r="A1915" s="245" t="s">
        <v>5383</v>
      </c>
      <c r="B1915" s="245" t="s">
        <v>5382</v>
      </c>
      <c r="C1915" s="245" t="s">
        <v>10999</v>
      </c>
      <c r="D1915" s="245" t="s">
        <v>11000</v>
      </c>
      <c r="E1915" s="246" t="s">
        <v>44</v>
      </c>
      <c r="F1915" s="245" t="s">
        <v>44</v>
      </c>
      <c r="G1915" s="245" t="s">
        <v>11007</v>
      </c>
      <c r="H1915" s="245" t="s">
        <v>11008</v>
      </c>
      <c r="I1915" s="245" t="s">
        <v>11</v>
      </c>
      <c r="J1915" s="245" t="s">
        <v>59</v>
      </c>
      <c r="K1915" s="246" t="s">
        <v>15043</v>
      </c>
      <c r="L1915" s="245" t="s">
        <v>568</v>
      </c>
    </row>
    <row r="1916" spans="1:12" x14ac:dyDescent="0.25">
      <c r="A1916" s="245" t="s">
        <v>5383</v>
      </c>
      <c r="B1916" s="245" t="s">
        <v>5382</v>
      </c>
      <c r="C1916" s="245" t="s">
        <v>10999</v>
      </c>
      <c r="D1916" s="245" t="s">
        <v>11000</v>
      </c>
      <c r="E1916" s="246" t="s">
        <v>44</v>
      </c>
      <c r="F1916" s="245" t="s">
        <v>44</v>
      </c>
      <c r="G1916" s="245" t="s">
        <v>11009</v>
      </c>
      <c r="H1916" s="245" t="s">
        <v>11010</v>
      </c>
      <c r="I1916" s="245" t="s">
        <v>11</v>
      </c>
      <c r="J1916" s="245" t="s">
        <v>59</v>
      </c>
      <c r="K1916" s="246" t="s">
        <v>14278</v>
      </c>
      <c r="L1916" s="245" t="s">
        <v>568</v>
      </c>
    </row>
    <row r="1917" spans="1:12" x14ac:dyDescent="0.25">
      <c r="A1917" s="245" t="s">
        <v>5383</v>
      </c>
      <c r="B1917" s="245" t="s">
        <v>5382</v>
      </c>
      <c r="C1917" s="245" t="s">
        <v>10999</v>
      </c>
      <c r="D1917" s="245" t="s">
        <v>11000</v>
      </c>
      <c r="E1917" s="246" t="s">
        <v>44</v>
      </c>
      <c r="F1917" s="245" t="s">
        <v>44</v>
      </c>
      <c r="G1917" s="245" t="s">
        <v>11011</v>
      </c>
      <c r="H1917" s="245" t="s">
        <v>11012</v>
      </c>
      <c r="I1917" s="245" t="s">
        <v>11</v>
      </c>
      <c r="J1917" s="245" t="s">
        <v>59</v>
      </c>
      <c r="K1917" s="246" t="s">
        <v>17102</v>
      </c>
      <c r="L1917" s="245" t="s">
        <v>568</v>
      </c>
    </row>
    <row r="1918" spans="1:12" x14ac:dyDescent="0.25">
      <c r="A1918" s="245" t="s">
        <v>5383</v>
      </c>
      <c r="B1918" s="245" t="s">
        <v>5382</v>
      </c>
      <c r="C1918" s="245" t="s">
        <v>10999</v>
      </c>
      <c r="D1918" s="245" t="s">
        <v>11000</v>
      </c>
      <c r="E1918" s="246" t="s">
        <v>44</v>
      </c>
      <c r="F1918" s="245" t="s">
        <v>44</v>
      </c>
      <c r="G1918" s="245" t="s">
        <v>11013</v>
      </c>
      <c r="H1918" s="245" t="s">
        <v>11014</v>
      </c>
      <c r="I1918" s="245" t="s">
        <v>11</v>
      </c>
      <c r="J1918" s="245" t="s">
        <v>106</v>
      </c>
      <c r="K1918" s="246" t="s">
        <v>8216</v>
      </c>
      <c r="L1918" s="245" t="s">
        <v>568</v>
      </c>
    </row>
    <row r="1919" spans="1:12" x14ac:dyDescent="0.25">
      <c r="A1919" s="245" t="s">
        <v>5383</v>
      </c>
      <c r="B1919" s="245" t="s">
        <v>5382</v>
      </c>
      <c r="C1919" s="245" t="s">
        <v>10999</v>
      </c>
      <c r="D1919" s="245" t="s">
        <v>11000</v>
      </c>
      <c r="E1919" s="246" t="s">
        <v>44</v>
      </c>
      <c r="F1919" s="245" t="s">
        <v>44</v>
      </c>
      <c r="G1919" s="245" t="s">
        <v>11015</v>
      </c>
      <c r="H1919" s="245" t="s">
        <v>11016</v>
      </c>
      <c r="I1919" s="245" t="s">
        <v>11</v>
      </c>
      <c r="J1919" s="245" t="s">
        <v>106</v>
      </c>
      <c r="K1919" s="246" t="s">
        <v>10317</v>
      </c>
      <c r="L1919" s="245" t="s">
        <v>568</v>
      </c>
    </row>
    <row r="1920" spans="1:12" x14ac:dyDescent="0.25">
      <c r="A1920" s="245" t="s">
        <v>5383</v>
      </c>
      <c r="B1920" s="245" t="s">
        <v>5382</v>
      </c>
      <c r="C1920" s="245" t="s">
        <v>10999</v>
      </c>
      <c r="D1920" s="245" t="s">
        <v>11000</v>
      </c>
      <c r="E1920" s="246" t="s">
        <v>44</v>
      </c>
      <c r="F1920" s="245" t="s">
        <v>44</v>
      </c>
      <c r="G1920" s="245" t="s">
        <v>11017</v>
      </c>
      <c r="H1920" s="245" t="s">
        <v>11018</v>
      </c>
      <c r="I1920" s="245" t="s">
        <v>11</v>
      </c>
      <c r="J1920" s="245" t="s">
        <v>106</v>
      </c>
      <c r="K1920" s="246" t="s">
        <v>2019</v>
      </c>
      <c r="L1920" s="245" t="s">
        <v>568</v>
      </c>
    </row>
    <row r="1921" spans="1:12" x14ac:dyDescent="0.25">
      <c r="A1921" s="245" t="s">
        <v>5383</v>
      </c>
      <c r="B1921" s="245" t="s">
        <v>5382</v>
      </c>
      <c r="C1921" s="245" t="s">
        <v>10999</v>
      </c>
      <c r="D1921" s="245" t="s">
        <v>11000</v>
      </c>
      <c r="E1921" s="246" t="s">
        <v>44</v>
      </c>
      <c r="F1921" s="245" t="s">
        <v>44</v>
      </c>
      <c r="G1921" s="245" t="s">
        <v>11019</v>
      </c>
      <c r="H1921" s="245" t="s">
        <v>11020</v>
      </c>
      <c r="I1921" s="245" t="s">
        <v>11</v>
      </c>
      <c r="J1921" s="245" t="s">
        <v>106</v>
      </c>
      <c r="K1921" s="246" t="s">
        <v>8956</v>
      </c>
      <c r="L1921" s="245" t="s">
        <v>568</v>
      </c>
    </row>
    <row r="1922" spans="1:12" x14ac:dyDescent="0.25">
      <c r="A1922" s="245" t="s">
        <v>5383</v>
      </c>
      <c r="B1922" s="245" t="s">
        <v>5382</v>
      </c>
      <c r="C1922" s="245" t="s">
        <v>10999</v>
      </c>
      <c r="D1922" s="245" t="s">
        <v>11000</v>
      </c>
      <c r="E1922" s="246" t="s">
        <v>44</v>
      </c>
      <c r="F1922" s="245" t="s">
        <v>44</v>
      </c>
      <c r="G1922" s="245" t="s">
        <v>11022</v>
      </c>
      <c r="H1922" s="245" t="s">
        <v>11023</v>
      </c>
      <c r="I1922" s="245" t="s">
        <v>11</v>
      </c>
      <c r="J1922" s="245" t="s">
        <v>106</v>
      </c>
      <c r="K1922" s="246" t="s">
        <v>1673</v>
      </c>
      <c r="L1922" s="245" t="s">
        <v>568</v>
      </c>
    </row>
    <row r="1923" spans="1:12" x14ac:dyDescent="0.25">
      <c r="A1923" s="245" t="s">
        <v>5383</v>
      </c>
      <c r="B1923" s="245" t="s">
        <v>5382</v>
      </c>
      <c r="C1923" s="245" t="s">
        <v>10999</v>
      </c>
      <c r="D1923" s="245" t="s">
        <v>11000</v>
      </c>
      <c r="E1923" s="246" t="s">
        <v>44</v>
      </c>
      <c r="F1923" s="245" t="s">
        <v>44</v>
      </c>
      <c r="G1923" s="245" t="s">
        <v>11024</v>
      </c>
      <c r="H1923" s="245" t="s">
        <v>11025</v>
      </c>
      <c r="I1923" s="245" t="s">
        <v>11</v>
      </c>
      <c r="J1923" s="245" t="s">
        <v>106</v>
      </c>
      <c r="K1923" s="246" t="s">
        <v>9083</v>
      </c>
      <c r="L1923" s="245" t="s">
        <v>568</v>
      </c>
    </row>
    <row r="1924" spans="1:12" x14ac:dyDescent="0.25">
      <c r="A1924" s="245" t="s">
        <v>5290</v>
      </c>
      <c r="B1924" s="245" t="s">
        <v>5289</v>
      </c>
      <c r="C1924" s="245" t="s">
        <v>5324</v>
      </c>
      <c r="D1924" s="245" t="s">
        <v>5323</v>
      </c>
      <c r="E1924" s="246" t="s">
        <v>44</v>
      </c>
      <c r="F1924" s="245" t="s">
        <v>44</v>
      </c>
      <c r="G1924" s="245" t="s">
        <v>8688</v>
      </c>
      <c r="H1924" s="245" t="s">
        <v>11027</v>
      </c>
      <c r="I1924" s="245" t="s">
        <v>24</v>
      </c>
      <c r="J1924" s="245" t="s">
        <v>59</v>
      </c>
      <c r="K1924" s="246" t="s">
        <v>17103</v>
      </c>
      <c r="L1924" s="245" t="s">
        <v>568</v>
      </c>
    </row>
    <row r="1925" spans="1:12" x14ac:dyDescent="0.25">
      <c r="A1925" s="245" t="s">
        <v>5290</v>
      </c>
      <c r="B1925" s="245" t="s">
        <v>5289</v>
      </c>
      <c r="C1925" s="245" t="s">
        <v>5324</v>
      </c>
      <c r="D1925" s="245" t="s">
        <v>5323</v>
      </c>
      <c r="E1925" s="246" t="s">
        <v>44</v>
      </c>
      <c r="F1925" s="245" t="s">
        <v>44</v>
      </c>
      <c r="G1925" s="245" t="s">
        <v>8687</v>
      </c>
      <c r="H1925" s="245" t="s">
        <v>11028</v>
      </c>
      <c r="I1925" s="245" t="s">
        <v>24</v>
      </c>
      <c r="J1925" s="245" t="s">
        <v>59</v>
      </c>
      <c r="K1925" s="246" t="s">
        <v>17104</v>
      </c>
      <c r="L1925" s="245" t="s">
        <v>568</v>
      </c>
    </row>
    <row r="1926" spans="1:12" x14ac:dyDescent="0.25">
      <c r="A1926" s="245" t="s">
        <v>5290</v>
      </c>
      <c r="B1926" s="245" t="s">
        <v>5289</v>
      </c>
      <c r="C1926" s="245" t="s">
        <v>5324</v>
      </c>
      <c r="D1926" s="245" t="s">
        <v>5323</v>
      </c>
      <c r="E1926" s="246" t="s">
        <v>44</v>
      </c>
      <c r="F1926" s="245" t="s">
        <v>44</v>
      </c>
      <c r="G1926" s="245" t="s">
        <v>8686</v>
      </c>
      <c r="H1926" s="245" t="s">
        <v>11029</v>
      </c>
      <c r="I1926" s="245" t="s">
        <v>24</v>
      </c>
      <c r="J1926" s="245" t="s">
        <v>59</v>
      </c>
      <c r="K1926" s="246" t="s">
        <v>17105</v>
      </c>
      <c r="L1926" s="245" t="s">
        <v>568</v>
      </c>
    </row>
    <row r="1927" spans="1:12" x14ac:dyDescent="0.25">
      <c r="A1927" s="245" t="s">
        <v>5290</v>
      </c>
      <c r="B1927" s="245" t="s">
        <v>5289</v>
      </c>
      <c r="C1927" s="245" t="s">
        <v>5324</v>
      </c>
      <c r="D1927" s="245" t="s">
        <v>5323</v>
      </c>
      <c r="E1927" s="246" t="s">
        <v>44</v>
      </c>
      <c r="F1927" s="245" t="s">
        <v>44</v>
      </c>
      <c r="G1927" s="245" t="s">
        <v>8685</v>
      </c>
      <c r="H1927" s="245" t="s">
        <v>11030</v>
      </c>
      <c r="I1927" s="245" t="s">
        <v>24</v>
      </c>
      <c r="J1927" s="245" t="s">
        <v>59</v>
      </c>
      <c r="K1927" s="246" t="s">
        <v>17106</v>
      </c>
      <c r="L1927" s="245" t="s">
        <v>568</v>
      </c>
    </row>
    <row r="1928" spans="1:12" x14ac:dyDescent="0.25">
      <c r="A1928" s="245" t="s">
        <v>5290</v>
      </c>
      <c r="B1928" s="245" t="s">
        <v>5289</v>
      </c>
      <c r="C1928" s="245" t="s">
        <v>5324</v>
      </c>
      <c r="D1928" s="245" t="s">
        <v>5323</v>
      </c>
      <c r="E1928" s="246" t="s">
        <v>44</v>
      </c>
      <c r="F1928" s="245" t="s">
        <v>44</v>
      </c>
      <c r="G1928" s="245" t="s">
        <v>8684</v>
      </c>
      <c r="H1928" s="245" t="s">
        <v>11031</v>
      </c>
      <c r="I1928" s="245" t="s">
        <v>24</v>
      </c>
      <c r="J1928" s="245" t="s">
        <v>59</v>
      </c>
      <c r="K1928" s="246" t="s">
        <v>17107</v>
      </c>
      <c r="L1928" s="245" t="s">
        <v>568</v>
      </c>
    </row>
    <row r="1929" spans="1:12" x14ac:dyDescent="0.25">
      <c r="A1929" s="245" t="s">
        <v>5290</v>
      </c>
      <c r="B1929" s="245" t="s">
        <v>5289</v>
      </c>
      <c r="C1929" s="245" t="s">
        <v>5324</v>
      </c>
      <c r="D1929" s="245" t="s">
        <v>5323</v>
      </c>
      <c r="E1929" s="246" t="s">
        <v>44</v>
      </c>
      <c r="F1929" s="245" t="s">
        <v>44</v>
      </c>
      <c r="G1929" s="245" t="s">
        <v>11032</v>
      </c>
      <c r="H1929" s="245" t="s">
        <v>11033</v>
      </c>
      <c r="I1929" s="245" t="s">
        <v>24</v>
      </c>
      <c r="J1929" s="245" t="s">
        <v>59</v>
      </c>
      <c r="K1929" s="246" t="s">
        <v>17108</v>
      </c>
      <c r="L1929" s="245" t="s">
        <v>568</v>
      </c>
    </row>
    <row r="1930" spans="1:12" x14ac:dyDescent="0.25">
      <c r="A1930" s="245" t="s">
        <v>5290</v>
      </c>
      <c r="B1930" s="245" t="s">
        <v>5289</v>
      </c>
      <c r="C1930" s="245" t="s">
        <v>5324</v>
      </c>
      <c r="D1930" s="245" t="s">
        <v>5323</v>
      </c>
      <c r="E1930" s="246" t="s">
        <v>44</v>
      </c>
      <c r="F1930" s="245" t="s">
        <v>44</v>
      </c>
      <c r="G1930" s="245" t="s">
        <v>11034</v>
      </c>
      <c r="H1930" s="245" t="s">
        <v>11035</v>
      </c>
      <c r="I1930" s="245" t="s">
        <v>24</v>
      </c>
      <c r="J1930" s="245" t="s">
        <v>59</v>
      </c>
      <c r="K1930" s="246" t="s">
        <v>17109</v>
      </c>
      <c r="L1930" s="245" t="s">
        <v>568</v>
      </c>
    </row>
    <row r="1931" spans="1:12" x14ac:dyDescent="0.25">
      <c r="A1931" s="245" t="s">
        <v>5290</v>
      </c>
      <c r="B1931" s="245" t="s">
        <v>5289</v>
      </c>
      <c r="C1931" s="245" t="s">
        <v>5324</v>
      </c>
      <c r="D1931" s="245" t="s">
        <v>5323</v>
      </c>
      <c r="E1931" s="246" t="s">
        <v>44</v>
      </c>
      <c r="F1931" s="245" t="s">
        <v>44</v>
      </c>
      <c r="G1931" s="245" t="s">
        <v>11036</v>
      </c>
      <c r="H1931" s="245" t="s">
        <v>11037</v>
      </c>
      <c r="I1931" s="245" t="s">
        <v>24</v>
      </c>
      <c r="J1931" s="245" t="s">
        <v>59</v>
      </c>
      <c r="K1931" s="246" t="s">
        <v>17110</v>
      </c>
      <c r="L1931" s="245" t="s">
        <v>568</v>
      </c>
    </row>
    <row r="1932" spans="1:12" x14ac:dyDescent="0.25">
      <c r="A1932" s="245" t="s">
        <v>5290</v>
      </c>
      <c r="B1932" s="245" t="s">
        <v>5289</v>
      </c>
      <c r="C1932" s="245" t="s">
        <v>5324</v>
      </c>
      <c r="D1932" s="245" t="s">
        <v>5323</v>
      </c>
      <c r="E1932" s="246" t="s">
        <v>44</v>
      </c>
      <c r="F1932" s="245" t="s">
        <v>44</v>
      </c>
      <c r="G1932" s="245" t="s">
        <v>11038</v>
      </c>
      <c r="H1932" s="245" t="s">
        <v>11039</v>
      </c>
      <c r="I1932" s="245" t="s">
        <v>24</v>
      </c>
      <c r="J1932" s="245" t="s">
        <v>59</v>
      </c>
      <c r="K1932" s="246" t="s">
        <v>17111</v>
      </c>
      <c r="L1932" s="245" t="s">
        <v>568</v>
      </c>
    </row>
    <row r="1933" spans="1:12" x14ac:dyDescent="0.25">
      <c r="A1933" s="245" t="s">
        <v>5290</v>
      </c>
      <c r="B1933" s="245" t="s">
        <v>5289</v>
      </c>
      <c r="C1933" s="245" t="s">
        <v>5324</v>
      </c>
      <c r="D1933" s="245" t="s">
        <v>5323</v>
      </c>
      <c r="E1933" s="246" t="s">
        <v>44</v>
      </c>
      <c r="F1933" s="245" t="s">
        <v>44</v>
      </c>
      <c r="G1933" s="245" t="s">
        <v>11040</v>
      </c>
      <c r="H1933" s="245" t="s">
        <v>11041</v>
      </c>
      <c r="I1933" s="245" t="s">
        <v>24</v>
      </c>
      <c r="J1933" s="245" t="s">
        <v>59</v>
      </c>
      <c r="K1933" s="246" t="s">
        <v>17112</v>
      </c>
      <c r="L1933" s="245" t="s">
        <v>568</v>
      </c>
    </row>
    <row r="1934" spans="1:12" x14ac:dyDescent="0.25">
      <c r="A1934" s="245" t="s">
        <v>5290</v>
      </c>
      <c r="B1934" s="245" t="s">
        <v>5289</v>
      </c>
      <c r="C1934" s="245" t="s">
        <v>5324</v>
      </c>
      <c r="D1934" s="245" t="s">
        <v>5323</v>
      </c>
      <c r="E1934" s="246" t="s">
        <v>44</v>
      </c>
      <c r="F1934" s="245" t="s">
        <v>44</v>
      </c>
      <c r="G1934" s="245" t="s">
        <v>11042</v>
      </c>
      <c r="H1934" s="245" t="s">
        <v>11043</v>
      </c>
      <c r="I1934" s="245" t="s">
        <v>24</v>
      </c>
      <c r="J1934" s="245" t="s">
        <v>59</v>
      </c>
      <c r="K1934" s="246" t="s">
        <v>17113</v>
      </c>
      <c r="L1934" s="245" t="s">
        <v>568</v>
      </c>
    </row>
    <row r="1935" spans="1:12" x14ac:dyDescent="0.25">
      <c r="A1935" s="245" t="s">
        <v>5290</v>
      </c>
      <c r="B1935" s="245" t="s">
        <v>5289</v>
      </c>
      <c r="C1935" s="245" t="s">
        <v>5324</v>
      </c>
      <c r="D1935" s="245" t="s">
        <v>5323</v>
      </c>
      <c r="E1935" s="246" t="s">
        <v>44</v>
      </c>
      <c r="F1935" s="245" t="s">
        <v>44</v>
      </c>
      <c r="G1935" s="245" t="s">
        <v>5381</v>
      </c>
      <c r="H1935" s="245" t="s">
        <v>11044</v>
      </c>
      <c r="I1935" s="245" t="s">
        <v>24</v>
      </c>
      <c r="J1935" s="245" t="s">
        <v>59</v>
      </c>
      <c r="K1935" s="246" t="s">
        <v>17114</v>
      </c>
      <c r="L1935" s="245" t="s">
        <v>568</v>
      </c>
    </row>
    <row r="1936" spans="1:12" x14ac:dyDescent="0.25">
      <c r="A1936" s="245" t="s">
        <v>5290</v>
      </c>
      <c r="B1936" s="245" t="s">
        <v>5289</v>
      </c>
      <c r="C1936" s="245" t="s">
        <v>5324</v>
      </c>
      <c r="D1936" s="245" t="s">
        <v>5323</v>
      </c>
      <c r="E1936" s="246" t="s">
        <v>44</v>
      </c>
      <c r="F1936" s="245" t="s">
        <v>44</v>
      </c>
      <c r="G1936" s="245" t="s">
        <v>5380</v>
      </c>
      <c r="H1936" s="245" t="s">
        <v>17115</v>
      </c>
      <c r="I1936" s="245" t="s">
        <v>24</v>
      </c>
      <c r="J1936" s="245" t="s">
        <v>59</v>
      </c>
      <c r="K1936" s="246" t="s">
        <v>17116</v>
      </c>
      <c r="L1936" s="245" t="s">
        <v>568</v>
      </c>
    </row>
    <row r="1937" spans="1:12" x14ac:dyDescent="0.25">
      <c r="A1937" s="245" t="s">
        <v>5290</v>
      </c>
      <c r="B1937" s="245" t="s">
        <v>5289</v>
      </c>
      <c r="C1937" s="245" t="s">
        <v>5324</v>
      </c>
      <c r="D1937" s="245" t="s">
        <v>5323</v>
      </c>
      <c r="E1937" s="246" t="s">
        <v>44</v>
      </c>
      <c r="F1937" s="245" t="s">
        <v>44</v>
      </c>
      <c r="G1937" s="245" t="s">
        <v>5379</v>
      </c>
      <c r="H1937" s="245" t="s">
        <v>11046</v>
      </c>
      <c r="I1937" s="245" t="s">
        <v>24</v>
      </c>
      <c r="J1937" s="245" t="s">
        <v>59</v>
      </c>
      <c r="K1937" s="246" t="s">
        <v>17117</v>
      </c>
      <c r="L1937" s="245" t="s">
        <v>568</v>
      </c>
    </row>
    <row r="1938" spans="1:12" x14ac:dyDescent="0.25">
      <c r="A1938" s="245" t="s">
        <v>5290</v>
      </c>
      <c r="B1938" s="245" t="s">
        <v>5289</v>
      </c>
      <c r="C1938" s="245" t="s">
        <v>5324</v>
      </c>
      <c r="D1938" s="245" t="s">
        <v>5323</v>
      </c>
      <c r="E1938" s="246" t="s">
        <v>44</v>
      </c>
      <c r="F1938" s="245" t="s">
        <v>44</v>
      </c>
      <c r="G1938" s="245" t="s">
        <v>5378</v>
      </c>
      <c r="H1938" s="245" t="s">
        <v>11047</v>
      </c>
      <c r="I1938" s="245" t="s">
        <v>24</v>
      </c>
      <c r="J1938" s="245" t="s">
        <v>59</v>
      </c>
      <c r="K1938" s="246" t="s">
        <v>17118</v>
      </c>
      <c r="L1938" s="245" t="s">
        <v>568</v>
      </c>
    </row>
    <row r="1939" spans="1:12" x14ac:dyDescent="0.25">
      <c r="A1939" s="245" t="s">
        <v>5290</v>
      </c>
      <c r="B1939" s="245" t="s">
        <v>5289</v>
      </c>
      <c r="C1939" s="245" t="s">
        <v>5324</v>
      </c>
      <c r="D1939" s="245" t="s">
        <v>5323</v>
      </c>
      <c r="E1939" s="246" t="s">
        <v>44</v>
      </c>
      <c r="F1939" s="245" t="s">
        <v>44</v>
      </c>
      <c r="G1939" s="245" t="s">
        <v>5377</v>
      </c>
      <c r="H1939" s="245" t="s">
        <v>11048</v>
      </c>
      <c r="I1939" s="245" t="s">
        <v>24</v>
      </c>
      <c r="J1939" s="245" t="s">
        <v>59</v>
      </c>
      <c r="K1939" s="246" t="s">
        <v>17119</v>
      </c>
      <c r="L1939" s="245" t="s">
        <v>568</v>
      </c>
    </row>
    <row r="1940" spans="1:12" x14ac:dyDescent="0.25">
      <c r="A1940" s="245" t="s">
        <v>5290</v>
      </c>
      <c r="B1940" s="245" t="s">
        <v>5289</v>
      </c>
      <c r="C1940" s="245" t="s">
        <v>5324</v>
      </c>
      <c r="D1940" s="245" t="s">
        <v>5323</v>
      </c>
      <c r="E1940" s="246" t="s">
        <v>44</v>
      </c>
      <c r="F1940" s="245" t="s">
        <v>44</v>
      </c>
      <c r="G1940" s="245" t="s">
        <v>5376</v>
      </c>
      <c r="H1940" s="245" t="s">
        <v>11049</v>
      </c>
      <c r="I1940" s="245" t="s">
        <v>24</v>
      </c>
      <c r="J1940" s="245" t="s">
        <v>59</v>
      </c>
      <c r="K1940" s="246" t="s">
        <v>17120</v>
      </c>
      <c r="L1940" s="245" t="s">
        <v>568</v>
      </c>
    </row>
    <row r="1941" spans="1:12" x14ac:dyDescent="0.25">
      <c r="A1941" s="245" t="s">
        <v>5290</v>
      </c>
      <c r="B1941" s="245" t="s">
        <v>5289</v>
      </c>
      <c r="C1941" s="245" t="s">
        <v>5324</v>
      </c>
      <c r="D1941" s="245" t="s">
        <v>5323</v>
      </c>
      <c r="E1941" s="246" t="s">
        <v>44</v>
      </c>
      <c r="F1941" s="245" t="s">
        <v>44</v>
      </c>
      <c r="G1941" s="245" t="s">
        <v>11050</v>
      </c>
      <c r="H1941" s="245" t="s">
        <v>11051</v>
      </c>
      <c r="I1941" s="245" t="s">
        <v>24</v>
      </c>
      <c r="J1941" s="245" t="s">
        <v>59</v>
      </c>
      <c r="K1941" s="246" t="s">
        <v>17121</v>
      </c>
      <c r="L1941" s="245" t="s">
        <v>568</v>
      </c>
    </row>
    <row r="1942" spans="1:12" x14ac:dyDescent="0.25">
      <c r="A1942" s="245" t="s">
        <v>5290</v>
      </c>
      <c r="B1942" s="245" t="s">
        <v>5289</v>
      </c>
      <c r="C1942" s="245" t="s">
        <v>5324</v>
      </c>
      <c r="D1942" s="245" t="s">
        <v>5323</v>
      </c>
      <c r="E1942" s="246" t="s">
        <v>44</v>
      </c>
      <c r="F1942" s="245" t="s">
        <v>44</v>
      </c>
      <c r="G1942" s="245" t="s">
        <v>11052</v>
      </c>
      <c r="H1942" s="245" t="s">
        <v>11053</v>
      </c>
      <c r="I1942" s="245" t="s">
        <v>24</v>
      </c>
      <c r="J1942" s="245" t="s">
        <v>59</v>
      </c>
      <c r="K1942" s="246" t="s">
        <v>17122</v>
      </c>
      <c r="L1942" s="245" t="s">
        <v>568</v>
      </c>
    </row>
    <row r="1943" spans="1:12" x14ac:dyDescent="0.25">
      <c r="A1943" s="245" t="s">
        <v>5290</v>
      </c>
      <c r="B1943" s="245" t="s">
        <v>5289</v>
      </c>
      <c r="C1943" s="245" t="s">
        <v>5324</v>
      </c>
      <c r="D1943" s="245" t="s">
        <v>5323</v>
      </c>
      <c r="E1943" s="246" t="s">
        <v>44</v>
      </c>
      <c r="F1943" s="245" t="s">
        <v>44</v>
      </c>
      <c r="G1943" s="245" t="s">
        <v>5375</v>
      </c>
      <c r="H1943" s="245" t="s">
        <v>11054</v>
      </c>
      <c r="I1943" s="245" t="s">
        <v>24</v>
      </c>
      <c r="J1943" s="245" t="s">
        <v>59</v>
      </c>
      <c r="K1943" s="246" t="s">
        <v>16661</v>
      </c>
      <c r="L1943" s="245" t="s">
        <v>568</v>
      </c>
    </row>
    <row r="1944" spans="1:12" x14ac:dyDescent="0.25">
      <c r="A1944" s="245" t="s">
        <v>5290</v>
      </c>
      <c r="B1944" s="245" t="s">
        <v>5289</v>
      </c>
      <c r="C1944" s="245" t="s">
        <v>5324</v>
      </c>
      <c r="D1944" s="245" t="s">
        <v>5323</v>
      </c>
      <c r="E1944" s="246" t="s">
        <v>44</v>
      </c>
      <c r="F1944" s="245" t="s">
        <v>44</v>
      </c>
      <c r="G1944" s="245" t="s">
        <v>5374</v>
      </c>
      <c r="H1944" s="245" t="s">
        <v>11055</v>
      </c>
      <c r="I1944" s="245" t="s">
        <v>24</v>
      </c>
      <c r="J1944" s="245" t="s">
        <v>59</v>
      </c>
      <c r="K1944" s="246" t="s">
        <v>17123</v>
      </c>
      <c r="L1944" s="245" t="s">
        <v>568</v>
      </c>
    </row>
    <row r="1945" spans="1:12" x14ac:dyDescent="0.25">
      <c r="A1945" s="245" t="s">
        <v>5290</v>
      </c>
      <c r="B1945" s="245" t="s">
        <v>5289</v>
      </c>
      <c r="C1945" s="245" t="s">
        <v>5324</v>
      </c>
      <c r="D1945" s="245" t="s">
        <v>5323</v>
      </c>
      <c r="E1945" s="246" t="s">
        <v>44</v>
      </c>
      <c r="F1945" s="245" t="s">
        <v>44</v>
      </c>
      <c r="G1945" s="245" t="s">
        <v>5373</v>
      </c>
      <c r="H1945" s="245" t="s">
        <v>11056</v>
      </c>
      <c r="I1945" s="245" t="s">
        <v>24</v>
      </c>
      <c r="J1945" s="245" t="s">
        <v>59</v>
      </c>
      <c r="K1945" s="246" t="s">
        <v>17124</v>
      </c>
      <c r="L1945" s="245" t="s">
        <v>568</v>
      </c>
    </row>
    <row r="1946" spans="1:12" x14ac:dyDescent="0.25">
      <c r="A1946" s="245" t="s">
        <v>5290</v>
      </c>
      <c r="B1946" s="245" t="s">
        <v>5289</v>
      </c>
      <c r="C1946" s="245" t="s">
        <v>5324</v>
      </c>
      <c r="D1946" s="245" t="s">
        <v>5323</v>
      </c>
      <c r="E1946" s="246" t="s">
        <v>44</v>
      </c>
      <c r="F1946" s="245" t="s">
        <v>44</v>
      </c>
      <c r="G1946" s="245" t="s">
        <v>5372</v>
      </c>
      <c r="H1946" s="245" t="s">
        <v>11057</v>
      </c>
      <c r="I1946" s="245" t="s">
        <v>24</v>
      </c>
      <c r="J1946" s="245" t="s">
        <v>59</v>
      </c>
      <c r="K1946" s="246" t="s">
        <v>17125</v>
      </c>
      <c r="L1946" s="245" t="s">
        <v>568</v>
      </c>
    </row>
    <row r="1947" spans="1:12" x14ac:dyDescent="0.25">
      <c r="A1947" s="245" t="s">
        <v>5290</v>
      </c>
      <c r="B1947" s="245" t="s">
        <v>5289</v>
      </c>
      <c r="C1947" s="245" t="s">
        <v>5324</v>
      </c>
      <c r="D1947" s="245" t="s">
        <v>5323</v>
      </c>
      <c r="E1947" s="246" t="s">
        <v>44</v>
      </c>
      <c r="F1947" s="245" t="s">
        <v>44</v>
      </c>
      <c r="G1947" s="245" t="s">
        <v>5371</v>
      </c>
      <c r="H1947" s="245" t="s">
        <v>11058</v>
      </c>
      <c r="I1947" s="245" t="s">
        <v>24</v>
      </c>
      <c r="J1947" s="245" t="s">
        <v>59</v>
      </c>
      <c r="K1947" s="246" t="s">
        <v>17126</v>
      </c>
      <c r="L1947" s="245" t="s">
        <v>568</v>
      </c>
    </row>
    <row r="1948" spans="1:12" x14ac:dyDescent="0.25">
      <c r="A1948" s="245" t="s">
        <v>5290</v>
      </c>
      <c r="B1948" s="245" t="s">
        <v>5289</v>
      </c>
      <c r="C1948" s="245" t="s">
        <v>5324</v>
      </c>
      <c r="D1948" s="245" t="s">
        <v>5323</v>
      </c>
      <c r="E1948" s="246" t="s">
        <v>44</v>
      </c>
      <c r="F1948" s="245" t="s">
        <v>44</v>
      </c>
      <c r="G1948" s="245" t="s">
        <v>5370</v>
      </c>
      <c r="H1948" s="245" t="s">
        <v>11059</v>
      </c>
      <c r="I1948" s="245" t="s">
        <v>24</v>
      </c>
      <c r="J1948" s="245" t="s">
        <v>59</v>
      </c>
      <c r="K1948" s="246" t="s">
        <v>17127</v>
      </c>
      <c r="L1948" s="245" t="s">
        <v>568</v>
      </c>
    </row>
    <row r="1949" spans="1:12" x14ac:dyDescent="0.25">
      <c r="A1949" s="245" t="s">
        <v>5290</v>
      </c>
      <c r="B1949" s="245" t="s">
        <v>5289</v>
      </c>
      <c r="C1949" s="245" t="s">
        <v>5324</v>
      </c>
      <c r="D1949" s="245" t="s">
        <v>5323</v>
      </c>
      <c r="E1949" s="246" t="s">
        <v>44</v>
      </c>
      <c r="F1949" s="245" t="s">
        <v>44</v>
      </c>
      <c r="G1949" s="245" t="s">
        <v>11061</v>
      </c>
      <c r="H1949" s="245" t="s">
        <v>11062</v>
      </c>
      <c r="I1949" s="245" t="s">
        <v>24</v>
      </c>
      <c r="J1949" s="245" t="s">
        <v>59</v>
      </c>
      <c r="K1949" s="246" t="s">
        <v>17128</v>
      </c>
      <c r="L1949" s="245" t="s">
        <v>568</v>
      </c>
    </row>
    <row r="1950" spans="1:12" x14ac:dyDescent="0.25">
      <c r="A1950" s="245" t="s">
        <v>5290</v>
      </c>
      <c r="B1950" s="245" t="s">
        <v>5289</v>
      </c>
      <c r="C1950" s="245" t="s">
        <v>5324</v>
      </c>
      <c r="D1950" s="245" t="s">
        <v>5323</v>
      </c>
      <c r="E1950" s="246" t="s">
        <v>44</v>
      </c>
      <c r="F1950" s="245" t="s">
        <v>44</v>
      </c>
      <c r="G1950" s="245" t="s">
        <v>11063</v>
      </c>
      <c r="H1950" s="245" t="s">
        <v>11064</v>
      </c>
      <c r="I1950" s="245" t="s">
        <v>24</v>
      </c>
      <c r="J1950" s="245" t="s">
        <v>59</v>
      </c>
      <c r="K1950" s="246" t="s">
        <v>17129</v>
      </c>
      <c r="L1950" s="245" t="s">
        <v>568</v>
      </c>
    </row>
    <row r="1951" spans="1:12" x14ac:dyDescent="0.25">
      <c r="A1951" s="245" t="s">
        <v>5290</v>
      </c>
      <c r="B1951" s="245" t="s">
        <v>5289</v>
      </c>
      <c r="C1951" s="245" t="s">
        <v>5324</v>
      </c>
      <c r="D1951" s="245" t="s">
        <v>5323</v>
      </c>
      <c r="E1951" s="246" t="s">
        <v>44</v>
      </c>
      <c r="F1951" s="245" t="s">
        <v>44</v>
      </c>
      <c r="G1951" s="245" t="s">
        <v>5369</v>
      </c>
      <c r="H1951" s="245" t="s">
        <v>11065</v>
      </c>
      <c r="I1951" s="245" t="s">
        <v>24</v>
      </c>
      <c r="J1951" s="245" t="s">
        <v>59</v>
      </c>
      <c r="K1951" s="246" t="s">
        <v>17130</v>
      </c>
      <c r="L1951" s="245" t="s">
        <v>568</v>
      </c>
    </row>
    <row r="1952" spans="1:12" x14ac:dyDescent="0.25">
      <c r="A1952" s="245" t="s">
        <v>5290</v>
      </c>
      <c r="B1952" s="245" t="s">
        <v>5289</v>
      </c>
      <c r="C1952" s="245" t="s">
        <v>5324</v>
      </c>
      <c r="D1952" s="245" t="s">
        <v>5323</v>
      </c>
      <c r="E1952" s="246" t="s">
        <v>44</v>
      </c>
      <c r="F1952" s="245" t="s">
        <v>44</v>
      </c>
      <c r="G1952" s="245" t="s">
        <v>5368</v>
      </c>
      <c r="H1952" s="245" t="s">
        <v>11066</v>
      </c>
      <c r="I1952" s="245" t="s">
        <v>24</v>
      </c>
      <c r="J1952" s="245" t="s">
        <v>59</v>
      </c>
      <c r="K1952" s="246" t="s">
        <v>17131</v>
      </c>
      <c r="L1952" s="245" t="s">
        <v>568</v>
      </c>
    </row>
    <row r="1953" spans="1:12" x14ac:dyDescent="0.25">
      <c r="A1953" s="245" t="s">
        <v>5290</v>
      </c>
      <c r="B1953" s="245" t="s">
        <v>5289</v>
      </c>
      <c r="C1953" s="245" t="s">
        <v>5324</v>
      </c>
      <c r="D1953" s="245" t="s">
        <v>5323</v>
      </c>
      <c r="E1953" s="246" t="s">
        <v>44</v>
      </c>
      <c r="F1953" s="245" t="s">
        <v>44</v>
      </c>
      <c r="G1953" s="245" t="s">
        <v>5367</v>
      </c>
      <c r="H1953" s="245" t="s">
        <v>11067</v>
      </c>
      <c r="I1953" s="245" t="s">
        <v>24</v>
      </c>
      <c r="J1953" s="245" t="s">
        <v>59</v>
      </c>
      <c r="K1953" s="246" t="s">
        <v>17132</v>
      </c>
      <c r="L1953" s="245" t="s">
        <v>568</v>
      </c>
    </row>
    <row r="1954" spans="1:12" x14ac:dyDescent="0.25">
      <c r="A1954" s="245" t="s">
        <v>5290</v>
      </c>
      <c r="B1954" s="245" t="s">
        <v>5289</v>
      </c>
      <c r="C1954" s="245" t="s">
        <v>5324</v>
      </c>
      <c r="D1954" s="245" t="s">
        <v>5323</v>
      </c>
      <c r="E1954" s="246" t="s">
        <v>44</v>
      </c>
      <c r="F1954" s="245" t="s">
        <v>44</v>
      </c>
      <c r="G1954" s="245" t="s">
        <v>5366</v>
      </c>
      <c r="H1954" s="245" t="s">
        <v>11068</v>
      </c>
      <c r="I1954" s="245" t="s">
        <v>24</v>
      </c>
      <c r="J1954" s="245" t="s">
        <v>59</v>
      </c>
      <c r="K1954" s="246" t="s">
        <v>17133</v>
      </c>
      <c r="L1954" s="245" t="s">
        <v>568</v>
      </c>
    </row>
    <row r="1955" spans="1:12" x14ac:dyDescent="0.25">
      <c r="A1955" s="245" t="s">
        <v>5290</v>
      </c>
      <c r="B1955" s="245" t="s">
        <v>5289</v>
      </c>
      <c r="C1955" s="245" t="s">
        <v>5324</v>
      </c>
      <c r="D1955" s="245" t="s">
        <v>5323</v>
      </c>
      <c r="E1955" s="246" t="s">
        <v>44</v>
      </c>
      <c r="F1955" s="245" t="s">
        <v>44</v>
      </c>
      <c r="G1955" s="245" t="s">
        <v>11069</v>
      </c>
      <c r="H1955" s="245" t="s">
        <v>11070</v>
      </c>
      <c r="I1955" s="245" t="s">
        <v>24</v>
      </c>
      <c r="J1955" s="245" t="s">
        <v>59</v>
      </c>
      <c r="K1955" s="246" t="s">
        <v>17134</v>
      </c>
      <c r="L1955" s="245" t="s">
        <v>568</v>
      </c>
    </row>
    <row r="1956" spans="1:12" x14ac:dyDescent="0.25">
      <c r="A1956" s="245" t="s">
        <v>5290</v>
      </c>
      <c r="B1956" s="245" t="s">
        <v>5289</v>
      </c>
      <c r="C1956" s="245" t="s">
        <v>5324</v>
      </c>
      <c r="D1956" s="245" t="s">
        <v>5323</v>
      </c>
      <c r="E1956" s="246" t="s">
        <v>44</v>
      </c>
      <c r="F1956" s="245" t="s">
        <v>44</v>
      </c>
      <c r="G1956" s="245" t="s">
        <v>11071</v>
      </c>
      <c r="H1956" s="245" t="s">
        <v>11072</v>
      </c>
      <c r="I1956" s="245" t="s">
        <v>24</v>
      </c>
      <c r="J1956" s="245" t="s">
        <v>59</v>
      </c>
      <c r="K1956" s="246" t="s">
        <v>17135</v>
      </c>
      <c r="L1956" s="245" t="s">
        <v>568</v>
      </c>
    </row>
    <row r="1957" spans="1:12" x14ac:dyDescent="0.25">
      <c r="A1957" s="245" t="s">
        <v>5290</v>
      </c>
      <c r="B1957" s="245" t="s">
        <v>5289</v>
      </c>
      <c r="C1957" s="245" t="s">
        <v>5324</v>
      </c>
      <c r="D1957" s="245" t="s">
        <v>5323</v>
      </c>
      <c r="E1957" s="246" t="s">
        <v>44</v>
      </c>
      <c r="F1957" s="245" t="s">
        <v>44</v>
      </c>
      <c r="G1957" s="245" t="s">
        <v>5365</v>
      </c>
      <c r="H1957" s="245" t="s">
        <v>11073</v>
      </c>
      <c r="I1957" s="245" t="s">
        <v>24</v>
      </c>
      <c r="J1957" s="245" t="s">
        <v>59</v>
      </c>
      <c r="K1957" s="246" t="s">
        <v>17136</v>
      </c>
      <c r="L1957" s="245" t="s">
        <v>568</v>
      </c>
    </row>
    <row r="1958" spans="1:12" x14ac:dyDescent="0.25">
      <c r="A1958" s="245" t="s">
        <v>5290</v>
      </c>
      <c r="B1958" s="245" t="s">
        <v>5289</v>
      </c>
      <c r="C1958" s="245" t="s">
        <v>5324</v>
      </c>
      <c r="D1958" s="245" t="s">
        <v>5323</v>
      </c>
      <c r="E1958" s="246" t="s">
        <v>44</v>
      </c>
      <c r="F1958" s="245" t="s">
        <v>44</v>
      </c>
      <c r="G1958" s="245" t="s">
        <v>5364</v>
      </c>
      <c r="H1958" s="245" t="s">
        <v>11074</v>
      </c>
      <c r="I1958" s="245" t="s">
        <v>24</v>
      </c>
      <c r="J1958" s="245" t="s">
        <v>59</v>
      </c>
      <c r="K1958" s="246" t="s">
        <v>17137</v>
      </c>
      <c r="L1958" s="245" t="s">
        <v>568</v>
      </c>
    </row>
    <row r="1959" spans="1:12" x14ac:dyDescent="0.25">
      <c r="A1959" s="245" t="s">
        <v>5290</v>
      </c>
      <c r="B1959" s="245" t="s">
        <v>5289</v>
      </c>
      <c r="C1959" s="245" t="s">
        <v>5324</v>
      </c>
      <c r="D1959" s="245" t="s">
        <v>5323</v>
      </c>
      <c r="E1959" s="246" t="s">
        <v>44</v>
      </c>
      <c r="F1959" s="245" t="s">
        <v>44</v>
      </c>
      <c r="G1959" s="245" t="s">
        <v>5363</v>
      </c>
      <c r="H1959" s="245" t="s">
        <v>11075</v>
      </c>
      <c r="I1959" s="245" t="s">
        <v>24</v>
      </c>
      <c r="J1959" s="245" t="s">
        <v>59</v>
      </c>
      <c r="K1959" s="246" t="s">
        <v>17138</v>
      </c>
      <c r="L1959" s="245" t="s">
        <v>568</v>
      </c>
    </row>
    <row r="1960" spans="1:12" x14ac:dyDescent="0.25">
      <c r="A1960" s="245" t="s">
        <v>5290</v>
      </c>
      <c r="B1960" s="245" t="s">
        <v>5289</v>
      </c>
      <c r="C1960" s="245" t="s">
        <v>5324</v>
      </c>
      <c r="D1960" s="245" t="s">
        <v>5323</v>
      </c>
      <c r="E1960" s="246" t="s">
        <v>44</v>
      </c>
      <c r="F1960" s="245" t="s">
        <v>44</v>
      </c>
      <c r="G1960" s="245" t="s">
        <v>5362</v>
      </c>
      <c r="H1960" s="245" t="s">
        <v>11076</v>
      </c>
      <c r="I1960" s="245" t="s">
        <v>24</v>
      </c>
      <c r="J1960" s="245" t="s">
        <v>59</v>
      </c>
      <c r="K1960" s="246" t="s">
        <v>17139</v>
      </c>
      <c r="L1960" s="245" t="s">
        <v>568</v>
      </c>
    </row>
    <row r="1961" spans="1:12" x14ac:dyDescent="0.25">
      <c r="A1961" s="245" t="s">
        <v>5290</v>
      </c>
      <c r="B1961" s="245" t="s">
        <v>5289</v>
      </c>
      <c r="C1961" s="245" t="s">
        <v>5324</v>
      </c>
      <c r="D1961" s="245" t="s">
        <v>5323</v>
      </c>
      <c r="E1961" s="246" t="s">
        <v>44</v>
      </c>
      <c r="F1961" s="245" t="s">
        <v>44</v>
      </c>
      <c r="G1961" s="245" t="s">
        <v>5361</v>
      </c>
      <c r="H1961" s="245" t="s">
        <v>11077</v>
      </c>
      <c r="I1961" s="245" t="s">
        <v>24</v>
      </c>
      <c r="J1961" s="245" t="s">
        <v>59</v>
      </c>
      <c r="K1961" s="246" t="s">
        <v>17140</v>
      </c>
      <c r="L1961" s="245" t="s">
        <v>568</v>
      </c>
    </row>
    <row r="1962" spans="1:12" x14ac:dyDescent="0.25">
      <c r="A1962" s="245" t="s">
        <v>5290</v>
      </c>
      <c r="B1962" s="245" t="s">
        <v>5289</v>
      </c>
      <c r="C1962" s="245" t="s">
        <v>5324</v>
      </c>
      <c r="D1962" s="245" t="s">
        <v>5323</v>
      </c>
      <c r="E1962" s="246" t="s">
        <v>44</v>
      </c>
      <c r="F1962" s="245" t="s">
        <v>44</v>
      </c>
      <c r="G1962" s="245" t="s">
        <v>5360</v>
      </c>
      <c r="H1962" s="245" t="s">
        <v>11078</v>
      </c>
      <c r="I1962" s="245" t="s">
        <v>24</v>
      </c>
      <c r="J1962" s="245" t="s">
        <v>59</v>
      </c>
      <c r="K1962" s="246" t="s">
        <v>17141</v>
      </c>
      <c r="L1962" s="245" t="s">
        <v>568</v>
      </c>
    </row>
    <row r="1963" spans="1:12" x14ac:dyDescent="0.25">
      <c r="A1963" s="245" t="s">
        <v>5290</v>
      </c>
      <c r="B1963" s="245" t="s">
        <v>5289</v>
      </c>
      <c r="C1963" s="245" t="s">
        <v>5324</v>
      </c>
      <c r="D1963" s="245" t="s">
        <v>5323</v>
      </c>
      <c r="E1963" s="246" t="s">
        <v>44</v>
      </c>
      <c r="F1963" s="245" t="s">
        <v>44</v>
      </c>
      <c r="G1963" s="245" t="s">
        <v>5359</v>
      </c>
      <c r="H1963" s="245" t="s">
        <v>11079</v>
      </c>
      <c r="I1963" s="245" t="s">
        <v>24</v>
      </c>
      <c r="J1963" s="245" t="s">
        <v>59</v>
      </c>
      <c r="K1963" s="246" t="s">
        <v>17142</v>
      </c>
      <c r="L1963" s="245" t="s">
        <v>568</v>
      </c>
    </row>
    <row r="1964" spans="1:12" x14ac:dyDescent="0.25">
      <c r="A1964" s="245" t="s">
        <v>5290</v>
      </c>
      <c r="B1964" s="245" t="s">
        <v>5289</v>
      </c>
      <c r="C1964" s="245" t="s">
        <v>5324</v>
      </c>
      <c r="D1964" s="245" t="s">
        <v>5323</v>
      </c>
      <c r="E1964" s="246" t="s">
        <v>44</v>
      </c>
      <c r="F1964" s="245" t="s">
        <v>44</v>
      </c>
      <c r="G1964" s="245" t="s">
        <v>5358</v>
      </c>
      <c r="H1964" s="245" t="s">
        <v>11080</v>
      </c>
      <c r="I1964" s="245" t="s">
        <v>24</v>
      </c>
      <c r="J1964" s="245" t="s">
        <v>59</v>
      </c>
      <c r="K1964" s="246" t="s">
        <v>17143</v>
      </c>
      <c r="L1964" s="245" t="s">
        <v>568</v>
      </c>
    </row>
    <row r="1965" spans="1:12" x14ac:dyDescent="0.25">
      <c r="A1965" s="245" t="s">
        <v>5290</v>
      </c>
      <c r="B1965" s="245" t="s">
        <v>5289</v>
      </c>
      <c r="C1965" s="245" t="s">
        <v>5324</v>
      </c>
      <c r="D1965" s="245" t="s">
        <v>5323</v>
      </c>
      <c r="E1965" s="246" t="s">
        <v>44</v>
      </c>
      <c r="F1965" s="245" t="s">
        <v>44</v>
      </c>
      <c r="G1965" s="245" t="s">
        <v>5357</v>
      </c>
      <c r="H1965" s="245" t="s">
        <v>11081</v>
      </c>
      <c r="I1965" s="245" t="s">
        <v>24</v>
      </c>
      <c r="J1965" s="245" t="s">
        <v>59</v>
      </c>
      <c r="K1965" s="246" t="s">
        <v>17144</v>
      </c>
      <c r="L1965" s="245" t="s">
        <v>568</v>
      </c>
    </row>
    <row r="1966" spans="1:12" x14ac:dyDescent="0.25">
      <c r="A1966" s="245" t="s">
        <v>5290</v>
      </c>
      <c r="B1966" s="245" t="s">
        <v>5289</v>
      </c>
      <c r="C1966" s="245" t="s">
        <v>5324</v>
      </c>
      <c r="D1966" s="245" t="s">
        <v>5323</v>
      </c>
      <c r="E1966" s="246" t="s">
        <v>44</v>
      </c>
      <c r="F1966" s="245" t="s">
        <v>44</v>
      </c>
      <c r="G1966" s="245" t="s">
        <v>5356</v>
      </c>
      <c r="H1966" s="245" t="s">
        <v>17145</v>
      </c>
      <c r="I1966" s="245" t="s">
        <v>24</v>
      </c>
      <c r="J1966" s="245" t="s">
        <v>59</v>
      </c>
      <c r="K1966" s="246" t="s">
        <v>17146</v>
      </c>
      <c r="L1966" s="245" t="s">
        <v>568</v>
      </c>
    </row>
    <row r="1967" spans="1:12" x14ac:dyDescent="0.25">
      <c r="A1967" s="245" t="s">
        <v>5290</v>
      </c>
      <c r="B1967" s="245" t="s">
        <v>5289</v>
      </c>
      <c r="C1967" s="245" t="s">
        <v>5324</v>
      </c>
      <c r="D1967" s="245" t="s">
        <v>5323</v>
      </c>
      <c r="E1967" s="246" t="s">
        <v>44</v>
      </c>
      <c r="F1967" s="245" t="s">
        <v>44</v>
      </c>
      <c r="G1967" s="245" t="s">
        <v>5355</v>
      </c>
      <c r="H1967" s="245" t="s">
        <v>11082</v>
      </c>
      <c r="I1967" s="245" t="s">
        <v>24</v>
      </c>
      <c r="J1967" s="245" t="s">
        <v>59</v>
      </c>
      <c r="K1967" s="246" t="s">
        <v>17147</v>
      </c>
      <c r="L1967" s="245" t="s">
        <v>568</v>
      </c>
    </row>
    <row r="1968" spans="1:12" x14ac:dyDescent="0.25">
      <c r="A1968" s="245" t="s">
        <v>5290</v>
      </c>
      <c r="B1968" s="245" t="s">
        <v>5289</v>
      </c>
      <c r="C1968" s="245" t="s">
        <v>5324</v>
      </c>
      <c r="D1968" s="245" t="s">
        <v>5323</v>
      </c>
      <c r="E1968" s="246" t="s">
        <v>44</v>
      </c>
      <c r="F1968" s="245" t="s">
        <v>44</v>
      </c>
      <c r="G1968" s="245" t="s">
        <v>5354</v>
      </c>
      <c r="H1968" s="245" t="s">
        <v>11083</v>
      </c>
      <c r="I1968" s="245" t="s">
        <v>24</v>
      </c>
      <c r="J1968" s="245" t="s">
        <v>59</v>
      </c>
      <c r="K1968" s="246" t="s">
        <v>17148</v>
      </c>
      <c r="L1968" s="245" t="s">
        <v>568</v>
      </c>
    </row>
    <row r="1969" spans="1:12" x14ac:dyDescent="0.25">
      <c r="A1969" s="245" t="s">
        <v>5290</v>
      </c>
      <c r="B1969" s="245" t="s">
        <v>5289</v>
      </c>
      <c r="C1969" s="245" t="s">
        <v>5324</v>
      </c>
      <c r="D1969" s="245" t="s">
        <v>5323</v>
      </c>
      <c r="E1969" s="246" t="s">
        <v>44</v>
      </c>
      <c r="F1969" s="245" t="s">
        <v>44</v>
      </c>
      <c r="G1969" s="245" t="s">
        <v>5353</v>
      </c>
      <c r="H1969" s="245" t="s">
        <v>11084</v>
      </c>
      <c r="I1969" s="245" t="s">
        <v>24</v>
      </c>
      <c r="J1969" s="245" t="s">
        <v>59</v>
      </c>
      <c r="K1969" s="246" t="s">
        <v>17149</v>
      </c>
      <c r="L1969" s="245" t="s">
        <v>568</v>
      </c>
    </row>
    <row r="1970" spans="1:12" x14ac:dyDescent="0.25">
      <c r="A1970" s="245" t="s">
        <v>5290</v>
      </c>
      <c r="B1970" s="245" t="s">
        <v>5289</v>
      </c>
      <c r="C1970" s="245" t="s">
        <v>5324</v>
      </c>
      <c r="D1970" s="245" t="s">
        <v>5323</v>
      </c>
      <c r="E1970" s="246" t="s">
        <v>44</v>
      </c>
      <c r="F1970" s="245" t="s">
        <v>44</v>
      </c>
      <c r="G1970" s="245" t="s">
        <v>5352</v>
      </c>
      <c r="H1970" s="245" t="s">
        <v>11085</v>
      </c>
      <c r="I1970" s="245" t="s">
        <v>24</v>
      </c>
      <c r="J1970" s="245" t="s">
        <v>59</v>
      </c>
      <c r="K1970" s="246" t="s">
        <v>17150</v>
      </c>
      <c r="L1970" s="245" t="s">
        <v>568</v>
      </c>
    </row>
    <row r="1971" spans="1:12" x14ac:dyDescent="0.25">
      <c r="A1971" s="245" t="s">
        <v>5290</v>
      </c>
      <c r="B1971" s="245" t="s">
        <v>5289</v>
      </c>
      <c r="C1971" s="245" t="s">
        <v>5324</v>
      </c>
      <c r="D1971" s="245" t="s">
        <v>5323</v>
      </c>
      <c r="E1971" s="246" t="s">
        <v>44</v>
      </c>
      <c r="F1971" s="245" t="s">
        <v>44</v>
      </c>
      <c r="G1971" s="245" t="s">
        <v>5351</v>
      </c>
      <c r="H1971" s="245" t="s">
        <v>11086</v>
      </c>
      <c r="I1971" s="245" t="s">
        <v>24</v>
      </c>
      <c r="J1971" s="245" t="s">
        <v>59</v>
      </c>
      <c r="K1971" s="246" t="s">
        <v>17151</v>
      </c>
      <c r="L1971" s="245" t="s">
        <v>568</v>
      </c>
    </row>
    <row r="1972" spans="1:12" x14ac:dyDescent="0.25">
      <c r="A1972" s="245" t="s">
        <v>5290</v>
      </c>
      <c r="B1972" s="245" t="s">
        <v>5289</v>
      </c>
      <c r="C1972" s="245" t="s">
        <v>5324</v>
      </c>
      <c r="D1972" s="245" t="s">
        <v>5323</v>
      </c>
      <c r="E1972" s="246" t="s">
        <v>44</v>
      </c>
      <c r="F1972" s="245" t="s">
        <v>44</v>
      </c>
      <c r="G1972" s="245" t="s">
        <v>5349</v>
      </c>
      <c r="H1972" s="245" t="s">
        <v>11087</v>
      </c>
      <c r="I1972" s="245" t="s">
        <v>24</v>
      </c>
      <c r="J1972" s="245" t="s">
        <v>59</v>
      </c>
      <c r="K1972" s="246" t="s">
        <v>17152</v>
      </c>
      <c r="L1972" s="245" t="s">
        <v>568</v>
      </c>
    </row>
    <row r="1973" spans="1:12" x14ac:dyDescent="0.25">
      <c r="A1973" s="245" t="s">
        <v>5290</v>
      </c>
      <c r="B1973" s="245" t="s">
        <v>5289</v>
      </c>
      <c r="C1973" s="245" t="s">
        <v>5324</v>
      </c>
      <c r="D1973" s="245" t="s">
        <v>5323</v>
      </c>
      <c r="E1973" s="246" t="s">
        <v>44</v>
      </c>
      <c r="F1973" s="245" t="s">
        <v>44</v>
      </c>
      <c r="G1973" s="245" t="s">
        <v>5348</v>
      </c>
      <c r="H1973" s="245" t="s">
        <v>11088</v>
      </c>
      <c r="I1973" s="245" t="s">
        <v>24</v>
      </c>
      <c r="J1973" s="245" t="s">
        <v>59</v>
      </c>
      <c r="K1973" s="246" t="s">
        <v>10401</v>
      </c>
      <c r="L1973" s="245" t="s">
        <v>568</v>
      </c>
    </row>
    <row r="1974" spans="1:12" x14ac:dyDescent="0.25">
      <c r="A1974" s="245" t="s">
        <v>5290</v>
      </c>
      <c r="B1974" s="245" t="s">
        <v>5289</v>
      </c>
      <c r="C1974" s="245" t="s">
        <v>5324</v>
      </c>
      <c r="D1974" s="245" t="s">
        <v>5323</v>
      </c>
      <c r="E1974" s="246" t="s">
        <v>44</v>
      </c>
      <c r="F1974" s="245" t="s">
        <v>44</v>
      </c>
      <c r="G1974" s="245" t="s">
        <v>5347</v>
      </c>
      <c r="H1974" s="245" t="s">
        <v>11089</v>
      </c>
      <c r="I1974" s="245" t="s">
        <v>24</v>
      </c>
      <c r="J1974" s="245" t="s">
        <v>59</v>
      </c>
      <c r="K1974" s="246" t="s">
        <v>17123</v>
      </c>
      <c r="L1974" s="245" t="s">
        <v>568</v>
      </c>
    </row>
    <row r="1975" spans="1:12" x14ac:dyDescent="0.25">
      <c r="A1975" s="245" t="s">
        <v>5290</v>
      </c>
      <c r="B1975" s="245" t="s">
        <v>5289</v>
      </c>
      <c r="C1975" s="245" t="s">
        <v>5324</v>
      </c>
      <c r="D1975" s="245" t="s">
        <v>5323</v>
      </c>
      <c r="E1975" s="246" t="s">
        <v>44</v>
      </c>
      <c r="F1975" s="245" t="s">
        <v>44</v>
      </c>
      <c r="G1975" s="245" t="s">
        <v>5346</v>
      </c>
      <c r="H1975" s="245" t="s">
        <v>11090</v>
      </c>
      <c r="I1975" s="245" t="s">
        <v>24</v>
      </c>
      <c r="J1975" s="245" t="s">
        <v>59</v>
      </c>
      <c r="K1975" s="246" t="s">
        <v>17153</v>
      </c>
      <c r="L1975" s="245" t="s">
        <v>568</v>
      </c>
    </row>
    <row r="1976" spans="1:12" x14ac:dyDescent="0.25">
      <c r="A1976" s="245" t="s">
        <v>5290</v>
      </c>
      <c r="B1976" s="245" t="s">
        <v>5289</v>
      </c>
      <c r="C1976" s="245" t="s">
        <v>5324</v>
      </c>
      <c r="D1976" s="245" t="s">
        <v>5323</v>
      </c>
      <c r="E1976" s="246" t="s">
        <v>44</v>
      </c>
      <c r="F1976" s="245" t="s">
        <v>44</v>
      </c>
      <c r="G1976" s="245" t="s">
        <v>5345</v>
      </c>
      <c r="H1976" s="245" t="s">
        <v>11091</v>
      </c>
      <c r="I1976" s="245" t="s">
        <v>24</v>
      </c>
      <c r="J1976" s="245" t="s">
        <v>59</v>
      </c>
      <c r="K1976" s="246" t="s">
        <v>17154</v>
      </c>
      <c r="L1976" s="245" t="s">
        <v>568</v>
      </c>
    </row>
    <row r="1977" spans="1:12" x14ac:dyDescent="0.25">
      <c r="A1977" s="245" t="s">
        <v>5290</v>
      </c>
      <c r="B1977" s="245" t="s">
        <v>5289</v>
      </c>
      <c r="C1977" s="245" t="s">
        <v>5324</v>
      </c>
      <c r="D1977" s="245" t="s">
        <v>5323</v>
      </c>
      <c r="E1977" s="246" t="s">
        <v>44</v>
      </c>
      <c r="F1977" s="245" t="s">
        <v>44</v>
      </c>
      <c r="G1977" s="245" t="s">
        <v>5344</v>
      </c>
      <c r="H1977" s="245" t="s">
        <v>11092</v>
      </c>
      <c r="I1977" s="245" t="s">
        <v>24</v>
      </c>
      <c r="J1977" s="245" t="s">
        <v>59</v>
      </c>
      <c r="K1977" s="246" t="s">
        <v>17155</v>
      </c>
      <c r="L1977" s="245" t="s">
        <v>568</v>
      </c>
    </row>
    <row r="1978" spans="1:12" x14ac:dyDescent="0.25">
      <c r="A1978" s="245" t="s">
        <v>5290</v>
      </c>
      <c r="B1978" s="245" t="s">
        <v>5289</v>
      </c>
      <c r="C1978" s="245" t="s">
        <v>5324</v>
      </c>
      <c r="D1978" s="245" t="s">
        <v>5323</v>
      </c>
      <c r="E1978" s="246" t="s">
        <v>44</v>
      </c>
      <c r="F1978" s="245" t="s">
        <v>44</v>
      </c>
      <c r="G1978" s="245" t="s">
        <v>5343</v>
      </c>
      <c r="H1978" s="245" t="s">
        <v>11093</v>
      </c>
      <c r="I1978" s="245" t="s">
        <v>24</v>
      </c>
      <c r="J1978" s="245" t="s">
        <v>59</v>
      </c>
      <c r="K1978" s="246" t="s">
        <v>17156</v>
      </c>
      <c r="L1978" s="245" t="s">
        <v>568</v>
      </c>
    </row>
    <row r="1979" spans="1:12" x14ac:dyDescent="0.25">
      <c r="A1979" s="245" t="s">
        <v>5290</v>
      </c>
      <c r="B1979" s="245" t="s">
        <v>5289</v>
      </c>
      <c r="C1979" s="245" t="s">
        <v>5324</v>
      </c>
      <c r="D1979" s="245" t="s">
        <v>5323</v>
      </c>
      <c r="E1979" s="246" t="s">
        <v>44</v>
      </c>
      <c r="F1979" s="245" t="s">
        <v>44</v>
      </c>
      <c r="G1979" s="245" t="s">
        <v>5342</v>
      </c>
      <c r="H1979" s="245" t="s">
        <v>11094</v>
      </c>
      <c r="I1979" s="245" t="s">
        <v>24</v>
      </c>
      <c r="J1979" s="245" t="s">
        <v>59</v>
      </c>
      <c r="K1979" s="246" t="s">
        <v>17157</v>
      </c>
      <c r="L1979" s="245" t="s">
        <v>568</v>
      </c>
    </row>
    <row r="1980" spans="1:12" x14ac:dyDescent="0.25">
      <c r="A1980" s="245" t="s">
        <v>5290</v>
      </c>
      <c r="B1980" s="245" t="s">
        <v>5289</v>
      </c>
      <c r="C1980" s="245" t="s">
        <v>5324</v>
      </c>
      <c r="D1980" s="245" t="s">
        <v>5323</v>
      </c>
      <c r="E1980" s="246" t="s">
        <v>44</v>
      </c>
      <c r="F1980" s="245" t="s">
        <v>44</v>
      </c>
      <c r="G1980" s="245" t="s">
        <v>11095</v>
      </c>
      <c r="H1980" s="245" t="s">
        <v>11096</v>
      </c>
      <c r="I1980" s="245" t="s">
        <v>24</v>
      </c>
      <c r="J1980" s="245" t="s">
        <v>59</v>
      </c>
      <c r="K1980" s="246" t="s">
        <v>17158</v>
      </c>
      <c r="L1980" s="245" t="s">
        <v>568</v>
      </c>
    </row>
    <row r="1981" spans="1:12" x14ac:dyDescent="0.25">
      <c r="A1981" s="245" t="s">
        <v>5290</v>
      </c>
      <c r="B1981" s="245" t="s">
        <v>5289</v>
      </c>
      <c r="C1981" s="245" t="s">
        <v>5324</v>
      </c>
      <c r="D1981" s="245" t="s">
        <v>5323</v>
      </c>
      <c r="E1981" s="246" t="s">
        <v>44</v>
      </c>
      <c r="F1981" s="245" t="s">
        <v>44</v>
      </c>
      <c r="G1981" s="245" t="s">
        <v>11097</v>
      </c>
      <c r="H1981" s="245" t="s">
        <v>11098</v>
      </c>
      <c r="I1981" s="245" t="s">
        <v>24</v>
      </c>
      <c r="J1981" s="245" t="s">
        <v>59</v>
      </c>
      <c r="K1981" s="246" t="s">
        <v>17159</v>
      </c>
      <c r="L1981" s="245" t="s">
        <v>568</v>
      </c>
    </row>
    <row r="1982" spans="1:12" x14ac:dyDescent="0.25">
      <c r="A1982" s="245" t="s">
        <v>5290</v>
      </c>
      <c r="B1982" s="245" t="s">
        <v>5289</v>
      </c>
      <c r="C1982" s="245" t="s">
        <v>5324</v>
      </c>
      <c r="D1982" s="245" t="s">
        <v>5323</v>
      </c>
      <c r="E1982" s="246" t="s">
        <v>44</v>
      </c>
      <c r="F1982" s="245" t="s">
        <v>44</v>
      </c>
      <c r="G1982" s="245" t="s">
        <v>5341</v>
      </c>
      <c r="H1982" s="245" t="s">
        <v>11099</v>
      </c>
      <c r="I1982" s="245" t="s">
        <v>24</v>
      </c>
      <c r="J1982" s="245" t="s">
        <v>59</v>
      </c>
      <c r="K1982" s="246" t="s">
        <v>17160</v>
      </c>
      <c r="L1982" s="245" t="s">
        <v>568</v>
      </c>
    </row>
    <row r="1983" spans="1:12" x14ac:dyDescent="0.25">
      <c r="A1983" s="245" t="s">
        <v>5290</v>
      </c>
      <c r="B1983" s="245" t="s">
        <v>5289</v>
      </c>
      <c r="C1983" s="245" t="s">
        <v>5324</v>
      </c>
      <c r="D1983" s="245" t="s">
        <v>5323</v>
      </c>
      <c r="E1983" s="246" t="s">
        <v>44</v>
      </c>
      <c r="F1983" s="245" t="s">
        <v>44</v>
      </c>
      <c r="G1983" s="245" t="s">
        <v>5340</v>
      </c>
      <c r="H1983" s="245" t="s">
        <v>11100</v>
      </c>
      <c r="I1983" s="245" t="s">
        <v>24</v>
      </c>
      <c r="J1983" s="245" t="s">
        <v>59</v>
      </c>
      <c r="K1983" s="246" t="s">
        <v>17161</v>
      </c>
      <c r="L1983" s="245" t="s">
        <v>568</v>
      </c>
    </row>
    <row r="1984" spans="1:12" x14ac:dyDescent="0.25">
      <c r="A1984" s="245" t="s">
        <v>5290</v>
      </c>
      <c r="B1984" s="245" t="s">
        <v>5289</v>
      </c>
      <c r="C1984" s="245" t="s">
        <v>5324</v>
      </c>
      <c r="D1984" s="245" t="s">
        <v>5323</v>
      </c>
      <c r="E1984" s="246" t="s">
        <v>44</v>
      </c>
      <c r="F1984" s="245" t="s">
        <v>44</v>
      </c>
      <c r="G1984" s="245" t="s">
        <v>5339</v>
      </c>
      <c r="H1984" s="245" t="s">
        <v>11101</v>
      </c>
      <c r="I1984" s="245" t="s">
        <v>24</v>
      </c>
      <c r="J1984" s="245" t="s">
        <v>59</v>
      </c>
      <c r="K1984" s="246" t="s">
        <v>17162</v>
      </c>
      <c r="L1984" s="245" t="s">
        <v>568</v>
      </c>
    </row>
    <row r="1985" spans="1:12" x14ac:dyDescent="0.25">
      <c r="A1985" s="245" t="s">
        <v>5290</v>
      </c>
      <c r="B1985" s="245" t="s">
        <v>5289</v>
      </c>
      <c r="C1985" s="245" t="s">
        <v>5324</v>
      </c>
      <c r="D1985" s="245" t="s">
        <v>5323</v>
      </c>
      <c r="E1985" s="246" t="s">
        <v>44</v>
      </c>
      <c r="F1985" s="245" t="s">
        <v>44</v>
      </c>
      <c r="G1985" s="245" t="s">
        <v>5338</v>
      </c>
      <c r="H1985" s="245" t="s">
        <v>11102</v>
      </c>
      <c r="I1985" s="245" t="s">
        <v>24</v>
      </c>
      <c r="J1985" s="245" t="s">
        <v>59</v>
      </c>
      <c r="K1985" s="246" t="s">
        <v>17163</v>
      </c>
      <c r="L1985" s="245" t="s">
        <v>568</v>
      </c>
    </row>
    <row r="1986" spans="1:12" x14ac:dyDescent="0.25">
      <c r="A1986" s="245" t="s">
        <v>5290</v>
      </c>
      <c r="B1986" s="245" t="s">
        <v>5289</v>
      </c>
      <c r="C1986" s="245" t="s">
        <v>5324</v>
      </c>
      <c r="D1986" s="245" t="s">
        <v>5323</v>
      </c>
      <c r="E1986" s="246" t="s">
        <v>44</v>
      </c>
      <c r="F1986" s="245" t="s">
        <v>44</v>
      </c>
      <c r="G1986" s="245" t="s">
        <v>11103</v>
      </c>
      <c r="H1986" s="245" t="s">
        <v>11104</v>
      </c>
      <c r="I1986" s="245" t="s">
        <v>24</v>
      </c>
      <c r="J1986" s="245" t="s">
        <v>59</v>
      </c>
      <c r="K1986" s="246" t="s">
        <v>17164</v>
      </c>
      <c r="L1986" s="245" t="s">
        <v>568</v>
      </c>
    </row>
    <row r="1987" spans="1:12" x14ac:dyDescent="0.25">
      <c r="A1987" s="245" t="s">
        <v>5290</v>
      </c>
      <c r="B1987" s="245" t="s">
        <v>5289</v>
      </c>
      <c r="C1987" s="245" t="s">
        <v>5324</v>
      </c>
      <c r="D1987" s="245" t="s">
        <v>5323</v>
      </c>
      <c r="E1987" s="246" t="s">
        <v>44</v>
      </c>
      <c r="F1987" s="245" t="s">
        <v>44</v>
      </c>
      <c r="G1987" s="245" t="s">
        <v>11105</v>
      </c>
      <c r="H1987" s="245" t="s">
        <v>11106</v>
      </c>
      <c r="I1987" s="245" t="s">
        <v>24</v>
      </c>
      <c r="J1987" s="245" t="s">
        <v>59</v>
      </c>
      <c r="K1987" s="246" t="s">
        <v>17165</v>
      </c>
      <c r="L1987" s="245" t="s">
        <v>568</v>
      </c>
    </row>
    <row r="1988" spans="1:12" x14ac:dyDescent="0.25">
      <c r="A1988" s="245" t="s">
        <v>5290</v>
      </c>
      <c r="B1988" s="245" t="s">
        <v>5289</v>
      </c>
      <c r="C1988" s="245" t="s">
        <v>5324</v>
      </c>
      <c r="D1988" s="245" t="s">
        <v>5323</v>
      </c>
      <c r="E1988" s="246" t="s">
        <v>44</v>
      </c>
      <c r="F1988" s="245" t="s">
        <v>44</v>
      </c>
      <c r="G1988" s="245" t="s">
        <v>5337</v>
      </c>
      <c r="H1988" s="245" t="s">
        <v>11107</v>
      </c>
      <c r="I1988" s="245" t="s">
        <v>24</v>
      </c>
      <c r="J1988" s="245" t="s">
        <v>59</v>
      </c>
      <c r="K1988" s="246" t="s">
        <v>17166</v>
      </c>
      <c r="L1988" s="245" t="s">
        <v>568</v>
      </c>
    </row>
    <row r="1989" spans="1:12" x14ac:dyDescent="0.25">
      <c r="A1989" s="245" t="s">
        <v>5290</v>
      </c>
      <c r="B1989" s="245" t="s">
        <v>5289</v>
      </c>
      <c r="C1989" s="245" t="s">
        <v>5324</v>
      </c>
      <c r="D1989" s="245" t="s">
        <v>5323</v>
      </c>
      <c r="E1989" s="246" t="s">
        <v>44</v>
      </c>
      <c r="F1989" s="245" t="s">
        <v>44</v>
      </c>
      <c r="G1989" s="245" t="s">
        <v>5336</v>
      </c>
      <c r="H1989" s="245" t="s">
        <v>11108</v>
      </c>
      <c r="I1989" s="245" t="s">
        <v>24</v>
      </c>
      <c r="J1989" s="245" t="s">
        <v>59</v>
      </c>
      <c r="K1989" s="246" t="s">
        <v>17167</v>
      </c>
      <c r="L1989" s="245" t="s">
        <v>568</v>
      </c>
    </row>
    <row r="1990" spans="1:12" x14ac:dyDescent="0.25">
      <c r="A1990" s="245" t="s">
        <v>5290</v>
      </c>
      <c r="B1990" s="245" t="s">
        <v>5289</v>
      </c>
      <c r="C1990" s="245" t="s">
        <v>5324</v>
      </c>
      <c r="D1990" s="245" t="s">
        <v>5323</v>
      </c>
      <c r="E1990" s="246" t="s">
        <v>44</v>
      </c>
      <c r="F1990" s="245" t="s">
        <v>44</v>
      </c>
      <c r="G1990" s="245" t="s">
        <v>5335</v>
      </c>
      <c r="H1990" s="245" t="s">
        <v>11109</v>
      </c>
      <c r="I1990" s="245" t="s">
        <v>24</v>
      </c>
      <c r="J1990" s="245" t="s">
        <v>59</v>
      </c>
      <c r="K1990" s="246" t="s">
        <v>17168</v>
      </c>
      <c r="L1990" s="245" t="s">
        <v>568</v>
      </c>
    </row>
    <row r="1991" spans="1:12" x14ac:dyDescent="0.25">
      <c r="A1991" s="245" t="s">
        <v>5290</v>
      </c>
      <c r="B1991" s="245" t="s">
        <v>5289</v>
      </c>
      <c r="C1991" s="245" t="s">
        <v>5324</v>
      </c>
      <c r="D1991" s="245" t="s">
        <v>5323</v>
      </c>
      <c r="E1991" s="246" t="s">
        <v>44</v>
      </c>
      <c r="F1991" s="245" t="s">
        <v>44</v>
      </c>
      <c r="G1991" s="245" t="s">
        <v>5334</v>
      </c>
      <c r="H1991" s="245" t="s">
        <v>11110</v>
      </c>
      <c r="I1991" s="245" t="s">
        <v>24</v>
      </c>
      <c r="J1991" s="245" t="s">
        <v>59</v>
      </c>
      <c r="K1991" s="246" t="s">
        <v>17169</v>
      </c>
      <c r="L1991" s="245" t="s">
        <v>568</v>
      </c>
    </row>
    <row r="1992" spans="1:12" x14ac:dyDescent="0.25">
      <c r="A1992" s="245" t="s">
        <v>5290</v>
      </c>
      <c r="B1992" s="245" t="s">
        <v>5289</v>
      </c>
      <c r="C1992" s="245" t="s">
        <v>5324</v>
      </c>
      <c r="D1992" s="245" t="s">
        <v>5323</v>
      </c>
      <c r="E1992" s="246" t="s">
        <v>44</v>
      </c>
      <c r="F1992" s="245" t="s">
        <v>44</v>
      </c>
      <c r="G1992" s="245" t="s">
        <v>5333</v>
      </c>
      <c r="H1992" s="245" t="s">
        <v>11111</v>
      </c>
      <c r="I1992" s="245" t="s">
        <v>24</v>
      </c>
      <c r="J1992" s="245" t="s">
        <v>59</v>
      </c>
      <c r="K1992" s="246" t="s">
        <v>17170</v>
      </c>
      <c r="L1992" s="245" t="s">
        <v>568</v>
      </c>
    </row>
    <row r="1993" spans="1:12" x14ac:dyDescent="0.25">
      <c r="A1993" s="245" t="s">
        <v>5290</v>
      </c>
      <c r="B1993" s="245" t="s">
        <v>5289</v>
      </c>
      <c r="C1993" s="245" t="s">
        <v>5324</v>
      </c>
      <c r="D1993" s="245" t="s">
        <v>5323</v>
      </c>
      <c r="E1993" s="246" t="s">
        <v>44</v>
      </c>
      <c r="F1993" s="245" t="s">
        <v>44</v>
      </c>
      <c r="G1993" s="245" t="s">
        <v>5332</v>
      </c>
      <c r="H1993" s="245" t="s">
        <v>11112</v>
      </c>
      <c r="I1993" s="245" t="s">
        <v>24</v>
      </c>
      <c r="J1993" s="245" t="s">
        <v>59</v>
      </c>
      <c r="K1993" s="246" t="s">
        <v>17171</v>
      </c>
      <c r="L1993" s="245" t="s">
        <v>568</v>
      </c>
    </row>
    <row r="1994" spans="1:12" x14ac:dyDescent="0.25">
      <c r="A1994" s="245" t="s">
        <v>5290</v>
      </c>
      <c r="B1994" s="245" t="s">
        <v>5289</v>
      </c>
      <c r="C1994" s="245" t="s">
        <v>5324</v>
      </c>
      <c r="D1994" s="245" t="s">
        <v>5323</v>
      </c>
      <c r="E1994" s="246" t="s">
        <v>44</v>
      </c>
      <c r="F1994" s="245" t="s">
        <v>44</v>
      </c>
      <c r="G1994" s="245" t="s">
        <v>5331</v>
      </c>
      <c r="H1994" s="245" t="s">
        <v>11113</v>
      </c>
      <c r="I1994" s="245" t="s">
        <v>24</v>
      </c>
      <c r="J1994" s="245" t="s">
        <v>59</v>
      </c>
      <c r="K1994" s="246" t="s">
        <v>17172</v>
      </c>
      <c r="L1994" s="245" t="s">
        <v>568</v>
      </c>
    </row>
    <row r="1995" spans="1:12" x14ac:dyDescent="0.25">
      <c r="A1995" s="245" t="s">
        <v>5290</v>
      </c>
      <c r="B1995" s="245" t="s">
        <v>5289</v>
      </c>
      <c r="C1995" s="245" t="s">
        <v>5324</v>
      </c>
      <c r="D1995" s="245" t="s">
        <v>5323</v>
      </c>
      <c r="E1995" s="246" t="s">
        <v>44</v>
      </c>
      <c r="F1995" s="245" t="s">
        <v>44</v>
      </c>
      <c r="G1995" s="245" t="s">
        <v>5330</v>
      </c>
      <c r="H1995" s="245" t="s">
        <v>11114</v>
      </c>
      <c r="I1995" s="245" t="s">
        <v>24</v>
      </c>
      <c r="J1995" s="245" t="s">
        <v>59</v>
      </c>
      <c r="K1995" s="246" t="s">
        <v>17173</v>
      </c>
      <c r="L1995" s="245" t="s">
        <v>568</v>
      </c>
    </row>
    <row r="1996" spans="1:12" x14ac:dyDescent="0.25">
      <c r="A1996" s="245" t="s">
        <v>5290</v>
      </c>
      <c r="B1996" s="245" t="s">
        <v>5289</v>
      </c>
      <c r="C1996" s="245" t="s">
        <v>5324</v>
      </c>
      <c r="D1996" s="245" t="s">
        <v>5323</v>
      </c>
      <c r="E1996" s="246" t="s">
        <v>44</v>
      </c>
      <c r="F1996" s="245" t="s">
        <v>44</v>
      </c>
      <c r="G1996" s="245" t="s">
        <v>5329</v>
      </c>
      <c r="H1996" s="245" t="s">
        <v>11115</v>
      </c>
      <c r="I1996" s="245" t="s">
        <v>24</v>
      </c>
      <c r="J1996" s="245" t="s">
        <v>59</v>
      </c>
      <c r="K1996" s="246" t="s">
        <v>17174</v>
      </c>
      <c r="L1996" s="245" t="s">
        <v>568</v>
      </c>
    </row>
    <row r="1997" spans="1:12" x14ac:dyDescent="0.25">
      <c r="A1997" s="245" t="s">
        <v>5290</v>
      </c>
      <c r="B1997" s="245" t="s">
        <v>5289</v>
      </c>
      <c r="C1997" s="245" t="s">
        <v>5324</v>
      </c>
      <c r="D1997" s="245" t="s">
        <v>5323</v>
      </c>
      <c r="E1997" s="246" t="s">
        <v>44</v>
      </c>
      <c r="F1997" s="245" t="s">
        <v>44</v>
      </c>
      <c r="G1997" s="245" t="s">
        <v>5328</v>
      </c>
      <c r="H1997" s="245" t="s">
        <v>11116</v>
      </c>
      <c r="I1997" s="245" t="s">
        <v>24</v>
      </c>
      <c r="J1997" s="245" t="s">
        <v>59</v>
      </c>
      <c r="K1997" s="246" t="s">
        <v>17175</v>
      </c>
      <c r="L1997" s="245" t="s">
        <v>568</v>
      </c>
    </row>
    <row r="1998" spans="1:12" x14ac:dyDescent="0.25">
      <c r="A1998" s="245" t="s">
        <v>5290</v>
      </c>
      <c r="B1998" s="245" t="s">
        <v>5289</v>
      </c>
      <c r="C1998" s="245" t="s">
        <v>5324</v>
      </c>
      <c r="D1998" s="245" t="s">
        <v>5323</v>
      </c>
      <c r="E1998" s="246" t="s">
        <v>44</v>
      </c>
      <c r="F1998" s="245" t="s">
        <v>44</v>
      </c>
      <c r="G1998" s="245" t="s">
        <v>5327</v>
      </c>
      <c r="H1998" s="245" t="s">
        <v>11117</v>
      </c>
      <c r="I1998" s="245" t="s">
        <v>24</v>
      </c>
      <c r="J1998" s="245" t="s">
        <v>59</v>
      </c>
      <c r="K1998" s="246" t="s">
        <v>17176</v>
      </c>
      <c r="L1998" s="245" t="s">
        <v>568</v>
      </c>
    </row>
    <row r="1999" spans="1:12" x14ac:dyDescent="0.25">
      <c r="A1999" s="245" t="s">
        <v>5290</v>
      </c>
      <c r="B1999" s="245" t="s">
        <v>5289</v>
      </c>
      <c r="C1999" s="245" t="s">
        <v>5324</v>
      </c>
      <c r="D1999" s="245" t="s">
        <v>5323</v>
      </c>
      <c r="E1999" s="246" t="s">
        <v>44</v>
      </c>
      <c r="F1999" s="245" t="s">
        <v>44</v>
      </c>
      <c r="G1999" s="245" t="s">
        <v>5326</v>
      </c>
      <c r="H1999" s="245" t="s">
        <v>11118</v>
      </c>
      <c r="I1999" s="245" t="s">
        <v>24</v>
      </c>
      <c r="J1999" s="245" t="s">
        <v>59</v>
      </c>
      <c r="K1999" s="246" t="s">
        <v>17177</v>
      </c>
      <c r="L1999" s="245" t="s">
        <v>568</v>
      </c>
    </row>
    <row r="2000" spans="1:12" x14ac:dyDescent="0.25">
      <c r="A2000" s="245" t="s">
        <v>5290</v>
      </c>
      <c r="B2000" s="245" t="s">
        <v>5289</v>
      </c>
      <c r="C2000" s="245" t="s">
        <v>5324</v>
      </c>
      <c r="D2000" s="245" t="s">
        <v>5323</v>
      </c>
      <c r="E2000" s="246" t="s">
        <v>44</v>
      </c>
      <c r="F2000" s="245" t="s">
        <v>44</v>
      </c>
      <c r="G2000" s="245" t="s">
        <v>5325</v>
      </c>
      <c r="H2000" s="245" t="s">
        <v>11119</v>
      </c>
      <c r="I2000" s="245" t="s">
        <v>24</v>
      </c>
      <c r="J2000" s="245" t="s">
        <v>59</v>
      </c>
      <c r="K2000" s="246" t="s">
        <v>17178</v>
      </c>
      <c r="L2000" s="245" t="s">
        <v>568</v>
      </c>
    </row>
    <row r="2001" spans="1:12" x14ac:dyDescent="0.25">
      <c r="A2001" s="245" t="s">
        <v>5290</v>
      </c>
      <c r="B2001" s="245" t="s">
        <v>5289</v>
      </c>
      <c r="C2001" s="245" t="s">
        <v>5324</v>
      </c>
      <c r="D2001" s="245" t="s">
        <v>5323</v>
      </c>
      <c r="E2001" s="246" t="s">
        <v>44</v>
      </c>
      <c r="F2001" s="245" t="s">
        <v>44</v>
      </c>
      <c r="G2001" s="245" t="s">
        <v>5322</v>
      </c>
      <c r="H2001" s="245" t="s">
        <v>11120</v>
      </c>
      <c r="I2001" s="245" t="s">
        <v>24</v>
      </c>
      <c r="J2001" s="245" t="s">
        <v>59</v>
      </c>
      <c r="K2001" s="246" t="s">
        <v>17179</v>
      </c>
      <c r="L2001" s="245" t="s">
        <v>568</v>
      </c>
    </row>
    <row r="2002" spans="1:12" x14ac:dyDescent="0.25">
      <c r="A2002" s="245" t="s">
        <v>5290</v>
      </c>
      <c r="B2002" s="245" t="s">
        <v>5289</v>
      </c>
      <c r="C2002" s="245" t="s">
        <v>5324</v>
      </c>
      <c r="D2002" s="245" t="s">
        <v>5323</v>
      </c>
      <c r="E2002" s="246" t="s">
        <v>44</v>
      </c>
      <c r="F2002" s="245" t="s">
        <v>44</v>
      </c>
      <c r="G2002" s="245" t="s">
        <v>11121</v>
      </c>
      <c r="H2002" s="245" t="s">
        <v>11122</v>
      </c>
      <c r="I2002" s="245" t="s">
        <v>14</v>
      </c>
      <c r="J2002" s="245" t="s">
        <v>59</v>
      </c>
      <c r="K2002" s="246" t="s">
        <v>8845</v>
      </c>
      <c r="L2002" s="245" t="s">
        <v>568</v>
      </c>
    </row>
    <row r="2003" spans="1:12" x14ac:dyDescent="0.25">
      <c r="A2003" s="245" t="s">
        <v>5290</v>
      </c>
      <c r="B2003" s="245" t="s">
        <v>5289</v>
      </c>
      <c r="C2003" s="245" t="s">
        <v>5324</v>
      </c>
      <c r="D2003" s="245" t="s">
        <v>5323</v>
      </c>
      <c r="E2003" s="246" t="s">
        <v>44</v>
      </c>
      <c r="F2003" s="245" t="s">
        <v>44</v>
      </c>
      <c r="G2003" s="245" t="s">
        <v>11123</v>
      </c>
      <c r="H2003" s="245" t="s">
        <v>11124</v>
      </c>
      <c r="I2003" s="245" t="s">
        <v>14</v>
      </c>
      <c r="J2003" s="245" t="s">
        <v>59</v>
      </c>
      <c r="K2003" s="246" t="s">
        <v>8275</v>
      </c>
      <c r="L2003" s="245" t="s">
        <v>568</v>
      </c>
    </row>
    <row r="2004" spans="1:12" x14ac:dyDescent="0.25">
      <c r="A2004" s="245" t="s">
        <v>5290</v>
      </c>
      <c r="B2004" s="245" t="s">
        <v>5289</v>
      </c>
      <c r="C2004" s="245" t="s">
        <v>5324</v>
      </c>
      <c r="D2004" s="245" t="s">
        <v>5323</v>
      </c>
      <c r="E2004" s="246" t="s">
        <v>44</v>
      </c>
      <c r="F2004" s="245" t="s">
        <v>44</v>
      </c>
      <c r="G2004" s="245" t="s">
        <v>11126</v>
      </c>
      <c r="H2004" s="245" t="s">
        <v>11127</v>
      </c>
      <c r="I2004" s="245" t="s">
        <v>24</v>
      </c>
      <c r="J2004" s="245" t="s">
        <v>59</v>
      </c>
      <c r="K2004" s="246" t="s">
        <v>17180</v>
      </c>
      <c r="L2004" s="245" t="s">
        <v>568</v>
      </c>
    </row>
    <row r="2005" spans="1:12" x14ac:dyDescent="0.25">
      <c r="A2005" s="245" t="s">
        <v>5290</v>
      </c>
      <c r="B2005" s="245" t="s">
        <v>5289</v>
      </c>
      <c r="C2005" s="245" t="s">
        <v>5324</v>
      </c>
      <c r="D2005" s="245" t="s">
        <v>5323</v>
      </c>
      <c r="E2005" s="246" t="s">
        <v>44</v>
      </c>
      <c r="F2005" s="245" t="s">
        <v>44</v>
      </c>
      <c r="G2005" s="245" t="s">
        <v>11128</v>
      </c>
      <c r="H2005" s="245" t="s">
        <v>11129</v>
      </c>
      <c r="I2005" s="245" t="s">
        <v>24</v>
      </c>
      <c r="J2005" s="245" t="s">
        <v>59</v>
      </c>
      <c r="K2005" s="246" t="s">
        <v>17181</v>
      </c>
      <c r="L2005" s="245" t="s">
        <v>568</v>
      </c>
    </row>
    <row r="2006" spans="1:12" x14ac:dyDescent="0.25">
      <c r="A2006" s="245" t="s">
        <v>5290</v>
      </c>
      <c r="B2006" s="245" t="s">
        <v>5289</v>
      </c>
      <c r="C2006" s="245" t="s">
        <v>5324</v>
      </c>
      <c r="D2006" s="245" t="s">
        <v>5323</v>
      </c>
      <c r="E2006" s="246" t="s">
        <v>44</v>
      </c>
      <c r="F2006" s="245" t="s">
        <v>44</v>
      </c>
      <c r="G2006" s="245" t="s">
        <v>11130</v>
      </c>
      <c r="H2006" s="245" t="s">
        <v>11131</v>
      </c>
      <c r="I2006" s="245" t="s">
        <v>24</v>
      </c>
      <c r="J2006" s="245" t="s">
        <v>59</v>
      </c>
      <c r="K2006" s="246" t="s">
        <v>17182</v>
      </c>
      <c r="L2006" s="245" t="s">
        <v>568</v>
      </c>
    </row>
    <row r="2007" spans="1:12" x14ac:dyDescent="0.25">
      <c r="A2007" s="245" t="s">
        <v>5290</v>
      </c>
      <c r="B2007" s="245" t="s">
        <v>5289</v>
      </c>
      <c r="C2007" s="245" t="s">
        <v>5324</v>
      </c>
      <c r="D2007" s="245" t="s">
        <v>5323</v>
      </c>
      <c r="E2007" s="246" t="s">
        <v>44</v>
      </c>
      <c r="F2007" s="245" t="s">
        <v>44</v>
      </c>
      <c r="G2007" s="245" t="s">
        <v>11132</v>
      </c>
      <c r="H2007" s="245" t="s">
        <v>11133</v>
      </c>
      <c r="I2007" s="245" t="s">
        <v>24</v>
      </c>
      <c r="J2007" s="245" t="s">
        <v>59</v>
      </c>
      <c r="K2007" s="246" t="s">
        <v>17183</v>
      </c>
      <c r="L2007" s="245" t="s">
        <v>568</v>
      </c>
    </row>
    <row r="2008" spans="1:12" x14ac:dyDescent="0.25">
      <c r="A2008" s="245" t="s">
        <v>5290</v>
      </c>
      <c r="B2008" s="245" t="s">
        <v>5289</v>
      </c>
      <c r="C2008" s="245" t="s">
        <v>5324</v>
      </c>
      <c r="D2008" s="245" t="s">
        <v>5323</v>
      </c>
      <c r="E2008" s="246" t="s">
        <v>44</v>
      </c>
      <c r="F2008" s="245" t="s">
        <v>44</v>
      </c>
      <c r="G2008" s="245" t="s">
        <v>11135</v>
      </c>
      <c r="H2008" s="245" t="s">
        <v>11136</v>
      </c>
      <c r="I2008" s="245" t="s">
        <v>24</v>
      </c>
      <c r="J2008" s="245" t="s">
        <v>59</v>
      </c>
      <c r="K2008" s="246" t="s">
        <v>17184</v>
      </c>
      <c r="L2008" s="245" t="s">
        <v>568</v>
      </c>
    </row>
    <row r="2009" spans="1:12" x14ac:dyDescent="0.25">
      <c r="A2009" s="245" t="s">
        <v>5290</v>
      </c>
      <c r="B2009" s="245" t="s">
        <v>5289</v>
      </c>
      <c r="C2009" s="245" t="s">
        <v>5324</v>
      </c>
      <c r="D2009" s="245" t="s">
        <v>5323</v>
      </c>
      <c r="E2009" s="246" t="s">
        <v>44</v>
      </c>
      <c r="F2009" s="245" t="s">
        <v>44</v>
      </c>
      <c r="G2009" s="245" t="s">
        <v>11137</v>
      </c>
      <c r="H2009" s="245" t="s">
        <v>11138</v>
      </c>
      <c r="I2009" s="245" t="s">
        <v>24</v>
      </c>
      <c r="J2009" s="245" t="s">
        <v>59</v>
      </c>
      <c r="K2009" s="246" t="s">
        <v>17185</v>
      </c>
      <c r="L2009" s="245" t="s">
        <v>568</v>
      </c>
    </row>
    <row r="2010" spans="1:12" x14ac:dyDescent="0.25">
      <c r="A2010" s="245" t="s">
        <v>5290</v>
      </c>
      <c r="B2010" s="245" t="s">
        <v>5289</v>
      </c>
      <c r="C2010" s="245" t="s">
        <v>5324</v>
      </c>
      <c r="D2010" s="245" t="s">
        <v>5323</v>
      </c>
      <c r="E2010" s="246" t="s">
        <v>44</v>
      </c>
      <c r="F2010" s="245" t="s">
        <v>44</v>
      </c>
      <c r="G2010" s="245" t="s">
        <v>11139</v>
      </c>
      <c r="H2010" s="245" t="s">
        <v>11140</v>
      </c>
      <c r="I2010" s="245" t="s">
        <v>24</v>
      </c>
      <c r="J2010" s="245" t="s">
        <v>59</v>
      </c>
      <c r="K2010" s="246" t="s">
        <v>17186</v>
      </c>
      <c r="L2010" s="245" t="s">
        <v>568</v>
      </c>
    </row>
    <row r="2011" spans="1:12" x14ac:dyDescent="0.25">
      <c r="A2011" s="245" t="s">
        <v>5290</v>
      </c>
      <c r="B2011" s="245" t="s">
        <v>5289</v>
      </c>
      <c r="C2011" s="245" t="s">
        <v>5324</v>
      </c>
      <c r="D2011" s="245" t="s">
        <v>5323</v>
      </c>
      <c r="E2011" s="246" t="s">
        <v>44</v>
      </c>
      <c r="F2011" s="245" t="s">
        <v>44</v>
      </c>
      <c r="G2011" s="245" t="s">
        <v>11141</v>
      </c>
      <c r="H2011" s="245" t="s">
        <v>11142</v>
      </c>
      <c r="I2011" s="245" t="s">
        <v>24</v>
      </c>
      <c r="J2011" s="245" t="s">
        <v>59</v>
      </c>
      <c r="K2011" s="246" t="s">
        <v>17187</v>
      </c>
      <c r="L2011" s="245" t="s">
        <v>568</v>
      </c>
    </row>
    <row r="2012" spans="1:12" x14ac:dyDescent="0.25">
      <c r="A2012" s="245" t="s">
        <v>5290</v>
      </c>
      <c r="B2012" s="245" t="s">
        <v>5289</v>
      </c>
      <c r="C2012" s="245" t="s">
        <v>5324</v>
      </c>
      <c r="D2012" s="245" t="s">
        <v>5323</v>
      </c>
      <c r="E2012" s="246" t="s">
        <v>44</v>
      </c>
      <c r="F2012" s="245" t="s">
        <v>44</v>
      </c>
      <c r="G2012" s="245" t="s">
        <v>11143</v>
      </c>
      <c r="H2012" s="245" t="s">
        <v>11144</v>
      </c>
      <c r="I2012" s="245" t="s">
        <v>24</v>
      </c>
      <c r="J2012" s="245" t="s">
        <v>59</v>
      </c>
      <c r="K2012" s="246" t="s">
        <v>17188</v>
      </c>
      <c r="L2012" s="245" t="s">
        <v>568</v>
      </c>
    </row>
    <row r="2013" spans="1:12" x14ac:dyDescent="0.25">
      <c r="A2013" s="245" t="s">
        <v>5290</v>
      </c>
      <c r="B2013" s="245" t="s">
        <v>5289</v>
      </c>
      <c r="C2013" s="245" t="s">
        <v>5324</v>
      </c>
      <c r="D2013" s="245" t="s">
        <v>5323</v>
      </c>
      <c r="E2013" s="246" t="s">
        <v>44</v>
      </c>
      <c r="F2013" s="245" t="s">
        <v>44</v>
      </c>
      <c r="G2013" s="245" t="s">
        <v>11145</v>
      </c>
      <c r="H2013" s="245" t="s">
        <v>11146</v>
      </c>
      <c r="I2013" s="245" t="s">
        <v>24</v>
      </c>
      <c r="J2013" s="245" t="s">
        <v>59</v>
      </c>
      <c r="K2013" s="246" t="s">
        <v>17189</v>
      </c>
      <c r="L2013" s="245" t="s">
        <v>568</v>
      </c>
    </row>
    <row r="2014" spans="1:12" x14ac:dyDescent="0.25">
      <c r="A2014" s="245" t="s">
        <v>5290</v>
      </c>
      <c r="B2014" s="245" t="s">
        <v>5289</v>
      </c>
      <c r="C2014" s="245" t="s">
        <v>5324</v>
      </c>
      <c r="D2014" s="245" t="s">
        <v>5323</v>
      </c>
      <c r="E2014" s="246" t="s">
        <v>44</v>
      </c>
      <c r="F2014" s="245" t="s">
        <v>44</v>
      </c>
      <c r="G2014" s="245" t="s">
        <v>11147</v>
      </c>
      <c r="H2014" s="245" t="s">
        <v>11148</v>
      </c>
      <c r="I2014" s="245" t="s">
        <v>24</v>
      </c>
      <c r="J2014" s="245" t="s">
        <v>59</v>
      </c>
      <c r="K2014" s="246" t="s">
        <v>17190</v>
      </c>
      <c r="L2014" s="245" t="s">
        <v>568</v>
      </c>
    </row>
    <row r="2015" spans="1:12" x14ac:dyDescent="0.25">
      <c r="A2015" s="245" t="s">
        <v>5290</v>
      </c>
      <c r="B2015" s="245" t="s">
        <v>5289</v>
      </c>
      <c r="C2015" s="245" t="s">
        <v>5324</v>
      </c>
      <c r="D2015" s="245" t="s">
        <v>5323</v>
      </c>
      <c r="E2015" s="246" t="s">
        <v>44</v>
      </c>
      <c r="F2015" s="245" t="s">
        <v>44</v>
      </c>
      <c r="G2015" s="245" t="s">
        <v>11149</v>
      </c>
      <c r="H2015" s="245" t="s">
        <v>11150</v>
      </c>
      <c r="I2015" s="245" t="s">
        <v>24</v>
      </c>
      <c r="J2015" s="245" t="s">
        <v>59</v>
      </c>
      <c r="K2015" s="246" t="s">
        <v>17191</v>
      </c>
      <c r="L2015" s="245" t="s">
        <v>568</v>
      </c>
    </row>
    <row r="2016" spans="1:12" x14ac:dyDescent="0.25">
      <c r="A2016" s="245" t="s">
        <v>5290</v>
      </c>
      <c r="B2016" s="245" t="s">
        <v>5289</v>
      </c>
      <c r="C2016" s="245" t="s">
        <v>5324</v>
      </c>
      <c r="D2016" s="245" t="s">
        <v>5323</v>
      </c>
      <c r="E2016" s="246" t="s">
        <v>44</v>
      </c>
      <c r="F2016" s="245" t="s">
        <v>44</v>
      </c>
      <c r="G2016" s="245" t="s">
        <v>11151</v>
      </c>
      <c r="H2016" s="245" t="s">
        <v>11152</v>
      </c>
      <c r="I2016" s="245" t="s">
        <v>24</v>
      </c>
      <c r="J2016" s="245" t="s">
        <v>59</v>
      </c>
      <c r="K2016" s="246" t="s">
        <v>17192</v>
      </c>
      <c r="L2016" s="245" t="s">
        <v>568</v>
      </c>
    </row>
    <row r="2017" spans="1:12" x14ac:dyDescent="0.25">
      <c r="A2017" s="245" t="s">
        <v>5290</v>
      </c>
      <c r="B2017" s="245" t="s">
        <v>5289</v>
      </c>
      <c r="C2017" s="245" t="s">
        <v>5324</v>
      </c>
      <c r="D2017" s="245" t="s">
        <v>5323</v>
      </c>
      <c r="E2017" s="246" t="s">
        <v>44</v>
      </c>
      <c r="F2017" s="245" t="s">
        <v>44</v>
      </c>
      <c r="G2017" s="245" t="s">
        <v>11153</v>
      </c>
      <c r="H2017" s="245" t="s">
        <v>11154</v>
      </c>
      <c r="I2017" s="245" t="s">
        <v>24</v>
      </c>
      <c r="J2017" s="245" t="s">
        <v>59</v>
      </c>
      <c r="K2017" s="246" t="s">
        <v>17193</v>
      </c>
      <c r="L2017" s="245" t="s">
        <v>568</v>
      </c>
    </row>
    <row r="2018" spans="1:12" x14ac:dyDescent="0.25">
      <c r="A2018" s="245" t="s">
        <v>5290</v>
      </c>
      <c r="B2018" s="245" t="s">
        <v>5289</v>
      </c>
      <c r="C2018" s="245" t="s">
        <v>5324</v>
      </c>
      <c r="D2018" s="245" t="s">
        <v>5323</v>
      </c>
      <c r="E2018" s="246" t="s">
        <v>44</v>
      </c>
      <c r="F2018" s="245" t="s">
        <v>44</v>
      </c>
      <c r="G2018" s="245" t="s">
        <v>11155</v>
      </c>
      <c r="H2018" s="245" t="s">
        <v>11156</v>
      </c>
      <c r="I2018" s="245" t="s">
        <v>24</v>
      </c>
      <c r="J2018" s="245" t="s">
        <v>59</v>
      </c>
      <c r="K2018" s="246" t="s">
        <v>17194</v>
      </c>
      <c r="L2018" s="245" t="s">
        <v>568</v>
      </c>
    </row>
    <row r="2019" spans="1:12" x14ac:dyDescent="0.25">
      <c r="A2019" s="245" t="s">
        <v>5290</v>
      </c>
      <c r="B2019" s="245" t="s">
        <v>5289</v>
      </c>
      <c r="C2019" s="245" t="s">
        <v>5324</v>
      </c>
      <c r="D2019" s="245" t="s">
        <v>5323</v>
      </c>
      <c r="E2019" s="246" t="s">
        <v>44</v>
      </c>
      <c r="F2019" s="245" t="s">
        <v>44</v>
      </c>
      <c r="G2019" s="245" t="s">
        <v>11157</v>
      </c>
      <c r="H2019" s="245" t="s">
        <v>11158</v>
      </c>
      <c r="I2019" s="245" t="s">
        <v>24</v>
      </c>
      <c r="J2019" s="245" t="s">
        <v>59</v>
      </c>
      <c r="K2019" s="246" t="s">
        <v>17195</v>
      </c>
      <c r="L2019" s="245" t="s">
        <v>568</v>
      </c>
    </row>
    <row r="2020" spans="1:12" x14ac:dyDescent="0.25">
      <c r="A2020" s="245" t="s">
        <v>5290</v>
      </c>
      <c r="B2020" s="245" t="s">
        <v>5289</v>
      </c>
      <c r="C2020" s="245" t="s">
        <v>5324</v>
      </c>
      <c r="D2020" s="245" t="s">
        <v>5323</v>
      </c>
      <c r="E2020" s="246" t="s">
        <v>44</v>
      </c>
      <c r="F2020" s="245" t="s">
        <v>44</v>
      </c>
      <c r="G2020" s="245" t="s">
        <v>11159</v>
      </c>
      <c r="H2020" s="245" t="s">
        <v>11160</v>
      </c>
      <c r="I2020" s="245" t="s">
        <v>24</v>
      </c>
      <c r="J2020" s="245" t="s">
        <v>59</v>
      </c>
      <c r="K2020" s="246" t="s">
        <v>17196</v>
      </c>
      <c r="L2020" s="245" t="s">
        <v>568</v>
      </c>
    </row>
    <row r="2021" spans="1:12" x14ac:dyDescent="0.25">
      <c r="A2021" s="245" t="s">
        <v>5290</v>
      </c>
      <c r="B2021" s="245" t="s">
        <v>5289</v>
      </c>
      <c r="C2021" s="245" t="s">
        <v>5324</v>
      </c>
      <c r="D2021" s="245" t="s">
        <v>5323</v>
      </c>
      <c r="E2021" s="246" t="s">
        <v>44</v>
      </c>
      <c r="F2021" s="245" t="s">
        <v>44</v>
      </c>
      <c r="G2021" s="245" t="s">
        <v>11161</v>
      </c>
      <c r="H2021" s="245" t="s">
        <v>11162</v>
      </c>
      <c r="I2021" s="245" t="s">
        <v>24</v>
      </c>
      <c r="J2021" s="245" t="s">
        <v>59</v>
      </c>
      <c r="K2021" s="246" t="s">
        <v>17197</v>
      </c>
      <c r="L2021" s="245" t="s">
        <v>568</v>
      </c>
    </row>
    <row r="2022" spans="1:12" x14ac:dyDescent="0.25">
      <c r="A2022" s="245" t="s">
        <v>5290</v>
      </c>
      <c r="B2022" s="245" t="s">
        <v>5289</v>
      </c>
      <c r="C2022" s="245" t="s">
        <v>5324</v>
      </c>
      <c r="D2022" s="245" t="s">
        <v>5323</v>
      </c>
      <c r="E2022" s="246" t="s">
        <v>44</v>
      </c>
      <c r="F2022" s="245" t="s">
        <v>44</v>
      </c>
      <c r="G2022" s="245" t="s">
        <v>11163</v>
      </c>
      <c r="H2022" s="245" t="s">
        <v>11164</v>
      </c>
      <c r="I2022" s="245" t="s">
        <v>24</v>
      </c>
      <c r="J2022" s="245" t="s">
        <v>59</v>
      </c>
      <c r="K2022" s="246" t="s">
        <v>17198</v>
      </c>
      <c r="L2022" s="245" t="s">
        <v>568</v>
      </c>
    </row>
    <row r="2023" spans="1:12" x14ac:dyDescent="0.25">
      <c r="A2023" s="245" t="s">
        <v>5290</v>
      </c>
      <c r="B2023" s="245" t="s">
        <v>5289</v>
      </c>
      <c r="C2023" s="245" t="s">
        <v>5324</v>
      </c>
      <c r="D2023" s="245" t="s">
        <v>5323</v>
      </c>
      <c r="E2023" s="246" t="s">
        <v>44</v>
      </c>
      <c r="F2023" s="245" t="s">
        <v>44</v>
      </c>
      <c r="G2023" s="245" t="s">
        <v>11165</v>
      </c>
      <c r="H2023" s="245" t="s">
        <v>11166</v>
      </c>
      <c r="I2023" s="245" t="s">
        <v>24</v>
      </c>
      <c r="J2023" s="245" t="s">
        <v>59</v>
      </c>
      <c r="K2023" s="246" t="s">
        <v>17199</v>
      </c>
      <c r="L2023" s="245" t="s">
        <v>568</v>
      </c>
    </row>
    <row r="2024" spans="1:12" x14ac:dyDescent="0.25">
      <c r="A2024" s="245" t="s">
        <v>5290</v>
      </c>
      <c r="B2024" s="245" t="s">
        <v>5289</v>
      </c>
      <c r="C2024" s="245" t="s">
        <v>5324</v>
      </c>
      <c r="D2024" s="245" t="s">
        <v>5323</v>
      </c>
      <c r="E2024" s="246" t="s">
        <v>44</v>
      </c>
      <c r="F2024" s="245" t="s">
        <v>44</v>
      </c>
      <c r="G2024" s="245" t="s">
        <v>11167</v>
      </c>
      <c r="H2024" s="245" t="s">
        <v>11168</v>
      </c>
      <c r="I2024" s="245" t="s">
        <v>24</v>
      </c>
      <c r="J2024" s="245" t="s">
        <v>59</v>
      </c>
      <c r="K2024" s="246" t="s">
        <v>17200</v>
      </c>
      <c r="L2024" s="245" t="s">
        <v>568</v>
      </c>
    </row>
    <row r="2025" spans="1:12" x14ac:dyDescent="0.25">
      <c r="A2025" s="245" t="s">
        <v>5290</v>
      </c>
      <c r="B2025" s="245" t="s">
        <v>5289</v>
      </c>
      <c r="C2025" s="245" t="s">
        <v>5324</v>
      </c>
      <c r="D2025" s="245" t="s">
        <v>5323</v>
      </c>
      <c r="E2025" s="246" t="s">
        <v>44</v>
      </c>
      <c r="F2025" s="245" t="s">
        <v>44</v>
      </c>
      <c r="G2025" s="245" t="s">
        <v>11169</v>
      </c>
      <c r="H2025" s="245" t="s">
        <v>11170</v>
      </c>
      <c r="I2025" s="245" t="s">
        <v>24</v>
      </c>
      <c r="J2025" s="245" t="s">
        <v>59</v>
      </c>
      <c r="K2025" s="246" t="s">
        <v>14281</v>
      </c>
      <c r="L2025" s="245" t="s">
        <v>568</v>
      </c>
    </row>
    <row r="2026" spans="1:12" x14ac:dyDescent="0.25">
      <c r="A2026" s="245" t="s">
        <v>5290</v>
      </c>
      <c r="B2026" s="245" t="s">
        <v>5289</v>
      </c>
      <c r="C2026" s="245" t="s">
        <v>5324</v>
      </c>
      <c r="D2026" s="245" t="s">
        <v>5323</v>
      </c>
      <c r="E2026" s="246" t="s">
        <v>44</v>
      </c>
      <c r="F2026" s="245" t="s">
        <v>44</v>
      </c>
      <c r="G2026" s="245" t="s">
        <v>11171</v>
      </c>
      <c r="H2026" s="245" t="s">
        <v>11172</v>
      </c>
      <c r="I2026" s="245" t="s">
        <v>24</v>
      </c>
      <c r="J2026" s="245" t="s">
        <v>59</v>
      </c>
      <c r="K2026" s="246" t="s">
        <v>14284</v>
      </c>
      <c r="L2026" s="245" t="s">
        <v>568</v>
      </c>
    </row>
    <row r="2027" spans="1:12" x14ac:dyDescent="0.25">
      <c r="A2027" s="245" t="s">
        <v>5290</v>
      </c>
      <c r="B2027" s="245" t="s">
        <v>5289</v>
      </c>
      <c r="C2027" s="245" t="s">
        <v>5324</v>
      </c>
      <c r="D2027" s="245" t="s">
        <v>5323</v>
      </c>
      <c r="E2027" s="246" t="s">
        <v>44</v>
      </c>
      <c r="F2027" s="245" t="s">
        <v>44</v>
      </c>
      <c r="G2027" s="245" t="s">
        <v>11173</v>
      </c>
      <c r="H2027" s="245" t="s">
        <v>11174</v>
      </c>
      <c r="I2027" s="245" t="s">
        <v>24</v>
      </c>
      <c r="J2027" s="245" t="s">
        <v>59</v>
      </c>
      <c r="K2027" s="246" t="s">
        <v>17201</v>
      </c>
      <c r="L2027" s="245" t="s">
        <v>568</v>
      </c>
    </row>
    <row r="2028" spans="1:12" x14ac:dyDescent="0.25">
      <c r="A2028" s="245" t="s">
        <v>5290</v>
      </c>
      <c r="B2028" s="245" t="s">
        <v>5289</v>
      </c>
      <c r="C2028" s="245" t="s">
        <v>5324</v>
      </c>
      <c r="D2028" s="245" t="s">
        <v>5323</v>
      </c>
      <c r="E2028" s="246" t="s">
        <v>44</v>
      </c>
      <c r="F2028" s="245" t="s">
        <v>44</v>
      </c>
      <c r="G2028" s="245" t="s">
        <v>11175</v>
      </c>
      <c r="H2028" s="245" t="s">
        <v>11176</v>
      </c>
      <c r="I2028" s="245" t="s">
        <v>24</v>
      </c>
      <c r="J2028" s="245" t="s">
        <v>59</v>
      </c>
      <c r="K2028" s="246" t="s">
        <v>17202</v>
      </c>
      <c r="L2028" s="245" t="s">
        <v>568</v>
      </c>
    </row>
    <row r="2029" spans="1:12" x14ac:dyDescent="0.25">
      <c r="A2029" s="245" t="s">
        <v>5290</v>
      </c>
      <c r="B2029" s="245" t="s">
        <v>5289</v>
      </c>
      <c r="C2029" s="245" t="s">
        <v>5324</v>
      </c>
      <c r="D2029" s="245" t="s">
        <v>5323</v>
      </c>
      <c r="E2029" s="246" t="s">
        <v>44</v>
      </c>
      <c r="F2029" s="245" t="s">
        <v>44</v>
      </c>
      <c r="G2029" s="245" t="s">
        <v>11177</v>
      </c>
      <c r="H2029" s="245" t="s">
        <v>11178</v>
      </c>
      <c r="I2029" s="245" t="s">
        <v>24</v>
      </c>
      <c r="J2029" s="245" t="s">
        <v>59</v>
      </c>
      <c r="K2029" s="246" t="s">
        <v>17203</v>
      </c>
      <c r="L2029" s="245" t="s">
        <v>568</v>
      </c>
    </row>
    <row r="2030" spans="1:12" x14ac:dyDescent="0.25">
      <c r="A2030" s="245" t="s">
        <v>5290</v>
      </c>
      <c r="B2030" s="245" t="s">
        <v>5289</v>
      </c>
      <c r="C2030" s="245" t="s">
        <v>5321</v>
      </c>
      <c r="D2030" s="245" t="s">
        <v>5320</v>
      </c>
      <c r="E2030" s="246" t="s">
        <v>44</v>
      </c>
      <c r="F2030" s="245" t="s">
        <v>44</v>
      </c>
      <c r="G2030" s="245" t="s">
        <v>11179</v>
      </c>
      <c r="H2030" s="245" t="s">
        <v>11180</v>
      </c>
      <c r="I2030" s="245" t="s">
        <v>11</v>
      </c>
      <c r="J2030" s="245" t="s">
        <v>59</v>
      </c>
      <c r="K2030" s="246" t="s">
        <v>17204</v>
      </c>
      <c r="L2030" s="245" t="s">
        <v>568</v>
      </c>
    </row>
    <row r="2031" spans="1:12" x14ac:dyDescent="0.25">
      <c r="A2031" s="245" t="s">
        <v>5290</v>
      </c>
      <c r="B2031" s="245" t="s">
        <v>5289</v>
      </c>
      <c r="C2031" s="245" t="s">
        <v>5321</v>
      </c>
      <c r="D2031" s="245" t="s">
        <v>5320</v>
      </c>
      <c r="E2031" s="246" t="s">
        <v>44</v>
      </c>
      <c r="F2031" s="245" t="s">
        <v>44</v>
      </c>
      <c r="G2031" s="245" t="s">
        <v>11181</v>
      </c>
      <c r="H2031" s="245" t="s">
        <v>11182</v>
      </c>
      <c r="I2031" s="245" t="s">
        <v>11</v>
      </c>
      <c r="J2031" s="245" t="s">
        <v>59</v>
      </c>
      <c r="K2031" s="246" t="s">
        <v>17205</v>
      </c>
      <c r="L2031" s="245" t="s">
        <v>568</v>
      </c>
    </row>
    <row r="2032" spans="1:12" x14ac:dyDescent="0.25">
      <c r="A2032" s="245" t="s">
        <v>5290</v>
      </c>
      <c r="B2032" s="245" t="s">
        <v>5289</v>
      </c>
      <c r="C2032" s="245" t="s">
        <v>5321</v>
      </c>
      <c r="D2032" s="245" t="s">
        <v>5320</v>
      </c>
      <c r="E2032" s="246" t="s">
        <v>44</v>
      </c>
      <c r="F2032" s="245" t="s">
        <v>44</v>
      </c>
      <c r="G2032" s="245" t="s">
        <v>11183</v>
      </c>
      <c r="H2032" s="245" t="s">
        <v>11184</v>
      </c>
      <c r="I2032" s="245" t="s">
        <v>11</v>
      </c>
      <c r="J2032" s="245" t="s">
        <v>59</v>
      </c>
      <c r="K2032" s="246" t="s">
        <v>17206</v>
      </c>
      <c r="L2032" s="245" t="s">
        <v>568</v>
      </c>
    </row>
    <row r="2033" spans="1:12" x14ac:dyDescent="0.25">
      <c r="A2033" s="245" t="s">
        <v>5290</v>
      </c>
      <c r="B2033" s="245" t="s">
        <v>5289</v>
      </c>
      <c r="C2033" s="245" t="s">
        <v>5321</v>
      </c>
      <c r="D2033" s="245" t="s">
        <v>5320</v>
      </c>
      <c r="E2033" s="246" t="s">
        <v>44</v>
      </c>
      <c r="F2033" s="245" t="s">
        <v>44</v>
      </c>
      <c r="G2033" s="245" t="s">
        <v>11185</v>
      </c>
      <c r="H2033" s="245" t="s">
        <v>11186</v>
      </c>
      <c r="I2033" s="245" t="s">
        <v>11</v>
      </c>
      <c r="J2033" s="245" t="s">
        <v>59</v>
      </c>
      <c r="K2033" s="246" t="s">
        <v>17207</v>
      </c>
      <c r="L2033" s="245" t="s">
        <v>568</v>
      </c>
    </row>
    <row r="2034" spans="1:12" x14ac:dyDescent="0.25">
      <c r="A2034" s="245" t="s">
        <v>5290</v>
      </c>
      <c r="B2034" s="245" t="s">
        <v>5289</v>
      </c>
      <c r="C2034" s="245" t="s">
        <v>5321</v>
      </c>
      <c r="D2034" s="245" t="s">
        <v>5320</v>
      </c>
      <c r="E2034" s="246" t="s">
        <v>44</v>
      </c>
      <c r="F2034" s="245" t="s">
        <v>44</v>
      </c>
      <c r="G2034" s="245" t="s">
        <v>11187</v>
      </c>
      <c r="H2034" s="245" t="s">
        <v>11188</v>
      </c>
      <c r="I2034" s="245" t="s">
        <v>11</v>
      </c>
      <c r="J2034" s="245" t="s">
        <v>59</v>
      </c>
      <c r="K2034" s="246" t="s">
        <v>17208</v>
      </c>
      <c r="L2034" s="245" t="s">
        <v>568</v>
      </c>
    </row>
    <row r="2035" spans="1:12" x14ac:dyDescent="0.25">
      <c r="A2035" s="245" t="s">
        <v>5290</v>
      </c>
      <c r="B2035" s="245" t="s">
        <v>5289</v>
      </c>
      <c r="C2035" s="245" t="s">
        <v>5321</v>
      </c>
      <c r="D2035" s="245" t="s">
        <v>5320</v>
      </c>
      <c r="E2035" s="246" t="s">
        <v>44</v>
      </c>
      <c r="F2035" s="245" t="s">
        <v>44</v>
      </c>
      <c r="G2035" s="245" t="s">
        <v>11189</v>
      </c>
      <c r="H2035" s="245" t="s">
        <v>11190</v>
      </c>
      <c r="I2035" s="245" t="s">
        <v>11</v>
      </c>
      <c r="J2035" s="245" t="s">
        <v>59</v>
      </c>
      <c r="K2035" s="246" t="s">
        <v>17209</v>
      </c>
      <c r="L2035" s="245" t="s">
        <v>568</v>
      </c>
    </row>
    <row r="2036" spans="1:12" x14ac:dyDescent="0.25">
      <c r="A2036" s="245" t="s">
        <v>5290</v>
      </c>
      <c r="B2036" s="245" t="s">
        <v>5289</v>
      </c>
      <c r="C2036" s="245" t="s">
        <v>5321</v>
      </c>
      <c r="D2036" s="245" t="s">
        <v>5320</v>
      </c>
      <c r="E2036" s="246" t="s">
        <v>44</v>
      </c>
      <c r="F2036" s="245" t="s">
        <v>44</v>
      </c>
      <c r="G2036" s="245" t="s">
        <v>11191</v>
      </c>
      <c r="H2036" s="245" t="s">
        <v>11192</v>
      </c>
      <c r="I2036" s="245" t="s">
        <v>11</v>
      </c>
      <c r="J2036" s="245" t="s">
        <v>59</v>
      </c>
      <c r="K2036" s="246" t="s">
        <v>17210</v>
      </c>
      <c r="L2036" s="245" t="s">
        <v>568</v>
      </c>
    </row>
    <row r="2037" spans="1:12" x14ac:dyDescent="0.25">
      <c r="A2037" s="245" t="s">
        <v>5290</v>
      </c>
      <c r="B2037" s="245" t="s">
        <v>5289</v>
      </c>
      <c r="C2037" s="245" t="s">
        <v>5321</v>
      </c>
      <c r="D2037" s="245" t="s">
        <v>5320</v>
      </c>
      <c r="E2037" s="246" t="s">
        <v>44</v>
      </c>
      <c r="F2037" s="245" t="s">
        <v>44</v>
      </c>
      <c r="G2037" s="245" t="s">
        <v>11193</v>
      </c>
      <c r="H2037" s="245" t="s">
        <v>11194</v>
      </c>
      <c r="I2037" s="245" t="s">
        <v>11</v>
      </c>
      <c r="J2037" s="245" t="s">
        <v>59</v>
      </c>
      <c r="K2037" s="246" t="s">
        <v>17211</v>
      </c>
      <c r="L2037" s="245" t="s">
        <v>568</v>
      </c>
    </row>
    <row r="2038" spans="1:12" x14ac:dyDescent="0.25">
      <c r="A2038" s="245" t="s">
        <v>5290</v>
      </c>
      <c r="B2038" s="245" t="s">
        <v>5289</v>
      </c>
      <c r="C2038" s="245" t="s">
        <v>5319</v>
      </c>
      <c r="D2038" s="245" t="s">
        <v>5318</v>
      </c>
      <c r="E2038" s="246" t="s">
        <v>44</v>
      </c>
      <c r="F2038" s="245" t="s">
        <v>44</v>
      </c>
      <c r="G2038" s="245" t="s">
        <v>11195</v>
      </c>
      <c r="H2038" s="245" t="s">
        <v>11196</v>
      </c>
      <c r="I2038" s="245" t="s">
        <v>11</v>
      </c>
      <c r="J2038" s="245" t="s">
        <v>59</v>
      </c>
      <c r="K2038" s="246" t="s">
        <v>17212</v>
      </c>
      <c r="L2038" s="245" t="s">
        <v>568</v>
      </c>
    </row>
    <row r="2039" spans="1:12" x14ac:dyDescent="0.25">
      <c r="A2039" s="245" t="s">
        <v>5290</v>
      </c>
      <c r="B2039" s="245" t="s">
        <v>5289</v>
      </c>
      <c r="C2039" s="245" t="s">
        <v>5315</v>
      </c>
      <c r="D2039" s="245" t="s">
        <v>5314</v>
      </c>
      <c r="E2039" s="246" t="s">
        <v>44</v>
      </c>
      <c r="F2039" s="245" t="s">
        <v>44</v>
      </c>
      <c r="G2039" s="245" t="s">
        <v>5317</v>
      </c>
      <c r="H2039" s="245" t="s">
        <v>11197</v>
      </c>
      <c r="I2039" s="245" t="s">
        <v>11</v>
      </c>
      <c r="J2039" s="245" t="s">
        <v>569</v>
      </c>
      <c r="K2039" s="246" t="s">
        <v>17213</v>
      </c>
      <c r="L2039" s="245" t="s">
        <v>568</v>
      </c>
    </row>
    <row r="2040" spans="1:12" x14ac:dyDescent="0.25">
      <c r="A2040" s="245" t="s">
        <v>5290</v>
      </c>
      <c r="B2040" s="245" t="s">
        <v>5289</v>
      </c>
      <c r="C2040" s="245" t="s">
        <v>5315</v>
      </c>
      <c r="D2040" s="245" t="s">
        <v>5314</v>
      </c>
      <c r="E2040" s="246" t="s">
        <v>44</v>
      </c>
      <c r="F2040" s="245" t="s">
        <v>44</v>
      </c>
      <c r="G2040" s="245" t="s">
        <v>5316</v>
      </c>
      <c r="H2040" s="245" t="s">
        <v>11198</v>
      </c>
      <c r="I2040" s="245" t="s">
        <v>11</v>
      </c>
      <c r="J2040" s="245" t="s">
        <v>569</v>
      </c>
      <c r="K2040" s="246" t="s">
        <v>17214</v>
      </c>
      <c r="L2040" s="245" t="s">
        <v>568</v>
      </c>
    </row>
    <row r="2041" spans="1:12" x14ac:dyDescent="0.25">
      <c r="A2041" s="245" t="s">
        <v>5290</v>
      </c>
      <c r="B2041" s="245" t="s">
        <v>5289</v>
      </c>
      <c r="C2041" s="245" t="s">
        <v>5315</v>
      </c>
      <c r="D2041" s="245" t="s">
        <v>5314</v>
      </c>
      <c r="E2041" s="246" t="s">
        <v>44</v>
      </c>
      <c r="F2041" s="245" t="s">
        <v>44</v>
      </c>
      <c r="G2041" s="245" t="s">
        <v>11199</v>
      </c>
      <c r="H2041" s="245" t="s">
        <v>11200</v>
      </c>
      <c r="I2041" s="245" t="s">
        <v>14</v>
      </c>
      <c r="J2041" s="245" t="s">
        <v>59</v>
      </c>
      <c r="K2041" s="246" t="s">
        <v>17215</v>
      </c>
      <c r="L2041" s="245" t="s">
        <v>568</v>
      </c>
    </row>
    <row r="2042" spans="1:12" x14ac:dyDescent="0.25">
      <c r="A2042" s="245" t="s">
        <v>5290</v>
      </c>
      <c r="B2042" s="245" t="s">
        <v>5289</v>
      </c>
      <c r="C2042" s="245" t="s">
        <v>5315</v>
      </c>
      <c r="D2042" s="245" t="s">
        <v>5314</v>
      </c>
      <c r="E2042" s="246" t="s">
        <v>44</v>
      </c>
      <c r="F2042" s="245" t="s">
        <v>44</v>
      </c>
      <c r="G2042" s="245" t="s">
        <v>11201</v>
      </c>
      <c r="H2042" s="245" t="s">
        <v>11202</v>
      </c>
      <c r="I2042" s="245" t="s">
        <v>14</v>
      </c>
      <c r="J2042" s="245" t="s">
        <v>59</v>
      </c>
      <c r="K2042" s="246" t="s">
        <v>17216</v>
      </c>
      <c r="L2042" s="245" t="s">
        <v>568</v>
      </c>
    </row>
    <row r="2043" spans="1:12" x14ac:dyDescent="0.25">
      <c r="A2043" s="245" t="s">
        <v>5290</v>
      </c>
      <c r="B2043" s="245" t="s">
        <v>5289</v>
      </c>
      <c r="C2043" s="245" t="s">
        <v>5313</v>
      </c>
      <c r="D2043" s="245" t="s">
        <v>5312</v>
      </c>
      <c r="E2043" s="246" t="s">
        <v>44</v>
      </c>
      <c r="F2043" s="245" t="s">
        <v>44</v>
      </c>
      <c r="G2043" s="245" t="s">
        <v>8683</v>
      </c>
      <c r="H2043" s="245" t="s">
        <v>17217</v>
      </c>
      <c r="I2043" s="245" t="s">
        <v>14</v>
      </c>
      <c r="J2043" s="245" t="s">
        <v>59</v>
      </c>
      <c r="K2043" s="246" t="s">
        <v>17218</v>
      </c>
      <c r="L2043" s="245" t="s">
        <v>568</v>
      </c>
    </row>
    <row r="2044" spans="1:12" x14ac:dyDescent="0.25">
      <c r="A2044" s="245" t="s">
        <v>5290</v>
      </c>
      <c r="B2044" s="245" t="s">
        <v>5289</v>
      </c>
      <c r="C2044" s="245" t="s">
        <v>5313</v>
      </c>
      <c r="D2044" s="245" t="s">
        <v>5312</v>
      </c>
      <c r="E2044" s="246" t="s">
        <v>44</v>
      </c>
      <c r="F2044" s="245" t="s">
        <v>44</v>
      </c>
      <c r="G2044" s="245" t="s">
        <v>8682</v>
      </c>
      <c r="H2044" s="245" t="s">
        <v>17219</v>
      </c>
      <c r="I2044" s="245" t="s">
        <v>14</v>
      </c>
      <c r="J2044" s="245" t="s">
        <v>59</v>
      </c>
      <c r="K2044" s="246" t="s">
        <v>17220</v>
      </c>
      <c r="L2044" s="245" t="s">
        <v>568</v>
      </c>
    </row>
    <row r="2045" spans="1:12" x14ac:dyDescent="0.25">
      <c r="A2045" s="245" t="s">
        <v>5290</v>
      </c>
      <c r="B2045" s="245" t="s">
        <v>5289</v>
      </c>
      <c r="C2045" s="245" t="s">
        <v>5313</v>
      </c>
      <c r="D2045" s="245" t="s">
        <v>5312</v>
      </c>
      <c r="E2045" s="246" t="s">
        <v>44</v>
      </c>
      <c r="F2045" s="245" t="s">
        <v>44</v>
      </c>
      <c r="G2045" s="245" t="s">
        <v>8681</v>
      </c>
      <c r="H2045" s="245" t="s">
        <v>17221</v>
      </c>
      <c r="I2045" s="245" t="s">
        <v>14</v>
      </c>
      <c r="J2045" s="245" t="s">
        <v>59</v>
      </c>
      <c r="K2045" s="246" t="s">
        <v>17222</v>
      </c>
      <c r="L2045" s="245" t="s">
        <v>568</v>
      </c>
    </row>
    <row r="2046" spans="1:12" x14ac:dyDescent="0.25">
      <c r="A2046" s="245" t="s">
        <v>5290</v>
      </c>
      <c r="B2046" s="245" t="s">
        <v>5289</v>
      </c>
      <c r="C2046" s="245" t="s">
        <v>5313</v>
      </c>
      <c r="D2046" s="245" t="s">
        <v>5312</v>
      </c>
      <c r="E2046" s="246" t="s">
        <v>44</v>
      </c>
      <c r="F2046" s="245" t="s">
        <v>44</v>
      </c>
      <c r="G2046" s="245" t="s">
        <v>8680</v>
      </c>
      <c r="H2046" s="245" t="s">
        <v>17223</v>
      </c>
      <c r="I2046" s="245" t="s">
        <v>14</v>
      </c>
      <c r="J2046" s="245" t="s">
        <v>59</v>
      </c>
      <c r="K2046" s="246" t="s">
        <v>17224</v>
      </c>
      <c r="L2046" s="245" t="s">
        <v>568</v>
      </c>
    </row>
    <row r="2047" spans="1:12" x14ac:dyDescent="0.25">
      <c r="A2047" s="245" t="s">
        <v>5290</v>
      </c>
      <c r="B2047" s="245" t="s">
        <v>5289</v>
      </c>
      <c r="C2047" s="245" t="s">
        <v>5313</v>
      </c>
      <c r="D2047" s="245" t="s">
        <v>5312</v>
      </c>
      <c r="E2047" s="246" t="s">
        <v>44</v>
      </c>
      <c r="F2047" s="245" t="s">
        <v>44</v>
      </c>
      <c r="G2047" s="245" t="s">
        <v>8679</v>
      </c>
      <c r="H2047" s="245" t="s">
        <v>17225</v>
      </c>
      <c r="I2047" s="245" t="s">
        <v>14</v>
      </c>
      <c r="J2047" s="245" t="s">
        <v>59</v>
      </c>
      <c r="K2047" s="246" t="s">
        <v>17226</v>
      </c>
      <c r="L2047" s="245" t="s">
        <v>568</v>
      </c>
    </row>
    <row r="2048" spans="1:12" x14ac:dyDescent="0.25">
      <c r="A2048" s="245" t="s">
        <v>5290</v>
      </c>
      <c r="B2048" s="245" t="s">
        <v>5289</v>
      </c>
      <c r="C2048" s="245" t="s">
        <v>5313</v>
      </c>
      <c r="D2048" s="245" t="s">
        <v>5312</v>
      </c>
      <c r="E2048" s="246" t="s">
        <v>44</v>
      </c>
      <c r="F2048" s="245" t="s">
        <v>44</v>
      </c>
      <c r="G2048" s="245" t="s">
        <v>8678</v>
      </c>
      <c r="H2048" s="245" t="s">
        <v>8677</v>
      </c>
      <c r="I2048" s="245" t="s">
        <v>11</v>
      </c>
      <c r="J2048" s="245" t="s">
        <v>59</v>
      </c>
      <c r="K2048" s="246" t="s">
        <v>17227</v>
      </c>
      <c r="L2048" s="245" t="s">
        <v>568</v>
      </c>
    </row>
    <row r="2049" spans="1:12" x14ac:dyDescent="0.25">
      <c r="A2049" s="245" t="s">
        <v>5290</v>
      </c>
      <c r="B2049" s="245" t="s">
        <v>5289</v>
      </c>
      <c r="C2049" s="245" t="s">
        <v>5313</v>
      </c>
      <c r="D2049" s="245" t="s">
        <v>5312</v>
      </c>
      <c r="E2049" s="246" t="s">
        <v>44</v>
      </c>
      <c r="F2049" s="245" t="s">
        <v>44</v>
      </c>
      <c r="G2049" s="245" t="s">
        <v>8676</v>
      </c>
      <c r="H2049" s="245" t="s">
        <v>8675</v>
      </c>
      <c r="I2049" s="245" t="s">
        <v>11</v>
      </c>
      <c r="J2049" s="245" t="s">
        <v>59</v>
      </c>
      <c r="K2049" s="246" t="s">
        <v>17228</v>
      </c>
      <c r="L2049" s="245" t="s">
        <v>568</v>
      </c>
    </row>
    <row r="2050" spans="1:12" x14ac:dyDescent="0.25">
      <c r="A2050" s="245" t="s">
        <v>5290</v>
      </c>
      <c r="B2050" s="245" t="s">
        <v>5289</v>
      </c>
      <c r="C2050" s="245" t="s">
        <v>5306</v>
      </c>
      <c r="D2050" s="245" t="s">
        <v>5305</v>
      </c>
      <c r="E2050" s="246" t="s">
        <v>44</v>
      </c>
      <c r="F2050" s="245" t="s">
        <v>44</v>
      </c>
      <c r="G2050" s="245" t="s">
        <v>5311</v>
      </c>
      <c r="H2050" s="245" t="s">
        <v>11204</v>
      </c>
      <c r="I2050" s="245" t="s">
        <v>24</v>
      </c>
      <c r="J2050" s="245" t="s">
        <v>59</v>
      </c>
      <c r="K2050" s="246" t="s">
        <v>17229</v>
      </c>
      <c r="L2050" s="245" t="s">
        <v>568</v>
      </c>
    </row>
    <row r="2051" spans="1:12" x14ac:dyDescent="0.25">
      <c r="A2051" s="245" t="s">
        <v>5290</v>
      </c>
      <c r="B2051" s="245" t="s">
        <v>5289</v>
      </c>
      <c r="C2051" s="245" t="s">
        <v>5306</v>
      </c>
      <c r="D2051" s="245" t="s">
        <v>5305</v>
      </c>
      <c r="E2051" s="246" t="s">
        <v>44</v>
      </c>
      <c r="F2051" s="245" t="s">
        <v>44</v>
      </c>
      <c r="G2051" s="245" t="s">
        <v>5310</v>
      </c>
      <c r="H2051" s="245" t="s">
        <v>11205</v>
      </c>
      <c r="I2051" s="245" t="s">
        <v>11</v>
      </c>
      <c r="J2051" s="245" t="s">
        <v>59</v>
      </c>
      <c r="K2051" s="246" t="s">
        <v>17230</v>
      </c>
      <c r="L2051" s="245" t="s">
        <v>568</v>
      </c>
    </row>
    <row r="2052" spans="1:12" x14ac:dyDescent="0.25">
      <c r="A2052" s="245" t="s">
        <v>5290</v>
      </c>
      <c r="B2052" s="245" t="s">
        <v>5289</v>
      </c>
      <c r="C2052" s="245" t="s">
        <v>5306</v>
      </c>
      <c r="D2052" s="245" t="s">
        <v>5305</v>
      </c>
      <c r="E2052" s="246" t="s">
        <v>44</v>
      </c>
      <c r="F2052" s="245" t="s">
        <v>44</v>
      </c>
      <c r="G2052" s="245" t="s">
        <v>5309</v>
      </c>
      <c r="H2052" s="245" t="s">
        <v>11206</v>
      </c>
      <c r="I2052" s="245" t="s">
        <v>11</v>
      </c>
      <c r="J2052" s="245" t="s">
        <v>59</v>
      </c>
      <c r="K2052" s="246" t="s">
        <v>17231</v>
      </c>
      <c r="L2052" s="245" t="s">
        <v>568</v>
      </c>
    </row>
    <row r="2053" spans="1:12" x14ac:dyDescent="0.25">
      <c r="A2053" s="245" t="s">
        <v>5290</v>
      </c>
      <c r="B2053" s="245" t="s">
        <v>5289</v>
      </c>
      <c r="C2053" s="245" t="s">
        <v>5306</v>
      </c>
      <c r="D2053" s="245" t="s">
        <v>5305</v>
      </c>
      <c r="E2053" s="246" t="s">
        <v>44</v>
      </c>
      <c r="F2053" s="245" t="s">
        <v>44</v>
      </c>
      <c r="G2053" s="245" t="s">
        <v>5308</v>
      </c>
      <c r="H2053" s="245" t="s">
        <v>11207</v>
      </c>
      <c r="I2053" s="245" t="s">
        <v>24</v>
      </c>
      <c r="J2053" s="245" t="s">
        <v>59</v>
      </c>
      <c r="K2053" s="246" t="s">
        <v>17232</v>
      </c>
      <c r="L2053" s="245" t="s">
        <v>568</v>
      </c>
    </row>
    <row r="2054" spans="1:12" x14ac:dyDescent="0.25">
      <c r="A2054" s="245" t="s">
        <v>5290</v>
      </c>
      <c r="B2054" s="245" t="s">
        <v>5289</v>
      </c>
      <c r="C2054" s="245" t="s">
        <v>5306</v>
      </c>
      <c r="D2054" s="245" t="s">
        <v>5305</v>
      </c>
      <c r="E2054" s="246" t="s">
        <v>44</v>
      </c>
      <c r="F2054" s="245" t="s">
        <v>44</v>
      </c>
      <c r="G2054" s="245" t="s">
        <v>5307</v>
      </c>
      <c r="H2054" s="245" t="s">
        <v>11208</v>
      </c>
      <c r="I2054" s="245" t="s">
        <v>24</v>
      </c>
      <c r="J2054" s="245" t="s">
        <v>59</v>
      </c>
      <c r="K2054" s="246" t="s">
        <v>17233</v>
      </c>
      <c r="L2054" s="245" t="s">
        <v>568</v>
      </c>
    </row>
    <row r="2055" spans="1:12" x14ac:dyDescent="0.25">
      <c r="A2055" s="245" t="s">
        <v>5290</v>
      </c>
      <c r="B2055" s="245" t="s">
        <v>5289</v>
      </c>
      <c r="C2055" s="245" t="s">
        <v>5306</v>
      </c>
      <c r="D2055" s="245" t="s">
        <v>5305</v>
      </c>
      <c r="E2055" s="246" t="s">
        <v>44</v>
      </c>
      <c r="F2055" s="245" t="s">
        <v>44</v>
      </c>
      <c r="G2055" s="245" t="s">
        <v>5304</v>
      </c>
      <c r="H2055" s="245" t="s">
        <v>11209</v>
      </c>
      <c r="I2055" s="245" t="s">
        <v>24</v>
      </c>
      <c r="J2055" s="245" t="s">
        <v>59</v>
      </c>
      <c r="K2055" s="246" t="s">
        <v>17234</v>
      </c>
      <c r="L2055" s="245" t="s">
        <v>568</v>
      </c>
    </row>
    <row r="2056" spans="1:12" x14ac:dyDescent="0.25">
      <c r="A2056" s="245" t="s">
        <v>5290</v>
      </c>
      <c r="B2056" s="245" t="s">
        <v>5289</v>
      </c>
      <c r="C2056" s="245" t="s">
        <v>5306</v>
      </c>
      <c r="D2056" s="245" t="s">
        <v>5305</v>
      </c>
      <c r="E2056" s="246" t="s">
        <v>44</v>
      </c>
      <c r="F2056" s="245" t="s">
        <v>44</v>
      </c>
      <c r="G2056" s="245" t="s">
        <v>11210</v>
      </c>
      <c r="H2056" s="245" t="s">
        <v>11211</v>
      </c>
      <c r="I2056" s="245" t="s">
        <v>11</v>
      </c>
      <c r="J2056" s="245" t="s">
        <v>59</v>
      </c>
      <c r="K2056" s="246" t="s">
        <v>17235</v>
      </c>
      <c r="L2056" s="245" t="s">
        <v>568</v>
      </c>
    </row>
    <row r="2057" spans="1:12" x14ac:dyDescent="0.25">
      <c r="A2057" s="245" t="s">
        <v>5290</v>
      </c>
      <c r="B2057" s="245" t="s">
        <v>5289</v>
      </c>
      <c r="C2057" s="245" t="s">
        <v>5303</v>
      </c>
      <c r="D2057" s="245" t="s">
        <v>5302</v>
      </c>
      <c r="E2057" s="246" t="s">
        <v>44</v>
      </c>
      <c r="F2057" s="245" t="s">
        <v>44</v>
      </c>
      <c r="G2057" s="245" t="s">
        <v>11213</v>
      </c>
      <c r="H2057" s="245" t="s">
        <v>11214</v>
      </c>
      <c r="I2057" s="245" t="s">
        <v>24</v>
      </c>
      <c r="J2057" s="245" t="s">
        <v>59</v>
      </c>
      <c r="K2057" s="246" t="s">
        <v>17236</v>
      </c>
      <c r="L2057" s="245" t="s">
        <v>568</v>
      </c>
    </row>
    <row r="2058" spans="1:12" x14ac:dyDescent="0.25">
      <c r="A2058" s="245" t="s">
        <v>5290</v>
      </c>
      <c r="B2058" s="245" t="s">
        <v>5289</v>
      </c>
      <c r="C2058" s="245" t="s">
        <v>5303</v>
      </c>
      <c r="D2058" s="245" t="s">
        <v>5302</v>
      </c>
      <c r="E2058" s="246" t="s">
        <v>44</v>
      </c>
      <c r="F2058" s="245" t="s">
        <v>44</v>
      </c>
      <c r="G2058" s="245" t="s">
        <v>11215</v>
      </c>
      <c r="H2058" s="245" t="s">
        <v>11216</v>
      </c>
      <c r="I2058" s="245" t="s">
        <v>24</v>
      </c>
      <c r="J2058" s="245" t="s">
        <v>59</v>
      </c>
      <c r="K2058" s="246" t="s">
        <v>15044</v>
      </c>
      <c r="L2058" s="245" t="s">
        <v>568</v>
      </c>
    </row>
    <row r="2059" spans="1:12" x14ac:dyDescent="0.25">
      <c r="A2059" s="245" t="s">
        <v>5290</v>
      </c>
      <c r="B2059" s="245" t="s">
        <v>5289</v>
      </c>
      <c r="C2059" s="245" t="s">
        <v>5301</v>
      </c>
      <c r="D2059" s="245" t="s">
        <v>5300</v>
      </c>
      <c r="E2059" s="246" t="s">
        <v>44</v>
      </c>
      <c r="F2059" s="245" t="s">
        <v>44</v>
      </c>
      <c r="G2059" s="245" t="s">
        <v>11217</v>
      </c>
      <c r="H2059" s="245" t="s">
        <v>11218</v>
      </c>
      <c r="I2059" s="245" t="s">
        <v>24</v>
      </c>
      <c r="J2059" s="245" t="s">
        <v>59</v>
      </c>
      <c r="K2059" s="246" t="s">
        <v>8599</v>
      </c>
      <c r="L2059" s="245" t="s">
        <v>568</v>
      </c>
    </row>
    <row r="2060" spans="1:12" x14ac:dyDescent="0.25">
      <c r="A2060" s="245" t="s">
        <v>5290</v>
      </c>
      <c r="B2060" s="245" t="s">
        <v>5289</v>
      </c>
      <c r="C2060" s="245" t="s">
        <v>5301</v>
      </c>
      <c r="D2060" s="245" t="s">
        <v>5300</v>
      </c>
      <c r="E2060" s="246" t="s">
        <v>44</v>
      </c>
      <c r="F2060" s="245" t="s">
        <v>44</v>
      </c>
      <c r="G2060" s="245" t="s">
        <v>11219</v>
      </c>
      <c r="H2060" s="245" t="s">
        <v>11220</v>
      </c>
      <c r="I2060" s="245" t="s">
        <v>24</v>
      </c>
      <c r="J2060" s="245" t="s">
        <v>59</v>
      </c>
      <c r="K2060" s="246" t="s">
        <v>17237</v>
      </c>
      <c r="L2060" s="245" t="s">
        <v>568</v>
      </c>
    </row>
    <row r="2061" spans="1:12" x14ac:dyDescent="0.25">
      <c r="A2061" s="245" t="s">
        <v>5290</v>
      </c>
      <c r="B2061" s="245" t="s">
        <v>5289</v>
      </c>
      <c r="C2061" s="245" t="s">
        <v>5301</v>
      </c>
      <c r="D2061" s="245" t="s">
        <v>5300</v>
      </c>
      <c r="E2061" s="246" t="s">
        <v>44</v>
      </c>
      <c r="F2061" s="245" t="s">
        <v>44</v>
      </c>
      <c r="G2061" s="245" t="s">
        <v>11222</v>
      </c>
      <c r="H2061" s="245" t="s">
        <v>11223</v>
      </c>
      <c r="I2061" s="245" t="s">
        <v>24</v>
      </c>
      <c r="J2061" s="245" t="s">
        <v>59</v>
      </c>
      <c r="K2061" s="246" t="s">
        <v>17238</v>
      </c>
      <c r="L2061" s="245" t="s">
        <v>568</v>
      </c>
    </row>
    <row r="2062" spans="1:12" x14ac:dyDescent="0.25">
      <c r="A2062" s="245" t="s">
        <v>5290</v>
      </c>
      <c r="B2062" s="245" t="s">
        <v>5289</v>
      </c>
      <c r="C2062" s="245" t="s">
        <v>5301</v>
      </c>
      <c r="D2062" s="245" t="s">
        <v>5300</v>
      </c>
      <c r="E2062" s="246" t="s">
        <v>44</v>
      </c>
      <c r="F2062" s="245" t="s">
        <v>44</v>
      </c>
      <c r="G2062" s="245" t="s">
        <v>11224</v>
      </c>
      <c r="H2062" s="245" t="s">
        <v>11225</v>
      </c>
      <c r="I2062" s="245" t="s">
        <v>24</v>
      </c>
      <c r="J2062" s="245" t="s">
        <v>59</v>
      </c>
      <c r="K2062" s="246" t="s">
        <v>17239</v>
      </c>
      <c r="L2062" s="245" t="s">
        <v>568</v>
      </c>
    </row>
    <row r="2063" spans="1:12" x14ac:dyDescent="0.25">
      <c r="A2063" s="245" t="s">
        <v>5290</v>
      </c>
      <c r="B2063" s="245" t="s">
        <v>5289</v>
      </c>
      <c r="C2063" s="245" t="s">
        <v>5301</v>
      </c>
      <c r="D2063" s="245" t="s">
        <v>5300</v>
      </c>
      <c r="E2063" s="246" t="s">
        <v>44</v>
      </c>
      <c r="F2063" s="245" t="s">
        <v>44</v>
      </c>
      <c r="G2063" s="245" t="s">
        <v>11227</v>
      </c>
      <c r="H2063" s="245" t="s">
        <v>11228</v>
      </c>
      <c r="I2063" s="245" t="s">
        <v>24</v>
      </c>
      <c r="J2063" s="245" t="s">
        <v>59</v>
      </c>
      <c r="K2063" s="246" t="s">
        <v>17240</v>
      </c>
      <c r="L2063" s="245" t="s">
        <v>568</v>
      </c>
    </row>
    <row r="2064" spans="1:12" x14ac:dyDescent="0.25">
      <c r="A2064" s="245" t="s">
        <v>5290</v>
      </c>
      <c r="B2064" s="245" t="s">
        <v>5289</v>
      </c>
      <c r="C2064" s="245" t="s">
        <v>5301</v>
      </c>
      <c r="D2064" s="245" t="s">
        <v>5300</v>
      </c>
      <c r="E2064" s="246" t="s">
        <v>44</v>
      </c>
      <c r="F2064" s="245" t="s">
        <v>44</v>
      </c>
      <c r="G2064" s="245" t="s">
        <v>11229</v>
      </c>
      <c r="H2064" s="245" t="s">
        <v>11230</v>
      </c>
      <c r="I2064" s="245" t="s">
        <v>24</v>
      </c>
      <c r="J2064" s="245" t="s">
        <v>59</v>
      </c>
      <c r="K2064" s="246" t="s">
        <v>17241</v>
      </c>
      <c r="L2064" s="245" t="s">
        <v>568</v>
      </c>
    </row>
    <row r="2065" spans="1:12" x14ac:dyDescent="0.25">
      <c r="A2065" s="245" t="s">
        <v>5290</v>
      </c>
      <c r="B2065" s="245" t="s">
        <v>5289</v>
      </c>
      <c r="C2065" s="245" t="s">
        <v>5301</v>
      </c>
      <c r="D2065" s="245" t="s">
        <v>5300</v>
      </c>
      <c r="E2065" s="246" t="s">
        <v>44</v>
      </c>
      <c r="F2065" s="245" t="s">
        <v>44</v>
      </c>
      <c r="G2065" s="245" t="s">
        <v>11231</v>
      </c>
      <c r="H2065" s="245" t="s">
        <v>11232</v>
      </c>
      <c r="I2065" s="245" t="s">
        <v>24</v>
      </c>
      <c r="J2065" s="245" t="s">
        <v>59</v>
      </c>
      <c r="K2065" s="246" t="s">
        <v>14987</v>
      </c>
      <c r="L2065" s="245" t="s">
        <v>568</v>
      </c>
    </row>
    <row r="2066" spans="1:12" x14ac:dyDescent="0.25">
      <c r="A2066" s="245" t="s">
        <v>5290</v>
      </c>
      <c r="B2066" s="245" t="s">
        <v>5289</v>
      </c>
      <c r="C2066" s="245" t="s">
        <v>5301</v>
      </c>
      <c r="D2066" s="245" t="s">
        <v>5300</v>
      </c>
      <c r="E2066" s="246" t="s">
        <v>44</v>
      </c>
      <c r="F2066" s="245" t="s">
        <v>44</v>
      </c>
      <c r="G2066" s="245" t="s">
        <v>11234</v>
      </c>
      <c r="H2066" s="245" t="s">
        <v>11235</v>
      </c>
      <c r="I2066" s="245" t="s">
        <v>24</v>
      </c>
      <c r="J2066" s="245" t="s">
        <v>59</v>
      </c>
      <c r="K2066" s="246" t="s">
        <v>17242</v>
      </c>
      <c r="L2066" s="245" t="s">
        <v>568</v>
      </c>
    </row>
    <row r="2067" spans="1:12" x14ac:dyDescent="0.25">
      <c r="A2067" s="245" t="s">
        <v>5290</v>
      </c>
      <c r="B2067" s="245" t="s">
        <v>5289</v>
      </c>
      <c r="C2067" s="245" t="s">
        <v>5299</v>
      </c>
      <c r="D2067" s="245" t="s">
        <v>5298</v>
      </c>
      <c r="E2067" s="246" t="s">
        <v>44</v>
      </c>
      <c r="F2067" s="245" t="s">
        <v>44</v>
      </c>
      <c r="G2067" s="245" t="s">
        <v>11237</v>
      </c>
      <c r="H2067" s="245" t="s">
        <v>11238</v>
      </c>
      <c r="I2067" s="245" t="s">
        <v>11</v>
      </c>
      <c r="J2067" s="245" t="s">
        <v>59</v>
      </c>
      <c r="K2067" s="246" t="s">
        <v>17243</v>
      </c>
      <c r="L2067" s="245" t="s">
        <v>568</v>
      </c>
    </row>
    <row r="2068" spans="1:12" x14ac:dyDescent="0.25">
      <c r="A2068" s="245" t="s">
        <v>5290</v>
      </c>
      <c r="B2068" s="245" t="s">
        <v>5289</v>
      </c>
      <c r="C2068" s="245" t="s">
        <v>5299</v>
      </c>
      <c r="D2068" s="245" t="s">
        <v>5298</v>
      </c>
      <c r="E2068" s="246" t="s">
        <v>44</v>
      </c>
      <c r="F2068" s="245" t="s">
        <v>44</v>
      </c>
      <c r="G2068" s="245" t="s">
        <v>11239</v>
      </c>
      <c r="H2068" s="245" t="s">
        <v>11240</v>
      </c>
      <c r="I2068" s="245" t="s">
        <v>11</v>
      </c>
      <c r="J2068" s="245" t="s">
        <v>59</v>
      </c>
      <c r="K2068" s="246" t="s">
        <v>17244</v>
      </c>
      <c r="L2068" s="245" t="s">
        <v>568</v>
      </c>
    </row>
    <row r="2069" spans="1:12" x14ac:dyDescent="0.25">
      <c r="A2069" s="245" t="s">
        <v>5290</v>
      </c>
      <c r="B2069" s="245" t="s">
        <v>5289</v>
      </c>
      <c r="C2069" s="245" t="s">
        <v>5299</v>
      </c>
      <c r="D2069" s="245" t="s">
        <v>5298</v>
      </c>
      <c r="E2069" s="246" t="s">
        <v>44</v>
      </c>
      <c r="F2069" s="245" t="s">
        <v>44</v>
      </c>
      <c r="G2069" s="245" t="s">
        <v>11241</v>
      </c>
      <c r="H2069" s="245" t="s">
        <v>11242</v>
      </c>
      <c r="I2069" s="245" t="s">
        <v>11</v>
      </c>
      <c r="J2069" s="245" t="s">
        <v>59</v>
      </c>
      <c r="K2069" s="246" t="s">
        <v>17245</v>
      </c>
      <c r="L2069" s="245" t="s">
        <v>568</v>
      </c>
    </row>
    <row r="2070" spans="1:12" x14ac:dyDescent="0.25">
      <c r="A2070" s="245" t="s">
        <v>5290</v>
      </c>
      <c r="B2070" s="245" t="s">
        <v>5289</v>
      </c>
      <c r="C2070" s="245" t="s">
        <v>5299</v>
      </c>
      <c r="D2070" s="245" t="s">
        <v>5298</v>
      </c>
      <c r="E2070" s="246" t="s">
        <v>44</v>
      </c>
      <c r="F2070" s="245" t="s">
        <v>44</v>
      </c>
      <c r="G2070" s="245" t="s">
        <v>11243</v>
      </c>
      <c r="H2070" s="245" t="s">
        <v>11244</v>
      </c>
      <c r="I2070" s="245" t="s">
        <v>11</v>
      </c>
      <c r="J2070" s="245" t="s">
        <v>59</v>
      </c>
      <c r="K2070" s="246" t="s">
        <v>17246</v>
      </c>
      <c r="L2070" s="245" t="s">
        <v>568</v>
      </c>
    </row>
    <row r="2071" spans="1:12" x14ac:dyDescent="0.25">
      <c r="A2071" s="245" t="s">
        <v>5290</v>
      </c>
      <c r="B2071" s="245" t="s">
        <v>5289</v>
      </c>
      <c r="C2071" s="245" t="s">
        <v>5299</v>
      </c>
      <c r="D2071" s="245" t="s">
        <v>5298</v>
      </c>
      <c r="E2071" s="246" t="s">
        <v>44</v>
      </c>
      <c r="F2071" s="245" t="s">
        <v>44</v>
      </c>
      <c r="G2071" s="245" t="s">
        <v>11245</v>
      </c>
      <c r="H2071" s="245" t="s">
        <v>11246</v>
      </c>
      <c r="I2071" s="245" t="s">
        <v>11</v>
      </c>
      <c r="J2071" s="245" t="s">
        <v>59</v>
      </c>
      <c r="K2071" s="246" t="s">
        <v>10573</v>
      </c>
      <c r="L2071" s="245" t="s">
        <v>568</v>
      </c>
    </row>
    <row r="2072" spans="1:12" x14ac:dyDescent="0.25">
      <c r="A2072" s="245" t="s">
        <v>5290</v>
      </c>
      <c r="B2072" s="245" t="s">
        <v>5289</v>
      </c>
      <c r="C2072" s="245" t="s">
        <v>5299</v>
      </c>
      <c r="D2072" s="245" t="s">
        <v>5298</v>
      </c>
      <c r="E2072" s="246" t="s">
        <v>44</v>
      </c>
      <c r="F2072" s="245" t="s">
        <v>44</v>
      </c>
      <c r="G2072" s="245" t="s">
        <v>11247</v>
      </c>
      <c r="H2072" s="245" t="s">
        <v>11248</v>
      </c>
      <c r="I2072" s="245" t="s">
        <v>11</v>
      </c>
      <c r="J2072" s="245" t="s">
        <v>59</v>
      </c>
      <c r="K2072" s="246" t="s">
        <v>17247</v>
      </c>
      <c r="L2072" s="245" t="s">
        <v>568</v>
      </c>
    </row>
    <row r="2073" spans="1:12" x14ac:dyDescent="0.25">
      <c r="A2073" s="245" t="s">
        <v>5290</v>
      </c>
      <c r="B2073" s="245" t="s">
        <v>5289</v>
      </c>
      <c r="C2073" s="245" t="s">
        <v>5299</v>
      </c>
      <c r="D2073" s="245" t="s">
        <v>5298</v>
      </c>
      <c r="E2073" s="246" t="s">
        <v>44</v>
      </c>
      <c r="F2073" s="245" t="s">
        <v>44</v>
      </c>
      <c r="G2073" s="245" t="s">
        <v>11249</v>
      </c>
      <c r="H2073" s="245" t="s">
        <v>11250</v>
      </c>
      <c r="I2073" s="245" t="s">
        <v>11</v>
      </c>
      <c r="J2073" s="245" t="s">
        <v>59</v>
      </c>
      <c r="K2073" s="246" t="s">
        <v>17248</v>
      </c>
      <c r="L2073" s="245" t="s">
        <v>568</v>
      </c>
    </row>
    <row r="2074" spans="1:12" x14ac:dyDescent="0.25">
      <c r="A2074" s="245" t="s">
        <v>5290</v>
      </c>
      <c r="B2074" s="245" t="s">
        <v>5289</v>
      </c>
      <c r="C2074" s="245" t="s">
        <v>5299</v>
      </c>
      <c r="D2074" s="245" t="s">
        <v>5298</v>
      </c>
      <c r="E2074" s="246" t="s">
        <v>44</v>
      </c>
      <c r="F2074" s="245" t="s">
        <v>44</v>
      </c>
      <c r="G2074" s="245" t="s">
        <v>11251</v>
      </c>
      <c r="H2074" s="245" t="s">
        <v>11252</v>
      </c>
      <c r="I2074" s="245" t="s">
        <v>11</v>
      </c>
      <c r="J2074" s="245" t="s">
        <v>59</v>
      </c>
      <c r="K2074" s="246" t="s">
        <v>17249</v>
      </c>
      <c r="L2074" s="245" t="s">
        <v>568</v>
      </c>
    </row>
    <row r="2075" spans="1:12" x14ac:dyDescent="0.25">
      <c r="A2075" s="245" t="s">
        <v>5290</v>
      </c>
      <c r="B2075" s="245" t="s">
        <v>5289</v>
      </c>
      <c r="C2075" s="245" t="s">
        <v>5299</v>
      </c>
      <c r="D2075" s="245" t="s">
        <v>5298</v>
      </c>
      <c r="E2075" s="246" t="s">
        <v>44</v>
      </c>
      <c r="F2075" s="245" t="s">
        <v>44</v>
      </c>
      <c r="G2075" s="245" t="s">
        <v>11253</v>
      </c>
      <c r="H2075" s="245" t="s">
        <v>11254</v>
      </c>
      <c r="I2075" s="245" t="s">
        <v>11</v>
      </c>
      <c r="J2075" s="245" t="s">
        <v>59</v>
      </c>
      <c r="K2075" s="246" t="s">
        <v>17250</v>
      </c>
      <c r="L2075" s="245" t="s">
        <v>568</v>
      </c>
    </row>
    <row r="2076" spans="1:12" x14ac:dyDescent="0.25">
      <c r="A2076" s="245" t="s">
        <v>5290</v>
      </c>
      <c r="B2076" s="245" t="s">
        <v>5289</v>
      </c>
      <c r="C2076" s="245" t="s">
        <v>5299</v>
      </c>
      <c r="D2076" s="245" t="s">
        <v>5298</v>
      </c>
      <c r="E2076" s="246" t="s">
        <v>44</v>
      </c>
      <c r="F2076" s="245" t="s">
        <v>44</v>
      </c>
      <c r="G2076" s="245" t="s">
        <v>11255</v>
      </c>
      <c r="H2076" s="245" t="s">
        <v>11256</v>
      </c>
      <c r="I2076" s="245" t="s">
        <v>11</v>
      </c>
      <c r="J2076" s="245" t="s">
        <v>59</v>
      </c>
      <c r="K2076" s="246" t="s">
        <v>17251</v>
      </c>
      <c r="L2076" s="245" t="s">
        <v>568</v>
      </c>
    </row>
    <row r="2077" spans="1:12" x14ac:dyDescent="0.25">
      <c r="A2077" s="245" t="s">
        <v>5290</v>
      </c>
      <c r="B2077" s="245" t="s">
        <v>5289</v>
      </c>
      <c r="C2077" s="245" t="s">
        <v>5299</v>
      </c>
      <c r="D2077" s="245" t="s">
        <v>5298</v>
      </c>
      <c r="E2077" s="246" t="s">
        <v>44</v>
      </c>
      <c r="F2077" s="245" t="s">
        <v>44</v>
      </c>
      <c r="G2077" s="245" t="s">
        <v>11257</v>
      </c>
      <c r="H2077" s="245" t="s">
        <v>17252</v>
      </c>
      <c r="I2077" s="245" t="s">
        <v>11</v>
      </c>
      <c r="J2077" s="245" t="s">
        <v>59</v>
      </c>
      <c r="K2077" s="246" t="s">
        <v>17253</v>
      </c>
      <c r="L2077" s="245" t="s">
        <v>568</v>
      </c>
    </row>
    <row r="2078" spans="1:12" x14ac:dyDescent="0.25">
      <c r="A2078" s="245" t="s">
        <v>5290</v>
      </c>
      <c r="B2078" s="245" t="s">
        <v>5289</v>
      </c>
      <c r="C2078" s="245" t="s">
        <v>5299</v>
      </c>
      <c r="D2078" s="245" t="s">
        <v>5298</v>
      </c>
      <c r="E2078" s="246" t="s">
        <v>44</v>
      </c>
      <c r="F2078" s="245" t="s">
        <v>44</v>
      </c>
      <c r="G2078" s="245" t="s">
        <v>11258</v>
      </c>
      <c r="H2078" s="245" t="s">
        <v>17254</v>
      </c>
      <c r="I2078" s="245" t="s">
        <v>11</v>
      </c>
      <c r="J2078" s="245" t="s">
        <v>59</v>
      </c>
      <c r="K2078" s="246" t="s">
        <v>17255</v>
      </c>
      <c r="L2078" s="245" t="s">
        <v>568</v>
      </c>
    </row>
    <row r="2079" spans="1:12" x14ac:dyDescent="0.25">
      <c r="A2079" s="245" t="s">
        <v>5290</v>
      </c>
      <c r="B2079" s="245" t="s">
        <v>5289</v>
      </c>
      <c r="C2079" s="245" t="s">
        <v>5299</v>
      </c>
      <c r="D2079" s="245" t="s">
        <v>5298</v>
      </c>
      <c r="E2079" s="246" t="s">
        <v>44</v>
      </c>
      <c r="F2079" s="245" t="s">
        <v>44</v>
      </c>
      <c r="G2079" s="245" t="s">
        <v>11259</v>
      </c>
      <c r="H2079" s="245" t="s">
        <v>17256</v>
      </c>
      <c r="I2079" s="245" t="s">
        <v>11</v>
      </c>
      <c r="J2079" s="245" t="s">
        <v>59</v>
      </c>
      <c r="K2079" s="246" t="s">
        <v>17257</v>
      </c>
      <c r="L2079" s="245" t="s">
        <v>568</v>
      </c>
    </row>
    <row r="2080" spans="1:12" x14ac:dyDescent="0.25">
      <c r="A2080" s="245" t="s">
        <v>5290</v>
      </c>
      <c r="B2080" s="245" t="s">
        <v>5289</v>
      </c>
      <c r="C2080" s="245" t="s">
        <v>5299</v>
      </c>
      <c r="D2080" s="245" t="s">
        <v>5298</v>
      </c>
      <c r="E2080" s="246" t="s">
        <v>44</v>
      </c>
      <c r="F2080" s="245" t="s">
        <v>44</v>
      </c>
      <c r="G2080" s="245" t="s">
        <v>11260</v>
      </c>
      <c r="H2080" s="245" t="s">
        <v>17258</v>
      </c>
      <c r="I2080" s="245" t="s">
        <v>11</v>
      </c>
      <c r="J2080" s="245" t="s">
        <v>59</v>
      </c>
      <c r="K2080" s="246" t="s">
        <v>17259</v>
      </c>
      <c r="L2080" s="245" t="s">
        <v>568</v>
      </c>
    </row>
    <row r="2081" spans="1:12" x14ac:dyDescent="0.25">
      <c r="A2081" s="245" t="s">
        <v>5290</v>
      </c>
      <c r="B2081" s="245" t="s">
        <v>5289</v>
      </c>
      <c r="C2081" s="245" t="s">
        <v>5299</v>
      </c>
      <c r="D2081" s="245" t="s">
        <v>5298</v>
      </c>
      <c r="E2081" s="246" t="s">
        <v>44</v>
      </c>
      <c r="F2081" s="245" t="s">
        <v>44</v>
      </c>
      <c r="G2081" s="245" t="s">
        <v>11261</v>
      </c>
      <c r="H2081" s="245" t="s">
        <v>17260</v>
      </c>
      <c r="I2081" s="245" t="s">
        <v>11</v>
      </c>
      <c r="J2081" s="245" t="s">
        <v>59</v>
      </c>
      <c r="K2081" s="246" t="s">
        <v>17261</v>
      </c>
      <c r="L2081" s="245" t="s">
        <v>568</v>
      </c>
    </row>
    <row r="2082" spans="1:12" x14ac:dyDescent="0.25">
      <c r="A2082" s="245" t="s">
        <v>5290</v>
      </c>
      <c r="B2082" s="245" t="s">
        <v>5289</v>
      </c>
      <c r="C2082" s="245" t="s">
        <v>5299</v>
      </c>
      <c r="D2082" s="245" t="s">
        <v>5298</v>
      </c>
      <c r="E2082" s="246" t="s">
        <v>44</v>
      </c>
      <c r="F2082" s="245" t="s">
        <v>44</v>
      </c>
      <c r="G2082" s="245" t="s">
        <v>11262</v>
      </c>
      <c r="H2082" s="245" t="s">
        <v>17262</v>
      </c>
      <c r="I2082" s="245" t="s">
        <v>11</v>
      </c>
      <c r="J2082" s="245" t="s">
        <v>59</v>
      </c>
      <c r="K2082" s="246" t="s">
        <v>17263</v>
      </c>
      <c r="L2082" s="245" t="s">
        <v>568</v>
      </c>
    </row>
    <row r="2083" spans="1:12" x14ac:dyDescent="0.25">
      <c r="A2083" s="245" t="s">
        <v>5290</v>
      </c>
      <c r="B2083" s="245" t="s">
        <v>5289</v>
      </c>
      <c r="C2083" s="245" t="s">
        <v>5299</v>
      </c>
      <c r="D2083" s="245" t="s">
        <v>5298</v>
      </c>
      <c r="E2083" s="246" t="s">
        <v>44</v>
      </c>
      <c r="F2083" s="245" t="s">
        <v>44</v>
      </c>
      <c r="G2083" s="245" t="s">
        <v>11263</v>
      </c>
      <c r="H2083" s="245" t="s">
        <v>17264</v>
      </c>
      <c r="I2083" s="245" t="s">
        <v>11</v>
      </c>
      <c r="J2083" s="245" t="s">
        <v>59</v>
      </c>
      <c r="K2083" s="246" t="s">
        <v>17265</v>
      </c>
      <c r="L2083" s="245" t="s">
        <v>568</v>
      </c>
    </row>
    <row r="2084" spans="1:12" x14ac:dyDescent="0.25">
      <c r="A2084" s="245" t="s">
        <v>5290</v>
      </c>
      <c r="B2084" s="245" t="s">
        <v>5289</v>
      </c>
      <c r="C2084" s="245" t="s">
        <v>5299</v>
      </c>
      <c r="D2084" s="245" t="s">
        <v>5298</v>
      </c>
      <c r="E2084" s="246" t="s">
        <v>44</v>
      </c>
      <c r="F2084" s="245" t="s">
        <v>44</v>
      </c>
      <c r="G2084" s="245" t="s">
        <v>11264</v>
      </c>
      <c r="H2084" s="245" t="s">
        <v>17266</v>
      </c>
      <c r="I2084" s="245" t="s">
        <v>11</v>
      </c>
      <c r="J2084" s="245" t="s">
        <v>59</v>
      </c>
      <c r="K2084" s="246" t="s">
        <v>17267</v>
      </c>
      <c r="L2084" s="245" t="s">
        <v>568</v>
      </c>
    </row>
    <row r="2085" spans="1:12" x14ac:dyDescent="0.25">
      <c r="A2085" s="245" t="s">
        <v>5290</v>
      </c>
      <c r="B2085" s="245" t="s">
        <v>5289</v>
      </c>
      <c r="C2085" s="245" t="s">
        <v>5299</v>
      </c>
      <c r="D2085" s="245" t="s">
        <v>5298</v>
      </c>
      <c r="E2085" s="246" t="s">
        <v>44</v>
      </c>
      <c r="F2085" s="245" t="s">
        <v>44</v>
      </c>
      <c r="G2085" s="245" t="s">
        <v>11265</v>
      </c>
      <c r="H2085" s="245" t="s">
        <v>17268</v>
      </c>
      <c r="I2085" s="245" t="s">
        <v>11</v>
      </c>
      <c r="J2085" s="245" t="s">
        <v>59</v>
      </c>
      <c r="K2085" s="246" t="s">
        <v>17269</v>
      </c>
      <c r="L2085" s="245" t="s">
        <v>568</v>
      </c>
    </row>
    <row r="2086" spans="1:12" x14ac:dyDescent="0.25">
      <c r="A2086" s="245" t="s">
        <v>5290</v>
      </c>
      <c r="B2086" s="245" t="s">
        <v>5289</v>
      </c>
      <c r="C2086" s="245" t="s">
        <v>5299</v>
      </c>
      <c r="D2086" s="245" t="s">
        <v>5298</v>
      </c>
      <c r="E2086" s="246" t="s">
        <v>44</v>
      </c>
      <c r="F2086" s="245" t="s">
        <v>44</v>
      </c>
      <c r="G2086" s="245" t="s">
        <v>11266</v>
      </c>
      <c r="H2086" s="245" t="s">
        <v>17270</v>
      </c>
      <c r="I2086" s="245" t="s">
        <v>11</v>
      </c>
      <c r="J2086" s="245" t="s">
        <v>59</v>
      </c>
      <c r="K2086" s="246" t="s">
        <v>17271</v>
      </c>
      <c r="L2086" s="245" t="s">
        <v>568</v>
      </c>
    </row>
    <row r="2087" spans="1:12" x14ac:dyDescent="0.25">
      <c r="A2087" s="245" t="s">
        <v>5290</v>
      </c>
      <c r="B2087" s="245" t="s">
        <v>5289</v>
      </c>
      <c r="C2087" s="245" t="s">
        <v>5299</v>
      </c>
      <c r="D2087" s="245" t="s">
        <v>5298</v>
      </c>
      <c r="E2087" s="246" t="s">
        <v>44</v>
      </c>
      <c r="F2087" s="245" t="s">
        <v>44</v>
      </c>
      <c r="G2087" s="245" t="s">
        <v>11267</v>
      </c>
      <c r="H2087" s="245" t="s">
        <v>17272</v>
      </c>
      <c r="I2087" s="245" t="s">
        <v>11</v>
      </c>
      <c r="J2087" s="245" t="s">
        <v>59</v>
      </c>
      <c r="K2087" s="246" t="s">
        <v>17273</v>
      </c>
      <c r="L2087" s="245" t="s">
        <v>568</v>
      </c>
    </row>
    <row r="2088" spans="1:12" x14ac:dyDescent="0.25">
      <c r="A2088" s="245" t="s">
        <v>5290</v>
      </c>
      <c r="B2088" s="245" t="s">
        <v>5289</v>
      </c>
      <c r="C2088" s="245" t="s">
        <v>5299</v>
      </c>
      <c r="D2088" s="245" t="s">
        <v>5298</v>
      </c>
      <c r="E2088" s="246" t="s">
        <v>44</v>
      </c>
      <c r="F2088" s="245" t="s">
        <v>44</v>
      </c>
      <c r="G2088" s="245" t="s">
        <v>11268</v>
      </c>
      <c r="H2088" s="245" t="s">
        <v>17274</v>
      </c>
      <c r="I2088" s="245" t="s">
        <v>11</v>
      </c>
      <c r="J2088" s="245" t="s">
        <v>59</v>
      </c>
      <c r="K2088" s="246" t="s">
        <v>17275</v>
      </c>
      <c r="L2088" s="245" t="s">
        <v>568</v>
      </c>
    </row>
    <row r="2089" spans="1:12" x14ac:dyDescent="0.25">
      <c r="A2089" s="245" t="s">
        <v>5290</v>
      </c>
      <c r="B2089" s="245" t="s">
        <v>5289</v>
      </c>
      <c r="C2089" s="245" t="s">
        <v>5299</v>
      </c>
      <c r="D2089" s="245" t="s">
        <v>5298</v>
      </c>
      <c r="E2089" s="246" t="s">
        <v>44</v>
      </c>
      <c r="F2089" s="245" t="s">
        <v>44</v>
      </c>
      <c r="G2089" s="245" t="s">
        <v>11269</v>
      </c>
      <c r="H2089" s="245" t="s">
        <v>17276</v>
      </c>
      <c r="I2089" s="245" t="s">
        <v>11</v>
      </c>
      <c r="J2089" s="245" t="s">
        <v>59</v>
      </c>
      <c r="K2089" s="246" t="s">
        <v>17277</v>
      </c>
      <c r="L2089" s="245" t="s">
        <v>568</v>
      </c>
    </row>
    <row r="2090" spans="1:12" x14ac:dyDescent="0.25">
      <c r="A2090" s="245" t="s">
        <v>5290</v>
      </c>
      <c r="B2090" s="245" t="s">
        <v>5289</v>
      </c>
      <c r="C2090" s="245" t="s">
        <v>5299</v>
      </c>
      <c r="D2090" s="245" t="s">
        <v>5298</v>
      </c>
      <c r="E2090" s="246" t="s">
        <v>44</v>
      </c>
      <c r="F2090" s="245" t="s">
        <v>44</v>
      </c>
      <c r="G2090" s="245" t="s">
        <v>11270</v>
      </c>
      <c r="H2090" s="245" t="s">
        <v>17278</v>
      </c>
      <c r="I2090" s="245" t="s">
        <v>11</v>
      </c>
      <c r="J2090" s="245" t="s">
        <v>59</v>
      </c>
      <c r="K2090" s="246" t="s">
        <v>17279</v>
      </c>
      <c r="L2090" s="245" t="s">
        <v>568</v>
      </c>
    </row>
    <row r="2091" spans="1:12" x14ac:dyDescent="0.25">
      <c r="A2091" s="245" t="s">
        <v>5290</v>
      </c>
      <c r="B2091" s="245" t="s">
        <v>5289</v>
      </c>
      <c r="C2091" s="245" t="s">
        <v>5299</v>
      </c>
      <c r="D2091" s="245" t="s">
        <v>5298</v>
      </c>
      <c r="E2091" s="246" t="s">
        <v>44</v>
      </c>
      <c r="F2091" s="245" t="s">
        <v>44</v>
      </c>
      <c r="G2091" s="245" t="s">
        <v>11271</v>
      </c>
      <c r="H2091" s="245" t="s">
        <v>17280</v>
      </c>
      <c r="I2091" s="245" t="s">
        <v>11</v>
      </c>
      <c r="J2091" s="245" t="s">
        <v>59</v>
      </c>
      <c r="K2091" s="246" t="s">
        <v>17281</v>
      </c>
      <c r="L2091" s="245" t="s">
        <v>568</v>
      </c>
    </row>
    <row r="2092" spans="1:12" x14ac:dyDescent="0.25">
      <c r="A2092" s="245" t="s">
        <v>5290</v>
      </c>
      <c r="B2092" s="245" t="s">
        <v>5289</v>
      </c>
      <c r="C2092" s="245" t="s">
        <v>5299</v>
      </c>
      <c r="D2092" s="245" t="s">
        <v>5298</v>
      </c>
      <c r="E2092" s="246" t="s">
        <v>44</v>
      </c>
      <c r="F2092" s="245" t="s">
        <v>44</v>
      </c>
      <c r="G2092" s="245" t="s">
        <v>11272</v>
      </c>
      <c r="H2092" s="245" t="s">
        <v>17282</v>
      </c>
      <c r="I2092" s="245" t="s">
        <v>11</v>
      </c>
      <c r="J2092" s="245" t="s">
        <v>59</v>
      </c>
      <c r="K2092" s="246" t="s">
        <v>17283</v>
      </c>
      <c r="L2092" s="245" t="s">
        <v>568</v>
      </c>
    </row>
    <row r="2093" spans="1:12" x14ac:dyDescent="0.25">
      <c r="A2093" s="245" t="s">
        <v>5290</v>
      </c>
      <c r="B2093" s="245" t="s">
        <v>5289</v>
      </c>
      <c r="C2093" s="245" t="s">
        <v>5299</v>
      </c>
      <c r="D2093" s="245" t="s">
        <v>5298</v>
      </c>
      <c r="E2093" s="246" t="s">
        <v>44</v>
      </c>
      <c r="F2093" s="245" t="s">
        <v>44</v>
      </c>
      <c r="G2093" s="245" t="s">
        <v>11274</v>
      </c>
      <c r="H2093" s="245" t="s">
        <v>17284</v>
      </c>
      <c r="I2093" s="245" t="s">
        <v>11</v>
      </c>
      <c r="J2093" s="245" t="s">
        <v>59</v>
      </c>
      <c r="K2093" s="246" t="s">
        <v>17285</v>
      </c>
      <c r="L2093" s="245" t="s">
        <v>568</v>
      </c>
    </row>
    <row r="2094" spans="1:12" x14ac:dyDescent="0.25">
      <c r="A2094" s="245" t="s">
        <v>5290</v>
      </c>
      <c r="B2094" s="245" t="s">
        <v>5289</v>
      </c>
      <c r="C2094" s="245" t="s">
        <v>5299</v>
      </c>
      <c r="D2094" s="245" t="s">
        <v>5298</v>
      </c>
      <c r="E2094" s="246" t="s">
        <v>44</v>
      </c>
      <c r="F2094" s="245" t="s">
        <v>44</v>
      </c>
      <c r="G2094" s="245" t="s">
        <v>11275</v>
      </c>
      <c r="H2094" s="245" t="s">
        <v>17286</v>
      </c>
      <c r="I2094" s="245" t="s">
        <v>11</v>
      </c>
      <c r="J2094" s="245" t="s">
        <v>59</v>
      </c>
      <c r="K2094" s="246" t="s">
        <v>17287</v>
      </c>
      <c r="L2094" s="245" t="s">
        <v>568</v>
      </c>
    </row>
    <row r="2095" spans="1:12" x14ac:dyDescent="0.25">
      <c r="A2095" s="245" t="s">
        <v>5290</v>
      </c>
      <c r="B2095" s="245" t="s">
        <v>5289</v>
      </c>
      <c r="C2095" s="245" t="s">
        <v>5299</v>
      </c>
      <c r="D2095" s="245" t="s">
        <v>5298</v>
      </c>
      <c r="E2095" s="246" t="s">
        <v>44</v>
      </c>
      <c r="F2095" s="245" t="s">
        <v>44</v>
      </c>
      <c r="G2095" s="245" t="s">
        <v>11276</v>
      </c>
      <c r="H2095" s="245" t="s">
        <v>11277</v>
      </c>
      <c r="I2095" s="245" t="s">
        <v>24</v>
      </c>
      <c r="J2095" s="245" t="s">
        <v>59</v>
      </c>
      <c r="K2095" s="246" t="s">
        <v>17288</v>
      </c>
      <c r="L2095" s="245" t="s">
        <v>568</v>
      </c>
    </row>
    <row r="2096" spans="1:12" x14ac:dyDescent="0.25">
      <c r="A2096" s="245" t="s">
        <v>5290</v>
      </c>
      <c r="B2096" s="245" t="s">
        <v>5289</v>
      </c>
      <c r="C2096" s="245" t="s">
        <v>5299</v>
      </c>
      <c r="D2096" s="245" t="s">
        <v>5298</v>
      </c>
      <c r="E2096" s="246" t="s">
        <v>44</v>
      </c>
      <c r="F2096" s="245" t="s">
        <v>44</v>
      </c>
      <c r="G2096" s="245" t="s">
        <v>11278</v>
      </c>
      <c r="H2096" s="245" t="s">
        <v>11279</v>
      </c>
      <c r="I2096" s="245" t="s">
        <v>24</v>
      </c>
      <c r="J2096" s="245" t="s">
        <v>59</v>
      </c>
      <c r="K2096" s="246" t="s">
        <v>17289</v>
      </c>
      <c r="L2096" s="245" t="s">
        <v>568</v>
      </c>
    </row>
    <row r="2097" spans="1:12" x14ac:dyDescent="0.25">
      <c r="A2097" s="245" t="s">
        <v>5290</v>
      </c>
      <c r="B2097" s="245" t="s">
        <v>5289</v>
      </c>
      <c r="C2097" s="245" t="s">
        <v>5299</v>
      </c>
      <c r="D2097" s="245" t="s">
        <v>5298</v>
      </c>
      <c r="E2097" s="246" t="s">
        <v>44</v>
      </c>
      <c r="F2097" s="245" t="s">
        <v>44</v>
      </c>
      <c r="G2097" s="245" t="s">
        <v>11280</v>
      </c>
      <c r="H2097" s="245" t="s">
        <v>11281</v>
      </c>
      <c r="I2097" s="245" t="s">
        <v>24</v>
      </c>
      <c r="J2097" s="245" t="s">
        <v>59</v>
      </c>
      <c r="K2097" s="246" t="s">
        <v>17290</v>
      </c>
      <c r="L2097" s="245" t="s">
        <v>568</v>
      </c>
    </row>
    <row r="2098" spans="1:12" x14ac:dyDescent="0.25">
      <c r="A2098" s="245" t="s">
        <v>5290</v>
      </c>
      <c r="B2098" s="245" t="s">
        <v>5289</v>
      </c>
      <c r="C2098" s="245" t="s">
        <v>5299</v>
      </c>
      <c r="D2098" s="245" t="s">
        <v>5298</v>
      </c>
      <c r="E2098" s="246" t="s">
        <v>44</v>
      </c>
      <c r="F2098" s="245" t="s">
        <v>44</v>
      </c>
      <c r="G2098" s="245" t="s">
        <v>11282</v>
      </c>
      <c r="H2098" s="245" t="s">
        <v>11283</v>
      </c>
      <c r="I2098" s="245" t="s">
        <v>24</v>
      </c>
      <c r="J2098" s="245" t="s">
        <v>59</v>
      </c>
      <c r="K2098" s="246" t="s">
        <v>17291</v>
      </c>
      <c r="L2098" s="245" t="s">
        <v>568</v>
      </c>
    </row>
    <row r="2099" spans="1:12" x14ac:dyDescent="0.25">
      <c r="A2099" s="245" t="s">
        <v>5290</v>
      </c>
      <c r="B2099" s="245" t="s">
        <v>5289</v>
      </c>
      <c r="C2099" s="245" t="s">
        <v>5299</v>
      </c>
      <c r="D2099" s="245" t="s">
        <v>5298</v>
      </c>
      <c r="E2099" s="246" t="s">
        <v>44</v>
      </c>
      <c r="F2099" s="245" t="s">
        <v>44</v>
      </c>
      <c r="G2099" s="245" t="s">
        <v>11284</v>
      </c>
      <c r="H2099" s="245" t="s">
        <v>11285</v>
      </c>
      <c r="I2099" s="245" t="s">
        <v>11</v>
      </c>
      <c r="J2099" s="245" t="s">
        <v>59</v>
      </c>
      <c r="K2099" s="246" t="s">
        <v>17292</v>
      </c>
      <c r="L2099" s="245" t="s">
        <v>568</v>
      </c>
    </row>
    <row r="2100" spans="1:12" x14ac:dyDescent="0.25">
      <c r="A2100" s="245" t="s">
        <v>5290</v>
      </c>
      <c r="B2100" s="245" t="s">
        <v>5289</v>
      </c>
      <c r="C2100" s="245" t="s">
        <v>5299</v>
      </c>
      <c r="D2100" s="245" t="s">
        <v>5298</v>
      </c>
      <c r="E2100" s="246" t="s">
        <v>44</v>
      </c>
      <c r="F2100" s="245" t="s">
        <v>44</v>
      </c>
      <c r="G2100" s="245" t="s">
        <v>11286</v>
      </c>
      <c r="H2100" s="245" t="s">
        <v>11287</v>
      </c>
      <c r="I2100" s="245" t="s">
        <v>11</v>
      </c>
      <c r="J2100" s="245" t="s">
        <v>59</v>
      </c>
      <c r="K2100" s="246" t="s">
        <v>8455</v>
      </c>
      <c r="L2100" s="245" t="s">
        <v>568</v>
      </c>
    </row>
    <row r="2101" spans="1:12" x14ac:dyDescent="0.25">
      <c r="A2101" s="245" t="s">
        <v>5290</v>
      </c>
      <c r="B2101" s="245" t="s">
        <v>5289</v>
      </c>
      <c r="C2101" s="245" t="s">
        <v>5299</v>
      </c>
      <c r="D2101" s="245" t="s">
        <v>5298</v>
      </c>
      <c r="E2101" s="246" t="s">
        <v>44</v>
      </c>
      <c r="F2101" s="245" t="s">
        <v>44</v>
      </c>
      <c r="G2101" s="245" t="s">
        <v>11289</v>
      </c>
      <c r="H2101" s="245" t="s">
        <v>11290</v>
      </c>
      <c r="I2101" s="245" t="s">
        <v>11</v>
      </c>
      <c r="J2101" s="245" t="s">
        <v>59</v>
      </c>
      <c r="K2101" s="246" t="s">
        <v>15540</v>
      </c>
      <c r="L2101" s="245" t="s">
        <v>568</v>
      </c>
    </row>
    <row r="2102" spans="1:12" x14ac:dyDescent="0.25">
      <c r="A2102" s="245" t="s">
        <v>5290</v>
      </c>
      <c r="B2102" s="245" t="s">
        <v>5289</v>
      </c>
      <c r="C2102" s="245" t="s">
        <v>5292</v>
      </c>
      <c r="D2102" s="245" t="s">
        <v>5291</v>
      </c>
      <c r="E2102" s="246" t="s">
        <v>44</v>
      </c>
      <c r="F2102" s="245" t="s">
        <v>44</v>
      </c>
      <c r="G2102" s="245" t="s">
        <v>5297</v>
      </c>
      <c r="H2102" s="245" t="s">
        <v>11291</v>
      </c>
      <c r="I2102" s="245" t="s">
        <v>11</v>
      </c>
      <c r="J2102" s="245" t="s">
        <v>59</v>
      </c>
      <c r="K2102" s="246" t="s">
        <v>17293</v>
      </c>
      <c r="L2102" s="245" t="s">
        <v>568</v>
      </c>
    </row>
    <row r="2103" spans="1:12" x14ac:dyDescent="0.25">
      <c r="A2103" s="245" t="s">
        <v>5290</v>
      </c>
      <c r="B2103" s="245" t="s">
        <v>5289</v>
      </c>
      <c r="C2103" s="245" t="s">
        <v>5292</v>
      </c>
      <c r="D2103" s="245" t="s">
        <v>5291</v>
      </c>
      <c r="E2103" s="246" t="s">
        <v>44</v>
      </c>
      <c r="F2103" s="245" t="s">
        <v>44</v>
      </c>
      <c r="G2103" s="245" t="s">
        <v>5296</v>
      </c>
      <c r="H2103" s="245" t="s">
        <v>11292</v>
      </c>
      <c r="I2103" s="245" t="s">
        <v>11</v>
      </c>
      <c r="J2103" s="245" t="s">
        <v>59</v>
      </c>
      <c r="K2103" s="246" t="s">
        <v>17294</v>
      </c>
      <c r="L2103" s="245" t="s">
        <v>568</v>
      </c>
    </row>
    <row r="2104" spans="1:12" x14ac:dyDescent="0.25">
      <c r="A2104" s="245" t="s">
        <v>5290</v>
      </c>
      <c r="B2104" s="245" t="s">
        <v>5289</v>
      </c>
      <c r="C2104" s="245" t="s">
        <v>5292</v>
      </c>
      <c r="D2104" s="245" t="s">
        <v>5291</v>
      </c>
      <c r="E2104" s="246" t="s">
        <v>44</v>
      </c>
      <c r="F2104" s="245" t="s">
        <v>44</v>
      </c>
      <c r="G2104" s="245" t="s">
        <v>5295</v>
      </c>
      <c r="H2104" s="245" t="s">
        <v>11293</v>
      </c>
      <c r="I2104" s="245" t="s">
        <v>11</v>
      </c>
      <c r="J2104" s="245" t="s">
        <v>59</v>
      </c>
      <c r="K2104" s="246" t="s">
        <v>17295</v>
      </c>
      <c r="L2104" s="245" t="s">
        <v>568</v>
      </c>
    </row>
    <row r="2105" spans="1:12" x14ac:dyDescent="0.25">
      <c r="A2105" s="245" t="s">
        <v>5290</v>
      </c>
      <c r="B2105" s="245" t="s">
        <v>5289</v>
      </c>
      <c r="C2105" s="245" t="s">
        <v>5292</v>
      </c>
      <c r="D2105" s="245" t="s">
        <v>5291</v>
      </c>
      <c r="E2105" s="246" t="s">
        <v>44</v>
      </c>
      <c r="F2105" s="245" t="s">
        <v>44</v>
      </c>
      <c r="G2105" s="245" t="s">
        <v>5294</v>
      </c>
      <c r="H2105" s="245" t="s">
        <v>11294</v>
      </c>
      <c r="I2105" s="245" t="s">
        <v>11</v>
      </c>
      <c r="J2105" s="245" t="s">
        <v>59</v>
      </c>
      <c r="K2105" s="246" t="s">
        <v>17296</v>
      </c>
      <c r="L2105" s="245" t="s">
        <v>568</v>
      </c>
    </row>
    <row r="2106" spans="1:12" x14ac:dyDescent="0.25">
      <c r="A2106" s="245" t="s">
        <v>5290</v>
      </c>
      <c r="B2106" s="245" t="s">
        <v>5289</v>
      </c>
      <c r="C2106" s="245" t="s">
        <v>5292</v>
      </c>
      <c r="D2106" s="245" t="s">
        <v>5291</v>
      </c>
      <c r="E2106" s="246" t="s">
        <v>44</v>
      </c>
      <c r="F2106" s="245" t="s">
        <v>44</v>
      </c>
      <c r="G2106" s="245" t="s">
        <v>5293</v>
      </c>
      <c r="H2106" s="245" t="s">
        <v>11295</v>
      </c>
      <c r="I2106" s="245" t="s">
        <v>11</v>
      </c>
      <c r="J2106" s="245" t="s">
        <v>59</v>
      </c>
      <c r="K2106" s="246" t="s">
        <v>17297</v>
      </c>
      <c r="L2106" s="245" t="s">
        <v>568</v>
      </c>
    </row>
    <row r="2107" spans="1:12" x14ac:dyDescent="0.25">
      <c r="A2107" s="245" t="s">
        <v>5290</v>
      </c>
      <c r="B2107" s="245" t="s">
        <v>5289</v>
      </c>
      <c r="C2107" s="245" t="s">
        <v>5292</v>
      </c>
      <c r="D2107" s="245" t="s">
        <v>5291</v>
      </c>
      <c r="E2107" s="246" t="s">
        <v>44</v>
      </c>
      <c r="F2107" s="245" t="s">
        <v>44</v>
      </c>
      <c r="G2107" s="245" t="s">
        <v>17298</v>
      </c>
      <c r="H2107" s="245" t="s">
        <v>17299</v>
      </c>
      <c r="I2107" s="245" t="s">
        <v>14</v>
      </c>
      <c r="J2107" s="245" t="s">
        <v>59</v>
      </c>
      <c r="K2107" s="246" t="s">
        <v>17300</v>
      </c>
      <c r="L2107" s="245" t="s">
        <v>568</v>
      </c>
    </row>
    <row r="2108" spans="1:12" x14ac:dyDescent="0.25">
      <c r="A2108" s="245" t="s">
        <v>5290</v>
      </c>
      <c r="B2108" s="245" t="s">
        <v>5289</v>
      </c>
      <c r="C2108" s="245" t="s">
        <v>5292</v>
      </c>
      <c r="D2108" s="245" t="s">
        <v>5291</v>
      </c>
      <c r="E2108" s="246" t="s">
        <v>44</v>
      </c>
      <c r="F2108" s="245" t="s">
        <v>44</v>
      </c>
      <c r="G2108" s="245" t="s">
        <v>17301</v>
      </c>
      <c r="H2108" s="245" t="s">
        <v>17302</v>
      </c>
      <c r="I2108" s="245" t="s">
        <v>14</v>
      </c>
      <c r="J2108" s="245" t="s">
        <v>59</v>
      </c>
      <c r="K2108" s="246" t="s">
        <v>17303</v>
      </c>
      <c r="L2108" s="245" t="s">
        <v>568</v>
      </c>
    </row>
    <row r="2109" spans="1:12" x14ac:dyDescent="0.25">
      <c r="A2109" s="245" t="s">
        <v>5290</v>
      </c>
      <c r="B2109" s="245" t="s">
        <v>5289</v>
      </c>
      <c r="C2109" s="245" t="s">
        <v>5292</v>
      </c>
      <c r="D2109" s="245" t="s">
        <v>5291</v>
      </c>
      <c r="E2109" s="246" t="s">
        <v>44</v>
      </c>
      <c r="F2109" s="245" t="s">
        <v>44</v>
      </c>
      <c r="G2109" s="245" t="s">
        <v>11296</v>
      </c>
      <c r="H2109" s="245" t="s">
        <v>11297</v>
      </c>
      <c r="I2109" s="245" t="s">
        <v>11</v>
      </c>
      <c r="J2109" s="245" t="s">
        <v>59</v>
      </c>
      <c r="K2109" s="246" t="s">
        <v>17304</v>
      </c>
      <c r="L2109" s="245" t="s">
        <v>568</v>
      </c>
    </row>
    <row r="2110" spans="1:12" x14ac:dyDescent="0.25">
      <c r="A2110" s="245" t="s">
        <v>4831</v>
      </c>
      <c r="B2110" s="245" t="s">
        <v>4830</v>
      </c>
      <c r="C2110" s="245" t="s">
        <v>5288</v>
      </c>
      <c r="D2110" s="245" t="s">
        <v>5287</v>
      </c>
      <c r="E2110" s="246" t="s">
        <v>44</v>
      </c>
      <c r="F2110" s="245" t="s">
        <v>44</v>
      </c>
      <c r="G2110" s="245" t="s">
        <v>11298</v>
      </c>
      <c r="H2110" s="245" t="s">
        <v>11299</v>
      </c>
      <c r="I2110" s="245" t="s">
        <v>12</v>
      </c>
      <c r="J2110" s="245" t="s">
        <v>569</v>
      </c>
      <c r="K2110" s="246" t="s">
        <v>17305</v>
      </c>
      <c r="L2110" s="245" t="s">
        <v>568</v>
      </c>
    </row>
    <row r="2111" spans="1:12" x14ac:dyDescent="0.25">
      <c r="A2111" s="245" t="s">
        <v>4831</v>
      </c>
      <c r="B2111" s="245" t="s">
        <v>4830</v>
      </c>
      <c r="C2111" s="245" t="s">
        <v>5288</v>
      </c>
      <c r="D2111" s="245" t="s">
        <v>5287</v>
      </c>
      <c r="E2111" s="246" t="s">
        <v>44</v>
      </c>
      <c r="F2111" s="245" t="s">
        <v>44</v>
      </c>
      <c r="G2111" s="245" t="s">
        <v>11300</v>
      </c>
      <c r="H2111" s="245" t="s">
        <v>11301</v>
      </c>
      <c r="I2111" s="245" t="s">
        <v>12</v>
      </c>
      <c r="J2111" s="245" t="s">
        <v>569</v>
      </c>
      <c r="K2111" s="246" t="s">
        <v>17306</v>
      </c>
      <c r="L2111" s="245" t="s">
        <v>568</v>
      </c>
    </row>
    <row r="2112" spans="1:12" x14ac:dyDescent="0.25">
      <c r="A2112" s="245" t="s">
        <v>4831</v>
      </c>
      <c r="B2112" s="245" t="s">
        <v>4830</v>
      </c>
      <c r="C2112" s="245" t="s">
        <v>5288</v>
      </c>
      <c r="D2112" s="245" t="s">
        <v>5287</v>
      </c>
      <c r="E2112" s="246" t="s">
        <v>44</v>
      </c>
      <c r="F2112" s="245" t="s">
        <v>44</v>
      </c>
      <c r="G2112" s="245" t="s">
        <v>11302</v>
      </c>
      <c r="H2112" s="245" t="s">
        <v>11303</v>
      </c>
      <c r="I2112" s="245" t="s">
        <v>12</v>
      </c>
      <c r="J2112" s="245" t="s">
        <v>569</v>
      </c>
      <c r="K2112" s="246" t="s">
        <v>17307</v>
      </c>
      <c r="L2112" s="245" t="s">
        <v>568</v>
      </c>
    </row>
    <row r="2113" spans="1:12" x14ac:dyDescent="0.25">
      <c r="A2113" s="245" t="s">
        <v>4831</v>
      </c>
      <c r="B2113" s="245" t="s">
        <v>4830</v>
      </c>
      <c r="C2113" s="245" t="s">
        <v>5288</v>
      </c>
      <c r="D2113" s="245" t="s">
        <v>5287</v>
      </c>
      <c r="E2113" s="246" t="s">
        <v>44</v>
      </c>
      <c r="F2113" s="245" t="s">
        <v>44</v>
      </c>
      <c r="G2113" s="245" t="s">
        <v>11304</v>
      </c>
      <c r="H2113" s="245" t="s">
        <v>11305</v>
      </c>
      <c r="I2113" s="245" t="s">
        <v>12</v>
      </c>
      <c r="J2113" s="245" t="s">
        <v>569</v>
      </c>
      <c r="K2113" s="246" t="s">
        <v>17308</v>
      </c>
      <c r="L2113" s="245" t="s">
        <v>568</v>
      </c>
    </row>
    <row r="2114" spans="1:12" x14ac:dyDescent="0.25">
      <c r="A2114" s="245" t="s">
        <v>4831</v>
      </c>
      <c r="B2114" s="245" t="s">
        <v>4830</v>
      </c>
      <c r="C2114" s="245" t="s">
        <v>5288</v>
      </c>
      <c r="D2114" s="245" t="s">
        <v>5287</v>
      </c>
      <c r="E2114" s="246" t="s">
        <v>44</v>
      </c>
      <c r="F2114" s="245" t="s">
        <v>44</v>
      </c>
      <c r="G2114" s="245" t="s">
        <v>11306</v>
      </c>
      <c r="H2114" s="245" t="s">
        <v>11307</v>
      </c>
      <c r="I2114" s="245" t="s">
        <v>12</v>
      </c>
      <c r="J2114" s="245" t="s">
        <v>569</v>
      </c>
      <c r="K2114" s="246" t="s">
        <v>17309</v>
      </c>
      <c r="L2114" s="245" t="s">
        <v>568</v>
      </c>
    </row>
    <row r="2115" spans="1:12" x14ac:dyDescent="0.25">
      <c r="A2115" s="245" t="s">
        <v>4831</v>
      </c>
      <c r="B2115" s="245" t="s">
        <v>4830</v>
      </c>
      <c r="C2115" s="245" t="s">
        <v>5288</v>
      </c>
      <c r="D2115" s="245" t="s">
        <v>5287</v>
      </c>
      <c r="E2115" s="246" t="s">
        <v>44</v>
      </c>
      <c r="F2115" s="245" t="s">
        <v>44</v>
      </c>
      <c r="G2115" s="245" t="s">
        <v>11308</v>
      </c>
      <c r="H2115" s="245" t="s">
        <v>11309</v>
      </c>
      <c r="I2115" s="245" t="s">
        <v>12</v>
      </c>
      <c r="J2115" s="245" t="s">
        <v>569</v>
      </c>
      <c r="K2115" s="246" t="s">
        <v>17310</v>
      </c>
      <c r="L2115" s="245" t="s">
        <v>568</v>
      </c>
    </row>
    <row r="2116" spans="1:12" x14ac:dyDescent="0.25">
      <c r="A2116" s="245" t="s">
        <v>4831</v>
      </c>
      <c r="B2116" s="245" t="s">
        <v>4830</v>
      </c>
      <c r="C2116" s="245" t="s">
        <v>5288</v>
      </c>
      <c r="D2116" s="245" t="s">
        <v>5287</v>
      </c>
      <c r="E2116" s="246" t="s">
        <v>44</v>
      </c>
      <c r="F2116" s="245" t="s">
        <v>44</v>
      </c>
      <c r="G2116" s="245" t="s">
        <v>11310</v>
      </c>
      <c r="H2116" s="245" t="s">
        <v>11311</v>
      </c>
      <c r="I2116" s="245" t="s">
        <v>12</v>
      </c>
      <c r="J2116" s="245" t="s">
        <v>569</v>
      </c>
      <c r="K2116" s="246" t="s">
        <v>17311</v>
      </c>
      <c r="L2116" s="245" t="s">
        <v>568</v>
      </c>
    </row>
    <row r="2117" spans="1:12" x14ac:dyDescent="0.25">
      <c r="A2117" s="245" t="s">
        <v>4831</v>
      </c>
      <c r="B2117" s="245" t="s">
        <v>4830</v>
      </c>
      <c r="C2117" s="245" t="s">
        <v>5288</v>
      </c>
      <c r="D2117" s="245" t="s">
        <v>5287</v>
      </c>
      <c r="E2117" s="246" t="s">
        <v>44</v>
      </c>
      <c r="F2117" s="245" t="s">
        <v>44</v>
      </c>
      <c r="G2117" s="245" t="s">
        <v>11312</v>
      </c>
      <c r="H2117" s="245" t="s">
        <v>11313</v>
      </c>
      <c r="I2117" s="245" t="s">
        <v>12</v>
      </c>
      <c r="J2117" s="245" t="s">
        <v>569</v>
      </c>
      <c r="K2117" s="246" t="s">
        <v>17312</v>
      </c>
      <c r="L2117" s="245" t="s">
        <v>568</v>
      </c>
    </row>
    <row r="2118" spans="1:12" x14ac:dyDescent="0.25">
      <c r="A2118" s="245" t="s">
        <v>4831</v>
      </c>
      <c r="B2118" s="245" t="s">
        <v>4830</v>
      </c>
      <c r="C2118" s="245" t="s">
        <v>5288</v>
      </c>
      <c r="D2118" s="245" t="s">
        <v>5287</v>
      </c>
      <c r="E2118" s="246" t="s">
        <v>44</v>
      </c>
      <c r="F2118" s="245" t="s">
        <v>44</v>
      </c>
      <c r="G2118" s="245" t="s">
        <v>11314</v>
      </c>
      <c r="H2118" s="245" t="s">
        <v>11315</v>
      </c>
      <c r="I2118" s="245" t="s">
        <v>12</v>
      </c>
      <c r="J2118" s="245" t="s">
        <v>569</v>
      </c>
      <c r="K2118" s="246" t="s">
        <v>17313</v>
      </c>
      <c r="L2118" s="245" t="s">
        <v>568</v>
      </c>
    </row>
    <row r="2119" spans="1:12" x14ac:dyDescent="0.25">
      <c r="A2119" s="245" t="s">
        <v>4831</v>
      </c>
      <c r="B2119" s="245" t="s">
        <v>4830</v>
      </c>
      <c r="C2119" s="245" t="s">
        <v>5288</v>
      </c>
      <c r="D2119" s="245" t="s">
        <v>5287</v>
      </c>
      <c r="E2119" s="246" t="s">
        <v>44</v>
      </c>
      <c r="F2119" s="245" t="s">
        <v>44</v>
      </c>
      <c r="G2119" s="245" t="s">
        <v>11316</v>
      </c>
      <c r="H2119" s="245" t="s">
        <v>11317</v>
      </c>
      <c r="I2119" s="245" t="s">
        <v>12</v>
      </c>
      <c r="J2119" s="245" t="s">
        <v>569</v>
      </c>
      <c r="K2119" s="246" t="s">
        <v>17314</v>
      </c>
      <c r="L2119" s="245" t="s">
        <v>568</v>
      </c>
    </row>
    <row r="2120" spans="1:12" x14ac:dyDescent="0.25">
      <c r="A2120" s="245" t="s">
        <v>4831</v>
      </c>
      <c r="B2120" s="245" t="s">
        <v>4830</v>
      </c>
      <c r="C2120" s="245" t="s">
        <v>5288</v>
      </c>
      <c r="D2120" s="245" t="s">
        <v>5287</v>
      </c>
      <c r="E2120" s="246" t="s">
        <v>44</v>
      </c>
      <c r="F2120" s="245" t="s">
        <v>44</v>
      </c>
      <c r="G2120" s="245" t="s">
        <v>11318</v>
      </c>
      <c r="H2120" s="245" t="s">
        <v>11319</v>
      </c>
      <c r="I2120" s="245" t="s">
        <v>12</v>
      </c>
      <c r="J2120" s="245" t="s">
        <v>569</v>
      </c>
      <c r="K2120" s="246" t="s">
        <v>17315</v>
      </c>
      <c r="L2120" s="245" t="s">
        <v>568</v>
      </c>
    </row>
    <row r="2121" spans="1:12" x14ac:dyDescent="0.25">
      <c r="A2121" s="245" t="s">
        <v>4831</v>
      </c>
      <c r="B2121" s="245" t="s">
        <v>4830</v>
      </c>
      <c r="C2121" s="245" t="s">
        <v>5288</v>
      </c>
      <c r="D2121" s="245" t="s">
        <v>5287</v>
      </c>
      <c r="E2121" s="246" t="s">
        <v>44</v>
      </c>
      <c r="F2121" s="245" t="s">
        <v>44</v>
      </c>
      <c r="G2121" s="245" t="s">
        <v>11320</v>
      </c>
      <c r="H2121" s="245" t="s">
        <v>11321</v>
      </c>
      <c r="I2121" s="245" t="s">
        <v>12</v>
      </c>
      <c r="J2121" s="245" t="s">
        <v>569</v>
      </c>
      <c r="K2121" s="246" t="s">
        <v>17316</v>
      </c>
      <c r="L2121" s="245" t="s">
        <v>568</v>
      </c>
    </row>
    <row r="2122" spans="1:12" x14ac:dyDescent="0.25">
      <c r="A2122" s="245" t="s">
        <v>4831</v>
      </c>
      <c r="B2122" s="245" t="s">
        <v>4830</v>
      </c>
      <c r="C2122" s="245" t="s">
        <v>5288</v>
      </c>
      <c r="D2122" s="245" t="s">
        <v>5287</v>
      </c>
      <c r="E2122" s="246" t="s">
        <v>44</v>
      </c>
      <c r="F2122" s="245" t="s">
        <v>44</v>
      </c>
      <c r="G2122" s="245" t="s">
        <v>11322</v>
      </c>
      <c r="H2122" s="245" t="s">
        <v>11323</v>
      </c>
      <c r="I2122" s="245" t="s">
        <v>12</v>
      </c>
      <c r="J2122" s="245" t="s">
        <v>569</v>
      </c>
      <c r="K2122" s="246" t="s">
        <v>17317</v>
      </c>
      <c r="L2122" s="245" t="s">
        <v>568</v>
      </c>
    </row>
    <row r="2123" spans="1:12" x14ac:dyDescent="0.25">
      <c r="A2123" s="245" t="s">
        <v>4831</v>
      </c>
      <c r="B2123" s="245" t="s">
        <v>4830</v>
      </c>
      <c r="C2123" s="245" t="s">
        <v>5288</v>
      </c>
      <c r="D2123" s="245" t="s">
        <v>5287</v>
      </c>
      <c r="E2123" s="246" t="s">
        <v>44</v>
      </c>
      <c r="F2123" s="245" t="s">
        <v>44</v>
      </c>
      <c r="G2123" s="245" t="s">
        <v>11324</v>
      </c>
      <c r="H2123" s="245" t="s">
        <v>11325</v>
      </c>
      <c r="I2123" s="245" t="s">
        <v>12</v>
      </c>
      <c r="J2123" s="245" t="s">
        <v>569</v>
      </c>
      <c r="K2123" s="246" t="s">
        <v>17318</v>
      </c>
      <c r="L2123" s="245" t="s">
        <v>568</v>
      </c>
    </row>
    <row r="2124" spans="1:12" x14ac:dyDescent="0.25">
      <c r="A2124" s="245" t="s">
        <v>4831</v>
      </c>
      <c r="B2124" s="245" t="s">
        <v>4830</v>
      </c>
      <c r="C2124" s="245" t="s">
        <v>5288</v>
      </c>
      <c r="D2124" s="245" t="s">
        <v>5287</v>
      </c>
      <c r="E2124" s="246" t="s">
        <v>44</v>
      </c>
      <c r="F2124" s="245" t="s">
        <v>44</v>
      </c>
      <c r="G2124" s="245" t="s">
        <v>11326</v>
      </c>
      <c r="H2124" s="245" t="s">
        <v>11327</v>
      </c>
      <c r="I2124" s="245" t="s">
        <v>12</v>
      </c>
      <c r="J2124" s="245" t="s">
        <v>569</v>
      </c>
      <c r="K2124" s="246" t="s">
        <v>17319</v>
      </c>
      <c r="L2124" s="245" t="s">
        <v>568</v>
      </c>
    </row>
    <row r="2125" spans="1:12" x14ac:dyDescent="0.25">
      <c r="A2125" s="245" t="s">
        <v>4831</v>
      </c>
      <c r="B2125" s="245" t="s">
        <v>4830</v>
      </c>
      <c r="C2125" s="245" t="s">
        <v>5288</v>
      </c>
      <c r="D2125" s="245" t="s">
        <v>5287</v>
      </c>
      <c r="E2125" s="246" t="s">
        <v>44</v>
      </c>
      <c r="F2125" s="245" t="s">
        <v>44</v>
      </c>
      <c r="G2125" s="245" t="s">
        <v>11328</v>
      </c>
      <c r="H2125" s="245" t="s">
        <v>11329</v>
      </c>
      <c r="I2125" s="245" t="s">
        <v>12</v>
      </c>
      <c r="J2125" s="245" t="s">
        <v>569</v>
      </c>
      <c r="K2125" s="246" t="s">
        <v>17320</v>
      </c>
      <c r="L2125" s="245" t="s">
        <v>568</v>
      </c>
    </row>
    <row r="2126" spans="1:12" x14ac:dyDescent="0.25">
      <c r="A2126" s="245" t="s">
        <v>4831</v>
      </c>
      <c r="B2126" s="245" t="s">
        <v>4830</v>
      </c>
      <c r="C2126" s="245" t="s">
        <v>5288</v>
      </c>
      <c r="D2126" s="245" t="s">
        <v>5287</v>
      </c>
      <c r="E2126" s="246" t="s">
        <v>44</v>
      </c>
      <c r="F2126" s="245" t="s">
        <v>44</v>
      </c>
      <c r="G2126" s="245" t="s">
        <v>11330</v>
      </c>
      <c r="H2126" s="245" t="s">
        <v>11331</v>
      </c>
      <c r="I2126" s="245" t="s">
        <v>12</v>
      </c>
      <c r="J2126" s="245" t="s">
        <v>569</v>
      </c>
      <c r="K2126" s="246" t="s">
        <v>17321</v>
      </c>
      <c r="L2126" s="245" t="s">
        <v>568</v>
      </c>
    </row>
    <row r="2127" spans="1:12" x14ac:dyDescent="0.25">
      <c r="A2127" s="245" t="s">
        <v>4831</v>
      </c>
      <c r="B2127" s="245" t="s">
        <v>4830</v>
      </c>
      <c r="C2127" s="245" t="s">
        <v>5288</v>
      </c>
      <c r="D2127" s="245" t="s">
        <v>5287</v>
      </c>
      <c r="E2127" s="246" t="s">
        <v>44</v>
      </c>
      <c r="F2127" s="245" t="s">
        <v>44</v>
      </c>
      <c r="G2127" s="245" t="s">
        <v>11332</v>
      </c>
      <c r="H2127" s="245" t="s">
        <v>11333</v>
      </c>
      <c r="I2127" s="245" t="s">
        <v>12</v>
      </c>
      <c r="J2127" s="245" t="s">
        <v>569</v>
      </c>
      <c r="K2127" s="246" t="s">
        <v>17322</v>
      </c>
      <c r="L2127" s="245" t="s">
        <v>568</v>
      </c>
    </row>
    <row r="2128" spans="1:12" x14ac:dyDescent="0.25">
      <c r="A2128" s="245" t="s">
        <v>4831</v>
      </c>
      <c r="B2128" s="245" t="s">
        <v>4830</v>
      </c>
      <c r="C2128" s="245" t="s">
        <v>5275</v>
      </c>
      <c r="D2128" s="245" t="s">
        <v>5274</v>
      </c>
      <c r="E2128" s="246" t="s">
        <v>44</v>
      </c>
      <c r="F2128" s="245" t="s">
        <v>44</v>
      </c>
      <c r="G2128" s="245" t="s">
        <v>5285</v>
      </c>
      <c r="H2128" s="245" t="s">
        <v>11334</v>
      </c>
      <c r="I2128" s="245" t="s">
        <v>24</v>
      </c>
      <c r="J2128" s="245" t="s">
        <v>569</v>
      </c>
      <c r="K2128" s="246" t="s">
        <v>2506</v>
      </c>
      <c r="L2128" s="245" t="s">
        <v>568</v>
      </c>
    </row>
    <row r="2129" spans="1:12" x14ac:dyDescent="0.25">
      <c r="A2129" s="245" t="s">
        <v>4831</v>
      </c>
      <c r="B2129" s="245" t="s">
        <v>4830</v>
      </c>
      <c r="C2129" s="245" t="s">
        <v>5275</v>
      </c>
      <c r="D2129" s="245" t="s">
        <v>5274</v>
      </c>
      <c r="E2129" s="246" t="s">
        <v>44</v>
      </c>
      <c r="F2129" s="245" t="s">
        <v>44</v>
      </c>
      <c r="G2129" s="245" t="s">
        <v>5284</v>
      </c>
      <c r="H2129" s="245" t="s">
        <v>11336</v>
      </c>
      <c r="I2129" s="245" t="s">
        <v>24</v>
      </c>
      <c r="J2129" s="245" t="s">
        <v>569</v>
      </c>
      <c r="K2129" s="246" t="s">
        <v>10245</v>
      </c>
      <c r="L2129" s="245" t="s">
        <v>568</v>
      </c>
    </row>
    <row r="2130" spans="1:12" x14ac:dyDescent="0.25">
      <c r="A2130" s="245" t="s">
        <v>4831</v>
      </c>
      <c r="B2130" s="245" t="s">
        <v>4830</v>
      </c>
      <c r="C2130" s="245" t="s">
        <v>5275</v>
      </c>
      <c r="D2130" s="245" t="s">
        <v>5274</v>
      </c>
      <c r="E2130" s="246" t="s">
        <v>44</v>
      </c>
      <c r="F2130" s="245" t="s">
        <v>44</v>
      </c>
      <c r="G2130" s="245" t="s">
        <v>5283</v>
      </c>
      <c r="H2130" s="245" t="s">
        <v>11337</v>
      </c>
      <c r="I2130" s="245" t="s">
        <v>24</v>
      </c>
      <c r="J2130" s="245" t="s">
        <v>569</v>
      </c>
      <c r="K2130" s="246" t="s">
        <v>13003</v>
      </c>
      <c r="L2130" s="245" t="s">
        <v>568</v>
      </c>
    </row>
    <row r="2131" spans="1:12" x14ac:dyDescent="0.25">
      <c r="A2131" s="245" t="s">
        <v>4831</v>
      </c>
      <c r="B2131" s="245" t="s">
        <v>4830</v>
      </c>
      <c r="C2131" s="245" t="s">
        <v>5275</v>
      </c>
      <c r="D2131" s="245" t="s">
        <v>5274</v>
      </c>
      <c r="E2131" s="246" t="s">
        <v>44</v>
      </c>
      <c r="F2131" s="245" t="s">
        <v>44</v>
      </c>
      <c r="G2131" s="245" t="s">
        <v>5282</v>
      </c>
      <c r="H2131" s="245" t="s">
        <v>11338</v>
      </c>
      <c r="I2131" s="245" t="s">
        <v>24</v>
      </c>
      <c r="J2131" s="245" t="s">
        <v>569</v>
      </c>
      <c r="K2131" s="246" t="s">
        <v>10619</v>
      </c>
      <c r="L2131" s="245" t="s">
        <v>568</v>
      </c>
    </row>
    <row r="2132" spans="1:12" x14ac:dyDescent="0.25">
      <c r="A2132" s="245" t="s">
        <v>4831</v>
      </c>
      <c r="B2132" s="245" t="s">
        <v>4830</v>
      </c>
      <c r="C2132" s="245" t="s">
        <v>5275</v>
      </c>
      <c r="D2132" s="245" t="s">
        <v>5274</v>
      </c>
      <c r="E2132" s="246" t="s">
        <v>44</v>
      </c>
      <c r="F2132" s="245" t="s">
        <v>44</v>
      </c>
      <c r="G2132" s="245" t="s">
        <v>5280</v>
      </c>
      <c r="H2132" s="245" t="s">
        <v>11340</v>
      </c>
      <c r="I2132" s="245" t="s">
        <v>24</v>
      </c>
      <c r="J2132" s="245" t="s">
        <v>569</v>
      </c>
      <c r="K2132" s="246" t="s">
        <v>17323</v>
      </c>
      <c r="L2132" s="245" t="s">
        <v>568</v>
      </c>
    </row>
    <row r="2133" spans="1:12" x14ac:dyDescent="0.25">
      <c r="A2133" s="245" t="s">
        <v>4831</v>
      </c>
      <c r="B2133" s="245" t="s">
        <v>4830</v>
      </c>
      <c r="C2133" s="245" t="s">
        <v>5275</v>
      </c>
      <c r="D2133" s="245" t="s">
        <v>5274</v>
      </c>
      <c r="E2133" s="246" t="s">
        <v>44</v>
      </c>
      <c r="F2133" s="245" t="s">
        <v>44</v>
      </c>
      <c r="G2133" s="245" t="s">
        <v>5279</v>
      </c>
      <c r="H2133" s="245" t="s">
        <v>11341</v>
      </c>
      <c r="I2133" s="245" t="s">
        <v>24</v>
      </c>
      <c r="J2133" s="245" t="s">
        <v>59</v>
      </c>
      <c r="K2133" s="246" t="s">
        <v>17324</v>
      </c>
      <c r="L2133" s="245" t="s">
        <v>568</v>
      </c>
    </row>
    <row r="2134" spans="1:12" x14ac:dyDescent="0.25">
      <c r="A2134" s="245" t="s">
        <v>4831</v>
      </c>
      <c r="B2134" s="245" t="s">
        <v>4830</v>
      </c>
      <c r="C2134" s="245" t="s">
        <v>5275</v>
      </c>
      <c r="D2134" s="245" t="s">
        <v>5274</v>
      </c>
      <c r="E2134" s="246" t="s">
        <v>44</v>
      </c>
      <c r="F2134" s="245" t="s">
        <v>44</v>
      </c>
      <c r="G2134" s="245" t="s">
        <v>5278</v>
      </c>
      <c r="H2134" s="245" t="s">
        <v>11342</v>
      </c>
      <c r="I2134" s="245" t="s">
        <v>24</v>
      </c>
      <c r="J2134" s="245" t="s">
        <v>59</v>
      </c>
      <c r="K2134" s="246" t="s">
        <v>9003</v>
      </c>
      <c r="L2134" s="245" t="s">
        <v>568</v>
      </c>
    </row>
    <row r="2135" spans="1:12" x14ac:dyDescent="0.25">
      <c r="A2135" s="245" t="s">
        <v>4831</v>
      </c>
      <c r="B2135" s="245" t="s">
        <v>4830</v>
      </c>
      <c r="C2135" s="245" t="s">
        <v>5275</v>
      </c>
      <c r="D2135" s="245" t="s">
        <v>5274</v>
      </c>
      <c r="E2135" s="246" t="s">
        <v>44</v>
      </c>
      <c r="F2135" s="245" t="s">
        <v>44</v>
      </c>
      <c r="G2135" s="245" t="s">
        <v>5277</v>
      </c>
      <c r="H2135" s="245" t="s">
        <v>11343</v>
      </c>
      <c r="I2135" s="245" t="s">
        <v>24</v>
      </c>
      <c r="J2135" s="245" t="s">
        <v>59</v>
      </c>
      <c r="K2135" s="246" t="s">
        <v>15033</v>
      </c>
      <c r="L2135" s="245" t="s">
        <v>568</v>
      </c>
    </row>
    <row r="2136" spans="1:12" x14ac:dyDescent="0.25">
      <c r="A2136" s="245" t="s">
        <v>4831</v>
      </c>
      <c r="B2136" s="245" t="s">
        <v>4830</v>
      </c>
      <c r="C2136" s="245" t="s">
        <v>5275</v>
      </c>
      <c r="D2136" s="245" t="s">
        <v>5274</v>
      </c>
      <c r="E2136" s="246" t="s">
        <v>44</v>
      </c>
      <c r="F2136" s="245" t="s">
        <v>44</v>
      </c>
      <c r="G2136" s="245" t="s">
        <v>11344</v>
      </c>
      <c r="H2136" s="245" t="s">
        <v>11345</v>
      </c>
      <c r="I2136" s="245" t="s">
        <v>14</v>
      </c>
      <c r="J2136" s="245" t="s">
        <v>569</v>
      </c>
      <c r="K2136" s="246" t="s">
        <v>17325</v>
      </c>
      <c r="L2136" s="245" t="s">
        <v>568</v>
      </c>
    </row>
    <row r="2137" spans="1:12" x14ac:dyDescent="0.25">
      <c r="A2137" s="245" t="s">
        <v>4831</v>
      </c>
      <c r="B2137" s="245" t="s">
        <v>4830</v>
      </c>
      <c r="C2137" s="245" t="s">
        <v>5275</v>
      </c>
      <c r="D2137" s="245" t="s">
        <v>5274</v>
      </c>
      <c r="E2137" s="246" t="s">
        <v>44</v>
      </c>
      <c r="F2137" s="245" t="s">
        <v>44</v>
      </c>
      <c r="G2137" s="245" t="s">
        <v>11346</v>
      </c>
      <c r="H2137" s="245" t="s">
        <v>11347</v>
      </c>
      <c r="I2137" s="245" t="s">
        <v>14</v>
      </c>
      <c r="J2137" s="245" t="s">
        <v>569</v>
      </c>
      <c r="K2137" s="246" t="s">
        <v>17326</v>
      </c>
      <c r="L2137" s="245" t="s">
        <v>568</v>
      </c>
    </row>
    <row r="2138" spans="1:12" x14ac:dyDescent="0.25">
      <c r="A2138" s="245" t="s">
        <v>4831</v>
      </c>
      <c r="B2138" s="245" t="s">
        <v>4830</v>
      </c>
      <c r="C2138" s="245" t="s">
        <v>5275</v>
      </c>
      <c r="D2138" s="245" t="s">
        <v>5274</v>
      </c>
      <c r="E2138" s="246" t="s">
        <v>44</v>
      </c>
      <c r="F2138" s="245" t="s">
        <v>44</v>
      </c>
      <c r="G2138" s="245" t="s">
        <v>11349</v>
      </c>
      <c r="H2138" s="245" t="s">
        <v>11350</v>
      </c>
      <c r="I2138" s="245" t="s">
        <v>14</v>
      </c>
      <c r="J2138" s="245" t="s">
        <v>569</v>
      </c>
      <c r="K2138" s="246" t="s">
        <v>17327</v>
      </c>
      <c r="L2138" s="245" t="s">
        <v>568</v>
      </c>
    </row>
    <row r="2139" spans="1:12" x14ac:dyDescent="0.25">
      <c r="A2139" s="245" t="s">
        <v>4831</v>
      </c>
      <c r="B2139" s="245" t="s">
        <v>4830</v>
      </c>
      <c r="C2139" s="245" t="s">
        <v>5275</v>
      </c>
      <c r="D2139" s="245" t="s">
        <v>5274</v>
      </c>
      <c r="E2139" s="246" t="s">
        <v>44</v>
      </c>
      <c r="F2139" s="245" t="s">
        <v>44</v>
      </c>
      <c r="G2139" s="245" t="s">
        <v>11351</v>
      </c>
      <c r="H2139" s="245" t="s">
        <v>11352</v>
      </c>
      <c r="I2139" s="245" t="s">
        <v>14</v>
      </c>
      <c r="J2139" s="245" t="s">
        <v>569</v>
      </c>
      <c r="K2139" s="246" t="s">
        <v>17328</v>
      </c>
      <c r="L2139" s="245" t="s">
        <v>568</v>
      </c>
    </row>
    <row r="2140" spans="1:12" x14ac:dyDescent="0.25">
      <c r="A2140" s="245" t="s">
        <v>4831</v>
      </c>
      <c r="B2140" s="245" t="s">
        <v>4830</v>
      </c>
      <c r="C2140" s="245" t="s">
        <v>5275</v>
      </c>
      <c r="D2140" s="245" t="s">
        <v>5274</v>
      </c>
      <c r="E2140" s="246" t="s">
        <v>44</v>
      </c>
      <c r="F2140" s="245" t="s">
        <v>44</v>
      </c>
      <c r="G2140" s="245" t="s">
        <v>11353</v>
      </c>
      <c r="H2140" s="245" t="s">
        <v>11354</v>
      </c>
      <c r="I2140" s="245" t="s">
        <v>14</v>
      </c>
      <c r="J2140" s="245" t="s">
        <v>569</v>
      </c>
      <c r="K2140" s="246" t="s">
        <v>17329</v>
      </c>
      <c r="L2140" s="245" t="s">
        <v>568</v>
      </c>
    </row>
    <row r="2141" spans="1:12" x14ac:dyDescent="0.25">
      <c r="A2141" s="245" t="s">
        <v>4831</v>
      </c>
      <c r="B2141" s="245" t="s">
        <v>4830</v>
      </c>
      <c r="C2141" s="245" t="s">
        <v>5275</v>
      </c>
      <c r="D2141" s="245" t="s">
        <v>5274</v>
      </c>
      <c r="E2141" s="246" t="s">
        <v>44</v>
      </c>
      <c r="F2141" s="245" t="s">
        <v>44</v>
      </c>
      <c r="G2141" s="245" t="s">
        <v>11355</v>
      </c>
      <c r="H2141" s="245" t="s">
        <v>11356</v>
      </c>
      <c r="I2141" s="245" t="s">
        <v>14</v>
      </c>
      <c r="J2141" s="245" t="s">
        <v>569</v>
      </c>
      <c r="K2141" s="246" t="s">
        <v>17330</v>
      </c>
      <c r="L2141" s="245" t="s">
        <v>568</v>
      </c>
    </row>
    <row r="2142" spans="1:12" x14ac:dyDescent="0.25">
      <c r="A2142" s="245" t="s">
        <v>4831</v>
      </c>
      <c r="B2142" s="245" t="s">
        <v>4830</v>
      </c>
      <c r="C2142" s="245" t="s">
        <v>5275</v>
      </c>
      <c r="D2142" s="245" t="s">
        <v>5274</v>
      </c>
      <c r="E2142" s="246" t="s">
        <v>44</v>
      </c>
      <c r="F2142" s="245" t="s">
        <v>44</v>
      </c>
      <c r="G2142" s="245" t="s">
        <v>11357</v>
      </c>
      <c r="H2142" s="245" t="s">
        <v>11358</v>
      </c>
      <c r="I2142" s="245" t="s">
        <v>14</v>
      </c>
      <c r="J2142" s="245" t="s">
        <v>569</v>
      </c>
      <c r="K2142" s="246" t="s">
        <v>17331</v>
      </c>
      <c r="L2142" s="245" t="s">
        <v>568</v>
      </c>
    </row>
    <row r="2143" spans="1:12" x14ac:dyDescent="0.25">
      <c r="A2143" s="245" t="s">
        <v>4831</v>
      </c>
      <c r="B2143" s="245" t="s">
        <v>4830</v>
      </c>
      <c r="C2143" s="245" t="s">
        <v>5275</v>
      </c>
      <c r="D2143" s="245" t="s">
        <v>5274</v>
      </c>
      <c r="E2143" s="246" t="s">
        <v>44</v>
      </c>
      <c r="F2143" s="245" t="s">
        <v>44</v>
      </c>
      <c r="G2143" s="245" t="s">
        <v>11359</v>
      </c>
      <c r="H2143" s="245" t="s">
        <v>11360</v>
      </c>
      <c r="I2143" s="245" t="s">
        <v>14</v>
      </c>
      <c r="J2143" s="245" t="s">
        <v>569</v>
      </c>
      <c r="K2143" s="246" t="s">
        <v>17332</v>
      </c>
      <c r="L2143" s="245" t="s">
        <v>568</v>
      </c>
    </row>
    <row r="2144" spans="1:12" x14ac:dyDescent="0.25">
      <c r="A2144" s="245" t="s">
        <v>4831</v>
      </c>
      <c r="B2144" s="245" t="s">
        <v>4830</v>
      </c>
      <c r="C2144" s="245" t="s">
        <v>5275</v>
      </c>
      <c r="D2144" s="245" t="s">
        <v>5274</v>
      </c>
      <c r="E2144" s="246" t="s">
        <v>44</v>
      </c>
      <c r="F2144" s="245" t="s">
        <v>44</v>
      </c>
      <c r="G2144" s="245" t="s">
        <v>11361</v>
      </c>
      <c r="H2144" s="245" t="s">
        <v>11362</v>
      </c>
      <c r="I2144" s="245" t="s">
        <v>15</v>
      </c>
      <c r="J2144" s="245" t="s">
        <v>569</v>
      </c>
      <c r="K2144" s="246" t="s">
        <v>9016</v>
      </c>
      <c r="L2144" s="245" t="s">
        <v>568</v>
      </c>
    </row>
    <row r="2145" spans="1:12" x14ac:dyDescent="0.25">
      <c r="A2145" s="245" t="s">
        <v>4831</v>
      </c>
      <c r="B2145" s="245" t="s">
        <v>4830</v>
      </c>
      <c r="C2145" s="245" t="s">
        <v>5275</v>
      </c>
      <c r="D2145" s="245" t="s">
        <v>5274</v>
      </c>
      <c r="E2145" s="246" t="s">
        <v>44</v>
      </c>
      <c r="F2145" s="245" t="s">
        <v>44</v>
      </c>
      <c r="G2145" s="245" t="s">
        <v>11363</v>
      </c>
      <c r="H2145" s="245" t="s">
        <v>11364</v>
      </c>
      <c r="I2145" s="245" t="s">
        <v>15</v>
      </c>
      <c r="J2145" s="245" t="s">
        <v>569</v>
      </c>
      <c r="K2145" s="246" t="s">
        <v>14548</v>
      </c>
      <c r="L2145" s="245" t="s">
        <v>568</v>
      </c>
    </row>
    <row r="2146" spans="1:12" x14ac:dyDescent="0.25">
      <c r="A2146" s="245" t="s">
        <v>4831</v>
      </c>
      <c r="B2146" s="245" t="s">
        <v>4830</v>
      </c>
      <c r="C2146" s="245" t="s">
        <v>5275</v>
      </c>
      <c r="D2146" s="245" t="s">
        <v>5274</v>
      </c>
      <c r="E2146" s="246" t="s">
        <v>44</v>
      </c>
      <c r="F2146" s="245" t="s">
        <v>44</v>
      </c>
      <c r="G2146" s="245" t="s">
        <v>11365</v>
      </c>
      <c r="H2146" s="245" t="s">
        <v>11366</v>
      </c>
      <c r="I2146" s="245" t="s">
        <v>15</v>
      </c>
      <c r="J2146" s="245" t="s">
        <v>569</v>
      </c>
      <c r="K2146" s="246" t="s">
        <v>3105</v>
      </c>
      <c r="L2146" s="245" t="s">
        <v>568</v>
      </c>
    </row>
    <row r="2147" spans="1:12" x14ac:dyDescent="0.25">
      <c r="A2147" s="245" t="s">
        <v>4831</v>
      </c>
      <c r="B2147" s="245" t="s">
        <v>4830</v>
      </c>
      <c r="C2147" s="245" t="s">
        <v>5275</v>
      </c>
      <c r="D2147" s="245" t="s">
        <v>5274</v>
      </c>
      <c r="E2147" s="246" t="s">
        <v>44</v>
      </c>
      <c r="F2147" s="245" t="s">
        <v>44</v>
      </c>
      <c r="G2147" s="245" t="s">
        <v>11368</v>
      </c>
      <c r="H2147" s="245" t="s">
        <v>11369</v>
      </c>
      <c r="I2147" s="245" t="s">
        <v>15</v>
      </c>
      <c r="J2147" s="245" t="s">
        <v>569</v>
      </c>
      <c r="K2147" s="246" t="s">
        <v>8563</v>
      </c>
      <c r="L2147" s="245" t="s">
        <v>568</v>
      </c>
    </row>
    <row r="2148" spans="1:12" x14ac:dyDescent="0.25">
      <c r="A2148" s="245" t="s">
        <v>4831</v>
      </c>
      <c r="B2148" s="245" t="s">
        <v>4830</v>
      </c>
      <c r="C2148" s="245" t="s">
        <v>5275</v>
      </c>
      <c r="D2148" s="245" t="s">
        <v>5274</v>
      </c>
      <c r="E2148" s="246" t="s">
        <v>44</v>
      </c>
      <c r="F2148" s="245" t="s">
        <v>44</v>
      </c>
      <c r="G2148" s="245" t="s">
        <v>11370</v>
      </c>
      <c r="H2148" s="245" t="s">
        <v>11371</v>
      </c>
      <c r="I2148" s="245" t="s">
        <v>15</v>
      </c>
      <c r="J2148" s="245" t="s">
        <v>569</v>
      </c>
      <c r="K2148" s="246" t="s">
        <v>8889</v>
      </c>
      <c r="L2148" s="245" t="s">
        <v>568</v>
      </c>
    </row>
    <row r="2149" spans="1:12" x14ac:dyDescent="0.25">
      <c r="A2149" s="245" t="s">
        <v>4831</v>
      </c>
      <c r="B2149" s="245" t="s">
        <v>4830</v>
      </c>
      <c r="C2149" s="245" t="s">
        <v>5275</v>
      </c>
      <c r="D2149" s="245" t="s">
        <v>5274</v>
      </c>
      <c r="E2149" s="246" t="s">
        <v>44</v>
      </c>
      <c r="F2149" s="245" t="s">
        <v>44</v>
      </c>
      <c r="G2149" s="245" t="s">
        <v>11372</v>
      </c>
      <c r="H2149" s="245" t="s">
        <v>11373</v>
      </c>
      <c r="I2149" s="245" t="s">
        <v>14</v>
      </c>
      <c r="J2149" s="245" t="s">
        <v>569</v>
      </c>
      <c r="K2149" s="246" t="s">
        <v>17333</v>
      </c>
      <c r="L2149" s="245" t="s">
        <v>568</v>
      </c>
    </row>
    <row r="2150" spans="1:12" x14ac:dyDescent="0.25">
      <c r="A2150" s="245" t="s">
        <v>4831</v>
      </c>
      <c r="B2150" s="245" t="s">
        <v>4830</v>
      </c>
      <c r="C2150" s="245" t="s">
        <v>5275</v>
      </c>
      <c r="D2150" s="245" t="s">
        <v>5274</v>
      </c>
      <c r="E2150" s="246" t="s">
        <v>44</v>
      </c>
      <c r="F2150" s="245" t="s">
        <v>44</v>
      </c>
      <c r="G2150" s="245" t="s">
        <v>11374</v>
      </c>
      <c r="H2150" s="245" t="s">
        <v>11375</v>
      </c>
      <c r="I2150" s="245" t="s">
        <v>14</v>
      </c>
      <c r="J2150" s="245" t="s">
        <v>569</v>
      </c>
      <c r="K2150" s="246" t="s">
        <v>17334</v>
      </c>
      <c r="L2150" s="245" t="s">
        <v>568</v>
      </c>
    </row>
    <row r="2151" spans="1:12" x14ac:dyDescent="0.25">
      <c r="A2151" s="245" t="s">
        <v>4831</v>
      </c>
      <c r="B2151" s="245" t="s">
        <v>4830</v>
      </c>
      <c r="C2151" s="245" t="s">
        <v>5275</v>
      </c>
      <c r="D2151" s="245" t="s">
        <v>5274</v>
      </c>
      <c r="E2151" s="246" t="s">
        <v>44</v>
      </c>
      <c r="F2151" s="245" t="s">
        <v>44</v>
      </c>
      <c r="G2151" s="245" t="s">
        <v>11376</v>
      </c>
      <c r="H2151" s="245" t="s">
        <v>11377</v>
      </c>
      <c r="I2151" s="245" t="s">
        <v>14</v>
      </c>
      <c r="J2151" s="245" t="s">
        <v>569</v>
      </c>
      <c r="K2151" s="246" t="s">
        <v>17335</v>
      </c>
      <c r="L2151" s="245" t="s">
        <v>568</v>
      </c>
    </row>
    <row r="2152" spans="1:12" x14ac:dyDescent="0.25">
      <c r="A2152" s="245" t="s">
        <v>4831</v>
      </c>
      <c r="B2152" s="245" t="s">
        <v>4830</v>
      </c>
      <c r="C2152" s="245" t="s">
        <v>5275</v>
      </c>
      <c r="D2152" s="245" t="s">
        <v>5274</v>
      </c>
      <c r="E2152" s="246" t="s">
        <v>44</v>
      </c>
      <c r="F2152" s="245" t="s">
        <v>44</v>
      </c>
      <c r="G2152" s="245" t="s">
        <v>11378</v>
      </c>
      <c r="H2152" s="245" t="s">
        <v>11379</v>
      </c>
      <c r="I2152" s="245" t="s">
        <v>14</v>
      </c>
      <c r="J2152" s="245" t="s">
        <v>569</v>
      </c>
      <c r="K2152" s="246" t="s">
        <v>9181</v>
      </c>
      <c r="L2152" s="245" t="s">
        <v>568</v>
      </c>
    </row>
    <row r="2153" spans="1:12" x14ac:dyDescent="0.25">
      <c r="A2153" s="245" t="s">
        <v>4831</v>
      </c>
      <c r="B2153" s="245" t="s">
        <v>4830</v>
      </c>
      <c r="C2153" s="245" t="s">
        <v>5275</v>
      </c>
      <c r="D2153" s="245" t="s">
        <v>5274</v>
      </c>
      <c r="E2153" s="246" t="s">
        <v>44</v>
      </c>
      <c r="F2153" s="245" t="s">
        <v>44</v>
      </c>
      <c r="G2153" s="245" t="s">
        <v>11380</v>
      </c>
      <c r="H2153" s="245" t="s">
        <v>11381</v>
      </c>
      <c r="I2153" s="245" t="s">
        <v>14</v>
      </c>
      <c r="J2153" s="245" t="s">
        <v>569</v>
      </c>
      <c r="K2153" s="246" t="s">
        <v>17336</v>
      </c>
      <c r="L2153" s="245" t="s">
        <v>568</v>
      </c>
    </row>
    <row r="2154" spans="1:12" x14ac:dyDescent="0.25">
      <c r="A2154" s="245" t="s">
        <v>4831</v>
      </c>
      <c r="B2154" s="245" t="s">
        <v>4830</v>
      </c>
      <c r="C2154" s="245" t="s">
        <v>5275</v>
      </c>
      <c r="D2154" s="245" t="s">
        <v>5274</v>
      </c>
      <c r="E2154" s="246" t="s">
        <v>44</v>
      </c>
      <c r="F2154" s="245" t="s">
        <v>44</v>
      </c>
      <c r="G2154" s="245" t="s">
        <v>11382</v>
      </c>
      <c r="H2154" s="245" t="s">
        <v>11383</v>
      </c>
      <c r="I2154" s="245" t="s">
        <v>14</v>
      </c>
      <c r="J2154" s="245" t="s">
        <v>59</v>
      </c>
      <c r="K2154" s="246" t="s">
        <v>17337</v>
      </c>
      <c r="L2154" s="245" t="s">
        <v>568</v>
      </c>
    </row>
    <row r="2155" spans="1:12" x14ac:dyDescent="0.25">
      <c r="A2155" s="245" t="s">
        <v>4831</v>
      </c>
      <c r="B2155" s="245" t="s">
        <v>4830</v>
      </c>
      <c r="C2155" s="245" t="s">
        <v>5275</v>
      </c>
      <c r="D2155" s="245" t="s">
        <v>5274</v>
      </c>
      <c r="E2155" s="246" t="s">
        <v>44</v>
      </c>
      <c r="F2155" s="245" t="s">
        <v>44</v>
      </c>
      <c r="G2155" s="245" t="s">
        <v>11384</v>
      </c>
      <c r="H2155" s="245" t="s">
        <v>11385</v>
      </c>
      <c r="I2155" s="245" t="s">
        <v>14</v>
      </c>
      <c r="J2155" s="245" t="s">
        <v>59</v>
      </c>
      <c r="K2155" s="246" t="s">
        <v>17338</v>
      </c>
      <c r="L2155" s="245" t="s">
        <v>568</v>
      </c>
    </row>
    <row r="2156" spans="1:12" x14ac:dyDescent="0.25">
      <c r="A2156" s="245" t="s">
        <v>4831</v>
      </c>
      <c r="B2156" s="245" t="s">
        <v>4830</v>
      </c>
      <c r="C2156" s="245" t="s">
        <v>5275</v>
      </c>
      <c r="D2156" s="245" t="s">
        <v>5274</v>
      </c>
      <c r="E2156" s="246" t="s">
        <v>44</v>
      </c>
      <c r="F2156" s="245" t="s">
        <v>44</v>
      </c>
      <c r="G2156" s="245" t="s">
        <v>11387</v>
      </c>
      <c r="H2156" s="245" t="s">
        <v>11388</v>
      </c>
      <c r="I2156" s="245" t="s">
        <v>14</v>
      </c>
      <c r="J2156" s="245" t="s">
        <v>59</v>
      </c>
      <c r="K2156" s="246" t="s">
        <v>17339</v>
      </c>
      <c r="L2156" s="245" t="s">
        <v>568</v>
      </c>
    </row>
    <row r="2157" spans="1:12" x14ac:dyDescent="0.25">
      <c r="A2157" s="245" t="s">
        <v>4831</v>
      </c>
      <c r="B2157" s="245" t="s">
        <v>4830</v>
      </c>
      <c r="C2157" s="245" t="s">
        <v>5275</v>
      </c>
      <c r="D2157" s="245" t="s">
        <v>5274</v>
      </c>
      <c r="E2157" s="246" t="s">
        <v>44</v>
      </c>
      <c r="F2157" s="245" t="s">
        <v>44</v>
      </c>
      <c r="G2157" s="245" t="s">
        <v>11389</v>
      </c>
      <c r="H2157" s="245" t="s">
        <v>11390</v>
      </c>
      <c r="I2157" s="245" t="s">
        <v>14</v>
      </c>
      <c r="J2157" s="245" t="s">
        <v>569</v>
      </c>
      <c r="K2157" s="246" t="s">
        <v>15165</v>
      </c>
      <c r="L2157" s="245" t="s">
        <v>568</v>
      </c>
    </row>
    <row r="2158" spans="1:12" x14ac:dyDescent="0.25">
      <c r="A2158" s="245" t="s">
        <v>4831</v>
      </c>
      <c r="B2158" s="245" t="s">
        <v>4830</v>
      </c>
      <c r="C2158" s="245" t="s">
        <v>5275</v>
      </c>
      <c r="D2158" s="245" t="s">
        <v>5274</v>
      </c>
      <c r="E2158" s="246" t="s">
        <v>44</v>
      </c>
      <c r="F2158" s="245" t="s">
        <v>44</v>
      </c>
      <c r="G2158" s="245" t="s">
        <v>11391</v>
      </c>
      <c r="H2158" s="245" t="s">
        <v>11392</v>
      </c>
      <c r="I2158" s="245" t="s">
        <v>24</v>
      </c>
      <c r="J2158" s="245" t="s">
        <v>569</v>
      </c>
      <c r="K2158" s="246" t="s">
        <v>17340</v>
      </c>
      <c r="L2158" s="245" t="s">
        <v>568</v>
      </c>
    </row>
    <row r="2159" spans="1:12" x14ac:dyDescent="0.25">
      <c r="A2159" s="245" t="s">
        <v>4831</v>
      </c>
      <c r="B2159" s="245" t="s">
        <v>4830</v>
      </c>
      <c r="C2159" s="245" t="s">
        <v>5275</v>
      </c>
      <c r="D2159" s="245" t="s">
        <v>5274</v>
      </c>
      <c r="E2159" s="246" t="s">
        <v>44</v>
      </c>
      <c r="F2159" s="245" t="s">
        <v>44</v>
      </c>
      <c r="G2159" s="245" t="s">
        <v>11393</v>
      </c>
      <c r="H2159" s="245" t="s">
        <v>11394</v>
      </c>
      <c r="I2159" s="245" t="s">
        <v>24</v>
      </c>
      <c r="J2159" s="245" t="s">
        <v>569</v>
      </c>
      <c r="K2159" s="246" t="s">
        <v>9428</v>
      </c>
      <c r="L2159" s="245" t="s">
        <v>568</v>
      </c>
    </row>
    <row r="2160" spans="1:12" x14ac:dyDescent="0.25">
      <c r="A2160" s="245" t="s">
        <v>4831</v>
      </c>
      <c r="B2160" s="245" t="s">
        <v>4830</v>
      </c>
      <c r="C2160" s="245" t="s">
        <v>5275</v>
      </c>
      <c r="D2160" s="245" t="s">
        <v>5274</v>
      </c>
      <c r="E2160" s="246" t="s">
        <v>44</v>
      </c>
      <c r="F2160" s="245" t="s">
        <v>44</v>
      </c>
      <c r="G2160" s="245" t="s">
        <v>11395</v>
      </c>
      <c r="H2160" s="245" t="s">
        <v>11396</v>
      </c>
      <c r="I2160" s="245" t="s">
        <v>24</v>
      </c>
      <c r="J2160" s="245" t="s">
        <v>569</v>
      </c>
      <c r="K2160" s="246" t="s">
        <v>17341</v>
      </c>
      <c r="L2160" s="245" t="s">
        <v>568</v>
      </c>
    </row>
    <row r="2161" spans="1:12" x14ac:dyDescent="0.25">
      <c r="A2161" s="245" t="s">
        <v>4831</v>
      </c>
      <c r="B2161" s="245" t="s">
        <v>4830</v>
      </c>
      <c r="C2161" s="245" t="s">
        <v>5249</v>
      </c>
      <c r="D2161" s="245" t="s">
        <v>5248</v>
      </c>
      <c r="E2161" s="246" t="s">
        <v>44</v>
      </c>
      <c r="F2161" s="245" t="s">
        <v>44</v>
      </c>
      <c r="G2161" s="245" t="s">
        <v>5273</v>
      </c>
      <c r="H2161" s="245" t="s">
        <v>11397</v>
      </c>
      <c r="I2161" s="245" t="s">
        <v>11</v>
      </c>
      <c r="J2161" s="245" t="s">
        <v>59</v>
      </c>
      <c r="K2161" s="246" t="s">
        <v>8222</v>
      </c>
      <c r="L2161" s="245" t="s">
        <v>568</v>
      </c>
    </row>
    <row r="2162" spans="1:12" x14ac:dyDescent="0.25">
      <c r="A2162" s="245" t="s">
        <v>4831</v>
      </c>
      <c r="B2162" s="245" t="s">
        <v>4830</v>
      </c>
      <c r="C2162" s="245" t="s">
        <v>5249</v>
      </c>
      <c r="D2162" s="245" t="s">
        <v>5248</v>
      </c>
      <c r="E2162" s="246" t="s">
        <v>44</v>
      </c>
      <c r="F2162" s="245" t="s">
        <v>44</v>
      </c>
      <c r="G2162" s="245" t="s">
        <v>5272</v>
      </c>
      <c r="H2162" s="245" t="s">
        <v>11398</v>
      </c>
      <c r="I2162" s="245" t="s">
        <v>11</v>
      </c>
      <c r="J2162" s="245" t="s">
        <v>59</v>
      </c>
      <c r="K2162" s="246" t="s">
        <v>9550</v>
      </c>
      <c r="L2162" s="245" t="s">
        <v>568</v>
      </c>
    </row>
    <row r="2163" spans="1:12" x14ac:dyDescent="0.25">
      <c r="A2163" s="245" t="s">
        <v>4831</v>
      </c>
      <c r="B2163" s="245" t="s">
        <v>4830</v>
      </c>
      <c r="C2163" s="245" t="s">
        <v>5249</v>
      </c>
      <c r="D2163" s="245" t="s">
        <v>5248</v>
      </c>
      <c r="E2163" s="246" t="s">
        <v>44</v>
      </c>
      <c r="F2163" s="245" t="s">
        <v>44</v>
      </c>
      <c r="G2163" s="245" t="s">
        <v>5270</v>
      </c>
      <c r="H2163" s="245" t="s">
        <v>5269</v>
      </c>
      <c r="I2163" s="245" t="s">
        <v>12</v>
      </c>
      <c r="J2163" s="245" t="s">
        <v>59</v>
      </c>
      <c r="K2163" s="246" t="s">
        <v>17342</v>
      </c>
      <c r="L2163" s="245" t="s">
        <v>568</v>
      </c>
    </row>
    <row r="2164" spans="1:12" x14ac:dyDescent="0.25">
      <c r="A2164" s="245" t="s">
        <v>4831</v>
      </c>
      <c r="B2164" s="245" t="s">
        <v>4830</v>
      </c>
      <c r="C2164" s="245" t="s">
        <v>5249</v>
      </c>
      <c r="D2164" s="245" t="s">
        <v>5248</v>
      </c>
      <c r="E2164" s="246" t="s">
        <v>44</v>
      </c>
      <c r="F2164" s="245" t="s">
        <v>44</v>
      </c>
      <c r="G2164" s="245" t="s">
        <v>5268</v>
      </c>
      <c r="H2164" s="245" t="s">
        <v>5267</v>
      </c>
      <c r="I2164" s="245" t="s">
        <v>11</v>
      </c>
      <c r="J2164" s="245" t="s">
        <v>59</v>
      </c>
      <c r="K2164" s="246" t="s">
        <v>8433</v>
      </c>
      <c r="L2164" s="245" t="s">
        <v>568</v>
      </c>
    </row>
    <row r="2165" spans="1:12" x14ac:dyDescent="0.25">
      <c r="A2165" s="245" t="s">
        <v>4831</v>
      </c>
      <c r="B2165" s="245" t="s">
        <v>4830</v>
      </c>
      <c r="C2165" s="245" t="s">
        <v>5249</v>
      </c>
      <c r="D2165" s="245" t="s">
        <v>5248</v>
      </c>
      <c r="E2165" s="246" t="s">
        <v>44</v>
      </c>
      <c r="F2165" s="245" t="s">
        <v>44</v>
      </c>
      <c r="G2165" s="245" t="s">
        <v>5265</v>
      </c>
      <c r="H2165" s="245" t="s">
        <v>5264</v>
      </c>
      <c r="I2165" s="245" t="s">
        <v>11</v>
      </c>
      <c r="J2165" s="245" t="s">
        <v>59</v>
      </c>
      <c r="K2165" s="246" t="s">
        <v>8937</v>
      </c>
      <c r="L2165" s="245" t="s">
        <v>568</v>
      </c>
    </row>
    <row r="2166" spans="1:12" x14ac:dyDescent="0.25">
      <c r="A2166" s="245" t="s">
        <v>4831</v>
      </c>
      <c r="B2166" s="245" t="s">
        <v>4830</v>
      </c>
      <c r="C2166" s="245" t="s">
        <v>5249</v>
      </c>
      <c r="D2166" s="245" t="s">
        <v>5248</v>
      </c>
      <c r="E2166" s="246" t="s">
        <v>44</v>
      </c>
      <c r="F2166" s="245" t="s">
        <v>44</v>
      </c>
      <c r="G2166" s="245" t="s">
        <v>5262</v>
      </c>
      <c r="H2166" s="245" t="s">
        <v>11399</v>
      </c>
      <c r="I2166" s="245" t="s">
        <v>12</v>
      </c>
      <c r="J2166" s="245" t="s">
        <v>59</v>
      </c>
      <c r="K2166" s="246" t="s">
        <v>17343</v>
      </c>
      <c r="L2166" s="245" t="s">
        <v>568</v>
      </c>
    </row>
    <row r="2167" spans="1:12" x14ac:dyDescent="0.25">
      <c r="A2167" s="245" t="s">
        <v>4831</v>
      </c>
      <c r="B2167" s="245" t="s">
        <v>4830</v>
      </c>
      <c r="C2167" s="245" t="s">
        <v>5249</v>
      </c>
      <c r="D2167" s="245" t="s">
        <v>5248</v>
      </c>
      <c r="E2167" s="246" t="s">
        <v>44</v>
      </c>
      <c r="F2167" s="245" t="s">
        <v>44</v>
      </c>
      <c r="G2167" s="245" t="s">
        <v>5261</v>
      </c>
      <c r="H2167" s="245" t="s">
        <v>5260</v>
      </c>
      <c r="I2167" s="245" t="s">
        <v>12</v>
      </c>
      <c r="J2167" s="245" t="s">
        <v>569</v>
      </c>
      <c r="K2167" s="246" t="s">
        <v>15302</v>
      </c>
      <c r="L2167" s="245" t="s">
        <v>568</v>
      </c>
    </row>
    <row r="2168" spans="1:12" x14ac:dyDescent="0.25">
      <c r="A2168" s="245" t="s">
        <v>4831</v>
      </c>
      <c r="B2168" s="245" t="s">
        <v>4830</v>
      </c>
      <c r="C2168" s="245" t="s">
        <v>5249</v>
      </c>
      <c r="D2168" s="245" t="s">
        <v>5248</v>
      </c>
      <c r="E2168" s="246" t="s">
        <v>44</v>
      </c>
      <c r="F2168" s="245" t="s">
        <v>44</v>
      </c>
      <c r="G2168" s="245" t="s">
        <v>5259</v>
      </c>
      <c r="H2168" s="245" t="s">
        <v>11400</v>
      </c>
      <c r="I2168" s="245" t="s">
        <v>12</v>
      </c>
      <c r="J2168" s="245" t="s">
        <v>569</v>
      </c>
      <c r="K2168" s="246" t="s">
        <v>17344</v>
      </c>
      <c r="L2168" s="245" t="s">
        <v>568</v>
      </c>
    </row>
    <row r="2169" spans="1:12" x14ac:dyDescent="0.25">
      <c r="A2169" s="245" t="s">
        <v>4831</v>
      </c>
      <c r="B2169" s="245" t="s">
        <v>4830</v>
      </c>
      <c r="C2169" s="245" t="s">
        <v>5249</v>
      </c>
      <c r="D2169" s="245" t="s">
        <v>5248</v>
      </c>
      <c r="E2169" s="246" t="s">
        <v>44</v>
      </c>
      <c r="F2169" s="245" t="s">
        <v>44</v>
      </c>
      <c r="G2169" s="245" t="s">
        <v>5258</v>
      </c>
      <c r="H2169" s="245" t="s">
        <v>5257</v>
      </c>
      <c r="I2169" s="245" t="s">
        <v>12</v>
      </c>
      <c r="J2169" s="245" t="s">
        <v>569</v>
      </c>
      <c r="K2169" s="246" t="s">
        <v>17345</v>
      </c>
      <c r="L2169" s="245" t="s">
        <v>568</v>
      </c>
    </row>
    <row r="2170" spans="1:12" x14ac:dyDescent="0.25">
      <c r="A2170" s="245" t="s">
        <v>4831</v>
      </c>
      <c r="B2170" s="245" t="s">
        <v>4830</v>
      </c>
      <c r="C2170" s="245" t="s">
        <v>5249</v>
      </c>
      <c r="D2170" s="245" t="s">
        <v>5248</v>
      </c>
      <c r="E2170" s="246" t="s">
        <v>44</v>
      </c>
      <c r="F2170" s="245" t="s">
        <v>44</v>
      </c>
      <c r="G2170" s="245" t="s">
        <v>5256</v>
      </c>
      <c r="H2170" s="245" t="s">
        <v>11402</v>
      </c>
      <c r="I2170" s="245" t="s">
        <v>12</v>
      </c>
      <c r="J2170" s="245" t="s">
        <v>569</v>
      </c>
      <c r="K2170" s="246" t="s">
        <v>13019</v>
      </c>
      <c r="L2170" s="245" t="s">
        <v>568</v>
      </c>
    </row>
    <row r="2171" spans="1:12" x14ac:dyDescent="0.25">
      <c r="A2171" s="245" t="s">
        <v>4831</v>
      </c>
      <c r="B2171" s="245" t="s">
        <v>4830</v>
      </c>
      <c r="C2171" s="245" t="s">
        <v>5249</v>
      </c>
      <c r="D2171" s="245" t="s">
        <v>5248</v>
      </c>
      <c r="E2171" s="246" t="s">
        <v>44</v>
      </c>
      <c r="F2171" s="245" t="s">
        <v>44</v>
      </c>
      <c r="G2171" s="245" t="s">
        <v>5255</v>
      </c>
      <c r="H2171" s="245" t="s">
        <v>17346</v>
      </c>
      <c r="I2171" s="245" t="s">
        <v>12</v>
      </c>
      <c r="J2171" s="245" t="s">
        <v>106</v>
      </c>
      <c r="K2171" s="246" t="s">
        <v>17347</v>
      </c>
      <c r="L2171" s="245" t="s">
        <v>568</v>
      </c>
    </row>
    <row r="2172" spans="1:12" x14ac:dyDescent="0.25">
      <c r="A2172" s="245" t="s">
        <v>4831</v>
      </c>
      <c r="B2172" s="245" t="s">
        <v>4830</v>
      </c>
      <c r="C2172" s="245" t="s">
        <v>5249</v>
      </c>
      <c r="D2172" s="245" t="s">
        <v>5248</v>
      </c>
      <c r="E2172" s="246" t="s">
        <v>44</v>
      </c>
      <c r="F2172" s="245" t="s">
        <v>44</v>
      </c>
      <c r="G2172" s="245" t="s">
        <v>5254</v>
      </c>
      <c r="H2172" s="245" t="s">
        <v>17348</v>
      </c>
      <c r="I2172" s="245" t="s">
        <v>11</v>
      </c>
      <c r="J2172" s="245" t="s">
        <v>569</v>
      </c>
      <c r="K2172" s="246" t="s">
        <v>10499</v>
      </c>
      <c r="L2172" s="245" t="s">
        <v>568</v>
      </c>
    </row>
    <row r="2173" spans="1:12" x14ac:dyDescent="0.25">
      <c r="A2173" s="245" t="s">
        <v>4831</v>
      </c>
      <c r="B2173" s="245" t="s">
        <v>4830</v>
      </c>
      <c r="C2173" s="245" t="s">
        <v>5249</v>
      </c>
      <c r="D2173" s="245" t="s">
        <v>5248</v>
      </c>
      <c r="E2173" s="246" t="s">
        <v>44</v>
      </c>
      <c r="F2173" s="245" t="s">
        <v>44</v>
      </c>
      <c r="G2173" s="245" t="s">
        <v>5252</v>
      </c>
      <c r="H2173" s="245" t="s">
        <v>17349</v>
      </c>
      <c r="I2173" s="245" t="s">
        <v>11</v>
      </c>
      <c r="J2173" s="245" t="s">
        <v>569</v>
      </c>
      <c r="K2173" s="246" t="s">
        <v>6300</v>
      </c>
      <c r="L2173" s="245" t="s">
        <v>568</v>
      </c>
    </row>
    <row r="2174" spans="1:12" x14ac:dyDescent="0.25">
      <c r="A2174" s="245" t="s">
        <v>4831</v>
      </c>
      <c r="B2174" s="245" t="s">
        <v>4830</v>
      </c>
      <c r="C2174" s="245" t="s">
        <v>5249</v>
      </c>
      <c r="D2174" s="245" t="s">
        <v>5248</v>
      </c>
      <c r="E2174" s="246" t="s">
        <v>44</v>
      </c>
      <c r="F2174" s="245" t="s">
        <v>44</v>
      </c>
      <c r="G2174" s="245" t="s">
        <v>5250</v>
      </c>
      <c r="H2174" s="245" t="s">
        <v>17350</v>
      </c>
      <c r="I2174" s="245" t="s">
        <v>11</v>
      </c>
      <c r="J2174" s="245" t="s">
        <v>59</v>
      </c>
      <c r="K2174" s="246" t="s">
        <v>17351</v>
      </c>
      <c r="L2174" s="245" t="s">
        <v>568</v>
      </c>
    </row>
    <row r="2175" spans="1:12" x14ac:dyDescent="0.25">
      <c r="A2175" s="245" t="s">
        <v>4831</v>
      </c>
      <c r="B2175" s="245" t="s">
        <v>4830</v>
      </c>
      <c r="C2175" s="245" t="s">
        <v>5249</v>
      </c>
      <c r="D2175" s="245" t="s">
        <v>5248</v>
      </c>
      <c r="E2175" s="246" t="s">
        <v>44</v>
      </c>
      <c r="F2175" s="245" t="s">
        <v>44</v>
      </c>
      <c r="G2175" s="245" t="s">
        <v>11404</v>
      </c>
      <c r="H2175" s="245" t="s">
        <v>17352</v>
      </c>
      <c r="I2175" s="245" t="s">
        <v>11</v>
      </c>
      <c r="J2175" s="245" t="s">
        <v>59</v>
      </c>
      <c r="K2175" s="246" t="s">
        <v>17353</v>
      </c>
      <c r="L2175" s="245" t="s">
        <v>568</v>
      </c>
    </row>
    <row r="2176" spans="1:12" x14ac:dyDescent="0.25">
      <c r="A2176" s="245" t="s">
        <v>4831</v>
      </c>
      <c r="B2176" s="245" t="s">
        <v>4830</v>
      </c>
      <c r="C2176" s="245" t="s">
        <v>5249</v>
      </c>
      <c r="D2176" s="245" t="s">
        <v>5248</v>
      </c>
      <c r="E2176" s="246" t="s">
        <v>44</v>
      </c>
      <c r="F2176" s="245" t="s">
        <v>44</v>
      </c>
      <c r="G2176" s="245" t="s">
        <v>11405</v>
      </c>
      <c r="H2176" s="245" t="s">
        <v>17354</v>
      </c>
      <c r="I2176" s="245" t="s">
        <v>15</v>
      </c>
      <c r="J2176" s="245" t="s">
        <v>59</v>
      </c>
      <c r="K2176" s="246" t="s">
        <v>8950</v>
      </c>
      <c r="L2176" s="245" t="s">
        <v>568</v>
      </c>
    </row>
    <row r="2177" spans="1:12" x14ac:dyDescent="0.25">
      <c r="A2177" s="245" t="s">
        <v>4831</v>
      </c>
      <c r="B2177" s="245" t="s">
        <v>4830</v>
      </c>
      <c r="C2177" s="245" t="s">
        <v>5249</v>
      </c>
      <c r="D2177" s="245" t="s">
        <v>5248</v>
      </c>
      <c r="E2177" s="246" t="s">
        <v>44</v>
      </c>
      <c r="F2177" s="245" t="s">
        <v>44</v>
      </c>
      <c r="G2177" s="245" t="s">
        <v>11406</v>
      </c>
      <c r="H2177" s="245" t="s">
        <v>17355</v>
      </c>
      <c r="I2177" s="245" t="s">
        <v>15</v>
      </c>
      <c r="J2177" s="245" t="s">
        <v>59</v>
      </c>
      <c r="K2177" s="246" t="s">
        <v>17356</v>
      </c>
      <c r="L2177" s="245" t="s">
        <v>568</v>
      </c>
    </row>
    <row r="2178" spans="1:12" x14ac:dyDescent="0.25">
      <c r="A2178" s="245" t="s">
        <v>4831</v>
      </c>
      <c r="B2178" s="245" t="s">
        <v>4830</v>
      </c>
      <c r="C2178" s="245" t="s">
        <v>5249</v>
      </c>
      <c r="D2178" s="245" t="s">
        <v>5248</v>
      </c>
      <c r="E2178" s="246" t="s">
        <v>44</v>
      </c>
      <c r="F2178" s="245" t="s">
        <v>44</v>
      </c>
      <c r="G2178" s="245" t="s">
        <v>11407</v>
      </c>
      <c r="H2178" s="245" t="s">
        <v>17357</v>
      </c>
      <c r="I2178" s="245" t="s">
        <v>15</v>
      </c>
      <c r="J2178" s="245" t="s">
        <v>59</v>
      </c>
      <c r="K2178" s="246" t="s">
        <v>9637</v>
      </c>
      <c r="L2178" s="245" t="s">
        <v>568</v>
      </c>
    </row>
    <row r="2179" spans="1:12" x14ac:dyDescent="0.25">
      <c r="A2179" s="245" t="s">
        <v>4831</v>
      </c>
      <c r="B2179" s="245" t="s">
        <v>4830</v>
      </c>
      <c r="C2179" s="245" t="s">
        <v>5249</v>
      </c>
      <c r="D2179" s="245" t="s">
        <v>5248</v>
      </c>
      <c r="E2179" s="246" t="s">
        <v>44</v>
      </c>
      <c r="F2179" s="245" t="s">
        <v>44</v>
      </c>
      <c r="G2179" s="245" t="s">
        <v>11408</v>
      </c>
      <c r="H2179" s="245" t="s">
        <v>17358</v>
      </c>
      <c r="I2179" s="245" t="s">
        <v>15</v>
      </c>
      <c r="J2179" s="245" t="s">
        <v>59</v>
      </c>
      <c r="K2179" s="246" t="s">
        <v>8753</v>
      </c>
      <c r="L2179" s="245" t="s">
        <v>568</v>
      </c>
    </row>
    <row r="2180" spans="1:12" x14ac:dyDescent="0.25">
      <c r="A2180" s="245" t="s">
        <v>4831</v>
      </c>
      <c r="B2180" s="245" t="s">
        <v>4830</v>
      </c>
      <c r="C2180" s="245" t="s">
        <v>5249</v>
      </c>
      <c r="D2180" s="245" t="s">
        <v>5248</v>
      </c>
      <c r="E2180" s="246" t="s">
        <v>44</v>
      </c>
      <c r="F2180" s="245" t="s">
        <v>44</v>
      </c>
      <c r="G2180" s="245" t="s">
        <v>11409</v>
      </c>
      <c r="H2180" s="245" t="s">
        <v>17359</v>
      </c>
      <c r="I2180" s="245" t="s">
        <v>15</v>
      </c>
      <c r="J2180" s="245" t="s">
        <v>59</v>
      </c>
      <c r="K2180" s="246" t="s">
        <v>15427</v>
      </c>
      <c r="L2180" s="245" t="s">
        <v>568</v>
      </c>
    </row>
    <row r="2181" spans="1:12" x14ac:dyDescent="0.25">
      <c r="A2181" s="245" t="s">
        <v>4831</v>
      </c>
      <c r="B2181" s="245" t="s">
        <v>4830</v>
      </c>
      <c r="C2181" s="245" t="s">
        <v>5249</v>
      </c>
      <c r="D2181" s="245" t="s">
        <v>5248</v>
      </c>
      <c r="E2181" s="246" t="s">
        <v>44</v>
      </c>
      <c r="F2181" s="245" t="s">
        <v>44</v>
      </c>
      <c r="G2181" s="245" t="s">
        <v>11410</v>
      </c>
      <c r="H2181" s="245" t="s">
        <v>17360</v>
      </c>
      <c r="I2181" s="245" t="s">
        <v>15</v>
      </c>
      <c r="J2181" s="245" t="s">
        <v>59</v>
      </c>
      <c r="K2181" s="246" t="s">
        <v>16326</v>
      </c>
      <c r="L2181" s="245" t="s">
        <v>568</v>
      </c>
    </row>
    <row r="2182" spans="1:12" x14ac:dyDescent="0.25">
      <c r="A2182" s="245" t="s">
        <v>4831</v>
      </c>
      <c r="B2182" s="245" t="s">
        <v>4830</v>
      </c>
      <c r="C2182" s="245" t="s">
        <v>5249</v>
      </c>
      <c r="D2182" s="245" t="s">
        <v>5248</v>
      </c>
      <c r="E2182" s="246" t="s">
        <v>44</v>
      </c>
      <c r="F2182" s="245" t="s">
        <v>44</v>
      </c>
      <c r="G2182" s="245" t="s">
        <v>5247</v>
      </c>
      <c r="H2182" s="245" t="s">
        <v>17361</v>
      </c>
      <c r="I2182" s="245" t="s">
        <v>12</v>
      </c>
      <c r="J2182" s="245" t="s">
        <v>569</v>
      </c>
      <c r="K2182" s="246" t="s">
        <v>17362</v>
      </c>
      <c r="L2182" s="245" t="s">
        <v>568</v>
      </c>
    </row>
    <row r="2183" spans="1:12" x14ac:dyDescent="0.25">
      <c r="A2183" s="245" t="s">
        <v>4831</v>
      </c>
      <c r="B2183" s="245" t="s">
        <v>4830</v>
      </c>
      <c r="C2183" s="245" t="s">
        <v>5249</v>
      </c>
      <c r="D2183" s="245" t="s">
        <v>5248</v>
      </c>
      <c r="E2183" s="246" t="s">
        <v>44</v>
      </c>
      <c r="F2183" s="245" t="s">
        <v>44</v>
      </c>
      <c r="G2183" s="245" t="s">
        <v>11412</v>
      </c>
      <c r="H2183" s="245" t="s">
        <v>17363</v>
      </c>
      <c r="I2183" s="245" t="s">
        <v>11</v>
      </c>
      <c r="J2183" s="245" t="s">
        <v>569</v>
      </c>
      <c r="K2183" s="246" t="s">
        <v>17364</v>
      </c>
      <c r="L2183" s="245" t="s">
        <v>568</v>
      </c>
    </row>
    <row r="2184" spans="1:12" x14ac:dyDescent="0.25">
      <c r="A2184" s="245" t="s">
        <v>4831</v>
      </c>
      <c r="B2184" s="245" t="s">
        <v>4830</v>
      </c>
      <c r="C2184" s="245" t="s">
        <v>5249</v>
      </c>
      <c r="D2184" s="245" t="s">
        <v>5248</v>
      </c>
      <c r="E2184" s="246" t="s">
        <v>44</v>
      </c>
      <c r="F2184" s="245" t="s">
        <v>44</v>
      </c>
      <c r="G2184" s="245" t="s">
        <v>11413</v>
      </c>
      <c r="H2184" s="245" t="s">
        <v>17365</v>
      </c>
      <c r="I2184" s="245" t="s">
        <v>11</v>
      </c>
      <c r="J2184" s="245" t="s">
        <v>569</v>
      </c>
      <c r="K2184" s="246" t="s">
        <v>17366</v>
      </c>
      <c r="L2184" s="245" t="s">
        <v>568</v>
      </c>
    </row>
    <row r="2185" spans="1:12" x14ac:dyDescent="0.25">
      <c r="A2185" s="245" t="s">
        <v>4831</v>
      </c>
      <c r="B2185" s="245" t="s">
        <v>4830</v>
      </c>
      <c r="C2185" s="245" t="s">
        <v>5249</v>
      </c>
      <c r="D2185" s="245" t="s">
        <v>5248</v>
      </c>
      <c r="E2185" s="246" t="s">
        <v>44</v>
      </c>
      <c r="F2185" s="245" t="s">
        <v>44</v>
      </c>
      <c r="G2185" s="245" t="s">
        <v>11414</v>
      </c>
      <c r="H2185" s="245" t="s">
        <v>17367</v>
      </c>
      <c r="I2185" s="245" t="s">
        <v>11</v>
      </c>
      <c r="J2185" s="245" t="s">
        <v>569</v>
      </c>
      <c r="K2185" s="246" t="s">
        <v>17368</v>
      </c>
      <c r="L2185" s="245" t="s">
        <v>568</v>
      </c>
    </row>
    <row r="2186" spans="1:12" x14ac:dyDescent="0.25">
      <c r="A2186" s="245" t="s">
        <v>4831</v>
      </c>
      <c r="B2186" s="245" t="s">
        <v>4830</v>
      </c>
      <c r="C2186" s="245" t="s">
        <v>5249</v>
      </c>
      <c r="D2186" s="245" t="s">
        <v>5248</v>
      </c>
      <c r="E2186" s="246" t="s">
        <v>44</v>
      </c>
      <c r="F2186" s="245" t="s">
        <v>44</v>
      </c>
      <c r="G2186" s="245" t="s">
        <v>11415</v>
      </c>
      <c r="H2186" s="245" t="s">
        <v>17369</v>
      </c>
      <c r="I2186" s="245" t="s">
        <v>11</v>
      </c>
      <c r="J2186" s="245" t="s">
        <v>569</v>
      </c>
      <c r="K2186" s="246" t="s">
        <v>17370</v>
      </c>
      <c r="L2186" s="245" t="s">
        <v>568</v>
      </c>
    </row>
    <row r="2187" spans="1:12" x14ac:dyDescent="0.25">
      <c r="A2187" s="245" t="s">
        <v>4831</v>
      </c>
      <c r="B2187" s="245" t="s">
        <v>4830</v>
      </c>
      <c r="C2187" s="245" t="s">
        <v>5249</v>
      </c>
      <c r="D2187" s="245" t="s">
        <v>5248</v>
      </c>
      <c r="E2187" s="246" t="s">
        <v>44</v>
      </c>
      <c r="F2187" s="245" t="s">
        <v>44</v>
      </c>
      <c r="G2187" s="245" t="s">
        <v>9420</v>
      </c>
      <c r="H2187" s="245" t="s">
        <v>11416</v>
      </c>
      <c r="I2187" s="245" t="s">
        <v>12</v>
      </c>
      <c r="J2187" s="245" t="s">
        <v>569</v>
      </c>
      <c r="K2187" s="246" t="s">
        <v>17371</v>
      </c>
      <c r="L2187" s="245" t="s">
        <v>568</v>
      </c>
    </row>
    <row r="2188" spans="1:12" x14ac:dyDescent="0.25">
      <c r="A2188" s="245" t="s">
        <v>4831</v>
      </c>
      <c r="B2188" s="245" t="s">
        <v>4830</v>
      </c>
      <c r="C2188" s="245" t="s">
        <v>5249</v>
      </c>
      <c r="D2188" s="245" t="s">
        <v>5248</v>
      </c>
      <c r="E2188" s="246" t="s">
        <v>44</v>
      </c>
      <c r="F2188" s="245" t="s">
        <v>44</v>
      </c>
      <c r="G2188" s="245" t="s">
        <v>9421</v>
      </c>
      <c r="H2188" s="245" t="s">
        <v>11418</v>
      </c>
      <c r="I2188" s="245" t="s">
        <v>12</v>
      </c>
      <c r="J2188" s="245" t="s">
        <v>569</v>
      </c>
      <c r="K2188" s="246" t="s">
        <v>17372</v>
      </c>
      <c r="L2188" s="245" t="s">
        <v>568</v>
      </c>
    </row>
    <row r="2189" spans="1:12" x14ac:dyDescent="0.25">
      <c r="A2189" s="245" t="s">
        <v>4831</v>
      </c>
      <c r="B2189" s="245" t="s">
        <v>4830</v>
      </c>
      <c r="C2189" s="245" t="s">
        <v>5249</v>
      </c>
      <c r="D2189" s="245" t="s">
        <v>5248</v>
      </c>
      <c r="E2189" s="246" t="s">
        <v>44</v>
      </c>
      <c r="F2189" s="245" t="s">
        <v>44</v>
      </c>
      <c r="G2189" s="245" t="s">
        <v>9422</v>
      </c>
      <c r="H2189" s="245" t="s">
        <v>11419</v>
      </c>
      <c r="I2189" s="245" t="s">
        <v>12</v>
      </c>
      <c r="J2189" s="245" t="s">
        <v>569</v>
      </c>
      <c r="K2189" s="246" t="s">
        <v>17373</v>
      </c>
      <c r="L2189" s="245" t="s">
        <v>568</v>
      </c>
    </row>
    <row r="2190" spans="1:12" x14ac:dyDescent="0.25">
      <c r="A2190" s="245" t="s">
        <v>4831</v>
      </c>
      <c r="B2190" s="245" t="s">
        <v>4830</v>
      </c>
      <c r="C2190" s="245" t="s">
        <v>5249</v>
      </c>
      <c r="D2190" s="245" t="s">
        <v>5248</v>
      </c>
      <c r="E2190" s="246" t="s">
        <v>44</v>
      </c>
      <c r="F2190" s="245" t="s">
        <v>44</v>
      </c>
      <c r="G2190" s="245" t="s">
        <v>17374</v>
      </c>
      <c r="H2190" s="245" t="s">
        <v>17375</v>
      </c>
      <c r="I2190" s="245" t="s">
        <v>11</v>
      </c>
      <c r="J2190" s="245" t="s">
        <v>569</v>
      </c>
      <c r="K2190" s="246" t="s">
        <v>17376</v>
      </c>
      <c r="L2190" s="245" t="s">
        <v>568</v>
      </c>
    </row>
    <row r="2191" spans="1:12" x14ac:dyDescent="0.25">
      <c r="A2191" s="245" t="s">
        <v>4831</v>
      </c>
      <c r="B2191" s="245" t="s">
        <v>4830</v>
      </c>
      <c r="C2191" s="245" t="s">
        <v>5249</v>
      </c>
      <c r="D2191" s="245" t="s">
        <v>5248</v>
      </c>
      <c r="E2191" s="246" t="s">
        <v>44</v>
      </c>
      <c r="F2191" s="245" t="s">
        <v>44</v>
      </c>
      <c r="G2191" s="245" t="s">
        <v>17377</v>
      </c>
      <c r="H2191" s="245" t="s">
        <v>17378</v>
      </c>
      <c r="I2191" s="245" t="s">
        <v>11</v>
      </c>
      <c r="J2191" s="245" t="s">
        <v>569</v>
      </c>
      <c r="K2191" s="246" t="s">
        <v>17379</v>
      </c>
      <c r="L2191" s="245" t="s">
        <v>568</v>
      </c>
    </row>
    <row r="2192" spans="1:12" x14ac:dyDescent="0.25">
      <c r="A2192" s="245" t="s">
        <v>4831</v>
      </c>
      <c r="B2192" s="245" t="s">
        <v>4830</v>
      </c>
      <c r="C2192" s="245" t="s">
        <v>5249</v>
      </c>
      <c r="D2192" s="245" t="s">
        <v>5248</v>
      </c>
      <c r="E2192" s="246" t="s">
        <v>44</v>
      </c>
      <c r="F2192" s="245" t="s">
        <v>44</v>
      </c>
      <c r="G2192" s="245" t="s">
        <v>17380</v>
      </c>
      <c r="H2192" s="245" t="s">
        <v>17381</v>
      </c>
      <c r="I2192" s="245" t="s">
        <v>11</v>
      </c>
      <c r="J2192" s="245" t="s">
        <v>569</v>
      </c>
      <c r="K2192" s="246" t="s">
        <v>17382</v>
      </c>
      <c r="L2192" s="245" t="s">
        <v>568</v>
      </c>
    </row>
    <row r="2193" spans="1:12" x14ac:dyDescent="0.25">
      <c r="A2193" s="245" t="s">
        <v>4831</v>
      </c>
      <c r="B2193" s="245" t="s">
        <v>4830</v>
      </c>
      <c r="C2193" s="245" t="s">
        <v>5249</v>
      </c>
      <c r="D2193" s="245" t="s">
        <v>5248</v>
      </c>
      <c r="E2193" s="246" t="s">
        <v>44</v>
      </c>
      <c r="F2193" s="245" t="s">
        <v>44</v>
      </c>
      <c r="G2193" s="245" t="s">
        <v>17383</v>
      </c>
      <c r="H2193" s="245" t="s">
        <v>17384</v>
      </c>
      <c r="I2193" s="245" t="s">
        <v>11</v>
      </c>
      <c r="J2193" s="245" t="s">
        <v>569</v>
      </c>
      <c r="K2193" s="246" t="s">
        <v>17385</v>
      </c>
      <c r="L2193" s="245" t="s">
        <v>568</v>
      </c>
    </row>
    <row r="2194" spans="1:12" x14ac:dyDescent="0.25">
      <c r="A2194" s="245" t="s">
        <v>4831</v>
      </c>
      <c r="B2194" s="245" t="s">
        <v>4830</v>
      </c>
      <c r="C2194" s="245" t="s">
        <v>5249</v>
      </c>
      <c r="D2194" s="245" t="s">
        <v>5248</v>
      </c>
      <c r="E2194" s="246" t="s">
        <v>44</v>
      </c>
      <c r="F2194" s="245" t="s">
        <v>44</v>
      </c>
      <c r="G2194" s="245" t="s">
        <v>17386</v>
      </c>
      <c r="H2194" s="245" t="s">
        <v>17387</v>
      </c>
      <c r="I2194" s="245" t="s">
        <v>11</v>
      </c>
      <c r="J2194" s="245" t="s">
        <v>569</v>
      </c>
      <c r="K2194" s="246" t="s">
        <v>9380</v>
      </c>
      <c r="L2194" s="245" t="s">
        <v>568</v>
      </c>
    </row>
    <row r="2195" spans="1:12" x14ac:dyDescent="0.25">
      <c r="A2195" s="245" t="s">
        <v>4831</v>
      </c>
      <c r="B2195" s="245" t="s">
        <v>4830</v>
      </c>
      <c r="C2195" s="245" t="s">
        <v>5249</v>
      </c>
      <c r="D2195" s="245" t="s">
        <v>5248</v>
      </c>
      <c r="E2195" s="246" t="s">
        <v>44</v>
      </c>
      <c r="F2195" s="245" t="s">
        <v>44</v>
      </c>
      <c r="G2195" s="245" t="s">
        <v>17388</v>
      </c>
      <c r="H2195" s="245" t="s">
        <v>17389</v>
      </c>
      <c r="I2195" s="245" t="s">
        <v>11</v>
      </c>
      <c r="J2195" s="245" t="s">
        <v>569</v>
      </c>
      <c r="K2195" s="246" t="s">
        <v>17390</v>
      </c>
      <c r="L2195" s="245" t="s">
        <v>568</v>
      </c>
    </row>
    <row r="2196" spans="1:12" x14ac:dyDescent="0.25">
      <c r="A2196" s="245" t="s">
        <v>4831</v>
      </c>
      <c r="B2196" s="245" t="s">
        <v>4830</v>
      </c>
      <c r="C2196" s="245" t="s">
        <v>5249</v>
      </c>
      <c r="D2196" s="245" t="s">
        <v>5248</v>
      </c>
      <c r="E2196" s="246" t="s">
        <v>44</v>
      </c>
      <c r="F2196" s="245" t="s">
        <v>44</v>
      </c>
      <c r="G2196" s="245" t="s">
        <v>17391</v>
      </c>
      <c r="H2196" s="245" t="s">
        <v>17392</v>
      </c>
      <c r="I2196" s="245" t="s">
        <v>11</v>
      </c>
      <c r="J2196" s="245" t="s">
        <v>569</v>
      </c>
      <c r="K2196" s="246" t="s">
        <v>17393</v>
      </c>
      <c r="L2196" s="245" t="s">
        <v>568</v>
      </c>
    </row>
    <row r="2197" spans="1:12" x14ac:dyDescent="0.25">
      <c r="A2197" s="245" t="s">
        <v>4831</v>
      </c>
      <c r="B2197" s="245" t="s">
        <v>4830</v>
      </c>
      <c r="C2197" s="245" t="s">
        <v>5249</v>
      </c>
      <c r="D2197" s="245" t="s">
        <v>5248</v>
      </c>
      <c r="E2197" s="246" t="s">
        <v>44</v>
      </c>
      <c r="F2197" s="245" t="s">
        <v>44</v>
      </c>
      <c r="G2197" s="245" t="s">
        <v>17394</v>
      </c>
      <c r="H2197" s="245" t="s">
        <v>17395</v>
      </c>
      <c r="I2197" s="245" t="s">
        <v>11</v>
      </c>
      <c r="J2197" s="245" t="s">
        <v>569</v>
      </c>
      <c r="K2197" s="246" t="s">
        <v>17396</v>
      </c>
      <c r="L2197" s="245" t="s">
        <v>568</v>
      </c>
    </row>
    <row r="2198" spans="1:12" x14ac:dyDescent="0.25">
      <c r="A2198" s="245" t="s">
        <v>4831</v>
      </c>
      <c r="B2198" s="245" t="s">
        <v>4830</v>
      </c>
      <c r="C2198" s="245" t="s">
        <v>5249</v>
      </c>
      <c r="D2198" s="245" t="s">
        <v>5248</v>
      </c>
      <c r="E2198" s="246" t="s">
        <v>44</v>
      </c>
      <c r="F2198" s="245" t="s">
        <v>44</v>
      </c>
      <c r="G2198" s="245" t="s">
        <v>17397</v>
      </c>
      <c r="H2198" s="245" t="s">
        <v>17398</v>
      </c>
      <c r="I2198" s="245" t="s">
        <v>11</v>
      </c>
      <c r="J2198" s="245" t="s">
        <v>569</v>
      </c>
      <c r="K2198" s="246" t="s">
        <v>17399</v>
      </c>
      <c r="L2198" s="245" t="s">
        <v>568</v>
      </c>
    </row>
    <row r="2199" spans="1:12" x14ac:dyDescent="0.25">
      <c r="A2199" s="245" t="s">
        <v>4831</v>
      </c>
      <c r="B2199" s="245" t="s">
        <v>4830</v>
      </c>
      <c r="C2199" s="245" t="s">
        <v>5109</v>
      </c>
      <c r="D2199" s="245" t="s">
        <v>5108</v>
      </c>
      <c r="E2199" s="246" t="s">
        <v>44</v>
      </c>
      <c r="F2199" s="245" t="s">
        <v>44</v>
      </c>
      <c r="G2199" s="245" t="s">
        <v>5244</v>
      </c>
      <c r="H2199" s="245" t="s">
        <v>11420</v>
      </c>
      <c r="I2199" s="245" t="s">
        <v>11</v>
      </c>
      <c r="J2199" s="245" t="s">
        <v>59</v>
      </c>
      <c r="K2199" s="246" t="s">
        <v>12472</v>
      </c>
      <c r="L2199" s="245" t="s">
        <v>568</v>
      </c>
    </row>
    <row r="2200" spans="1:12" x14ac:dyDescent="0.25">
      <c r="A2200" s="245" t="s">
        <v>4831</v>
      </c>
      <c r="B2200" s="245" t="s">
        <v>4830</v>
      </c>
      <c r="C2200" s="245" t="s">
        <v>5109</v>
      </c>
      <c r="D2200" s="245" t="s">
        <v>5108</v>
      </c>
      <c r="E2200" s="246" t="s">
        <v>44</v>
      </c>
      <c r="F2200" s="245" t="s">
        <v>44</v>
      </c>
      <c r="G2200" s="245" t="s">
        <v>5243</v>
      </c>
      <c r="H2200" s="245" t="s">
        <v>11421</v>
      </c>
      <c r="I2200" s="245" t="s">
        <v>11</v>
      </c>
      <c r="J2200" s="245" t="s">
        <v>59</v>
      </c>
      <c r="K2200" s="246" t="s">
        <v>16001</v>
      </c>
      <c r="L2200" s="245" t="s">
        <v>568</v>
      </c>
    </row>
    <row r="2201" spans="1:12" x14ac:dyDescent="0.25">
      <c r="A2201" s="245" t="s">
        <v>4831</v>
      </c>
      <c r="B2201" s="245" t="s">
        <v>4830</v>
      </c>
      <c r="C2201" s="245" t="s">
        <v>5109</v>
      </c>
      <c r="D2201" s="245" t="s">
        <v>5108</v>
      </c>
      <c r="E2201" s="246" t="s">
        <v>44</v>
      </c>
      <c r="F2201" s="245" t="s">
        <v>44</v>
      </c>
      <c r="G2201" s="245" t="s">
        <v>5242</v>
      </c>
      <c r="H2201" s="245" t="s">
        <v>11422</v>
      </c>
      <c r="I2201" s="245" t="s">
        <v>11</v>
      </c>
      <c r="J2201" s="245" t="s">
        <v>59</v>
      </c>
      <c r="K2201" s="246" t="s">
        <v>17400</v>
      </c>
      <c r="L2201" s="245" t="s">
        <v>568</v>
      </c>
    </row>
    <row r="2202" spans="1:12" x14ac:dyDescent="0.25">
      <c r="A2202" s="245" t="s">
        <v>4831</v>
      </c>
      <c r="B2202" s="245" t="s">
        <v>4830</v>
      </c>
      <c r="C2202" s="245" t="s">
        <v>5109</v>
      </c>
      <c r="D2202" s="245" t="s">
        <v>5108</v>
      </c>
      <c r="E2202" s="246" t="s">
        <v>44</v>
      </c>
      <c r="F2202" s="245" t="s">
        <v>44</v>
      </c>
      <c r="G2202" s="245" t="s">
        <v>5241</v>
      </c>
      <c r="H2202" s="245" t="s">
        <v>11424</v>
      </c>
      <c r="I2202" s="245" t="s">
        <v>11</v>
      </c>
      <c r="J2202" s="245" t="s">
        <v>59</v>
      </c>
      <c r="K2202" s="246" t="s">
        <v>17401</v>
      </c>
      <c r="L2202" s="245" t="s">
        <v>568</v>
      </c>
    </row>
    <row r="2203" spans="1:12" x14ac:dyDescent="0.25">
      <c r="A2203" s="245" t="s">
        <v>4831</v>
      </c>
      <c r="B2203" s="245" t="s">
        <v>4830</v>
      </c>
      <c r="C2203" s="245" t="s">
        <v>5109</v>
      </c>
      <c r="D2203" s="245" t="s">
        <v>5108</v>
      </c>
      <c r="E2203" s="246" t="s">
        <v>44</v>
      </c>
      <c r="F2203" s="245" t="s">
        <v>44</v>
      </c>
      <c r="G2203" s="245" t="s">
        <v>5240</v>
      </c>
      <c r="H2203" s="245" t="s">
        <v>11426</v>
      </c>
      <c r="I2203" s="245" t="s">
        <v>11</v>
      </c>
      <c r="J2203" s="245" t="s">
        <v>59</v>
      </c>
      <c r="K2203" s="246" t="s">
        <v>17402</v>
      </c>
      <c r="L2203" s="245" t="s">
        <v>568</v>
      </c>
    </row>
    <row r="2204" spans="1:12" x14ac:dyDescent="0.25">
      <c r="A2204" s="245" t="s">
        <v>4831</v>
      </c>
      <c r="B2204" s="245" t="s">
        <v>4830</v>
      </c>
      <c r="C2204" s="245" t="s">
        <v>5109</v>
      </c>
      <c r="D2204" s="245" t="s">
        <v>5108</v>
      </c>
      <c r="E2204" s="246" t="s">
        <v>44</v>
      </c>
      <c r="F2204" s="245" t="s">
        <v>44</v>
      </c>
      <c r="G2204" s="245" t="s">
        <v>5239</v>
      </c>
      <c r="H2204" s="245" t="s">
        <v>11427</v>
      </c>
      <c r="I2204" s="245" t="s">
        <v>11</v>
      </c>
      <c r="J2204" s="245" t="s">
        <v>59</v>
      </c>
      <c r="K2204" s="246" t="s">
        <v>15268</v>
      </c>
      <c r="L2204" s="245" t="s">
        <v>568</v>
      </c>
    </row>
    <row r="2205" spans="1:12" x14ac:dyDescent="0.25">
      <c r="A2205" s="245" t="s">
        <v>4831</v>
      </c>
      <c r="B2205" s="245" t="s">
        <v>4830</v>
      </c>
      <c r="C2205" s="245" t="s">
        <v>5109</v>
      </c>
      <c r="D2205" s="245" t="s">
        <v>5108</v>
      </c>
      <c r="E2205" s="246" t="s">
        <v>44</v>
      </c>
      <c r="F2205" s="245" t="s">
        <v>44</v>
      </c>
      <c r="G2205" s="245" t="s">
        <v>5238</v>
      </c>
      <c r="H2205" s="245" t="s">
        <v>11428</v>
      </c>
      <c r="I2205" s="245" t="s">
        <v>11</v>
      </c>
      <c r="J2205" s="245" t="s">
        <v>59</v>
      </c>
      <c r="K2205" s="246" t="s">
        <v>17403</v>
      </c>
      <c r="L2205" s="245" t="s">
        <v>568</v>
      </c>
    </row>
    <row r="2206" spans="1:12" x14ac:dyDescent="0.25">
      <c r="A2206" s="245" t="s">
        <v>4831</v>
      </c>
      <c r="B2206" s="245" t="s">
        <v>4830</v>
      </c>
      <c r="C2206" s="245" t="s">
        <v>5109</v>
      </c>
      <c r="D2206" s="245" t="s">
        <v>5108</v>
      </c>
      <c r="E2206" s="246" t="s">
        <v>44</v>
      </c>
      <c r="F2206" s="245" t="s">
        <v>44</v>
      </c>
      <c r="G2206" s="245" t="s">
        <v>5237</v>
      </c>
      <c r="H2206" s="245" t="s">
        <v>11429</v>
      </c>
      <c r="I2206" s="245" t="s">
        <v>11</v>
      </c>
      <c r="J2206" s="245" t="s">
        <v>59</v>
      </c>
      <c r="K2206" s="246" t="s">
        <v>17404</v>
      </c>
      <c r="L2206" s="245" t="s">
        <v>568</v>
      </c>
    </row>
    <row r="2207" spans="1:12" x14ac:dyDescent="0.25">
      <c r="A2207" s="245" t="s">
        <v>4831</v>
      </c>
      <c r="B2207" s="245" t="s">
        <v>4830</v>
      </c>
      <c r="C2207" s="245" t="s">
        <v>5109</v>
      </c>
      <c r="D2207" s="245" t="s">
        <v>5108</v>
      </c>
      <c r="E2207" s="246" t="s">
        <v>44</v>
      </c>
      <c r="F2207" s="245" t="s">
        <v>44</v>
      </c>
      <c r="G2207" s="245" t="s">
        <v>5236</v>
      </c>
      <c r="H2207" s="245" t="s">
        <v>11431</v>
      </c>
      <c r="I2207" s="245" t="s">
        <v>11</v>
      </c>
      <c r="J2207" s="245" t="s">
        <v>59</v>
      </c>
      <c r="K2207" s="246" t="s">
        <v>17405</v>
      </c>
      <c r="L2207" s="245" t="s">
        <v>568</v>
      </c>
    </row>
    <row r="2208" spans="1:12" x14ac:dyDescent="0.25">
      <c r="A2208" s="245" t="s">
        <v>4831</v>
      </c>
      <c r="B2208" s="245" t="s">
        <v>4830</v>
      </c>
      <c r="C2208" s="245" t="s">
        <v>5109</v>
      </c>
      <c r="D2208" s="245" t="s">
        <v>5108</v>
      </c>
      <c r="E2208" s="246" t="s">
        <v>44</v>
      </c>
      <c r="F2208" s="245" t="s">
        <v>44</v>
      </c>
      <c r="G2208" s="245" t="s">
        <v>5235</v>
      </c>
      <c r="H2208" s="245" t="s">
        <v>11432</v>
      </c>
      <c r="I2208" s="245" t="s">
        <v>14</v>
      </c>
      <c r="J2208" s="245" t="s">
        <v>59</v>
      </c>
      <c r="K2208" s="246" t="s">
        <v>17406</v>
      </c>
      <c r="L2208" s="245" t="s">
        <v>568</v>
      </c>
    </row>
    <row r="2209" spans="1:12" x14ac:dyDescent="0.25">
      <c r="A2209" s="245" t="s">
        <v>4831</v>
      </c>
      <c r="B2209" s="245" t="s">
        <v>4830</v>
      </c>
      <c r="C2209" s="245" t="s">
        <v>5109</v>
      </c>
      <c r="D2209" s="245" t="s">
        <v>5108</v>
      </c>
      <c r="E2209" s="246" t="s">
        <v>44</v>
      </c>
      <c r="F2209" s="245" t="s">
        <v>44</v>
      </c>
      <c r="G2209" s="245" t="s">
        <v>5234</v>
      </c>
      <c r="H2209" s="245" t="s">
        <v>11433</v>
      </c>
      <c r="I2209" s="245" t="s">
        <v>14</v>
      </c>
      <c r="J2209" s="245" t="s">
        <v>59</v>
      </c>
      <c r="K2209" s="246" t="s">
        <v>10419</v>
      </c>
      <c r="L2209" s="245" t="s">
        <v>568</v>
      </c>
    </row>
    <row r="2210" spans="1:12" x14ac:dyDescent="0.25">
      <c r="A2210" s="245" t="s">
        <v>4831</v>
      </c>
      <c r="B2210" s="245" t="s">
        <v>4830</v>
      </c>
      <c r="C2210" s="245" t="s">
        <v>5109</v>
      </c>
      <c r="D2210" s="245" t="s">
        <v>5108</v>
      </c>
      <c r="E2210" s="246" t="s">
        <v>44</v>
      </c>
      <c r="F2210" s="245" t="s">
        <v>44</v>
      </c>
      <c r="G2210" s="245" t="s">
        <v>5233</v>
      </c>
      <c r="H2210" s="245" t="s">
        <v>11434</v>
      </c>
      <c r="I2210" s="245" t="s">
        <v>11</v>
      </c>
      <c r="J2210" s="245" t="s">
        <v>59</v>
      </c>
      <c r="K2210" s="246" t="s">
        <v>17407</v>
      </c>
      <c r="L2210" s="245" t="s">
        <v>568</v>
      </c>
    </row>
    <row r="2211" spans="1:12" x14ac:dyDescent="0.25">
      <c r="A2211" s="245" t="s">
        <v>4831</v>
      </c>
      <c r="B2211" s="245" t="s">
        <v>4830</v>
      </c>
      <c r="C2211" s="245" t="s">
        <v>5109</v>
      </c>
      <c r="D2211" s="245" t="s">
        <v>5108</v>
      </c>
      <c r="E2211" s="246" t="s">
        <v>44</v>
      </c>
      <c r="F2211" s="245" t="s">
        <v>44</v>
      </c>
      <c r="G2211" s="245" t="s">
        <v>5232</v>
      </c>
      <c r="H2211" s="245" t="s">
        <v>11435</v>
      </c>
      <c r="I2211" s="245" t="s">
        <v>11</v>
      </c>
      <c r="J2211" s="245" t="s">
        <v>59</v>
      </c>
      <c r="K2211" s="246" t="s">
        <v>17408</v>
      </c>
      <c r="L2211" s="245" t="s">
        <v>568</v>
      </c>
    </row>
    <row r="2212" spans="1:12" x14ac:dyDescent="0.25">
      <c r="A2212" s="245" t="s">
        <v>4831</v>
      </c>
      <c r="B2212" s="245" t="s">
        <v>4830</v>
      </c>
      <c r="C2212" s="245" t="s">
        <v>5109</v>
      </c>
      <c r="D2212" s="245" t="s">
        <v>5108</v>
      </c>
      <c r="E2212" s="246" t="s">
        <v>44</v>
      </c>
      <c r="F2212" s="245" t="s">
        <v>44</v>
      </c>
      <c r="G2212" s="245" t="s">
        <v>5231</v>
      </c>
      <c r="H2212" s="245" t="s">
        <v>11436</v>
      </c>
      <c r="I2212" s="245" t="s">
        <v>11</v>
      </c>
      <c r="J2212" s="245" t="s">
        <v>59</v>
      </c>
      <c r="K2212" s="246" t="s">
        <v>12538</v>
      </c>
      <c r="L2212" s="245" t="s">
        <v>568</v>
      </c>
    </row>
    <row r="2213" spans="1:12" x14ac:dyDescent="0.25">
      <c r="A2213" s="245" t="s">
        <v>4831</v>
      </c>
      <c r="B2213" s="245" t="s">
        <v>4830</v>
      </c>
      <c r="C2213" s="245" t="s">
        <v>5109</v>
      </c>
      <c r="D2213" s="245" t="s">
        <v>5108</v>
      </c>
      <c r="E2213" s="246" t="s">
        <v>44</v>
      </c>
      <c r="F2213" s="245" t="s">
        <v>44</v>
      </c>
      <c r="G2213" s="245" t="s">
        <v>5230</v>
      </c>
      <c r="H2213" s="245" t="s">
        <v>11437</v>
      </c>
      <c r="I2213" s="245" t="s">
        <v>11</v>
      </c>
      <c r="J2213" s="245" t="s">
        <v>59</v>
      </c>
      <c r="K2213" s="246" t="s">
        <v>17409</v>
      </c>
      <c r="L2213" s="245" t="s">
        <v>568</v>
      </c>
    </row>
    <row r="2214" spans="1:12" x14ac:dyDescent="0.25">
      <c r="A2214" s="245" t="s">
        <v>4831</v>
      </c>
      <c r="B2214" s="245" t="s">
        <v>4830</v>
      </c>
      <c r="C2214" s="245" t="s">
        <v>5109</v>
      </c>
      <c r="D2214" s="245" t="s">
        <v>5108</v>
      </c>
      <c r="E2214" s="246" t="s">
        <v>44</v>
      </c>
      <c r="F2214" s="245" t="s">
        <v>44</v>
      </c>
      <c r="G2214" s="245" t="s">
        <v>5229</v>
      </c>
      <c r="H2214" s="245" t="s">
        <v>11438</v>
      </c>
      <c r="I2214" s="245" t="s">
        <v>11</v>
      </c>
      <c r="J2214" s="245" t="s">
        <v>59</v>
      </c>
      <c r="K2214" s="246" t="s">
        <v>17410</v>
      </c>
      <c r="L2214" s="245" t="s">
        <v>568</v>
      </c>
    </row>
    <row r="2215" spans="1:12" x14ac:dyDescent="0.25">
      <c r="A2215" s="245" t="s">
        <v>4831</v>
      </c>
      <c r="B2215" s="245" t="s">
        <v>4830</v>
      </c>
      <c r="C2215" s="245" t="s">
        <v>5109</v>
      </c>
      <c r="D2215" s="245" t="s">
        <v>5108</v>
      </c>
      <c r="E2215" s="246" t="s">
        <v>44</v>
      </c>
      <c r="F2215" s="245" t="s">
        <v>44</v>
      </c>
      <c r="G2215" s="245" t="s">
        <v>5228</v>
      </c>
      <c r="H2215" s="245" t="s">
        <v>11439</v>
      </c>
      <c r="I2215" s="245" t="s">
        <v>11</v>
      </c>
      <c r="J2215" s="245" t="s">
        <v>59</v>
      </c>
      <c r="K2215" s="246" t="s">
        <v>3705</v>
      </c>
      <c r="L2215" s="245" t="s">
        <v>568</v>
      </c>
    </row>
    <row r="2216" spans="1:12" x14ac:dyDescent="0.25">
      <c r="A2216" s="245" t="s">
        <v>4831</v>
      </c>
      <c r="B2216" s="245" t="s">
        <v>4830</v>
      </c>
      <c r="C2216" s="245" t="s">
        <v>5109</v>
      </c>
      <c r="D2216" s="245" t="s">
        <v>5108</v>
      </c>
      <c r="E2216" s="246" t="s">
        <v>44</v>
      </c>
      <c r="F2216" s="245" t="s">
        <v>44</v>
      </c>
      <c r="G2216" s="245" t="s">
        <v>5227</v>
      </c>
      <c r="H2216" s="245" t="s">
        <v>11440</v>
      </c>
      <c r="I2216" s="245" t="s">
        <v>11</v>
      </c>
      <c r="J2216" s="245" t="s">
        <v>59</v>
      </c>
      <c r="K2216" s="246" t="s">
        <v>17411</v>
      </c>
      <c r="L2216" s="245" t="s">
        <v>568</v>
      </c>
    </row>
    <row r="2217" spans="1:12" x14ac:dyDescent="0.25">
      <c r="A2217" s="245" t="s">
        <v>4831</v>
      </c>
      <c r="B2217" s="245" t="s">
        <v>4830</v>
      </c>
      <c r="C2217" s="245" t="s">
        <v>5109</v>
      </c>
      <c r="D2217" s="245" t="s">
        <v>5108</v>
      </c>
      <c r="E2217" s="246" t="s">
        <v>44</v>
      </c>
      <c r="F2217" s="245" t="s">
        <v>44</v>
      </c>
      <c r="G2217" s="245" t="s">
        <v>5226</v>
      </c>
      <c r="H2217" s="245" t="s">
        <v>11441</v>
      </c>
      <c r="I2217" s="245" t="s">
        <v>11</v>
      </c>
      <c r="J2217" s="245" t="s">
        <v>59</v>
      </c>
      <c r="K2217" s="246" t="s">
        <v>11922</v>
      </c>
      <c r="L2217" s="245" t="s">
        <v>568</v>
      </c>
    </row>
    <row r="2218" spans="1:12" x14ac:dyDescent="0.25">
      <c r="A2218" s="245" t="s">
        <v>4831</v>
      </c>
      <c r="B2218" s="245" t="s">
        <v>4830</v>
      </c>
      <c r="C2218" s="245" t="s">
        <v>5109</v>
      </c>
      <c r="D2218" s="245" t="s">
        <v>5108</v>
      </c>
      <c r="E2218" s="246" t="s">
        <v>44</v>
      </c>
      <c r="F2218" s="245" t="s">
        <v>44</v>
      </c>
      <c r="G2218" s="245" t="s">
        <v>5225</v>
      </c>
      <c r="H2218" s="245" t="s">
        <v>11442</v>
      </c>
      <c r="I2218" s="245" t="s">
        <v>11</v>
      </c>
      <c r="J2218" s="245" t="s">
        <v>59</v>
      </c>
      <c r="K2218" s="246" t="s">
        <v>14204</v>
      </c>
      <c r="L2218" s="245" t="s">
        <v>568</v>
      </c>
    </row>
    <row r="2219" spans="1:12" x14ac:dyDescent="0.25">
      <c r="A2219" s="245" t="s">
        <v>4831</v>
      </c>
      <c r="B2219" s="245" t="s">
        <v>4830</v>
      </c>
      <c r="C2219" s="245" t="s">
        <v>5109</v>
      </c>
      <c r="D2219" s="245" t="s">
        <v>5108</v>
      </c>
      <c r="E2219" s="246" t="s">
        <v>44</v>
      </c>
      <c r="F2219" s="245" t="s">
        <v>44</v>
      </c>
      <c r="G2219" s="245" t="s">
        <v>5224</v>
      </c>
      <c r="H2219" s="245" t="s">
        <v>11443</v>
      </c>
      <c r="I2219" s="245" t="s">
        <v>11</v>
      </c>
      <c r="J2219" s="245" t="s">
        <v>59</v>
      </c>
      <c r="K2219" s="246" t="s">
        <v>17412</v>
      </c>
      <c r="L2219" s="245" t="s">
        <v>568</v>
      </c>
    </row>
    <row r="2220" spans="1:12" x14ac:dyDescent="0.25">
      <c r="A2220" s="245" t="s">
        <v>4831</v>
      </c>
      <c r="B2220" s="245" t="s">
        <v>4830</v>
      </c>
      <c r="C2220" s="245" t="s">
        <v>5109</v>
      </c>
      <c r="D2220" s="245" t="s">
        <v>5108</v>
      </c>
      <c r="E2220" s="246" t="s">
        <v>44</v>
      </c>
      <c r="F2220" s="245" t="s">
        <v>44</v>
      </c>
      <c r="G2220" s="245" t="s">
        <v>5223</v>
      </c>
      <c r="H2220" s="245" t="s">
        <v>11444</v>
      </c>
      <c r="I2220" s="245" t="s">
        <v>11</v>
      </c>
      <c r="J2220" s="245" t="s">
        <v>59</v>
      </c>
      <c r="K2220" s="246" t="s">
        <v>17413</v>
      </c>
      <c r="L2220" s="245" t="s">
        <v>568</v>
      </c>
    </row>
    <row r="2221" spans="1:12" x14ac:dyDescent="0.25">
      <c r="A2221" s="245" t="s">
        <v>4831</v>
      </c>
      <c r="B2221" s="245" t="s">
        <v>4830</v>
      </c>
      <c r="C2221" s="245" t="s">
        <v>5109</v>
      </c>
      <c r="D2221" s="245" t="s">
        <v>5108</v>
      </c>
      <c r="E2221" s="246" t="s">
        <v>44</v>
      </c>
      <c r="F2221" s="245" t="s">
        <v>44</v>
      </c>
      <c r="G2221" s="245" t="s">
        <v>5221</v>
      </c>
      <c r="H2221" s="245" t="s">
        <v>11446</v>
      </c>
      <c r="I2221" s="245" t="s">
        <v>11</v>
      </c>
      <c r="J2221" s="245" t="s">
        <v>59</v>
      </c>
      <c r="K2221" s="246" t="s">
        <v>17414</v>
      </c>
      <c r="L2221" s="245" t="s">
        <v>568</v>
      </c>
    </row>
    <row r="2222" spans="1:12" x14ac:dyDescent="0.25">
      <c r="A2222" s="245" t="s">
        <v>4831</v>
      </c>
      <c r="B2222" s="245" t="s">
        <v>4830</v>
      </c>
      <c r="C2222" s="245" t="s">
        <v>5109</v>
      </c>
      <c r="D2222" s="245" t="s">
        <v>5108</v>
      </c>
      <c r="E2222" s="246" t="s">
        <v>44</v>
      </c>
      <c r="F2222" s="245" t="s">
        <v>44</v>
      </c>
      <c r="G2222" s="245" t="s">
        <v>5220</v>
      </c>
      <c r="H2222" s="245" t="s">
        <v>11447</v>
      </c>
      <c r="I2222" s="245" t="s">
        <v>11</v>
      </c>
      <c r="J2222" s="245" t="s">
        <v>59</v>
      </c>
      <c r="K2222" s="246" t="s">
        <v>17415</v>
      </c>
      <c r="L2222" s="245" t="s">
        <v>568</v>
      </c>
    </row>
    <row r="2223" spans="1:12" x14ac:dyDescent="0.25">
      <c r="A2223" s="245" t="s">
        <v>4831</v>
      </c>
      <c r="B2223" s="245" t="s">
        <v>4830</v>
      </c>
      <c r="C2223" s="245" t="s">
        <v>5109</v>
      </c>
      <c r="D2223" s="245" t="s">
        <v>5108</v>
      </c>
      <c r="E2223" s="246" t="s">
        <v>44</v>
      </c>
      <c r="F2223" s="245" t="s">
        <v>44</v>
      </c>
      <c r="G2223" s="245" t="s">
        <v>5219</v>
      </c>
      <c r="H2223" s="245" t="s">
        <v>11448</v>
      </c>
      <c r="I2223" s="245" t="s">
        <v>11</v>
      </c>
      <c r="J2223" s="245" t="s">
        <v>59</v>
      </c>
      <c r="K2223" s="246" t="s">
        <v>17416</v>
      </c>
      <c r="L2223" s="245" t="s">
        <v>568</v>
      </c>
    </row>
    <row r="2224" spans="1:12" x14ac:dyDescent="0.25">
      <c r="A2224" s="245" t="s">
        <v>4831</v>
      </c>
      <c r="B2224" s="245" t="s">
        <v>4830</v>
      </c>
      <c r="C2224" s="245" t="s">
        <v>5109</v>
      </c>
      <c r="D2224" s="245" t="s">
        <v>5108</v>
      </c>
      <c r="E2224" s="246" t="s">
        <v>44</v>
      </c>
      <c r="F2224" s="245" t="s">
        <v>44</v>
      </c>
      <c r="G2224" s="245" t="s">
        <v>5218</v>
      </c>
      <c r="H2224" s="245" t="s">
        <v>11449</v>
      </c>
      <c r="I2224" s="245" t="s">
        <v>11</v>
      </c>
      <c r="J2224" s="245" t="s">
        <v>59</v>
      </c>
      <c r="K2224" s="246" t="s">
        <v>17417</v>
      </c>
      <c r="L2224" s="245" t="s">
        <v>568</v>
      </c>
    </row>
    <row r="2225" spans="1:12" x14ac:dyDescent="0.25">
      <c r="A2225" s="245" t="s">
        <v>4831</v>
      </c>
      <c r="B2225" s="245" t="s">
        <v>4830</v>
      </c>
      <c r="C2225" s="245" t="s">
        <v>5109</v>
      </c>
      <c r="D2225" s="245" t="s">
        <v>5108</v>
      </c>
      <c r="E2225" s="246" t="s">
        <v>44</v>
      </c>
      <c r="F2225" s="245" t="s">
        <v>44</v>
      </c>
      <c r="G2225" s="245" t="s">
        <v>5217</v>
      </c>
      <c r="H2225" s="245" t="s">
        <v>11451</v>
      </c>
      <c r="I2225" s="245" t="s">
        <v>11</v>
      </c>
      <c r="J2225" s="245" t="s">
        <v>59</v>
      </c>
      <c r="K2225" s="246" t="s">
        <v>17418</v>
      </c>
      <c r="L2225" s="245" t="s">
        <v>568</v>
      </c>
    </row>
    <row r="2226" spans="1:12" x14ac:dyDescent="0.25">
      <c r="A2226" s="245" t="s">
        <v>4831</v>
      </c>
      <c r="B2226" s="245" t="s">
        <v>4830</v>
      </c>
      <c r="C2226" s="245" t="s">
        <v>5109</v>
      </c>
      <c r="D2226" s="245" t="s">
        <v>5108</v>
      </c>
      <c r="E2226" s="246" t="s">
        <v>44</v>
      </c>
      <c r="F2226" s="245" t="s">
        <v>44</v>
      </c>
      <c r="G2226" s="245" t="s">
        <v>5216</v>
      </c>
      <c r="H2226" s="245" t="s">
        <v>11452</v>
      </c>
      <c r="I2226" s="245" t="s">
        <v>11</v>
      </c>
      <c r="J2226" s="245" t="s">
        <v>59</v>
      </c>
      <c r="K2226" s="246" t="s">
        <v>17419</v>
      </c>
      <c r="L2226" s="245" t="s">
        <v>568</v>
      </c>
    </row>
    <row r="2227" spans="1:12" x14ac:dyDescent="0.25">
      <c r="A2227" s="245" t="s">
        <v>4831</v>
      </c>
      <c r="B2227" s="245" t="s">
        <v>4830</v>
      </c>
      <c r="C2227" s="245" t="s">
        <v>5109</v>
      </c>
      <c r="D2227" s="245" t="s">
        <v>5108</v>
      </c>
      <c r="E2227" s="246" t="s">
        <v>44</v>
      </c>
      <c r="F2227" s="245" t="s">
        <v>44</v>
      </c>
      <c r="G2227" s="245" t="s">
        <v>5215</v>
      </c>
      <c r="H2227" s="245" t="s">
        <v>11453</v>
      </c>
      <c r="I2227" s="245" t="s">
        <v>11</v>
      </c>
      <c r="J2227" s="245" t="s">
        <v>59</v>
      </c>
      <c r="K2227" s="246" t="s">
        <v>17420</v>
      </c>
      <c r="L2227" s="245" t="s">
        <v>568</v>
      </c>
    </row>
    <row r="2228" spans="1:12" x14ac:dyDescent="0.25">
      <c r="A2228" s="245" t="s">
        <v>4831</v>
      </c>
      <c r="B2228" s="245" t="s">
        <v>4830</v>
      </c>
      <c r="C2228" s="245" t="s">
        <v>5109</v>
      </c>
      <c r="D2228" s="245" t="s">
        <v>5108</v>
      </c>
      <c r="E2228" s="246" t="s">
        <v>44</v>
      </c>
      <c r="F2228" s="245" t="s">
        <v>44</v>
      </c>
      <c r="G2228" s="245" t="s">
        <v>5214</v>
      </c>
      <c r="H2228" s="245" t="s">
        <v>11454</v>
      </c>
      <c r="I2228" s="245" t="s">
        <v>11</v>
      </c>
      <c r="J2228" s="245" t="s">
        <v>59</v>
      </c>
      <c r="K2228" s="246" t="s">
        <v>9378</v>
      </c>
      <c r="L2228" s="245" t="s">
        <v>568</v>
      </c>
    </row>
    <row r="2229" spans="1:12" x14ac:dyDescent="0.25">
      <c r="A2229" s="245" t="s">
        <v>4831</v>
      </c>
      <c r="B2229" s="245" t="s">
        <v>4830</v>
      </c>
      <c r="C2229" s="245" t="s">
        <v>5109</v>
      </c>
      <c r="D2229" s="245" t="s">
        <v>5108</v>
      </c>
      <c r="E2229" s="246" t="s">
        <v>44</v>
      </c>
      <c r="F2229" s="245" t="s">
        <v>44</v>
      </c>
      <c r="G2229" s="245" t="s">
        <v>5213</v>
      </c>
      <c r="H2229" s="245" t="s">
        <v>11455</v>
      </c>
      <c r="I2229" s="245" t="s">
        <v>11</v>
      </c>
      <c r="J2229" s="245" t="s">
        <v>59</v>
      </c>
      <c r="K2229" s="246" t="s">
        <v>17421</v>
      </c>
      <c r="L2229" s="245" t="s">
        <v>568</v>
      </c>
    </row>
    <row r="2230" spans="1:12" x14ac:dyDescent="0.25">
      <c r="A2230" s="245" t="s">
        <v>4831</v>
      </c>
      <c r="B2230" s="245" t="s">
        <v>4830</v>
      </c>
      <c r="C2230" s="245" t="s">
        <v>5109</v>
      </c>
      <c r="D2230" s="245" t="s">
        <v>5108</v>
      </c>
      <c r="E2230" s="246" t="s">
        <v>44</v>
      </c>
      <c r="F2230" s="245" t="s">
        <v>44</v>
      </c>
      <c r="G2230" s="245" t="s">
        <v>5212</v>
      </c>
      <c r="H2230" s="245" t="s">
        <v>11456</v>
      </c>
      <c r="I2230" s="245" t="s">
        <v>11</v>
      </c>
      <c r="J2230" s="245" t="s">
        <v>59</v>
      </c>
      <c r="K2230" s="246" t="s">
        <v>17422</v>
      </c>
      <c r="L2230" s="245" t="s">
        <v>568</v>
      </c>
    </row>
    <row r="2231" spans="1:12" x14ac:dyDescent="0.25">
      <c r="A2231" s="245" t="s">
        <v>4831</v>
      </c>
      <c r="B2231" s="245" t="s">
        <v>4830</v>
      </c>
      <c r="C2231" s="245" t="s">
        <v>5109</v>
      </c>
      <c r="D2231" s="245" t="s">
        <v>5108</v>
      </c>
      <c r="E2231" s="246" t="s">
        <v>44</v>
      </c>
      <c r="F2231" s="245" t="s">
        <v>44</v>
      </c>
      <c r="G2231" s="245" t="s">
        <v>5211</v>
      </c>
      <c r="H2231" s="245" t="s">
        <v>11457</v>
      </c>
      <c r="I2231" s="245" t="s">
        <v>11</v>
      </c>
      <c r="J2231" s="245" t="s">
        <v>59</v>
      </c>
      <c r="K2231" s="246" t="s">
        <v>17423</v>
      </c>
      <c r="L2231" s="245" t="s">
        <v>568</v>
      </c>
    </row>
    <row r="2232" spans="1:12" x14ac:dyDescent="0.25">
      <c r="A2232" s="245" t="s">
        <v>4831</v>
      </c>
      <c r="B2232" s="245" t="s">
        <v>4830</v>
      </c>
      <c r="C2232" s="245" t="s">
        <v>5109</v>
      </c>
      <c r="D2232" s="245" t="s">
        <v>5108</v>
      </c>
      <c r="E2232" s="246" t="s">
        <v>44</v>
      </c>
      <c r="F2232" s="245" t="s">
        <v>44</v>
      </c>
      <c r="G2232" s="245" t="s">
        <v>5210</v>
      </c>
      <c r="H2232" s="245" t="s">
        <v>11459</v>
      </c>
      <c r="I2232" s="245" t="s">
        <v>11</v>
      </c>
      <c r="J2232" s="245" t="s">
        <v>59</v>
      </c>
      <c r="K2232" s="246" t="s">
        <v>17424</v>
      </c>
      <c r="L2232" s="245" t="s">
        <v>568</v>
      </c>
    </row>
    <row r="2233" spans="1:12" x14ac:dyDescent="0.25">
      <c r="A2233" s="245" t="s">
        <v>4831</v>
      </c>
      <c r="B2233" s="245" t="s">
        <v>4830</v>
      </c>
      <c r="C2233" s="245" t="s">
        <v>5109</v>
      </c>
      <c r="D2233" s="245" t="s">
        <v>5108</v>
      </c>
      <c r="E2233" s="246" t="s">
        <v>44</v>
      </c>
      <c r="F2233" s="245" t="s">
        <v>44</v>
      </c>
      <c r="G2233" s="245" t="s">
        <v>5209</v>
      </c>
      <c r="H2233" s="245" t="s">
        <v>11460</v>
      </c>
      <c r="I2233" s="245" t="s">
        <v>11</v>
      </c>
      <c r="J2233" s="245" t="s">
        <v>59</v>
      </c>
      <c r="K2233" s="246" t="s">
        <v>17425</v>
      </c>
      <c r="L2233" s="245" t="s">
        <v>568</v>
      </c>
    </row>
    <row r="2234" spans="1:12" x14ac:dyDescent="0.25">
      <c r="A2234" s="245" t="s">
        <v>4831</v>
      </c>
      <c r="B2234" s="245" t="s">
        <v>4830</v>
      </c>
      <c r="C2234" s="245" t="s">
        <v>5109</v>
      </c>
      <c r="D2234" s="245" t="s">
        <v>5108</v>
      </c>
      <c r="E2234" s="246" t="s">
        <v>44</v>
      </c>
      <c r="F2234" s="245" t="s">
        <v>44</v>
      </c>
      <c r="G2234" s="245" t="s">
        <v>5208</v>
      </c>
      <c r="H2234" s="245" t="s">
        <v>11462</v>
      </c>
      <c r="I2234" s="245" t="s">
        <v>11</v>
      </c>
      <c r="J2234" s="245" t="s">
        <v>59</v>
      </c>
      <c r="K2234" s="246" t="s">
        <v>17426</v>
      </c>
      <c r="L2234" s="245" t="s">
        <v>568</v>
      </c>
    </row>
    <row r="2235" spans="1:12" x14ac:dyDescent="0.25">
      <c r="A2235" s="245" t="s">
        <v>4831</v>
      </c>
      <c r="B2235" s="245" t="s">
        <v>4830</v>
      </c>
      <c r="C2235" s="245" t="s">
        <v>5109</v>
      </c>
      <c r="D2235" s="245" t="s">
        <v>5108</v>
      </c>
      <c r="E2235" s="246" t="s">
        <v>44</v>
      </c>
      <c r="F2235" s="245" t="s">
        <v>44</v>
      </c>
      <c r="G2235" s="245" t="s">
        <v>5207</v>
      </c>
      <c r="H2235" s="245" t="s">
        <v>11463</v>
      </c>
      <c r="I2235" s="245" t="s">
        <v>11</v>
      </c>
      <c r="J2235" s="245" t="s">
        <v>59</v>
      </c>
      <c r="K2235" s="246" t="s">
        <v>17427</v>
      </c>
      <c r="L2235" s="245" t="s">
        <v>568</v>
      </c>
    </row>
    <row r="2236" spans="1:12" x14ac:dyDescent="0.25">
      <c r="A2236" s="245" t="s">
        <v>4831</v>
      </c>
      <c r="B2236" s="245" t="s">
        <v>4830</v>
      </c>
      <c r="C2236" s="245" t="s">
        <v>5109</v>
      </c>
      <c r="D2236" s="245" t="s">
        <v>5108</v>
      </c>
      <c r="E2236" s="246" t="s">
        <v>44</v>
      </c>
      <c r="F2236" s="245" t="s">
        <v>44</v>
      </c>
      <c r="G2236" s="245" t="s">
        <v>5206</v>
      </c>
      <c r="H2236" s="245" t="s">
        <v>11464</v>
      </c>
      <c r="I2236" s="245" t="s">
        <v>11</v>
      </c>
      <c r="J2236" s="245" t="s">
        <v>59</v>
      </c>
      <c r="K2236" s="246" t="s">
        <v>17428</v>
      </c>
      <c r="L2236" s="245" t="s">
        <v>568</v>
      </c>
    </row>
    <row r="2237" spans="1:12" x14ac:dyDescent="0.25">
      <c r="A2237" s="245" t="s">
        <v>4831</v>
      </c>
      <c r="B2237" s="245" t="s">
        <v>4830</v>
      </c>
      <c r="C2237" s="245" t="s">
        <v>5109</v>
      </c>
      <c r="D2237" s="245" t="s">
        <v>5108</v>
      </c>
      <c r="E2237" s="246" t="s">
        <v>44</v>
      </c>
      <c r="F2237" s="245" t="s">
        <v>44</v>
      </c>
      <c r="G2237" s="245" t="s">
        <v>5205</v>
      </c>
      <c r="H2237" s="245" t="s">
        <v>11465</v>
      </c>
      <c r="I2237" s="245" t="s">
        <v>11</v>
      </c>
      <c r="J2237" s="245" t="s">
        <v>59</v>
      </c>
      <c r="K2237" s="246" t="s">
        <v>17429</v>
      </c>
      <c r="L2237" s="245" t="s">
        <v>568</v>
      </c>
    </row>
    <row r="2238" spans="1:12" x14ac:dyDescent="0.25">
      <c r="A2238" s="245" t="s">
        <v>4831</v>
      </c>
      <c r="B2238" s="245" t="s">
        <v>4830</v>
      </c>
      <c r="C2238" s="245" t="s">
        <v>5109</v>
      </c>
      <c r="D2238" s="245" t="s">
        <v>5108</v>
      </c>
      <c r="E2238" s="246" t="s">
        <v>44</v>
      </c>
      <c r="F2238" s="245" t="s">
        <v>44</v>
      </c>
      <c r="G2238" s="245" t="s">
        <v>5204</v>
      </c>
      <c r="H2238" s="245" t="s">
        <v>11466</v>
      </c>
      <c r="I2238" s="245" t="s">
        <v>11</v>
      </c>
      <c r="J2238" s="245" t="s">
        <v>59</v>
      </c>
      <c r="K2238" s="246" t="s">
        <v>17430</v>
      </c>
      <c r="L2238" s="245" t="s">
        <v>568</v>
      </c>
    </row>
    <row r="2239" spans="1:12" x14ac:dyDescent="0.25">
      <c r="A2239" s="245" t="s">
        <v>4831</v>
      </c>
      <c r="B2239" s="245" t="s">
        <v>4830</v>
      </c>
      <c r="C2239" s="245" t="s">
        <v>5109</v>
      </c>
      <c r="D2239" s="245" t="s">
        <v>5108</v>
      </c>
      <c r="E2239" s="246" t="s">
        <v>44</v>
      </c>
      <c r="F2239" s="245" t="s">
        <v>44</v>
      </c>
      <c r="G2239" s="245" t="s">
        <v>5203</v>
      </c>
      <c r="H2239" s="245" t="s">
        <v>11467</v>
      </c>
      <c r="I2239" s="245" t="s">
        <v>11</v>
      </c>
      <c r="J2239" s="245" t="s">
        <v>59</v>
      </c>
      <c r="K2239" s="246" t="s">
        <v>17431</v>
      </c>
      <c r="L2239" s="245" t="s">
        <v>568</v>
      </c>
    </row>
    <row r="2240" spans="1:12" x14ac:dyDescent="0.25">
      <c r="A2240" s="245" t="s">
        <v>4831</v>
      </c>
      <c r="B2240" s="245" t="s">
        <v>4830</v>
      </c>
      <c r="C2240" s="245" t="s">
        <v>5109</v>
      </c>
      <c r="D2240" s="245" t="s">
        <v>5108</v>
      </c>
      <c r="E2240" s="246" t="s">
        <v>44</v>
      </c>
      <c r="F2240" s="245" t="s">
        <v>44</v>
      </c>
      <c r="G2240" s="245" t="s">
        <v>5202</v>
      </c>
      <c r="H2240" s="245" t="s">
        <v>11468</v>
      </c>
      <c r="I2240" s="245" t="s">
        <v>11</v>
      </c>
      <c r="J2240" s="245" t="s">
        <v>59</v>
      </c>
      <c r="K2240" s="246" t="s">
        <v>17432</v>
      </c>
      <c r="L2240" s="245" t="s">
        <v>568</v>
      </c>
    </row>
    <row r="2241" spans="1:12" x14ac:dyDescent="0.25">
      <c r="A2241" s="245" t="s">
        <v>4831</v>
      </c>
      <c r="B2241" s="245" t="s">
        <v>4830</v>
      </c>
      <c r="C2241" s="245" t="s">
        <v>5109</v>
      </c>
      <c r="D2241" s="245" t="s">
        <v>5108</v>
      </c>
      <c r="E2241" s="246" t="s">
        <v>44</v>
      </c>
      <c r="F2241" s="245" t="s">
        <v>44</v>
      </c>
      <c r="G2241" s="245" t="s">
        <v>5201</v>
      </c>
      <c r="H2241" s="245" t="s">
        <v>5200</v>
      </c>
      <c r="I2241" s="245" t="s">
        <v>11</v>
      </c>
      <c r="J2241" s="245" t="s">
        <v>59</v>
      </c>
      <c r="K2241" s="246" t="s">
        <v>17433</v>
      </c>
      <c r="L2241" s="245" t="s">
        <v>568</v>
      </c>
    </row>
    <row r="2242" spans="1:12" x14ac:dyDescent="0.25">
      <c r="A2242" s="245" t="s">
        <v>4831</v>
      </c>
      <c r="B2242" s="245" t="s">
        <v>4830</v>
      </c>
      <c r="C2242" s="245" t="s">
        <v>5109</v>
      </c>
      <c r="D2242" s="245" t="s">
        <v>5108</v>
      </c>
      <c r="E2242" s="246" t="s">
        <v>44</v>
      </c>
      <c r="F2242" s="245" t="s">
        <v>44</v>
      </c>
      <c r="G2242" s="245" t="s">
        <v>5199</v>
      </c>
      <c r="H2242" s="245" t="s">
        <v>11469</v>
      </c>
      <c r="I2242" s="245" t="s">
        <v>11</v>
      </c>
      <c r="J2242" s="245" t="s">
        <v>59</v>
      </c>
      <c r="K2242" s="246" t="s">
        <v>17434</v>
      </c>
      <c r="L2242" s="245" t="s">
        <v>568</v>
      </c>
    </row>
    <row r="2243" spans="1:12" x14ac:dyDescent="0.25">
      <c r="A2243" s="245" t="s">
        <v>4831</v>
      </c>
      <c r="B2243" s="245" t="s">
        <v>4830</v>
      </c>
      <c r="C2243" s="245" t="s">
        <v>5109</v>
      </c>
      <c r="D2243" s="245" t="s">
        <v>5108</v>
      </c>
      <c r="E2243" s="246" t="s">
        <v>44</v>
      </c>
      <c r="F2243" s="245" t="s">
        <v>44</v>
      </c>
      <c r="G2243" s="245" t="s">
        <v>5198</v>
      </c>
      <c r="H2243" s="245" t="s">
        <v>11470</v>
      </c>
      <c r="I2243" s="245" t="s">
        <v>11</v>
      </c>
      <c r="J2243" s="245" t="s">
        <v>59</v>
      </c>
      <c r="K2243" s="246" t="s">
        <v>17435</v>
      </c>
      <c r="L2243" s="245" t="s">
        <v>568</v>
      </c>
    </row>
    <row r="2244" spans="1:12" x14ac:dyDescent="0.25">
      <c r="A2244" s="245" t="s">
        <v>4831</v>
      </c>
      <c r="B2244" s="245" t="s">
        <v>4830</v>
      </c>
      <c r="C2244" s="245" t="s">
        <v>5109</v>
      </c>
      <c r="D2244" s="245" t="s">
        <v>5108</v>
      </c>
      <c r="E2244" s="246" t="s">
        <v>44</v>
      </c>
      <c r="F2244" s="245" t="s">
        <v>44</v>
      </c>
      <c r="G2244" s="245" t="s">
        <v>5197</v>
      </c>
      <c r="H2244" s="245" t="s">
        <v>11471</v>
      </c>
      <c r="I2244" s="245" t="s">
        <v>11</v>
      </c>
      <c r="J2244" s="245" t="s">
        <v>59</v>
      </c>
      <c r="K2244" s="246" t="s">
        <v>17436</v>
      </c>
      <c r="L2244" s="245" t="s">
        <v>568</v>
      </c>
    </row>
    <row r="2245" spans="1:12" x14ac:dyDescent="0.25">
      <c r="A2245" s="245" t="s">
        <v>4831</v>
      </c>
      <c r="B2245" s="245" t="s">
        <v>4830</v>
      </c>
      <c r="C2245" s="245" t="s">
        <v>5109</v>
      </c>
      <c r="D2245" s="245" t="s">
        <v>5108</v>
      </c>
      <c r="E2245" s="246" t="s">
        <v>44</v>
      </c>
      <c r="F2245" s="245" t="s">
        <v>44</v>
      </c>
      <c r="G2245" s="245" t="s">
        <v>5196</v>
      </c>
      <c r="H2245" s="245" t="s">
        <v>11472</v>
      </c>
      <c r="I2245" s="245" t="s">
        <v>11</v>
      </c>
      <c r="J2245" s="245" t="s">
        <v>59</v>
      </c>
      <c r="K2245" s="246" t="s">
        <v>17437</v>
      </c>
      <c r="L2245" s="245" t="s">
        <v>568</v>
      </c>
    </row>
    <row r="2246" spans="1:12" x14ac:dyDescent="0.25">
      <c r="A2246" s="245" t="s">
        <v>4831</v>
      </c>
      <c r="B2246" s="245" t="s">
        <v>4830</v>
      </c>
      <c r="C2246" s="245" t="s">
        <v>5109</v>
      </c>
      <c r="D2246" s="245" t="s">
        <v>5108</v>
      </c>
      <c r="E2246" s="246" t="s">
        <v>44</v>
      </c>
      <c r="F2246" s="245" t="s">
        <v>44</v>
      </c>
      <c r="G2246" s="245" t="s">
        <v>5195</v>
      </c>
      <c r="H2246" s="245" t="s">
        <v>11474</v>
      </c>
      <c r="I2246" s="245" t="s">
        <v>11</v>
      </c>
      <c r="J2246" s="245" t="s">
        <v>59</v>
      </c>
      <c r="K2246" s="246" t="s">
        <v>17438</v>
      </c>
      <c r="L2246" s="245" t="s">
        <v>568</v>
      </c>
    </row>
    <row r="2247" spans="1:12" x14ac:dyDescent="0.25">
      <c r="A2247" s="245" t="s">
        <v>4831</v>
      </c>
      <c r="B2247" s="245" t="s">
        <v>4830</v>
      </c>
      <c r="C2247" s="245" t="s">
        <v>5109</v>
      </c>
      <c r="D2247" s="245" t="s">
        <v>5108</v>
      </c>
      <c r="E2247" s="246" t="s">
        <v>44</v>
      </c>
      <c r="F2247" s="245" t="s">
        <v>44</v>
      </c>
      <c r="G2247" s="245" t="s">
        <v>5194</v>
      </c>
      <c r="H2247" s="245" t="s">
        <v>11475</v>
      </c>
      <c r="I2247" s="245" t="s">
        <v>11</v>
      </c>
      <c r="J2247" s="245" t="s">
        <v>59</v>
      </c>
      <c r="K2247" s="246" t="s">
        <v>17439</v>
      </c>
      <c r="L2247" s="245" t="s">
        <v>568</v>
      </c>
    </row>
    <row r="2248" spans="1:12" x14ac:dyDescent="0.25">
      <c r="A2248" s="245" t="s">
        <v>4831</v>
      </c>
      <c r="B2248" s="245" t="s">
        <v>4830</v>
      </c>
      <c r="C2248" s="245" t="s">
        <v>5109</v>
      </c>
      <c r="D2248" s="245" t="s">
        <v>5108</v>
      </c>
      <c r="E2248" s="246" t="s">
        <v>44</v>
      </c>
      <c r="F2248" s="245" t="s">
        <v>44</v>
      </c>
      <c r="G2248" s="245" t="s">
        <v>5193</v>
      </c>
      <c r="H2248" s="245" t="s">
        <v>11476</v>
      </c>
      <c r="I2248" s="245" t="s">
        <v>11</v>
      </c>
      <c r="J2248" s="245" t="s">
        <v>59</v>
      </c>
      <c r="K2248" s="246" t="s">
        <v>17440</v>
      </c>
      <c r="L2248" s="245" t="s">
        <v>568</v>
      </c>
    </row>
    <row r="2249" spans="1:12" x14ac:dyDescent="0.25">
      <c r="A2249" s="245" t="s">
        <v>4831</v>
      </c>
      <c r="B2249" s="245" t="s">
        <v>4830</v>
      </c>
      <c r="C2249" s="245" t="s">
        <v>5109</v>
      </c>
      <c r="D2249" s="245" t="s">
        <v>5108</v>
      </c>
      <c r="E2249" s="246" t="s">
        <v>44</v>
      </c>
      <c r="F2249" s="245" t="s">
        <v>44</v>
      </c>
      <c r="G2249" s="245" t="s">
        <v>5192</v>
      </c>
      <c r="H2249" s="245" t="s">
        <v>11477</v>
      </c>
      <c r="I2249" s="245" t="s">
        <v>11</v>
      </c>
      <c r="J2249" s="245" t="s">
        <v>59</v>
      </c>
      <c r="K2249" s="246" t="s">
        <v>17441</v>
      </c>
      <c r="L2249" s="245" t="s">
        <v>568</v>
      </c>
    </row>
    <row r="2250" spans="1:12" x14ac:dyDescent="0.25">
      <c r="A2250" s="245" t="s">
        <v>4831</v>
      </c>
      <c r="B2250" s="245" t="s">
        <v>4830</v>
      </c>
      <c r="C2250" s="245" t="s">
        <v>5109</v>
      </c>
      <c r="D2250" s="245" t="s">
        <v>5108</v>
      </c>
      <c r="E2250" s="246" t="s">
        <v>44</v>
      </c>
      <c r="F2250" s="245" t="s">
        <v>44</v>
      </c>
      <c r="G2250" s="245" t="s">
        <v>5191</v>
      </c>
      <c r="H2250" s="245" t="s">
        <v>11478</v>
      </c>
      <c r="I2250" s="245" t="s">
        <v>11</v>
      </c>
      <c r="J2250" s="245" t="s">
        <v>59</v>
      </c>
      <c r="K2250" s="246" t="s">
        <v>17442</v>
      </c>
      <c r="L2250" s="245" t="s">
        <v>568</v>
      </c>
    </row>
    <row r="2251" spans="1:12" x14ac:dyDescent="0.25">
      <c r="A2251" s="245" t="s">
        <v>4831</v>
      </c>
      <c r="B2251" s="245" t="s">
        <v>4830</v>
      </c>
      <c r="C2251" s="245" t="s">
        <v>5109</v>
      </c>
      <c r="D2251" s="245" t="s">
        <v>5108</v>
      </c>
      <c r="E2251" s="246" t="s">
        <v>44</v>
      </c>
      <c r="F2251" s="245" t="s">
        <v>44</v>
      </c>
      <c r="G2251" s="245" t="s">
        <v>5190</v>
      </c>
      <c r="H2251" s="245" t="s">
        <v>11479</v>
      </c>
      <c r="I2251" s="245" t="s">
        <v>11</v>
      </c>
      <c r="J2251" s="245" t="s">
        <v>59</v>
      </c>
      <c r="K2251" s="246" t="s">
        <v>17443</v>
      </c>
      <c r="L2251" s="245" t="s">
        <v>568</v>
      </c>
    </row>
    <row r="2252" spans="1:12" x14ac:dyDescent="0.25">
      <c r="A2252" s="245" t="s">
        <v>4831</v>
      </c>
      <c r="B2252" s="245" t="s">
        <v>4830</v>
      </c>
      <c r="C2252" s="245" t="s">
        <v>5109</v>
      </c>
      <c r="D2252" s="245" t="s">
        <v>5108</v>
      </c>
      <c r="E2252" s="246" t="s">
        <v>44</v>
      </c>
      <c r="F2252" s="245" t="s">
        <v>44</v>
      </c>
      <c r="G2252" s="245" t="s">
        <v>5189</v>
      </c>
      <c r="H2252" s="245" t="s">
        <v>11481</v>
      </c>
      <c r="I2252" s="245" t="s">
        <v>11</v>
      </c>
      <c r="J2252" s="245" t="s">
        <v>59</v>
      </c>
      <c r="K2252" s="246" t="s">
        <v>17444</v>
      </c>
      <c r="L2252" s="245" t="s">
        <v>568</v>
      </c>
    </row>
    <row r="2253" spans="1:12" x14ac:dyDescent="0.25">
      <c r="A2253" s="245" t="s">
        <v>4831</v>
      </c>
      <c r="B2253" s="245" t="s">
        <v>4830</v>
      </c>
      <c r="C2253" s="245" t="s">
        <v>5109</v>
      </c>
      <c r="D2253" s="245" t="s">
        <v>5108</v>
      </c>
      <c r="E2253" s="246" t="s">
        <v>44</v>
      </c>
      <c r="F2253" s="245" t="s">
        <v>44</v>
      </c>
      <c r="G2253" s="245" t="s">
        <v>5188</v>
      </c>
      <c r="H2253" s="245" t="s">
        <v>11483</v>
      </c>
      <c r="I2253" s="245" t="s">
        <v>11</v>
      </c>
      <c r="J2253" s="245" t="s">
        <v>59</v>
      </c>
      <c r="K2253" s="246" t="s">
        <v>17445</v>
      </c>
      <c r="L2253" s="245" t="s">
        <v>568</v>
      </c>
    </row>
    <row r="2254" spans="1:12" x14ac:dyDescent="0.25">
      <c r="A2254" s="245" t="s">
        <v>4831</v>
      </c>
      <c r="B2254" s="245" t="s">
        <v>4830</v>
      </c>
      <c r="C2254" s="245" t="s">
        <v>5109</v>
      </c>
      <c r="D2254" s="245" t="s">
        <v>5108</v>
      </c>
      <c r="E2254" s="246" t="s">
        <v>44</v>
      </c>
      <c r="F2254" s="245" t="s">
        <v>44</v>
      </c>
      <c r="G2254" s="245" t="s">
        <v>5187</v>
      </c>
      <c r="H2254" s="245" t="s">
        <v>11484</v>
      </c>
      <c r="I2254" s="245" t="s">
        <v>11</v>
      </c>
      <c r="J2254" s="245" t="s">
        <v>59</v>
      </c>
      <c r="K2254" s="246" t="s">
        <v>16208</v>
      </c>
      <c r="L2254" s="245" t="s">
        <v>568</v>
      </c>
    </row>
    <row r="2255" spans="1:12" x14ac:dyDescent="0.25">
      <c r="A2255" s="245" t="s">
        <v>4831</v>
      </c>
      <c r="B2255" s="245" t="s">
        <v>4830</v>
      </c>
      <c r="C2255" s="245" t="s">
        <v>5109</v>
      </c>
      <c r="D2255" s="245" t="s">
        <v>5108</v>
      </c>
      <c r="E2255" s="246" t="s">
        <v>44</v>
      </c>
      <c r="F2255" s="245" t="s">
        <v>44</v>
      </c>
      <c r="G2255" s="245" t="s">
        <v>5186</v>
      </c>
      <c r="H2255" s="245" t="s">
        <v>11485</v>
      </c>
      <c r="I2255" s="245" t="s">
        <v>11</v>
      </c>
      <c r="J2255" s="245" t="s">
        <v>59</v>
      </c>
      <c r="K2255" s="246" t="s">
        <v>2528</v>
      </c>
      <c r="L2255" s="245" t="s">
        <v>568</v>
      </c>
    </row>
    <row r="2256" spans="1:12" x14ac:dyDescent="0.25">
      <c r="A2256" s="245" t="s">
        <v>4831</v>
      </c>
      <c r="B2256" s="245" t="s">
        <v>4830</v>
      </c>
      <c r="C2256" s="245" t="s">
        <v>5109</v>
      </c>
      <c r="D2256" s="245" t="s">
        <v>5108</v>
      </c>
      <c r="E2256" s="246" t="s">
        <v>44</v>
      </c>
      <c r="F2256" s="245" t="s">
        <v>44</v>
      </c>
      <c r="G2256" s="245" t="s">
        <v>5185</v>
      </c>
      <c r="H2256" s="245" t="s">
        <v>11486</v>
      </c>
      <c r="I2256" s="245" t="s">
        <v>11</v>
      </c>
      <c r="J2256" s="245" t="s">
        <v>59</v>
      </c>
      <c r="K2256" s="246" t="s">
        <v>17446</v>
      </c>
      <c r="L2256" s="245" t="s">
        <v>568</v>
      </c>
    </row>
    <row r="2257" spans="1:12" x14ac:dyDescent="0.25">
      <c r="A2257" s="245" t="s">
        <v>4831</v>
      </c>
      <c r="B2257" s="245" t="s">
        <v>4830</v>
      </c>
      <c r="C2257" s="245" t="s">
        <v>5109</v>
      </c>
      <c r="D2257" s="245" t="s">
        <v>5108</v>
      </c>
      <c r="E2257" s="246" t="s">
        <v>44</v>
      </c>
      <c r="F2257" s="245" t="s">
        <v>44</v>
      </c>
      <c r="G2257" s="245" t="s">
        <v>5184</v>
      </c>
      <c r="H2257" s="245" t="s">
        <v>11487</v>
      </c>
      <c r="I2257" s="245" t="s">
        <v>11</v>
      </c>
      <c r="J2257" s="245" t="s">
        <v>59</v>
      </c>
      <c r="K2257" s="246" t="s">
        <v>17447</v>
      </c>
      <c r="L2257" s="245" t="s">
        <v>568</v>
      </c>
    </row>
    <row r="2258" spans="1:12" x14ac:dyDescent="0.25">
      <c r="A2258" s="245" t="s">
        <v>4831</v>
      </c>
      <c r="B2258" s="245" t="s">
        <v>4830</v>
      </c>
      <c r="C2258" s="245" t="s">
        <v>5109</v>
      </c>
      <c r="D2258" s="245" t="s">
        <v>5108</v>
      </c>
      <c r="E2258" s="246" t="s">
        <v>44</v>
      </c>
      <c r="F2258" s="245" t="s">
        <v>44</v>
      </c>
      <c r="G2258" s="245" t="s">
        <v>5183</v>
      </c>
      <c r="H2258" s="245" t="s">
        <v>11488</v>
      </c>
      <c r="I2258" s="245" t="s">
        <v>11</v>
      </c>
      <c r="J2258" s="245" t="s">
        <v>59</v>
      </c>
      <c r="K2258" s="246" t="s">
        <v>17448</v>
      </c>
      <c r="L2258" s="245" t="s">
        <v>568</v>
      </c>
    </row>
    <row r="2259" spans="1:12" x14ac:dyDescent="0.25">
      <c r="A2259" s="245" t="s">
        <v>4831</v>
      </c>
      <c r="B2259" s="245" t="s">
        <v>4830</v>
      </c>
      <c r="C2259" s="245" t="s">
        <v>5109</v>
      </c>
      <c r="D2259" s="245" t="s">
        <v>5108</v>
      </c>
      <c r="E2259" s="246" t="s">
        <v>44</v>
      </c>
      <c r="F2259" s="245" t="s">
        <v>44</v>
      </c>
      <c r="G2259" s="245" t="s">
        <v>5182</v>
      </c>
      <c r="H2259" s="245" t="s">
        <v>11490</v>
      </c>
      <c r="I2259" s="245" t="s">
        <v>11</v>
      </c>
      <c r="J2259" s="245" t="s">
        <v>59</v>
      </c>
      <c r="K2259" s="246" t="s">
        <v>15065</v>
      </c>
      <c r="L2259" s="245" t="s">
        <v>568</v>
      </c>
    </row>
    <row r="2260" spans="1:12" x14ac:dyDescent="0.25">
      <c r="A2260" s="245" t="s">
        <v>4831</v>
      </c>
      <c r="B2260" s="245" t="s">
        <v>4830</v>
      </c>
      <c r="C2260" s="245" t="s">
        <v>5109</v>
      </c>
      <c r="D2260" s="245" t="s">
        <v>5108</v>
      </c>
      <c r="E2260" s="246" t="s">
        <v>44</v>
      </c>
      <c r="F2260" s="245" t="s">
        <v>44</v>
      </c>
      <c r="G2260" s="245" t="s">
        <v>5181</v>
      </c>
      <c r="H2260" s="245" t="s">
        <v>11491</v>
      </c>
      <c r="I2260" s="245" t="s">
        <v>11</v>
      </c>
      <c r="J2260" s="245" t="s">
        <v>59</v>
      </c>
      <c r="K2260" s="246" t="s">
        <v>17449</v>
      </c>
      <c r="L2260" s="245" t="s">
        <v>568</v>
      </c>
    </row>
    <row r="2261" spans="1:12" x14ac:dyDescent="0.25">
      <c r="A2261" s="245" t="s">
        <v>4831</v>
      </c>
      <c r="B2261" s="245" t="s">
        <v>4830</v>
      </c>
      <c r="C2261" s="245" t="s">
        <v>5109</v>
      </c>
      <c r="D2261" s="245" t="s">
        <v>5108</v>
      </c>
      <c r="E2261" s="246" t="s">
        <v>44</v>
      </c>
      <c r="F2261" s="245" t="s">
        <v>44</v>
      </c>
      <c r="G2261" s="245" t="s">
        <v>5180</v>
      </c>
      <c r="H2261" s="245" t="s">
        <v>11492</v>
      </c>
      <c r="I2261" s="245" t="s">
        <v>11</v>
      </c>
      <c r="J2261" s="245" t="s">
        <v>59</v>
      </c>
      <c r="K2261" s="246" t="s">
        <v>17450</v>
      </c>
      <c r="L2261" s="245" t="s">
        <v>568</v>
      </c>
    </row>
    <row r="2262" spans="1:12" x14ac:dyDescent="0.25">
      <c r="A2262" s="245" t="s">
        <v>4831</v>
      </c>
      <c r="B2262" s="245" t="s">
        <v>4830</v>
      </c>
      <c r="C2262" s="245" t="s">
        <v>5109</v>
      </c>
      <c r="D2262" s="245" t="s">
        <v>5108</v>
      </c>
      <c r="E2262" s="246" t="s">
        <v>44</v>
      </c>
      <c r="F2262" s="245" t="s">
        <v>44</v>
      </c>
      <c r="G2262" s="245" t="s">
        <v>5179</v>
      </c>
      <c r="H2262" s="245" t="s">
        <v>11493</v>
      </c>
      <c r="I2262" s="245" t="s">
        <v>11</v>
      </c>
      <c r="J2262" s="245" t="s">
        <v>59</v>
      </c>
      <c r="K2262" s="246" t="s">
        <v>17451</v>
      </c>
      <c r="L2262" s="245" t="s">
        <v>568</v>
      </c>
    </row>
    <row r="2263" spans="1:12" x14ac:dyDescent="0.25">
      <c r="A2263" s="245" t="s">
        <v>4831</v>
      </c>
      <c r="B2263" s="245" t="s">
        <v>4830</v>
      </c>
      <c r="C2263" s="245" t="s">
        <v>5109</v>
      </c>
      <c r="D2263" s="245" t="s">
        <v>5108</v>
      </c>
      <c r="E2263" s="246" t="s">
        <v>44</v>
      </c>
      <c r="F2263" s="245" t="s">
        <v>44</v>
      </c>
      <c r="G2263" s="245" t="s">
        <v>5178</v>
      </c>
      <c r="H2263" s="245" t="s">
        <v>11494</v>
      </c>
      <c r="I2263" s="245" t="s">
        <v>11</v>
      </c>
      <c r="J2263" s="245" t="s">
        <v>59</v>
      </c>
      <c r="K2263" s="246" t="s">
        <v>10329</v>
      </c>
      <c r="L2263" s="245" t="s">
        <v>568</v>
      </c>
    </row>
    <row r="2264" spans="1:12" x14ac:dyDescent="0.25">
      <c r="A2264" s="245" t="s">
        <v>4831</v>
      </c>
      <c r="B2264" s="245" t="s">
        <v>4830</v>
      </c>
      <c r="C2264" s="245" t="s">
        <v>5109</v>
      </c>
      <c r="D2264" s="245" t="s">
        <v>5108</v>
      </c>
      <c r="E2264" s="246" t="s">
        <v>44</v>
      </c>
      <c r="F2264" s="245" t="s">
        <v>44</v>
      </c>
      <c r="G2264" s="245" t="s">
        <v>5177</v>
      </c>
      <c r="H2264" s="245" t="s">
        <v>11495</v>
      </c>
      <c r="I2264" s="245" t="s">
        <v>11</v>
      </c>
      <c r="J2264" s="245" t="s">
        <v>59</v>
      </c>
      <c r="K2264" s="246" t="s">
        <v>17452</v>
      </c>
      <c r="L2264" s="245" t="s">
        <v>568</v>
      </c>
    </row>
    <row r="2265" spans="1:12" x14ac:dyDescent="0.25">
      <c r="A2265" s="245" t="s">
        <v>4831</v>
      </c>
      <c r="B2265" s="245" t="s">
        <v>4830</v>
      </c>
      <c r="C2265" s="245" t="s">
        <v>5109</v>
      </c>
      <c r="D2265" s="245" t="s">
        <v>5108</v>
      </c>
      <c r="E2265" s="246" t="s">
        <v>44</v>
      </c>
      <c r="F2265" s="245" t="s">
        <v>44</v>
      </c>
      <c r="G2265" s="245" t="s">
        <v>5176</v>
      </c>
      <c r="H2265" s="245" t="s">
        <v>11496</v>
      </c>
      <c r="I2265" s="245" t="s">
        <v>11</v>
      </c>
      <c r="J2265" s="245" t="s">
        <v>59</v>
      </c>
      <c r="K2265" s="246" t="s">
        <v>17453</v>
      </c>
      <c r="L2265" s="245" t="s">
        <v>568</v>
      </c>
    </row>
    <row r="2266" spans="1:12" x14ac:dyDescent="0.25">
      <c r="A2266" s="245" t="s">
        <v>4831</v>
      </c>
      <c r="B2266" s="245" t="s">
        <v>4830</v>
      </c>
      <c r="C2266" s="245" t="s">
        <v>5109</v>
      </c>
      <c r="D2266" s="245" t="s">
        <v>5108</v>
      </c>
      <c r="E2266" s="246" t="s">
        <v>44</v>
      </c>
      <c r="F2266" s="245" t="s">
        <v>44</v>
      </c>
      <c r="G2266" s="245" t="s">
        <v>5175</v>
      </c>
      <c r="H2266" s="245" t="s">
        <v>11497</v>
      </c>
      <c r="I2266" s="245" t="s">
        <v>11</v>
      </c>
      <c r="J2266" s="245" t="s">
        <v>59</v>
      </c>
      <c r="K2266" s="246" t="s">
        <v>15074</v>
      </c>
      <c r="L2266" s="245" t="s">
        <v>568</v>
      </c>
    </row>
    <row r="2267" spans="1:12" x14ac:dyDescent="0.25">
      <c r="A2267" s="245" t="s">
        <v>4831</v>
      </c>
      <c r="B2267" s="245" t="s">
        <v>4830</v>
      </c>
      <c r="C2267" s="245" t="s">
        <v>5109</v>
      </c>
      <c r="D2267" s="245" t="s">
        <v>5108</v>
      </c>
      <c r="E2267" s="246" t="s">
        <v>44</v>
      </c>
      <c r="F2267" s="245" t="s">
        <v>44</v>
      </c>
      <c r="G2267" s="245" t="s">
        <v>5174</v>
      </c>
      <c r="H2267" s="245" t="s">
        <v>11498</v>
      </c>
      <c r="I2267" s="245" t="s">
        <v>11</v>
      </c>
      <c r="J2267" s="245" t="s">
        <v>569</v>
      </c>
      <c r="K2267" s="246" t="s">
        <v>17454</v>
      </c>
      <c r="L2267" s="245" t="s">
        <v>568</v>
      </c>
    </row>
    <row r="2268" spans="1:12" x14ac:dyDescent="0.25">
      <c r="A2268" s="245" t="s">
        <v>4831</v>
      </c>
      <c r="B2268" s="245" t="s">
        <v>4830</v>
      </c>
      <c r="C2268" s="245" t="s">
        <v>5109</v>
      </c>
      <c r="D2268" s="245" t="s">
        <v>5108</v>
      </c>
      <c r="E2268" s="246" t="s">
        <v>44</v>
      </c>
      <c r="F2268" s="245" t="s">
        <v>44</v>
      </c>
      <c r="G2268" s="245" t="s">
        <v>5173</v>
      </c>
      <c r="H2268" s="245" t="s">
        <v>11499</v>
      </c>
      <c r="I2268" s="245" t="s">
        <v>11</v>
      </c>
      <c r="J2268" s="245" t="s">
        <v>569</v>
      </c>
      <c r="K2268" s="246" t="s">
        <v>17455</v>
      </c>
      <c r="L2268" s="245" t="s">
        <v>568</v>
      </c>
    </row>
    <row r="2269" spans="1:12" x14ac:dyDescent="0.25">
      <c r="A2269" s="245" t="s">
        <v>4831</v>
      </c>
      <c r="B2269" s="245" t="s">
        <v>4830</v>
      </c>
      <c r="C2269" s="245" t="s">
        <v>5109</v>
      </c>
      <c r="D2269" s="245" t="s">
        <v>5108</v>
      </c>
      <c r="E2269" s="246" t="s">
        <v>44</v>
      </c>
      <c r="F2269" s="245" t="s">
        <v>44</v>
      </c>
      <c r="G2269" s="245" t="s">
        <v>5172</v>
      </c>
      <c r="H2269" s="245" t="s">
        <v>11500</v>
      </c>
      <c r="I2269" s="245" t="s">
        <v>11</v>
      </c>
      <c r="J2269" s="245" t="s">
        <v>569</v>
      </c>
      <c r="K2269" s="246" t="s">
        <v>17456</v>
      </c>
      <c r="L2269" s="245" t="s">
        <v>568</v>
      </c>
    </row>
    <row r="2270" spans="1:12" x14ac:dyDescent="0.25">
      <c r="A2270" s="245" t="s">
        <v>4831</v>
      </c>
      <c r="B2270" s="245" t="s">
        <v>4830</v>
      </c>
      <c r="C2270" s="245" t="s">
        <v>5109</v>
      </c>
      <c r="D2270" s="245" t="s">
        <v>5108</v>
      </c>
      <c r="E2270" s="246" t="s">
        <v>44</v>
      </c>
      <c r="F2270" s="245" t="s">
        <v>44</v>
      </c>
      <c r="G2270" s="245" t="s">
        <v>5171</v>
      </c>
      <c r="H2270" s="245" t="s">
        <v>11501</v>
      </c>
      <c r="I2270" s="245" t="s">
        <v>11</v>
      </c>
      <c r="J2270" s="245" t="s">
        <v>569</v>
      </c>
      <c r="K2270" s="246" t="s">
        <v>17457</v>
      </c>
      <c r="L2270" s="245" t="s">
        <v>568</v>
      </c>
    </row>
    <row r="2271" spans="1:12" x14ac:dyDescent="0.25">
      <c r="A2271" s="245" t="s">
        <v>4831</v>
      </c>
      <c r="B2271" s="245" t="s">
        <v>4830</v>
      </c>
      <c r="C2271" s="245" t="s">
        <v>5109</v>
      </c>
      <c r="D2271" s="245" t="s">
        <v>5108</v>
      </c>
      <c r="E2271" s="246" t="s">
        <v>44</v>
      </c>
      <c r="F2271" s="245" t="s">
        <v>44</v>
      </c>
      <c r="G2271" s="245" t="s">
        <v>5170</v>
      </c>
      <c r="H2271" s="245" t="s">
        <v>11502</v>
      </c>
      <c r="I2271" s="245" t="s">
        <v>11</v>
      </c>
      <c r="J2271" s="245" t="s">
        <v>569</v>
      </c>
      <c r="K2271" s="246" t="s">
        <v>17458</v>
      </c>
      <c r="L2271" s="245" t="s">
        <v>568</v>
      </c>
    </row>
    <row r="2272" spans="1:12" x14ac:dyDescent="0.25">
      <c r="A2272" s="245" t="s">
        <v>4831</v>
      </c>
      <c r="B2272" s="245" t="s">
        <v>4830</v>
      </c>
      <c r="C2272" s="245" t="s">
        <v>5109</v>
      </c>
      <c r="D2272" s="245" t="s">
        <v>5108</v>
      </c>
      <c r="E2272" s="246" t="s">
        <v>44</v>
      </c>
      <c r="F2272" s="245" t="s">
        <v>44</v>
      </c>
      <c r="G2272" s="245" t="s">
        <v>5169</v>
      </c>
      <c r="H2272" s="245" t="s">
        <v>11503</v>
      </c>
      <c r="I2272" s="245" t="s">
        <v>11</v>
      </c>
      <c r="J2272" s="245" t="s">
        <v>569</v>
      </c>
      <c r="K2272" s="246" t="s">
        <v>17459</v>
      </c>
      <c r="L2272" s="245" t="s">
        <v>568</v>
      </c>
    </row>
    <row r="2273" spans="1:12" x14ac:dyDescent="0.25">
      <c r="A2273" s="245" t="s">
        <v>4831</v>
      </c>
      <c r="B2273" s="245" t="s">
        <v>4830</v>
      </c>
      <c r="C2273" s="245" t="s">
        <v>5109</v>
      </c>
      <c r="D2273" s="245" t="s">
        <v>5108</v>
      </c>
      <c r="E2273" s="246" t="s">
        <v>44</v>
      </c>
      <c r="F2273" s="245" t="s">
        <v>44</v>
      </c>
      <c r="G2273" s="245" t="s">
        <v>5168</v>
      </c>
      <c r="H2273" s="245" t="s">
        <v>11504</v>
      </c>
      <c r="I2273" s="245" t="s">
        <v>11</v>
      </c>
      <c r="J2273" s="245" t="s">
        <v>569</v>
      </c>
      <c r="K2273" s="246" t="s">
        <v>15242</v>
      </c>
      <c r="L2273" s="245" t="s">
        <v>568</v>
      </c>
    </row>
    <row r="2274" spans="1:12" x14ac:dyDescent="0.25">
      <c r="A2274" s="245" t="s">
        <v>4831</v>
      </c>
      <c r="B2274" s="245" t="s">
        <v>4830</v>
      </c>
      <c r="C2274" s="245" t="s">
        <v>5109</v>
      </c>
      <c r="D2274" s="245" t="s">
        <v>5108</v>
      </c>
      <c r="E2274" s="246" t="s">
        <v>44</v>
      </c>
      <c r="F2274" s="245" t="s">
        <v>44</v>
      </c>
      <c r="G2274" s="245" t="s">
        <v>5167</v>
      </c>
      <c r="H2274" s="245" t="s">
        <v>11505</v>
      </c>
      <c r="I2274" s="245" t="s">
        <v>11</v>
      </c>
      <c r="J2274" s="245" t="s">
        <v>569</v>
      </c>
      <c r="K2274" s="246" t="s">
        <v>12484</v>
      </c>
      <c r="L2274" s="245" t="s">
        <v>568</v>
      </c>
    </row>
    <row r="2275" spans="1:12" x14ac:dyDescent="0.25">
      <c r="A2275" s="245" t="s">
        <v>4831</v>
      </c>
      <c r="B2275" s="245" t="s">
        <v>4830</v>
      </c>
      <c r="C2275" s="245" t="s">
        <v>5109</v>
      </c>
      <c r="D2275" s="245" t="s">
        <v>5108</v>
      </c>
      <c r="E2275" s="246" t="s">
        <v>44</v>
      </c>
      <c r="F2275" s="245" t="s">
        <v>44</v>
      </c>
      <c r="G2275" s="245" t="s">
        <v>5166</v>
      </c>
      <c r="H2275" s="245" t="s">
        <v>11506</v>
      </c>
      <c r="I2275" s="245" t="s">
        <v>11</v>
      </c>
      <c r="J2275" s="245" t="s">
        <v>569</v>
      </c>
      <c r="K2275" s="246" t="s">
        <v>15133</v>
      </c>
      <c r="L2275" s="245" t="s">
        <v>568</v>
      </c>
    </row>
    <row r="2276" spans="1:12" x14ac:dyDescent="0.25">
      <c r="A2276" s="245" t="s">
        <v>4831</v>
      </c>
      <c r="B2276" s="245" t="s">
        <v>4830</v>
      </c>
      <c r="C2276" s="245" t="s">
        <v>5109</v>
      </c>
      <c r="D2276" s="245" t="s">
        <v>5108</v>
      </c>
      <c r="E2276" s="246" t="s">
        <v>44</v>
      </c>
      <c r="F2276" s="245" t="s">
        <v>44</v>
      </c>
      <c r="G2276" s="245" t="s">
        <v>5165</v>
      </c>
      <c r="H2276" s="245" t="s">
        <v>11507</v>
      </c>
      <c r="I2276" s="245" t="s">
        <v>11</v>
      </c>
      <c r="J2276" s="245" t="s">
        <v>569</v>
      </c>
      <c r="K2276" s="246" t="s">
        <v>10179</v>
      </c>
      <c r="L2276" s="245" t="s">
        <v>568</v>
      </c>
    </row>
    <row r="2277" spans="1:12" x14ac:dyDescent="0.25">
      <c r="A2277" s="245" t="s">
        <v>4831</v>
      </c>
      <c r="B2277" s="245" t="s">
        <v>4830</v>
      </c>
      <c r="C2277" s="245" t="s">
        <v>5109</v>
      </c>
      <c r="D2277" s="245" t="s">
        <v>5108</v>
      </c>
      <c r="E2277" s="246" t="s">
        <v>44</v>
      </c>
      <c r="F2277" s="245" t="s">
        <v>44</v>
      </c>
      <c r="G2277" s="245" t="s">
        <v>5164</v>
      </c>
      <c r="H2277" s="245" t="s">
        <v>11508</v>
      </c>
      <c r="I2277" s="245" t="s">
        <v>11</v>
      </c>
      <c r="J2277" s="245" t="s">
        <v>569</v>
      </c>
      <c r="K2277" s="246" t="s">
        <v>15357</v>
      </c>
      <c r="L2277" s="245" t="s">
        <v>568</v>
      </c>
    </row>
    <row r="2278" spans="1:12" x14ac:dyDescent="0.25">
      <c r="A2278" s="245" t="s">
        <v>4831</v>
      </c>
      <c r="B2278" s="245" t="s">
        <v>4830</v>
      </c>
      <c r="C2278" s="245" t="s">
        <v>5109</v>
      </c>
      <c r="D2278" s="245" t="s">
        <v>5108</v>
      </c>
      <c r="E2278" s="246" t="s">
        <v>44</v>
      </c>
      <c r="F2278" s="245" t="s">
        <v>44</v>
      </c>
      <c r="G2278" s="245" t="s">
        <v>5163</v>
      </c>
      <c r="H2278" s="245" t="s">
        <v>11509</v>
      </c>
      <c r="I2278" s="245" t="s">
        <v>11</v>
      </c>
      <c r="J2278" s="245" t="s">
        <v>569</v>
      </c>
      <c r="K2278" s="246" t="s">
        <v>11995</v>
      </c>
      <c r="L2278" s="245" t="s">
        <v>568</v>
      </c>
    </row>
    <row r="2279" spans="1:12" x14ac:dyDescent="0.25">
      <c r="A2279" s="245" t="s">
        <v>4831</v>
      </c>
      <c r="B2279" s="245" t="s">
        <v>4830</v>
      </c>
      <c r="C2279" s="245" t="s">
        <v>5109</v>
      </c>
      <c r="D2279" s="245" t="s">
        <v>5108</v>
      </c>
      <c r="E2279" s="246" t="s">
        <v>44</v>
      </c>
      <c r="F2279" s="245" t="s">
        <v>44</v>
      </c>
      <c r="G2279" s="245" t="s">
        <v>5162</v>
      </c>
      <c r="H2279" s="245" t="s">
        <v>11511</v>
      </c>
      <c r="I2279" s="245" t="s">
        <v>11</v>
      </c>
      <c r="J2279" s="245" t="s">
        <v>569</v>
      </c>
      <c r="K2279" s="246" t="s">
        <v>17460</v>
      </c>
      <c r="L2279" s="245" t="s">
        <v>568</v>
      </c>
    </row>
    <row r="2280" spans="1:12" x14ac:dyDescent="0.25">
      <c r="A2280" s="245" t="s">
        <v>4831</v>
      </c>
      <c r="B2280" s="245" t="s">
        <v>4830</v>
      </c>
      <c r="C2280" s="245" t="s">
        <v>5109</v>
      </c>
      <c r="D2280" s="245" t="s">
        <v>5108</v>
      </c>
      <c r="E2280" s="246" t="s">
        <v>44</v>
      </c>
      <c r="F2280" s="245" t="s">
        <v>44</v>
      </c>
      <c r="G2280" s="245" t="s">
        <v>5161</v>
      </c>
      <c r="H2280" s="245" t="s">
        <v>11512</v>
      </c>
      <c r="I2280" s="245" t="s">
        <v>11</v>
      </c>
      <c r="J2280" s="245" t="s">
        <v>569</v>
      </c>
      <c r="K2280" s="246" t="s">
        <v>15112</v>
      </c>
      <c r="L2280" s="245" t="s">
        <v>568</v>
      </c>
    </row>
    <row r="2281" spans="1:12" x14ac:dyDescent="0.25">
      <c r="A2281" s="245" t="s">
        <v>4831</v>
      </c>
      <c r="B2281" s="245" t="s">
        <v>4830</v>
      </c>
      <c r="C2281" s="245" t="s">
        <v>5109</v>
      </c>
      <c r="D2281" s="245" t="s">
        <v>5108</v>
      </c>
      <c r="E2281" s="246" t="s">
        <v>44</v>
      </c>
      <c r="F2281" s="245" t="s">
        <v>44</v>
      </c>
      <c r="G2281" s="245" t="s">
        <v>5160</v>
      </c>
      <c r="H2281" s="245" t="s">
        <v>11513</v>
      </c>
      <c r="I2281" s="245" t="s">
        <v>11</v>
      </c>
      <c r="J2281" s="245" t="s">
        <v>569</v>
      </c>
      <c r="K2281" s="246" t="s">
        <v>17461</v>
      </c>
      <c r="L2281" s="245" t="s">
        <v>568</v>
      </c>
    </row>
    <row r="2282" spans="1:12" x14ac:dyDescent="0.25">
      <c r="A2282" s="245" t="s">
        <v>4831</v>
      </c>
      <c r="B2282" s="245" t="s">
        <v>4830</v>
      </c>
      <c r="C2282" s="245" t="s">
        <v>5109</v>
      </c>
      <c r="D2282" s="245" t="s">
        <v>5108</v>
      </c>
      <c r="E2282" s="246" t="s">
        <v>44</v>
      </c>
      <c r="F2282" s="245" t="s">
        <v>44</v>
      </c>
      <c r="G2282" s="245" t="s">
        <v>5158</v>
      </c>
      <c r="H2282" s="245" t="s">
        <v>11514</v>
      </c>
      <c r="I2282" s="245" t="s">
        <v>11</v>
      </c>
      <c r="J2282" s="245" t="s">
        <v>569</v>
      </c>
      <c r="K2282" s="246" t="s">
        <v>8264</v>
      </c>
      <c r="L2282" s="245" t="s">
        <v>568</v>
      </c>
    </row>
    <row r="2283" spans="1:12" x14ac:dyDescent="0.25">
      <c r="A2283" s="245" t="s">
        <v>4831</v>
      </c>
      <c r="B2283" s="245" t="s">
        <v>4830</v>
      </c>
      <c r="C2283" s="245" t="s">
        <v>5109</v>
      </c>
      <c r="D2283" s="245" t="s">
        <v>5108</v>
      </c>
      <c r="E2283" s="246" t="s">
        <v>44</v>
      </c>
      <c r="F2283" s="245" t="s">
        <v>44</v>
      </c>
      <c r="G2283" s="245" t="s">
        <v>5157</v>
      </c>
      <c r="H2283" s="245" t="s">
        <v>11516</v>
      </c>
      <c r="I2283" s="245" t="s">
        <v>11</v>
      </c>
      <c r="J2283" s="245" t="s">
        <v>569</v>
      </c>
      <c r="K2283" s="246" t="s">
        <v>17462</v>
      </c>
      <c r="L2283" s="245" t="s">
        <v>568</v>
      </c>
    </row>
    <row r="2284" spans="1:12" x14ac:dyDescent="0.25">
      <c r="A2284" s="245" t="s">
        <v>4831</v>
      </c>
      <c r="B2284" s="245" t="s">
        <v>4830</v>
      </c>
      <c r="C2284" s="245" t="s">
        <v>5109</v>
      </c>
      <c r="D2284" s="245" t="s">
        <v>5108</v>
      </c>
      <c r="E2284" s="246" t="s">
        <v>44</v>
      </c>
      <c r="F2284" s="245" t="s">
        <v>44</v>
      </c>
      <c r="G2284" s="245" t="s">
        <v>5155</v>
      </c>
      <c r="H2284" s="245" t="s">
        <v>11517</v>
      </c>
      <c r="I2284" s="245" t="s">
        <v>11</v>
      </c>
      <c r="J2284" s="245" t="s">
        <v>569</v>
      </c>
      <c r="K2284" s="246" t="s">
        <v>8379</v>
      </c>
      <c r="L2284" s="245" t="s">
        <v>568</v>
      </c>
    </row>
    <row r="2285" spans="1:12" x14ac:dyDescent="0.25">
      <c r="A2285" s="245" t="s">
        <v>4831</v>
      </c>
      <c r="B2285" s="245" t="s">
        <v>4830</v>
      </c>
      <c r="C2285" s="245" t="s">
        <v>5109</v>
      </c>
      <c r="D2285" s="245" t="s">
        <v>5108</v>
      </c>
      <c r="E2285" s="246" t="s">
        <v>44</v>
      </c>
      <c r="F2285" s="245" t="s">
        <v>44</v>
      </c>
      <c r="G2285" s="245" t="s">
        <v>5154</v>
      </c>
      <c r="H2285" s="245" t="s">
        <v>17463</v>
      </c>
      <c r="I2285" s="245" t="s">
        <v>11</v>
      </c>
      <c r="J2285" s="245" t="s">
        <v>569</v>
      </c>
      <c r="K2285" s="246" t="s">
        <v>12669</v>
      </c>
      <c r="L2285" s="245" t="s">
        <v>568</v>
      </c>
    </row>
    <row r="2286" spans="1:12" x14ac:dyDescent="0.25">
      <c r="A2286" s="245" t="s">
        <v>4831</v>
      </c>
      <c r="B2286" s="245" t="s">
        <v>4830</v>
      </c>
      <c r="C2286" s="245" t="s">
        <v>5109</v>
      </c>
      <c r="D2286" s="245" t="s">
        <v>5108</v>
      </c>
      <c r="E2286" s="246" t="s">
        <v>44</v>
      </c>
      <c r="F2286" s="245" t="s">
        <v>44</v>
      </c>
      <c r="G2286" s="245" t="s">
        <v>5153</v>
      </c>
      <c r="H2286" s="245" t="s">
        <v>11519</v>
      </c>
      <c r="I2286" s="245" t="s">
        <v>11</v>
      </c>
      <c r="J2286" s="245" t="s">
        <v>569</v>
      </c>
      <c r="K2286" s="246" t="s">
        <v>17464</v>
      </c>
      <c r="L2286" s="245" t="s">
        <v>568</v>
      </c>
    </row>
    <row r="2287" spans="1:12" x14ac:dyDescent="0.25">
      <c r="A2287" s="245" t="s">
        <v>4831</v>
      </c>
      <c r="B2287" s="245" t="s">
        <v>4830</v>
      </c>
      <c r="C2287" s="245" t="s">
        <v>5109</v>
      </c>
      <c r="D2287" s="245" t="s">
        <v>5108</v>
      </c>
      <c r="E2287" s="246" t="s">
        <v>44</v>
      </c>
      <c r="F2287" s="245" t="s">
        <v>44</v>
      </c>
      <c r="G2287" s="245" t="s">
        <v>5152</v>
      </c>
      <c r="H2287" s="245" t="s">
        <v>11521</v>
      </c>
      <c r="I2287" s="245" t="s">
        <v>11</v>
      </c>
      <c r="J2287" s="245" t="s">
        <v>569</v>
      </c>
      <c r="K2287" s="246" t="s">
        <v>9605</v>
      </c>
      <c r="L2287" s="245" t="s">
        <v>568</v>
      </c>
    </row>
    <row r="2288" spans="1:12" x14ac:dyDescent="0.25">
      <c r="A2288" s="245" t="s">
        <v>4831</v>
      </c>
      <c r="B2288" s="245" t="s">
        <v>4830</v>
      </c>
      <c r="C2288" s="245" t="s">
        <v>5109</v>
      </c>
      <c r="D2288" s="245" t="s">
        <v>5108</v>
      </c>
      <c r="E2288" s="246" t="s">
        <v>44</v>
      </c>
      <c r="F2288" s="245" t="s">
        <v>44</v>
      </c>
      <c r="G2288" s="245" t="s">
        <v>5151</v>
      </c>
      <c r="H2288" s="245" t="s">
        <v>11523</v>
      </c>
      <c r="I2288" s="245" t="s">
        <v>11</v>
      </c>
      <c r="J2288" s="245" t="s">
        <v>569</v>
      </c>
      <c r="K2288" s="246" t="s">
        <v>17465</v>
      </c>
      <c r="L2288" s="245" t="s">
        <v>568</v>
      </c>
    </row>
    <row r="2289" spans="1:12" x14ac:dyDescent="0.25">
      <c r="A2289" s="245" t="s">
        <v>4831</v>
      </c>
      <c r="B2289" s="245" t="s">
        <v>4830</v>
      </c>
      <c r="C2289" s="245" t="s">
        <v>5109</v>
      </c>
      <c r="D2289" s="245" t="s">
        <v>5108</v>
      </c>
      <c r="E2289" s="246" t="s">
        <v>44</v>
      </c>
      <c r="F2289" s="245" t="s">
        <v>44</v>
      </c>
      <c r="G2289" s="245" t="s">
        <v>5150</v>
      </c>
      <c r="H2289" s="245" t="s">
        <v>11524</v>
      </c>
      <c r="I2289" s="245" t="s">
        <v>11</v>
      </c>
      <c r="J2289" s="245" t="s">
        <v>569</v>
      </c>
      <c r="K2289" s="246" t="s">
        <v>8470</v>
      </c>
      <c r="L2289" s="245" t="s">
        <v>568</v>
      </c>
    </row>
    <row r="2290" spans="1:12" x14ac:dyDescent="0.25">
      <c r="A2290" s="245" t="s">
        <v>4831</v>
      </c>
      <c r="B2290" s="245" t="s">
        <v>4830</v>
      </c>
      <c r="C2290" s="245" t="s">
        <v>5109</v>
      </c>
      <c r="D2290" s="245" t="s">
        <v>5108</v>
      </c>
      <c r="E2290" s="246" t="s">
        <v>44</v>
      </c>
      <c r="F2290" s="245" t="s">
        <v>44</v>
      </c>
      <c r="G2290" s="245" t="s">
        <v>5149</v>
      </c>
      <c r="H2290" s="245" t="s">
        <v>11525</v>
      </c>
      <c r="I2290" s="245" t="s">
        <v>11</v>
      </c>
      <c r="J2290" s="245" t="s">
        <v>569</v>
      </c>
      <c r="K2290" s="246" t="s">
        <v>17466</v>
      </c>
      <c r="L2290" s="245" t="s">
        <v>568</v>
      </c>
    </row>
    <row r="2291" spans="1:12" x14ac:dyDescent="0.25">
      <c r="A2291" s="245" t="s">
        <v>4831</v>
      </c>
      <c r="B2291" s="245" t="s">
        <v>4830</v>
      </c>
      <c r="C2291" s="245" t="s">
        <v>5109</v>
      </c>
      <c r="D2291" s="245" t="s">
        <v>5108</v>
      </c>
      <c r="E2291" s="246" t="s">
        <v>44</v>
      </c>
      <c r="F2291" s="245" t="s">
        <v>44</v>
      </c>
      <c r="G2291" s="245" t="s">
        <v>5148</v>
      </c>
      <c r="H2291" s="245" t="s">
        <v>11526</v>
      </c>
      <c r="I2291" s="245" t="s">
        <v>11</v>
      </c>
      <c r="J2291" s="245" t="s">
        <v>569</v>
      </c>
      <c r="K2291" s="246" t="s">
        <v>17467</v>
      </c>
      <c r="L2291" s="245" t="s">
        <v>568</v>
      </c>
    </row>
    <row r="2292" spans="1:12" x14ac:dyDescent="0.25">
      <c r="A2292" s="245" t="s">
        <v>4831</v>
      </c>
      <c r="B2292" s="245" t="s">
        <v>4830</v>
      </c>
      <c r="C2292" s="245" t="s">
        <v>5109</v>
      </c>
      <c r="D2292" s="245" t="s">
        <v>5108</v>
      </c>
      <c r="E2292" s="246" t="s">
        <v>44</v>
      </c>
      <c r="F2292" s="245" t="s">
        <v>44</v>
      </c>
      <c r="G2292" s="245" t="s">
        <v>5146</v>
      </c>
      <c r="H2292" s="245" t="s">
        <v>11527</v>
      </c>
      <c r="I2292" s="245" t="s">
        <v>11</v>
      </c>
      <c r="J2292" s="245" t="s">
        <v>569</v>
      </c>
      <c r="K2292" s="246" t="s">
        <v>17468</v>
      </c>
      <c r="L2292" s="245" t="s">
        <v>568</v>
      </c>
    </row>
    <row r="2293" spans="1:12" x14ac:dyDescent="0.25">
      <c r="A2293" s="245" t="s">
        <v>4831</v>
      </c>
      <c r="B2293" s="245" t="s">
        <v>4830</v>
      </c>
      <c r="C2293" s="245" t="s">
        <v>5109</v>
      </c>
      <c r="D2293" s="245" t="s">
        <v>5108</v>
      </c>
      <c r="E2293" s="246" t="s">
        <v>44</v>
      </c>
      <c r="F2293" s="245" t="s">
        <v>44</v>
      </c>
      <c r="G2293" s="245" t="s">
        <v>5145</v>
      </c>
      <c r="H2293" s="245" t="s">
        <v>5144</v>
      </c>
      <c r="I2293" s="245" t="s">
        <v>11</v>
      </c>
      <c r="J2293" s="245" t="s">
        <v>59</v>
      </c>
      <c r="K2293" s="246" t="s">
        <v>17144</v>
      </c>
      <c r="L2293" s="245" t="s">
        <v>568</v>
      </c>
    </row>
    <row r="2294" spans="1:12" x14ac:dyDescent="0.25">
      <c r="A2294" s="245" t="s">
        <v>4831</v>
      </c>
      <c r="B2294" s="245" t="s">
        <v>4830</v>
      </c>
      <c r="C2294" s="245" t="s">
        <v>5109</v>
      </c>
      <c r="D2294" s="245" t="s">
        <v>5108</v>
      </c>
      <c r="E2294" s="246" t="s">
        <v>44</v>
      </c>
      <c r="F2294" s="245" t="s">
        <v>44</v>
      </c>
      <c r="G2294" s="245" t="s">
        <v>5143</v>
      </c>
      <c r="H2294" s="245" t="s">
        <v>5142</v>
      </c>
      <c r="I2294" s="245" t="s">
        <v>11</v>
      </c>
      <c r="J2294" s="245" t="s">
        <v>59</v>
      </c>
      <c r="K2294" s="246" t="s">
        <v>17469</v>
      </c>
      <c r="L2294" s="245" t="s">
        <v>568</v>
      </c>
    </row>
    <row r="2295" spans="1:12" x14ac:dyDescent="0.25">
      <c r="A2295" s="245" t="s">
        <v>4831</v>
      </c>
      <c r="B2295" s="245" t="s">
        <v>4830</v>
      </c>
      <c r="C2295" s="245" t="s">
        <v>5109</v>
      </c>
      <c r="D2295" s="245" t="s">
        <v>5108</v>
      </c>
      <c r="E2295" s="246" t="s">
        <v>44</v>
      </c>
      <c r="F2295" s="245" t="s">
        <v>44</v>
      </c>
      <c r="G2295" s="245" t="s">
        <v>5141</v>
      </c>
      <c r="H2295" s="245" t="s">
        <v>5140</v>
      </c>
      <c r="I2295" s="245" t="s">
        <v>11</v>
      </c>
      <c r="J2295" s="245" t="s">
        <v>59</v>
      </c>
      <c r="K2295" s="246" t="s">
        <v>17470</v>
      </c>
      <c r="L2295" s="245" t="s">
        <v>568</v>
      </c>
    </row>
    <row r="2296" spans="1:12" x14ac:dyDescent="0.25">
      <c r="A2296" s="245" t="s">
        <v>4831</v>
      </c>
      <c r="B2296" s="245" t="s">
        <v>4830</v>
      </c>
      <c r="C2296" s="245" t="s">
        <v>5109</v>
      </c>
      <c r="D2296" s="245" t="s">
        <v>5108</v>
      </c>
      <c r="E2296" s="246" t="s">
        <v>44</v>
      </c>
      <c r="F2296" s="245" t="s">
        <v>44</v>
      </c>
      <c r="G2296" s="245" t="s">
        <v>5139</v>
      </c>
      <c r="H2296" s="245" t="s">
        <v>5138</v>
      </c>
      <c r="I2296" s="245" t="s">
        <v>11</v>
      </c>
      <c r="J2296" s="245" t="s">
        <v>59</v>
      </c>
      <c r="K2296" s="246" t="s">
        <v>17471</v>
      </c>
      <c r="L2296" s="245" t="s">
        <v>568</v>
      </c>
    </row>
    <row r="2297" spans="1:12" x14ac:dyDescent="0.25">
      <c r="A2297" s="245" t="s">
        <v>4831</v>
      </c>
      <c r="B2297" s="245" t="s">
        <v>4830</v>
      </c>
      <c r="C2297" s="245" t="s">
        <v>5109</v>
      </c>
      <c r="D2297" s="245" t="s">
        <v>5108</v>
      </c>
      <c r="E2297" s="246" t="s">
        <v>44</v>
      </c>
      <c r="F2297" s="245" t="s">
        <v>44</v>
      </c>
      <c r="G2297" s="245" t="s">
        <v>5137</v>
      </c>
      <c r="H2297" s="245" t="s">
        <v>5136</v>
      </c>
      <c r="I2297" s="245" t="s">
        <v>11</v>
      </c>
      <c r="J2297" s="245" t="s">
        <v>59</v>
      </c>
      <c r="K2297" s="246" t="s">
        <v>17472</v>
      </c>
      <c r="L2297" s="245" t="s">
        <v>568</v>
      </c>
    </row>
    <row r="2298" spans="1:12" x14ac:dyDescent="0.25">
      <c r="A2298" s="245" t="s">
        <v>4831</v>
      </c>
      <c r="B2298" s="245" t="s">
        <v>4830</v>
      </c>
      <c r="C2298" s="245" t="s">
        <v>5109</v>
      </c>
      <c r="D2298" s="245" t="s">
        <v>5108</v>
      </c>
      <c r="E2298" s="246" t="s">
        <v>44</v>
      </c>
      <c r="F2298" s="245" t="s">
        <v>44</v>
      </c>
      <c r="G2298" s="245" t="s">
        <v>5135</v>
      </c>
      <c r="H2298" s="245" t="s">
        <v>5134</v>
      </c>
      <c r="I2298" s="245" t="s">
        <v>11</v>
      </c>
      <c r="J2298" s="245" t="s">
        <v>59</v>
      </c>
      <c r="K2298" s="246" t="s">
        <v>17473</v>
      </c>
      <c r="L2298" s="245" t="s">
        <v>568</v>
      </c>
    </row>
    <row r="2299" spans="1:12" x14ac:dyDescent="0.25">
      <c r="A2299" s="245" t="s">
        <v>4831</v>
      </c>
      <c r="B2299" s="245" t="s">
        <v>4830</v>
      </c>
      <c r="C2299" s="245" t="s">
        <v>5109</v>
      </c>
      <c r="D2299" s="245" t="s">
        <v>5108</v>
      </c>
      <c r="E2299" s="246" t="s">
        <v>44</v>
      </c>
      <c r="F2299" s="245" t="s">
        <v>44</v>
      </c>
      <c r="G2299" s="245" t="s">
        <v>5133</v>
      </c>
      <c r="H2299" s="245" t="s">
        <v>5132</v>
      </c>
      <c r="I2299" s="245" t="s">
        <v>11</v>
      </c>
      <c r="J2299" s="245" t="s">
        <v>59</v>
      </c>
      <c r="K2299" s="246" t="s">
        <v>17474</v>
      </c>
      <c r="L2299" s="245" t="s">
        <v>568</v>
      </c>
    </row>
    <row r="2300" spans="1:12" x14ac:dyDescent="0.25">
      <c r="A2300" s="245" t="s">
        <v>4831</v>
      </c>
      <c r="B2300" s="245" t="s">
        <v>4830</v>
      </c>
      <c r="C2300" s="245" t="s">
        <v>5109</v>
      </c>
      <c r="D2300" s="245" t="s">
        <v>5108</v>
      </c>
      <c r="E2300" s="246" t="s">
        <v>44</v>
      </c>
      <c r="F2300" s="245" t="s">
        <v>44</v>
      </c>
      <c r="G2300" s="245" t="s">
        <v>5131</v>
      </c>
      <c r="H2300" s="245" t="s">
        <v>48</v>
      </c>
      <c r="I2300" s="245" t="s">
        <v>11</v>
      </c>
      <c r="J2300" s="245" t="s">
        <v>59</v>
      </c>
      <c r="K2300" s="246" t="s">
        <v>17475</v>
      </c>
      <c r="L2300" s="245" t="s">
        <v>568</v>
      </c>
    </row>
    <row r="2301" spans="1:12" x14ac:dyDescent="0.25">
      <c r="A2301" s="245" t="s">
        <v>4831</v>
      </c>
      <c r="B2301" s="245" t="s">
        <v>4830</v>
      </c>
      <c r="C2301" s="245" t="s">
        <v>5109</v>
      </c>
      <c r="D2301" s="245" t="s">
        <v>5108</v>
      </c>
      <c r="E2301" s="246" t="s">
        <v>44</v>
      </c>
      <c r="F2301" s="245" t="s">
        <v>44</v>
      </c>
      <c r="G2301" s="245" t="s">
        <v>5130</v>
      </c>
      <c r="H2301" s="245" t="s">
        <v>5129</v>
      </c>
      <c r="I2301" s="245" t="s">
        <v>11</v>
      </c>
      <c r="J2301" s="245" t="s">
        <v>59</v>
      </c>
      <c r="K2301" s="246" t="s">
        <v>17476</v>
      </c>
      <c r="L2301" s="245" t="s">
        <v>568</v>
      </c>
    </row>
    <row r="2302" spans="1:12" x14ac:dyDescent="0.25">
      <c r="A2302" s="245" t="s">
        <v>4831</v>
      </c>
      <c r="B2302" s="245" t="s">
        <v>4830</v>
      </c>
      <c r="C2302" s="245" t="s">
        <v>5109</v>
      </c>
      <c r="D2302" s="245" t="s">
        <v>5108</v>
      </c>
      <c r="E2302" s="246" t="s">
        <v>44</v>
      </c>
      <c r="F2302" s="245" t="s">
        <v>44</v>
      </c>
      <c r="G2302" s="245" t="s">
        <v>5128</v>
      </c>
      <c r="H2302" s="245" t="s">
        <v>5127</v>
      </c>
      <c r="I2302" s="245" t="s">
        <v>11</v>
      </c>
      <c r="J2302" s="245" t="s">
        <v>59</v>
      </c>
      <c r="K2302" s="246" t="s">
        <v>15363</v>
      </c>
      <c r="L2302" s="245" t="s">
        <v>568</v>
      </c>
    </row>
    <row r="2303" spans="1:12" x14ac:dyDescent="0.25">
      <c r="A2303" s="245" t="s">
        <v>4831</v>
      </c>
      <c r="B2303" s="245" t="s">
        <v>4830</v>
      </c>
      <c r="C2303" s="245" t="s">
        <v>5109</v>
      </c>
      <c r="D2303" s="245" t="s">
        <v>5108</v>
      </c>
      <c r="E2303" s="246" t="s">
        <v>44</v>
      </c>
      <c r="F2303" s="245" t="s">
        <v>44</v>
      </c>
      <c r="G2303" s="245" t="s">
        <v>5126</v>
      </c>
      <c r="H2303" s="245" t="s">
        <v>5125</v>
      </c>
      <c r="I2303" s="245" t="s">
        <v>11</v>
      </c>
      <c r="J2303" s="245" t="s">
        <v>59</v>
      </c>
      <c r="K2303" s="246" t="s">
        <v>17477</v>
      </c>
      <c r="L2303" s="245" t="s">
        <v>568</v>
      </c>
    </row>
    <row r="2304" spans="1:12" x14ac:dyDescent="0.25">
      <c r="A2304" s="245" t="s">
        <v>4831</v>
      </c>
      <c r="B2304" s="245" t="s">
        <v>4830</v>
      </c>
      <c r="C2304" s="245" t="s">
        <v>5109</v>
      </c>
      <c r="D2304" s="245" t="s">
        <v>5108</v>
      </c>
      <c r="E2304" s="246" t="s">
        <v>44</v>
      </c>
      <c r="F2304" s="245" t="s">
        <v>44</v>
      </c>
      <c r="G2304" s="245" t="s">
        <v>5124</v>
      </c>
      <c r="H2304" s="245" t="s">
        <v>49</v>
      </c>
      <c r="I2304" s="245" t="s">
        <v>11</v>
      </c>
      <c r="J2304" s="245" t="s">
        <v>59</v>
      </c>
      <c r="K2304" s="246" t="s">
        <v>17478</v>
      </c>
      <c r="L2304" s="245" t="s">
        <v>568</v>
      </c>
    </row>
    <row r="2305" spans="1:12" x14ac:dyDescent="0.25">
      <c r="A2305" s="245" t="s">
        <v>4831</v>
      </c>
      <c r="B2305" s="245" t="s">
        <v>4830</v>
      </c>
      <c r="C2305" s="245" t="s">
        <v>5109</v>
      </c>
      <c r="D2305" s="245" t="s">
        <v>5108</v>
      </c>
      <c r="E2305" s="246" t="s">
        <v>44</v>
      </c>
      <c r="F2305" s="245" t="s">
        <v>44</v>
      </c>
      <c r="G2305" s="245" t="s">
        <v>5123</v>
      </c>
      <c r="H2305" s="245" t="s">
        <v>5122</v>
      </c>
      <c r="I2305" s="245" t="s">
        <v>11</v>
      </c>
      <c r="J2305" s="245" t="s">
        <v>59</v>
      </c>
      <c r="K2305" s="246" t="s">
        <v>17479</v>
      </c>
      <c r="L2305" s="245" t="s">
        <v>568</v>
      </c>
    </row>
    <row r="2306" spans="1:12" x14ac:dyDescent="0.25">
      <c r="A2306" s="245" t="s">
        <v>4831</v>
      </c>
      <c r="B2306" s="245" t="s">
        <v>4830</v>
      </c>
      <c r="C2306" s="245" t="s">
        <v>5109</v>
      </c>
      <c r="D2306" s="245" t="s">
        <v>5108</v>
      </c>
      <c r="E2306" s="246" t="s">
        <v>44</v>
      </c>
      <c r="F2306" s="245" t="s">
        <v>44</v>
      </c>
      <c r="G2306" s="245" t="s">
        <v>5121</v>
      </c>
      <c r="H2306" s="245" t="s">
        <v>5120</v>
      </c>
      <c r="I2306" s="245" t="s">
        <v>11</v>
      </c>
      <c r="J2306" s="245" t="s">
        <v>59</v>
      </c>
      <c r="K2306" s="246" t="s">
        <v>17480</v>
      </c>
      <c r="L2306" s="245" t="s">
        <v>568</v>
      </c>
    </row>
    <row r="2307" spans="1:12" x14ac:dyDescent="0.25">
      <c r="A2307" s="245" t="s">
        <v>4831</v>
      </c>
      <c r="B2307" s="245" t="s">
        <v>4830</v>
      </c>
      <c r="C2307" s="245" t="s">
        <v>5109</v>
      </c>
      <c r="D2307" s="245" t="s">
        <v>5108</v>
      </c>
      <c r="E2307" s="246" t="s">
        <v>44</v>
      </c>
      <c r="F2307" s="245" t="s">
        <v>44</v>
      </c>
      <c r="G2307" s="245" t="s">
        <v>5119</v>
      </c>
      <c r="H2307" s="245" t="s">
        <v>5118</v>
      </c>
      <c r="I2307" s="245" t="s">
        <v>11</v>
      </c>
      <c r="J2307" s="245" t="s">
        <v>59</v>
      </c>
      <c r="K2307" s="246" t="s">
        <v>11860</v>
      </c>
      <c r="L2307" s="245" t="s">
        <v>568</v>
      </c>
    </row>
    <row r="2308" spans="1:12" x14ac:dyDescent="0.25">
      <c r="A2308" s="245" t="s">
        <v>4831</v>
      </c>
      <c r="B2308" s="245" t="s">
        <v>4830</v>
      </c>
      <c r="C2308" s="245" t="s">
        <v>5109</v>
      </c>
      <c r="D2308" s="245" t="s">
        <v>5108</v>
      </c>
      <c r="E2308" s="246" t="s">
        <v>44</v>
      </c>
      <c r="F2308" s="245" t="s">
        <v>44</v>
      </c>
      <c r="G2308" s="245" t="s">
        <v>5117</v>
      </c>
      <c r="H2308" s="245" t="s">
        <v>5116</v>
      </c>
      <c r="I2308" s="245" t="s">
        <v>11</v>
      </c>
      <c r="J2308" s="245" t="s">
        <v>59</v>
      </c>
      <c r="K2308" s="246" t="s">
        <v>17481</v>
      </c>
      <c r="L2308" s="245" t="s">
        <v>568</v>
      </c>
    </row>
    <row r="2309" spans="1:12" x14ac:dyDescent="0.25">
      <c r="A2309" s="245" t="s">
        <v>4831</v>
      </c>
      <c r="B2309" s="245" t="s">
        <v>4830</v>
      </c>
      <c r="C2309" s="245" t="s">
        <v>5109</v>
      </c>
      <c r="D2309" s="245" t="s">
        <v>5108</v>
      </c>
      <c r="E2309" s="246" t="s">
        <v>44</v>
      </c>
      <c r="F2309" s="245" t="s">
        <v>44</v>
      </c>
      <c r="G2309" s="245" t="s">
        <v>5115</v>
      </c>
      <c r="H2309" s="245" t="s">
        <v>5114</v>
      </c>
      <c r="I2309" s="245" t="s">
        <v>11</v>
      </c>
      <c r="J2309" s="245" t="s">
        <v>59</v>
      </c>
      <c r="K2309" s="246" t="s">
        <v>17482</v>
      </c>
      <c r="L2309" s="245" t="s">
        <v>568</v>
      </c>
    </row>
    <row r="2310" spans="1:12" x14ac:dyDescent="0.25">
      <c r="A2310" s="245" t="s">
        <v>4831</v>
      </c>
      <c r="B2310" s="245" t="s">
        <v>4830</v>
      </c>
      <c r="C2310" s="245" t="s">
        <v>5109</v>
      </c>
      <c r="D2310" s="245" t="s">
        <v>5108</v>
      </c>
      <c r="E2310" s="246" t="s">
        <v>44</v>
      </c>
      <c r="F2310" s="245" t="s">
        <v>44</v>
      </c>
      <c r="G2310" s="245" t="s">
        <v>5113</v>
      </c>
      <c r="H2310" s="245" t="s">
        <v>5112</v>
      </c>
      <c r="I2310" s="245" t="s">
        <v>11</v>
      </c>
      <c r="J2310" s="245" t="s">
        <v>59</v>
      </c>
      <c r="K2310" s="246" t="s">
        <v>17483</v>
      </c>
      <c r="L2310" s="245" t="s">
        <v>568</v>
      </c>
    </row>
    <row r="2311" spans="1:12" x14ac:dyDescent="0.25">
      <c r="A2311" s="245" t="s">
        <v>4831</v>
      </c>
      <c r="B2311" s="245" t="s">
        <v>4830</v>
      </c>
      <c r="C2311" s="245" t="s">
        <v>5109</v>
      </c>
      <c r="D2311" s="245" t="s">
        <v>5108</v>
      </c>
      <c r="E2311" s="246" t="s">
        <v>44</v>
      </c>
      <c r="F2311" s="245" t="s">
        <v>44</v>
      </c>
      <c r="G2311" s="245" t="s">
        <v>5111</v>
      </c>
      <c r="H2311" s="245" t="s">
        <v>5110</v>
      </c>
      <c r="I2311" s="245" t="s">
        <v>15</v>
      </c>
      <c r="J2311" s="245" t="s">
        <v>569</v>
      </c>
      <c r="K2311" s="246" t="s">
        <v>10117</v>
      </c>
      <c r="L2311" s="245" t="s">
        <v>568</v>
      </c>
    </row>
    <row r="2312" spans="1:12" x14ac:dyDescent="0.25">
      <c r="A2312" s="245" t="s">
        <v>4831</v>
      </c>
      <c r="B2312" s="245" t="s">
        <v>4830</v>
      </c>
      <c r="C2312" s="245" t="s">
        <v>5109</v>
      </c>
      <c r="D2312" s="245" t="s">
        <v>5108</v>
      </c>
      <c r="E2312" s="246" t="s">
        <v>44</v>
      </c>
      <c r="F2312" s="245" t="s">
        <v>44</v>
      </c>
      <c r="G2312" s="245" t="s">
        <v>5107</v>
      </c>
      <c r="H2312" s="245" t="s">
        <v>5106</v>
      </c>
      <c r="I2312" s="245" t="s">
        <v>11</v>
      </c>
      <c r="J2312" s="245" t="s">
        <v>59</v>
      </c>
      <c r="K2312" s="246" t="s">
        <v>17484</v>
      </c>
      <c r="L2312" s="245" t="s">
        <v>568</v>
      </c>
    </row>
    <row r="2313" spans="1:12" x14ac:dyDescent="0.25">
      <c r="A2313" s="245" t="s">
        <v>4831</v>
      </c>
      <c r="B2313" s="245" t="s">
        <v>4830</v>
      </c>
      <c r="C2313" s="245" t="s">
        <v>5109</v>
      </c>
      <c r="D2313" s="245" t="s">
        <v>5108</v>
      </c>
      <c r="E2313" s="246" t="s">
        <v>44</v>
      </c>
      <c r="F2313" s="245" t="s">
        <v>44</v>
      </c>
      <c r="G2313" s="245" t="s">
        <v>11529</v>
      </c>
      <c r="H2313" s="245" t="s">
        <v>11530</v>
      </c>
      <c r="I2313" s="245" t="s">
        <v>14</v>
      </c>
      <c r="J2313" s="245" t="s">
        <v>59</v>
      </c>
      <c r="K2313" s="246" t="s">
        <v>8906</v>
      </c>
      <c r="L2313" s="245" t="s">
        <v>568</v>
      </c>
    </row>
    <row r="2314" spans="1:12" x14ac:dyDescent="0.25">
      <c r="A2314" s="245" t="s">
        <v>4831</v>
      </c>
      <c r="B2314" s="245" t="s">
        <v>4830</v>
      </c>
      <c r="C2314" s="245" t="s">
        <v>5109</v>
      </c>
      <c r="D2314" s="245" t="s">
        <v>5108</v>
      </c>
      <c r="E2314" s="246" t="s">
        <v>44</v>
      </c>
      <c r="F2314" s="245" t="s">
        <v>44</v>
      </c>
      <c r="G2314" s="245" t="s">
        <v>11531</v>
      </c>
      <c r="H2314" s="245" t="s">
        <v>11532</v>
      </c>
      <c r="I2314" s="245" t="s">
        <v>12</v>
      </c>
      <c r="J2314" s="245" t="s">
        <v>59</v>
      </c>
      <c r="K2314" s="246" t="s">
        <v>10515</v>
      </c>
      <c r="L2314" s="245" t="s">
        <v>568</v>
      </c>
    </row>
    <row r="2315" spans="1:12" x14ac:dyDescent="0.25">
      <c r="A2315" s="245" t="s">
        <v>4831</v>
      </c>
      <c r="B2315" s="245" t="s">
        <v>4830</v>
      </c>
      <c r="C2315" s="245" t="s">
        <v>5109</v>
      </c>
      <c r="D2315" s="245" t="s">
        <v>5108</v>
      </c>
      <c r="E2315" s="246" t="s">
        <v>44</v>
      </c>
      <c r="F2315" s="245" t="s">
        <v>44</v>
      </c>
      <c r="G2315" s="245" t="s">
        <v>11533</v>
      </c>
      <c r="H2315" s="245" t="s">
        <v>11534</v>
      </c>
      <c r="I2315" s="245" t="s">
        <v>12</v>
      </c>
      <c r="J2315" s="245" t="s">
        <v>59</v>
      </c>
      <c r="K2315" s="246" t="s">
        <v>12914</v>
      </c>
      <c r="L2315" s="245" t="s">
        <v>568</v>
      </c>
    </row>
    <row r="2316" spans="1:12" x14ac:dyDescent="0.25">
      <c r="A2316" s="245" t="s">
        <v>4831</v>
      </c>
      <c r="B2316" s="245" t="s">
        <v>4830</v>
      </c>
      <c r="C2316" s="245" t="s">
        <v>5109</v>
      </c>
      <c r="D2316" s="245" t="s">
        <v>5108</v>
      </c>
      <c r="E2316" s="246" t="s">
        <v>44</v>
      </c>
      <c r="F2316" s="245" t="s">
        <v>44</v>
      </c>
      <c r="G2316" s="245" t="s">
        <v>11535</v>
      </c>
      <c r="H2316" s="245" t="s">
        <v>11536</v>
      </c>
      <c r="I2316" s="245" t="s">
        <v>11</v>
      </c>
      <c r="J2316" s="245" t="s">
        <v>59</v>
      </c>
      <c r="K2316" s="246" t="s">
        <v>17485</v>
      </c>
      <c r="L2316" s="245" t="s">
        <v>568</v>
      </c>
    </row>
    <row r="2317" spans="1:12" x14ac:dyDescent="0.25">
      <c r="A2317" s="245" t="s">
        <v>4831</v>
      </c>
      <c r="B2317" s="245" t="s">
        <v>4830</v>
      </c>
      <c r="C2317" s="245" t="s">
        <v>5109</v>
      </c>
      <c r="D2317" s="245" t="s">
        <v>5108</v>
      </c>
      <c r="E2317" s="246" t="s">
        <v>44</v>
      </c>
      <c r="F2317" s="245" t="s">
        <v>44</v>
      </c>
      <c r="G2317" s="245" t="s">
        <v>11537</v>
      </c>
      <c r="H2317" s="245" t="s">
        <v>11538</v>
      </c>
      <c r="I2317" s="245" t="s">
        <v>11</v>
      </c>
      <c r="J2317" s="245" t="s">
        <v>59</v>
      </c>
      <c r="K2317" s="246" t="s">
        <v>17486</v>
      </c>
      <c r="L2317" s="245" t="s">
        <v>568</v>
      </c>
    </row>
    <row r="2318" spans="1:12" x14ac:dyDescent="0.25">
      <c r="A2318" s="245" t="s">
        <v>4831</v>
      </c>
      <c r="B2318" s="245" t="s">
        <v>4830</v>
      </c>
      <c r="C2318" s="245" t="s">
        <v>5109</v>
      </c>
      <c r="D2318" s="245" t="s">
        <v>5108</v>
      </c>
      <c r="E2318" s="246" t="s">
        <v>44</v>
      </c>
      <c r="F2318" s="245" t="s">
        <v>44</v>
      </c>
      <c r="G2318" s="245" t="s">
        <v>11540</v>
      </c>
      <c r="H2318" s="245" t="s">
        <v>11541</v>
      </c>
      <c r="I2318" s="245" t="s">
        <v>11</v>
      </c>
      <c r="J2318" s="245" t="s">
        <v>59</v>
      </c>
      <c r="K2318" s="246" t="s">
        <v>17487</v>
      </c>
      <c r="L2318" s="245" t="s">
        <v>568</v>
      </c>
    </row>
    <row r="2319" spans="1:12" x14ac:dyDescent="0.25">
      <c r="A2319" s="245" t="s">
        <v>4831</v>
      </c>
      <c r="B2319" s="245" t="s">
        <v>4830</v>
      </c>
      <c r="C2319" s="245" t="s">
        <v>5109</v>
      </c>
      <c r="D2319" s="245" t="s">
        <v>5108</v>
      </c>
      <c r="E2319" s="246" t="s">
        <v>44</v>
      </c>
      <c r="F2319" s="245" t="s">
        <v>44</v>
      </c>
      <c r="G2319" s="245" t="s">
        <v>11542</v>
      </c>
      <c r="H2319" s="245" t="s">
        <v>11543</v>
      </c>
      <c r="I2319" s="245" t="s">
        <v>11</v>
      </c>
      <c r="J2319" s="245" t="s">
        <v>59</v>
      </c>
      <c r="K2319" s="246" t="s">
        <v>17488</v>
      </c>
      <c r="L2319" s="245" t="s">
        <v>568</v>
      </c>
    </row>
    <row r="2320" spans="1:12" x14ac:dyDescent="0.25">
      <c r="A2320" s="245" t="s">
        <v>4831</v>
      </c>
      <c r="B2320" s="245" t="s">
        <v>4830</v>
      </c>
      <c r="C2320" s="245" t="s">
        <v>5109</v>
      </c>
      <c r="D2320" s="245" t="s">
        <v>5108</v>
      </c>
      <c r="E2320" s="246" t="s">
        <v>44</v>
      </c>
      <c r="F2320" s="245" t="s">
        <v>44</v>
      </c>
      <c r="G2320" s="245" t="s">
        <v>11545</v>
      </c>
      <c r="H2320" s="245" t="s">
        <v>11546</v>
      </c>
      <c r="I2320" s="245" t="s">
        <v>11</v>
      </c>
      <c r="J2320" s="245" t="s">
        <v>59</v>
      </c>
      <c r="K2320" s="246" t="s">
        <v>17489</v>
      </c>
      <c r="L2320" s="245" t="s">
        <v>568</v>
      </c>
    </row>
    <row r="2321" spans="1:12" x14ac:dyDescent="0.25">
      <c r="A2321" s="245" t="s">
        <v>4831</v>
      </c>
      <c r="B2321" s="245" t="s">
        <v>4830</v>
      </c>
      <c r="C2321" s="245" t="s">
        <v>5109</v>
      </c>
      <c r="D2321" s="245" t="s">
        <v>5108</v>
      </c>
      <c r="E2321" s="246" t="s">
        <v>44</v>
      </c>
      <c r="F2321" s="245" t="s">
        <v>44</v>
      </c>
      <c r="G2321" s="245" t="s">
        <v>11547</v>
      </c>
      <c r="H2321" s="245" t="s">
        <v>11548</v>
      </c>
      <c r="I2321" s="245" t="s">
        <v>11</v>
      </c>
      <c r="J2321" s="245" t="s">
        <v>59</v>
      </c>
      <c r="K2321" s="246" t="s">
        <v>10126</v>
      </c>
      <c r="L2321" s="245" t="s">
        <v>568</v>
      </c>
    </row>
    <row r="2322" spans="1:12" x14ac:dyDescent="0.25">
      <c r="A2322" s="245" t="s">
        <v>4831</v>
      </c>
      <c r="B2322" s="245" t="s">
        <v>4830</v>
      </c>
      <c r="C2322" s="245" t="s">
        <v>5109</v>
      </c>
      <c r="D2322" s="245" t="s">
        <v>5108</v>
      </c>
      <c r="E2322" s="246" t="s">
        <v>44</v>
      </c>
      <c r="F2322" s="245" t="s">
        <v>44</v>
      </c>
      <c r="G2322" s="245" t="s">
        <v>11549</v>
      </c>
      <c r="H2322" s="245" t="s">
        <v>11550</v>
      </c>
      <c r="I2322" s="245" t="s">
        <v>11</v>
      </c>
      <c r="J2322" s="245" t="s">
        <v>59</v>
      </c>
      <c r="K2322" s="246" t="s">
        <v>17490</v>
      </c>
      <c r="L2322" s="245" t="s">
        <v>568</v>
      </c>
    </row>
    <row r="2323" spans="1:12" x14ac:dyDescent="0.25">
      <c r="A2323" s="245" t="s">
        <v>4831</v>
      </c>
      <c r="B2323" s="245" t="s">
        <v>4830</v>
      </c>
      <c r="C2323" s="245" t="s">
        <v>5109</v>
      </c>
      <c r="D2323" s="245" t="s">
        <v>5108</v>
      </c>
      <c r="E2323" s="246" t="s">
        <v>44</v>
      </c>
      <c r="F2323" s="245" t="s">
        <v>44</v>
      </c>
      <c r="G2323" s="245" t="s">
        <v>11552</v>
      </c>
      <c r="H2323" s="245" t="s">
        <v>11553</v>
      </c>
      <c r="I2323" s="245" t="s">
        <v>11</v>
      </c>
      <c r="J2323" s="245" t="s">
        <v>59</v>
      </c>
      <c r="K2323" s="246" t="s">
        <v>17491</v>
      </c>
      <c r="L2323" s="245" t="s">
        <v>568</v>
      </c>
    </row>
    <row r="2324" spans="1:12" x14ac:dyDescent="0.25">
      <c r="A2324" s="245" t="s">
        <v>4831</v>
      </c>
      <c r="B2324" s="245" t="s">
        <v>4830</v>
      </c>
      <c r="C2324" s="245" t="s">
        <v>5109</v>
      </c>
      <c r="D2324" s="245" t="s">
        <v>5108</v>
      </c>
      <c r="E2324" s="246" t="s">
        <v>44</v>
      </c>
      <c r="F2324" s="245" t="s">
        <v>44</v>
      </c>
      <c r="G2324" s="245" t="s">
        <v>11554</v>
      </c>
      <c r="H2324" s="245" t="s">
        <v>11555</v>
      </c>
      <c r="I2324" s="245" t="s">
        <v>11</v>
      </c>
      <c r="J2324" s="245" t="s">
        <v>59</v>
      </c>
      <c r="K2324" s="246" t="s">
        <v>17492</v>
      </c>
      <c r="L2324" s="245" t="s">
        <v>568</v>
      </c>
    </row>
    <row r="2325" spans="1:12" x14ac:dyDescent="0.25">
      <c r="A2325" s="245" t="s">
        <v>4831</v>
      </c>
      <c r="B2325" s="245" t="s">
        <v>4830</v>
      </c>
      <c r="C2325" s="245" t="s">
        <v>5109</v>
      </c>
      <c r="D2325" s="245" t="s">
        <v>5108</v>
      </c>
      <c r="E2325" s="246" t="s">
        <v>44</v>
      </c>
      <c r="F2325" s="245" t="s">
        <v>44</v>
      </c>
      <c r="G2325" s="245" t="s">
        <v>11556</v>
      </c>
      <c r="H2325" s="245" t="s">
        <v>11557</v>
      </c>
      <c r="I2325" s="245" t="s">
        <v>11</v>
      </c>
      <c r="J2325" s="245" t="s">
        <v>59</v>
      </c>
      <c r="K2325" s="246" t="s">
        <v>17493</v>
      </c>
      <c r="L2325" s="245" t="s">
        <v>568</v>
      </c>
    </row>
    <row r="2326" spans="1:12" x14ac:dyDescent="0.25">
      <c r="A2326" s="245" t="s">
        <v>4831</v>
      </c>
      <c r="B2326" s="245" t="s">
        <v>4830</v>
      </c>
      <c r="C2326" s="245" t="s">
        <v>5109</v>
      </c>
      <c r="D2326" s="245" t="s">
        <v>5108</v>
      </c>
      <c r="E2326" s="246" t="s">
        <v>44</v>
      </c>
      <c r="F2326" s="245" t="s">
        <v>44</v>
      </c>
      <c r="G2326" s="245" t="s">
        <v>11558</v>
      </c>
      <c r="H2326" s="245" t="s">
        <v>11559</v>
      </c>
      <c r="I2326" s="245" t="s">
        <v>11</v>
      </c>
      <c r="J2326" s="245" t="s">
        <v>59</v>
      </c>
      <c r="K2326" s="246" t="s">
        <v>17494</v>
      </c>
      <c r="L2326" s="245" t="s">
        <v>568</v>
      </c>
    </row>
    <row r="2327" spans="1:12" x14ac:dyDescent="0.25">
      <c r="A2327" s="245" t="s">
        <v>4831</v>
      </c>
      <c r="B2327" s="245" t="s">
        <v>4830</v>
      </c>
      <c r="C2327" s="245" t="s">
        <v>5109</v>
      </c>
      <c r="D2327" s="245" t="s">
        <v>5108</v>
      </c>
      <c r="E2327" s="246" t="s">
        <v>44</v>
      </c>
      <c r="F2327" s="245" t="s">
        <v>44</v>
      </c>
      <c r="G2327" s="245" t="s">
        <v>11560</v>
      </c>
      <c r="H2327" s="245" t="s">
        <v>11561</v>
      </c>
      <c r="I2327" s="245" t="s">
        <v>11</v>
      </c>
      <c r="J2327" s="245" t="s">
        <v>59</v>
      </c>
      <c r="K2327" s="246" t="s">
        <v>17495</v>
      </c>
      <c r="L2327" s="245" t="s">
        <v>568</v>
      </c>
    </row>
    <row r="2328" spans="1:12" x14ac:dyDescent="0.25">
      <c r="A2328" s="245" t="s">
        <v>4831</v>
      </c>
      <c r="B2328" s="245" t="s">
        <v>4830</v>
      </c>
      <c r="C2328" s="245" t="s">
        <v>5109</v>
      </c>
      <c r="D2328" s="245" t="s">
        <v>5108</v>
      </c>
      <c r="E2328" s="246" t="s">
        <v>44</v>
      </c>
      <c r="F2328" s="245" t="s">
        <v>44</v>
      </c>
      <c r="G2328" s="245" t="s">
        <v>11562</v>
      </c>
      <c r="H2328" s="245" t="s">
        <v>11563</v>
      </c>
      <c r="I2328" s="245" t="s">
        <v>11</v>
      </c>
      <c r="J2328" s="245" t="s">
        <v>59</v>
      </c>
      <c r="K2328" s="246" t="s">
        <v>17496</v>
      </c>
      <c r="L2328" s="245" t="s">
        <v>568</v>
      </c>
    </row>
    <row r="2329" spans="1:12" x14ac:dyDescent="0.25">
      <c r="A2329" s="245" t="s">
        <v>4831</v>
      </c>
      <c r="B2329" s="245" t="s">
        <v>4830</v>
      </c>
      <c r="C2329" s="245" t="s">
        <v>5109</v>
      </c>
      <c r="D2329" s="245" t="s">
        <v>5108</v>
      </c>
      <c r="E2329" s="246" t="s">
        <v>44</v>
      </c>
      <c r="F2329" s="245" t="s">
        <v>44</v>
      </c>
      <c r="G2329" s="245" t="s">
        <v>11564</v>
      </c>
      <c r="H2329" s="245" t="s">
        <v>11565</v>
      </c>
      <c r="I2329" s="245" t="s">
        <v>11</v>
      </c>
      <c r="J2329" s="245" t="s">
        <v>59</v>
      </c>
      <c r="K2329" s="246" t="s">
        <v>17497</v>
      </c>
      <c r="L2329" s="245" t="s">
        <v>568</v>
      </c>
    </row>
    <row r="2330" spans="1:12" x14ac:dyDescent="0.25">
      <c r="A2330" s="245" t="s">
        <v>4831</v>
      </c>
      <c r="B2330" s="245" t="s">
        <v>4830</v>
      </c>
      <c r="C2330" s="245" t="s">
        <v>5109</v>
      </c>
      <c r="D2330" s="245" t="s">
        <v>5108</v>
      </c>
      <c r="E2330" s="246" t="s">
        <v>44</v>
      </c>
      <c r="F2330" s="245" t="s">
        <v>44</v>
      </c>
      <c r="G2330" s="245" t="s">
        <v>11566</v>
      </c>
      <c r="H2330" s="245" t="s">
        <v>11567</v>
      </c>
      <c r="I2330" s="245" t="s">
        <v>11</v>
      </c>
      <c r="J2330" s="245" t="s">
        <v>59</v>
      </c>
      <c r="K2330" s="246" t="s">
        <v>17498</v>
      </c>
      <c r="L2330" s="245" t="s">
        <v>568</v>
      </c>
    </row>
    <row r="2331" spans="1:12" x14ac:dyDescent="0.25">
      <c r="A2331" s="245" t="s">
        <v>4831</v>
      </c>
      <c r="B2331" s="245" t="s">
        <v>4830</v>
      </c>
      <c r="C2331" s="245" t="s">
        <v>5109</v>
      </c>
      <c r="D2331" s="245" t="s">
        <v>5108</v>
      </c>
      <c r="E2331" s="246" t="s">
        <v>44</v>
      </c>
      <c r="F2331" s="245" t="s">
        <v>44</v>
      </c>
      <c r="G2331" s="245" t="s">
        <v>11568</v>
      </c>
      <c r="H2331" s="245" t="s">
        <v>11569</v>
      </c>
      <c r="I2331" s="245" t="s">
        <v>11</v>
      </c>
      <c r="J2331" s="245" t="s">
        <v>59</v>
      </c>
      <c r="K2331" s="246" t="s">
        <v>17499</v>
      </c>
      <c r="L2331" s="245" t="s">
        <v>568</v>
      </c>
    </row>
    <row r="2332" spans="1:12" x14ac:dyDescent="0.25">
      <c r="A2332" s="245" t="s">
        <v>4831</v>
      </c>
      <c r="B2332" s="245" t="s">
        <v>4830</v>
      </c>
      <c r="C2332" s="245" t="s">
        <v>5109</v>
      </c>
      <c r="D2332" s="245" t="s">
        <v>5108</v>
      </c>
      <c r="E2332" s="246" t="s">
        <v>44</v>
      </c>
      <c r="F2332" s="245" t="s">
        <v>44</v>
      </c>
      <c r="G2332" s="245" t="s">
        <v>11571</v>
      </c>
      <c r="H2332" s="245" t="s">
        <v>11572</v>
      </c>
      <c r="I2332" s="245" t="s">
        <v>11</v>
      </c>
      <c r="J2332" s="245" t="s">
        <v>59</v>
      </c>
      <c r="K2332" s="246" t="s">
        <v>17500</v>
      </c>
      <c r="L2332" s="245" t="s">
        <v>568</v>
      </c>
    </row>
    <row r="2333" spans="1:12" x14ac:dyDescent="0.25">
      <c r="A2333" s="245" t="s">
        <v>4831</v>
      </c>
      <c r="B2333" s="245" t="s">
        <v>4830</v>
      </c>
      <c r="C2333" s="245" t="s">
        <v>5109</v>
      </c>
      <c r="D2333" s="245" t="s">
        <v>5108</v>
      </c>
      <c r="E2333" s="246" t="s">
        <v>44</v>
      </c>
      <c r="F2333" s="245" t="s">
        <v>44</v>
      </c>
      <c r="G2333" s="245" t="s">
        <v>11573</v>
      </c>
      <c r="H2333" s="245" t="s">
        <v>11574</v>
      </c>
      <c r="I2333" s="245" t="s">
        <v>11</v>
      </c>
      <c r="J2333" s="245" t="s">
        <v>59</v>
      </c>
      <c r="K2333" s="246" t="s">
        <v>17501</v>
      </c>
      <c r="L2333" s="245" t="s">
        <v>568</v>
      </c>
    </row>
    <row r="2334" spans="1:12" x14ac:dyDescent="0.25">
      <c r="A2334" s="245" t="s">
        <v>4831</v>
      </c>
      <c r="B2334" s="245" t="s">
        <v>4830</v>
      </c>
      <c r="C2334" s="245" t="s">
        <v>5109</v>
      </c>
      <c r="D2334" s="245" t="s">
        <v>5108</v>
      </c>
      <c r="E2334" s="246" t="s">
        <v>44</v>
      </c>
      <c r="F2334" s="245" t="s">
        <v>44</v>
      </c>
      <c r="G2334" s="245" t="s">
        <v>11575</v>
      </c>
      <c r="H2334" s="245" t="s">
        <v>11576</v>
      </c>
      <c r="I2334" s="245" t="s">
        <v>11</v>
      </c>
      <c r="J2334" s="245" t="s">
        <v>59</v>
      </c>
      <c r="K2334" s="246" t="s">
        <v>17502</v>
      </c>
      <c r="L2334" s="245" t="s">
        <v>568</v>
      </c>
    </row>
    <row r="2335" spans="1:12" x14ac:dyDescent="0.25">
      <c r="A2335" s="245" t="s">
        <v>4831</v>
      </c>
      <c r="B2335" s="245" t="s">
        <v>4830</v>
      </c>
      <c r="C2335" s="245" t="s">
        <v>5109</v>
      </c>
      <c r="D2335" s="245" t="s">
        <v>5108</v>
      </c>
      <c r="E2335" s="246" t="s">
        <v>44</v>
      </c>
      <c r="F2335" s="245" t="s">
        <v>44</v>
      </c>
      <c r="G2335" s="245" t="s">
        <v>11577</v>
      </c>
      <c r="H2335" s="245" t="s">
        <v>11578</v>
      </c>
      <c r="I2335" s="245" t="s">
        <v>11</v>
      </c>
      <c r="J2335" s="245" t="s">
        <v>59</v>
      </c>
      <c r="K2335" s="246" t="s">
        <v>17503</v>
      </c>
      <c r="L2335" s="245" t="s">
        <v>568</v>
      </c>
    </row>
    <row r="2336" spans="1:12" x14ac:dyDescent="0.25">
      <c r="A2336" s="245" t="s">
        <v>4831</v>
      </c>
      <c r="B2336" s="245" t="s">
        <v>4830</v>
      </c>
      <c r="C2336" s="245" t="s">
        <v>5109</v>
      </c>
      <c r="D2336" s="245" t="s">
        <v>5108</v>
      </c>
      <c r="E2336" s="246" t="s">
        <v>44</v>
      </c>
      <c r="F2336" s="245" t="s">
        <v>44</v>
      </c>
      <c r="G2336" s="245" t="s">
        <v>11579</v>
      </c>
      <c r="H2336" s="245" t="s">
        <v>11580</v>
      </c>
      <c r="I2336" s="245" t="s">
        <v>11</v>
      </c>
      <c r="J2336" s="245" t="s">
        <v>59</v>
      </c>
      <c r="K2336" s="246" t="s">
        <v>17504</v>
      </c>
      <c r="L2336" s="245" t="s">
        <v>568</v>
      </c>
    </row>
    <row r="2337" spans="1:12" x14ac:dyDescent="0.25">
      <c r="A2337" s="245" t="s">
        <v>4831</v>
      </c>
      <c r="B2337" s="245" t="s">
        <v>4830</v>
      </c>
      <c r="C2337" s="245" t="s">
        <v>5109</v>
      </c>
      <c r="D2337" s="245" t="s">
        <v>5108</v>
      </c>
      <c r="E2337" s="246" t="s">
        <v>44</v>
      </c>
      <c r="F2337" s="245" t="s">
        <v>44</v>
      </c>
      <c r="G2337" s="245" t="s">
        <v>11581</v>
      </c>
      <c r="H2337" s="245" t="s">
        <v>11582</v>
      </c>
      <c r="I2337" s="245" t="s">
        <v>11</v>
      </c>
      <c r="J2337" s="245" t="s">
        <v>59</v>
      </c>
      <c r="K2337" s="246" t="s">
        <v>17505</v>
      </c>
      <c r="L2337" s="245" t="s">
        <v>568</v>
      </c>
    </row>
    <row r="2338" spans="1:12" x14ac:dyDescent="0.25">
      <c r="A2338" s="245" t="s">
        <v>4831</v>
      </c>
      <c r="B2338" s="245" t="s">
        <v>4830</v>
      </c>
      <c r="C2338" s="245" t="s">
        <v>5109</v>
      </c>
      <c r="D2338" s="245" t="s">
        <v>5108</v>
      </c>
      <c r="E2338" s="246" t="s">
        <v>44</v>
      </c>
      <c r="F2338" s="245" t="s">
        <v>44</v>
      </c>
      <c r="G2338" s="245" t="s">
        <v>11583</v>
      </c>
      <c r="H2338" s="245" t="s">
        <v>11584</v>
      </c>
      <c r="I2338" s="245" t="s">
        <v>11</v>
      </c>
      <c r="J2338" s="245" t="s">
        <v>59</v>
      </c>
      <c r="K2338" s="246" t="s">
        <v>17506</v>
      </c>
      <c r="L2338" s="245" t="s">
        <v>568</v>
      </c>
    </row>
    <row r="2339" spans="1:12" x14ac:dyDescent="0.25">
      <c r="A2339" s="245" t="s">
        <v>4831</v>
      </c>
      <c r="B2339" s="245" t="s">
        <v>4830</v>
      </c>
      <c r="C2339" s="245" t="s">
        <v>5109</v>
      </c>
      <c r="D2339" s="245" t="s">
        <v>5108</v>
      </c>
      <c r="E2339" s="246" t="s">
        <v>44</v>
      </c>
      <c r="F2339" s="245" t="s">
        <v>44</v>
      </c>
      <c r="G2339" s="245" t="s">
        <v>11585</v>
      </c>
      <c r="H2339" s="245" t="s">
        <v>11586</v>
      </c>
      <c r="I2339" s="245" t="s">
        <v>11</v>
      </c>
      <c r="J2339" s="245" t="s">
        <v>59</v>
      </c>
      <c r="K2339" s="246" t="s">
        <v>17507</v>
      </c>
      <c r="L2339" s="245" t="s">
        <v>568</v>
      </c>
    </row>
    <row r="2340" spans="1:12" x14ac:dyDescent="0.25">
      <c r="A2340" s="245" t="s">
        <v>4831</v>
      </c>
      <c r="B2340" s="245" t="s">
        <v>4830</v>
      </c>
      <c r="C2340" s="245" t="s">
        <v>5109</v>
      </c>
      <c r="D2340" s="245" t="s">
        <v>5108</v>
      </c>
      <c r="E2340" s="246" t="s">
        <v>44</v>
      </c>
      <c r="F2340" s="245" t="s">
        <v>44</v>
      </c>
      <c r="G2340" s="245" t="s">
        <v>11587</v>
      </c>
      <c r="H2340" s="245" t="s">
        <v>11588</v>
      </c>
      <c r="I2340" s="245" t="s">
        <v>11</v>
      </c>
      <c r="J2340" s="245" t="s">
        <v>59</v>
      </c>
      <c r="K2340" s="246" t="s">
        <v>17508</v>
      </c>
      <c r="L2340" s="245" t="s">
        <v>568</v>
      </c>
    </row>
    <row r="2341" spans="1:12" x14ac:dyDescent="0.25">
      <c r="A2341" s="245" t="s">
        <v>4831</v>
      </c>
      <c r="B2341" s="245" t="s">
        <v>4830</v>
      </c>
      <c r="C2341" s="245" t="s">
        <v>5109</v>
      </c>
      <c r="D2341" s="245" t="s">
        <v>5108</v>
      </c>
      <c r="E2341" s="246" t="s">
        <v>44</v>
      </c>
      <c r="F2341" s="245" t="s">
        <v>44</v>
      </c>
      <c r="G2341" s="245" t="s">
        <v>11589</v>
      </c>
      <c r="H2341" s="245" t="s">
        <v>11590</v>
      </c>
      <c r="I2341" s="245" t="s">
        <v>11</v>
      </c>
      <c r="J2341" s="245" t="s">
        <v>59</v>
      </c>
      <c r="K2341" s="246" t="s">
        <v>17509</v>
      </c>
      <c r="L2341" s="245" t="s">
        <v>568</v>
      </c>
    </row>
    <row r="2342" spans="1:12" x14ac:dyDescent="0.25">
      <c r="A2342" s="245" t="s">
        <v>4831</v>
      </c>
      <c r="B2342" s="245" t="s">
        <v>4830</v>
      </c>
      <c r="C2342" s="245" t="s">
        <v>5109</v>
      </c>
      <c r="D2342" s="245" t="s">
        <v>5108</v>
      </c>
      <c r="E2342" s="246" t="s">
        <v>44</v>
      </c>
      <c r="F2342" s="245" t="s">
        <v>44</v>
      </c>
      <c r="G2342" s="245" t="s">
        <v>11591</v>
      </c>
      <c r="H2342" s="245" t="s">
        <v>11592</v>
      </c>
      <c r="I2342" s="245" t="s">
        <v>11</v>
      </c>
      <c r="J2342" s="245" t="s">
        <v>59</v>
      </c>
      <c r="K2342" s="246" t="s">
        <v>17510</v>
      </c>
      <c r="L2342" s="245" t="s">
        <v>568</v>
      </c>
    </row>
    <row r="2343" spans="1:12" x14ac:dyDescent="0.25">
      <c r="A2343" s="245" t="s">
        <v>4831</v>
      </c>
      <c r="B2343" s="245" t="s">
        <v>4830</v>
      </c>
      <c r="C2343" s="245" t="s">
        <v>5109</v>
      </c>
      <c r="D2343" s="245" t="s">
        <v>5108</v>
      </c>
      <c r="E2343" s="246" t="s">
        <v>44</v>
      </c>
      <c r="F2343" s="245" t="s">
        <v>44</v>
      </c>
      <c r="G2343" s="245" t="s">
        <v>11593</v>
      </c>
      <c r="H2343" s="245" t="s">
        <v>11594</v>
      </c>
      <c r="I2343" s="245" t="s">
        <v>11</v>
      </c>
      <c r="J2343" s="245" t="s">
        <v>59</v>
      </c>
      <c r="K2343" s="246" t="s">
        <v>17511</v>
      </c>
      <c r="L2343" s="245" t="s">
        <v>568</v>
      </c>
    </row>
    <row r="2344" spans="1:12" x14ac:dyDescent="0.25">
      <c r="A2344" s="245" t="s">
        <v>4831</v>
      </c>
      <c r="B2344" s="245" t="s">
        <v>4830</v>
      </c>
      <c r="C2344" s="245" t="s">
        <v>5109</v>
      </c>
      <c r="D2344" s="245" t="s">
        <v>5108</v>
      </c>
      <c r="E2344" s="246" t="s">
        <v>44</v>
      </c>
      <c r="F2344" s="245" t="s">
        <v>44</v>
      </c>
      <c r="G2344" s="245" t="s">
        <v>11595</v>
      </c>
      <c r="H2344" s="245" t="s">
        <v>11596</v>
      </c>
      <c r="I2344" s="245" t="s">
        <v>11</v>
      </c>
      <c r="J2344" s="245" t="s">
        <v>59</v>
      </c>
      <c r="K2344" s="246" t="s">
        <v>17512</v>
      </c>
      <c r="L2344" s="245" t="s">
        <v>568</v>
      </c>
    </row>
    <row r="2345" spans="1:12" x14ac:dyDescent="0.25">
      <c r="A2345" s="245" t="s">
        <v>4831</v>
      </c>
      <c r="B2345" s="245" t="s">
        <v>4830</v>
      </c>
      <c r="C2345" s="245" t="s">
        <v>5109</v>
      </c>
      <c r="D2345" s="245" t="s">
        <v>5108</v>
      </c>
      <c r="E2345" s="246" t="s">
        <v>44</v>
      </c>
      <c r="F2345" s="245" t="s">
        <v>44</v>
      </c>
      <c r="G2345" s="245" t="s">
        <v>11597</v>
      </c>
      <c r="H2345" s="245" t="s">
        <v>11598</v>
      </c>
      <c r="I2345" s="245" t="s">
        <v>11</v>
      </c>
      <c r="J2345" s="245" t="s">
        <v>59</v>
      </c>
      <c r="K2345" s="246" t="s">
        <v>17513</v>
      </c>
      <c r="L2345" s="245" t="s">
        <v>568</v>
      </c>
    </row>
    <row r="2346" spans="1:12" x14ac:dyDescent="0.25">
      <c r="A2346" s="245" t="s">
        <v>4831</v>
      </c>
      <c r="B2346" s="245" t="s">
        <v>4830</v>
      </c>
      <c r="C2346" s="245" t="s">
        <v>5109</v>
      </c>
      <c r="D2346" s="245" t="s">
        <v>5108</v>
      </c>
      <c r="E2346" s="246" t="s">
        <v>44</v>
      </c>
      <c r="F2346" s="245" t="s">
        <v>44</v>
      </c>
      <c r="G2346" s="245" t="s">
        <v>11599</v>
      </c>
      <c r="H2346" s="245" t="s">
        <v>11600</v>
      </c>
      <c r="I2346" s="245" t="s">
        <v>11</v>
      </c>
      <c r="J2346" s="245" t="s">
        <v>59</v>
      </c>
      <c r="K2346" s="246" t="s">
        <v>17514</v>
      </c>
      <c r="L2346" s="245" t="s">
        <v>568</v>
      </c>
    </row>
    <row r="2347" spans="1:12" x14ac:dyDescent="0.25">
      <c r="A2347" s="245" t="s">
        <v>4831</v>
      </c>
      <c r="B2347" s="245" t="s">
        <v>4830</v>
      </c>
      <c r="C2347" s="245" t="s">
        <v>5109</v>
      </c>
      <c r="D2347" s="245" t="s">
        <v>5108</v>
      </c>
      <c r="E2347" s="246" t="s">
        <v>44</v>
      </c>
      <c r="F2347" s="245" t="s">
        <v>44</v>
      </c>
      <c r="G2347" s="245" t="s">
        <v>11601</v>
      </c>
      <c r="H2347" s="245" t="s">
        <v>11602</v>
      </c>
      <c r="I2347" s="245" t="s">
        <v>11</v>
      </c>
      <c r="J2347" s="245" t="s">
        <v>59</v>
      </c>
      <c r="K2347" s="246" t="s">
        <v>17515</v>
      </c>
      <c r="L2347" s="245" t="s">
        <v>568</v>
      </c>
    </row>
    <row r="2348" spans="1:12" x14ac:dyDescent="0.25">
      <c r="A2348" s="245" t="s">
        <v>4831</v>
      </c>
      <c r="B2348" s="245" t="s">
        <v>4830</v>
      </c>
      <c r="C2348" s="245" t="s">
        <v>5109</v>
      </c>
      <c r="D2348" s="245" t="s">
        <v>5108</v>
      </c>
      <c r="E2348" s="246" t="s">
        <v>44</v>
      </c>
      <c r="F2348" s="245" t="s">
        <v>44</v>
      </c>
      <c r="G2348" s="245" t="s">
        <v>11603</v>
      </c>
      <c r="H2348" s="245" t="s">
        <v>11604</v>
      </c>
      <c r="I2348" s="245" t="s">
        <v>11</v>
      </c>
      <c r="J2348" s="245" t="s">
        <v>59</v>
      </c>
      <c r="K2348" s="246" t="s">
        <v>17516</v>
      </c>
      <c r="L2348" s="245" t="s">
        <v>568</v>
      </c>
    </row>
    <row r="2349" spans="1:12" x14ac:dyDescent="0.25">
      <c r="A2349" s="245" t="s">
        <v>4831</v>
      </c>
      <c r="B2349" s="245" t="s">
        <v>4830</v>
      </c>
      <c r="C2349" s="245" t="s">
        <v>5109</v>
      </c>
      <c r="D2349" s="245" t="s">
        <v>5108</v>
      </c>
      <c r="E2349" s="246" t="s">
        <v>44</v>
      </c>
      <c r="F2349" s="245" t="s">
        <v>44</v>
      </c>
      <c r="G2349" s="245" t="s">
        <v>11605</v>
      </c>
      <c r="H2349" s="245" t="s">
        <v>11606</v>
      </c>
      <c r="I2349" s="245" t="s">
        <v>11</v>
      </c>
      <c r="J2349" s="245" t="s">
        <v>59</v>
      </c>
      <c r="K2349" s="246" t="s">
        <v>17517</v>
      </c>
      <c r="L2349" s="245" t="s">
        <v>568</v>
      </c>
    </row>
    <row r="2350" spans="1:12" x14ac:dyDescent="0.25">
      <c r="A2350" s="245" t="s">
        <v>4831</v>
      </c>
      <c r="B2350" s="245" t="s">
        <v>4830</v>
      </c>
      <c r="C2350" s="245" t="s">
        <v>5109</v>
      </c>
      <c r="D2350" s="245" t="s">
        <v>5108</v>
      </c>
      <c r="E2350" s="246" t="s">
        <v>44</v>
      </c>
      <c r="F2350" s="245" t="s">
        <v>44</v>
      </c>
      <c r="G2350" s="245" t="s">
        <v>11607</v>
      </c>
      <c r="H2350" s="245" t="s">
        <v>11608</v>
      </c>
      <c r="I2350" s="245" t="s">
        <v>11</v>
      </c>
      <c r="J2350" s="245" t="s">
        <v>59</v>
      </c>
      <c r="K2350" s="246" t="s">
        <v>17518</v>
      </c>
      <c r="L2350" s="245" t="s">
        <v>568</v>
      </c>
    </row>
    <row r="2351" spans="1:12" x14ac:dyDescent="0.25">
      <c r="A2351" s="245" t="s">
        <v>4831</v>
      </c>
      <c r="B2351" s="245" t="s">
        <v>4830</v>
      </c>
      <c r="C2351" s="245" t="s">
        <v>5109</v>
      </c>
      <c r="D2351" s="245" t="s">
        <v>5108</v>
      </c>
      <c r="E2351" s="246" t="s">
        <v>44</v>
      </c>
      <c r="F2351" s="245" t="s">
        <v>44</v>
      </c>
      <c r="G2351" s="245" t="s">
        <v>11609</v>
      </c>
      <c r="H2351" s="245" t="s">
        <v>11610</v>
      </c>
      <c r="I2351" s="245" t="s">
        <v>11</v>
      </c>
      <c r="J2351" s="245" t="s">
        <v>59</v>
      </c>
      <c r="K2351" s="246" t="s">
        <v>17519</v>
      </c>
      <c r="L2351" s="245" t="s">
        <v>568</v>
      </c>
    </row>
    <row r="2352" spans="1:12" x14ac:dyDescent="0.25">
      <c r="A2352" s="245" t="s">
        <v>4831</v>
      </c>
      <c r="B2352" s="245" t="s">
        <v>4830</v>
      </c>
      <c r="C2352" s="245" t="s">
        <v>5109</v>
      </c>
      <c r="D2352" s="245" t="s">
        <v>5108</v>
      </c>
      <c r="E2352" s="246" t="s">
        <v>44</v>
      </c>
      <c r="F2352" s="245" t="s">
        <v>44</v>
      </c>
      <c r="G2352" s="245" t="s">
        <v>11611</v>
      </c>
      <c r="H2352" s="245" t="s">
        <v>11612</v>
      </c>
      <c r="I2352" s="245" t="s">
        <v>11</v>
      </c>
      <c r="J2352" s="245" t="s">
        <v>59</v>
      </c>
      <c r="K2352" s="246" t="s">
        <v>17520</v>
      </c>
      <c r="L2352" s="245" t="s">
        <v>568</v>
      </c>
    </row>
    <row r="2353" spans="1:12" x14ac:dyDescent="0.25">
      <c r="A2353" s="245" t="s">
        <v>4831</v>
      </c>
      <c r="B2353" s="245" t="s">
        <v>4830</v>
      </c>
      <c r="C2353" s="245" t="s">
        <v>5109</v>
      </c>
      <c r="D2353" s="245" t="s">
        <v>5108</v>
      </c>
      <c r="E2353" s="246" t="s">
        <v>44</v>
      </c>
      <c r="F2353" s="245" t="s">
        <v>44</v>
      </c>
      <c r="G2353" s="245" t="s">
        <v>11613</v>
      </c>
      <c r="H2353" s="245" t="s">
        <v>11614</v>
      </c>
      <c r="I2353" s="245" t="s">
        <v>11</v>
      </c>
      <c r="J2353" s="245" t="s">
        <v>59</v>
      </c>
      <c r="K2353" s="246" t="s">
        <v>10431</v>
      </c>
      <c r="L2353" s="245" t="s">
        <v>568</v>
      </c>
    </row>
    <row r="2354" spans="1:12" x14ac:dyDescent="0.25">
      <c r="A2354" s="245" t="s">
        <v>4831</v>
      </c>
      <c r="B2354" s="245" t="s">
        <v>4830</v>
      </c>
      <c r="C2354" s="245" t="s">
        <v>5109</v>
      </c>
      <c r="D2354" s="245" t="s">
        <v>5108</v>
      </c>
      <c r="E2354" s="246" t="s">
        <v>44</v>
      </c>
      <c r="F2354" s="245" t="s">
        <v>44</v>
      </c>
      <c r="G2354" s="245" t="s">
        <v>11615</v>
      </c>
      <c r="H2354" s="245" t="s">
        <v>11616</v>
      </c>
      <c r="I2354" s="245" t="s">
        <v>11</v>
      </c>
      <c r="J2354" s="245" t="s">
        <v>59</v>
      </c>
      <c r="K2354" s="246" t="s">
        <v>17521</v>
      </c>
      <c r="L2354" s="245" t="s">
        <v>568</v>
      </c>
    </row>
    <row r="2355" spans="1:12" x14ac:dyDescent="0.25">
      <c r="A2355" s="245" t="s">
        <v>4831</v>
      </c>
      <c r="B2355" s="245" t="s">
        <v>4830</v>
      </c>
      <c r="C2355" s="245" t="s">
        <v>5109</v>
      </c>
      <c r="D2355" s="245" t="s">
        <v>5108</v>
      </c>
      <c r="E2355" s="246" t="s">
        <v>44</v>
      </c>
      <c r="F2355" s="245" t="s">
        <v>44</v>
      </c>
      <c r="G2355" s="245" t="s">
        <v>11617</v>
      </c>
      <c r="H2355" s="245" t="s">
        <v>11618</v>
      </c>
      <c r="I2355" s="245" t="s">
        <v>11</v>
      </c>
      <c r="J2355" s="245" t="s">
        <v>59</v>
      </c>
      <c r="K2355" s="246" t="s">
        <v>17522</v>
      </c>
      <c r="L2355" s="245" t="s">
        <v>568</v>
      </c>
    </row>
    <row r="2356" spans="1:12" x14ac:dyDescent="0.25">
      <c r="A2356" s="245" t="s">
        <v>4831</v>
      </c>
      <c r="B2356" s="245" t="s">
        <v>4830</v>
      </c>
      <c r="C2356" s="245" t="s">
        <v>5109</v>
      </c>
      <c r="D2356" s="245" t="s">
        <v>5108</v>
      </c>
      <c r="E2356" s="246" t="s">
        <v>44</v>
      </c>
      <c r="F2356" s="245" t="s">
        <v>44</v>
      </c>
      <c r="G2356" s="245" t="s">
        <v>11619</v>
      </c>
      <c r="H2356" s="245" t="s">
        <v>11620</v>
      </c>
      <c r="I2356" s="245" t="s">
        <v>11</v>
      </c>
      <c r="J2356" s="245" t="s">
        <v>59</v>
      </c>
      <c r="K2356" s="246" t="s">
        <v>17523</v>
      </c>
      <c r="L2356" s="245" t="s">
        <v>568</v>
      </c>
    </row>
    <row r="2357" spans="1:12" x14ac:dyDescent="0.25">
      <c r="A2357" s="245" t="s">
        <v>4831</v>
      </c>
      <c r="B2357" s="245" t="s">
        <v>4830</v>
      </c>
      <c r="C2357" s="245" t="s">
        <v>5109</v>
      </c>
      <c r="D2357" s="245" t="s">
        <v>5108</v>
      </c>
      <c r="E2357" s="246" t="s">
        <v>44</v>
      </c>
      <c r="F2357" s="245" t="s">
        <v>44</v>
      </c>
      <c r="G2357" s="245" t="s">
        <v>11622</v>
      </c>
      <c r="H2357" s="245" t="s">
        <v>11623</v>
      </c>
      <c r="I2357" s="245" t="s">
        <v>11</v>
      </c>
      <c r="J2357" s="245" t="s">
        <v>59</v>
      </c>
      <c r="K2357" s="246" t="s">
        <v>17524</v>
      </c>
      <c r="L2357" s="245" t="s">
        <v>568</v>
      </c>
    </row>
    <row r="2358" spans="1:12" x14ac:dyDescent="0.25">
      <c r="A2358" s="245" t="s">
        <v>4831</v>
      </c>
      <c r="B2358" s="245" t="s">
        <v>4830</v>
      </c>
      <c r="C2358" s="245" t="s">
        <v>5109</v>
      </c>
      <c r="D2358" s="245" t="s">
        <v>5108</v>
      </c>
      <c r="E2358" s="246" t="s">
        <v>44</v>
      </c>
      <c r="F2358" s="245" t="s">
        <v>44</v>
      </c>
      <c r="G2358" s="245" t="s">
        <v>11624</v>
      </c>
      <c r="H2358" s="245" t="s">
        <v>11625</v>
      </c>
      <c r="I2358" s="245" t="s">
        <v>11</v>
      </c>
      <c r="J2358" s="245" t="s">
        <v>59</v>
      </c>
      <c r="K2358" s="246" t="s">
        <v>15316</v>
      </c>
      <c r="L2358" s="245" t="s">
        <v>568</v>
      </c>
    </row>
    <row r="2359" spans="1:12" x14ac:dyDescent="0.25">
      <c r="A2359" s="245" t="s">
        <v>4831</v>
      </c>
      <c r="B2359" s="245" t="s">
        <v>4830</v>
      </c>
      <c r="C2359" s="245" t="s">
        <v>5109</v>
      </c>
      <c r="D2359" s="245" t="s">
        <v>5108</v>
      </c>
      <c r="E2359" s="246" t="s">
        <v>44</v>
      </c>
      <c r="F2359" s="245" t="s">
        <v>44</v>
      </c>
      <c r="G2359" s="245" t="s">
        <v>11626</v>
      </c>
      <c r="H2359" s="245" t="s">
        <v>11627</v>
      </c>
      <c r="I2359" s="245" t="s">
        <v>11</v>
      </c>
      <c r="J2359" s="245" t="s">
        <v>59</v>
      </c>
      <c r="K2359" s="246" t="s">
        <v>17525</v>
      </c>
      <c r="L2359" s="245" t="s">
        <v>568</v>
      </c>
    </row>
    <row r="2360" spans="1:12" x14ac:dyDescent="0.25">
      <c r="A2360" s="245" t="s">
        <v>4831</v>
      </c>
      <c r="B2360" s="245" t="s">
        <v>4830</v>
      </c>
      <c r="C2360" s="245" t="s">
        <v>5109</v>
      </c>
      <c r="D2360" s="245" t="s">
        <v>5108</v>
      </c>
      <c r="E2360" s="246" t="s">
        <v>44</v>
      </c>
      <c r="F2360" s="245" t="s">
        <v>44</v>
      </c>
      <c r="G2360" s="245" t="s">
        <v>11628</v>
      </c>
      <c r="H2360" s="245" t="s">
        <v>11629</v>
      </c>
      <c r="I2360" s="245" t="s">
        <v>11</v>
      </c>
      <c r="J2360" s="245" t="s">
        <v>59</v>
      </c>
      <c r="K2360" s="246" t="s">
        <v>17526</v>
      </c>
      <c r="L2360" s="245" t="s">
        <v>568</v>
      </c>
    </row>
    <row r="2361" spans="1:12" x14ac:dyDescent="0.25">
      <c r="A2361" s="245" t="s">
        <v>4831</v>
      </c>
      <c r="B2361" s="245" t="s">
        <v>4830</v>
      </c>
      <c r="C2361" s="245" t="s">
        <v>5109</v>
      </c>
      <c r="D2361" s="245" t="s">
        <v>5108</v>
      </c>
      <c r="E2361" s="246" t="s">
        <v>44</v>
      </c>
      <c r="F2361" s="245" t="s">
        <v>44</v>
      </c>
      <c r="G2361" s="245" t="s">
        <v>11631</v>
      </c>
      <c r="H2361" s="245" t="s">
        <v>11632</v>
      </c>
      <c r="I2361" s="245" t="s">
        <v>11</v>
      </c>
      <c r="J2361" s="245" t="s">
        <v>59</v>
      </c>
      <c r="K2361" s="246" t="s">
        <v>17527</v>
      </c>
      <c r="L2361" s="245" t="s">
        <v>568</v>
      </c>
    </row>
    <row r="2362" spans="1:12" x14ac:dyDescent="0.25">
      <c r="A2362" s="245" t="s">
        <v>4831</v>
      </c>
      <c r="B2362" s="245" t="s">
        <v>4830</v>
      </c>
      <c r="C2362" s="245" t="s">
        <v>5109</v>
      </c>
      <c r="D2362" s="245" t="s">
        <v>5108</v>
      </c>
      <c r="E2362" s="246" t="s">
        <v>44</v>
      </c>
      <c r="F2362" s="245" t="s">
        <v>44</v>
      </c>
      <c r="G2362" s="245" t="s">
        <v>11633</v>
      </c>
      <c r="H2362" s="245" t="s">
        <v>11634</v>
      </c>
      <c r="I2362" s="245" t="s">
        <v>11</v>
      </c>
      <c r="J2362" s="245" t="s">
        <v>59</v>
      </c>
      <c r="K2362" s="246" t="s">
        <v>17528</v>
      </c>
      <c r="L2362" s="245" t="s">
        <v>568</v>
      </c>
    </row>
    <row r="2363" spans="1:12" x14ac:dyDescent="0.25">
      <c r="A2363" s="245" t="s">
        <v>4831</v>
      </c>
      <c r="B2363" s="245" t="s">
        <v>4830</v>
      </c>
      <c r="C2363" s="245" t="s">
        <v>5109</v>
      </c>
      <c r="D2363" s="245" t="s">
        <v>5108</v>
      </c>
      <c r="E2363" s="246" t="s">
        <v>44</v>
      </c>
      <c r="F2363" s="245" t="s">
        <v>44</v>
      </c>
      <c r="G2363" s="245" t="s">
        <v>11635</v>
      </c>
      <c r="H2363" s="245" t="s">
        <v>11636</v>
      </c>
      <c r="I2363" s="245" t="s">
        <v>11</v>
      </c>
      <c r="J2363" s="245" t="s">
        <v>59</v>
      </c>
      <c r="K2363" s="246" t="s">
        <v>17529</v>
      </c>
      <c r="L2363" s="245" t="s">
        <v>568</v>
      </c>
    </row>
    <row r="2364" spans="1:12" x14ac:dyDescent="0.25">
      <c r="A2364" s="245" t="s">
        <v>4831</v>
      </c>
      <c r="B2364" s="245" t="s">
        <v>4830</v>
      </c>
      <c r="C2364" s="245" t="s">
        <v>5109</v>
      </c>
      <c r="D2364" s="245" t="s">
        <v>5108</v>
      </c>
      <c r="E2364" s="246" t="s">
        <v>44</v>
      </c>
      <c r="F2364" s="245" t="s">
        <v>44</v>
      </c>
      <c r="G2364" s="245" t="s">
        <v>11637</v>
      </c>
      <c r="H2364" s="245" t="s">
        <v>11638</v>
      </c>
      <c r="I2364" s="245" t="s">
        <v>11</v>
      </c>
      <c r="J2364" s="245" t="s">
        <v>59</v>
      </c>
      <c r="K2364" s="246" t="s">
        <v>17530</v>
      </c>
      <c r="L2364" s="245" t="s">
        <v>568</v>
      </c>
    </row>
    <row r="2365" spans="1:12" x14ac:dyDescent="0.25">
      <c r="A2365" s="245" t="s">
        <v>4831</v>
      </c>
      <c r="B2365" s="245" t="s">
        <v>4830</v>
      </c>
      <c r="C2365" s="245" t="s">
        <v>5109</v>
      </c>
      <c r="D2365" s="245" t="s">
        <v>5108</v>
      </c>
      <c r="E2365" s="246" t="s">
        <v>44</v>
      </c>
      <c r="F2365" s="245" t="s">
        <v>44</v>
      </c>
      <c r="G2365" s="245" t="s">
        <v>11639</v>
      </c>
      <c r="H2365" s="245" t="s">
        <v>11640</v>
      </c>
      <c r="I2365" s="245" t="s">
        <v>11</v>
      </c>
      <c r="J2365" s="245" t="s">
        <v>59</v>
      </c>
      <c r="K2365" s="246" t="s">
        <v>11570</v>
      </c>
      <c r="L2365" s="245" t="s">
        <v>568</v>
      </c>
    </row>
    <row r="2366" spans="1:12" x14ac:dyDescent="0.25">
      <c r="A2366" s="245" t="s">
        <v>4831</v>
      </c>
      <c r="B2366" s="245" t="s">
        <v>4830</v>
      </c>
      <c r="C2366" s="245" t="s">
        <v>5109</v>
      </c>
      <c r="D2366" s="245" t="s">
        <v>5108</v>
      </c>
      <c r="E2366" s="246" t="s">
        <v>44</v>
      </c>
      <c r="F2366" s="245" t="s">
        <v>44</v>
      </c>
      <c r="G2366" s="245" t="s">
        <v>11641</v>
      </c>
      <c r="H2366" s="245" t="s">
        <v>11642</v>
      </c>
      <c r="I2366" s="245" t="s">
        <v>11</v>
      </c>
      <c r="J2366" s="245" t="s">
        <v>59</v>
      </c>
      <c r="K2366" s="246" t="s">
        <v>17531</v>
      </c>
      <c r="L2366" s="245" t="s">
        <v>568</v>
      </c>
    </row>
    <row r="2367" spans="1:12" x14ac:dyDescent="0.25">
      <c r="A2367" s="245" t="s">
        <v>4831</v>
      </c>
      <c r="B2367" s="245" t="s">
        <v>4830</v>
      </c>
      <c r="C2367" s="245" t="s">
        <v>5109</v>
      </c>
      <c r="D2367" s="245" t="s">
        <v>5108</v>
      </c>
      <c r="E2367" s="246" t="s">
        <v>44</v>
      </c>
      <c r="F2367" s="245" t="s">
        <v>44</v>
      </c>
      <c r="G2367" s="245" t="s">
        <v>11643</v>
      </c>
      <c r="H2367" s="245" t="s">
        <v>11644</v>
      </c>
      <c r="I2367" s="245" t="s">
        <v>11</v>
      </c>
      <c r="J2367" s="245" t="s">
        <v>59</v>
      </c>
      <c r="K2367" s="246" t="s">
        <v>17532</v>
      </c>
      <c r="L2367" s="245" t="s">
        <v>568</v>
      </c>
    </row>
    <row r="2368" spans="1:12" x14ac:dyDescent="0.25">
      <c r="A2368" s="245" t="s">
        <v>4831</v>
      </c>
      <c r="B2368" s="245" t="s">
        <v>4830</v>
      </c>
      <c r="C2368" s="245" t="s">
        <v>5109</v>
      </c>
      <c r="D2368" s="245" t="s">
        <v>5108</v>
      </c>
      <c r="E2368" s="246" t="s">
        <v>44</v>
      </c>
      <c r="F2368" s="245" t="s">
        <v>44</v>
      </c>
      <c r="G2368" s="245" t="s">
        <v>11645</v>
      </c>
      <c r="H2368" s="245" t="s">
        <v>11646</v>
      </c>
      <c r="I2368" s="245" t="s">
        <v>11</v>
      </c>
      <c r="J2368" s="245" t="s">
        <v>59</v>
      </c>
      <c r="K2368" s="246" t="s">
        <v>17493</v>
      </c>
      <c r="L2368" s="245" t="s">
        <v>568</v>
      </c>
    </row>
    <row r="2369" spans="1:12" x14ac:dyDescent="0.25">
      <c r="A2369" s="245" t="s">
        <v>4831</v>
      </c>
      <c r="B2369" s="245" t="s">
        <v>4830</v>
      </c>
      <c r="C2369" s="245" t="s">
        <v>5109</v>
      </c>
      <c r="D2369" s="245" t="s">
        <v>5108</v>
      </c>
      <c r="E2369" s="246" t="s">
        <v>44</v>
      </c>
      <c r="F2369" s="245" t="s">
        <v>44</v>
      </c>
      <c r="G2369" s="245" t="s">
        <v>11647</v>
      </c>
      <c r="H2369" s="245" t="s">
        <v>11648</v>
      </c>
      <c r="I2369" s="245" t="s">
        <v>11</v>
      </c>
      <c r="J2369" s="245" t="s">
        <v>59</v>
      </c>
      <c r="K2369" s="246" t="s">
        <v>17533</v>
      </c>
      <c r="L2369" s="245" t="s">
        <v>568</v>
      </c>
    </row>
    <row r="2370" spans="1:12" x14ac:dyDescent="0.25">
      <c r="A2370" s="245" t="s">
        <v>4831</v>
      </c>
      <c r="B2370" s="245" t="s">
        <v>4830</v>
      </c>
      <c r="C2370" s="245" t="s">
        <v>5109</v>
      </c>
      <c r="D2370" s="245" t="s">
        <v>5108</v>
      </c>
      <c r="E2370" s="246" t="s">
        <v>44</v>
      </c>
      <c r="F2370" s="245" t="s">
        <v>44</v>
      </c>
      <c r="G2370" s="245" t="s">
        <v>11649</v>
      </c>
      <c r="H2370" s="245" t="s">
        <v>11650</v>
      </c>
      <c r="I2370" s="245" t="s">
        <v>11</v>
      </c>
      <c r="J2370" s="245" t="s">
        <v>59</v>
      </c>
      <c r="K2370" s="246" t="s">
        <v>17534</v>
      </c>
      <c r="L2370" s="245" t="s">
        <v>568</v>
      </c>
    </row>
    <row r="2371" spans="1:12" x14ac:dyDescent="0.25">
      <c r="A2371" s="245" t="s">
        <v>4831</v>
      </c>
      <c r="B2371" s="245" t="s">
        <v>4830</v>
      </c>
      <c r="C2371" s="245" t="s">
        <v>5109</v>
      </c>
      <c r="D2371" s="245" t="s">
        <v>5108</v>
      </c>
      <c r="E2371" s="246" t="s">
        <v>44</v>
      </c>
      <c r="F2371" s="245" t="s">
        <v>44</v>
      </c>
      <c r="G2371" s="245" t="s">
        <v>11652</v>
      </c>
      <c r="H2371" s="245" t="s">
        <v>11653</v>
      </c>
      <c r="I2371" s="245" t="s">
        <v>11</v>
      </c>
      <c r="J2371" s="245" t="s">
        <v>59</v>
      </c>
      <c r="K2371" s="246" t="s">
        <v>17535</v>
      </c>
      <c r="L2371" s="245" t="s">
        <v>568</v>
      </c>
    </row>
    <row r="2372" spans="1:12" x14ac:dyDescent="0.25">
      <c r="A2372" s="245" t="s">
        <v>4831</v>
      </c>
      <c r="B2372" s="245" t="s">
        <v>4830</v>
      </c>
      <c r="C2372" s="245" t="s">
        <v>5109</v>
      </c>
      <c r="D2372" s="245" t="s">
        <v>5108</v>
      </c>
      <c r="E2372" s="246" t="s">
        <v>44</v>
      </c>
      <c r="F2372" s="245" t="s">
        <v>44</v>
      </c>
      <c r="G2372" s="245" t="s">
        <v>11654</v>
      </c>
      <c r="H2372" s="245" t="s">
        <v>11655</v>
      </c>
      <c r="I2372" s="245" t="s">
        <v>11</v>
      </c>
      <c r="J2372" s="245" t="s">
        <v>59</v>
      </c>
      <c r="K2372" s="246" t="s">
        <v>17536</v>
      </c>
      <c r="L2372" s="245" t="s">
        <v>568</v>
      </c>
    </row>
    <row r="2373" spans="1:12" x14ac:dyDescent="0.25">
      <c r="A2373" s="245" t="s">
        <v>4831</v>
      </c>
      <c r="B2373" s="245" t="s">
        <v>4830</v>
      </c>
      <c r="C2373" s="245" t="s">
        <v>5109</v>
      </c>
      <c r="D2373" s="245" t="s">
        <v>5108</v>
      </c>
      <c r="E2373" s="246" t="s">
        <v>44</v>
      </c>
      <c r="F2373" s="245" t="s">
        <v>44</v>
      </c>
      <c r="G2373" s="245" t="s">
        <v>11656</v>
      </c>
      <c r="H2373" s="245" t="s">
        <v>11657</v>
      </c>
      <c r="I2373" s="245" t="s">
        <v>11</v>
      </c>
      <c r="J2373" s="245" t="s">
        <v>59</v>
      </c>
      <c r="K2373" s="246" t="s">
        <v>17537</v>
      </c>
      <c r="L2373" s="245" t="s">
        <v>568</v>
      </c>
    </row>
    <row r="2374" spans="1:12" x14ac:dyDescent="0.25">
      <c r="A2374" s="245" t="s">
        <v>4831</v>
      </c>
      <c r="B2374" s="245" t="s">
        <v>4830</v>
      </c>
      <c r="C2374" s="245" t="s">
        <v>5109</v>
      </c>
      <c r="D2374" s="245" t="s">
        <v>5108</v>
      </c>
      <c r="E2374" s="246" t="s">
        <v>44</v>
      </c>
      <c r="F2374" s="245" t="s">
        <v>44</v>
      </c>
      <c r="G2374" s="245" t="s">
        <v>11658</v>
      </c>
      <c r="H2374" s="245" t="s">
        <v>11659</v>
      </c>
      <c r="I2374" s="245" t="s">
        <v>11</v>
      </c>
      <c r="J2374" s="245" t="s">
        <v>59</v>
      </c>
      <c r="K2374" s="246" t="s">
        <v>17538</v>
      </c>
      <c r="L2374" s="245" t="s">
        <v>568</v>
      </c>
    </row>
    <row r="2375" spans="1:12" x14ac:dyDescent="0.25">
      <c r="A2375" s="245" t="s">
        <v>4831</v>
      </c>
      <c r="B2375" s="245" t="s">
        <v>4830</v>
      </c>
      <c r="C2375" s="245" t="s">
        <v>5109</v>
      </c>
      <c r="D2375" s="245" t="s">
        <v>5108</v>
      </c>
      <c r="E2375" s="246" t="s">
        <v>44</v>
      </c>
      <c r="F2375" s="245" t="s">
        <v>44</v>
      </c>
      <c r="G2375" s="245" t="s">
        <v>11661</v>
      </c>
      <c r="H2375" s="245" t="s">
        <v>11662</v>
      </c>
      <c r="I2375" s="245" t="s">
        <v>11</v>
      </c>
      <c r="J2375" s="245" t="s">
        <v>59</v>
      </c>
      <c r="K2375" s="246" t="s">
        <v>17539</v>
      </c>
      <c r="L2375" s="245" t="s">
        <v>568</v>
      </c>
    </row>
    <row r="2376" spans="1:12" x14ac:dyDescent="0.25">
      <c r="A2376" s="245" t="s">
        <v>4831</v>
      </c>
      <c r="B2376" s="245" t="s">
        <v>4830</v>
      </c>
      <c r="C2376" s="245" t="s">
        <v>5109</v>
      </c>
      <c r="D2376" s="245" t="s">
        <v>5108</v>
      </c>
      <c r="E2376" s="246" t="s">
        <v>44</v>
      </c>
      <c r="F2376" s="245" t="s">
        <v>44</v>
      </c>
      <c r="G2376" s="245" t="s">
        <v>11663</v>
      </c>
      <c r="H2376" s="245" t="s">
        <v>11664</v>
      </c>
      <c r="I2376" s="245" t="s">
        <v>11</v>
      </c>
      <c r="J2376" s="245" t="s">
        <v>59</v>
      </c>
      <c r="K2376" s="246" t="s">
        <v>17540</v>
      </c>
      <c r="L2376" s="245" t="s">
        <v>568</v>
      </c>
    </row>
    <row r="2377" spans="1:12" x14ac:dyDescent="0.25">
      <c r="A2377" s="245" t="s">
        <v>4831</v>
      </c>
      <c r="B2377" s="245" t="s">
        <v>4830</v>
      </c>
      <c r="C2377" s="245" t="s">
        <v>5109</v>
      </c>
      <c r="D2377" s="245" t="s">
        <v>5108</v>
      </c>
      <c r="E2377" s="246" t="s">
        <v>44</v>
      </c>
      <c r="F2377" s="245" t="s">
        <v>44</v>
      </c>
      <c r="G2377" s="245" t="s">
        <v>11665</v>
      </c>
      <c r="H2377" s="245" t="s">
        <v>11666</v>
      </c>
      <c r="I2377" s="245" t="s">
        <v>11</v>
      </c>
      <c r="J2377" s="245" t="s">
        <v>59</v>
      </c>
      <c r="K2377" s="246" t="s">
        <v>17541</v>
      </c>
      <c r="L2377" s="245" t="s">
        <v>568</v>
      </c>
    </row>
    <row r="2378" spans="1:12" x14ac:dyDescent="0.25">
      <c r="A2378" s="245" t="s">
        <v>4831</v>
      </c>
      <c r="B2378" s="245" t="s">
        <v>4830</v>
      </c>
      <c r="C2378" s="245" t="s">
        <v>5109</v>
      </c>
      <c r="D2378" s="245" t="s">
        <v>5108</v>
      </c>
      <c r="E2378" s="246" t="s">
        <v>44</v>
      </c>
      <c r="F2378" s="245" t="s">
        <v>44</v>
      </c>
      <c r="G2378" s="245" t="s">
        <v>11667</v>
      </c>
      <c r="H2378" s="245" t="s">
        <v>11668</v>
      </c>
      <c r="I2378" s="245" t="s">
        <v>11</v>
      </c>
      <c r="J2378" s="245" t="s">
        <v>59</v>
      </c>
      <c r="K2378" s="246" t="s">
        <v>17542</v>
      </c>
      <c r="L2378" s="245" t="s">
        <v>568</v>
      </c>
    </row>
    <row r="2379" spans="1:12" x14ac:dyDescent="0.25">
      <c r="A2379" s="245" t="s">
        <v>4831</v>
      </c>
      <c r="B2379" s="245" t="s">
        <v>4830</v>
      </c>
      <c r="C2379" s="245" t="s">
        <v>5109</v>
      </c>
      <c r="D2379" s="245" t="s">
        <v>5108</v>
      </c>
      <c r="E2379" s="246" t="s">
        <v>44</v>
      </c>
      <c r="F2379" s="245" t="s">
        <v>44</v>
      </c>
      <c r="G2379" s="245" t="s">
        <v>11669</v>
      </c>
      <c r="H2379" s="245" t="s">
        <v>11670</v>
      </c>
      <c r="I2379" s="245" t="s">
        <v>11</v>
      </c>
      <c r="J2379" s="245" t="s">
        <v>59</v>
      </c>
      <c r="K2379" s="246" t="s">
        <v>17543</v>
      </c>
      <c r="L2379" s="245" t="s">
        <v>568</v>
      </c>
    </row>
    <row r="2380" spans="1:12" x14ac:dyDescent="0.25">
      <c r="A2380" s="245" t="s">
        <v>4831</v>
      </c>
      <c r="B2380" s="245" t="s">
        <v>4830</v>
      </c>
      <c r="C2380" s="245" t="s">
        <v>5109</v>
      </c>
      <c r="D2380" s="245" t="s">
        <v>5108</v>
      </c>
      <c r="E2380" s="246" t="s">
        <v>44</v>
      </c>
      <c r="F2380" s="245" t="s">
        <v>44</v>
      </c>
      <c r="G2380" s="245" t="s">
        <v>11671</v>
      </c>
      <c r="H2380" s="245" t="s">
        <v>11672</v>
      </c>
      <c r="I2380" s="245" t="s">
        <v>11</v>
      </c>
      <c r="J2380" s="245" t="s">
        <v>59</v>
      </c>
      <c r="K2380" s="246" t="s">
        <v>17544</v>
      </c>
      <c r="L2380" s="245" t="s">
        <v>568</v>
      </c>
    </row>
    <row r="2381" spans="1:12" x14ac:dyDescent="0.25">
      <c r="A2381" s="245" t="s">
        <v>4831</v>
      </c>
      <c r="B2381" s="245" t="s">
        <v>4830</v>
      </c>
      <c r="C2381" s="245" t="s">
        <v>5109</v>
      </c>
      <c r="D2381" s="245" t="s">
        <v>5108</v>
      </c>
      <c r="E2381" s="246" t="s">
        <v>44</v>
      </c>
      <c r="F2381" s="245" t="s">
        <v>44</v>
      </c>
      <c r="G2381" s="245" t="s">
        <v>11674</v>
      </c>
      <c r="H2381" s="245" t="s">
        <v>11675</v>
      </c>
      <c r="I2381" s="245" t="s">
        <v>11</v>
      </c>
      <c r="J2381" s="245" t="s">
        <v>59</v>
      </c>
      <c r="K2381" s="246" t="s">
        <v>10426</v>
      </c>
      <c r="L2381" s="245" t="s">
        <v>568</v>
      </c>
    </row>
    <row r="2382" spans="1:12" x14ac:dyDescent="0.25">
      <c r="A2382" s="245" t="s">
        <v>4831</v>
      </c>
      <c r="B2382" s="245" t="s">
        <v>4830</v>
      </c>
      <c r="C2382" s="245" t="s">
        <v>5109</v>
      </c>
      <c r="D2382" s="245" t="s">
        <v>5108</v>
      </c>
      <c r="E2382" s="246" t="s">
        <v>44</v>
      </c>
      <c r="F2382" s="245" t="s">
        <v>44</v>
      </c>
      <c r="G2382" s="245" t="s">
        <v>11676</v>
      </c>
      <c r="H2382" s="245" t="s">
        <v>11677</v>
      </c>
      <c r="I2382" s="245" t="s">
        <v>11</v>
      </c>
      <c r="J2382" s="245" t="s">
        <v>59</v>
      </c>
      <c r="K2382" s="246" t="s">
        <v>17545</v>
      </c>
      <c r="L2382" s="245" t="s">
        <v>568</v>
      </c>
    </row>
    <row r="2383" spans="1:12" x14ac:dyDescent="0.25">
      <c r="A2383" s="245" t="s">
        <v>4831</v>
      </c>
      <c r="B2383" s="245" t="s">
        <v>4830</v>
      </c>
      <c r="C2383" s="245" t="s">
        <v>5109</v>
      </c>
      <c r="D2383" s="245" t="s">
        <v>5108</v>
      </c>
      <c r="E2383" s="246" t="s">
        <v>44</v>
      </c>
      <c r="F2383" s="245" t="s">
        <v>44</v>
      </c>
      <c r="G2383" s="245" t="s">
        <v>11679</v>
      </c>
      <c r="H2383" s="245" t="s">
        <v>11680</v>
      </c>
      <c r="I2383" s="245" t="s">
        <v>11</v>
      </c>
      <c r="J2383" s="245" t="s">
        <v>59</v>
      </c>
      <c r="K2383" s="246" t="s">
        <v>17546</v>
      </c>
      <c r="L2383" s="245" t="s">
        <v>568</v>
      </c>
    </row>
    <row r="2384" spans="1:12" x14ac:dyDescent="0.25">
      <c r="A2384" s="245" t="s">
        <v>4831</v>
      </c>
      <c r="B2384" s="245" t="s">
        <v>4830</v>
      </c>
      <c r="C2384" s="245" t="s">
        <v>5109</v>
      </c>
      <c r="D2384" s="245" t="s">
        <v>5108</v>
      </c>
      <c r="E2384" s="246" t="s">
        <v>44</v>
      </c>
      <c r="F2384" s="245" t="s">
        <v>44</v>
      </c>
      <c r="G2384" s="245" t="s">
        <v>11681</v>
      </c>
      <c r="H2384" s="245" t="s">
        <v>11682</v>
      </c>
      <c r="I2384" s="245" t="s">
        <v>11</v>
      </c>
      <c r="J2384" s="245" t="s">
        <v>59</v>
      </c>
      <c r="K2384" s="246" t="s">
        <v>17547</v>
      </c>
      <c r="L2384" s="245" t="s">
        <v>568</v>
      </c>
    </row>
    <row r="2385" spans="1:12" x14ac:dyDescent="0.25">
      <c r="A2385" s="245" t="s">
        <v>4831</v>
      </c>
      <c r="B2385" s="245" t="s">
        <v>4830</v>
      </c>
      <c r="C2385" s="245" t="s">
        <v>5109</v>
      </c>
      <c r="D2385" s="245" t="s">
        <v>5108</v>
      </c>
      <c r="E2385" s="246" t="s">
        <v>44</v>
      </c>
      <c r="F2385" s="245" t="s">
        <v>44</v>
      </c>
      <c r="G2385" s="245" t="s">
        <v>11683</v>
      </c>
      <c r="H2385" s="245" t="s">
        <v>11684</v>
      </c>
      <c r="I2385" s="245" t="s">
        <v>11</v>
      </c>
      <c r="J2385" s="245" t="s">
        <v>59</v>
      </c>
      <c r="K2385" s="246" t="s">
        <v>15296</v>
      </c>
      <c r="L2385" s="245" t="s">
        <v>568</v>
      </c>
    </row>
    <row r="2386" spans="1:12" x14ac:dyDescent="0.25">
      <c r="A2386" s="245" t="s">
        <v>4831</v>
      </c>
      <c r="B2386" s="245" t="s">
        <v>4830</v>
      </c>
      <c r="C2386" s="245" t="s">
        <v>5109</v>
      </c>
      <c r="D2386" s="245" t="s">
        <v>5108</v>
      </c>
      <c r="E2386" s="246" t="s">
        <v>44</v>
      </c>
      <c r="F2386" s="245" t="s">
        <v>44</v>
      </c>
      <c r="G2386" s="245" t="s">
        <v>11685</v>
      </c>
      <c r="H2386" s="245" t="s">
        <v>11686</v>
      </c>
      <c r="I2386" s="245" t="s">
        <v>11</v>
      </c>
      <c r="J2386" s="245" t="s">
        <v>59</v>
      </c>
      <c r="K2386" s="246" t="s">
        <v>17548</v>
      </c>
      <c r="L2386" s="245" t="s">
        <v>568</v>
      </c>
    </row>
    <row r="2387" spans="1:12" x14ac:dyDescent="0.25">
      <c r="A2387" s="245" t="s">
        <v>4831</v>
      </c>
      <c r="B2387" s="245" t="s">
        <v>4830</v>
      </c>
      <c r="C2387" s="245" t="s">
        <v>5109</v>
      </c>
      <c r="D2387" s="245" t="s">
        <v>5108</v>
      </c>
      <c r="E2387" s="246" t="s">
        <v>44</v>
      </c>
      <c r="F2387" s="245" t="s">
        <v>44</v>
      </c>
      <c r="G2387" s="245" t="s">
        <v>11687</v>
      </c>
      <c r="H2387" s="245" t="s">
        <v>11688</v>
      </c>
      <c r="I2387" s="245" t="s">
        <v>11</v>
      </c>
      <c r="J2387" s="245" t="s">
        <v>59</v>
      </c>
      <c r="K2387" s="246" t="s">
        <v>17549</v>
      </c>
      <c r="L2387" s="245" t="s">
        <v>568</v>
      </c>
    </row>
    <row r="2388" spans="1:12" x14ac:dyDescent="0.25">
      <c r="A2388" s="245" t="s">
        <v>4831</v>
      </c>
      <c r="B2388" s="245" t="s">
        <v>4830</v>
      </c>
      <c r="C2388" s="245" t="s">
        <v>5109</v>
      </c>
      <c r="D2388" s="245" t="s">
        <v>5108</v>
      </c>
      <c r="E2388" s="246" t="s">
        <v>44</v>
      </c>
      <c r="F2388" s="245" t="s">
        <v>44</v>
      </c>
      <c r="G2388" s="245" t="s">
        <v>11689</v>
      </c>
      <c r="H2388" s="245" t="s">
        <v>11690</v>
      </c>
      <c r="I2388" s="245" t="s">
        <v>11</v>
      </c>
      <c r="J2388" s="245" t="s">
        <v>59</v>
      </c>
      <c r="K2388" s="246" t="s">
        <v>17550</v>
      </c>
      <c r="L2388" s="245" t="s">
        <v>568</v>
      </c>
    </row>
    <row r="2389" spans="1:12" x14ac:dyDescent="0.25">
      <c r="A2389" s="245" t="s">
        <v>4831</v>
      </c>
      <c r="B2389" s="245" t="s">
        <v>4830</v>
      </c>
      <c r="C2389" s="245" t="s">
        <v>5109</v>
      </c>
      <c r="D2389" s="245" t="s">
        <v>5108</v>
      </c>
      <c r="E2389" s="246" t="s">
        <v>44</v>
      </c>
      <c r="F2389" s="245" t="s">
        <v>44</v>
      </c>
      <c r="G2389" s="245" t="s">
        <v>11691</v>
      </c>
      <c r="H2389" s="245" t="s">
        <v>11692</v>
      </c>
      <c r="I2389" s="245" t="s">
        <v>11</v>
      </c>
      <c r="J2389" s="245" t="s">
        <v>59</v>
      </c>
      <c r="K2389" s="246" t="s">
        <v>17551</v>
      </c>
      <c r="L2389" s="245" t="s">
        <v>568</v>
      </c>
    </row>
    <row r="2390" spans="1:12" x14ac:dyDescent="0.25">
      <c r="A2390" s="245" t="s">
        <v>4831</v>
      </c>
      <c r="B2390" s="245" t="s">
        <v>4830</v>
      </c>
      <c r="C2390" s="245" t="s">
        <v>5109</v>
      </c>
      <c r="D2390" s="245" t="s">
        <v>5108</v>
      </c>
      <c r="E2390" s="246" t="s">
        <v>44</v>
      </c>
      <c r="F2390" s="245" t="s">
        <v>44</v>
      </c>
      <c r="G2390" s="245" t="s">
        <v>11693</v>
      </c>
      <c r="H2390" s="245" t="s">
        <v>11694</v>
      </c>
      <c r="I2390" s="245" t="s">
        <v>12</v>
      </c>
      <c r="J2390" s="245" t="s">
        <v>569</v>
      </c>
      <c r="K2390" s="246" t="s">
        <v>17552</v>
      </c>
      <c r="L2390" s="245" t="s">
        <v>568</v>
      </c>
    </row>
    <row r="2391" spans="1:12" x14ac:dyDescent="0.25">
      <c r="A2391" s="245" t="s">
        <v>4831</v>
      </c>
      <c r="B2391" s="245" t="s">
        <v>4830</v>
      </c>
      <c r="C2391" s="245" t="s">
        <v>5109</v>
      </c>
      <c r="D2391" s="245" t="s">
        <v>5108</v>
      </c>
      <c r="E2391" s="246" t="s">
        <v>44</v>
      </c>
      <c r="F2391" s="245" t="s">
        <v>44</v>
      </c>
      <c r="G2391" s="245" t="s">
        <v>11695</v>
      </c>
      <c r="H2391" s="245" t="s">
        <v>11696</v>
      </c>
      <c r="I2391" s="245" t="s">
        <v>12</v>
      </c>
      <c r="J2391" s="245" t="s">
        <v>569</v>
      </c>
      <c r="K2391" s="246" t="s">
        <v>17553</v>
      </c>
      <c r="L2391" s="245" t="s">
        <v>568</v>
      </c>
    </row>
    <row r="2392" spans="1:12" x14ac:dyDescent="0.25">
      <c r="A2392" s="245" t="s">
        <v>4831</v>
      </c>
      <c r="B2392" s="245" t="s">
        <v>4830</v>
      </c>
      <c r="C2392" s="245" t="s">
        <v>5109</v>
      </c>
      <c r="D2392" s="245" t="s">
        <v>5108</v>
      </c>
      <c r="E2392" s="246" t="s">
        <v>44</v>
      </c>
      <c r="F2392" s="245" t="s">
        <v>44</v>
      </c>
      <c r="G2392" s="245" t="s">
        <v>11697</v>
      </c>
      <c r="H2392" s="245" t="s">
        <v>11698</v>
      </c>
      <c r="I2392" s="245" t="s">
        <v>12</v>
      </c>
      <c r="J2392" s="245" t="s">
        <v>569</v>
      </c>
      <c r="K2392" s="246" t="s">
        <v>17554</v>
      </c>
      <c r="L2392" s="245" t="s">
        <v>568</v>
      </c>
    </row>
    <row r="2393" spans="1:12" x14ac:dyDescent="0.25">
      <c r="A2393" s="245" t="s">
        <v>4831</v>
      </c>
      <c r="B2393" s="245" t="s">
        <v>4830</v>
      </c>
      <c r="C2393" s="245" t="s">
        <v>5109</v>
      </c>
      <c r="D2393" s="245" t="s">
        <v>5108</v>
      </c>
      <c r="E2393" s="246" t="s">
        <v>44</v>
      </c>
      <c r="F2393" s="245" t="s">
        <v>44</v>
      </c>
      <c r="G2393" s="245" t="s">
        <v>11699</v>
      </c>
      <c r="H2393" s="245" t="s">
        <v>11700</v>
      </c>
      <c r="I2393" s="245" t="s">
        <v>12</v>
      </c>
      <c r="J2393" s="245" t="s">
        <v>569</v>
      </c>
      <c r="K2393" s="246" t="s">
        <v>17555</v>
      </c>
      <c r="L2393" s="245" t="s">
        <v>568</v>
      </c>
    </row>
    <row r="2394" spans="1:12" x14ac:dyDescent="0.25">
      <c r="A2394" s="245" t="s">
        <v>4831</v>
      </c>
      <c r="B2394" s="245" t="s">
        <v>4830</v>
      </c>
      <c r="C2394" s="245" t="s">
        <v>5109</v>
      </c>
      <c r="D2394" s="245" t="s">
        <v>5108</v>
      </c>
      <c r="E2394" s="246" t="s">
        <v>44</v>
      </c>
      <c r="F2394" s="245" t="s">
        <v>44</v>
      </c>
      <c r="G2394" s="245" t="s">
        <v>11701</v>
      </c>
      <c r="H2394" s="245" t="s">
        <v>11702</v>
      </c>
      <c r="I2394" s="245" t="s">
        <v>12</v>
      </c>
      <c r="J2394" s="245" t="s">
        <v>569</v>
      </c>
      <c r="K2394" s="246" t="s">
        <v>17556</v>
      </c>
      <c r="L2394" s="245" t="s">
        <v>568</v>
      </c>
    </row>
    <row r="2395" spans="1:12" x14ac:dyDescent="0.25">
      <c r="A2395" s="245" t="s">
        <v>4831</v>
      </c>
      <c r="B2395" s="245" t="s">
        <v>4830</v>
      </c>
      <c r="C2395" s="245" t="s">
        <v>5109</v>
      </c>
      <c r="D2395" s="245" t="s">
        <v>5108</v>
      </c>
      <c r="E2395" s="246" t="s">
        <v>44</v>
      </c>
      <c r="F2395" s="245" t="s">
        <v>44</v>
      </c>
      <c r="G2395" s="245" t="s">
        <v>11703</v>
      </c>
      <c r="H2395" s="245" t="s">
        <v>11704</v>
      </c>
      <c r="I2395" s="245" t="s">
        <v>12</v>
      </c>
      <c r="J2395" s="245" t="s">
        <v>569</v>
      </c>
      <c r="K2395" s="246" t="s">
        <v>17557</v>
      </c>
      <c r="L2395" s="245" t="s">
        <v>568</v>
      </c>
    </row>
    <row r="2396" spans="1:12" x14ac:dyDescent="0.25">
      <c r="A2396" s="245" t="s">
        <v>4831</v>
      </c>
      <c r="B2396" s="245" t="s">
        <v>4830</v>
      </c>
      <c r="C2396" s="245" t="s">
        <v>5109</v>
      </c>
      <c r="D2396" s="245" t="s">
        <v>5108</v>
      </c>
      <c r="E2396" s="246" t="s">
        <v>44</v>
      </c>
      <c r="F2396" s="245" t="s">
        <v>44</v>
      </c>
      <c r="G2396" s="245" t="s">
        <v>11705</v>
      </c>
      <c r="H2396" s="245" t="s">
        <v>11706</v>
      </c>
      <c r="I2396" s="245" t="s">
        <v>12</v>
      </c>
      <c r="J2396" s="245" t="s">
        <v>569</v>
      </c>
      <c r="K2396" s="246" t="s">
        <v>17558</v>
      </c>
      <c r="L2396" s="245" t="s">
        <v>568</v>
      </c>
    </row>
    <row r="2397" spans="1:12" x14ac:dyDescent="0.25">
      <c r="A2397" s="245" t="s">
        <v>4831</v>
      </c>
      <c r="B2397" s="245" t="s">
        <v>4830</v>
      </c>
      <c r="C2397" s="245" t="s">
        <v>5109</v>
      </c>
      <c r="D2397" s="245" t="s">
        <v>5108</v>
      </c>
      <c r="E2397" s="246" t="s">
        <v>44</v>
      </c>
      <c r="F2397" s="245" t="s">
        <v>44</v>
      </c>
      <c r="G2397" s="245" t="s">
        <v>11707</v>
      </c>
      <c r="H2397" s="245" t="s">
        <v>11708</v>
      </c>
      <c r="I2397" s="245" t="s">
        <v>12</v>
      </c>
      <c r="J2397" s="245" t="s">
        <v>569</v>
      </c>
      <c r="K2397" s="246" t="s">
        <v>17559</v>
      </c>
      <c r="L2397" s="245" t="s">
        <v>568</v>
      </c>
    </row>
    <row r="2398" spans="1:12" x14ac:dyDescent="0.25">
      <c r="A2398" s="245" t="s">
        <v>4831</v>
      </c>
      <c r="B2398" s="245" t="s">
        <v>4830</v>
      </c>
      <c r="C2398" s="245" t="s">
        <v>5109</v>
      </c>
      <c r="D2398" s="245" t="s">
        <v>5108</v>
      </c>
      <c r="E2398" s="246" t="s">
        <v>44</v>
      </c>
      <c r="F2398" s="245" t="s">
        <v>44</v>
      </c>
      <c r="G2398" s="245" t="s">
        <v>11709</v>
      </c>
      <c r="H2398" s="245" t="s">
        <v>11710</v>
      </c>
      <c r="I2398" s="245" t="s">
        <v>11</v>
      </c>
      <c r="J2398" s="245" t="s">
        <v>59</v>
      </c>
      <c r="K2398" s="246" t="s">
        <v>15030</v>
      </c>
      <c r="L2398" s="245" t="s">
        <v>568</v>
      </c>
    </row>
    <row r="2399" spans="1:12" x14ac:dyDescent="0.25">
      <c r="A2399" s="245" t="s">
        <v>4831</v>
      </c>
      <c r="B2399" s="245" t="s">
        <v>4830</v>
      </c>
      <c r="C2399" s="245" t="s">
        <v>5109</v>
      </c>
      <c r="D2399" s="245" t="s">
        <v>5108</v>
      </c>
      <c r="E2399" s="246" t="s">
        <v>44</v>
      </c>
      <c r="F2399" s="245" t="s">
        <v>44</v>
      </c>
      <c r="G2399" s="245" t="s">
        <v>11711</v>
      </c>
      <c r="H2399" s="245" t="s">
        <v>11712</v>
      </c>
      <c r="I2399" s="245" t="s">
        <v>11</v>
      </c>
      <c r="J2399" s="245" t="s">
        <v>59</v>
      </c>
      <c r="K2399" s="246" t="s">
        <v>17560</v>
      </c>
      <c r="L2399" s="245" t="s">
        <v>568</v>
      </c>
    </row>
    <row r="2400" spans="1:12" x14ac:dyDescent="0.25">
      <c r="A2400" s="245" t="s">
        <v>4831</v>
      </c>
      <c r="B2400" s="245" t="s">
        <v>4830</v>
      </c>
      <c r="C2400" s="245" t="s">
        <v>5109</v>
      </c>
      <c r="D2400" s="245" t="s">
        <v>5108</v>
      </c>
      <c r="E2400" s="246" t="s">
        <v>44</v>
      </c>
      <c r="F2400" s="245" t="s">
        <v>44</v>
      </c>
      <c r="G2400" s="245" t="s">
        <v>11714</v>
      </c>
      <c r="H2400" s="245" t="s">
        <v>11715</v>
      </c>
      <c r="I2400" s="245" t="s">
        <v>11</v>
      </c>
      <c r="J2400" s="245" t="s">
        <v>59</v>
      </c>
      <c r="K2400" s="246" t="s">
        <v>17561</v>
      </c>
      <c r="L2400" s="245" t="s">
        <v>568</v>
      </c>
    </row>
    <row r="2401" spans="1:12" x14ac:dyDescent="0.25">
      <c r="A2401" s="245" t="s">
        <v>4831</v>
      </c>
      <c r="B2401" s="245" t="s">
        <v>4830</v>
      </c>
      <c r="C2401" s="245" t="s">
        <v>5109</v>
      </c>
      <c r="D2401" s="245" t="s">
        <v>5108</v>
      </c>
      <c r="E2401" s="246" t="s">
        <v>44</v>
      </c>
      <c r="F2401" s="245" t="s">
        <v>44</v>
      </c>
      <c r="G2401" s="245" t="s">
        <v>11716</v>
      </c>
      <c r="H2401" s="245" t="s">
        <v>11717</v>
      </c>
      <c r="I2401" s="245" t="s">
        <v>11</v>
      </c>
      <c r="J2401" s="245" t="s">
        <v>59</v>
      </c>
      <c r="K2401" s="246" t="s">
        <v>17562</v>
      </c>
      <c r="L2401" s="245" t="s">
        <v>568</v>
      </c>
    </row>
    <row r="2402" spans="1:12" x14ac:dyDescent="0.25">
      <c r="A2402" s="245" t="s">
        <v>4831</v>
      </c>
      <c r="B2402" s="245" t="s">
        <v>4830</v>
      </c>
      <c r="C2402" s="245" t="s">
        <v>5109</v>
      </c>
      <c r="D2402" s="245" t="s">
        <v>5108</v>
      </c>
      <c r="E2402" s="246" t="s">
        <v>44</v>
      </c>
      <c r="F2402" s="245" t="s">
        <v>44</v>
      </c>
      <c r="G2402" s="245" t="s">
        <v>11718</v>
      </c>
      <c r="H2402" s="245" t="s">
        <v>11719</v>
      </c>
      <c r="I2402" s="245" t="s">
        <v>11</v>
      </c>
      <c r="J2402" s="245" t="s">
        <v>59</v>
      </c>
      <c r="K2402" s="246" t="s">
        <v>13701</v>
      </c>
      <c r="L2402" s="245" t="s">
        <v>568</v>
      </c>
    </row>
    <row r="2403" spans="1:12" x14ac:dyDescent="0.25">
      <c r="A2403" s="245" t="s">
        <v>4831</v>
      </c>
      <c r="B2403" s="245" t="s">
        <v>4830</v>
      </c>
      <c r="C2403" s="245" t="s">
        <v>5109</v>
      </c>
      <c r="D2403" s="245" t="s">
        <v>5108</v>
      </c>
      <c r="E2403" s="246" t="s">
        <v>44</v>
      </c>
      <c r="F2403" s="245" t="s">
        <v>44</v>
      </c>
      <c r="G2403" s="245" t="s">
        <v>11720</v>
      </c>
      <c r="H2403" s="245" t="s">
        <v>11721</v>
      </c>
      <c r="I2403" s="245" t="s">
        <v>11</v>
      </c>
      <c r="J2403" s="245" t="s">
        <v>59</v>
      </c>
      <c r="K2403" s="246" t="s">
        <v>14314</v>
      </c>
      <c r="L2403" s="245" t="s">
        <v>568</v>
      </c>
    </row>
    <row r="2404" spans="1:12" x14ac:dyDescent="0.25">
      <c r="A2404" s="245" t="s">
        <v>4831</v>
      </c>
      <c r="B2404" s="245" t="s">
        <v>4830</v>
      </c>
      <c r="C2404" s="245" t="s">
        <v>5109</v>
      </c>
      <c r="D2404" s="245" t="s">
        <v>5108</v>
      </c>
      <c r="E2404" s="246" t="s">
        <v>44</v>
      </c>
      <c r="F2404" s="245" t="s">
        <v>44</v>
      </c>
      <c r="G2404" s="245" t="s">
        <v>17563</v>
      </c>
      <c r="H2404" s="245" t="s">
        <v>17564</v>
      </c>
      <c r="I2404" s="245" t="s">
        <v>11</v>
      </c>
      <c r="J2404" s="245" t="s">
        <v>59</v>
      </c>
      <c r="K2404" s="246" t="s">
        <v>15060</v>
      </c>
      <c r="L2404" s="245" t="s">
        <v>568</v>
      </c>
    </row>
    <row r="2405" spans="1:12" x14ac:dyDescent="0.25">
      <c r="A2405" s="245" t="s">
        <v>4831</v>
      </c>
      <c r="B2405" s="245" t="s">
        <v>4830</v>
      </c>
      <c r="C2405" s="245" t="s">
        <v>5109</v>
      </c>
      <c r="D2405" s="245" t="s">
        <v>5108</v>
      </c>
      <c r="E2405" s="246" t="s">
        <v>44</v>
      </c>
      <c r="F2405" s="245" t="s">
        <v>44</v>
      </c>
      <c r="G2405" s="245" t="s">
        <v>17565</v>
      </c>
      <c r="H2405" s="245" t="s">
        <v>17566</v>
      </c>
      <c r="I2405" s="245" t="s">
        <v>11</v>
      </c>
      <c r="J2405" s="245" t="s">
        <v>59</v>
      </c>
      <c r="K2405" s="246" t="s">
        <v>9603</v>
      </c>
      <c r="L2405" s="245" t="s">
        <v>568</v>
      </c>
    </row>
    <row r="2406" spans="1:12" x14ac:dyDescent="0.25">
      <c r="A2406" s="245" t="s">
        <v>4831</v>
      </c>
      <c r="B2406" s="245" t="s">
        <v>4830</v>
      </c>
      <c r="C2406" s="245" t="s">
        <v>5109</v>
      </c>
      <c r="D2406" s="245" t="s">
        <v>5108</v>
      </c>
      <c r="E2406" s="246" t="s">
        <v>44</v>
      </c>
      <c r="F2406" s="245" t="s">
        <v>44</v>
      </c>
      <c r="G2406" s="245" t="s">
        <v>17567</v>
      </c>
      <c r="H2406" s="245" t="s">
        <v>17568</v>
      </c>
      <c r="I2406" s="245" t="s">
        <v>11</v>
      </c>
      <c r="J2406" s="245" t="s">
        <v>59</v>
      </c>
      <c r="K2406" s="246" t="s">
        <v>17569</v>
      </c>
      <c r="L2406" s="245" t="s">
        <v>568</v>
      </c>
    </row>
    <row r="2407" spans="1:12" x14ac:dyDescent="0.25">
      <c r="A2407" s="245" t="s">
        <v>4831</v>
      </c>
      <c r="B2407" s="245" t="s">
        <v>4830</v>
      </c>
      <c r="C2407" s="245" t="s">
        <v>5109</v>
      </c>
      <c r="D2407" s="245" t="s">
        <v>5108</v>
      </c>
      <c r="E2407" s="246" t="s">
        <v>44</v>
      </c>
      <c r="F2407" s="245" t="s">
        <v>44</v>
      </c>
      <c r="G2407" s="245" t="s">
        <v>17570</v>
      </c>
      <c r="H2407" s="245" t="s">
        <v>17571</v>
      </c>
      <c r="I2407" s="245" t="s">
        <v>11</v>
      </c>
      <c r="J2407" s="245" t="s">
        <v>59</v>
      </c>
      <c r="K2407" s="246" t="s">
        <v>11847</v>
      </c>
      <c r="L2407" s="245" t="s">
        <v>568</v>
      </c>
    </row>
    <row r="2408" spans="1:12" x14ac:dyDescent="0.25">
      <c r="A2408" s="245" t="s">
        <v>4831</v>
      </c>
      <c r="B2408" s="245" t="s">
        <v>4830</v>
      </c>
      <c r="C2408" s="245" t="s">
        <v>4991</v>
      </c>
      <c r="D2408" s="245" t="s">
        <v>4990</v>
      </c>
      <c r="E2408" s="246" t="s">
        <v>44</v>
      </c>
      <c r="F2408" s="245" t="s">
        <v>44</v>
      </c>
      <c r="G2408" s="245" t="s">
        <v>5104</v>
      </c>
      <c r="H2408" s="245" t="s">
        <v>17572</v>
      </c>
      <c r="I2408" s="245" t="s">
        <v>15</v>
      </c>
      <c r="J2408" s="245" t="s">
        <v>59</v>
      </c>
      <c r="K2408" s="246" t="s">
        <v>17573</v>
      </c>
      <c r="L2408" s="245" t="s">
        <v>568</v>
      </c>
    </row>
    <row r="2409" spans="1:12" x14ac:dyDescent="0.25">
      <c r="A2409" s="245" t="s">
        <v>4831</v>
      </c>
      <c r="B2409" s="245" t="s">
        <v>4830</v>
      </c>
      <c r="C2409" s="245" t="s">
        <v>4991</v>
      </c>
      <c r="D2409" s="245" t="s">
        <v>4990</v>
      </c>
      <c r="E2409" s="246" t="s">
        <v>44</v>
      </c>
      <c r="F2409" s="245" t="s">
        <v>44</v>
      </c>
      <c r="G2409" s="245" t="s">
        <v>5103</v>
      </c>
      <c r="H2409" s="245" t="s">
        <v>17574</v>
      </c>
      <c r="I2409" s="245" t="s">
        <v>15</v>
      </c>
      <c r="J2409" s="245" t="s">
        <v>59</v>
      </c>
      <c r="K2409" s="246" t="s">
        <v>10135</v>
      </c>
      <c r="L2409" s="245" t="s">
        <v>568</v>
      </c>
    </row>
    <row r="2410" spans="1:12" x14ac:dyDescent="0.25">
      <c r="A2410" s="245" t="s">
        <v>4831</v>
      </c>
      <c r="B2410" s="245" t="s">
        <v>4830</v>
      </c>
      <c r="C2410" s="245" t="s">
        <v>4991</v>
      </c>
      <c r="D2410" s="245" t="s">
        <v>4990</v>
      </c>
      <c r="E2410" s="246" t="s">
        <v>44</v>
      </c>
      <c r="F2410" s="245" t="s">
        <v>44</v>
      </c>
      <c r="G2410" s="245" t="s">
        <v>5102</v>
      </c>
      <c r="H2410" s="245" t="s">
        <v>17575</v>
      </c>
      <c r="I2410" s="245" t="s">
        <v>15</v>
      </c>
      <c r="J2410" s="245" t="s">
        <v>59</v>
      </c>
      <c r="K2410" s="246" t="s">
        <v>8273</v>
      </c>
      <c r="L2410" s="245" t="s">
        <v>568</v>
      </c>
    </row>
    <row r="2411" spans="1:12" x14ac:dyDescent="0.25">
      <c r="A2411" s="245" t="s">
        <v>4831</v>
      </c>
      <c r="B2411" s="245" t="s">
        <v>4830</v>
      </c>
      <c r="C2411" s="245" t="s">
        <v>4991</v>
      </c>
      <c r="D2411" s="245" t="s">
        <v>4990</v>
      </c>
      <c r="E2411" s="246" t="s">
        <v>44</v>
      </c>
      <c r="F2411" s="245" t="s">
        <v>44</v>
      </c>
      <c r="G2411" s="245" t="s">
        <v>5101</v>
      </c>
      <c r="H2411" s="245" t="s">
        <v>17576</v>
      </c>
      <c r="I2411" s="245" t="s">
        <v>15</v>
      </c>
      <c r="J2411" s="245" t="s">
        <v>59</v>
      </c>
      <c r="K2411" s="246" t="s">
        <v>17577</v>
      </c>
      <c r="L2411" s="245" t="s">
        <v>568</v>
      </c>
    </row>
    <row r="2412" spans="1:12" x14ac:dyDescent="0.25">
      <c r="A2412" s="245" t="s">
        <v>4831</v>
      </c>
      <c r="B2412" s="245" t="s">
        <v>4830</v>
      </c>
      <c r="C2412" s="245" t="s">
        <v>4991</v>
      </c>
      <c r="D2412" s="245" t="s">
        <v>4990</v>
      </c>
      <c r="E2412" s="246" t="s">
        <v>44</v>
      </c>
      <c r="F2412" s="245" t="s">
        <v>44</v>
      </c>
      <c r="G2412" s="245" t="s">
        <v>5100</v>
      </c>
      <c r="H2412" s="245" t="s">
        <v>17578</v>
      </c>
      <c r="I2412" s="245" t="s">
        <v>15</v>
      </c>
      <c r="J2412" s="245" t="s">
        <v>59</v>
      </c>
      <c r="K2412" s="246" t="s">
        <v>8797</v>
      </c>
      <c r="L2412" s="245" t="s">
        <v>568</v>
      </c>
    </row>
    <row r="2413" spans="1:12" x14ac:dyDescent="0.25">
      <c r="A2413" s="245" t="s">
        <v>4831</v>
      </c>
      <c r="B2413" s="245" t="s">
        <v>4830</v>
      </c>
      <c r="C2413" s="245" t="s">
        <v>4991</v>
      </c>
      <c r="D2413" s="245" t="s">
        <v>4990</v>
      </c>
      <c r="E2413" s="246" t="s">
        <v>44</v>
      </c>
      <c r="F2413" s="245" t="s">
        <v>44</v>
      </c>
      <c r="G2413" s="245" t="s">
        <v>5099</v>
      </c>
      <c r="H2413" s="245" t="s">
        <v>8669</v>
      </c>
      <c r="I2413" s="245" t="s">
        <v>15</v>
      </c>
      <c r="J2413" s="245" t="s">
        <v>569</v>
      </c>
      <c r="K2413" s="246" t="s">
        <v>17579</v>
      </c>
      <c r="L2413" s="245" t="s">
        <v>568</v>
      </c>
    </row>
    <row r="2414" spans="1:12" x14ac:dyDescent="0.25">
      <c r="A2414" s="245" t="s">
        <v>4831</v>
      </c>
      <c r="B2414" s="245" t="s">
        <v>4830</v>
      </c>
      <c r="C2414" s="245" t="s">
        <v>4991</v>
      </c>
      <c r="D2414" s="245" t="s">
        <v>4990</v>
      </c>
      <c r="E2414" s="246" t="s">
        <v>44</v>
      </c>
      <c r="F2414" s="245" t="s">
        <v>44</v>
      </c>
      <c r="G2414" s="245" t="s">
        <v>5098</v>
      </c>
      <c r="H2414" s="245" t="s">
        <v>8668</v>
      </c>
      <c r="I2414" s="245" t="s">
        <v>15</v>
      </c>
      <c r="J2414" s="245" t="s">
        <v>569</v>
      </c>
      <c r="K2414" s="246" t="s">
        <v>17580</v>
      </c>
      <c r="L2414" s="245" t="s">
        <v>568</v>
      </c>
    </row>
    <row r="2415" spans="1:12" x14ac:dyDescent="0.25">
      <c r="A2415" s="245" t="s">
        <v>4831</v>
      </c>
      <c r="B2415" s="245" t="s">
        <v>4830</v>
      </c>
      <c r="C2415" s="245" t="s">
        <v>4991</v>
      </c>
      <c r="D2415" s="245" t="s">
        <v>4990</v>
      </c>
      <c r="E2415" s="246" t="s">
        <v>44</v>
      </c>
      <c r="F2415" s="245" t="s">
        <v>44</v>
      </c>
      <c r="G2415" s="245" t="s">
        <v>5097</v>
      </c>
      <c r="H2415" s="245" t="s">
        <v>8667</v>
      </c>
      <c r="I2415" s="245" t="s">
        <v>15</v>
      </c>
      <c r="J2415" s="245" t="s">
        <v>569</v>
      </c>
      <c r="K2415" s="246" t="s">
        <v>8362</v>
      </c>
      <c r="L2415" s="245" t="s">
        <v>568</v>
      </c>
    </row>
    <row r="2416" spans="1:12" x14ac:dyDescent="0.25">
      <c r="A2416" s="245" t="s">
        <v>4831</v>
      </c>
      <c r="B2416" s="245" t="s">
        <v>4830</v>
      </c>
      <c r="C2416" s="245" t="s">
        <v>4991</v>
      </c>
      <c r="D2416" s="245" t="s">
        <v>4990</v>
      </c>
      <c r="E2416" s="246" t="s">
        <v>44</v>
      </c>
      <c r="F2416" s="245" t="s">
        <v>44</v>
      </c>
      <c r="G2416" s="245" t="s">
        <v>5096</v>
      </c>
      <c r="H2416" s="245" t="s">
        <v>8666</v>
      </c>
      <c r="I2416" s="245" t="s">
        <v>15</v>
      </c>
      <c r="J2416" s="245" t="s">
        <v>569</v>
      </c>
      <c r="K2416" s="246" t="s">
        <v>9076</v>
      </c>
      <c r="L2416" s="245" t="s">
        <v>568</v>
      </c>
    </row>
    <row r="2417" spans="1:12" x14ac:dyDescent="0.25">
      <c r="A2417" s="245" t="s">
        <v>4831</v>
      </c>
      <c r="B2417" s="245" t="s">
        <v>4830</v>
      </c>
      <c r="C2417" s="245" t="s">
        <v>4991</v>
      </c>
      <c r="D2417" s="245" t="s">
        <v>4990</v>
      </c>
      <c r="E2417" s="246" t="s">
        <v>44</v>
      </c>
      <c r="F2417" s="245" t="s">
        <v>44</v>
      </c>
      <c r="G2417" s="245" t="s">
        <v>5095</v>
      </c>
      <c r="H2417" s="245" t="s">
        <v>8665</v>
      </c>
      <c r="I2417" s="245" t="s">
        <v>15</v>
      </c>
      <c r="J2417" s="245" t="s">
        <v>569</v>
      </c>
      <c r="K2417" s="246" t="s">
        <v>9047</v>
      </c>
      <c r="L2417" s="245" t="s">
        <v>568</v>
      </c>
    </row>
    <row r="2418" spans="1:12" x14ac:dyDescent="0.25">
      <c r="A2418" s="245" t="s">
        <v>4831</v>
      </c>
      <c r="B2418" s="245" t="s">
        <v>4830</v>
      </c>
      <c r="C2418" s="245" t="s">
        <v>4991</v>
      </c>
      <c r="D2418" s="245" t="s">
        <v>4990</v>
      </c>
      <c r="E2418" s="246" t="s">
        <v>44</v>
      </c>
      <c r="F2418" s="245" t="s">
        <v>44</v>
      </c>
      <c r="G2418" s="245" t="s">
        <v>5094</v>
      </c>
      <c r="H2418" s="245" t="s">
        <v>8664</v>
      </c>
      <c r="I2418" s="245" t="s">
        <v>15</v>
      </c>
      <c r="J2418" s="245" t="s">
        <v>569</v>
      </c>
      <c r="K2418" s="246" t="s">
        <v>5245</v>
      </c>
      <c r="L2418" s="245" t="s">
        <v>568</v>
      </c>
    </row>
    <row r="2419" spans="1:12" x14ac:dyDescent="0.25">
      <c r="A2419" s="245" t="s">
        <v>4831</v>
      </c>
      <c r="B2419" s="245" t="s">
        <v>4830</v>
      </c>
      <c r="C2419" s="245" t="s">
        <v>4991</v>
      </c>
      <c r="D2419" s="245" t="s">
        <v>4990</v>
      </c>
      <c r="E2419" s="246" t="s">
        <v>44</v>
      </c>
      <c r="F2419" s="245" t="s">
        <v>44</v>
      </c>
      <c r="G2419" s="245" t="s">
        <v>5093</v>
      </c>
      <c r="H2419" s="245" t="s">
        <v>8663</v>
      </c>
      <c r="I2419" s="245" t="s">
        <v>15</v>
      </c>
      <c r="J2419" s="245" t="s">
        <v>569</v>
      </c>
      <c r="K2419" s="246" t="s">
        <v>16702</v>
      </c>
      <c r="L2419" s="245" t="s">
        <v>568</v>
      </c>
    </row>
    <row r="2420" spans="1:12" x14ac:dyDescent="0.25">
      <c r="A2420" s="245" t="s">
        <v>4831</v>
      </c>
      <c r="B2420" s="245" t="s">
        <v>4830</v>
      </c>
      <c r="C2420" s="245" t="s">
        <v>4991</v>
      </c>
      <c r="D2420" s="245" t="s">
        <v>4990</v>
      </c>
      <c r="E2420" s="246" t="s">
        <v>44</v>
      </c>
      <c r="F2420" s="245" t="s">
        <v>44</v>
      </c>
      <c r="G2420" s="245" t="s">
        <v>5092</v>
      </c>
      <c r="H2420" s="245" t="s">
        <v>8662</v>
      </c>
      <c r="I2420" s="245" t="s">
        <v>15</v>
      </c>
      <c r="J2420" s="245" t="s">
        <v>569</v>
      </c>
      <c r="K2420" s="246" t="s">
        <v>17581</v>
      </c>
      <c r="L2420" s="245" t="s">
        <v>568</v>
      </c>
    </row>
    <row r="2421" spans="1:12" x14ac:dyDescent="0.25">
      <c r="A2421" s="245" t="s">
        <v>4831</v>
      </c>
      <c r="B2421" s="245" t="s">
        <v>4830</v>
      </c>
      <c r="C2421" s="245" t="s">
        <v>4991</v>
      </c>
      <c r="D2421" s="245" t="s">
        <v>4990</v>
      </c>
      <c r="E2421" s="246" t="s">
        <v>44</v>
      </c>
      <c r="F2421" s="245" t="s">
        <v>44</v>
      </c>
      <c r="G2421" s="245" t="s">
        <v>5091</v>
      </c>
      <c r="H2421" s="245" t="s">
        <v>8661</v>
      </c>
      <c r="I2421" s="245" t="s">
        <v>15</v>
      </c>
      <c r="J2421" s="245" t="s">
        <v>59</v>
      </c>
      <c r="K2421" s="246" t="s">
        <v>8200</v>
      </c>
      <c r="L2421" s="245" t="s">
        <v>568</v>
      </c>
    </row>
    <row r="2422" spans="1:12" x14ac:dyDescent="0.25">
      <c r="A2422" s="245" t="s">
        <v>4831</v>
      </c>
      <c r="B2422" s="245" t="s">
        <v>4830</v>
      </c>
      <c r="C2422" s="245" t="s">
        <v>4991</v>
      </c>
      <c r="D2422" s="245" t="s">
        <v>4990</v>
      </c>
      <c r="E2422" s="246" t="s">
        <v>44</v>
      </c>
      <c r="F2422" s="245" t="s">
        <v>44</v>
      </c>
      <c r="G2422" s="245" t="s">
        <v>5090</v>
      </c>
      <c r="H2422" s="245" t="s">
        <v>8660</v>
      </c>
      <c r="I2422" s="245" t="s">
        <v>15</v>
      </c>
      <c r="J2422" s="245" t="s">
        <v>59</v>
      </c>
      <c r="K2422" s="246" t="s">
        <v>15335</v>
      </c>
      <c r="L2422" s="245" t="s">
        <v>568</v>
      </c>
    </row>
    <row r="2423" spans="1:12" x14ac:dyDescent="0.25">
      <c r="A2423" s="245" t="s">
        <v>4831</v>
      </c>
      <c r="B2423" s="245" t="s">
        <v>4830</v>
      </c>
      <c r="C2423" s="245" t="s">
        <v>4991</v>
      </c>
      <c r="D2423" s="245" t="s">
        <v>4990</v>
      </c>
      <c r="E2423" s="246" t="s">
        <v>44</v>
      </c>
      <c r="F2423" s="245" t="s">
        <v>44</v>
      </c>
      <c r="G2423" s="245" t="s">
        <v>5089</v>
      </c>
      <c r="H2423" s="245" t="s">
        <v>8659</v>
      </c>
      <c r="I2423" s="245" t="s">
        <v>15</v>
      </c>
      <c r="J2423" s="245" t="s">
        <v>59</v>
      </c>
      <c r="K2423" s="246" t="s">
        <v>17582</v>
      </c>
      <c r="L2423" s="245" t="s">
        <v>568</v>
      </c>
    </row>
    <row r="2424" spans="1:12" x14ac:dyDescent="0.25">
      <c r="A2424" s="245" t="s">
        <v>4831</v>
      </c>
      <c r="B2424" s="245" t="s">
        <v>4830</v>
      </c>
      <c r="C2424" s="245" t="s">
        <v>4991</v>
      </c>
      <c r="D2424" s="245" t="s">
        <v>4990</v>
      </c>
      <c r="E2424" s="246" t="s">
        <v>44</v>
      </c>
      <c r="F2424" s="245" t="s">
        <v>44</v>
      </c>
      <c r="G2424" s="245" t="s">
        <v>5088</v>
      </c>
      <c r="H2424" s="245" t="s">
        <v>17583</v>
      </c>
      <c r="I2424" s="245" t="s">
        <v>15</v>
      </c>
      <c r="J2424" s="245" t="s">
        <v>569</v>
      </c>
      <c r="K2424" s="246" t="s">
        <v>2014</v>
      </c>
      <c r="L2424" s="245" t="s">
        <v>568</v>
      </c>
    </row>
    <row r="2425" spans="1:12" x14ac:dyDescent="0.25">
      <c r="A2425" s="245" t="s">
        <v>4831</v>
      </c>
      <c r="B2425" s="245" t="s">
        <v>4830</v>
      </c>
      <c r="C2425" s="245" t="s">
        <v>4991</v>
      </c>
      <c r="D2425" s="245" t="s">
        <v>4990</v>
      </c>
      <c r="E2425" s="246" t="s">
        <v>44</v>
      </c>
      <c r="F2425" s="245" t="s">
        <v>44</v>
      </c>
      <c r="G2425" s="245" t="s">
        <v>5087</v>
      </c>
      <c r="H2425" s="245" t="s">
        <v>17584</v>
      </c>
      <c r="I2425" s="245" t="s">
        <v>15</v>
      </c>
      <c r="J2425" s="245" t="s">
        <v>569</v>
      </c>
      <c r="K2425" s="246" t="s">
        <v>17585</v>
      </c>
      <c r="L2425" s="245" t="s">
        <v>568</v>
      </c>
    </row>
    <row r="2426" spans="1:12" x14ac:dyDescent="0.25">
      <c r="A2426" s="245" t="s">
        <v>4831</v>
      </c>
      <c r="B2426" s="245" t="s">
        <v>4830</v>
      </c>
      <c r="C2426" s="245" t="s">
        <v>4991</v>
      </c>
      <c r="D2426" s="245" t="s">
        <v>4990</v>
      </c>
      <c r="E2426" s="246" t="s">
        <v>44</v>
      </c>
      <c r="F2426" s="245" t="s">
        <v>44</v>
      </c>
      <c r="G2426" s="245" t="s">
        <v>5086</v>
      </c>
      <c r="H2426" s="245" t="s">
        <v>17586</v>
      </c>
      <c r="I2426" s="245" t="s">
        <v>15</v>
      </c>
      <c r="J2426" s="245" t="s">
        <v>569</v>
      </c>
      <c r="K2426" s="246" t="s">
        <v>1347</v>
      </c>
      <c r="L2426" s="245" t="s">
        <v>568</v>
      </c>
    </row>
    <row r="2427" spans="1:12" x14ac:dyDescent="0.25">
      <c r="A2427" s="245" t="s">
        <v>4831</v>
      </c>
      <c r="B2427" s="245" t="s">
        <v>4830</v>
      </c>
      <c r="C2427" s="245" t="s">
        <v>4991</v>
      </c>
      <c r="D2427" s="245" t="s">
        <v>4990</v>
      </c>
      <c r="E2427" s="246" t="s">
        <v>44</v>
      </c>
      <c r="F2427" s="245" t="s">
        <v>44</v>
      </c>
      <c r="G2427" s="245" t="s">
        <v>5085</v>
      </c>
      <c r="H2427" s="245" t="s">
        <v>17587</v>
      </c>
      <c r="I2427" s="245" t="s">
        <v>15</v>
      </c>
      <c r="J2427" s="245" t="s">
        <v>569</v>
      </c>
      <c r="K2427" s="246" t="s">
        <v>17588</v>
      </c>
      <c r="L2427" s="245" t="s">
        <v>568</v>
      </c>
    </row>
    <row r="2428" spans="1:12" x14ac:dyDescent="0.25">
      <c r="A2428" s="245" t="s">
        <v>4831</v>
      </c>
      <c r="B2428" s="245" t="s">
        <v>4830</v>
      </c>
      <c r="C2428" s="245" t="s">
        <v>4991</v>
      </c>
      <c r="D2428" s="245" t="s">
        <v>4990</v>
      </c>
      <c r="E2428" s="246" t="s">
        <v>44</v>
      </c>
      <c r="F2428" s="245" t="s">
        <v>44</v>
      </c>
      <c r="G2428" s="245" t="s">
        <v>5084</v>
      </c>
      <c r="H2428" s="245" t="s">
        <v>17589</v>
      </c>
      <c r="I2428" s="245" t="s">
        <v>15</v>
      </c>
      <c r="J2428" s="245" t="s">
        <v>569</v>
      </c>
      <c r="K2428" s="246" t="s">
        <v>15182</v>
      </c>
      <c r="L2428" s="245" t="s">
        <v>568</v>
      </c>
    </row>
    <row r="2429" spans="1:12" x14ac:dyDescent="0.25">
      <c r="A2429" s="245" t="s">
        <v>4831</v>
      </c>
      <c r="B2429" s="245" t="s">
        <v>4830</v>
      </c>
      <c r="C2429" s="245" t="s">
        <v>4991</v>
      </c>
      <c r="D2429" s="245" t="s">
        <v>4990</v>
      </c>
      <c r="E2429" s="246" t="s">
        <v>44</v>
      </c>
      <c r="F2429" s="245" t="s">
        <v>44</v>
      </c>
      <c r="G2429" s="245" t="s">
        <v>5082</v>
      </c>
      <c r="H2429" s="245" t="s">
        <v>17590</v>
      </c>
      <c r="I2429" s="245" t="s">
        <v>15</v>
      </c>
      <c r="J2429" s="245" t="s">
        <v>569</v>
      </c>
      <c r="K2429" s="246" t="s">
        <v>1678</v>
      </c>
      <c r="L2429" s="245" t="s">
        <v>568</v>
      </c>
    </row>
    <row r="2430" spans="1:12" x14ac:dyDescent="0.25">
      <c r="A2430" s="245" t="s">
        <v>4831</v>
      </c>
      <c r="B2430" s="245" t="s">
        <v>4830</v>
      </c>
      <c r="C2430" s="245" t="s">
        <v>4991</v>
      </c>
      <c r="D2430" s="245" t="s">
        <v>4990</v>
      </c>
      <c r="E2430" s="246" t="s">
        <v>44</v>
      </c>
      <c r="F2430" s="245" t="s">
        <v>44</v>
      </c>
      <c r="G2430" s="245" t="s">
        <v>5081</v>
      </c>
      <c r="H2430" s="245" t="s">
        <v>17591</v>
      </c>
      <c r="I2430" s="245" t="s">
        <v>15</v>
      </c>
      <c r="J2430" s="245" t="s">
        <v>569</v>
      </c>
      <c r="K2430" s="246" t="s">
        <v>8756</v>
      </c>
      <c r="L2430" s="245" t="s">
        <v>568</v>
      </c>
    </row>
    <row r="2431" spans="1:12" x14ac:dyDescent="0.25">
      <c r="A2431" s="245" t="s">
        <v>4831</v>
      </c>
      <c r="B2431" s="245" t="s">
        <v>4830</v>
      </c>
      <c r="C2431" s="245" t="s">
        <v>4991</v>
      </c>
      <c r="D2431" s="245" t="s">
        <v>4990</v>
      </c>
      <c r="E2431" s="246" t="s">
        <v>44</v>
      </c>
      <c r="F2431" s="245" t="s">
        <v>44</v>
      </c>
      <c r="G2431" s="245" t="s">
        <v>5080</v>
      </c>
      <c r="H2431" s="245" t="s">
        <v>17592</v>
      </c>
      <c r="I2431" s="245" t="s">
        <v>15</v>
      </c>
      <c r="J2431" s="245" t="s">
        <v>569</v>
      </c>
      <c r="K2431" s="246" t="s">
        <v>10181</v>
      </c>
      <c r="L2431" s="245" t="s">
        <v>568</v>
      </c>
    </row>
    <row r="2432" spans="1:12" x14ac:dyDescent="0.25">
      <c r="A2432" s="245" t="s">
        <v>4831</v>
      </c>
      <c r="B2432" s="245" t="s">
        <v>4830</v>
      </c>
      <c r="C2432" s="245" t="s">
        <v>4991</v>
      </c>
      <c r="D2432" s="245" t="s">
        <v>4990</v>
      </c>
      <c r="E2432" s="246" t="s">
        <v>44</v>
      </c>
      <c r="F2432" s="245" t="s">
        <v>44</v>
      </c>
      <c r="G2432" s="245" t="s">
        <v>5079</v>
      </c>
      <c r="H2432" s="245" t="s">
        <v>17593</v>
      </c>
      <c r="I2432" s="245" t="s">
        <v>15</v>
      </c>
      <c r="J2432" s="245" t="s">
        <v>569</v>
      </c>
      <c r="K2432" s="246" t="s">
        <v>16038</v>
      </c>
      <c r="L2432" s="245" t="s">
        <v>568</v>
      </c>
    </row>
    <row r="2433" spans="1:12" x14ac:dyDescent="0.25">
      <c r="A2433" s="245" t="s">
        <v>4831</v>
      </c>
      <c r="B2433" s="245" t="s">
        <v>4830</v>
      </c>
      <c r="C2433" s="245" t="s">
        <v>4991</v>
      </c>
      <c r="D2433" s="245" t="s">
        <v>4990</v>
      </c>
      <c r="E2433" s="246" t="s">
        <v>44</v>
      </c>
      <c r="F2433" s="245" t="s">
        <v>44</v>
      </c>
      <c r="G2433" s="245" t="s">
        <v>5078</v>
      </c>
      <c r="H2433" s="245" t="s">
        <v>17594</v>
      </c>
      <c r="I2433" s="245" t="s">
        <v>15</v>
      </c>
      <c r="J2433" s="245" t="s">
        <v>569</v>
      </c>
      <c r="K2433" s="246" t="s">
        <v>3105</v>
      </c>
      <c r="L2433" s="245" t="s">
        <v>568</v>
      </c>
    </row>
    <row r="2434" spans="1:12" x14ac:dyDescent="0.25">
      <c r="A2434" s="245" t="s">
        <v>4831</v>
      </c>
      <c r="B2434" s="245" t="s">
        <v>4830</v>
      </c>
      <c r="C2434" s="245" t="s">
        <v>4991</v>
      </c>
      <c r="D2434" s="245" t="s">
        <v>4990</v>
      </c>
      <c r="E2434" s="246" t="s">
        <v>44</v>
      </c>
      <c r="F2434" s="245" t="s">
        <v>44</v>
      </c>
      <c r="G2434" s="245" t="s">
        <v>5077</v>
      </c>
      <c r="H2434" s="245" t="s">
        <v>17595</v>
      </c>
      <c r="I2434" s="245" t="s">
        <v>15</v>
      </c>
      <c r="J2434" s="245" t="s">
        <v>569</v>
      </c>
      <c r="K2434" s="246" t="s">
        <v>17580</v>
      </c>
      <c r="L2434" s="245" t="s">
        <v>568</v>
      </c>
    </row>
    <row r="2435" spans="1:12" x14ac:dyDescent="0.25">
      <c r="A2435" s="245" t="s">
        <v>4831</v>
      </c>
      <c r="B2435" s="245" t="s">
        <v>4830</v>
      </c>
      <c r="C2435" s="245" t="s">
        <v>4991</v>
      </c>
      <c r="D2435" s="245" t="s">
        <v>4990</v>
      </c>
      <c r="E2435" s="246" t="s">
        <v>44</v>
      </c>
      <c r="F2435" s="245" t="s">
        <v>44</v>
      </c>
      <c r="G2435" s="245" t="s">
        <v>5076</v>
      </c>
      <c r="H2435" s="245" t="s">
        <v>17596</v>
      </c>
      <c r="I2435" s="245" t="s">
        <v>15</v>
      </c>
      <c r="J2435" s="245" t="s">
        <v>569</v>
      </c>
      <c r="K2435" s="246" t="s">
        <v>8261</v>
      </c>
      <c r="L2435" s="245" t="s">
        <v>568</v>
      </c>
    </row>
    <row r="2436" spans="1:12" x14ac:dyDescent="0.25">
      <c r="A2436" s="245" t="s">
        <v>4831</v>
      </c>
      <c r="B2436" s="245" t="s">
        <v>4830</v>
      </c>
      <c r="C2436" s="245" t="s">
        <v>4991</v>
      </c>
      <c r="D2436" s="245" t="s">
        <v>4990</v>
      </c>
      <c r="E2436" s="246" t="s">
        <v>44</v>
      </c>
      <c r="F2436" s="245" t="s">
        <v>44</v>
      </c>
      <c r="G2436" s="245" t="s">
        <v>5075</v>
      </c>
      <c r="H2436" s="245" t="s">
        <v>17597</v>
      </c>
      <c r="I2436" s="245" t="s">
        <v>15</v>
      </c>
      <c r="J2436" s="245" t="s">
        <v>569</v>
      </c>
      <c r="K2436" s="246" t="s">
        <v>11858</v>
      </c>
      <c r="L2436" s="245" t="s">
        <v>568</v>
      </c>
    </row>
    <row r="2437" spans="1:12" x14ac:dyDescent="0.25">
      <c r="A2437" s="245" t="s">
        <v>4831</v>
      </c>
      <c r="B2437" s="245" t="s">
        <v>4830</v>
      </c>
      <c r="C2437" s="245" t="s">
        <v>4991</v>
      </c>
      <c r="D2437" s="245" t="s">
        <v>4990</v>
      </c>
      <c r="E2437" s="246" t="s">
        <v>44</v>
      </c>
      <c r="F2437" s="245" t="s">
        <v>44</v>
      </c>
      <c r="G2437" s="245" t="s">
        <v>5073</v>
      </c>
      <c r="H2437" s="245" t="s">
        <v>17598</v>
      </c>
      <c r="I2437" s="245" t="s">
        <v>15</v>
      </c>
      <c r="J2437" s="245" t="s">
        <v>569</v>
      </c>
      <c r="K2437" s="246" t="s">
        <v>8376</v>
      </c>
      <c r="L2437" s="245" t="s">
        <v>568</v>
      </c>
    </row>
    <row r="2438" spans="1:12" x14ac:dyDescent="0.25">
      <c r="A2438" s="245" t="s">
        <v>4831</v>
      </c>
      <c r="B2438" s="245" t="s">
        <v>4830</v>
      </c>
      <c r="C2438" s="245" t="s">
        <v>4991</v>
      </c>
      <c r="D2438" s="245" t="s">
        <v>4990</v>
      </c>
      <c r="E2438" s="246" t="s">
        <v>44</v>
      </c>
      <c r="F2438" s="245" t="s">
        <v>44</v>
      </c>
      <c r="G2438" s="245" t="s">
        <v>5072</v>
      </c>
      <c r="H2438" s="245" t="s">
        <v>17599</v>
      </c>
      <c r="I2438" s="245" t="s">
        <v>15</v>
      </c>
      <c r="J2438" s="245" t="s">
        <v>59</v>
      </c>
      <c r="K2438" s="246" t="s">
        <v>5922</v>
      </c>
      <c r="L2438" s="245" t="s">
        <v>568</v>
      </c>
    </row>
    <row r="2439" spans="1:12" x14ac:dyDescent="0.25">
      <c r="A2439" s="245" t="s">
        <v>4831</v>
      </c>
      <c r="B2439" s="245" t="s">
        <v>4830</v>
      </c>
      <c r="C2439" s="245" t="s">
        <v>4991</v>
      </c>
      <c r="D2439" s="245" t="s">
        <v>4990</v>
      </c>
      <c r="E2439" s="246" t="s">
        <v>44</v>
      </c>
      <c r="F2439" s="245" t="s">
        <v>44</v>
      </c>
      <c r="G2439" s="245" t="s">
        <v>5070</v>
      </c>
      <c r="H2439" s="245" t="s">
        <v>17600</v>
      </c>
      <c r="I2439" s="245" t="s">
        <v>15</v>
      </c>
      <c r="J2439" s="245" t="s">
        <v>59</v>
      </c>
      <c r="K2439" s="246" t="s">
        <v>8924</v>
      </c>
      <c r="L2439" s="245" t="s">
        <v>568</v>
      </c>
    </row>
    <row r="2440" spans="1:12" x14ac:dyDescent="0.25">
      <c r="A2440" s="245" t="s">
        <v>4831</v>
      </c>
      <c r="B2440" s="245" t="s">
        <v>4830</v>
      </c>
      <c r="C2440" s="245" t="s">
        <v>4991</v>
      </c>
      <c r="D2440" s="245" t="s">
        <v>4990</v>
      </c>
      <c r="E2440" s="246" t="s">
        <v>44</v>
      </c>
      <c r="F2440" s="245" t="s">
        <v>44</v>
      </c>
      <c r="G2440" s="245" t="s">
        <v>5066</v>
      </c>
      <c r="H2440" s="245" t="s">
        <v>17601</v>
      </c>
      <c r="I2440" s="245" t="s">
        <v>15</v>
      </c>
      <c r="J2440" s="245" t="s">
        <v>59</v>
      </c>
      <c r="K2440" s="246" t="s">
        <v>3579</v>
      </c>
      <c r="L2440" s="245" t="s">
        <v>568</v>
      </c>
    </row>
    <row r="2441" spans="1:12" x14ac:dyDescent="0.25">
      <c r="A2441" s="245" t="s">
        <v>4831</v>
      </c>
      <c r="B2441" s="245" t="s">
        <v>4830</v>
      </c>
      <c r="C2441" s="245" t="s">
        <v>4991</v>
      </c>
      <c r="D2441" s="245" t="s">
        <v>4990</v>
      </c>
      <c r="E2441" s="246" t="s">
        <v>44</v>
      </c>
      <c r="F2441" s="245" t="s">
        <v>44</v>
      </c>
      <c r="G2441" s="245" t="s">
        <v>5065</v>
      </c>
      <c r="H2441" s="245" t="s">
        <v>17602</v>
      </c>
      <c r="I2441" s="245" t="s">
        <v>15</v>
      </c>
      <c r="J2441" s="245" t="s">
        <v>59</v>
      </c>
      <c r="K2441" s="246" t="s">
        <v>8764</v>
      </c>
      <c r="L2441" s="245" t="s">
        <v>568</v>
      </c>
    </row>
    <row r="2442" spans="1:12" x14ac:dyDescent="0.25">
      <c r="A2442" s="245" t="s">
        <v>4831</v>
      </c>
      <c r="B2442" s="245" t="s">
        <v>4830</v>
      </c>
      <c r="C2442" s="245" t="s">
        <v>4991</v>
      </c>
      <c r="D2442" s="245" t="s">
        <v>4990</v>
      </c>
      <c r="E2442" s="246" t="s">
        <v>44</v>
      </c>
      <c r="F2442" s="245" t="s">
        <v>44</v>
      </c>
      <c r="G2442" s="245" t="s">
        <v>5064</v>
      </c>
      <c r="H2442" s="245" t="s">
        <v>17603</v>
      </c>
      <c r="I2442" s="245" t="s">
        <v>15</v>
      </c>
      <c r="J2442" s="245" t="s">
        <v>59</v>
      </c>
      <c r="K2442" s="246" t="s">
        <v>8548</v>
      </c>
      <c r="L2442" s="245" t="s">
        <v>568</v>
      </c>
    </row>
    <row r="2443" spans="1:12" x14ac:dyDescent="0.25">
      <c r="A2443" s="245" t="s">
        <v>4831</v>
      </c>
      <c r="B2443" s="245" t="s">
        <v>4830</v>
      </c>
      <c r="C2443" s="245" t="s">
        <v>4991</v>
      </c>
      <c r="D2443" s="245" t="s">
        <v>4990</v>
      </c>
      <c r="E2443" s="246" t="s">
        <v>44</v>
      </c>
      <c r="F2443" s="245" t="s">
        <v>44</v>
      </c>
      <c r="G2443" s="245" t="s">
        <v>5063</v>
      </c>
      <c r="H2443" s="245" t="s">
        <v>17604</v>
      </c>
      <c r="I2443" s="245" t="s">
        <v>15</v>
      </c>
      <c r="J2443" s="245" t="s">
        <v>59</v>
      </c>
      <c r="K2443" s="246" t="s">
        <v>17605</v>
      </c>
      <c r="L2443" s="245" t="s">
        <v>568</v>
      </c>
    </row>
    <row r="2444" spans="1:12" x14ac:dyDescent="0.25">
      <c r="A2444" s="245" t="s">
        <v>4831</v>
      </c>
      <c r="B2444" s="245" t="s">
        <v>4830</v>
      </c>
      <c r="C2444" s="245" t="s">
        <v>4991</v>
      </c>
      <c r="D2444" s="245" t="s">
        <v>4990</v>
      </c>
      <c r="E2444" s="246" t="s">
        <v>44</v>
      </c>
      <c r="F2444" s="245" t="s">
        <v>44</v>
      </c>
      <c r="G2444" s="245" t="s">
        <v>5061</v>
      </c>
      <c r="H2444" s="245" t="s">
        <v>17606</v>
      </c>
      <c r="I2444" s="245" t="s">
        <v>15</v>
      </c>
      <c r="J2444" s="245" t="s">
        <v>59</v>
      </c>
      <c r="K2444" s="246" t="s">
        <v>17607</v>
      </c>
      <c r="L2444" s="245" t="s">
        <v>568</v>
      </c>
    </row>
    <row r="2445" spans="1:12" x14ac:dyDescent="0.25">
      <c r="A2445" s="245" t="s">
        <v>4831</v>
      </c>
      <c r="B2445" s="245" t="s">
        <v>4830</v>
      </c>
      <c r="C2445" s="245" t="s">
        <v>4991</v>
      </c>
      <c r="D2445" s="245" t="s">
        <v>4990</v>
      </c>
      <c r="E2445" s="246" t="s">
        <v>44</v>
      </c>
      <c r="F2445" s="245" t="s">
        <v>44</v>
      </c>
      <c r="G2445" s="245" t="s">
        <v>5060</v>
      </c>
      <c r="H2445" s="245" t="s">
        <v>17608</v>
      </c>
      <c r="I2445" s="245" t="s">
        <v>15</v>
      </c>
      <c r="J2445" s="245" t="s">
        <v>59</v>
      </c>
      <c r="K2445" s="246" t="s">
        <v>3579</v>
      </c>
      <c r="L2445" s="245" t="s">
        <v>568</v>
      </c>
    </row>
    <row r="2446" spans="1:12" x14ac:dyDescent="0.25">
      <c r="A2446" s="245" t="s">
        <v>4831</v>
      </c>
      <c r="B2446" s="245" t="s">
        <v>4830</v>
      </c>
      <c r="C2446" s="245" t="s">
        <v>4991</v>
      </c>
      <c r="D2446" s="245" t="s">
        <v>4990</v>
      </c>
      <c r="E2446" s="246" t="s">
        <v>44</v>
      </c>
      <c r="F2446" s="245" t="s">
        <v>44</v>
      </c>
      <c r="G2446" s="245" t="s">
        <v>5058</v>
      </c>
      <c r="H2446" s="245" t="s">
        <v>17609</v>
      </c>
      <c r="I2446" s="245" t="s">
        <v>15</v>
      </c>
      <c r="J2446" s="245" t="s">
        <v>59</v>
      </c>
      <c r="K2446" s="246" t="s">
        <v>6182</v>
      </c>
      <c r="L2446" s="245" t="s">
        <v>568</v>
      </c>
    </row>
    <row r="2447" spans="1:12" x14ac:dyDescent="0.25">
      <c r="A2447" s="245" t="s">
        <v>4831</v>
      </c>
      <c r="B2447" s="245" t="s">
        <v>4830</v>
      </c>
      <c r="C2447" s="245" t="s">
        <v>4991</v>
      </c>
      <c r="D2447" s="245" t="s">
        <v>4990</v>
      </c>
      <c r="E2447" s="246" t="s">
        <v>44</v>
      </c>
      <c r="F2447" s="245" t="s">
        <v>44</v>
      </c>
      <c r="G2447" s="245" t="s">
        <v>5057</v>
      </c>
      <c r="H2447" s="245" t="s">
        <v>17610</v>
      </c>
      <c r="I2447" s="245" t="s">
        <v>15</v>
      </c>
      <c r="J2447" s="245" t="s">
        <v>59</v>
      </c>
      <c r="K2447" s="246" t="s">
        <v>3431</v>
      </c>
      <c r="L2447" s="245" t="s">
        <v>568</v>
      </c>
    </row>
    <row r="2448" spans="1:12" x14ac:dyDescent="0.25">
      <c r="A2448" s="245" t="s">
        <v>4831</v>
      </c>
      <c r="B2448" s="245" t="s">
        <v>4830</v>
      </c>
      <c r="C2448" s="245" t="s">
        <v>4991</v>
      </c>
      <c r="D2448" s="245" t="s">
        <v>4990</v>
      </c>
      <c r="E2448" s="246" t="s">
        <v>44</v>
      </c>
      <c r="F2448" s="245" t="s">
        <v>44</v>
      </c>
      <c r="G2448" s="245" t="s">
        <v>5056</v>
      </c>
      <c r="H2448" s="245" t="s">
        <v>17611</v>
      </c>
      <c r="I2448" s="245" t="s">
        <v>15</v>
      </c>
      <c r="J2448" s="245" t="s">
        <v>59</v>
      </c>
      <c r="K2448" s="246" t="s">
        <v>3579</v>
      </c>
      <c r="L2448" s="245" t="s">
        <v>568</v>
      </c>
    </row>
    <row r="2449" spans="1:12" x14ac:dyDescent="0.25">
      <c r="A2449" s="245" t="s">
        <v>4831</v>
      </c>
      <c r="B2449" s="245" t="s">
        <v>4830</v>
      </c>
      <c r="C2449" s="245" t="s">
        <v>4991</v>
      </c>
      <c r="D2449" s="245" t="s">
        <v>4990</v>
      </c>
      <c r="E2449" s="246" t="s">
        <v>44</v>
      </c>
      <c r="F2449" s="245" t="s">
        <v>44</v>
      </c>
      <c r="G2449" s="245" t="s">
        <v>5055</v>
      </c>
      <c r="H2449" s="245" t="s">
        <v>17612</v>
      </c>
      <c r="I2449" s="245" t="s">
        <v>15</v>
      </c>
      <c r="J2449" s="245" t="s">
        <v>59</v>
      </c>
      <c r="K2449" s="246" t="s">
        <v>9057</v>
      </c>
      <c r="L2449" s="245" t="s">
        <v>568</v>
      </c>
    </row>
    <row r="2450" spans="1:12" x14ac:dyDescent="0.25">
      <c r="A2450" s="245" t="s">
        <v>4831</v>
      </c>
      <c r="B2450" s="245" t="s">
        <v>4830</v>
      </c>
      <c r="C2450" s="245" t="s">
        <v>4991</v>
      </c>
      <c r="D2450" s="245" t="s">
        <v>4990</v>
      </c>
      <c r="E2450" s="246" t="s">
        <v>44</v>
      </c>
      <c r="F2450" s="245" t="s">
        <v>44</v>
      </c>
      <c r="G2450" s="245" t="s">
        <v>5054</v>
      </c>
      <c r="H2450" s="245" t="s">
        <v>17613</v>
      </c>
      <c r="I2450" s="245" t="s">
        <v>15</v>
      </c>
      <c r="J2450" s="245" t="s">
        <v>59</v>
      </c>
      <c r="K2450" s="246" t="s">
        <v>17614</v>
      </c>
      <c r="L2450" s="245" t="s">
        <v>568</v>
      </c>
    </row>
    <row r="2451" spans="1:12" x14ac:dyDescent="0.25">
      <c r="A2451" s="245" t="s">
        <v>4831</v>
      </c>
      <c r="B2451" s="245" t="s">
        <v>4830</v>
      </c>
      <c r="C2451" s="245" t="s">
        <v>4991</v>
      </c>
      <c r="D2451" s="245" t="s">
        <v>4990</v>
      </c>
      <c r="E2451" s="246" t="s">
        <v>44</v>
      </c>
      <c r="F2451" s="245" t="s">
        <v>44</v>
      </c>
      <c r="G2451" s="245" t="s">
        <v>5053</v>
      </c>
      <c r="H2451" s="245" t="s">
        <v>17615</v>
      </c>
      <c r="I2451" s="245" t="s">
        <v>15</v>
      </c>
      <c r="J2451" s="245" t="s">
        <v>59</v>
      </c>
      <c r="K2451" s="246" t="s">
        <v>2842</v>
      </c>
      <c r="L2451" s="245" t="s">
        <v>568</v>
      </c>
    </row>
    <row r="2452" spans="1:12" x14ac:dyDescent="0.25">
      <c r="A2452" s="245" t="s">
        <v>4831</v>
      </c>
      <c r="B2452" s="245" t="s">
        <v>4830</v>
      </c>
      <c r="C2452" s="245" t="s">
        <v>4991</v>
      </c>
      <c r="D2452" s="245" t="s">
        <v>4990</v>
      </c>
      <c r="E2452" s="246" t="s">
        <v>44</v>
      </c>
      <c r="F2452" s="245" t="s">
        <v>44</v>
      </c>
      <c r="G2452" s="245" t="s">
        <v>5051</v>
      </c>
      <c r="H2452" s="245" t="s">
        <v>17616</v>
      </c>
      <c r="I2452" s="245" t="s">
        <v>15</v>
      </c>
      <c r="J2452" s="245" t="s">
        <v>59</v>
      </c>
      <c r="K2452" s="246" t="s">
        <v>3622</v>
      </c>
      <c r="L2452" s="245" t="s">
        <v>568</v>
      </c>
    </row>
    <row r="2453" spans="1:12" x14ac:dyDescent="0.25">
      <c r="A2453" s="245" t="s">
        <v>4831</v>
      </c>
      <c r="B2453" s="245" t="s">
        <v>4830</v>
      </c>
      <c r="C2453" s="245" t="s">
        <v>4991</v>
      </c>
      <c r="D2453" s="245" t="s">
        <v>4990</v>
      </c>
      <c r="E2453" s="246" t="s">
        <v>44</v>
      </c>
      <c r="F2453" s="245" t="s">
        <v>44</v>
      </c>
      <c r="G2453" s="245" t="s">
        <v>5050</v>
      </c>
      <c r="H2453" s="245" t="s">
        <v>17617</v>
      </c>
      <c r="I2453" s="245" t="s">
        <v>15</v>
      </c>
      <c r="J2453" s="245" t="s">
        <v>59</v>
      </c>
      <c r="K2453" s="246" t="s">
        <v>9635</v>
      </c>
      <c r="L2453" s="245" t="s">
        <v>568</v>
      </c>
    </row>
    <row r="2454" spans="1:12" x14ac:dyDescent="0.25">
      <c r="A2454" s="245" t="s">
        <v>4831</v>
      </c>
      <c r="B2454" s="245" t="s">
        <v>4830</v>
      </c>
      <c r="C2454" s="245" t="s">
        <v>4991</v>
      </c>
      <c r="D2454" s="245" t="s">
        <v>4990</v>
      </c>
      <c r="E2454" s="246" t="s">
        <v>44</v>
      </c>
      <c r="F2454" s="245" t="s">
        <v>44</v>
      </c>
      <c r="G2454" s="245" t="s">
        <v>5049</v>
      </c>
      <c r="H2454" s="245" t="s">
        <v>17618</v>
      </c>
      <c r="I2454" s="245" t="s">
        <v>15</v>
      </c>
      <c r="J2454" s="245" t="s">
        <v>59</v>
      </c>
      <c r="K2454" s="246" t="s">
        <v>3744</v>
      </c>
      <c r="L2454" s="245" t="s">
        <v>568</v>
      </c>
    </row>
    <row r="2455" spans="1:12" x14ac:dyDescent="0.25">
      <c r="A2455" s="245" t="s">
        <v>4831</v>
      </c>
      <c r="B2455" s="245" t="s">
        <v>4830</v>
      </c>
      <c r="C2455" s="245" t="s">
        <v>4991</v>
      </c>
      <c r="D2455" s="245" t="s">
        <v>4990</v>
      </c>
      <c r="E2455" s="246" t="s">
        <v>44</v>
      </c>
      <c r="F2455" s="245" t="s">
        <v>44</v>
      </c>
      <c r="G2455" s="245" t="s">
        <v>5048</v>
      </c>
      <c r="H2455" s="245" t="s">
        <v>17619</v>
      </c>
      <c r="I2455" s="245" t="s">
        <v>15</v>
      </c>
      <c r="J2455" s="245" t="s">
        <v>59</v>
      </c>
      <c r="K2455" s="246" t="s">
        <v>17620</v>
      </c>
      <c r="L2455" s="245" t="s">
        <v>568</v>
      </c>
    </row>
    <row r="2456" spans="1:12" x14ac:dyDescent="0.25">
      <c r="A2456" s="245" t="s">
        <v>4831</v>
      </c>
      <c r="B2456" s="245" t="s">
        <v>4830</v>
      </c>
      <c r="C2456" s="245" t="s">
        <v>4991</v>
      </c>
      <c r="D2456" s="245" t="s">
        <v>4990</v>
      </c>
      <c r="E2456" s="246" t="s">
        <v>44</v>
      </c>
      <c r="F2456" s="245" t="s">
        <v>44</v>
      </c>
      <c r="G2456" s="245" t="s">
        <v>5047</v>
      </c>
      <c r="H2456" s="245" t="s">
        <v>17621</v>
      </c>
      <c r="I2456" s="245" t="s">
        <v>15</v>
      </c>
      <c r="J2456" s="245" t="s">
        <v>569</v>
      </c>
      <c r="K2456" s="246" t="s">
        <v>8889</v>
      </c>
      <c r="L2456" s="245" t="s">
        <v>568</v>
      </c>
    </row>
    <row r="2457" spans="1:12" x14ac:dyDescent="0.25">
      <c r="A2457" s="245" t="s">
        <v>4831</v>
      </c>
      <c r="B2457" s="245" t="s">
        <v>4830</v>
      </c>
      <c r="C2457" s="245" t="s">
        <v>4991</v>
      </c>
      <c r="D2457" s="245" t="s">
        <v>4990</v>
      </c>
      <c r="E2457" s="246" t="s">
        <v>44</v>
      </c>
      <c r="F2457" s="245" t="s">
        <v>44</v>
      </c>
      <c r="G2457" s="245" t="s">
        <v>5045</v>
      </c>
      <c r="H2457" s="245" t="s">
        <v>17622</v>
      </c>
      <c r="I2457" s="245" t="s">
        <v>15</v>
      </c>
      <c r="J2457" s="245" t="s">
        <v>569</v>
      </c>
      <c r="K2457" s="246" t="s">
        <v>9000</v>
      </c>
      <c r="L2457" s="245" t="s">
        <v>568</v>
      </c>
    </row>
    <row r="2458" spans="1:12" x14ac:dyDescent="0.25">
      <c r="A2458" s="245" t="s">
        <v>4831</v>
      </c>
      <c r="B2458" s="245" t="s">
        <v>4830</v>
      </c>
      <c r="C2458" s="245" t="s">
        <v>4991</v>
      </c>
      <c r="D2458" s="245" t="s">
        <v>4990</v>
      </c>
      <c r="E2458" s="246" t="s">
        <v>44</v>
      </c>
      <c r="F2458" s="245" t="s">
        <v>44</v>
      </c>
      <c r="G2458" s="245" t="s">
        <v>5043</v>
      </c>
      <c r="H2458" s="245" t="s">
        <v>17623</v>
      </c>
      <c r="I2458" s="245" t="s">
        <v>15</v>
      </c>
      <c r="J2458" s="245" t="s">
        <v>569</v>
      </c>
      <c r="K2458" s="246" t="s">
        <v>4178</v>
      </c>
      <c r="L2458" s="245" t="s">
        <v>568</v>
      </c>
    </row>
    <row r="2459" spans="1:12" x14ac:dyDescent="0.25">
      <c r="A2459" s="245" t="s">
        <v>4831</v>
      </c>
      <c r="B2459" s="245" t="s">
        <v>4830</v>
      </c>
      <c r="C2459" s="245" t="s">
        <v>4991</v>
      </c>
      <c r="D2459" s="245" t="s">
        <v>4990</v>
      </c>
      <c r="E2459" s="246" t="s">
        <v>44</v>
      </c>
      <c r="F2459" s="245" t="s">
        <v>44</v>
      </c>
      <c r="G2459" s="245" t="s">
        <v>5042</v>
      </c>
      <c r="H2459" s="245" t="s">
        <v>17624</v>
      </c>
      <c r="I2459" s="245" t="s">
        <v>15</v>
      </c>
      <c r="J2459" s="245" t="s">
        <v>569</v>
      </c>
      <c r="K2459" s="246" t="s">
        <v>9518</v>
      </c>
      <c r="L2459" s="245" t="s">
        <v>568</v>
      </c>
    </row>
    <row r="2460" spans="1:12" x14ac:dyDescent="0.25">
      <c r="A2460" s="245" t="s">
        <v>4831</v>
      </c>
      <c r="B2460" s="245" t="s">
        <v>4830</v>
      </c>
      <c r="C2460" s="245" t="s">
        <v>4991</v>
      </c>
      <c r="D2460" s="245" t="s">
        <v>4990</v>
      </c>
      <c r="E2460" s="246" t="s">
        <v>44</v>
      </c>
      <c r="F2460" s="245" t="s">
        <v>44</v>
      </c>
      <c r="G2460" s="245" t="s">
        <v>5041</v>
      </c>
      <c r="H2460" s="245" t="s">
        <v>17625</v>
      </c>
      <c r="I2460" s="245" t="s">
        <v>15</v>
      </c>
      <c r="J2460" s="245" t="s">
        <v>569</v>
      </c>
      <c r="K2460" s="246" t="s">
        <v>9520</v>
      </c>
      <c r="L2460" s="245" t="s">
        <v>568</v>
      </c>
    </row>
    <row r="2461" spans="1:12" x14ac:dyDescent="0.25">
      <c r="A2461" s="245" t="s">
        <v>4831</v>
      </c>
      <c r="B2461" s="245" t="s">
        <v>4830</v>
      </c>
      <c r="C2461" s="245" t="s">
        <v>4991</v>
      </c>
      <c r="D2461" s="245" t="s">
        <v>4990</v>
      </c>
      <c r="E2461" s="246" t="s">
        <v>44</v>
      </c>
      <c r="F2461" s="245" t="s">
        <v>44</v>
      </c>
      <c r="G2461" s="245" t="s">
        <v>5040</v>
      </c>
      <c r="H2461" s="245" t="s">
        <v>17626</v>
      </c>
      <c r="I2461" s="245" t="s">
        <v>15</v>
      </c>
      <c r="J2461" s="245" t="s">
        <v>569</v>
      </c>
      <c r="K2461" s="246" t="s">
        <v>12674</v>
      </c>
      <c r="L2461" s="245" t="s">
        <v>568</v>
      </c>
    </row>
    <row r="2462" spans="1:12" x14ac:dyDescent="0.25">
      <c r="A2462" s="245" t="s">
        <v>4831</v>
      </c>
      <c r="B2462" s="245" t="s">
        <v>4830</v>
      </c>
      <c r="C2462" s="245" t="s">
        <v>4991</v>
      </c>
      <c r="D2462" s="245" t="s">
        <v>4990</v>
      </c>
      <c r="E2462" s="246" t="s">
        <v>44</v>
      </c>
      <c r="F2462" s="245" t="s">
        <v>44</v>
      </c>
      <c r="G2462" s="245" t="s">
        <v>5038</v>
      </c>
      <c r="H2462" s="245" t="s">
        <v>17627</v>
      </c>
      <c r="I2462" s="245" t="s">
        <v>15</v>
      </c>
      <c r="J2462" s="245" t="s">
        <v>59</v>
      </c>
      <c r="K2462" s="246" t="s">
        <v>17628</v>
      </c>
      <c r="L2462" s="245" t="s">
        <v>568</v>
      </c>
    </row>
    <row r="2463" spans="1:12" x14ac:dyDescent="0.25">
      <c r="A2463" s="245" t="s">
        <v>4831</v>
      </c>
      <c r="B2463" s="245" t="s">
        <v>4830</v>
      </c>
      <c r="C2463" s="245" t="s">
        <v>4991</v>
      </c>
      <c r="D2463" s="245" t="s">
        <v>4990</v>
      </c>
      <c r="E2463" s="246" t="s">
        <v>44</v>
      </c>
      <c r="F2463" s="245" t="s">
        <v>44</v>
      </c>
      <c r="G2463" s="245" t="s">
        <v>5036</v>
      </c>
      <c r="H2463" s="245" t="s">
        <v>17629</v>
      </c>
      <c r="I2463" s="245" t="s">
        <v>15</v>
      </c>
      <c r="J2463" s="245" t="s">
        <v>569</v>
      </c>
      <c r="K2463" s="246" t="s">
        <v>1658</v>
      </c>
      <c r="L2463" s="245" t="s">
        <v>568</v>
      </c>
    </row>
    <row r="2464" spans="1:12" x14ac:dyDescent="0.25">
      <c r="A2464" s="245" t="s">
        <v>4831</v>
      </c>
      <c r="B2464" s="245" t="s">
        <v>4830</v>
      </c>
      <c r="C2464" s="245" t="s">
        <v>4991</v>
      </c>
      <c r="D2464" s="245" t="s">
        <v>4990</v>
      </c>
      <c r="E2464" s="246" t="s">
        <v>44</v>
      </c>
      <c r="F2464" s="245" t="s">
        <v>44</v>
      </c>
      <c r="G2464" s="245" t="s">
        <v>5035</v>
      </c>
      <c r="H2464" s="245" t="s">
        <v>17630</v>
      </c>
      <c r="I2464" s="245" t="s">
        <v>15</v>
      </c>
      <c r="J2464" s="245" t="s">
        <v>569</v>
      </c>
      <c r="K2464" s="246" t="s">
        <v>9077</v>
      </c>
      <c r="L2464" s="245" t="s">
        <v>568</v>
      </c>
    </row>
    <row r="2465" spans="1:12" x14ac:dyDescent="0.25">
      <c r="A2465" s="245" t="s">
        <v>4831</v>
      </c>
      <c r="B2465" s="245" t="s">
        <v>4830</v>
      </c>
      <c r="C2465" s="245" t="s">
        <v>4991</v>
      </c>
      <c r="D2465" s="245" t="s">
        <v>4990</v>
      </c>
      <c r="E2465" s="246" t="s">
        <v>44</v>
      </c>
      <c r="F2465" s="245" t="s">
        <v>44</v>
      </c>
      <c r="G2465" s="245" t="s">
        <v>5034</v>
      </c>
      <c r="H2465" s="245" t="s">
        <v>17631</v>
      </c>
      <c r="I2465" s="245" t="s">
        <v>15</v>
      </c>
      <c r="J2465" s="245" t="s">
        <v>569</v>
      </c>
      <c r="K2465" s="246" t="s">
        <v>3503</v>
      </c>
      <c r="L2465" s="245" t="s">
        <v>568</v>
      </c>
    </row>
    <row r="2466" spans="1:12" x14ac:dyDescent="0.25">
      <c r="A2466" s="245" t="s">
        <v>4831</v>
      </c>
      <c r="B2466" s="245" t="s">
        <v>4830</v>
      </c>
      <c r="C2466" s="245" t="s">
        <v>4991</v>
      </c>
      <c r="D2466" s="245" t="s">
        <v>4990</v>
      </c>
      <c r="E2466" s="246" t="s">
        <v>44</v>
      </c>
      <c r="F2466" s="245" t="s">
        <v>44</v>
      </c>
      <c r="G2466" s="245" t="s">
        <v>5033</v>
      </c>
      <c r="H2466" s="245" t="s">
        <v>17632</v>
      </c>
      <c r="I2466" s="245" t="s">
        <v>15</v>
      </c>
      <c r="J2466" s="245" t="s">
        <v>569</v>
      </c>
      <c r="K2466" s="246" t="s">
        <v>8960</v>
      </c>
      <c r="L2466" s="245" t="s">
        <v>568</v>
      </c>
    </row>
    <row r="2467" spans="1:12" x14ac:dyDescent="0.25">
      <c r="A2467" s="245" t="s">
        <v>4831</v>
      </c>
      <c r="B2467" s="245" t="s">
        <v>4830</v>
      </c>
      <c r="C2467" s="245" t="s">
        <v>4991</v>
      </c>
      <c r="D2467" s="245" t="s">
        <v>4990</v>
      </c>
      <c r="E2467" s="246" t="s">
        <v>44</v>
      </c>
      <c r="F2467" s="245" t="s">
        <v>44</v>
      </c>
      <c r="G2467" s="245" t="s">
        <v>5032</v>
      </c>
      <c r="H2467" s="245" t="s">
        <v>17633</v>
      </c>
      <c r="I2467" s="245" t="s">
        <v>15</v>
      </c>
      <c r="J2467" s="245" t="s">
        <v>569</v>
      </c>
      <c r="K2467" s="246" t="s">
        <v>17634</v>
      </c>
      <c r="L2467" s="245" t="s">
        <v>568</v>
      </c>
    </row>
    <row r="2468" spans="1:12" x14ac:dyDescent="0.25">
      <c r="A2468" s="245" t="s">
        <v>4831</v>
      </c>
      <c r="B2468" s="245" t="s">
        <v>4830</v>
      </c>
      <c r="C2468" s="245" t="s">
        <v>4991</v>
      </c>
      <c r="D2468" s="245" t="s">
        <v>4990</v>
      </c>
      <c r="E2468" s="246" t="s">
        <v>44</v>
      </c>
      <c r="F2468" s="245" t="s">
        <v>44</v>
      </c>
      <c r="G2468" s="245" t="s">
        <v>5031</v>
      </c>
      <c r="H2468" s="245" t="s">
        <v>17635</v>
      </c>
      <c r="I2468" s="245" t="s">
        <v>15</v>
      </c>
      <c r="J2468" s="245" t="s">
        <v>569</v>
      </c>
      <c r="K2468" s="246" t="s">
        <v>8420</v>
      </c>
      <c r="L2468" s="245" t="s">
        <v>568</v>
      </c>
    </row>
    <row r="2469" spans="1:12" x14ac:dyDescent="0.25">
      <c r="A2469" s="245" t="s">
        <v>4831</v>
      </c>
      <c r="B2469" s="245" t="s">
        <v>4830</v>
      </c>
      <c r="C2469" s="245" t="s">
        <v>4991</v>
      </c>
      <c r="D2469" s="245" t="s">
        <v>4990</v>
      </c>
      <c r="E2469" s="246" t="s">
        <v>44</v>
      </c>
      <c r="F2469" s="245" t="s">
        <v>44</v>
      </c>
      <c r="G2469" s="245" t="s">
        <v>5030</v>
      </c>
      <c r="H2469" s="245" t="s">
        <v>17636</v>
      </c>
      <c r="I2469" s="245" t="s">
        <v>15</v>
      </c>
      <c r="J2469" s="245" t="s">
        <v>569</v>
      </c>
      <c r="K2469" s="246" t="s">
        <v>10421</v>
      </c>
      <c r="L2469" s="245" t="s">
        <v>568</v>
      </c>
    </row>
    <row r="2470" spans="1:12" x14ac:dyDescent="0.25">
      <c r="A2470" s="245" t="s">
        <v>4831</v>
      </c>
      <c r="B2470" s="245" t="s">
        <v>4830</v>
      </c>
      <c r="C2470" s="245" t="s">
        <v>4991</v>
      </c>
      <c r="D2470" s="245" t="s">
        <v>4990</v>
      </c>
      <c r="E2470" s="246" t="s">
        <v>44</v>
      </c>
      <c r="F2470" s="245" t="s">
        <v>44</v>
      </c>
      <c r="G2470" s="245" t="s">
        <v>5029</v>
      </c>
      <c r="H2470" s="245" t="s">
        <v>17637</v>
      </c>
      <c r="I2470" s="245" t="s">
        <v>15</v>
      </c>
      <c r="J2470" s="245" t="s">
        <v>569</v>
      </c>
      <c r="K2470" s="246" t="s">
        <v>17638</v>
      </c>
      <c r="L2470" s="245" t="s">
        <v>568</v>
      </c>
    </row>
    <row r="2471" spans="1:12" x14ac:dyDescent="0.25">
      <c r="A2471" s="245" t="s">
        <v>4831</v>
      </c>
      <c r="B2471" s="245" t="s">
        <v>4830</v>
      </c>
      <c r="C2471" s="245" t="s">
        <v>4991</v>
      </c>
      <c r="D2471" s="245" t="s">
        <v>4990</v>
      </c>
      <c r="E2471" s="246" t="s">
        <v>44</v>
      </c>
      <c r="F2471" s="245" t="s">
        <v>44</v>
      </c>
      <c r="G2471" s="245" t="s">
        <v>11737</v>
      </c>
      <c r="H2471" s="245" t="s">
        <v>17639</v>
      </c>
      <c r="I2471" s="245" t="s">
        <v>15</v>
      </c>
      <c r="J2471" s="245" t="s">
        <v>59</v>
      </c>
      <c r="K2471" s="246" t="s">
        <v>8273</v>
      </c>
      <c r="L2471" s="245" t="s">
        <v>568</v>
      </c>
    </row>
    <row r="2472" spans="1:12" x14ac:dyDescent="0.25">
      <c r="A2472" s="245" t="s">
        <v>4831</v>
      </c>
      <c r="B2472" s="245" t="s">
        <v>4830</v>
      </c>
      <c r="C2472" s="245" t="s">
        <v>4991</v>
      </c>
      <c r="D2472" s="245" t="s">
        <v>4990</v>
      </c>
      <c r="E2472" s="246" t="s">
        <v>44</v>
      </c>
      <c r="F2472" s="245" t="s">
        <v>44</v>
      </c>
      <c r="G2472" s="245" t="s">
        <v>5028</v>
      </c>
      <c r="H2472" s="245" t="s">
        <v>17640</v>
      </c>
      <c r="I2472" s="245" t="s">
        <v>15</v>
      </c>
      <c r="J2472" s="245" t="s">
        <v>569</v>
      </c>
      <c r="K2472" s="246" t="s">
        <v>17641</v>
      </c>
      <c r="L2472" s="245" t="s">
        <v>568</v>
      </c>
    </row>
    <row r="2473" spans="1:12" x14ac:dyDescent="0.25">
      <c r="A2473" s="245" t="s">
        <v>4831</v>
      </c>
      <c r="B2473" s="245" t="s">
        <v>4830</v>
      </c>
      <c r="C2473" s="245" t="s">
        <v>4991</v>
      </c>
      <c r="D2473" s="245" t="s">
        <v>4990</v>
      </c>
      <c r="E2473" s="246" t="s">
        <v>44</v>
      </c>
      <c r="F2473" s="245" t="s">
        <v>44</v>
      </c>
      <c r="G2473" s="245" t="s">
        <v>5026</v>
      </c>
      <c r="H2473" s="245" t="s">
        <v>17642</v>
      </c>
      <c r="I2473" s="245" t="s">
        <v>15</v>
      </c>
      <c r="J2473" s="245" t="s">
        <v>569</v>
      </c>
      <c r="K2473" s="246" t="s">
        <v>8268</v>
      </c>
      <c r="L2473" s="245" t="s">
        <v>568</v>
      </c>
    </row>
    <row r="2474" spans="1:12" x14ac:dyDescent="0.25">
      <c r="A2474" s="245" t="s">
        <v>4831</v>
      </c>
      <c r="B2474" s="245" t="s">
        <v>4830</v>
      </c>
      <c r="C2474" s="245" t="s">
        <v>4991</v>
      </c>
      <c r="D2474" s="245" t="s">
        <v>4990</v>
      </c>
      <c r="E2474" s="246" t="s">
        <v>44</v>
      </c>
      <c r="F2474" s="245" t="s">
        <v>44</v>
      </c>
      <c r="G2474" s="245" t="s">
        <v>5025</v>
      </c>
      <c r="H2474" s="245" t="s">
        <v>17643</v>
      </c>
      <c r="I2474" s="245" t="s">
        <v>15</v>
      </c>
      <c r="J2474" s="245" t="s">
        <v>569</v>
      </c>
      <c r="K2474" s="246" t="s">
        <v>8843</v>
      </c>
      <c r="L2474" s="245" t="s">
        <v>568</v>
      </c>
    </row>
    <row r="2475" spans="1:12" x14ac:dyDescent="0.25">
      <c r="A2475" s="245" t="s">
        <v>4831</v>
      </c>
      <c r="B2475" s="245" t="s">
        <v>4830</v>
      </c>
      <c r="C2475" s="245" t="s">
        <v>4991</v>
      </c>
      <c r="D2475" s="245" t="s">
        <v>4990</v>
      </c>
      <c r="E2475" s="246" t="s">
        <v>44</v>
      </c>
      <c r="F2475" s="245" t="s">
        <v>44</v>
      </c>
      <c r="G2475" s="245" t="s">
        <v>5024</v>
      </c>
      <c r="H2475" s="245" t="s">
        <v>17644</v>
      </c>
      <c r="I2475" s="245" t="s">
        <v>15</v>
      </c>
      <c r="J2475" s="245" t="s">
        <v>569</v>
      </c>
      <c r="K2475" s="246" t="s">
        <v>8980</v>
      </c>
      <c r="L2475" s="245" t="s">
        <v>568</v>
      </c>
    </row>
    <row r="2476" spans="1:12" x14ac:dyDescent="0.25">
      <c r="A2476" s="245" t="s">
        <v>4831</v>
      </c>
      <c r="B2476" s="245" t="s">
        <v>4830</v>
      </c>
      <c r="C2476" s="245" t="s">
        <v>4991</v>
      </c>
      <c r="D2476" s="245" t="s">
        <v>4990</v>
      </c>
      <c r="E2476" s="246" t="s">
        <v>44</v>
      </c>
      <c r="F2476" s="245" t="s">
        <v>44</v>
      </c>
      <c r="G2476" s="245" t="s">
        <v>5023</v>
      </c>
      <c r="H2476" s="245" t="s">
        <v>17645</v>
      </c>
      <c r="I2476" s="245" t="s">
        <v>15</v>
      </c>
      <c r="J2476" s="245" t="s">
        <v>569</v>
      </c>
      <c r="K2476" s="246" t="s">
        <v>9612</v>
      </c>
      <c r="L2476" s="245" t="s">
        <v>568</v>
      </c>
    </row>
    <row r="2477" spans="1:12" x14ac:dyDescent="0.25">
      <c r="A2477" s="245" t="s">
        <v>4831</v>
      </c>
      <c r="B2477" s="245" t="s">
        <v>4830</v>
      </c>
      <c r="C2477" s="245" t="s">
        <v>4991</v>
      </c>
      <c r="D2477" s="245" t="s">
        <v>4990</v>
      </c>
      <c r="E2477" s="246" t="s">
        <v>44</v>
      </c>
      <c r="F2477" s="245" t="s">
        <v>44</v>
      </c>
      <c r="G2477" s="245" t="s">
        <v>5022</v>
      </c>
      <c r="H2477" s="245" t="s">
        <v>17646</v>
      </c>
      <c r="I2477" s="245" t="s">
        <v>15</v>
      </c>
      <c r="J2477" s="245" t="s">
        <v>569</v>
      </c>
      <c r="K2477" s="246" t="s">
        <v>1966</v>
      </c>
      <c r="L2477" s="245" t="s">
        <v>568</v>
      </c>
    </row>
    <row r="2478" spans="1:12" x14ac:dyDescent="0.25">
      <c r="A2478" s="245" t="s">
        <v>4831</v>
      </c>
      <c r="B2478" s="245" t="s">
        <v>4830</v>
      </c>
      <c r="C2478" s="245" t="s">
        <v>4991</v>
      </c>
      <c r="D2478" s="245" t="s">
        <v>4990</v>
      </c>
      <c r="E2478" s="246" t="s">
        <v>44</v>
      </c>
      <c r="F2478" s="245" t="s">
        <v>44</v>
      </c>
      <c r="G2478" s="245" t="s">
        <v>11738</v>
      </c>
      <c r="H2478" s="245" t="s">
        <v>17647</v>
      </c>
      <c r="I2478" s="245" t="s">
        <v>15</v>
      </c>
      <c r="J2478" s="245" t="s">
        <v>59</v>
      </c>
      <c r="K2478" s="246" t="s">
        <v>11735</v>
      </c>
      <c r="L2478" s="245" t="s">
        <v>568</v>
      </c>
    </row>
    <row r="2479" spans="1:12" x14ac:dyDescent="0.25">
      <c r="A2479" s="245" t="s">
        <v>4831</v>
      </c>
      <c r="B2479" s="245" t="s">
        <v>4830</v>
      </c>
      <c r="C2479" s="245" t="s">
        <v>4991</v>
      </c>
      <c r="D2479" s="245" t="s">
        <v>4990</v>
      </c>
      <c r="E2479" s="246" t="s">
        <v>44</v>
      </c>
      <c r="F2479" s="245" t="s">
        <v>44</v>
      </c>
      <c r="G2479" s="245" t="s">
        <v>5021</v>
      </c>
      <c r="H2479" s="245" t="s">
        <v>17648</v>
      </c>
      <c r="I2479" s="245" t="s">
        <v>15</v>
      </c>
      <c r="J2479" s="245" t="s">
        <v>569</v>
      </c>
      <c r="K2479" s="246" t="s">
        <v>8410</v>
      </c>
      <c r="L2479" s="245" t="s">
        <v>568</v>
      </c>
    </row>
    <row r="2480" spans="1:12" x14ac:dyDescent="0.25">
      <c r="A2480" s="245" t="s">
        <v>4831</v>
      </c>
      <c r="B2480" s="245" t="s">
        <v>4830</v>
      </c>
      <c r="C2480" s="245" t="s">
        <v>4991</v>
      </c>
      <c r="D2480" s="245" t="s">
        <v>4990</v>
      </c>
      <c r="E2480" s="246" t="s">
        <v>44</v>
      </c>
      <c r="F2480" s="245" t="s">
        <v>44</v>
      </c>
      <c r="G2480" s="245" t="s">
        <v>5020</v>
      </c>
      <c r="H2480" s="245" t="s">
        <v>17649</v>
      </c>
      <c r="I2480" s="245" t="s">
        <v>15</v>
      </c>
      <c r="J2480" s="245" t="s">
        <v>569</v>
      </c>
      <c r="K2480" s="246" t="s">
        <v>9167</v>
      </c>
      <c r="L2480" s="245" t="s">
        <v>568</v>
      </c>
    </row>
    <row r="2481" spans="1:12" x14ac:dyDescent="0.25">
      <c r="A2481" s="245" t="s">
        <v>4831</v>
      </c>
      <c r="B2481" s="245" t="s">
        <v>4830</v>
      </c>
      <c r="C2481" s="245" t="s">
        <v>4991</v>
      </c>
      <c r="D2481" s="245" t="s">
        <v>4990</v>
      </c>
      <c r="E2481" s="246" t="s">
        <v>44</v>
      </c>
      <c r="F2481" s="245" t="s">
        <v>44</v>
      </c>
      <c r="G2481" s="245" t="s">
        <v>5018</v>
      </c>
      <c r="H2481" s="245" t="s">
        <v>17650</v>
      </c>
      <c r="I2481" s="245" t="s">
        <v>15</v>
      </c>
      <c r="J2481" s="245" t="s">
        <v>569</v>
      </c>
      <c r="K2481" s="246" t="s">
        <v>8410</v>
      </c>
      <c r="L2481" s="245" t="s">
        <v>568</v>
      </c>
    </row>
    <row r="2482" spans="1:12" x14ac:dyDescent="0.25">
      <c r="A2482" s="245" t="s">
        <v>4831</v>
      </c>
      <c r="B2482" s="245" t="s">
        <v>4830</v>
      </c>
      <c r="C2482" s="245" t="s">
        <v>4991</v>
      </c>
      <c r="D2482" s="245" t="s">
        <v>4990</v>
      </c>
      <c r="E2482" s="246" t="s">
        <v>44</v>
      </c>
      <c r="F2482" s="245" t="s">
        <v>44</v>
      </c>
      <c r="G2482" s="245" t="s">
        <v>5017</v>
      </c>
      <c r="H2482" s="245" t="s">
        <v>17651</v>
      </c>
      <c r="I2482" s="245" t="s">
        <v>15</v>
      </c>
      <c r="J2482" s="245" t="s">
        <v>569</v>
      </c>
      <c r="K2482" s="246" t="s">
        <v>9167</v>
      </c>
      <c r="L2482" s="245" t="s">
        <v>568</v>
      </c>
    </row>
    <row r="2483" spans="1:12" x14ac:dyDescent="0.25">
      <c r="A2483" s="245" t="s">
        <v>4831</v>
      </c>
      <c r="B2483" s="245" t="s">
        <v>4830</v>
      </c>
      <c r="C2483" s="245" t="s">
        <v>4991</v>
      </c>
      <c r="D2483" s="245" t="s">
        <v>4990</v>
      </c>
      <c r="E2483" s="246" t="s">
        <v>44</v>
      </c>
      <c r="F2483" s="245" t="s">
        <v>44</v>
      </c>
      <c r="G2483" s="245" t="s">
        <v>5016</v>
      </c>
      <c r="H2483" s="245" t="s">
        <v>11742</v>
      </c>
      <c r="I2483" s="245" t="s">
        <v>15</v>
      </c>
      <c r="J2483" s="245" t="s">
        <v>569</v>
      </c>
      <c r="K2483" s="246" t="s">
        <v>13834</v>
      </c>
      <c r="L2483" s="245" t="s">
        <v>568</v>
      </c>
    </row>
    <row r="2484" spans="1:12" x14ac:dyDescent="0.25">
      <c r="A2484" s="245" t="s">
        <v>4831</v>
      </c>
      <c r="B2484" s="245" t="s">
        <v>4830</v>
      </c>
      <c r="C2484" s="245" t="s">
        <v>4991</v>
      </c>
      <c r="D2484" s="245" t="s">
        <v>4990</v>
      </c>
      <c r="E2484" s="246" t="s">
        <v>44</v>
      </c>
      <c r="F2484" s="245" t="s">
        <v>44</v>
      </c>
      <c r="G2484" s="245" t="s">
        <v>5015</v>
      </c>
      <c r="H2484" s="245" t="s">
        <v>11744</v>
      </c>
      <c r="I2484" s="245" t="s">
        <v>15</v>
      </c>
      <c r="J2484" s="245" t="s">
        <v>569</v>
      </c>
      <c r="K2484" s="246" t="s">
        <v>9527</v>
      </c>
      <c r="L2484" s="245" t="s">
        <v>568</v>
      </c>
    </row>
    <row r="2485" spans="1:12" x14ac:dyDescent="0.25">
      <c r="A2485" s="245" t="s">
        <v>4831</v>
      </c>
      <c r="B2485" s="245" t="s">
        <v>4830</v>
      </c>
      <c r="C2485" s="245" t="s">
        <v>4991</v>
      </c>
      <c r="D2485" s="245" t="s">
        <v>4990</v>
      </c>
      <c r="E2485" s="246" t="s">
        <v>44</v>
      </c>
      <c r="F2485" s="245" t="s">
        <v>44</v>
      </c>
      <c r="G2485" s="245" t="s">
        <v>5014</v>
      </c>
      <c r="H2485" s="245" t="s">
        <v>11745</v>
      </c>
      <c r="I2485" s="245" t="s">
        <v>15</v>
      </c>
      <c r="J2485" s="245" t="s">
        <v>569</v>
      </c>
      <c r="K2485" s="246" t="s">
        <v>8892</v>
      </c>
      <c r="L2485" s="245" t="s">
        <v>568</v>
      </c>
    </row>
    <row r="2486" spans="1:12" x14ac:dyDescent="0.25">
      <c r="A2486" s="245" t="s">
        <v>4831</v>
      </c>
      <c r="B2486" s="245" t="s">
        <v>4830</v>
      </c>
      <c r="C2486" s="245" t="s">
        <v>4991</v>
      </c>
      <c r="D2486" s="245" t="s">
        <v>4990</v>
      </c>
      <c r="E2486" s="246" t="s">
        <v>44</v>
      </c>
      <c r="F2486" s="245" t="s">
        <v>44</v>
      </c>
      <c r="G2486" s="245" t="s">
        <v>5012</v>
      </c>
      <c r="H2486" s="245" t="s">
        <v>11746</v>
      </c>
      <c r="I2486" s="245" t="s">
        <v>15</v>
      </c>
      <c r="J2486" s="245" t="s">
        <v>569</v>
      </c>
      <c r="K2486" s="246" t="s">
        <v>9045</v>
      </c>
      <c r="L2486" s="245" t="s">
        <v>568</v>
      </c>
    </row>
    <row r="2487" spans="1:12" x14ac:dyDescent="0.25">
      <c r="A2487" s="245" t="s">
        <v>4831</v>
      </c>
      <c r="B2487" s="245" t="s">
        <v>4830</v>
      </c>
      <c r="C2487" s="245" t="s">
        <v>4991</v>
      </c>
      <c r="D2487" s="245" t="s">
        <v>4990</v>
      </c>
      <c r="E2487" s="246" t="s">
        <v>44</v>
      </c>
      <c r="F2487" s="245" t="s">
        <v>44</v>
      </c>
      <c r="G2487" s="245" t="s">
        <v>5010</v>
      </c>
      <c r="H2487" s="245" t="s">
        <v>11748</v>
      </c>
      <c r="I2487" s="245" t="s">
        <v>15</v>
      </c>
      <c r="J2487" s="245" t="s">
        <v>569</v>
      </c>
      <c r="K2487" s="246" t="s">
        <v>9464</v>
      </c>
      <c r="L2487" s="245" t="s">
        <v>568</v>
      </c>
    </row>
    <row r="2488" spans="1:12" x14ac:dyDescent="0.25">
      <c r="A2488" s="245" t="s">
        <v>4831</v>
      </c>
      <c r="B2488" s="245" t="s">
        <v>4830</v>
      </c>
      <c r="C2488" s="245" t="s">
        <v>4991</v>
      </c>
      <c r="D2488" s="245" t="s">
        <v>4990</v>
      </c>
      <c r="E2488" s="246" t="s">
        <v>44</v>
      </c>
      <c r="F2488" s="245" t="s">
        <v>44</v>
      </c>
      <c r="G2488" s="245" t="s">
        <v>5008</v>
      </c>
      <c r="H2488" s="245" t="s">
        <v>11749</v>
      </c>
      <c r="I2488" s="245" t="s">
        <v>15</v>
      </c>
      <c r="J2488" s="245" t="s">
        <v>569</v>
      </c>
      <c r="K2488" s="246" t="s">
        <v>8980</v>
      </c>
      <c r="L2488" s="245" t="s">
        <v>568</v>
      </c>
    </row>
    <row r="2489" spans="1:12" x14ac:dyDescent="0.25">
      <c r="A2489" s="245" t="s">
        <v>4831</v>
      </c>
      <c r="B2489" s="245" t="s">
        <v>4830</v>
      </c>
      <c r="C2489" s="245" t="s">
        <v>4991</v>
      </c>
      <c r="D2489" s="245" t="s">
        <v>4990</v>
      </c>
      <c r="E2489" s="246" t="s">
        <v>44</v>
      </c>
      <c r="F2489" s="245" t="s">
        <v>44</v>
      </c>
      <c r="G2489" s="245" t="s">
        <v>5006</v>
      </c>
      <c r="H2489" s="245" t="s">
        <v>5005</v>
      </c>
      <c r="I2489" s="245" t="s">
        <v>15</v>
      </c>
      <c r="J2489" s="245" t="s">
        <v>569</v>
      </c>
      <c r="K2489" s="246" t="s">
        <v>17652</v>
      </c>
      <c r="L2489" s="245" t="s">
        <v>568</v>
      </c>
    </row>
    <row r="2490" spans="1:12" x14ac:dyDescent="0.25">
      <c r="A2490" s="245" t="s">
        <v>4831</v>
      </c>
      <c r="B2490" s="245" t="s">
        <v>4830</v>
      </c>
      <c r="C2490" s="245" t="s">
        <v>4991</v>
      </c>
      <c r="D2490" s="245" t="s">
        <v>4990</v>
      </c>
      <c r="E2490" s="246" t="s">
        <v>44</v>
      </c>
      <c r="F2490" s="245" t="s">
        <v>44</v>
      </c>
      <c r="G2490" s="245" t="s">
        <v>5003</v>
      </c>
      <c r="H2490" s="245" t="s">
        <v>5002</v>
      </c>
      <c r="I2490" s="245" t="s">
        <v>15</v>
      </c>
      <c r="J2490" s="245" t="s">
        <v>569</v>
      </c>
      <c r="K2490" s="246" t="s">
        <v>14642</v>
      </c>
      <c r="L2490" s="245" t="s">
        <v>568</v>
      </c>
    </row>
    <row r="2491" spans="1:12" x14ac:dyDescent="0.25">
      <c r="A2491" s="245" t="s">
        <v>4831</v>
      </c>
      <c r="B2491" s="245" t="s">
        <v>4830</v>
      </c>
      <c r="C2491" s="245" t="s">
        <v>4991</v>
      </c>
      <c r="D2491" s="245" t="s">
        <v>4990</v>
      </c>
      <c r="E2491" s="246" t="s">
        <v>44</v>
      </c>
      <c r="F2491" s="245" t="s">
        <v>44</v>
      </c>
      <c r="G2491" s="245" t="s">
        <v>5001</v>
      </c>
      <c r="H2491" s="245" t="s">
        <v>5000</v>
      </c>
      <c r="I2491" s="245" t="s">
        <v>15</v>
      </c>
      <c r="J2491" s="245" t="s">
        <v>569</v>
      </c>
      <c r="K2491" s="246" t="s">
        <v>11733</v>
      </c>
      <c r="L2491" s="245" t="s">
        <v>568</v>
      </c>
    </row>
    <row r="2492" spans="1:12" x14ac:dyDescent="0.25">
      <c r="A2492" s="245" t="s">
        <v>4831</v>
      </c>
      <c r="B2492" s="245" t="s">
        <v>4830</v>
      </c>
      <c r="C2492" s="245" t="s">
        <v>4991</v>
      </c>
      <c r="D2492" s="245" t="s">
        <v>4990</v>
      </c>
      <c r="E2492" s="246" t="s">
        <v>44</v>
      </c>
      <c r="F2492" s="245" t="s">
        <v>44</v>
      </c>
      <c r="G2492" s="245" t="s">
        <v>4999</v>
      </c>
      <c r="H2492" s="245" t="s">
        <v>4998</v>
      </c>
      <c r="I2492" s="245" t="s">
        <v>15</v>
      </c>
      <c r="J2492" s="245" t="s">
        <v>569</v>
      </c>
      <c r="K2492" s="246" t="s">
        <v>13480</v>
      </c>
      <c r="L2492" s="245" t="s">
        <v>568</v>
      </c>
    </row>
    <row r="2493" spans="1:12" x14ac:dyDescent="0.25">
      <c r="A2493" s="245" t="s">
        <v>4831</v>
      </c>
      <c r="B2493" s="245" t="s">
        <v>4830</v>
      </c>
      <c r="C2493" s="245" t="s">
        <v>4991</v>
      </c>
      <c r="D2493" s="245" t="s">
        <v>4990</v>
      </c>
      <c r="E2493" s="246" t="s">
        <v>44</v>
      </c>
      <c r="F2493" s="245" t="s">
        <v>44</v>
      </c>
      <c r="G2493" s="245" t="s">
        <v>4997</v>
      </c>
      <c r="H2493" s="245" t="s">
        <v>4996</v>
      </c>
      <c r="I2493" s="245" t="s">
        <v>15</v>
      </c>
      <c r="J2493" s="245" t="s">
        <v>569</v>
      </c>
      <c r="K2493" s="246" t="s">
        <v>8992</v>
      </c>
      <c r="L2493" s="245" t="s">
        <v>568</v>
      </c>
    </row>
    <row r="2494" spans="1:12" x14ac:dyDescent="0.25">
      <c r="A2494" s="245" t="s">
        <v>4831</v>
      </c>
      <c r="B2494" s="245" t="s">
        <v>4830</v>
      </c>
      <c r="C2494" s="245" t="s">
        <v>4991</v>
      </c>
      <c r="D2494" s="245" t="s">
        <v>4990</v>
      </c>
      <c r="E2494" s="246" t="s">
        <v>44</v>
      </c>
      <c r="F2494" s="245" t="s">
        <v>44</v>
      </c>
      <c r="G2494" s="245" t="s">
        <v>4994</v>
      </c>
      <c r="H2494" s="245" t="s">
        <v>4993</v>
      </c>
      <c r="I2494" s="245" t="s">
        <v>15</v>
      </c>
      <c r="J2494" s="245" t="s">
        <v>569</v>
      </c>
      <c r="K2494" s="246" t="s">
        <v>17653</v>
      </c>
      <c r="L2494" s="245" t="s">
        <v>568</v>
      </c>
    </row>
    <row r="2495" spans="1:12" x14ac:dyDescent="0.25">
      <c r="A2495" s="245" t="s">
        <v>4831</v>
      </c>
      <c r="B2495" s="245" t="s">
        <v>4830</v>
      </c>
      <c r="C2495" s="245" t="s">
        <v>4991</v>
      </c>
      <c r="D2495" s="245" t="s">
        <v>4990</v>
      </c>
      <c r="E2495" s="246" t="s">
        <v>44</v>
      </c>
      <c r="F2495" s="245" t="s">
        <v>44</v>
      </c>
      <c r="G2495" s="245" t="s">
        <v>4989</v>
      </c>
      <c r="H2495" s="245" t="s">
        <v>4988</v>
      </c>
      <c r="I2495" s="245" t="s">
        <v>15</v>
      </c>
      <c r="J2495" s="245" t="s">
        <v>569</v>
      </c>
      <c r="K2495" s="246" t="s">
        <v>8357</v>
      </c>
      <c r="L2495" s="245" t="s">
        <v>568</v>
      </c>
    </row>
    <row r="2496" spans="1:12" x14ac:dyDescent="0.25">
      <c r="A2496" s="245" t="s">
        <v>4831</v>
      </c>
      <c r="B2496" s="245" t="s">
        <v>4830</v>
      </c>
      <c r="C2496" s="245" t="s">
        <v>4991</v>
      </c>
      <c r="D2496" s="245" t="s">
        <v>4990</v>
      </c>
      <c r="E2496" s="246" t="s">
        <v>44</v>
      </c>
      <c r="F2496" s="245" t="s">
        <v>44</v>
      </c>
      <c r="G2496" s="245" t="s">
        <v>11751</v>
      </c>
      <c r="H2496" s="245" t="s">
        <v>11752</v>
      </c>
      <c r="I2496" s="245" t="s">
        <v>15</v>
      </c>
      <c r="J2496" s="245" t="s">
        <v>569</v>
      </c>
      <c r="K2496" s="246" t="s">
        <v>8444</v>
      </c>
      <c r="L2496" s="245" t="s">
        <v>568</v>
      </c>
    </row>
    <row r="2497" spans="1:12" x14ac:dyDescent="0.25">
      <c r="A2497" s="245" t="s">
        <v>4831</v>
      </c>
      <c r="B2497" s="245" t="s">
        <v>4830</v>
      </c>
      <c r="C2497" s="245" t="s">
        <v>4991</v>
      </c>
      <c r="D2497" s="245" t="s">
        <v>4990</v>
      </c>
      <c r="E2497" s="246" t="s">
        <v>44</v>
      </c>
      <c r="F2497" s="245" t="s">
        <v>44</v>
      </c>
      <c r="G2497" s="245" t="s">
        <v>8658</v>
      </c>
      <c r="H2497" s="245" t="s">
        <v>8657</v>
      </c>
      <c r="I2497" s="245" t="s">
        <v>15</v>
      </c>
      <c r="J2497" s="245" t="s">
        <v>569</v>
      </c>
      <c r="K2497" s="246" t="s">
        <v>8959</v>
      </c>
      <c r="L2497" s="245" t="s">
        <v>568</v>
      </c>
    </row>
    <row r="2498" spans="1:12" x14ac:dyDescent="0.25">
      <c r="A2498" s="245" t="s">
        <v>4831</v>
      </c>
      <c r="B2498" s="245" t="s">
        <v>4830</v>
      </c>
      <c r="C2498" s="245" t="s">
        <v>4991</v>
      </c>
      <c r="D2498" s="245" t="s">
        <v>4990</v>
      </c>
      <c r="E2498" s="246" t="s">
        <v>44</v>
      </c>
      <c r="F2498" s="245" t="s">
        <v>44</v>
      </c>
      <c r="G2498" s="245" t="s">
        <v>8656</v>
      </c>
      <c r="H2498" s="245" t="s">
        <v>8655</v>
      </c>
      <c r="I2498" s="245" t="s">
        <v>15</v>
      </c>
      <c r="J2498" s="245" t="s">
        <v>59</v>
      </c>
      <c r="K2498" s="246" t="s">
        <v>8945</v>
      </c>
      <c r="L2498" s="245" t="s">
        <v>568</v>
      </c>
    </row>
    <row r="2499" spans="1:12" x14ac:dyDescent="0.25">
      <c r="A2499" s="245" t="s">
        <v>4831</v>
      </c>
      <c r="B2499" s="245" t="s">
        <v>4830</v>
      </c>
      <c r="C2499" s="245" t="s">
        <v>4991</v>
      </c>
      <c r="D2499" s="245" t="s">
        <v>4990</v>
      </c>
      <c r="E2499" s="246" t="s">
        <v>44</v>
      </c>
      <c r="F2499" s="245" t="s">
        <v>44</v>
      </c>
      <c r="G2499" s="245" t="s">
        <v>8654</v>
      </c>
      <c r="H2499" s="245" t="s">
        <v>8653</v>
      </c>
      <c r="I2499" s="245" t="s">
        <v>15</v>
      </c>
      <c r="J2499" s="245" t="s">
        <v>59</v>
      </c>
      <c r="K2499" s="246" t="s">
        <v>2020</v>
      </c>
      <c r="L2499" s="245" t="s">
        <v>568</v>
      </c>
    </row>
    <row r="2500" spans="1:12" x14ac:dyDescent="0.25">
      <c r="A2500" s="245" t="s">
        <v>4831</v>
      </c>
      <c r="B2500" s="245" t="s">
        <v>4830</v>
      </c>
      <c r="C2500" s="245" t="s">
        <v>4991</v>
      </c>
      <c r="D2500" s="245" t="s">
        <v>4990</v>
      </c>
      <c r="E2500" s="246" t="s">
        <v>44</v>
      </c>
      <c r="F2500" s="245" t="s">
        <v>44</v>
      </c>
      <c r="G2500" s="245" t="s">
        <v>17654</v>
      </c>
      <c r="H2500" s="245" t="s">
        <v>17655</v>
      </c>
      <c r="I2500" s="245" t="s">
        <v>15</v>
      </c>
      <c r="J2500" s="245" t="s">
        <v>59</v>
      </c>
      <c r="K2500" s="246" t="s">
        <v>8815</v>
      </c>
      <c r="L2500" s="245" t="s">
        <v>568</v>
      </c>
    </row>
    <row r="2501" spans="1:12" x14ac:dyDescent="0.25">
      <c r="A2501" s="245" t="s">
        <v>4831</v>
      </c>
      <c r="B2501" s="245" t="s">
        <v>4830</v>
      </c>
      <c r="C2501" s="245" t="s">
        <v>4991</v>
      </c>
      <c r="D2501" s="245" t="s">
        <v>4990</v>
      </c>
      <c r="E2501" s="246" t="s">
        <v>44</v>
      </c>
      <c r="F2501" s="245" t="s">
        <v>44</v>
      </c>
      <c r="G2501" s="245" t="s">
        <v>17656</v>
      </c>
      <c r="H2501" s="245" t="s">
        <v>17657</v>
      </c>
      <c r="I2501" s="245" t="s">
        <v>15</v>
      </c>
      <c r="J2501" s="245" t="s">
        <v>59</v>
      </c>
      <c r="K2501" s="246" t="s">
        <v>8453</v>
      </c>
      <c r="L2501" s="245" t="s">
        <v>568</v>
      </c>
    </row>
    <row r="2502" spans="1:12" x14ac:dyDescent="0.25">
      <c r="A2502" s="245" t="s">
        <v>4831</v>
      </c>
      <c r="B2502" s="245" t="s">
        <v>4830</v>
      </c>
      <c r="C2502" s="245" t="s">
        <v>4991</v>
      </c>
      <c r="D2502" s="245" t="s">
        <v>4990</v>
      </c>
      <c r="E2502" s="246" t="s">
        <v>44</v>
      </c>
      <c r="F2502" s="245" t="s">
        <v>44</v>
      </c>
      <c r="G2502" s="245" t="s">
        <v>17658</v>
      </c>
      <c r="H2502" s="245" t="s">
        <v>17659</v>
      </c>
      <c r="I2502" s="245" t="s">
        <v>15</v>
      </c>
      <c r="J2502" s="245" t="s">
        <v>59</v>
      </c>
      <c r="K2502" s="246" t="s">
        <v>17660</v>
      </c>
      <c r="L2502" s="245" t="s">
        <v>568</v>
      </c>
    </row>
    <row r="2503" spans="1:12" x14ac:dyDescent="0.25">
      <c r="A2503" s="245" t="s">
        <v>4831</v>
      </c>
      <c r="B2503" s="245" t="s">
        <v>4830</v>
      </c>
      <c r="C2503" s="245" t="s">
        <v>4991</v>
      </c>
      <c r="D2503" s="245" t="s">
        <v>4990</v>
      </c>
      <c r="E2503" s="246" t="s">
        <v>44</v>
      </c>
      <c r="F2503" s="245" t="s">
        <v>44</v>
      </c>
      <c r="G2503" s="245" t="s">
        <v>17661</v>
      </c>
      <c r="H2503" s="245" t="s">
        <v>17662</v>
      </c>
      <c r="I2503" s="245" t="s">
        <v>15</v>
      </c>
      <c r="J2503" s="245" t="s">
        <v>59</v>
      </c>
      <c r="K2503" s="246" t="s">
        <v>8449</v>
      </c>
      <c r="L2503" s="245" t="s">
        <v>568</v>
      </c>
    </row>
    <row r="2504" spans="1:12" x14ac:dyDescent="0.25">
      <c r="A2504" s="245" t="s">
        <v>4831</v>
      </c>
      <c r="B2504" s="245" t="s">
        <v>4830</v>
      </c>
      <c r="C2504" s="245" t="s">
        <v>4991</v>
      </c>
      <c r="D2504" s="245" t="s">
        <v>4990</v>
      </c>
      <c r="E2504" s="246" t="s">
        <v>44</v>
      </c>
      <c r="F2504" s="245" t="s">
        <v>44</v>
      </c>
      <c r="G2504" s="245" t="s">
        <v>17663</v>
      </c>
      <c r="H2504" s="245" t="s">
        <v>17664</v>
      </c>
      <c r="I2504" s="245" t="s">
        <v>15</v>
      </c>
      <c r="J2504" s="245" t="s">
        <v>59</v>
      </c>
      <c r="K2504" s="246" t="s">
        <v>17605</v>
      </c>
      <c r="L2504" s="245" t="s">
        <v>568</v>
      </c>
    </row>
    <row r="2505" spans="1:12" x14ac:dyDescent="0.25">
      <c r="A2505" s="245" t="s">
        <v>4831</v>
      </c>
      <c r="B2505" s="245" t="s">
        <v>4830</v>
      </c>
      <c r="C2505" s="245" t="s">
        <v>4991</v>
      </c>
      <c r="D2505" s="245" t="s">
        <v>4990</v>
      </c>
      <c r="E2505" s="246" t="s">
        <v>44</v>
      </c>
      <c r="F2505" s="245" t="s">
        <v>44</v>
      </c>
      <c r="G2505" s="245" t="s">
        <v>17665</v>
      </c>
      <c r="H2505" s="245" t="s">
        <v>17666</v>
      </c>
      <c r="I2505" s="245" t="s">
        <v>15</v>
      </c>
      <c r="J2505" s="245" t="s">
        <v>59</v>
      </c>
      <c r="K2505" s="246" t="s">
        <v>17667</v>
      </c>
      <c r="L2505" s="245" t="s">
        <v>568</v>
      </c>
    </row>
    <row r="2506" spans="1:12" x14ac:dyDescent="0.25">
      <c r="A2506" s="245" t="s">
        <v>4831</v>
      </c>
      <c r="B2506" s="245" t="s">
        <v>4830</v>
      </c>
      <c r="C2506" s="245" t="s">
        <v>4991</v>
      </c>
      <c r="D2506" s="245" t="s">
        <v>4990</v>
      </c>
      <c r="E2506" s="246" t="s">
        <v>44</v>
      </c>
      <c r="F2506" s="245" t="s">
        <v>44</v>
      </c>
      <c r="G2506" s="245" t="s">
        <v>17668</v>
      </c>
      <c r="H2506" s="245" t="s">
        <v>17669</v>
      </c>
      <c r="I2506" s="245" t="s">
        <v>15</v>
      </c>
      <c r="J2506" s="245" t="s">
        <v>59</v>
      </c>
      <c r="K2506" s="246" t="s">
        <v>17667</v>
      </c>
      <c r="L2506" s="245" t="s">
        <v>568</v>
      </c>
    </row>
    <row r="2507" spans="1:12" x14ac:dyDescent="0.25">
      <c r="A2507" s="245" t="s">
        <v>4831</v>
      </c>
      <c r="B2507" s="245" t="s">
        <v>4830</v>
      </c>
      <c r="C2507" s="245" t="s">
        <v>4991</v>
      </c>
      <c r="D2507" s="245" t="s">
        <v>4990</v>
      </c>
      <c r="E2507" s="246" t="s">
        <v>44</v>
      </c>
      <c r="F2507" s="245" t="s">
        <v>44</v>
      </c>
      <c r="G2507" s="245" t="s">
        <v>17670</v>
      </c>
      <c r="H2507" s="245" t="s">
        <v>17671</v>
      </c>
      <c r="I2507" s="245" t="s">
        <v>15</v>
      </c>
      <c r="J2507" s="245" t="s">
        <v>569</v>
      </c>
      <c r="K2507" s="246" t="s">
        <v>10181</v>
      </c>
      <c r="L2507" s="245" t="s">
        <v>568</v>
      </c>
    </row>
    <row r="2508" spans="1:12" x14ac:dyDescent="0.25">
      <c r="A2508" s="245" t="s">
        <v>4831</v>
      </c>
      <c r="B2508" s="245" t="s">
        <v>4830</v>
      </c>
      <c r="C2508" s="245" t="s">
        <v>4991</v>
      </c>
      <c r="D2508" s="245" t="s">
        <v>4990</v>
      </c>
      <c r="E2508" s="246" t="s">
        <v>44</v>
      </c>
      <c r="F2508" s="245" t="s">
        <v>44</v>
      </c>
      <c r="G2508" s="245" t="s">
        <v>17672</v>
      </c>
      <c r="H2508" s="245" t="s">
        <v>17673</v>
      </c>
      <c r="I2508" s="245" t="s">
        <v>15</v>
      </c>
      <c r="J2508" s="245" t="s">
        <v>569</v>
      </c>
      <c r="K2508" s="246" t="s">
        <v>12873</v>
      </c>
      <c r="L2508" s="245" t="s">
        <v>568</v>
      </c>
    </row>
    <row r="2509" spans="1:12" x14ac:dyDescent="0.25">
      <c r="A2509" s="245" t="s">
        <v>4831</v>
      </c>
      <c r="B2509" s="245" t="s">
        <v>4830</v>
      </c>
      <c r="C2509" s="245" t="s">
        <v>4991</v>
      </c>
      <c r="D2509" s="245" t="s">
        <v>4990</v>
      </c>
      <c r="E2509" s="246" t="s">
        <v>44</v>
      </c>
      <c r="F2509" s="245" t="s">
        <v>44</v>
      </c>
      <c r="G2509" s="245" t="s">
        <v>17674</v>
      </c>
      <c r="H2509" s="245" t="s">
        <v>17675</v>
      </c>
      <c r="I2509" s="245" t="s">
        <v>15</v>
      </c>
      <c r="J2509" s="245" t="s">
        <v>569</v>
      </c>
      <c r="K2509" s="246" t="s">
        <v>8486</v>
      </c>
      <c r="L2509" s="245" t="s">
        <v>568</v>
      </c>
    </row>
    <row r="2510" spans="1:12" x14ac:dyDescent="0.25">
      <c r="A2510" s="245" t="s">
        <v>4831</v>
      </c>
      <c r="B2510" s="245" t="s">
        <v>4830</v>
      </c>
      <c r="C2510" s="245" t="s">
        <v>4991</v>
      </c>
      <c r="D2510" s="245" t="s">
        <v>4990</v>
      </c>
      <c r="E2510" s="246" t="s">
        <v>44</v>
      </c>
      <c r="F2510" s="245" t="s">
        <v>44</v>
      </c>
      <c r="G2510" s="245" t="s">
        <v>17676</v>
      </c>
      <c r="H2510" s="245" t="s">
        <v>17677</v>
      </c>
      <c r="I2510" s="245" t="s">
        <v>15</v>
      </c>
      <c r="J2510" s="245" t="s">
        <v>569</v>
      </c>
      <c r="K2510" s="246" t="s">
        <v>8799</v>
      </c>
      <c r="L2510" s="245" t="s">
        <v>568</v>
      </c>
    </row>
    <row r="2511" spans="1:12" x14ac:dyDescent="0.25">
      <c r="A2511" s="245" t="s">
        <v>4831</v>
      </c>
      <c r="B2511" s="245" t="s">
        <v>4830</v>
      </c>
      <c r="C2511" s="245" t="s">
        <v>4991</v>
      </c>
      <c r="D2511" s="245" t="s">
        <v>4990</v>
      </c>
      <c r="E2511" s="246" t="s">
        <v>44</v>
      </c>
      <c r="F2511" s="245" t="s">
        <v>44</v>
      </c>
      <c r="G2511" s="245" t="s">
        <v>17678</v>
      </c>
      <c r="H2511" s="245" t="s">
        <v>17679</v>
      </c>
      <c r="I2511" s="245" t="s">
        <v>15</v>
      </c>
      <c r="J2511" s="245" t="s">
        <v>569</v>
      </c>
      <c r="K2511" s="246" t="s">
        <v>9233</v>
      </c>
      <c r="L2511" s="245" t="s">
        <v>568</v>
      </c>
    </row>
    <row r="2512" spans="1:12" x14ac:dyDescent="0.25">
      <c r="A2512" s="245" t="s">
        <v>4831</v>
      </c>
      <c r="B2512" s="245" t="s">
        <v>4830</v>
      </c>
      <c r="C2512" s="245" t="s">
        <v>4991</v>
      </c>
      <c r="D2512" s="245" t="s">
        <v>4990</v>
      </c>
      <c r="E2512" s="246" t="s">
        <v>44</v>
      </c>
      <c r="F2512" s="245" t="s">
        <v>44</v>
      </c>
      <c r="G2512" s="245" t="s">
        <v>17680</v>
      </c>
      <c r="H2512" s="245" t="s">
        <v>17681</v>
      </c>
      <c r="I2512" s="245" t="s">
        <v>15</v>
      </c>
      <c r="J2512" s="245" t="s">
        <v>569</v>
      </c>
      <c r="K2512" s="246" t="s">
        <v>12461</v>
      </c>
      <c r="L2512" s="245" t="s">
        <v>568</v>
      </c>
    </row>
    <row r="2513" spans="1:12" x14ac:dyDescent="0.25">
      <c r="A2513" s="245" t="s">
        <v>4831</v>
      </c>
      <c r="B2513" s="245" t="s">
        <v>4830</v>
      </c>
      <c r="C2513" s="245" t="s">
        <v>4954</v>
      </c>
      <c r="D2513" s="245" t="s">
        <v>4953</v>
      </c>
      <c r="E2513" s="246" t="s">
        <v>44</v>
      </c>
      <c r="F2513" s="245" t="s">
        <v>44</v>
      </c>
      <c r="G2513" s="245" t="s">
        <v>4987</v>
      </c>
      <c r="H2513" s="245" t="s">
        <v>17682</v>
      </c>
      <c r="I2513" s="245" t="s">
        <v>12</v>
      </c>
      <c r="J2513" s="245" t="s">
        <v>59</v>
      </c>
      <c r="K2513" s="246" t="s">
        <v>17683</v>
      </c>
      <c r="L2513" s="245" t="s">
        <v>568</v>
      </c>
    </row>
    <row r="2514" spans="1:12" x14ac:dyDescent="0.25">
      <c r="A2514" s="245" t="s">
        <v>4831</v>
      </c>
      <c r="B2514" s="245" t="s">
        <v>4830</v>
      </c>
      <c r="C2514" s="245" t="s">
        <v>4954</v>
      </c>
      <c r="D2514" s="245" t="s">
        <v>4953</v>
      </c>
      <c r="E2514" s="246" t="s">
        <v>44</v>
      </c>
      <c r="F2514" s="245" t="s">
        <v>44</v>
      </c>
      <c r="G2514" s="245" t="s">
        <v>4986</v>
      </c>
      <c r="H2514" s="245" t="s">
        <v>17684</v>
      </c>
      <c r="I2514" s="245" t="s">
        <v>12</v>
      </c>
      <c r="J2514" s="245" t="s">
        <v>59</v>
      </c>
      <c r="K2514" s="246" t="s">
        <v>17685</v>
      </c>
      <c r="L2514" s="245" t="s">
        <v>568</v>
      </c>
    </row>
    <row r="2515" spans="1:12" x14ac:dyDescent="0.25">
      <c r="A2515" s="245" t="s">
        <v>4831</v>
      </c>
      <c r="B2515" s="245" t="s">
        <v>4830</v>
      </c>
      <c r="C2515" s="245" t="s">
        <v>4954</v>
      </c>
      <c r="D2515" s="245" t="s">
        <v>4953</v>
      </c>
      <c r="E2515" s="246" t="s">
        <v>44</v>
      </c>
      <c r="F2515" s="245" t="s">
        <v>44</v>
      </c>
      <c r="G2515" s="245" t="s">
        <v>4985</v>
      </c>
      <c r="H2515" s="245" t="s">
        <v>17686</v>
      </c>
      <c r="I2515" s="245" t="s">
        <v>12</v>
      </c>
      <c r="J2515" s="245" t="s">
        <v>59</v>
      </c>
      <c r="K2515" s="246" t="s">
        <v>17687</v>
      </c>
      <c r="L2515" s="245" t="s">
        <v>568</v>
      </c>
    </row>
    <row r="2516" spans="1:12" x14ac:dyDescent="0.25">
      <c r="A2516" s="245" t="s">
        <v>4831</v>
      </c>
      <c r="B2516" s="245" t="s">
        <v>4830</v>
      </c>
      <c r="C2516" s="245" t="s">
        <v>4954</v>
      </c>
      <c r="D2516" s="245" t="s">
        <v>4953</v>
      </c>
      <c r="E2516" s="246" t="s">
        <v>44</v>
      </c>
      <c r="F2516" s="245" t="s">
        <v>44</v>
      </c>
      <c r="G2516" s="245" t="s">
        <v>4984</v>
      </c>
      <c r="H2516" s="245" t="s">
        <v>17688</v>
      </c>
      <c r="I2516" s="245" t="s">
        <v>12</v>
      </c>
      <c r="J2516" s="245" t="s">
        <v>59</v>
      </c>
      <c r="K2516" s="246" t="s">
        <v>15424</v>
      </c>
      <c r="L2516" s="245" t="s">
        <v>568</v>
      </c>
    </row>
    <row r="2517" spans="1:12" x14ac:dyDescent="0.25">
      <c r="A2517" s="245" t="s">
        <v>4831</v>
      </c>
      <c r="B2517" s="245" t="s">
        <v>4830</v>
      </c>
      <c r="C2517" s="245" t="s">
        <v>4954</v>
      </c>
      <c r="D2517" s="245" t="s">
        <v>4953</v>
      </c>
      <c r="E2517" s="246" t="s">
        <v>44</v>
      </c>
      <c r="F2517" s="245" t="s">
        <v>44</v>
      </c>
      <c r="G2517" s="245" t="s">
        <v>4983</v>
      </c>
      <c r="H2517" s="245" t="s">
        <v>17689</v>
      </c>
      <c r="I2517" s="245" t="s">
        <v>12</v>
      </c>
      <c r="J2517" s="245" t="s">
        <v>59</v>
      </c>
      <c r="K2517" s="246" t="s">
        <v>17690</v>
      </c>
      <c r="L2517" s="245" t="s">
        <v>568</v>
      </c>
    </row>
    <row r="2518" spans="1:12" x14ac:dyDescent="0.25">
      <c r="A2518" s="245" t="s">
        <v>4831</v>
      </c>
      <c r="B2518" s="245" t="s">
        <v>4830</v>
      </c>
      <c r="C2518" s="245" t="s">
        <v>4954</v>
      </c>
      <c r="D2518" s="245" t="s">
        <v>4953</v>
      </c>
      <c r="E2518" s="246" t="s">
        <v>44</v>
      </c>
      <c r="F2518" s="245" t="s">
        <v>44</v>
      </c>
      <c r="G2518" s="245" t="s">
        <v>4982</v>
      </c>
      <c r="H2518" s="245" t="s">
        <v>17691</v>
      </c>
      <c r="I2518" s="245" t="s">
        <v>12</v>
      </c>
      <c r="J2518" s="245" t="s">
        <v>59</v>
      </c>
      <c r="K2518" s="246" t="s">
        <v>17692</v>
      </c>
      <c r="L2518" s="245" t="s">
        <v>568</v>
      </c>
    </row>
    <row r="2519" spans="1:12" x14ac:dyDescent="0.25">
      <c r="A2519" s="245" t="s">
        <v>4831</v>
      </c>
      <c r="B2519" s="245" t="s">
        <v>4830</v>
      </c>
      <c r="C2519" s="245" t="s">
        <v>4954</v>
      </c>
      <c r="D2519" s="245" t="s">
        <v>4953</v>
      </c>
      <c r="E2519" s="246" t="s">
        <v>44</v>
      </c>
      <c r="F2519" s="245" t="s">
        <v>44</v>
      </c>
      <c r="G2519" s="245" t="s">
        <v>4981</v>
      </c>
      <c r="H2519" s="245" t="s">
        <v>17693</v>
      </c>
      <c r="I2519" s="245" t="s">
        <v>12</v>
      </c>
      <c r="J2519" s="245" t="s">
        <v>59</v>
      </c>
      <c r="K2519" s="246" t="s">
        <v>17694</v>
      </c>
      <c r="L2519" s="245" t="s">
        <v>568</v>
      </c>
    </row>
    <row r="2520" spans="1:12" x14ac:dyDescent="0.25">
      <c r="A2520" s="245" t="s">
        <v>4831</v>
      </c>
      <c r="B2520" s="245" t="s">
        <v>4830</v>
      </c>
      <c r="C2520" s="245" t="s">
        <v>4954</v>
      </c>
      <c r="D2520" s="245" t="s">
        <v>4953</v>
      </c>
      <c r="E2520" s="246" t="s">
        <v>44</v>
      </c>
      <c r="F2520" s="245" t="s">
        <v>44</v>
      </c>
      <c r="G2520" s="245" t="s">
        <v>4980</v>
      </c>
      <c r="H2520" s="245" t="s">
        <v>17695</v>
      </c>
      <c r="I2520" s="245" t="s">
        <v>12</v>
      </c>
      <c r="J2520" s="245" t="s">
        <v>59</v>
      </c>
      <c r="K2520" s="246" t="s">
        <v>17696</v>
      </c>
      <c r="L2520" s="245" t="s">
        <v>568</v>
      </c>
    </row>
    <row r="2521" spans="1:12" x14ac:dyDescent="0.25">
      <c r="A2521" s="245" t="s">
        <v>4831</v>
      </c>
      <c r="B2521" s="245" t="s">
        <v>4830</v>
      </c>
      <c r="C2521" s="245" t="s">
        <v>4954</v>
      </c>
      <c r="D2521" s="245" t="s">
        <v>4953</v>
      </c>
      <c r="E2521" s="246" t="s">
        <v>44</v>
      </c>
      <c r="F2521" s="245" t="s">
        <v>44</v>
      </c>
      <c r="G2521" s="245" t="s">
        <v>4979</v>
      </c>
      <c r="H2521" s="245" t="s">
        <v>17697</v>
      </c>
      <c r="I2521" s="245" t="s">
        <v>12</v>
      </c>
      <c r="J2521" s="245" t="s">
        <v>59</v>
      </c>
      <c r="K2521" s="246" t="s">
        <v>17698</v>
      </c>
      <c r="L2521" s="245" t="s">
        <v>568</v>
      </c>
    </row>
    <row r="2522" spans="1:12" x14ac:dyDescent="0.25">
      <c r="A2522" s="245" t="s">
        <v>4831</v>
      </c>
      <c r="B2522" s="245" t="s">
        <v>4830</v>
      </c>
      <c r="C2522" s="245" t="s">
        <v>4954</v>
      </c>
      <c r="D2522" s="245" t="s">
        <v>4953</v>
      </c>
      <c r="E2522" s="246" t="s">
        <v>44</v>
      </c>
      <c r="F2522" s="245" t="s">
        <v>44</v>
      </c>
      <c r="G2522" s="245" t="s">
        <v>4978</v>
      </c>
      <c r="H2522" s="245" t="s">
        <v>17699</v>
      </c>
      <c r="I2522" s="245" t="s">
        <v>12</v>
      </c>
      <c r="J2522" s="245" t="s">
        <v>59</v>
      </c>
      <c r="K2522" s="246" t="s">
        <v>17700</v>
      </c>
      <c r="L2522" s="245" t="s">
        <v>568</v>
      </c>
    </row>
    <row r="2523" spans="1:12" x14ac:dyDescent="0.25">
      <c r="A2523" s="245" t="s">
        <v>4831</v>
      </c>
      <c r="B2523" s="245" t="s">
        <v>4830</v>
      </c>
      <c r="C2523" s="245" t="s">
        <v>4954</v>
      </c>
      <c r="D2523" s="245" t="s">
        <v>4953</v>
      </c>
      <c r="E2523" s="246" t="s">
        <v>44</v>
      </c>
      <c r="F2523" s="245" t="s">
        <v>44</v>
      </c>
      <c r="G2523" s="245" t="s">
        <v>4977</v>
      </c>
      <c r="H2523" s="245" t="s">
        <v>17701</v>
      </c>
      <c r="I2523" s="245" t="s">
        <v>12</v>
      </c>
      <c r="J2523" s="245" t="s">
        <v>59</v>
      </c>
      <c r="K2523" s="246" t="s">
        <v>17702</v>
      </c>
      <c r="L2523" s="245" t="s">
        <v>568</v>
      </c>
    </row>
    <row r="2524" spans="1:12" x14ac:dyDescent="0.25">
      <c r="A2524" s="245" t="s">
        <v>4831</v>
      </c>
      <c r="B2524" s="245" t="s">
        <v>4830</v>
      </c>
      <c r="C2524" s="245" t="s">
        <v>4954</v>
      </c>
      <c r="D2524" s="245" t="s">
        <v>4953</v>
      </c>
      <c r="E2524" s="246" t="s">
        <v>44</v>
      </c>
      <c r="F2524" s="245" t="s">
        <v>44</v>
      </c>
      <c r="G2524" s="245" t="s">
        <v>4976</v>
      </c>
      <c r="H2524" s="245" t="s">
        <v>11755</v>
      </c>
      <c r="I2524" s="245" t="s">
        <v>12</v>
      </c>
      <c r="J2524" s="245" t="s">
        <v>59</v>
      </c>
      <c r="K2524" s="246" t="s">
        <v>17703</v>
      </c>
      <c r="L2524" s="245" t="s">
        <v>568</v>
      </c>
    </row>
    <row r="2525" spans="1:12" x14ac:dyDescent="0.25">
      <c r="A2525" s="245" t="s">
        <v>4831</v>
      </c>
      <c r="B2525" s="245" t="s">
        <v>4830</v>
      </c>
      <c r="C2525" s="245" t="s">
        <v>4954</v>
      </c>
      <c r="D2525" s="245" t="s">
        <v>4953</v>
      </c>
      <c r="E2525" s="246" t="s">
        <v>44</v>
      </c>
      <c r="F2525" s="245" t="s">
        <v>44</v>
      </c>
      <c r="G2525" s="245" t="s">
        <v>4975</v>
      </c>
      <c r="H2525" s="245" t="s">
        <v>11756</v>
      </c>
      <c r="I2525" s="245" t="s">
        <v>12</v>
      </c>
      <c r="J2525" s="245" t="s">
        <v>59</v>
      </c>
      <c r="K2525" s="246" t="s">
        <v>17704</v>
      </c>
      <c r="L2525" s="245" t="s">
        <v>568</v>
      </c>
    </row>
    <row r="2526" spans="1:12" x14ac:dyDescent="0.25">
      <c r="A2526" s="245" t="s">
        <v>4831</v>
      </c>
      <c r="B2526" s="245" t="s">
        <v>4830</v>
      </c>
      <c r="C2526" s="245" t="s">
        <v>4954</v>
      </c>
      <c r="D2526" s="245" t="s">
        <v>4953</v>
      </c>
      <c r="E2526" s="246" t="s">
        <v>44</v>
      </c>
      <c r="F2526" s="245" t="s">
        <v>44</v>
      </c>
      <c r="G2526" s="245" t="s">
        <v>4974</v>
      </c>
      <c r="H2526" s="245" t="s">
        <v>11757</v>
      </c>
      <c r="I2526" s="245" t="s">
        <v>12</v>
      </c>
      <c r="J2526" s="245" t="s">
        <v>59</v>
      </c>
      <c r="K2526" s="246" t="s">
        <v>17705</v>
      </c>
      <c r="L2526" s="245" t="s">
        <v>568</v>
      </c>
    </row>
    <row r="2527" spans="1:12" x14ac:dyDescent="0.25">
      <c r="A2527" s="245" t="s">
        <v>4831</v>
      </c>
      <c r="B2527" s="245" t="s">
        <v>4830</v>
      </c>
      <c r="C2527" s="245" t="s">
        <v>4954</v>
      </c>
      <c r="D2527" s="245" t="s">
        <v>4953</v>
      </c>
      <c r="E2527" s="246" t="s">
        <v>44</v>
      </c>
      <c r="F2527" s="245" t="s">
        <v>44</v>
      </c>
      <c r="G2527" s="245" t="s">
        <v>4973</v>
      </c>
      <c r="H2527" s="245" t="s">
        <v>11758</v>
      </c>
      <c r="I2527" s="245" t="s">
        <v>12</v>
      </c>
      <c r="J2527" s="245" t="s">
        <v>59</v>
      </c>
      <c r="K2527" s="246" t="s">
        <v>17706</v>
      </c>
      <c r="L2527" s="245" t="s">
        <v>568</v>
      </c>
    </row>
    <row r="2528" spans="1:12" x14ac:dyDescent="0.25">
      <c r="A2528" s="245" t="s">
        <v>4831</v>
      </c>
      <c r="B2528" s="245" t="s">
        <v>4830</v>
      </c>
      <c r="C2528" s="245" t="s">
        <v>4954</v>
      </c>
      <c r="D2528" s="245" t="s">
        <v>4953</v>
      </c>
      <c r="E2528" s="246" t="s">
        <v>44</v>
      </c>
      <c r="F2528" s="245" t="s">
        <v>44</v>
      </c>
      <c r="G2528" s="245" t="s">
        <v>4972</v>
      </c>
      <c r="H2528" s="245" t="s">
        <v>11759</v>
      </c>
      <c r="I2528" s="245" t="s">
        <v>12</v>
      </c>
      <c r="J2528" s="245" t="s">
        <v>59</v>
      </c>
      <c r="K2528" s="246" t="s">
        <v>17707</v>
      </c>
      <c r="L2528" s="245" t="s">
        <v>568</v>
      </c>
    </row>
    <row r="2529" spans="1:12" x14ac:dyDescent="0.25">
      <c r="A2529" s="245" t="s">
        <v>4831</v>
      </c>
      <c r="B2529" s="245" t="s">
        <v>4830</v>
      </c>
      <c r="C2529" s="245" t="s">
        <v>4954</v>
      </c>
      <c r="D2529" s="245" t="s">
        <v>4953</v>
      </c>
      <c r="E2529" s="246" t="s">
        <v>44</v>
      </c>
      <c r="F2529" s="245" t="s">
        <v>44</v>
      </c>
      <c r="G2529" s="245" t="s">
        <v>4971</v>
      </c>
      <c r="H2529" s="245" t="s">
        <v>11760</v>
      </c>
      <c r="I2529" s="245" t="s">
        <v>12</v>
      </c>
      <c r="J2529" s="245" t="s">
        <v>59</v>
      </c>
      <c r="K2529" s="246" t="s">
        <v>17708</v>
      </c>
      <c r="L2529" s="245" t="s">
        <v>568</v>
      </c>
    </row>
    <row r="2530" spans="1:12" x14ac:dyDescent="0.25">
      <c r="A2530" s="245" t="s">
        <v>4831</v>
      </c>
      <c r="B2530" s="245" t="s">
        <v>4830</v>
      </c>
      <c r="C2530" s="245" t="s">
        <v>4954</v>
      </c>
      <c r="D2530" s="245" t="s">
        <v>4953</v>
      </c>
      <c r="E2530" s="246" t="s">
        <v>44</v>
      </c>
      <c r="F2530" s="245" t="s">
        <v>44</v>
      </c>
      <c r="G2530" s="245" t="s">
        <v>4970</v>
      </c>
      <c r="H2530" s="245" t="s">
        <v>11761</v>
      </c>
      <c r="I2530" s="245" t="s">
        <v>12</v>
      </c>
      <c r="J2530" s="245" t="s">
        <v>59</v>
      </c>
      <c r="K2530" s="246" t="s">
        <v>17709</v>
      </c>
      <c r="L2530" s="245" t="s">
        <v>568</v>
      </c>
    </row>
    <row r="2531" spans="1:12" x14ac:dyDescent="0.25">
      <c r="A2531" s="245" t="s">
        <v>4831</v>
      </c>
      <c r="B2531" s="245" t="s">
        <v>4830</v>
      </c>
      <c r="C2531" s="245" t="s">
        <v>4954</v>
      </c>
      <c r="D2531" s="245" t="s">
        <v>4953</v>
      </c>
      <c r="E2531" s="246" t="s">
        <v>44</v>
      </c>
      <c r="F2531" s="245" t="s">
        <v>44</v>
      </c>
      <c r="G2531" s="245" t="s">
        <v>4969</v>
      </c>
      <c r="H2531" s="245" t="s">
        <v>11762</v>
      </c>
      <c r="I2531" s="245" t="s">
        <v>12</v>
      </c>
      <c r="J2531" s="245" t="s">
        <v>59</v>
      </c>
      <c r="K2531" s="246" t="s">
        <v>17710</v>
      </c>
      <c r="L2531" s="245" t="s">
        <v>568</v>
      </c>
    </row>
    <row r="2532" spans="1:12" x14ac:dyDescent="0.25">
      <c r="A2532" s="245" t="s">
        <v>4831</v>
      </c>
      <c r="B2532" s="245" t="s">
        <v>4830</v>
      </c>
      <c r="C2532" s="245" t="s">
        <v>4954</v>
      </c>
      <c r="D2532" s="245" t="s">
        <v>4953</v>
      </c>
      <c r="E2532" s="246" t="s">
        <v>44</v>
      </c>
      <c r="F2532" s="245" t="s">
        <v>44</v>
      </c>
      <c r="G2532" s="245" t="s">
        <v>4968</v>
      </c>
      <c r="H2532" s="245" t="s">
        <v>11763</v>
      </c>
      <c r="I2532" s="245" t="s">
        <v>12</v>
      </c>
      <c r="J2532" s="245" t="s">
        <v>59</v>
      </c>
      <c r="K2532" s="246" t="s">
        <v>17711</v>
      </c>
      <c r="L2532" s="245" t="s">
        <v>568</v>
      </c>
    </row>
    <row r="2533" spans="1:12" x14ac:dyDescent="0.25">
      <c r="A2533" s="245" t="s">
        <v>4831</v>
      </c>
      <c r="B2533" s="245" t="s">
        <v>4830</v>
      </c>
      <c r="C2533" s="245" t="s">
        <v>4954</v>
      </c>
      <c r="D2533" s="245" t="s">
        <v>4953</v>
      </c>
      <c r="E2533" s="246" t="s">
        <v>44</v>
      </c>
      <c r="F2533" s="245" t="s">
        <v>44</v>
      </c>
      <c r="G2533" s="245" t="s">
        <v>4967</v>
      </c>
      <c r="H2533" s="245" t="s">
        <v>11764</v>
      </c>
      <c r="I2533" s="245" t="s">
        <v>12</v>
      </c>
      <c r="J2533" s="245" t="s">
        <v>59</v>
      </c>
      <c r="K2533" s="246" t="s">
        <v>17712</v>
      </c>
      <c r="L2533" s="245" t="s">
        <v>568</v>
      </c>
    </row>
    <row r="2534" spans="1:12" x14ac:dyDescent="0.25">
      <c r="A2534" s="245" t="s">
        <v>4831</v>
      </c>
      <c r="B2534" s="245" t="s">
        <v>4830</v>
      </c>
      <c r="C2534" s="245" t="s">
        <v>4954</v>
      </c>
      <c r="D2534" s="245" t="s">
        <v>4953</v>
      </c>
      <c r="E2534" s="246" t="s">
        <v>44</v>
      </c>
      <c r="F2534" s="245" t="s">
        <v>44</v>
      </c>
      <c r="G2534" s="245" t="s">
        <v>4966</v>
      </c>
      <c r="H2534" s="245" t="s">
        <v>11765</v>
      </c>
      <c r="I2534" s="245" t="s">
        <v>12</v>
      </c>
      <c r="J2534" s="245" t="s">
        <v>59</v>
      </c>
      <c r="K2534" s="246" t="s">
        <v>17713</v>
      </c>
      <c r="L2534" s="245" t="s">
        <v>568</v>
      </c>
    </row>
    <row r="2535" spans="1:12" x14ac:dyDescent="0.25">
      <c r="A2535" s="245" t="s">
        <v>4831</v>
      </c>
      <c r="B2535" s="245" t="s">
        <v>4830</v>
      </c>
      <c r="C2535" s="245" t="s">
        <v>4954</v>
      </c>
      <c r="D2535" s="245" t="s">
        <v>4953</v>
      </c>
      <c r="E2535" s="246" t="s">
        <v>44</v>
      </c>
      <c r="F2535" s="245" t="s">
        <v>44</v>
      </c>
      <c r="G2535" s="245" t="s">
        <v>4965</v>
      </c>
      <c r="H2535" s="245" t="s">
        <v>11766</v>
      </c>
      <c r="I2535" s="245" t="s">
        <v>12</v>
      </c>
      <c r="J2535" s="245" t="s">
        <v>59</v>
      </c>
      <c r="K2535" s="246" t="s">
        <v>17714</v>
      </c>
      <c r="L2535" s="245" t="s">
        <v>568</v>
      </c>
    </row>
    <row r="2536" spans="1:12" x14ac:dyDescent="0.25">
      <c r="A2536" s="245" t="s">
        <v>4831</v>
      </c>
      <c r="B2536" s="245" t="s">
        <v>4830</v>
      </c>
      <c r="C2536" s="245" t="s">
        <v>4954</v>
      </c>
      <c r="D2536" s="245" t="s">
        <v>4953</v>
      </c>
      <c r="E2536" s="246" t="s">
        <v>44</v>
      </c>
      <c r="F2536" s="245" t="s">
        <v>44</v>
      </c>
      <c r="G2536" s="245" t="s">
        <v>4964</v>
      </c>
      <c r="H2536" s="245" t="s">
        <v>11768</v>
      </c>
      <c r="I2536" s="245" t="s">
        <v>12</v>
      </c>
      <c r="J2536" s="245" t="s">
        <v>59</v>
      </c>
      <c r="K2536" s="246" t="s">
        <v>17715</v>
      </c>
      <c r="L2536" s="245" t="s">
        <v>568</v>
      </c>
    </row>
    <row r="2537" spans="1:12" x14ac:dyDescent="0.25">
      <c r="A2537" s="245" t="s">
        <v>4831</v>
      </c>
      <c r="B2537" s="245" t="s">
        <v>4830</v>
      </c>
      <c r="C2537" s="245" t="s">
        <v>4954</v>
      </c>
      <c r="D2537" s="245" t="s">
        <v>4953</v>
      </c>
      <c r="E2537" s="246" t="s">
        <v>44</v>
      </c>
      <c r="F2537" s="245" t="s">
        <v>44</v>
      </c>
      <c r="G2537" s="245" t="s">
        <v>4963</v>
      </c>
      <c r="H2537" s="245" t="s">
        <v>11769</v>
      </c>
      <c r="I2537" s="245" t="s">
        <v>12</v>
      </c>
      <c r="J2537" s="245" t="s">
        <v>59</v>
      </c>
      <c r="K2537" s="246" t="s">
        <v>17716</v>
      </c>
      <c r="L2537" s="245" t="s">
        <v>568</v>
      </c>
    </row>
    <row r="2538" spans="1:12" x14ac:dyDescent="0.25">
      <c r="A2538" s="245" t="s">
        <v>4831</v>
      </c>
      <c r="B2538" s="245" t="s">
        <v>4830</v>
      </c>
      <c r="C2538" s="245" t="s">
        <v>4954</v>
      </c>
      <c r="D2538" s="245" t="s">
        <v>4953</v>
      </c>
      <c r="E2538" s="246" t="s">
        <v>44</v>
      </c>
      <c r="F2538" s="245" t="s">
        <v>44</v>
      </c>
      <c r="G2538" s="245" t="s">
        <v>4962</v>
      </c>
      <c r="H2538" s="245" t="s">
        <v>4961</v>
      </c>
      <c r="I2538" s="245" t="s">
        <v>12</v>
      </c>
      <c r="J2538" s="245" t="s">
        <v>569</v>
      </c>
      <c r="K2538" s="246" t="s">
        <v>17717</v>
      </c>
      <c r="L2538" s="245" t="s">
        <v>568</v>
      </c>
    </row>
    <row r="2539" spans="1:12" x14ac:dyDescent="0.25">
      <c r="A2539" s="245" t="s">
        <v>4831</v>
      </c>
      <c r="B2539" s="245" t="s">
        <v>4830</v>
      </c>
      <c r="C2539" s="245" t="s">
        <v>4954</v>
      </c>
      <c r="D2539" s="245" t="s">
        <v>4953</v>
      </c>
      <c r="E2539" s="246" t="s">
        <v>44</v>
      </c>
      <c r="F2539" s="245" t="s">
        <v>44</v>
      </c>
      <c r="G2539" s="245" t="s">
        <v>4960</v>
      </c>
      <c r="H2539" s="245" t="s">
        <v>4959</v>
      </c>
      <c r="I2539" s="245" t="s">
        <v>12</v>
      </c>
      <c r="J2539" s="245" t="s">
        <v>569</v>
      </c>
      <c r="K2539" s="246" t="s">
        <v>17718</v>
      </c>
      <c r="L2539" s="245" t="s">
        <v>568</v>
      </c>
    </row>
    <row r="2540" spans="1:12" x14ac:dyDescent="0.25">
      <c r="A2540" s="245" t="s">
        <v>4831</v>
      </c>
      <c r="B2540" s="245" t="s">
        <v>4830</v>
      </c>
      <c r="C2540" s="245" t="s">
        <v>4954</v>
      </c>
      <c r="D2540" s="245" t="s">
        <v>4953</v>
      </c>
      <c r="E2540" s="246" t="s">
        <v>44</v>
      </c>
      <c r="F2540" s="245" t="s">
        <v>44</v>
      </c>
      <c r="G2540" s="245" t="s">
        <v>4958</v>
      </c>
      <c r="H2540" s="245" t="s">
        <v>4957</v>
      </c>
      <c r="I2540" s="245" t="s">
        <v>12</v>
      </c>
      <c r="J2540" s="245" t="s">
        <v>569</v>
      </c>
      <c r="K2540" s="246" t="s">
        <v>17719</v>
      </c>
      <c r="L2540" s="245" t="s">
        <v>568</v>
      </c>
    </row>
    <row r="2541" spans="1:12" x14ac:dyDescent="0.25">
      <c r="A2541" s="245" t="s">
        <v>4831</v>
      </c>
      <c r="B2541" s="245" t="s">
        <v>4830</v>
      </c>
      <c r="C2541" s="245" t="s">
        <v>4954</v>
      </c>
      <c r="D2541" s="245" t="s">
        <v>4953</v>
      </c>
      <c r="E2541" s="246" t="s">
        <v>44</v>
      </c>
      <c r="F2541" s="245" t="s">
        <v>44</v>
      </c>
      <c r="G2541" s="245" t="s">
        <v>4956</v>
      </c>
      <c r="H2541" s="245" t="s">
        <v>4955</v>
      </c>
      <c r="I2541" s="245" t="s">
        <v>12</v>
      </c>
      <c r="J2541" s="245" t="s">
        <v>569</v>
      </c>
      <c r="K2541" s="246" t="s">
        <v>17720</v>
      </c>
      <c r="L2541" s="245" t="s">
        <v>568</v>
      </c>
    </row>
    <row r="2542" spans="1:12" x14ac:dyDescent="0.25">
      <c r="A2542" s="245" t="s">
        <v>4831</v>
      </c>
      <c r="B2542" s="245" t="s">
        <v>4830</v>
      </c>
      <c r="C2542" s="245" t="s">
        <v>4954</v>
      </c>
      <c r="D2542" s="245" t="s">
        <v>4953</v>
      </c>
      <c r="E2542" s="246" t="s">
        <v>44</v>
      </c>
      <c r="F2542" s="245" t="s">
        <v>44</v>
      </c>
      <c r="G2542" s="245" t="s">
        <v>4952</v>
      </c>
      <c r="H2542" s="245" t="s">
        <v>17721</v>
      </c>
      <c r="I2542" s="245" t="s">
        <v>12</v>
      </c>
      <c r="J2542" s="245" t="s">
        <v>59</v>
      </c>
      <c r="K2542" s="246" t="s">
        <v>17722</v>
      </c>
      <c r="L2542" s="245" t="s">
        <v>568</v>
      </c>
    </row>
    <row r="2543" spans="1:12" x14ac:dyDescent="0.25">
      <c r="A2543" s="245" t="s">
        <v>4831</v>
      </c>
      <c r="B2543" s="245" t="s">
        <v>4830</v>
      </c>
      <c r="C2543" s="245" t="s">
        <v>4954</v>
      </c>
      <c r="D2543" s="245" t="s">
        <v>4953</v>
      </c>
      <c r="E2543" s="246" t="s">
        <v>44</v>
      </c>
      <c r="F2543" s="245" t="s">
        <v>44</v>
      </c>
      <c r="G2543" s="245" t="s">
        <v>8652</v>
      </c>
      <c r="H2543" s="245" t="s">
        <v>17723</v>
      </c>
      <c r="I2543" s="245" t="s">
        <v>12</v>
      </c>
      <c r="J2543" s="245" t="s">
        <v>569</v>
      </c>
      <c r="K2543" s="246" t="s">
        <v>17724</v>
      </c>
      <c r="L2543" s="245" t="s">
        <v>568</v>
      </c>
    </row>
    <row r="2544" spans="1:12" x14ac:dyDescent="0.25">
      <c r="A2544" s="245" t="s">
        <v>4831</v>
      </c>
      <c r="B2544" s="245" t="s">
        <v>4830</v>
      </c>
      <c r="C2544" s="245" t="s">
        <v>4954</v>
      </c>
      <c r="D2544" s="245" t="s">
        <v>4953</v>
      </c>
      <c r="E2544" s="246" t="s">
        <v>44</v>
      </c>
      <c r="F2544" s="245" t="s">
        <v>44</v>
      </c>
      <c r="G2544" s="245" t="s">
        <v>8651</v>
      </c>
      <c r="H2544" s="245" t="s">
        <v>17725</v>
      </c>
      <c r="I2544" s="245" t="s">
        <v>12</v>
      </c>
      <c r="J2544" s="245" t="s">
        <v>569</v>
      </c>
      <c r="K2544" s="246" t="s">
        <v>17726</v>
      </c>
      <c r="L2544" s="245" t="s">
        <v>568</v>
      </c>
    </row>
    <row r="2545" spans="1:12" x14ac:dyDescent="0.25">
      <c r="A2545" s="245" t="s">
        <v>4831</v>
      </c>
      <c r="B2545" s="245" t="s">
        <v>4830</v>
      </c>
      <c r="C2545" s="245" t="s">
        <v>4954</v>
      </c>
      <c r="D2545" s="245" t="s">
        <v>4953</v>
      </c>
      <c r="E2545" s="246" t="s">
        <v>44</v>
      </c>
      <c r="F2545" s="245" t="s">
        <v>44</v>
      </c>
      <c r="G2545" s="245" t="s">
        <v>8649</v>
      </c>
      <c r="H2545" s="245" t="s">
        <v>17727</v>
      </c>
      <c r="I2545" s="245" t="s">
        <v>12</v>
      </c>
      <c r="J2545" s="245" t="s">
        <v>569</v>
      </c>
      <c r="K2545" s="246" t="s">
        <v>17728</v>
      </c>
      <c r="L2545" s="245" t="s">
        <v>568</v>
      </c>
    </row>
    <row r="2546" spans="1:12" x14ac:dyDescent="0.25">
      <c r="A2546" s="245" t="s">
        <v>4831</v>
      </c>
      <c r="B2546" s="245" t="s">
        <v>4830</v>
      </c>
      <c r="C2546" s="245" t="s">
        <v>4954</v>
      </c>
      <c r="D2546" s="245" t="s">
        <v>4953</v>
      </c>
      <c r="E2546" s="246" t="s">
        <v>44</v>
      </c>
      <c r="F2546" s="245" t="s">
        <v>44</v>
      </c>
      <c r="G2546" s="245" t="s">
        <v>8648</v>
      </c>
      <c r="H2546" s="245" t="s">
        <v>17729</v>
      </c>
      <c r="I2546" s="245" t="s">
        <v>12</v>
      </c>
      <c r="J2546" s="245" t="s">
        <v>569</v>
      </c>
      <c r="K2546" s="246" t="s">
        <v>17730</v>
      </c>
      <c r="L2546" s="245" t="s">
        <v>568</v>
      </c>
    </row>
    <row r="2547" spans="1:12" x14ac:dyDescent="0.25">
      <c r="A2547" s="245" t="s">
        <v>4831</v>
      </c>
      <c r="B2547" s="245" t="s">
        <v>4830</v>
      </c>
      <c r="C2547" s="245" t="s">
        <v>4954</v>
      </c>
      <c r="D2547" s="245" t="s">
        <v>4953</v>
      </c>
      <c r="E2547" s="246" t="s">
        <v>44</v>
      </c>
      <c r="F2547" s="245" t="s">
        <v>44</v>
      </c>
      <c r="G2547" s="245" t="s">
        <v>8647</v>
      </c>
      <c r="H2547" s="245" t="s">
        <v>17731</v>
      </c>
      <c r="I2547" s="245" t="s">
        <v>12</v>
      </c>
      <c r="J2547" s="245" t="s">
        <v>569</v>
      </c>
      <c r="K2547" s="246" t="s">
        <v>17732</v>
      </c>
      <c r="L2547" s="245" t="s">
        <v>568</v>
      </c>
    </row>
    <row r="2548" spans="1:12" x14ac:dyDescent="0.25">
      <c r="A2548" s="245" t="s">
        <v>4831</v>
      </c>
      <c r="B2548" s="245" t="s">
        <v>4830</v>
      </c>
      <c r="C2548" s="245" t="s">
        <v>4954</v>
      </c>
      <c r="D2548" s="245" t="s">
        <v>4953</v>
      </c>
      <c r="E2548" s="246" t="s">
        <v>44</v>
      </c>
      <c r="F2548" s="245" t="s">
        <v>44</v>
      </c>
      <c r="G2548" s="245" t="s">
        <v>8646</v>
      </c>
      <c r="H2548" s="245" t="s">
        <v>17733</v>
      </c>
      <c r="I2548" s="245" t="s">
        <v>12</v>
      </c>
      <c r="J2548" s="245" t="s">
        <v>569</v>
      </c>
      <c r="K2548" s="246" t="s">
        <v>17734</v>
      </c>
      <c r="L2548" s="245" t="s">
        <v>568</v>
      </c>
    </row>
    <row r="2549" spans="1:12" x14ac:dyDescent="0.25">
      <c r="A2549" s="245" t="s">
        <v>4831</v>
      </c>
      <c r="B2549" s="245" t="s">
        <v>4830</v>
      </c>
      <c r="C2549" s="245" t="s">
        <v>4954</v>
      </c>
      <c r="D2549" s="245" t="s">
        <v>4953</v>
      </c>
      <c r="E2549" s="246" t="s">
        <v>44</v>
      </c>
      <c r="F2549" s="245" t="s">
        <v>44</v>
      </c>
      <c r="G2549" s="245" t="s">
        <v>8645</v>
      </c>
      <c r="H2549" s="245" t="s">
        <v>17735</v>
      </c>
      <c r="I2549" s="245" t="s">
        <v>12</v>
      </c>
      <c r="J2549" s="245" t="s">
        <v>59</v>
      </c>
      <c r="K2549" s="246" t="s">
        <v>17736</v>
      </c>
      <c r="L2549" s="245" t="s">
        <v>568</v>
      </c>
    </row>
    <row r="2550" spans="1:12" x14ac:dyDescent="0.25">
      <c r="A2550" s="245" t="s">
        <v>4831</v>
      </c>
      <c r="B2550" s="245" t="s">
        <v>4830</v>
      </c>
      <c r="C2550" s="245" t="s">
        <v>4954</v>
      </c>
      <c r="D2550" s="245" t="s">
        <v>4953</v>
      </c>
      <c r="E2550" s="246" t="s">
        <v>44</v>
      </c>
      <c r="F2550" s="245" t="s">
        <v>44</v>
      </c>
      <c r="G2550" s="245" t="s">
        <v>8644</v>
      </c>
      <c r="H2550" s="245" t="s">
        <v>17737</v>
      </c>
      <c r="I2550" s="245" t="s">
        <v>12</v>
      </c>
      <c r="J2550" s="245" t="s">
        <v>59</v>
      </c>
      <c r="K2550" s="246" t="s">
        <v>17738</v>
      </c>
      <c r="L2550" s="245" t="s">
        <v>568</v>
      </c>
    </row>
    <row r="2551" spans="1:12" x14ac:dyDescent="0.25">
      <c r="A2551" s="245" t="s">
        <v>4831</v>
      </c>
      <c r="B2551" s="245" t="s">
        <v>4830</v>
      </c>
      <c r="C2551" s="245" t="s">
        <v>4954</v>
      </c>
      <c r="D2551" s="245" t="s">
        <v>4953</v>
      </c>
      <c r="E2551" s="246" t="s">
        <v>44</v>
      </c>
      <c r="F2551" s="245" t="s">
        <v>44</v>
      </c>
      <c r="G2551" s="245" t="s">
        <v>8643</v>
      </c>
      <c r="H2551" s="245" t="s">
        <v>17739</v>
      </c>
      <c r="I2551" s="245" t="s">
        <v>12</v>
      </c>
      <c r="J2551" s="245" t="s">
        <v>569</v>
      </c>
      <c r="K2551" s="246" t="s">
        <v>17740</v>
      </c>
      <c r="L2551" s="245" t="s">
        <v>568</v>
      </c>
    </row>
    <row r="2552" spans="1:12" x14ac:dyDescent="0.25">
      <c r="A2552" s="245" t="s">
        <v>4831</v>
      </c>
      <c r="B2552" s="245" t="s">
        <v>4830</v>
      </c>
      <c r="C2552" s="245" t="s">
        <v>4954</v>
      </c>
      <c r="D2552" s="245" t="s">
        <v>4953</v>
      </c>
      <c r="E2552" s="246" t="s">
        <v>44</v>
      </c>
      <c r="F2552" s="245" t="s">
        <v>44</v>
      </c>
      <c r="G2552" s="245" t="s">
        <v>11771</v>
      </c>
      <c r="H2552" s="245" t="s">
        <v>11772</v>
      </c>
      <c r="I2552" s="245" t="s">
        <v>12</v>
      </c>
      <c r="J2552" s="245" t="s">
        <v>59</v>
      </c>
      <c r="K2552" s="246" t="s">
        <v>17741</v>
      </c>
      <c r="L2552" s="245" t="s">
        <v>568</v>
      </c>
    </row>
    <row r="2553" spans="1:12" x14ac:dyDescent="0.25">
      <c r="A2553" s="245" t="s">
        <v>4831</v>
      </c>
      <c r="B2553" s="245" t="s">
        <v>4830</v>
      </c>
      <c r="C2553" s="245" t="s">
        <v>4954</v>
      </c>
      <c r="D2553" s="245" t="s">
        <v>4953</v>
      </c>
      <c r="E2553" s="246" t="s">
        <v>44</v>
      </c>
      <c r="F2553" s="245" t="s">
        <v>44</v>
      </c>
      <c r="G2553" s="245" t="s">
        <v>11773</v>
      </c>
      <c r="H2553" s="245" t="s">
        <v>11774</v>
      </c>
      <c r="I2553" s="245" t="s">
        <v>12</v>
      </c>
      <c r="J2553" s="245" t="s">
        <v>59</v>
      </c>
      <c r="K2553" s="246" t="s">
        <v>17742</v>
      </c>
      <c r="L2553" s="245" t="s">
        <v>568</v>
      </c>
    </row>
    <row r="2554" spans="1:12" x14ac:dyDescent="0.25">
      <c r="A2554" s="245" t="s">
        <v>4831</v>
      </c>
      <c r="B2554" s="245" t="s">
        <v>4830</v>
      </c>
      <c r="C2554" s="245" t="s">
        <v>4954</v>
      </c>
      <c r="D2554" s="245" t="s">
        <v>4953</v>
      </c>
      <c r="E2554" s="246" t="s">
        <v>44</v>
      </c>
      <c r="F2554" s="245" t="s">
        <v>44</v>
      </c>
      <c r="G2554" s="245" t="s">
        <v>11775</v>
      </c>
      <c r="H2554" s="245" t="s">
        <v>11776</v>
      </c>
      <c r="I2554" s="245" t="s">
        <v>12</v>
      </c>
      <c r="J2554" s="245" t="s">
        <v>59</v>
      </c>
      <c r="K2554" s="246" t="s">
        <v>17743</v>
      </c>
      <c r="L2554" s="245" t="s">
        <v>568</v>
      </c>
    </row>
    <row r="2555" spans="1:12" x14ac:dyDescent="0.25">
      <c r="A2555" s="245" t="s">
        <v>4831</v>
      </c>
      <c r="B2555" s="245" t="s">
        <v>4830</v>
      </c>
      <c r="C2555" s="245" t="s">
        <v>4954</v>
      </c>
      <c r="D2555" s="245" t="s">
        <v>4953</v>
      </c>
      <c r="E2555" s="246" t="s">
        <v>44</v>
      </c>
      <c r="F2555" s="245" t="s">
        <v>44</v>
      </c>
      <c r="G2555" s="245" t="s">
        <v>11777</v>
      </c>
      <c r="H2555" s="245" t="s">
        <v>11778</v>
      </c>
      <c r="I2555" s="245" t="s">
        <v>12</v>
      </c>
      <c r="J2555" s="245" t="s">
        <v>59</v>
      </c>
      <c r="K2555" s="246" t="s">
        <v>17744</v>
      </c>
      <c r="L2555" s="245" t="s">
        <v>568</v>
      </c>
    </row>
    <row r="2556" spans="1:12" x14ac:dyDescent="0.25">
      <c r="A2556" s="245" t="s">
        <v>4831</v>
      </c>
      <c r="B2556" s="245" t="s">
        <v>4830</v>
      </c>
      <c r="C2556" s="245" t="s">
        <v>4954</v>
      </c>
      <c r="D2556" s="245" t="s">
        <v>4953</v>
      </c>
      <c r="E2556" s="246" t="s">
        <v>44</v>
      </c>
      <c r="F2556" s="245" t="s">
        <v>44</v>
      </c>
      <c r="G2556" s="245" t="s">
        <v>11779</v>
      </c>
      <c r="H2556" s="245" t="s">
        <v>11780</v>
      </c>
      <c r="I2556" s="245" t="s">
        <v>12</v>
      </c>
      <c r="J2556" s="245" t="s">
        <v>59</v>
      </c>
      <c r="K2556" s="246" t="s">
        <v>17745</v>
      </c>
      <c r="L2556" s="245" t="s">
        <v>568</v>
      </c>
    </row>
    <row r="2557" spans="1:12" x14ac:dyDescent="0.25">
      <c r="A2557" s="245" t="s">
        <v>4831</v>
      </c>
      <c r="B2557" s="245" t="s">
        <v>4830</v>
      </c>
      <c r="C2557" s="245" t="s">
        <v>4954</v>
      </c>
      <c r="D2557" s="245" t="s">
        <v>4953</v>
      </c>
      <c r="E2557" s="246" t="s">
        <v>44</v>
      </c>
      <c r="F2557" s="245" t="s">
        <v>44</v>
      </c>
      <c r="G2557" s="245" t="s">
        <v>11781</v>
      </c>
      <c r="H2557" s="245" t="s">
        <v>11782</v>
      </c>
      <c r="I2557" s="245" t="s">
        <v>12</v>
      </c>
      <c r="J2557" s="245" t="s">
        <v>59</v>
      </c>
      <c r="K2557" s="246" t="s">
        <v>17746</v>
      </c>
      <c r="L2557" s="245" t="s">
        <v>568</v>
      </c>
    </row>
    <row r="2558" spans="1:12" x14ac:dyDescent="0.25">
      <c r="A2558" s="245" t="s">
        <v>4831</v>
      </c>
      <c r="B2558" s="245" t="s">
        <v>4830</v>
      </c>
      <c r="C2558" s="245" t="s">
        <v>4954</v>
      </c>
      <c r="D2558" s="245" t="s">
        <v>4953</v>
      </c>
      <c r="E2558" s="246" t="s">
        <v>44</v>
      </c>
      <c r="F2558" s="245" t="s">
        <v>44</v>
      </c>
      <c r="G2558" s="245" t="s">
        <v>11783</v>
      </c>
      <c r="H2558" s="245" t="s">
        <v>11784</v>
      </c>
      <c r="I2558" s="245" t="s">
        <v>12</v>
      </c>
      <c r="J2558" s="245" t="s">
        <v>59</v>
      </c>
      <c r="K2558" s="246" t="s">
        <v>17747</v>
      </c>
      <c r="L2558" s="245" t="s">
        <v>568</v>
      </c>
    </row>
    <row r="2559" spans="1:12" x14ac:dyDescent="0.25">
      <c r="A2559" s="245" t="s">
        <v>4831</v>
      </c>
      <c r="B2559" s="245" t="s">
        <v>4830</v>
      </c>
      <c r="C2559" s="245" t="s">
        <v>4954</v>
      </c>
      <c r="D2559" s="245" t="s">
        <v>4953</v>
      </c>
      <c r="E2559" s="246" t="s">
        <v>44</v>
      </c>
      <c r="F2559" s="245" t="s">
        <v>44</v>
      </c>
      <c r="G2559" s="245" t="s">
        <v>11785</v>
      </c>
      <c r="H2559" s="245" t="s">
        <v>11786</v>
      </c>
      <c r="I2559" s="245" t="s">
        <v>12</v>
      </c>
      <c r="J2559" s="245" t="s">
        <v>59</v>
      </c>
      <c r="K2559" s="246" t="s">
        <v>17748</v>
      </c>
      <c r="L2559" s="245" t="s">
        <v>568</v>
      </c>
    </row>
    <row r="2560" spans="1:12" x14ac:dyDescent="0.25">
      <c r="A2560" s="245" t="s">
        <v>4831</v>
      </c>
      <c r="B2560" s="245" t="s">
        <v>4830</v>
      </c>
      <c r="C2560" s="245" t="s">
        <v>4954</v>
      </c>
      <c r="D2560" s="245" t="s">
        <v>4953</v>
      </c>
      <c r="E2560" s="246" t="s">
        <v>44</v>
      </c>
      <c r="F2560" s="245" t="s">
        <v>44</v>
      </c>
      <c r="G2560" s="245" t="s">
        <v>11787</v>
      </c>
      <c r="H2560" s="245" t="s">
        <v>11788</v>
      </c>
      <c r="I2560" s="245" t="s">
        <v>12</v>
      </c>
      <c r="J2560" s="245" t="s">
        <v>59</v>
      </c>
      <c r="K2560" s="246" t="s">
        <v>17749</v>
      </c>
      <c r="L2560" s="245" t="s">
        <v>568</v>
      </c>
    </row>
    <row r="2561" spans="1:12" x14ac:dyDescent="0.25">
      <c r="A2561" s="245" t="s">
        <v>4831</v>
      </c>
      <c r="B2561" s="245" t="s">
        <v>4830</v>
      </c>
      <c r="C2561" s="245" t="s">
        <v>4954</v>
      </c>
      <c r="D2561" s="245" t="s">
        <v>4953</v>
      </c>
      <c r="E2561" s="246" t="s">
        <v>44</v>
      </c>
      <c r="F2561" s="245" t="s">
        <v>44</v>
      </c>
      <c r="G2561" s="245" t="s">
        <v>11789</v>
      </c>
      <c r="H2561" s="245" t="s">
        <v>11790</v>
      </c>
      <c r="I2561" s="245" t="s">
        <v>12</v>
      </c>
      <c r="J2561" s="245" t="s">
        <v>59</v>
      </c>
      <c r="K2561" s="246" t="s">
        <v>17750</v>
      </c>
      <c r="L2561" s="245" t="s">
        <v>568</v>
      </c>
    </row>
    <row r="2562" spans="1:12" x14ac:dyDescent="0.25">
      <c r="A2562" s="245" t="s">
        <v>4831</v>
      </c>
      <c r="B2562" s="245" t="s">
        <v>4830</v>
      </c>
      <c r="C2562" s="245" t="s">
        <v>4954</v>
      </c>
      <c r="D2562" s="245" t="s">
        <v>4953</v>
      </c>
      <c r="E2562" s="246" t="s">
        <v>44</v>
      </c>
      <c r="F2562" s="245" t="s">
        <v>44</v>
      </c>
      <c r="G2562" s="245" t="s">
        <v>11791</v>
      </c>
      <c r="H2562" s="245" t="s">
        <v>11792</v>
      </c>
      <c r="I2562" s="245" t="s">
        <v>12</v>
      </c>
      <c r="J2562" s="245" t="s">
        <v>59</v>
      </c>
      <c r="K2562" s="246" t="s">
        <v>17751</v>
      </c>
      <c r="L2562" s="245" t="s">
        <v>568</v>
      </c>
    </row>
    <row r="2563" spans="1:12" x14ac:dyDescent="0.25">
      <c r="A2563" s="245" t="s">
        <v>4831</v>
      </c>
      <c r="B2563" s="245" t="s">
        <v>4830</v>
      </c>
      <c r="C2563" s="245" t="s">
        <v>4954</v>
      </c>
      <c r="D2563" s="245" t="s">
        <v>4953</v>
      </c>
      <c r="E2563" s="246" t="s">
        <v>44</v>
      </c>
      <c r="F2563" s="245" t="s">
        <v>44</v>
      </c>
      <c r="G2563" s="245" t="s">
        <v>11793</v>
      </c>
      <c r="H2563" s="245" t="s">
        <v>11794</v>
      </c>
      <c r="I2563" s="245" t="s">
        <v>12</v>
      </c>
      <c r="J2563" s="245" t="s">
        <v>59</v>
      </c>
      <c r="K2563" s="246" t="s">
        <v>17752</v>
      </c>
      <c r="L2563" s="245" t="s">
        <v>568</v>
      </c>
    </row>
    <row r="2564" spans="1:12" x14ac:dyDescent="0.25">
      <c r="A2564" s="245" t="s">
        <v>4831</v>
      </c>
      <c r="B2564" s="245" t="s">
        <v>4830</v>
      </c>
      <c r="C2564" s="245" t="s">
        <v>4954</v>
      </c>
      <c r="D2564" s="245" t="s">
        <v>4953</v>
      </c>
      <c r="E2564" s="246" t="s">
        <v>44</v>
      </c>
      <c r="F2564" s="245" t="s">
        <v>44</v>
      </c>
      <c r="G2564" s="245" t="s">
        <v>11795</v>
      </c>
      <c r="H2564" s="245" t="s">
        <v>11796</v>
      </c>
      <c r="I2564" s="245" t="s">
        <v>12</v>
      </c>
      <c r="J2564" s="245" t="s">
        <v>59</v>
      </c>
      <c r="K2564" s="246" t="s">
        <v>17753</v>
      </c>
      <c r="L2564" s="245" t="s">
        <v>568</v>
      </c>
    </row>
    <row r="2565" spans="1:12" x14ac:dyDescent="0.25">
      <c r="A2565" s="245" t="s">
        <v>4831</v>
      </c>
      <c r="B2565" s="245" t="s">
        <v>4830</v>
      </c>
      <c r="C2565" s="245" t="s">
        <v>4954</v>
      </c>
      <c r="D2565" s="245" t="s">
        <v>4953</v>
      </c>
      <c r="E2565" s="246" t="s">
        <v>44</v>
      </c>
      <c r="F2565" s="245" t="s">
        <v>44</v>
      </c>
      <c r="G2565" s="245" t="s">
        <v>11797</v>
      </c>
      <c r="H2565" s="245" t="s">
        <v>11798</v>
      </c>
      <c r="I2565" s="245" t="s">
        <v>12</v>
      </c>
      <c r="J2565" s="245" t="s">
        <v>59</v>
      </c>
      <c r="K2565" s="246" t="s">
        <v>17754</v>
      </c>
      <c r="L2565" s="245" t="s">
        <v>568</v>
      </c>
    </row>
    <row r="2566" spans="1:12" x14ac:dyDescent="0.25">
      <c r="A2566" s="245" t="s">
        <v>4831</v>
      </c>
      <c r="B2566" s="245" t="s">
        <v>4830</v>
      </c>
      <c r="C2566" s="245" t="s">
        <v>4954</v>
      </c>
      <c r="D2566" s="245" t="s">
        <v>4953</v>
      </c>
      <c r="E2566" s="246" t="s">
        <v>44</v>
      </c>
      <c r="F2566" s="245" t="s">
        <v>44</v>
      </c>
      <c r="G2566" s="245" t="s">
        <v>11799</v>
      </c>
      <c r="H2566" s="245" t="s">
        <v>11800</v>
      </c>
      <c r="I2566" s="245" t="s">
        <v>12</v>
      </c>
      <c r="J2566" s="245" t="s">
        <v>569</v>
      </c>
      <c r="K2566" s="246" t="s">
        <v>17755</v>
      </c>
      <c r="L2566" s="245" t="s">
        <v>568</v>
      </c>
    </row>
    <row r="2567" spans="1:12" x14ac:dyDescent="0.25">
      <c r="A2567" s="245" t="s">
        <v>4831</v>
      </c>
      <c r="B2567" s="245" t="s">
        <v>4830</v>
      </c>
      <c r="C2567" s="245" t="s">
        <v>4954</v>
      </c>
      <c r="D2567" s="245" t="s">
        <v>4953</v>
      </c>
      <c r="E2567" s="246" t="s">
        <v>44</v>
      </c>
      <c r="F2567" s="245" t="s">
        <v>44</v>
      </c>
      <c r="G2567" s="245" t="s">
        <v>17756</v>
      </c>
      <c r="H2567" s="245" t="s">
        <v>17757</v>
      </c>
      <c r="I2567" s="245" t="s">
        <v>12</v>
      </c>
      <c r="J2567" s="245" t="s">
        <v>569</v>
      </c>
      <c r="K2567" s="246" t="s">
        <v>17758</v>
      </c>
      <c r="L2567" s="245" t="s">
        <v>568</v>
      </c>
    </row>
    <row r="2568" spans="1:12" x14ac:dyDescent="0.25">
      <c r="A2568" s="245" t="s">
        <v>4831</v>
      </c>
      <c r="B2568" s="245" t="s">
        <v>4830</v>
      </c>
      <c r="C2568" s="245" t="s">
        <v>4954</v>
      </c>
      <c r="D2568" s="245" t="s">
        <v>4953</v>
      </c>
      <c r="E2568" s="246" t="s">
        <v>44</v>
      </c>
      <c r="F2568" s="245" t="s">
        <v>44</v>
      </c>
      <c r="G2568" s="245" t="s">
        <v>17759</v>
      </c>
      <c r="H2568" s="245" t="s">
        <v>17760</v>
      </c>
      <c r="I2568" s="245" t="s">
        <v>12</v>
      </c>
      <c r="J2568" s="245" t="s">
        <v>59</v>
      </c>
      <c r="K2568" s="246" t="s">
        <v>17761</v>
      </c>
      <c r="L2568" s="245" t="s">
        <v>568</v>
      </c>
    </row>
    <row r="2569" spans="1:12" x14ac:dyDescent="0.25">
      <c r="A2569" s="245" t="s">
        <v>4831</v>
      </c>
      <c r="B2569" s="245" t="s">
        <v>4830</v>
      </c>
      <c r="C2569" s="245" t="s">
        <v>4954</v>
      </c>
      <c r="D2569" s="245" t="s">
        <v>4953</v>
      </c>
      <c r="E2569" s="246" t="s">
        <v>44</v>
      </c>
      <c r="F2569" s="245" t="s">
        <v>44</v>
      </c>
      <c r="G2569" s="245" t="s">
        <v>17762</v>
      </c>
      <c r="H2569" s="245" t="s">
        <v>17763</v>
      </c>
      <c r="I2569" s="245" t="s">
        <v>12</v>
      </c>
      <c r="J2569" s="245" t="s">
        <v>569</v>
      </c>
      <c r="K2569" s="246" t="s">
        <v>17764</v>
      </c>
      <c r="L2569" s="245" t="s">
        <v>568</v>
      </c>
    </row>
    <row r="2570" spans="1:12" x14ac:dyDescent="0.25">
      <c r="A2570" s="245" t="s">
        <v>4831</v>
      </c>
      <c r="B2570" s="245" t="s">
        <v>4830</v>
      </c>
      <c r="C2570" s="245" t="s">
        <v>4954</v>
      </c>
      <c r="D2570" s="245" t="s">
        <v>4953</v>
      </c>
      <c r="E2570" s="246" t="s">
        <v>44</v>
      </c>
      <c r="F2570" s="245" t="s">
        <v>44</v>
      </c>
      <c r="G2570" s="245" t="s">
        <v>17765</v>
      </c>
      <c r="H2570" s="245" t="s">
        <v>17766</v>
      </c>
      <c r="I2570" s="245" t="s">
        <v>12</v>
      </c>
      <c r="J2570" s="245" t="s">
        <v>569</v>
      </c>
      <c r="K2570" s="246" t="s">
        <v>17767</v>
      </c>
      <c r="L2570" s="245" t="s">
        <v>568</v>
      </c>
    </row>
    <row r="2571" spans="1:12" x14ac:dyDescent="0.25">
      <c r="A2571" s="245" t="s">
        <v>4831</v>
      </c>
      <c r="B2571" s="245" t="s">
        <v>4830</v>
      </c>
      <c r="C2571" s="245" t="s">
        <v>4954</v>
      </c>
      <c r="D2571" s="245" t="s">
        <v>4953</v>
      </c>
      <c r="E2571" s="246" t="s">
        <v>44</v>
      </c>
      <c r="F2571" s="245" t="s">
        <v>44</v>
      </c>
      <c r="G2571" s="245" t="s">
        <v>17768</v>
      </c>
      <c r="H2571" s="245" t="s">
        <v>17769</v>
      </c>
      <c r="I2571" s="245" t="s">
        <v>12</v>
      </c>
      <c r="J2571" s="245" t="s">
        <v>569</v>
      </c>
      <c r="K2571" s="246" t="s">
        <v>17770</v>
      </c>
      <c r="L2571" s="245" t="s">
        <v>568</v>
      </c>
    </row>
    <row r="2572" spans="1:12" x14ac:dyDescent="0.25">
      <c r="A2572" s="245" t="s">
        <v>4831</v>
      </c>
      <c r="B2572" s="245" t="s">
        <v>4830</v>
      </c>
      <c r="C2572" s="245" t="s">
        <v>4954</v>
      </c>
      <c r="D2572" s="245" t="s">
        <v>4953</v>
      </c>
      <c r="E2572" s="246" t="s">
        <v>44</v>
      </c>
      <c r="F2572" s="245" t="s">
        <v>44</v>
      </c>
      <c r="G2572" s="245" t="s">
        <v>17771</v>
      </c>
      <c r="H2572" s="245" t="s">
        <v>17772</v>
      </c>
      <c r="I2572" s="245" t="s">
        <v>12</v>
      </c>
      <c r="J2572" s="245" t="s">
        <v>569</v>
      </c>
      <c r="K2572" s="246" t="s">
        <v>17773</v>
      </c>
      <c r="L2572" s="245" t="s">
        <v>568</v>
      </c>
    </row>
    <row r="2573" spans="1:12" x14ac:dyDescent="0.25">
      <c r="A2573" s="245" t="s">
        <v>4831</v>
      </c>
      <c r="B2573" s="245" t="s">
        <v>4830</v>
      </c>
      <c r="C2573" s="245" t="s">
        <v>4954</v>
      </c>
      <c r="D2573" s="245" t="s">
        <v>4953</v>
      </c>
      <c r="E2573" s="246" t="s">
        <v>44</v>
      </c>
      <c r="F2573" s="245" t="s">
        <v>44</v>
      </c>
      <c r="G2573" s="245" t="s">
        <v>17774</v>
      </c>
      <c r="H2573" s="245" t="s">
        <v>17775</v>
      </c>
      <c r="I2573" s="245" t="s">
        <v>12</v>
      </c>
      <c r="J2573" s="245" t="s">
        <v>569</v>
      </c>
      <c r="K2573" s="246" t="s">
        <v>10974</v>
      </c>
      <c r="L2573" s="245" t="s">
        <v>568</v>
      </c>
    </row>
    <row r="2574" spans="1:12" x14ac:dyDescent="0.25">
      <c r="A2574" s="245" t="s">
        <v>4831</v>
      </c>
      <c r="B2574" s="245" t="s">
        <v>4830</v>
      </c>
      <c r="C2574" s="245" t="s">
        <v>4954</v>
      </c>
      <c r="D2574" s="245" t="s">
        <v>4953</v>
      </c>
      <c r="E2574" s="246" t="s">
        <v>44</v>
      </c>
      <c r="F2574" s="245" t="s">
        <v>44</v>
      </c>
      <c r="G2574" s="245" t="s">
        <v>17776</v>
      </c>
      <c r="H2574" s="245" t="s">
        <v>17777</v>
      </c>
      <c r="I2574" s="245" t="s">
        <v>12</v>
      </c>
      <c r="J2574" s="245" t="s">
        <v>569</v>
      </c>
      <c r="K2574" s="246" t="s">
        <v>17778</v>
      </c>
      <c r="L2574" s="245" t="s">
        <v>568</v>
      </c>
    </row>
    <row r="2575" spans="1:12" x14ac:dyDescent="0.25">
      <c r="A2575" s="245" t="s">
        <v>4831</v>
      </c>
      <c r="B2575" s="245" t="s">
        <v>4830</v>
      </c>
      <c r="C2575" s="245" t="s">
        <v>4954</v>
      </c>
      <c r="D2575" s="245" t="s">
        <v>4953</v>
      </c>
      <c r="E2575" s="246" t="s">
        <v>44</v>
      </c>
      <c r="F2575" s="245" t="s">
        <v>44</v>
      </c>
      <c r="G2575" s="245" t="s">
        <v>17779</v>
      </c>
      <c r="H2575" s="245" t="s">
        <v>17780</v>
      </c>
      <c r="I2575" s="245" t="s">
        <v>12</v>
      </c>
      <c r="J2575" s="245" t="s">
        <v>569</v>
      </c>
      <c r="K2575" s="246" t="s">
        <v>17781</v>
      </c>
      <c r="L2575" s="245" t="s">
        <v>568</v>
      </c>
    </row>
    <row r="2576" spans="1:12" x14ac:dyDescent="0.25">
      <c r="A2576" s="245" t="s">
        <v>4831</v>
      </c>
      <c r="B2576" s="245" t="s">
        <v>4830</v>
      </c>
      <c r="C2576" s="245" t="s">
        <v>4954</v>
      </c>
      <c r="D2576" s="245" t="s">
        <v>4953</v>
      </c>
      <c r="E2576" s="246" t="s">
        <v>44</v>
      </c>
      <c r="F2576" s="245" t="s">
        <v>44</v>
      </c>
      <c r="G2576" s="245" t="s">
        <v>17782</v>
      </c>
      <c r="H2576" s="245" t="s">
        <v>17783</v>
      </c>
      <c r="I2576" s="245" t="s">
        <v>12</v>
      </c>
      <c r="J2576" s="245" t="s">
        <v>569</v>
      </c>
      <c r="K2576" s="246" t="s">
        <v>17784</v>
      </c>
      <c r="L2576" s="245" t="s">
        <v>568</v>
      </c>
    </row>
    <row r="2577" spans="1:12" x14ac:dyDescent="0.25">
      <c r="A2577" s="245" t="s">
        <v>4831</v>
      </c>
      <c r="B2577" s="245" t="s">
        <v>4830</v>
      </c>
      <c r="C2577" s="245" t="s">
        <v>4954</v>
      </c>
      <c r="D2577" s="245" t="s">
        <v>4953</v>
      </c>
      <c r="E2577" s="246" t="s">
        <v>44</v>
      </c>
      <c r="F2577" s="245" t="s">
        <v>44</v>
      </c>
      <c r="G2577" s="245" t="s">
        <v>17785</v>
      </c>
      <c r="H2577" s="245" t="s">
        <v>17786</v>
      </c>
      <c r="I2577" s="245" t="s">
        <v>12</v>
      </c>
      <c r="J2577" s="245" t="s">
        <v>569</v>
      </c>
      <c r="K2577" s="246" t="s">
        <v>17787</v>
      </c>
      <c r="L2577" s="245" t="s">
        <v>568</v>
      </c>
    </row>
    <row r="2578" spans="1:12" x14ac:dyDescent="0.25">
      <c r="A2578" s="245" t="s">
        <v>4831</v>
      </c>
      <c r="B2578" s="245" t="s">
        <v>4830</v>
      </c>
      <c r="C2578" s="245" t="s">
        <v>4954</v>
      </c>
      <c r="D2578" s="245" t="s">
        <v>4953</v>
      </c>
      <c r="E2578" s="246" t="s">
        <v>44</v>
      </c>
      <c r="F2578" s="245" t="s">
        <v>44</v>
      </c>
      <c r="G2578" s="245" t="s">
        <v>17788</v>
      </c>
      <c r="H2578" s="245" t="s">
        <v>17789</v>
      </c>
      <c r="I2578" s="245" t="s">
        <v>12</v>
      </c>
      <c r="J2578" s="245" t="s">
        <v>569</v>
      </c>
      <c r="K2578" s="246" t="s">
        <v>17790</v>
      </c>
      <c r="L2578" s="245" t="s">
        <v>568</v>
      </c>
    </row>
    <row r="2579" spans="1:12" x14ac:dyDescent="0.25">
      <c r="A2579" s="245" t="s">
        <v>4831</v>
      </c>
      <c r="B2579" s="245" t="s">
        <v>4830</v>
      </c>
      <c r="C2579" s="245" t="s">
        <v>4954</v>
      </c>
      <c r="D2579" s="245" t="s">
        <v>4953</v>
      </c>
      <c r="E2579" s="246" t="s">
        <v>44</v>
      </c>
      <c r="F2579" s="245" t="s">
        <v>44</v>
      </c>
      <c r="G2579" s="245" t="s">
        <v>17791</v>
      </c>
      <c r="H2579" s="245" t="s">
        <v>17792</v>
      </c>
      <c r="I2579" s="245" t="s">
        <v>12</v>
      </c>
      <c r="J2579" s="245" t="s">
        <v>569</v>
      </c>
      <c r="K2579" s="246" t="s">
        <v>17793</v>
      </c>
      <c r="L2579" s="245" t="s">
        <v>568</v>
      </c>
    </row>
    <row r="2580" spans="1:12" x14ac:dyDescent="0.25">
      <c r="A2580" s="245" t="s">
        <v>4831</v>
      </c>
      <c r="B2580" s="245" t="s">
        <v>4830</v>
      </c>
      <c r="C2580" s="245" t="s">
        <v>4954</v>
      </c>
      <c r="D2580" s="245" t="s">
        <v>4953</v>
      </c>
      <c r="E2580" s="246" t="s">
        <v>44</v>
      </c>
      <c r="F2580" s="245" t="s">
        <v>44</v>
      </c>
      <c r="G2580" s="245" t="s">
        <v>17794</v>
      </c>
      <c r="H2580" s="245" t="s">
        <v>17795</v>
      </c>
      <c r="I2580" s="245" t="s">
        <v>12</v>
      </c>
      <c r="J2580" s="245" t="s">
        <v>569</v>
      </c>
      <c r="K2580" s="246" t="s">
        <v>17796</v>
      </c>
      <c r="L2580" s="245" t="s">
        <v>568</v>
      </c>
    </row>
    <row r="2581" spans="1:12" x14ac:dyDescent="0.25">
      <c r="A2581" s="245" t="s">
        <v>4831</v>
      </c>
      <c r="B2581" s="245" t="s">
        <v>4830</v>
      </c>
      <c r="C2581" s="245" t="s">
        <v>4954</v>
      </c>
      <c r="D2581" s="245" t="s">
        <v>4953</v>
      </c>
      <c r="E2581" s="246" t="s">
        <v>44</v>
      </c>
      <c r="F2581" s="245" t="s">
        <v>44</v>
      </c>
      <c r="G2581" s="245" t="s">
        <v>17797</v>
      </c>
      <c r="H2581" s="245" t="s">
        <v>17798</v>
      </c>
      <c r="I2581" s="245" t="s">
        <v>12</v>
      </c>
      <c r="J2581" s="245" t="s">
        <v>569</v>
      </c>
      <c r="K2581" s="246" t="s">
        <v>17799</v>
      </c>
      <c r="L2581" s="245" t="s">
        <v>568</v>
      </c>
    </row>
    <row r="2582" spans="1:12" x14ac:dyDescent="0.25">
      <c r="A2582" s="245" t="s">
        <v>4831</v>
      </c>
      <c r="B2582" s="245" t="s">
        <v>4830</v>
      </c>
      <c r="C2582" s="245" t="s">
        <v>4954</v>
      </c>
      <c r="D2582" s="245" t="s">
        <v>4953</v>
      </c>
      <c r="E2582" s="246" t="s">
        <v>44</v>
      </c>
      <c r="F2582" s="245" t="s">
        <v>44</v>
      </c>
      <c r="G2582" s="245" t="s">
        <v>17800</v>
      </c>
      <c r="H2582" s="245" t="s">
        <v>17801</v>
      </c>
      <c r="I2582" s="245" t="s">
        <v>12</v>
      </c>
      <c r="J2582" s="245" t="s">
        <v>569</v>
      </c>
      <c r="K2582" s="246" t="s">
        <v>17802</v>
      </c>
      <c r="L2582" s="245" t="s">
        <v>568</v>
      </c>
    </row>
    <row r="2583" spans="1:12" x14ac:dyDescent="0.25">
      <c r="A2583" s="245" t="s">
        <v>4831</v>
      </c>
      <c r="B2583" s="245" t="s">
        <v>4830</v>
      </c>
      <c r="C2583" s="245" t="s">
        <v>4954</v>
      </c>
      <c r="D2583" s="245" t="s">
        <v>4953</v>
      </c>
      <c r="E2583" s="246" t="s">
        <v>44</v>
      </c>
      <c r="F2583" s="245" t="s">
        <v>44</v>
      </c>
      <c r="G2583" s="245" t="s">
        <v>17803</v>
      </c>
      <c r="H2583" s="245" t="s">
        <v>17804</v>
      </c>
      <c r="I2583" s="245" t="s">
        <v>12</v>
      </c>
      <c r="J2583" s="245" t="s">
        <v>569</v>
      </c>
      <c r="K2583" s="246" t="s">
        <v>17805</v>
      </c>
      <c r="L2583" s="245" t="s">
        <v>568</v>
      </c>
    </row>
    <row r="2584" spans="1:12" x14ac:dyDescent="0.25">
      <c r="A2584" s="245" t="s">
        <v>4831</v>
      </c>
      <c r="B2584" s="245" t="s">
        <v>4830</v>
      </c>
      <c r="C2584" s="245" t="s">
        <v>4954</v>
      </c>
      <c r="D2584" s="245" t="s">
        <v>4953</v>
      </c>
      <c r="E2584" s="246" t="s">
        <v>44</v>
      </c>
      <c r="F2584" s="245" t="s">
        <v>44</v>
      </c>
      <c r="G2584" s="245" t="s">
        <v>17806</v>
      </c>
      <c r="H2584" s="245" t="s">
        <v>17807</v>
      </c>
      <c r="I2584" s="245" t="s">
        <v>12</v>
      </c>
      <c r="J2584" s="245" t="s">
        <v>569</v>
      </c>
      <c r="K2584" s="246" t="s">
        <v>17808</v>
      </c>
      <c r="L2584" s="245" t="s">
        <v>568</v>
      </c>
    </row>
    <row r="2585" spans="1:12" x14ac:dyDescent="0.25">
      <c r="A2585" s="245" t="s">
        <v>4831</v>
      </c>
      <c r="B2585" s="245" t="s">
        <v>4830</v>
      </c>
      <c r="C2585" s="245" t="s">
        <v>4954</v>
      </c>
      <c r="D2585" s="245" t="s">
        <v>4953</v>
      </c>
      <c r="E2585" s="246" t="s">
        <v>44</v>
      </c>
      <c r="F2585" s="245" t="s">
        <v>44</v>
      </c>
      <c r="G2585" s="245" t="s">
        <v>17809</v>
      </c>
      <c r="H2585" s="245" t="s">
        <v>17810</v>
      </c>
      <c r="I2585" s="245" t="s">
        <v>12</v>
      </c>
      <c r="J2585" s="245" t="s">
        <v>569</v>
      </c>
      <c r="K2585" s="246" t="s">
        <v>17811</v>
      </c>
      <c r="L2585" s="245" t="s">
        <v>568</v>
      </c>
    </row>
    <row r="2586" spans="1:12" x14ac:dyDescent="0.25">
      <c r="A2586" s="245" t="s">
        <v>4831</v>
      </c>
      <c r="B2586" s="245" t="s">
        <v>4830</v>
      </c>
      <c r="C2586" s="245" t="s">
        <v>4954</v>
      </c>
      <c r="D2586" s="245" t="s">
        <v>4953</v>
      </c>
      <c r="E2586" s="246" t="s">
        <v>44</v>
      </c>
      <c r="F2586" s="245" t="s">
        <v>44</v>
      </c>
      <c r="G2586" s="245" t="s">
        <v>17812</v>
      </c>
      <c r="H2586" s="245" t="s">
        <v>17813</v>
      </c>
      <c r="I2586" s="245" t="s">
        <v>12</v>
      </c>
      <c r="J2586" s="245" t="s">
        <v>569</v>
      </c>
      <c r="K2586" s="246" t="s">
        <v>17814</v>
      </c>
      <c r="L2586" s="245" t="s">
        <v>568</v>
      </c>
    </row>
    <row r="2587" spans="1:12" x14ac:dyDescent="0.25">
      <c r="A2587" s="245" t="s">
        <v>4831</v>
      </c>
      <c r="B2587" s="245" t="s">
        <v>4830</v>
      </c>
      <c r="C2587" s="245" t="s">
        <v>4954</v>
      </c>
      <c r="D2587" s="245" t="s">
        <v>4953</v>
      </c>
      <c r="E2587" s="246" t="s">
        <v>44</v>
      </c>
      <c r="F2587" s="245" t="s">
        <v>44</v>
      </c>
      <c r="G2587" s="245" t="s">
        <v>17815</v>
      </c>
      <c r="H2587" s="245" t="s">
        <v>17816</v>
      </c>
      <c r="I2587" s="245" t="s">
        <v>12</v>
      </c>
      <c r="J2587" s="245" t="s">
        <v>569</v>
      </c>
      <c r="K2587" s="246" t="s">
        <v>17817</v>
      </c>
      <c r="L2587" s="245" t="s">
        <v>568</v>
      </c>
    </row>
    <row r="2588" spans="1:12" x14ac:dyDescent="0.25">
      <c r="A2588" s="245" t="s">
        <v>4831</v>
      </c>
      <c r="B2588" s="245" t="s">
        <v>4830</v>
      </c>
      <c r="C2588" s="245" t="s">
        <v>4954</v>
      </c>
      <c r="D2588" s="245" t="s">
        <v>4953</v>
      </c>
      <c r="E2588" s="246" t="s">
        <v>44</v>
      </c>
      <c r="F2588" s="245" t="s">
        <v>44</v>
      </c>
      <c r="G2588" s="245" t="s">
        <v>17818</v>
      </c>
      <c r="H2588" s="245" t="s">
        <v>17819</v>
      </c>
      <c r="I2588" s="245" t="s">
        <v>12</v>
      </c>
      <c r="J2588" s="245" t="s">
        <v>569</v>
      </c>
      <c r="K2588" s="246" t="s">
        <v>17820</v>
      </c>
      <c r="L2588" s="245" t="s">
        <v>568</v>
      </c>
    </row>
    <row r="2589" spans="1:12" x14ac:dyDescent="0.25">
      <c r="A2589" s="245" t="s">
        <v>4831</v>
      </c>
      <c r="B2589" s="245" t="s">
        <v>4830</v>
      </c>
      <c r="C2589" s="245" t="s">
        <v>4951</v>
      </c>
      <c r="D2589" s="245" t="s">
        <v>4950</v>
      </c>
      <c r="E2589" s="246" t="s">
        <v>44</v>
      </c>
      <c r="F2589" s="245" t="s">
        <v>44</v>
      </c>
      <c r="G2589" s="245" t="s">
        <v>11801</v>
      </c>
      <c r="H2589" s="245" t="s">
        <v>11802</v>
      </c>
      <c r="I2589" s="245" t="s">
        <v>11</v>
      </c>
      <c r="J2589" s="245" t="s">
        <v>569</v>
      </c>
      <c r="K2589" s="246" t="s">
        <v>17821</v>
      </c>
      <c r="L2589" s="245" t="s">
        <v>568</v>
      </c>
    </row>
    <row r="2590" spans="1:12" x14ac:dyDescent="0.25">
      <c r="A2590" s="245" t="s">
        <v>4831</v>
      </c>
      <c r="B2590" s="245" t="s">
        <v>4830</v>
      </c>
      <c r="C2590" s="245" t="s">
        <v>4951</v>
      </c>
      <c r="D2590" s="245" t="s">
        <v>4950</v>
      </c>
      <c r="E2590" s="246" t="s">
        <v>44</v>
      </c>
      <c r="F2590" s="245" t="s">
        <v>44</v>
      </c>
      <c r="G2590" s="245" t="s">
        <v>11803</v>
      </c>
      <c r="H2590" s="245" t="s">
        <v>11804</v>
      </c>
      <c r="I2590" s="245" t="s">
        <v>11</v>
      </c>
      <c r="J2590" s="245" t="s">
        <v>569</v>
      </c>
      <c r="K2590" s="246" t="s">
        <v>17822</v>
      </c>
      <c r="L2590" s="245" t="s">
        <v>568</v>
      </c>
    </row>
    <row r="2591" spans="1:12" x14ac:dyDescent="0.25">
      <c r="A2591" s="245" t="s">
        <v>4831</v>
      </c>
      <c r="B2591" s="245" t="s">
        <v>4830</v>
      </c>
      <c r="C2591" s="245" t="s">
        <v>4949</v>
      </c>
      <c r="D2591" s="245" t="s">
        <v>4948</v>
      </c>
      <c r="E2591" s="246" t="s">
        <v>44</v>
      </c>
      <c r="F2591" s="245" t="s">
        <v>44</v>
      </c>
      <c r="G2591" s="245" t="s">
        <v>11805</v>
      </c>
      <c r="H2591" s="245" t="s">
        <v>11806</v>
      </c>
      <c r="I2591" s="245" t="s">
        <v>12</v>
      </c>
      <c r="J2591" s="245" t="s">
        <v>59</v>
      </c>
      <c r="K2591" s="246" t="s">
        <v>17823</v>
      </c>
      <c r="L2591" s="245" t="s">
        <v>568</v>
      </c>
    </row>
    <row r="2592" spans="1:12" x14ac:dyDescent="0.25">
      <c r="A2592" s="245" t="s">
        <v>4831</v>
      </c>
      <c r="B2592" s="245" t="s">
        <v>4830</v>
      </c>
      <c r="C2592" s="245" t="s">
        <v>4949</v>
      </c>
      <c r="D2592" s="245" t="s">
        <v>4948</v>
      </c>
      <c r="E2592" s="246" t="s">
        <v>44</v>
      </c>
      <c r="F2592" s="245" t="s">
        <v>44</v>
      </c>
      <c r="G2592" s="245" t="s">
        <v>11807</v>
      </c>
      <c r="H2592" s="245" t="s">
        <v>11808</v>
      </c>
      <c r="I2592" s="245" t="s">
        <v>12</v>
      </c>
      <c r="J2592" s="245" t="s">
        <v>59</v>
      </c>
      <c r="K2592" s="246" t="s">
        <v>17824</v>
      </c>
      <c r="L2592" s="245" t="s">
        <v>568</v>
      </c>
    </row>
    <row r="2593" spans="1:12" x14ac:dyDescent="0.25">
      <c r="A2593" s="245" t="s">
        <v>4831</v>
      </c>
      <c r="B2593" s="245" t="s">
        <v>4830</v>
      </c>
      <c r="C2593" s="245" t="s">
        <v>4947</v>
      </c>
      <c r="D2593" s="245" t="s">
        <v>4946</v>
      </c>
      <c r="E2593" s="246" t="s">
        <v>44</v>
      </c>
      <c r="F2593" s="245" t="s">
        <v>44</v>
      </c>
      <c r="G2593" s="245" t="s">
        <v>17825</v>
      </c>
      <c r="H2593" s="245" t="s">
        <v>17826</v>
      </c>
      <c r="I2593" s="245" t="s">
        <v>14</v>
      </c>
      <c r="J2593" s="245" t="s">
        <v>59</v>
      </c>
      <c r="K2593" s="246" t="s">
        <v>17827</v>
      </c>
      <c r="L2593" s="245" t="s">
        <v>568</v>
      </c>
    </row>
    <row r="2594" spans="1:12" x14ac:dyDescent="0.25">
      <c r="A2594" s="245" t="s">
        <v>4831</v>
      </c>
      <c r="B2594" s="245" t="s">
        <v>4830</v>
      </c>
      <c r="C2594" s="245" t="s">
        <v>4947</v>
      </c>
      <c r="D2594" s="245" t="s">
        <v>4946</v>
      </c>
      <c r="E2594" s="246" t="s">
        <v>44</v>
      </c>
      <c r="F2594" s="245" t="s">
        <v>44</v>
      </c>
      <c r="G2594" s="245" t="s">
        <v>4945</v>
      </c>
      <c r="H2594" s="245" t="s">
        <v>4944</v>
      </c>
      <c r="I2594" s="245" t="s">
        <v>14</v>
      </c>
      <c r="J2594" s="245" t="s">
        <v>59</v>
      </c>
      <c r="K2594" s="246" t="s">
        <v>12461</v>
      </c>
      <c r="L2594" s="245" t="s">
        <v>568</v>
      </c>
    </row>
    <row r="2595" spans="1:12" x14ac:dyDescent="0.25">
      <c r="A2595" s="245" t="s">
        <v>4831</v>
      </c>
      <c r="B2595" s="245" t="s">
        <v>4830</v>
      </c>
      <c r="C2595" s="245" t="s">
        <v>4947</v>
      </c>
      <c r="D2595" s="245" t="s">
        <v>4946</v>
      </c>
      <c r="E2595" s="246" t="s">
        <v>44</v>
      </c>
      <c r="F2595" s="245" t="s">
        <v>44</v>
      </c>
      <c r="G2595" s="245" t="s">
        <v>17828</v>
      </c>
      <c r="H2595" s="245" t="s">
        <v>17829</v>
      </c>
      <c r="I2595" s="245" t="s">
        <v>14</v>
      </c>
      <c r="J2595" s="245" t="s">
        <v>59</v>
      </c>
      <c r="K2595" s="246" t="s">
        <v>17830</v>
      </c>
      <c r="L2595" s="245" t="s">
        <v>568</v>
      </c>
    </row>
    <row r="2596" spans="1:12" x14ac:dyDescent="0.25">
      <c r="A2596" s="245" t="s">
        <v>4831</v>
      </c>
      <c r="B2596" s="245" t="s">
        <v>4830</v>
      </c>
      <c r="C2596" s="245" t="s">
        <v>4895</v>
      </c>
      <c r="D2596" s="245" t="s">
        <v>4894</v>
      </c>
      <c r="E2596" s="246" t="s">
        <v>44</v>
      </c>
      <c r="F2596" s="245" t="s">
        <v>44</v>
      </c>
      <c r="G2596" s="245" t="s">
        <v>4943</v>
      </c>
      <c r="H2596" s="245" t="s">
        <v>4942</v>
      </c>
      <c r="I2596" s="245" t="s">
        <v>14</v>
      </c>
      <c r="J2596" s="245" t="s">
        <v>569</v>
      </c>
      <c r="K2596" s="246" t="s">
        <v>17831</v>
      </c>
      <c r="L2596" s="245" t="s">
        <v>568</v>
      </c>
    </row>
    <row r="2597" spans="1:12" x14ac:dyDescent="0.25">
      <c r="A2597" s="245" t="s">
        <v>4831</v>
      </c>
      <c r="B2597" s="245" t="s">
        <v>4830</v>
      </c>
      <c r="C2597" s="245" t="s">
        <v>4895</v>
      </c>
      <c r="D2597" s="245" t="s">
        <v>4894</v>
      </c>
      <c r="E2597" s="246" t="s">
        <v>44</v>
      </c>
      <c r="F2597" s="245" t="s">
        <v>44</v>
      </c>
      <c r="G2597" s="245" t="s">
        <v>4941</v>
      </c>
      <c r="H2597" s="245" t="s">
        <v>4940</v>
      </c>
      <c r="I2597" s="245" t="s">
        <v>14</v>
      </c>
      <c r="J2597" s="245" t="s">
        <v>569</v>
      </c>
      <c r="K2597" s="246" t="s">
        <v>17832</v>
      </c>
      <c r="L2597" s="245" t="s">
        <v>568</v>
      </c>
    </row>
    <row r="2598" spans="1:12" x14ac:dyDescent="0.25">
      <c r="A2598" s="245" t="s">
        <v>4831</v>
      </c>
      <c r="B2598" s="245" t="s">
        <v>4830</v>
      </c>
      <c r="C2598" s="245" t="s">
        <v>4895</v>
      </c>
      <c r="D2598" s="245" t="s">
        <v>4894</v>
      </c>
      <c r="E2598" s="246" t="s">
        <v>44</v>
      </c>
      <c r="F2598" s="245" t="s">
        <v>44</v>
      </c>
      <c r="G2598" s="245" t="s">
        <v>4939</v>
      </c>
      <c r="H2598" s="245" t="s">
        <v>4938</v>
      </c>
      <c r="I2598" s="245" t="s">
        <v>14</v>
      </c>
      <c r="J2598" s="245" t="s">
        <v>569</v>
      </c>
      <c r="K2598" s="246" t="s">
        <v>17833</v>
      </c>
      <c r="L2598" s="245" t="s">
        <v>568</v>
      </c>
    </row>
    <row r="2599" spans="1:12" x14ac:dyDescent="0.25">
      <c r="A2599" s="245" t="s">
        <v>4831</v>
      </c>
      <c r="B2599" s="245" t="s">
        <v>4830</v>
      </c>
      <c r="C2599" s="245" t="s">
        <v>4895</v>
      </c>
      <c r="D2599" s="245" t="s">
        <v>4894</v>
      </c>
      <c r="E2599" s="246" t="s">
        <v>44</v>
      </c>
      <c r="F2599" s="245" t="s">
        <v>44</v>
      </c>
      <c r="G2599" s="245" t="s">
        <v>4937</v>
      </c>
      <c r="H2599" s="245" t="s">
        <v>4936</v>
      </c>
      <c r="I2599" s="245" t="s">
        <v>14</v>
      </c>
      <c r="J2599" s="245" t="s">
        <v>569</v>
      </c>
      <c r="K2599" s="246" t="s">
        <v>13714</v>
      </c>
      <c r="L2599" s="245" t="s">
        <v>568</v>
      </c>
    </row>
    <row r="2600" spans="1:12" x14ac:dyDescent="0.25">
      <c r="A2600" s="245" t="s">
        <v>4831</v>
      </c>
      <c r="B2600" s="245" t="s">
        <v>4830</v>
      </c>
      <c r="C2600" s="245" t="s">
        <v>4895</v>
      </c>
      <c r="D2600" s="245" t="s">
        <v>4894</v>
      </c>
      <c r="E2600" s="246" t="s">
        <v>44</v>
      </c>
      <c r="F2600" s="245" t="s">
        <v>44</v>
      </c>
      <c r="G2600" s="245" t="s">
        <v>4935</v>
      </c>
      <c r="H2600" s="245" t="s">
        <v>4934</v>
      </c>
      <c r="I2600" s="245" t="s">
        <v>14</v>
      </c>
      <c r="J2600" s="245" t="s">
        <v>569</v>
      </c>
      <c r="K2600" s="246" t="s">
        <v>17834</v>
      </c>
      <c r="L2600" s="245" t="s">
        <v>568</v>
      </c>
    </row>
    <row r="2601" spans="1:12" x14ac:dyDescent="0.25">
      <c r="A2601" s="245" t="s">
        <v>4831</v>
      </c>
      <c r="B2601" s="245" t="s">
        <v>4830</v>
      </c>
      <c r="C2601" s="245" t="s">
        <v>4895</v>
      </c>
      <c r="D2601" s="245" t="s">
        <v>4894</v>
      </c>
      <c r="E2601" s="246" t="s">
        <v>44</v>
      </c>
      <c r="F2601" s="245" t="s">
        <v>44</v>
      </c>
      <c r="G2601" s="245" t="s">
        <v>4933</v>
      </c>
      <c r="H2601" s="245" t="s">
        <v>4932</v>
      </c>
      <c r="I2601" s="245" t="s">
        <v>14</v>
      </c>
      <c r="J2601" s="245" t="s">
        <v>569</v>
      </c>
      <c r="K2601" s="246" t="s">
        <v>17835</v>
      </c>
      <c r="L2601" s="245" t="s">
        <v>568</v>
      </c>
    </row>
    <row r="2602" spans="1:12" x14ac:dyDescent="0.25">
      <c r="A2602" s="245" t="s">
        <v>4831</v>
      </c>
      <c r="B2602" s="245" t="s">
        <v>4830</v>
      </c>
      <c r="C2602" s="245" t="s">
        <v>4895</v>
      </c>
      <c r="D2602" s="245" t="s">
        <v>4894</v>
      </c>
      <c r="E2602" s="246" t="s">
        <v>44</v>
      </c>
      <c r="F2602" s="245" t="s">
        <v>44</v>
      </c>
      <c r="G2602" s="245" t="s">
        <v>4931</v>
      </c>
      <c r="H2602" s="245" t="s">
        <v>4930</v>
      </c>
      <c r="I2602" s="245" t="s">
        <v>14</v>
      </c>
      <c r="J2602" s="245" t="s">
        <v>569</v>
      </c>
      <c r="K2602" s="246" t="s">
        <v>17836</v>
      </c>
      <c r="L2602" s="245" t="s">
        <v>568</v>
      </c>
    </row>
    <row r="2603" spans="1:12" x14ac:dyDescent="0.25">
      <c r="A2603" s="245" t="s">
        <v>4831</v>
      </c>
      <c r="B2603" s="245" t="s">
        <v>4830</v>
      </c>
      <c r="C2603" s="245" t="s">
        <v>4895</v>
      </c>
      <c r="D2603" s="245" t="s">
        <v>4894</v>
      </c>
      <c r="E2603" s="246" t="s">
        <v>44</v>
      </c>
      <c r="F2603" s="245" t="s">
        <v>44</v>
      </c>
      <c r="G2603" s="245" t="s">
        <v>4929</v>
      </c>
      <c r="H2603" s="245" t="s">
        <v>4928</v>
      </c>
      <c r="I2603" s="245" t="s">
        <v>14</v>
      </c>
      <c r="J2603" s="245" t="s">
        <v>569</v>
      </c>
      <c r="K2603" s="246" t="s">
        <v>17837</v>
      </c>
      <c r="L2603" s="245" t="s">
        <v>568</v>
      </c>
    </row>
    <row r="2604" spans="1:12" x14ac:dyDescent="0.25">
      <c r="A2604" s="245" t="s">
        <v>4831</v>
      </c>
      <c r="B2604" s="245" t="s">
        <v>4830</v>
      </c>
      <c r="C2604" s="245" t="s">
        <v>4895</v>
      </c>
      <c r="D2604" s="245" t="s">
        <v>4894</v>
      </c>
      <c r="E2604" s="246" t="s">
        <v>44</v>
      </c>
      <c r="F2604" s="245" t="s">
        <v>44</v>
      </c>
      <c r="G2604" s="245" t="s">
        <v>4927</v>
      </c>
      <c r="H2604" s="245" t="s">
        <v>4926</v>
      </c>
      <c r="I2604" s="245" t="s">
        <v>14</v>
      </c>
      <c r="J2604" s="245" t="s">
        <v>59</v>
      </c>
      <c r="K2604" s="246" t="s">
        <v>17838</v>
      </c>
      <c r="L2604" s="245" t="s">
        <v>568</v>
      </c>
    </row>
    <row r="2605" spans="1:12" x14ac:dyDescent="0.25">
      <c r="A2605" s="245" t="s">
        <v>4831</v>
      </c>
      <c r="B2605" s="245" t="s">
        <v>4830</v>
      </c>
      <c r="C2605" s="245" t="s">
        <v>4895</v>
      </c>
      <c r="D2605" s="245" t="s">
        <v>4894</v>
      </c>
      <c r="E2605" s="246" t="s">
        <v>44</v>
      </c>
      <c r="F2605" s="245" t="s">
        <v>44</v>
      </c>
      <c r="G2605" s="245" t="s">
        <v>4925</v>
      </c>
      <c r="H2605" s="245" t="s">
        <v>4924</v>
      </c>
      <c r="I2605" s="245" t="s">
        <v>14</v>
      </c>
      <c r="J2605" s="245" t="s">
        <v>59</v>
      </c>
      <c r="K2605" s="246" t="s">
        <v>4332</v>
      </c>
      <c r="L2605" s="245" t="s">
        <v>568</v>
      </c>
    </row>
    <row r="2606" spans="1:12" x14ac:dyDescent="0.25">
      <c r="A2606" s="245" t="s">
        <v>4831</v>
      </c>
      <c r="B2606" s="245" t="s">
        <v>4830</v>
      </c>
      <c r="C2606" s="245" t="s">
        <v>4895</v>
      </c>
      <c r="D2606" s="245" t="s">
        <v>4894</v>
      </c>
      <c r="E2606" s="246" t="s">
        <v>44</v>
      </c>
      <c r="F2606" s="245" t="s">
        <v>44</v>
      </c>
      <c r="G2606" s="245" t="s">
        <v>4923</v>
      </c>
      <c r="H2606" s="245" t="s">
        <v>4922</v>
      </c>
      <c r="I2606" s="245" t="s">
        <v>14</v>
      </c>
      <c r="J2606" s="245" t="s">
        <v>59</v>
      </c>
      <c r="K2606" s="246" t="s">
        <v>15006</v>
      </c>
      <c r="L2606" s="245" t="s">
        <v>568</v>
      </c>
    </row>
    <row r="2607" spans="1:12" x14ac:dyDescent="0.25">
      <c r="A2607" s="245" t="s">
        <v>4831</v>
      </c>
      <c r="B2607" s="245" t="s">
        <v>4830</v>
      </c>
      <c r="C2607" s="245" t="s">
        <v>4895</v>
      </c>
      <c r="D2607" s="245" t="s">
        <v>4894</v>
      </c>
      <c r="E2607" s="246" t="s">
        <v>44</v>
      </c>
      <c r="F2607" s="245" t="s">
        <v>44</v>
      </c>
      <c r="G2607" s="245" t="s">
        <v>4921</v>
      </c>
      <c r="H2607" s="245" t="s">
        <v>4920</v>
      </c>
      <c r="I2607" s="245" t="s">
        <v>14</v>
      </c>
      <c r="J2607" s="245" t="s">
        <v>59</v>
      </c>
      <c r="K2607" s="246" t="s">
        <v>17839</v>
      </c>
      <c r="L2607" s="245" t="s">
        <v>568</v>
      </c>
    </row>
    <row r="2608" spans="1:12" x14ac:dyDescent="0.25">
      <c r="A2608" s="245" t="s">
        <v>4831</v>
      </c>
      <c r="B2608" s="245" t="s">
        <v>4830</v>
      </c>
      <c r="C2608" s="245" t="s">
        <v>4895</v>
      </c>
      <c r="D2608" s="245" t="s">
        <v>4894</v>
      </c>
      <c r="E2608" s="246" t="s">
        <v>44</v>
      </c>
      <c r="F2608" s="245" t="s">
        <v>44</v>
      </c>
      <c r="G2608" s="245" t="s">
        <v>4919</v>
      </c>
      <c r="H2608" s="245" t="s">
        <v>4918</v>
      </c>
      <c r="I2608" s="245" t="s">
        <v>14</v>
      </c>
      <c r="J2608" s="245" t="s">
        <v>569</v>
      </c>
      <c r="K2608" s="246" t="s">
        <v>15112</v>
      </c>
      <c r="L2608" s="245" t="s">
        <v>568</v>
      </c>
    </row>
    <row r="2609" spans="1:12" x14ac:dyDescent="0.25">
      <c r="A2609" s="245" t="s">
        <v>4831</v>
      </c>
      <c r="B2609" s="245" t="s">
        <v>4830</v>
      </c>
      <c r="C2609" s="245" t="s">
        <v>4895</v>
      </c>
      <c r="D2609" s="245" t="s">
        <v>4894</v>
      </c>
      <c r="E2609" s="246" t="s">
        <v>44</v>
      </c>
      <c r="F2609" s="245" t="s">
        <v>44</v>
      </c>
      <c r="G2609" s="245" t="s">
        <v>4917</v>
      </c>
      <c r="H2609" s="245" t="s">
        <v>4916</v>
      </c>
      <c r="I2609" s="245" t="s">
        <v>14</v>
      </c>
      <c r="J2609" s="245" t="s">
        <v>569</v>
      </c>
      <c r="K2609" s="246" t="s">
        <v>17840</v>
      </c>
      <c r="L2609" s="245" t="s">
        <v>568</v>
      </c>
    </row>
    <row r="2610" spans="1:12" x14ac:dyDescent="0.25">
      <c r="A2610" s="245" t="s">
        <v>4831</v>
      </c>
      <c r="B2610" s="245" t="s">
        <v>4830</v>
      </c>
      <c r="C2610" s="245" t="s">
        <v>4895</v>
      </c>
      <c r="D2610" s="245" t="s">
        <v>4894</v>
      </c>
      <c r="E2610" s="246" t="s">
        <v>44</v>
      </c>
      <c r="F2610" s="245" t="s">
        <v>44</v>
      </c>
      <c r="G2610" s="245" t="s">
        <v>4915</v>
      </c>
      <c r="H2610" s="245" t="s">
        <v>4914</v>
      </c>
      <c r="I2610" s="245" t="s">
        <v>14</v>
      </c>
      <c r="J2610" s="245" t="s">
        <v>569</v>
      </c>
      <c r="K2610" s="246" t="s">
        <v>14331</v>
      </c>
      <c r="L2610" s="245" t="s">
        <v>568</v>
      </c>
    </row>
    <row r="2611" spans="1:12" x14ac:dyDescent="0.25">
      <c r="A2611" s="245" t="s">
        <v>4831</v>
      </c>
      <c r="B2611" s="245" t="s">
        <v>4830</v>
      </c>
      <c r="C2611" s="245" t="s">
        <v>4895</v>
      </c>
      <c r="D2611" s="245" t="s">
        <v>4894</v>
      </c>
      <c r="E2611" s="246" t="s">
        <v>44</v>
      </c>
      <c r="F2611" s="245" t="s">
        <v>44</v>
      </c>
      <c r="G2611" s="245" t="s">
        <v>4913</v>
      </c>
      <c r="H2611" s="245" t="s">
        <v>4912</v>
      </c>
      <c r="I2611" s="245" t="s">
        <v>14</v>
      </c>
      <c r="J2611" s="245" t="s">
        <v>569</v>
      </c>
      <c r="K2611" s="246" t="s">
        <v>17841</v>
      </c>
      <c r="L2611" s="245" t="s">
        <v>568</v>
      </c>
    </row>
    <row r="2612" spans="1:12" x14ac:dyDescent="0.25">
      <c r="A2612" s="245" t="s">
        <v>4831</v>
      </c>
      <c r="B2612" s="245" t="s">
        <v>4830</v>
      </c>
      <c r="C2612" s="245" t="s">
        <v>4895</v>
      </c>
      <c r="D2612" s="245" t="s">
        <v>4894</v>
      </c>
      <c r="E2612" s="246" t="s">
        <v>44</v>
      </c>
      <c r="F2612" s="245" t="s">
        <v>44</v>
      </c>
      <c r="G2612" s="245" t="s">
        <v>4911</v>
      </c>
      <c r="H2612" s="245" t="s">
        <v>4910</v>
      </c>
      <c r="I2612" s="245" t="s">
        <v>14</v>
      </c>
      <c r="J2612" s="245" t="s">
        <v>59</v>
      </c>
      <c r="K2612" s="246" t="s">
        <v>17842</v>
      </c>
      <c r="L2612" s="245" t="s">
        <v>568</v>
      </c>
    </row>
    <row r="2613" spans="1:12" x14ac:dyDescent="0.25">
      <c r="A2613" s="245" t="s">
        <v>4831</v>
      </c>
      <c r="B2613" s="245" t="s">
        <v>4830</v>
      </c>
      <c r="C2613" s="245" t="s">
        <v>4895</v>
      </c>
      <c r="D2613" s="245" t="s">
        <v>4894</v>
      </c>
      <c r="E2613" s="246" t="s">
        <v>44</v>
      </c>
      <c r="F2613" s="245" t="s">
        <v>44</v>
      </c>
      <c r="G2613" s="245" t="s">
        <v>4908</v>
      </c>
      <c r="H2613" s="245" t="s">
        <v>4907</v>
      </c>
      <c r="I2613" s="245" t="s">
        <v>14</v>
      </c>
      <c r="J2613" s="245" t="s">
        <v>59</v>
      </c>
      <c r="K2613" s="246" t="s">
        <v>9587</v>
      </c>
      <c r="L2613" s="245" t="s">
        <v>568</v>
      </c>
    </row>
    <row r="2614" spans="1:12" x14ac:dyDescent="0.25">
      <c r="A2614" s="245" t="s">
        <v>4831</v>
      </c>
      <c r="B2614" s="245" t="s">
        <v>4830</v>
      </c>
      <c r="C2614" s="245" t="s">
        <v>4895</v>
      </c>
      <c r="D2614" s="245" t="s">
        <v>4894</v>
      </c>
      <c r="E2614" s="246" t="s">
        <v>44</v>
      </c>
      <c r="F2614" s="245" t="s">
        <v>44</v>
      </c>
      <c r="G2614" s="245" t="s">
        <v>4906</v>
      </c>
      <c r="H2614" s="245" t="s">
        <v>4905</v>
      </c>
      <c r="I2614" s="245" t="s">
        <v>14</v>
      </c>
      <c r="J2614" s="245" t="s">
        <v>59</v>
      </c>
      <c r="K2614" s="246" t="s">
        <v>8272</v>
      </c>
      <c r="L2614" s="245" t="s">
        <v>568</v>
      </c>
    </row>
    <row r="2615" spans="1:12" x14ac:dyDescent="0.25">
      <c r="A2615" s="245" t="s">
        <v>4831</v>
      </c>
      <c r="B2615" s="245" t="s">
        <v>4830</v>
      </c>
      <c r="C2615" s="245" t="s">
        <v>4895</v>
      </c>
      <c r="D2615" s="245" t="s">
        <v>4894</v>
      </c>
      <c r="E2615" s="246" t="s">
        <v>44</v>
      </c>
      <c r="F2615" s="245" t="s">
        <v>44</v>
      </c>
      <c r="G2615" s="245" t="s">
        <v>4903</v>
      </c>
      <c r="H2615" s="245" t="s">
        <v>4902</v>
      </c>
      <c r="I2615" s="245" t="s">
        <v>14</v>
      </c>
      <c r="J2615" s="245" t="s">
        <v>59</v>
      </c>
      <c r="K2615" s="246" t="s">
        <v>15854</v>
      </c>
      <c r="L2615" s="245" t="s">
        <v>568</v>
      </c>
    </row>
    <row r="2616" spans="1:12" x14ac:dyDescent="0.25">
      <c r="A2616" s="245" t="s">
        <v>4831</v>
      </c>
      <c r="B2616" s="245" t="s">
        <v>4830</v>
      </c>
      <c r="C2616" s="245" t="s">
        <v>4895</v>
      </c>
      <c r="D2616" s="245" t="s">
        <v>4894</v>
      </c>
      <c r="E2616" s="246" t="s">
        <v>44</v>
      </c>
      <c r="F2616" s="245" t="s">
        <v>44</v>
      </c>
      <c r="G2616" s="245" t="s">
        <v>4901</v>
      </c>
      <c r="H2616" s="245" t="s">
        <v>4900</v>
      </c>
      <c r="I2616" s="245" t="s">
        <v>14</v>
      </c>
      <c r="J2616" s="245" t="s">
        <v>59</v>
      </c>
      <c r="K2616" s="246" t="s">
        <v>17843</v>
      </c>
      <c r="L2616" s="245" t="s">
        <v>568</v>
      </c>
    </row>
    <row r="2617" spans="1:12" x14ac:dyDescent="0.25">
      <c r="A2617" s="245" t="s">
        <v>4831</v>
      </c>
      <c r="B2617" s="245" t="s">
        <v>4830</v>
      </c>
      <c r="C2617" s="245" t="s">
        <v>4895</v>
      </c>
      <c r="D2617" s="245" t="s">
        <v>4894</v>
      </c>
      <c r="E2617" s="246" t="s">
        <v>44</v>
      </c>
      <c r="F2617" s="245" t="s">
        <v>44</v>
      </c>
      <c r="G2617" s="245" t="s">
        <v>4899</v>
      </c>
      <c r="H2617" s="245" t="s">
        <v>4898</v>
      </c>
      <c r="I2617" s="245" t="s">
        <v>14</v>
      </c>
      <c r="J2617" s="245" t="s">
        <v>106</v>
      </c>
      <c r="K2617" s="246" t="s">
        <v>17844</v>
      </c>
      <c r="L2617" s="245" t="s">
        <v>568</v>
      </c>
    </row>
    <row r="2618" spans="1:12" x14ac:dyDescent="0.25">
      <c r="A2618" s="245" t="s">
        <v>4831</v>
      </c>
      <c r="B2618" s="245" t="s">
        <v>4830</v>
      </c>
      <c r="C2618" s="245" t="s">
        <v>4895</v>
      </c>
      <c r="D2618" s="245" t="s">
        <v>4894</v>
      </c>
      <c r="E2618" s="246" t="s">
        <v>44</v>
      </c>
      <c r="F2618" s="245" t="s">
        <v>44</v>
      </c>
      <c r="G2618" s="245" t="s">
        <v>4897</v>
      </c>
      <c r="H2618" s="245" t="s">
        <v>4896</v>
      </c>
      <c r="I2618" s="245" t="s">
        <v>14</v>
      </c>
      <c r="J2618" s="245" t="s">
        <v>569</v>
      </c>
      <c r="K2618" s="246" t="s">
        <v>17845</v>
      </c>
      <c r="L2618" s="245" t="s">
        <v>568</v>
      </c>
    </row>
    <row r="2619" spans="1:12" x14ac:dyDescent="0.25">
      <c r="A2619" s="245" t="s">
        <v>4831</v>
      </c>
      <c r="B2619" s="245" t="s">
        <v>4830</v>
      </c>
      <c r="C2619" s="245" t="s">
        <v>4895</v>
      </c>
      <c r="D2619" s="245" t="s">
        <v>4894</v>
      </c>
      <c r="E2619" s="246" t="s">
        <v>44</v>
      </c>
      <c r="F2619" s="245" t="s">
        <v>44</v>
      </c>
      <c r="G2619" s="245" t="s">
        <v>4893</v>
      </c>
      <c r="H2619" s="245" t="s">
        <v>4892</v>
      </c>
      <c r="I2619" s="245" t="s">
        <v>14</v>
      </c>
      <c r="J2619" s="245" t="s">
        <v>59</v>
      </c>
      <c r="K2619" s="246" t="s">
        <v>17846</v>
      </c>
      <c r="L2619" s="245" t="s">
        <v>568</v>
      </c>
    </row>
    <row r="2620" spans="1:12" x14ac:dyDescent="0.25">
      <c r="A2620" s="245" t="s">
        <v>4831</v>
      </c>
      <c r="B2620" s="245" t="s">
        <v>4830</v>
      </c>
      <c r="C2620" s="245" t="s">
        <v>4829</v>
      </c>
      <c r="D2620" s="245" t="s">
        <v>4828</v>
      </c>
      <c r="E2620" s="246" t="s">
        <v>44</v>
      </c>
      <c r="F2620" s="245" t="s">
        <v>44</v>
      </c>
      <c r="G2620" s="245" t="s">
        <v>4890</v>
      </c>
      <c r="H2620" s="245" t="s">
        <v>4889</v>
      </c>
      <c r="I2620" s="245" t="s">
        <v>12</v>
      </c>
      <c r="J2620" s="245" t="s">
        <v>569</v>
      </c>
      <c r="K2620" s="246" t="s">
        <v>17847</v>
      </c>
      <c r="L2620" s="245" t="s">
        <v>568</v>
      </c>
    </row>
    <row r="2621" spans="1:12" x14ac:dyDescent="0.25">
      <c r="A2621" s="245" t="s">
        <v>4831</v>
      </c>
      <c r="B2621" s="245" t="s">
        <v>4830</v>
      </c>
      <c r="C2621" s="245" t="s">
        <v>4829</v>
      </c>
      <c r="D2621" s="245" t="s">
        <v>4828</v>
      </c>
      <c r="E2621" s="246" t="s">
        <v>44</v>
      </c>
      <c r="F2621" s="245" t="s">
        <v>44</v>
      </c>
      <c r="G2621" s="245" t="s">
        <v>4888</v>
      </c>
      <c r="H2621" s="245" t="s">
        <v>4887</v>
      </c>
      <c r="I2621" s="245" t="s">
        <v>12</v>
      </c>
      <c r="J2621" s="245" t="s">
        <v>569</v>
      </c>
      <c r="K2621" s="246" t="s">
        <v>17848</v>
      </c>
      <c r="L2621" s="245" t="s">
        <v>568</v>
      </c>
    </row>
    <row r="2622" spans="1:12" x14ac:dyDescent="0.25">
      <c r="A2622" s="245" t="s">
        <v>4831</v>
      </c>
      <c r="B2622" s="245" t="s">
        <v>4830</v>
      </c>
      <c r="C2622" s="245" t="s">
        <v>4829</v>
      </c>
      <c r="D2622" s="245" t="s">
        <v>4828</v>
      </c>
      <c r="E2622" s="246" t="s">
        <v>44</v>
      </c>
      <c r="F2622" s="245" t="s">
        <v>44</v>
      </c>
      <c r="G2622" s="245" t="s">
        <v>4886</v>
      </c>
      <c r="H2622" s="245" t="s">
        <v>4885</v>
      </c>
      <c r="I2622" s="245" t="s">
        <v>12</v>
      </c>
      <c r="J2622" s="245" t="s">
        <v>569</v>
      </c>
      <c r="K2622" s="246" t="s">
        <v>17849</v>
      </c>
      <c r="L2622" s="245" t="s">
        <v>568</v>
      </c>
    </row>
    <row r="2623" spans="1:12" x14ac:dyDescent="0.25">
      <c r="A2623" s="245" t="s">
        <v>4831</v>
      </c>
      <c r="B2623" s="245" t="s">
        <v>4830</v>
      </c>
      <c r="C2623" s="245" t="s">
        <v>4829</v>
      </c>
      <c r="D2623" s="245" t="s">
        <v>4828</v>
      </c>
      <c r="E2623" s="246" t="s">
        <v>44</v>
      </c>
      <c r="F2623" s="245" t="s">
        <v>44</v>
      </c>
      <c r="G2623" s="245" t="s">
        <v>4884</v>
      </c>
      <c r="H2623" s="245" t="s">
        <v>4883</v>
      </c>
      <c r="I2623" s="245" t="s">
        <v>12</v>
      </c>
      <c r="J2623" s="245" t="s">
        <v>569</v>
      </c>
      <c r="K2623" s="246" t="s">
        <v>17850</v>
      </c>
      <c r="L2623" s="245" t="s">
        <v>568</v>
      </c>
    </row>
    <row r="2624" spans="1:12" x14ac:dyDescent="0.25">
      <c r="A2624" s="245" t="s">
        <v>4831</v>
      </c>
      <c r="B2624" s="245" t="s">
        <v>4830</v>
      </c>
      <c r="C2624" s="245" t="s">
        <v>4829</v>
      </c>
      <c r="D2624" s="245" t="s">
        <v>4828</v>
      </c>
      <c r="E2624" s="246" t="s">
        <v>44</v>
      </c>
      <c r="F2624" s="245" t="s">
        <v>44</v>
      </c>
      <c r="G2624" s="245" t="s">
        <v>4882</v>
      </c>
      <c r="H2624" s="245" t="s">
        <v>4881</v>
      </c>
      <c r="I2624" s="245" t="s">
        <v>12</v>
      </c>
      <c r="J2624" s="245" t="s">
        <v>569</v>
      </c>
      <c r="K2624" s="246" t="s">
        <v>17851</v>
      </c>
      <c r="L2624" s="245" t="s">
        <v>568</v>
      </c>
    </row>
    <row r="2625" spans="1:12" x14ac:dyDescent="0.25">
      <c r="A2625" s="245" t="s">
        <v>4831</v>
      </c>
      <c r="B2625" s="245" t="s">
        <v>4830</v>
      </c>
      <c r="C2625" s="245" t="s">
        <v>4829</v>
      </c>
      <c r="D2625" s="245" t="s">
        <v>4828</v>
      </c>
      <c r="E2625" s="246" t="s">
        <v>44</v>
      </c>
      <c r="F2625" s="245" t="s">
        <v>44</v>
      </c>
      <c r="G2625" s="245" t="s">
        <v>4880</v>
      </c>
      <c r="H2625" s="245" t="s">
        <v>17852</v>
      </c>
      <c r="I2625" s="245" t="s">
        <v>12</v>
      </c>
      <c r="J2625" s="245" t="s">
        <v>569</v>
      </c>
      <c r="K2625" s="246" t="s">
        <v>17853</v>
      </c>
      <c r="L2625" s="245" t="s">
        <v>568</v>
      </c>
    </row>
    <row r="2626" spans="1:12" x14ac:dyDescent="0.25">
      <c r="A2626" s="245" t="s">
        <v>4831</v>
      </c>
      <c r="B2626" s="245" t="s">
        <v>4830</v>
      </c>
      <c r="C2626" s="245" t="s">
        <v>4829</v>
      </c>
      <c r="D2626" s="245" t="s">
        <v>4828</v>
      </c>
      <c r="E2626" s="246" t="s">
        <v>44</v>
      </c>
      <c r="F2626" s="245" t="s">
        <v>44</v>
      </c>
      <c r="G2626" s="245" t="s">
        <v>4879</v>
      </c>
      <c r="H2626" s="245" t="s">
        <v>4878</v>
      </c>
      <c r="I2626" s="245" t="s">
        <v>12</v>
      </c>
      <c r="J2626" s="245" t="s">
        <v>569</v>
      </c>
      <c r="K2626" s="246" t="s">
        <v>17854</v>
      </c>
      <c r="L2626" s="245" t="s">
        <v>568</v>
      </c>
    </row>
    <row r="2627" spans="1:12" x14ac:dyDescent="0.25">
      <c r="A2627" s="245" t="s">
        <v>4831</v>
      </c>
      <c r="B2627" s="245" t="s">
        <v>4830</v>
      </c>
      <c r="C2627" s="245" t="s">
        <v>4829</v>
      </c>
      <c r="D2627" s="245" t="s">
        <v>4828</v>
      </c>
      <c r="E2627" s="246" t="s">
        <v>44</v>
      </c>
      <c r="F2627" s="245" t="s">
        <v>44</v>
      </c>
      <c r="G2627" s="245" t="s">
        <v>4877</v>
      </c>
      <c r="H2627" s="245" t="s">
        <v>4876</v>
      </c>
      <c r="I2627" s="245" t="s">
        <v>12</v>
      </c>
      <c r="J2627" s="245" t="s">
        <v>569</v>
      </c>
      <c r="K2627" s="246" t="s">
        <v>17855</v>
      </c>
      <c r="L2627" s="245" t="s">
        <v>568</v>
      </c>
    </row>
    <row r="2628" spans="1:12" x14ac:dyDescent="0.25">
      <c r="A2628" s="245" t="s">
        <v>4831</v>
      </c>
      <c r="B2628" s="245" t="s">
        <v>4830</v>
      </c>
      <c r="C2628" s="245" t="s">
        <v>4829</v>
      </c>
      <c r="D2628" s="245" t="s">
        <v>4828</v>
      </c>
      <c r="E2628" s="246" t="s">
        <v>44</v>
      </c>
      <c r="F2628" s="245" t="s">
        <v>44</v>
      </c>
      <c r="G2628" s="245" t="s">
        <v>4875</v>
      </c>
      <c r="H2628" s="245" t="s">
        <v>4874</v>
      </c>
      <c r="I2628" s="245" t="s">
        <v>11</v>
      </c>
      <c r="J2628" s="245" t="s">
        <v>569</v>
      </c>
      <c r="K2628" s="246" t="s">
        <v>15080</v>
      </c>
      <c r="L2628" s="245" t="s">
        <v>568</v>
      </c>
    </row>
    <row r="2629" spans="1:12" x14ac:dyDescent="0.25">
      <c r="A2629" s="245" t="s">
        <v>4831</v>
      </c>
      <c r="B2629" s="245" t="s">
        <v>4830</v>
      </c>
      <c r="C2629" s="245" t="s">
        <v>4829</v>
      </c>
      <c r="D2629" s="245" t="s">
        <v>4828</v>
      </c>
      <c r="E2629" s="246" t="s">
        <v>44</v>
      </c>
      <c r="F2629" s="245" t="s">
        <v>44</v>
      </c>
      <c r="G2629" s="245" t="s">
        <v>4873</v>
      </c>
      <c r="H2629" s="245" t="s">
        <v>4872</v>
      </c>
      <c r="I2629" s="245" t="s">
        <v>11</v>
      </c>
      <c r="J2629" s="245" t="s">
        <v>569</v>
      </c>
      <c r="K2629" s="246" t="s">
        <v>17856</v>
      </c>
      <c r="L2629" s="245" t="s">
        <v>568</v>
      </c>
    </row>
    <row r="2630" spans="1:12" x14ac:dyDescent="0.25">
      <c r="A2630" s="245" t="s">
        <v>4831</v>
      </c>
      <c r="B2630" s="245" t="s">
        <v>4830</v>
      </c>
      <c r="C2630" s="245" t="s">
        <v>4829</v>
      </c>
      <c r="D2630" s="245" t="s">
        <v>4828</v>
      </c>
      <c r="E2630" s="246" t="s">
        <v>44</v>
      </c>
      <c r="F2630" s="245" t="s">
        <v>44</v>
      </c>
      <c r="G2630" s="245" t="s">
        <v>4871</v>
      </c>
      <c r="H2630" s="245" t="s">
        <v>4870</v>
      </c>
      <c r="I2630" s="245" t="s">
        <v>11</v>
      </c>
      <c r="J2630" s="245" t="s">
        <v>569</v>
      </c>
      <c r="K2630" s="246" t="s">
        <v>15455</v>
      </c>
      <c r="L2630" s="245" t="s">
        <v>568</v>
      </c>
    </row>
    <row r="2631" spans="1:12" x14ac:dyDescent="0.25">
      <c r="A2631" s="245" t="s">
        <v>4831</v>
      </c>
      <c r="B2631" s="245" t="s">
        <v>4830</v>
      </c>
      <c r="C2631" s="245" t="s">
        <v>4829</v>
      </c>
      <c r="D2631" s="245" t="s">
        <v>4828</v>
      </c>
      <c r="E2631" s="246" t="s">
        <v>44</v>
      </c>
      <c r="F2631" s="245" t="s">
        <v>44</v>
      </c>
      <c r="G2631" s="245" t="s">
        <v>4869</v>
      </c>
      <c r="H2631" s="245" t="s">
        <v>4868</v>
      </c>
      <c r="I2631" s="245" t="s">
        <v>11</v>
      </c>
      <c r="J2631" s="245" t="s">
        <v>569</v>
      </c>
      <c r="K2631" s="246" t="s">
        <v>17857</v>
      </c>
      <c r="L2631" s="245" t="s">
        <v>568</v>
      </c>
    </row>
    <row r="2632" spans="1:12" x14ac:dyDescent="0.25">
      <c r="A2632" s="245" t="s">
        <v>4831</v>
      </c>
      <c r="B2632" s="245" t="s">
        <v>4830</v>
      </c>
      <c r="C2632" s="245" t="s">
        <v>4829</v>
      </c>
      <c r="D2632" s="245" t="s">
        <v>4828</v>
      </c>
      <c r="E2632" s="246" t="s">
        <v>44</v>
      </c>
      <c r="F2632" s="245" t="s">
        <v>44</v>
      </c>
      <c r="G2632" s="245" t="s">
        <v>4867</v>
      </c>
      <c r="H2632" s="245" t="s">
        <v>4866</v>
      </c>
      <c r="I2632" s="245" t="s">
        <v>11</v>
      </c>
      <c r="J2632" s="245" t="s">
        <v>569</v>
      </c>
      <c r="K2632" s="246" t="s">
        <v>17858</v>
      </c>
      <c r="L2632" s="245" t="s">
        <v>568</v>
      </c>
    </row>
    <row r="2633" spans="1:12" x14ac:dyDescent="0.25">
      <c r="A2633" s="245" t="s">
        <v>4831</v>
      </c>
      <c r="B2633" s="245" t="s">
        <v>4830</v>
      </c>
      <c r="C2633" s="245" t="s">
        <v>4829</v>
      </c>
      <c r="D2633" s="245" t="s">
        <v>4828</v>
      </c>
      <c r="E2633" s="246" t="s">
        <v>44</v>
      </c>
      <c r="F2633" s="245" t="s">
        <v>44</v>
      </c>
      <c r="G2633" s="245" t="s">
        <v>4865</v>
      </c>
      <c r="H2633" s="245" t="s">
        <v>4864</v>
      </c>
      <c r="I2633" s="245" t="s">
        <v>11</v>
      </c>
      <c r="J2633" s="245" t="s">
        <v>569</v>
      </c>
      <c r="K2633" s="246" t="s">
        <v>11539</v>
      </c>
      <c r="L2633" s="245" t="s">
        <v>568</v>
      </c>
    </row>
    <row r="2634" spans="1:12" x14ac:dyDescent="0.25">
      <c r="A2634" s="245" t="s">
        <v>4831</v>
      </c>
      <c r="B2634" s="245" t="s">
        <v>4830</v>
      </c>
      <c r="C2634" s="245" t="s">
        <v>4829</v>
      </c>
      <c r="D2634" s="245" t="s">
        <v>4828</v>
      </c>
      <c r="E2634" s="246" t="s">
        <v>44</v>
      </c>
      <c r="F2634" s="245" t="s">
        <v>44</v>
      </c>
      <c r="G2634" s="245" t="s">
        <v>4863</v>
      </c>
      <c r="H2634" s="245" t="s">
        <v>4862</v>
      </c>
      <c r="I2634" s="245" t="s">
        <v>11</v>
      </c>
      <c r="J2634" s="245" t="s">
        <v>569</v>
      </c>
      <c r="K2634" s="246" t="s">
        <v>17859</v>
      </c>
      <c r="L2634" s="245" t="s">
        <v>568</v>
      </c>
    </row>
    <row r="2635" spans="1:12" x14ac:dyDescent="0.25">
      <c r="A2635" s="245" t="s">
        <v>4831</v>
      </c>
      <c r="B2635" s="245" t="s">
        <v>4830</v>
      </c>
      <c r="C2635" s="245" t="s">
        <v>4829</v>
      </c>
      <c r="D2635" s="245" t="s">
        <v>4828</v>
      </c>
      <c r="E2635" s="246" t="s">
        <v>44</v>
      </c>
      <c r="F2635" s="245" t="s">
        <v>44</v>
      </c>
      <c r="G2635" s="245" t="s">
        <v>4861</v>
      </c>
      <c r="H2635" s="245" t="s">
        <v>4860</v>
      </c>
      <c r="I2635" s="245" t="s">
        <v>11</v>
      </c>
      <c r="J2635" s="245" t="s">
        <v>569</v>
      </c>
      <c r="K2635" s="246" t="s">
        <v>17860</v>
      </c>
      <c r="L2635" s="245" t="s">
        <v>568</v>
      </c>
    </row>
    <row r="2636" spans="1:12" x14ac:dyDescent="0.25">
      <c r="A2636" s="245" t="s">
        <v>4831</v>
      </c>
      <c r="B2636" s="245" t="s">
        <v>4830</v>
      </c>
      <c r="C2636" s="245" t="s">
        <v>4829</v>
      </c>
      <c r="D2636" s="245" t="s">
        <v>4828</v>
      </c>
      <c r="E2636" s="246" t="s">
        <v>44</v>
      </c>
      <c r="F2636" s="245" t="s">
        <v>44</v>
      </c>
      <c r="G2636" s="245" t="s">
        <v>4859</v>
      </c>
      <c r="H2636" s="245" t="s">
        <v>4858</v>
      </c>
      <c r="I2636" s="245" t="s">
        <v>11</v>
      </c>
      <c r="J2636" s="245" t="s">
        <v>569</v>
      </c>
      <c r="K2636" s="246" t="s">
        <v>17861</v>
      </c>
      <c r="L2636" s="245" t="s">
        <v>568</v>
      </c>
    </row>
    <row r="2637" spans="1:12" x14ac:dyDescent="0.25">
      <c r="A2637" s="245" t="s">
        <v>4831</v>
      </c>
      <c r="B2637" s="245" t="s">
        <v>4830</v>
      </c>
      <c r="C2637" s="245" t="s">
        <v>4829</v>
      </c>
      <c r="D2637" s="245" t="s">
        <v>4828</v>
      </c>
      <c r="E2637" s="246" t="s">
        <v>44</v>
      </c>
      <c r="F2637" s="245" t="s">
        <v>44</v>
      </c>
      <c r="G2637" s="245" t="s">
        <v>4857</v>
      </c>
      <c r="H2637" s="245" t="s">
        <v>4856</v>
      </c>
      <c r="I2637" s="245" t="s">
        <v>11</v>
      </c>
      <c r="J2637" s="245" t="s">
        <v>569</v>
      </c>
      <c r="K2637" s="246" t="s">
        <v>10418</v>
      </c>
      <c r="L2637" s="245" t="s">
        <v>568</v>
      </c>
    </row>
    <row r="2638" spans="1:12" x14ac:dyDescent="0.25">
      <c r="A2638" s="245" t="s">
        <v>4831</v>
      </c>
      <c r="B2638" s="245" t="s">
        <v>4830</v>
      </c>
      <c r="C2638" s="245" t="s">
        <v>4829</v>
      </c>
      <c r="D2638" s="245" t="s">
        <v>4828</v>
      </c>
      <c r="E2638" s="246" t="s">
        <v>44</v>
      </c>
      <c r="F2638" s="245" t="s">
        <v>44</v>
      </c>
      <c r="G2638" s="245" t="s">
        <v>4855</v>
      </c>
      <c r="H2638" s="245" t="s">
        <v>4854</v>
      </c>
      <c r="I2638" s="245" t="s">
        <v>11</v>
      </c>
      <c r="J2638" s="245" t="s">
        <v>569</v>
      </c>
      <c r="K2638" s="246" t="s">
        <v>17862</v>
      </c>
      <c r="L2638" s="245" t="s">
        <v>568</v>
      </c>
    </row>
    <row r="2639" spans="1:12" x14ac:dyDescent="0.25">
      <c r="A2639" s="245" t="s">
        <v>4831</v>
      </c>
      <c r="B2639" s="245" t="s">
        <v>4830</v>
      </c>
      <c r="C2639" s="245" t="s">
        <v>4829</v>
      </c>
      <c r="D2639" s="245" t="s">
        <v>4828</v>
      </c>
      <c r="E2639" s="246" t="s">
        <v>44</v>
      </c>
      <c r="F2639" s="245" t="s">
        <v>44</v>
      </c>
      <c r="G2639" s="245" t="s">
        <v>4853</v>
      </c>
      <c r="H2639" s="245" t="s">
        <v>4852</v>
      </c>
      <c r="I2639" s="245" t="s">
        <v>11</v>
      </c>
      <c r="J2639" s="245" t="s">
        <v>569</v>
      </c>
      <c r="K2639" s="246" t="s">
        <v>17863</v>
      </c>
      <c r="L2639" s="245" t="s">
        <v>568</v>
      </c>
    </row>
    <row r="2640" spans="1:12" x14ac:dyDescent="0.25">
      <c r="A2640" s="245" t="s">
        <v>4831</v>
      </c>
      <c r="B2640" s="245" t="s">
        <v>4830</v>
      </c>
      <c r="C2640" s="245" t="s">
        <v>4829</v>
      </c>
      <c r="D2640" s="245" t="s">
        <v>4828</v>
      </c>
      <c r="E2640" s="246" t="s">
        <v>44</v>
      </c>
      <c r="F2640" s="245" t="s">
        <v>44</v>
      </c>
      <c r="G2640" s="245" t="s">
        <v>4851</v>
      </c>
      <c r="H2640" s="245" t="s">
        <v>4850</v>
      </c>
      <c r="I2640" s="245" t="s">
        <v>14</v>
      </c>
      <c r="J2640" s="245" t="s">
        <v>569</v>
      </c>
      <c r="K2640" s="246" t="s">
        <v>17864</v>
      </c>
      <c r="L2640" s="245" t="s">
        <v>568</v>
      </c>
    </row>
    <row r="2641" spans="1:12" x14ac:dyDescent="0.25">
      <c r="A2641" s="245" t="s">
        <v>4831</v>
      </c>
      <c r="B2641" s="245" t="s">
        <v>4830</v>
      </c>
      <c r="C2641" s="245" t="s">
        <v>4829</v>
      </c>
      <c r="D2641" s="245" t="s">
        <v>4828</v>
      </c>
      <c r="E2641" s="246" t="s">
        <v>44</v>
      </c>
      <c r="F2641" s="245" t="s">
        <v>44</v>
      </c>
      <c r="G2641" s="245" t="s">
        <v>4849</v>
      </c>
      <c r="H2641" s="245" t="s">
        <v>4848</v>
      </c>
      <c r="I2641" s="245" t="s">
        <v>14</v>
      </c>
      <c r="J2641" s="245" t="s">
        <v>569</v>
      </c>
      <c r="K2641" s="246" t="s">
        <v>13130</v>
      </c>
      <c r="L2641" s="245" t="s">
        <v>568</v>
      </c>
    </row>
    <row r="2642" spans="1:12" x14ac:dyDescent="0.25">
      <c r="A2642" s="245" t="s">
        <v>4831</v>
      </c>
      <c r="B2642" s="245" t="s">
        <v>4830</v>
      </c>
      <c r="C2642" s="245" t="s">
        <v>4829</v>
      </c>
      <c r="D2642" s="245" t="s">
        <v>4828</v>
      </c>
      <c r="E2642" s="246" t="s">
        <v>44</v>
      </c>
      <c r="F2642" s="245" t="s">
        <v>44</v>
      </c>
      <c r="G2642" s="245" t="s">
        <v>4847</v>
      </c>
      <c r="H2642" s="245" t="s">
        <v>4846</v>
      </c>
      <c r="I2642" s="245" t="s">
        <v>14</v>
      </c>
      <c r="J2642" s="245" t="s">
        <v>569</v>
      </c>
      <c r="K2642" s="246" t="s">
        <v>17865</v>
      </c>
      <c r="L2642" s="245" t="s">
        <v>568</v>
      </c>
    </row>
    <row r="2643" spans="1:12" x14ac:dyDescent="0.25">
      <c r="A2643" s="245" t="s">
        <v>4831</v>
      </c>
      <c r="B2643" s="245" t="s">
        <v>4830</v>
      </c>
      <c r="C2643" s="245" t="s">
        <v>4829</v>
      </c>
      <c r="D2643" s="245" t="s">
        <v>4828</v>
      </c>
      <c r="E2643" s="246" t="s">
        <v>44</v>
      </c>
      <c r="F2643" s="245" t="s">
        <v>44</v>
      </c>
      <c r="G2643" s="245" t="s">
        <v>4845</v>
      </c>
      <c r="H2643" s="245" t="s">
        <v>4844</v>
      </c>
      <c r="I2643" s="245" t="s">
        <v>14</v>
      </c>
      <c r="J2643" s="245" t="s">
        <v>569</v>
      </c>
      <c r="K2643" s="246" t="s">
        <v>17866</v>
      </c>
      <c r="L2643" s="245" t="s">
        <v>568</v>
      </c>
    </row>
    <row r="2644" spans="1:12" x14ac:dyDescent="0.25">
      <c r="A2644" s="245" t="s">
        <v>4831</v>
      </c>
      <c r="B2644" s="245" t="s">
        <v>4830</v>
      </c>
      <c r="C2644" s="245" t="s">
        <v>4829</v>
      </c>
      <c r="D2644" s="245" t="s">
        <v>4828</v>
      </c>
      <c r="E2644" s="246" t="s">
        <v>44</v>
      </c>
      <c r="F2644" s="245" t="s">
        <v>44</v>
      </c>
      <c r="G2644" s="245" t="s">
        <v>4843</v>
      </c>
      <c r="H2644" s="245" t="s">
        <v>4842</v>
      </c>
      <c r="I2644" s="245" t="s">
        <v>14</v>
      </c>
      <c r="J2644" s="245" t="s">
        <v>569</v>
      </c>
      <c r="K2644" s="246" t="s">
        <v>17867</v>
      </c>
      <c r="L2644" s="245" t="s">
        <v>568</v>
      </c>
    </row>
    <row r="2645" spans="1:12" x14ac:dyDescent="0.25">
      <c r="A2645" s="245" t="s">
        <v>4831</v>
      </c>
      <c r="B2645" s="245" t="s">
        <v>4830</v>
      </c>
      <c r="C2645" s="245" t="s">
        <v>4829</v>
      </c>
      <c r="D2645" s="245" t="s">
        <v>4828</v>
      </c>
      <c r="E2645" s="246" t="s">
        <v>44</v>
      </c>
      <c r="F2645" s="245" t="s">
        <v>44</v>
      </c>
      <c r="G2645" s="245" t="s">
        <v>4841</v>
      </c>
      <c r="H2645" s="245" t="s">
        <v>4840</v>
      </c>
      <c r="I2645" s="245" t="s">
        <v>14</v>
      </c>
      <c r="J2645" s="245" t="s">
        <v>59</v>
      </c>
      <c r="K2645" s="246" t="s">
        <v>17868</v>
      </c>
      <c r="L2645" s="245" t="s">
        <v>568</v>
      </c>
    </row>
    <row r="2646" spans="1:12" x14ac:dyDescent="0.25">
      <c r="A2646" s="245" t="s">
        <v>4831</v>
      </c>
      <c r="B2646" s="245" t="s">
        <v>4830</v>
      </c>
      <c r="C2646" s="245" t="s">
        <v>4829</v>
      </c>
      <c r="D2646" s="245" t="s">
        <v>4828</v>
      </c>
      <c r="E2646" s="246" t="s">
        <v>44</v>
      </c>
      <c r="F2646" s="245" t="s">
        <v>44</v>
      </c>
      <c r="G2646" s="245" t="s">
        <v>4839</v>
      </c>
      <c r="H2646" s="245" t="s">
        <v>4838</v>
      </c>
      <c r="I2646" s="245" t="s">
        <v>14</v>
      </c>
      <c r="J2646" s="245" t="s">
        <v>59</v>
      </c>
      <c r="K2646" s="246" t="s">
        <v>17153</v>
      </c>
      <c r="L2646" s="245" t="s">
        <v>568</v>
      </c>
    </row>
    <row r="2647" spans="1:12" x14ac:dyDescent="0.25">
      <c r="A2647" s="245" t="s">
        <v>4831</v>
      </c>
      <c r="B2647" s="245" t="s">
        <v>4830</v>
      </c>
      <c r="C2647" s="245" t="s">
        <v>4829</v>
      </c>
      <c r="D2647" s="245" t="s">
        <v>4828</v>
      </c>
      <c r="E2647" s="246" t="s">
        <v>44</v>
      </c>
      <c r="F2647" s="245" t="s">
        <v>44</v>
      </c>
      <c r="G2647" s="245" t="s">
        <v>4837</v>
      </c>
      <c r="H2647" s="245" t="s">
        <v>4836</v>
      </c>
      <c r="I2647" s="245" t="s">
        <v>14</v>
      </c>
      <c r="J2647" s="245" t="s">
        <v>59</v>
      </c>
      <c r="K2647" s="246" t="s">
        <v>17869</v>
      </c>
      <c r="L2647" s="245" t="s">
        <v>568</v>
      </c>
    </row>
    <row r="2648" spans="1:12" x14ac:dyDescent="0.25">
      <c r="A2648" s="245" t="s">
        <v>4831</v>
      </c>
      <c r="B2648" s="245" t="s">
        <v>4830</v>
      </c>
      <c r="C2648" s="245" t="s">
        <v>4829</v>
      </c>
      <c r="D2648" s="245" t="s">
        <v>4828</v>
      </c>
      <c r="E2648" s="246" t="s">
        <v>44</v>
      </c>
      <c r="F2648" s="245" t="s">
        <v>44</v>
      </c>
      <c r="G2648" s="245" t="s">
        <v>4835</v>
      </c>
      <c r="H2648" s="245" t="s">
        <v>4834</v>
      </c>
      <c r="I2648" s="245" t="s">
        <v>14</v>
      </c>
      <c r="J2648" s="245" t="s">
        <v>59</v>
      </c>
      <c r="K2648" s="246" t="s">
        <v>15115</v>
      </c>
      <c r="L2648" s="245" t="s">
        <v>568</v>
      </c>
    </row>
    <row r="2649" spans="1:12" x14ac:dyDescent="0.25">
      <c r="A2649" s="245" t="s">
        <v>4831</v>
      </c>
      <c r="B2649" s="245" t="s">
        <v>4830</v>
      </c>
      <c r="C2649" s="245" t="s">
        <v>4829</v>
      </c>
      <c r="D2649" s="245" t="s">
        <v>4828</v>
      </c>
      <c r="E2649" s="246" t="s">
        <v>44</v>
      </c>
      <c r="F2649" s="245" t="s">
        <v>44</v>
      </c>
      <c r="G2649" s="245" t="s">
        <v>4833</v>
      </c>
      <c r="H2649" s="245" t="s">
        <v>4832</v>
      </c>
      <c r="I2649" s="245" t="s">
        <v>14</v>
      </c>
      <c r="J2649" s="245" t="s">
        <v>59</v>
      </c>
      <c r="K2649" s="246" t="s">
        <v>17870</v>
      </c>
      <c r="L2649" s="245" t="s">
        <v>568</v>
      </c>
    </row>
    <row r="2650" spans="1:12" x14ac:dyDescent="0.25">
      <c r="A2650" s="245" t="s">
        <v>4831</v>
      </c>
      <c r="B2650" s="245" t="s">
        <v>4830</v>
      </c>
      <c r="C2650" s="245" t="s">
        <v>4829</v>
      </c>
      <c r="D2650" s="245" t="s">
        <v>4828</v>
      </c>
      <c r="E2650" s="246" t="s">
        <v>44</v>
      </c>
      <c r="F2650" s="245" t="s">
        <v>44</v>
      </c>
      <c r="G2650" s="245" t="s">
        <v>4827</v>
      </c>
      <c r="H2650" s="245" t="s">
        <v>4826</v>
      </c>
      <c r="I2650" s="245" t="s">
        <v>14</v>
      </c>
      <c r="J2650" s="245" t="s">
        <v>59</v>
      </c>
      <c r="K2650" s="246" t="s">
        <v>17871</v>
      </c>
      <c r="L2650" s="245" t="s">
        <v>568</v>
      </c>
    </row>
    <row r="2651" spans="1:12" x14ac:dyDescent="0.25">
      <c r="A2651" s="245" t="s">
        <v>4831</v>
      </c>
      <c r="B2651" s="245" t="s">
        <v>4830</v>
      </c>
      <c r="C2651" s="245" t="s">
        <v>4829</v>
      </c>
      <c r="D2651" s="245" t="s">
        <v>4828</v>
      </c>
      <c r="E2651" s="246" t="s">
        <v>44</v>
      </c>
      <c r="F2651" s="245" t="s">
        <v>44</v>
      </c>
      <c r="G2651" s="245" t="s">
        <v>11817</v>
      </c>
      <c r="H2651" s="245" t="s">
        <v>17872</v>
      </c>
      <c r="I2651" s="245" t="s">
        <v>15</v>
      </c>
      <c r="J2651" s="245" t="s">
        <v>569</v>
      </c>
      <c r="K2651" s="246" t="s">
        <v>1557</v>
      </c>
      <c r="L2651" s="245" t="s">
        <v>568</v>
      </c>
    </row>
    <row r="2652" spans="1:12" x14ac:dyDescent="0.25">
      <c r="A2652" s="245" t="s">
        <v>4831</v>
      </c>
      <c r="B2652" s="245" t="s">
        <v>4830</v>
      </c>
      <c r="C2652" s="245" t="s">
        <v>4829</v>
      </c>
      <c r="D2652" s="245" t="s">
        <v>4828</v>
      </c>
      <c r="E2652" s="246" t="s">
        <v>44</v>
      </c>
      <c r="F2652" s="245" t="s">
        <v>44</v>
      </c>
      <c r="G2652" s="245" t="s">
        <v>11818</v>
      </c>
      <c r="H2652" s="245" t="s">
        <v>17873</v>
      </c>
      <c r="I2652" s="245" t="s">
        <v>15</v>
      </c>
      <c r="J2652" s="245" t="s">
        <v>569</v>
      </c>
      <c r="K2652" s="246" t="s">
        <v>17874</v>
      </c>
      <c r="L2652" s="245" t="s">
        <v>568</v>
      </c>
    </row>
    <row r="2653" spans="1:12" x14ac:dyDescent="0.25">
      <c r="A2653" s="245" t="s">
        <v>4831</v>
      </c>
      <c r="B2653" s="245" t="s">
        <v>4830</v>
      </c>
      <c r="C2653" s="245" t="s">
        <v>4829</v>
      </c>
      <c r="D2653" s="245" t="s">
        <v>4828</v>
      </c>
      <c r="E2653" s="246" t="s">
        <v>44</v>
      </c>
      <c r="F2653" s="245" t="s">
        <v>44</v>
      </c>
      <c r="G2653" s="245" t="s">
        <v>11819</v>
      </c>
      <c r="H2653" s="245" t="s">
        <v>17875</v>
      </c>
      <c r="I2653" s="245" t="s">
        <v>15</v>
      </c>
      <c r="J2653" s="245" t="s">
        <v>569</v>
      </c>
      <c r="K2653" s="246" t="s">
        <v>8962</v>
      </c>
      <c r="L2653" s="245" t="s">
        <v>568</v>
      </c>
    </row>
    <row r="2654" spans="1:12" x14ac:dyDescent="0.25">
      <c r="A2654" s="245" t="s">
        <v>4831</v>
      </c>
      <c r="B2654" s="245" t="s">
        <v>4830</v>
      </c>
      <c r="C2654" s="245" t="s">
        <v>4829</v>
      </c>
      <c r="D2654" s="245" t="s">
        <v>4828</v>
      </c>
      <c r="E2654" s="246" t="s">
        <v>44</v>
      </c>
      <c r="F2654" s="245" t="s">
        <v>44</v>
      </c>
      <c r="G2654" s="245" t="s">
        <v>11820</v>
      </c>
      <c r="H2654" s="245" t="s">
        <v>17876</v>
      </c>
      <c r="I2654" s="245" t="s">
        <v>15</v>
      </c>
      <c r="J2654" s="245" t="s">
        <v>569</v>
      </c>
      <c r="K2654" s="246" t="s">
        <v>8808</v>
      </c>
      <c r="L2654" s="245" t="s">
        <v>568</v>
      </c>
    </row>
    <row r="2655" spans="1:12" x14ac:dyDescent="0.25">
      <c r="A2655" s="245" t="s">
        <v>4831</v>
      </c>
      <c r="B2655" s="245" t="s">
        <v>4830</v>
      </c>
      <c r="C2655" s="245" t="s">
        <v>4829</v>
      </c>
      <c r="D2655" s="245" t="s">
        <v>4828</v>
      </c>
      <c r="E2655" s="246" t="s">
        <v>44</v>
      </c>
      <c r="F2655" s="245" t="s">
        <v>44</v>
      </c>
      <c r="G2655" s="245" t="s">
        <v>11822</v>
      </c>
      <c r="H2655" s="245" t="s">
        <v>17877</v>
      </c>
      <c r="I2655" s="245" t="s">
        <v>15</v>
      </c>
      <c r="J2655" s="245" t="s">
        <v>569</v>
      </c>
      <c r="K2655" s="246" t="s">
        <v>15427</v>
      </c>
      <c r="L2655" s="245" t="s">
        <v>568</v>
      </c>
    </row>
    <row r="2656" spans="1:12" x14ac:dyDescent="0.25">
      <c r="A2656" s="245" t="s">
        <v>4831</v>
      </c>
      <c r="B2656" s="245" t="s">
        <v>4830</v>
      </c>
      <c r="C2656" s="245" t="s">
        <v>4829</v>
      </c>
      <c r="D2656" s="245" t="s">
        <v>4828</v>
      </c>
      <c r="E2656" s="246" t="s">
        <v>44</v>
      </c>
      <c r="F2656" s="245" t="s">
        <v>44</v>
      </c>
      <c r="G2656" s="245" t="s">
        <v>11823</v>
      </c>
      <c r="H2656" s="245" t="s">
        <v>17878</v>
      </c>
      <c r="I2656" s="245" t="s">
        <v>15</v>
      </c>
      <c r="J2656" s="245" t="s">
        <v>569</v>
      </c>
      <c r="K2656" s="246" t="s">
        <v>4189</v>
      </c>
      <c r="L2656" s="245" t="s">
        <v>568</v>
      </c>
    </row>
    <row r="2657" spans="1:12" x14ac:dyDescent="0.25">
      <c r="A2657" s="245" t="s">
        <v>4831</v>
      </c>
      <c r="B2657" s="245" t="s">
        <v>4830</v>
      </c>
      <c r="C2657" s="245" t="s">
        <v>4829</v>
      </c>
      <c r="D2657" s="245" t="s">
        <v>4828</v>
      </c>
      <c r="E2657" s="246" t="s">
        <v>44</v>
      </c>
      <c r="F2657" s="245" t="s">
        <v>44</v>
      </c>
      <c r="G2657" s="245" t="s">
        <v>11824</v>
      </c>
      <c r="H2657" s="245" t="s">
        <v>17879</v>
      </c>
      <c r="I2657" s="245" t="s">
        <v>15</v>
      </c>
      <c r="J2657" s="245" t="s">
        <v>569</v>
      </c>
      <c r="K2657" s="246" t="s">
        <v>9642</v>
      </c>
      <c r="L2657" s="245" t="s">
        <v>568</v>
      </c>
    </row>
    <row r="2658" spans="1:12" x14ac:dyDescent="0.25">
      <c r="A2658" s="245" t="s">
        <v>4831</v>
      </c>
      <c r="B2658" s="245" t="s">
        <v>4830</v>
      </c>
      <c r="C2658" s="245" t="s">
        <v>4829</v>
      </c>
      <c r="D2658" s="245" t="s">
        <v>4828</v>
      </c>
      <c r="E2658" s="246" t="s">
        <v>44</v>
      </c>
      <c r="F2658" s="245" t="s">
        <v>44</v>
      </c>
      <c r="G2658" s="245" t="s">
        <v>11826</v>
      </c>
      <c r="H2658" s="245" t="s">
        <v>17880</v>
      </c>
      <c r="I2658" s="245" t="s">
        <v>15</v>
      </c>
      <c r="J2658" s="245" t="s">
        <v>569</v>
      </c>
      <c r="K2658" s="246" t="s">
        <v>8880</v>
      </c>
      <c r="L2658" s="245" t="s">
        <v>568</v>
      </c>
    </row>
    <row r="2659" spans="1:12" x14ac:dyDescent="0.25">
      <c r="A2659" s="245" t="s">
        <v>4831</v>
      </c>
      <c r="B2659" s="245" t="s">
        <v>4830</v>
      </c>
      <c r="C2659" s="245" t="s">
        <v>4829</v>
      </c>
      <c r="D2659" s="245" t="s">
        <v>4828</v>
      </c>
      <c r="E2659" s="246" t="s">
        <v>44</v>
      </c>
      <c r="F2659" s="245" t="s">
        <v>44</v>
      </c>
      <c r="G2659" s="245" t="s">
        <v>11827</v>
      </c>
      <c r="H2659" s="245" t="s">
        <v>17881</v>
      </c>
      <c r="I2659" s="245" t="s">
        <v>15</v>
      </c>
      <c r="J2659" s="245" t="s">
        <v>569</v>
      </c>
      <c r="K2659" s="246" t="s">
        <v>10315</v>
      </c>
      <c r="L2659" s="245" t="s">
        <v>568</v>
      </c>
    </row>
    <row r="2660" spans="1:12" x14ac:dyDescent="0.25">
      <c r="A2660" s="245" t="s">
        <v>4831</v>
      </c>
      <c r="B2660" s="245" t="s">
        <v>4830</v>
      </c>
      <c r="C2660" s="245" t="s">
        <v>4829</v>
      </c>
      <c r="D2660" s="245" t="s">
        <v>4828</v>
      </c>
      <c r="E2660" s="246" t="s">
        <v>44</v>
      </c>
      <c r="F2660" s="245" t="s">
        <v>44</v>
      </c>
      <c r="G2660" s="245" t="s">
        <v>11828</v>
      </c>
      <c r="H2660" s="245" t="s">
        <v>17882</v>
      </c>
      <c r="I2660" s="245" t="s">
        <v>15</v>
      </c>
      <c r="J2660" s="245" t="s">
        <v>569</v>
      </c>
      <c r="K2660" s="246" t="s">
        <v>17883</v>
      </c>
      <c r="L2660" s="245" t="s">
        <v>568</v>
      </c>
    </row>
    <row r="2661" spans="1:12" x14ac:dyDescent="0.25">
      <c r="A2661" s="245" t="s">
        <v>4831</v>
      </c>
      <c r="B2661" s="245" t="s">
        <v>4830</v>
      </c>
      <c r="C2661" s="245" t="s">
        <v>4829</v>
      </c>
      <c r="D2661" s="245" t="s">
        <v>4828</v>
      </c>
      <c r="E2661" s="246" t="s">
        <v>44</v>
      </c>
      <c r="F2661" s="245" t="s">
        <v>44</v>
      </c>
      <c r="G2661" s="245" t="s">
        <v>11829</v>
      </c>
      <c r="H2661" s="245" t="s">
        <v>17884</v>
      </c>
      <c r="I2661" s="245" t="s">
        <v>15</v>
      </c>
      <c r="J2661" s="245" t="s">
        <v>569</v>
      </c>
      <c r="K2661" s="246" t="s">
        <v>8739</v>
      </c>
      <c r="L2661" s="245" t="s">
        <v>568</v>
      </c>
    </row>
    <row r="2662" spans="1:12" x14ac:dyDescent="0.25">
      <c r="A2662" s="245" t="s">
        <v>4831</v>
      </c>
      <c r="B2662" s="245" t="s">
        <v>4830</v>
      </c>
      <c r="C2662" s="245" t="s">
        <v>4829</v>
      </c>
      <c r="D2662" s="245" t="s">
        <v>4828</v>
      </c>
      <c r="E2662" s="246" t="s">
        <v>44</v>
      </c>
      <c r="F2662" s="245" t="s">
        <v>44</v>
      </c>
      <c r="G2662" s="245" t="s">
        <v>11831</v>
      </c>
      <c r="H2662" s="245" t="s">
        <v>17885</v>
      </c>
      <c r="I2662" s="245" t="s">
        <v>15</v>
      </c>
      <c r="J2662" s="245" t="s">
        <v>569</v>
      </c>
      <c r="K2662" s="246" t="s">
        <v>8369</v>
      </c>
      <c r="L2662" s="245" t="s">
        <v>568</v>
      </c>
    </row>
    <row r="2663" spans="1:12" x14ac:dyDescent="0.25">
      <c r="A2663" s="245" t="s">
        <v>4831</v>
      </c>
      <c r="B2663" s="245" t="s">
        <v>4830</v>
      </c>
      <c r="C2663" s="245" t="s">
        <v>4829</v>
      </c>
      <c r="D2663" s="245" t="s">
        <v>4828</v>
      </c>
      <c r="E2663" s="246" t="s">
        <v>44</v>
      </c>
      <c r="F2663" s="245" t="s">
        <v>44</v>
      </c>
      <c r="G2663" s="245" t="s">
        <v>11832</v>
      </c>
      <c r="H2663" s="245" t="s">
        <v>17886</v>
      </c>
      <c r="I2663" s="245" t="s">
        <v>15</v>
      </c>
      <c r="J2663" s="245" t="s">
        <v>569</v>
      </c>
      <c r="K2663" s="246" t="s">
        <v>8362</v>
      </c>
      <c r="L2663" s="245" t="s">
        <v>568</v>
      </c>
    </row>
    <row r="2664" spans="1:12" x14ac:dyDescent="0.25">
      <c r="A2664" s="245" t="s">
        <v>4831</v>
      </c>
      <c r="B2664" s="245" t="s">
        <v>4830</v>
      </c>
      <c r="C2664" s="245" t="s">
        <v>4829</v>
      </c>
      <c r="D2664" s="245" t="s">
        <v>4828</v>
      </c>
      <c r="E2664" s="246" t="s">
        <v>44</v>
      </c>
      <c r="F2664" s="245" t="s">
        <v>44</v>
      </c>
      <c r="G2664" s="245" t="s">
        <v>11833</v>
      </c>
      <c r="H2664" s="245" t="s">
        <v>17887</v>
      </c>
      <c r="I2664" s="245" t="s">
        <v>15</v>
      </c>
      <c r="J2664" s="245" t="s">
        <v>569</v>
      </c>
      <c r="K2664" s="246" t="s">
        <v>5271</v>
      </c>
      <c r="L2664" s="245" t="s">
        <v>568</v>
      </c>
    </row>
    <row r="2665" spans="1:12" x14ac:dyDescent="0.25">
      <c r="A2665" s="245" t="s">
        <v>4831</v>
      </c>
      <c r="B2665" s="245" t="s">
        <v>4830</v>
      </c>
      <c r="C2665" s="245" t="s">
        <v>4829</v>
      </c>
      <c r="D2665" s="245" t="s">
        <v>4828</v>
      </c>
      <c r="E2665" s="246" t="s">
        <v>44</v>
      </c>
      <c r="F2665" s="245" t="s">
        <v>44</v>
      </c>
      <c r="G2665" s="245" t="s">
        <v>11834</v>
      </c>
      <c r="H2665" s="245" t="s">
        <v>17888</v>
      </c>
      <c r="I2665" s="245" t="s">
        <v>15</v>
      </c>
      <c r="J2665" s="245" t="s">
        <v>569</v>
      </c>
      <c r="K2665" s="246" t="s">
        <v>17889</v>
      </c>
      <c r="L2665" s="245" t="s">
        <v>568</v>
      </c>
    </row>
    <row r="2666" spans="1:12" x14ac:dyDescent="0.25">
      <c r="A2666" s="245" t="s">
        <v>4831</v>
      </c>
      <c r="B2666" s="245" t="s">
        <v>4830</v>
      </c>
      <c r="C2666" s="245" t="s">
        <v>4829</v>
      </c>
      <c r="D2666" s="245" t="s">
        <v>4828</v>
      </c>
      <c r="E2666" s="246" t="s">
        <v>44</v>
      </c>
      <c r="F2666" s="245" t="s">
        <v>44</v>
      </c>
      <c r="G2666" s="245" t="s">
        <v>11835</v>
      </c>
      <c r="H2666" s="245" t="s">
        <v>17890</v>
      </c>
      <c r="I2666" s="245" t="s">
        <v>15</v>
      </c>
      <c r="J2666" s="245" t="s">
        <v>569</v>
      </c>
      <c r="K2666" s="246" t="s">
        <v>9612</v>
      </c>
      <c r="L2666" s="245" t="s">
        <v>568</v>
      </c>
    </row>
    <row r="2667" spans="1:12" x14ac:dyDescent="0.25">
      <c r="A2667" s="245" t="s">
        <v>4831</v>
      </c>
      <c r="B2667" s="245" t="s">
        <v>4830</v>
      </c>
      <c r="C2667" s="245" t="s">
        <v>4829</v>
      </c>
      <c r="D2667" s="245" t="s">
        <v>4828</v>
      </c>
      <c r="E2667" s="246" t="s">
        <v>44</v>
      </c>
      <c r="F2667" s="245" t="s">
        <v>44</v>
      </c>
      <c r="G2667" s="245" t="s">
        <v>17891</v>
      </c>
      <c r="H2667" s="245" t="s">
        <v>17892</v>
      </c>
      <c r="I2667" s="245" t="s">
        <v>11</v>
      </c>
      <c r="J2667" s="245" t="s">
        <v>59</v>
      </c>
      <c r="K2667" s="246" t="s">
        <v>17893</v>
      </c>
      <c r="L2667" s="245" t="s">
        <v>568</v>
      </c>
    </row>
    <row r="2668" spans="1:12" x14ac:dyDescent="0.25">
      <c r="A2668" s="245" t="s">
        <v>4831</v>
      </c>
      <c r="B2668" s="245" t="s">
        <v>4830</v>
      </c>
      <c r="C2668" s="245" t="s">
        <v>4829</v>
      </c>
      <c r="D2668" s="245" t="s">
        <v>4828</v>
      </c>
      <c r="E2668" s="246" t="s">
        <v>44</v>
      </c>
      <c r="F2668" s="245" t="s">
        <v>44</v>
      </c>
      <c r="G2668" s="245" t="s">
        <v>17894</v>
      </c>
      <c r="H2668" s="245" t="s">
        <v>17895</v>
      </c>
      <c r="I2668" s="245" t="s">
        <v>11</v>
      </c>
      <c r="J2668" s="245" t="s">
        <v>59</v>
      </c>
      <c r="K2668" s="246" t="s">
        <v>16254</v>
      </c>
      <c r="L2668" s="245" t="s">
        <v>568</v>
      </c>
    </row>
    <row r="2669" spans="1:12" x14ac:dyDescent="0.25">
      <c r="A2669" s="245" t="s">
        <v>4831</v>
      </c>
      <c r="B2669" s="245" t="s">
        <v>4830</v>
      </c>
      <c r="C2669" s="245" t="s">
        <v>4829</v>
      </c>
      <c r="D2669" s="245" t="s">
        <v>4828</v>
      </c>
      <c r="E2669" s="246" t="s">
        <v>44</v>
      </c>
      <c r="F2669" s="245" t="s">
        <v>44</v>
      </c>
      <c r="G2669" s="245" t="s">
        <v>17896</v>
      </c>
      <c r="H2669" s="245" t="s">
        <v>17897</v>
      </c>
      <c r="I2669" s="245" t="s">
        <v>15</v>
      </c>
      <c r="J2669" s="245" t="s">
        <v>59</v>
      </c>
      <c r="K2669" s="246" t="s">
        <v>8947</v>
      </c>
      <c r="L2669" s="245" t="s">
        <v>568</v>
      </c>
    </row>
    <row r="2670" spans="1:12" x14ac:dyDescent="0.25">
      <c r="A2670" s="245" t="s">
        <v>4831</v>
      </c>
      <c r="B2670" s="245" t="s">
        <v>4830</v>
      </c>
      <c r="C2670" s="245" t="s">
        <v>4829</v>
      </c>
      <c r="D2670" s="245" t="s">
        <v>4828</v>
      </c>
      <c r="E2670" s="246" t="s">
        <v>44</v>
      </c>
      <c r="F2670" s="245" t="s">
        <v>44</v>
      </c>
      <c r="G2670" s="245" t="s">
        <v>17898</v>
      </c>
      <c r="H2670" s="245" t="s">
        <v>17899</v>
      </c>
      <c r="I2670" s="245" t="s">
        <v>12</v>
      </c>
      <c r="J2670" s="245" t="s">
        <v>569</v>
      </c>
      <c r="K2670" s="246" t="s">
        <v>17900</v>
      </c>
      <c r="L2670" s="245" t="s">
        <v>568</v>
      </c>
    </row>
    <row r="2671" spans="1:12" x14ac:dyDescent="0.25">
      <c r="A2671" s="245" t="s">
        <v>4831</v>
      </c>
      <c r="B2671" s="245" t="s">
        <v>4830</v>
      </c>
      <c r="C2671" s="245" t="s">
        <v>4829</v>
      </c>
      <c r="D2671" s="245" t="s">
        <v>4828</v>
      </c>
      <c r="E2671" s="246" t="s">
        <v>44</v>
      </c>
      <c r="F2671" s="245" t="s">
        <v>44</v>
      </c>
      <c r="G2671" s="245" t="s">
        <v>17901</v>
      </c>
      <c r="H2671" s="245" t="s">
        <v>17902</v>
      </c>
      <c r="I2671" s="245" t="s">
        <v>12</v>
      </c>
      <c r="J2671" s="245" t="s">
        <v>59</v>
      </c>
      <c r="K2671" s="246" t="s">
        <v>17903</v>
      </c>
      <c r="L2671" s="245" t="s">
        <v>568</v>
      </c>
    </row>
    <row r="2672" spans="1:12" x14ac:dyDescent="0.25">
      <c r="A2672" s="245" t="s">
        <v>4831</v>
      </c>
      <c r="B2672" s="245" t="s">
        <v>4830</v>
      </c>
      <c r="C2672" s="245" t="s">
        <v>4829</v>
      </c>
      <c r="D2672" s="245" t="s">
        <v>4828</v>
      </c>
      <c r="E2672" s="246" t="s">
        <v>44</v>
      </c>
      <c r="F2672" s="245" t="s">
        <v>44</v>
      </c>
      <c r="G2672" s="245" t="s">
        <v>17904</v>
      </c>
      <c r="H2672" s="245" t="s">
        <v>17905</v>
      </c>
      <c r="I2672" s="245" t="s">
        <v>12</v>
      </c>
      <c r="J2672" s="245" t="s">
        <v>59</v>
      </c>
      <c r="K2672" s="246" t="s">
        <v>17906</v>
      </c>
      <c r="L2672" s="245" t="s">
        <v>568</v>
      </c>
    </row>
    <row r="2673" spans="1:12" x14ac:dyDescent="0.25">
      <c r="A2673" s="245" t="s">
        <v>4831</v>
      </c>
      <c r="B2673" s="245" t="s">
        <v>4830</v>
      </c>
      <c r="C2673" s="245" t="s">
        <v>4829</v>
      </c>
      <c r="D2673" s="245" t="s">
        <v>4828</v>
      </c>
      <c r="E2673" s="246" t="s">
        <v>44</v>
      </c>
      <c r="F2673" s="245" t="s">
        <v>44</v>
      </c>
      <c r="G2673" s="245" t="s">
        <v>17907</v>
      </c>
      <c r="H2673" s="245" t="s">
        <v>17908</v>
      </c>
      <c r="I2673" s="245" t="s">
        <v>12</v>
      </c>
      <c r="J2673" s="245" t="s">
        <v>569</v>
      </c>
      <c r="K2673" s="246" t="s">
        <v>17909</v>
      </c>
      <c r="L2673" s="245" t="s">
        <v>568</v>
      </c>
    </row>
    <row r="2674" spans="1:12" x14ac:dyDescent="0.25">
      <c r="A2674" s="245" t="s">
        <v>4831</v>
      </c>
      <c r="B2674" s="245" t="s">
        <v>4830</v>
      </c>
      <c r="C2674" s="245" t="s">
        <v>4829</v>
      </c>
      <c r="D2674" s="245" t="s">
        <v>4828</v>
      </c>
      <c r="E2674" s="246" t="s">
        <v>44</v>
      </c>
      <c r="F2674" s="245" t="s">
        <v>44</v>
      </c>
      <c r="G2674" s="245" t="s">
        <v>17910</v>
      </c>
      <c r="H2674" s="245" t="s">
        <v>17911</v>
      </c>
      <c r="I2674" s="245" t="s">
        <v>12</v>
      </c>
      <c r="J2674" s="245" t="s">
        <v>569</v>
      </c>
      <c r="K2674" s="246" t="s">
        <v>17912</v>
      </c>
      <c r="L2674" s="245" t="s">
        <v>568</v>
      </c>
    </row>
    <row r="2675" spans="1:12" x14ac:dyDescent="0.25">
      <c r="A2675" s="245" t="s">
        <v>4831</v>
      </c>
      <c r="B2675" s="245" t="s">
        <v>4830</v>
      </c>
      <c r="C2675" s="245" t="s">
        <v>4829</v>
      </c>
      <c r="D2675" s="245" t="s">
        <v>4828</v>
      </c>
      <c r="E2675" s="246" t="s">
        <v>44</v>
      </c>
      <c r="F2675" s="245" t="s">
        <v>44</v>
      </c>
      <c r="G2675" s="245" t="s">
        <v>17913</v>
      </c>
      <c r="H2675" s="245" t="s">
        <v>17914</v>
      </c>
      <c r="I2675" s="245" t="s">
        <v>12</v>
      </c>
      <c r="J2675" s="245" t="s">
        <v>569</v>
      </c>
      <c r="K2675" s="246" t="s">
        <v>13344</v>
      </c>
      <c r="L2675" s="245" t="s">
        <v>568</v>
      </c>
    </row>
    <row r="2676" spans="1:12" x14ac:dyDescent="0.25">
      <c r="A2676" s="245" t="s">
        <v>4831</v>
      </c>
      <c r="B2676" s="245" t="s">
        <v>4830</v>
      </c>
      <c r="C2676" s="245" t="s">
        <v>4829</v>
      </c>
      <c r="D2676" s="245" t="s">
        <v>4828</v>
      </c>
      <c r="E2676" s="246" t="s">
        <v>44</v>
      </c>
      <c r="F2676" s="245" t="s">
        <v>44</v>
      </c>
      <c r="G2676" s="245" t="s">
        <v>17915</v>
      </c>
      <c r="H2676" s="245" t="s">
        <v>17916</v>
      </c>
      <c r="I2676" s="245" t="s">
        <v>12</v>
      </c>
      <c r="J2676" s="245" t="s">
        <v>59</v>
      </c>
      <c r="K2676" s="246" t="s">
        <v>17906</v>
      </c>
      <c r="L2676" s="245" t="s">
        <v>568</v>
      </c>
    </row>
    <row r="2677" spans="1:12" x14ac:dyDescent="0.25">
      <c r="A2677" s="245" t="s">
        <v>4831</v>
      </c>
      <c r="B2677" s="245" t="s">
        <v>4830</v>
      </c>
      <c r="C2677" s="245" t="s">
        <v>4829</v>
      </c>
      <c r="D2677" s="245" t="s">
        <v>4828</v>
      </c>
      <c r="E2677" s="246" t="s">
        <v>44</v>
      </c>
      <c r="F2677" s="245" t="s">
        <v>44</v>
      </c>
      <c r="G2677" s="245" t="s">
        <v>17917</v>
      </c>
      <c r="H2677" s="245" t="s">
        <v>17918</v>
      </c>
      <c r="I2677" s="245" t="s">
        <v>12</v>
      </c>
      <c r="J2677" s="245" t="s">
        <v>569</v>
      </c>
      <c r="K2677" s="246" t="s">
        <v>17919</v>
      </c>
      <c r="L2677" s="245" t="s">
        <v>568</v>
      </c>
    </row>
    <row r="2678" spans="1:12" x14ac:dyDescent="0.25">
      <c r="A2678" s="245" t="s">
        <v>4831</v>
      </c>
      <c r="B2678" s="245" t="s">
        <v>4830</v>
      </c>
      <c r="C2678" s="245" t="s">
        <v>4829</v>
      </c>
      <c r="D2678" s="245" t="s">
        <v>4828</v>
      </c>
      <c r="E2678" s="246" t="s">
        <v>44</v>
      </c>
      <c r="F2678" s="245" t="s">
        <v>44</v>
      </c>
      <c r="G2678" s="245" t="s">
        <v>17920</v>
      </c>
      <c r="H2678" s="245" t="s">
        <v>17921</v>
      </c>
      <c r="I2678" s="245" t="s">
        <v>12</v>
      </c>
      <c r="J2678" s="245" t="s">
        <v>569</v>
      </c>
      <c r="K2678" s="246" t="s">
        <v>17922</v>
      </c>
      <c r="L2678" s="245" t="s">
        <v>568</v>
      </c>
    </row>
    <row r="2679" spans="1:12" x14ac:dyDescent="0.25">
      <c r="A2679" s="245" t="s">
        <v>4831</v>
      </c>
      <c r="B2679" s="245" t="s">
        <v>4830</v>
      </c>
      <c r="C2679" s="245" t="s">
        <v>4829</v>
      </c>
      <c r="D2679" s="245" t="s">
        <v>4828</v>
      </c>
      <c r="E2679" s="246" t="s">
        <v>44</v>
      </c>
      <c r="F2679" s="245" t="s">
        <v>44</v>
      </c>
      <c r="G2679" s="245" t="s">
        <v>17923</v>
      </c>
      <c r="H2679" s="245" t="s">
        <v>17924</v>
      </c>
      <c r="I2679" s="245" t="s">
        <v>12</v>
      </c>
      <c r="J2679" s="245" t="s">
        <v>569</v>
      </c>
      <c r="K2679" s="246" t="s">
        <v>17925</v>
      </c>
      <c r="L2679" s="245" t="s">
        <v>568</v>
      </c>
    </row>
    <row r="2680" spans="1:12" x14ac:dyDescent="0.25">
      <c r="A2680" s="245" t="s">
        <v>4831</v>
      </c>
      <c r="B2680" s="245" t="s">
        <v>4830</v>
      </c>
      <c r="C2680" s="245" t="s">
        <v>4829</v>
      </c>
      <c r="D2680" s="245" t="s">
        <v>4828</v>
      </c>
      <c r="E2680" s="246" t="s">
        <v>44</v>
      </c>
      <c r="F2680" s="245" t="s">
        <v>44</v>
      </c>
      <c r="G2680" s="245" t="s">
        <v>17926</v>
      </c>
      <c r="H2680" s="245" t="s">
        <v>17927</v>
      </c>
      <c r="I2680" s="245" t="s">
        <v>12</v>
      </c>
      <c r="J2680" s="245" t="s">
        <v>569</v>
      </c>
      <c r="K2680" s="246" t="s">
        <v>17928</v>
      </c>
      <c r="L2680" s="245" t="s">
        <v>568</v>
      </c>
    </row>
    <row r="2681" spans="1:12" x14ac:dyDescent="0.25">
      <c r="A2681" s="245" t="s">
        <v>4831</v>
      </c>
      <c r="B2681" s="245" t="s">
        <v>4830</v>
      </c>
      <c r="C2681" s="245" t="s">
        <v>4829</v>
      </c>
      <c r="D2681" s="245" t="s">
        <v>4828</v>
      </c>
      <c r="E2681" s="246" t="s">
        <v>44</v>
      </c>
      <c r="F2681" s="245" t="s">
        <v>44</v>
      </c>
      <c r="G2681" s="245" t="s">
        <v>17929</v>
      </c>
      <c r="H2681" s="245" t="s">
        <v>17930</v>
      </c>
      <c r="I2681" s="245" t="s">
        <v>12</v>
      </c>
      <c r="J2681" s="245" t="s">
        <v>569</v>
      </c>
      <c r="K2681" s="246" t="s">
        <v>17931</v>
      </c>
      <c r="L2681" s="245" t="s">
        <v>568</v>
      </c>
    </row>
    <row r="2682" spans="1:12" x14ac:dyDescent="0.25">
      <c r="A2682" s="245" t="s">
        <v>4831</v>
      </c>
      <c r="B2682" s="245" t="s">
        <v>4830</v>
      </c>
      <c r="C2682" s="245" t="s">
        <v>4829</v>
      </c>
      <c r="D2682" s="245" t="s">
        <v>4828</v>
      </c>
      <c r="E2682" s="246" t="s">
        <v>44</v>
      </c>
      <c r="F2682" s="245" t="s">
        <v>44</v>
      </c>
      <c r="G2682" s="245" t="s">
        <v>17932</v>
      </c>
      <c r="H2682" s="245" t="s">
        <v>17933</v>
      </c>
      <c r="I2682" s="245" t="s">
        <v>15</v>
      </c>
      <c r="J2682" s="245" t="s">
        <v>569</v>
      </c>
      <c r="K2682" s="246" t="s">
        <v>17934</v>
      </c>
      <c r="L2682" s="245" t="s">
        <v>568</v>
      </c>
    </row>
    <row r="2683" spans="1:12" x14ac:dyDescent="0.25">
      <c r="A2683" s="245" t="s">
        <v>4831</v>
      </c>
      <c r="B2683" s="245" t="s">
        <v>4830</v>
      </c>
      <c r="C2683" s="245" t="s">
        <v>4829</v>
      </c>
      <c r="D2683" s="245" t="s">
        <v>4828</v>
      </c>
      <c r="E2683" s="246" t="s">
        <v>44</v>
      </c>
      <c r="F2683" s="245" t="s">
        <v>44</v>
      </c>
      <c r="G2683" s="245" t="s">
        <v>17935</v>
      </c>
      <c r="H2683" s="245" t="s">
        <v>17936</v>
      </c>
      <c r="I2683" s="245" t="s">
        <v>15</v>
      </c>
      <c r="J2683" s="245" t="s">
        <v>569</v>
      </c>
      <c r="K2683" s="246" t="s">
        <v>17937</v>
      </c>
      <c r="L2683" s="245" t="s">
        <v>568</v>
      </c>
    </row>
    <row r="2684" spans="1:12" x14ac:dyDescent="0.25">
      <c r="A2684" s="245" t="s">
        <v>4831</v>
      </c>
      <c r="B2684" s="245" t="s">
        <v>4830</v>
      </c>
      <c r="C2684" s="245" t="s">
        <v>4829</v>
      </c>
      <c r="D2684" s="245" t="s">
        <v>4828</v>
      </c>
      <c r="E2684" s="246" t="s">
        <v>44</v>
      </c>
      <c r="F2684" s="245" t="s">
        <v>44</v>
      </c>
      <c r="G2684" s="245" t="s">
        <v>17938</v>
      </c>
      <c r="H2684" s="245" t="s">
        <v>17939</v>
      </c>
      <c r="I2684" s="245" t="s">
        <v>15</v>
      </c>
      <c r="J2684" s="245" t="s">
        <v>569</v>
      </c>
      <c r="K2684" s="246" t="s">
        <v>10173</v>
      </c>
      <c r="L2684" s="245" t="s">
        <v>568</v>
      </c>
    </row>
    <row r="2685" spans="1:12" x14ac:dyDescent="0.25">
      <c r="A2685" s="245" t="s">
        <v>4831</v>
      </c>
      <c r="B2685" s="245" t="s">
        <v>4830</v>
      </c>
      <c r="C2685" s="245" t="s">
        <v>4829</v>
      </c>
      <c r="D2685" s="245" t="s">
        <v>4828</v>
      </c>
      <c r="E2685" s="246" t="s">
        <v>44</v>
      </c>
      <c r="F2685" s="245" t="s">
        <v>44</v>
      </c>
      <c r="G2685" s="245" t="s">
        <v>17940</v>
      </c>
      <c r="H2685" s="245" t="s">
        <v>17941</v>
      </c>
      <c r="I2685" s="245" t="s">
        <v>15</v>
      </c>
      <c r="J2685" s="245" t="s">
        <v>569</v>
      </c>
      <c r="K2685" s="246" t="s">
        <v>17942</v>
      </c>
      <c r="L2685" s="245" t="s">
        <v>568</v>
      </c>
    </row>
    <row r="2686" spans="1:12" x14ac:dyDescent="0.25">
      <c r="A2686" s="245" t="s">
        <v>4831</v>
      </c>
      <c r="B2686" s="245" t="s">
        <v>4830</v>
      </c>
      <c r="C2686" s="245" t="s">
        <v>4829</v>
      </c>
      <c r="D2686" s="245" t="s">
        <v>4828</v>
      </c>
      <c r="E2686" s="246" t="s">
        <v>44</v>
      </c>
      <c r="F2686" s="245" t="s">
        <v>44</v>
      </c>
      <c r="G2686" s="245" t="s">
        <v>17943</v>
      </c>
      <c r="H2686" s="245" t="s">
        <v>17944</v>
      </c>
      <c r="I2686" s="245" t="s">
        <v>15</v>
      </c>
      <c r="J2686" s="245" t="s">
        <v>569</v>
      </c>
      <c r="K2686" s="246" t="s">
        <v>14312</v>
      </c>
      <c r="L2686" s="245" t="s">
        <v>568</v>
      </c>
    </row>
    <row r="2687" spans="1:12" x14ac:dyDescent="0.25">
      <c r="A2687" s="245" t="s">
        <v>4831</v>
      </c>
      <c r="B2687" s="245" t="s">
        <v>4830</v>
      </c>
      <c r="C2687" s="245" t="s">
        <v>4829</v>
      </c>
      <c r="D2687" s="245" t="s">
        <v>4828</v>
      </c>
      <c r="E2687" s="246" t="s">
        <v>44</v>
      </c>
      <c r="F2687" s="245" t="s">
        <v>44</v>
      </c>
      <c r="G2687" s="245" t="s">
        <v>17945</v>
      </c>
      <c r="H2687" s="245" t="s">
        <v>17946</v>
      </c>
      <c r="I2687" s="245" t="s">
        <v>15</v>
      </c>
      <c r="J2687" s="245" t="s">
        <v>569</v>
      </c>
      <c r="K2687" s="246" t="s">
        <v>9568</v>
      </c>
      <c r="L2687" s="245" t="s">
        <v>568</v>
      </c>
    </row>
    <row r="2688" spans="1:12" x14ac:dyDescent="0.25">
      <c r="A2688" s="245" t="s">
        <v>4831</v>
      </c>
      <c r="B2688" s="245" t="s">
        <v>4830</v>
      </c>
      <c r="C2688" s="245" t="s">
        <v>4829</v>
      </c>
      <c r="D2688" s="245" t="s">
        <v>4828</v>
      </c>
      <c r="E2688" s="246" t="s">
        <v>44</v>
      </c>
      <c r="F2688" s="245" t="s">
        <v>44</v>
      </c>
      <c r="G2688" s="245" t="s">
        <v>17947</v>
      </c>
      <c r="H2688" s="245" t="s">
        <v>17948</v>
      </c>
      <c r="I2688" s="245" t="s">
        <v>15</v>
      </c>
      <c r="J2688" s="245" t="s">
        <v>569</v>
      </c>
      <c r="K2688" s="246" t="s">
        <v>17949</v>
      </c>
      <c r="L2688" s="245" t="s">
        <v>568</v>
      </c>
    </row>
    <row r="2689" spans="1:12" x14ac:dyDescent="0.25">
      <c r="A2689" s="245" t="s">
        <v>4831</v>
      </c>
      <c r="B2689" s="245" t="s">
        <v>4830</v>
      </c>
      <c r="C2689" s="245" t="s">
        <v>4829</v>
      </c>
      <c r="D2689" s="245" t="s">
        <v>4828</v>
      </c>
      <c r="E2689" s="246" t="s">
        <v>44</v>
      </c>
      <c r="F2689" s="245" t="s">
        <v>44</v>
      </c>
      <c r="G2689" s="245" t="s">
        <v>17950</v>
      </c>
      <c r="H2689" s="245" t="s">
        <v>17951</v>
      </c>
      <c r="I2689" s="245" t="s">
        <v>12</v>
      </c>
      <c r="J2689" s="245" t="s">
        <v>569</v>
      </c>
      <c r="K2689" s="246" t="s">
        <v>17952</v>
      </c>
      <c r="L2689" s="245" t="s">
        <v>568</v>
      </c>
    </row>
    <row r="2690" spans="1:12" x14ac:dyDescent="0.25">
      <c r="A2690" s="245" t="s">
        <v>4831</v>
      </c>
      <c r="B2690" s="245" t="s">
        <v>4830</v>
      </c>
      <c r="C2690" s="245" t="s">
        <v>4829</v>
      </c>
      <c r="D2690" s="245" t="s">
        <v>4828</v>
      </c>
      <c r="E2690" s="246" t="s">
        <v>44</v>
      </c>
      <c r="F2690" s="245" t="s">
        <v>44</v>
      </c>
      <c r="G2690" s="245" t="s">
        <v>17953</v>
      </c>
      <c r="H2690" s="245" t="s">
        <v>17954</v>
      </c>
      <c r="I2690" s="245" t="s">
        <v>12</v>
      </c>
      <c r="J2690" s="245" t="s">
        <v>569</v>
      </c>
      <c r="K2690" s="246" t="s">
        <v>17955</v>
      </c>
      <c r="L2690" s="245" t="s">
        <v>568</v>
      </c>
    </row>
    <row r="2691" spans="1:12" x14ac:dyDescent="0.25">
      <c r="A2691" s="245" t="s">
        <v>4831</v>
      </c>
      <c r="B2691" s="245" t="s">
        <v>4830</v>
      </c>
      <c r="C2691" s="245" t="s">
        <v>4829</v>
      </c>
      <c r="D2691" s="245" t="s">
        <v>4828</v>
      </c>
      <c r="E2691" s="246" t="s">
        <v>44</v>
      </c>
      <c r="F2691" s="245" t="s">
        <v>44</v>
      </c>
      <c r="G2691" s="245" t="s">
        <v>17956</v>
      </c>
      <c r="H2691" s="245" t="s">
        <v>17957</v>
      </c>
      <c r="I2691" s="245" t="s">
        <v>12</v>
      </c>
      <c r="J2691" s="245" t="s">
        <v>569</v>
      </c>
      <c r="K2691" s="246" t="s">
        <v>17958</v>
      </c>
      <c r="L2691" s="245" t="s">
        <v>568</v>
      </c>
    </row>
    <row r="2692" spans="1:12" x14ac:dyDescent="0.25">
      <c r="A2692" s="245" t="s">
        <v>4831</v>
      </c>
      <c r="B2692" s="245" t="s">
        <v>4830</v>
      </c>
      <c r="C2692" s="245" t="s">
        <v>4829</v>
      </c>
      <c r="D2692" s="245" t="s">
        <v>4828</v>
      </c>
      <c r="E2692" s="246" t="s">
        <v>44</v>
      </c>
      <c r="F2692" s="245" t="s">
        <v>44</v>
      </c>
      <c r="G2692" s="245" t="s">
        <v>17959</v>
      </c>
      <c r="H2692" s="245" t="s">
        <v>17960</v>
      </c>
      <c r="I2692" s="245" t="s">
        <v>12</v>
      </c>
      <c r="J2692" s="245" t="s">
        <v>569</v>
      </c>
      <c r="K2692" s="246" t="s">
        <v>17961</v>
      </c>
      <c r="L2692" s="245" t="s">
        <v>568</v>
      </c>
    </row>
    <row r="2693" spans="1:12" x14ac:dyDescent="0.25">
      <c r="A2693" s="245" t="s">
        <v>4831</v>
      </c>
      <c r="B2693" s="245" t="s">
        <v>4830</v>
      </c>
      <c r="C2693" s="245" t="s">
        <v>4829</v>
      </c>
      <c r="D2693" s="245" t="s">
        <v>4828</v>
      </c>
      <c r="E2693" s="246" t="s">
        <v>44</v>
      </c>
      <c r="F2693" s="245" t="s">
        <v>44</v>
      </c>
      <c r="G2693" s="245" t="s">
        <v>17962</v>
      </c>
      <c r="H2693" s="245" t="s">
        <v>17963</v>
      </c>
      <c r="I2693" s="245" t="s">
        <v>12</v>
      </c>
      <c r="J2693" s="245" t="s">
        <v>569</v>
      </c>
      <c r="K2693" s="246" t="s">
        <v>17964</v>
      </c>
      <c r="L2693" s="245" t="s">
        <v>568</v>
      </c>
    </row>
    <row r="2694" spans="1:12" x14ac:dyDescent="0.25">
      <c r="A2694" s="245" t="s">
        <v>4831</v>
      </c>
      <c r="B2694" s="245" t="s">
        <v>4830</v>
      </c>
      <c r="C2694" s="245" t="s">
        <v>4829</v>
      </c>
      <c r="D2694" s="245" t="s">
        <v>4828</v>
      </c>
      <c r="E2694" s="246" t="s">
        <v>44</v>
      </c>
      <c r="F2694" s="245" t="s">
        <v>44</v>
      </c>
      <c r="G2694" s="245" t="s">
        <v>17965</v>
      </c>
      <c r="H2694" s="245" t="s">
        <v>17966</v>
      </c>
      <c r="I2694" s="245" t="s">
        <v>12</v>
      </c>
      <c r="J2694" s="245" t="s">
        <v>569</v>
      </c>
      <c r="K2694" s="246" t="s">
        <v>17967</v>
      </c>
      <c r="L2694" s="245" t="s">
        <v>568</v>
      </c>
    </row>
    <row r="2695" spans="1:12" x14ac:dyDescent="0.25">
      <c r="A2695" s="245" t="s">
        <v>4831</v>
      </c>
      <c r="B2695" s="245" t="s">
        <v>4830</v>
      </c>
      <c r="C2695" s="245" t="s">
        <v>4829</v>
      </c>
      <c r="D2695" s="245" t="s">
        <v>4828</v>
      </c>
      <c r="E2695" s="246" t="s">
        <v>44</v>
      </c>
      <c r="F2695" s="245" t="s">
        <v>44</v>
      </c>
      <c r="G2695" s="245" t="s">
        <v>17968</v>
      </c>
      <c r="H2695" s="245" t="s">
        <v>17969</v>
      </c>
      <c r="I2695" s="245" t="s">
        <v>12</v>
      </c>
      <c r="J2695" s="245" t="s">
        <v>569</v>
      </c>
      <c r="K2695" s="246" t="s">
        <v>17970</v>
      </c>
      <c r="L2695" s="245" t="s">
        <v>568</v>
      </c>
    </row>
    <row r="2696" spans="1:12" x14ac:dyDescent="0.25">
      <c r="A2696" s="245" t="s">
        <v>4831</v>
      </c>
      <c r="B2696" s="245" t="s">
        <v>4830</v>
      </c>
      <c r="C2696" s="245" t="s">
        <v>4829</v>
      </c>
      <c r="D2696" s="245" t="s">
        <v>4828</v>
      </c>
      <c r="E2696" s="246" t="s">
        <v>44</v>
      </c>
      <c r="F2696" s="245" t="s">
        <v>44</v>
      </c>
      <c r="G2696" s="245" t="s">
        <v>17971</v>
      </c>
      <c r="H2696" s="245" t="s">
        <v>17972</v>
      </c>
      <c r="I2696" s="245" t="s">
        <v>12</v>
      </c>
      <c r="J2696" s="245" t="s">
        <v>569</v>
      </c>
      <c r="K2696" s="246" t="s">
        <v>17973</v>
      </c>
      <c r="L2696" s="245" t="s">
        <v>568</v>
      </c>
    </row>
    <row r="2697" spans="1:12" x14ac:dyDescent="0.25">
      <c r="A2697" s="245" t="s">
        <v>4777</v>
      </c>
      <c r="B2697" s="245" t="s">
        <v>4776</v>
      </c>
      <c r="C2697" s="245" t="s">
        <v>4821</v>
      </c>
      <c r="D2697" s="245" t="s">
        <v>4820</v>
      </c>
      <c r="E2697" s="246" t="s">
        <v>44</v>
      </c>
      <c r="F2697" s="245" t="s">
        <v>44</v>
      </c>
      <c r="G2697" s="245" t="s">
        <v>4825</v>
      </c>
      <c r="H2697" s="245" t="s">
        <v>4824</v>
      </c>
      <c r="I2697" s="245" t="s">
        <v>11</v>
      </c>
      <c r="J2697" s="245" t="s">
        <v>59</v>
      </c>
      <c r="K2697" s="246" t="s">
        <v>17974</v>
      </c>
      <c r="L2697" s="245" t="s">
        <v>568</v>
      </c>
    </row>
    <row r="2698" spans="1:12" x14ac:dyDescent="0.25">
      <c r="A2698" s="245" t="s">
        <v>4777</v>
      </c>
      <c r="B2698" s="245" t="s">
        <v>4776</v>
      </c>
      <c r="C2698" s="245" t="s">
        <v>4821</v>
      </c>
      <c r="D2698" s="245" t="s">
        <v>4820</v>
      </c>
      <c r="E2698" s="246" t="s">
        <v>44</v>
      </c>
      <c r="F2698" s="245" t="s">
        <v>44</v>
      </c>
      <c r="G2698" s="245" t="s">
        <v>4823</v>
      </c>
      <c r="H2698" s="245" t="s">
        <v>4822</v>
      </c>
      <c r="I2698" s="245" t="s">
        <v>11</v>
      </c>
      <c r="J2698" s="245" t="s">
        <v>59</v>
      </c>
      <c r="K2698" s="246" t="s">
        <v>17975</v>
      </c>
      <c r="L2698" s="245" t="s">
        <v>568</v>
      </c>
    </row>
    <row r="2699" spans="1:12" x14ac:dyDescent="0.25">
      <c r="A2699" s="245" t="s">
        <v>4777</v>
      </c>
      <c r="B2699" s="245" t="s">
        <v>4776</v>
      </c>
      <c r="C2699" s="245" t="s">
        <v>4821</v>
      </c>
      <c r="D2699" s="245" t="s">
        <v>4820</v>
      </c>
      <c r="E2699" s="246" t="s">
        <v>44</v>
      </c>
      <c r="F2699" s="245" t="s">
        <v>44</v>
      </c>
      <c r="G2699" s="245" t="s">
        <v>4819</v>
      </c>
      <c r="H2699" s="245" t="s">
        <v>4818</v>
      </c>
      <c r="I2699" s="245" t="s">
        <v>11</v>
      </c>
      <c r="J2699" s="245" t="s">
        <v>59</v>
      </c>
      <c r="K2699" s="246" t="s">
        <v>15101</v>
      </c>
      <c r="L2699" s="245" t="s">
        <v>568</v>
      </c>
    </row>
    <row r="2700" spans="1:12" x14ac:dyDescent="0.25">
      <c r="A2700" s="245" t="s">
        <v>4777</v>
      </c>
      <c r="B2700" s="245" t="s">
        <v>4776</v>
      </c>
      <c r="C2700" s="245" t="s">
        <v>4812</v>
      </c>
      <c r="D2700" s="245" t="s">
        <v>4811</v>
      </c>
      <c r="E2700" s="246" t="s">
        <v>44</v>
      </c>
      <c r="F2700" s="245" t="s">
        <v>44</v>
      </c>
      <c r="G2700" s="245" t="s">
        <v>4816</v>
      </c>
      <c r="H2700" s="245" t="s">
        <v>8638</v>
      </c>
      <c r="I2700" s="245" t="s">
        <v>11</v>
      </c>
      <c r="J2700" s="245" t="s">
        <v>59</v>
      </c>
      <c r="K2700" s="246" t="s">
        <v>10562</v>
      </c>
      <c r="L2700" s="245" t="s">
        <v>568</v>
      </c>
    </row>
    <row r="2701" spans="1:12" x14ac:dyDescent="0.25">
      <c r="A2701" s="245" t="s">
        <v>4777</v>
      </c>
      <c r="B2701" s="245" t="s">
        <v>4776</v>
      </c>
      <c r="C2701" s="245" t="s">
        <v>4812</v>
      </c>
      <c r="D2701" s="245" t="s">
        <v>4811</v>
      </c>
      <c r="E2701" s="246" t="s">
        <v>44</v>
      </c>
      <c r="F2701" s="245" t="s">
        <v>44</v>
      </c>
      <c r="G2701" s="245" t="s">
        <v>4815</v>
      </c>
      <c r="H2701" s="245" t="s">
        <v>8637</v>
      </c>
      <c r="I2701" s="245" t="s">
        <v>11</v>
      </c>
      <c r="J2701" s="245" t="s">
        <v>59</v>
      </c>
      <c r="K2701" s="246" t="s">
        <v>17418</v>
      </c>
      <c r="L2701" s="245" t="s">
        <v>568</v>
      </c>
    </row>
    <row r="2702" spans="1:12" x14ac:dyDescent="0.25">
      <c r="A2702" s="245" t="s">
        <v>4777</v>
      </c>
      <c r="B2702" s="245" t="s">
        <v>4776</v>
      </c>
      <c r="C2702" s="245" t="s">
        <v>4812</v>
      </c>
      <c r="D2702" s="245" t="s">
        <v>4811</v>
      </c>
      <c r="E2702" s="246" t="s">
        <v>44</v>
      </c>
      <c r="F2702" s="245" t="s">
        <v>44</v>
      </c>
      <c r="G2702" s="245" t="s">
        <v>4814</v>
      </c>
      <c r="H2702" s="245" t="s">
        <v>8636</v>
      </c>
      <c r="I2702" s="245" t="s">
        <v>24</v>
      </c>
      <c r="J2702" s="245" t="s">
        <v>59</v>
      </c>
      <c r="K2702" s="246" t="s">
        <v>9438</v>
      </c>
      <c r="L2702" s="245" t="s">
        <v>568</v>
      </c>
    </row>
    <row r="2703" spans="1:12" x14ac:dyDescent="0.25">
      <c r="A2703" s="245" t="s">
        <v>4777</v>
      </c>
      <c r="B2703" s="245" t="s">
        <v>4776</v>
      </c>
      <c r="C2703" s="245" t="s">
        <v>4812</v>
      </c>
      <c r="D2703" s="245" t="s">
        <v>4811</v>
      </c>
      <c r="E2703" s="246" t="s">
        <v>44</v>
      </c>
      <c r="F2703" s="245" t="s">
        <v>44</v>
      </c>
      <c r="G2703" s="245" t="s">
        <v>4810</v>
      </c>
      <c r="H2703" s="245" t="s">
        <v>4809</v>
      </c>
      <c r="I2703" s="245" t="s">
        <v>14</v>
      </c>
      <c r="J2703" s="245" t="s">
        <v>59</v>
      </c>
      <c r="K2703" s="246" t="s">
        <v>8785</v>
      </c>
      <c r="L2703" s="245" t="s">
        <v>568</v>
      </c>
    </row>
    <row r="2704" spans="1:12" x14ac:dyDescent="0.25">
      <c r="A2704" s="245" t="s">
        <v>4777</v>
      </c>
      <c r="B2704" s="245" t="s">
        <v>4776</v>
      </c>
      <c r="C2704" s="245" t="s">
        <v>4806</v>
      </c>
      <c r="D2704" s="245" t="s">
        <v>4805</v>
      </c>
      <c r="E2704" s="246" t="s">
        <v>44</v>
      </c>
      <c r="F2704" s="245" t="s">
        <v>44</v>
      </c>
      <c r="G2704" s="245" t="s">
        <v>4808</v>
      </c>
      <c r="H2704" s="245" t="s">
        <v>4807</v>
      </c>
      <c r="I2704" s="245" t="s">
        <v>11</v>
      </c>
      <c r="J2704" s="245" t="s">
        <v>59</v>
      </c>
      <c r="K2704" s="246" t="s">
        <v>15094</v>
      </c>
      <c r="L2704" s="245" t="s">
        <v>568</v>
      </c>
    </row>
    <row r="2705" spans="1:12" x14ac:dyDescent="0.25">
      <c r="A2705" s="245" t="s">
        <v>4777</v>
      </c>
      <c r="B2705" s="245" t="s">
        <v>4776</v>
      </c>
      <c r="C2705" s="245" t="s">
        <v>4806</v>
      </c>
      <c r="D2705" s="245" t="s">
        <v>4805</v>
      </c>
      <c r="E2705" s="246" t="s">
        <v>44</v>
      </c>
      <c r="F2705" s="245" t="s">
        <v>44</v>
      </c>
      <c r="G2705" s="245" t="s">
        <v>4804</v>
      </c>
      <c r="H2705" s="245" t="s">
        <v>4803</v>
      </c>
      <c r="I2705" s="245" t="s">
        <v>11</v>
      </c>
      <c r="J2705" s="245" t="s">
        <v>59</v>
      </c>
      <c r="K2705" s="246" t="s">
        <v>17976</v>
      </c>
      <c r="L2705" s="245" t="s">
        <v>568</v>
      </c>
    </row>
    <row r="2706" spans="1:12" x14ac:dyDescent="0.25">
      <c r="A2706" s="245" t="s">
        <v>4777</v>
      </c>
      <c r="B2706" s="245" t="s">
        <v>4776</v>
      </c>
      <c r="C2706" s="245" t="s">
        <v>4806</v>
      </c>
      <c r="D2706" s="245" t="s">
        <v>4805</v>
      </c>
      <c r="E2706" s="246" t="s">
        <v>44</v>
      </c>
      <c r="F2706" s="245" t="s">
        <v>44</v>
      </c>
      <c r="G2706" s="245" t="s">
        <v>11837</v>
      </c>
      <c r="H2706" s="245" t="s">
        <v>11838</v>
      </c>
      <c r="I2706" s="245" t="s">
        <v>11</v>
      </c>
      <c r="J2706" s="245" t="s">
        <v>59</v>
      </c>
      <c r="K2706" s="246" t="s">
        <v>17977</v>
      </c>
      <c r="L2706" s="245" t="s">
        <v>568</v>
      </c>
    </row>
    <row r="2707" spans="1:12" x14ac:dyDescent="0.25">
      <c r="A2707" s="245" t="s">
        <v>4777</v>
      </c>
      <c r="B2707" s="245" t="s">
        <v>4776</v>
      </c>
      <c r="C2707" s="245" t="s">
        <v>4806</v>
      </c>
      <c r="D2707" s="245" t="s">
        <v>4805</v>
      </c>
      <c r="E2707" s="246" t="s">
        <v>44</v>
      </c>
      <c r="F2707" s="245" t="s">
        <v>44</v>
      </c>
      <c r="G2707" s="245" t="s">
        <v>11839</v>
      </c>
      <c r="H2707" s="245" t="s">
        <v>11840</v>
      </c>
      <c r="I2707" s="245" t="s">
        <v>11</v>
      </c>
      <c r="J2707" s="245" t="s">
        <v>59</v>
      </c>
      <c r="K2707" s="246" t="s">
        <v>17978</v>
      </c>
      <c r="L2707" s="245" t="s">
        <v>568</v>
      </c>
    </row>
    <row r="2708" spans="1:12" x14ac:dyDescent="0.25">
      <c r="A2708" s="245" t="s">
        <v>4777</v>
      </c>
      <c r="B2708" s="245" t="s">
        <v>4776</v>
      </c>
      <c r="C2708" s="245" t="s">
        <v>4802</v>
      </c>
      <c r="D2708" s="245" t="s">
        <v>4801</v>
      </c>
      <c r="E2708" s="246" t="s">
        <v>44</v>
      </c>
      <c r="F2708" s="245" t="s">
        <v>44</v>
      </c>
      <c r="G2708" s="245" t="s">
        <v>4800</v>
      </c>
      <c r="H2708" s="245" t="s">
        <v>4799</v>
      </c>
      <c r="I2708" s="245" t="s">
        <v>11</v>
      </c>
      <c r="J2708" s="245" t="s">
        <v>59</v>
      </c>
      <c r="K2708" s="246" t="s">
        <v>5276</v>
      </c>
      <c r="L2708" s="245" t="s">
        <v>568</v>
      </c>
    </row>
    <row r="2709" spans="1:12" x14ac:dyDescent="0.25">
      <c r="A2709" s="245" t="s">
        <v>4777</v>
      </c>
      <c r="B2709" s="245" t="s">
        <v>4776</v>
      </c>
      <c r="C2709" s="245" t="s">
        <v>4775</v>
      </c>
      <c r="D2709" s="245" t="s">
        <v>4774</v>
      </c>
      <c r="E2709" s="246" t="s">
        <v>44</v>
      </c>
      <c r="F2709" s="245" t="s">
        <v>44</v>
      </c>
      <c r="G2709" s="245" t="s">
        <v>4797</v>
      </c>
      <c r="H2709" s="245" t="s">
        <v>4796</v>
      </c>
      <c r="I2709" s="245" t="s">
        <v>11</v>
      </c>
      <c r="J2709" s="245" t="s">
        <v>59</v>
      </c>
      <c r="K2709" s="246" t="s">
        <v>17979</v>
      </c>
      <c r="L2709" s="245" t="s">
        <v>568</v>
      </c>
    </row>
    <row r="2710" spans="1:12" x14ac:dyDescent="0.25">
      <c r="A2710" s="245" t="s">
        <v>4777</v>
      </c>
      <c r="B2710" s="245" t="s">
        <v>4776</v>
      </c>
      <c r="C2710" s="245" t="s">
        <v>4775</v>
      </c>
      <c r="D2710" s="245" t="s">
        <v>4774</v>
      </c>
      <c r="E2710" s="246" t="s">
        <v>44</v>
      </c>
      <c r="F2710" s="245" t="s">
        <v>44</v>
      </c>
      <c r="G2710" s="245" t="s">
        <v>4795</v>
      </c>
      <c r="H2710" s="245" t="s">
        <v>4794</v>
      </c>
      <c r="I2710" s="245" t="s">
        <v>11</v>
      </c>
      <c r="J2710" s="245" t="s">
        <v>59</v>
      </c>
      <c r="K2710" s="246" t="s">
        <v>8928</v>
      </c>
      <c r="L2710" s="245" t="s">
        <v>568</v>
      </c>
    </row>
    <row r="2711" spans="1:12" x14ac:dyDescent="0.25">
      <c r="A2711" s="245" t="s">
        <v>4777</v>
      </c>
      <c r="B2711" s="245" t="s">
        <v>4776</v>
      </c>
      <c r="C2711" s="245" t="s">
        <v>4775</v>
      </c>
      <c r="D2711" s="245" t="s">
        <v>4774</v>
      </c>
      <c r="E2711" s="246" t="s">
        <v>44</v>
      </c>
      <c r="F2711" s="245" t="s">
        <v>44</v>
      </c>
      <c r="G2711" s="245" t="s">
        <v>4793</v>
      </c>
      <c r="H2711" s="245" t="s">
        <v>4792</v>
      </c>
      <c r="I2711" s="245" t="s">
        <v>11</v>
      </c>
      <c r="J2711" s="245" t="s">
        <v>59</v>
      </c>
      <c r="K2711" s="246" t="s">
        <v>17980</v>
      </c>
      <c r="L2711" s="245" t="s">
        <v>568</v>
      </c>
    </row>
    <row r="2712" spans="1:12" x14ac:dyDescent="0.25">
      <c r="A2712" s="245" t="s">
        <v>4777</v>
      </c>
      <c r="B2712" s="245" t="s">
        <v>4776</v>
      </c>
      <c r="C2712" s="245" t="s">
        <v>4775</v>
      </c>
      <c r="D2712" s="245" t="s">
        <v>4774</v>
      </c>
      <c r="E2712" s="246" t="s">
        <v>44</v>
      </c>
      <c r="F2712" s="245" t="s">
        <v>44</v>
      </c>
      <c r="G2712" s="245" t="s">
        <v>4791</v>
      </c>
      <c r="H2712" s="245" t="s">
        <v>4790</v>
      </c>
      <c r="I2712" s="245" t="s">
        <v>11</v>
      </c>
      <c r="J2712" s="245" t="s">
        <v>59</v>
      </c>
      <c r="K2712" s="246" t="s">
        <v>15880</v>
      </c>
      <c r="L2712" s="245" t="s">
        <v>568</v>
      </c>
    </row>
    <row r="2713" spans="1:12" x14ac:dyDescent="0.25">
      <c r="A2713" s="245" t="s">
        <v>4777</v>
      </c>
      <c r="B2713" s="245" t="s">
        <v>4776</v>
      </c>
      <c r="C2713" s="245" t="s">
        <v>4775</v>
      </c>
      <c r="D2713" s="245" t="s">
        <v>4774</v>
      </c>
      <c r="E2713" s="246" t="s">
        <v>44</v>
      </c>
      <c r="F2713" s="245" t="s">
        <v>44</v>
      </c>
      <c r="G2713" s="245" t="s">
        <v>4789</v>
      </c>
      <c r="H2713" s="245" t="s">
        <v>4788</v>
      </c>
      <c r="I2713" s="245" t="s">
        <v>11</v>
      </c>
      <c r="J2713" s="245" t="s">
        <v>59</v>
      </c>
      <c r="K2713" s="246" t="s">
        <v>17981</v>
      </c>
      <c r="L2713" s="245" t="s">
        <v>568</v>
      </c>
    </row>
    <row r="2714" spans="1:12" x14ac:dyDescent="0.25">
      <c r="A2714" s="245" t="s">
        <v>4777</v>
      </c>
      <c r="B2714" s="245" t="s">
        <v>4776</v>
      </c>
      <c r="C2714" s="245" t="s">
        <v>4775</v>
      </c>
      <c r="D2714" s="245" t="s">
        <v>4774</v>
      </c>
      <c r="E2714" s="246" t="s">
        <v>44</v>
      </c>
      <c r="F2714" s="245" t="s">
        <v>44</v>
      </c>
      <c r="G2714" s="245" t="s">
        <v>4787</v>
      </c>
      <c r="H2714" s="245" t="s">
        <v>4786</v>
      </c>
      <c r="I2714" s="245" t="s">
        <v>11</v>
      </c>
      <c r="J2714" s="245" t="s">
        <v>59</v>
      </c>
      <c r="K2714" s="246" t="s">
        <v>8771</v>
      </c>
      <c r="L2714" s="245" t="s">
        <v>568</v>
      </c>
    </row>
    <row r="2715" spans="1:12" x14ac:dyDescent="0.25">
      <c r="A2715" s="245" t="s">
        <v>4777</v>
      </c>
      <c r="B2715" s="245" t="s">
        <v>4776</v>
      </c>
      <c r="C2715" s="245" t="s">
        <v>4775</v>
      </c>
      <c r="D2715" s="245" t="s">
        <v>4774</v>
      </c>
      <c r="E2715" s="246" t="s">
        <v>44</v>
      </c>
      <c r="F2715" s="245" t="s">
        <v>44</v>
      </c>
      <c r="G2715" s="245" t="s">
        <v>4785</v>
      </c>
      <c r="H2715" s="245" t="s">
        <v>4784</v>
      </c>
      <c r="I2715" s="245" t="s">
        <v>11</v>
      </c>
      <c r="J2715" s="245" t="s">
        <v>59</v>
      </c>
      <c r="K2715" s="246" t="s">
        <v>17982</v>
      </c>
      <c r="L2715" s="245" t="s">
        <v>568</v>
      </c>
    </row>
    <row r="2716" spans="1:12" x14ac:dyDescent="0.25">
      <c r="A2716" s="245" t="s">
        <v>4777</v>
      </c>
      <c r="B2716" s="245" t="s">
        <v>4776</v>
      </c>
      <c r="C2716" s="245" t="s">
        <v>4775</v>
      </c>
      <c r="D2716" s="245" t="s">
        <v>4774</v>
      </c>
      <c r="E2716" s="246" t="s">
        <v>44</v>
      </c>
      <c r="F2716" s="245" t="s">
        <v>44</v>
      </c>
      <c r="G2716" s="245" t="s">
        <v>4783</v>
      </c>
      <c r="H2716" s="245" t="s">
        <v>4782</v>
      </c>
      <c r="I2716" s="245" t="s">
        <v>11</v>
      </c>
      <c r="J2716" s="245" t="s">
        <v>59</v>
      </c>
      <c r="K2716" s="246" t="s">
        <v>13698</v>
      </c>
      <c r="L2716" s="245" t="s">
        <v>568</v>
      </c>
    </row>
    <row r="2717" spans="1:12" x14ac:dyDescent="0.25">
      <c r="A2717" s="245" t="s">
        <v>4777</v>
      </c>
      <c r="B2717" s="245" t="s">
        <v>4776</v>
      </c>
      <c r="C2717" s="245" t="s">
        <v>4775</v>
      </c>
      <c r="D2717" s="245" t="s">
        <v>4774</v>
      </c>
      <c r="E2717" s="246" t="s">
        <v>44</v>
      </c>
      <c r="F2717" s="245" t="s">
        <v>44</v>
      </c>
      <c r="G2717" s="245" t="s">
        <v>4781</v>
      </c>
      <c r="H2717" s="245" t="s">
        <v>4780</v>
      </c>
      <c r="I2717" s="245" t="s">
        <v>11</v>
      </c>
      <c r="J2717" s="245" t="s">
        <v>59</v>
      </c>
      <c r="K2717" s="246" t="s">
        <v>17983</v>
      </c>
      <c r="L2717" s="245" t="s">
        <v>568</v>
      </c>
    </row>
    <row r="2718" spans="1:12" x14ac:dyDescent="0.25">
      <c r="A2718" s="245" t="s">
        <v>4777</v>
      </c>
      <c r="B2718" s="245" t="s">
        <v>4776</v>
      </c>
      <c r="C2718" s="245" t="s">
        <v>4775</v>
      </c>
      <c r="D2718" s="245" t="s">
        <v>4774</v>
      </c>
      <c r="E2718" s="246" t="s">
        <v>44</v>
      </c>
      <c r="F2718" s="245" t="s">
        <v>44</v>
      </c>
      <c r="G2718" s="245" t="s">
        <v>4779</v>
      </c>
      <c r="H2718" s="245" t="s">
        <v>4778</v>
      </c>
      <c r="I2718" s="245" t="s">
        <v>11</v>
      </c>
      <c r="J2718" s="245" t="s">
        <v>59</v>
      </c>
      <c r="K2718" s="246" t="s">
        <v>15236</v>
      </c>
      <c r="L2718" s="245" t="s">
        <v>568</v>
      </c>
    </row>
    <row r="2719" spans="1:12" x14ac:dyDescent="0.25">
      <c r="A2719" s="245" t="s">
        <v>4777</v>
      </c>
      <c r="B2719" s="245" t="s">
        <v>4776</v>
      </c>
      <c r="C2719" s="245" t="s">
        <v>4775</v>
      </c>
      <c r="D2719" s="245" t="s">
        <v>4774</v>
      </c>
      <c r="E2719" s="246" t="s">
        <v>44</v>
      </c>
      <c r="F2719" s="245" t="s">
        <v>44</v>
      </c>
      <c r="G2719" s="245" t="s">
        <v>4773</v>
      </c>
      <c r="H2719" s="245" t="s">
        <v>4772</v>
      </c>
      <c r="I2719" s="245" t="s">
        <v>11</v>
      </c>
      <c r="J2719" s="245" t="s">
        <v>59</v>
      </c>
      <c r="K2719" s="246" t="s">
        <v>17984</v>
      </c>
      <c r="L2719" s="245" t="s">
        <v>568</v>
      </c>
    </row>
    <row r="2720" spans="1:12" x14ac:dyDescent="0.25">
      <c r="A2720" s="245" t="s">
        <v>4205</v>
      </c>
      <c r="B2720" s="245" t="s">
        <v>4204</v>
      </c>
      <c r="C2720" s="245" t="s">
        <v>4712</v>
      </c>
      <c r="D2720" s="245" t="s">
        <v>4711</v>
      </c>
      <c r="E2720" s="246" t="s">
        <v>44</v>
      </c>
      <c r="F2720" s="245" t="s">
        <v>44</v>
      </c>
      <c r="G2720" s="245" t="s">
        <v>4770</v>
      </c>
      <c r="H2720" s="245" t="s">
        <v>4769</v>
      </c>
      <c r="I2720" s="245" t="s">
        <v>14</v>
      </c>
      <c r="J2720" s="245" t="s">
        <v>59</v>
      </c>
      <c r="K2720" s="246" t="s">
        <v>5983</v>
      </c>
      <c r="L2720" s="245" t="s">
        <v>568</v>
      </c>
    </row>
    <row r="2721" spans="1:12" x14ac:dyDescent="0.25">
      <c r="A2721" s="245" t="s">
        <v>4205</v>
      </c>
      <c r="B2721" s="245" t="s">
        <v>4204</v>
      </c>
      <c r="C2721" s="245" t="s">
        <v>4712</v>
      </c>
      <c r="D2721" s="245" t="s">
        <v>4711</v>
      </c>
      <c r="E2721" s="246" t="s">
        <v>44</v>
      </c>
      <c r="F2721" s="245" t="s">
        <v>44</v>
      </c>
      <c r="G2721" s="245" t="s">
        <v>8635</v>
      </c>
      <c r="H2721" s="245" t="s">
        <v>8634</v>
      </c>
      <c r="I2721" s="245" t="s">
        <v>14</v>
      </c>
      <c r="J2721" s="245" t="s">
        <v>59</v>
      </c>
      <c r="K2721" s="246" t="s">
        <v>9037</v>
      </c>
      <c r="L2721" s="245" t="s">
        <v>568</v>
      </c>
    </row>
    <row r="2722" spans="1:12" x14ac:dyDescent="0.25">
      <c r="A2722" s="245" t="s">
        <v>4205</v>
      </c>
      <c r="B2722" s="245" t="s">
        <v>4204</v>
      </c>
      <c r="C2722" s="245" t="s">
        <v>4712</v>
      </c>
      <c r="D2722" s="245" t="s">
        <v>4711</v>
      </c>
      <c r="E2722" s="246" t="s">
        <v>44</v>
      </c>
      <c r="F2722" s="245" t="s">
        <v>44</v>
      </c>
      <c r="G2722" s="245" t="s">
        <v>4767</v>
      </c>
      <c r="H2722" s="245" t="s">
        <v>4766</v>
      </c>
      <c r="I2722" s="245" t="s">
        <v>14</v>
      </c>
      <c r="J2722" s="245" t="s">
        <v>59</v>
      </c>
      <c r="K2722" s="246" t="s">
        <v>8485</v>
      </c>
      <c r="L2722" s="245" t="s">
        <v>568</v>
      </c>
    </row>
    <row r="2723" spans="1:12" x14ac:dyDescent="0.25">
      <c r="A2723" s="245" t="s">
        <v>4205</v>
      </c>
      <c r="B2723" s="245" t="s">
        <v>4204</v>
      </c>
      <c r="C2723" s="245" t="s">
        <v>4712</v>
      </c>
      <c r="D2723" s="245" t="s">
        <v>4711</v>
      </c>
      <c r="E2723" s="246" t="s">
        <v>44</v>
      </c>
      <c r="F2723" s="245" t="s">
        <v>44</v>
      </c>
      <c r="G2723" s="245" t="s">
        <v>8633</v>
      </c>
      <c r="H2723" s="245" t="s">
        <v>8632</v>
      </c>
      <c r="I2723" s="245" t="s">
        <v>14</v>
      </c>
      <c r="J2723" s="245" t="s">
        <v>59</v>
      </c>
      <c r="K2723" s="246" t="s">
        <v>8385</v>
      </c>
      <c r="L2723" s="245" t="s">
        <v>568</v>
      </c>
    </row>
    <row r="2724" spans="1:12" x14ac:dyDescent="0.25">
      <c r="A2724" s="245" t="s">
        <v>4205</v>
      </c>
      <c r="B2724" s="245" t="s">
        <v>4204</v>
      </c>
      <c r="C2724" s="245" t="s">
        <v>4712</v>
      </c>
      <c r="D2724" s="245" t="s">
        <v>4711</v>
      </c>
      <c r="E2724" s="246" t="s">
        <v>44</v>
      </c>
      <c r="F2724" s="245" t="s">
        <v>44</v>
      </c>
      <c r="G2724" s="245" t="s">
        <v>4765</v>
      </c>
      <c r="H2724" s="245" t="s">
        <v>4764</v>
      </c>
      <c r="I2724" s="245" t="s">
        <v>14</v>
      </c>
      <c r="J2724" s="245" t="s">
        <v>59</v>
      </c>
      <c r="K2724" s="246" t="s">
        <v>17985</v>
      </c>
      <c r="L2724" s="245" t="s">
        <v>568</v>
      </c>
    </row>
    <row r="2725" spans="1:12" x14ac:dyDescent="0.25">
      <c r="A2725" s="245" t="s">
        <v>4205</v>
      </c>
      <c r="B2725" s="245" t="s">
        <v>4204</v>
      </c>
      <c r="C2725" s="245" t="s">
        <v>4712</v>
      </c>
      <c r="D2725" s="245" t="s">
        <v>4711</v>
      </c>
      <c r="E2725" s="246" t="s">
        <v>44</v>
      </c>
      <c r="F2725" s="245" t="s">
        <v>44</v>
      </c>
      <c r="G2725" s="245" t="s">
        <v>8631</v>
      </c>
      <c r="H2725" s="245" t="s">
        <v>8630</v>
      </c>
      <c r="I2725" s="245" t="s">
        <v>14</v>
      </c>
      <c r="J2725" s="245" t="s">
        <v>59</v>
      </c>
      <c r="K2725" s="246" t="s">
        <v>15188</v>
      </c>
      <c r="L2725" s="245" t="s">
        <v>568</v>
      </c>
    </row>
    <row r="2726" spans="1:12" x14ac:dyDescent="0.25">
      <c r="A2726" s="245" t="s">
        <v>4205</v>
      </c>
      <c r="B2726" s="245" t="s">
        <v>4204</v>
      </c>
      <c r="C2726" s="245" t="s">
        <v>4712</v>
      </c>
      <c r="D2726" s="245" t="s">
        <v>4711</v>
      </c>
      <c r="E2726" s="246" t="s">
        <v>44</v>
      </c>
      <c r="F2726" s="245" t="s">
        <v>44</v>
      </c>
      <c r="G2726" s="245" t="s">
        <v>8629</v>
      </c>
      <c r="H2726" s="245" t="s">
        <v>8628</v>
      </c>
      <c r="I2726" s="245" t="s">
        <v>14</v>
      </c>
      <c r="J2726" s="245" t="s">
        <v>59</v>
      </c>
      <c r="K2726" s="246" t="s">
        <v>9458</v>
      </c>
      <c r="L2726" s="245" t="s">
        <v>568</v>
      </c>
    </row>
    <row r="2727" spans="1:12" x14ac:dyDescent="0.25">
      <c r="A2727" s="245" t="s">
        <v>4205</v>
      </c>
      <c r="B2727" s="245" t="s">
        <v>4204</v>
      </c>
      <c r="C2727" s="245" t="s">
        <v>4712</v>
      </c>
      <c r="D2727" s="245" t="s">
        <v>4711</v>
      </c>
      <c r="E2727" s="246" t="s">
        <v>44</v>
      </c>
      <c r="F2727" s="245" t="s">
        <v>44</v>
      </c>
      <c r="G2727" s="245" t="s">
        <v>8627</v>
      </c>
      <c r="H2727" s="245" t="s">
        <v>8626</v>
      </c>
      <c r="I2727" s="245" t="s">
        <v>14</v>
      </c>
      <c r="J2727" s="245" t="s">
        <v>59</v>
      </c>
      <c r="K2727" s="246" t="s">
        <v>8889</v>
      </c>
      <c r="L2727" s="245" t="s">
        <v>568</v>
      </c>
    </row>
    <row r="2728" spans="1:12" x14ac:dyDescent="0.25">
      <c r="A2728" s="245" t="s">
        <v>4205</v>
      </c>
      <c r="B2728" s="245" t="s">
        <v>4204</v>
      </c>
      <c r="C2728" s="245" t="s">
        <v>4712</v>
      </c>
      <c r="D2728" s="245" t="s">
        <v>4711</v>
      </c>
      <c r="E2728" s="246" t="s">
        <v>44</v>
      </c>
      <c r="F2728" s="245" t="s">
        <v>44</v>
      </c>
      <c r="G2728" s="245" t="s">
        <v>8625</v>
      </c>
      <c r="H2728" s="245" t="s">
        <v>8624</v>
      </c>
      <c r="I2728" s="245" t="s">
        <v>14</v>
      </c>
      <c r="J2728" s="245" t="s">
        <v>59</v>
      </c>
      <c r="K2728" s="246" t="s">
        <v>2019</v>
      </c>
      <c r="L2728" s="245" t="s">
        <v>568</v>
      </c>
    </row>
    <row r="2729" spans="1:12" x14ac:dyDescent="0.25">
      <c r="A2729" s="245" t="s">
        <v>4205</v>
      </c>
      <c r="B2729" s="245" t="s">
        <v>4204</v>
      </c>
      <c r="C2729" s="245" t="s">
        <v>4712</v>
      </c>
      <c r="D2729" s="245" t="s">
        <v>4711</v>
      </c>
      <c r="E2729" s="246" t="s">
        <v>44</v>
      </c>
      <c r="F2729" s="245" t="s">
        <v>44</v>
      </c>
      <c r="G2729" s="245" t="s">
        <v>4762</v>
      </c>
      <c r="H2729" s="245" t="s">
        <v>4761</v>
      </c>
      <c r="I2729" s="245" t="s">
        <v>14</v>
      </c>
      <c r="J2729" s="245" t="s">
        <v>59</v>
      </c>
      <c r="K2729" s="246" t="s">
        <v>4747</v>
      </c>
      <c r="L2729" s="245" t="s">
        <v>568</v>
      </c>
    </row>
    <row r="2730" spans="1:12" x14ac:dyDescent="0.25">
      <c r="A2730" s="245" t="s">
        <v>4205</v>
      </c>
      <c r="B2730" s="245" t="s">
        <v>4204</v>
      </c>
      <c r="C2730" s="245" t="s">
        <v>4712</v>
      </c>
      <c r="D2730" s="245" t="s">
        <v>4711</v>
      </c>
      <c r="E2730" s="246" t="s">
        <v>44</v>
      </c>
      <c r="F2730" s="245" t="s">
        <v>44</v>
      </c>
      <c r="G2730" s="245" t="s">
        <v>8623</v>
      </c>
      <c r="H2730" s="245" t="s">
        <v>8622</v>
      </c>
      <c r="I2730" s="245" t="s">
        <v>14</v>
      </c>
      <c r="J2730" s="245" t="s">
        <v>59</v>
      </c>
      <c r="K2730" s="246" t="s">
        <v>13550</v>
      </c>
      <c r="L2730" s="245" t="s">
        <v>568</v>
      </c>
    </row>
    <row r="2731" spans="1:12" x14ac:dyDescent="0.25">
      <c r="A2731" s="245" t="s">
        <v>4205</v>
      </c>
      <c r="B2731" s="245" t="s">
        <v>4204</v>
      </c>
      <c r="C2731" s="245" t="s">
        <v>4712</v>
      </c>
      <c r="D2731" s="245" t="s">
        <v>4711</v>
      </c>
      <c r="E2731" s="246" t="s">
        <v>44</v>
      </c>
      <c r="F2731" s="245" t="s">
        <v>44</v>
      </c>
      <c r="G2731" s="245" t="s">
        <v>4760</v>
      </c>
      <c r="H2731" s="245" t="s">
        <v>4759</v>
      </c>
      <c r="I2731" s="245" t="s">
        <v>14</v>
      </c>
      <c r="J2731" s="245" t="s">
        <v>59</v>
      </c>
      <c r="K2731" s="246" t="s">
        <v>10135</v>
      </c>
      <c r="L2731" s="245" t="s">
        <v>568</v>
      </c>
    </row>
    <row r="2732" spans="1:12" x14ac:dyDescent="0.25">
      <c r="A2732" s="245" t="s">
        <v>4205</v>
      </c>
      <c r="B2732" s="245" t="s">
        <v>4204</v>
      </c>
      <c r="C2732" s="245" t="s">
        <v>4712</v>
      </c>
      <c r="D2732" s="245" t="s">
        <v>4711</v>
      </c>
      <c r="E2732" s="246" t="s">
        <v>44</v>
      </c>
      <c r="F2732" s="245" t="s">
        <v>44</v>
      </c>
      <c r="G2732" s="245" t="s">
        <v>8621</v>
      </c>
      <c r="H2732" s="245" t="s">
        <v>8620</v>
      </c>
      <c r="I2732" s="245" t="s">
        <v>14</v>
      </c>
      <c r="J2732" s="245" t="s">
        <v>59</v>
      </c>
      <c r="K2732" s="246" t="s">
        <v>11735</v>
      </c>
      <c r="L2732" s="245" t="s">
        <v>568</v>
      </c>
    </row>
    <row r="2733" spans="1:12" x14ac:dyDescent="0.25">
      <c r="A2733" s="245" t="s">
        <v>4205</v>
      </c>
      <c r="B2733" s="245" t="s">
        <v>4204</v>
      </c>
      <c r="C2733" s="245" t="s">
        <v>4712</v>
      </c>
      <c r="D2733" s="245" t="s">
        <v>4711</v>
      </c>
      <c r="E2733" s="246" t="s">
        <v>44</v>
      </c>
      <c r="F2733" s="245" t="s">
        <v>44</v>
      </c>
      <c r="G2733" s="245" t="s">
        <v>4758</v>
      </c>
      <c r="H2733" s="245" t="s">
        <v>4757</v>
      </c>
      <c r="I2733" s="245" t="s">
        <v>14</v>
      </c>
      <c r="J2733" s="245" t="s">
        <v>59</v>
      </c>
      <c r="K2733" s="246" t="s">
        <v>892</v>
      </c>
      <c r="L2733" s="245" t="s">
        <v>568</v>
      </c>
    </row>
    <row r="2734" spans="1:12" x14ac:dyDescent="0.25">
      <c r="A2734" s="245" t="s">
        <v>4205</v>
      </c>
      <c r="B2734" s="245" t="s">
        <v>4204</v>
      </c>
      <c r="C2734" s="245" t="s">
        <v>4712</v>
      </c>
      <c r="D2734" s="245" t="s">
        <v>4711</v>
      </c>
      <c r="E2734" s="246" t="s">
        <v>44</v>
      </c>
      <c r="F2734" s="245" t="s">
        <v>44</v>
      </c>
      <c r="G2734" s="245" t="s">
        <v>8619</v>
      </c>
      <c r="H2734" s="245" t="s">
        <v>8618</v>
      </c>
      <c r="I2734" s="245" t="s">
        <v>14</v>
      </c>
      <c r="J2734" s="245" t="s">
        <v>59</v>
      </c>
      <c r="K2734" s="246" t="s">
        <v>17986</v>
      </c>
      <c r="L2734" s="245" t="s">
        <v>568</v>
      </c>
    </row>
    <row r="2735" spans="1:12" x14ac:dyDescent="0.25">
      <c r="A2735" s="245" t="s">
        <v>4205</v>
      </c>
      <c r="B2735" s="245" t="s">
        <v>4204</v>
      </c>
      <c r="C2735" s="245" t="s">
        <v>4712</v>
      </c>
      <c r="D2735" s="245" t="s">
        <v>4711</v>
      </c>
      <c r="E2735" s="246" t="s">
        <v>44</v>
      </c>
      <c r="F2735" s="245" t="s">
        <v>44</v>
      </c>
      <c r="G2735" s="245" t="s">
        <v>8617</v>
      </c>
      <c r="H2735" s="245" t="s">
        <v>8616</v>
      </c>
      <c r="I2735" s="245" t="s">
        <v>14</v>
      </c>
      <c r="J2735" s="245" t="s">
        <v>59</v>
      </c>
      <c r="K2735" s="246" t="s">
        <v>17987</v>
      </c>
      <c r="L2735" s="245" t="s">
        <v>568</v>
      </c>
    </row>
    <row r="2736" spans="1:12" x14ac:dyDescent="0.25">
      <c r="A2736" s="245" t="s">
        <v>4205</v>
      </c>
      <c r="B2736" s="245" t="s">
        <v>4204</v>
      </c>
      <c r="C2736" s="245" t="s">
        <v>4712</v>
      </c>
      <c r="D2736" s="245" t="s">
        <v>4711</v>
      </c>
      <c r="E2736" s="246" t="s">
        <v>44</v>
      </c>
      <c r="F2736" s="245" t="s">
        <v>44</v>
      </c>
      <c r="G2736" s="245" t="s">
        <v>8615</v>
      </c>
      <c r="H2736" s="245" t="s">
        <v>8614</v>
      </c>
      <c r="I2736" s="245" t="s">
        <v>14</v>
      </c>
      <c r="J2736" s="245" t="s">
        <v>59</v>
      </c>
      <c r="K2736" s="246" t="s">
        <v>8255</v>
      </c>
      <c r="L2736" s="245" t="s">
        <v>568</v>
      </c>
    </row>
    <row r="2737" spans="1:12" x14ac:dyDescent="0.25">
      <c r="A2737" s="245" t="s">
        <v>4205</v>
      </c>
      <c r="B2737" s="245" t="s">
        <v>4204</v>
      </c>
      <c r="C2737" s="245" t="s">
        <v>4712</v>
      </c>
      <c r="D2737" s="245" t="s">
        <v>4711</v>
      </c>
      <c r="E2737" s="246" t="s">
        <v>44</v>
      </c>
      <c r="F2737" s="245" t="s">
        <v>44</v>
      </c>
      <c r="G2737" s="245" t="s">
        <v>8613</v>
      </c>
      <c r="H2737" s="245" t="s">
        <v>8612</v>
      </c>
      <c r="I2737" s="245" t="s">
        <v>14</v>
      </c>
      <c r="J2737" s="245" t="s">
        <v>59</v>
      </c>
      <c r="K2737" s="246" t="s">
        <v>8437</v>
      </c>
      <c r="L2737" s="245" t="s">
        <v>568</v>
      </c>
    </row>
    <row r="2738" spans="1:12" x14ac:dyDescent="0.25">
      <c r="A2738" s="245" t="s">
        <v>4205</v>
      </c>
      <c r="B2738" s="245" t="s">
        <v>4204</v>
      </c>
      <c r="C2738" s="245" t="s">
        <v>4712</v>
      </c>
      <c r="D2738" s="245" t="s">
        <v>4711</v>
      </c>
      <c r="E2738" s="246" t="s">
        <v>44</v>
      </c>
      <c r="F2738" s="245" t="s">
        <v>44</v>
      </c>
      <c r="G2738" s="245" t="s">
        <v>4755</v>
      </c>
      <c r="H2738" s="245" t="s">
        <v>4754</v>
      </c>
      <c r="I2738" s="245" t="s">
        <v>14</v>
      </c>
      <c r="J2738" s="245" t="s">
        <v>59</v>
      </c>
      <c r="K2738" s="246" t="s">
        <v>8392</v>
      </c>
      <c r="L2738" s="245" t="s">
        <v>568</v>
      </c>
    </row>
    <row r="2739" spans="1:12" x14ac:dyDescent="0.25">
      <c r="A2739" s="245" t="s">
        <v>4205</v>
      </c>
      <c r="B2739" s="245" t="s">
        <v>4204</v>
      </c>
      <c r="C2739" s="245" t="s">
        <v>4712</v>
      </c>
      <c r="D2739" s="245" t="s">
        <v>4711</v>
      </c>
      <c r="E2739" s="246" t="s">
        <v>44</v>
      </c>
      <c r="F2739" s="245" t="s">
        <v>44</v>
      </c>
      <c r="G2739" s="245" t="s">
        <v>8611</v>
      </c>
      <c r="H2739" s="245" t="s">
        <v>8610</v>
      </c>
      <c r="I2739" s="245" t="s">
        <v>14</v>
      </c>
      <c r="J2739" s="245" t="s">
        <v>59</v>
      </c>
      <c r="K2739" s="246" t="s">
        <v>8991</v>
      </c>
      <c r="L2739" s="245" t="s">
        <v>568</v>
      </c>
    </row>
    <row r="2740" spans="1:12" x14ac:dyDescent="0.25">
      <c r="A2740" s="245" t="s">
        <v>4205</v>
      </c>
      <c r="B2740" s="245" t="s">
        <v>4204</v>
      </c>
      <c r="C2740" s="245" t="s">
        <v>4712</v>
      </c>
      <c r="D2740" s="245" t="s">
        <v>4711</v>
      </c>
      <c r="E2740" s="246" t="s">
        <v>44</v>
      </c>
      <c r="F2740" s="245" t="s">
        <v>44</v>
      </c>
      <c r="G2740" s="245" t="s">
        <v>4753</v>
      </c>
      <c r="H2740" s="245" t="s">
        <v>19</v>
      </c>
      <c r="I2740" s="245" t="s">
        <v>14</v>
      </c>
      <c r="J2740" s="245" t="s">
        <v>59</v>
      </c>
      <c r="K2740" s="246" t="s">
        <v>9942</v>
      </c>
      <c r="L2740" s="245" t="s">
        <v>568</v>
      </c>
    </row>
    <row r="2741" spans="1:12" x14ac:dyDescent="0.25">
      <c r="A2741" s="245" t="s">
        <v>4205</v>
      </c>
      <c r="B2741" s="245" t="s">
        <v>4204</v>
      </c>
      <c r="C2741" s="245" t="s">
        <v>4712</v>
      </c>
      <c r="D2741" s="245" t="s">
        <v>4711</v>
      </c>
      <c r="E2741" s="246" t="s">
        <v>44</v>
      </c>
      <c r="F2741" s="245" t="s">
        <v>44</v>
      </c>
      <c r="G2741" s="245" t="s">
        <v>8609</v>
      </c>
      <c r="H2741" s="245" t="s">
        <v>8608</v>
      </c>
      <c r="I2741" s="245" t="s">
        <v>14</v>
      </c>
      <c r="J2741" s="245" t="s">
        <v>59</v>
      </c>
      <c r="K2741" s="246" t="s">
        <v>8527</v>
      </c>
      <c r="L2741" s="245" t="s">
        <v>568</v>
      </c>
    </row>
    <row r="2742" spans="1:12" x14ac:dyDescent="0.25">
      <c r="A2742" s="245" t="s">
        <v>4205</v>
      </c>
      <c r="B2742" s="245" t="s">
        <v>4204</v>
      </c>
      <c r="C2742" s="245" t="s">
        <v>4712</v>
      </c>
      <c r="D2742" s="245" t="s">
        <v>4711</v>
      </c>
      <c r="E2742" s="246" t="s">
        <v>44</v>
      </c>
      <c r="F2742" s="245" t="s">
        <v>44</v>
      </c>
      <c r="G2742" s="245" t="s">
        <v>4752</v>
      </c>
      <c r="H2742" s="245" t="s">
        <v>50</v>
      </c>
      <c r="I2742" s="245" t="s">
        <v>14</v>
      </c>
      <c r="J2742" s="245" t="s">
        <v>59</v>
      </c>
      <c r="K2742" s="246" t="s">
        <v>8738</v>
      </c>
      <c r="L2742" s="245" t="s">
        <v>568</v>
      </c>
    </row>
    <row r="2743" spans="1:12" x14ac:dyDescent="0.25">
      <c r="A2743" s="245" t="s">
        <v>4205</v>
      </c>
      <c r="B2743" s="245" t="s">
        <v>4204</v>
      </c>
      <c r="C2743" s="245" t="s">
        <v>4712</v>
      </c>
      <c r="D2743" s="245" t="s">
        <v>4711</v>
      </c>
      <c r="E2743" s="246" t="s">
        <v>44</v>
      </c>
      <c r="F2743" s="245" t="s">
        <v>44</v>
      </c>
      <c r="G2743" s="245" t="s">
        <v>8607</v>
      </c>
      <c r="H2743" s="245" t="s">
        <v>8606</v>
      </c>
      <c r="I2743" s="245" t="s">
        <v>14</v>
      </c>
      <c r="J2743" s="245" t="s">
        <v>59</v>
      </c>
      <c r="K2743" s="246" t="s">
        <v>17988</v>
      </c>
      <c r="L2743" s="245" t="s">
        <v>568</v>
      </c>
    </row>
    <row r="2744" spans="1:12" x14ac:dyDescent="0.25">
      <c r="A2744" s="245" t="s">
        <v>4205</v>
      </c>
      <c r="B2744" s="245" t="s">
        <v>4204</v>
      </c>
      <c r="C2744" s="245" t="s">
        <v>4712</v>
      </c>
      <c r="D2744" s="245" t="s">
        <v>4711</v>
      </c>
      <c r="E2744" s="246" t="s">
        <v>44</v>
      </c>
      <c r="F2744" s="245" t="s">
        <v>44</v>
      </c>
      <c r="G2744" s="245" t="s">
        <v>8605</v>
      </c>
      <c r="H2744" s="245" t="s">
        <v>8604</v>
      </c>
      <c r="I2744" s="245" t="s">
        <v>14</v>
      </c>
      <c r="J2744" s="245" t="s">
        <v>59</v>
      </c>
      <c r="K2744" s="246" t="s">
        <v>15187</v>
      </c>
      <c r="L2744" s="245" t="s">
        <v>568</v>
      </c>
    </row>
    <row r="2745" spans="1:12" x14ac:dyDescent="0.25">
      <c r="A2745" s="245" t="s">
        <v>4205</v>
      </c>
      <c r="B2745" s="245" t="s">
        <v>4204</v>
      </c>
      <c r="C2745" s="245" t="s">
        <v>4712</v>
      </c>
      <c r="D2745" s="245" t="s">
        <v>4711</v>
      </c>
      <c r="E2745" s="246" t="s">
        <v>44</v>
      </c>
      <c r="F2745" s="245" t="s">
        <v>44</v>
      </c>
      <c r="G2745" s="245" t="s">
        <v>8603</v>
      </c>
      <c r="H2745" s="245" t="s">
        <v>8602</v>
      </c>
      <c r="I2745" s="245" t="s">
        <v>14</v>
      </c>
      <c r="J2745" s="245" t="s">
        <v>59</v>
      </c>
      <c r="K2745" s="246" t="s">
        <v>3105</v>
      </c>
      <c r="L2745" s="245" t="s">
        <v>568</v>
      </c>
    </row>
    <row r="2746" spans="1:12" x14ac:dyDescent="0.25">
      <c r="A2746" s="245" t="s">
        <v>4205</v>
      </c>
      <c r="B2746" s="245" t="s">
        <v>4204</v>
      </c>
      <c r="C2746" s="245" t="s">
        <v>4712</v>
      </c>
      <c r="D2746" s="245" t="s">
        <v>4711</v>
      </c>
      <c r="E2746" s="246" t="s">
        <v>44</v>
      </c>
      <c r="F2746" s="245" t="s">
        <v>44</v>
      </c>
      <c r="G2746" s="245" t="s">
        <v>8601</v>
      </c>
      <c r="H2746" s="245" t="s">
        <v>8600</v>
      </c>
      <c r="I2746" s="245" t="s">
        <v>14</v>
      </c>
      <c r="J2746" s="245" t="s">
        <v>59</v>
      </c>
      <c r="K2746" s="246" t="s">
        <v>17989</v>
      </c>
      <c r="L2746" s="245" t="s">
        <v>568</v>
      </c>
    </row>
    <row r="2747" spans="1:12" x14ac:dyDescent="0.25">
      <c r="A2747" s="245" t="s">
        <v>4205</v>
      </c>
      <c r="B2747" s="245" t="s">
        <v>4204</v>
      </c>
      <c r="C2747" s="245" t="s">
        <v>4712</v>
      </c>
      <c r="D2747" s="245" t="s">
        <v>4711</v>
      </c>
      <c r="E2747" s="246" t="s">
        <v>44</v>
      </c>
      <c r="F2747" s="245" t="s">
        <v>44</v>
      </c>
      <c r="G2747" s="245" t="s">
        <v>4751</v>
      </c>
      <c r="H2747" s="245" t="s">
        <v>4750</v>
      </c>
      <c r="I2747" s="245" t="s">
        <v>14</v>
      </c>
      <c r="J2747" s="245" t="s">
        <v>59</v>
      </c>
      <c r="K2747" s="246" t="s">
        <v>17990</v>
      </c>
      <c r="L2747" s="245" t="s">
        <v>568</v>
      </c>
    </row>
    <row r="2748" spans="1:12" x14ac:dyDescent="0.25">
      <c r="A2748" s="245" t="s">
        <v>4205</v>
      </c>
      <c r="B2748" s="245" t="s">
        <v>4204</v>
      </c>
      <c r="C2748" s="245" t="s">
        <v>4712</v>
      </c>
      <c r="D2748" s="245" t="s">
        <v>4711</v>
      </c>
      <c r="E2748" s="246" t="s">
        <v>44</v>
      </c>
      <c r="F2748" s="245" t="s">
        <v>44</v>
      </c>
      <c r="G2748" s="245" t="s">
        <v>4749</v>
      </c>
      <c r="H2748" s="245" t="s">
        <v>4748</v>
      </c>
      <c r="I2748" s="245" t="s">
        <v>14</v>
      </c>
      <c r="J2748" s="245" t="s">
        <v>59</v>
      </c>
      <c r="K2748" s="246" t="s">
        <v>14642</v>
      </c>
      <c r="L2748" s="245" t="s">
        <v>568</v>
      </c>
    </row>
    <row r="2749" spans="1:12" x14ac:dyDescent="0.25">
      <c r="A2749" s="245" t="s">
        <v>4205</v>
      </c>
      <c r="B2749" s="245" t="s">
        <v>4204</v>
      </c>
      <c r="C2749" s="245" t="s">
        <v>4712</v>
      </c>
      <c r="D2749" s="245" t="s">
        <v>4711</v>
      </c>
      <c r="E2749" s="246" t="s">
        <v>44</v>
      </c>
      <c r="F2749" s="245" t="s">
        <v>44</v>
      </c>
      <c r="G2749" s="245" t="s">
        <v>4746</v>
      </c>
      <c r="H2749" s="245" t="s">
        <v>4745</v>
      </c>
      <c r="I2749" s="245" t="s">
        <v>14</v>
      </c>
      <c r="J2749" s="245" t="s">
        <v>59</v>
      </c>
      <c r="K2749" s="246" t="s">
        <v>10279</v>
      </c>
      <c r="L2749" s="245" t="s">
        <v>568</v>
      </c>
    </row>
    <row r="2750" spans="1:12" x14ac:dyDescent="0.25">
      <c r="A2750" s="245" t="s">
        <v>4205</v>
      </c>
      <c r="B2750" s="245" t="s">
        <v>4204</v>
      </c>
      <c r="C2750" s="245" t="s">
        <v>4712</v>
      </c>
      <c r="D2750" s="245" t="s">
        <v>4711</v>
      </c>
      <c r="E2750" s="246" t="s">
        <v>44</v>
      </c>
      <c r="F2750" s="245" t="s">
        <v>44</v>
      </c>
      <c r="G2750" s="245" t="s">
        <v>4744</v>
      </c>
      <c r="H2750" s="245" t="s">
        <v>4743</v>
      </c>
      <c r="I2750" s="245" t="s">
        <v>14</v>
      </c>
      <c r="J2750" s="245" t="s">
        <v>59</v>
      </c>
      <c r="K2750" s="246" t="s">
        <v>17991</v>
      </c>
      <c r="L2750" s="245" t="s">
        <v>568</v>
      </c>
    </row>
    <row r="2751" spans="1:12" x14ac:dyDescent="0.25">
      <c r="A2751" s="245" t="s">
        <v>4205</v>
      </c>
      <c r="B2751" s="245" t="s">
        <v>4204</v>
      </c>
      <c r="C2751" s="245" t="s">
        <v>4712</v>
      </c>
      <c r="D2751" s="245" t="s">
        <v>4711</v>
      </c>
      <c r="E2751" s="246" t="s">
        <v>44</v>
      </c>
      <c r="F2751" s="245" t="s">
        <v>44</v>
      </c>
      <c r="G2751" s="245" t="s">
        <v>4742</v>
      </c>
      <c r="H2751" s="245" t="s">
        <v>4741</v>
      </c>
      <c r="I2751" s="245" t="s">
        <v>14</v>
      </c>
      <c r="J2751" s="245" t="s">
        <v>59</v>
      </c>
      <c r="K2751" s="246" t="s">
        <v>15184</v>
      </c>
      <c r="L2751" s="245" t="s">
        <v>568</v>
      </c>
    </row>
    <row r="2752" spans="1:12" x14ac:dyDescent="0.25">
      <c r="A2752" s="245" t="s">
        <v>4205</v>
      </c>
      <c r="B2752" s="245" t="s">
        <v>4204</v>
      </c>
      <c r="C2752" s="245" t="s">
        <v>4712</v>
      </c>
      <c r="D2752" s="245" t="s">
        <v>4711</v>
      </c>
      <c r="E2752" s="246" t="s">
        <v>44</v>
      </c>
      <c r="F2752" s="245" t="s">
        <v>44</v>
      </c>
      <c r="G2752" s="245" t="s">
        <v>4740</v>
      </c>
      <c r="H2752" s="245" t="s">
        <v>4739</v>
      </c>
      <c r="I2752" s="245" t="s">
        <v>14</v>
      </c>
      <c r="J2752" s="245" t="s">
        <v>59</v>
      </c>
      <c r="K2752" s="246" t="s">
        <v>8959</v>
      </c>
      <c r="L2752" s="245" t="s">
        <v>568</v>
      </c>
    </row>
    <row r="2753" spans="1:12" x14ac:dyDescent="0.25">
      <c r="A2753" s="245" t="s">
        <v>4205</v>
      </c>
      <c r="B2753" s="245" t="s">
        <v>4204</v>
      </c>
      <c r="C2753" s="245" t="s">
        <v>4712</v>
      </c>
      <c r="D2753" s="245" t="s">
        <v>4711</v>
      </c>
      <c r="E2753" s="246" t="s">
        <v>44</v>
      </c>
      <c r="F2753" s="245" t="s">
        <v>44</v>
      </c>
      <c r="G2753" s="245" t="s">
        <v>4737</v>
      </c>
      <c r="H2753" s="245" t="s">
        <v>4736</v>
      </c>
      <c r="I2753" s="245" t="s">
        <v>14</v>
      </c>
      <c r="J2753" s="245" t="s">
        <v>59</v>
      </c>
      <c r="K2753" s="246" t="s">
        <v>14641</v>
      </c>
      <c r="L2753" s="245" t="s">
        <v>568</v>
      </c>
    </row>
    <row r="2754" spans="1:12" x14ac:dyDescent="0.25">
      <c r="A2754" s="245" t="s">
        <v>4205</v>
      </c>
      <c r="B2754" s="245" t="s">
        <v>4204</v>
      </c>
      <c r="C2754" s="245" t="s">
        <v>4712</v>
      </c>
      <c r="D2754" s="245" t="s">
        <v>4711</v>
      </c>
      <c r="E2754" s="246" t="s">
        <v>44</v>
      </c>
      <c r="F2754" s="245" t="s">
        <v>44</v>
      </c>
      <c r="G2754" s="245" t="s">
        <v>4734</v>
      </c>
      <c r="H2754" s="245" t="s">
        <v>4733</v>
      </c>
      <c r="I2754" s="245" t="s">
        <v>14</v>
      </c>
      <c r="J2754" s="245" t="s">
        <v>59</v>
      </c>
      <c r="K2754" s="246" t="s">
        <v>10493</v>
      </c>
      <c r="L2754" s="245" t="s">
        <v>568</v>
      </c>
    </row>
    <row r="2755" spans="1:12" x14ac:dyDescent="0.25">
      <c r="A2755" s="245" t="s">
        <v>4205</v>
      </c>
      <c r="B2755" s="245" t="s">
        <v>4204</v>
      </c>
      <c r="C2755" s="245" t="s">
        <v>4712</v>
      </c>
      <c r="D2755" s="245" t="s">
        <v>4711</v>
      </c>
      <c r="E2755" s="246" t="s">
        <v>44</v>
      </c>
      <c r="F2755" s="245" t="s">
        <v>44</v>
      </c>
      <c r="G2755" s="245" t="s">
        <v>4732</v>
      </c>
      <c r="H2755" s="245" t="s">
        <v>4731</v>
      </c>
      <c r="I2755" s="245" t="s">
        <v>14</v>
      </c>
      <c r="J2755" s="245" t="s">
        <v>59</v>
      </c>
      <c r="K2755" s="246" t="s">
        <v>17844</v>
      </c>
      <c r="L2755" s="245" t="s">
        <v>568</v>
      </c>
    </row>
    <row r="2756" spans="1:12" x14ac:dyDescent="0.25">
      <c r="A2756" s="245" t="s">
        <v>4205</v>
      </c>
      <c r="B2756" s="245" t="s">
        <v>4204</v>
      </c>
      <c r="C2756" s="245" t="s">
        <v>4712</v>
      </c>
      <c r="D2756" s="245" t="s">
        <v>4711</v>
      </c>
      <c r="E2756" s="246" t="s">
        <v>44</v>
      </c>
      <c r="F2756" s="245" t="s">
        <v>44</v>
      </c>
      <c r="G2756" s="245" t="s">
        <v>4730</v>
      </c>
      <c r="H2756" s="245" t="s">
        <v>4729</v>
      </c>
      <c r="I2756" s="245" t="s">
        <v>14</v>
      </c>
      <c r="J2756" s="245" t="s">
        <v>59</v>
      </c>
      <c r="K2756" s="246" t="s">
        <v>11724</v>
      </c>
      <c r="L2756" s="245" t="s">
        <v>568</v>
      </c>
    </row>
    <row r="2757" spans="1:12" x14ac:dyDescent="0.25">
      <c r="A2757" s="245" t="s">
        <v>4205</v>
      </c>
      <c r="B2757" s="245" t="s">
        <v>4204</v>
      </c>
      <c r="C2757" s="245" t="s">
        <v>4712</v>
      </c>
      <c r="D2757" s="245" t="s">
        <v>4711</v>
      </c>
      <c r="E2757" s="246" t="s">
        <v>44</v>
      </c>
      <c r="F2757" s="245" t="s">
        <v>44</v>
      </c>
      <c r="G2757" s="245" t="s">
        <v>4728</v>
      </c>
      <c r="H2757" s="245" t="s">
        <v>4727</v>
      </c>
      <c r="I2757" s="245" t="s">
        <v>14</v>
      </c>
      <c r="J2757" s="245" t="s">
        <v>59</v>
      </c>
      <c r="K2757" s="246" t="s">
        <v>9540</v>
      </c>
      <c r="L2757" s="245" t="s">
        <v>568</v>
      </c>
    </row>
    <row r="2758" spans="1:12" x14ac:dyDescent="0.25">
      <c r="A2758" s="245" t="s">
        <v>4205</v>
      </c>
      <c r="B2758" s="245" t="s">
        <v>4204</v>
      </c>
      <c r="C2758" s="245" t="s">
        <v>4712</v>
      </c>
      <c r="D2758" s="245" t="s">
        <v>4711</v>
      </c>
      <c r="E2758" s="246" t="s">
        <v>44</v>
      </c>
      <c r="F2758" s="245" t="s">
        <v>44</v>
      </c>
      <c r="G2758" s="245" t="s">
        <v>4726</v>
      </c>
      <c r="H2758" s="245" t="s">
        <v>4725</v>
      </c>
      <c r="I2758" s="245" t="s">
        <v>14</v>
      </c>
      <c r="J2758" s="245" t="s">
        <v>59</v>
      </c>
      <c r="K2758" s="246" t="s">
        <v>8579</v>
      </c>
      <c r="L2758" s="245" t="s">
        <v>568</v>
      </c>
    </row>
    <row r="2759" spans="1:12" x14ac:dyDescent="0.25">
      <c r="A2759" s="245" t="s">
        <v>4205</v>
      </c>
      <c r="B2759" s="245" t="s">
        <v>4204</v>
      </c>
      <c r="C2759" s="245" t="s">
        <v>4712</v>
      </c>
      <c r="D2759" s="245" t="s">
        <v>4711</v>
      </c>
      <c r="E2759" s="246" t="s">
        <v>44</v>
      </c>
      <c r="F2759" s="245" t="s">
        <v>44</v>
      </c>
      <c r="G2759" s="245" t="s">
        <v>4724</v>
      </c>
      <c r="H2759" s="245" t="s">
        <v>17992</v>
      </c>
      <c r="I2759" s="245" t="s">
        <v>14</v>
      </c>
      <c r="J2759" s="245" t="s">
        <v>59</v>
      </c>
      <c r="K2759" s="246" t="s">
        <v>10496</v>
      </c>
      <c r="L2759" s="245" t="s">
        <v>568</v>
      </c>
    </row>
    <row r="2760" spans="1:12" x14ac:dyDescent="0.25">
      <c r="A2760" s="245" t="s">
        <v>4205</v>
      </c>
      <c r="B2760" s="245" t="s">
        <v>4204</v>
      </c>
      <c r="C2760" s="245" t="s">
        <v>4712</v>
      </c>
      <c r="D2760" s="245" t="s">
        <v>4711</v>
      </c>
      <c r="E2760" s="246" t="s">
        <v>44</v>
      </c>
      <c r="F2760" s="245" t="s">
        <v>44</v>
      </c>
      <c r="G2760" s="245" t="s">
        <v>4723</v>
      </c>
      <c r="H2760" s="245" t="s">
        <v>17993</v>
      </c>
      <c r="I2760" s="245" t="s">
        <v>14</v>
      </c>
      <c r="J2760" s="245" t="s">
        <v>59</v>
      </c>
      <c r="K2760" s="246" t="s">
        <v>10146</v>
      </c>
      <c r="L2760" s="245" t="s">
        <v>568</v>
      </c>
    </row>
    <row r="2761" spans="1:12" x14ac:dyDescent="0.25">
      <c r="A2761" s="245" t="s">
        <v>4205</v>
      </c>
      <c r="B2761" s="245" t="s">
        <v>4204</v>
      </c>
      <c r="C2761" s="245" t="s">
        <v>4712</v>
      </c>
      <c r="D2761" s="245" t="s">
        <v>4711</v>
      </c>
      <c r="E2761" s="246" t="s">
        <v>44</v>
      </c>
      <c r="F2761" s="245" t="s">
        <v>44</v>
      </c>
      <c r="G2761" s="245" t="s">
        <v>4722</v>
      </c>
      <c r="H2761" s="245" t="s">
        <v>17994</v>
      </c>
      <c r="I2761" s="245" t="s">
        <v>14</v>
      </c>
      <c r="J2761" s="245" t="s">
        <v>59</v>
      </c>
      <c r="K2761" s="246" t="s">
        <v>17995</v>
      </c>
      <c r="L2761" s="245" t="s">
        <v>568</v>
      </c>
    </row>
    <row r="2762" spans="1:12" x14ac:dyDescent="0.25">
      <c r="A2762" s="245" t="s">
        <v>4205</v>
      </c>
      <c r="B2762" s="245" t="s">
        <v>4204</v>
      </c>
      <c r="C2762" s="245" t="s">
        <v>4712</v>
      </c>
      <c r="D2762" s="245" t="s">
        <v>4711</v>
      </c>
      <c r="E2762" s="246" t="s">
        <v>44</v>
      </c>
      <c r="F2762" s="245" t="s">
        <v>44</v>
      </c>
      <c r="G2762" s="245" t="s">
        <v>4721</v>
      </c>
      <c r="H2762" s="245" t="s">
        <v>17996</v>
      </c>
      <c r="I2762" s="245" t="s">
        <v>14</v>
      </c>
      <c r="J2762" s="245" t="s">
        <v>59</v>
      </c>
      <c r="K2762" s="246" t="s">
        <v>12650</v>
      </c>
      <c r="L2762" s="245" t="s">
        <v>568</v>
      </c>
    </row>
    <row r="2763" spans="1:12" x14ac:dyDescent="0.25">
      <c r="A2763" s="245" t="s">
        <v>4205</v>
      </c>
      <c r="B2763" s="245" t="s">
        <v>4204</v>
      </c>
      <c r="C2763" s="245" t="s">
        <v>4712</v>
      </c>
      <c r="D2763" s="245" t="s">
        <v>4711</v>
      </c>
      <c r="E2763" s="246" t="s">
        <v>44</v>
      </c>
      <c r="F2763" s="245" t="s">
        <v>44</v>
      </c>
      <c r="G2763" s="245" t="s">
        <v>4720</v>
      </c>
      <c r="H2763" s="245" t="s">
        <v>17997</v>
      </c>
      <c r="I2763" s="245" t="s">
        <v>14</v>
      </c>
      <c r="J2763" s="245" t="s">
        <v>59</v>
      </c>
      <c r="K2763" s="246" t="s">
        <v>17998</v>
      </c>
      <c r="L2763" s="245" t="s">
        <v>568</v>
      </c>
    </row>
    <row r="2764" spans="1:12" x14ac:dyDescent="0.25">
      <c r="A2764" s="245" t="s">
        <v>4205</v>
      </c>
      <c r="B2764" s="245" t="s">
        <v>4204</v>
      </c>
      <c r="C2764" s="245" t="s">
        <v>4712</v>
      </c>
      <c r="D2764" s="245" t="s">
        <v>4711</v>
      </c>
      <c r="E2764" s="246" t="s">
        <v>44</v>
      </c>
      <c r="F2764" s="245" t="s">
        <v>44</v>
      </c>
      <c r="G2764" s="245" t="s">
        <v>4719</v>
      </c>
      <c r="H2764" s="245" t="s">
        <v>17999</v>
      </c>
      <c r="I2764" s="245" t="s">
        <v>14</v>
      </c>
      <c r="J2764" s="245" t="s">
        <v>59</v>
      </c>
      <c r="K2764" s="246" t="s">
        <v>2822</v>
      </c>
      <c r="L2764" s="245" t="s">
        <v>568</v>
      </c>
    </row>
    <row r="2765" spans="1:12" x14ac:dyDescent="0.25">
      <c r="A2765" s="245" t="s">
        <v>4205</v>
      </c>
      <c r="B2765" s="245" t="s">
        <v>4204</v>
      </c>
      <c r="C2765" s="245" t="s">
        <v>4712</v>
      </c>
      <c r="D2765" s="245" t="s">
        <v>4711</v>
      </c>
      <c r="E2765" s="246" t="s">
        <v>44</v>
      </c>
      <c r="F2765" s="245" t="s">
        <v>44</v>
      </c>
      <c r="G2765" s="245" t="s">
        <v>4717</v>
      </c>
      <c r="H2765" s="245" t="s">
        <v>18000</v>
      </c>
      <c r="I2765" s="245" t="s">
        <v>14</v>
      </c>
      <c r="J2765" s="245" t="s">
        <v>59</v>
      </c>
      <c r="K2765" s="246" t="s">
        <v>18001</v>
      </c>
      <c r="L2765" s="245" t="s">
        <v>568</v>
      </c>
    </row>
    <row r="2766" spans="1:12" x14ac:dyDescent="0.25">
      <c r="A2766" s="245" t="s">
        <v>4205</v>
      </c>
      <c r="B2766" s="245" t="s">
        <v>4204</v>
      </c>
      <c r="C2766" s="245" t="s">
        <v>4712</v>
      </c>
      <c r="D2766" s="245" t="s">
        <v>4711</v>
      </c>
      <c r="E2766" s="246" t="s">
        <v>44</v>
      </c>
      <c r="F2766" s="245" t="s">
        <v>44</v>
      </c>
      <c r="G2766" s="245" t="s">
        <v>4716</v>
      </c>
      <c r="H2766" s="245" t="s">
        <v>18002</v>
      </c>
      <c r="I2766" s="245" t="s">
        <v>14</v>
      </c>
      <c r="J2766" s="245" t="s">
        <v>59</v>
      </c>
      <c r="K2766" s="246" t="s">
        <v>8884</v>
      </c>
      <c r="L2766" s="245" t="s">
        <v>568</v>
      </c>
    </row>
    <row r="2767" spans="1:12" x14ac:dyDescent="0.25">
      <c r="A2767" s="245" t="s">
        <v>4205</v>
      </c>
      <c r="B2767" s="245" t="s">
        <v>4204</v>
      </c>
      <c r="C2767" s="245" t="s">
        <v>4712</v>
      </c>
      <c r="D2767" s="245" t="s">
        <v>4711</v>
      </c>
      <c r="E2767" s="246" t="s">
        <v>44</v>
      </c>
      <c r="F2767" s="245" t="s">
        <v>44</v>
      </c>
      <c r="G2767" s="245" t="s">
        <v>8598</v>
      </c>
      <c r="H2767" s="245" t="s">
        <v>18003</v>
      </c>
      <c r="I2767" s="245" t="s">
        <v>14</v>
      </c>
      <c r="J2767" s="245" t="s">
        <v>59</v>
      </c>
      <c r="K2767" s="246" t="s">
        <v>18004</v>
      </c>
      <c r="L2767" s="245" t="s">
        <v>568</v>
      </c>
    </row>
    <row r="2768" spans="1:12" x14ac:dyDescent="0.25">
      <c r="A2768" s="245" t="s">
        <v>4205</v>
      </c>
      <c r="B2768" s="245" t="s">
        <v>4204</v>
      </c>
      <c r="C2768" s="245" t="s">
        <v>4712</v>
      </c>
      <c r="D2768" s="245" t="s">
        <v>4711</v>
      </c>
      <c r="E2768" s="246" t="s">
        <v>44</v>
      </c>
      <c r="F2768" s="245" t="s">
        <v>44</v>
      </c>
      <c r="G2768" s="245" t="s">
        <v>8597</v>
      </c>
      <c r="H2768" s="245" t="s">
        <v>18005</v>
      </c>
      <c r="I2768" s="245" t="s">
        <v>14</v>
      </c>
      <c r="J2768" s="245" t="s">
        <v>59</v>
      </c>
      <c r="K2768" s="246" t="s">
        <v>3766</v>
      </c>
      <c r="L2768" s="245" t="s">
        <v>568</v>
      </c>
    </row>
    <row r="2769" spans="1:12" x14ac:dyDescent="0.25">
      <c r="A2769" s="245" t="s">
        <v>4205</v>
      </c>
      <c r="B2769" s="245" t="s">
        <v>4204</v>
      </c>
      <c r="C2769" s="245" t="s">
        <v>4712</v>
      </c>
      <c r="D2769" s="245" t="s">
        <v>4711</v>
      </c>
      <c r="E2769" s="246" t="s">
        <v>44</v>
      </c>
      <c r="F2769" s="245" t="s">
        <v>44</v>
      </c>
      <c r="G2769" s="245" t="s">
        <v>8596</v>
      </c>
      <c r="H2769" s="245" t="s">
        <v>18006</v>
      </c>
      <c r="I2769" s="245" t="s">
        <v>14</v>
      </c>
      <c r="J2769" s="245" t="s">
        <v>59</v>
      </c>
      <c r="K2769" s="246" t="s">
        <v>484</v>
      </c>
      <c r="L2769" s="245" t="s">
        <v>568</v>
      </c>
    </row>
    <row r="2770" spans="1:12" x14ac:dyDescent="0.25">
      <c r="A2770" s="245" t="s">
        <v>4205</v>
      </c>
      <c r="B2770" s="245" t="s">
        <v>4204</v>
      </c>
      <c r="C2770" s="245" t="s">
        <v>4712</v>
      </c>
      <c r="D2770" s="245" t="s">
        <v>4711</v>
      </c>
      <c r="E2770" s="246" t="s">
        <v>44</v>
      </c>
      <c r="F2770" s="245" t="s">
        <v>44</v>
      </c>
      <c r="G2770" s="245" t="s">
        <v>8595</v>
      </c>
      <c r="H2770" s="245" t="s">
        <v>18007</v>
      </c>
      <c r="I2770" s="245" t="s">
        <v>14</v>
      </c>
      <c r="J2770" s="245" t="s">
        <v>59</v>
      </c>
      <c r="K2770" s="246" t="s">
        <v>9120</v>
      </c>
      <c r="L2770" s="245" t="s">
        <v>568</v>
      </c>
    </row>
    <row r="2771" spans="1:12" x14ac:dyDescent="0.25">
      <c r="A2771" s="245" t="s">
        <v>4205</v>
      </c>
      <c r="B2771" s="245" t="s">
        <v>4204</v>
      </c>
      <c r="C2771" s="245" t="s">
        <v>2430</v>
      </c>
      <c r="D2771" s="245" t="s">
        <v>4621</v>
      </c>
      <c r="E2771" s="246" t="s">
        <v>44</v>
      </c>
      <c r="F2771" s="245" t="s">
        <v>44</v>
      </c>
      <c r="G2771" s="245" t="s">
        <v>4709</v>
      </c>
      <c r="H2771" s="245" t="s">
        <v>4708</v>
      </c>
      <c r="I2771" s="245" t="s">
        <v>24</v>
      </c>
      <c r="J2771" s="245" t="s">
        <v>59</v>
      </c>
      <c r="K2771" s="246" t="s">
        <v>9183</v>
      </c>
      <c r="L2771" s="245" t="s">
        <v>568</v>
      </c>
    </row>
    <row r="2772" spans="1:12" x14ac:dyDescent="0.25">
      <c r="A2772" s="245" t="s">
        <v>4205</v>
      </c>
      <c r="B2772" s="245" t="s">
        <v>4204</v>
      </c>
      <c r="C2772" s="245" t="s">
        <v>2430</v>
      </c>
      <c r="D2772" s="245" t="s">
        <v>4621</v>
      </c>
      <c r="E2772" s="246" t="s">
        <v>44</v>
      </c>
      <c r="F2772" s="245" t="s">
        <v>44</v>
      </c>
      <c r="G2772" s="245" t="s">
        <v>4707</v>
      </c>
      <c r="H2772" s="245" t="s">
        <v>4706</v>
      </c>
      <c r="I2772" s="245" t="s">
        <v>24</v>
      </c>
      <c r="J2772" s="245" t="s">
        <v>59</v>
      </c>
      <c r="K2772" s="246" t="s">
        <v>8454</v>
      </c>
      <c r="L2772" s="245" t="s">
        <v>568</v>
      </c>
    </row>
    <row r="2773" spans="1:12" x14ac:dyDescent="0.25">
      <c r="A2773" s="245" t="s">
        <v>4205</v>
      </c>
      <c r="B2773" s="245" t="s">
        <v>4204</v>
      </c>
      <c r="C2773" s="245" t="s">
        <v>2430</v>
      </c>
      <c r="D2773" s="245" t="s">
        <v>4621</v>
      </c>
      <c r="E2773" s="246" t="s">
        <v>44</v>
      </c>
      <c r="F2773" s="245" t="s">
        <v>44</v>
      </c>
      <c r="G2773" s="245" t="s">
        <v>4705</v>
      </c>
      <c r="H2773" s="245" t="s">
        <v>4704</v>
      </c>
      <c r="I2773" s="245" t="s">
        <v>24</v>
      </c>
      <c r="J2773" s="245" t="s">
        <v>59</v>
      </c>
      <c r="K2773" s="246" t="s">
        <v>18008</v>
      </c>
      <c r="L2773" s="245" t="s">
        <v>568</v>
      </c>
    </row>
    <row r="2774" spans="1:12" x14ac:dyDescent="0.25">
      <c r="A2774" s="245" t="s">
        <v>4205</v>
      </c>
      <c r="B2774" s="245" t="s">
        <v>4204</v>
      </c>
      <c r="C2774" s="245" t="s">
        <v>2430</v>
      </c>
      <c r="D2774" s="245" t="s">
        <v>4621</v>
      </c>
      <c r="E2774" s="246" t="s">
        <v>44</v>
      </c>
      <c r="F2774" s="245" t="s">
        <v>44</v>
      </c>
      <c r="G2774" s="245" t="s">
        <v>4703</v>
      </c>
      <c r="H2774" s="245" t="s">
        <v>4702</v>
      </c>
      <c r="I2774" s="245" t="s">
        <v>24</v>
      </c>
      <c r="J2774" s="245" t="s">
        <v>59</v>
      </c>
      <c r="K2774" s="246" t="s">
        <v>18009</v>
      </c>
      <c r="L2774" s="245" t="s">
        <v>568</v>
      </c>
    </row>
    <row r="2775" spans="1:12" x14ac:dyDescent="0.25">
      <c r="A2775" s="245" t="s">
        <v>4205</v>
      </c>
      <c r="B2775" s="245" t="s">
        <v>4204</v>
      </c>
      <c r="C2775" s="245" t="s">
        <v>2430</v>
      </c>
      <c r="D2775" s="245" t="s">
        <v>4621</v>
      </c>
      <c r="E2775" s="246" t="s">
        <v>44</v>
      </c>
      <c r="F2775" s="245" t="s">
        <v>44</v>
      </c>
      <c r="G2775" s="245" t="s">
        <v>4701</v>
      </c>
      <c r="H2775" s="245" t="s">
        <v>4700</v>
      </c>
      <c r="I2775" s="245" t="s">
        <v>24</v>
      </c>
      <c r="J2775" s="245" t="s">
        <v>59</v>
      </c>
      <c r="K2775" s="246" t="s">
        <v>8782</v>
      </c>
      <c r="L2775" s="245" t="s">
        <v>568</v>
      </c>
    </row>
    <row r="2776" spans="1:12" x14ac:dyDescent="0.25">
      <c r="A2776" s="245" t="s">
        <v>4205</v>
      </c>
      <c r="B2776" s="245" t="s">
        <v>4204</v>
      </c>
      <c r="C2776" s="245" t="s">
        <v>2430</v>
      </c>
      <c r="D2776" s="245" t="s">
        <v>4621</v>
      </c>
      <c r="E2776" s="246" t="s">
        <v>44</v>
      </c>
      <c r="F2776" s="245" t="s">
        <v>44</v>
      </c>
      <c r="G2776" s="245" t="s">
        <v>4698</v>
      </c>
      <c r="H2776" s="245" t="s">
        <v>4697</v>
      </c>
      <c r="I2776" s="245" t="s">
        <v>24</v>
      </c>
      <c r="J2776" s="245" t="s">
        <v>59</v>
      </c>
      <c r="K2776" s="246" t="s">
        <v>6684</v>
      </c>
      <c r="L2776" s="245" t="s">
        <v>568</v>
      </c>
    </row>
    <row r="2777" spans="1:12" x14ac:dyDescent="0.25">
      <c r="A2777" s="245" t="s">
        <v>4205</v>
      </c>
      <c r="B2777" s="245" t="s">
        <v>4204</v>
      </c>
      <c r="C2777" s="245" t="s">
        <v>2430</v>
      </c>
      <c r="D2777" s="245" t="s">
        <v>4621</v>
      </c>
      <c r="E2777" s="246" t="s">
        <v>44</v>
      </c>
      <c r="F2777" s="245" t="s">
        <v>44</v>
      </c>
      <c r="G2777" s="245" t="s">
        <v>4696</v>
      </c>
      <c r="H2777" s="245" t="s">
        <v>4695</v>
      </c>
      <c r="I2777" s="245" t="s">
        <v>24</v>
      </c>
      <c r="J2777" s="245" t="s">
        <v>59</v>
      </c>
      <c r="K2777" s="246" t="s">
        <v>15186</v>
      </c>
      <c r="L2777" s="245" t="s">
        <v>568</v>
      </c>
    </row>
    <row r="2778" spans="1:12" x14ac:dyDescent="0.25">
      <c r="A2778" s="245" t="s">
        <v>4205</v>
      </c>
      <c r="B2778" s="245" t="s">
        <v>4204</v>
      </c>
      <c r="C2778" s="245" t="s">
        <v>2430</v>
      </c>
      <c r="D2778" s="245" t="s">
        <v>4621</v>
      </c>
      <c r="E2778" s="246" t="s">
        <v>44</v>
      </c>
      <c r="F2778" s="245" t="s">
        <v>44</v>
      </c>
      <c r="G2778" s="245" t="s">
        <v>4693</v>
      </c>
      <c r="H2778" s="245" t="s">
        <v>4692</v>
      </c>
      <c r="I2778" s="245" t="s">
        <v>24</v>
      </c>
      <c r="J2778" s="245" t="s">
        <v>59</v>
      </c>
      <c r="K2778" s="246" t="s">
        <v>8922</v>
      </c>
      <c r="L2778" s="245" t="s">
        <v>568</v>
      </c>
    </row>
    <row r="2779" spans="1:12" x14ac:dyDescent="0.25">
      <c r="A2779" s="245" t="s">
        <v>4205</v>
      </c>
      <c r="B2779" s="245" t="s">
        <v>4204</v>
      </c>
      <c r="C2779" s="245" t="s">
        <v>2430</v>
      </c>
      <c r="D2779" s="245" t="s">
        <v>4621</v>
      </c>
      <c r="E2779" s="246" t="s">
        <v>44</v>
      </c>
      <c r="F2779" s="245" t="s">
        <v>44</v>
      </c>
      <c r="G2779" s="245" t="s">
        <v>4690</v>
      </c>
      <c r="H2779" s="245" t="s">
        <v>4689</v>
      </c>
      <c r="I2779" s="245" t="s">
        <v>24</v>
      </c>
      <c r="J2779" s="245" t="s">
        <v>59</v>
      </c>
      <c r="K2779" s="246" t="s">
        <v>3134</v>
      </c>
      <c r="L2779" s="245" t="s">
        <v>568</v>
      </c>
    </row>
    <row r="2780" spans="1:12" x14ac:dyDescent="0.25">
      <c r="A2780" s="245" t="s">
        <v>4205</v>
      </c>
      <c r="B2780" s="245" t="s">
        <v>4204</v>
      </c>
      <c r="C2780" s="245" t="s">
        <v>2430</v>
      </c>
      <c r="D2780" s="245" t="s">
        <v>4621</v>
      </c>
      <c r="E2780" s="246" t="s">
        <v>44</v>
      </c>
      <c r="F2780" s="245" t="s">
        <v>44</v>
      </c>
      <c r="G2780" s="245" t="s">
        <v>4688</v>
      </c>
      <c r="H2780" s="245" t="s">
        <v>4687</v>
      </c>
      <c r="I2780" s="245" t="s">
        <v>24</v>
      </c>
      <c r="J2780" s="245" t="s">
        <v>59</v>
      </c>
      <c r="K2780" s="246" t="s">
        <v>2785</v>
      </c>
      <c r="L2780" s="245" t="s">
        <v>568</v>
      </c>
    </row>
    <row r="2781" spans="1:12" x14ac:dyDescent="0.25">
      <c r="A2781" s="245" t="s">
        <v>4205</v>
      </c>
      <c r="B2781" s="245" t="s">
        <v>4204</v>
      </c>
      <c r="C2781" s="245" t="s">
        <v>2430</v>
      </c>
      <c r="D2781" s="245" t="s">
        <v>4621</v>
      </c>
      <c r="E2781" s="246" t="s">
        <v>44</v>
      </c>
      <c r="F2781" s="245" t="s">
        <v>44</v>
      </c>
      <c r="G2781" s="245" t="s">
        <v>4685</v>
      </c>
      <c r="H2781" s="245" t="s">
        <v>4684</v>
      </c>
      <c r="I2781" s="245" t="s">
        <v>24</v>
      </c>
      <c r="J2781" s="245" t="s">
        <v>59</v>
      </c>
      <c r="K2781" s="246" t="s">
        <v>13606</v>
      </c>
      <c r="L2781" s="245" t="s">
        <v>568</v>
      </c>
    </row>
    <row r="2782" spans="1:12" x14ac:dyDescent="0.25">
      <c r="A2782" s="245" t="s">
        <v>4205</v>
      </c>
      <c r="B2782" s="245" t="s">
        <v>4204</v>
      </c>
      <c r="C2782" s="245" t="s">
        <v>2430</v>
      </c>
      <c r="D2782" s="245" t="s">
        <v>4621</v>
      </c>
      <c r="E2782" s="246" t="s">
        <v>44</v>
      </c>
      <c r="F2782" s="245" t="s">
        <v>44</v>
      </c>
      <c r="G2782" s="245" t="s">
        <v>4683</v>
      </c>
      <c r="H2782" s="245" t="s">
        <v>4682</v>
      </c>
      <c r="I2782" s="245" t="s">
        <v>24</v>
      </c>
      <c r="J2782" s="245" t="s">
        <v>59</v>
      </c>
      <c r="K2782" s="246" t="s">
        <v>9514</v>
      </c>
      <c r="L2782" s="245" t="s">
        <v>568</v>
      </c>
    </row>
    <row r="2783" spans="1:12" x14ac:dyDescent="0.25">
      <c r="A2783" s="245" t="s">
        <v>4205</v>
      </c>
      <c r="B2783" s="245" t="s">
        <v>4204</v>
      </c>
      <c r="C2783" s="245" t="s">
        <v>2430</v>
      </c>
      <c r="D2783" s="245" t="s">
        <v>4621</v>
      </c>
      <c r="E2783" s="246" t="s">
        <v>44</v>
      </c>
      <c r="F2783" s="245" t="s">
        <v>44</v>
      </c>
      <c r="G2783" s="245" t="s">
        <v>4681</v>
      </c>
      <c r="H2783" s="245" t="s">
        <v>4680</v>
      </c>
      <c r="I2783" s="245" t="s">
        <v>24</v>
      </c>
      <c r="J2783" s="245" t="s">
        <v>59</v>
      </c>
      <c r="K2783" s="246" t="s">
        <v>8948</v>
      </c>
      <c r="L2783" s="245" t="s">
        <v>568</v>
      </c>
    </row>
    <row r="2784" spans="1:12" x14ac:dyDescent="0.25">
      <c r="A2784" s="245" t="s">
        <v>4205</v>
      </c>
      <c r="B2784" s="245" t="s">
        <v>4204</v>
      </c>
      <c r="C2784" s="245" t="s">
        <v>2430</v>
      </c>
      <c r="D2784" s="245" t="s">
        <v>4621</v>
      </c>
      <c r="E2784" s="246" t="s">
        <v>44</v>
      </c>
      <c r="F2784" s="245" t="s">
        <v>44</v>
      </c>
      <c r="G2784" s="245" t="s">
        <v>4679</v>
      </c>
      <c r="H2784" s="245" t="s">
        <v>4678</v>
      </c>
      <c r="I2784" s="245" t="s">
        <v>24</v>
      </c>
      <c r="J2784" s="245" t="s">
        <v>59</v>
      </c>
      <c r="K2784" s="246" t="s">
        <v>8855</v>
      </c>
      <c r="L2784" s="245" t="s">
        <v>568</v>
      </c>
    </row>
    <row r="2785" spans="1:12" x14ac:dyDescent="0.25">
      <c r="A2785" s="245" t="s">
        <v>4205</v>
      </c>
      <c r="B2785" s="245" t="s">
        <v>4204</v>
      </c>
      <c r="C2785" s="245" t="s">
        <v>2430</v>
      </c>
      <c r="D2785" s="245" t="s">
        <v>4621</v>
      </c>
      <c r="E2785" s="246" t="s">
        <v>44</v>
      </c>
      <c r="F2785" s="245" t="s">
        <v>44</v>
      </c>
      <c r="G2785" s="245" t="s">
        <v>4676</v>
      </c>
      <c r="H2785" s="245" t="s">
        <v>4675</v>
      </c>
      <c r="I2785" s="245" t="s">
        <v>24</v>
      </c>
      <c r="J2785" s="245" t="s">
        <v>59</v>
      </c>
      <c r="K2785" s="246" t="s">
        <v>9570</v>
      </c>
      <c r="L2785" s="245" t="s">
        <v>568</v>
      </c>
    </row>
    <row r="2786" spans="1:12" x14ac:dyDescent="0.25">
      <c r="A2786" s="245" t="s">
        <v>4205</v>
      </c>
      <c r="B2786" s="245" t="s">
        <v>4204</v>
      </c>
      <c r="C2786" s="245" t="s">
        <v>2430</v>
      </c>
      <c r="D2786" s="245" t="s">
        <v>4621</v>
      </c>
      <c r="E2786" s="246" t="s">
        <v>44</v>
      </c>
      <c r="F2786" s="245" t="s">
        <v>44</v>
      </c>
      <c r="G2786" s="245" t="s">
        <v>4673</v>
      </c>
      <c r="H2786" s="245" t="s">
        <v>4672</v>
      </c>
      <c r="I2786" s="245" t="s">
        <v>24</v>
      </c>
      <c r="J2786" s="245" t="s">
        <v>59</v>
      </c>
      <c r="K2786" s="246" t="s">
        <v>12517</v>
      </c>
      <c r="L2786" s="245" t="s">
        <v>568</v>
      </c>
    </row>
    <row r="2787" spans="1:12" x14ac:dyDescent="0.25">
      <c r="A2787" s="245" t="s">
        <v>4205</v>
      </c>
      <c r="B2787" s="245" t="s">
        <v>4204</v>
      </c>
      <c r="C2787" s="245" t="s">
        <v>2430</v>
      </c>
      <c r="D2787" s="245" t="s">
        <v>4621</v>
      </c>
      <c r="E2787" s="246" t="s">
        <v>44</v>
      </c>
      <c r="F2787" s="245" t="s">
        <v>44</v>
      </c>
      <c r="G2787" s="245" t="s">
        <v>4671</v>
      </c>
      <c r="H2787" s="245" t="s">
        <v>4670</v>
      </c>
      <c r="I2787" s="245" t="s">
        <v>24</v>
      </c>
      <c r="J2787" s="245" t="s">
        <v>59</v>
      </c>
      <c r="K2787" s="246" t="s">
        <v>18010</v>
      </c>
      <c r="L2787" s="245" t="s">
        <v>568</v>
      </c>
    </row>
    <row r="2788" spans="1:12" x14ac:dyDescent="0.25">
      <c r="A2788" s="245" t="s">
        <v>4205</v>
      </c>
      <c r="B2788" s="245" t="s">
        <v>4204</v>
      </c>
      <c r="C2788" s="245" t="s">
        <v>2430</v>
      </c>
      <c r="D2788" s="245" t="s">
        <v>4621</v>
      </c>
      <c r="E2788" s="246" t="s">
        <v>44</v>
      </c>
      <c r="F2788" s="245" t="s">
        <v>44</v>
      </c>
      <c r="G2788" s="245" t="s">
        <v>8594</v>
      </c>
      <c r="H2788" s="245" t="s">
        <v>8593</v>
      </c>
      <c r="I2788" s="245" t="s">
        <v>24</v>
      </c>
      <c r="J2788" s="245" t="s">
        <v>59</v>
      </c>
      <c r="K2788" s="246" t="s">
        <v>8877</v>
      </c>
      <c r="L2788" s="245" t="s">
        <v>568</v>
      </c>
    </row>
    <row r="2789" spans="1:12" x14ac:dyDescent="0.25">
      <c r="A2789" s="245" t="s">
        <v>4205</v>
      </c>
      <c r="B2789" s="245" t="s">
        <v>4204</v>
      </c>
      <c r="C2789" s="245" t="s">
        <v>2430</v>
      </c>
      <c r="D2789" s="245" t="s">
        <v>4621</v>
      </c>
      <c r="E2789" s="246" t="s">
        <v>44</v>
      </c>
      <c r="F2789" s="245" t="s">
        <v>44</v>
      </c>
      <c r="G2789" s="245" t="s">
        <v>4668</v>
      </c>
      <c r="H2789" s="245" t="s">
        <v>4667</v>
      </c>
      <c r="I2789" s="245" t="s">
        <v>24</v>
      </c>
      <c r="J2789" s="245" t="s">
        <v>59</v>
      </c>
      <c r="K2789" s="246" t="s">
        <v>5246</v>
      </c>
      <c r="L2789" s="245" t="s">
        <v>568</v>
      </c>
    </row>
    <row r="2790" spans="1:12" x14ac:dyDescent="0.25">
      <c r="A2790" s="245" t="s">
        <v>4205</v>
      </c>
      <c r="B2790" s="245" t="s">
        <v>4204</v>
      </c>
      <c r="C2790" s="245" t="s">
        <v>2430</v>
      </c>
      <c r="D2790" s="245" t="s">
        <v>4621</v>
      </c>
      <c r="E2790" s="246" t="s">
        <v>44</v>
      </c>
      <c r="F2790" s="245" t="s">
        <v>44</v>
      </c>
      <c r="G2790" s="245" t="s">
        <v>4665</v>
      </c>
      <c r="H2790" s="245" t="s">
        <v>4664</v>
      </c>
      <c r="I2790" s="245" t="s">
        <v>24</v>
      </c>
      <c r="J2790" s="245" t="s">
        <v>59</v>
      </c>
      <c r="K2790" s="246" t="s">
        <v>2827</v>
      </c>
      <c r="L2790" s="245" t="s">
        <v>568</v>
      </c>
    </row>
    <row r="2791" spans="1:12" x14ac:dyDescent="0.25">
      <c r="A2791" s="245" t="s">
        <v>4205</v>
      </c>
      <c r="B2791" s="245" t="s">
        <v>4204</v>
      </c>
      <c r="C2791" s="245" t="s">
        <v>2430</v>
      </c>
      <c r="D2791" s="245" t="s">
        <v>4621</v>
      </c>
      <c r="E2791" s="246" t="s">
        <v>44</v>
      </c>
      <c r="F2791" s="245" t="s">
        <v>44</v>
      </c>
      <c r="G2791" s="245" t="s">
        <v>4663</v>
      </c>
      <c r="H2791" s="245" t="s">
        <v>4662</v>
      </c>
      <c r="I2791" s="245" t="s">
        <v>24</v>
      </c>
      <c r="J2791" s="245" t="s">
        <v>59</v>
      </c>
      <c r="K2791" s="246" t="s">
        <v>8195</v>
      </c>
      <c r="L2791" s="245" t="s">
        <v>568</v>
      </c>
    </row>
    <row r="2792" spans="1:12" x14ac:dyDescent="0.25">
      <c r="A2792" s="245" t="s">
        <v>4205</v>
      </c>
      <c r="B2792" s="245" t="s">
        <v>4204</v>
      </c>
      <c r="C2792" s="245" t="s">
        <v>2430</v>
      </c>
      <c r="D2792" s="245" t="s">
        <v>4621</v>
      </c>
      <c r="E2792" s="246" t="s">
        <v>44</v>
      </c>
      <c r="F2792" s="245" t="s">
        <v>44</v>
      </c>
      <c r="G2792" s="245" t="s">
        <v>4661</v>
      </c>
      <c r="H2792" s="245" t="s">
        <v>4660</v>
      </c>
      <c r="I2792" s="245" t="s">
        <v>24</v>
      </c>
      <c r="J2792" s="245" t="s">
        <v>59</v>
      </c>
      <c r="K2792" s="246" t="s">
        <v>1469</v>
      </c>
      <c r="L2792" s="245" t="s">
        <v>568</v>
      </c>
    </row>
    <row r="2793" spans="1:12" x14ac:dyDescent="0.25">
      <c r="A2793" s="245" t="s">
        <v>4205</v>
      </c>
      <c r="B2793" s="245" t="s">
        <v>4204</v>
      </c>
      <c r="C2793" s="245" t="s">
        <v>2430</v>
      </c>
      <c r="D2793" s="245" t="s">
        <v>4621</v>
      </c>
      <c r="E2793" s="246" t="s">
        <v>44</v>
      </c>
      <c r="F2793" s="245" t="s">
        <v>44</v>
      </c>
      <c r="G2793" s="245" t="s">
        <v>4659</v>
      </c>
      <c r="H2793" s="245" t="s">
        <v>4658</v>
      </c>
      <c r="I2793" s="245" t="s">
        <v>24</v>
      </c>
      <c r="J2793" s="245" t="s">
        <v>59</v>
      </c>
      <c r="K2793" s="246" t="s">
        <v>8212</v>
      </c>
      <c r="L2793" s="245" t="s">
        <v>568</v>
      </c>
    </row>
    <row r="2794" spans="1:12" x14ac:dyDescent="0.25">
      <c r="A2794" s="245" t="s">
        <v>4205</v>
      </c>
      <c r="B2794" s="245" t="s">
        <v>4204</v>
      </c>
      <c r="C2794" s="245" t="s">
        <v>2430</v>
      </c>
      <c r="D2794" s="245" t="s">
        <v>4621</v>
      </c>
      <c r="E2794" s="246" t="s">
        <v>44</v>
      </c>
      <c r="F2794" s="245" t="s">
        <v>44</v>
      </c>
      <c r="G2794" s="245" t="s">
        <v>4657</v>
      </c>
      <c r="H2794" s="245" t="s">
        <v>4656</v>
      </c>
      <c r="I2794" s="245" t="s">
        <v>24</v>
      </c>
      <c r="J2794" s="245" t="s">
        <v>59</v>
      </c>
      <c r="K2794" s="246" t="s">
        <v>9583</v>
      </c>
      <c r="L2794" s="245" t="s">
        <v>568</v>
      </c>
    </row>
    <row r="2795" spans="1:12" x14ac:dyDescent="0.25">
      <c r="A2795" s="245" t="s">
        <v>4205</v>
      </c>
      <c r="B2795" s="245" t="s">
        <v>4204</v>
      </c>
      <c r="C2795" s="245" t="s">
        <v>2430</v>
      </c>
      <c r="D2795" s="245" t="s">
        <v>4621</v>
      </c>
      <c r="E2795" s="246" t="s">
        <v>44</v>
      </c>
      <c r="F2795" s="245" t="s">
        <v>44</v>
      </c>
      <c r="G2795" s="245" t="s">
        <v>4654</v>
      </c>
      <c r="H2795" s="245" t="s">
        <v>4653</v>
      </c>
      <c r="I2795" s="245" t="s">
        <v>24</v>
      </c>
      <c r="J2795" s="245" t="s">
        <v>59</v>
      </c>
      <c r="K2795" s="246" t="s">
        <v>16289</v>
      </c>
      <c r="L2795" s="245" t="s">
        <v>568</v>
      </c>
    </row>
    <row r="2796" spans="1:12" x14ac:dyDescent="0.25">
      <c r="A2796" s="245" t="s">
        <v>4205</v>
      </c>
      <c r="B2796" s="245" t="s">
        <v>4204</v>
      </c>
      <c r="C2796" s="245" t="s">
        <v>2430</v>
      </c>
      <c r="D2796" s="245" t="s">
        <v>4621</v>
      </c>
      <c r="E2796" s="246" t="s">
        <v>44</v>
      </c>
      <c r="F2796" s="245" t="s">
        <v>44</v>
      </c>
      <c r="G2796" s="245" t="s">
        <v>8592</v>
      </c>
      <c r="H2796" s="245" t="s">
        <v>8591</v>
      </c>
      <c r="I2796" s="245" t="s">
        <v>24</v>
      </c>
      <c r="J2796" s="245" t="s">
        <v>59</v>
      </c>
      <c r="K2796" s="246" t="s">
        <v>3116</v>
      </c>
      <c r="L2796" s="245" t="s">
        <v>568</v>
      </c>
    </row>
    <row r="2797" spans="1:12" x14ac:dyDescent="0.25">
      <c r="A2797" s="245" t="s">
        <v>4205</v>
      </c>
      <c r="B2797" s="245" t="s">
        <v>4204</v>
      </c>
      <c r="C2797" s="245" t="s">
        <v>2430</v>
      </c>
      <c r="D2797" s="245" t="s">
        <v>4621</v>
      </c>
      <c r="E2797" s="246" t="s">
        <v>44</v>
      </c>
      <c r="F2797" s="245" t="s">
        <v>44</v>
      </c>
      <c r="G2797" s="245" t="s">
        <v>4652</v>
      </c>
      <c r="H2797" s="245" t="s">
        <v>4651</v>
      </c>
      <c r="I2797" s="245" t="s">
        <v>24</v>
      </c>
      <c r="J2797" s="245" t="s">
        <v>59</v>
      </c>
      <c r="K2797" s="246" t="s">
        <v>11520</v>
      </c>
      <c r="L2797" s="245" t="s">
        <v>568</v>
      </c>
    </row>
    <row r="2798" spans="1:12" x14ac:dyDescent="0.25">
      <c r="A2798" s="245" t="s">
        <v>4205</v>
      </c>
      <c r="B2798" s="245" t="s">
        <v>4204</v>
      </c>
      <c r="C2798" s="245" t="s">
        <v>2430</v>
      </c>
      <c r="D2798" s="245" t="s">
        <v>4621</v>
      </c>
      <c r="E2798" s="246" t="s">
        <v>44</v>
      </c>
      <c r="F2798" s="245" t="s">
        <v>44</v>
      </c>
      <c r="G2798" s="245" t="s">
        <v>4650</v>
      </c>
      <c r="H2798" s="245" t="s">
        <v>4649</v>
      </c>
      <c r="I2798" s="245" t="s">
        <v>24</v>
      </c>
      <c r="J2798" s="245" t="s">
        <v>59</v>
      </c>
      <c r="K2798" s="246" t="s">
        <v>18011</v>
      </c>
      <c r="L2798" s="245" t="s">
        <v>568</v>
      </c>
    </row>
    <row r="2799" spans="1:12" x14ac:dyDescent="0.25">
      <c r="A2799" s="245" t="s">
        <v>4205</v>
      </c>
      <c r="B2799" s="245" t="s">
        <v>4204</v>
      </c>
      <c r="C2799" s="245" t="s">
        <v>2430</v>
      </c>
      <c r="D2799" s="245" t="s">
        <v>4621</v>
      </c>
      <c r="E2799" s="246" t="s">
        <v>44</v>
      </c>
      <c r="F2799" s="245" t="s">
        <v>44</v>
      </c>
      <c r="G2799" s="245" t="s">
        <v>4647</v>
      </c>
      <c r="H2799" s="245" t="s">
        <v>4646</v>
      </c>
      <c r="I2799" s="245" t="s">
        <v>24</v>
      </c>
      <c r="J2799" s="245" t="s">
        <v>59</v>
      </c>
      <c r="K2799" s="246" t="s">
        <v>8228</v>
      </c>
      <c r="L2799" s="245" t="s">
        <v>568</v>
      </c>
    </row>
    <row r="2800" spans="1:12" x14ac:dyDescent="0.25">
      <c r="A2800" s="245" t="s">
        <v>4205</v>
      </c>
      <c r="B2800" s="245" t="s">
        <v>4204</v>
      </c>
      <c r="C2800" s="245" t="s">
        <v>2430</v>
      </c>
      <c r="D2800" s="245" t="s">
        <v>4621</v>
      </c>
      <c r="E2800" s="246" t="s">
        <v>44</v>
      </c>
      <c r="F2800" s="245" t="s">
        <v>44</v>
      </c>
      <c r="G2800" s="245" t="s">
        <v>4645</v>
      </c>
      <c r="H2800" s="245" t="s">
        <v>4644</v>
      </c>
      <c r="I2800" s="245" t="s">
        <v>24</v>
      </c>
      <c r="J2800" s="245" t="s">
        <v>59</v>
      </c>
      <c r="K2800" s="246" t="s">
        <v>9016</v>
      </c>
      <c r="L2800" s="245" t="s">
        <v>568</v>
      </c>
    </row>
    <row r="2801" spans="1:12" x14ac:dyDescent="0.25">
      <c r="A2801" s="245" t="s">
        <v>4205</v>
      </c>
      <c r="B2801" s="245" t="s">
        <v>4204</v>
      </c>
      <c r="C2801" s="245" t="s">
        <v>2430</v>
      </c>
      <c r="D2801" s="245" t="s">
        <v>4621</v>
      </c>
      <c r="E2801" s="246" t="s">
        <v>44</v>
      </c>
      <c r="F2801" s="245" t="s">
        <v>44</v>
      </c>
      <c r="G2801" s="245" t="s">
        <v>4643</v>
      </c>
      <c r="H2801" s="245" t="s">
        <v>4642</v>
      </c>
      <c r="I2801" s="245" t="s">
        <v>24</v>
      </c>
      <c r="J2801" s="245" t="s">
        <v>59</v>
      </c>
      <c r="K2801" s="246" t="s">
        <v>8418</v>
      </c>
      <c r="L2801" s="245" t="s">
        <v>568</v>
      </c>
    </row>
    <row r="2802" spans="1:12" x14ac:dyDescent="0.25">
      <c r="A2802" s="245" t="s">
        <v>4205</v>
      </c>
      <c r="B2802" s="245" t="s">
        <v>4204</v>
      </c>
      <c r="C2802" s="245" t="s">
        <v>2430</v>
      </c>
      <c r="D2802" s="245" t="s">
        <v>4621</v>
      </c>
      <c r="E2802" s="246" t="s">
        <v>44</v>
      </c>
      <c r="F2802" s="245" t="s">
        <v>44</v>
      </c>
      <c r="G2802" s="245" t="s">
        <v>4641</v>
      </c>
      <c r="H2802" s="245" t="s">
        <v>4640</v>
      </c>
      <c r="I2802" s="245" t="s">
        <v>24</v>
      </c>
      <c r="J2802" s="245" t="s">
        <v>59</v>
      </c>
      <c r="K2802" s="246" t="s">
        <v>9574</v>
      </c>
      <c r="L2802" s="245" t="s">
        <v>568</v>
      </c>
    </row>
    <row r="2803" spans="1:12" x14ac:dyDescent="0.25">
      <c r="A2803" s="245" t="s">
        <v>4205</v>
      </c>
      <c r="B2803" s="245" t="s">
        <v>4204</v>
      </c>
      <c r="C2803" s="245" t="s">
        <v>2430</v>
      </c>
      <c r="D2803" s="245" t="s">
        <v>4621</v>
      </c>
      <c r="E2803" s="246" t="s">
        <v>44</v>
      </c>
      <c r="F2803" s="245" t="s">
        <v>44</v>
      </c>
      <c r="G2803" s="245" t="s">
        <v>4639</v>
      </c>
      <c r="H2803" s="245" t="s">
        <v>4638</v>
      </c>
      <c r="I2803" s="245" t="s">
        <v>24</v>
      </c>
      <c r="J2803" s="245" t="s">
        <v>59</v>
      </c>
      <c r="K2803" s="246" t="s">
        <v>15118</v>
      </c>
      <c r="L2803" s="245" t="s">
        <v>568</v>
      </c>
    </row>
    <row r="2804" spans="1:12" x14ac:dyDescent="0.25">
      <c r="A2804" s="245" t="s">
        <v>4205</v>
      </c>
      <c r="B2804" s="245" t="s">
        <v>4204</v>
      </c>
      <c r="C2804" s="245" t="s">
        <v>2430</v>
      </c>
      <c r="D2804" s="245" t="s">
        <v>4621</v>
      </c>
      <c r="E2804" s="246" t="s">
        <v>44</v>
      </c>
      <c r="F2804" s="245" t="s">
        <v>44</v>
      </c>
      <c r="G2804" s="245" t="s">
        <v>8590</v>
      </c>
      <c r="H2804" s="245" t="s">
        <v>8589</v>
      </c>
      <c r="I2804" s="245" t="s">
        <v>24</v>
      </c>
      <c r="J2804" s="245" t="s">
        <v>59</v>
      </c>
      <c r="K2804" s="246" t="s">
        <v>8939</v>
      </c>
      <c r="L2804" s="245" t="s">
        <v>568</v>
      </c>
    </row>
    <row r="2805" spans="1:12" x14ac:dyDescent="0.25">
      <c r="A2805" s="245" t="s">
        <v>4205</v>
      </c>
      <c r="B2805" s="245" t="s">
        <v>4204</v>
      </c>
      <c r="C2805" s="245" t="s">
        <v>2430</v>
      </c>
      <c r="D2805" s="245" t="s">
        <v>4621</v>
      </c>
      <c r="E2805" s="246" t="s">
        <v>44</v>
      </c>
      <c r="F2805" s="245" t="s">
        <v>44</v>
      </c>
      <c r="G2805" s="245" t="s">
        <v>4637</v>
      </c>
      <c r="H2805" s="245" t="s">
        <v>4636</v>
      </c>
      <c r="I2805" s="245" t="s">
        <v>24</v>
      </c>
      <c r="J2805" s="245" t="s">
        <v>59</v>
      </c>
      <c r="K2805" s="246" t="s">
        <v>8464</v>
      </c>
      <c r="L2805" s="245" t="s">
        <v>568</v>
      </c>
    </row>
    <row r="2806" spans="1:12" x14ac:dyDescent="0.25">
      <c r="A2806" s="245" t="s">
        <v>4205</v>
      </c>
      <c r="B2806" s="245" t="s">
        <v>4204</v>
      </c>
      <c r="C2806" s="245" t="s">
        <v>2430</v>
      </c>
      <c r="D2806" s="245" t="s">
        <v>4621</v>
      </c>
      <c r="E2806" s="246" t="s">
        <v>44</v>
      </c>
      <c r="F2806" s="245" t="s">
        <v>44</v>
      </c>
      <c r="G2806" s="245" t="s">
        <v>4635</v>
      </c>
      <c r="H2806" s="245" t="s">
        <v>4634</v>
      </c>
      <c r="I2806" s="245" t="s">
        <v>24</v>
      </c>
      <c r="J2806" s="245" t="s">
        <v>59</v>
      </c>
      <c r="K2806" s="246" t="s">
        <v>9180</v>
      </c>
      <c r="L2806" s="245" t="s">
        <v>568</v>
      </c>
    </row>
    <row r="2807" spans="1:12" x14ac:dyDescent="0.25">
      <c r="A2807" s="245" t="s">
        <v>4205</v>
      </c>
      <c r="B2807" s="245" t="s">
        <v>4204</v>
      </c>
      <c r="C2807" s="245" t="s">
        <v>2430</v>
      </c>
      <c r="D2807" s="245" t="s">
        <v>4621</v>
      </c>
      <c r="E2807" s="246" t="s">
        <v>44</v>
      </c>
      <c r="F2807" s="245" t="s">
        <v>44</v>
      </c>
      <c r="G2807" s="245" t="s">
        <v>4633</v>
      </c>
      <c r="H2807" s="245" t="s">
        <v>18012</v>
      </c>
      <c r="I2807" s="245" t="s">
        <v>24</v>
      </c>
      <c r="J2807" s="245" t="s">
        <v>59</v>
      </c>
      <c r="K2807" s="246" t="s">
        <v>18013</v>
      </c>
      <c r="L2807" s="245" t="s">
        <v>568</v>
      </c>
    </row>
    <row r="2808" spans="1:12" x14ac:dyDescent="0.25">
      <c r="A2808" s="245" t="s">
        <v>4205</v>
      </c>
      <c r="B2808" s="245" t="s">
        <v>4204</v>
      </c>
      <c r="C2808" s="245" t="s">
        <v>2430</v>
      </c>
      <c r="D2808" s="245" t="s">
        <v>4621</v>
      </c>
      <c r="E2808" s="246" t="s">
        <v>44</v>
      </c>
      <c r="F2808" s="245" t="s">
        <v>44</v>
      </c>
      <c r="G2808" s="245" t="s">
        <v>4632</v>
      </c>
      <c r="H2808" s="245" t="s">
        <v>18014</v>
      </c>
      <c r="I2808" s="245" t="s">
        <v>24</v>
      </c>
      <c r="J2808" s="245" t="s">
        <v>59</v>
      </c>
      <c r="K2808" s="246" t="s">
        <v>18015</v>
      </c>
      <c r="L2808" s="245" t="s">
        <v>568</v>
      </c>
    </row>
    <row r="2809" spans="1:12" x14ac:dyDescent="0.25">
      <c r="A2809" s="245" t="s">
        <v>4205</v>
      </c>
      <c r="B2809" s="245" t="s">
        <v>4204</v>
      </c>
      <c r="C2809" s="245" t="s">
        <v>2430</v>
      </c>
      <c r="D2809" s="245" t="s">
        <v>4621</v>
      </c>
      <c r="E2809" s="246" t="s">
        <v>44</v>
      </c>
      <c r="F2809" s="245" t="s">
        <v>44</v>
      </c>
      <c r="G2809" s="245" t="s">
        <v>4631</v>
      </c>
      <c r="H2809" s="245" t="s">
        <v>18016</v>
      </c>
      <c r="I2809" s="245" t="s">
        <v>24</v>
      </c>
      <c r="J2809" s="245" t="s">
        <v>59</v>
      </c>
      <c r="K2809" s="246" t="s">
        <v>18017</v>
      </c>
      <c r="L2809" s="245" t="s">
        <v>568</v>
      </c>
    </row>
    <row r="2810" spans="1:12" x14ac:dyDescent="0.25">
      <c r="A2810" s="245" t="s">
        <v>4205</v>
      </c>
      <c r="B2810" s="245" t="s">
        <v>4204</v>
      </c>
      <c r="C2810" s="245" t="s">
        <v>2430</v>
      </c>
      <c r="D2810" s="245" t="s">
        <v>4621</v>
      </c>
      <c r="E2810" s="246" t="s">
        <v>44</v>
      </c>
      <c r="F2810" s="245" t="s">
        <v>44</v>
      </c>
      <c r="G2810" s="245" t="s">
        <v>4630</v>
      </c>
      <c r="H2810" s="245" t="s">
        <v>18018</v>
      </c>
      <c r="I2810" s="245" t="s">
        <v>24</v>
      </c>
      <c r="J2810" s="245" t="s">
        <v>59</v>
      </c>
      <c r="K2810" s="246" t="s">
        <v>18019</v>
      </c>
      <c r="L2810" s="245" t="s">
        <v>568</v>
      </c>
    </row>
    <row r="2811" spans="1:12" x14ac:dyDescent="0.25">
      <c r="A2811" s="245" t="s">
        <v>4205</v>
      </c>
      <c r="B2811" s="245" t="s">
        <v>4204</v>
      </c>
      <c r="C2811" s="245" t="s">
        <v>2430</v>
      </c>
      <c r="D2811" s="245" t="s">
        <v>4621</v>
      </c>
      <c r="E2811" s="246" t="s">
        <v>44</v>
      </c>
      <c r="F2811" s="245" t="s">
        <v>44</v>
      </c>
      <c r="G2811" s="245" t="s">
        <v>4629</v>
      </c>
      <c r="H2811" s="245" t="s">
        <v>18020</v>
      </c>
      <c r="I2811" s="245" t="s">
        <v>24</v>
      </c>
      <c r="J2811" s="245" t="s">
        <v>59</v>
      </c>
      <c r="K2811" s="246" t="s">
        <v>18021</v>
      </c>
      <c r="L2811" s="245" t="s">
        <v>568</v>
      </c>
    </row>
    <row r="2812" spans="1:12" x14ac:dyDescent="0.25">
      <c r="A2812" s="245" t="s">
        <v>4205</v>
      </c>
      <c r="B2812" s="245" t="s">
        <v>4204</v>
      </c>
      <c r="C2812" s="245" t="s">
        <v>2430</v>
      </c>
      <c r="D2812" s="245" t="s">
        <v>4621</v>
      </c>
      <c r="E2812" s="246" t="s">
        <v>44</v>
      </c>
      <c r="F2812" s="245" t="s">
        <v>44</v>
      </c>
      <c r="G2812" s="245" t="s">
        <v>4628</v>
      </c>
      <c r="H2812" s="245" t="s">
        <v>18022</v>
      </c>
      <c r="I2812" s="245" t="s">
        <v>24</v>
      </c>
      <c r="J2812" s="245" t="s">
        <v>59</v>
      </c>
      <c r="K2812" s="246" t="s">
        <v>18023</v>
      </c>
      <c r="L2812" s="245" t="s">
        <v>568</v>
      </c>
    </row>
    <row r="2813" spans="1:12" x14ac:dyDescent="0.25">
      <c r="A2813" s="245" t="s">
        <v>4205</v>
      </c>
      <c r="B2813" s="245" t="s">
        <v>4204</v>
      </c>
      <c r="C2813" s="245" t="s">
        <v>2430</v>
      </c>
      <c r="D2813" s="245" t="s">
        <v>4621</v>
      </c>
      <c r="E2813" s="246" t="s">
        <v>44</v>
      </c>
      <c r="F2813" s="245" t="s">
        <v>44</v>
      </c>
      <c r="G2813" s="245" t="s">
        <v>4627</v>
      </c>
      <c r="H2813" s="245" t="s">
        <v>18024</v>
      </c>
      <c r="I2813" s="245" t="s">
        <v>24</v>
      </c>
      <c r="J2813" s="245" t="s">
        <v>59</v>
      </c>
      <c r="K2813" s="246" t="s">
        <v>9543</v>
      </c>
      <c r="L2813" s="245" t="s">
        <v>568</v>
      </c>
    </row>
    <row r="2814" spans="1:12" x14ac:dyDescent="0.25">
      <c r="A2814" s="245" t="s">
        <v>4205</v>
      </c>
      <c r="B2814" s="245" t="s">
        <v>4204</v>
      </c>
      <c r="C2814" s="245" t="s">
        <v>2430</v>
      </c>
      <c r="D2814" s="245" t="s">
        <v>4621</v>
      </c>
      <c r="E2814" s="246" t="s">
        <v>44</v>
      </c>
      <c r="F2814" s="245" t="s">
        <v>44</v>
      </c>
      <c r="G2814" s="245" t="s">
        <v>4626</v>
      </c>
      <c r="H2814" s="245" t="s">
        <v>18025</v>
      </c>
      <c r="I2814" s="245" t="s">
        <v>24</v>
      </c>
      <c r="J2814" s="245" t="s">
        <v>59</v>
      </c>
      <c r="K2814" s="246" t="s">
        <v>13825</v>
      </c>
      <c r="L2814" s="245" t="s">
        <v>568</v>
      </c>
    </row>
    <row r="2815" spans="1:12" x14ac:dyDescent="0.25">
      <c r="A2815" s="245" t="s">
        <v>4205</v>
      </c>
      <c r="B2815" s="245" t="s">
        <v>4204</v>
      </c>
      <c r="C2815" s="245" t="s">
        <v>2430</v>
      </c>
      <c r="D2815" s="245" t="s">
        <v>4621</v>
      </c>
      <c r="E2815" s="246" t="s">
        <v>44</v>
      </c>
      <c r="F2815" s="245" t="s">
        <v>44</v>
      </c>
      <c r="G2815" s="245" t="s">
        <v>4625</v>
      </c>
      <c r="H2815" s="245" t="s">
        <v>18026</v>
      </c>
      <c r="I2815" s="245" t="s">
        <v>24</v>
      </c>
      <c r="J2815" s="245" t="s">
        <v>59</v>
      </c>
      <c r="K2815" s="246" t="s">
        <v>14294</v>
      </c>
      <c r="L2815" s="245" t="s">
        <v>568</v>
      </c>
    </row>
    <row r="2816" spans="1:12" x14ac:dyDescent="0.25">
      <c r="A2816" s="245" t="s">
        <v>4205</v>
      </c>
      <c r="B2816" s="245" t="s">
        <v>4204</v>
      </c>
      <c r="C2816" s="245" t="s">
        <v>2430</v>
      </c>
      <c r="D2816" s="245" t="s">
        <v>4621</v>
      </c>
      <c r="E2816" s="246" t="s">
        <v>44</v>
      </c>
      <c r="F2816" s="245" t="s">
        <v>44</v>
      </c>
      <c r="G2816" s="245" t="s">
        <v>4624</v>
      </c>
      <c r="H2816" s="245" t="s">
        <v>18027</v>
      </c>
      <c r="I2816" s="245" t="s">
        <v>24</v>
      </c>
      <c r="J2816" s="245" t="s">
        <v>59</v>
      </c>
      <c r="K2816" s="246" t="s">
        <v>18028</v>
      </c>
      <c r="L2816" s="245" t="s">
        <v>568</v>
      </c>
    </row>
    <row r="2817" spans="1:12" x14ac:dyDescent="0.25">
      <c r="A2817" s="245" t="s">
        <v>4205</v>
      </c>
      <c r="B2817" s="245" t="s">
        <v>4204</v>
      </c>
      <c r="C2817" s="245" t="s">
        <v>2430</v>
      </c>
      <c r="D2817" s="245" t="s">
        <v>4621</v>
      </c>
      <c r="E2817" s="246" t="s">
        <v>44</v>
      </c>
      <c r="F2817" s="245" t="s">
        <v>44</v>
      </c>
      <c r="G2817" s="245" t="s">
        <v>8588</v>
      </c>
      <c r="H2817" s="245" t="s">
        <v>8587</v>
      </c>
      <c r="I2817" s="245" t="s">
        <v>24</v>
      </c>
      <c r="J2817" s="245" t="s">
        <v>59</v>
      </c>
      <c r="K2817" s="246" t="s">
        <v>8975</v>
      </c>
      <c r="L2817" s="245" t="s">
        <v>568</v>
      </c>
    </row>
    <row r="2818" spans="1:12" x14ac:dyDescent="0.25">
      <c r="A2818" s="245" t="s">
        <v>4205</v>
      </c>
      <c r="B2818" s="245" t="s">
        <v>4204</v>
      </c>
      <c r="C2818" s="245" t="s">
        <v>2430</v>
      </c>
      <c r="D2818" s="245" t="s">
        <v>4621</v>
      </c>
      <c r="E2818" s="246" t="s">
        <v>44</v>
      </c>
      <c r="F2818" s="245" t="s">
        <v>44</v>
      </c>
      <c r="G2818" s="245" t="s">
        <v>8586</v>
      </c>
      <c r="H2818" s="245" t="s">
        <v>8585</v>
      </c>
      <c r="I2818" s="245" t="s">
        <v>24</v>
      </c>
      <c r="J2818" s="245" t="s">
        <v>59</v>
      </c>
      <c r="K2818" s="246" t="s">
        <v>8237</v>
      </c>
      <c r="L2818" s="245" t="s">
        <v>568</v>
      </c>
    </row>
    <row r="2819" spans="1:12" x14ac:dyDescent="0.25">
      <c r="A2819" s="245" t="s">
        <v>4205</v>
      </c>
      <c r="B2819" s="245" t="s">
        <v>4204</v>
      </c>
      <c r="C2819" s="245" t="s">
        <v>2430</v>
      </c>
      <c r="D2819" s="245" t="s">
        <v>4621</v>
      </c>
      <c r="E2819" s="246" t="s">
        <v>44</v>
      </c>
      <c r="F2819" s="245" t="s">
        <v>44</v>
      </c>
      <c r="G2819" s="245" t="s">
        <v>8584</v>
      </c>
      <c r="H2819" s="245" t="s">
        <v>8583</v>
      </c>
      <c r="I2819" s="245" t="s">
        <v>24</v>
      </c>
      <c r="J2819" s="245" t="s">
        <v>59</v>
      </c>
      <c r="K2819" s="246" t="s">
        <v>1577</v>
      </c>
      <c r="L2819" s="245" t="s">
        <v>568</v>
      </c>
    </row>
    <row r="2820" spans="1:12" x14ac:dyDescent="0.25">
      <c r="A2820" s="245" t="s">
        <v>4205</v>
      </c>
      <c r="B2820" s="245" t="s">
        <v>4204</v>
      </c>
      <c r="C2820" s="245" t="s">
        <v>2430</v>
      </c>
      <c r="D2820" s="245" t="s">
        <v>4621</v>
      </c>
      <c r="E2820" s="246" t="s">
        <v>44</v>
      </c>
      <c r="F2820" s="245" t="s">
        <v>44</v>
      </c>
      <c r="G2820" s="245" t="s">
        <v>18029</v>
      </c>
      <c r="H2820" s="245" t="s">
        <v>18030</v>
      </c>
      <c r="I2820" s="245" t="s">
        <v>24</v>
      </c>
      <c r="J2820" s="245" t="s">
        <v>59</v>
      </c>
      <c r="K2820" s="246" t="s">
        <v>9053</v>
      </c>
      <c r="L2820" s="245" t="s">
        <v>568</v>
      </c>
    </row>
    <row r="2821" spans="1:12" x14ac:dyDescent="0.25">
      <c r="A2821" s="245" t="s">
        <v>4205</v>
      </c>
      <c r="B2821" s="245" t="s">
        <v>4204</v>
      </c>
      <c r="C2821" s="245" t="s">
        <v>4579</v>
      </c>
      <c r="D2821" s="245" t="s">
        <v>4578</v>
      </c>
      <c r="E2821" s="246" t="s">
        <v>44</v>
      </c>
      <c r="F2821" s="245" t="s">
        <v>44</v>
      </c>
      <c r="G2821" s="245" t="s">
        <v>4620</v>
      </c>
      <c r="H2821" s="245" t="s">
        <v>20</v>
      </c>
      <c r="I2821" s="245" t="s">
        <v>14</v>
      </c>
      <c r="J2821" s="245" t="s">
        <v>59</v>
      </c>
      <c r="K2821" s="246" t="s">
        <v>18031</v>
      </c>
      <c r="L2821" s="245" t="s">
        <v>568</v>
      </c>
    </row>
    <row r="2822" spans="1:12" x14ac:dyDescent="0.25">
      <c r="A2822" s="245" t="s">
        <v>4205</v>
      </c>
      <c r="B2822" s="245" t="s">
        <v>4204</v>
      </c>
      <c r="C2822" s="245" t="s">
        <v>4579</v>
      </c>
      <c r="D2822" s="245" t="s">
        <v>4578</v>
      </c>
      <c r="E2822" s="246" t="s">
        <v>44</v>
      </c>
      <c r="F2822" s="245" t="s">
        <v>44</v>
      </c>
      <c r="G2822" s="245" t="s">
        <v>4619</v>
      </c>
      <c r="H2822" s="245" t="s">
        <v>4618</v>
      </c>
      <c r="I2822" s="245" t="s">
        <v>14</v>
      </c>
      <c r="J2822" s="245" t="s">
        <v>59</v>
      </c>
      <c r="K2822" s="246" t="s">
        <v>18032</v>
      </c>
      <c r="L2822" s="245" t="s">
        <v>568</v>
      </c>
    </row>
    <row r="2823" spans="1:12" x14ac:dyDescent="0.25">
      <c r="A2823" s="245" t="s">
        <v>4205</v>
      </c>
      <c r="B2823" s="245" t="s">
        <v>4204</v>
      </c>
      <c r="C2823" s="245" t="s">
        <v>4579</v>
      </c>
      <c r="D2823" s="245" t="s">
        <v>4578</v>
      </c>
      <c r="E2823" s="246" t="s">
        <v>44</v>
      </c>
      <c r="F2823" s="245" t="s">
        <v>44</v>
      </c>
      <c r="G2823" s="245" t="s">
        <v>4617</v>
      </c>
      <c r="H2823" s="245" t="s">
        <v>21</v>
      </c>
      <c r="I2823" s="245" t="s">
        <v>14</v>
      </c>
      <c r="J2823" s="245" t="s">
        <v>59</v>
      </c>
      <c r="K2823" s="246" t="s">
        <v>10482</v>
      </c>
      <c r="L2823" s="245" t="s">
        <v>568</v>
      </c>
    </row>
    <row r="2824" spans="1:12" x14ac:dyDescent="0.25">
      <c r="A2824" s="245" t="s">
        <v>4205</v>
      </c>
      <c r="B2824" s="245" t="s">
        <v>4204</v>
      </c>
      <c r="C2824" s="245" t="s">
        <v>4579</v>
      </c>
      <c r="D2824" s="245" t="s">
        <v>4578</v>
      </c>
      <c r="E2824" s="246" t="s">
        <v>44</v>
      </c>
      <c r="F2824" s="245" t="s">
        <v>44</v>
      </c>
      <c r="G2824" s="245" t="s">
        <v>4616</v>
      </c>
      <c r="H2824" s="245" t="s">
        <v>4615</v>
      </c>
      <c r="I2824" s="245" t="s">
        <v>14</v>
      </c>
      <c r="J2824" s="245" t="s">
        <v>59</v>
      </c>
      <c r="K2824" s="246" t="s">
        <v>2138</v>
      </c>
      <c r="L2824" s="245" t="s">
        <v>568</v>
      </c>
    </row>
    <row r="2825" spans="1:12" x14ac:dyDescent="0.25">
      <c r="A2825" s="245" t="s">
        <v>4205</v>
      </c>
      <c r="B2825" s="245" t="s">
        <v>4204</v>
      </c>
      <c r="C2825" s="245" t="s">
        <v>4579</v>
      </c>
      <c r="D2825" s="245" t="s">
        <v>4578</v>
      </c>
      <c r="E2825" s="246" t="s">
        <v>44</v>
      </c>
      <c r="F2825" s="245" t="s">
        <v>44</v>
      </c>
      <c r="G2825" s="245" t="s">
        <v>4614</v>
      </c>
      <c r="H2825" s="245" t="s">
        <v>53</v>
      </c>
      <c r="I2825" s="245" t="s">
        <v>14</v>
      </c>
      <c r="J2825" s="245" t="s">
        <v>59</v>
      </c>
      <c r="K2825" s="246" t="s">
        <v>2027</v>
      </c>
      <c r="L2825" s="245" t="s">
        <v>568</v>
      </c>
    </row>
    <row r="2826" spans="1:12" x14ac:dyDescent="0.25">
      <c r="A2826" s="245" t="s">
        <v>4205</v>
      </c>
      <c r="B2826" s="245" t="s">
        <v>4204</v>
      </c>
      <c r="C2826" s="245" t="s">
        <v>4579</v>
      </c>
      <c r="D2826" s="245" t="s">
        <v>4578</v>
      </c>
      <c r="E2826" s="246" t="s">
        <v>44</v>
      </c>
      <c r="F2826" s="245" t="s">
        <v>44</v>
      </c>
      <c r="G2826" s="245" t="s">
        <v>4613</v>
      </c>
      <c r="H2826" s="245" t="s">
        <v>4612</v>
      </c>
      <c r="I2826" s="245" t="s">
        <v>14</v>
      </c>
      <c r="J2826" s="245" t="s">
        <v>59</v>
      </c>
      <c r="K2826" s="246" t="s">
        <v>3573</v>
      </c>
      <c r="L2826" s="245" t="s">
        <v>568</v>
      </c>
    </row>
    <row r="2827" spans="1:12" x14ac:dyDescent="0.25">
      <c r="A2827" s="245" t="s">
        <v>4205</v>
      </c>
      <c r="B2827" s="245" t="s">
        <v>4204</v>
      </c>
      <c r="C2827" s="245" t="s">
        <v>4579</v>
      </c>
      <c r="D2827" s="245" t="s">
        <v>4578</v>
      </c>
      <c r="E2827" s="246" t="s">
        <v>44</v>
      </c>
      <c r="F2827" s="245" t="s">
        <v>44</v>
      </c>
      <c r="G2827" s="245" t="s">
        <v>4611</v>
      </c>
      <c r="H2827" s="245" t="s">
        <v>4610</v>
      </c>
      <c r="I2827" s="245" t="s">
        <v>14</v>
      </c>
      <c r="J2827" s="245" t="s">
        <v>59</v>
      </c>
      <c r="K2827" s="246" t="s">
        <v>10137</v>
      </c>
      <c r="L2827" s="245" t="s">
        <v>568</v>
      </c>
    </row>
    <row r="2828" spans="1:12" x14ac:dyDescent="0.25">
      <c r="A2828" s="245" t="s">
        <v>4205</v>
      </c>
      <c r="B2828" s="245" t="s">
        <v>4204</v>
      </c>
      <c r="C2828" s="245" t="s">
        <v>4579</v>
      </c>
      <c r="D2828" s="245" t="s">
        <v>4578</v>
      </c>
      <c r="E2828" s="246" t="s">
        <v>44</v>
      </c>
      <c r="F2828" s="245" t="s">
        <v>44</v>
      </c>
      <c r="G2828" s="245" t="s">
        <v>4609</v>
      </c>
      <c r="H2828" s="245" t="s">
        <v>4608</v>
      </c>
      <c r="I2828" s="245" t="s">
        <v>14</v>
      </c>
      <c r="J2828" s="245" t="s">
        <v>59</v>
      </c>
      <c r="K2828" s="246" t="s">
        <v>8490</v>
      </c>
      <c r="L2828" s="245" t="s">
        <v>568</v>
      </c>
    </row>
    <row r="2829" spans="1:12" x14ac:dyDescent="0.25">
      <c r="A2829" s="245" t="s">
        <v>4205</v>
      </c>
      <c r="B2829" s="245" t="s">
        <v>4204</v>
      </c>
      <c r="C2829" s="245" t="s">
        <v>4579</v>
      </c>
      <c r="D2829" s="245" t="s">
        <v>4578</v>
      </c>
      <c r="E2829" s="246" t="s">
        <v>44</v>
      </c>
      <c r="F2829" s="245" t="s">
        <v>44</v>
      </c>
      <c r="G2829" s="245" t="s">
        <v>4606</v>
      </c>
      <c r="H2829" s="245" t="s">
        <v>4605</v>
      </c>
      <c r="I2829" s="245" t="s">
        <v>14</v>
      </c>
      <c r="J2829" s="245" t="s">
        <v>59</v>
      </c>
      <c r="K2829" s="246" t="s">
        <v>8962</v>
      </c>
      <c r="L2829" s="245" t="s">
        <v>568</v>
      </c>
    </row>
    <row r="2830" spans="1:12" x14ac:dyDescent="0.25">
      <c r="A2830" s="245" t="s">
        <v>4205</v>
      </c>
      <c r="B2830" s="245" t="s">
        <v>4204</v>
      </c>
      <c r="C2830" s="245" t="s">
        <v>4579</v>
      </c>
      <c r="D2830" s="245" t="s">
        <v>4578</v>
      </c>
      <c r="E2830" s="246" t="s">
        <v>44</v>
      </c>
      <c r="F2830" s="245" t="s">
        <v>44</v>
      </c>
      <c r="G2830" s="245" t="s">
        <v>4603</v>
      </c>
      <c r="H2830" s="245" t="s">
        <v>4602</v>
      </c>
      <c r="I2830" s="245" t="s">
        <v>14</v>
      </c>
      <c r="J2830" s="245" t="s">
        <v>59</v>
      </c>
      <c r="K2830" s="246" t="s">
        <v>7023</v>
      </c>
      <c r="L2830" s="245" t="s">
        <v>568</v>
      </c>
    </row>
    <row r="2831" spans="1:12" x14ac:dyDescent="0.25">
      <c r="A2831" s="245" t="s">
        <v>4205</v>
      </c>
      <c r="B2831" s="245" t="s">
        <v>4204</v>
      </c>
      <c r="C2831" s="245" t="s">
        <v>4579</v>
      </c>
      <c r="D2831" s="245" t="s">
        <v>4578</v>
      </c>
      <c r="E2831" s="246" t="s">
        <v>44</v>
      </c>
      <c r="F2831" s="245" t="s">
        <v>44</v>
      </c>
      <c r="G2831" s="245" t="s">
        <v>4601</v>
      </c>
      <c r="H2831" s="245" t="s">
        <v>54</v>
      </c>
      <c r="I2831" s="245" t="s">
        <v>14</v>
      </c>
      <c r="J2831" s="245" t="s">
        <v>59</v>
      </c>
      <c r="K2831" s="246" t="s">
        <v>15054</v>
      </c>
      <c r="L2831" s="245" t="s">
        <v>568</v>
      </c>
    </row>
    <row r="2832" spans="1:12" x14ac:dyDescent="0.25">
      <c r="A2832" s="245" t="s">
        <v>4205</v>
      </c>
      <c r="B2832" s="245" t="s">
        <v>4204</v>
      </c>
      <c r="C2832" s="245" t="s">
        <v>4579</v>
      </c>
      <c r="D2832" s="245" t="s">
        <v>4578</v>
      </c>
      <c r="E2832" s="246" t="s">
        <v>44</v>
      </c>
      <c r="F2832" s="245" t="s">
        <v>44</v>
      </c>
      <c r="G2832" s="245" t="s">
        <v>4600</v>
      </c>
      <c r="H2832" s="245" t="s">
        <v>4599</v>
      </c>
      <c r="I2832" s="245" t="s">
        <v>14</v>
      </c>
      <c r="J2832" s="245" t="s">
        <v>59</v>
      </c>
      <c r="K2832" s="246" t="s">
        <v>18033</v>
      </c>
      <c r="L2832" s="245" t="s">
        <v>568</v>
      </c>
    </row>
    <row r="2833" spans="1:12" x14ac:dyDescent="0.25">
      <c r="A2833" s="245" t="s">
        <v>4205</v>
      </c>
      <c r="B2833" s="245" t="s">
        <v>4204</v>
      </c>
      <c r="C2833" s="245" t="s">
        <v>4579</v>
      </c>
      <c r="D2833" s="245" t="s">
        <v>4578</v>
      </c>
      <c r="E2833" s="246" t="s">
        <v>44</v>
      </c>
      <c r="F2833" s="245" t="s">
        <v>44</v>
      </c>
      <c r="G2833" s="245" t="s">
        <v>4598</v>
      </c>
      <c r="H2833" s="245" t="s">
        <v>4597</v>
      </c>
      <c r="I2833" s="245" t="s">
        <v>14</v>
      </c>
      <c r="J2833" s="245" t="s">
        <v>59</v>
      </c>
      <c r="K2833" s="246" t="s">
        <v>4891</v>
      </c>
      <c r="L2833" s="245" t="s">
        <v>568</v>
      </c>
    </row>
    <row r="2834" spans="1:12" x14ac:dyDescent="0.25">
      <c r="A2834" s="245" t="s">
        <v>4205</v>
      </c>
      <c r="B2834" s="245" t="s">
        <v>4204</v>
      </c>
      <c r="C2834" s="245" t="s">
        <v>4579</v>
      </c>
      <c r="D2834" s="245" t="s">
        <v>4578</v>
      </c>
      <c r="E2834" s="246" t="s">
        <v>44</v>
      </c>
      <c r="F2834" s="245" t="s">
        <v>44</v>
      </c>
      <c r="G2834" s="245" t="s">
        <v>4596</v>
      </c>
      <c r="H2834" s="245" t="s">
        <v>4595</v>
      </c>
      <c r="I2834" s="245" t="s">
        <v>14</v>
      </c>
      <c r="J2834" s="245" t="s">
        <v>59</v>
      </c>
      <c r="K2834" s="246" t="s">
        <v>18034</v>
      </c>
      <c r="L2834" s="245" t="s">
        <v>568</v>
      </c>
    </row>
    <row r="2835" spans="1:12" x14ac:dyDescent="0.25">
      <c r="A2835" s="245" t="s">
        <v>4205</v>
      </c>
      <c r="B2835" s="245" t="s">
        <v>4204</v>
      </c>
      <c r="C2835" s="245" t="s">
        <v>4579</v>
      </c>
      <c r="D2835" s="245" t="s">
        <v>4578</v>
      </c>
      <c r="E2835" s="246" t="s">
        <v>44</v>
      </c>
      <c r="F2835" s="245" t="s">
        <v>44</v>
      </c>
      <c r="G2835" s="245" t="s">
        <v>4593</v>
      </c>
      <c r="H2835" s="245" t="s">
        <v>4592</v>
      </c>
      <c r="I2835" s="245" t="s">
        <v>14</v>
      </c>
      <c r="J2835" s="245" t="s">
        <v>59</v>
      </c>
      <c r="K2835" s="246" t="s">
        <v>9103</v>
      </c>
      <c r="L2835" s="245" t="s">
        <v>568</v>
      </c>
    </row>
    <row r="2836" spans="1:12" x14ac:dyDescent="0.25">
      <c r="A2836" s="245" t="s">
        <v>4205</v>
      </c>
      <c r="B2836" s="245" t="s">
        <v>4204</v>
      </c>
      <c r="C2836" s="245" t="s">
        <v>4579</v>
      </c>
      <c r="D2836" s="245" t="s">
        <v>4578</v>
      </c>
      <c r="E2836" s="246" t="s">
        <v>44</v>
      </c>
      <c r="F2836" s="245" t="s">
        <v>44</v>
      </c>
      <c r="G2836" s="245" t="s">
        <v>4591</v>
      </c>
      <c r="H2836" s="245" t="s">
        <v>4590</v>
      </c>
      <c r="I2836" s="245" t="s">
        <v>14</v>
      </c>
      <c r="J2836" s="245" t="s">
        <v>59</v>
      </c>
      <c r="K2836" s="246" t="s">
        <v>15209</v>
      </c>
      <c r="L2836" s="245" t="s">
        <v>568</v>
      </c>
    </row>
    <row r="2837" spans="1:12" x14ac:dyDescent="0.25">
      <c r="A2837" s="245" t="s">
        <v>4205</v>
      </c>
      <c r="B2837" s="245" t="s">
        <v>4204</v>
      </c>
      <c r="C2837" s="245" t="s">
        <v>4579</v>
      </c>
      <c r="D2837" s="245" t="s">
        <v>4578</v>
      </c>
      <c r="E2837" s="246" t="s">
        <v>44</v>
      </c>
      <c r="F2837" s="245" t="s">
        <v>44</v>
      </c>
      <c r="G2837" s="245" t="s">
        <v>4589</v>
      </c>
      <c r="H2837" s="245" t="s">
        <v>18035</v>
      </c>
      <c r="I2837" s="245" t="s">
        <v>14</v>
      </c>
      <c r="J2837" s="245" t="s">
        <v>59</v>
      </c>
      <c r="K2837" s="246" t="s">
        <v>8248</v>
      </c>
      <c r="L2837" s="245" t="s">
        <v>568</v>
      </c>
    </row>
    <row r="2838" spans="1:12" x14ac:dyDescent="0.25">
      <c r="A2838" s="245" t="s">
        <v>4205</v>
      </c>
      <c r="B2838" s="245" t="s">
        <v>4204</v>
      </c>
      <c r="C2838" s="245" t="s">
        <v>4579</v>
      </c>
      <c r="D2838" s="245" t="s">
        <v>4578</v>
      </c>
      <c r="E2838" s="246" t="s">
        <v>44</v>
      </c>
      <c r="F2838" s="245" t="s">
        <v>44</v>
      </c>
      <c r="G2838" s="245" t="s">
        <v>4588</v>
      </c>
      <c r="H2838" s="245" t="s">
        <v>18036</v>
      </c>
      <c r="I2838" s="245" t="s">
        <v>14</v>
      </c>
      <c r="J2838" s="245" t="s">
        <v>59</v>
      </c>
      <c r="K2838" s="246" t="s">
        <v>18037</v>
      </c>
      <c r="L2838" s="245" t="s">
        <v>568</v>
      </c>
    </row>
    <row r="2839" spans="1:12" x14ac:dyDescent="0.25">
      <c r="A2839" s="245" t="s">
        <v>4205</v>
      </c>
      <c r="B2839" s="245" t="s">
        <v>4204</v>
      </c>
      <c r="C2839" s="245" t="s">
        <v>4579</v>
      </c>
      <c r="D2839" s="245" t="s">
        <v>4578</v>
      </c>
      <c r="E2839" s="246" t="s">
        <v>44</v>
      </c>
      <c r="F2839" s="245" t="s">
        <v>44</v>
      </c>
      <c r="G2839" s="245" t="s">
        <v>4587</v>
      </c>
      <c r="H2839" s="245" t="s">
        <v>18038</v>
      </c>
      <c r="I2839" s="245" t="s">
        <v>14</v>
      </c>
      <c r="J2839" s="245" t="s">
        <v>59</v>
      </c>
      <c r="K2839" s="246" t="s">
        <v>18039</v>
      </c>
      <c r="L2839" s="245" t="s">
        <v>568</v>
      </c>
    </row>
    <row r="2840" spans="1:12" x14ac:dyDescent="0.25">
      <c r="A2840" s="245" t="s">
        <v>4205</v>
      </c>
      <c r="B2840" s="245" t="s">
        <v>4204</v>
      </c>
      <c r="C2840" s="245" t="s">
        <v>4579</v>
      </c>
      <c r="D2840" s="245" t="s">
        <v>4578</v>
      </c>
      <c r="E2840" s="246" t="s">
        <v>44</v>
      </c>
      <c r="F2840" s="245" t="s">
        <v>44</v>
      </c>
      <c r="G2840" s="245" t="s">
        <v>4586</v>
      </c>
      <c r="H2840" s="245" t="s">
        <v>18040</v>
      </c>
      <c r="I2840" s="245" t="s">
        <v>14</v>
      </c>
      <c r="J2840" s="245" t="s">
        <v>59</v>
      </c>
      <c r="K2840" s="246" t="s">
        <v>18041</v>
      </c>
      <c r="L2840" s="245" t="s">
        <v>568</v>
      </c>
    </row>
    <row r="2841" spans="1:12" x14ac:dyDescent="0.25">
      <c r="A2841" s="245" t="s">
        <v>4205</v>
      </c>
      <c r="B2841" s="245" t="s">
        <v>4204</v>
      </c>
      <c r="C2841" s="245" t="s">
        <v>4579</v>
      </c>
      <c r="D2841" s="245" t="s">
        <v>4578</v>
      </c>
      <c r="E2841" s="246" t="s">
        <v>44</v>
      </c>
      <c r="F2841" s="245" t="s">
        <v>44</v>
      </c>
      <c r="G2841" s="245" t="s">
        <v>4584</v>
      </c>
      <c r="H2841" s="245" t="s">
        <v>18042</v>
      </c>
      <c r="I2841" s="245" t="s">
        <v>14</v>
      </c>
      <c r="J2841" s="245" t="s">
        <v>59</v>
      </c>
      <c r="K2841" s="246" t="s">
        <v>18043</v>
      </c>
      <c r="L2841" s="245" t="s">
        <v>568</v>
      </c>
    </row>
    <row r="2842" spans="1:12" x14ac:dyDescent="0.25">
      <c r="A2842" s="245" t="s">
        <v>4205</v>
      </c>
      <c r="B2842" s="245" t="s">
        <v>4204</v>
      </c>
      <c r="C2842" s="245" t="s">
        <v>4579</v>
      </c>
      <c r="D2842" s="245" t="s">
        <v>4578</v>
      </c>
      <c r="E2842" s="246" t="s">
        <v>44</v>
      </c>
      <c r="F2842" s="245" t="s">
        <v>44</v>
      </c>
      <c r="G2842" s="245" t="s">
        <v>4583</v>
      </c>
      <c r="H2842" s="245" t="s">
        <v>18044</v>
      </c>
      <c r="I2842" s="245" t="s">
        <v>14</v>
      </c>
      <c r="J2842" s="245" t="s">
        <v>59</v>
      </c>
      <c r="K2842" s="246" t="s">
        <v>18045</v>
      </c>
      <c r="L2842" s="245" t="s">
        <v>568</v>
      </c>
    </row>
    <row r="2843" spans="1:12" x14ac:dyDescent="0.25">
      <c r="A2843" s="245" t="s">
        <v>4205</v>
      </c>
      <c r="B2843" s="245" t="s">
        <v>4204</v>
      </c>
      <c r="C2843" s="245" t="s">
        <v>4579</v>
      </c>
      <c r="D2843" s="245" t="s">
        <v>4578</v>
      </c>
      <c r="E2843" s="246" t="s">
        <v>44</v>
      </c>
      <c r="F2843" s="245" t="s">
        <v>44</v>
      </c>
      <c r="G2843" s="245" t="s">
        <v>4582</v>
      </c>
      <c r="H2843" s="245" t="s">
        <v>18046</v>
      </c>
      <c r="I2843" s="245" t="s">
        <v>14</v>
      </c>
      <c r="J2843" s="245" t="s">
        <v>59</v>
      </c>
      <c r="K2843" s="246" t="s">
        <v>18047</v>
      </c>
      <c r="L2843" s="245" t="s">
        <v>568</v>
      </c>
    </row>
    <row r="2844" spans="1:12" x14ac:dyDescent="0.25">
      <c r="A2844" s="245" t="s">
        <v>4205</v>
      </c>
      <c r="B2844" s="245" t="s">
        <v>4204</v>
      </c>
      <c r="C2844" s="245" t="s">
        <v>4579</v>
      </c>
      <c r="D2844" s="245" t="s">
        <v>4578</v>
      </c>
      <c r="E2844" s="246" t="s">
        <v>44</v>
      </c>
      <c r="F2844" s="245" t="s">
        <v>44</v>
      </c>
      <c r="G2844" s="245" t="s">
        <v>4581</v>
      </c>
      <c r="H2844" s="245" t="s">
        <v>18048</v>
      </c>
      <c r="I2844" s="245" t="s">
        <v>14</v>
      </c>
      <c r="J2844" s="245" t="s">
        <v>59</v>
      </c>
      <c r="K2844" s="246" t="s">
        <v>18049</v>
      </c>
      <c r="L2844" s="245" t="s">
        <v>568</v>
      </c>
    </row>
    <row r="2845" spans="1:12" x14ac:dyDescent="0.25">
      <c r="A2845" s="245" t="s">
        <v>4205</v>
      </c>
      <c r="B2845" s="245" t="s">
        <v>4204</v>
      </c>
      <c r="C2845" s="245" t="s">
        <v>4579</v>
      </c>
      <c r="D2845" s="245" t="s">
        <v>4578</v>
      </c>
      <c r="E2845" s="246" t="s">
        <v>44</v>
      </c>
      <c r="F2845" s="245" t="s">
        <v>44</v>
      </c>
      <c r="G2845" s="245" t="s">
        <v>4580</v>
      </c>
      <c r="H2845" s="245" t="s">
        <v>18050</v>
      </c>
      <c r="I2845" s="245" t="s">
        <v>14</v>
      </c>
      <c r="J2845" s="245" t="s">
        <v>59</v>
      </c>
      <c r="K2845" s="246" t="s">
        <v>18051</v>
      </c>
      <c r="L2845" s="245" t="s">
        <v>568</v>
      </c>
    </row>
    <row r="2846" spans="1:12" x14ac:dyDescent="0.25">
      <c r="A2846" s="245" t="s">
        <v>4205</v>
      </c>
      <c r="B2846" s="245" t="s">
        <v>4204</v>
      </c>
      <c r="C2846" s="245" t="s">
        <v>4579</v>
      </c>
      <c r="D2846" s="245" t="s">
        <v>4578</v>
      </c>
      <c r="E2846" s="246" t="s">
        <v>44</v>
      </c>
      <c r="F2846" s="245" t="s">
        <v>44</v>
      </c>
      <c r="G2846" s="245" t="s">
        <v>4577</v>
      </c>
      <c r="H2846" s="245" t="s">
        <v>18052</v>
      </c>
      <c r="I2846" s="245" t="s">
        <v>14</v>
      </c>
      <c r="J2846" s="245" t="s">
        <v>59</v>
      </c>
      <c r="K2846" s="246" t="s">
        <v>18053</v>
      </c>
      <c r="L2846" s="245" t="s">
        <v>568</v>
      </c>
    </row>
    <row r="2847" spans="1:12" x14ac:dyDescent="0.25">
      <c r="A2847" s="245" t="s">
        <v>4205</v>
      </c>
      <c r="B2847" s="245" t="s">
        <v>4204</v>
      </c>
      <c r="C2847" s="245" t="s">
        <v>4579</v>
      </c>
      <c r="D2847" s="245" t="s">
        <v>4578</v>
      </c>
      <c r="E2847" s="246" t="s">
        <v>44</v>
      </c>
      <c r="F2847" s="245" t="s">
        <v>44</v>
      </c>
      <c r="G2847" s="245" t="s">
        <v>11862</v>
      </c>
      <c r="H2847" s="245" t="s">
        <v>11863</v>
      </c>
      <c r="I2847" s="245" t="s">
        <v>14</v>
      </c>
      <c r="J2847" s="245" t="s">
        <v>59</v>
      </c>
      <c r="K2847" s="246" t="s">
        <v>5004</v>
      </c>
      <c r="L2847" s="245" t="s">
        <v>568</v>
      </c>
    </row>
    <row r="2848" spans="1:12" x14ac:dyDescent="0.25">
      <c r="A2848" s="245" t="s">
        <v>4205</v>
      </c>
      <c r="B2848" s="245" t="s">
        <v>4204</v>
      </c>
      <c r="C2848" s="245" t="s">
        <v>4579</v>
      </c>
      <c r="D2848" s="245" t="s">
        <v>4578</v>
      </c>
      <c r="E2848" s="246" t="s">
        <v>44</v>
      </c>
      <c r="F2848" s="245" t="s">
        <v>44</v>
      </c>
      <c r="G2848" s="245" t="s">
        <v>11864</v>
      </c>
      <c r="H2848" s="245" t="s">
        <v>11865</v>
      </c>
      <c r="I2848" s="245" t="s">
        <v>14</v>
      </c>
      <c r="J2848" s="245" t="s">
        <v>59</v>
      </c>
      <c r="K2848" s="246" t="s">
        <v>8918</v>
      </c>
      <c r="L2848" s="245" t="s">
        <v>568</v>
      </c>
    </row>
    <row r="2849" spans="1:12" x14ac:dyDescent="0.25">
      <c r="A2849" s="245" t="s">
        <v>4205</v>
      </c>
      <c r="B2849" s="245" t="s">
        <v>4204</v>
      </c>
      <c r="C2849" s="245" t="s">
        <v>4579</v>
      </c>
      <c r="D2849" s="245" t="s">
        <v>4578</v>
      </c>
      <c r="E2849" s="246" t="s">
        <v>44</v>
      </c>
      <c r="F2849" s="245" t="s">
        <v>44</v>
      </c>
      <c r="G2849" s="245" t="s">
        <v>11866</v>
      </c>
      <c r="H2849" s="245" t="s">
        <v>11867</v>
      </c>
      <c r="I2849" s="245" t="s">
        <v>14</v>
      </c>
      <c r="J2849" s="245" t="s">
        <v>59</v>
      </c>
      <c r="K2849" s="246" t="s">
        <v>14647</v>
      </c>
      <c r="L2849" s="245" t="s">
        <v>568</v>
      </c>
    </row>
    <row r="2850" spans="1:12" x14ac:dyDescent="0.25">
      <c r="A2850" s="245" t="s">
        <v>4205</v>
      </c>
      <c r="B2850" s="245" t="s">
        <v>4204</v>
      </c>
      <c r="C2850" s="245" t="s">
        <v>4579</v>
      </c>
      <c r="D2850" s="245" t="s">
        <v>4578</v>
      </c>
      <c r="E2850" s="246" t="s">
        <v>44</v>
      </c>
      <c r="F2850" s="245" t="s">
        <v>44</v>
      </c>
      <c r="G2850" s="245" t="s">
        <v>11868</v>
      </c>
      <c r="H2850" s="245" t="s">
        <v>11869</v>
      </c>
      <c r="I2850" s="245" t="s">
        <v>14</v>
      </c>
      <c r="J2850" s="245" t="s">
        <v>59</v>
      </c>
      <c r="K2850" s="246" t="s">
        <v>15264</v>
      </c>
      <c r="L2850" s="245" t="s">
        <v>568</v>
      </c>
    </row>
    <row r="2851" spans="1:12" x14ac:dyDescent="0.25">
      <c r="A2851" s="245" t="s">
        <v>4205</v>
      </c>
      <c r="B2851" s="245" t="s">
        <v>4204</v>
      </c>
      <c r="C2851" s="245" t="s">
        <v>4579</v>
      </c>
      <c r="D2851" s="245" t="s">
        <v>4578</v>
      </c>
      <c r="E2851" s="246" t="s">
        <v>44</v>
      </c>
      <c r="F2851" s="245" t="s">
        <v>44</v>
      </c>
      <c r="G2851" s="245" t="s">
        <v>11870</v>
      </c>
      <c r="H2851" s="245" t="s">
        <v>11871</v>
      </c>
      <c r="I2851" s="245" t="s">
        <v>14</v>
      </c>
      <c r="J2851" s="245" t="s">
        <v>59</v>
      </c>
      <c r="K2851" s="246" t="s">
        <v>8979</v>
      </c>
      <c r="L2851" s="245" t="s">
        <v>568</v>
      </c>
    </row>
    <row r="2852" spans="1:12" x14ac:dyDescent="0.25">
      <c r="A2852" s="245" t="s">
        <v>4205</v>
      </c>
      <c r="B2852" s="245" t="s">
        <v>4204</v>
      </c>
      <c r="C2852" s="245" t="s">
        <v>4579</v>
      </c>
      <c r="D2852" s="245" t="s">
        <v>4578</v>
      </c>
      <c r="E2852" s="246" t="s">
        <v>44</v>
      </c>
      <c r="F2852" s="245" t="s">
        <v>44</v>
      </c>
      <c r="G2852" s="245" t="s">
        <v>11872</v>
      </c>
      <c r="H2852" s="245" t="s">
        <v>11873</v>
      </c>
      <c r="I2852" s="245" t="s">
        <v>14</v>
      </c>
      <c r="J2852" s="245" t="s">
        <v>59</v>
      </c>
      <c r="K2852" s="246" t="s">
        <v>8524</v>
      </c>
      <c r="L2852" s="245" t="s">
        <v>568</v>
      </c>
    </row>
    <row r="2853" spans="1:12" x14ac:dyDescent="0.25">
      <c r="A2853" s="245" t="s">
        <v>4205</v>
      </c>
      <c r="B2853" s="245" t="s">
        <v>4204</v>
      </c>
      <c r="C2853" s="245" t="s">
        <v>4498</v>
      </c>
      <c r="D2853" s="245" t="s">
        <v>4497</v>
      </c>
      <c r="E2853" s="246" t="s">
        <v>44</v>
      </c>
      <c r="F2853" s="245" t="s">
        <v>44</v>
      </c>
      <c r="G2853" s="245" t="s">
        <v>4576</v>
      </c>
      <c r="H2853" s="245" t="s">
        <v>4575</v>
      </c>
      <c r="I2853" s="245" t="s">
        <v>24</v>
      </c>
      <c r="J2853" s="245" t="s">
        <v>59</v>
      </c>
      <c r="K2853" s="246" t="s">
        <v>1577</v>
      </c>
      <c r="L2853" s="245" t="s">
        <v>568</v>
      </c>
    </row>
    <row r="2854" spans="1:12" x14ac:dyDescent="0.25">
      <c r="A2854" s="245" t="s">
        <v>4205</v>
      </c>
      <c r="B2854" s="245" t="s">
        <v>4204</v>
      </c>
      <c r="C2854" s="245" t="s">
        <v>4498</v>
      </c>
      <c r="D2854" s="245" t="s">
        <v>4497</v>
      </c>
      <c r="E2854" s="246" t="s">
        <v>44</v>
      </c>
      <c r="F2854" s="245" t="s">
        <v>44</v>
      </c>
      <c r="G2854" s="245" t="s">
        <v>4574</v>
      </c>
      <c r="H2854" s="245" t="s">
        <v>4573</v>
      </c>
      <c r="I2854" s="245" t="s">
        <v>24</v>
      </c>
      <c r="J2854" s="245" t="s">
        <v>59</v>
      </c>
      <c r="K2854" s="246" t="s">
        <v>1645</v>
      </c>
      <c r="L2854" s="245" t="s">
        <v>568</v>
      </c>
    </row>
    <row r="2855" spans="1:12" x14ac:dyDescent="0.25">
      <c r="A2855" s="245" t="s">
        <v>4205</v>
      </c>
      <c r="B2855" s="245" t="s">
        <v>4204</v>
      </c>
      <c r="C2855" s="245" t="s">
        <v>4498</v>
      </c>
      <c r="D2855" s="245" t="s">
        <v>4497</v>
      </c>
      <c r="E2855" s="246" t="s">
        <v>44</v>
      </c>
      <c r="F2855" s="245" t="s">
        <v>44</v>
      </c>
      <c r="G2855" s="245" t="s">
        <v>4572</v>
      </c>
      <c r="H2855" s="245" t="s">
        <v>4571</v>
      </c>
      <c r="I2855" s="245" t="s">
        <v>24</v>
      </c>
      <c r="J2855" s="245" t="s">
        <v>59</v>
      </c>
      <c r="K2855" s="246" t="s">
        <v>9495</v>
      </c>
      <c r="L2855" s="245" t="s">
        <v>568</v>
      </c>
    </row>
    <row r="2856" spans="1:12" x14ac:dyDescent="0.25">
      <c r="A2856" s="245" t="s">
        <v>4205</v>
      </c>
      <c r="B2856" s="245" t="s">
        <v>4204</v>
      </c>
      <c r="C2856" s="245" t="s">
        <v>4498</v>
      </c>
      <c r="D2856" s="245" t="s">
        <v>4497</v>
      </c>
      <c r="E2856" s="246" t="s">
        <v>44</v>
      </c>
      <c r="F2856" s="245" t="s">
        <v>44</v>
      </c>
      <c r="G2856" s="245" t="s">
        <v>4570</v>
      </c>
      <c r="H2856" s="245" t="s">
        <v>4569</v>
      </c>
      <c r="I2856" s="245" t="s">
        <v>24</v>
      </c>
      <c r="J2856" s="245" t="s">
        <v>59</v>
      </c>
      <c r="K2856" s="246" t="s">
        <v>9164</v>
      </c>
      <c r="L2856" s="245" t="s">
        <v>568</v>
      </c>
    </row>
    <row r="2857" spans="1:12" x14ac:dyDescent="0.25">
      <c r="A2857" s="245" t="s">
        <v>4205</v>
      </c>
      <c r="B2857" s="245" t="s">
        <v>4204</v>
      </c>
      <c r="C2857" s="245" t="s">
        <v>4498</v>
      </c>
      <c r="D2857" s="245" t="s">
        <v>4497</v>
      </c>
      <c r="E2857" s="246" t="s">
        <v>44</v>
      </c>
      <c r="F2857" s="245" t="s">
        <v>44</v>
      </c>
      <c r="G2857" s="245" t="s">
        <v>4568</v>
      </c>
      <c r="H2857" s="245" t="s">
        <v>18</v>
      </c>
      <c r="I2857" s="245" t="s">
        <v>24</v>
      </c>
      <c r="J2857" s="245" t="s">
        <v>59</v>
      </c>
      <c r="K2857" s="246" t="s">
        <v>9520</v>
      </c>
      <c r="L2857" s="245" t="s">
        <v>568</v>
      </c>
    </row>
    <row r="2858" spans="1:12" x14ac:dyDescent="0.25">
      <c r="A2858" s="245" t="s">
        <v>4205</v>
      </c>
      <c r="B2858" s="245" t="s">
        <v>4204</v>
      </c>
      <c r="C2858" s="245" t="s">
        <v>4498</v>
      </c>
      <c r="D2858" s="245" t="s">
        <v>4497</v>
      </c>
      <c r="E2858" s="246" t="s">
        <v>44</v>
      </c>
      <c r="F2858" s="245" t="s">
        <v>44</v>
      </c>
      <c r="G2858" s="245" t="s">
        <v>4566</v>
      </c>
      <c r="H2858" s="245" t="s">
        <v>4565</v>
      </c>
      <c r="I2858" s="245" t="s">
        <v>24</v>
      </c>
      <c r="J2858" s="245" t="s">
        <v>59</v>
      </c>
      <c r="K2858" s="246" t="s">
        <v>18054</v>
      </c>
      <c r="L2858" s="245" t="s">
        <v>568</v>
      </c>
    </row>
    <row r="2859" spans="1:12" x14ac:dyDescent="0.25">
      <c r="A2859" s="245" t="s">
        <v>4205</v>
      </c>
      <c r="B2859" s="245" t="s">
        <v>4204</v>
      </c>
      <c r="C2859" s="245" t="s">
        <v>4498</v>
      </c>
      <c r="D2859" s="245" t="s">
        <v>4497</v>
      </c>
      <c r="E2859" s="246" t="s">
        <v>44</v>
      </c>
      <c r="F2859" s="245" t="s">
        <v>44</v>
      </c>
      <c r="G2859" s="245" t="s">
        <v>4564</v>
      </c>
      <c r="H2859" s="245" t="s">
        <v>4563</v>
      </c>
      <c r="I2859" s="245" t="s">
        <v>24</v>
      </c>
      <c r="J2859" s="245" t="s">
        <v>59</v>
      </c>
      <c r="K2859" s="246" t="s">
        <v>15377</v>
      </c>
      <c r="L2859" s="245" t="s">
        <v>568</v>
      </c>
    </row>
    <row r="2860" spans="1:12" x14ac:dyDescent="0.25">
      <c r="A2860" s="245" t="s">
        <v>4205</v>
      </c>
      <c r="B2860" s="245" t="s">
        <v>4204</v>
      </c>
      <c r="C2860" s="245" t="s">
        <v>4498</v>
      </c>
      <c r="D2860" s="245" t="s">
        <v>4497</v>
      </c>
      <c r="E2860" s="246" t="s">
        <v>44</v>
      </c>
      <c r="F2860" s="245" t="s">
        <v>44</v>
      </c>
      <c r="G2860" s="245" t="s">
        <v>4562</v>
      </c>
      <c r="H2860" s="245" t="s">
        <v>4561</v>
      </c>
      <c r="I2860" s="245" t="s">
        <v>24</v>
      </c>
      <c r="J2860" s="245" t="s">
        <v>59</v>
      </c>
      <c r="K2860" s="246" t="s">
        <v>9502</v>
      </c>
      <c r="L2860" s="245" t="s">
        <v>568</v>
      </c>
    </row>
    <row r="2861" spans="1:12" x14ac:dyDescent="0.25">
      <c r="A2861" s="245" t="s">
        <v>4205</v>
      </c>
      <c r="B2861" s="245" t="s">
        <v>4204</v>
      </c>
      <c r="C2861" s="245" t="s">
        <v>4498</v>
      </c>
      <c r="D2861" s="245" t="s">
        <v>4497</v>
      </c>
      <c r="E2861" s="246" t="s">
        <v>44</v>
      </c>
      <c r="F2861" s="245" t="s">
        <v>44</v>
      </c>
      <c r="G2861" s="245" t="s">
        <v>4560</v>
      </c>
      <c r="H2861" s="245" t="s">
        <v>4559</v>
      </c>
      <c r="I2861" s="245" t="s">
        <v>24</v>
      </c>
      <c r="J2861" s="245" t="s">
        <v>59</v>
      </c>
      <c r="K2861" s="246" t="s">
        <v>11843</v>
      </c>
      <c r="L2861" s="245" t="s">
        <v>568</v>
      </c>
    </row>
    <row r="2862" spans="1:12" x14ac:dyDescent="0.25">
      <c r="A2862" s="245" t="s">
        <v>4205</v>
      </c>
      <c r="B2862" s="245" t="s">
        <v>4204</v>
      </c>
      <c r="C2862" s="245" t="s">
        <v>4498</v>
      </c>
      <c r="D2862" s="245" t="s">
        <v>4497</v>
      </c>
      <c r="E2862" s="246" t="s">
        <v>44</v>
      </c>
      <c r="F2862" s="245" t="s">
        <v>44</v>
      </c>
      <c r="G2862" s="245" t="s">
        <v>4558</v>
      </c>
      <c r="H2862" s="245" t="s">
        <v>4557</v>
      </c>
      <c r="I2862" s="245" t="s">
        <v>24</v>
      </c>
      <c r="J2862" s="245" t="s">
        <v>59</v>
      </c>
      <c r="K2862" s="246" t="s">
        <v>18055</v>
      </c>
      <c r="L2862" s="245" t="s">
        <v>568</v>
      </c>
    </row>
    <row r="2863" spans="1:12" x14ac:dyDescent="0.25">
      <c r="A2863" s="245" t="s">
        <v>4205</v>
      </c>
      <c r="B2863" s="245" t="s">
        <v>4204</v>
      </c>
      <c r="C2863" s="245" t="s">
        <v>4498</v>
      </c>
      <c r="D2863" s="245" t="s">
        <v>4497</v>
      </c>
      <c r="E2863" s="246" t="s">
        <v>44</v>
      </c>
      <c r="F2863" s="245" t="s">
        <v>44</v>
      </c>
      <c r="G2863" s="245" t="s">
        <v>4555</v>
      </c>
      <c r="H2863" s="245" t="s">
        <v>4554</v>
      </c>
      <c r="I2863" s="245" t="s">
        <v>24</v>
      </c>
      <c r="J2863" s="245" t="s">
        <v>59</v>
      </c>
      <c r="K2863" s="246" t="s">
        <v>12240</v>
      </c>
      <c r="L2863" s="245" t="s">
        <v>568</v>
      </c>
    </row>
    <row r="2864" spans="1:12" x14ac:dyDescent="0.25">
      <c r="A2864" s="245" t="s">
        <v>4205</v>
      </c>
      <c r="B2864" s="245" t="s">
        <v>4204</v>
      </c>
      <c r="C2864" s="245" t="s">
        <v>4498</v>
      </c>
      <c r="D2864" s="245" t="s">
        <v>4497</v>
      </c>
      <c r="E2864" s="246" t="s">
        <v>44</v>
      </c>
      <c r="F2864" s="245" t="s">
        <v>44</v>
      </c>
      <c r="G2864" s="245" t="s">
        <v>4553</v>
      </c>
      <c r="H2864" s="245" t="s">
        <v>4552</v>
      </c>
      <c r="I2864" s="245" t="s">
        <v>24</v>
      </c>
      <c r="J2864" s="245" t="s">
        <v>59</v>
      </c>
      <c r="K2864" s="246" t="s">
        <v>9644</v>
      </c>
      <c r="L2864" s="245" t="s">
        <v>568</v>
      </c>
    </row>
    <row r="2865" spans="1:12" x14ac:dyDescent="0.25">
      <c r="A2865" s="245" t="s">
        <v>4205</v>
      </c>
      <c r="B2865" s="245" t="s">
        <v>4204</v>
      </c>
      <c r="C2865" s="245" t="s">
        <v>4498</v>
      </c>
      <c r="D2865" s="245" t="s">
        <v>4497</v>
      </c>
      <c r="E2865" s="246" t="s">
        <v>44</v>
      </c>
      <c r="F2865" s="245" t="s">
        <v>44</v>
      </c>
      <c r="G2865" s="245" t="s">
        <v>4550</v>
      </c>
      <c r="H2865" s="245" t="s">
        <v>4549</v>
      </c>
      <c r="I2865" s="245" t="s">
        <v>24</v>
      </c>
      <c r="J2865" s="245" t="s">
        <v>59</v>
      </c>
      <c r="K2865" s="246" t="s">
        <v>9612</v>
      </c>
      <c r="L2865" s="245" t="s">
        <v>568</v>
      </c>
    </row>
    <row r="2866" spans="1:12" x14ac:dyDescent="0.25">
      <c r="A2866" s="245" t="s">
        <v>4205</v>
      </c>
      <c r="B2866" s="245" t="s">
        <v>4204</v>
      </c>
      <c r="C2866" s="245" t="s">
        <v>4498</v>
      </c>
      <c r="D2866" s="245" t="s">
        <v>4497</v>
      </c>
      <c r="E2866" s="246" t="s">
        <v>44</v>
      </c>
      <c r="F2866" s="245" t="s">
        <v>44</v>
      </c>
      <c r="G2866" s="245" t="s">
        <v>4548</v>
      </c>
      <c r="H2866" s="245" t="s">
        <v>4547</v>
      </c>
      <c r="I2866" s="245" t="s">
        <v>24</v>
      </c>
      <c r="J2866" s="245" t="s">
        <v>59</v>
      </c>
      <c r="K2866" s="246" t="s">
        <v>18056</v>
      </c>
      <c r="L2866" s="245" t="s">
        <v>568</v>
      </c>
    </row>
    <row r="2867" spans="1:12" x14ac:dyDescent="0.25">
      <c r="A2867" s="245" t="s">
        <v>4205</v>
      </c>
      <c r="B2867" s="245" t="s">
        <v>4204</v>
      </c>
      <c r="C2867" s="245" t="s">
        <v>4498</v>
      </c>
      <c r="D2867" s="245" t="s">
        <v>4497</v>
      </c>
      <c r="E2867" s="246" t="s">
        <v>44</v>
      </c>
      <c r="F2867" s="245" t="s">
        <v>44</v>
      </c>
      <c r="G2867" s="245" t="s">
        <v>4545</v>
      </c>
      <c r="H2867" s="245" t="s">
        <v>4544</v>
      </c>
      <c r="I2867" s="245" t="s">
        <v>24</v>
      </c>
      <c r="J2867" s="245" t="s">
        <v>59</v>
      </c>
      <c r="K2867" s="246" t="s">
        <v>13467</v>
      </c>
      <c r="L2867" s="245" t="s">
        <v>568</v>
      </c>
    </row>
    <row r="2868" spans="1:12" x14ac:dyDescent="0.25">
      <c r="A2868" s="245" t="s">
        <v>4205</v>
      </c>
      <c r="B2868" s="245" t="s">
        <v>4204</v>
      </c>
      <c r="C2868" s="245" t="s">
        <v>4498</v>
      </c>
      <c r="D2868" s="245" t="s">
        <v>4497</v>
      </c>
      <c r="E2868" s="246" t="s">
        <v>44</v>
      </c>
      <c r="F2868" s="245" t="s">
        <v>44</v>
      </c>
      <c r="G2868" s="245" t="s">
        <v>4543</v>
      </c>
      <c r="H2868" s="245" t="s">
        <v>4542</v>
      </c>
      <c r="I2868" s="245" t="s">
        <v>24</v>
      </c>
      <c r="J2868" s="245" t="s">
        <v>59</v>
      </c>
      <c r="K2868" s="246" t="s">
        <v>8968</v>
      </c>
      <c r="L2868" s="245" t="s">
        <v>568</v>
      </c>
    </row>
    <row r="2869" spans="1:12" x14ac:dyDescent="0.25">
      <c r="A2869" s="245" t="s">
        <v>4205</v>
      </c>
      <c r="B2869" s="245" t="s">
        <v>4204</v>
      </c>
      <c r="C2869" s="245" t="s">
        <v>4498</v>
      </c>
      <c r="D2869" s="245" t="s">
        <v>4497</v>
      </c>
      <c r="E2869" s="246" t="s">
        <v>44</v>
      </c>
      <c r="F2869" s="245" t="s">
        <v>44</v>
      </c>
      <c r="G2869" s="245" t="s">
        <v>4540</v>
      </c>
      <c r="H2869" s="245" t="s">
        <v>18057</v>
      </c>
      <c r="I2869" s="245" t="s">
        <v>24</v>
      </c>
      <c r="J2869" s="245" t="s">
        <v>59</v>
      </c>
      <c r="K2869" s="246" t="s">
        <v>9595</v>
      </c>
      <c r="L2869" s="245" t="s">
        <v>568</v>
      </c>
    </row>
    <row r="2870" spans="1:12" x14ac:dyDescent="0.25">
      <c r="A2870" s="245" t="s">
        <v>4205</v>
      </c>
      <c r="B2870" s="245" t="s">
        <v>4204</v>
      </c>
      <c r="C2870" s="245" t="s">
        <v>4498</v>
      </c>
      <c r="D2870" s="245" t="s">
        <v>4497</v>
      </c>
      <c r="E2870" s="246" t="s">
        <v>44</v>
      </c>
      <c r="F2870" s="245" t="s">
        <v>44</v>
      </c>
      <c r="G2870" s="245" t="s">
        <v>4539</v>
      </c>
      <c r="H2870" s="245" t="s">
        <v>18058</v>
      </c>
      <c r="I2870" s="245" t="s">
        <v>24</v>
      </c>
      <c r="J2870" s="245" t="s">
        <v>59</v>
      </c>
      <c r="K2870" s="246" t="s">
        <v>8409</v>
      </c>
      <c r="L2870" s="245" t="s">
        <v>568</v>
      </c>
    </row>
    <row r="2871" spans="1:12" x14ac:dyDescent="0.25">
      <c r="A2871" s="245" t="s">
        <v>4205</v>
      </c>
      <c r="B2871" s="245" t="s">
        <v>4204</v>
      </c>
      <c r="C2871" s="245" t="s">
        <v>4498</v>
      </c>
      <c r="D2871" s="245" t="s">
        <v>4497</v>
      </c>
      <c r="E2871" s="246" t="s">
        <v>44</v>
      </c>
      <c r="F2871" s="245" t="s">
        <v>44</v>
      </c>
      <c r="G2871" s="245" t="s">
        <v>4538</v>
      </c>
      <c r="H2871" s="245" t="s">
        <v>18059</v>
      </c>
      <c r="I2871" s="245" t="s">
        <v>24</v>
      </c>
      <c r="J2871" s="245" t="s">
        <v>59</v>
      </c>
      <c r="K2871" s="246" t="s">
        <v>9132</v>
      </c>
      <c r="L2871" s="245" t="s">
        <v>568</v>
      </c>
    </row>
    <row r="2872" spans="1:12" x14ac:dyDescent="0.25">
      <c r="A2872" s="245" t="s">
        <v>4205</v>
      </c>
      <c r="B2872" s="245" t="s">
        <v>4204</v>
      </c>
      <c r="C2872" s="245" t="s">
        <v>4498</v>
      </c>
      <c r="D2872" s="245" t="s">
        <v>4497</v>
      </c>
      <c r="E2872" s="246" t="s">
        <v>44</v>
      </c>
      <c r="F2872" s="245" t="s">
        <v>44</v>
      </c>
      <c r="G2872" s="245" t="s">
        <v>4537</v>
      </c>
      <c r="H2872" s="245" t="s">
        <v>18060</v>
      </c>
      <c r="I2872" s="245" t="s">
        <v>24</v>
      </c>
      <c r="J2872" s="245" t="s">
        <v>59</v>
      </c>
      <c r="K2872" s="246" t="s">
        <v>18061</v>
      </c>
      <c r="L2872" s="245" t="s">
        <v>568</v>
      </c>
    </row>
    <row r="2873" spans="1:12" x14ac:dyDescent="0.25">
      <c r="A2873" s="245" t="s">
        <v>4205</v>
      </c>
      <c r="B2873" s="245" t="s">
        <v>4204</v>
      </c>
      <c r="C2873" s="245" t="s">
        <v>4498</v>
      </c>
      <c r="D2873" s="245" t="s">
        <v>4497</v>
      </c>
      <c r="E2873" s="246" t="s">
        <v>44</v>
      </c>
      <c r="F2873" s="245" t="s">
        <v>44</v>
      </c>
      <c r="G2873" s="245" t="s">
        <v>4536</v>
      </c>
      <c r="H2873" s="245" t="s">
        <v>18062</v>
      </c>
      <c r="I2873" s="245" t="s">
        <v>24</v>
      </c>
      <c r="J2873" s="245" t="s">
        <v>59</v>
      </c>
      <c r="K2873" s="246" t="s">
        <v>18063</v>
      </c>
      <c r="L2873" s="245" t="s">
        <v>568</v>
      </c>
    </row>
    <row r="2874" spans="1:12" x14ac:dyDescent="0.25">
      <c r="A2874" s="245" t="s">
        <v>4205</v>
      </c>
      <c r="B2874" s="245" t="s">
        <v>4204</v>
      </c>
      <c r="C2874" s="245" t="s">
        <v>4498</v>
      </c>
      <c r="D2874" s="245" t="s">
        <v>4497</v>
      </c>
      <c r="E2874" s="246" t="s">
        <v>44</v>
      </c>
      <c r="F2874" s="245" t="s">
        <v>44</v>
      </c>
      <c r="G2874" s="245" t="s">
        <v>4535</v>
      </c>
      <c r="H2874" s="245" t="s">
        <v>18064</v>
      </c>
      <c r="I2874" s="245" t="s">
        <v>24</v>
      </c>
      <c r="J2874" s="245" t="s">
        <v>59</v>
      </c>
      <c r="K2874" s="246" t="s">
        <v>9085</v>
      </c>
      <c r="L2874" s="245" t="s">
        <v>568</v>
      </c>
    </row>
    <row r="2875" spans="1:12" x14ac:dyDescent="0.25">
      <c r="A2875" s="245" t="s">
        <v>4205</v>
      </c>
      <c r="B2875" s="245" t="s">
        <v>4204</v>
      </c>
      <c r="C2875" s="245" t="s">
        <v>4498</v>
      </c>
      <c r="D2875" s="245" t="s">
        <v>4497</v>
      </c>
      <c r="E2875" s="246" t="s">
        <v>44</v>
      </c>
      <c r="F2875" s="245" t="s">
        <v>44</v>
      </c>
      <c r="G2875" s="245" t="s">
        <v>4534</v>
      </c>
      <c r="H2875" s="245" t="s">
        <v>18065</v>
      </c>
      <c r="I2875" s="245" t="s">
        <v>24</v>
      </c>
      <c r="J2875" s="245" t="s">
        <v>59</v>
      </c>
      <c r="K2875" s="246" t="s">
        <v>14125</v>
      </c>
      <c r="L2875" s="245" t="s">
        <v>568</v>
      </c>
    </row>
    <row r="2876" spans="1:12" x14ac:dyDescent="0.25">
      <c r="A2876" s="245" t="s">
        <v>4205</v>
      </c>
      <c r="B2876" s="245" t="s">
        <v>4204</v>
      </c>
      <c r="C2876" s="245" t="s">
        <v>4498</v>
      </c>
      <c r="D2876" s="245" t="s">
        <v>4497</v>
      </c>
      <c r="E2876" s="246" t="s">
        <v>44</v>
      </c>
      <c r="F2876" s="245" t="s">
        <v>44</v>
      </c>
      <c r="G2876" s="245" t="s">
        <v>4533</v>
      </c>
      <c r="H2876" s="245" t="s">
        <v>18066</v>
      </c>
      <c r="I2876" s="245" t="s">
        <v>24</v>
      </c>
      <c r="J2876" s="245" t="s">
        <v>59</v>
      </c>
      <c r="K2876" s="246" t="s">
        <v>12886</v>
      </c>
      <c r="L2876" s="245" t="s">
        <v>568</v>
      </c>
    </row>
    <row r="2877" spans="1:12" x14ac:dyDescent="0.25">
      <c r="A2877" s="245" t="s">
        <v>4205</v>
      </c>
      <c r="B2877" s="245" t="s">
        <v>4204</v>
      </c>
      <c r="C2877" s="245" t="s">
        <v>4498</v>
      </c>
      <c r="D2877" s="245" t="s">
        <v>4497</v>
      </c>
      <c r="E2877" s="246" t="s">
        <v>44</v>
      </c>
      <c r="F2877" s="245" t="s">
        <v>44</v>
      </c>
      <c r="G2877" s="245" t="s">
        <v>4532</v>
      </c>
      <c r="H2877" s="245" t="s">
        <v>18067</v>
      </c>
      <c r="I2877" s="245" t="s">
        <v>24</v>
      </c>
      <c r="J2877" s="245" t="s">
        <v>59</v>
      </c>
      <c r="K2877" s="246" t="s">
        <v>17833</v>
      </c>
      <c r="L2877" s="245" t="s">
        <v>568</v>
      </c>
    </row>
    <row r="2878" spans="1:12" x14ac:dyDescent="0.25">
      <c r="A2878" s="245" t="s">
        <v>4205</v>
      </c>
      <c r="B2878" s="245" t="s">
        <v>4204</v>
      </c>
      <c r="C2878" s="245" t="s">
        <v>4498</v>
      </c>
      <c r="D2878" s="245" t="s">
        <v>4497</v>
      </c>
      <c r="E2878" s="246" t="s">
        <v>44</v>
      </c>
      <c r="F2878" s="245" t="s">
        <v>44</v>
      </c>
      <c r="G2878" s="245" t="s">
        <v>4531</v>
      </c>
      <c r="H2878" s="245" t="s">
        <v>18068</v>
      </c>
      <c r="I2878" s="245" t="s">
        <v>24</v>
      </c>
      <c r="J2878" s="245" t="s">
        <v>59</v>
      </c>
      <c r="K2878" s="246" t="s">
        <v>10156</v>
      </c>
      <c r="L2878" s="245" t="s">
        <v>568</v>
      </c>
    </row>
    <row r="2879" spans="1:12" x14ac:dyDescent="0.25">
      <c r="A2879" s="245" t="s">
        <v>4205</v>
      </c>
      <c r="B2879" s="245" t="s">
        <v>4204</v>
      </c>
      <c r="C2879" s="245" t="s">
        <v>4498</v>
      </c>
      <c r="D2879" s="245" t="s">
        <v>4497</v>
      </c>
      <c r="E2879" s="246" t="s">
        <v>44</v>
      </c>
      <c r="F2879" s="245" t="s">
        <v>44</v>
      </c>
      <c r="G2879" s="245" t="s">
        <v>4530</v>
      </c>
      <c r="H2879" s="245" t="s">
        <v>18069</v>
      </c>
      <c r="I2879" s="245" t="s">
        <v>24</v>
      </c>
      <c r="J2879" s="245" t="s">
        <v>59</v>
      </c>
      <c r="K2879" s="246" t="s">
        <v>12620</v>
      </c>
      <c r="L2879" s="245" t="s">
        <v>568</v>
      </c>
    </row>
    <row r="2880" spans="1:12" x14ac:dyDescent="0.25">
      <c r="A2880" s="245" t="s">
        <v>4205</v>
      </c>
      <c r="B2880" s="245" t="s">
        <v>4204</v>
      </c>
      <c r="C2880" s="245" t="s">
        <v>4498</v>
      </c>
      <c r="D2880" s="245" t="s">
        <v>4497</v>
      </c>
      <c r="E2880" s="246" t="s">
        <v>44</v>
      </c>
      <c r="F2880" s="245" t="s">
        <v>44</v>
      </c>
      <c r="G2880" s="245" t="s">
        <v>4529</v>
      </c>
      <c r="H2880" s="245" t="s">
        <v>18070</v>
      </c>
      <c r="I2880" s="245" t="s">
        <v>24</v>
      </c>
      <c r="J2880" s="245" t="s">
        <v>59</v>
      </c>
      <c r="K2880" s="246" t="s">
        <v>18071</v>
      </c>
      <c r="L2880" s="245" t="s">
        <v>568</v>
      </c>
    </row>
    <row r="2881" spans="1:12" x14ac:dyDescent="0.25">
      <c r="A2881" s="245" t="s">
        <v>4205</v>
      </c>
      <c r="B2881" s="245" t="s">
        <v>4204</v>
      </c>
      <c r="C2881" s="245" t="s">
        <v>4498</v>
      </c>
      <c r="D2881" s="245" t="s">
        <v>4497</v>
      </c>
      <c r="E2881" s="246" t="s">
        <v>44</v>
      </c>
      <c r="F2881" s="245" t="s">
        <v>44</v>
      </c>
      <c r="G2881" s="245" t="s">
        <v>4528</v>
      </c>
      <c r="H2881" s="245" t="s">
        <v>18072</v>
      </c>
      <c r="I2881" s="245" t="s">
        <v>24</v>
      </c>
      <c r="J2881" s="245" t="s">
        <v>59</v>
      </c>
      <c r="K2881" s="246" t="s">
        <v>15898</v>
      </c>
      <c r="L2881" s="245" t="s">
        <v>568</v>
      </c>
    </row>
    <row r="2882" spans="1:12" x14ac:dyDescent="0.25">
      <c r="A2882" s="245" t="s">
        <v>4205</v>
      </c>
      <c r="B2882" s="245" t="s">
        <v>4204</v>
      </c>
      <c r="C2882" s="245" t="s">
        <v>4498</v>
      </c>
      <c r="D2882" s="245" t="s">
        <v>4497</v>
      </c>
      <c r="E2882" s="246" t="s">
        <v>44</v>
      </c>
      <c r="F2882" s="245" t="s">
        <v>44</v>
      </c>
      <c r="G2882" s="245" t="s">
        <v>4527</v>
      </c>
      <c r="H2882" s="245" t="s">
        <v>18073</v>
      </c>
      <c r="I2882" s="245" t="s">
        <v>24</v>
      </c>
      <c r="J2882" s="245" t="s">
        <v>59</v>
      </c>
      <c r="K2882" s="246" t="s">
        <v>17014</v>
      </c>
      <c r="L2882" s="245" t="s">
        <v>568</v>
      </c>
    </row>
    <row r="2883" spans="1:12" x14ac:dyDescent="0.25">
      <c r="A2883" s="245" t="s">
        <v>4205</v>
      </c>
      <c r="B2883" s="245" t="s">
        <v>4204</v>
      </c>
      <c r="C2883" s="245" t="s">
        <v>4498</v>
      </c>
      <c r="D2883" s="245" t="s">
        <v>4497</v>
      </c>
      <c r="E2883" s="246" t="s">
        <v>44</v>
      </c>
      <c r="F2883" s="245" t="s">
        <v>44</v>
      </c>
      <c r="G2883" s="245" t="s">
        <v>4526</v>
      </c>
      <c r="H2883" s="245" t="s">
        <v>18074</v>
      </c>
      <c r="I2883" s="245" t="s">
        <v>24</v>
      </c>
      <c r="J2883" s="245" t="s">
        <v>59</v>
      </c>
      <c r="K2883" s="246" t="s">
        <v>12534</v>
      </c>
      <c r="L2883" s="245" t="s">
        <v>568</v>
      </c>
    </row>
    <row r="2884" spans="1:12" x14ac:dyDescent="0.25">
      <c r="A2884" s="245" t="s">
        <v>4205</v>
      </c>
      <c r="B2884" s="245" t="s">
        <v>4204</v>
      </c>
      <c r="C2884" s="245" t="s">
        <v>4498</v>
      </c>
      <c r="D2884" s="245" t="s">
        <v>4497</v>
      </c>
      <c r="E2884" s="246" t="s">
        <v>44</v>
      </c>
      <c r="F2884" s="245" t="s">
        <v>44</v>
      </c>
      <c r="G2884" s="245" t="s">
        <v>4525</v>
      </c>
      <c r="H2884" s="245" t="s">
        <v>18075</v>
      </c>
      <c r="I2884" s="245" t="s">
        <v>24</v>
      </c>
      <c r="J2884" s="245" t="s">
        <v>59</v>
      </c>
      <c r="K2884" s="246" t="s">
        <v>10477</v>
      </c>
      <c r="L2884" s="245" t="s">
        <v>568</v>
      </c>
    </row>
    <row r="2885" spans="1:12" x14ac:dyDescent="0.25">
      <c r="A2885" s="245" t="s">
        <v>4205</v>
      </c>
      <c r="B2885" s="245" t="s">
        <v>4204</v>
      </c>
      <c r="C2885" s="245" t="s">
        <v>4498</v>
      </c>
      <c r="D2885" s="245" t="s">
        <v>4497</v>
      </c>
      <c r="E2885" s="246" t="s">
        <v>44</v>
      </c>
      <c r="F2885" s="245" t="s">
        <v>44</v>
      </c>
      <c r="G2885" s="245" t="s">
        <v>4524</v>
      </c>
      <c r="H2885" s="245" t="s">
        <v>18076</v>
      </c>
      <c r="I2885" s="245" t="s">
        <v>24</v>
      </c>
      <c r="J2885" s="245" t="s">
        <v>59</v>
      </c>
      <c r="K2885" s="246" t="s">
        <v>10236</v>
      </c>
      <c r="L2885" s="245" t="s">
        <v>568</v>
      </c>
    </row>
    <row r="2886" spans="1:12" x14ac:dyDescent="0.25">
      <c r="A2886" s="245" t="s">
        <v>4205</v>
      </c>
      <c r="B2886" s="245" t="s">
        <v>4204</v>
      </c>
      <c r="C2886" s="245" t="s">
        <v>4498</v>
      </c>
      <c r="D2886" s="245" t="s">
        <v>4497</v>
      </c>
      <c r="E2886" s="246" t="s">
        <v>44</v>
      </c>
      <c r="F2886" s="245" t="s">
        <v>44</v>
      </c>
      <c r="G2886" s="245" t="s">
        <v>4523</v>
      </c>
      <c r="H2886" s="245" t="s">
        <v>18077</v>
      </c>
      <c r="I2886" s="245" t="s">
        <v>24</v>
      </c>
      <c r="J2886" s="245" t="s">
        <v>59</v>
      </c>
      <c r="K2886" s="246" t="s">
        <v>18078</v>
      </c>
      <c r="L2886" s="245" t="s">
        <v>568</v>
      </c>
    </row>
    <row r="2887" spans="1:12" x14ac:dyDescent="0.25">
      <c r="A2887" s="245" t="s">
        <v>4205</v>
      </c>
      <c r="B2887" s="245" t="s">
        <v>4204</v>
      </c>
      <c r="C2887" s="245" t="s">
        <v>4498</v>
      </c>
      <c r="D2887" s="245" t="s">
        <v>4497</v>
      </c>
      <c r="E2887" s="246" t="s">
        <v>44</v>
      </c>
      <c r="F2887" s="245" t="s">
        <v>44</v>
      </c>
      <c r="G2887" s="245" t="s">
        <v>4521</v>
      </c>
      <c r="H2887" s="245" t="s">
        <v>18079</v>
      </c>
      <c r="I2887" s="245" t="s">
        <v>24</v>
      </c>
      <c r="J2887" s="245" t="s">
        <v>59</v>
      </c>
      <c r="K2887" s="246" t="s">
        <v>18080</v>
      </c>
      <c r="L2887" s="245" t="s">
        <v>568</v>
      </c>
    </row>
    <row r="2888" spans="1:12" x14ac:dyDescent="0.25">
      <c r="A2888" s="245" t="s">
        <v>4205</v>
      </c>
      <c r="B2888" s="245" t="s">
        <v>4204</v>
      </c>
      <c r="C2888" s="245" t="s">
        <v>4498</v>
      </c>
      <c r="D2888" s="245" t="s">
        <v>4497</v>
      </c>
      <c r="E2888" s="246" t="s">
        <v>44</v>
      </c>
      <c r="F2888" s="245" t="s">
        <v>44</v>
      </c>
      <c r="G2888" s="245" t="s">
        <v>4520</v>
      </c>
      <c r="H2888" s="245" t="s">
        <v>18081</v>
      </c>
      <c r="I2888" s="245" t="s">
        <v>24</v>
      </c>
      <c r="J2888" s="245" t="s">
        <v>59</v>
      </c>
      <c r="K2888" s="246" t="s">
        <v>9488</v>
      </c>
      <c r="L2888" s="245" t="s">
        <v>568</v>
      </c>
    </row>
    <row r="2889" spans="1:12" x14ac:dyDescent="0.25">
      <c r="A2889" s="245" t="s">
        <v>4205</v>
      </c>
      <c r="B2889" s="245" t="s">
        <v>4204</v>
      </c>
      <c r="C2889" s="245" t="s">
        <v>4498</v>
      </c>
      <c r="D2889" s="245" t="s">
        <v>4497</v>
      </c>
      <c r="E2889" s="246" t="s">
        <v>44</v>
      </c>
      <c r="F2889" s="245" t="s">
        <v>44</v>
      </c>
      <c r="G2889" s="245" t="s">
        <v>4519</v>
      </c>
      <c r="H2889" s="245" t="s">
        <v>18082</v>
      </c>
      <c r="I2889" s="245" t="s">
        <v>24</v>
      </c>
      <c r="J2889" s="245" t="s">
        <v>59</v>
      </c>
      <c r="K2889" s="246" t="s">
        <v>18083</v>
      </c>
      <c r="L2889" s="245" t="s">
        <v>568</v>
      </c>
    </row>
    <row r="2890" spans="1:12" x14ac:dyDescent="0.25">
      <c r="A2890" s="245" t="s">
        <v>4205</v>
      </c>
      <c r="B2890" s="245" t="s">
        <v>4204</v>
      </c>
      <c r="C2890" s="245" t="s">
        <v>4498</v>
      </c>
      <c r="D2890" s="245" t="s">
        <v>4497</v>
      </c>
      <c r="E2890" s="246" t="s">
        <v>44</v>
      </c>
      <c r="F2890" s="245" t="s">
        <v>44</v>
      </c>
      <c r="G2890" s="245" t="s">
        <v>4518</v>
      </c>
      <c r="H2890" s="245" t="s">
        <v>18084</v>
      </c>
      <c r="I2890" s="245" t="s">
        <v>24</v>
      </c>
      <c r="J2890" s="245" t="s">
        <v>59</v>
      </c>
      <c r="K2890" s="246" t="s">
        <v>18085</v>
      </c>
      <c r="L2890" s="245" t="s">
        <v>568</v>
      </c>
    </row>
    <row r="2891" spans="1:12" x14ac:dyDescent="0.25">
      <c r="A2891" s="245" t="s">
        <v>4205</v>
      </c>
      <c r="B2891" s="245" t="s">
        <v>4204</v>
      </c>
      <c r="C2891" s="245" t="s">
        <v>4498</v>
      </c>
      <c r="D2891" s="245" t="s">
        <v>4497</v>
      </c>
      <c r="E2891" s="246" t="s">
        <v>44</v>
      </c>
      <c r="F2891" s="245" t="s">
        <v>44</v>
      </c>
      <c r="G2891" s="245" t="s">
        <v>4516</v>
      </c>
      <c r="H2891" s="245" t="s">
        <v>18086</v>
      </c>
      <c r="I2891" s="245" t="s">
        <v>24</v>
      </c>
      <c r="J2891" s="245" t="s">
        <v>59</v>
      </c>
      <c r="K2891" s="246" t="s">
        <v>15105</v>
      </c>
      <c r="L2891" s="245" t="s">
        <v>568</v>
      </c>
    </row>
    <row r="2892" spans="1:12" x14ac:dyDescent="0.25">
      <c r="A2892" s="245" t="s">
        <v>4205</v>
      </c>
      <c r="B2892" s="245" t="s">
        <v>4204</v>
      </c>
      <c r="C2892" s="245" t="s">
        <v>4498</v>
      </c>
      <c r="D2892" s="245" t="s">
        <v>4497</v>
      </c>
      <c r="E2892" s="246" t="s">
        <v>44</v>
      </c>
      <c r="F2892" s="245" t="s">
        <v>44</v>
      </c>
      <c r="G2892" s="245" t="s">
        <v>4515</v>
      </c>
      <c r="H2892" s="245" t="s">
        <v>18087</v>
      </c>
      <c r="I2892" s="245" t="s">
        <v>24</v>
      </c>
      <c r="J2892" s="245" t="s">
        <v>59</v>
      </c>
      <c r="K2892" s="246" t="s">
        <v>8726</v>
      </c>
      <c r="L2892" s="245" t="s">
        <v>568</v>
      </c>
    </row>
    <row r="2893" spans="1:12" x14ac:dyDescent="0.25">
      <c r="A2893" s="245" t="s">
        <v>4205</v>
      </c>
      <c r="B2893" s="245" t="s">
        <v>4204</v>
      </c>
      <c r="C2893" s="245" t="s">
        <v>4498</v>
      </c>
      <c r="D2893" s="245" t="s">
        <v>4497</v>
      </c>
      <c r="E2893" s="246" t="s">
        <v>44</v>
      </c>
      <c r="F2893" s="245" t="s">
        <v>44</v>
      </c>
      <c r="G2893" s="245" t="s">
        <v>4513</v>
      </c>
      <c r="H2893" s="245" t="s">
        <v>18088</v>
      </c>
      <c r="I2893" s="245" t="s">
        <v>24</v>
      </c>
      <c r="J2893" s="245" t="s">
        <v>59</v>
      </c>
      <c r="K2893" s="246" t="s">
        <v>10300</v>
      </c>
      <c r="L2893" s="245" t="s">
        <v>568</v>
      </c>
    </row>
    <row r="2894" spans="1:12" x14ac:dyDescent="0.25">
      <c r="A2894" s="245" t="s">
        <v>4205</v>
      </c>
      <c r="B2894" s="245" t="s">
        <v>4204</v>
      </c>
      <c r="C2894" s="245" t="s">
        <v>4498</v>
      </c>
      <c r="D2894" s="245" t="s">
        <v>4497</v>
      </c>
      <c r="E2894" s="246" t="s">
        <v>44</v>
      </c>
      <c r="F2894" s="245" t="s">
        <v>44</v>
      </c>
      <c r="G2894" s="245" t="s">
        <v>4512</v>
      </c>
      <c r="H2894" s="245" t="s">
        <v>18089</v>
      </c>
      <c r="I2894" s="245" t="s">
        <v>24</v>
      </c>
      <c r="J2894" s="245" t="s">
        <v>59</v>
      </c>
      <c r="K2894" s="246" t="s">
        <v>9126</v>
      </c>
      <c r="L2894" s="245" t="s">
        <v>568</v>
      </c>
    </row>
    <row r="2895" spans="1:12" x14ac:dyDescent="0.25">
      <c r="A2895" s="245" t="s">
        <v>4205</v>
      </c>
      <c r="B2895" s="245" t="s">
        <v>4204</v>
      </c>
      <c r="C2895" s="245" t="s">
        <v>4498</v>
      </c>
      <c r="D2895" s="245" t="s">
        <v>4497</v>
      </c>
      <c r="E2895" s="246" t="s">
        <v>44</v>
      </c>
      <c r="F2895" s="245" t="s">
        <v>44</v>
      </c>
      <c r="G2895" s="245" t="s">
        <v>4511</v>
      </c>
      <c r="H2895" s="245" t="s">
        <v>18090</v>
      </c>
      <c r="I2895" s="245" t="s">
        <v>24</v>
      </c>
      <c r="J2895" s="245" t="s">
        <v>59</v>
      </c>
      <c r="K2895" s="246" t="s">
        <v>15319</v>
      </c>
      <c r="L2895" s="245" t="s">
        <v>568</v>
      </c>
    </row>
    <row r="2896" spans="1:12" x14ac:dyDescent="0.25">
      <c r="A2896" s="245" t="s">
        <v>4205</v>
      </c>
      <c r="B2896" s="245" t="s">
        <v>4204</v>
      </c>
      <c r="C2896" s="245" t="s">
        <v>4498</v>
      </c>
      <c r="D2896" s="245" t="s">
        <v>4497</v>
      </c>
      <c r="E2896" s="246" t="s">
        <v>44</v>
      </c>
      <c r="F2896" s="245" t="s">
        <v>44</v>
      </c>
      <c r="G2896" s="245" t="s">
        <v>4510</v>
      </c>
      <c r="H2896" s="245" t="s">
        <v>18091</v>
      </c>
      <c r="I2896" s="245" t="s">
        <v>24</v>
      </c>
      <c r="J2896" s="245" t="s">
        <v>59</v>
      </c>
      <c r="K2896" s="246" t="s">
        <v>11883</v>
      </c>
      <c r="L2896" s="245" t="s">
        <v>568</v>
      </c>
    </row>
    <row r="2897" spans="1:12" x14ac:dyDescent="0.25">
      <c r="A2897" s="245" t="s">
        <v>4205</v>
      </c>
      <c r="B2897" s="245" t="s">
        <v>4204</v>
      </c>
      <c r="C2897" s="245" t="s">
        <v>4498</v>
      </c>
      <c r="D2897" s="245" t="s">
        <v>4497</v>
      </c>
      <c r="E2897" s="246" t="s">
        <v>44</v>
      </c>
      <c r="F2897" s="245" t="s">
        <v>44</v>
      </c>
      <c r="G2897" s="245" t="s">
        <v>4509</v>
      </c>
      <c r="H2897" s="245" t="s">
        <v>18092</v>
      </c>
      <c r="I2897" s="245" t="s">
        <v>24</v>
      </c>
      <c r="J2897" s="245" t="s">
        <v>59</v>
      </c>
      <c r="K2897" s="246" t="s">
        <v>9082</v>
      </c>
      <c r="L2897" s="245" t="s">
        <v>568</v>
      </c>
    </row>
    <row r="2898" spans="1:12" x14ac:dyDescent="0.25">
      <c r="A2898" s="245" t="s">
        <v>4205</v>
      </c>
      <c r="B2898" s="245" t="s">
        <v>4204</v>
      </c>
      <c r="C2898" s="245" t="s">
        <v>4498</v>
      </c>
      <c r="D2898" s="245" t="s">
        <v>4497</v>
      </c>
      <c r="E2898" s="246" t="s">
        <v>44</v>
      </c>
      <c r="F2898" s="245" t="s">
        <v>44</v>
      </c>
      <c r="G2898" s="245" t="s">
        <v>4508</v>
      </c>
      <c r="H2898" s="245" t="s">
        <v>18093</v>
      </c>
      <c r="I2898" s="245" t="s">
        <v>24</v>
      </c>
      <c r="J2898" s="245" t="s">
        <v>59</v>
      </c>
      <c r="K2898" s="246" t="s">
        <v>18094</v>
      </c>
      <c r="L2898" s="245" t="s">
        <v>568</v>
      </c>
    </row>
    <row r="2899" spans="1:12" x14ac:dyDescent="0.25">
      <c r="A2899" s="245" t="s">
        <v>4205</v>
      </c>
      <c r="B2899" s="245" t="s">
        <v>4204</v>
      </c>
      <c r="C2899" s="245" t="s">
        <v>4498</v>
      </c>
      <c r="D2899" s="245" t="s">
        <v>4497</v>
      </c>
      <c r="E2899" s="246" t="s">
        <v>44</v>
      </c>
      <c r="F2899" s="245" t="s">
        <v>44</v>
      </c>
      <c r="G2899" s="245" t="s">
        <v>4507</v>
      </c>
      <c r="H2899" s="245" t="s">
        <v>18095</v>
      </c>
      <c r="I2899" s="245" t="s">
        <v>24</v>
      </c>
      <c r="J2899" s="245" t="s">
        <v>59</v>
      </c>
      <c r="K2899" s="246" t="s">
        <v>10220</v>
      </c>
      <c r="L2899" s="245" t="s">
        <v>568</v>
      </c>
    </row>
    <row r="2900" spans="1:12" x14ac:dyDescent="0.25">
      <c r="A2900" s="245" t="s">
        <v>4205</v>
      </c>
      <c r="B2900" s="245" t="s">
        <v>4204</v>
      </c>
      <c r="C2900" s="245" t="s">
        <v>4498</v>
      </c>
      <c r="D2900" s="245" t="s">
        <v>4497</v>
      </c>
      <c r="E2900" s="246" t="s">
        <v>44</v>
      </c>
      <c r="F2900" s="245" t="s">
        <v>44</v>
      </c>
      <c r="G2900" s="245" t="s">
        <v>11884</v>
      </c>
      <c r="H2900" s="245" t="s">
        <v>11885</v>
      </c>
      <c r="I2900" s="245" t="s">
        <v>24</v>
      </c>
      <c r="J2900" s="245" t="s">
        <v>569</v>
      </c>
      <c r="K2900" s="246" t="s">
        <v>18096</v>
      </c>
      <c r="L2900" s="245" t="s">
        <v>568</v>
      </c>
    </row>
    <row r="2901" spans="1:12" x14ac:dyDescent="0.25">
      <c r="A2901" s="245" t="s">
        <v>4205</v>
      </c>
      <c r="B2901" s="245" t="s">
        <v>4204</v>
      </c>
      <c r="C2901" s="245" t="s">
        <v>4498</v>
      </c>
      <c r="D2901" s="245" t="s">
        <v>4497</v>
      </c>
      <c r="E2901" s="246" t="s">
        <v>44</v>
      </c>
      <c r="F2901" s="245" t="s">
        <v>44</v>
      </c>
      <c r="G2901" s="245" t="s">
        <v>11886</v>
      </c>
      <c r="H2901" s="245" t="s">
        <v>11887</v>
      </c>
      <c r="I2901" s="245" t="s">
        <v>24</v>
      </c>
      <c r="J2901" s="245" t="s">
        <v>569</v>
      </c>
      <c r="K2901" s="246" t="s">
        <v>18097</v>
      </c>
      <c r="L2901" s="245" t="s">
        <v>568</v>
      </c>
    </row>
    <row r="2902" spans="1:12" x14ac:dyDescent="0.25">
      <c r="A2902" s="245" t="s">
        <v>4205</v>
      </c>
      <c r="B2902" s="245" t="s">
        <v>4204</v>
      </c>
      <c r="C2902" s="245" t="s">
        <v>4498</v>
      </c>
      <c r="D2902" s="245" t="s">
        <v>4497</v>
      </c>
      <c r="E2902" s="246" t="s">
        <v>44</v>
      </c>
      <c r="F2902" s="245" t="s">
        <v>44</v>
      </c>
      <c r="G2902" s="245" t="s">
        <v>11888</v>
      </c>
      <c r="H2902" s="245" t="s">
        <v>11889</v>
      </c>
      <c r="I2902" s="245" t="s">
        <v>24</v>
      </c>
      <c r="J2902" s="245" t="s">
        <v>569</v>
      </c>
      <c r="K2902" s="246" t="s">
        <v>18098</v>
      </c>
      <c r="L2902" s="245" t="s">
        <v>568</v>
      </c>
    </row>
    <row r="2903" spans="1:12" x14ac:dyDescent="0.25">
      <c r="A2903" s="245" t="s">
        <v>4205</v>
      </c>
      <c r="B2903" s="245" t="s">
        <v>4204</v>
      </c>
      <c r="C2903" s="245" t="s">
        <v>4498</v>
      </c>
      <c r="D2903" s="245" t="s">
        <v>4497</v>
      </c>
      <c r="E2903" s="246" t="s">
        <v>44</v>
      </c>
      <c r="F2903" s="245" t="s">
        <v>44</v>
      </c>
      <c r="G2903" s="245" t="s">
        <v>11890</v>
      </c>
      <c r="H2903" s="245" t="s">
        <v>11891</v>
      </c>
      <c r="I2903" s="245" t="s">
        <v>24</v>
      </c>
      <c r="J2903" s="245" t="s">
        <v>569</v>
      </c>
      <c r="K2903" s="246" t="s">
        <v>18099</v>
      </c>
      <c r="L2903" s="245" t="s">
        <v>568</v>
      </c>
    </row>
    <row r="2904" spans="1:12" x14ac:dyDescent="0.25">
      <c r="A2904" s="245" t="s">
        <v>4205</v>
      </c>
      <c r="B2904" s="245" t="s">
        <v>4204</v>
      </c>
      <c r="C2904" s="245" t="s">
        <v>4498</v>
      </c>
      <c r="D2904" s="245" t="s">
        <v>4497</v>
      </c>
      <c r="E2904" s="246" t="s">
        <v>44</v>
      </c>
      <c r="F2904" s="245" t="s">
        <v>44</v>
      </c>
      <c r="G2904" s="245" t="s">
        <v>11892</v>
      </c>
      <c r="H2904" s="245" t="s">
        <v>11893</v>
      </c>
      <c r="I2904" s="245" t="s">
        <v>24</v>
      </c>
      <c r="J2904" s="245" t="s">
        <v>569</v>
      </c>
      <c r="K2904" s="246" t="s">
        <v>18100</v>
      </c>
      <c r="L2904" s="245" t="s">
        <v>568</v>
      </c>
    </row>
    <row r="2905" spans="1:12" x14ac:dyDescent="0.25">
      <c r="A2905" s="245" t="s">
        <v>4205</v>
      </c>
      <c r="B2905" s="245" t="s">
        <v>4204</v>
      </c>
      <c r="C2905" s="245" t="s">
        <v>4498</v>
      </c>
      <c r="D2905" s="245" t="s">
        <v>4497</v>
      </c>
      <c r="E2905" s="246" t="s">
        <v>44</v>
      </c>
      <c r="F2905" s="245" t="s">
        <v>44</v>
      </c>
      <c r="G2905" s="245" t="s">
        <v>4506</v>
      </c>
      <c r="H2905" s="245" t="s">
        <v>11894</v>
      </c>
      <c r="I2905" s="245" t="s">
        <v>24</v>
      </c>
      <c r="J2905" s="245" t="s">
        <v>569</v>
      </c>
      <c r="K2905" s="246" t="s">
        <v>18101</v>
      </c>
      <c r="L2905" s="245" t="s">
        <v>568</v>
      </c>
    </row>
    <row r="2906" spans="1:12" x14ac:dyDescent="0.25">
      <c r="A2906" s="245" t="s">
        <v>4205</v>
      </c>
      <c r="B2906" s="245" t="s">
        <v>4204</v>
      </c>
      <c r="C2906" s="245" t="s">
        <v>4498</v>
      </c>
      <c r="D2906" s="245" t="s">
        <v>4497</v>
      </c>
      <c r="E2906" s="246" t="s">
        <v>44</v>
      </c>
      <c r="F2906" s="245" t="s">
        <v>44</v>
      </c>
      <c r="G2906" s="245" t="s">
        <v>4505</v>
      </c>
      <c r="H2906" s="245" t="s">
        <v>11896</v>
      </c>
      <c r="I2906" s="245" t="s">
        <v>24</v>
      </c>
      <c r="J2906" s="245" t="s">
        <v>569</v>
      </c>
      <c r="K2906" s="246" t="s">
        <v>18102</v>
      </c>
      <c r="L2906" s="245" t="s">
        <v>568</v>
      </c>
    </row>
    <row r="2907" spans="1:12" x14ac:dyDescent="0.25">
      <c r="A2907" s="245" t="s">
        <v>4205</v>
      </c>
      <c r="B2907" s="245" t="s">
        <v>4204</v>
      </c>
      <c r="C2907" s="245" t="s">
        <v>4498</v>
      </c>
      <c r="D2907" s="245" t="s">
        <v>4497</v>
      </c>
      <c r="E2907" s="246" t="s">
        <v>44</v>
      </c>
      <c r="F2907" s="245" t="s">
        <v>44</v>
      </c>
      <c r="G2907" s="245" t="s">
        <v>4504</v>
      </c>
      <c r="H2907" s="245" t="s">
        <v>11897</v>
      </c>
      <c r="I2907" s="245" t="s">
        <v>24</v>
      </c>
      <c r="J2907" s="245" t="s">
        <v>569</v>
      </c>
      <c r="K2907" s="246" t="s">
        <v>18103</v>
      </c>
      <c r="L2907" s="245" t="s">
        <v>568</v>
      </c>
    </row>
    <row r="2908" spans="1:12" x14ac:dyDescent="0.25">
      <c r="A2908" s="245" t="s">
        <v>4205</v>
      </c>
      <c r="B2908" s="245" t="s">
        <v>4204</v>
      </c>
      <c r="C2908" s="245" t="s">
        <v>4498</v>
      </c>
      <c r="D2908" s="245" t="s">
        <v>4497</v>
      </c>
      <c r="E2908" s="246" t="s">
        <v>44</v>
      </c>
      <c r="F2908" s="245" t="s">
        <v>44</v>
      </c>
      <c r="G2908" s="245" t="s">
        <v>4503</v>
      </c>
      <c r="H2908" s="245" t="s">
        <v>11898</v>
      </c>
      <c r="I2908" s="245" t="s">
        <v>24</v>
      </c>
      <c r="J2908" s="245" t="s">
        <v>569</v>
      </c>
      <c r="K2908" s="246" t="s">
        <v>18104</v>
      </c>
      <c r="L2908" s="245" t="s">
        <v>568</v>
      </c>
    </row>
    <row r="2909" spans="1:12" x14ac:dyDescent="0.25">
      <c r="A2909" s="245" t="s">
        <v>4205</v>
      </c>
      <c r="B2909" s="245" t="s">
        <v>4204</v>
      </c>
      <c r="C2909" s="245" t="s">
        <v>4498</v>
      </c>
      <c r="D2909" s="245" t="s">
        <v>4497</v>
      </c>
      <c r="E2909" s="246" t="s">
        <v>44</v>
      </c>
      <c r="F2909" s="245" t="s">
        <v>44</v>
      </c>
      <c r="G2909" s="245" t="s">
        <v>4502</v>
      </c>
      <c r="H2909" s="245" t="s">
        <v>11899</v>
      </c>
      <c r="I2909" s="245" t="s">
        <v>24</v>
      </c>
      <c r="J2909" s="245" t="s">
        <v>569</v>
      </c>
      <c r="K2909" s="246" t="s">
        <v>18105</v>
      </c>
      <c r="L2909" s="245" t="s">
        <v>568</v>
      </c>
    </row>
    <row r="2910" spans="1:12" x14ac:dyDescent="0.25">
      <c r="A2910" s="245" t="s">
        <v>4205</v>
      </c>
      <c r="B2910" s="245" t="s">
        <v>4204</v>
      </c>
      <c r="C2910" s="245" t="s">
        <v>4498</v>
      </c>
      <c r="D2910" s="245" t="s">
        <v>4497</v>
      </c>
      <c r="E2910" s="246" t="s">
        <v>44</v>
      </c>
      <c r="F2910" s="245" t="s">
        <v>44</v>
      </c>
      <c r="G2910" s="245" t="s">
        <v>4501</v>
      </c>
      <c r="H2910" s="245" t="s">
        <v>11900</v>
      </c>
      <c r="I2910" s="245" t="s">
        <v>24</v>
      </c>
      <c r="J2910" s="245" t="s">
        <v>569</v>
      </c>
      <c r="K2910" s="246" t="s">
        <v>18106</v>
      </c>
      <c r="L2910" s="245" t="s">
        <v>568</v>
      </c>
    </row>
    <row r="2911" spans="1:12" x14ac:dyDescent="0.25">
      <c r="A2911" s="245" t="s">
        <v>4205</v>
      </c>
      <c r="B2911" s="245" t="s">
        <v>4204</v>
      </c>
      <c r="C2911" s="245" t="s">
        <v>4498</v>
      </c>
      <c r="D2911" s="245" t="s">
        <v>4497</v>
      </c>
      <c r="E2911" s="246" t="s">
        <v>44</v>
      </c>
      <c r="F2911" s="245" t="s">
        <v>44</v>
      </c>
      <c r="G2911" s="245" t="s">
        <v>4500</v>
      </c>
      <c r="H2911" s="245" t="s">
        <v>11901</v>
      </c>
      <c r="I2911" s="245" t="s">
        <v>24</v>
      </c>
      <c r="J2911" s="245" t="s">
        <v>569</v>
      </c>
      <c r="K2911" s="246" t="s">
        <v>18107</v>
      </c>
      <c r="L2911" s="245" t="s">
        <v>568</v>
      </c>
    </row>
    <row r="2912" spans="1:12" x14ac:dyDescent="0.25">
      <c r="A2912" s="245" t="s">
        <v>4205</v>
      </c>
      <c r="B2912" s="245" t="s">
        <v>4204</v>
      </c>
      <c r="C2912" s="245" t="s">
        <v>4498</v>
      </c>
      <c r="D2912" s="245" t="s">
        <v>4497</v>
      </c>
      <c r="E2912" s="246" t="s">
        <v>44</v>
      </c>
      <c r="F2912" s="245" t="s">
        <v>44</v>
      </c>
      <c r="G2912" s="245" t="s">
        <v>4499</v>
      </c>
      <c r="H2912" s="245" t="s">
        <v>11902</v>
      </c>
      <c r="I2912" s="245" t="s">
        <v>24</v>
      </c>
      <c r="J2912" s="245" t="s">
        <v>569</v>
      </c>
      <c r="K2912" s="246" t="s">
        <v>18108</v>
      </c>
      <c r="L2912" s="245" t="s">
        <v>568</v>
      </c>
    </row>
    <row r="2913" spans="1:12" x14ac:dyDescent="0.25">
      <c r="A2913" s="245" t="s">
        <v>4205</v>
      </c>
      <c r="B2913" s="245" t="s">
        <v>4204</v>
      </c>
      <c r="C2913" s="245" t="s">
        <v>4498</v>
      </c>
      <c r="D2913" s="245" t="s">
        <v>4497</v>
      </c>
      <c r="E2913" s="246" t="s">
        <v>44</v>
      </c>
      <c r="F2913" s="245" t="s">
        <v>44</v>
      </c>
      <c r="G2913" s="245" t="s">
        <v>4496</v>
      </c>
      <c r="H2913" s="245" t="s">
        <v>11903</v>
      </c>
      <c r="I2913" s="245" t="s">
        <v>24</v>
      </c>
      <c r="J2913" s="245" t="s">
        <v>569</v>
      </c>
      <c r="K2913" s="246" t="s">
        <v>18109</v>
      </c>
      <c r="L2913" s="245" t="s">
        <v>568</v>
      </c>
    </row>
    <row r="2914" spans="1:12" x14ac:dyDescent="0.25">
      <c r="A2914" s="245" t="s">
        <v>4205</v>
      </c>
      <c r="B2914" s="245" t="s">
        <v>4204</v>
      </c>
      <c r="C2914" s="245" t="s">
        <v>4498</v>
      </c>
      <c r="D2914" s="245" t="s">
        <v>4497</v>
      </c>
      <c r="E2914" s="246" t="s">
        <v>44</v>
      </c>
      <c r="F2914" s="245" t="s">
        <v>44</v>
      </c>
      <c r="G2914" s="245" t="s">
        <v>18110</v>
      </c>
      <c r="H2914" s="245" t="s">
        <v>18111</v>
      </c>
      <c r="I2914" s="245" t="s">
        <v>24</v>
      </c>
      <c r="J2914" s="245" t="s">
        <v>59</v>
      </c>
      <c r="K2914" s="246" t="s">
        <v>10224</v>
      </c>
      <c r="L2914" s="245" t="s">
        <v>568</v>
      </c>
    </row>
    <row r="2915" spans="1:12" x14ac:dyDescent="0.25">
      <c r="A2915" s="245" t="s">
        <v>4205</v>
      </c>
      <c r="B2915" s="245" t="s">
        <v>4204</v>
      </c>
      <c r="C2915" s="245" t="s">
        <v>4498</v>
      </c>
      <c r="D2915" s="245" t="s">
        <v>4497</v>
      </c>
      <c r="E2915" s="246" t="s">
        <v>44</v>
      </c>
      <c r="F2915" s="245" t="s">
        <v>44</v>
      </c>
      <c r="G2915" s="245" t="s">
        <v>18112</v>
      </c>
      <c r="H2915" s="245" t="s">
        <v>18113</v>
      </c>
      <c r="I2915" s="245" t="s">
        <v>24</v>
      </c>
      <c r="J2915" s="245" t="s">
        <v>59</v>
      </c>
      <c r="K2915" s="246" t="s">
        <v>12624</v>
      </c>
      <c r="L2915" s="245" t="s">
        <v>568</v>
      </c>
    </row>
    <row r="2916" spans="1:12" x14ac:dyDescent="0.25">
      <c r="A2916" s="245" t="s">
        <v>4205</v>
      </c>
      <c r="B2916" s="245" t="s">
        <v>4204</v>
      </c>
      <c r="C2916" s="245" t="s">
        <v>4498</v>
      </c>
      <c r="D2916" s="245" t="s">
        <v>4497</v>
      </c>
      <c r="E2916" s="246" t="s">
        <v>44</v>
      </c>
      <c r="F2916" s="245" t="s">
        <v>44</v>
      </c>
      <c r="G2916" s="245" t="s">
        <v>18114</v>
      </c>
      <c r="H2916" s="245" t="s">
        <v>18115</v>
      </c>
      <c r="I2916" s="245" t="s">
        <v>24</v>
      </c>
      <c r="J2916" s="245" t="s">
        <v>59</v>
      </c>
      <c r="K2916" s="246" t="s">
        <v>18116</v>
      </c>
      <c r="L2916" s="245" t="s">
        <v>568</v>
      </c>
    </row>
    <row r="2917" spans="1:12" x14ac:dyDescent="0.25">
      <c r="A2917" s="245" t="s">
        <v>4205</v>
      </c>
      <c r="B2917" s="245" t="s">
        <v>4204</v>
      </c>
      <c r="C2917" s="245" t="s">
        <v>4498</v>
      </c>
      <c r="D2917" s="245" t="s">
        <v>4497</v>
      </c>
      <c r="E2917" s="246" t="s">
        <v>44</v>
      </c>
      <c r="F2917" s="245" t="s">
        <v>44</v>
      </c>
      <c r="G2917" s="245" t="s">
        <v>18117</v>
      </c>
      <c r="H2917" s="245" t="s">
        <v>18118</v>
      </c>
      <c r="I2917" s="245" t="s">
        <v>24</v>
      </c>
      <c r="J2917" s="245" t="s">
        <v>59</v>
      </c>
      <c r="K2917" s="246" t="s">
        <v>18119</v>
      </c>
      <c r="L2917" s="245" t="s">
        <v>568</v>
      </c>
    </row>
    <row r="2918" spans="1:12" x14ac:dyDescent="0.25">
      <c r="A2918" s="245" t="s">
        <v>4205</v>
      </c>
      <c r="B2918" s="245" t="s">
        <v>4204</v>
      </c>
      <c r="C2918" s="245" t="s">
        <v>4498</v>
      </c>
      <c r="D2918" s="245" t="s">
        <v>4497</v>
      </c>
      <c r="E2918" s="246" t="s">
        <v>44</v>
      </c>
      <c r="F2918" s="245" t="s">
        <v>44</v>
      </c>
      <c r="G2918" s="245" t="s">
        <v>18120</v>
      </c>
      <c r="H2918" s="245" t="s">
        <v>18121</v>
      </c>
      <c r="I2918" s="245" t="s">
        <v>24</v>
      </c>
      <c r="J2918" s="245" t="s">
        <v>59</v>
      </c>
      <c r="K2918" s="246" t="s">
        <v>10252</v>
      </c>
      <c r="L2918" s="245" t="s">
        <v>568</v>
      </c>
    </row>
    <row r="2919" spans="1:12" x14ac:dyDescent="0.25">
      <c r="A2919" s="245" t="s">
        <v>4205</v>
      </c>
      <c r="B2919" s="245" t="s">
        <v>4204</v>
      </c>
      <c r="C2919" s="245" t="s">
        <v>4498</v>
      </c>
      <c r="D2919" s="245" t="s">
        <v>4497</v>
      </c>
      <c r="E2919" s="246" t="s">
        <v>44</v>
      </c>
      <c r="F2919" s="245" t="s">
        <v>44</v>
      </c>
      <c r="G2919" s="245" t="s">
        <v>18122</v>
      </c>
      <c r="H2919" s="245" t="s">
        <v>18123</v>
      </c>
      <c r="I2919" s="245" t="s">
        <v>24</v>
      </c>
      <c r="J2919" s="245" t="s">
        <v>59</v>
      </c>
      <c r="K2919" s="246" t="s">
        <v>16237</v>
      </c>
      <c r="L2919" s="245" t="s">
        <v>568</v>
      </c>
    </row>
    <row r="2920" spans="1:12" x14ac:dyDescent="0.25">
      <c r="A2920" s="245" t="s">
        <v>4205</v>
      </c>
      <c r="B2920" s="245" t="s">
        <v>4204</v>
      </c>
      <c r="C2920" s="245" t="s">
        <v>4498</v>
      </c>
      <c r="D2920" s="245" t="s">
        <v>4497</v>
      </c>
      <c r="E2920" s="246" t="s">
        <v>44</v>
      </c>
      <c r="F2920" s="245" t="s">
        <v>44</v>
      </c>
      <c r="G2920" s="245" t="s">
        <v>18124</v>
      </c>
      <c r="H2920" s="245" t="s">
        <v>18125</v>
      </c>
      <c r="I2920" s="245" t="s">
        <v>24</v>
      </c>
      <c r="J2920" s="245" t="s">
        <v>59</v>
      </c>
      <c r="K2920" s="246" t="s">
        <v>13034</v>
      </c>
      <c r="L2920" s="245" t="s">
        <v>568</v>
      </c>
    </row>
    <row r="2921" spans="1:12" x14ac:dyDescent="0.25">
      <c r="A2921" s="245" t="s">
        <v>4205</v>
      </c>
      <c r="B2921" s="245" t="s">
        <v>4204</v>
      </c>
      <c r="C2921" s="245" t="s">
        <v>4498</v>
      </c>
      <c r="D2921" s="245" t="s">
        <v>4497</v>
      </c>
      <c r="E2921" s="246" t="s">
        <v>44</v>
      </c>
      <c r="F2921" s="245" t="s">
        <v>44</v>
      </c>
      <c r="G2921" s="245" t="s">
        <v>18126</v>
      </c>
      <c r="H2921" s="245" t="s">
        <v>18127</v>
      </c>
      <c r="I2921" s="245" t="s">
        <v>24</v>
      </c>
      <c r="J2921" s="245" t="s">
        <v>59</v>
      </c>
      <c r="K2921" s="246" t="s">
        <v>18128</v>
      </c>
      <c r="L2921" s="245" t="s">
        <v>568</v>
      </c>
    </row>
    <row r="2922" spans="1:12" x14ac:dyDescent="0.25">
      <c r="A2922" s="245" t="s">
        <v>4205</v>
      </c>
      <c r="B2922" s="245" t="s">
        <v>4204</v>
      </c>
      <c r="C2922" s="245" t="s">
        <v>4498</v>
      </c>
      <c r="D2922" s="245" t="s">
        <v>4497</v>
      </c>
      <c r="E2922" s="246" t="s">
        <v>44</v>
      </c>
      <c r="F2922" s="245" t="s">
        <v>44</v>
      </c>
      <c r="G2922" s="245" t="s">
        <v>18129</v>
      </c>
      <c r="H2922" s="245" t="s">
        <v>18130</v>
      </c>
      <c r="I2922" s="245" t="s">
        <v>24</v>
      </c>
      <c r="J2922" s="245" t="s">
        <v>59</v>
      </c>
      <c r="K2922" s="246" t="s">
        <v>18131</v>
      </c>
      <c r="L2922" s="245" t="s">
        <v>568</v>
      </c>
    </row>
    <row r="2923" spans="1:12" x14ac:dyDescent="0.25">
      <c r="A2923" s="245" t="s">
        <v>4205</v>
      </c>
      <c r="B2923" s="245" t="s">
        <v>4204</v>
      </c>
      <c r="C2923" s="245" t="s">
        <v>4498</v>
      </c>
      <c r="D2923" s="245" t="s">
        <v>4497</v>
      </c>
      <c r="E2923" s="246" t="s">
        <v>44</v>
      </c>
      <c r="F2923" s="245" t="s">
        <v>44</v>
      </c>
      <c r="G2923" s="245" t="s">
        <v>18132</v>
      </c>
      <c r="H2923" s="245" t="s">
        <v>18133</v>
      </c>
      <c r="I2923" s="245" t="s">
        <v>24</v>
      </c>
      <c r="J2923" s="245" t="s">
        <v>59</v>
      </c>
      <c r="K2923" s="246" t="s">
        <v>12916</v>
      </c>
      <c r="L2923" s="245" t="s">
        <v>568</v>
      </c>
    </row>
    <row r="2924" spans="1:12" x14ac:dyDescent="0.25">
      <c r="A2924" s="245" t="s">
        <v>4205</v>
      </c>
      <c r="B2924" s="245" t="s">
        <v>4204</v>
      </c>
      <c r="C2924" s="245" t="s">
        <v>4474</v>
      </c>
      <c r="D2924" s="245" t="s">
        <v>4473</v>
      </c>
      <c r="E2924" s="246" t="s">
        <v>44</v>
      </c>
      <c r="F2924" s="245" t="s">
        <v>44</v>
      </c>
      <c r="G2924" s="245" t="s">
        <v>4495</v>
      </c>
      <c r="H2924" s="245" t="s">
        <v>11904</v>
      </c>
      <c r="I2924" s="245" t="s">
        <v>24</v>
      </c>
      <c r="J2924" s="245" t="s">
        <v>59</v>
      </c>
      <c r="K2924" s="246" t="s">
        <v>15104</v>
      </c>
      <c r="L2924" s="245" t="s">
        <v>568</v>
      </c>
    </row>
    <row r="2925" spans="1:12" x14ac:dyDescent="0.25">
      <c r="A2925" s="245" t="s">
        <v>4205</v>
      </c>
      <c r="B2925" s="245" t="s">
        <v>4204</v>
      </c>
      <c r="C2925" s="245" t="s">
        <v>4474</v>
      </c>
      <c r="D2925" s="245" t="s">
        <v>4473</v>
      </c>
      <c r="E2925" s="246" t="s">
        <v>44</v>
      </c>
      <c r="F2925" s="245" t="s">
        <v>44</v>
      </c>
      <c r="G2925" s="245" t="s">
        <v>4494</v>
      </c>
      <c r="H2925" s="245" t="s">
        <v>11905</v>
      </c>
      <c r="I2925" s="245" t="s">
        <v>24</v>
      </c>
      <c r="J2925" s="245" t="s">
        <v>59</v>
      </c>
      <c r="K2925" s="246" t="s">
        <v>8989</v>
      </c>
      <c r="L2925" s="245" t="s">
        <v>568</v>
      </c>
    </row>
    <row r="2926" spans="1:12" x14ac:dyDescent="0.25">
      <c r="A2926" s="245" t="s">
        <v>4205</v>
      </c>
      <c r="B2926" s="245" t="s">
        <v>4204</v>
      </c>
      <c r="C2926" s="245" t="s">
        <v>4474</v>
      </c>
      <c r="D2926" s="245" t="s">
        <v>4473</v>
      </c>
      <c r="E2926" s="246" t="s">
        <v>44</v>
      </c>
      <c r="F2926" s="245" t="s">
        <v>44</v>
      </c>
      <c r="G2926" s="245" t="s">
        <v>4492</v>
      </c>
      <c r="H2926" s="245" t="s">
        <v>11906</v>
      </c>
      <c r="I2926" s="245" t="s">
        <v>24</v>
      </c>
      <c r="J2926" s="245" t="s">
        <v>59</v>
      </c>
      <c r="K2926" s="246" t="s">
        <v>17889</v>
      </c>
      <c r="L2926" s="245" t="s">
        <v>568</v>
      </c>
    </row>
    <row r="2927" spans="1:12" x14ac:dyDescent="0.25">
      <c r="A2927" s="245" t="s">
        <v>4205</v>
      </c>
      <c r="B2927" s="245" t="s">
        <v>4204</v>
      </c>
      <c r="C2927" s="245" t="s">
        <v>4474</v>
      </c>
      <c r="D2927" s="245" t="s">
        <v>4473</v>
      </c>
      <c r="E2927" s="246" t="s">
        <v>44</v>
      </c>
      <c r="F2927" s="245" t="s">
        <v>44</v>
      </c>
      <c r="G2927" s="245" t="s">
        <v>4491</v>
      </c>
      <c r="H2927" s="245" t="s">
        <v>11907</v>
      </c>
      <c r="I2927" s="245" t="s">
        <v>24</v>
      </c>
      <c r="J2927" s="245" t="s">
        <v>59</v>
      </c>
      <c r="K2927" s="246" t="s">
        <v>17889</v>
      </c>
      <c r="L2927" s="245" t="s">
        <v>568</v>
      </c>
    </row>
    <row r="2928" spans="1:12" x14ac:dyDescent="0.25">
      <c r="A2928" s="245" t="s">
        <v>4205</v>
      </c>
      <c r="B2928" s="245" t="s">
        <v>4204</v>
      </c>
      <c r="C2928" s="245" t="s">
        <v>4474</v>
      </c>
      <c r="D2928" s="245" t="s">
        <v>4473</v>
      </c>
      <c r="E2928" s="246" t="s">
        <v>44</v>
      </c>
      <c r="F2928" s="245" t="s">
        <v>44</v>
      </c>
      <c r="G2928" s="245" t="s">
        <v>4490</v>
      </c>
      <c r="H2928" s="245" t="s">
        <v>11908</v>
      </c>
      <c r="I2928" s="245" t="s">
        <v>24</v>
      </c>
      <c r="J2928" s="245" t="s">
        <v>59</v>
      </c>
      <c r="K2928" s="246" t="s">
        <v>1552</v>
      </c>
      <c r="L2928" s="245" t="s">
        <v>568</v>
      </c>
    </row>
    <row r="2929" spans="1:12" x14ac:dyDescent="0.25">
      <c r="A2929" s="245" t="s">
        <v>4205</v>
      </c>
      <c r="B2929" s="245" t="s">
        <v>4204</v>
      </c>
      <c r="C2929" s="245" t="s">
        <v>4474</v>
      </c>
      <c r="D2929" s="245" t="s">
        <v>4473</v>
      </c>
      <c r="E2929" s="246" t="s">
        <v>44</v>
      </c>
      <c r="F2929" s="245" t="s">
        <v>44</v>
      </c>
      <c r="G2929" s="245" t="s">
        <v>4489</v>
      </c>
      <c r="H2929" s="245" t="s">
        <v>11909</v>
      </c>
      <c r="I2929" s="245" t="s">
        <v>24</v>
      </c>
      <c r="J2929" s="245" t="s">
        <v>59</v>
      </c>
      <c r="K2929" s="246" t="s">
        <v>9546</v>
      </c>
      <c r="L2929" s="245" t="s">
        <v>568</v>
      </c>
    </row>
    <row r="2930" spans="1:12" x14ac:dyDescent="0.25">
      <c r="A2930" s="245" t="s">
        <v>4205</v>
      </c>
      <c r="B2930" s="245" t="s">
        <v>4204</v>
      </c>
      <c r="C2930" s="245" t="s">
        <v>4474</v>
      </c>
      <c r="D2930" s="245" t="s">
        <v>4473</v>
      </c>
      <c r="E2930" s="246" t="s">
        <v>44</v>
      </c>
      <c r="F2930" s="245" t="s">
        <v>44</v>
      </c>
      <c r="G2930" s="245" t="s">
        <v>4488</v>
      </c>
      <c r="H2930" s="245" t="s">
        <v>11910</v>
      </c>
      <c r="I2930" s="245" t="s">
        <v>24</v>
      </c>
      <c r="J2930" s="245" t="s">
        <v>59</v>
      </c>
      <c r="K2930" s="246" t="s">
        <v>11830</v>
      </c>
      <c r="L2930" s="245" t="s">
        <v>568</v>
      </c>
    </row>
    <row r="2931" spans="1:12" x14ac:dyDescent="0.25">
      <c r="A2931" s="245" t="s">
        <v>4205</v>
      </c>
      <c r="B2931" s="245" t="s">
        <v>4204</v>
      </c>
      <c r="C2931" s="245" t="s">
        <v>4474</v>
      </c>
      <c r="D2931" s="245" t="s">
        <v>4473</v>
      </c>
      <c r="E2931" s="246" t="s">
        <v>44</v>
      </c>
      <c r="F2931" s="245" t="s">
        <v>44</v>
      </c>
      <c r="G2931" s="245" t="s">
        <v>4487</v>
      </c>
      <c r="H2931" s="245" t="s">
        <v>11911</v>
      </c>
      <c r="I2931" s="245" t="s">
        <v>24</v>
      </c>
      <c r="J2931" s="245" t="s">
        <v>59</v>
      </c>
      <c r="K2931" s="246" t="s">
        <v>18134</v>
      </c>
      <c r="L2931" s="245" t="s">
        <v>568</v>
      </c>
    </row>
    <row r="2932" spans="1:12" x14ac:dyDescent="0.25">
      <c r="A2932" s="245" t="s">
        <v>4205</v>
      </c>
      <c r="B2932" s="245" t="s">
        <v>4204</v>
      </c>
      <c r="C2932" s="245" t="s">
        <v>4474</v>
      </c>
      <c r="D2932" s="245" t="s">
        <v>4473</v>
      </c>
      <c r="E2932" s="246" t="s">
        <v>44</v>
      </c>
      <c r="F2932" s="245" t="s">
        <v>44</v>
      </c>
      <c r="G2932" s="245" t="s">
        <v>4486</v>
      </c>
      <c r="H2932" s="245" t="s">
        <v>11912</v>
      </c>
      <c r="I2932" s="245" t="s">
        <v>24</v>
      </c>
      <c r="J2932" s="245" t="s">
        <v>59</v>
      </c>
      <c r="K2932" s="246" t="s">
        <v>18135</v>
      </c>
      <c r="L2932" s="245" t="s">
        <v>568</v>
      </c>
    </row>
    <row r="2933" spans="1:12" x14ac:dyDescent="0.25">
      <c r="A2933" s="245" t="s">
        <v>4205</v>
      </c>
      <c r="B2933" s="245" t="s">
        <v>4204</v>
      </c>
      <c r="C2933" s="245" t="s">
        <v>4474</v>
      </c>
      <c r="D2933" s="245" t="s">
        <v>4473</v>
      </c>
      <c r="E2933" s="246" t="s">
        <v>44</v>
      </c>
      <c r="F2933" s="245" t="s">
        <v>44</v>
      </c>
      <c r="G2933" s="245" t="s">
        <v>4485</v>
      </c>
      <c r="H2933" s="245" t="s">
        <v>11914</v>
      </c>
      <c r="I2933" s="245" t="s">
        <v>24</v>
      </c>
      <c r="J2933" s="245" t="s">
        <v>59</v>
      </c>
      <c r="K2933" s="246" t="s">
        <v>18136</v>
      </c>
      <c r="L2933" s="245" t="s">
        <v>568</v>
      </c>
    </row>
    <row r="2934" spans="1:12" x14ac:dyDescent="0.25">
      <c r="A2934" s="245" t="s">
        <v>4205</v>
      </c>
      <c r="B2934" s="245" t="s">
        <v>4204</v>
      </c>
      <c r="C2934" s="245" t="s">
        <v>4474</v>
      </c>
      <c r="D2934" s="245" t="s">
        <v>4473</v>
      </c>
      <c r="E2934" s="246" t="s">
        <v>44</v>
      </c>
      <c r="F2934" s="245" t="s">
        <v>44</v>
      </c>
      <c r="G2934" s="245" t="s">
        <v>4484</v>
      </c>
      <c r="H2934" s="245" t="s">
        <v>11915</v>
      </c>
      <c r="I2934" s="245" t="s">
        <v>24</v>
      </c>
      <c r="J2934" s="245" t="s">
        <v>59</v>
      </c>
      <c r="K2934" s="246" t="s">
        <v>18136</v>
      </c>
      <c r="L2934" s="245" t="s">
        <v>568</v>
      </c>
    </row>
    <row r="2935" spans="1:12" x14ac:dyDescent="0.25">
      <c r="A2935" s="245" t="s">
        <v>4205</v>
      </c>
      <c r="B2935" s="245" t="s">
        <v>4204</v>
      </c>
      <c r="C2935" s="245" t="s">
        <v>4474</v>
      </c>
      <c r="D2935" s="245" t="s">
        <v>4473</v>
      </c>
      <c r="E2935" s="246" t="s">
        <v>44</v>
      </c>
      <c r="F2935" s="245" t="s">
        <v>44</v>
      </c>
      <c r="G2935" s="245" t="s">
        <v>4483</v>
      </c>
      <c r="H2935" s="245" t="s">
        <v>11916</v>
      </c>
      <c r="I2935" s="245" t="s">
        <v>24</v>
      </c>
      <c r="J2935" s="245" t="s">
        <v>59</v>
      </c>
      <c r="K2935" s="246" t="s">
        <v>18137</v>
      </c>
      <c r="L2935" s="245" t="s">
        <v>568</v>
      </c>
    </row>
    <row r="2936" spans="1:12" x14ac:dyDescent="0.25">
      <c r="A2936" s="245" t="s">
        <v>4205</v>
      </c>
      <c r="B2936" s="245" t="s">
        <v>4204</v>
      </c>
      <c r="C2936" s="245" t="s">
        <v>4474</v>
      </c>
      <c r="D2936" s="245" t="s">
        <v>4473</v>
      </c>
      <c r="E2936" s="246" t="s">
        <v>44</v>
      </c>
      <c r="F2936" s="245" t="s">
        <v>44</v>
      </c>
      <c r="G2936" s="245" t="s">
        <v>4482</v>
      </c>
      <c r="H2936" s="245" t="s">
        <v>11917</v>
      </c>
      <c r="I2936" s="245" t="s">
        <v>24</v>
      </c>
      <c r="J2936" s="245" t="s">
        <v>59</v>
      </c>
      <c r="K2936" s="246" t="s">
        <v>18138</v>
      </c>
      <c r="L2936" s="245" t="s">
        <v>568</v>
      </c>
    </row>
    <row r="2937" spans="1:12" x14ac:dyDescent="0.25">
      <c r="A2937" s="245" t="s">
        <v>4205</v>
      </c>
      <c r="B2937" s="245" t="s">
        <v>4204</v>
      </c>
      <c r="C2937" s="245" t="s">
        <v>4474</v>
      </c>
      <c r="D2937" s="245" t="s">
        <v>4473</v>
      </c>
      <c r="E2937" s="246" t="s">
        <v>44</v>
      </c>
      <c r="F2937" s="245" t="s">
        <v>44</v>
      </c>
      <c r="G2937" s="245" t="s">
        <v>4481</v>
      </c>
      <c r="H2937" s="245" t="s">
        <v>11918</v>
      </c>
      <c r="I2937" s="245" t="s">
        <v>24</v>
      </c>
      <c r="J2937" s="245" t="s">
        <v>59</v>
      </c>
      <c r="K2937" s="246" t="s">
        <v>18139</v>
      </c>
      <c r="L2937" s="245" t="s">
        <v>568</v>
      </c>
    </row>
    <row r="2938" spans="1:12" x14ac:dyDescent="0.25">
      <c r="A2938" s="245" t="s">
        <v>4205</v>
      </c>
      <c r="B2938" s="245" t="s">
        <v>4204</v>
      </c>
      <c r="C2938" s="245" t="s">
        <v>4474</v>
      </c>
      <c r="D2938" s="245" t="s">
        <v>4473</v>
      </c>
      <c r="E2938" s="246" t="s">
        <v>44</v>
      </c>
      <c r="F2938" s="245" t="s">
        <v>44</v>
      </c>
      <c r="G2938" s="245" t="s">
        <v>4480</v>
      </c>
      <c r="H2938" s="245" t="s">
        <v>11919</v>
      </c>
      <c r="I2938" s="245" t="s">
        <v>24</v>
      </c>
      <c r="J2938" s="245" t="s">
        <v>59</v>
      </c>
      <c r="K2938" s="246" t="s">
        <v>18140</v>
      </c>
      <c r="L2938" s="245" t="s">
        <v>568</v>
      </c>
    </row>
    <row r="2939" spans="1:12" x14ac:dyDescent="0.25">
      <c r="A2939" s="245" t="s">
        <v>4205</v>
      </c>
      <c r="B2939" s="245" t="s">
        <v>4204</v>
      </c>
      <c r="C2939" s="245" t="s">
        <v>4474</v>
      </c>
      <c r="D2939" s="245" t="s">
        <v>4473</v>
      </c>
      <c r="E2939" s="246" t="s">
        <v>44</v>
      </c>
      <c r="F2939" s="245" t="s">
        <v>44</v>
      </c>
      <c r="G2939" s="245" t="s">
        <v>4479</v>
      </c>
      <c r="H2939" s="245" t="s">
        <v>11921</v>
      </c>
      <c r="I2939" s="245" t="s">
        <v>24</v>
      </c>
      <c r="J2939" s="245" t="s">
        <v>59</v>
      </c>
      <c r="K2939" s="246" t="s">
        <v>18141</v>
      </c>
      <c r="L2939" s="245" t="s">
        <v>568</v>
      </c>
    </row>
    <row r="2940" spans="1:12" x14ac:dyDescent="0.25">
      <c r="A2940" s="245" t="s">
        <v>4205</v>
      </c>
      <c r="B2940" s="245" t="s">
        <v>4204</v>
      </c>
      <c r="C2940" s="245" t="s">
        <v>4474</v>
      </c>
      <c r="D2940" s="245" t="s">
        <v>4473</v>
      </c>
      <c r="E2940" s="246" t="s">
        <v>44</v>
      </c>
      <c r="F2940" s="245" t="s">
        <v>44</v>
      </c>
      <c r="G2940" s="245" t="s">
        <v>4478</v>
      </c>
      <c r="H2940" s="245" t="s">
        <v>11923</v>
      </c>
      <c r="I2940" s="245" t="s">
        <v>24</v>
      </c>
      <c r="J2940" s="245" t="s">
        <v>59</v>
      </c>
      <c r="K2940" s="246" t="s">
        <v>18142</v>
      </c>
      <c r="L2940" s="245" t="s">
        <v>568</v>
      </c>
    </row>
    <row r="2941" spans="1:12" x14ac:dyDescent="0.25">
      <c r="A2941" s="245" t="s">
        <v>4205</v>
      </c>
      <c r="B2941" s="245" t="s">
        <v>4204</v>
      </c>
      <c r="C2941" s="245" t="s">
        <v>4474</v>
      </c>
      <c r="D2941" s="245" t="s">
        <v>4473</v>
      </c>
      <c r="E2941" s="246" t="s">
        <v>44</v>
      </c>
      <c r="F2941" s="245" t="s">
        <v>44</v>
      </c>
      <c r="G2941" s="245" t="s">
        <v>4477</v>
      </c>
      <c r="H2941" s="245" t="s">
        <v>11924</v>
      </c>
      <c r="I2941" s="245" t="s">
        <v>24</v>
      </c>
      <c r="J2941" s="245" t="s">
        <v>59</v>
      </c>
      <c r="K2941" s="246" t="s">
        <v>18142</v>
      </c>
      <c r="L2941" s="245" t="s">
        <v>568</v>
      </c>
    </row>
    <row r="2942" spans="1:12" x14ac:dyDescent="0.25">
      <c r="A2942" s="245" t="s">
        <v>4205</v>
      </c>
      <c r="B2942" s="245" t="s">
        <v>4204</v>
      </c>
      <c r="C2942" s="245" t="s">
        <v>4474</v>
      </c>
      <c r="D2942" s="245" t="s">
        <v>4473</v>
      </c>
      <c r="E2942" s="246" t="s">
        <v>44</v>
      </c>
      <c r="F2942" s="245" t="s">
        <v>44</v>
      </c>
      <c r="G2942" s="245" t="s">
        <v>4476</v>
      </c>
      <c r="H2942" s="245" t="s">
        <v>11925</v>
      </c>
      <c r="I2942" s="245" t="s">
        <v>24</v>
      </c>
      <c r="J2942" s="245" t="s">
        <v>59</v>
      </c>
      <c r="K2942" s="246" t="s">
        <v>18143</v>
      </c>
      <c r="L2942" s="245" t="s">
        <v>568</v>
      </c>
    </row>
    <row r="2943" spans="1:12" x14ac:dyDescent="0.25">
      <c r="A2943" s="245" t="s">
        <v>4205</v>
      </c>
      <c r="B2943" s="245" t="s">
        <v>4204</v>
      </c>
      <c r="C2943" s="245" t="s">
        <v>4474</v>
      </c>
      <c r="D2943" s="245" t="s">
        <v>4473</v>
      </c>
      <c r="E2943" s="246" t="s">
        <v>44</v>
      </c>
      <c r="F2943" s="245" t="s">
        <v>44</v>
      </c>
      <c r="G2943" s="245" t="s">
        <v>4475</v>
      </c>
      <c r="H2943" s="245" t="s">
        <v>11926</v>
      </c>
      <c r="I2943" s="245" t="s">
        <v>24</v>
      </c>
      <c r="J2943" s="245" t="s">
        <v>59</v>
      </c>
      <c r="K2943" s="246" t="s">
        <v>18144</v>
      </c>
      <c r="L2943" s="245" t="s">
        <v>568</v>
      </c>
    </row>
    <row r="2944" spans="1:12" x14ac:dyDescent="0.25">
      <c r="A2944" s="245" t="s">
        <v>4205</v>
      </c>
      <c r="B2944" s="245" t="s">
        <v>4204</v>
      </c>
      <c r="C2944" s="245" t="s">
        <v>4474</v>
      </c>
      <c r="D2944" s="245" t="s">
        <v>4473</v>
      </c>
      <c r="E2944" s="246" t="s">
        <v>44</v>
      </c>
      <c r="F2944" s="245" t="s">
        <v>44</v>
      </c>
      <c r="G2944" s="245" t="s">
        <v>4472</v>
      </c>
      <c r="H2944" s="245" t="s">
        <v>11927</v>
      </c>
      <c r="I2944" s="245" t="s">
        <v>24</v>
      </c>
      <c r="J2944" s="245" t="s">
        <v>59</v>
      </c>
      <c r="K2944" s="246" t="s">
        <v>18145</v>
      </c>
      <c r="L2944" s="245" t="s">
        <v>568</v>
      </c>
    </row>
    <row r="2945" spans="1:12" x14ac:dyDescent="0.25">
      <c r="A2945" s="245" t="s">
        <v>4205</v>
      </c>
      <c r="B2945" s="245" t="s">
        <v>4204</v>
      </c>
      <c r="C2945" s="245" t="s">
        <v>4474</v>
      </c>
      <c r="D2945" s="245" t="s">
        <v>4473</v>
      </c>
      <c r="E2945" s="246" t="s">
        <v>44</v>
      </c>
      <c r="F2945" s="245" t="s">
        <v>44</v>
      </c>
      <c r="G2945" s="245" t="s">
        <v>11928</v>
      </c>
      <c r="H2945" s="245" t="s">
        <v>11929</v>
      </c>
      <c r="I2945" s="245" t="s">
        <v>24</v>
      </c>
      <c r="J2945" s="245" t="s">
        <v>59</v>
      </c>
      <c r="K2945" s="246" t="s">
        <v>18146</v>
      </c>
      <c r="L2945" s="245" t="s">
        <v>568</v>
      </c>
    </row>
    <row r="2946" spans="1:12" x14ac:dyDescent="0.25">
      <c r="A2946" s="245" t="s">
        <v>4205</v>
      </c>
      <c r="B2946" s="245" t="s">
        <v>4204</v>
      </c>
      <c r="C2946" s="245" t="s">
        <v>4474</v>
      </c>
      <c r="D2946" s="245" t="s">
        <v>4473</v>
      </c>
      <c r="E2946" s="246" t="s">
        <v>44</v>
      </c>
      <c r="F2946" s="245" t="s">
        <v>44</v>
      </c>
      <c r="G2946" s="245" t="s">
        <v>11930</v>
      </c>
      <c r="H2946" s="245" t="s">
        <v>11931</v>
      </c>
      <c r="I2946" s="245" t="s">
        <v>24</v>
      </c>
      <c r="J2946" s="245" t="s">
        <v>59</v>
      </c>
      <c r="K2946" s="246" t="s">
        <v>18147</v>
      </c>
      <c r="L2946" s="245" t="s">
        <v>568</v>
      </c>
    </row>
    <row r="2947" spans="1:12" x14ac:dyDescent="0.25">
      <c r="A2947" s="245" t="s">
        <v>4205</v>
      </c>
      <c r="B2947" s="245" t="s">
        <v>4204</v>
      </c>
      <c r="C2947" s="245" t="s">
        <v>4474</v>
      </c>
      <c r="D2947" s="245" t="s">
        <v>4473</v>
      </c>
      <c r="E2947" s="246" t="s">
        <v>44</v>
      </c>
      <c r="F2947" s="245" t="s">
        <v>44</v>
      </c>
      <c r="G2947" s="245" t="s">
        <v>11932</v>
      </c>
      <c r="H2947" s="245" t="s">
        <v>11933</v>
      </c>
      <c r="I2947" s="245" t="s">
        <v>24</v>
      </c>
      <c r="J2947" s="245" t="s">
        <v>59</v>
      </c>
      <c r="K2947" s="246" t="s">
        <v>18148</v>
      </c>
      <c r="L2947" s="245" t="s">
        <v>568</v>
      </c>
    </row>
    <row r="2948" spans="1:12" x14ac:dyDescent="0.25">
      <c r="A2948" s="245" t="s">
        <v>4205</v>
      </c>
      <c r="B2948" s="245" t="s">
        <v>4204</v>
      </c>
      <c r="C2948" s="245" t="s">
        <v>4474</v>
      </c>
      <c r="D2948" s="245" t="s">
        <v>4473</v>
      </c>
      <c r="E2948" s="246" t="s">
        <v>44</v>
      </c>
      <c r="F2948" s="245" t="s">
        <v>44</v>
      </c>
      <c r="G2948" s="245" t="s">
        <v>11934</v>
      </c>
      <c r="H2948" s="245" t="s">
        <v>11935</v>
      </c>
      <c r="I2948" s="245" t="s">
        <v>24</v>
      </c>
      <c r="J2948" s="245" t="s">
        <v>59</v>
      </c>
      <c r="K2948" s="246" t="s">
        <v>18149</v>
      </c>
      <c r="L2948" s="245" t="s">
        <v>568</v>
      </c>
    </row>
    <row r="2949" spans="1:12" x14ac:dyDescent="0.25">
      <c r="A2949" s="245" t="s">
        <v>4205</v>
      </c>
      <c r="B2949" s="245" t="s">
        <v>4204</v>
      </c>
      <c r="C2949" s="245" t="s">
        <v>4474</v>
      </c>
      <c r="D2949" s="245" t="s">
        <v>4473</v>
      </c>
      <c r="E2949" s="246" t="s">
        <v>44</v>
      </c>
      <c r="F2949" s="245" t="s">
        <v>44</v>
      </c>
      <c r="G2949" s="245" t="s">
        <v>11936</v>
      </c>
      <c r="H2949" s="245" t="s">
        <v>11937</v>
      </c>
      <c r="I2949" s="245" t="s">
        <v>24</v>
      </c>
      <c r="J2949" s="245" t="s">
        <v>59</v>
      </c>
      <c r="K2949" s="246" t="s">
        <v>18150</v>
      </c>
      <c r="L2949" s="245" t="s">
        <v>568</v>
      </c>
    </row>
    <row r="2950" spans="1:12" x14ac:dyDescent="0.25">
      <c r="A2950" s="245" t="s">
        <v>4205</v>
      </c>
      <c r="B2950" s="245" t="s">
        <v>4204</v>
      </c>
      <c r="C2950" s="245" t="s">
        <v>4474</v>
      </c>
      <c r="D2950" s="245" t="s">
        <v>4473</v>
      </c>
      <c r="E2950" s="246" t="s">
        <v>44</v>
      </c>
      <c r="F2950" s="245" t="s">
        <v>44</v>
      </c>
      <c r="G2950" s="245" t="s">
        <v>11938</v>
      </c>
      <c r="H2950" s="245" t="s">
        <v>11939</v>
      </c>
      <c r="I2950" s="245" t="s">
        <v>24</v>
      </c>
      <c r="J2950" s="245" t="s">
        <v>59</v>
      </c>
      <c r="K2950" s="246" t="s">
        <v>18151</v>
      </c>
      <c r="L2950" s="245" t="s">
        <v>568</v>
      </c>
    </row>
    <row r="2951" spans="1:12" x14ac:dyDescent="0.25">
      <c r="A2951" s="245" t="s">
        <v>4205</v>
      </c>
      <c r="B2951" s="245" t="s">
        <v>4204</v>
      </c>
      <c r="C2951" s="245" t="s">
        <v>4474</v>
      </c>
      <c r="D2951" s="245" t="s">
        <v>4473</v>
      </c>
      <c r="E2951" s="246" t="s">
        <v>44</v>
      </c>
      <c r="F2951" s="245" t="s">
        <v>44</v>
      </c>
      <c r="G2951" s="245" t="s">
        <v>11940</v>
      </c>
      <c r="H2951" s="245" t="s">
        <v>11941</v>
      </c>
      <c r="I2951" s="245" t="s">
        <v>24</v>
      </c>
      <c r="J2951" s="245" t="s">
        <v>59</v>
      </c>
      <c r="K2951" s="246" t="s">
        <v>10222</v>
      </c>
      <c r="L2951" s="245" t="s">
        <v>568</v>
      </c>
    </row>
    <row r="2952" spans="1:12" x14ac:dyDescent="0.25">
      <c r="A2952" s="245" t="s">
        <v>4205</v>
      </c>
      <c r="B2952" s="245" t="s">
        <v>4204</v>
      </c>
      <c r="C2952" s="245" t="s">
        <v>4474</v>
      </c>
      <c r="D2952" s="245" t="s">
        <v>4473</v>
      </c>
      <c r="E2952" s="246" t="s">
        <v>44</v>
      </c>
      <c r="F2952" s="245" t="s">
        <v>44</v>
      </c>
      <c r="G2952" s="245" t="s">
        <v>11942</v>
      </c>
      <c r="H2952" s="245" t="s">
        <v>11943</v>
      </c>
      <c r="I2952" s="245" t="s">
        <v>24</v>
      </c>
      <c r="J2952" s="245" t="s">
        <v>59</v>
      </c>
      <c r="K2952" s="246" t="s">
        <v>18152</v>
      </c>
      <c r="L2952" s="245" t="s">
        <v>568</v>
      </c>
    </row>
    <row r="2953" spans="1:12" x14ac:dyDescent="0.25">
      <c r="A2953" s="245" t="s">
        <v>4205</v>
      </c>
      <c r="B2953" s="245" t="s">
        <v>4204</v>
      </c>
      <c r="C2953" s="245" t="s">
        <v>4474</v>
      </c>
      <c r="D2953" s="245" t="s">
        <v>4473</v>
      </c>
      <c r="E2953" s="246" t="s">
        <v>44</v>
      </c>
      <c r="F2953" s="245" t="s">
        <v>44</v>
      </c>
      <c r="G2953" s="245" t="s">
        <v>11944</v>
      </c>
      <c r="H2953" s="245" t="s">
        <v>11945</v>
      </c>
      <c r="I2953" s="245" t="s">
        <v>24</v>
      </c>
      <c r="J2953" s="245" t="s">
        <v>59</v>
      </c>
      <c r="K2953" s="246" t="s">
        <v>18153</v>
      </c>
      <c r="L2953" s="245" t="s">
        <v>568</v>
      </c>
    </row>
    <row r="2954" spans="1:12" x14ac:dyDescent="0.25">
      <c r="A2954" s="245" t="s">
        <v>4205</v>
      </c>
      <c r="B2954" s="245" t="s">
        <v>4204</v>
      </c>
      <c r="C2954" s="245" t="s">
        <v>4474</v>
      </c>
      <c r="D2954" s="245" t="s">
        <v>4473</v>
      </c>
      <c r="E2954" s="246" t="s">
        <v>44</v>
      </c>
      <c r="F2954" s="245" t="s">
        <v>44</v>
      </c>
      <c r="G2954" s="245" t="s">
        <v>11946</v>
      </c>
      <c r="H2954" s="245" t="s">
        <v>11947</v>
      </c>
      <c r="I2954" s="245" t="s">
        <v>24</v>
      </c>
      <c r="J2954" s="245" t="s">
        <v>59</v>
      </c>
      <c r="K2954" s="246" t="s">
        <v>18154</v>
      </c>
      <c r="L2954" s="245" t="s">
        <v>568</v>
      </c>
    </row>
    <row r="2955" spans="1:12" x14ac:dyDescent="0.25">
      <c r="A2955" s="245" t="s">
        <v>4205</v>
      </c>
      <c r="B2955" s="245" t="s">
        <v>4204</v>
      </c>
      <c r="C2955" s="245" t="s">
        <v>4474</v>
      </c>
      <c r="D2955" s="245" t="s">
        <v>4473</v>
      </c>
      <c r="E2955" s="246" t="s">
        <v>44</v>
      </c>
      <c r="F2955" s="245" t="s">
        <v>44</v>
      </c>
      <c r="G2955" s="245" t="s">
        <v>11948</v>
      </c>
      <c r="H2955" s="245" t="s">
        <v>11949</v>
      </c>
      <c r="I2955" s="245" t="s">
        <v>24</v>
      </c>
      <c r="J2955" s="245" t="s">
        <v>59</v>
      </c>
      <c r="K2955" s="246" t="s">
        <v>18155</v>
      </c>
      <c r="L2955" s="245" t="s">
        <v>568</v>
      </c>
    </row>
    <row r="2956" spans="1:12" x14ac:dyDescent="0.25">
      <c r="A2956" s="245" t="s">
        <v>4205</v>
      </c>
      <c r="B2956" s="245" t="s">
        <v>4204</v>
      </c>
      <c r="C2956" s="245" t="s">
        <v>4474</v>
      </c>
      <c r="D2956" s="245" t="s">
        <v>4473</v>
      </c>
      <c r="E2956" s="246" t="s">
        <v>44</v>
      </c>
      <c r="F2956" s="245" t="s">
        <v>44</v>
      </c>
      <c r="G2956" s="245" t="s">
        <v>11950</v>
      </c>
      <c r="H2956" s="245" t="s">
        <v>11951</v>
      </c>
      <c r="I2956" s="245" t="s">
        <v>24</v>
      </c>
      <c r="J2956" s="245" t="s">
        <v>59</v>
      </c>
      <c r="K2956" s="246" t="s">
        <v>18156</v>
      </c>
      <c r="L2956" s="245" t="s">
        <v>568</v>
      </c>
    </row>
    <row r="2957" spans="1:12" x14ac:dyDescent="0.25">
      <c r="A2957" s="245" t="s">
        <v>4205</v>
      </c>
      <c r="B2957" s="245" t="s">
        <v>4204</v>
      </c>
      <c r="C2957" s="245" t="s">
        <v>4474</v>
      </c>
      <c r="D2957" s="245" t="s">
        <v>4473</v>
      </c>
      <c r="E2957" s="246" t="s">
        <v>44</v>
      </c>
      <c r="F2957" s="245" t="s">
        <v>44</v>
      </c>
      <c r="G2957" s="245" t="s">
        <v>11952</v>
      </c>
      <c r="H2957" s="245" t="s">
        <v>11953</v>
      </c>
      <c r="I2957" s="245" t="s">
        <v>24</v>
      </c>
      <c r="J2957" s="245" t="s">
        <v>59</v>
      </c>
      <c r="K2957" s="246" t="s">
        <v>18157</v>
      </c>
      <c r="L2957" s="245" t="s">
        <v>568</v>
      </c>
    </row>
    <row r="2958" spans="1:12" x14ac:dyDescent="0.25">
      <c r="A2958" s="245" t="s">
        <v>4205</v>
      </c>
      <c r="B2958" s="245" t="s">
        <v>4204</v>
      </c>
      <c r="C2958" s="245" t="s">
        <v>4474</v>
      </c>
      <c r="D2958" s="245" t="s">
        <v>4473</v>
      </c>
      <c r="E2958" s="246" t="s">
        <v>44</v>
      </c>
      <c r="F2958" s="245" t="s">
        <v>44</v>
      </c>
      <c r="G2958" s="245" t="s">
        <v>11954</v>
      </c>
      <c r="H2958" s="245" t="s">
        <v>11955</v>
      </c>
      <c r="I2958" s="245" t="s">
        <v>24</v>
      </c>
      <c r="J2958" s="245" t="s">
        <v>59</v>
      </c>
      <c r="K2958" s="246" t="s">
        <v>15454</v>
      </c>
      <c r="L2958" s="245" t="s">
        <v>568</v>
      </c>
    </row>
    <row r="2959" spans="1:12" x14ac:dyDescent="0.25">
      <c r="A2959" s="245" t="s">
        <v>4205</v>
      </c>
      <c r="B2959" s="245" t="s">
        <v>4204</v>
      </c>
      <c r="C2959" s="245" t="s">
        <v>4474</v>
      </c>
      <c r="D2959" s="245" t="s">
        <v>4473</v>
      </c>
      <c r="E2959" s="246" t="s">
        <v>44</v>
      </c>
      <c r="F2959" s="245" t="s">
        <v>44</v>
      </c>
      <c r="G2959" s="245" t="s">
        <v>11956</v>
      </c>
      <c r="H2959" s="245" t="s">
        <v>11957</v>
      </c>
      <c r="I2959" s="245" t="s">
        <v>24</v>
      </c>
      <c r="J2959" s="245" t="s">
        <v>59</v>
      </c>
      <c r="K2959" s="246" t="s">
        <v>9493</v>
      </c>
      <c r="L2959" s="245" t="s">
        <v>568</v>
      </c>
    </row>
    <row r="2960" spans="1:12" x14ac:dyDescent="0.25">
      <c r="A2960" s="245" t="s">
        <v>4205</v>
      </c>
      <c r="B2960" s="245" t="s">
        <v>4204</v>
      </c>
      <c r="C2960" s="245" t="s">
        <v>4474</v>
      </c>
      <c r="D2960" s="245" t="s">
        <v>4473</v>
      </c>
      <c r="E2960" s="246" t="s">
        <v>44</v>
      </c>
      <c r="F2960" s="245" t="s">
        <v>44</v>
      </c>
      <c r="G2960" s="245" t="s">
        <v>11958</v>
      </c>
      <c r="H2960" s="245" t="s">
        <v>11959</v>
      </c>
      <c r="I2960" s="245" t="s">
        <v>24</v>
      </c>
      <c r="J2960" s="245" t="s">
        <v>59</v>
      </c>
      <c r="K2960" s="246" t="s">
        <v>18158</v>
      </c>
      <c r="L2960" s="245" t="s">
        <v>568</v>
      </c>
    </row>
    <row r="2961" spans="1:12" x14ac:dyDescent="0.25">
      <c r="A2961" s="245" t="s">
        <v>4205</v>
      </c>
      <c r="B2961" s="245" t="s">
        <v>4204</v>
      </c>
      <c r="C2961" s="245" t="s">
        <v>4474</v>
      </c>
      <c r="D2961" s="245" t="s">
        <v>4473</v>
      </c>
      <c r="E2961" s="246" t="s">
        <v>44</v>
      </c>
      <c r="F2961" s="245" t="s">
        <v>44</v>
      </c>
      <c r="G2961" s="245" t="s">
        <v>11961</v>
      </c>
      <c r="H2961" s="245" t="s">
        <v>11962</v>
      </c>
      <c r="I2961" s="245" t="s">
        <v>24</v>
      </c>
      <c r="J2961" s="245" t="s">
        <v>59</v>
      </c>
      <c r="K2961" s="246" t="s">
        <v>18159</v>
      </c>
      <c r="L2961" s="245" t="s">
        <v>568</v>
      </c>
    </row>
    <row r="2962" spans="1:12" x14ac:dyDescent="0.25">
      <c r="A2962" s="245" t="s">
        <v>4205</v>
      </c>
      <c r="B2962" s="245" t="s">
        <v>4204</v>
      </c>
      <c r="C2962" s="245" t="s">
        <v>4474</v>
      </c>
      <c r="D2962" s="245" t="s">
        <v>4473</v>
      </c>
      <c r="E2962" s="246" t="s">
        <v>44</v>
      </c>
      <c r="F2962" s="245" t="s">
        <v>44</v>
      </c>
      <c r="G2962" s="245" t="s">
        <v>11963</v>
      </c>
      <c r="H2962" s="245" t="s">
        <v>11964</v>
      </c>
      <c r="I2962" s="245" t="s">
        <v>24</v>
      </c>
      <c r="J2962" s="245" t="s">
        <v>59</v>
      </c>
      <c r="K2962" s="246" t="s">
        <v>18160</v>
      </c>
      <c r="L2962" s="245" t="s">
        <v>568</v>
      </c>
    </row>
    <row r="2963" spans="1:12" x14ac:dyDescent="0.25">
      <c r="A2963" s="245" t="s">
        <v>4205</v>
      </c>
      <c r="B2963" s="245" t="s">
        <v>4204</v>
      </c>
      <c r="C2963" s="245" t="s">
        <v>4474</v>
      </c>
      <c r="D2963" s="245" t="s">
        <v>4473</v>
      </c>
      <c r="E2963" s="246" t="s">
        <v>44</v>
      </c>
      <c r="F2963" s="245" t="s">
        <v>44</v>
      </c>
      <c r="G2963" s="245" t="s">
        <v>11966</v>
      </c>
      <c r="H2963" s="245" t="s">
        <v>11967</v>
      </c>
      <c r="I2963" s="245" t="s">
        <v>24</v>
      </c>
      <c r="J2963" s="245" t="s">
        <v>59</v>
      </c>
      <c r="K2963" s="246" t="s">
        <v>18161</v>
      </c>
      <c r="L2963" s="245" t="s">
        <v>568</v>
      </c>
    </row>
    <row r="2964" spans="1:12" x14ac:dyDescent="0.25">
      <c r="A2964" s="245" t="s">
        <v>4205</v>
      </c>
      <c r="B2964" s="245" t="s">
        <v>4204</v>
      </c>
      <c r="C2964" s="245" t="s">
        <v>4474</v>
      </c>
      <c r="D2964" s="245" t="s">
        <v>4473</v>
      </c>
      <c r="E2964" s="246" t="s">
        <v>44</v>
      </c>
      <c r="F2964" s="245" t="s">
        <v>44</v>
      </c>
      <c r="G2964" s="245" t="s">
        <v>11968</v>
      </c>
      <c r="H2964" s="245" t="s">
        <v>11969</v>
      </c>
      <c r="I2964" s="245" t="s">
        <v>24</v>
      </c>
      <c r="J2964" s="245" t="s">
        <v>59</v>
      </c>
      <c r="K2964" s="246" t="s">
        <v>18162</v>
      </c>
      <c r="L2964" s="245" t="s">
        <v>568</v>
      </c>
    </row>
    <row r="2965" spans="1:12" x14ac:dyDescent="0.25">
      <c r="A2965" s="245" t="s">
        <v>4205</v>
      </c>
      <c r="B2965" s="245" t="s">
        <v>4204</v>
      </c>
      <c r="C2965" s="245" t="s">
        <v>4474</v>
      </c>
      <c r="D2965" s="245" t="s">
        <v>4473</v>
      </c>
      <c r="E2965" s="246" t="s">
        <v>44</v>
      </c>
      <c r="F2965" s="245" t="s">
        <v>44</v>
      </c>
      <c r="G2965" s="245" t="s">
        <v>11970</v>
      </c>
      <c r="H2965" s="245" t="s">
        <v>11971</v>
      </c>
      <c r="I2965" s="245" t="s">
        <v>24</v>
      </c>
      <c r="J2965" s="245" t="s">
        <v>59</v>
      </c>
      <c r="K2965" s="246" t="s">
        <v>18163</v>
      </c>
      <c r="L2965" s="245" t="s">
        <v>568</v>
      </c>
    </row>
    <row r="2966" spans="1:12" x14ac:dyDescent="0.25">
      <c r="A2966" s="245" t="s">
        <v>4205</v>
      </c>
      <c r="B2966" s="245" t="s">
        <v>4204</v>
      </c>
      <c r="C2966" s="245" t="s">
        <v>4474</v>
      </c>
      <c r="D2966" s="245" t="s">
        <v>4473</v>
      </c>
      <c r="E2966" s="246" t="s">
        <v>44</v>
      </c>
      <c r="F2966" s="245" t="s">
        <v>44</v>
      </c>
      <c r="G2966" s="245" t="s">
        <v>11972</v>
      </c>
      <c r="H2966" s="245" t="s">
        <v>11973</v>
      </c>
      <c r="I2966" s="245" t="s">
        <v>24</v>
      </c>
      <c r="J2966" s="245" t="s">
        <v>59</v>
      </c>
      <c r="K2966" s="246" t="s">
        <v>18164</v>
      </c>
      <c r="L2966" s="245" t="s">
        <v>568</v>
      </c>
    </row>
    <row r="2967" spans="1:12" x14ac:dyDescent="0.25">
      <c r="A2967" s="245" t="s">
        <v>4205</v>
      </c>
      <c r="B2967" s="245" t="s">
        <v>4204</v>
      </c>
      <c r="C2967" s="245" t="s">
        <v>4474</v>
      </c>
      <c r="D2967" s="245" t="s">
        <v>4473</v>
      </c>
      <c r="E2967" s="246" t="s">
        <v>44</v>
      </c>
      <c r="F2967" s="245" t="s">
        <v>44</v>
      </c>
      <c r="G2967" s="245" t="s">
        <v>11974</v>
      </c>
      <c r="H2967" s="245" t="s">
        <v>11975</v>
      </c>
      <c r="I2967" s="245" t="s">
        <v>24</v>
      </c>
      <c r="J2967" s="245" t="s">
        <v>59</v>
      </c>
      <c r="K2967" s="246" t="s">
        <v>18165</v>
      </c>
      <c r="L2967" s="245" t="s">
        <v>568</v>
      </c>
    </row>
    <row r="2968" spans="1:12" x14ac:dyDescent="0.25">
      <c r="A2968" s="245" t="s">
        <v>4205</v>
      </c>
      <c r="B2968" s="245" t="s">
        <v>4204</v>
      </c>
      <c r="C2968" s="245" t="s">
        <v>4474</v>
      </c>
      <c r="D2968" s="245" t="s">
        <v>4473</v>
      </c>
      <c r="E2968" s="246" t="s">
        <v>44</v>
      </c>
      <c r="F2968" s="245" t="s">
        <v>44</v>
      </c>
      <c r="G2968" s="245" t="s">
        <v>11976</v>
      </c>
      <c r="H2968" s="245" t="s">
        <v>11977</v>
      </c>
      <c r="I2968" s="245" t="s">
        <v>24</v>
      </c>
      <c r="J2968" s="245" t="s">
        <v>59</v>
      </c>
      <c r="K2968" s="246" t="s">
        <v>18166</v>
      </c>
      <c r="L2968" s="245" t="s">
        <v>568</v>
      </c>
    </row>
    <row r="2969" spans="1:12" x14ac:dyDescent="0.25">
      <c r="A2969" s="245" t="s">
        <v>4205</v>
      </c>
      <c r="B2969" s="245" t="s">
        <v>4204</v>
      </c>
      <c r="C2969" s="245" t="s">
        <v>4474</v>
      </c>
      <c r="D2969" s="245" t="s">
        <v>4473</v>
      </c>
      <c r="E2969" s="246" t="s">
        <v>44</v>
      </c>
      <c r="F2969" s="245" t="s">
        <v>44</v>
      </c>
      <c r="G2969" s="245" t="s">
        <v>11978</v>
      </c>
      <c r="H2969" s="245" t="s">
        <v>11979</v>
      </c>
      <c r="I2969" s="245" t="s">
        <v>24</v>
      </c>
      <c r="J2969" s="245" t="s">
        <v>59</v>
      </c>
      <c r="K2969" s="246" t="s">
        <v>18167</v>
      </c>
      <c r="L2969" s="245" t="s">
        <v>568</v>
      </c>
    </row>
    <row r="2970" spans="1:12" x14ac:dyDescent="0.25">
      <c r="A2970" s="245" t="s">
        <v>4205</v>
      </c>
      <c r="B2970" s="245" t="s">
        <v>4204</v>
      </c>
      <c r="C2970" s="245" t="s">
        <v>4474</v>
      </c>
      <c r="D2970" s="245" t="s">
        <v>4473</v>
      </c>
      <c r="E2970" s="246" t="s">
        <v>44</v>
      </c>
      <c r="F2970" s="245" t="s">
        <v>44</v>
      </c>
      <c r="G2970" s="245" t="s">
        <v>11980</v>
      </c>
      <c r="H2970" s="245" t="s">
        <v>11981</v>
      </c>
      <c r="I2970" s="245" t="s">
        <v>24</v>
      </c>
      <c r="J2970" s="245" t="s">
        <v>59</v>
      </c>
      <c r="K2970" s="246" t="s">
        <v>18168</v>
      </c>
      <c r="L2970" s="245" t="s">
        <v>568</v>
      </c>
    </row>
    <row r="2971" spans="1:12" x14ac:dyDescent="0.25">
      <c r="A2971" s="245" t="s">
        <v>4205</v>
      </c>
      <c r="B2971" s="245" t="s">
        <v>4204</v>
      </c>
      <c r="C2971" s="245" t="s">
        <v>4474</v>
      </c>
      <c r="D2971" s="245" t="s">
        <v>4473</v>
      </c>
      <c r="E2971" s="246" t="s">
        <v>44</v>
      </c>
      <c r="F2971" s="245" t="s">
        <v>44</v>
      </c>
      <c r="G2971" s="245" t="s">
        <v>11982</v>
      </c>
      <c r="H2971" s="245" t="s">
        <v>11983</v>
      </c>
      <c r="I2971" s="245" t="s">
        <v>24</v>
      </c>
      <c r="J2971" s="245" t="s">
        <v>59</v>
      </c>
      <c r="K2971" s="246" t="s">
        <v>18169</v>
      </c>
      <c r="L2971" s="245" t="s">
        <v>568</v>
      </c>
    </row>
    <row r="2972" spans="1:12" x14ac:dyDescent="0.25">
      <c r="A2972" s="245" t="s">
        <v>4205</v>
      </c>
      <c r="B2972" s="245" t="s">
        <v>4204</v>
      </c>
      <c r="C2972" s="245" t="s">
        <v>4474</v>
      </c>
      <c r="D2972" s="245" t="s">
        <v>4473</v>
      </c>
      <c r="E2972" s="246" t="s">
        <v>44</v>
      </c>
      <c r="F2972" s="245" t="s">
        <v>44</v>
      </c>
      <c r="G2972" s="245" t="s">
        <v>11984</v>
      </c>
      <c r="H2972" s="245" t="s">
        <v>11985</v>
      </c>
      <c r="I2972" s="245" t="s">
        <v>24</v>
      </c>
      <c r="J2972" s="245" t="s">
        <v>59</v>
      </c>
      <c r="K2972" s="246" t="s">
        <v>18170</v>
      </c>
      <c r="L2972" s="245" t="s">
        <v>568</v>
      </c>
    </row>
    <row r="2973" spans="1:12" x14ac:dyDescent="0.25">
      <c r="A2973" s="245" t="s">
        <v>4205</v>
      </c>
      <c r="B2973" s="245" t="s">
        <v>4204</v>
      </c>
      <c r="C2973" s="245" t="s">
        <v>4474</v>
      </c>
      <c r="D2973" s="245" t="s">
        <v>4473</v>
      </c>
      <c r="E2973" s="246" t="s">
        <v>44</v>
      </c>
      <c r="F2973" s="245" t="s">
        <v>44</v>
      </c>
      <c r="G2973" s="245" t="s">
        <v>11986</v>
      </c>
      <c r="H2973" s="245" t="s">
        <v>11987</v>
      </c>
      <c r="I2973" s="245" t="s">
        <v>24</v>
      </c>
      <c r="J2973" s="245" t="s">
        <v>59</v>
      </c>
      <c r="K2973" s="246" t="s">
        <v>18171</v>
      </c>
      <c r="L2973" s="245" t="s">
        <v>568</v>
      </c>
    </row>
    <row r="2974" spans="1:12" x14ac:dyDescent="0.25">
      <c r="A2974" s="245" t="s">
        <v>4205</v>
      </c>
      <c r="B2974" s="245" t="s">
        <v>4204</v>
      </c>
      <c r="C2974" s="245" t="s">
        <v>4474</v>
      </c>
      <c r="D2974" s="245" t="s">
        <v>4473</v>
      </c>
      <c r="E2974" s="246" t="s">
        <v>44</v>
      </c>
      <c r="F2974" s="245" t="s">
        <v>44</v>
      </c>
      <c r="G2974" s="245" t="s">
        <v>11988</v>
      </c>
      <c r="H2974" s="245" t="s">
        <v>11989</v>
      </c>
      <c r="I2974" s="245" t="s">
        <v>24</v>
      </c>
      <c r="J2974" s="245" t="s">
        <v>59</v>
      </c>
      <c r="K2974" s="246" t="s">
        <v>18172</v>
      </c>
      <c r="L2974" s="245" t="s">
        <v>568</v>
      </c>
    </row>
    <row r="2975" spans="1:12" x14ac:dyDescent="0.25">
      <c r="A2975" s="245" t="s">
        <v>4205</v>
      </c>
      <c r="B2975" s="245" t="s">
        <v>4204</v>
      </c>
      <c r="C2975" s="245" t="s">
        <v>4294</v>
      </c>
      <c r="D2975" s="245" t="s">
        <v>4293</v>
      </c>
      <c r="E2975" s="246" t="s">
        <v>44</v>
      </c>
      <c r="F2975" s="245" t="s">
        <v>44</v>
      </c>
      <c r="G2975" s="245" t="s">
        <v>4471</v>
      </c>
      <c r="H2975" s="245" t="s">
        <v>4470</v>
      </c>
      <c r="I2975" s="245" t="s">
        <v>24</v>
      </c>
      <c r="J2975" s="245" t="s">
        <v>59</v>
      </c>
      <c r="K2975" s="246" t="s">
        <v>1701</v>
      </c>
      <c r="L2975" s="245" t="s">
        <v>568</v>
      </c>
    </row>
    <row r="2976" spans="1:12" x14ac:dyDescent="0.25">
      <c r="A2976" s="245" t="s">
        <v>4205</v>
      </c>
      <c r="B2976" s="245" t="s">
        <v>4204</v>
      </c>
      <c r="C2976" s="245" t="s">
        <v>4294</v>
      </c>
      <c r="D2976" s="245" t="s">
        <v>4293</v>
      </c>
      <c r="E2976" s="246" t="s">
        <v>44</v>
      </c>
      <c r="F2976" s="245" t="s">
        <v>44</v>
      </c>
      <c r="G2976" s="245" t="s">
        <v>4469</v>
      </c>
      <c r="H2976" s="245" t="s">
        <v>4468</v>
      </c>
      <c r="I2976" s="245" t="s">
        <v>24</v>
      </c>
      <c r="J2976" s="245" t="s">
        <v>59</v>
      </c>
      <c r="K2976" s="246" t="s">
        <v>4157</v>
      </c>
      <c r="L2976" s="245" t="s">
        <v>568</v>
      </c>
    </row>
    <row r="2977" spans="1:12" x14ac:dyDescent="0.25">
      <c r="A2977" s="245" t="s">
        <v>4205</v>
      </c>
      <c r="B2977" s="245" t="s">
        <v>4204</v>
      </c>
      <c r="C2977" s="245" t="s">
        <v>4294</v>
      </c>
      <c r="D2977" s="245" t="s">
        <v>4293</v>
      </c>
      <c r="E2977" s="246" t="s">
        <v>44</v>
      </c>
      <c r="F2977" s="245" t="s">
        <v>44</v>
      </c>
      <c r="G2977" s="245" t="s">
        <v>4467</v>
      </c>
      <c r="H2977" s="245" t="s">
        <v>4466</v>
      </c>
      <c r="I2977" s="245" t="s">
        <v>24</v>
      </c>
      <c r="J2977" s="245" t="s">
        <v>59</v>
      </c>
      <c r="K2977" s="246" t="s">
        <v>8986</v>
      </c>
      <c r="L2977" s="245" t="s">
        <v>568</v>
      </c>
    </row>
    <row r="2978" spans="1:12" x14ac:dyDescent="0.25">
      <c r="A2978" s="245" t="s">
        <v>4205</v>
      </c>
      <c r="B2978" s="245" t="s">
        <v>4204</v>
      </c>
      <c r="C2978" s="245" t="s">
        <v>4294</v>
      </c>
      <c r="D2978" s="245" t="s">
        <v>4293</v>
      </c>
      <c r="E2978" s="246" t="s">
        <v>44</v>
      </c>
      <c r="F2978" s="245" t="s">
        <v>44</v>
      </c>
      <c r="G2978" s="245" t="s">
        <v>4465</v>
      </c>
      <c r="H2978" s="245" t="s">
        <v>4464</v>
      </c>
      <c r="I2978" s="245" t="s">
        <v>24</v>
      </c>
      <c r="J2978" s="245" t="s">
        <v>59</v>
      </c>
      <c r="K2978" s="246" t="s">
        <v>12879</v>
      </c>
      <c r="L2978" s="245" t="s">
        <v>568</v>
      </c>
    </row>
    <row r="2979" spans="1:12" x14ac:dyDescent="0.25">
      <c r="A2979" s="245" t="s">
        <v>4205</v>
      </c>
      <c r="B2979" s="245" t="s">
        <v>4204</v>
      </c>
      <c r="C2979" s="245" t="s">
        <v>4294</v>
      </c>
      <c r="D2979" s="245" t="s">
        <v>4293</v>
      </c>
      <c r="E2979" s="246" t="s">
        <v>44</v>
      </c>
      <c r="F2979" s="245" t="s">
        <v>44</v>
      </c>
      <c r="G2979" s="245" t="s">
        <v>4463</v>
      </c>
      <c r="H2979" s="245" t="s">
        <v>4462</v>
      </c>
      <c r="I2979" s="245" t="s">
        <v>24</v>
      </c>
      <c r="J2979" s="245" t="s">
        <v>59</v>
      </c>
      <c r="K2979" s="246" t="s">
        <v>8996</v>
      </c>
      <c r="L2979" s="245" t="s">
        <v>568</v>
      </c>
    </row>
    <row r="2980" spans="1:12" x14ac:dyDescent="0.25">
      <c r="A2980" s="245" t="s">
        <v>4205</v>
      </c>
      <c r="B2980" s="245" t="s">
        <v>4204</v>
      </c>
      <c r="C2980" s="245" t="s">
        <v>4294</v>
      </c>
      <c r="D2980" s="245" t="s">
        <v>4293</v>
      </c>
      <c r="E2980" s="246" t="s">
        <v>44</v>
      </c>
      <c r="F2980" s="245" t="s">
        <v>44</v>
      </c>
      <c r="G2980" s="245" t="s">
        <v>4461</v>
      </c>
      <c r="H2980" s="245" t="s">
        <v>4460</v>
      </c>
      <c r="I2980" s="245" t="s">
        <v>24</v>
      </c>
      <c r="J2980" s="245" t="s">
        <v>59</v>
      </c>
      <c r="K2980" s="246" t="s">
        <v>8907</v>
      </c>
      <c r="L2980" s="245" t="s">
        <v>568</v>
      </c>
    </row>
    <row r="2981" spans="1:12" x14ac:dyDescent="0.25">
      <c r="A2981" s="245" t="s">
        <v>4205</v>
      </c>
      <c r="B2981" s="245" t="s">
        <v>4204</v>
      </c>
      <c r="C2981" s="245" t="s">
        <v>4294</v>
      </c>
      <c r="D2981" s="245" t="s">
        <v>4293</v>
      </c>
      <c r="E2981" s="246" t="s">
        <v>44</v>
      </c>
      <c r="F2981" s="245" t="s">
        <v>44</v>
      </c>
      <c r="G2981" s="245" t="s">
        <v>4459</v>
      </c>
      <c r="H2981" s="245" t="s">
        <v>55</v>
      </c>
      <c r="I2981" s="245" t="s">
        <v>24</v>
      </c>
      <c r="J2981" s="245" t="s">
        <v>59</v>
      </c>
      <c r="K2981" s="246" t="s">
        <v>3627</v>
      </c>
      <c r="L2981" s="245" t="s">
        <v>568</v>
      </c>
    </row>
    <row r="2982" spans="1:12" x14ac:dyDescent="0.25">
      <c r="A2982" s="245" t="s">
        <v>4205</v>
      </c>
      <c r="B2982" s="245" t="s">
        <v>4204</v>
      </c>
      <c r="C2982" s="245" t="s">
        <v>4294</v>
      </c>
      <c r="D2982" s="245" t="s">
        <v>4293</v>
      </c>
      <c r="E2982" s="246" t="s">
        <v>44</v>
      </c>
      <c r="F2982" s="245" t="s">
        <v>44</v>
      </c>
      <c r="G2982" s="245" t="s">
        <v>4458</v>
      </c>
      <c r="H2982" s="245" t="s">
        <v>4457</v>
      </c>
      <c r="I2982" s="245" t="s">
        <v>24</v>
      </c>
      <c r="J2982" s="245" t="s">
        <v>59</v>
      </c>
      <c r="K2982" s="246" t="s">
        <v>10190</v>
      </c>
      <c r="L2982" s="245" t="s">
        <v>568</v>
      </c>
    </row>
    <row r="2983" spans="1:12" x14ac:dyDescent="0.25">
      <c r="A2983" s="245" t="s">
        <v>4205</v>
      </c>
      <c r="B2983" s="245" t="s">
        <v>4204</v>
      </c>
      <c r="C2983" s="245" t="s">
        <v>4294</v>
      </c>
      <c r="D2983" s="245" t="s">
        <v>4293</v>
      </c>
      <c r="E2983" s="246" t="s">
        <v>44</v>
      </c>
      <c r="F2983" s="245" t="s">
        <v>44</v>
      </c>
      <c r="G2983" s="245" t="s">
        <v>4456</v>
      </c>
      <c r="H2983" s="245" t="s">
        <v>22</v>
      </c>
      <c r="I2983" s="245" t="s">
        <v>24</v>
      </c>
      <c r="J2983" s="245" t="s">
        <v>59</v>
      </c>
      <c r="K2983" s="246" t="s">
        <v>12628</v>
      </c>
      <c r="L2983" s="245" t="s">
        <v>568</v>
      </c>
    </row>
    <row r="2984" spans="1:12" x14ac:dyDescent="0.25">
      <c r="A2984" s="245" t="s">
        <v>4205</v>
      </c>
      <c r="B2984" s="245" t="s">
        <v>4204</v>
      </c>
      <c r="C2984" s="245" t="s">
        <v>4294</v>
      </c>
      <c r="D2984" s="245" t="s">
        <v>4293</v>
      </c>
      <c r="E2984" s="246" t="s">
        <v>44</v>
      </c>
      <c r="F2984" s="245" t="s">
        <v>44</v>
      </c>
      <c r="G2984" s="245" t="s">
        <v>4455</v>
      </c>
      <c r="H2984" s="245" t="s">
        <v>4454</v>
      </c>
      <c r="I2984" s="245" t="s">
        <v>24</v>
      </c>
      <c r="J2984" s="245" t="s">
        <v>59</v>
      </c>
      <c r="K2984" s="246" t="s">
        <v>9552</v>
      </c>
      <c r="L2984" s="245" t="s">
        <v>568</v>
      </c>
    </row>
    <row r="2985" spans="1:12" x14ac:dyDescent="0.25">
      <c r="A2985" s="245" t="s">
        <v>4205</v>
      </c>
      <c r="B2985" s="245" t="s">
        <v>4204</v>
      </c>
      <c r="C2985" s="245" t="s">
        <v>4294</v>
      </c>
      <c r="D2985" s="245" t="s">
        <v>4293</v>
      </c>
      <c r="E2985" s="246" t="s">
        <v>44</v>
      </c>
      <c r="F2985" s="245" t="s">
        <v>44</v>
      </c>
      <c r="G2985" s="245" t="s">
        <v>4453</v>
      </c>
      <c r="H2985" s="245" t="s">
        <v>4452</v>
      </c>
      <c r="I2985" s="245" t="s">
        <v>24</v>
      </c>
      <c r="J2985" s="245" t="s">
        <v>59</v>
      </c>
      <c r="K2985" s="246" t="s">
        <v>4042</v>
      </c>
      <c r="L2985" s="245" t="s">
        <v>568</v>
      </c>
    </row>
    <row r="2986" spans="1:12" x14ac:dyDescent="0.25">
      <c r="A2986" s="245" t="s">
        <v>4205</v>
      </c>
      <c r="B2986" s="245" t="s">
        <v>4204</v>
      </c>
      <c r="C2986" s="245" t="s">
        <v>4294</v>
      </c>
      <c r="D2986" s="245" t="s">
        <v>4293</v>
      </c>
      <c r="E2986" s="246" t="s">
        <v>44</v>
      </c>
      <c r="F2986" s="245" t="s">
        <v>44</v>
      </c>
      <c r="G2986" s="245" t="s">
        <v>4451</v>
      </c>
      <c r="H2986" s="245" t="s">
        <v>4450</v>
      </c>
      <c r="I2986" s="245" t="s">
        <v>24</v>
      </c>
      <c r="J2986" s="245" t="s">
        <v>59</v>
      </c>
      <c r="K2986" s="246" t="s">
        <v>18173</v>
      </c>
      <c r="L2986" s="245" t="s">
        <v>568</v>
      </c>
    </row>
    <row r="2987" spans="1:12" x14ac:dyDescent="0.25">
      <c r="A2987" s="245" t="s">
        <v>4205</v>
      </c>
      <c r="B2987" s="245" t="s">
        <v>4204</v>
      </c>
      <c r="C2987" s="245" t="s">
        <v>4294</v>
      </c>
      <c r="D2987" s="245" t="s">
        <v>4293</v>
      </c>
      <c r="E2987" s="246" t="s">
        <v>44</v>
      </c>
      <c r="F2987" s="245" t="s">
        <v>44</v>
      </c>
      <c r="G2987" s="245" t="s">
        <v>4449</v>
      </c>
      <c r="H2987" s="245" t="s">
        <v>4448</v>
      </c>
      <c r="I2987" s="245" t="s">
        <v>24</v>
      </c>
      <c r="J2987" s="245" t="s">
        <v>59</v>
      </c>
      <c r="K2987" s="246" t="s">
        <v>18174</v>
      </c>
      <c r="L2987" s="245" t="s">
        <v>568</v>
      </c>
    </row>
    <row r="2988" spans="1:12" x14ac:dyDescent="0.25">
      <c r="A2988" s="245" t="s">
        <v>4205</v>
      </c>
      <c r="B2988" s="245" t="s">
        <v>4204</v>
      </c>
      <c r="C2988" s="245" t="s">
        <v>4294</v>
      </c>
      <c r="D2988" s="245" t="s">
        <v>4293</v>
      </c>
      <c r="E2988" s="246" t="s">
        <v>44</v>
      </c>
      <c r="F2988" s="245" t="s">
        <v>44</v>
      </c>
      <c r="G2988" s="245" t="s">
        <v>4447</v>
      </c>
      <c r="H2988" s="245" t="s">
        <v>4446</v>
      </c>
      <c r="I2988" s="245" t="s">
        <v>24</v>
      </c>
      <c r="J2988" s="245" t="s">
        <v>59</v>
      </c>
      <c r="K2988" s="246" t="s">
        <v>18175</v>
      </c>
      <c r="L2988" s="245" t="s">
        <v>568</v>
      </c>
    </row>
    <row r="2989" spans="1:12" x14ac:dyDescent="0.25">
      <c r="A2989" s="245" t="s">
        <v>4205</v>
      </c>
      <c r="B2989" s="245" t="s">
        <v>4204</v>
      </c>
      <c r="C2989" s="245" t="s">
        <v>4294</v>
      </c>
      <c r="D2989" s="245" t="s">
        <v>4293</v>
      </c>
      <c r="E2989" s="246" t="s">
        <v>44</v>
      </c>
      <c r="F2989" s="245" t="s">
        <v>44</v>
      </c>
      <c r="G2989" s="245" t="s">
        <v>4445</v>
      </c>
      <c r="H2989" s="245" t="s">
        <v>4444</v>
      </c>
      <c r="I2989" s="245" t="s">
        <v>24</v>
      </c>
      <c r="J2989" s="245" t="s">
        <v>59</v>
      </c>
      <c r="K2989" s="246" t="s">
        <v>18176</v>
      </c>
      <c r="L2989" s="245" t="s">
        <v>568</v>
      </c>
    </row>
    <row r="2990" spans="1:12" x14ac:dyDescent="0.25">
      <c r="A2990" s="245" t="s">
        <v>4205</v>
      </c>
      <c r="B2990" s="245" t="s">
        <v>4204</v>
      </c>
      <c r="C2990" s="245" t="s">
        <v>4294</v>
      </c>
      <c r="D2990" s="245" t="s">
        <v>4293</v>
      </c>
      <c r="E2990" s="246" t="s">
        <v>44</v>
      </c>
      <c r="F2990" s="245" t="s">
        <v>44</v>
      </c>
      <c r="G2990" s="245" t="s">
        <v>4443</v>
      </c>
      <c r="H2990" s="245" t="s">
        <v>4442</v>
      </c>
      <c r="I2990" s="245" t="s">
        <v>24</v>
      </c>
      <c r="J2990" s="245" t="s">
        <v>59</v>
      </c>
      <c r="K2990" s="246" t="s">
        <v>14280</v>
      </c>
      <c r="L2990" s="245" t="s">
        <v>568</v>
      </c>
    </row>
    <row r="2991" spans="1:12" x14ac:dyDescent="0.25">
      <c r="A2991" s="245" t="s">
        <v>4205</v>
      </c>
      <c r="B2991" s="245" t="s">
        <v>4204</v>
      </c>
      <c r="C2991" s="245" t="s">
        <v>4294</v>
      </c>
      <c r="D2991" s="245" t="s">
        <v>4293</v>
      </c>
      <c r="E2991" s="246" t="s">
        <v>44</v>
      </c>
      <c r="F2991" s="245" t="s">
        <v>44</v>
      </c>
      <c r="G2991" s="245" t="s">
        <v>4441</v>
      </c>
      <c r="H2991" s="245" t="s">
        <v>4440</v>
      </c>
      <c r="I2991" s="245" t="s">
        <v>24</v>
      </c>
      <c r="J2991" s="245" t="s">
        <v>59</v>
      </c>
      <c r="K2991" s="246" t="s">
        <v>18177</v>
      </c>
      <c r="L2991" s="245" t="s">
        <v>568</v>
      </c>
    </row>
    <row r="2992" spans="1:12" x14ac:dyDescent="0.25">
      <c r="A2992" s="245" t="s">
        <v>4205</v>
      </c>
      <c r="B2992" s="245" t="s">
        <v>4204</v>
      </c>
      <c r="C2992" s="245" t="s">
        <v>4294</v>
      </c>
      <c r="D2992" s="245" t="s">
        <v>4293</v>
      </c>
      <c r="E2992" s="246" t="s">
        <v>44</v>
      </c>
      <c r="F2992" s="245" t="s">
        <v>44</v>
      </c>
      <c r="G2992" s="245" t="s">
        <v>4439</v>
      </c>
      <c r="H2992" s="245" t="s">
        <v>4438</v>
      </c>
      <c r="I2992" s="245" t="s">
        <v>24</v>
      </c>
      <c r="J2992" s="245" t="s">
        <v>59</v>
      </c>
      <c r="K2992" s="246" t="s">
        <v>18178</v>
      </c>
      <c r="L2992" s="245" t="s">
        <v>568</v>
      </c>
    </row>
    <row r="2993" spans="1:12" x14ac:dyDescent="0.25">
      <c r="A2993" s="245" t="s">
        <v>4205</v>
      </c>
      <c r="B2993" s="245" t="s">
        <v>4204</v>
      </c>
      <c r="C2993" s="245" t="s">
        <v>4294</v>
      </c>
      <c r="D2993" s="245" t="s">
        <v>4293</v>
      </c>
      <c r="E2993" s="246" t="s">
        <v>44</v>
      </c>
      <c r="F2993" s="245" t="s">
        <v>44</v>
      </c>
      <c r="G2993" s="245" t="s">
        <v>4437</v>
      </c>
      <c r="H2993" s="245" t="s">
        <v>4436</v>
      </c>
      <c r="I2993" s="245" t="s">
        <v>24</v>
      </c>
      <c r="J2993" s="245" t="s">
        <v>59</v>
      </c>
      <c r="K2993" s="246" t="s">
        <v>18179</v>
      </c>
      <c r="L2993" s="245" t="s">
        <v>568</v>
      </c>
    </row>
    <row r="2994" spans="1:12" x14ac:dyDescent="0.25">
      <c r="A2994" s="245" t="s">
        <v>4205</v>
      </c>
      <c r="B2994" s="245" t="s">
        <v>4204</v>
      </c>
      <c r="C2994" s="245" t="s">
        <v>4294</v>
      </c>
      <c r="D2994" s="245" t="s">
        <v>4293</v>
      </c>
      <c r="E2994" s="246" t="s">
        <v>44</v>
      </c>
      <c r="F2994" s="245" t="s">
        <v>44</v>
      </c>
      <c r="G2994" s="245" t="s">
        <v>4435</v>
      </c>
      <c r="H2994" s="245" t="s">
        <v>4434</v>
      </c>
      <c r="I2994" s="245" t="s">
        <v>24</v>
      </c>
      <c r="J2994" s="245" t="s">
        <v>59</v>
      </c>
      <c r="K2994" s="246" t="s">
        <v>18180</v>
      </c>
      <c r="L2994" s="245" t="s">
        <v>568</v>
      </c>
    </row>
    <row r="2995" spans="1:12" x14ac:dyDescent="0.25">
      <c r="A2995" s="245" t="s">
        <v>4205</v>
      </c>
      <c r="B2995" s="245" t="s">
        <v>4204</v>
      </c>
      <c r="C2995" s="245" t="s">
        <v>4294</v>
      </c>
      <c r="D2995" s="245" t="s">
        <v>4293</v>
      </c>
      <c r="E2995" s="246" t="s">
        <v>44</v>
      </c>
      <c r="F2995" s="245" t="s">
        <v>44</v>
      </c>
      <c r="G2995" s="245" t="s">
        <v>4433</v>
      </c>
      <c r="H2995" s="245" t="s">
        <v>4432</v>
      </c>
      <c r="I2995" s="245" t="s">
        <v>24</v>
      </c>
      <c r="J2995" s="245" t="s">
        <v>59</v>
      </c>
      <c r="K2995" s="246" t="s">
        <v>18181</v>
      </c>
      <c r="L2995" s="245" t="s">
        <v>568</v>
      </c>
    </row>
    <row r="2996" spans="1:12" x14ac:dyDescent="0.25">
      <c r="A2996" s="245" t="s">
        <v>4205</v>
      </c>
      <c r="B2996" s="245" t="s">
        <v>4204</v>
      </c>
      <c r="C2996" s="245" t="s">
        <v>4294</v>
      </c>
      <c r="D2996" s="245" t="s">
        <v>4293</v>
      </c>
      <c r="E2996" s="246" t="s">
        <v>44</v>
      </c>
      <c r="F2996" s="245" t="s">
        <v>44</v>
      </c>
      <c r="G2996" s="245" t="s">
        <v>4431</v>
      </c>
      <c r="H2996" s="245" t="s">
        <v>4430</v>
      </c>
      <c r="I2996" s="245" t="s">
        <v>24</v>
      </c>
      <c r="J2996" s="245" t="s">
        <v>59</v>
      </c>
      <c r="K2996" s="246" t="s">
        <v>18182</v>
      </c>
      <c r="L2996" s="245" t="s">
        <v>568</v>
      </c>
    </row>
    <row r="2997" spans="1:12" x14ac:dyDescent="0.25">
      <c r="A2997" s="245" t="s">
        <v>4205</v>
      </c>
      <c r="B2997" s="245" t="s">
        <v>4204</v>
      </c>
      <c r="C2997" s="245" t="s">
        <v>4294</v>
      </c>
      <c r="D2997" s="245" t="s">
        <v>4293</v>
      </c>
      <c r="E2997" s="246" t="s">
        <v>44</v>
      </c>
      <c r="F2997" s="245" t="s">
        <v>44</v>
      </c>
      <c r="G2997" s="245" t="s">
        <v>4429</v>
      </c>
      <c r="H2997" s="245" t="s">
        <v>4428</v>
      </c>
      <c r="I2997" s="245" t="s">
        <v>24</v>
      </c>
      <c r="J2997" s="245" t="s">
        <v>59</v>
      </c>
      <c r="K2997" s="246" t="s">
        <v>15348</v>
      </c>
      <c r="L2997" s="245" t="s">
        <v>568</v>
      </c>
    </row>
    <row r="2998" spans="1:12" x14ac:dyDescent="0.25">
      <c r="A2998" s="245" t="s">
        <v>4205</v>
      </c>
      <c r="B2998" s="245" t="s">
        <v>4204</v>
      </c>
      <c r="C2998" s="245" t="s">
        <v>4294</v>
      </c>
      <c r="D2998" s="245" t="s">
        <v>4293</v>
      </c>
      <c r="E2998" s="246" t="s">
        <v>44</v>
      </c>
      <c r="F2998" s="245" t="s">
        <v>44</v>
      </c>
      <c r="G2998" s="245" t="s">
        <v>4427</v>
      </c>
      <c r="H2998" s="245" t="s">
        <v>4426</v>
      </c>
      <c r="I2998" s="245" t="s">
        <v>24</v>
      </c>
      <c r="J2998" s="245" t="s">
        <v>59</v>
      </c>
      <c r="K2998" s="246" t="s">
        <v>18183</v>
      </c>
      <c r="L2998" s="245" t="s">
        <v>568</v>
      </c>
    </row>
    <row r="2999" spans="1:12" x14ac:dyDescent="0.25">
      <c r="A2999" s="245" t="s">
        <v>4205</v>
      </c>
      <c r="B2999" s="245" t="s">
        <v>4204</v>
      </c>
      <c r="C2999" s="245" t="s">
        <v>4294</v>
      </c>
      <c r="D2999" s="245" t="s">
        <v>4293</v>
      </c>
      <c r="E2999" s="246" t="s">
        <v>44</v>
      </c>
      <c r="F2999" s="245" t="s">
        <v>44</v>
      </c>
      <c r="G2999" s="245" t="s">
        <v>4425</v>
      </c>
      <c r="H2999" s="245" t="s">
        <v>4424</v>
      </c>
      <c r="I2999" s="245" t="s">
        <v>24</v>
      </c>
      <c r="J2999" s="245" t="s">
        <v>59</v>
      </c>
      <c r="K2999" s="246" t="s">
        <v>18184</v>
      </c>
      <c r="L2999" s="245" t="s">
        <v>568</v>
      </c>
    </row>
    <row r="3000" spans="1:12" x14ac:dyDescent="0.25">
      <c r="A3000" s="245" t="s">
        <v>4205</v>
      </c>
      <c r="B3000" s="245" t="s">
        <v>4204</v>
      </c>
      <c r="C3000" s="245" t="s">
        <v>4294</v>
      </c>
      <c r="D3000" s="245" t="s">
        <v>4293</v>
      </c>
      <c r="E3000" s="246" t="s">
        <v>44</v>
      </c>
      <c r="F3000" s="245" t="s">
        <v>44</v>
      </c>
      <c r="G3000" s="245" t="s">
        <v>4423</v>
      </c>
      <c r="H3000" s="245" t="s">
        <v>4422</v>
      </c>
      <c r="I3000" s="245" t="s">
        <v>24</v>
      </c>
      <c r="J3000" s="245" t="s">
        <v>59</v>
      </c>
      <c r="K3000" s="246" t="s">
        <v>18185</v>
      </c>
      <c r="L3000" s="245" t="s">
        <v>568</v>
      </c>
    </row>
    <row r="3001" spans="1:12" x14ac:dyDescent="0.25">
      <c r="A3001" s="245" t="s">
        <v>4205</v>
      </c>
      <c r="B3001" s="245" t="s">
        <v>4204</v>
      </c>
      <c r="C3001" s="245" t="s">
        <v>4294</v>
      </c>
      <c r="D3001" s="245" t="s">
        <v>4293</v>
      </c>
      <c r="E3001" s="246" t="s">
        <v>44</v>
      </c>
      <c r="F3001" s="245" t="s">
        <v>44</v>
      </c>
      <c r="G3001" s="245" t="s">
        <v>4421</v>
      </c>
      <c r="H3001" s="245" t="s">
        <v>4420</v>
      </c>
      <c r="I3001" s="245" t="s">
        <v>24</v>
      </c>
      <c r="J3001" s="245" t="s">
        <v>59</v>
      </c>
      <c r="K3001" s="246" t="s">
        <v>15075</v>
      </c>
      <c r="L3001" s="245" t="s">
        <v>568</v>
      </c>
    </row>
    <row r="3002" spans="1:12" x14ac:dyDescent="0.25">
      <c r="A3002" s="245" t="s">
        <v>4205</v>
      </c>
      <c r="B3002" s="245" t="s">
        <v>4204</v>
      </c>
      <c r="C3002" s="245" t="s">
        <v>4294</v>
      </c>
      <c r="D3002" s="245" t="s">
        <v>4293</v>
      </c>
      <c r="E3002" s="246" t="s">
        <v>44</v>
      </c>
      <c r="F3002" s="245" t="s">
        <v>44</v>
      </c>
      <c r="G3002" s="245" t="s">
        <v>4419</v>
      </c>
      <c r="H3002" s="245" t="s">
        <v>4418</v>
      </c>
      <c r="I3002" s="245" t="s">
        <v>24</v>
      </c>
      <c r="J3002" s="245" t="s">
        <v>59</v>
      </c>
      <c r="K3002" s="246" t="s">
        <v>18186</v>
      </c>
      <c r="L3002" s="245" t="s">
        <v>568</v>
      </c>
    </row>
    <row r="3003" spans="1:12" x14ac:dyDescent="0.25">
      <c r="A3003" s="245" t="s">
        <v>4205</v>
      </c>
      <c r="B3003" s="245" t="s">
        <v>4204</v>
      </c>
      <c r="C3003" s="245" t="s">
        <v>4294</v>
      </c>
      <c r="D3003" s="245" t="s">
        <v>4293</v>
      </c>
      <c r="E3003" s="246" t="s">
        <v>44</v>
      </c>
      <c r="F3003" s="245" t="s">
        <v>44</v>
      </c>
      <c r="G3003" s="245" t="s">
        <v>4417</v>
      </c>
      <c r="H3003" s="245" t="s">
        <v>4416</v>
      </c>
      <c r="I3003" s="245" t="s">
        <v>24</v>
      </c>
      <c r="J3003" s="245" t="s">
        <v>59</v>
      </c>
      <c r="K3003" s="246" t="s">
        <v>18187</v>
      </c>
      <c r="L3003" s="245" t="s">
        <v>568</v>
      </c>
    </row>
    <row r="3004" spans="1:12" x14ac:dyDescent="0.25">
      <c r="A3004" s="245" t="s">
        <v>4205</v>
      </c>
      <c r="B3004" s="245" t="s">
        <v>4204</v>
      </c>
      <c r="C3004" s="245" t="s">
        <v>4294</v>
      </c>
      <c r="D3004" s="245" t="s">
        <v>4293</v>
      </c>
      <c r="E3004" s="246" t="s">
        <v>44</v>
      </c>
      <c r="F3004" s="245" t="s">
        <v>44</v>
      </c>
      <c r="G3004" s="245" t="s">
        <v>4415</v>
      </c>
      <c r="H3004" s="245" t="s">
        <v>4414</v>
      </c>
      <c r="I3004" s="245" t="s">
        <v>24</v>
      </c>
      <c r="J3004" s="245" t="s">
        <v>59</v>
      </c>
      <c r="K3004" s="246" t="s">
        <v>18188</v>
      </c>
      <c r="L3004" s="245" t="s">
        <v>568</v>
      </c>
    </row>
    <row r="3005" spans="1:12" x14ac:dyDescent="0.25">
      <c r="A3005" s="245" t="s">
        <v>4205</v>
      </c>
      <c r="B3005" s="245" t="s">
        <v>4204</v>
      </c>
      <c r="C3005" s="245" t="s">
        <v>4294</v>
      </c>
      <c r="D3005" s="245" t="s">
        <v>4293</v>
      </c>
      <c r="E3005" s="246" t="s">
        <v>44</v>
      </c>
      <c r="F3005" s="245" t="s">
        <v>44</v>
      </c>
      <c r="G3005" s="245" t="s">
        <v>4413</v>
      </c>
      <c r="H3005" s="245" t="s">
        <v>4412</v>
      </c>
      <c r="I3005" s="245" t="s">
        <v>24</v>
      </c>
      <c r="J3005" s="245" t="s">
        <v>59</v>
      </c>
      <c r="K3005" s="246" t="s">
        <v>18189</v>
      </c>
      <c r="L3005" s="245" t="s">
        <v>568</v>
      </c>
    </row>
    <row r="3006" spans="1:12" x14ac:dyDescent="0.25">
      <c r="A3006" s="245" t="s">
        <v>4205</v>
      </c>
      <c r="B3006" s="245" t="s">
        <v>4204</v>
      </c>
      <c r="C3006" s="245" t="s">
        <v>4294</v>
      </c>
      <c r="D3006" s="245" t="s">
        <v>4293</v>
      </c>
      <c r="E3006" s="246" t="s">
        <v>44</v>
      </c>
      <c r="F3006" s="245" t="s">
        <v>44</v>
      </c>
      <c r="G3006" s="245" t="s">
        <v>4411</v>
      </c>
      <c r="H3006" s="245" t="s">
        <v>4410</v>
      </c>
      <c r="I3006" s="245" t="s">
        <v>24</v>
      </c>
      <c r="J3006" s="245" t="s">
        <v>59</v>
      </c>
      <c r="K3006" s="246" t="s">
        <v>18190</v>
      </c>
      <c r="L3006" s="245" t="s">
        <v>568</v>
      </c>
    </row>
    <row r="3007" spans="1:12" x14ac:dyDescent="0.25">
      <c r="A3007" s="245" t="s">
        <v>4205</v>
      </c>
      <c r="B3007" s="245" t="s">
        <v>4204</v>
      </c>
      <c r="C3007" s="245" t="s">
        <v>4294</v>
      </c>
      <c r="D3007" s="245" t="s">
        <v>4293</v>
      </c>
      <c r="E3007" s="246" t="s">
        <v>44</v>
      </c>
      <c r="F3007" s="245" t="s">
        <v>44</v>
      </c>
      <c r="G3007" s="245" t="s">
        <v>4409</v>
      </c>
      <c r="H3007" s="245" t="s">
        <v>4408</v>
      </c>
      <c r="I3007" s="245" t="s">
        <v>24</v>
      </c>
      <c r="J3007" s="245" t="s">
        <v>59</v>
      </c>
      <c r="K3007" s="246" t="s">
        <v>18191</v>
      </c>
      <c r="L3007" s="245" t="s">
        <v>568</v>
      </c>
    </row>
    <row r="3008" spans="1:12" x14ac:dyDescent="0.25">
      <c r="A3008" s="245" t="s">
        <v>4205</v>
      </c>
      <c r="B3008" s="245" t="s">
        <v>4204</v>
      </c>
      <c r="C3008" s="245" t="s">
        <v>4294</v>
      </c>
      <c r="D3008" s="245" t="s">
        <v>4293</v>
      </c>
      <c r="E3008" s="246" t="s">
        <v>44</v>
      </c>
      <c r="F3008" s="245" t="s">
        <v>44</v>
      </c>
      <c r="G3008" s="245" t="s">
        <v>4407</v>
      </c>
      <c r="H3008" s="245" t="s">
        <v>4406</v>
      </c>
      <c r="I3008" s="245" t="s">
        <v>24</v>
      </c>
      <c r="J3008" s="245" t="s">
        <v>59</v>
      </c>
      <c r="K3008" s="246" t="s">
        <v>18192</v>
      </c>
      <c r="L3008" s="245" t="s">
        <v>568</v>
      </c>
    </row>
    <row r="3009" spans="1:12" x14ac:dyDescent="0.25">
      <c r="A3009" s="245" t="s">
        <v>4205</v>
      </c>
      <c r="B3009" s="245" t="s">
        <v>4204</v>
      </c>
      <c r="C3009" s="245" t="s">
        <v>4294</v>
      </c>
      <c r="D3009" s="245" t="s">
        <v>4293</v>
      </c>
      <c r="E3009" s="246" t="s">
        <v>44</v>
      </c>
      <c r="F3009" s="245" t="s">
        <v>44</v>
      </c>
      <c r="G3009" s="245" t="s">
        <v>4405</v>
      </c>
      <c r="H3009" s="245" t="s">
        <v>4404</v>
      </c>
      <c r="I3009" s="245" t="s">
        <v>24</v>
      </c>
      <c r="J3009" s="245" t="s">
        <v>59</v>
      </c>
      <c r="K3009" s="246" t="s">
        <v>18193</v>
      </c>
      <c r="L3009" s="245" t="s">
        <v>568</v>
      </c>
    </row>
    <row r="3010" spans="1:12" x14ac:dyDescent="0.25">
      <c r="A3010" s="245" t="s">
        <v>4205</v>
      </c>
      <c r="B3010" s="245" t="s">
        <v>4204</v>
      </c>
      <c r="C3010" s="245" t="s">
        <v>4294</v>
      </c>
      <c r="D3010" s="245" t="s">
        <v>4293</v>
      </c>
      <c r="E3010" s="246" t="s">
        <v>44</v>
      </c>
      <c r="F3010" s="245" t="s">
        <v>44</v>
      </c>
      <c r="G3010" s="245" t="s">
        <v>4403</v>
      </c>
      <c r="H3010" s="245" t="s">
        <v>4402</v>
      </c>
      <c r="I3010" s="245" t="s">
        <v>24</v>
      </c>
      <c r="J3010" s="245" t="s">
        <v>59</v>
      </c>
      <c r="K3010" s="246" t="s">
        <v>18194</v>
      </c>
      <c r="L3010" s="245" t="s">
        <v>568</v>
      </c>
    </row>
    <row r="3011" spans="1:12" x14ac:dyDescent="0.25">
      <c r="A3011" s="245" t="s">
        <v>4205</v>
      </c>
      <c r="B3011" s="245" t="s">
        <v>4204</v>
      </c>
      <c r="C3011" s="245" t="s">
        <v>4294</v>
      </c>
      <c r="D3011" s="245" t="s">
        <v>4293</v>
      </c>
      <c r="E3011" s="246" t="s">
        <v>44</v>
      </c>
      <c r="F3011" s="245" t="s">
        <v>44</v>
      </c>
      <c r="G3011" s="245" t="s">
        <v>4401</v>
      </c>
      <c r="H3011" s="245" t="s">
        <v>4400</v>
      </c>
      <c r="I3011" s="245" t="s">
        <v>24</v>
      </c>
      <c r="J3011" s="245" t="s">
        <v>59</v>
      </c>
      <c r="K3011" s="246" t="s">
        <v>10514</v>
      </c>
      <c r="L3011" s="245" t="s">
        <v>568</v>
      </c>
    </row>
    <row r="3012" spans="1:12" x14ac:dyDescent="0.25">
      <c r="A3012" s="245" t="s">
        <v>4205</v>
      </c>
      <c r="B3012" s="245" t="s">
        <v>4204</v>
      </c>
      <c r="C3012" s="245" t="s">
        <v>4294</v>
      </c>
      <c r="D3012" s="245" t="s">
        <v>4293</v>
      </c>
      <c r="E3012" s="246" t="s">
        <v>44</v>
      </c>
      <c r="F3012" s="245" t="s">
        <v>44</v>
      </c>
      <c r="G3012" s="245" t="s">
        <v>4399</v>
      </c>
      <c r="H3012" s="245" t="s">
        <v>4398</v>
      </c>
      <c r="I3012" s="245" t="s">
        <v>24</v>
      </c>
      <c r="J3012" s="245" t="s">
        <v>59</v>
      </c>
      <c r="K3012" s="246" t="s">
        <v>18195</v>
      </c>
      <c r="L3012" s="245" t="s">
        <v>568</v>
      </c>
    </row>
    <row r="3013" spans="1:12" x14ac:dyDescent="0.25">
      <c r="A3013" s="245" t="s">
        <v>4205</v>
      </c>
      <c r="B3013" s="245" t="s">
        <v>4204</v>
      </c>
      <c r="C3013" s="245" t="s">
        <v>4294</v>
      </c>
      <c r="D3013" s="245" t="s">
        <v>4293</v>
      </c>
      <c r="E3013" s="246" t="s">
        <v>44</v>
      </c>
      <c r="F3013" s="245" t="s">
        <v>44</v>
      </c>
      <c r="G3013" s="245" t="s">
        <v>4397</v>
      </c>
      <c r="H3013" s="245" t="s">
        <v>4396</v>
      </c>
      <c r="I3013" s="245" t="s">
        <v>24</v>
      </c>
      <c r="J3013" s="245" t="s">
        <v>59</v>
      </c>
      <c r="K3013" s="246" t="s">
        <v>8557</v>
      </c>
      <c r="L3013" s="245" t="s">
        <v>568</v>
      </c>
    </row>
    <row r="3014" spans="1:12" x14ac:dyDescent="0.25">
      <c r="A3014" s="245" t="s">
        <v>4205</v>
      </c>
      <c r="B3014" s="245" t="s">
        <v>4204</v>
      </c>
      <c r="C3014" s="245" t="s">
        <v>4294</v>
      </c>
      <c r="D3014" s="245" t="s">
        <v>4293</v>
      </c>
      <c r="E3014" s="246" t="s">
        <v>44</v>
      </c>
      <c r="F3014" s="245" t="s">
        <v>44</v>
      </c>
      <c r="G3014" s="245" t="s">
        <v>4395</v>
      </c>
      <c r="H3014" s="245" t="s">
        <v>4394</v>
      </c>
      <c r="I3014" s="245" t="s">
        <v>24</v>
      </c>
      <c r="J3014" s="245" t="s">
        <v>59</v>
      </c>
      <c r="K3014" s="246" t="s">
        <v>11515</v>
      </c>
      <c r="L3014" s="245" t="s">
        <v>568</v>
      </c>
    </row>
    <row r="3015" spans="1:12" x14ac:dyDescent="0.25">
      <c r="A3015" s="245" t="s">
        <v>4205</v>
      </c>
      <c r="B3015" s="245" t="s">
        <v>4204</v>
      </c>
      <c r="C3015" s="245" t="s">
        <v>4294</v>
      </c>
      <c r="D3015" s="245" t="s">
        <v>4293</v>
      </c>
      <c r="E3015" s="246" t="s">
        <v>44</v>
      </c>
      <c r="F3015" s="245" t="s">
        <v>44</v>
      </c>
      <c r="G3015" s="245" t="s">
        <v>4393</v>
      </c>
      <c r="H3015" s="245" t="s">
        <v>4392</v>
      </c>
      <c r="I3015" s="245" t="s">
        <v>24</v>
      </c>
      <c r="J3015" s="245" t="s">
        <v>59</v>
      </c>
      <c r="K3015" s="246" t="s">
        <v>18196</v>
      </c>
      <c r="L3015" s="245" t="s">
        <v>568</v>
      </c>
    </row>
    <row r="3016" spans="1:12" x14ac:dyDescent="0.25">
      <c r="A3016" s="245" t="s">
        <v>4205</v>
      </c>
      <c r="B3016" s="245" t="s">
        <v>4204</v>
      </c>
      <c r="C3016" s="245" t="s">
        <v>4294</v>
      </c>
      <c r="D3016" s="245" t="s">
        <v>4293</v>
      </c>
      <c r="E3016" s="246" t="s">
        <v>44</v>
      </c>
      <c r="F3016" s="245" t="s">
        <v>44</v>
      </c>
      <c r="G3016" s="245" t="s">
        <v>4391</v>
      </c>
      <c r="H3016" s="245" t="s">
        <v>4390</v>
      </c>
      <c r="I3016" s="245" t="s">
        <v>24</v>
      </c>
      <c r="J3016" s="245" t="s">
        <v>59</v>
      </c>
      <c r="K3016" s="246" t="s">
        <v>18197</v>
      </c>
      <c r="L3016" s="245" t="s">
        <v>568</v>
      </c>
    </row>
    <row r="3017" spans="1:12" x14ac:dyDescent="0.25">
      <c r="A3017" s="245" t="s">
        <v>4205</v>
      </c>
      <c r="B3017" s="245" t="s">
        <v>4204</v>
      </c>
      <c r="C3017" s="245" t="s">
        <v>4294</v>
      </c>
      <c r="D3017" s="245" t="s">
        <v>4293</v>
      </c>
      <c r="E3017" s="246" t="s">
        <v>44</v>
      </c>
      <c r="F3017" s="245" t="s">
        <v>44</v>
      </c>
      <c r="G3017" s="245" t="s">
        <v>4389</v>
      </c>
      <c r="H3017" s="245" t="s">
        <v>4388</v>
      </c>
      <c r="I3017" s="245" t="s">
        <v>24</v>
      </c>
      <c r="J3017" s="245" t="s">
        <v>59</v>
      </c>
      <c r="K3017" s="246" t="s">
        <v>9423</v>
      </c>
      <c r="L3017" s="245" t="s">
        <v>568</v>
      </c>
    </row>
    <row r="3018" spans="1:12" x14ac:dyDescent="0.25">
      <c r="A3018" s="245" t="s">
        <v>4205</v>
      </c>
      <c r="B3018" s="245" t="s">
        <v>4204</v>
      </c>
      <c r="C3018" s="245" t="s">
        <v>4294</v>
      </c>
      <c r="D3018" s="245" t="s">
        <v>4293</v>
      </c>
      <c r="E3018" s="246" t="s">
        <v>44</v>
      </c>
      <c r="F3018" s="245" t="s">
        <v>44</v>
      </c>
      <c r="G3018" s="245" t="s">
        <v>4387</v>
      </c>
      <c r="H3018" s="245" t="s">
        <v>4386</v>
      </c>
      <c r="I3018" s="245" t="s">
        <v>24</v>
      </c>
      <c r="J3018" s="245" t="s">
        <v>59</v>
      </c>
      <c r="K3018" s="246" t="s">
        <v>14270</v>
      </c>
      <c r="L3018" s="245" t="s">
        <v>568</v>
      </c>
    </row>
    <row r="3019" spans="1:12" x14ac:dyDescent="0.25">
      <c r="A3019" s="245" t="s">
        <v>4205</v>
      </c>
      <c r="B3019" s="245" t="s">
        <v>4204</v>
      </c>
      <c r="C3019" s="245" t="s">
        <v>4294</v>
      </c>
      <c r="D3019" s="245" t="s">
        <v>4293</v>
      </c>
      <c r="E3019" s="246" t="s">
        <v>44</v>
      </c>
      <c r="F3019" s="245" t="s">
        <v>44</v>
      </c>
      <c r="G3019" s="245" t="s">
        <v>4385</v>
      </c>
      <c r="H3019" s="245" t="s">
        <v>4384</v>
      </c>
      <c r="I3019" s="245" t="s">
        <v>24</v>
      </c>
      <c r="J3019" s="245" t="s">
        <v>59</v>
      </c>
      <c r="K3019" s="246" t="s">
        <v>18198</v>
      </c>
      <c r="L3019" s="245" t="s">
        <v>568</v>
      </c>
    </row>
    <row r="3020" spans="1:12" x14ac:dyDescent="0.25">
      <c r="A3020" s="245" t="s">
        <v>4205</v>
      </c>
      <c r="B3020" s="245" t="s">
        <v>4204</v>
      </c>
      <c r="C3020" s="245" t="s">
        <v>4294</v>
      </c>
      <c r="D3020" s="245" t="s">
        <v>4293</v>
      </c>
      <c r="E3020" s="246" t="s">
        <v>44</v>
      </c>
      <c r="F3020" s="245" t="s">
        <v>44</v>
      </c>
      <c r="G3020" s="245" t="s">
        <v>4383</v>
      </c>
      <c r="H3020" s="245" t="s">
        <v>4382</v>
      </c>
      <c r="I3020" s="245" t="s">
        <v>24</v>
      </c>
      <c r="J3020" s="245" t="s">
        <v>59</v>
      </c>
      <c r="K3020" s="246" t="s">
        <v>18199</v>
      </c>
      <c r="L3020" s="245" t="s">
        <v>568</v>
      </c>
    </row>
    <row r="3021" spans="1:12" x14ac:dyDescent="0.25">
      <c r="A3021" s="245" t="s">
        <v>4205</v>
      </c>
      <c r="B3021" s="245" t="s">
        <v>4204</v>
      </c>
      <c r="C3021" s="245" t="s">
        <v>4294</v>
      </c>
      <c r="D3021" s="245" t="s">
        <v>4293</v>
      </c>
      <c r="E3021" s="246" t="s">
        <v>44</v>
      </c>
      <c r="F3021" s="245" t="s">
        <v>44</v>
      </c>
      <c r="G3021" s="245" t="s">
        <v>4381</v>
      </c>
      <c r="H3021" s="245" t="s">
        <v>4380</v>
      </c>
      <c r="I3021" s="245" t="s">
        <v>24</v>
      </c>
      <c r="J3021" s="245" t="s">
        <v>59</v>
      </c>
      <c r="K3021" s="246" t="s">
        <v>18200</v>
      </c>
      <c r="L3021" s="245" t="s">
        <v>568</v>
      </c>
    </row>
    <row r="3022" spans="1:12" x14ac:dyDescent="0.25">
      <c r="A3022" s="245" t="s">
        <v>4205</v>
      </c>
      <c r="B3022" s="245" t="s">
        <v>4204</v>
      </c>
      <c r="C3022" s="245" t="s">
        <v>4294</v>
      </c>
      <c r="D3022" s="245" t="s">
        <v>4293</v>
      </c>
      <c r="E3022" s="246" t="s">
        <v>44</v>
      </c>
      <c r="F3022" s="245" t="s">
        <v>44</v>
      </c>
      <c r="G3022" s="245" t="s">
        <v>4379</v>
      </c>
      <c r="H3022" s="245" t="s">
        <v>4378</v>
      </c>
      <c r="I3022" s="245" t="s">
        <v>24</v>
      </c>
      <c r="J3022" s="245" t="s">
        <v>59</v>
      </c>
      <c r="K3022" s="246" t="s">
        <v>18201</v>
      </c>
      <c r="L3022" s="245" t="s">
        <v>568</v>
      </c>
    </row>
    <row r="3023" spans="1:12" x14ac:dyDescent="0.25">
      <c r="A3023" s="245" t="s">
        <v>4205</v>
      </c>
      <c r="B3023" s="245" t="s">
        <v>4204</v>
      </c>
      <c r="C3023" s="245" t="s">
        <v>4294</v>
      </c>
      <c r="D3023" s="245" t="s">
        <v>4293</v>
      </c>
      <c r="E3023" s="246" t="s">
        <v>44</v>
      </c>
      <c r="F3023" s="245" t="s">
        <v>44</v>
      </c>
      <c r="G3023" s="245" t="s">
        <v>4377</v>
      </c>
      <c r="H3023" s="245" t="s">
        <v>4376</v>
      </c>
      <c r="I3023" s="245" t="s">
        <v>24</v>
      </c>
      <c r="J3023" s="245" t="s">
        <v>59</v>
      </c>
      <c r="K3023" s="246" t="s">
        <v>11876</v>
      </c>
      <c r="L3023" s="245" t="s">
        <v>568</v>
      </c>
    </row>
    <row r="3024" spans="1:12" x14ac:dyDescent="0.25">
      <c r="A3024" s="245" t="s">
        <v>4205</v>
      </c>
      <c r="B3024" s="245" t="s">
        <v>4204</v>
      </c>
      <c r="C3024" s="245" t="s">
        <v>4294</v>
      </c>
      <c r="D3024" s="245" t="s">
        <v>4293</v>
      </c>
      <c r="E3024" s="246" t="s">
        <v>44</v>
      </c>
      <c r="F3024" s="245" t="s">
        <v>44</v>
      </c>
      <c r="G3024" s="245" t="s">
        <v>4375</v>
      </c>
      <c r="H3024" s="245" t="s">
        <v>4374</v>
      </c>
      <c r="I3024" s="245" t="s">
        <v>24</v>
      </c>
      <c r="J3024" s="245" t="s">
        <v>59</v>
      </c>
      <c r="K3024" s="246" t="s">
        <v>18202</v>
      </c>
      <c r="L3024" s="245" t="s">
        <v>568</v>
      </c>
    </row>
    <row r="3025" spans="1:12" x14ac:dyDescent="0.25">
      <c r="A3025" s="245" t="s">
        <v>4205</v>
      </c>
      <c r="B3025" s="245" t="s">
        <v>4204</v>
      </c>
      <c r="C3025" s="245" t="s">
        <v>4294</v>
      </c>
      <c r="D3025" s="245" t="s">
        <v>4293</v>
      </c>
      <c r="E3025" s="246" t="s">
        <v>44</v>
      </c>
      <c r="F3025" s="245" t="s">
        <v>44</v>
      </c>
      <c r="G3025" s="245" t="s">
        <v>4373</v>
      </c>
      <c r="H3025" s="245" t="s">
        <v>4372</v>
      </c>
      <c r="I3025" s="245" t="s">
        <v>24</v>
      </c>
      <c r="J3025" s="245" t="s">
        <v>59</v>
      </c>
      <c r="K3025" s="246" t="s">
        <v>18203</v>
      </c>
      <c r="L3025" s="245" t="s">
        <v>568</v>
      </c>
    </row>
    <row r="3026" spans="1:12" x14ac:dyDescent="0.25">
      <c r="A3026" s="245" t="s">
        <v>4205</v>
      </c>
      <c r="B3026" s="245" t="s">
        <v>4204</v>
      </c>
      <c r="C3026" s="245" t="s">
        <v>4294</v>
      </c>
      <c r="D3026" s="245" t="s">
        <v>4293</v>
      </c>
      <c r="E3026" s="246" t="s">
        <v>44</v>
      </c>
      <c r="F3026" s="245" t="s">
        <v>44</v>
      </c>
      <c r="G3026" s="245" t="s">
        <v>4370</v>
      </c>
      <c r="H3026" s="245" t="s">
        <v>4369</v>
      </c>
      <c r="I3026" s="245" t="s">
        <v>24</v>
      </c>
      <c r="J3026" s="245" t="s">
        <v>59</v>
      </c>
      <c r="K3026" s="246" t="s">
        <v>18204</v>
      </c>
      <c r="L3026" s="245" t="s">
        <v>568</v>
      </c>
    </row>
    <row r="3027" spans="1:12" x14ac:dyDescent="0.25">
      <c r="A3027" s="245" t="s">
        <v>4205</v>
      </c>
      <c r="B3027" s="245" t="s">
        <v>4204</v>
      </c>
      <c r="C3027" s="245" t="s">
        <v>4294</v>
      </c>
      <c r="D3027" s="245" t="s">
        <v>4293</v>
      </c>
      <c r="E3027" s="246" t="s">
        <v>44</v>
      </c>
      <c r="F3027" s="245" t="s">
        <v>44</v>
      </c>
      <c r="G3027" s="245" t="s">
        <v>4368</v>
      </c>
      <c r="H3027" s="245" t="s">
        <v>4367</v>
      </c>
      <c r="I3027" s="245" t="s">
        <v>24</v>
      </c>
      <c r="J3027" s="245" t="s">
        <v>59</v>
      </c>
      <c r="K3027" s="246" t="s">
        <v>18205</v>
      </c>
      <c r="L3027" s="245" t="s">
        <v>568</v>
      </c>
    </row>
    <row r="3028" spans="1:12" x14ac:dyDescent="0.25">
      <c r="A3028" s="245" t="s">
        <v>4205</v>
      </c>
      <c r="B3028" s="245" t="s">
        <v>4204</v>
      </c>
      <c r="C3028" s="245" t="s">
        <v>4294</v>
      </c>
      <c r="D3028" s="245" t="s">
        <v>4293</v>
      </c>
      <c r="E3028" s="246" t="s">
        <v>44</v>
      </c>
      <c r="F3028" s="245" t="s">
        <v>44</v>
      </c>
      <c r="G3028" s="245" t="s">
        <v>4366</v>
      </c>
      <c r="H3028" s="245" t="s">
        <v>4365</v>
      </c>
      <c r="I3028" s="245" t="s">
        <v>24</v>
      </c>
      <c r="J3028" s="245" t="s">
        <v>59</v>
      </c>
      <c r="K3028" s="246" t="s">
        <v>9123</v>
      </c>
      <c r="L3028" s="245" t="s">
        <v>568</v>
      </c>
    </row>
    <row r="3029" spans="1:12" x14ac:dyDescent="0.25">
      <c r="A3029" s="245" t="s">
        <v>4205</v>
      </c>
      <c r="B3029" s="245" t="s">
        <v>4204</v>
      </c>
      <c r="C3029" s="245" t="s">
        <v>4294</v>
      </c>
      <c r="D3029" s="245" t="s">
        <v>4293</v>
      </c>
      <c r="E3029" s="246" t="s">
        <v>44</v>
      </c>
      <c r="F3029" s="245" t="s">
        <v>44</v>
      </c>
      <c r="G3029" s="245" t="s">
        <v>4364</v>
      </c>
      <c r="H3029" s="245" t="s">
        <v>4363</v>
      </c>
      <c r="I3029" s="245" t="s">
        <v>24</v>
      </c>
      <c r="J3029" s="245" t="s">
        <v>59</v>
      </c>
      <c r="K3029" s="246" t="s">
        <v>18206</v>
      </c>
      <c r="L3029" s="245" t="s">
        <v>568</v>
      </c>
    </row>
    <row r="3030" spans="1:12" x14ac:dyDescent="0.25">
      <c r="A3030" s="245" t="s">
        <v>4205</v>
      </c>
      <c r="B3030" s="245" t="s">
        <v>4204</v>
      </c>
      <c r="C3030" s="245" t="s">
        <v>4294</v>
      </c>
      <c r="D3030" s="245" t="s">
        <v>4293</v>
      </c>
      <c r="E3030" s="246" t="s">
        <v>44</v>
      </c>
      <c r="F3030" s="245" t="s">
        <v>44</v>
      </c>
      <c r="G3030" s="245" t="s">
        <v>4362</v>
      </c>
      <c r="H3030" s="245" t="s">
        <v>4361</v>
      </c>
      <c r="I3030" s="245" t="s">
        <v>24</v>
      </c>
      <c r="J3030" s="245" t="s">
        <v>59</v>
      </c>
      <c r="K3030" s="246" t="s">
        <v>12875</v>
      </c>
      <c r="L3030" s="245" t="s">
        <v>568</v>
      </c>
    </row>
    <row r="3031" spans="1:12" x14ac:dyDescent="0.25">
      <c r="A3031" s="245" t="s">
        <v>4205</v>
      </c>
      <c r="B3031" s="245" t="s">
        <v>4204</v>
      </c>
      <c r="C3031" s="245" t="s">
        <v>4294</v>
      </c>
      <c r="D3031" s="245" t="s">
        <v>4293</v>
      </c>
      <c r="E3031" s="246" t="s">
        <v>44</v>
      </c>
      <c r="F3031" s="245" t="s">
        <v>44</v>
      </c>
      <c r="G3031" s="245" t="s">
        <v>4360</v>
      </c>
      <c r="H3031" s="245" t="s">
        <v>4359</v>
      </c>
      <c r="I3031" s="245" t="s">
        <v>24</v>
      </c>
      <c r="J3031" s="245" t="s">
        <v>59</v>
      </c>
      <c r="K3031" s="246" t="s">
        <v>11994</v>
      </c>
      <c r="L3031" s="245" t="s">
        <v>568</v>
      </c>
    </row>
    <row r="3032" spans="1:12" x14ac:dyDescent="0.25">
      <c r="A3032" s="245" t="s">
        <v>4205</v>
      </c>
      <c r="B3032" s="245" t="s">
        <v>4204</v>
      </c>
      <c r="C3032" s="245" t="s">
        <v>4294</v>
      </c>
      <c r="D3032" s="245" t="s">
        <v>4293</v>
      </c>
      <c r="E3032" s="246" t="s">
        <v>44</v>
      </c>
      <c r="F3032" s="245" t="s">
        <v>44</v>
      </c>
      <c r="G3032" s="245" t="s">
        <v>4358</v>
      </c>
      <c r="H3032" s="245" t="s">
        <v>4357</v>
      </c>
      <c r="I3032" s="245" t="s">
        <v>24</v>
      </c>
      <c r="J3032" s="245" t="s">
        <v>59</v>
      </c>
      <c r="K3032" s="246" t="s">
        <v>18207</v>
      </c>
      <c r="L3032" s="245" t="s">
        <v>568</v>
      </c>
    </row>
    <row r="3033" spans="1:12" x14ac:dyDescent="0.25">
      <c r="A3033" s="245" t="s">
        <v>4205</v>
      </c>
      <c r="B3033" s="245" t="s">
        <v>4204</v>
      </c>
      <c r="C3033" s="245" t="s">
        <v>4294</v>
      </c>
      <c r="D3033" s="245" t="s">
        <v>4293</v>
      </c>
      <c r="E3033" s="246" t="s">
        <v>44</v>
      </c>
      <c r="F3033" s="245" t="s">
        <v>44</v>
      </c>
      <c r="G3033" s="245" t="s">
        <v>4356</v>
      </c>
      <c r="H3033" s="245" t="s">
        <v>4355</v>
      </c>
      <c r="I3033" s="245" t="s">
        <v>24</v>
      </c>
      <c r="J3033" s="245" t="s">
        <v>59</v>
      </c>
      <c r="K3033" s="246" t="s">
        <v>10206</v>
      </c>
      <c r="L3033" s="245" t="s">
        <v>568</v>
      </c>
    </row>
    <row r="3034" spans="1:12" x14ac:dyDescent="0.25">
      <c r="A3034" s="245" t="s">
        <v>4205</v>
      </c>
      <c r="B3034" s="245" t="s">
        <v>4204</v>
      </c>
      <c r="C3034" s="245" t="s">
        <v>4294</v>
      </c>
      <c r="D3034" s="245" t="s">
        <v>4293</v>
      </c>
      <c r="E3034" s="246" t="s">
        <v>44</v>
      </c>
      <c r="F3034" s="245" t="s">
        <v>44</v>
      </c>
      <c r="G3034" s="245" t="s">
        <v>4354</v>
      </c>
      <c r="H3034" s="245" t="s">
        <v>4353</v>
      </c>
      <c r="I3034" s="245" t="s">
        <v>24</v>
      </c>
      <c r="J3034" s="245" t="s">
        <v>59</v>
      </c>
      <c r="K3034" s="246" t="s">
        <v>10791</v>
      </c>
      <c r="L3034" s="245" t="s">
        <v>568</v>
      </c>
    </row>
    <row r="3035" spans="1:12" x14ac:dyDescent="0.25">
      <c r="A3035" s="245" t="s">
        <v>4205</v>
      </c>
      <c r="B3035" s="245" t="s">
        <v>4204</v>
      </c>
      <c r="C3035" s="245" t="s">
        <v>4294</v>
      </c>
      <c r="D3035" s="245" t="s">
        <v>4293</v>
      </c>
      <c r="E3035" s="246" t="s">
        <v>44</v>
      </c>
      <c r="F3035" s="245" t="s">
        <v>44</v>
      </c>
      <c r="G3035" s="245" t="s">
        <v>4352</v>
      </c>
      <c r="H3035" s="245" t="s">
        <v>4351</v>
      </c>
      <c r="I3035" s="245" t="s">
        <v>24</v>
      </c>
      <c r="J3035" s="245" t="s">
        <v>59</v>
      </c>
      <c r="K3035" s="246" t="s">
        <v>12467</v>
      </c>
      <c r="L3035" s="245" t="s">
        <v>568</v>
      </c>
    </row>
    <row r="3036" spans="1:12" x14ac:dyDescent="0.25">
      <c r="A3036" s="245" t="s">
        <v>4205</v>
      </c>
      <c r="B3036" s="245" t="s">
        <v>4204</v>
      </c>
      <c r="C3036" s="245" t="s">
        <v>4294</v>
      </c>
      <c r="D3036" s="245" t="s">
        <v>4293</v>
      </c>
      <c r="E3036" s="246" t="s">
        <v>44</v>
      </c>
      <c r="F3036" s="245" t="s">
        <v>44</v>
      </c>
      <c r="G3036" s="245" t="s">
        <v>4350</v>
      </c>
      <c r="H3036" s="245" t="s">
        <v>4349</v>
      </c>
      <c r="I3036" s="245" t="s">
        <v>24</v>
      </c>
      <c r="J3036" s="245" t="s">
        <v>59</v>
      </c>
      <c r="K3036" s="246" t="s">
        <v>14226</v>
      </c>
      <c r="L3036" s="245" t="s">
        <v>568</v>
      </c>
    </row>
    <row r="3037" spans="1:12" x14ac:dyDescent="0.25">
      <c r="A3037" s="245" t="s">
        <v>4205</v>
      </c>
      <c r="B3037" s="245" t="s">
        <v>4204</v>
      </c>
      <c r="C3037" s="245" t="s">
        <v>4294</v>
      </c>
      <c r="D3037" s="245" t="s">
        <v>4293</v>
      </c>
      <c r="E3037" s="246" t="s">
        <v>44</v>
      </c>
      <c r="F3037" s="245" t="s">
        <v>44</v>
      </c>
      <c r="G3037" s="245" t="s">
        <v>4348</v>
      </c>
      <c r="H3037" s="245" t="s">
        <v>4347</v>
      </c>
      <c r="I3037" s="245" t="s">
        <v>24</v>
      </c>
      <c r="J3037" s="245" t="s">
        <v>59</v>
      </c>
      <c r="K3037" s="246" t="s">
        <v>18208</v>
      </c>
      <c r="L3037" s="245" t="s">
        <v>568</v>
      </c>
    </row>
    <row r="3038" spans="1:12" x14ac:dyDescent="0.25">
      <c r="A3038" s="245" t="s">
        <v>4205</v>
      </c>
      <c r="B3038" s="245" t="s">
        <v>4204</v>
      </c>
      <c r="C3038" s="245" t="s">
        <v>4294</v>
      </c>
      <c r="D3038" s="245" t="s">
        <v>4293</v>
      </c>
      <c r="E3038" s="246" t="s">
        <v>44</v>
      </c>
      <c r="F3038" s="245" t="s">
        <v>44</v>
      </c>
      <c r="G3038" s="245" t="s">
        <v>4346</v>
      </c>
      <c r="H3038" s="245" t="s">
        <v>4345</v>
      </c>
      <c r="I3038" s="245" t="s">
        <v>24</v>
      </c>
      <c r="J3038" s="245" t="s">
        <v>59</v>
      </c>
      <c r="K3038" s="246" t="s">
        <v>18209</v>
      </c>
      <c r="L3038" s="245" t="s">
        <v>568</v>
      </c>
    </row>
    <row r="3039" spans="1:12" x14ac:dyDescent="0.25">
      <c r="A3039" s="245" t="s">
        <v>4205</v>
      </c>
      <c r="B3039" s="245" t="s">
        <v>4204</v>
      </c>
      <c r="C3039" s="245" t="s">
        <v>4294</v>
      </c>
      <c r="D3039" s="245" t="s">
        <v>4293</v>
      </c>
      <c r="E3039" s="246" t="s">
        <v>44</v>
      </c>
      <c r="F3039" s="245" t="s">
        <v>44</v>
      </c>
      <c r="G3039" s="245" t="s">
        <v>4344</v>
      </c>
      <c r="H3039" s="245" t="s">
        <v>4343</v>
      </c>
      <c r="I3039" s="245" t="s">
        <v>24</v>
      </c>
      <c r="J3039" s="245" t="s">
        <v>59</v>
      </c>
      <c r="K3039" s="246" t="s">
        <v>8405</v>
      </c>
      <c r="L3039" s="245" t="s">
        <v>568</v>
      </c>
    </row>
    <row r="3040" spans="1:12" x14ac:dyDescent="0.25">
      <c r="A3040" s="245" t="s">
        <v>4205</v>
      </c>
      <c r="B3040" s="245" t="s">
        <v>4204</v>
      </c>
      <c r="C3040" s="245" t="s">
        <v>4294</v>
      </c>
      <c r="D3040" s="245" t="s">
        <v>4293</v>
      </c>
      <c r="E3040" s="246" t="s">
        <v>44</v>
      </c>
      <c r="F3040" s="245" t="s">
        <v>44</v>
      </c>
      <c r="G3040" s="245" t="s">
        <v>4342</v>
      </c>
      <c r="H3040" s="245" t="s">
        <v>4341</v>
      </c>
      <c r="I3040" s="245" t="s">
        <v>24</v>
      </c>
      <c r="J3040" s="245" t="s">
        <v>59</v>
      </c>
      <c r="K3040" s="246" t="s">
        <v>18210</v>
      </c>
      <c r="L3040" s="245" t="s">
        <v>568</v>
      </c>
    </row>
    <row r="3041" spans="1:12" x14ac:dyDescent="0.25">
      <c r="A3041" s="245" t="s">
        <v>4205</v>
      </c>
      <c r="B3041" s="245" t="s">
        <v>4204</v>
      </c>
      <c r="C3041" s="245" t="s">
        <v>4294</v>
      </c>
      <c r="D3041" s="245" t="s">
        <v>4293</v>
      </c>
      <c r="E3041" s="246" t="s">
        <v>44</v>
      </c>
      <c r="F3041" s="245" t="s">
        <v>44</v>
      </c>
      <c r="G3041" s="245" t="s">
        <v>4340</v>
      </c>
      <c r="H3041" s="245" t="s">
        <v>4339</v>
      </c>
      <c r="I3041" s="245" t="s">
        <v>24</v>
      </c>
      <c r="J3041" s="245" t="s">
        <v>59</v>
      </c>
      <c r="K3041" s="246" t="s">
        <v>18211</v>
      </c>
      <c r="L3041" s="245" t="s">
        <v>568</v>
      </c>
    </row>
    <row r="3042" spans="1:12" x14ac:dyDescent="0.25">
      <c r="A3042" s="245" t="s">
        <v>4205</v>
      </c>
      <c r="B3042" s="245" t="s">
        <v>4204</v>
      </c>
      <c r="C3042" s="245" t="s">
        <v>4294</v>
      </c>
      <c r="D3042" s="245" t="s">
        <v>4293</v>
      </c>
      <c r="E3042" s="246" t="s">
        <v>44</v>
      </c>
      <c r="F3042" s="245" t="s">
        <v>44</v>
      </c>
      <c r="G3042" s="245" t="s">
        <v>4338</v>
      </c>
      <c r="H3042" s="245" t="s">
        <v>4337</v>
      </c>
      <c r="I3042" s="245" t="s">
        <v>24</v>
      </c>
      <c r="J3042" s="245" t="s">
        <v>59</v>
      </c>
      <c r="K3042" s="246" t="s">
        <v>18212</v>
      </c>
      <c r="L3042" s="245" t="s">
        <v>568</v>
      </c>
    </row>
    <row r="3043" spans="1:12" x14ac:dyDescent="0.25">
      <c r="A3043" s="245" t="s">
        <v>4205</v>
      </c>
      <c r="B3043" s="245" t="s">
        <v>4204</v>
      </c>
      <c r="C3043" s="245" t="s">
        <v>4294</v>
      </c>
      <c r="D3043" s="245" t="s">
        <v>4293</v>
      </c>
      <c r="E3043" s="246" t="s">
        <v>44</v>
      </c>
      <c r="F3043" s="245" t="s">
        <v>44</v>
      </c>
      <c r="G3043" s="245" t="s">
        <v>4336</v>
      </c>
      <c r="H3043" s="245" t="s">
        <v>4335</v>
      </c>
      <c r="I3043" s="245" t="s">
        <v>24</v>
      </c>
      <c r="J3043" s="245" t="s">
        <v>59</v>
      </c>
      <c r="K3043" s="246" t="s">
        <v>18213</v>
      </c>
      <c r="L3043" s="245" t="s">
        <v>568</v>
      </c>
    </row>
    <row r="3044" spans="1:12" x14ac:dyDescent="0.25">
      <c r="A3044" s="245" t="s">
        <v>4205</v>
      </c>
      <c r="B3044" s="245" t="s">
        <v>4204</v>
      </c>
      <c r="C3044" s="245" t="s">
        <v>4294</v>
      </c>
      <c r="D3044" s="245" t="s">
        <v>4293</v>
      </c>
      <c r="E3044" s="246" t="s">
        <v>44</v>
      </c>
      <c r="F3044" s="245" t="s">
        <v>44</v>
      </c>
      <c r="G3044" s="245" t="s">
        <v>4334</v>
      </c>
      <c r="H3044" s="245" t="s">
        <v>4333</v>
      </c>
      <c r="I3044" s="245" t="s">
        <v>24</v>
      </c>
      <c r="J3044" s="245" t="s">
        <v>59</v>
      </c>
      <c r="K3044" s="246" t="s">
        <v>18214</v>
      </c>
      <c r="L3044" s="245" t="s">
        <v>568</v>
      </c>
    </row>
    <row r="3045" spans="1:12" x14ac:dyDescent="0.25">
      <c r="A3045" s="245" t="s">
        <v>4205</v>
      </c>
      <c r="B3045" s="245" t="s">
        <v>4204</v>
      </c>
      <c r="C3045" s="245" t="s">
        <v>4294</v>
      </c>
      <c r="D3045" s="245" t="s">
        <v>4293</v>
      </c>
      <c r="E3045" s="246" t="s">
        <v>44</v>
      </c>
      <c r="F3045" s="245" t="s">
        <v>44</v>
      </c>
      <c r="G3045" s="245" t="s">
        <v>4331</v>
      </c>
      <c r="H3045" s="245" t="s">
        <v>23</v>
      </c>
      <c r="I3045" s="245" t="s">
        <v>24</v>
      </c>
      <c r="J3045" s="245" t="s">
        <v>59</v>
      </c>
      <c r="K3045" s="246" t="s">
        <v>18215</v>
      </c>
      <c r="L3045" s="245" t="s">
        <v>568</v>
      </c>
    </row>
    <row r="3046" spans="1:12" x14ac:dyDescent="0.25">
      <c r="A3046" s="245" t="s">
        <v>4205</v>
      </c>
      <c r="B3046" s="245" t="s">
        <v>4204</v>
      </c>
      <c r="C3046" s="245" t="s">
        <v>4294</v>
      </c>
      <c r="D3046" s="245" t="s">
        <v>4293</v>
      </c>
      <c r="E3046" s="246" t="s">
        <v>44</v>
      </c>
      <c r="F3046" s="245" t="s">
        <v>44</v>
      </c>
      <c r="G3046" s="245" t="s">
        <v>4330</v>
      </c>
      <c r="H3046" s="245" t="s">
        <v>4329</v>
      </c>
      <c r="I3046" s="245" t="s">
        <v>24</v>
      </c>
      <c r="J3046" s="245" t="s">
        <v>59</v>
      </c>
      <c r="K3046" s="246" t="s">
        <v>18216</v>
      </c>
      <c r="L3046" s="245" t="s">
        <v>568</v>
      </c>
    </row>
    <row r="3047" spans="1:12" x14ac:dyDescent="0.25">
      <c r="A3047" s="245" t="s">
        <v>4205</v>
      </c>
      <c r="B3047" s="245" t="s">
        <v>4204</v>
      </c>
      <c r="C3047" s="245" t="s">
        <v>4294</v>
      </c>
      <c r="D3047" s="245" t="s">
        <v>4293</v>
      </c>
      <c r="E3047" s="246" t="s">
        <v>44</v>
      </c>
      <c r="F3047" s="245" t="s">
        <v>44</v>
      </c>
      <c r="G3047" s="245" t="s">
        <v>4328</v>
      </c>
      <c r="H3047" s="245" t="s">
        <v>4327</v>
      </c>
      <c r="I3047" s="245" t="s">
        <v>24</v>
      </c>
      <c r="J3047" s="245" t="s">
        <v>59</v>
      </c>
      <c r="K3047" s="246" t="s">
        <v>15350</v>
      </c>
      <c r="L3047" s="245" t="s">
        <v>568</v>
      </c>
    </row>
    <row r="3048" spans="1:12" x14ac:dyDescent="0.25">
      <c r="A3048" s="245" t="s">
        <v>4205</v>
      </c>
      <c r="B3048" s="245" t="s">
        <v>4204</v>
      </c>
      <c r="C3048" s="245" t="s">
        <v>4294</v>
      </c>
      <c r="D3048" s="245" t="s">
        <v>4293</v>
      </c>
      <c r="E3048" s="246" t="s">
        <v>44</v>
      </c>
      <c r="F3048" s="245" t="s">
        <v>44</v>
      </c>
      <c r="G3048" s="245" t="s">
        <v>4326</v>
      </c>
      <c r="H3048" s="245" t="s">
        <v>4325</v>
      </c>
      <c r="I3048" s="245" t="s">
        <v>24</v>
      </c>
      <c r="J3048" s="245" t="s">
        <v>59</v>
      </c>
      <c r="K3048" s="246" t="s">
        <v>15344</v>
      </c>
      <c r="L3048" s="245" t="s">
        <v>568</v>
      </c>
    </row>
    <row r="3049" spans="1:12" x14ac:dyDescent="0.25">
      <c r="A3049" s="245" t="s">
        <v>4205</v>
      </c>
      <c r="B3049" s="245" t="s">
        <v>4204</v>
      </c>
      <c r="C3049" s="245" t="s">
        <v>4294</v>
      </c>
      <c r="D3049" s="245" t="s">
        <v>4293</v>
      </c>
      <c r="E3049" s="246" t="s">
        <v>44</v>
      </c>
      <c r="F3049" s="245" t="s">
        <v>44</v>
      </c>
      <c r="G3049" s="245" t="s">
        <v>4324</v>
      </c>
      <c r="H3049" s="245" t="s">
        <v>4323</v>
      </c>
      <c r="I3049" s="245" t="s">
        <v>24</v>
      </c>
      <c r="J3049" s="245" t="s">
        <v>59</v>
      </c>
      <c r="K3049" s="246" t="s">
        <v>18217</v>
      </c>
      <c r="L3049" s="245" t="s">
        <v>568</v>
      </c>
    </row>
    <row r="3050" spans="1:12" x14ac:dyDescent="0.25">
      <c r="A3050" s="245" t="s">
        <v>4205</v>
      </c>
      <c r="B3050" s="245" t="s">
        <v>4204</v>
      </c>
      <c r="C3050" s="245" t="s">
        <v>4294</v>
      </c>
      <c r="D3050" s="245" t="s">
        <v>4293</v>
      </c>
      <c r="E3050" s="246" t="s">
        <v>44</v>
      </c>
      <c r="F3050" s="245" t="s">
        <v>44</v>
      </c>
      <c r="G3050" s="245" t="s">
        <v>4322</v>
      </c>
      <c r="H3050" s="245" t="s">
        <v>4321</v>
      </c>
      <c r="I3050" s="245" t="s">
        <v>24</v>
      </c>
      <c r="J3050" s="245" t="s">
        <v>59</v>
      </c>
      <c r="K3050" s="246" t="s">
        <v>15511</v>
      </c>
      <c r="L3050" s="245" t="s">
        <v>568</v>
      </c>
    </row>
    <row r="3051" spans="1:12" x14ac:dyDescent="0.25">
      <c r="A3051" s="245" t="s">
        <v>4205</v>
      </c>
      <c r="B3051" s="245" t="s">
        <v>4204</v>
      </c>
      <c r="C3051" s="245" t="s">
        <v>4294</v>
      </c>
      <c r="D3051" s="245" t="s">
        <v>4293</v>
      </c>
      <c r="E3051" s="246" t="s">
        <v>44</v>
      </c>
      <c r="F3051" s="245" t="s">
        <v>44</v>
      </c>
      <c r="G3051" s="245" t="s">
        <v>4320</v>
      </c>
      <c r="H3051" s="245" t="s">
        <v>4319</v>
      </c>
      <c r="I3051" s="245" t="s">
        <v>24</v>
      </c>
      <c r="J3051" s="245" t="s">
        <v>59</v>
      </c>
      <c r="K3051" s="246" t="s">
        <v>9599</v>
      </c>
      <c r="L3051" s="245" t="s">
        <v>568</v>
      </c>
    </row>
    <row r="3052" spans="1:12" x14ac:dyDescent="0.25">
      <c r="A3052" s="245" t="s">
        <v>4205</v>
      </c>
      <c r="B3052" s="245" t="s">
        <v>4204</v>
      </c>
      <c r="C3052" s="245" t="s">
        <v>4294</v>
      </c>
      <c r="D3052" s="245" t="s">
        <v>4293</v>
      </c>
      <c r="E3052" s="246" t="s">
        <v>44</v>
      </c>
      <c r="F3052" s="245" t="s">
        <v>44</v>
      </c>
      <c r="G3052" s="245" t="s">
        <v>4318</v>
      </c>
      <c r="H3052" s="245" t="s">
        <v>4317</v>
      </c>
      <c r="I3052" s="245" t="s">
        <v>24</v>
      </c>
      <c r="J3052" s="245" t="s">
        <v>59</v>
      </c>
      <c r="K3052" s="246" t="s">
        <v>15253</v>
      </c>
      <c r="L3052" s="245" t="s">
        <v>568</v>
      </c>
    </row>
    <row r="3053" spans="1:12" x14ac:dyDescent="0.25">
      <c r="A3053" s="245" t="s">
        <v>4205</v>
      </c>
      <c r="B3053" s="245" t="s">
        <v>4204</v>
      </c>
      <c r="C3053" s="245" t="s">
        <v>4294</v>
      </c>
      <c r="D3053" s="245" t="s">
        <v>4293</v>
      </c>
      <c r="E3053" s="246" t="s">
        <v>44</v>
      </c>
      <c r="F3053" s="245" t="s">
        <v>44</v>
      </c>
      <c r="G3053" s="245" t="s">
        <v>4316</v>
      </c>
      <c r="H3053" s="245" t="s">
        <v>4315</v>
      </c>
      <c r="I3053" s="245" t="s">
        <v>24</v>
      </c>
      <c r="J3053" s="245" t="s">
        <v>59</v>
      </c>
      <c r="K3053" s="246" t="s">
        <v>18218</v>
      </c>
      <c r="L3053" s="245" t="s">
        <v>568</v>
      </c>
    </row>
    <row r="3054" spans="1:12" x14ac:dyDescent="0.25">
      <c r="A3054" s="245" t="s">
        <v>4205</v>
      </c>
      <c r="B3054" s="245" t="s">
        <v>4204</v>
      </c>
      <c r="C3054" s="245" t="s">
        <v>4294</v>
      </c>
      <c r="D3054" s="245" t="s">
        <v>4293</v>
      </c>
      <c r="E3054" s="246" t="s">
        <v>44</v>
      </c>
      <c r="F3054" s="245" t="s">
        <v>44</v>
      </c>
      <c r="G3054" s="245" t="s">
        <v>4314</v>
      </c>
      <c r="H3054" s="245" t="s">
        <v>4313</v>
      </c>
      <c r="I3054" s="245" t="s">
        <v>24</v>
      </c>
      <c r="J3054" s="245" t="s">
        <v>59</v>
      </c>
      <c r="K3054" s="246" t="s">
        <v>18219</v>
      </c>
      <c r="L3054" s="245" t="s">
        <v>568</v>
      </c>
    </row>
    <row r="3055" spans="1:12" x14ac:dyDescent="0.25">
      <c r="A3055" s="245" t="s">
        <v>4205</v>
      </c>
      <c r="B3055" s="245" t="s">
        <v>4204</v>
      </c>
      <c r="C3055" s="245" t="s">
        <v>4294</v>
      </c>
      <c r="D3055" s="245" t="s">
        <v>4293</v>
      </c>
      <c r="E3055" s="246" t="s">
        <v>44</v>
      </c>
      <c r="F3055" s="245" t="s">
        <v>44</v>
      </c>
      <c r="G3055" s="245" t="s">
        <v>4312</v>
      </c>
      <c r="H3055" s="245" t="s">
        <v>4311</v>
      </c>
      <c r="I3055" s="245" t="s">
        <v>24</v>
      </c>
      <c r="J3055" s="245" t="s">
        <v>59</v>
      </c>
      <c r="K3055" s="246" t="s">
        <v>18220</v>
      </c>
      <c r="L3055" s="245" t="s">
        <v>568</v>
      </c>
    </row>
    <row r="3056" spans="1:12" x14ac:dyDescent="0.25">
      <c r="A3056" s="245" t="s">
        <v>4205</v>
      </c>
      <c r="B3056" s="245" t="s">
        <v>4204</v>
      </c>
      <c r="C3056" s="245" t="s">
        <v>4294</v>
      </c>
      <c r="D3056" s="245" t="s">
        <v>4293</v>
      </c>
      <c r="E3056" s="246" t="s">
        <v>44</v>
      </c>
      <c r="F3056" s="245" t="s">
        <v>44</v>
      </c>
      <c r="G3056" s="245" t="s">
        <v>4310</v>
      </c>
      <c r="H3056" s="245" t="s">
        <v>4309</v>
      </c>
      <c r="I3056" s="245" t="s">
        <v>24</v>
      </c>
      <c r="J3056" s="245" t="s">
        <v>59</v>
      </c>
      <c r="K3056" s="246" t="s">
        <v>18221</v>
      </c>
      <c r="L3056" s="245" t="s">
        <v>568</v>
      </c>
    </row>
    <row r="3057" spans="1:12" x14ac:dyDescent="0.25">
      <c r="A3057" s="245" t="s">
        <v>4205</v>
      </c>
      <c r="B3057" s="245" t="s">
        <v>4204</v>
      </c>
      <c r="C3057" s="245" t="s">
        <v>4294</v>
      </c>
      <c r="D3057" s="245" t="s">
        <v>4293</v>
      </c>
      <c r="E3057" s="246" t="s">
        <v>44</v>
      </c>
      <c r="F3057" s="245" t="s">
        <v>44</v>
      </c>
      <c r="G3057" s="245" t="s">
        <v>4308</v>
      </c>
      <c r="H3057" s="245" t="s">
        <v>4307</v>
      </c>
      <c r="I3057" s="245" t="s">
        <v>24</v>
      </c>
      <c r="J3057" s="245" t="s">
        <v>59</v>
      </c>
      <c r="K3057" s="246" t="s">
        <v>15068</v>
      </c>
      <c r="L3057" s="245" t="s">
        <v>568</v>
      </c>
    </row>
    <row r="3058" spans="1:12" x14ac:dyDescent="0.25">
      <c r="A3058" s="245" t="s">
        <v>4205</v>
      </c>
      <c r="B3058" s="245" t="s">
        <v>4204</v>
      </c>
      <c r="C3058" s="245" t="s">
        <v>4294</v>
      </c>
      <c r="D3058" s="245" t="s">
        <v>4293</v>
      </c>
      <c r="E3058" s="246" t="s">
        <v>44</v>
      </c>
      <c r="F3058" s="245" t="s">
        <v>44</v>
      </c>
      <c r="G3058" s="245" t="s">
        <v>4306</v>
      </c>
      <c r="H3058" s="245" t="s">
        <v>4305</v>
      </c>
      <c r="I3058" s="245" t="s">
        <v>24</v>
      </c>
      <c r="J3058" s="245" t="s">
        <v>59</v>
      </c>
      <c r="K3058" s="246" t="s">
        <v>18222</v>
      </c>
      <c r="L3058" s="245" t="s">
        <v>568</v>
      </c>
    </row>
    <row r="3059" spans="1:12" x14ac:dyDescent="0.25">
      <c r="A3059" s="245" t="s">
        <v>4205</v>
      </c>
      <c r="B3059" s="245" t="s">
        <v>4204</v>
      </c>
      <c r="C3059" s="245" t="s">
        <v>4294</v>
      </c>
      <c r="D3059" s="245" t="s">
        <v>4293</v>
      </c>
      <c r="E3059" s="246" t="s">
        <v>44</v>
      </c>
      <c r="F3059" s="245" t="s">
        <v>44</v>
      </c>
      <c r="G3059" s="245" t="s">
        <v>4304</v>
      </c>
      <c r="H3059" s="245" t="s">
        <v>4303</v>
      </c>
      <c r="I3059" s="245" t="s">
        <v>24</v>
      </c>
      <c r="J3059" s="245" t="s">
        <v>59</v>
      </c>
      <c r="K3059" s="246" t="s">
        <v>9415</v>
      </c>
      <c r="L3059" s="245" t="s">
        <v>568</v>
      </c>
    </row>
    <row r="3060" spans="1:12" x14ac:dyDescent="0.25">
      <c r="A3060" s="245" t="s">
        <v>4205</v>
      </c>
      <c r="B3060" s="245" t="s">
        <v>4204</v>
      </c>
      <c r="C3060" s="245" t="s">
        <v>4294</v>
      </c>
      <c r="D3060" s="245" t="s">
        <v>4293</v>
      </c>
      <c r="E3060" s="246" t="s">
        <v>44</v>
      </c>
      <c r="F3060" s="245" t="s">
        <v>44</v>
      </c>
      <c r="G3060" s="245" t="s">
        <v>4302</v>
      </c>
      <c r="H3060" s="245" t="s">
        <v>4301</v>
      </c>
      <c r="I3060" s="245" t="s">
        <v>24</v>
      </c>
      <c r="J3060" s="245" t="s">
        <v>59</v>
      </c>
      <c r="K3060" s="246" t="s">
        <v>18223</v>
      </c>
      <c r="L3060" s="245" t="s">
        <v>568</v>
      </c>
    </row>
    <row r="3061" spans="1:12" x14ac:dyDescent="0.25">
      <c r="A3061" s="245" t="s">
        <v>4205</v>
      </c>
      <c r="B3061" s="245" t="s">
        <v>4204</v>
      </c>
      <c r="C3061" s="245" t="s">
        <v>4294</v>
      </c>
      <c r="D3061" s="245" t="s">
        <v>4293</v>
      </c>
      <c r="E3061" s="246" t="s">
        <v>44</v>
      </c>
      <c r="F3061" s="245" t="s">
        <v>44</v>
      </c>
      <c r="G3061" s="245" t="s">
        <v>4300</v>
      </c>
      <c r="H3061" s="245" t="s">
        <v>4299</v>
      </c>
      <c r="I3061" s="245" t="s">
        <v>24</v>
      </c>
      <c r="J3061" s="245" t="s">
        <v>59</v>
      </c>
      <c r="K3061" s="246" t="s">
        <v>12646</v>
      </c>
      <c r="L3061" s="245" t="s">
        <v>568</v>
      </c>
    </row>
    <row r="3062" spans="1:12" x14ac:dyDescent="0.25">
      <c r="A3062" s="245" t="s">
        <v>4205</v>
      </c>
      <c r="B3062" s="245" t="s">
        <v>4204</v>
      </c>
      <c r="C3062" s="245" t="s">
        <v>4294</v>
      </c>
      <c r="D3062" s="245" t="s">
        <v>4293</v>
      </c>
      <c r="E3062" s="246" t="s">
        <v>44</v>
      </c>
      <c r="F3062" s="245" t="s">
        <v>44</v>
      </c>
      <c r="G3062" s="245" t="s">
        <v>4298</v>
      </c>
      <c r="H3062" s="245" t="s">
        <v>4297</v>
      </c>
      <c r="I3062" s="245" t="s">
        <v>24</v>
      </c>
      <c r="J3062" s="245" t="s">
        <v>59</v>
      </c>
      <c r="K3062" s="246" t="s">
        <v>18224</v>
      </c>
      <c r="L3062" s="245" t="s">
        <v>568</v>
      </c>
    </row>
    <row r="3063" spans="1:12" x14ac:dyDescent="0.25">
      <c r="A3063" s="245" t="s">
        <v>4205</v>
      </c>
      <c r="B3063" s="245" t="s">
        <v>4204</v>
      </c>
      <c r="C3063" s="245" t="s">
        <v>4294</v>
      </c>
      <c r="D3063" s="245" t="s">
        <v>4293</v>
      </c>
      <c r="E3063" s="246" t="s">
        <v>44</v>
      </c>
      <c r="F3063" s="245" t="s">
        <v>44</v>
      </c>
      <c r="G3063" s="245" t="s">
        <v>4296</v>
      </c>
      <c r="H3063" s="245" t="s">
        <v>4295</v>
      </c>
      <c r="I3063" s="245" t="s">
        <v>24</v>
      </c>
      <c r="J3063" s="245" t="s">
        <v>59</v>
      </c>
      <c r="K3063" s="246" t="s">
        <v>18225</v>
      </c>
      <c r="L3063" s="245" t="s">
        <v>568</v>
      </c>
    </row>
    <row r="3064" spans="1:12" x14ac:dyDescent="0.25">
      <c r="A3064" s="245" t="s">
        <v>4205</v>
      </c>
      <c r="B3064" s="245" t="s">
        <v>4204</v>
      </c>
      <c r="C3064" s="245" t="s">
        <v>4294</v>
      </c>
      <c r="D3064" s="245" t="s">
        <v>4293</v>
      </c>
      <c r="E3064" s="246" t="s">
        <v>44</v>
      </c>
      <c r="F3064" s="245" t="s">
        <v>44</v>
      </c>
      <c r="G3064" s="245" t="s">
        <v>4292</v>
      </c>
      <c r="H3064" s="245" t="s">
        <v>4291</v>
      </c>
      <c r="I3064" s="245" t="s">
        <v>24</v>
      </c>
      <c r="J3064" s="245" t="s">
        <v>59</v>
      </c>
      <c r="K3064" s="246" t="s">
        <v>13718</v>
      </c>
      <c r="L3064" s="245" t="s">
        <v>568</v>
      </c>
    </row>
    <row r="3065" spans="1:12" x14ac:dyDescent="0.25">
      <c r="A3065" s="245" t="s">
        <v>4205</v>
      </c>
      <c r="B3065" s="245" t="s">
        <v>4204</v>
      </c>
      <c r="C3065" s="245" t="s">
        <v>4265</v>
      </c>
      <c r="D3065" s="245" t="s">
        <v>4264</v>
      </c>
      <c r="E3065" s="246" t="s">
        <v>44</v>
      </c>
      <c r="F3065" s="245" t="s">
        <v>44</v>
      </c>
      <c r="G3065" s="245" t="s">
        <v>4289</v>
      </c>
      <c r="H3065" s="245" t="s">
        <v>12010</v>
      </c>
      <c r="I3065" s="245" t="s">
        <v>24</v>
      </c>
      <c r="J3065" s="245" t="s">
        <v>59</v>
      </c>
      <c r="K3065" s="246" t="s">
        <v>18226</v>
      </c>
      <c r="L3065" s="245" t="s">
        <v>568</v>
      </c>
    </row>
    <row r="3066" spans="1:12" x14ac:dyDescent="0.25">
      <c r="A3066" s="245" t="s">
        <v>4205</v>
      </c>
      <c r="B3066" s="245" t="s">
        <v>4204</v>
      </c>
      <c r="C3066" s="245" t="s">
        <v>4265</v>
      </c>
      <c r="D3066" s="245" t="s">
        <v>4264</v>
      </c>
      <c r="E3066" s="246" t="s">
        <v>44</v>
      </c>
      <c r="F3066" s="245" t="s">
        <v>44</v>
      </c>
      <c r="G3066" s="245" t="s">
        <v>4288</v>
      </c>
      <c r="H3066" s="245" t="s">
        <v>12011</v>
      </c>
      <c r="I3066" s="245" t="s">
        <v>24</v>
      </c>
      <c r="J3066" s="245" t="s">
        <v>59</v>
      </c>
      <c r="K3066" s="246" t="s">
        <v>18227</v>
      </c>
      <c r="L3066" s="245" t="s">
        <v>568</v>
      </c>
    </row>
    <row r="3067" spans="1:12" x14ac:dyDescent="0.25">
      <c r="A3067" s="245" t="s">
        <v>4205</v>
      </c>
      <c r="B3067" s="245" t="s">
        <v>4204</v>
      </c>
      <c r="C3067" s="245" t="s">
        <v>4265</v>
      </c>
      <c r="D3067" s="245" t="s">
        <v>4264</v>
      </c>
      <c r="E3067" s="246" t="s">
        <v>44</v>
      </c>
      <c r="F3067" s="245" t="s">
        <v>44</v>
      </c>
      <c r="G3067" s="245" t="s">
        <v>4287</v>
      </c>
      <c r="H3067" s="245" t="s">
        <v>12013</v>
      </c>
      <c r="I3067" s="245" t="s">
        <v>24</v>
      </c>
      <c r="J3067" s="245" t="s">
        <v>59</v>
      </c>
      <c r="K3067" s="246" t="s">
        <v>14129</v>
      </c>
      <c r="L3067" s="245" t="s">
        <v>568</v>
      </c>
    </row>
    <row r="3068" spans="1:12" x14ac:dyDescent="0.25">
      <c r="A3068" s="245" t="s">
        <v>4205</v>
      </c>
      <c r="B3068" s="245" t="s">
        <v>4204</v>
      </c>
      <c r="C3068" s="245" t="s">
        <v>4265</v>
      </c>
      <c r="D3068" s="245" t="s">
        <v>4264</v>
      </c>
      <c r="E3068" s="246" t="s">
        <v>44</v>
      </c>
      <c r="F3068" s="245" t="s">
        <v>44</v>
      </c>
      <c r="G3068" s="245" t="s">
        <v>4286</v>
      </c>
      <c r="H3068" s="245" t="s">
        <v>12014</v>
      </c>
      <c r="I3068" s="245" t="s">
        <v>24</v>
      </c>
      <c r="J3068" s="245" t="s">
        <v>59</v>
      </c>
      <c r="K3068" s="246" t="s">
        <v>18228</v>
      </c>
      <c r="L3068" s="245" t="s">
        <v>568</v>
      </c>
    </row>
    <row r="3069" spans="1:12" x14ac:dyDescent="0.25">
      <c r="A3069" s="245" t="s">
        <v>4205</v>
      </c>
      <c r="B3069" s="245" t="s">
        <v>4204</v>
      </c>
      <c r="C3069" s="245" t="s">
        <v>4265</v>
      </c>
      <c r="D3069" s="245" t="s">
        <v>4264</v>
      </c>
      <c r="E3069" s="246" t="s">
        <v>44</v>
      </c>
      <c r="F3069" s="245" t="s">
        <v>44</v>
      </c>
      <c r="G3069" s="245" t="s">
        <v>4285</v>
      </c>
      <c r="H3069" s="245" t="s">
        <v>12016</v>
      </c>
      <c r="I3069" s="245" t="s">
        <v>24</v>
      </c>
      <c r="J3069" s="245" t="s">
        <v>59</v>
      </c>
      <c r="K3069" s="246" t="s">
        <v>18229</v>
      </c>
      <c r="L3069" s="245" t="s">
        <v>568</v>
      </c>
    </row>
    <row r="3070" spans="1:12" x14ac:dyDescent="0.25">
      <c r="A3070" s="245" t="s">
        <v>4205</v>
      </c>
      <c r="B3070" s="245" t="s">
        <v>4204</v>
      </c>
      <c r="C3070" s="245" t="s">
        <v>4265</v>
      </c>
      <c r="D3070" s="245" t="s">
        <v>4264</v>
      </c>
      <c r="E3070" s="246" t="s">
        <v>44</v>
      </c>
      <c r="F3070" s="245" t="s">
        <v>44</v>
      </c>
      <c r="G3070" s="245" t="s">
        <v>4284</v>
      </c>
      <c r="H3070" s="245" t="s">
        <v>12018</v>
      </c>
      <c r="I3070" s="245" t="s">
        <v>24</v>
      </c>
      <c r="J3070" s="245" t="s">
        <v>569</v>
      </c>
      <c r="K3070" s="246" t="s">
        <v>14235</v>
      </c>
      <c r="L3070" s="245" t="s">
        <v>568</v>
      </c>
    </row>
    <row r="3071" spans="1:12" x14ac:dyDescent="0.25">
      <c r="A3071" s="245" t="s">
        <v>4205</v>
      </c>
      <c r="B3071" s="245" t="s">
        <v>4204</v>
      </c>
      <c r="C3071" s="245" t="s">
        <v>4265</v>
      </c>
      <c r="D3071" s="245" t="s">
        <v>4264</v>
      </c>
      <c r="E3071" s="246" t="s">
        <v>44</v>
      </c>
      <c r="F3071" s="245" t="s">
        <v>44</v>
      </c>
      <c r="G3071" s="245" t="s">
        <v>4283</v>
      </c>
      <c r="H3071" s="245" t="s">
        <v>12019</v>
      </c>
      <c r="I3071" s="245" t="s">
        <v>24</v>
      </c>
      <c r="J3071" s="245" t="s">
        <v>569</v>
      </c>
      <c r="K3071" s="246" t="s">
        <v>18230</v>
      </c>
      <c r="L3071" s="245" t="s">
        <v>568</v>
      </c>
    </row>
    <row r="3072" spans="1:12" x14ac:dyDescent="0.25">
      <c r="A3072" s="245" t="s">
        <v>4205</v>
      </c>
      <c r="B3072" s="245" t="s">
        <v>4204</v>
      </c>
      <c r="C3072" s="245" t="s">
        <v>4265</v>
      </c>
      <c r="D3072" s="245" t="s">
        <v>4264</v>
      </c>
      <c r="E3072" s="246" t="s">
        <v>44</v>
      </c>
      <c r="F3072" s="245" t="s">
        <v>44</v>
      </c>
      <c r="G3072" s="245" t="s">
        <v>4282</v>
      </c>
      <c r="H3072" s="245" t="s">
        <v>12020</v>
      </c>
      <c r="I3072" s="245" t="s">
        <v>24</v>
      </c>
      <c r="J3072" s="245" t="s">
        <v>569</v>
      </c>
      <c r="K3072" s="246" t="s">
        <v>18231</v>
      </c>
      <c r="L3072" s="245" t="s">
        <v>568</v>
      </c>
    </row>
    <row r="3073" spans="1:12" x14ac:dyDescent="0.25">
      <c r="A3073" s="245" t="s">
        <v>4205</v>
      </c>
      <c r="B3073" s="245" t="s">
        <v>4204</v>
      </c>
      <c r="C3073" s="245" t="s">
        <v>4265</v>
      </c>
      <c r="D3073" s="245" t="s">
        <v>4264</v>
      </c>
      <c r="E3073" s="246" t="s">
        <v>44</v>
      </c>
      <c r="F3073" s="245" t="s">
        <v>44</v>
      </c>
      <c r="G3073" s="245" t="s">
        <v>4281</v>
      </c>
      <c r="H3073" s="245" t="s">
        <v>12022</v>
      </c>
      <c r="I3073" s="245" t="s">
        <v>24</v>
      </c>
      <c r="J3073" s="245" t="s">
        <v>569</v>
      </c>
      <c r="K3073" s="246" t="s">
        <v>18232</v>
      </c>
      <c r="L3073" s="245" t="s">
        <v>568</v>
      </c>
    </row>
    <row r="3074" spans="1:12" x14ac:dyDescent="0.25">
      <c r="A3074" s="245" t="s">
        <v>4205</v>
      </c>
      <c r="B3074" s="245" t="s">
        <v>4204</v>
      </c>
      <c r="C3074" s="245" t="s">
        <v>4265</v>
      </c>
      <c r="D3074" s="245" t="s">
        <v>4264</v>
      </c>
      <c r="E3074" s="246" t="s">
        <v>44</v>
      </c>
      <c r="F3074" s="245" t="s">
        <v>44</v>
      </c>
      <c r="G3074" s="245" t="s">
        <v>4280</v>
      </c>
      <c r="H3074" s="245" t="s">
        <v>12023</v>
      </c>
      <c r="I3074" s="245" t="s">
        <v>24</v>
      </c>
      <c r="J3074" s="245" t="s">
        <v>569</v>
      </c>
      <c r="K3074" s="246" t="s">
        <v>18233</v>
      </c>
      <c r="L3074" s="245" t="s">
        <v>568</v>
      </c>
    </row>
    <row r="3075" spans="1:12" x14ac:dyDescent="0.25">
      <c r="A3075" s="245" t="s">
        <v>4205</v>
      </c>
      <c r="B3075" s="245" t="s">
        <v>4204</v>
      </c>
      <c r="C3075" s="245" t="s">
        <v>4265</v>
      </c>
      <c r="D3075" s="245" t="s">
        <v>4264</v>
      </c>
      <c r="E3075" s="246" t="s">
        <v>44</v>
      </c>
      <c r="F3075" s="245" t="s">
        <v>44</v>
      </c>
      <c r="G3075" s="245" t="s">
        <v>4279</v>
      </c>
      <c r="H3075" s="245" t="s">
        <v>12024</v>
      </c>
      <c r="I3075" s="245" t="s">
        <v>24</v>
      </c>
      <c r="J3075" s="245" t="s">
        <v>59</v>
      </c>
      <c r="K3075" s="246" t="s">
        <v>18234</v>
      </c>
      <c r="L3075" s="245" t="s">
        <v>568</v>
      </c>
    </row>
    <row r="3076" spans="1:12" x14ac:dyDescent="0.25">
      <c r="A3076" s="245" t="s">
        <v>4205</v>
      </c>
      <c r="B3076" s="245" t="s">
        <v>4204</v>
      </c>
      <c r="C3076" s="245" t="s">
        <v>4265</v>
      </c>
      <c r="D3076" s="245" t="s">
        <v>4264</v>
      </c>
      <c r="E3076" s="246" t="s">
        <v>44</v>
      </c>
      <c r="F3076" s="245" t="s">
        <v>44</v>
      </c>
      <c r="G3076" s="245" t="s">
        <v>4278</v>
      </c>
      <c r="H3076" s="245" t="s">
        <v>12025</v>
      </c>
      <c r="I3076" s="245" t="s">
        <v>24</v>
      </c>
      <c r="J3076" s="245" t="s">
        <v>59</v>
      </c>
      <c r="K3076" s="246" t="s">
        <v>18235</v>
      </c>
      <c r="L3076" s="245" t="s">
        <v>568</v>
      </c>
    </row>
    <row r="3077" spans="1:12" x14ac:dyDescent="0.25">
      <c r="A3077" s="245" t="s">
        <v>4205</v>
      </c>
      <c r="B3077" s="245" t="s">
        <v>4204</v>
      </c>
      <c r="C3077" s="245" t="s">
        <v>4265</v>
      </c>
      <c r="D3077" s="245" t="s">
        <v>4264</v>
      </c>
      <c r="E3077" s="246" t="s">
        <v>44</v>
      </c>
      <c r="F3077" s="245" t="s">
        <v>44</v>
      </c>
      <c r="G3077" s="245" t="s">
        <v>4277</v>
      </c>
      <c r="H3077" s="245" t="s">
        <v>12026</v>
      </c>
      <c r="I3077" s="245" t="s">
        <v>24</v>
      </c>
      <c r="J3077" s="245" t="s">
        <v>59</v>
      </c>
      <c r="K3077" s="246" t="s">
        <v>18236</v>
      </c>
      <c r="L3077" s="245" t="s">
        <v>568</v>
      </c>
    </row>
    <row r="3078" spans="1:12" x14ac:dyDescent="0.25">
      <c r="A3078" s="245" t="s">
        <v>4205</v>
      </c>
      <c r="B3078" s="245" t="s">
        <v>4204</v>
      </c>
      <c r="C3078" s="245" t="s">
        <v>4265</v>
      </c>
      <c r="D3078" s="245" t="s">
        <v>4264</v>
      </c>
      <c r="E3078" s="246" t="s">
        <v>44</v>
      </c>
      <c r="F3078" s="245" t="s">
        <v>44</v>
      </c>
      <c r="G3078" s="245" t="s">
        <v>4276</v>
      </c>
      <c r="H3078" s="245" t="s">
        <v>12027</v>
      </c>
      <c r="I3078" s="245" t="s">
        <v>24</v>
      </c>
      <c r="J3078" s="245" t="s">
        <v>59</v>
      </c>
      <c r="K3078" s="246" t="s">
        <v>18237</v>
      </c>
      <c r="L3078" s="245" t="s">
        <v>568</v>
      </c>
    </row>
    <row r="3079" spans="1:12" x14ac:dyDescent="0.25">
      <c r="A3079" s="245" t="s">
        <v>4205</v>
      </c>
      <c r="B3079" s="245" t="s">
        <v>4204</v>
      </c>
      <c r="C3079" s="245" t="s">
        <v>4265</v>
      </c>
      <c r="D3079" s="245" t="s">
        <v>4264</v>
      </c>
      <c r="E3079" s="246" t="s">
        <v>44</v>
      </c>
      <c r="F3079" s="245" t="s">
        <v>44</v>
      </c>
      <c r="G3079" s="245" t="s">
        <v>4275</v>
      </c>
      <c r="H3079" s="245" t="s">
        <v>12028</v>
      </c>
      <c r="I3079" s="245" t="s">
        <v>24</v>
      </c>
      <c r="J3079" s="245" t="s">
        <v>59</v>
      </c>
      <c r="K3079" s="246" t="s">
        <v>16144</v>
      </c>
      <c r="L3079" s="245" t="s">
        <v>568</v>
      </c>
    </row>
    <row r="3080" spans="1:12" x14ac:dyDescent="0.25">
      <c r="A3080" s="245" t="s">
        <v>4205</v>
      </c>
      <c r="B3080" s="245" t="s">
        <v>4204</v>
      </c>
      <c r="C3080" s="245" t="s">
        <v>4265</v>
      </c>
      <c r="D3080" s="245" t="s">
        <v>4264</v>
      </c>
      <c r="E3080" s="246" t="s">
        <v>44</v>
      </c>
      <c r="F3080" s="245" t="s">
        <v>44</v>
      </c>
      <c r="G3080" s="245" t="s">
        <v>4274</v>
      </c>
      <c r="H3080" s="245" t="s">
        <v>12029</v>
      </c>
      <c r="I3080" s="245" t="s">
        <v>24</v>
      </c>
      <c r="J3080" s="245" t="s">
        <v>59</v>
      </c>
      <c r="K3080" s="246" t="s">
        <v>11723</v>
      </c>
      <c r="L3080" s="245" t="s">
        <v>568</v>
      </c>
    </row>
    <row r="3081" spans="1:12" x14ac:dyDescent="0.25">
      <c r="A3081" s="245" t="s">
        <v>4205</v>
      </c>
      <c r="B3081" s="245" t="s">
        <v>4204</v>
      </c>
      <c r="C3081" s="245" t="s">
        <v>4265</v>
      </c>
      <c r="D3081" s="245" t="s">
        <v>4264</v>
      </c>
      <c r="E3081" s="246" t="s">
        <v>44</v>
      </c>
      <c r="F3081" s="245" t="s">
        <v>44</v>
      </c>
      <c r="G3081" s="245" t="s">
        <v>4273</v>
      </c>
      <c r="H3081" s="245" t="s">
        <v>12030</v>
      </c>
      <c r="I3081" s="245" t="s">
        <v>24</v>
      </c>
      <c r="J3081" s="245" t="s">
        <v>59</v>
      </c>
      <c r="K3081" s="246" t="s">
        <v>15085</v>
      </c>
      <c r="L3081" s="245" t="s">
        <v>568</v>
      </c>
    </row>
    <row r="3082" spans="1:12" x14ac:dyDescent="0.25">
      <c r="A3082" s="245" t="s">
        <v>4205</v>
      </c>
      <c r="B3082" s="245" t="s">
        <v>4204</v>
      </c>
      <c r="C3082" s="245" t="s">
        <v>4265</v>
      </c>
      <c r="D3082" s="245" t="s">
        <v>4264</v>
      </c>
      <c r="E3082" s="246" t="s">
        <v>44</v>
      </c>
      <c r="F3082" s="245" t="s">
        <v>44</v>
      </c>
      <c r="G3082" s="245" t="s">
        <v>4272</v>
      </c>
      <c r="H3082" s="245" t="s">
        <v>12031</v>
      </c>
      <c r="I3082" s="245" t="s">
        <v>24</v>
      </c>
      <c r="J3082" s="245" t="s">
        <v>569</v>
      </c>
      <c r="K3082" s="246" t="s">
        <v>8763</v>
      </c>
      <c r="L3082" s="245" t="s">
        <v>568</v>
      </c>
    </row>
    <row r="3083" spans="1:12" x14ac:dyDescent="0.25">
      <c r="A3083" s="245" t="s">
        <v>4205</v>
      </c>
      <c r="B3083" s="245" t="s">
        <v>4204</v>
      </c>
      <c r="C3083" s="245" t="s">
        <v>4265</v>
      </c>
      <c r="D3083" s="245" t="s">
        <v>4264</v>
      </c>
      <c r="E3083" s="246" t="s">
        <v>44</v>
      </c>
      <c r="F3083" s="245" t="s">
        <v>44</v>
      </c>
      <c r="G3083" s="245" t="s">
        <v>4271</v>
      </c>
      <c r="H3083" s="245" t="s">
        <v>12032</v>
      </c>
      <c r="I3083" s="245" t="s">
        <v>24</v>
      </c>
      <c r="J3083" s="245" t="s">
        <v>569</v>
      </c>
      <c r="K3083" s="246" t="s">
        <v>18238</v>
      </c>
      <c r="L3083" s="245" t="s">
        <v>568</v>
      </c>
    </row>
    <row r="3084" spans="1:12" x14ac:dyDescent="0.25">
      <c r="A3084" s="245" t="s">
        <v>4205</v>
      </c>
      <c r="B3084" s="245" t="s">
        <v>4204</v>
      </c>
      <c r="C3084" s="245" t="s">
        <v>4265</v>
      </c>
      <c r="D3084" s="245" t="s">
        <v>4264</v>
      </c>
      <c r="E3084" s="246" t="s">
        <v>44</v>
      </c>
      <c r="F3084" s="245" t="s">
        <v>44</v>
      </c>
      <c r="G3084" s="245" t="s">
        <v>4270</v>
      </c>
      <c r="H3084" s="245" t="s">
        <v>12033</v>
      </c>
      <c r="I3084" s="245" t="s">
        <v>24</v>
      </c>
      <c r="J3084" s="245" t="s">
        <v>569</v>
      </c>
      <c r="K3084" s="246" t="s">
        <v>18239</v>
      </c>
      <c r="L3084" s="245" t="s">
        <v>568</v>
      </c>
    </row>
    <row r="3085" spans="1:12" x14ac:dyDescent="0.25">
      <c r="A3085" s="245" t="s">
        <v>4205</v>
      </c>
      <c r="B3085" s="245" t="s">
        <v>4204</v>
      </c>
      <c r="C3085" s="245" t="s">
        <v>4265</v>
      </c>
      <c r="D3085" s="245" t="s">
        <v>4264</v>
      </c>
      <c r="E3085" s="246" t="s">
        <v>44</v>
      </c>
      <c r="F3085" s="245" t="s">
        <v>44</v>
      </c>
      <c r="G3085" s="245" t="s">
        <v>4269</v>
      </c>
      <c r="H3085" s="245" t="s">
        <v>12034</v>
      </c>
      <c r="I3085" s="245" t="s">
        <v>24</v>
      </c>
      <c r="J3085" s="245" t="s">
        <v>569</v>
      </c>
      <c r="K3085" s="246" t="s">
        <v>18240</v>
      </c>
      <c r="L3085" s="245" t="s">
        <v>568</v>
      </c>
    </row>
    <row r="3086" spans="1:12" x14ac:dyDescent="0.25">
      <c r="A3086" s="245" t="s">
        <v>4205</v>
      </c>
      <c r="B3086" s="245" t="s">
        <v>4204</v>
      </c>
      <c r="C3086" s="245" t="s">
        <v>4265</v>
      </c>
      <c r="D3086" s="245" t="s">
        <v>4264</v>
      </c>
      <c r="E3086" s="246" t="s">
        <v>44</v>
      </c>
      <c r="F3086" s="245" t="s">
        <v>44</v>
      </c>
      <c r="G3086" s="245" t="s">
        <v>4268</v>
      </c>
      <c r="H3086" s="245" t="s">
        <v>18241</v>
      </c>
      <c r="I3086" s="245" t="s">
        <v>24</v>
      </c>
      <c r="J3086" s="245" t="s">
        <v>569</v>
      </c>
      <c r="K3086" s="246" t="s">
        <v>18242</v>
      </c>
      <c r="L3086" s="245" t="s">
        <v>568</v>
      </c>
    </row>
    <row r="3087" spans="1:12" x14ac:dyDescent="0.25">
      <c r="A3087" s="245" t="s">
        <v>4205</v>
      </c>
      <c r="B3087" s="245" t="s">
        <v>4204</v>
      </c>
      <c r="C3087" s="245" t="s">
        <v>4265</v>
      </c>
      <c r="D3087" s="245" t="s">
        <v>4264</v>
      </c>
      <c r="E3087" s="246" t="s">
        <v>44</v>
      </c>
      <c r="F3087" s="245" t="s">
        <v>44</v>
      </c>
      <c r="G3087" s="245" t="s">
        <v>4267</v>
      </c>
      <c r="H3087" s="245" t="s">
        <v>18243</v>
      </c>
      <c r="I3087" s="245" t="s">
        <v>24</v>
      </c>
      <c r="J3087" s="245" t="s">
        <v>569</v>
      </c>
      <c r="K3087" s="246" t="s">
        <v>18244</v>
      </c>
      <c r="L3087" s="245" t="s">
        <v>568</v>
      </c>
    </row>
    <row r="3088" spans="1:12" x14ac:dyDescent="0.25">
      <c r="A3088" s="245" t="s">
        <v>4205</v>
      </c>
      <c r="B3088" s="245" t="s">
        <v>4204</v>
      </c>
      <c r="C3088" s="245" t="s">
        <v>4265</v>
      </c>
      <c r="D3088" s="245" t="s">
        <v>4264</v>
      </c>
      <c r="E3088" s="246" t="s">
        <v>44</v>
      </c>
      <c r="F3088" s="245" t="s">
        <v>44</v>
      </c>
      <c r="G3088" s="245" t="s">
        <v>4266</v>
      </c>
      <c r="H3088" s="245" t="s">
        <v>18245</v>
      </c>
      <c r="I3088" s="245" t="s">
        <v>24</v>
      </c>
      <c r="J3088" s="245" t="s">
        <v>569</v>
      </c>
      <c r="K3088" s="246" t="s">
        <v>10285</v>
      </c>
      <c r="L3088" s="245" t="s">
        <v>568</v>
      </c>
    </row>
    <row r="3089" spans="1:12" x14ac:dyDescent="0.25">
      <c r="A3089" s="245" t="s">
        <v>4205</v>
      </c>
      <c r="B3089" s="245" t="s">
        <v>4204</v>
      </c>
      <c r="C3089" s="245" t="s">
        <v>4265</v>
      </c>
      <c r="D3089" s="245" t="s">
        <v>4264</v>
      </c>
      <c r="E3089" s="246" t="s">
        <v>44</v>
      </c>
      <c r="F3089" s="245" t="s">
        <v>44</v>
      </c>
      <c r="G3089" s="245" t="s">
        <v>4263</v>
      </c>
      <c r="H3089" s="245" t="s">
        <v>18246</v>
      </c>
      <c r="I3089" s="245" t="s">
        <v>24</v>
      </c>
      <c r="J3089" s="245" t="s">
        <v>569</v>
      </c>
      <c r="K3089" s="246" t="s">
        <v>18247</v>
      </c>
      <c r="L3089" s="245" t="s">
        <v>568</v>
      </c>
    </row>
    <row r="3090" spans="1:12" x14ac:dyDescent="0.25">
      <c r="A3090" s="245" t="s">
        <v>4205</v>
      </c>
      <c r="B3090" s="245" t="s">
        <v>4204</v>
      </c>
      <c r="C3090" s="245" t="s">
        <v>4265</v>
      </c>
      <c r="D3090" s="245" t="s">
        <v>4264</v>
      </c>
      <c r="E3090" s="246" t="s">
        <v>44</v>
      </c>
      <c r="F3090" s="245" t="s">
        <v>44</v>
      </c>
      <c r="G3090" s="245" t="s">
        <v>12036</v>
      </c>
      <c r="H3090" s="245" t="s">
        <v>18248</v>
      </c>
      <c r="I3090" s="245" t="s">
        <v>24</v>
      </c>
      <c r="J3090" s="245" t="s">
        <v>59</v>
      </c>
      <c r="K3090" s="246" t="s">
        <v>18249</v>
      </c>
      <c r="L3090" s="245" t="s">
        <v>568</v>
      </c>
    </row>
    <row r="3091" spans="1:12" x14ac:dyDescent="0.25">
      <c r="A3091" s="245" t="s">
        <v>4205</v>
      </c>
      <c r="B3091" s="245" t="s">
        <v>4204</v>
      </c>
      <c r="C3091" s="245" t="s">
        <v>4265</v>
      </c>
      <c r="D3091" s="245" t="s">
        <v>4264</v>
      </c>
      <c r="E3091" s="246" t="s">
        <v>44</v>
      </c>
      <c r="F3091" s="245" t="s">
        <v>44</v>
      </c>
      <c r="G3091" s="245" t="s">
        <v>12038</v>
      </c>
      <c r="H3091" s="245" t="s">
        <v>18250</v>
      </c>
      <c r="I3091" s="245" t="s">
        <v>24</v>
      </c>
      <c r="J3091" s="245" t="s">
        <v>59</v>
      </c>
      <c r="K3091" s="246" t="s">
        <v>12786</v>
      </c>
      <c r="L3091" s="245" t="s">
        <v>568</v>
      </c>
    </row>
    <row r="3092" spans="1:12" x14ac:dyDescent="0.25">
      <c r="A3092" s="245" t="s">
        <v>4205</v>
      </c>
      <c r="B3092" s="245" t="s">
        <v>4204</v>
      </c>
      <c r="C3092" s="245" t="s">
        <v>4265</v>
      </c>
      <c r="D3092" s="245" t="s">
        <v>4264</v>
      </c>
      <c r="E3092" s="246" t="s">
        <v>44</v>
      </c>
      <c r="F3092" s="245" t="s">
        <v>44</v>
      </c>
      <c r="G3092" s="245" t="s">
        <v>12040</v>
      </c>
      <c r="H3092" s="245" t="s">
        <v>12041</v>
      </c>
      <c r="I3092" s="245" t="s">
        <v>24</v>
      </c>
      <c r="J3092" s="245" t="s">
        <v>59</v>
      </c>
      <c r="K3092" s="246" t="s">
        <v>18226</v>
      </c>
      <c r="L3092" s="245" t="s">
        <v>568</v>
      </c>
    </row>
    <row r="3093" spans="1:12" x14ac:dyDescent="0.25">
      <c r="A3093" s="245" t="s">
        <v>4205</v>
      </c>
      <c r="B3093" s="245" t="s">
        <v>4204</v>
      </c>
      <c r="C3093" s="245" t="s">
        <v>4265</v>
      </c>
      <c r="D3093" s="245" t="s">
        <v>4264</v>
      </c>
      <c r="E3093" s="246" t="s">
        <v>44</v>
      </c>
      <c r="F3093" s="245" t="s">
        <v>44</v>
      </c>
      <c r="G3093" s="245" t="s">
        <v>12042</v>
      </c>
      <c r="H3093" s="245" t="s">
        <v>12043</v>
      </c>
      <c r="I3093" s="245" t="s">
        <v>24</v>
      </c>
      <c r="J3093" s="245" t="s">
        <v>59</v>
      </c>
      <c r="K3093" s="246" t="s">
        <v>18251</v>
      </c>
      <c r="L3093" s="245" t="s">
        <v>568</v>
      </c>
    </row>
    <row r="3094" spans="1:12" x14ac:dyDescent="0.25">
      <c r="A3094" s="245" t="s">
        <v>4205</v>
      </c>
      <c r="B3094" s="245" t="s">
        <v>4204</v>
      </c>
      <c r="C3094" s="245" t="s">
        <v>4265</v>
      </c>
      <c r="D3094" s="245" t="s">
        <v>4264</v>
      </c>
      <c r="E3094" s="246" t="s">
        <v>44</v>
      </c>
      <c r="F3094" s="245" t="s">
        <v>44</v>
      </c>
      <c r="G3094" s="245" t="s">
        <v>12044</v>
      </c>
      <c r="H3094" s="245" t="s">
        <v>12045</v>
      </c>
      <c r="I3094" s="245" t="s">
        <v>24</v>
      </c>
      <c r="J3094" s="245" t="s">
        <v>59</v>
      </c>
      <c r="K3094" s="246" t="s">
        <v>18252</v>
      </c>
      <c r="L3094" s="245" t="s">
        <v>568</v>
      </c>
    </row>
    <row r="3095" spans="1:12" x14ac:dyDescent="0.25">
      <c r="A3095" s="245" t="s">
        <v>4205</v>
      </c>
      <c r="B3095" s="245" t="s">
        <v>4204</v>
      </c>
      <c r="C3095" s="245" t="s">
        <v>4265</v>
      </c>
      <c r="D3095" s="245" t="s">
        <v>4264</v>
      </c>
      <c r="E3095" s="246" t="s">
        <v>44</v>
      </c>
      <c r="F3095" s="245" t="s">
        <v>44</v>
      </c>
      <c r="G3095" s="245" t="s">
        <v>12046</v>
      </c>
      <c r="H3095" s="245" t="s">
        <v>12047</v>
      </c>
      <c r="I3095" s="245" t="s">
        <v>24</v>
      </c>
      <c r="J3095" s="245" t="s">
        <v>569</v>
      </c>
      <c r="K3095" s="246" t="s">
        <v>18253</v>
      </c>
      <c r="L3095" s="245" t="s">
        <v>568</v>
      </c>
    </row>
    <row r="3096" spans="1:12" x14ac:dyDescent="0.25">
      <c r="A3096" s="245" t="s">
        <v>4205</v>
      </c>
      <c r="B3096" s="245" t="s">
        <v>4204</v>
      </c>
      <c r="C3096" s="245" t="s">
        <v>4265</v>
      </c>
      <c r="D3096" s="245" t="s">
        <v>4264</v>
      </c>
      <c r="E3096" s="246" t="s">
        <v>44</v>
      </c>
      <c r="F3096" s="245" t="s">
        <v>44</v>
      </c>
      <c r="G3096" s="245" t="s">
        <v>12048</v>
      </c>
      <c r="H3096" s="245" t="s">
        <v>12049</v>
      </c>
      <c r="I3096" s="245" t="s">
        <v>24</v>
      </c>
      <c r="J3096" s="245" t="s">
        <v>569</v>
      </c>
      <c r="K3096" s="246" t="s">
        <v>18254</v>
      </c>
      <c r="L3096" s="245" t="s">
        <v>568</v>
      </c>
    </row>
    <row r="3097" spans="1:12" x14ac:dyDescent="0.25">
      <c r="A3097" s="245" t="s">
        <v>4205</v>
      </c>
      <c r="B3097" s="245" t="s">
        <v>4204</v>
      </c>
      <c r="C3097" s="245" t="s">
        <v>4265</v>
      </c>
      <c r="D3097" s="245" t="s">
        <v>4264</v>
      </c>
      <c r="E3097" s="246" t="s">
        <v>44</v>
      </c>
      <c r="F3097" s="245" t="s">
        <v>44</v>
      </c>
      <c r="G3097" s="245" t="s">
        <v>12050</v>
      </c>
      <c r="H3097" s="245" t="s">
        <v>12051</v>
      </c>
      <c r="I3097" s="245" t="s">
        <v>24</v>
      </c>
      <c r="J3097" s="245" t="s">
        <v>59</v>
      </c>
      <c r="K3097" s="246" t="s">
        <v>18255</v>
      </c>
      <c r="L3097" s="245" t="s">
        <v>568</v>
      </c>
    </row>
    <row r="3098" spans="1:12" x14ac:dyDescent="0.25">
      <c r="A3098" s="245" t="s">
        <v>4205</v>
      </c>
      <c r="B3098" s="245" t="s">
        <v>4204</v>
      </c>
      <c r="C3098" s="245" t="s">
        <v>4265</v>
      </c>
      <c r="D3098" s="245" t="s">
        <v>4264</v>
      </c>
      <c r="E3098" s="246" t="s">
        <v>44</v>
      </c>
      <c r="F3098" s="245" t="s">
        <v>44</v>
      </c>
      <c r="G3098" s="245" t="s">
        <v>12052</v>
      </c>
      <c r="H3098" s="245" t="s">
        <v>12053</v>
      </c>
      <c r="I3098" s="245" t="s">
        <v>24</v>
      </c>
      <c r="J3098" s="245" t="s">
        <v>59</v>
      </c>
      <c r="K3098" s="246" t="s">
        <v>15014</v>
      </c>
      <c r="L3098" s="245" t="s">
        <v>568</v>
      </c>
    </row>
    <row r="3099" spans="1:12" x14ac:dyDescent="0.25">
      <c r="A3099" s="245" t="s">
        <v>4205</v>
      </c>
      <c r="B3099" s="245" t="s">
        <v>4204</v>
      </c>
      <c r="C3099" s="245" t="s">
        <v>4265</v>
      </c>
      <c r="D3099" s="245" t="s">
        <v>4264</v>
      </c>
      <c r="E3099" s="246" t="s">
        <v>44</v>
      </c>
      <c r="F3099" s="245" t="s">
        <v>44</v>
      </c>
      <c r="G3099" s="245" t="s">
        <v>12054</v>
      </c>
      <c r="H3099" s="245" t="s">
        <v>12055</v>
      </c>
      <c r="I3099" s="245" t="s">
        <v>24</v>
      </c>
      <c r="J3099" s="245" t="s">
        <v>59</v>
      </c>
      <c r="K3099" s="246" t="s">
        <v>18256</v>
      </c>
      <c r="L3099" s="245" t="s">
        <v>568</v>
      </c>
    </row>
    <row r="3100" spans="1:12" x14ac:dyDescent="0.25">
      <c r="A3100" s="245" t="s">
        <v>4205</v>
      </c>
      <c r="B3100" s="245" t="s">
        <v>4204</v>
      </c>
      <c r="C3100" s="245" t="s">
        <v>4265</v>
      </c>
      <c r="D3100" s="245" t="s">
        <v>4264</v>
      </c>
      <c r="E3100" s="246" t="s">
        <v>44</v>
      </c>
      <c r="F3100" s="245" t="s">
        <v>44</v>
      </c>
      <c r="G3100" s="245" t="s">
        <v>18257</v>
      </c>
      <c r="H3100" s="245" t="s">
        <v>18258</v>
      </c>
      <c r="I3100" s="245" t="s">
        <v>24</v>
      </c>
      <c r="J3100" s="245" t="s">
        <v>59</v>
      </c>
      <c r="K3100" s="246" t="s">
        <v>18259</v>
      </c>
      <c r="L3100" s="245" t="s">
        <v>568</v>
      </c>
    </row>
    <row r="3101" spans="1:12" x14ac:dyDescent="0.25">
      <c r="A3101" s="245" t="s">
        <v>4205</v>
      </c>
      <c r="B3101" s="245" t="s">
        <v>4204</v>
      </c>
      <c r="C3101" s="245" t="s">
        <v>4259</v>
      </c>
      <c r="D3101" s="245" t="s">
        <v>4258</v>
      </c>
      <c r="E3101" s="246" t="s">
        <v>44</v>
      </c>
      <c r="F3101" s="245" t="s">
        <v>44</v>
      </c>
      <c r="G3101" s="245" t="s">
        <v>12056</v>
      </c>
      <c r="H3101" s="245" t="s">
        <v>18260</v>
      </c>
      <c r="I3101" s="245" t="s">
        <v>24</v>
      </c>
      <c r="J3101" s="245" t="s">
        <v>569</v>
      </c>
      <c r="K3101" s="246" t="s">
        <v>18261</v>
      </c>
      <c r="L3101" s="245" t="s">
        <v>568</v>
      </c>
    </row>
    <row r="3102" spans="1:12" x14ac:dyDescent="0.25">
      <c r="A3102" s="245" t="s">
        <v>4205</v>
      </c>
      <c r="B3102" s="245" t="s">
        <v>4204</v>
      </c>
      <c r="C3102" s="245" t="s">
        <v>4259</v>
      </c>
      <c r="D3102" s="245" t="s">
        <v>4258</v>
      </c>
      <c r="E3102" s="246" t="s">
        <v>44</v>
      </c>
      <c r="F3102" s="245" t="s">
        <v>44</v>
      </c>
      <c r="G3102" s="245" t="s">
        <v>12057</v>
      </c>
      <c r="H3102" s="245" t="s">
        <v>18262</v>
      </c>
      <c r="I3102" s="245" t="s">
        <v>24</v>
      </c>
      <c r="J3102" s="245" t="s">
        <v>569</v>
      </c>
      <c r="K3102" s="246" t="s">
        <v>18263</v>
      </c>
      <c r="L3102" s="245" t="s">
        <v>568</v>
      </c>
    </row>
    <row r="3103" spans="1:12" x14ac:dyDescent="0.25">
      <c r="A3103" s="245" t="s">
        <v>4205</v>
      </c>
      <c r="B3103" s="245" t="s">
        <v>4204</v>
      </c>
      <c r="C3103" s="245" t="s">
        <v>4259</v>
      </c>
      <c r="D3103" s="245" t="s">
        <v>4258</v>
      </c>
      <c r="E3103" s="246" t="s">
        <v>44</v>
      </c>
      <c r="F3103" s="245" t="s">
        <v>44</v>
      </c>
      <c r="G3103" s="245" t="s">
        <v>12058</v>
      </c>
      <c r="H3103" s="245" t="s">
        <v>18264</v>
      </c>
      <c r="I3103" s="245" t="s">
        <v>24</v>
      </c>
      <c r="J3103" s="245" t="s">
        <v>569</v>
      </c>
      <c r="K3103" s="246" t="s">
        <v>18265</v>
      </c>
      <c r="L3103" s="245" t="s">
        <v>568</v>
      </c>
    </row>
    <row r="3104" spans="1:12" x14ac:dyDescent="0.25">
      <c r="A3104" s="245" t="s">
        <v>4205</v>
      </c>
      <c r="B3104" s="245" t="s">
        <v>4204</v>
      </c>
      <c r="C3104" s="245" t="s">
        <v>4259</v>
      </c>
      <c r="D3104" s="245" t="s">
        <v>4258</v>
      </c>
      <c r="E3104" s="246" t="s">
        <v>44</v>
      </c>
      <c r="F3104" s="245" t="s">
        <v>44</v>
      </c>
      <c r="G3104" s="245" t="s">
        <v>12059</v>
      </c>
      <c r="H3104" s="245" t="s">
        <v>18266</v>
      </c>
      <c r="I3104" s="245" t="s">
        <v>24</v>
      </c>
      <c r="J3104" s="245" t="s">
        <v>569</v>
      </c>
      <c r="K3104" s="246" t="s">
        <v>18267</v>
      </c>
      <c r="L3104" s="245" t="s">
        <v>568</v>
      </c>
    </row>
    <row r="3105" spans="1:12" x14ac:dyDescent="0.25">
      <c r="A3105" s="245" t="s">
        <v>4205</v>
      </c>
      <c r="B3105" s="245" t="s">
        <v>4204</v>
      </c>
      <c r="C3105" s="245" t="s">
        <v>4259</v>
      </c>
      <c r="D3105" s="245" t="s">
        <v>4258</v>
      </c>
      <c r="E3105" s="246" t="s">
        <v>44</v>
      </c>
      <c r="F3105" s="245" t="s">
        <v>44</v>
      </c>
      <c r="G3105" s="245" t="s">
        <v>12060</v>
      </c>
      <c r="H3105" s="245" t="s">
        <v>18268</v>
      </c>
      <c r="I3105" s="245" t="s">
        <v>24</v>
      </c>
      <c r="J3105" s="245" t="s">
        <v>569</v>
      </c>
      <c r="K3105" s="246" t="s">
        <v>18269</v>
      </c>
      <c r="L3105" s="245" t="s">
        <v>568</v>
      </c>
    </row>
    <row r="3106" spans="1:12" x14ac:dyDescent="0.25">
      <c r="A3106" s="245" t="s">
        <v>4205</v>
      </c>
      <c r="B3106" s="245" t="s">
        <v>4204</v>
      </c>
      <c r="C3106" s="245" t="s">
        <v>4259</v>
      </c>
      <c r="D3106" s="245" t="s">
        <v>4258</v>
      </c>
      <c r="E3106" s="246" t="s">
        <v>44</v>
      </c>
      <c r="F3106" s="245" t="s">
        <v>44</v>
      </c>
      <c r="G3106" s="245" t="s">
        <v>12061</v>
      </c>
      <c r="H3106" s="245" t="s">
        <v>18270</v>
      </c>
      <c r="I3106" s="245" t="s">
        <v>24</v>
      </c>
      <c r="J3106" s="245" t="s">
        <v>569</v>
      </c>
      <c r="K3106" s="246" t="s">
        <v>18271</v>
      </c>
      <c r="L3106" s="245" t="s">
        <v>568</v>
      </c>
    </row>
    <row r="3107" spans="1:12" x14ac:dyDescent="0.25">
      <c r="A3107" s="245" t="s">
        <v>4205</v>
      </c>
      <c r="B3107" s="245" t="s">
        <v>4204</v>
      </c>
      <c r="C3107" s="245" t="s">
        <v>4259</v>
      </c>
      <c r="D3107" s="245" t="s">
        <v>4258</v>
      </c>
      <c r="E3107" s="246" t="s">
        <v>44</v>
      </c>
      <c r="F3107" s="245" t="s">
        <v>44</v>
      </c>
      <c r="G3107" s="245" t="s">
        <v>12062</v>
      </c>
      <c r="H3107" s="245" t="s">
        <v>18272</v>
      </c>
      <c r="I3107" s="245" t="s">
        <v>24</v>
      </c>
      <c r="J3107" s="245" t="s">
        <v>569</v>
      </c>
      <c r="K3107" s="246" t="s">
        <v>18273</v>
      </c>
      <c r="L3107" s="245" t="s">
        <v>568</v>
      </c>
    </row>
    <row r="3108" spans="1:12" x14ac:dyDescent="0.25">
      <c r="A3108" s="245" t="s">
        <v>4205</v>
      </c>
      <c r="B3108" s="245" t="s">
        <v>4204</v>
      </c>
      <c r="C3108" s="245" t="s">
        <v>4259</v>
      </c>
      <c r="D3108" s="245" t="s">
        <v>4258</v>
      </c>
      <c r="E3108" s="246" t="s">
        <v>44</v>
      </c>
      <c r="F3108" s="245" t="s">
        <v>44</v>
      </c>
      <c r="G3108" s="245" t="s">
        <v>12063</v>
      </c>
      <c r="H3108" s="245" t="s">
        <v>18274</v>
      </c>
      <c r="I3108" s="245" t="s">
        <v>24</v>
      </c>
      <c r="J3108" s="245" t="s">
        <v>569</v>
      </c>
      <c r="K3108" s="246" t="s">
        <v>18275</v>
      </c>
      <c r="L3108" s="245" t="s">
        <v>568</v>
      </c>
    </row>
    <row r="3109" spans="1:12" x14ac:dyDescent="0.25">
      <c r="A3109" s="245" t="s">
        <v>4205</v>
      </c>
      <c r="B3109" s="245" t="s">
        <v>4204</v>
      </c>
      <c r="C3109" s="245" t="s">
        <v>4259</v>
      </c>
      <c r="D3109" s="245" t="s">
        <v>4258</v>
      </c>
      <c r="E3109" s="246" t="s">
        <v>44</v>
      </c>
      <c r="F3109" s="245" t="s">
        <v>44</v>
      </c>
      <c r="G3109" s="245" t="s">
        <v>12064</v>
      </c>
      <c r="H3109" s="245" t="s">
        <v>18276</v>
      </c>
      <c r="I3109" s="245" t="s">
        <v>24</v>
      </c>
      <c r="J3109" s="245" t="s">
        <v>569</v>
      </c>
      <c r="K3109" s="246" t="s">
        <v>18277</v>
      </c>
      <c r="L3109" s="245" t="s">
        <v>568</v>
      </c>
    </row>
    <row r="3110" spans="1:12" x14ac:dyDescent="0.25">
      <c r="A3110" s="245" t="s">
        <v>4205</v>
      </c>
      <c r="B3110" s="245" t="s">
        <v>4204</v>
      </c>
      <c r="C3110" s="245" t="s">
        <v>4259</v>
      </c>
      <c r="D3110" s="245" t="s">
        <v>4258</v>
      </c>
      <c r="E3110" s="246" t="s">
        <v>44</v>
      </c>
      <c r="F3110" s="245" t="s">
        <v>44</v>
      </c>
      <c r="G3110" s="245" t="s">
        <v>12065</v>
      </c>
      <c r="H3110" s="245" t="s">
        <v>18278</v>
      </c>
      <c r="I3110" s="245" t="s">
        <v>24</v>
      </c>
      <c r="J3110" s="245" t="s">
        <v>569</v>
      </c>
      <c r="K3110" s="246" t="s">
        <v>18279</v>
      </c>
      <c r="L3110" s="245" t="s">
        <v>568</v>
      </c>
    </row>
    <row r="3111" spans="1:12" x14ac:dyDescent="0.25">
      <c r="A3111" s="245" t="s">
        <v>4205</v>
      </c>
      <c r="B3111" s="245" t="s">
        <v>4204</v>
      </c>
      <c r="C3111" s="245" t="s">
        <v>4259</v>
      </c>
      <c r="D3111" s="245" t="s">
        <v>4258</v>
      </c>
      <c r="E3111" s="246" t="s">
        <v>44</v>
      </c>
      <c r="F3111" s="245" t="s">
        <v>44</v>
      </c>
      <c r="G3111" s="245" t="s">
        <v>12066</v>
      </c>
      <c r="H3111" s="245" t="s">
        <v>18280</v>
      </c>
      <c r="I3111" s="245" t="s">
        <v>24</v>
      </c>
      <c r="J3111" s="245" t="s">
        <v>569</v>
      </c>
      <c r="K3111" s="246" t="s">
        <v>18281</v>
      </c>
      <c r="L3111" s="245" t="s">
        <v>568</v>
      </c>
    </row>
    <row r="3112" spans="1:12" x14ac:dyDescent="0.25">
      <c r="A3112" s="245" t="s">
        <v>4205</v>
      </c>
      <c r="B3112" s="245" t="s">
        <v>4204</v>
      </c>
      <c r="C3112" s="245" t="s">
        <v>4259</v>
      </c>
      <c r="D3112" s="245" t="s">
        <v>4258</v>
      </c>
      <c r="E3112" s="246" t="s">
        <v>44</v>
      </c>
      <c r="F3112" s="245" t="s">
        <v>44</v>
      </c>
      <c r="G3112" s="245" t="s">
        <v>12067</v>
      </c>
      <c r="H3112" s="245" t="s">
        <v>18282</v>
      </c>
      <c r="I3112" s="245" t="s">
        <v>24</v>
      </c>
      <c r="J3112" s="245" t="s">
        <v>569</v>
      </c>
      <c r="K3112" s="246" t="s">
        <v>18283</v>
      </c>
      <c r="L3112" s="245" t="s">
        <v>568</v>
      </c>
    </row>
    <row r="3113" spans="1:12" x14ac:dyDescent="0.25">
      <c r="A3113" s="245" t="s">
        <v>4205</v>
      </c>
      <c r="B3113" s="245" t="s">
        <v>4204</v>
      </c>
      <c r="C3113" s="245" t="s">
        <v>4259</v>
      </c>
      <c r="D3113" s="245" t="s">
        <v>4258</v>
      </c>
      <c r="E3113" s="246" t="s">
        <v>44</v>
      </c>
      <c r="F3113" s="245" t="s">
        <v>44</v>
      </c>
      <c r="G3113" s="245" t="s">
        <v>12068</v>
      </c>
      <c r="H3113" s="245" t="s">
        <v>18284</v>
      </c>
      <c r="I3113" s="245" t="s">
        <v>24</v>
      </c>
      <c r="J3113" s="245" t="s">
        <v>569</v>
      </c>
      <c r="K3113" s="246" t="s">
        <v>18285</v>
      </c>
      <c r="L3113" s="245" t="s">
        <v>568</v>
      </c>
    </row>
    <row r="3114" spans="1:12" x14ac:dyDescent="0.25">
      <c r="A3114" s="245" t="s">
        <v>4205</v>
      </c>
      <c r="B3114" s="245" t="s">
        <v>4204</v>
      </c>
      <c r="C3114" s="245" t="s">
        <v>4259</v>
      </c>
      <c r="D3114" s="245" t="s">
        <v>4258</v>
      </c>
      <c r="E3114" s="246" t="s">
        <v>44</v>
      </c>
      <c r="F3114" s="245" t="s">
        <v>44</v>
      </c>
      <c r="G3114" s="245" t="s">
        <v>12069</v>
      </c>
      <c r="H3114" s="245" t="s">
        <v>18286</v>
      </c>
      <c r="I3114" s="245" t="s">
        <v>24</v>
      </c>
      <c r="J3114" s="245" t="s">
        <v>569</v>
      </c>
      <c r="K3114" s="246" t="s">
        <v>18287</v>
      </c>
      <c r="L3114" s="245" t="s">
        <v>568</v>
      </c>
    </row>
    <row r="3115" spans="1:12" x14ac:dyDescent="0.25">
      <c r="A3115" s="245" t="s">
        <v>4205</v>
      </c>
      <c r="B3115" s="245" t="s">
        <v>4204</v>
      </c>
      <c r="C3115" s="245" t="s">
        <v>4259</v>
      </c>
      <c r="D3115" s="245" t="s">
        <v>4258</v>
      </c>
      <c r="E3115" s="246" t="s">
        <v>44</v>
      </c>
      <c r="F3115" s="245" t="s">
        <v>44</v>
      </c>
      <c r="G3115" s="245" t="s">
        <v>12070</v>
      </c>
      <c r="H3115" s="245" t="s">
        <v>18288</v>
      </c>
      <c r="I3115" s="245" t="s">
        <v>24</v>
      </c>
      <c r="J3115" s="245" t="s">
        <v>569</v>
      </c>
      <c r="K3115" s="246" t="s">
        <v>18289</v>
      </c>
      <c r="L3115" s="245" t="s">
        <v>568</v>
      </c>
    </row>
    <row r="3116" spans="1:12" x14ac:dyDescent="0.25">
      <c r="A3116" s="245" t="s">
        <v>4205</v>
      </c>
      <c r="B3116" s="245" t="s">
        <v>4204</v>
      </c>
      <c r="C3116" s="245" t="s">
        <v>4259</v>
      </c>
      <c r="D3116" s="245" t="s">
        <v>4258</v>
      </c>
      <c r="E3116" s="246" t="s">
        <v>44</v>
      </c>
      <c r="F3116" s="245" t="s">
        <v>44</v>
      </c>
      <c r="G3116" s="245" t="s">
        <v>12071</v>
      </c>
      <c r="H3116" s="245" t="s">
        <v>18290</v>
      </c>
      <c r="I3116" s="245" t="s">
        <v>24</v>
      </c>
      <c r="J3116" s="245" t="s">
        <v>569</v>
      </c>
      <c r="K3116" s="246" t="s">
        <v>18291</v>
      </c>
      <c r="L3116" s="245" t="s">
        <v>568</v>
      </c>
    </row>
    <row r="3117" spans="1:12" x14ac:dyDescent="0.25">
      <c r="A3117" s="245" t="s">
        <v>4205</v>
      </c>
      <c r="B3117" s="245" t="s">
        <v>4204</v>
      </c>
      <c r="C3117" s="245" t="s">
        <v>4259</v>
      </c>
      <c r="D3117" s="245" t="s">
        <v>4258</v>
      </c>
      <c r="E3117" s="246" t="s">
        <v>44</v>
      </c>
      <c r="F3117" s="245" t="s">
        <v>44</v>
      </c>
      <c r="G3117" s="245" t="s">
        <v>12072</v>
      </c>
      <c r="H3117" s="245" t="s">
        <v>18292</v>
      </c>
      <c r="I3117" s="245" t="s">
        <v>24</v>
      </c>
      <c r="J3117" s="245" t="s">
        <v>569</v>
      </c>
      <c r="K3117" s="246" t="s">
        <v>18293</v>
      </c>
      <c r="L3117" s="245" t="s">
        <v>568</v>
      </c>
    </row>
    <row r="3118" spans="1:12" x14ac:dyDescent="0.25">
      <c r="A3118" s="245" t="s">
        <v>4205</v>
      </c>
      <c r="B3118" s="245" t="s">
        <v>4204</v>
      </c>
      <c r="C3118" s="245" t="s">
        <v>4259</v>
      </c>
      <c r="D3118" s="245" t="s">
        <v>4258</v>
      </c>
      <c r="E3118" s="246" t="s">
        <v>44</v>
      </c>
      <c r="F3118" s="245" t="s">
        <v>44</v>
      </c>
      <c r="G3118" s="245" t="s">
        <v>12073</v>
      </c>
      <c r="H3118" s="245" t="s">
        <v>18294</v>
      </c>
      <c r="I3118" s="245" t="s">
        <v>24</v>
      </c>
      <c r="J3118" s="245" t="s">
        <v>569</v>
      </c>
      <c r="K3118" s="246" t="s">
        <v>18295</v>
      </c>
      <c r="L3118" s="245" t="s">
        <v>568</v>
      </c>
    </row>
    <row r="3119" spans="1:12" x14ac:dyDescent="0.25">
      <c r="A3119" s="245" t="s">
        <v>4205</v>
      </c>
      <c r="B3119" s="245" t="s">
        <v>4204</v>
      </c>
      <c r="C3119" s="245" t="s">
        <v>4259</v>
      </c>
      <c r="D3119" s="245" t="s">
        <v>4258</v>
      </c>
      <c r="E3119" s="246" t="s">
        <v>44</v>
      </c>
      <c r="F3119" s="245" t="s">
        <v>44</v>
      </c>
      <c r="G3119" s="245" t="s">
        <v>12074</v>
      </c>
      <c r="H3119" s="245" t="s">
        <v>18296</v>
      </c>
      <c r="I3119" s="245" t="s">
        <v>24</v>
      </c>
      <c r="J3119" s="245" t="s">
        <v>569</v>
      </c>
      <c r="K3119" s="246" t="s">
        <v>18297</v>
      </c>
      <c r="L3119" s="245" t="s">
        <v>568</v>
      </c>
    </row>
    <row r="3120" spans="1:12" x14ac:dyDescent="0.25">
      <c r="A3120" s="245" t="s">
        <v>4205</v>
      </c>
      <c r="B3120" s="245" t="s">
        <v>4204</v>
      </c>
      <c r="C3120" s="245" t="s">
        <v>4259</v>
      </c>
      <c r="D3120" s="245" t="s">
        <v>4258</v>
      </c>
      <c r="E3120" s="246" t="s">
        <v>44</v>
      </c>
      <c r="F3120" s="245" t="s">
        <v>44</v>
      </c>
      <c r="G3120" s="245" t="s">
        <v>12075</v>
      </c>
      <c r="H3120" s="245" t="s">
        <v>18298</v>
      </c>
      <c r="I3120" s="245" t="s">
        <v>24</v>
      </c>
      <c r="J3120" s="245" t="s">
        <v>569</v>
      </c>
      <c r="K3120" s="246" t="s">
        <v>18299</v>
      </c>
      <c r="L3120" s="245" t="s">
        <v>568</v>
      </c>
    </row>
    <row r="3121" spans="1:12" x14ac:dyDescent="0.25">
      <c r="A3121" s="245" t="s">
        <v>4205</v>
      </c>
      <c r="B3121" s="245" t="s">
        <v>4204</v>
      </c>
      <c r="C3121" s="245" t="s">
        <v>4259</v>
      </c>
      <c r="D3121" s="245" t="s">
        <v>4258</v>
      </c>
      <c r="E3121" s="246" t="s">
        <v>44</v>
      </c>
      <c r="F3121" s="245" t="s">
        <v>44</v>
      </c>
      <c r="G3121" s="245" t="s">
        <v>12076</v>
      </c>
      <c r="H3121" s="245" t="s">
        <v>18300</v>
      </c>
      <c r="I3121" s="245" t="s">
        <v>24</v>
      </c>
      <c r="J3121" s="245" t="s">
        <v>569</v>
      </c>
      <c r="K3121" s="246" t="s">
        <v>18301</v>
      </c>
      <c r="L3121" s="245" t="s">
        <v>568</v>
      </c>
    </row>
    <row r="3122" spans="1:12" x14ac:dyDescent="0.25">
      <c r="A3122" s="245" t="s">
        <v>4205</v>
      </c>
      <c r="B3122" s="245" t="s">
        <v>4204</v>
      </c>
      <c r="C3122" s="245" t="s">
        <v>4259</v>
      </c>
      <c r="D3122" s="245" t="s">
        <v>4258</v>
      </c>
      <c r="E3122" s="246" t="s">
        <v>44</v>
      </c>
      <c r="F3122" s="245" t="s">
        <v>44</v>
      </c>
      <c r="G3122" s="245" t="s">
        <v>12077</v>
      </c>
      <c r="H3122" s="245" t="s">
        <v>18302</v>
      </c>
      <c r="I3122" s="245" t="s">
        <v>24</v>
      </c>
      <c r="J3122" s="245" t="s">
        <v>569</v>
      </c>
      <c r="K3122" s="246" t="s">
        <v>18303</v>
      </c>
      <c r="L3122" s="245" t="s">
        <v>568</v>
      </c>
    </row>
    <row r="3123" spans="1:12" x14ac:dyDescent="0.25">
      <c r="A3123" s="245" t="s">
        <v>4205</v>
      </c>
      <c r="B3123" s="245" t="s">
        <v>4204</v>
      </c>
      <c r="C3123" s="245" t="s">
        <v>4259</v>
      </c>
      <c r="D3123" s="245" t="s">
        <v>4258</v>
      </c>
      <c r="E3123" s="246" t="s">
        <v>44</v>
      </c>
      <c r="F3123" s="245" t="s">
        <v>44</v>
      </c>
      <c r="G3123" s="245" t="s">
        <v>12078</v>
      </c>
      <c r="H3123" s="245" t="s">
        <v>18304</v>
      </c>
      <c r="I3123" s="245" t="s">
        <v>24</v>
      </c>
      <c r="J3123" s="245" t="s">
        <v>569</v>
      </c>
      <c r="K3123" s="246" t="s">
        <v>18305</v>
      </c>
      <c r="L3123" s="245" t="s">
        <v>568</v>
      </c>
    </row>
    <row r="3124" spans="1:12" x14ac:dyDescent="0.25">
      <c r="A3124" s="245" t="s">
        <v>4205</v>
      </c>
      <c r="B3124" s="245" t="s">
        <v>4204</v>
      </c>
      <c r="C3124" s="245" t="s">
        <v>4259</v>
      </c>
      <c r="D3124" s="245" t="s">
        <v>4258</v>
      </c>
      <c r="E3124" s="246" t="s">
        <v>44</v>
      </c>
      <c r="F3124" s="245" t="s">
        <v>44</v>
      </c>
      <c r="G3124" s="245" t="s">
        <v>12079</v>
      </c>
      <c r="H3124" s="245" t="s">
        <v>18306</v>
      </c>
      <c r="I3124" s="245" t="s">
        <v>24</v>
      </c>
      <c r="J3124" s="245" t="s">
        <v>569</v>
      </c>
      <c r="K3124" s="246" t="s">
        <v>18307</v>
      </c>
      <c r="L3124" s="245" t="s">
        <v>568</v>
      </c>
    </row>
    <row r="3125" spans="1:12" x14ac:dyDescent="0.25">
      <c r="A3125" s="245" t="s">
        <v>4205</v>
      </c>
      <c r="B3125" s="245" t="s">
        <v>4204</v>
      </c>
      <c r="C3125" s="245" t="s">
        <v>4259</v>
      </c>
      <c r="D3125" s="245" t="s">
        <v>4258</v>
      </c>
      <c r="E3125" s="246" t="s">
        <v>44</v>
      </c>
      <c r="F3125" s="245" t="s">
        <v>44</v>
      </c>
      <c r="G3125" s="245" t="s">
        <v>12080</v>
      </c>
      <c r="H3125" s="245" t="s">
        <v>18308</v>
      </c>
      <c r="I3125" s="245" t="s">
        <v>24</v>
      </c>
      <c r="J3125" s="245" t="s">
        <v>59</v>
      </c>
      <c r="K3125" s="246" t="s">
        <v>18309</v>
      </c>
      <c r="L3125" s="245" t="s">
        <v>568</v>
      </c>
    </row>
    <row r="3126" spans="1:12" x14ac:dyDescent="0.25">
      <c r="A3126" s="245" t="s">
        <v>4205</v>
      </c>
      <c r="B3126" s="245" t="s">
        <v>4204</v>
      </c>
      <c r="C3126" s="245" t="s">
        <v>4259</v>
      </c>
      <c r="D3126" s="245" t="s">
        <v>4258</v>
      </c>
      <c r="E3126" s="246" t="s">
        <v>44</v>
      </c>
      <c r="F3126" s="245" t="s">
        <v>44</v>
      </c>
      <c r="G3126" s="245" t="s">
        <v>12081</v>
      </c>
      <c r="H3126" s="245" t="s">
        <v>18310</v>
      </c>
      <c r="I3126" s="245" t="s">
        <v>24</v>
      </c>
      <c r="J3126" s="245" t="s">
        <v>59</v>
      </c>
      <c r="K3126" s="246" t="s">
        <v>18311</v>
      </c>
      <c r="L3126" s="245" t="s">
        <v>568</v>
      </c>
    </row>
    <row r="3127" spans="1:12" x14ac:dyDescent="0.25">
      <c r="A3127" s="245" t="s">
        <v>4205</v>
      </c>
      <c r="B3127" s="245" t="s">
        <v>4204</v>
      </c>
      <c r="C3127" s="245" t="s">
        <v>4259</v>
      </c>
      <c r="D3127" s="245" t="s">
        <v>4258</v>
      </c>
      <c r="E3127" s="246" t="s">
        <v>44</v>
      </c>
      <c r="F3127" s="245" t="s">
        <v>44</v>
      </c>
      <c r="G3127" s="245" t="s">
        <v>12082</v>
      </c>
      <c r="H3127" s="245" t="s">
        <v>18312</v>
      </c>
      <c r="I3127" s="245" t="s">
        <v>24</v>
      </c>
      <c r="J3127" s="245" t="s">
        <v>59</v>
      </c>
      <c r="K3127" s="246" t="s">
        <v>18313</v>
      </c>
      <c r="L3127" s="245" t="s">
        <v>568</v>
      </c>
    </row>
    <row r="3128" spans="1:12" x14ac:dyDescent="0.25">
      <c r="A3128" s="245" t="s">
        <v>4205</v>
      </c>
      <c r="B3128" s="245" t="s">
        <v>4204</v>
      </c>
      <c r="C3128" s="245" t="s">
        <v>4259</v>
      </c>
      <c r="D3128" s="245" t="s">
        <v>4258</v>
      </c>
      <c r="E3128" s="246" t="s">
        <v>44</v>
      </c>
      <c r="F3128" s="245" t="s">
        <v>44</v>
      </c>
      <c r="G3128" s="245" t="s">
        <v>12083</v>
      </c>
      <c r="H3128" s="245" t="s">
        <v>18314</v>
      </c>
      <c r="I3128" s="245" t="s">
        <v>24</v>
      </c>
      <c r="J3128" s="245" t="s">
        <v>59</v>
      </c>
      <c r="K3128" s="246" t="s">
        <v>18315</v>
      </c>
      <c r="L3128" s="245" t="s">
        <v>568</v>
      </c>
    </row>
    <row r="3129" spans="1:12" x14ac:dyDescent="0.25">
      <c r="A3129" s="245" t="s">
        <v>4205</v>
      </c>
      <c r="B3129" s="245" t="s">
        <v>4204</v>
      </c>
      <c r="C3129" s="245" t="s">
        <v>4259</v>
      </c>
      <c r="D3129" s="245" t="s">
        <v>4258</v>
      </c>
      <c r="E3129" s="246" t="s">
        <v>44</v>
      </c>
      <c r="F3129" s="245" t="s">
        <v>44</v>
      </c>
      <c r="G3129" s="245" t="s">
        <v>12084</v>
      </c>
      <c r="H3129" s="245" t="s">
        <v>18316</v>
      </c>
      <c r="I3129" s="245" t="s">
        <v>24</v>
      </c>
      <c r="J3129" s="245" t="s">
        <v>59</v>
      </c>
      <c r="K3129" s="246" t="s">
        <v>18317</v>
      </c>
      <c r="L3129" s="245" t="s">
        <v>568</v>
      </c>
    </row>
    <row r="3130" spans="1:12" x14ac:dyDescent="0.25">
      <c r="A3130" s="245" t="s">
        <v>4205</v>
      </c>
      <c r="B3130" s="245" t="s">
        <v>4204</v>
      </c>
      <c r="C3130" s="245" t="s">
        <v>4259</v>
      </c>
      <c r="D3130" s="245" t="s">
        <v>4258</v>
      </c>
      <c r="E3130" s="246" t="s">
        <v>44</v>
      </c>
      <c r="F3130" s="245" t="s">
        <v>44</v>
      </c>
      <c r="G3130" s="245" t="s">
        <v>12085</v>
      </c>
      <c r="H3130" s="245" t="s">
        <v>18318</v>
      </c>
      <c r="I3130" s="245" t="s">
        <v>24</v>
      </c>
      <c r="J3130" s="245" t="s">
        <v>59</v>
      </c>
      <c r="K3130" s="246" t="s">
        <v>18319</v>
      </c>
      <c r="L3130" s="245" t="s">
        <v>568</v>
      </c>
    </row>
    <row r="3131" spans="1:12" x14ac:dyDescent="0.25">
      <c r="A3131" s="245" t="s">
        <v>4205</v>
      </c>
      <c r="B3131" s="245" t="s">
        <v>4204</v>
      </c>
      <c r="C3131" s="245" t="s">
        <v>4259</v>
      </c>
      <c r="D3131" s="245" t="s">
        <v>4258</v>
      </c>
      <c r="E3131" s="246" t="s">
        <v>44</v>
      </c>
      <c r="F3131" s="245" t="s">
        <v>44</v>
      </c>
      <c r="G3131" s="245" t="s">
        <v>12086</v>
      </c>
      <c r="H3131" s="245" t="s">
        <v>18320</v>
      </c>
      <c r="I3131" s="245" t="s">
        <v>24</v>
      </c>
      <c r="J3131" s="245" t="s">
        <v>59</v>
      </c>
      <c r="K3131" s="246" t="s">
        <v>18321</v>
      </c>
      <c r="L3131" s="245" t="s">
        <v>568</v>
      </c>
    </row>
    <row r="3132" spans="1:12" x14ac:dyDescent="0.25">
      <c r="A3132" s="245" t="s">
        <v>4205</v>
      </c>
      <c r="B3132" s="245" t="s">
        <v>4204</v>
      </c>
      <c r="C3132" s="245" t="s">
        <v>4259</v>
      </c>
      <c r="D3132" s="245" t="s">
        <v>4258</v>
      </c>
      <c r="E3132" s="246" t="s">
        <v>44</v>
      </c>
      <c r="F3132" s="245" t="s">
        <v>44</v>
      </c>
      <c r="G3132" s="245" t="s">
        <v>12087</v>
      </c>
      <c r="H3132" s="245" t="s">
        <v>18322</v>
      </c>
      <c r="I3132" s="245" t="s">
        <v>24</v>
      </c>
      <c r="J3132" s="245" t="s">
        <v>59</v>
      </c>
      <c r="K3132" s="246" t="s">
        <v>18323</v>
      </c>
      <c r="L3132" s="245" t="s">
        <v>568</v>
      </c>
    </row>
    <row r="3133" spans="1:12" x14ac:dyDescent="0.25">
      <c r="A3133" s="245" t="s">
        <v>4205</v>
      </c>
      <c r="B3133" s="245" t="s">
        <v>4204</v>
      </c>
      <c r="C3133" s="245" t="s">
        <v>4259</v>
      </c>
      <c r="D3133" s="245" t="s">
        <v>4258</v>
      </c>
      <c r="E3133" s="246" t="s">
        <v>44</v>
      </c>
      <c r="F3133" s="245" t="s">
        <v>44</v>
      </c>
      <c r="G3133" s="245" t="s">
        <v>12088</v>
      </c>
      <c r="H3133" s="245" t="s">
        <v>18324</v>
      </c>
      <c r="I3133" s="245" t="s">
        <v>24</v>
      </c>
      <c r="J3133" s="245" t="s">
        <v>59</v>
      </c>
      <c r="K3133" s="246" t="s">
        <v>18325</v>
      </c>
      <c r="L3133" s="245" t="s">
        <v>568</v>
      </c>
    </row>
    <row r="3134" spans="1:12" x14ac:dyDescent="0.25">
      <c r="A3134" s="245" t="s">
        <v>4205</v>
      </c>
      <c r="B3134" s="245" t="s">
        <v>4204</v>
      </c>
      <c r="C3134" s="245" t="s">
        <v>4259</v>
      </c>
      <c r="D3134" s="245" t="s">
        <v>4258</v>
      </c>
      <c r="E3134" s="246" t="s">
        <v>44</v>
      </c>
      <c r="F3134" s="245" t="s">
        <v>44</v>
      </c>
      <c r="G3134" s="245" t="s">
        <v>12089</v>
      </c>
      <c r="H3134" s="245" t="s">
        <v>18326</v>
      </c>
      <c r="I3134" s="245" t="s">
        <v>24</v>
      </c>
      <c r="J3134" s="245" t="s">
        <v>59</v>
      </c>
      <c r="K3134" s="246" t="s">
        <v>18327</v>
      </c>
      <c r="L3134" s="245" t="s">
        <v>568</v>
      </c>
    </row>
    <row r="3135" spans="1:12" x14ac:dyDescent="0.25">
      <c r="A3135" s="245" t="s">
        <v>4205</v>
      </c>
      <c r="B3135" s="245" t="s">
        <v>4204</v>
      </c>
      <c r="C3135" s="245" t="s">
        <v>4259</v>
      </c>
      <c r="D3135" s="245" t="s">
        <v>4258</v>
      </c>
      <c r="E3135" s="246" t="s">
        <v>44</v>
      </c>
      <c r="F3135" s="245" t="s">
        <v>44</v>
      </c>
      <c r="G3135" s="245" t="s">
        <v>12090</v>
      </c>
      <c r="H3135" s="245" t="s">
        <v>18328</v>
      </c>
      <c r="I3135" s="245" t="s">
        <v>24</v>
      </c>
      <c r="J3135" s="245" t="s">
        <v>59</v>
      </c>
      <c r="K3135" s="246" t="s">
        <v>18329</v>
      </c>
      <c r="L3135" s="245" t="s">
        <v>568</v>
      </c>
    </row>
    <row r="3136" spans="1:12" x14ac:dyDescent="0.25">
      <c r="A3136" s="245" t="s">
        <v>4205</v>
      </c>
      <c r="B3136" s="245" t="s">
        <v>4204</v>
      </c>
      <c r="C3136" s="245" t="s">
        <v>4259</v>
      </c>
      <c r="D3136" s="245" t="s">
        <v>4258</v>
      </c>
      <c r="E3136" s="246" t="s">
        <v>44</v>
      </c>
      <c r="F3136" s="245" t="s">
        <v>44</v>
      </c>
      <c r="G3136" s="245" t="s">
        <v>12091</v>
      </c>
      <c r="H3136" s="245" t="s">
        <v>18330</v>
      </c>
      <c r="I3136" s="245" t="s">
        <v>24</v>
      </c>
      <c r="J3136" s="245" t="s">
        <v>59</v>
      </c>
      <c r="K3136" s="246" t="s">
        <v>18331</v>
      </c>
      <c r="L3136" s="245" t="s">
        <v>568</v>
      </c>
    </row>
    <row r="3137" spans="1:12" x14ac:dyDescent="0.25">
      <c r="A3137" s="245" t="s">
        <v>4205</v>
      </c>
      <c r="B3137" s="245" t="s">
        <v>4204</v>
      </c>
      <c r="C3137" s="245" t="s">
        <v>4259</v>
      </c>
      <c r="D3137" s="245" t="s">
        <v>4258</v>
      </c>
      <c r="E3137" s="246" t="s">
        <v>44</v>
      </c>
      <c r="F3137" s="245" t="s">
        <v>44</v>
      </c>
      <c r="G3137" s="245" t="s">
        <v>12092</v>
      </c>
      <c r="H3137" s="245" t="s">
        <v>18332</v>
      </c>
      <c r="I3137" s="245" t="s">
        <v>24</v>
      </c>
      <c r="J3137" s="245" t="s">
        <v>59</v>
      </c>
      <c r="K3137" s="246" t="s">
        <v>18333</v>
      </c>
      <c r="L3137" s="245" t="s">
        <v>568</v>
      </c>
    </row>
    <row r="3138" spans="1:12" x14ac:dyDescent="0.25">
      <c r="A3138" s="245" t="s">
        <v>4205</v>
      </c>
      <c r="B3138" s="245" t="s">
        <v>4204</v>
      </c>
      <c r="C3138" s="245" t="s">
        <v>4259</v>
      </c>
      <c r="D3138" s="245" t="s">
        <v>4258</v>
      </c>
      <c r="E3138" s="246" t="s">
        <v>44</v>
      </c>
      <c r="F3138" s="245" t="s">
        <v>44</v>
      </c>
      <c r="G3138" s="245" t="s">
        <v>12093</v>
      </c>
      <c r="H3138" s="245" t="s">
        <v>18334</v>
      </c>
      <c r="I3138" s="245" t="s">
        <v>24</v>
      </c>
      <c r="J3138" s="245" t="s">
        <v>59</v>
      </c>
      <c r="K3138" s="246" t="s">
        <v>18335</v>
      </c>
      <c r="L3138" s="245" t="s">
        <v>568</v>
      </c>
    </row>
    <row r="3139" spans="1:12" x14ac:dyDescent="0.25">
      <c r="A3139" s="245" t="s">
        <v>4205</v>
      </c>
      <c r="B3139" s="245" t="s">
        <v>4204</v>
      </c>
      <c r="C3139" s="245" t="s">
        <v>4259</v>
      </c>
      <c r="D3139" s="245" t="s">
        <v>4258</v>
      </c>
      <c r="E3139" s="246" t="s">
        <v>44</v>
      </c>
      <c r="F3139" s="245" t="s">
        <v>44</v>
      </c>
      <c r="G3139" s="245" t="s">
        <v>12094</v>
      </c>
      <c r="H3139" s="245" t="s">
        <v>18336</v>
      </c>
      <c r="I3139" s="245" t="s">
        <v>24</v>
      </c>
      <c r="J3139" s="245" t="s">
        <v>59</v>
      </c>
      <c r="K3139" s="246" t="s">
        <v>18337</v>
      </c>
      <c r="L3139" s="245" t="s">
        <v>568</v>
      </c>
    </row>
    <row r="3140" spans="1:12" x14ac:dyDescent="0.25">
      <c r="A3140" s="245" t="s">
        <v>4205</v>
      </c>
      <c r="B3140" s="245" t="s">
        <v>4204</v>
      </c>
      <c r="C3140" s="245" t="s">
        <v>4259</v>
      </c>
      <c r="D3140" s="245" t="s">
        <v>4258</v>
      </c>
      <c r="E3140" s="246" t="s">
        <v>44</v>
      </c>
      <c r="F3140" s="245" t="s">
        <v>44</v>
      </c>
      <c r="G3140" s="245" t="s">
        <v>12095</v>
      </c>
      <c r="H3140" s="245" t="s">
        <v>18338</v>
      </c>
      <c r="I3140" s="245" t="s">
        <v>24</v>
      </c>
      <c r="J3140" s="245" t="s">
        <v>59</v>
      </c>
      <c r="K3140" s="246" t="s">
        <v>18339</v>
      </c>
      <c r="L3140" s="245" t="s">
        <v>568</v>
      </c>
    </row>
    <row r="3141" spans="1:12" x14ac:dyDescent="0.25">
      <c r="A3141" s="245" t="s">
        <v>4205</v>
      </c>
      <c r="B3141" s="245" t="s">
        <v>4204</v>
      </c>
      <c r="C3141" s="245" t="s">
        <v>4259</v>
      </c>
      <c r="D3141" s="245" t="s">
        <v>4258</v>
      </c>
      <c r="E3141" s="246" t="s">
        <v>44</v>
      </c>
      <c r="F3141" s="245" t="s">
        <v>44</v>
      </c>
      <c r="G3141" s="245" t="s">
        <v>12096</v>
      </c>
      <c r="H3141" s="245" t="s">
        <v>18340</v>
      </c>
      <c r="I3141" s="245" t="s">
        <v>24</v>
      </c>
      <c r="J3141" s="245" t="s">
        <v>59</v>
      </c>
      <c r="K3141" s="246" t="s">
        <v>18341</v>
      </c>
      <c r="L3141" s="245" t="s">
        <v>568</v>
      </c>
    </row>
    <row r="3142" spans="1:12" x14ac:dyDescent="0.25">
      <c r="A3142" s="245" t="s">
        <v>4205</v>
      </c>
      <c r="B3142" s="245" t="s">
        <v>4204</v>
      </c>
      <c r="C3142" s="245" t="s">
        <v>4259</v>
      </c>
      <c r="D3142" s="245" t="s">
        <v>4258</v>
      </c>
      <c r="E3142" s="246" t="s">
        <v>44</v>
      </c>
      <c r="F3142" s="245" t="s">
        <v>44</v>
      </c>
      <c r="G3142" s="245" t="s">
        <v>12097</v>
      </c>
      <c r="H3142" s="245" t="s">
        <v>18342</v>
      </c>
      <c r="I3142" s="245" t="s">
        <v>24</v>
      </c>
      <c r="J3142" s="245" t="s">
        <v>59</v>
      </c>
      <c r="K3142" s="246" t="s">
        <v>18343</v>
      </c>
      <c r="L3142" s="245" t="s">
        <v>568</v>
      </c>
    </row>
    <row r="3143" spans="1:12" x14ac:dyDescent="0.25">
      <c r="A3143" s="245" t="s">
        <v>4205</v>
      </c>
      <c r="B3143" s="245" t="s">
        <v>4204</v>
      </c>
      <c r="C3143" s="245" t="s">
        <v>4259</v>
      </c>
      <c r="D3143" s="245" t="s">
        <v>4258</v>
      </c>
      <c r="E3143" s="246" t="s">
        <v>44</v>
      </c>
      <c r="F3143" s="245" t="s">
        <v>44</v>
      </c>
      <c r="G3143" s="245" t="s">
        <v>12098</v>
      </c>
      <c r="H3143" s="245" t="s">
        <v>18344</v>
      </c>
      <c r="I3143" s="245" t="s">
        <v>24</v>
      </c>
      <c r="J3143" s="245" t="s">
        <v>59</v>
      </c>
      <c r="K3143" s="246" t="s">
        <v>18345</v>
      </c>
      <c r="L3143" s="245" t="s">
        <v>568</v>
      </c>
    </row>
    <row r="3144" spans="1:12" x14ac:dyDescent="0.25">
      <c r="A3144" s="245" t="s">
        <v>4205</v>
      </c>
      <c r="B3144" s="245" t="s">
        <v>4204</v>
      </c>
      <c r="C3144" s="245" t="s">
        <v>4259</v>
      </c>
      <c r="D3144" s="245" t="s">
        <v>4258</v>
      </c>
      <c r="E3144" s="246" t="s">
        <v>44</v>
      </c>
      <c r="F3144" s="245" t="s">
        <v>44</v>
      </c>
      <c r="G3144" s="245" t="s">
        <v>12099</v>
      </c>
      <c r="H3144" s="245" t="s">
        <v>18346</v>
      </c>
      <c r="I3144" s="245" t="s">
        <v>24</v>
      </c>
      <c r="J3144" s="245" t="s">
        <v>59</v>
      </c>
      <c r="K3144" s="246" t="s">
        <v>18347</v>
      </c>
      <c r="L3144" s="245" t="s">
        <v>568</v>
      </c>
    </row>
    <row r="3145" spans="1:12" x14ac:dyDescent="0.25">
      <c r="A3145" s="245" t="s">
        <v>4205</v>
      </c>
      <c r="B3145" s="245" t="s">
        <v>4204</v>
      </c>
      <c r="C3145" s="245" t="s">
        <v>4259</v>
      </c>
      <c r="D3145" s="245" t="s">
        <v>4258</v>
      </c>
      <c r="E3145" s="246" t="s">
        <v>44</v>
      </c>
      <c r="F3145" s="245" t="s">
        <v>44</v>
      </c>
      <c r="G3145" s="245" t="s">
        <v>12100</v>
      </c>
      <c r="H3145" s="245" t="s">
        <v>18348</v>
      </c>
      <c r="I3145" s="245" t="s">
        <v>24</v>
      </c>
      <c r="J3145" s="245" t="s">
        <v>59</v>
      </c>
      <c r="K3145" s="246" t="s">
        <v>18349</v>
      </c>
      <c r="L3145" s="245" t="s">
        <v>568</v>
      </c>
    </row>
    <row r="3146" spans="1:12" x14ac:dyDescent="0.25">
      <c r="A3146" s="245" t="s">
        <v>4205</v>
      </c>
      <c r="B3146" s="245" t="s">
        <v>4204</v>
      </c>
      <c r="C3146" s="245" t="s">
        <v>4259</v>
      </c>
      <c r="D3146" s="245" t="s">
        <v>4258</v>
      </c>
      <c r="E3146" s="246" t="s">
        <v>44</v>
      </c>
      <c r="F3146" s="245" t="s">
        <v>44</v>
      </c>
      <c r="G3146" s="245" t="s">
        <v>12101</v>
      </c>
      <c r="H3146" s="245" t="s">
        <v>18350</v>
      </c>
      <c r="I3146" s="245" t="s">
        <v>24</v>
      </c>
      <c r="J3146" s="245" t="s">
        <v>59</v>
      </c>
      <c r="K3146" s="246" t="s">
        <v>18351</v>
      </c>
      <c r="L3146" s="245" t="s">
        <v>568</v>
      </c>
    </row>
    <row r="3147" spans="1:12" x14ac:dyDescent="0.25">
      <c r="A3147" s="245" t="s">
        <v>4205</v>
      </c>
      <c r="B3147" s="245" t="s">
        <v>4204</v>
      </c>
      <c r="C3147" s="245" t="s">
        <v>4259</v>
      </c>
      <c r="D3147" s="245" t="s">
        <v>4258</v>
      </c>
      <c r="E3147" s="246" t="s">
        <v>44</v>
      </c>
      <c r="F3147" s="245" t="s">
        <v>44</v>
      </c>
      <c r="G3147" s="245" t="s">
        <v>12102</v>
      </c>
      <c r="H3147" s="245" t="s">
        <v>18352</v>
      </c>
      <c r="I3147" s="245" t="s">
        <v>24</v>
      </c>
      <c r="J3147" s="245" t="s">
        <v>59</v>
      </c>
      <c r="K3147" s="246" t="s">
        <v>18353</v>
      </c>
      <c r="L3147" s="245" t="s">
        <v>568</v>
      </c>
    </row>
    <row r="3148" spans="1:12" x14ac:dyDescent="0.25">
      <c r="A3148" s="245" t="s">
        <v>4205</v>
      </c>
      <c r="B3148" s="245" t="s">
        <v>4204</v>
      </c>
      <c r="C3148" s="245" t="s">
        <v>4259</v>
      </c>
      <c r="D3148" s="245" t="s">
        <v>4258</v>
      </c>
      <c r="E3148" s="246" t="s">
        <v>44</v>
      </c>
      <c r="F3148" s="245" t="s">
        <v>44</v>
      </c>
      <c r="G3148" s="245" t="s">
        <v>12103</v>
      </c>
      <c r="H3148" s="245" t="s">
        <v>18354</v>
      </c>
      <c r="I3148" s="245" t="s">
        <v>24</v>
      </c>
      <c r="J3148" s="245" t="s">
        <v>59</v>
      </c>
      <c r="K3148" s="246" t="s">
        <v>18355</v>
      </c>
      <c r="L3148" s="245" t="s">
        <v>568</v>
      </c>
    </row>
    <row r="3149" spans="1:12" x14ac:dyDescent="0.25">
      <c r="A3149" s="245" t="s">
        <v>4205</v>
      </c>
      <c r="B3149" s="245" t="s">
        <v>4204</v>
      </c>
      <c r="C3149" s="245" t="s">
        <v>4259</v>
      </c>
      <c r="D3149" s="245" t="s">
        <v>4258</v>
      </c>
      <c r="E3149" s="246" t="s">
        <v>44</v>
      </c>
      <c r="F3149" s="245" t="s">
        <v>44</v>
      </c>
      <c r="G3149" s="245" t="s">
        <v>12104</v>
      </c>
      <c r="H3149" s="245" t="s">
        <v>12105</v>
      </c>
      <c r="I3149" s="245" t="s">
        <v>24</v>
      </c>
      <c r="J3149" s="245" t="s">
        <v>59</v>
      </c>
      <c r="K3149" s="246" t="s">
        <v>18356</v>
      </c>
      <c r="L3149" s="245" t="s">
        <v>568</v>
      </c>
    </row>
    <row r="3150" spans="1:12" x14ac:dyDescent="0.25">
      <c r="A3150" s="245" t="s">
        <v>4205</v>
      </c>
      <c r="B3150" s="245" t="s">
        <v>4204</v>
      </c>
      <c r="C3150" s="245" t="s">
        <v>4259</v>
      </c>
      <c r="D3150" s="245" t="s">
        <v>4258</v>
      </c>
      <c r="E3150" s="246" t="s">
        <v>44</v>
      </c>
      <c r="F3150" s="245" t="s">
        <v>44</v>
      </c>
      <c r="G3150" s="245" t="s">
        <v>12106</v>
      </c>
      <c r="H3150" s="245" t="s">
        <v>12107</v>
      </c>
      <c r="I3150" s="245" t="s">
        <v>24</v>
      </c>
      <c r="J3150" s="245" t="s">
        <v>569</v>
      </c>
      <c r="K3150" s="246" t="s">
        <v>10582</v>
      </c>
      <c r="L3150" s="245" t="s">
        <v>568</v>
      </c>
    </row>
    <row r="3151" spans="1:12" x14ac:dyDescent="0.25">
      <c r="A3151" s="245" t="s">
        <v>4205</v>
      </c>
      <c r="B3151" s="245" t="s">
        <v>4204</v>
      </c>
      <c r="C3151" s="245" t="s">
        <v>4259</v>
      </c>
      <c r="D3151" s="245" t="s">
        <v>4258</v>
      </c>
      <c r="E3151" s="246" t="s">
        <v>44</v>
      </c>
      <c r="F3151" s="245" t="s">
        <v>44</v>
      </c>
      <c r="G3151" s="245" t="s">
        <v>12108</v>
      </c>
      <c r="H3151" s="245" t="s">
        <v>12109</v>
      </c>
      <c r="I3151" s="245" t="s">
        <v>24</v>
      </c>
      <c r="J3151" s="245" t="s">
        <v>569</v>
      </c>
      <c r="K3151" s="246" t="s">
        <v>15249</v>
      </c>
      <c r="L3151" s="245" t="s">
        <v>568</v>
      </c>
    </row>
    <row r="3152" spans="1:12" x14ac:dyDescent="0.25">
      <c r="A3152" s="245" t="s">
        <v>4205</v>
      </c>
      <c r="B3152" s="245" t="s">
        <v>4204</v>
      </c>
      <c r="C3152" s="245" t="s">
        <v>4259</v>
      </c>
      <c r="D3152" s="245" t="s">
        <v>4258</v>
      </c>
      <c r="E3152" s="246" t="s">
        <v>44</v>
      </c>
      <c r="F3152" s="245" t="s">
        <v>44</v>
      </c>
      <c r="G3152" s="245" t="s">
        <v>12111</v>
      </c>
      <c r="H3152" s="245" t="s">
        <v>12112</v>
      </c>
      <c r="I3152" s="245" t="s">
        <v>24</v>
      </c>
      <c r="J3152" s="245" t="s">
        <v>569</v>
      </c>
      <c r="K3152" s="246" t="s">
        <v>12740</v>
      </c>
      <c r="L3152" s="245" t="s">
        <v>568</v>
      </c>
    </row>
    <row r="3153" spans="1:12" x14ac:dyDescent="0.25">
      <c r="A3153" s="245" t="s">
        <v>4205</v>
      </c>
      <c r="B3153" s="245" t="s">
        <v>4204</v>
      </c>
      <c r="C3153" s="245" t="s">
        <v>4259</v>
      </c>
      <c r="D3153" s="245" t="s">
        <v>4258</v>
      </c>
      <c r="E3153" s="246" t="s">
        <v>44</v>
      </c>
      <c r="F3153" s="245" t="s">
        <v>44</v>
      </c>
      <c r="G3153" s="245" t="s">
        <v>12113</v>
      </c>
      <c r="H3153" s="245" t="s">
        <v>12114</v>
      </c>
      <c r="I3153" s="245" t="s">
        <v>24</v>
      </c>
      <c r="J3153" s="245" t="s">
        <v>569</v>
      </c>
      <c r="K3153" s="246" t="s">
        <v>18357</v>
      </c>
      <c r="L3153" s="245" t="s">
        <v>568</v>
      </c>
    </row>
    <row r="3154" spans="1:12" x14ac:dyDescent="0.25">
      <c r="A3154" s="245" t="s">
        <v>4205</v>
      </c>
      <c r="B3154" s="245" t="s">
        <v>4204</v>
      </c>
      <c r="C3154" s="245" t="s">
        <v>4259</v>
      </c>
      <c r="D3154" s="245" t="s">
        <v>4258</v>
      </c>
      <c r="E3154" s="246" t="s">
        <v>44</v>
      </c>
      <c r="F3154" s="245" t="s">
        <v>44</v>
      </c>
      <c r="G3154" s="245" t="s">
        <v>12116</v>
      </c>
      <c r="H3154" s="245" t="s">
        <v>12117</v>
      </c>
      <c r="I3154" s="245" t="s">
        <v>24</v>
      </c>
      <c r="J3154" s="245" t="s">
        <v>569</v>
      </c>
      <c r="K3154" s="246" t="s">
        <v>15563</v>
      </c>
      <c r="L3154" s="245" t="s">
        <v>568</v>
      </c>
    </row>
    <row r="3155" spans="1:12" x14ac:dyDescent="0.25">
      <c r="A3155" s="245" t="s">
        <v>4205</v>
      </c>
      <c r="B3155" s="245" t="s">
        <v>4204</v>
      </c>
      <c r="C3155" s="245" t="s">
        <v>4259</v>
      </c>
      <c r="D3155" s="245" t="s">
        <v>4258</v>
      </c>
      <c r="E3155" s="246" t="s">
        <v>44</v>
      </c>
      <c r="F3155" s="245" t="s">
        <v>44</v>
      </c>
      <c r="G3155" s="245" t="s">
        <v>12118</v>
      </c>
      <c r="H3155" s="245" t="s">
        <v>12119</v>
      </c>
      <c r="I3155" s="245" t="s">
        <v>24</v>
      </c>
      <c r="J3155" s="245" t="s">
        <v>569</v>
      </c>
      <c r="K3155" s="246" t="s">
        <v>18358</v>
      </c>
      <c r="L3155" s="245" t="s">
        <v>568</v>
      </c>
    </row>
    <row r="3156" spans="1:12" x14ac:dyDescent="0.25">
      <c r="A3156" s="245" t="s">
        <v>4205</v>
      </c>
      <c r="B3156" s="245" t="s">
        <v>4204</v>
      </c>
      <c r="C3156" s="245" t="s">
        <v>4259</v>
      </c>
      <c r="D3156" s="245" t="s">
        <v>4258</v>
      </c>
      <c r="E3156" s="246" t="s">
        <v>44</v>
      </c>
      <c r="F3156" s="245" t="s">
        <v>44</v>
      </c>
      <c r="G3156" s="245" t="s">
        <v>12120</v>
      </c>
      <c r="H3156" s="245" t="s">
        <v>12121</v>
      </c>
      <c r="I3156" s="245" t="s">
        <v>24</v>
      </c>
      <c r="J3156" s="245" t="s">
        <v>569</v>
      </c>
      <c r="K3156" s="246" t="s">
        <v>18359</v>
      </c>
      <c r="L3156" s="245" t="s">
        <v>568</v>
      </c>
    </row>
    <row r="3157" spans="1:12" x14ac:dyDescent="0.25">
      <c r="A3157" s="245" t="s">
        <v>4205</v>
      </c>
      <c r="B3157" s="245" t="s">
        <v>4204</v>
      </c>
      <c r="C3157" s="245" t="s">
        <v>4259</v>
      </c>
      <c r="D3157" s="245" t="s">
        <v>4258</v>
      </c>
      <c r="E3157" s="246" t="s">
        <v>44</v>
      </c>
      <c r="F3157" s="245" t="s">
        <v>44</v>
      </c>
      <c r="G3157" s="245" t="s">
        <v>12122</v>
      </c>
      <c r="H3157" s="245" t="s">
        <v>12123</v>
      </c>
      <c r="I3157" s="245" t="s">
        <v>24</v>
      </c>
      <c r="J3157" s="245" t="s">
        <v>569</v>
      </c>
      <c r="K3157" s="246" t="s">
        <v>18360</v>
      </c>
      <c r="L3157" s="245" t="s">
        <v>568</v>
      </c>
    </row>
    <row r="3158" spans="1:12" x14ac:dyDescent="0.25">
      <c r="A3158" s="245" t="s">
        <v>4205</v>
      </c>
      <c r="B3158" s="245" t="s">
        <v>4204</v>
      </c>
      <c r="C3158" s="245" t="s">
        <v>4259</v>
      </c>
      <c r="D3158" s="245" t="s">
        <v>4258</v>
      </c>
      <c r="E3158" s="246" t="s">
        <v>44</v>
      </c>
      <c r="F3158" s="245" t="s">
        <v>44</v>
      </c>
      <c r="G3158" s="245" t="s">
        <v>12125</v>
      </c>
      <c r="H3158" s="245" t="s">
        <v>12126</v>
      </c>
      <c r="I3158" s="245" t="s">
        <v>24</v>
      </c>
      <c r="J3158" s="245" t="s">
        <v>569</v>
      </c>
      <c r="K3158" s="246" t="s">
        <v>18361</v>
      </c>
      <c r="L3158" s="245" t="s">
        <v>568</v>
      </c>
    </row>
    <row r="3159" spans="1:12" x14ac:dyDescent="0.25">
      <c r="A3159" s="245" t="s">
        <v>4205</v>
      </c>
      <c r="B3159" s="245" t="s">
        <v>4204</v>
      </c>
      <c r="C3159" s="245" t="s">
        <v>4259</v>
      </c>
      <c r="D3159" s="245" t="s">
        <v>4258</v>
      </c>
      <c r="E3159" s="246" t="s">
        <v>44</v>
      </c>
      <c r="F3159" s="245" t="s">
        <v>44</v>
      </c>
      <c r="G3159" s="245" t="s">
        <v>12127</v>
      </c>
      <c r="H3159" s="245" t="s">
        <v>12128</v>
      </c>
      <c r="I3159" s="245" t="s">
        <v>24</v>
      </c>
      <c r="J3159" s="245" t="s">
        <v>569</v>
      </c>
      <c r="K3159" s="246" t="s">
        <v>11236</v>
      </c>
      <c r="L3159" s="245" t="s">
        <v>568</v>
      </c>
    </row>
    <row r="3160" spans="1:12" x14ac:dyDescent="0.25">
      <c r="A3160" s="245" t="s">
        <v>4205</v>
      </c>
      <c r="B3160" s="245" t="s">
        <v>4204</v>
      </c>
      <c r="C3160" s="245" t="s">
        <v>4259</v>
      </c>
      <c r="D3160" s="245" t="s">
        <v>4258</v>
      </c>
      <c r="E3160" s="246" t="s">
        <v>44</v>
      </c>
      <c r="F3160" s="245" t="s">
        <v>44</v>
      </c>
      <c r="G3160" s="245" t="s">
        <v>12130</v>
      </c>
      <c r="H3160" s="245" t="s">
        <v>12131</v>
      </c>
      <c r="I3160" s="245" t="s">
        <v>24</v>
      </c>
      <c r="J3160" s="245" t="s">
        <v>569</v>
      </c>
      <c r="K3160" s="246" t="s">
        <v>18362</v>
      </c>
      <c r="L3160" s="245" t="s">
        <v>568</v>
      </c>
    </row>
    <row r="3161" spans="1:12" x14ac:dyDescent="0.25">
      <c r="A3161" s="245" t="s">
        <v>4205</v>
      </c>
      <c r="B3161" s="245" t="s">
        <v>4204</v>
      </c>
      <c r="C3161" s="245" t="s">
        <v>4259</v>
      </c>
      <c r="D3161" s="245" t="s">
        <v>4258</v>
      </c>
      <c r="E3161" s="246" t="s">
        <v>44</v>
      </c>
      <c r="F3161" s="245" t="s">
        <v>44</v>
      </c>
      <c r="G3161" s="245" t="s">
        <v>12132</v>
      </c>
      <c r="H3161" s="245" t="s">
        <v>12133</v>
      </c>
      <c r="I3161" s="245" t="s">
        <v>24</v>
      </c>
      <c r="J3161" s="245" t="s">
        <v>59</v>
      </c>
      <c r="K3161" s="246" t="s">
        <v>11288</v>
      </c>
      <c r="L3161" s="245" t="s">
        <v>568</v>
      </c>
    </row>
    <row r="3162" spans="1:12" x14ac:dyDescent="0.25">
      <c r="A3162" s="245" t="s">
        <v>4205</v>
      </c>
      <c r="B3162" s="245" t="s">
        <v>4204</v>
      </c>
      <c r="C3162" s="245" t="s">
        <v>4259</v>
      </c>
      <c r="D3162" s="245" t="s">
        <v>4258</v>
      </c>
      <c r="E3162" s="246" t="s">
        <v>44</v>
      </c>
      <c r="F3162" s="245" t="s">
        <v>44</v>
      </c>
      <c r="G3162" s="245" t="s">
        <v>12134</v>
      </c>
      <c r="H3162" s="245" t="s">
        <v>12135</v>
      </c>
      <c r="I3162" s="245" t="s">
        <v>24</v>
      </c>
      <c r="J3162" s="245" t="s">
        <v>59</v>
      </c>
      <c r="K3162" s="246" t="s">
        <v>8852</v>
      </c>
      <c r="L3162" s="245" t="s">
        <v>568</v>
      </c>
    </row>
    <row r="3163" spans="1:12" x14ac:dyDescent="0.25">
      <c r="A3163" s="245" t="s">
        <v>4205</v>
      </c>
      <c r="B3163" s="245" t="s">
        <v>4204</v>
      </c>
      <c r="C3163" s="245" t="s">
        <v>4259</v>
      </c>
      <c r="D3163" s="245" t="s">
        <v>4258</v>
      </c>
      <c r="E3163" s="246" t="s">
        <v>44</v>
      </c>
      <c r="F3163" s="245" t="s">
        <v>44</v>
      </c>
      <c r="G3163" s="245" t="s">
        <v>12136</v>
      </c>
      <c r="H3163" s="245" t="s">
        <v>12137</v>
      </c>
      <c r="I3163" s="245" t="s">
        <v>24</v>
      </c>
      <c r="J3163" s="245" t="s">
        <v>59</v>
      </c>
      <c r="K3163" s="246" t="s">
        <v>8432</v>
      </c>
      <c r="L3163" s="245" t="s">
        <v>568</v>
      </c>
    </row>
    <row r="3164" spans="1:12" x14ac:dyDescent="0.25">
      <c r="A3164" s="245" t="s">
        <v>4205</v>
      </c>
      <c r="B3164" s="245" t="s">
        <v>4204</v>
      </c>
      <c r="C3164" s="245" t="s">
        <v>4259</v>
      </c>
      <c r="D3164" s="245" t="s">
        <v>4258</v>
      </c>
      <c r="E3164" s="246" t="s">
        <v>44</v>
      </c>
      <c r="F3164" s="245" t="s">
        <v>44</v>
      </c>
      <c r="G3164" s="245" t="s">
        <v>12139</v>
      </c>
      <c r="H3164" s="245" t="s">
        <v>12140</v>
      </c>
      <c r="I3164" s="245" t="s">
        <v>24</v>
      </c>
      <c r="J3164" s="245" t="s">
        <v>59</v>
      </c>
      <c r="K3164" s="246" t="s">
        <v>8337</v>
      </c>
      <c r="L3164" s="245" t="s">
        <v>568</v>
      </c>
    </row>
    <row r="3165" spans="1:12" x14ac:dyDescent="0.25">
      <c r="A3165" s="245" t="s">
        <v>4205</v>
      </c>
      <c r="B3165" s="245" t="s">
        <v>4204</v>
      </c>
      <c r="C3165" s="245" t="s">
        <v>4259</v>
      </c>
      <c r="D3165" s="245" t="s">
        <v>4258</v>
      </c>
      <c r="E3165" s="246" t="s">
        <v>44</v>
      </c>
      <c r="F3165" s="245" t="s">
        <v>44</v>
      </c>
      <c r="G3165" s="245" t="s">
        <v>12141</v>
      </c>
      <c r="H3165" s="245" t="s">
        <v>12142</v>
      </c>
      <c r="I3165" s="245" t="s">
        <v>24</v>
      </c>
      <c r="J3165" s="245" t="s">
        <v>59</v>
      </c>
      <c r="K3165" s="246" t="s">
        <v>10313</v>
      </c>
      <c r="L3165" s="245" t="s">
        <v>568</v>
      </c>
    </row>
    <row r="3166" spans="1:12" x14ac:dyDescent="0.25">
      <c r="A3166" s="245" t="s">
        <v>4205</v>
      </c>
      <c r="B3166" s="245" t="s">
        <v>4204</v>
      </c>
      <c r="C3166" s="245" t="s">
        <v>4259</v>
      </c>
      <c r="D3166" s="245" t="s">
        <v>4258</v>
      </c>
      <c r="E3166" s="246" t="s">
        <v>44</v>
      </c>
      <c r="F3166" s="245" t="s">
        <v>44</v>
      </c>
      <c r="G3166" s="245" t="s">
        <v>12143</v>
      </c>
      <c r="H3166" s="245" t="s">
        <v>12144</v>
      </c>
      <c r="I3166" s="245" t="s">
        <v>14</v>
      </c>
      <c r="J3166" s="245" t="s">
        <v>59</v>
      </c>
      <c r="K3166" s="246" t="s">
        <v>15182</v>
      </c>
      <c r="L3166" s="245" t="s">
        <v>568</v>
      </c>
    </row>
    <row r="3167" spans="1:12" x14ac:dyDescent="0.25">
      <c r="A3167" s="245" t="s">
        <v>4205</v>
      </c>
      <c r="B3167" s="245" t="s">
        <v>4204</v>
      </c>
      <c r="C3167" s="245" t="s">
        <v>4259</v>
      </c>
      <c r="D3167" s="245" t="s">
        <v>4258</v>
      </c>
      <c r="E3167" s="246" t="s">
        <v>44</v>
      </c>
      <c r="F3167" s="245" t="s">
        <v>44</v>
      </c>
      <c r="G3167" s="245" t="s">
        <v>12145</v>
      </c>
      <c r="H3167" s="245" t="s">
        <v>12146</v>
      </c>
      <c r="I3167" s="245" t="s">
        <v>14</v>
      </c>
      <c r="J3167" s="245" t="s">
        <v>59</v>
      </c>
      <c r="K3167" s="246" t="s">
        <v>18363</v>
      </c>
      <c r="L3167" s="245" t="s">
        <v>568</v>
      </c>
    </row>
    <row r="3168" spans="1:12" x14ac:dyDescent="0.25">
      <c r="A3168" s="245" t="s">
        <v>4205</v>
      </c>
      <c r="B3168" s="245" t="s">
        <v>4204</v>
      </c>
      <c r="C3168" s="245" t="s">
        <v>4259</v>
      </c>
      <c r="D3168" s="245" t="s">
        <v>4258</v>
      </c>
      <c r="E3168" s="246" t="s">
        <v>44</v>
      </c>
      <c r="F3168" s="245" t="s">
        <v>44</v>
      </c>
      <c r="G3168" s="245" t="s">
        <v>12147</v>
      </c>
      <c r="H3168" s="245" t="s">
        <v>12148</v>
      </c>
      <c r="I3168" s="245" t="s">
        <v>14</v>
      </c>
      <c r="J3168" s="245" t="s">
        <v>59</v>
      </c>
      <c r="K3168" s="246" t="s">
        <v>4189</v>
      </c>
      <c r="L3168" s="245" t="s">
        <v>568</v>
      </c>
    </row>
    <row r="3169" spans="1:12" x14ac:dyDescent="0.25">
      <c r="A3169" s="245" t="s">
        <v>4205</v>
      </c>
      <c r="B3169" s="245" t="s">
        <v>4204</v>
      </c>
      <c r="C3169" s="245" t="s">
        <v>4259</v>
      </c>
      <c r="D3169" s="245" t="s">
        <v>4258</v>
      </c>
      <c r="E3169" s="246" t="s">
        <v>44</v>
      </c>
      <c r="F3169" s="245" t="s">
        <v>44</v>
      </c>
      <c r="G3169" s="245" t="s">
        <v>12149</v>
      </c>
      <c r="H3169" s="245" t="s">
        <v>12150</v>
      </c>
      <c r="I3169" s="245" t="s">
        <v>14</v>
      </c>
      <c r="J3169" s="245" t="s">
        <v>59</v>
      </c>
      <c r="K3169" s="246" t="s">
        <v>18364</v>
      </c>
      <c r="L3169" s="245" t="s">
        <v>568</v>
      </c>
    </row>
    <row r="3170" spans="1:12" x14ac:dyDescent="0.25">
      <c r="A3170" s="245" t="s">
        <v>4205</v>
      </c>
      <c r="B3170" s="245" t="s">
        <v>4204</v>
      </c>
      <c r="C3170" s="245" t="s">
        <v>4259</v>
      </c>
      <c r="D3170" s="245" t="s">
        <v>4258</v>
      </c>
      <c r="E3170" s="246" t="s">
        <v>44</v>
      </c>
      <c r="F3170" s="245" t="s">
        <v>44</v>
      </c>
      <c r="G3170" s="245" t="s">
        <v>12151</v>
      </c>
      <c r="H3170" s="245" t="s">
        <v>12152</v>
      </c>
      <c r="I3170" s="245" t="s">
        <v>14</v>
      </c>
      <c r="J3170" s="245" t="s">
        <v>59</v>
      </c>
      <c r="K3170" s="246" t="s">
        <v>10804</v>
      </c>
      <c r="L3170" s="245" t="s">
        <v>568</v>
      </c>
    </row>
    <row r="3171" spans="1:12" x14ac:dyDescent="0.25">
      <c r="A3171" s="245" t="s">
        <v>4205</v>
      </c>
      <c r="B3171" s="245" t="s">
        <v>4204</v>
      </c>
      <c r="C3171" s="245" t="s">
        <v>4259</v>
      </c>
      <c r="D3171" s="245" t="s">
        <v>4258</v>
      </c>
      <c r="E3171" s="246" t="s">
        <v>44</v>
      </c>
      <c r="F3171" s="245" t="s">
        <v>44</v>
      </c>
      <c r="G3171" s="245" t="s">
        <v>12153</v>
      </c>
      <c r="H3171" s="245" t="s">
        <v>12154</v>
      </c>
      <c r="I3171" s="245" t="s">
        <v>14</v>
      </c>
      <c r="J3171" s="245" t="s">
        <v>59</v>
      </c>
      <c r="K3171" s="246" t="s">
        <v>15433</v>
      </c>
      <c r="L3171" s="245" t="s">
        <v>568</v>
      </c>
    </row>
    <row r="3172" spans="1:12" x14ac:dyDescent="0.25">
      <c r="A3172" s="245" t="s">
        <v>4205</v>
      </c>
      <c r="B3172" s="245" t="s">
        <v>4204</v>
      </c>
      <c r="C3172" s="245" t="s">
        <v>4259</v>
      </c>
      <c r="D3172" s="245" t="s">
        <v>4258</v>
      </c>
      <c r="E3172" s="246" t="s">
        <v>44</v>
      </c>
      <c r="F3172" s="245" t="s">
        <v>44</v>
      </c>
      <c r="G3172" s="245" t="s">
        <v>12156</v>
      </c>
      <c r="H3172" s="245" t="s">
        <v>12157</v>
      </c>
      <c r="I3172" s="245" t="s">
        <v>14</v>
      </c>
      <c r="J3172" s="245" t="s">
        <v>59</v>
      </c>
      <c r="K3172" s="246" t="s">
        <v>18365</v>
      </c>
      <c r="L3172" s="245" t="s">
        <v>568</v>
      </c>
    </row>
    <row r="3173" spans="1:12" x14ac:dyDescent="0.25">
      <c r="A3173" s="245" t="s">
        <v>4205</v>
      </c>
      <c r="B3173" s="245" t="s">
        <v>4204</v>
      </c>
      <c r="C3173" s="245" t="s">
        <v>4259</v>
      </c>
      <c r="D3173" s="245" t="s">
        <v>4258</v>
      </c>
      <c r="E3173" s="246" t="s">
        <v>44</v>
      </c>
      <c r="F3173" s="245" t="s">
        <v>44</v>
      </c>
      <c r="G3173" s="245" t="s">
        <v>12159</v>
      </c>
      <c r="H3173" s="245" t="s">
        <v>12160</v>
      </c>
      <c r="I3173" s="245" t="s">
        <v>14</v>
      </c>
      <c r="J3173" s="245" t="s">
        <v>59</v>
      </c>
      <c r="K3173" s="246" t="s">
        <v>12869</v>
      </c>
      <c r="L3173" s="245" t="s">
        <v>568</v>
      </c>
    </row>
    <row r="3174" spans="1:12" x14ac:dyDescent="0.25">
      <c r="A3174" s="245" t="s">
        <v>4205</v>
      </c>
      <c r="B3174" s="245" t="s">
        <v>4204</v>
      </c>
      <c r="C3174" s="245" t="s">
        <v>4259</v>
      </c>
      <c r="D3174" s="245" t="s">
        <v>4258</v>
      </c>
      <c r="E3174" s="246" t="s">
        <v>44</v>
      </c>
      <c r="F3174" s="245" t="s">
        <v>44</v>
      </c>
      <c r="G3174" s="245" t="s">
        <v>12161</v>
      </c>
      <c r="H3174" s="245" t="s">
        <v>12162</v>
      </c>
      <c r="I3174" s="245" t="s">
        <v>24</v>
      </c>
      <c r="J3174" s="245" t="s">
        <v>59</v>
      </c>
      <c r="K3174" s="246" t="s">
        <v>18366</v>
      </c>
      <c r="L3174" s="245" t="s">
        <v>568</v>
      </c>
    </row>
    <row r="3175" spans="1:12" x14ac:dyDescent="0.25">
      <c r="A3175" s="245" t="s">
        <v>4205</v>
      </c>
      <c r="B3175" s="245" t="s">
        <v>4204</v>
      </c>
      <c r="C3175" s="245" t="s">
        <v>4259</v>
      </c>
      <c r="D3175" s="245" t="s">
        <v>4258</v>
      </c>
      <c r="E3175" s="246" t="s">
        <v>44</v>
      </c>
      <c r="F3175" s="245" t="s">
        <v>44</v>
      </c>
      <c r="G3175" s="245" t="s">
        <v>12164</v>
      </c>
      <c r="H3175" s="245" t="s">
        <v>12165</v>
      </c>
      <c r="I3175" s="245" t="s">
        <v>24</v>
      </c>
      <c r="J3175" s="245" t="s">
        <v>59</v>
      </c>
      <c r="K3175" s="246" t="s">
        <v>18367</v>
      </c>
      <c r="L3175" s="245" t="s">
        <v>568</v>
      </c>
    </row>
    <row r="3176" spans="1:12" x14ac:dyDescent="0.25">
      <c r="A3176" s="245" t="s">
        <v>4205</v>
      </c>
      <c r="B3176" s="245" t="s">
        <v>4204</v>
      </c>
      <c r="C3176" s="245" t="s">
        <v>4259</v>
      </c>
      <c r="D3176" s="245" t="s">
        <v>4258</v>
      </c>
      <c r="E3176" s="246" t="s">
        <v>44</v>
      </c>
      <c r="F3176" s="245" t="s">
        <v>44</v>
      </c>
      <c r="G3176" s="245" t="s">
        <v>12167</v>
      </c>
      <c r="H3176" s="245" t="s">
        <v>12168</v>
      </c>
      <c r="I3176" s="245" t="s">
        <v>24</v>
      </c>
      <c r="J3176" s="245" t="s">
        <v>59</v>
      </c>
      <c r="K3176" s="246" t="s">
        <v>18368</v>
      </c>
      <c r="L3176" s="245" t="s">
        <v>568</v>
      </c>
    </row>
    <row r="3177" spans="1:12" x14ac:dyDescent="0.25">
      <c r="A3177" s="245" t="s">
        <v>4205</v>
      </c>
      <c r="B3177" s="245" t="s">
        <v>4204</v>
      </c>
      <c r="C3177" s="245" t="s">
        <v>4259</v>
      </c>
      <c r="D3177" s="245" t="s">
        <v>4258</v>
      </c>
      <c r="E3177" s="246" t="s">
        <v>44</v>
      </c>
      <c r="F3177" s="245" t="s">
        <v>44</v>
      </c>
      <c r="G3177" s="245" t="s">
        <v>12169</v>
      </c>
      <c r="H3177" s="245" t="s">
        <v>12170</v>
      </c>
      <c r="I3177" s="245" t="s">
        <v>24</v>
      </c>
      <c r="J3177" s="245" t="s">
        <v>59</v>
      </c>
      <c r="K3177" s="246" t="s">
        <v>18369</v>
      </c>
      <c r="L3177" s="245" t="s">
        <v>568</v>
      </c>
    </row>
    <row r="3178" spans="1:12" x14ac:dyDescent="0.25">
      <c r="A3178" s="245" t="s">
        <v>4205</v>
      </c>
      <c r="B3178" s="245" t="s">
        <v>4204</v>
      </c>
      <c r="C3178" s="245" t="s">
        <v>4259</v>
      </c>
      <c r="D3178" s="245" t="s">
        <v>4258</v>
      </c>
      <c r="E3178" s="246" t="s">
        <v>44</v>
      </c>
      <c r="F3178" s="245" t="s">
        <v>44</v>
      </c>
      <c r="G3178" s="245" t="s">
        <v>12171</v>
      </c>
      <c r="H3178" s="245" t="s">
        <v>12172</v>
      </c>
      <c r="I3178" s="245" t="s">
        <v>24</v>
      </c>
      <c r="J3178" s="245" t="s">
        <v>569</v>
      </c>
      <c r="K3178" s="246" t="s">
        <v>14995</v>
      </c>
      <c r="L3178" s="245" t="s">
        <v>568</v>
      </c>
    </row>
    <row r="3179" spans="1:12" x14ac:dyDescent="0.25">
      <c r="A3179" s="245" t="s">
        <v>4205</v>
      </c>
      <c r="B3179" s="245" t="s">
        <v>4204</v>
      </c>
      <c r="C3179" s="245" t="s">
        <v>4259</v>
      </c>
      <c r="D3179" s="245" t="s">
        <v>4258</v>
      </c>
      <c r="E3179" s="246" t="s">
        <v>44</v>
      </c>
      <c r="F3179" s="245" t="s">
        <v>44</v>
      </c>
      <c r="G3179" s="245" t="s">
        <v>12173</v>
      </c>
      <c r="H3179" s="245" t="s">
        <v>12174</v>
      </c>
      <c r="I3179" s="245" t="s">
        <v>24</v>
      </c>
      <c r="J3179" s="245" t="s">
        <v>569</v>
      </c>
      <c r="K3179" s="246" t="s">
        <v>15246</v>
      </c>
      <c r="L3179" s="245" t="s">
        <v>568</v>
      </c>
    </row>
    <row r="3180" spans="1:12" x14ac:dyDescent="0.25">
      <c r="A3180" s="245" t="s">
        <v>4205</v>
      </c>
      <c r="B3180" s="245" t="s">
        <v>4204</v>
      </c>
      <c r="C3180" s="245" t="s">
        <v>4259</v>
      </c>
      <c r="D3180" s="245" t="s">
        <v>4258</v>
      </c>
      <c r="E3180" s="246" t="s">
        <v>44</v>
      </c>
      <c r="F3180" s="245" t="s">
        <v>44</v>
      </c>
      <c r="G3180" s="245" t="s">
        <v>12175</v>
      </c>
      <c r="H3180" s="245" t="s">
        <v>12176</v>
      </c>
      <c r="I3180" s="245" t="s">
        <v>24</v>
      </c>
      <c r="J3180" s="245" t="s">
        <v>59</v>
      </c>
      <c r="K3180" s="246" t="s">
        <v>18370</v>
      </c>
      <c r="L3180" s="245" t="s">
        <v>568</v>
      </c>
    </row>
    <row r="3181" spans="1:12" x14ac:dyDescent="0.25">
      <c r="A3181" s="245" t="s">
        <v>4205</v>
      </c>
      <c r="B3181" s="245" t="s">
        <v>4204</v>
      </c>
      <c r="C3181" s="245" t="s">
        <v>4259</v>
      </c>
      <c r="D3181" s="245" t="s">
        <v>4258</v>
      </c>
      <c r="E3181" s="246" t="s">
        <v>44</v>
      </c>
      <c r="F3181" s="245" t="s">
        <v>44</v>
      </c>
      <c r="G3181" s="245" t="s">
        <v>12177</v>
      </c>
      <c r="H3181" s="245" t="s">
        <v>12178</v>
      </c>
      <c r="I3181" s="245" t="s">
        <v>24</v>
      </c>
      <c r="J3181" s="245" t="s">
        <v>569</v>
      </c>
      <c r="K3181" s="246" t="s">
        <v>15415</v>
      </c>
      <c r="L3181" s="245" t="s">
        <v>568</v>
      </c>
    </row>
    <row r="3182" spans="1:12" x14ac:dyDescent="0.25">
      <c r="A3182" s="245" t="s">
        <v>4205</v>
      </c>
      <c r="B3182" s="245" t="s">
        <v>4204</v>
      </c>
      <c r="C3182" s="245" t="s">
        <v>4259</v>
      </c>
      <c r="D3182" s="245" t="s">
        <v>4258</v>
      </c>
      <c r="E3182" s="246" t="s">
        <v>44</v>
      </c>
      <c r="F3182" s="245" t="s">
        <v>44</v>
      </c>
      <c r="G3182" s="245" t="s">
        <v>12179</v>
      </c>
      <c r="H3182" s="245" t="s">
        <v>12180</v>
      </c>
      <c r="I3182" s="245" t="s">
        <v>24</v>
      </c>
      <c r="J3182" s="245" t="s">
        <v>569</v>
      </c>
      <c r="K3182" s="246" t="s">
        <v>18371</v>
      </c>
      <c r="L3182" s="245" t="s">
        <v>568</v>
      </c>
    </row>
    <row r="3183" spans="1:12" x14ac:dyDescent="0.25">
      <c r="A3183" s="245" t="s">
        <v>4205</v>
      </c>
      <c r="B3183" s="245" t="s">
        <v>4204</v>
      </c>
      <c r="C3183" s="245" t="s">
        <v>4259</v>
      </c>
      <c r="D3183" s="245" t="s">
        <v>4258</v>
      </c>
      <c r="E3183" s="246" t="s">
        <v>44</v>
      </c>
      <c r="F3183" s="245" t="s">
        <v>44</v>
      </c>
      <c r="G3183" s="245" t="s">
        <v>12182</v>
      </c>
      <c r="H3183" s="245" t="s">
        <v>12183</v>
      </c>
      <c r="I3183" s="245" t="s">
        <v>24</v>
      </c>
      <c r="J3183" s="245" t="s">
        <v>569</v>
      </c>
      <c r="K3183" s="246" t="s">
        <v>18372</v>
      </c>
      <c r="L3183" s="245" t="s">
        <v>568</v>
      </c>
    </row>
    <row r="3184" spans="1:12" x14ac:dyDescent="0.25">
      <c r="A3184" s="245" t="s">
        <v>4205</v>
      </c>
      <c r="B3184" s="245" t="s">
        <v>4204</v>
      </c>
      <c r="C3184" s="245" t="s">
        <v>4259</v>
      </c>
      <c r="D3184" s="245" t="s">
        <v>4258</v>
      </c>
      <c r="E3184" s="246" t="s">
        <v>44</v>
      </c>
      <c r="F3184" s="245" t="s">
        <v>44</v>
      </c>
      <c r="G3184" s="245" t="s">
        <v>12184</v>
      </c>
      <c r="H3184" s="245" t="s">
        <v>12185</v>
      </c>
      <c r="I3184" s="245" t="s">
        <v>24</v>
      </c>
      <c r="J3184" s="245" t="s">
        <v>569</v>
      </c>
      <c r="K3184" s="246" t="s">
        <v>18373</v>
      </c>
      <c r="L3184" s="245" t="s">
        <v>568</v>
      </c>
    </row>
    <row r="3185" spans="1:12" x14ac:dyDescent="0.25">
      <c r="A3185" s="245" t="s">
        <v>4205</v>
      </c>
      <c r="B3185" s="245" t="s">
        <v>4204</v>
      </c>
      <c r="C3185" s="245" t="s">
        <v>4259</v>
      </c>
      <c r="D3185" s="245" t="s">
        <v>4258</v>
      </c>
      <c r="E3185" s="246" t="s">
        <v>44</v>
      </c>
      <c r="F3185" s="245" t="s">
        <v>44</v>
      </c>
      <c r="G3185" s="245" t="s">
        <v>12186</v>
      </c>
      <c r="H3185" s="245" t="s">
        <v>12187</v>
      </c>
      <c r="I3185" s="245" t="s">
        <v>24</v>
      </c>
      <c r="J3185" s="245" t="s">
        <v>569</v>
      </c>
      <c r="K3185" s="246" t="s">
        <v>9471</v>
      </c>
      <c r="L3185" s="245" t="s">
        <v>568</v>
      </c>
    </row>
    <row r="3186" spans="1:12" x14ac:dyDescent="0.25">
      <c r="A3186" s="245" t="s">
        <v>4205</v>
      </c>
      <c r="B3186" s="245" t="s">
        <v>4204</v>
      </c>
      <c r="C3186" s="245" t="s">
        <v>4259</v>
      </c>
      <c r="D3186" s="245" t="s">
        <v>4258</v>
      </c>
      <c r="E3186" s="246" t="s">
        <v>44</v>
      </c>
      <c r="F3186" s="245" t="s">
        <v>44</v>
      </c>
      <c r="G3186" s="245" t="s">
        <v>12188</v>
      </c>
      <c r="H3186" s="245" t="s">
        <v>12189</v>
      </c>
      <c r="I3186" s="245" t="s">
        <v>24</v>
      </c>
      <c r="J3186" s="245" t="s">
        <v>569</v>
      </c>
      <c r="K3186" s="246" t="s">
        <v>9997</v>
      </c>
      <c r="L3186" s="245" t="s">
        <v>568</v>
      </c>
    </row>
    <row r="3187" spans="1:12" x14ac:dyDescent="0.25">
      <c r="A3187" s="245" t="s">
        <v>4205</v>
      </c>
      <c r="B3187" s="245" t="s">
        <v>4204</v>
      </c>
      <c r="C3187" s="245" t="s">
        <v>4259</v>
      </c>
      <c r="D3187" s="245" t="s">
        <v>4258</v>
      </c>
      <c r="E3187" s="246" t="s">
        <v>44</v>
      </c>
      <c r="F3187" s="245" t="s">
        <v>44</v>
      </c>
      <c r="G3187" s="245" t="s">
        <v>12190</v>
      </c>
      <c r="H3187" s="245" t="s">
        <v>12191</v>
      </c>
      <c r="I3187" s="245" t="s">
        <v>24</v>
      </c>
      <c r="J3187" s="245" t="s">
        <v>569</v>
      </c>
      <c r="K3187" s="246" t="s">
        <v>18374</v>
      </c>
      <c r="L3187" s="245" t="s">
        <v>568</v>
      </c>
    </row>
    <row r="3188" spans="1:12" x14ac:dyDescent="0.25">
      <c r="A3188" s="245" t="s">
        <v>4205</v>
      </c>
      <c r="B3188" s="245" t="s">
        <v>4204</v>
      </c>
      <c r="C3188" s="245" t="s">
        <v>4259</v>
      </c>
      <c r="D3188" s="245" t="s">
        <v>4258</v>
      </c>
      <c r="E3188" s="246" t="s">
        <v>44</v>
      </c>
      <c r="F3188" s="245" t="s">
        <v>44</v>
      </c>
      <c r="G3188" s="245" t="s">
        <v>12193</v>
      </c>
      <c r="H3188" s="245" t="s">
        <v>12194</v>
      </c>
      <c r="I3188" s="245" t="s">
        <v>24</v>
      </c>
      <c r="J3188" s="245" t="s">
        <v>569</v>
      </c>
      <c r="K3188" s="246" t="s">
        <v>18375</v>
      </c>
      <c r="L3188" s="245" t="s">
        <v>568</v>
      </c>
    </row>
    <row r="3189" spans="1:12" x14ac:dyDescent="0.25">
      <c r="A3189" s="245" t="s">
        <v>4205</v>
      </c>
      <c r="B3189" s="245" t="s">
        <v>4204</v>
      </c>
      <c r="C3189" s="245" t="s">
        <v>4259</v>
      </c>
      <c r="D3189" s="245" t="s">
        <v>4258</v>
      </c>
      <c r="E3189" s="246" t="s">
        <v>44</v>
      </c>
      <c r="F3189" s="245" t="s">
        <v>44</v>
      </c>
      <c r="G3189" s="245" t="s">
        <v>12195</v>
      </c>
      <c r="H3189" s="245" t="s">
        <v>12196</v>
      </c>
      <c r="I3189" s="245" t="s">
        <v>24</v>
      </c>
      <c r="J3189" s="245" t="s">
        <v>569</v>
      </c>
      <c r="K3189" s="246" t="s">
        <v>14523</v>
      </c>
      <c r="L3189" s="245" t="s">
        <v>568</v>
      </c>
    </row>
    <row r="3190" spans="1:12" x14ac:dyDescent="0.25">
      <c r="A3190" s="245" t="s">
        <v>4205</v>
      </c>
      <c r="B3190" s="245" t="s">
        <v>4204</v>
      </c>
      <c r="C3190" s="245" t="s">
        <v>4259</v>
      </c>
      <c r="D3190" s="245" t="s">
        <v>4258</v>
      </c>
      <c r="E3190" s="246" t="s">
        <v>44</v>
      </c>
      <c r="F3190" s="245" t="s">
        <v>44</v>
      </c>
      <c r="G3190" s="245" t="s">
        <v>12197</v>
      </c>
      <c r="H3190" s="245" t="s">
        <v>12198</v>
      </c>
      <c r="I3190" s="245" t="s">
        <v>24</v>
      </c>
      <c r="J3190" s="245" t="s">
        <v>569</v>
      </c>
      <c r="K3190" s="246" t="s">
        <v>18376</v>
      </c>
      <c r="L3190" s="245" t="s">
        <v>568</v>
      </c>
    </row>
    <row r="3191" spans="1:12" x14ac:dyDescent="0.25">
      <c r="A3191" s="245" t="s">
        <v>4205</v>
      </c>
      <c r="B3191" s="245" t="s">
        <v>4204</v>
      </c>
      <c r="C3191" s="245" t="s">
        <v>4259</v>
      </c>
      <c r="D3191" s="245" t="s">
        <v>4258</v>
      </c>
      <c r="E3191" s="246" t="s">
        <v>44</v>
      </c>
      <c r="F3191" s="245" t="s">
        <v>44</v>
      </c>
      <c r="G3191" s="245" t="s">
        <v>12200</v>
      </c>
      <c r="H3191" s="245" t="s">
        <v>12201</v>
      </c>
      <c r="I3191" s="245" t="s">
        <v>24</v>
      </c>
      <c r="J3191" s="245" t="s">
        <v>569</v>
      </c>
      <c r="K3191" s="246" t="s">
        <v>18377</v>
      </c>
      <c r="L3191" s="245" t="s">
        <v>568</v>
      </c>
    </row>
    <row r="3192" spans="1:12" x14ac:dyDescent="0.25">
      <c r="A3192" s="245" t="s">
        <v>4205</v>
      </c>
      <c r="B3192" s="245" t="s">
        <v>4204</v>
      </c>
      <c r="C3192" s="245" t="s">
        <v>4259</v>
      </c>
      <c r="D3192" s="245" t="s">
        <v>4258</v>
      </c>
      <c r="E3192" s="246" t="s">
        <v>44</v>
      </c>
      <c r="F3192" s="245" t="s">
        <v>44</v>
      </c>
      <c r="G3192" s="245" t="s">
        <v>12202</v>
      </c>
      <c r="H3192" s="245" t="s">
        <v>12203</v>
      </c>
      <c r="I3192" s="245" t="s">
        <v>24</v>
      </c>
      <c r="J3192" s="245" t="s">
        <v>569</v>
      </c>
      <c r="K3192" s="246" t="s">
        <v>18378</v>
      </c>
      <c r="L3192" s="245" t="s">
        <v>568</v>
      </c>
    </row>
    <row r="3193" spans="1:12" x14ac:dyDescent="0.25">
      <c r="A3193" s="245" t="s">
        <v>4205</v>
      </c>
      <c r="B3193" s="245" t="s">
        <v>4204</v>
      </c>
      <c r="C3193" s="245" t="s">
        <v>4259</v>
      </c>
      <c r="D3193" s="245" t="s">
        <v>4258</v>
      </c>
      <c r="E3193" s="246" t="s">
        <v>44</v>
      </c>
      <c r="F3193" s="245" t="s">
        <v>44</v>
      </c>
      <c r="G3193" s="245" t="s">
        <v>12204</v>
      </c>
      <c r="H3193" s="245" t="s">
        <v>12205</v>
      </c>
      <c r="I3193" s="245" t="s">
        <v>24</v>
      </c>
      <c r="J3193" s="245" t="s">
        <v>569</v>
      </c>
      <c r="K3193" s="246" t="s">
        <v>11993</v>
      </c>
      <c r="L3193" s="245" t="s">
        <v>568</v>
      </c>
    </row>
    <row r="3194" spans="1:12" x14ac:dyDescent="0.25">
      <c r="A3194" s="245" t="s">
        <v>4205</v>
      </c>
      <c r="B3194" s="245" t="s">
        <v>4204</v>
      </c>
      <c r="C3194" s="245" t="s">
        <v>4259</v>
      </c>
      <c r="D3194" s="245" t="s">
        <v>4258</v>
      </c>
      <c r="E3194" s="246" t="s">
        <v>44</v>
      </c>
      <c r="F3194" s="245" t="s">
        <v>44</v>
      </c>
      <c r="G3194" s="245" t="s">
        <v>12207</v>
      </c>
      <c r="H3194" s="245" t="s">
        <v>12208</v>
      </c>
      <c r="I3194" s="245" t="s">
        <v>24</v>
      </c>
      <c r="J3194" s="245" t="s">
        <v>569</v>
      </c>
      <c r="K3194" s="246" t="s">
        <v>18379</v>
      </c>
      <c r="L3194" s="245" t="s">
        <v>568</v>
      </c>
    </row>
    <row r="3195" spans="1:12" x14ac:dyDescent="0.25">
      <c r="A3195" s="245" t="s">
        <v>4205</v>
      </c>
      <c r="B3195" s="245" t="s">
        <v>4204</v>
      </c>
      <c r="C3195" s="245" t="s">
        <v>4259</v>
      </c>
      <c r="D3195" s="245" t="s">
        <v>4258</v>
      </c>
      <c r="E3195" s="246" t="s">
        <v>44</v>
      </c>
      <c r="F3195" s="245" t="s">
        <v>44</v>
      </c>
      <c r="G3195" s="245" t="s">
        <v>12209</v>
      </c>
      <c r="H3195" s="245" t="s">
        <v>12210</v>
      </c>
      <c r="I3195" s="245" t="s">
        <v>24</v>
      </c>
      <c r="J3195" s="245" t="s">
        <v>569</v>
      </c>
      <c r="K3195" s="246" t="s">
        <v>18380</v>
      </c>
      <c r="L3195" s="245" t="s">
        <v>568</v>
      </c>
    </row>
    <row r="3196" spans="1:12" x14ac:dyDescent="0.25">
      <c r="A3196" s="245" t="s">
        <v>4205</v>
      </c>
      <c r="B3196" s="245" t="s">
        <v>4204</v>
      </c>
      <c r="C3196" s="245" t="s">
        <v>4259</v>
      </c>
      <c r="D3196" s="245" t="s">
        <v>4258</v>
      </c>
      <c r="E3196" s="246" t="s">
        <v>44</v>
      </c>
      <c r="F3196" s="245" t="s">
        <v>44</v>
      </c>
      <c r="G3196" s="245" t="s">
        <v>12211</v>
      </c>
      <c r="H3196" s="245" t="s">
        <v>12212</v>
      </c>
      <c r="I3196" s="245" t="s">
        <v>24</v>
      </c>
      <c r="J3196" s="245" t="s">
        <v>569</v>
      </c>
      <c r="K3196" s="246" t="s">
        <v>18381</v>
      </c>
      <c r="L3196" s="245" t="s">
        <v>568</v>
      </c>
    </row>
    <row r="3197" spans="1:12" x14ac:dyDescent="0.25">
      <c r="A3197" s="245" t="s">
        <v>4205</v>
      </c>
      <c r="B3197" s="245" t="s">
        <v>4204</v>
      </c>
      <c r="C3197" s="245" t="s">
        <v>4259</v>
      </c>
      <c r="D3197" s="245" t="s">
        <v>4258</v>
      </c>
      <c r="E3197" s="246" t="s">
        <v>44</v>
      </c>
      <c r="F3197" s="245" t="s">
        <v>44</v>
      </c>
      <c r="G3197" s="245" t="s">
        <v>12213</v>
      </c>
      <c r="H3197" s="245" t="s">
        <v>12214</v>
      </c>
      <c r="I3197" s="245" t="s">
        <v>24</v>
      </c>
      <c r="J3197" s="245" t="s">
        <v>569</v>
      </c>
      <c r="K3197" s="246" t="s">
        <v>18382</v>
      </c>
      <c r="L3197" s="245" t="s">
        <v>568</v>
      </c>
    </row>
    <row r="3198" spans="1:12" x14ac:dyDescent="0.25">
      <c r="A3198" s="245" t="s">
        <v>4205</v>
      </c>
      <c r="B3198" s="245" t="s">
        <v>4204</v>
      </c>
      <c r="C3198" s="245" t="s">
        <v>4259</v>
      </c>
      <c r="D3198" s="245" t="s">
        <v>4258</v>
      </c>
      <c r="E3198" s="246" t="s">
        <v>44</v>
      </c>
      <c r="F3198" s="245" t="s">
        <v>44</v>
      </c>
      <c r="G3198" s="245" t="s">
        <v>12215</v>
      </c>
      <c r="H3198" s="245" t="s">
        <v>12216</v>
      </c>
      <c r="I3198" s="245" t="s">
        <v>24</v>
      </c>
      <c r="J3198" s="245" t="s">
        <v>569</v>
      </c>
      <c r="K3198" s="246" t="s">
        <v>18383</v>
      </c>
      <c r="L3198" s="245" t="s">
        <v>568</v>
      </c>
    </row>
    <row r="3199" spans="1:12" x14ac:dyDescent="0.25">
      <c r="A3199" s="245" t="s">
        <v>4205</v>
      </c>
      <c r="B3199" s="245" t="s">
        <v>4204</v>
      </c>
      <c r="C3199" s="245" t="s">
        <v>4259</v>
      </c>
      <c r="D3199" s="245" t="s">
        <v>4258</v>
      </c>
      <c r="E3199" s="246" t="s">
        <v>44</v>
      </c>
      <c r="F3199" s="245" t="s">
        <v>44</v>
      </c>
      <c r="G3199" s="245" t="s">
        <v>12217</v>
      </c>
      <c r="H3199" s="245" t="s">
        <v>12218</v>
      </c>
      <c r="I3199" s="245" t="s">
        <v>24</v>
      </c>
      <c r="J3199" s="245" t="s">
        <v>569</v>
      </c>
      <c r="K3199" s="246" t="s">
        <v>18384</v>
      </c>
      <c r="L3199" s="245" t="s">
        <v>568</v>
      </c>
    </row>
    <row r="3200" spans="1:12" x14ac:dyDescent="0.25">
      <c r="A3200" s="245" t="s">
        <v>4205</v>
      </c>
      <c r="B3200" s="245" t="s">
        <v>4204</v>
      </c>
      <c r="C3200" s="245" t="s">
        <v>4259</v>
      </c>
      <c r="D3200" s="245" t="s">
        <v>4258</v>
      </c>
      <c r="E3200" s="246" t="s">
        <v>44</v>
      </c>
      <c r="F3200" s="245" t="s">
        <v>44</v>
      </c>
      <c r="G3200" s="245" t="s">
        <v>12220</v>
      </c>
      <c r="H3200" s="245" t="s">
        <v>12221</v>
      </c>
      <c r="I3200" s="245" t="s">
        <v>24</v>
      </c>
      <c r="J3200" s="245" t="s">
        <v>569</v>
      </c>
      <c r="K3200" s="246" t="s">
        <v>18385</v>
      </c>
      <c r="L3200" s="245" t="s">
        <v>568</v>
      </c>
    </row>
    <row r="3201" spans="1:12" x14ac:dyDescent="0.25">
      <c r="A3201" s="245" t="s">
        <v>4205</v>
      </c>
      <c r="B3201" s="245" t="s">
        <v>4204</v>
      </c>
      <c r="C3201" s="245" t="s">
        <v>4259</v>
      </c>
      <c r="D3201" s="245" t="s">
        <v>4258</v>
      </c>
      <c r="E3201" s="246" t="s">
        <v>44</v>
      </c>
      <c r="F3201" s="245" t="s">
        <v>44</v>
      </c>
      <c r="G3201" s="245" t="s">
        <v>12222</v>
      </c>
      <c r="H3201" s="245" t="s">
        <v>12223</v>
      </c>
      <c r="I3201" s="245" t="s">
        <v>24</v>
      </c>
      <c r="J3201" s="245" t="s">
        <v>569</v>
      </c>
      <c r="K3201" s="246" t="s">
        <v>18386</v>
      </c>
      <c r="L3201" s="245" t="s">
        <v>568</v>
      </c>
    </row>
    <row r="3202" spans="1:12" x14ac:dyDescent="0.25">
      <c r="A3202" s="245" t="s">
        <v>4205</v>
      </c>
      <c r="B3202" s="245" t="s">
        <v>4204</v>
      </c>
      <c r="C3202" s="245" t="s">
        <v>4259</v>
      </c>
      <c r="D3202" s="245" t="s">
        <v>4258</v>
      </c>
      <c r="E3202" s="246" t="s">
        <v>44</v>
      </c>
      <c r="F3202" s="245" t="s">
        <v>44</v>
      </c>
      <c r="G3202" s="245" t="s">
        <v>12224</v>
      </c>
      <c r="H3202" s="245" t="s">
        <v>12225</v>
      </c>
      <c r="I3202" s="245" t="s">
        <v>24</v>
      </c>
      <c r="J3202" s="245" t="s">
        <v>569</v>
      </c>
      <c r="K3202" s="246" t="s">
        <v>18387</v>
      </c>
      <c r="L3202" s="245" t="s">
        <v>568</v>
      </c>
    </row>
    <row r="3203" spans="1:12" x14ac:dyDescent="0.25">
      <c r="A3203" s="245" t="s">
        <v>4205</v>
      </c>
      <c r="B3203" s="245" t="s">
        <v>4204</v>
      </c>
      <c r="C3203" s="245" t="s">
        <v>4259</v>
      </c>
      <c r="D3203" s="245" t="s">
        <v>4258</v>
      </c>
      <c r="E3203" s="246" t="s">
        <v>44</v>
      </c>
      <c r="F3203" s="245" t="s">
        <v>44</v>
      </c>
      <c r="G3203" s="245" t="s">
        <v>12226</v>
      </c>
      <c r="H3203" s="245" t="s">
        <v>12227</v>
      </c>
      <c r="I3203" s="245" t="s">
        <v>24</v>
      </c>
      <c r="J3203" s="245" t="s">
        <v>569</v>
      </c>
      <c r="K3203" s="246" t="s">
        <v>11060</v>
      </c>
      <c r="L3203" s="245" t="s">
        <v>568</v>
      </c>
    </row>
    <row r="3204" spans="1:12" x14ac:dyDescent="0.25">
      <c r="A3204" s="245" t="s">
        <v>4205</v>
      </c>
      <c r="B3204" s="245" t="s">
        <v>4204</v>
      </c>
      <c r="C3204" s="245" t="s">
        <v>4259</v>
      </c>
      <c r="D3204" s="245" t="s">
        <v>4258</v>
      </c>
      <c r="E3204" s="246" t="s">
        <v>44</v>
      </c>
      <c r="F3204" s="245" t="s">
        <v>44</v>
      </c>
      <c r="G3204" s="245" t="s">
        <v>12228</v>
      </c>
      <c r="H3204" s="245" t="s">
        <v>12229</v>
      </c>
      <c r="I3204" s="245" t="s">
        <v>24</v>
      </c>
      <c r="J3204" s="245" t="s">
        <v>569</v>
      </c>
      <c r="K3204" s="246" t="s">
        <v>18388</v>
      </c>
      <c r="L3204" s="245" t="s">
        <v>568</v>
      </c>
    </row>
    <row r="3205" spans="1:12" x14ac:dyDescent="0.25">
      <c r="A3205" s="245" t="s">
        <v>4205</v>
      </c>
      <c r="B3205" s="245" t="s">
        <v>4204</v>
      </c>
      <c r="C3205" s="245" t="s">
        <v>4259</v>
      </c>
      <c r="D3205" s="245" t="s">
        <v>4258</v>
      </c>
      <c r="E3205" s="246" t="s">
        <v>44</v>
      </c>
      <c r="F3205" s="245" t="s">
        <v>44</v>
      </c>
      <c r="G3205" s="245" t="s">
        <v>12230</v>
      </c>
      <c r="H3205" s="245" t="s">
        <v>12231</v>
      </c>
      <c r="I3205" s="245" t="s">
        <v>24</v>
      </c>
      <c r="J3205" s="245" t="s">
        <v>569</v>
      </c>
      <c r="K3205" s="246" t="s">
        <v>18389</v>
      </c>
      <c r="L3205" s="245" t="s">
        <v>568</v>
      </c>
    </row>
    <row r="3206" spans="1:12" x14ac:dyDescent="0.25">
      <c r="A3206" s="245" t="s">
        <v>4205</v>
      </c>
      <c r="B3206" s="245" t="s">
        <v>4204</v>
      </c>
      <c r="C3206" s="245" t="s">
        <v>4259</v>
      </c>
      <c r="D3206" s="245" t="s">
        <v>4258</v>
      </c>
      <c r="E3206" s="246" t="s">
        <v>44</v>
      </c>
      <c r="F3206" s="245" t="s">
        <v>44</v>
      </c>
      <c r="G3206" s="245" t="s">
        <v>12232</v>
      </c>
      <c r="H3206" s="245" t="s">
        <v>12233</v>
      </c>
      <c r="I3206" s="245" t="s">
        <v>24</v>
      </c>
      <c r="J3206" s="245" t="s">
        <v>569</v>
      </c>
      <c r="K3206" s="246" t="s">
        <v>18390</v>
      </c>
      <c r="L3206" s="245" t="s">
        <v>568</v>
      </c>
    </row>
    <row r="3207" spans="1:12" x14ac:dyDescent="0.25">
      <c r="A3207" s="245" t="s">
        <v>4205</v>
      </c>
      <c r="B3207" s="245" t="s">
        <v>4204</v>
      </c>
      <c r="C3207" s="245" t="s">
        <v>4259</v>
      </c>
      <c r="D3207" s="245" t="s">
        <v>4258</v>
      </c>
      <c r="E3207" s="246" t="s">
        <v>44</v>
      </c>
      <c r="F3207" s="245" t="s">
        <v>44</v>
      </c>
      <c r="G3207" s="245" t="s">
        <v>12234</v>
      </c>
      <c r="H3207" s="245" t="s">
        <v>12235</v>
      </c>
      <c r="I3207" s="245" t="s">
        <v>24</v>
      </c>
      <c r="J3207" s="245" t="s">
        <v>59</v>
      </c>
      <c r="K3207" s="246" t="s">
        <v>8699</v>
      </c>
      <c r="L3207" s="245" t="s">
        <v>568</v>
      </c>
    </row>
    <row r="3208" spans="1:12" x14ac:dyDescent="0.25">
      <c r="A3208" s="245" t="s">
        <v>4205</v>
      </c>
      <c r="B3208" s="245" t="s">
        <v>4204</v>
      </c>
      <c r="C3208" s="245" t="s">
        <v>4259</v>
      </c>
      <c r="D3208" s="245" t="s">
        <v>4258</v>
      </c>
      <c r="E3208" s="246" t="s">
        <v>44</v>
      </c>
      <c r="F3208" s="245" t="s">
        <v>44</v>
      </c>
      <c r="G3208" s="245" t="s">
        <v>12236</v>
      </c>
      <c r="H3208" s="245" t="s">
        <v>12237</v>
      </c>
      <c r="I3208" s="245" t="s">
        <v>24</v>
      </c>
      <c r="J3208" s="245" t="s">
        <v>59</v>
      </c>
      <c r="K3208" s="246" t="s">
        <v>15565</v>
      </c>
      <c r="L3208" s="245" t="s">
        <v>568</v>
      </c>
    </row>
    <row r="3209" spans="1:12" x14ac:dyDescent="0.25">
      <c r="A3209" s="245" t="s">
        <v>4205</v>
      </c>
      <c r="B3209" s="245" t="s">
        <v>4204</v>
      </c>
      <c r="C3209" s="245" t="s">
        <v>4259</v>
      </c>
      <c r="D3209" s="245" t="s">
        <v>4258</v>
      </c>
      <c r="E3209" s="246" t="s">
        <v>44</v>
      </c>
      <c r="F3209" s="245" t="s">
        <v>44</v>
      </c>
      <c r="G3209" s="245" t="s">
        <v>12238</v>
      </c>
      <c r="H3209" s="245" t="s">
        <v>12239</v>
      </c>
      <c r="I3209" s="245" t="s">
        <v>24</v>
      </c>
      <c r="J3209" s="245" t="s">
        <v>59</v>
      </c>
      <c r="K3209" s="246" t="s">
        <v>12668</v>
      </c>
      <c r="L3209" s="245" t="s">
        <v>568</v>
      </c>
    </row>
    <row r="3210" spans="1:12" x14ac:dyDescent="0.25">
      <c r="A3210" s="245" t="s">
        <v>4205</v>
      </c>
      <c r="B3210" s="245" t="s">
        <v>4204</v>
      </c>
      <c r="C3210" s="245" t="s">
        <v>4259</v>
      </c>
      <c r="D3210" s="245" t="s">
        <v>4258</v>
      </c>
      <c r="E3210" s="246" t="s">
        <v>44</v>
      </c>
      <c r="F3210" s="245" t="s">
        <v>44</v>
      </c>
      <c r="G3210" s="245" t="s">
        <v>12241</v>
      </c>
      <c r="H3210" s="245" t="s">
        <v>12242</v>
      </c>
      <c r="I3210" s="245" t="s">
        <v>24</v>
      </c>
      <c r="J3210" s="245" t="s">
        <v>569</v>
      </c>
      <c r="K3210" s="246" t="s">
        <v>18391</v>
      </c>
      <c r="L3210" s="245" t="s">
        <v>568</v>
      </c>
    </row>
    <row r="3211" spans="1:12" x14ac:dyDescent="0.25">
      <c r="A3211" s="245" t="s">
        <v>4205</v>
      </c>
      <c r="B3211" s="245" t="s">
        <v>4204</v>
      </c>
      <c r="C3211" s="245" t="s">
        <v>4259</v>
      </c>
      <c r="D3211" s="245" t="s">
        <v>4258</v>
      </c>
      <c r="E3211" s="246" t="s">
        <v>44</v>
      </c>
      <c r="F3211" s="245" t="s">
        <v>44</v>
      </c>
      <c r="G3211" s="245" t="s">
        <v>12243</v>
      </c>
      <c r="H3211" s="245" t="s">
        <v>12244</v>
      </c>
      <c r="I3211" s="245" t="s">
        <v>24</v>
      </c>
      <c r="J3211" s="245" t="s">
        <v>59</v>
      </c>
      <c r="K3211" s="246" t="s">
        <v>18392</v>
      </c>
      <c r="L3211" s="245" t="s">
        <v>568</v>
      </c>
    </row>
    <row r="3212" spans="1:12" x14ac:dyDescent="0.25">
      <c r="A3212" s="245" t="s">
        <v>4205</v>
      </c>
      <c r="B3212" s="245" t="s">
        <v>4204</v>
      </c>
      <c r="C3212" s="245" t="s">
        <v>4257</v>
      </c>
      <c r="D3212" s="245" t="s">
        <v>4256</v>
      </c>
      <c r="E3212" s="246" t="s">
        <v>44</v>
      </c>
      <c r="F3212" s="245" t="s">
        <v>44</v>
      </c>
      <c r="G3212" s="245" t="s">
        <v>12245</v>
      </c>
      <c r="H3212" s="245" t="s">
        <v>12246</v>
      </c>
      <c r="I3212" s="245" t="s">
        <v>24</v>
      </c>
      <c r="J3212" s="245" t="s">
        <v>569</v>
      </c>
      <c r="K3212" s="246" t="s">
        <v>18393</v>
      </c>
      <c r="L3212" s="245" t="s">
        <v>568</v>
      </c>
    </row>
    <row r="3213" spans="1:12" x14ac:dyDescent="0.25">
      <c r="A3213" s="245" t="s">
        <v>4205</v>
      </c>
      <c r="B3213" s="245" t="s">
        <v>4204</v>
      </c>
      <c r="C3213" s="245" t="s">
        <v>4257</v>
      </c>
      <c r="D3213" s="245" t="s">
        <v>4256</v>
      </c>
      <c r="E3213" s="246" t="s">
        <v>44</v>
      </c>
      <c r="F3213" s="245" t="s">
        <v>44</v>
      </c>
      <c r="G3213" s="245" t="s">
        <v>12247</v>
      </c>
      <c r="H3213" s="245" t="s">
        <v>12248</v>
      </c>
      <c r="I3213" s="245" t="s">
        <v>24</v>
      </c>
      <c r="J3213" s="245" t="s">
        <v>569</v>
      </c>
      <c r="K3213" s="246" t="s">
        <v>18394</v>
      </c>
      <c r="L3213" s="245" t="s">
        <v>568</v>
      </c>
    </row>
    <row r="3214" spans="1:12" x14ac:dyDescent="0.25">
      <c r="A3214" s="245" t="s">
        <v>4205</v>
      </c>
      <c r="B3214" s="245" t="s">
        <v>4204</v>
      </c>
      <c r="C3214" s="245" t="s">
        <v>4257</v>
      </c>
      <c r="D3214" s="245" t="s">
        <v>4256</v>
      </c>
      <c r="E3214" s="246" t="s">
        <v>44</v>
      </c>
      <c r="F3214" s="245" t="s">
        <v>44</v>
      </c>
      <c r="G3214" s="245" t="s">
        <v>12249</v>
      </c>
      <c r="H3214" s="245" t="s">
        <v>12250</v>
      </c>
      <c r="I3214" s="245" t="s">
        <v>24</v>
      </c>
      <c r="J3214" s="245" t="s">
        <v>569</v>
      </c>
      <c r="K3214" s="246" t="s">
        <v>18395</v>
      </c>
      <c r="L3214" s="245" t="s">
        <v>568</v>
      </c>
    </row>
    <row r="3215" spans="1:12" x14ac:dyDescent="0.25">
      <c r="A3215" s="245" t="s">
        <v>4205</v>
      </c>
      <c r="B3215" s="245" t="s">
        <v>4204</v>
      </c>
      <c r="C3215" s="245" t="s">
        <v>4257</v>
      </c>
      <c r="D3215" s="245" t="s">
        <v>4256</v>
      </c>
      <c r="E3215" s="246" t="s">
        <v>44</v>
      </c>
      <c r="F3215" s="245" t="s">
        <v>44</v>
      </c>
      <c r="G3215" s="245" t="s">
        <v>12251</v>
      </c>
      <c r="H3215" s="245" t="s">
        <v>12252</v>
      </c>
      <c r="I3215" s="245" t="s">
        <v>24</v>
      </c>
      <c r="J3215" s="245" t="s">
        <v>569</v>
      </c>
      <c r="K3215" s="246" t="s">
        <v>18396</v>
      </c>
      <c r="L3215" s="245" t="s">
        <v>568</v>
      </c>
    </row>
    <row r="3216" spans="1:12" x14ac:dyDescent="0.25">
      <c r="A3216" s="245" t="s">
        <v>4205</v>
      </c>
      <c r="B3216" s="245" t="s">
        <v>4204</v>
      </c>
      <c r="C3216" s="245" t="s">
        <v>4257</v>
      </c>
      <c r="D3216" s="245" t="s">
        <v>4256</v>
      </c>
      <c r="E3216" s="246" t="s">
        <v>44</v>
      </c>
      <c r="F3216" s="245" t="s">
        <v>44</v>
      </c>
      <c r="G3216" s="245" t="s">
        <v>12253</v>
      </c>
      <c r="H3216" s="245" t="s">
        <v>12254</v>
      </c>
      <c r="I3216" s="245" t="s">
        <v>24</v>
      </c>
      <c r="J3216" s="245" t="s">
        <v>569</v>
      </c>
      <c r="K3216" s="246" t="s">
        <v>18397</v>
      </c>
      <c r="L3216" s="245" t="s">
        <v>568</v>
      </c>
    </row>
    <row r="3217" spans="1:12" x14ac:dyDescent="0.25">
      <c r="A3217" s="245" t="s">
        <v>4205</v>
      </c>
      <c r="B3217" s="245" t="s">
        <v>4204</v>
      </c>
      <c r="C3217" s="245" t="s">
        <v>4257</v>
      </c>
      <c r="D3217" s="245" t="s">
        <v>4256</v>
      </c>
      <c r="E3217" s="246" t="s">
        <v>44</v>
      </c>
      <c r="F3217" s="245" t="s">
        <v>44</v>
      </c>
      <c r="G3217" s="245" t="s">
        <v>12255</v>
      </c>
      <c r="H3217" s="245" t="s">
        <v>12256</v>
      </c>
      <c r="I3217" s="245" t="s">
        <v>24</v>
      </c>
      <c r="J3217" s="245" t="s">
        <v>569</v>
      </c>
      <c r="K3217" s="246" t="s">
        <v>18398</v>
      </c>
      <c r="L3217" s="245" t="s">
        <v>568</v>
      </c>
    </row>
    <row r="3218" spans="1:12" x14ac:dyDescent="0.25">
      <c r="A3218" s="245" t="s">
        <v>4205</v>
      </c>
      <c r="B3218" s="245" t="s">
        <v>4204</v>
      </c>
      <c r="C3218" s="245" t="s">
        <v>4257</v>
      </c>
      <c r="D3218" s="245" t="s">
        <v>4256</v>
      </c>
      <c r="E3218" s="246" t="s">
        <v>44</v>
      </c>
      <c r="F3218" s="245" t="s">
        <v>44</v>
      </c>
      <c r="G3218" s="245" t="s">
        <v>12257</v>
      </c>
      <c r="H3218" s="245" t="s">
        <v>12258</v>
      </c>
      <c r="I3218" s="245" t="s">
        <v>24</v>
      </c>
      <c r="J3218" s="245" t="s">
        <v>569</v>
      </c>
      <c r="K3218" s="246" t="s">
        <v>18399</v>
      </c>
      <c r="L3218" s="245" t="s">
        <v>568</v>
      </c>
    </row>
    <row r="3219" spans="1:12" x14ac:dyDescent="0.25">
      <c r="A3219" s="245" t="s">
        <v>4205</v>
      </c>
      <c r="B3219" s="245" t="s">
        <v>4204</v>
      </c>
      <c r="C3219" s="245" t="s">
        <v>4257</v>
      </c>
      <c r="D3219" s="245" t="s">
        <v>4256</v>
      </c>
      <c r="E3219" s="246" t="s">
        <v>44</v>
      </c>
      <c r="F3219" s="245" t="s">
        <v>44</v>
      </c>
      <c r="G3219" s="245" t="s">
        <v>12259</v>
      </c>
      <c r="H3219" s="245" t="s">
        <v>12260</v>
      </c>
      <c r="I3219" s="245" t="s">
        <v>24</v>
      </c>
      <c r="J3219" s="245" t="s">
        <v>569</v>
      </c>
      <c r="K3219" s="246" t="s">
        <v>18400</v>
      </c>
      <c r="L3219" s="245" t="s">
        <v>568</v>
      </c>
    </row>
    <row r="3220" spans="1:12" x14ac:dyDescent="0.25">
      <c r="A3220" s="245" t="s">
        <v>4205</v>
      </c>
      <c r="B3220" s="245" t="s">
        <v>4204</v>
      </c>
      <c r="C3220" s="245" t="s">
        <v>4257</v>
      </c>
      <c r="D3220" s="245" t="s">
        <v>4256</v>
      </c>
      <c r="E3220" s="246" t="s">
        <v>44</v>
      </c>
      <c r="F3220" s="245" t="s">
        <v>44</v>
      </c>
      <c r="G3220" s="245" t="s">
        <v>12262</v>
      </c>
      <c r="H3220" s="245" t="s">
        <v>12263</v>
      </c>
      <c r="I3220" s="245" t="s">
        <v>24</v>
      </c>
      <c r="J3220" s="245" t="s">
        <v>569</v>
      </c>
      <c r="K3220" s="246" t="s">
        <v>18401</v>
      </c>
      <c r="L3220" s="245" t="s">
        <v>568</v>
      </c>
    </row>
    <row r="3221" spans="1:12" x14ac:dyDescent="0.25">
      <c r="A3221" s="245" t="s">
        <v>4205</v>
      </c>
      <c r="B3221" s="245" t="s">
        <v>4204</v>
      </c>
      <c r="C3221" s="245" t="s">
        <v>4257</v>
      </c>
      <c r="D3221" s="245" t="s">
        <v>4256</v>
      </c>
      <c r="E3221" s="246" t="s">
        <v>44</v>
      </c>
      <c r="F3221" s="245" t="s">
        <v>44</v>
      </c>
      <c r="G3221" s="245" t="s">
        <v>12264</v>
      </c>
      <c r="H3221" s="245" t="s">
        <v>12265</v>
      </c>
      <c r="I3221" s="245" t="s">
        <v>24</v>
      </c>
      <c r="J3221" s="245" t="s">
        <v>569</v>
      </c>
      <c r="K3221" s="246" t="s">
        <v>18402</v>
      </c>
      <c r="L3221" s="245" t="s">
        <v>568</v>
      </c>
    </row>
    <row r="3222" spans="1:12" x14ac:dyDescent="0.25">
      <c r="A3222" s="245" t="s">
        <v>4205</v>
      </c>
      <c r="B3222" s="245" t="s">
        <v>4204</v>
      </c>
      <c r="C3222" s="245" t="s">
        <v>4257</v>
      </c>
      <c r="D3222" s="245" t="s">
        <v>4256</v>
      </c>
      <c r="E3222" s="246" t="s">
        <v>44</v>
      </c>
      <c r="F3222" s="245" t="s">
        <v>44</v>
      </c>
      <c r="G3222" s="245" t="s">
        <v>12266</v>
      </c>
      <c r="H3222" s="245" t="s">
        <v>12267</v>
      </c>
      <c r="I3222" s="245" t="s">
        <v>24</v>
      </c>
      <c r="J3222" s="245" t="s">
        <v>569</v>
      </c>
      <c r="K3222" s="246" t="s">
        <v>18403</v>
      </c>
      <c r="L3222" s="245" t="s">
        <v>568</v>
      </c>
    </row>
    <row r="3223" spans="1:12" x14ac:dyDescent="0.25">
      <c r="A3223" s="245" t="s">
        <v>4205</v>
      </c>
      <c r="B3223" s="245" t="s">
        <v>4204</v>
      </c>
      <c r="C3223" s="245" t="s">
        <v>4257</v>
      </c>
      <c r="D3223" s="245" t="s">
        <v>4256</v>
      </c>
      <c r="E3223" s="246" t="s">
        <v>44</v>
      </c>
      <c r="F3223" s="245" t="s">
        <v>44</v>
      </c>
      <c r="G3223" s="245" t="s">
        <v>12268</v>
      </c>
      <c r="H3223" s="245" t="s">
        <v>12269</v>
      </c>
      <c r="I3223" s="245" t="s">
        <v>24</v>
      </c>
      <c r="J3223" s="245" t="s">
        <v>569</v>
      </c>
      <c r="K3223" s="246" t="s">
        <v>18404</v>
      </c>
      <c r="L3223" s="245" t="s">
        <v>568</v>
      </c>
    </row>
    <row r="3224" spans="1:12" x14ac:dyDescent="0.25">
      <c r="A3224" s="245" t="s">
        <v>4205</v>
      </c>
      <c r="B3224" s="245" t="s">
        <v>4204</v>
      </c>
      <c r="C3224" s="245" t="s">
        <v>4257</v>
      </c>
      <c r="D3224" s="245" t="s">
        <v>4256</v>
      </c>
      <c r="E3224" s="246" t="s">
        <v>44</v>
      </c>
      <c r="F3224" s="245" t="s">
        <v>44</v>
      </c>
      <c r="G3224" s="245" t="s">
        <v>12270</v>
      </c>
      <c r="H3224" s="245" t="s">
        <v>12271</v>
      </c>
      <c r="I3224" s="245" t="s">
        <v>24</v>
      </c>
      <c r="J3224" s="245" t="s">
        <v>569</v>
      </c>
      <c r="K3224" s="246" t="s">
        <v>18405</v>
      </c>
      <c r="L3224" s="245" t="s">
        <v>568</v>
      </c>
    </row>
    <row r="3225" spans="1:12" x14ac:dyDescent="0.25">
      <c r="A3225" s="245" t="s">
        <v>4205</v>
      </c>
      <c r="B3225" s="245" t="s">
        <v>4204</v>
      </c>
      <c r="C3225" s="245" t="s">
        <v>4257</v>
      </c>
      <c r="D3225" s="245" t="s">
        <v>4256</v>
      </c>
      <c r="E3225" s="246" t="s">
        <v>44</v>
      </c>
      <c r="F3225" s="245" t="s">
        <v>44</v>
      </c>
      <c r="G3225" s="245" t="s">
        <v>12272</v>
      </c>
      <c r="H3225" s="245" t="s">
        <v>12273</v>
      </c>
      <c r="I3225" s="245" t="s">
        <v>24</v>
      </c>
      <c r="J3225" s="245" t="s">
        <v>569</v>
      </c>
      <c r="K3225" s="246" t="s">
        <v>18406</v>
      </c>
      <c r="L3225" s="245" t="s">
        <v>568</v>
      </c>
    </row>
    <row r="3226" spans="1:12" x14ac:dyDescent="0.25">
      <c r="A3226" s="245" t="s">
        <v>4205</v>
      </c>
      <c r="B3226" s="245" t="s">
        <v>4204</v>
      </c>
      <c r="C3226" s="245" t="s">
        <v>4257</v>
      </c>
      <c r="D3226" s="245" t="s">
        <v>4256</v>
      </c>
      <c r="E3226" s="246" t="s">
        <v>44</v>
      </c>
      <c r="F3226" s="245" t="s">
        <v>44</v>
      </c>
      <c r="G3226" s="245" t="s">
        <v>12274</v>
      </c>
      <c r="H3226" s="245" t="s">
        <v>12275</v>
      </c>
      <c r="I3226" s="245" t="s">
        <v>24</v>
      </c>
      <c r="J3226" s="245" t="s">
        <v>569</v>
      </c>
      <c r="K3226" s="246" t="s">
        <v>18407</v>
      </c>
      <c r="L3226" s="245" t="s">
        <v>568</v>
      </c>
    </row>
    <row r="3227" spans="1:12" x14ac:dyDescent="0.25">
      <c r="A3227" s="245" t="s">
        <v>4205</v>
      </c>
      <c r="B3227" s="245" t="s">
        <v>4204</v>
      </c>
      <c r="C3227" s="245" t="s">
        <v>4257</v>
      </c>
      <c r="D3227" s="245" t="s">
        <v>4256</v>
      </c>
      <c r="E3227" s="246" t="s">
        <v>44</v>
      </c>
      <c r="F3227" s="245" t="s">
        <v>44</v>
      </c>
      <c r="G3227" s="245" t="s">
        <v>12276</v>
      </c>
      <c r="H3227" s="245" t="s">
        <v>12277</v>
      </c>
      <c r="I3227" s="245" t="s">
        <v>24</v>
      </c>
      <c r="J3227" s="245" t="s">
        <v>569</v>
      </c>
      <c r="K3227" s="246" t="s">
        <v>18408</v>
      </c>
      <c r="L3227" s="245" t="s">
        <v>568</v>
      </c>
    </row>
    <row r="3228" spans="1:12" x14ac:dyDescent="0.25">
      <c r="A3228" s="245" t="s">
        <v>4205</v>
      </c>
      <c r="B3228" s="245" t="s">
        <v>4204</v>
      </c>
      <c r="C3228" s="245" t="s">
        <v>4257</v>
      </c>
      <c r="D3228" s="245" t="s">
        <v>4256</v>
      </c>
      <c r="E3228" s="246" t="s">
        <v>44</v>
      </c>
      <c r="F3228" s="245" t="s">
        <v>44</v>
      </c>
      <c r="G3228" s="245" t="s">
        <v>12278</v>
      </c>
      <c r="H3228" s="245" t="s">
        <v>12279</v>
      </c>
      <c r="I3228" s="245" t="s">
        <v>24</v>
      </c>
      <c r="J3228" s="245" t="s">
        <v>569</v>
      </c>
      <c r="K3228" s="246" t="s">
        <v>18409</v>
      </c>
      <c r="L3228" s="245" t="s">
        <v>568</v>
      </c>
    </row>
    <row r="3229" spans="1:12" x14ac:dyDescent="0.25">
      <c r="A3229" s="245" t="s">
        <v>4205</v>
      </c>
      <c r="B3229" s="245" t="s">
        <v>4204</v>
      </c>
      <c r="C3229" s="245" t="s">
        <v>4257</v>
      </c>
      <c r="D3229" s="245" t="s">
        <v>4256</v>
      </c>
      <c r="E3229" s="246" t="s">
        <v>44</v>
      </c>
      <c r="F3229" s="245" t="s">
        <v>44</v>
      </c>
      <c r="G3229" s="245" t="s">
        <v>12280</v>
      </c>
      <c r="H3229" s="245" t="s">
        <v>12281</v>
      </c>
      <c r="I3229" s="245" t="s">
        <v>24</v>
      </c>
      <c r="J3229" s="245" t="s">
        <v>569</v>
      </c>
      <c r="K3229" s="246" t="s">
        <v>18410</v>
      </c>
      <c r="L3229" s="245" t="s">
        <v>568</v>
      </c>
    </row>
    <row r="3230" spans="1:12" x14ac:dyDescent="0.25">
      <c r="A3230" s="245" t="s">
        <v>4205</v>
      </c>
      <c r="B3230" s="245" t="s">
        <v>4204</v>
      </c>
      <c r="C3230" s="245" t="s">
        <v>4257</v>
      </c>
      <c r="D3230" s="245" t="s">
        <v>4256</v>
      </c>
      <c r="E3230" s="246" t="s">
        <v>44</v>
      </c>
      <c r="F3230" s="245" t="s">
        <v>44</v>
      </c>
      <c r="G3230" s="245" t="s">
        <v>12282</v>
      </c>
      <c r="H3230" s="245" t="s">
        <v>12283</v>
      </c>
      <c r="I3230" s="245" t="s">
        <v>24</v>
      </c>
      <c r="J3230" s="245" t="s">
        <v>569</v>
      </c>
      <c r="K3230" s="246" t="s">
        <v>18411</v>
      </c>
      <c r="L3230" s="245" t="s">
        <v>568</v>
      </c>
    </row>
    <row r="3231" spans="1:12" x14ac:dyDescent="0.25">
      <c r="A3231" s="245" t="s">
        <v>4205</v>
      </c>
      <c r="B3231" s="245" t="s">
        <v>4204</v>
      </c>
      <c r="C3231" s="245" t="s">
        <v>4257</v>
      </c>
      <c r="D3231" s="245" t="s">
        <v>4256</v>
      </c>
      <c r="E3231" s="246" t="s">
        <v>44</v>
      </c>
      <c r="F3231" s="245" t="s">
        <v>44</v>
      </c>
      <c r="G3231" s="245" t="s">
        <v>12284</v>
      </c>
      <c r="H3231" s="245" t="s">
        <v>12285</v>
      </c>
      <c r="I3231" s="245" t="s">
        <v>24</v>
      </c>
      <c r="J3231" s="245" t="s">
        <v>569</v>
      </c>
      <c r="K3231" s="246" t="s">
        <v>18412</v>
      </c>
      <c r="L3231" s="245" t="s">
        <v>568</v>
      </c>
    </row>
    <row r="3232" spans="1:12" x14ac:dyDescent="0.25">
      <c r="A3232" s="245" t="s">
        <v>4205</v>
      </c>
      <c r="B3232" s="245" t="s">
        <v>4204</v>
      </c>
      <c r="C3232" s="245" t="s">
        <v>4257</v>
      </c>
      <c r="D3232" s="245" t="s">
        <v>4256</v>
      </c>
      <c r="E3232" s="246" t="s">
        <v>44</v>
      </c>
      <c r="F3232" s="245" t="s">
        <v>44</v>
      </c>
      <c r="G3232" s="245" t="s">
        <v>12286</v>
      </c>
      <c r="H3232" s="245" t="s">
        <v>12287</v>
      </c>
      <c r="I3232" s="245" t="s">
        <v>24</v>
      </c>
      <c r="J3232" s="245" t="s">
        <v>569</v>
      </c>
      <c r="K3232" s="246" t="s">
        <v>18413</v>
      </c>
      <c r="L3232" s="245" t="s">
        <v>568</v>
      </c>
    </row>
    <row r="3233" spans="1:12" x14ac:dyDescent="0.25">
      <c r="A3233" s="245" t="s">
        <v>4205</v>
      </c>
      <c r="B3233" s="245" t="s">
        <v>4204</v>
      </c>
      <c r="C3233" s="245" t="s">
        <v>4257</v>
      </c>
      <c r="D3233" s="245" t="s">
        <v>4256</v>
      </c>
      <c r="E3233" s="246" t="s">
        <v>44</v>
      </c>
      <c r="F3233" s="245" t="s">
        <v>44</v>
      </c>
      <c r="G3233" s="245" t="s">
        <v>12288</v>
      </c>
      <c r="H3233" s="245" t="s">
        <v>12289</v>
      </c>
      <c r="I3233" s="245" t="s">
        <v>24</v>
      </c>
      <c r="J3233" s="245" t="s">
        <v>569</v>
      </c>
      <c r="K3233" s="246" t="s">
        <v>18414</v>
      </c>
      <c r="L3233" s="245" t="s">
        <v>568</v>
      </c>
    </row>
    <row r="3234" spans="1:12" x14ac:dyDescent="0.25">
      <c r="A3234" s="245" t="s">
        <v>4205</v>
      </c>
      <c r="B3234" s="245" t="s">
        <v>4204</v>
      </c>
      <c r="C3234" s="245" t="s">
        <v>4257</v>
      </c>
      <c r="D3234" s="245" t="s">
        <v>4256</v>
      </c>
      <c r="E3234" s="246" t="s">
        <v>44</v>
      </c>
      <c r="F3234" s="245" t="s">
        <v>44</v>
      </c>
      <c r="G3234" s="245" t="s">
        <v>12291</v>
      </c>
      <c r="H3234" s="245" t="s">
        <v>12292</v>
      </c>
      <c r="I3234" s="245" t="s">
        <v>24</v>
      </c>
      <c r="J3234" s="245" t="s">
        <v>569</v>
      </c>
      <c r="K3234" s="246" t="s">
        <v>18415</v>
      </c>
      <c r="L3234" s="245" t="s">
        <v>568</v>
      </c>
    </row>
    <row r="3235" spans="1:12" x14ac:dyDescent="0.25">
      <c r="A3235" s="245" t="s">
        <v>4205</v>
      </c>
      <c r="B3235" s="245" t="s">
        <v>4204</v>
      </c>
      <c r="C3235" s="245" t="s">
        <v>4257</v>
      </c>
      <c r="D3235" s="245" t="s">
        <v>4256</v>
      </c>
      <c r="E3235" s="246" t="s">
        <v>44</v>
      </c>
      <c r="F3235" s="245" t="s">
        <v>44</v>
      </c>
      <c r="G3235" s="245" t="s">
        <v>12293</v>
      </c>
      <c r="H3235" s="245" t="s">
        <v>12294</v>
      </c>
      <c r="I3235" s="245" t="s">
        <v>24</v>
      </c>
      <c r="J3235" s="245" t="s">
        <v>569</v>
      </c>
      <c r="K3235" s="246" t="s">
        <v>18416</v>
      </c>
      <c r="L3235" s="245" t="s">
        <v>568</v>
      </c>
    </row>
    <row r="3236" spans="1:12" x14ac:dyDescent="0.25">
      <c r="A3236" s="245" t="s">
        <v>4205</v>
      </c>
      <c r="B3236" s="245" t="s">
        <v>4204</v>
      </c>
      <c r="C3236" s="245" t="s">
        <v>4257</v>
      </c>
      <c r="D3236" s="245" t="s">
        <v>4256</v>
      </c>
      <c r="E3236" s="246" t="s">
        <v>44</v>
      </c>
      <c r="F3236" s="245" t="s">
        <v>44</v>
      </c>
      <c r="G3236" s="245" t="s">
        <v>12295</v>
      </c>
      <c r="H3236" s="245" t="s">
        <v>12296</v>
      </c>
      <c r="I3236" s="245" t="s">
        <v>24</v>
      </c>
      <c r="J3236" s="245" t="s">
        <v>569</v>
      </c>
      <c r="K3236" s="246" t="s">
        <v>18417</v>
      </c>
      <c r="L3236" s="245" t="s">
        <v>568</v>
      </c>
    </row>
    <row r="3237" spans="1:12" x14ac:dyDescent="0.25">
      <c r="A3237" s="245" t="s">
        <v>4205</v>
      </c>
      <c r="B3237" s="245" t="s">
        <v>4204</v>
      </c>
      <c r="C3237" s="245" t="s">
        <v>4257</v>
      </c>
      <c r="D3237" s="245" t="s">
        <v>4256</v>
      </c>
      <c r="E3237" s="246" t="s">
        <v>44</v>
      </c>
      <c r="F3237" s="245" t="s">
        <v>44</v>
      </c>
      <c r="G3237" s="245" t="s">
        <v>12297</v>
      </c>
      <c r="H3237" s="245" t="s">
        <v>12298</v>
      </c>
      <c r="I3237" s="245" t="s">
        <v>24</v>
      </c>
      <c r="J3237" s="245" t="s">
        <v>569</v>
      </c>
      <c r="K3237" s="246" t="s">
        <v>18418</v>
      </c>
      <c r="L3237" s="245" t="s">
        <v>568</v>
      </c>
    </row>
    <row r="3238" spans="1:12" x14ac:dyDescent="0.25">
      <c r="A3238" s="245" t="s">
        <v>4205</v>
      </c>
      <c r="B3238" s="245" t="s">
        <v>4204</v>
      </c>
      <c r="C3238" s="245" t="s">
        <v>4257</v>
      </c>
      <c r="D3238" s="245" t="s">
        <v>4256</v>
      </c>
      <c r="E3238" s="246" t="s">
        <v>44</v>
      </c>
      <c r="F3238" s="245" t="s">
        <v>44</v>
      </c>
      <c r="G3238" s="245" t="s">
        <v>12299</v>
      </c>
      <c r="H3238" s="245" t="s">
        <v>12300</v>
      </c>
      <c r="I3238" s="245" t="s">
        <v>24</v>
      </c>
      <c r="J3238" s="245" t="s">
        <v>569</v>
      </c>
      <c r="K3238" s="246" t="s">
        <v>18419</v>
      </c>
      <c r="L3238" s="245" t="s">
        <v>568</v>
      </c>
    </row>
    <row r="3239" spans="1:12" x14ac:dyDescent="0.25">
      <c r="A3239" s="245" t="s">
        <v>4205</v>
      </c>
      <c r="B3239" s="245" t="s">
        <v>4204</v>
      </c>
      <c r="C3239" s="245" t="s">
        <v>4257</v>
      </c>
      <c r="D3239" s="245" t="s">
        <v>4256</v>
      </c>
      <c r="E3239" s="246" t="s">
        <v>44</v>
      </c>
      <c r="F3239" s="245" t="s">
        <v>44</v>
      </c>
      <c r="G3239" s="245" t="s">
        <v>12301</v>
      </c>
      <c r="H3239" s="245" t="s">
        <v>12302</v>
      </c>
      <c r="I3239" s="245" t="s">
        <v>24</v>
      </c>
      <c r="J3239" s="245" t="s">
        <v>569</v>
      </c>
      <c r="K3239" s="246" t="s">
        <v>18420</v>
      </c>
      <c r="L3239" s="245" t="s">
        <v>568</v>
      </c>
    </row>
    <row r="3240" spans="1:12" x14ac:dyDescent="0.25">
      <c r="A3240" s="245" t="s">
        <v>4205</v>
      </c>
      <c r="B3240" s="245" t="s">
        <v>4204</v>
      </c>
      <c r="C3240" s="245" t="s">
        <v>4257</v>
      </c>
      <c r="D3240" s="245" t="s">
        <v>4256</v>
      </c>
      <c r="E3240" s="246" t="s">
        <v>44</v>
      </c>
      <c r="F3240" s="245" t="s">
        <v>44</v>
      </c>
      <c r="G3240" s="245" t="s">
        <v>12303</v>
      </c>
      <c r="H3240" s="245" t="s">
        <v>12304</v>
      </c>
      <c r="I3240" s="245" t="s">
        <v>24</v>
      </c>
      <c r="J3240" s="245" t="s">
        <v>569</v>
      </c>
      <c r="K3240" s="246" t="s">
        <v>18421</v>
      </c>
      <c r="L3240" s="245" t="s">
        <v>568</v>
      </c>
    </row>
    <row r="3241" spans="1:12" x14ac:dyDescent="0.25">
      <c r="A3241" s="245" t="s">
        <v>4205</v>
      </c>
      <c r="B3241" s="245" t="s">
        <v>4204</v>
      </c>
      <c r="C3241" s="245" t="s">
        <v>4257</v>
      </c>
      <c r="D3241" s="245" t="s">
        <v>4256</v>
      </c>
      <c r="E3241" s="246" t="s">
        <v>44</v>
      </c>
      <c r="F3241" s="245" t="s">
        <v>44</v>
      </c>
      <c r="G3241" s="245" t="s">
        <v>12305</v>
      </c>
      <c r="H3241" s="245" t="s">
        <v>12306</v>
      </c>
      <c r="I3241" s="245" t="s">
        <v>24</v>
      </c>
      <c r="J3241" s="245" t="s">
        <v>569</v>
      </c>
      <c r="K3241" s="246" t="s">
        <v>18422</v>
      </c>
      <c r="L3241" s="245" t="s">
        <v>568</v>
      </c>
    </row>
    <row r="3242" spans="1:12" x14ac:dyDescent="0.25">
      <c r="A3242" s="245" t="s">
        <v>4205</v>
      </c>
      <c r="B3242" s="245" t="s">
        <v>4204</v>
      </c>
      <c r="C3242" s="245" t="s">
        <v>4257</v>
      </c>
      <c r="D3242" s="245" t="s">
        <v>4256</v>
      </c>
      <c r="E3242" s="246" t="s">
        <v>44</v>
      </c>
      <c r="F3242" s="245" t="s">
        <v>44</v>
      </c>
      <c r="G3242" s="245" t="s">
        <v>12307</v>
      </c>
      <c r="H3242" s="245" t="s">
        <v>12308</v>
      </c>
      <c r="I3242" s="245" t="s">
        <v>24</v>
      </c>
      <c r="J3242" s="245" t="s">
        <v>569</v>
      </c>
      <c r="K3242" s="246" t="s">
        <v>18423</v>
      </c>
      <c r="L3242" s="245" t="s">
        <v>568</v>
      </c>
    </row>
    <row r="3243" spans="1:12" x14ac:dyDescent="0.25">
      <c r="A3243" s="245" t="s">
        <v>4205</v>
      </c>
      <c r="B3243" s="245" t="s">
        <v>4204</v>
      </c>
      <c r="C3243" s="245" t="s">
        <v>4257</v>
      </c>
      <c r="D3243" s="245" t="s">
        <v>4256</v>
      </c>
      <c r="E3243" s="246" t="s">
        <v>44</v>
      </c>
      <c r="F3243" s="245" t="s">
        <v>44</v>
      </c>
      <c r="G3243" s="245" t="s">
        <v>12309</v>
      </c>
      <c r="H3243" s="245" t="s">
        <v>12310</v>
      </c>
      <c r="I3243" s="245" t="s">
        <v>24</v>
      </c>
      <c r="J3243" s="245" t="s">
        <v>569</v>
      </c>
      <c r="K3243" s="246" t="s">
        <v>18424</v>
      </c>
      <c r="L3243" s="245" t="s">
        <v>568</v>
      </c>
    </row>
    <row r="3244" spans="1:12" x14ac:dyDescent="0.25">
      <c r="A3244" s="245" t="s">
        <v>4205</v>
      </c>
      <c r="B3244" s="245" t="s">
        <v>4204</v>
      </c>
      <c r="C3244" s="245" t="s">
        <v>4257</v>
      </c>
      <c r="D3244" s="245" t="s">
        <v>4256</v>
      </c>
      <c r="E3244" s="246" t="s">
        <v>44</v>
      </c>
      <c r="F3244" s="245" t="s">
        <v>44</v>
      </c>
      <c r="G3244" s="245" t="s">
        <v>12311</v>
      </c>
      <c r="H3244" s="245" t="s">
        <v>12312</v>
      </c>
      <c r="I3244" s="245" t="s">
        <v>24</v>
      </c>
      <c r="J3244" s="245" t="s">
        <v>569</v>
      </c>
      <c r="K3244" s="246" t="s">
        <v>18425</v>
      </c>
      <c r="L3244" s="245" t="s">
        <v>568</v>
      </c>
    </row>
    <row r="3245" spans="1:12" x14ac:dyDescent="0.25">
      <c r="A3245" s="245" t="s">
        <v>4205</v>
      </c>
      <c r="B3245" s="245" t="s">
        <v>4204</v>
      </c>
      <c r="C3245" s="245" t="s">
        <v>4257</v>
      </c>
      <c r="D3245" s="245" t="s">
        <v>4256</v>
      </c>
      <c r="E3245" s="246" t="s">
        <v>44</v>
      </c>
      <c r="F3245" s="245" t="s">
        <v>44</v>
      </c>
      <c r="G3245" s="245" t="s">
        <v>12313</v>
      </c>
      <c r="H3245" s="245" t="s">
        <v>12314</v>
      </c>
      <c r="I3245" s="245" t="s">
        <v>24</v>
      </c>
      <c r="J3245" s="245" t="s">
        <v>569</v>
      </c>
      <c r="K3245" s="246" t="s">
        <v>18426</v>
      </c>
      <c r="L3245" s="245" t="s">
        <v>568</v>
      </c>
    </row>
    <row r="3246" spans="1:12" x14ac:dyDescent="0.25">
      <c r="A3246" s="245" t="s">
        <v>4205</v>
      </c>
      <c r="B3246" s="245" t="s">
        <v>4204</v>
      </c>
      <c r="C3246" s="245" t="s">
        <v>4257</v>
      </c>
      <c r="D3246" s="245" t="s">
        <v>4256</v>
      </c>
      <c r="E3246" s="246" t="s">
        <v>44</v>
      </c>
      <c r="F3246" s="245" t="s">
        <v>44</v>
      </c>
      <c r="G3246" s="245" t="s">
        <v>12315</v>
      </c>
      <c r="H3246" s="245" t="s">
        <v>12316</v>
      </c>
      <c r="I3246" s="245" t="s">
        <v>24</v>
      </c>
      <c r="J3246" s="245" t="s">
        <v>569</v>
      </c>
      <c r="K3246" s="246" t="s">
        <v>18427</v>
      </c>
      <c r="L3246" s="245" t="s">
        <v>568</v>
      </c>
    </row>
    <row r="3247" spans="1:12" x14ac:dyDescent="0.25">
      <c r="A3247" s="245" t="s">
        <v>4205</v>
      </c>
      <c r="B3247" s="245" t="s">
        <v>4204</v>
      </c>
      <c r="C3247" s="245" t="s">
        <v>4257</v>
      </c>
      <c r="D3247" s="245" t="s">
        <v>4256</v>
      </c>
      <c r="E3247" s="246" t="s">
        <v>44</v>
      </c>
      <c r="F3247" s="245" t="s">
        <v>44</v>
      </c>
      <c r="G3247" s="245" t="s">
        <v>12317</v>
      </c>
      <c r="H3247" s="245" t="s">
        <v>12318</v>
      </c>
      <c r="I3247" s="245" t="s">
        <v>24</v>
      </c>
      <c r="J3247" s="245" t="s">
        <v>569</v>
      </c>
      <c r="K3247" s="246" t="s">
        <v>18428</v>
      </c>
      <c r="L3247" s="245" t="s">
        <v>568</v>
      </c>
    </row>
    <row r="3248" spans="1:12" x14ac:dyDescent="0.25">
      <c r="A3248" s="245" t="s">
        <v>4205</v>
      </c>
      <c r="B3248" s="245" t="s">
        <v>4204</v>
      </c>
      <c r="C3248" s="245" t="s">
        <v>4257</v>
      </c>
      <c r="D3248" s="245" t="s">
        <v>4256</v>
      </c>
      <c r="E3248" s="246" t="s">
        <v>44</v>
      </c>
      <c r="F3248" s="245" t="s">
        <v>44</v>
      </c>
      <c r="G3248" s="245" t="s">
        <v>12319</v>
      </c>
      <c r="H3248" s="245" t="s">
        <v>12320</v>
      </c>
      <c r="I3248" s="245" t="s">
        <v>24</v>
      </c>
      <c r="J3248" s="245" t="s">
        <v>569</v>
      </c>
      <c r="K3248" s="246" t="s">
        <v>18429</v>
      </c>
      <c r="L3248" s="245" t="s">
        <v>568</v>
      </c>
    </row>
    <row r="3249" spans="1:12" x14ac:dyDescent="0.25">
      <c r="A3249" s="245" t="s">
        <v>4205</v>
      </c>
      <c r="B3249" s="245" t="s">
        <v>4204</v>
      </c>
      <c r="C3249" s="245" t="s">
        <v>4257</v>
      </c>
      <c r="D3249" s="245" t="s">
        <v>4256</v>
      </c>
      <c r="E3249" s="246" t="s">
        <v>44</v>
      </c>
      <c r="F3249" s="245" t="s">
        <v>44</v>
      </c>
      <c r="G3249" s="245" t="s">
        <v>12321</v>
      </c>
      <c r="H3249" s="245" t="s">
        <v>12322</v>
      </c>
      <c r="I3249" s="245" t="s">
        <v>24</v>
      </c>
      <c r="J3249" s="245" t="s">
        <v>569</v>
      </c>
      <c r="K3249" s="246" t="s">
        <v>18430</v>
      </c>
      <c r="L3249" s="245" t="s">
        <v>568</v>
      </c>
    </row>
    <row r="3250" spans="1:12" x14ac:dyDescent="0.25">
      <c r="A3250" s="245" t="s">
        <v>4205</v>
      </c>
      <c r="B3250" s="245" t="s">
        <v>4204</v>
      </c>
      <c r="C3250" s="245" t="s">
        <v>4257</v>
      </c>
      <c r="D3250" s="245" t="s">
        <v>4256</v>
      </c>
      <c r="E3250" s="246" t="s">
        <v>44</v>
      </c>
      <c r="F3250" s="245" t="s">
        <v>44</v>
      </c>
      <c r="G3250" s="245" t="s">
        <v>12323</v>
      </c>
      <c r="H3250" s="245" t="s">
        <v>12324</v>
      </c>
      <c r="I3250" s="245" t="s">
        <v>24</v>
      </c>
      <c r="J3250" s="245" t="s">
        <v>569</v>
      </c>
      <c r="K3250" s="246" t="s">
        <v>18431</v>
      </c>
      <c r="L3250" s="245" t="s">
        <v>568</v>
      </c>
    </row>
    <row r="3251" spans="1:12" x14ac:dyDescent="0.25">
      <c r="A3251" s="245" t="s">
        <v>4205</v>
      </c>
      <c r="B3251" s="245" t="s">
        <v>4204</v>
      </c>
      <c r="C3251" s="245" t="s">
        <v>4257</v>
      </c>
      <c r="D3251" s="245" t="s">
        <v>4256</v>
      </c>
      <c r="E3251" s="246" t="s">
        <v>44</v>
      </c>
      <c r="F3251" s="245" t="s">
        <v>44</v>
      </c>
      <c r="G3251" s="245" t="s">
        <v>12325</v>
      </c>
      <c r="H3251" s="245" t="s">
        <v>12326</v>
      </c>
      <c r="I3251" s="245" t="s">
        <v>24</v>
      </c>
      <c r="J3251" s="245" t="s">
        <v>569</v>
      </c>
      <c r="K3251" s="246" t="s">
        <v>18432</v>
      </c>
      <c r="L3251" s="245" t="s">
        <v>568</v>
      </c>
    </row>
    <row r="3252" spans="1:12" x14ac:dyDescent="0.25">
      <c r="A3252" s="245" t="s">
        <v>4205</v>
      </c>
      <c r="B3252" s="245" t="s">
        <v>4204</v>
      </c>
      <c r="C3252" s="245" t="s">
        <v>4257</v>
      </c>
      <c r="D3252" s="245" t="s">
        <v>4256</v>
      </c>
      <c r="E3252" s="246" t="s">
        <v>44</v>
      </c>
      <c r="F3252" s="245" t="s">
        <v>44</v>
      </c>
      <c r="G3252" s="245" t="s">
        <v>12327</v>
      </c>
      <c r="H3252" s="245" t="s">
        <v>12328</v>
      </c>
      <c r="I3252" s="245" t="s">
        <v>24</v>
      </c>
      <c r="J3252" s="245" t="s">
        <v>569</v>
      </c>
      <c r="K3252" s="246" t="s">
        <v>18433</v>
      </c>
      <c r="L3252" s="245" t="s">
        <v>568</v>
      </c>
    </row>
    <row r="3253" spans="1:12" x14ac:dyDescent="0.25">
      <c r="A3253" s="245" t="s">
        <v>4205</v>
      </c>
      <c r="B3253" s="245" t="s">
        <v>4204</v>
      </c>
      <c r="C3253" s="245" t="s">
        <v>4255</v>
      </c>
      <c r="D3253" s="245" t="s">
        <v>4254</v>
      </c>
      <c r="E3253" s="246" t="s">
        <v>44</v>
      </c>
      <c r="F3253" s="245" t="s">
        <v>44</v>
      </c>
      <c r="G3253" s="245" t="s">
        <v>12329</v>
      </c>
      <c r="H3253" s="245" t="s">
        <v>12330</v>
      </c>
      <c r="I3253" s="245" t="s">
        <v>24</v>
      </c>
      <c r="J3253" s="245" t="s">
        <v>569</v>
      </c>
      <c r="K3253" s="246" t="s">
        <v>18434</v>
      </c>
      <c r="L3253" s="245" t="s">
        <v>568</v>
      </c>
    </row>
    <row r="3254" spans="1:12" x14ac:dyDescent="0.25">
      <c r="A3254" s="245" t="s">
        <v>4205</v>
      </c>
      <c r="B3254" s="245" t="s">
        <v>4204</v>
      </c>
      <c r="C3254" s="245" t="s">
        <v>4255</v>
      </c>
      <c r="D3254" s="245" t="s">
        <v>4254</v>
      </c>
      <c r="E3254" s="246" t="s">
        <v>44</v>
      </c>
      <c r="F3254" s="245" t="s">
        <v>44</v>
      </c>
      <c r="G3254" s="245" t="s">
        <v>12331</v>
      </c>
      <c r="H3254" s="245" t="s">
        <v>12332</v>
      </c>
      <c r="I3254" s="245" t="s">
        <v>24</v>
      </c>
      <c r="J3254" s="245" t="s">
        <v>569</v>
      </c>
      <c r="K3254" s="246" t="s">
        <v>18435</v>
      </c>
      <c r="L3254" s="245" t="s">
        <v>568</v>
      </c>
    </row>
    <row r="3255" spans="1:12" x14ac:dyDescent="0.25">
      <c r="A3255" s="245" t="s">
        <v>4205</v>
      </c>
      <c r="B3255" s="245" t="s">
        <v>4204</v>
      </c>
      <c r="C3255" s="245" t="s">
        <v>4255</v>
      </c>
      <c r="D3255" s="245" t="s">
        <v>4254</v>
      </c>
      <c r="E3255" s="246" t="s">
        <v>44</v>
      </c>
      <c r="F3255" s="245" t="s">
        <v>44</v>
      </c>
      <c r="G3255" s="245" t="s">
        <v>12333</v>
      </c>
      <c r="H3255" s="245" t="s">
        <v>12334</v>
      </c>
      <c r="I3255" s="245" t="s">
        <v>24</v>
      </c>
      <c r="J3255" s="245" t="s">
        <v>569</v>
      </c>
      <c r="K3255" s="246" t="s">
        <v>18436</v>
      </c>
      <c r="L3255" s="245" t="s">
        <v>568</v>
      </c>
    </row>
    <row r="3256" spans="1:12" x14ac:dyDescent="0.25">
      <c r="A3256" s="245" t="s">
        <v>4205</v>
      </c>
      <c r="B3256" s="245" t="s">
        <v>4204</v>
      </c>
      <c r="C3256" s="245" t="s">
        <v>4255</v>
      </c>
      <c r="D3256" s="245" t="s">
        <v>4254</v>
      </c>
      <c r="E3256" s="246" t="s">
        <v>44</v>
      </c>
      <c r="F3256" s="245" t="s">
        <v>44</v>
      </c>
      <c r="G3256" s="245" t="s">
        <v>12335</v>
      </c>
      <c r="H3256" s="245" t="s">
        <v>12336</v>
      </c>
      <c r="I3256" s="245" t="s">
        <v>24</v>
      </c>
      <c r="J3256" s="245" t="s">
        <v>569</v>
      </c>
      <c r="K3256" s="246" t="s">
        <v>18437</v>
      </c>
      <c r="L3256" s="245" t="s">
        <v>568</v>
      </c>
    </row>
    <row r="3257" spans="1:12" x14ac:dyDescent="0.25">
      <c r="A3257" s="245" t="s">
        <v>4205</v>
      </c>
      <c r="B3257" s="245" t="s">
        <v>4204</v>
      </c>
      <c r="C3257" s="245" t="s">
        <v>4255</v>
      </c>
      <c r="D3257" s="245" t="s">
        <v>4254</v>
      </c>
      <c r="E3257" s="246" t="s">
        <v>44</v>
      </c>
      <c r="F3257" s="245" t="s">
        <v>44</v>
      </c>
      <c r="G3257" s="245" t="s">
        <v>12337</v>
      </c>
      <c r="H3257" s="245" t="s">
        <v>12338</v>
      </c>
      <c r="I3257" s="245" t="s">
        <v>24</v>
      </c>
      <c r="J3257" s="245" t="s">
        <v>569</v>
      </c>
      <c r="K3257" s="246" t="s">
        <v>18438</v>
      </c>
      <c r="L3257" s="245" t="s">
        <v>568</v>
      </c>
    </row>
    <row r="3258" spans="1:12" x14ac:dyDescent="0.25">
      <c r="A3258" s="245" t="s">
        <v>4205</v>
      </c>
      <c r="B3258" s="245" t="s">
        <v>4204</v>
      </c>
      <c r="C3258" s="245" t="s">
        <v>4247</v>
      </c>
      <c r="D3258" s="245" t="s">
        <v>4246</v>
      </c>
      <c r="E3258" s="246" t="s">
        <v>44</v>
      </c>
      <c r="F3258" s="245" t="s">
        <v>44</v>
      </c>
      <c r="G3258" s="245" t="s">
        <v>4252</v>
      </c>
      <c r="H3258" s="245" t="s">
        <v>12339</v>
      </c>
      <c r="I3258" s="245" t="s">
        <v>24</v>
      </c>
      <c r="J3258" s="245" t="s">
        <v>569</v>
      </c>
      <c r="K3258" s="246" t="s">
        <v>18439</v>
      </c>
      <c r="L3258" s="245" t="s">
        <v>568</v>
      </c>
    </row>
    <row r="3259" spans="1:12" x14ac:dyDescent="0.25">
      <c r="A3259" s="245" t="s">
        <v>4205</v>
      </c>
      <c r="B3259" s="245" t="s">
        <v>4204</v>
      </c>
      <c r="C3259" s="245" t="s">
        <v>4247</v>
      </c>
      <c r="D3259" s="245" t="s">
        <v>4246</v>
      </c>
      <c r="E3259" s="246" t="s">
        <v>44</v>
      </c>
      <c r="F3259" s="245" t="s">
        <v>44</v>
      </c>
      <c r="G3259" s="245" t="s">
        <v>4251</v>
      </c>
      <c r="H3259" s="245" t="s">
        <v>12340</v>
      </c>
      <c r="I3259" s="245" t="s">
        <v>24</v>
      </c>
      <c r="J3259" s="245" t="s">
        <v>569</v>
      </c>
      <c r="K3259" s="246" t="s">
        <v>18440</v>
      </c>
      <c r="L3259" s="245" t="s">
        <v>568</v>
      </c>
    </row>
    <row r="3260" spans="1:12" x14ac:dyDescent="0.25">
      <c r="A3260" s="245" t="s">
        <v>4205</v>
      </c>
      <c r="B3260" s="245" t="s">
        <v>4204</v>
      </c>
      <c r="C3260" s="245" t="s">
        <v>4247</v>
      </c>
      <c r="D3260" s="245" t="s">
        <v>4246</v>
      </c>
      <c r="E3260" s="246" t="s">
        <v>44</v>
      </c>
      <c r="F3260" s="245" t="s">
        <v>44</v>
      </c>
      <c r="G3260" s="245" t="s">
        <v>4250</v>
      </c>
      <c r="H3260" s="245" t="s">
        <v>12341</v>
      </c>
      <c r="I3260" s="245" t="s">
        <v>24</v>
      </c>
      <c r="J3260" s="245" t="s">
        <v>59</v>
      </c>
      <c r="K3260" s="246" t="s">
        <v>18441</v>
      </c>
      <c r="L3260" s="245" t="s">
        <v>568</v>
      </c>
    </row>
    <row r="3261" spans="1:12" x14ac:dyDescent="0.25">
      <c r="A3261" s="245" t="s">
        <v>4205</v>
      </c>
      <c r="B3261" s="245" t="s">
        <v>4204</v>
      </c>
      <c r="C3261" s="245" t="s">
        <v>4247</v>
      </c>
      <c r="D3261" s="245" t="s">
        <v>4246</v>
      </c>
      <c r="E3261" s="246" t="s">
        <v>44</v>
      </c>
      <c r="F3261" s="245" t="s">
        <v>44</v>
      </c>
      <c r="G3261" s="245" t="s">
        <v>4249</v>
      </c>
      <c r="H3261" s="245" t="s">
        <v>12342</v>
      </c>
      <c r="I3261" s="245" t="s">
        <v>24</v>
      </c>
      <c r="J3261" s="245" t="s">
        <v>569</v>
      </c>
      <c r="K3261" s="246" t="s">
        <v>18442</v>
      </c>
      <c r="L3261" s="245" t="s">
        <v>568</v>
      </c>
    </row>
    <row r="3262" spans="1:12" x14ac:dyDescent="0.25">
      <c r="A3262" s="245" t="s">
        <v>4205</v>
      </c>
      <c r="B3262" s="245" t="s">
        <v>4204</v>
      </c>
      <c r="C3262" s="245" t="s">
        <v>4247</v>
      </c>
      <c r="D3262" s="245" t="s">
        <v>4246</v>
      </c>
      <c r="E3262" s="246" t="s">
        <v>44</v>
      </c>
      <c r="F3262" s="245" t="s">
        <v>44</v>
      </c>
      <c r="G3262" s="245" t="s">
        <v>4248</v>
      </c>
      <c r="H3262" s="245" t="s">
        <v>12343</v>
      </c>
      <c r="I3262" s="245" t="s">
        <v>24</v>
      </c>
      <c r="J3262" s="245" t="s">
        <v>59</v>
      </c>
      <c r="K3262" s="246" t="s">
        <v>18443</v>
      </c>
      <c r="L3262" s="245" t="s">
        <v>568</v>
      </c>
    </row>
    <row r="3263" spans="1:12" x14ac:dyDescent="0.25">
      <c r="A3263" s="245" t="s">
        <v>4205</v>
      </c>
      <c r="B3263" s="245" t="s">
        <v>4204</v>
      </c>
      <c r="C3263" s="245" t="s">
        <v>4247</v>
      </c>
      <c r="D3263" s="245" t="s">
        <v>4246</v>
      </c>
      <c r="E3263" s="246" t="s">
        <v>44</v>
      </c>
      <c r="F3263" s="245" t="s">
        <v>44</v>
      </c>
      <c r="G3263" s="245" t="s">
        <v>4245</v>
      </c>
      <c r="H3263" s="245" t="s">
        <v>12344</v>
      </c>
      <c r="I3263" s="245" t="s">
        <v>24</v>
      </c>
      <c r="J3263" s="245" t="s">
        <v>569</v>
      </c>
      <c r="K3263" s="246" t="s">
        <v>18444</v>
      </c>
      <c r="L3263" s="245" t="s">
        <v>568</v>
      </c>
    </row>
    <row r="3264" spans="1:12" x14ac:dyDescent="0.25">
      <c r="A3264" s="245" t="s">
        <v>4205</v>
      </c>
      <c r="B3264" s="245" t="s">
        <v>4204</v>
      </c>
      <c r="C3264" s="245" t="s">
        <v>4244</v>
      </c>
      <c r="D3264" s="245" t="s">
        <v>4243</v>
      </c>
      <c r="E3264" s="246" t="s">
        <v>44</v>
      </c>
      <c r="F3264" s="245" t="s">
        <v>44</v>
      </c>
      <c r="G3264" s="245" t="s">
        <v>12345</v>
      </c>
      <c r="H3264" s="245" t="s">
        <v>12346</v>
      </c>
      <c r="I3264" s="245" t="s">
        <v>24</v>
      </c>
      <c r="J3264" s="245" t="s">
        <v>569</v>
      </c>
      <c r="K3264" s="246" t="s">
        <v>18445</v>
      </c>
      <c r="L3264" s="245" t="s">
        <v>568</v>
      </c>
    </row>
    <row r="3265" spans="1:12" x14ac:dyDescent="0.25">
      <c r="A3265" s="245" t="s">
        <v>4205</v>
      </c>
      <c r="B3265" s="245" t="s">
        <v>4204</v>
      </c>
      <c r="C3265" s="245" t="s">
        <v>4244</v>
      </c>
      <c r="D3265" s="245" t="s">
        <v>4243</v>
      </c>
      <c r="E3265" s="246" t="s">
        <v>44</v>
      </c>
      <c r="F3265" s="245" t="s">
        <v>44</v>
      </c>
      <c r="G3265" s="245" t="s">
        <v>12347</v>
      </c>
      <c r="H3265" s="245" t="s">
        <v>12348</v>
      </c>
      <c r="I3265" s="245" t="s">
        <v>24</v>
      </c>
      <c r="J3265" s="245" t="s">
        <v>569</v>
      </c>
      <c r="K3265" s="246" t="s">
        <v>18446</v>
      </c>
      <c r="L3265" s="245" t="s">
        <v>568</v>
      </c>
    </row>
    <row r="3266" spans="1:12" x14ac:dyDescent="0.25">
      <c r="A3266" s="245" t="s">
        <v>4205</v>
      </c>
      <c r="B3266" s="245" t="s">
        <v>4204</v>
      </c>
      <c r="C3266" s="245" t="s">
        <v>4244</v>
      </c>
      <c r="D3266" s="245" t="s">
        <v>4243</v>
      </c>
      <c r="E3266" s="246" t="s">
        <v>44</v>
      </c>
      <c r="F3266" s="245" t="s">
        <v>44</v>
      </c>
      <c r="G3266" s="245" t="s">
        <v>12349</v>
      </c>
      <c r="H3266" s="245" t="s">
        <v>12350</v>
      </c>
      <c r="I3266" s="245" t="s">
        <v>24</v>
      </c>
      <c r="J3266" s="245" t="s">
        <v>569</v>
      </c>
      <c r="K3266" s="246" t="s">
        <v>18447</v>
      </c>
      <c r="L3266" s="245" t="s">
        <v>568</v>
      </c>
    </row>
    <row r="3267" spans="1:12" x14ac:dyDescent="0.25">
      <c r="A3267" s="245" t="s">
        <v>4205</v>
      </c>
      <c r="B3267" s="245" t="s">
        <v>4204</v>
      </c>
      <c r="C3267" s="245" t="s">
        <v>4244</v>
      </c>
      <c r="D3267" s="245" t="s">
        <v>4243</v>
      </c>
      <c r="E3267" s="246" t="s">
        <v>44</v>
      </c>
      <c r="F3267" s="245" t="s">
        <v>44</v>
      </c>
      <c r="G3267" s="245" t="s">
        <v>12351</v>
      </c>
      <c r="H3267" s="245" t="s">
        <v>12352</v>
      </c>
      <c r="I3267" s="245" t="s">
        <v>24</v>
      </c>
      <c r="J3267" s="245" t="s">
        <v>569</v>
      </c>
      <c r="K3267" s="246" t="s">
        <v>18448</v>
      </c>
      <c r="L3267" s="245" t="s">
        <v>568</v>
      </c>
    </row>
    <row r="3268" spans="1:12" x14ac:dyDescent="0.25">
      <c r="A3268" s="245" t="s">
        <v>4205</v>
      </c>
      <c r="B3268" s="245" t="s">
        <v>4204</v>
      </c>
      <c r="C3268" s="245" t="s">
        <v>4244</v>
      </c>
      <c r="D3268" s="245" t="s">
        <v>4243</v>
      </c>
      <c r="E3268" s="246" t="s">
        <v>44</v>
      </c>
      <c r="F3268" s="245" t="s">
        <v>44</v>
      </c>
      <c r="G3268" s="245" t="s">
        <v>12353</v>
      </c>
      <c r="H3268" s="245" t="s">
        <v>12354</v>
      </c>
      <c r="I3268" s="245" t="s">
        <v>24</v>
      </c>
      <c r="J3268" s="245" t="s">
        <v>569</v>
      </c>
      <c r="K3268" s="246" t="s">
        <v>18449</v>
      </c>
      <c r="L3268" s="245" t="s">
        <v>568</v>
      </c>
    </row>
    <row r="3269" spans="1:12" x14ac:dyDescent="0.25">
      <c r="A3269" s="245" t="s">
        <v>4205</v>
      </c>
      <c r="B3269" s="245" t="s">
        <v>4204</v>
      </c>
      <c r="C3269" s="245" t="s">
        <v>4244</v>
      </c>
      <c r="D3269" s="245" t="s">
        <v>4243</v>
      </c>
      <c r="E3269" s="246" t="s">
        <v>44</v>
      </c>
      <c r="F3269" s="245" t="s">
        <v>44</v>
      </c>
      <c r="G3269" s="245" t="s">
        <v>12355</v>
      </c>
      <c r="H3269" s="245" t="s">
        <v>12356</v>
      </c>
      <c r="I3269" s="245" t="s">
        <v>24</v>
      </c>
      <c r="J3269" s="245" t="s">
        <v>569</v>
      </c>
      <c r="K3269" s="246" t="s">
        <v>18450</v>
      </c>
      <c r="L3269" s="245" t="s">
        <v>568</v>
      </c>
    </row>
    <row r="3270" spans="1:12" x14ac:dyDescent="0.25">
      <c r="A3270" s="245" t="s">
        <v>4205</v>
      </c>
      <c r="B3270" s="245" t="s">
        <v>4204</v>
      </c>
      <c r="C3270" s="245" t="s">
        <v>4244</v>
      </c>
      <c r="D3270" s="245" t="s">
        <v>4243</v>
      </c>
      <c r="E3270" s="246" t="s">
        <v>44</v>
      </c>
      <c r="F3270" s="245" t="s">
        <v>44</v>
      </c>
      <c r="G3270" s="245" t="s">
        <v>12357</v>
      </c>
      <c r="H3270" s="245" t="s">
        <v>12358</v>
      </c>
      <c r="I3270" s="245" t="s">
        <v>24</v>
      </c>
      <c r="J3270" s="245" t="s">
        <v>569</v>
      </c>
      <c r="K3270" s="246" t="s">
        <v>18451</v>
      </c>
      <c r="L3270" s="245" t="s">
        <v>568</v>
      </c>
    </row>
    <row r="3271" spans="1:12" x14ac:dyDescent="0.25">
      <c r="A3271" s="245" t="s">
        <v>4205</v>
      </c>
      <c r="B3271" s="245" t="s">
        <v>4204</v>
      </c>
      <c r="C3271" s="245" t="s">
        <v>4244</v>
      </c>
      <c r="D3271" s="245" t="s">
        <v>4243</v>
      </c>
      <c r="E3271" s="246" t="s">
        <v>44</v>
      </c>
      <c r="F3271" s="245" t="s">
        <v>44</v>
      </c>
      <c r="G3271" s="245" t="s">
        <v>12359</v>
      </c>
      <c r="H3271" s="245" t="s">
        <v>12360</v>
      </c>
      <c r="I3271" s="245" t="s">
        <v>24</v>
      </c>
      <c r="J3271" s="245" t="s">
        <v>59</v>
      </c>
      <c r="K3271" s="246" t="s">
        <v>10249</v>
      </c>
      <c r="L3271" s="245" t="s">
        <v>568</v>
      </c>
    </row>
    <row r="3272" spans="1:12" x14ac:dyDescent="0.25">
      <c r="A3272" s="245" t="s">
        <v>4205</v>
      </c>
      <c r="B3272" s="245" t="s">
        <v>4204</v>
      </c>
      <c r="C3272" s="245" t="s">
        <v>4244</v>
      </c>
      <c r="D3272" s="245" t="s">
        <v>4243</v>
      </c>
      <c r="E3272" s="246" t="s">
        <v>44</v>
      </c>
      <c r="F3272" s="245" t="s">
        <v>44</v>
      </c>
      <c r="G3272" s="245" t="s">
        <v>12361</v>
      </c>
      <c r="H3272" s="245" t="s">
        <v>12362</v>
      </c>
      <c r="I3272" s="245" t="s">
        <v>24</v>
      </c>
      <c r="J3272" s="245" t="s">
        <v>59</v>
      </c>
      <c r="K3272" s="246" t="s">
        <v>18452</v>
      </c>
      <c r="L3272" s="245" t="s">
        <v>568</v>
      </c>
    </row>
    <row r="3273" spans="1:12" x14ac:dyDescent="0.25">
      <c r="A3273" s="245" t="s">
        <v>4205</v>
      </c>
      <c r="B3273" s="245" t="s">
        <v>4204</v>
      </c>
      <c r="C3273" s="245" t="s">
        <v>4244</v>
      </c>
      <c r="D3273" s="245" t="s">
        <v>4243</v>
      </c>
      <c r="E3273" s="246" t="s">
        <v>44</v>
      </c>
      <c r="F3273" s="245" t="s">
        <v>44</v>
      </c>
      <c r="G3273" s="245" t="s">
        <v>18453</v>
      </c>
      <c r="H3273" s="245" t="s">
        <v>18454</v>
      </c>
      <c r="I3273" s="245" t="s">
        <v>24</v>
      </c>
      <c r="J3273" s="245" t="s">
        <v>569</v>
      </c>
      <c r="K3273" s="246" t="s">
        <v>18455</v>
      </c>
      <c r="L3273" s="245" t="s">
        <v>568</v>
      </c>
    </row>
    <row r="3274" spans="1:12" x14ac:dyDescent="0.25">
      <c r="A3274" s="245" t="s">
        <v>4205</v>
      </c>
      <c r="B3274" s="245" t="s">
        <v>4204</v>
      </c>
      <c r="C3274" s="245" t="s">
        <v>4244</v>
      </c>
      <c r="D3274" s="245" t="s">
        <v>4243</v>
      </c>
      <c r="E3274" s="246" t="s">
        <v>44</v>
      </c>
      <c r="F3274" s="245" t="s">
        <v>44</v>
      </c>
      <c r="G3274" s="245" t="s">
        <v>18456</v>
      </c>
      <c r="H3274" s="245" t="s">
        <v>18457</v>
      </c>
      <c r="I3274" s="245" t="s">
        <v>24</v>
      </c>
      <c r="J3274" s="245" t="s">
        <v>569</v>
      </c>
      <c r="K3274" s="246" t="s">
        <v>18458</v>
      </c>
      <c r="L3274" s="245" t="s">
        <v>568</v>
      </c>
    </row>
    <row r="3275" spans="1:12" x14ac:dyDescent="0.25">
      <c r="A3275" s="245" t="s">
        <v>4205</v>
      </c>
      <c r="B3275" s="245" t="s">
        <v>4204</v>
      </c>
      <c r="C3275" s="245" t="s">
        <v>4244</v>
      </c>
      <c r="D3275" s="245" t="s">
        <v>4243</v>
      </c>
      <c r="E3275" s="246" t="s">
        <v>44</v>
      </c>
      <c r="F3275" s="245" t="s">
        <v>44</v>
      </c>
      <c r="G3275" s="245" t="s">
        <v>18459</v>
      </c>
      <c r="H3275" s="245" t="s">
        <v>18460</v>
      </c>
      <c r="I3275" s="245" t="s">
        <v>24</v>
      </c>
      <c r="J3275" s="245" t="s">
        <v>569</v>
      </c>
      <c r="K3275" s="246" t="s">
        <v>18461</v>
      </c>
      <c r="L3275" s="245" t="s">
        <v>568</v>
      </c>
    </row>
    <row r="3276" spans="1:12" x14ac:dyDescent="0.25">
      <c r="A3276" s="245" t="s">
        <v>4205</v>
      </c>
      <c r="B3276" s="245" t="s">
        <v>4204</v>
      </c>
      <c r="C3276" s="245" t="s">
        <v>4242</v>
      </c>
      <c r="D3276" s="245" t="s">
        <v>4241</v>
      </c>
      <c r="E3276" s="246" t="s">
        <v>44</v>
      </c>
      <c r="F3276" s="245" t="s">
        <v>44</v>
      </c>
      <c r="G3276" s="245" t="s">
        <v>18462</v>
      </c>
      <c r="H3276" s="245" t="s">
        <v>18463</v>
      </c>
      <c r="I3276" s="245" t="s">
        <v>24</v>
      </c>
      <c r="J3276" s="245" t="s">
        <v>59</v>
      </c>
      <c r="K3276" s="246" t="s">
        <v>18464</v>
      </c>
      <c r="L3276" s="245" t="s">
        <v>568</v>
      </c>
    </row>
    <row r="3277" spans="1:12" x14ac:dyDescent="0.25">
      <c r="A3277" s="245" t="s">
        <v>4205</v>
      </c>
      <c r="B3277" s="245" t="s">
        <v>4204</v>
      </c>
      <c r="C3277" s="245" t="s">
        <v>4242</v>
      </c>
      <c r="D3277" s="245" t="s">
        <v>4241</v>
      </c>
      <c r="E3277" s="246" t="s">
        <v>44</v>
      </c>
      <c r="F3277" s="245" t="s">
        <v>44</v>
      </c>
      <c r="G3277" s="245" t="s">
        <v>18465</v>
      </c>
      <c r="H3277" s="245" t="s">
        <v>18466</v>
      </c>
      <c r="I3277" s="245" t="s">
        <v>24</v>
      </c>
      <c r="J3277" s="245" t="s">
        <v>59</v>
      </c>
      <c r="K3277" s="246" t="s">
        <v>18467</v>
      </c>
      <c r="L3277" s="245" t="s">
        <v>568</v>
      </c>
    </row>
    <row r="3278" spans="1:12" x14ac:dyDescent="0.25">
      <c r="A3278" s="245" t="s">
        <v>4205</v>
      </c>
      <c r="B3278" s="245" t="s">
        <v>4204</v>
      </c>
      <c r="C3278" s="245" t="s">
        <v>4242</v>
      </c>
      <c r="D3278" s="245" t="s">
        <v>4241</v>
      </c>
      <c r="E3278" s="246" t="s">
        <v>44</v>
      </c>
      <c r="F3278" s="245" t="s">
        <v>44</v>
      </c>
      <c r="G3278" s="245" t="s">
        <v>18468</v>
      </c>
      <c r="H3278" s="245" t="s">
        <v>18469</v>
      </c>
      <c r="I3278" s="245" t="s">
        <v>24</v>
      </c>
      <c r="J3278" s="245" t="s">
        <v>59</v>
      </c>
      <c r="K3278" s="246" t="s">
        <v>18470</v>
      </c>
      <c r="L3278" s="245" t="s">
        <v>568</v>
      </c>
    </row>
    <row r="3279" spans="1:12" x14ac:dyDescent="0.25">
      <c r="A3279" s="245" t="s">
        <v>4205</v>
      </c>
      <c r="B3279" s="245" t="s">
        <v>4204</v>
      </c>
      <c r="C3279" s="245" t="s">
        <v>4242</v>
      </c>
      <c r="D3279" s="245" t="s">
        <v>4241</v>
      </c>
      <c r="E3279" s="246" t="s">
        <v>44</v>
      </c>
      <c r="F3279" s="245" t="s">
        <v>44</v>
      </c>
      <c r="G3279" s="245" t="s">
        <v>18471</v>
      </c>
      <c r="H3279" s="245" t="s">
        <v>18472</v>
      </c>
      <c r="I3279" s="245" t="s">
        <v>24</v>
      </c>
      <c r="J3279" s="245" t="s">
        <v>59</v>
      </c>
      <c r="K3279" s="246" t="s">
        <v>18473</v>
      </c>
      <c r="L3279" s="245" t="s">
        <v>568</v>
      </c>
    </row>
    <row r="3280" spans="1:12" x14ac:dyDescent="0.25">
      <c r="A3280" s="245" t="s">
        <v>4205</v>
      </c>
      <c r="B3280" s="245" t="s">
        <v>4204</v>
      </c>
      <c r="C3280" s="245" t="s">
        <v>4242</v>
      </c>
      <c r="D3280" s="245" t="s">
        <v>4241</v>
      </c>
      <c r="E3280" s="246" t="s">
        <v>44</v>
      </c>
      <c r="F3280" s="245" t="s">
        <v>44</v>
      </c>
      <c r="G3280" s="245" t="s">
        <v>18474</v>
      </c>
      <c r="H3280" s="245" t="s">
        <v>18475</v>
      </c>
      <c r="I3280" s="245" t="s">
        <v>24</v>
      </c>
      <c r="J3280" s="245" t="s">
        <v>59</v>
      </c>
      <c r="K3280" s="246" t="s">
        <v>18476</v>
      </c>
      <c r="L3280" s="245" t="s">
        <v>568</v>
      </c>
    </row>
    <row r="3281" spans="1:12" x14ac:dyDescent="0.25">
      <c r="A3281" s="245" t="s">
        <v>4205</v>
      </c>
      <c r="B3281" s="245" t="s">
        <v>4204</v>
      </c>
      <c r="C3281" s="245" t="s">
        <v>4242</v>
      </c>
      <c r="D3281" s="245" t="s">
        <v>4241</v>
      </c>
      <c r="E3281" s="246" t="s">
        <v>44</v>
      </c>
      <c r="F3281" s="245" t="s">
        <v>44</v>
      </c>
      <c r="G3281" s="245" t="s">
        <v>18477</v>
      </c>
      <c r="H3281" s="245" t="s">
        <v>18478</v>
      </c>
      <c r="I3281" s="245" t="s">
        <v>24</v>
      </c>
      <c r="J3281" s="245" t="s">
        <v>59</v>
      </c>
      <c r="K3281" s="246" t="s">
        <v>18479</v>
      </c>
      <c r="L3281" s="245" t="s">
        <v>568</v>
      </c>
    </row>
    <row r="3282" spans="1:12" x14ac:dyDescent="0.25">
      <c r="A3282" s="245" t="s">
        <v>4205</v>
      </c>
      <c r="B3282" s="245" t="s">
        <v>4204</v>
      </c>
      <c r="C3282" s="245" t="s">
        <v>4242</v>
      </c>
      <c r="D3282" s="245" t="s">
        <v>4241</v>
      </c>
      <c r="E3282" s="246" t="s">
        <v>44</v>
      </c>
      <c r="F3282" s="245" t="s">
        <v>44</v>
      </c>
      <c r="G3282" s="245" t="s">
        <v>18480</v>
      </c>
      <c r="H3282" s="245" t="s">
        <v>18481</v>
      </c>
      <c r="I3282" s="245" t="s">
        <v>24</v>
      </c>
      <c r="J3282" s="245" t="s">
        <v>59</v>
      </c>
      <c r="K3282" s="246" t="s">
        <v>18482</v>
      </c>
      <c r="L3282" s="245" t="s">
        <v>568</v>
      </c>
    </row>
    <row r="3283" spans="1:12" x14ac:dyDescent="0.25">
      <c r="A3283" s="245" t="s">
        <v>4205</v>
      </c>
      <c r="B3283" s="245" t="s">
        <v>4204</v>
      </c>
      <c r="C3283" s="245" t="s">
        <v>4242</v>
      </c>
      <c r="D3283" s="245" t="s">
        <v>4241</v>
      </c>
      <c r="E3283" s="246" t="s">
        <v>44</v>
      </c>
      <c r="F3283" s="245" t="s">
        <v>44</v>
      </c>
      <c r="G3283" s="245" t="s">
        <v>18483</v>
      </c>
      <c r="H3283" s="245" t="s">
        <v>18484</v>
      </c>
      <c r="I3283" s="245" t="s">
        <v>24</v>
      </c>
      <c r="J3283" s="245" t="s">
        <v>59</v>
      </c>
      <c r="K3283" s="246" t="s">
        <v>18485</v>
      </c>
      <c r="L3283" s="245" t="s">
        <v>568</v>
      </c>
    </row>
    <row r="3284" spans="1:12" x14ac:dyDescent="0.25">
      <c r="A3284" s="245" t="s">
        <v>4205</v>
      </c>
      <c r="B3284" s="245" t="s">
        <v>4204</v>
      </c>
      <c r="C3284" s="245" t="s">
        <v>4242</v>
      </c>
      <c r="D3284" s="245" t="s">
        <v>4241</v>
      </c>
      <c r="E3284" s="246" t="s">
        <v>44</v>
      </c>
      <c r="F3284" s="245" t="s">
        <v>44</v>
      </c>
      <c r="G3284" s="245" t="s">
        <v>18486</v>
      </c>
      <c r="H3284" s="245" t="s">
        <v>18487</v>
      </c>
      <c r="I3284" s="245" t="s">
        <v>24</v>
      </c>
      <c r="J3284" s="245" t="s">
        <v>59</v>
      </c>
      <c r="K3284" s="246" t="s">
        <v>18488</v>
      </c>
      <c r="L3284" s="245" t="s">
        <v>568</v>
      </c>
    </row>
    <row r="3285" spans="1:12" x14ac:dyDescent="0.25">
      <c r="A3285" s="245" t="s">
        <v>4205</v>
      </c>
      <c r="B3285" s="245" t="s">
        <v>4204</v>
      </c>
      <c r="C3285" s="245" t="s">
        <v>4210</v>
      </c>
      <c r="D3285" s="245" t="s">
        <v>4209</v>
      </c>
      <c r="E3285" s="246" t="s">
        <v>44</v>
      </c>
      <c r="F3285" s="245" t="s">
        <v>44</v>
      </c>
      <c r="G3285" s="245" t="s">
        <v>4239</v>
      </c>
      <c r="H3285" s="245" t="s">
        <v>4238</v>
      </c>
      <c r="I3285" s="245" t="s">
        <v>14</v>
      </c>
      <c r="J3285" s="245" t="s">
        <v>59</v>
      </c>
      <c r="K3285" s="246" t="s">
        <v>8773</v>
      </c>
      <c r="L3285" s="245" t="s">
        <v>568</v>
      </c>
    </row>
    <row r="3286" spans="1:12" x14ac:dyDescent="0.25">
      <c r="A3286" s="245" t="s">
        <v>4205</v>
      </c>
      <c r="B3286" s="245" t="s">
        <v>4204</v>
      </c>
      <c r="C3286" s="245" t="s">
        <v>4210</v>
      </c>
      <c r="D3286" s="245" t="s">
        <v>4209</v>
      </c>
      <c r="E3286" s="246" t="s">
        <v>44</v>
      </c>
      <c r="F3286" s="245" t="s">
        <v>44</v>
      </c>
      <c r="G3286" s="245" t="s">
        <v>4237</v>
      </c>
      <c r="H3286" s="245" t="s">
        <v>4236</v>
      </c>
      <c r="I3286" s="245" t="s">
        <v>14</v>
      </c>
      <c r="J3286" s="245" t="s">
        <v>59</v>
      </c>
      <c r="K3286" s="246" t="s">
        <v>18489</v>
      </c>
      <c r="L3286" s="245" t="s">
        <v>568</v>
      </c>
    </row>
    <row r="3287" spans="1:12" x14ac:dyDescent="0.25">
      <c r="A3287" s="245" t="s">
        <v>4205</v>
      </c>
      <c r="B3287" s="245" t="s">
        <v>4204</v>
      </c>
      <c r="C3287" s="245" t="s">
        <v>4210</v>
      </c>
      <c r="D3287" s="245" t="s">
        <v>4209</v>
      </c>
      <c r="E3287" s="246" t="s">
        <v>44</v>
      </c>
      <c r="F3287" s="245" t="s">
        <v>44</v>
      </c>
      <c r="G3287" s="245" t="s">
        <v>4235</v>
      </c>
      <c r="H3287" s="245" t="s">
        <v>4234</v>
      </c>
      <c r="I3287" s="245" t="s">
        <v>14</v>
      </c>
      <c r="J3287" s="245" t="s">
        <v>59</v>
      </c>
      <c r="K3287" s="246" t="s">
        <v>18490</v>
      </c>
      <c r="L3287" s="245" t="s">
        <v>568</v>
      </c>
    </row>
    <row r="3288" spans="1:12" x14ac:dyDescent="0.25">
      <c r="A3288" s="245" t="s">
        <v>4205</v>
      </c>
      <c r="B3288" s="245" t="s">
        <v>4204</v>
      </c>
      <c r="C3288" s="245" t="s">
        <v>4210</v>
      </c>
      <c r="D3288" s="245" t="s">
        <v>4209</v>
      </c>
      <c r="E3288" s="246" t="s">
        <v>44</v>
      </c>
      <c r="F3288" s="245" t="s">
        <v>44</v>
      </c>
      <c r="G3288" s="245" t="s">
        <v>4233</v>
      </c>
      <c r="H3288" s="245" t="s">
        <v>4232</v>
      </c>
      <c r="I3288" s="245" t="s">
        <v>14</v>
      </c>
      <c r="J3288" s="245" t="s">
        <v>59</v>
      </c>
      <c r="K3288" s="246" t="s">
        <v>18491</v>
      </c>
      <c r="L3288" s="245" t="s">
        <v>568</v>
      </c>
    </row>
    <row r="3289" spans="1:12" x14ac:dyDescent="0.25">
      <c r="A3289" s="245" t="s">
        <v>4205</v>
      </c>
      <c r="B3289" s="245" t="s">
        <v>4204</v>
      </c>
      <c r="C3289" s="245" t="s">
        <v>4210</v>
      </c>
      <c r="D3289" s="245" t="s">
        <v>4209</v>
      </c>
      <c r="E3289" s="246" t="s">
        <v>44</v>
      </c>
      <c r="F3289" s="245" t="s">
        <v>44</v>
      </c>
      <c r="G3289" s="245" t="s">
        <v>4231</v>
      </c>
      <c r="H3289" s="245" t="s">
        <v>4230</v>
      </c>
      <c r="I3289" s="245" t="s">
        <v>14</v>
      </c>
      <c r="J3289" s="245" t="s">
        <v>59</v>
      </c>
      <c r="K3289" s="246" t="s">
        <v>18492</v>
      </c>
      <c r="L3289" s="245" t="s">
        <v>568</v>
      </c>
    </row>
    <row r="3290" spans="1:12" x14ac:dyDescent="0.25">
      <c r="A3290" s="245" t="s">
        <v>4205</v>
      </c>
      <c r="B3290" s="245" t="s">
        <v>4204</v>
      </c>
      <c r="C3290" s="245" t="s">
        <v>4210</v>
      </c>
      <c r="D3290" s="245" t="s">
        <v>4209</v>
      </c>
      <c r="E3290" s="246" t="s">
        <v>44</v>
      </c>
      <c r="F3290" s="245" t="s">
        <v>44</v>
      </c>
      <c r="G3290" s="245" t="s">
        <v>4229</v>
      </c>
      <c r="H3290" s="245" t="s">
        <v>4228</v>
      </c>
      <c r="I3290" s="245" t="s">
        <v>14</v>
      </c>
      <c r="J3290" s="245" t="s">
        <v>59</v>
      </c>
      <c r="K3290" s="246" t="s">
        <v>9611</v>
      </c>
      <c r="L3290" s="245" t="s">
        <v>568</v>
      </c>
    </row>
    <row r="3291" spans="1:12" x14ac:dyDescent="0.25">
      <c r="A3291" s="245" t="s">
        <v>4205</v>
      </c>
      <c r="B3291" s="245" t="s">
        <v>4204</v>
      </c>
      <c r="C3291" s="245" t="s">
        <v>4210</v>
      </c>
      <c r="D3291" s="245" t="s">
        <v>4209</v>
      </c>
      <c r="E3291" s="246" t="s">
        <v>44</v>
      </c>
      <c r="F3291" s="245" t="s">
        <v>44</v>
      </c>
      <c r="G3291" s="245" t="s">
        <v>4227</v>
      </c>
      <c r="H3291" s="245" t="s">
        <v>4226</v>
      </c>
      <c r="I3291" s="245" t="s">
        <v>14</v>
      </c>
      <c r="J3291" s="245" t="s">
        <v>59</v>
      </c>
      <c r="K3291" s="246" t="s">
        <v>18493</v>
      </c>
      <c r="L3291" s="245" t="s">
        <v>568</v>
      </c>
    </row>
    <row r="3292" spans="1:12" x14ac:dyDescent="0.25">
      <c r="A3292" s="245" t="s">
        <v>4205</v>
      </c>
      <c r="B3292" s="245" t="s">
        <v>4204</v>
      </c>
      <c r="C3292" s="245" t="s">
        <v>4210</v>
      </c>
      <c r="D3292" s="245" t="s">
        <v>4209</v>
      </c>
      <c r="E3292" s="246" t="s">
        <v>44</v>
      </c>
      <c r="F3292" s="245" t="s">
        <v>44</v>
      </c>
      <c r="G3292" s="245" t="s">
        <v>4225</v>
      </c>
      <c r="H3292" s="245" t="s">
        <v>4224</v>
      </c>
      <c r="I3292" s="245" t="s">
        <v>14</v>
      </c>
      <c r="J3292" s="245" t="s">
        <v>59</v>
      </c>
      <c r="K3292" s="246" t="s">
        <v>14318</v>
      </c>
      <c r="L3292" s="245" t="s">
        <v>568</v>
      </c>
    </row>
    <row r="3293" spans="1:12" x14ac:dyDescent="0.25">
      <c r="A3293" s="245" t="s">
        <v>4205</v>
      </c>
      <c r="B3293" s="245" t="s">
        <v>4204</v>
      </c>
      <c r="C3293" s="245" t="s">
        <v>4210</v>
      </c>
      <c r="D3293" s="245" t="s">
        <v>4209</v>
      </c>
      <c r="E3293" s="246" t="s">
        <v>44</v>
      </c>
      <c r="F3293" s="245" t="s">
        <v>44</v>
      </c>
      <c r="G3293" s="245" t="s">
        <v>4223</v>
      </c>
      <c r="H3293" s="245" t="s">
        <v>4222</v>
      </c>
      <c r="I3293" s="245" t="s">
        <v>14</v>
      </c>
      <c r="J3293" s="245" t="s">
        <v>59</v>
      </c>
      <c r="K3293" s="246" t="s">
        <v>18494</v>
      </c>
      <c r="L3293" s="245" t="s">
        <v>568</v>
      </c>
    </row>
    <row r="3294" spans="1:12" x14ac:dyDescent="0.25">
      <c r="A3294" s="245" t="s">
        <v>4205</v>
      </c>
      <c r="B3294" s="245" t="s">
        <v>4204</v>
      </c>
      <c r="C3294" s="245" t="s">
        <v>4210</v>
      </c>
      <c r="D3294" s="245" t="s">
        <v>4209</v>
      </c>
      <c r="E3294" s="246" t="s">
        <v>44</v>
      </c>
      <c r="F3294" s="245" t="s">
        <v>44</v>
      </c>
      <c r="G3294" s="245" t="s">
        <v>4221</v>
      </c>
      <c r="H3294" s="245" t="s">
        <v>57</v>
      </c>
      <c r="I3294" s="245" t="s">
        <v>24</v>
      </c>
      <c r="J3294" s="245" t="s">
        <v>59</v>
      </c>
      <c r="K3294" s="246" t="s">
        <v>18495</v>
      </c>
      <c r="L3294" s="245" t="s">
        <v>568</v>
      </c>
    </row>
    <row r="3295" spans="1:12" x14ac:dyDescent="0.25">
      <c r="A3295" s="245" t="s">
        <v>4205</v>
      </c>
      <c r="B3295" s="245" t="s">
        <v>4204</v>
      </c>
      <c r="C3295" s="245" t="s">
        <v>4210</v>
      </c>
      <c r="D3295" s="245" t="s">
        <v>4209</v>
      </c>
      <c r="E3295" s="246" t="s">
        <v>44</v>
      </c>
      <c r="F3295" s="245" t="s">
        <v>44</v>
      </c>
      <c r="G3295" s="245" t="s">
        <v>4220</v>
      </c>
      <c r="H3295" s="245" t="s">
        <v>4219</v>
      </c>
      <c r="I3295" s="245" t="s">
        <v>24</v>
      </c>
      <c r="J3295" s="245" t="s">
        <v>59</v>
      </c>
      <c r="K3295" s="246" t="s">
        <v>15331</v>
      </c>
      <c r="L3295" s="245" t="s">
        <v>568</v>
      </c>
    </row>
    <row r="3296" spans="1:12" x14ac:dyDescent="0.25">
      <c r="A3296" s="245" t="s">
        <v>4205</v>
      </c>
      <c r="B3296" s="245" t="s">
        <v>4204</v>
      </c>
      <c r="C3296" s="245" t="s">
        <v>4210</v>
      </c>
      <c r="D3296" s="245" t="s">
        <v>4209</v>
      </c>
      <c r="E3296" s="246" t="s">
        <v>44</v>
      </c>
      <c r="F3296" s="245" t="s">
        <v>44</v>
      </c>
      <c r="G3296" s="245" t="s">
        <v>4218</v>
      </c>
      <c r="H3296" s="245" t="s">
        <v>4217</v>
      </c>
      <c r="I3296" s="245" t="s">
        <v>24</v>
      </c>
      <c r="J3296" s="245" t="s">
        <v>59</v>
      </c>
      <c r="K3296" s="246" t="s">
        <v>18496</v>
      </c>
      <c r="L3296" s="245" t="s">
        <v>568</v>
      </c>
    </row>
    <row r="3297" spans="1:12" x14ac:dyDescent="0.25">
      <c r="A3297" s="245" t="s">
        <v>4205</v>
      </c>
      <c r="B3297" s="245" t="s">
        <v>4204</v>
      </c>
      <c r="C3297" s="245" t="s">
        <v>4210</v>
      </c>
      <c r="D3297" s="245" t="s">
        <v>4209</v>
      </c>
      <c r="E3297" s="246" t="s">
        <v>44</v>
      </c>
      <c r="F3297" s="245" t="s">
        <v>44</v>
      </c>
      <c r="G3297" s="245" t="s">
        <v>4216</v>
      </c>
      <c r="H3297" s="245" t="s">
        <v>4215</v>
      </c>
      <c r="I3297" s="245" t="s">
        <v>24</v>
      </c>
      <c r="J3297" s="245" t="s">
        <v>59</v>
      </c>
      <c r="K3297" s="246" t="s">
        <v>18497</v>
      </c>
      <c r="L3297" s="245" t="s">
        <v>568</v>
      </c>
    </row>
    <row r="3298" spans="1:12" x14ac:dyDescent="0.25">
      <c r="A3298" s="245" t="s">
        <v>4205</v>
      </c>
      <c r="B3298" s="245" t="s">
        <v>4204</v>
      </c>
      <c r="C3298" s="245" t="s">
        <v>4210</v>
      </c>
      <c r="D3298" s="245" t="s">
        <v>4209</v>
      </c>
      <c r="E3298" s="246" t="s">
        <v>44</v>
      </c>
      <c r="F3298" s="245" t="s">
        <v>44</v>
      </c>
      <c r="G3298" s="245" t="s">
        <v>4214</v>
      </c>
      <c r="H3298" s="245" t="s">
        <v>4213</v>
      </c>
      <c r="I3298" s="245" t="s">
        <v>24</v>
      </c>
      <c r="J3298" s="245" t="s">
        <v>59</v>
      </c>
      <c r="K3298" s="246" t="s">
        <v>18498</v>
      </c>
      <c r="L3298" s="245" t="s">
        <v>568</v>
      </c>
    </row>
    <row r="3299" spans="1:12" x14ac:dyDescent="0.25">
      <c r="A3299" s="245" t="s">
        <v>4205</v>
      </c>
      <c r="B3299" s="245" t="s">
        <v>4204</v>
      </c>
      <c r="C3299" s="245" t="s">
        <v>4210</v>
      </c>
      <c r="D3299" s="245" t="s">
        <v>4209</v>
      </c>
      <c r="E3299" s="246" t="s">
        <v>44</v>
      </c>
      <c r="F3299" s="245" t="s">
        <v>44</v>
      </c>
      <c r="G3299" s="245" t="s">
        <v>4212</v>
      </c>
      <c r="H3299" s="245" t="s">
        <v>4211</v>
      </c>
      <c r="I3299" s="245" t="s">
        <v>24</v>
      </c>
      <c r="J3299" s="245" t="s">
        <v>59</v>
      </c>
      <c r="K3299" s="246" t="s">
        <v>18499</v>
      </c>
      <c r="L3299" s="245" t="s">
        <v>568</v>
      </c>
    </row>
    <row r="3300" spans="1:12" x14ac:dyDescent="0.25">
      <c r="A3300" s="245" t="s">
        <v>4205</v>
      </c>
      <c r="B3300" s="245" t="s">
        <v>4204</v>
      </c>
      <c r="C3300" s="245" t="s">
        <v>4210</v>
      </c>
      <c r="D3300" s="245" t="s">
        <v>4209</v>
      </c>
      <c r="E3300" s="246" t="s">
        <v>44</v>
      </c>
      <c r="F3300" s="245" t="s">
        <v>44</v>
      </c>
      <c r="G3300" s="245" t="s">
        <v>4208</v>
      </c>
      <c r="H3300" s="245" t="s">
        <v>4207</v>
      </c>
      <c r="I3300" s="245" t="s">
        <v>24</v>
      </c>
      <c r="J3300" s="245" t="s">
        <v>59</v>
      </c>
      <c r="K3300" s="246" t="s">
        <v>9577</v>
      </c>
      <c r="L3300" s="245" t="s">
        <v>568</v>
      </c>
    </row>
    <row r="3301" spans="1:12" x14ac:dyDescent="0.25">
      <c r="A3301" s="245" t="s">
        <v>4205</v>
      </c>
      <c r="B3301" s="245" t="s">
        <v>4204</v>
      </c>
      <c r="C3301" s="245" t="s">
        <v>66</v>
      </c>
      <c r="D3301" s="245" t="s">
        <v>18500</v>
      </c>
      <c r="E3301" s="246" t="s">
        <v>44</v>
      </c>
      <c r="F3301" s="245" t="s">
        <v>44</v>
      </c>
      <c r="G3301" s="245" t="s">
        <v>18501</v>
      </c>
      <c r="H3301" s="245" t="s">
        <v>18502</v>
      </c>
      <c r="I3301" s="245" t="s">
        <v>12</v>
      </c>
      <c r="J3301" s="245" t="s">
        <v>569</v>
      </c>
      <c r="K3301" s="246" t="s">
        <v>18503</v>
      </c>
      <c r="L3301" s="245" t="s">
        <v>568</v>
      </c>
    </row>
    <row r="3302" spans="1:12" x14ac:dyDescent="0.25">
      <c r="A3302" s="245" t="s">
        <v>4205</v>
      </c>
      <c r="B3302" s="245" t="s">
        <v>4204</v>
      </c>
      <c r="C3302" s="245" t="s">
        <v>66</v>
      </c>
      <c r="D3302" s="245" t="s">
        <v>18500</v>
      </c>
      <c r="E3302" s="246" t="s">
        <v>44</v>
      </c>
      <c r="F3302" s="245" t="s">
        <v>44</v>
      </c>
      <c r="G3302" s="245" t="s">
        <v>18504</v>
      </c>
      <c r="H3302" s="245" t="s">
        <v>18505</v>
      </c>
      <c r="I3302" s="245" t="s">
        <v>12</v>
      </c>
      <c r="J3302" s="245" t="s">
        <v>59</v>
      </c>
      <c r="K3302" s="246" t="s">
        <v>18506</v>
      </c>
      <c r="L3302" s="245" t="s">
        <v>568</v>
      </c>
    </row>
    <row r="3303" spans="1:12" x14ac:dyDescent="0.25">
      <c r="A3303" s="245" t="s">
        <v>4133</v>
      </c>
      <c r="B3303" s="245" t="s">
        <v>4132</v>
      </c>
      <c r="C3303" s="245" t="s">
        <v>4203</v>
      </c>
      <c r="D3303" s="245" t="s">
        <v>4202</v>
      </c>
      <c r="E3303" s="246" t="s">
        <v>44</v>
      </c>
      <c r="F3303" s="245" t="s">
        <v>44</v>
      </c>
      <c r="G3303" s="245" t="s">
        <v>4201</v>
      </c>
      <c r="H3303" s="245" t="s">
        <v>12369</v>
      </c>
      <c r="I3303" s="245" t="s">
        <v>24</v>
      </c>
      <c r="J3303" s="245" t="s">
        <v>59</v>
      </c>
      <c r="K3303" s="246" t="s">
        <v>18507</v>
      </c>
      <c r="L3303" s="245" t="s">
        <v>568</v>
      </c>
    </row>
    <row r="3304" spans="1:12" x14ac:dyDescent="0.25">
      <c r="A3304" s="245" t="s">
        <v>4133</v>
      </c>
      <c r="B3304" s="245" t="s">
        <v>4132</v>
      </c>
      <c r="C3304" s="245" t="s">
        <v>4203</v>
      </c>
      <c r="D3304" s="245" t="s">
        <v>4202</v>
      </c>
      <c r="E3304" s="246" t="s">
        <v>44</v>
      </c>
      <c r="F3304" s="245" t="s">
        <v>44</v>
      </c>
      <c r="G3304" s="245" t="s">
        <v>12370</v>
      </c>
      <c r="H3304" s="245" t="s">
        <v>18508</v>
      </c>
      <c r="I3304" s="245" t="s">
        <v>24</v>
      </c>
      <c r="J3304" s="245" t="s">
        <v>59</v>
      </c>
      <c r="K3304" s="246" t="s">
        <v>18509</v>
      </c>
      <c r="L3304" s="245" t="s">
        <v>568</v>
      </c>
    </row>
    <row r="3305" spans="1:12" x14ac:dyDescent="0.25">
      <c r="A3305" s="245" t="s">
        <v>4133</v>
      </c>
      <c r="B3305" s="245" t="s">
        <v>4132</v>
      </c>
      <c r="C3305" s="245" t="s">
        <v>4203</v>
      </c>
      <c r="D3305" s="245" t="s">
        <v>4202</v>
      </c>
      <c r="E3305" s="246" t="s">
        <v>44</v>
      </c>
      <c r="F3305" s="245" t="s">
        <v>44</v>
      </c>
      <c r="G3305" s="245" t="s">
        <v>12371</v>
      </c>
      <c r="H3305" s="245" t="s">
        <v>18510</v>
      </c>
      <c r="I3305" s="245" t="s">
        <v>24</v>
      </c>
      <c r="J3305" s="245" t="s">
        <v>59</v>
      </c>
      <c r="K3305" s="246" t="s">
        <v>18511</v>
      </c>
      <c r="L3305" s="245" t="s">
        <v>568</v>
      </c>
    </row>
    <row r="3306" spans="1:12" x14ac:dyDescent="0.25">
      <c r="A3306" s="245" t="s">
        <v>4133</v>
      </c>
      <c r="B3306" s="245" t="s">
        <v>4132</v>
      </c>
      <c r="C3306" s="245" t="s">
        <v>4203</v>
      </c>
      <c r="D3306" s="245" t="s">
        <v>4202</v>
      </c>
      <c r="E3306" s="246" t="s">
        <v>44</v>
      </c>
      <c r="F3306" s="245" t="s">
        <v>44</v>
      </c>
      <c r="G3306" s="245" t="s">
        <v>12372</v>
      </c>
      <c r="H3306" s="245" t="s">
        <v>18512</v>
      </c>
      <c r="I3306" s="245" t="s">
        <v>24</v>
      </c>
      <c r="J3306" s="245" t="s">
        <v>59</v>
      </c>
      <c r="K3306" s="246" t="s">
        <v>18513</v>
      </c>
      <c r="L3306" s="245" t="s">
        <v>568</v>
      </c>
    </row>
    <row r="3307" spans="1:12" x14ac:dyDescent="0.25">
      <c r="A3307" s="245" t="s">
        <v>4133</v>
      </c>
      <c r="B3307" s="245" t="s">
        <v>4132</v>
      </c>
      <c r="C3307" s="245" t="s">
        <v>4203</v>
      </c>
      <c r="D3307" s="245" t="s">
        <v>4202</v>
      </c>
      <c r="E3307" s="246" t="s">
        <v>44</v>
      </c>
      <c r="F3307" s="245" t="s">
        <v>44</v>
      </c>
      <c r="G3307" s="245" t="s">
        <v>12373</v>
      </c>
      <c r="H3307" s="245" t="s">
        <v>18514</v>
      </c>
      <c r="I3307" s="245" t="s">
        <v>24</v>
      </c>
      <c r="J3307" s="245" t="s">
        <v>59</v>
      </c>
      <c r="K3307" s="246" t="s">
        <v>17514</v>
      </c>
      <c r="L3307" s="245" t="s">
        <v>568</v>
      </c>
    </row>
    <row r="3308" spans="1:12" x14ac:dyDescent="0.25">
      <c r="A3308" s="245" t="s">
        <v>4133</v>
      </c>
      <c r="B3308" s="245" t="s">
        <v>4132</v>
      </c>
      <c r="C3308" s="245" t="s">
        <v>4203</v>
      </c>
      <c r="D3308" s="245" t="s">
        <v>4202</v>
      </c>
      <c r="E3308" s="246" t="s">
        <v>44</v>
      </c>
      <c r="F3308" s="245" t="s">
        <v>44</v>
      </c>
      <c r="G3308" s="245" t="s">
        <v>12374</v>
      </c>
      <c r="H3308" s="245" t="s">
        <v>18515</v>
      </c>
      <c r="I3308" s="245" t="s">
        <v>24</v>
      </c>
      <c r="J3308" s="245" t="s">
        <v>59</v>
      </c>
      <c r="K3308" s="246" t="s">
        <v>18516</v>
      </c>
      <c r="L3308" s="245" t="s">
        <v>568</v>
      </c>
    </row>
    <row r="3309" spans="1:12" x14ac:dyDescent="0.25">
      <c r="A3309" s="245" t="s">
        <v>4133</v>
      </c>
      <c r="B3309" s="245" t="s">
        <v>4132</v>
      </c>
      <c r="C3309" s="245" t="s">
        <v>4203</v>
      </c>
      <c r="D3309" s="245" t="s">
        <v>4202</v>
      </c>
      <c r="E3309" s="246" t="s">
        <v>44</v>
      </c>
      <c r="F3309" s="245" t="s">
        <v>44</v>
      </c>
      <c r="G3309" s="245" t="s">
        <v>12375</v>
      </c>
      <c r="H3309" s="245" t="s">
        <v>18517</v>
      </c>
      <c r="I3309" s="245" t="s">
        <v>24</v>
      </c>
      <c r="J3309" s="245" t="s">
        <v>59</v>
      </c>
      <c r="K3309" s="246" t="s">
        <v>18518</v>
      </c>
      <c r="L3309" s="245" t="s">
        <v>568</v>
      </c>
    </row>
    <row r="3310" spans="1:12" x14ac:dyDescent="0.25">
      <c r="A3310" s="245" t="s">
        <v>4133</v>
      </c>
      <c r="B3310" s="245" t="s">
        <v>4132</v>
      </c>
      <c r="C3310" s="245" t="s">
        <v>4203</v>
      </c>
      <c r="D3310" s="245" t="s">
        <v>4202</v>
      </c>
      <c r="E3310" s="246" t="s">
        <v>44</v>
      </c>
      <c r="F3310" s="245" t="s">
        <v>44</v>
      </c>
      <c r="G3310" s="245" t="s">
        <v>12376</v>
      </c>
      <c r="H3310" s="245" t="s">
        <v>18519</v>
      </c>
      <c r="I3310" s="245" t="s">
        <v>24</v>
      </c>
      <c r="J3310" s="245" t="s">
        <v>59</v>
      </c>
      <c r="K3310" s="246" t="s">
        <v>18520</v>
      </c>
      <c r="L3310" s="245" t="s">
        <v>568</v>
      </c>
    </row>
    <row r="3311" spans="1:12" x14ac:dyDescent="0.25">
      <c r="A3311" s="245" t="s">
        <v>4133</v>
      </c>
      <c r="B3311" s="245" t="s">
        <v>4132</v>
      </c>
      <c r="C3311" s="245" t="s">
        <v>4203</v>
      </c>
      <c r="D3311" s="245" t="s">
        <v>4202</v>
      </c>
      <c r="E3311" s="246" t="s">
        <v>44</v>
      </c>
      <c r="F3311" s="245" t="s">
        <v>44</v>
      </c>
      <c r="G3311" s="245" t="s">
        <v>12377</v>
      </c>
      <c r="H3311" s="245" t="s">
        <v>12378</v>
      </c>
      <c r="I3311" s="245" t="s">
        <v>24</v>
      </c>
      <c r="J3311" s="245" t="s">
        <v>59</v>
      </c>
      <c r="K3311" s="246" t="s">
        <v>18521</v>
      </c>
      <c r="L3311" s="245" t="s">
        <v>568</v>
      </c>
    </row>
    <row r="3312" spans="1:12" x14ac:dyDescent="0.25">
      <c r="A3312" s="245" t="s">
        <v>4133</v>
      </c>
      <c r="B3312" s="245" t="s">
        <v>4132</v>
      </c>
      <c r="C3312" s="245" t="s">
        <v>4203</v>
      </c>
      <c r="D3312" s="245" t="s">
        <v>4202</v>
      </c>
      <c r="E3312" s="246" t="s">
        <v>44</v>
      </c>
      <c r="F3312" s="245" t="s">
        <v>44</v>
      </c>
      <c r="G3312" s="245" t="s">
        <v>12379</v>
      </c>
      <c r="H3312" s="245" t="s">
        <v>12380</v>
      </c>
      <c r="I3312" s="245" t="s">
        <v>24</v>
      </c>
      <c r="J3312" s="245" t="s">
        <v>59</v>
      </c>
      <c r="K3312" s="246" t="s">
        <v>18522</v>
      </c>
      <c r="L3312" s="245" t="s">
        <v>568</v>
      </c>
    </row>
    <row r="3313" spans="1:12" x14ac:dyDescent="0.25">
      <c r="A3313" s="245" t="s">
        <v>4133</v>
      </c>
      <c r="B3313" s="245" t="s">
        <v>4132</v>
      </c>
      <c r="C3313" s="245" t="s">
        <v>4203</v>
      </c>
      <c r="D3313" s="245" t="s">
        <v>4202</v>
      </c>
      <c r="E3313" s="246" t="s">
        <v>44</v>
      </c>
      <c r="F3313" s="245" t="s">
        <v>44</v>
      </c>
      <c r="G3313" s="245" t="s">
        <v>12381</v>
      </c>
      <c r="H3313" s="245" t="s">
        <v>12382</v>
      </c>
      <c r="I3313" s="245" t="s">
        <v>24</v>
      </c>
      <c r="J3313" s="245" t="s">
        <v>59</v>
      </c>
      <c r="K3313" s="246" t="s">
        <v>18523</v>
      </c>
      <c r="L3313" s="245" t="s">
        <v>568</v>
      </c>
    </row>
    <row r="3314" spans="1:12" x14ac:dyDescent="0.25">
      <c r="A3314" s="245" t="s">
        <v>4133</v>
      </c>
      <c r="B3314" s="245" t="s">
        <v>4132</v>
      </c>
      <c r="C3314" s="245" t="s">
        <v>4203</v>
      </c>
      <c r="D3314" s="245" t="s">
        <v>4202</v>
      </c>
      <c r="E3314" s="246" t="s">
        <v>44</v>
      </c>
      <c r="F3314" s="245" t="s">
        <v>44</v>
      </c>
      <c r="G3314" s="245" t="s">
        <v>12383</v>
      </c>
      <c r="H3314" s="245" t="s">
        <v>12384</v>
      </c>
      <c r="I3314" s="245" t="s">
        <v>24</v>
      </c>
      <c r="J3314" s="245" t="s">
        <v>59</v>
      </c>
      <c r="K3314" s="246" t="s">
        <v>18524</v>
      </c>
      <c r="L3314" s="245" t="s">
        <v>568</v>
      </c>
    </row>
    <row r="3315" spans="1:12" x14ac:dyDescent="0.25">
      <c r="A3315" s="245" t="s">
        <v>4133</v>
      </c>
      <c r="B3315" s="245" t="s">
        <v>4132</v>
      </c>
      <c r="C3315" s="245" t="s">
        <v>4203</v>
      </c>
      <c r="D3315" s="245" t="s">
        <v>4202</v>
      </c>
      <c r="E3315" s="246" t="s">
        <v>44</v>
      </c>
      <c r="F3315" s="245" t="s">
        <v>44</v>
      </c>
      <c r="G3315" s="245" t="s">
        <v>12385</v>
      </c>
      <c r="H3315" s="245" t="s">
        <v>12386</v>
      </c>
      <c r="I3315" s="245" t="s">
        <v>24</v>
      </c>
      <c r="J3315" s="245" t="s">
        <v>569</v>
      </c>
      <c r="K3315" s="246" t="s">
        <v>18525</v>
      </c>
      <c r="L3315" s="245" t="s">
        <v>568</v>
      </c>
    </row>
    <row r="3316" spans="1:12" x14ac:dyDescent="0.25">
      <c r="A3316" s="245" t="s">
        <v>4133</v>
      </c>
      <c r="B3316" s="245" t="s">
        <v>4132</v>
      </c>
      <c r="C3316" s="245" t="s">
        <v>4203</v>
      </c>
      <c r="D3316" s="245" t="s">
        <v>4202</v>
      </c>
      <c r="E3316" s="246" t="s">
        <v>44</v>
      </c>
      <c r="F3316" s="245" t="s">
        <v>44</v>
      </c>
      <c r="G3316" s="245" t="s">
        <v>12387</v>
      </c>
      <c r="H3316" s="245" t="s">
        <v>12388</v>
      </c>
      <c r="I3316" s="245" t="s">
        <v>24</v>
      </c>
      <c r="J3316" s="245" t="s">
        <v>569</v>
      </c>
      <c r="K3316" s="246" t="s">
        <v>18526</v>
      </c>
      <c r="L3316" s="245" t="s">
        <v>568</v>
      </c>
    </row>
    <row r="3317" spans="1:12" x14ac:dyDescent="0.25">
      <c r="A3317" s="245" t="s">
        <v>4133</v>
      </c>
      <c r="B3317" s="245" t="s">
        <v>4132</v>
      </c>
      <c r="C3317" s="245" t="s">
        <v>4155</v>
      </c>
      <c r="D3317" s="245" t="s">
        <v>4154</v>
      </c>
      <c r="E3317" s="246" t="s">
        <v>44</v>
      </c>
      <c r="F3317" s="245" t="s">
        <v>44</v>
      </c>
      <c r="G3317" s="245" t="s">
        <v>4199</v>
      </c>
      <c r="H3317" s="245" t="s">
        <v>12389</v>
      </c>
      <c r="I3317" s="245" t="s">
        <v>14</v>
      </c>
      <c r="J3317" s="245" t="s">
        <v>59</v>
      </c>
      <c r="K3317" s="246" t="s">
        <v>8240</v>
      </c>
      <c r="L3317" s="245" t="s">
        <v>568</v>
      </c>
    </row>
    <row r="3318" spans="1:12" x14ac:dyDescent="0.25">
      <c r="A3318" s="245" t="s">
        <v>4133</v>
      </c>
      <c r="B3318" s="245" t="s">
        <v>4132</v>
      </c>
      <c r="C3318" s="245" t="s">
        <v>4155</v>
      </c>
      <c r="D3318" s="245" t="s">
        <v>4154</v>
      </c>
      <c r="E3318" s="246" t="s">
        <v>44</v>
      </c>
      <c r="F3318" s="245" t="s">
        <v>44</v>
      </c>
      <c r="G3318" s="245" t="s">
        <v>4198</v>
      </c>
      <c r="H3318" s="245" t="s">
        <v>12390</v>
      </c>
      <c r="I3318" s="245" t="s">
        <v>14</v>
      </c>
      <c r="J3318" s="245" t="s">
        <v>59</v>
      </c>
      <c r="K3318" s="246" t="s">
        <v>5007</v>
      </c>
      <c r="L3318" s="245" t="s">
        <v>568</v>
      </c>
    </row>
    <row r="3319" spans="1:12" x14ac:dyDescent="0.25">
      <c r="A3319" s="245" t="s">
        <v>4133</v>
      </c>
      <c r="B3319" s="245" t="s">
        <v>4132</v>
      </c>
      <c r="C3319" s="245" t="s">
        <v>4155</v>
      </c>
      <c r="D3319" s="245" t="s">
        <v>4154</v>
      </c>
      <c r="E3319" s="246" t="s">
        <v>44</v>
      </c>
      <c r="F3319" s="245" t="s">
        <v>44</v>
      </c>
      <c r="G3319" s="245" t="s">
        <v>4197</v>
      </c>
      <c r="H3319" s="245" t="s">
        <v>12391</v>
      </c>
      <c r="I3319" s="245" t="s">
        <v>14</v>
      </c>
      <c r="J3319" s="245" t="s">
        <v>59</v>
      </c>
      <c r="K3319" s="246" t="s">
        <v>6241</v>
      </c>
      <c r="L3319" s="245" t="s">
        <v>568</v>
      </c>
    </row>
    <row r="3320" spans="1:12" x14ac:dyDescent="0.25">
      <c r="A3320" s="245" t="s">
        <v>4133</v>
      </c>
      <c r="B3320" s="245" t="s">
        <v>4132</v>
      </c>
      <c r="C3320" s="245" t="s">
        <v>4155</v>
      </c>
      <c r="D3320" s="245" t="s">
        <v>4154</v>
      </c>
      <c r="E3320" s="246" t="s">
        <v>44</v>
      </c>
      <c r="F3320" s="245" t="s">
        <v>44</v>
      </c>
      <c r="G3320" s="245" t="s">
        <v>4196</v>
      </c>
      <c r="H3320" s="245" t="s">
        <v>12392</v>
      </c>
      <c r="I3320" s="245" t="s">
        <v>14</v>
      </c>
      <c r="J3320" s="245" t="s">
        <v>59</v>
      </c>
      <c r="K3320" s="246" t="s">
        <v>18527</v>
      </c>
      <c r="L3320" s="245" t="s">
        <v>568</v>
      </c>
    </row>
    <row r="3321" spans="1:12" x14ac:dyDescent="0.25">
      <c r="A3321" s="245" t="s">
        <v>4133</v>
      </c>
      <c r="B3321" s="245" t="s">
        <v>4132</v>
      </c>
      <c r="C3321" s="245" t="s">
        <v>4155</v>
      </c>
      <c r="D3321" s="245" t="s">
        <v>4154</v>
      </c>
      <c r="E3321" s="246" t="s">
        <v>44</v>
      </c>
      <c r="F3321" s="245" t="s">
        <v>44</v>
      </c>
      <c r="G3321" s="245" t="s">
        <v>4195</v>
      </c>
      <c r="H3321" s="245" t="s">
        <v>12393</v>
      </c>
      <c r="I3321" s="245" t="s">
        <v>14</v>
      </c>
      <c r="J3321" s="245" t="s">
        <v>59</v>
      </c>
      <c r="K3321" s="246" t="s">
        <v>9129</v>
      </c>
      <c r="L3321" s="245" t="s">
        <v>568</v>
      </c>
    </row>
    <row r="3322" spans="1:12" x14ac:dyDescent="0.25">
      <c r="A3322" s="245" t="s">
        <v>4133</v>
      </c>
      <c r="B3322" s="245" t="s">
        <v>4132</v>
      </c>
      <c r="C3322" s="245" t="s">
        <v>4155</v>
      </c>
      <c r="D3322" s="245" t="s">
        <v>4154</v>
      </c>
      <c r="E3322" s="246" t="s">
        <v>44</v>
      </c>
      <c r="F3322" s="245" t="s">
        <v>44</v>
      </c>
      <c r="G3322" s="245" t="s">
        <v>4194</v>
      </c>
      <c r="H3322" s="245" t="s">
        <v>12394</v>
      </c>
      <c r="I3322" s="245" t="s">
        <v>14</v>
      </c>
      <c r="J3322" s="245" t="s">
        <v>59</v>
      </c>
      <c r="K3322" s="246" t="s">
        <v>18528</v>
      </c>
      <c r="L3322" s="245" t="s">
        <v>568</v>
      </c>
    </row>
    <row r="3323" spans="1:12" x14ac:dyDescent="0.25">
      <c r="A3323" s="245" t="s">
        <v>4133</v>
      </c>
      <c r="B3323" s="245" t="s">
        <v>4132</v>
      </c>
      <c r="C3323" s="245" t="s">
        <v>4155</v>
      </c>
      <c r="D3323" s="245" t="s">
        <v>4154</v>
      </c>
      <c r="E3323" s="246" t="s">
        <v>44</v>
      </c>
      <c r="F3323" s="245" t="s">
        <v>44</v>
      </c>
      <c r="G3323" s="245" t="s">
        <v>4193</v>
      </c>
      <c r="H3323" s="245" t="s">
        <v>12395</v>
      </c>
      <c r="I3323" s="245" t="s">
        <v>14</v>
      </c>
      <c r="J3323" s="245" t="s">
        <v>59</v>
      </c>
      <c r="K3323" s="246" t="s">
        <v>8384</v>
      </c>
      <c r="L3323" s="245" t="s">
        <v>568</v>
      </c>
    </row>
    <row r="3324" spans="1:12" x14ac:dyDescent="0.25">
      <c r="A3324" s="245" t="s">
        <v>4133</v>
      </c>
      <c r="B3324" s="245" t="s">
        <v>4132</v>
      </c>
      <c r="C3324" s="245" t="s">
        <v>4155</v>
      </c>
      <c r="D3324" s="245" t="s">
        <v>4154</v>
      </c>
      <c r="E3324" s="246" t="s">
        <v>44</v>
      </c>
      <c r="F3324" s="245" t="s">
        <v>44</v>
      </c>
      <c r="G3324" s="245" t="s">
        <v>4192</v>
      </c>
      <c r="H3324" s="245" t="s">
        <v>12396</v>
      </c>
      <c r="I3324" s="245" t="s">
        <v>14</v>
      </c>
      <c r="J3324" s="245" t="s">
        <v>59</v>
      </c>
      <c r="K3324" s="246" t="s">
        <v>9320</v>
      </c>
      <c r="L3324" s="245" t="s">
        <v>568</v>
      </c>
    </row>
    <row r="3325" spans="1:12" x14ac:dyDescent="0.25">
      <c r="A3325" s="245" t="s">
        <v>4133</v>
      </c>
      <c r="B3325" s="245" t="s">
        <v>4132</v>
      </c>
      <c r="C3325" s="245" t="s">
        <v>4155</v>
      </c>
      <c r="D3325" s="245" t="s">
        <v>4154</v>
      </c>
      <c r="E3325" s="246" t="s">
        <v>44</v>
      </c>
      <c r="F3325" s="245" t="s">
        <v>44</v>
      </c>
      <c r="G3325" s="245" t="s">
        <v>4191</v>
      </c>
      <c r="H3325" s="245" t="s">
        <v>12397</v>
      </c>
      <c r="I3325" s="245" t="s">
        <v>14</v>
      </c>
      <c r="J3325" s="245" t="s">
        <v>59</v>
      </c>
      <c r="K3325" s="246" t="s">
        <v>17934</v>
      </c>
      <c r="L3325" s="245" t="s">
        <v>568</v>
      </c>
    </row>
    <row r="3326" spans="1:12" x14ac:dyDescent="0.25">
      <c r="A3326" s="245" t="s">
        <v>4133</v>
      </c>
      <c r="B3326" s="245" t="s">
        <v>4132</v>
      </c>
      <c r="C3326" s="245" t="s">
        <v>4155</v>
      </c>
      <c r="D3326" s="245" t="s">
        <v>4154</v>
      </c>
      <c r="E3326" s="246" t="s">
        <v>44</v>
      </c>
      <c r="F3326" s="245" t="s">
        <v>44</v>
      </c>
      <c r="G3326" s="245" t="s">
        <v>4190</v>
      </c>
      <c r="H3326" s="245" t="s">
        <v>12398</v>
      </c>
      <c r="I3326" s="245" t="s">
        <v>14</v>
      </c>
      <c r="J3326" s="245" t="s">
        <v>59</v>
      </c>
      <c r="K3326" s="246" t="s">
        <v>9069</v>
      </c>
      <c r="L3326" s="245" t="s">
        <v>568</v>
      </c>
    </row>
    <row r="3327" spans="1:12" x14ac:dyDescent="0.25">
      <c r="A3327" s="245" t="s">
        <v>4133</v>
      </c>
      <c r="B3327" s="245" t="s">
        <v>4132</v>
      </c>
      <c r="C3327" s="245" t="s">
        <v>4155</v>
      </c>
      <c r="D3327" s="245" t="s">
        <v>4154</v>
      </c>
      <c r="E3327" s="246" t="s">
        <v>44</v>
      </c>
      <c r="F3327" s="245" t="s">
        <v>44</v>
      </c>
      <c r="G3327" s="245" t="s">
        <v>4188</v>
      </c>
      <c r="H3327" s="245" t="s">
        <v>12399</v>
      </c>
      <c r="I3327" s="245" t="s">
        <v>14</v>
      </c>
      <c r="J3327" s="245" t="s">
        <v>59</v>
      </c>
      <c r="K3327" s="246" t="s">
        <v>18529</v>
      </c>
      <c r="L3327" s="245" t="s">
        <v>568</v>
      </c>
    </row>
    <row r="3328" spans="1:12" x14ac:dyDescent="0.25">
      <c r="A3328" s="245" t="s">
        <v>4133</v>
      </c>
      <c r="B3328" s="245" t="s">
        <v>4132</v>
      </c>
      <c r="C3328" s="245" t="s">
        <v>4155</v>
      </c>
      <c r="D3328" s="245" t="s">
        <v>4154</v>
      </c>
      <c r="E3328" s="246" t="s">
        <v>44</v>
      </c>
      <c r="F3328" s="245" t="s">
        <v>44</v>
      </c>
      <c r="G3328" s="245" t="s">
        <v>4187</v>
      </c>
      <c r="H3328" s="245" t="s">
        <v>12400</v>
      </c>
      <c r="I3328" s="245" t="s">
        <v>14</v>
      </c>
      <c r="J3328" s="245" t="s">
        <v>59</v>
      </c>
      <c r="K3328" s="246" t="s">
        <v>18530</v>
      </c>
      <c r="L3328" s="245" t="s">
        <v>568</v>
      </c>
    </row>
    <row r="3329" spans="1:12" x14ac:dyDescent="0.25">
      <c r="A3329" s="245" t="s">
        <v>4133</v>
      </c>
      <c r="B3329" s="245" t="s">
        <v>4132</v>
      </c>
      <c r="C3329" s="245" t="s">
        <v>4155</v>
      </c>
      <c r="D3329" s="245" t="s">
        <v>4154</v>
      </c>
      <c r="E3329" s="246" t="s">
        <v>44</v>
      </c>
      <c r="F3329" s="245" t="s">
        <v>44</v>
      </c>
      <c r="G3329" s="245" t="s">
        <v>4186</v>
      </c>
      <c r="H3329" s="245" t="s">
        <v>12401</v>
      </c>
      <c r="I3329" s="245" t="s">
        <v>14</v>
      </c>
      <c r="J3329" s="245" t="s">
        <v>59</v>
      </c>
      <c r="K3329" s="246" t="s">
        <v>9465</v>
      </c>
      <c r="L3329" s="245" t="s">
        <v>568</v>
      </c>
    </row>
    <row r="3330" spans="1:12" x14ac:dyDescent="0.25">
      <c r="A3330" s="245" t="s">
        <v>4133</v>
      </c>
      <c r="B3330" s="245" t="s">
        <v>4132</v>
      </c>
      <c r="C3330" s="245" t="s">
        <v>4155</v>
      </c>
      <c r="D3330" s="245" t="s">
        <v>4154</v>
      </c>
      <c r="E3330" s="246" t="s">
        <v>44</v>
      </c>
      <c r="F3330" s="245" t="s">
        <v>44</v>
      </c>
      <c r="G3330" s="245" t="s">
        <v>4184</v>
      </c>
      <c r="H3330" s="245" t="s">
        <v>12402</v>
      </c>
      <c r="I3330" s="245" t="s">
        <v>14</v>
      </c>
      <c r="J3330" s="245" t="s">
        <v>59</v>
      </c>
      <c r="K3330" s="246" t="s">
        <v>8397</v>
      </c>
      <c r="L3330" s="245" t="s">
        <v>568</v>
      </c>
    </row>
    <row r="3331" spans="1:12" x14ac:dyDescent="0.25">
      <c r="A3331" s="245" t="s">
        <v>4133</v>
      </c>
      <c r="B3331" s="245" t="s">
        <v>4132</v>
      </c>
      <c r="C3331" s="245" t="s">
        <v>4155</v>
      </c>
      <c r="D3331" s="245" t="s">
        <v>4154</v>
      </c>
      <c r="E3331" s="246" t="s">
        <v>44</v>
      </c>
      <c r="F3331" s="245" t="s">
        <v>44</v>
      </c>
      <c r="G3331" s="245" t="s">
        <v>4183</v>
      </c>
      <c r="H3331" s="245" t="s">
        <v>12404</v>
      </c>
      <c r="I3331" s="245" t="s">
        <v>14</v>
      </c>
      <c r="J3331" s="245" t="s">
        <v>59</v>
      </c>
      <c r="K3331" s="246" t="s">
        <v>8277</v>
      </c>
      <c r="L3331" s="245" t="s">
        <v>568</v>
      </c>
    </row>
    <row r="3332" spans="1:12" x14ac:dyDescent="0.25">
      <c r="A3332" s="245" t="s">
        <v>4133</v>
      </c>
      <c r="B3332" s="245" t="s">
        <v>4132</v>
      </c>
      <c r="C3332" s="245" t="s">
        <v>4155</v>
      </c>
      <c r="D3332" s="245" t="s">
        <v>4154</v>
      </c>
      <c r="E3332" s="246" t="s">
        <v>44</v>
      </c>
      <c r="F3332" s="245" t="s">
        <v>44</v>
      </c>
      <c r="G3332" s="245" t="s">
        <v>4181</v>
      </c>
      <c r="H3332" s="245" t="s">
        <v>12405</v>
      </c>
      <c r="I3332" s="245" t="s">
        <v>14</v>
      </c>
      <c r="J3332" s="245" t="s">
        <v>59</v>
      </c>
      <c r="K3332" s="246" t="s">
        <v>15496</v>
      </c>
      <c r="L3332" s="245" t="s">
        <v>568</v>
      </c>
    </row>
    <row r="3333" spans="1:12" x14ac:dyDescent="0.25">
      <c r="A3333" s="245" t="s">
        <v>4133</v>
      </c>
      <c r="B3333" s="245" t="s">
        <v>4132</v>
      </c>
      <c r="C3333" s="245" t="s">
        <v>4155</v>
      </c>
      <c r="D3333" s="245" t="s">
        <v>4154</v>
      </c>
      <c r="E3333" s="246" t="s">
        <v>44</v>
      </c>
      <c r="F3333" s="245" t="s">
        <v>44</v>
      </c>
      <c r="G3333" s="245" t="s">
        <v>4180</v>
      </c>
      <c r="H3333" s="245" t="s">
        <v>12406</v>
      </c>
      <c r="I3333" s="245" t="s">
        <v>14</v>
      </c>
      <c r="J3333" s="245" t="s">
        <v>59</v>
      </c>
      <c r="K3333" s="246" t="s">
        <v>12790</v>
      </c>
      <c r="L3333" s="245" t="s">
        <v>568</v>
      </c>
    </row>
    <row r="3334" spans="1:12" x14ac:dyDescent="0.25">
      <c r="A3334" s="245" t="s">
        <v>4133</v>
      </c>
      <c r="B3334" s="245" t="s">
        <v>4132</v>
      </c>
      <c r="C3334" s="245" t="s">
        <v>4155</v>
      </c>
      <c r="D3334" s="245" t="s">
        <v>4154</v>
      </c>
      <c r="E3334" s="246" t="s">
        <v>44</v>
      </c>
      <c r="F3334" s="245" t="s">
        <v>44</v>
      </c>
      <c r="G3334" s="245" t="s">
        <v>4179</v>
      </c>
      <c r="H3334" s="245" t="s">
        <v>12407</v>
      </c>
      <c r="I3334" s="245" t="s">
        <v>14</v>
      </c>
      <c r="J3334" s="245" t="s">
        <v>59</v>
      </c>
      <c r="K3334" s="246" t="s">
        <v>9658</v>
      </c>
      <c r="L3334" s="245" t="s">
        <v>568</v>
      </c>
    </row>
    <row r="3335" spans="1:12" x14ac:dyDescent="0.25">
      <c r="A3335" s="245" t="s">
        <v>4133</v>
      </c>
      <c r="B3335" s="245" t="s">
        <v>4132</v>
      </c>
      <c r="C3335" s="245" t="s">
        <v>4155</v>
      </c>
      <c r="D3335" s="245" t="s">
        <v>4154</v>
      </c>
      <c r="E3335" s="246" t="s">
        <v>44</v>
      </c>
      <c r="F3335" s="245" t="s">
        <v>44</v>
      </c>
      <c r="G3335" s="245" t="s">
        <v>4177</v>
      </c>
      <c r="H3335" s="245" t="s">
        <v>12408</v>
      </c>
      <c r="I3335" s="245" t="s">
        <v>14</v>
      </c>
      <c r="J3335" s="245" t="s">
        <v>59</v>
      </c>
      <c r="K3335" s="246" t="s">
        <v>9575</v>
      </c>
      <c r="L3335" s="245" t="s">
        <v>568</v>
      </c>
    </row>
    <row r="3336" spans="1:12" x14ac:dyDescent="0.25">
      <c r="A3336" s="245" t="s">
        <v>4133</v>
      </c>
      <c r="B3336" s="245" t="s">
        <v>4132</v>
      </c>
      <c r="C3336" s="245" t="s">
        <v>4155</v>
      </c>
      <c r="D3336" s="245" t="s">
        <v>4154</v>
      </c>
      <c r="E3336" s="246" t="s">
        <v>44</v>
      </c>
      <c r="F3336" s="245" t="s">
        <v>44</v>
      </c>
      <c r="G3336" s="245" t="s">
        <v>4176</v>
      </c>
      <c r="H3336" s="245" t="s">
        <v>12409</v>
      </c>
      <c r="I3336" s="245" t="s">
        <v>14</v>
      </c>
      <c r="J3336" s="245" t="s">
        <v>59</v>
      </c>
      <c r="K3336" s="246" t="s">
        <v>16087</v>
      </c>
      <c r="L3336" s="245" t="s">
        <v>568</v>
      </c>
    </row>
    <row r="3337" spans="1:12" x14ac:dyDescent="0.25">
      <c r="A3337" s="245" t="s">
        <v>4133</v>
      </c>
      <c r="B3337" s="245" t="s">
        <v>4132</v>
      </c>
      <c r="C3337" s="245" t="s">
        <v>4155</v>
      </c>
      <c r="D3337" s="245" t="s">
        <v>4154</v>
      </c>
      <c r="E3337" s="246" t="s">
        <v>44</v>
      </c>
      <c r="F3337" s="245" t="s">
        <v>44</v>
      </c>
      <c r="G3337" s="245" t="s">
        <v>4174</v>
      </c>
      <c r="H3337" s="245" t="s">
        <v>12410</v>
      </c>
      <c r="I3337" s="245" t="s">
        <v>14</v>
      </c>
      <c r="J3337" s="245" t="s">
        <v>59</v>
      </c>
      <c r="K3337" s="246" t="s">
        <v>18531</v>
      </c>
      <c r="L3337" s="245" t="s">
        <v>568</v>
      </c>
    </row>
    <row r="3338" spans="1:12" x14ac:dyDescent="0.25">
      <c r="A3338" s="245" t="s">
        <v>4133</v>
      </c>
      <c r="B3338" s="245" t="s">
        <v>4132</v>
      </c>
      <c r="C3338" s="245" t="s">
        <v>4155</v>
      </c>
      <c r="D3338" s="245" t="s">
        <v>4154</v>
      </c>
      <c r="E3338" s="246" t="s">
        <v>44</v>
      </c>
      <c r="F3338" s="245" t="s">
        <v>44</v>
      </c>
      <c r="G3338" s="245" t="s">
        <v>4173</v>
      </c>
      <c r="H3338" s="245" t="s">
        <v>12411</v>
      </c>
      <c r="I3338" s="245" t="s">
        <v>14</v>
      </c>
      <c r="J3338" s="245" t="s">
        <v>59</v>
      </c>
      <c r="K3338" s="246" t="s">
        <v>8811</v>
      </c>
      <c r="L3338" s="245" t="s">
        <v>568</v>
      </c>
    </row>
    <row r="3339" spans="1:12" x14ac:dyDescent="0.25">
      <c r="A3339" s="245" t="s">
        <v>4133</v>
      </c>
      <c r="B3339" s="245" t="s">
        <v>4132</v>
      </c>
      <c r="C3339" s="245" t="s">
        <v>4155</v>
      </c>
      <c r="D3339" s="245" t="s">
        <v>4154</v>
      </c>
      <c r="E3339" s="246" t="s">
        <v>44</v>
      </c>
      <c r="F3339" s="245" t="s">
        <v>44</v>
      </c>
      <c r="G3339" s="245" t="s">
        <v>4172</v>
      </c>
      <c r="H3339" s="245" t="s">
        <v>12412</v>
      </c>
      <c r="I3339" s="245" t="s">
        <v>14</v>
      </c>
      <c r="J3339" s="245" t="s">
        <v>59</v>
      </c>
      <c r="K3339" s="246" t="s">
        <v>5013</v>
      </c>
      <c r="L3339" s="245" t="s">
        <v>568</v>
      </c>
    </row>
    <row r="3340" spans="1:12" x14ac:dyDescent="0.25">
      <c r="A3340" s="245" t="s">
        <v>4133</v>
      </c>
      <c r="B3340" s="245" t="s">
        <v>4132</v>
      </c>
      <c r="C3340" s="245" t="s">
        <v>4155</v>
      </c>
      <c r="D3340" s="245" t="s">
        <v>4154</v>
      </c>
      <c r="E3340" s="246" t="s">
        <v>44</v>
      </c>
      <c r="F3340" s="245" t="s">
        <v>44</v>
      </c>
      <c r="G3340" s="245" t="s">
        <v>4170</v>
      </c>
      <c r="H3340" s="245" t="s">
        <v>12413</v>
      </c>
      <c r="I3340" s="245" t="s">
        <v>14</v>
      </c>
      <c r="J3340" s="245" t="s">
        <v>59</v>
      </c>
      <c r="K3340" s="246" t="s">
        <v>12873</v>
      </c>
      <c r="L3340" s="245" t="s">
        <v>568</v>
      </c>
    </row>
    <row r="3341" spans="1:12" x14ac:dyDescent="0.25">
      <c r="A3341" s="245" t="s">
        <v>4133</v>
      </c>
      <c r="B3341" s="245" t="s">
        <v>4132</v>
      </c>
      <c r="C3341" s="245" t="s">
        <v>4155</v>
      </c>
      <c r="D3341" s="245" t="s">
        <v>4154</v>
      </c>
      <c r="E3341" s="246" t="s">
        <v>44</v>
      </c>
      <c r="F3341" s="245" t="s">
        <v>44</v>
      </c>
      <c r="G3341" s="245" t="s">
        <v>4169</v>
      </c>
      <c r="H3341" s="245" t="s">
        <v>12414</v>
      </c>
      <c r="I3341" s="245" t="s">
        <v>14</v>
      </c>
      <c r="J3341" s="245" t="s">
        <v>59</v>
      </c>
      <c r="K3341" s="246" t="s">
        <v>1469</v>
      </c>
      <c r="L3341" s="245" t="s">
        <v>568</v>
      </c>
    </row>
    <row r="3342" spans="1:12" x14ac:dyDescent="0.25">
      <c r="A3342" s="245" t="s">
        <v>4133</v>
      </c>
      <c r="B3342" s="245" t="s">
        <v>4132</v>
      </c>
      <c r="C3342" s="245" t="s">
        <v>4155</v>
      </c>
      <c r="D3342" s="245" t="s">
        <v>4154</v>
      </c>
      <c r="E3342" s="246" t="s">
        <v>44</v>
      </c>
      <c r="F3342" s="245" t="s">
        <v>44</v>
      </c>
      <c r="G3342" s="245" t="s">
        <v>4168</v>
      </c>
      <c r="H3342" s="245" t="s">
        <v>12415</v>
      </c>
      <c r="I3342" s="245" t="s">
        <v>14</v>
      </c>
      <c r="J3342" s="245" t="s">
        <v>59</v>
      </c>
      <c r="K3342" s="246" t="s">
        <v>18532</v>
      </c>
      <c r="L3342" s="245" t="s">
        <v>568</v>
      </c>
    </row>
    <row r="3343" spans="1:12" x14ac:dyDescent="0.25">
      <c r="A3343" s="245" t="s">
        <v>4133</v>
      </c>
      <c r="B3343" s="245" t="s">
        <v>4132</v>
      </c>
      <c r="C3343" s="245" t="s">
        <v>4155</v>
      </c>
      <c r="D3343" s="245" t="s">
        <v>4154</v>
      </c>
      <c r="E3343" s="246" t="s">
        <v>44</v>
      </c>
      <c r="F3343" s="245" t="s">
        <v>44</v>
      </c>
      <c r="G3343" s="245" t="s">
        <v>4167</v>
      </c>
      <c r="H3343" s="245" t="s">
        <v>12416</v>
      </c>
      <c r="I3343" s="245" t="s">
        <v>14</v>
      </c>
      <c r="J3343" s="245" t="s">
        <v>59</v>
      </c>
      <c r="K3343" s="246" t="s">
        <v>18533</v>
      </c>
      <c r="L3343" s="245" t="s">
        <v>568</v>
      </c>
    </row>
    <row r="3344" spans="1:12" x14ac:dyDescent="0.25">
      <c r="A3344" s="245" t="s">
        <v>4133</v>
      </c>
      <c r="B3344" s="245" t="s">
        <v>4132</v>
      </c>
      <c r="C3344" s="245" t="s">
        <v>4155</v>
      </c>
      <c r="D3344" s="245" t="s">
        <v>4154</v>
      </c>
      <c r="E3344" s="246" t="s">
        <v>44</v>
      </c>
      <c r="F3344" s="245" t="s">
        <v>44</v>
      </c>
      <c r="G3344" s="245" t="s">
        <v>4165</v>
      </c>
      <c r="H3344" s="245" t="s">
        <v>12417</v>
      </c>
      <c r="I3344" s="245" t="s">
        <v>14</v>
      </c>
      <c r="J3344" s="245" t="s">
        <v>59</v>
      </c>
      <c r="K3344" s="246" t="s">
        <v>16342</v>
      </c>
      <c r="L3344" s="245" t="s">
        <v>568</v>
      </c>
    </row>
    <row r="3345" spans="1:12" x14ac:dyDescent="0.25">
      <c r="A3345" s="245" t="s">
        <v>4133</v>
      </c>
      <c r="B3345" s="245" t="s">
        <v>4132</v>
      </c>
      <c r="C3345" s="245" t="s">
        <v>4155</v>
      </c>
      <c r="D3345" s="245" t="s">
        <v>4154</v>
      </c>
      <c r="E3345" s="246" t="s">
        <v>44</v>
      </c>
      <c r="F3345" s="245" t="s">
        <v>44</v>
      </c>
      <c r="G3345" s="245" t="s">
        <v>4164</v>
      </c>
      <c r="H3345" s="245" t="s">
        <v>12418</v>
      </c>
      <c r="I3345" s="245" t="s">
        <v>14</v>
      </c>
      <c r="J3345" s="245" t="s">
        <v>59</v>
      </c>
      <c r="K3345" s="246" t="s">
        <v>1702</v>
      </c>
      <c r="L3345" s="245" t="s">
        <v>568</v>
      </c>
    </row>
    <row r="3346" spans="1:12" x14ac:dyDescent="0.25">
      <c r="A3346" s="245" t="s">
        <v>4133</v>
      </c>
      <c r="B3346" s="245" t="s">
        <v>4132</v>
      </c>
      <c r="C3346" s="245" t="s">
        <v>4155</v>
      </c>
      <c r="D3346" s="245" t="s">
        <v>4154</v>
      </c>
      <c r="E3346" s="246" t="s">
        <v>44</v>
      </c>
      <c r="F3346" s="245" t="s">
        <v>44</v>
      </c>
      <c r="G3346" s="245" t="s">
        <v>4162</v>
      </c>
      <c r="H3346" s="245" t="s">
        <v>12419</v>
      </c>
      <c r="I3346" s="245" t="s">
        <v>14</v>
      </c>
      <c r="J3346" s="245" t="s">
        <v>59</v>
      </c>
      <c r="K3346" s="246" t="s">
        <v>10355</v>
      </c>
      <c r="L3346" s="245" t="s">
        <v>568</v>
      </c>
    </row>
    <row r="3347" spans="1:12" x14ac:dyDescent="0.25">
      <c r="A3347" s="245" t="s">
        <v>4133</v>
      </c>
      <c r="B3347" s="245" t="s">
        <v>4132</v>
      </c>
      <c r="C3347" s="245" t="s">
        <v>4155</v>
      </c>
      <c r="D3347" s="245" t="s">
        <v>4154</v>
      </c>
      <c r="E3347" s="246" t="s">
        <v>44</v>
      </c>
      <c r="F3347" s="245" t="s">
        <v>44</v>
      </c>
      <c r="G3347" s="245" t="s">
        <v>4161</v>
      </c>
      <c r="H3347" s="245" t="s">
        <v>12420</v>
      </c>
      <c r="I3347" s="245" t="s">
        <v>14</v>
      </c>
      <c r="J3347" s="245" t="s">
        <v>59</v>
      </c>
      <c r="K3347" s="246" t="s">
        <v>8341</v>
      </c>
      <c r="L3347" s="245" t="s">
        <v>568</v>
      </c>
    </row>
    <row r="3348" spans="1:12" x14ac:dyDescent="0.25">
      <c r="A3348" s="245" t="s">
        <v>4133</v>
      </c>
      <c r="B3348" s="245" t="s">
        <v>4132</v>
      </c>
      <c r="C3348" s="245" t="s">
        <v>4155</v>
      </c>
      <c r="D3348" s="245" t="s">
        <v>4154</v>
      </c>
      <c r="E3348" s="246" t="s">
        <v>44</v>
      </c>
      <c r="F3348" s="245" t="s">
        <v>44</v>
      </c>
      <c r="G3348" s="245" t="s">
        <v>4160</v>
      </c>
      <c r="H3348" s="245" t="s">
        <v>12421</v>
      </c>
      <c r="I3348" s="245" t="s">
        <v>14</v>
      </c>
      <c r="J3348" s="245" t="s">
        <v>59</v>
      </c>
      <c r="K3348" s="246" t="s">
        <v>3571</v>
      </c>
      <c r="L3348" s="245" t="s">
        <v>568</v>
      </c>
    </row>
    <row r="3349" spans="1:12" x14ac:dyDescent="0.25">
      <c r="A3349" s="245" t="s">
        <v>4133</v>
      </c>
      <c r="B3349" s="245" t="s">
        <v>4132</v>
      </c>
      <c r="C3349" s="245" t="s">
        <v>4155</v>
      </c>
      <c r="D3349" s="245" t="s">
        <v>4154</v>
      </c>
      <c r="E3349" s="246" t="s">
        <v>44</v>
      </c>
      <c r="F3349" s="245" t="s">
        <v>44</v>
      </c>
      <c r="G3349" s="245" t="s">
        <v>4159</v>
      </c>
      <c r="H3349" s="245" t="s">
        <v>12422</v>
      </c>
      <c r="I3349" s="245" t="s">
        <v>14</v>
      </c>
      <c r="J3349" s="245" t="s">
        <v>59</v>
      </c>
      <c r="K3349" s="246" t="s">
        <v>1614</v>
      </c>
      <c r="L3349" s="245" t="s">
        <v>568</v>
      </c>
    </row>
    <row r="3350" spans="1:12" x14ac:dyDescent="0.25">
      <c r="A3350" s="245" t="s">
        <v>4133</v>
      </c>
      <c r="B3350" s="245" t="s">
        <v>4132</v>
      </c>
      <c r="C3350" s="245" t="s">
        <v>4155</v>
      </c>
      <c r="D3350" s="245" t="s">
        <v>4154</v>
      </c>
      <c r="E3350" s="246" t="s">
        <v>44</v>
      </c>
      <c r="F3350" s="245" t="s">
        <v>44</v>
      </c>
      <c r="G3350" s="245" t="s">
        <v>4158</v>
      </c>
      <c r="H3350" s="245" t="s">
        <v>12423</v>
      </c>
      <c r="I3350" s="245" t="s">
        <v>14</v>
      </c>
      <c r="J3350" s="245" t="s">
        <v>59</v>
      </c>
      <c r="K3350" s="246" t="s">
        <v>15209</v>
      </c>
      <c r="L3350" s="245" t="s">
        <v>568</v>
      </c>
    </row>
    <row r="3351" spans="1:12" x14ac:dyDescent="0.25">
      <c r="A3351" s="245" t="s">
        <v>4133</v>
      </c>
      <c r="B3351" s="245" t="s">
        <v>4132</v>
      </c>
      <c r="C3351" s="245" t="s">
        <v>4155</v>
      </c>
      <c r="D3351" s="245" t="s">
        <v>4154</v>
      </c>
      <c r="E3351" s="246" t="s">
        <v>44</v>
      </c>
      <c r="F3351" s="245" t="s">
        <v>44</v>
      </c>
      <c r="G3351" s="245" t="s">
        <v>4156</v>
      </c>
      <c r="H3351" s="245" t="s">
        <v>12424</v>
      </c>
      <c r="I3351" s="245" t="s">
        <v>14</v>
      </c>
      <c r="J3351" s="245" t="s">
        <v>59</v>
      </c>
      <c r="K3351" s="246" t="s">
        <v>8941</v>
      </c>
      <c r="L3351" s="245" t="s">
        <v>568</v>
      </c>
    </row>
    <row r="3352" spans="1:12" x14ac:dyDescent="0.25">
      <c r="A3352" s="245" t="s">
        <v>4133</v>
      </c>
      <c r="B3352" s="245" t="s">
        <v>4132</v>
      </c>
      <c r="C3352" s="245" t="s">
        <v>4155</v>
      </c>
      <c r="D3352" s="245" t="s">
        <v>4154</v>
      </c>
      <c r="E3352" s="246" t="s">
        <v>44</v>
      </c>
      <c r="F3352" s="245" t="s">
        <v>44</v>
      </c>
      <c r="G3352" s="245" t="s">
        <v>4153</v>
      </c>
      <c r="H3352" s="245" t="s">
        <v>12425</v>
      </c>
      <c r="I3352" s="245" t="s">
        <v>14</v>
      </c>
      <c r="J3352" s="245" t="s">
        <v>59</v>
      </c>
      <c r="K3352" s="246" t="s">
        <v>18534</v>
      </c>
      <c r="L3352" s="245" t="s">
        <v>568</v>
      </c>
    </row>
    <row r="3353" spans="1:12" x14ac:dyDescent="0.25">
      <c r="A3353" s="245" t="s">
        <v>4133</v>
      </c>
      <c r="B3353" s="245" t="s">
        <v>4132</v>
      </c>
      <c r="C3353" s="245" t="s">
        <v>4155</v>
      </c>
      <c r="D3353" s="245" t="s">
        <v>4154</v>
      </c>
      <c r="E3353" s="246" t="s">
        <v>44</v>
      </c>
      <c r="F3353" s="245" t="s">
        <v>44</v>
      </c>
      <c r="G3353" s="245" t="s">
        <v>12426</v>
      </c>
      <c r="H3353" s="245" t="s">
        <v>12427</v>
      </c>
      <c r="I3353" s="245" t="s">
        <v>24</v>
      </c>
      <c r="J3353" s="245" t="s">
        <v>59</v>
      </c>
      <c r="K3353" s="246" t="s">
        <v>4253</v>
      </c>
      <c r="L3353" s="245" t="s">
        <v>568</v>
      </c>
    </row>
    <row r="3354" spans="1:12" x14ac:dyDescent="0.25">
      <c r="A3354" s="245" t="s">
        <v>4133</v>
      </c>
      <c r="B3354" s="245" t="s">
        <v>4132</v>
      </c>
      <c r="C3354" s="245" t="s">
        <v>4155</v>
      </c>
      <c r="D3354" s="245" t="s">
        <v>4154</v>
      </c>
      <c r="E3354" s="246" t="s">
        <v>44</v>
      </c>
      <c r="F3354" s="245" t="s">
        <v>44</v>
      </c>
      <c r="G3354" s="245" t="s">
        <v>12428</v>
      </c>
      <c r="H3354" s="245" t="s">
        <v>12429</v>
      </c>
      <c r="I3354" s="245" t="s">
        <v>24</v>
      </c>
      <c r="J3354" s="245" t="s">
        <v>59</v>
      </c>
      <c r="K3354" s="246" t="s">
        <v>18535</v>
      </c>
      <c r="L3354" s="245" t="s">
        <v>568</v>
      </c>
    </row>
    <row r="3355" spans="1:12" x14ac:dyDescent="0.25">
      <c r="A3355" s="245" t="s">
        <v>4133</v>
      </c>
      <c r="B3355" s="245" t="s">
        <v>4132</v>
      </c>
      <c r="C3355" s="245" t="s">
        <v>4155</v>
      </c>
      <c r="D3355" s="245" t="s">
        <v>4154</v>
      </c>
      <c r="E3355" s="246" t="s">
        <v>44</v>
      </c>
      <c r="F3355" s="245" t="s">
        <v>44</v>
      </c>
      <c r="G3355" s="245" t="s">
        <v>12430</v>
      </c>
      <c r="H3355" s="245" t="s">
        <v>12431</v>
      </c>
      <c r="I3355" s="245" t="s">
        <v>24</v>
      </c>
      <c r="J3355" s="245" t="s">
        <v>59</v>
      </c>
      <c r="K3355" s="246" t="s">
        <v>18536</v>
      </c>
      <c r="L3355" s="245" t="s">
        <v>568</v>
      </c>
    </row>
    <row r="3356" spans="1:12" x14ac:dyDescent="0.25">
      <c r="A3356" s="245" t="s">
        <v>4133</v>
      </c>
      <c r="B3356" s="245" t="s">
        <v>4132</v>
      </c>
      <c r="C3356" s="245" t="s">
        <v>4155</v>
      </c>
      <c r="D3356" s="245" t="s">
        <v>4154</v>
      </c>
      <c r="E3356" s="246" t="s">
        <v>44</v>
      </c>
      <c r="F3356" s="245" t="s">
        <v>44</v>
      </c>
      <c r="G3356" s="245" t="s">
        <v>12432</v>
      </c>
      <c r="H3356" s="245" t="s">
        <v>12433</v>
      </c>
      <c r="I3356" s="245" t="s">
        <v>24</v>
      </c>
      <c r="J3356" s="245" t="s">
        <v>59</v>
      </c>
      <c r="K3356" s="246" t="s">
        <v>18537</v>
      </c>
      <c r="L3356" s="245" t="s">
        <v>568</v>
      </c>
    </row>
    <row r="3357" spans="1:12" x14ac:dyDescent="0.25">
      <c r="A3357" s="245" t="s">
        <v>4133</v>
      </c>
      <c r="B3357" s="245" t="s">
        <v>4132</v>
      </c>
      <c r="C3357" s="245" t="s">
        <v>4155</v>
      </c>
      <c r="D3357" s="245" t="s">
        <v>4154</v>
      </c>
      <c r="E3357" s="246" t="s">
        <v>44</v>
      </c>
      <c r="F3357" s="245" t="s">
        <v>44</v>
      </c>
      <c r="G3357" s="245" t="s">
        <v>12434</v>
      </c>
      <c r="H3357" s="245" t="s">
        <v>12435</v>
      </c>
      <c r="I3357" s="245" t="s">
        <v>24</v>
      </c>
      <c r="J3357" s="245" t="s">
        <v>59</v>
      </c>
      <c r="K3357" s="246" t="s">
        <v>18538</v>
      </c>
      <c r="L3357" s="245" t="s">
        <v>568</v>
      </c>
    </row>
    <row r="3358" spans="1:12" x14ac:dyDescent="0.25">
      <c r="A3358" s="245" t="s">
        <v>4133</v>
      </c>
      <c r="B3358" s="245" t="s">
        <v>4132</v>
      </c>
      <c r="C3358" s="245" t="s">
        <v>4155</v>
      </c>
      <c r="D3358" s="245" t="s">
        <v>4154</v>
      </c>
      <c r="E3358" s="246" t="s">
        <v>44</v>
      </c>
      <c r="F3358" s="245" t="s">
        <v>44</v>
      </c>
      <c r="G3358" s="245" t="s">
        <v>12436</v>
      </c>
      <c r="H3358" s="245" t="s">
        <v>12437</v>
      </c>
      <c r="I3358" s="245" t="s">
        <v>24</v>
      </c>
      <c r="J3358" s="245" t="s">
        <v>59</v>
      </c>
      <c r="K3358" s="246" t="s">
        <v>18539</v>
      </c>
      <c r="L3358" s="245" t="s">
        <v>568</v>
      </c>
    </row>
    <row r="3359" spans="1:12" x14ac:dyDescent="0.25">
      <c r="A3359" s="245" t="s">
        <v>4133</v>
      </c>
      <c r="B3359" s="245" t="s">
        <v>4132</v>
      </c>
      <c r="C3359" s="245" t="s">
        <v>4155</v>
      </c>
      <c r="D3359" s="245" t="s">
        <v>4154</v>
      </c>
      <c r="E3359" s="246" t="s">
        <v>44</v>
      </c>
      <c r="F3359" s="245" t="s">
        <v>44</v>
      </c>
      <c r="G3359" s="245" t="s">
        <v>12438</v>
      </c>
      <c r="H3359" s="245" t="s">
        <v>12439</v>
      </c>
      <c r="I3359" s="245" t="s">
        <v>24</v>
      </c>
      <c r="J3359" s="245" t="s">
        <v>569</v>
      </c>
      <c r="K3359" s="246" t="s">
        <v>18540</v>
      </c>
      <c r="L3359" s="245" t="s">
        <v>568</v>
      </c>
    </row>
    <row r="3360" spans="1:12" x14ac:dyDescent="0.25">
      <c r="A3360" s="245" t="s">
        <v>4133</v>
      </c>
      <c r="B3360" s="245" t="s">
        <v>4132</v>
      </c>
      <c r="C3360" s="245" t="s">
        <v>4155</v>
      </c>
      <c r="D3360" s="245" t="s">
        <v>4154</v>
      </c>
      <c r="E3360" s="246" t="s">
        <v>44</v>
      </c>
      <c r="F3360" s="245" t="s">
        <v>44</v>
      </c>
      <c r="G3360" s="245" t="s">
        <v>12440</v>
      </c>
      <c r="H3360" s="245" t="s">
        <v>12441</v>
      </c>
      <c r="I3360" s="245" t="s">
        <v>24</v>
      </c>
      <c r="J3360" s="245" t="s">
        <v>59</v>
      </c>
      <c r="K3360" s="246" t="s">
        <v>18541</v>
      </c>
      <c r="L3360" s="245" t="s">
        <v>568</v>
      </c>
    </row>
    <row r="3361" spans="1:12" x14ac:dyDescent="0.25">
      <c r="A3361" s="245" t="s">
        <v>4133</v>
      </c>
      <c r="B3361" s="245" t="s">
        <v>4132</v>
      </c>
      <c r="C3361" s="245" t="s">
        <v>4155</v>
      </c>
      <c r="D3361" s="245" t="s">
        <v>4154</v>
      </c>
      <c r="E3361" s="246" t="s">
        <v>44</v>
      </c>
      <c r="F3361" s="245" t="s">
        <v>44</v>
      </c>
      <c r="G3361" s="245" t="s">
        <v>12442</v>
      </c>
      <c r="H3361" s="245" t="s">
        <v>12443</v>
      </c>
      <c r="I3361" s="245" t="s">
        <v>24</v>
      </c>
      <c r="J3361" s="245" t="s">
        <v>59</v>
      </c>
      <c r="K3361" s="246" t="s">
        <v>18542</v>
      </c>
      <c r="L3361" s="245" t="s">
        <v>568</v>
      </c>
    </row>
    <row r="3362" spans="1:12" x14ac:dyDescent="0.25">
      <c r="A3362" s="245" t="s">
        <v>4133</v>
      </c>
      <c r="B3362" s="245" t="s">
        <v>4132</v>
      </c>
      <c r="C3362" s="245" t="s">
        <v>4151</v>
      </c>
      <c r="D3362" s="245" t="s">
        <v>4150</v>
      </c>
      <c r="E3362" s="246" t="s">
        <v>44</v>
      </c>
      <c r="F3362" s="245" t="s">
        <v>44</v>
      </c>
      <c r="G3362" s="245" t="s">
        <v>4149</v>
      </c>
      <c r="H3362" s="245" t="s">
        <v>4148</v>
      </c>
      <c r="I3362" s="245" t="s">
        <v>11</v>
      </c>
      <c r="J3362" s="245" t="s">
        <v>59</v>
      </c>
      <c r="K3362" s="246" t="s">
        <v>11731</v>
      </c>
      <c r="L3362" s="245" t="s">
        <v>568</v>
      </c>
    </row>
    <row r="3363" spans="1:12" x14ac:dyDescent="0.25">
      <c r="A3363" s="245" t="s">
        <v>4133</v>
      </c>
      <c r="B3363" s="245" t="s">
        <v>4132</v>
      </c>
      <c r="C3363" s="245" t="s">
        <v>4151</v>
      </c>
      <c r="D3363" s="245" t="s">
        <v>4150</v>
      </c>
      <c r="E3363" s="246" t="s">
        <v>44</v>
      </c>
      <c r="F3363" s="245" t="s">
        <v>44</v>
      </c>
      <c r="G3363" s="245" t="s">
        <v>18543</v>
      </c>
      <c r="H3363" s="245" t="s">
        <v>18544</v>
      </c>
      <c r="I3363" s="245" t="s">
        <v>24</v>
      </c>
      <c r="J3363" s="245" t="s">
        <v>59</v>
      </c>
      <c r="K3363" s="246" t="s">
        <v>18545</v>
      </c>
      <c r="L3363" s="245" t="s">
        <v>568</v>
      </c>
    </row>
    <row r="3364" spans="1:12" x14ac:dyDescent="0.25">
      <c r="A3364" s="245" t="s">
        <v>4133</v>
      </c>
      <c r="B3364" s="245" t="s">
        <v>4132</v>
      </c>
      <c r="C3364" s="245" t="s">
        <v>4151</v>
      </c>
      <c r="D3364" s="245" t="s">
        <v>4150</v>
      </c>
      <c r="E3364" s="246" t="s">
        <v>44</v>
      </c>
      <c r="F3364" s="245" t="s">
        <v>44</v>
      </c>
      <c r="G3364" s="245" t="s">
        <v>18546</v>
      </c>
      <c r="H3364" s="245" t="s">
        <v>18547</v>
      </c>
      <c r="I3364" s="245" t="s">
        <v>24</v>
      </c>
      <c r="J3364" s="245" t="s">
        <v>59</v>
      </c>
      <c r="K3364" s="246" t="s">
        <v>18548</v>
      </c>
      <c r="L3364" s="245" t="s">
        <v>568</v>
      </c>
    </row>
    <row r="3365" spans="1:12" x14ac:dyDescent="0.25">
      <c r="A3365" s="245" t="s">
        <v>4133</v>
      </c>
      <c r="B3365" s="245" t="s">
        <v>4132</v>
      </c>
      <c r="C3365" s="245" t="s">
        <v>4151</v>
      </c>
      <c r="D3365" s="245" t="s">
        <v>4150</v>
      </c>
      <c r="E3365" s="246" t="s">
        <v>44</v>
      </c>
      <c r="F3365" s="245" t="s">
        <v>44</v>
      </c>
      <c r="G3365" s="245" t="s">
        <v>18549</v>
      </c>
      <c r="H3365" s="245" t="s">
        <v>18550</v>
      </c>
      <c r="I3365" s="245" t="s">
        <v>24</v>
      </c>
      <c r="J3365" s="245" t="s">
        <v>59</v>
      </c>
      <c r="K3365" s="246" t="s">
        <v>18551</v>
      </c>
      <c r="L3365" s="245" t="s">
        <v>568</v>
      </c>
    </row>
    <row r="3366" spans="1:12" x14ac:dyDescent="0.25">
      <c r="A3366" s="245" t="s">
        <v>4133</v>
      </c>
      <c r="B3366" s="245" t="s">
        <v>4132</v>
      </c>
      <c r="C3366" s="245" t="s">
        <v>4151</v>
      </c>
      <c r="D3366" s="245" t="s">
        <v>4150</v>
      </c>
      <c r="E3366" s="246" t="s">
        <v>44</v>
      </c>
      <c r="F3366" s="245" t="s">
        <v>44</v>
      </c>
      <c r="G3366" s="245" t="s">
        <v>18552</v>
      </c>
      <c r="H3366" s="245" t="s">
        <v>18553</v>
      </c>
      <c r="I3366" s="245" t="s">
        <v>24</v>
      </c>
      <c r="J3366" s="245" t="s">
        <v>59</v>
      </c>
      <c r="K3366" s="246" t="s">
        <v>18554</v>
      </c>
      <c r="L3366" s="245" t="s">
        <v>568</v>
      </c>
    </row>
    <row r="3367" spans="1:12" x14ac:dyDescent="0.25">
      <c r="A3367" s="245" t="s">
        <v>4133</v>
      </c>
      <c r="B3367" s="245" t="s">
        <v>4132</v>
      </c>
      <c r="C3367" s="245" t="s">
        <v>4151</v>
      </c>
      <c r="D3367" s="245" t="s">
        <v>4150</v>
      </c>
      <c r="E3367" s="246" t="s">
        <v>44</v>
      </c>
      <c r="F3367" s="245" t="s">
        <v>44</v>
      </c>
      <c r="G3367" s="245" t="s">
        <v>18555</v>
      </c>
      <c r="H3367" s="245" t="s">
        <v>18556</v>
      </c>
      <c r="I3367" s="245" t="s">
        <v>24</v>
      </c>
      <c r="J3367" s="245" t="s">
        <v>59</v>
      </c>
      <c r="K3367" s="246" t="s">
        <v>18557</v>
      </c>
      <c r="L3367" s="245" t="s">
        <v>568</v>
      </c>
    </row>
    <row r="3368" spans="1:12" x14ac:dyDescent="0.25">
      <c r="A3368" s="245" t="s">
        <v>4133</v>
      </c>
      <c r="B3368" s="245" t="s">
        <v>4132</v>
      </c>
      <c r="C3368" s="245" t="s">
        <v>4151</v>
      </c>
      <c r="D3368" s="245" t="s">
        <v>4150</v>
      </c>
      <c r="E3368" s="246" t="s">
        <v>44</v>
      </c>
      <c r="F3368" s="245" t="s">
        <v>44</v>
      </c>
      <c r="G3368" s="245" t="s">
        <v>18558</v>
      </c>
      <c r="H3368" s="245" t="s">
        <v>18559</v>
      </c>
      <c r="I3368" s="245" t="s">
        <v>24</v>
      </c>
      <c r="J3368" s="245" t="s">
        <v>59</v>
      </c>
      <c r="K3368" s="246" t="s">
        <v>18560</v>
      </c>
      <c r="L3368" s="245" t="s">
        <v>568</v>
      </c>
    </row>
    <row r="3369" spans="1:12" x14ac:dyDescent="0.25">
      <c r="A3369" s="245" t="s">
        <v>4133</v>
      </c>
      <c r="B3369" s="245" t="s">
        <v>4132</v>
      </c>
      <c r="C3369" s="245" t="s">
        <v>4151</v>
      </c>
      <c r="D3369" s="245" t="s">
        <v>4150</v>
      </c>
      <c r="E3369" s="246" t="s">
        <v>44</v>
      </c>
      <c r="F3369" s="245" t="s">
        <v>44</v>
      </c>
      <c r="G3369" s="245" t="s">
        <v>18561</v>
      </c>
      <c r="H3369" s="245" t="s">
        <v>18562</v>
      </c>
      <c r="I3369" s="245" t="s">
        <v>24</v>
      </c>
      <c r="J3369" s="245" t="s">
        <v>59</v>
      </c>
      <c r="K3369" s="246" t="s">
        <v>18563</v>
      </c>
      <c r="L3369" s="245" t="s">
        <v>568</v>
      </c>
    </row>
    <row r="3370" spans="1:12" x14ac:dyDescent="0.25">
      <c r="A3370" s="245" t="s">
        <v>4133</v>
      </c>
      <c r="B3370" s="245" t="s">
        <v>4132</v>
      </c>
      <c r="C3370" s="245" t="s">
        <v>4151</v>
      </c>
      <c r="D3370" s="245" t="s">
        <v>4150</v>
      </c>
      <c r="E3370" s="246" t="s">
        <v>44</v>
      </c>
      <c r="F3370" s="245" t="s">
        <v>44</v>
      </c>
      <c r="G3370" s="245" t="s">
        <v>18564</v>
      </c>
      <c r="H3370" s="245" t="s">
        <v>18565</v>
      </c>
      <c r="I3370" s="245" t="s">
        <v>24</v>
      </c>
      <c r="J3370" s="245" t="s">
        <v>59</v>
      </c>
      <c r="K3370" s="246" t="s">
        <v>18566</v>
      </c>
      <c r="L3370" s="245" t="s">
        <v>568</v>
      </c>
    </row>
    <row r="3371" spans="1:12" x14ac:dyDescent="0.25">
      <c r="A3371" s="245" t="s">
        <v>4133</v>
      </c>
      <c r="B3371" s="245" t="s">
        <v>4132</v>
      </c>
      <c r="C3371" s="245" t="s">
        <v>4151</v>
      </c>
      <c r="D3371" s="245" t="s">
        <v>4150</v>
      </c>
      <c r="E3371" s="246" t="s">
        <v>44</v>
      </c>
      <c r="F3371" s="245" t="s">
        <v>44</v>
      </c>
      <c r="G3371" s="245" t="s">
        <v>18567</v>
      </c>
      <c r="H3371" s="245" t="s">
        <v>18568</v>
      </c>
      <c r="I3371" s="245" t="s">
        <v>24</v>
      </c>
      <c r="J3371" s="245" t="s">
        <v>59</v>
      </c>
      <c r="K3371" s="246" t="s">
        <v>18569</v>
      </c>
      <c r="L3371" s="245" t="s">
        <v>568</v>
      </c>
    </row>
    <row r="3372" spans="1:12" x14ac:dyDescent="0.25">
      <c r="A3372" s="245" t="s">
        <v>4133</v>
      </c>
      <c r="B3372" s="245" t="s">
        <v>4132</v>
      </c>
      <c r="C3372" s="245" t="s">
        <v>4151</v>
      </c>
      <c r="D3372" s="245" t="s">
        <v>4150</v>
      </c>
      <c r="E3372" s="246" t="s">
        <v>44</v>
      </c>
      <c r="F3372" s="245" t="s">
        <v>44</v>
      </c>
      <c r="G3372" s="245" t="s">
        <v>18570</v>
      </c>
      <c r="H3372" s="245" t="s">
        <v>18571</v>
      </c>
      <c r="I3372" s="245" t="s">
        <v>24</v>
      </c>
      <c r="J3372" s="245" t="s">
        <v>59</v>
      </c>
      <c r="K3372" s="246" t="s">
        <v>18572</v>
      </c>
      <c r="L3372" s="245" t="s">
        <v>568</v>
      </c>
    </row>
    <row r="3373" spans="1:12" x14ac:dyDescent="0.25">
      <c r="A3373" s="245" t="s">
        <v>4133</v>
      </c>
      <c r="B3373" s="245" t="s">
        <v>4132</v>
      </c>
      <c r="C3373" s="245" t="s">
        <v>4151</v>
      </c>
      <c r="D3373" s="245" t="s">
        <v>4150</v>
      </c>
      <c r="E3373" s="246" t="s">
        <v>44</v>
      </c>
      <c r="F3373" s="245" t="s">
        <v>44</v>
      </c>
      <c r="G3373" s="245" t="s">
        <v>18573</v>
      </c>
      <c r="H3373" s="245" t="s">
        <v>18574</v>
      </c>
      <c r="I3373" s="245" t="s">
        <v>24</v>
      </c>
      <c r="J3373" s="245" t="s">
        <v>59</v>
      </c>
      <c r="K3373" s="246" t="s">
        <v>18575</v>
      </c>
      <c r="L3373" s="245" t="s">
        <v>568</v>
      </c>
    </row>
    <row r="3374" spans="1:12" x14ac:dyDescent="0.25">
      <c r="A3374" s="245" t="s">
        <v>4133</v>
      </c>
      <c r="B3374" s="245" t="s">
        <v>4132</v>
      </c>
      <c r="C3374" s="245" t="s">
        <v>4151</v>
      </c>
      <c r="D3374" s="245" t="s">
        <v>4150</v>
      </c>
      <c r="E3374" s="246" t="s">
        <v>44</v>
      </c>
      <c r="F3374" s="245" t="s">
        <v>44</v>
      </c>
      <c r="G3374" s="245" t="s">
        <v>18576</v>
      </c>
      <c r="H3374" s="245" t="s">
        <v>18577</v>
      </c>
      <c r="I3374" s="245" t="s">
        <v>24</v>
      </c>
      <c r="J3374" s="245" t="s">
        <v>59</v>
      </c>
      <c r="K3374" s="246" t="s">
        <v>18578</v>
      </c>
      <c r="L3374" s="245" t="s">
        <v>568</v>
      </c>
    </row>
    <row r="3375" spans="1:12" x14ac:dyDescent="0.25">
      <c r="A3375" s="245" t="s">
        <v>4133</v>
      </c>
      <c r="B3375" s="245" t="s">
        <v>4132</v>
      </c>
      <c r="C3375" s="245" t="s">
        <v>4151</v>
      </c>
      <c r="D3375" s="245" t="s">
        <v>4150</v>
      </c>
      <c r="E3375" s="246" t="s">
        <v>44</v>
      </c>
      <c r="F3375" s="245" t="s">
        <v>44</v>
      </c>
      <c r="G3375" s="245" t="s">
        <v>18579</v>
      </c>
      <c r="H3375" s="245" t="s">
        <v>18580</v>
      </c>
      <c r="I3375" s="245" t="s">
        <v>24</v>
      </c>
      <c r="J3375" s="245" t="s">
        <v>569</v>
      </c>
      <c r="K3375" s="246" t="s">
        <v>18581</v>
      </c>
      <c r="L3375" s="245" t="s">
        <v>568</v>
      </c>
    </row>
    <row r="3376" spans="1:12" x14ac:dyDescent="0.25">
      <c r="A3376" s="245" t="s">
        <v>4133</v>
      </c>
      <c r="B3376" s="245" t="s">
        <v>4132</v>
      </c>
      <c r="C3376" s="245" t="s">
        <v>4151</v>
      </c>
      <c r="D3376" s="245" t="s">
        <v>4150</v>
      </c>
      <c r="E3376" s="246" t="s">
        <v>44</v>
      </c>
      <c r="F3376" s="245" t="s">
        <v>44</v>
      </c>
      <c r="G3376" s="245" t="s">
        <v>18582</v>
      </c>
      <c r="H3376" s="245" t="s">
        <v>18583</v>
      </c>
      <c r="I3376" s="245" t="s">
        <v>24</v>
      </c>
      <c r="J3376" s="245" t="s">
        <v>569</v>
      </c>
      <c r="K3376" s="246" t="s">
        <v>18584</v>
      </c>
      <c r="L3376" s="245" t="s">
        <v>568</v>
      </c>
    </row>
    <row r="3377" spans="1:12" x14ac:dyDescent="0.25">
      <c r="A3377" s="245" t="s">
        <v>4133</v>
      </c>
      <c r="B3377" s="245" t="s">
        <v>4132</v>
      </c>
      <c r="C3377" s="245" t="s">
        <v>4151</v>
      </c>
      <c r="D3377" s="245" t="s">
        <v>4150</v>
      </c>
      <c r="E3377" s="246" t="s">
        <v>44</v>
      </c>
      <c r="F3377" s="245" t="s">
        <v>44</v>
      </c>
      <c r="G3377" s="245" t="s">
        <v>18585</v>
      </c>
      <c r="H3377" s="245" t="s">
        <v>18586</v>
      </c>
      <c r="I3377" s="245" t="s">
        <v>24</v>
      </c>
      <c r="J3377" s="245" t="s">
        <v>569</v>
      </c>
      <c r="K3377" s="246" t="s">
        <v>18587</v>
      </c>
      <c r="L3377" s="245" t="s">
        <v>568</v>
      </c>
    </row>
    <row r="3378" spans="1:12" x14ac:dyDescent="0.25">
      <c r="A3378" s="245" t="s">
        <v>4133</v>
      </c>
      <c r="B3378" s="245" t="s">
        <v>4132</v>
      </c>
      <c r="C3378" s="245" t="s">
        <v>4151</v>
      </c>
      <c r="D3378" s="245" t="s">
        <v>4150</v>
      </c>
      <c r="E3378" s="246" t="s">
        <v>44</v>
      </c>
      <c r="F3378" s="245" t="s">
        <v>44</v>
      </c>
      <c r="G3378" s="245" t="s">
        <v>18588</v>
      </c>
      <c r="H3378" s="245" t="s">
        <v>18589</v>
      </c>
      <c r="I3378" s="245" t="s">
        <v>24</v>
      </c>
      <c r="J3378" s="245" t="s">
        <v>569</v>
      </c>
      <c r="K3378" s="246" t="s">
        <v>18590</v>
      </c>
      <c r="L3378" s="245" t="s">
        <v>568</v>
      </c>
    </row>
    <row r="3379" spans="1:12" x14ac:dyDescent="0.25">
      <c r="A3379" s="245" t="s">
        <v>4133</v>
      </c>
      <c r="B3379" s="245" t="s">
        <v>4132</v>
      </c>
      <c r="C3379" s="245" t="s">
        <v>4151</v>
      </c>
      <c r="D3379" s="245" t="s">
        <v>4150</v>
      </c>
      <c r="E3379" s="246" t="s">
        <v>44</v>
      </c>
      <c r="F3379" s="245" t="s">
        <v>44</v>
      </c>
      <c r="G3379" s="245" t="s">
        <v>18591</v>
      </c>
      <c r="H3379" s="245" t="s">
        <v>18592</v>
      </c>
      <c r="I3379" s="245" t="s">
        <v>24</v>
      </c>
      <c r="J3379" s="245" t="s">
        <v>569</v>
      </c>
      <c r="K3379" s="246" t="s">
        <v>18593</v>
      </c>
      <c r="L3379" s="245" t="s">
        <v>568</v>
      </c>
    </row>
    <row r="3380" spans="1:12" x14ac:dyDescent="0.25">
      <c r="A3380" s="245" t="s">
        <v>4133</v>
      </c>
      <c r="B3380" s="245" t="s">
        <v>4132</v>
      </c>
      <c r="C3380" s="245" t="s">
        <v>4151</v>
      </c>
      <c r="D3380" s="245" t="s">
        <v>4150</v>
      </c>
      <c r="E3380" s="246" t="s">
        <v>44</v>
      </c>
      <c r="F3380" s="245" t="s">
        <v>44</v>
      </c>
      <c r="G3380" s="245" t="s">
        <v>18594</v>
      </c>
      <c r="H3380" s="245" t="s">
        <v>18595</v>
      </c>
      <c r="I3380" s="245" t="s">
        <v>24</v>
      </c>
      <c r="J3380" s="245" t="s">
        <v>569</v>
      </c>
      <c r="K3380" s="246" t="s">
        <v>18596</v>
      </c>
      <c r="L3380" s="245" t="s">
        <v>568</v>
      </c>
    </row>
    <row r="3381" spans="1:12" x14ac:dyDescent="0.25">
      <c r="A3381" s="245" t="s">
        <v>4133</v>
      </c>
      <c r="B3381" s="245" t="s">
        <v>4132</v>
      </c>
      <c r="C3381" s="245" t="s">
        <v>4151</v>
      </c>
      <c r="D3381" s="245" t="s">
        <v>4150</v>
      </c>
      <c r="E3381" s="246" t="s">
        <v>44</v>
      </c>
      <c r="F3381" s="245" t="s">
        <v>44</v>
      </c>
      <c r="G3381" s="245" t="s">
        <v>18597</v>
      </c>
      <c r="H3381" s="245" t="s">
        <v>18598</v>
      </c>
      <c r="I3381" s="245" t="s">
        <v>24</v>
      </c>
      <c r="J3381" s="245" t="s">
        <v>569</v>
      </c>
      <c r="K3381" s="246" t="s">
        <v>18599</v>
      </c>
      <c r="L3381" s="245" t="s">
        <v>568</v>
      </c>
    </row>
    <row r="3382" spans="1:12" x14ac:dyDescent="0.25">
      <c r="A3382" s="245" t="s">
        <v>4133</v>
      </c>
      <c r="B3382" s="245" t="s">
        <v>4132</v>
      </c>
      <c r="C3382" s="245" t="s">
        <v>4151</v>
      </c>
      <c r="D3382" s="245" t="s">
        <v>4150</v>
      </c>
      <c r="E3382" s="246" t="s">
        <v>44</v>
      </c>
      <c r="F3382" s="245" t="s">
        <v>44</v>
      </c>
      <c r="G3382" s="245" t="s">
        <v>18600</v>
      </c>
      <c r="H3382" s="245" t="s">
        <v>18601</v>
      </c>
      <c r="I3382" s="245" t="s">
        <v>24</v>
      </c>
      <c r="J3382" s="245" t="s">
        <v>569</v>
      </c>
      <c r="K3382" s="246" t="s">
        <v>18602</v>
      </c>
      <c r="L3382" s="245" t="s">
        <v>568</v>
      </c>
    </row>
    <row r="3383" spans="1:12" x14ac:dyDescent="0.25">
      <c r="A3383" s="245" t="s">
        <v>4133</v>
      </c>
      <c r="B3383" s="245" t="s">
        <v>4132</v>
      </c>
      <c r="C3383" s="245" t="s">
        <v>4151</v>
      </c>
      <c r="D3383" s="245" t="s">
        <v>4150</v>
      </c>
      <c r="E3383" s="246" t="s">
        <v>44</v>
      </c>
      <c r="F3383" s="245" t="s">
        <v>44</v>
      </c>
      <c r="G3383" s="245" t="s">
        <v>18603</v>
      </c>
      <c r="H3383" s="245" t="s">
        <v>18604</v>
      </c>
      <c r="I3383" s="245" t="s">
        <v>24</v>
      </c>
      <c r="J3383" s="245" t="s">
        <v>569</v>
      </c>
      <c r="K3383" s="246" t="s">
        <v>18605</v>
      </c>
      <c r="L3383" s="245" t="s">
        <v>568</v>
      </c>
    </row>
    <row r="3384" spans="1:12" x14ac:dyDescent="0.25">
      <c r="A3384" s="245" t="s">
        <v>4133</v>
      </c>
      <c r="B3384" s="245" t="s">
        <v>4132</v>
      </c>
      <c r="C3384" s="245" t="s">
        <v>4151</v>
      </c>
      <c r="D3384" s="245" t="s">
        <v>4150</v>
      </c>
      <c r="E3384" s="246" t="s">
        <v>44</v>
      </c>
      <c r="F3384" s="245" t="s">
        <v>44</v>
      </c>
      <c r="G3384" s="245" t="s">
        <v>18606</v>
      </c>
      <c r="H3384" s="245" t="s">
        <v>18607</v>
      </c>
      <c r="I3384" s="245" t="s">
        <v>24</v>
      </c>
      <c r="J3384" s="245" t="s">
        <v>569</v>
      </c>
      <c r="K3384" s="246" t="s">
        <v>18608</v>
      </c>
      <c r="L3384" s="245" t="s">
        <v>568</v>
      </c>
    </row>
    <row r="3385" spans="1:12" x14ac:dyDescent="0.25">
      <c r="A3385" s="245" t="s">
        <v>4133</v>
      </c>
      <c r="B3385" s="245" t="s">
        <v>4132</v>
      </c>
      <c r="C3385" s="245" t="s">
        <v>4151</v>
      </c>
      <c r="D3385" s="245" t="s">
        <v>4150</v>
      </c>
      <c r="E3385" s="246" t="s">
        <v>44</v>
      </c>
      <c r="F3385" s="245" t="s">
        <v>44</v>
      </c>
      <c r="G3385" s="245" t="s">
        <v>18609</v>
      </c>
      <c r="H3385" s="245" t="s">
        <v>18610</v>
      </c>
      <c r="I3385" s="245" t="s">
        <v>24</v>
      </c>
      <c r="J3385" s="245" t="s">
        <v>569</v>
      </c>
      <c r="K3385" s="246" t="s">
        <v>18611</v>
      </c>
      <c r="L3385" s="245" t="s">
        <v>568</v>
      </c>
    </row>
    <row r="3386" spans="1:12" x14ac:dyDescent="0.25">
      <c r="A3386" s="245" t="s">
        <v>4133</v>
      </c>
      <c r="B3386" s="245" t="s">
        <v>4132</v>
      </c>
      <c r="C3386" s="245" t="s">
        <v>4151</v>
      </c>
      <c r="D3386" s="245" t="s">
        <v>4150</v>
      </c>
      <c r="E3386" s="246" t="s">
        <v>44</v>
      </c>
      <c r="F3386" s="245" t="s">
        <v>44</v>
      </c>
      <c r="G3386" s="245" t="s">
        <v>18612</v>
      </c>
      <c r="H3386" s="245" t="s">
        <v>18613</v>
      </c>
      <c r="I3386" s="245" t="s">
        <v>24</v>
      </c>
      <c r="J3386" s="245" t="s">
        <v>569</v>
      </c>
      <c r="K3386" s="246" t="s">
        <v>18614</v>
      </c>
      <c r="L3386" s="245" t="s">
        <v>568</v>
      </c>
    </row>
    <row r="3387" spans="1:12" x14ac:dyDescent="0.25">
      <c r="A3387" s="245" t="s">
        <v>4133</v>
      </c>
      <c r="B3387" s="245" t="s">
        <v>4132</v>
      </c>
      <c r="C3387" s="245" t="s">
        <v>4151</v>
      </c>
      <c r="D3387" s="245" t="s">
        <v>4150</v>
      </c>
      <c r="E3387" s="246" t="s">
        <v>44</v>
      </c>
      <c r="F3387" s="245" t="s">
        <v>44</v>
      </c>
      <c r="G3387" s="245" t="s">
        <v>18615</v>
      </c>
      <c r="H3387" s="245" t="s">
        <v>18616</v>
      </c>
      <c r="I3387" s="245" t="s">
        <v>24</v>
      </c>
      <c r="J3387" s="245" t="s">
        <v>569</v>
      </c>
      <c r="K3387" s="246" t="s">
        <v>18617</v>
      </c>
      <c r="L3387" s="245" t="s">
        <v>568</v>
      </c>
    </row>
    <row r="3388" spans="1:12" x14ac:dyDescent="0.25">
      <c r="A3388" s="245" t="s">
        <v>4133</v>
      </c>
      <c r="B3388" s="245" t="s">
        <v>4132</v>
      </c>
      <c r="C3388" s="245" t="s">
        <v>4151</v>
      </c>
      <c r="D3388" s="245" t="s">
        <v>4150</v>
      </c>
      <c r="E3388" s="246" t="s">
        <v>44</v>
      </c>
      <c r="F3388" s="245" t="s">
        <v>44</v>
      </c>
      <c r="G3388" s="245" t="s">
        <v>18618</v>
      </c>
      <c r="H3388" s="245" t="s">
        <v>18619</v>
      </c>
      <c r="I3388" s="245" t="s">
        <v>24</v>
      </c>
      <c r="J3388" s="245" t="s">
        <v>569</v>
      </c>
      <c r="K3388" s="246" t="s">
        <v>18620</v>
      </c>
      <c r="L3388" s="245" t="s">
        <v>568</v>
      </c>
    </row>
    <row r="3389" spans="1:12" x14ac:dyDescent="0.25">
      <c r="A3389" s="245" t="s">
        <v>4133</v>
      </c>
      <c r="B3389" s="245" t="s">
        <v>4132</v>
      </c>
      <c r="C3389" s="245" t="s">
        <v>4151</v>
      </c>
      <c r="D3389" s="245" t="s">
        <v>4150</v>
      </c>
      <c r="E3389" s="246" t="s">
        <v>44</v>
      </c>
      <c r="F3389" s="245" t="s">
        <v>44</v>
      </c>
      <c r="G3389" s="245" t="s">
        <v>18621</v>
      </c>
      <c r="H3389" s="245" t="s">
        <v>18622</v>
      </c>
      <c r="I3389" s="245" t="s">
        <v>24</v>
      </c>
      <c r="J3389" s="245" t="s">
        <v>569</v>
      </c>
      <c r="K3389" s="246" t="s">
        <v>18623</v>
      </c>
      <c r="L3389" s="245" t="s">
        <v>568</v>
      </c>
    </row>
    <row r="3390" spans="1:12" x14ac:dyDescent="0.25">
      <c r="A3390" s="245" t="s">
        <v>4133</v>
      </c>
      <c r="B3390" s="245" t="s">
        <v>4132</v>
      </c>
      <c r="C3390" s="245" t="s">
        <v>4151</v>
      </c>
      <c r="D3390" s="245" t="s">
        <v>4150</v>
      </c>
      <c r="E3390" s="246" t="s">
        <v>44</v>
      </c>
      <c r="F3390" s="245" t="s">
        <v>44</v>
      </c>
      <c r="G3390" s="245" t="s">
        <v>18624</v>
      </c>
      <c r="H3390" s="245" t="s">
        <v>18625</v>
      </c>
      <c r="I3390" s="245" t="s">
        <v>24</v>
      </c>
      <c r="J3390" s="245" t="s">
        <v>569</v>
      </c>
      <c r="K3390" s="246" t="s">
        <v>18626</v>
      </c>
      <c r="L3390" s="245" t="s">
        <v>568</v>
      </c>
    </row>
    <row r="3391" spans="1:12" x14ac:dyDescent="0.25">
      <c r="A3391" s="245" t="s">
        <v>4133</v>
      </c>
      <c r="B3391" s="245" t="s">
        <v>4132</v>
      </c>
      <c r="C3391" s="245" t="s">
        <v>4151</v>
      </c>
      <c r="D3391" s="245" t="s">
        <v>4150</v>
      </c>
      <c r="E3391" s="246" t="s">
        <v>44</v>
      </c>
      <c r="F3391" s="245" t="s">
        <v>44</v>
      </c>
      <c r="G3391" s="245" t="s">
        <v>18627</v>
      </c>
      <c r="H3391" s="245" t="s">
        <v>18628</v>
      </c>
      <c r="I3391" s="245" t="s">
        <v>24</v>
      </c>
      <c r="J3391" s="245" t="s">
        <v>569</v>
      </c>
      <c r="K3391" s="246" t="s">
        <v>18629</v>
      </c>
      <c r="L3391" s="245" t="s">
        <v>568</v>
      </c>
    </row>
    <row r="3392" spans="1:12" x14ac:dyDescent="0.25">
      <c r="A3392" s="245" t="s">
        <v>4133</v>
      </c>
      <c r="B3392" s="245" t="s">
        <v>4132</v>
      </c>
      <c r="C3392" s="245" t="s">
        <v>4151</v>
      </c>
      <c r="D3392" s="245" t="s">
        <v>4150</v>
      </c>
      <c r="E3392" s="246" t="s">
        <v>44</v>
      </c>
      <c r="F3392" s="245" t="s">
        <v>44</v>
      </c>
      <c r="G3392" s="245" t="s">
        <v>18630</v>
      </c>
      <c r="H3392" s="245" t="s">
        <v>18631</v>
      </c>
      <c r="I3392" s="245" t="s">
        <v>24</v>
      </c>
      <c r="J3392" s="245" t="s">
        <v>569</v>
      </c>
      <c r="K3392" s="246" t="s">
        <v>18632</v>
      </c>
      <c r="L3392" s="245" t="s">
        <v>568</v>
      </c>
    </row>
    <row r="3393" spans="1:12" x14ac:dyDescent="0.25">
      <c r="A3393" s="245" t="s">
        <v>4133</v>
      </c>
      <c r="B3393" s="245" t="s">
        <v>4132</v>
      </c>
      <c r="C3393" s="245" t="s">
        <v>4151</v>
      </c>
      <c r="D3393" s="245" t="s">
        <v>4150</v>
      </c>
      <c r="E3393" s="246" t="s">
        <v>44</v>
      </c>
      <c r="F3393" s="245" t="s">
        <v>44</v>
      </c>
      <c r="G3393" s="245" t="s">
        <v>18633</v>
      </c>
      <c r="H3393" s="245" t="s">
        <v>18634</v>
      </c>
      <c r="I3393" s="245" t="s">
        <v>24</v>
      </c>
      <c r="J3393" s="245" t="s">
        <v>569</v>
      </c>
      <c r="K3393" s="246" t="s">
        <v>18635</v>
      </c>
      <c r="L3393" s="245" t="s">
        <v>568</v>
      </c>
    </row>
    <row r="3394" spans="1:12" x14ac:dyDescent="0.25">
      <c r="A3394" s="245" t="s">
        <v>4133</v>
      </c>
      <c r="B3394" s="245" t="s">
        <v>4132</v>
      </c>
      <c r="C3394" s="245" t="s">
        <v>4151</v>
      </c>
      <c r="D3394" s="245" t="s">
        <v>4150</v>
      </c>
      <c r="E3394" s="246" t="s">
        <v>44</v>
      </c>
      <c r="F3394" s="245" t="s">
        <v>44</v>
      </c>
      <c r="G3394" s="245" t="s">
        <v>18636</v>
      </c>
      <c r="H3394" s="245" t="s">
        <v>18637</v>
      </c>
      <c r="I3394" s="245" t="s">
        <v>24</v>
      </c>
      <c r="J3394" s="245" t="s">
        <v>569</v>
      </c>
      <c r="K3394" s="246" t="s">
        <v>18638</v>
      </c>
      <c r="L3394" s="245" t="s">
        <v>568</v>
      </c>
    </row>
    <row r="3395" spans="1:12" x14ac:dyDescent="0.25">
      <c r="A3395" s="245" t="s">
        <v>4133</v>
      </c>
      <c r="B3395" s="245" t="s">
        <v>4132</v>
      </c>
      <c r="C3395" s="245" t="s">
        <v>4151</v>
      </c>
      <c r="D3395" s="245" t="s">
        <v>4150</v>
      </c>
      <c r="E3395" s="246" t="s">
        <v>44</v>
      </c>
      <c r="F3395" s="245" t="s">
        <v>44</v>
      </c>
      <c r="G3395" s="245" t="s">
        <v>18639</v>
      </c>
      <c r="H3395" s="245" t="s">
        <v>18640</v>
      </c>
      <c r="I3395" s="245" t="s">
        <v>24</v>
      </c>
      <c r="J3395" s="245" t="s">
        <v>569</v>
      </c>
      <c r="K3395" s="246" t="s">
        <v>18641</v>
      </c>
      <c r="L3395" s="245" t="s">
        <v>568</v>
      </c>
    </row>
    <row r="3396" spans="1:12" x14ac:dyDescent="0.25">
      <c r="A3396" s="245" t="s">
        <v>4133</v>
      </c>
      <c r="B3396" s="245" t="s">
        <v>4132</v>
      </c>
      <c r="C3396" s="245" t="s">
        <v>4151</v>
      </c>
      <c r="D3396" s="245" t="s">
        <v>4150</v>
      </c>
      <c r="E3396" s="246" t="s">
        <v>44</v>
      </c>
      <c r="F3396" s="245" t="s">
        <v>44</v>
      </c>
      <c r="G3396" s="245" t="s">
        <v>18642</v>
      </c>
      <c r="H3396" s="245" t="s">
        <v>18643</v>
      </c>
      <c r="I3396" s="245" t="s">
        <v>24</v>
      </c>
      <c r="J3396" s="245" t="s">
        <v>569</v>
      </c>
      <c r="K3396" s="246" t="s">
        <v>18644</v>
      </c>
      <c r="L3396" s="245" t="s">
        <v>568</v>
      </c>
    </row>
    <row r="3397" spans="1:12" x14ac:dyDescent="0.25">
      <c r="A3397" s="245" t="s">
        <v>4133</v>
      </c>
      <c r="B3397" s="245" t="s">
        <v>4132</v>
      </c>
      <c r="C3397" s="245" t="s">
        <v>4151</v>
      </c>
      <c r="D3397" s="245" t="s">
        <v>4150</v>
      </c>
      <c r="E3397" s="246" t="s">
        <v>44</v>
      </c>
      <c r="F3397" s="245" t="s">
        <v>44</v>
      </c>
      <c r="G3397" s="245" t="s">
        <v>18645</v>
      </c>
      <c r="H3397" s="245" t="s">
        <v>18646</v>
      </c>
      <c r="I3397" s="245" t="s">
        <v>24</v>
      </c>
      <c r="J3397" s="245" t="s">
        <v>569</v>
      </c>
      <c r="K3397" s="246" t="s">
        <v>18647</v>
      </c>
      <c r="L3397" s="245" t="s">
        <v>568</v>
      </c>
    </row>
    <row r="3398" spans="1:12" x14ac:dyDescent="0.25">
      <c r="A3398" s="245" t="s">
        <v>4133</v>
      </c>
      <c r="B3398" s="245" t="s">
        <v>4132</v>
      </c>
      <c r="C3398" s="245" t="s">
        <v>4151</v>
      </c>
      <c r="D3398" s="245" t="s">
        <v>4150</v>
      </c>
      <c r="E3398" s="246" t="s">
        <v>44</v>
      </c>
      <c r="F3398" s="245" t="s">
        <v>44</v>
      </c>
      <c r="G3398" s="245" t="s">
        <v>18648</v>
      </c>
      <c r="H3398" s="245" t="s">
        <v>18649</v>
      </c>
      <c r="I3398" s="245" t="s">
        <v>24</v>
      </c>
      <c r="J3398" s="245" t="s">
        <v>59</v>
      </c>
      <c r="K3398" s="246" t="s">
        <v>9541</v>
      </c>
      <c r="L3398" s="245" t="s">
        <v>568</v>
      </c>
    </row>
    <row r="3399" spans="1:12" x14ac:dyDescent="0.25">
      <c r="A3399" s="245" t="s">
        <v>4133</v>
      </c>
      <c r="B3399" s="245" t="s">
        <v>4132</v>
      </c>
      <c r="C3399" s="245" t="s">
        <v>4151</v>
      </c>
      <c r="D3399" s="245" t="s">
        <v>4150</v>
      </c>
      <c r="E3399" s="246" t="s">
        <v>44</v>
      </c>
      <c r="F3399" s="245" t="s">
        <v>44</v>
      </c>
      <c r="G3399" s="245" t="s">
        <v>18650</v>
      </c>
      <c r="H3399" s="245" t="s">
        <v>18651</v>
      </c>
      <c r="I3399" s="245" t="s">
        <v>14</v>
      </c>
      <c r="J3399" s="245" t="s">
        <v>569</v>
      </c>
      <c r="K3399" s="246" t="s">
        <v>18652</v>
      </c>
      <c r="L3399" s="245" t="s">
        <v>568</v>
      </c>
    </row>
    <row r="3400" spans="1:12" x14ac:dyDescent="0.25">
      <c r="A3400" s="245" t="s">
        <v>4133</v>
      </c>
      <c r="B3400" s="245" t="s">
        <v>4132</v>
      </c>
      <c r="C3400" s="245" t="s">
        <v>4151</v>
      </c>
      <c r="D3400" s="245" t="s">
        <v>4150</v>
      </c>
      <c r="E3400" s="246" t="s">
        <v>44</v>
      </c>
      <c r="F3400" s="245" t="s">
        <v>44</v>
      </c>
      <c r="G3400" s="245" t="s">
        <v>18653</v>
      </c>
      <c r="H3400" s="245" t="s">
        <v>18654</v>
      </c>
      <c r="I3400" s="245" t="s">
        <v>14</v>
      </c>
      <c r="J3400" s="245" t="s">
        <v>569</v>
      </c>
      <c r="K3400" s="246" t="s">
        <v>18655</v>
      </c>
      <c r="L3400" s="245" t="s">
        <v>568</v>
      </c>
    </row>
    <row r="3401" spans="1:12" x14ac:dyDescent="0.25">
      <c r="A3401" s="245" t="s">
        <v>4133</v>
      </c>
      <c r="B3401" s="245" t="s">
        <v>4132</v>
      </c>
      <c r="C3401" s="245" t="s">
        <v>4151</v>
      </c>
      <c r="D3401" s="245" t="s">
        <v>4150</v>
      </c>
      <c r="E3401" s="246" t="s">
        <v>44</v>
      </c>
      <c r="F3401" s="245" t="s">
        <v>44</v>
      </c>
      <c r="G3401" s="245" t="s">
        <v>18656</v>
      </c>
      <c r="H3401" s="245" t="s">
        <v>18657</v>
      </c>
      <c r="I3401" s="245" t="s">
        <v>14</v>
      </c>
      <c r="J3401" s="245" t="s">
        <v>569</v>
      </c>
      <c r="K3401" s="246" t="s">
        <v>18658</v>
      </c>
      <c r="L3401" s="245" t="s">
        <v>568</v>
      </c>
    </row>
    <row r="3402" spans="1:12" x14ac:dyDescent="0.25">
      <c r="A3402" s="245" t="s">
        <v>4133</v>
      </c>
      <c r="B3402" s="245" t="s">
        <v>4132</v>
      </c>
      <c r="C3402" s="245" t="s">
        <v>4151</v>
      </c>
      <c r="D3402" s="245" t="s">
        <v>4150</v>
      </c>
      <c r="E3402" s="246" t="s">
        <v>44</v>
      </c>
      <c r="F3402" s="245" t="s">
        <v>44</v>
      </c>
      <c r="G3402" s="245" t="s">
        <v>18659</v>
      </c>
      <c r="H3402" s="245" t="s">
        <v>18660</v>
      </c>
      <c r="I3402" s="245" t="s">
        <v>14</v>
      </c>
      <c r="J3402" s="245" t="s">
        <v>569</v>
      </c>
      <c r="K3402" s="246" t="s">
        <v>15353</v>
      </c>
      <c r="L3402" s="245" t="s">
        <v>568</v>
      </c>
    </row>
    <row r="3403" spans="1:12" x14ac:dyDescent="0.25">
      <c r="A3403" s="245" t="s">
        <v>4133</v>
      </c>
      <c r="B3403" s="245" t="s">
        <v>4132</v>
      </c>
      <c r="C3403" s="245" t="s">
        <v>4146</v>
      </c>
      <c r="D3403" s="245" t="s">
        <v>4145</v>
      </c>
      <c r="E3403" s="246" t="s">
        <v>44</v>
      </c>
      <c r="F3403" s="245" t="s">
        <v>44</v>
      </c>
      <c r="G3403" s="245" t="s">
        <v>12444</v>
      </c>
      <c r="H3403" s="245" t="s">
        <v>12445</v>
      </c>
      <c r="I3403" s="245" t="s">
        <v>24</v>
      </c>
      <c r="J3403" s="245" t="s">
        <v>569</v>
      </c>
      <c r="K3403" s="246" t="s">
        <v>18661</v>
      </c>
      <c r="L3403" s="245" t="s">
        <v>568</v>
      </c>
    </row>
    <row r="3404" spans="1:12" x14ac:dyDescent="0.25">
      <c r="A3404" s="245" t="s">
        <v>4133</v>
      </c>
      <c r="B3404" s="245" t="s">
        <v>4132</v>
      </c>
      <c r="C3404" s="245" t="s">
        <v>4146</v>
      </c>
      <c r="D3404" s="245" t="s">
        <v>4145</v>
      </c>
      <c r="E3404" s="246" t="s">
        <v>44</v>
      </c>
      <c r="F3404" s="245" t="s">
        <v>44</v>
      </c>
      <c r="G3404" s="245" t="s">
        <v>12446</v>
      </c>
      <c r="H3404" s="245" t="s">
        <v>12447</v>
      </c>
      <c r="I3404" s="245" t="s">
        <v>24</v>
      </c>
      <c r="J3404" s="245" t="s">
        <v>569</v>
      </c>
      <c r="K3404" s="246" t="s">
        <v>18662</v>
      </c>
      <c r="L3404" s="245" t="s">
        <v>568</v>
      </c>
    </row>
    <row r="3405" spans="1:12" x14ac:dyDescent="0.25">
      <c r="A3405" s="245" t="s">
        <v>4133</v>
      </c>
      <c r="B3405" s="245" t="s">
        <v>4132</v>
      </c>
      <c r="C3405" s="245" t="s">
        <v>4131</v>
      </c>
      <c r="D3405" s="245" t="s">
        <v>4130</v>
      </c>
      <c r="E3405" s="246" t="s">
        <v>44</v>
      </c>
      <c r="F3405" s="245" t="s">
        <v>44</v>
      </c>
      <c r="G3405" s="245" t="s">
        <v>4144</v>
      </c>
      <c r="H3405" s="245" t="s">
        <v>12448</v>
      </c>
      <c r="I3405" s="245" t="s">
        <v>14</v>
      </c>
      <c r="J3405" s="245" t="s">
        <v>59</v>
      </c>
      <c r="K3405" s="246" t="s">
        <v>1901</v>
      </c>
      <c r="L3405" s="245" t="s">
        <v>568</v>
      </c>
    </row>
    <row r="3406" spans="1:12" x14ac:dyDescent="0.25">
      <c r="A3406" s="245" t="s">
        <v>4133</v>
      </c>
      <c r="B3406" s="245" t="s">
        <v>4132</v>
      </c>
      <c r="C3406" s="245" t="s">
        <v>4131</v>
      </c>
      <c r="D3406" s="245" t="s">
        <v>4130</v>
      </c>
      <c r="E3406" s="246" t="s">
        <v>44</v>
      </c>
      <c r="F3406" s="245" t="s">
        <v>44</v>
      </c>
      <c r="G3406" s="245" t="s">
        <v>4143</v>
      </c>
      <c r="H3406" s="245" t="s">
        <v>12449</v>
      </c>
      <c r="I3406" s="245" t="s">
        <v>14</v>
      </c>
      <c r="J3406" s="245" t="s">
        <v>59</v>
      </c>
      <c r="K3406" s="246" t="s">
        <v>18663</v>
      </c>
      <c r="L3406" s="245" t="s">
        <v>568</v>
      </c>
    </row>
    <row r="3407" spans="1:12" x14ac:dyDescent="0.25">
      <c r="A3407" s="245" t="s">
        <v>4133</v>
      </c>
      <c r="B3407" s="245" t="s">
        <v>4132</v>
      </c>
      <c r="C3407" s="245" t="s">
        <v>4131</v>
      </c>
      <c r="D3407" s="245" t="s">
        <v>4130</v>
      </c>
      <c r="E3407" s="246" t="s">
        <v>44</v>
      </c>
      <c r="F3407" s="245" t="s">
        <v>44</v>
      </c>
      <c r="G3407" s="245" t="s">
        <v>4142</v>
      </c>
      <c r="H3407" s="245" t="s">
        <v>12451</v>
      </c>
      <c r="I3407" s="245" t="s">
        <v>14</v>
      </c>
      <c r="J3407" s="245" t="s">
        <v>59</v>
      </c>
      <c r="K3407" s="246" t="s">
        <v>18664</v>
      </c>
      <c r="L3407" s="245" t="s">
        <v>568</v>
      </c>
    </row>
    <row r="3408" spans="1:12" x14ac:dyDescent="0.25">
      <c r="A3408" s="245" t="s">
        <v>4133</v>
      </c>
      <c r="B3408" s="245" t="s">
        <v>4132</v>
      </c>
      <c r="C3408" s="245" t="s">
        <v>4131</v>
      </c>
      <c r="D3408" s="245" t="s">
        <v>4130</v>
      </c>
      <c r="E3408" s="246" t="s">
        <v>44</v>
      </c>
      <c r="F3408" s="245" t="s">
        <v>44</v>
      </c>
      <c r="G3408" s="245" t="s">
        <v>4140</v>
      </c>
      <c r="H3408" s="245" t="s">
        <v>12452</v>
      </c>
      <c r="I3408" s="245" t="s">
        <v>14</v>
      </c>
      <c r="J3408" s="245" t="s">
        <v>59</v>
      </c>
      <c r="K3408" s="246" t="s">
        <v>9139</v>
      </c>
      <c r="L3408" s="245" t="s">
        <v>568</v>
      </c>
    </row>
    <row r="3409" spans="1:12" x14ac:dyDescent="0.25">
      <c r="A3409" s="245" t="s">
        <v>4133</v>
      </c>
      <c r="B3409" s="245" t="s">
        <v>4132</v>
      </c>
      <c r="C3409" s="245" t="s">
        <v>4131</v>
      </c>
      <c r="D3409" s="245" t="s">
        <v>4130</v>
      </c>
      <c r="E3409" s="246" t="s">
        <v>44</v>
      </c>
      <c r="F3409" s="245" t="s">
        <v>44</v>
      </c>
      <c r="G3409" s="245" t="s">
        <v>18665</v>
      </c>
      <c r="H3409" s="245" t="s">
        <v>18666</v>
      </c>
      <c r="I3409" s="245" t="s">
        <v>14</v>
      </c>
      <c r="J3409" s="245" t="s">
        <v>59</v>
      </c>
      <c r="K3409" s="246" t="s">
        <v>12523</v>
      </c>
      <c r="L3409" s="245" t="s">
        <v>568</v>
      </c>
    </row>
    <row r="3410" spans="1:12" x14ac:dyDescent="0.25">
      <c r="A3410" s="245" t="s">
        <v>4133</v>
      </c>
      <c r="B3410" s="245" t="s">
        <v>4132</v>
      </c>
      <c r="C3410" s="245" t="s">
        <v>4131</v>
      </c>
      <c r="D3410" s="245" t="s">
        <v>4130</v>
      </c>
      <c r="E3410" s="246" t="s">
        <v>44</v>
      </c>
      <c r="F3410" s="245" t="s">
        <v>44</v>
      </c>
      <c r="G3410" s="245" t="s">
        <v>18667</v>
      </c>
      <c r="H3410" s="245" t="s">
        <v>18668</v>
      </c>
      <c r="I3410" s="245" t="s">
        <v>14</v>
      </c>
      <c r="J3410" s="245" t="s">
        <v>59</v>
      </c>
      <c r="K3410" s="246" t="s">
        <v>10245</v>
      </c>
      <c r="L3410" s="245" t="s">
        <v>568</v>
      </c>
    </row>
    <row r="3411" spans="1:12" x14ac:dyDescent="0.25">
      <c r="A3411" s="245" t="s">
        <v>4133</v>
      </c>
      <c r="B3411" s="245" t="s">
        <v>4132</v>
      </c>
      <c r="C3411" s="245" t="s">
        <v>4131</v>
      </c>
      <c r="D3411" s="245" t="s">
        <v>4130</v>
      </c>
      <c r="E3411" s="246" t="s">
        <v>44</v>
      </c>
      <c r="F3411" s="245" t="s">
        <v>44</v>
      </c>
      <c r="G3411" s="245" t="s">
        <v>18669</v>
      </c>
      <c r="H3411" s="245" t="s">
        <v>18670</v>
      </c>
      <c r="I3411" s="245" t="s">
        <v>14</v>
      </c>
      <c r="J3411" s="245" t="s">
        <v>59</v>
      </c>
      <c r="K3411" s="246" t="s">
        <v>9063</v>
      </c>
      <c r="L3411" s="245" t="s">
        <v>568</v>
      </c>
    </row>
    <row r="3412" spans="1:12" x14ac:dyDescent="0.25">
      <c r="A3412" s="245" t="s">
        <v>4133</v>
      </c>
      <c r="B3412" s="245" t="s">
        <v>4132</v>
      </c>
      <c r="C3412" s="245" t="s">
        <v>4131</v>
      </c>
      <c r="D3412" s="245" t="s">
        <v>4130</v>
      </c>
      <c r="E3412" s="246" t="s">
        <v>44</v>
      </c>
      <c r="F3412" s="245" t="s">
        <v>44</v>
      </c>
      <c r="G3412" s="245" t="s">
        <v>4138</v>
      </c>
      <c r="H3412" s="245" t="s">
        <v>12453</v>
      </c>
      <c r="I3412" s="245" t="s">
        <v>24</v>
      </c>
      <c r="J3412" s="245" t="s">
        <v>59</v>
      </c>
      <c r="K3412" s="246" t="s">
        <v>18671</v>
      </c>
      <c r="L3412" s="245" t="s">
        <v>568</v>
      </c>
    </row>
    <row r="3413" spans="1:12" x14ac:dyDescent="0.25">
      <c r="A3413" s="245" t="s">
        <v>4133</v>
      </c>
      <c r="B3413" s="245" t="s">
        <v>4132</v>
      </c>
      <c r="C3413" s="245" t="s">
        <v>4131</v>
      </c>
      <c r="D3413" s="245" t="s">
        <v>4130</v>
      </c>
      <c r="E3413" s="246" t="s">
        <v>44</v>
      </c>
      <c r="F3413" s="245" t="s">
        <v>44</v>
      </c>
      <c r="G3413" s="245" t="s">
        <v>4137</v>
      </c>
      <c r="H3413" s="245" t="s">
        <v>12454</v>
      </c>
      <c r="I3413" s="245" t="s">
        <v>24</v>
      </c>
      <c r="J3413" s="245" t="s">
        <v>59</v>
      </c>
      <c r="K3413" s="246" t="s">
        <v>18672</v>
      </c>
      <c r="L3413" s="245" t="s">
        <v>568</v>
      </c>
    </row>
    <row r="3414" spans="1:12" x14ac:dyDescent="0.25">
      <c r="A3414" s="245" t="s">
        <v>4133</v>
      </c>
      <c r="B3414" s="245" t="s">
        <v>4132</v>
      </c>
      <c r="C3414" s="245" t="s">
        <v>4131</v>
      </c>
      <c r="D3414" s="245" t="s">
        <v>4130</v>
      </c>
      <c r="E3414" s="246" t="s">
        <v>44</v>
      </c>
      <c r="F3414" s="245" t="s">
        <v>44</v>
      </c>
      <c r="G3414" s="245" t="s">
        <v>4136</v>
      </c>
      <c r="H3414" s="245" t="s">
        <v>12455</v>
      </c>
      <c r="I3414" s="245" t="s">
        <v>24</v>
      </c>
      <c r="J3414" s="245" t="s">
        <v>59</v>
      </c>
      <c r="K3414" s="246" t="s">
        <v>18673</v>
      </c>
      <c r="L3414" s="245" t="s">
        <v>568</v>
      </c>
    </row>
    <row r="3415" spans="1:12" x14ac:dyDescent="0.25">
      <c r="A3415" s="245" t="s">
        <v>4133</v>
      </c>
      <c r="B3415" s="245" t="s">
        <v>4132</v>
      </c>
      <c r="C3415" s="245" t="s">
        <v>4131</v>
      </c>
      <c r="D3415" s="245" t="s">
        <v>4130</v>
      </c>
      <c r="E3415" s="246" t="s">
        <v>44</v>
      </c>
      <c r="F3415" s="245" t="s">
        <v>44</v>
      </c>
      <c r="G3415" s="245" t="s">
        <v>18674</v>
      </c>
      <c r="H3415" s="245" t="s">
        <v>18675</v>
      </c>
      <c r="I3415" s="245" t="s">
        <v>24</v>
      </c>
      <c r="J3415" s="245" t="s">
        <v>59</v>
      </c>
      <c r="K3415" s="246" t="s">
        <v>18676</v>
      </c>
      <c r="L3415" s="245" t="s">
        <v>568</v>
      </c>
    </row>
    <row r="3416" spans="1:12" x14ac:dyDescent="0.25">
      <c r="A3416" s="245" t="s">
        <v>4133</v>
      </c>
      <c r="B3416" s="245" t="s">
        <v>4132</v>
      </c>
      <c r="C3416" s="245" t="s">
        <v>4131</v>
      </c>
      <c r="D3416" s="245" t="s">
        <v>4130</v>
      </c>
      <c r="E3416" s="246" t="s">
        <v>44</v>
      </c>
      <c r="F3416" s="245" t="s">
        <v>44</v>
      </c>
      <c r="G3416" s="245" t="s">
        <v>18677</v>
      </c>
      <c r="H3416" s="245" t="s">
        <v>18678</v>
      </c>
      <c r="I3416" s="245" t="s">
        <v>24</v>
      </c>
      <c r="J3416" s="245" t="s">
        <v>59</v>
      </c>
      <c r="K3416" s="246" t="s">
        <v>16117</v>
      </c>
      <c r="L3416" s="245" t="s">
        <v>568</v>
      </c>
    </row>
    <row r="3417" spans="1:12" x14ac:dyDescent="0.25">
      <c r="A3417" s="245" t="s">
        <v>4133</v>
      </c>
      <c r="B3417" s="245" t="s">
        <v>4132</v>
      </c>
      <c r="C3417" s="245" t="s">
        <v>4131</v>
      </c>
      <c r="D3417" s="245" t="s">
        <v>4130</v>
      </c>
      <c r="E3417" s="246" t="s">
        <v>44</v>
      </c>
      <c r="F3417" s="245" t="s">
        <v>44</v>
      </c>
      <c r="G3417" s="245" t="s">
        <v>4135</v>
      </c>
      <c r="H3417" s="245" t="s">
        <v>12456</v>
      </c>
      <c r="I3417" s="245" t="s">
        <v>24</v>
      </c>
      <c r="J3417" s="245" t="s">
        <v>59</v>
      </c>
      <c r="K3417" s="246" t="s">
        <v>18679</v>
      </c>
      <c r="L3417" s="245" t="s">
        <v>568</v>
      </c>
    </row>
    <row r="3418" spans="1:12" x14ac:dyDescent="0.25">
      <c r="A3418" s="245" t="s">
        <v>4133</v>
      </c>
      <c r="B3418" s="245" t="s">
        <v>4132</v>
      </c>
      <c r="C3418" s="245" t="s">
        <v>4131</v>
      </c>
      <c r="D3418" s="245" t="s">
        <v>4130</v>
      </c>
      <c r="E3418" s="246" t="s">
        <v>44</v>
      </c>
      <c r="F3418" s="245" t="s">
        <v>44</v>
      </c>
      <c r="G3418" s="245" t="s">
        <v>4134</v>
      </c>
      <c r="H3418" s="245" t="s">
        <v>12458</v>
      </c>
      <c r="I3418" s="245" t="s">
        <v>24</v>
      </c>
      <c r="J3418" s="245" t="s">
        <v>59</v>
      </c>
      <c r="K3418" s="246" t="s">
        <v>10318</v>
      </c>
      <c r="L3418" s="245" t="s">
        <v>568</v>
      </c>
    </row>
    <row r="3419" spans="1:12" x14ac:dyDescent="0.25">
      <c r="A3419" s="245" t="s">
        <v>4133</v>
      </c>
      <c r="B3419" s="245" t="s">
        <v>4132</v>
      </c>
      <c r="C3419" s="245" t="s">
        <v>4131</v>
      </c>
      <c r="D3419" s="245" t="s">
        <v>4130</v>
      </c>
      <c r="E3419" s="246" t="s">
        <v>44</v>
      </c>
      <c r="F3419" s="245" t="s">
        <v>44</v>
      </c>
      <c r="G3419" s="245" t="s">
        <v>4129</v>
      </c>
      <c r="H3419" s="245" t="s">
        <v>12459</v>
      </c>
      <c r="I3419" s="245" t="s">
        <v>24</v>
      </c>
      <c r="J3419" s="245" t="s">
        <v>59</v>
      </c>
      <c r="K3419" s="246" t="s">
        <v>18680</v>
      </c>
      <c r="L3419" s="245" t="s">
        <v>568</v>
      </c>
    </row>
    <row r="3420" spans="1:12" x14ac:dyDescent="0.25">
      <c r="A3420" s="245" t="s">
        <v>4133</v>
      </c>
      <c r="B3420" s="245" t="s">
        <v>4132</v>
      </c>
      <c r="C3420" s="245" t="s">
        <v>4131</v>
      </c>
      <c r="D3420" s="245" t="s">
        <v>4130</v>
      </c>
      <c r="E3420" s="246" t="s">
        <v>44</v>
      </c>
      <c r="F3420" s="245" t="s">
        <v>44</v>
      </c>
      <c r="G3420" s="245" t="s">
        <v>18681</v>
      </c>
      <c r="H3420" s="245" t="s">
        <v>18682</v>
      </c>
      <c r="I3420" s="245" t="s">
        <v>14</v>
      </c>
      <c r="J3420" s="245" t="s">
        <v>59</v>
      </c>
      <c r="K3420" s="246" t="s">
        <v>18683</v>
      </c>
      <c r="L3420" s="245" t="s">
        <v>568</v>
      </c>
    </row>
    <row r="3421" spans="1:12" x14ac:dyDescent="0.25">
      <c r="A3421" s="245" t="s">
        <v>4133</v>
      </c>
      <c r="B3421" s="245" t="s">
        <v>4132</v>
      </c>
      <c r="C3421" s="245" t="s">
        <v>4131</v>
      </c>
      <c r="D3421" s="245" t="s">
        <v>4130</v>
      </c>
      <c r="E3421" s="246" t="s">
        <v>44</v>
      </c>
      <c r="F3421" s="245" t="s">
        <v>44</v>
      </c>
      <c r="G3421" s="245" t="s">
        <v>18684</v>
      </c>
      <c r="H3421" s="245" t="s">
        <v>18685</v>
      </c>
      <c r="I3421" s="245" t="s">
        <v>14</v>
      </c>
      <c r="J3421" s="245" t="s">
        <v>59</v>
      </c>
      <c r="K3421" s="246" t="s">
        <v>4607</v>
      </c>
      <c r="L3421" s="245" t="s">
        <v>568</v>
      </c>
    </row>
    <row r="3422" spans="1:12" x14ac:dyDescent="0.25">
      <c r="A3422" s="245" t="s">
        <v>4133</v>
      </c>
      <c r="B3422" s="245" t="s">
        <v>4132</v>
      </c>
      <c r="C3422" s="245" t="s">
        <v>4131</v>
      </c>
      <c r="D3422" s="245" t="s">
        <v>4130</v>
      </c>
      <c r="E3422" s="246" t="s">
        <v>44</v>
      </c>
      <c r="F3422" s="245" t="s">
        <v>44</v>
      </c>
      <c r="G3422" s="245" t="s">
        <v>18686</v>
      </c>
      <c r="H3422" s="245" t="s">
        <v>18687</v>
      </c>
      <c r="I3422" s="245" t="s">
        <v>24</v>
      </c>
      <c r="J3422" s="245" t="s">
        <v>59</v>
      </c>
      <c r="K3422" s="246" t="s">
        <v>18688</v>
      </c>
      <c r="L3422" s="245" t="s">
        <v>568</v>
      </c>
    </row>
    <row r="3423" spans="1:12" x14ac:dyDescent="0.25">
      <c r="A3423" s="245" t="s">
        <v>2037</v>
      </c>
      <c r="B3423" s="245" t="s">
        <v>2036</v>
      </c>
      <c r="C3423" s="245" t="s">
        <v>3834</v>
      </c>
      <c r="D3423" s="245" t="s">
        <v>3833</v>
      </c>
      <c r="E3423" s="246" t="s">
        <v>44</v>
      </c>
      <c r="F3423" s="245" t="s">
        <v>44</v>
      </c>
      <c r="G3423" s="245" t="s">
        <v>4128</v>
      </c>
      <c r="H3423" s="245" t="s">
        <v>18689</v>
      </c>
      <c r="I3423" s="245" t="s">
        <v>14</v>
      </c>
      <c r="J3423" s="245" t="s">
        <v>59</v>
      </c>
      <c r="K3423" s="246" t="s">
        <v>430</v>
      </c>
      <c r="L3423" s="245" t="s">
        <v>568</v>
      </c>
    </row>
    <row r="3424" spans="1:12" x14ac:dyDescent="0.25">
      <c r="A3424" s="245" t="s">
        <v>2037</v>
      </c>
      <c r="B3424" s="245" t="s">
        <v>2036</v>
      </c>
      <c r="C3424" s="245" t="s">
        <v>3834</v>
      </c>
      <c r="D3424" s="245" t="s">
        <v>3833</v>
      </c>
      <c r="E3424" s="246" t="s">
        <v>44</v>
      </c>
      <c r="F3424" s="245" t="s">
        <v>44</v>
      </c>
      <c r="G3424" s="245" t="s">
        <v>4127</v>
      </c>
      <c r="H3424" s="245" t="s">
        <v>18690</v>
      </c>
      <c r="I3424" s="245" t="s">
        <v>14</v>
      </c>
      <c r="J3424" s="245" t="s">
        <v>59</v>
      </c>
      <c r="K3424" s="246" t="s">
        <v>10307</v>
      </c>
      <c r="L3424" s="245" t="s">
        <v>568</v>
      </c>
    </row>
    <row r="3425" spans="1:12" x14ac:dyDescent="0.25">
      <c r="A3425" s="245" t="s">
        <v>2037</v>
      </c>
      <c r="B3425" s="245" t="s">
        <v>2036</v>
      </c>
      <c r="C3425" s="245" t="s">
        <v>3834</v>
      </c>
      <c r="D3425" s="245" t="s">
        <v>3833</v>
      </c>
      <c r="E3425" s="246" t="s">
        <v>44</v>
      </c>
      <c r="F3425" s="245" t="s">
        <v>44</v>
      </c>
      <c r="G3425" s="245" t="s">
        <v>4126</v>
      </c>
      <c r="H3425" s="245" t="s">
        <v>18691</v>
      </c>
      <c r="I3425" s="245" t="s">
        <v>14</v>
      </c>
      <c r="J3425" s="245" t="s">
        <v>59</v>
      </c>
      <c r="K3425" s="246" t="s">
        <v>18692</v>
      </c>
      <c r="L3425" s="245" t="s">
        <v>568</v>
      </c>
    </row>
    <row r="3426" spans="1:12" x14ac:dyDescent="0.25">
      <c r="A3426" s="245" t="s">
        <v>2037</v>
      </c>
      <c r="B3426" s="245" t="s">
        <v>2036</v>
      </c>
      <c r="C3426" s="245" t="s">
        <v>3834</v>
      </c>
      <c r="D3426" s="245" t="s">
        <v>3833</v>
      </c>
      <c r="E3426" s="246" t="s">
        <v>44</v>
      </c>
      <c r="F3426" s="245" t="s">
        <v>44</v>
      </c>
      <c r="G3426" s="245" t="s">
        <v>4125</v>
      </c>
      <c r="H3426" s="245" t="s">
        <v>18693</v>
      </c>
      <c r="I3426" s="245" t="s">
        <v>14</v>
      </c>
      <c r="J3426" s="245" t="s">
        <v>59</v>
      </c>
      <c r="K3426" s="246" t="s">
        <v>18694</v>
      </c>
      <c r="L3426" s="245" t="s">
        <v>568</v>
      </c>
    </row>
    <row r="3427" spans="1:12" x14ac:dyDescent="0.25">
      <c r="A3427" s="245" t="s">
        <v>2037</v>
      </c>
      <c r="B3427" s="245" t="s">
        <v>2036</v>
      </c>
      <c r="C3427" s="245" t="s">
        <v>3834</v>
      </c>
      <c r="D3427" s="245" t="s">
        <v>3833</v>
      </c>
      <c r="E3427" s="246" t="s">
        <v>44</v>
      </c>
      <c r="F3427" s="245" t="s">
        <v>44</v>
      </c>
      <c r="G3427" s="245" t="s">
        <v>4124</v>
      </c>
      <c r="H3427" s="245" t="s">
        <v>18695</v>
      </c>
      <c r="I3427" s="245" t="s">
        <v>14</v>
      </c>
      <c r="J3427" s="245" t="s">
        <v>59</v>
      </c>
      <c r="K3427" s="246" t="s">
        <v>8384</v>
      </c>
      <c r="L3427" s="245" t="s">
        <v>568</v>
      </c>
    </row>
    <row r="3428" spans="1:12" x14ac:dyDescent="0.25">
      <c r="A3428" s="245" t="s">
        <v>2037</v>
      </c>
      <c r="B3428" s="245" t="s">
        <v>2036</v>
      </c>
      <c r="C3428" s="245" t="s">
        <v>3834</v>
      </c>
      <c r="D3428" s="245" t="s">
        <v>3833</v>
      </c>
      <c r="E3428" s="246" t="s">
        <v>44</v>
      </c>
      <c r="F3428" s="245" t="s">
        <v>44</v>
      </c>
      <c r="G3428" s="245" t="s">
        <v>4123</v>
      </c>
      <c r="H3428" s="245" t="s">
        <v>18696</v>
      </c>
      <c r="I3428" s="245" t="s">
        <v>14</v>
      </c>
      <c r="J3428" s="245" t="s">
        <v>59</v>
      </c>
      <c r="K3428" s="246" t="s">
        <v>8211</v>
      </c>
      <c r="L3428" s="245" t="s">
        <v>568</v>
      </c>
    </row>
    <row r="3429" spans="1:12" x14ac:dyDescent="0.25">
      <c r="A3429" s="245" t="s">
        <v>2037</v>
      </c>
      <c r="B3429" s="245" t="s">
        <v>2036</v>
      </c>
      <c r="C3429" s="245" t="s">
        <v>3834</v>
      </c>
      <c r="D3429" s="245" t="s">
        <v>3833</v>
      </c>
      <c r="E3429" s="246" t="s">
        <v>44</v>
      </c>
      <c r="F3429" s="245" t="s">
        <v>44</v>
      </c>
      <c r="G3429" s="245" t="s">
        <v>4122</v>
      </c>
      <c r="H3429" s="245" t="s">
        <v>18697</v>
      </c>
      <c r="I3429" s="245" t="s">
        <v>14</v>
      </c>
      <c r="J3429" s="245" t="s">
        <v>59</v>
      </c>
      <c r="K3429" s="246" t="s">
        <v>18698</v>
      </c>
      <c r="L3429" s="245" t="s">
        <v>568</v>
      </c>
    </row>
    <row r="3430" spans="1:12" x14ac:dyDescent="0.25">
      <c r="A3430" s="245" t="s">
        <v>2037</v>
      </c>
      <c r="B3430" s="245" t="s">
        <v>2036</v>
      </c>
      <c r="C3430" s="245" t="s">
        <v>3834</v>
      </c>
      <c r="D3430" s="245" t="s">
        <v>3833</v>
      </c>
      <c r="E3430" s="246" t="s">
        <v>44</v>
      </c>
      <c r="F3430" s="245" t="s">
        <v>44</v>
      </c>
      <c r="G3430" s="245" t="s">
        <v>4121</v>
      </c>
      <c r="H3430" s="245" t="s">
        <v>18699</v>
      </c>
      <c r="I3430" s="245" t="s">
        <v>14</v>
      </c>
      <c r="J3430" s="245" t="s">
        <v>59</v>
      </c>
      <c r="K3430" s="246" t="s">
        <v>18700</v>
      </c>
      <c r="L3430" s="245" t="s">
        <v>568</v>
      </c>
    </row>
    <row r="3431" spans="1:12" x14ac:dyDescent="0.25">
      <c r="A3431" s="245" t="s">
        <v>2037</v>
      </c>
      <c r="B3431" s="245" t="s">
        <v>2036</v>
      </c>
      <c r="C3431" s="245" t="s">
        <v>3834</v>
      </c>
      <c r="D3431" s="245" t="s">
        <v>3833</v>
      </c>
      <c r="E3431" s="246" t="s">
        <v>44</v>
      </c>
      <c r="F3431" s="245" t="s">
        <v>44</v>
      </c>
      <c r="G3431" s="245" t="s">
        <v>4120</v>
      </c>
      <c r="H3431" s="245" t="s">
        <v>18701</v>
      </c>
      <c r="I3431" s="245" t="s">
        <v>14</v>
      </c>
      <c r="J3431" s="245" t="s">
        <v>59</v>
      </c>
      <c r="K3431" s="246" t="s">
        <v>8556</v>
      </c>
      <c r="L3431" s="245" t="s">
        <v>568</v>
      </c>
    </row>
    <row r="3432" spans="1:12" x14ac:dyDescent="0.25">
      <c r="A3432" s="245" t="s">
        <v>2037</v>
      </c>
      <c r="B3432" s="245" t="s">
        <v>2036</v>
      </c>
      <c r="C3432" s="245" t="s">
        <v>3834</v>
      </c>
      <c r="D3432" s="245" t="s">
        <v>3833</v>
      </c>
      <c r="E3432" s="246" t="s">
        <v>44</v>
      </c>
      <c r="F3432" s="245" t="s">
        <v>44</v>
      </c>
      <c r="G3432" s="245" t="s">
        <v>4119</v>
      </c>
      <c r="H3432" s="245" t="s">
        <v>18702</v>
      </c>
      <c r="I3432" s="245" t="s">
        <v>14</v>
      </c>
      <c r="J3432" s="245" t="s">
        <v>59</v>
      </c>
      <c r="K3432" s="246" t="s">
        <v>16198</v>
      </c>
      <c r="L3432" s="245" t="s">
        <v>568</v>
      </c>
    </row>
    <row r="3433" spans="1:12" x14ac:dyDescent="0.25">
      <c r="A3433" s="245" t="s">
        <v>2037</v>
      </c>
      <c r="B3433" s="245" t="s">
        <v>2036</v>
      </c>
      <c r="C3433" s="245" t="s">
        <v>3834</v>
      </c>
      <c r="D3433" s="245" t="s">
        <v>3833</v>
      </c>
      <c r="E3433" s="246" t="s">
        <v>44</v>
      </c>
      <c r="F3433" s="245" t="s">
        <v>44</v>
      </c>
      <c r="G3433" s="245" t="s">
        <v>4118</v>
      </c>
      <c r="H3433" s="245" t="s">
        <v>18703</v>
      </c>
      <c r="I3433" s="245" t="s">
        <v>14</v>
      </c>
      <c r="J3433" s="245" t="s">
        <v>59</v>
      </c>
      <c r="K3433" s="246" t="s">
        <v>3862</v>
      </c>
      <c r="L3433" s="245" t="s">
        <v>568</v>
      </c>
    </row>
    <row r="3434" spans="1:12" x14ac:dyDescent="0.25">
      <c r="A3434" s="245" t="s">
        <v>2037</v>
      </c>
      <c r="B3434" s="245" t="s">
        <v>2036</v>
      </c>
      <c r="C3434" s="245" t="s">
        <v>3834</v>
      </c>
      <c r="D3434" s="245" t="s">
        <v>3833</v>
      </c>
      <c r="E3434" s="246" t="s">
        <v>44</v>
      </c>
      <c r="F3434" s="245" t="s">
        <v>44</v>
      </c>
      <c r="G3434" s="245" t="s">
        <v>4117</v>
      </c>
      <c r="H3434" s="245" t="s">
        <v>18704</v>
      </c>
      <c r="I3434" s="245" t="s">
        <v>14</v>
      </c>
      <c r="J3434" s="245" t="s">
        <v>59</v>
      </c>
      <c r="K3434" s="246" t="s">
        <v>18705</v>
      </c>
      <c r="L3434" s="245" t="s">
        <v>568</v>
      </c>
    </row>
    <row r="3435" spans="1:12" x14ac:dyDescent="0.25">
      <c r="A3435" s="245" t="s">
        <v>2037</v>
      </c>
      <c r="B3435" s="245" t="s">
        <v>2036</v>
      </c>
      <c r="C3435" s="245" t="s">
        <v>3834</v>
      </c>
      <c r="D3435" s="245" t="s">
        <v>3833</v>
      </c>
      <c r="E3435" s="246" t="s">
        <v>44</v>
      </c>
      <c r="F3435" s="245" t="s">
        <v>44</v>
      </c>
      <c r="G3435" s="245" t="s">
        <v>4116</v>
      </c>
      <c r="H3435" s="245" t="s">
        <v>18706</v>
      </c>
      <c r="I3435" s="245" t="s">
        <v>14</v>
      </c>
      <c r="J3435" s="245" t="s">
        <v>59</v>
      </c>
      <c r="K3435" s="246" t="s">
        <v>18707</v>
      </c>
      <c r="L3435" s="245" t="s">
        <v>568</v>
      </c>
    </row>
    <row r="3436" spans="1:12" x14ac:dyDescent="0.25">
      <c r="A3436" s="245" t="s">
        <v>2037</v>
      </c>
      <c r="B3436" s="245" t="s">
        <v>2036</v>
      </c>
      <c r="C3436" s="245" t="s">
        <v>3834</v>
      </c>
      <c r="D3436" s="245" t="s">
        <v>3833</v>
      </c>
      <c r="E3436" s="246" t="s">
        <v>44</v>
      </c>
      <c r="F3436" s="245" t="s">
        <v>44</v>
      </c>
      <c r="G3436" s="245" t="s">
        <v>4115</v>
      </c>
      <c r="H3436" s="245" t="s">
        <v>18708</v>
      </c>
      <c r="I3436" s="245" t="s">
        <v>14</v>
      </c>
      <c r="J3436" s="245" t="s">
        <v>59</v>
      </c>
      <c r="K3436" s="246" t="s">
        <v>8909</v>
      </c>
      <c r="L3436" s="245" t="s">
        <v>568</v>
      </c>
    </row>
    <row r="3437" spans="1:12" x14ac:dyDescent="0.25">
      <c r="A3437" s="245" t="s">
        <v>2037</v>
      </c>
      <c r="B3437" s="245" t="s">
        <v>2036</v>
      </c>
      <c r="C3437" s="245" t="s">
        <v>3834</v>
      </c>
      <c r="D3437" s="245" t="s">
        <v>3833</v>
      </c>
      <c r="E3437" s="246" t="s">
        <v>44</v>
      </c>
      <c r="F3437" s="245" t="s">
        <v>44</v>
      </c>
      <c r="G3437" s="245" t="s">
        <v>4114</v>
      </c>
      <c r="H3437" s="245" t="s">
        <v>18709</v>
      </c>
      <c r="I3437" s="245" t="s">
        <v>14</v>
      </c>
      <c r="J3437" s="245" t="s">
        <v>59</v>
      </c>
      <c r="K3437" s="246" t="s">
        <v>9566</v>
      </c>
      <c r="L3437" s="245" t="s">
        <v>568</v>
      </c>
    </row>
    <row r="3438" spans="1:12" x14ac:dyDescent="0.25">
      <c r="A3438" s="245" t="s">
        <v>2037</v>
      </c>
      <c r="B3438" s="245" t="s">
        <v>2036</v>
      </c>
      <c r="C3438" s="245" t="s">
        <v>3834</v>
      </c>
      <c r="D3438" s="245" t="s">
        <v>3833</v>
      </c>
      <c r="E3438" s="246" t="s">
        <v>44</v>
      </c>
      <c r="F3438" s="245" t="s">
        <v>44</v>
      </c>
      <c r="G3438" s="245" t="s">
        <v>4113</v>
      </c>
      <c r="H3438" s="245" t="s">
        <v>18710</v>
      </c>
      <c r="I3438" s="245" t="s">
        <v>14</v>
      </c>
      <c r="J3438" s="245" t="s">
        <v>59</v>
      </c>
      <c r="K3438" s="246" t="s">
        <v>18711</v>
      </c>
      <c r="L3438" s="245" t="s">
        <v>568</v>
      </c>
    </row>
    <row r="3439" spans="1:12" x14ac:dyDescent="0.25">
      <c r="A3439" s="245" t="s">
        <v>2037</v>
      </c>
      <c r="B3439" s="245" t="s">
        <v>2036</v>
      </c>
      <c r="C3439" s="245" t="s">
        <v>3834</v>
      </c>
      <c r="D3439" s="245" t="s">
        <v>3833</v>
      </c>
      <c r="E3439" s="246" t="s">
        <v>44</v>
      </c>
      <c r="F3439" s="245" t="s">
        <v>44</v>
      </c>
      <c r="G3439" s="245" t="s">
        <v>4112</v>
      </c>
      <c r="H3439" s="245" t="s">
        <v>18712</v>
      </c>
      <c r="I3439" s="245" t="s">
        <v>14</v>
      </c>
      <c r="J3439" s="245" t="s">
        <v>59</v>
      </c>
      <c r="K3439" s="246" t="s">
        <v>18713</v>
      </c>
      <c r="L3439" s="245" t="s">
        <v>568</v>
      </c>
    </row>
    <row r="3440" spans="1:12" x14ac:dyDescent="0.25">
      <c r="A3440" s="245" t="s">
        <v>2037</v>
      </c>
      <c r="B3440" s="245" t="s">
        <v>2036</v>
      </c>
      <c r="C3440" s="245" t="s">
        <v>3834</v>
      </c>
      <c r="D3440" s="245" t="s">
        <v>3833</v>
      </c>
      <c r="E3440" s="246" t="s">
        <v>44</v>
      </c>
      <c r="F3440" s="245" t="s">
        <v>44</v>
      </c>
      <c r="G3440" s="245" t="s">
        <v>4111</v>
      </c>
      <c r="H3440" s="245" t="s">
        <v>18714</v>
      </c>
      <c r="I3440" s="245" t="s">
        <v>14</v>
      </c>
      <c r="J3440" s="245" t="s">
        <v>59</v>
      </c>
      <c r="K3440" s="246" t="s">
        <v>18715</v>
      </c>
      <c r="L3440" s="245" t="s">
        <v>568</v>
      </c>
    </row>
    <row r="3441" spans="1:12" x14ac:dyDescent="0.25">
      <c r="A3441" s="245" t="s">
        <v>2037</v>
      </c>
      <c r="B3441" s="245" t="s">
        <v>2036</v>
      </c>
      <c r="C3441" s="245" t="s">
        <v>3834</v>
      </c>
      <c r="D3441" s="245" t="s">
        <v>3833</v>
      </c>
      <c r="E3441" s="246" t="s">
        <v>44</v>
      </c>
      <c r="F3441" s="245" t="s">
        <v>44</v>
      </c>
      <c r="G3441" s="245" t="s">
        <v>4109</v>
      </c>
      <c r="H3441" s="245" t="s">
        <v>18716</v>
      </c>
      <c r="I3441" s="245" t="s">
        <v>14</v>
      </c>
      <c r="J3441" s="245" t="s">
        <v>59</v>
      </c>
      <c r="K3441" s="246" t="s">
        <v>9587</v>
      </c>
      <c r="L3441" s="245" t="s">
        <v>568</v>
      </c>
    </row>
    <row r="3442" spans="1:12" x14ac:dyDescent="0.25">
      <c r="A3442" s="245" t="s">
        <v>2037</v>
      </c>
      <c r="B3442" s="245" t="s">
        <v>2036</v>
      </c>
      <c r="C3442" s="245" t="s">
        <v>3834</v>
      </c>
      <c r="D3442" s="245" t="s">
        <v>3833</v>
      </c>
      <c r="E3442" s="246" t="s">
        <v>44</v>
      </c>
      <c r="F3442" s="245" t="s">
        <v>44</v>
      </c>
      <c r="G3442" s="245" t="s">
        <v>4108</v>
      </c>
      <c r="H3442" s="245" t="s">
        <v>18717</v>
      </c>
      <c r="I3442" s="245" t="s">
        <v>14</v>
      </c>
      <c r="J3442" s="245" t="s">
        <v>59</v>
      </c>
      <c r="K3442" s="246" t="s">
        <v>18718</v>
      </c>
      <c r="L3442" s="245" t="s">
        <v>568</v>
      </c>
    </row>
    <row r="3443" spans="1:12" x14ac:dyDescent="0.25">
      <c r="A3443" s="245" t="s">
        <v>2037</v>
      </c>
      <c r="B3443" s="245" t="s">
        <v>2036</v>
      </c>
      <c r="C3443" s="245" t="s">
        <v>3834</v>
      </c>
      <c r="D3443" s="245" t="s">
        <v>3833</v>
      </c>
      <c r="E3443" s="246" t="s">
        <v>44</v>
      </c>
      <c r="F3443" s="245" t="s">
        <v>44</v>
      </c>
      <c r="G3443" s="245" t="s">
        <v>4107</v>
      </c>
      <c r="H3443" s="245" t="s">
        <v>18719</v>
      </c>
      <c r="I3443" s="245" t="s">
        <v>14</v>
      </c>
      <c r="J3443" s="245" t="s">
        <v>59</v>
      </c>
      <c r="K3443" s="246" t="s">
        <v>18720</v>
      </c>
      <c r="L3443" s="245" t="s">
        <v>568</v>
      </c>
    </row>
    <row r="3444" spans="1:12" x14ac:dyDescent="0.25">
      <c r="A3444" s="245" t="s">
        <v>2037</v>
      </c>
      <c r="B3444" s="245" t="s">
        <v>2036</v>
      </c>
      <c r="C3444" s="245" t="s">
        <v>3834</v>
      </c>
      <c r="D3444" s="245" t="s">
        <v>3833</v>
      </c>
      <c r="E3444" s="246" t="s">
        <v>44</v>
      </c>
      <c r="F3444" s="245" t="s">
        <v>44</v>
      </c>
      <c r="G3444" s="245" t="s">
        <v>4106</v>
      </c>
      <c r="H3444" s="245" t="s">
        <v>18721</v>
      </c>
      <c r="I3444" s="245" t="s">
        <v>14</v>
      </c>
      <c r="J3444" s="245" t="s">
        <v>59</v>
      </c>
      <c r="K3444" s="246" t="s">
        <v>10128</v>
      </c>
      <c r="L3444" s="245" t="s">
        <v>568</v>
      </c>
    </row>
    <row r="3445" spans="1:12" x14ac:dyDescent="0.25">
      <c r="A3445" s="245" t="s">
        <v>2037</v>
      </c>
      <c r="B3445" s="245" t="s">
        <v>2036</v>
      </c>
      <c r="C3445" s="245" t="s">
        <v>3834</v>
      </c>
      <c r="D3445" s="245" t="s">
        <v>3833</v>
      </c>
      <c r="E3445" s="246" t="s">
        <v>44</v>
      </c>
      <c r="F3445" s="245" t="s">
        <v>44</v>
      </c>
      <c r="G3445" s="245" t="s">
        <v>4105</v>
      </c>
      <c r="H3445" s="245" t="s">
        <v>18722</v>
      </c>
      <c r="I3445" s="245" t="s">
        <v>14</v>
      </c>
      <c r="J3445" s="245" t="s">
        <v>59</v>
      </c>
      <c r="K3445" s="246" t="s">
        <v>10444</v>
      </c>
      <c r="L3445" s="245" t="s">
        <v>568</v>
      </c>
    </row>
    <row r="3446" spans="1:12" x14ac:dyDescent="0.25">
      <c r="A3446" s="245" t="s">
        <v>2037</v>
      </c>
      <c r="B3446" s="245" t="s">
        <v>2036</v>
      </c>
      <c r="C3446" s="245" t="s">
        <v>3834</v>
      </c>
      <c r="D3446" s="245" t="s">
        <v>3833</v>
      </c>
      <c r="E3446" s="246" t="s">
        <v>44</v>
      </c>
      <c r="F3446" s="245" t="s">
        <v>44</v>
      </c>
      <c r="G3446" s="245" t="s">
        <v>4104</v>
      </c>
      <c r="H3446" s="245" t="s">
        <v>18723</v>
      </c>
      <c r="I3446" s="245" t="s">
        <v>14</v>
      </c>
      <c r="J3446" s="245" t="s">
        <v>59</v>
      </c>
      <c r="K3446" s="246" t="s">
        <v>18724</v>
      </c>
      <c r="L3446" s="245" t="s">
        <v>568</v>
      </c>
    </row>
    <row r="3447" spans="1:12" x14ac:dyDescent="0.25">
      <c r="A3447" s="245" t="s">
        <v>2037</v>
      </c>
      <c r="B3447" s="245" t="s">
        <v>2036</v>
      </c>
      <c r="C3447" s="245" t="s">
        <v>3834</v>
      </c>
      <c r="D3447" s="245" t="s">
        <v>3833</v>
      </c>
      <c r="E3447" s="246" t="s">
        <v>44</v>
      </c>
      <c r="F3447" s="245" t="s">
        <v>44</v>
      </c>
      <c r="G3447" s="245" t="s">
        <v>4103</v>
      </c>
      <c r="H3447" s="245" t="s">
        <v>18725</v>
      </c>
      <c r="I3447" s="245" t="s">
        <v>14</v>
      </c>
      <c r="J3447" s="245" t="s">
        <v>59</v>
      </c>
      <c r="K3447" s="246" t="s">
        <v>8210</v>
      </c>
      <c r="L3447" s="245" t="s">
        <v>568</v>
      </c>
    </row>
    <row r="3448" spans="1:12" x14ac:dyDescent="0.25">
      <c r="A3448" s="245" t="s">
        <v>2037</v>
      </c>
      <c r="B3448" s="245" t="s">
        <v>2036</v>
      </c>
      <c r="C3448" s="245" t="s">
        <v>3834</v>
      </c>
      <c r="D3448" s="245" t="s">
        <v>3833</v>
      </c>
      <c r="E3448" s="246" t="s">
        <v>44</v>
      </c>
      <c r="F3448" s="245" t="s">
        <v>44</v>
      </c>
      <c r="G3448" s="245" t="s">
        <v>4102</v>
      </c>
      <c r="H3448" s="245" t="s">
        <v>18726</v>
      </c>
      <c r="I3448" s="245" t="s">
        <v>14</v>
      </c>
      <c r="J3448" s="245" t="s">
        <v>59</v>
      </c>
      <c r="K3448" s="246" t="s">
        <v>12894</v>
      </c>
      <c r="L3448" s="245" t="s">
        <v>568</v>
      </c>
    </row>
    <row r="3449" spans="1:12" x14ac:dyDescent="0.25">
      <c r="A3449" s="245" t="s">
        <v>2037</v>
      </c>
      <c r="B3449" s="245" t="s">
        <v>2036</v>
      </c>
      <c r="C3449" s="245" t="s">
        <v>3834</v>
      </c>
      <c r="D3449" s="245" t="s">
        <v>3833</v>
      </c>
      <c r="E3449" s="246" t="s">
        <v>44</v>
      </c>
      <c r="F3449" s="245" t="s">
        <v>44</v>
      </c>
      <c r="G3449" s="245" t="s">
        <v>4101</v>
      </c>
      <c r="H3449" s="245" t="s">
        <v>18727</v>
      </c>
      <c r="I3449" s="245" t="s">
        <v>14</v>
      </c>
      <c r="J3449" s="245" t="s">
        <v>59</v>
      </c>
      <c r="K3449" s="246" t="s">
        <v>16491</v>
      </c>
      <c r="L3449" s="245" t="s">
        <v>568</v>
      </c>
    </row>
    <row r="3450" spans="1:12" x14ac:dyDescent="0.25">
      <c r="A3450" s="245" t="s">
        <v>2037</v>
      </c>
      <c r="B3450" s="245" t="s">
        <v>2036</v>
      </c>
      <c r="C3450" s="245" t="s">
        <v>3834</v>
      </c>
      <c r="D3450" s="245" t="s">
        <v>3833</v>
      </c>
      <c r="E3450" s="246" t="s">
        <v>44</v>
      </c>
      <c r="F3450" s="245" t="s">
        <v>44</v>
      </c>
      <c r="G3450" s="245" t="s">
        <v>4100</v>
      </c>
      <c r="H3450" s="245" t="s">
        <v>18728</v>
      </c>
      <c r="I3450" s="245" t="s">
        <v>14</v>
      </c>
      <c r="J3450" s="245" t="s">
        <v>59</v>
      </c>
      <c r="K3450" s="246" t="s">
        <v>11836</v>
      </c>
      <c r="L3450" s="245" t="s">
        <v>568</v>
      </c>
    </row>
    <row r="3451" spans="1:12" x14ac:dyDescent="0.25">
      <c r="A3451" s="245" t="s">
        <v>2037</v>
      </c>
      <c r="B3451" s="245" t="s">
        <v>2036</v>
      </c>
      <c r="C3451" s="245" t="s">
        <v>3834</v>
      </c>
      <c r="D3451" s="245" t="s">
        <v>3833</v>
      </c>
      <c r="E3451" s="246" t="s">
        <v>44</v>
      </c>
      <c r="F3451" s="245" t="s">
        <v>44</v>
      </c>
      <c r="G3451" s="245" t="s">
        <v>4099</v>
      </c>
      <c r="H3451" s="245" t="s">
        <v>18729</v>
      </c>
      <c r="I3451" s="245" t="s">
        <v>14</v>
      </c>
      <c r="J3451" s="245" t="s">
        <v>59</v>
      </c>
      <c r="K3451" s="246" t="s">
        <v>15012</v>
      </c>
      <c r="L3451" s="245" t="s">
        <v>568</v>
      </c>
    </row>
    <row r="3452" spans="1:12" x14ac:dyDescent="0.25">
      <c r="A3452" s="245" t="s">
        <v>2037</v>
      </c>
      <c r="B3452" s="245" t="s">
        <v>2036</v>
      </c>
      <c r="C3452" s="245" t="s">
        <v>3834</v>
      </c>
      <c r="D3452" s="245" t="s">
        <v>3833</v>
      </c>
      <c r="E3452" s="246" t="s">
        <v>44</v>
      </c>
      <c r="F3452" s="245" t="s">
        <v>44</v>
      </c>
      <c r="G3452" s="245" t="s">
        <v>4098</v>
      </c>
      <c r="H3452" s="245" t="s">
        <v>18730</v>
      </c>
      <c r="I3452" s="245" t="s">
        <v>14</v>
      </c>
      <c r="J3452" s="245" t="s">
        <v>59</v>
      </c>
      <c r="K3452" s="246" t="s">
        <v>8670</v>
      </c>
      <c r="L3452" s="245" t="s">
        <v>568</v>
      </c>
    </row>
    <row r="3453" spans="1:12" x14ac:dyDescent="0.25">
      <c r="A3453" s="245" t="s">
        <v>2037</v>
      </c>
      <c r="B3453" s="245" t="s">
        <v>2036</v>
      </c>
      <c r="C3453" s="245" t="s">
        <v>3834</v>
      </c>
      <c r="D3453" s="245" t="s">
        <v>3833</v>
      </c>
      <c r="E3453" s="246" t="s">
        <v>44</v>
      </c>
      <c r="F3453" s="245" t="s">
        <v>44</v>
      </c>
      <c r="G3453" s="245" t="s">
        <v>4096</v>
      </c>
      <c r="H3453" s="245" t="s">
        <v>18731</v>
      </c>
      <c r="I3453" s="245" t="s">
        <v>14</v>
      </c>
      <c r="J3453" s="245" t="s">
        <v>59</v>
      </c>
      <c r="K3453" s="246" t="s">
        <v>9591</v>
      </c>
      <c r="L3453" s="245" t="s">
        <v>568</v>
      </c>
    </row>
    <row r="3454" spans="1:12" x14ac:dyDescent="0.25">
      <c r="A3454" s="245" t="s">
        <v>2037</v>
      </c>
      <c r="B3454" s="245" t="s">
        <v>2036</v>
      </c>
      <c r="C3454" s="245" t="s">
        <v>3834</v>
      </c>
      <c r="D3454" s="245" t="s">
        <v>3833</v>
      </c>
      <c r="E3454" s="246" t="s">
        <v>44</v>
      </c>
      <c r="F3454" s="245" t="s">
        <v>44</v>
      </c>
      <c r="G3454" s="245" t="s">
        <v>4095</v>
      </c>
      <c r="H3454" s="245" t="s">
        <v>18732</v>
      </c>
      <c r="I3454" s="245" t="s">
        <v>14</v>
      </c>
      <c r="J3454" s="245" t="s">
        <v>59</v>
      </c>
      <c r="K3454" s="246" t="s">
        <v>18733</v>
      </c>
      <c r="L3454" s="245" t="s">
        <v>568</v>
      </c>
    </row>
    <row r="3455" spans="1:12" x14ac:dyDescent="0.25">
      <c r="A3455" s="245" t="s">
        <v>2037</v>
      </c>
      <c r="B3455" s="245" t="s">
        <v>2036</v>
      </c>
      <c r="C3455" s="245" t="s">
        <v>3834</v>
      </c>
      <c r="D3455" s="245" t="s">
        <v>3833</v>
      </c>
      <c r="E3455" s="246" t="s">
        <v>44</v>
      </c>
      <c r="F3455" s="245" t="s">
        <v>44</v>
      </c>
      <c r="G3455" s="245" t="s">
        <v>4094</v>
      </c>
      <c r="H3455" s="245" t="s">
        <v>18734</v>
      </c>
      <c r="I3455" s="245" t="s">
        <v>14</v>
      </c>
      <c r="J3455" s="245" t="s">
        <v>59</v>
      </c>
      <c r="K3455" s="246" t="s">
        <v>18735</v>
      </c>
      <c r="L3455" s="245" t="s">
        <v>568</v>
      </c>
    </row>
    <row r="3456" spans="1:12" x14ac:dyDescent="0.25">
      <c r="A3456" s="245" t="s">
        <v>2037</v>
      </c>
      <c r="B3456" s="245" t="s">
        <v>2036</v>
      </c>
      <c r="C3456" s="245" t="s">
        <v>3834</v>
      </c>
      <c r="D3456" s="245" t="s">
        <v>3833</v>
      </c>
      <c r="E3456" s="246" t="s">
        <v>44</v>
      </c>
      <c r="F3456" s="245" t="s">
        <v>44</v>
      </c>
      <c r="G3456" s="245" t="s">
        <v>4093</v>
      </c>
      <c r="H3456" s="245" t="s">
        <v>18736</v>
      </c>
      <c r="I3456" s="245" t="s">
        <v>14</v>
      </c>
      <c r="J3456" s="245" t="s">
        <v>59</v>
      </c>
      <c r="K3456" s="246" t="s">
        <v>18737</v>
      </c>
      <c r="L3456" s="245" t="s">
        <v>568</v>
      </c>
    </row>
    <row r="3457" spans="1:12" x14ac:dyDescent="0.25">
      <c r="A3457" s="245" t="s">
        <v>2037</v>
      </c>
      <c r="B3457" s="245" t="s">
        <v>2036</v>
      </c>
      <c r="C3457" s="245" t="s">
        <v>3834</v>
      </c>
      <c r="D3457" s="245" t="s">
        <v>3833</v>
      </c>
      <c r="E3457" s="246" t="s">
        <v>44</v>
      </c>
      <c r="F3457" s="245" t="s">
        <v>44</v>
      </c>
      <c r="G3457" s="245" t="s">
        <v>4092</v>
      </c>
      <c r="H3457" s="245" t="s">
        <v>18738</v>
      </c>
      <c r="I3457" s="245" t="s">
        <v>14</v>
      </c>
      <c r="J3457" s="245" t="s">
        <v>59</v>
      </c>
      <c r="K3457" s="246" t="s">
        <v>8818</v>
      </c>
      <c r="L3457" s="245" t="s">
        <v>568</v>
      </c>
    </row>
    <row r="3458" spans="1:12" x14ac:dyDescent="0.25">
      <c r="A3458" s="245" t="s">
        <v>2037</v>
      </c>
      <c r="B3458" s="245" t="s">
        <v>2036</v>
      </c>
      <c r="C3458" s="245" t="s">
        <v>3834</v>
      </c>
      <c r="D3458" s="245" t="s">
        <v>3833</v>
      </c>
      <c r="E3458" s="246" t="s">
        <v>44</v>
      </c>
      <c r="F3458" s="245" t="s">
        <v>44</v>
      </c>
      <c r="G3458" s="245" t="s">
        <v>4091</v>
      </c>
      <c r="H3458" s="245" t="s">
        <v>18739</v>
      </c>
      <c r="I3458" s="245" t="s">
        <v>14</v>
      </c>
      <c r="J3458" s="245" t="s">
        <v>59</v>
      </c>
      <c r="K3458" s="246" t="s">
        <v>13845</v>
      </c>
      <c r="L3458" s="245" t="s">
        <v>568</v>
      </c>
    </row>
    <row r="3459" spans="1:12" x14ac:dyDescent="0.25">
      <c r="A3459" s="245" t="s">
        <v>2037</v>
      </c>
      <c r="B3459" s="245" t="s">
        <v>2036</v>
      </c>
      <c r="C3459" s="245" t="s">
        <v>3834</v>
      </c>
      <c r="D3459" s="245" t="s">
        <v>3833</v>
      </c>
      <c r="E3459" s="246" t="s">
        <v>44</v>
      </c>
      <c r="F3459" s="245" t="s">
        <v>44</v>
      </c>
      <c r="G3459" s="245" t="s">
        <v>4090</v>
      </c>
      <c r="H3459" s="245" t="s">
        <v>18740</v>
      </c>
      <c r="I3459" s="245" t="s">
        <v>14</v>
      </c>
      <c r="J3459" s="245" t="s">
        <v>59</v>
      </c>
      <c r="K3459" s="246" t="s">
        <v>18741</v>
      </c>
      <c r="L3459" s="245" t="s">
        <v>568</v>
      </c>
    </row>
    <row r="3460" spans="1:12" x14ac:dyDescent="0.25">
      <c r="A3460" s="245" t="s">
        <v>2037</v>
      </c>
      <c r="B3460" s="245" t="s">
        <v>2036</v>
      </c>
      <c r="C3460" s="245" t="s">
        <v>3834</v>
      </c>
      <c r="D3460" s="245" t="s">
        <v>3833</v>
      </c>
      <c r="E3460" s="246" t="s">
        <v>44</v>
      </c>
      <c r="F3460" s="245" t="s">
        <v>44</v>
      </c>
      <c r="G3460" s="245" t="s">
        <v>4088</v>
      </c>
      <c r="H3460" s="245" t="s">
        <v>18742</v>
      </c>
      <c r="I3460" s="245" t="s">
        <v>14</v>
      </c>
      <c r="J3460" s="245" t="s">
        <v>59</v>
      </c>
      <c r="K3460" s="246" t="s">
        <v>15291</v>
      </c>
      <c r="L3460" s="245" t="s">
        <v>568</v>
      </c>
    </row>
    <row r="3461" spans="1:12" x14ac:dyDescent="0.25">
      <c r="A3461" s="245" t="s">
        <v>2037</v>
      </c>
      <c r="B3461" s="245" t="s">
        <v>2036</v>
      </c>
      <c r="C3461" s="245" t="s">
        <v>3834</v>
      </c>
      <c r="D3461" s="245" t="s">
        <v>3833</v>
      </c>
      <c r="E3461" s="246" t="s">
        <v>44</v>
      </c>
      <c r="F3461" s="245" t="s">
        <v>44</v>
      </c>
      <c r="G3461" s="245" t="s">
        <v>4087</v>
      </c>
      <c r="H3461" s="245" t="s">
        <v>18743</v>
      </c>
      <c r="I3461" s="245" t="s">
        <v>14</v>
      </c>
      <c r="J3461" s="245" t="s">
        <v>59</v>
      </c>
      <c r="K3461" s="246" t="s">
        <v>12484</v>
      </c>
      <c r="L3461" s="245" t="s">
        <v>568</v>
      </c>
    </row>
    <row r="3462" spans="1:12" x14ac:dyDescent="0.25">
      <c r="A3462" s="245" t="s">
        <v>2037</v>
      </c>
      <c r="B3462" s="245" t="s">
        <v>2036</v>
      </c>
      <c r="C3462" s="245" t="s">
        <v>3834</v>
      </c>
      <c r="D3462" s="245" t="s">
        <v>3833</v>
      </c>
      <c r="E3462" s="246" t="s">
        <v>44</v>
      </c>
      <c r="F3462" s="245" t="s">
        <v>44</v>
      </c>
      <c r="G3462" s="245" t="s">
        <v>4086</v>
      </c>
      <c r="H3462" s="245" t="s">
        <v>18744</v>
      </c>
      <c r="I3462" s="245" t="s">
        <v>14</v>
      </c>
      <c r="J3462" s="245" t="s">
        <v>59</v>
      </c>
      <c r="K3462" s="246" t="s">
        <v>8225</v>
      </c>
      <c r="L3462" s="245" t="s">
        <v>568</v>
      </c>
    </row>
    <row r="3463" spans="1:12" x14ac:dyDescent="0.25">
      <c r="A3463" s="245" t="s">
        <v>2037</v>
      </c>
      <c r="B3463" s="245" t="s">
        <v>2036</v>
      </c>
      <c r="C3463" s="245" t="s">
        <v>3834</v>
      </c>
      <c r="D3463" s="245" t="s">
        <v>3833</v>
      </c>
      <c r="E3463" s="246" t="s">
        <v>44</v>
      </c>
      <c r="F3463" s="245" t="s">
        <v>44</v>
      </c>
      <c r="G3463" s="245" t="s">
        <v>4085</v>
      </c>
      <c r="H3463" s="245" t="s">
        <v>4084</v>
      </c>
      <c r="I3463" s="245" t="s">
        <v>14</v>
      </c>
      <c r="J3463" s="245" t="s">
        <v>59</v>
      </c>
      <c r="K3463" s="246" t="s">
        <v>18745</v>
      </c>
      <c r="L3463" s="245" t="s">
        <v>568</v>
      </c>
    </row>
    <row r="3464" spans="1:12" x14ac:dyDescent="0.25">
      <c r="A3464" s="245" t="s">
        <v>2037</v>
      </c>
      <c r="B3464" s="245" t="s">
        <v>2036</v>
      </c>
      <c r="C3464" s="245" t="s">
        <v>3834</v>
      </c>
      <c r="D3464" s="245" t="s">
        <v>3833</v>
      </c>
      <c r="E3464" s="246" t="s">
        <v>44</v>
      </c>
      <c r="F3464" s="245" t="s">
        <v>44</v>
      </c>
      <c r="G3464" s="245" t="s">
        <v>4083</v>
      </c>
      <c r="H3464" s="245" t="s">
        <v>4082</v>
      </c>
      <c r="I3464" s="245" t="s">
        <v>14</v>
      </c>
      <c r="J3464" s="245" t="s">
        <v>569</v>
      </c>
      <c r="K3464" s="246" t="s">
        <v>18746</v>
      </c>
      <c r="L3464" s="245" t="s">
        <v>568</v>
      </c>
    </row>
    <row r="3465" spans="1:12" x14ac:dyDescent="0.25">
      <c r="A3465" s="245" t="s">
        <v>2037</v>
      </c>
      <c r="B3465" s="245" t="s">
        <v>2036</v>
      </c>
      <c r="C3465" s="245" t="s">
        <v>3834</v>
      </c>
      <c r="D3465" s="245" t="s">
        <v>3833</v>
      </c>
      <c r="E3465" s="246" t="s">
        <v>44</v>
      </c>
      <c r="F3465" s="245" t="s">
        <v>44</v>
      </c>
      <c r="G3465" s="245" t="s">
        <v>4081</v>
      </c>
      <c r="H3465" s="245" t="s">
        <v>4080</v>
      </c>
      <c r="I3465" s="245" t="s">
        <v>14</v>
      </c>
      <c r="J3465" s="245" t="s">
        <v>569</v>
      </c>
      <c r="K3465" s="246" t="s">
        <v>18652</v>
      </c>
      <c r="L3465" s="245" t="s">
        <v>568</v>
      </c>
    </row>
    <row r="3466" spans="1:12" x14ac:dyDescent="0.25">
      <c r="A3466" s="245" t="s">
        <v>2037</v>
      </c>
      <c r="B3466" s="245" t="s">
        <v>2036</v>
      </c>
      <c r="C3466" s="245" t="s">
        <v>3834</v>
      </c>
      <c r="D3466" s="245" t="s">
        <v>3833</v>
      </c>
      <c r="E3466" s="246" t="s">
        <v>44</v>
      </c>
      <c r="F3466" s="245" t="s">
        <v>44</v>
      </c>
      <c r="G3466" s="245" t="s">
        <v>4079</v>
      </c>
      <c r="H3466" s="245" t="s">
        <v>4078</v>
      </c>
      <c r="I3466" s="245" t="s">
        <v>14</v>
      </c>
      <c r="J3466" s="245" t="s">
        <v>569</v>
      </c>
      <c r="K3466" s="246" t="s">
        <v>15192</v>
      </c>
      <c r="L3466" s="245" t="s">
        <v>568</v>
      </c>
    </row>
    <row r="3467" spans="1:12" x14ac:dyDescent="0.25">
      <c r="A3467" s="245" t="s">
        <v>2037</v>
      </c>
      <c r="B3467" s="245" t="s">
        <v>2036</v>
      </c>
      <c r="C3467" s="245" t="s">
        <v>3834</v>
      </c>
      <c r="D3467" s="245" t="s">
        <v>3833</v>
      </c>
      <c r="E3467" s="246" t="s">
        <v>44</v>
      </c>
      <c r="F3467" s="245" t="s">
        <v>44</v>
      </c>
      <c r="G3467" s="245" t="s">
        <v>4077</v>
      </c>
      <c r="H3467" s="245" t="s">
        <v>4076</v>
      </c>
      <c r="I3467" s="245" t="s">
        <v>14</v>
      </c>
      <c r="J3467" s="245" t="s">
        <v>569</v>
      </c>
      <c r="K3467" s="246" t="s">
        <v>18747</v>
      </c>
      <c r="L3467" s="245" t="s">
        <v>568</v>
      </c>
    </row>
    <row r="3468" spans="1:12" x14ac:dyDescent="0.25">
      <c r="A3468" s="245" t="s">
        <v>2037</v>
      </c>
      <c r="B3468" s="245" t="s">
        <v>2036</v>
      </c>
      <c r="C3468" s="245" t="s">
        <v>3834</v>
      </c>
      <c r="D3468" s="245" t="s">
        <v>3833</v>
      </c>
      <c r="E3468" s="246" t="s">
        <v>44</v>
      </c>
      <c r="F3468" s="245" t="s">
        <v>44</v>
      </c>
      <c r="G3468" s="245" t="s">
        <v>4075</v>
      </c>
      <c r="H3468" s="245" t="s">
        <v>4074</v>
      </c>
      <c r="I3468" s="245" t="s">
        <v>14</v>
      </c>
      <c r="J3468" s="245" t="s">
        <v>59</v>
      </c>
      <c r="K3468" s="246" t="s">
        <v>18655</v>
      </c>
      <c r="L3468" s="245" t="s">
        <v>568</v>
      </c>
    </row>
    <row r="3469" spans="1:12" x14ac:dyDescent="0.25">
      <c r="A3469" s="245" t="s">
        <v>2037</v>
      </c>
      <c r="B3469" s="245" t="s">
        <v>2036</v>
      </c>
      <c r="C3469" s="245" t="s">
        <v>3834</v>
      </c>
      <c r="D3469" s="245" t="s">
        <v>3833</v>
      </c>
      <c r="E3469" s="246" t="s">
        <v>44</v>
      </c>
      <c r="F3469" s="245" t="s">
        <v>44</v>
      </c>
      <c r="G3469" s="245" t="s">
        <v>4073</v>
      </c>
      <c r="H3469" s="245" t="s">
        <v>4072</v>
      </c>
      <c r="I3469" s="245" t="s">
        <v>14</v>
      </c>
      <c r="J3469" s="245" t="s">
        <v>569</v>
      </c>
      <c r="K3469" s="246" t="s">
        <v>18748</v>
      </c>
      <c r="L3469" s="245" t="s">
        <v>568</v>
      </c>
    </row>
    <row r="3470" spans="1:12" x14ac:dyDescent="0.25">
      <c r="A3470" s="245" t="s">
        <v>2037</v>
      </c>
      <c r="B3470" s="245" t="s">
        <v>2036</v>
      </c>
      <c r="C3470" s="245" t="s">
        <v>3834</v>
      </c>
      <c r="D3470" s="245" t="s">
        <v>3833</v>
      </c>
      <c r="E3470" s="246" t="s">
        <v>44</v>
      </c>
      <c r="F3470" s="245" t="s">
        <v>44</v>
      </c>
      <c r="G3470" s="245" t="s">
        <v>4071</v>
      </c>
      <c r="H3470" s="245" t="s">
        <v>4070</v>
      </c>
      <c r="I3470" s="245" t="s">
        <v>14</v>
      </c>
      <c r="J3470" s="245" t="s">
        <v>569</v>
      </c>
      <c r="K3470" s="246" t="s">
        <v>18749</v>
      </c>
      <c r="L3470" s="245" t="s">
        <v>568</v>
      </c>
    </row>
    <row r="3471" spans="1:12" x14ac:dyDescent="0.25">
      <c r="A3471" s="245" t="s">
        <v>2037</v>
      </c>
      <c r="B3471" s="245" t="s">
        <v>2036</v>
      </c>
      <c r="C3471" s="245" t="s">
        <v>3834</v>
      </c>
      <c r="D3471" s="245" t="s">
        <v>3833</v>
      </c>
      <c r="E3471" s="246" t="s">
        <v>44</v>
      </c>
      <c r="F3471" s="245" t="s">
        <v>44</v>
      </c>
      <c r="G3471" s="245" t="s">
        <v>4069</v>
      </c>
      <c r="H3471" s="245" t="s">
        <v>4068</v>
      </c>
      <c r="I3471" s="245" t="s">
        <v>14</v>
      </c>
      <c r="J3471" s="245" t="s">
        <v>569</v>
      </c>
      <c r="K3471" s="246" t="s">
        <v>18750</v>
      </c>
      <c r="L3471" s="245" t="s">
        <v>568</v>
      </c>
    </row>
    <row r="3472" spans="1:12" x14ac:dyDescent="0.25">
      <c r="A3472" s="245" t="s">
        <v>2037</v>
      </c>
      <c r="B3472" s="245" t="s">
        <v>2036</v>
      </c>
      <c r="C3472" s="245" t="s">
        <v>3834</v>
      </c>
      <c r="D3472" s="245" t="s">
        <v>3833</v>
      </c>
      <c r="E3472" s="246" t="s">
        <v>44</v>
      </c>
      <c r="F3472" s="245" t="s">
        <v>44</v>
      </c>
      <c r="G3472" s="245" t="s">
        <v>4067</v>
      </c>
      <c r="H3472" s="245" t="s">
        <v>4066</v>
      </c>
      <c r="I3472" s="245" t="s">
        <v>14</v>
      </c>
      <c r="J3472" s="245" t="s">
        <v>569</v>
      </c>
      <c r="K3472" s="246" t="s">
        <v>18751</v>
      </c>
      <c r="L3472" s="245" t="s">
        <v>568</v>
      </c>
    </row>
    <row r="3473" spans="1:12" x14ac:dyDescent="0.25">
      <c r="A3473" s="245" t="s">
        <v>2037</v>
      </c>
      <c r="B3473" s="245" t="s">
        <v>2036</v>
      </c>
      <c r="C3473" s="245" t="s">
        <v>3834</v>
      </c>
      <c r="D3473" s="245" t="s">
        <v>3833</v>
      </c>
      <c r="E3473" s="246" t="s">
        <v>44</v>
      </c>
      <c r="F3473" s="245" t="s">
        <v>44</v>
      </c>
      <c r="G3473" s="245" t="s">
        <v>4065</v>
      </c>
      <c r="H3473" s="245" t="s">
        <v>4064</v>
      </c>
      <c r="I3473" s="245" t="s">
        <v>14</v>
      </c>
      <c r="J3473" s="245" t="s">
        <v>569</v>
      </c>
      <c r="K3473" s="246" t="s">
        <v>18752</v>
      </c>
      <c r="L3473" s="245" t="s">
        <v>568</v>
      </c>
    </row>
    <row r="3474" spans="1:12" x14ac:dyDescent="0.25">
      <c r="A3474" s="245" t="s">
        <v>2037</v>
      </c>
      <c r="B3474" s="245" t="s">
        <v>2036</v>
      </c>
      <c r="C3474" s="245" t="s">
        <v>3834</v>
      </c>
      <c r="D3474" s="245" t="s">
        <v>3833</v>
      </c>
      <c r="E3474" s="246" t="s">
        <v>44</v>
      </c>
      <c r="F3474" s="245" t="s">
        <v>44</v>
      </c>
      <c r="G3474" s="245" t="s">
        <v>4063</v>
      </c>
      <c r="H3474" s="245" t="s">
        <v>4062</v>
      </c>
      <c r="I3474" s="245" t="s">
        <v>14</v>
      </c>
      <c r="J3474" s="245" t="s">
        <v>569</v>
      </c>
      <c r="K3474" s="246" t="s">
        <v>18753</v>
      </c>
      <c r="L3474" s="245" t="s">
        <v>568</v>
      </c>
    </row>
    <row r="3475" spans="1:12" x14ac:dyDescent="0.25">
      <c r="A3475" s="245" t="s">
        <v>2037</v>
      </c>
      <c r="B3475" s="245" t="s">
        <v>2036</v>
      </c>
      <c r="C3475" s="245" t="s">
        <v>3834</v>
      </c>
      <c r="D3475" s="245" t="s">
        <v>3833</v>
      </c>
      <c r="E3475" s="246" t="s">
        <v>44</v>
      </c>
      <c r="F3475" s="245" t="s">
        <v>44</v>
      </c>
      <c r="G3475" s="245" t="s">
        <v>4060</v>
      </c>
      <c r="H3475" s="245" t="s">
        <v>4059</v>
      </c>
      <c r="I3475" s="245" t="s">
        <v>14</v>
      </c>
      <c r="J3475" s="245" t="s">
        <v>59</v>
      </c>
      <c r="K3475" s="246" t="s">
        <v>18754</v>
      </c>
      <c r="L3475" s="245" t="s">
        <v>568</v>
      </c>
    </row>
    <row r="3476" spans="1:12" x14ac:dyDescent="0.25">
      <c r="A3476" s="245" t="s">
        <v>2037</v>
      </c>
      <c r="B3476" s="245" t="s">
        <v>2036</v>
      </c>
      <c r="C3476" s="245" t="s">
        <v>3834</v>
      </c>
      <c r="D3476" s="245" t="s">
        <v>3833</v>
      </c>
      <c r="E3476" s="246" t="s">
        <v>44</v>
      </c>
      <c r="F3476" s="245" t="s">
        <v>44</v>
      </c>
      <c r="G3476" s="245" t="s">
        <v>4058</v>
      </c>
      <c r="H3476" s="245" t="s">
        <v>18755</v>
      </c>
      <c r="I3476" s="245" t="s">
        <v>14</v>
      </c>
      <c r="J3476" s="245" t="s">
        <v>569</v>
      </c>
      <c r="K3476" s="246" t="s">
        <v>17018</v>
      </c>
      <c r="L3476" s="245" t="s">
        <v>568</v>
      </c>
    </row>
    <row r="3477" spans="1:12" x14ac:dyDescent="0.25">
      <c r="A3477" s="245" t="s">
        <v>2037</v>
      </c>
      <c r="B3477" s="245" t="s">
        <v>2036</v>
      </c>
      <c r="C3477" s="245" t="s">
        <v>3834</v>
      </c>
      <c r="D3477" s="245" t="s">
        <v>3833</v>
      </c>
      <c r="E3477" s="246" t="s">
        <v>44</v>
      </c>
      <c r="F3477" s="245" t="s">
        <v>44</v>
      </c>
      <c r="G3477" s="245" t="s">
        <v>4057</v>
      </c>
      <c r="H3477" s="245" t="s">
        <v>18756</v>
      </c>
      <c r="I3477" s="245" t="s">
        <v>14</v>
      </c>
      <c r="J3477" s="245" t="s">
        <v>569</v>
      </c>
      <c r="K3477" s="246" t="s">
        <v>10256</v>
      </c>
      <c r="L3477" s="245" t="s">
        <v>568</v>
      </c>
    </row>
    <row r="3478" spans="1:12" x14ac:dyDescent="0.25">
      <c r="A3478" s="245" t="s">
        <v>2037</v>
      </c>
      <c r="B3478" s="245" t="s">
        <v>2036</v>
      </c>
      <c r="C3478" s="245" t="s">
        <v>3834</v>
      </c>
      <c r="D3478" s="245" t="s">
        <v>3833</v>
      </c>
      <c r="E3478" s="246" t="s">
        <v>44</v>
      </c>
      <c r="F3478" s="245" t="s">
        <v>44</v>
      </c>
      <c r="G3478" s="245" t="s">
        <v>4056</v>
      </c>
      <c r="H3478" s="245" t="s">
        <v>18757</v>
      </c>
      <c r="I3478" s="245" t="s">
        <v>14</v>
      </c>
      <c r="J3478" s="245" t="s">
        <v>569</v>
      </c>
      <c r="K3478" s="246" t="s">
        <v>18758</v>
      </c>
      <c r="L3478" s="245" t="s">
        <v>568</v>
      </c>
    </row>
    <row r="3479" spans="1:12" x14ac:dyDescent="0.25">
      <c r="A3479" s="245" t="s">
        <v>2037</v>
      </c>
      <c r="B3479" s="245" t="s">
        <v>2036</v>
      </c>
      <c r="C3479" s="245" t="s">
        <v>3834</v>
      </c>
      <c r="D3479" s="245" t="s">
        <v>3833</v>
      </c>
      <c r="E3479" s="246" t="s">
        <v>44</v>
      </c>
      <c r="F3479" s="245" t="s">
        <v>44</v>
      </c>
      <c r="G3479" s="245" t="s">
        <v>4055</v>
      </c>
      <c r="H3479" s="245" t="s">
        <v>18759</v>
      </c>
      <c r="I3479" s="245" t="s">
        <v>14</v>
      </c>
      <c r="J3479" s="245" t="s">
        <v>569</v>
      </c>
      <c r="K3479" s="246" t="s">
        <v>14251</v>
      </c>
      <c r="L3479" s="245" t="s">
        <v>568</v>
      </c>
    </row>
    <row r="3480" spans="1:12" x14ac:dyDescent="0.25">
      <c r="A3480" s="245" t="s">
        <v>2037</v>
      </c>
      <c r="B3480" s="245" t="s">
        <v>2036</v>
      </c>
      <c r="C3480" s="245" t="s">
        <v>3834</v>
      </c>
      <c r="D3480" s="245" t="s">
        <v>3833</v>
      </c>
      <c r="E3480" s="246" t="s">
        <v>44</v>
      </c>
      <c r="F3480" s="245" t="s">
        <v>44</v>
      </c>
      <c r="G3480" s="245" t="s">
        <v>4054</v>
      </c>
      <c r="H3480" s="245" t="s">
        <v>18760</v>
      </c>
      <c r="I3480" s="245" t="s">
        <v>14</v>
      </c>
      <c r="J3480" s="245" t="s">
        <v>569</v>
      </c>
      <c r="K3480" s="246" t="s">
        <v>18761</v>
      </c>
      <c r="L3480" s="245" t="s">
        <v>568</v>
      </c>
    </row>
    <row r="3481" spans="1:12" x14ac:dyDescent="0.25">
      <c r="A3481" s="245" t="s">
        <v>2037</v>
      </c>
      <c r="B3481" s="245" t="s">
        <v>2036</v>
      </c>
      <c r="C3481" s="245" t="s">
        <v>3834</v>
      </c>
      <c r="D3481" s="245" t="s">
        <v>3833</v>
      </c>
      <c r="E3481" s="246" t="s">
        <v>44</v>
      </c>
      <c r="F3481" s="245" t="s">
        <v>44</v>
      </c>
      <c r="G3481" s="245" t="s">
        <v>4053</v>
      </c>
      <c r="H3481" s="245" t="s">
        <v>18762</v>
      </c>
      <c r="I3481" s="245" t="s">
        <v>14</v>
      </c>
      <c r="J3481" s="245" t="s">
        <v>569</v>
      </c>
      <c r="K3481" s="246" t="s">
        <v>18763</v>
      </c>
      <c r="L3481" s="245" t="s">
        <v>568</v>
      </c>
    </row>
    <row r="3482" spans="1:12" x14ac:dyDescent="0.25">
      <c r="A3482" s="245" t="s">
        <v>2037</v>
      </c>
      <c r="B3482" s="245" t="s">
        <v>2036</v>
      </c>
      <c r="C3482" s="245" t="s">
        <v>3834</v>
      </c>
      <c r="D3482" s="245" t="s">
        <v>3833</v>
      </c>
      <c r="E3482" s="246" t="s">
        <v>44</v>
      </c>
      <c r="F3482" s="245" t="s">
        <v>44</v>
      </c>
      <c r="G3482" s="245" t="s">
        <v>4052</v>
      </c>
      <c r="H3482" s="245" t="s">
        <v>18764</v>
      </c>
      <c r="I3482" s="245" t="s">
        <v>14</v>
      </c>
      <c r="J3482" s="245" t="s">
        <v>569</v>
      </c>
      <c r="K3482" s="246" t="s">
        <v>18765</v>
      </c>
      <c r="L3482" s="245" t="s">
        <v>568</v>
      </c>
    </row>
    <row r="3483" spans="1:12" x14ac:dyDescent="0.25">
      <c r="A3483" s="245" t="s">
        <v>2037</v>
      </c>
      <c r="B3483" s="245" t="s">
        <v>2036</v>
      </c>
      <c r="C3483" s="245" t="s">
        <v>3834</v>
      </c>
      <c r="D3483" s="245" t="s">
        <v>3833</v>
      </c>
      <c r="E3483" s="246" t="s">
        <v>44</v>
      </c>
      <c r="F3483" s="245" t="s">
        <v>44</v>
      </c>
      <c r="G3483" s="245" t="s">
        <v>4051</v>
      </c>
      <c r="H3483" s="245" t="s">
        <v>18766</v>
      </c>
      <c r="I3483" s="245" t="s">
        <v>14</v>
      </c>
      <c r="J3483" s="245" t="s">
        <v>569</v>
      </c>
      <c r="K3483" s="246" t="s">
        <v>18767</v>
      </c>
      <c r="L3483" s="245" t="s">
        <v>568</v>
      </c>
    </row>
    <row r="3484" spans="1:12" x14ac:dyDescent="0.25">
      <c r="A3484" s="245" t="s">
        <v>2037</v>
      </c>
      <c r="B3484" s="245" t="s">
        <v>2036</v>
      </c>
      <c r="C3484" s="245" t="s">
        <v>3834</v>
      </c>
      <c r="D3484" s="245" t="s">
        <v>3833</v>
      </c>
      <c r="E3484" s="246" t="s">
        <v>44</v>
      </c>
      <c r="F3484" s="245" t="s">
        <v>44</v>
      </c>
      <c r="G3484" s="245" t="s">
        <v>4050</v>
      </c>
      <c r="H3484" s="245" t="s">
        <v>18768</v>
      </c>
      <c r="I3484" s="245" t="s">
        <v>14</v>
      </c>
      <c r="J3484" s="245" t="s">
        <v>569</v>
      </c>
      <c r="K3484" s="246" t="s">
        <v>18769</v>
      </c>
      <c r="L3484" s="245" t="s">
        <v>568</v>
      </c>
    </row>
    <row r="3485" spans="1:12" x14ac:dyDescent="0.25">
      <c r="A3485" s="245" t="s">
        <v>2037</v>
      </c>
      <c r="B3485" s="245" t="s">
        <v>2036</v>
      </c>
      <c r="C3485" s="245" t="s">
        <v>3834</v>
      </c>
      <c r="D3485" s="245" t="s">
        <v>3833</v>
      </c>
      <c r="E3485" s="246" t="s">
        <v>44</v>
      </c>
      <c r="F3485" s="245" t="s">
        <v>44</v>
      </c>
      <c r="G3485" s="245" t="s">
        <v>4049</v>
      </c>
      <c r="H3485" s="245" t="s">
        <v>18770</v>
      </c>
      <c r="I3485" s="245" t="s">
        <v>14</v>
      </c>
      <c r="J3485" s="245" t="s">
        <v>569</v>
      </c>
      <c r="K3485" s="246" t="s">
        <v>18771</v>
      </c>
      <c r="L3485" s="245" t="s">
        <v>568</v>
      </c>
    </row>
    <row r="3486" spans="1:12" x14ac:dyDescent="0.25">
      <c r="A3486" s="245" t="s">
        <v>2037</v>
      </c>
      <c r="B3486" s="245" t="s">
        <v>2036</v>
      </c>
      <c r="C3486" s="245" t="s">
        <v>3834</v>
      </c>
      <c r="D3486" s="245" t="s">
        <v>3833</v>
      </c>
      <c r="E3486" s="246" t="s">
        <v>44</v>
      </c>
      <c r="F3486" s="245" t="s">
        <v>44</v>
      </c>
      <c r="G3486" s="245" t="s">
        <v>4048</v>
      </c>
      <c r="H3486" s="245" t="s">
        <v>18772</v>
      </c>
      <c r="I3486" s="245" t="s">
        <v>14</v>
      </c>
      <c r="J3486" s="245" t="s">
        <v>569</v>
      </c>
      <c r="K3486" s="246" t="s">
        <v>18773</v>
      </c>
      <c r="L3486" s="245" t="s">
        <v>568</v>
      </c>
    </row>
    <row r="3487" spans="1:12" x14ac:dyDescent="0.25">
      <c r="A3487" s="245" t="s">
        <v>2037</v>
      </c>
      <c r="B3487" s="245" t="s">
        <v>2036</v>
      </c>
      <c r="C3487" s="245" t="s">
        <v>3834</v>
      </c>
      <c r="D3487" s="245" t="s">
        <v>3833</v>
      </c>
      <c r="E3487" s="246" t="s">
        <v>44</v>
      </c>
      <c r="F3487" s="245" t="s">
        <v>44</v>
      </c>
      <c r="G3487" s="245" t="s">
        <v>4047</v>
      </c>
      <c r="H3487" s="245" t="s">
        <v>18774</v>
      </c>
      <c r="I3487" s="245" t="s">
        <v>14</v>
      </c>
      <c r="J3487" s="245" t="s">
        <v>569</v>
      </c>
      <c r="K3487" s="246" t="s">
        <v>18775</v>
      </c>
      <c r="L3487" s="245" t="s">
        <v>568</v>
      </c>
    </row>
    <row r="3488" spans="1:12" x14ac:dyDescent="0.25">
      <c r="A3488" s="245" t="s">
        <v>2037</v>
      </c>
      <c r="B3488" s="245" t="s">
        <v>2036</v>
      </c>
      <c r="C3488" s="245" t="s">
        <v>3834</v>
      </c>
      <c r="D3488" s="245" t="s">
        <v>3833</v>
      </c>
      <c r="E3488" s="246" t="s">
        <v>44</v>
      </c>
      <c r="F3488" s="245" t="s">
        <v>44</v>
      </c>
      <c r="G3488" s="245" t="s">
        <v>4046</v>
      </c>
      <c r="H3488" s="245" t="s">
        <v>18776</v>
      </c>
      <c r="I3488" s="245" t="s">
        <v>14</v>
      </c>
      <c r="J3488" s="245" t="s">
        <v>569</v>
      </c>
      <c r="K3488" s="246" t="s">
        <v>8965</v>
      </c>
      <c r="L3488" s="245" t="s">
        <v>568</v>
      </c>
    </row>
    <row r="3489" spans="1:12" x14ac:dyDescent="0.25">
      <c r="A3489" s="245" t="s">
        <v>2037</v>
      </c>
      <c r="B3489" s="245" t="s">
        <v>2036</v>
      </c>
      <c r="C3489" s="245" t="s">
        <v>3834</v>
      </c>
      <c r="D3489" s="245" t="s">
        <v>3833</v>
      </c>
      <c r="E3489" s="246" t="s">
        <v>44</v>
      </c>
      <c r="F3489" s="245" t="s">
        <v>44</v>
      </c>
      <c r="G3489" s="245" t="s">
        <v>4045</v>
      </c>
      <c r="H3489" s="245" t="s">
        <v>18777</v>
      </c>
      <c r="I3489" s="245" t="s">
        <v>14</v>
      </c>
      <c r="J3489" s="245" t="s">
        <v>569</v>
      </c>
      <c r="K3489" s="246" t="s">
        <v>18778</v>
      </c>
      <c r="L3489" s="245" t="s">
        <v>568</v>
      </c>
    </row>
    <row r="3490" spans="1:12" x14ac:dyDescent="0.25">
      <c r="A3490" s="245" t="s">
        <v>2037</v>
      </c>
      <c r="B3490" s="245" t="s">
        <v>2036</v>
      </c>
      <c r="C3490" s="245" t="s">
        <v>3834</v>
      </c>
      <c r="D3490" s="245" t="s">
        <v>3833</v>
      </c>
      <c r="E3490" s="246" t="s">
        <v>44</v>
      </c>
      <c r="F3490" s="245" t="s">
        <v>44</v>
      </c>
      <c r="G3490" s="245" t="s">
        <v>4043</v>
      </c>
      <c r="H3490" s="245" t="s">
        <v>18779</v>
      </c>
      <c r="I3490" s="245" t="s">
        <v>14</v>
      </c>
      <c r="J3490" s="245" t="s">
        <v>569</v>
      </c>
      <c r="K3490" s="246" t="s">
        <v>15348</v>
      </c>
      <c r="L3490" s="245" t="s">
        <v>568</v>
      </c>
    </row>
    <row r="3491" spans="1:12" x14ac:dyDescent="0.25">
      <c r="A3491" s="245" t="s">
        <v>2037</v>
      </c>
      <c r="B3491" s="245" t="s">
        <v>2036</v>
      </c>
      <c r="C3491" s="245" t="s">
        <v>3834</v>
      </c>
      <c r="D3491" s="245" t="s">
        <v>3833</v>
      </c>
      <c r="E3491" s="246" t="s">
        <v>44</v>
      </c>
      <c r="F3491" s="245" t="s">
        <v>44</v>
      </c>
      <c r="G3491" s="245" t="s">
        <v>4041</v>
      </c>
      <c r="H3491" s="245" t="s">
        <v>18780</v>
      </c>
      <c r="I3491" s="245" t="s">
        <v>14</v>
      </c>
      <c r="J3491" s="245" t="s">
        <v>569</v>
      </c>
      <c r="K3491" s="246" t="s">
        <v>18781</v>
      </c>
      <c r="L3491" s="245" t="s">
        <v>568</v>
      </c>
    </row>
    <row r="3492" spans="1:12" x14ac:dyDescent="0.25">
      <c r="A3492" s="245" t="s">
        <v>2037</v>
      </c>
      <c r="B3492" s="245" t="s">
        <v>2036</v>
      </c>
      <c r="C3492" s="245" t="s">
        <v>3834</v>
      </c>
      <c r="D3492" s="245" t="s">
        <v>3833</v>
      </c>
      <c r="E3492" s="246" t="s">
        <v>44</v>
      </c>
      <c r="F3492" s="245" t="s">
        <v>44</v>
      </c>
      <c r="G3492" s="245" t="s">
        <v>4040</v>
      </c>
      <c r="H3492" s="245" t="s">
        <v>18782</v>
      </c>
      <c r="I3492" s="245" t="s">
        <v>14</v>
      </c>
      <c r="J3492" s="245" t="s">
        <v>569</v>
      </c>
      <c r="K3492" s="246" t="s">
        <v>11895</v>
      </c>
      <c r="L3492" s="245" t="s">
        <v>568</v>
      </c>
    </row>
    <row r="3493" spans="1:12" x14ac:dyDescent="0.25">
      <c r="A3493" s="245" t="s">
        <v>2037</v>
      </c>
      <c r="B3493" s="245" t="s">
        <v>2036</v>
      </c>
      <c r="C3493" s="245" t="s">
        <v>3834</v>
      </c>
      <c r="D3493" s="245" t="s">
        <v>3833</v>
      </c>
      <c r="E3493" s="246" t="s">
        <v>44</v>
      </c>
      <c r="F3493" s="245" t="s">
        <v>44</v>
      </c>
      <c r="G3493" s="245" t="s">
        <v>4039</v>
      </c>
      <c r="H3493" s="245" t="s">
        <v>18783</v>
      </c>
      <c r="I3493" s="245" t="s">
        <v>14</v>
      </c>
      <c r="J3493" s="245" t="s">
        <v>569</v>
      </c>
      <c r="K3493" s="246" t="s">
        <v>18784</v>
      </c>
      <c r="L3493" s="245" t="s">
        <v>568</v>
      </c>
    </row>
    <row r="3494" spans="1:12" x14ac:dyDescent="0.25">
      <c r="A3494" s="245" t="s">
        <v>2037</v>
      </c>
      <c r="B3494" s="245" t="s">
        <v>2036</v>
      </c>
      <c r="C3494" s="245" t="s">
        <v>3834</v>
      </c>
      <c r="D3494" s="245" t="s">
        <v>3833</v>
      </c>
      <c r="E3494" s="246" t="s">
        <v>44</v>
      </c>
      <c r="F3494" s="245" t="s">
        <v>44</v>
      </c>
      <c r="G3494" s="245" t="s">
        <v>4038</v>
      </c>
      <c r="H3494" s="245" t="s">
        <v>18785</v>
      </c>
      <c r="I3494" s="245" t="s">
        <v>14</v>
      </c>
      <c r="J3494" s="245" t="s">
        <v>569</v>
      </c>
      <c r="K3494" s="246" t="s">
        <v>12673</v>
      </c>
      <c r="L3494" s="245" t="s">
        <v>568</v>
      </c>
    </row>
    <row r="3495" spans="1:12" x14ac:dyDescent="0.25">
      <c r="A3495" s="245" t="s">
        <v>2037</v>
      </c>
      <c r="B3495" s="245" t="s">
        <v>2036</v>
      </c>
      <c r="C3495" s="245" t="s">
        <v>3834</v>
      </c>
      <c r="D3495" s="245" t="s">
        <v>3833</v>
      </c>
      <c r="E3495" s="246" t="s">
        <v>44</v>
      </c>
      <c r="F3495" s="245" t="s">
        <v>44</v>
      </c>
      <c r="G3495" s="245" t="s">
        <v>4037</v>
      </c>
      <c r="H3495" s="245" t="s">
        <v>18786</v>
      </c>
      <c r="I3495" s="245" t="s">
        <v>14</v>
      </c>
      <c r="J3495" s="245" t="s">
        <v>569</v>
      </c>
      <c r="K3495" s="246" t="s">
        <v>18787</v>
      </c>
      <c r="L3495" s="245" t="s">
        <v>568</v>
      </c>
    </row>
    <row r="3496" spans="1:12" x14ac:dyDescent="0.25">
      <c r="A3496" s="245" t="s">
        <v>2037</v>
      </c>
      <c r="B3496" s="245" t="s">
        <v>2036</v>
      </c>
      <c r="C3496" s="245" t="s">
        <v>3834</v>
      </c>
      <c r="D3496" s="245" t="s">
        <v>3833</v>
      </c>
      <c r="E3496" s="246" t="s">
        <v>44</v>
      </c>
      <c r="F3496" s="245" t="s">
        <v>44</v>
      </c>
      <c r="G3496" s="245" t="s">
        <v>4036</v>
      </c>
      <c r="H3496" s="245" t="s">
        <v>18788</v>
      </c>
      <c r="I3496" s="245" t="s">
        <v>14</v>
      </c>
      <c r="J3496" s="245" t="s">
        <v>569</v>
      </c>
      <c r="K3496" s="246" t="s">
        <v>18789</v>
      </c>
      <c r="L3496" s="245" t="s">
        <v>568</v>
      </c>
    </row>
    <row r="3497" spans="1:12" x14ac:dyDescent="0.25">
      <c r="A3497" s="245" t="s">
        <v>2037</v>
      </c>
      <c r="B3497" s="245" t="s">
        <v>2036</v>
      </c>
      <c r="C3497" s="245" t="s">
        <v>3834</v>
      </c>
      <c r="D3497" s="245" t="s">
        <v>3833</v>
      </c>
      <c r="E3497" s="246" t="s">
        <v>44</v>
      </c>
      <c r="F3497" s="245" t="s">
        <v>44</v>
      </c>
      <c r="G3497" s="245" t="s">
        <v>4035</v>
      </c>
      <c r="H3497" s="245" t="s">
        <v>18790</v>
      </c>
      <c r="I3497" s="245" t="s">
        <v>14</v>
      </c>
      <c r="J3497" s="245" t="s">
        <v>569</v>
      </c>
      <c r="K3497" s="246" t="s">
        <v>9025</v>
      </c>
      <c r="L3497" s="245" t="s">
        <v>568</v>
      </c>
    </row>
    <row r="3498" spans="1:12" x14ac:dyDescent="0.25">
      <c r="A3498" s="245" t="s">
        <v>2037</v>
      </c>
      <c r="B3498" s="245" t="s">
        <v>2036</v>
      </c>
      <c r="C3498" s="245" t="s">
        <v>3834</v>
      </c>
      <c r="D3498" s="245" t="s">
        <v>3833</v>
      </c>
      <c r="E3498" s="246" t="s">
        <v>44</v>
      </c>
      <c r="F3498" s="245" t="s">
        <v>44</v>
      </c>
      <c r="G3498" s="245" t="s">
        <v>4034</v>
      </c>
      <c r="H3498" s="245" t="s">
        <v>18791</v>
      </c>
      <c r="I3498" s="245" t="s">
        <v>14</v>
      </c>
      <c r="J3498" s="245" t="s">
        <v>569</v>
      </c>
      <c r="K3498" s="246" t="s">
        <v>18792</v>
      </c>
      <c r="L3498" s="245" t="s">
        <v>568</v>
      </c>
    </row>
    <row r="3499" spans="1:12" x14ac:dyDescent="0.25">
      <c r="A3499" s="245" t="s">
        <v>2037</v>
      </c>
      <c r="B3499" s="245" t="s">
        <v>2036</v>
      </c>
      <c r="C3499" s="245" t="s">
        <v>3834</v>
      </c>
      <c r="D3499" s="245" t="s">
        <v>3833</v>
      </c>
      <c r="E3499" s="246" t="s">
        <v>44</v>
      </c>
      <c r="F3499" s="245" t="s">
        <v>44</v>
      </c>
      <c r="G3499" s="245" t="s">
        <v>4033</v>
      </c>
      <c r="H3499" s="245" t="s">
        <v>18793</v>
      </c>
      <c r="I3499" s="245" t="s">
        <v>14</v>
      </c>
      <c r="J3499" s="245" t="s">
        <v>569</v>
      </c>
      <c r="K3499" s="246" t="s">
        <v>18794</v>
      </c>
      <c r="L3499" s="245" t="s">
        <v>568</v>
      </c>
    </row>
    <row r="3500" spans="1:12" x14ac:dyDescent="0.25">
      <c r="A3500" s="245" t="s">
        <v>2037</v>
      </c>
      <c r="B3500" s="245" t="s">
        <v>2036</v>
      </c>
      <c r="C3500" s="245" t="s">
        <v>3834</v>
      </c>
      <c r="D3500" s="245" t="s">
        <v>3833</v>
      </c>
      <c r="E3500" s="246" t="s">
        <v>44</v>
      </c>
      <c r="F3500" s="245" t="s">
        <v>44</v>
      </c>
      <c r="G3500" s="245" t="s">
        <v>4032</v>
      </c>
      <c r="H3500" s="245" t="s">
        <v>12474</v>
      </c>
      <c r="I3500" s="245" t="s">
        <v>14</v>
      </c>
      <c r="J3500" s="245" t="s">
        <v>59</v>
      </c>
      <c r="K3500" s="246" t="s">
        <v>18795</v>
      </c>
      <c r="L3500" s="245" t="s">
        <v>568</v>
      </c>
    </row>
    <row r="3501" spans="1:12" x14ac:dyDescent="0.25">
      <c r="A3501" s="245" t="s">
        <v>2037</v>
      </c>
      <c r="B3501" s="245" t="s">
        <v>2036</v>
      </c>
      <c r="C3501" s="245" t="s">
        <v>3834</v>
      </c>
      <c r="D3501" s="245" t="s">
        <v>3833</v>
      </c>
      <c r="E3501" s="246" t="s">
        <v>44</v>
      </c>
      <c r="F3501" s="245" t="s">
        <v>44</v>
      </c>
      <c r="G3501" s="245" t="s">
        <v>4031</v>
      </c>
      <c r="H3501" s="245" t="s">
        <v>12475</v>
      </c>
      <c r="I3501" s="245" t="s">
        <v>14</v>
      </c>
      <c r="J3501" s="245" t="s">
        <v>59</v>
      </c>
      <c r="K3501" s="246" t="s">
        <v>18796</v>
      </c>
      <c r="L3501" s="245" t="s">
        <v>568</v>
      </c>
    </row>
    <row r="3502" spans="1:12" x14ac:dyDescent="0.25">
      <c r="A3502" s="245" t="s">
        <v>2037</v>
      </c>
      <c r="B3502" s="245" t="s">
        <v>2036</v>
      </c>
      <c r="C3502" s="245" t="s">
        <v>3834</v>
      </c>
      <c r="D3502" s="245" t="s">
        <v>3833</v>
      </c>
      <c r="E3502" s="246" t="s">
        <v>44</v>
      </c>
      <c r="F3502" s="245" t="s">
        <v>44</v>
      </c>
      <c r="G3502" s="245" t="s">
        <v>4030</v>
      </c>
      <c r="H3502" s="245" t="s">
        <v>12476</v>
      </c>
      <c r="I3502" s="245" t="s">
        <v>14</v>
      </c>
      <c r="J3502" s="245" t="s">
        <v>59</v>
      </c>
      <c r="K3502" s="246" t="s">
        <v>18797</v>
      </c>
      <c r="L3502" s="245" t="s">
        <v>568</v>
      </c>
    </row>
    <row r="3503" spans="1:12" x14ac:dyDescent="0.25">
      <c r="A3503" s="245" t="s">
        <v>2037</v>
      </c>
      <c r="B3503" s="245" t="s">
        <v>2036</v>
      </c>
      <c r="C3503" s="245" t="s">
        <v>3834</v>
      </c>
      <c r="D3503" s="245" t="s">
        <v>3833</v>
      </c>
      <c r="E3503" s="246" t="s">
        <v>44</v>
      </c>
      <c r="F3503" s="245" t="s">
        <v>44</v>
      </c>
      <c r="G3503" s="245" t="s">
        <v>4029</v>
      </c>
      <c r="H3503" s="245" t="s">
        <v>12477</v>
      </c>
      <c r="I3503" s="245" t="s">
        <v>14</v>
      </c>
      <c r="J3503" s="245" t="s">
        <v>569</v>
      </c>
      <c r="K3503" s="246" t="s">
        <v>15404</v>
      </c>
      <c r="L3503" s="245" t="s">
        <v>568</v>
      </c>
    </row>
    <row r="3504" spans="1:12" x14ac:dyDescent="0.25">
      <c r="A3504" s="245" t="s">
        <v>2037</v>
      </c>
      <c r="B3504" s="245" t="s">
        <v>2036</v>
      </c>
      <c r="C3504" s="245" t="s">
        <v>3834</v>
      </c>
      <c r="D3504" s="245" t="s">
        <v>3833</v>
      </c>
      <c r="E3504" s="246" t="s">
        <v>44</v>
      </c>
      <c r="F3504" s="245" t="s">
        <v>44</v>
      </c>
      <c r="G3504" s="245" t="s">
        <v>4028</v>
      </c>
      <c r="H3504" s="245" t="s">
        <v>12478</v>
      </c>
      <c r="I3504" s="245" t="s">
        <v>14</v>
      </c>
      <c r="J3504" s="245" t="s">
        <v>569</v>
      </c>
      <c r="K3504" s="246" t="s">
        <v>18798</v>
      </c>
      <c r="L3504" s="245" t="s">
        <v>568</v>
      </c>
    </row>
    <row r="3505" spans="1:12" x14ac:dyDescent="0.25">
      <c r="A3505" s="245" t="s">
        <v>2037</v>
      </c>
      <c r="B3505" s="245" t="s">
        <v>2036</v>
      </c>
      <c r="C3505" s="245" t="s">
        <v>3834</v>
      </c>
      <c r="D3505" s="245" t="s">
        <v>3833</v>
      </c>
      <c r="E3505" s="246" t="s">
        <v>44</v>
      </c>
      <c r="F3505" s="245" t="s">
        <v>44</v>
      </c>
      <c r="G3505" s="245" t="s">
        <v>4027</v>
      </c>
      <c r="H3505" s="245" t="s">
        <v>12479</v>
      </c>
      <c r="I3505" s="245" t="s">
        <v>14</v>
      </c>
      <c r="J3505" s="245" t="s">
        <v>59</v>
      </c>
      <c r="K3505" s="246" t="s">
        <v>18799</v>
      </c>
      <c r="L3505" s="245" t="s">
        <v>568</v>
      </c>
    </row>
    <row r="3506" spans="1:12" x14ac:dyDescent="0.25">
      <c r="A3506" s="245" t="s">
        <v>2037</v>
      </c>
      <c r="B3506" s="245" t="s">
        <v>2036</v>
      </c>
      <c r="C3506" s="245" t="s">
        <v>3834</v>
      </c>
      <c r="D3506" s="245" t="s">
        <v>3833</v>
      </c>
      <c r="E3506" s="246" t="s">
        <v>44</v>
      </c>
      <c r="F3506" s="245" t="s">
        <v>44</v>
      </c>
      <c r="G3506" s="245" t="s">
        <v>4026</v>
      </c>
      <c r="H3506" s="245" t="s">
        <v>12480</v>
      </c>
      <c r="I3506" s="245" t="s">
        <v>14</v>
      </c>
      <c r="J3506" s="245" t="s">
        <v>59</v>
      </c>
      <c r="K3506" s="246" t="s">
        <v>18800</v>
      </c>
      <c r="L3506" s="245" t="s">
        <v>568</v>
      </c>
    </row>
    <row r="3507" spans="1:12" x14ac:dyDescent="0.25">
      <c r="A3507" s="245" t="s">
        <v>2037</v>
      </c>
      <c r="B3507" s="245" t="s">
        <v>2036</v>
      </c>
      <c r="C3507" s="245" t="s">
        <v>3834</v>
      </c>
      <c r="D3507" s="245" t="s">
        <v>3833</v>
      </c>
      <c r="E3507" s="246" t="s">
        <v>44</v>
      </c>
      <c r="F3507" s="245" t="s">
        <v>44</v>
      </c>
      <c r="G3507" s="245" t="s">
        <v>4025</v>
      </c>
      <c r="H3507" s="245" t="s">
        <v>12481</v>
      </c>
      <c r="I3507" s="245" t="s">
        <v>14</v>
      </c>
      <c r="J3507" s="245" t="s">
        <v>59</v>
      </c>
      <c r="K3507" s="246" t="s">
        <v>18801</v>
      </c>
      <c r="L3507" s="245" t="s">
        <v>568</v>
      </c>
    </row>
    <row r="3508" spans="1:12" x14ac:dyDescent="0.25">
      <c r="A3508" s="245" t="s">
        <v>2037</v>
      </c>
      <c r="B3508" s="245" t="s">
        <v>2036</v>
      </c>
      <c r="C3508" s="245" t="s">
        <v>3834</v>
      </c>
      <c r="D3508" s="245" t="s">
        <v>3833</v>
      </c>
      <c r="E3508" s="246" t="s">
        <v>44</v>
      </c>
      <c r="F3508" s="245" t="s">
        <v>44</v>
      </c>
      <c r="G3508" s="245" t="s">
        <v>12482</v>
      </c>
      <c r="H3508" s="245" t="s">
        <v>12483</v>
      </c>
      <c r="I3508" s="245" t="s">
        <v>14</v>
      </c>
      <c r="J3508" s="245" t="s">
        <v>569</v>
      </c>
      <c r="K3508" s="246" t="s">
        <v>18802</v>
      </c>
      <c r="L3508" s="245" t="s">
        <v>568</v>
      </c>
    </row>
    <row r="3509" spans="1:12" x14ac:dyDescent="0.25">
      <c r="A3509" s="245" t="s">
        <v>2037</v>
      </c>
      <c r="B3509" s="245" t="s">
        <v>2036</v>
      </c>
      <c r="C3509" s="245" t="s">
        <v>3834</v>
      </c>
      <c r="D3509" s="245" t="s">
        <v>3833</v>
      </c>
      <c r="E3509" s="246" t="s">
        <v>44</v>
      </c>
      <c r="F3509" s="245" t="s">
        <v>44</v>
      </c>
      <c r="G3509" s="245" t="s">
        <v>12485</v>
      </c>
      <c r="H3509" s="245" t="s">
        <v>12486</v>
      </c>
      <c r="I3509" s="245" t="s">
        <v>14</v>
      </c>
      <c r="J3509" s="245" t="s">
        <v>569</v>
      </c>
      <c r="K3509" s="246" t="s">
        <v>18803</v>
      </c>
      <c r="L3509" s="245" t="s">
        <v>568</v>
      </c>
    </row>
    <row r="3510" spans="1:12" x14ac:dyDescent="0.25">
      <c r="A3510" s="245" t="s">
        <v>2037</v>
      </c>
      <c r="B3510" s="245" t="s">
        <v>2036</v>
      </c>
      <c r="C3510" s="245" t="s">
        <v>3834</v>
      </c>
      <c r="D3510" s="245" t="s">
        <v>3833</v>
      </c>
      <c r="E3510" s="246" t="s">
        <v>44</v>
      </c>
      <c r="F3510" s="245" t="s">
        <v>44</v>
      </c>
      <c r="G3510" s="245" t="s">
        <v>4024</v>
      </c>
      <c r="H3510" s="245" t="s">
        <v>12487</v>
      </c>
      <c r="I3510" s="245" t="s">
        <v>14</v>
      </c>
      <c r="J3510" s="245" t="s">
        <v>569</v>
      </c>
      <c r="K3510" s="246" t="s">
        <v>18804</v>
      </c>
      <c r="L3510" s="245" t="s">
        <v>568</v>
      </c>
    </row>
    <row r="3511" spans="1:12" x14ac:dyDescent="0.25">
      <c r="A3511" s="245" t="s">
        <v>2037</v>
      </c>
      <c r="B3511" s="245" t="s">
        <v>2036</v>
      </c>
      <c r="C3511" s="245" t="s">
        <v>3834</v>
      </c>
      <c r="D3511" s="245" t="s">
        <v>3833</v>
      </c>
      <c r="E3511" s="246" t="s">
        <v>44</v>
      </c>
      <c r="F3511" s="245" t="s">
        <v>44</v>
      </c>
      <c r="G3511" s="245" t="s">
        <v>4022</v>
      </c>
      <c r="H3511" s="245" t="s">
        <v>12488</v>
      </c>
      <c r="I3511" s="245" t="s">
        <v>14</v>
      </c>
      <c r="J3511" s="245" t="s">
        <v>569</v>
      </c>
      <c r="K3511" s="246" t="s">
        <v>18805</v>
      </c>
      <c r="L3511" s="245" t="s">
        <v>568</v>
      </c>
    </row>
    <row r="3512" spans="1:12" x14ac:dyDescent="0.25">
      <c r="A3512" s="245" t="s">
        <v>2037</v>
      </c>
      <c r="B3512" s="245" t="s">
        <v>2036</v>
      </c>
      <c r="C3512" s="245" t="s">
        <v>3834</v>
      </c>
      <c r="D3512" s="245" t="s">
        <v>3833</v>
      </c>
      <c r="E3512" s="246" t="s">
        <v>44</v>
      </c>
      <c r="F3512" s="245" t="s">
        <v>44</v>
      </c>
      <c r="G3512" s="245" t="s">
        <v>4021</v>
      </c>
      <c r="H3512" s="245" t="s">
        <v>12489</v>
      </c>
      <c r="I3512" s="245" t="s">
        <v>14</v>
      </c>
      <c r="J3512" s="245" t="s">
        <v>59</v>
      </c>
      <c r="K3512" s="246" t="s">
        <v>18806</v>
      </c>
      <c r="L3512" s="245" t="s">
        <v>568</v>
      </c>
    </row>
    <row r="3513" spans="1:12" x14ac:dyDescent="0.25">
      <c r="A3513" s="245" t="s">
        <v>2037</v>
      </c>
      <c r="B3513" s="245" t="s">
        <v>2036</v>
      </c>
      <c r="C3513" s="245" t="s">
        <v>3834</v>
      </c>
      <c r="D3513" s="245" t="s">
        <v>3833</v>
      </c>
      <c r="E3513" s="246" t="s">
        <v>44</v>
      </c>
      <c r="F3513" s="245" t="s">
        <v>44</v>
      </c>
      <c r="G3513" s="245" t="s">
        <v>4020</v>
      </c>
      <c r="H3513" s="245" t="s">
        <v>12490</v>
      </c>
      <c r="I3513" s="245" t="s">
        <v>14</v>
      </c>
      <c r="J3513" s="245" t="s">
        <v>59</v>
      </c>
      <c r="K3513" s="246" t="s">
        <v>18807</v>
      </c>
      <c r="L3513" s="245" t="s">
        <v>568</v>
      </c>
    </row>
    <row r="3514" spans="1:12" x14ac:dyDescent="0.25">
      <c r="A3514" s="245" t="s">
        <v>2037</v>
      </c>
      <c r="B3514" s="245" t="s">
        <v>2036</v>
      </c>
      <c r="C3514" s="245" t="s">
        <v>3834</v>
      </c>
      <c r="D3514" s="245" t="s">
        <v>3833</v>
      </c>
      <c r="E3514" s="246" t="s">
        <v>44</v>
      </c>
      <c r="F3514" s="245" t="s">
        <v>44</v>
      </c>
      <c r="G3514" s="245" t="s">
        <v>4019</v>
      </c>
      <c r="H3514" s="245" t="s">
        <v>12491</v>
      </c>
      <c r="I3514" s="245" t="s">
        <v>14</v>
      </c>
      <c r="J3514" s="245" t="s">
        <v>59</v>
      </c>
      <c r="K3514" s="246" t="s">
        <v>18808</v>
      </c>
      <c r="L3514" s="245" t="s">
        <v>568</v>
      </c>
    </row>
    <row r="3515" spans="1:12" x14ac:dyDescent="0.25">
      <c r="A3515" s="245" t="s">
        <v>2037</v>
      </c>
      <c r="B3515" s="245" t="s">
        <v>2036</v>
      </c>
      <c r="C3515" s="245" t="s">
        <v>3834</v>
      </c>
      <c r="D3515" s="245" t="s">
        <v>3833</v>
      </c>
      <c r="E3515" s="246" t="s">
        <v>44</v>
      </c>
      <c r="F3515" s="245" t="s">
        <v>44</v>
      </c>
      <c r="G3515" s="245" t="s">
        <v>4018</v>
      </c>
      <c r="H3515" s="245" t="s">
        <v>12493</v>
      </c>
      <c r="I3515" s="245" t="s">
        <v>14</v>
      </c>
      <c r="J3515" s="245" t="s">
        <v>59</v>
      </c>
      <c r="K3515" s="246" t="s">
        <v>18809</v>
      </c>
      <c r="L3515" s="245" t="s">
        <v>568</v>
      </c>
    </row>
    <row r="3516" spans="1:12" x14ac:dyDescent="0.25">
      <c r="A3516" s="245" t="s">
        <v>2037</v>
      </c>
      <c r="B3516" s="245" t="s">
        <v>2036</v>
      </c>
      <c r="C3516" s="245" t="s">
        <v>3834</v>
      </c>
      <c r="D3516" s="245" t="s">
        <v>3833</v>
      </c>
      <c r="E3516" s="246" t="s">
        <v>44</v>
      </c>
      <c r="F3516" s="245" t="s">
        <v>44</v>
      </c>
      <c r="G3516" s="245" t="s">
        <v>4017</v>
      </c>
      <c r="H3516" s="245" t="s">
        <v>12494</v>
      </c>
      <c r="I3516" s="245" t="s">
        <v>14</v>
      </c>
      <c r="J3516" s="245" t="s">
        <v>59</v>
      </c>
      <c r="K3516" s="246" t="s">
        <v>18810</v>
      </c>
      <c r="L3516" s="245" t="s">
        <v>568</v>
      </c>
    </row>
    <row r="3517" spans="1:12" x14ac:dyDescent="0.25">
      <c r="A3517" s="245" t="s">
        <v>2037</v>
      </c>
      <c r="B3517" s="245" t="s">
        <v>2036</v>
      </c>
      <c r="C3517" s="245" t="s">
        <v>3834</v>
      </c>
      <c r="D3517" s="245" t="s">
        <v>3833</v>
      </c>
      <c r="E3517" s="246" t="s">
        <v>44</v>
      </c>
      <c r="F3517" s="245" t="s">
        <v>44</v>
      </c>
      <c r="G3517" s="245" t="s">
        <v>12495</v>
      </c>
      <c r="H3517" s="245" t="s">
        <v>12496</v>
      </c>
      <c r="I3517" s="245" t="s">
        <v>14</v>
      </c>
      <c r="J3517" s="245" t="s">
        <v>569</v>
      </c>
      <c r="K3517" s="246" t="s">
        <v>18811</v>
      </c>
      <c r="L3517" s="245" t="s">
        <v>568</v>
      </c>
    </row>
    <row r="3518" spans="1:12" x14ac:dyDescent="0.25">
      <c r="A3518" s="245" t="s">
        <v>2037</v>
      </c>
      <c r="B3518" s="245" t="s">
        <v>2036</v>
      </c>
      <c r="C3518" s="245" t="s">
        <v>3834</v>
      </c>
      <c r="D3518" s="245" t="s">
        <v>3833</v>
      </c>
      <c r="E3518" s="246" t="s">
        <v>44</v>
      </c>
      <c r="F3518" s="245" t="s">
        <v>44</v>
      </c>
      <c r="G3518" s="245" t="s">
        <v>12498</v>
      </c>
      <c r="H3518" s="245" t="s">
        <v>12499</v>
      </c>
      <c r="I3518" s="245" t="s">
        <v>14</v>
      </c>
      <c r="J3518" s="245" t="s">
        <v>569</v>
      </c>
      <c r="K3518" s="246" t="s">
        <v>15376</v>
      </c>
      <c r="L3518" s="245" t="s">
        <v>568</v>
      </c>
    </row>
    <row r="3519" spans="1:12" x14ac:dyDescent="0.25">
      <c r="A3519" s="245" t="s">
        <v>2037</v>
      </c>
      <c r="B3519" s="245" t="s">
        <v>2036</v>
      </c>
      <c r="C3519" s="245" t="s">
        <v>3834</v>
      </c>
      <c r="D3519" s="245" t="s">
        <v>3833</v>
      </c>
      <c r="E3519" s="246" t="s">
        <v>44</v>
      </c>
      <c r="F3519" s="245" t="s">
        <v>44</v>
      </c>
      <c r="G3519" s="245" t="s">
        <v>4016</v>
      </c>
      <c r="H3519" s="245" t="s">
        <v>12500</v>
      </c>
      <c r="I3519" s="245" t="s">
        <v>14</v>
      </c>
      <c r="J3519" s="245" t="s">
        <v>569</v>
      </c>
      <c r="K3519" s="246" t="s">
        <v>18812</v>
      </c>
      <c r="L3519" s="245" t="s">
        <v>568</v>
      </c>
    </row>
    <row r="3520" spans="1:12" x14ac:dyDescent="0.25">
      <c r="A3520" s="245" t="s">
        <v>2037</v>
      </c>
      <c r="B3520" s="245" t="s">
        <v>2036</v>
      </c>
      <c r="C3520" s="245" t="s">
        <v>3834</v>
      </c>
      <c r="D3520" s="245" t="s">
        <v>3833</v>
      </c>
      <c r="E3520" s="246" t="s">
        <v>44</v>
      </c>
      <c r="F3520" s="245" t="s">
        <v>44</v>
      </c>
      <c r="G3520" s="245" t="s">
        <v>4015</v>
      </c>
      <c r="H3520" s="245" t="s">
        <v>12501</v>
      </c>
      <c r="I3520" s="245" t="s">
        <v>14</v>
      </c>
      <c r="J3520" s="245" t="s">
        <v>569</v>
      </c>
      <c r="K3520" s="246" t="s">
        <v>18813</v>
      </c>
      <c r="L3520" s="245" t="s">
        <v>568</v>
      </c>
    </row>
    <row r="3521" spans="1:12" x14ac:dyDescent="0.25">
      <c r="A3521" s="245" t="s">
        <v>2037</v>
      </c>
      <c r="B3521" s="245" t="s">
        <v>2036</v>
      </c>
      <c r="C3521" s="245" t="s">
        <v>3834</v>
      </c>
      <c r="D3521" s="245" t="s">
        <v>3833</v>
      </c>
      <c r="E3521" s="246" t="s">
        <v>44</v>
      </c>
      <c r="F3521" s="245" t="s">
        <v>44</v>
      </c>
      <c r="G3521" s="245" t="s">
        <v>4014</v>
      </c>
      <c r="H3521" s="245" t="s">
        <v>12502</v>
      </c>
      <c r="I3521" s="245" t="s">
        <v>14</v>
      </c>
      <c r="J3521" s="245" t="s">
        <v>569</v>
      </c>
      <c r="K3521" s="246" t="s">
        <v>18814</v>
      </c>
      <c r="L3521" s="245" t="s">
        <v>568</v>
      </c>
    </row>
    <row r="3522" spans="1:12" x14ac:dyDescent="0.25">
      <c r="A3522" s="245" t="s">
        <v>2037</v>
      </c>
      <c r="B3522" s="245" t="s">
        <v>2036</v>
      </c>
      <c r="C3522" s="245" t="s">
        <v>3834</v>
      </c>
      <c r="D3522" s="245" t="s">
        <v>3833</v>
      </c>
      <c r="E3522" s="246" t="s">
        <v>44</v>
      </c>
      <c r="F3522" s="245" t="s">
        <v>44</v>
      </c>
      <c r="G3522" s="245" t="s">
        <v>4013</v>
      </c>
      <c r="H3522" s="245" t="s">
        <v>12503</v>
      </c>
      <c r="I3522" s="245" t="s">
        <v>14</v>
      </c>
      <c r="J3522" s="245" t="s">
        <v>59</v>
      </c>
      <c r="K3522" s="246" t="s">
        <v>18815</v>
      </c>
      <c r="L3522" s="245" t="s">
        <v>568</v>
      </c>
    </row>
    <row r="3523" spans="1:12" x14ac:dyDescent="0.25">
      <c r="A3523" s="245" t="s">
        <v>2037</v>
      </c>
      <c r="B3523" s="245" t="s">
        <v>2036</v>
      </c>
      <c r="C3523" s="245" t="s">
        <v>3834</v>
      </c>
      <c r="D3523" s="245" t="s">
        <v>3833</v>
      </c>
      <c r="E3523" s="246" t="s">
        <v>44</v>
      </c>
      <c r="F3523" s="245" t="s">
        <v>44</v>
      </c>
      <c r="G3523" s="245" t="s">
        <v>4012</v>
      </c>
      <c r="H3523" s="245" t="s">
        <v>12504</v>
      </c>
      <c r="I3523" s="245" t="s">
        <v>14</v>
      </c>
      <c r="J3523" s="245" t="s">
        <v>59</v>
      </c>
      <c r="K3523" s="246" t="s">
        <v>18816</v>
      </c>
      <c r="L3523" s="245" t="s">
        <v>568</v>
      </c>
    </row>
    <row r="3524" spans="1:12" x14ac:dyDescent="0.25">
      <c r="A3524" s="245" t="s">
        <v>2037</v>
      </c>
      <c r="B3524" s="245" t="s">
        <v>2036</v>
      </c>
      <c r="C3524" s="245" t="s">
        <v>3834</v>
      </c>
      <c r="D3524" s="245" t="s">
        <v>3833</v>
      </c>
      <c r="E3524" s="246" t="s">
        <v>44</v>
      </c>
      <c r="F3524" s="245" t="s">
        <v>44</v>
      </c>
      <c r="G3524" s="245" t="s">
        <v>4011</v>
      </c>
      <c r="H3524" s="245" t="s">
        <v>12505</v>
      </c>
      <c r="I3524" s="245" t="s">
        <v>14</v>
      </c>
      <c r="J3524" s="245" t="s">
        <v>59</v>
      </c>
      <c r="K3524" s="246" t="s">
        <v>18817</v>
      </c>
      <c r="L3524" s="245" t="s">
        <v>568</v>
      </c>
    </row>
    <row r="3525" spans="1:12" x14ac:dyDescent="0.25">
      <c r="A3525" s="245" t="s">
        <v>2037</v>
      </c>
      <c r="B3525" s="245" t="s">
        <v>2036</v>
      </c>
      <c r="C3525" s="245" t="s">
        <v>3834</v>
      </c>
      <c r="D3525" s="245" t="s">
        <v>3833</v>
      </c>
      <c r="E3525" s="246" t="s">
        <v>44</v>
      </c>
      <c r="F3525" s="245" t="s">
        <v>44</v>
      </c>
      <c r="G3525" s="245" t="s">
        <v>4010</v>
      </c>
      <c r="H3525" s="245" t="s">
        <v>12506</v>
      </c>
      <c r="I3525" s="245" t="s">
        <v>14</v>
      </c>
      <c r="J3525" s="245" t="s">
        <v>59</v>
      </c>
      <c r="K3525" s="246" t="s">
        <v>18818</v>
      </c>
      <c r="L3525" s="245" t="s">
        <v>568</v>
      </c>
    </row>
    <row r="3526" spans="1:12" x14ac:dyDescent="0.25">
      <c r="A3526" s="245" t="s">
        <v>2037</v>
      </c>
      <c r="B3526" s="245" t="s">
        <v>2036</v>
      </c>
      <c r="C3526" s="245" t="s">
        <v>3834</v>
      </c>
      <c r="D3526" s="245" t="s">
        <v>3833</v>
      </c>
      <c r="E3526" s="246" t="s">
        <v>44</v>
      </c>
      <c r="F3526" s="245" t="s">
        <v>44</v>
      </c>
      <c r="G3526" s="245" t="s">
        <v>4009</v>
      </c>
      <c r="H3526" s="245" t="s">
        <v>12507</v>
      </c>
      <c r="I3526" s="245" t="s">
        <v>14</v>
      </c>
      <c r="J3526" s="245" t="s">
        <v>59</v>
      </c>
      <c r="K3526" s="246" t="s">
        <v>18819</v>
      </c>
      <c r="L3526" s="245" t="s">
        <v>568</v>
      </c>
    </row>
    <row r="3527" spans="1:12" x14ac:dyDescent="0.25">
      <c r="A3527" s="245" t="s">
        <v>2037</v>
      </c>
      <c r="B3527" s="245" t="s">
        <v>2036</v>
      </c>
      <c r="C3527" s="245" t="s">
        <v>3834</v>
      </c>
      <c r="D3527" s="245" t="s">
        <v>3833</v>
      </c>
      <c r="E3527" s="246" t="s">
        <v>44</v>
      </c>
      <c r="F3527" s="245" t="s">
        <v>44</v>
      </c>
      <c r="G3527" s="245" t="s">
        <v>4008</v>
      </c>
      <c r="H3527" s="245" t="s">
        <v>12508</v>
      </c>
      <c r="I3527" s="245" t="s">
        <v>14</v>
      </c>
      <c r="J3527" s="245" t="s">
        <v>59</v>
      </c>
      <c r="K3527" s="246" t="s">
        <v>18820</v>
      </c>
      <c r="L3527" s="245" t="s">
        <v>568</v>
      </c>
    </row>
    <row r="3528" spans="1:12" x14ac:dyDescent="0.25">
      <c r="A3528" s="245" t="s">
        <v>2037</v>
      </c>
      <c r="B3528" s="245" t="s">
        <v>2036</v>
      </c>
      <c r="C3528" s="245" t="s">
        <v>3834</v>
      </c>
      <c r="D3528" s="245" t="s">
        <v>3833</v>
      </c>
      <c r="E3528" s="246" t="s">
        <v>44</v>
      </c>
      <c r="F3528" s="245" t="s">
        <v>44</v>
      </c>
      <c r="G3528" s="245" t="s">
        <v>4007</v>
      </c>
      <c r="H3528" s="245" t="s">
        <v>12509</v>
      </c>
      <c r="I3528" s="245" t="s">
        <v>14</v>
      </c>
      <c r="J3528" s="245" t="s">
        <v>59</v>
      </c>
      <c r="K3528" s="246" t="s">
        <v>14202</v>
      </c>
      <c r="L3528" s="245" t="s">
        <v>568</v>
      </c>
    </row>
    <row r="3529" spans="1:12" x14ac:dyDescent="0.25">
      <c r="A3529" s="245" t="s">
        <v>2037</v>
      </c>
      <c r="B3529" s="245" t="s">
        <v>2036</v>
      </c>
      <c r="C3529" s="245" t="s">
        <v>3834</v>
      </c>
      <c r="D3529" s="245" t="s">
        <v>3833</v>
      </c>
      <c r="E3529" s="246" t="s">
        <v>44</v>
      </c>
      <c r="F3529" s="245" t="s">
        <v>44</v>
      </c>
      <c r="G3529" s="245" t="s">
        <v>4006</v>
      </c>
      <c r="H3529" s="245" t="s">
        <v>12511</v>
      </c>
      <c r="I3529" s="245" t="s">
        <v>14</v>
      </c>
      <c r="J3529" s="245" t="s">
        <v>569</v>
      </c>
      <c r="K3529" s="246" t="s">
        <v>18821</v>
      </c>
      <c r="L3529" s="245" t="s">
        <v>568</v>
      </c>
    </row>
    <row r="3530" spans="1:12" x14ac:dyDescent="0.25">
      <c r="A3530" s="245" t="s">
        <v>2037</v>
      </c>
      <c r="B3530" s="245" t="s">
        <v>2036</v>
      </c>
      <c r="C3530" s="245" t="s">
        <v>3834</v>
      </c>
      <c r="D3530" s="245" t="s">
        <v>3833</v>
      </c>
      <c r="E3530" s="246" t="s">
        <v>44</v>
      </c>
      <c r="F3530" s="245" t="s">
        <v>44</v>
      </c>
      <c r="G3530" s="245" t="s">
        <v>4005</v>
      </c>
      <c r="H3530" s="245" t="s">
        <v>12513</v>
      </c>
      <c r="I3530" s="245" t="s">
        <v>14</v>
      </c>
      <c r="J3530" s="245" t="s">
        <v>569</v>
      </c>
      <c r="K3530" s="246" t="s">
        <v>10404</v>
      </c>
      <c r="L3530" s="245" t="s">
        <v>568</v>
      </c>
    </row>
    <row r="3531" spans="1:12" x14ac:dyDescent="0.25">
      <c r="A3531" s="245" t="s">
        <v>2037</v>
      </c>
      <c r="B3531" s="245" t="s">
        <v>2036</v>
      </c>
      <c r="C3531" s="245" t="s">
        <v>3834</v>
      </c>
      <c r="D3531" s="245" t="s">
        <v>3833</v>
      </c>
      <c r="E3531" s="246" t="s">
        <v>44</v>
      </c>
      <c r="F3531" s="245" t="s">
        <v>44</v>
      </c>
      <c r="G3531" s="245" t="s">
        <v>12514</v>
      </c>
      <c r="H3531" s="245" t="s">
        <v>12515</v>
      </c>
      <c r="I3531" s="245" t="s">
        <v>14</v>
      </c>
      <c r="J3531" s="245" t="s">
        <v>569</v>
      </c>
      <c r="K3531" s="246" t="s">
        <v>18822</v>
      </c>
      <c r="L3531" s="245" t="s">
        <v>568</v>
      </c>
    </row>
    <row r="3532" spans="1:12" x14ac:dyDescent="0.25">
      <c r="A3532" s="245" t="s">
        <v>2037</v>
      </c>
      <c r="B3532" s="245" t="s">
        <v>2036</v>
      </c>
      <c r="C3532" s="245" t="s">
        <v>3834</v>
      </c>
      <c r="D3532" s="245" t="s">
        <v>3833</v>
      </c>
      <c r="E3532" s="246" t="s">
        <v>44</v>
      </c>
      <c r="F3532" s="245" t="s">
        <v>44</v>
      </c>
      <c r="G3532" s="245" t="s">
        <v>4004</v>
      </c>
      <c r="H3532" s="245" t="s">
        <v>4003</v>
      </c>
      <c r="I3532" s="245" t="s">
        <v>14</v>
      </c>
      <c r="J3532" s="245" t="s">
        <v>59</v>
      </c>
      <c r="K3532" s="246" t="s">
        <v>11482</v>
      </c>
      <c r="L3532" s="245" t="s">
        <v>568</v>
      </c>
    </row>
    <row r="3533" spans="1:12" x14ac:dyDescent="0.25">
      <c r="A3533" s="245" t="s">
        <v>2037</v>
      </c>
      <c r="B3533" s="245" t="s">
        <v>2036</v>
      </c>
      <c r="C3533" s="245" t="s">
        <v>3834</v>
      </c>
      <c r="D3533" s="245" t="s">
        <v>3833</v>
      </c>
      <c r="E3533" s="246" t="s">
        <v>44</v>
      </c>
      <c r="F3533" s="245" t="s">
        <v>44</v>
      </c>
      <c r="G3533" s="245" t="s">
        <v>4002</v>
      </c>
      <c r="H3533" s="245" t="s">
        <v>4001</v>
      </c>
      <c r="I3533" s="245" t="s">
        <v>14</v>
      </c>
      <c r="J3533" s="245" t="s">
        <v>59</v>
      </c>
      <c r="K3533" s="246" t="s">
        <v>10215</v>
      </c>
      <c r="L3533" s="245" t="s">
        <v>568</v>
      </c>
    </row>
    <row r="3534" spans="1:12" x14ac:dyDescent="0.25">
      <c r="A3534" s="245" t="s">
        <v>2037</v>
      </c>
      <c r="B3534" s="245" t="s">
        <v>2036</v>
      </c>
      <c r="C3534" s="245" t="s">
        <v>3834</v>
      </c>
      <c r="D3534" s="245" t="s">
        <v>3833</v>
      </c>
      <c r="E3534" s="246" t="s">
        <v>44</v>
      </c>
      <c r="F3534" s="245" t="s">
        <v>44</v>
      </c>
      <c r="G3534" s="245" t="s">
        <v>4000</v>
      </c>
      <c r="H3534" s="245" t="s">
        <v>3999</v>
      </c>
      <c r="I3534" s="245" t="s">
        <v>14</v>
      </c>
      <c r="J3534" s="245" t="s">
        <v>59</v>
      </c>
      <c r="K3534" s="246" t="s">
        <v>18823</v>
      </c>
      <c r="L3534" s="245" t="s">
        <v>568</v>
      </c>
    </row>
    <row r="3535" spans="1:12" x14ac:dyDescent="0.25">
      <c r="A3535" s="245" t="s">
        <v>2037</v>
      </c>
      <c r="B3535" s="245" t="s">
        <v>2036</v>
      </c>
      <c r="C3535" s="245" t="s">
        <v>3834</v>
      </c>
      <c r="D3535" s="245" t="s">
        <v>3833</v>
      </c>
      <c r="E3535" s="246" t="s">
        <v>44</v>
      </c>
      <c r="F3535" s="245" t="s">
        <v>44</v>
      </c>
      <c r="G3535" s="245" t="s">
        <v>3998</v>
      </c>
      <c r="H3535" s="245" t="s">
        <v>3997</v>
      </c>
      <c r="I3535" s="245" t="s">
        <v>14</v>
      </c>
      <c r="J3535" s="245" t="s">
        <v>569</v>
      </c>
      <c r="K3535" s="246" t="s">
        <v>18824</v>
      </c>
      <c r="L3535" s="245" t="s">
        <v>568</v>
      </c>
    </row>
    <row r="3536" spans="1:12" x14ac:dyDescent="0.25">
      <c r="A3536" s="245" t="s">
        <v>2037</v>
      </c>
      <c r="B3536" s="245" t="s">
        <v>2036</v>
      </c>
      <c r="C3536" s="245" t="s">
        <v>3834</v>
      </c>
      <c r="D3536" s="245" t="s">
        <v>3833</v>
      </c>
      <c r="E3536" s="246" t="s">
        <v>44</v>
      </c>
      <c r="F3536" s="245" t="s">
        <v>44</v>
      </c>
      <c r="G3536" s="245" t="s">
        <v>3996</v>
      </c>
      <c r="H3536" s="245" t="s">
        <v>3995</v>
      </c>
      <c r="I3536" s="245" t="s">
        <v>14</v>
      </c>
      <c r="J3536" s="245" t="s">
        <v>569</v>
      </c>
      <c r="K3536" s="246" t="s">
        <v>18825</v>
      </c>
      <c r="L3536" s="245" t="s">
        <v>568</v>
      </c>
    </row>
    <row r="3537" spans="1:12" x14ac:dyDescent="0.25">
      <c r="A3537" s="245" t="s">
        <v>2037</v>
      </c>
      <c r="B3537" s="245" t="s">
        <v>2036</v>
      </c>
      <c r="C3537" s="245" t="s">
        <v>3834</v>
      </c>
      <c r="D3537" s="245" t="s">
        <v>3833</v>
      </c>
      <c r="E3537" s="246" t="s">
        <v>44</v>
      </c>
      <c r="F3537" s="245" t="s">
        <v>44</v>
      </c>
      <c r="G3537" s="245" t="s">
        <v>3994</v>
      </c>
      <c r="H3537" s="245" t="s">
        <v>3993</v>
      </c>
      <c r="I3537" s="245" t="s">
        <v>14</v>
      </c>
      <c r="J3537" s="245" t="s">
        <v>569</v>
      </c>
      <c r="K3537" s="246" t="s">
        <v>18826</v>
      </c>
      <c r="L3537" s="245" t="s">
        <v>568</v>
      </c>
    </row>
    <row r="3538" spans="1:12" x14ac:dyDescent="0.25">
      <c r="A3538" s="245" t="s">
        <v>2037</v>
      </c>
      <c r="B3538" s="245" t="s">
        <v>2036</v>
      </c>
      <c r="C3538" s="245" t="s">
        <v>3834</v>
      </c>
      <c r="D3538" s="245" t="s">
        <v>3833</v>
      </c>
      <c r="E3538" s="246" t="s">
        <v>44</v>
      </c>
      <c r="F3538" s="245" t="s">
        <v>44</v>
      </c>
      <c r="G3538" s="245" t="s">
        <v>3992</v>
      </c>
      <c r="H3538" s="245" t="s">
        <v>3991</v>
      </c>
      <c r="I3538" s="245" t="s">
        <v>14</v>
      </c>
      <c r="J3538" s="245" t="s">
        <v>569</v>
      </c>
      <c r="K3538" s="246" t="s">
        <v>18827</v>
      </c>
      <c r="L3538" s="245" t="s">
        <v>568</v>
      </c>
    </row>
    <row r="3539" spans="1:12" x14ac:dyDescent="0.25">
      <c r="A3539" s="245" t="s">
        <v>2037</v>
      </c>
      <c r="B3539" s="245" t="s">
        <v>2036</v>
      </c>
      <c r="C3539" s="245" t="s">
        <v>3834</v>
      </c>
      <c r="D3539" s="245" t="s">
        <v>3833</v>
      </c>
      <c r="E3539" s="246" t="s">
        <v>44</v>
      </c>
      <c r="F3539" s="245" t="s">
        <v>44</v>
      </c>
      <c r="G3539" s="245" t="s">
        <v>3990</v>
      </c>
      <c r="H3539" s="245" t="s">
        <v>3989</v>
      </c>
      <c r="I3539" s="245" t="s">
        <v>14</v>
      </c>
      <c r="J3539" s="245" t="s">
        <v>59</v>
      </c>
      <c r="K3539" s="246" t="s">
        <v>18700</v>
      </c>
      <c r="L3539" s="245" t="s">
        <v>568</v>
      </c>
    </row>
    <row r="3540" spans="1:12" x14ac:dyDescent="0.25">
      <c r="A3540" s="245" t="s">
        <v>2037</v>
      </c>
      <c r="B3540" s="245" t="s">
        <v>2036</v>
      </c>
      <c r="C3540" s="245" t="s">
        <v>3834</v>
      </c>
      <c r="D3540" s="245" t="s">
        <v>3833</v>
      </c>
      <c r="E3540" s="246" t="s">
        <v>44</v>
      </c>
      <c r="F3540" s="245" t="s">
        <v>44</v>
      </c>
      <c r="G3540" s="245" t="s">
        <v>3987</v>
      </c>
      <c r="H3540" s="245" t="s">
        <v>3986</v>
      </c>
      <c r="I3540" s="245" t="s">
        <v>14</v>
      </c>
      <c r="J3540" s="245" t="s">
        <v>59</v>
      </c>
      <c r="K3540" s="246" t="s">
        <v>8219</v>
      </c>
      <c r="L3540" s="245" t="s">
        <v>568</v>
      </c>
    </row>
    <row r="3541" spans="1:12" x14ac:dyDescent="0.25">
      <c r="A3541" s="245" t="s">
        <v>2037</v>
      </c>
      <c r="B3541" s="245" t="s">
        <v>2036</v>
      </c>
      <c r="C3541" s="245" t="s">
        <v>3834</v>
      </c>
      <c r="D3541" s="245" t="s">
        <v>3833</v>
      </c>
      <c r="E3541" s="246" t="s">
        <v>44</v>
      </c>
      <c r="F3541" s="245" t="s">
        <v>44</v>
      </c>
      <c r="G3541" s="245" t="s">
        <v>3985</v>
      </c>
      <c r="H3541" s="245" t="s">
        <v>3984</v>
      </c>
      <c r="I3541" s="245" t="s">
        <v>14</v>
      </c>
      <c r="J3541" s="245" t="s">
        <v>59</v>
      </c>
      <c r="K3541" s="246" t="s">
        <v>18828</v>
      </c>
      <c r="L3541" s="245" t="s">
        <v>568</v>
      </c>
    </row>
    <row r="3542" spans="1:12" x14ac:dyDescent="0.25">
      <c r="A3542" s="245" t="s">
        <v>2037</v>
      </c>
      <c r="B3542" s="245" t="s">
        <v>2036</v>
      </c>
      <c r="C3542" s="245" t="s">
        <v>3834</v>
      </c>
      <c r="D3542" s="245" t="s">
        <v>3833</v>
      </c>
      <c r="E3542" s="246" t="s">
        <v>44</v>
      </c>
      <c r="F3542" s="245" t="s">
        <v>44</v>
      </c>
      <c r="G3542" s="245" t="s">
        <v>3983</v>
      </c>
      <c r="H3542" s="245" t="s">
        <v>3982</v>
      </c>
      <c r="I3542" s="245" t="s">
        <v>14</v>
      </c>
      <c r="J3542" s="245" t="s">
        <v>59</v>
      </c>
      <c r="K3542" s="246" t="s">
        <v>10295</v>
      </c>
      <c r="L3542" s="245" t="s">
        <v>568</v>
      </c>
    </row>
    <row r="3543" spans="1:12" x14ac:dyDescent="0.25">
      <c r="A3543" s="245" t="s">
        <v>2037</v>
      </c>
      <c r="B3543" s="245" t="s">
        <v>2036</v>
      </c>
      <c r="C3543" s="245" t="s">
        <v>3834</v>
      </c>
      <c r="D3543" s="245" t="s">
        <v>3833</v>
      </c>
      <c r="E3543" s="246" t="s">
        <v>44</v>
      </c>
      <c r="F3543" s="245" t="s">
        <v>44</v>
      </c>
      <c r="G3543" s="245" t="s">
        <v>3981</v>
      </c>
      <c r="H3543" s="245" t="s">
        <v>3980</v>
      </c>
      <c r="I3543" s="245" t="s">
        <v>14</v>
      </c>
      <c r="J3543" s="245" t="s">
        <v>59</v>
      </c>
      <c r="K3543" s="246" t="s">
        <v>18829</v>
      </c>
      <c r="L3543" s="245" t="s">
        <v>568</v>
      </c>
    </row>
    <row r="3544" spans="1:12" x14ac:dyDescent="0.25">
      <c r="A3544" s="245" t="s">
        <v>2037</v>
      </c>
      <c r="B3544" s="245" t="s">
        <v>2036</v>
      </c>
      <c r="C3544" s="245" t="s">
        <v>3834</v>
      </c>
      <c r="D3544" s="245" t="s">
        <v>3833</v>
      </c>
      <c r="E3544" s="246" t="s">
        <v>44</v>
      </c>
      <c r="F3544" s="245" t="s">
        <v>44</v>
      </c>
      <c r="G3544" s="245" t="s">
        <v>3979</v>
      </c>
      <c r="H3544" s="245" t="s">
        <v>3978</v>
      </c>
      <c r="I3544" s="245" t="s">
        <v>14</v>
      </c>
      <c r="J3544" s="245" t="s">
        <v>59</v>
      </c>
      <c r="K3544" s="246" t="s">
        <v>18830</v>
      </c>
      <c r="L3544" s="245" t="s">
        <v>568</v>
      </c>
    </row>
    <row r="3545" spans="1:12" x14ac:dyDescent="0.25">
      <c r="A3545" s="245" t="s">
        <v>2037</v>
      </c>
      <c r="B3545" s="245" t="s">
        <v>2036</v>
      </c>
      <c r="C3545" s="245" t="s">
        <v>3834</v>
      </c>
      <c r="D3545" s="245" t="s">
        <v>3833</v>
      </c>
      <c r="E3545" s="246" t="s">
        <v>44</v>
      </c>
      <c r="F3545" s="245" t="s">
        <v>44</v>
      </c>
      <c r="G3545" s="245" t="s">
        <v>3977</v>
      </c>
      <c r="H3545" s="245" t="s">
        <v>3976</v>
      </c>
      <c r="I3545" s="245" t="s">
        <v>14</v>
      </c>
      <c r="J3545" s="245" t="s">
        <v>59</v>
      </c>
      <c r="K3545" s="246" t="s">
        <v>18831</v>
      </c>
      <c r="L3545" s="245" t="s">
        <v>568</v>
      </c>
    </row>
    <row r="3546" spans="1:12" x14ac:dyDescent="0.25">
      <c r="A3546" s="245" t="s">
        <v>2037</v>
      </c>
      <c r="B3546" s="245" t="s">
        <v>2036</v>
      </c>
      <c r="C3546" s="245" t="s">
        <v>3834</v>
      </c>
      <c r="D3546" s="245" t="s">
        <v>3833</v>
      </c>
      <c r="E3546" s="246" t="s">
        <v>44</v>
      </c>
      <c r="F3546" s="245" t="s">
        <v>44</v>
      </c>
      <c r="G3546" s="245" t="s">
        <v>3975</v>
      </c>
      <c r="H3546" s="245" t="s">
        <v>3974</v>
      </c>
      <c r="I3546" s="245" t="s">
        <v>14</v>
      </c>
      <c r="J3546" s="245" t="s">
        <v>59</v>
      </c>
      <c r="K3546" s="246" t="s">
        <v>18832</v>
      </c>
      <c r="L3546" s="245" t="s">
        <v>568</v>
      </c>
    </row>
    <row r="3547" spans="1:12" x14ac:dyDescent="0.25">
      <c r="A3547" s="245" t="s">
        <v>2037</v>
      </c>
      <c r="B3547" s="245" t="s">
        <v>2036</v>
      </c>
      <c r="C3547" s="245" t="s">
        <v>3834</v>
      </c>
      <c r="D3547" s="245" t="s">
        <v>3833</v>
      </c>
      <c r="E3547" s="246" t="s">
        <v>44</v>
      </c>
      <c r="F3547" s="245" t="s">
        <v>44</v>
      </c>
      <c r="G3547" s="245" t="s">
        <v>3973</v>
      </c>
      <c r="H3547" s="245" t="s">
        <v>3972</v>
      </c>
      <c r="I3547" s="245" t="s">
        <v>14</v>
      </c>
      <c r="J3547" s="245" t="s">
        <v>59</v>
      </c>
      <c r="K3547" s="246" t="s">
        <v>12628</v>
      </c>
      <c r="L3547" s="245" t="s">
        <v>568</v>
      </c>
    </row>
    <row r="3548" spans="1:12" x14ac:dyDescent="0.25">
      <c r="A3548" s="245" t="s">
        <v>2037</v>
      </c>
      <c r="B3548" s="245" t="s">
        <v>2036</v>
      </c>
      <c r="C3548" s="245" t="s">
        <v>3834</v>
      </c>
      <c r="D3548" s="245" t="s">
        <v>3833</v>
      </c>
      <c r="E3548" s="246" t="s">
        <v>44</v>
      </c>
      <c r="F3548" s="245" t="s">
        <v>44</v>
      </c>
      <c r="G3548" s="245" t="s">
        <v>3971</v>
      </c>
      <c r="H3548" s="245" t="s">
        <v>3970</v>
      </c>
      <c r="I3548" s="245" t="s">
        <v>14</v>
      </c>
      <c r="J3548" s="245" t="s">
        <v>59</v>
      </c>
      <c r="K3548" s="246" t="s">
        <v>15639</v>
      </c>
      <c r="L3548" s="245" t="s">
        <v>568</v>
      </c>
    </row>
    <row r="3549" spans="1:12" x14ac:dyDescent="0.25">
      <c r="A3549" s="245" t="s">
        <v>2037</v>
      </c>
      <c r="B3549" s="245" t="s">
        <v>2036</v>
      </c>
      <c r="C3549" s="245" t="s">
        <v>3834</v>
      </c>
      <c r="D3549" s="245" t="s">
        <v>3833</v>
      </c>
      <c r="E3549" s="246" t="s">
        <v>44</v>
      </c>
      <c r="F3549" s="245" t="s">
        <v>44</v>
      </c>
      <c r="G3549" s="245" t="s">
        <v>3969</v>
      </c>
      <c r="H3549" s="245" t="s">
        <v>3968</v>
      </c>
      <c r="I3549" s="245" t="s">
        <v>14</v>
      </c>
      <c r="J3549" s="245" t="s">
        <v>59</v>
      </c>
      <c r="K3549" s="246" t="s">
        <v>18833</v>
      </c>
      <c r="L3549" s="245" t="s">
        <v>568</v>
      </c>
    </row>
    <row r="3550" spans="1:12" x14ac:dyDescent="0.25">
      <c r="A3550" s="245" t="s">
        <v>2037</v>
      </c>
      <c r="B3550" s="245" t="s">
        <v>2036</v>
      </c>
      <c r="C3550" s="245" t="s">
        <v>3834</v>
      </c>
      <c r="D3550" s="245" t="s">
        <v>3833</v>
      </c>
      <c r="E3550" s="246" t="s">
        <v>44</v>
      </c>
      <c r="F3550" s="245" t="s">
        <v>44</v>
      </c>
      <c r="G3550" s="245" t="s">
        <v>3967</v>
      </c>
      <c r="H3550" s="245" t="s">
        <v>3966</v>
      </c>
      <c r="I3550" s="245" t="s">
        <v>14</v>
      </c>
      <c r="J3550" s="245" t="s">
        <v>59</v>
      </c>
      <c r="K3550" s="246" t="s">
        <v>18834</v>
      </c>
      <c r="L3550" s="245" t="s">
        <v>568</v>
      </c>
    </row>
    <row r="3551" spans="1:12" x14ac:dyDescent="0.25">
      <c r="A3551" s="245" t="s">
        <v>2037</v>
      </c>
      <c r="B3551" s="245" t="s">
        <v>2036</v>
      </c>
      <c r="C3551" s="245" t="s">
        <v>3834</v>
      </c>
      <c r="D3551" s="245" t="s">
        <v>3833</v>
      </c>
      <c r="E3551" s="246" t="s">
        <v>44</v>
      </c>
      <c r="F3551" s="245" t="s">
        <v>44</v>
      </c>
      <c r="G3551" s="245" t="s">
        <v>3965</v>
      </c>
      <c r="H3551" s="245" t="s">
        <v>3964</v>
      </c>
      <c r="I3551" s="245" t="s">
        <v>14</v>
      </c>
      <c r="J3551" s="245" t="s">
        <v>59</v>
      </c>
      <c r="K3551" s="246" t="s">
        <v>18835</v>
      </c>
      <c r="L3551" s="245" t="s">
        <v>568</v>
      </c>
    </row>
    <row r="3552" spans="1:12" x14ac:dyDescent="0.25">
      <c r="A3552" s="245" t="s">
        <v>2037</v>
      </c>
      <c r="B3552" s="245" t="s">
        <v>2036</v>
      </c>
      <c r="C3552" s="245" t="s">
        <v>3834</v>
      </c>
      <c r="D3552" s="245" t="s">
        <v>3833</v>
      </c>
      <c r="E3552" s="246" t="s">
        <v>44</v>
      </c>
      <c r="F3552" s="245" t="s">
        <v>44</v>
      </c>
      <c r="G3552" s="245" t="s">
        <v>3963</v>
      </c>
      <c r="H3552" s="245" t="s">
        <v>3962</v>
      </c>
      <c r="I3552" s="245" t="s">
        <v>14</v>
      </c>
      <c r="J3552" s="245" t="s">
        <v>59</v>
      </c>
      <c r="K3552" s="246" t="s">
        <v>18836</v>
      </c>
      <c r="L3552" s="245" t="s">
        <v>568</v>
      </c>
    </row>
    <row r="3553" spans="1:12" x14ac:dyDescent="0.25">
      <c r="A3553" s="245" t="s">
        <v>2037</v>
      </c>
      <c r="B3553" s="245" t="s">
        <v>2036</v>
      </c>
      <c r="C3553" s="245" t="s">
        <v>3834</v>
      </c>
      <c r="D3553" s="245" t="s">
        <v>3833</v>
      </c>
      <c r="E3553" s="246" t="s">
        <v>44</v>
      </c>
      <c r="F3553" s="245" t="s">
        <v>44</v>
      </c>
      <c r="G3553" s="245" t="s">
        <v>3961</v>
      </c>
      <c r="H3553" s="245" t="s">
        <v>3960</v>
      </c>
      <c r="I3553" s="245" t="s">
        <v>14</v>
      </c>
      <c r="J3553" s="245" t="s">
        <v>59</v>
      </c>
      <c r="K3553" s="246" t="s">
        <v>18837</v>
      </c>
      <c r="L3553" s="245" t="s">
        <v>568</v>
      </c>
    </row>
    <row r="3554" spans="1:12" x14ac:dyDescent="0.25">
      <c r="A3554" s="245" t="s">
        <v>2037</v>
      </c>
      <c r="B3554" s="245" t="s">
        <v>2036</v>
      </c>
      <c r="C3554" s="245" t="s">
        <v>3834</v>
      </c>
      <c r="D3554" s="245" t="s">
        <v>3833</v>
      </c>
      <c r="E3554" s="246" t="s">
        <v>44</v>
      </c>
      <c r="F3554" s="245" t="s">
        <v>44</v>
      </c>
      <c r="G3554" s="245" t="s">
        <v>18838</v>
      </c>
      <c r="H3554" s="245" t="s">
        <v>18839</v>
      </c>
      <c r="I3554" s="245" t="s">
        <v>14</v>
      </c>
      <c r="J3554" s="245" t="s">
        <v>59</v>
      </c>
      <c r="K3554" s="246" t="s">
        <v>18840</v>
      </c>
      <c r="L3554" s="245" t="s">
        <v>568</v>
      </c>
    </row>
    <row r="3555" spans="1:12" x14ac:dyDescent="0.25">
      <c r="A3555" s="245" t="s">
        <v>2037</v>
      </c>
      <c r="B3555" s="245" t="s">
        <v>2036</v>
      </c>
      <c r="C3555" s="245" t="s">
        <v>3834</v>
      </c>
      <c r="D3555" s="245" t="s">
        <v>3833</v>
      </c>
      <c r="E3555" s="246" t="s">
        <v>44</v>
      </c>
      <c r="F3555" s="245" t="s">
        <v>44</v>
      </c>
      <c r="G3555" s="245" t="s">
        <v>3959</v>
      </c>
      <c r="H3555" s="245" t="s">
        <v>12520</v>
      </c>
      <c r="I3555" s="245" t="s">
        <v>14</v>
      </c>
      <c r="J3555" s="245" t="s">
        <v>569</v>
      </c>
      <c r="K3555" s="246" t="s">
        <v>18841</v>
      </c>
      <c r="L3555" s="245" t="s">
        <v>568</v>
      </c>
    </row>
    <row r="3556" spans="1:12" x14ac:dyDescent="0.25">
      <c r="A3556" s="245" t="s">
        <v>2037</v>
      </c>
      <c r="B3556" s="245" t="s">
        <v>2036</v>
      </c>
      <c r="C3556" s="245" t="s">
        <v>3834</v>
      </c>
      <c r="D3556" s="245" t="s">
        <v>3833</v>
      </c>
      <c r="E3556" s="246" t="s">
        <v>44</v>
      </c>
      <c r="F3556" s="245" t="s">
        <v>44</v>
      </c>
      <c r="G3556" s="245" t="s">
        <v>3958</v>
      </c>
      <c r="H3556" s="245" t="s">
        <v>18842</v>
      </c>
      <c r="I3556" s="245" t="s">
        <v>14</v>
      </c>
      <c r="J3556" s="245" t="s">
        <v>59</v>
      </c>
      <c r="K3556" s="246" t="s">
        <v>18843</v>
      </c>
      <c r="L3556" s="245" t="s">
        <v>568</v>
      </c>
    </row>
    <row r="3557" spans="1:12" x14ac:dyDescent="0.25">
      <c r="A3557" s="245" t="s">
        <v>2037</v>
      </c>
      <c r="B3557" s="245" t="s">
        <v>2036</v>
      </c>
      <c r="C3557" s="245" t="s">
        <v>3834</v>
      </c>
      <c r="D3557" s="245" t="s">
        <v>3833</v>
      </c>
      <c r="E3557" s="246" t="s">
        <v>44</v>
      </c>
      <c r="F3557" s="245" t="s">
        <v>44</v>
      </c>
      <c r="G3557" s="245" t="s">
        <v>3957</v>
      </c>
      <c r="H3557" s="245" t="s">
        <v>18844</v>
      </c>
      <c r="I3557" s="245" t="s">
        <v>14</v>
      </c>
      <c r="J3557" s="245" t="s">
        <v>59</v>
      </c>
      <c r="K3557" s="246" t="s">
        <v>15100</v>
      </c>
      <c r="L3557" s="245" t="s">
        <v>568</v>
      </c>
    </row>
    <row r="3558" spans="1:12" x14ac:dyDescent="0.25">
      <c r="A3558" s="245" t="s">
        <v>2037</v>
      </c>
      <c r="B3558" s="245" t="s">
        <v>2036</v>
      </c>
      <c r="C3558" s="245" t="s">
        <v>3834</v>
      </c>
      <c r="D3558" s="245" t="s">
        <v>3833</v>
      </c>
      <c r="E3558" s="246" t="s">
        <v>44</v>
      </c>
      <c r="F3558" s="245" t="s">
        <v>44</v>
      </c>
      <c r="G3558" s="245" t="s">
        <v>3956</v>
      </c>
      <c r="H3558" s="245" t="s">
        <v>18845</v>
      </c>
      <c r="I3558" s="245" t="s">
        <v>14</v>
      </c>
      <c r="J3558" s="245" t="s">
        <v>59</v>
      </c>
      <c r="K3558" s="246" t="s">
        <v>9132</v>
      </c>
      <c r="L3558" s="245" t="s">
        <v>568</v>
      </c>
    </row>
    <row r="3559" spans="1:12" x14ac:dyDescent="0.25">
      <c r="A3559" s="245" t="s">
        <v>2037</v>
      </c>
      <c r="B3559" s="245" t="s">
        <v>2036</v>
      </c>
      <c r="C3559" s="245" t="s">
        <v>3834</v>
      </c>
      <c r="D3559" s="245" t="s">
        <v>3833</v>
      </c>
      <c r="E3559" s="246" t="s">
        <v>44</v>
      </c>
      <c r="F3559" s="245" t="s">
        <v>44</v>
      </c>
      <c r="G3559" s="245" t="s">
        <v>3955</v>
      </c>
      <c r="H3559" s="245" t="s">
        <v>18846</v>
      </c>
      <c r="I3559" s="245" t="s">
        <v>14</v>
      </c>
      <c r="J3559" s="245" t="s">
        <v>59</v>
      </c>
      <c r="K3559" s="246" t="s">
        <v>8894</v>
      </c>
      <c r="L3559" s="245" t="s">
        <v>568</v>
      </c>
    </row>
    <row r="3560" spans="1:12" x14ac:dyDescent="0.25">
      <c r="A3560" s="245" t="s">
        <v>2037</v>
      </c>
      <c r="B3560" s="245" t="s">
        <v>2036</v>
      </c>
      <c r="C3560" s="245" t="s">
        <v>3834</v>
      </c>
      <c r="D3560" s="245" t="s">
        <v>3833</v>
      </c>
      <c r="E3560" s="246" t="s">
        <v>44</v>
      </c>
      <c r="F3560" s="245" t="s">
        <v>44</v>
      </c>
      <c r="G3560" s="245" t="s">
        <v>3954</v>
      </c>
      <c r="H3560" s="245" t="s">
        <v>18847</v>
      </c>
      <c r="I3560" s="245" t="s">
        <v>14</v>
      </c>
      <c r="J3560" s="245" t="s">
        <v>59</v>
      </c>
      <c r="K3560" s="246" t="s">
        <v>9536</v>
      </c>
      <c r="L3560" s="245" t="s">
        <v>568</v>
      </c>
    </row>
    <row r="3561" spans="1:12" x14ac:dyDescent="0.25">
      <c r="A3561" s="245" t="s">
        <v>2037</v>
      </c>
      <c r="B3561" s="245" t="s">
        <v>2036</v>
      </c>
      <c r="C3561" s="245" t="s">
        <v>3834</v>
      </c>
      <c r="D3561" s="245" t="s">
        <v>3833</v>
      </c>
      <c r="E3561" s="246" t="s">
        <v>44</v>
      </c>
      <c r="F3561" s="245" t="s">
        <v>44</v>
      </c>
      <c r="G3561" s="245" t="s">
        <v>3953</v>
      </c>
      <c r="H3561" s="245" t="s">
        <v>18848</v>
      </c>
      <c r="I3561" s="245" t="s">
        <v>14</v>
      </c>
      <c r="J3561" s="245" t="s">
        <v>59</v>
      </c>
      <c r="K3561" s="246" t="s">
        <v>15097</v>
      </c>
      <c r="L3561" s="245" t="s">
        <v>568</v>
      </c>
    </row>
    <row r="3562" spans="1:12" x14ac:dyDescent="0.25">
      <c r="A3562" s="245" t="s">
        <v>2037</v>
      </c>
      <c r="B3562" s="245" t="s">
        <v>2036</v>
      </c>
      <c r="C3562" s="245" t="s">
        <v>3834</v>
      </c>
      <c r="D3562" s="245" t="s">
        <v>3833</v>
      </c>
      <c r="E3562" s="246" t="s">
        <v>44</v>
      </c>
      <c r="F3562" s="245" t="s">
        <v>44</v>
      </c>
      <c r="G3562" s="245" t="s">
        <v>3952</v>
      </c>
      <c r="H3562" s="245" t="s">
        <v>18849</v>
      </c>
      <c r="I3562" s="245" t="s">
        <v>14</v>
      </c>
      <c r="J3562" s="245" t="s">
        <v>59</v>
      </c>
      <c r="K3562" s="246" t="s">
        <v>18850</v>
      </c>
      <c r="L3562" s="245" t="s">
        <v>568</v>
      </c>
    </row>
    <row r="3563" spans="1:12" x14ac:dyDescent="0.25">
      <c r="A3563" s="245" t="s">
        <v>2037</v>
      </c>
      <c r="B3563" s="245" t="s">
        <v>2036</v>
      </c>
      <c r="C3563" s="245" t="s">
        <v>3834</v>
      </c>
      <c r="D3563" s="245" t="s">
        <v>3833</v>
      </c>
      <c r="E3563" s="246" t="s">
        <v>44</v>
      </c>
      <c r="F3563" s="245" t="s">
        <v>44</v>
      </c>
      <c r="G3563" s="245" t="s">
        <v>3950</v>
      </c>
      <c r="H3563" s="245" t="s">
        <v>18851</v>
      </c>
      <c r="I3563" s="245" t="s">
        <v>14</v>
      </c>
      <c r="J3563" s="245" t="s">
        <v>59</v>
      </c>
      <c r="K3563" s="246" t="s">
        <v>13042</v>
      </c>
      <c r="L3563" s="245" t="s">
        <v>568</v>
      </c>
    </row>
    <row r="3564" spans="1:12" x14ac:dyDescent="0.25">
      <c r="A3564" s="245" t="s">
        <v>2037</v>
      </c>
      <c r="B3564" s="245" t="s">
        <v>2036</v>
      </c>
      <c r="C3564" s="245" t="s">
        <v>3834</v>
      </c>
      <c r="D3564" s="245" t="s">
        <v>3833</v>
      </c>
      <c r="E3564" s="246" t="s">
        <v>44</v>
      </c>
      <c r="F3564" s="245" t="s">
        <v>44</v>
      </c>
      <c r="G3564" s="245" t="s">
        <v>3948</v>
      </c>
      <c r="H3564" s="245" t="s">
        <v>18852</v>
      </c>
      <c r="I3564" s="245" t="s">
        <v>14</v>
      </c>
      <c r="J3564" s="245" t="s">
        <v>59</v>
      </c>
      <c r="K3564" s="246" t="s">
        <v>11852</v>
      </c>
      <c r="L3564" s="245" t="s">
        <v>568</v>
      </c>
    </row>
    <row r="3565" spans="1:12" x14ac:dyDescent="0.25">
      <c r="A3565" s="245" t="s">
        <v>2037</v>
      </c>
      <c r="B3565" s="245" t="s">
        <v>2036</v>
      </c>
      <c r="C3565" s="245" t="s">
        <v>3834</v>
      </c>
      <c r="D3565" s="245" t="s">
        <v>3833</v>
      </c>
      <c r="E3565" s="246" t="s">
        <v>44</v>
      </c>
      <c r="F3565" s="245" t="s">
        <v>44</v>
      </c>
      <c r="G3565" s="245" t="s">
        <v>3947</v>
      </c>
      <c r="H3565" s="245" t="s">
        <v>18853</v>
      </c>
      <c r="I3565" s="245" t="s">
        <v>14</v>
      </c>
      <c r="J3565" s="245" t="s">
        <v>59</v>
      </c>
      <c r="K3565" s="246" t="s">
        <v>8520</v>
      </c>
      <c r="L3565" s="245" t="s">
        <v>568</v>
      </c>
    </row>
    <row r="3566" spans="1:12" x14ac:dyDescent="0.25">
      <c r="A3566" s="245" t="s">
        <v>2037</v>
      </c>
      <c r="B3566" s="245" t="s">
        <v>2036</v>
      </c>
      <c r="C3566" s="245" t="s">
        <v>3834</v>
      </c>
      <c r="D3566" s="245" t="s">
        <v>3833</v>
      </c>
      <c r="E3566" s="246" t="s">
        <v>44</v>
      </c>
      <c r="F3566" s="245" t="s">
        <v>44</v>
      </c>
      <c r="G3566" s="245" t="s">
        <v>3946</v>
      </c>
      <c r="H3566" s="245" t="s">
        <v>18854</v>
      </c>
      <c r="I3566" s="245" t="s">
        <v>14</v>
      </c>
      <c r="J3566" s="245" t="s">
        <v>59</v>
      </c>
      <c r="K3566" s="246" t="s">
        <v>9511</v>
      </c>
      <c r="L3566" s="245" t="s">
        <v>568</v>
      </c>
    </row>
    <row r="3567" spans="1:12" x14ac:dyDescent="0.25">
      <c r="A3567" s="245" t="s">
        <v>2037</v>
      </c>
      <c r="B3567" s="245" t="s">
        <v>2036</v>
      </c>
      <c r="C3567" s="245" t="s">
        <v>3834</v>
      </c>
      <c r="D3567" s="245" t="s">
        <v>3833</v>
      </c>
      <c r="E3567" s="246" t="s">
        <v>44</v>
      </c>
      <c r="F3567" s="245" t="s">
        <v>44</v>
      </c>
      <c r="G3567" s="245" t="s">
        <v>3945</v>
      </c>
      <c r="H3567" s="245" t="s">
        <v>18855</v>
      </c>
      <c r="I3567" s="245" t="s">
        <v>14</v>
      </c>
      <c r="J3567" s="245" t="s">
        <v>59</v>
      </c>
      <c r="K3567" s="246" t="s">
        <v>15571</v>
      </c>
      <c r="L3567" s="245" t="s">
        <v>568</v>
      </c>
    </row>
    <row r="3568" spans="1:12" x14ac:dyDescent="0.25">
      <c r="A3568" s="245" t="s">
        <v>2037</v>
      </c>
      <c r="B3568" s="245" t="s">
        <v>2036</v>
      </c>
      <c r="C3568" s="245" t="s">
        <v>3834</v>
      </c>
      <c r="D3568" s="245" t="s">
        <v>3833</v>
      </c>
      <c r="E3568" s="246" t="s">
        <v>44</v>
      </c>
      <c r="F3568" s="245" t="s">
        <v>44</v>
      </c>
      <c r="G3568" s="245" t="s">
        <v>3944</v>
      </c>
      <c r="H3568" s="245" t="s">
        <v>18856</v>
      </c>
      <c r="I3568" s="245" t="s">
        <v>14</v>
      </c>
      <c r="J3568" s="245" t="s">
        <v>59</v>
      </c>
      <c r="K3568" s="246" t="s">
        <v>18857</v>
      </c>
      <c r="L3568" s="245" t="s">
        <v>568</v>
      </c>
    </row>
    <row r="3569" spans="1:12" x14ac:dyDescent="0.25">
      <c r="A3569" s="245" t="s">
        <v>2037</v>
      </c>
      <c r="B3569" s="245" t="s">
        <v>2036</v>
      </c>
      <c r="C3569" s="245" t="s">
        <v>3834</v>
      </c>
      <c r="D3569" s="245" t="s">
        <v>3833</v>
      </c>
      <c r="E3569" s="246" t="s">
        <v>44</v>
      </c>
      <c r="F3569" s="245" t="s">
        <v>44</v>
      </c>
      <c r="G3569" s="245" t="s">
        <v>3943</v>
      </c>
      <c r="H3569" s="245" t="s">
        <v>18858</v>
      </c>
      <c r="I3569" s="245" t="s">
        <v>14</v>
      </c>
      <c r="J3569" s="245" t="s">
        <v>59</v>
      </c>
      <c r="K3569" s="246" t="s">
        <v>15056</v>
      </c>
      <c r="L3569" s="245" t="s">
        <v>568</v>
      </c>
    </row>
    <row r="3570" spans="1:12" x14ac:dyDescent="0.25">
      <c r="A3570" s="245" t="s">
        <v>2037</v>
      </c>
      <c r="B3570" s="245" t="s">
        <v>2036</v>
      </c>
      <c r="C3570" s="245" t="s">
        <v>3834</v>
      </c>
      <c r="D3570" s="245" t="s">
        <v>3833</v>
      </c>
      <c r="E3570" s="246" t="s">
        <v>44</v>
      </c>
      <c r="F3570" s="245" t="s">
        <v>44</v>
      </c>
      <c r="G3570" s="245" t="s">
        <v>3942</v>
      </c>
      <c r="H3570" s="245" t="s">
        <v>18859</v>
      </c>
      <c r="I3570" s="245" t="s">
        <v>14</v>
      </c>
      <c r="J3570" s="245" t="s">
        <v>59</v>
      </c>
      <c r="K3570" s="246" t="s">
        <v>16076</v>
      </c>
      <c r="L3570" s="245" t="s">
        <v>568</v>
      </c>
    </row>
    <row r="3571" spans="1:12" x14ac:dyDescent="0.25">
      <c r="A3571" s="245" t="s">
        <v>2037</v>
      </c>
      <c r="B3571" s="245" t="s">
        <v>2036</v>
      </c>
      <c r="C3571" s="245" t="s">
        <v>3834</v>
      </c>
      <c r="D3571" s="245" t="s">
        <v>3833</v>
      </c>
      <c r="E3571" s="246" t="s">
        <v>44</v>
      </c>
      <c r="F3571" s="245" t="s">
        <v>44</v>
      </c>
      <c r="G3571" s="245" t="s">
        <v>3941</v>
      </c>
      <c r="H3571" s="245" t="s">
        <v>18860</v>
      </c>
      <c r="I3571" s="245" t="s">
        <v>14</v>
      </c>
      <c r="J3571" s="245" t="s">
        <v>59</v>
      </c>
      <c r="K3571" s="246" t="s">
        <v>18861</v>
      </c>
      <c r="L3571" s="245" t="s">
        <v>568</v>
      </c>
    </row>
    <row r="3572" spans="1:12" x14ac:dyDescent="0.25">
      <c r="A3572" s="245" t="s">
        <v>2037</v>
      </c>
      <c r="B3572" s="245" t="s">
        <v>2036</v>
      </c>
      <c r="C3572" s="245" t="s">
        <v>3834</v>
      </c>
      <c r="D3572" s="245" t="s">
        <v>3833</v>
      </c>
      <c r="E3572" s="246" t="s">
        <v>44</v>
      </c>
      <c r="F3572" s="245" t="s">
        <v>44</v>
      </c>
      <c r="G3572" s="245" t="s">
        <v>3940</v>
      </c>
      <c r="H3572" s="245" t="s">
        <v>18862</v>
      </c>
      <c r="I3572" s="245" t="s">
        <v>14</v>
      </c>
      <c r="J3572" s="245" t="s">
        <v>59</v>
      </c>
      <c r="K3572" s="246" t="s">
        <v>18863</v>
      </c>
      <c r="L3572" s="245" t="s">
        <v>568</v>
      </c>
    </row>
    <row r="3573" spans="1:12" x14ac:dyDescent="0.25">
      <c r="A3573" s="245" t="s">
        <v>2037</v>
      </c>
      <c r="B3573" s="245" t="s">
        <v>2036</v>
      </c>
      <c r="C3573" s="245" t="s">
        <v>3834</v>
      </c>
      <c r="D3573" s="245" t="s">
        <v>3833</v>
      </c>
      <c r="E3573" s="246" t="s">
        <v>44</v>
      </c>
      <c r="F3573" s="245" t="s">
        <v>44</v>
      </c>
      <c r="G3573" s="245" t="s">
        <v>3938</v>
      </c>
      <c r="H3573" s="245" t="s">
        <v>18864</v>
      </c>
      <c r="I3573" s="245" t="s">
        <v>14</v>
      </c>
      <c r="J3573" s="245" t="s">
        <v>59</v>
      </c>
      <c r="K3573" s="246" t="s">
        <v>18865</v>
      </c>
      <c r="L3573" s="245" t="s">
        <v>568</v>
      </c>
    </row>
    <row r="3574" spans="1:12" x14ac:dyDescent="0.25">
      <c r="A3574" s="245" t="s">
        <v>2037</v>
      </c>
      <c r="B3574" s="245" t="s">
        <v>2036</v>
      </c>
      <c r="C3574" s="245" t="s">
        <v>3834</v>
      </c>
      <c r="D3574" s="245" t="s">
        <v>3833</v>
      </c>
      <c r="E3574" s="246" t="s">
        <v>44</v>
      </c>
      <c r="F3574" s="245" t="s">
        <v>44</v>
      </c>
      <c r="G3574" s="245" t="s">
        <v>3937</v>
      </c>
      <c r="H3574" s="245" t="s">
        <v>18866</v>
      </c>
      <c r="I3574" s="245" t="s">
        <v>14</v>
      </c>
      <c r="J3574" s="245" t="s">
        <v>59</v>
      </c>
      <c r="K3574" s="246" t="s">
        <v>18867</v>
      </c>
      <c r="L3574" s="245" t="s">
        <v>568</v>
      </c>
    </row>
    <row r="3575" spans="1:12" x14ac:dyDescent="0.25">
      <c r="A3575" s="245" t="s">
        <v>2037</v>
      </c>
      <c r="B3575" s="245" t="s">
        <v>2036</v>
      </c>
      <c r="C3575" s="245" t="s">
        <v>3834</v>
      </c>
      <c r="D3575" s="245" t="s">
        <v>3833</v>
      </c>
      <c r="E3575" s="246" t="s">
        <v>44</v>
      </c>
      <c r="F3575" s="245" t="s">
        <v>44</v>
      </c>
      <c r="G3575" s="245" t="s">
        <v>3936</v>
      </c>
      <c r="H3575" s="245" t="s">
        <v>18868</v>
      </c>
      <c r="I3575" s="245" t="s">
        <v>14</v>
      </c>
      <c r="J3575" s="245" t="s">
        <v>59</v>
      </c>
      <c r="K3575" s="246" t="s">
        <v>18869</v>
      </c>
      <c r="L3575" s="245" t="s">
        <v>568</v>
      </c>
    </row>
    <row r="3576" spans="1:12" x14ac:dyDescent="0.25">
      <c r="A3576" s="245" t="s">
        <v>2037</v>
      </c>
      <c r="B3576" s="245" t="s">
        <v>2036</v>
      </c>
      <c r="C3576" s="245" t="s">
        <v>3834</v>
      </c>
      <c r="D3576" s="245" t="s">
        <v>3833</v>
      </c>
      <c r="E3576" s="246" t="s">
        <v>44</v>
      </c>
      <c r="F3576" s="245" t="s">
        <v>44</v>
      </c>
      <c r="G3576" s="245" t="s">
        <v>3935</v>
      </c>
      <c r="H3576" s="245" t="s">
        <v>18870</v>
      </c>
      <c r="I3576" s="245" t="s">
        <v>14</v>
      </c>
      <c r="J3576" s="245" t="s">
        <v>59</v>
      </c>
      <c r="K3576" s="246" t="s">
        <v>18871</v>
      </c>
      <c r="L3576" s="245" t="s">
        <v>568</v>
      </c>
    </row>
    <row r="3577" spans="1:12" x14ac:dyDescent="0.25">
      <c r="A3577" s="245" t="s">
        <v>2037</v>
      </c>
      <c r="B3577" s="245" t="s">
        <v>2036</v>
      </c>
      <c r="C3577" s="245" t="s">
        <v>3834</v>
      </c>
      <c r="D3577" s="245" t="s">
        <v>3833</v>
      </c>
      <c r="E3577" s="246" t="s">
        <v>44</v>
      </c>
      <c r="F3577" s="245" t="s">
        <v>44</v>
      </c>
      <c r="G3577" s="245" t="s">
        <v>3934</v>
      </c>
      <c r="H3577" s="245" t="s">
        <v>18872</v>
      </c>
      <c r="I3577" s="245" t="s">
        <v>14</v>
      </c>
      <c r="J3577" s="245" t="s">
        <v>59</v>
      </c>
      <c r="K3577" s="246" t="s">
        <v>15151</v>
      </c>
      <c r="L3577" s="245" t="s">
        <v>568</v>
      </c>
    </row>
    <row r="3578" spans="1:12" x14ac:dyDescent="0.25">
      <c r="A3578" s="245" t="s">
        <v>2037</v>
      </c>
      <c r="B3578" s="245" t="s">
        <v>2036</v>
      </c>
      <c r="C3578" s="245" t="s">
        <v>3834</v>
      </c>
      <c r="D3578" s="245" t="s">
        <v>3833</v>
      </c>
      <c r="E3578" s="246" t="s">
        <v>44</v>
      </c>
      <c r="F3578" s="245" t="s">
        <v>44</v>
      </c>
      <c r="G3578" s="245" t="s">
        <v>3933</v>
      </c>
      <c r="H3578" s="245" t="s">
        <v>18873</v>
      </c>
      <c r="I3578" s="245" t="s">
        <v>14</v>
      </c>
      <c r="J3578" s="245" t="s">
        <v>59</v>
      </c>
      <c r="K3578" s="246" t="s">
        <v>18874</v>
      </c>
      <c r="L3578" s="245" t="s">
        <v>568</v>
      </c>
    </row>
    <row r="3579" spans="1:12" x14ac:dyDescent="0.25">
      <c r="A3579" s="245" t="s">
        <v>2037</v>
      </c>
      <c r="B3579" s="245" t="s">
        <v>2036</v>
      </c>
      <c r="C3579" s="245" t="s">
        <v>3834</v>
      </c>
      <c r="D3579" s="245" t="s">
        <v>3833</v>
      </c>
      <c r="E3579" s="246" t="s">
        <v>44</v>
      </c>
      <c r="F3579" s="245" t="s">
        <v>44</v>
      </c>
      <c r="G3579" s="245" t="s">
        <v>3932</v>
      </c>
      <c r="H3579" s="245" t="s">
        <v>18875</v>
      </c>
      <c r="I3579" s="245" t="s">
        <v>14</v>
      </c>
      <c r="J3579" s="245" t="s">
        <v>59</v>
      </c>
      <c r="K3579" s="246" t="s">
        <v>18876</v>
      </c>
      <c r="L3579" s="245" t="s">
        <v>568</v>
      </c>
    </row>
    <row r="3580" spans="1:12" x14ac:dyDescent="0.25">
      <c r="A3580" s="245" t="s">
        <v>2037</v>
      </c>
      <c r="B3580" s="245" t="s">
        <v>2036</v>
      </c>
      <c r="C3580" s="245" t="s">
        <v>3834</v>
      </c>
      <c r="D3580" s="245" t="s">
        <v>3833</v>
      </c>
      <c r="E3580" s="246" t="s">
        <v>44</v>
      </c>
      <c r="F3580" s="245" t="s">
        <v>44</v>
      </c>
      <c r="G3580" s="245" t="s">
        <v>3931</v>
      </c>
      <c r="H3580" s="245" t="s">
        <v>3930</v>
      </c>
      <c r="I3580" s="245" t="s">
        <v>14</v>
      </c>
      <c r="J3580" s="245" t="s">
        <v>59</v>
      </c>
      <c r="K3580" s="246" t="s">
        <v>8810</v>
      </c>
      <c r="L3580" s="245" t="s">
        <v>568</v>
      </c>
    </row>
    <row r="3581" spans="1:12" x14ac:dyDescent="0.25">
      <c r="A3581" s="245" t="s">
        <v>2037</v>
      </c>
      <c r="B3581" s="245" t="s">
        <v>2036</v>
      </c>
      <c r="C3581" s="245" t="s">
        <v>3834</v>
      </c>
      <c r="D3581" s="245" t="s">
        <v>3833</v>
      </c>
      <c r="E3581" s="246" t="s">
        <v>44</v>
      </c>
      <c r="F3581" s="245" t="s">
        <v>44</v>
      </c>
      <c r="G3581" s="245" t="s">
        <v>3929</v>
      </c>
      <c r="H3581" s="245" t="s">
        <v>3928</v>
      </c>
      <c r="I3581" s="245" t="s">
        <v>14</v>
      </c>
      <c r="J3581" s="245" t="s">
        <v>59</v>
      </c>
      <c r="K3581" s="246" t="s">
        <v>8934</v>
      </c>
      <c r="L3581" s="245" t="s">
        <v>568</v>
      </c>
    </row>
    <row r="3582" spans="1:12" x14ac:dyDescent="0.25">
      <c r="A3582" s="245" t="s">
        <v>2037</v>
      </c>
      <c r="B3582" s="245" t="s">
        <v>2036</v>
      </c>
      <c r="C3582" s="245" t="s">
        <v>3834</v>
      </c>
      <c r="D3582" s="245" t="s">
        <v>3833</v>
      </c>
      <c r="E3582" s="246" t="s">
        <v>44</v>
      </c>
      <c r="F3582" s="245" t="s">
        <v>44</v>
      </c>
      <c r="G3582" s="245" t="s">
        <v>3927</v>
      </c>
      <c r="H3582" s="245" t="s">
        <v>3926</v>
      </c>
      <c r="I3582" s="245" t="s">
        <v>14</v>
      </c>
      <c r="J3582" s="245" t="s">
        <v>59</v>
      </c>
      <c r="K3582" s="246" t="s">
        <v>10226</v>
      </c>
      <c r="L3582" s="245" t="s">
        <v>568</v>
      </c>
    </row>
    <row r="3583" spans="1:12" x14ac:dyDescent="0.25">
      <c r="A3583" s="245" t="s">
        <v>2037</v>
      </c>
      <c r="B3583" s="245" t="s">
        <v>2036</v>
      </c>
      <c r="C3583" s="245" t="s">
        <v>3834</v>
      </c>
      <c r="D3583" s="245" t="s">
        <v>3833</v>
      </c>
      <c r="E3583" s="246" t="s">
        <v>44</v>
      </c>
      <c r="F3583" s="245" t="s">
        <v>44</v>
      </c>
      <c r="G3583" s="245" t="s">
        <v>3924</v>
      </c>
      <c r="H3583" s="245" t="s">
        <v>3923</v>
      </c>
      <c r="I3583" s="245" t="s">
        <v>14</v>
      </c>
      <c r="J3583" s="245" t="s">
        <v>59</v>
      </c>
      <c r="K3583" s="246" t="s">
        <v>13308</v>
      </c>
      <c r="L3583" s="245" t="s">
        <v>568</v>
      </c>
    </row>
    <row r="3584" spans="1:12" x14ac:dyDescent="0.25">
      <c r="A3584" s="245" t="s">
        <v>2037</v>
      </c>
      <c r="B3584" s="245" t="s">
        <v>2036</v>
      </c>
      <c r="C3584" s="245" t="s">
        <v>3834</v>
      </c>
      <c r="D3584" s="245" t="s">
        <v>3833</v>
      </c>
      <c r="E3584" s="246" t="s">
        <v>44</v>
      </c>
      <c r="F3584" s="245" t="s">
        <v>44</v>
      </c>
      <c r="G3584" s="245" t="s">
        <v>3922</v>
      </c>
      <c r="H3584" s="245" t="s">
        <v>3921</v>
      </c>
      <c r="I3584" s="245" t="s">
        <v>14</v>
      </c>
      <c r="J3584" s="245" t="s">
        <v>59</v>
      </c>
      <c r="K3584" s="246" t="s">
        <v>18877</v>
      </c>
      <c r="L3584" s="245" t="s">
        <v>568</v>
      </c>
    </row>
    <row r="3585" spans="1:12" x14ac:dyDescent="0.25">
      <c r="A3585" s="245" t="s">
        <v>2037</v>
      </c>
      <c r="B3585" s="245" t="s">
        <v>2036</v>
      </c>
      <c r="C3585" s="245" t="s">
        <v>3834</v>
      </c>
      <c r="D3585" s="245" t="s">
        <v>3833</v>
      </c>
      <c r="E3585" s="246" t="s">
        <v>44</v>
      </c>
      <c r="F3585" s="245" t="s">
        <v>44</v>
      </c>
      <c r="G3585" s="245" t="s">
        <v>3920</v>
      </c>
      <c r="H3585" s="245" t="s">
        <v>3919</v>
      </c>
      <c r="I3585" s="245" t="s">
        <v>14</v>
      </c>
      <c r="J3585" s="245" t="s">
        <v>59</v>
      </c>
      <c r="K3585" s="246" t="s">
        <v>18878</v>
      </c>
      <c r="L3585" s="245" t="s">
        <v>568</v>
      </c>
    </row>
    <row r="3586" spans="1:12" x14ac:dyDescent="0.25">
      <c r="A3586" s="245" t="s">
        <v>2037</v>
      </c>
      <c r="B3586" s="245" t="s">
        <v>2036</v>
      </c>
      <c r="C3586" s="245" t="s">
        <v>3834</v>
      </c>
      <c r="D3586" s="245" t="s">
        <v>3833</v>
      </c>
      <c r="E3586" s="246" t="s">
        <v>44</v>
      </c>
      <c r="F3586" s="245" t="s">
        <v>44</v>
      </c>
      <c r="G3586" s="245" t="s">
        <v>3918</v>
      </c>
      <c r="H3586" s="245" t="s">
        <v>3917</v>
      </c>
      <c r="I3586" s="245" t="s">
        <v>14</v>
      </c>
      <c r="J3586" s="245" t="s">
        <v>59</v>
      </c>
      <c r="K3586" s="246" t="s">
        <v>18879</v>
      </c>
      <c r="L3586" s="245" t="s">
        <v>568</v>
      </c>
    </row>
    <row r="3587" spans="1:12" x14ac:dyDescent="0.25">
      <c r="A3587" s="245" t="s">
        <v>2037</v>
      </c>
      <c r="B3587" s="245" t="s">
        <v>2036</v>
      </c>
      <c r="C3587" s="245" t="s">
        <v>3834</v>
      </c>
      <c r="D3587" s="245" t="s">
        <v>3833</v>
      </c>
      <c r="E3587" s="246" t="s">
        <v>44</v>
      </c>
      <c r="F3587" s="245" t="s">
        <v>44</v>
      </c>
      <c r="G3587" s="245" t="s">
        <v>3916</v>
      </c>
      <c r="H3587" s="245" t="s">
        <v>3915</v>
      </c>
      <c r="I3587" s="245" t="s">
        <v>14</v>
      </c>
      <c r="J3587" s="245" t="s">
        <v>59</v>
      </c>
      <c r="K3587" s="246" t="s">
        <v>18880</v>
      </c>
      <c r="L3587" s="245" t="s">
        <v>568</v>
      </c>
    </row>
    <row r="3588" spans="1:12" x14ac:dyDescent="0.25">
      <c r="A3588" s="245" t="s">
        <v>2037</v>
      </c>
      <c r="B3588" s="245" t="s">
        <v>2036</v>
      </c>
      <c r="C3588" s="245" t="s">
        <v>3834</v>
      </c>
      <c r="D3588" s="245" t="s">
        <v>3833</v>
      </c>
      <c r="E3588" s="246" t="s">
        <v>44</v>
      </c>
      <c r="F3588" s="245" t="s">
        <v>44</v>
      </c>
      <c r="G3588" s="245" t="s">
        <v>3914</v>
      </c>
      <c r="H3588" s="245" t="s">
        <v>3913</v>
      </c>
      <c r="I3588" s="245" t="s">
        <v>14</v>
      </c>
      <c r="J3588" s="245" t="s">
        <v>59</v>
      </c>
      <c r="K3588" s="246" t="s">
        <v>18881</v>
      </c>
      <c r="L3588" s="245" t="s">
        <v>568</v>
      </c>
    </row>
    <row r="3589" spans="1:12" x14ac:dyDescent="0.25">
      <c r="A3589" s="245" t="s">
        <v>2037</v>
      </c>
      <c r="B3589" s="245" t="s">
        <v>2036</v>
      </c>
      <c r="C3589" s="245" t="s">
        <v>3834</v>
      </c>
      <c r="D3589" s="245" t="s">
        <v>3833</v>
      </c>
      <c r="E3589" s="246" t="s">
        <v>44</v>
      </c>
      <c r="F3589" s="245" t="s">
        <v>44</v>
      </c>
      <c r="G3589" s="245" t="s">
        <v>3912</v>
      </c>
      <c r="H3589" s="245" t="s">
        <v>3911</v>
      </c>
      <c r="I3589" s="245" t="s">
        <v>14</v>
      </c>
      <c r="J3589" s="245" t="s">
        <v>59</v>
      </c>
      <c r="K3589" s="246" t="s">
        <v>9070</v>
      </c>
      <c r="L3589" s="245" t="s">
        <v>568</v>
      </c>
    </row>
    <row r="3590" spans="1:12" x14ac:dyDescent="0.25">
      <c r="A3590" s="245" t="s">
        <v>2037</v>
      </c>
      <c r="B3590" s="245" t="s">
        <v>2036</v>
      </c>
      <c r="C3590" s="245" t="s">
        <v>3834</v>
      </c>
      <c r="D3590" s="245" t="s">
        <v>3833</v>
      </c>
      <c r="E3590" s="246" t="s">
        <v>44</v>
      </c>
      <c r="F3590" s="245" t="s">
        <v>44</v>
      </c>
      <c r="G3590" s="245" t="s">
        <v>3910</v>
      </c>
      <c r="H3590" s="245" t="s">
        <v>3909</v>
      </c>
      <c r="I3590" s="245" t="s">
        <v>14</v>
      </c>
      <c r="J3590" s="245" t="s">
        <v>59</v>
      </c>
      <c r="K3590" s="246" t="s">
        <v>18882</v>
      </c>
      <c r="L3590" s="245" t="s">
        <v>568</v>
      </c>
    </row>
    <row r="3591" spans="1:12" x14ac:dyDescent="0.25">
      <c r="A3591" s="245" t="s">
        <v>2037</v>
      </c>
      <c r="B3591" s="245" t="s">
        <v>2036</v>
      </c>
      <c r="C3591" s="245" t="s">
        <v>3834</v>
      </c>
      <c r="D3591" s="245" t="s">
        <v>3833</v>
      </c>
      <c r="E3591" s="246" t="s">
        <v>44</v>
      </c>
      <c r="F3591" s="245" t="s">
        <v>44</v>
      </c>
      <c r="G3591" s="245" t="s">
        <v>3908</v>
      </c>
      <c r="H3591" s="245" t="s">
        <v>3907</v>
      </c>
      <c r="I3591" s="245" t="s">
        <v>14</v>
      </c>
      <c r="J3591" s="245" t="s">
        <v>59</v>
      </c>
      <c r="K3591" s="246" t="s">
        <v>10125</v>
      </c>
      <c r="L3591" s="245" t="s">
        <v>568</v>
      </c>
    </row>
    <row r="3592" spans="1:12" x14ac:dyDescent="0.25">
      <c r="A3592" s="245" t="s">
        <v>2037</v>
      </c>
      <c r="B3592" s="245" t="s">
        <v>2036</v>
      </c>
      <c r="C3592" s="245" t="s">
        <v>3834</v>
      </c>
      <c r="D3592" s="245" t="s">
        <v>3833</v>
      </c>
      <c r="E3592" s="246" t="s">
        <v>44</v>
      </c>
      <c r="F3592" s="245" t="s">
        <v>44</v>
      </c>
      <c r="G3592" s="245" t="s">
        <v>3906</v>
      </c>
      <c r="H3592" s="245" t="s">
        <v>3905</v>
      </c>
      <c r="I3592" s="245" t="s">
        <v>14</v>
      </c>
      <c r="J3592" s="245" t="s">
        <v>59</v>
      </c>
      <c r="K3592" s="246" t="s">
        <v>18193</v>
      </c>
      <c r="L3592" s="245" t="s">
        <v>568</v>
      </c>
    </row>
    <row r="3593" spans="1:12" x14ac:dyDescent="0.25">
      <c r="A3593" s="245" t="s">
        <v>2037</v>
      </c>
      <c r="B3593" s="245" t="s">
        <v>2036</v>
      </c>
      <c r="C3593" s="245" t="s">
        <v>3834</v>
      </c>
      <c r="D3593" s="245" t="s">
        <v>3833</v>
      </c>
      <c r="E3593" s="246" t="s">
        <v>44</v>
      </c>
      <c r="F3593" s="245" t="s">
        <v>44</v>
      </c>
      <c r="G3593" s="245" t="s">
        <v>3904</v>
      </c>
      <c r="H3593" s="245" t="s">
        <v>3903</v>
      </c>
      <c r="I3593" s="245" t="s">
        <v>14</v>
      </c>
      <c r="J3593" s="245" t="s">
        <v>59</v>
      </c>
      <c r="K3593" s="246" t="s">
        <v>18883</v>
      </c>
      <c r="L3593" s="245" t="s">
        <v>568</v>
      </c>
    </row>
    <row r="3594" spans="1:12" x14ac:dyDescent="0.25">
      <c r="A3594" s="245" t="s">
        <v>2037</v>
      </c>
      <c r="B3594" s="245" t="s">
        <v>2036</v>
      </c>
      <c r="C3594" s="245" t="s">
        <v>3834</v>
      </c>
      <c r="D3594" s="245" t="s">
        <v>3833</v>
      </c>
      <c r="E3594" s="246" t="s">
        <v>44</v>
      </c>
      <c r="F3594" s="245" t="s">
        <v>44</v>
      </c>
      <c r="G3594" s="245" t="s">
        <v>3902</v>
      </c>
      <c r="H3594" s="245" t="s">
        <v>3901</v>
      </c>
      <c r="I3594" s="245" t="s">
        <v>14</v>
      </c>
      <c r="J3594" s="245" t="s">
        <v>59</v>
      </c>
      <c r="K3594" s="246" t="s">
        <v>18884</v>
      </c>
      <c r="L3594" s="245" t="s">
        <v>568</v>
      </c>
    </row>
    <row r="3595" spans="1:12" x14ac:dyDescent="0.25">
      <c r="A3595" s="245" t="s">
        <v>2037</v>
      </c>
      <c r="B3595" s="245" t="s">
        <v>2036</v>
      </c>
      <c r="C3595" s="245" t="s">
        <v>3834</v>
      </c>
      <c r="D3595" s="245" t="s">
        <v>3833</v>
      </c>
      <c r="E3595" s="246" t="s">
        <v>44</v>
      </c>
      <c r="F3595" s="245" t="s">
        <v>44</v>
      </c>
      <c r="G3595" s="245" t="s">
        <v>3900</v>
      </c>
      <c r="H3595" s="245" t="s">
        <v>3899</v>
      </c>
      <c r="I3595" s="245" t="s">
        <v>14</v>
      </c>
      <c r="J3595" s="245" t="s">
        <v>59</v>
      </c>
      <c r="K3595" s="246" t="s">
        <v>18885</v>
      </c>
      <c r="L3595" s="245" t="s">
        <v>568</v>
      </c>
    </row>
    <row r="3596" spans="1:12" x14ac:dyDescent="0.25">
      <c r="A3596" s="245" t="s">
        <v>2037</v>
      </c>
      <c r="B3596" s="245" t="s">
        <v>2036</v>
      </c>
      <c r="C3596" s="245" t="s">
        <v>3834</v>
      </c>
      <c r="D3596" s="245" t="s">
        <v>3833</v>
      </c>
      <c r="E3596" s="246" t="s">
        <v>44</v>
      </c>
      <c r="F3596" s="245" t="s">
        <v>44</v>
      </c>
      <c r="G3596" s="245" t="s">
        <v>3898</v>
      </c>
      <c r="H3596" s="245" t="s">
        <v>3897</v>
      </c>
      <c r="I3596" s="245" t="s">
        <v>14</v>
      </c>
      <c r="J3596" s="245" t="s">
        <v>59</v>
      </c>
      <c r="K3596" s="246" t="s">
        <v>18886</v>
      </c>
      <c r="L3596" s="245" t="s">
        <v>568</v>
      </c>
    </row>
    <row r="3597" spans="1:12" x14ac:dyDescent="0.25">
      <c r="A3597" s="245" t="s">
        <v>2037</v>
      </c>
      <c r="B3597" s="245" t="s">
        <v>2036</v>
      </c>
      <c r="C3597" s="245" t="s">
        <v>3834</v>
      </c>
      <c r="D3597" s="245" t="s">
        <v>3833</v>
      </c>
      <c r="E3597" s="246" t="s">
        <v>44</v>
      </c>
      <c r="F3597" s="245" t="s">
        <v>44</v>
      </c>
      <c r="G3597" s="245" t="s">
        <v>3896</v>
      </c>
      <c r="H3597" s="245" t="s">
        <v>3895</v>
      </c>
      <c r="I3597" s="245" t="s">
        <v>14</v>
      </c>
      <c r="J3597" s="245" t="s">
        <v>59</v>
      </c>
      <c r="K3597" s="246" t="s">
        <v>18887</v>
      </c>
      <c r="L3597" s="245" t="s">
        <v>568</v>
      </c>
    </row>
    <row r="3598" spans="1:12" x14ac:dyDescent="0.25">
      <c r="A3598" s="245" t="s">
        <v>2037</v>
      </c>
      <c r="B3598" s="245" t="s">
        <v>2036</v>
      </c>
      <c r="C3598" s="245" t="s">
        <v>3834</v>
      </c>
      <c r="D3598" s="245" t="s">
        <v>3833</v>
      </c>
      <c r="E3598" s="246" t="s">
        <v>44</v>
      </c>
      <c r="F3598" s="245" t="s">
        <v>44</v>
      </c>
      <c r="G3598" s="245" t="s">
        <v>3892</v>
      </c>
      <c r="H3598" s="245" t="s">
        <v>3891</v>
      </c>
      <c r="I3598" s="245" t="s">
        <v>14</v>
      </c>
      <c r="J3598" s="245" t="s">
        <v>569</v>
      </c>
      <c r="K3598" s="246" t="s">
        <v>9058</v>
      </c>
      <c r="L3598" s="245" t="s">
        <v>568</v>
      </c>
    </row>
    <row r="3599" spans="1:12" x14ac:dyDescent="0.25">
      <c r="A3599" s="245" t="s">
        <v>2037</v>
      </c>
      <c r="B3599" s="245" t="s">
        <v>2036</v>
      </c>
      <c r="C3599" s="245" t="s">
        <v>3834</v>
      </c>
      <c r="D3599" s="245" t="s">
        <v>3833</v>
      </c>
      <c r="E3599" s="246" t="s">
        <v>44</v>
      </c>
      <c r="F3599" s="245" t="s">
        <v>44</v>
      </c>
      <c r="G3599" s="245" t="s">
        <v>3890</v>
      </c>
      <c r="H3599" s="245" t="s">
        <v>3889</v>
      </c>
      <c r="I3599" s="245" t="s">
        <v>14</v>
      </c>
      <c r="J3599" s="245" t="s">
        <v>569</v>
      </c>
      <c r="K3599" s="246" t="s">
        <v>8857</v>
      </c>
      <c r="L3599" s="245" t="s">
        <v>568</v>
      </c>
    </row>
    <row r="3600" spans="1:12" x14ac:dyDescent="0.25">
      <c r="A3600" s="245" t="s">
        <v>2037</v>
      </c>
      <c r="B3600" s="245" t="s">
        <v>2036</v>
      </c>
      <c r="C3600" s="245" t="s">
        <v>3834</v>
      </c>
      <c r="D3600" s="245" t="s">
        <v>3833</v>
      </c>
      <c r="E3600" s="246" t="s">
        <v>44</v>
      </c>
      <c r="F3600" s="245" t="s">
        <v>44</v>
      </c>
      <c r="G3600" s="245" t="s">
        <v>3888</v>
      </c>
      <c r="H3600" s="245" t="s">
        <v>3887</v>
      </c>
      <c r="I3600" s="245" t="s">
        <v>14</v>
      </c>
      <c r="J3600" s="245" t="s">
        <v>569</v>
      </c>
      <c r="K3600" s="246" t="s">
        <v>18888</v>
      </c>
      <c r="L3600" s="245" t="s">
        <v>568</v>
      </c>
    </row>
    <row r="3601" spans="1:12" x14ac:dyDescent="0.25">
      <c r="A3601" s="245" t="s">
        <v>2037</v>
      </c>
      <c r="B3601" s="245" t="s">
        <v>2036</v>
      </c>
      <c r="C3601" s="245" t="s">
        <v>3834</v>
      </c>
      <c r="D3601" s="245" t="s">
        <v>3833</v>
      </c>
      <c r="E3601" s="246" t="s">
        <v>44</v>
      </c>
      <c r="F3601" s="245" t="s">
        <v>44</v>
      </c>
      <c r="G3601" s="245" t="s">
        <v>3886</v>
      </c>
      <c r="H3601" s="245" t="s">
        <v>3885</v>
      </c>
      <c r="I3601" s="245" t="s">
        <v>14</v>
      </c>
      <c r="J3601" s="245" t="s">
        <v>569</v>
      </c>
      <c r="K3601" s="246" t="s">
        <v>17991</v>
      </c>
      <c r="L3601" s="245" t="s">
        <v>568</v>
      </c>
    </row>
    <row r="3602" spans="1:12" x14ac:dyDescent="0.25">
      <c r="A3602" s="245" t="s">
        <v>2037</v>
      </c>
      <c r="B3602" s="245" t="s">
        <v>2036</v>
      </c>
      <c r="C3602" s="245" t="s">
        <v>3834</v>
      </c>
      <c r="D3602" s="245" t="s">
        <v>3833</v>
      </c>
      <c r="E3602" s="246" t="s">
        <v>44</v>
      </c>
      <c r="F3602" s="245" t="s">
        <v>44</v>
      </c>
      <c r="G3602" s="245" t="s">
        <v>3884</v>
      </c>
      <c r="H3602" s="245" t="s">
        <v>3883</v>
      </c>
      <c r="I3602" s="245" t="s">
        <v>14</v>
      </c>
      <c r="J3602" s="245" t="s">
        <v>569</v>
      </c>
      <c r="K3602" s="246" t="s">
        <v>18889</v>
      </c>
      <c r="L3602" s="245" t="s">
        <v>568</v>
      </c>
    </row>
    <row r="3603" spans="1:12" x14ac:dyDescent="0.25">
      <c r="A3603" s="245" t="s">
        <v>2037</v>
      </c>
      <c r="B3603" s="245" t="s">
        <v>2036</v>
      </c>
      <c r="C3603" s="245" t="s">
        <v>3834</v>
      </c>
      <c r="D3603" s="245" t="s">
        <v>3833</v>
      </c>
      <c r="E3603" s="246" t="s">
        <v>44</v>
      </c>
      <c r="F3603" s="245" t="s">
        <v>44</v>
      </c>
      <c r="G3603" s="245" t="s">
        <v>3882</v>
      </c>
      <c r="H3603" s="245" t="s">
        <v>3881</v>
      </c>
      <c r="I3603" s="245" t="s">
        <v>14</v>
      </c>
      <c r="J3603" s="245" t="s">
        <v>569</v>
      </c>
      <c r="K3603" s="246" t="s">
        <v>15236</v>
      </c>
      <c r="L3603" s="245" t="s">
        <v>568</v>
      </c>
    </row>
    <row r="3604" spans="1:12" x14ac:dyDescent="0.25">
      <c r="A3604" s="245" t="s">
        <v>2037</v>
      </c>
      <c r="B3604" s="245" t="s">
        <v>2036</v>
      </c>
      <c r="C3604" s="245" t="s">
        <v>3834</v>
      </c>
      <c r="D3604" s="245" t="s">
        <v>3833</v>
      </c>
      <c r="E3604" s="246" t="s">
        <v>44</v>
      </c>
      <c r="F3604" s="245" t="s">
        <v>44</v>
      </c>
      <c r="G3604" s="245" t="s">
        <v>3880</v>
      </c>
      <c r="H3604" s="245" t="s">
        <v>3879</v>
      </c>
      <c r="I3604" s="245" t="s">
        <v>14</v>
      </c>
      <c r="J3604" s="245" t="s">
        <v>569</v>
      </c>
      <c r="K3604" s="246" t="s">
        <v>15149</v>
      </c>
      <c r="L3604" s="245" t="s">
        <v>568</v>
      </c>
    </row>
    <row r="3605" spans="1:12" x14ac:dyDescent="0.25">
      <c r="A3605" s="245" t="s">
        <v>2037</v>
      </c>
      <c r="B3605" s="245" t="s">
        <v>2036</v>
      </c>
      <c r="C3605" s="245" t="s">
        <v>3834</v>
      </c>
      <c r="D3605" s="245" t="s">
        <v>3833</v>
      </c>
      <c r="E3605" s="246" t="s">
        <v>44</v>
      </c>
      <c r="F3605" s="245" t="s">
        <v>44</v>
      </c>
      <c r="G3605" s="245" t="s">
        <v>3878</v>
      </c>
      <c r="H3605" s="245" t="s">
        <v>3877</v>
      </c>
      <c r="I3605" s="245" t="s">
        <v>14</v>
      </c>
      <c r="J3605" s="245" t="s">
        <v>569</v>
      </c>
      <c r="K3605" s="246" t="s">
        <v>18890</v>
      </c>
      <c r="L3605" s="245" t="s">
        <v>568</v>
      </c>
    </row>
    <row r="3606" spans="1:12" x14ac:dyDescent="0.25">
      <c r="A3606" s="245" t="s">
        <v>2037</v>
      </c>
      <c r="B3606" s="245" t="s">
        <v>2036</v>
      </c>
      <c r="C3606" s="245" t="s">
        <v>3834</v>
      </c>
      <c r="D3606" s="245" t="s">
        <v>3833</v>
      </c>
      <c r="E3606" s="246" t="s">
        <v>44</v>
      </c>
      <c r="F3606" s="245" t="s">
        <v>44</v>
      </c>
      <c r="G3606" s="245" t="s">
        <v>3876</v>
      </c>
      <c r="H3606" s="245" t="s">
        <v>3875</v>
      </c>
      <c r="I3606" s="245" t="s">
        <v>14</v>
      </c>
      <c r="J3606" s="245" t="s">
        <v>569</v>
      </c>
      <c r="K3606" s="246" t="s">
        <v>18891</v>
      </c>
      <c r="L3606" s="245" t="s">
        <v>568</v>
      </c>
    </row>
    <row r="3607" spans="1:12" x14ac:dyDescent="0.25">
      <c r="A3607" s="245" t="s">
        <v>2037</v>
      </c>
      <c r="B3607" s="245" t="s">
        <v>2036</v>
      </c>
      <c r="C3607" s="245" t="s">
        <v>3834</v>
      </c>
      <c r="D3607" s="245" t="s">
        <v>3833</v>
      </c>
      <c r="E3607" s="246" t="s">
        <v>44</v>
      </c>
      <c r="F3607" s="245" t="s">
        <v>44</v>
      </c>
      <c r="G3607" s="245" t="s">
        <v>3874</v>
      </c>
      <c r="H3607" s="245" t="s">
        <v>3873</v>
      </c>
      <c r="I3607" s="245" t="s">
        <v>14</v>
      </c>
      <c r="J3607" s="245" t="s">
        <v>569</v>
      </c>
      <c r="K3607" s="246" t="s">
        <v>15288</v>
      </c>
      <c r="L3607" s="245" t="s">
        <v>568</v>
      </c>
    </row>
    <row r="3608" spans="1:12" x14ac:dyDescent="0.25">
      <c r="A3608" s="245" t="s">
        <v>2037</v>
      </c>
      <c r="B3608" s="245" t="s">
        <v>2036</v>
      </c>
      <c r="C3608" s="245" t="s">
        <v>3834</v>
      </c>
      <c r="D3608" s="245" t="s">
        <v>3833</v>
      </c>
      <c r="E3608" s="246" t="s">
        <v>44</v>
      </c>
      <c r="F3608" s="245" t="s">
        <v>44</v>
      </c>
      <c r="G3608" s="245" t="s">
        <v>3872</v>
      </c>
      <c r="H3608" s="245" t="s">
        <v>3871</v>
      </c>
      <c r="I3608" s="245" t="s">
        <v>14</v>
      </c>
      <c r="J3608" s="245" t="s">
        <v>569</v>
      </c>
      <c r="K3608" s="246" t="s">
        <v>18892</v>
      </c>
      <c r="L3608" s="245" t="s">
        <v>568</v>
      </c>
    </row>
    <row r="3609" spans="1:12" x14ac:dyDescent="0.25">
      <c r="A3609" s="245" t="s">
        <v>2037</v>
      </c>
      <c r="B3609" s="245" t="s">
        <v>2036</v>
      </c>
      <c r="C3609" s="245" t="s">
        <v>3834</v>
      </c>
      <c r="D3609" s="245" t="s">
        <v>3833</v>
      </c>
      <c r="E3609" s="246" t="s">
        <v>44</v>
      </c>
      <c r="F3609" s="245" t="s">
        <v>44</v>
      </c>
      <c r="G3609" s="245" t="s">
        <v>3870</v>
      </c>
      <c r="H3609" s="245" t="s">
        <v>3869</v>
      </c>
      <c r="I3609" s="245" t="s">
        <v>14</v>
      </c>
      <c r="J3609" s="245" t="s">
        <v>569</v>
      </c>
      <c r="K3609" s="246" t="s">
        <v>9125</v>
      </c>
      <c r="L3609" s="245" t="s">
        <v>568</v>
      </c>
    </row>
    <row r="3610" spans="1:12" x14ac:dyDescent="0.25">
      <c r="A3610" s="245" t="s">
        <v>2037</v>
      </c>
      <c r="B3610" s="245" t="s">
        <v>2036</v>
      </c>
      <c r="C3610" s="245" t="s">
        <v>3834</v>
      </c>
      <c r="D3610" s="245" t="s">
        <v>3833</v>
      </c>
      <c r="E3610" s="246" t="s">
        <v>44</v>
      </c>
      <c r="F3610" s="245" t="s">
        <v>44</v>
      </c>
      <c r="G3610" s="245" t="s">
        <v>3868</v>
      </c>
      <c r="H3610" s="245" t="s">
        <v>18893</v>
      </c>
      <c r="I3610" s="245" t="s">
        <v>14</v>
      </c>
      <c r="J3610" s="245" t="s">
        <v>569</v>
      </c>
      <c r="K3610" s="246" t="s">
        <v>18894</v>
      </c>
      <c r="L3610" s="245" t="s">
        <v>568</v>
      </c>
    </row>
    <row r="3611" spans="1:12" x14ac:dyDescent="0.25">
      <c r="A3611" s="245" t="s">
        <v>2037</v>
      </c>
      <c r="B3611" s="245" t="s">
        <v>2036</v>
      </c>
      <c r="C3611" s="245" t="s">
        <v>3834</v>
      </c>
      <c r="D3611" s="245" t="s">
        <v>3833</v>
      </c>
      <c r="E3611" s="246" t="s">
        <v>44</v>
      </c>
      <c r="F3611" s="245" t="s">
        <v>44</v>
      </c>
      <c r="G3611" s="245" t="s">
        <v>3867</v>
      </c>
      <c r="H3611" s="245" t="s">
        <v>18895</v>
      </c>
      <c r="I3611" s="245" t="s">
        <v>14</v>
      </c>
      <c r="J3611" s="245" t="s">
        <v>569</v>
      </c>
      <c r="K3611" s="246" t="s">
        <v>15157</v>
      </c>
      <c r="L3611" s="245" t="s">
        <v>568</v>
      </c>
    </row>
    <row r="3612" spans="1:12" x14ac:dyDescent="0.25">
      <c r="A3612" s="245" t="s">
        <v>2037</v>
      </c>
      <c r="B3612" s="245" t="s">
        <v>2036</v>
      </c>
      <c r="C3612" s="245" t="s">
        <v>3834</v>
      </c>
      <c r="D3612" s="245" t="s">
        <v>3833</v>
      </c>
      <c r="E3612" s="246" t="s">
        <v>44</v>
      </c>
      <c r="F3612" s="245" t="s">
        <v>44</v>
      </c>
      <c r="G3612" s="245" t="s">
        <v>3866</v>
      </c>
      <c r="H3612" s="245" t="s">
        <v>18896</v>
      </c>
      <c r="I3612" s="245" t="s">
        <v>14</v>
      </c>
      <c r="J3612" s="245" t="s">
        <v>569</v>
      </c>
      <c r="K3612" s="246" t="s">
        <v>18897</v>
      </c>
      <c r="L3612" s="245" t="s">
        <v>568</v>
      </c>
    </row>
    <row r="3613" spans="1:12" x14ac:dyDescent="0.25">
      <c r="A3613" s="245" t="s">
        <v>2037</v>
      </c>
      <c r="B3613" s="245" t="s">
        <v>2036</v>
      </c>
      <c r="C3613" s="245" t="s">
        <v>3834</v>
      </c>
      <c r="D3613" s="245" t="s">
        <v>3833</v>
      </c>
      <c r="E3613" s="246" t="s">
        <v>44</v>
      </c>
      <c r="F3613" s="245" t="s">
        <v>44</v>
      </c>
      <c r="G3613" s="245" t="s">
        <v>3865</v>
      </c>
      <c r="H3613" s="245" t="s">
        <v>18898</v>
      </c>
      <c r="I3613" s="245" t="s">
        <v>14</v>
      </c>
      <c r="J3613" s="245" t="s">
        <v>569</v>
      </c>
      <c r="K3613" s="246" t="s">
        <v>18899</v>
      </c>
      <c r="L3613" s="245" t="s">
        <v>568</v>
      </c>
    </row>
    <row r="3614" spans="1:12" x14ac:dyDescent="0.25">
      <c r="A3614" s="245" t="s">
        <v>2037</v>
      </c>
      <c r="B3614" s="245" t="s">
        <v>2036</v>
      </c>
      <c r="C3614" s="245" t="s">
        <v>3834</v>
      </c>
      <c r="D3614" s="245" t="s">
        <v>3833</v>
      </c>
      <c r="E3614" s="246" t="s">
        <v>44</v>
      </c>
      <c r="F3614" s="245" t="s">
        <v>44</v>
      </c>
      <c r="G3614" s="245" t="s">
        <v>3864</v>
      </c>
      <c r="H3614" s="245" t="s">
        <v>18900</v>
      </c>
      <c r="I3614" s="245" t="s">
        <v>14</v>
      </c>
      <c r="J3614" s="245" t="s">
        <v>569</v>
      </c>
      <c r="K3614" s="246" t="s">
        <v>18761</v>
      </c>
      <c r="L3614" s="245" t="s">
        <v>568</v>
      </c>
    </row>
    <row r="3615" spans="1:12" x14ac:dyDescent="0.25">
      <c r="A3615" s="245" t="s">
        <v>2037</v>
      </c>
      <c r="B3615" s="245" t="s">
        <v>2036</v>
      </c>
      <c r="C3615" s="245" t="s">
        <v>3834</v>
      </c>
      <c r="D3615" s="245" t="s">
        <v>3833</v>
      </c>
      <c r="E3615" s="246" t="s">
        <v>44</v>
      </c>
      <c r="F3615" s="245" t="s">
        <v>44</v>
      </c>
      <c r="G3615" s="245" t="s">
        <v>3863</v>
      </c>
      <c r="H3615" s="245" t="s">
        <v>18901</v>
      </c>
      <c r="I3615" s="245" t="s">
        <v>14</v>
      </c>
      <c r="J3615" s="245" t="s">
        <v>569</v>
      </c>
      <c r="K3615" s="246" t="s">
        <v>18902</v>
      </c>
      <c r="L3615" s="245" t="s">
        <v>568</v>
      </c>
    </row>
    <row r="3616" spans="1:12" x14ac:dyDescent="0.25">
      <c r="A3616" s="245" t="s">
        <v>2037</v>
      </c>
      <c r="B3616" s="245" t="s">
        <v>2036</v>
      </c>
      <c r="C3616" s="245" t="s">
        <v>3834</v>
      </c>
      <c r="D3616" s="245" t="s">
        <v>3833</v>
      </c>
      <c r="E3616" s="246" t="s">
        <v>44</v>
      </c>
      <c r="F3616" s="245" t="s">
        <v>44</v>
      </c>
      <c r="G3616" s="245" t="s">
        <v>3861</v>
      </c>
      <c r="H3616" s="245" t="s">
        <v>3860</v>
      </c>
      <c r="I3616" s="245" t="s">
        <v>14</v>
      </c>
      <c r="J3616" s="245" t="s">
        <v>569</v>
      </c>
      <c r="K3616" s="246" t="s">
        <v>18903</v>
      </c>
      <c r="L3616" s="245" t="s">
        <v>568</v>
      </c>
    </row>
    <row r="3617" spans="1:12" x14ac:dyDescent="0.25">
      <c r="A3617" s="245" t="s">
        <v>2037</v>
      </c>
      <c r="B3617" s="245" t="s">
        <v>2036</v>
      </c>
      <c r="C3617" s="245" t="s">
        <v>3834</v>
      </c>
      <c r="D3617" s="245" t="s">
        <v>3833</v>
      </c>
      <c r="E3617" s="246" t="s">
        <v>44</v>
      </c>
      <c r="F3617" s="245" t="s">
        <v>44</v>
      </c>
      <c r="G3617" s="245" t="s">
        <v>3859</v>
      </c>
      <c r="H3617" s="245" t="s">
        <v>3858</v>
      </c>
      <c r="I3617" s="245" t="s">
        <v>14</v>
      </c>
      <c r="J3617" s="245" t="s">
        <v>569</v>
      </c>
      <c r="K3617" s="246" t="s">
        <v>15248</v>
      </c>
      <c r="L3617" s="245" t="s">
        <v>568</v>
      </c>
    </row>
    <row r="3618" spans="1:12" x14ac:dyDescent="0.25">
      <c r="A3618" s="245" t="s">
        <v>2037</v>
      </c>
      <c r="B3618" s="245" t="s">
        <v>2036</v>
      </c>
      <c r="C3618" s="245" t="s">
        <v>3834</v>
      </c>
      <c r="D3618" s="245" t="s">
        <v>3833</v>
      </c>
      <c r="E3618" s="246" t="s">
        <v>44</v>
      </c>
      <c r="F3618" s="245" t="s">
        <v>44</v>
      </c>
      <c r="G3618" s="245" t="s">
        <v>3857</v>
      </c>
      <c r="H3618" s="245" t="s">
        <v>3856</v>
      </c>
      <c r="I3618" s="245" t="s">
        <v>14</v>
      </c>
      <c r="J3618" s="245" t="s">
        <v>569</v>
      </c>
      <c r="K3618" s="246" t="s">
        <v>18904</v>
      </c>
      <c r="L3618" s="245" t="s">
        <v>568</v>
      </c>
    </row>
    <row r="3619" spans="1:12" x14ac:dyDescent="0.25">
      <c r="A3619" s="245" t="s">
        <v>2037</v>
      </c>
      <c r="B3619" s="245" t="s">
        <v>2036</v>
      </c>
      <c r="C3619" s="245" t="s">
        <v>3834</v>
      </c>
      <c r="D3619" s="245" t="s">
        <v>3833</v>
      </c>
      <c r="E3619" s="246" t="s">
        <v>44</v>
      </c>
      <c r="F3619" s="245" t="s">
        <v>44</v>
      </c>
      <c r="G3619" s="245" t="s">
        <v>3855</v>
      </c>
      <c r="H3619" s="245" t="s">
        <v>3854</v>
      </c>
      <c r="I3619" s="245" t="s">
        <v>14</v>
      </c>
      <c r="J3619" s="245" t="s">
        <v>569</v>
      </c>
      <c r="K3619" s="246" t="s">
        <v>18905</v>
      </c>
      <c r="L3619" s="245" t="s">
        <v>568</v>
      </c>
    </row>
    <row r="3620" spans="1:12" x14ac:dyDescent="0.25">
      <c r="A3620" s="245" t="s">
        <v>2037</v>
      </c>
      <c r="B3620" s="245" t="s">
        <v>2036</v>
      </c>
      <c r="C3620" s="245" t="s">
        <v>3834</v>
      </c>
      <c r="D3620" s="245" t="s">
        <v>3833</v>
      </c>
      <c r="E3620" s="246" t="s">
        <v>44</v>
      </c>
      <c r="F3620" s="245" t="s">
        <v>44</v>
      </c>
      <c r="G3620" s="245" t="s">
        <v>3853</v>
      </c>
      <c r="H3620" s="245" t="s">
        <v>3852</v>
      </c>
      <c r="I3620" s="245" t="s">
        <v>14</v>
      </c>
      <c r="J3620" s="245" t="s">
        <v>569</v>
      </c>
      <c r="K3620" s="246" t="s">
        <v>18906</v>
      </c>
      <c r="L3620" s="245" t="s">
        <v>568</v>
      </c>
    </row>
    <row r="3621" spans="1:12" x14ac:dyDescent="0.25">
      <c r="A3621" s="245" t="s">
        <v>2037</v>
      </c>
      <c r="B3621" s="245" t="s">
        <v>2036</v>
      </c>
      <c r="C3621" s="245" t="s">
        <v>3834</v>
      </c>
      <c r="D3621" s="245" t="s">
        <v>3833</v>
      </c>
      <c r="E3621" s="246" t="s">
        <v>44</v>
      </c>
      <c r="F3621" s="245" t="s">
        <v>44</v>
      </c>
      <c r="G3621" s="245" t="s">
        <v>3851</v>
      </c>
      <c r="H3621" s="245" t="s">
        <v>3850</v>
      </c>
      <c r="I3621" s="245" t="s">
        <v>14</v>
      </c>
      <c r="J3621" s="245" t="s">
        <v>569</v>
      </c>
      <c r="K3621" s="246" t="s">
        <v>18907</v>
      </c>
      <c r="L3621" s="245" t="s">
        <v>568</v>
      </c>
    </row>
    <row r="3622" spans="1:12" x14ac:dyDescent="0.25">
      <c r="A3622" s="245" t="s">
        <v>2037</v>
      </c>
      <c r="B3622" s="245" t="s">
        <v>2036</v>
      </c>
      <c r="C3622" s="245" t="s">
        <v>3834</v>
      </c>
      <c r="D3622" s="245" t="s">
        <v>3833</v>
      </c>
      <c r="E3622" s="246" t="s">
        <v>44</v>
      </c>
      <c r="F3622" s="245" t="s">
        <v>44</v>
      </c>
      <c r="G3622" s="245" t="s">
        <v>3849</v>
      </c>
      <c r="H3622" s="245" t="s">
        <v>3848</v>
      </c>
      <c r="I3622" s="245" t="s">
        <v>14</v>
      </c>
      <c r="J3622" s="245" t="s">
        <v>569</v>
      </c>
      <c r="K3622" s="246" t="s">
        <v>18908</v>
      </c>
      <c r="L3622" s="245" t="s">
        <v>568</v>
      </c>
    </row>
    <row r="3623" spans="1:12" x14ac:dyDescent="0.25">
      <c r="A3623" s="245" t="s">
        <v>2037</v>
      </c>
      <c r="B3623" s="245" t="s">
        <v>2036</v>
      </c>
      <c r="C3623" s="245" t="s">
        <v>3834</v>
      </c>
      <c r="D3623" s="245" t="s">
        <v>3833</v>
      </c>
      <c r="E3623" s="246" t="s">
        <v>44</v>
      </c>
      <c r="F3623" s="245" t="s">
        <v>44</v>
      </c>
      <c r="G3623" s="245" t="s">
        <v>3847</v>
      </c>
      <c r="H3623" s="245" t="s">
        <v>3846</v>
      </c>
      <c r="I3623" s="245" t="s">
        <v>14</v>
      </c>
      <c r="J3623" s="245" t="s">
        <v>569</v>
      </c>
      <c r="K3623" s="246" t="s">
        <v>18909</v>
      </c>
      <c r="L3623" s="245" t="s">
        <v>568</v>
      </c>
    </row>
    <row r="3624" spans="1:12" x14ac:dyDescent="0.25">
      <c r="A3624" s="245" t="s">
        <v>2037</v>
      </c>
      <c r="B3624" s="245" t="s">
        <v>2036</v>
      </c>
      <c r="C3624" s="245" t="s">
        <v>3834</v>
      </c>
      <c r="D3624" s="245" t="s">
        <v>3833</v>
      </c>
      <c r="E3624" s="246" t="s">
        <v>44</v>
      </c>
      <c r="F3624" s="245" t="s">
        <v>44</v>
      </c>
      <c r="G3624" s="245" t="s">
        <v>3845</v>
      </c>
      <c r="H3624" s="245" t="s">
        <v>3844</v>
      </c>
      <c r="I3624" s="245" t="s">
        <v>14</v>
      </c>
      <c r="J3624" s="245" t="s">
        <v>569</v>
      </c>
      <c r="K3624" s="246" t="s">
        <v>15042</v>
      </c>
      <c r="L3624" s="245" t="s">
        <v>568</v>
      </c>
    </row>
    <row r="3625" spans="1:12" x14ac:dyDescent="0.25">
      <c r="A3625" s="245" t="s">
        <v>2037</v>
      </c>
      <c r="B3625" s="245" t="s">
        <v>2036</v>
      </c>
      <c r="C3625" s="245" t="s">
        <v>3834</v>
      </c>
      <c r="D3625" s="245" t="s">
        <v>3833</v>
      </c>
      <c r="E3625" s="246" t="s">
        <v>44</v>
      </c>
      <c r="F3625" s="245" t="s">
        <v>44</v>
      </c>
      <c r="G3625" s="245" t="s">
        <v>3843</v>
      </c>
      <c r="H3625" s="245" t="s">
        <v>3842</v>
      </c>
      <c r="I3625" s="245" t="s">
        <v>14</v>
      </c>
      <c r="J3625" s="245" t="s">
        <v>569</v>
      </c>
      <c r="K3625" s="246" t="s">
        <v>18910</v>
      </c>
      <c r="L3625" s="245" t="s">
        <v>568</v>
      </c>
    </row>
    <row r="3626" spans="1:12" x14ac:dyDescent="0.25">
      <c r="A3626" s="245" t="s">
        <v>2037</v>
      </c>
      <c r="B3626" s="245" t="s">
        <v>2036</v>
      </c>
      <c r="C3626" s="245" t="s">
        <v>3834</v>
      </c>
      <c r="D3626" s="245" t="s">
        <v>3833</v>
      </c>
      <c r="E3626" s="246" t="s">
        <v>44</v>
      </c>
      <c r="F3626" s="245" t="s">
        <v>44</v>
      </c>
      <c r="G3626" s="245" t="s">
        <v>3841</v>
      </c>
      <c r="H3626" s="245" t="s">
        <v>3840</v>
      </c>
      <c r="I3626" s="245" t="s">
        <v>14</v>
      </c>
      <c r="J3626" s="245" t="s">
        <v>569</v>
      </c>
      <c r="K3626" s="246" t="s">
        <v>18911</v>
      </c>
      <c r="L3626" s="245" t="s">
        <v>568</v>
      </c>
    </row>
    <row r="3627" spans="1:12" x14ac:dyDescent="0.25">
      <c r="A3627" s="245" t="s">
        <v>2037</v>
      </c>
      <c r="B3627" s="245" t="s">
        <v>2036</v>
      </c>
      <c r="C3627" s="245" t="s">
        <v>3834</v>
      </c>
      <c r="D3627" s="245" t="s">
        <v>3833</v>
      </c>
      <c r="E3627" s="246" t="s">
        <v>44</v>
      </c>
      <c r="F3627" s="245" t="s">
        <v>44</v>
      </c>
      <c r="G3627" s="245" t="s">
        <v>3839</v>
      </c>
      <c r="H3627" s="245" t="s">
        <v>3838</v>
      </c>
      <c r="I3627" s="245" t="s">
        <v>14</v>
      </c>
      <c r="J3627" s="245" t="s">
        <v>569</v>
      </c>
      <c r="K3627" s="246" t="s">
        <v>18912</v>
      </c>
      <c r="L3627" s="245" t="s">
        <v>568</v>
      </c>
    </row>
    <row r="3628" spans="1:12" x14ac:dyDescent="0.25">
      <c r="A3628" s="245" t="s">
        <v>2037</v>
      </c>
      <c r="B3628" s="245" t="s">
        <v>2036</v>
      </c>
      <c r="C3628" s="245" t="s">
        <v>3834</v>
      </c>
      <c r="D3628" s="245" t="s">
        <v>3833</v>
      </c>
      <c r="E3628" s="246" t="s">
        <v>44</v>
      </c>
      <c r="F3628" s="245" t="s">
        <v>44</v>
      </c>
      <c r="G3628" s="245" t="s">
        <v>3837</v>
      </c>
      <c r="H3628" s="245" t="s">
        <v>12539</v>
      </c>
      <c r="I3628" s="245" t="s">
        <v>14</v>
      </c>
      <c r="J3628" s="245" t="s">
        <v>59</v>
      </c>
      <c r="K3628" s="246" t="s">
        <v>18913</v>
      </c>
      <c r="L3628" s="245" t="s">
        <v>568</v>
      </c>
    </row>
    <row r="3629" spans="1:12" x14ac:dyDescent="0.25">
      <c r="A3629" s="245" t="s">
        <v>2037</v>
      </c>
      <c r="B3629" s="245" t="s">
        <v>2036</v>
      </c>
      <c r="C3629" s="245" t="s">
        <v>3834</v>
      </c>
      <c r="D3629" s="245" t="s">
        <v>3833</v>
      </c>
      <c r="E3629" s="246" t="s">
        <v>44</v>
      </c>
      <c r="F3629" s="245" t="s">
        <v>44</v>
      </c>
      <c r="G3629" s="245" t="s">
        <v>3836</v>
      </c>
      <c r="H3629" s="245" t="s">
        <v>12541</v>
      </c>
      <c r="I3629" s="245" t="s">
        <v>14</v>
      </c>
      <c r="J3629" s="245" t="s">
        <v>59</v>
      </c>
      <c r="K3629" s="246" t="s">
        <v>14965</v>
      </c>
      <c r="L3629" s="245" t="s">
        <v>568</v>
      </c>
    </row>
    <row r="3630" spans="1:12" x14ac:dyDescent="0.25">
      <c r="A3630" s="245" t="s">
        <v>2037</v>
      </c>
      <c r="B3630" s="245" t="s">
        <v>2036</v>
      </c>
      <c r="C3630" s="245" t="s">
        <v>3834</v>
      </c>
      <c r="D3630" s="245" t="s">
        <v>3833</v>
      </c>
      <c r="E3630" s="246" t="s">
        <v>44</v>
      </c>
      <c r="F3630" s="245" t="s">
        <v>44</v>
      </c>
      <c r="G3630" s="245" t="s">
        <v>3832</v>
      </c>
      <c r="H3630" s="245" t="s">
        <v>12543</v>
      </c>
      <c r="I3630" s="245" t="s">
        <v>14</v>
      </c>
      <c r="J3630" s="245" t="s">
        <v>59</v>
      </c>
      <c r="K3630" s="246" t="s">
        <v>18914</v>
      </c>
      <c r="L3630" s="245" t="s">
        <v>568</v>
      </c>
    </row>
    <row r="3631" spans="1:12" x14ac:dyDescent="0.25">
      <c r="A3631" s="245" t="s">
        <v>2037</v>
      </c>
      <c r="B3631" s="245" t="s">
        <v>2036</v>
      </c>
      <c r="C3631" s="245" t="s">
        <v>3834</v>
      </c>
      <c r="D3631" s="245" t="s">
        <v>3833</v>
      </c>
      <c r="E3631" s="246" t="s">
        <v>44</v>
      </c>
      <c r="F3631" s="245" t="s">
        <v>44</v>
      </c>
      <c r="G3631" s="245" t="s">
        <v>12545</v>
      </c>
      <c r="H3631" s="245" t="s">
        <v>12546</v>
      </c>
      <c r="I3631" s="245" t="s">
        <v>24</v>
      </c>
      <c r="J3631" s="245" t="s">
        <v>569</v>
      </c>
      <c r="K3631" s="246" t="s">
        <v>18915</v>
      </c>
      <c r="L3631" s="245" t="s">
        <v>568</v>
      </c>
    </row>
    <row r="3632" spans="1:12" x14ac:dyDescent="0.25">
      <c r="A3632" s="245" t="s">
        <v>2037</v>
      </c>
      <c r="B3632" s="245" t="s">
        <v>2036</v>
      </c>
      <c r="C3632" s="245" t="s">
        <v>3834</v>
      </c>
      <c r="D3632" s="245" t="s">
        <v>3833</v>
      </c>
      <c r="E3632" s="246" t="s">
        <v>44</v>
      </c>
      <c r="F3632" s="245" t="s">
        <v>44</v>
      </c>
      <c r="G3632" s="245" t="s">
        <v>12547</v>
      </c>
      <c r="H3632" s="245" t="s">
        <v>12548</v>
      </c>
      <c r="I3632" s="245" t="s">
        <v>14</v>
      </c>
      <c r="J3632" s="245" t="s">
        <v>569</v>
      </c>
      <c r="K3632" s="246" t="s">
        <v>10035</v>
      </c>
      <c r="L3632" s="245" t="s">
        <v>568</v>
      </c>
    </row>
    <row r="3633" spans="1:12" x14ac:dyDescent="0.25">
      <c r="A3633" s="245" t="s">
        <v>2037</v>
      </c>
      <c r="B3633" s="245" t="s">
        <v>2036</v>
      </c>
      <c r="C3633" s="245" t="s">
        <v>3834</v>
      </c>
      <c r="D3633" s="245" t="s">
        <v>3833</v>
      </c>
      <c r="E3633" s="246" t="s">
        <v>44</v>
      </c>
      <c r="F3633" s="245" t="s">
        <v>44</v>
      </c>
      <c r="G3633" s="245" t="s">
        <v>12549</v>
      </c>
      <c r="H3633" s="245" t="s">
        <v>12550</v>
      </c>
      <c r="I3633" s="245" t="s">
        <v>14</v>
      </c>
      <c r="J3633" s="245" t="s">
        <v>569</v>
      </c>
      <c r="K3633" s="246" t="s">
        <v>1291</v>
      </c>
      <c r="L3633" s="245" t="s">
        <v>568</v>
      </c>
    </row>
    <row r="3634" spans="1:12" x14ac:dyDescent="0.25">
      <c r="A3634" s="245" t="s">
        <v>2037</v>
      </c>
      <c r="B3634" s="245" t="s">
        <v>2036</v>
      </c>
      <c r="C3634" s="245" t="s">
        <v>3834</v>
      </c>
      <c r="D3634" s="245" t="s">
        <v>3833</v>
      </c>
      <c r="E3634" s="246" t="s">
        <v>44</v>
      </c>
      <c r="F3634" s="245" t="s">
        <v>44</v>
      </c>
      <c r="G3634" s="245" t="s">
        <v>12551</v>
      </c>
      <c r="H3634" s="245" t="s">
        <v>12552</v>
      </c>
      <c r="I3634" s="245" t="s">
        <v>14</v>
      </c>
      <c r="J3634" s="245" t="s">
        <v>569</v>
      </c>
      <c r="K3634" s="246" t="s">
        <v>10445</v>
      </c>
      <c r="L3634" s="245" t="s">
        <v>568</v>
      </c>
    </row>
    <row r="3635" spans="1:12" x14ac:dyDescent="0.25">
      <c r="A3635" s="245" t="s">
        <v>2037</v>
      </c>
      <c r="B3635" s="245" t="s">
        <v>2036</v>
      </c>
      <c r="C3635" s="245" t="s">
        <v>3834</v>
      </c>
      <c r="D3635" s="245" t="s">
        <v>3833</v>
      </c>
      <c r="E3635" s="246" t="s">
        <v>44</v>
      </c>
      <c r="F3635" s="245" t="s">
        <v>44</v>
      </c>
      <c r="G3635" s="245" t="s">
        <v>12553</v>
      </c>
      <c r="H3635" s="245" t="s">
        <v>12554</v>
      </c>
      <c r="I3635" s="245" t="s">
        <v>14</v>
      </c>
      <c r="J3635" s="245" t="s">
        <v>569</v>
      </c>
      <c r="K3635" s="246" t="s">
        <v>18916</v>
      </c>
      <c r="L3635" s="245" t="s">
        <v>568</v>
      </c>
    </row>
    <row r="3636" spans="1:12" x14ac:dyDescent="0.25">
      <c r="A3636" s="245" t="s">
        <v>2037</v>
      </c>
      <c r="B3636" s="245" t="s">
        <v>2036</v>
      </c>
      <c r="C3636" s="245" t="s">
        <v>3834</v>
      </c>
      <c r="D3636" s="245" t="s">
        <v>3833</v>
      </c>
      <c r="E3636" s="246" t="s">
        <v>44</v>
      </c>
      <c r="F3636" s="245" t="s">
        <v>44</v>
      </c>
      <c r="G3636" s="245" t="s">
        <v>12555</v>
      </c>
      <c r="H3636" s="245" t="s">
        <v>12556</v>
      </c>
      <c r="I3636" s="245" t="s">
        <v>14</v>
      </c>
      <c r="J3636" s="245" t="s">
        <v>569</v>
      </c>
      <c r="K3636" s="246" t="s">
        <v>8469</v>
      </c>
      <c r="L3636" s="245" t="s">
        <v>568</v>
      </c>
    </row>
    <row r="3637" spans="1:12" x14ac:dyDescent="0.25">
      <c r="A3637" s="245" t="s">
        <v>2037</v>
      </c>
      <c r="B3637" s="245" t="s">
        <v>2036</v>
      </c>
      <c r="C3637" s="245" t="s">
        <v>3834</v>
      </c>
      <c r="D3637" s="245" t="s">
        <v>3833</v>
      </c>
      <c r="E3637" s="246" t="s">
        <v>44</v>
      </c>
      <c r="F3637" s="245" t="s">
        <v>44</v>
      </c>
      <c r="G3637" s="245" t="s">
        <v>12557</v>
      </c>
      <c r="H3637" s="245" t="s">
        <v>12558</v>
      </c>
      <c r="I3637" s="245" t="s">
        <v>14</v>
      </c>
      <c r="J3637" s="245" t="s">
        <v>569</v>
      </c>
      <c r="K3637" s="246" t="s">
        <v>18917</v>
      </c>
      <c r="L3637" s="245" t="s">
        <v>568</v>
      </c>
    </row>
    <row r="3638" spans="1:12" x14ac:dyDescent="0.25">
      <c r="A3638" s="245" t="s">
        <v>2037</v>
      </c>
      <c r="B3638" s="245" t="s">
        <v>2036</v>
      </c>
      <c r="C3638" s="245" t="s">
        <v>3834</v>
      </c>
      <c r="D3638" s="245" t="s">
        <v>3833</v>
      </c>
      <c r="E3638" s="246" t="s">
        <v>44</v>
      </c>
      <c r="F3638" s="245" t="s">
        <v>44</v>
      </c>
      <c r="G3638" s="245" t="s">
        <v>12559</v>
      </c>
      <c r="H3638" s="245" t="s">
        <v>12560</v>
      </c>
      <c r="I3638" s="245" t="s">
        <v>14</v>
      </c>
      <c r="J3638" s="245" t="s">
        <v>569</v>
      </c>
      <c r="K3638" s="246" t="s">
        <v>18204</v>
      </c>
      <c r="L3638" s="245" t="s">
        <v>568</v>
      </c>
    </row>
    <row r="3639" spans="1:12" x14ac:dyDescent="0.25">
      <c r="A3639" s="245" t="s">
        <v>2037</v>
      </c>
      <c r="B3639" s="245" t="s">
        <v>2036</v>
      </c>
      <c r="C3639" s="245" t="s">
        <v>3834</v>
      </c>
      <c r="D3639" s="245" t="s">
        <v>3833</v>
      </c>
      <c r="E3639" s="246" t="s">
        <v>44</v>
      </c>
      <c r="F3639" s="245" t="s">
        <v>44</v>
      </c>
      <c r="G3639" s="245" t="s">
        <v>12561</v>
      </c>
      <c r="H3639" s="245" t="s">
        <v>12562</v>
      </c>
      <c r="I3639" s="245" t="s">
        <v>14</v>
      </c>
      <c r="J3639" s="245" t="s">
        <v>569</v>
      </c>
      <c r="K3639" s="246" t="s">
        <v>16244</v>
      </c>
      <c r="L3639" s="245" t="s">
        <v>568</v>
      </c>
    </row>
    <row r="3640" spans="1:12" x14ac:dyDescent="0.25">
      <c r="A3640" s="245" t="s">
        <v>2037</v>
      </c>
      <c r="B3640" s="245" t="s">
        <v>2036</v>
      </c>
      <c r="C3640" s="245" t="s">
        <v>3834</v>
      </c>
      <c r="D3640" s="245" t="s">
        <v>3833</v>
      </c>
      <c r="E3640" s="246" t="s">
        <v>44</v>
      </c>
      <c r="F3640" s="245" t="s">
        <v>44</v>
      </c>
      <c r="G3640" s="245" t="s">
        <v>12563</v>
      </c>
      <c r="H3640" s="245" t="s">
        <v>12564</v>
      </c>
      <c r="I3640" s="245" t="s">
        <v>14</v>
      </c>
      <c r="J3640" s="245" t="s">
        <v>569</v>
      </c>
      <c r="K3640" s="246" t="s">
        <v>18918</v>
      </c>
      <c r="L3640" s="245" t="s">
        <v>568</v>
      </c>
    </row>
    <row r="3641" spans="1:12" x14ac:dyDescent="0.25">
      <c r="A3641" s="245" t="s">
        <v>2037</v>
      </c>
      <c r="B3641" s="245" t="s">
        <v>2036</v>
      </c>
      <c r="C3641" s="245" t="s">
        <v>3834</v>
      </c>
      <c r="D3641" s="245" t="s">
        <v>3833</v>
      </c>
      <c r="E3641" s="246" t="s">
        <v>44</v>
      </c>
      <c r="F3641" s="245" t="s">
        <v>44</v>
      </c>
      <c r="G3641" s="245" t="s">
        <v>12565</v>
      </c>
      <c r="H3641" s="245" t="s">
        <v>12566</v>
      </c>
      <c r="I3641" s="245" t="s">
        <v>14</v>
      </c>
      <c r="J3641" s="245" t="s">
        <v>569</v>
      </c>
      <c r="K3641" s="246" t="s">
        <v>9643</v>
      </c>
      <c r="L3641" s="245" t="s">
        <v>568</v>
      </c>
    </row>
    <row r="3642" spans="1:12" x14ac:dyDescent="0.25">
      <c r="A3642" s="245" t="s">
        <v>2037</v>
      </c>
      <c r="B3642" s="245" t="s">
        <v>2036</v>
      </c>
      <c r="C3642" s="245" t="s">
        <v>3834</v>
      </c>
      <c r="D3642" s="245" t="s">
        <v>3833</v>
      </c>
      <c r="E3642" s="246" t="s">
        <v>44</v>
      </c>
      <c r="F3642" s="245" t="s">
        <v>44</v>
      </c>
      <c r="G3642" s="245" t="s">
        <v>12567</v>
      </c>
      <c r="H3642" s="245" t="s">
        <v>12568</v>
      </c>
      <c r="I3642" s="245" t="s">
        <v>14</v>
      </c>
      <c r="J3642" s="245" t="s">
        <v>569</v>
      </c>
      <c r="K3642" s="246" t="s">
        <v>18919</v>
      </c>
      <c r="L3642" s="245" t="s">
        <v>568</v>
      </c>
    </row>
    <row r="3643" spans="1:12" x14ac:dyDescent="0.25">
      <c r="A3643" s="245" t="s">
        <v>2037</v>
      </c>
      <c r="B3643" s="245" t="s">
        <v>2036</v>
      </c>
      <c r="C3643" s="245" t="s">
        <v>3834</v>
      </c>
      <c r="D3643" s="245" t="s">
        <v>3833</v>
      </c>
      <c r="E3643" s="246" t="s">
        <v>44</v>
      </c>
      <c r="F3643" s="245" t="s">
        <v>44</v>
      </c>
      <c r="G3643" s="245" t="s">
        <v>12569</v>
      </c>
      <c r="H3643" s="245" t="s">
        <v>12570</v>
      </c>
      <c r="I3643" s="245" t="s">
        <v>14</v>
      </c>
      <c r="J3643" s="245" t="s">
        <v>569</v>
      </c>
      <c r="K3643" s="246" t="s">
        <v>9410</v>
      </c>
      <c r="L3643" s="245" t="s">
        <v>568</v>
      </c>
    </row>
    <row r="3644" spans="1:12" x14ac:dyDescent="0.25">
      <c r="A3644" s="245" t="s">
        <v>2037</v>
      </c>
      <c r="B3644" s="245" t="s">
        <v>2036</v>
      </c>
      <c r="C3644" s="245" t="s">
        <v>3834</v>
      </c>
      <c r="D3644" s="245" t="s">
        <v>3833</v>
      </c>
      <c r="E3644" s="246" t="s">
        <v>44</v>
      </c>
      <c r="F3644" s="245" t="s">
        <v>44</v>
      </c>
      <c r="G3644" s="245" t="s">
        <v>12571</v>
      </c>
      <c r="H3644" s="245" t="s">
        <v>12572</v>
      </c>
      <c r="I3644" s="245" t="s">
        <v>14</v>
      </c>
      <c r="J3644" s="245" t="s">
        <v>569</v>
      </c>
      <c r="K3644" s="246" t="s">
        <v>11821</v>
      </c>
      <c r="L3644" s="245" t="s">
        <v>568</v>
      </c>
    </row>
    <row r="3645" spans="1:12" x14ac:dyDescent="0.25">
      <c r="A3645" s="245" t="s">
        <v>2037</v>
      </c>
      <c r="B3645" s="245" t="s">
        <v>2036</v>
      </c>
      <c r="C3645" s="245" t="s">
        <v>3834</v>
      </c>
      <c r="D3645" s="245" t="s">
        <v>3833</v>
      </c>
      <c r="E3645" s="246" t="s">
        <v>44</v>
      </c>
      <c r="F3645" s="245" t="s">
        <v>44</v>
      </c>
      <c r="G3645" s="245" t="s">
        <v>12573</v>
      </c>
      <c r="H3645" s="245" t="s">
        <v>12574</v>
      </c>
      <c r="I3645" s="245" t="s">
        <v>14</v>
      </c>
      <c r="J3645" s="245" t="s">
        <v>569</v>
      </c>
      <c r="K3645" s="246" t="s">
        <v>9048</v>
      </c>
      <c r="L3645" s="245" t="s">
        <v>568</v>
      </c>
    </row>
    <row r="3646" spans="1:12" x14ac:dyDescent="0.25">
      <c r="A3646" s="245" t="s">
        <v>2037</v>
      </c>
      <c r="B3646" s="245" t="s">
        <v>2036</v>
      </c>
      <c r="C3646" s="245" t="s">
        <v>3834</v>
      </c>
      <c r="D3646" s="245" t="s">
        <v>3833</v>
      </c>
      <c r="E3646" s="246" t="s">
        <v>44</v>
      </c>
      <c r="F3646" s="245" t="s">
        <v>44</v>
      </c>
      <c r="G3646" s="245" t="s">
        <v>12575</v>
      </c>
      <c r="H3646" s="245" t="s">
        <v>12576</v>
      </c>
      <c r="I3646" s="245" t="s">
        <v>14</v>
      </c>
      <c r="J3646" s="245" t="s">
        <v>569</v>
      </c>
      <c r="K3646" s="246" t="s">
        <v>18920</v>
      </c>
      <c r="L3646" s="245" t="s">
        <v>568</v>
      </c>
    </row>
    <row r="3647" spans="1:12" x14ac:dyDescent="0.25">
      <c r="A3647" s="245" t="s">
        <v>2037</v>
      </c>
      <c r="B3647" s="245" t="s">
        <v>2036</v>
      </c>
      <c r="C3647" s="245" t="s">
        <v>3834</v>
      </c>
      <c r="D3647" s="245" t="s">
        <v>3833</v>
      </c>
      <c r="E3647" s="246" t="s">
        <v>44</v>
      </c>
      <c r="F3647" s="245" t="s">
        <v>44</v>
      </c>
      <c r="G3647" s="245" t="s">
        <v>12578</v>
      </c>
      <c r="H3647" s="245" t="s">
        <v>12579</v>
      </c>
      <c r="I3647" s="245" t="s">
        <v>14</v>
      </c>
      <c r="J3647" s="245" t="s">
        <v>569</v>
      </c>
      <c r="K3647" s="246" t="s">
        <v>9091</v>
      </c>
      <c r="L3647" s="245" t="s">
        <v>568</v>
      </c>
    </row>
    <row r="3648" spans="1:12" x14ac:dyDescent="0.25">
      <c r="A3648" s="245" t="s">
        <v>2037</v>
      </c>
      <c r="B3648" s="245" t="s">
        <v>2036</v>
      </c>
      <c r="C3648" s="245" t="s">
        <v>3834</v>
      </c>
      <c r="D3648" s="245" t="s">
        <v>3833</v>
      </c>
      <c r="E3648" s="246" t="s">
        <v>44</v>
      </c>
      <c r="F3648" s="245" t="s">
        <v>44</v>
      </c>
      <c r="G3648" s="245" t="s">
        <v>12580</v>
      </c>
      <c r="H3648" s="245" t="s">
        <v>12581</v>
      </c>
      <c r="I3648" s="245" t="s">
        <v>14</v>
      </c>
      <c r="J3648" s="245" t="s">
        <v>59</v>
      </c>
      <c r="K3648" s="246" t="s">
        <v>18921</v>
      </c>
      <c r="L3648" s="245" t="s">
        <v>568</v>
      </c>
    </row>
    <row r="3649" spans="1:12" x14ac:dyDescent="0.25">
      <c r="A3649" s="245" t="s">
        <v>2037</v>
      </c>
      <c r="B3649" s="245" t="s">
        <v>2036</v>
      </c>
      <c r="C3649" s="245" t="s">
        <v>3834</v>
      </c>
      <c r="D3649" s="245" t="s">
        <v>3833</v>
      </c>
      <c r="E3649" s="246" t="s">
        <v>44</v>
      </c>
      <c r="F3649" s="245" t="s">
        <v>44</v>
      </c>
      <c r="G3649" s="245" t="s">
        <v>12582</v>
      </c>
      <c r="H3649" s="245" t="s">
        <v>12583</v>
      </c>
      <c r="I3649" s="245" t="s">
        <v>24</v>
      </c>
      <c r="J3649" s="245" t="s">
        <v>569</v>
      </c>
      <c r="K3649" s="246" t="s">
        <v>18922</v>
      </c>
      <c r="L3649" s="245" t="s">
        <v>568</v>
      </c>
    </row>
    <row r="3650" spans="1:12" x14ac:dyDescent="0.25">
      <c r="A3650" s="245" t="s">
        <v>2037</v>
      </c>
      <c r="B3650" s="245" t="s">
        <v>2036</v>
      </c>
      <c r="C3650" s="245" t="s">
        <v>3834</v>
      </c>
      <c r="D3650" s="245" t="s">
        <v>3833</v>
      </c>
      <c r="E3650" s="246" t="s">
        <v>44</v>
      </c>
      <c r="F3650" s="245" t="s">
        <v>44</v>
      </c>
      <c r="G3650" s="245" t="s">
        <v>12584</v>
      </c>
      <c r="H3650" s="245" t="s">
        <v>12585</v>
      </c>
      <c r="I3650" s="245" t="s">
        <v>24</v>
      </c>
      <c r="J3650" s="245" t="s">
        <v>569</v>
      </c>
      <c r="K3650" s="246" t="s">
        <v>13207</v>
      </c>
      <c r="L3650" s="245" t="s">
        <v>568</v>
      </c>
    </row>
    <row r="3651" spans="1:12" x14ac:dyDescent="0.25">
      <c r="A3651" s="245" t="s">
        <v>2037</v>
      </c>
      <c r="B3651" s="245" t="s">
        <v>2036</v>
      </c>
      <c r="C3651" s="245" t="s">
        <v>3834</v>
      </c>
      <c r="D3651" s="245" t="s">
        <v>3833</v>
      </c>
      <c r="E3651" s="246" t="s">
        <v>44</v>
      </c>
      <c r="F3651" s="245" t="s">
        <v>44</v>
      </c>
      <c r="G3651" s="245" t="s">
        <v>12586</v>
      </c>
      <c r="H3651" s="245" t="s">
        <v>12587</v>
      </c>
      <c r="I3651" s="245" t="s">
        <v>24</v>
      </c>
      <c r="J3651" s="245" t="s">
        <v>569</v>
      </c>
      <c r="K3651" s="246" t="s">
        <v>18923</v>
      </c>
      <c r="L3651" s="245" t="s">
        <v>568</v>
      </c>
    </row>
    <row r="3652" spans="1:12" x14ac:dyDescent="0.25">
      <c r="A3652" s="245" t="s">
        <v>2037</v>
      </c>
      <c r="B3652" s="245" t="s">
        <v>2036</v>
      </c>
      <c r="C3652" s="245" t="s">
        <v>3834</v>
      </c>
      <c r="D3652" s="245" t="s">
        <v>3833</v>
      </c>
      <c r="E3652" s="246" t="s">
        <v>44</v>
      </c>
      <c r="F3652" s="245" t="s">
        <v>44</v>
      </c>
      <c r="G3652" s="245" t="s">
        <v>12588</v>
      </c>
      <c r="H3652" s="245" t="s">
        <v>12589</v>
      </c>
      <c r="I3652" s="245" t="s">
        <v>24</v>
      </c>
      <c r="J3652" s="245" t="s">
        <v>569</v>
      </c>
      <c r="K3652" s="246" t="s">
        <v>18923</v>
      </c>
      <c r="L3652" s="245" t="s">
        <v>568</v>
      </c>
    </row>
    <row r="3653" spans="1:12" x14ac:dyDescent="0.25">
      <c r="A3653" s="245" t="s">
        <v>2037</v>
      </c>
      <c r="B3653" s="245" t="s">
        <v>2036</v>
      </c>
      <c r="C3653" s="245" t="s">
        <v>3834</v>
      </c>
      <c r="D3653" s="245" t="s">
        <v>3833</v>
      </c>
      <c r="E3653" s="246" t="s">
        <v>44</v>
      </c>
      <c r="F3653" s="245" t="s">
        <v>44</v>
      </c>
      <c r="G3653" s="245" t="s">
        <v>12590</v>
      </c>
      <c r="H3653" s="245" t="s">
        <v>12591</v>
      </c>
      <c r="I3653" s="245" t="s">
        <v>24</v>
      </c>
      <c r="J3653" s="245" t="s">
        <v>569</v>
      </c>
      <c r="K3653" s="246" t="s">
        <v>18923</v>
      </c>
      <c r="L3653" s="245" t="s">
        <v>568</v>
      </c>
    </row>
    <row r="3654" spans="1:12" x14ac:dyDescent="0.25">
      <c r="A3654" s="245" t="s">
        <v>2037</v>
      </c>
      <c r="B3654" s="245" t="s">
        <v>2036</v>
      </c>
      <c r="C3654" s="245" t="s">
        <v>3834</v>
      </c>
      <c r="D3654" s="245" t="s">
        <v>3833</v>
      </c>
      <c r="E3654" s="246" t="s">
        <v>44</v>
      </c>
      <c r="F3654" s="245" t="s">
        <v>44</v>
      </c>
      <c r="G3654" s="245" t="s">
        <v>12592</v>
      </c>
      <c r="H3654" s="245" t="s">
        <v>12593</v>
      </c>
      <c r="I3654" s="245" t="s">
        <v>24</v>
      </c>
      <c r="J3654" s="245" t="s">
        <v>569</v>
      </c>
      <c r="K3654" s="246" t="s">
        <v>18924</v>
      </c>
      <c r="L3654" s="245" t="s">
        <v>568</v>
      </c>
    </row>
    <row r="3655" spans="1:12" x14ac:dyDescent="0.25">
      <c r="A3655" s="245" t="s">
        <v>2037</v>
      </c>
      <c r="B3655" s="245" t="s">
        <v>2036</v>
      </c>
      <c r="C3655" s="245" t="s">
        <v>3834</v>
      </c>
      <c r="D3655" s="245" t="s">
        <v>3833</v>
      </c>
      <c r="E3655" s="246" t="s">
        <v>44</v>
      </c>
      <c r="F3655" s="245" t="s">
        <v>44</v>
      </c>
      <c r="G3655" s="245" t="s">
        <v>12594</v>
      </c>
      <c r="H3655" s="245" t="s">
        <v>12595</v>
      </c>
      <c r="I3655" s="245" t="s">
        <v>24</v>
      </c>
      <c r="J3655" s="245" t="s">
        <v>569</v>
      </c>
      <c r="K3655" s="246" t="s">
        <v>18925</v>
      </c>
      <c r="L3655" s="245" t="s">
        <v>568</v>
      </c>
    </row>
    <row r="3656" spans="1:12" x14ac:dyDescent="0.25">
      <c r="A3656" s="245" t="s">
        <v>2037</v>
      </c>
      <c r="B3656" s="245" t="s">
        <v>2036</v>
      </c>
      <c r="C3656" s="245" t="s">
        <v>3834</v>
      </c>
      <c r="D3656" s="245" t="s">
        <v>3833</v>
      </c>
      <c r="E3656" s="246" t="s">
        <v>44</v>
      </c>
      <c r="F3656" s="245" t="s">
        <v>44</v>
      </c>
      <c r="G3656" s="245" t="s">
        <v>12596</v>
      </c>
      <c r="H3656" s="245" t="s">
        <v>12597</v>
      </c>
      <c r="I3656" s="245" t="s">
        <v>24</v>
      </c>
      <c r="J3656" s="245" t="s">
        <v>569</v>
      </c>
      <c r="K3656" s="246" t="s">
        <v>18926</v>
      </c>
      <c r="L3656" s="245" t="s">
        <v>568</v>
      </c>
    </row>
    <row r="3657" spans="1:12" x14ac:dyDescent="0.25">
      <c r="A3657" s="245" t="s">
        <v>2037</v>
      </c>
      <c r="B3657" s="245" t="s">
        <v>2036</v>
      </c>
      <c r="C3657" s="245" t="s">
        <v>3834</v>
      </c>
      <c r="D3657" s="245" t="s">
        <v>3833</v>
      </c>
      <c r="E3657" s="246" t="s">
        <v>44</v>
      </c>
      <c r="F3657" s="245" t="s">
        <v>44</v>
      </c>
      <c r="G3657" s="245" t="s">
        <v>12598</v>
      </c>
      <c r="H3657" s="245" t="s">
        <v>12599</v>
      </c>
      <c r="I3657" s="245" t="s">
        <v>14</v>
      </c>
      <c r="J3657" s="245" t="s">
        <v>59</v>
      </c>
      <c r="K3657" s="246" t="s">
        <v>18927</v>
      </c>
      <c r="L3657" s="245" t="s">
        <v>568</v>
      </c>
    </row>
    <row r="3658" spans="1:12" x14ac:dyDescent="0.25">
      <c r="A3658" s="245" t="s">
        <v>2037</v>
      </c>
      <c r="B3658" s="245" t="s">
        <v>2036</v>
      </c>
      <c r="C3658" s="245" t="s">
        <v>3834</v>
      </c>
      <c r="D3658" s="245" t="s">
        <v>3833</v>
      </c>
      <c r="E3658" s="246" t="s">
        <v>44</v>
      </c>
      <c r="F3658" s="245" t="s">
        <v>44</v>
      </c>
      <c r="G3658" s="245" t="s">
        <v>12600</v>
      </c>
      <c r="H3658" s="245" t="s">
        <v>12601</v>
      </c>
      <c r="I3658" s="245" t="s">
        <v>24</v>
      </c>
      <c r="J3658" s="245" t="s">
        <v>569</v>
      </c>
      <c r="K3658" s="246" t="s">
        <v>18928</v>
      </c>
      <c r="L3658" s="245" t="s">
        <v>568</v>
      </c>
    </row>
    <row r="3659" spans="1:12" x14ac:dyDescent="0.25">
      <c r="A3659" s="245" t="s">
        <v>2037</v>
      </c>
      <c r="B3659" s="245" t="s">
        <v>2036</v>
      </c>
      <c r="C3659" s="245" t="s">
        <v>3834</v>
      </c>
      <c r="D3659" s="245" t="s">
        <v>3833</v>
      </c>
      <c r="E3659" s="246" t="s">
        <v>44</v>
      </c>
      <c r="F3659" s="245" t="s">
        <v>44</v>
      </c>
      <c r="G3659" s="245" t="s">
        <v>12602</v>
      </c>
      <c r="H3659" s="245" t="s">
        <v>12603</v>
      </c>
      <c r="I3659" s="245" t="s">
        <v>24</v>
      </c>
      <c r="J3659" s="245" t="s">
        <v>569</v>
      </c>
      <c r="K3659" s="246" t="s">
        <v>18929</v>
      </c>
      <c r="L3659" s="245" t="s">
        <v>568</v>
      </c>
    </row>
    <row r="3660" spans="1:12" x14ac:dyDescent="0.25">
      <c r="A3660" s="245" t="s">
        <v>2037</v>
      </c>
      <c r="B3660" s="245" t="s">
        <v>2036</v>
      </c>
      <c r="C3660" s="245" t="s">
        <v>3834</v>
      </c>
      <c r="D3660" s="245" t="s">
        <v>3833</v>
      </c>
      <c r="E3660" s="246" t="s">
        <v>44</v>
      </c>
      <c r="F3660" s="245" t="s">
        <v>44</v>
      </c>
      <c r="G3660" s="245" t="s">
        <v>12604</v>
      </c>
      <c r="H3660" s="245" t="s">
        <v>12605</v>
      </c>
      <c r="I3660" s="245" t="s">
        <v>24</v>
      </c>
      <c r="J3660" s="245" t="s">
        <v>569</v>
      </c>
      <c r="K3660" s="246" t="s">
        <v>18930</v>
      </c>
      <c r="L3660" s="245" t="s">
        <v>568</v>
      </c>
    </row>
    <row r="3661" spans="1:12" x14ac:dyDescent="0.25">
      <c r="A3661" s="245" t="s">
        <v>2037</v>
      </c>
      <c r="B3661" s="245" t="s">
        <v>2036</v>
      </c>
      <c r="C3661" s="245" t="s">
        <v>3834</v>
      </c>
      <c r="D3661" s="245" t="s">
        <v>3833</v>
      </c>
      <c r="E3661" s="246" t="s">
        <v>44</v>
      </c>
      <c r="F3661" s="245" t="s">
        <v>44</v>
      </c>
      <c r="G3661" s="245" t="s">
        <v>12606</v>
      </c>
      <c r="H3661" s="245" t="s">
        <v>12607</v>
      </c>
      <c r="I3661" s="245" t="s">
        <v>24</v>
      </c>
      <c r="J3661" s="245" t="s">
        <v>569</v>
      </c>
      <c r="K3661" s="246" t="s">
        <v>18930</v>
      </c>
      <c r="L3661" s="245" t="s">
        <v>568</v>
      </c>
    </row>
    <row r="3662" spans="1:12" x14ac:dyDescent="0.25">
      <c r="A3662" s="245" t="s">
        <v>2037</v>
      </c>
      <c r="B3662" s="245" t="s">
        <v>2036</v>
      </c>
      <c r="C3662" s="245" t="s">
        <v>3834</v>
      </c>
      <c r="D3662" s="245" t="s">
        <v>3833</v>
      </c>
      <c r="E3662" s="246" t="s">
        <v>44</v>
      </c>
      <c r="F3662" s="245" t="s">
        <v>44</v>
      </c>
      <c r="G3662" s="245" t="s">
        <v>12608</v>
      </c>
      <c r="H3662" s="245" t="s">
        <v>12609</v>
      </c>
      <c r="I3662" s="245" t="s">
        <v>24</v>
      </c>
      <c r="J3662" s="245" t="s">
        <v>569</v>
      </c>
      <c r="K3662" s="246" t="s">
        <v>18930</v>
      </c>
      <c r="L3662" s="245" t="s">
        <v>568</v>
      </c>
    </row>
    <row r="3663" spans="1:12" x14ac:dyDescent="0.25">
      <c r="A3663" s="245" t="s">
        <v>2037</v>
      </c>
      <c r="B3663" s="245" t="s">
        <v>2036</v>
      </c>
      <c r="C3663" s="245" t="s">
        <v>3834</v>
      </c>
      <c r="D3663" s="245" t="s">
        <v>3833</v>
      </c>
      <c r="E3663" s="246" t="s">
        <v>44</v>
      </c>
      <c r="F3663" s="245" t="s">
        <v>44</v>
      </c>
      <c r="G3663" s="245" t="s">
        <v>12610</v>
      </c>
      <c r="H3663" s="245" t="s">
        <v>12611</v>
      </c>
      <c r="I3663" s="245" t="s">
        <v>24</v>
      </c>
      <c r="J3663" s="245" t="s">
        <v>569</v>
      </c>
      <c r="K3663" s="246" t="s">
        <v>18931</v>
      </c>
      <c r="L3663" s="245" t="s">
        <v>568</v>
      </c>
    </row>
    <row r="3664" spans="1:12" x14ac:dyDescent="0.25">
      <c r="A3664" s="245" t="s">
        <v>2037</v>
      </c>
      <c r="B3664" s="245" t="s">
        <v>2036</v>
      </c>
      <c r="C3664" s="245" t="s">
        <v>3834</v>
      </c>
      <c r="D3664" s="245" t="s">
        <v>3833</v>
      </c>
      <c r="E3664" s="246" t="s">
        <v>44</v>
      </c>
      <c r="F3664" s="245" t="s">
        <v>44</v>
      </c>
      <c r="G3664" s="245" t="s">
        <v>12612</v>
      </c>
      <c r="H3664" s="245" t="s">
        <v>12613</v>
      </c>
      <c r="I3664" s="245" t="s">
        <v>24</v>
      </c>
      <c r="J3664" s="245" t="s">
        <v>569</v>
      </c>
      <c r="K3664" s="246" t="s">
        <v>15087</v>
      </c>
      <c r="L3664" s="245" t="s">
        <v>568</v>
      </c>
    </row>
    <row r="3665" spans="1:12" x14ac:dyDescent="0.25">
      <c r="A3665" s="245" t="s">
        <v>2037</v>
      </c>
      <c r="B3665" s="245" t="s">
        <v>2036</v>
      </c>
      <c r="C3665" s="245" t="s">
        <v>3834</v>
      </c>
      <c r="D3665" s="245" t="s">
        <v>3833</v>
      </c>
      <c r="E3665" s="246" t="s">
        <v>44</v>
      </c>
      <c r="F3665" s="245" t="s">
        <v>44</v>
      </c>
      <c r="G3665" s="245" t="s">
        <v>12614</v>
      </c>
      <c r="H3665" s="245" t="s">
        <v>12615</v>
      </c>
      <c r="I3665" s="245" t="s">
        <v>24</v>
      </c>
      <c r="J3665" s="245" t="s">
        <v>569</v>
      </c>
      <c r="K3665" s="246" t="s">
        <v>18932</v>
      </c>
      <c r="L3665" s="245" t="s">
        <v>568</v>
      </c>
    </row>
    <row r="3666" spans="1:12" x14ac:dyDescent="0.25">
      <c r="A3666" s="245" t="s">
        <v>2037</v>
      </c>
      <c r="B3666" s="245" t="s">
        <v>2036</v>
      </c>
      <c r="C3666" s="245" t="s">
        <v>3834</v>
      </c>
      <c r="D3666" s="245" t="s">
        <v>3833</v>
      </c>
      <c r="E3666" s="246" t="s">
        <v>44</v>
      </c>
      <c r="F3666" s="245" t="s">
        <v>44</v>
      </c>
      <c r="G3666" s="245" t="s">
        <v>18933</v>
      </c>
      <c r="H3666" s="245" t="s">
        <v>18934</v>
      </c>
      <c r="I3666" s="245" t="s">
        <v>14</v>
      </c>
      <c r="J3666" s="245" t="s">
        <v>569</v>
      </c>
      <c r="K3666" s="246" t="s">
        <v>1441</v>
      </c>
      <c r="L3666" s="245" t="s">
        <v>568</v>
      </c>
    </row>
    <row r="3667" spans="1:12" x14ac:dyDescent="0.25">
      <c r="A3667" s="245" t="s">
        <v>2037</v>
      </c>
      <c r="B3667" s="245" t="s">
        <v>2036</v>
      </c>
      <c r="C3667" s="245" t="s">
        <v>3834</v>
      </c>
      <c r="D3667" s="245" t="s">
        <v>3833</v>
      </c>
      <c r="E3667" s="246" t="s">
        <v>44</v>
      </c>
      <c r="F3667" s="245" t="s">
        <v>44</v>
      </c>
      <c r="G3667" s="245" t="s">
        <v>18935</v>
      </c>
      <c r="H3667" s="245" t="s">
        <v>18936</v>
      </c>
      <c r="I3667" s="245" t="s">
        <v>14</v>
      </c>
      <c r="J3667" s="245" t="s">
        <v>569</v>
      </c>
      <c r="K3667" s="246" t="s">
        <v>8707</v>
      </c>
      <c r="L3667" s="245" t="s">
        <v>568</v>
      </c>
    </row>
    <row r="3668" spans="1:12" x14ac:dyDescent="0.25">
      <c r="A3668" s="245" t="s">
        <v>2037</v>
      </c>
      <c r="B3668" s="245" t="s">
        <v>2036</v>
      </c>
      <c r="C3668" s="245" t="s">
        <v>3834</v>
      </c>
      <c r="D3668" s="245" t="s">
        <v>3833</v>
      </c>
      <c r="E3668" s="246" t="s">
        <v>44</v>
      </c>
      <c r="F3668" s="245" t="s">
        <v>44</v>
      </c>
      <c r="G3668" s="245" t="s">
        <v>18937</v>
      </c>
      <c r="H3668" s="245" t="s">
        <v>18938</v>
      </c>
      <c r="I3668" s="245" t="s">
        <v>14</v>
      </c>
      <c r="J3668" s="245" t="s">
        <v>569</v>
      </c>
      <c r="K3668" s="246" t="s">
        <v>17982</v>
      </c>
      <c r="L3668" s="245" t="s">
        <v>568</v>
      </c>
    </row>
    <row r="3669" spans="1:12" x14ac:dyDescent="0.25">
      <c r="A3669" s="245" t="s">
        <v>2037</v>
      </c>
      <c r="B3669" s="245" t="s">
        <v>2036</v>
      </c>
      <c r="C3669" s="245" t="s">
        <v>3834</v>
      </c>
      <c r="D3669" s="245" t="s">
        <v>3833</v>
      </c>
      <c r="E3669" s="246" t="s">
        <v>44</v>
      </c>
      <c r="F3669" s="245" t="s">
        <v>44</v>
      </c>
      <c r="G3669" s="245" t="s">
        <v>18939</v>
      </c>
      <c r="H3669" s="245" t="s">
        <v>18940</v>
      </c>
      <c r="I3669" s="245" t="s">
        <v>14</v>
      </c>
      <c r="J3669" s="245" t="s">
        <v>569</v>
      </c>
      <c r="K3669" s="246" t="s">
        <v>8848</v>
      </c>
      <c r="L3669" s="245" t="s">
        <v>568</v>
      </c>
    </row>
    <row r="3670" spans="1:12" x14ac:dyDescent="0.25">
      <c r="A3670" s="245" t="s">
        <v>2037</v>
      </c>
      <c r="B3670" s="245" t="s">
        <v>2036</v>
      </c>
      <c r="C3670" s="245" t="s">
        <v>3834</v>
      </c>
      <c r="D3670" s="245" t="s">
        <v>3833</v>
      </c>
      <c r="E3670" s="246" t="s">
        <v>44</v>
      </c>
      <c r="F3670" s="245" t="s">
        <v>44</v>
      </c>
      <c r="G3670" s="245" t="s">
        <v>18941</v>
      </c>
      <c r="H3670" s="245" t="s">
        <v>18942</v>
      </c>
      <c r="I3670" s="245" t="s">
        <v>14</v>
      </c>
      <c r="J3670" s="245" t="s">
        <v>569</v>
      </c>
      <c r="K3670" s="246" t="s">
        <v>18943</v>
      </c>
      <c r="L3670" s="245" t="s">
        <v>568</v>
      </c>
    </row>
    <row r="3671" spans="1:12" x14ac:dyDescent="0.25">
      <c r="A3671" s="245" t="s">
        <v>2037</v>
      </c>
      <c r="B3671" s="245" t="s">
        <v>2036</v>
      </c>
      <c r="C3671" s="245" t="s">
        <v>3834</v>
      </c>
      <c r="D3671" s="245" t="s">
        <v>3833</v>
      </c>
      <c r="E3671" s="246" t="s">
        <v>44</v>
      </c>
      <c r="F3671" s="245" t="s">
        <v>44</v>
      </c>
      <c r="G3671" s="245" t="s">
        <v>18944</v>
      </c>
      <c r="H3671" s="245" t="s">
        <v>18945</v>
      </c>
      <c r="I3671" s="245" t="s">
        <v>14</v>
      </c>
      <c r="J3671" s="245" t="s">
        <v>569</v>
      </c>
      <c r="K3671" s="246" t="s">
        <v>15142</v>
      </c>
      <c r="L3671" s="245" t="s">
        <v>568</v>
      </c>
    </row>
    <row r="3672" spans="1:12" x14ac:dyDescent="0.25">
      <c r="A3672" s="245" t="s">
        <v>2037</v>
      </c>
      <c r="B3672" s="245" t="s">
        <v>2036</v>
      </c>
      <c r="C3672" s="245" t="s">
        <v>3834</v>
      </c>
      <c r="D3672" s="245" t="s">
        <v>3833</v>
      </c>
      <c r="E3672" s="246" t="s">
        <v>44</v>
      </c>
      <c r="F3672" s="245" t="s">
        <v>44</v>
      </c>
      <c r="G3672" s="245" t="s">
        <v>18946</v>
      </c>
      <c r="H3672" s="245" t="s">
        <v>18947</v>
      </c>
      <c r="I3672" s="245" t="s">
        <v>14</v>
      </c>
      <c r="J3672" s="245" t="s">
        <v>569</v>
      </c>
      <c r="K3672" s="246" t="s">
        <v>15513</v>
      </c>
      <c r="L3672" s="245" t="s">
        <v>568</v>
      </c>
    </row>
    <row r="3673" spans="1:12" x14ac:dyDescent="0.25">
      <c r="A3673" s="245" t="s">
        <v>2037</v>
      </c>
      <c r="B3673" s="245" t="s">
        <v>2036</v>
      </c>
      <c r="C3673" s="245" t="s">
        <v>3834</v>
      </c>
      <c r="D3673" s="245" t="s">
        <v>3833</v>
      </c>
      <c r="E3673" s="246" t="s">
        <v>44</v>
      </c>
      <c r="F3673" s="245" t="s">
        <v>44</v>
      </c>
      <c r="G3673" s="245" t="s">
        <v>18948</v>
      </c>
      <c r="H3673" s="245" t="s">
        <v>18949</v>
      </c>
      <c r="I3673" s="245" t="s">
        <v>14</v>
      </c>
      <c r="J3673" s="245" t="s">
        <v>569</v>
      </c>
      <c r="K3673" s="246" t="s">
        <v>18950</v>
      </c>
      <c r="L3673" s="245" t="s">
        <v>568</v>
      </c>
    </row>
    <row r="3674" spans="1:12" x14ac:dyDescent="0.25">
      <c r="A3674" s="245" t="s">
        <v>2037</v>
      </c>
      <c r="B3674" s="245" t="s">
        <v>2036</v>
      </c>
      <c r="C3674" s="245" t="s">
        <v>3834</v>
      </c>
      <c r="D3674" s="245" t="s">
        <v>3833</v>
      </c>
      <c r="E3674" s="246" t="s">
        <v>44</v>
      </c>
      <c r="F3674" s="245" t="s">
        <v>44</v>
      </c>
      <c r="G3674" s="245" t="s">
        <v>18951</v>
      </c>
      <c r="H3674" s="245" t="s">
        <v>18952</v>
      </c>
      <c r="I3674" s="245" t="s">
        <v>14</v>
      </c>
      <c r="J3674" s="245" t="s">
        <v>569</v>
      </c>
      <c r="K3674" s="246" t="s">
        <v>18953</v>
      </c>
      <c r="L3674" s="245" t="s">
        <v>568</v>
      </c>
    </row>
    <row r="3675" spans="1:12" x14ac:dyDescent="0.25">
      <c r="A3675" s="245" t="s">
        <v>2037</v>
      </c>
      <c r="B3675" s="245" t="s">
        <v>2036</v>
      </c>
      <c r="C3675" s="245" t="s">
        <v>3834</v>
      </c>
      <c r="D3675" s="245" t="s">
        <v>3833</v>
      </c>
      <c r="E3675" s="246" t="s">
        <v>44</v>
      </c>
      <c r="F3675" s="245" t="s">
        <v>44</v>
      </c>
      <c r="G3675" s="245" t="s">
        <v>18954</v>
      </c>
      <c r="H3675" s="245" t="s">
        <v>18955</v>
      </c>
      <c r="I3675" s="245" t="s">
        <v>14</v>
      </c>
      <c r="J3675" s="245" t="s">
        <v>569</v>
      </c>
      <c r="K3675" s="246" t="s">
        <v>13715</v>
      </c>
      <c r="L3675" s="245" t="s">
        <v>568</v>
      </c>
    </row>
    <row r="3676" spans="1:12" x14ac:dyDescent="0.25">
      <c r="A3676" s="245" t="s">
        <v>2037</v>
      </c>
      <c r="B3676" s="245" t="s">
        <v>2036</v>
      </c>
      <c r="C3676" s="245" t="s">
        <v>3834</v>
      </c>
      <c r="D3676" s="245" t="s">
        <v>3833</v>
      </c>
      <c r="E3676" s="246" t="s">
        <v>44</v>
      </c>
      <c r="F3676" s="245" t="s">
        <v>44</v>
      </c>
      <c r="G3676" s="245" t="s">
        <v>18956</v>
      </c>
      <c r="H3676" s="245" t="s">
        <v>18957</v>
      </c>
      <c r="I3676" s="245" t="s">
        <v>14</v>
      </c>
      <c r="J3676" s="245" t="s">
        <v>569</v>
      </c>
      <c r="K3676" s="246" t="s">
        <v>15244</v>
      </c>
      <c r="L3676" s="245" t="s">
        <v>568</v>
      </c>
    </row>
    <row r="3677" spans="1:12" x14ac:dyDescent="0.25">
      <c r="A3677" s="245" t="s">
        <v>2037</v>
      </c>
      <c r="B3677" s="245" t="s">
        <v>2036</v>
      </c>
      <c r="C3677" s="245" t="s">
        <v>3834</v>
      </c>
      <c r="D3677" s="245" t="s">
        <v>3833</v>
      </c>
      <c r="E3677" s="246" t="s">
        <v>44</v>
      </c>
      <c r="F3677" s="245" t="s">
        <v>44</v>
      </c>
      <c r="G3677" s="245" t="s">
        <v>18958</v>
      </c>
      <c r="H3677" s="245" t="s">
        <v>18959</v>
      </c>
      <c r="I3677" s="245" t="s">
        <v>14</v>
      </c>
      <c r="J3677" s="245" t="s">
        <v>569</v>
      </c>
      <c r="K3677" s="246" t="s">
        <v>16509</v>
      </c>
      <c r="L3677" s="245" t="s">
        <v>568</v>
      </c>
    </row>
    <row r="3678" spans="1:12" x14ac:dyDescent="0.25">
      <c r="A3678" s="245" t="s">
        <v>2037</v>
      </c>
      <c r="B3678" s="245" t="s">
        <v>2036</v>
      </c>
      <c r="C3678" s="245" t="s">
        <v>3834</v>
      </c>
      <c r="D3678" s="245" t="s">
        <v>3833</v>
      </c>
      <c r="E3678" s="246" t="s">
        <v>44</v>
      </c>
      <c r="F3678" s="245" t="s">
        <v>44</v>
      </c>
      <c r="G3678" s="245" t="s">
        <v>18960</v>
      </c>
      <c r="H3678" s="245" t="s">
        <v>18961</v>
      </c>
      <c r="I3678" s="245" t="s">
        <v>14</v>
      </c>
      <c r="J3678" s="245" t="s">
        <v>59</v>
      </c>
      <c r="K3678" s="246" t="s">
        <v>15009</v>
      </c>
      <c r="L3678" s="245" t="s">
        <v>568</v>
      </c>
    </row>
    <row r="3679" spans="1:12" x14ac:dyDescent="0.25">
      <c r="A3679" s="245" t="s">
        <v>2037</v>
      </c>
      <c r="B3679" s="245" t="s">
        <v>2036</v>
      </c>
      <c r="C3679" s="245" t="s">
        <v>3834</v>
      </c>
      <c r="D3679" s="245" t="s">
        <v>3833</v>
      </c>
      <c r="E3679" s="246" t="s">
        <v>44</v>
      </c>
      <c r="F3679" s="245" t="s">
        <v>44</v>
      </c>
      <c r="G3679" s="245" t="s">
        <v>18962</v>
      </c>
      <c r="H3679" s="245" t="s">
        <v>18963</v>
      </c>
      <c r="I3679" s="245" t="s">
        <v>14</v>
      </c>
      <c r="J3679" s="245" t="s">
        <v>59</v>
      </c>
      <c r="K3679" s="246" t="s">
        <v>15332</v>
      </c>
      <c r="L3679" s="245" t="s">
        <v>568</v>
      </c>
    </row>
    <row r="3680" spans="1:12" x14ac:dyDescent="0.25">
      <c r="A3680" s="245" t="s">
        <v>2037</v>
      </c>
      <c r="B3680" s="245" t="s">
        <v>2036</v>
      </c>
      <c r="C3680" s="245" t="s">
        <v>3834</v>
      </c>
      <c r="D3680" s="245" t="s">
        <v>3833</v>
      </c>
      <c r="E3680" s="246" t="s">
        <v>44</v>
      </c>
      <c r="F3680" s="245" t="s">
        <v>44</v>
      </c>
      <c r="G3680" s="245" t="s">
        <v>18964</v>
      </c>
      <c r="H3680" s="245" t="s">
        <v>18965</v>
      </c>
      <c r="I3680" s="245" t="s">
        <v>14</v>
      </c>
      <c r="J3680" s="245" t="s">
        <v>59</v>
      </c>
      <c r="K3680" s="246" t="s">
        <v>18255</v>
      </c>
      <c r="L3680" s="245" t="s">
        <v>568</v>
      </c>
    </row>
    <row r="3681" spans="1:12" x14ac:dyDescent="0.25">
      <c r="A3681" s="245" t="s">
        <v>2037</v>
      </c>
      <c r="B3681" s="245" t="s">
        <v>2036</v>
      </c>
      <c r="C3681" s="245" t="s">
        <v>3834</v>
      </c>
      <c r="D3681" s="245" t="s">
        <v>3833</v>
      </c>
      <c r="E3681" s="246" t="s">
        <v>44</v>
      </c>
      <c r="F3681" s="245" t="s">
        <v>44</v>
      </c>
      <c r="G3681" s="245" t="s">
        <v>18966</v>
      </c>
      <c r="H3681" s="245" t="s">
        <v>18967</v>
      </c>
      <c r="I3681" s="245" t="s">
        <v>14</v>
      </c>
      <c r="J3681" s="245" t="s">
        <v>59</v>
      </c>
      <c r="K3681" s="246" t="s">
        <v>18968</v>
      </c>
      <c r="L3681" s="245" t="s">
        <v>568</v>
      </c>
    </row>
    <row r="3682" spans="1:12" x14ac:dyDescent="0.25">
      <c r="A3682" s="245" t="s">
        <v>2037</v>
      </c>
      <c r="B3682" s="245" t="s">
        <v>2036</v>
      </c>
      <c r="C3682" s="245" t="s">
        <v>3834</v>
      </c>
      <c r="D3682" s="245" t="s">
        <v>3833</v>
      </c>
      <c r="E3682" s="246" t="s">
        <v>44</v>
      </c>
      <c r="F3682" s="245" t="s">
        <v>44</v>
      </c>
      <c r="G3682" s="245" t="s">
        <v>18969</v>
      </c>
      <c r="H3682" s="245" t="s">
        <v>18970</v>
      </c>
      <c r="I3682" s="245" t="s">
        <v>14</v>
      </c>
      <c r="J3682" s="245" t="s">
        <v>59</v>
      </c>
      <c r="K3682" s="246" t="s">
        <v>8792</v>
      </c>
      <c r="L3682" s="245" t="s">
        <v>568</v>
      </c>
    </row>
    <row r="3683" spans="1:12" x14ac:dyDescent="0.25">
      <c r="A3683" s="245" t="s">
        <v>2037</v>
      </c>
      <c r="B3683" s="245" t="s">
        <v>2036</v>
      </c>
      <c r="C3683" s="245" t="s">
        <v>3834</v>
      </c>
      <c r="D3683" s="245" t="s">
        <v>3833</v>
      </c>
      <c r="E3683" s="246" t="s">
        <v>44</v>
      </c>
      <c r="F3683" s="245" t="s">
        <v>44</v>
      </c>
      <c r="G3683" s="245" t="s">
        <v>18971</v>
      </c>
      <c r="H3683" s="245" t="s">
        <v>18972</v>
      </c>
      <c r="I3683" s="245" t="s">
        <v>14</v>
      </c>
      <c r="J3683" s="245" t="s">
        <v>59</v>
      </c>
      <c r="K3683" s="246" t="s">
        <v>404</v>
      </c>
      <c r="L3683" s="245" t="s">
        <v>568</v>
      </c>
    </row>
    <row r="3684" spans="1:12" x14ac:dyDescent="0.25">
      <c r="A3684" s="245" t="s">
        <v>2037</v>
      </c>
      <c r="B3684" s="245" t="s">
        <v>2036</v>
      </c>
      <c r="C3684" s="245" t="s">
        <v>3834</v>
      </c>
      <c r="D3684" s="245" t="s">
        <v>3833</v>
      </c>
      <c r="E3684" s="246" t="s">
        <v>44</v>
      </c>
      <c r="F3684" s="245" t="s">
        <v>44</v>
      </c>
      <c r="G3684" s="245" t="s">
        <v>18973</v>
      </c>
      <c r="H3684" s="245" t="s">
        <v>18974</v>
      </c>
      <c r="I3684" s="245" t="s">
        <v>14</v>
      </c>
      <c r="J3684" s="245" t="s">
        <v>59</v>
      </c>
      <c r="K3684" s="246" t="s">
        <v>18975</v>
      </c>
      <c r="L3684" s="245" t="s">
        <v>568</v>
      </c>
    </row>
    <row r="3685" spans="1:12" x14ac:dyDescent="0.25">
      <c r="A3685" s="245" t="s">
        <v>2037</v>
      </c>
      <c r="B3685" s="245" t="s">
        <v>2036</v>
      </c>
      <c r="C3685" s="245" t="s">
        <v>3834</v>
      </c>
      <c r="D3685" s="245" t="s">
        <v>3833</v>
      </c>
      <c r="E3685" s="246" t="s">
        <v>44</v>
      </c>
      <c r="F3685" s="245" t="s">
        <v>44</v>
      </c>
      <c r="G3685" s="245" t="s">
        <v>18976</v>
      </c>
      <c r="H3685" s="245" t="s">
        <v>18977</v>
      </c>
      <c r="I3685" s="245" t="s">
        <v>14</v>
      </c>
      <c r="J3685" s="245" t="s">
        <v>59</v>
      </c>
      <c r="K3685" s="246" t="s">
        <v>3334</v>
      </c>
      <c r="L3685" s="245" t="s">
        <v>568</v>
      </c>
    </row>
    <row r="3686" spans="1:12" x14ac:dyDescent="0.25">
      <c r="A3686" s="245" t="s">
        <v>2037</v>
      </c>
      <c r="B3686" s="245" t="s">
        <v>2036</v>
      </c>
      <c r="C3686" s="245" t="s">
        <v>2430</v>
      </c>
      <c r="D3686" s="245" t="s">
        <v>2429</v>
      </c>
      <c r="E3686" s="246" t="s">
        <v>44</v>
      </c>
      <c r="F3686" s="245" t="s">
        <v>44</v>
      </c>
      <c r="G3686" s="245" t="s">
        <v>3831</v>
      </c>
      <c r="H3686" s="245" t="s">
        <v>18978</v>
      </c>
      <c r="I3686" s="245" t="s">
        <v>24</v>
      </c>
      <c r="J3686" s="245" t="s">
        <v>59</v>
      </c>
      <c r="K3686" s="246" t="s">
        <v>9501</v>
      </c>
      <c r="L3686" s="245" t="s">
        <v>568</v>
      </c>
    </row>
    <row r="3687" spans="1:12" x14ac:dyDescent="0.25">
      <c r="A3687" s="245" t="s">
        <v>2037</v>
      </c>
      <c r="B3687" s="245" t="s">
        <v>2036</v>
      </c>
      <c r="C3687" s="245" t="s">
        <v>2430</v>
      </c>
      <c r="D3687" s="245" t="s">
        <v>2429</v>
      </c>
      <c r="E3687" s="246" t="s">
        <v>44</v>
      </c>
      <c r="F3687" s="245" t="s">
        <v>44</v>
      </c>
      <c r="G3687" s="245" t="s">
        <v>3829</v>
      </c>
      <c r="H3687" s="245" t="s">
        <v>18979</v>
      </c>
      <c r="I3687" s="245" t="s">
        <v>24</v>
      </c>
      <c r="J3687" s="245" t="s">
        <v>59</v>
      </c>
      <c r="K3687" s="246" t="s">
        <v>4541</v>
      </c>
      <c r="L3687" s="245" t="s">
        <v>568</v>
      </c>
    </row>
    <row r="3688" spans="1:12" x14ac:dyDescent="0.25">
      <c r="A3688" s="245" t="s">
        <v>2037</v>
      </c>
      <c r="B3688" s="245" t="s">
        <v>2036</v>
      </c>
      <c r="C3688" s="245" t="s">
        <v>2430</v>
      </c>
      <c r="D3688" s="245" t="s">
        <v>2429</v>
      </c>
      <c r="E3688" s="246" t="s">
        <v>44</v>
      </c>
      <c r="F3688" s="245" t="s">
        <v>44</v>
      </c>
      <c r="G3688" s="245" t="s">
        <v>3828</v>
      </c>
      <c r="H3688" s="245" t="s">
        <v>18980</v>
      </c>
      <c r="I3688" s="245" t="s">
        <v>24</v>
      </c>
      <c r="J3688" s="245" t="s">
        <v>59</v>
      </c>
      <c r="K3688" s="246" t="s">
        <v>16432</v>
      </c>
      <c r="L3688" s="245" t="s">
        <v>568</v>
      </c>
    </row>
    <row r="3689" spans="1:12" x14ac:dyDescent="0.25">
      <c r="A3689" s="245" t="s">
        <v>2037</v>
      </c>
      <c r="B3689" s="245" t="s">
        <v>2036</v>
      </c>
      <c r="C3689" s="245" t="s">
        <v>2430</v>
      </c>
      <c r="D3689" s="245" t="s">
        <v>2429</v>
      </c>
      <c r="E3689" s="246" t="s">
        <v>44</v>
      </c>
      <c r="F3689" s="245" t="s">
        <v>44</v>
      </c>
      <c r="G3689" s="245" t="s">
        <v>3827</v>
      </c>
      <c r="H3689" s="245" t="s">
        <v>18981</v>
      </c>
      <c r="I3689" s="245" t="s">
        <v>24</v>
      </c>
      <c r="J3689" s="245" t="s">
        <v>59</v>
      </c>
      <c r="K3689" s="246" t="s">
        <v>1561</v>
      </c>
      <c r="L3689" s="245" t="s">
        <v>568</v>
      </c>
    </row>
    <row r="3690" spans="1:12" x14ac:dyDescent="0.25">
      <c r="A3690" s="245" t="s">
        <v>2037</v>
      </c>
      <c r="B3690" s="245" t="s">
        <v>2036</v>
      </c>
      <c r="C3690" s="245" t="s">
        <v>2430</v>
      </c>
      <c r="D3690" s="245" t="s">
        <v>2429</v>
      </c>
      <c r="E3690" s="246" t="s">
        <v>44</v>
      </c>
      <c r="F3690" s="245" t="s">
        <v>44</v>
      </c>
      <c r="G3690" s="245" t="s">
        <v>3825</v>
      </c>
      <c r="H3690" s="245" t="s">
        <v>18982</v>
      </c>
      <c r="I3690" s="245" t="s">
        <v>24</v>
      </c>
      <c r="J3690" s="245" t="s">
        <v>59</v>
      </c>
      <c r="K3690" s="246" t="s">
        <v>8258</v>
      </c>
      <c r="L3690" s="245" t="s">
        <v>568</v>
      </c>
    </row>
    <row r="3691" spans="1:12" x14ac:dyDescent="0.25">
      <c r="A3691" s="245" t="s">
        <v>2037</v>
      </c>
      <c r="B3691" s="245" t="s">
        <v>2036</v>
      </c>
      <c r="C3691" s="245" t="s">
        <v>2430</v>
      </c>
      <c r="D3691" s="245" t="s">
        <v>2429</v>
      </c>
      <c r="E3691" s="246" t="s">
        <v>44</v>
      </c>
      <c r="F3691" s="245" t="s">
        <v>44</v>
      </c>
      <c r="G3691" s="245" t="s">
        <v>3824</v>
      </c>
      <c r="H3691" s="245" t="s">
        <v>18983</v>
      </c>
      <c r="I3691" s="245" t="s">
        <v>24</v>
      </c>
      <c r="J3691" s="245" t="s">
        <v>59</v>
      </c>
      <c r="K3691" s="246" t="s">
        <v>18984</v>
      </c>
      <c r="L3691" s="245" t="s">
        <v>568</v>
      </c>
    </row>
    <row r="3692" spans="1:12" x14ac:dyDescent="0.25">
      <c r="A3692" s="245" t="s">
        <v>2037</v>
      </c>
      <c r="B3692" s="245" t="s">
        <v>2036</v>
      </c>
      <c r="C3692" s="245" t="s">
        <v>2430</v>
      </c>
      <c r="D3692" s="245" t="s">
        <v>2429</v>
      </c>
      <c r="E3692" s="246" t="s">
        <v>44</v>
      </c>
      <c r="F3692" s="245" t="s">
        <v>44</v>
      </c>
      <c r="G3692" s="245" t="s">
        <v>3823</v>
      </c>
      <c r="H3692" s="245" t="s">
        <v>18985</v>
      </c>
      <c r="I3692" s="245" t="s">
        <v>24</v>
      </c>
      <c r="J3692" s="245" t="s">
        <v>59</v>
      </c>
      <c r="K3692" s="246" t="s">
        <v>9178</v>
      </c>
      <c r="L3692" s="245" t="s">
        <v>568</v>
      </c>
    </row>
    <row r="3693" spans="1:12" x14ac:dyDescent="0.25">
      <c r="A3693" s="245" t="s">
        <v>2037</v>
      </c>
      <c r="B3693" s="245" t="s">
        <v>2036</v>
      </c>
      <c r="C3693" s="245" t="s">
        <v>2430</v>
      </c>
      <c r="D3693" s="245" t="s">
        <v>2429</v>
      </c>
      <c r="E3693" s="246" t="s">
        <v>44</v>
      </c>
      <c r="F3693" s="245" t="s">
        <v>44</v>
      </c>
      <c r="G3693" s="245" t="s">
        <v>3822</v>
      </c>
      <c r="H3693" s="245" t="s">
        <v>18986</v>
      </c>
      <c r="I3693" s="245" t="s">
        <v>24</v>
      </c>
      <c r="J3693" s="245" t="s">
        <v>59</v>
      </c>
      <c r="K3693" s="246" t="s">
        <v>15204</v>
      </c>
      <c r="L3693" s="245" t="s">
        <v>568</v>
      </c>
    </row>
    <row r="3694" spans="1:12" x14ac:dyDescent="0.25">
      <c r="A3694" s="245" t="s">
        <v>2037</v>
      </c>
      <c r="B3694" s="245" t="s">
        <v>2036</v>
      </c>
      <c r="C3694" s="245" t="s">
        <v>2430</v>
      </c>
      <c r="D3694" s="245" t="s">
        <v>2429</v>
      </c>
      <c r="E3694" s="246" t="s">
        <v>44</v>
      </c>
      <c r="F3694" s="245" t="s">
        <v>44</v>
      </c>
      <c r="G3694" s="245" t="s">
        <v>3821</v>
      </c>
      <c r="H3694" s="245" t="s">
        <v>18987</v>
      </c>
      <c r="I3694" s="245" t="s">
        <v>24</v>
      </c>
      <c r="J3694" s="245" t="s">
        <v>59</v>
      </c>
      <c r="K3694" s="246" t="s">
        <v>16247</v>
      </c>
      <c r="L3694" s="245" t="s">
        <v>568</v>
      </c>
    </row>
    <row r="3695" spans="1:12" x14ac:dyDescent="0.25">
      <c r="A3695" s="245" t="s">
        <v>2037</v>
      </c>
      <c r="B3695" s="245" t="s">
        <v>2036</v>
      </c>
      <c r="C3695" s="245" t="s">
        <v>2430</v>
      </c>
      <c r="D3695" s="245" t="s">
        <v>2429</v>
      </c>
      <c r="E3695" s="246" t="s">
        <v>44</v>
      </c>
      <c r="F3695" s="245" t="s">
        <v>44</v>
      </c>
      <c r="G3695" s="245" t="s">
        <v>3820</v>
      </c>
      <c r="H3695" s="245" t="s">
        <v>18988</v>
      </c>
      <c r="I3695" s="245" t="s">
        <v>24</v>
      </c>
      <c r="J3695" s="245" t="s">
        <v>59</v>
      </c>
      <c r="K3695" s="246" t="s">
        <v>8816</v>
      </c>
      <c r="L3695" s="245" t="s">
        <v>568</v>
      </c>
    </row>
    <row r="3696" spans="1:12" x14ac:dyDescent="0.25">
      <c r="A3696" s="245" t="s">
        <v>2037</v>
      </c>
      <c r="B3696" s="245" t="s">
        <v>2036</v>
      </c>
      <c r="C3696" s="245" t="s">
        <v>2430</v>
      </c>
      <c r="D3696" s="245" t="s">
        <v>2429</v>
      </c>
      <c r="E3696" s="246" t="s">
        <v>44</v>
      </c>
      <c r="F3696" s="245" t="s">
        <v>44</v>
      </c>
      <c r="G3696" s="245" t="s">
        <v>3819</v>
      </c>
      <c r="H3696" s="245" t="s">
        <v>18989</v>
      </c>
      <c r="I3696" s="245" t="s">
        <v>24</v>
      </c>
      <c r="J3696" s="245" t="s">
        <v>59</v>
      </c>
      <c r="K3696" s="246" t="s">
        <v>9379</v>
      </c>
      <c r="L3696" s="245" t="s">
        <v>568</v>
      </c>
    </row>
    <row r="3697" spans="1:12" x14ac:dyDescent="0.25">
      <c r="A3697" s="245" t="s">
        <v>2037</v>
      </c>
      <c r="B3697" s="245" t="s">
        <v>2036</v>
      </c>
      <c r="C3697" s="245" t="s">
        <v>2430</v>
      </c>
      <c r="D3697" s="245" t="s">
        <v>2429</v>
      </c>
      <c r="E3697" s="246" t="s">
        <v>44</v>
      </c>
      <c r="F3697" s="245" t="s">
        <v>44</v>
      </c>
      <c r="G3697" s="245" t="s">
        <v>3818</v>
      </c>
      <c r="H3697" s="245" t="s">
        <v>18990</v>
      </c>
      <c r="I3697" s="245" t="s">
        <v>24</v>
      </c>
      <c r="J3697" s="245" t="s">
        <v>59</v>
      </c>
      <c r="K3697" s="246" t="s">
        <v>12895</v>
      </c>
      <c r="L3697" s="245" t="s">
        <v>568</v>
      </c>
    </row>
    <row r="3698" spans="1:12" x14ac:dyDescent="0.25">
      <c r="A3698" s="245" t="s">
        <v>2037</v>
      </c>
      <c r="B3698" s="245" t="s">
        <v>2036</v>
      </c>
      <c r="C3698" s="245" t="s">
        <v>2430</v>
      </c>
      <c r="D3698" s="245" t="s">
        <v>2429</v>
      </c>
      <c r="E3698" s="246" t="s">
        <v>44</v>
      </c>
      <c r="F3698" s="245" t="s">
        <v>44</v>
      </c>
      <c r="G3698" s="245" t="s">
        <v>3817</v>
      </c>
      <c r="H3698" s="245" t="s">
        <v>18991</v>
      </c>
      <c r="I3698" s="245" t="s">
        <v>24</v>
      </c>
      <c r="J3698" s="245" t="s">
        <v>59</v>
      </c>
      <c r="K3698" s="246" t="s">
        <v>8949</v>
      </c>
      <c r="L3698" s="245" t="s">
        <v>568</v>
      </c>
    </row>
    <row r="3699" spans="1:12" x14ac:dyDescent="0.25">
      <c r="A3699" s="245" t="s">
        <v>2037</v>
      </c>
      <c r="B3699" s="245" t="s">
        <v>2036</v>
      </c>
      <c r="C3699" s="245" t="s">
        <v>2430</v>
      </c>
      <c r="D3699" s="245" t="s">
        <v>2429</v>
      </c>
      <c r="E3699" s="246" t="s">
        <v>44</v>
      </c>
      <c r="F3699" s="245" t="s">
        <v>44</v>
      </c>
      <c r="G3699" s="245" t="s">
        <v>3816</v>
      </c>
      <c r="H3699" s="245" t="s">
        <v>18992</v>
      </c>
      <c r="I3699" s="245" t="s">
        <v>24</v>
      </c>
      <c r="J3699" s="245" t="s">
        <v>59</v>
      </c>
      <c r="K3699" s="246" t="s">
        <v>3596</v>
      </c>
      <c r="L3699" s="245" t="s">
        <v>568</v>
      </c>
    </row>
    <row r="3700" spans="1:12" x14ac:dyDescent="0.25">
      <c r="A3700" s="245" t="s">
        <v>2037</v>
      </c>
      <c r="B3700" s="245" t="s">
        <v>2036</v>
      </c>
      <c r="C3700" s="245" t="s">
        <v>2430</v>
      </c>
      <c r="D3700" s="245" t="s">
        <v>2429</v>
      </c>
      <c r="E3700" s="246" t="s">
        <v>44</v>
      </c>
      <c r="F3700" s="245" t="s">
        <v>44</v>
      </c>
      <c r="G3700" s="245" t="s">
        <v>3814</v>
      </c>
      <c r="H3700" s="245" t="s">
        <v>18993</v>
      </c>
      <c r="I3700" s="245" t="s">
        <v>24</v>
      </c>
      <c r="J3700" s="245" t="s">
        <v>59</v>
      </c>
      <c r="K3700" s="246" t="s">
        <v>11740</v>
      </c>
      <c r="L3700" s="245" t="s">
        <v>568</v>
      </c>
    </row>
    <row r="3701" spans="1:12" x14ac:dyDescent="0.25">
      <c r="A3701" s="245" t="s">
        <v>2037</v>
      </c>
      <c r="B3701" s="245" t="s">
        <v>2036</v>
      </c>
      <c r="C3701" s="245" t="s">
        <v>2430</v>
      </c>
      <c r="D3701" s="245" t="s">
        <v>2429</v>
      </c>
      <c r="E3701" s="246" t="s">
        <v>44</v>
      </c>
      <c r="F3701" s="245" t="s">
        <v>44</v>
      </c>
      <c r="G3701" s="245" t="s">
        <v>3813</v>
      </c>
      <c r="H3701" s="245" t="s">
        <v>18994</v>
      </c>
      <c r="I3701" s="245" t="s">
        <v>24</v>
      </c>
      <c r="J3701" s="245" t="s">
        <v>59</v>
      </c>
      <c r="K3701" s="246" t="s">
        <v>9437</v>
      </c>
      <c r="L3701" s="245" t="s">
        <v>568</v>
      </c>
    </row>
    <row r="3702" spans="1:12" x14ac:dyDescent="0.25">
      <c r="A3702" s="245" t="s">
        <v>2037</v>
      </c>
      <c r="B3702" s="245" t="s">
        <v>2036</v>
      </c>
      <c r="C3702" s="245" t="s">
        <v>2430</v>
      </c>
      <c r="D3702" s="245" t="s">
        <v>2429</v>
      </c>
      <c r="E3702" s="246" t="s">
        <v>44</v>
      </c>
      <c r="F3702" s="245" t="s">
        <v>44</v>
      </c>
      <c r="G3702" s="245" t="s">
        <v>3812</v>
      </c>
      <c r="H3702" s="245" t="s">
        <v>18995</v>
      </c>
      <c r="I3702" s="245" t="s">
        <v>24</v>
      </c>
      <c r="J3702" s="245" t="s">
        <v>59</v>
      </c>
      <c r="K3702" s="246" t="s">
        <v>10184</v>
      </c>
      <c r="L3702" s="245" t="s">
        <v>568</v>
      </c>
    </row>
    <row r="3703" spans="1:12" x14ac:dyDescent="0.25">
      <c r="A3703" s="245" t="s">
        <v>2037</v>
      </c>
      <c r="B3703" s="245" t="s">
        <v>2036</v>
      </c>
      <c r="C3703" s="245" t="s">
        <v>2430</v>
      </c>
      <c r="D3703" s="245" t="s">
        <v>2429</v>
      </c>
      <c r="E3703" s="246" t="s">
        <v>44</v>
      </c>
      <c r="F3703" s="245" t="s">
        <v>44</v>
      </c>
      <c r="G3703" s="245" t="s">
        <v>3811</v>
      </c>
      <c r="H3703" s="245" t="s">
        <v>18996</v>
      </c>
      <c r="I3703" s="245" t="s">
        <v>24</v>
      </c>
      <c r="J3703" s="245" t="s">
        <v>59</v>
      </c>
      <c r="K3703" s="246" t="s">
        <v>8383</v>
      </c>
      <c r="L3703" s="245" t="s">
        <v>568</v>
      </c>
    </row>
    <row r="3704" spans="1:12" x14ac:dyDescent="0.25">
      <c r="A3704" s="245" t="s">
        <v>2037</v>
      </c>
      <c r="B3704" s="245" t="s">
        <v>2036</v>
      </c>
      <c r="C3704" s="245" t="s">
        <v>2430</v>
      </c>
      <c r="D3704" s="245" t="s">
        <v>2429</v>
      </c>
      <c r="E3704" s="246" t="s">
        <v>44</v>
      </c>
      <c r="F3704" s="245" t="s">
        <v>44</v>
      </c>
      <c r="G3704" s="245" t="s">
        <v>3810</v>
      </c>
      <c r="H3704" s="245" t="s">
        <v>18997</v>
      </c>
      <c r="I3704" s="245" t="s">
        <v>24</v>
      </c>
      <c r="J3704" s="245" t="s">
        <v>59</v>
      </c>
      <c r="K3704" s="246" t="s">
        <v>2023</v>
      </c>
      <c r="L3704" s="245" t="s">
        <v>568</v>
      </c>
    </row>
    <row r="3705" spans="1:12" x14ac:dyDescent="0.25">
      <c r="A3705" s="245" t="s">
        <v>2037</v>
      </c>
      <c r="B3705" s="245" t="s">
        <v>2036</v>
      </c>
      <c r="C3705" s="245" t="s">
        <v>2430</v>
      </c>
      <c r="D3705" s="245" t="s">
        <v>2429</v>
      </c>
      <c r="E3705" s="246" t="s">
        <v>44</v>
      </c>
      <c r="F3705" s="245" t="s">
        <v>44</v>
      </c>
      <c r="G3705" s="245" t="s">
        <v>3809</v>
      </c>
      <c r="H3705" s="245" t="s">
        <v>18998</v>
      </c>
      <c r="I3705" s="245" t="s">
        <v>24</v>
      </c>
      <c r="J3705" s="245" t="s">
        <v>59</v>
      </c>
      <c r="K3705" s="246" t="s">
        <v>18999</v>
      </c>
      <c r="L3705" s="245" t="s">
        <v>568</v>
      </c>
    </row>
    <row r="3706" spans="1:12" x14ac:dyDescent="0.25">
      <c r="A3706" s="245" t="s">
        <v>2037</v>
      </c>
      <c r="B3706" s="245" t="s">
        <v>2036</v>
      </c>
      <c r="C3706" s="245" t="s">
        <v>2430</v>
      </c>
      <c r="D3706" s="245" t="s">
        <v>2429</v>
      </c>
      <c r="E3706" s="246" t="s">
        <v>44</v>
      </c>
      <c r="F3706" s="245" t="s">
        <v>44</v>
      </c>
      <c r="G3706" s="245" t="s">
        <v>3808</v>
      </c>
      <c r="H3706" s="245" t="s">
        <v>19000</v>
      </c>
      <c r="I3706" s="245" t="s">
        <v>24</v>
      </c>
      <c r="J3706" s="245" t="s">
        <v>59</v>
      </c>
      <c r="K3706" s="246" t="s">
        <v>8993</v>
      </c>
      <c r="L3706" s="245" t="s">
        <v>568</v>
      </c>
    </row>
    <row r="3707" spans="1:12" x14ac:dyDescent="0.25">
      <c r="A3707" s="245" t="s">
        <v>2037</v>
      </c>
      <c r="B3707" s="245" t="s">
        <v>2036</v>
      </c>
      <c r="C3707" s="245" t="s">
        <v>2430</v>
      </c>
      <c r="D3707" s="245" t="s">
        <v>2429</v>
      </c>
      <c r="E3707" s="246" t="s">
        <v>44</v>
      </c>
      <c r="F3707" s="245" t="s">
        <v>44</v>
      </c>
      <c r="G3707" s="245" t="s">
        <v>3807</v>
      </c>
      <c r="H3707" s="245" t="s">
        <v>3806</v>
      </c>
      <c r="I3707" s="245" t="s">
        <v>24</v>
      </c>
      <c r="J3707" s="245" t="s">
        <v>59</v>
      </c>
      <c r="K3707" s="246" t="s">
        <v>19001</v>
      </c>
      <c r="L3707" s="245" t="s">
        <v>568</v>
      </c>
    </row>
    <row r="3708" spans="1:12" x14ac:dyDescent="0.25">
      <c r="A3708" s="245" t="s">
        <v>2037</v>
      </c>
      <c r="B3708" s="245" t="s">
        <v>2036</v>
      </c>
      <c r="C3708" s="245" t="s">
        <v>2430</v>
      </c>
      <c r="D3708" s="245" t="s">
        <v>2429</v>
      </c>
      <c r="E3708" s="246" t="s">
        <v>44</v>
      </c>
      <c r="F3708" s="245" t="s">
        <v>44</v>
      </c>
      <c r="G3708" s="245" t="s">
        <v>3805</v>
      </c>
      <c r="H3708" s="245" t="s">
        <v>19002</v>
      </c>
      <c r="I3708" s="245" t="s">
        <v>24</v>
      </c>
      <c r="J3708" s="245" t="s">
        <v>59</v>
      </c>
      <c r="K3708" s="246" t="s">
        <v>9519</v>
      </c>
      <c r="L3708" s="245" t="s">
        <v>568</v>
      </c>
    </row>
    <row r="3709" spans="1:12" x14ac:dyDescent="0.25">
      <c r="A3709" s="245" t="s">
        <v>2037</v>
      </c>
      <c r="B3709" s="245" t="s">
        <v>2036</v>
      </c>
      <c r="C3709" s="245" t="s">
        <v>2430</v>
      </c>
      <c r="D3709" s="245" t="s">
        <v>2429</v>
      </c>
      <c r="E3709" s="246" t="s">
        <v>44</v>
      </c>
      <c r="F3709" s="245" t="s">
        <v>44</v>
      </c>
      <c r="G3709" s="245" t="s">
        <v>3804</v>
      </c>
      <c r="H3709" s="245" t="s">
        <v>19003</v>
      </c>
      <c r="I3709" s="245" t="s">
        <v>24</v>
      </c>
      <c r="J3709" s="245" t="s">
        <v>59</v>
      </c>
      <c r="K3709" s="246" t="s">
        <v>8444</v>
      </c>
      <c r="L3709" s="245" t="s">
        <v>568</v>
      </c>
    </row>
    <row r="3710" spans="1:12" x14ac:dyDescent="0.25">
      <c r="A3710" s="245" t="s">
        <v>2037</v>
      </c>
      <c r="B3710" s="245" t="s">
        <v>2036</v>
      </c>
      <c r="C3710" s="245" t="s">
        <v>2430</v>
      </c>
      <c r="D3710" s="245" t="s">
        <v>2429</v>
      </c>
      <c r="E3710" s="246" t="s">
        <v>44</v>
      </c>
      <c r="F3710" s="245" t="s">
        <v>44</v>
      </c>
      <c r="G3710" s="245" t="s">
        <v>3803</v>
      </c>
      <c r="H3710" s="245" t="s">
        <v>19004</v>
      </c>
      <c r="I3710" s="245" t="s">
        <v>24</v>
      </c>
      <c r="J3710" s="245" t="s">
        <v>59</v>
      </c>
      <c r="K3710" s="246" t="s">
        <v>8387</v>
      </c>
      <c r="L3710" s="245" t="s">
        <v>568</v>
      </c>
    </row>
    <row r="3711" spans="1:12" x14ac:dyDescent="0.25">
      <c r="A3711" s="245" t="s">
        <v>2037</v>
      </c>
      <c r="B3711" s="245" t="s">
        <v>2036</v>
      </c>
      <c r="C3711" s="245" t="s">
        <v>2430</v>
      </c>
      <c r="D3711" s="245" t="s">
        <v>2429</v>
      </c>
      <c r="E3711" s="246" t="s">
        <v>44</v>
      </c>
      <c r="F3711" s="245" t="s">
        <v>44</v>
      </c>
      <c r="G3711" s="245" t="s">
        <v>3802</v>
      </c>
      <c r="H3711" s="245" t="s">
        <v>19005</v>
      </c>
      <c r="I3711" s="245" t="s">
        <v>24</v>
      </c>
      <c r="J3711" s="245" t="s">
        <v>59</v>
      </c>
      <c r="K3711" s="246" t="s">
        <v>2891</v>
      </c>
      <c r="L3711" s="245" t="s">
        <v>568</v>
      </c>
    </row>
    <row r="3712" spans="1:12" x14ac:dyDescent="0.25">
      <c r="A3712" s="245" t="s">
        <v>2037</v>
      </c>
      <c r="B3712" s="245" t="s">
        <v>2036</v>
      </c>
      <c r="C3712" s="245" t="s">
        <v>2430</v>
      </c>
      <c r="D3712" s="245" t="s">
        <v>2429</v>
      </c>
      <c r="E3712" s="246" t="s">
        <v>44</v>
      </c>
      <c r="F3712" s="245" t="s">
        <v>44</v>
      </c>
      <c r="G3712" s="245" t="s">
        <v>3800</v>
      </c>
      <c r="H3712" s="245" t="s">
        <v>19006</v>
      </c>
      <c r="I3712" s="245" t="s">
        <v>24</v>
      </c>
      <c r="J3712" s="245" t="s">
        <v>59</v>
      </c>
      <c r="K3712" s="246" t="s">
        <v>3236</v>
      </c>
      <c r="L3712" s="245" t="s">
        <v>568</v>
      </c>
    </row>
    <row r="3713" spans="1:12" x14ac:dyDescent="0.25">
      <c r="A3713" s="245" t="s">
        <v>2037</v>
      </c>
      <c r="B3713" s="245" t="s">
        <v>2036</v>
      </c>
      <c r="C3713" s="245" t="s">
        <v>2430</v>
      </c>
      <c r="D3713" s="245" t="s">
        <v>2429</v>
      </c>
      <c r="E3713" s="246" t="s">
        <v>44</v>
      </c>
      <c r="F3713" s="245" t="s">
        <v>44</v>
      </c>
      <c r="G3713" s="245" t="s">
        <v>3798</v>
      </c>
      <c r="H3713" s="245" t="s">
        <v>19007</v>
      </c>
      <c r="I3713" s="245" t="s">
        <v>24</v>
      </c>
      <c r="J3713" s="245" t="s">
        <v>59</v>
      </c>
      <c r="K3713" s="246" t="s">
        <v>9486</v>
      </c>
      <c r="L3713" s="245" t="s">
        <v>568</v>
      </c>
    </row>
    <row r="3714" spans="1:12" x14ac:dyDescent="0.25">
      <c r="A3714" s="245" t="s">
        <v>2037</v>
      </c>
      <c r="B3714" s="245" t="s">
        <v>2036</v>
      </c>
      <c r="C3714" s="245" t="s">
        <v>2430</v>
      </c>
      <c r="D3714" s="245" t="s">
        <v>2429</v>
      </c>
      <c r="E3714" s="246" t="s">
        <v>44</v>
      </c>
      <c r="F3714" s="245" t="s">
        <v>44</v>
      </c>
      <c r="G3714" s="245" t="s">
        <v>3796</v>
      </c>
      <c r="H3714" s="245" t="s">
        <v>19008</v>
      </c>
      <c r="I3714" s="245" t="s">
        <v>24</v>
      </c>
      <c r="J3714" s="245" t="s">
        <v>59</v>
      </c>
      <c r="K3714" s="246" t="s">
        <v>18034</v>
      </c>
      <c r="L3714" s="245" t="s">
        <v>568</v>
      </c>
    </row>
    <row r="3715" spans="1:12" x14ac:dyDescent="0.25">
      <c r="A3715" s="245" t="s">
        <v>2037</v>
      </c>
      <c r="B3715" s="245" t="s">
        <v>2036</v>
      </c>
      <c r="C3715" s="245" t="s">
        <v>2430</v>
      </c>
      <c r="D3715" s="245" t="s">
        <v>2429</v>
      </c>
      <c r="E3715" s="246" t="s">
        <v>44</v>
      </c>
      <c r="F3715" s="245" t="s">
        <v>44</v>
      </c>
      <c r="G3715" s="245" t="s">
        <v>3795</v>
      </c>
      <c r="H3715" s="245" t="s">
        <v>19009</v>
      </c>
      <c r="I3715" s="245" t="s">
        <v>24</v>
      </c>
      <c r="J3715" s="245" t="s">
        <v>59</v>
      </c>
      <c r="K3715" s="246" t="s">
        <v>19010</v>
      </c>
      <c r="L3715" s="245" t="s">
        <v>568</v>
      </c>
    </row>
    <row r="3716" spans="1:12" x14ac:dyDescent="0.25">
      <c r="A3716" s="245" t="s">
        <v>2037</v>
      </c>
      <c r="B3716" s="245" t="s">
        <v>2036</v>
      </c>
      <c r="C3716" s="245" t="s">
        <v>2430</v>
      </c>
      <c r="D3716" s="245" t="s">
        <v>2429</v>
      </c>
      <c r="E3716" s="246" t="s">
        <v>44</v>
      </c>
      <c r="F3716" s="245" t="s">
        <v>44</v>
      </c>
      <c r="G3716" s="245" t="s">
        <v>3793</v>
      </c>
      <c r="H3716" s="245" t="s">
        <v>19011</v>
      </c>
      <c r="I3716" s="245" t="s">
        <v>24</v>
      </c>
      <c r="J3716" s="245" t="s">
        <v>59</v>
      </c>
      <c r="K3716" s="246" t="s">
        <v>11843</v>
      </c>
      <c r="L3716" s="245" t="s">
        <v>568</v>
      </c>
    </row>
    <row r="3717" spans="1:12" x14ac:dyDescent="0.25">
      <c r="A3717" s="245" t="s">
        <v>2037</v>
      </c>
      <c r="B3717" s="245" t="s">
        <v>2036</v>
      </c>
      <c r="C3717" s="245" t="s">
        <v>2430</v>
      </c>
      <c r="D3717" s="245" t="s">
        <v>2429</v>
      </c>
      <c r="E3717" s="246" t="s">
        <v>44</v>
      </c>
      <c r="F3717" s="245" t="s">
        <v>44</v>
      </c>
      <c r="G3717" s="245" t="s">
        <v>3792</v>
      </c>
      <c r="H3717" s="245" t="s">
        <v>19012</v>
      </c>
      <c r="I3717" s="245" t="s">
        <v>24</v>
      </c>
      <c r="J3717" s="245" t="s">
        <v>59</v>
      </c>
      <c r="K3717" s="246" t="s">
        <v>8327</v>
      </c>
      <c r="L3717" s="245" t="s">
        <v>568</v>
      </c>
    </row>
    <row r="3718" spans="1:12" x14ac:dyDescent="0.25">
      <c r="A3718" s="245" t="s">
        <v>2037</v>
      </c>
      <c r="B3718" s="245" t="s">
        <v>2036</v>
      </c>
      <c r="C3718" s="245" t="s">
        <v>2430</v>
      </c>
      <c r="D3718" s="245" t="s">
        <v>2429</v>
      </c>
      <c r="E3718" s="246" t="s">
        <v>44</v>
      </c>
      <c r="F3718" s="245" t="s">
        <v>44</v>
      </c>
      <c r="G3718" s="245" t="s">
        <v>3790</v>
      </c>
      <c r="H3718" s="245" t="s">
        <v>19013</v>
      </c>
      <c r="I3718" s="245" t="s">
        <v>24</v>
      </c>
      <c r="J3718" s="245" t="s">
        <v>59</v>
      </c>
      <c r="K3718" s="246" t="s">
        <v>12636</v>
      </c>
      <c r="L3718" s="245" t="s">
        <v>568</v>
      </c>
    </row>
    <row r="3719" spans="1:12" x14ac:dyDescent="0.25">
      <c r="A3719" s="245" t="s">
        <v>2037</v>
      </c>
      <c r="B3719" s="245" t="s">
        <v>2036</v>
      </c>
      <c r="C3719" s="245" t="s">
        <v>2430</v>
      </c>
      <c r="D3719" s="245" t="s">
        <v>2429</v>
      </c>
      <c r="E3719" s="246" t="s">
        <v>44</v>
      </c>
      <c r="F3719" s="245" t="s">
        <v>44</v>
      </c>
      <c r="G3719" s="245" t="s">
        <v>3789</v>
      </c>
      <c r="H3719" s="245" t="s">
        <v>19014</v>
      </c>
      <c r="I3719" s="245" t="s">
        <v>24</v>
      </c>
      <c r="J3719" s="245" t="s">
        <v>59</v>
      </c>
      <c r="K3719" s="246" t="s">
        <v>19015</v>
      </c>
      <c r="L3719" s="245" t="s">
        <v>568</v>
      </c>
    </row>
    <row r="3720" spans="1:12" x14ac:dyDescent="0.25">
      <c r="A3720" s="245" t="s">
        <v>2037</v>
      </c>
      <c r="B3720" s="245" t="s">
        <v>2036</v>
      </c>
      <c r="C3720" s="245" t="s">
        <v>2430</v>
      </c>
      <c r="D3720" s="245" t="s">
        <v>2429</v>
      </c>
      <c r="E3720" s="246" t="s">
        <v>44</v>
      </c>
      <c r="F3720" s="245" t="s">
        <v>44</v>
      </c>
      <c r="G3720" s="245" t="s">
        <v>3788</v>
      </c>
      <c r="H3720" s="245" t="s">
        <v>19016</v>
      </c>
      <c r="I3720" s="245" t="s">
        <v>24</v>
      </c>
      <c r="J3720" s="245" t="s">
        <v>59</v>
      </c>
      <c r="K3720" s="246" t="s">
        <v>19017</v>
      </c>
      <c r="L3720" s="245" t="s">
        <v>568</v>
      </c>
    </row>
    <row r="3721" spans="1:12" x14ac:dyDescent="0.25">
      <c r="A3721" s="245" t="s">
        <v>2037</v>
      </c>
      <c r="B3721" s="245" t="s">
        <v>2036</v>
      </c>
      <c r="C3721" s="245" t="s">
        <v>2430</v>
      </c>
      <c r="D3721" s="245" t="s">
        <v>2429</v>
      </c>
      <c r="E3721" s="246" t="s">
        <v>44</v>
      </c>
      <c r="F3721" s="245" t="s">
        <v>44</v>
      </c>
      <c r="G3721" s="245" t="s">
        <v>3786</v>
      </c>
      <c r="H3721" s="245" t="s">
        <v>19018</v>
      </c>
      <c r="I3721" s="245" t="s">
        <v>24</v>
      </c>
      <c r="J3721" s="245" t="s">
        <v>59</v>
      </c>
      <c r="K3721" s="246" t="s">
        <v>2634</v>
      </c>
      <c r="L3721" s="245" t="s">
        <v>568</v>
      </c>
    </row>
    <row r="3722" spans="1:12" x14ac:dyDescent="0.25">
      <c r="A3722" s="245" t="s">
        <v>2037</v>
      </c>
      <c r="B3722" s="245" t="s">
        <v>2036</v>
      </c>
      <c r="C3722" s="245" t="s">
        <v>2430</v>
      </c>
      <c r="D3722" s="245" t="s">
        <v>2429</v>
      </c>
      <c r="E3722" s="246" t="s">
        <v>44</v>
      </c>
      <c r="F3722" s="245" t="s">
        <v>44</v>
      </c>
      <c r="G3722" s="245" t="s">
        <v>3785</v>
      </c>
      <c r="H3722" s="245" t="s">
        <v>19019</v>
      </c>
      <c r="I3722" s="245" t="s">
        <v>24</v>
      </c>
      <c r="J3722" s="245" t="s">
        <v>59</v>
      </c>
      <c r="K3722" s="246" t="s">
        <v>8958</v>
      </c>
      <c r="L3722" s="245" t="s">
        <v>568</v>
      </c>
    </row>
    <row r="3723" spans="1:12" x14ac:dyDescent="0.25">
      <c r="A3723" s="245" t="s">
        <v>2037</v>
      </c>
      <c r="B3723" s="245" t="s">
        <v>2036</v>
      </c>
      <c r="C3723" s="245" t="s">
        <v>2430</v>
      </c>
      <c r="D3723" s="245" t="s">
        <v>2429</v>
      </c>
      <c r="E3723" s="246" t="s">
        <v>44</v>
      </c>
      <c r="F3723" s="245" t="s">
        <v>44</v>
      </c>
      <c r="G3723" s="245" t="s">
        <v>3783</v>
      </c>
      <c r="H3723" s="245" t="s">
        <v>19020</v>
      </c>
      <c r="I3723" s="245" t="s">
        <v>24</v>
      </c>
      <c r="J3723" s="245" t="s">
        <v>59</v>
      </c>
      <c r="K3723" s="246" t="s">
        <v>19021</v>
      </c>
      <c r="L3723" s="245" t="s">
        <v>568</v>
      </c>
    </row>
    <row r="3724" spans="1:12" x14ac:dyDescent="0.25">
      <c r="A3724" s="245" t="s">
        <v>2037</v>
      </c>
      <c r="B3724" s="245" t="s">
        <v>2036</v>
      </c>
      <c r="C3724" s="245" t="s">
        <v>2430</v>
      </c>
      <c r="D3724" s="245" t="s">
        <v>2429</v>
      </c>
      <c r="E3724" s="246" t="s">
        <v>44</v>
      </c>
      <c r="F3724" s="245" t="s">
        <v>44</v>
      </c>
      <c r="G3724" s="245" t="s">
        <v>3782</v>
      </c>
      <c r="H3724" s="245" t="s">
        <v>19022</v>
      </c>
      <c r="I3724" s="245" t="s">
        <v>24</v>
      </c>
      <c r="J3724" s="245" t="s">
        <v>59</v>
      </c>
      <c r="K3724" s="246" t="s">
        <v>8560</v>
      </c>
      <c r="L3724" s="245" t="s">
        <v>568</v>
      </c>
    </row>
    <row r="3725" spans="1:12" x14ac:dyDescent="0.25">
      <c r="A3725" s="245" t="s">
        <v>2037</v>
      </c>
      <c r="B3725" s="245" t="s">
        <v>2036</v>
      </c>
      <c r="C3725" s="245" t="s">
        <v>2430</v>
      </c>
      <c r="D3725" s="245" t="s">
        <v>2429</v>
      </c>
      <c r="E3725" s="246" t="s">
        <v>44</v>
      </c>
      <c r="F3725" s="245" t="s">
        <v>44</v>
      </c>
      <c r="G3725" s="245" t="s">
        <v>3781</v>
      </c>
      <c r="H3725" s="245" t="s">
        <v>19023</v>
      </c>
      <c r="I3725" s="245" t="s">
        <v>24</v>
      </c>
      <c r="J3725" s="245" t="s">
        <v>59</v>
      </c>
      <c r="K3725" s="246" t="s">
        <v>19024</v>
      </c>
      <c r="L3725" s="245" t="s">
        <v>568</v>
      </c>
    </row>
    <row r="3726" spans="1:12" x14ac:dyDescent="0.25">
      <c r="A3726" s="245" t="s">
        <v>2037</v>
      </c>
      <c r="B3726" s="245" t="s">
        <v>2036</v>
      </c>
      <c r="C3726" s="245" t="s">
        <v>2430</v>
      </c>
      <c r="D3726" s="245" t="s">
        <v>2429</v>
      </c>
      <c r="E3726" s="246" t="s">
        <v>44</v>
      </c>
      <c r="F3726" s="245" t="s">
        <v>44</v>
      </c>
      <c r="G3726" s="245" t="s">
        <v>3779</v>
      </c>
      <c r="H3726" s="245" t="s">
        <v>19025</v>
      </c>
      <c r="I3726" s="245" t="s">
        <v>24</v>
      </c>
      <c r="J3726" s="245" t="s">
        <v>59</v>
      </c>
      <c r="K3726" s="246" t="s">
        <v>19026</v>
      </c>
      <c r="L3726" s="245" t="s">
        <v>568</v>
      </c>
    </row>
    <row r="3727" spans="1:12" x14ac:dyDescent="0.25">
      <c r="A3727" s="245" t="s">
        <v>2037</v>
      </c>
      <c r="B3727" s="245" t="s">
        <v>2036</v>
      </c>
      <c r="C3727" s="245" t="s">
        <v>2430</v>
      </c>
      <c r="D3727" s="245" t="s">
        <v>2429</v>
      </c>
      <c r="E3727" s="246" t="s">
        <v>44</v>
      </c>
      <c r="F3727" s="245" t="s">
        <v>44</v>
      </c>
      <c r="G3727" s="245" t="s">
        <v>3778</v>
      </c>
      <c r="H3727" s="245" t="s">
        <v>19027</v>
      </c>
      <c r="I3727" s="245" t="s">
        <v>24</v>
      </c>
      <c r="J3727" s="245" t="s">
        <v>59</v>
      </c>
      <c r="K3727" s="246" t="s">
        <v>19028</v>
      </c>
      <c r="L3727" s="245" t="s">
        <v>568</v>
      </c>
    </row>
    <row r="3728" spans="1:12" x14ac:dyDescent="0.25">
      <c r="A3728" s="245" t="s">
        <v>2037</v>
      </c>
      <c r="B3728" s="245" t="s">
        <v>2036</v>
      </c>
      <c r="C3728" s="245" t="s">
        <v>2430</v>
      </c>
      <c r="D3728" s="245" t="s">
        <v>2429</v>
      </c>
      <c r="E3728" s="246" t="s">
        <v>44</v>
      </c>
      <c r="F3728" s="245" t="s">
        <v>44</v>
      </c>
      <c r="G3728" s="245" t="s">
        <v>3777</v>
      </c>
      <c r="H3728" s="245" t="s">
        <v>19029</v>
      </c>
      <c r="I3728" s="245" t="s">
        <v>24</v>
      </c>
      <c r="J3728" s="245" t="s">
        <v>59</v>
      </c>
      <c r="K3728" s="246" t="s">
        <v>1891</v>
      </c>
      <c r="L3728" s="245" t="s">
        <v>568</v>
      </c>
    </row>
    <row r="3729" spans="1:12" x14ac:dyDescent="0.25">
      <c r="A3729" s="245" t="s">
        <v>2037</v>
      </c>
      <c r="B3729" s="245" t="s">
        <v>2036</v>
      </c>
      <c r="C3729" s="245" t="s">
        <v>2430</v>
      </c>
      <c r="D3729" s="245" t="s">
        <v>2429</v>
      </c>
      <c r="E3729" s="246" t="s">
        <v>44</v>
      </c>
      <c r="F3729" s="245" t="s">
        <v>44</v>
      </c>
      <c r="G3729" s="245" t="s">
        <v>3776</v>
      </c>
      <c r="H3729" s="245" t="s">
        <v>19030</v>
      </c>
      <c r="I3729" s="245" t="s">
        <v>24</v>
      </c>
      <c r="J3729" s="245" t="s">
        <v>59</v>
      </c>
      <c r="K3729" s="246" t="s">
        <v>16281</v>
      </c>
      <c r="L3729" s="245" t="s">
        <v>568</v>
      </c>
    </row>
    <row r="3730" spans="1:12" x14ac:dyDescent="0.25">
      <c r="A3730" s="245" t="s">
        <v>2037</v>
      </c>
      <c r="B3730" s="245" t="s">
        <v>2036</v>
      </c>
      <c r="C3730" s="245" t="s">
        <v>2430</v>
      </c>
      <c r="D3730" s="245" t="s">
        <v>2429</v>
      </c>
      <c r="E3730" s="246" t="s">
        <v>44</v>
      </c>
      <c r="F3730" s="245" t="s">
        <v>44</v>
      </c>
      <c r="G3730" s="245" t="s">
        <v>3774</v>
      </c>
      <c r="H3730" s="245" t="s">
        <v>19031</v>
      </c>
      <c r="I3730" s="245" t="s">
        <v>24</v>
      </c>
      <c r="J3730" s="245" t="s">
        <v>59</v>
      </c>
      <c r="K3730" s="246" t="s">
        <v>12908</v>
      </c>
      <c r="L3730" s="245" t="s">
        <v>568</v>
      </c>
    </row>
    <row r="3731" spans="1:12" x14ac:dyDescent="0.25">
      <c r="A3731" s="245" t="s">
        <v>2037</v>
      </c>
      <c r="B3731" s="245" t="s">
        <v>2036</v>
      </c>
      <c r="C3731" s="245" t="s">
        <v>2430</v>
      </c>
      <c r="D3731" s="245" t="s">
        <v>2429</v>
      </c>
      <c r="E3731" s="246" t="s">
        <v>44</v>
      </c>
      <c r="F3731" s="245" t="s">
        <v>44</v>
      </c>
      <c r="G3731" s="245" t="s">
        <v>3772</v>
      </c>
      <c r="H3731" s="245" t="s">
        <v>19032</v>
      </c>
      <c r="I3731" s="245" t="s">
        <v>24</v>
      </c>
      <c r="J3731" s="245" t="s">
        <v>59</v>
      </c>
      <c r="K3731" s="246" t="s">
        <v>18531</v>
      </c>
      <c r="L3731" s="245" t="s">
        <v>568</v>
      </c>
    </row>
    <row r="3732" spans="1:12" x14ac:dyDescent="0.25">
      <c r="A3732" s="245" t="s">
        <v>2037</v>
      </c>
      <c r="B3732" s="245" t="s">
        <v>2036</v>
      </c>
      <c r="C3732" s="245" t="s">
        <v>2430</v>
      </c>
      <c r="D3732" s="245" t="s">
        <v>2429</v>
      </c>
      <c r="E3732" s="246" t="s">
        <v>44</v>
      </c>
      <c r="F3732" s="245" t="s">
        <v>44</v>
      </c>
      <c r="G3732" s="245" t="s">
        <v>3770</v>
      </c>
      <c r="H3732" s="245" t="s">
        <v>19033</v>
      </c>
      <c r="I3732" s="245" t="s">
        <v>24</v>
      </c>
      <c r="J3732" s="245" t="s">
        <v>59</v>
      </c>
      <c r="K3732" s="246" t="s">
        <v>12616</v>
      </c>
      <c r="L3732" s="245" t="s">
        <v>568</v>
      </c>
    </row>
    <row r="3733" spans="1:12" x14ac:dyDescent="0.25">
      <c r="A3733" s="245" t="s">
        <v>2037</v>
      </c>
      <c r="B3733" s="245" t="s">
        <v>2036</v>
      </c>
      <c r="C3733" s="245" t="s">
        <v>2430</v>
      </c>
      <c r="D3733" s="245" t="s">
        <v>2429</v>
      </c>
      <c r="E3733" s="246" t="s">
        <v>44</v>
      </c>
      <c r="F3733" s="245" t="s">
        <v>44</v>
      </c>
      <c r="G3733" s="245" t="s">
        <v>3769</v>
      </c>
      <c r="H3733" s="245" t="s">
        <v>19034</v>
      </c>
      <c r="I3733" s="245" t="s">
        <v>24</v>
      </c>
      <c r="J3733" s="245" t="s">
        <v>59</v>
      </c>
      <c r="K3733" s="246" t="s">
        <v>19035</v>
      </c>
      <c r="L3733" s="245" t="s">
        <v>568</v>
      </c>
    </row>
    <row r="3734" spans="1:12" x14ac:dyDescent="0.25">
      <c r="A3734" s="245" t="s">
        <v>2037</v>
      </c>
      <c r="B3734" s="245" t="s">
        <v>2036</v>
      </c>
      <c r="C3734" s="245" t="s">
        <v>2430</v>
      </c>
      <c r="D3734" s="245" t="s">
        <v>2429</v>
      </c>
      <c r="E3734" s="246" t="s">
        <v>44</v>
      </c>
      <c r="F3734" s="245" t="s">
        <v>44</v>
      </c>
      <c r="G3734" s="245" t="s">
        <v>3768</v>
      </c>
      <c r="H3734" s="245" t="s">
        <v>19036</v>
      </c>
      <c r="I3734" s="245" t="s">
        <v>24</v>
      </c>
      <c r="J3734" s="245" t="s">
        <v>59</v>
      </c>
      <c r="K3734" s="246" t="s">
        <v>8764</v>
      </c>
      <c r="L3734" s="245" t="s">
        <v>568</v>
      </c>
    </row>
    <row r="3735" spans="1:12" x14ac:dyDescent="0.25">
      <c r="A3735" s="245" t="s">
        <v>2037</v>
      </c>
      <c r="B3735" s="245" t="s">
        <v>2036</v>
      </c>
      <c r="C3735" s="245" t="s">
        <v>2430</v>
      </c>
      <c r="D3735" s="245" t="s">
        <v>2429</v>
      </c>
      <c r="E3735" s="246" t="s">
        <v>44</v>
      </c>
      <c r="F3735" s="245" t="s">
        <v>44</v>
      </c>
      <c r="G3735" s="245" t="s">
        <v>3767</v>
      </c>
      <c r="H3735" s="245" t="s">
        <v>19037</v>
      </c>
      <c r="I3735" s="245" t="s">
        <v>24</v>
      </c>
      <c r="J3735" s="245" t="s">
        <v>59</v>
      </c>
      <c r="K3735" s="246" t="s">
        <v>4655</v>
      </c>
      <c r="L3735" s="245" t="s">
        <v>568</v>
      </c>
    </row>
    <row r="3736" spans="1:12" x14ac:dyDescent="0.25">
      <c r="A3736" s="245" t="s">
        <v>2037</v>
      </c>
      <c r="B3736" s="245" t="s">
        <v>2036</v>
      </c>
      <c r="C3736" s="245" t="s">
        <v>2430</v>
      </c>
      <c r="D3736" s="245" t="s">
        <v>2429</v>
      </c>
      <c r="E3736" s="246" t="s">
        <v>44</v>
      </c>
      <c r="F3736" s="245" t="s">
        <v>44</v>
      </c>
      <c r="G3736" s="245" t="s">
        <v>3765</v>
      </c>
      <c r="H3736" s="245" t="s">
        <v>19038</v>
      </c>
      <c r="I3736" s="245" t="s">
        <v>24</v>
      </c>
      <c r="J3736" s="245" t="s">
        <v>59</v>
      </c>
      <c r="K3736" s="246" t="s">
        <v>12627</v>
      </c>
      <c r="L3736" s="245" t="s">
        <v>568</v>
      </c>
    </row>
    <row r="3737" spans="1:12" x14ac:dyDescent="0.25">
      <c r="A3737" s="245" t="s">
        <v>2037</v>
      </c>
      <c r="B3737" s="245" t="s">
        <v>2036</v>
      </c>
      <c r="C3737" s="245" t="s">
        <v>2430</v>
      </c>
      <c r="D3737" s="245" t="s">
        <v>2429</v>
      </c>
      <c r="E3737" s="246" t="s">
        <v>44</v>
      </c>
      <c r="F3737" s="245" t="s">
        <v>44</v>
      </c>
      <c r="G3737" s="245" t="s">
        <v>3764</v>
      </c>
      <c r="H3737" s="245" t="s">
        <v>19039</v>
      </c>
      <c r="I3737" s="245" t="s">
        <v>24</v>
      </c>
      <c r="J3737" s="245" t="s">
        <v>59</v>
      </c>
      <c r="K3737" s="246" t="s">
        <v>8582</v>
      </c>
      <c r="L3737" s="245" t="s">
        <v>568</v>
      </c>
    </row>
    <row r="3738" spans="1:12" x14ac:dyDescent="0.25">
      <c r="A3738" s="245" t="s">
        <v>2037</v>
      </c>
      <c r="B3738" s="245" t="s">
        <v>2036</v>
      </c>
      <c r="C3738" s="245" t="s">
        <v>2430</v>
      </c>
      <c r="D3738" s="245" t="s">
        <v>2429</v>
      </c>
      <c r="E3738" s="246" t="s">
        <v>44</v>
      </c>
      <c r="F3738" s="245" t="s">
        <v>44</v>
      </c>
      <c r="G3738" s="245" t="s">
        <v>3763</v>
      </c>
      <c r="H3738" s="245" t="s">
        <v>19040</v>
      </c>
      <c r="I3738" s="245" t="s">
        <v>24</v>
      </c>
      <c r="J3738" s="245" t="s">
        <v>59</v>
      </c>
      <c r="K3738" s="246" t="s">
        <v>11335</v>
      </c>
      <c r="L3738" s="245" t="s">
        <v>568</v>
      </c>
    </row>
    <row r="3739" spans="1:12" x14ac:dyDescent="0.25">
      <c r="A3739" s="245" t="s">
        <v>2037</v>
      </c>
      <c r="B3739" s="245" t="s">
        <v>2036</v>
      </c>
      <c r="C3739" s="245" t="s">
        <v>2430</v>
      </c>
      <c r="D3739" s="245" t="s">
        <v>2429</v>
      </c>
      <c r="E3739" s="246" t="s">
        <v>44</v>
      </c>
      <c r="F3739" s="245" t="s">
        <v>44</v>
      </c>
      <c r="G3739" s="245" t="s">
        <v>3762</v>
      </c>
      <c r="H3739" s="245" t="s">
        <v>19041</v>
      </c>
      <c r="I3739" s="245" t="s">
        <v>24</v>
      </c>
      <c r="J3739" s="245" t="s">
        <v>59</v>
      </c>
      <c r="K3739" s="246" t="s">
        <v>18532</v>
      </c>
      <c r="L3739" s="245" t="s">
        <v>568</v>
      </c>
    </row>
    <row r="3740" spans="1:12" x14ac:dyDescent="0.25">
      <c r="A3740" s="245" t="s">
        <v>2037</v>
      </c>
      <c r="B3740" s="245" t="s">
        <v>2036</v>
      </c>
      <c r="C3740" s="245" t="s">
        <v>2430</v>
      </c>
      <c r="D3740" s="245" t="s">
        <v>2429</v>
      </c>
      <c r="E3740" s="246" t="s">
        <v>44</v>
      </c>
      <c r="F3740" s="245" t="s">
        <v>44</v>
      </c>
      <c r="G3740" s="245" t="s">
        <v>3761</v>
      </c>
      <c r="H3740" s="245" t="s">
        <v>19042</v>
      </c>
      <c r="I3740" s="245" t="s">
        <v>24</v>
      </c>
      <c r="J3740" s="245" t="s">
        <v>59</v>
      </c>
      <c r="K3740" s="246" t="s">
        <v>15223</v>
      </c>
      <c r="L3740" s="245" t="s">
        <v>568</v>
      </c>
    </row>
    <row r="3741" spans="1:12" x14ac:dyDescent="0.25">
      <c r="A3741" s="245" t="s">
        <v>2037</v>
      </c>
      <c r="B3741" s="245" t="s">
        <v>2036</v>
      </c>
      <c r="C3741" s="245" t="s">
        <v>2430</v>
      </c>
      <c r="D3741" s="245" t="s">
        <v>2429</v>
      </c>
      <c r="E3741" s="246" t="s">
        <v>44</v>
      </c>
      <c r="F3741" s="245" t="s">
        <v>44</v>
      </c>
      <c r="G3741" s="245" t="s">
        <v>3760</v>
      </c>
      <c r="H3741" s="245" t="s">
        <v>19043</v>
      </c>
      <c r="I3741" s="245" t="s">
        <v>24</v>
      </c>
      <c r="J3741" s="245" t="s">
        <v>59</v>
      </c>
      <c r="K3741" s="246" t="s">
        <v>1705</v>
      </c>
      <c r="L3741" s="245" t="s">
        <v>568</v>
      </c>
    </row>
    <row r="3742" spans="1:12" x14ac:dyDescent="0.25">
      <c r="A3742" s="245" t="s">
        <v>2037</v>
      </c>
      <c r="B3742" s="245" t="s">
        <v>2036</v>
      </c>
      <c r="C3742" s="245" t="s">
        <v>2430</v>
      </c>
      <c r="D3742" s="245" t="s">
        <v>2429</v>
      </c>
      <c r="E3742" s="246" t="s">
        <v>44</v>
      </c>
      <c r="F3742" s="245" t="s">
        <v>44</v>
      </c>
      <c r="G3742" s="245" t="s">
        <v>3759</v>
      </c>
      <c r="H3742" s="245" t="s">
        <v>19044</v>
      </c>
      <c r="I3742" s="245" t="s">
        <v>24</v>
      </c>
      <c r="J3742" s="245" t="s">
        <v>59</v>
      </c>
      <c r="K3742" s="246" t="s">
        <v>2018</v>
      </c>
      <c r="L3742" s="245" t="s">
        <v>568</v>
      </c>
    </row>
    <row r="3743" spans="1:12" x14ac:dyDescent="0.25">
      <c r="A3743" s="245" t="s">
        <v>2037</v>
      </c>
      <c r="B3743" s="245" t="s">
        <v>2036</v>
      </c>
      <c r="C3743" s="245" t="s">
        <v>2430</v>
      </c>
      <c r="D3743" s="245" t="s">
        <v>2429</v>
      </c>
      <c r="E3743" s="246" t="s">
        <v>44</v>
      </c>
      <c r="F3743" s="245" t="s">
        <v>44</v>
      </c>
      <c r="G3743" s="245" t="s">
        <v>3757</v>
      </c>
      <c r="H3743" s="245" t="s">
        <v>19045</v>
      </c>
      <c r="I3743" s="245" t="s">
        <v>24</v>
      </c>
      <c r="J3743" s="245" t="s">
        <v>59</v>
      </c>
      <c r="K3743" s="246" t="s">
        <v>8336</v>
      </c>
      <c r="L3743" s="245" t="s">
        <v>568</v>
      </c>
    </row>
    <row r="3744" spans="1:12" x14ac:dyDescent="0.25">
      <c r="A3744" s="245" t="s">
        <v>2037</v>
      </c>
      <c r="B3744" s="245" t="s">
        <v>2036</v>
      </c>
      <c r="C3744" s="245" t="s">
        <v>2430</v>
      </c>
      <c r="D3744" s="245" t="s">
        <v>2429</v>
      </c>
      <c r="E3744" s="246" t="s">
        <v>44</v>
      </c>
      <c r="F3744" s="245" t="s">
        <v>44</v>
      </c>
      <c r="G3744" s="245" t="s">
        <v>3756</v>
      </c>
      <c r="H3744" s="245" t="s">
        <v>19046</v>
      </c>
      <c r="I3744" s="245" t="s">
        <v>24</v>
      </c>
      <c r="J3744" s="245" t="s">
        <v>59</v>
      </c>
      <c r="K3744" s="246" t="s">
        <v>8919</v>
      </c>
      <c r="L3744" s="245" t="s">
        <v>568</v>
      </c>
    </row>
    <row r="3745" spans="1:12" x14ac:dyDescent="0.25">
      <c r="A3745" s="245" t="s">
        <v>2037</v>
      </c>
      <c r="B3745" s="245" t="s">
        <v>2036</v>
      </c>
      <c r="C3745" s="245" t="s">
        <v>2430</v>
      </c>
      <c r="D3745" s="245" t="s">
        <v>2429</v>
      </c>
      <c r="E3745" s="246" t="s">
        <v>44</v>
      </c>
      <c r="F3745" s="245" t="s">
        <v>44</v>
      </c>
      <c r="G3745" s="245" t="s">
        <v>3754</v>
      </c>
      <c r="H3745" s="245" t="s">
        <v>19047</v>
      </c>
      <c r="I3745" s="245" t="s">
        <v>24</v>
      </c>
      <c r="J3745" s="245" t="s">
        <v>59</v>
      </c>
      <c r="K3745" s="246" t="s">
        <v>10182</v>
      </c>
      <c r="L3745" s="245" t="s">
        <v>568</v>
      </c>
    </row>
    <row r="3746" spans="1:12" x14ac:dyDescent="0.25">
      <c r="A3746" s="245" t="s">
        <v>2037</v>
      </c>
      <c r="B3746" s="245" t="s">
        <v>2036</v>
      </c>
      <c r="C3746" s="245" t="s">
        <v>2430</v>
      </c>
      <c r="D3746" s="245" t="s">
        <v>2429</v>
      </c>
      <c r="E3746" s="246" t="s">
        <v>44</v>
      </c>
      <c r="F3746" s="245" t="s">
        <v>44</v>
      </c>
      <c r="G3746" s="245" t="s">
        <v>3753</v>
      </c>
      <c r="H3746" s="245" t="s">
        <v>19048</v>
      </c>
      <c r="I3746" s="245" t="s">
        <v>24</v>
      </c>
      <c r="J3746" s="245" t="s">
        <v>59</v>
      </c>
      <c r="K3746" s="246" t="s">
        <v>3573</v>
      </c>
      <c r="L3746" s="245" t="s">
        <v>568</v>
      </c>
    </row>
    <row r="3747" spans="1:12" x14ac:dyDescent="0.25">
      <c r="A3747" s="245" t="s">
        <v>2037</v>
      </c>
      <c r="B3747" s="245" t="s">
        <v>2036</v>
      </c>
      <c r="C3747" s="245" t="s">
        <v>2430</v>
      </c>
      <c r="D3747" s="245" t="s">
        <v>2429</v>
      </c>
      <c r="E3747" s="246" t="s">
        <v>44</v>
      </c>
      <c r="F3747" s="245" t="s">
        <v>44</v>
      </c>
      <c r="G3747" s="245" t="s">
        <v>3751</v>
      </c>
      <c r="H3747" s="245" t="s">
        <v>19049</v>
      </c>
      <c r="I3747" s="245" t="s">
        <v>24</v>
      </c>
      <c r="J3747" s="245" t="s">
        <v>59</v>
      </c>
      <c r="K3747" s="246" t="s">
        <v>9070</v>
      </c>
      <c r="L3747" s="245" t="s">
        <v>568</v>
      </c>
    </row>
    <row r="3748" spans="1:12" x14ac:dyDescent="0.25">
      <c r="A3748" s="245" t="s">
        <v>2037</v>
      </c>
      <c r="B3748" s="245" t="s">
        <v>2036</v>
      </c>
      <c r="C3748" s="245" t="s">
        <v>2430</v>
      </c>
      <c r="D3748" s="245" t="s">
        <v>2429</v>
      </c>
      <c r="E3748" s="246" t="s">
        <v>44</v>
      </c>
      <c r="F3748" s="245" t="s">
        <v>44</v>
      </c>
      <c r="G3748" s="245" t="s">
        <v>3750</v>
      </c>
      <c r="H3748" s="245" t="s">
        <v>19050</v>
      </c>
      <c r="I3748" s="245" t="s">
        <v>24</v>
      </c>
      <c r="J3748" s="245" t="s">
        <v>59</v>
      </c>
      <c r="K3748" s="246" t="s">
        <v>9057</v>
      </c>
      <c r="L3748" s="245" t="s">
        <v>568</v>
      </c>
    </row>
    <row r="3749" spans="1:12" x14ac:dyDescent="0.25">
      <c r="A3749" s="245" t="s">
        <v>2037</v>
      </c>
      <c r="B3749" s="245" t="s">
        <v>2036</v>
      </c>
      <c r="C3749" s="245" t="s">
        <v>2430</v>
      </c>
      <c r="D3749" s="245" t="s">
        <v>2429</v>
      </c>
      <c r="E3749" s="246" t="s">
        <v>44</v>
      </c>
      <c r="F3749" s="245" t="s">
        <v>44</v>
      </c>
      <c r="G3749" s="245" t="s">
        <v>3749</v>
      </c>
      <c r="H3749" s="245" t="s">
        <v>19051</v>
      </c>
      <c r="I3749" s="245" t="s">
        <v>24</v>
      </c>
      <c r="J3749" s="245" t="s">
        <v>59</v>
      </c>
      <c r="K3749" s="246" t="s">
        <v>4622</v>
      </c>
      <c r="L3749" s="245" t="s">
        <v>568</v>
      </c>
    </row>
    <row r="3750" spans="1:12" x14ac:dyDescent="0.25">
      <c r="A3750" s="245" t="s">
        <v>2037</v>
      </c>
      <c r="B3750" s="245" t="s">
        <v>2036</v>
      </c>
      <c r="C3750" s="245" t="s">
        <v>2430</v>
      </c>
      <c r="D3750" s="245" t="s">
        <v>2429</v>
      </c>
      <c r="E3750" s="246" t="s">
        <v>44</v>
      </c>
      <c r="F3750" s="245" t="s">
        <v>44</v>
      </c>
      <c r="G3750" s="245" t="s">
        <v>3748</v>
      </c>
      <c r="H3750" s="245" t="s">
        <v>19052</v>
      </c>
      <c r="I3750" s="245" t="s">
        <v>24</v>
      </c>
      <c r="J3750" s="245" t="s">
        <v>59</v>
      </c>
      <c r="K3750" s="246" t="s">
        <v>2014</v>
      </c>
      <c r="L3750" s="245" t="s">
        <v>568</v>
      </c>
    </row>
    <row r="3751" spans="1:12" x14ac:dyDescent="0.25">
      <c r="A3751" s="245" t="s">
        <v>2037</v>
      </c>
      <c r="B3751" s="245" t="s">
        <v>2036</v>
      </c>
      <c r="C3751" s="245" t="s">
        <v>2430</v>
      </c>
      <c r="D3751" s="245" t="s">
        <v>2429</v>
      </c>
      <c r="E3751" s="246" t="s">
        <v>44</v>
      </c>
      <c r="F3751" s="245" t="s">
        <v>44</v>
      </c>
      <c r="G3751" s="245" t="s">
        <v>3747</v>
      </c>
      <c r="H3751" s="245" t="s">
        <v>19053</v>
      </c>
      <c r="I3751" s="245" t="s">
        <v>24</v>
      </c>
      <c r="J3751" s="245" t="s">
        <v>59</v>
      </c>
      <c r="K3751" s="246" t="s">
        <v>19054</v>
      </c>
      <c r="L3751" s="245" t="s">
        <v>568</v>
      </c>
    </row>
    <row r="3752" spans="1:12" x14ac:dyDescent="0.25">
      <c r="A3752" s="245" t="s">
        <v>2037</v>
      </c>
      <c r="B3752" s="245" t="s">
        <v>2036</v>
      </c>
      <c r="C3752" s="245" t="s">
        <v>2430</v>
      </c>
      <c r="D3752" s="245" t="s">
        <v>2429</v>
      </c>
      <c r="E3752" s="246" t="s">
        <v>44</v>
      </c>
      <c r="F3752" s="245" t="s">
        <v>44</v>
      </c>
      <c r="G3752" s="245" t="s">
        <v>3746</v>
      </c>
      <c r="H3752" s="245" t="s">
        <v>19055</v>
      </c>
      <c r="I3752" s="245" t="s">
        <v>24</v>
      </c>
      <c r="J3752" s="245" t="s">
        <v>59</v>
      </c>
      <c r="K3752" s="246" t="s">
        <v>9104</v>
      </c>
      <c r="L3752" s="245" t="s">
        <v>568</v>
      </c>
    </row>
    <row r="3753" spans="1:12" x14ac:dyDescent="0.25">
      <c r="A3753" s="245" t="s">
        <v>2037</v>
      </c>
      <c r="B3753" s="245" t="s">
        <v>2036</v>
      </c>
      <c r="C3753" s="245" t="s">
        <v>2430</v>
      </c>
      <c r="D3753" s="245" t="s">
        <v>2429</v>
      </c>
      <c r="E3753" s="246" t="s">
        <v>44</v>
      </c>
      <c r="F3753" s="245" t="s">
        <v>44</v>
      </c>
      <c r="G3753" s="245" t="s">
        <v>3745</v>
      </c>
      <c r="H3753" s="245" t="s">
        <v>19056</v>
      </c>
      <c r="I3753" s="245" t="s">
        <v>24</v>
      </c>
      <c r="J3753" s="245" t="s">
        <v>59</v>
      </c>
      <c r="K3753" s="246" t="s">
        <v>814</v>
      </c>
      <c r="L3753" s="245" t="s">
        <v>568</v>
      </c>
    </row>
    <row r="3754" spans="1:12" x14ac:dyDescent="0.25">
      <c r="A3754" s="245" t="s">
        <v>2037</v>
      </c>
      <c r="B3754" s="245" t="s">
        <v>2036</v>
      </c>
      <c r="C3754" s="245" t="s">
        <v>2430</v>
      </c>
      <c r="D3754" s="245" t="s">
        <v>2429</v>
      </c>
      <c r="E3754" s="246" t="s">
        <v>44</v>
      </c>
      <c r="F3754" s="245" t="s">
        <v>44</v>
      </c>
      <c r="G3754" s="245" t="s">
        <v>3743</v>
      </c>
      <c r="H3754" s="245" t="s">
        <v>19057</v>
      </c>
      <c r="I3754" s="245" t="s">
        <v>24</v>
      </c>
      <c r="J3754" s="245" t="s">
        <v>59</v>
      </c>
      <c r="K3754" s="246" t="s">
        <v>12039</v>
      </c>
      <c r="L3754" s="245" t="s">
        <v>568</v>
      </c>
    </row>
    <row r="3755" spans="1:12" x14ac:dyDescent="0.25">
      <c r="A3755" s="245" t="s">
        <v>2037</v>
      </c>
      <c r="B3755" s="245" t="s">
        <v>2036</v>
      </c>
      <c r="C3755" s="245" t="s">
        <v>2430</v>
      </c>
      <c r="D3755" s="245" t="s">
        <v>2429</v>
      </c>
      <c r="E3755" s="246" t="s">
        <v>44</v>
      </c>
      <c r="F3755" s="245" t="s">
        <v>44</v>
      </c>
      <c r="G3755" s="245" t="s">
        <v>3742</v>
      </c>
      <c r="H3755" s="245" t="s">
        <v>19058</v>
      </c>
      <c r="I3755" s="245" t="s">
        <v>24</v>
      </c>
      <c r="J3755" s="245" t="s">
        <v>59</v>
      </c>
      <c r="K3755" s="246" t="s">
        <v>16701</v>
      </c>
      <c r="L3755" s="245" t="s">
        <v>568</v>
      </c>
    </row>
    <row r="3756" spans="1:12" x14ac:dyDescent="0.25">
      <c r="A3756" s="245" t="s">
        <v>2037</v>
      </c>
      <c r="B3756" s="245" t="s">
        <v>2036</v>
      </c>
      <c r="C3756" s="245" t="s">
        <v>2430</v>
      </c>
      <c r="D3756" s="245" t="s">
        <v>2429</v>
      </c>
      <c r="E3756" s="246" t="s">
        <v>44</v>
      </c>
      <c r="F3756" s="245" t="s">
        <v>44</v>
      </c>
      <c r="G3756" s="245" t="s">
        <v>3741</v>
      </c>
      <c r="H3756" s="245" t="s">
        <v>19059</v>
      </c>
      <c r="I3756" s="245" t="s">
        <v>24</v>
      </c>
      <c r="J3756" s="245" t="s">
        <v>59</v>
      </c>
      <c r="K3756" s="246" t="s">
        <v>8764</v>
      </c>
      <c r="L3756" s="245" t="s">
        <v>568</v>
      </c>
    </row>
    <row r="3757" spans="1:12" x14ac:dyDescent="0.25">
      <c r="A3757" s="245" t="s">
        <v>2037</v>
      </c>
      <c r="B3757" s="245" t="s">
        <v>2036</v>
      </c>
      <c r="C3757" s="245" t="s">
        <v>2430</v>
      </c>
      <c r="D3757" s="245" t="s">
        <v>2429</v>
      </c>
      <c r="E3757" s="246" t="s">
        <v>44</v>
      </c>
      <c r="F3757" s="245" t="s">
        <v>44</v>
      </c>
      <c r="G3757" s="245" t="s">
        <v>3740</v>
      </c>
      <c r="H3757" s="245" t="s">
        <v>19060</v>
      </c>
      <c r="I3757" s="245" t="s">
        <v>24</v>
      </c>
      <c r="J3757" s="245" t="s">
        <v>59</v>
      </c>
      <c r="K3757" s="246" t="s">
        <v>19061</v>
      </c>
      <c r="L3757" s="245" t="s">
        <v>568</v>
      </c>
    </row>
    <row r="3758" spans="1:12" x14ac:dyDescent="0.25">
      <c r="A3758" s="245" t="s">
        <v>2037</v>
      </c>
      <c r="B3758" s="245" t="s">
        <v>2036</v>
      </c>
      <c r="C3758" s="245" t="s">
        <v>2430</v>
      </c>
      <c r="D3758" s="245" t="s">
        <v>2429</v>
      </c>
      <c r="E3758" s="246" t="s">
        <v>44</v>
      </c>
      <c r="F3758" s="245" t="s">
        <v>44</v>
      </c>
      <c r="G3758" s="245" t="s">
        <v>3739</v>
      </c>
      <c r="H3758" s="245" t="s">
        <v>19062</v>
      </c>
      <c r="I3758" s="245" t="s">
        <v>24</v>
      </c>
      <c r="J3758" s="245" t="s">
        <v>59</v>
      </c>
      <c r="K3758" s="246" t="s">
        <v>5046</v>
      </c>
      <c r="L3758" s="245" t="s">
        <v>568</v>
      </c>
    </row>
    <row r="3759" spans="1:12" x14ac:dyDescent="0.25">
      <c r="A3759" s="245" t="s">
        <v>2037</v>
      </c>
      <c r="B3759" s="245" t="s">
        <v>2036</v>
      </c>
      <c r="C3759" s="245" t="s">
        <v>2430</v>
      </c>
      <c r="D3759" s="245" t="s">
        <v>2429</v>
      </c>
      <c r="E3759" s="246" t="s">
        <v>44</v>
      </c>
      <c r="F3759" s="245" t="s">
        <v>44</v>
      </c>
      <c r="G3759" s="245" t="s">
        <v>3738</v>
      </c>
      <c r="H3759" s="245" t="s">
        <v>19063</v>
      </c>
      <c r="I3759" s="245" t="s">
        <v>24</v>
      </c>
      <c r="J3759" s="245" t="s">
        <v>59</v>
      </c>
      <c r="K3759" s="246" t="s">
        <v>10568</v>
      </c>
      <c r="L3759" s="245" t="s">
        <v>568</v>
      </c>
    </row>
    <row r="3760" spans="1:12" x14ac:dyDescent="0.25">
      <c r="A3760" s="245" t="s">
        <v>2037</v>
      </c>
      <c r="B3760" s="245" t="s">
        <v>2036</v>
      </c>
      <c r="C3760" s="245" t="s">
        <v>2430</v>
      </c>
      <c r="D3760" s="245" t="s">
        <v>2429</v>
      </c>
      <c r="E3760" s="246" t="s">
        <v>44</v>
      </c>
      <c r="F3760" s="245" t="s">
        <v>44</v>
      </c>
      <c r="G3760" s="245" t="s">
        <v>3737</v>
      </c>
      <c r="H3760" s="245" t="s">
        <v>19064</v>
      </c>
      <c r="I3760" s="245" t="s">
        <v>24</v>
      </c>
      <c r="J3760" s="245" t="s">
        <v>59</v>
      </c>
      <c r="K3760" s="246" t="s">
        <v>9139</v>
      </c>
      <c r="L3760" s="245" t="s">
        <v>568</v>
      </c>
    </row>
    <row r="3761" spans="1:12" x14ac:dyDescent="0.25">
      <c r="A3761" s="245" t="s">
        <v>2037</v>
      </c>
      <c r="B3761" s="245" t="s">
        <v>2036</v>
      </c>
      <c r="C3761" s="245" t="s">
        <v>2430</v>
      </c>
      <c r="D3761" s="245" t="s">
        <v>2429</v>
      </c>
      <c r="E3761" s="246" t="s">
        <v>44</v>
      </c>
      <c r="F3761" s="245" t="s">
        <v>44</v>
      </c>
      <c r="G3761" s="245" t="s">
        <v>3736</v>
      </c>
      <c r="H3761" s="245" t="s">
        <v>19065</v>
      </c>
      <c r="I3761" s="245" t="s">
        <v>24</v>
      </c>
      <c r="J3761" s="245" t="s">
        <v>59</v>
      </c>
      <c r="K3761" s="246" t="s">
        <v>8845</v>
      </c>
      <c r="L3761" s="245" t="s">
        <v>568</v>
      </c>
    </row>
    <row r="3762" spans="1:12" x14ac:dyDescent="0.25">
      <c r="A3762" s="245" t="s">
        <v>2037</v>
      </c>
      <c r="B3762" s="245" t="s">
        <v>2036</v>
      </c>
      <c r="C3762" s="245" t="s">
        <v>2430</v>
      </c>
      <c r="D3762" s="245" t="s">
        <v>2429</v>
      </c>
      <c r="E3762" s="246" t="s">
        <v>44</v>
      </c>
      <c r="F3762" s="245" t="s">
        <v>44</v>
      </c>
      <c r="G3762" s="245" t="s">
        <v>3735</v>
      </c>
      <c r="H3762" s="245" t="s">
        <v>19066</v>
      </c>
      <c r="I3762" s="245" t="s">
        <v>24</v>
      </c>
      <c r="J3762" s="245" t="s">
        <v>59</v>
      </c>
      <c r="K3762" s="246" t="s">
        <v>8261</v>
      </c>
      <c r="L3762" s="245" t="s">
        <v>568</v>
      </c>
    </row>
    <row r="3763" spans="1:12" x14ac:dyDescent="0.25">
      <c r="A3763" s="245" t="s">
        <v>2037</v>
      </c>
      <c r="B3763" s="245" t="s">
        <v>2036</v>
      </c>
      <c r="C3763" s="245" t="s">
        <v>2430</v>
      </c>
      <c r="D3763" s="245" t="s">
        <v>2429</v>
      </c>
      <c r="E3763" s="246" t="s">
        <v>44</v>
      </c>
      <c r="F3763" s="245" t="s">
        <v>44</v>
      </c>
      <c r="G3763" s="245" t="s">
        <v>3734</v>
      </c>
      <c r="H3763" s="245" t="s">
        <v>19067</v>
      </c>
      <c r="I3763" s="245" t="s">
        <v>24</v>
      </c>
      <c r="J3763" s="245" t="s">
        <v>59</v>
      </c>
      <c r="K3763" s="246" t="s">
        <v>8430</v>
      </c>
      <c r="L3763" s="245" t="s">
        <v>568</v>
      </c>
    </row>
    <row r="3764" spans="1:12" x14ac:dyDescent="0.25">
      <c r="A3764" s="245" t="s">
        <v>2037</v>
      </c>
      <c r="B3764" s="245" t="s">
        <v>2036</v>
      </c>
      <c r="C3764" s="245" t="s">
        <v>2430</v>
      </c>
      <c r="D3764" s="245" t="s">
        <v>2429</v>
      </c>
      <c r="E3764" s="246" t="s">
        <v>44</v>
      </c>
      <c r="F3764" s="245" t="s">
        <v>44</v>
      </c>
      <c r="G3764" s="245" t="s">
        <v>3732</v>
      </c>
      <c r="H3764" s="245" t="s">
        <v>19068</v>
      </c>
      <c r="I3764" s="245" t="s">
        <v>24</v>
      </c>
      <c r="J3764" s="245" t="s">
        <v>59</v>
      </c>
      <c r="K3764" s="246" t="s">
        <v>8216</v>
      </c>
      <c r="L3764" s="245" t="s">
        <v>568</v>
      </c>
    </row>
    <row r="3765" spans="1:12" x14ac:dyDescent="0.25">
      <c r="A3765" s="245" t="s">
        <v>2037</v>
      </c>
      <c r="B3765" s="245" t="s">
        <v>2036</v>
      </c>
      <c r="C3765" s="245" t="s">
        <v>2430</v>
      </c>
      <c r="D3765" s="245" t="s">
        <v>2429</v>
      </c>
      <c r="E3765" s="246" t="s">
        <v>44</v>
      </c>
      <c r="F3765" s="245" t="s">
        <v>44</v>
      </c>
      <c r="G3765" s="245" t="s">
        <v>3730</v>
      </c>
      <c r="H3765" s="245" t="s">
        <v>19069</v>
      </c>
      <c r="I3765" s="245" t="s">
        <v>24</v>
      </c>
      <c r="J3765" s="245" t="s">
        <v>59</v>
      </c>
      <c r="K3765" s="246" t="s">
        <v>10396</v>
      </c>
      <c r="L3765" s="245" t="s">
        <v>568</v>
      </c>
    </row>
    <row r="3766" spans="1:12" x14ac:dyDescent="0.25">
      <c r="A3766" s="245" t="s">
        <v>2037</v>
      </c>
      <c r="B3766" s="245" t="s">
        <v>2036</v>
      </c>
      <c r="C3766" s="245" t="s">
        <v>2430</v>
      </c>
      <c r="D3766" s="245" t="s">
        <v>2429</v>
      </c>
      <c r="E3766" s="246" t="s">
        <v>44</v>
      </c>
      <c r="F3766" s="245" t="s">
        <v>44</v>
      </c>
      <c r="G3766" s="245" t="s">
        <v>3729</v>
      </c>
      <c r="H3766" s="245" t="s">
        <v>19070</v>
      </c>
      <c r="I3766" s="245" t="s">
        <v>24</v>
      </c>
      <c r="J3766" s="245" t="s">
        <v>59</v>
      </c>
      <c r="K3766" s="246" t="s">
        <v>7018</v>
      </c>
      <c r="L3766" s="245" t="s">
        <v>568</v>
      </c>
    </row>
    <row r="3767" spans="1:12" x14ac:dyDescent="0.25">
      <c r="A3767" s="245" t="s">
        <v>2037</v>
      </c>
      <c r="B3767" s="245" t="s">
        <v>2036</v>
      </c>
      <c r="C3767" s="245" t="s">
        <v>2430</v>
      </c>
      <c r="D3767" s="245" t="s">
        <v>2429</v>
      </c>
      <c r="E3767" s="246" t="s">
        <v>44</v>
      </c>
      <c r="F3767" s="245" t="s">
        <v>44</v>
      </c>
      <c r="G3767" s="245" t="s">
        <v>3728</v>
      </c>
      <c r="H3767" s="245" t="s">
        <v>19071</v>
      </c>
      <c r="I3767" s="245" t="s">
        <v>24</v>
      </c>
      <c r="J3767" s="245" t="s">
        <v>59</v>
      </c>
      <c r="K3767" s="246" t="s">
        <v>4175</v>
      </c>
      <c r="L3767" s="245" t="s">
        <v>568</v>
      </c>
    </row>
    <row r="3768" spans="1:12" x14ac:dyDescent="0.25">
      <c r="A3768" s="245" t="s">
        <v>2037</v>
      </c>
      <c r="B3768" s="245" t="s">
        <v>2036</v>
      </c>
      <c r="C3768" s="245" t="s">
        <v>2430</v>
      </c>
      <c r="D3768" s="245" t="s">
        <v>2429</v>
      </c>
      <c r="E3768" s="246" t="s">
        <v>44</v>
      </c>
      <c r="F3768" s="245" t="s">
        <v>44</v>
      </c>
      <c r="G3768" s="245" t="s">
        <v>3726</v>
      </c>
      <c r="H3768" s="245" t="s">
        <v>19072</v>
      </c>
      <c r="I3768" s="245" t="s">
        <v>24</v>
      </c>
      <c r="J3768" s="245" t="s">
        <v>59</v>
      </c>
      <c r="K3768" s="246" t="s">
        <v>18527</v>
      </c>
      <c r="L3768" s="245" t="s">
        <v>568</v>
      </c>
    </row>
    <row r="3769" spans="1:12" x14ac:dyDescent="0.25">
      <c r="A3769" s="245" t="s">
        <v>2037</v>
      </c>
      <c r="B3769" s="245" t="s">
        <v>2036</v>
      </c>
      <c r="C3769" s="245" t="s">
        <v>2430</v>
      </c>
      <c r="D3769" s="245" t="s">
        <v>2429</v>
      </c>
      <c r="E3769" s="246" t="s">
        <v>44</v>
      </c>
      <c r="F3769" s="245" t="s">
        <v>44</v>
      </c>
      <c r="G3769" s="245" t="s">
        <v>3724</v>
      </c>
      <c r="H3769" s="245" t="s">
        <v>19073</v>
      </c>
      <c r="I3769" s="245" t="s">
        <v>24</v>
      </c>
      <c r="J3769" s="245" t="s">
        <v>59</v>
      </c>
      <c r="K3769" s="246" t="s">
        <v>16281</v>
      </c>
      <c r="L3769" s="245" t="s">
        <v>568</v>
      </c>
    </row>
    <row r="3770" spans="1:12" x14ac:dyDescent="0.25">
      <c r="A3770" s="245" t="s">
        <v>2037</v>
      </c>
      <c r="B3770" s="245" t="s">
        <v>2036</v>
      </c>
      <c r="C3770" s="245" t="s">
        <v>2430</v>
      </c>
      <c r="D3770" s="245" t="s">
        <v>2429</v>
      </c>
      <c r="E3770" s="246" t="s">
        <v>44</v>
      </c>
      <c r="F3770" s="245" t="s">
        <v>44</v>
      </c>
      <c r="G3770" s="245" t="s">
        <v>3723</v>
      </c>
      <c r="H3770" s="245" t="s">
        <v>19074</v>
      </c>
      <c r="I3770" s="245" t="s">
        <v>24</v>
      </c>
      <c r="J3770" s="245" t="s">
        <v>59</v>
      </c>
      <c r="K3770" s="246" t="s">
        <v>1891</v>
      </c>
      <c r="L3770" s="245" t="s">
        <v>568</v>
      </c>
    </row>
    <row r="3771" spans="1:12" x14ac:dyDescent="0.25">
      <c r="A3771" s="245" t="s">
        <v>2037</v>
      </c>
      <c r="B3771" s="245" t="s">
        <v>2036</v>
      </c>
      <c r="C3771" s="245" t="s">
        <v>2430</v>
      </c>
      <c r="D3771" s="245" t="s">
        <v>2429</v>
      </c>
      <c r="E3771" s="246" t="s">
        <v>44</v>
      </c>
      <c r="F3771" s="245" t="s">
        <v>44</v>
      </c>
      <c r="G3771" s="245" t="s">
        <v>3722</v>
      </c>
      <c r="H3771" s="245" t="s">
        <v>19075</v>
      </c>
      <c r="I3771" s="245" t="s">
        <v>24</v>
      </c>
      <c r="J3771" s="245" t="s">
        <v>59</v>
      </c>
      <c r="K3771" s="246" t="s">
        <v>17987</v>
      </c>
      <c r="L3771" s="245" t="s">
        <v>568</v>
      </c>
    </row>
    <row r="3772" spans="1:12" x14ac:dyDescent="0.25">
      <c r="A3772" s="245" t="s">
        <v>2037</v>
      </c>
      <c r="B3772" s="245" t="s">
        <v>2036</v>
      </c>
      <c r="C3772" s="245" t="s">
        <v>2430</v>
      </c>
      <c r="D3772" s="245" t="s">
        <v>2429</v>
      </c>
      <c r="E3772" s="246" t="s">
        <v>44</v>
      </c>
      <c r="F3772" s="245" t="s">
        <v>44</v>
      </c>
      <c r="G3772" s="245" t="s">
        <v>3720</v>
      </c>
      <c r="H3772" s="245" t="s">
        <v>19076</v>
      </c>
      <c r="I3772" s="245" t="s">
        <v>24</v>
      </c>
      <c r="J3772" s="245" t="s">
        <v>59</v>
      </c>
      <c r="K3772" s="246" t="s">
        <v>8992</v>
      </c>
      <c r="L3772" s="245" t="s">
        <v>568</v>
      </c>
    </row>
    <row r="3773" spans="1:12" x14ac:dyDescent="0.25">
      <c r="A3773" s="245" t="s">
        <v>2037</v>
      </c>
      <c r="B3773" s="245" t="s">
        <v>2036</v>
      </c>
      <c r="C3773" s="245" t="s">
        <v>2430</v>
      </c>
      <c r="D3773" s="245" t="s">
        <v>2429</v>
      </c>
      <c r="E3773" s="246" t="s">
        <v>44</v>
      </c>
      <c r="F3773" s="245" t="s">
        <v>44</v>
      </c>
      <c r="G3773" s="245" t="s">
        <v>3719</v>
      </c>
      <c r="H3773" s="245" t="s">
        <v>19077</v>
      </c>
      <c r="I3773" s="245" t="s">
        <v>24</v>
      </c>
      <c r="J3773" s="245" t="s">
        <v>59</v>
      </c>
      <c r="K3773" s="246" t="s">
        <v>19078</v>
      </c>
      <c r="L3773" s="245" t="s">
        <v>568</v>
      </c>
    </row>
    <row r="3774" spans="1:12" x14ac:dyDescent="0.25">
      <c r="A3774" s="245" t="s">
        <v>2037</v>
      </c>
      <c r="B3774" s="245" t="s">
        <v>2036</v>
      </c>
      <c r="C3774" s="245" t="s">
        <v>2430</v>
      </c>
      <c r="D3774" s="245" t="s">
        <v>2429</v>
      </c>
      <c r="E3774" s="246" t="s">
        <v>44</v>
      </c>
      <c r="F3774" s="245" t="s">
        <v>44</v>
      </c>
      <c r="G3774" s="245" t="s">
        <v>3718</v>
      </c>
      <c r="H3774" s="245" t="s">
        <v>19079</v>
      </c>
      <c r="I3774" s="245" t="s">
        <v>24</v>
      </c>
      <c r="J3774" s="245" t="s">
        <v>59</v>
      </c>
      <c r="K3774" s="246" t="s">
        <v>8266</v>
      </c>
      <c r="L3774" s="245" t="s">
        <v>568</v>
      </c>
    </row>
    <row r="3775" spans="1:12" x14ac:dyDescent="0.25">
      <c r="A3775" s="245" t="s">
        <v>2037</v>
      </c>
      <c r="B3775" s="245" t="s">
        <v>2036</v>
      </c>
      <c r="C3775" s="245" t="s">
        <v>2430</v>
      </c>
      <c r="D3775" s="245" t="s">
        <v>2429</v>
      </c>
      <c r="E3775" s="246" t="s">
        <v>44</v>
      </c>
      <c r="F3775" s="245" t="s">
        <v>44</v>
      </c>
      <c r="G3775" s="245" t="s">
        <v>3717</v>
      </c>
      <c r="H3775" s="245" t="s">
        <v>19080</v>
      </c>
      <c r="I3775" s="245" t="s">
        <v>24</v>
      </c>
      <c r="J3775" s="245" t="s">
        <v>59</v>
      </c>
      <c r="K3775" s="246" t="s">
        <v>13485</v>
      </c>
      <c r="L3775" s="245" t="s">
        <v>568</v>
      </c>
    </row>
    <row r="3776" spans="1:12" x14ac:dyDescent="0.25">
      <c r="A3776" s="245" t="s">
        <v>2037</v>
      </c>
      <c r="B3776" s="245" t="s">
        <v>2036</v>
      </c>
      <c r="C3776" s="245" t="s">
        <v>2430</v>
      </c>
      <c r="D3776" s="245" t="s">
        <v>2429</v>
      </c>
      <c r="E3776" s="246" t="s">
        <v>44</v>
      </c>
      <c r="F3776" s="245" t="s">
        <v>44</v>
      </c>
      <c r="G3776" s="245" t="s">
        <v>3716</v>
      </c>
      <c r="H3776" s="245" t="s">
        <v>19081</v>
      </c>
      <c r="I3776" s="245" t="s">
        <v>24</v>
      </c>
      <c r="J3776" s="245" t="s">
        <v>59</v>
      </c>
      <c r="K3776" s="246" t="s">
        <v>19082</v>
      </c>
      <c r="L3776" s="245" t="s">
        <v>568</v>
      </c>
    </row>
    <row r="3777" spans="1:12" x14ac:dyDescent="0.25">
      <c r="A3777" s="245" t="s">
        <v>2037</v>
      </c>
      <c r="B3777" s="245" t="s">
        <v>2036</v>
      </c>
      <c r="C3777" s="245" t="s">
        <v>2430</v>
      </c>
      <c r="D3777" s="245" t="s">
        <v>2429</v>
      </c>
      <c r="E3777" s="246" t="s">
        <v>44</v>
      </c>
      <c r="F3777" s="245" t="s">
        <v>44</v>
      </c>
      <c r="G3777" s="245" t="s">
        <v>3715</v>
      </c>
      <c r="H3777" s="245" t="s">
        <v>19083</v>
      </c>
      <c r="I3777" s="245" t="s">
        <v>24</v>
      </c>
      <c r="J3777" s="245" t="s">
        <v>59</v>
      </c>
      <c r="K3777" s="246" t="s">
        <v>19084</v>
      </c>
      <c r="L3777" s="245" t="s">
        <v>568</v>
      </c>
    </row>
    <row r="3778" spans="1:12" x14ac:dyDescent="0.25">
      <c r="A3778" s="245" t="s">
        <v>2037</v>
      </c>
      <c r="B3778" s="245" t="s">
        <v>2036</v>
      </c>
      <c r="C3778" s="245" t="s">
        <v>2430</v>
      </c>
      <c r="D3778" s="245" t="s">
        <v>2429</v>
      </c>
      <c r="E3778" s="246" t="s">
        <v>44</v>
      </c>
      <c r="F3778" s="245" t="s">
        <v>44</v>
      </c>
      <c r="G3778" s="245" t="s">
        <v>3714</v>
      </c>
      <c r="H3778" s="245" t="s">
        <v>19085</v>
      </c>
      <c r="I3778" s="245" t="s">
        <v>24</v>
      </c>
      <c r="J3778" s="245" t="s">
        <v>59</v>
      </c>
      <c r="K3778" s="246" t="s">
        <v>1677</v>
      </c>
      <c r="L3778" s="245" t="s">
        <v>568</v>
      </c>
    </row>
    <row r="3779" spans="1:12" x14ac:dyDescent="0.25">
      <c r="A3779" s="245" t="s">
        <v>2037</v>
      </c>
      <c r="B3779" s="245" t="s">
        <v>2036</v>
      </c>
      <c r="C3779" s="245" t="s">
        <v>2430</v>
      </c>
      <c r="D3779" s="245" t="s">
        <v>2429</v>
      </c>
      <c r="E3779" s="246" t="s">
        <v>44</v>
      </c>
      <c r="F3779" s="245" t="s">
        <v>44</v>
      </c>
      <c r="G3779" s="245" t="s">
        <v>3713</v>
      </c>
      <c r="H3779" s="245" t="s">
        <v>19086</v>
      </c>
      <c r="I3779" s="245" t="s">
        <v>24</v>
      </c>
      <c r="J3779" s="245" t="s">
        <v>59</v>
      </c>
      <c r="K3779" s="246" t="s">
        <v>2475</v>
      </c>
      <c r="L3779" s="245" t="s">
        <v>568</v>
      </c>
    </row>
    <row r="3780" spans="1:12" x14ac:dyDescent="0.25">
      <c r="A3780" s="245" t="s">
        <v>2037</v>
      </c>
      <c r="B3780" s="245" t="s">
        <v>2036</v>
      </c>
      <c r="C3780" s="245" t="s">
        <v>2430</v>
      </c>
      <c r="D3780" s="245" t="s">
        <v>2429</v>
      </c>
      <c r="E3780" s="246" t="s">
        <v>44</v>
      </c>
      <c r="F3780" s="245" t="s">
        <v>44</v>
      </c>
      <c r="G3780" s="245" t="s">
        <v>3712</v>
      </c>
      <c r="H3780" s="245" t="s">
        <v>19087</v>
      </c>
      <c r="I3780" s="245" t="s">
        <v>24</v>
      </c>
      <c r="J3780" s="245" t="s">
        <v>59</v>
      </c>
      <c r="K3780" s="246" t="s">
        <v>8537</v>
      </c>
      <c r="L3780" s="245" t="s">
        <v>568</v>
      </c>
    </row>
    <row r="3781" spans="1:12" x14ac:dyDescent="0.25">
      <c r="A3781" s="245" t="s">
        <v>2037</v>
      </c>
      <c r="B3781" s="245" t="s">
        <v>2036</v>
      </c>
      <c r="C3781" s="245" t="s">
        <v>2430</v>
      </c>
      <c r="D3781" s="245" t="s">
        <v>2429</v>
      </c>
      <c r="E3781" s="246" t="s">
        <v>44</v>
      </c>
      <c r="F3781" s="245" t="s">
        <v>44</v>
      </c>
      <c r="G3781" s="245" t="s">
        <v>3711</v>
      </c>
      <c r="H3781" s="245" t="s">
        <v>19088</v>
      </c>
      <c r="I3781" s="245" t="s">
        <v>24</v>
      </c>
      <c r="J3781" s="245" t="s">
        <v>59</v>
      </c>
      <c r="K3781" s="246" t="s">
        <v>10281</v>
      </c>
      <c r="L3781" s="245" t="s">
        <v>568</v>
      </c>
    </row>
    <row r="3782" spans="1:12" x14ac:dyDescent="0.25">
      <c r="A3782" s="245" t="s">
        <v>2037</v>
      </c>
      <c r="B3782" s="245" t="s">
        <v>2036</v>
      </c>
      <c r="C3782" s="245" t="s">
        <v>2430</v>
      </c>
      <c r="D3782" s="245" t="s">
        <v>2429</v>
      </c>
      <c r="E3782" s="246" t="s">
        <v>44</v>
      </c>
      <c r="F3782" s="245" t="s">
        <v>44</v>
      </c>
      <c r="G3782" s="245" t="s">
        <v>3710</v>
      </c>
      <c r="H3782" s="245" t="s">
        <v>19089</v>
      </c>
      <c r="I3782" s="245" t="s">
        <v>24</v>
      </c>
      <c r="J3782" s="245" t="s">
        <v>59</v>
      </c>
      <c r="K3782" s="246" t="s">
        <v>9655</v>
      </c>
      <c r="L3782" s="245" t="s">
        <v>568</v>
      </c>
    </row>
    <row r="3783" spans="1:12" x14ac:dyDescent="0.25">
      <c r="A3783" s="245" t="s">
        <v>2037</v>
      </c>
      <c r="B3783" s="245" t="s">
        <v>2036</v>
      </c>
      <c r="C3783" s="245" t="s">
        <v>2430</v>
      </c>
      <c r="D3783" s="245" t="s">
        <v>2429</v>
      </c>
      <c r="E3783" s="246" t="s">
        <v>44</v>
      </c>
      <c r="F3783" s="245" t="s">
        <v>44</v>
      </c>
      <c r="G3783" s="245" t="s">
        <v>3709</v>
      </c>
      <c r="H3783" s="245" t="s">
        <v>19090</v>
      </c>
      <c r="I3783" s="245" t="s">
        <v>24</v>
      </c>
      <c r="J3783" s="245" t="s">
        <v>59</v>
      </c>
      <c r="K3783" s="246" t="s">
        <v>19091</v>
      </c>
      <c r="L3783" s="245" t="s">
        <v>568</v>
      </c>
    </row>
    <row r="3784" spans="1:12" x14ac:dyDescent="0.25">
      <c r="A3784" s="245" t="s">
        <v>2037</v>
      </c>
      <c r="B3784" s="245" t="s">
        <v>2036</v>
      </c>
      <c r="C3784" s="245" t="s">
        <v>2430</v>
      </c>
      <c r="D3784" s="245" t="s">
        <v>2429</v>
      </c>
      <c r="E3784" s="246" t="s">
        <v>44</v>
      </c>
      <c r="F3784" s="245" t="s">
        <v>44</v>
      </c>
      <c r="G3784" s="245" t="s">
        <v>3708</v>
      </c>
      <c r="H3784" s="245" t="s">
        <v>19092</v>
      </c>
      <c r="I3784" s="245" t="s">
        <v>24</v>
      </c>
      <c r="J3784" s="245" t="s">
        <v>59</v>
      </c>
      <c r="K3784" s="246" t="s">
        <v>19093</v>
      </c>
      <c r="L3784" s="245" t="s">
        <v>568</v>
      </c>
    </row>
    <row r="3785" spans="1:12" x14ac:dyDescent="0.25">
      <c r="A3785" s="245" t="s">
        <v>2037</v>
      </c>
      <c r="B3785" s="245" t="s">
        <v>2036</v>
      </c>
      <c r="C3785" s="245" t="s">
        <v>2430</v>
      </c>
      <c r="D3785" s="245" t="s">
        <v>2429</v>
      </c>
      <c r="E3785" s="246" t="s">
        <v>44</v>
      </c>
      <c r="F3785" s="245" t="s">
        <v>44</v>
      </c>
      <c r="G3785" s="245" t="s">
        <v>3707</v>
      </c>
      <c r="H3785" s="245" t="s">
        <v>19094</v>
      </c>
      <c r="I3785" s="245" t="s">
        <v>24</v>
      </c>
      <c r="J3785" s="245" t="s">
        <v>59</v>
      </c>
      <c r="K3785" s="246" t="s">
        <v>15235</v>
      </c>
      <c r="L3785" s="245" t="s">
        <v>568</v>
      </c>
    </row>
    <row r="3786" spans="1:12" x14ac:dyDescent="0.25">
      <c r="A3786" s="245" t="s">
        <v>2037</v>
      </c>
      <c r="B3786" s="245" t="s">
        <v>2036</v>
      </c>
      <c r="C3786" s="245" t="s">
        <v>2430</v>
      </c>
      <c r="D3786" s="245" t="s">
        <v>2429</v>
      </c>
      <c r="E3786" s="246" t="s">
        <v>44</v>
      </c>
      <c r="F3786" s="245" t="s">
        <v>44</v>
      </c>
      <c r="G3786" s="245" t="s">
        <v>3706</v>
      </c>
      <c r="H3786" s="245" t="s">
        <v>19095</v>
      </c>
      <c r="I3786" s="245" t="s">
        <v>24</v>
      </c>
      <c r="J3786" s="245" t="s">
        <v>59</v>
      </c>
      <c r="K3786" s="246" t="s">
        <v>19096</v>
      </c>
      <c r="L3786" s="245" t="s">
        <v>568</v>
      </c>
    </row>
    <row r="3787" spans="1:12" x14ac:dyDescent="0.25">
      <c r="A3787" s="245" t="s">
        <v>2037</v>
      </c>
      <c r="B3787" s="245" t="s">
        <v>2036</v>
      </c>
      <c r="C3787" s="245" t="s">
        <v>2430</v>
      </c>
      <c r="D3787" s="245" t="s">
        <v>2429</v>
      </c>
      <c r="E3787" s="246" t="s">
        <v>44</v>
      </c>
      <c r="F3787" s="245" t="s">
        <v>44</v>
      </c>
      <c r="G3787" s="245" t="s">
        <v>3704</v>
      </c>
      <c r="H3787" s="245" t="s">
        <v>19097</v>
      </c>
      <c r="I3787" s="245" t="s">
        <v>24</v>
      </c>
      <c r="J3787" s="245" t="s">
        <v>59</v>
      </c>
      <c r="K3787" s="246" t="s">
        <v>19098</v>
      </c>
      <c r="L3787" s="245" t="s">
        <v>568</v>
      </c>
    </row>
    <row r="3788" spans="1:12" x14ac:dyDescent="0.25">
      <c r="A3788" s="245" t="s">
        <v>2037</v>
      </c>
      <c r="B3788" s="245" t="s">
        <v>2036</v>
      </c>
      <c r="C3788" s="245" t="s">
        <v>2430</v>
      </c>
      <c r="D3788" s="245" t="s">
        <v>2429</v>
      </c>
      <c r="E3788" s="246" t="s">
        <v>44</v>
      </c>
      <c r="F3788" s="245" t="s">
        <v>44</v>
      </c>
      <c r="G3788" s="245" t="s">
        <v>3703</v>
      </c>
      <c r="H3788" s="245" t="s">
        <v>19099</v>
      </c>
      <c r="I3788" s="245" t="s">
        <v>24</v>
      </c>
      <c r="J3788" s="245" t="s">
        <v>59</v>
      </c>
      <c r="K3788" s="246" t="s">
        <v>3563</v>
      </c>
      <c r="L3788" s="245" t="s">
        <v>568</v>
      </c>
    </row>
    <row r="3789" spans="1:12" x14ac:dyDescent="0.25">
      <c r="A3789" s="245" t="s">
        <v>2037</v>
      </c>
      <c r="B3789" s="245" t="s">
        <v>2036</v>
      </c>
      <c r="C3789" s="245" t="s">
        <v>2430</v>
      </c>
      <c r="D3789" s="245" t="s">
        <v>2429</v>
      </c>
      <c r="E3789" s="246" t="s">
        <v>44</v>
      </c>
      <c r="F3789" s="245" t="s">
        <v>44</v>
      </c>
      <c r="G3789" s="245" t="s">
        <v>3702</v>
      </c>
      <c r="H3789" s="245" t="s">
        <v>19100</v>
      </c>
      <c r="I3789" s="245" t="s">
        <v>24</v>
      </c>
      <c r="J3789" s="245" t="s">
        <v>59</v>
      </c>
      <c r="K3789" s="246" t="s">
        <v>15020</v>
      </c>
      <c r="L3789" s="245" t="s">
        <v>568</v>
      </c>
    </row>
    <row r="3790" spans="1:12" x14ac:dyDescent="0.25">
      <c r="A3790" s="245" t="s">
        <v>2037</v>
      </c>
      <c r="B3790" s="245" t="s">
        <v>2036</v>
      </c>
      <c r="C3790" s="245" t="s">
        <v>2430</v>
      </c>
      <c r="D3790" s="245" t="s">
        <v>2429</v>
      </c>
      <c r="E3790" s="246" t="s">
        <v>44</v>
      </c>
      <c r="F3790" s="245" t="s">
        <v>44</v>
      </c>
      <c r="G3790" s="245" t="s">
        <v>3701</v>
      </c>
      <c r="H3790" s="245" t="s">
        <v>19101</v>
      </c>
      <c r="I3790" s="245" t="s">
        <v>24</v>
      </c>
      <c r="J3790" s="245" t="s">
        <v>59</v>
      </c>
      <c r="K3790" s="246" t="s">
        <v>3441</v>
      </c>
      <c r="L3790" s="245" t="s">
        <v>568</v>
      </c>
    </row>
    <row r="3791" spans="1:12" x14ac:dyDescent="0.25">
      <c r="A3791" s="245" t="s">
        <v>2037</v>
      </c>
      <c r="B3791" s="245" t="s">
        <v>2036</v>
      </c>
      <c r="C3791" s="245" t="s">
        <v>2430</v>
      </c>
      <c r="D3791" s="245" t="s">
        <v>2429</v>
      </c>
      <c r="E3791" s="246" t="s">
        <v>44</v>
      </c>
      <c r="F3791" s="245" t="s">
        <v>44</v>
      </c>
      <c r="G3791" s="245" t="s">
        <v>3700</v>
      </c>
      <c r="H3791" s="245" t="s">
        <v>19102</v>
      </c>
      <c r="I3791" s="245" t="s">
        <v>24</v>
      </c>
      <c r="J3791" s="245" t="s">
        <v>59</v>
      </c>
      <c r="K3791" s="246" t="s">
        <v>19103</v>
      </c>
      <c r="L3791" s="245" t="s">
        <v>568</v>
      </c>
    </row>
    <row r="3792" spans="1:12" x14ac:dyDescent="0.25">
      <c r="A3792" s="245" t="s">
        <v>2037</v>
      </c>
      <c r="B3792" s="245" t="s">
        <v>2036</v>
      </c>
      <c r="C3792" s="245" t="s">
        <v>2430</v>
      </c>
      <c r="D3792" s="245" t="s">
        <v>2429</v>
      </c>
      <c r="E3792" s="246" t="s">
        <v>44</v>
      </c>
      <c r="F3792" s="245" t="s">
        <v>44</v>
      </c>
      <c r="G3792" s="245" t="s">
        <v>3699</v>
      </c>
      <c r="H3792" s="245" t="s">
        <v>19104</v>
      </c>
      <c r="I3792" s="245" t="s">
        <v>24</v>
      </c>
      <c r="J3792" s="245" t="s">
        <v>59</v>
      </c>
      <c r="K3792" s="246" t="s">
        <v>17026</v>
      </c>
      <c r="L3792" s="245" t="s">
        <v>568</v>
      </c>
    </row>
    <row r="3793" spans="1:12" x14ac:dyDescent="0.25">
      <c r="A3793" s="245" t="s">
        <v>2037</v>
      </c>
      <c r="B3793" s="245" t="s">
        <v>2036</v>
      </c>
      <c r="C3793" s="245" t="s">
        <v>2430</v>
      </c>
      <c r="D3793" s="245" t="s">
        <v>2429</v>
      </c>
      <c r="E3793" s="246" t="s">
        <v>44</v>
      </c>
      <c r="F3793" s="245" t="s">
        <v>44</v>
      </c>
      <c r="G3793" s="245" t="s">
        <v>3698</v>
      </c>
      <c r="H3793" s="245" t="s">
        <v>19105</v>
      </c>
      <c r="I3793" s="245" t="s">
        <v>24</v>
      </c>
      <c r="J3793" s="245" t="s">
        <v>59</v>
      </c>
      <c r="K3793" s="246" t="s">
        <v>19106</v>
      </c>
      <c r="L3793" s="245" t="s">
        <v>568</v>
      </c>
    </row>
    <row r="3794" spans="1:12" x14ac:dyDescent="0.25">
      <c r="A3794" s="245" t="s">
        <v>2037</v>
      </c>
      <c r="B3794" s="245" t="s">
        <v>2036</v>
      </c>
      <c r="C3794" s="245" t="s">
        <v>2430</v>
      </c>
      <c r="D3794" s="245" t="s">
        <v>2429</v>
      </c>
      <c r="E3794" s="246" t="s">
        <v>44</v>
      </c>
      <c r="F3794" s="245" t="s">
        <v>44</v>
      </c>
      <c r="G3794" s="245" t="s">
        <v>3697</v>
      </c>
      <c r="H3794" s="245" t="s">
        <v>19107</v>
      </c>
      <c r="I3794" s="245" t="s">
        <v>24</v>
      </c>
      <c r="J3794" s="245" t="s">
        <v>59</v>
      </c>
      <c r="K3794" s="246" t="s">
        <v>19108</v>
      </c>
      <c r="L3794" s="245" t="s">
        <v>568</v>
      </c>
    </row>
    <row r="3795" spans="1:12" x14ac:dyDescent="0.25">
      <c r="A3795" s="245" t="s">
        <v>2037</v>
      </c>
      <c r="B3795" s="245" t="s">
        <v>2036</v>
      </c>
      <c r="C3795" s="245" t="s">
        <v>2430</v>
      </c>
      <c r="D3795" s="245" t="s">
        <v>2429</v>
      </c>
      <c r="E3795" s="246" t="s">
        <v>44</v>
      </c>
      <c r="F3795" s="245" t="s">
        <v>44</v>
      </c>
      <c r="G3795" s="245" t="s">
        <v>3696</v>
      </c>
      <c r="H3795" s="245" t="s">
        <v>19109</v>
      </c>
      <c r="I3795" s="245" t="s">
        <v>24</v>
      </c>
      <c r="J3795" s="245" t="s">
        <v>59</v>
      </c>
      <c r="K3795" s="246" t="s">
        <v>19110</v>
      </c>
      <c r="L3795" s="245" t="s">
        <v>568</v>
      </c>
    </row>
    <row r="3796" spans="1:12" x14ac:dyDescent="0.25">
      <c r="A3796" s="245" t="s">
        <v>2037</v>
      </c>
      <c r="B3796" s="245" t="s">
        <v>2036</v>
      </c>
      <c r="C3796" s="245" t="s">
        <v>2430</v>
      </c>
      <c r="D3796" s="245" t="s">
        <v>2429</v>
      </c>
      <c r="E3796" s="246" t="s">
        <v>44</v>
      </c>
      <c r="F3796" s="245" t="s">
        <v>44</v>
      </c>
      <c r="G3796" s="245" t="s">
        <v>3695</v>
      </c>
      <c r="H3796" s="245" t="s">
        <v>19111</v>
      </c>
      <c r="I3796" s="245" t="s">
        <v>24</v>
      </c>
      <c r="J3796" s="245" t="s">
        <v>59</v>
      </c>
      <c r="K3796" s="246" t="s">
        <v>19112</v>
      </c>
      <c r="L3796" s="245" t="s">
        <v>568</v>
      </c>
    </row>
    <row r="3797" spans="1:12" x14ac:dyDescent="0.25">
      <c r="A3797" s="245" t="s">
        <v>2037</v>
      </c>
      <c r="B3797" s="245" t="s">
        <v>2036</v>
      </c>
      <c r="C3797" s="245" t="s">
        <v>2430</v>
      </c>
      <c r="D3797" s="245" t="s">
        <v>2429</v>
      </c>
      <c r="E3797" s="246" t="s">
        <v>44</v>
      </c>
      <c r="F3797" s="245" t="s">
        <v>44</v>
      </c>
      <c r="G3797" s="245" t="s">
        <v>3694</v>
      </c>
      <c r="H3797" s="245" t="s">
        <v>19113</v>
      </c>
      <c r="I3797" s="245" t="s">
        <v>24</v>
      </c>
      <c r="J3797" s="245" t="s">
        <v>59</v>
      </c>
      <c r="K3797" s="246" t="s">
        <v>19114</v>
      </c>
      <c r="L3797" s="245" t="s">
        <v>568</v>
      </c>
    </row>
    <row r="3798" spans="1:12" x14ac:dyDescent="0.25">
      <c r="A3798" s="245" t="s">
        <v>2037</v>
      </c>
      <c r="B3798" s="245" t="s">
        <v>2036</v>
      </c>
      <c r="C3798" s="245" t="s">
        <v>2430</v>
      </c>
      <c r="D3798" s="245" t="s">
        <v>2429</v>
      </c>
      <c r="E3798" s="246" t="s">
        <v>44</v>
      </c>
      <c r="F3798" s="245" t="s">
        <v>44</v>
      </c>
      <c r="G3798" s="245" t="s">
        <v>3693</v>
      </c>
      <c r="H3798" s="245" t="s">
        <v>19115</v>
      </c>
      <c r="I3798" s="245" t="s">
        <v>24</v>
      </c>
      <c r="J3798" s="245" t="s">
        <v>59</v>
      </c>
      <c r="K3798" s="246" t="s">
        <v>19116</v>
      </c>
      <c r="L3798" s="245" t="s">
        <v>568</v>
      </c>
    </row>
    <row r="3799" spans="1:12" x14ac:dyDescent="0.25">
      <c r="A3799" s="245" t="s">
        <v>2037</v>
      </c>
      <c r="B3799" s="245" t="s">
        <v>2036</v>
      </c>
      <c r="C3799" s="245" t="s">
        <v>2430</v>
      </c>
      <c r="D3799" s="245" t="s">
        <v>2429</v>
      </c>
      <c r="E3799" s="246" t="s">
        <v>44</v>
      </c>
      <c r="F3799" s="245" t="s">
        <v>44</v>
      </c>
      <c r="G3799" s="245" t="s">
        <v>3692</v>
      </c>
      <c r="H3799" s="245" t="s">
        <v>19117</v>
      </c>
      <c r="I3799" s="245" t="s">
        <v>24</v>
      </c>
      <c r="J3799" s="245" t="s">
        <v>59</v>
      </c>
      <c r="K3799" s="246" t="s">
        <v>15370</v>
      </c>
      <c r="L3799" s="245" t="s">
        <v>568</v>
      </c>
    </row>
    <row r="3800" spans="1:12" x14ac:dyDescent="0.25">
      <c r="A3800" s="245" t="s">
        <v>2037</v>
      </c>
      <c r="B3800" s="245" t="s">
        <v>2036</v>
      </c>
      <c r="C3800" s="245" t="s">
        <v>2430</v>
      </c>
      <c r="D3800" s="245" t="s">
        <v>2429</v>
      </c>
      <c r="E3800" s="246" t="s">
        <v>44</v>
      </c>
      <c r="F3800" s="245" t="s">
        <v>44</v>
      </c>
      <c r="G3800" s="245" t="s">
        <v>3691</v>
      </c>
      <c r="H3800" s="245" t="s">
        <v>19118</v>
      </c>
      <c r="I3800" s="245" t="s">
        <v>24</v>
      </c>
      <c r="J3800" s="245" t="s">
        <v>59</v>
      </c>
      <c r="K3800" s="246" t="s">
        <v>8689</v>
      </c>
      <c r="L3800" s="245" t="s">
        <v>568</v>
      </c>
    </row>
    <row r="3801" spans="1:12" x14ac:dyDescent="0.25">
      <c r="A3801" s="245" t="s">
        <v>2037</v>
      </c>
      <c r="B3801" s="245" t="s">
        <v>2036</v>
      </c>
      <c r="C3801" s="245" t="s">
        <v>2430</v>
      </c>
      <c r="D3801" s="245" t="s">
        <v>2429</v>
      </c>
      <c r="E3801" s="246" t="s">
        <v>44</v>
      </c>
      <c r="F3801" s="245" t="s">
        <v>44</v>
      </c>
      <c r="G3801" s="245" t="s">
        <v>3690</v>
      </c>
      <c r="H3801" s="245" t="s">
        <v>19119</v>
      </c>
      <c r="I3801" s="245" t="s">
        <v>24</v>
      </c>
      <c r="J3801" s="245" t="s">
        <v>59</v>
      </c>
      <c r="K3801" s="246" t="s">
        <v>19120</v>
      </c>
      <c r="L3801" s="245" t="s">
        <v>568</v>
      </c>
    </row>
    <row r="3802" spans="1:12" x14ac:dyDescent="0.25">
      <c r="A3802" s="245" t="s">
        <v>2037</v>
      </c>
      <c r="B3802" s="245" t="s">
        <v>2036</v>
      </c>
      <c r="C3802" s="245" t="s">
        <v>2430</v>
      </c>
      <c r="D3802" s="245" t="s">
        <v>2429</v>
      </c>
      <c r="E3802" s="246" t="s">
        <v>44</v>
      </c>
      <c r="F3802" s="245" t="s">
        <v>44</v>
      </c>
      <c r="G3802" s="245" t="s">
        <v>3689</v>
      </c>
      <c r="H3802" s="245" t="s">
        <v>19121</v>
      </c>
      <c r="I3802" s="245" t="s">
        <v>24</v>
      </c>
      <c r="J3802" s="245" t="s">
        <v>59</v>
      </c>
      <c r="K3802" s="246" t="s">
        <v>4718</v>
      </c>
      <c r="L3802" s="245" t="s">
        <v>568</v>
      </c>
    </row>
    <row r="3803" spans="1:12" x14ac:dyDescent="0.25">
      <c r="A3803" s="245" t="s">
        <v>2037</v>
      </c>
      <c r="B3803" s="245" t="s">
        <v>2036</v>
      </c>
      <c r="C3803" s="245" t="s">
        <v>2430</v>
      </c>
      <c r="D3803" s="245" t="s">
        <v>2429</v>
      </c>
      <c r="E3803" s="246" t="s">
        <v>44</v>
      </c>
      <c r="F3803" s="245" t="s">
        <v>44</v>
      </c>
      <c r="G3803" s="245" t="s">
        <v>3688</v>
      </c>
      <c r="H3803" s="245" t="s">
        <v>19122</v>
      </c>
      <c r="I3803" s="245" t="s">
        <v>24</v>
      </c>
      <c r="J3803" s="245" t="s">
        <v>59</v>
      </c>
      <c r="K3803" s="246" t="s">
        <v>15158</v>
      </c>
      <c r="L3803" s="245" t="s">
        <v>568</v>
      </c>
    </row>
    <row r="3804" spans="1:12" x14ac:dyDescent="0.25">
      <c r="A3804" s="245" t="s">
        <v>2037</v>
      </c>
      <c r="B3804" s="245" t="s">
        <v>2036</v>
      </c>
      <c r="C3804" s="245" t="s">
        <v>2430</v>
      </c>
      <c r="D3804" s="245" t="s">
        <v>2429</v>
      </c>
      <c r="E3804" s="246" t="s">
        <v>44</v>
      </c>
      <c r="F3804" s="245" t="s">
        <v>44</v>
      </c>
      <c r="G3804" s="245" t="s">
        <v>3686</v>
      </c>
      <c r="H3804" s="245" t="s">
        <v>19123</v>
      </c>
      <c r="I3804" s="245" t="s">
        <v>24</v>
      </c>
      <c r="J3804" s="245" t="s">
        <v>59</v>
      </c>
      <c r="K3804" s="246" t="s">
        <v>19124</v>
      </c>
      <c r="L3804" s="245" t="s">
        <v>568</v>
      </c>
    </row>
    <row r="3805" spans="1:12" x14ac:dyDescent="0.25">
      <c r="A3805" s="245" t="s">
        <v>2037</v>
      </c>
      <c r="B3805" s="245" t="s">
        <v>2036</v>
      </c>
      <c r="C3805" s="245" t="s">
        <v>2430</v>
      </c>
      <c r="D3805" s="245" t="s">
        <v>2429</v>
      </c>
      <c r="E3805" s="246" t="s">
        <v>44</v>
      </c>
      <c r="F3805" s="245" t="s">
        <v>44</v>
      </c>
      <c r="G3805" s="245" t="s">
        <v>3685</v>
      </c>
      <c r="H3805" s="245" t="s">
        <v>19125</v>
      </c>
      <c r="I3805" s="245" t="s">
        <v>24</v>
      </c>
      <c r="J3805" s="245" t="s">
        <v>59</v>
      </c>
      <c r="K3805" s="246" t="s">
        <v>19126</v>
      </c>
      <c r="L3805" s="245" t="s">
        <v>568</v>
      </c>
    </row>
    <row r="3806" spans="1:12" x14ac:dyDescent="0.25">
      <c r="A3806" s="245" t="s">
        <v>2037</v>
      </c>
      <c r="B3806" s="245" t="s">
        <v>2036</v>
      </c>
      <c r="C3806" s="245" t="s">
        <v>2430</v>
      </c>
      <c r="D3806" s="245" t="s">
        <v>2429</v>
      </c>
      <c r="E3806" s="246" t="s">
        <v>44</v>
      </c>
      <c r="F3806" s="245" t="s">
        <v>44</v>
      </c>
      <c r="G3806" s="245" t="s">
        <v>3684</v>
      </c>
      <c r="H3806" s="245" t="s">
        <v>19127</v>
      </c>
      <c r="I3806" s="245" t="s">
        <v>24</v>
      </c>
      <c r="J3806" s="245" t="s">
        <v>59</v>
      </c>
      <c r="K3806" s="246" t="s">
        <v>4694</v>
      </c>
      <c r="L3806" s="245" t="s">
        <v>568</v>
      </c>
    </row>
    <row r="3807" spans="1:12" x14ac:dyDescent="0.25">
      <c r="A3807" s="245" t="s">
        <v>2037</v>
      </c>
      <c r="B3807" s="245" t="s">
        <v>2036</v>
      </c>
      <c r="C3807" s="245" t="s">
        <v>2430</v>
      </c>
      <c r="D3807" s="245" t="s">
        <v>2429</v>
      </c>
      <c r="E3807" s="246" t="s">
        <v>44</v>
      </c>
      <c r="F3807" s="245" t="s">
        <v>44</v>
      </c>
      <c r="G3807" s="245" t="s">
        <v>3683</v>
      </c>
      <c r="H3807" s="245" t="s">
        <v>19128</v>
      </c>
      <c r="I3807" s="245" t="s">
        <v>24</v>
      </c>
      <c r="J3807" s="245" t="s">
        <v>59</v>
      </c>
      <c r="K3807" s="246" t="s">
        <v>14988</v>
      </c>
      <c r="L3807" s="245" t="s">
        <v>568</v>
      </c>
    </row>
    <row r="3808" spans="1:12" x14ac:dyDescent="0.25">
      <c r="A3808" s="245" t="s">
        <v>2037</v>
      </c>
      <c r="B3808" s="245" t="s">
        <v>2036</v>
      </c>
      <c r="C3808" s="245" t="s">
        <v>2430</v>
      </c>
      <c r="D3808" s="245" t="s">
        <v>2429</v>
      </c>
      <c r="E3808" s="246" t="s">
        <v>44</v>
      </c>
      <c r="F3808" s="245" t="s">
        <v>44</v>
      </c>
      <c r="G3808" s="245" t="s">
        <v>3682</v>
      </c>
      <c r="H3808" s="245" t="s">
        <v>19129</v>
      </c>
      <c r="I3808" s="245" t="s">
        <v>24</v>
      </c>
      <c r="J3808" s="245" t="s">
        <v>59</v>
      </c>
      <c r="K3808" s="246" t="s">
        <v>13424</v>
      </c>
      <c r="L3808" s="245" t="s">
        <v>568</v>
      </c>
    </row>
    <row r="3809" spans="1:12" x14ac:dyDescent="0.25">
      <c r="A3809" s="245" t="s">
        <v>2037</v>
      </c>
      <c r="B3809" s="245" t="s">
        <v>2036</v>
      </c>
      <c r="C3809" s="245" t="s">
        <v>2430</v>
      </c>
      <c r="D3809" s="245" t="s">
        <v>2429</v>
      </c>
      <c r="E3809" s="246" t="s">
        <v>44</v>
      </c>
      <c r="F3809" s="245" t="s">
        <v>44</v>
      </c>
      <c r="G3809" s="245" t="s">
        <v>3681</v>
      </c>
      <c r="H3809" s="245" t="s">
        <v>19130</v>
      </c>
      <c r="I3809" s="245" t="s">
        <v>24</v>
      </c>
      <c r="J3809" s="245" t="s">
        <v>59</v>
      </c>
      <c r="K3809" s="246" t="s">
        <v>8541</v>
      </c>
      <c r="L3809" s="245" t="s">
        <v>568</v>
      </c>
    </row>
    <row r="3810" spans="1:12" x14ac:dyDescent="0.25">
      <c r="A3810" s="245" t="s">
        <v>2037</v>
      </c>
      <c r="B3810" s="245" t="s">
        <v>2036</v>
      </c>
      <c r="C3810" s="245" t="s">
        <v>2430</v>
      </c>
      <c r="D3810" s="245" t="s">
        <v>2429</v>
      </c>
      <c r="E3810" s="246" t="s">
        <v>44</v>
      </c>
      <c r="F3810" s="245" t="s">
        <v>44</v>
      </c>
      <c r="G3810" s="245" t="s">
        <v>3680</v>
      </c>
      <c r="H3810" s="245" t="s">
        <v>19131</v>
      </c>
      <c r="I3810" s="245" t="s">
        <v>24</v>
      </c>
      <c r="J3810" s="245" t="s">
        <v>59</v>
      </c>
      <c r="K3810" s="246" t="s">
        <v>19132</v>
      </c>
      <c r="L3810" s="245" t="s">
        <v>568</v>
      </c>
    </row>
    <row r="3811" spans="1:12" x14ac:dyDescent="0.25">
      <c r="A3811" s="245" t="s">
        <v>2037</v>
      </c>
      <c r="B3811" s="245" t="s">
        <v>2036</v>
      </c>
      <c r="C3811" s="245" t="s">
        <v>2430</v>
      </c>
      <c r="D3811" s="245" t="s">
        <v>2429</v>
      </c>
      <c r="E3811" s="246" t="s">
        <v>44</v>
      </c>
      <c r="F3811" s="245" t="s">
        <v>44</v>
      </c>
      <c r="G3811" s="245" t="s">
        <v>3679</v>
      </c>
      <c r="H3811" s="245" t="s">
        <v>19133</v>
      </c>
      <c r="I3811" s="245" t="s">
        <v>24</v>
      </c>
      <c r="J3811" s="245" t="s">
        <v>59</v>
      </c>
      <c r="K3811" s="246" t="s">
        <v>19134</v>
      </c>
      <c r="L3811" s="245" t="s">
        <v>568</v>
      </c>
    </row>
    <row r="3812" spans="1:12" x14ac:dyDescent="0.25">
      <c r="A3812" s="245" t="s">
        <v>2037</v>
      </c>
      <c r="B3812" s="245" t="s">
        <v>2036</v>
      </c>
      <c r="C3812" s="245" t="s">
        <v>2430</v>
      </c>
      <c r="D3812" s="245" t="s">
        <v>2429</v>
      </c>
      <c r="E3812" s="246" t="s">
        <v>44</v>
      </c>
      <c r="F3812" s="245" t="s">
        <v>44</v>
      </c>
      <c r="G3812" s="245" t="s">
        <v>3678</v>
      </c>
      <c r="H3812" s="245" t="s">
        <v>19135</v>
      </c>
      <c r="I3812" s="245" t="s">
        <v>24</v>
      </c>
      <c r="J3812" s="245" t="s">
        <v>59</v>
      </c>
      <c r="K3812" s="246" t="s">
        <v>5019</v>
      </c>
      <c r="L3812" s="245" t="s">
        <v>568</v>
      </c>
    </row>
    <row r="3813" spans="1:12" x14ac:dyDescent="0.25">
      <c r="A3813" s="245" t="s">
        <v>2037</v>
      </c>
      <c r="B3813" s="245" t="s">
        <v>2036</v>
      </c>
      <c r="C3813" s="245" t="s">
        <v>2430</v>
      </c>
      <c r="D3813" s="245" t="s">
        <v>2429</v>
      </c>
      <c r="E3813" s="246" t="s">
        <v>44</v>
      </c>
      <c r="F3813" s="245" t="s">
        <v>44</v>
      </c>
      <c r="G3813" s="245" t="s">
        <v>3676</v>
      </c>
      <c r="H3813" s="245" t="s">
        <v>19136</v>
      </c>
      <c r="I3813" s="245" t="s">
        <v>24</v>
      </c>
      <c r="J3813" s="245" t="s">
        <v>59</v>
      </c>
      <c r="K3813" s="246" t="s">
        <v>12790</v>
      </c>
      <c r="L3813" s="245" t="s">
        <v>568</v>
      </c>
    </row>
    <row r="3814" spans="1:12" x14ac:dyDescent="0.25">
      <c r="A3814" s="245" t="s">
        <v>2037</v>
      </c>
      <c r="B3814" s="245" t="s">
        <v>2036</v>
      </c>
      <c r="C3814" s="245" t="s">
        <v>2430</v>
      </c>
      <c r="D3814" s="245" t="s">
        <v>2429</v>
      </c>
      <c r="E3814" s="246" t="s">
        <v>44</v>
      </c>
      <c r="F3814" s="245" t="s">
        <v>44</v>
      </c>
      <c r="G3814" s="245" t="s">
        <v>3674</v>
      </c>
      <c r="H3814" s="245" t="s">
        <v>19137</v>
      </c>
      <c r="I3814" s="245" t="s">
        <v>24</v>
      </c>
      <c r="J3814" s="245" t="s">
        <v>59</v>
      </c>
      <c r="K3814" s="246" t="s">
        <v>19138</v>
      </c>
      <c r="L3814" s="245" t="s">
        <v>568</v>
      </c>
    </row>
    <row r="3815" spans="1:12" x14ac:dyDescent="0.25">
      <c r="A3815" s="245" t="s">
        <v>2037</v>
      </c>
      <c r="B3815" s="245" t="s">
        <v>2036</v>
      </c>
      <c r="C3815" s="245" t="s">
        <v>2430</v>
      </c>
      <c r="D3815" s="245" t="s">
        <v>2429</v>
      </c>
      <c r="E3815" s="246" t="s">
        <v>44</v>
      </c>
      <c r="F3815" s="245" t="s">
        <v>44</v>
      </c>
      <c r="G3815" s="245" t="s">
        <v>3673</v>
      </c>
      <c r="H3815" s="245" t="s">
        <v>19139</v>
      </c>
      <c r="I3815" s="245" t="s">
        <v>24</v>
      </c>
      <c r="J3815" s="245" t="s">
        <v>59</v>
      </c>
      <c r="K3815" s="246" t="s">
        <v>9120</v>
      </c>
      <c r="L3815" s="245" t="s">
        <v>568</v>
      </c>
    </row>
    <row r="3816" spans="1:12" x14ac:dyDescent="0.25">
      <c r="A3816" s="245" t="s">
        <v>2037</v>
      </c>
      <c r="B3816" s="245" t="s">
        <v>2036</v>
      </c>
      <c r="C3816" s="245" t="s">
        <v>2430</v>
      </c>
      <c r="D3816" s="245" t="s">
        <v>2429</v>
      </c>
      <c r="E3816" s="246" t="s">
        <v>44</v>
      </c>
      <c r="F3816" s="245" t="s">
        <v>44</v>
      </c>
      <c r="G3816" s="245" t="s">
        <v>3672</v>
      </c>
      <c r="H3816" s="245" t="s">
        <v>19140</v>
      </c>
      <c r="I3816" s="245" t="s">
        <v>24</v>
      </c>
      <c r="J3816" s="245" t="s">
        <v>59</v>
      </c>
      <c r="K3816" s="246" t="s">
        <v>1563</v>
      </c>
      <c r="L3816" s="245" t="s">
        <v>568</v>
      </c>
    </row>
    <row r="3817" spans="1:12" x14ac:dyDescent="0.25">
      <c r="A3817" s="245" t="s">
        <v>2037</v>
      </c>
      <c r="B3817" s="245" t="s">
        <v>2036</v>
      </c>
      <c r="C3817" s="245" t="s">
        <v>2430</v>
      </c>
      <c r="D3817" s="245" t="s">
        <v>2429</v>
      </c>
      <c r="E3817" s="246" t="s">
        <v>44</v>
      </c>
      <c r="F3817" s="245" t="s">
        <v>44</v>
      </c>
      <c r="G3817" s="245" t="s">
        <v>3671</v>
      </c>
      <c r="H3817" s="245" t="s">
        <v>19141</v>
      </c>
      <c r="I3817" s="245" t="s">
        <v>24</v>
      </c>
      <c r="J3817" s="245" t="s">
        <v>59</v>
      </c>
      <c r="K3817" s="246" t="s">
        <v>3123</v>
      </c>
      <c r="L3817" s="245" t="s">
        <v>568</v>
      </c>
    </row>
    <row r="3818" spans="1:12" x14ac:dyDescent="0.25">
      <c r="A3818" s="245" t="s">
        <v>2037</v>
      </c>
      <c r="B3818" s="245" t="s">
        <v>2036</v>
      </c>
      <c r="C3818" s="245" t="s">
        <v>2430</v>
      </c>
      <c r="D3818" s="245" t="s">
        <v>2429</v>
      </c>
      <c r="E3818" s="246" t="s">
        <v>44</v>
      </c>
      <c r="F3818" s="245" t="s">
        <v>44</v>
      </c>
      <c r="G3818" s="245" t="s">
        <v>3670</v>
      </c>
      <c r="H3818" s="245" t="s">
        <v>19142</v>
      </c>
      <c r="I3818" s="245" t="s">
        <v>24</v>
      </c>
      <c r="J3818" s="245" t="s">
        <v>59</v>
      </c>
      <c r="K3818" s="246" t="s">
        <v>8727</v>
      </c>
      <c r="L3818" s="245" t="s">
        <v>568</v>
      </c>
    </row>
    <row r="3819" spans="1:12" x14ac:dyDescent="0.25">
      <c r="A3819" s="245" t="s">
        <v>2037</v>
      </c>
      <c r="B3819" s="245" t="s">
        <v>2036</v>
      </c>
      <c r="C3819" s="245" t="s">
        <v>2430</v>
      </c>
      <c r="D3819" s="245" t="s">
        <v>2429</v>
      </c>
      <c r="E3819" s="246" t="s">
        <v>44</v>
      </c>
      <c r="F3819" s="245" t="s">
        <v>44</v>
      </c>
      <c r="G3819" s="245" t="s">
        <v>3669</v>
      </c>
      <c r="H3819" s="245" t="s">
        <v>19143</v>
      </c>
      <c r="I3819" s="245" t="s">
        <v>24</v>
      </c>
      <c r="J3819" s="245" t="s">
        <v>59</v>
      </c>
      <c r="K3819" s="246" t="s">
        <v>15306</v>
      </c>
      <c r="L3819" s="245" t="s">
        <v>568</v>
      </c>
    </row>
    <row r="3820" spans="1:12" x14ac:dyDescent="0.25">
      <c r="A3820" s="245" t="s">
        <v>2037</v>
      </c>
      <c r="B3820" s="245" t="s">
        <v>2036</v>
      </c>
      <c r="C3820" s="245" t="s">
        <v>2430</v>
      </c>
      <c r="D3820" s="245" t="s">
        <v>2429</v>
      </c>
      <c r="E3820" s="246" t="s">
        <v>44</v>
      </c>
      <c r="F3820" s="245" t="s">
        <v>44</v>
      </c>
      <c r="G3820" s="245" t="s">
        <v>3668</v>
      </c>
      <c r="H3820" s="245" t="s">
        <v>19144</v>
      </c>
      <c r="I3820" s="245" t="s">
        <v>24</v>
      </c>
      <c r="J3820" s="245" t="s">
        <v>59</v>
      </c>
      <c r="K3820" s="246" t="s">
        <v>9574</v>
      </c>
      <c r="L3820" s="245" t="s">
        <v>568</v>
      </c>
    </row>
    <row r="3821" spans="1:12" x14ac:dyDescent="0.25">
      <c r="A3821" s="245" t="s">
        <v>2037</v>
      </c>
      <c r="B3821" s="245" t="s">
        <v>2036</v>
      </c>
      <c r="C3821" s="245" t="s">
        <v>2430</v>
      </c>
      <c r="D3821" s="245" t="s">
        <v>2429</v>
      </c>
      <c r="E3821" s="246" t="s">
        <v>44</v>
      </c>
      <c r="F3821" s="245" t="s">
        <v>44</v>
      </c>
      <c r="G3821" s="245" t="s">
        <v>3667</v>
      </c>
      <c r="H3821" s="245" t="s">
        <v>19145</v>
      </c>
      <c r="I3821" s="245" t="s">
        <v>24</v>
      </c>
      <c r="J3821" s="245" t="s">
        <v>59</v>
      </c>
      <c r="K3821" s="246" t="s">
        <v>5009</v>
      </c>
      <c r="L3821" s="245" t="s">
        <v>568</v>
      </c>
    </row>
    <row r="3822" spans="1:12" x14ac:dyDescent="0.25">
      <c r="A3822" s="245" t="s">
        <v>2037</v>
      </c>
      <c r="B3822" s="245" t="s">
        <v>2036</v>
      </c>
      <c r="C3822" s="245" t="s">
        <v>2430</v>
      </c>
      <c r="D3822" s="245" t="s">
        <v>2429</v>
      </c>
      <c r="E3822" s="246" t="s">
        <v>44</v>
      </c>
      <c r="F3822" s="245" t="s">
        <v>44</v>
      </c>
      <c r="G3822" s="245" t="s">
        <v>3666</v>
      </c>
      <c r="H3822" s="245" t="s">
        <v>19146</v>
      </c>
      <c r="I3822" s="245" t="s">
        <v>24</v>
      </c>
      <c r="J3822" s="245" t="s">
        <v>59</v>
      </c>
      <c r="K3822" s="246" t="s">
        <v>19147</v>
      </c>
      <c r="L3822" s="245" t="s">
        <v>568</v>
      </c>
    </row>
    <row r="3823" spans="1:12" x14ac:dyDescent="0.25">
      <c r="A3823" s="245" t="s">
        <v>2037</v>
      </c>
      <c r="B3823" s="245" t="s">
        <v>2036</v>
      </c>
      <c r="C3823" s="245" t="s">
        <v>2430</v>
      </c>
      <c r="D3823" s="245" t="s">
        <v>2429</v>
      </c>
      <c r="E3823" s="246" t="s">
        <v>44</v>
      </c>
      <c r="F3823" s="245" t="s">
        <v>44</v>
      </c>
      <c r="G3823" s="245" t="s">
        <v>3665</v>
      </c>
      <c r="H3823" s="245" t="s">
        <v>19148</v>
      </c>
      <c r="I3823" s="245" t="s">
        <v>24</v>
      </c>
      <c r="J3823" s="245" t="s">
        <v>59</v>
      </c>
      <c r="K3823" s="246" t="s">
        <v>19149</v>
      </c>
      <c r="L3823" s="245" t="s">
        <v>568</v>
      </c>
    </row>
    <row r="3824" spans="1:12" x14ac:dyDescent="0.25">
      <c r="A3824" s="245" t="s">
        <v>2037</v>
      </c>
      <c r="B3824" s="245" t="s">
        <v>2036</v>
      </c>
      <c r="C3824" s="245" t="s">
        <v>2430</v>
      </c>
      <c r="D3824" s="245" t="s">
        <v>2429</v>
      </c>
      <c r="E3824" s="246" t="s">
        <v>44</v>
      </c>
      <c r="F3824" s="245" t="s">
        <v>44</v>
      </c>
      <c r="G3824" s="245" t="s">
        <v>3664</v>
      </c>
      <c r="H3824" s="245" t="s">
        <v>19150</v>
      </c>
      <c r="I3824" s="245" t="s">
        <v>24</v>
      </c>
      <c r="J3824" s="245" t="s">
        <v>59</v>
      </c>
      <c r="K3824" s="246" t="s">
        <v>14961</v>
      </c>
      <c r="L3824" s="245" t="s">
        <v>568</v>
      </c>
    </row>
    <row r="3825" spans="1:12" x14ac:dyDescent="0.25">
      <c r="A3825" s="245" t="s">
        <v>2037</v>
      </c>
      <c r="B3825" s="245" t="s">
        <v>2036</v>
      </c>
      <c r="C3825" s="245" t="s">
        <v>2430</v>
      </c>
      <c r="D3825" s="245" t="s">
        <v>2429</v>
      </c>
      <c r="E3825" s="246" t="s">
        <v>44</v>
      </c>
      <c r="F3825" s="245" t="s">
        <v>44</v>
      </c>
      <c r="G3825" s="245" t="s">
        <v>3663</v>
      </c>
      <c r="H3825" s="245" t="s">
        <v>19151</v>
      </c>
      <c r="I3825" s="245" t="s">
        <v>24</v>
      </c>
      <c r="J3825" s="245" t="s">
        <v>59</v>
      </c>
      <c r="K3825" s="246" t="s">
        <v>19152</v>
      </c>
      <c r="L3825" s="245" t="s">
        <v>568</v>
      </c>
    </row>
    <row r="3826" spans="1:12" x14ac:dyDescent="0.25">
      <c r="A3826" s="245" t="s">
        <v>2037</v>
      </c>
      <c r="B3826" s="245" t="s">
        <v>2036</v>
      </c>
      <c r="C3826" s="245" t="s">
        <v>2430</v>
      </c>
      <c r="D3826" s="245" t="s">
        <v>2429</v>
      </c>
      <c r="E3826" s="246" t="s">
        <v>44</v>
      </c>
      <c r="F3826" s="245" t="s">
        <v>44</v>
      </c>
      <c r="G3826" s="245" t="s">
        <v>3662</v>
      </c>
      <c r="H3826" s="245" t="s">
        <v>19153</v>
      </c>
      <c r="I3826" s="245" t="s">
        <v>24</v>
      </c>
      <c r="J3826" s="245" t="s">
        <v>59</v>
      </c>
      <c r="K3826" s="246" t="s">
        <v>8519</v>
      </c>
      <c r="L3826" s="245" t="s">
        <v>568</v>
      </c>
    </row>
    <row r="3827" spans="1:12" x14ac:dyDescent="0.25">
      <c r="A3827" s="245" t="s">
        <v>2037</v>
      </c>
      <c r="B3827" s="245" t="s">
        <v>2036</v>
      </c>
      <c r="C3827" s="245" t="s">
        <v>2430</v>
      </c>
      <c r="D3827" s="245" t="s">
        <v>2429</v>
      </c>
      <c r="E3827" s="246" t="s">
        <v>44</v>
      </c>
      <c r="F3827" s="245" t="s">
        <v>44</v>
      </c>
      <c r="G3827" s="245" t="s">
        <v>3661</v>
      </c>
      <c r="H3827" s="245" t="s">
        <v>19154</v>
      </c>
      <c r="I3827" s="245" t="s">
        <v>24</v>
      </c>
      <c r="J3827" s="245" t="s">
        <v>59</v>
      </c>
      <c r="K3827" s="246" t="s">
        <v>19155</v>
      </c>
      <c r="L3827" s="245" t="s">
        <v>568</v>
      </c>
    </row>
    <row r="3828" spans="1:12" x14ac:dyDescent="0.25">
      <c r="A3828" s="245" t="s">
        <v>2037</v>
      </c>
      <c r="B3828" s="245" t="s">
        <v>2036</v>
      </c>
      <c r="C3828" s="245" t="s">
        <v>2430</v>
      </c>
      <c r="D3828" s="245" t="s">
        <v>2429</v>
      </c>
      <c r="E3828" s="246" t="s">
        <v>44</v>
      </c>
      <c r="F3828" s="245" t="s">
        <v>44</v>
      </c>
      <c r="G3828" s="245" t="s">
        <v>19156</v>
      </c>
      <c r="H3828" s="245" t="s">
        <v>19157</v>
      </c>
      <c r="I3828" s="245" t="s">
        <v>24</v>
      </c>
      <c r="J3828" s="245" t="s">
        <v>59</v>
      </c>
      <c r="K3828" s="246" t="s">
        <v>9146</v>
      </c>
      <c r="L3828" s="245" t="s">
        <v>568</v>
      </c>
    </row>
    <row r="3829" spans="1:12" x14ac:dyDescent="0.25">
      <c r="A3829" s="245" t="s">
        <v>2037</v>
      </c>
      <c r="B3829" s="245" t="s">
        <v>2036</v>
      </c>
      <c r="C3829" s="245" t="s">
        <v>2430</v>
      </c>
      <c r="D3829" s="245" t="s">
        <v>2429</v>
      </c>
      <c r="E3829" s="246" t="s">
        <v>44</v>
      </c>
      <c r="F3829" s="245" t="s">
        <v>44</v>
      </c>
      <c r="G3829" s="245" t="s">
        <v>3660</v>
      </c>
      <c r="H3829" s="245" t="s">
        <v>19158</v>
      </c>
      <c r="I3829" s="245" t="s">
        <v>24</v>
      </c>
      <c r="J3829" s="245" t="s">
        <v>59</v>
      </c>
      <c r="K3829" s="246" t="s">
        <v>8911</v>
      </c>
      <c r="L3829" s="245" t="s">
        <v>568</v>
      </c>
    </row>
    <row r="3830" spans="1:12" x14ac:dyDescent="0.25">
      <c r="A3830" s="245" t="s">
        <v>2037</v>
      </c>
      <c r="B3830" s="245" t="s">
        <v>2036</v>
      </c>
      <c r="C3830" s="245" t="s">
        <v>2430</v>
      </c>
      <c r="D3830" s="245" t="s">
        <v>2429</v>
      </c>
      <c r="E3830" s="246" t="s">
        <v>44</v>
      </c>
      <c r="F3830" s="245" t="s">
        <v>44</v>
      </c>
      <c r="G3830" s="245" t="s">
        <v>3659</v>
      </c>
      <c r="H3830" s="245" t="s">
        <v>19159</v>
      </c>
      <c r="I3830" s="245" t="s">
        <v>24</v>
      </c>
      <c r="J3830" s="245" t="s">
        <v>59</v>
      </c>
      <c r="K3830" s="246" t="s">
        <v>10233</v>
      </c>
      <c r="L3830" s="245" t="s">
        <v>568</v>
      </c>
    </row>
    <row r="3831" spans="1:12" x14ac:dyDescent="0.25">
      <c r="A3831" s="245" t="s">
        <v>2037</v>
      </c>
      <c r="B3831" s="245" t="s">
        <v>2036</v>
      </c>
      <c r="C3831" s="245" t="s">
        <v>2430</v>
      </c>
      <c r="D3831" s="245" t="s">
        <v>2429</v>
      </c>
      <c r="E3831" s="246" t="s">
        <v>44</v>
      </c>
      <c r="F3831" s="245" t="s">
        <v>44</v>
      </c>
      <c r="G3831" s="245" t="s">
        <v>3658</v>
      </c>
      <c r="H3831" s="245" t="s">
        <v>19160</v>
      </c>
      <c r="I3831" s="245" t="s">
        <v>24</v>
      </c>
      <c r="J3831" s="245" t="s">
        <v>59</v>
      </c>
      <c r="K3831" s="246" t="s">
        <v>19161</v>
      </c>
      <c r="L3831" s="245" t="s">
        <v>568</v>
      </c>
    </row>
    <row r="3832" spans="1:12" x14ac:dyDescent="0.25">
      <c r="A3832" s="245" t="s">
        <v>2037</v>
      </c>
      <c r="B3832" s="245" t="s">
        <v>2036</v>
      </c>
      <c r="C3832" s="245" t="s">
        <v>2430</v>
      </c>
      <c r="D3832" s="245" t="s">
        <v>2429</v>
      </c>
      <c r="E3832" s="246" t="s">
        <v>44</v>
      </c>
      <c r="F3832" s="245" t="s">
        <v>44</v>
      </c>
      <c r="G3832" s="245" t="s">
        <v>3657</v>
      </c>
      <c r="H3832" s="245" t="s">
        <v>19162</v>
      </c>
      <c r="I3832" s="245" t="s">
        <v>24</v>
      </c>
      <c r="J3832" s="245" t="s">
        <v>59</v>
      </c>
      <c r="K3832" s="246" t="s">
        <v>1557</v>
      </c>
      <c r="L3832" s="245" t="s">
        <v>568</v>
      </c>
    </row>
    <row r="3833" spans="1:12" x14ac:dyDescent="0.25">
      <c r="A3833" s="245" t="s">
        <v>2037</v>
      </c>
      <c r="B3833" s="245" t="s">
        <v>2036</v>
      </c>
      <c r="C3833" s="245" t="s">
        <v>2430</v>
      </c>
      <c r="D3833" s="245" t="s">
        <v>2429</v>
      </c>
      <c r="E3833" s="246" t="s">
        <v>44</v>
      </c>
      <c r="F3833" s="245" t="s">
        <v>44</v>
      </c>
      <c r="G3833" s="245" t="s">
        <v>3656</v>
      </c>
      <c r="H3833" s="245" t="s">
        <v>19163</v>
      </c>
      <c r="I3833" s="245" t="s">
        <v>24</v>
      </c>
      <c r="J3833" s="245" t="s">
        <v>59</v>
      </c>
      <c r="K3833" s="246" t="s">
        <v>19164</v>
      </c>
      <c r="L3833" s="245" t="s">
        <v>568</v>
      </c>
    </row>
    <row r="3834" spans="1:12" x14ac:dyDescent="0.25">
      <c r="A3834" s="245" t="s">
        <v>2037</v>
      </c>
      <c r="B3834" s="245" t="s">
        <v>2036</v>
      </c>
      <c r="C3834" s="245" t="s">
        <v>2430</v>
      </c>
      <c r="D3834" s="245" t="s">
        <v>2429</v>
      </c>
      <c r="E3834" s="246" t="s">
        <v>44</v>
      </c>
      <c r="F3834" s="245" t="s">
        <v>44</v>
      </c>
      <c r="G3834" s="245" t="s">
        <v>3654</v>
      </c>
      <c r="H3834" s="245" t="s">
        <v>19165</v>
      </c>
      <c r="I3834" s="245" t="s">
        <v>24</v>
      </c>
      <c r="J3834" s="245" t="s">
        <v>59</v>
      </c>
      <c r="K3834" s="246" t="s">
        <v>19166</v>
      </c>
      <c r="L3834" s="245" t="s">
        <v>568</v>
      </c>
    </row>
    <row r="3835" spans="1:12" x14ac:dyDescent="0.25">
      <c r="A3835" s="245" t="s">
        <v>2037</v>
      </c>
      <c r="B3835" s="245" t="s">
        <v>2036</v>
      </c>
      <c r="C3835" s="245" t="s">
        <v>2430</v>
      </c>
      <c r="D3835" s="245" t="s">
        <v>2429</v>
      </c>
      <c r="E3835" s="246" t="s">
        <v>44</v>
      </c>
      <c r="F3835" s="245" t="s">
        <v>44</v>
      </c>
      <c r="G3835" s="245" t="s">
        <v>3653</v>
      </c>
      <c r="H3835" s="245" t="s">
        <v>19167</v>
      </c>
      <c r="I3835" s="245" t="s">
        <v>24</v>
      </c>
      <c r="J3835" s="245" t="s">
        <v>59</v>
      </c>
      <c r="K3835" s="246" t="s">
        <v>9608</v>
      </c>
      <c r="L3835" s="245" t="s">
        <v>568</v>
      </c>
    </row>
    <row r="3836" spans="1:12" x14ac:dyDescent="0.25">
      <c r="A3836" s="245" t="s">
        <v>2037</v>
      </c>
      <c r="B3836" s="245" t="s">
        <v>2036</v>
      </c>
      <c r="C3836" s="245" t="s">
        <v>2430</v>
      </c>
      <c r="D3836" s="245" t="s">
        <v>2429</v>
      </c>
      <c r="E3836" s="246" t="s">
        <v>44</v>
      </c>
      <c r="F3836" s="245" t="s">
        <v>44</v>
      </c>
      <c r="G3836" s="245" t="s">
        <v>3652</v>
      </c>
      <c r="H3836" s="245" t="s">
        <v>19168</v>
      </c>
      <c r="I3836" s="245" t="s">
        <v>24</v>
      </c>
      <c r="J3836" s="245" t="s">
        <v>59</v>
      </c>
      <c r="K3836" s="246" t="s">
        <v>19169</v>
      </c>
      <c r="L3836" s="245" t="s">
        <v>568</v>
      </c>
    </row>
    <row r="3837" spans="1:12" x14ac:dyDescent="0.25">
      <c r="A3837" s="245" t="s">
        <v>2037</v>
      </c>
      <c r="B3837" s="245" t="s">
        <v>2036</v>
      </c>
      <c r="C3837" s="245" t="s">
        <v>2430</v>
      </c>
      <c r="D3837" s="245" t="s">
        <v>2429</v>
      </c>
      <c r="E3837" s="246" t="s">
        <v>44</v>
      </c>
      <c r="F3837" s="245" t="s">
        <v>44</v>
      </c>
      <c r="G3837" s="245" t="s">
        <v>3651</v>
      </c>
      <c r="H3837" s="245" t="s">
        <v>19170</v>
      </c>
      <c r="I3837" s="245" t="s">
        <v>24</v>
      </c>
      <c r="J3837" s="245" t="s">
        <v>59</v>
      </c>
      <c r="K3837" s="246" t="s">
        <v>19171</v>
      </c>
      <c r="L3837" s="245" t="s">
        <v>568</v>
      </c>
    </row>
    <row r="3838" spans="1:12" x14ac:dyDescent="0.25">
      <c r="A3838" s="245" t="s">
        <v>2037</v>
      </c>
      <c r="B3838" s="245" t="s">
        <v>2036</v>
      </c>
      <c r="C3838" s="245" t="s">
        <v>2430</v>
      </c>
      <c r="D3838" s="245" t="s">
        <v>2429</v>
      </c>
      <c r="E3838" s="246" t="s">
        <v>44</v>
      </c>
      <c r="F3838" s="245" t="s">
        <v>44</v>
      </c>
      <c r="G3838" s="245" t="s">
        <v>3650</v>
      </c>
      <c r="H3838" s="245" t="s">
        <v>19172</v>
      </c>
      <c r="I3838" s="245" t="s">
        <v>24</v>
      </c>
      <c r="J3838" s="245" t="s">
        <v>59</v>
      </c>
      <c r="K3838" s="246" t="s">
        <v>13458</v>
      </c>
      <c r="L3838" s="245" t="s">
        <v>568</v>
      </c>
    </row>
    <row r="3839" spans="1:12" x14ac:dyDescent="0.25">
      <c r="A3839" s="245" t="s">
        <v>2037</v>
      </c>
      <c r="B3839" s="245" t="s">
        <v>2036</v>
      </c>
      <c r="C3839" s="245" t="s">
        <v>2430</v>
      </c>
      <c r="D3839" s="245" t="s">
        <v>2429</v>
      </c>
      <c r="E3839" s="246" t="s">
        <v>44</v>
      </c>
      <c r="F3839" s="245" t="s">
        <v>44</v>
      </c>
      <c r="G3839" s="245" t="s">
        <v>3649</v>
      </c>
      <c r="H3839" s="245" t="s">
        <v>19173</v>
      </c>
      <c r="I3839" s="245" t="s">
        <v>24</v>
      </c>
      <c r="J3839" s="245" t="s">
        <v>59</v>
      </c>
      <c r="K3839" s="246" t="s">
        <v>9630</v>
      </c>
      <c r="L3839" s="245" t="s">
        <v>568</v>
      </c>
    </row>
    <row r="3840" spans="1:12" x14ac:dyDescent="0.25">
      <c r="A3840" s="245" t="s">
        <v>2037</v>
      </c>
      <c r="B3840" s="245" t="s">
        <v>2036</v>
      </c>
      <c r="C3840" s="245" t="s">
        <v>2430</v>
      </c>
      <c r="D3840" s="245" t="s">
        <v>2429</v>
      </c>
      <c r="E3840" s="246" t="s">
        <v>44</v>
      </c>
      <c r="F3840" s="245" t="s">
        <v>44</v>
      </c>
      <c r="G3840" s="245" t="s">
        <v>3648</v>
      </c>
      <c r="H3840" s="245" t="s">
        <v>19174</v>
      </c>
      <c r="I3840" s="245" t="s">
        <v>24</v>
      </c>
      <c r="J3840" s="245" t="s">
        <v>59</v>
      </c>
      <c r="K3840" s="246" t="s">
        <v>9058</v>
      </c>
      <c r="L3840" s="245" t="s">
        <v>568</v>
      </c>
    </row>
    <row r="3841" spans="1:12" x14ac:dyDescent="0.25">
      <c r="A3841" s="245" t="s">
        <v>2037</v>
      </c>
      <c r="B3841" s="245" t="s">
        <v>2036</v>
      </c>
      <c r="C3841" s="245" t="s">
        <v>2430</v>
      </c>
      <c r="D3841" s="245" t="s">
        <v>2429</v>
      </c>
      <c r="E3841" s="246" t="s">
        <v>44</v>
      </c>
      <c r="F3841" s="245" t="s">
        <v>44</v>
      </c>
      <c r="G3841" s="245" t="s">
        <v>3647</v>
      </c>
      <c r="H3841" s="245" t="s">
        <v>19175</v>
      </c>
      <c r="I3841" s="245" t="s">
        <v>24</v>
      </c>
      <c r="J3841" s="245" t="s">
        <v>59</v>
      </c>
      <c r="K3841" s="246" t="s">
        <v>15127</v>
      </c>
      <c r="L3841" s="245" t="s">
        <v>568</v>
      </c>
    </row>
    <row r="3842" spans="1:12" x14ac:dyDescent="0.25">
      <c r="A3842" s="245" t="s">
        <v>2037</v>
      </c>
      <c r="B3842" s="245" t="s">
        <v>2036</v>
      </c>
      <c r="C3842" s="245" t="s">
        <v>2430</v>
      </c>
      <c r="D3842" s="245" t="s">
        <v>2429</v>
      </c>
      <c r="E3842" s="246" t="s">
        <v>44</v>
      </c>
      <c r="F3842" s="245" t="s">
        <v>44</v>
      </c>
      <c r="G3842" s="245" t="s">
        <v>3646</v>
      </c>
      <c r="H3842" s="245" t="s">
        <v>19176</v>
      </c>
      <c r="I3842" s="245" t="s">
        <v>24</v>
      </c>
      <c r="J3842" s="245" t="s">
        <v>59</v>
      </c>
      <c r="K3842" s="246" t="s">
        <v>19177</v>
      </c>
      <c r="L3842" s="245" t="s">
        <v>568</v>
      </c>
    </row>
    <row r="3843" spans="1:12" x14ac:dyDescent="0.25">
      <c r="A3843" s="245" t="s">
        <v>2037</v>
      </c>
      <c r="B3843" s="245" t="s">
        <v>2036</v>
      </c>
      <c r="C3843" s="245" t="s">
        <v>2430</v>
      </c>
      <c r="D3843" s="245" t="s">
        <v>2429</v>
      </c>
      <c r="E3843" s="246" t="s">
        <v>44</v>
      </c>
      <c r="F3843" s="245" t="s">
        <v>44</v>
      </c>
      <c r="G3843" s="245" t="s">
        <v>3645</v>
      </c>
      <c r="H3843" s="245" t="s">
        <v>19178</v>
      </c>
      <c r="I3843" s="245" t="s">
        <v>24</v>
      </c>
      <c r="J3843" s="245" t="s">
        <v>59</v>
      </c>
      <c r="K3843" s="246" t="s">
        <v>14764</v>
      </c>
      <c r="L3843" s="245" t="s">
        <v>568</v>
      </c>
    </row>
    <row r="3844" spans="1:12" x14ac:dyDescent="0.25">
      <c r="A3844" s="245" t="s">
        <v>2037</v>
      </c>
      <c r="B3844" s="245" t="s">
        <v>2036</v>
      </c>
      <c r="C3844" s="245" t="s">
        <v>2430</v>
      </c>
      <c r="D3844" s="245" t="s">
        <v>2429</v>
      </c>
      <c r="E3844" s="246" t="s">
        <v>44</v>
      </c>
      <c r="F3844" s="245" t="s">
        <v>44</v>
      </c>
      <c r="G3844" s="245" t="s">
        <v>3644</v>
      </c>
      <c r="H3844" s="245" t="s">
        <v>19179</v>
      </c>
      <c r="I3844" s="245" t="s">
        <v>24</v>
      </c>
      <c r="J3844" s="245" t="s">
        <v>59</v>
      </c>
      <c r="K3844" s="246" t="s">
        <v>15179</v>
      </c>
      <c r="L3844" s="245" t="s">
        <v>568</v>
      </c>
    </row>
    <row r="3845" spans="1:12" x14ac:dyDescent="0.25">
      <c r="A3845" s="245" t="s">
        <v>2037</v>
      </c>
      <c r="B3845" s="245" t="s">
        <v>2036</v>
      </c>
      <c r="C3845" s="245" t="s">
        <v>2430</v>
      </c>
      <c r="D3845" s="245" t="s">
        <v>2429</v>
      </c>
      <c r="E3845" s="246" t="s">
        <v>44</v>
      </c>
      <c r="F3845" s="245" t="s">
        <v>44</v>
      </c>
      <c r="G3845" s="245" t="s">
        <v>3643</v>
      </c>
      <c r="H3845" s="245" t="s">
        <v>19180</v>
      </c>
      <c r="I3845" s="245" t="s">
        <v>24</v>
      </c>
      <c r="J3845" s="245" t="s">
        <v>59</v>
      </c>
      <c r="K3845" s="246" t="s">
        <v>12465</v>
      </c>
      <c r="L3845" s="245" t="s">
        <v>568</v>
      </c>
    </row>
    <row r="3846" spans="1:12" x14ac:dyDescent="0.25">
      <c r="A3846" s="245" t="s">
        <v>2037</v>
      </c>
      <c r="B3846" s="245" t="s">
        <v>2036</v>
      </c>
      <c r="C3846" s="245" t="s">
        <v>2430</v>
      </c>
      <c r="D3846" s="245" t="s">
        <v>2429</v>
      </c>
      <c r="E3846" s="246" t="s">
        <v>44</v>
      </c>
      <c r="F3846" s="245" t="s">
        <v>44</v>
      </c>
      <c r="G3846" s="245" t="s">
        <v>3642</v>
      </c>
      <c r="H3846" s="245" t="s">
        <v>19181</v>
      </c>
      <c r="I3846" s="245" t="s">
        <v>24</v>
      </c>
      <c r="J3846" s="245" t="s">
        <v>59</v>
      </c>
      <c r="K3846" s="246" t="s">
        <v>19182</v>
      </c>
      <c r="L3846" s="245" t="s">
        <v>568</v>
      </c>
    </row>
    <row r="3847" spans="1:12" x14ac:dyDescent="0.25">
      <c r="A3847" s="245" t="s">
        <v>2037</v>
      </c>
      <c r="B3847" s="245" t="s">
        <v>2036</v>
      </c>
      <c r="C3847" s="245" t="s">
        <v>2430</v>
      </c>
      <c r="D3847" s="245" t="s">
        <v>2429</v>
      </c>
      <c r="E3847" s="246" t="s">
        <v>44</v>
      </c>
      <c r="F3847" s="245" t="s">
        <v>44</v>
      </c>
      <c r="G3847" s="245" t="s">
        <v>3641</v>
      </c>
      <c r="H3847" s="245" t="s">
        <v>19183</v>
      </c>
      <c r="I3847" s="245" t="s">
        <v>24</v>
      </c>
      <c r="J3847" s="245" t="s">
        <v>59</v>
      </c>
      <c r="K3847" s="246" t="s">
        <v>19184</v>
      </c>
      <c r="L3847" s="245" t="s">
        <v>568</v>
      </c>
    </row>
    <row r="3848" spans="1:12" x14ac:dyDescent="0.25">
      <c r="A3848" s="245" t="s">
        <v>2037</v>
      </c>
      <c r="B3848" s="245" t="s">
        <v>2036</v>
      </c>
      <c r="C3848" s="245" t="s">
        <v>2430</v>
      </c>
      <c r="D3848" s="245" t="s">
        <v>2429</v>
      </c>
      <c r="E3848" s="246" t="s">
        <v>44</v>
      </c>
      <c r="F3848" s="245" t="s">
        <v>44</v>
      </c>
      <c r="G3848" s="245" t="s">
        <v>3640</v>
      </c>
      <c r="H3848" s="245" t="s">
        <v>19185</v>
      </c>
      <c r="I3848" s="245" t="s">
        <v>24</v>
      </c>
      <c r="J3848" s="245" t="s">
        <v>59</v>
      </c>
      <c r="K3848" s="246" t="s">
        <v>19186</v>
      </c>
      <c r="L3848" s="245" t="s">
        <v>568</v>
      </c>
    </row>
    <row r="3849" spans="1:12" x14ac:dyDescent="0.25">
      <c r="A3849" s="245" t="s">
        <v>2037</v>
      </c>
      <c r="B3849" s="245" t="s">
        <v>2036</v>
      </c>
      <c r="C3849" s="245" t="s">
        <v>2430</v>
      </c>
      <c r="D3849" s="245" t="s">
        <v>2429</v>
      </c>
      <c r="E3849" s="246" t="s">
        <v>44</v>
      </c>
      <c r="F3849" s="245" t="s">
        <v>44</v>
      </c>
      <c r="G3849" s="245" t="s">
        <v>3638</v>
      </c>
      <c r="H3849" s="245" t="s">
        <v>19187</v>
      </c>
      <c r="I3849" s="245" t="s">
        <v>24</v>
      </c>
      <c r="J3849" s="245" t="s">
        <v>59</v>
      </c>
      <c r="K3849" s="246" t="s">
        <v>19188</v>
      </c>
      <c r="L3849" s="245" t="s">
        <v>568</v>
      </c>
    </row>
    <row r="3850" spans="1:12" x14ac:dyDescent="0.25">
      <c r="A3850" s="245" t="s">
        <v>2037</v>
      </c>
      <c r="B3850" s="245" t="s">
        <v>2036</v>
      </c>
      <c r="C3850" s="245" t="s">
        <v>2430</v>
      </c>
      <c r="D3850" s="245" t="s">
        <v>2429</v>
      </c>
      <c r="E3850" s="246" t="s">
        <v>44</v>
      </c>
      <c r="F3850" s="245" t="s">
        <v>44</v>
      </c>
      <c r="G3850" s="245" t="s">
        <v>3636</v>
      </c>
      <c r="H3850" s="245" t="s">
        <v>19189</v>
      </c>
      <c r="I3850" s="245" t="s">
        <v>24</v>
      </c>
      <c r="J3850" s="245" t="s">
        <v>59</v>
      </c>
      <c r="K3850" s="246" t="s">
        <v>13030</v>
      </c>
      <c r="L3850" s="245" t="s">
        <v>568</v>
      </c>
    </row>
    <row r="3851" spans="1:12" x14ac:dyDescent="0.25">
      <c r="A3851" s="245" t="s">
        <v>2037</v>
      </c>
      <c r="B3851" s="245" t="s">
        <v>2036</v>
      </c>
      <c r="C3851" s="245" t="s">
        <v>2430</v>
      </c>
      <c r="D3851" s="245" t="s">
        <v>2429</v>
      </c>
      <c r="E3851" s="246" t="s">
        <v>44</v>
      </c>
      <c r="F3851" s="245" t="s">
        <v>44</v>
      </c>
      <c r="G3851" s="245" t="s">
        <v>3635</v>
      </c>
      <c r="H3851" s="245" t="s">
        <v>19190</v>
      </c>
      <c r="I3851" s="245" t="s">
        <v>24</v>
      </c>
      <c r="J3851" s="245" t="s">
        <v>59</v>
      </c>
      <c r="K3851" s="246" t="s">
        <v>9659</v>
      </c>
      <c r="L3851" s="245" t="s">
        <v>568</v>
      </c>
    </row>
    <row r="3852" spans="1:12" x14ac:dyDescent="0.25">
      <c r="A3852" s="245" t="s">
        <v>2037</v>
      </c>
      <c r="B3852" s="245" t="s">
        <v>2036</v>
      </c>
      <c r="C3852" s="245" t="s">
        <v>2430</v>
      </c>
      <c r="D3852" s="245" t="s">
        <v>2429</v>
      </c>
      <c r="E3852" s="246" t="s">
        <v>44</v>
      </c>
      <c r="F3852" s="245" t="s">
        <v>44</v>
      </c>
      <c r="G3852" s="245" t="s">
        <v>3634</v>
      </c>
      <c r="H3852" s="245" t="s">
        <v>19191</v>
      </c>
      <c r="I3852" s="245" t="s">
        <v>24</v>
      </c>
      <c r="J3852" s="245" t="s">
        <v>59</v>
      </c>
      <c r="K3852" s="246" t="s">
        <v>10413</v>
      </c>
      <c r="L3852" s="245" t="s">
        <v>568</v>
      </c>
    </row>
    <row r="3853" spans="1:12" x14ac:dyDescent="0.25">
      <c r="A3853" s="245" t="s">
        <v>2037</v>
      </c>
      <c r="B3853" s="245" t="s">
        <v>2036</v>
      </c>
      <c r="C3853" s="245" t="s">
        <v>2430</v>
      </c>
      <c r="D3853" s="245" t="s">
        <v>2429</v>
      </c>
      <c r="E3853" s="246" t="s">
        <v>44</v>
      </c>
      <c r="F3853" s="245" t="s">
        <v>44</v>
      </c>
      <c r="G3853" s="245" t="s">
        <v>3633</v>
      </c>
      <c r="H3853" s="245" t="s">
        <v>19192</v>
      </c>
      <c r="I3853" s="245" t="s">
        <v>24</v>
      </c>
      <c r="J3853" s="245" t="s">
        <v>59</v>
      </c>
      <c r="K3853" s="246" t="s">
        <v>19193</v>
      </c>
      <c r="L3853" s="245" t="s">
        <v>568</v>
      </c>
    </row>
    <row r="3854" spans="1:12" x14ac:dyDescent="0.25">
      <c r="A3854" s="245" t="s">
        <v>2037</v>
      </c>
      <c r="B3854" s="245" t="s">
        <v>2036</v>
      </c>
      <c r="C3854" s="245" t="s">
        <v>2430</v>
      </c>
      <c r="D3854" s="245" t="s">
        <v>2429</v>
      </c>
      <c r="E3854" s="246" t="s">
        <v>44</v>
      </c>
      <c r="F3854" s="245" t="s">
        <v>44</v>
      </c>
      <c r="G3854" s="245" t="s">
        <v>3632</v>
      </c>
      <c r="H3854" s="245" t="s">
        <v>19194</v>
      </c>
      <c r="I3854" s="245" t="s">
        <v>24</v>
      </c>
      <c r="J3854" s="245" t="s">
        <v>59</v>
      </c>
      <c r="K3854" s="246" t="s">
        <v>19195</v>
      </c>
      <c r="L3854" s="245" t="s">
        <v>568</v>
      </c>
    </row>
    <row r="3855" spans="1:12" x14ac:dyDescent="0.25">
      <c r="A3855" s="245" t="s">
        <v>2037</v>
      </c>
      <c r="B3855" s="245" t="s">
        <v>2036</v>
      </c>
      <c r="C3855" s="245" t="s">
        <v>2430</v>
      </c>
      <c r="D3855" s="245" t="s">
        <v>2429</v>
      </c>
      <c r="E3855" s="246" t="s">
        <v>44</v>
      </c>
      <c r="F3855" s="245" t="s">
        <v>44</v>
      </c>
      <c r="G3855" s="245" t="s">
        <v>3631</v>
      </c>
      <c r="H3855" s="245" t="s">
        <v>19196</v>
      </c>
      <c r="I3855" s="245" t="s">
        <v>24</v>
      </c>
      <c r="J3855" s="245" t="s">
        <v>59</v>
      </c>
      <c r="K3855" s="246" t="s">
        <v>10236</v>
      </c>
      <c r="L3855" s="245" t="s">
        <v>568</v>
      </c>
    </row>
    <row r="3856" spans="1:12" x14ac:dyDescent="0.25">
      <c r="A3856" s="245" t="s">
        <v>2037</v>
      </c>
      <c r="B3856" s="245" t="s">
        <v>2036</v>
      </c>
      <c r="C3856" s="245" t="s">
        <v>2430</v>
      </c>
      <c r="D3856" s="245" t="s">
        <v>2429</v>
      </c>
      <c r="E3856" s="246" t="s">
        <v>44</v>
      </c>
      <c r="F3856" s="245" t="s">
        <v>44</v>
      </c>
      <c r="G3856" s="245" t="s">
        <v>3630</v>
      </c>
      <c r="H3856" s="245" t="s">
        <v>19197</v>
      </c>
      <c r="I3856" s="245" t="s">
        <v>24</v>
      </c>
      <c r="J3856" s="245" t="s">
        <v>59</v>
      </c>
      <c r="K3856" s="246" t="s">
        <v>15099</v>
      </c>
      <c r="L3856" s="245" t="s">
        <v>568</v>
      </c>
    </row>
    <row r="3857" spans="1:12" x14ac:dyDescent="0.25">
      <c r="A3857" s="245" t="s">
        <v>2037</v>
      </c>
      <c r="B3857" s="245" t="s">
        <v>2036</v>
      </c>
      <c r="C3857" s="245" t="s">
        <v>2430</v>
      </c>
      <c r="D3857" s="245" t="s">
        <v>2429</v>
      </c>
      <c r="E3857" s="246" t="s">
        <v>44</v>
      </c>
      <c r="F3857" s="245" t="s">
        <v>44</v>
      </c>
      <c r="G3857" s="245" t="s">
        <v>3629</v>
      </c>
      <c r="H3857" s="245" t="s">
        <v>19198</v>
      </c>
      <c r="I3857" s="245" t="s">
        <v>24</v>
      </c>
      <c r="J3857" s="245" t="s">
        <v>59</v>
      </c>
      <c r="K3857" s="246" t="s">
        <v>8736</v>
      </c>
      <c r="L3857" s="245" t="s">
        <v>568</v>
      </c>
    </row>
    <row r="3858" spans="1:12" x14ac:dyDescent="0.25">
      <c r="A3858" s="245" t="s">
        <v>2037</v>
      </c>
      <c r="B3858" s="245" t="s">
        <v>2036</v>
      </c>
      <c r="C3858" s="245" t="s">
        <v>2430</v>
      </c>
      <c r="D3858" s="245" t="s">
        <v>2429</v>
      </c>
      <c r="E3858" s="246" t="s">
        <v>44</v>
      </c>
      <c r="F3858" s="245" t="s">
        <v>44</v>
      </c>
      <c r="G3858" s="245" t="s">
        <v>3628</v>
      </c>
      <c r="H3858" s="245" t="s">
        <v>19199</v>
      </c>
      <c r="I3858" s="245" t="s">
        <v>24</v>
      </c>
      <c r="J3858" s="245" t="s">
        <v>59</v>
      </c>
      <c r="K3858" s="246" t="s">
        <v>1598</v>
      </c>
      <c r="L3858" s="245" t="s">
        <v>568</v>
      </c>
    </row>
    <row r="3859" spans="1:12" x14ac:dyDescent="0.25">
      <c r="A3859" s="245" t="s">
        <v>2037</v>
      </c>
      <c r="B3859" s="245" t="s">
        <v>2036</v>
      </c>
      <c r="C3859" s="245" t="s">
        <v>2430</v>
      </c>
      <c r="D3859" s="245" t="s">
        <v>2429</v>
      </c>
      <c r="E3859" s="246" t="s">
        <v>44</v>
      </c>
      <c r="F3859" s="245" t="s">
        <v>44</v>
      </c>
      <c r="G3859" s="245" t="s">
        <v>3626</v>
      </c>
      <c r="H3859" s="245" t="s">
        <v>19200</v>
      </c>
      <c r="I3859" s="245" t="s">
        <v>24</v>
      </c>
      <c r="J3859" s="245" t="s">
        <v>59</v>
      </c>
      <c r="K3859" s="246" t="s">
        <v>4189</v>
      </c>
      <c r="L3859" s="245" t="s">
        <v>568</v>
      </c>
    </row>
    <row r="3860" spans="1:12" x14ac:dyDescent="0.25">
      <c r="A3860" s="245" t="s">
        <v>2037</v>
      </c>
      <c r="B3860" s="245" t="s">
        <v>2036</v>
      </c>
      <c r="C3860" s="245" t="s">
        <v>2430</v>
      </c>
      <c r="D3860" s="245" t="s">
        <v>2429</v>
      </c>
      <c r="E3860" s="246" t="s">
        <v>44</v>
      </c>
      <c r="F3860" s="245" t="s">
        <v>44</v>
      </c>
      <c r="G3860" s="245" t="s">
        <v>3625</v>
      </c>
      <c r="H3860" s="245" t="s">
        <v>19201</v>
      </c>
      <c r="I3860" s="245" t="s">
        <v>24</v>
      </c>
      <c r="J3860" s="245" t="s">
        <v>59</v>
      </c>
      <c r="K3860" s="246" t="s">
        <v>19202</v>
      </c>
      <c r="L3860" s="245" t="s">
        <v>568</v>
      </c>
    </row>
    <row r="3861" spans="1:12" x14ac:dyDescent="0.25">
      <c r="A3861" s="245" t="s">
        <v>2037</v>
      </c>
      <c r="B3861" s="245" t="s">
        <v>2036</v>
      </c>
      <c r="C3861" s="245" t="s">
        <v>2430</v>
      </c>
      <c r="D3861" s="245" t="s">
        <v>2429</v>
      </c>
      <c r="E3861" s="246" t="s">
        <v>44</v>
      </c>
      <c r="F3861" s="245" t="s">
        <v>44</v>
      </c>
      <c r="G3861" s="245" t="s">
        <v>3624</v>
      </c>
      <c r="H3861" s="245" t="s">
        <v>19203</v>
      </c>
      <c r="I3861" s="245" t="s">
        <v>24</v>
      </c>
      <c r="J3861" s="245" t="s">
        <v>59</v>
      </c>
      <c r="K3861" s="246" t="s">
        <v>9180</v>
      </c>
      <c r="L3861" s="245" t="s">
        <v>568</v>
      </c>
    </row>
    <row r="3862" spans="1:12" x14ac:dyDescent="0.25">
      <c r="A3862" s="245" t="s">
        <v>2037</v>
      </c>
      <c r="B3862" s="245" t="s">
        <v>2036</v>
      </c>
      <c r="C3862" s="245" t="s">
        <v>2430</v>
      </c>
      <c r="D3862" s="245" t="s">
        <v>2429</v>
      </c>
      <c r="E3862" s="246" t="s">
        <v>44</v>
      </c>
      <c r="F3862" s="245" t="s">
        <v>44</v>
      </c>
      <c r="G3862" s="245" t="s">
        <v>3623</v>
      </c>
      <c r="H3862" s="245" t="s">
        <v>19204</v>
      </c>
      <c r="I3862" s="245" t="s">
        <v>24</v>
      </c>
      <c r="J3862" s="245" t="s">
        <v>59</v>
      </c>
      <c r="K3862" s="246" t="s">
        <v>832</v>
      </c>
      <c r="L3862" s="245" t="s">
        <v>568</v>
      </c>
    </row>
    <row r="3863" spans="1:12" x14ac:dyDescent="0.25">
      <c r="A3863" s="245" t="s">
        <v>2037</v>
      </c>
      <c r="B3863" s="245" t="s">
        <v>2036</v>
      </c>
      <c r="C3863" s="245" t="s">
        <v>2430</v>
      </c>
      <c r="D3863" s="245" t="s">
        <v>2429</v>
      </c>
      <c r="E3863" s="246" t="s">
        <v>44</v>
      </c>
      <c r="F3863" s="245" t="s">
        <v>44</v>
      </c>
      <c r="G3863" s="245" t="s">
        <v>3621</v>
      </c>
      <c r="H3863" s="245" t="s">
        <v>19205</v>
      </c>
      <c r="I3863" s="245" t="s">
        <v>24</v>
      </c>
      <c r="J3863" s="245" t="s">
        <v>59</v>
      </c>
      <c r="K3863" s="246" t="s">
        <v>15200</v>
      </c>
      <c r="L3863" s="245" t="s">
        <v>568</v>
      </c>
    </row>
    <row r="3864" spans="1:12" x14ac:dyDescent="0.25">
      <c r="A3864" s="245" t="s">
        <v>2037</v>
      </c>
      <c r="B3864" s="245" t="s">
        <v>2036</v>
      </c>
      <c r="C3864" s="245" t="s">
        <v>2430</v>
      </c>
      <c r="D3864" s="245" t="s">
        <v>2429</v>
      </c>
      <c r="E3864" s="246" t="s">
        <v>44</v>
      </c>
      <c r="F3864" s="245" t="s">
        <v>44</v>
      </c>
      <c r="G3864" s="245" t="s">
        <v>3620</v>
      </c>
      <c r="H3864" s="245" t="s">
        <v>19206</v>
      </c>
      <c r="I3864" s="245" t="s">
        <v>24</v>
      </c>
      <c r="J3864" s="245" t="s">
        <v>59</v>
      </c>
      <c r="K3864" s="246" t="s">
        <v>19207</v>
      </c>
      <c r="L3864" s="245" t="s">
        <v>568</v>
      </c>
    </row>
    <row r="3865" spans="1:12" x14ac:dyDescent="0.25">
      <c r="A3865" s="245" t="s">
        <v>2037</v>
      </c>
      <c r="B3865" s="245" t="s">
        <v>2036</v>
      </c>
      <c r="C3865" s="245" t="s">
        <v>2430</v>
      </c>
      <c r="D3865" s="245" t="s">
        <v>2429</v>
      </c>
      <c r="E3865" s="246" t="s">
        <v>44</v>
      </c>
      <c r="F3865" s="245" t="s">
        <v>44</v>
      </c>
      <c r="G3865" s="245" t="s">
        <v>3619</v>
      </c>
      <c r="H3865" s="245" t="s">
        <v>19208</v>
      </c>
      <c r="I3865" s="245" t="s">
        <v>24</v>
      </c>
      <c r="J3865" s="245" t="s">
        <v>59</v>
      </c>
      <c r="K3865" s="246" t="s">
        <v>19084</v>
      </c>
      <c r="L3865" s="245" t="s">
        <v>568</v>
      </c>
    </row>
    <row r="3866" spans="1:12" x14ac:dyDescent="0.25">
      <c r="A3866" s="245" t="s">
        <v>2037</v>
      </c>
      <c r="B3866" s="245" t="s">
        <v>2036</v>
      </c>
      <c r="C3866" s="245" t="s">
        <v>2430</v>
      </c>
      <c r="D3866" s="245" t="s">
        <v>2429</v>
      </c>
      <c r="E3866" s="246" t="s">
        <v>44</v>
      </c>
      <c r="F3866" s="245" t="s">
        <v>44</v>
      </c>
      <c r="G3866" s="245" t="s">
        <v>3618</v>
      </c>
      <c r="H3866" s="245" t="s">
        <v>19209</v>
      </c>
      <c r="I3866" s="245" t="s">
        <v>24</v>
      </c>
      <c r="J3866" s="245" t="s">
        <v>59</v>
      </c>
      <c r="K3866" s="246" t="s">
        <v>8461</v>
      </c>
      <c r="L3866" s="245" t="s">
        <v>568</v>
      </c>
    </row>
    <row r="3867" spans="1:12" x14ac:dyDescent="0.25">
      <c r="A3867" s="245" t="s">
        <v>2037</v>
      </c>
      <c r="B3867" s="245" t="s">
        <v>2036</v>
      </c>
      <c r="C3867" s="245" t="s">
        <v>2430</v>
      </c>
      <c r="D3867" s="245" t="s">
        <v>2429</v>
      </c>
      <c r="E3867" s="246" t="s">
        <v>44</v>
      </c>
      <c r="F3867" s="245" t="s">
        <v>44</v>
      </c>
      <c r="G3867" s="245" t="s">
        <v>3617</v>
      </c>
      <c r="H3867" s="245" t="s">
        <v>19210</v>
      </c>
      <c r="I3867" s="245" t="s">
        <v>24</v>
      </c>
      <c r="J3867" s="245" t="s">
        <v>59</v>
      </c>
      <c r="K3867" s="246" t="s">
        <v>15026</v>
      </c>
      <c r="L3867" s="245" t="s">
        <v>568</v>
      </c>
    </row>
    <row r="3868" spans="1:12" x14ac:dyDescent="0.25">
      <c r="A3868" s="245" t="s">
        <v>2037</v>
      </c>
      <c r="B3868" s="245" t="s">
        <v>2036</v>
      </c>
      <c r="C3868" s="245" t="s">
        <v>2430</v>
      </c>
      <c r="D3868" s="245" t="s">
        <v>2429</v>
      </c>
      <c r="E3868" s="246" t="s">
        <v>44</v>
      </c>
      <c r="F3868" s="245" t="s">
        <v>44</v>
      </c>
      <c r="G3868" s="245" t="s">
        <v>3616</v>
      </c>
      <c r="H3868" s="245" t="s">
        <v>3615</v>
      </c>
      <c r="I3868" s="245" t="s">
        <v>24</v>
      </c>
      <c r="J3868" s="245" t="s">
        <v>59</v>
      </c>
      <c r="K3868" s="246" t="s">
        <v>9521</v>
      </c>
      <c r="L3868" s="245" t="s">
        <v>568</v>
      </c>
    </row>
    <row r="3869" spans="1:12" x14ac:dyDescent="0.25">
      <c r="A3869" s="245" t="s">
        <v>2037</v>
      </c>
      <c r="B3869" s="245" t="s">
        <v>2036</v>
      </c>
      <c r="C3869" s="245" t="s">
        <v>2430</v>
      </c>
      <c r="D3869" s="245" t="s">
        <v>2429</v>
      </c>
      <c r="E3869" s="246" t="s">
        <v>44</v>
      </c>
      <c r="F3869" s="245" t="s">
        <v>44</v>
      </c>
      <c r="G3869" s="245" t="s">
        <v>3614</v>
      </c>
      <c r="H3869" s="245" t="s">
        <v>19211</v>
      </c>
      <c r="I3869" s="245" t="s">
        <v>24</v>
      </c>
      <c r="J3869" s="245" t="s">
        <v>59</v>
      </c>
      <c r="K3869" s="246" t="s">
        <v>19212</v>
      </c>
      <c r="L3869" s="245" t="s">
        <v>568</v>
      </c>
    </row>
    <row r="3870" spans="1:12" x14ac:dyDescent="0.25">
      <c r="A3870" s="245" t="s">
        <v>2037</v>
      </c>
      <c r="B3870" s="245" t="s">
        <v>2036</v>
      </c>
      <c r="C3870" s="245" t="s">
        <v>2430</v>
      </c>
      <c r="D3870" s="245" t="s">
        <v>2429</v>
      </c>
      <c r="E3870" s="246" t="s">
        <v>44</v>
      </c>
      <c r="F3870" s="245" t="s">
        <v>44</v>
      </c>
      <c r="G3870" s="245" t="s">
        <v>3613</v>
      </c>
      <c r="H3870" s="245" t="s">
        <v>19213</v>
      </c>
      <c r="I3870" s="245" t="s">
        <v>24</v>
      </c>
      <c r="J3870" s="245" t="s">
        <v>59</v>
      </c>
      <c r="K3870" s="246" t="s">
        <v>19214</v>
      </c>
      <c r="L3870" s="245" t="s">
        <v>568</v>
      </c>
    </row>
    <row r="3871" spans="1:12" x14ac:dyDescent="0.25">
      <c r="A3871" s="245" t="s">
        <v>2037</v>
      </c>
      <c r="B3871" s="245" t="s">
        <v>2036</v>
      </c>
      <c r="C3871" s="245" t="s">
        <v>2430</v>
      </c>
      <c r="D3871" s="245" t="s">
        <v>2429</v>
      </c>
      <c r="E3871" s="246" t="s">
        <v>44</v>
      </c>
      <c r="F3871" s="245" t="s">
        <v>44</v>
      </c>
      <c r="G3871" s="245" t="s">
        <v>3612</v>
      </c>
      <c r="H3871" s="245" t="s">
        <v>19215</v>
      </c>
      <c r="I3871" s="245" t="s">
        <v>24</v>
      </c>
      <c r="J3871" s="245" t="s">
        <v>59</v>
      </c>
      <c r="K3871" s="246" t="s">
        <v>19216</v>
      </c>
      <c r="L3871" s="245" t="s">
        <v>568</v>
      </c>
    </row>
    <row r="3872" spans="1:12" x14ac:dyDescent="0.25">
      <c r="A3872" s="245" t="s">
        <v>2037</v>
      </c>
      <c r="B3872" s="245" t="s">
        <v>2036</v>
      </c>
      <c r="C3872" s="245" t="s">
        <v>2430</v>
      </c>
      <c r="D3872" s="245" t="s">
        <v>2429</v>
      </c>
      <c r="E3872" s="246" t="s">
        <v>44</v>
      </c>
      <c r="F3872" s="245" t="s">
        <v>44</v>
      </c>
      <c r="G3872" s="245" t="s">
        <v>3611</v>
      </c>
      <c r="H3872" s="245" t="s">
        <v>19217</v>
      </c>
      <c r="I3872" s="245" t="s">
        <v>24</v>
      </c>
      <c r="J3872" s="245" t="s">
        <v>59</v>
      </c>
      <c r="K3872" s="246" t="s">
        <v>19218</v>
      </c>
      <c r="L3872" s="245" t="s">
        <v>568</v>
      </c>
    </row>
    <row r="3873" spans="1:12" x14ac:dyDescent="0.25">
      <c r="A3873" s="245" t="s">
        <v>2037</v>
      </c>
      <c r="B3873" s="245" t="s">
        <v>2036</v>
      </c>
      <c r="C3873" s="245" t="s">
        <v>2430</v>
      </c>
      <c r="D3873" s="245" t="s">
        <v>2429</v>
      </c>
      <c r="E3873" s="246" t="s">
        <v>44</v>
      </c>
      <c r="F3873" s="245" t="s">
        <v>44</v>
      </c>
      <c r="G3873" s="245" t="s">
        <v>3609</v>
      </c>
      <c r="H3873" s="245" t="s">
        <v>19219</v>
      </c>
      <c r="I3873" s="245" t="s">
        <v>24</v>
      </c>
      <c r="J3873" s="245" t="s">
        <v>59</v>
      </c>
      <c r="K3873" s="246" t="s">
        <v>19220</v>
      </c>
      <c r="L3873" s="245" t="s">
        <v>568</v>
      </c>
    </row>
    <row r="3874" spans="1:12" x14ac:dyDescent="0.25">
      <c r="A3874" s="245" t="s">
        <v>2037</v>
      </c>
      <c r="B3874" s="245" t="s">
        <v>2036</v>
      </c>
      <c r="C3874" s="245" t="s">
        <v>2430</v>
      </c>
      <c r="D3874" s="245" t="s">
        <v>2429</v>
      </c>
      <c r="E3874" s="246" t="s">
        <v>44</v>
      </c>
      <c r="F3874" s="245" t="s">
        <v>44</v>
      </c>
      <c r="G3874" s="245" t="s">
        <v>3608</v>
      </c>
      <c r="H3874" s="245" t="s">
        <v>19221</v>
      </c>
      <c r="I3874" s="245" t="s">
        <v>24</v>
      </c>
      <c r="J3874" s="245" t="s">
        <v>59</v>
      </c>
      <c r="K3874" s="246" t="s">
        <v>8856</v>
      </c>
      <c r="L3874" s="245" t="s">
        <v>568</v>
      </c>
    </row>
    <row r="3875" spans="1:12" x14ac:dyDescent="0.25">
      <c r="A3875" s="245" t="s">
        <v>2037</v>
      </c>
      <c r="B3875" s="245" t="s">
        <v>2036</v>
      </c>
      <c r="C3875" s="245" t="s">
        <v>2430</v>
      </c>
      <c r="D3875" s="245" t="s">
        <v>2429</v>
      </c>
      <c r="E3875" s="246" t="s">
        <v>44</v>
      </c>
      <c r="F3875" s="245" t="s">
        <v>44</v>
      </c>
      <c r="G3875" s="245" t="s">
        <v>3607</v>
      </c>
      <c r="H3875" s="245" t="s">
        <v>19222</v>
      </c>
      <c r="I3875" s="245" t="s">
        <v>24</v>
      </c>
      <c r="J3875" s="245" t="s">
        <v>59</v>
      </c>
      <c r="K3875" s="246" t="s">
        <v>9646</v>
      </c>
      <c r="L3875" s="245" t="s">
        <v>568</v>
      </c>
    </row>
    <row r="3876" spans="1:12" x14ac:dyDescent="0.25">
      <c r="A3876" s="245" t="s">
        <v>2037</v>
      </c>
      <c r="B3876" s="245" t="s">
        <v>2036</v>
      </c>
      <c r="C3876" s="245" t="s">
        <v>2430</v>
      </c>
      <c r="D3876" s="245" t="s">
        <v>2429</v>
      </c>
      <c r="E3876" s="246" t="s">
        <v>44</v>
      </c>
      <c r="F3876" s="245" t="s">
        <v>44</v>
      </c>
      <c r="G3876" s="245" t="s">
        <v>3606</v>
      </c>
      <c r="H3876" s="245" t="s">
        <v>19223</v>
      </c>
      <c r="I3876" s="245" t="s">
        <v>24</v>
      </c>
      <c r="J3876" s="245" t="s">
        <v>59</v>
      </c>
      <c r="K3876" s="246" t="s">
        <v>19224</v>
      </c>
      <c r="L3876" s="245" t="s">
        <v>568</v>
      </c>
    </row>
    <row r="3877" spans="1:12" x14ac:dyDescent="0.25">
      <c r="A3877" s="245" t="s">
        <v>2037</v>
      </c>
      <c r="B3877" s="245" t="s">
        <v>2036</v>
      </c>
      <c r="C3877" s="245" t="s">
        <v>2430</v>
      </c>
      <c r="D3877" s="245" t="s">
        <v>2429</v>
      </c>
      <c r="E3877" s="246" t="s">
        <v>44</v>
      </c>
      <c r="F3877" s="245" t="s">
        <v>44</v>
      </c>
      <c r="G3877" s="245" t="s">
        <v>3605</v>
      </c>
      <c r="H3877" s="245" t="s">
        <v>19225</v>
      </c>
      <c r="I3877" s="245" t="s">
        <v>24</v>
      </c>
      <c r="J3877" s="245" t="s">
        <v>59</v>
      </c>
      <c r="K3877" s="246" t="s">
        <v>10281</v>
      </c>
      <c r="L3877" s="245" t="s">
        <v>568</v>
      </c>
    </row>
    <row r="3878" spans="1:12" x14ac:dyDescent="0.25">
      <c r="A3878" s="245" t="s">
        <v>2037</v>
      </c>
      <c r="B3878" s="245" t="s">
        <v>2036</v>
      </c>
      <c r="C3878" s="245" t="s">
        <v>2430</v>
      </c>
      <c r="D3878" s="245" t="s">
        <v>2429</v>
      </c>
      <c r="E3878" s="246" t="s">
        <v>44</v>
      </c>
      <c r="F3878" s="245" t="s">
        <v>44</v>
      </c>
      <c r="G3878" s="245" t="s">
        <v>3604</v>
      </c>
      <c r="H3878" s="245" t="s">
        <v>19226</v>
      </c>
      <c r="I3878" s="245" t="s">
        <v>24</v>
      </c>
      <c r="J3878" s="245" t="s">
        <v>59</v>
      </c>
      <c r="K3878" s="246" t="s">
        <v>19227</v>
      </c>
      <c r="L3878" s="245" t="s">
        <v>568</v>
      </c>
    </row>
    <row r="3879" spans="1:12" x14ac:dyDescent="0.25">
      <c r="A3879" s="245" t="s">
        <v>2037</v>
      </c>
      <c r="B3879" s="245" t="s">
        <v>2036</v>
      </c>
      <c r="C3879" s="245" t="s">
        <v>2430</v>
      </c>
      <c r="D3879" s="245" t="s">
        <v>2429</v>
      </c>
      <c r="E3879" s="246" t="s">
        <v>44</v>
      </c>
      <c r="F3879" s="245" t="s">
        <v>44</v>
      </c>
      <c r="G3879" s="245" t="s">
        <v>3603</v>
      </c>
      <c r="H3879" s="245" t="s">
        <v>19228</v>
      </c>
      <c r="I3879" s="245" t="s">
        <v>24</v>
      </c>
      <c r="J3879" s="245" t="s">
        <v>59</v>
      </c>
      <c r="K3879" s="246" t="s">
        <v>19229</v>
      </c>
      <c r="L3879" s="245" t="s">
        <v>568</v>
      </c>
    </row>
    <row r="3880" spans="1:12" x14ac:dyDescent="0.25">
      <c r="A3880" s="245" t="s">
        <v>2037</v>
      </c>
      <c r="B3880" s="245" t="s">
        <v>2036</v>
      </c>
      <c r="C3880" s="245" t="s">
        <v>2430</v>
      </c>
      <c r="D3880" s="245" t="s">
        <v>2429</v>
      </c>
      <c r="E3880" s="246" t="s">
        <v>44</v>
      </c>
      <c r="F3880" s="245" t="s">
        <v>44</v>
      </c>
      <c r="G3880" s="245" t="s">
        <v>3602</v>
      </c>
      <c r="H3880" s="245" t="s">
        <v>19230</v>
      </c>
      <c r="I3880" s="245" t="s">
        <v>24</v>
      </c>
      <c r="J3880" s="245" t="s">
        <v>59</v>
      </c>
      <c r="K3880" s="246" t="s">
        <v>8241</v>
      </c>
      <c r="L3880" s="245" t="s">
        <v>568</v>
      </c>
    </row>
    <row r="3881" spans="1:12" x14ac:dyDescent="0.25">
      <c r="A3881" s="245" t="s">
        <v>2037</v>
      </c>
      <c r="B3881" s="245" t="s">
        <v>2036</v>
      </c>
      <c r="C3881" s="245" t="s">
        <v>2430</v>
      </c>
      <c r="D3881" s="245" t="s">
        <v>2429</v>
      </c>
      <c r="E3881" s="246" t="s">
        <v>44</v>
      </c>
      <c r="F3881" s="245" t="s">
        <v>44</v>
      </c>
      <c r="G3881" s="245" t="s">
        <v>3601</v>
      </c>
      <c r="H3881" s="245" t="s">
        <v>19231</v>
      </c>
      <c r="I3881" s="245" t="s">
        <v>24</v>
      </c>
      <c r="J3881" s="245" t="s">
        <v>59</v>
      </c>
      <c r="K3881" s="246" t="s">
        <v>19232</v>
      </c>
      <c r="L3881" s="245" t="s">
        <v>568</v>
      </c>
    </row>
    <row r="3882" spans="1:12" x14ac:dyDescent="0.25">
      <c r="A3882" s="245" t="s">
        <v>2037</v>
      </c>
      <c r="B3882" s="245" t="s">
        <v>2036</v>
      </c>
      <c r="C3882" s="245" t="s">
        <v>2430</v>
      </c>
      <c r="D3882" s="245" t="s">
        <v>2429</v>
      </c>
      <c r="E3882" s="246" t="s">
        <v>44</v>
      </c>
      <c r="F3882" s="245" t="s">
        <v>44</v>
      </c>
      <c r="G3882" s="245" t="s">
        <v>3600</v>
      </c>
      <c r="H3882" s="245" t="s">
        <v>19233</v>
      </c>
      <c r="I3882" s="245" t="s">
        <v>24</v>
      </c>
      <c r="J3882" s="245" t="s">
        <v>59</v>
      </c>
      <c r="K3882" s="246" t="s">
        <v>19234</v>
      </c>
      <c r="L3882" s="245" t="s">
        <v>568</v>
      </c>
    </row>
    <row r="3883" spans="1:12" x14ac:dyDescent="0.25">
      <c r="A3883" s="245" t="s">
        <v>2037</v>
      </c>
      <c r="B3883" s="245" t="s">
        <v>2036</v>
      </c>
      <c r="C3883" s="245" t="s">
        <v>2430</v>
      </c>
      <c r="D3883" s="245" t="s">
        <v>2429</v>
      </c>
      <c r="E3883" s="246" t="s">
        <v>44</v>
      </c>
      <c r="F3883" s="245" t="s">
        <v>44</v>
      </c>
      <c r="G3883" s="245" t="s">
        <v>3599</v>
      </c>
      <c r="H3883" s="245" t="s">
        <v>19235</v>
      </c>
      <c r="I3883" s="245" t="s">
        <v>24</v>
      </c>
      <c r="J3883" s="245" t="s">
        <v>59</v>
      </c>
      <c r="K3883" s="246" t="s">
        <v>19236</v>
      </c>
      <c r="L3883" s="245" t="s">
        <v>568</v>
      </c>
    </row>
    <row r="3884" spans="1:12" x14ac:dyDescent="0.25">
      <c r="A3884" s="245" t="s">
        <v>2037</v>
      </c>
      <c r="B3884" s="245" t="s">
        <v>2036</v>
      </c>
      <c r="C3884" s="245" t="s">
        <v>2430</v>
      </c>
      <c r="D3884" s="245" t="s">
        <v>2429</v>
      </c>
      <c r="E3884" s="246" t="s">
        <v>44</v>
      </c>
      <c r="F3884" s="245" t="s">
        <v>44</v>
      </c>
      <c r="G3884" s="245" t="s">
        <v>3598</v>
      </c>
      <c r="H3884" s="245" t="s">
        <v>19237</v>
      </c>
      <c r="I3884" s="245" t="s">
        <v>24</v>
      </c>
      <c r="J3884" s="245" t="s">
        <v>59</v>
      </c>
      <c r="K3884" s="246" t="s">
        <v>19238</v>
      </c>
      <c r="L3884" s="245" t="s">
        <v>568</v>
      </c>
    </row>
    <row r="3885" spans="1:12" x14ac:dyDescent="0.25">
      <c r="A3885" s="245" t="s">
        <v>2037</v>
      </c>
      <c r="B3885" s="245" t="s">
        <v>2036</v>
      </c>
      <c r="C3885" s="245" t="s">
        <v>2430</v>
      </c>
      <c r="D3885" s="245" t="s">
        <v>2429</v>
      </c>
      <c r="E3885" s="246" t="s">
        <v>44</v>
      </c>
      <c r="F3885" s="245" t="s">
        <v>44</v>
      </c>
      <c r="G3885" s="245" t="s">
        <v>3597</v>
      </c>
      <c r="H3885" s="245" t="s">
        <v>19239</v>
      </c>
      <c r="I3885" s="245" t="s">
        <v>24</v>
      </c>
      <c r="J3885" s="245" t="s">
        <v>59</v>
      </c>
      <c r="K3885" s="246" t="s">
        <v>12621</v>
      </c>
      <c r="L3885" s="245" t="s">
        <v>568</v>
      </c>
    </row>
    <row r="3886" spans="1:12" x14ac:dyDescent="0.25">
      <c r="A3886" s="245" t="s">
        <v>2037</v>
      </c>
      <c r="B3886" s="245" t="s">
        <v>2036</v>
      </c>
      <c r="C3886" s="245" t="s">
        <v>2430</v>
      </c>
      <c r="D3886" s="245" t="s">
        <v>2429</v>
      </c>
      <c r="E3886" s="246" t="s">
        <v>44</v>
      </c>
      <c r="F3886" s="245" t="s">
        <v>44</v>
      </c>
      <c r="G3886" s="245" t="s">
        <v>3595</v>
      </c>
      <c r="H3886" s="245" t="s">
        <v>19240</v>
      </c>
      <c r="I3886" s="245" t="s">
        <v>24</v>
      </c>
      <c r="J3886" s="245" t="s">
        <v>59</v>
      </c>
      <c r="K3886" s="246" t="s">
        <v>15082</v>
      </c>
      <c r="L3886" s="245" t="s">
        <v>568</v>
      </c>
    </row>
    <row r="3887" spans="1:12" x14ac:dyDescent="0.25">
      <c r="A3887" s="245" t="s">
        <v>2037</v>
      </c>
      <c r="B3887" s="245" t="s">
        <v>2036</v>
      </c>
      <c r="C3887" s="245" t="s">
        <v>2430</v>
      </c>
      <c r="D3887" s="245" t="s">
        <v>2429</v>
      </c>
      <c r="E3887" s="246" t="s">
        <v>44</v>
      </c>
      <c r="F3887" s="245" t="s">
        <v>44</v>
      </c>
      <c r="G3887" s="245" t="s">
        <v>3594</v>
      </c>
      <c r="H3887" s="245" t="s">
        <v>19241</v>
      </c>
      <c r="I3887" s="245" t="s">
        <v>24</v>
      </c>
      <c r="J3887" s="245" t="s">
        <v>59</v>
      </c>
      <c r="K3887" s="246" t="s">
        <v>19242</v>
      </c>
      <c r="L3887" s="245" t="s">
        <v>568</v>
      </c>
    </row>
    <row r="3888" spans="1:12" x14ac:dyDescent="0.25">
      <c r="A3888" s="245" t="s">
        <v>2037</v>
      </c>
      <c r="B3888" s="245" t="s">
        <v>2036</v>
      </c>
      <c r="C3888" s="245" t="s">
        <v>2430</v>
      </c>
      <c r="D3888" s="245" t="s">
        <v>2429</v>
      </c>
      <c r="E3888" s="246" t="s">
        <v>44</v>
      </c>
      <c r="F3888" s="245" t="s">
        <v>44</v>
      </c>
      <c r="G3888" s="245" t="s">
        <v>8562</v>
      </c>
      <c r="H3888" s="245" t="s">
        <v>19243</v>
      </c>
      <c r="I3888" s="245" t="s">
        <v>24</v>
      </c>
      <c r="J3888" s="245" t="s">
        <v>59</v>
      </c>
      <c r="K3888" s="246" t="s">
        <v>19244</v>
      </c>
      <c r="L3888" s="245" t="s">
        <v>568</v>
      </c>
    </row>
    <row r="3889" spans="1:12" x14ac:dyDescent="0.25">
      <c r="A3889" s="245" t="s">
        <v>2037</v>
      </c>
      <c r="B3889" s="245" t="s">
        <v>2036</v>
      </c>
      <c r="C3889" s="245" t="s">
        <v>2430</v>
      </c>
      <c r="D3889" s="245" t="s">
        <v>2429</v>
      </c>
      <c r="E3889" s="246" t="s">
        <v>44</v>
      </c>
      <c r="F3889" s="245" t="s">
        <v>44</v>
      </c>
      <c r="G3889" s="245" t="s">
        <v>3592</v>
      </c>
      <c r="H3889" s="245" t="s">
        <v>19245</v>
      </c>
      <c r="I3889" s="245" t="s">
        <v>24</v>
      </c>
      <c r="J3889" s="245" t="s">
        <v>59</v>
      </c>
      <c r="K3889" s="246" t="s">
        <v>8378</v>
      </c>
      <c r="L3889" s="245" t="s">
        <v>568</v>
      </c>
    </row>
    <row r="3890" spans="1:12" x14ac:dyDescent="0.25">
      <c r="A3890" s="245" t="s">
        <v>2037</v>
      </c>
      <c r="B3890" s="245" t="s">
        <v>2036</v>
      </c>
      <c r="C3890" s="245" t="s">
        <v>2430</v>
      </c>
      <c r="D3890" s="245" t="s">
        <v>2429</v>
      </c>
      <c r="E3890" s="246" t="s">
        <v>44</v>
      </c>
      <c r="F3890" s="245" t="s">
        <v>44</v>
      </c>
      <c r="G3890" s="245" t="s">
        <v>3591</v>
      </c>
      <c r="H3890" s="245" t="s">
        <v>19246</v>
      </c>
      <c r="I3890" s="245" t="s">
        <v>24</v>
      </c>
      <c r="J3890" s="245" t="s">
        <v>59</v>
      </c>
      <c r="K3890" s="246" t="s">
        <v>1557</v>
      </c>
      <c r="L3890" s="245" t="s">
        <v>568</v>
      </c>
    </row>
    <row r="3891" spans="1:12" x14ac:dyDescent="0.25">
      <c r="A3891" s="245" t="s">
        <v>2037</v>
      </c>
      <c r="B3891" s="245" t="s">
        <v>2036</v>
      </c>
      <c r="C3891" s="245" t="s">
        <v>2430</v>
      </c>
      <c r="D3891" s="245" t="s">
        <v>2429</v>
      </c>
      <c r="E3891" s="246" t="s">
        <v>44</v>
      </c>
      <c r="F3891" s="245" t="s">
        <v>44</v>
      </c>
      <c r="G3891" s="245" t="s">
        <v>3590</v>
      </c>
      <c r="H3891" s="245" t="s">
        <v>19247</v>
      </c>
      <c r="I3891" s="245" t="s">
        <v>24</v>
      </c>
      <c r="J3891" s="245" t="s">
        <v>59</v>
      </c>
      <c r="K3891" s="246" t="s">
        <v>9159</v>
      </c>
      <c r="L3891" s="245" t="s">
        <v>568</v>
      </c>
    </row>
    <row r="3892" spans="1:12" x14ac:dyDescent="0.25">
      <c r="A3892" s="245" t="s">
        <v>2037</v>
      </c>
      <c r="B3892" s="245" t="s">
        <v>2036</v>
      </c>
      <c r="C3892" s="245" t="s">
        <v>2430</v>
      </c>
      <c r="D3892" s="245" t="s">
        <v>2429</v>
      </c>
      <c r="E3892" s="246" t="s">
        <v>44</v>
      </c>
      <c r="F3892" s="245" t="s">
        <v>44</v>
      </c>
      <c r="G3892" s="245" t="s">
        <v>8561</v>
      </c>
      <c r="H3892" s="245" t="s">
        <v>19248</v>
      </c>
      <c r="I3892" s="245" t="s">
        <v>24</v>
      </c>
      <c r="J3892" s="245" t="s">
        <v>59</v>
      </c>
      <c r="K3892" s="246" t="s">
        <v>19249</v>
      </c>
      <c r="L3892" s="245" t="s">
        <v>568</v>
      </c>
    </row>
    <row r="3893" spans="1:12" x14ac:dyDescent="0.25">
      <c r="A3893" s="245" t="s">
        <v>2037</v>
      </c>
      <c r="B3893" s="245" t="s">
        <v>2036</v>
      </c>
      <c r="C3893" s="245" t="s">
        <v>2430</v>
      </c>
      <c r="D3893" s="245" t="s">
        <v>2429</v>
      </c>
      <c r="E3893" s="246" t="s">
        <v>44</v>
      </c>
      <c r="F3893" s="245" t="s">
        <v>44</v>
      </c>
      <c r="G3893" s="245" t="s">
        <v>3589</v>
      </c>
      <c r="H3893" s="245" t="s">
        <v>19250</v>
      </c>
      <c r="I3893" s="245" t="s">
        <v>24</v>
      </c>
      <c r="J3893" s="245" t="s">
        <v>59</v>
      </c>
      <c r="K3893" s="246" t="s">
        <v>15216</v>
      </c>
      <c r="L3893" s="245" t="s">
        <v>568</v>
      </c>
    </row>
    <row r="3894" spans="1:12" x14ac:dyDescent="0.25">
      <c r="A3894" s="245" t="s">
        <v>2037</v>
      </c>
      <c r="B3894" s="245" t="s">
        <v>2036</v>
      </c>
      <c r="C3894" s="245" t="s">
        <v>2430</v>
      </c>
      <c r="D3894" s="245" t="s">
        <v>2429</v>
      </c>
      <c r="E3894" s="246" t="s">
        <v>44</v>
      </c>
      <c r="F3894" s="245" t="s">
        <v>44</v>
      </c>
      <c r="G3894" s="245" t="s">
        <v>3588</v>
      </c>
      <c r="H3894" s="245" t="s">
        <v>19251</v>
      </c>
      <c r="I3894" s="245" t="s">
        <v>24</v>
      </c>
      <c r="J3894" s="245" t="s">
        <v>59</v>
      </c>
      <c r="K3894" s="246" t="s">
        <v>19252</v>
      </c>
      <c r="L3894" s="245" t="s">
        <v>568</v>
      </c>
    </row>
    <row r="3895" spans="1:12" x14ac:dyDescent="0.25">
      <c r="A3895" s="245" t="s">
        <v>2037</v>
      </c>
      <c r="B3895" s="245" t="s">
        <v>2036</v>
      </c>
      <c r="C3895" s="245" t="s">
        <v>2430</v>
      </c>
      <c r="D3895" s="245" t="s">
        <v>2429</v>
      </c>
      <c r="E3895" s="246" t="s">
        <v>44</v>
      </c>
      <c r="F3895" s="245" t="s">
        <v>44</v>
      </c>
      <c r="G3895" s="245" t="s">
        <v>3587</v>
      </c>
      <c r="H3895" s="245" t="s">
        <v>19253</v>
      </c>
      <c r="I3895" s="245" t="s">
        <v>24</v>
      </c>
      <c r="J3895" s="245" t="s">
        <v>59</v>
      </c>
      <c r="K3895" s="246" t="s">
        <v>9481</v>
      </c>
      <c r="L3895" s="245" t="s">
        <v>568</v>
      </c>
    </row>
    <row r="3896" spans="1:12" x14ac:dyDescent="0.25">
      <c r="A3896" s="245" t="s">
        <v>2037</v>
      </c>
      <c r="B3896" s="245" t="s">
        <v>2036</v>
      </c>
      <c r="C3896" s="245" t="s">
        <v>2430</v>
      </c>
      <c r="D3896" s="245" t="s">
        <v>2429</v>
      </c>
      <c r="E3896" s="246" t="s">
        <v>44</v>
      </c>
      <c r="F3896" s="245" t="s">
        <v>44</v>
      </c>
      <c r="G3896" s="245" t="s">
        <v>3585</v>
      </c>
      <c r="H3896" s="245" t="s">
        <v>19254</v>
      </c>
      <c r="I3896" s="245" t="s">
        <v>24</v>
      </c>
      <c r="J3896" s="245" t="s">
        <v>59</v>
      </c>
      <c r="K3896" s="246" t="s">
        <v>19255</v>
      </c>
      <c r="L3896" s="245" t="s">
        <v>568</v>
      </c>
    </row>
    <row r="3897" spans="1:12" x14ac:dyDescent="0.25">
      <c r="A3897" s="245" t="s">
        <v>2037</v>
      </c>
      <c r="B3897" s="245" t="s">
        <v>2036</v>
      </c>
      <c r="C3897" s="245" t="s">
        <v>2430</v>
      </c>
      <c r="D3897" s="245" t="s">
        <v>2429</v>
      </c>
      <c r="E3897" s="246" t="s">
        <v>44</v>
      </c>
      <c r="F3897" s="245" t="s">
        <v>44</v>
      </c>
      <c r="G3897" s="245" t="s">
        <v>3584</v>
      </c>
      <c r="H3897" s="245" t="s">
        <v>19256</v>
      </c>
      <c r="I3897" s="245" t="s">
        <v>24</v>
      </c>
      <c r="J3897" s="245" t="s">
        <v>59</v>
      </c>
      <c r="K3897" s="246" t="s">
        <v>18017</v>
      </c>
      <c r="L3897" s="245" t="s">
        <v>568</v>
      </c>
    </row>
    <row r="3898" spans="1:12" x14ac:dyDescent="0.25">
      <c r="A3898" s="245" t="s">
        <v>2037</v>
      </c>
      <c r="B3898" s="245" t="s">
        <v>2036</v>
      </c>
      <c r="C3898" s="245" t="s">
        <v>2430</v>
      </c>
      <c r="D3898" s="245" t="s">
        <v>2429</v>
      </c>
      <c r="E3898" s="246" t="s">
        <v>44</v>
      </c>
      <c r="F3898" s="245" t="s">
        <v>44</v>
      </c>
      <c r="G3898" s="245" t="s">
        <v>3583</v>
      </c>
      <c r="H3898" s="245" t="s">
        <v>19257</v>
      </c>
      <c r="I3898" s="245" t="s">
        <v>24</v>
      </c>
      <c r="J3898" s="245" t="s">
        <v>59</v>
      </c>
      <c r="K3898" s="246" t="s">
        <v>14269</v>
      </c>
      <c r="L3898" s="245" t="s">
        <v>568</v>
      </c>
    </row>
    <row r="3899" spans="1:12" x14ac:dyDescent="0.25">
      <c r="A3899" s="245" t="s">
        <v>2037</v>
      </c>
      <c r="B3899" s="245" t="s">
        <v>2036</v>
      </c>
      <c r="C3899" s="245" t="s">
        <v>2430</v>
      </c>
      <c r="D3899" s="245" t="s">
        <v>2429</v>
      </c>
      <c r="E3899" s="246" t="s">
        <v>44</v>
      </c>
      <c r="F3899" s="245" t="s">
        <v>44</v>
      </c>
      <c r="G3899" s="245" t="s">
        <v>3582</v>
      </c>
      <c r="H3899" s="245" t="s">
        <v>19258</v>
      </c>
      <c r="I3899" s="245" t="s">
        <v>24</v>
      </c>
      <c r="J3899" s="245" t="s">
        <v>59</v>
      </c>
      <c r="K3899" s="246" t="s">
        <v>9015</v>
      </c>
      <c r="L3899" s="245" t="s">
        <v>568</v>
      </c>
    </row>
    <row r="3900" spans="1:12" x14ac:dyDescent="0.25">
      <c r="A3900" s="245" t="s">
        <v>2037</v>
      </c>
      <c r="B3900" s="245" t="s">
        <v>2036</v>
      </c>
      <c r="C3900" s="245" t="s">
        <v>2430</v>
      </c>
      <c r="D3900" s="245" t="s">
        <v>2429</v>
      </c>
      <c r="E3900" s="246" t="s">
        <v>44</v>
      </c>
      <c r="F3900" s="245" t="s">
        <v>44</v>
      </c>
      <c r="G3900" s="245" t="s">
        <v>3581</v>
      </c>
      <c r="H3900" s="245" t="s">
        <v>19259</v>
      </c>
      <c r="I3900" s="245" t="s">
        <v>24</v>
      </c>
      <c r="J3900" s="245" t="s">
        <v>59</v>
      </c>
      <c r="K3900" s="246" t="s">
        <v>8444</v>
      </c>
      <c r="L3900" s="245" t="s">
        <v>568</v>
      </c>
    </row>
    <row r="3901" spans="1:12" x14ac:dyDescent="0.25">
      <c r="A3901" s="245" t="s">
        <v>2037</v>
      </c>
      <c r="B3901" s="245" t="s">
        <v>2036</v>
      </c>
      <c r="C3901" s="245" t="s">
        <v>2430</v>
      </c>
      <c r="D3901" s="245" t="s">
        <v>2429</v>
      </c>
      <c r="E3901" s="246" t="s">
        <v>44</v>
      </c>
      <c r="F3901" s="245" t="s">
        <v>44</v>
      </c>
      <c r="G3901" s="245" t="s">
        <v>3580</v>
      </c>
      <c r="H3901" s="245" t="s">
        <v>19260</v>
      </c>
      <c r="I3901" s="245" t="s">
        <v>24</v>
      </c>
      <c r="J3901" s="245" t="s">
        <v>59</v>
      </c>
      <c r="K3901" s="246" t="s">
        <v>19261</v>
      </c>
      <c r="L3901" s="245" t="s">
        <v>568</v>
      </c>
    </row>
    <row r="3902" spans="1:12" x14ac:dyDescent="0.25">
      <c r="A3902" s="245" t="s">
        <v>2037</v>
      </c>
      <c r="B3902" s="245" t="s">
        <v>2036</v>
      </c>
      <c r="C3902" s="245" t="s">
        <v>2430</v>
      </c>
      <c r="D3902" s="245" t="s">
        <v>2429</v>
      </c>
      <c r="E3902" s="246" t="s">
        <v>44</v>
      </c>
      <c r="F3902" s="245" t="s">
        <v>44</v>
      </c>
      <c r="G3902" s="245" t="s">
        <v>3578</v>
      </c>
      <c r="H3902" s="245" t="s">
        <v>19262</v>
      </c>
      <c r="I3902" s="245" t="s">
        <v>24</v>
      </c>
      <c r="J3902" s="245" t="s">
        <v>59</v>
      </c>
      <c r="K3902" s="246" t="s">
        <v>8735</v>
      </c>
      <c r="L3902" s="245" t="s">
        <v>568</v>
      </c>
    </row>
    <row r="3903" spans="1:12" x14ac:dyDescent="0.25">
      <c r="A3903" s="245" t="s">
        <v>2037</v>
      </c>
      <c r="B3903" s="245" t="s">
        <v>2036</v>
      </c>
      <c r="C3903" s="245" t="s">
        <v>2430</v>
      </c>
      <c r="D3903" s="245" t="s">
        <v>2429</v>
      </c>
      <c r="E3903" s="246" t="s">
        <v>44</v>
      </c>
      <c r="F3903" s="245" t="s">
        <v>44</v>
      </c>
      <c r="G3903" s="245" t="s">
        <v>3577</v>
      </c>
      <c r="H3903" s="245" t="s">
        <v>19263</v>
      </c>
      <c r="I3903" s="245" t="s">
        <v>24</v>
      </c>
      <c r="J3903" s="245" t="s">
        <v>59</v>
      </c>
      <c r="K3903" s="246" t="s">
        <v>8671</v>
      </c>
      <c r="L3903" s="245" t="s">
        <v>568</v>
      </c>
    </row>
    <row r="3904" spans="1:12" x14ac:dyDescent="0.25">
      <c r="A3904" s="245" t="s">
        <v>2037</v>
      </c>
      <c r="B3904" s="245" t="s">
        <v>2036</v>
      </c>
      <c r="C3904" s="245" t="s">
        <v>2430</v>
      </c>
      <c r="D3904" s="245" t="s">
        <v>2429</v>
      </c>
      <c r="E3904" s="246" t="s">
        <v>44</v>
      </c>
      <c r="F3904" s="245" t="s">
        <v>44</v>
      </c>
      <c r="G3904" s="245" t="s">
        <v>3576</v>
      </c>
      <c r="H3904" s="245" t="s">
        <v>19264</v>
      </c>
      <c r="I3904" s="245" t="s">
        <v>24</v>
      </c>
      <c r="J3904" s="245" t="s">
        <v>59</v>
      </c>
      <c r="K3904" s="246" t="s">
        <v>19265</v>
      </c>
      <c r="L3904" s="245" t="s">
        <v>568</v>
      </c>
    </row>
    <row r="3905" spans="1:12" x14ac:dyDescent="0.25">
      <c r="A3905" s="245" t="s">
        <v>2037</v>
      </c>
      <c r="B3905" s="245" t="s">
        <v>2036</v>
      </c>
      <c r="C3905" s="245" t="s">
        <v>2430</v>
      </c>
      <c r="D3905" s="245" t="s">
        <v>2429</v>
      </c>
      <c r="E3905" s="246" t="s">
        <v>44</v>
      </c>
      <c r="F3905" s="245" t="s">
        <v>44</v>
      </c>
      <c r="G3905" s="245" t="s">
        <v>3574</v>
      </c>
      <c r="H3905" s="245" t="s">
        <v>19266</v>
      </c>
      <c r="I3905" s="245" t="s">
        <v>24</v>
      </c>
      <c r="J3905" s="245" t="s">
        <v>59</v>
      </c>
      <c r="K3905" s="246" t="s">
        <v>9636</v>
      </c>
      <c r="L3905" s="245" t="s">
        <v>568</v>
      </c>
    </row>
    <row r="3906" spans="1:12" x14ac:dyDescent="0.25">
      <c r="A3906" s="245" t="s">
        <v>2037</v>
      </c>
      <c r="B3906" s="245" t="s">
        <v>2036</v>
      </c>
      <c r="C3906" s="245" t="s">
        <v>2430</v>
      </c>
      <c r="D3906" s="245" t="s">
        <v>2429</v>
      </c>
      <c r="E3906" s="246" t="s">
        <v>44</v>
      </c>
      <c r="F3906" s="245" t="s">
        <v>44</v>
      </c>
      <c r="G3906" s="245" t="s">
        <v>3572</v>
      </c>
      <c r="H3906" s="245" t="s">
        <v>19267</v>
      </c>
      <c r="I3906" s="245" t="s">
        <v>24</v>
      </c>
      <c r="J3906" s="245" t="s">
        <v>59</v>
      </c>
      <c r="K3906" s="246" t="s">
        <v>1966</v>
      </c>
      <c r="L3906" s="245" t="s">
        <v>568</v>
      </c>
    </row>
    <row r="3907" spans="1:12" x14ac:dyDescent="0.25">
      <c r="A3907" s="245" t="s">
        <v>2037</v>
      </c>
      <c r="B3907" s="245" t="s">
        <v>2036</v>
      </c>
      <c r="C3907" s="245" t="s">
        <v>2430</v>
      </c>
      <c r="D3907" s="245" t="s">
        <v>2429</v>
      </c>
      <c r="E3907" s="246" t="s">
        <v>44</v>
      </c>
      <c r="F3907" s="245" t="s">
        <v>44</v>
      </c>
      <c r="G3907" s="245" t="s">
        <v>3570</v>
      </c>
      <c r="H3907" s="245" t="s">
        <v>19268</v>
      </c>
      <c r="I3907" s="245" t="s">
        <v>24</v>
      </c>
      <c r="J3907" s="245" t="s">
        <v>59</v>
      </c>
      <c r="K3907" s="246" t="s">
        <v>10511</v>
      </c>
      <c r="L3907" s="245" t="s">
        <v>568</v>
      </c>
    </row>
    <row r="3908" spans="1:12" x14ac:dyDescent="0.25">
      <c r="A3908" s="245" t="s">
        <v>2037</v>
      </c>
      <c r="B3908" s="245" t="s">
        <v>2036</v>
      </c>
      <c r="C3908" s="245" t="s">
        <v>2430</v>
      </c>
      <c r="D3908" s="245" t="s">
        <v>2429</v>
      </c>
      <c r="E3908" s="246" t="s">
        <v>44</v>
      </c>
      <c r="F3908" s="245" t="s">
        <v>44</v>
      </c>
      <c r="G3908" s="245" t="s">
        <v>3569</v>
      </c>
      <c r="H3908" s="245" t="s">
        <v>19269</v>
      </c>
      <c r="I3908" s="245" t="s">
        <v>24</v>
      </c>
      <c r="J3908" s="245" t="s">
        <v>59</v>
      </c>
      <c r="K3908" s="246" t="s">
        <v>4891</v>
      </c>
      <c r="L3908" s="245" t="s">
        <v>568</v>
      </c>
    </row>
    <row r="3909" spans="1:12" x14ac:dyDescent="0.25">
      <c r="A3909" s="245" t="s">
        <v>2037</v>
      </c>
      <c r="B3909" s="245" t="s">
        <v>2036</v>
      </c>
      <c r="C3909" s="245" t="s">
        <v>2430</v>
      </c>
      <c r="D3909" s="245" t="s">
        <v>2429</v>
      </c>
      <c r="E3909" s="246" t="s">
        <v>44</v>
      </c>
      <c r="F3909" s="245" t="s">
        <v>44</v>
      </c>
      <c r="G3909" s="245" t="s">
        <v>3567</v>
      </c>
      <c r="H3909" s="245" t="s">
        <v>19270</v>
      </c>
      <c r="I3909" s="245" t="s">
        <v>24</v>
      </c>
      <c r="J3909" s="245" t="s">
        <v>59</v>
      </c>
      <c r="K3909" s="246" t="s">
        <v>19271</v>
      </c>
      <c r="L3909" s="245" t="s">
        <v>568</v>
      </c>
    </row>
    <row r="3910" spans="1:12" x14ac:dyDescent="0.25">
      <c r="A3910" s="245" t="s">
        <v>2037</v>
      </c>
      <c r="B3910" s="245" t="s">
        <v>2036</v>
      </c>
      <c r="C3910" s="245" t="s">
        <v>2430</v>
      </c>
      <c r="D3910" s="245" t="s">
        <v>2429</v>
      </c>
      <c r="E3910" s="246" t="s">
        <v>44</v>
      </c>
      <c r="F3910" s="245" t="s">
        <v>44</v>
      </c>
      <c r="G3910" s="245" t="s">
        <v>3566</v>
      </c>
      <c r="H3910" s="245" t="s">
        <v>19272</v>
      </c>
      <c r="I3910" s="245" t="s">
        <v>24</v>
      </c>
      <c r="J3910" s="245" t="s">
        <v>59</v>
      </c>
      <c r="K3910" s="246" t="s">
        <v>8790</v>
      </c>
      <c r="L3910" s="245" t="s">
        <v>568</v>
      </c>
    </row>
    <row r="3911" spans="1:12" x14ac:dyDescent="0.25">
      <c r="A3911" s="245" t="s">
        <v>2037</v>
      </c>
      <c r="B3911" s="245" t="s">
        <v>2036</v>
      </c>
      <c r="C3911" s="245" t="s">
        <v>2430</v>
      </c>
      <c r="D3911" s="245" t="s">
        <v>2429</v>
      </c>
      <c r="E3911" s="246" t="s">
        <v>44</v>
      </c>
      <c r="F3911" s="245" t="s">
        <v>44</v>
      </c>
      <c r="G3911" s="245" t="s">
        <v>3565</v>
      </c>
      <c r="H3911" s="245" t="s">
        <v>19273</v>
      </c>
      <c r="I3911" s="245" t="s">
        <v>24</v>
      </c>
      <c r="J3911" s="245" t="s">
        <v>59</v>
      </c>
      <c r="K3911" s="246" t="s">
        <v>10315</v>
      </c>
      <c r="L3911" s="245" t="s">
        <v>568</v>
      </c>
    </row>
    <row r="3912" spans="1:12" x14ac:dyDescent="0.25">
      <c r="A3912" s="245" t="s">
        <v>2037</v>
      </c>
      <c r="B3912" s="245" t="s">
        <v>2036</v>
      </c>
      <c r="C3912" s="245" t="s">
        <v>2430</v>
      </c>
      <c r="D3912" s="245" t="s">
        <v>2429</v>
      </c>
      <c r="E3912" s="246" t="s">
        <v>44</v>
      </c>
      <c r="F3912" s="245" t="s">
        <v>44</v>
      </c>
      <c r="G3912" s="245" t="s">
        <v>3564</v>
      </c>
      <c r="H3912" s="245" t="s">
        <v>19274</v>
      </c>
      <c r="I3912" s="245" t="s">
        <v>24</v>
      </c>
      <c r="J3912" s="245" t="s">
        <v>59</v>
      </c>
      <c r="K3912" s="246" t="s">
        <v>484</v>
      </c>
      <c r="L3912" s="245" t="s">
        <v>568</v>
      </c>
    </row>
    <row r="3913" spans="1:12" x14ac:dyDescent="0.25">
      <c r="A3913" s="245" t="s">
        <v>2037</v>
      </c>
      <c r="B3913" s="245" t="s">
        <v>2036</v>
      </c>
      <c r="C3913" s="245" t="s">
        <v>2430</v>
      </c>
      <c r="D3913" s="245" t="s">
        <v>2429</v>
      </c>
      <c r="E3913" s="246" t="s">
        <v>44</v>
      </c>
      <c r="F3913" s="245" t="s">
        <v>44</v>
      </c>
      <c r="G3913" s="245" t="s">
        <v>3562</v>
      </c>
      <c r="H3913" s="245" t="s">
        <v>19275</v>
      </c>
      <c r="I3913" s="245" t="s">
        <v>24</v>
      </c>
      <c r="J3913" s="245" t="s">
        <v>59</v>
      </c>
      <c r="K3913" s="246" t="s">
        <v>9439</v>
      </c>
      <c r="L3913" s="245" t="s">
        <v>568</v>
      </c>
    </row>
    <row r="3914" spans="1:12" x14ac:dyDescent="0.25">
      <c r="A3914" s="245" t="s">
        <v>2037</v>
      </c>
      <c r="B3914" s="245" t="s">
        <v>2036</v>
      </c>
      <c r="C3914" s="245" t="s">
        <v>2430</v>
      </c>
      <c r="D3914" s="245" t="s">
        <v>2429</v>
      </c>
      <c r="E3914" s="246" t="s">
        <v>44</v>
      </c>
      <c r="F3914" s="245" t="s">
        <v>44</v>
      </c>
      <c r="G3914" s="245" t="s">
        <v>3561</v>
      </c>
      <c r="H3914" s="245" t="s">
        <v>19276</v>
      </c>
      <c r="I3914" s="245" t="s">
        <v>24</v>
      </c>
      <c r="J3914" s="245" t="s">
        <v>59</v>
      </c>
      <c r="K3914" s="246" t="s">
        <v>15143</v>
      </c>
      <c r="L3914" s="245" t="s">
        <v>568</v>
      </c>
    </row>
    <row r="3915" spans="1:12" x14ac:dyDescent="0.25">
      <c r="A3915" s="245" t="s">
        <v>2037</v>
      </c>
      <c r="B3915" s="245" t="s">
        <v>2036</v>
      </c>
      <c r="C3915" s="245" t="s">
        <v>2430</v>
      </c>
      <c r="D3915" s="245" t="s">
        <v>2429</v>
      </c>
      <c r="E3915" s="246" t="s">
        <v>44</v>
      </c>
      <c r="F3915" s="245" t="s">
        <v>44</v>
      </c>
      <c r="G3915" s="245" t="s">
        <v>3560</v>
      </c>
      <c r="H3915" s="245" t="s">
        <v>19277</v>
      </c>
      <c r="I3915" s="245" t="s">
        <v>24</v>
      </c>
      <c r="J3915" s="245" t="s">
        <v>59</v>
      </c>
      <c r="K3915" s="246" t="s">
        <v>9044</v>
      </c>
      <c r="L3915" s="245" t="s">
        <v>568</v>
      </c>
    </row>
    <row r="3916" spans="1:12" x14ac:dyDescent="0.25">
      <c r="A3916" s="245" t="s">
        <v>2037</v>
      </c>
      <c r="B3916" s="245" t="s">
        <v>2036</v>
      </c>
      <c r="C3916" s="245" t="s">
        <v>2430</v>
      </c>
      <c r="D3916" s="245" t="s">
        <v>2429</v>
      </c>
      <c r="E3916" s="246" t="s">
        <v>44</v>
      </c>
      <c r="F3916" s="245" t="s">
        <v>44</v>
      </c>
      <c r="G3916" s="245" t="s">
        <v>3559</v>
      </c>
      <c r="H3916" s="245" t="s">
        <v>19278</v>
      </c>
      <c r="I3916" s="245" t="s">
        <v>24</v>
      </c>
      <c r="J3916" s="245" t="s">
        <v>59</v>
      </c>
      <c r="K3916" s="246" t="s">
        <v>15167</v>
      </c>
      <c r="L3916" s="245" t="s">
        <v>568</v>
      </c>
    </row>
    <row r="3917" spans="1:12" x14ac:dyDescent="0.25">
      <c r="A3917" s="245" t="s">
        <v>2037</v>
      </c>
      <c r="B3917" s="245" t="s">
        <v>2036</v>
      </c>
      <c r="C3917" s="245" t="s">
        <v>2430</v>
      </c>
      <c r="D3917" s="245" t="s">
        <v>2429</v>
      </c>
      <c r="E3917" s="246" t="s">
        <v>44</v>
      </c>
      <c r="F3917" s="245" t="s">
        <v>44</v>
      </c>
      <c r="G3917" s="245" t="s">
        <v>3558</v>
      </c>
      <c r="H3917" s="245" t="s">
        <v>19279</v>
      </c>
      <c r="I3917" s="245" t="s">
        <v>24</v>
      </c>
      <c r="J3917" s="245" t="s">
        <v>59</v>
      </c>
      <c r="K3917" s="246" t="s">
        <v>803</v>
      </c>
      <c r="L3917" s="245" t="s">
        <v>568</v>
      </c>
    </row>
    <row r="3918" spans="1:12" x14ac:dyDescent="0.25">
      <c r="A3918" s="245" t="s">
        <v>2037</v>
      </c>
      <c r="B3918" s="245" t="s">
        <v>2036</v>
      </c>
      <c r="C3918" s="245" t="s">
        <v>2430</v>
      </c>
      <c r="D3918" s="245" t="s">
        <v>2429</v>
      </c>
      <c r="E3918" s="246" t="s">
        <v>44</v>
      </c>
      <c r="F3918" s="245" t="s">
        <v>44</v>
      </c>
      <c r="G3918" s="245" t="s">
        <v>3556</v>
      </c>
      <c r="H3918" s="245" t="s">
        <v>19280</v>
      </c>
      <c r="I3918" s="245" t="s">
        <v>24</v>
      </c>
      <c r="J3918" s="245" t="s">
        <v>59</v>
      </c>
      <c r="K3918" s="246" t="s">
        <v>19281</v>
      </c>
      <c r="L3918" s="245" t="s">
        <v>568</v>
      </c>
    </row>
    <row r="3919" spans="1:12" x14ac:dyDescent="0.25">
      <c r="A3919" s="245" t="s">
        <v>2037</v>
      </c>
      <c r="B3919" s="245" t="s">
        <v>2036</v>
      </c>
      <c r="C3919" s="245" t="s">
        <v>2430</v>
      </c>
      <c r="D3919" s="245" t="s">
        <v>2429</v>
      </c>
      <c r="E3919" s="246" t="s">
        <v>44</v>
      </c>
      <c r="F3919" s="245" t="s">
        <v>44</v>
      </c>
      <c r="G3919" s="245" t="s">
        <v>3555</v>
      </c>
      <c r="H3919" s="245" t="s">
        <v>19282</v>
      </c>
      <c r="I3919" s="245" t="s">
        <v>24</v>
      </c>
      <c r="J3919" s="245" t="s">
        <v>59</v>
      </c>
      <c r="K3919" s="246" t="s">
        <v>11821</v>
      </c>
      <c r="L3919" s="245" t="s">
        <v>568</v>
      </c>
    </row>
    <row r="3920" spans="1:12" x14ac:dyDescent="0.25">
      <c r="A3920" s="245" t="s">
        <v>2037</v>
      </c>
      <c r="B3920" s="245" t="s">
        <v>2036</v>
      </c>
      <c r="C3920" s="245" t="s">
        <v>2430</v>
      </c>
      <c r="D3920" s="245" t="s">
        <v>2429</v>
      </c>
      <c r="E3920" s="246" t="s">
        <v>44</v>
      </c>
      <c r="F3920" s="245" t="s">
        <v>44</v>
      </c>
      <c r="G3920" s="245" t="s">
        <v>3554</v>
      </c>
      <c r="H3920" s="245" t="s">
        <v>19283</v>
      </c>
      <c r="I3920" s="245" t="s">
        <v>24</v>
      </c>
      <c r="J3920" s="245" t="s">
        <v>59</v>
      </c>
      <c r="K3920" s="246" t="s">
        <v>9095</v>
      </c>
      <c r="L3920" s="245" t="s">
        <v>568</v>
      </c>
    </row>
    <row r="3921" spans="1:12" x14ac:dyDescent="0.25">
      <c r="A3921" s="245" t="s">
        <v>2037</v>
      </c>
      <c r="B3921" s="245" t="s">
        <v>2036</v>
      </c>
      <c r="C3921" s="245" t="s">
        <v>2430</v>
      </c>
      <c r="D3921" s="245" t="s">
        <v>2429</v>
      </c>
      <c r="E3921" s="246" t="s">
        <v>44</v>
      </c>
      <c r="F3921" s="245" t="s">
        <v>44</v>
      </c>
      <c r="G3921" s="245" t="s">
        <v>3553</v>
      </c>
      <c r="H3921" s="245" t="s">
        <v>19284</v>
      </c>
      <c r="I3921" s="245" t="s">
        <v>24</v>
      </c>
      <c r="J3921" s="245" t="s">
        <v>59</v>
      </c>
      <c r="K3921" s="246" t="s">
        <v>19285</v>
      </c>
      <c r="L3921" s="245" t="s">
        <v>568</v>
      </c>
    </row>
    <row r="3922" spans="1:12" x14ac:dyDescent="0.25">
      <c r="A3922" s="245" t="s">
        <v>2037</v>
      </c>
      <c r="B3922" s="245" t="s">
        <v>2036</v>
      </c>
      <c r="C3922" s="245" t="s">
        <v>2430</v>
      </c>
      <c r="D3922" s="245" t="s">
        <v>2429</v>
      </c>
      <c r="E3922" s="246" t="s">
        <v>44</v>
      </c>
      <c r="F3922" s="245" t="s">
        <v>44</v>
      </c>
      <c r="G3922" s="245" t="s">
        <v>3552</v>
      </c>
      <c r="H3922" s="245" t="s">
        <v>19286</v>
      </c>
      <c r="I3922" s="245" t="s">
        <v>24</v>
      </c>
      <c r="J3922" s="245" t="s">
        <v>59</v>
      </c>
      <c r="K3922" s="246" t="s">
        <v>19287</v>
      </c>
      <c r="L3922" s="245" t="s">
        <v>568</v>
      </c>
    </row>
    <row r="3923" spans="1:12" x14ac:dyDescent="0.25">
      <c r="A3923" s="245" t="s">
        <v>2037</v>
      </c>
      <c r="B3923" s="245" t="s">
        <v>2036</v>
      </c>
      <c r="C3923" s="245" t="s">
        <v>2430</v>
      </c>
      <c r="D3923" s="245" t="s">
        <v>2429</v>
      </c>
      <c r="E3923" s="246" t="s">
        <v>44</v>
      </c>
      <c r="F3923" s="245" t="s">
        <v>44</v>
      </c>
      <c r="G3923" s="245" t="s">
        <v>3551</v>
      </c>
      <c r="H3923" s="245" t="s">
        <v>19288</v>
      </c>
      <c r="I3923" s="245" t="s">
        <v>24</v>
      </c>
      <c r="J3923" s="245" t="s">
        <v>59</v>
      </c>
      <c r="K3923" s="246" t="s">
        <v>19126</v>
      </c>
      <c r="L3923" s="245" t="s">
        <v>568</v>
      </c>
    </row>
    <row r="3924" spans="1:12" x14ac:dyDescent="0.25">
      <c r="A3924" s="245" t="s">
        <v>2037</v>
      </c>
      <c r="B3924" s="245" t="s">
        <v>2036</v>
      </c>
      <c r="C3924" s="245" t="s">
        <v>2430</v>
      </c>
      <c r="D3924" s="245" t="s">
        <v>2429</v>
      </c>
      <c r="E3924" s="246" t="s">
        <v>44</v>
      </c>
      <c r="F3924" s="245" t="s">
        <v>44</v>
      </c>
      <c r="G3924" s="245" t="s">
        <v>3550</v>
      </c>
      <c r="H3924" s="245" t="s">
        <v>19289</v>
      </c>
      <c r="I3924" s="245" t="s">
        <v>24</v>
      </c>
      <c r="J3924" s="245" t="s">
        <v>59</v>
      </c>
      <c r="K3924" s="246" t="s">
        <v>19290</v>
      </c>
      <c r="L3924" s="245" t="s">
        <v>568</v>
      </c>
    </row>
    <row r="3925" spans="1:12" x14ac:dyDescent="0.25">
      <c r="A3925" s="245" t="s">
        <v>2037</v>
      </c>
      <c r="B3925" s="245" t="s">
        <v>2036</v>
      </c>
      <c r="C3925" s="245" t="s">
        <v>2430</v>
      </c>
      <c r="D3925" s="245" t="s">
        <v>2429</v>
      </c>
      <c r="E3925" s="246" t="s">
        <v>44</v>
      </c>
      <c r="F3925" s="245" t="s">
        <v>44</v>
      </c>
      <c r="G3925" s="245" t="s">
        <v>3549</v>
      </c>
      <c r="H3925" s="245" t="s">
        <v>19291</v>
      </c>
      <c r="I3925" s="245" t="s">
        <v>24</v>
      </c>
      <c r="J3925" s="245" t="s">
        <v>59</v>
      </c>
      <c r="K3925" s="246" t="s">
        <v>9119</v>
      </c>
      <c r="L3925" s="245" t="s">
        <v>568</v>
      </c>
    </row>
    <row r="3926" spans="1:12" x14ac:dyDescent="0.25">
      <c r="A3926" s="245" t="s">
        <v>2037</v>
      </c>
      <c r="B3926" s="245" t="s">
        <v>2036</v>
      </c>
      <c r="C3926" s="245" t="s">
        <v>2430</v>
      </c>
      <c r="D3926" s="245" t="s">
        <v>2429</v>
      </c>
      <c r="E3926" s="246" t="s">
        <v>44</v>
      </c>
      <c r="F3926" s="245" t="s">
        <v>44</v>
      </c>
      <c r="G3926" s="245" t="s">
        <v>3548</v>
      </c>
      <c r="H3926" s="245" t="s">
        <v>19292</v>
      </c>
      <c r="I3926" s="245" t="s">
        <v>24</v>
      </c>
      <c r="J3926" s="245" t="s">
        <v>59</v>
      </c>
      <c r="K3926" s="246" t="s">
        <v>19293</v>
      </c>
      <c r="L3926" s="245" t="s">
        <v>568</v>
      </c>
    </row>
    <row r="3927" spans="1:12" x14ac:dyDescent="0.25">
      <c r="A3927" s="245" t="s">
        <v>2037</v>
      </c>
      <c r="B3927" s="245" t="s">
        <v>2036</v>
      </c>
      <c r="C3927" s="245" t="s">
        <v>2430</v>
      </c>
      <c r="D3927" s="245" t="s">
        <v>2429</v>
      </c>
      <c r="E3927" s="246" t="s">
        <v>44</v>
      </c>
      <c r="F3927" s="245" t="s">
        <v>44</v>
      </c>
      <c r="G3927" s="245" t="s">
        <v>3547</v>
      </c>
      <c r="H3927" s="245" t="s">
        <v>19294</v>
      </c>
      <c r="I3927" s="245" t="s">
        <v>24</v>
      </c>
      <c r="J3927" s="245" t="s">
        <v>59</v>
      </c>
      <c r="K3927" s="246" t="s">
        <v>13308</v>
      </c>
      <c r="L3927" s="245" t="s">
        <v>568</v>
      </c>
    </row>
    <row r="3928" spans="1:12" x14ac:dyDescent="0.25">
      <c r="A3928" s="245" t="s">
        <v>2037</v>
      </c>
      <c r="B3928" s="245" t="s">
        <v>2036</v>
      </c>
      <c r="C3928" s="245" t="s">
        <v>2430</v>
      </c>
      <c r="D3928" s="245" t="s">
        <v>2429</v>
      </c>
      <c r="E3928" s="246" t="s">
        <v>44</v>
      </c>
      <c r="F3928" s="245" t="s">
        <v>44</v>
      </c>
      <c r="G3928" s="245" t="s">
        <v>3546</v>
      </c>
      <c r="H3928" s="245" t="s">
        <v>19295</v>
      </c>
      <c r="I3928" s="245" t="s">
        <v>24</v>
      </c>
      <c r="J3928" s="245" t="s">
        <v>59</v>
      </c>
      <c r="K3928" s="246" t="s">
        <v>13008</v>
      </c>
      <c r="L3928" s="245" t="s">
        <v>568</v>
      </c>
    </row>
    <row r="3929" spans="1:12" x14ac:dyDescent="0.25">
      <c r="A3929" s="245" t="s">
        <v>2037</v>
      </c>
      <c r="B3929" s="245" t="s">
        <v>2036</v>
      </c>
      <c r="C3929" s="245" t="s">
        <v>2430</v>
      </c>
      <c r="D3929" s="245" t="s">
        <v>2429</v>
      </c>
      <c r="E3929" s="246" t="s">
        <v>44</v>
      </c>
      <c r="F3929" s="245" t="s">
        <v>44</v>
      </c>
      <c r="G3929" s="245" t="s">
        <v>3545</v>
      </c>
      <c r="H3929" s="245" t="s">
        <v>19296</v>
      </c>
      <c r="I3929" s="245" t="s">
        <v>24</v>
      </c>
      <c r="J3929" s="245" t="s">
        <v>59</v>
      </c>
      <c r="K3929" s="246" t="s">
        <v>19297</v>
      </c>
      <c r="L3929" s="245" t="s">
        <v>568</v>
      </c>
    </row>
    <row r="3930" spans="1:12" x14ac:dyDescent="0.25">
      <c r="A3930" s="245" t="s">
        <v>2037</v>
      </c>
      <c r="B3930" s="245" t="s">
        <v>2036</v>
      </c>
      <c r="C3930" s="245" t="s">
        <v>2430</v>
      </c>
      <c r="D3930" s="245" t="s">
        <v>2429</v>
      </c>
      <c r="E3930" s="246" t="s">
        <v>44</v>
      </c>
      <c r="F3930" s="245" t="s">
        <v>44</v>
      </c>
      <c r="G3930" s="245" t="s">
        <v>12652</v>
      </c>
      <c r="H3930" s="245" t="s">
        <v>19298</v>
      </c>
      <c r="I3930" s="245" t="s">
        <v>24</v>
      </c>
      <c r="J3930" s="245" t="s">
        <v>59</v>
      </c>
      <c r="K3930" s="246" t="s">
        <v>19299</v>
      </c>
      <c r="L3930" s="245" t="s">
        <v>568</v>
      </c>
    </row>
    <row r="3931" spans="1:12" x14ac:dyDescent="0.25">
      <c r="A3931" s="245" t="s">
        <v>2037</v>
      </c>
      <c r="B3931" s="245" t="s">
        <v>2036</v>
      </c>
      <c r="C3931" s="245" t="s">
        <v>2430</v>
      </c>
      <c r="D3931" s="245" t="s">
        <v>2429</v>
      </c>
      <c r="E3931" s="246" t="s">
        <v>44</v>
      </c>
      <c r="F3931" s="245" t="s">
        <v>44</v>
      </c>
      <c r="G3931" s="245" t="s">
        <v>3544</v>
      </c>
      <c r="H3931" s="245" t="s">
        <v>19300</v>
      </c>
      <c r="I3931" s="245" t="s">
        <v>24</v>
      </c>
      <c r="J3931" s="245" t="s">
        <v>59</v>
      </c>
      <c r="K3931" s="246" t="s">
        <v>11510</v>
      </c>
      <c r="L3931" s="245" t="s">
        <v>568</v>
      </c>
    </row>
    <row r="3932" spans="1:12" x14ac:dyDescent="0.25">
      <c r="A3932" s="245" t="s">
        <v>2037</v>
      </c>
      <c r="B3932" s="245" t="s">
        <v>2036</v>
      </c>
      <c r="C3932" s="245" t="s">
        <v>2430</v>
      </c>
      <c r="D3932" s="245" t="s">
        <v>2429</v>
      </c>
      <c r="E3932" s="246" t="s">
        <v>44</v>
      </c>
      <c r="F3932" s="245" t="s">
        <v>44</v>
      </c>
      <c r="G3932" s="245" t="s">
        <v>3543</v>
      </c>
      <c r="H3932" s="245" t="s">
        <v>19301</v>
      </c>
      <c r="I3932" s="245" t="s">
        <v>24</v>
      </c>
      <c r="J3932" s="245" t="s">
        <v>59</v>
      </c>
      <c r="K3932" s="246" t="s">
        <v>10260</v>
      </c>
      <c r="L3932" s="245" t="s">
        <v>568</v>
      </c>
    </row>
    <row r="3933" spans="1:12" x14ac:dyDescent="0.25">
      <c r="A3933" s="245" t="s">
        <v>2037</v>
      </c>
      <c r="B3933" s="245" t="s">
        <v>2036</v>
      </c>
      <c r="C3933" s="245" t="s">
        <v>2430</v>
      </c>
      <c r="D3933" s="245" t="s">
        <v>2429</v>
      </c>
      <c r="E3933" s="246" t="s">
        <v>44</v>
      </c>
      <c r="F3933" s="245" t="s">
        <v>44</v>
      </c>
      <c r="G3933" s="245" t="s">
        <v>3542</v>
      </c>
      <c r="H3933" s="245" t="s">
        <v>19302</v>
      </c>
      <c r="I3933" s="245" t="s">
        <v>24</v>
      </c>
      <c r="J3933" s="245" t="s">
        <v>59</v>
      </c>
      <c r="K3933" s="246" t="s">
        <v>10480</v>
      </c>
      <c r="L3933" s="245" t="s">
        <v>568</v>
      </c>
    </row>
    <row r="3934" spans="1:12" x14ac:dyDescent="0.25">
      <c r="A3934" s="245" t="s">
        <v>2037</v>
      </c>
      <c r="B3934" s="245" t="s">
        <v>2036</v>
      </c>
      <c r="C3934" s="245" t="s">
        <v>2430</v>
      </c>
      <c r="D3934" s="245" t="s">
        <v>2429</v>
      </c>
      <c r="E3934" s="246" t="s">
        <v>44</v>
      </c>
      <c r="F3934" s="245" t="s">
        <v>44</v>
      </c>
      <c r="G3934" s="245" t="s">
        <v>3541</v>
      </c>
      <c r="H3934" s="245" t="s">
        <v>19303</v>
      </c>
      <c r="I3934" s="245" t="s">
        <v>24</v>
      </c>
      <c r="J3934" s="245" t="s">
        <v>59</v>
      </c>
      <c r="K3934" s="246" t="s">
        <v>9480</v>
      </c>
      <c r="L3934" s="245" t="s">
        <v>568</v>
      </c>
    </row>
    <row r="3935" spans="1:12" x14ac:dyDescent="0.25">
      <c r="A3935" s="245" t="s">
        <v>2037</v>
      </c>
      <c r="B3935" s="245" t="s">
        <v>2036</v>
      </c>
      <c r="C3935" s="245" t="s">
        <v>2430</v>
      </c>
      <c r="D3935" s="245" t="s">
        <v>2429</v>
      </c>
      <c r="E3935" s="246" t="s">
        <v>44</v>
      </c>
      <c r="F3935" s="245" t="s">
        <v>44</v>
      </c>
      <c r="G3935" s="245" t="s">
        <v>3540</v>
      </c>
      <c r="H3935" s="245" t="s">
        <v>19304</v>
      </c>
      <c r="I3935" s="245" t="s">
        <v>24</v>
      </c>
      <c r="J3935" s="245" t="s">
        <v>59</v>
      </c>
      <c r="K3935" s="246" t="s">
        <v>10443</v>
      </c>
      <c r="L3935" s="245" t="s">
        <v>568</v>
      </c>
    </row>
    <row r="3936" spans="1:12" x14ac:dyDescent="0.25">
      <c r="A3936" s="245" t="s">
        <v>2037</v>
      </c>
      <c r="B3936" s="245" t="s">
        <v>2036</v>
      </c>
      <c r="C3936" s="245" t="s">
        <v>2430</v>
      </c>
      <c r="D3936" s="245" t="s">
        <v>2429</v>
      </c>
      <c r="E3936" s="246" t="s">
        <v>44</v>
      </c>
      <c r="F3936" s="245" t="s">
        <v>44</v>
      </c>
      <c r="G3936" s="245" t="s">
        <v>3539</v>
      </c>
      <c r="H3936" s="245" t="s">
        <v>19305</v>
      </c>
      <c r="I3936" s="245" t="s">
        <v>24</v>
      </c>
      <c r="J3936" s="245" t="s">
        <v>59</v>
      </c>
      <c r="K3936" s="246" t="s">
        <v>19306</v>
      </c>
      <c r="L3936" s="245" t="s">
        <v>568</v>
      </c>
    </row>
    <row r="3937" spans="1:12" x14ac:dyDescent="0.25">
      <c r="A3937" s="245" t="s">
        <v>2037</v>
      </c>
      <c r="B3937" s="245" t="s">
        <v>2036</v>
      </c>
      <c r="C3937" s="245" t="s">
        <v>2430</v>
      </c>
      <c r="D3937" s="245" t="s">
        <v>2429</v>
      </c>
      <c r="E3937" s="246" t="s">
        <v>44</v>
      </c>
      <c r="F3937" s="245" t="s">
        <v>44</v>
      </c>
      <c r="G3937" s="245" t="s">
        <v>3538</v>
      </c>
      <c r="H3937" s="245" t="s">
        <v>19307</v>
      </c>
      <c r="I3937" s="245" t="s">
        <v>24</v>
      </c>
      <c r="J3937" s="245" t="s">
        <v>59</v>
      </c>
      <c r="K3937" s="246" t="s">
        <v>1676</v>
      </c>
      <c r="L3937" s="245" t="s">
        <v>568</v>
      </c>
    </row>
    <row r="3938" spans="1:12" x14ac:dyDescent="0.25">
      <c r="A3938" s="245" t="s">
        <v>2037</v>
      </c>
      <c r="B3938" s="245" t="s">
        <v>2036</v>
      </c>
      <c r="C3938" s="245" t="s">
        <v>2430</v>
      </c>
      <c r="D3938" s="245" t="s">
        <v>2429</v>
      </c>
      <c r="E3938" s="246" t="s">
        <v>44</v>
      </c>
      <c r="F3938" s="245" t="s">
        <v>44</v>
      </c>
      <c r="G3938" s="245" t="s">
        <v>3536</v>
      </c>
      <c r="H3938" s="245" t="s">
        <v>19308</v>
      </c>
      <c r="I3938" s="245" t="s">
        <v>24</v>
      </c>
      <c r="J3938" s="245" t="s">
        <v>59</v>
      </c>
      <c r="K3938" s="246" t="s">
        <v>19309</v>
      </c>
      <c r="L3938" s="245" t="s">
        <v>568</v>
      </c>
    </row>
    <row r="3939" spans="1:12" x14ac:dyDescent="0.25">
      <c r="A3939" s="245" t="s">
        <v>2037</v>
      </c>
      <c r="B3939" s="245" t="s">
        <v>2036</v>
      </c>
      <c r="C3939" s="245" t="s">
        <v>2430</v>
      </c>
      <c r="D3939" s="245" t="s">
        <v>2429</v>
      </c>
      <c r="E3939" s="246" t="s">
        <v>44</v>
      </c>
      <c r="F3939" s="245" t="s">
        <v>44</v>
      </c>
      <c r="G3939" s="245" t="s">
        <v>3535</v>
      </c>
      <c r="H3939" s="245" t="s">
        <v>19310</v>
      </c>
      <c r="I3939" s="245" t="s">
        <v>24</v>
      </c>
      <c r="J3939" s="245" t="s">
        <v>59</v>
      </c>
      <c r="K3939" s="246" t="s">
        <v>15275</v>
      </c>
      <c r="L3939" s="245" t="s">
        <v>568</v>
      </c>
    </row>
    <row r="3940" spans="1:12" x14ac:dyDescent="0.25">
      <c r="A3940" s="245" t="s">
        <v>2037</v>
      </c>
      <c r="B3940" s="245" t="s">
        <v>2036</v>
      </c>
      <c r="C3940" s="245" t="s">
        <v>2430</v>
      </c>
      <c r="D3940" s="245" t="s">
        <v>2429</v>
      </c>
      <c r="E3940" s="246" t="s">
        <v>44</v>
      </c>
      <c r="F3940" s="245" t="s">
        <v>44</v>
      </c>
      <c r="G3940" s="245" t="s">
        <v>3534</v>
      </c>
      <c r="H3940" s="245" t="s">
        <v>19311</v>
      </c>
      <c r="I3940" s="245" t="s">
        <v>24</v>
      </c>
      <c r="J3940" s="245" t="s">
        <v>59</v>
      </c>
      <c r="K3940" s="246" t="s">
        <v>10518</v>
      </c>
      <c r="L3940" s="245" t="s">
        <v>568</v>
      </c>
    </row>
    <row r="3941" spans="1:12" x14ac:dyDescent="0.25">
      <c r="A3941" s="245" t="s">
        <v>2037</v>
      </c>
      <c r="B3941" s="245" t="s">
        <v>2036</v>
      </c>
      <c r="C3941" s="245" t="s">
        <v>2430</v>
      </c>
      <c r="D3941" s="245" t="s">
        <v>2429</v>
      </c>
      <c r="E3941" s="246" t="s">
        <v>44</v>
      </c>
      <c r="F3941" s="245" t="s">
        <v>44</v>
      </c>
      <c r="G3941" s="245" t="s">
        <v>3533</v>
      </c>
      <c r="H3941" s="245" t="s">
        <v>19312</v>
      </c>
      <c r="I3941" s="245" t="s">
        <v>24</v>
      </c>
      <c r="J3941" s="245" t="s">
        <v>59</v>
      </c>
      <c r="K3941" s="246" t="s">
        <v>10208</v>
      </c>
      <c r="L3941" s="245" t="s">
        <v>568</v>
      </c>
    </row>
    <row r="3942" spans="1:12" x14ac:dyDescent="0.25">
      <c r="A3942" s="245" t="s">
        <v>2037</v>
      </c>
      <c r="B3942" s="245" t="s">
        <v>2036</v>
      </c>
      <c r="C3942" s="245" t="s">
        <v>2430</v>
      </c>
      <c r="D3942" s="245" t="s">
        <v>2429</v>
      </c>
      <c r="E3942" s="246" t="s">
        <v>44</v>
      </c>
      <c r="F3942" s="245" t="s">
        <v>44</v>
      </c>
      <c r="G3942" s="245" t="s">
        <v>3532</v>
      </c>
      <c r="H3942" s="245" t="s">
        <v>19313</v>
      </c>
      <c r="I3942" s="245" t="s">
        <v>24</v>
      </c>
      <c r="J3942" s="245" t="s">
        <v>59</v>
      </c>
      <c r="K3942" s="246" t="s">
        <v>19314</v>
      </c>
      <c r="L3942" s="245" t="s">
        <v>568</v>
      </c>
    </row>
    <row r="3943" spans="1:12" x14ac:dyDescent="0.25">
      <c r="A3943" s="245" t="s">
        <v>2037</v>
      </c>
      <c r="B3943" s="245" t="s">
        <v>2036</v>
      </c>
      <c r="C3943" s="245" t="s">
        <v>2430</v>
      </c>
      <c r="D3943" s="245" t="s">
        <v>2429</v>
      </c>
      <c r="E3943" s="246" t="s">
        <v>44</v>
      </c>
      <c r="F3943" s="245" t="s">
        <v>44</v>
      </c>
      <c r="G3943" s="245" t="s">
        <v>3531</v>
      </c>
      <c r="H3943" s="245" t="s">
        <v>19315</v>
      </c>
      <c r="I3943" s="245" t="s">
        <v>24</v>
      </c>
      <c r="J3943" s="245" t="s">
        <v>59</v>
      </c>
      <c r="K3943" s="246" t="s">
        <v>15304</v>
      </c>
      <c r="L3943" s="245" t="s">
        <v>568</v>
      </c>
    </row>
    <row r="3944" spans="1:12" x14ac:dyDescent="0.25">
      <c r="A3944" s="245" t="s">
        <v>2037</v>
      </c>
      <c r="B3944" s="245" t="s">
        <v>2036</v>
      </c>
      <c r="C3944" s="245" t="s">
        <v>2430</v>
      </c>
      <c r="D3944" s="245" t="s">
        <v>2429</v>
      </c>
      <c r="E3944" s="246" t="s">
        <v>44</v>
      </c>
      <c r="F3944" s="245" t="s">
        <v>44</v>
      </c>
      <c r="G3944" s="245" t="s">
        <v>3530</v>
      </c>
      <c r="H3944" s="245" t="s">
        <v>19316</v>
      </c>
      <c r="I3944" s="245" t="s">
        <v>24</v>
      </c>
      <c r="J3944" s="245" t="s">
        <v>59</v>
      </c>
      <c r="K3944" s="246" t="s">
        <v>19317</v>
      </c>
      <c r="L3944" s="245" t="s">
        <v>568</v>
      </c>
    </row>
    <row r="3945" spans="1:12" x14ac:dyDescent="0.25">
      <c r="A3945" s="245" t="s">
        <v>2037</v>
      </c>
      <c r="B3945" s="245" t="s">
        <v>2036</v>
      </c>
      <c r="C3945" s="245" t="s">
        <v>2430</v>
      </c>
      <c r="D3945" s="245" t="s">
        <v>2429</v>
      </c>
      <c r="E3945" s="246" t="s">
        <v>44</v>
      </c>
      <c r="F3945" s="245" t="s">
        <v>44</v>
      </c>
      <c r="G3945" s="245" t="s">
        <v>3529</v>
      </c>
      <c r="H3945" s="245" t="s">
        <v>19318</v>
      </c>
      <c r="I3945" s="245" t="s">
        <v>24</v>
      </c>
      <c r="J3945" s="245" t="s">
        <v>59</v>
      </c>
      <c r="K3945" s="246" t="s">
        <v>19319</v>
      </c>
      <c r="L3945" s="245" t="s">
        <v>568</v>
      </c>
    </row>
    <row r="3946" spans="1:12" x14ac:dyDescent="0.25">
      <c r="A3946" s="245" t="s">
        <v>2037</v>
      </c>
      <c r="B3946" s="245" t="s">
        <v>2036</v>
      </c>
      <c r="C3946" s="245" t="s">
        <v>2430</v>
      </c>
      <c r="D3946" s="245" t="s">
        <v>2429</v>
      </c>
      <c r="E3946" s="246" t="s">
        <v>44</v>
      </c>
      <c r="F3946" s="245" t="s">
        <v>44</v>
      </c>
      <c r="G3946" s="245" t="s">
        <v>3528</v>
      </c>
      <c r="H3946" s="245" t="s">
        <v>19320</v>
      </c>
      <c r="I3946" s="245" t="s">
        <v>24</v>
      </c>
      <c r="J3946" s="245" t="s">
        <v>59</v>
      </c>
      <c r="K3946" s="246" t="s">
        <v>9656</v>
      </c>
      <c r="L3946" s="245" t="s">
        <v>568</v>
      </c>
    </row>
    <row r="3947" spans="1:12" x14ac:dyDescent="0.25">
      <c r="A3947" s="245" t="s">
        <v>2037</v>
      </c>
      <c r="B3947" s="245" t="s">
        <v>2036</v>
      </c>
      <c r="C3947" s="245" t="s">
        <v>2430</v>
      </c>
      <c r="D3947" s="245" t="s">
        <v>2429</v>
      </c>
      <c r="E3947" s="246" t="s">
        <v>44</v>
      </c>
      <c r="F3947" s="245" t="s">
        <v>44</v>
      </c>
      <c r="G3947" s="245" t="s">
        <v>3527</v>
      </c>
      <c r="H3947" s="245" t="s">
        <v>19321</v>
      </c>
      <c r="I3947" s="245" t="s">
        <v>24</v>
      </c>
      <c r="J3947" s="245" t="s">
        <v>59</v>
      </c>
      <c r="K3947" s="246" t="s">
        <v>19322</v>
      </c>
      <c r="L3947" s="245" t="s">
        <v>568</v>
      </c>
    </row>
    <row r="3948" spans="1:12" x14ac:dyDescent="0.25">
      <c r="A3948" s="245" t="s">
        <v>2037</v>
      </c>
      <c r="B3948" s="245" t="s">
        <v>2036</v>
      </c>
      <c r="C3948" s="245" t="s">
        <v>2430</v>
      </c>
      <c r="D3948" s="245" t="s">
        <v>2429</v>
      </c>
      <c r="E3948" s="246" t="s">
        <v>44</v>
      </c>
      <c r="F3948" s="245" t="s">
        <v>44</v>
      </c>
      <c r="G3948" s="245" t="s">
        <v>3526</v>
      </c>
      <c r="H3948" s="245" t="s">
        <v>19323</v>
      </c>
      <c r="I3948" s="245" t="s">
        <v>24</v>
      </c>
      <c r="J3948" s="245" t="s">
        <v>59</v>
      </c>
      <c r="K3948" s="246" t="s">
        <v>18033</v>
      </c>
      <c r="L3948" s="245" t="s">
        <v>568</v>
      </c>
    </row>
    <row r="3949" spans="1:12" x14ac:dyDescent="0.25">
      <c r="A3949" s="245" t="s">
        <v>2037</v>
      </c>
      <c r="B3949" s="245" t="s">
        <v>2036</v>
      </c>
      <c r="C3949" s="245" t="s">
        <v>2430</v>
      </c>
      <c r="D3949" s="245" t="s">
        <v>2429</v>
      </c>
      <c r="E3949" s="246" t="s">
        <v>44</v>
      </c>
      <c r="F3949" s="245" t="s">
        <v>44</v>
      </c>
      <c r="G3949" s="245" t="s">
        <v>3525</v>
      </c>
      <c r="H3949" s="245" t="s">
        <v>19324</v>
      </c>
      <c r="I3949" s="245" t="s">
        <v>24</v>
      </c>
      <c r="J3949" s="245" t="s">
        <v>59</v>
      </c>
      <c r="K3949" s="246" t="s">
        <v>19325</v>
      </c>
      <c r="L3949" s="245" t="s">
        <v>568</v>
      </c>
    </row>
    <row r="3950" spans="1:12" x14ac:dyDescent="0.25">
      <c r="A3950" s="245" t="s">
        <v>2037</v>
      </c>
      <c r="B3950" s="245" t="s">
        <v>2036</v>
      </c>
      <c r="C3950" s="245" t="s">
        <v>2430</v>
      </c>
      <c r="D3950" s="245" t="s">
        <v>2429</v>
      </c>
      <c r="E3950" s="246" t="s">
        <v>44</v>
      </c>
      <c r="F3950" s="245" t="s">
        <v>44</v>
      </c>
      <c r="G3950" s="245" t="s">
        <v>3524</v>
      </c>
      <c r="H3950" s="245" t="s">
        <v>19326</v>
      </c>
      <c r="I3950" s="245" t="s">
        <v>24</v>
      </c>
      <c r="J3950" s="245" t="s">
        <v>59</v>
      </c>
      <c r="K3950" s="246" t="s">
        <v>19327</v>
      </c>
      <c r="L3950" s="245" t="s">
        <v>568</v>
      </c>
    </row>
    <row r="3951" spans="1:12" x14ac:dyDescent="0.25">
      <c r="A3951" s="245" t="s">
        <v>2037</v>
      </c>
      <c r="B3951" s="245" t="s">
        <v>2036</v>
      </c>
      <c r="C3951" s="245" t="s">
        <v>2430</v>
      </c>
      <c r="D3951" s="245" t="s">
        <v>2429</v>
      </c>
      <c r="E3951" s="246" t="s">
        <v>44</v>
      </c>
      <c r="F3951" s="245" t="s">
        <v>44</v>
      </c>
      <c r="G3951" s="245" t="s">
        <v>3523</v>
      </c>
      <c r="H3951" s="245" t="s">
        <v>19328</v>
      </c>
      <c r="I3951" s="245" t="s">
        <v>24</v>
      </c>
      <c r="J3951" s="245" t="s">
        <v>59</v>
      </c>
      <c r="K3951" s="246" t="s">
        <v>15447</v>
      </c>
      <c r="L3951" s="245" t="s">
        <v>568</v>
      </c>
    </row>
    <row r="3952" spans="1:12" x14ac:dyDescent="0.25">
      <c r="A3952" s="245" t="s">
        <v>2037</v>
      </c>
      <c r="B3952" s="245" t="s">
        <v>2036</v>
      </c>
      <c r="C3952" s="245" t="s">
        <v>2430</v>
      </c>
      <c r="D3952" s="245" t="s">
        <v>2429</v>
      </c>
      <c r="E3952" s="246" t="s">
        <v>44</v>
      </c>
      <c r="F3952" s="245" t="s">
        <v>44</v>
      </c>
      <c r="G3952" s="245" t="s">
        <v>3522</v>
      </c>
      <c r="H3952" s="245" t="s">
        <v>19329</v>
      </c>
      <c r="I3952" s="245" t="s">
        <v>24</v>
      </c>
      <c r="J3952" s="245" t="s">
        <v>59</v>
      </c>
      <c r="K3952" s="246" t="s">
        <v>15419</v>
      </c>
      <c r="L3952" s="245" t="s">
        <v>568</v>
      </c>
    </row>
    <row r="3953" spans="1:12" x14ac:dyDescent="0.25">
      <c r="A3953" s="245" t="s">
        <v>2037</v>
      </c>
      <c r="B3953" s="245" t="s">
        <v>2036</v>
      </c>
      <c r="C3953" s="245" t="s">
        <v>2430</v>
      </c>
      <c r="D3953" s="245" t="s">
        <v>2429</v>
      </c>
      <c r="E3953" s="246" t="s">
        <v>44</v>
      </c>
      <c r="F3953" s="245" t="s">
        <v>44</v>
      </c>
      <c r="G3953" s="245" t="s">
        <v>3521</v>
      </c>
      <c r="H3953" s="245" t="s">
        <v>19330</v>
      </c>
      <c r="I3953" s="245" t="s">
        <v>14</v>
      </c>
      <c r="J3953" s="245" t="s">
        <v>59</v>
      </c>
      <c r="K3953" s="246" t="s">
        <v>8531</v>
      </c>
      <c r="L3953" s="245" t="s">
        <v>568</v>
      </c>
    </row>
    <row r="3954" spans="1:12" x14ac:dyDescent="0.25">
      <c r="A3954" s="245" t="s">
        <v>2037</v>
      </c>
      <c r="B3954" s="245" t="s">
        <v>2036</v>
      </c>
      <c r="C3954" s="245" t="s">
        <v>2430</v>
      </c>
      <c r="D3954" s="245" t="s">
        <v>2429</v>
      </c>
      <c r="E3954" s="246" t="s">
        <v>44</v>
      </c>
      <c r="F3954" s="245" t="s">
        <v>44</v>
      </c>
      <c r="G3954" s="245" t="s">
        <v>3520</v>
      </c>
      <c r="H3954" s="245" t="s">
        <v>19331</v>
      </c>
      <c r="I3954" s="245" t="s">
        <v>24</v>
      </c>
      <c r="J3954" s="245" t="s">
        <v>59</v>
      </c>
      <c r="K3954" s="246" t="s">
        <v>9013</v>
      </c>
      <c r="L3954" s="245" t="s">
        <v>568</v>
      </c>
    </row>
    <row r="3955" spans="1:12" x14ac:dyDescent="0.25">
      <c r="A3955" s="245" t="s">
        <v>2037</v>
      </c>
      <c r="B3955" s="245" t="s">
        <v>2036</v>
      </c>
      <c r="C3955" s="245" t="s">
        <v>2430</v>
      </c>
      <c r="D3955" s="245" t="s">
        <v>2429</v>
      </c>
      <c r="E3955" s="246" t="s">
        <v>44</v>
      </c>
      <c r="F3955" s="245" t="s">
        <v>44</v>
      </c>
      <c r="G3955" s="245" t="s">
        <v>3519</v>
      </c>
      <c r="H3955" s="245" t="s">
        <v>19332</v>
      </c>
      <c r="I3955" s="245" t="s">
        <v>24</v>
      </c>
      <c r="J3955" s="245" t="s">
        <v>59</v>
      </c>
      <c r="K3955" s="246" t="s">
        <v>11727</v>
      </c>
      <c r="L3955" s="245" t="s">
        <v>568</v>
      </c>
    </row>
    <row r="3956" spans="1:12" x14ac:dyDescent="0.25">
      <c r="A3956" s="245" t="s">
        <v>2037</v>
      </c>
      <c r="B3956" s="245" t="s">
        <v>2036</v>
      </c>
      <c r="C3956" s="245" t="s">
        <v>2430</v>
      </c>
      <c r="D3956" s="245" t="s">
        <v>2429</v>
      </c>
      <c r="E3956" s="246" t="s">
        <v>44</v>
      </c>
      <c r="F3956" s="245" t="s">
        <v>44</v>
      </c>
      <c r="G3956" s="245" t="s">
        <v>3517</v>
      </c>
      <c r="H3956" s="245" t="s">
        <v>19333</v>
      </c>
      <c r="I3956" s="245" t="s">
        <v>24</v>
      </c>
      <c r="J3956" s="245" t="s">
        <v>59</v>
      </c>
      <c r="K3956" s="246" t="s">
        <v>3733</v>
      </c>
      <c r="L3956" s="245" t="s">
        <v>568</v>
      </c>
    </row>
    <row r="3957" spans="1:12" x14ac:dyDescent="0.25">
      <c r="A3957" s="245" t="s">
        <v>2037</v>
      </c>
      <c r="B3957" s="245" t="s">
        <v>2036</v>
      </c>
      <c r="C3957" s="245" t="s">
        <v>2430</v>
      </c>
      <c r="D3957" s="245" t="s">
        <v>2429</v>
      </c>
      <c r="E3957" s="246" t="s">
        <v>44</v>
      </c>
      <c r="F3957" s="245" t="s">
        <v>44</v>
      </c>
      <c r="G3957" s="245" t="s">
        <v>3516</v>
      </c>
      <c r="H3957" s="245" t="s">
        <v>19334</v>
      </c>
      <c r="I3957" s="245" t="s">
        <v>24</v>
      </c>
      <c r="J3957" s="245" t="s">
        <v>59</v>
      </c>
      <c r="K3957" s="246" t="s">
        <v>3731</v>
      </c>
      <c r="L3957" s="245" t="s">
        <v>568</v>
      </c>
    </row>
    <row r="3958" spans="1:12" x14ac:dyDescent="0.25">
      <c r="A3958" s="245" t="s">
        <v>2037</v>
      </c>
      <c r="B3958" s="245" t="s">
        <v>2036</v>
      </c>
      <c r="C3958" s="245" t="s">
        <v>2430</v>
      </c>
      <c r="D3958" s="245" t="s">
        <v>2429</v>
      </c>
      <c r="E3958" s="246" t="s">
        <v>44</v>
      </c>
      <c r="F3958" s="245" t="s">
        <v>44</v>
      </c>
      <c r="G3958" s="245" t="s">
        <v>3514</v>
      </c>
      <c r="H3958" s="245" t="s">
        <v>19335</v>
      </c>
      <c r="I3958" s="245" t="s">
        <v>24</v>
      </c>
      <c r="J3958" s="245" t="s">
        <v>59</v>
      </c>
      <c r="K3958" s="246" t="s">
        <v>4655</v>
      </c>
      <c r="L3958" s="245" t="s">
        <v>568</v>
      </c>
    </row>
    <row r="3959" spans="1:12" x14ac:dyDescent="0.25">
      <c r="A3959" s="245" t="s">
        <v>2037</v>
      </c>
      <c r="B3959" s="245" t="s">
        <v>2036</v>
      </c>
      <c r="C3959" s="245" t="s">
        <v>2430</v>
      </c>
      <c r="D3959" s="245" t="s">
        <v>2429</v>
      </c>
      <c r="E3959" s="246" t="s">
        <v>44</v>
      </c>
      <c r="F3959" s="245" t="s">
        <v>44</v>
      </c>
      <c r="G3959" s="245" t="s">
        <v>3513</v>
      </c>
      <c r="H3959" s="245" t="s">
        <v>19336</v>
      </c>
      <c r="I3959" s="245" t="s">
        <v>24</v>
      </c>
      <c r="J3959" s="245" t="s">
        <v>59</v>
      </c>
      <c r="K3959" s="246" t="s">
        <v>14050</v>
      </c>
      <c r="L3959" s="245" t="s">
        <v>568</v>
      </c>
    </row>
    <row r="3960" spans="1:12" x14ac:dyDescent="0.25">
      <c r="A3960" s="245" t="s">
        <v>2037</v>
      </c>
      <c r="B3960" s="245" t="s">
        <v>2036</v>
      </c>
      <c r="C3960" s="245" t="s">
        <v>2430</v>
      </c>
      <c r="D3960" s="245" t="s">
        <v>2429</v>
      </c>
      <c r="E3960" s="246" t="s">
        <v>44</v>
      </c>
      <c r="F3960" s="245" t="s">
        <v>44</v>
      </c>
      <c r="G3960" s="245" t="s">
        <v>3512</v>
      </c>
      <c r="H3960" s="245" t="s">
        <v>19337</v>
      </c>
      <c r="I3960" s="245" t="s">
        <v>24</v>
      </c>
      <c r="J3960" s="245" t="s">
        <v>59</v>
      </c>
      <c r="K3960" s="246" t="s">
        <v>9037</v>
      </c>
      <c r="L3960" s="245" t="s">
        <v>568</v>
      </c>
    </row>
    <row r="3961" spans="1:12" x14ac:dyDescent="0.25">
      <c r="A3961" s="245" t="s">
        <v>2037</v>
      </c>
      <c r="B3961" s="245" t="s">
        <v>2036</v>
      </c>
      <c r="C3961" s="245" t="s">
        <v>2430</v>
      </c>
      <c r="D3961" s="245" t="s">
        <v>2429</v>
      </c>
      <c r="E3961" s="246" t="s">
        <v>44</v>
      </c>
      <c r="F3961" s="245" t="s">
        <v>44</v>
      </c>
      <c r="G3961" s="245" t="s">
        <v>3511</v>
      </c>
      <c r="H3961" s="245" t="s">
        <v>19338</v>
      </c>
      <c r="I3961" s="245" t="s">
        <v>24</v>
      </c>
      <c r="J3961" s="245" t="s">
        <v>59</v>
      </c>
      <c r="K3961" s="246" t="s">
        <v>9539</v>
      </c>
      <c r="L3961" s="245" t="s">
        <v>568</v>
      </c>
    </row>
    <row r="3962" spans="1:12" x14ac:dyDescent="0.25">
      <c r="A3962" s="245" t="s">
        <v>2037</v>
      </c>
      <c r="B3962" s="245" t="s">
        <v>2036</v>
      </c>
      <c r="C3962" s="245" t="s">
        <v>2430</v>
      </c>
      <c r="D3962" s="245" t="s">
        <v>2429</v>
      </c>
      <c r="E3962" s="246" t="s">
        <v>44</v>
      </c>
      <c r="F3962" s="245" t="s">
        <v>44</v>
      </c>
      <c r="G3962" s="245" t="s">
        <v>3510</v>
      </c>
      <c r="H3962" s="245" t="s">
        <v>19339</v>
      </c>
      <c r="I3962" s="245" t="s">
        <v>24</v>
      </c>
      <c r="J3962" s="245" t="s">
        <v>59</v>
      </c>
      <c r="K3962" s="246" t="s">
        <v>1331</v>
      </c>
      <c r="L3962" s="245" t="s">
        <v>568</v>
      </c>
    </row>
    <row r="3963" spans="1:12" x14ac:dyDescent="0.25">
      <c r="A3963" s="245" t="s">
        <v>2037</v>
      </c>
      <c r="B3963" s="245" t="s">
        <v>2036</v>
      </c>
      <c r="C3963" s="245" t="s">
        <v>2430</v>
      </c>
      <c r="D3963" s="245" t="s">
        <v>2429</v>
      </c>
      <c r="E3963" s="246" t="s">
        <v>44</v>
      </c>
      <c r="F3963" s="245" t="s">
        <v>44</v>
      </c>
      <c r="G3963" s="245" t="s">
        <v>3509</v>
      </c>
      <c r="H3963" s="245" t="s">
        <v>19340</v>
      </c>
      <c r="I3963" s="245" t="s">
        <v>24</v>
      </c>
      <c r="J3963" s="245" t="s">
        <v>59</v>
      </c>
      <c r="K3963" s="246" t="s">
        <v>10471</v>
      </c>
      <c r="L3963" s="245" t="s">
        <v>568</v>
      </c>
    </row>
    <row r="3964" spans="1:12" x14ac:dyDescent="0.25">
      <c r="A3964" s="245" t="s">
        <v>2037</v>
      </c>
      <c r="B3964" s="245" t="s">
        <v>2036</v>
      </c>
      <c r="C3964" s="245" t="s">
        <v>2430</v>
      </c>
      <c r="D3964" s="245" t="s">
        <v>2429</v>
      </c>
      <c r="E3964" s="246" t="s">
        <v>44</v>
      </c>
      <c r="F3964" s="245" t="s">
        <v>44</v>
      </c>
      <c r="G3964" s="245" t="s">
        <v>3508</v>
      </c>
      <c r="H3964" s="245" t="s">
        <v>19341</v>
      </c>
      <c r="I3964" s="245" t="s">
        <v>24</v>
      </c>
      <c r="J3964" s="245" t="s">
        <v>59</v>
      </c>
      <c r="K3964" s="246" t="s">
        <v>12912</v>
      </c>
      <c r="L3964" s="245" t="s">
        <v>568</v>
      </c>
    </row>
    <row r="3965" spans="1:12" x14ac:dyDescent="0.25">
      <c r="A3965" s="245" t="s">
        <v>2037</v>
      </c>
      <c r="B3965" s="245" t="s">
        <v>2036</v>
      </c>
      <c r="C3965" s="245" t="s">
        <v>2430</v>
      </c>
      <c r="D3965" s="245" t="s">
        <v>2429</v>
      </c>
      <c r="E3965" s="246" t="s">
        <v>44</v>
      </c>
      <c r="F3965" s="245" t="s">
        <v>44</v>
      </c>
      <c r="G3965" s="245" t="s">
        <v>3507</v>
      </c>
      <c r="H3965" s="245" t="s">
        <v>19342</v>
      </c>
      <c r="I3965" s="245" t="s">
        <v>24</v>
      </c>
      <c r="J3965" s="245" t="s">
        <v>59</v>
      </c>
      <c r="K3965" s="246" t="s">
        <v>9645</v>
      </c>
      <c r="L3965" s="245" t="s">
        <v>568</v>
      </c>
    </row>
    <row r="3966" spans="1:12" x14ac:dyDescent="0.25">
      <c r="A3966" s="245" t="s">
        <v>2037</v>
      </c>
      <c r="B3966" s="245" t="s">
        <v>2036</v>
      </c>
      <c r="C3966" s="245" t="s">
        <v>2430</v>
      </c>
      <c r="D3966" s="245" t="s">
        <v>2429</v>
      </c>
      <c r="E3966" s="246" t="s">
        <v>44</v>
      </c>
      <c r="F3966" s="245" t="s">
        <v>44</v>
      </c>
      <c r="G3966" s="245" t="s">
        <v>3506</v>
      </c>
      <c r="H3966" s="245" t="s">
        <v>19343</v>
      </c>
      <c r="I3966" s="245" t="s">
        <v>24</v>
      </c>
      <c r="J3966" s="245" t="s">
        <v>59</v>
      </c>
      <c r="K3966" s="246" t="s">
        <v>8962</v>
      </c>
      <c r="L3966" s="245" t="s">
        <v>568</v>
      </c>
    </row>
    <row r="3967" spans="1:12" x14ac:dyDescent="0.25">
      <c r="A3967" s="245" t="s">
        <v>2037</v>
      </c>
      <c r="B3967" s="245" t="s">
        <v>2036</v>
      </c>
      <c r="C3967" s="245" t="s">
        <v>2430</v>
      </c>
      <c r="D3967" s="245" t="s">
        <v>2429</v>
      </c>
      <c r="E3967" s="246" t="s">
        <v>44</v>
      </c>
      <c r="F3967" s="245" t="s">
        <v>44</v>
      </c>
      <c r="G3967" s="245" t="s">
        <v>3505</v>
      </c>
      <c r="H3967" s="245" t="s">
        <v>19344</v>
      </c>
      <c r="I3967" s="245" t="s">
        <v>24</v>
      </c>
      <c r="J3967" s="245" t="s">
        <v>59</v>
      </c>
      <c r="K3967" s="246" t="s">
        <v>19345</v>
      </c>
      <c r="L3967" s="245" t="s">
        <v>568</v>
      </c>
    </row>
    <row r="3968" spans="1:12" x14ac:dyDescent="0.25">
      <c r="A3968" s="245" t="s">
        <v>2037</v>
      </c>
      <c r="B3968" s="245" t="s">
        <v>2036</v>
      </c>
      <c r="C3968" s="245" t="s">
        <v>2430</v>
      </c>
      <c r="D3968" s="245" t="s">
        <v>2429</v>
      </c>
      <c r="E3968" s="246" t="s">
        <v>44</v>
      </c>
      <c r="F3968" s="245" t="s">
        <v>44</v>
      </c>
      <c r="G3968" s="245" t="s">
        <v>3504</v>
      </c>
      <c r="H3968" s="245" t="s">
        <v>19346</v>
      </c>
      <c r="I3968" s="245" t="s">
        <v>24</v>
      </c>
      <c r="J3968" s="245" t="s">
        <v>59</v>
      </c>
      <c r="K3968" s="246" t="s">
        <v>3758</v>
      </c>
      <c r="L3968" s="245" t="s">
        <v>568</v>
      </c>
    </row>
    <row r="3969" spans="1:12" x14ac:dyDescent="0.25">
      <c r="A3969" s="245" t="s">
        <v>2037</v>
      </c>
      <c r="B3969" s="245" t="s">
        <v>2036</v>
      </c>
      <c r="C3969" s="245" t="s">
        <v>2430</v>
      </c>
      <c r="D3969" s="245" t="s">
        <v>2429</v>
      </c>
      <c r="E3969" s="246" t="s">
        <v>44</v>
      </c>
      <c r="F3969" s="245" t="s">
        <v>44</v>
      </c>
      <c r="G3969" s="245" t="s">
        <v>3502</v>
      </c>
      <c r="H3969" s="245" t="s">
        <v>19347</v>
      </c>
      <c r="I3969" s="245" t="s">
        <v>24</v>
      </c>
      <c r="J3969" s="245" t="s">
        <v>59</v>
      </c>
      <c r="K3969" s="246" t="s">
        <v>10225</v>
      </c>
      <c r="L3969" s="245" t="s">
        <v>568</v>
      </c>
    </row>
    <row r="3970" spans="1:12" x14ac:dyDescent="0.25">
      <c r="A3970" s="245" t="s">
        <v>2037</v>
      </c>
      <c r="B3970" s="245" t="s">
        <v>2036</v>
      </c>
      <c r="C3970" s="245" t="s">
        <v>2430</v>
      </c>
      <c r="D3970" s="245" t="s">
        <v>2429</v>
      </c>
      <c r="E3970" s="246" t="s">
        <v>44</v>
      </c>
      <c r="F3970" s="245" t="s">
        <v>44</v>
      </c>
      <c r="G3970" s="245" t="s">
        <v>3501</v>
      </c>
      <c r="H3970" s="245" t="s">
        <v>19348</v>
      </c>
      <c r="I3970" s="245" t="s">
        <v>24</v>
      </c>
      <c r="J3970" s="245" t="s">
        <v>59</v>
      </c>
      <c r="K3970" s="246" t="s">
        <v>11857</v>
      </c>
      <c r="L3970" s="245" t="s">
        <v>568</v>
      </c>
    </row>
    <row r="3971" spans="1:12" x14ac:dyDescent="0.25">
      <c r="A3971" s="245" t="s">
        <v>2037</v>
      </c>
      <c r="B3971" s="245" t="s">
        <v>2036</v>
      </c>
      <c r="C3971" s="245" t="s">
        <v>2430</v>
      </c>
      <c r="D3971" s="245" t="s">
        <v>2429</v>
      </c>
      <c r="E3971" s="246" t="s">
        <v>44</v>
      </c>
      <c r="F3971" s="245" t="s">
        <v>44</v>
      </c>
      <c r="G3971" s="245" t="s">
        <v>3500</v>
      </c>
      <c r="H3971" s="245" t="s">
        <v>19349</v>
      </c>
      <c r="I3971" s="245" t="s">
        <v>24</v>
      </c>
      <c r="J3971" s="245" t="s">
        <v>59</v>
      </c>
      <c r="K3971" s="246" t="s">
        <v>13237</v>
      </c>
      <c r="L3971" s="245" t="s">
        <v>568</v>
      </c>
    </row>
    <row r="3972" spans="1:12" x14ac:dyDescent="0.25">
      <c r="A3972" s="245" t="s">
        <v>2037</v>
      </c>
      <c r="B3972" s="245" t="s">
        <v>2036</v>
      </c>
      <c r="C3972" s="245" t="s">
        <v>2430</v>
      </c>
      <c r="D3972" s="245" t="s">
        <v>2429</v>
      </c>
      <c r="E3972" s="246" t="s">
        <v>44</v>
      </c>
      <c r="F3972" s="245" t="s">
        <v>44</v>
      </c>
      <c r="G3972" s="245" t="s">
        <v>3499</v>
      </c>
      <c r="H3972" s="245" t="s">
        <v>3498</v>
      </c>
      <c r="I3972" s="245" t="s">
        <v>24</v>
      </c>
      <c r="J3972" s="245" t="s">
        <v>59</v>
      </c>
      <c r="K3972" s="246" t="s">
        <v>9475</v>
      </c>
      <c r="L3972" s="245" t="s">
        <v>568</v>
      </c>
    </row>
    <row r="3973" spans="1:12" x14ac:dyDescent="0.25">
      <c r="A3973" s="245" t="s">
        <v>2037</v>
      </c>
      <c r="B3973" s="245" t="s">
        <v>2036</v>
      </c>
      <c r="C3973" s="245" t="s">
        <v>2430</v>
      </c>
      <c r="D3973" s="245" t="s">
        <v>2429</v>
      </c>
      <c r="E3973" s="246" t="s">
        <v>44</v>
      </c>
      <c r="F3973" s="245" t="s">
        <v>44</v>
      </c>
      <c r="G3973" s="245" t="s">
        <v>3497</v>
      </c>
      <c r="H3973" s="245" t="s">
        <v>19350</v>
      </c>
      <c r="I3973" s="245" t="s">
        <v>24</v>
      </c>
      <c r="J3973" s="245" t="s">
        <v>59</v>
      </c>
      <c r="K3973" s="246" t="s">
        <v>15232</v>
      </c>
      <c r="L3973" s="245" t="s">
        <v>568</v>
      </c>
    </row>
    <row r="3974" spans="1:12" x14ac:dyDescent="0.25">
      <c r="A3974" s="245" t="s">
        <v>2037</v>
      </c>
      <c r="B3974" s="245" t="s">
        <v>2036</v>
      </c>
      <c r="C3974" s="245" t="s">
        <v>2430</v>
      </c>
      <c r="D3974" s="245" t="s">
        <v>2429</v>
      </c>
      <c r="E3974" s="246" t="s">
        <v>44</v>
      </c>
      <c r="F3974" s="245" t="s">
        <v>44</v>
      </c>
      <c r="G3974" s="245" t="s">
        <v>3495</v>
      </c>
      <c r="H3974" s="245" t="s">
        <v>19351</v>
      </c>
      <c r="I3974" s="245" t="s">
        <v>24</v>
      </c>
      <c r="J3974" s="245" t="s">
        <v>59</v>
      </c>
      <c r="K3974" s="246" t="s">
        <v>8868</v>
      </c>
      <c r="L3974" s="245" t="s">
        <v>568</v>
      </c>
    </row>
    <row r="3975" spans="1:12" x14ac:dyDescent="0.25">
      <c r="A3975" s="245" t="s">
        <v>2037</v>
      </c>
      <c r="B3975" s="245" t="s">
        <v>2036</v>
      </c>
      <c r="C3975" s="245" t="s">
        <v>2430</v>
      </c>
      <c r="D3975" s="245" t="s">
        <v>2429</v>
      </c>
      <c r="E3975" s="246" t="s">
        <v>44</v>
      </c>
      <c r="F3975" s="245" t="s">
        <v>44</v>
      </c>
      <c r="G3975" s="245" t="s">
        <v>3494</v>
      </c>
      <c r="H3975" s="245" t="s">
        <v>19352</v>
      </c>
      <c r="I3975" s="245" t="s">
        <v>24</v>
      </c>
      <c r="J3975" s="245" t="s">
        <v>59</v>
      </c>
      <c r="K3975" s="246" t="s">
        <v>19353</v>
      </c>
      <c r="L3975" s="245" t="s">
        <v>568</v>
      </c>
    </row>
    <row r="3976" spans="1:12" x14ac:dyDescent="0.25">
      <c r="A3976" s="245" t="s">
        <v>2037</v>
      </c>
      <c r="B3976" s="245" t="s">
        <v>2036</v>
      </c>
      <c r="C3976" s="245" t="s">
        <v>2430</v>
      </c>
      <c r="D3976" s="245" t="s">
        <v>2429</v>
      </c>
      <c r="E3976" s="246" t="s">
        <v>44</v>
      </c>
      <c r="F3976" s="245" t="s">
        <v>44</v>
      </c>
      <c r="G3976" s="245" t="s">
        <v>3493</v>
      </c>
      <c r="H3976" s="245" t="s">
        <v>19354</v>
      </c>
      <c r="I3976" s="245" t="s">
        <v>24</v>
      </c>
      <c r="J3976" s="245" t="s">
        <v>59</v>
      </c>
      <c r="K3976" s="246" t="s">
        <v>12035</v>
      </c>
      <c r="L3976" s="245" t="s">
        <v>568</v>
      </c>
    </row>
    <row r="3977" spans="1:12" x14ac:dyDescent="0.25">
      <c r="A3977" s="245" t="s">
        <v>2037</v>
      </c>
      <c r="B3977" s="245" t="s">
        <v>2036</v>
      </c>
      <c r="C3977" s="245" t="s">
        <v>2430</v>
      </c>
      <c r="D3977" s="245" t="s">
        <v>2429</v>
      </c>
      <c r="E3977" s="246" t="s">
        <v>44</v>
      </c>
      <c r="F3977" s="245" t="s">
        <v>44</v>
      </c>
      <c r="G3977" s="245" t="s">
        <v>3491</v>
      </c>
      <c r="H3977" s="245" t="s">
        <v>19355</v>
      </c>
      <c r="I3977" s="245" t="s">
        <v>24</v>
      </c>
      <c r="J3977" s="245" t="s">
        <v>59</v>
      </c>
      <c r="K3977" s="246" t="s">
        <v>12012</v>
      </c>
      <c r="L3977" s="245" t="s">
        <v>568</v>
      </c>
    </row>
    <row r="3978" spans="1:12" x14ac:dyDescent="0.25">
      <c r="A3978" s="245" t="s">
        <v>2037</v>
      </c>
      <c r="B3978" s="245" t="s">
        <v>2036</v>
      </c>
      <c r="C3978" s="245" t="s">
        <v>2430</v>
      </c>
      <c r="D3978" s="245" t="s">
        <v>2429</v>
      </c>
      <c r="E3978" s="246" t="s">
        <v>44</v>
      </c>
      <c r="F3978" s="245" t="s">
        <v>44</v>
      </c>
      <c r="G3978" s="245" t="s">
        <v>3489</v>
      </c>
      <c r="H3978" s="245" t="s">
        <v>19356</v>
      </c>
      <c r="I3978" s="245" t="s">
        <v>24</v>
      </c>
      <c r="J3978" s="245" t="s">
        <v>59</v>
      </c>
      <c r="K3978" s="246" t="s">
        <v>3655</v>
      </c>
      <c r="L3978" s="245" t="s">
        <v>568</v>
      </c>
    </row>
    <row r="3979" spans="1:12" x14ac:dyDescent="0.25">
      <c r="A3979" s="245" t="s">
        <v>2037</v>
      </c>
      <c r="B3979" s="245" t="s">
        <v>2036</v>
      </c>
      <c r="C3979" s="245" t="s">
        <v>2430</v>
      </c>
      <c r="D3979" s="245" t="s">
        <v>2429</v>
      </c>
      <c r="E3979" s="246" t="s">
        <v>44</v>
      </c>
      <c r="F3979" s="245" t="s">
        <v>44</v>
      </c>
      <c r="G3979" s="245" t="s">
        <v>3488</v>
      </c>
      <c r="H3979" s="245" t="s">
        <v>19357</v>
      </c>
      <c r="I3979" s="245" t="s">
        <v>24</v>
      </c>
      <c r="J3979" s="245" t="s">
        <v>59</v>
      </c>
      <c r="K3979" s="246" t="s">
        <v>12677</v>
      </c>
      <c r="L3979" s="245" t="s">
        <v>568</v>
      </c>
    </row>
    <row r="3980" spans="1:12" x14ac:dyDescent="0.25">
      <c r="A3980" s="245" t="s">
        <v>2037</v>
      </c>
      <c r="B3980" s="245" t="s">
        <v>2036</v>
      </c>
      <c r="C3980" s="245" t="s">
        <v>2430</v>
      </c>
      <c r="D3980" s="245" t="s">
        <v>2429</v>
      </c>
      <c r="E3980" s="246" t="s">
        <v>44</v>
      </c>
      <c r="F3980" s="245" t="s">
        <v>44</v>
      </c>
      <c r="G3980" s="245" t="s">
        <v>3487</v>
      </c>
      <c r="H3980" s="245" t="s">
        <v>19358</v>
      </c>
      <c r="I3980" s="245" t="s">
        <v>24</v>
      </c>
      <c r="J3980" s="245" t="s">
        <v>59</v>
      </c>
      <c r="K3980" s="246" t="s">
        <v>8639</v>
      </c>
      <c r="L3980" s="245" t="s">
        <v>568</v>
      </c>
    </row>
    <row r="3981" spans="1:12" x14ac:dyDescent="0.25">
      <c r="A3981" s="245" t="s">
        <v>2037</v>
      </c>
      <c r="B3981" s="245" t="s">
        <v>2036</v>
      </c>
      <c r="C3981" s="245" t="s">
        <v>2430</v>
      </c>
      <c r="D3981" s="245" t="s">
        <v>2429</v>
      </c>
      <c r="E3981" s="246" t="s">
        <v>44</v>
      </c>
      <c r="F3981" s="245" t="s">
        <v>44</v>
      </c>
      <c r="G3981" s="245" t="s">
        <v>3486</v>
      </c>
      <c r="H3981" s="245" t="s">
        <v>19359</v>
      </c>
      <c r="I3981" s="245" t="s">
        <v>24</v>
      </c>
      <c r="J3981" s="245" t="s">
        <v>59</v>
      </c>
      <c r="K3981" s="246" t="s">
        <v>15251</v>
      </c>
      <c r="L3981" s="245" t="s">
        <v>568</v>
      </c>
    </row>
    <row r="3982" spans="1:12" x14ac:dyDescent="0.25">
      <c r="A3982" s="245" t="s">
        <v>2037</v>
      </c>
      <c r="B3982" s="245" t="s">
        <v>2036</v>
      </c>
      <c r="C3982" s="245" t="s">
        <v>2430</v>
      </c>
      <c r="D3982" s="245" t="s">
        <v>2429</v>
      </c>
      <c r="E3982" s="246" t="s">
        <v>44</v>
      </c>
      <c r="F3982" s="245" t="s">
        <v>44</v>
      </c>
      <c r="G3982" s="245" t="s">
        <v>3485</v>
      </c>
      <c r="H3982" s="245" t="s">
        <v>19360</v>
      </c>
      <c r="I3982" s="245" t="s">
        <v>24</v>
      </c>
      <c r="J3982" s="245" t="s">
        <v>59</v>
      </c>
      <c r="K3982" s="246" t="s">
        <v>10151</v>
      </c>
      <c r="L3982" s="245" t="s">
        <v>568</v>
      </c>
    </row>
    <row r="3983" spans="1:12" x14ac:dyDescent="0.25">
      <c r="A3983" s="245" t="s">
        <v>2037</v>
      </c>
      <c r="B3983" s="245" t="s">
        <v>2036</v>
      </c>
      <c r="C3983" s="245" t="s">
        <v>2430</v>
      </c>
      <c r="D3983" s="245" t="s">
        <v>2429</v>
      </c>
      <c r="E3983" s="246" t="s">
        <v>44</v>
      </c>
      <c r="F3983" s="245" t="s">
        <v>44</v>
      </c>
      <c r="G3983" s="245" t="s">
        <v>3484</v>
      </c>
      <c r="H3983" s="245" t="s">
        <v>19361</v>
      </c>
      <c r="I3983" s="245" t="s">
        <v>24</v>
      </c>
      <c r="J3983" s="245" t="s">
        <v>59</v>
      </c>
      <c r="K3983" s="246" t="s">
        <v>19362</v>
      </c>
      <c r="L3983" s="245" t="s">
        <v>568</v>
      </c>
    </row>
    <row r="3984" spans="1:12" x14ac:dyDescent="0.25">
      <c r="A3984" s="245" t="s">
        <v>2037</v>
      </c>
      <c r="B3984" s="245" t="s">
        <v>2036</v>
      </c>
      <c r="C3984" s="245" t="s">
        <v>2430</v>
      </c>
      <c r="D3984" s="245" t="s">
        <v>2429</v>
      </c>
      <c r="E3984" s="246" t="s">
        <v>44</v>
      </c>
      <c r="F3984" s="245" t="s">
        <v>44</v>
      </c>
      <c r="G3984" s="245" t="s">
        <v>3482</v>
      </c>
      <c r="H3984" s="245" t="s">
        <v>19363</v>
      </c>
      <c r="I3984" s="245" t="s">
        <v>24</v>
      </c>
      <c r="J3984" s="245" t="s">
        <v>59</v>
      </c>
      <c r="K3984" s="246" t="s">
        <v>8363</v>
      </c>
      <c r="L3984" s="245" t="s">
        <v>568</v>
      </c>
    </row>
    <row r="3985" spans="1:12" x14ac:dyDescent="0.25">
      <c r="A3985" s="245" t="s">
        <v>2037</v>
      </c>
      <c r="B3985" s="245" t="s">
        <v>2036</v>
      </c>
      <c r="C3985" s="245" t="s">
        <v>2430</v>
      </c>
      <c r="D3985" s="245" t="s">
        <v>2429</v>
      </c>
      <c r="E3985" s="246" t="s">
        <v>44</v>
      </c>
      <c r="F3985" s="245" t="s">
        <v>44</v>
      </c>
      <c r="G3985" s="245" t="s">
        <v>3480</v>
      </c>
      <c r="H3985" s="245" t="s">
        <v>19364</v>
      </c>
      <c r="I3985" s="245" t="s">
        <v>24</v>
      </c>
      <c r="J3985" s="245" t="s">
        <v>59</v>
      </c>
      <c r="K3985" s="246" t="s">
        <v>9609</v>
      </c>
      <c r="L3985" s="245" t="s">
        <v>568</v>
      </c>
    </row>
    <row r="3986" spans="1:12" x14ac:dyDescent="0.25">
      <c r="A3986" s="245" t="s">
        <v>2037</v>
      </c>
      <c r="B3986" s="245" t="s">
        <v>2036</v>
      </c>
      <c r="C3986" s="245" t="s">
        <v>2430</v>
      </c>
      <c r="D3986" s="245" t="s">
        <v>2429</v>
      </c>
      <c r="E3986" s="246" t="s">
        <v>44</v>
      </c>
      <c r="F3986" s="245" t="s">
        <v>44</v>
      </c>
      <c r="G3986" s="245" t="s">
        <v>3479</v>
      </c>
      <c r="H3986" s="245" t="s">
        <v>19365</v>
      </c>
      <c r="I3986" s="245" t="s">
        <v>24</v>
      </c>
      <c r="J3986" s="245" t="s">
        <v>59</v>
      </c>
      <c r="K3986" s="246" t="s">
        <v>8864</v>
      </c>
      <c r="L3986" s="245" t="s">
        <v>568</v>
      </c>
    </row>
    <row r="3987" spans="1:12" x14ac:dyDescent="0.25">
      <c r="A3987" s="245" t="s">
        <v>2037</v>
      </c>
      <c r="B3987" s="245" t="s">
        <v>2036</v>
      </c>
      <c r="C3987" s="245" t="s">
        <v>2430</v>
      </c>
      <c r="D3987" s="245" t="s">
        <v>2429</v>
      </c>
      <c r="E3987" s="246" t="s">
        <v>44</v>
      </c>
      <c r="F3987" s="245" t="s">
        <v>44</v>
      </c>
      <c r="G3987" s="245" t="s">
        <v>3478</v>
      </c>
      <c r="H3987" s="245" t="s">
        <v>19366</v>
      </c>
      <c r="I3987" s="245" t="s">
        <v>24</v>
      </c>
      <c r="J3987" s="245" t="s">
        <v>59</v>
      </c>
      <c r="K3987" s="246" t="s">
        <v>15103</v>
      </c>
      <c r="L3987" s="245" t="s">
        <v>568</v>
      </c>
    </row>
    <row r="3988" spans="1:12" x14ac:dyDescent="0.25">
      <c r="A3988" s="245" t="s">
        <v>2037</v>
      </c>
      <c r="B3988" s="245" t="s">
        <v>2036</v>
      </c>
      <c r="C3988" s="245" t="s">
        <v>2430</v>
      </c>
      <c r="D3988" s="245" t="s">
        <v>2429</v>
      </c>
      <c r="E3988" s="246" t="s">
        <v>44</v>
      </c>
      <c r="F3988" s="245" t="s">
        <v>44</v>
      </c>
      <c r="G3988" s="245" t="s">
        <v>3477</v>
      </c>
      <c r="H3988" s="245" t="s">
        <v>19367</v>
      </c>
      <c r="I3988" s="245" t="s">
        <v>24</v>
      </c>
      <c r="J3988" s="245" t="s">
        <v>59</v>
      </c>
      <c r="K3988" s="246" t="s">
        <v>19249</v>
      </c>
      <c r="L3988" s="245" t="s">
        <v>568</v>
      </c>
    </row>
    <row r="3989" spans="1:12" x14ac:dyDescent="0.25">
      <c r="A3989" s="245" t="s">
        <v>2037</v>
      </c>
      <c r="B3989" s="245" t="s">
        <v>2036</v>
      </c>
      <c r="C3989" s="245" t="s">
        <v>2430</v>
      </c>
      <c r="D3989" s="245" t="s">
        <v>2429</v>
      </c>
      <c r="E3989" s="246" t="s">
        <v>44</v>
      </c>
      <c r="F3989" s="245" t="s">
        <v>44</v>
      </c>
      <c r="G3989" s="245" t="s">
        <v>3476</v>
      </c>
      <c r="H3989" s="245" t="s">
        <v>19368</v>
      </c>
      <c r="I3989" s="245" t="s">
        <v>24</v>
      </c>
      <c r="J3989" s="245" t="s">
        <v>59</v>
      </c>
      <c r="K3989" s="246" t="s">
        <v>9614</v>
      </c>
      <c r="L3989" s="245" t="s">
        <v>568</v>
      </c>
    </row>
    <row r="3990" spans="1:12" x14ac:dyDescent="0.25">
      <c r="A3990" s="245" t="s">
        <v>2037</v>
      </c>
      <c r="B3990" s="245" t="s">
        <v>2036</v>
      </c>
      <c r="C3990" s="245" t="s">
        <v>2430</v>
      </c>
      <c r="D3990" s="245" t="s">
        <v>2429</v>
      </c>
      <c r="E3990" s="246" t="s">
        <v>44</v>
      </c>
      <c r="F3990" s="245" t="s">
        <v>44</v>
      </c>
      <c r="G3990" s="245" t="s">
        <v>3475</v>
      </c>
      <c r="H3990" s="245" t="s">
        <v>19369</v>
      </c>
      <c r="I3990" s="245" t="s">
        <v>24</v>
      </c>
      <c r="J3990" s="245" t="s">
        <v>59</v>
      </c>
      <c r="K3990" s="246" t="s">
        <v>7923</v>
      </c>
      <c r="L3990" s="245" t="s">
        <v>568</v>
      </c>
    </row>
    <row r="3991" spans="1:12" x14ac:dyDescent="0.25">
      <c r="A3991" s="245" t="s">
        <v>2037</v>
      </c>
      <c r="B3991" s="245" t="s">
        <v>2036</v>
      </c>
      <c r="C3991" s="245" t="s">
        <v>2430</v>
      </c>
      <c r="D3991" s="245" t="s">
        <v>2429</v>
      </c>
      <c r="E3991" s="246" t="s">
        <v>44</v>
      </c>
      <c r="F3991" s="245" t="s">
        <v>44</v>
      </c>
      <c r="G3991" s="245" t="s">
        <v>3474</v>
      </c>
      <c r="H3991" s="245" t="s">
        <v>19370</v>
      </c>
      <c r="I3991" s="245" t="s">
        <v>24</v>
      </c>
      <c r="J3991" s="245" t="s">
        <v>59</v>
      </c>
      <c r="K3991" s="246" t="s">
        <v>19220</v>
      </c>
      <c r="L3991" s="245" t="s">
        <v>568</v>
      </c>
    </row>
    <row r="3992" spans="1:12" x14ac:dyDescent="0.25">
      <c r="A3992" s="245" t="s">
        <v>2037</v>
      </c>
      <c r="B3992" s="245" t="s">
        <v>2036</v>
      </c>
      <c r="C3992" s="245" t="s">
        <v>2430</v>
      </c>
      <c r="D3992" s="245" t="s">
        <v>2429</v>
      </c>
      <c r="E3992" s="246" t="s">
        <v>44</v>
      </c>
      <c r="F3992" s="245" t="s">
        <v>44</v>
      </c>
      <c r="G3992" s="245" t="s">
        <v>3473</v>
      </c>
      <c r="H3992" s="245" t="s">
        <v>19371</v>
      </c>
      <c r="I3992" s="245" t="s">
        <v>24</v>
      </c>
      <c r="J3992" s="245" t="s">
        <v>59</v>
      </c>
      <c r="K3992" s="246" t="s">
        <v>10567</v>
      </c>
      <c r="L3992" s="245" t="s">
        <v>568</v>
      </c>
    </row>
    <row r="3993" spans="1:12" x14ac:dyDescent="0.25">
      <c r="A3993" s="245" t="s">
        <v>2037</v>
      </c>
      <c r="B3993" s="245" t="s">
        <v>2036</v>
      </c>
      <c r="C3993" s="245" t="s">
        <v>2430</v>
      </c>
      <c r="D3993" s="245" t="s">
        <v>2429</v>
      </c>
      <c r="E3993" s="246" t="s">
        <v>44</v>
      </c>
      <c r="F3993" s="245" t="s">
        <v>44</v>
      </c>
      <c r="G3993" s="245" t="s">
        <v>3472</v>
      </c>
      <c r="H3993" s="245" t="s">
        <v>19372</v>
      </c>
      <c r="I3993" s="245" t="s">
        <v>24</v>
      </c>
      <c r="J3993" s="245" t="s">
        <v>59</v>
      </c>
      <c r="K3993" s="246" t="s">
        <v>19373</v>
      </c>
      <c r="L3993" s="245" t="s">
        <v>568</v>
      </c>
    </row>
    <row r="3994" spans="1:12" x14ac:dyDescent="0.25">
      <c r="A3994" s="245" t="s">
        <v>2037</v>
      </c>
      <c r="B3994" s="245" t="s">
        <v>2036</v>
      </c>
      <c r="C3994" s="245" t="s">
        <v>2430</v>
      </c>
      <c r="D3994" s="245" t="s">
        <v>2429</v>
      </c>
      <c r="E3994" s="246" t="s">
        <v>44</v>
      </c>
      <c r="F3994" s="245" t="s">
        <v>44</v>
      </c>
      <c r="G3994" s="245" t="s">
        <v>3471</v>
      </c>
      <c r="H3994" s="245" t="s">
        <v>19374</v>
      </c>
      <c r="I3994" s="245" t="s">
        <v>24</v>
      </c>
      <c r="J3994" s="245" t="s">
        <v>59</v>
      </c>
      <c r="K3994" s="246" t="s">
        <v>15129</v>
      </c>
      <c r="L3994" s="245" t="s">
        <v>568</v>
      </c>
    </row>
    <row r="3995" spans="1:12" x14ac:dyDescent="0.25">
      <c r="A3995" s="245" t="s">
        <v>2037</v>
      </c>
      <c r="B3995" s="245" t="s">
        <v>2036</v>
      </c>
      <c r="C3995" s="245" t="s">
        <v>2430</v>
      </c>
      <c r="D3995" s="245" t="s">
        <v>2429</v>
      </c>
      <c r="E3995" s="246" t="s">
        <v>44</v>
      </c>
      <c r="F3995" s="245" t="s">
        <v>44</v>
      </c>
      <c r="G3995" s="245" t="s">
        <v>3470</v>
      </c>
      <c r="H3995" s="245" t="s">
        <v>19375</v>
      </c>
      <c r="I3995" s="245" t="s">
        <v>24</v>
      </c>
      <c r="J3995" s="245" t="s">
        <v>59</v>
      </c>
      <c r="K3995" s="246" t="s">
        <v>14280</v>
      </c>
      <c r="L3995" s="245" t="s">
        <v>568</v>
      </c>
    </row>
    <row r="3996" spans="1:12" x14ac:dyDescent="0.25">
      <c r="A3996" s="245" t="s">
        <v>2037</v>
      </c>
      <c r="B3996" s="245" t="s">
        <v>2036</v>
      </c>
      <c r="C3996" s="245" t="s">
        <v>2430</v>
      </c>
      <c r="D3996" s="245" t="s">
        <v>2429</v>
      </c>
      <c r="E3996" s="246" t="s">
        <v>44</v>
      </c>
      <c r="F3996" s="245" t="s">
        <v>44</v>
      </c>
      <c r="G3996" s="245" t="s">
        <v>3469</v>
      </c>
      <c r="H3996" s="245" t="s">
        <v>19376</v>
      </c>
      <c r="I3996" s="245" t="s">
        <v>24</v>
      </c>
      <c r="J3996" s="245" t="s">
        <v>59</v>
      </c>
      <c r="K3996" s="246" t="s">
        <v>14992</v>
      </c>
      <c r="L3996" s="245" t="s">
        <v>568</v>
      </c>
    </row>
    <row r="3997" spans="1:12" x14ac:dyDescent="0.25">
      <c r="A3997" s="245" t="s">
        <v>2037</v>
      </c>
      <c r="B3997" s="245" t="s">
        <v>2036</v>
      </c>
      <c r="C3997" s="245" t="s">
        <v>2430</v>
      </c>
      <c r="D3997" s="245" t="s">
        <v>2429</v>
      </c>
      <c r="E3997" s="246" t="s">
        <v>44</v>
      </c>
      <c r="F3997" s="245" t="s">
        <v>44</v>
      </c>
      <c r="G3997" s="245" t="s">
        <v>3467</v>
      </c>
      <c r="H3997" s="245" t="s">
        <v>19377</v>
      </c>
      <c r="I3997" s="245" t="s">
        <v>24</v>
      </c>
      <c r="J3997" s="245" t="s">
        <v>59</v>
      </c>
      <c r="K3997" s="246" t="s">
        <v>19378</v>
      </c>
      <c r="L3997" s="245" t="s">
        <v>568</v>
      </c>
    </row>
    <row r="3998" spans="1:12" x14ac:dyDescent="0.25">
      <c r="A3998" s="245" t="s">
        <v>2037</v>
      </c>
      <c r="B3998" s="245" t="s">
        <v>2036</v>
      </c>
      <c r="C3998" s="245" t="s">
        <v>2430</v>
      </c>
      <c r="D3998" s="245" t="s">
        <v>2429</v>
      </c>
      <c r="E3998" s="246" t="s">
        <v>44</v>
      </c>
      <c r="F3998" s="245" t="s">
        <v>44</v>
      </c>
      <c r="G3998" s="245" t="s">
        <v>3466</v>
      </c>
      <c r="H3998" s="245" t="s">
        <v>19379</v>
      </c>
      <c r="I3998" s="245" t="s">
        <v>24</v>
      </c>
      <c r="J3998" s="245" t="s">
        <v>59</v>
      </c>
      <c r="K3998" s="246" t="s">
        <v>8488</v>
      </c>
      <c r="L3998" s="245" t="s">
        <v>568</v>
      </c>
    </row>
    <row r="3999" spans="1:12" x14ac:dyDescent="0.25">
      <c r="A3999" s="245" t="s">
        <v>2037</v>
      </c>
      <c r="B3999" s="245" t="s">
        <v>2036</v>
      </c>
      <c r="C3999" s="245" t="s">
        <v>2430</v>
      </c>
      <c r="D3999" s="245" t="s">
        <v>2429</v>
      </c>
      <c r="E3999" s="246" t="s">
        <v>44</v>
      </c>
      <c r="F3999" s="245" t="s">
        <v>44</v>
      </c>
      <c r="G3999" s="245" t="s">
        <v>3465</v>
      </c>
      <c r="H3999" s="245" t="s">
        <v>19380</v>
      </c>
      <c r="I3999" s="245" t="s">
        <v>24</v>
      </c>
      <c r="J3999" s="245" t="s">
        <v>59</v>
      </c>
      <c r="K3999" s="246" t="s">
        <v>15265</v>
      </c>
      <c r="L3999" s="245" t="s">
        <v>568</v>
      </c>
    </row>
    <row r="4000" spans="1:12" x14ac:dyDescent="0.25">
      <c r="A4000" s="245" t="s">
        <v>2037</v>
      </c>
      <c r="B4000" s="245" t="s">
        <v>2036</v>
      </c>
      <c r="C4000" s="245" t="s">
        <v>2430</v>
      </c>
      <c r="D4000" s="245" t="s">
        <v>2429</v>
      </c>
      <c r="E4000" s="246" t="s">
        <v>44</v>
      </c>
      <c r="F4000" s="245" t="s">
        <v>44</v>
      </c>
      <c r="G4000" s="245" t="s">
        <v>3464</v>
      </c>
      <c r="H4000" s="245" t="s">
        <v>19381</v>
      </c>
      <c r="I4000" s="245" t="s">
        <v>24</v>
      </c>
      <c r="J4000" s="245" t="s">
        <v>59</v>
      </c>
      <c r="K4000" s="246" t="s">
        <v>19382</v>
      </c>
      <c r="L4000" s="245" t="s">
        <v>568</v>
      </c>
    </row>
    <row r="4001" spans="1:12" x14ac:dyDescent="0.25">
      <c r="A4001" s="245" t="s">
        <v>2037</v>
      </c>
      <c r="B4001" s="245" t="s">
        <v>2036</v>
      </c>
      <c r="C4001" s="245" t="s">
        <v>2430</v>
      </c>
      <c r="D4001" s="245" t="s">
        <v>2429</v>
      </c>
      <c r="E4001" s="246" t="s">
        <v>44</v>
      </c>
      <c r="F4001" s="245" t="s">
        <v>44</v>
      </c>
      <c r="G4001" s="245" t="s">
        <v>3463</v>
      </c>
      <c r="H4001" s="245" t="s">
        <v>19383</v>
      </c>
      <c r="I4001" s="245" t="s">
        <v>14</v>
      </c>
      <c r="J4001" s="245" t="s">
        <v>59</v>
      </c>
      <c r="K4001" s="246" t="s">
        <v>19384</v>
      </c>
      <c r="L4001" s="245" t="s">
        <v>568</v>
      </c>
    </row>
    <row r="4002" spans="1:12" x14ac:dyDescent="0.25">
      <c r="A4002" s="245" t="s">
        <v>2037</v>
      </c>
      <c r="B4002" s="245" t="s">
        <v>2036</v>
      </c>
      <c r="C4002" s="245" t="s">
        <v>2430</v>
      </c>
      <c r="D4002" s="245" t="s">
        <v>2429</v>
      </c>
      <c r="E4002" s="246" t="s">
        <v>44</v>
      </c>
      <c r="F4002" s="245" t="s">
        <v>44</v>
      </c>
      <c r="G4002" s="245" t="s">
        <v>3462</v>
      </c>
      <c r="H4002" s="245" t="s">
        <v>19385</v>
      </c>
      <c r="I4002" s="245" t="s">
        <v>24</v>
      </c>
      <c r="J4002" s="245" t="s">
        <v>59</v>
      </c>
      <c r="K4002" s="246" t="s">
        <v>19386</v>
      </c>
      <c r="L4002" s="245" t="s">
        <v>568</v>
      </c>
    </row>
    <row r="4003" spans="1:12" x14ac:dyDescent="0.25">
      <c r="A4003" s="245" t="s">
        <v>2037</v>
      </c>
      <c r="B4003" s="245" t="s">
        <v>2036</v>
      </c>
      <c r="C4003" s="245" t="s">
        <v>2430</v>
      </c>
      <c r="D4003" s="245" t="s">
        <v>2429</v>
      </c>
      <c r="E4003" s="246" t="s">
        <v>44</v>
      </c>
      <c r="F4003" s="245" t="s">
        <v>44</v>
      </c>
      <c r="G4003" s="245" t="s">
        <v>3461</v>
      </c>
      <c r="H4003" s="245" t="s">
        <v>19387</v>
      </c>
      <c r="I4003" s="245" t="s">
        <v>24</v>
      </c>
      <c r="J4003" s="245" t="s">
        <v>59</v>
      </c>
      <c r="K4003" s="246" t="s">
        <v>9643</v>
      </c>
      <c r="L4003" s="245" t="s">
        <v>568</v>
      </c>
    </row>
    <row r="4004" spans="1:12" x14ac:dyDescent="0.25">
      <c r="A4004" s="245" t="s">
        <v>2037</v>
      </c>
      <c r="B4004" s="245" t="s">
        <v>2036</v>
      </c>
      <c r="C4004" s="245" t="s">
        <v>2430</v>
      </c>
      <c r="D4004" s="245" t="s">
        <v>2429</v>
      </c>
      <c r="E4004" s="246" t="s">
        <v>44</v>
      </c>
      <c r="F4004" s="245" t="s">
        <v>44</v>
      </c>
      <c r="G4004" s="245" t="s">
        <v>3460</v>
      </c>
      <c r="H4004" s="245" t="s">
        <v>19388</v>
      </c>
      <c r="I4004" s="245" t="s">
        <v>24</v>
      </c>
      <c r="J4004" s="245" t="s">
        <v>59</v>
      </c>
      <c r="K4004" s="246" t="s">
        <v>19389</v>
      </c>
      <c r="L4004" s="245" t="s">
        <v>568</v>
      </c>
    </row>
    <row r="4005" spans="1:12" x14ac:dyDescent="0.25">
      <c r="A4005" s="245" t="s">
        <v>2037</v>
      </c>
      <c r="B4005" s="245" t="s">
        <v>2036</v>
      </c>
      <c r="C4005" s="245" t="s">
        <v>2430</v>
      </c>
      <c r="D4005" s="245" t="s">
        <v>2429</v>
      </c>
      <c r="E4005" s="246" t="s">
        <v>44</v>
      </c>
      <c r="F4005" s="245" t="s">
        <v>44</v>
      </c>
      <c r="G4005" s="245" t="s">
        <v>3459</v>
      </c>
      <c r="H4005" s="245" t="s">
        <v>19390</v>
      </c>
      <c r="I4005" s="245" t="s">
        <v>24</v>
      </c>
      <c r="J4005" s="245" t="s">
        <v>59</v>
      </c>
      <c r="K4005" s="246" t="s">
        <v>16289</v>
      </c>
      <c r="L4005" s="245" t="s">
        <v>568</v>
      </c>
    </row>
    <row r="4006" spans="1:12" x14ac:dyDescent="0.25">
      <c r="A4006" s="245" t="s">
        <v>2037</v>
      </c>
      <c r="B4006" s="245" t="s">
        <v>2036</v>
      </c>
      <c r="C4006" s="245" t="s">
        <v>2430</v>
      </c>
      <c r="D4006" s="245" t="s">
        <v>2429</v>
      </c>
      <c r="E4006" s="246" t="s">
        <v>44</v>
      </c>
      <c r="F4006" s="245" t="s">
        <v>44</v>
      </c>
      <c r="G4006" s="245" t="s">
        <v>3457</v>
      </c>
      <c r="H4006" s="245" t="s">
        <v>19391</v>
      </c>
      <c r="I4006" s="245" t="s">
        <v>24</v>
      </c>
      <c r="J4006" s="245" t="s">
        <v>59</v>
      </c>
      <c r="K4006" s="246" t="s">
        <v>16298</v>
      </c>
      <c r="L4006" s="245" t="s">
        <v>568</v>
      </c>
    </row>
    <row r="4007" spans="1:12" x14ac:dyDescent="0.25">
      <c r="A4007" s="245" t="s">
        <v>2037</v>
      </c>
      <c r="B4007" s="245" t="s">
        <v>2036</v>
      </c>
      <c r="C4007" s="245" t="s">
        <v>2430</v>
      </c>
      <c r="D4007" s="245" t="s">
        <v>2429</v>
      </c>
      <c r="E4007" s="246" t="s">
        <v>44</v>
      </c>
      <c r="F4007" s="245" t="s">
        <v>44</v>
      </c>
      <c r="G4007" s="245" t="s">
        <v>3456</v>
      </c>
      <c r="H4007" s="245" t="s">
        <v>19392</v>
      </c>
      <c r="I4007" s="245" t="s">
        <v>24</v>
      </c>
      <c r="J4007" s="245" t="s">
        <v>59</v>
      </c>
      <c r="K4007" s="246" t="s">
        <v>8513</v>
      </c>
      <c r="L4007" s="245" t="s">
        <v>568</v>
      </c>
    </row>
    <row r="4008" spans="1:12" x14ac:dyDescent="0.25">
      <c r="A4008" s="245" t="s">
        <v>2037</v>
      </c>
      <c r="B4008" s="245" t="s">
        <v>2036</v>
      </c>
      <c r="C4008" s="245" t="s">
        <v>2430</v>
      </c>
      <c r="D4008" s="245" t="s">
        <v>2429</v>
      </c>
      <c r="E4008" s="246" t="s">
        <v>44</v>
      </c>
      <c r="F4008" s="245" t="s">
        <v>44</v>
      </c>
      <c r="G4008" s="245" t="s">
        <v>3455</v>
      </c>
      <c r="H4008" s="245" t="s">
        <v>19393</v>
      </c>
      <c r="I4008" s="245" t="s">
        <v>24</v>
      </c>
      <c r="J4008" s="245" t="s">
        <v>59</v>
      </c>
      <c r="K4008" s="246" t="s">
        <v>8244</v>
      </c>
      <c r="L4008" s="245" t="s">
        <v>568</v>
      </c>
    </row>
    <row r="4009" spans="1:12" x14ac:dyDescent="0.25">
      <c r="A4009" s="245" t="s">
        <v>2037</v>
      </c>
      <c r="B4009" s="245" t="s">
        <v>2036</v>
      </c>
      <c r="C4009" s="245" t="s">
        <v>2430</v>
      </c>
      <c r="D4009" s="245" t="s">
        <v>2429</v>
      </c>
      <c r="E4009" s="246" t="s">
        <v>44</v>
      </c>
      <c r="F4009" s="245" t="s">
        <v>44</v>
      </c>
      <c r="G4009" s="245" t="s">
        <v>3454</v>
      </c>
      <c r="H4009" s="245" t="s">
        <v>19394</v>
      </c>
      <c r="I4009" s="245" t="s">
        <v>24</v>
      </c>
      <c r="J4009" s="245" t="s">
        <v>59</v>
      </c>
      <c r="K4009" s="246" t="s">
        <v>10526</v>
      </c>
      <c r="L4009" s="245" t="s">
        <v>568</v>
      </c>
    </row>
    <row r="4010" spans="1:12" x14ac:dyDescent="0.25">
      <c r="A4010" s="245" t="s">
        <v>2037</v>
      </c>
      <c r="B4010" s="245" t="s">
        <v>2036</v>
      </c>
      <c r="C4010" s="245" t="s">
        <v>2430</v>
      </c>
      <c r="D4010" s="245" t="s">
        <v>2429</v>
      </c>
      <c r="E4010" s="246" t="s">
        <v>44</v>
      </c>
      <c r="F4010" s="245" t="s">
        <v>44</v>
      </c>
      <c r="G4010" s="245" t="s">
        <v>3453</v>
      </c>
      <c r="H4010" s="245" t="s">
        <v>19395</v>
      </c>
      <c r="I4010" s="245" t="s">
        <v>24</v>
      </c>
      <c r="J4010" s="245" t="s">
        <v>59</v>
      </c>
      <c r="K4010" s="246" t="s">
        <v>5791</v>
      </c>
      <c r="L4010" s="245" t="s">
        <v>568</v>
      </c>
    </row>
    <row r="4011" spans="1:12" x14ac:dyDescent="0.25">
      <c r="A4011" s="245" t="s">
        <v>2037</v>
      </c>
      <c r="B4011" s="245" t="s">
        <v>2036</v>
      </c>
      <c r="C4011" s="245" t="s">
        <v>2430</v>
      </c>
      <c r="D4011" s="245" t="s">
        <v>2429</v>
      </c>
      <c r="E4011" s="246" t="s">
        <v>44</v>
      </c>
      <c r="F4011" s="245" t="s">
        <v>44</v>
      </c>
      <c r="G4011" s="245" t="s">
        <v>3452</v>
      </c>
      <c r="H4011" s="245" t="s">
        <v>19396</v>
      </c>
      <c r="I4011" s="245" t="s">
        <v>24</v>
      </c>
      <c r="J4011" s="245" t="s">
        <v>59</v>
      </c>
      <c r="K4011" s="246" t="s">
        <v>11997</v>
      </c>
      <c r="L4011" s="245" t="s">
        <v>568</v>
      </c>
    </row>
    <row r="4012" spans="1:12" x14ac:dyDescent="0.25">
      <c r="A4012" s="245" t="s">
        <v>2037</v>
      </c>
      <c r="B4012" s="245" t="s">
        <v>2036</v>
      </c>
      <c r="C4012" s="245" t="s">
        <v>2430</v>
      </c>
      <c r="D4012" s="245" t="s">
        <v>2429</v>
      </c>
      <c r="E4012" s="246" t="s">
        <v>44</v>
      </c>
      <c r="F4012" s="245" t="s">
        <v>44</v>
      </c>
      <c r="G4012" s="245" t="s">
        <v>3451</v>
      </c>
      <c r="H4012" s="245" t="s">
        <v>19397</v>
      </c>
      <c r="I4012" s="245" t="s">
        <v>24</v>
      </c>
      <c r="J4012" s="245" t="s">
        <v>59</v>
      </c>
      <c r="K4012" s="246" t="s">
        <v>19398</v>
      </c>
      <c r="L4012" s="245" t="s">
        <v>568</v>
      </c>
    </row>
    <row r="4013" spans="1:12" x14ac:dyDescent="0.25">
      <c r="A4013" s="245" t="s">
        <v>2037</v>
      </c>
      <c r="B4013" s="245" t="s">
        <v>2036</v>
      </c>
      <c r="C4013" s="245" t="s">
        <v>2430</v>
      </c>
      <c r="D4013" s="245" t="s">
        <v>2429</v>
      </c>
      <c r="E4013" s="246" t="s">
        <v>44</v>
      </c>
      <c r="F4013" s="245" t="s">
        <v>44</v>
      </c>
      <c r="G4013" s="245" t="s">
        <v>3450</v>
      </c>
      <c r="H4013" s="245" t="s">
        <v>19399</v>
      </c>
      <c r="I4013" s="245" t="s">
        <v>24</v>
      </c>
      <c r="J4013" s="245" t="s">
        <v>59</v>
      </c>
      <c r="K4013" s="246" t="s">
        <v>9575</v>
      </c>
      <c r="L4013" s="245" t="s">
        <v>568</v>
      </c>
    </row>
    <row r="4014" spans="1:12" x14ac:dyDescent="0.25">
      <c r="A4014" s="245" t="s">
        <v>2037</v>
      </c>
      <c r="B4014" s="245" t="s">
        <v>2036</v>
      </c>
      <c r="C4014" s="245" t="s">
        <v>2430</v>
      </c>
      <c r="D4014" s="245" t="s">
        <v>2429</v>
      </c>
      <c r="E4014" s="246" t="s">
        <v>44</v>
      </c>
      <c r="F4014" s="245" t="s">
        <v>44</v>
      </c>
      <c r="G4014" s="245" t="s">
        <v>3449</v>
      </c>
      <c r="H4014" s="245" t="s">
        <v>19400</v>
      </c>
      <c r="I4014" s="245" t="s">
        <v>24</v>
      </c>
      <c r="J4014" s="245" t="s">
        <v>59</v>
      </c>
      <c r="K4014" s="246" t="s">
        <v>14322</v>
      </c>
      <c r="L4014" s="245" t="s">
        <v>568</v>
      </c>
    </row>
    <row r="4015" spans="1:12" x14ac:dyDescent="0.25">
      <c r="A4015" s="245" t="s">
        <v>2037</v>
      </c>
      <c r="B4015" s="245" t="s">
        <v>2036</v>
      </c>
      <c r="C4015" s="245" t="s">
        <v>2430</v>
      </c>
      <c r="D4015" s="245" t="s">
        <v>2429</v>
      </c>
      <c r="E4015" s="246" t="s">
        <v>44</v>
      </c>
      <c r="F4015" s="245" t="s">
        <v>44</v>
      </c>
      <c r="G4015" s="245" t="s">
        <v>3448</v>
      </c>
      <c r="H4015" s="245" t="s">
        <v>19401</v>
      </c>
      <c r="I4015" s="245" t="s">
        <v>24</v>
      </c>
      <c r="J4015" s="245" t="s">
        <v>59</v>
      </c>
      <c r="K4015" s="246" t="s">
        <v>19402</v>
      </c>
      <c r="L4015" s="245" t="s">
        <v>568</v>
      </c>
    </row>
    <row r="4016" spans="1:12" x14ac:dyDescent="0.25">
      <c r="A4016" s="245" t="s">
        <v>2037</v>
      </c>
      <c r="B4016" s="245" t="s">
        <v>2036</v>
      </c>
      <c r="C4016" s="245" t="s">
        <v>2430</v>
      </c>
      <c r="D4016" s="245" t="s">
        <v>2429</v>
      </c>
      <c r="E4016" s="246" t="s">
        <v>44</v>
      </c>
      <c r="F4016" s="245" t="s">
        <v>44</v>
      </c>
      <c r="G4016" s="245" t="s">
        <v>3447</v>
      </c>
      <c r="H4016" s="245" t="s">
        <v>19403</v>
      </c>
      <c r="I4016" s="245" t="s">
        <v>24</v>
      </c>
      <c r="J4016" s="245" t="s">
        <v>59</v>
      </c>
      <c r="K4016" s="246" t="s">
        <v>19404</v>
      </c>
      <c r="L4016" s="245" t="s">
        <v>568</v>
      </c>
    </row>
    <row r="4017" spans="1:12" x14ac:dyDescent="0.25">
      <c r="A4017" s="245" t="s">
        <v>2037</v>
      </c>
      <c r="B4017" s="245" t="s">
        <v>2036</v>
      </c>
      <c r="C4017" s="245" t="s">
        <v>2430</v>
      </c>
      <c r="D4017" s="245" t="s">
        <v>2429</v>
      </c>
      <c r="E4017" s="246" t="s">
        <v>44</v>
      </c>
      <c r="F4017" s="245" t="s">
        <v>44</v>
      </c>
      <c r="G4017" s="245" t="s">
        <v>3446</v>
      </c>
      <c r="H4017" s="245" t="s">
        <v>19405</v>
      </c>
      <c r="I4017" s="245" t="s">
        <v>24</v>
      </c>
      <c r="J4017" s="245" t="s">
        <v>59</v>
      </c>
      <c r="K4017" s="246" t="s">
        <v>19406</v>
      </c>
      <c r="L4017" s="245" t="s">
        <v>568</v>
      </c>
    </row>
    <row r="4018" spans="1:12" x14ac:dyDescent="0.25">
      <c r="A4018" s="245" t="s">
        <v>2037</v>
      </c>
      <c r="B4018" s="245" t="s">
        <v>2036</v>
      </c>
      <c r="C4018" s="245" t="s">
        <v>2430</v>
      </c>
      <c r="D4018" s="245" t="s">
        <v>2429</v>
      </c>
      <c r="E4018" s="246" t="s">
        <v>44</v>
      </c>
      <c r="F4018" s="245" t="s">
        <v>44</v>
      </c>
      <c r="G4018" s="245" t="s">
        <v>3445</v>
      </c>
      <c r="H4018" s="245" t="s">
        <v>19407</v>
      </c>
      <c r="I4018" s="245" t="s">
        <v>24</v>
      </c>
      <c r="J4018" s="245" t="s">
        <v>59</v>
      </c>
      <c r="K4018" s="246" t="s">
        <v>19408</v>
      </c>
      <c r="L4018" s="245" t="s">
        <v>568</v>
      </c>
    </row>
    <row r="4019" spans="1:12" x14ac:dyDescent="0.25">
      <c r="A4019" s="245" t="s">
        <v>2037</v>
      </c>
      <c r="B4019" s="245" t="s">
        <v>2036</v>
      </c>
      <c r="C4019" s="245" t="s">
        <v>2430</v>
      </c>
      <c r="D4019" s="245" t="s">
        <v>2429</v>
      </c>
      <c r="E4019" s="246" t="s">
        <v>44</v>
      </c>
      <c r="F4019" s="245" t="s">
        <v>44</v>
      </c>
      <c r="G4019" s="245" t="s">
        <v>3444</v>
      </c>
      <c r="H4019" s="245" t="s">
        <v>19409</v>
      </c>
      <c r="I4019" s="245" t="s">
        <v>24</v>
      </c>
      <c r="J4019" s="245" t="s">
        <v>59</v>
      </c>
      <c r="K4019" s="246" t="s">
        <v>19410</v>
      </c>
      <c r="L4019" s="245" t="s">
        <v>568</v>
      </c>
    </row>
    <row r="4020" spans="1:12" x14ac:dyDescent="0.25">
      <c r="A4020" s="245" t="s">
        <v>2037</v>
      </c>
      <c r="B4020" s="245" t="s">
        <v>2036</v>
      </c>
      <c r="C4020" s="245" t="s">
        <v>2430</v>
      </c>
      <c r="D4020" s="245" t="s">
        <v>2429</v>
      </c>
      <c r="E4020" s="246" t="s">
        <v>44</v>
      </c>
      <c r="F4020" s="245" t="s">
        <v>44</v>
      </c>
      <c r="G4020" s="245" t="s">
        <v>3443</v>
      </c>
      <c r="H4020" s="245" t="s">
        <v>19411</v>
      </c>
      <c r="I4020" s="245" t="s">
        <v>24</v>
      </c>
      <c r="J4020" s="245" t="s">
        <v>59</v>
      </c>
      <c r="K4020" s="246" t="s">
        <v>19412</v>
      </c>
      <c r="L4020" s="245" t="s">
        <v>568</v>
      </c>
    </row>
    <row r="4021" spans="1:12" x14ac:dyDescent="0.25">
      <c r="A4021" s="245" t="s">
        <v>2037</v>
      </c>
      <c r="B4021" s="245" t="s">
        <v>2036</v>
      </c>
      <c r="C4021" s="245" t="s">
        <v>2430</v>
      </c>
      <c r="D4021" s="245" t="s">
        <v>2429</v>
      </c>
      <c r="E4021" s="246" t="s">
        <v>44</v>
      </c>
      <c r="F4021" s="245" t="s">
        <v>44</v>
      </c>
      <c r="G4021" s="245" t="s">
        <v>3442</v>
      </c>
      <c r="H4021" s="245" t="s">
        <v>19413</v>
      </c>
      <c r="I4021" s="245" t="s">
        <v>24</v>
      </c>
      <c r="J4021" s="245" t="s">
        <v>59</v>
      </c>
      <c r="K4021" s="246" t="s">
        <v>10279</v>
      </c>
      <c r="L4021" s="245" t="s">
        <v>568</v>
      </c>
    </row>
    <row r="4022" spans="1:12" x14ac:dyDescent="0.25">
      <c r="A4022" s="245" t="s">
        <v>2037</v>
      </c>
      <c r="B4022" s="245" t="s">
        <v>2036</v>
      </c>
      <c r="C4022" s="245" t="s">
        <v>2430</v>
      </c>
      <c r="D4022" s="245" t="s">
        <v>2429</v>
      </c>
      <c r="E4022" s="246" t="s">
        <v>44</v>
      </c>
      <c r="F4022" s="245" t="s">
        <v>44</v>
      </c>
      <c r="G4022" s="245" t="s">
        <v>3440</v>
      </c>
      <c r="H4022" s="245" t="s">
        <v>19414</v>
      </c>
      <c r="I4022" s="245" t="s">
        <v>24</v>
      </c>
      <c r="J4022" s="245" t="s">
        <v>59</v>
      </c>
      <c r="K4022" s="246" t="s">
        <v>19415</v>
      </c>
      <c r="L4022" s="245" t="s">
        <v>568</v>
      </c>
    </row>
    <row r="4023" spans="1:12" x14ac:dyDescent="0.25">
      <c r="A4023" s="245" t="s">
        <v>2037</v>
      </c>
      <c r="B4023" s="245" t="s">
        <v>2036</v>
      </c>
      <c r="C4023" s="245" t="s">
        <v>2430</v>
      </c>
      <c r="D4023" s="245" t="s">
        <v>2429</v>
      </c>
      <c r="E4023" s="246" t="s">
        <v>44</v>
      </c>
      <c r="F4023" s="245" t="s">
        <v>44</v>
      </c>
      <c r="G4023" s="245" t="s">
        <v>3438</v>
      </c>
      <c r="H4023" s="245" t="s">
        <v>19416</v>
      </c>
      <c r="I4023" s="245" t="s">
        <v>24</v>
      </c>
      <c r="J4023" s="245" t="s">
        <v>59</v>
      </c>
      <c r="K4023" s="246" t="s">
        <v>10261</v>
      </c>
      <c r="L4023" s="245" t="s">
        <v>568</v>
      </c>
    </row>
    <row r="4024" spans="1:12" x14ac:dyDescent="0.25">
      <c r="A4024" s="245" t="s">
        <v>2037</v>
      </c>
      <c r="B4024" s="245" t="s">
        <v>2036</v>
      </c>
      <c r="C4024" s="245" t="s">
        <v>2430</v>
      </c>
      <c r="D4024" s="245" t="s">
        <v>2429</v>
      </c>
      <c r="E4024" s="246" t="s">
        <v>44</v>
      </c>
      <c r="F4024" s="245" t="s">
        <v>44</v>
      </c>
      <c r="G4024" s="245" t="s">
        <v>3437</v>
      </c>
      <c r="H4024" s="245" t="s">
        <v>19417</v>
      </c>
      <c r="I4024" s="245" t="s">
        <v>24</v>
      </c>
      <c r="J4024" s="245" t="s">
        <v>59</v>
      </c>
      <c r="K4024" s="246" t="s">
        <v>8572</v>
      </c>
      <c r="L4024" s="245" t="s">
        <v>568</v>
      </c>
    </row>
    <row r="4025" spans="1:12" x14ac:dyDescent="0.25">
      <c r="A4025" s="245" t="s">
        <v>2037</v>
      </c>
      <c r="B4025" s="245" t="s">
        <v>2036</v>
      </c>
      <c r="C4025" s="245" t="s">
        <v>2430</v>
      </c>
      <c r="D4025" s="245" t="s">
        <v>2429</v>
      </c>
      <c r="E4025" s="246" t="s">
        <v>44</v>
      </c>
      <c r="F4025" s="245" t="s">
        <v>44</v>
      </c>
      <c r="G4025" s="245" t="s">
        <v>3436</v>
      </c>
      <c r="H4025" s="245" t="s">
        <v>19418</v>
      </c>
      <c r="I4025" s="245" t="s">
        <v>24</v>
      </c>
      <c r="J4025" s="245" t="s">
        <v>59</v>
      </c>
      <c r="K4025" s="246" t="s">
        <v>8042</v>
      </c>
      <c r="L4025" s="245" t="s">
        <v>568</v>
      </c>
    </row>
    <row r="4026" spans="1:12" x14ac:dyDescent="0.25">
      <c r="A4026" s="245" t="s">
        <v>2037</v>
      </c>
      <c r="B4026" s="245" t="s">
        <v>2036</v>
      </c>
      <c r="C4026" s="245" t="s">
        <v>2430</v>
      </c>
      <c r="D4026" s="245" t="s">
        <v>2429</v>
      </c>
      <c r="E4026" s="246" t="s">
        <v>44</v>
      </c>
      <c r="F4026" s="245" t="s">
        <v>44</v>
      </c>
      <c r="G4026" s="245" t="s">
        <v>3435</v>
      </c>
      <c r="H4026" s="245" t="s">
        <v>19419</v>
      </c>
      <c r="I4026" s="245" t="s">
        <v>24</v>
      </c>
      <c r="J4026" s="245" t="s">
        <v>59</v>
      </c>
      <c r="K4026" s="246" t="s">
        <v>2822</v>
      </c>
      <c r="L4026" s="245" t="s">
        <v>568</v>
      </c>
    </row>
    <row r="4027" spans="1:12" x14ac:dyDescent="0.25">
      <c r="A4027" s="245" t="s">
        <v>2037</v>
      </c>
      <c r="B4027" s="245" t="s">
        <v>2036</v>
      </c>
      <c r="C4027" s="245" t="s">
        <v>2430</v>
      </c>
      <c r="D4027" s="245" t="s">
        <v>2429</v>
      </c>
      <c r="E4027" s="246" t="s">
        <v>44</v>
      </c>
      <c r="F4027" s="245" t="s">
        <v>44</v>
      </c>
      <c r="G4027" s="245" t="s">
        <v>3433</v>
      </c>
      <c r="H4027" s="245" t="s">
        <v>19420</v>
      </c>
      <c r="I4027" s="245" t="s">
        <v>24</v>
      </c>
      <c r="J4027" s="245" t="s">
        <v>59</v>
      </c>
      <c r="K4027" s="246" t="s">
        <v>5156</v>
      </c>
      <c r="L4027" s="245" t="s">
        <v>568</v>
      </c>
    </row>
    <row r="4028" spans="1:12" x14ac:dyDescent="0.25">
      <c r="A4028" s="245" t="s">
        <v>2037</v>
      </c>
      <c r="B4028" s="245" t="s">
        <v>2036</v>
      </c>
      <c r="C4028" s="245" t="s">
        <v>2430</v>
      </c>
      <c r="D4028" s="245" t="s">
        <v>2429</v>
      </c>
      <c r="E4028" s="246" t="s">
        <v>44</v>
      </c>
      <c r="F4028" s="245" t="s">
        <v>44</v>
      </c>
      <c r="G4028" s="245" t="s">
        <v>3432</v>
      </c>
      <c r="H4028" s="245" t="s">
        <v>19421</v>
      </c>
      <c r="I4028" s="245" t="s">
        <v>24</v>
      </c>
      <c r="J4028" s="245" t="s">
        <v>59</v>
      </c>
      <c r="K4028" s="246" t="s">
        <v>8734</v>
      </c>
      <c r="L4028" s="245" t="s">
        <v>568</v>
      </c>
    </row>
    <row r="4029" spans="1:12" x14ac:dyDescent="0.25">
      <c r="A4029" s="245" t="s">
        <v>2037</v>
      </c>
      <c r="B4029" s="245" t="s">
        <v>2036</v>
      </c>
      <c r="C4029" s="245" t="s">
        <v>2430</v>
      </c>
      <c r="D4029" s="245" t="s">
        <v>2429</v>
      </c>
      <c r="E4029" s="246" t="s">
        <v>44</v>
      </c>
      <c r="F4029" s="245" t="s">
        <v>44</v>
      </c>
      <c r="G4029" s="245" t="s">
        <v>3430</v>
      </c>
      <c r="H4029" s="245" t="s">
        <v>19422</v>
      </c>
      <c r="I4029" s="245" t="s">
        <v>24</v>
      </c>
      <c r="J4029" s="245" t="s">
        <v>59</v>
      </c>
      <c r="K4029" s="246" t="s">
        <v>460</v>
      </c>
      <c r="L4029" s="245" t="s">
        <v>568</v>
      </c>
    </row>
    <row r="4030" spans="1:12" x14ac:dyDescent="0.25">
      <c r="A4030" s="245" t="s">
        <v>2037</v>
      </c>
      <c r="B4030" s="245" t="s">
        <v>2036</v>
      </c>
      <c r="C4030" s="245" t="s">
        <v>2430</v>
      </c>
      <c r="D4030" s="245" t="s">
        <v>2429</v>
      </c>
      <c r="E4030" s="246" t="s">
        <v>44</v>
      </c>
      <c r="F4030" s="245" t="s">
        <v>44</v>
      </c>
      <c r="G4030" s="245" t="s">
        <v>3429</v>
      </c>
      <c r="H4030" s="245" t="s">
        <v>19423</v>
      </c>
      <c r="I4030" s="245" t="s">
        <v>24</v>
      </c>
      <c r="J4030" s="245" t="s">
        <v>59</v>
      </c>
      <c r="K4030" s="246" t="s">
        <v>15260</v>
      </c>
      <c r="L4030" s="245" t="s">
        <v>568</v>
      </c>
    </row>
    <row r="4031" spans="1:12" x14ac:dyDescent="0.25">
      <c r="A4031" s="245" t="s">
        <v>2037</v>
      </c>
      <c r="B4031" s="245" t="s">
        <v>2036</v>
      </c>
      <c r="C4031" s="245" t="s">
        <v>2430</v>
      </c>
      <c r="D4031" s="245" t="s">
        <v>2429</v>
      </c>
      <c r="E4031" s="246" t="s">
        <v>44</v>
      </c>
      <c r="F4031" s="245" t="s">
        <v>44</v>
      </c>
      <c r="G4031" s="245" t="s">
        <v>3428</v>
      </c>
      <c r="H4031" s="245" t="s">
        <v>19424</v>
      </c>
      <c r="I4031" s="245" t="s">
        <v>24</v>
      </c>
      <c r="J4031" s="245" t="s">
        <v>59</v>
      </c>
      <c r="K4031" s="246" t="s">
        <v>19425</v>
      </c>
      <c r="L4031" s="245" t="s">
        <v>568</v>
      </c>
    </row>
    <row r="4032" spans="1:12" x14ac:dyDescent="0.25">
      <c r="A4032" s="245" t="s">
        <v>2037</v>
      </c>
      <c r="B4032" s="245" t="s">
        <v>2036</v>
      </c>
      <c r="C4032" s="245" t="s">
        <v>2430</v>
      </c>
      <c r="D4032" s="245" t="s">
        <v>2429</v>
      </c>
      <c r="E4032" s="246" t="s">
        <v>44</v>
      </c>
      <c r="F4032" s="245" t="s">
        <v>44</v>
      </c>
      <c r="G4032" s="245" t="s">
        <v>3426</v>
      </c>
      <c r="H4032" s="245" t="s">
        <v>19426</v>
      </c>
      <c r="I4032" s="245" t="s">
        <v>24</v>
      </c>
      <c r="J4032" s="245" t="s">
        <v>59</v>
      </c>
      <c r="K4032" s="246" t="s">
        <v>19427</v>
      </c>
      <c r="L4032" s="245" t="s">
        <v>568</v>
      </c>
    </row>
    <row r="4033" spans="1:12" x14ac:dyDescent="0.25">
      <c r="A4033" s="245" t="s">
        <v>2037</v>
      </c>
      <c r="B4033" s="245" t="s">
        <v>2036</v>
      </c>
      <c r="C4033" s="245" t="s">
        <v>2430</v>
      </c>
      <c r="D4033" s="245" t="s">
        <v>2429</v>
      </c>
      <c r="E4033" s="246" t="s">
        <v>44</v>
      </c>
      <c r="F4033" s="245" t="s">
        <v>44</v>
      </c>
      <c r="G4033" s="245" t="s">
        <v>3425</v>
      </c>
      <c r="H4033" s="245" t="s">
        <v>19428</v>
      </c>
      <c r="I4033" s="245" t="s">
        <v>24</v>
      </c>
      <c r="J4033" s="245" t="s">
        <v>59</v>
      </c>
      <c r="K4033" s="246" t="s">
        <v>15015</v>
      </c>
      <c r="L4033" s="245" t="s">
        <v>568</v>
      </c>
    </row>
    <row r="4034" spans="1:12" x14ac:dyDescent="0.25">
      <c r="A4034" s="245" t="s">
        <v>2037</v>
      </c>
      <c r="B4034" s="245" t="s">
        <v>2036</v>
      </c>
      <c r="C4034" s="245" t="s">
        <v>2430</v>
      </c>
      <c r="D4034" s="245" t="s">
        <v>2429</v>
      </c>
      <c r="E4034" s="246" t="s">
        <v>44</v>
      </c>
      <c r="F4034" s="245" t="s">
        <v>44</v>
      </c>
      <c r="G4034" s="245" t="s">
        <v>3424</v>
      </c>
      <c r="H4034" s="245" t="s">
        <v>19429</v>
      </c>
      <c r="I4034" s="245" t="s">
        <v>24</v>
      </c>
      <c r="J4034" s="245" t="s">
        <v>59</v>
      </c>
      <c r="K4034" s="246" t="s">
        <v>15155</v>
      </c>
      <c r="L4034" s="245" t="s">
        <v>568</v>
      </c>
    </row>
    <row r="4035" spans="1:12" x14ac:dyDescent="0.25">
      <c r="A4035" s="245" t="s">
        <v>2037</v>
      </c>
      <c r="B4035" s="245" t="s">
        <v>2036</v>
      </c>
      <c r="C4035" s="245" t="s">
        <v>2430</v>
      </c>
      <c r="D4035" s="245" t="s">
        <v>2429</v>
      </c>
      <c r="E4035" s="246" t="s">
        <v>44</v>
      </c>
      <c r="F4035" s="245" t="s">
        <v>44</v>
      </c>
      <c r="G4035" s="245" t="s">
        <v>3423</v>
      </c>
      <c r="H4035" s="245" t="s">
        <v>19430</v>
      </c>
      <c r="I4035" s="245" t="s">
        <v>24</v>
      </c>
      <c r="J4035" s="245" t="s">
        <v>59</v>
      </c>
      <c r="K4035" s="246" t="s">
        <v>19431</v>
      </c>
      <c r="L4035" s="245" t="s">
        <v>568</v>
      </c>
    </row>
    <row r="4036" spans="1:12" x14ac:dyDescent="0.25">
      <c r="A4036" s="245" t="s">
        <v>2037</v>
      </c>
      <c r="B4036" s="245" t="s">
        <v>2036</v>
      </c>
      <c r="C4036" s="245" t="s">
        <v>2430</v>
      </c>
      <c r="D4036" s="245" t="s">
        <v>2429</v>
      </c>
      <c r="E4036" s="246" t="s">
        <v>44</v>
      </c>
      <c r="F4036" s="245" t="s">
        <v>44</v>
      </c>
      <c r="G4036" s="245" t="s">
        <v>3422</v>
      </c>
      <c r="H4036" s="245" t="s">
        <v>19432</v>
      </c>
      <c r="I4036" s="245" t="s">
        <v>24</v>
      </c>
      <c r="J4036" s="245" t="s">
        <v>59</v>
      </c>
      <c r="K4036" s="246" t="s">
        <v>19433</v>
      </c>
      <c r="L4036" s="245" t="s">
        <v>568</v>
      </c>
    </row>
    <row r="4037" spans="1:12" x14ac:dyDescent="0.25">
      <c r="A4037" s="245" t="s">
        <v>2037</v>
      </c>
      <c r="B4037" s="245" t="s">
        <v>2036</v>
      </c>
      <c r="C4037" s="245" t="s">
        <v>2430</v>
      </c>
      <c r="D4037" s="245" t="s">
        <v>2429</v>
      </c>
      <c r="E4037" s="246" t="s">
        <v>44</v>
      </c>
      <c r="F4037" s="245" t="s">
        <v>44</v>
      </c>
      <c r="G4037" s="245" t="s">
        <v>3421</v>
      </c>
      <c r="H4037" s="245" t="s">
        <v>19434</v>
      </c>
      <c r="I4037" s="245" t="s">
        <v>24</v>
      </c>
      <c r="J4037" s="245" t="s">
        <v>59</v>
      </c>
      <c r="K4037" s="246" t="s">
        <v>2027</v>
      </c>
      <c r="L4037" s="245" t="s">
        <v>568</v>
      </c>
    </row>
    <row r="4038" spans="1:12" x14ac:dyDescent="0.25">
      <c r="A4038" s="245" t="s">
        <v>2037</v>
      </c>
      <c r="B4038" s="245" t="s">
        <v>2036</v>
      </c>
      <c r="C4038" s="245" t="s">
        <v>2430</v>
      </c>
      <c r="D4038" s="245" t="s">
        <v>2429</v>
      </c>
      <c r="E4038" s="246" t="s">
        <v>44</v>
      </c>
      <c r="F4038" s="245" t="s">
        <v>44</v>
      </c>
      <c r="G4038" s="245" t="s">
        <v>3420</v>
      </c>
      <c r="H4038" s="245" t="s">
        <v>19435</v>
      </c>
      <c r="I4038" s="245" t="s">
        <v>24</v>
      </c>
      <c r="J4038" s="245" t="s">
        <v>59</v>
      </c>
      <c r="K4038" s="246" t="s">
        <v>10495</v>
      </c>
      <c r="L4038" s="245" t="s">
        <v>568</v>
      </c>
    </row>
    <row r="4039" spans="1:12" x14ac:dyDescent="0.25">
      <c r="A4039" s="245" t="s">
        <v>2037</v>
      </c>
      <c r="B4039" s="245" t="s">
        <v>2036</v>
      </c>
      <c r="C4039" s="245" t="s">
        <v>2430</v>
      </c>
      <c r="D4039" s="245" t="s">
        <v>2429</v>
      </c>
      <c r="E4039" s="246" t="s">
        <v>44</v>
      </c>
      <c r="F4039" s="245" t="s">
        <v>44</v>
      </c>
      <c r="G4039" s="245" t="s">
        <v>3419</v>
      </c>
      <c r="H4039" s="245" t="s">
        <v>19436</v>
      </c>
      <c r="I4039" s="245" t="s">
        <v>24</v>
      </c>
      <c r="J4039" s="245" t="s">
        <v>59</v>
      </c>
      <c r="K4039" s="246" t="s">
        <v>19437</v>
      </c>
      <c r="L4039" s="245" t="s">
        <v>568</v>
      </c>
    </row>
    <row r="4040" spans="1:12" x14ac:dyDescent="0.25">
      <c r="A4040" s="245" t="s">
        <v>2037</v>
      </c>
      <c r="B4040" s="245" t="s">
        <v>2036</v>
      </c>
      <c r="C4040" s="245" t="s">
        <v>2430</v>
      </c>
      <c r="D4040" s="245" t="s">
        <v>2429</v>
      </c>
      <c r="E4040" s="246" t="s">
        <v>44</v>
      </c>
      <c r="F4040" s="245" t="s">
        <v>44</v>
      </c>
      <c r="G4040" s="245" t="s">
        <v>3418</v>
      </c>
      <c r="H4040" s="245" t="s">
        <v>19438</v>
      </c>
      <c r="I4040" s="245" t="s">
        <v>24</v>
      </c>
      <c r="J4040" s="245" t="s">
        <v>59</v>
      </c>
      <c r="K4040" s="246" t="s">
        <v>8769</v>
      </c>
      <c r="L4040" s="245" t="s">
        <v>568</v>
      </c>
    </row>
    <row r="4041" spans="1:12" x14ac:dyDescent="0.25">
      <c r="A4041" s="245" t="s">
        <v>2037</v>
      </c>
      <c r="B4041" s="245" t="s">
        <v>2036</v>
      </c>
      <c r="C4041" s="245" t="s">
        <v>2430</v>
      </c>
      <c r="D4041" s="245" t="s">
        <v>2429</v>
      </c>
      <c r="E4041" s="246" t="s">
        <v>44</v>
      </c>
      <c r="F4041" s="245" t="s">
        <v>44</v>
      </c>
      <c r="G4041" s="245" t="s">
        <v>3417</v>
      </c>
      <c r="H4041" s="245" t="s">
        <v>19439</v>
      </c>
      <c r="I4041" s="245" t="s">
        <v>24</v>
      </c>
      <c r="J4041" s="245" t="s">
        <v>59</v>
      </c>
      <c r="K4041" s="246" t="s">
        <v>19440</v>
      </c>
      <c r="L4041" s="245" t="s">
        <v>568</v>
      </c>
    </row>
    <row r="4042" spans="1:12" x14ac:dyDescent="0.25">
      <c r="A4042" s="245" t="s">
        <v>2037</v>
      </c>
      <c r="B4042" s="245" t="s">
        <v>2036</v>
      </c>
      <c r="C4042" s="245" t="s">
        <v>2430</v>
      </c>
      <c r="D4042" s="245" t="s">
        <v>2429</v>
      </c>
      <c r="E4042" s="246" t="s">
        <v>44</v>
      </c>
      <c r="F4042" s="245" t="s">
        <v>44</v>
      </c>
      <c r="G4042" s="245" t="s">
        <v>3415</v>
      </c>
      <c r="H4042" s="245" t="s">
        <v>19441</v>
      </c>
      <c r="I4042" s="245" t="s">
        <v>24</v>
      </c>
      <c r="J4042" s="245" t="s">
        <v>59</v>
      </c>
      <c r="K4042" s="246" t="s">
        <v>11841</v>
      </c>
      <c r="L4042" s="245" t="s">
        <v>568</v>
      </c>
    </row>
    <row r="4043" spans="1:12" x14ac:dyDescent="0.25">
      <c r="A4043" s="245" t="s">
        <v>2037</v>
      </c>
      <c r="B4043" s="245" t="s">
        <v>2036</v>
      </c>
      <c r="C4043" s="245" t="s">
        <v>2430</v>
      </c>
      <c r="D4043" s="245" t="s">
        <v>2429</v>
      </c>
      <c r="E4043" s="246" t="s">
        <v>44</v>
      </c>
      <c r="F4043" s="245" t="s">
        <v>44</v>
      </c>
      <c r="G4043" s="245" t="s">
        <v>3414</v>
      </c>
      <c r="H4043" s="245" t="s">
        <v>19442</v>
      </c>
      <c r="I4043" s="245" t="s">
        <v>24</v>
      </c>
      <c r="J4043" s="245" t="s">
        <v>59</v>
      </c>
      <c r="K4043" s="246" t="s">
        <v>11877</v>
      </c>
      <c r="L4043" s="245" t="s">
        <v>568</v>
      </c>
    </row>
    <row r="4044" spans="1:12" x14ac:dyDescent="0.25">
      <c r="A4044" s="245" t="s">
        <v>2037</v>
      </c>
      <c r="B4044" s="245" t="s">
        <v>2036</v>
      </c>
      <c r="C4044" s="245" t="s">
        <v>2430</v>
      </c>
      <c r="D4044" s="245" t="s">
        <v>2429</v>
      </c>
      <c r="E4044" s="246" t="s">
        <v>44</v>
      </c>
      <c r="F4044" s="245" t="s">
        <v>44</v>
      </c>
      <c r="G4044" s="245" t="s">
        <v>3412</v>
      </c>
      <c r="H4044" s="245" t="s">
        <v>19443</v>
      </c>
      <c r="I4044" s="245" t="s">
        <v>24</v>
      </c>
      <c r="J4044" s="245" t="s">
        <v>59</v>
      </c>
      <c r="K4044" s="246" t="s">
        <v>12460</v>
      </c>
      <c r="L4044" s="245" t="s">
        <v>568</v>
      </c>
    </row>
    <row r="4045" spans="1:12" x14ac:dyDescent="0.25">
      <c r="A4045" s="245" t="s">
        <v>2037</v>
      </c>
      <c r="B4045" s="245" t="s">
        <v>2036</v>
      </c>
      <c r="C4045" s="245" t="s">
        <v>2430</v>
      </c>
      <c r="D4045" s="245" t="s">
        <v>2429</v>
      </c>
      <c r="E4045" s="246" t="s">
        <v>44</v>
      </c>
      <c r="F4045" s="245" t="s">
        <v>44</v>
      </c>
      <c r="G4045" s="245" t="s">
        <v>3411</v>
      </c>
      <c r="H4045" s="245" t="s">
        <v>19444</v>
      </c>
      <c r="I4045" s="245" t="s">
        <v>24</v>
      </c>
      <c r="J4045" s="245" t="s">
        <v>59</v>
      </c>
      <c r="K4045" s="246" t="s">
        <v>3128</v>
      </c>
      <c r="L4045" s="245" t="s">
        <v>568</v>
      </c>
    </row>
    <row r="4046" spans="1:12" x14ac:dyDescent="0.25">
      <c r="A4046" s="245" t="s">
        <v>2037</v>
      </c>
      <c r="B4046" s="245" t="s">
        <v>2036</v>
      </c>
      <c r="C4046" s="245" t="s">
        <v>2430</v>
      </c>
      <c r="D4046" s="245" t="s">
        <v>2429</v>
      </c>
      <c r="E4046" s="246" t="s">
        <v>44</v>
      </c>
      <c r="F4046" s="245" t="s">
        <v>44</v>
      </c>
      <c r="G4046" s="245" t="s">
        <v>3410</v>
      </c>
      <c r="H4046" s="245" t="s">
        <v>19445</v>
      </c>
      <c r="I4046" s="245" t="s">
        <v>24</v>
      </c>
      <c r="J4046" s="245" t="s">
        <v>59</v>
      </c>
      <c r="K4046" s="246" t="s">
        <v>16262</v>
      </c>
      <c r="L4046" s="245" t="s">
        <v>568</v>
      </c>
    </row>
    <row r="4047" spans="1:12" x14ac:dyDescent="0.25">
      <c r="A4047" s="245" t="s">
        <v>2037</v>
      </c>
      <c r="B4047" s="245" t="s">
        <v>2036</v>
      </c>
      <c r="C4047" s="245" t="s">
        <v>2430</v>
      </c>
      <c r="D4047" s="245" t="s">
        <v>2429</v>
      </c>
      <c r="E4047" s="246" t="s">
        <v>44</v>
      </c>
      <c r="F4047" s="245" t="s">
        <v>44</v>
      </c>
      <c r="G4047" s="245" t="s">
        <v>3409</v>
      </c>
      <c r="H4047" s="245" t="s">
        <v>19446</v>
      </c>
      <c r="I4047" s="245" t="s">
        <v>24</v>
      </c>
      <c r="J4047" s="245" t="s">
        <v>59</v>
      </c>
      <c r="K4047" s="246" t="s">
        <v>15058</v>
      </c>
      <c r="L4047" s="245" t="s">
        <v>568</v>
      </c>
    </row>
    <row r="4048" spans="1:12" x14ac:dyDescent="0.25">
      <c r="A4048" s="245" t="s">
        <v>2037</v>
      </c>
      <c r="B4048" s="245" t="s">
        <v>2036</v>
      </c>
      <c r="C4048" s="245" t="s">
        <v>2430</v>
      </c>
      <c r="D4048" s="245" t="s">
        <v>2429</v>
      </c>
      <c r="E4048" s="246" t="s">
        <v>44</v>
      </c>
      <c r="F4048" s="245" t="s">
        <v>44</v>
      </c>
      <c r="G4048" s="245" t="s">
        <v>3408</v>
      </c>
      <c r="H4048" s="245" t="s">
        <v>19447</v>
      </c>
      <c r="I4048" s="245" t="s">
        <v>24</v>
      </c>
      <c r="J4048" s="245" t="s">
        <v>59</v>
      </c>
      <c r="K4048" s="246" t="s">
        <v>19448</v>
      </c>
      <c r="L4048" s="245" t="s">
        <v>568</v>
      </c>
    </row>
    <row r="4049" spans="1:12" x14ac:dyDescent="0.25">
      <c r="A4049" s="245" t="s">
        <v>2037</v>
      </c>
      <c r="B4049" s="245" t="s">
        <v>2036</v>
      </c>
      <c r="C4049" s="245" t="s">
        <v>2430</v>
      </c>
      <c r="D4049" s="245" t="s">
        <v>2429</v>
      </c>
      <c r="E4049" s="246" t="s">
        <v>44</v>
      </c>
      <c r="F4049" s="245" t="s">
        <v>44</v>
      </c>
      <c r="G4049" s="245" t="s">
        <v>3407</v>
      </c>
      <c r="H4049" s="245" t="s">
        <v>19449</v>
      </c>
      <c r="I4049" s="245" t="s">
        <v>24</v>
      </c>
      <c r="J4049" s="245" t="s">
        <v>59</v>
      </c>
      <c r="K4049" s="246" t="s">
        <v>19450</v>
      </c>
      <c r="L4049" s="245" t="s">
        <v>568</v>
      </c>
    </row>
    <row r="4050" spans="1:12" x14ac:dyDescent="0.25">
      <c r="A4050" s="245" t="s">
        <v>2037</v>
      </c>
      <c r="B4050" s="245" t="s">
        <v>2036</v>
      </c>
      <c r="C4050" s="245" t="s">
        <v>2430</v>
      </c>
      <c r="D4050" s="245" t="s">
        <v>2429</v>
      </c>
      <c r="E4050" s="246" t="s">
        <v>44</v>
      </c>
      <c r="F4050" s="245" t="s">
        <v>44</v>
      </c>
      <c r="G4050" s="245" t="s">
        <v>3406</v>
      </c>
      <c r="H4050" s="245" t="s">
        <v>19451</v>
      </c>
      <c r="I4050" s="245" t="s">
        <v>24</v>
      </c>
      <c r="J4050" s="245" t="s">
        <v>59</v>
      </c>
      <c r="K4050" s="246" t="s">
        <v>449</v>
      </c>
      <c r="L4050" s="245" t="s">
        <v>568</v>
      </c>
    </row>
    <row r="4051" spans="1:12" x14ac:dyDescent="0.25">
      <c r="A4051" s="245" t="s">
        <v>2037</v>
      </c>
      <c r="B4051" s="245" t="s">
        <v>2036</v>
      </c>
      <c r="C4051" s="245" t="s">
        <v>2430</v>
      </c>
      <c r="D4051" s="245" t="s">
        <v>2429</v>
      </c>
      <c r="E4051" s="246" t="s">
        <v>44</v>
      </c>
      <c r="F4051" s="245" t="s">
        <v>44</v>
      </c>
      <c r="G4051" s="245" t="s">
        <v>3405</v>
      </c>
      <c r="H4051" s="245" t="s">
        <v>19452</v>
      </c>
      <c r="I4051" s="245" t="s">
        <v>24</v>
      </c>
      <c r="J4051" s="245" t="s">
        <v>59</v>
      </c>
      <c r="K4051" s="246" t="s">
        <v>19453</v>
      </c>
      <c r="L4051" s="245" t="s">
        <v>568</v>
      </c>
    </row>
    <row r="4052" spans="1:12" x14ac:dyDescent="0.25">
      <c r="A4052" s="245" t="s">
        <v>2037</v>
      </c>
      <c r="B4052" s="245" t="s">
        <v>2036</v>
      </c>
      <c r="C4052" s="245" t="s">
        <v>2430</v>
      </c>
      <c r="D4052" s="245" t="s">
        <v>2429</v>
      </c>
      <c r="E4052" s="246" t="s">
        <v>44</v>
      </c>
      <c r="F4052" s="245" t="s">
        <v>44</v>
      </c>
      <c r="G4052" s="245" t="s">
        <v>3404</v>
      </c>
      <c r="H4052" s="245" t="s">
        <v>19454</v>
      </c>
      <c r="I4052" s="245" t="s">
        <v>24</v>
      </c>
      <c r="J4052" s="245" t="s">
        <v>59</v>
      </c>
      <c r="K4052" s="246" t="s">
        <v>10193</v>
      </c>
      <c r="L4052" s="245" t="s">
        <v>568</v>
      </c>
    </row>
    <row r="4053" spans="1:12" x14ac:dyDescent="0.25">
      <c r="A4053" s="245" t="s">
        <v>2037</v>
      </c>
      <c r="B4053" s="245" t="s">
        <v>2036</v>
      </c>
      <c r="C4053" s="245" t="s">
        <v>2430</v>
      </c>
      <c r="D4053" s="245" t="s">
        <v>2429</v>
      </c>
      <c r="E4053" s="246" t="s">
        <v>44</v>
      </c>
      <c r="F4053" s="245" t="s">
        <v>44</v>
      </c>
      <c r="G4053" s="245" t="s">
        <v>3403</v>
      </c>
      <c r="H4053" s="245" t="s">
        <v>19455</v>
      </c>
      <c r="I4053" s="245" t="s">
        <v>24</v>
      </c>
      <c r="J4053" s="245" t="s">
        <v>59</v>
      </c>
      <c r="K4053" s="246" t="s">
        <v>10792</v>
      </c>
      <c r="L4053" s="245" t="s">
        <v>568</v>
      </c>
    </row>
    <row r="4054" spans="1:12" x14ac:dyDescent="0.25">
      <c r="A4054" s="245" t="s">
        <v>2037</v>
      </c>
      <c r="B4054" s="245" t="s">
        <v>2036</v>
      </c>
      <c r="C4054" s="245" t="s">
        <v>2430</v>
      </c>
      <c r="D4054" s="245" t="s">
        <v>2429</v>
      </c>
      <c r="E4054" s="246" t="s">
        <v>44</v>
      </c>
      <c r="F4054" s="245" t="s">
        <v>44</v>
      </c>
      <c r="G4054" s="245" t="s">
        <v>3402</v>
      </c>
      <c r="H4054" s="245" t="s">
        <v>19456</v>
      </c>
      <c r="I4054" s="245" t="s">
        <v>24</v>
      </c>
      <c r="J4054" s="245" t="s">
        <v>59</v>
      </c>
      <c r="K4054" s="246" t="s">
        <v>15051</v>
      </c>
      <c r="L4054" s="245" t="s">
        <v>568</v>
      </c>
    </row>
    <row r="4055" spans="1:12" x14ac:dyDescent="0.25">
      <c r="A4055" s="245" t="s">
        <v>2037</v>
      </c>
      <c r="B4055" s="245" t="s">
        <v>2036</v>
      </c>
      <c r="C4055" s="245" t="s">
        <v>2430</v>
      </c>
      <c r="D4055" s="245" t="s">
        <v>2429</v>
      </c>
      <c r="E4055" s="246" t="s">
        <v>44</v>
      </c>
      <c r="F4055" s="245" t="s">
        <v>44</v>
      </c>
      <c r="G4055" s="245" t="s">
        <v>3401</v>
      </c>
      <c r="H4055" s="245" t="s">
        <v>19457</v>
      </c>
      <c r="I4055" s="245" t="s">
        <v>24</v>
      </c>
      <c r="J4055" s="245" t="s">
        <v>59</v>
      </c>
      <c r="K4055" s="246" t="s">
        <v>15131</v>
      </c>
      <c r="L4055" s="245" t="s">
        <v>568</v>
      </c>
    </row>
    <row r="4056" spans="1:12" x14ac:dyDescent="0.25">
      <c r="A4056" s="245" t="s">
        <v>2037</v>
      </c>
      <c r="B4056" s="245" t="s">
        <v>2036</v>
      </c>
      <c r="C4056" s="245" t="s">
        <v>2430</v>
      </c>
      <c r="D4056" s="245" t="s">
        <v>2429</v>
      </c>
      <c r="E4056" s="246" t="s">
        <v>44</v>
      </c>
      <c r="F4056" s="245" t="s">
        <v>44</v>
      </c>
      <c r="G4056" s="245" t="s">
        <v>3400</v>
      </c>
      <c r="H4056" s="245" t="s">
        <v>19458</v>
      </c>
      <c r="I4056" s="245" t="s">
        <v>24</v>
      </c>
      <c r="J4056" s="245" t="s">
        <v>59</v>
      </c>
      <c r="K4056" s="246" t="s">
        <v>19459</v>
      </c>
      <c r="L4056" s="245" t="s">
        <v>568</v>
      </c>
    </row>
    <row r="4057" spans="1:12" x14ac:dyDescent="0.25">
      <c r="A4057" s="245" t="s">
        <v>2037</v>
      </c>
      <c r="B4057" s="245" t="s">
        <v>2036</v>
      </c>
      <c r="C4057" s="245" t="s">
        <v>2430</v>
      </c>
      <c r="D4057" s="245" t="s">
        <v>2429</v>
      </c>
      <c r="E4057" s="246" t="s">
        <v>44</v>
      </c>
      <c r="F4057" s="245" t="s">
        <v>44</v>
      </c>
      <c r="G4057" s="245" t="s">
        <v>3399</v>
      </c>
      <c r="H4057" s="245" t="s">
        <v>19460</v>
      </c>
      <c r="I4057" s="245" t="s">
        <v>24</v>
      </c>
      <c r="J4057" s="245" t="s">
        <v>59</v>
      </c>
      <c r="K4057" s="246" t="s">
        <v>15591</v>
      </c>
      <c r="L4057" s="245" t="s">
        <v>568</v>
      </c>
    </row>
    <row r="4058" spans="1:12" x14ac:dyDescent="0.25">
      <c r="A4058" s="245" t="s">
        <v>2037</v>
      </c>
      <c r="B4058" s="245" t="s">
        <v>2036</v>
      </c>
      <c r="C4058" s="245" t="s">
        <v>2430</v>
      </c>
      <c r="D4058" s="245" t="s">
        <v>2429</v>
      </c>
      <c r="E4058" s="246" t="s">
        <v>44</v>
      </c>
      <c r="F4058" s="245" t="s">
        <v>44</v>
      </c>
      <c r="G4058" s="245" t="s">
        <v>3397</v>
      </c>
      <c r="H4058" s="245" t="s">
        <v>19461</v>
      </c>
      <c r="I4058" s="245" t="s">
        <v>24</v>
      </c>
      <c r="J4058" s="245" t="s">
        <v>59</v>
      </c>
      <c r="K4058" s="246" t="s">
        <v>10113</v>
      </c>
      <c r="L4058" s="245" t="s">
        <v>568</v>
      </c>
    </row>
    <row r="4059" spans="1:12" x14ac:dyDescent="0.25">
      <c r="A4059" s="245" t="s">
        <v>2037</v>
      </c>
      <c r="B4059" s="245" t="s">
        <v>2036</v>
      </c>
      <c r="C4059" s="245" t="s">
        <v>2430</v>
      </c>
      <c r="D4059" s="245" t="s">
        <v>2429</v>
      </c>
      <c r="E4059" s="246" t="s">
        <v>44</v>
      </c>
      <c r="F4059" s="245" t="s">
        <v>44</v>
      </c>
      <c r="G4059" s="245" t="s">
        <v>3395</v>
      </c>
      <c r="H4059" s="245" t="s">
        <v>19462</v>
      </c>
      <c r="I4059" s="245" t="s">
        <v>24</v>
      </c>
      <c r="J4059" s="245" t="s">
        <v>59</v>
      </c>
      <c r="K4059" s="246" t="s">
        <v>19463</v>
      </c>
      <c r="L4059" s="245" t="s">
        <v>568</v>
      </c>
    </row>
    <row r="4060" spans="1:12" x14ac:dyDescent="0.25">
      <c r="A4060" s="245" t="s">
        <v>2037</v>
      </c>
      <c r="B4060" s="245" t="s">
        <v>2036</v>
      </c>
      <c r="C4060" s="245" t="s">
        <v>2430</v>
      </c>
      <c r="D4060" s="245" t="s">
        <v>2429</v>
      </c>
      <c r="E4060" s="246" t="s">
        <v>44</v>
      </c>
      <c r="F4060" s="245" t="s">
        <v>44</v>
      </c>
      <c r="G4060" s="245" t="s">
        <v>3394</v>
      </c>
      <c r="H4060" s="245" t="s">
        <v>19464</v>
      </c>
      <c r="I4060" s="245" t="s">
        <v>24</v>
      </c>
      <c r="J4060" s="245" t="s">
        <v>59</v>
      </c>
      <c r="K4060" s="246" t="s">
        <v>19465</v>
      </c>
      <c r="L4060" s="245" t="s">
        <v>568</v>
      </c>
    </row>
    <row r="4061" spans="1:12" x14ac:dyDescent="0.25">
      <c r="A4061" s="245" t="s">
        <v>2037</v>
      </c>
      <c r="B4061" s="245" t="s">
        <v>2036</v>
      </c>
      <c r="C4061" s="245" t="s">
        <v>2430</v>
      </c>
      <c r="D4061" s="245" t="s">
        <v>2429</v>
      </c>
      <c r="E4061" s="246" t="s">
        <v>44</v>
      </c>
      <c r="F4061" s="245" t="s">
        <v>44</v>
      </c>
      <c r="G4061" s="245" t="s">
        <v>3393</v>
      </c>
      <c r="H4061" s="245" t="s">
        <v>19466</v>
      </c>
      <c r="I4061" s="245" t="s">
        <v>24</v>
      </c>
      <c r="J4061" s="245" t="s">
        <v>59</v>
      </c>
      <c r="K4061" s="246" t="s">
        <v>19467</v>
      </c>
      <c r="L4061" s="245" t="s">
        <v>568</v>
      </c>
    </row>
    <row r="4062" spans="1:12" x14ac:dyDescent="0.25">
      <c r="A4062" s="245" t="s">
        <v>2037</v>
      </c>
      <c r="B4062" s="245" t="s">
        <v>2036</v>
      </c>
      <c r="C4062" s="245" t="s">
        <v>2430</v>
      </c>
      <c r="D4062" s="245" t="s">
        <v>2429</v>
      </c>
      <c r="E4062" s="246" t="s">
        <v>44</v>
      </c>
      <c r="F4062" s="245" t="s">
        <v>44</v>
      </c>
      <c r="G4062" s="245" t="s">
        <v>3392</v>
      </c>
      <c r="H4062" s="245" t="s">
        <v>19468</v>
      </c>
      <c r="I4062" s="245" t="s">
        <v>24</v>
      </c>
      <c r="J4062" s="245" t="s">
        <v>59</v>
      </c>
      <c r="K4062" s="246" t="s">
        <v>19469</v>
      </c>
      <c r="L4062" s="245" t="s">
        <v>568</v>
      </c>
    </row>
    <row r="4063" spans="1:12" x14ac:dyDescent="0.25">
      <c r="A4063" s="245" t="s">
        <v>2037</v>
      </c>
      <c r="B4063" s="245" t="s">
        <v>2036</v>
      </c>
      <c r="C4063" s="245" t="s">
        <v>2430</v>
      </c>
      <c r="D4063" s="245" t="s">
        <v>2429</v>
      </c>
      <c r="E4063" s="246" t="s">
        <v>44</v>
      </c>
      <c r="F4063" s="245" t="s">
        <v>44</v>
      </c>
      <c r="G4063" s="245" t="s">
        <v>3391</v>
      </c>
      <c r="H4063" s="245" t="s">
        <v>19470</v>
      </c>
      <c r="I4063" s="245" t="s">
        <v>24</v>
      </c>
      <c r="J4063" s="245" t="s">
        <v>59</v>
      </c>
      <c r="K4063" s="246" t="s">
        <v>19471</v>
      </c>
      <c r="L4063" s="245" t="s">
        <v>568</v>
      </c>
    </row>
    <row r="4064" spans="1:12" x14ac:dyDescent="0.25">
      <c r="A4064" s="245" t="s">
        <v>2037</v>
      </c>
      <c r="B4064" s="245" t="s">
        <v>2036</v>
      </c>
      <c r="C4064" s="245" t="s">
        <v>2430</v>
      </c>
      <c r="D4064" s="245" t="s">
        <v>2429</v>
      </c>
      <c r="E4064" s="246" t="s">
        <v>44</v>
      </c>
      <c r="F4064" s="245" t="s">
        <v>44</v>
      </c>
      <c r="G4064" s="245" t="s">
        <v>3390</v>
      </c>
      <c r="H4064" s="245" t="s">
        <v>19472</v>
      </c>
      <c r="I4064" s="245" t="s">
        <v>24</v>
      </c>
      <c r="J4064" s="245" t="s">
        <v>59</v>
      </c>
      <c r="K4064" s="246" t="s">
        <v>19473</v>
      </c>
      <c r="L4064" s="245" t="s">
        <v>568</v>
      </c>
    </row>
    <row r="4065" spans="1:12" x14ac:dyDescent="0.25">
      <c r="A4065" s="245" t="s">
        <v>2037</v>
      </c>
      <c r="B4065" s="245" t="s">
        <v>2036</v>
      </c>
      <c r="C4065" s="245" t="s">
        <v>2430</v>
      </c>
      <c r="D4065" s="245" t="s">
        <v>2429</v>
      </c>
      <c r="E4065" s="246" t="s">
        <v>44</v>
      </c>
      <c r="F4065" s="245" t="s">
        <v>44</v>
      </c>
      <c r="G4065" s="245" t="s">
        <v>3389</v>
      </c>
      <c r="H4065" s="245" t="s">
        <v>19474</v>
      </c>
      <c r="I4065" s="245" t="s">
        <v>24</v>
      </c>
      <c r="J4065" s="245" t="s">
        <v>59</v>
      </c>
      <c r="K4065" s="246" t="s">
        <v>15071</v>
      </c>
      <c r="L4065" s="245" t="s">
        <v>568</v>
      </c>
    </row>
    <row r="4066" spans="1:12" x14ac:dyDescent="0.25">
      <c r="A4066" s="245" t="s">
        <v>2037</v>
      </c>
      <c r="B4066" s="245" t="s">
        <v>2036</v>
      </c>
      <c r="C4066" s="245" t="s">
        <v>2430</v>
      </c>
      <c r="D4066" s="245" t="s">
        <v>2429</v>
      </c>
      <c r="E4066" s="246" t="s">
        <v>44</v>
      </c>
      <c r="F4066" s="245" t="s">
        <v>44</v>
      </c>
      <c r="G4066" s="245" t="s">
        <v>3388</v>
      </c>
      <c r="H4066" s="245" t="s">
        <v>19475</v>
      </c>
      <c r="I4066" s="245" t="s">
        <v>24</v>
      </c>
      <c r="J4066" s="245" t="s">
        <v>59</v>
      </c>
      <c r="K4066" s="246" t="s">
        <v>19476</v>
      </c>
      <c r="L4066" s="245" t="s">
        <v>568</v>
      </c>
    </row>
    <row r="4067" spans="1:12" x14ac:dyDescent="0.25">
      <c r="A4067" s="245" t="s">
        <v>2037</v>
      </c>
      <c r="B4067" s="245" t="s">
        <v>2036</v>
      </c>
      <c r="C4067" s="245" t="s">
        <v>2430</v>
      </c>
      <c r="D4067" s="245" t="s">
        <v>2429</v>
      </c>
      <c r="E4067" s="246" t="s">
        <v>44</v>
      </c>
      <c r="F4067" s="245" t="s">
        <v>44</v>
      </c>
      <c r="G4067" s="245" t="s">
        <v>3387</v>
      </c>
      <c r="H4067" s="245" t="s">
        <v>19477</v>
      </c>
      <c r="I4067" s="245" t="s">
        <v>24</v>
      </c>
      <c r="J4067" s="245" t="s">
        <v>59</v>
      </c>
      <c r="K4067" s="246" t="s">
        <v>19478</v>
      </c>
      <c r="L4067" s="245" t="s">
        <v>568</v>
      </c>
    </row>
    <row r="4068" spans="1:12" x14ac:dyDescent="0.25">
      <c r="A4068" s="245" t="s">
        <v>2037</v>
      </c>
      <c r="B4068" s="245" t="s">
        <v>2036</v>
      </c>
      <c r="C4068" s="245" t="s">
        <v>2430</v>
      </c>
      <c r="D4068" s="245" t="s">
        <v>2429</v>
      </c>
      <c r="E4068" s="246" t="s">
        <v>44</v>
      </c>
      <c r="F4068" s="245" t="s">
        <v>44</v>
      </c>
      <c r="G4068" s="245" t="s">
        <v>3386</v>
      </c>
      <c r="H4068" s="245" t="s">
        <v>19479</v>
      </c>
      <c r="I4068" s="245" t="s">
        <v>24</v>
      </c>
      <c r="J4068" s="245" t="s">
        <v>59</v>
      </c>
      <c r="K4068" s="246" t="s">
        <v>19480</v>
      </c>
      <c r="L4068" s="245" t="s">
        <v>568</v>
      </c>
    </row>
    <row r="4069" spans="1:12" x14ac:dyDescent="0.25">
      <c r="A4069" s="245" t="s">
        <v>2037</v>
      </c>
      <c r="B4069" s="245" t="s">
        <v>2036</v>
      </c>
      <c r="C4069" s="245" t="s">
        <v>2430</v>
      </c>
      <c r="D4069" s="245" t="s">
        <v>2429</v>
      </c>
      <c r="E4069" s="246" t="s">
        <v>44</v>
      </c>
      <c r="F4069" s="245" t="s">
        <v>44</v>
      </c>
      <c r="G4069" s="245" t="s">
        <v>3385</v>
      </c>
      <c r="H4069" s="245" t="s">
        <v>19481</v>
      </c>
      <c r="I4069" s="245" t="s">
        <v>24</v>
      </c>
      <c r="J4069" s="245" t="s">
        <v>59</v>
      </c>
      <c r="K4069" s="246" t="s">
        <v>19482</v>
      </c>
      <c r="L4069" s="245" t="s">
        <v>568</v>
      </c>
    </row>
    <row r="4070" spans="1:12" x14ac:dyDescent="0.25">
      <c r="A4070" s="245" t="s">
        <v>2037</v>
      </c>
      <c r="B4070" s="245" t="s">
        <v>2036</v>
      </c>
      <c r="C4070" s="245" t="s">
        <v>2430</v>
      </c>
      <c r="D4070" s="245" t="s">
        <v>2429</v>
      </c>
      <c r="E4070" s="246" t="s">
        <v>44</v>
      </c>
      <c r="F4070" s="245" t="s">
        <v>44</v>
      </c>
      <c r="G4070" s="245" t="s">
        <v>3384</v>
      </c>
      <c r="H4070" s="245" t="s">
        <v>19483</v>
      </c>
      <c r="I4070" s="245" t="s">
        <v>24</v>
      </c>
      <c r="J4070" s="245" t="s">
        <v>59</v>
      </c>
      <c r="K4070" s="246" t="s">
        <v>19484</v>
      </c>
      <c r="L4070" s="245" t="s">
        <v>568</v>
      </c>
    </row>
    <row r="4071" spans="1:12" x14ac:dyDescent="0.25">
      <c r="A4071" s="245" t="s">
        <v>2037</v>
      </c>
      <c r="B4071" s="245" t="s">
        <v>2036</v>
      </c>
      <c r="C4071" s="245" t="s">
        <v>2430</v>
      </c>
      <c r="D4071" s="245" t="s">
        <v>2429</v>
      </c>
      <c r="E4071" s="246" t="s">
        <v>44</v>
      </c>
      <c r="F4071" s="245" t="s">
        <v>44</v>
      </c>
      <c r="G4071" s="245" t="s">
        <v>3382</v>
      </c>
      <c r="H4071" s="245" t="s">
        <v>19485</v>
      </c>
      <c r="I4071" s="245" t="s">
        <v>24</v>
      </c>
      <c r="J4071" s="245" t="s">
        <v>59</v>
      </c>
      <c r="K4071" s="246" t="s">
        <v>9171</v>
      </c>
      <c r="L4071" s="245" t="s">
        <v>568</v>
      </c>
    </row>
    <row r="4072" spans="1:12" x14ac:dyDescent="0.25">
      <c r="A4072" s="245" t="s">
        <v>2037</v>
      </c>
      <c r="B4072" s="245" t="s">
        <v>2036</v>
      </c>
      <c r="C4072" s="245" t="s">
        <v>2430</v>
      </c>
      <c r="D4072" s="245" t="s">
        <v>2429</v>
      </c>
      <c r="E4072" s="246" t="s">
        <v>44</v>
      </c>
      <c r="F4072" s="245" t="s">
        <v>44</v>
      </c>
      <c r="G4072" s="245" t="s">
        <v>3380</v>
      </c>
      <c r="H4072" s="245" t="s">
        <v>19486</v>
      </c>
      <c r="I4072" s="245" t="s">
        <v>24</v>
      </c>
      <c r="J4072" s="245" t="s">
        <v>59</v>
      </c>
      <c r="K4072" s="246" t="s">
        <v>12110</v>
      </c>
      <c r="L4072" s="245" t="s">
        <v>568</v>
      </c>
    </row>
    <row r="4073" spans="1:12" x14ac:dyDescent="0.25">
      <c r="A4073" s="245" t="s">
        <v>2037</v>
      </c>
      <c r="B4073" s="245" t="s">
        <v>2036</v>
      </c>
      <c r="C4073" s="245" t="s">
        <v>2430</v>
      </c>
      <c r="D4073" s="245" t="s">
        <v>2429</v>
      </c>
      <c r="E4073" s="246" t="s">
        <v>44</v>
      </c>
      <c r="F4073" s="245" t="s">
        <v>44</v>
      </c>
      <c r="G4073" s="245" t="s">
        <v>3379</v>
      </c>
      <c r="H4073" s="245" t="s">
        <v>19487</v>
      </c>
      <c r="I4073" s="245" t="s">
        <v>24</v>
      </c>
      <c r="J4073" s="245" t="s">
        <v>59</v>
      </c>
      <c r="K4073" s="246" t="s">
        <v>15259</v>
      </c>
      <c r="L4073" s="245" t="s">
        <v>568</v>
      </c>
    </row>
    <row r="4074" spans="1:12" x14ac:dyDescent="0.25">
      <c r="A4074" s="245" t="s">
        <v>2037</v>
      </c>
      <c r="B4074" s="245" t="s">
        <v>2036</v>
      </c>
      <c r="C4074" s="245" t="s">
        <v>2430</v>
      </c>
      <c r="D4074" s="245" t="s">
        <v>2429</v>
      </c>
      <c r="E4074" s="246" t="s">
        <v>44</v>
      </c>
      <c r="F4074" s="245" t="s">
        <v>44</v>
      </c>
      <c r="G4074" s="245" t="s">
        <v>3378</v>
      </c>
      <c r="H4074" s="245" t="s">
        <v>19488</v>
      </c>
      <c r="I4074" s="245" t="s">
        <v>24</v>
      </c>
      <c r="J4074" s="245" t="s">
        <v>59</v>
      </c>
      <c r="K4074" s="246" t="s">
        <v>19489</v>
      </c>
      <c r="L4074" s="245" t="s">
        <v>568</v>
      </c>
    </row>
    <row r="4075" spans="1:12" x14ac:dyDescent="0.25">
      <c r="A4075" s="245" t="s">
        <v>2037</v>
      </c>
      <c r="B4075" s="245" t="s">
        <v>2036</v>
      </c>
      <c r="C4075" s="245" t="s">
        <v>2430</v>
      </c>
      <c r="D4075" s="245" t="s">
        <v>2429</v>
      </c>
      <c r="E4075" s="246" t="s">
        <v>44</v>
      </c>
      <c r="F4075" s="245" t="s">
        <v>44</v>
      </c>
      <c r="G4075" s="245" t="s">
        <v>3377</v>
      </c>
      <c r="H4075" s="245" t="s">
        <v>19490</v>
      </c>
      <c r="I4075" s="245" t="s">
        <v>24</v>
      </c>
      <c r="J4075" s="245" t="s">
        <v>59</v>
      </c>
      <c r="K4075" s="246" t="s">
        <v>11713</v>
      </c>
      <c r="L4075" s="245" t="s">
        <v>568</v>
      </c>
    </row>
    <row r="4076" spans="1:12" x14ac:dyDescent="0.25">
      <c r="A4076" s="245" t="s">
        <v>2037</v>
      </c>
      <c r="B4076" s="245" t="s">
        <v>2036</v>
      </c>
      <c r="C4076" s="245" t="s">
        <v>2430</v>
      </c>
      <c r="D4076" s="245" t="s">
        <v>2429</v>
      </c>
      <c r="E4076" s="246" t="s">
        <v>44</v>
      </c>
      <c r="F4076" s="245" t="s">
        <v>44</v>
      </c>
      <c r="G4076" s="245" t="s">
        <v>3376</v>
      </c>
      <c r="H4076" s="245" t="s">
        <v>19491</v>
      </c>
      <c r="I4076" s="245" t="s">
        <v>24</v>
      </c>
      <c r="J4076" s="245" t="s">
        <v>59</v>
      </c>
      <c r="K4076" s="246" t="s">
        <v>12665</v>
      </c>
      <c r="L4076" s="245" t="s">
        <v>568</v>
      </c>
    </row>
    <row r="4077" spans="1:12" x14ac:dyDescent="0.25">
      <c r="A4077" s="245" t="s">
        <v>2037</v>
      </c>
      <c r="B4077" s="245" t="s">
        <v>2036</v>
      </c>
      <c r="C4077" s="245" t="s">
        <v>2430</v>
      </c>
      <c r="D4077" s="245" t="s">
        <v>2429</v>
      </c>
      <c r="E4077" s="246" t="s">
        <v>44</v>
      </c>
      <c r="F4077" s="245" t="s">
        <v>44</v>
      </c>
      <c r="G4077" s="245" t="s">
        <v>3375</v>
      </c>
      <c r="H4077" s="245" t="s">
        <v>19492</v>
      </c>
      <c r="I4077" s="245" t="s">
        <v>24</v>
      </c>
      <c r="J4077" s="245" t="s">
        <v>59</v>
      </c>
      <c r="K4077" s="246" t="s">
        <v>9653</v>
      </c>
      <c r="L4077" s="245" t="s">
        <v>568</v>
      </c>
    </row>
    <row r="4078" spans="1:12" x14ac:dyDescent="0.25">
      <c r="A4078" s="245" t="s">
        <v>2037</v>
      </c>
      <c r="B4078" s="245" t="s">
        <v>2036</v>
      </c>
      <c r="C4078" s="245" t="s">
        <v>2430</v>
      </c>
      <c r="D4078" s="245" t="s">
        <v>2429</v>
      </c>
      <c r="E4078" s="246" t="s">
        <v>44</v>
      </c>
      <c r="F4078" s="245" t="s">
        <v>44</v>
      </c>
      <c r="G4078" s="245" t="s">
        <v>3374</v>
      </c>
      <c r="H4078" s="245" t="s">
        <v>19493</v>
      </c>
      <c r="I4078" s="245" t="s">
        <v>24</v>
      </c>
      <c r="J4078" s="245" t="s">
        <v>59</v>
      </c>
      <c r="K4078" s="246" t="s">
        <v>19494</v>
      </c>
      <c r="L4078" s="245" t="s">
        <v>568</v>
      </c>
    </row>
    <row r="4079" spans="1:12" x14ac:dyDescent="0.25">
      <c r="A4079" s="245" t="s">
        <v>2037</v>
      </c>
      <c r="B4079" s="245" t="s">
        <v>2036</v>
      </c>
      <c r="C4079" s="245" t="s">
        <v>2430</v>
      </c>
      <c r="D4079" s="245" t="s">
        <v>2429</v>
      </c>
      <c r="E4079" s="246" t="s">
        <v>44</v>
      </c>
      <c r="F4079" s="245" t="s">
        <v>44</v>
      </c>
      <c r="G4079" s="245" t="s">
        <v>3373</v>
      </c>
      <c r="H4079" s="245" t="s">
        <v>19495</v>
      </c>
      <c r="I4079" s="245" t="s">
        <v>24</v>
      </c>
      <c r="J4079" s="245" t="s">
        <v>59</v>
      </c>
      <c r="K4079" s="246" t="s">
        <v>19496</v>
      </c>
      <c r="L4079" s="245" t="s">
        <v>568</v>
      </c>
    </row>
    <row r="4080" spans="1:12" x14ac:dyDescent="0.25">
      <c r="A4080" s="245" t="s">
        <v>2037</v>
      </c>
      <c r="B4080" s="245" t="s">
        <v>2036</v>
      </c>
      <c r="C4080" s="245" t="s">
        <v>2430</v>
      </c>
      <c r="D4080" s="245" t="s">
        <v>2429</v>
      </c>
      <c r="E4080" s="246" t="s">
        <v>44</v>
      </c>
      <c r="F4080" s="245" t="s">
        <v>44</v>
      </c>
      <c r="G4080" s="245" t="s">
        <v>3371</v>
      </c>
      <c r="H4080" s="245" t="s">
        <v>19497</v>
      </c>
      <c r="I4080" s="245" t="s">
        <v>24</v>
      </c>
      <c r="J4080" s="245" t="s">
        <v>59</v>
      </c>
      <c r="K4080" s="246" t="s">
        <v>12138</v>
      </c>
      <c r="L4080" s="245" t="s">
        <v>568</v>
      </c>
    </row>
    <row r="4081" spans="1:12" x14ac:dyDescent="0.25">
      <c r="A4081" s="245" t="s">
        <v>2037</v>
      </c>
      <c r="B4081" s="245" t="s">
        <v>2036</v>
      </c>
      <c r="C4081" s="245" t="s">
        <v>2430</v>
      </c>
      <c r="D4081" s="245" t="s">
        <v>2429</v>
      </c>
      <c r="E4081" s="246" t="s">
        <v>44</v>
      </c>
      <c r="F4081" s="245" t="s">
        <v>44</v>
      </c>
      <c r="G4081" s="245" t="s">
        <v>3370</v>
      </c>
      <c r="H4081" s="245" t="s">
        <v>19498</v>
      </c>
      <c r="I4081" s="245" t="s">
        <v>24</v>
      </c>
      <c r="J4081" s="245" t="s">
        <v>59</v>
      </c>
      <c r="K4081" s="246" t="s">
        <v>19499</v>
      </c>
      <c r="L4081" s="245" t="s">
        <v>568</v>
      </c>
    </row>
    <row r="4082" spans="1:12" x14ac:dyDescent="0.25">
      <c r="A4082" s="245" t="s">
        <v>2037</v>
      </c>
      <c r="B4082" s="245" t="s">
        <v>2036</v>
      </c>
      <c r="C4082" s="245" t="s">
        <v>2430</v>
      </c>
      <c r="D4082" s="245" t="s">
        <v>2429</v>
      </c>
      <c r="E4082" s="246" t="s">
        <v>44</v>
      </c>
      <c r="F4082" s="245" t="s">
        <v>44</v>
      </c>
      <c r="G4082" s="245" t="s">
        <v>3369</v>
      </c>
      <c r="H4082" s="245" t="s">
        <v>19500</v>
      </c>
      <c r="I4082" s="245" t="s">
        <v>24</v>
      </c>
      <c r="J4082" s="245" t="s">
        <v>59</v>
      </c>
      <c r="K4082" s="246" t="s">
        <v>12618</v>
      </c>
      <c r="L4082" s="245" t="s">
        <v>568</v>
      </c>
    </row>
    <row r="4083" spans="1:12" x14ac:dyDescent="0.25">
      <c r="A4083" s="245" t="s">
        <v>2037</v>
      </c>
      <c r="B4083" s="245" t="s">
        <v>2036</v>
      </c>
      <c r="C4083" s="245" t="s">
        <v>2430</v>
      </c>
      <c r="D4083" s="245" t="s">
        <v>2429</v>
      </c>
      <c r="E4083" s="246" t="s">
        <v>44</v>
      </c>
      <c r="F4083" s="245" t="s">
        <v>44</v>
      </c>
      <c r="G4083" s="245" t="s">
        <v>3368</v>
      </c>
      <c r="H4083" s="245" t="s">
        <v>19501</v>
      </c>
      <c r="I4083" s="245" t="s">
        <v>24</v>
      </c>
      <c r="J4083" s="245" t="s">
        <v>59</v>
      </c>
      <c r="K4083" s="246" t="s">
        <v>15184</v>
      </c>
      <c r="L4083" s="245" t="s">
        <v>568</v>
      </c>
    </row>
    <row r="4084" spans="1:12" x14ac:dyDescent="0.25">
      <c r="A4084" s="245" t="s">
        <v>2037</v>
      </c>
      <c r="B4084" s="245" t="s">
        <v>2036</v>
      </c>
      <c r="C4084" s="245" t="s">
        <v>2430</v>
      </c>
      <c r="D4084" s="245" t="s">
        <v>2429</v>
      </c>
      <c r="E4084" s="246" t="s">
        <v>44</v>
      </c>
      <c r="F4084" s="245" t="s">
        <v>44</v>
      </c>
      <c r="G4084" s="245" t="s">
        <v>3367</v>
      </c>
      <c r="H4084" s="245" t="s">
        <v>19502</v>
      </c>
      <c r="I4084" s="245" t="s">
        <v>24</v>
      </c>
      <c r="J4084" s="245" t="s">
        <v>59</v>
      </c>
      <c r="K4084" s="246" t="s">
        <v>19503</v>
      </c>
      <c r="L4084" s="245" t="s">
        <v>568</v>
      </c>
    </row>
    <row r="4085" spans="1:12" x14ac:dyDescent="0.25">
      <c r="A4085" s="245" t="s">
        <v>2037</v>
      </c>
      <c r="B4085" s="245" t="s">
        <v>2036</v>
      </c>
      <c r="C4085" s="245" t="s">
        <v>2430</v>
      </c>
      <c r="D4085" s="245" t="s">
        <v>2429</v>
      </c>
      <c r="E4085" s="246" t="s">
        <v>44</v>
      </c>
      <c r="F4085" s="245" t="s">
        <v>44</v>
      </c>
      <c r="G4085" s="245" t="s">
        <v>3365</v>
      </c>
      <c r="H4085" s="245" t="s">
        <v>19504</v>
      </c>
      <c r="I4085" s="245" t="s">
        <v>24</v>
      </c>
      <c r="J4085" s="245" t="s">
        <v>59</v>
      </c>
      <c r="K4085" s="246" t="s">
        <v>19505</v>
      </c>
      <c r="L4085" s="245" t="s">
        <v>568</v>
      </c>
    </row>
    <row r="4086" spans="1:12" x14ac:dyDescent="0.25">
      <c r="A4086" s="245" t="s">
        <v>2037</v>
      </c>
      <c r="B4086" s="245" t="s">
        <v>2036</v>
      </c>
      <c r="C4086" s="245" t="s">
        <v>2430</v>
      </c>
      <c r="D4086" s="245" t="s">
        <v>2429</v>
      </c>
      <c r="E4086" s="246" t="s">
        <v>44</v>
      </c>
      <c r="F4086" s="245" t="s">
        <v>44</v>
      </c>
      <c r="G4086" s="245" t="s">
        <v>3364</v>
      </c>
      <c r="H4086" s="245" t="s">
        <v>19506</v>
      </c>
      <c r="I4086" s="245" t="s">
        <v>24</v>
      </c>
      <c r="J4086" s="245" t="s">
        <v>59</v>
      </c>
      <c r="K4086" s="246" t="s">
        <v>9517</v>
      </c>
      <c r="L4086" s="245" t="s">
        <v>568</v>
      </c>
    </row>
    <row r="4087" spans="1:12" x14ac:dyDescent="0.25">
      <c r="A4087" s="245" t="s">
        <v>2037</v>
      </c>
      <c r="B4087" s="245" t="s">
        <v>2036</v>
      </c>
      <c r="C4087" s="245" t="s">
        <v>2430</v>
      </c>
      <c r="D4087" s="245" t="s">
        <v>2429</v>
      </c>
      <c r="E4087" s="246" t="s">
        <v>44</v>
      </c>
      <c r="F4087" s="245" t="s">
        <v>44</v>
      </c>
      <c r="G4087" s="245" t="s">
        <v>3363</v>
      </c>
      <c r="H4087" s="245" t="s">
        <v>19507</v>
      </c>
      <c r="I4087" s="245" t="s">
        <v>24</v>
      </c>
      <c r="J4087" s="245" t="s">
        <v>59</v>
      </c>
      <c r="K4087" s="246" t="s">
        <v>8538</v>
      </c>
      <c r="L4087" s="245" t="s">
        <v>568</v>
      </c>
    </row>
    <row r="4088" spans="1:12" x14ac:dyDescent="0.25">
      <c r="A4088" s="245" t="s">
        <v>2037</v>
      </c>
      <c r="B4088" s="245" t="s">
        <v>2036</v>
      </c>
      <c r="C4088" s="245" t="s">
        <v>2430</v>
      </c>
      <c r="D4088" s="245" t="s">
        <v>2429</v>
      </c>
      <c r="E4088" s="246" t="s">
        <v>44</v>
      </c>
      <c r="F4088" s="245" t="s">
        <v>44</v>
      </c>
      <c r="G4088" s="245" t="s">
        <v>3362</v>
      </c>
      <c r="H4088" s="245" t="s">
        <v>19508</v>
      </c>
      <c r="I4088" s="245" t="s">
        <v>24</v>
      </c>
      <c r="J4088" s="245" t="s">
        <v>569</v>
      </c>
      <c r="K4088" s="246" t="s">
        <v>3733</v>
      </c>
      <c r="L4088" s="245" t="s">
        <v>568</v>
      </c>
    </row>
    <row r="4089" spans="1:12" x14ac:dyDescent="0.25">
      <c r="A4089" s="245" t="s">
        <v>2037</v>
      </c>
      <c r="B4089" s="245" t="s">
        <v>2036</v>
      </c>
      <c r="C4089" s="245" t="s">
        <v>2430</v>
      </c>
      <c r="D4089" s="245" t="s">
        <v>2429</v>
      </c>
      <c r="E4089" s="246" t="s">
        <v>44</v>
      </c>
      <c r="F4089" s="245" t="s">
        <v>44</v>
      </c>
      <c r="G4089" s="245" t="s">
        <v>3360</v>
      </c>
      <c r="H4089" s="245" t="s">
        <v>19509</v>
      </c>
      <c r="I4089" s="245" t="s">
        <v>24</v>
      </c>
      <c r="J4089" s="245" t="s">
        <v>569</v>
      </c>
      <c r="K4089" s="246" t="s">
        <v>19510</v>
      </c>
      <c r="L4089" s="245" t="s">
        <v>568</v>
      </c>
    </row>
    <row r="4090" spans="1:12" x14ac:dyDescent="0.25">
      <c r="A4090" s="245" t="s">
        <v>2037</v>
      </c>
      <c r="B4090" s="245" t="s">
        <v>2036</v>
      </c>
      <c r="C4090" s="245" t="s">
        <v>2430</v>
      </c>
      <c r="D4090" s="245" t="s">
        <v>2429</v>
      </c>
      <c r="E4090" s="246" t="s">
        <v>44</v>
      </c>
      <c r="F4090" s="245" t="s">
        <v>44</v>
      </c>
      <c r="G4090" s="245" t="s">
        <v>3359</v>
      </c>
      <c r="H4090" s="245" t="s">
        <v>19511</v>
      </c>
      <c r="I4090" s="245" t="s">
        <v>24</v>
      </c>
      <c r="J4090" s="245" t="s">
        <v>569</v>
      </c>
      <c r="K4090" s="246" t="s">
        <v>19512</v>
      </c>
      <c r="L4090" s="245" t="s">
        <v>568</v>
      </c>
    </row>
    <row r="4091" spans="1:12" x14ac:dyDescent="0.25">
      <c r="A4091" s="245" t="s">
        <v>2037</v>
      </c>
      <c r="B4091" s="245" t="s">
        <v>2036</v>
      </c>
      <c r="C4091" s="245" t="s">
        <v>2430</v>
      </c>
      <c r="D4091" s="245" t="s">
        <v>2429</v>
      </c>
      <c r="E4091" s="246" t="s">
        <v>44</v>
      </c>
      <c r="F4091" s="245" t="s">
        <v>44</v>
      </c>
      <c r="G4091" s="245" t="s">
        <v>3358</v>
      </c>
      <c r="H4091" s="245" t="s">
        <v>19513</v>
      </c>
      <c r="I4091" s="245" t="s">
        <v>24</v>
      </c>
      <c r="J4091" s="245" t="s">
        <v>569</v>
      </c>
      <c r="K4091" s="246" t="s">
        <v>12525</v>
      </c>
      <c r="L4091" s="245" t="s">
        <v>568</v>
      </c>
    </row>
    <row r="4092" spans="1:12" x14ac:dyDescent="0.25">
      <c r="A4092" s="245" t="s">
        <v>2037</v>
      </c>
      <c r="B4092" s="245" t="s">
        <v>2036</v>
      </c>
      <c r="C4092" s="245" t="s">
        <v>2430</v>
      </c>
      <c r="D4092" s="245" t="s">
        <v>2429</v>
      </c>
      <c r="E4092" s="246" t="s">
        <v>44</v>
      </c>
      <c r="F4092" s="245" t="s">
        <v>44</v>
      </c>
      <c r="G4092" s="245" t="s">
        <v>3357</v>
      </c>
      <c r="H4092" s="245" t="s">
        <v>19514</v>
      </c>
      <c r="I4092" s="245" t="s">
        <v>24</v>
      </c>
      <c r="J4092" s="245" t="s">
        <v>569</v>
      </c>
      <c r="K4092" s="246" t="s">
        <v>19515</v>
      </c>
      <c r="L4092" s="245" t="s">
        <v>568</v>
      </c>
    </row>
    <row r="4093" spans="1:12" x14ac:dyDescent="0.25">
      <c r="A4093" s="245" t="s">
        <v>2037</v>
      </c>
      <c r="B4093" s="245" t="s">
        <v>2036</v>
      </c>
      <c r="C4093" s="245" t="s">
        <v>2430</v>
      </c>
      <c r="D4093" s="245" t="s">
        <v>2429</v>
      </c>
      <c r="E4093" s="246" t="s">
        <v>44</v>
      </c>
      <c r="F4093" s="245" t="s">
        <v>44</v>
      </c>
      <c r="G4093" s="245" t="s">
        <v>3356</v>
      </c>
      <c r="H4093" s="245" t="s">
        <v>19516</v>
      </c>
      <c r="I4093" s="245" t="s">
        <v>24</v>
      </c>
      <c r="J4093" s="245" t="s">
        <v>569</v>
      </c>
      <c r="K4093" s="246" t="s">
        <v>19517</v>
      </c>
      <c r="L4093" s="245" t="s">
        <v>568</v>
      </c>
    </row>
    <row r="4094" spans="1:12" x14ac:dyDescent="0.25">
      <c r="A4094" s="245" t="s">
        <v>2037</v>
      </c>
      <c r="B4094" s="245" t="s">
        <v>2036</v>
      </c>
      <c r="C4094" s="245" t="s">
        <v>2430</v>
      </c>
      <c r="D4094" s="245" t="s">
        <v>2429</v>
      </c>
      <c r="E4094" s="246" t="s">
        <v>44</v>
      </c>
      <c r="F4094" s="245" t="s">
        <v>44</v>
      </c>
      <c r="G4094" s="245" t="s">
        <v>3355</v>
      </c>
      <c r="H4094" s="245" t="s">
        <v>19518</v>
      </c>
      <c r="I4094" s="245" t="s">
        <v>24</v>
      </c>
      <c r="J4094" s="245" t="s">
        <v>569</v>
      </c>
      <c r="K4094" s="246" t="s">
        <v>2379</v>
      </c>
      <c r="L4094" s="245" t="s">
        <v>568</v>
      </c>
    </row>
    <row r="4095" spans="1:12" x14ac:dyDescent="0.25">
      <c r="A4095" s="245" t="s">
        <v>2037</v>
      </c>
      <c r="B4095" s="245" t="s">
        <v>2036</v>
      </c>
      <c r="C4095" s="245" t="s">
        <v>2430</v>
      </c>
      <c r="D4095" s="245" t="s">
        <v>2429</v>
      </c>
      <c r="E4095" s="246" t="s">
        <v>44</v>
      </c>
      <c r="F4095" s="245" t="s">
        <v>44</v>
      </c>
      <c r="G4095" s="245" t="s">
        <v>3354</v>
      </c>
      <c r="H4095" s="245" t="s">
        <v>19519</v>
      </c>
      <c r="I4095" s="245" t="s">
        <v>24</v>
      </c>
      <c r="J4095" s="245" t="s">
        <v>569</v>
      </c>
      <c r="K4095" s="246" t="s">
        <v>4648</v>
      </c>
      <c r="L4095" s="245" t="s">
        <v>568</v>
      </c>
    </row>
    <row r="4096" spans="1:12" x14ac:dyDescent="0.25">
      <c r="A4096" s="245" t="s">
        <v>2037</v>
      </c>
      <c r="B4096" s="245" t="s">
        <v>2036</v>
      </c>
      <c r="C4096" s="245" t="s">
        <v>2430</v>
      </c>
      <c r="D4096" s="245" t="s">
        <v>2429</v>
      </c>
      <c r="E4096" s="246" t="s">
        <v>44</v>
      </c>
      <c r="F4096" s="245" t="s">
        <v>44</v>
      </c>
      <c r="G4096" s="245" t="s">
        <v>3353</v>
      </c>
      <c r="H4096" s="245" t="s">
        <v>19520</v>
      </c>
      <c r="I4096" s="245" t="s">
        <v>24</v>
      </c>
      <c r="J4096" s="245" t="s">
        <v>569</v>
      </c>
      <c r="K4096" s="246" t="s">
        <v>8528</v>
      </c>
      <c r="L4096" s="245" t="s">
        <v>568</v>
      </c>
    </row>
    <row r="4097" spans="1:12" x14ac:dyDescent="0.25">
      <c r="A4097" s="245" t="s">
        <v>2037</v>
      </c>
      <c r="B4097" s="245" t="s">
        <v>2036</v>
      </c>
      <c r="C4097" s="245" t="s">
        <v>2430</v>
      </c>
      <c r="D4097" s="245" t="s">
        <v>2429</v>
      </c>
      <c r="E4097" s="246" t="s">
        <v>44</v>
      </c>
      <c r="F4097" s="245" t="s">
        <v>44</v>
      </c>
      <c r="G4097" s="245" t="s">
        <v>3352</v>
      </c>
      <c r="H4097" s="245" t="s">
        <v>19521</v>
      </c>
      <c r="I4097" s="245" t="s">
        <v>24</v>
      </c>
      <c r="J4097" s="245" t="s">
        <v>569</v>
      </c>
      <c r="K4097" s="246" t="s">
        <v>19522</v>
      </c>
      <c r="L4097" s="245" t="s">
        <v>568</v>
      </c>
    </row>
    <row r="4098" spans="1:12" x14ac:dyDescent="0.25">
      <c r="A4098" s="245" t="s">
        <v>2037</v>
      </c>
      <c r="B4098" s="245" t="s">
        <v>2036</v>
      </c>
      <c r="C4098" s="245" t="s">
        <v>2430</v>
      </c>
      <c r="D4098" s="245" t="s">
        <v>2429</v>
      </c>
      <c r="E4098" s="246" t="s">
        <v>44</v>
      </c>
      <c r="F4098" s="245" t="s">
        <v>44</v>
      </c>
      <c r="G4098" s="245" t="s">
        <v>3351</v>
      </c>
      <c r="H4098" s="245" t="s">
        <v>19523</v>
      </c>
      <c r="I4098" s="245" t="s">
        <v>24</v>
      </c>
      <c r="J4098" s="245" t="s">
        <v>569</v>
      </c>
      <c r="K4098" s="246" t="s">
        <v>19524</v>
      </c>
      <c r="L4098" s="245" t="s">
        <v>568</v>
      </c>
    </row>
    <row r="4099" spans="1:12" x14ac:dyDescent="0.25">
      <c r="A4099" s="245" t="s">
        <v>2037</v>
      </c>
      <c r="B4099" s="245" t="s">
        <v>2036</v>
      </c>
      <c r="C4099" s="245" t="s">
        <v>2430</v>
      </c>
      <c r="D4099" s="245" t="s">
        <v>2429</v>
      </c>
      <c r="E4099" s="246" t="s">
        <v>44</v>
      </c>
      <c r="F4099" s="245" t="s">
        <v>44</v>
      </c>
      <c r="G4099" s="245" t="s">
        <v>3350</v>
      </c>
      <c r="H4099" s="245" t="s">
        <v>19525</v>
      </c>
      <c r="I4099" s="245" t="s">
        <v>24</v>
      </c>
      <c r="J4099" s="245" t="s">
        <v>569</v>
      </c>
      <c r="K4099" s="246" t="s">
        <v>19526</v>
      </c>
      <c r="L4099" s="245" t="s">
        <v>568</v>
      </c>
    </row>
    <row r="4100" spans="1:12" x14ac:dyDescent="0.25">
      <c r="A4100" s="245" t="s">
        <v>2037</v>
      </c>
      <c r="B4100" s="245" t="s">
        <v>2036</v>
      </c>
      <c r="C4100" s="245" t="s">
        <v>2430</v>
      </c>
      <c r="D4100" s="245" t="s">
        <v>2429</v>
      </c>
      <c r="E4100" s="246" t="s">
        <v>44</v>
      </c>
      <c r="F4100" s="245" t="s">
        <v>44</v>
      </c>
      <c r="G4100" s="245" t="s">
        <v>3349</v>
      </c>
      <c r="H4100" s="245" t="s">
        <v>19527</v>
      </c>
      <c r="I4100" s="245" t="s">
        <v>24</v>
      </c>
      <c r="J4100" s="245" t="s">
        <v>569</v>
      </c>
      <c r="K4100" s="246" t="s">
        <v>9154</v>
      </c>
      <c r="L4100" s="245" t="s">
        <v>568</v>
      </c>
    </row>
    <row r="4101" spans="1:12" x14ac:dyDescent="0.25">
      <c r="A4101" s="245" t="s">
        <v>2037</v>
      </c>
      <c r="B4101" s="245" t="s">
        <v>2036</v>
      </c>
      <c r="C4101" s="245" t="s">
        <v>2430</v>
      </c>
      <c r="D4101" s="245" t="s">
        <v>2429</v>
      </c>
      <c r="E4101" s="246" t="s">
        <v>44</v>
      </c>
      <c r="F4101" s="245" t="s">
        <v>44</v>
      </c>
      <c r="G4101" s="245" t="s">
        <v>3348</v>
      </c>
      <c r="H4101" s="245" t="s">
        <v>19528</v>
      </c>
      <c r="I4101" s="245" t="s">
        <v>24</v>
      </c>
      <c r="J4101" s="245" t="s">
        <v>569</v>
      </c>
      <c r="K4101" s="246" t="s">
        <v>19169</v>
      </c>
      <c r="L4101" s="245" t="s">
        <v>568</v>
      </c>
    </row>
    <row r="4102" spans="1:12" x14ac:dyDescent="0.25">
      <c r="A4102" s="245" t="s">
        <v>2037</v>
      </c>
      <c r="B4102" s="245" t="s">
        <v>2036</v>
      </c>
      <c r="C4102" s="245" t="s">
        <v>2430</v>
      </c>
      <c r="D4102" s="245" t="s">
        <v>2429</v>
      </c>
      <c r="E4102" s="246" t="s">
        <v>44</v>
      </c>
      <c r="F4102" s="245" t="s">
        <v>44</v>
      </c>
      <c r="G4102" s="245" t="s">
        <v>3347</v>
      </c>
      <c r="H4102" s="245" t="s">
        <v>19529</v>
      </c>
      <c r="I4102" s="245" t="s">
        <v>24</v>
      </c>
      <c r="J4102" s="245" t="s">
        <v>569</v>
      </c>
      <c r="K4102" s="246" t="s">
        <v>8707</v>
      </c>
      <c r="L4102" s="245" t="s">
        <v>568</v>
      </c>
    </row>
    <row r="4103" spans="1:12" x14ac:dyDescent="0.25">
      <c r="A4103" s="245" t="s">
        <v>2037</v>
      </c>
      <c r="B4103" s="245" t="s">
        <v>2036</v>
      </c>
      <c r="C4103" s="245" t="s">
        <v>2430</v>
      </c>
      <c r="D4103" s="245" t="s">
        <v>2429</v>
      </c>
      <c r="E4103" s="246" t="s">
        <v>44</v>
      </c>
      <c r="F4103" s="245" t="s">
        <v>44</v>
      </c>
      <c r="G4103" s="245" t="s">
        <v>3346</v>
      </c>
      <c r="H4103" s="245" t="s">
        <v>19530</v>
      </c>
      <c r="I4103" s="245" t="s">
        <v>24</v>
      </c>
      <c r="J4103" s="245" t="s">
        <v>569</v>
      </c>
      <c r="K4103" s="246" t="s">
        <v>19531</v>
      </c>
      <c r="L4103" s="245" t="s">
        <v>568</v>
      </c>
    </row>
    <row r="4104" spans="1:12" x14ac:dyDescent="0.25">
      <c r="A4104" s="245" t="s">
        <v>2037</v>
      </c>
      <c r="B4104" s="245" t="s">
        <v>2036</v>
      </c>
      <c r="C4104" s="245" t="s">
        <v>2430</v>
      </c>
      <c r="D4104" s="245" t="s">
        <v>2429</v>
      </c>
      <c r="E4104" s="246" t="s">
        <v>44</v>
      </c>
      <c r="F4104" s="245" t="s">
        <v>44</v>
      </c>
      <c r="G4104" s="245" t="s">
        <v>3345</v>
      </c>
      <c r="H4104" s="245" t="s">
        <v>19532</v>
      </c>
      <c r="I4104" s="245" t="s">
        <v>24</v>
      </c>
      <c r="J4104" s="245" t="s">
        <v>569</v>
      </c>
      <c r="K4104" s="246" t="s">
        <v>19533</v>
      </c>
      <c r="L4104" s="245" t="s">
        <v>568</v>
      </c>
    </row>
    <row r="4105" spans="1:12" x14ac:dyDescent="0.25">
      <c r="A4105" s="245" t="s">
        <v>2037</v>
      </c>
      <c r="B4105" s="245" t="s">
        <v>2036</v>
      </c>
      <c r="C4105" s="245" t="s">
        <v>2430</v>
      </c>
      <c r="D4105" s="245" t="s">
        <v>2429</v>
      </c>
      <c r="E4105" s="246" t="s">
        <v>44</v>
      </c>
      <c r="F4105" s="245" t="s">
        <v>44</v>
      </c>
      <c r="G4105" s="245" t="s">
        <v>3344</v>
      </c>
      <c r="H4105" s="245" t="s">
        <v>19534</v>
      </c>
      <c r="I4105" s="245" t="s">
        <v>24</v>
      </c>
      <c r="J4105" s="245" t="s">
        <v>569</v>
      </c>
      <c r="K4105" s="246" t="s">
        <v>19535</v>
      </c>
      <c r="L4105" s="245" t="s">
        <v>568</v>
      </c>
    </row>
    <row r="4106" spans="1:12" x14ac:dyDescent="0.25">
      <c r="A4106" s="245" t="s">
        <v>2037</v>
      </c>
      <c r="B4106" s="245" t="s">
        <v>2036</v>
      </c>
      <c r="C4106" s="245" t="s">
        <v>2430</v>
      </c>
      <c r="D4106" s="245" t="s">
        <v>2429</v>
      </c>
      <c r="E4106" s="246" t="s">
        <v>44</v>
      </c>
      <c r="F4106" s="245" t="s">
        <v>44</v>
      </c>
      <c r="G4106" s="245" t="s">
        <v>3343</v>
      </c>
      <c r="H4106" s="245" t="s">
        <v>19536</v>
      </c>
      <c r="I4106" s="245" t="s">
        <v>24</v>
      </c>
      <c r="J4106" s="245" t="s">
        <v>569</v>
      </c>
      <c r="K4106" s="246" t="s">
        <v>9440</v>
      </c>
      <c r="L4106" s="245" t="s">
        <v>568</v>
      </c>
    </row>
    <row r="4107" spans="1:12" x14ac:dyDescent="0.25">
      <c r="A4107" s="245" t="s">
        <v>2037</v>
      </c>
      <c r="B4107" s="245" t="s">
        <v>2036</v>
      </c>
      <c r="C4107" s="245" t="s">
        <v>2430</v>
      </c>
      <c r="D4107" s="245" t="s">
        <v>2429</v>
      </c>
      <c r="E4107" s="246" t="s">
        <v>44</v>
      </c>
      <c r="F4107" s="245" t="s">
        <v>44</v>
      </c>
      <c r="G4107" s="245" t="s">
        <v>3342</v>
      </c>
      <c r="H4107" s="245" t="s">
        <v>19537</v>
      </c>
      <c r="I4107" s="245" t="s">
        <v>24</v>
      </c>
      <c r="J4107" s="245" t="s">
        <v>569</v>
      </c>
      <c r="K4107" s="246" t="s">
        <v>8284</v>
      </c>
      <c r="L4107" s="245" t="s">
        <v>568</v>
      </c>
    </row>
    <row r="4108" spans="1:12" x14ac:dyDescent="0.25">
      <c r="A4108" s="245" t="s">
        <v>2037</v>
      </c>
      <c r="B4108" s="245" t="s">
        <v>2036</v>
      </c>
      <c r="C4108" s="245" t="s">
        <v>2430</v>
      </c>
      <c r="D4108" s="245" t="s">
        <v>2429</v>
      </c>
      <c r="E4108" s="246" t="s">
        <v>44</v>
      </c>
      <c r="F4108" s="245" t="s">
        <v>44</v>
      </c>
      <c r="G4108" s="245" t="s">
        <v>3341</v>
      </c>
      <c r="H4108" s="245" t="s">
        <v>19538</v>
      </c>
      <c r="I4108" s="245" t="s">
        <v>24</v>
      </c>
      <c r="J4108" s="245" t="s">
        <v>569</v>
      </c>
      <c r="K4108" s="246" t="s">
        <v>19112</v>
      </c>
      <c r="L4108" s="245" t="s">
        <v>568</v>
      </c>
    </row>
    <row r="4109" spans="1:12" x14ac:dyDescent="0.25">
      <c r="A4109" s="245" t="s">
        <v>2037</v>
      </c>
      <c r="B4109" s="245" t="s">
        <v>2036</v>
      </c>
      <c r="C4109" s="245" t="s">
        <v>2430</v>
      </c>
      <c r="D4109" s="245" t="s">
        <v>2429</v>
      </c>
      <c r="E4109" s="246" t="s">
        <v>44</v>
      </c>
      <c r="F4109" s="245" t="s">
        <v>44</v>
      </c>
      <c r="G4109" s="245" t="s">
        <v>3340</v>
      </c>
      <c r="H4109" s="245" t="s">
        <v>19539</v>
      </c>
      <c r="I4109" s="245" t="s">
        <v>24</v>
      </c>
      <c r="J4109" s="245" t="s">
        <v>569</v>
      </c>
      <c r="K4109" s="246" t="s">
        <v>17987</v>
      </c>
      <c r="L4109" s="245" t="s">
        <v>568</v>
      </c>
    </row>
    <row r="4110" spans="1:12" x14ac:dyDescent="0.25">
      <c r="A4110" s="245" t="s">
        <v>2037</v>
      </c>
      <c r="B4110" s="245" t="s">
        <v>2036</v>
      </c>
      <c r="C4110" s="245" t="s">
        <v>2430</v>
      </c>
      <c r="D4110" s="245" t="s">
        <v>2429</v>
      </c>
      <c r="E4110" s="246" t="s">
        <v>44</v>
      </c>
      <c r="F4110" s="245" t="s">
        <v>44</v>
      </c>
      <c r="G4110" s="245" t="s">
        <v>3339</v>
      </c>
      <c r="H4110" s="245" t="s">
        <v>19540</v>
      </c>
      <c r="I4110" s="245" t="s">
        <v>24</v>
      </c>
      <c r="J4110" s="245" t="s">
        <v>569</v>
      </c>
      <c r="K4110" s="246" t="s">
        <v>19541</v>
      </c>
      <c r="L4110" s="245" t="s">
        <v>568</v>
      </c>
    </row>
    <row r="4111" spans="1:12" x14ac:dyDescent="0.25">
      <c r="A4111" s="245" t="s">
        <v>2037</v>
      </c>
      <c r="B4111" s="245" t="s">
        <v>2036</v>
      </c>
      <c r="C4111" s="245" t="s">
        <v>2430</v>
      </c>
      <c r="D4111" s="245" t="s">
        <v>2429</v>
      </c>
      <c r="E4111" s="246" t="s">
        <v>44</v>
      </c>
      <c r="F4111" s="245" t="s">
        <v>44</v>
      </c>
      <c r="G4111" s="245" t="s">
        <v>3338</v>
      </c>
      <c r="H4111" s="245" t="s">
        <v>19542</v>
      </c>
      <c r="I4111" s="245" t="s">
        <v>24</v>
      </c>
      <c r="J4111" s="245" t="s">
        <v>569</v>
      </c>
      <c r="K4111" s="246" t="s">
        <v>19543</v>
      </c>
      <c r="L4111" s="245" t="s">
        <v>568</v>
      </c>
    </row>
    <row r="4112" spans="1:12" x14ac:dyDescent="0.25">
      <c r="A4112" s="245" t="s">
        <v>2037</v>
      </c>
      <c r="B4112" s="245" t="s">
        <v>2036</v>
      </c>
      <c r="C4112" s="245" t="s">
        <v>2430</v>
      </c>
      <c r="D4112" s="245" t="s">
        <v>2429</v>
      </c>
      <c r="E4112" s="246" t="s">
        <v>44</v>
      </c>
      <c r="F4112" s="245" t="s">
        <v>44</v>
      </c>
      <c r="G4112" s="245" t="s">
        <v>3337</v>
      </c>
      <c r="H4112" s="245" t="s">
        <v>19544</v>
      </c>
      <c r="I4112" s="245" t="s">
        <v>24</v>
      </c>
      <c r="J4112" s="245" t="s">
        <v>569</v>
      </c>
      <c r="K4112" s="246" t="s">
        <v>19545</v>
      </c>
      <c r="L4112" s="245" t="s">
        <v>568</v>
      </c>
    </row>
    <row r="4113" spans="1:12" x14ac:dyDescent="0.25">
      <c r="A4113" s="245" t="s">
        <v>2037</v>
      </c>
      <c r="B4113" s="245" t="s">
        <v>2036</v>
      </c>
      <c r="C4113" s="245" t="s">
        <v>2430</v>
      </c>
      <c r="D4113" s="245" t="s">
        <v>2429</v>
      </c>
      <c r="E4113" s="246" t="s">
        <v>44</v>
      </c>
      <c r="F4113" s="245" t="s">
        <v>44</v>
      </c>
      <c r="G4113" s="245" t="s">
        <v>3336</v>
      </c>
      <c r="H4113" s="245" t="s">
        <v>19546</v>
      </c>
      <c r="I4113" s="245" t="s">
        <v>24</v>
      </c>
      <c r="J4113" s="245" t="s">
        <v>569</v>
      </c>
      <c r="K4113" s="246" t="s">
        <v>10118</v>
      </c>
      <c r="L4113" s="245" t="s">
        <v>568</v>
      </c>
    </row>
    <row r="4114" spans="1:12" x14ac:dyDescent="0.25">
      <c r="A4114" s="245" t="s">
        <v>2037</v>
      </c>
      <c r="B4114" s="245" t="s">
        <v>2036</v>
      </c>
      <c r="C4114" s="245" t="s">
        <v>2430</v>
      </c>
      <c r="D4114" s="245" t="s">
        <v>2429</v>
      </c>
      <c r="E4114" s="246" t="s">
        <v>44</v>
      </c>
      <c r="F4114" s="245" t="s">
        <v>44</v>
      </c>
      <c r="G4114" s="245" t="s">
        <v>3335</v>
      </c>
      <c r="H4114" s="245" t="s">
        <v>19547</v>
      </c>
      <c r="I4114" s="245" t="s">
        <v>24</v>
      </c>
      <c r="J4114" s="245" t="s">
        <v>569</v>
      </c>
      <c r="K4114" s="246" t="s">
        <v>10459</v>
      </c>
      <c r="L4114" s="245" t="s">
        <v>568</v>
      </c>
    </row>
    <row r="4115" spans="1:12" x14ac:dyDescent="0.25">
      <c r="A4115" s="245" t="s">
        <v>2037</v>
      </c>
      <c r="B4115" s="245" t="s">
        <v>2036</v>
      </c>
      <c r="C4115" s="245" t="s">
        <v>2430</v>
      </c>
      <c r="D4115" s="245" t="s">
        <v>2429</v>
      </c>
      <c r="E4115" s="246" t="s">
        <v>44</v>
      </c>
      <c r="F4115" s="245" t="s">
        <v>44</v>
      </c>
      <c r="G4115" s="245" t="s">
        <v>3333</v>
      </c>
      <c r="H4115" s="245" t="s">
        <v>19548</v>
      </c>
      <c r="I4115" s="245" t="s">
        <v>24</v>
      </c>
      <c r="J4115" s="245" t="s">
        <v>569</v>
      </c>
      <c r="K4115" s="246" t="s">
        <v>10212</v>
      </c>
      <c r="L4115" s="245" t="s">
        <v>568</v>
      </c>
    </row>
    <row r="4116" spans="1:12" x14ac:dyDescent="0.25">
      <c r="A4116" s="245" t="s">
        <v>2037</v>
      </c>
      <c r="B4116" s="245" t="s">
        <v>2036</v>
      </c>
      <c r="C4116" s="245" t="s">
        <v>2430</v>
      </c>
      <c r="D4116" s="245" t="s">
        <v>2429</v>
      </c>
      <c r="E4116" s="246" t="s">
        <v>44</v>
      </c>
      <c r="F4116" s="245" t="s">
        <v>44</v>
      </c>
      <c r="G4116" s="245" t="s">
        <v>3332</v>
      </c>
      <c r="H4116" s="245" t="s">
        <v>19549</v>
      </c>
      <c r="I4116" s="245" t="s">
        <v>24</v>
      </c>
      <c r="J4116" s="245" t="s">
        <v>569</v>
      </c>
      <c r="K4116" s="246" t="s">
        <v>9407</v>
      </c>
      <c r="L4116" s="245" t="s">
        <v>568</v>
      </c>
    </row>
    <row r="4117" spans="1:12" x14ac:dyDescent="0.25">
      <c r="A4117" s="245" t="s">
        <v>2037</v>
      </c>
      <c r="B4117" s="245" t="s">
        <v>2036</v>
      </c>
      <c r="C4117" s="245" t="s">
        <v>2430</v>
      </c>
      <c r="D4117" s="245" t="s">
        <v>2429</v>
      </c>
      <c r="E4117" s="246" t="s">
        <v>44</v>
      </c>
      <c r="F4117" s="245" t="s">
        <v>44</v>
      </c>
      <c r="G4117" s="245" t="s">
        <v>3331</v>
      </c>
      <c r="H4117" s="245" t="s">
        <v>19550</v>
      </c>
      <c r="I4117" s="245" t="s">
        <v>24</v>
      </c>
      <c r="J4117" s="245" t="s">
        <v>569</v>
      </c>
      <c r="K4117" s="246" t="s">
        <v>9100</v>
      </c>
      <c r="L4117" s="245" t="s">
        <v>568</v>
      </c>
    </row>
    <row r="4118" spans="1:12" x14ac:dyDescent="0.25">
      <c r="A4118" s="245" t="s">
        <v>2037</v>
      </c>
      <c r="B4118" s="245" t="s">
        <v>2036</v>
      </c>
      <c r="C4118" s="245" t="s">
        <v>2430</v>
      </c>
      <c r="D4118" s="245" t="s">
        <v>2429</v>
      </c>
      <c r="E4118" s="246" t="s">
        <v>44</v>
      </c>
      <c r="F4118" s="245" t="s">
        <v>44</v>
      </c>
      <c r="G4118" s="245" t="s">
        <v>3330</v>
      </c>
      <c r="H4118" s="245" t="s">
        <v>19551</v>
      </c>
      <c r="I4118" s="245" t="s">
        <v>24</v>
      </c>
      <c r="J4118" s="245" t="s">
        <v>569</v>
      </c>
      <c r="K4118" s="246" t="s">
        <v>8326</v>
      </c>
      <c r="L4118" s="245" t="s">
        <v>568</v>
      </c>
    </row>
    <row r="4119" spans="1:12" x14ac:dyDescent="0.25">
      <c r="A4119" s="245" t="s">
        <v>2037</v>
      </c>
      <c r="B4119" s="245" t="s">
        <v>2036</v>
      </c>
      <c r="C4119" s="245" t="s">
        <v>2430</v>
      </c>
      <c r="D4119" s="245" t="s">
        <v>2429</v>
      </c>
      <c r="E4119" s="246" t="s">
        <v>44</v>
      </c>
      <c r="F4119" s="245" t="s">
        <v>44</v>
      </c>
      <c r="G4119" s="245" t="s">
        <v>3329</v>
      </c>
      <c r="H4119" s="245" t="s">
        <v>19552</v>
      </c>
      <c r="I4119" s="245" t="s">
        <v>24</v>
      </c>
      <c r="J4119" s="245" t="s">
        <v>569</v>
      </c>
      <c r="K4119" s="246" t="s">
        <v>1676</v>
      </c>
      <c r="L4119" s="245" t="s">
        <v>568</v>
      </c>
    </row>
    <row r="4120" spans="1:12" x14ac:dyDescent="0.25">
      <c r="A4120" s="245" t="s">
        <v>2037</v>
      </c>
      <c r="B4120" s="245" t="s">
        <v>2036</v>
      </c>
      <c r="C4120" s="245" t="s">
        <v>2430</v>
      </c>
      <c r="D4120" s="245" t="s">
        <v>2429</v>
      </c>
      <c r="E4120" s="246" t="s">
        <v>44</v>
      </c>
      <c r="F4120" s="245" t="s">
        <v>44</v>
      </c>
      <c r="G4120" s="245" t="s">
        <v>3328</v>
      </c>
      <c r="H4120" s="245" t="s">
        <v>19553</v>
      </c>
      <c r="I4120" s="245" t="s">
        <v>24</v>
      </c>
      <c r="J4120" s="245" t="s">
        <v>569</v>
      </c>
      <c r="K4120" s="246" t="s">
        <v>8551</v>
      </c>
      <c r="L4120" s="245" t="s">
        <v>568</v>
      </c>
    </row>
    <row r="4121" spans="1:12" x14ac:dyDescent="0.25">
      <c r="A4121" s="245" t="s">
        <v>2037</v>
      </c>
      <c r="B4121" s="245" t="s">
        <v>2036</v>
      </c>
      <c r="C4121" s="245" t="s">
        <v>2430</v>
      </c>
      <c r="D4121" s="245" t="s">
        <v>2429</v>
      </c>
      <c r="E4121" s="246" t="s">
        <v>44</v>
      </c>
      <c r="F4121" s="245" t="s">
        <v>44</v>
      </c>
      <c r="G4121" s="245" t="s">
        <v>3327</v>
      </c>
      <c r="H4121" s="245" t="s">
        <v>19554</v>
      </c>
      <c r="I4121" s="245" t="s">
        <v>24</v>
      </c>
      <c r="J4121" s="245" t="s">
        <v>569</v>
      </c>
      <c r="K4121" s="246" t="s">
        <v>13314</v>
      </c>
      <c r="L4121" s="245" t="s">
        <v>568</v>
      </c>
    </row>
    <row r="4122" spans="1:12" x14ac:dyDescent="0.25">
      <c r="A4122" s="245" t="s">
        <v>2037</v>
      </c>
      <c r="B4122" s="245" t="s">
        <v>2036</v>
      </c>
      <c r="C4122" s="245" t="s">
        <v>2430</v>
      </c>
      <c r="D4122" s="245" t="s">
        <v>2429</v>
      </c>
      <c r="E4122" s="246" t="s">
        <v>44</v>
      </c>
      <c r="F4122" s="245" t="s">
        <v>44</v>
      </c>
      <c r="G4122" s="245" t="s">
        <v>3326</v>
      </c>
      <c r="H4122" s="245" t="s">
        <v>19555</v>
      </c>
      <c r="I4122" s="245" t="s">
        <v>24</v>
      </c>
      <c r="J4122" s="245" t="s">
        <v>569</v>
      </c>
      <c r="K4122" s="246" t="s">
        <v>10115</v>
      </c>
      <c r="L4122" s="245" t="s">
        <v>568</v>
      </c>
    </row>
    <row r="4123" spans="1:12" x14ac:dyDescent="0.25">
      <c r="A4123" s="245" t="s">
        <v>2037</v>
      </c>
      <c r="B4123" s="245" t="s">
        <v>2036</v>
      </c>
      <c r="C4123" s="245" t="s">
        <v>2430</v>
      </c>
      <c r="D4123" s="245" t="s">
        <v>2429</v>
      </c>
      <c r="E4123" s="246" t="s">
        <v>44</v>
      </c>
      <c r="F4123" s="245" t="s">
        <v>44</v>
      </c>
      <c r="G4123" s="245" t="s">
        <v>3325</v>
      </c>
      <c r="H4123" s="245" t="s">
        <v>19556</v>
      </c>
      <c r="I4123" s="245" t="s">
        <v>24</v>
      </c>
      <c r="J4123" s="245" t="s">
        <v>569</v>
      </c>
      <c r="K4123" s="246" t="s">
        <v>10316</v>
      </c>
      <c r="L4123" s="245" t="s">
        <v>568</v>
      </c>
    </row>
    <row r="4124" spans="1:12" x14ac:dyDescent="0.25">
      <c r="A4124" s="245" t="s">
        <v>2037</v>
      </c>
      <c r="B4124" s="245" t="s">
        <v>2036</v>
      </c>
      <c r="C4124" s="245" t="s">
        <v>2430</v>
      </c>
      <c r="D4124" s="245" t="s">
        <v>2429</v>
      </c>
      <c r="E4124" s="246" t="s">
        <v>44</v>
      </c>
      <c r="F4124" s="245" t="s">
        <v>44</v>
      </c>
      <c r="G4124" s="245" t="s">
        <v>3324</v>
      </c>
      <c r="H4124" s="245" t="s">
        <v>12690</v>
      </c>
      <c r="I4124" s="245" t="s">
        <v>24</v>
      </c>
      <c r="J4124" s="245" t="s">
        <v>569</v>
      </c>
      <c r="K4124" s="246" t="s">
        <v>19557</v>
      </c>
      <c r="L4124" s="245" t="s">
        <v>568</v>
      </c>
    </row>
    <row r="4125" spans="1:12" x14ac:dyDescent="0.25">
      <c r="A4125" s="245" t="s">
        <v>2037</v>
      </c>
      <c r="B4125" s="245" t="s">
        <v>2036</v>
      </c>
      <c r="C4125" s="245" t="s">
        <v>2430</v>
      </c>
      <c r="D4125" s="245" t="s">
        <v>2429</v>
      </c>
      <c r="E4125" s="246" t="s">
        <v>44</v>
      </c>
      <c r="F4125" s="245" t="s">
        <v>44</v>
      </c>
      <c r="G4125" s="245" t="s">
        <v>3323</v>
      </c>
      <c r="H4125" s="245" t="s">
        <v>12692</v>
      </c>
      <c r="I4125" s="245" t="s">
        <v>24</v>
      </c>
      <c r="J4125" s="245" t="s">
        <v>569</v>
      </c>
      <c r="K4125" s="246" t="s">
        <v>9470</v>
      </c>
      <c r="L4125" s="245" t="s">
        <v>568</v>
      </c>
    </row>
    <row r="4126" spans="1:12" x14ac:dyDescent="0.25">
      <c r="A4126" s="245" t="s">
        <v>2037</v>
      </c>
      <c r="B4126" s="245" t="s">
        <v>2036</v>
      </c>
      <c r="C4126" s="245" t="s">
        <v>2430</v>
      </c>
      <c r="D4126" s="245" t="s">
        <v>2429</v>
      </c>
      <c r="E4126" s="246" t="s">
        <v>44</v>
      </c>
      <c r="F4126" s="245" t="s">
        <v>44</v>
      </c>
      <c r="G4126" s="245" t="s">
        <v>3321</v>
      </c>
      <c r="H4126" s="245" t="s">
        <v>12693</v>
      </c>
      <c r="I4126" s="245" t="s">
        <v>24</v>
      </c>
      <c r="J4126" s="245" t="s">
        <v>569</v>
      </c>
      <c r="K4126" s="246" t="s">
        <v>15349</v>
      </c>
      <c r="L4126" s="245" t="s">
        <v>568</v>
      </c>
    </row>
    <row r="4127" spans="1:12" x14ac:dyDescent="0.25">
      <c r="A4127" s="245" t="s">
        <v>2037</v>
      </c>
      <c r="B4127" s="245" t="s">
        <v>2036</v>
      </c>
      <c r="C4127" s="245" t="s">
        <v>2430</v>
      </c>
      <c r="D4127" s="245" t="s">
        <v>2429</v>
      </c>
      <c r="E4127" s="246" t="s">
        <v>44</v>
      </c>
      <c r="F4127" s="245" t="s">
        <v>44</v>
      </c>
      <c r="G4127" s="245" t="s">
        <v>3320</v>
      </c>
      <c r="H4127" s="245" t="s">
        <v>12694</v>
      </c>
      <c r="I4127" s="245" t="s">
        <v>24</v>
      </c>
      <c r="J4127" s="245" t="s">
        <v>569</v>
      </c>
      <c r="K4127" s="246" t="s">
        <v>19558</v>
      </c>
      <c r="L4127" s="245" t="s">
        <v>568</v>
      </c>
    </row>
    <row r="4128" spans="1:12" x14ac:dyDescent="0.25">
      <c r="A4128" s="245" t="s">
        <v>2037</v>
      </c>
      <c r="B4128" s="245" t="s">
        <v>2036</v>
      </c>
      <c r="C4128" s="245" t="s">
        <v>2430</v>
      </c>
      <c r="D4128" s="245" t="s">
        <v>2429</v>
      </c>
      <c r="E4128" s="246" t="s">
        <v>44</v>
      </c>
      <c r="F4128" s="245" t="s">
        <v>44</v>
      </c>
      <c r="G4128" s="245" t="s">
        <v>3319</v>
      </c>
      <c r="H4128" s="245" t="s">
        <v>12695</v>
      </c>
      <c r="I4128" s="245" t="s">
        <v>24</v>
      </c>
      <c r="J4128" s="245" t="s">
        <v>569</v>
      </c>
      <c r="K4128" s="246" t="s">
        <v>19559</v>
      </c>
      <c r="L4128" s="245" t="s">
        <v>568</v>
      </c>
    </row>
    <row r="4129" spans="1:12" x14ac:dyDescent="0.25">
      <c r="A4129" s="245" t="s">
        <v>2037</v>
      </c>
      <c r="B4129" s="245" t="s">
        <v>2036</v>
      </c>
      <c r="C4129" s="245" t="s">
        <v>2430</v>
      </c>
      <c r="D4129" s="245" t="s">
        <v>2429</v>
      </c>
      <c r="E4129" s="246" t="s">
        <v>44</v>
      </c>
      <c r="F4129" s="245" t="s">
        <v>44</v>
      </c>
      <c r="G4129" s="245" t="s">
        <v>3318</v>
      </c>
      <c r="H4129" s="245" t="s">
        <v>12696</v>
      </c>
      <c r="I4129" s="245" t="s">
        <v>24</v>
      </c>
      <c r="J4129" s="245" t="s">
        <v>569</v>
      </c>
      <c r="K4129" s="246" t="s">
        <v>19560</v>
      </c>
      <c r="L4129" s="245" t="s">
        <v>568</v>
      </c>
    </row>
    <row r="4130" spans="1:12" x14ac:dyDescent="0.25">
      <c r="A4130" s="245" t="s">
        <v>2037</v>
      </c>
      <c r="B4130" s="245" t="s">
        <v>2036</v>
      </c>
      <c r="C4130" s="245" t="s">
        <v>2430</v>
      </c>
      <c r="D4130" s="245" t="s">
        <v>2429</v>
      </c>
      <c r="E4130" s="246" t="s">
        <v>44</v>
      </c>
      <c r="F4130" s="245" t="s">
        <v>44</v>
      </c>
      <c r="G4130" s="245" t="s">
        <v>3317</v>
      </c>
      <c r="H4130" s="245" t="s">
        <v>12697</v>
      </c>
      <c r="I4130" s="245" t="s">
        <v>24</v>
      </c>
      <c r="J4130" s="245" t="s">
        <v>569</v>
      </c>
      <c r="K4130" s="246" t="s">
        <v>19561</v>
      </c>
      <c r="L4130" s="245" t="s">
        <v>568</v>
      </c>
    </row>
    <row r="4131" spans="1:12" x14ac:dyDescent="0.25">
      <c r="A4131" s="245" t="s">
        <v>2037</v>
      </c>
      <c r="B4131" s="245" t="s">
        <v>2036</v>
      </c>
      <c r="C4131" s="245" t="s">
        <v>2430</v>
      </c>
      <c r="D4131" s="245" t="s">
        <v>2429</v>
      </c>
      <c r="E4131" s="246" t="s">
        <v>44</v>
      </c>
      <c r="F4131" s="245" t="s">
        <v>44</v>
      </c>
      <c r="G4131" s="245" t="s">
        <v>3316</v>
      </c>
      <c r="H4131" s="245" t="s">
        <v>12699</v>
      </c>
      <c r="I4131" s="245" t="s">
        <v>24</v>
      </c>
      <c r="J4131" s="245" t="s">
        <v>569</v>
      </c>
      <c r="K4131" s="246" t="s">
        <v>9531</v>
      </c>
      <c r="L4131" s="245" t="s">
        <v>568</v>
      </c>
    </row>
    <row r="4132" spans="1:12" x14ac:dyDescent="0.25">
      <c r="A4132" s="245" t="s">
        <v>2037</v>
      </c>
      <c r="B4132" s="245" t="s">
        <v>2036</v>
      </c>
      <c r="C4132" s="245" t="s">
        <v>2430</v>
      </c>
      <c r="D4132" s="245" t="s">
        <v>2429</v>
      </c>
      <c r="E4132" s="246" t="s">
        <v>44</v>
      </c>
      <c r="F4132" s="245" t="s">
        <v>44</v>
      </c>
      <c r="G4132" s="245" t="s">
        <v>3315</v>
      </c>
      <c r="H4132" s="245" t="s">
        <v>12700</v>
      </c>
      <c r="I4132" s="245" t="s">
        <v>24</v>
      </c>
      <c r="J4132" s="245" t="s">
        <v>569</v>
      </c>
      <c r="K4132" s="246" t="s">
        <v>19562</v>
      </c>
      <c r="L4132" s="245" t="s">
        <v>568</v>
      </c>
    </row>
    <row r="4133" spans="1:12" x14ac:dyDescent="0.25">
      <c r="A4133" s="245" t="s">
        <v>2037</v>
      </c>
      <c r="B4133" s="245" t="s">
        <v>2036</v>
      </c>
      <c r="C4133" s="245" t="s">
        <v>2430</v>
      </c>
      <c r="D4133" s="245" t="s">
        <v>2429</v>
      </c>
      <c r="E4133" s="246" t="s">
        <v>44</v>
      </c>
      <c r="F4133" s="245" t="s">
        <v>44</v>
      </c>
      <c r="G4133" s="245" t="s">
        <v>3314</v>
      </c>
      <c r="H4133" s="245" t="s">
        <v>12701</v>
      </c>
      <c r="I4133" s="245" t="s">
        <v>24</v>
      </c>
      <c r="J4133" s="245" t="s">
        <v>569</v>
      </c>
      <c r="K4133" s="246" t="s">
        <v>19563</v>
      </c>
      <c r="L4133" s="245" t="s">
        <v>568</v>
      </c>
    </row>
    <row r="4134" spans="1:12" x14ac:dyDescent="0.25">
      <c r="A4134" s="245" t="s">
        <v>2037</v>
      </c>
      <c r="B4134" s="245" t="s">
        <v>2036</v>
      </c>
      <c r="C4134" s="245" t="s">
        <v>2430</v>
      </c>
      <c r="D4134" s="245" t="s">
        <v>2429</v>
      </c>
      <c r="E4134" s="246" t="s">
        <v>44</v>
      </c>
      <c r="F4134" s="245" t="s">
        <v>44</v>
      </c>
      <c r="G4134" s="245" t="s">
        <v>3313</v>
      </c>
      <c r="H4134" s="245" t="s">
        <v>12702</v>
      </c>
      <c r="I4134" s="245" t="s">
        <v>24</v>
      </c>
      <c r="J4134" s="245" t="s">
        <v>569</v>
      </c>
      <c r="K4134" s="246" t="s">
        <v>19564</v>
      </c>
      <c r="L4134" s="245" t="s">
        <v>568</v>
      </c>
    </row>
    <row r="4135" spans="1:12" x14ac:dyDescent="0.25">
      <c r="A4135" s="245" t="s">
        <v>2037</v>
      </c>
      <c r="B4135" s="245" t="s">
        <v>2036</v>
      </c>
      <c r="C4135" s="245" t="s">
        <v>2430</v>
      </c>
      <c r="D4135" s="245" t="s">
        <v>2429</v>
      </c>
      <c r="E4135" s="246" t="s">
        <v>44</v>
      </c>
      <c r="F4135" s="245" t="s">
        <v>44</v>
      </c>
      <c r="G4135" s="245" t="s">
        <v>3312</v>
      </c>
      <c r="H4135" s="245" t="s">
        <v>12704</v>
      </c>
      <c r="I4135" s="245" t="s">
        <v>24</v>
      </c>
      <c r="J4135" s="245" t="s">
        <v>569</v>
      </c>
      <c r="K4135" s="246" t="s">
        <v>19565</v>
      </c>
      <c r="L4135" s="245" t="s">
        <v>568</v>
      </c>
    </row>
    <row r="4136" spans="1:12" x14ac:dyDescent="0.25">
      <c r="A4136" s="245" t="s">
        <v>2037</v>
      </c>
      <c r="B4136" s="245" t="s">
        <v>2036</v>
      </c>
      <c r="C4136" s="245" t="s">
        <v>2430</v>
      </c>
      <c r="D4136" s="245" t="s">
        <v>2429</v>
      </c>
      <c r="E4136" s="246" t="s">
        <v>44</v>
      </c>
      <c r="F4136" s="245" t="s">
        <v>44</v>
      </c>
      <c r="G4136" s="245" t="s">
        <v>3311</v>
      </c>
      <c r="H4136" s="245" t="s">
        <v>12705</v>
      </c>
      <c r="I4136" s="245" t="s">
        <v>24</v>
      </c>
      <c r="J4136" s="245" t="s">
        <v>569</v>
      </c>
      <c r="K4136" s="246" t="s">
        <v>19566</v>
      </c>
      <c r="L4136" s="245" t="s">
        <v>568</v>
      </c>
    </row>
    <row r="4137" spans="1:12" x14ac:dyDescent="0.25">
      <c r="A4137" s="245" t="s">
        <v>2037</v>
      </c>
      <c r="B4137" s="245" t="s">
        <v>2036</v>
      </c>
      <c r="C4137" s="245" t="s">
        <v>2430</v>
      </c>
      <c r="D4137" s="245" t="s">
        <v>2429</v>
      </c>
      <c r="E4137" s="246" t="s">
        <v>44</v>
      </c>
      <c r="F4137" s="245" t="s">
        <v>44</v>
      </c>
      <c r="G4137" s="245" t="s">
        <v>3310</v>
      </c>
      <c r="H4137" s="245" t="s">
        <v>12706</v>
      </c>
      <c r="I4137" s="245" t="s">
        <v>24</v>
      </c>
      <c r="J4137" s="245" t="s">
        <v>569</v>
      </c>
      <c r="K4137" s="246" t="s">
        <v>19567</v>
      </c>
      <c r="L4137" s="245" t="s">
        <v>568</v>
      </c>
    </row>
    <row r="4138" spans="1:12" x14ac:dyDescent="0.25">
      <c r="A4138" s="245" t="s">
        <v>2037</v>
      </c>
      <c r="B4138" s="245" t="s">
        <v>2036</v>
      </c>
      <c r="C4138" s="245" t="s">
        <v>2430</v>
      </c>
      <c r="D4138" s="245" t="s">
        <v>2429</v>
      </c>
      <c r="E4138" s="246" t="s">
        <v>44</v>
      </c>
      <c r="F4138" s="245" t="s">
        <v>44</v>
      </c>
      <c r="G4138" s="245" t="s">
        <v>3309</v>
      </c>
      <c r="H4138" s="245" t="s">
        <v>12707</v>
      </c>
      <c r="I4138" s="245" t="s">
        <v>24</v>
      </c>
      <c r="J4138" s="245" t="s">
        <v>569</v>
      </c>
      <c r="K4138" s="246" t="s">
        <v>19568</v>
      </c>
      <c r="L4138" s="245" t="s">
        <v>568</v>
      </c>
    </row>
    <row r="4139" spans="1:12" x14ac:dyDescent="0.25">
      <c r="A4139" s="245" t="s">
        <v>2037</v>
      </c>
      <c r="B4139" s="245" t="s">
        <v>2036</v>
      </c>
      <c r="C4139" s="245" t="s">
        <v>2430</v>
      </c>
      <c r="D4139" s="245" t="s">
        <v>2429</v>
      </c>
      <c r="E4139" s="246" t="s">
        <v>44</v>
      </c>
      <c r="F4139" s="245" t="s">
        <v>44</v>
      </c>
      <c r="G4139" s="245" t="s">
        <v>3308</v>
      </c>
      <c r="H4139" s="245" t="s">
        <v>12708</v>
      </c>
      <c r="I4139" s="245" t="s">
        <v>24</v>
      </c>
      <c r="J4139" s="245" t="s">
        <v>569</v>
      </c>
      <c r="K4139" s="246" t="s">
        <v>15396</v>
      </c>
      <c r="L4139" s="245" t="s">
        <v>568</v>
      </c>
    </row>
    <row r="4140" spans="1:12" x14ac:dyDescent="0.25">
      <c r="A4140" s="245" t="s">
        <v>2037</v>
      </c>
      <c r="B4140" s="245" t="s">
        <v>2036</v>
      </c>
      <c r="C4140" s="245" t="s">
        <v>2430</v>
      </c>
      <c r="D4140" s="245" t="s">
        <v>2429</v>
      </c>
      <c r="E4140" s="246" t="s">
        <v>44</v>
      </c>
      <c r="F4140" s="245" t="s">
        <v>44</v>
      </c>
      <c r="G4140" s="245" t="s">
        <v>3306</v>
      </c>
      <c r="H4140" s="245" t="s">
        <v>12709</v>
      </c>
      <c r="I4140" s="245" t="s">
        <v>24</v>
      </c>
      <c r="J4140" s="245" t="s">
        <v>569</v>
      </c>
      <c r="K4140" s="246" t="s">
        <v>19569</v>
      </c>
      <c r="L4140" s="245" t="s">
        <v>568</v>
      </c>
    </row>
    <row r="4141" spans="1:12" x14ac:dyDescent="0.25">
      <c r="A4141" s="245" t="s">
        <v>2037</v>
      </c>
      <c r="B4141" s="245" t="s">
        <v>2036</v>
      </c>
      <c r="C4141" s="245" t="s">
        <v>2430</v>
      </c>
      <c r="D4141" s="245" t="s">
        <v>2429</v>
      </c>
      <c r="E4141" s="246" t="s">
        <v>44</v>
      </c>
      <c r="F4141" s="245" t="s">
        <v>44</v>
      </c>
      <c r="G4141" s="245" t="s">
        <v>3305</v>
      </c>
      <c r="H4141" s="245" t="s">
        <v>12710</v>
      </c>
      <c r="I4141" s="245" t="s">
        <v>24</v>
      </c>
      <c r="J4141" s="245" t="s">
        <v>569</v>
      </c>
      <c r="K4141" s="246" t="s">
        <v>19570</v>
      </c>
      <c r="L4141" s="245" t="s">
        <v>568</v>
      </c>
    </row>
    <row r="4142" spans="1:12" x14ac:dyDescent="0.25">
      <c r="A4142" s="245" t="s">
        <v>2037</v>
      </c>
      <c r="B4142" s="245" t="s">
        <v>2036</v>
      </c>
      <c r="C4142" s="245" t="s">
        <v>2430</v>
      </c>
      <c r="D4142" s="245" t="s">
        <v>2429</v>
      </c>
      <c r="E4142" s="246" t="s">
        <v>44</v>
      </c>
      <c r="F4142" s="245" t="s">
        <v>44</v>
      </c>
      <c r="G4142" s="245" t="s">
        <v>3304</v>
      </c>
      <c r="H4142" s="245" t="s">
        <v>12711</v>
      </c>
      <c r="I4142" s="245" t="s">
        <v>24</v>
      </c>
      <c r="J4142" s="245" t="s">
        <v>569</v>
      </c>
      <c r="K4142" s="246" t="s">
        <v>17420</v>
      </c>
      <c r="L4142" s="245" t="s">
        <v>568</v>
      </c>
    </row>
    <row r="4143" spans="1:12" x14ac:dyDescent="0.25">
      <c r="A4143" s="245" t="s">
        <v>2037</v>
      </c>
      <c r="B4143" s="245" t="s">
        <v>2036</v>
      </c>
      <c r="C4143" s="245" t="s">
        <v>2430</v>
      </c>
      <c r="D4143" s="245" t="s">
        <v>2429</v>
      </c>
      <c r="E4143" s="246" t="s">
        <v>44</v>
      </c>
      <c r="F4143" s="245" t="s">
        <v>44</v>
      </c>
      <c r="G4143" s="245" t="s">
        <v>3303</v>
      </c>
      <c r="H4143" s="245" t="s">
        <v>12713</v>
      </c>
      <c r="I4143" s="245" t="s">
        <v>24</v>
      </c>
      <c r="J4143" s="245" t="s">
        <v>569</v>
      </c>
      <c r="K4143" s="246" t="s">
        <v>19571</v>
      </c>
      <c r="L4143" s="245" t="s">
        <v>568</v>
      </c>
    </row>
    <row r="4144" spans="1:12" x14ac:dyDescent="0.25">
      <c r="A4144" s="245" t="s">
        <v>2037</v>
      </c>
      <c r="B4144" s="245" t="s">
        <v>2036</v>
      </c>
      <c r="C4144" s="245" t="s">
        <v>2430</v>
      </c>
      <c r="D4144" s="245" t="s">
        <v>2429</v>
      </c>
      <c r="E4144" s="246" t="s">
        <v>44</v>
      </c>
      <c r="F4144" s="245" t="s">
        <v>44</v>
      </c>
      <c r="G4144" s="245" t="s">
        <v>3302</v>
      </c>
      <c r="H4144" s="245" t="s">
        <v>12714</v>
      </c>
      <c r="I4144" s="245" t="s">
        <v>24</v>
      </c>
      <c r="J4144" s="245" t="s">
        <v>569</v>
      </c>
      <c r="K4144" s="246" t="s">
        <v>12923</v>
      </c>
      <c r="L4144" s="245" t="s">
        <v>568</v>
      </c>
    </row>
    <row r="4145" spans="1:12" x14ac:dyDescent="0.25">
      <c r="A4145" s="245" t="s">
        <v>2037</v>
      </c>
      <c r="B4145" s="245" t="s">
        <v>2036</v>
      </c>
      <c r="C4145" s="245" t="s">
        <v>2430</v>
      </c>
      <c r="D4145" s="245" t="s">
        <v>2429</v>
      </c>
      <c r="E4145" s="246" t="s">
        <v>44</v>
      </c>
      <c r="F4145" s="245" t="s">
        <v>44</v>
      </c>
      <c r="G4145" s="245" t="s">
        <v>3301</v>
      </c>
      <c r="H4145" s="245" t="s">
        <v>12715</v>
      </c>
      <c r="I4145" s="245" t="s">
        <v>24</v>
      </c>
      <c r="J4145" s="245" t="s">
        <v>569</v>
      </c>
      <c r="K4145" s="246" t="s">
        <v>19572</v>
      </c>
      <c r="L4145" s="245" t="s">
        <v>568</v>
      </c>
    </row>
    <row r="4146" spans="1:12" x14ac:dyDescent="0.25">
      <c r="A4146" s="245" t="s">
        <v>2037</v>
      </c>
      <c r="B4146" s="245" t="s">
        <v>2036</v>
      </c>
      <c r="C4146" s="245" t="s">
        <v>2430</v>
      </c>
      <c r="D4146" s="245" t="s">
        <v>2429</v>
      </c>
      <c r="E4146" s="246" t="s">
        <v>44</v>
      </c>
      <c r="F4146" s="245" t="s">
        <v>44</v>
      </c>
      <c r="G4146" s="245" t="s">
        <v>3300</v>
      </c>
      <c r="H4146" s="245" t="s">
        <v>12717</v>
      </c>
      <c r="I4146" s="245" t="s">
        <v>24</v>
      </c>
      <c r="J4146" s="245" t="s">
        <v>569</v>
      </c>
      <c r="K4146" s="246" t="s">
        <v>19573</v>
      </c>
      <c r="L4146" s="245" t="s">
        <v>568</v>
      </c>
    </row>
    <row r="4147" spans="1:12" x14ac:dyDescent="0.25">
      <c r="A4147" s="245" t="s">
        <v>2037</v>
      </c>
      <c r="B4147" s="245" t="s">
        <v>2036</v>
      </c>
      <c r="C4147" s="245" t="s">
        <v>2430</v>
      </c>
      <c r="D4147" s="245" t="s">
        <v>2429</v>
      </c>
      <c r="E4147" s="246" t="s">
        <v>44</v>
      </c>
      <c r="F4147" s="245" t="s">
        <v>44</v>
      </c>
      <c r="G4147" s="245" t="s">
        <v>3299</v>
      </c>
      <c r="H4147" s="245" t="s">
        <v>12718</v>
      </c>
      <c r="I4147" s="245" t="s">
        <v>24</v>
      </c>
      <c r="J4147" s="245" t="s">
        <v>569</v>
      </c>
      <c r="K4147" s="246" t="s">
        <v>19574</v>
      </c>
      <c r="L4147" s="245" t="s">
        <v>568</v>
      </c>
    </row>
    <row r="4148" spans="1:12" x14ac:dyDescent="0.25">
      <c r="A4148" s="245" t="s">
        <v>2037</v>
      </c>
      <c r="B4148" s="245" t="s">
        <v>2036</v>
      </c>
      <c r="C4148" s="245" t="s">
        <v>2430</v>
      </c>
      <c r="D4148" s="245" t="s">
        <v>2429</v>
      </c>
      <c r="E4148" s="246" t="s">
        <v>44</v>
      </c>
      <c r="F4148" s="245" t="s">
        <v>44</v>
      </c>
      <c r="G4148" s="245" t="s">
        <v>3298</v>
      </c>
      <c r="H4148" s="245" t="s">
        <v>12719</v>
      </c>
      <c r="I4148" s="245" t="s">
        <v>24</v>
      </c>
      <c r="J4148" s="245" t="s">
        <v>569</v>
      </c>
      <c r="K4148" s="246" t="s">
        <v>18799</v>
      </c>
      <c r="L4148" s="245" t="s">
        <v>568</v>
      </c>
    </row>
    <row r="4149" spans="1:12" x14ac:dyDescent="0.25">
      <c r="A4149" s="245" t="s">
        <v>2037</v>
      </c>
      <c r="B4149" s="245" t="s">
        <v>2036</v>
      </c>
      <c r="C4149" s="245" t="s">
        <v>2430</v>
      </c>
      <c r="D4149" s="245" t="s">
        <v>2429</v>
      </c>
      <c r="E4149" s="246" t="s">
        <v>44</v>
      </c>
      <c r="F4149" s="245" t="s">
        <v>44</v>
      </c>
      <c r="G4149" s="245" t="s">
        <v>3297</v>
      </c>
      <c r="H4149" s="245" t="s">
        <v>12720</v>
      </c>
      <c r="I4149" s="245" t="s">
        <v>24</v>
      </c>
      <c r="J4149" s="245" t="s">
        <v>569</v>
      </c>
      <c r="K4149" s="246" t="s">
        <v>14985</v>
      </c>
      <c r="L4149" s="245" t="s">
        <v>568</v>
      </c>
    </row>
    <row r="4150" spans="1:12" x14ac:dyDescent="0.25">
      <c r="A4150" s="245" t="s">
        <v>2037</v>
      </c>
      <c r="B4150" s="245" t="s">
        <v>2036</v>
      </c>
      <c r="C4150" s="245" t="s">
        <v>2430</v>
      </c>
      <c r="D4150" s="245" t="s">
        <v>2429</v>
      </c>
      <c r="E4150" s="246" t="s">
        <v>44</v>
      </c>
      <c r="F4150" s="245" t="s">
        <v>44</v>
      </c>
      <c r="G4150" s="245" t="s">
        <v>3296</v>
      </c>
      <c r="H4150" s="245" t="s">
        <v>12721</v>
      </c>
      <c r="I4150" s="245" t="s">
        <v>24</v>
      </c>
      <c r="J4150" s="245" t="s">
        <v>569</v>
      </c>
      <c r="K4150" s="246" t="s">
        <v>19575</v>
      </c>
      <c r="L4150" s="245" t="s">
        <v>568</v>
      </c>
    </row>
    <row r="4151" spans="1:12" x14ac:dyDescent="0.25">
      <c r="A4151" s="245" t="s">
        <v>2037</v>
      </c>
      <c r="B4151" s="245" t="s">
        <v>2036</v>
      </c>
      <c r="C4151" s="245" t="s">
        <v>2430</v>
      </c>
      <c r="D4151" s="245" t="s">
        <v>2429</v>
      </c>
      <c r="E4151" s="246" t="s">
        <v>44</v>
      </c>
      <c r="F4151" s="245" t="s">
        <v>44</v>
      </c>
      <c r="G4151" s="245" t="s">
        <v>3295</v>
      </c>
      <c r="H4151" s="245" t="s">
        <v>12722</v>
      </c>
      <c r="I4151" s="245" t="s">
        <v>24</v>
      </c>
      <c r="J4151" s="245" t="s">
        <v>569</v>
      </c>
      <c r="K4151" s="246" t="s">
        <v>15210</v>
      </c>
      <c r="L4151" s="245" t="s">
        <v>568</v>
      </c>
    </row>
    <row r="4152" spans="1:12" x14ac:dyDescent="0.25">
      <c r="A4152" s="245" t="s">
        <v>2037</v>
      </c>
      <c r="B4152" s="245" t="s">
        <v>2036</v>
      </c>
      <c r="C4152" s="245" t="s">
        <v>2430</v>
      </c>
      <c r="D4152" s="245" t="s">
        <v>2429</v>
      </c>
      <c r="E4152" s="246" t="s">
        <v>44</v>
      </c>
      <c r="F4152" s="245" t="s">
        <v>44</v>
      </c>
      <c r="G4152" s="245" t="s">
        <v>3294</v>
      </c>
      <c r="H4152" s="245" t="s">
        <v>12724</v>
      </c>
      <c r="I4152" s="245" t="s">
        <v>24</v>
      </c>
      <c r="J4152" s="245" t="s">
        <v>569</v>
      </c>
      <c r="K4152" s="246" t="s">
        <v>19576</v>
      </c>
      <c r="L4152" s="245" t="s">
        <v>568</v>
      </c>
    </row>
    <row r="4153" spans="1:12" x14ac:dyDescent="0.25">
      <c r="A4153" s="245" t="s">
        <v>2037</v>
      </c>
      <c r="B4153" s="245" t="s">
        <v>2036</v>
      </c>
      <c r="C4153" s="245" t="s">
        <v>2430</v>
      </c>
      <c r="D4153" s="245" t="s">
        <v>2429</v>
      </c>
      <c r="E4153" s="246" t="s">
        <v>44</v>
      </c>
      <c r="F4153" s="245" t="s">
        <v>44</v>
      </c>
      <c r="G4153" s="245" t="s">
        <v>3293</v>
      </c>
      <c r="H4153" s="245" t="s">
        <v>12726</v>
      </c>
      <c r="I4153" s="245" t="s">
        <v>24</v>
      </c>
      <c r="J4153" s="245" t="s">
        <v>569</v>
      </c>
      <c r="K4153" s="246" t="s">
        <v>15339</v>
      </c>
      <c r="L4153" s="245" t="s">
        <v>568</v>
      </c>
    </row>
    <row r="4154" spans="1:12" x14ac:dyDescent="0.25">
      <c r="A4154" s="245" t="s">
        <v>2037</v>
      </c>
      <c r="B4154" s="245" t="s">
        <v>2036</v>
      </c>
      <c r="C4154" s="245" t="s">
        <v>2430</v>
      </c>
      <c r="D4154" s="245" t="s">
        <v>2429</v>
      </c>
      <c r="E4154" s="246" t="s">
        <v>44</v>
      </c>
      <c r="F4154" s="245" t="s">
        <v>44</v>
      </c>
      <c r="G4154" s="245" t="s">
        <v>3292</v>
      </c>
      <c r="H4154" s="245" t="s">
        <v>12727</v>
      </c>
      <c r="I4154" s="245" t="s">
        <v>24</v>
      </c>
      <c r="J4154" s="245" t="s">
        <v>569</v>
      </c>
      <c r="K4154" s="246" t="s">
        <v>12462</v>
      </c>
      <c r="L4154" s="245" t="s">
        <v>568</v>
      </c>
    </row>
    <row r="4155" spans="1:12" x14ac:dyDescent="0.25">
      <c r="A4155" s="245" t="s">
        <v>2037</v>
      </c>
      <c r="B4155" s="245" t="s">
        <v>2036</v>
      </c>
      <c r="C4155" s="245" t="s">
        <v>2430</v>
      </c>
      <c r="D4155" s="245" t="s">
        <v>2429</v>
      </c>
      <c r="E4155" s="246" t="s">
        <v>44</v>
      </c>
      <c r="F4155" s="245" t="s">
        <v>44</v>
      </c>
      <c r="G4155" s="245" t="s">
        <v>3291</v>
      </c>
      <c r="H4155" s="245" t="s">
        <v>12728</v>
      </c>
      <c r="I4155" s="245" t="s">
        <v>24</v>
      </c>
      <c r="J4155" s="245" t="s">
        <v>569</v>
      </c>
      <c r="K4155" s="246" t="s">
        <v>19577</v>
      </c>
      <c r="L4155" s="245" t="s">
        <v>568</v>
      </c>
    </row>
    <row r="4156" spans="1:12" x14ac:dyDescent="0.25">
      <c r="A4156" s="245" t="s">
        <v>2037</v>
      </c>
      <c r="B4156" s="245" t="s">
        <v>2036</v>
      </c>
      <c r="C4156" s="245" t="s">
        <v>2430</v>
      </c>
      <c r="D4156" s="245" t="s">
        <v>2429</v>
      </c>
      <c r="E4156" s="246" t="s">
        <v>44</v>
      </c>
      <c r="F4156" s="245" t="s">
        <v>44</v>
      </c>
      <c r="G4156" s="245" t="s">
        <v>3290</v>
      </c>
      <c r="H4156" s="245" t="s">
        <v>12729</v>
      </c>
      <c r="I4156" s="245" t="s">
        <v>24</v>
      </c>
      <c r="J4156" s="245" t="s">
        <v>569</v>
      </c>
      <c r="K4156" s="246" t="s">
        <v>19578</v>
      </c>
      <c r="L4156" s="245" t="s">
        <v>568</v>
      </c>
    </row>
    <row r="4157" spans="1:12" x14ac:dyDescent="0.25">
      <c r="A4157" s="245" t="s">
        <v>2037</v>
      </c>
      <c r="B4157" s="245" t="s">
        <v>2036</v>
      </c>
      <c r="C4157" s="245" t="s">
        <v>2430</v>
      </c>
      <c r="D4157" s="245" t="s">
        <v>2429</v>
      </c>
      <c r="E4157" s="246" t="s">
        <v>44</v>
      </c>
      <c r="F4157" s="245" t="s">
        <v>44</v>
      </c>
      <c r="G4157" s="245" t="s">
        <v>3289</v>
      </c>
      <c r="H4157" s="245" t="s">
        <v>12730</v>
      </c>
      <c r="I4157" s="245" t="s">
        <v>24</v>
      </c>
      <c r="J4157" s="245" t="s">
        <v>569</v>
      </c>
      <c r="K4157" s="246" t="s">
        <v>19579</v>
      </c>
      <c r="L4157" s="245" t="s">
        <v>568</v>
      </c>
    </row>
    <row r="4158" spans="1:12" x14ac:dyDescent="0.25">
      <c r="A4158" s="245" t="s">
        <v>2037</v>
      </c>
      <c r="B4158" s="245" t="s">
        <v>2036</v>
      </c>
      <c r="C4158" s="245" t="s">
        <v>2430</v>
      </c>
      <c r="D4158" s="245" t="s">
        <v>2429</v>
      </c>
      <c r="E4158" s="246" t="s">
        <v>44</v>
      </c>
      <c r="F4158" s="245" t="s">
        <v>44</v>
      </c>
      <c r="G4158" s="245" t="s">
        <v>3288</v>
      </c>
      <c r="H4158" s="245" t="s">
        <v>12731</v>
      </c>
      <c r="I4158" s="245" t="s">
        <v>24</v>
      </c>
      <c r="J4158" s="245" t="s">
        <v>569</v>
      </c>
      <c r="K4158" s="246" t="s">
        <v>19580</v>
      </c>
      <c r="L4158" s="245" t="s">
        <v>568</v>
      </c>
    </row>
    <row r="4159" spans="1:12" x14ac:dyDescent="0.25">
      <c r="A4159" s="245" t="s">
        <v>2037</v>
      </c>
      <c r="B4159" s="245" t="s">
        <v>2036</v>
      </c>
      <c r="C4159" s="245" t="s">
        <v>2430</v>
      </c>
      <c r="D4159" s="245" t="s">
        <v>2429</v>
      </c>
      <c r="E4159" s="246" t="s">
        <v>44</v>
      </c>
      <c r="F4159" s="245" t="s">
        <v>44</v>
      </c>
      <c r="G4159" s="245" t="s">
        <v>3287</v>
      </c>
      <c r="H4159" s="245" t="s">
        <v>12733</v>
      </c>
      <c r="I4159" s="245" t="s">
        <v>24</v>
      </c>
      <c r="J4159" s="245" t="s">
        <v>569</v>
      </c>
      <c r="K4159" s="246" t="s">
        <v>19581</v>
      </c>
      <c r="L4159" s="245" t="s">
        <v>568</v>
      </c>
    </row>
    <row r="4160" spans="1:12" x14ac:dyDescent="0.25">
      <c r="A4160" s="245" t="s">
        <v>2037</v>
      </c>
      <c r="B4160" s="245" t="s">
        <v>2036</v>
      </c>
      <c r="C4160" s="245" t="s">
        <v>2430</v>
      </c>
      <c r="D4160" s="245" t="s">
        <v>2429</v>
      </c>
      <c r="E4160" s="246" t="s">
        <v>44</v>
      </c>
      <c r="F4160" s="245" t="s">
        <v>44</v>
      </c>
      <c r="G4160" s="245" t="s">
        <v>3286</v>
      </c>
      <c r="H4160" s="245" t="s">
        <v>12734</v>
      </c>
      <c r="I4160" s="245" t="s">
        <v>24</v>
      </c>
      <c r="J4160" s="245" t="s">
        <v>569</v>
      </c>
      <c r="K4160" s="246" t="s">
        <v>10391</v>
      </c>
      <c r="L4160" s="245" t="s">
        <v>568</v>
      </c>
    </row>
    <row r="4161" spans="1:12" x14ac:dyDescent="0.25">
      <c r="A4161" s="245" t="s">
        <v>2037</v>
      </c>
      <c r="B4161" s="245" t="s">
        <v>2036</v>
      </c>
      <c r="C4161" s="245" t="s">
        <v>2430</v>
      </c>
      <c r="D4161" s="245" t="s">
        <v>2429</v>
      </c>
      <c r="E4161" s="246" t="s">
        <v>44</v>
      </c>
      <c r="F4161" s="245" t="s">
        <v>44</v>
      </c>
      <c r="G4161" s="245" t="s">
        <v>3285</v>
      </c>
      <c r="H4161" s="245" t="s">
        <v>12735</v>
      </c>
      <c r="I4161" s="245" t="s">
        <v>24</v>
      </c>
      <c r="J4161" s="245" t="s">
        <v>569</v>
      </c>
      <c r="K4161" s="246" t="s">
        <v>19582</v>
      </c>
      <c r="L4161" s="245" t="s">
        <v>568</v>
      </c>
    </row>
    <row r="4162" spans="1:12" x14ac:dyDescent="0.25">
      <c r="A4162" s="245" t="s">
        <v>2037</v>
      </c>
      <c r="B4162" s="245" t="s">
        <v>2036</v>
      </c>
      <c r="C4162" s="245" t="s">
        <v>2430</v>
      </c>
      <c r="D4162" s="245" t="s">
        <v>2429</v>
      </c>
      <c r="E4162" s="246" t="s">
        <v>44</v>
      </c>
      <c r="F4162" s="245" t="s">
        <v>44</v>
      </c>
      <c r="G4162" s="245" t="s">
        <v>3284</v>
      </c>
      <c r="H4162" s="245" t="s">
        <v>12736</v>
      </c>
      <c r="I4162" s="245" t="s">
        <v>24</v>
      </c>
      <c r="J4162" s="245" t="s">
        <v>569</v>
      </c>
      <c r="K4162" s="246" t="s">
        <v>19583</v>
      </c>
      <c r="L4162" s="245" t="s">
        <v>568</v>
      </c>
    </row>
    <row r="4163" spans="1:12" x14ac:dyDescent="0.25">
      <c r="A4163" s="245" t="s">
        <v>2037</v>
      </c>
      <c r="B4163" s="245" t="s">
        <v>2036</v>
      </c>
      <c r="C4163" s="245" t="s">
        <v>2430</v>
      </c>
      <c r="D4163" s="245" t="s">
        <v>2429</v>
      </c>
      <c r="E4163" s="246" t="s">
        <v>44</v>
      </c>
      <c r="F4163" s="245" t="s">
        <v>44</v>
      </c>
      <c r="G4163" s="245" t="s">
        <v>3283</v>
      </c>
      <c r="H4163" s="245" t="s">
        <v>12737</v>
      </c>
      <c r="I4163" s="245" t="s">
        <v>24</v>
      </c>
      <c r="J4163" s="245" t="s">
        <v>569</v>
      </c>
      <c r="K4163" s="246" t="s">
        <v>15307</v>
      </c>
      <c r="L4163" s="245" t="s">
        <v>568</v>
      </c>
    </row>
    <row r="4164" spans="1:12" x14ac:dyDescent="0.25">
      <c r="A4164" s="245" t="s">
        <v>2037</v>
      </c>
      <c r="B4164" s="245" t="s">
        <v>2036</v>
      </c>
      <c r="C4164" s="245" t="s">
        <v>2430</v>
      </c>
      <c r="D4164" s="245" t="s">
        <v>2429</v>
      </c>
      <c r="E4164" s="246" t="s">
        <v>44</v>
      </c>
      <c r="F4164" s="245" t="s">
        <v>44</v>
      </c>
      <c r="G4164" s="245" t="s">
        <v>3282</v>
      </c>
      <c r="H4164" s="245" t="s">
        <v>12738</v>
      </c>
      <c r="I4164" s="245" t="s">
        <v>24</v>
      </c>
      <c r="J4164" s="245" t="s">
        <v>569</v>
      </c>
      <c r="K4164" s="246" t="s">
        <v>14973</v>
      </c>
      <c r="L4164" s="245" t="s">
        <v>568</v>
      </c>
    </row>
    <row r="4165" spans="1:12" x14ac:dyDescent="0.25">
      <c r="A4165" s="245" t="s">
        <v>2037</v>
      </c>
      <c r="B4165" s="245" t="s">
        <v>2036</v>
      </c>
      <c r="C4165" s="245" t="s">
        <v>2430</v>
      </c>
      <c r="D4165" s="245" t="s">
        <v>2429</v>
      </c>
      <c r="E4165" s="246" t="s">
        <v>44</v>
      </c>
      <c r="F4165" s="245" t="s">
        <v>44</v>
      </c>
      <c r="G4165" s="245" t="s">
        <v>3281</v>
      </c>
      <c r="H4165" s="245" t="s">
        <v>12739</v>
      </c>
      <c r="I4165" s="245" t="s">
        <v>24</v>
      </c>
      <c r="J4165" s="245" t="s">
        <v>569</v>
      </c>
      <c r="K4165" s="246" t="s">
        <v>19584</v>
      </c>
      <c r="L4165" s="245" t="s">
        <v>568</v>
      </c>
    </row>
    <row r="4166" spans="1:12" x14ac:dyDescent="0.25">
      <c r="A4166" s="245" t="s">
        <v>2037</v>
      </c>
      <c r="B4166" s="245" t="s">
        <v>2036</v>
      </c>
      <c r="C4166" s="245" t="s">
        <v>2430</v>
      </c>
      <c r="D4166" s="245" t="s">
        <v>2429</v>
      </c>
      <c r="E4166" s="246" t="s">
        <v>44</v>
      </c>
      <c r="F4166" s="245" t="s">
        <v>44</v>
      </c>
      <c r="G4166" s="245" t="s">
        <v>3280</v>
      </c>
      <c r="H4166" s="245" t="s">
        <v>12741</v>
      </c>
      <c r="I4166" s="245" t="s">
        <v>24</v>
      </c>
      <c r="J4166" s="245" t="s">
        <v>569</v>
      </c>
      <c r="K4166" s="246" t="s">
        <v>14716</v>
      </c>
      <c r="L4166" s="245" t="s">
        <v>568</v>
      </c>
    </row>
    <row r="4167" spans="1:12" x14ac:dyDescent="0.25">
      <c r="A4167" s="245" t="s">
        <v>2037</v>
      </c>
      <c r="B4167" s="245" t="s">
        <v>2036</v>
      </c>
      <c r="C4167" s="245" t="s">
        <v>2430</v>
      </c>
      <c r="D4167" s="245" t="s">
        <v>2429</v>
      </c>
      <c r="E4167" s="246" t="s">
        <v>44</v>
      </c>
      <c r="F4167" s="245" t="s">
        <v>44</v>
      </c>
      <c r="G4167" s="245" t="s">
        <v>3279</v>
      </c>
      <c r="H4167" s="245" t="s">
        <v>12742</v>
      </c>
      <c r="I4167" s="245" t="s">
        <v>24</v>
      </c>
      <c r="J4167" s="245" t="s">
        <v>569</v>
      </c>
      <c r="K4167" s="246" t="s">
        <v>19585</v>
      </c>
      <c r="L4167" s="245" t="s">
        <v>568</v>
      </c>
    </row>
    <row r="4168" spans="1:12" x14ac:dyDescent="0.25">
      <c r="A4168" s="245" t="s">
        <v>2037</v>
      </c>
      <c r="B4168" s="245" t="s">
        <v>2036</v>
      </c>
      <c r="C4168" s="245" t="s">
        <v>2430</v>
      </c>
      <c r="D4168" s="245" t="s">
        <v>2429</v>
      </c>
      <c r="E4168" s="246" t="s">
        <v>44</v>
      </c>
      <c r="F4168" s="245" t="s">
        <v>44</v>
      </c>
      <c r="G4168" s="245" t="s">
        <v>3278</v>
      </c>
      <c r="H4168" s="245" t="s">
        <v>12744</v>
      </c>
      <c r="I4168" s="245" t="s">
        <v>24</v>
      </c>
      <c r="J4168" s="245" t="s">
        <v>569</v>
      </c>
      <c r="K4168" s="246" t="s">
        <v>19586</v>
      </c>
      <c r="L4168" s="245" t="s">
        <v>568</v>
      </c>
    </row>
    <row r="4169" spans="1:12" x14ac:dyDescent="0.25">
      <c r="A4169" s="245" t="s">
        <v>2037</v>
      </c>
      <c r="B4169" s="245" t="s">
        <v>2036</v>
      </c>
      <c r="C4169" s="245" t="s">
        <v>2430</v>
      </c>
      <c r="D4169" s="245" t="s">
        <v>2429</v>
      </c>
      <c r="E4169" s="246" t="s">
        <v>44</v>
      </c>
      <c r="F4169" s="245" t="s">
        <v>44</v>
      </c>
      <c r="G4169" s="245" t="s">
        <v>3277</v>
      </c>
      <c r="H4169" s="245" t="s">
        <v>12745</v>
      </c>
      <c r="I4169" s="245" t="s">
        <v>24</v>
      </c>
      <c r="J4169" s="245" t="s">
        <v>569</v>
      </c>
      <c r="K4169" s="246" t="s">
        <v>19587</v>
      </c>
      <c r="L4169" s="245" t="s">
        <v>568</v>
      </c>
    </row>
    <row r="4170" spans="1:12" x14ac:dyDescent="0.25">
      <c r="A4170" s="245" t="s">
        <v>2037</v>
      </c>
      <c r="B4170" s="245" t="s">
        <v>2036</v>
      </c>
      <c r="C4170" s="245" t="s">
        <v>2430</v>
      </c>
      <c r="D4170" s="245" t="s">
        <v>2429</v>
      </c>
      <c r="E4170" s="246" t="s">
        <v>44</v>
      </c>
      <c r="F4170" s="245" t="s">
        <v>44</v>
      </c>
      <c r="G4170" s="245" t="s">
        <v>3275</v>
      </c>
      <c r="H4170" s="245" t="s">
        <v>12746</v>
      </c>
      <c r="I4170" s="245" t="s">
        <v>24</v>
      </c>
      <c r="J4170" s="245" t="s">
        <v>569</v>
      </c>
      <c r="K4170" s="246" t="s">
        <v>12667</v>
      </c>
      <c r="L4170" s="245" t="s">
        <v>568</v>
      </c>
    </row>
    <row r="4171" spans="1:12" x14ac:dyDescent="0.25">
      <c r="A4171" s="245" t="s">
        <v>2037</v>
      </c>
      <c r="B4171" s="245" t="s">
        <v>2036</v>
      </c>
      <c r="C4171" s="245" t="s">
        <v>2430</v>
      </c>
      <c r="D4171" s="245" t="s">
        <v>2429</v>
      </c>
      <c r="E4171" s="246" t="s">
        <v>44</v>
      </c>
      <c r="F4171" s="245" t="s">
        <v>44</v>
      </c>
      <c r="G4171" s="245" t="s">
        <v>3274</v>
      </c>
      <c r="H4171" s="245" t="s">
        <v>12747</v>
      </c>
      <c r="I4171" s="245" t="s">
        <v>24</v>
      </c>
      <c r="J4171" s="245" t="s">
        <v>569</v>
      </c>
      <c r="K4171" s="246" t="s">
        <v>8226</v>
      </c>
      <c r="L4171" s="245" t="s">
        <v>568</v>
      </c>
    </row>
    <row r="4172" spans="1:12" x14ac:dyDescent="0.25">
      <c r="A4172" s="245" t="s">
        <v>2037</v>
      </c>
      <c r="B4172" s="245" t="s">
        <v>2036</v>
      </c>
      <c r="C4172" s="245" t="s">
        <v>2430</v>
      </c>
      <c r="D4172" s="245" t="s">
        <v>2429</v>
      </c>
      <c r="E4172" s="246" t="s">
        <v>44</v>
      </c>
      <c r="F4172" s="245" t="s">
        <v>44</v>
      </c>
      <c r="G4172" s="245" t="s">
        <v>3273</v>
      </c>
      <c r="H4172" s="245" t="s">
        <v>12748</v>
      </c>
      <c r="I4172" s="245" t="s">
        <v>24</v>
      </c>
      <c r="J4172" s="245" t="s">
        <v>569</v>
      </c>
      <c r="K4172" s="246" t="s">
        <v>15230</v>
      </c>
      <c r="L4172" s="245" t="s">
        <v>568</v>
      </c>
    </row>
    <row r="4173" spans="1:12" x14ac:dyDescent="0.25">
      <c r="A4173" s="245" t="s">
        <v>2037</v>
      </c>
      <c r="B4173" s="245" t="s">
        <v>2036</v>
      </c>
      <c r="C4173" s="245" t="s">
        <v>2430</v>
      </c>
      <c r="D4173" s="245" t="s">
        <v>2429</v>
      </c>
      <c r="E4173" s="246" t="s">
        <v>44</v>
      </c>
      <c r="F4173" s="245" t="s">
        <v>44</v>
      </c>
      <c r="G4173" s="245" t="s">
        <v>3272</v>
      </c>
      <c r="H4173" s="245" t="s">
        <v>12749</v>
      </c>
      <c r="I4173" s="245" t="s">
        <v>24</v>
      </c>
      <c r="J4173" s="245" t="s">
        <v>569</v>
      </c>
      <c r="K4173" s="246" t="s">
        <v>15401</v>
      </c>
      <c r="L4173" s="245" t="s">
        <v>568</v>
      </c>
    </row>
    <row r="4174" spans="1:12" x14ac:dyDescent="0.25">
      <c r="A4174" s="245" t="s">
        <v>2037</v>
      </c>
      <c r="B4174" s="245" t="s">
        <v>2036</v>
      </c>
      <c r="C4174" s="245" t="s">
        <v>2430</v>
      </c>
      <c r="D4174" s="245" t="s">
        <v>2429</v>
      </c>
      <c r="E4174" s="246" t="s">
        <v>44</v>
      </c>
      <c r="F4174" s="245" t="s">
        <v>44</v>
      </c>
      <c r="G4174" s="245" t="s">
        <v>3271</v>
      </c>
      <c r="H4174" s="245" t="s">
        <v>12750</v>
      </c>
      <c r="I4174" s="245" t="s">
        <v>24</v>
      </c>
      <c r="J4174" s="245" t="s">
        <v>569</v>
      </c>
      <c r="K4174" s="246" t="s">
        <v>8347</v>
      </c>
      <c r="L4174" s="245" t="s">
        <v>568</v>
      </c>
    </row>
    <row r="4175" spans="1:12" x14ac:dyDescent="0.25">
      <c r="A4175" s="245" t="s">
        <v>2037</v>
      </c>
      <c r="B4175" s="245" t="s">
        <v>2036</v>
      </c>
      <c r="C4175" s="245" t="s">
        <v>2430</v>
      </c>
      <c r="D4175" s="245" t="s">
        <v>2429</v>
      </c>
      <c r="E4175" s="246" t="s">
        <v>44</v>
      </c>
      <c r="F4175" s="245" t="s">
        <v>44</v>
      </c>
      <c r="G4175" s="245" t="s">
        <v>3269</v>
      </c>
      <c r="H4175" s="245" t="s">
        <v>12751</v>
      </c>
      <c r="I4175" s="245" t="s">
        <v>24</v>
      </c>
      <c r="J4175" s="245" t="s">
        <v>569</v>
      </c>
      <c r="K4175" s="246" t="s">
        <v>19588</v>
      </c>
      <c r="L4175" s="245" t="s">
        <v>568</v>
      </c>
    </row>
    <row r="4176" spans="1:12" x14ac:dyDescent="0.25">
      <c r="A4176" s="245" t="s">
        <v>2037</v>
      </c>
      <c r="B4176" s="245" t="s">
        <v>2036</v>
      </c>
      <c r="C4176" s="245" t="s">
        <v>2430</v>
      </c>
      <c r="D4176" s="245" t="s">
        <v>2429</v>
      </c>
      <c r="E4176" s="246" t="s">
        <v>44</v>
      </c>
      <c r="F4176" s="245" t="s">
        <v>44</v>
      </c>
      <c r="G4176" s="245" t="s">
        <v>3268</v>
      </c>
      <c r="H4176" s="245" t="s">
        <v>12752</v>
      </c>
      <c r="I4176" s="245" t="s">
        <v>24</v>
      </c>
      <c r="J4176" s="245" t="s">
        <v>569</v>
      </c>
      <c r="K4176" s="246" t="s">
        <v>10188</v>
      </c>
      <c r="L4176" s="245" t="s">
        <v>568</v>
      </c>
    </row>
    <row r="4177" spans="1:12" x14ac:dyDescent="0.25">
      <c r="A4177" s="245" t="s">
        <v>2037</v>
      </c>
      <c r="B4177" s="245" t="s">
        <v>2036</v>
      </c>
      <c r="C4177" s="245" t="s">
        <v>2430</v>
      </c>
      <c r="D4177" s="245" t="s">
        <v>2429</v>
      </c>
      <c r="E4177" s="246" t="s">
        <v>44</v>
      </c>
      <c r="F4177" s="245" t="s">
        <v>44</v>
      </c>
      <c r="G4177" s="245" t="s">
        <v>3267</v>
      </c>
      <c r="H4177" s="245" t="s">
        <v>12753</v>
      </c>
      <c r="I4177" s="245" t="s">
        <v>24</v>
      </c>
      <c r="J4177" s="245" t="s">
        <v>569</v>
      </c>
      <c r="K4177" s="246" t="s">
        <v>19589</v>
      </c>
      <c r="L4177" s="245" t="s">
        <v>568</v>
      </c>
    </row>
    <row r="4178" spans="1:12" x14ac:dyDescent="0.25">
      <c r="A4178" s="245" t="s">
        <v>2037</v>
      </c>
      <c r="B4178" s="245" t="s">
        <v>2036</v>
      </c>
      <c r="C4178" s="245" t="s">
        <v>2430</v>
      </c>
      <c r="D4178" s="245" t="s">
        <v>2429</v>
      </c>
      <c r="E4178" s="246" t="s">
        <v>44</v>
      </c>
      <c r="F4178" s="245" t="s">
        <v>44</v>
      </c>
      <c r="G4178" s="245" t="s">
        <v>3266</v>
      </c>
      <c r="H4178" s="245" t="s">
        <v>12755</v>
      </c>
      <c r="I4178" s="245" t="s">
        <v>24</v>
      </c>
      <c r="J4178" s="245" t="s">
        <v>569</v>
      </c>
      <c r="K4178" s="246" t="s">
        <v>19590</v>
      </c>
      <c r="L4178" s="245" t="s">
        <v>568</v>
      </c>
    </row>
    <row r="4179" spans="1:12" x14ac:dyDescent="0.25">
      <c r="A4179" s="245" t="s">
        <v>2037</v>
      </c>
      <c r="B4179" s="245" t="s">
        <v>2036</v>
      </c>
      <c r="C4179" s="245" t="s">
        <v>2430</v>
      </c>
      <c r="D4179" s="245" t="s">
        <v>2429</v>
      </c>
      <c r="E4179" s="246" t="s">
        <v>44</v>
      </c>
      <c r="F4179" s="245" t="s">
        <v>44</v>
      </c>
      <c r="G4179" s="245" t="s">
        <v>3265</v>
      </c>
      <c r="H4179" s="245" t="s">
        <v>12757</v>
      </c>
      <c r="I4179" s="245" t="s">
        <v>24</v>
      </c>
      <c r="J4179" s="245" t="s">
        <v>569</v>
      </c>
      <c r="K4179" s="246" t="s">
        <v>19591</v>
      </c>
      <c r="L4179" s="245" t="s">
        <v>568</v>
      </c>
    </row>
    <row r="4180" spans="1:12" x14ac:dyDescent="0.25">
      <c r="A4180" s="245" t="s">
        <v>2037</v>
      </c>
      <c r="B4180" s="245" t="s">
        <v>2036</v>
      </c>
      <c r="C4180" s="245" t="s">
        <v>2430</v>
      </c>
      <c r="D4180" s="245" t="s">
        <v>2429</v>
      </c>
      <c r="E4180" s="246" t="s">
        <v>44</v>
      </c>
      <c r="F4180" s="245" t="s">
        <v>44</v>
      </c>
      <c r="G4180" s="245" t="s">
        <v>3264</v>
      </c>
      <c r="H4180" s="245" t="s">
        <v>12758</v>
      </c>
      <c r="I4180" s="245" t="s">
        <v>24</v>
      </c>
      <c r="J4180" s="245" t="s">
        <v>569</v>
      </c>
      <c r="K4180" s="246" t="s">
        <v>19592</v>
      </c>
      <c r="L4180" s="245" t="s">
        <v>568</v>
      </c>
    </row>
    <row r="4181" spans="1:12" x14ac:dyDescent="0.25">
      <c r="A4181" s="245" t="s">
        <v>2037</v>
      </c>
      <c r="B4181" s="245" t="s">
        <v>2036</v>
      </c>
      <c r="C4181" s="245" t="s">
        <v>2430</v>
      </c>
      <c r="D4181" s="245" t="s">
        <v>2429</v>
      </c>
      <c r="E4181" s="246" t="s">
        <v>44</v>
      </c>
      <c r="F4181" s="245" t="s">
        <v>44</v>
      </c>
      <c r="G4181" s="245" t="s">
        <v>3263</v>
      </c>
      <c r="H4181" s="245" t="s">
        <v>12759</v>
      </c>
      <c r="I4181" s="245" t="s">
        <v>24</v>
      </c>
      <c r="J4181" s="245" t="s">
        <v>569</v>
      </c>
      <c r="K4181" s="246" t="s">
        <v>19593</v>
      </c>
      <c r="L4181" s="245" t="s">
        <v>568</v>
      </c>
    </row>
    <row r="4182" spans="1:12" x14ac:dyDescent="0.25">
      <c r="A4182" s="245" t="s">
        <v>2037</v>
      </c>
      <c r="B4182" s="245" t="s">
        <v>2036</v>
      </c>
      <c r="C4182" s="245" t="s">
        <v>2430</v>
      </c>
      <c r="D4182" s="245" t="s">
        <v>2429</v>
      </c>
      <c r="E4182" s="246" t="s">
        <v>44</v>
      </c>
      <c r="F4182" s="245" t="s">
        <v>44</v>
      </c>
      <c r="G4182" s="245" t="s">
        <v>3262</v>
      </c>
      <c r="H4182" s="245" t="s">
        <v>12760</v>
      </c>
      <c r="I4182" s="245" t="s">
        <v>24</v>
      </c>
      <c r="J4182" s="245" t="s">
        <v>569</v>
      </c>
      <c r="K4182" s="246" t="s">
        <v>14992</v>
      </c>
      <c r="L4182" s="245" t="s">
        <v>568</v>
      </c>
    </row>
    <row r="4183" spans="1:12" x14ac:dyDescent="0.25">
      <c r="A4183" s="245" t="s">
        <v>2037</v>
      </c>
      <c r="B4183" s="245" t="s">
        <v>2036</v>
      </c>
      <c r="C4183" s="245" t="s">
        <v>2430</v>
      </c>
      <c r="D4183" s="245" t="s">
        <v>2429</v>
      </c>
      <c r="E4183" s="246" t="s">
        <v>44</v>
      </c>
      <c r="F4183" s="245" t="s">
        <v>44</v>
      </c>
      <c r="G4183" s="245" t="s">
        <v>3261</v>
      </c>
      <c r="H4183" s="245" t="s">
        <v>12761</v>
      </c>
      <c r="I4183" s="245" t="s">
        <v>24</v>
      </c>
      <c r="J4183" s="245" t="s">
        <v>569</v>
      </c>
      <c r="K4183" s="246" t="s">
        <v>19594</v>
      </c>
      <c r="L4183" s="245" t="s">
        <v>568</v>
      </c>
    </row>
    <row r="4184" spans="1:12" x14ac:dyDescent="0.25">
      <c r="A4184" s="245" t="s">
        <v>2037</v>
      </c>
      <c r="B4184" s="245" t="s">
        <v>2036</v>
      </c>
      <c r="C4184" s="245" t="s">
        <v>2430</v>
      </c>
      <c r="D4184" s="245" t="s">
        <v>2429</v>
      </c>
      <c r="E4184" s="246" t="s">
        <v>44</v>
      </c>
      <c r="F4184" s="245" t="s">
        <v>44</v>
      </c>
      <c r="G4184" s="245" t="s">
        <v>3260</v>
      </c>
      <c r="H4184" s="245" t="s">
        <v>12762</v>
      </c>
      <c r="I4184" s="245" t="s">
        <v>24</v>
      </c>
      <c r="J4184" s="245" t="s">
        <v>569</v>
      </c>
      <c r="K4184" s="246" t="s">
        <v>9472</v>
      </c>
      <c r="L4184" s="245" t="s">
        <v>568</v>
      </c>
    </row>
    <row r="4185" spans="1:12" x14ac:dyDescent="0.25">
      <c r="A4185" s="245" t="s">
        <v>2037</v>
      </c>
      <c r="B4185" s="245" t="s">
        <v>2036</v>
      </c>
      <c r="C4185" s="245" t="s">
        <v>2430</v>
      </c>
      <c r="D4185" s="245" t="s">
        <v>2429</v>
      </c>
      <c r="E4185" s="246" t="s">
        <v>44</v>
      </c>
      <c r="F4185" s="245" t="s">
        <v>44</v>
      </c>
      <c r="G4185" s="245" t="s">
        <v>3259</v>
      </c>
      <c r="H4185" s="245" t="s">
        <v>12764</v>
      </c>
      <c r="I4185" s="245" t="s">
        <v>24</v>
      </c>
      <c r="J4185" s="245" t="s">
        <v>569</v>
      </c>
      <c r="K4185" s="246" t="s">
        <v>19595</v>
      </c>
      <c r="L4185" s="245" t="s">
        <v>568</v>
      </c>
    </row>
    <row r="4186" spans="1:12" x14ac:dyDescent="0.25">
      <c r="A4186" s="245" t="s">
        <v>2037</v>
      </c>
      <c r="B4186" s="245" t="s">
        <v>2036</v>
      </c>
      <c r="C4186" s="245" t="s">
        <v>2430</v>
      </c>
      <c r="D4186" s="245" t="s">
        <v>2429</v>
      </c>
      <c r="E4186" s="246" t="s">
        <v>44</v>
      </c>
      <c r="F4186" s="245" t="s">
        <v>44</v>
      </c>
      <c r="G4186" s="245" t="s">
        <v>3258</v>
      </c>
      <c r="H4186" s="245" t="s">
        <v>12766</v>
      </c>
      <c r="I4186" s="245" t="s">
        <v>24</v>
      </c>
      <c r="J4186" s="245" t="s">
        <v>569</v>
      </c>
      <c r="K4186" s="246" t="s">
        <v>19596</v>
      </c>
      <c r="L4186" s="245" t="s">
        <v>568</v>
      </c>
    </row>
    <row r="4187" spans="1:12" x14ac:dyDescent="0.25">
      <c r="A4187" s="245" t="s">
        <v>2037</v>
      </c>
      <c r="B4187" s="245" t="s">
        <v>2036</v>
      </c>
      <c r="C4187" s="245" t="s">
        <v>2430</v>
      </c>
      <c r="D4187" s="245" t="s">
        <v>2429</v>
      </c>
      <c r="E4187" s="246" t="s">
        <v>44</v>
      </c>
      <c r="F4187" s="245" t="s">
        <v>44</v>
      </c>
      <c r="G4187" s="245" t="s">
        <v>3257</v>
      </c>
      <c r="H4187" s="245" t="s">
        <v>12767</v>
      </c>
      <c r="I4187" s="245" t="s">
        <v>24</v>
      </c>
      <c r="J4187" s="245" t="s">
        <v>569</v>
      </c>
      <c r="K4187" s="246" t="s">
        <v>11996</v>
      </c>
      <c r="L4187" s="245" t="s">
        <v>568</v>
      </c>
    </row>
    <row r="4188" spans="1:12" x14ac:dyDescent="0.25">
      <c r="A4188" s="245" t="s">
        <v>2037</v>
      </c>
      <c r="B4188" s="245" t="s">
        <v>2036</v>
      </c>
      <c r="C4188" s="245" t="s">
        <v>2430</v>
      </c>
      <c r="D4188" s="245" t="s">
        <v>2429</v>
      </c>
      <c r="E4188" s="246" t="s">
        <v>44</v>
      </c>
      <c r="F4188" s="245" t="s">
        <v>44</v>
      </c>
      <c r="G4188" s="245" t="s">
        <v>3256</v>
      </c>
      <c r="H4188" s="245" t="s">
        <v>12768</v>
      </c>
      <c r="I4188" s="245" t="s">
        <v>24</v>
      </c>
      <c r="J4188" s="245" t="s">
        <v>569</v>
      </c>
      <c r="K4188" s="246" t="s">
        <v>19597</v>
      </c>
      <c r="L4188" s="245" t="s">
        <v>568</v>
      </c>
    </row>
    <row r="4189" spans="1:12" x14ac:dyDescent="0.25">
      <c r="A4189" s="245" t="s">
        <v>2037</v>
      </c>
      <c r="B4189" s="245" t="s">
        <v>2036</v>
      </c>
      <c r="C4189" s="245" t="s">
        <v>2430</v>
      </c>
      <c r="D4189" s="245" t="s">
        <v>2429</v>
      </c>
      <c r="E4189" s="246" t="s">
        <v>44</v>
      </c>
      <c r="F4189" s="245" t="s">
        <v>44</v>
      </c>
      <c r="G4189" s="245" t="s">
        <v>3255</v>
      </c>
      <c r="H4189" s="245" t="s">
        <v>12769</v>
      </c>
      <c r="I4189" s="245" t="s">
        <v>24</v>
      </c>
      <c r="J4189" s="245" t="s">
        <v>569</v>
      </c>
      <c r="K4189" s="246" t="s">
        <v>15171</v>
      </c>
      <c r="L4189" s="245" t="s">
        <v>568</v>
      </c>
    </row>
    <row r="4190" spans="1:12" x14ac:dyDescent="0.25">
      <c r="A4190" s="245" t="s">
        <v>2037</v>
      </c>
      <c r="B4190" s="245" t="s">
        <v>2036</v>
      </c>
      <c r="C4190" s="245" t="s">
        <v>2430</v>
      </c>
      <c r="D4190" s="245" t="s">
        <v>2429</v>
      </c>
      <c r="E4190" s="246" t="s">
        <v>44</v>
      </c>
      <c r="F4190" s="245" t="s">
        <v>44</v>
      </c>
      <c r="G4190" s="245" t="s">
        <v>3254</v>
      </c>
      <c r="H4190" s="245" t="s">
        <v>12770</v>
      </c>
      <c r="I4190" s="245" t="s">
        <v>24</v>
      </c>
      <c r="J4190" s="245" t="s">
        <v>569</v>
      </c>
      <c r="K4190" s="246" t="s">
        <v>19598</v>
      </c>
      <c r="L4190" s="245" t="s">
        <v>568</v>
      </c>
    </row>
    <row r="4191" spans="1:12" x14ac:dyDescent="0.25">
      <c r="A4191" s="245" t="s">
        <v>2037</v>
      </c>
      <c r="B4191" s="245" t="s">
        <v>2036</v>
      </c>
      <c r="C4191" s="245" t="s">
        <v>2430</v>
      </c>
      <c r="D4191" s="245" t="s">
        <v>2429</v>
      </c>
      <c r="E4191" s="246" t="s">
        <v>44</v>
      </c>
      <c r="F4191" s="245" t="s">
        <v>44</v>
      </c>
      <c r="G4191" s="245" t="s">
        <v>3253</v>
      </c>
      <c r="H4191" s="245" t="s">
        <v>12771</v>
      </c>
      <c r="I4191" s="245" t="s">
        <v>24</v>
      </c>
      <c r="J4191" s="245" t="s">
        <v>569</v>
      </c>
      <c r="K4191" s="246" t="s">
        <v>19599</v>
      </c>
      <c r="L4191" s="245" t="s">
        <v>568</v>
      </c>
    </row>
    <row r="4192" spans="1:12" x14ac:dyDescent="0.25">
      <c r="A4192" s="245" t="s">
        <v>2037</v>
      </c>
      <c r="B4192" s="245" t="s">
        <v>2036</v>
      </c>
      <c r="C4192" s="245" t="s">
        <v>2430</v>
      </c>
      <c r="D4192" s="245" t="s">
        <v>2429</v>
      </c>
      <c r="E4192" s="246" t="s">
        <v>44</v>
      </c>
      <c r="F4192" s="245" t="s">
        <v>44</v>
      </c>
      <c r="G4192" s="245" t="s">
        <v>3252</v>
      </c>
      <c r="H4192" s="245" t="s">
        <v>12772</v>
      </c>
      <c r="I4192" s="245" t="s">
        <v>24</v>
      </c>
      <c r="J4192" s="245" t="s">
        <v>569</v>
      </c>
      <c r="K4192" s="246" t="s">
        <v>19600</v>
      </c>
      <c r="L4192" s="245" t="s">
        <v>568</v>
      </c>
    </row>
    <row r="4193" spans="1:12" x14ac:dyDescent="0.25">
      <c r="A4193" s="245" t="s">
        <v>2037</v>
      </c>
      <c r="B4193" s="245" t="s">
        <v>2036</v>
      </c>
      <c r="C4193" s="245" t="s">
        <v>2430</v>
      </c>
      <c r="D4193" s="245" t="s">
        <v>2429</v>
      </c>
      <c r="E4193" s="246" t="s">
        <v>44</v>
      </c>
      <c r="F4193" s="245" t="s">
        <v>44</v>
      </c>
      <c r="G4193" s="245" t="s">
        <v>3251</v>
      </c>
      <c r="H4193" s="245" t="s">
        <v>12773</v>
      </c>
      <c r="I4193" s="245" t="s">
        <v>24</v>
      </c>
      <c r="J4193" s="245" t="s">
        <v>569</v>
      </c>
      <c r="K4193" s="246" t="s">
        <v>19601</v>
      </c>
      <c r="L4193" s="245" t="s">
        <v>568</v>
      </c>
    </row>
    <row r="4194" spans="1:12" x14ac:dyDescent="0.25">
      <c r="A4194" s="245" t="s">
        <v>2037</v>
      </c>
      <c r="B4194" s="245" t="s">
        <v>2036</v>
      </c>
      <c r="C4194" s="245" t="s">
        <v>2430</v>
      </c>
      <c r="D4194" s="245" t="s">
        <v>2429</v>
      </c>
      <c r="E4194" s="246" t="s">
        <v>44</v>
      </c>
      <c r="F4194" s="245" t="s">
        <v>44</v>
      </c>
      <c r="G4194" s="245" t="s">
        <v>3250</v>
      </c>
      <c r="H4194" s="245" t="s">
        <v>12774</v>
      </c>
      <c r="I4194" s="245" t="s">
        <v>24</v>
      </c>
      <c r="J4194" s="245" t="s">
        <v>569</v>
      </c>
      <c r="K4194" s="246" t="s">
        <v>19602</v>
      </c>
      <c r="L4194" s="245" t="s">
        <v>568</v>
      </c>
    </row>
    <row r="4195" spans="1:12" x14ac:dyDescent="0.25">
      <c r="A4195" s="245" t="s">
        <v>2037</v>
      </c>
      <c r="B4195" s="245" t="s">
        <v>2036</v>
      </c>
      <c r="C4195" s="245" t="s">
        <v>2430</v>
      </c>
      <c r="D4195" s="245" t="s">
        <v>2429</v>
      </c>
      <c r="E4195" s="246" t="s">
        <v>44</v>
      </c>
      <c r="F4195" s="245" t="s">
        <v>44</v>
      </c>
      <c r="G4195" s="245" t="s">
        <v>3248</v>
      </c>
      <c r="H4195" s="245" t="s">
        <v>12775</v>
      </c>
      <c r="I4195" s="245" t="s">
        <v>24</v>
      </c>
      <c r="J4195" s="245" t="s">
        <v>569</v>
      </c>
      <c r="K4195" s="246" t="s">
        <v>19603</v>
      </c>
      <c r="L4195" s="245" t="s">
        <v>568</v>
      </c>
    </row>
    <row r="4196" spans="1:12" x14ac:dyDescent="0.25">
      <c r="A4196" s="245" t="s">
        <v>2037</v>
      </c>
      <c r="B4196" s="245" t="s">
        <v>2036</v>
      </c>
      <c r="C4196" s="245" t="s">
        <v>2430</v>
      </c>
      <c r="D4196" s="245" t="s">
        <v>2429</v>
      </c>
      <c r="E4196" s="246" t="s">
        <v>44</v>
      </c>
      <c r="F4196" s="245" t="s">
        <v>44</v>
      </c>
      <c r="G4196" s="245" t="s">
        <v>3247</v>
      </c>
      <c r="H4196" s="245" t="s">
        <v>12776</v>
      </c>
      <c r="I4196" s="245" t="s">
        <v>24</v>
      </c>
      <c r="J4196" s="245" t="s">
        <v>569</v>
      </c>
      <c r="K4196" s="246" t="s">
        <v>19604</v>
      </c>
      <c r="L4196" s="245" t="s">
        <v>568</v>
      </c>
    </row>
    <row r="4197" spans="1:12" x14ac:dyDescent="0.25">
      <c r="A4197" s="245" t="s">
        <v>2037</v>
      </c>
      <c r="B4197" s="245" t="s">
        <v>2036</v>
      </c>
      <c r="C4197" s="245" t="s">
        <v>2430</v>
      </c>
      <c r="D4197" s="245" t="s">
        <v>2429</v>
      </c>
      <c r="E4197" s="246" t="s">
        <v>44</v>
      </c>
      <c r="F4197" s="245" t="s">
        <v>44</v>
      </c>
      <c r="G4197" s="245" t="s">
        <v>3246</v>
      </c>
      <c r="H4197" s="245" t="s">
        <v>12778</v>
      </c>
      <c r="I4197" s="245" t="s">
        <v>24</v>
      </c>
      <c r="J4197" s="245" t="s">
        <v>569</v>
      </c>
      <c r="K4197" s="246" t="s">
        <v>19605</v>
      </c>
      <c r="L4197" s="245" t="s">
        <v>568</v>
      </c>
    </row>
    <row r="4198" spans="1:12" x14ac:dyDescent="0.25">
      <c r="A4198" s="245" t="s">
        <v>2037</v>
      </c>
      <c r="B4198" s="245" t="s">
        <v>2036</v>
      </c>
      <c r="C4198" s="245" t="s">
        <v>2430</v>
      </c>
      <c r="D4198" s="245" t="s">
        <v>2429</v>
      </c>
      <c r="E4198" s="246" t="s">
        <v>44</v>
      </c>
      <c r="F4198" s="245" t="s">
        <v>44</v>
      </c>
      <c r="G4198" s="245" t="s">
        <v>3245</v>
      </c>
      <c r="H4198" s="245" t="s">
        <v>12779</v>
      </c>
      <c r="I4198" s="245" t="s">
        <v>24</v>
      </c>
      <c r="J4198" s="245" t="s">
        <v>569</v>
      </c>
      <c r="K4198" s="246" t="s">
        <v>19606</v>
      </c>
      <c r="L4198" s="245" t="s">
        <v>568</v>
      </c>
    </row>
    <row r="4199" spans="1:12" x14ac:dyDescent="0.25">
      <c r="A4199" s="245" t="s">
        <v>2037</v>
      </c>
      <c r="B4199" s="245" t="s">
        <v>2036</v>
      </c>
      <c r="C4199" s="245" t="s">
        <v>2430</v>
      </c>
      <c r="D4199" s="245" t="s">
        <v>2429</v>
      </c>
      <c r="E4199" s="246" t="s">
        <v>44</v>
      </c>
      <c r="F4199" s="245" t="s">
        <v>44</v>
      </c>
      <c r="G4199" s="245" t="s">
        <v>3244</v>
      </c>
      <c r="H4199" s="245" t="s">
        <v>12780</v>
      </c>
      <c r="I4199" s="245" t="s">
        <v>24</v>
      </c>
      <c r="J4199" s="245" t="s">
        <v>569</v>
      </c>
      <c r="K4199" s="246" t="s">
        <v>12629</v>
      </c>
      <c r="L4199" s="245" t="s">
        <v>568</v>
      </c>
    </row>
    <row r="4200" spans="1:12" x14ac:dyDescent="0.25">
      <c r="A4200" s="245" t="s">
        <v>2037</v>
      </c>
      <c r="B4200" s="245" t="s">
        <v>2036</v>
      </c>
      <c r="C4200" s="245" t="s">
        <v>2430</v>
      </c>
      <c r="D4200" s="245" t="s">
        <v>2429</v>
      </c>
      <c r="E4200" s="246" t="s">
        <v>44</v>
      </c>
      <c r="F4200" s="245" t="s">
        <v>44</v>
      </c>
      <c r="G4200" s="245" t="s">
        <v>3243</v>
      </c>
      <c r="H4200" s="245" t="s">
        <v>12781</v>
      </c>
      <c r="I4200" s="245" t="s">
        <v>24</v>
      </c>
      <c r="J4200" s="245" t="s">
        <v>569</v>
      </c>
      <c r="K4200" s="246" t="s">
        <v>8419</v>
      </c>
      <c r="L4200" s="245" t="s">
        <v>568</v>
      </c>
    </row>
    <row r="4201" spans="1:12" x14ac:dyDescent="0.25">
      <c r="A4201" s="245" t="s">
        <v>2037</v>
      </c>
      <c r="B4201" s="245" t="s">
        <v>2036</v>
      </c>
      <c r="C4201" s="245" t="s">
        <v>2430</v>
      </c>
      <c r="D4201" s="245" t="s">
        <v>2429</v>
      </c>
      <c r="E4201" s="246" t="s">
        <v>44</v>
      </c>
      <c r="F4201" s="245" t="s">
        <v>44</v>
      </c>
      <c r="G4201" s="245" t="s">
        <v>3242</v>
      </c>
      <c r="H4201" s="245" t="s">
        <v>12782</v>
      </c>
      <c r="I4201" s="245" t="s">
        <v>24</v>
      </c>
      <c r="J4201" s="245" t="s">
        <v>569</v>
      </c>
      <c r="K4201" s="246" t="s">
        <v>8206</v>
      </c>
      <c r="L4201" s="245" t="s">
        <v>568</v>
      </c>
    </row>
    <row r="4202" spans="1:12" x14ac:dyDescent="0.25">
      <c r="A4202" s="245" t="s">
        <v>2037</v>
      </c>
      <c r="B4202" s="245" t="s">
        <v>2036</v>
      </c>
      <c r="C4202" s="245" t="s">
        <v>2430</v>
      </c>
      <c r="D4202" s="245" t="s">
        <v>2429</v>
      </c>
      <c r="E4202" s="246" t="s">
        <v>44</v>
      </c>
      <c r="F4202" s="245" t="s">
        <v>44</v>
      </c>
      <c r="G4202" s="245" t="s">
        <v>3241</v>
      </c>
      <c r="H4202" s="245" t="s">
        <v>12783</v>
      </c>
      <c r="I4202" s="245" t="s">
        <v>24</v>
      </c>
      <c r="J4202" s="245" t="s">
        <v>569</v>
      </c>
      <c r="K4202" s="246" t="s">
        <v>4371</v>
      </c>
      <c r="L4202" s="245" t="s">
        <v>568</v>
      </c>
    </row>
    <row r="4203" spans="1:12" x14ac:dyDescent="0.25">
      <c r="A4203" s="245" t="s">
        <v>2037</v>
      </c>
      <c r="B4203" s="245" t="s">
        <v>2036</v>
      </c>
      <c r="C4203" s="245" t="s">
        <v>2430</v>
      </c>
      <c r="D4203" s="245" t="s">
        <v>2429</v>
      </c>
      <c r="E4203" s="246" t="s">
        <v>44</v>
      </c>
      <c r="F4203" s="245" t="s">
        <v>44</v>
      </c>
      <c r="G4203" s="245" t="s">
        <v>3240</v>
      </c>
      <c r="H4203" s="245" t="s">
        <v>12784</v>
      </c>
      <c r="I4203" s="245" t="s">
        <v>24</v>
      </c>
      <c r="J4203" s="245" t="s">
        <v>569</v>
      </c>
      <c r="K4203" s="246" t="s">
        <v>9587</v>
      </c>
      <c r="L4203" s="245" t="s">
        <v>568</v>
      </c>
    </row>
    <row r="4204" spans="1:12" x14ac:dyDescent="0.25">
      <c r="A4204" s="245" t="s">
        <v>2037</v>
      </c>
      <c r="B4204" s="245" t="s">
        <v>2036</v>
      </c>
      <c r="C4204" s="245" t="s">
        <v>2430</v>
      </c>
      <c r="D4204" s="245" t="s">
        <v>2429</v>
      </c>
      <c r="E4204" s="246" t="s">
        <v>44</v>
      </c>
      <c r="F4204" s="245" t="s">
        <v>44</v>
      </c>
      <c r="G4204" s="245" t="s">
        <v>3239</v>
      </c>
      <c r="H4204" s="245" t="s">
        <v>12785</v>
      </c>
      <c r="I4204" s="245" t="s">
        <v>24</v>
      </c>
      <c r="J4204" s="245" t="s">
        <v>569</v>
      </c>
      <c r="K4204" s="246" t="s">
        <v>12689</v>
      </c>
      <c r="L4204" s="245" t="s">
        <v>568</v>
      </c>
    </row>
    <row r="4205" spans="1:12" x14ac:dyDescent="0.25">
      <c r="A4205" s="245" t="s">
        <v>2037</v>
      </c>
      <c r="B4205" s="245" t="s">
        <v>2036</v>
      </c>
      <c r="C4205" s="245" t="s">
        <v>2430</v>
      </c>
      <c r="D4205" s="245" t="s">
        <v>2429</v>
      </c>
      <c r="E4205" s="246" t="s">
        <v>44</v>
      </c>
      <c r="F4205" s="245" t="s">
        <v>44</v>
      </c>
      <c r="G4205" s="245" t="s">
        <v>3238</v>
      </c>
      <c r="H4205" s="245" t="s">
        <v>12787</v>
      </c>
      <c r="I4205" s="245" t="s">
        <v>24</v>
      </c>
      <c r="J4205" s="245" t="s">
        <v>569</v>
      </c>
      <c r="K4205" s="246" t="s">
        <v>8930</v>
      </c>
      <c r="L4205" s="245" t="s">
        <v>568</v>
      </c>
    </row>
    <row r="4206" spans="1:12" x14ac:dyDescent="0.25">
      <c r="A4206" s="245" t="s">
        <v>2037</v>
      </c>
      <c r="B4206" s="245" t="s">
        <v>2036</v>
      </c>
      <c r="C4206" s="245" t="s">
        <v>2430</v>
      </c>
      <c r="D4206" s="245" t="s">
        <v>2429</v>
      </c>
      <c r="E4206" s="246" t="s">
        <v>44</v>
      </c>
      <c r="F4206" s="245" t="s">
        <v>44</v>
      </c>
      <c r="G4206" s="245" t="s">
        <v>3237</v>
      </c>
      <c r="H4206" s="245" t="s">
        <v>12789</v>
      </c>
      <c r="I4206" s="245" t="s">
        <v>24</v>
      </c>
      <c r="J4206" s="245" t="s">
        <v>569</v>
      </c>
      <c r="K4206" s="246" t="s">
        <v>19607</v>
      </c>
      <c r="L4206" s="245" t="s">
        <v>568</v>
      </c>
    </row>
    <row r="4207" spans="1:12" x14ac:dyDescent="0.25">
      <c r="A4207" s="245" t="s">
        <v>2037</v>
      </c>
      <c r="B4207" s="245" t="s">
        <v>2036</v>
      </c>
      <c r="C4207" s="245" t="s">
        <v>2430</v>
      </c>
      <c r="D4207" s="245" t="s">
        <v>2429</v>
      </c>
      <c r="E4207" s="246" t="s">
        <v>44</v>
      </c>
      <c r="F4207" s="245" t="s">
        <v>44</v>
      </c>
      <c r="G4207" s="245" t="s">
        <v>3235</v>
      </c>
      <c r="H4207" s="245" t="s">
        <v>12791</v>
      </c>
      <c r="I4207" s="245" t="s">
        <v>24</v>
      </c>
      <c r="J4207" s="245" t="s">
        <v>569</v>
      </c>
      <c r="K4207" s="246" t="s">
        <v>19608</v>
      </c>
      <c r="L4207" s="245" t="s">
        <v>568</v>
      </c>
    </row>
    <row r="4208" spans="1:12" x14ac:dyDescent="0.25">
      <c r="A4208" s="245" t="s">
        <v>2037</v>
      </c>
      <c r="B4208" s="245" t="s">
        <v>2036</v>
      </c>
      <c r="C4208" s="245" t="s">
        <v>2430</v>
      </c>
      <c r="D4208" s="245" t="s">
        <v>2429</v>
      </c>
      <c r="E4208" s="246" t="s">
        <v>44</v>
      </c>
      <c r="F4208" s="245" t="s">
        <v>44</v>
      </c>
      <c r="G4208" s="245" t="s">
        <v>3233</v>
      </c>
      <c r="H4208" s="245" t="s">
        <v>12793</v>
      </c>
      <c r="I4208" s="245" t="s">
        <v>24</v>
      </c>
      <c r="J4208" s="245" t="s">
        <v>569</v>
      </c>
      <c r="K4208" s="246" t="s">
        <v>10209</v>
      </c>
      <c r="L4208" s="245" t="s">
        <v>568</v>
      </c>
    </row>
    <row r="4209" spans="1:12" x14ac:dyDescent="0.25">
      <c r="A4209" s="245" t="s">
        <v>2037</v>
      </c>
      <c r="B4209" s="245" t="s">
        <v>2036</v>
      </c>
      <c r="C4209" s="245" t="s">
        <v>2430</v>
      </c>
      <c r="D4209" s="245" t="s">
        <v>2429</v>
      </c>
      <c r="E4209" s="246" t="s">
        <v>44</v>
      </c>
      <c r="F4209" s="245" t="s">
        <v>44</v>
      </c>
      <c r="G4209" s="245" t="s">
        <v>3232</v>
      </c>
      <c r="H4209" s="245" t="s">
        <v>12794</v>
      </c>
      <c r="I4209" s="245" t="s">
        <v>24</v>
      </c>
      <c r="J4209" s="245" t="s">
        <v>569</v>
      </c>
      <c r="K4209" s="246" t="s">
        <v>12519</v>
      </c>
      <c r="L4209" s="245" t="s">
        <v>568</v>
      </c>
    </row>
    <row r="4210" spans="1:12" x14ac:dyDescent="0.25">
      <c r="A4210" s="245" t="s">
        <v>2037</v>
      </c>
      <c r="B4210" s="245" t="s">
        <v>2036</v>
      </c>
      <c r="C4210" s="245" t="s">
        <v>2430</v>
      </c>
      <c r="D4210" s="245" t="s">
        <v>2429</v>
      </c>
      <c r="E4210" s="246" t="s">
        <v>44</v>
      </c>
      <c r="F4210" s="245" t="s">
        <v>44</v>
      </c>
      <c r="G4210" s="245" t="s">
        <v>3231</v>
      </c>
      <c r="H4210" s="245" t="s">
        <v>12795</v>
      </c>
      <c r="I4210" s="245" t="s">
        <v>24</v>
      </c>
      <c r="J4210" s="245" t="s">
        <v>569</v>
      </c>
      <c r="K4210" s="246" t="s">
        <v>19609</v>
      </c>
      <c r="L4210" s="245" t="s">
        <v>568</v>
      </c>
    </row>
    <row r="4211" spans="1:12" x14ac:dyDescent="0.25">
      <c r="A4211" s="245" t="s">
        <v>2037</v>
      </c>
      <c r="B4211" s="245" t="s">
        <v>2036</v>
      </c>
      <c r="C4211" s="245" t="s">
        <v>2430</v>
      </c>
      <c r="D4211" s="245" t="s">
        <v>2429</v>
      </c>
      <c r="E4211" s="246" t="s">
        <v>44</v>
      </c>
      <c r="F4211" s="245" t="s">
        <v>44</v>
      </c>
      <c r="G4211" s="245" t="s">
        <v>3230</v>
      </c>
      <c r="H4211" s="245" t="s">
        <v>12796</v>
      </c>
      <c r="I4211" s="245" t="s">
        <v>24</v>
      </c>
      <c r="J4211" s="245" t="s">
        <v>569</v>
      </c>
      <c r="K4211" s="246" t="s">
        <v>19610</v>
      </c>
      <c r="L4211" s="245" t="s">
        <v>568</v>
      </c>
    </row>
    <row r="4212" spans="1:12" x14ac:dyDescent="0.25">
      <c r="A4212" s="245" t="s">
        <v>2037</v>
      </c>
      <c r="B4212" s="245" t="s">
        <v>2036</v>
      </c>
      <c r="C4212" s="245" t="s">
        <v>2430</v>
      </c>
      <c r="D4212" s="245" t="s">
        <v>2429</v>
      </c>
      <c r="E4212" s="246" t="s">
        <v>44</v>
      </c>
      <c r="F4212" s="245" t="s">
        <v>44</v>
      </c>
      <c r="G4212" s="245" t="s">
        <v>3229</v>
      </c>
      <c r="H4212" s="245" t="s">
        <v>12797</v>
      </c>
      <c r="I4212" s="245" t="s">
        <v>24</v>
      </c>
      <c r="J4212" s="245" t="s">
        <v>569</v>
      </c>
      <c r="K4212" s="246" t="s">
        <v>9090</v>
      </c>
      <c r="L4212" s="245" t="s">
        <v>568</v>
      </c>
    </row>
    <row r="4213" spans="1:12" x14ac:dyDescent="0.25">
      <c r="A4213" s="245" t="s">
        <v>2037</v>
      </c>
      <c r="B4213" s="245" t="s">
        <v>2036</v>
      </c>
      <c r="C4213" s="245" t="s">
        <v>2430</v>
      </c>
      <c r="D4213" s="245" t="s">
        <v>2429</v>
      </c>
      <c r="E4213" s="246" t="s">
        <v>44</v>
      </c>
      <c r="F4213" s="245" t="s">
        <v>44</v>
      </c>
      <c r="G4213" s="245" t="s">
        <v>3228</v>
      </c>
      <c r="H4213" s="245" t="s">
        <v>12798</v>
      </c>
      <c r="I4213" s="245" t="s">
        <v>24</v>
      </c>
      <c r="J4213" s="245" t="s">
        <v>569</v>
      </c>
      <c r="K4213" s="246" t="s">
        <v>19611</v>
      </c>
      <c r="L4213" s="245" t="s">
        <v>568</v>
      </c>
    </row>
    <row r="4214" spans="1:12" x14ac:dyDescent="0.25">
      <c r="A4214" s="245" t="s">
        <v>2037</v>
      </c>
      <c r="B4214" s="245" t="s">
        <v>2036</v>
      </c>
      <c r="C4214" s="245" t="s">
        <v>2430</v>
      </c>
      <c r="D4214" s="245" t="s">
        <v>2429</v>
      </c>
      <c r="E4214" s="246" t="s">
        <v>44</v>
      </c>
      <c r="F4214" s="245" t="s">
        <v>44</v>
      </c>
      <c r="G4214" s="245" t="s">
        <v>3227</v>
      </c>
      <c r="H4214" s="245" t="s">
        <v>12799</v>
      </c>
      <c r="I4214" s="245" t="s">
        <v>24</v>
      </c>
      <c r="J4214" s="245" t="s">
        <v>569</v>
      </c>
      <c r="K4214" s="246" t="s">
        <v>19612</v>
      </c>
      <c r="L4214" s="245" t="s">
        <v>568</v>
      </c>
    </row>
    <row r="4215" spans="1:12" x14ac:dyDescent="0.25">
      <c r="A4215" s="245" t="s">
        <v>2037</v>
      </c>
      <c r="B4215" s="245" t="s">
        <v>2036</v>
      </c>
      <c r="C4215" s="245" t="s">
        <v>2430</v>
      </c>
      <c r="D4215" s="245" t="s">
        <v>2429</v>
      </c>
      <c r="E4215" s="246" t="s">
        <v>44</v>
      </c>
      <c r="F4215" s="245" t="s">
        <v>44</v>
      </c>
      <c r="G4215" s="245" t="s">
        <v>3226</v>
      </c>
      <c r="H4215" s="245" t="s">
        <v>12800</v>
      </c>
      <c r="I4215" s="245" t="s">
        <v>24</v>
      </c>
      <c r="J4215" s="245" t="s">
        <v>569</v>
      </c>
      <c r="K4215" s="246" t="s">
        <v>19613</v>
      </c>
      <c r="L4215" s="245" t="s">
        <v>568</v>
      </c>
    </row>
    <row r="4216" spans="1:12" x14ac:dyDescent="0.25">
      <c r="A4216" s="245" t="s">
        <v>2037</v>
      </c>
      <c r="B4216" s="245" t="s">
        <v>2036</v>
      </c>
      <c r="C4216" s="245" t="s">
        <v>2430</v>
      </c>
      <c r="D4216" s="245" t="s">
        <v>2429</v>
      </c>
      <c r="E4216" s="246" t="s">
        <v>44</v>
      </c>
      <c r="F4216" s="245" t="s">
        <v>44</v>
      </c>
      <c r="G4216" s="245" t="s">
        <v>3225</v>
      </c>
      <c r="H4216" s="245" t="s">
        <v>12801</v>
      </c>
      <c r="I4216" s="245" t="s">
        <v>24</v>
      </c>
      <c r="J4216" s="245" t="s">
        <v>569</v>
      </c>
      <c r="K4216" s="246" t="s">
        <v>19614</v>
      </c>
      <c r="L4216" s="245" t="s">
        <v>568</v>
      </c>
    </row>
    <row r="4217" spans="1:12" x14ac:dyDescent="0.25">
      <c r="A4217" s="245" t="s">
        <v>2037</v>
      </c>
      <c r="B4217" s="245" t="s">
        <v>2036</v>
      </c>
      <c r="C4217" s="245" t="s">
        <v>2430</v>
      </c>
      <c r="D4217" s="245" t="s">
        <v>2429</v>
      </c>
      <c r="E4217" s="246" t="s">
        <v>44</v>
      </c>
      <c r="F4217" s="245" t="s">
        <v>44</v>
      </c>
      <c r="G4217" s="245" t="s">
        <v>3224</v>
      </c>
      <c r="H4217" s="245" t="s">
        <v>12802</v>
      </c>
      <c r="I4217" s="245" t="s">
        <v>24</v>
      </c>
      <c r="J4217" s="245" t="s">
        <v>569</v>
      </c>
      <c r="K4217" s="246" t="s">
        <v>19615</v>
      </c>
      <c r="L4217" s="245" t="s">
        <v>568</v>
      </c>
    </row>
    <row r="4218" spans="1:12" x14ac:dyDescent="0.25">
      <c r="A4218" s="245" t="s">
        <v>2037</v>
      </c>
      <c r="B4218" s="245" t="s">
        <v>2036</v>
      </c>
      <c r="C4218" s="245" t="s">
        <v>2430</v>
      </c>
      <c r="D4218" s="245" t="s">
        <v>2429</v>
      </c>
      <c r="E4218" s="246" t="s">
        <v>44</v>
      </c>
      <c r="F4218" s="245" t="s">
        <v>44</v>
      </c>
      <c r="G4218" s="245" t="s">
        <v>3223</v>
      </c>
      <c r="H4218" s="245" t="s">
        <v>12803</v>
      </c>
      <c r="I4218" s="245" t="s">
        <v>24</v>
      </c>
      <c r="J4218" s="245" t="s">
        <v>569</v>
      </c>
      <c r="K4218" s="246" t="s">
        <v>19616</v>
      </c>
      <c r="L4218" s="245" t="s">
        <v>568</v>
      </c>
    </row>
    <row r="4219" spans="1:12" x14ac:dyDescent="0.25">
      <c r="A4219" s="245" t="s">
        <v>2037</v>
      </c>
      <c r="B4219" s="245" t="s">
        <v>2036</v>
      </c>
      <c r="C4219" s="245" t="s">
        <v>2430</v>
      </c>
      <c r="D4219" s="245" t="s">
        <v>2429</v>
      </c>
      <c r="E4219" s="246" t="s">
        <v>44</v>
      </c>
      <c r="F4219" s="245" t="s">
        <v>44</v>
      </c>
      <c r="G4219" s="245" t="s">
        <v>3222</v>
      </c>
      <c r="H4219" s="245" t="s">
        <v>12804</v>
      </c>
      <c r="I4219" s="245" t="s">
        <v>24</v>
      </c>
      <c r="J4219" s="245" t="s">
        <v>569</v>
      </c>
      <c r="K4219" s="246" t="s">
        <v>19617</v>
      </c>
      <c r="L4219" s="245" t="s">
        <v>568</v>
      </c>
    </row>
    <row r="4220" spans="1:12" x14ac:dyDescent="0.25">
      <c r="A4220" s="245" t="s">
        <v>2037</v>
      </c>
      <c r="B4220" s="245" t="s">
        <v>2036</v>
      </c>
      <c r="C4220" s="245" t="s">
        <v>2430</v>
      </c>
      <c r="D4220" s="245" t="s">
        <v>2429</v>
      </c>
      <c r="E4220" s="246" t="s">
        <v>44</v>
      </c>
      <c r="F4220" s="245" t="s">
        <v>44</v>
      </c>
      <c r="G4220" s="245" t="s">
        <v>3221</v>
      </c>
      <c r="H4220" s="245" t="s">
        <v>12805</v>
      </c>
      <c r="I4220" s="245" t="s">
        <v>24</v>
      </c>
      <c r="J4220" s="245" t="s">
        <v>569</v>
      </c>
      <c r="K4220" s="246" t="s">
        <v>19618</v>
      </c>
      <c r="L4220" s="245" t="s">
        <v>568</v>
      </c>
    </row>
    <row r="4221" spans="1:12" x14ac:dyDescent="0.25">
      <c r="A4221" s="245" t="s">
        <v>2037</v>
      </c>
      <c r="B4221" s="245" t="s">
        <v>2036</v>
      </c>
      <c r="C4221" s="245" t="s">
        <v>2430</v>
      </c>
      <c r="D4221" s="245" t="s">
        <v>2429</v>
      </c>
      <c r="E4221" s="246" t="s">
        <v>44</v>
      </c>
      <c r="F4221" s="245" t="s">
        <v>44</v>
      </c>
      <c r="G4221" s="245" t="s">
        <v>3220</v>
      </c>
      <c r="H4221" s="245" t="s">
        <v>12806</v>
      </c>
      <c r="I4221" s="245" t="s">
        <v>24</v>
      </c>
      <c r="J4221" s="245" t="s">
        <v>569</v>
      </c>
      <c r="K4221" s="246" t="s">
        <v>19619</v>
      </c>
      <c r="L4221" s="245" t="s">
        <v>568</v>
      </c>
    </row>
    <row r="4222" spans="1:12" x14ac:dyDescent="0.25">
      <c r="A4222" s="245" t="s">
        <v>2037</v>
      </c>
      <c r="B4222" s="245" t="s">
        <v>2036</v>
      </c>
      <c r="C4222" s="245" t="s">
        <v>2430</v>
      </c>
      <c r="D4222" s="245" t="s">
        <v>2429</v>
      </c>
      <c r="E4222" s="246" t="s">
        <v>44</v>
      </c>
      <c r="F4222" s="245" t="s">
        <v>44</v>
      </c>
      <c r="G4222" s="245" t="s">
        <v>3219</v>
      </c>
      <c r="H4222" s="245" t="s">
        <v>12808</v>
      </c>
      <c r="I4222" s="245" t="s">
        <v>24</v>
      </c>
      <c r="J4222" s="245" t="s">
        <v>569</v>
      </c>
      <c r="K4222" s="246" t="s">
        <v>19620</v>
      </c>
      <c r="L4222" s="245" t="s">
        <v>568</v>
      </c>
    </row>
    <row r="4223" spans="1:12" x14ac:dyDescent="0.25">
      <c r="A4223" s="245" t="s">
        <v>2037</v>
      </c>
      <c r="B4223" s="245" t="s">
        <v>2036</v>
      </c>
      <c r="C4223" s="245" t="s">
        <v>2430</v>
      </c>
      <c r="D4223" s="245" t="s">
        <v>2429</v>
      </c>
      <c r="E4223" s="246" t="s">
        <v>44</v>
      </c>
      <c r="F4223" s="245" t="s">
        <v>44</v>
      </c>
      <c r="G4223" s="245" t="s">
        <v>3218</v>
      </c>
      <c r="H4223" s="245" t="s">
        <v>12809</v>
      </c>
      <c r="I4223" s="245" t="s">
        <v>24</v>
      </c>
      <c r="J4223" s="245" t="s">
        <v>569</v>
      </c>
      <c r="K4223" s="246" t="s">
        <v>19621</v>
      </c>
      <c r="L4223" s="245" t="s">
        <v>568</v>
      </c>
    </row>
    <row r="4224" spans="1:12" x14ac:dyDescent="0.25">
      <c r="A4224" s="245" t="s">
        <v>2037</v>
      </c>
      <c r="B4224" s="245" t="s">
        <v>2036</v>
      </c>
      <c r="C4224" s="245" t="s">
        <v>2430</v>
      </c>
      <c r="D4224" s="245" t="s">
        <v>2429</v>
      </c>
      <c r="E4224" s="246" t="s">
        <v>44</v>
      </c>
      <c r="F4224" s="245" t="s">
        <v>44</v>
      </c>
      <c r="G4224" s="245" t="s">
        <v>3217</v>
      </c>
      <c r="H4224" s="245" t="s">
        <v>12810</v>
      </c>
      <c r="I4224" s="245" t="s">
        <v>24</v>
      </c>
      <c r="J4224" s="245" t="s">
        <v>569</v>
      </c>
      <c r="K4224" s="246" t="s">
        <v>19622</v>
      </c>
      <c r="L4224" s="245" t="s">
        <v>568</v>
      </c>
    </row>
    <row r="4225" spans="1:12" x14ac:dyDescent="0.25">
      <c r="A4225" s="245" t="s">
        <v>2037</v>
      </c>
      <c r="B4225" s="245" t="s">
        <v>2036</v>
      </c>
      <c r="C4225" s="245" t="s">
        <v>2430</v>
      </c>
      <c r="D4225" s="245" t="s">
        <v>2429</v>
      </c>
      <c r="E4225" s="246" t="s">
        <v>44</v>
      </c>
      <c r="F4225" s="245" t="s">
        <v>44</v>
      </c>
      <c r="G4225" s="245" t="s">
        <v>3216</v>
      </c>
      <c r="H4225" s="245" t="s">
        <v>12811</v>
      </c>
      <c r="I4225" s="245" t="s">
        <v>24</v>
      </c>
      <c r="J4225" s="245" t="s">
        <v>569</v>
      </c>
      <c r="K4225" s="246" t="s">
        <v>15402</v>
      </c>
      <c r="L4225" s="245" t="s">
        <v>568</v>
      </c>
    </row>
    <row r="4226" spans="1:12" x14ac:dyDescent="0.25">
      <c r="A4226" s="245" t="s">
        <v>2037</v>
      </c>
      <c r="B4226" s="245" t="s">
        <v>2036</v>
      </c>
      <c r="C4226" s="245" t="s">
        <v>2430</v>
      </c>
      <c r="D4226" s="245" t="s">
        <v>2429</v>
      </c>
      <c r="E4226" s="246" t="s">
        <v>44</v>
      </c>
      <c r="F4226" s="245" t="s">
        <v>44</v>
      </c>
      <c r="G4226" s="245" t="s">
        <v>3215</v>
      </c>
      <c r="H4226" s="245" t="s">
        <v>12812</v>
      </c>
      <c r="I4226" s="245" t="s">
        <v>24</v>
      </c>
      <c r="J4226" s="245" t="s">
        <v>569</v>
      </c>
      <c r="K4226" s="246" t="s">
        <v>19623</v>
      </c>
      <c r="L4226" s="245" t="s">
        <v>568</v>
      </c>
    </row>
    <row r="4227" spans="1:12" x14ac:dyDescent="0.25">
      <c r="A4227" s="245" t="s">
        <v>2037</v>
      </c>
      <c r="B4227" s="245" t="s">
        <v>2036</v>
      </c>
      <c r="C4227" s="245" t="s">
        <v>2430</v>
      </c>
      <c r="D4227" s="245" t="s">
        <v>2429</v>
      </c>
      <c r="E4227" s="246" t="s">
        <v>44</v>
      </c>
      <c r="F4227" s="245" t="s">
        <v>44</v>
      </c>
      <c r="G4227" s="245" t="s">
        <v>3214</v>
      </c>
      <c r="H4227" s="245" t="s">
        <v>12813</v>
      </c>
      <c r="I4227" s="245" t="s">
        <v>24</v>
      </c>
      <c r="J4227" s="245" t="s">
        <v>569</v>
      </c>
      <c r="K4227" s="246" t="s">
        <v>19624</v>
      </c>
      <c r="L4227" s="245" t="s">
        <v>568</v>
      </c>
    </row>
    <row r="4228" spans="1:12" x14ac:dyDescent="0.25">
      <c r="A4228" s="245" t="s">
        <v>2037</v>
      </c>
      <c r="B4228" s="245" t="s">
        <v>2036</v>
      </c>
      <c r="C4228" s="245" t="s">
        <v>2430</v>
      </c>
      <c r="D4228" s="245" t="s">
        <v>2429</v>
      </c>
      <c r="E4228" s="246" t="s">
        <v>44</v>
      </c>
      <c r="F4228" s="245" t="s">
        <v>44</v>
      </c>
      <c r="G4228" s="245" t="s">
        <v>3213</v>
      </c>
      <c r="H4228" s="245" t="s">
        <v>12814</v>
      </c>
      <c r="I4228" s="245" t="s">
        <v>24</v>
      </c>
      <c r="J4228" s="245" t="s">
        <v>569</v>
      </c>
      <c r="K4228" s="246" t="s">
        <v>19625</v>
      </c>
      <c r="L4228" s="245" t="s">
        <v>568</v>
      </c>
    </row>
    <row r="4229" spans="1:12" x14ac:dyDescent="0.25">
      <c r="A4229" s="245" t="s">
        <v>2037</v>
      </c>
      <c r="B4229" s="245" t="s">
        <v>2036</v>
      </c>
      <c r="C4229" s="245" t="s">
        <v>2430</v>
      </c>
      <c r="D4229" s="245" t="s">
        <v>2429</v>
      </c>
      <c r="E4229" s="246" t="s">
        <v>44</v>
      </c>
      <c r="F4229" s="245" t="s">
        <v>44</v>
      </c>
      <c r="G4229" s="245" t="s">
        <v>3212</v>
      </c>
      <c r="H4229" s="245" t="s">
        <v>12816</v>
      </c>
      <c r="I4229" s="245" t="s">
        <v>24</v>
      </c>
      <c r="J4229" s="245" t="s">
        <v>569</v>
      </c>
      <c r="K4229" s="246" t="s">
        <v>16178</v>
      </c>
      <c r="L4229" s="245" t="s">
        <v>568</v>
      </c>
    </row>
    <row r="4230" spans="1:12" x14ac:dyDescent="0.25">
      <c r="A4230" s="245" t="s">
        <v>2037</v>
      </c>
      <c r="B4230" s="245" t="s">
        <v>2036</v>
      </c>
      <c r="C4230" s="245" t="s">
        <v>2430</v>
      </c>
      <c r="D4230" s="245" t="s">
        <v>2429</v>
      </c>
      <c r="E4230" s="246" t="s">
        <v>44</v>
      </c>
      <c r="F4230" s="245" t="s">
        <v>44</v>
      </c>
      <c r="G4230" s="245" t="s">
        <v>3211</v>
      </c>
      <c r="H4230" s="245" t="s">
        <v>12817</v>
      </c>
      <c r="I4230" s="245" t="s">
        <v>24</v>
      </c>
      <c r="J4230" s="245" t="s">
        <v>569</v>
      </c>
      <c r="K4230" s="246" t="s">
        <v>19626</v>
      </c>
      <c r="L4230" s="245" t="s">
        <v>568</v>
      </c>
    </row>
    <row r="4231" spans="1:12" x14ac:dyDescent="0.25">
      <c r="A4231" s="245" t="s">
        <v>2037</v>
      </c>
      <c r="B4231" s="245" t="s">
        <v>2036</v>
      </c>
      <c r="C4231" s="245" t="s">
        <v>2430</v>
      </c>
      <c r="D4231" s="245" t="s">
        <v>2429</v>
      </c>
      <c r="E4231" s="246" t="s">
        <v>44</v>
      </c>
      <c r="F4231" s="245" t="s">
        <v>44</v>
      </c>
      <c r="G4231" s="245" t="s">
        <v>3210</v>
      </c>
      <c r="H4231" s="245" t="s">
        <v>12818</v>
      </c>
      <c r="I4231" s="245" t="s">
        <v>24</v>
      </c>
      <c r="J4231" s="245" t="s">
        <v>569</v>
      </c>
      <c r="K4231" s="246" t="s">
        <v>19627</v>
      </c>
      <c r="L4231" s="245" t="s">
        <v>568</v>
      </c>
    </row>
    <row r="4232" spans="1:12" x14ac:dyDescent="0.25">
      <c r="A4232" s="245" t="s">
        <v>2037</v>
      </c>
      <c r="B4232" s="245" t="s">
        <v>2036</v>
      </c>
      <c r="C4232" s="245" t="s">
        <v>2430</v>
      </c>
      <c r="D4232" s="245" t="s">
        <v>2429</v>
      </c>
      <c r="E4232" s="246" t="s">
        <v>44</v>
      </c>
      <c r="F4232" s="245" t="s">
        <v>44</v>
      </c>
      <c r="G4232" s="245" t="s">
        <v>3209</v>
      </c>
      <c r="H4232" s="245" t="s">
        <v>12819</v>
      </c>
      <c r="I4232" s="245" t="s">
        <v>24</v>
      </c>
      <c r="J4232" s="245" t="s">
        <v>569</v>
      </c>
      <c r="K4232" s="246" t="s">
        <v>9649</v>
      </c>
      <c r="L4232" s="245" t="s">
        <v>568</v>
      </c>
    </row>
    <row r="4233" spans="1:12" x14ac:dyDescent="0.25">
      <c r="A4233" s="245" t="s">
        <v>2037</v>
      </c>
      <c r="B4233" s="245" t="s">
        <v>2036</v>
      </c>
      <c r="C4233" s="245" t="s">
        <v>2430</v>
      </c>
      <c r="D4233" s="245" t="s">
        <v>2429</v>
      </c>
      <c r="E4233" s="246" t="s">
        <v>44</v>
      </c>
      <c r="F4233" s="245" t="s">
        <v>44</v>
      </c>
      <c r="G4233" s="245" t="s">
        <v>3208</v>
      </c>
      <c r="H4233" s="245" t="s">
        <v>12820</v>
      </c>
      <c r="I4233" s="245" t="s">
        <v>24</v>
      </c>
      <c r="J4233" s="245" t="s">
        <v>569</v>
      </c>
      <c r="K4233" s="246" t="s">
        <v>9649</v>
      </c>
      <c r="L4233" s="245" t="s">
        <v>568</v>
      </c>
    </row>
    <row r="4234" spans="1:12" x14ac:dyDescent="0.25">
      <c r="A4234" s="245" t="s">
        <v>2037</v>
      </c>
      <c r="B4234" s="245" t="s">
        <v>2036</v>
      </c>
      <c r="C4234" s="245" t="s">
        <v>2430</v>
      </c>
      <c r="D4234" s="245" t="s">
        <v>2429</v>
      </c>
      <c r="E4234" s="246" t="s">
        <v>44</v>
      </c>
      <c r="F4234" s="245" t="s">
        <v>44</v>
      </c>
      <c r="G4234" s="245" t="s">
        <v>3207</v>
      </c>
      <c r="H4234" s="245" t="s">
        <v>12821</v>
      </c>
      <c r="I4234" s="245" t="s">
        <v>24</v>
      </c>
      <c r="J4234" s="245" t="s">
        <v>569</v>
      </c>
      <c r="K4234" s="246" t="s">
        <v>9649</v>
      </c>
      <c r="L4234" s="245" t="s">
        <v>568</v>
      </c>
    </row>
    <row r="4235" spans="1:12" x14ac:dyDescent="0.25">
      <c r="A4235" s="245" t="s">
        <v>2037</v>
      </c>
      <c r="B4235" s="245" t="s">
        <v>2036</v>
      </c>
      <c r="C4235" s="245" t="s">
        <v>2430</v>
      </c>
      <c r="D4235" s="245" t="s">
        <v>2429</v>
      </c>
      <c r="E4235" s="246" t="s">
        <v>44</v>
      </c>
      <c r="F4235" s="245" t="s">
        <v>44</v>
      </c>
      <c r="G4235" s="245" t="s">
        <v>3205</v>
      </c>
      <c r="H4235" s="245" t="s">
        <v>12822</v>
      </c>
      <c r="I4235" s="245" t="s">
        <v>24</v>
      </c>
      <c r="J4235" s="245" t="s">
        <v>569</v>
      </c>
      <c r="K4235" s="246" t="s">
        <v>19628</v>
      </c>
      <c r="L4235" s="245" t="s">
        <v>568</v>
      </c>
    </row>
    <row r="4236" spans="1:12" x14ac:dyDescent="0.25">
      <c r="A4236" s="245" t="s">
        <v>2037</v>
      </c>
      <c r="B4236" s="245" t="s">
        <v>2036</v>
      </c>
      <c r="C4236" s="245" t="s">
        <v>2430</v>
      </c>
      <c r="D4236" s="245" t="s">
        <v>2429</v>
      </c>
      <c r="E4236" s="246" t="s">
        <v>44</v>
      </c>
      <c r="F4236" s="245" t="s">
        <v>44</v>
      </c>
      <c r="G4236" s="245" t="s">
        <v>3204</v>
      </c>
      <c r="H4236" s="245" t="s">
        <v>12823</v>
      </c>
      <c r="I4236" s="245" t="s">
        <v>24</v>
      </c>
      <c r="J4236" s="245" t="s">
        <v>569</v>
      </c>
      <c r="K4236" s="246" t="s">
        <v>19628</v>
      </c>
      <c r="L4236" s="245" t="s">
        <v>568</v>
      </c>
    </row>
    <row r="4237" spans="1:12" x14ac:dyDescent="0.25">
      <c r="A4237" s="245" t="s">
        <v>2037</v>
      </c>
      <c r="B4237" s="245" t="s">
        <v>2036</v>
      </c>
      <c r="C4237" s="245" t="s">
        <v>2430</v>
      </c>
      <c r="D4237" s="245" t="s">
        <v>2429</v>
      </c>
      <c r="E4237" s="246" t="s">
        <v>44</v>
      </c>
      <c r="F4237" s="245" t="s">
        <v>44</v>
      </c>
      <c r="G4237" s="245" t="s">
        <v>3203</v>
      </c>
      <c r="H4237" s="245" t="s">
        <v>12824</v>
      </c>
      <c r="I4237" s="245" t="s">
        <v>24</v>
      </c>
      <c r="J4237" s="245" t="s">
        <v>569</v>
      </c>
      <c r="K4237" s="246" t="s">
        <v>19629</v>
      </c>
      <c r="L4237" s="245" t="s">
        <v>568</v>
      </c>
    </row>
    <row r="4238" spans="1:12" x14ac:dyDescent="0.25">
      <c r="A4238" s="245" t="s">
        <v>2037</v>
      </c>
      <c r="B4238" s="245" t="s">
        <v>2036</v>
      </c>
      <c r="C4238" s="245" t="s">
        <v>2430</v>
      </c>
      <c r="D4238" s="245" t="s">
        <v>2429</v>
      </c>
      <c r="E4238" s="246" t="s">
        <v>44</v>
      </c>
      <c r="F4238" s="245" t="s">
        <v>44</v>
      </c>
      <c r="G4238" s="245" t="s">
        <v>3202</v>
      </c>
      <c r="H4238" s="245" t="s">
        <v>12825</v>
      </c>
      <c r="I4238" s="245" t="s">
        <v>24</v>
      </c>
      <c r="J4238" s="245" t="s">
        <v>569</v>
      </c>
      <c r="K4238" s="246" t="s">
        <v>19630</v>
      </c>
      <c r="L4238" s="245" t="s">
        <v>568</v>
      </c>
    </row>
    <row r="4239" spans="1:12" x14ac:dyDescent="0.25">
      <c r="A4239" s="245" t="s">
        <v>2037</v>
      </c>
      <c r="B4239" s="245" t="s">
        <v>2036</v>
      </c>
      <c r="C4239" s="245" t="s">
        <v>2430</v>
      </c>
      <c r="D4239" s="245" t="s">
        <v>2429</v>
      </c>
      <c r="E4239" s="246" t="s">
        <v>44</v>
      </c>
      <c r="F4239" s="245" t="s">
        <v>44</v>
      </c>
      <c r="G4239" s="245" t="s">
        <v>3201</v>
      </c>
      <c r="H4239" s="245" t="s">
        <v>12826</v>
      </c>
      <c r="I4239" s="245" t="s">
        <v>24</v>
      </c>
      <c r="J4239" s="245" t="s">
        <v>569</v>
      </c>
      <c r="K4239" s="246" t="s">
        <v>19630</v>
      </c>
      <c r="L4239" s="245" t="s">
        <v>568</v>
      </c>
    </row>
    <row r="4240" spans="1:12" x14ac:dyDescent="0.25">
      <c r="A4240" s="245" t="s">
        <v>2037</v>
      </c>
      <c r="B4240" s="245" t="s">
        <v>2036</v>
      </c>
      <c r="C4240" s="245" t="s">
        <v>2430</v>
      </c>
      <c r="D4240" s="245" t="s">
        <v>2429</v>
      </c>
      <c r="E4240" s="246" t="s">
        <v>44</v>
      </c>
      <c r="F4240" s="245" t="s">
        <v>44</v>
      </c>
      <c r="G4240" s="245" t="s">
        <v>3200</v>
      </c>
      <c r="H4240" s="245" t="s">
        <v>12827</v>
      </c>
      <c r="I4240" s="245" t="s">
        <v>24</v>
      </c>
      <c r="J4240" s="245" t="s">
        <v>569</v>
      </c>
      <c r="K4240" s="246" t="s">
        <v>19631</v>
      </c>
      <c r="L4240" s="245" t="s">
        <v>568</v>
      </c>
    </row>
    <row r="4241" spans="1:12" x14ac:dyDescent="0.25">
      <c r="A4241" s="245" t="s">
        <v>2037</v>
      </c>
      <c r="B4241" s="245" t="s">
        <v>2036</v>
      </c>
      <c r="C4241" s="245" t="s">
        <v>2430</v>
      </c>
      <c r="D4241" s="245" t="s">
        <v>2429</v>
      </c>
      <c r="E4241" s="246" t="s">
        <v>44</v>
      </c>
      <c r="F4241" s="245" t="s">
        <v>44</v>
      </c>
      <c r="G4241" s="245" t="s">
        <v>3199</v>
      </c>
      <c r="H4241" s="245" t="s">
        <v>12828</v>
      </c>
      <c r="I4241" s="245" t="s">
        <v>24</v>
      </c>
      <c r="J4241" s="245" t="s">
        <v>569</v>
      </c>
      <c r="K4241" s="246" t="s">
        <v>19632</v>
      </c>
      <c r="L4241" s="245" t="s">
        <v>568</v>
      </c>
    </row>
    <row r="4242" spans="1:12" x14ac:dyDescent="0.25">
      <c r="A4242" s="245" t="s">
        <v>2037</v>
      </c>
      <c r="B4242" s="245" t="s">
        <v>2036</v>
      </c>
      <c r="C4242" s="245" t="s">
        <v>2430</v>
      </c>
      <c r="D4242" s="245" t="s">
        <v>2429</v>
      </c>
      <c r="E4242" s="246" t="s">
        <v>44</v>
      </c>
      <c r="F4242" s="245" t="s">
        <v>44</v>
      </c>
      <c r="G4242" s="245" t="s">
        <v>3198</v>
      </c>
      <c r="H4242" s="245" t="s">
        <v>12829</v>
      </c>
      <c r="I4242" s="245" t="s">
        <v>24</v>
      </c>
      <c r="J4242" s="245" t="s">
        <v>569</v>
      </c>
      <c r="K4242" s="246" t="s">
        <v>19633</v>
      </c>
      <c r="L4242" s="245" t="s">
        <v>568</v>
      </c>
    </row>
    <row r="4243" spans="1:12" x14ac:dyDescent="0.25">
      <c r="A4243" s="245" t="s">
        <v>2037</v>
      </c>
      <c r="B4243" s="245" t="s">
        <v>2036</v>
      </c>
      <c r="C4243" s="245" t="s">
        <v>2430</v>
      </c>
      <c r="D4243" s="245" t="s">
        <v>2429</v>
      </c>
      <c r="E4243" s="246" t="s">
        <v>44</v>
      </c>
      <c r="F4243" s="245" t="s">
        <v>44</v>
      </c>
      <c r="G4243" s="245" t="s">
        <v>3197</v>
      </c>
      <c r="H4243" s="245" t="s">
        <v>12830</v>
      </c>
      <c r="I4243" s="245" t="s">
        <v>24</v>
      </c>
      <c r="J4243" s="245" t="s">
        <v>569</v>
      </c>
      <c r="K4243" s="246" t="s">
        <v>17830</v>
      </c>
      <c r="L4243" s="245" t="s">
        <v>568</v>
      </c>
    </row>
    <row r="4244" spans="1:12" x14ac:dyDescent="0.25">
      <c r="A4244" s="245" t="s">
        <v>2037</v>
      </c>
      <c r="B4244" s="245" t="s">
        <v>2036</v>
      </c>
      <c r="C4244" s="245" t="s">
        <v>2430</v>
      </c>
      <c r="D4244" s="245" t="s">
        <v>2429</v>
      </c>
      <c r="E4244" s="246" t="s">
        <v>44</v>
      </c>
      <c r="F4244" s="245" t="s">
        <v>44</v>
      </c>
      <c r="G4244" s="245" t="s">
        <v>3196</v>
      </c>
      <c r="H4244" s="245" t="s">
        <v>12831</v>
      </c>
      <c r="I4244" s="245" t="s">
        <v>24</v>
      </c>
      <c r="J4244" s="245" t="s">
        <v>569</v>
      </c>
      <c r="K4244" s="246" t="s">
        <v>17830</v>
      </c>
      <c r="L4244" s="245" t="s">
        <v>568</v>
      </c>
    </row>
    <row r="4245" spans="1:12" x14ac:dyDescent="0.25">
      <c r="A4245" s="245" t="s">
        <v>2037</v>
      </c>
      <c r="B4245" s="245" t="s">
        <v>2036</v>
      </c>
      <c r="C4245" s="245" t="s">
        <v>2430</v>
      </c>
      <c r="D4245" s="245" t="s">
        <v>2429</v>
      </c>
      <c r="E4245" s="246" t="s">
        <v>44</v>
      </c>
      <c r="F4245" s="245" t="s">
        <v>44</v>
      </c>
      <c r="G4245" s="245" t="s">
        <v>3195</v>
      </c>
      <c r="H4245" s="245" t="s">
        <v>12832</v>
      </c>
      <c r="I4245" s="245" t="s">
        <v>24</v>
      </c>
      <c r="J4245" s="245" t="s">
        <v>569</v>
      </c>
      <c r="K4245" s="246" t="s">
        <v>10188</v>
      </c>
      <c r="L4245" s="245" t="s">
        <v>568</v>
      </c>
    </row>
    <row r="4246" spans="1:12" x14ac:dyDescent="0.25">
      <c r="A4246" s="245" t="s">
        <v>2037</v>
      </c>
      <c r="B4246" s="245" t="s">
        <v>2036</v>
      </c>
      <c r="C4246" s="245" t="s">
        <v>2430</v>
      </c>
      <c r="D4246" s="245" t="s">
        <v>2429</v>
      </c>
      <c r="E4246" s="246" t="s">
        <v>44</v>
      </c>
      <c r="F4246" s="245" t="s">
        <v>44</v>
      </c>
      <c r="G4246" s="245" t="s">
        <v>3194</v>
      </c>
      <c r="H4246" s="245" t="s">
        <v>12833</v>
      </c>
      <c r="I4246" s="245" t="s">
        <v>24</v>
      </c>
      <c r="J4246" s="245" t="s">
        <v>569</v>
      </c>
      <c r="K4246" s="246" t="s">
        <v>10188</v>
      </c>
      <c r="L4246" s="245" t="s">
        <v>568</v>
      </c>
    </row>
    <row r="4247" spans="1:12" x14ac:dyDescent="0.25">
      <c r="A4247" s="245" t="s">
        <v>2037</v>
      </c>
      <c r="B4247" s="245" t="s">
        <v>2036</v>
      </c>
      <c r="C4247" s="245" t="s">
        <v>2430</v>
      </c>
      <c r="D4247" s="245" t="s">
        <v>2429</v>
      </c>
      <c r="E4247" s="246" t="s">
        <v>44</v>
      </c>
      <c r="F4247" s="245" t="s">
        <v>44</v>
      </c>
      <c r="G4247" s="245" t="s">
        <v>3193</v>
      </c>
      <c r="H4247" s="245" t="s">
        <v>12834</v>
      </c>
      <c r="I4247" s="245" t="s">
        <v>24</v>
      </c>
      <c r="J4247" s="245" t="s">
        <v>569</v>
      </c>
      <c r="K4247" s="246" t="s">
        <v>10188</v>
      </c>
      <c r="L4247" s="245" t="s">
        <v>568</v>
      </c>
    </row>
    <row r="4248" spans="1:12" x14ac:dyDescent="0.25">
      <c r="A4248" s="245" t="s">
        <v>2037</v>
      </c>
      <c r="B4248" s="245" t="s">
        <v>2036</v>
      </c>
      <c r="C4248" s="245" t="s">
        <v>2430</v>
      </c>
      <c r="D4248" s="245" t="s">
        <v>2429</v>
      </c>
      <c r="E4248" s="246" t="s">
        <v>44</v>
      </c>
      <c r="F4248" s="245" t="s">
        <v>44</v>
      </c>
      <c r="G4248" s="245" t="s">
        <v>3192</v>
      </c>
      <c r="H4248" s="245" t="s">
        <v>12835</v>
      </c>
      <c r="I4248" s="245" t="s">
        <v>24</v>
      </c>
      <c r="J4248" s="245" t="s">
        <v>569</v>
      </c>
      <c r="K4248" s="246" t="s">
        <v>18811</v>
      </c>
      <c r="L4248" s="245" t="s">
        <v>568</v>
      </c>
    </row>
    <row r="4249" spans="1:12" x14ac:dyDescent="0.25">
      <c r="A4249" s="245" t="s">
        <v>2037</v>
      </c>
      <c r="B4249" s="245" t="s">
        <v>2036</v>
      </c>
      <c r="C4249" s="245" t="s">
        <v>2430</v>
      </c>
      <c r="D4249" s="245" t="s">
        <v>2429</v>
      </c>
      <c r="E4249" s="246" t="s">
        <v>44</v>
      </c>
      <c r="F4249" s="245" t="s">
        <v>44</v>
      </c>
      <c r="G4249" s="245" t="s">
        <v>3191</v>
      </c>
      <c r="H4249" s="245" t="s">
        <v>12836</v>
      </c>
      <c r="I4249" s="245" t="s">
        <v>24</v>
      </c>
      <c r="J4249" s="245" t="s">
        <v>569</v>
      </c>
      <c r="K4249" s="246" t="s">
        <v>18811</v>
      </c>
      <c r="L4249" s="245" t="s">
        <v>568</v>
      </c>
    </row>
    <row r="4250" spans="1:12" x14ac:dyDescent="0.25">
      <c r="A4250" s="245" t="s">
        <v>2037</v>
      </c>
      <c r="B4250" s="245" t="s">
        <v>2036</v>
      </c>
      <c r="C4250" s="245" t="s">
        <v>2430</v>
      </c>
      <c r="D4250" s="245" t="s">
        <v>2429</v>
      </c>
      <c r="E4250" s="246" t="s">
        <v>44</v>
      </c>
      <c r="F4250" s="245" t="s">
        <v>44</v>
      </c>
      <c r="G4250" s="245" t="s">
        <v>3190</v>
      </c>
      <c r="H4250" s="245" t="s">
        <v>12837</v>
      </c>
      <c r="I4250" s="245" t="s">
        <v>24</v>
      </c>
      <c r="J4250" s="245" t="s">
        <v>569</v>
      </c>
      <c r="K4250" s="246" t="s">
        <v>18811</v>
      </c>
      <c r="L4250" s="245" t="s">
        <v>568</v>
      </c>
    </row>
    <row r="4251" spans="1:12" x14ac:dyDescent="0.25">
      <c r="A4251" s="245" t="s">
        <v>2037</v>
      </c>
      <c r="B4251" s="245" t="s">
        <v>2036</v>
      </c>
      <c r="C4251" s="245" t="s">
        <v>2430</v>
      </c>
      <c r="D4251" s="245" t="s">
        <v>2429</v>
      </c>
      <c r="E4251" s="246" t="s">
        <v>44</v>
      </c>
      <c r="F4251" s="245" t="s">
        <v>44</v>
      </c>
      <c r="G4251" s="245" t="s">
        <v>3189</v>
      </c>
      <c r="H4251" s="245" t="s">
        <v>12838</v>
      </c>
      <c r="I4251" s="245" t="s">
        <v>24</v>
      </c>
      <c r="J4251" s="245" t="s">
        <v>569</v>
      </c>
      <c r="K4251" s="246" t="s">
        <v>19634</v>
      </c>
      <c r="L4251" s="245" t="s">
        <v>568</v>
      </c>
    </row>
    <row r="4252" spans="1:12" x14ac:dyDescent="0.25">
      <c r="A4252" s="245" t="s">
        <v>2037</v>
      </c>
      <c r="B4252" s="245" t="s">
        <v>2036</v>
      </c>
      <c r="C4252" s="245" t="s">
        <v>2430</v>
      </c>
      <c r="D4252" s="245" t="s">
        <v>2429</v>
      </c>
      <c r="E4252" s="246" t="s">
        <v>44</v>
      </c>
      <c r="F4252" s="245" t="s">
        <v>44</v>
      </c>
      <c r="G4252" s="245" t="s">
        <v>3188</v>
      </c>
      <c r="H4252" s="245" t="s">
        <v>12840</v>
      </c>
      <c r="I4252" s="245" t="s">
        <v>24</v>
      </c>
      <c r="J4252" s="245" t="s">
        <v>569</v>
      </c>
      <c r="K4252" s="246" t="s">
        <v>19634</v>
      </c>
      <c r="L4252" s="245" t="s">
        <v>568</v>
      </c>
    </row>
    <row r="4253" spans="1:12" x14ac:dyDescent="0.25">
      <c r="A4253" s="245" t="s">
        <v>2037</v>
      </c>
      <c r="B4253" s="245" t="s">
        <v>2036</v>
      </c>
      <c r="C4253" s="245" t="s">
        <v>2430</v>
      </c>
      <c r="D4253" s="245" t="s">
        <v>2429</v>
      </c>
      <c r="E4253" s="246" t="s">
        <v>44</v>
      </c>
      <c r="F4253" s="245" t="s">
        <v>44</v>
      </c>
      <c r="G4253" s="245" t="s">
        <v>3187</v>
      </c>
      <c r="H4253" s="245" t="s">
        <v>12841</v>
      </c>
      <c r="I4253" s="245" t="s">
        <v>24</v>
      </c>
      <c r="J4253" s="245" t="s">
        <v>569</v>
      </c>
      <c r="K4253" s="246" t="s">
        <v>19635</v>
      </c>
      <c r="L4253" s="245" t="s">
        <v>568</v>
      </c>
    </row>
    <row r="4254" spans="1:12" x14ac:dyDescent="0.25">
      <c r="A4254" s="245" t="s">
        <v>2037</v>
      </c>
      <c r="B4254" s="245" t="s">
        <v>2036</v>
      </c>
      <c r="C4254" s="245" t="s">
        <v>2430</v>
      </c>
      <c r="D4254" s="245" t="s">
        <v>2429</v>
      </c>
      <c r="E4254" s="246" t="s">
        <v>44</v>
      </c>
      <c r="F4254" s="245" t="s">
        <v>44</v>
      </c>
      <c r="G4254" s="245" t="s">
        <v>3186</v>
      </c>
      <c r="H4254" s="245" t="s">
        <v>12842</v>
      </c>
      <c r="I4254" s="245" t="s">
        <v>24</v>
      </c>
      <c r="J4254" s="245" t="s">
        <v>569</v>
      </c>
      <c r="K4254" s="246" t="s">
        <v>19635</v>
      </c>
      <c r="L4254" s="245" t="s">
        <v>568</v>
      </c>
    </row>
    <row r="4255" spans="1:12" x14ac:dyDescent="0.25">
      <c r="A4255" s="245" t="s">
        <v>2037</v>
      </c>
      <c r="B4255" s="245" t="s">
        <v>2036</v>
      </c>
      <c r="C4255" s="245" t="s">
        <v>2430</v>
      </c>
      <c r="D4255" s="245" t="s">
        <v>2429</v>
      </c>
      <c r="E4255" s="246" t="s">
        <v>44</v>
      </c>
      <c r="F4255" s="245" t="s">
        <v>44</v>
      </c>
      <c r="G4255" s="245" t="s">
        <v>3185</v>
      </c>
      <c r="H4255" s="245" t="s">
        <v>12843</v>
      </c>
      <c r="I4255" s="245" t="s">
        <v>24</v>
      </c>
      <c r="J4255" s="245" t="s">
        <v>569</v>
      </c>
      <c r="K4255" s="246" t="s">
        <v>15111</v>
      </c>
      <c r="L4255" s="245" t="s">
        <v>568</v>
      </c>
    </row>
    <row r="4256" spans="1:12" x14ac:dyDescent="0.25">
      <c r="A4256" s="245" t="s">
        <v>2037</v>
      </c>
      <c r="B4256" s="245" t="s">
        <v>2036</v>
      </c>
      <c r="C4256" s="245" t="s">
        <v>2430</v>
      </c>
      <c r="D4256" s="245" t="s">
        <v>2429</v>
      </c>
      <c r="E4256" s="246" t="s">
        <v>44</v>
      </c>
      <c r="F4256" s="245" t="s">
        <v>44</v>
      </c>
      <c r="G4256" s="245" t="s">
        <v>3184</v>
      </c>
      <c r="H4256" s="245" t="s">
        <v>12844</v>
      </c>
      <c r="I4256" s="245" t="s">
        <v>24</v>
      </c>
      <c r="J4256" s="245" t="s">
        <v>569</v>
      </c>
      <c r="K4256" s="246" t="s">
        <v>15194</v>
      </c>
      <c r="L4256" s="245" t="s">
        <v>568</v>
      </c>
    </row>
    <row r="4257" spans="1:12" x14ac:dyDescent="0.25">
      <c r="A4257" s="245" t="s">
        <v>2037</v>
      </c>
      <c r="B4257" s="245" t="s">
        <v>2036</v>
      </c>
      <c r="C4257" s="245" t="s">
        <v>2430</v>
      </c>
      <c r="D4257" s="245" t="s">
        <v>2429</v>
      </c>
      <c r="E4257" s="246" t="s">
        <v>44</v>
      </c>
      <c r="F4257" s="245" t="s">
        <v>44</v>
      </c>
      <c r="G4257" s="245" t="s">
        <v>3183</v>
      </c>
      <c r="H4257" s="245" t="s">
        <v>12845</v>
      </c>
      <c r="I4257" s="245" t="s">
        <v>24</v>
      </c>
      <c r="J4257" s="245" t="s">
        <v>569</v>
      </c>
      <c r="K4257" s="246" t="s">
        <v>19636</v>
      </c>
      <c r="L4257" s="245" t="s">
        <v>568</v>
      </c>
    </row>
    <row r="4258" spans="1:12" x14ac:dyDescent="0.25">
      <c r="A4258" s="245" t="s">
        <v>2037</v>
      </c>
      <c r="B4258" s="245" t="s">
        <v>2036</v>
      </c>
      <c r="C4258" s="245" t="s">
        <v>2430</v>
      </c>
      <c r="D4258" s="245" t="s">
        <v>2429</v>
      </c>
      <c r="E4258" s="246" t="s">
        <v>44</v>
      </c>
      <c r="F4258" s="245" t="s">
        <v>44</v>
      </c>
      <c r="G4258" s="245" t="s">
        <v>3182</v>
      </c>
      <c r="H4258" s="245" t="s">
        <v>12846</v>
      </c>
      <c r="I4258" s="245" t="s">
        <v>24</v>
      </c>
      <c r="J4258" s="245" t="s">
        <v>569</v>
      </c>
      <c r="K4258" s="246" t="s">
        <v>19637</v>
      </c>
      <c r="L4258" s="245" t="s">
        <v>568</v>
      </c>
    </row>
    <row r="4259" spans="1:12" x14ac:dyDescent="0.25">
      <c r="A4259" s="245" t="s">
        <v>2037</v>
      </c>
      <c r="B4259" s="245" t="s">
        <v>2036</v>
      </c>
      <c r="C4259" s="245" t="s">
        <v>2430</v>
      </c>
      <c r="D4259" s="245" t="s">
        <v>2429</v>
      </c>
      <c r="E4259" s="246" t="s">
        <v>44</v>
      </c>
      <c r="F4259" s="245" t="s">
        <v>44</v>
      </c>
      <c r="G4259" s="245" t="s">
        <v>3181</v>
      </c>
      <c r="H4259" s="245" t="s">
        <v>12847</v>
      </c>
      <c r="I4259" s="245" t="s">
        <v>24</v>
      </c>
      <c r="J4259" s="245" t="s">
        <v>569</v>
      </c>
      <c r="K4259" s="246" t="s">
        <v>19637</v>
      </c>
      <c r="L4259" s="245" t="s">
        <v>568</v>
      </c>
    </row>
    <row r="4260" spans="1:12" x14ac:dyDescent="0.25">
      <c r="A4260" s="245" t="s">
        <v>2037</v>
      </c>
      <c r="B4260" s="245" t="s">
        <v>2036</v>
      </c>
      <c r="C4260" s="245" t="s">
        <v>2430</v>
      </c>
      <c r="D4260" s="245" t="s">
        <v>2429</v>
      </c>
      <c r="E4260" s="246" t="s">
        <v>44</v>
      </c>
      <c r="F4260" s="245" t="s">
        <v>44</v>
      </c>
      <c r="G4260" s="245" t="s">
        <v>3180</v>
      </c>
      <c r="H4260" s="245" t="s">
        <v>12848</v>
      </c>
      <c r="I4260" s="245" t="s">
        <v>24</v>
      </c>
      <c r="J4260" s="245" t="s">
        <v>569</v>
      </c>
      <c r="K4260" s="246" t="s">
        <v>19638</v>
      </c>
      <c r="L4260" s="245" t="s">
        <v>568</v>
      </c>
    </row>
    <row r="4261" spans="1:12" x14ac:dyDescent="0.25">
      <c r="A4261" s="245" t="s">
        <v>2037</v>
      </c>
      <c r="B4261" s="245" t="s">
        <v>2036</v>
      </c>
      <c r="C4261" s="245" t="s">
        <v>2430</v>
      </c>
      <c r="D4261" s="245" t="s">
        <v>2429</v>
      </c>
      <c r="E4261" s="246" t="s">
        <v>44</v>
      </c>
      <c r="F4261" s="245" t="s">
        <v>44</v>
      </c>
      <c r="G4261" s="245" t="s">
        <v>3179</v>
      </c>
      <c r="H4261" s="245" t="s">
        <v>12849</v>
      </c>
      <c r="I4261" s="245" t="s">
        <v>24</v>
      </c>
      <c r="J4261" s="245" t="s">
        <v>569</v>
      </c>
      <c r="K4261" s="246" t="s">
        <v>19638</v>
      </c>
      <c r="L4261" s="245" t="s">
        <v>568</v>
      </c>
    </row>
    <row r="4262" spans="1:12" x14ac:dyDescent="0.25">
      <c r="A4262" s="245" t="s">
        <v>2037</v>
      </c>
      <c r="B4262" s="245" t="s">
        <v>2036</v>
      </c>
      <c r="C4262" s="245" t="s">
        <v>2430</v>
      </c>
      <c r="D4262" s="245" t="s">
        <v>2429</v>
      </c>
      <c r="E4262" s="246" t="s">
        <v>44</v>
      </c>
      <c r="F4262" s="245" t="s">
        <v>44</v>
      </c>
      <c r="G4262" s="245" t="s">
        <v>3178</v>
      </c>
      <c r="H4262" s="245" t="s">
        <v>12850</v>
      </c>
      <c r="I4262" s="245" t="s">
        <v>24</v>
      </c>
      <c r="J4262" s="245" t="s">
        <v>569</v>
      </c>
      <c r="K4262" s="246" t="s">
        <v>19638</v>
      </c>
      <c r="L4262" s="245" t="s">
        <v>568</v>
      </c>
    </row>
    <row r="4263" spans="1:12" x14ac:dyDescent="0.25">
      <c r="A4263" s="245" t="s">
        <v>2037</v>
      </c>
      <c r="B4263" s="245" t="s">
        <v>2036</v>
      </c>
      <c r="C4263" s="245" t="s">
        <v>2430</v>
      </c>
      <c r="D4263" s="245" t="s">
        <v>2429</v>
      </c>
      <c r="E4263" s="246" t="s">
        <v>44</v>
      </c>
      <c r="F4263" s="245" t="s">
        <v>44</v>
      </c>
      <c r="G4263" s="245" t="s">
        <v>3177</v>
      </c>
      <c r="H4263" s="245" t="s">
        <v>12851</v>
      </c>
      <c r="I4263" s="245" t="s">
        <v>24</v>
      </c>
      <c r="J4263" s="245" t="s">
        <v>569</v>
      </c>
      <c r="K4263" s="246" t="s">
        <v>10450</v>
      </c>
      <c r="L4263" s="245" t="s">
        <v>568</v>
      </c>
    </row>
    <row r="4264" spans="1:12" x14ac:dyDescent="0.25">
      <c r="A4264" s="245" t="s">
        <v>2037</v>
      </c>
      <c r="B4264" s="245" t="s">
        <v>2036</v>
      </c>
      <c r="C4264" s="245" t="s">
        <v>2430</v>
      </c>
      <c r="D4264" s="245" t="s">
        <v>2429</v>
      </c>
      <c r="E4264" s="246" t="s">
        <v>44</v>
      </c>
      <c r="F4264" s="245" t="s">
        <v>44</v>
      </c>
      <c r="G4264" s="245" t="s">
        <v>3176</v>
      </c>
      <c r="H4264" s="245" t="s">
        <v>12852</v>
      </c>
      <c r="I4264" s="245" t="s">
        <v>24</v>
      </c>
      <c r="J4264" s="245" t="s">
        <v>569</v>
      </c>
      <c r="K4264" s="246" t="s">
        <v>10450</v>
      </c>
      <c r="L4264" s="245" t="s">
        <v>568</v>
      </c>
    </row>
    <row r="4265" spans="1:12" x14ac:dyDescent="0.25">
      <c r="A4265" s="245" t="s">
        <v>2037</v>
      </c>
      <c r="B4265" s="245" t="s">
        <v>2036</v>
      </c>
      <c r="C4265" s="245" t="s">
        <v>2430</v>
      </c>
      <c r="D4265" s="245" t="s">
        <v>2429</v>
      </c>
      <c r="E4265" s="246" t="s">
        <v>44</v>
      </c>
      <c r="F4265" s="245" t="s">
        <v>44</v>
      </c>
      <c r="G4265" s="245" t="s">
        <v>3175</v>
      </c>
      <c r="H4265" s="245" t="s">
        <v>12853</v>
      </c>
      <c r="I4265" s="245" t="s">
        <v>24</v>
      </c>
      <c r="J4265" s="245" t="s">
        <v>569</v>
      </c>
      <c r="K4265" s="246" t="s">
        <v>10450</v>
      </c>
      <c r="L4265" s="245" t="s">
        <v>568</v>
      </c>
    </row>
    <row r="4266" spans="1:12" x14ac:dyDescent="0.25">
      <c r="A4266" s="245" t="s">
        <v>2037</v>
      </c>
      <c r="B4266" s="245" t="s">
        <v>2036</v>
      </c>
      <c r="C4266" s="245" t="s">
        <v>2430</v>
      </c>
      <c r="D4266" s="245" t="s">
        <v>2429</v>
      </c>
      <c r="E4266" s="246" t="s">
        <v>44</v>
      </c>
      <c r="F4266" s="245" t="s">
        <v>44</v>
      </c>
      <c r="G4266" s="245" t="s">
        <v>3174</v>
      </c>
      <c r="H4266" s="245" t="s">
        <v>12854</v>
      </c>
      <c r="I4266" s="245" t="s">
        <v>24</v>
      </c>
      <c r="J4266" s="245" t="s">
        <v>569</v>
      </c>
      <c r="K4266" s="246" t="s">
        <v>19639</v>
      </c>
      <c r="L4266" s="245" t="s">
        <v>568</v>
      </c>
    </row>
    <row r="4267" spans="1:12" x14ac:dyDescent="0.25">
      <c r="A4267" s="245" t="s">
        <v>2037</v>
      </c>
      <c r="B4267" s="245" t="s">
        <v>2036</v>
      </c>
      <c r="C4267" s="245" t="s">
        <v>2430</v>
      </c>
      <c r="D4267" s="245" t="s">
        <v>2429</v>
      </c>
      <c r="E4267" s="246" t="s">
        <v>44</v>
      </c>
      <c r="F4267" s="245" t="s">
        <v>44</v>
      </c>
      <c r="G4267" s="245" t="s">
        <v>3173</v>
      </c>
      <c r="H4267" s="245" t="s">
        <v>12855</v>
      </c>
      <c r="I4267" s="245" t="s">
        <v>24</v>
      </c>
      <c r="J4267" s="245" t="s">
        <v>569</v>
      </c>
      <c r="K4267" s="246" t="s">
        <v>19639</v>
      </c>
      <c r="L4267" s="245" t="s">
        <v>568</v>
      </c>
    </row>
    <row r="4268" spans="1:12" x14ac:dyDescent="0.25">
      <c r="A4268" s="245" t="s">
        <v>2037</v>
      </c>
      <c r="B4268" s="245" t="s">
        <v>2036</v>
      </c>
      <c r="C4268" s="245" t="s">
        <v>2430</v>
      </c>
      <c r="D4268" s="245" t="s">
        <v>2429</v>
      </c>
      <c r="E4268" s="246" t="s">
        <v>44</v>
      </c>
      <c r="F4268" s="245" t="s">
        <v>44</v>
      </c>
      <c r="G4268" s="245" t="s">
        <v>3172</v>
      </c>
      <c r="H4268" s="245" t="s">
        <v>12856</v>
      </c>
      <c r="I4268" s="245" t="s">
        <v>24</v>
      </c>
      <c r="J4268" s="245" t="s">
        <v>569</v>
      </c>
      <c r="K4268" s="246" t="s">
        <v>19640</v>
      </c>
      <c r="L4268" s="245" t="s">
        <v>568</v>
      </c>
    </row>
    <row r="4269" spans="1:12" x14ac:dyDescent="0.25">
      <c r="A4269" s="245" t="s">
        <v>2037</v>
      </c>
      <c r="B4269" s="245" t="s">
        <v>2036</v>
      </c>
      <c r="C4269" s="245" t="s">
        <v>2430</v>
      </c>
      <c r="D4269" s="245" t="s">
        <v>2429</v>
      </c>
      <c r="E4269" s="246" t="s">
        <v>44</v>
      </c>
      <c r="F4269" s="245" t="s">
        <v>44</v>
      </c>
      <c r="G4269" s="245" t="s">
        <v>3171</v>
      </c>
      <c r="H4269" s="245" t="s">
        <v>12857</v>
      </c>
      <c r="I4269" s="245" t="s">
        <v>24</v>
      </c>
      <c r="J4269" s="245" t="s">
        <v>569</v>
      </c>
      <c r="K4269" s="246" t="s">
        <v>19640</v>
      </c>
      <c r="L4269" s="245" t="s">
        <v>568</v>
      </c>
    </row>
    <row r="4270" spans="1:12" x14ac:dyDescent="0.25">
      <c r="A4270" s="245" t="s">
        <v>2037</v>
      </c>
      <c r="B4270" s="245" t="s">
        <v>2036</v>
      </c>
      <c r="C4270" s="245" t="s">
        <v>2430</v>
      </c>
      <c r="D4270" s="245" t="s">
        <v>2429</v>
      </c>
      <c r="E4270" s="246" t="s">
        <v>44</v>
      </c>
      <c r="F4270" s="245" t="s">
        <v>44</v>
      </c>
      <c r="G4270" s="245" t="s">
        <v>3170</v>
      </c>
      <c r="H4270" s="245" t="s">
        <v>12858</v>
      </c>
      <c r="I4270" s="245" t="s">
        <v>24</v>
      </c>
      <c r="J4270" s="245" t="s">
        <v>569</v>
      </c>
      <c r="K4270" s="246" t="s">
        <v>16054</v>
      </c>
      <c r="L4270" s="245" t="s">
        <v>568</v>
      </c>
    </row>
    <row r="4271" spans="1:12" x14ac:dyDescent="0.25">
      <c r="A4271" s="245" t="s">
        <v>2037</v>
      </c>
      <c r="B4271" s="245" t="s">
        <v>2036</v>
      </c>
      <c r="C4271" s="245" t="s">
        <v>2430</v>
      </c>
      <c r="D4271" s="245" t="s">
        <v>2429</v>
      </c>
      <c r="E4271" s="246" t="s">
        <v>44</v>
      </c>
      <c r="F4271" s="245" t="s">
        <v>44</v>
      </c>
      <c r="G4271" s="245" t="s">
        <v>3169</v>
      </c>
      <c r="H4271" s="245" t="s">
        <v>19641</v>
      </c>
      <c r="I4271" s="245" t="s">
        <v>24</v>
      </c>
      <c r="J4271" s="245" t="s">
        <v>569</v>
      </c>
      <c r="K4271" s="246" t="s">
        <v>7615</v>
      </c>
      <c r="L4271" s="245" t="s">
        <v>568</v>
      </c>
    </row>
    <row r="4272" spans="1:12" x14ac:dyDescent="0.25">
      <c r="A4272" s="245" t="s">
        <v>2037</v>
      </c>
      <c r="B4272" s="245" t="s">
        <v>2036</v>
      </c>
      <c r="C4272" s="245" t="s">
        <v>2430</v>
      </c>
      <c r="D4272" s="245" t="s">
        <v>2429</v>
      </c>
      <c r="E4272" s="246" t="s">
        <v>44</v>
      </c>
      <c r="F4272" s="245" t="s">
        <v>44</v>
      </c>
      <c r="G4272" s="245" t="s">
        <v>3167</v>
      </c>
      <c r="H4272" s="245" t="s">
        <v>19642</v>
      </c>
      <c r="I4272" s="245" t="s">
        <v>24</v>
      </c>
      <c r="J4272" s="245" t="s">
        <v>569</v>
      </c>
      <c r="K4272" s="246" t="s">
        <v>19643</v>
      </c>
      <c r="L4272" s="245" t="s">
        <v>568</v>
      </c>
    </row>
    <row r="4273" spans="1:12" x14ac:dyDescent="0.25">
      <c r="A4273" s="245" t="s">
        <v>2037</v>
      </c>
      <c r="B4273" s="245" t="s">
        <v>2036</v>
      </c>
      <c r="C4273" s="245" t="s">
        <v>2430</v>
      </c>
      <c r="D4273" s="245" t="s">
        <v>2429</v>
      </c>
      <c r="E4273" s="246" t="s">
        <v>44</v>
      </c>
      <c r="F4273" s="245" t="s">
        <v>44</v>
      </c>
      <c r="G4273" s="245" t="s">
        <v>3166</v>
      </c>
      <c r="H4273" s="245" t="s">
        <v>19644</v>
      </c>
      <c r="I4273" s="245" t="s">
        <v>24</v>
      </c>
      <c r="J4273" s="245" t="s">
        <v>569</v>
      </c>
      <c r="K4273" s="246" t="s">
        <v>8650</v>
      </c>
      <c r="L4273" s="245" t="s">
        <v>568</v>
      </c>
    </row>
    <row r="4274" spans="1:12" x14ac:dyDescent="0.25">
      <c r="A4274" s="245" t="s">
        <v>2037</v>
      </c>
      <c r="B4274" s="245" t="s">
        <v>2036</v>
      </c>
      <c r="C4274" s="245" t="s">
        <v>2430</v>
      </c>
      <c r="D4274" s="245" t="s">
        <v>2429</v>
      </c>
      <c r="E4274" s="246" t="s">
        <v>44</v>
      </c>
      <c r="F4274" s="245" t="s">
        <v>44</v>
      </c>
      <c r="G4274" s="245" t="s">
        <v>3164</v>
      </c>
      <c r="H4274" s="245" t="s">
        <v>19645</v>
      </c>
      <c r="I4274" s="245" t="s">
        <v>24</v>
      </c>
      <c r="J4274" s="245" t="s">
        <v>569</v>
      </c>
      <c r="K4274" s="246" t="s">
        <v>10402</v>
      </c>
      <c r="L4274" s="245" t="s">
        <v>568</v>
      </c>
    </row>
    <row r="4275" spans="1:12" x14ac:dyDescent="0.25">
      <c r="A4275" s="245" t="s">
        <v>2037</v>
      </c>
      <c r="B4275" s="245" t="s">
        <v>2036</v>
      </c>
      <c r="C4275" s="245" t="s">
        <v>2430</v>
      </c>
      <c r="D4275" s="245" t="s">
        <v>2429</v>
      </c>
      <c r="E4275" s="246" t="s">
        <v>44</v>
      </c>
      <c r="F4275" s="245" t="s">
        <v>44</v>
      </c>
      <c r="G4275" s="245" t="s">
        <v>3163</v>
      </c>
      <c r="H4275" s="245" t="s">
        <v>19646</v>
      </c>
      <c r="I4275" s="245" t="s">
        <v>24</v>
      </c>
      <c r="J4275" s="245" t="s">
        <v>569</v>
      </c>
      <c r="K4275" s="246" t="s">
        <v>4648</v>
      </c>
      <c r="L4275" s="245" t="s">
        <v>568</v>
      </c>
    </row>
    <row r="4276" spans="1:12" x14ac:dyDescent="0.25">
      <c r="A4276" s="245" t="s">
        <v>2037</v>
      </c>
      <c r="B4276" s="245" t="s">
        <v>2036</v>
      </c>
      <c r="C4276" s="245" t="s">
        <v>2430</v>
      </c>
      <c r="D4276" s="245" t="s">
        <v>2429</v>
      </c>
      <c r="E4276" s="246" t="s">
        <v>44</v>
      </c>
      <c r="F4276" s="245" t="s">
        <v>44</v>
      </c>
      <c r="G4276" s="245" t="s">
        <v>3162</v>
      </c>
      <c r="H4276" s="245" t="s">
        <v>19647</v>
      </c>
      <c r="I4276" s="245" t="s">
        <v>24</v>
      </c>
      <c r="J4276" s="245" t="s">
        <v>569</v>
      </c>
      <c r="K4276" s="246" t="s">
        <v>1645</v>
      </c>
      <c r="L4276" s="245" t="s">
        <v>568</v>
      </c>
    </row>
    <row r="4277" spans="1:12" x14ac:dyDescent="0.25">
      <c r="A4277" s="245" t="s">
        <v>2037</v>
      </c>
      <c r="B4277" s="245" t="s">
        <v>2036</v>
      </c>
      <c r="C4277" s="245" t="s">
        <v>2430</v>
      </c>
      <c r="D4277" s="245" t="s">
        <v>2429</v>
      </c>
      <c r="E4277" s="246" t="s">
        <v>44</v>
      </c>
      <c r="F4277" s="245" t="s">
        <v>44</v>
      </c>
      <c r="G4277" s="245" t="s">
        <v>3161</v>
      </c>
      <c r="H4277" s="245" t="s">
        <v>19648</v>
      </c>
      <c r="I4277" s="245" t="s">
        <v>24</v>
      </c>
      <c r="J4277" s="245" t="s">
        <v>569</v>
      </c>
      <c r="K4277" s="246" t="s">
        <v>13061</v>
      </c>
      <c r="L4277" s="245" t="s">
        <v>568</v>
      </c>
    </row>
    <row r="4278" spans="1:12" x14ac:dyDescent="0.25">
      <c r="A4278" s="245" t="s">
        <v>2037</v>
      </c>
      <c r="B4278" s="245" t="s">
        <v>2036</v>
      </c>
      <c r="C4278" s="245" t="s">
        <v>2430</v>
      </c>
      <c r="D4278" s="245" t="s">
        <v>2429</v>
      </c>
      <c r="E4278" s="246" t="s">
        <v>44</v>
      </c>
      <c r="F4278" s="245" t="s">
        <v>44</v>
      </c>
      <c r="G4278" s="245" t="s">
        <v>3160</v>
      </c>
      <c r="H4278" s="245" t="s">
        <v>19649</v>
      </c>
      <c r="I4278" s="245" t="s">
        <v>24</v>
      </c>
      <c r="J4278" s="245" t="s">
        <v>569</v>
      </c>
      <c r="K4278" s="246" t="s">
        <v>10118</v>
      </c>
      <c r="L4278" s="245" t="s">
        <v>568</v>
      </c>
    </row>
    <row r="4279" spans="1:12" x14ac:dyDescent="0.25">
      <c r="A4279" s="245" t="s">
        <v>2037</v>
      </c>
      <c r="B4279" s="245" t="s">
        <v>2036</v>
      </c>
      <c r="C4279" s="245" t="s">
        <v>2430</v>
      </c>
      <c r="D4279" s="245" t="s">
        <v>2429</v>
      </c>
      <c r="E4279" s="246" t="s">
        <v>44</v>
      </c>
      <c r="F4279" s="245" t="s">
        <v>44</v>
      </c>
      <c r="G4279" s="245" t="s">
        <v>3159</v>
      </c>
      <c r="H4279" s="245" t="s">
        <v>19650</v>
      </c>
      <c r="I4279" s="245" t="s">
        <v>24</v>
      </c>
      <c r="J4279" s="245" t="s">
        <v>569</v>
      </c>
      <c r="K4279" s="246" t="s">
        <v>19651</v>
      </c>
      <c r="L4279" s="245" t="s">
        <v>568</v>
      </c>
    </row>
    <row r="4280" spans="1:12" x14ac:dyDescent="0.25">
      <c r="A4280" s="245" t="s">
        <v>2037</v>
      </c>
      <c r="B4280" s="245" t="s">
        <v>2036</v>
      </c>
      <c r="C4280" s="245" t="s">
        <v>2430</v>
      </c>
      <c r="D4280" s="245" t="s">
        <v>2429</v>
      </c>
      <c r="E4280" s="246" t="s">
        <v>44</v>
      </c>
      <c r="F4280" s="245" t="s">
        <v>44</v>
      </c>
      <c r="G4280" s="245" t="s">
        <v>3158</v>
      </c>
      <c r="H4280" s="245" t="s">
        <v>19652</v>
      </c>
      <c r="I4280" s="245" t="s">
        <v>24</v>
      </c>
      <c r="J4280" s="245" t="s">
        <v>569</v>
      </c>
      <c r="K4280" s="246" t="s">
        <v>11879</v>
      </c>
      <c r="L4280" s="245" t="s">
        <v>568</v>
      </c>
    </row>
    <row r="4281" spans="1:12" x14ac:dyDescent="0.25">
      <c r="A4281" s="245" t="s">
        <v>2037</v>
      </c>
      <c r="B4281" s="245" t="s">
        <v>2036</v>
      </c>
      <c r="C4281" s="245" t="s">
        <v>2430</v>
      </c>
      <c r="D4281" s="245" t="s">
        <v>2429</v>
      </c>
      <c r="E4281" s="246" t="s">
        <v>44</v>
      </c>
      <c r="F4281" s="245" t="s">
        <v>44</v>
      </c>
      <c r="G4281" s="245" t="s">
        <v>3157</v>
      </c>
      <c r="H4281" s="245" t="s">
        <v>19653</v>
      </c>
      <c r="I4281" s="245" t="s">
        <v>24</v>
      </c>
      <c r="J4281" s="245" t="s">
        <v>569</v>
      </c>
      <c r="K4281" s="246" t="s">
        <v>9028</v>
      </c>
      <c r="L4281" s="245" t="s">
        <v>568</v>
      </c>
    </row>
    <row r="4282" spans="1:12" x14ac:dyDescent="0.25">
      <c r="A4282" s="245" t="s">
        <v>2037</v>
      </c>
      <c r="B4282" s="245" t="s">
        <v>2036</v>
      </c>
      <c r="C4282" s="245" t="s">
        <v>2430</v>
      </c>
      <c r="D4282" s="245" t="s">
        <v>2429</v>
      </c>
      <c r="E4282" s="246" t="s">
        <v>44</v>
      </c>
      <c r="F4282" s="245" t="s">
        <v>44</v>
      </c>
      <c r="G4282" s="245" t="s">
        <v>3156</v>
      </c>
      <c r="H4282" s="245" t="s">
        <v>19654</v>
      </c>
      <c r="I4282" s="245" t="s">
        <v>24</v>
      </c>
      <c r="J4282" s="245" t="s">
        <v>569</v>
      </c>
      <c r="K4282" s="246" t="s">
        <v>19655</v>
      </c>
      <c r="L4282" s="245" t="s">
        <v>568</v>
      </c>
    </row>
    <row r="4283" spans="1:12" x14ac:dyDescent="0.25">
      <c r="A4283" s="245" t="s">
        <v>2037</v>
      </c>
      <c r="B4283" s="245" t="s">
        <v>2036</v>
      </c>
      <c r="C4283" s="245" t="s">
        <v>2430</v>
      </c>
      <c r="D4283" s="245" t="s">
        <v>2429</v>
      </c>
      <c r="E4283" s="246" t="s">
        <v>44</v>
      </c>
      <c r="F4283" s="245" t="s">
        <v>44</v>
      </c>
      <c r="G4283" s="245" t="s">
        <v>3155</v>
      </c>
      <c r="H4283" s="245" t="s">
        <v>19656</v>
      </c>
      <c r="I4283" s="245" t="s">
        <v>24</v>
      </c>
      <c r="J4283" s="245" t="s">
        <v>569</v>
      </c>
      <c r="K4283" s="246" t="s">
        <v>19657</v>
      </c>
      <c r="L4283" s="245" t="s">
        <v>568</v>
      </c>
    </row>
    <row r="4284" spans="1:12" x14ac:dyDescent="0.25">
      <c r="A4284" s="245" t="s">
        <v>2037</v>
      </c>
      <c r="B4284" s="245" t="s">
        <v>2036</v>
      </c>
      <c r="C4284" s="245" t="s">
        <v>2430</v>
      </c>
      <c r="D4284" s="245" t="s">
        <v>2429</v>
      </c>
      <c r="E4284" s="246" t="s">
        <v>44</v>
      </c>
      <c r="F4284" s="245" t="s">
        <v>44</v>
      </c>
      <c r="G4284" s="245" t="s">
        <v>3154</v>
      </c>
      <c r="H4284" s="245" t="s">
        <v>19658</v>
      </c>
      <c r="I4284" s="245" t="s">
        <v>24</v>
      </c>
      <c r="J4284" s="245" t="s">
        <v>569</v>
      </c>
      <c r="K4284" s="246" t="s">
        <v>19659</v>
      </c>
      <c r="L4284" s="245" t="s">
        <v>568</v>
      </c>
    </row>
    <row r="4285" spans="1:12" x14ac:dyDescent="0.25">
      <c r="A4285" s="245" t="s">
        <v>2037</v>
      </c>
      <c r="B4285" s="245" t="s">
        <v>2036</v>
      </c>
      <c r="C4285" s="245" t="s">
        <v>2430</v>
      </c>
      <c r="D4285" s="245" t="s">
        <v>2429</v>
      </c>
      <c r="E4285" s="246" t="s">
        <v>44</v>
      </c>
      <c r="F4285" s="245" t="s">
        <v>44</v>
      </c>
      <c r="G4285" s="245" t="s">
        <v>3153</v>
      </c>
      <c r="H4285" s="245" t="s">
        <v>19660</v>
      </c>
      <c r="I4285" s="245" t="s">
        <v>24</v>
      </c>
      <c r="J4285" s="245" t="s">
        <v>569</v>
      </c>
      <c r="K4285" s="246" t="s">
        <v>19661</v>
      </c>
      <c r="L4285" s="245" t="s">
        <v>568</v>
      </c>
    </row>
    <row r="4286" spans="1:12" x14ac:dyDescent="0.25">
      <c r="A4286" s="245" t="s">
        <v>2037</v>
      </c>
      <c r="B4286" s="245" t="s">
        <v>2036</v>
      </c>
      <c r="C4286" s="245" t="s">
        <v>2430</v>
      </c>
      <c r="D4286" s="245" t="s">
        <v>2429</v>
      </c>
      <c r="E4286" s="246" t="s">
        <v>44</v>
      </c>
      <c r="F4286" s="245" t="s">
        <v>44</v>
      </c>
      <c r="G4286" s="245" t="s">
        <v>3152</v>
      </c>
      <c r="H4286" s="245" t="s">
        <v>19662</v>
      </c>
      <c r="I4286" s="245" t="s">
        <v>24</v>
      </c>
      <c r="J4286" s="245" t="s">
        <v>569</v>
      </c>
      <c r="K4286" s="246" t="s">
        <v>15397</v>
      </c>
      <c r="L4286" s="245" t="s">
        <v>568</v>
      </c>
    </row>
    <row r="4287" spans="1:12" x14ac:dyDescent="0.25">
      <c r="A4287" s="245" t="s">
        <v>2037</v>
      </c>
      <c r="B4287" s="245" t="s">
        <v>2036</v>
      </c>
      <c r="C4287" s="245" t="s">
        <v>2430</v>
      </c>
      <c r="D4287" s="245" t="s">
        <v>2429</v>
      </c>
      <c r="E4287" s="246" t="s">
        <v>44</v>
      </c>
      <c r="F4287" s="245" t="s">
        <v>44</v>
      </c>
      <c r="G4287" s="245" t="s">
        <v>3151</v>
      </c>
      <c r="H4287" s="245" t="s">
        <v>19663</v>
      </c>
      <c r="I4287" s="245" t="s">
        <v>24</v>
      </c>
      <c r="J4287" s="245" t="s">
        <v>569</v>
      </c>
      <c r="K4287" s="246" t="s">
        <v>19664</v>
      </c>
      <c r="L4287" s="245" t="s">
        <v>568</v>
      </c>
    </row>
    <row r="4288" spans="1:12" x14ac:dyDescent="0.25">
      <c r="A4288" s="245" t="s">
        <v>2037</v>
      </c>
      <c r="B4288" s="245" t="s">
        <v>2036</v>
      </c>
      <c r="C4288" s="245" t="s">
        <v>2430</v>
      </c>
      <c r="D4288" s="245" t="s">
        <v>2429</v>
      </c>
      <c r="E4288" s="246" t="s">
        <v>44</v>
      </c>
      <c r="F4288" s="245" t="s">
        <v>44</v>
      </c>
      <c r="G4288" s="245" t="s">
        <v>3150</v>
      </c>
      <c r="H4288" s="245" t="s">
        <v>19665</v>
      </c>
      <c r="I4288" s="245" t="s">
        <v>24</v>
      </c>
      <c r="J4288" s="245" t="s">
        <v>569</v>
      </c>
      <c r="K4288" s="246" t="s">
        <v>19666</v>
      </c>
      <c r="L4288" s="245" t="s">
        <v>568</v>
      </c>
    </row>
    <row r="4289" spans="1:12" x14ac:dyDescent="0.25">
      <c r="A4289" s="245" t="s">
        <v>2037</v>
      </c>
      <c r="B4289" s="245" t="s">
        <v>2036</v>
      </c>
      <c r="C4289" s="245" t="s">
        <v>2430</v>
      </c>
      <c r="D4289" s="245" t="s">
        <v>2429</v>
      </c>
      <c r="E4289" s="246" t="s">
        <v>44</v>
      </c>
      <c r="F4289" s="245" t="s">
        <v>44</v>
      </c>
      <c r="G4289" s="245" t="s">
        <v>3149</v>
      </c>
      <c r="H4289" s="245" t="s">
        <v>19667</v>
      </c>
      <c r="I4289" s="245" t="s">
        <v>24</v>
      </c>
      <c r="J4289" s="245" t="s">
        <v>569</v>
      </c>
      <c r="K4289" s="246" t="s">
        <v>19526</v>
      </c>
      <c r="L4289" s="245" t="s">
        <v>568</v>
      </c>
    </row>
    <row r="4290" spans="1:12" x14ac:dyDescent="0.25">
      <c r="A4290" s="245" t="s">
        <v>2037</v>
      </c>
      <c r="B4290" s="245" t="s">
        <v>2036</v>
      </c>
      <c r="C4290" s="245" t="s">
        <v>2430</v>
      </c>
      <c r="D4290" s="245" t="s">
        <v>2429</v>
      </c>
      <c r="E4290" s="246" t="s">
        <v>44</v>
      </c>
      <c r="F4290" s="245" t="s">
        <v>44</v>
      </c>
      <c r="G4290" s="245" t="s">
        <v>3148</v>
      </c>
      <c r="H4290" s="245" t="s">
        <v>19668</v>
      </c>
      <c r="I4290" s="245" t="s">
        <v>24</v>
      </c>
      <c r="J4290" s="245" t="s">
        <v>569</v>
      </c>
      <c r="K4290" s="246" t="s">
        <v>19669</v>
      </c>
      <c r="L4290" s="245" t="s">
        <v>568</v>
      </c>
    </row>
    <row r="4291" spans="1:12" x14ac:dyDescent="0.25">
      <c r="A4291" s="245" t="s">
        <v>2037</v>
      </c>
      <c r="B4291" s="245" t="s">
        <v>2036</v>
      </c>
      <c r="C4291" s="245" t="s">
        <v>2430</v>
      </c>
      <c r="D4291" s="245" t="s">
        <v>2429</v>
      </c>
      <c r="E4291" s="246" t="s">
        <v>44</v>
      </c>
      <c r="F4291" s="245" t="s">
        <v>44</v>
      </c>
      <c r="G4291" s="245" t="s">
        <v>3147</v>
      </c>
      <c r="H4291" s="245" t="s">
        <v>19670</v>
      </c>
      <c r="I4291" s="245" t="s">
        <v>24</v>
      </c>
      <c r="J4291" s="245" t="s">
        <v>569</v>
      </c>
      <c r="K4291" s="246" t="s">
        <v>19671</v>
      </c>
      <c r="L4291" s="245" t="s">
        <v>568</v>
      </c>
    </row>
    <row r="4292" spans="1:12" x14ac:dyDescent="0.25">
      <c r="A4292" s="245" t="s">
        <v>2037</v>
      </c>
      <c r="B4292" s="245" t="s">
        <v>2036</v>
      </c>
      <c r="C4292" s="245" t="s">
        <v>2430</v>
      </c>
      <c r="D4292" s="245" t="s">
        <v>2429</v>
      </c>
      <c r="E4292" s="246" t="s">
        <v>44</v>
      </c>
      <c r="F4292" s="245" t="s">
        <v>44</v>
      </c>
      <c r="G4292" s="245" t="s">
        <v>3146</v>
      </c>
      <c r="H4292" s="245" t="s">
        <v>19672</v>
      </c>
      <c r="I4292" s="245" t="s">
        <v>24</v>
      </c>
      <c r="J4292" s="245" t="s">
        <v>569</v>
      </c>
      <c r="K4292" s="246" t="s">
        <v>8372</v>
      </c>
      <c r="L4292" s="245" t="s">
        <v>568</v>
      </c>
    </row>
    <row r="4293" spans="1:12" x14ac:dyDescent="0.25">
      <c r="A4293" s="245" t="s">
        <v>2037</v>
      </c>
      <c r="B4293" s="245" t="s">
        <v>2036</v>
      </c>
      <c r="C4293" s="245" t="s">
        <v>2430</v>
      </c>
      <c r="D4293" s="245" t="s">
        <v>2429</v>
      </c>
      <c r="E4293" s="246" t="s">
        <v>44</v>
      </c>
      <c r="F4293" s="245" t="s">
        <v>44</v>
      </c>
      <c r="G4293" s="245" t="s">
        <v>3145</v>
      </c>
      <c r="H4293" s="245" t="s">
        <v>19673</v>
      </c>
      <c r="I4293" s="245" t="s">
        <v>24</v>
      </c>
      <c r="J4293" s="245" t="s">
        <v>569</v>
      </c>
      <c r="K4293" s="246" t="s">
        <v>16289</v>
      </c>
      <c r="L4293" s="245" t="s">
        <v>568</v>
      </c>
    </row>
    <row r="4294" spans="1:12" x14ac:dyDescent="0.25">
      <c r="A4294" s="245" t="s">
        <v>2037</v>
      </c>
      <c r="B4294" s="245" t="s">
        <v>2036</v>
      </c>
      <c r="C4294" s="245" t="s">
        <v>2430</v>
      </c>
      <c r="D4294" s="245" t="s">
        <v>2429</v>
      </c>
      <c r="E4294" s="246" t="s">
        <v>44</v>
      </c>
      <c r="F4294" s="245" t="s">
        <v>44</v>
      </c>
      <c r="G4294" s="245" t="s">
        <v>3144</v>
      </c>
      <c r="H4294" s="245" t="s">
        <v>19674</v>
      </c>
      <c r="I4294" s="245" t="s">
        <v>24</v>
      </c>
      <c r="J4294" s="245" t="s">
        <v>569</v>
      </c>
      <c r="K4294" s="246" t="s">
        <v>19675</v>
      </c>
      <c r="L4294" s="245" t="s">
        <v>568</v>
      </c>
    </row>
    <row r="4295" spans="1:12" x14ac:dyDescent="0.25">
      <c r="A4295" s="245" t="s">
        <v>2037</v>
      </c>
      <c r="B4295" s="245" t="s">
        <v>2036</v>
      </c>
      <c r="C4295" s="245" t="s">
        <v>2430</v>
      </c>
      <c r="D4295" s="245" t="s">
        <v>2429</v>
      </c>
      <c r="E4295" s="246" t="s">
        <v>44</v>
      </c>
      <c r="F4295" s="245" t="s">
        <v>44</v>
      </c>
      <c r="G4295" s="245" t="s">
        <v>3142</v>
      </c>
      <c r="H4295" s="245" t="s">
        <v>19676</v>
      </c>
      <c r="I4295" s="245" t="s">
        <v>24</v>
      </c>
      <c r="J4295" s="245" t="s">
        <v>569</v>
      </c>
      <c r="K4295" s="246" t="s">
        <v>19677</v>
      </c>
      <c r="L4295" s="245" t="s">
        <v>568</v>
      </c>
    </row>
    <row r="4296" spans="1:12" x14ac:dyDescent="0.25">
      <c r="A4296" s="245" t="s">
        <v>2037</v>
      </c>
      <c r="B4296" s="245" t="s">
        <v>2036</v>
      </c>
      <c r="C4296" s="245" t="s">
        <v>2430</v>
      </c>
      <c r="D4296" s="245" t="s">
        <v>2429</v>
      </c>
      <c r="E4296" s="246" t="s">
        <v>44</v>
      </c>
      <c r="F4296" s="245" t="s">
        <v>44</v>
      </c>
      <c r="G4296" s="245" t="s">
        <v>3141</v>
      </c>
      <c r="H4296" s="245" t="s">
        <v>19678</v>
      </c>
      <c r="I4296" s="245" t="s">
        <v>24</v>
      </c>
      <c r="J4296" s="245" t="s">
        <v>569</v>
      </c>
      <c r="K4296" s="246" t="s">
        <v>11825</v>
      </c>
      <c r="L4296" s="245" t="s">
        <v>568</v>
      </c>
    </row>
    <row r="4297" spans="1:12" x14ac:dyDescent="0.25">
      <c r="A4297" s="245" t="s">
        <v>2037</v>
      </c>
      <c r="B4297" s="245" t="s">
        <v>2036</v>
      </c>
      <c r="C4297" s="245" t="s">
        <v>2430</v>
      </c>
      <c r="D4297" s="245" t="s">
        <v>2429</v>
      </c>
      <c r="E4297" s="246" t="s">
        <v>44</v>
      </c>
      <c r="F4297" s="245" t="s">
        <v>44</v>
      </c>
      <c r="G4297" s="245" t="s">
        <v>3140</v>
      </c>
      <c r="H4297" s="245" t="s">
        <v>19679</v>
      </c>
      <c r="I4297" s="245" t="s">
        <v>24</v>
      </c>
      <c r="J4297" s="245" t="s">
        <v>569</v>
      </c>
      <c r="K4297" s="246" t="s">
        <v>19680</v>
      </c>
      <c r="L4297" s="245" t="s">
        <v>568</v>
      </c>
    </row>
    <row r="4298" spans="1:12" x14ac:dyDescent="0.25">
      <c r="A4298" s="245" t="s">
        <v>2037</v>
      </c>
      <c r="B4298" s="245" t="s">
        <v>2036</v>
      </c>
      <c r="C4298" s="245" t="s">
        <v>2430</v>
      </c>
      <c r="D4298" s="245" t="s">
        <v>2429</v>
      </c>
      <c r="E4298" s="246" t="s">
        <v>44</v>
      </c>
      <c r="F4298" s="245" t="s">
        <v>44</v>
      </c>
      <c r="G4298" s="245" t="s">
        <v>3139</v>
      </c>
      <c r="H4298" s="245" t="s">
        <v>19681</v>
      </c>
      <c r="I4298" s="245" t="s">
        <v>24</v>
      </c>
      <c r="J4298" s="245" t="s">
        <v>569</v>
      </c>
      <c r="K4298" s="246" t="s">
        <v>3893</v>
      </c>
      <c r="L4298" s="245" t="s">
        <v>568</v>
      </c>
    </row>
    <row r="4299" spans="1:12" x14ac:dyDescent="0.25">
      <c r="A4299" s="245" t="s">
        <v>2037</v>
      </c>
      <c r="B4299" s="245" t="s">
        <v>2036</v>
      </c>
      <c r="C4299" s="245" t="s">
        <v>2430</v>
      </c>
      <c r="D4299" s="245" t="s">
        <v>2429</v>
      </c>
      <c r="E4299" s="246" t="s">
        <v>44</v>
      </c>
      <c r="F4299" s="245" t="s">
        <v>44</v>
      </c>
      <c r="G4299" s="245" t="s">
        <v>3138</v>
      </c>
      <c r="H4299" s="245" t="s">
        <v>19682</v>
      </c>
      <c r="I4299" s="245" t="s">
        <v>24</v>
      </c>
      <c r="J4299" s="245" t="s">
        <v>569</v>
      </c>
      <c r="K4299" s="246" t="s">
        <v>15386</v>
      </c>
      <c r="L4299" s="245" t="s">
        <v>568</v>
      </c>
    </row>
    <row r="4300" spans="1:12" x14ac:dyDescent="0.25">
      <c r="A4300" s="245" t="s">
        <v>2037</v>
      </c>
      <c r="B4300" s="245" t="s">
        <v>2036</v>
      </c>
      <c r="C4300" s="245" t="s">
        <v>2430</v>
      </c>
      <c r="D4300" s="245" t="s">
        <v>2429</v>
      </c>
      <c r="E4300" s="246" t="s">
        <v>44</v>
      </c>
      <c r="F4300" s="245" t="s">
        <v>44</v>
      </c>
      <c r="G4300" s="245" t="s">
        <v>3137</v>
      </c>
      <c r="H4300" s="245" t="s">
        <v>19683</v>
      </c>
      <c r="I4300" s="245" t="s">
        <v>24</v>
      </c>
      <c r="J4300" s="245" t="s">
        <v>569</v>
      </c>
      <c r="K4300" s="246" t="s">
        <v>9186</v>
      </c>
      <c r="L4300" s="245" t="s">
        <v>568</v>
      </c>
    </row>
    <row r="4301" spans="1:12" x14ac:dyDescent="0.25">
      <c r="A4301" s="245" t="s">
        <v>2037</v>
      </c>
      <c r="B4301" s="245" t="s">
        <v>2036</v>
      </c>
      <c r="C4301" s="245" t="s">
        <v>2430</v>
      </c>
      <c r="D4301" s="245" t="s">
        <v>2429</v>
      </c>
      <c r="E4301" s="246" t="s">
        <v>44</v>
      </c>
      <c r="F4301" s="245" t="s">
        <v>44</v>
      </c>
      <c r="G4301" s="245" t="s">
        <v>3136</v>
      </c>
      <c r="H4301" s="245" t="s">
        <v>19684</v>
      </c>
      <c r="I4301" s="245" t="s">
        <v>24</v>
      </c>
      <c r="J4301" s="245" t="s">
        <v>569</v>
      </c>
      <c r="K4301" s="246" t="s">
        <v>19685</v>
      </c>
      <c r="L4301" s="245" t="s">
        <v>568</v>
      </c>
    </row>
    <row r="4302" spans="1:12" x14ac:dyDescent="0.25">
      <c r="A4302" s="245" t="s">
        <v>2037</v>
      </c>
      <c r="B4302" s="245" t="s">
        <v>2036</v>
      </c>
      <c r="C4302" s="245" t="s">
        <v>2430</v>
      </c>
      <c r="D4302" s="245" t="s">
        <v>2429</v>
      </c>
      <c r="E4302" s="246" t="s">
        <v>44</v>
      </c>
      <c r="F4302" s="245" t="s">
        <v>44</v>
      </c>
      <c r="G4302" s="245" t="s">
        <v>3135</v>
      </c>
      <c r="H4302" s="245" t="s">
        <v>19686</v>
      </c>
      <c r="I4302" s="245" t="s">
        <v>24</v>
      </c>
      <c r="J4302" s="245" t="s">
        <v>569</v>
      </c>
      <c r="K4302" s="246" t="s">
        <v>17585</v>
      </c>
      <c r="L4302" s="245" t="s">
        <v>568</v>
      </c>
    </row>
    <row r="4303" spans="1:12" x14ac:dyDescent="0.25">
      <c r="A4303" s="245" t="s">
        <v>2037</v>
      </c>
      <c r="B4303" s="245" t="s">
        <v>2036</v>
      </c>
      <c r="C4303" s="245" t="s">
        <v>2430</v>
      </c>
      <c r="D4303" s="245" t="s">
        <v>2429</v>
      </c>
      <c r="E4303" s="246" t="s">
        <v>44</v>
      </c>
      <c r="F4303" s="245" t="s">
        <v>44</v>
      </c>
      <c r="G4303" s="245" t="s">
        <v>3133</v>
      </c>
      <c r="H4303" s="245" t="s">
        <v>19687</v>
      </c>
      <c r="I4303" s="245" t="s">
        <v>24</v>
      </c>
      <c r="J4303" s="245" t="s">
        <v>569</v>
      </c>
      <c r="K4303" s="246" t="s">
        <v>12905</v>
      </c>
      <c r="L4303" s="245" t="s">
        <v>568</v>
      </c>
    </row>
    <row r="4304" spans="1:12" x14ac:dyDescent="0.25">
      <c r="A4304" s="245" t="s">
        <v>2037</v>
      </c>
      <c r="B4304" s="245" t="s">
        <v>2036</v>
      </c>
      <c r="C4304" s="245" t="s">
        <v>2430</v>
      </c>
      <c r="D4304" s="245" t="s">
        <v>2429</v>
      </c>
      <c r="E4304" s="246" t="s">
        <v>44</v>
      </c>
      <c r="F4304" s="245" t="s">
        <v>44</v>
      </c>
      <c r="G4304" s="245" t="s">
        <v>3132</v>
      </c>
      <c r="H4304" s="245" t="s">
        <v>19688</v>
      </c>
      <c r="I4304" s="245" t="s">
        <v>24</v>
      </c>
      <c r="J4304" s="245" t="s">
        <v>569</v>
      </c>
      <c r="K4304" s="246" t="s">
        <v>19689</v>
      </c>
      <c r="L4304" s="245" t="s">
        <v>568</v>
      </c>
    </row>
    <row r="4305" spans="1:12" x14ac:dyDescent="0.25">
      <c r="A4305" s="245" t="s">
        <v>2037</v>
      </c>
      <c r="B4305" s="245" t="s">
        <v>2036</v>
      </c>
      <c r="C4305" s="245" t="s">
        <v>2430</v>
      </c>
      <c r="D4305" s="245" t="s">
        <v>2429</v>
      </c>
      <c r="E4305" s="246" t="s">
        <v>44</v>
      </c>
      <c r="F4305" s="245" t="s">
        <v>44</v>
      </c>
      <c r="G4305" s="245" t="s">
        <v>3131</v>
      </c>
      <c r="H4305" s="245" t="s">
        <v>19690</v>
      </c>
      <c r="I4305" s="245" t="s">
        <v>24</v>
      </c>
      <c r="J4305" s="245" t="s">
        <v>569</v>
      </c>
      <c r="K4305" s="246" t="s">
        <v>10575</v>
      </c>
      <c r="L4305" s="245" t="s">
        <v>568</v>
      </c>
    </row>
    <row r="4306" spans="1:12" x14ac:dyDescent="0.25">
      <c r="A4306" s="245" t="s">
        <v>2037</v>
      </c>
      <c r="B4306" s="245" t="s">
        <v>2036</v>
      </c>
      <c r="C4306" s="245" t="s">
        <v>2430</v>
      </c>
      <c r="D4306" s="245" t="s">
        <v>2429</v>
      </c>
      <c r="E4306" s="246" t="s">
        <v>44</v>
      </c>
      <c r="F4306" s="245" t="s">
        <v>44</v>
      </c>
      <c r="G4306" s="245" t="s">
        <v>3130</v>
      </c>
      <c r="H4306" s="245" t="s">
        <v>19691</v>
      </c>
      <c r="I4306" s="245" t="s">
        <v>24</v>
      </c>
      <c r="J4306" s="245" t="s">
        <v>569</v>
      </c>
      <c r="K4306" s="246" t="s">
        <v>3687</v>
      </c>
      <c r="L4306" s="245" t="s">
        <v>568</v>
      </c>
    </row>
    <row r="4307" spans="1:12" x14ac:dyDescent="0.25">
      <c r="A4307" s="245" t="s">
        <v>2037</v>
      </c>
      <c r="B4307" s="245" t="s">
        <v>2036</v>
      </c>
      <c r="C4307" s="245" t="s">
        <v>2430</v>
      </c>
      <c r="D4307" s="245" t="s">
        <v>2429</v>
      </c>
      <c r="E4307" s="246" t="s">
        <v>44</v>
      </c>
      <c r="F4307" s="245" t="s">
        <v>44</v>
      </c>
      <c r="G4307" s="245" t="s">
        <v>3129</v>
      </c>
      <c r="H4307" s="245" t="s">
        <v>19692</v>
      </c>
      <c r="I4307" s="245" t="s">
        <v>24</v>
      </c>
      <c r="J4307" s="245" t="s">
        <v>569</v>
      </c>
      <c r="K4307" s="246" t="s">
        <v>15392</v>
      </c>
      <c r="L4307" s="245" t="s">
        <v>568</v>
      </c>
    </row>
    <row r="4308" spans="1:12" x14ac:dyDescent="0.25">
      <c r="A4308" s="245" t="s">
        <v>2037</v>
      </c>
      <c r="B4308" s="245" t="s">
        <v>2036</v>
      </c>
      <c r="C4308" s="245" t="s">
        <v>2430</v>
      </c>
      <c r="D4308" s="245" t="s">
        <v>2429</v>
      </c>
      <c r="E4308" s="246" t="s">
        <v>44</v>
      </c>
      <c r="F4308" s="245" t="s">
        <v>44</v>
      </c>
      <c r="G4308" s="245" t="s">
        <v>3127</v>
      </c>
      <c r="H4308" s="245" t="s">
        <v>19693</v>
      </c>
      <c r="I4308" s="245" t="s">
        <v>24</v>
      </c>
      <c r="J4308" s="245" t="s">
        <v>569</v>
      </c>
      <c r="K4308" s="246" t="s">
        <v>19543</v>
      </c>
      <c r="L4308" s="245" t="s">
        <v>568</v>
      </c>
    </row>
    <row r="4309" spans="1:12" x14ac:dyDescent="0.25">
      <c r="A4309" s="245" t="s">
        <v>2037</v>
      </c>
      <c r="B4309" s="245" t="s">
        <v>2036</v>
      </c>
      <c r="C4309" s="245" t="s">
        <v>2430</v>
      </c>
      <c r="D4309" s="245" t="s">
        <v>2429</v>
      </c>
      <c r="E4309" s="246" t="s">
        <v>44</v>
      </c>
      <c r="F4309" s="245" t="s">
        <v>44</v>
      </c>
      <c r="G4309" s="245" t="s">
        <v>3126</v>
      </c>
      <c r="H4309" s="245" t="s">
        <v>19694</v>
      </c>
      <c r="I4309" s="245" t="s">
        <v>24</v>
      </c>
      <c r="J4309" s="245" t="s">
        <v>569</v>
      </c>
      <c r="K4309" s="246" t="s">
        <v>8426</v>
      </c>
      <c r="L4309" s="245" t="s">
        <v>568</v>
      </c>
    </row>
    <row r="4310" spans="1:12" x14ac:dyDescent="0.25">
      <c r="A4310" s="245" t="s">
        <v>2037</v>
      </c>
      <c r="B4310" s="245" t="s">
        <v>2036</v>
      </c>
      <c r="C4310" s="245" t="s">
        <v>2430</v>
      </c>
      <c r="D4310" s="245" t="s">
        <v>2429</v>
      </c>
      <c r="E4310" s="246" t="s">
        <v>44</v>
      </c>
      <c r="F4310" s="245" t="s">
        <v>44</v>
      </c>
      <c r="G4310" s="245" t="s">
        <v>3125</v>
      </c>
      <c r="H4310" s="245" t="s">
        <v>19695</v>
      </c>
      <c r="I4310" s="245" t="s">
        <v>24</v>
      </c>
      <c r="J4310" s="245" t="s">
        <v>569</v>
      </c>
      <c r="K4310" s="246" t="s">
        <v>19696</v>
      </c>
      <c r="L4310" s="245" t="s">
        <v>568</v>
      </c>
    </row>
    <row r="4311" spans="1:12" x14ac:dyDescent="0.25">
      <c r="A4311" s="245" t="s">
        <v>2037</v>
      </c>
      <c r="B4311" s="245" t="s">
        <v>2036</v>
      </c>
      <c r="C4311" s="245" t="s">
        <v>2430</v>
      </c>
      <c r="D4311" s="245" t="s">
        <v>2429</v>
      </c>
      <c r="E4311" s="246" t="s">
        <v>44</v>
      </c>
      <c r="F4311" s="245" t="s">
        <v>44</v>
      </c>
      <c r="G4311" s="245" t="s">
        <v>3124</v>
      </c>
      <c r="H4311" s="245" t="s">
        <v>19697</v>
      </c>
      <c r="I4311" s="245" t="s">
        <v>24</v>
      </c>
      <c r="J4311" s="245" t="s">
        <v>569</v>
      </c>
      <c r="K4311" s="246" t="s">
        <v>19698</v>
      </c>
      <c r="L4311" s="245" t="s">
        <v>568</v>
      </c>
    </row>
    <row r="4312" spans="1:12" x14ac:dyDescent="0.25">
      <c r="A4312" s="245" t="s">
        <v>2037</v>
      </c>
      <c r="B4312" s="245" t="s">
        <v>2036</v>
      </c>
      <c r="C4312" s="245" t="s">
        <v>2430</v>
      </c>
      <c r="D4312" s="245" t="s">
        <v>2429</v>
      </c>
      <c r="E4312" s="246" t="s">
        <v>44</v>
      </c>
      <c r="F4312" s="245" t="s">
        <v>44</v>
      </c>
      <c r="G4312" s="245" t="s">
        <v>3122</v>
      </c>
      <c r="H4312" s="245" t="s">
        <v>19699</v>
      </c>
      <c r="I4312" s="245" t="s">
        <v>24</v>
      </c>
      <c r="J4312" s="245" t="s">
        <v>569</v>
      </c>
      <c r="K4312" s="246" t="s">
        <v>19700</v>
      </c>
      <c r="L4312" s="245" t="s">
        <v>568</v>
      </c>
    </row>
    <row r="4313" spans="1:12" x14ac:dyDescent="0.25">
      <c r="A4313" s="245" t="s">
        <v>2037</v>
      </c>
      <c r="B4313" s="245" t="s">
        <v>2036</v>
      </c>
      <c r="C4313" s="245" t="s">
        <v>2430</v>
      </c>
      <c r="D4313" s="245" t="s">
        <v>2429</v>
      </c>
      <c r="E4313" s="246" t="s">
        <v>44</v>
      </c>
      <c r="F4313" s="245" t="s">
        <v>44</v>
      </c>
      <c r="G4313" s="245" t="s">
        <v>3121</v>
      </c>
      <c r="H4313" s="245" t="s">
        <v>19701</v>
      </c>
      <c r="I4313" s="245" t="s">
        <v>24</v>
      </c>
      <c r="J4313" s="245" t="s">
        <v>569</v>
      </c>
      <c r="K4313" s="246" t="s">
        <v>9517</v>
      </c>
      <c r="L4313" s="245" t="s">
        <v>568</v>
      </c>
    </row>
    <row r="4314" spans="1:12" x14ac:dyDescent="0.25">
      <c r="A4314" s="245" t="s">
        <v>2037</v>
      </c>
      <c r="B4314" s="245" t="s">
        <v>2036</v>
      </c>
      <c r="C4314" s="245" t="s">
        <v>2430</v>
      </c>
      <c r="D4314" s="245" t="s">
        <v>2429</v>
      </c>
      <c r="E4314" s="246" t="s">
        <v>44</v>
      </c>
      <c r="F4314" s="245" t="s">
        <v>44</v>
      </c>
      <c r="G4314" s="245" t="s">
        <v>3120</v>
      </c>
      <c r="H4314" s="245" t="s">
        <v>19702</v>
      </c>
      <c r="I4314" s="245" t="s">
        <v>24</v>
      </c>
      <c r="J4314" s="245" t="s">
        <v>569</v>
      </c>
      <c r="K4314" s="246" t="s">
        <v>8915</v>
      </c>
      <c r="L4314" s="245" t="s">
        <v>568</v>
      </c>
    </row>
    <row r="4315" spans="1:12" x14ac:dyDescent="0.25">
      <c r="A4315" s="245" t="s">
        <v>2037</v>
      </c>
      <c r="B4315" s="245" t="s">
        <v>2036</v>
      </c>
      <c r="C4315" s="245" t="s">
        <v>2430</v>
      </c>
      <c r="D4315" s="245" t="s">
        <v>2429</v>
      </c>
      <c r="E4315" s="246" t="s">
        <v>44</v>
      </c>
      <c r="F4315" s="245" t="s">
        <v>44</v>
      </c>
      <c r="G4315" s="245" t="s">
        <v>3119</v>
      </c>
      <c r="H4315" s="245" t="s">
        <v>19703</v>
      </c>
      <c r="I4315" s="245" t="s">
        <v>24</v>
      </c>
      <c r="J4315" s="245" t="s">
        <v>569</v>
      </c>
      <c r="K4315" s="246" t="s">
        <v>8524</v>
      </c>
      <c r="L4315" s="245" t="s">
        <v>568</v>
      </c>
    </row>
    <row r="4316" spans="1:12" x14ac:dyDescent="0.25">
      <c r="A4316" s="245" t="s">
        <v>2037</v>
      </c>
      <c r="B4316" s="245" t="s">
        <v>2036</v>
      </c>
      <c r="C4316" s="245" t="s">
        <v>2430</v>
      </c>
      <c r="D4316" s="245" t="s">
        <v>2429</v>
      </c>
      <c r="E4316" s="246" t="s">
        <v>44</v>
      </c>
      <c r="F4316" s="245" t="s">
        <v>44</v>
      </c>
      <c r="G4316" s="245" t="s">
        <v>3118</v>
      </c>
      <c r="H4316" s="245" t="s">
        <v>19704</v>
      </c>
      <c r="I4316" s="245" t="s">
        <v>24</v>
      </c>
      <c r="J4316" s="245" t="s">
        <v>569</v>
      </c>
      <c r="K4316" s="246" t="s">
        <v>9004</v>
      </c>
      <c r="L4316" s="245" t="s">
        <v>568</v>
      </c>
    </row>
    <row r="4317" spans="1:12" x14ac:dyDescent="0.25">
      <c r="A4317" s="245" t="s">
        <v>2037</v>
      </c>
      <c r="B4317" s="245" t="s">
        <v>2036</v>
      </c>
      <c r="C4317" s="245" t="s">
        <v>2430</v>
      </c>
      <c r="D4317" s="245" t="s">
        <v>2429</v>
      </c>
      <c r="E4317" s="246" t="s">
        <v>44</v>
      </c>
      <c r="F4317" s="245" t="s">
        <v>44</v>
      </c>
      <c r="G4317" s="245" t="s">
        <v>3117</v>
      </c>
      <c r="H4317" s="245" t="s">
        <v>19705</v>
      </c>
      <c r="I4317" s="245" t="s">
        <v>24</v>
      </c>
      <c r="J4317" s="245" t="s">
        <v>569</v>
      </c>
      <c r="K4317" s="246" t="s">
        <v>19706</v>
      </c>
      <c r="L4317" s="245" t="s">
        <v>568</v>
      </c>
    </row>
    <row r="4318" spans="1:12" x14ac:dyDescent="0.25">
      <c r="A4318" s="245" t="s">
        <v>2037</v>
      </c>
      <c r="B4318" s="245" t="s">
        <v>2036</v>
      </c>
      <c r="C4318" s="245" t="s">
        <v>2430</v>
      </c>
      <c r="D4318" s="245" t="s">
        <v>2429</v>
      </c>
      <c r="E4318" s="246" t="s">
        <v>44</v>
      </c>
      <c r="F4318" s="245" t="s">
        <v>44</v>
      </c>
      <c r="G4318" s="245" t="s">
        <v>3115</v>
      </c>
      <c r="H4318" s="245" t="s">
        <v>19707</v>
      </c>
      <c r="I4318" s="245" t="s">
        <v>24</v>
      </c>
      <c r="J4318" s="245" t="s">
        <v>569</v>
      </c>
      <c r="K4318" s="246" t="s">
        <v>9526</v>
      </c>
      <c r="L4318" s="245" t="s">
        <v>568</v>
      </c>
    </row>
    <row r="4319" spans="1:12" x14ac:dyDescent="0.25">
      <c r="A4319" s="245" t="s">
        <v>2037</v>
      </c>
      <c r="B4319" s="245" t="s">
        <v>2036</v>
      </c>
      <c r="C4319" s="245" t="s">
        <v>2430</v>
      </c>
      <c r="D4319" s="245" t="s">
        <v>2429</v>
      </c>
      <c r="E4319" s="246" t="s">
        <v>44</v>
      </c>
      <c r="F4319" s="245" t="s">
        <v>44</v>
      </c>
      <c r="G4319" s="245" t="s">
        <v>3114</v>
      </c>
      <c r="H4319" s="245" t="s">
        <v>19708</v>
      </c>
      <c r="I4319" s="245" t="s">
        <v>24</v>
      </c>
      <c r="J4319" s="245" t="s">
        <v>569</v>
      </c>
      <c r="K4319" s="246" t="s">
        <v>4735</v>
      </c>
      <c r="L4319" s="245" t="s">
        <v>568</v>
      </c>
    </row>
    <row r="4320" spans="1:12" x14ac:dyDescent="0.25">
      <c r="A4320" s="245" t="s">
        <v>2037</v>
      </c>
      <c r="B4320" s="245" t="s">
        <v>2036</v>
      </c>
      <c r="C4320" s="245" t="s">
        <v>2430</v>
      </c>
      <c r="D4320" s="245" t="s">
        <v>2429</v>
      </c>
      <c r="E4320" s="246" t="s">
        <v>44</v>
      </c>
      <c r="F4320" s="245" t="s">
        <v>44</v>
      </c>
      <c r="G4320" s="245" t="s">
        <v>3113</v>
      </c>
      <c r="H4320" s="245" t="s">
        <v>19709</v>
      </c>
      <c r="I4320" s="245" t="s">
        <v>24</v>
      </c>
      <c r="J4320" s="245" t="s">
        <v>569</v>
      </c>
      <c r="K4320" s="246" t="s">
        <v>440</v>
      </c>
      <c r="L4320" s="245" t="s">
        <v>568</v>
      </c>
    </row>
    <row r="4321" spans="1:12" x14ac:dyDescent="0.25">
      <c r="A4321" s="245" t="s">
        <v>2037</v>
      </c>
      <c r="B4321" s="245" t="s">
        <v>2036</v>
      </c>
      <c r="C4321" s="245" t="s">
        <v>2430</v>
      </c>
      <c r="D4321" s="245" t="s">
        <v>2429</v>
      </c>
      <c r="E4321" s="246" t="s">
        <v>44</v>
      </c>
      <c r="F4321" s="245" t="s">
        <v>44</v>
      </c>
      <c r="G4321" s="245" t="s">
        <v>3112</v>
      </c>
      <c r="H4321" s="245" t="s">
        <v>19710</v>
      </c>
      <c r="I4321" s="245" t="s">
        <v>24</v>
      </c>
      <c r="J4321" s="245" t="s">
        <v>569</v>
      </c>
      <c r="K4321" s="246" t="s">
        <v>11743</v>
      </c>
      <c r="L4321" s="245" t="s">
        <v>568</v>
      </c>
    </row>
    <row r="4322" spans="1:12" x14ac:dyDescent="0.25">
      <c r="A4322" s="245" t="s">
        <v>2037</v>
      </c>
      <c r="B4322" s="245" t="s">
        <v>2036</v>
      </c>
      <c r="C4322" s="245" t="s">
        <v>2430</v>
      </c>
      <c r="D4322" s="245" t="s">
        <v>2429</v>
      </c>
      <c r="E4322" s="246" t="s">
        <v>44</v>
      </c>
      <c r="F4322" s="245" t="s">
        <v>44</v>
      </c>
      <c r="G4322" s="245" t="s">
        <v>3111</v>
      </c>
      <c r="H4322" s="245" t="s">
        <v>19711</v>
      </c>
      <c r="I4322" s="245" t="s">
        <v>24</v>
      </c>
      <c r="J4322" s="245" t="s">
        <v>569</v>
      </c>
      <c r="K4322" s="246" t="s">
        <v>19712</v>
      </c>
      <c r="L4322" s="245" t="s">
        <v>568</v>
      </c>
    </row>
    <row r="4323" spans="1:12" x14ac:dyDescent="0.25">
      <c r="A4323" s="245" t="s">
        <v>2037</v>
      </c>
      <c r="B4323" s="245" t="s">
        <v>2036</v>
      </c>
      <c r="C4323" s="245" t="s">
        <v>2430</v>
      </c>
      <c r="D4323" s="245" t="s">
        <v>2429</v>
      </c>
      <c r="E4323" s="246" t="s">
        <v>44</v>
      </c>
      <c r="F4323" s="245" t="s">
        <v>44</v>
      </c>
      <c r="G4323" s="245" t="s">
        <v>3110</v>
      </c>
      <c r="H4323" s="245" t="s">
        <v>19713</v>
      </c>
      <c r="I4323" s="245" t="s">
        <v>24</v>
      </c>
      <c r="J4323" s="245" t="s">
        <v>569</v>
      </c>
      <c r="K4323" s="246" t="s">
        <v>5791</v>
      </c>
      <c r="L4323" s="245" t="s">
        <v>568</v>
      </c>
    </row>
    <row r="4324" spans="1:12" x14ac:dyDescent="0.25">
      <c r="A4324" s="245" t="s">
        <v>2037</v>
      </c>
      <c r="B4324" s="245" t="s">
        <v>2036</v>
      </c>
      <c r="C4324" s="245" t="s">
        <v>2430</v>
      </c>
      <c r="D4324" s="245" t="s">
        <v>2429</v>
      </c>
      <c r="E4324" s="246" t="s">
        <v>44</v>
      </c>
      <c r="F4324" s="245" t="s">
        <v>44</v>
      </c>
      <c r="G4324" s="245" t="s">
        <v>3108</v>
      </c>
      <c r="H4324" s="245" t="s">
        <v>19714</v>
      </c>
      <c r="I4324" s="245" t="s">
        <v>24</v>
      </c>
      <c r="J4324" s="245" t="s">
        <v>569</v>
      </c>
      <c r="K4324" s="246" t="s">
        <v>8809</v>
      </c>
      <c r="L4324" s="245" t="s">
        <v>568</v>
      </c>
    </row>
    <row r="4325" spans="1:12" x14ac:dyDescent="0.25">
      <c r="A4325" s="245" t="s">
        <v>2037</v>
      </c>
      <c r="B4325" s="245" t="s">
        <v>2036</v>
      </c>
      <c r="C4325" s="245" t="s">
        <v>2430</v>
      </c>
      <c r="D4325" s="245" t="s">
        <v>2429</v>
      </c>
      <c r="E4325" s="246" t="s">
        <v>44</v>
      </c>
      <c r="F4325" s="245" t="s">
        <v>44</v>
      </c>
      <c r="G4325" s="245" t="s">
        <v>3107</v>
      </c>
      <c r="H4325" s="245" t="s">
        <v>19715</v>
      </c>
      <c r="I4325" s="245" t="s">
        <v>24</v>
      </c>
      <c r="J4325" s="245" t="s">
        <v>569</v>
      </c>
      <c r="K4325" s="246" t="s">
        <v>19716</v>
      </c>
      <c r="L4325" s="245" t="s">
        <v>568</v>
      </c>
    </row>
    <row r="4326" spans="1:12" x14ac:dyDescent="0.25">
      <c r="A4326" s="245" t="s">
        <v>2037</v>
      </c>
      <c r="B4326" s="245" t="s">
        <v>2036</v>
      </c>
      <c r="C4326" s="245" t="s">
        <v>2430</v>
      </c>
      <c r="D4326" s="245" t="s">
        <v>2429</v>
      </c>
      <c r="E4326" s="246" t="s">
        <v>44</v>
      </c>
      <c r="F4326" s="245" t="s">
        <v>44</v>
      </c>
      <c r="G4326" s="245" t="s">
        <v>3106</v>
      </c>
      <c r="H4326" s="245" t="s">
        <v>19717</v>
      </c>
      <c r="I4326" s="245" t="s">
        <v>24</v>
      </c>
      <c r="J4326" s="245" t="s">
        <v>569</v>
      </c>
      <c r="K4326" s="246" t="s">
        <v>3627</v>
      </c>
      <c r="L4326" s="245" t="s">
        <v>568</v>
      </c>
    </row>
    <row r="4327" spans="1:12" x14ac:dyDescent="0.25">
      <c r="A4327" s="245" t="s">
        <v>2037</v>
      </c>
      <c r="B4327" s="245" t="s">
        <v>2036</v>
      </c>
      <c r="C4327" s="245" t="s">
        <v>2430</v>
      </c>
      <c r="D4327" s="245" t="s">
        <v>2429</v>
      </c>
      <c r="E4327" s="246" t="s">
        <v>44</v>
      </c>
      <c r="F4327" s="245" t="s">
        <v>44</v>
      </c>
      <c r="G4327" s="245" t="s">
        <v>3104</v>
      </c>
      <c r="H4327" s="245" t="s">
        <v>19718</v>
      </c>
      <c r="I4327" s="245" t="s">
        <v>24</v>
      </c>
      <c r="J4327" s="245" t="s">
        <v>569</v>
      </c>
      <c r="K4327" s="246" t="s">
        <v>18863</v>
      </c>
      <c r="L4327" s="245" t="s">
        <v>568</v>
      </c>
    </row>
    <row r="4328" spans="1:12" x14ac:dyDescent="0.25">
      <c r="A4328" s="245" t="s">
        <v>2037</v>
      </c>
      <c r="B4328" s="245" t="s">
        <v>2036</v>
      </c>
      <c r="C4328" s="245" t="s">
        <v>2430</v>
      </c>
      <c r="D4328" s="245" t="s">
        <v>2429</v>
      </c>
      <c r="E4328" s="246" t="s">
        <v>44</v>
      </c>
      <c r="F4328" s="245" t="s">
        <v>44</v>
      </c>
      <c r="G4328" s="245" t="s">
        <v>3103</v>
      </c>
      <c r="H4328" s="245" t="s">
        <v>19719</v>
      </c>
      <c r="I4328" s="245" t="s">
        <v>24</v>
      </c>
      <c r="J4328" s="245" t="s">
        <v>569</v>
      </c>
      <c r="K4328" s="246" t="s">
        <v>19720</v>
      </c>
      <c r="L4328" s="245" t="s">
        <v>568</v>
      </c>
    </row>
    <row r="4329" spans="1:12" x14ac:dyDescent="0.25">
      <c r="A4329" s="245" t="s">
        <v>2037</v>
      </c>
      <c r="B4329" s="245" t="s">
        <v>2036</v>
      </c>
      <c r="C4329" s="245" t="s">
        <v>2430</v>
      </c>
      <c r="D4329" s="245" t="s">
        <v>2429</v>
      </c>
      <c r="E4329" s="246" t="s">
        <v>44</v>
      </c>
      <c r="F4329" s="245" t="s">
        <v>44</v>
      </c>
      <c r="G4329" s="245" t="s">
        <v>3102</v>
      </c>
      <c r="H4329" s="245" t="s">
        <v>19721</v>
      </c>
      <c r="I4329" s="245" t="s">
        <v>24</v>
      </c>
      <c r="J4329" s="245" t="s">
        <v>569</v>
      </c>
      <c r="K4329" s="246" t="s">
        <v>8551</v>
      </c>
      <c r="L4329" s="245" t="s">
        <v>568</v>
      </c>
    </row>
    <row r="4330" spans="1:12" x14ac:dyDescent="0.25">
      <c r="A4330" s="245" t="s">
        <v>2037</v>
      </c>
      <c r="B4330" s="245" t="s">
        <v>2036</v>
      </c>
      <c r="C4330" s="245" t="s">
        <v>2430</v>
      </c>
      <c r="D4330" s="245" t="s">
        <v>2429</v>
      </c>
      <c r="E4330" s="246" t="s">
        <v>44</v>
      </c>
      <c r="F4330" s="245" t="s">
        <v>44</v>
      </c>
      <c r="G4330" s="245" t="s">
        <v>3101</v>
      </c>
      <c r="H4330" s="245" t="s">
        <v>19722</v>
      </c>
      <c r="I4330" s="245" t="s">
        <v>24</v>
      </c>
      <c r="J4330" s="245" t="s">
        <v>569</v>
      </c>
      <c r="K4330" s="246" t="s">
        <v>19723</v>
      </c>
      <c r="L4330" s="245" t="s">
        <v>568</v>
      </c>
    </row>
    <row r="4331" spans="1:12" x14ac:dyDescent="0.25">
      <c r="A4331" s="245" t="s">
        <v>2037</v>
      </c>
      <c r="B4331" s="245" t="s">
        <v>2036</v>
      </c>
      <c r="C4331" s="245" t="s">
        <v>2430</v>
      </c>
      <c r="D4331" s="245" t="s">
        <v>2429</v>
      </c>
      <c r="E4331" s="246" t="s">
        <v>44</v>
      </c>
      <c r="F4331" s="245" t="s">
        <v>44</v>
      </c>
      <c r="G4331" s="245" t="s">
        <v>3100</v>
      </c>
      <c r="H4331" s="245" t="s">
        <v>19724</v>
      </c>
      <c r="I4331" s="245" t="s">
        <v>24</v>
      </c>
      <c r="J4331" s="245" t="s">
        <v>569</v>
      </c>
      <c r="K4331" s="246" t="s">
        <v>19725</v>
      </c>
      <c r="L4331" s="245" t="s">
        <v>568</v>
      </c>
    </row>
    <row r="4332" spans="1:12" x14ac:dyDescent="0.25">
      <c r="A4332" s="245" t="s">
        <v>2037</v>
      </c>
      <c r="B4332" s="245" t="s">
        <v>2036</v>
      </c>
      <c r="C4332" s="245" t="s">
        <v>2430</v>
      </c>
      <c r="D4332" s="245" t="s">
        <v>2429</v>
      </c>
      <c r="E4332" s="246" t="s">
        <v>44</v>
      </c>
      <c r="F4332" s="245" t="s">
        <v>44</v>
      </c>
      <c r="G4332" s="245" t="s">
        <v>3099</v>
      </c>
      <c r="H4332" s="245" t="s">
        <v>19726</v>
      </c>
      <c r="I4332" s="245" t="s">
        <v>24</v>
      </c>
      <c r="J4332" s="245" t="s">
        <v>569</v>
      </c>
      <c r="K4332" s="246" t="s">
        <v>19727</v>
      </c>
      <c r="L4332" s="245" t="s">
        <v>568</v>
      </c>
    </row>
    <row r="4333" spans="1:12" x14ac:dyDescent="0.25">
      <c r="A4333" s="245" t="s">
        <v>2037</v>
      </c>
      <c r="B4333" s="245" t="s">
        <v>2036</v>
      </c>
      <c r="C4333" s="245" t="s">
        <v>2430</v>
      </c>
      <c r="D4333" s="245" t="s">
        <v>2429</v>
      </c>
      <c r="E4333" s="246" t="s">
        <v>44</v>
      </c>
      <c r="F4333" s="245" t="s">
        <v>44</v>
      </c>
      <c r="G4333" s="245" t="s">
        <v>3098</v>
      </c>
      <c r="H4333" s="245" t="s">
        <v>19728</v>
      </c>
      <c r="I4333" s="245" t="s">
        <v>24</v>
      </c>
      <c r="J4333" s="245" t="s">
        <v>569</v>
      </c>
      <c r="K4333" s="246" t="s">
        <v>12765</v>
      </c>
      <c r="L4333" s="245" t="s">
        <v>568</v>
      </c>
    </row>
    <row r="4334" spans="1:12" x14ac:dyDescent="0.25">
      <c r="A4334" s="245" t="s">
        <v>2037</v>
      </c>
      <c r="B4334" s="245" t="s">
        <v>2036</v>
      </c>
      <c r="C4334" s="245" t="s">
        <v>2430</v>
      </c>
      <c r="D4334" s="245" t="s">
        <v>2429</v>
      </c>
      <c r="E4334" s="246" t="s">
        <v>44</v>
      </c>
      <c r="F4334" s="245" t="s">
        <v>44</v>
      </c>
      <c r="G4334" s="245" t="s">
        <v>3097</v>
      </c>
      <c r="H4334" s="245" t="s">
        <v>19729</v>
      </c>
      <c r="I4334" s="245" t="s">
        <v>24</v>
      </c>
      <c r="J4334" s="245" t="s">
        <v>569</v>
      </c>
      <c r="K4334" s="246" t="s">
        <v>19730</v>
      </c>
      <c r="L4334" s="245" t="s">
        <v>568</v>
      </c>
    </row>
    <row r="4335" spans="1:12" x14ac:dyDescent="0.25">
      <c r="A4335" s="245" t="s">
        <v>2037</v>
      </c>
      <c r="B4335" s="245" t="s">
        <v>2036</v>
      </c>
      <c r="C4335" s="245" t="s">
        <v>2430</v>
      </c>
      <c r="D4335" s="245" t="s">
        <v>2429</v>
      </c>
      <c r="E4335" s="246" t="s">
        <v>44</v>
      </c>
      <c r="F4335" s="245" t="s">
        <v>44</v>
      </c>
      <c r="G4335" s="245" t="s">
        <v>3096</v>
      </c>
      <c r="H4335" s="245" t="s">
        <v>19731</v>
      </c>
      <c r="I4335" s="245" t="s">
        <v>24</v>
      </c>
      <c r="J4335" s="245" t="s">
        <v>569</v>
      </c>
      <c r="K4335" s="246" t="s">
        <v>8892</v>
      </c>
      <c r="L4335" s="245" t="s">
        <v>568</v>
      </c>
    </row>
    <row r="4336" spans="1:12" x14ac:dyDescent="0.25">
      <c r="A4336" s="245" t="s">
        <v>2037</v>
      </c>
      <c r="B4336" s="245" t="s">
        <v>2036</v>
      </c>
      <c r="C4336" s="245" t="s">
        <v>2430</v>
      </c>
      <c r="D4336" s="245" t="s">
        <v>2429</v>
      </c>
      <c r="E4336" s="246" t="s">
        <v>44</v>
      </c>
      <c r="F4336" s="245" t="s">
        <v>44</v>
      </c>
      <c r="G4336" s="245" t="s">
        <v>3095</v>
      </c>
      <c r="H4336" s="245" t="s">
        <v>19732</v>
      </c>
      <c r="I4336" s="245" t="s">
        <v>24</v>
      </c>
      <c r="J4336" s="245" t="s">
        <v>569</v>
      </c>
      <c r="K4336" s="246" t="s">
        <v>16278</v>
      </c>
      <c r="L4336" s="245" t="s">
        <v>568</v>
      </c>
    </row>
    <row r="4337" spans="1:12" x14ac:dyDescent="0.25">
      <c r="A4337" s="245" t="s">
        <v>2037</v>
      </c>
      <c r="B4337" s="245" t="s">
        <v>2036</v>
      </c>
      <c r="C4337" s="245" t="s">
        <v>2430</v>
      </c>
      <c r="D4337" s="245" t="s">
        <v>2429</v>
      </c>
      <c r="E4337" s="246" t="s">
        <v>44</v>
      </c>
      <c r="F4337" s="245" t="s">
        <v>44</v>
      </c>
      <c r="G4337" s="245" t="s">
        <v>3093</v>
      </c>
      <c r="H4337" s="245" t="s">
        <v>19733</v>
      </c>
      <c r="I4337" s="245" t="s">
        <v>24</v>
      </c>
      <c r="J4337" s="245" t="s">
        <v>569</v>
      </c>
      <c r="K4337" s="246" t="s">
        <v>19096</v>
      </c>
      <c r="L4337" s="245" t="s">
        <v>568</v>
      </c>
    </row>
    <row r="4338" spans="1:12" x14ac:dyDescent="0.25">
      <c r="A4338" s="245" t="s">
        <v>2037</v>
      </c>
      <c r="B4338" s="245" t="s">
        <v>2036</v>
      </c>
      <c r="C4338" s="245" t="s">
        <v>2430</v>
      </c>
      <c r="D4338" s="245" t="s">
        <v>2429</v>
      </c>
      <c r="E4338" s="246" t="s">
        <v>44</v>
      </c>
      <c r="F4338" s="245" t="s">
        <v>44</v>
      </c>
      <c r="G4338" s="245" t="s">
        <v>3092</v>
      </c>
      <c r="H4338" s="245" t="s">
        <v>19734</v>
      </c>
      <c r="I4338" s="245" t="s">
        <v>24</v>
      </c>
      <c r="J4338" s="245" t="s">
        <v>569</v>
      </c>
      <c r="K4338" s="246" t="s">
        <v>1296</v>
      </c>
      <c r="L4338" s="245" t="s">
        <v>568</v>
      </c>
    </row>
    <row r="4339" spans="1:12" x14ac:dyDescent="0.25">
      <c r="A4339" s="245" t="s">
        <v>2037</v>
      </c>
      <c r="B4339" s="245" t="s">
        <v>2036</v>
      </c>
      <c r="C4339" s="245" t="s">
        <v>2430</v>
      </c>
      <c r="D4339" s="245" t="s">
        <v>2429</v>
      </c>
      <c r="E4339" s="246" t="s">
        <v>44</v>
      </c>
      <c r="F4339" s="245" t="s">
        <v>44</v>
      </c>
      <c r="G4339" s="245" t="s">
        <v>3091</v>
      </c>
      <c r="H4339" s="245" t="s">
        <v>19735</v>
      </c>
      <c r="I4339" s="245" t="s">
        <v>24</v>
      </c>
      <c r="J4339" s="245" t="s">
        <v>569</v>
      </c>
      <c r="K4339" s="246" t="s">
        <v>4023</v>
      </c>
      <c r="L4339" s="245" t="s">
        <v>568</v>
      </c>
    </row>
    <row r="4340" spans="1:12" x14ac:dyDescent="0.25">
      <c r="A4340" s="245" t="s">
        <v>2037</v>
      </c>
      <c r="B4340" s="245" t="s">
        <v>2036</v>
      </c>
      <c r="C4340" s="245" t="s">
        <v>2430</v>
      </c>
      <c r="D4340" s="245" t="s">
        <v>2429</v>
      </c>
      <c r="E4340" s="246" t="s">
        <v>44</v>
      </c>
      <c r="F4340" s="245" t="s">
        <v>44</v>
      </c>
      <c r="G4340" s="245" t="s">
        <v>3090</v>
      </c>
      <c r="H4340" s="245" t="s">
        <v>19736</v>
      </c>
      <c r="I4340" s="245" t="s">
        <v>24</v>
      </c>
      <c r="J4340" s="245" t="s">
        <v>569</v>
      </c>
      <c r="K4340" s="246" t="s">
        <v>19737</v>
      </c>
      <c r="L4340" s="245" t="s">
        <v>568</v>
      </c>
    </row>
    <row r="4341" spans="1:12" x14ac:dyDescent="0.25">
      <c r="A4341" s="245" t="s">
        <v>2037</v>
      </c>
      <c r="B4341" s="245" t="s">
        <v>2036</v>
      </c>
      <c r="C4341" s="245" t="s">
        <v>2430</v>
      </c>
      <c r="D4341" s="245" t="s">
        <v>2429</v>
      </c>
      <c r="E4341" s="246" t="s">
        <v>44</v>
      </c>
      <c r="F4341" s="245" t="s">
        <v>44</v>
      </c>
      <c r="G4341" s="245" t="s">
        <v>3089</v>
      </c>
      <c r="H4341" s="245" t="s">
        <v>19738</v>
      </c>
      <c r="I4341" s="245" t="s">
        <v>24</v>
      </c>
      <c r="J4341" s="245" t="s">
        <v>569</v>
      </c>
      <c r="K4341" s="246" t="s">
        <v>19739</v>
      </c>
      <c r="L4341" s="245" t="s">
        <v>568</v>
      </c>
    </row>
    <row r="4342" spans="1:12" x14ac:dyDescent="0.25">
      <c r="A4342" s="245" t="s">
        <v>2037</v>
      </c>
      <c r="B4342" s="245" t="s">
        <v>2036</v>
      </c>
      <c r="C4342" s="245" t="s">
        <v>2430</v>
      </c>
      <c r="D4342" s="245" t="s">
        <v>2429</v>
      </c>
      <c r="E4342" s="246" t="s">
        <v>44</v>
      </c>
      <c r="F4342" s="245" t="s">
        <v>44</v>
      </c>
      <c r="G4342" s="245" t="s">
        <v>3088</v>
      </c>
      <c r="H4342" s="245" t="s">
        <v>19740</v>
      </c>
      <c r="I4342" s="245" t="s">
        <v>24</v>
      </c>
      <c r="J4342" s="245" t="s">
        <v>569</v>
      </c>
      <c r="K4342" s="246" t="s">
        <v>19741</v>
      </c>
      <c r="L4342" s="245" t="s">
        <v>568</v>
      </c>
    </row>
    <row r="4343" spans="1:12" x14ac:dyDescent="0.25">
      <c r="A4343" s="245" t="s">
        <v>2037</v>
      </c>
      <c r="B4343" s="245" t="s">
        <v>2036</v>
      </c>
      <c r="C4343" s="245" t="s">
        <v>2430</v>
      </c>
      <c r="D4343" s="245" t="s">
        <v>2429</v>
      </c>
      <c r="E4343" s="246" t="s">
        <v>44</v>
      </c>
      <c r="F4343" s="245" t="s">
        <v>44</v>
      </c>
      <c r="G4343" s="245" t="s">
        <v>3087</v>
      </c>
      <c r="H4343" s="245" t="s">
        <v>19742</v>
      </c>
      <c r="I4343" s="245" t="s">
        <v>24</v>
      </c>
      <c r="J4343" s="245" t="s">
        <v>569</v>
      </c>
      <c r="K4343" s="246" t="s">
        <v>435</v>
      </c>
      <c r="L4343" s="245" t="s">
        <v>568</v>
      </c>
    </row>
    <row r="4344" spans="1:12" x14ac:dyDescent="0.25">
      <c r="A4344" s="245" t="s">
        <v>2037</v>
      </c>
      <c r="B4344" s="245" t="s">
        <v>2036</v>
      </c>
      <c r="C4344" s="245" t="s">
        <v>2430</v>
      </c>
      <c r="D4344" s="245" t="s">
        <v>2429</v>
      </c>
      <c r="E4344" s="246" t="s">
        <v>44</v>
      </c>
      <c r="F4344" s="245" t="s">
        <v>44</v>
      </c>
      <c r="G4344" s="245" t="s">
        <v>3086</v>
      </c>
      <c r="H4344" s="245" t="s">
        <v>3085</v>
      </c>
      <c r="I4344" s="245" t="s">
        <v>24</v>
      </c>
      <c r="J4344" s="245" t="s">
        <v>569</v>
      </c>
      <c r="K4344" s="246" t="s">
        <v>19743</v>
      </c>
      <c r="L4344" s="245" t="s">
        <v>568</v>
      </c>
    </row>
    <row r="4345" spans="1:12" x14ac:dyDescent="0.25">
      <c r="A4345" s="245" t="s">
        <v>2037</v>
      </c>
      <c r="B4345" s="245" t="s">
        <v>2036</v>
      </c>
      <c r="C4345" s="245" t="s">
        <v>2430</v>
      </c>
      <c r="D4345" s="245" t="s">
        <v>2429</v>
      </c>
      <c r="E4345" s="246" t="s">
        <v>44</v>
      </c>
      <c r="F4345" s="245" t="s">
        <v>44</v>
      </c>
      <c r="G4345" s="245" t="s">
        <v>3084</v>
      </c>
      <c r="H4345" s="245" t="s">
        <v>3083</v>
      </c>
      <c r="I4345" s="245" t="s">
        <v>24</v>
      </c>
      <c r="J4345" s="245" t="s">
        <v>569</v>
      </c>
      <c r="K4345" s="246" t="s">
        <v>19744</v>
      </c>
      <c r="L4345" s="245" t="s">
        <v>568</v>
      </c>
    </row>
    <row r="4346" spans="1:12" x14ac:dyDescent="0.25">
      <c r="A4346" s="245" t="s">
        <v>2037</v>
      </c>
      <c r="B4346" s="245" t="s">
        <v>2036</v>
      </c>
      <c r="C4346" s="245" t="s">
        <v>2430</v>
      </c>
      <c r="D4346" s="245" t="s">
        <v>2429</v>
      </c>
      <c r="E4346" s="246" t="s">
        <v>44</v>
      </c>
      <c r="F4346" s="245" t="s">
        <v>44</v>
      </c>
      <c r="G4346" s="245" t="s">
        <v>3082</v>
      </c>
      <c r="H4346" s="245" t="s">
        <v>3081</v>
      </c>
      <c r="I4346" s="245" t="s">
        <v>24</v>
      </c>
      <c r="J4346" s="245" t="s">
        <v>569</v>
      </c>
      <c r="K4346" s="246" t="s">
        <v>19745</v>
      </c>
      <c r="L4346" s="245" t="s">
        <v>568</v>
      </c>
    </row>
    <row r="4347" spans="1:12" x14ac:dyDescent="0.25">
      <c r="A4347" s="245" t="s">
        <v>2037</v>
      </c>
      <c r="B4347" s="245" t="s">
        <v>2036</v>
      </c>
      <c r="C4347" s="245" t="s">
        <v>2430</v>
      </c>
      <c r="D4347" s="245" t="s">
        <v>2429</v>
      </c>
      <c r="E4347" s="246" t="s">
        <v>44</v>
      </c>
      <c r="F4347" s="245" t="s">
        <v>44</v>
      </c>
      <c r="G4347" s="245" t="s">
        <v>3080</v>
      </c>
      <c r="H4347" s="245" t="s">
        <v>3079</v>
      </c>
      <c r="I4347" s="245" t="s">
        <v>24</v>
      </c>
      <c r="J4347" s="245" t="s">
        <v>569</v>
      </c>
      <c r="K4347" s="246" t="s">
        <v>19746</v>
      </c>
      <c r="L4347" s="245" t="s">
        <v>568</v>
      </c>
    </row>
    <row r="4348" spans="1:12" x14ac:dyDescent="0.25">
      <c r="A4348" s="245" t="s">
        <v>2037</v>
      </c>
      <c r="B4348" s="245" t="s">
        <v>2036</v>
      </c>
      <c r="C4348" s="245" t="s">
        <v>2430</v>
      </c>
      <c r="D4348" s="245" t="s">
        <v>2429</v>
      </c>
      <c r="E4348" s="246" t="s">
        <v>44</v>
      </c>
      <c r="F4348" s="245" t="s">
        <v>44</v>
      </c>
      <c r="G4348" s="245" t="s">
        <v>3078</v>
      </c>
      <c r="H4348" s="245" t="s">
        <v>3077</v>
      </c>
      <c r="I4348" s="245" t="s">
        <v>24</v>
      </c>
      <c r="J4348" s="245" t="s">
        <v>569</v>
      </c>
      <c r="K4348" s="246" t="s">
        <v>15138</v>
      </c>
      <c r="L4348" s="245" t="s">
        <v>568</v>
      </c>
    </row>
    <row r="4349" spans="1:12" x14ac:dyDescent="0.25">
      <c r="A4349" s="245" t="s">
        <v>2037</v>
      </c>
      <c r="B4349" s="245" t="s">
        <v>2036</v>
      </c>
      <c r="C4349" s="245" t="s">
        <v>2430</v>
      </c>
      <c r="D4349" s="245" t="s">
        <v>2429</v>
      </c>
      <c r="E4349" s="246" t="s">
        <v>44</v>
      </c>
      <c r="F4349" s="245" t="s">
        <v>44</v>
      </c>
      <c r="G4349" s="245" t="s">
        <v>3076</v>
      </c>
      <c r="H4349" s="245" t="s">
        <v>3075</v>
      </c>
      <c r="I4349" s="245" t="s">
        <v>24</v>
      </c>
      <c r="J4349" s="245" t="s">
        <v>569</v>
      </c>
      <c r="K4349" s="246" t="s">
        <v>19747</v>
      </c>
      <c r="L4349" s="245" t="s">
        <v>568</v>
      </c>
    </row>
    <row r="4350" spans="1:12" x14ac:dyDescent="0.25">
      <c r="A4350" s="245" t="s">
        <v>2037</v>
      </c>
      <c r="B4350" s="245" t="s">
        <v>2036</v>
      </c>
      <c r="C4350" s="245" t="s">
        <v>2430</v>
      </c>
      <c r="D4350" s="245" t="s">
        <v>2429</v>
      </c>
      <c r="E4350" s="246" t="s">
        <v>44</v>
      </c>
      <c r="F4350" s="245" t="s">
        <v>44</v>
      </c>
      <c r="G4350" s="245" t="s">
        <v>3074</v>
      </c>
      <c r="H4350" s="245" t="s">
        <v>3073</v>
      </c>
      <c r="I4350" s="245" t="s">
        <v>24</v>
      </c>
      <c r="J4350" s="245" t="s">
        <v>569</v>
      </c>
      <c r="K4350" s="246" t="s">
        <v>19748</v>
      </c>
      <c r="L4350" s="245" t="s">
        <v>568</v>
      </c>
    </row>
    <row r="4351" spans="1:12" x14ac:dyDescent="0.25">
      <c r="A4351" s="245" t="s">
        <v>2037</v>
      </c>
      <c r="B4351" s="245" t="s">
        <v>2036</v>
      </c>
      <c r="C4351" s="245" t="s">
        <v>2430</v>
      </c>
      <c r="D4351" s="245" t="s">
        <v>2429</v>
      </c>
      <c r="E4351" s="246" t="s">
        <v>44</v>
      </c>
      <c r="F4351" s="245" t="s">
        <v>44</v>
      </c>
      <c r="G4351" s="245" t="s">
        <v>3072</v>
      </c>
      <c r="H4351" s="245" t="s">
        <v>3071</v>
      </c>
      <c r="I4351" s="245" t="s">
        <v>24</v>
      </c>
      <c r="J4351" s="245" t="s">
        <v>569</v>
      </c>
      <c r="K4351" s="246" t="s">
        <v>12367</v>
      </c>
      <c r="L4351" s="245" t="s">
        <v>568</v>
      </c>
    </row>
    <row r="4352" spans="1:12" x14ac:dyDescent="0.25">
      <c r="A4352" s="245" t="s">
        <v>2037</v>
      </c>
      <c r="B4352" s="245" t="s">
        <v>2036</v>
      </c>
      <c r="C4352" s="245" t="s">
        <v>2430</v>
      </c>
      <c r="D4352" s="245" t="s">
        <v>2429</v>
      </c>
      <c r="E4352" s="246" t="s">
        <v>44</v>
      </c>
      <c r="F4352" s="245" t="s">
        <v>44</v>
      </c>
      <c r="G4352" s="245" t="s">
        <v>3070</v>
      </c>
      <c r="H4352" s="245" t="s">
        <v>3069</v>
      </c>
      <c r="I4352" s="245" t="s">
        <v>24</v>
      </c>
      <c r="J4352" s="245" t="s">
        <v>569</v>
      </c>
      <c r="K4352" s="246" t="s">
        <v>19749</v>
      </c>
      <c r="L4352" s="245" t="s">
        <v>568</v>
      </c>
    </row>
    <row r="4353" spans="1:12" x14ac:dyDescent="0.25">
      <c r="A4353" s="245" t="s">
        <v>2037</v>
      </c>
      <c r="B4353" s="245" t="s">
        <v>2036</v>
      </c>
      <c r="C4353" s="245" t="s">
        <v>2430</v>
      </c>
      <c r="D4353" s="245" t="s">
        <v>2429</v>
      </c>
      <c r="E4353" s="246" t="s">
        <v>44</v>
      </c>
      <c r="F4353" s="245" t="s">
        <v>44</v>
      </c>
      <c r="G4353" s="245" t="s">
        <v>3068</v>
      </c>
      <c r="H4353" s="245" t="s">
        <v>3067</v>
      </c>
      <c r="I4353" s="245" t="s">
        <v>24</v>
      </c>
      <c r="J4353" s="245" t="s">
        <v>569</v>
      </c>
      <c r="K4353" s="246" t="s">
        <v>19750</v>
      </c>
      <c r="L4353" s="245" t="s">
        <v>568</v>
      </c>
    </row>
    <row r="4354" spans="1:12" x14ac:dyDescent="0.25">
      <c r="A4354" s="245" t="s">
        <v>2037</v>
      </c>
      <c r="B4354" s="245" t="s">
        <v>2036</v>
      </c>
      <c r="C4354" s="245" t="s">
        <v>2430</v>
      </c>
      <c r="D4354" s="245" t="s">
        <v>2429</v>
      </c>
      <c r="E4354" s="246" t="s">
        <v>44</v>
      </c>
      <c r="F4354" s="245" t="s">
        <v>44</v>
      </c>
      <c r="G4354" s="245" t="s">
        <v>3066</v>
      </c>
      <c r="H4354" s="245" t="s">
        <v>3065</v>
      </c>
      <c r="I4354" s="245" t="s">
        <v>24</v>
      </c>
      <c r="J4354" s="245" t="s">
        <v>569</v>
      </c>
      <c r="K4354" s="246" t="s">
        <v>19751</v>
      </c>
      <c r="L4354" s="245" t="s">
        <v>568</v>
      </c>
    </row>
    <row r="4355" spans="1:12" x14ac:dyDescent="0.25">
      <c r="A4355" s="245" t="s">
        <v>2037</v>
      </c>
      <c r="B4355" s="245" t="s">
        <v>2036</v>
      </c>
      <c r="C4355" s="245" t="s">
        <v>2430</v>
      </c>
      <c r="D4355" s="245" t="s">
        <v>2429</v>
      </c>
      <c r="E4355" s="246" t="s">
        <v>44</v>
      </c>
      <c r="F4355" s="245" t="s">
        <v>44</v>
      </c>
      <c r="G4355" s="245" t="s">
        <v>3064</v>
      </c>
      <c r="H4355" s="245" t="s">
        <v>3063</v>
      </c>
      <c r="I4355" s="245" t="s">
        <v>24</v>
      </c>
      <c r="J4355" s="245" t="s">
        <v>569</v>
      </c>
      <c r="K4355" s="246" t="s">
        <v>19752</v>
      </c>
      <c r="L4355" s="245" t="s">
        <v>568</v>
      </c>
    </row>
    <row r="4356" spans="1:12" x14ac:dyDescent="0.25">
      <c r="A4356" s="245" t="s">
        <v>2037</v>
      </c>
      <c r="B4356" s="245" t="s">
        <v>2036</v>
      </c>
      <c r="C4356" s="245" t="s">
        <v>2430</v>
      </c>
      <c r="D4356" s="245" t="s">
        <v>2429</v>
      </c>
      <c r="E4356" s="246" t="s">
        <v>44</v>
      </c>
      <c r="F4356" s="245" t="s">
        <v>44</v>
      </c>
      <c r="G4356" s="245" t="s">
        <v>3062</v>
      </c>
      <c r="H4356" s="245" t="s">
        <v>3061</v>
      </c>
      <c r="I4356" s="245" t="s">
        <v>24</v>
      </c>
      <c r="J4356" s="245" t="s">
        <v>569</v>
      </c>
      <c r="K4356" s="246" t="s">
        <v>19753</v>
      </c>
      <c r="L4356" s="245" t="s">
        <v>568</v>
      </c>
    </row>
    <row r="4357" spans="1:12" x14ac:dyDescent="0.25">
      <c r="A4357" s="245" t="s">
        <v>2037</v>
      </c>
      <c r="B4357" s="245" t="s">
        <v>2036</v>
      </c>
      <c r="C4357" s="245" t="s">
        <v>2430</v>
      </c>
      <c r="D4357" s="245" t="s">
        <v>2429</v>
      </c>
      <c r="E4357" s="246" t="s">
        <v>44</v>
      </c>
      <c r="F4357" s="245" t="s">
        <v>44</v>
      </c>
      <c r="G4357" s="245" t="s">
        <v>3060</v>
      </c>
      <c r="H4357" s="245" t="s">
        <v>3059</v>
      </c>
      <c r="I4357" s="245" t="s">
        <v>24</v>
      </c>
      <c r="J4357" s="245" t="s">
        <v>569</v>
      </c>
      <c r="K4357" s="246" t="s">
        <v>19754</v>
      </c>
      <c r="L4357" s="245" t="s">
        <v>568</v>
      </c>
    </row>
    <row r="4358" spans="1:12" x14ac:dyDescent="0.25">
      <c r="A4358" s="245" t="s">
        <v>2037</v>
      </c>
      <c r="B4358" s="245" t="s">
        <v>2036</v>
      </c>
      <c r="C4358" s="245" t="s">
        <v>2430</v>
      </c>
      <c r="D4358" s="245" t="s">
        <v>2429</v>
      </c>
      <c r="E4358" s="246" t="s">
        <v>44</v>
      </c>
      <c r="F4358" s="245" t="s">
        <v>44</v>
      </c>
      <c r="G4358" s="245" t="s">
        <v>3058</v>
      </c>
      <c r="H4358" s="245" t="s">
        <v>3057</v>
      </c>
      <c r="I4358" s="245" t="s">
        <v>24</v>
      </c>
      <c r="J4358" s="245" t="s">
        <v>569</v>
      </c>
      <c r="K4358" s="246" t="s">
        <v>19755</v>
      </c>
      <c r="L4358" s="245" t="s">
        <v>568</v>
      </c>
    </row>
    <row r="4359" spans="1:12" x14ac:dyDescent="0.25">
      <c r="A4359" s="245" t="s">
        <v>2037</v>
      </c>
      <c r="B4359" s="245" t="s">
        <v>2036</v>
      </c>
      <c r="C4359" s="245" t="s">
        <v>2430</v>
      </c>
      <c r="D4359" s="245" t="s">
        <v>2429</v>
      </c>
      <c r="E4359" s="246" t="s">
        <v>44</v>
      </c>
      <c r="F4359" s="245" t="s">
        <v>44</v>
      </c>
      <c r="G4359" s="245" t="s">
        <v>3056</v>
      </c>
      <c r="H4359" s="245" t="s">
        <v>3055</v>
      </c>
      <c r="I4359" s="245" t="s">
        <v>24</v>
      </c>
      <c r="J4359" s="245" t="s">
        <v>569</v>
      </c>
      <c r="K4359" s="246" t="s">
        <v>19756</v>
      </c>
      <c r="L4359" s="245" t="s">
        <v>568</v>
      </c>
    </row>
    <row r="4360" spans="1:12" x14ac:dyDescent="0.25">
      <c r="A4360" s="245" t="s">
        <v>2037</v>
      </c>
      <c r="B4360" s="245" t="s">
        <v>2036</v>
      </c>
      <c r="C4360" s="245" t="s">
        <v>2430</v>
      </c>
      <c r="D4360" s="245" t="s">
        <v>2429</v>
      </c>
      <c r="E4360" s="246" t="s">
        <v>44</v>
      </c>
      <c r="F4360" s="245" t="s">
        <v>44</v>
      </c>
      <c r="G4360" s="245" t="s">
        <v>3054</v>
      </c>
      <c r="H4360" s="245" t="s">
        <v>3053</v>
      </c>
      <c r="I4360" s="245" t="s">
        <v>24</v>
      </c>
      <c r="J4360" s="245" t="s">
        <v>569</v>
      </c>
      <c r="K4360" s="246" t="s">
        <v>19757</v>
      </c>
      <c r="L4360" s="245" t="s">
        <v>568</v>
      </c>
    </row>
    <row r="4361" spans="1:12" x14ac:dyDescent="0.25">
      <c r="A4361" s="245" t="s">
        <v>2037</v>
      </c>
      <c r="B4361" s="245" t="s">
        <v>2036</v>
      </c>
      <c r="C4361" s="245" t="s">
        <v>2430</v>
      </c>
      <c r="D4361" s="245" t="s">
        <v>2429</v>
      </c>
      <c r="E4361" s="246" t="s">
        <v>44</v>
      </c>
      <c r="F4361" s="245" t="s">
        <v>44</v>
      </c>
      <c r="G4361" s="245" t="s">
        <v>3052</v>
      </c>
      <c r="H4361" s="245" t="s">
        <v>3051</v>
      </c>
      <c r="I4361" s="245" t="s">
        <v>24</v>
      </c>
      <c r="J4361" s="245" t="s">
        <v>569</v>
      </c>
      <c r="K4361" s="246" t="s">
        <v>19758</v>
      </c>
      <c r="L4361" s="245" t="s">
        <v>568</v>
      </c>
    </row>
    <row r="4362" spans="1:12" x14ac:dyDescent="0.25">
      <c r="A4362" s="245" t="s">
        <v>2037</v>
      </c>
      <c r="B4362" s="245" t="s">
        <v>2036</v>
      </c>
      <c r="C4362" s="245" t="s">
        <v>2430</v>
      </c>
      <c r="D4362" s="245" t="s">
        <v>2429</v>
      </c>
      <c r="E4362" s="246" t="s">
        <v>44</v>
      </c>
      <c r="F4362" s="245" t="s">
        <v>44</v>
      </c>
      <c r="G4362" s="245" t="s">
        <v>3050</v>
      </c>
      <c r="H4362" s="245" t="s">
        <v>3049</v>
      </c>
      <c r="I4362" s="245" t="s">
        <v>24</v>
      </c>
      <c r="J4362" s="245" t="s">
        <v>569</v>
      </c>
      <c r="K4362" s="246" t="s">
        <v>19759</v>
      </c>
      <c r="L4362" s="245" t="s">
        <v>568</v>
      </c>
    </row>
    <row r="4363" spans="1:12" x14ac:dyDescent="0.25">
      <c r="A4363" s="245" t="s">
        <v>2037</v>
      </c>
      <c r="B4363" s="245" t="s">
        <v>2036</v>
      </c>
      <c r="C4363" s="245" t="s">
        <v>2430</v>
      </c>
      <c r="D4363" s="245" t="s">
        <v>2429</v>
      </c>
      <c r="E4363" s="246" t="s">
        <v>44</v>
      </c>
      <c r="F4363" s="245" t="s">
        <v>44</v>
      </c>
      <c r="G4363" s="245" t="s">
        <v>3048</v>
      </c>
      <c r="H4363" s="245" t="s">
        <v>3047</v>
      </c>
      <c r="I4363" s="245" t="s">
        <v>24</v>
      </c>
      <c r="J4363" s="245" t="s">
        <v>569</v>
      </c>
      <c r="K4363" s="246" t="s">
        <v>19760</v>
      </c>
      <c r="L4363" s="245" t="s">
        <v>568</v>
      </c>
    </row>
    <row r="4364" spans="1:12" x14ac:dyDescent="0.25">
      <c r="A4364" s="245" t="s">
        <v>2037</v>
      </c>
      <c r="B4364" s="245" t="s">
        <v>2036</v>
      </c>
      <c r="C4364" s="245" t="s">
        <v>2430</v>
      </c>
      <c r="D4364" s="245" t="s">
        <v>2429</v>
      </c>
      <c r="E4364" s="246" t="s">
        <v>44</v>
      </c>
      <c r="F4364" s="245" t="s">
        <v>44</v>
      </c>
      <c r="G4364" s="245" t="s">
        <v>3046</v>
      </c>
      <c r="H4364" s="245" t="s">
        <v>3045</v>
      </c>
      <c r="I4364" s="245" t="s">
        <v>24</v>
      </c>
      <c r="J4364" s="245" t="s">
        <v>569</v>
      </c>
      <c r="K4364" s="246" t="s">
        <v>19761</v>
      </c>
      <c r="L4364" s="245" t="s">
        <v>568</v>
      </c>
    </row>
    <row r="4365" spans="1:12" x14ac:dyDescent="0.25">
      <c r="A4365" s="245" t="s">
        <v>2037</v>
      </c>
      <c r="B4365" s="245" t="s">
        <v>2036</v>
      </c>
      <c r="C4365" s="245" t="s">
        <v>2430</v>
      </c>
      <c r="D4365" s="245" t="s">
        <v>2429</v>
      </c>
      <c r="E4365" s="246" t="s">
        <v>44</v>
      </c>
      <c r="F4365" s="245" t="s">
        <v>44</v>
      </c>
      <c r="G4365" s="245" t="s">
        <v>3044</v>
      </c>
      <c r="H4365" s="245" t="s">
        <v>3043</v>
      </c>
      <c r="I4365" s="245" t="s">
        <v>24</v>
      </c>
      <c r="J4365" s="245" t="s">
        <v>569</v>
      </c>
      <c r="K4365" s="246" t="s">
        <v>19762</v>
      </c>
      <c r="L4365" s="245" t="s">
        <v>568</v>
      </c>
    </row>
    <row r="4366" spans="1:12" x14ac:dyDescent="0.25">
      <c r="A4366" s="245" t="s">
        <v>2037</v>
      </c>
      <c r="B4366" s="245" t="s">
        <v>2036</v>
      </c>
      <c r="C4366" s="245" t="s">
        <v>2430</v>
      </c>
      <c r="D4366" s="245" t="s">
        <v>2429</v>
      </c>
      <c r="E4366" s="246" t="s">
        <v>44</v>
      </c>
      <c r="F4366" s="245" t="s">
        <v>44</v>
      </c>
      <c r="G4366" s="245" t="s">
        <v>3042</v>
      </c>
      <c r="H4366" s="245" t="s">
        <v>3041</v>
      </c>
      <c r="I4366" s="245" t="s">
        <v>24</v>
      </c>
      <c r="J4366" s="245" t="s">
        <v>569</v>
      </c>
      <c r="K4366" s="246" t="s">
        <v>19763</v>
      </c>
      <c r="L4366" s="245" t="s">
        <v>568</v>
      </c>
    </row>
    <row r="4367" spans="1:12" x14ac:dyDescent="0.25">
      <c r="A4367" s="245" t="s">
        <v>2037</v>
      </c>
      <c r="B4367" s="245" t="s">
        <v>2036</v>
      </c>
      <c r="C4367" s="245" t="s">
        <v>2430</v>
      </c>
      <c r="D4367" s="245" t="s">
        <v>2429</v>
      </c>
      <c r="E4367" s="246" t="s">
        <v>44</v>
      </c>
      <c r="F4367" s="245" t="s">
        <v>44</v>
      </c>
      <c r="G4367" s="245" t="s">
        <v>3040</v>
      </c>
      <c r="H4367" s="245" t="s">
        <v>3039</v>
      </c>
      <c r="I4367" s="245" t="s">
        <v>24</v>
      </c>
      <c r="J4367" s="245" t="s">
        <v>569</v>
      </c>
      <c r="K4367" s="246" t="s">
        <v>19764</v>
      </c>
      <c r="L4367" s="245" t="s">
        <v>568</v>
      </c>
    </row>
    <row r="4368" spans="1:12" x14ac:dyDescent="0.25">
      <c r="A4368" s="245" t="s">
        <v>2037</v>
      </c>
      <c r="B4368" s="245" t="s">
        <v>2036</v>
      </c>
      <c r="C4368" s="245" t="s">
        <v>2430</v>
      </c>
      <c r="D4368" s="245" t="s">
        <v>2429</v>
      </c>
      <c r="E4368" s="246" t="s">
        <v>44</v>
      </c>
      <c r="F4368" s="245" t="s">
        <v>44</v>
      </c>
      <c r="G4368" s="245" t="s">
        <v>3038</v>
      </c>
      <c r="H4368" s="245" t="s">
        <v>3037</v>
      </c>
      <c r="I4368" s="245" t="s">
        <v>24</v>
      </c>
      <c r="J4368" s="245" t="s">
        <v>569</v>
      </c>
      <c r="K4368" s="246" t="s">
        <v>19765</v>
      </c>
      <c r="L4368" s="245" t="s">
        <v>568</v>
      </c>
    </row>
    <row r="4369" spans="1:12" x14ac:dyDescent="0.25">
      <c r="A4369" s="245" t="s">
        <v>2037</v>
      </c>
      <c r="B4369" s="245" t="s">
        <v>2036</v>
      </c>
      <c r="C4369" s="245" t="s">
        <v>2430</v>
      </c>
      <c r="D4369" s="245" t="s">
        <v>2429</v>
      </c>
      <c r="E4369" s="246" t="s">
        <v>44</v>
      </c>
      <c r="F4369" s="245" t="s">
        <v>44</v>
      </c>
      <c r="G4369" s="245" t="s">
        <v>3036</v>
      </c>
      <c r="H4369" s="245" t="s">
        <v>3035</v>
      </c>
      <c r="I4369" s="245" t="s">
        <v>24</v>
      </c>
      <c r="J4369" s="245" t="s">
        <v>569</v>
      </c>
      <c r="K4369" s="246" t="s">
        <v>19766</v>
      </c>
      <c r="L4369" s="245" t="s">
        <v>568</v>
      </c>
    </row>
    <row r="4370" spans="1:12" x14ac:dyDescent="0.25">
      <c r="A4370" s="245" t="s">
        <v>2037</v>
      </c>
      <c r="B4370" s="245" t="s">
        <v>2036</v>
      </c>
      <c r="C4370" s="245" t="s">
        <v>2430</v>
      </c>
      <c r="D4370" s="245" t="s">
        <v>2429</v>
      </c>
      <c r="E4370" s="246" t="s">
        <v>44</v>
      </c>
      <c r="F4370" s="245" t="s">
        <v>44</v>
      </c>
      <c r="G4370" s="245" t="s">
        <v>3034</v>
      </c>
      <c r="H4370" s="245" t="s">
        <v>3033</v>
      </c>
      <c r="I4370" s="245" t="s">
        <v>24</v>
      </c>
      <c r="J4370" s="245" t="s">
        <v>569</v>
      </c>
      <c r="K4370" s="246" t="s">
        <v>12954</v>
      </c>
      <c r="L4370" s="245" t="s">
        <v>568</v>
      </c>
    </row>
    <row r="4371" spans="1:12" x14ac:dyDescent="0.25">
      <c r="A4371" s="245" t="s">
        <v>2037</v>
      </c>
      <c r="B4371" s="245" t="s">
        <v>2036</v>
      </c>
      <c r="C4371" s="245" t="s">
        <v>2430</v>
      </c>
      <c r="D4371" s="245" t="s">
        <v>2429</v>
      </c>
      <c r="E4371" s="246" t="s">
        <v>44</v>
      </c>
      <c r="F4371" s="245" t="s">
        <v>44</v>
      </c>
      <c r="G4371" s="245" t="s">
        <v>3032</v>
      </c>
      <c r="H4371" s="245" t="s">
        <v>3031</v>
      </c>
      <c r="I4371" s="245" t="s">
        <v>24</v>
      </c>
      <c r="J4371" s="245" t="s">
        <v>569</v>
      </c>
      <c r="K4371" s="246" t="s">
        <v>19767</v>
      </c>
      <c r="L4371" s="245" t="s">
        <v>568</v>
      </c>
    </row>
    <row r="4372" spans="1:12" x14ac:dyDescent="0.25">
      <c r="A4372" s="245" t="s">
        <v>2037</v>
      </c>
      <c r="B4372" s="245" t="s">
        <v>2036</v>
      </c>
      <c r="C4372" s="245" t="s">
        <v>2430</v>
      </c>
      <c r="D4372" s="245" t="s">
        <v>2429</v>
      </c>
      <c r="E4372" s="246" t="s">
        <v>44</v>
      </c>
      <c r="F4372" s="245" t="s">
        <v>44</v>
      </c>
      <c r="G4372" s="245" t="s">
        <v>3030</v>
      </c>
      <c r="H4372" s="245" t="s">
        <v>3029</v>
      </c>
      <c r="I4372" s="245" t="s">
        <v>24</v>
      </c>
      <c r="J4372" s="245" t="s">
        <v>569</v>
      </c>
      <c r="K4372" s="246" t="s">
        <v>19768</v>
      </c>
      <c r="L4372" s="245" t="s">
        <v>568</v>
      </c>
    </row>
    <row r="4373" spans="1:12" x14ac:dyDescent="0.25">
      <c r="A4373" s="245" t="s">
        <v>2037</v>
      </c>
      <c r="B4373" s="245" t="s">
        <v>2036</v>
      </c>
      <c r="C4373" s="245" t="s">
        <v>2430</v>
      </c>
      <c r="D4373" s="245" t="s">
        <v>2429</v>
      </c>
      <c r="E4373" s="246" t="s">
        <v>44</v>
      </c>
      <c r="F4373" s="245" t="s">
        <v>44</v>
      </c>
      <c r="G4373" s="245" t="s">
        <v>3028</v>
      </c>
      <c r="H4373" s="245" t="s">
        <v>3027</v>
      </c>
      <c r="I4373" s="245" t="s">
        <v>24</v>
      </c>
      <c r="J4373" s="245" t="s">
        <v>59</v>
      </c>
      <c r="K4373" s="246" t="s">
        <v>7042</v>
      </c>
      <c r="L4373" s="245" t="s">
        <v>568</v>
      </c>
    </row>
    <row r="4374" spans="1:12" x14ac:dyDescent="0.25">
      <c r="A4374" s="245" t="s">
        <v>2037</v>
      </c>
      <c r="B4374" s="245" t="s">
        <v>2036</v>
      </c>
      <c r="C4374" s="245" t="s">
        <v>2430</v>
      </c>
      <c r="D4374" s="245" t="s">
        <v>2429</v>
      </c>
      <c r="E4374" s="246" t="s">
        <v>44</v>
      </c>
      <c r="F4374" s="245" t="s">
        <v>44</v>
      </c>
      <c r="G4374" s="245" t="s">
        <v>3025</v>
      </c>
      <c r="H4374" s="245" t="s">
        <v>3024</v>
      </c>
      <c r="I4374" s="245" t="s">
        <v>24</v>
      </c>
      <c r="J4374" s="245" t="s">
        <v>59</v>
      </c>
      <c r="K4374" s="246" t="s">
        <v>707</v>
      </c>
      <c r="L4374" s="245" t="s">
        <v>568</v>
      </c>
    </row>
    <row r="4375" spans="1:12" x14ac:dyDescent="0.25">
      <c r="A4375" s="245" t="s">
        <v>2037</v>
      </c>
      <c r="B4375" s="245" t="s">
        <v>2036</v>
      </c>
      <c r="C4375" s="245" t="s">
        <v>2430</v>
      </c>
      <c r="D4375" s="245" t="s">
        <v>2429</v>
      </c>
      <c r="E4375" s="246" t="s">
        <v>44</v>
      </c>
      <c r="F4375" s="245" t="s">
        <v>44</v>
      </c>
      <c r="G4375" s="245" t="s">
        <v>3023</v>
      </c>
      <c r="H4375" s="245" t="s">
        <v>3022</v>
      </c>
      <c r="I4375" s="245" t="s">
        <v>24</v>
      </c>
      <c r="J4375" s="245" t="s">
        <v>59</v>
      </c>
      <c r="K4375" s="246" t="s">
        <v>2804</v>
      </c>
      <c r="L4375" s="245" t="s">
        <v>568</v>
      </c>
    </row>
    <row r="4376" spans="1:12" x14ac:dyDescent="0.25">
      <c r="A4376" s="245" t="s">
        <v>2037</v>
      </c>
      <c r="B4376" s="245" t="s">
        <v>2036</v>
      </c>
      <c r="C4376" s="245" t="s">
        <v>2430</v>
      </c>
      <c r="D4376" s="245" t="s">
        <v>2429</v>
      </c>
      <c r="E4376" s="246" t="s">
        <v>44</v>
      </c>
      <c r="F4376" s="245" t="s">
        <v>44</v>
      </c>
      <c r="G4376" s="245" t="s">
        <v>3021</v>
      </c>
      <c r="H4376" s="245" t="s">
        <v>3020</v>
      </c>
      <c r="I4376" s="245" t="s">
        <v>24</v>
      </c>
      <c r="J4376" s="245" t="s">
        <v>59</v>
      </c>
      <c r="K4376" s="246" t="s">
        <v>16281</v>
      </c>
      <c r="L4376" s="245" t="s">
        <v>568</v>
      </c>
    </row>
    <row r="4377" spans="1:12" x14ac:dyDescent="0.25">
      <c r="A4377" s="245" t="s">
        <v>2037</v>
      </c>
      <c r="B4377" s="245" t="s">
        <v>2036</v>
      </c>
      <c r="C4377" s="245" t="s">
        <v>2430</v>
      </c>
      <c r="D4377" s="245" t="s">
        <v>2429</v>
      </c>
      <c r="E4377" s="246" t="s">
        <v>44</v>
      </c>
      <c r="F4377" s="245" t="s">
        <v>44</v>
      </c>
      <c r="G4377" s="245" t="s">
        <v>3019</v>
      </c>
      <c r="H4377" s="245" t="s">
        <v>3018</v>
      </c>
      <c r="I4377" s="245" t="s">
        <v>24</v>
      </c>
      <c r="J4377" s="245" t="s">
        <v>59</v>
      </c>
      <c r="K4377" s="246" t="s">
        <v>3143</v>
      </c>
      <c r="L4377" s="245" t="s">
        <v>568</v>
      </c>
    </row>
    <row r="4378" spans="1:12" x14ac:dyDescent="0.25">
      <c r="A4378" s="245" t="s">
        <v>2037</v>
      </c>
      <c r="B4378" s="245" t="s">
        <v>2036</v>
      </c>
      <c r="C4378" s="245" t="s">
        <v>2430</v>
      </c>
      <c r="D4378" s="245" t="s">
        <v>2429</v>
      </c>
      <c r="E4378" s="246" t="s">
        <v>44</v>
      </c>
      <c r="F4378" s="245" t="s">
        <v>44</v>
      </c>
      <c r="G4378" s="245" t="s">
        <v>3017</v>
      </c>
      <c r="H4378" s="245" t="s">
        <v>3016</v>
      </c>
      <c r="I4378" s="245" t="s">
        <v>24</v>
      </c>
      <c r="J4378" s="245" t="s">
        <v>59</v>
      </c>
      <c r="K4378" s="246" t="s">
        <v>16701</v>
      </c>
      <c r="L4378" s="245" t="s">
        <v>568</v>
      </c>
    </row>
    <row r="4379" spans="1:12" x14ac:dyDescent="0.25">
      <c r="A4379" s="245" t="s">
        <v>2037</v>
      </c>
      <c r="B4379" s="245" t="s">
        <v>2036</v>
      </c>
      <c r="C4379" s="245" t="s">
        <v>2430</v>
      </c>
      <c r="D4379" s="245" t="s">
        <v>2429</v>
      </c>
      <c r="E4379" s="246" t="s">
        <v>44</v>
      </c>
      <c r="F4379" s="245" t="s">
        <v>44</v>
      </c>
      <c r="G4379" s="245" t="s">
        <v>3014</v>
      </c>
      <c r="H4379" s="245" t="s">
        <v>3013</v>
      </c>
      <c r="I4379" s="245" t="s">
        <v>24</v>
      </c>
      <c r="J4379" s="245" t="s">
        <v>59</v>
      </c>
      <c r="K4379" s="246" t="s">
        <v>9446</v>
      </c>
      <c r="L4379" s="245" t="s">
        <v>568</v>
      </c>
    </row>
    <row r="4380" spans="1:12" x14ac:dyDescent="0.25">
      <c r="A4380" s="245" t="s">
        <v>2037</v>
      </c>
      <c r="B4380" s="245" t="s">
        <v>2036</v>
      </c>
      <c r="C4380" s="245" t="s">
        <v>2430</v>
      </c>
      <c r="D4380" s="245" t="s">
        <v>2429</v>
      </c>
      <c r="E4380" s="246" t="s">
        <v>44</v>
      </c>
      <c r="F4380" s="245" t="s">
        <v>44</v>
      </c>
      <c r="G4380" s="245" t="s">
        <v>3012</v>
      </c>
      <c r="H4380" s="245" t="s">
        <v>3011</v>
      </c>
      <c r="I4380" s="245" t="s">
        <v>24</v>
      </c>
      <c r="J4380" s="245" t="s">
        <v>59</v>
      </c>
      <c r="K4380" s="246" t="s">
        <v>19769</v>
      </c>
      <c r="L4380" s="245" t="s">
        <v>568</v>
      </c>
    </row>
    <row r="4381" spans="1:12" x14ac:dyDescent="0.25">
      <c r="A4381" s="245" t="s">
        <v>2037</v>
      </c>
      <c r="B4381" s="245" t="s">
        <v>2036</v>
      </c>
      <c r="C4381" s="245" t="s">
        <v>2430</v>
      </c>
      <c r="D4381" s="245" t="s">
        <v>2429</v>
      </c>
      <c r="E4381" s="246" t="s">
        <v>44</v>
      </c>
      <c r="F4381" s="245" t="s">
        <v>44</v>
      </c>
      <c r="G4381" s="245" t="s">
        <v>3010</v>
      </c>
      <c r="H4381" s="245" t="s">
        <v>3009</v>
      </c>
      <c r="I4381" s="245" t="s">
        <v>24</v>
      </c>
      <c r="J4381" s="245" t="s">
        <v>59</v>
      </c>
      <c r="K4381" s="246" t="s">
        <v>19770</v>
      </c>
      <c r="L4381" s="245" t="s">
        <v>568</v>
      </c>
    </row>
    <row r="4382" spans="1:12" x14ac:dyDescent="0.25">
      <c r="A4382" s="245" t="s">
        <v>2037</v>
      </c>
      <c r="B4382" s="245" t="s">
        <v>2036</v>
      </c>
      <c r="C4382" s="245" t="s">
        <v>2430</v>
      </c>
      <c r="D4382" s="245" t="s">
        <v>2429</v>
      </c>
      <c r="E4382" s="246" t="s">
        <v>44</v>
      </c>
      <c r="F4382" s="245" t="s">
        <v>44</v>
      </c>
      <c r="G4382" s="245" t="s">
        <v>3008</v>
      </c>
      <c r="H4382" s="245" t="s">
        <v>3007</v>
      </c>
      <c r="I4382" s="245" t="s">
        <v>24</v>
      </c>
      <c r="J4382" s="245" t="s">
        <v>59</v>
      </c>
      <c r="K4382" s="246" t="s">
        <v>12919</v>
      </c>
      <c r="L4382" s="245" t="s">
        <v>568</v>
      </c>
    </row>
    <row r="4383" spans="1:12" x14ac:dyDescent="0.25">
      <c r="A4383" s="245" t="s">
        <v>2037</v>
      </c>
      <c r="B4383" s="245" t="s">
        <v>2036</v>
      </c>
      <c r="C4383" s="245" t="s">
        <v>2430</v>
      </c>
      <c r="D4383" s="245" t="s">
        <v>2429</v>
      </c>
      <c r="E4383" s="246" t="s">
        <v>44</v>
      </c>
      <c r="F4383" s="245" t="s">
        <v>44</v>
      </c>
      <c r="G4383" s="245" t="s">
        <v>3006</v>
      </c>
      <c r="H4383" s="245" t="s">
        <v>3005</v>
      </c>
      <c r="I4383" s="245" t="s">
        <v>24</v>
      </c>
      <c r="J4383" s="245" t="s">
        <v>59</v>
      </c>
      <c r="K4383" s="246" t="s">
        <v>15158</v>
      </c>
      <c r="L4383" s="245" t="s">
        <v>568</v>
      </c>
    </row>
    <row r="4384" spans="1:12" x14ac:dyDescent="0.25">
      <c r="A4384" s="245" t="s">
        <v>2037</v>
      </c>
      <c r="B4384" s="245" t="s">
        <v>2036</v>
      </c>
      <c r="C4384" s="245" t="s">
        <v>2430</v>
      </c>
      <c r="D4384" s="245" t="s">
        <v>2429</v>
      </c>
      <c r="E4384" s="246" t="s">
        <v>44</v>
      </c>
      <c r="F4384" s="245" t="s">
        <v>44</v>
      </c>
      <c r="G4384" s="245" t="s">
        <v>3004</v>
      </c>
      <c r="H4384" s="245" t="s">
        <v>3003</v>
      </c>
      <c r="I4384" s="245" t="s">
        <v>24</v>
      </c>
      <c r="J4384" s="245" t="s">
        <v>59</v>
      </c>
      <c r="K4384" s="246" t="s">
        <v>14216</v>
      </c>
      <c r="L4384" s="245" t="s">
        <v>568</v>
      </c>
    </row>
    <row r="4385" spans="1:12" x14ac:dyDescent="0.25">
      <c r="A4385" s="245" t="s">
        <v>2037</v>
      </c>
      <c r="B4385" s="245" t="s">
        <v>2036</v>
      </c>
      <c r="C4385" s="245" t="s">
        <v>2430</v>
      </c>
      <c r="D4385" s="245" t="s">
        <v>2429</v>
      </c>
      <c r="E4385" s="246" t="s">
        <v>44</v>
      </c>
      <c r="F4385" s="245" t="s">
        <v>44</v>
      </c>
      <c r="G4385" s="245" t="s">
        <v>3002</v>
      </c>
      <c r="H4385" s="245" t="s">
        <v>3001</v>
      </c>
      <c r="I4385" s="245" t="s">
        <v>24</v>
      </c>
      <c r="J4385" s="245" t="s">
        <v>59</v>
      </c>
      <c r="K4385" s="246" t="s">
        <v>15170</v>
      </c>
      <c r="L4385" s="245" t="s">
        <v>568</v>
      </c>
    </row>
    <row r="4386" spans="1:12" x14ac:dyDescent="0.25">
      <c r="A4386" s="245" t="s">
        <v>2037</v>
      </c>
      <c r="B4386" s="245" t="s">
        <v>2036</v>
      </c>
      <c r="C4386" s="245" t="s">
        <v>2430</v>
      </c>
      <c r="D4386" s="245" t="s">
        <v>2429</v>
      </c>
      <c r="E4386" s="246" t="s">
        <v>44</v>
      </c>
      <c r="F4386" s="245" t="s">
        <v>44</v>
      </c>
      <c r="G4386" s="245" t="s">
        <v>3000</v>
      </c>
      <c r="H4386" s="245" t="s">
        <v>2999</v>
      </c>
      <c r="I4386" s="245" t="s">
        <v>24</v>
      </c>
      <c r="J4386" s="245" t="s">
        <v>59</v>
      </c>
      <c r="K4386" s="246" t="s">
        <v>19771</v>
      </c>
      <c r="L4386" s="245" t="s">
        <v>568</v>
      </c>
    </row>
    <row r="4387" spans="1:12" x14ac:dyDescent="0.25">
      <c r="A4387" s="245" t="s">
        <v>2037</v>
      </c>
      <c r="B4387" s="245" t="s">
        <v>2036</v>
      </c>
      <c r="C4387" s="245" t="s">
        <v>2430</v>
      </c>
      <c r="D4387" s="245" t="s">
        <v>2429</v>
      </c>
      <c r="E4387" s="246" t="s">
        <v>44</v>
      </c>
      <c r="F4387" s="245" t="s">
        <v>44</v>
      </c>
      <c r="G4387" s="245" t="s">
        <v>2998</v>
      </c>
      <c r="H4387" s="245" t="s">
        <v>2997</v>
      </c>
      <c r="I4387" s="245" t="s">
        <v>24</v>
      </c>
      <c r="J4387" s="245" t="s">
        <v>59</v>
      </c>
      <c r="K4387" s="246" t="s">
        <v>19772</v>
      </c>
      <c r="L4387" s="245" t="s">
        <v>568</v>
      </c>
    </row>
    <row r="4388" spans="1:12" x14ac:dyDescent="0.25">
      <c r="A4388" s="245" t="s">
        <v>2037</v>
      </c>
      <c r="B4388" s="245" t="s">
        <v>2036</v>
      </c>
      <c r="C4388" s="245" t="s">
        <v>2430</v>
      </c>
      <c r="D4388" s="245" t="s">
        <v>2429</v>
      </c>
      <c r="E4388" s="246" t="s">
        <v>44</v>
      </c>
      <c r="F4388" s="245" t="s">
        <v>44</v>
      </c>
      <c r="G4388" s="245" t="s">
        <v>2996</v>
      </c>
      <c r="H4388" s="245" t="s">
        <v>2995</v>
      </c>
      <c r="I4388" s="245" t="s">
        <v>24</v>
      </c>
      <c r="J4388" s="245" t="s">
        <v>59</v>
      </c>
      <c r="K4388" s="246" t="s">
        <v>19773</v>
      </c>
      <c r="L4388" s="245" t="s">
        <v>568</v>
      </c>
    </row>
    <row r="4389" spans="1:12" x14ac:dyDescent="0.25">
      <c r="A4389" s="245" t="s">
        <v>2037</v>
      </c>
      <c r="B4389" s="245" t="s">
        <v>2036</v>
      </c>
      <c r="C4389" s="245" t="s">
        <v>2430</v>
      </c>
      <c r="D4389" s="245" t="s">
        <v>2429</v>
      </c>
      <c r="E4389" s="246" t="s">
        <v>44</v>
      </c>
      <c r="F4389" s="245" t="s">
        <v>44</v>
      </c>
      <c r="G4389" s="245" t="s">
        <v>2994</v>
      </c>
      <c r="H4389" s="245" t="s">
        <v>2993</v>
      </c>
      <c r="I4389" s="245" t="s">
        <v>24</v>
      </c>
      <c r="J4389" s="245" t="s">
        <v>59</v>
      </c>
      <c r="K4389" s="246" t="s">
        <v>8575</v>
      </c>
      <c r="L4389" s="245" t="s">
        <v>568</v>
      </c>
    </row>
    <row r="4390" spans="1:12" x14ac:dyDescent="0.25">
      <c r="A4390" s="245" t="s">
        <v>2037</v>
      </c>
      <c r="B4390" s="245" t="s">
        <v>2036</v>
      </c>
      <c r="C4390" s="245" t="s">
        <v>2430</v>
      </c>
      <c r="D4390" s="245" t="s">
        <v>2429</v>
      </c>
      <c r="E4390" s="246" t="s">
        <v>44</v>
      </c>
      <c r="F4390" s="245" t="s">
        <v>44</v>
      </c>
      <c r="G4390" s="245" t="s">
        <v>2992</v>
      </c>
      <c r="H4390" s="245" t="s">
        <v>2991</v>
      </c>
      <c r="I4390" s="245" t="s">
        <v>24</v>
      </c>
      <c r="J4390" s="245" t="s">
        <v>59</v>
      </c>
      <c r="K4390" s="246" t="s">
        <v>8491</v>
      </c>
      <c r="L4390" s="245" t="s">
        <v>568</v>
      </c>
    </row>
    <row r="4391" spans="1:12" x14ac:dyDescent="0.25">
      <c r="A4391" s="245" t="s">
        <v>2037</v>
      </c>
      <c r="B4391" s="245" t="s">
        <v>2036</v>
      </c>
      <c r="C4391" s="245" t="s">
        <v>2430</v>
      </c>
      <c r="D4391" s="245" t="s">
        <v>2429</v>
      </c>
      <c r="E4391" s="246" t="s">
        <v>44</v>
      </c>
      <c r="F4391" s="245" t="s">
        <v>44</v>
      </c>
      <c r="G4391" s="245" t="s">
        <v>2990</v>
      </c>
      <c r="H4391" s="245" t="s">
        <v>2989</v>
      </c>
      <c r="I4391" s="245" t="s">
        <v>24</v>
      </c>
      <c r="J4391" s="245" t="s">
        <v>59</v>
      </c>
      <c r="K4391" s="246" t="s">
        <v>3787</v>
      </c>
      <c r="L4391" s="245" t="s">
        <v>568</v>
      </c>
    </row>
    <row r="4392" spans="1:12" x14ac:dyDescent="0.25">
      <c r="A4392" s="245" t="s">
        <v>2037</v>
      </c>
      <c r="B4392" s="245" t="s">
        <v>2036</v>
      </c>
      <c r="C4392" s="245" t="s">
        <v>2430</v>
      </c>
      <c r="D4392" s="245" t="s">
        <v>2429</v>
      </c>
      <c r="E4392" s="246" t="s">
        <v>44</v>
      </c>
      <c r="F4392" s="245" t="s">
        <v>44</v>
      </c>
      <c r="G4392" s="245" t="s">
        <v>2988</v>
      </c>
      <c r="H4392" s="245" t="s">
        <v>2987</v>
      </c>
      <c r="I4392" s="245" t="s">
        <v>24</v>
      </c>
      <c r="J4392" s="245" t="s">
        <v>59</v>
      </c>
      <c r="K4392" s="246" t="s">
        <v>10659</v>
      </c>
      <c r="L4392" s="245" t="s">
        <v>568</v>
      </c>
    </row>
    <row r="4393" spans="1:12" x14ac:dyDescent="0.25">
      <c r="A4393" s="245" t="s">
        <v>2037</v>
      </c>
      <c r="B4393" s="245" t="s">
        <v>2036</v>
      </c>
      <c r="C4393" s="245" t="s">
        <v>2430</v>
      </c>
      <c r="D4393" s="245" t="s">
        <v>2429</v>
      </c>
      <c r="E4393" s="246" t="s">
        <v>44</v>
      </c>
      <c r="F4393" s="245" t="s">
        <v>44</v>
      </c>
      <c r="G4393" s="245" t="s">
        <v>2986</v>
      </c>
      <c r="H4393" s="245" t="s">
        <v>2985</v>
      </c>
      <c r="I4393" s="245" t="s">
        <v>24</v>
      </c>
      <c r="J4393" s="245" t="s">
        <v>59</v>
      </c>
      <c r="K4393" s="246" t="s">
        <v>9102</v>
      </c>
      <c r="L4393" s="245" t="s">
        <v>568</v>
      </c>
    </row>
    <row r="4394" spans="1:12" x14ac:dyDescent="0.25">
      <c r="A4394" s="245" t="s">
        <v>2037</v>
      </c>
      <c r="B4394" s="245" t="s">
        <v>2036</v>
      </c>
      <c r="C4394" s="245" t="s">
        <v>2430</v>
      </c>
      <c r="D4394" s="245" t="s">
        <v>2429</v>
      </c>
      <c r="E4394" s="246" t="s">
        <v>44</v>
      </c>
      <c r="F4394" s="245" t="s">
        <v>44</v>
      </c>
      <c r="G4394" s="245" t="s">
        <v>2984</v>
      </c>
      <c r="H4394" s="245" t="s">
        <v>2983</v>
      </c>
      <c r="I4394" s="245" t="s">
        <v>24</v>
      </c>
      <c r="J4394" s="245" t="s">
        <v>59</v>
      </c>
      <c r="K4394" s="246" t="s">
        <v>8938</v>
      </c>
      <c r="L4394" s="245" t="s">
        <v>568</v>
      </c>
    </row>
    <row r="4395" spans="1:12" x14ac:dyDescent="0.25">
      <c r="A4395" s="245" t="s">
        <v>2037</v>
      </c>
      <c r="B4395" s="245" t="s">
        <v>2036</v>
      </c>
      <c r="C4395" s="245" t="s">
        <v>2430</v>
      </c>
      <c r="D4395" s="245" t="s">
        <v>2429</v>
      </c>
      <c r="E4395" s="246" t="s">
        <v>44</v>
      </c>
      <c r="F4395" s="245" t="s">
        <v>44</v>
      </c>
      <c r="G4395" s="245" t="s">
        <v>2982</v>
      </c>
      <c r="H4395" s="245" t="s">
        <v>2981</v>
      </c>
      <c r="I4395" s="245" t="s">
        <v>24</v>
      </c>
      <c r="J4395" s="245" t="s">
        <v>59</v>
      </c>
      <c r="K4395" s="246" t="s">
        <v>11723</v>
      </c>
      <c r="L4395" s="245" t="s">
        <v>568</v>
      </c>
    </row>
    <row r="4396" spans="1:12" x14ac:dyDescent="0.25">
      <c r="A4396" s="245" t="s">
        <v>2037</v>
      </c>
      <c r="B4396" s="245" t="s">
        <v>2036</v>
      </c>
      <c r="C4396" s="245" t="s">
        <v>2430</v>
      </c>
      <c r="D4396" s="245" t="s">
        <v>2429</v>
      </c>
      <c r="E4396" s="246" t="s">
        <v>44</v>
      </c>
      <c r="F4396" s="245" t="s">
        <v>44</v>
      </c>
      <c r="G4396" s="245" t="s">
        <v>2980</v>
      </c>
      <c r="H4396" s="245" t="s">
        <v>2979</v>
      </c>
      <c r="I4396" s="245" t="s">
        <v>24</v>
      </c>
      <c r="J4396" s="245" t="s">
        <v>59</v>
      </c>
      <c r="K4396" s="246" t="s">
        <v>8356</v>
      </c>
      <c r="L4396" s="245" t="s">
        <v>568</v>
      </c>
    </row>
    <row r="4397" spans="1:12" x14ac:dyDescent="0.25">
      <c r="A4397" s="245" t="s">
        <v>2037</v>
      </c>
      <c r="B4397" s="245" t="s">
        <v>2036</v>
      </c>
      <c r="C4397" s="245" t="s">
        <v>2430</v>
      </c>
      <c r="D4397" s="245" t="s">
        <v>2429</v>
      </c>
      <c r="E4397" s="246" t="s">
        <v>44</v>
      </c>
      <c r="F4397" s="245" t="s">
        <v>44</v>
      </c>
      <c r="G4397" s="245" t="s">
        <v>2978</v>
      </c>
      <c r="H4397" s="245" t="s">
        <v>2977</v>
      </c>
      <c r="I4397" s="245" t="s">
        <v>24</v>
      </c>
      <c r="J4397" s="245" t="s">
        <v>59</v>
      </c>
      <c r="K4397" s="246" t="s">
        <v>15408</v>
      </c>
      <c r="L4397" s="245" t="s">
        <v>568</v>
      </c>
    </row>
    <row r="4398" spans="1:12" x14ac:dyDescent="0.25">
      <c r="A4398" s="245" t="s">
        <v>2037</v>
      </c>
      <c r="B4398" s="245" t="s">
        <v>2036</v>
      </c>
      <c r="C4398" s="245" t="s">
        <v>2430</v>
      </c>
      <c r="D4398" s="245" t="s">
        <v>2429</v>
      </c>
      <c r="E4398" s="246" t="s">
        <v>44</v>
      </c>
      <c r="F4398" s="245" t="s">
        <v>44</v>
      </c>
      <c r="G4398" s="245" t="s">
        <v>2976</v>
      </c>
      <c r="H4398" s="245" t="s">
        <v>2975</v>
      </c>
      <c r="I4398" s="245" t="s">
        <v>24</v>
      </c>
      <c r="J4398" s="245" t="s">
        <v>59</v>
      </c>
      <c r="K4398" s="246" t="s">
        <v>14273</v>
      </c>
      <c r="L4398" s="245" t="s">
        <v>568</v>
      </c>
    </row>
    <row r="4399" spans="1:12" x14ac:dyDescent="0.25">
      <c r="A4399" s="245" t="s">
        <v>2037</v>
      </c>
      <c r="B4399" s="245" t="s">
        <v>2036</v>
      </c>
      <c r="C4399" s="245" t="s">
        <v>2430</v>
      </c>
      <c r="D4399" s="245" t="s">
        <v>2429</v>
      </c>
      <c r="E4399" s="246" t="s">
        <v>44</v>
      </c>
      <c r="F4399" s="245" t="s">
        <v>44</v>
      </c>
      <c r="G4399" s="245" t="s">
        <v>2974</v>
      </c>
      <c r="H4399" s="245" t="s">
        <v>2973</v>
      </c>
      <c r="I4399" s="245" t="s">
        <v>24</v>
      </c>
      <c r="J4399" s="245" t="s">
        <v>59</v>
      </c>
      <c r="K4399" s="246" t="s">
        <v>12685</v>
      </c>
      <c r="L4399" s="245" t="s">
        <v>568</v>
      </c>
    </row>
    <row r="4400" spans="1:12" x14ac:dyDescent="0.25">
      <c r="A4400" s="245" t="s">
        <v>2037</v>
      </c>
      <c r="B4400" s="245" t="s">
        <v>2036</v>
      </c>
      <c r="C4400" s="245" t="s">
        <v>2430</v>
      </c>
      <c r="D4400" s="245" t="s">
        <v>2429</v>
      </c>
      <c r="E4400" s="246" t="s">
        <v>44</v>
      </c>
      <c r="F4400" s="245" t="s">
        <v>44</v>
      </c>
      <c r="G4400" s="245" t="s">
        <v>2972</v>
      </c>
      <c r="H4400" s="245" t="s">
        <v>2971</v>
      </c>
      <c r="I4400" s="245" t="s">
        <v>24</v>
      </c>
      <c r="J4400" s="245" t="s">
        <v>59</v>
      </c>
      <c r="K4400" s="246" t="s">
        <v>13301</v>
      </c>
      <c r="L4400" s="245" t="s">
        <v>568</v>
      </c>
    </row>
    <row r="4401" spans="1:12" x14ac:dyDescent="0.25">
      <c r="A4401" s="245" t="s">
        <v>2037</v>
      </c>
      <c r="B4401" s="245" t="s">
        <v>2036</v>
      </c>
      <c r="C4401" s="245" t="s">
        <v>2430</v>
      </c>
      <c r="D4401" s="245" t="s">
        <v>2429</v>
      </c>
      <c r="E4401" s="246" t="s">
        <v>44</v>
      </c>
      <c r="F4401" s="245" t="s">
        <v>44</v>
      </c>
      <c r="G4401" s="245" t="s">
        <v>2970</v>
      </c>
      <c r="H4401" s="245" t="s">
        <v>2969</v>
      </c>
      <c r="I4401" s="245" t="s">
        <v>24</v>
      </c>
      <c r="J4401" s="245" t="s">
        <v>59</v>
      </c>
      <c r="K4401" s="246" t="s">
        <v>8954</v>
      </c>
      <c r="L4401" s="245" t="s">
        <v>568</v>
      </c>
    </row>
    <row r="4402" spans="1:12" x14ac:dyDescent="0.25">
      <c r="A4402" s="245" t="s">
        <v>2037</v>
      </c>
      <c r="B4402" s="245" t="s">
        <v>2036</v>
      </c>
      <c r="C4402" s="245" t="s">
        <v>2430</v>
      </c>
      <c r="D4402" s="245" t="s">
        <v>2429</v>
      </c>
      <c r="E4402" s="246" t="s">
        <v>44</v>
      </c>
      <c r="F4402" s="245" t="s">
        <v>44</v>
      </c>
      <c r="G4402" s="245" t="s">
        <v>2968</v>
      </c>
      <c r="H4402" s="245" t="s">
        <v>2967</v>
      </c>
      <c r="I4402" s="245" t="s">
        <v>24</v>
      </c>
      <c r="J4402" s="245" t="s">
        <v>59</v>
      </c>
      <c r="K4402" s="246" t="s">
        <v>19774</v>
      </c>
      <c r="L4402" s="245" t="s">
        <v>568</v>
      </c>
    </row>
    <row r="4403" spans="1:12" x14ac:dyDescent="0.25">
      <c r="A4403" s="245" t="s">
        <v>2037</v>
      </c>
      <c r="B4403" s="245" t="s">
        <v>2036</v>
      </c>
      <c r="C4403" s="245" t="s">
        <v>2430</v>
      </c>
      <c r="D4403" s="245" t="s">
        <v>2429</v>
      </c>
      <c r="E4403" s="246" t="s">
        <v>44</v>
      </c>
      <c r="F4403" s="245" t="s">
        <v>44</v>
      </c>
      <c r="G4403" s="245" t="s">
        <v>2966</v>
      </c>
      <c r="H4403" s="245" t="s">
        <v>2965</v>
      </c>
      <c r="I4403" s="245" t="s">
        <v>24</v>
      </c>
      <c r="J4403" s="245" t="s">
        <v>59</v>
      </c>
      <c r="K4403" s="246" t="s">
        <v>19775</v>
      </c>
      <c r="L4403" s="245" t="s">
        <v>568</v>
      </c>
    </row>
    <row r="4404" spans="1:12" x14ac:dyDescent="0.25">
      <c r="A4404" s="245" t="s">
        <v>2037</v>
      </c>
      <c r="B4404" s="245" t="s">
        <v>2036</v>
      </c>
      <c r="C4404" s="245" t="s">
        <v>2430</v>
      </c>
      <c r="D4404" s="245" t="s">
        <v>2429</v>
      </c>
      <c r="E4404" s="246" t="s">
        <v>44</v>
      </c>
      <c r="F4404" s="245" t="s">
        <v>44</v>
      </c>
      <c r="G4404" s="245" t="s">
        <v>2964</v>
      </c>
      <c r="H4404" s="245" t="s">
        <v>2963</v>
      </c>
      <c r="I4404" s="245" t="s">
        <v>24</v>
      </c>
      <c r="J4404" s="245" t="s">
        <v>59</v>
      </c>
      <c r="K4404" s="246" t="s">
        <v>19776</v>
      </c>
      <c r="L4404" s="245" t="s">
        <v>568</v>
      </c>
    </row>
    <row r="4405" spans="1:12" x14ac:dyDescent="0.25">
      <c r="A4405" s="245" t="s">
        <v>2037</v>
      </c>
      <c r="B4405" s="245" t="s">
        <v>2036</v>
      </c>
      <c r="C4405" s="245" t="s">
        <v>2430</v>
      </c>
      <c r="D4405" s="245" t="s">
        <v>2429</v>
      </c>
      <c r="E4405" s="246" t="s">
        <v>44</v>
      </c>
      <c r="F4405" s="245" t="s">
        <v>44</v>
      </c>
      <c r="G4405" s="245" t="s">
        <v>2962</v>
      </c>
      <c r="H4405" s="245" t="s">
        <v>2961</v>
      </c>
      <c r="I4405" s="245" t="s">
        <v>24</v>
      </c>
      <c r="J4405" s="245" t="s">
        <v>59</v>
      </c>
      <c r="K4405" s="246" t="s">
        <v>16187</v>
      </c>
      <c r="L4405" s="245" t="s">
        <v>568</v>
      </c>
    </row>
    <row r="4406" spans="1:12" x14ac:dyDescent="0.25">
      <c r="A4406" s="245" t="s">
        <v>2037</v>
      </c>
      <c r="B4406" s="245" t="s">
        <v>2036</v>
      </c>
      <c r="C4406" s="245" t="s">
        <v>2430</v>
      </c>
      <c r="D4406" s="245" t="s">
        <v>2429</v>
      </c>
      <c r="E4406" s="246" t="s">
        <v>44</v>
      </c>
      <c r="F4406" s="245" t="s">
        <v>44</v>
      </c>
      <c r="G4406" s="245" t="s">
        <v>2960</v>
      </c>
      <c r="H4406" s="245" t="s">
        <v>2959</v>
      </c>
      <c r="I4406" s="245" t="s">
        <v>24</v>
      </c>
      <c r="J4406" s="245" t="s">
        <v>59</v>
      </c>
      <c r="K4406" s="246" t="s">
        <v>8476</v>
      </c>
      <c r="L4406" s="245" t="s">
        <v>568</v>
      </c>
    </row>
    <row r="4407" spans="1:12" x14ac:dyDescent="0.25">
      <c r="A4407" s="245" t="s">
        <v>2037</v>
      </c>
      <c r="B4407" s="245" t="s">
        <v>2036</v>
      </c>
      <c r="C4407" s="245" t="s">
        <v>2430</v>
      </c>
      <c r="D4407" s="245" t="s">
        <v>2429</v>
      </c>
      <c r="E4407" s="246" t="s">
        <v>44</v>
      </c>
      <c r="F4407" s="245" t="s">
        <v>44</v>
      </c>
      <c r="G4407" s="245" t="s">
        <v>2958</v>
      </c>
      <c r="H4407" s="245" t="s">
        <v>2957</v>
      </c>
      <c r="I4407" s="245" t="s">
        <v>24</v>
      </c>
      <c r="J4407" s="245" t="s">
        <v>59</v>
      </c>
      <c r="K4407" s="246" t="s">
        <v>19777</v>
      </c>
      <c r="L4407" s="245" t="s">
        <v>568</v>
      </c>
    </row>
    <row r="4408" spans="1:12" x14ac:dyDescent="0.25">
      <c r="A4408" s="245" t="s">
        <v>2037</v>
      </c>
      <c r="B4408" s="245" t="s">
        <v>2036</v>
      </c>
      <c r="C4408" s="245" t="s">
        <v>2430</v>
      </c>
      <c r="D4408" s="245" t="s">
        <v>2429</v>
      </c>
      <c r="E4408" s="246" t="s">
        <v>44</v>
      </c>
      <c r="F4408" s="245" t="s">
        <v>44</v>
      </c>
      <c r="G4408" s="245" t="s">
        <v>2955</v>
      </c>
      <c r="H4408" s="245" t="s">
        <v>2954</v>
      </c>
      <c r="I4408" s="245" t="s">
        <v>24</v>
      </c>
      <c r="J4408" s="245" t="s">
        <v>59</v>
      </c>
      <c r="K4408" s="246" t="s">
        <v>8804</v>
      </c>
      <c r="L4408" s="245" t="s">
        <v>568</v>
      </c>
    </row>
    <row r="4409" spans="1:12" x14ac:dyDescent="0.25">
      <c r="A4409" s="245" t="s">
        <v>2037</v>
      </c>
      <c r="B4409" s="245" t="s">
        <v>2036</v>
      </c>
      <c r="C4409" s="245" t="s">
        <v>2430</v>
      </c>
      <c r="D4409" s="245" t="s">
        <v>2429</v>
      </c>
      <c r="E4409" s="246" t="s">
        <v>44</v>
      </c>
      <c r="F4409" s="245" t="s">
        <v>44</v>
      </c>
      <c r="G4409" s="245" t="s">
        <v>2953</v>
      </c>
      <c r="H4409" s="245" t="s">
        <v>2952</v>
      </c>
      <c r="I4409" s="245" t="s">
        <v>24</v>
      </c>
      <c r="J4409" s="245" t="s">
        <v>59</v>
      </c>
      <c r="K4409" s="246" t="s">
        <v>10467</v>
      </c>
      <c r="L4409" s="245" t="s">
        <v>568</v>
      </c>
    </row>
    <row r="4410" spans="1:12" x14ac:dyDescent="0.25">
      <c r="A4410" s="245" t="s">
        <v>2037</v>
      </c>
      <c r="B4410" s="245" t="s">
        <v>2036</v>
      </c>
      <c r="C4410" s="245" t="s">
        <v>2430</v>
      </c>
      <c r="D4410" s="245" t="s">
        <v>2429</v>
      </c>
      <c r="E4410" s="246" t="s">
        <v>44</v>
      </c>
      <c r="F4410" s="245" t="s">
        <v>44</v>
      </c>
      <c r="G4410" s="245" t="s">
        <v>2951</v>
      </c>
      <c r="H4410" s="245" t="s">
        <v>2950</v>
      </c>
      <c r="I4410" s="245" t="s">
        <v>24</v>
      </c>
      <c r="J4410" s="245" t="s">
        <v>59</v>
      </c>
      <c r="K4410" s="246" t="s">
        <v>9166</v>
      </c>
      <c r="L4410" s="245" t="s">
        <v>568</v>
      </c>
    </row>
    <row r="4411" spans="1:12" x14ac:dyDescent="0.25">
      <c r="A4411" s="245" t="s">
        <v>2037</v>
      </c>
      <c r="B4411" s="245" t="s">
        <v>2036</v>
      </c>
      <c r="C4411" s="245" t="s">
        <v>2430</v>
      </c>
      <c r="D4411" s="245" t="s">
        <v>2429</v>
      </c>
      <c r="E4411" s="246" t="s">
        <v>44</v>
      </c>
      <c r="F4411" s="245" t="s">
        <v>44</v>
      </c>
      <c r="G4411" s="245" t="s">
        <v>2949</v>
      </c>
      <c r="H4411" s="245" t="s">
        <v>2948</v>
      </c>
      <c r="I4411" s="245" t="s">
        <v>24</v>
      </c>
      <c r="J4411" s="245" t="s">
        <v>59</v>
      </c>
      <c r="K4411" s="246" t="s">
        <v>19778</v>
      </c>
      <c r="L4411" s="245" t="s">
        <v>568</v>
      </c>
    </row>
    <row r="4412" spans="1:12" x14ac:dyDescent="0.25">
      <c r="A4412" s="245" t="s">
        <v>2037</v>
      </c>
      <c r="B4412" s="245" t="s">
        <v>2036</v>
      </c>
      <c r="C4412" s="245" t="s">
        <v>2430</v>
      </c>
      <c r="D4412" s="245" t="s">
        <v>2429</v>
      </c>
      <c r="E4412" s="246" t="s">
        <v>44</v>
      </c>
      <c r="F4412" s="245" t="s">
        <v>44</v>
      </c>
      <c r="G4412" s="245" t="s">
        <v>2947</v>
      </c>
      <c r="H4412" s="245" t="s">
        <v>2946</v>
      </c>
      <c r="I4412" s="245" t="s">
        <v>24</v>
      </c>
      <c r="J4412" s="245" t="s">
        <v>59</v>
      </c>
      <c r="K4412" s="246" t="s">
        <v>15192</v>
      </c>
      <c r="L4412" s="245" t="s">
        <v>568</v>
      </c>
    </row>
    <row r="4413" spans="1:12" x14ac:dyDescent="0.25">
      <c r="A4413" s="245" t="s">
        <v>2037</v>
      </c>
      <c r="B4413" s="245" t="s">
        <v>2036</v>
      </c>
      <c r="C4413" s="245" t="s">
        <v>2430</v>
      </c>
      <c r="D4413" s="245" t="s">
        <v>2429</v>
      </c>
      <c r="E4413" s="246" t="s">
        <v>44</v>
      </c>
      <c r="F4413" s="245" t="s">
        <v>44</v>
      </c>
      <c r="G4413" s="245" t="s">
        <v>2945</v>
      </c>
      <c r="H4413" s="245" t="s">
        <v>2944</v>
      </c>
      <c r="I4413" s="245" t="s">
        <v>24</v>
      </c>
      <c r="J4413" s="245" t="s">
        <v>59</v>
      </c>
      <c r="K4413" s="246" t="s">
        <v>10476</v>
      </c>
      <c r="L4413" s="245" t="s">
        <v>568</v>
      </c>
    </row>
    <row r="4414" spans="1:12" x14ac:dyDescent="0.25">
      <c r="A4414" s="245" t="s">
        <v>2037</v>
      </c>
      <c r="B4414" s="245" t="s">
        <v>2036</v>
      </c>
      <c r="C4414" s="245" t="s">
        <v>2430</v>
      </c>
      <c r="D4414" s="245" t="s">
        <v>2429</v>
      </c>
      <c r="E4414" s="246" t="s">
        <v>44</v>
      </c>
      <c r="F4414" s="245" t="s">
        <v>44</v>
      </c>
      <c r="G4414" s="245" t="s">
        <v>2943</v>
      </c>
      <c r="H4414" s="245" t="s">
        <v>2942</v>
      </c>
      <c r="I4414" s="245" t="s">
        <v>24</v>
      </c>
      <c r="J4414" s="245" t="s">
        <v>59</v>
      </c>
      <c r="K4414" s="246" t="s">
        <v>19779</v>
      </c>
      <c r="L4414" s="245" t="s">
        <v>568</v>
      </c>
    </row>
    <row r="4415" spans="1:12" x14ac:dyDescent="0.25">
      <c r="A4415" s="245" t="s">
        <v>2037</v>
      </c>
      <c r="B4415" s="245" t="s">
        <v>2036</v>
      </c>
      <c r="C4415" s="245" t="s">
        <v>2430</v>
      </c>
      <c r="D4415" s="245" t="s">
        <v>2429</v>
      </c>
      <c r="E4415" s="246" t="s">
        <v>44</v>
      </c>
      <c r="F4415" s="245" t="s">
        <v>44</v>
      </c>
      <c r="G4415" s="245" t="s">
        <v>2941</v>
      </c>
      <c r="H4415" s="245" t="s">
        <v>2940</v>
      </c>
      <c r="I4415" s="245" t="s">
        <v>24</v>
      </c>
      <c r="J4415" s="245" t="s">
        <v>59</v>
      </c>
      <c r="K4415" s="246" t="s">
        <v>19780</v>
      </c>
      <c r="L4415" s="245" t="s">
        <v>568</v>
      </c>
    </row>
    <row r="4416" spans="1:12" x14ac:dyDescent="0.25">
      <c r="A4416" s="245" t="s">
        <v>2037</v>
      </c>
      <c r="B4416" s="245" t="s">
        <v>2036</v>
      </c>
      <c r="C4416" s="245" t="s">
        <v>2430</v>
      </c>
      <c r="D4416" s="245" t="s">
        <v>2429</v>
      </c>
      <c r="E4416" s="246" t="s">
        <v>44</v>
      </c>
      <c r="F4416" s="245" t="s">
        <v>44</v>
      </c>
      <c r="G4416" s="245" t="s">
        <v>2939</v>
      </c>
      <c r="H4416" s="245" t="s">
        <v>2938</v>
      </c>
      <c r="I4416" s="245" t="s">
        <v>24</v>
      </c>
      <c r="J4416" s="245" t="s">
        <v>59</v>
      </c>
      <c r="K4416" s="246" t="s">
        <v>19781</v>
      </c>
      <c r="L4416" s="245" t="s">
        <v>568</v>
      </c>
    </row>
    <row r="4417" spans="1:12" x14ac:dyDescent="0.25">
      <c r="A4417" s="245" t="s">
        <v>2037</v>
      </c>
      <c r="B4417" s="245" t="s">
        <v>2036</v>
      </c>
      <c r="C4417" s="245" t="s">
        <v>2430</v>
      </c>
      <c r="D4417" s="245" t="s">
        <v>2429</v>
      </c>
      <c r="E4417" s="246" t="s">
        <v>44</v>
      </c>
      <c r="F4417" s="245" t="s">
        <v>44</v>
      </c>
      <c r="G4417" s="245" t="s">
        <v>2937</v>
      </c>
      <c r="H4417" s="245" t="s">
        <v>2936</v>
      </c>
      <c r="I4417" s="245" t="s">
        <v>24</v>
      </c>
      <c r="J4417" s="245" t="s">
        <v>59</v>
      </c>
      <c r="K4417" s="246" t="s">
        <v>19782</v>
      </c>
      <c r="L4417" s="245" t="s">
        <v>568</v>
      </c>
    </row>
    <row r="4418" spans="1:12" x14ac:dyDescent="0.25">
      <c r="A4418" s="245" t="s">
        <v>2037</v>
      </c>
      <c r="B4418" s="245" t="s">
        <v>2036</v>
      </c>
      <c r="C4418" s="245" t="s">
        <v>2430</v>
      </c>
      <c r="D4418" s="245" t="s">
        <v>2429</v>
      </c>
      <c r="E4418" s="246" t="s">
        <v>44</v>
      </c>
      <c r="F4418" s="245" t="s">
        <v>44</v>
      </c>
      <c r="G4418" s="245" t="s">
        <v>2935</v>
      </c>
      <c r="H4418" s="245" t="s">
        <v>2934</v>
      </c>
      <c r="I4418" s="245" t="s">
        <v>24</v>
      </c>
      <c r="J4418" s="245" t="s">
        <v>59</v>
      </c>
      <c r="K4418" s="246" t="s">
        <v>19783</v>
      </c>
      <c r="L4418" s="245" t="s">
        <v>568</v>
      </c>
    </row>
    <row r="4419" spans="1:12" x14ac:dyDescent="0.25">
      <c r="A4419" s="245" t="s">
        <v>2037</v>
      </c>
      <c r="B4419" s="245" t="s">
        <v>2036</v>
      </c>
      <c r="C4419" s="245" t="s">
        <v>2430</v>
      </c>
      <c r="D4419" s="245" t="s">
        <v>2429</v>
      </c>
      <c r="E4419" s="246" t="s">
        <v>44</v>
      </c>
      <c r="F4419" s="245" t="s">
        <v>44</v>
      </c>
      <c r="G4419" s="245" t="s">
        <v>2933</v>
      </c>
      <c r="H4419" s="245" t="s">
        <v>2932</v>
      </c>
      <c r="I4419" s="245" t="s">
        <v>24</v>
      </c>
      <c r="J4419" s="245" t="s">
        <v>59</v>
      </c>
      <c r="K4419" s="246" t="s">
        <v>19784</v>
      </c>
      <c r="L4419" s="245" t="s">
        <v>568</v>
      </c>
    </row>
    <row r="4420" spans="1:12" x14ac:dyDescent="0.25">
      <c r="A4420" s="245" t="s">
        <v>2037</v>
      </c>
      <c r="B4420" s="245" t="s">
        <v>2036</v>
      </c>
      <c r="C4420" s="245" t="s">
        <v>2430</v>
      </c>
      <c r="D4420" s="245" t="s">
        <v>2429</v>
      </c>
      <c r="E4420" s="246" t="s">
        <v>44</v>
      </c>
      <c r="F4420" s="245" t="s">
        <v>44</v>
      </c>
      <c r="G4420" s="245" t="s">
        <v>2931</v>
      </c>
      <c r="H4420" s="245" t="s">
        <v>2930</v>
      </c>
      <c r="I4420" s="245" t="s">
        <v>24</v>
      </c>
      <c r="J4420" s="245" t="s">
        <v>59</v>
      </c>
      <c r="K4420" s="246" t="s">
        <v>13663</v>
      </c>
      <c r="L4420" s="245" t="s">
        <v>568</v>
      </c>
    </row>
    <row r="4421" spans="1:12" x14ac:dyDescent="0.25">
      <c r="A4421" s="245" t="s">
        <v>2037</v>
      </c>
      <c r="B4421" s="245" t="s">
        <v>2036</v>
      </c>
      <c r="C4421" s="245" t="s">
        <v>2430</v>
      </c>
      <c r="D4421" s="245" t="s">
        <v>2429</v>
      </c>
      <c r="E4421" s="246" t="s">
        <v>44</v>
      </c>
      <c r="F4421" s="245" t="s">
        <v>44</v>
      </c>
      <c r="G4421" s="245" t="s">
        <v>2929</v>
      </c>
      <c r="H4421" s="245" t="s">
        <v>2928</v>
      </c>
      <c r="I4421" s="245" t="s">
        <v>24</v>
      </c>
      <c r="J4421" s="245" t="s">
        <v>59</v>
      </c>
      <c r="K4421" s="246" t="s">
        <v>19785</v>
      </c>
      <c r="L4421" s="245" t="s">
        <v>568</v>
      </c>
    </row>
    <row r="4422" spans="1:12" x14ac:dyDescent="0.25">
      <c r="A4422" s="245" t="s">
        <v>2037</v>
      </c>
      <c r="B4422" s="245" t="s">
        <v>2036</v>
      </c>
      <c r="C4422" s="245" t="s">
        <v>2430</v>
      </c>
      <c r="D4422" s="245" t="s">
        <v>2429</v>
      </c>
      <c r="E4422" s="246" t="s">
        <v>44</v>
      </c>
      <c r="F4422" s="245" t="s">
        <v>44</v>
      </c>
      <c r="G4422" s="245" t="s">
        <v>2927</v>
      </c>
      <c r="H4422" s="245" t="s">
        <v>2926</v>
      </c>
      <c r="I4422" s="245" t="s">
        <v>24</v>
      </c>
      <c r="J4422" s="245" t="s">
        <v>59</v>
      </c>
      <c r="K4422" s="246" t="s">
        <v>15254</v>
      </c>
      <c r="L4422" s="245" t="s">
        <v>568</v>
      </c>
    </row>
    <row r="4423" spans="1:12" x14ac:dyDescent="0.25">
      <c r="A4423" s="245" t="s">
        <v>2037</v>
      </c>
      <c r="B4423" s="245" t="s">
        <v>2036</v>
      </c>
      <c r="C4423" s="245" t="s">
        <v>2430</v>
      </c>
      <c r="D4423" s="245" t="s">
        <v>2429</v>
      </c>
      <c r="E4423" s="246" t="s">
        <v>44</v>
      </c>
      <c r="F4423" s="245" t="s">
        <v>44</v>
      </c>
      <c r="G4423" s="245" t="s">
        <v>2925</v>
      </c>
      <c r="H4423" s="245" t="s">
        <v>2924</v>
      </c>
      <c r="I4423" s="245" t="s">
        <v>24</v>
      </c>
      <c r="J4423" s="245" t="s">
        <v>59</v>
      </c>
      <c r="K4423" s="246" t="s">
        <v>19786</v>
      </c>
      <c r="L4423" s="245" t="s">
        <v>568</v>
      </c>
    </row>
    <row r="4424" spans="1:12" x14ac:dyDescent="0.25">
      <c r="A4424" s="245" t="s">
        <v>2037</v>
      </c>
      <c r="B4424" s="245" t="s">
        <v>2036</v>
      </c>
      <c r="C4424" s="245" t="s">
        <v>2430</v>
      </c>
      <c r="D4424" s="245" t="s">
        <v>2429</v>
      </c>
      <c r="E4424" s="246" t="s">
        <v>44</v>
      </c>
      <c r="F4424" s="245" t="s">
        <v>44</v>
      </c>
      <c r="G4424" s="245" t="s">
        <v>2923</v>
      </c>
      <c r="H4424" s="245" t="s">
        <v>2922</v>
      </c>
      <c r="I4424" s="245" t="s">
        <v>24</v>
      </c>
      <c r="J4424" s="245" t="s">
        <v>59</v>
      </c>
      <c r="K4424" s="246" t="s">
        <v>19787</v>
      </c>
      <c r="L4424" s="245" t="s">
        <v>568</v>
      </c>
    </row>
    <row r="4425" spans="1:12" x14ac:dyDescent="0.25">
      <c r="A4425" s="245" t="s">
        <v>2037</v>
      </c>
      <c r="B4425" s="245" t="s">
        <v>2036</v>
      </c>
      <c r="C4425" s="245" t="s">
        <v>2430</v>
      </c>
      <c r="D4425" s="245" t="s">
        <v>2429</v>
      </c>
      <c r="E4425" s="246" t="s">
        <v>44</v>
      </c>
      <c r="F4425" s="245" t="s">
        <v>44</v>
      </c>
      <c r="G4425" s="245" t="s">
        <v>2921</v>
      </c>
      <c r="H4425" s="245" t="s">
        <v>2920</v>
      </c>
      <c r="I4425" s="245" t="s">
        <v>24</v>
      </c>
      <c r="J4425" s="245" t="s">
        <v>59</v>
      </c>
      <c r="K4425" s="246" t="s">
        <v>19788</v>
      </c>
      <c r="L4425" s="245" t="s">
        <v>568</v>
      </c>
    </row>
    <row r="4426" spans="1:12" x14ac:dyDescent="0.25">
      <c r="A4426" s="245" t="s">
        <v>2037</v>
      </c>
      <c r="B4426" s="245" t="s">
        <v>2036</v>
      </c>
      <c r="C4426" s="245" t="s">
        <v>2430</v>
      </c>
      <c r="D4426" s="245" t="s">
        <v>2429</v>
      </c>
      <c r="E4426" s="246" t="s">
        <v>44</v>
      </c>
      <c r="F4426" s="245" t="s">
        <v>44</v>
      </c>
      <c r="G4426" s="245" t="s">
        <v>2919</v>
      </c>
      <c r="H4426" s="245" t="s">
        <v>2918</v>
      </c>
      <c r="I4426" s="245" t="s">
        <v>24</v>
      </c>
      <c r="J4426" s="245" t="s">
        <v>59</v>
      </c>
      <c r="K4426" s="246" t="s">
        <v>14134</v>
      </c>
      <c r="L4426" s="245" t="s">
        <v>568</v>
      </c>
    </row>
    <row r="4427" spans="1:12" x14ac:dyDescent="0.25">
      <c r="A4427" s="245" t="s">
        <v>2037</v>
      </c>
      <c r="B4427" s="245" t="s">
        <v>2036</v>
      </c>
      <c r="C4427" s="245" t="s">
        <v>2430</v>
      </c>
      <c r="D4427" s="245" t="s">
        <v>2429</v>
      </c>
      <c r="E4427" s="246" t="s">
        <v>44</v>
      </c>
      <c r="F4427" s="245" t="s">
        <v>44</v>
      </c>
      <c r="G4427" s="245" t="s">
        <v>2917</v>
      </c>
      <c r="H4427" s="245" t="s">
        <v>2916</v>
      </c>
      <c r="I4427" s="245" t="s">
        <v>24</v>
      </c>
      <c r="J4427" s="245" t="s">
        <v>59</v>
      </c>
      <c r="K4427" s="246" t="s">
        <v>19789</v>
      </c>
      <c r="L4427" s="245" t="s">
        <v>568</v>
      </c>
    </row>
    <row r="4428" spans="1:12" x14ac:dyDescent="0.25">
      <c r="A4428" s="245" t="s">
        <v>2037</v>
      </c>
      <c r="B4428" s="245" t="s">
        <v>2036</v>
      </c>
      <c r="C4428" s="245" t="s">
        <v>2430</v>
      </c>
      <c r="D4428" s="245" t="s">
        <v>2429</v>
      </c>
      <c r="E4428" s="246" t="s">
        <v>44</v>
      </c>
      <c r="F4428" s="245" t="s">
        <v>44</v>
      </c>
      <c r="G4428" s="245" t="s">
        <v>2915</v>
      </c>
      <c r="H4428" s="245" t="s">
        <v>2914</v>
      </c>
      <c r="I4428" s="245" t="s">
        <v>24</v>
      </c>
      <c r="J4428" s="245" t="s">
        <v>59</v>
      </c>
      <c r="K4428" s="246" t="s">
        <v>16225</v>
      </c>
      <c r="L4428" s="245" t="s">
        <v>568</v>
      </c>
    </row>
    <row r="4429" spans="1:12" x14ac:dyDescent="0.25">
      <c r="A4429" s="245" t="s">
        <v>2037</v>
      </c>
      <c r="B4429" s="245" t="s">
        <v>2036</v>
      </c>
      <c r="C4429" s="245" t="s">
        <v>2430</v>
      </c>
      <c r="D4429" s="245" t="s">
        <v>2429</v>
      </c>
      <c r="E4429" s="246" t="s">
        <v>44</v>
      </c>
      <c r="F4429" s="245" t="s">
        <v>44</v>
      </c>
      <c r="G4429" s="245" t="s">
        <v>2912</v>
      </c>
      <c r="H4429" s="245" t="s">
        <v>2911</v>
      </c>
      <c r="I4429" s="245" t="s">
        <v>24</v>
      </c>
      <c r="J4429" s="245" t="s">
        <v>59</v>
      </c>
      <c r="K4429" s="246" t="s">
        <v>10170</v>
      </c>
      <c r="L4429" s="245" t="s">
        <v>568</v>
      </c>
    </row>
    <row r="4430" spans="1:12" x14ac:dyDescent="0.25">
      <c r="A4430" s="245" t="s">
        <v>2037</v>
      </c>
      <c r="B4430" s="245" t="s">
        <v>2036</v>
      </c>
      <c r="C4430" s="245" t="s">
        <v>2430</v>
      </c>
      <c r="D4430" s="245" t="s">
        <v>2429</v>
      </c>
      <c r="E4430" s="246" t="s">
        <v>44</v>
      </c>
      <c r="F4430" s="245" t="s">
        <v>44</v>
      </c>
      <c r="G4430" s="245" t="s">
        <v>2910</v>
      </c>
      <c r="H4430" s="245" t="s">
        <v>2909</v>
      </c>
      <c r="I4430" s="245" t="s">
        <v>24</v>
      </c>
      <c r="J4430" s="245" t="s">
        <v>59</v>
      </c>
      <c r="K4430" s="246" t="s">
        <v>9071</v>
      </c>
      <c r="L4430" s="245" t="s">
        <v>568</v>
      </c>
    </row>
    <row r="4431" spans="1:12" x14ac:dyDescent="0.25">
      <c r="A4431" s="245" t="s">
        <v>2037</v>
      </c>
      <c r="B4431" s="245" t="s">
        <v>2036</v>
      </c>
      <c r="C4431" s="245" t="s">
        <v>2430</v>
      </c>
      <c r="D4431" s="245" t="s">
        <v>2429</v>
      </c>
      <c r="E4431" s="246" t="s">
        <v>44</v>
      </c>
      <c r="F4431" s="245" t="s">
        <v>44</v>
      </c>
      <c r="G4431" s="245" t="s">
        <v>2908</v>
      </c>
      <c r="H4431" s="245" t="s">
        <v>2907</v>
      </c>
      <c r="I4431" s="245" t="s">
        <v>24</v>
      </c>
      <c r="J4431" s="245" t="s">
        <v>59</v>
      </c>
      <c r="K4431" s="246" t="s">
        <v>8554</v>
      </c>
      <c r="L4431" s="245" t="s">
        <v>568</v>
      </c>
    </row>
    <row r="4432" spans="1:12" x14ac:dyDescent="0.25">
      <c r="A4432" s="245" t="s">
        <v>2037</v>
      </c>
      <c r="B4432" s="245" t="s">
        <v>2036</v>
      </c>
      <c r="C4432" s="245" t="s">
        <v>2430</v>
      </c>
      <c r="D4432" s="245" t="s">
        <v>2429</v>
      </c>
      <c r="E4432" s="246" t="s">
        <v>44</v>
      </c>
      <c r="F4432" s="245" t="s">
        <v>44</v>
      </c>
      <c r="G4432" s="245" t="s">
        <v>2906</v>
      </c>
      <c r="H4432" s="245" t="s">
        <v>2905</v>
      </c>
      <c r="I4432" s="245" t="s">
        <v>24</v>
      </c>
      <c r="J4432" s="245" t="s">
        <v>59</v>
      </c>
      <c r="K4432" s="246" t="s">
        <v>12887</v>
      </c>
      <c r="L4432" s="245" t="s">
        <v>568</v>
      </c>
    </row>
    <row r="4433" spans="1:12" x14ac:dyDescent="0.25">
      <c r="A4433" s="245" t="s">
        <v>2037</v>
      </c>
      <c r="B4433" s="245" t="s">
        <v>2036</v>
      </c>
      <c r="C4433" s="245" t="s">
        <v>2430</v>
      </c>
      <c r="D4433" s="245" t="s">
        <v>2429</v>
      </c>
      <c r="E4433" s="246" t="s">
        <v>44</v>
      </c>
      <c r="F4433" s="245" t="s">
        <v>44</v>
      </c>
      <c r="G4433" s="245" t="s">
        <v>2904</v>
      </c>
      <c r="H4433" s="245" t="s">
        <v>2903</v>
      </c>
      <c r="I4433" s="245" t="s">
        <v>24</v>
      </c>
      <c r="J4433" s="245" t="s">
        <v>59</v>
      </c>
      <c r="K4433" s="246" t="s">
        <v>15384</v>
      </c>
      <c r="L4433" s="245" t="s">
        <v>568</v>
      </c>
    </row>
    <row r="4434" spans="1:12" x14ac:dyDescent="0.25">
      <c r="A4434" s="245" t="s">
        <v>2037</v>
      </c>
      <c r="B4434" s="245" t="s">
        <v>2036</v>
      </c>
      <c r="C4434" s="245" t="s">
        <v>2430</v>
      </c>
      <c r="D4434" s="245" t="s">
        <v>2429</v>
      </c>
      <c r="E4434" s="246" t="s">
        <v>44</v>
      </c>
      <c r="F4434" s="245" t="s">
        <v>44</v>
      </c>
      <c r="G4434" s="245" t="s">
        <v>2901</v>
      </c>
      <c r="H4434" s="245" t="s">
        <v>2900</v>
      </c>
      <c r="I4434" s="245" t="s">
        <v>24</v>
      </c>
      <c r="J4434" s="245" t="s">
        <v>59</v>
      </c>
      <c r="K4434" s="246" t="s">
        <v>19790</v>
      </c>
      <c r="L4434" s="245" t="s">
        <v>568</v>
      </c>
    </row>
    <row r="4435" spans="1:12" x14ac:dyDescent="0.25">
      <c r="A4435" s="245" t="s">
        <v>2037</v>
      </c>
      <c r="B4435" s="245" t="s">
        <v>2036</v>
      </c>
      <c r="C4435" s="245" t="s">
        <v>2430</v>
      </c>
      <c r="D4435" s="245" t="s">
        <v>2429</v>
      </c>
      <c r="E4435" s="246" t="s">
        <v>44</v>
      </c>
      <c r="F4435" s="245" t="s">
        <v>44</v>
      </c>
      <c r="G4435" s="245" t="s">
        <v>2899</v>
      </c>
      <c r="H4435" s="245" t="s">
        <v>2898</v>
      </c>
      <c r="I4435" s="245" t="s">
        <v>24</v>
      </c>
      <c r="J4435" s="245" t="s">
        <v>59</v>
      </c>
      <c r="K4435" s="246" t="s">
        <v>19791</v>
      </c>
      <c r="L4435" s="245" t="s">
        <v>568</v>
      </c>
    </row>
    <row r="4436" spans="1:12" x14ac:dyDescent="0.25">
      <c r="A4436" s="245" t="s">
        <v>2037</v>
      </c>
      <c r="B4436" s="245" t="s">
        <v>2036</v>
      </c>
      <c r="C4436" s="245" t="s">
        <v>2430</v>
      </c>
      <c r="D4436" s="245" t="s">
        <v>2429</v>
      </c>
      <c r="E4436" s="246" t="s">
        <v>44</v>
      </c>
      <c r="F4436" s="245" t="s">
        <v>44</v>
      </c>
      <c r="G4436" s="245" t="s">
        <v>19792</v>
      </c>
      <c r="H4436" s="245" t="s">
        <v>19793</v>
      </c>
      <c r="I4436" s="245" t="s">
        <v>24</v>
      </c>
      <c r="J4436" s="245" t="s">
        <v>59</v>
      </c>
      <c r="K4436" s="246" t="s">
        <v>19794</v>
      </c>
      <c r="L4436" s="245" t="s">
        <v>568</v>
      </c>
    </row>
    <row r="4437" spans="1:12" x14ac:dyDescent="0.25">
      <c r="A4437" s="245" t="s">
        <v>2037</v>
      </c>
      <c r="B4437" s="245" t="s">
        <v>2036</v>
      </c>
      <c r="C4437" s="245" t="s">
        <v>2430</v>
      </c>
      <c r="D4437" s="245" t="s">
        <v>2429</v>
      </c>
      <c r="E4437" s="246" t="s">
        <v>44</v>
      </c>
      <c r="F4437" s="245" t="s">
        <v>44</v>
      </c>
      <c r="G4437" s="245" t="s">
        <v>2897</v>
      </c>
      <c r="H4437" s="245" t="s">
        <v>2896</v>
      </c>
      <c r="I4437" s="245" t="s">
        <v>24</v>
      </c>
      <c r="J4437" s="245" t="s">
        <v>59</v>
      </c>
      <c r="K4437" s="246" t="s">
        <v>12917</v>
      </c>
      <c r="L4437" s="245" t="s">
        <v>568</v>
      </c>
    </row>
    <row r="4438" spans="1:12" x14ac:dyDescent="0.25">
      <c r="A4438" s="245" t="s">
        <v>2037</v>
      </c>
      <c r="B4438" s="245" t="s">
        <v>2036</v>
      </c>
      <c r="C4438" s="245" t="s">
        <v>2430</v>
      </c>
      <c r="D4438" s="245" t="s">
        <v>2429</v>
      </c>
      <c r="E4438" s="246" t="s">
        <v>44</v>
      </c>
      <c r="F4438" s="245" t="s">
        <v>44</v>
      </c>
      <c r="G4438" s="245" t="s">
        <v>19795</v>
      </c>
      <c r="H4438" s="245" t="s">
        <v>19796</v>
      </c>
      <c r="I4438" s="245" t="s">
        <v>24</v>
      </c>
      <c r="J4438" s="245" t="s">
        <v>59</v>
      </c>
      <c r="K4438" s="246" t="s">
        <v>19797</v>
      </c>
      <c r="L4438" s="245" t="s">
        <v>568</v>
      </c>
    </row>
    <row r="4439" spans="1:12" x14ac:dyDescent="0.25">
      <c r="A4439" s="245" t="s">
        <v>2037</v>
      </c>
      <c r="B4439" s="245" t="s">
        <v>2036</v>
      </c>
      <c r="C4439" s="245" t="s">
        <v>2430</v>
      </c>
      <c r="D4439" s="245" t="s">
        <v>2429</v>
      </c>
      <c r="E4439" s="246" t="s">
        <v>44</v>
      </c>
      <c r="F4439" s="245" t="s">
        <v>44</v>
      </c>
      <c r="G4439" s="245" t="s">
        <v>19798</v>
      </c>
      <c r="H4439" s="245" t="s">
        <v>19799</v>
      </c>
      <c r="I4439" s="245" t="s">
        <v>24</v>
      </c>
      <c r="J4439" s="245" t="s">
        <v>59</v>
      </c>
      <c r="K4439" s="246" t="s">
        <v>19800</v>
      </c>
      <c r="L4439" s="245" t="s">
        <v>568</v>
      </c>
    </row>
    <row r="4440" spans="1:12" x14ac:dyDescent="0.25">
      <c r="A4440" s="245" t="s">
        <v>2037</v>
      </c>
      <c r="B4440" s="245" t="s">
        <v>2036</v>
      </c>
      <c r="C4440" s="245" t="s">
        <v>2430</v>
      </c>
      <c r="D4440" s="245" t="s">
        <v>2429</v>
      </c>
      <c r="E4440" s="246" t="s">
        <v>44</v>
      </c>
      <c r="F4440" s="245" t="s">
        <v>44</v>
      </c>
      <c r="G4440" s="245" t="s">
        <v>2895</v>
      </c>
      <c r="H4440" s="245" t="s">
        <v>2894</v>
      </c>
      <c r="I4440" s="245" t="s">
        <v>24</v>
      </c>
      <c r="J4440" s="245" t="s">
        <v>59</v>
      </c>
      <c r="K4440" s="246" t="s">
        <v>19801</v>
      </c>
      <c r="L4440" s="245" t="s">
        <v>568</v>
      </c>
    </row>
    <row r="4441" spans="1:12" x14ac:dyDescent="0.25">
      <c r="A4441" s="245" t="s">
        <v>2037</v>
      </c>
      <c r="B4441" s="245" t="s">
        <v>2036</v>
      </c>
      <c r="C4441" s="245" t="s">
        <v>2430</v>
      </c>
      <c r="D4441" s="245" t="s">
        <v>2429</v>
      </c>
      <c r="E4441" s="246" t="s">
        <v>44</v>
      </c>
      <c r="F4441" s="245" t="s">
        <v>44</v>
      </c>
      <c r="G4441" s="245" t="s">
        <v>19802</v>
      </c>
      <c r="H4441" s="245" t="s">
        <v>19803</v>
      </c>
      <c r="I4441" s="245" t="s">
        <v>24</v>
      </c>
      <c r="J4441" s="245" t="s">
        <v>59</v>
      </c>
      <c r="K4441" s="246" t="s">
        <v>19804</v>
      </c>
      <c r="L4441" s="245" t="s">
        <v>568</v>
      </c>
    </row>
    <row r="4442" spans="1:12" x14ac:dyDescent="0.25">
      <c r="A4442" s="245" t="s">
        <v>2037</v>
      </c>
      <c r="B4442" s="245" t="s">
        <v>2036</v>
      </c>
      <c r="C4442" s="245" t="s">
        <v>2430</v>
      </c>
      <c r="D4442" s="245" t="s">
        <v>2429</v>
      </c>
      <c r="E4442" s="246" t="s">
        <v>44</v>
      </c>
      <c r="F4442" s="245" t="s">
        <v>44</v>
      </c>
      <c r="G4442" s="245" t="s">
        <v>19805</v>
      </c>
      <c r="H4442" s="245" t="s">
        <v>19806</v>
      </c>
      <c r="I4442" s="245" t="s">
        <v>24</v>
      </c>
      <c r="J4442" s="245" t="s">
        <v>59</v>
      </c>
      <c r="K4442" s="246" t="s">
        <v>19807</v>
      </c>
      <c r="L4442" s="245" t="s">
        <v>568</v>
      </c>
    </row>
    <row r="4443" spans="1:12" x14ac:dyDescent="0.25">
      <c r="A4443" s="245" t="s">
        <v>2037</v>
      </c>
      <c r="B4443" s="245" t="s">
        <v>2036</v>
      </c>
      <c r="C4443" s="245" t="s">
        <v>2430</v>
      </c>
      <c r="D4443" s="245" t="s">
        <v>2429</v>
      </c>
      <c r="E4443" s="246" t="s">
        <v>44</v>
      </c>
      <c r="F4443" s="245" t="s">
        <v>44</v>
      </c>
      <c r="G4443" s="245" t="s">
        <v>2893</v>
      </c>
      <c r="H4443" s="245" t="s">
        <v>2892</v>
      </c>
      <c r="I4443" s="245" t="s">
        <v>24</v>
      </c>
      <c r="J4443" s="245" t="s">
        <v>59</v>
      </c>
      <c r="K4443" s="246" t="s">
        <v>2016</v>
      </c>
      <c r="L4443" s="245" t="s">
        <v>568</v>
      </c>
    </row>
    <row r="4444" spans="1:12" x14ac:dyDescent="0.25">
      <c r="A4444" s="245" t="s">
        <v>2037</v>
      </c>
      <c r="B4444" s="245" t="s">
        <v>2036</v>
      </c>
      <c r="C4444" s="245" t="s">
        <v>2430</v>
      </c>
      <c r="D4444" s="245" t="s">
        <v>2429</v>
      </c>
      <c r="E4444" s="246" t="s">
        <v>44</v>
      </c>
      <c r="F4444" s="245" t="s">
        <v>44</v>
      </c>
      <c r="G4444" s="245" t="s">
        <v>2890</v>
      </c>
      <c r="H4444" s="245" t="s">
        <v>2889</v>
      </c>
      <c r="I4444" s="245" t="s">
        <v>24</v>
      </c>
      <c r="J4444" s="245" t="s">
        <v>59</v>
      </c>
      <c r="K4444" s="246" t="s">
        <v>8826</v>
      </c>
      <c r="L4444" s="245" t="s">
        <v>568</v>
      </c>
    </row>
    <row r="4445" spans="1:12" x14ac:dyDescent="0.25">
      <c r="A4445" s="245" t="s">
        <v>2037</v>
      </c>
      <c r="B4445" s="245" t="s">
        <v>2036</v>
      </c>
      <c r="C4445" s="245" t="s">
        <v>2430</v>
      </c>
      <c r="D4445" s="245" t="s">
        <v>2429</v>
      </c>
      <c r="E4445" s="246" t="s">
        <v>44</v>
      </c>
      <c r="F4445" s="245" t="s">
        <v>44</v>
      </c>
      <c r="G4445" s="245" t="s">
        <v>2888</v>
      </c>
      <c r="H4445" s="245" t="s">
        <v>2887</v>
      </c>
      <c r="I4445" s="245" t="s">
        <v>24</v>
      </c>
      <c r="J4445" s="245" t="s">
        <v>59</v>
      </c>
      <c r="K4445" s="246" t="s">
        <v>8888</v>
      </c>
      <c r="L4445" s="245" t="s">
        <v>568</v>
      </c>
    </row>
    <row r="4446" spans="1:12" x14ac:dyDescent="0.25">
      <c r="A4446" s="245" t="s">
        <v>2037</v>
      </c>
      <c r="B4446" s="245" t="s">
        <v>2036</v>
      </c>
      <c r="C4446" s="245" t="s">
        <v>2430</v>
      </c>
      <c r="D4446" s="245" t="s">
        <v>2429</v>
      </c>
      <c r="E4446" s="246" t="s">
        <v>44</v>
      </c>
      <c r="F4446" s="245" t="s">
        <v>44</v>
      </c>
      <c r="G4446" s="245" t="s">
        <v>2886</v>
      </c>
      <c r="H4446" s="245" t="s">
        <v>2885</v>
      </c>
      <c r="I4446" s="245" t="s">
        <v>24</v>
      </c>
      <c r="J4446" s="245" t="s">
        <v>59</v>
      </c>
      <c r="K4446" s="246" t="s">
        <v>19808</v>
      </c>
      <c r="L4446" s="245" t="s">
        <v>568</v>
      </c>
    </row>
    <row r="4447" spans="1:12" x14ac:dyDescent="0.25">
      <c r="A4447" s="245" t="s">
        <v>2037</v>
      </c>
      <c r="B4447" s="245" t="s">
        <v>2036</v>
      </c>
      <c r="C4447" s="245" t="s">
        <v>2430</v>
      </c>
      <c r="D4447" s="245" t="s">
        <v>2429</v>
      </c>
      <c r="E4447" s="246" t="s">
        <v>44</v>
      </c>
      <c r="F4447" s="245" t="s">
        <v>44</v>
      </c>
      <c r="G4447" s="245" t="s">
        <v>2884</v>
      </c>
      <c r="H4447" s="245" t="s">
        <v>2883</v>
      </c>
      <c r="I4447" s="245" t="s">
        <v>24</v>
      </c>
      <c r="J4447" s="245" t="s">
        <v>59</v>
      </c>
      <c r="K4447" s="246" t="s">
        <v>8250</v>
      </c>
      <c r="L4447" s="245" t="s">
        <v>568</v>
      </c>
    </row>
    <row r="4448" spans="1:12" x14ac:dyDescent="0.25">
      <c r="A4448" s="245" t="s">
        <v>2037</v>
      </c>
      <c r="B4448" s="245" t="s">
        <v>2036</v>
      </c>
      <c r="C4448" s="245" t="s">
        <v>2430</v>
      </c>
      <c r="D4448" s="245" t="s">
        <v>2429</v>
      </c>
      <c r="E4448" s="246" t="s">
        <v>44</v>
      </c>
      <c r="F4448" s="245" t="s">
        <v>44</v>
      </c>
      <c r="G4448" s="245" t="s">
        <v>2882</v>
      </c>
      <c r="H4448" s="245" t="s">
        <v>2881</v>
      </c>
      <c r="I4448" s="245" t="s">
        <v>24</v>
      </c>
      <c r="J4448" s="245" t="s">
        <v>59</v>
      </c>
      <c r="K4448" s="246" t="s">
        <v>15033</v>
      </c>
      <c r="L4448" s="245" t="s">
        <v>568</v>
      </c>
    </row>
    <row r="4449" spans="1:12" x14ac:dyDescent="0.25">
      <c r="A4449" s="245" t="s">
        <v>2037</v>
      </c>
      <c r="B4449" s="245" t="s">
        <v>2036</v>
      </c>
      <c r="C4449" s="245" t="s">
        <v>2430</v>
      </c>
      <c r="D4449" s="245" t="s">
        <v>2429</v>
      </c>
      <c r="E4449" s="246" t="s">
        <v>44</v>
      </c>
      <c r="F4449" s="245" t="s">
        <v>44</v>
      </c>
      <c r="G4449" s="245" t="s">
        <v>2880</v>
      </c>
      <c r="H4449" s="245" t="s">
        <v>2879</v>
      </c>
      <c r="I4449" s="245" t="s">
        <v>24</v>
      </c>
      <c r="J4449" s="245" t="s">
        <v>59</v>
      </c>
      <c r="K4449" s="246" t="s">
        <v>19809</v>
      </c>
      <c r="L4449" s="245" t="s">
        <v>568</v>
      </c>
    </row>
    <row r="4450" spans="1:12" x14ac:dyDescent="0.25">
      <c r="A4450" s="245" t="s">
        <v>2037</v>
      </c>
      <c r="B4450" s="245" t="s">
        <v>2036</v>
      </c>
      <c r="C4450" s="245" t="s">
        <v>2430</v>
      </c>
      <c r="D4450" s="245" t="s">
        <v>2429</v>
      </c>
      <c r="E4450" s="246" t="s">
        <v>44</v>
      </c>
      <c r="F4450" s="245" t="s">
        <v>44</v>
      </c>
      <c r="G4450" s="245" t="s">
        <v>2878</v>
      </c>
      <c r="H4450" s="245" t="s">
        <v>2877</v>
      </c>
      <c r="I4450" s="245" t="s">
        <v>24</v>
      </c>
      <c r="J4450" s="245" t="s">
        <v>59</v>
      </c>
      <c r="K4450" s="246" t="s">
        <v>19810</v>
      </c>
      <c r="L4450" s="245" t="s">
        <v>568</v>
      </c>
    </row>
    <row r="4451" spans="1:12" x14ac:dyDescent="0.25">
      <c r="A4451" s="245" t="s">
        <v>2037</v>
      </c>
      <c r="B4451" s="245" t="s">
        <v>2036</v>
      </c>
      <c r="C4451" s="245" t="s">
        <v>2430</v>
      </c>
      <c r="D4451" s="245" t="s">
        <v>2429</v>
      </c>
      <c r="E4451" s="246" t="s">
        <v>44</v>
      </c>
      <c r="F4451" s="245" t="s">
        <v>44</v>
      </c>
      <c r="G4451" s="245" t="s">
        <v>2876</v>
      </c>
      <c r="H4451" s="245" t="s">
        <v>2875</v>
      </c>
      <c r="I4451" s="245" t="s">
        <v>24</v>
      </c>
      <c r="J4451" s="245" t="s">
        <v>59</v>
      </c>
      <c r="K4451" s="246" t="s">
        <v>19811</v>
      </c>
      <c r="L4451" s="245" t="s">
        <v>568</v>
      </c>
    </row>
    <row r="4452" spans="1:12" x14ac:dyDescent="0.25">
      <c r="A4452" s="245" t="s">
        <v>2037</v>
      </c>
      <c r="B4452" s="245" t="s">
        <v>2036</v>
      </c>
      <c r="C4452" s="245" t="s">
        <v>2430</v>
      </c>
      <c r="D4452" s="245" t="s">
        <v>2429</v>
      </c>
      <c r="E4452" s="246" t="s">
        <v>44</v>
      </c>
      <c r="F4452" s="245" t="s">
        <v>44</v>
      </c>
      <c r="G4452" s="245" t="s">
        <v>19812</v>
      </c>
      <c r="H4452" s="245" t="s">
        <v>19813</v>
      </c>
      <c r="I4452" s="245" t="s">
        <v>24</v>
      </c>
      <c r="J4452" s="245" t="s">
        <v>59</v>
      </c>
      <c r="K4452" s="246" t="s">
        <v>19814</v>
      </c>
      <c r="L4452" s="245" t="s">
        <v>568</v>
      </c>
    </row>
    <row r="4453" spans="1:12" x14ac:dyDescent="0.25">
      <c r="A4453" s="245" t="s">
        <v>2037</v>
      </c>
      <c r="B4453" s="245" t="s">
        <v>2036</v>
      </c>
      <c r="C4453" s="245" t="s">
        <v>2430</v>
      </c>
      <c r="D4453" s="245" t="s">
        <v>2429</v>
      </c>
      <c r="E4453" s="246" t="s">
        <v>44</v>
      </c>
      <c r="F4453" s="245" t="s">
        <v>44</v>
      </c>
      <c r="G4453" s="245" t="s">
        <v>2874</v>
      </c>
      <c r="H4453" s="245" t="s">
        <v>2873</v>
      </c>
      <c r="I4453" s="245" t="s">
        <v>24</v>
      </c>
      <c r="J4453" s="245" t="s">
        <v>59</v>
      </c>
      <c r="K4453" s="246" t="s">
        <v>8385</v>
      </c>
      <c r="L4453" s="245" t="s">
        <v>568</v>
      </c>
    </row>
    <row r="4454" spans="1:12" x14ac:dyDescent="0.25">
      <c r="A4454" s="245" t="s">
        <v>2037</v>
      </c>
      <c r="B4454" s="245" t="s">
        <v>2036</v>
      </c>
      <c r="C4454" s="245" t="s">
        <v>2430</v>
      </c>
      <c r="D4454" s="245" t="s">
        <v>2429</v>
      </c>
      <c r="E4454" s="246" t="s">
        <v>44</v>
      </c>
      <c r="F4454" s="245" t="s">
        <v>44</v>
      </c>
      <c r="G4454" s="245" t="s">
        <v>2872</v>
      </c>
      <c r="H4454" s="245" t="s">
        <v>2871</v>
      </c>
      <c r="I4454" s="245" t="s">
        <v>24</v>
      </c>
      <c r="J4454" s="245" t="s">
        <v>59</v>
      </c>
      <c r="K4454" s="246" t="s">
        <v>8412</v>
      </c>
      <c r="L4454" s="245" t="s">
        <v>568</v>
      </c>
    </row>
    <row r="4455" spans="1:12" x14ac:dyDescent="0.25">
      <c r="A4455" s="245" t="s">
        <v>2037</v>
      </c>
      <c r="B4455" s="245" t="s">
        <v>2036</v>
      </c>
      <c r="C4455" s="245" t="s">
        <v>2430</v>
      </c>
      <c r="D4455" s="245" t="s">
        <v>2429</v>
      </c>
      <c r="E4455" s="246" t="s">
        <v>44</v>
      </c>
      <c r="F4455" s="245" t="s">
        <v>44</v>
      </c>
      <c r="G4455" s="245" t="s">
        <v>2870</v>
      </c>
      <c r="H4455" s="245" t="s">
        <v>2869</v>
      </c>
      <c r="I4455" s="245" t="s">
        <v>24</v>
      </c>
      <c r="J4455" s="245" t="s">
        <v>59</v>
      </c>
      <c r="K4455" s="246" t="s">
        <v>19815</v>
      </c>
      <c r="L4455" s="245" t="s">
        <v>568</v>
      </c>
    </row>
    <row r="4456" spans="1:12" x14ac:dyDescent="0.25">
      <c r="A4456" s="245" t="s">
        <v>2037</v>
      </c>
      <c r="B4456" s="245" t="s">
        <v>2036</v>
      </c>
      <c r="C4456" s="245" t="s">
        <v>2430</v>
      </c>
      <c r="D4456" s="245" t="s">
        <v>2429</v>
      </c>
      <c r="E4456" s="246" t="s">
        <v>44</v>
      </c>
      <c r="F4456" s="245" t="s">
        <v>44</v>
      </c>
      <c r="G4456" s="245" t="s">
        <v>2868</v>
      </c>
      <c r="H4456" s="245" t="s">
        <v>2867</v>
      </c>
      <c r="I4456" s="245" t="s">
        <v>24</v>
      </c>
      <c r="J4456" s="245" t="s">
        <v>59</v>
      </c>
      <c r="K4456" s="246" t="s">
        <v>9417</v>
      </c>
      <c r="L4456" s="245" t="s">
        <v>568</v>
      </c>
    </row>
    <row r="4457" spans="1:12" x14ac:dyDescent="0.25">
      <c r="A4457" s="245" t="s">
        <v>2037</v>
      </c>
      <c r="B4457" s="245" t="s">
        <v>2036</v>
      </c>
      <c r="C4457" s="245" t="s">
        <v>2430</v>
      </c>
      <c r="D4457" s="245" t="s">
        <v>2429</v>
      </c>
      <c r="E4457" s="246" t="s">
        <v>44</v>
      </c>
      <c r="F4457" s="245" t="s">
        <v>44</v>
      </c>
      <c r="G4457" s="245" t="s">
        <v>2866</v>
      </c>
      <c r="H4457" s="245" t="s">
        <v>2865</v>
      </c>
      <c r="I4457" s="245" t="s">
        <v>24</v>
      </c>
      <c r="J4457" s="245" t="s">
        <v>59</v>
      </c>
      <c r="K4457" s="246" t="s">
        <v>19816</v>
      </c>
      <c r="L4457" s="245" t="s">
        <v>568</v>
      </c>
    </row>
    <row r="4458" spans="1:12" x14ac:dyDescent="0.25">
      <c r="A4458" s="245" t="s">
        <v>2037</v>
      </c>
      <c r="B4458" s="245" t="s">
        <v>2036</v>
      </c>
      <c r="C4458" s="245" t="s">
        <v>2430</v>
      </c>
      <c r="D4458" s="245" t="s">
        <v>2429</v>
      </c>
      <c r="E4458" s="246" t="s">
        <v>44</v>
      </c>
      <c r="F4458" s="245" t="s">
        <v>44</v>
      </c>
      <c r="G4458" s="245" t="s">
        <v>2864</v>
      </c>
      <c r="H4458" s="245" t="s">
        <v>2863</v>
      </c>
      <c r="I4458" s="245" t="s">
        <v>24</v>
      </c>
      <c r="J4458" s="245" t="s">
        <v>59</v>
      </c>
      <c r="K4458" s="246" t="s">
        <v>19817</v>
      </c>
      <c r="L4458" s="245" t="s">
        <v>568</v>
      </c>
    </row>
    <row r="4459" spans="1:12" x14ac:dyDescent="0.25">
      <c r="A4459" s="245" t="s">
        <v>2037</v>
      </c>
      <c r="B4459" s="245" t="s">
        <v>2036</v>
      </c>
      <c r="C4459" s="245" t="s">
        <v>2430</v>
      </c>
      <c r="D4459" s="245" t="s">
        <v>2429</v>
      </c>
      <c r="E4459" s="246" t="s">
        <v>44</v>
      </c>
      <c r="F4459" s="245" t="s">
        <v>44</v>
      </c>
      <c r="G4459" s="245" t="s">
        <v>2862</v>
      </c>
      <c r="H4459" s="245" t="s">
        <v>2861</v>
      </c>
      <c r="I4459" s="245" t="s">
        <v>24</v>
      </c>
      <c r="J4459" s="245" t="s">
        <v>59</v>
      </c>
      <c r="K4459" s="246" t="s">
        <v>19818</v>
      </c>
      <c r="L4459" s="245" t="s">
        <v>568</v>
      </c>
    </row>
    <row r="4460" spans="1:12" x14ac:dyDescent="0.25">
      <c r="A4460" s="245" t="s">
        <v>2037</v>
      </c>
      <c r="B4460" s="245" t="s">
        <v>2036</v>
      </c>
      <c r="C4460" s="245" t="s">
        <v>2430</v>
      </c>
      <c r="D4460" s="245" t="s">
        <v>2429</v>
      </c>
      <c r="E4460" s="246" t="s">
        <v>44</v>
      </c>
      <c r="F4460" s="245" t="s">
        <v>44</v>
      </c>
      <c r="G4460" s="245" t="s">
        <v>19819</v>
      </c>
      <c r="H4460" s="245" t="s">
        <v>19820</v>
      </c>
      <c r="I4460" s="245" t="s">
        <v>24</v>
      </c>
      <c r="J4460" s="245" t="s">
        <v>59</v>
      </c>
      <c r="K4460" s="246" t="s">
        <v>19821</v>
      </c>
      <c r="L4460" s="245" t="s">
        <v>568</v>
      </c>
    </row>
    <row r="4461" spans="1:12" x14ac:dyDescent="0.25">
      <c r="A4461" s="245" t="s">
        <v>2037</v>
      </c>
      <c r="B4461" s="245" t="s">
        <v>2036</v>
      </c>
      <c r="C4461" s="245" t="s">
        <v>2430</v>
      </c>
      <c r="D4461" s="245" t="s">
        <v>2429</v>
      </c>
      <c r="E4461" s="246" t="s">
        <v>44</v>
      </c>
      <c r="F4461" s="245" t="s">
        <v>44</v>
      </c>
      <c r="G4461" s="245" t="s">
        <v>19822</v>
      </c>
      <c r="H4461" s="245" t="s">
        <v>19823</v>
      </c>
      <c r="I4461" s="245" t="s">
        <v>24</v>
      </c>
      <c r="J4461" s="245" t="s">
        <v>59</v>
      </c>
      <c r="K4461" s="246" t="s">
        <v>17466</v>
      </c>
      <c r="L4461" s="245" t="s">
        <v>568</v>
      </c>
    </row>
    <row r="4462" spans="1:12" x14ac:dyDescent="0.25">
      <c r="A4462" s="245" t="s">
        <v>2037</v>
      </c>
      <c r="B4462" s="245" t="s">
        <v>2036</v>
      </c>
      <c r="C4462" s="245" t="s">
        <v>2430</v>
      </c>
      <c r="D4462" s="245" t="s">
        <v>2429</v>
      </c>
      <c r="E4462" s="246" t="s">
        <v>44</v>
      </c>
      <c r="F4462" s="245" t="s">
        <v>44</v>
      </c>
      <c r="G4462" s="245" t="s">
        <v>19824</v>
      </c>
      <c r="H4462" s="245" t="s">
        <v>19825</v>
      </c>
      <c r="I4462" s="245" t="s">
        <v>24</v>
      </c>
      <c r="J4462" s="245" t="s">
        <v>59</v>
      </c>
      <c r="K4462" s="246" t="s">
        <v>19826</v>
      </c>
      <c r="L4462" s="245" t="s">
        <v>568</v>
      </c>
    </row>
    <row r="4463" spans="1:12" x14ac:dyDescent="0.25">
      <c r="A4463" s="245" t="s">
        <v>2037</v>
      </c>
      <c r="B4463" s="245" t="s">
        <v>2036</v>
      </c>
      <c r="C4463" s="245" t="s">
        <v>2430</v>
      </c>
      <c r="D4463" s="245" t="s">
        <v>2429</v>
      </c>
      <c r="E4463" s="246" t="s">
        <v>44</v>
      </c>
      <c r="F4463" s="245" t="s">
        <v>44</v>
      </c>
      <c r="G4463" s="245" t="s">
        <v>19827</v>
      </c>
      <c r="H4463" s="245" t="s">
        <v>19828</v>
      </c>
      <c r="I4463" s="245" t="s">
        <v>24</v>
      </c>
      <c r="J4463" s="245" t="s">
        <v>59</v>
      </c>
      <c r="K4463" s="246" t="s">
        <v>19829</v>
      </c>
      <c r="L4463" s="245" t="s">
        <v>568</v>
      </c>
    </row>
    <row r="4464" spans="1:12" x14ac:dyDescent="0.25">
      <c r="A4464" s="245" t="s">
        <v>2037</v>
      </c>
      <c r="B4464" s="245" t="s">
        <v>2036</v>
      </c>
      <c r="C4464" s="245" t="s">
        <v>2430</v>
      </c>
      <c r="D4464" s="245" t="s">
        <v>2429</v>
      </c>
      <c r="E4464" s="246" t="s">
        <v>44</v>
      </c>
      <c r="F4464" s="245" t="s">
        <v>44</v>
      </c>
      <c r="G4464" s="245" t="s">
        <v>19830</v>
      </c>
      <c r="H4464" s="245" t="s">
        <v>19831</v>
      </c>
      <c r="I4464" s="245" t="s">
        <v>24</v>
      </c>
      <c r="J4464" s="245" t="s">
        <v>59</v>
      </c>
      <c r="K4464" s="246" t="s">
        <v>12003</v>
      </c>
      <c r="L4464" s="245" t="s">
        <v>568</v>
      </c>
    </row>
    <row r="4465" spans="1:12" x14ac:dyDescent="0.25">
      <c r="A4465" s="245" t="s">
        <v>2037</v>
      </c>
      <c r="B4465" s="245" t="s">
        <v>2036</v>
      </c>
      <c r="C4465" s="245" t="s">
        <v>2430</v>
      </c>
      <c r="D4465" s="245" t="s">
        <v>2429</v>
      </c>
      <c r="E4465" s="246" t="s">
        <v>44</v>
      </c>
      <c r="F4465" s="245" t="s">
        <v>44</v>
      </c>
      <c r="G4465" s="245" t="s">
        <v>19832</v>
      </c>
      <c r="H4465" s="245" t="s">
        <v>19833</v>
      </c>
      <c r="I4465" s="245" t="s">
        <v>24</v>
      </c>
      <c r="J4465" s="245" t="s">
        <v>59</v>
      </c>
      <c r="K4465" s="246" t="s">
        <v>19834</v>
      </c>
      <c r="L4465" s="245" t="s">
        <v>568</v>
      </c>
    </row>
    <row r="4466" spans="1:12" x14ac:dyDescent="0.25">
      <c r="A4466" s="245" t="s">
        <v>2037</v>
      </c>
      <c r="B4466" s="245" t="s">
        <v>2036</v>
      </c>
      <c r="C4466" s="245" t="s">
        <v>2430</v>
      </c>
      <c r="D4466" s="245" t="s">
        <v>2429</v>
      </c>
      <c r="E4466" s="246" t="s">
        <v>44</v>
      </c>
      <c r="F4466" s="245" t="s">
        <v>44</v>
      </c>
      <c r="G4466" s="245" t="s">
        <v>19835</v>
      </c>
      <c r="H4466" s="245" t="s">
        <v>19836</v>
      </c>
      <c r="I4466" s="245" t="s">
        <v>24</v>
      </c>
      <c r="J4466" s="245" t="s">
        <v>59</v>
      </c>
      <c r="K4466" s="246" t="s">
        <v>19837</v>
      </c>
      <c r="L4466" s="245" t="s">
        <v>568</v>
      </c>
    </row>
    <row r="4467" spans="1:12" x14ac:dyDescent="0.25">
      <c r="A4467" s="245" t="s">
        <v>2037</v>
      </c>
      <c r="B4467" s="245" t="s">
        <v>2036</v>
      </c>
      <c r="C4467" s="245" t="s">
        <v>2430</v>
      </c>
      <c r="D4467" s="245" t="s">
        <v>2429</v>
      </c>
      <c r="E4467" s="246" t="s">
        <v>44</v>
      </c>
      <c r="F4467" s="245" t="s">
        <v>44</v>
      </c>
      <c r="G4467" s="245" t="s">
        <v>19838</v>
      </c>
      <c r="H4467" s="245" t="s">
        <v>19839</v>
      </c>
      <c r="I4467" s="245" t="s">
        <v>24</v>
      </c>
      <c r="J4467" s="245" t="s">
        <v>59</v>
      </c>
      <c r="K4467" s="246" t="s">
        <v>19840</v>
      </c>
      <c r="L4467" s="245" t="s">
        <v>568</v>
      </c>
    </row>
    <row r="4468" spans="1:12" x14ac:dyDescent="0.25">
      <c r="A4468" s="245" t="s">
        <v>2037</v>
      </c>
      <c r="B4468" s="245" t="s">
        <v>2036</v>
      </c>
      <c r="C4468" s="245" t="s">
        <v>2430</v>
      </c>
      <c r="D4468" s="245" t="s">
        <v>2429</v>
      </c>
      <c r="E4468" s="246" t="s">
        <v>44</v>
      </c>
      <c r="F4468" s="245" t="s">
        <v>44</v>
      </c>
      <c r="G4468" s="245" t="s">
        <v>19841</v>
      </c>
      <c r="H4468" s="245" t="s">
        <v>19842</v>
      </c>
      <c r="I4468" s="245" t="s">
        <v>24</v>
      </c>
      <c r="J4468" s="245" t="s">
        <v>59</v>
      </c>
      <c r="K4468" s="246" t="s">
        <v>9504</v>
      </c>
      <c r="L4468" s="245" t="s">
        <v>568</v>
      </c>
    </row>
    <row r="4469" spans="1:12" x14ac:dyDescent="0.25">
      <c r="A4469" s="245" t="s">
        <v>2037</v>
      </c>
      <c r="B4469" s="245" t="s">
        <v>2036</v>
      </c>
      <c r="C4469" s="245" t="s">
        <v>2430</v>
      </c>
      <c r="D4469" s="245" t="s">
        <v>2429</v>
      </c>
      <c r="E4469" s="246" t="s">
        <v>44</v>
      </c>
      <c r="F4469" s="245" t="s">
        <v>44</v>
      </c>
      <c r="G4469" s="245" t="s">
        <v>19843</v>
      </c>
      <c r="H4469" s="245" t="s">
        <v>19844</v>
      </c>
      <c r="I4469" s="245" t="s">
        <v>24</v>
      </c>
      <c r="J4469" s="245" t="s">
        <v>59</v>
      </c>
      <c r="K4469" s="246" t="s">
        <v>15405</v>
      </c>
      <c r="L4469" s="245" t="s">
        <v>568</v>
      </c>
    </row>
    <row r="4470" spans="1:12" x14ac:dyDescent="0.25">
      <c r="A4470" s="245" t="s">
        <v>2037</v>
      </c>
      <c r="B4470" s="245" t="s">
        <v>2036</v>
      </c>
      <c r="C4470" s="245" t="s">
        <v>2430</v>
      </c>
      <c r="D4470" s="245" t="s">
        <v>2429</v>
      </c>
      <c r="E4470" s="246" t="s">
        <v>44</v>
      </c>
      <c r="F4470" s="245" t="s">
        <v>44</v>
      </c>
      <c r="G4470" s="245" t="s">
        <v>19845</v>
      </c>
      <c r="H4470" s="245" t="s">
        <v>19846</v>
      </c>
      <c r="I4470" s="245" t="s">
        <v>24</v>
      </c>
      <c r="J4470" s="245" t="s">
        <v>59</v>
      </c>
      <c r="K4470" s="246" t="s">
        <v>13039</v>
      </c>
      <c r="L4470" s="245" t="s">
        <v>568</v>
      </c>
    </row>
    <row r="4471" spans="1:12" x14ac:dyDescent="0.25">
      <c r="A4471" s="245" t="s">
        <v>2037</v>
      </c>
      <c r="B4471" s="245" t="s">
        <v>2036</v>
      </c>
      <c r="C4471" s="245" t="s">
        <v>2430</v>
      </c>
      <c r="D4471" s="245" t="s">
        <v>2429</v>
      </c>
      <c r="E4471" s="246" t="s">
        <v>44</v>
      </c>
      <c r="F4471" s="245" t="s">
        <v>44</v>
      </c>
      <c r="G4471" s="245" t="s">
        <v>19847</v>
      </c>
      <c r="H4471" s="245" t="s">
        <v>19848</v>
      </c>
      <c r="I4471" s="245" t="s">
        <v>24</v>
      </c>
      <c r="J4471" s="245" t="s">
        <v>59</v>
      </c>
      <c r="K4471" s="246" t="s">
        <v>19849</v>
      </c>
      <c r="L4471" s="245" t="s">
        <v>568</v>
      </c>
    </row>
    <row r="4472" spans="1:12" x14ac:dyDescent="0.25">
      <c r="A4472" s="245" t="s">
        <v>2037</v>
      </c>
      <c r="B4472" s="245" t="s">
        <v>2036</v>
      </c>
      <c r="C4472" s="245" t="s">
        <v>2430</v>
      </c>
      <c r="D4472" s="245" t="s">
        <v>2429</v>
      </c>
      <c r="E4472" s="246" t="s">
        <v>44</v>
      </c>
      <c r="F4472" s="245" t="s">
        <v>44</v>
      </c>
      <c r="G4472" s="245" t="s">
        <v>19850</v>
      </c>
      <c r="H4472" s="245" t="s">
        <v>19851</v>
      </c>
      <c r="I4472" s="245" t="s">
        <v>24</v>
      </c>
      <c r="J4472" s="245" t="s">
        <v>59</v>
      </c>
      <c r="K4472" s="246" t="s">
        <v>19852</v>
      </c>
      <c r="L4472" s="245" t="s">
        <v>568</v>
      </c>
    </row>
    <row r="4473" spans="1:12" x14ac:dyDescent="0.25">
      <c r="A4473" s="245" t="s">
        <v>2037</v>
      </c>
      <c r="B4473" s="245" t="s">
        <v>2036</v>
      </c>
      <c r="C4473" s="245" t="s">
        <v>2430</v>
      </c>
      <c r="D4473" s="245" t="s">
        <v>2429</v>
      </c>
      <c r="E4473" s="246" t="s">
        <v>44</v>
      </c>
      <c r="F4473" s="245" t="s">
        <v>44</v>
      </c>
      <c r="G4473" s="245" t="s">
        <v>2860</v>
      </c>
      <c r="H4473" s="245" t="s">
        <v>2859</v>
      </c>
      <c r="I4473" s="245" t="s">
        <v>24</v>
      </c>
      <c r="J4473" s="245" t="s">
        <v>59</v>
      </c>
      <c r="K4473" s="246" t="s">
        <v>409</v>
      </c>
      <c r="L4473" s="245" t="s">
        <v>568</v>
      </c>
    </row>
    <row r="4474" spans="1:12" x14ac:dyDescent="0.25">
      <c r="A4474" s="245" t="s">
        <v>2037</v>
      </c>
      <c r="B4474" s="245" t="s">
        <v>2036</v>
      </c>
      <c r="C4474" s="245" t="s">
        <v>2430</v>
      </c>
      <c r="D4474" s="245" t="s">
        <v>2429</v>
      </c>
      <c r="E4474" s="246" t="s">
        <v>44</v>
      </c>
      <c r="F4474" s="245" t="s">
        <v>44</v>
      </c>
      <c r="G4474" s="245" t="s">
        <v>2858</v>
      </c>
      <c r="H4474" s="245" t="s">
        <v>2857</v>
      </c>
      <c r="I4474" s="245" t="s">
        <v>24</v>
      </c>
      <c r="J4474" s="245" t="s">
        <v>59</v>
      </c>
      <c r="K4474" s="246" t="s">
        <v>19853</v>
      </c>
      <c r="L4474" s="245" t="s">
        <v>568</v>
      </c>
    </row>
    <row r="4475" spans="1:12" x14ac:dyDescent="0.25">
      <c r="A4475" s="245" t="s">
        <v>2037</v>
      </c>
      <c r="B4475" s="245" t="s">
        <v>2036</v>
      </c>
      <c r="C4475" s="245" t="s">
        <v>2430</v>
      </c>
      <c r="D4475" s="245" t="s">
        <v>2429</v>
      </c>
      <c r="E4475" s="246" t="s">
        <v>44</v>
      </c>
      <c r="F4475" s="245" t="s">
        <v>44</v>
      </c>
      <c r="G4475" s="245" t="s">
        <v>2856</v>
      </c>
      <c r="H4475" s="245" t="s">
        <v>2855</v>
      </c>
      <c r="I4475" s="245" t="s">
        <v>24</v>
      </c>
      <c r="J4475" s="245" t="s">
        <v>59</v>
      </c>
      <c r="K4475" s="246" t="s">
        <v>19854</v>
      </c>
      <c r="L4475" s="245" t="s">
        <v>568</v>
      </c>
    </row>
    <row r="4476" spans="1:12" x14ac:dyDescent="0.25">
      <c r="A4476" s="245" t="s">
        <v>2037</v>
      </c>
      <c r="B4476" s="245" t="s">
        <v>2036</v>
      </c>
      <c r="C4476" s="245" t="s">
        <v>2430</v>
      </c>
      <c r="D4476" s="245" t="s">
        <v>2429</v>
      </c>
      <c r="E4476" s="246" t="s">
        <v>44</v>
      </c>
      <c r="F4476" s="245" t="s">
        <v>44</v>
      </c>
      <c r="G4476" s="245" t="s">
        <v>2854</v>
      </c>
      <c r="H4476" s="245" t="s">
        <v>2853</v>
      </c>
      <c r="I4476" s="245" t="s">
        <v>24</v>
      </c>
      <c r="J4476" s="245" t="s">
        <v>59</v>
      </c>
      <c r="K4476" s="246" t="s">
        <v>19855</v>
      </c>
      <c r="L4476" s="245" t="s">
        <v>568</v>
      </c>
    </row>
    <row r="4477" spans="1:12" x14ac:dyDescent="0.25">
      <c r="A4477" s="245" t="s">
        <v>2037</v>
      </c>
      <c r="B4477" s="245" t="s">
        <v>2036</v>
      </c>
      <c r="C4477" s="245" t="s">
        <v>2430</v>
      </c>
      <c r="D4477" s="245" t="s">
        <v>2429</v>
      </c>
      <c r="E4477" s="246" t="s">
        <v>44</v>
      </c>
      <c r="F4477" s="245" t="s">
        <v>44</v>
      </c>
      <c r="G4477" s="245" t="s">
        <v>2852</v>
      </c>
      <c r="H4477" s="245" t="s">
        <v>2851</v>
      </c>
      <c r="I4477" s="245" t="s">
        <v>24</v>
      </c>
      <c r="J4477" s="245" t="s">
        <v>59</v>
      </c>
      <c r="K4477" s="246" t="s">
        <v>19856</v>
      </c>
      <c r="L4477" s="245" t="s">
        <v>568</v>
      </c>
    </row>
    <row r="4478" spans="1:12" x14ac:dyDescent="0.25">
      <c r="A4478" s="245" t="s">
        <v>2037</v>
      </c>
      <c r="B4478" s="245" t="s">
        <v>2036</v>
      </c>
      <c r="C4478" s="245" t="s">
        <v>2430</v>
      </c>
      <c r="D4478" s="245" t="s">
        <v>2429</v>
      </c>
      <c r="E4478" s="246" t="s">
        <v>44</v>
      </c>
      <c r="F4478" s="245" t="s">
        <v>44</v>
      </c>
      <c r="G4478" s="245" t="s">
        <v>2850</v>
      </c>
      <c r="H4478" s="245" t="s">
        <v>2849</v>
      </c>
      <c r="I4478" s="245" t="s">
        <v>24</v>
      </c>
      <c r="J4478" s="245" t="s">
        <v>59</v>
      </c>
      <c r="K4478" s="246" t="s">
        <v>19857</v>
      </c>
      <c r="L4478" s="245" t="s">
        <v>568</v>
      </c>
    </row>
    <row r="4479" spans="1:12" x14ac:dyDescent="0.25">
      <c r="A4479" s="245" t="s">
        <v>2037</v>
      </c>
      <c r="B4479" s="245" t="s">
        <v>2036</v>
      </c>
      <c r="C4479" s="245" t="s">
        <v>2430</v>
      </c>
      <c r="D4479" s="245" t="s">
        <v>2429</v>
      </c>
      <c r="E4479" s="246" t="s">
        <v>44</v>
      </c>
      <c r="F4479" s="245" t="s">
        <v>44</v>
      </c>
      <c r="G4479" s="245" t="s">
        <v>2848</v>
      </c>
      <c r="H4479" s="245" t="s">
        <v>19858</v>
      </c>
      <c r="I4479" s="245" t="s">
        <v>24</v>
      </c>
      <c r="J4479" s="245" t="s">
        <v>59</v>
      </c>
      <c r="K4479" s="246" t="s">
        <v>14640</v>
      </c>
      <c r="L4479" s="245" t="s">
        <v>568</v>
      </c>
    </row>
    <row r="4480" spans="1:12" x14ac:dyDescent="0.25">
      <c r="A4480" s="245" t="s">
        <v>2037</v>
      </c>
      <c r="B4480" s="245" t="s">
        <v>2036</v>
      </c>
      <c r="C4480" s="245" t="s">
        <v>2430</v>
      </c>
      <c r="D4480" s="245" t="s">
        <v>2429</v>
      </c>
      <c r="E4480" s="246" t="s">
        <v>44</v>
      </c>
      <c r="F4480" s="245" t="s">
        <v>44</v>
      </c>
      <c r="G4480" s="245" t="s">
        <v>2847</v>
      </c>
      <c r="H4480" s="245" t="s">
        <v>19859</v>
      </c>
      <c r="I4480" s="245" t="s">
        <v>24</v>
      </c>
      <c r="J4480" s="245" t="s">
        <v>59</v>
      </c>
      <c r="K4480" s="246" t="s">
        <v>15418</v>
      </c>
      <c r="L4480" s="245" t="s">
        <v>568</v>
      </c>
    </row>
    <row r="4481" spans="1:12" x14ac:dyDescent="0.25">
      <c r="A4481" s="245" t="s">
        <v>2037</v>
      </c>
      <c r="B4481" s="245" t="s">
        <v>2036</v>
      </c>
      <c r="C4481" s="245" t="s">
        <v>2430</v>
      </c>
      <c r="D4481" s="245" t="s">
        <v>2429</v>
      </c>
      <c r="E4481" s="246" t="s">
        <v>44</v>
      </c>
      <c r="F4481" s="245" t="s">
        <v>44</v>
      </c>
      <c r="G4481" s="245" t="s">
        <v>2846</v>
      </c>
      <c r="H4481" s="245" t="s">
        <v>19860</v>
      </c>
      <c r="I4481" s="245" t="s">
        <v>24</v>
      </c>
      <c r="J4481" s="245" t="s">
        <v>59</v>
      </c>
      <c r="K4481" s="246" t="s">
        <v>16161</v>
      </c>
      <c r="L4481" s="245" t="s">
        <v>568</v>
      </c>
    </row>
    <row r="4482" spans="1:12" x14ac:dyDescent="0.25">
      <c r="A4482" s="245" t="s">
        <v>2037</v>
      </c>
      <c r="B4482" s="245" t="s">
        <v>2036</v>
      </c>
      <c r="C4482" s="245" t="s">
        <v>2430</v>
      </c>
      <c r="D4482" s="245" t="s">
        <v>2429</v>
      </c>
      <c r="E4482" s="246" t="s">
        <v>44</v>
      </c>
      <c r="F4482" s="245" t="s">
        <v>44</v>
      </c>
      <c r="G4482" s="245" t="s">
        <v>2845</v>
      </c>
      <c r="H4482" s="245" t="s">
        <v>19861</v>
      </c>
      <c r="I4482" s="245" t="s">
        <v>24</v>
      </c>
      <c r="J4482" s="245" t="s">
        <v>59</v>
      </c>
      <c r="K4482" s="246" t="s">
        <v>15365</v>
      </c>
      <c r="L4482" s="245" t="s">
        <v>568</v>
      </c>
    </row>
    <row r="4483" spans="1:12" x14ac:dyDescent="0.25">
      <c r="A4483" s="245" t="s">
        <v>2037</v>
      </c>
      <c r="B4483" s="245" t="s">
        <v>2036</v>
      </c>
      <c r="C4483" s="245" t="s">
        <v>2430</v>
      </c>
      <c r="D4483" s="245" t="s">
        <v>2429</v>
      </c>
      <c r="E4483" s="246" t="s">
        <v>44</v>
      </c>
      <c r="F4483" s="245" t="s">
        <v>44</v>
      </c>
      <c r="G4483" s="245" t="s">
        <v>2844</v>
      </c>
      <c r="H4483" s="245" t="s">
        <v>12891</v>
      </c>
      <c r="I4483" s="245" t="s">
        <v>24</v>
      </c>
      <c r="J4483" s="245" t="s">
        <v>59</v>
      </c>
      <c r="K4483" s="246" t="s">
        <v>11226</v>
      </c>
      <c r="L4483" s="245" t="s">
        <v>568</v>
      </c>
    </row>
    <row r="4484" spans="1:12" x14ac:dyDescent="0.25">
      <c r="A4484" s="245" t="s">
        <v>2037</v>
      </c>
      <c r="B4484" s="245" t="s">
        <v>2036</v>
      </c>
      <c r="C4484" s="245" t="s">
        <v>2430</v>
      </c>
      <c r="D4484" s="245" t="s">
        <v>2429</v>
      </c>
      <c r="E4484" s="246" t="s">
        <v>44</v>
      </c>
      <c r="F4484" s="245" t="s">
        <v>44</v>
      </c>
      <c r="G4484" s="245" t="s">
        <v>2843</v>
      </c>
      <c r="H4484" s="245" t="s">
        <v>19862</v>
      </c>
      <c r="I4484" s="245" t="s">
        <v>24</v>
      </c>
      <c r="J4484" s="245" t="s">
        <v>59</v>
      </c>
      <c r="K4484" s="246" t="s">
        <v>19863</v>
      </c>
      <c r="L4484" s="245" t="s">
        <v>568</v>
      </c>
    </row>
    <row r="4485" spans="1:12" x14ac:dyDescent="0.25">
      <c r="A4485" s="245" t="s">
        <v>2037</v>
      </c>
      <c r="B4485" s="245" t="s">
        <v>2036</v>
      </c>
      <c r="C4485" s="245" t="s">
        <v>2430</v>
      </c>
      <c r="D4485" s="245" t="s">
        <v>2429</v>
      </c>
      <c r="E4485" s="246" t="s">
        <v>44</v>
      </c>
      <c r="F4485" s="245" t="s">
        <v>44</v>
      </c>
      <c r="G4485" s="245" t="s">
        <v>2841</v>
      </c>
      <c r="H4485" s="245" t="s">
        <v>19864</v>
      </c>
      <c r="I4485" s="245" t="s">
        <v>24</v>
      </c>
      <c r="J4485" s="245" t="s">
        <v>59</v>
      </c>
      <c r="K4485" s="246" t="s">
        <v>398</v>
      </c>
      <c r="L4485" s="245" t="s">
        <v>568</v>
      </c>
    </row>
    <row r="4486" spans="1:12" x14ac:dyDescent="0.25">
      <c r="A4486" s="245" t="s">
        <v>2037</v>
      </c>
      <c r="B4486" s="245" t="s">
        <v>2036</v>
      </c>
      <c r="C4486" s="245" t="s">
        <v>2430</v>
      </c>
      <c r="D4486" s="245" t="s">
        <v>2429</v>
      </c>
      <c r="E4486" s="246" t="s">
        <v>44</v>
      </c>
      <c r="F4486" s="245" t="s">
        <v>44</v>
      </c>
      <c r="G4486" s="245" t="s">
        <v>2840</v>
      </c>
      <c r="H4486" s="245" t="s">
        <v>19865</v>
      </c>
      <c r="I4486" s="245" t="s">
        <v>24</v>
      </c>
      <c r="J4486" s="245" t="s">
        <v>59</v>
      </c>
      <c r="K4486" s="246" t="s">
        <v>9564</v>
      </c>
      <c r="L4486" s="245" t="s">
        <v>568</v>
      </c>
    </row>
    <row r="4487" spans="1:12" x14ac:dyDescent="0.25">
      <c r="A4487" s="245" t="s">
        <v>2037</v>
      </c>
      <c r="B4487" s="245" t="s">
        <v>2036</v>
      </c>
      <c r="C4487" s="245" t="s">
        <v>2430</v>
      </c>
      <c r="D4487" s="245" t="s">
        <v>2429</v>
      </c>
      <c r="E4487" s="246" t="s">
        <v>44</v>
      </c>
      <c r="F4487" s="245" t="s">
        <v>44</v>
      </c>
      <c r="G4487" s="245" t="s">
        <v>2838</v>
      </c>
      <c r="H4487" s="245" t="s">
        <v>19866</v>
      </c>
      <c r="I4487" s="245" t="s">
        <v>24</v>
      </c>
      <c r="J4487" s="245" t="s">
        <v>59</v>
      </c>
      <c r="K4487" s="246" t="s">
        <v>19867</v>
      </c>
      <c r="L4487" s="245" t="s">
        <v>568</v>
      </c>
    </row>
    <row r="4488" spans="1:12" x14ac:dyDescent="0.25">
      <c r="A4488" s="245" t="s">
        <v>2037</v>
      </c>
      <c r="B4488" s="245" t="s">
        <v>2036</v>
      </c>
      <c r="C4488" s="245" t="s">
        <v>2430</v>
      </c>
      <c r="D4488" s="245" t="s">
        <v>2429</v>
      </c>
      <c r="E4488" s="246" t="s">
        <v>44</v>
      </c>
      <c r="F4488" s="245" t="s">
        <v>44</v>
      </c>
      <c r="G4488" s="245" t="s">
        <v>2837</v>
      </c>
      <c r="H4488" s="245" t="s">
        <v>19868</v>
      </c>
      <c r="I4488" s="245" t="s">
        <v>24</v>
      </c>
      <c r="J4488" s="245" t="s">
        <v>59</v>
      </c>
      <c r="K4488" s="246" t="s">
        <v>443</v>
      </c>
      <c r="L4488" s="245" t="s">
        <v>568</v>
      </c>
    </row>
    <row r="4489" spans="1:12" x14ac:dyDescent="0.25">
      <c r="A4489" s="245" t="s">
        <v>2037</v>
      </c>
      <c r="B4489" s="245" t="s">
        <v>2036</v>
      </c>
      <c r="C4489" s="245" t="s">
        <v>2430</v>
      </c>
      <c r="D4489" s="245" t="s">
        <v>2429</v>
      </c>
      <c r="E4489" s="246" t="s">
        <v>44</v>
      </c>
      <c r="F4489" s="245" t="s">
        <v>44</v>
      </c>
      <c r="G4489" s="245" t="s">
        <v>2836</v>
      </c>
      <c r="H4489" s="245" t="s">
        <v>19869</v>
      </c>
      <c r="I4489" s="245" t="s">
        <v>24</v>
      </c>
      <c r="J4489" s="245" t="s">
        <v>59</v>
      </c>
      <c r="K4489" s="246" t="s">
        <v>15150</v>
      </c>
      <c r="L4489" s="245" t="s">
        <v>568</v>
      </c>
    </row>
    <row r="4490" spans="1:12" x14ac:dyDescent="0.25">
      <c r="A4490" s="245" t="s">
        <v>2037</v>
      </c>
      <c r="B4490" s="245" t="s">
        <v>2036</v>
      </c>
      <c r="C4490" s="245" t="s">
        <v>2430</v>
      </c>
      <c r="D4490" s="245" t="s">
        <v>2429</v>
      </c>
      <c r="E4490" s="246" t="s">
        <v>44</v>
      </c>
      <c r="F4490" s="245" t="s">
        <v>44</v>
      </c>
      <c r="G4490" s="245" t="s">
        <v>2835</v>
      </c>
      <c r="H4490" s="245" t="s">
        <v>19870</v>
      </c>
      <c r="I4490" s="245" t="s">
        <v>24</v>
      </c>
      <c r="J4490" s="245" t="s">
        <v>59</v>
      </c>
      <c r="K4490" s="246" t="s">
        <v>19871</v>
      </c>
      <c r="L4490" s="245" t="s">
        <v>568</v>
      </c>
    </row>
    <row r="4491" spans="1:12" x14ac:dyDescent="0.25">
      <c r="A4491" s="245" t="s">
        <v>2037</v>
      </c>
      <c r="B4491" s="245" t="s">
        <v>2036</v>
      </c>
      <c r="C4491" s="245" t="s">
        <v>2430</v>
      </c>
      <c r="D4491" s="245" t="s">
        <v>2429</v>
      </c>
      <c r="E4491" s="246" t="s">
        <v>44</v>
      </c>
      <c r="F4491" s="245" t="s">
        <v>44</v>
      </c>
      <c r="G4491" s="245" t="s">
        <v>2834</v>
      </c>
      <c r="H4491" s="245" t="s">
        <v>19872</v>
      </c>
      <c r="I4491" s="245" t="s">
        <v>24</v>
      </c>
      <c r="J4491" s="245" t="s">
        <v>59</v>
      </c>
      <c r="K4491" s="246" t="s">
        <v>19873</v>
      </c>
      <c r="L4491" s="245" t="s">
        <v>568</v>
      </c>
    </row>
    <row r="4492" spans="1:12" x14ac:dyDescent="0.25">
      <c r="A4492" s="245" t="s">
        <v>2037</v>
      </c>
      <c r="B4492" s="245" t="s">
        <v>2036</v>
      </c>
      <c r="C4492" s="245" t="s">
        <v>2430</v>
      </c>
      <c r="D4492" s="245" t="s">
        <v>2429</v>
      </c>
      <c r="E4492" s="246" t="s">
        <v>44</v>
      </c>
      <c r="F4492" s="245" t="s">
        <v>44</v>
      </c>
      <c r="G4492" s="245" t="s">
        <v>2833</v>
      </c>
      <c r="H4492" s="245" t="s">
        <v>19874</v>
      </c>
      <c r="I4492" s="245" t="s">
        <v>24</v>
      </c>
      <c r="J4492" s="245" t="s">
        <v>59</v>
      </c>
      <c r="K4492" s="246" t="s">
        <v>8427</v>
      </c>
      <c r="L4492" s="245" t="s">
        <v>568</v>
      </c>
    </row>
    <row r="4493" spans="1:12" x14ac:dyDescent="0.25">
      <c r="A4493" s="245" t="s">
        <v>2037</v>
      </c>
      <c r="B4493" s="245" t="s">
        <v>2036</v>
      </c>
      <c r="C4493" s="245" t="s">
        <v>2430</v>
      </c>
      <c r="D4493" s="245" t="s">
        <v>2429</v>
      </c>
      <c r="E4493" s="246" t="s">
        <v>44</v>
      </c>
      <c r="F4493" s="245" t="s">
        <v>44</v>
      </c>
      <c r="G4493" s="245" t="s">
        <v>2831</v>
      </c>
      <c r="H4493" s="245" t="s">
        <v>19875</v>
      </c>
      <c r="I4493" s="245" t="s">
        <v>24</v>
      </c>
      <c r="J4493" s="245" t="s">
        <v>59</v>
      </c>
      <c r="K4493" s="246" t="s">
        <v>1894</v>
      </c>
      <c r="L4493" s="245" t="s">
        <v>568</v>
      </c>
    </row>
    <row r="4494" spans="1:12" x14ac:dyDescent="0.25">
      <c r="A4494" s="245" t="s">
        <v>2037</v>
      </c>
      <c r="B4494" s="245" t="s">
        <v>2036</v>
      </c>
      <c r="C4494" s="245" t="s">
        <v>2430</v>
      </c>
      <c r="D4494" s="245" t="s">
        <v>2429</v>
      </c>
      <c r="E4494" s="246" t="s">
        <v>44</v>
      </c>
      <c r="F4494" s="245" t="s">
        <v>44</v>
      </c>
      <c r="G4494" s="245" t="s">
        <v>2830</v>
      </c>
      <c r="H4494" s="245" t="s">
        <v>19876</v>
      </c>
      <c r="I4494" s="245" t="s">
        <v>24</v>
      </c>
      <c r="J4494" s="245" t="s">
        <v>59</v>
      </c>
      <c r="K4494" s="246" t="s">
        <v>2014</v>
      </c>
      <c r="L4494" s="245" t="s">
        <v>568</v>
      </c>
    </row>
    <row r="4495" spans="1:12" x14ac:dyDescent="0.25">
      <c r="A4495" s="245" t="s">
        <v>2037</v>
      </c>
      <c r="B4495" s="245" t="s">
        <v>2036</v>
      </c>
      <c r="C4495" s="245" t="s">
        <v>2430</v>
      </c>
      <c r="D4495" s="245" t="s">
        <v>2429</v>
      </c>
      <c r="E4495" s="246" t="s">
        <v>44</v>
      </c>
      <c r="F4495" s="245" t="s">
        <v>44</v>
      </c>
      <c r="G4495" s="245" t="s">
        <v>2829</v>
      </c>
      <c r="H4495" s="245" t="s">
        <v>19877</v>
      </c>
      <c r="I4495" s="245" t="s">
        <v>24</v>
      </c>
      <c r="J4495" s="245" t="s">
        <v>59</v>
      </c>
      <c r="K4495" s="246" t="s">
        <v>8859</v>
      </c>
      <c r="L4495" s="245" t="s">
        <v>568</v>
      </c>
    </row>
    <row r="4496" spans="1:12" x14ac:dyDescent="0.25">
      <c r="A4496" s="245" t="s">
        <v>2037</v>
      </c>
      <c r="B4496" s="245" t="s">
        <v>2036</v>
      </c>
      <c r="C4496" s="245" t="s">
        <v>2430</v>
      </c>
      <c r="D4496" s="245" t="s">
        <v>2429</v>
      </c>
      <c r="E4496" s="246" t="s">
        <v>44</v>
      </c>
      <c r="F4496" s="245" t="s">
        <v>44</v>
      </c>
      <c r="G4496" s="245" t="s">
        <v>2828</v>
      </c>
      <c r="H4496" s="245" t="s">
        <v>19878</v>
      </c>
      <c r="I4496" s="245" t="s">
        <v>24</v>
      </c>
      <c r="J4496" s="245" t="s">
        <v>59</v>
      </c>
      <c r="K4496" s="246" t="s">
        <v>15054</v>
      </c>
      <c r="L4496" s="245" t="s">
        <v>568</v>
      </c>
    </row>
    <row r="4497" spans="1:12" x14ac:dyDescent="0.25">
      <c r="A4497" s="245" t="s">
        <v>2037</v>
      </c>
      <c r="B4497" s="245" t="s">
        <v>2036</v>
      </c>
      <c r="C4497" s="245" t="s">
        <v>2430</v>
      </c>
      <c r="D4497" s="245" t="s">
        <v>2429</v>
      </c>
      <c r="E4497" s="246" t="s">
        <v>44</v>
      </c>
      <c r="F4497" s="245" t="s">
        <v>44</v>
      </c>
      <c r="G4497" s="245" t="s">
        <v>2826</v>
      </c>
      <c r="H4497" s="245" t="s">
        <v>19879</v>
      </c>
      <c r="I4497" s="245" t="s">
        <v>24</v>
      </c>
      <c r="J4497" s="245" t="s">
        <v>59</v>
      </c>
      <c r="K4497" s="246" t="s">
        <v>19880</v>
      </c>
      <c r="L4497" s="245" t="s">
        <v>568</v>
      </c>
    </row>
    <row r="4498" spans="1:12" x14ac:dyDescent="0.25">
      <c r="A4498" s="245" t="s">
        <v>2037</v>
      </c>
      <c r="B4498" s="245" t="s">
        <v>2036</v>
      </c>
      <c r="C4498" s="245" t="s">
        <v>2430</v>
      </c>
      <c r="D4498" s="245" t="s">
        <v>2429</v>
      </c>
      <c r="E4498" s="246" t="s">
        <v>44</v>
      </c>
      <c r="F4498" s="245" t="s">
        <v>44</v>
      </c>
      <c r="G4498" s="245" t="s">
        <v>2825</v>
      </c>
      <c r="H4498" s="245" t="s">
        <v>19881</v>
      </c>
      <c r="I4498" s="245" t="s">
        <v>24</v>
      </c>
      <c r="J4498" s="245" t="s">
        <v>59</v>
      </c>
      <c r="K4498" s="246" t="s">
        <v>8803</v>
      </c>
      <c r="L4498" s="245" t="s">
        <v>568</v>
      </c>
    </row>
    <row r="4499" spans="1:12" x14ac:dyDescent="0.25">
      <c r="A4499" s="245" t="s">
        <v>2037</v>
      </c>
      <c r="B4499" s="245" t="s">
        <v>2036</v>
      </c>
      <c r="C4499" s="245" t="s">
        <v>2430</v>
      </c>
      <c r="D4499" s="245" t="s">
        <v>2429</v>
      </c>
      <c r="E4499" s="246" t="s">
        <v>44</v>
      </c>
      <c r="F4499" s="245" t="s">
        <v>44</v>
      </c>
      <c r="G4499" s="245" t="s">
        <v>2823</v>
      </c>
      <c r="H4499" s="245" t="s">
        <v>19882</v>
      </c>
      <c r="I4499" s="245" t="s">
        <v>24</v>
      </c>
      <c r="J4499" s="245" t="s">
        <v>59</v>
      </c>
      <c r="K4499" s="246" t="s">
        <v>9135</v>
      </c>
      <c r="L4499" s="245" t="s">
        <v>568</v>
      </c>
    </row>
    <row r="4500" spans="1:12" x14ac:dyDescent="0.25">
      <c r="A4500" s="245" t="s">
        <v>2037</v>
      </c>
      <c r="B4500" s="245" t="s">
        <v>2036</v>
      </c>
      <c r="C4500" s="245" t="s">
        <v>2430</v>
      </c>
      <c r="D4500" s="245" t="s">
        <v>2429</v>
      </c>
      <c r="E4500" s="246" t="s">
        <v>44</v>
      </c>
      <c r="F4500" s="245" t="s">
        <v>44</v>
      </c>
      <c r="G4500" s="245" t="s">
        <v>2821</v>
      </c>
      <c r="H4500" s="245" t="s">
        <v>19883</v>
      </c>
      <c r="I4500" s="245" t="s">
        <v>24</v>
      </c>
      <c r="J4500" s="245" t="s">
        <v>59</v>
      </c>
      <c r="K4500" s="246" t="s">
        <v>8467</v>
      </c>
      <c r="L4500" s="245" t="s">
        <v>568</v>
      </c>
    </row>
    <row r="4501" spans="1:12" x14ac:dyDescent="0.25">
      <c r="A4501" s="245" t="s">
        <v>2037</v>
      </c>
      <c r="B4501" s="245" t="s">
        <v>2036</v>
      </c>
      <c r="C4501" s="245" t="s">
        <v>2430</v>
      </c>
      <c r="D4501" s="245" t="s">
        <v>2429</v>
      </c>
      <c r="E4501" s="246" t="s">
        <v>44</v>
      </c>
      <c r="F4501" s="245" t="s">
        <v>44</v>
      </c>
      <c r="G4501" s="245" t="s">
        <v>2819</v>
      </c>
      <c r="H4501" s="245" t="s">
        <v>19884</v>
      </c>
      <c r="I4501" s="245" t="s">
        <v>24</v>
      </c>
      <c r="J4501" s="245" t="s">
        <v>59</v>
      </c>
      <c r="K4501" s="246" t="s">
        <v>10228</v>
      </c>
      <c r="L4501" s="245" t="s">
        <v>568</v>
      </c>
    </row>
    <row r="4502" spans="1:12" x14ac:dyDescent="0.25">
      <c r="A4502" s="245" t="s">
        <v>2037</v>
      </c>
      <c r="B4502" s="245" t="s">
        <v>2036</v>
      </c>
      <c r="C4502" s="245" t="s">
        <v>2430</v>
      </c>
      <c r="D4502" s="245" t="s">
        <v>2429</v>
      </c>
      <c r="E4502" s="246" t="s">
        <v>44</v>
      </c>
      <c r="F4502" s="245" t="s">
        <v>44</v>
      </c>
      <c r="G4502" s="245" t="s">
        <v>2818</v>
      </c>
      <c r="H4502" s="245" t="s">
        <v>19885</v>
      </c>
      <c r="I4502" s="245" t="s">
        <v>24</v>
      </c>
      <c r="J4502" s="245" t="s">
        <v>59</v>
      </c>
      <c r="K4502" s="246" t="s">
        <v>15935</v>
      </c>
      <c r="L4502" s="245" t="s">
        <v>568</v>
      </c>
    </row>
    <row r="4503" spans="1:12" x14ac:dyDescent="0.25">
      <c r="A4503" s="245" t="s">
        <v>2037</v>
      </c>
      <c r="B4503" s="245" t="s">
        <v>2036</v>
      </c>
      <c r="C4503" s="245" t="s">
        <v>2430</v>
      </c>
      <c r="D4503" s="245" t="s">
        <v>2429</v>
      </c>
      <c r="E4503" s="246" t="s">
        <v>44</v>
      </c>
      <c r="F4503" s="245" t="s">
        <v>44</v>
      </c>
      <c r="G4503" s="245" t="s">
        <v>2817</v>
      </c>
      <c r="H4503" s="245" t="s">
        <v>19886</v>
      </c>
      <c r="I4503" s="245" t="s">
        <v>24</v>
      </c>
      <c r="J4503" s="245" t="s">
        <v>59</v>
      </c>
      <c r="K4503" s="246" t="s">
        <v>19035</v>
      </c>
      <c r="L4503" s="245" t="s">
        <v>568</v>
      </c>
    </row>
    <row r="4504" spans="1:12" x14ac:dyDescent="0.25">
      <c r="A4504" s="245" t="s">
        <v>2037</v>
      </c>
      <c r="B4504" s="245" t="s">
        <v>2036</v>
      </c>
      <c r="C4504" s="245" t="s">
        <v>2430</v>
      </c>
      <c r="D4504" s="245" t="s">
        <v>2429</v>
      </c>
      <c r="E4504" s="246" t="s">
        <v>44</v>
      </c>
      <c r="F4504" s="245" t="s">
        <v>44</v>
      </c>
      <c r="G4504" s="245" t="s">
        <v>2816</v>
      </c>
      <c r="H4504" s="245" t="s">
        <v>19887</v>
      </c>
      <c r="I4504" s="245" t="s">
        <v>24</v>
      </c>
      <c r="J4504" s="245" t="s">
        <v>59</v>
      </c>
      <c r="K4504" s="246" t="s">
        <v>9425</v>
      </c>
      <c r="L4504" s="245" t="s">
        <v>568</v>
      </c>
    </row>
    <row r="4505" spans="1:12" x14ac:dyDescent="0.25">
      <c r="A4505" s="245" t="s">
        <v>2037</v>
      </c>
      <c r="B4505" s="245" t="s">
        <v>2036</v>
      </c>
      <c r="C4505" s="245" t="s">
        <v>2430</v>
      </c>
      <c r="D4505" s="245" t="s">
        <v>2429</v>
      </c>
      <c r="E4505" s="246" t="s">
        <v>44</v>
      </c>
      <c r="F4505" s="245" t="s">
        <v>44</v>
      </c>
      <c r="G4505" s="245" t="s">
        <v>2815</v>
      </c>
      <c r="H4505" s="245" t="s">
        <v>19888</v>
      </c>
      <c r="I4505" s="245" t="s">
        <v>24</v>
      </c>
      <c r="J4505" s="245" t="s">
        <v>59</v>
      </c>
      <c r="K4505" s="246" t="s">
        <v>3639</v>
      </c>
      <c r="L4505" s="245" t="s">
        <v>568</v>
      </c>
    </row>
    <row r="4506" spans="1:12" x14ac:dyDescent="0.25">
      <c r="A4506" s="245" t="s">
        <v>2037</v>
      </c>
      <c r="B4506" s="245" t="s">
        <v>2036</v>
      </c>
      <c r="C4506" s="245" t="s">
        <v>2430</v>
      </c>
      <c r="D4506" s="245" t="s">
        <v>2429</v>
      </c>
      <c r="E4506" s="246" t="s">
        <v>44</v>
      </c>
      <c r="F4506" s="245" t="s">
        <v>44</v>
      </c>
      <c r="G4506" s="245" t="s">
        <v>2813</v>
      </c>
      <c r="H4506" s="245" t="s">
        <v>19889</v>
      </c>
      <c r="I4506" s="245" t="s">
        <v>24</v>
      </c>
      <c r="J4506" s="245" t="s">
        <v>59</v>
      </c>
      <c r="K4506" s="246" t="s">
        <v>12637</v>
      </c>
      <c r="L4506" s="245" t="s">
        <v>568</v>
      </c>
    </row>
    <row r="4507" spans="1:12" x14ac:dyDescent="0.25">
      <c r="A4507" s="245" t="s">
        <v>2037</v>
      </c>
      <c r="B4507" s="245" t="s">
        <v>2036</v>
      </c>
      <c r="C4507" s="245" t="s">
        <v>2430</v>
      </c>
      <c r="D4507" s="245" t="s">
        <v>2429</v>
      </c>
      <c r="E4507" s="246" t="s">
        <v>44</v>
      </c>
      <c r="F4507" s="245" t="s">
        <v>44</v>
      </c>
      <c r="G4507" s="245" t="s">
        <v>2812</v>
      </c>
      <c r="H4507" s="245" t="s">
        <v>19890</v>
      </c>
      <c r="I4507" s="245" t="s">
        <v>24</v>
      </c>
      <c r="J4507" s="245" t="s">
        <v>59</v>
      </c>
      <c r="K4507" s="246" t="s">
        <v>13976</v>
      </c>
      <c r="L4507" s="245" t="s">
        <v>568</v>
      </c>
    </row>
    <row r="4508" spans="1:12" x14ac:dyDescent="0.25">
      <c r="A4508" s="245" t="s">
        <v>2037</v>
      </c>
      <c r="B4508" s="245" t="s">
        <v>2036</v>
      </c>
      <c r="C4508" s="245" t="s">
        <v>2430</v>
      </c>
      <c r="D4508" s="245" t="s">
        <v>2429</v>
      </c>
      <c r="E4508" s="246" t="s">
        <v>44</v>
      </c>
      <c r="F4508" s="245" t="s">
        <v>44</v>
      </c>
      <c r="G4508" s="245" t="s">
        <v>2811</v>
      </c>
      <c r="H4508" s="245" t="s">
        <v>19891</v>
      </c>
      <c r="I4508" s="245" t="s">
        <v>24</v>
      </c>
      <c r="J4508" s="245" t="s">
        <v>59</v>
      </c>
      <c r="K4508" s="246" t="s">
        <v>9223</v>
      </c>
      <c r="L4508" s="245" t="s">
        <v>568</v>
      </c>
    </row>
    <row r="4509" spans="1:12" x14ac:dyDescent="0.25">
      <c r="A4509" s="245" t="s">
        <v>2037</v>
      </c>
      <c r="B4509" s="245" t="s">
        <v>2036</v>
      </c>
      <c r="C4509" s="245" t="s">
        <v>2430</v>
      </c>
      <c r="D4509" s="245" t="s">
        <v>2429</v>
      </c>
      <c r="E4509" s="246" t="s">
        <v>44</v>
      </c>
      <c r="F4509" s="245" t="s">
        <v>44</v>
      </c>
      <c r="G4509" s="245" t="s">
        <v>2810</v>
      </c>
      <c r="H4509" s="245" t="s">
        <v>19892</v>
      </c>
      <c r="I4509" s="245" t="s">
        <v>24</v>
      </c>
      <c r="J4509" s="245" t="s">
        <v>59</v>
      </c>
      <c r="K4509" s="246" t="s">
        <v>13313</v>
      </c>
      <c r="L4509" s="245" t="s">
        <v>568</v>
      </c>
    </row>
    <row r="4510" spans="1:12" x14ac:dyDescent="0.25">
      <c r="A4510" s="245" t="s">
        <v>2037</v>
      </c>
      <c r="B4510" s="245" t="s">
        <v>2036</v>
      </c>
      <c r="C4510" s="245" t="s">
        <v>2430</v>
      </c>
      <c r="D4510" s="245" t="s">
        <v>2429</v>
      </c>
      <c r="E4510" s="246" t="s">
        <v>44</v>
      </c>
      <c r="F4510" s="245" t="s">
        <v>44</v>
      </c>
      <c r="G4510" s="245" t="s">
        <v>2809</v>
      </c>
      <c r="H4510" s="245" t="s">
        <v>19893</v>
      </c>
      <c r="I4510" s="245" t="s">
        <v>24</v>
      </c>
      <c r="J4510" s="245" t="s">
        <v>59</v>
      </c>
      <c r="K4510" s="246" t="s">
        <v>8919</v>
      </c>
      <c r="L4510" s="245" t="s">
        <v>568</v>
      </c>
    </row>
    <row r="4511" spans="1:12" x14ac:dyDescent="0.25">
      <c r="A4511" s="245" t="s">
        <v>2037</v>
      </c>
      <c r="B4511" s="245" t="s">
        <v>2036</v>
      </c>
      <c r="C4511" s="245" t="s">
        <v>2430</v>
      </c>
      <c r="D4511" s="245" t="s">
        <v>2429</v>
      </c>
      <c r="E4511" s="246" t="s">
        <v>44</v>
      </c>
      <c r="F4511" s="245" t="s">
        <v>44</v>
      </c>
      <c r="G4511" s="245" t="s">
        <v>2808</v>
      </c>
      <c r="H4511" s="245" t="s">
        <v>19894</v>
      </c>
      <c r="I4511" s="245" t="s">
        <v>24</v>
      </c>
      <c r="J4511" s="245" t="s">
        <v>59</v>
      </c>
      <c r="K4511" s="246" t="s">
        <v>15421</v>
      </c>
      <c r="L4511" s="245" t="s">
        <v>568</v>
      </c>
    </row>
    <row r="4512" spans="1:12" x14ac:dyDescent="0.25">
      <c r="A4512" s="245" t="s">
        <v>2037</v>
      </c>
      <c r="B4512" s="245" t="s">
        <v>2036</v>
      </c>
      <c r="C4512" s="245" t="s">
        <v>2430</v>
      </c>
      <c r="D4512" s="245" t="s">
        <v>2429</v>
      </c>
      <c r="E4512" s="246" t="s">
        <v>44</v>
      </c>
      <c r="F4512" s="245" t="s">
        <v>44</v>
      </c>
      <c r="G4512" s="245" t="s">
        <v>2807</v>
      </c>
      <c r="H4512" s="245" t="s">
        <v>19895</v>
      </c>
      <c r="I4512" s="245" t="s">
        <v>24</v>
      </c>
      <c r="J4512" s="245" t="s">
        <v>59</v>
      </c>
      <c r="K4512" s="246" t="s">
        <v>8412</v>
      </c>
      <c r="L4512" s="245" t="s">
        <v>568</v>
      </c>
    </row>
    <row r="4513" spans="1:12" x14ac:dyDescent="0.25">
      <c r="A4513" s="245" t="s">
        <v>2037</v>
      </c>
      <c r="B4513" s="245" t="s">
        <v>2036</v>
      </c>
      <c r="C4513" s="245" t="s">
        <v>2430</v>
      </c>
      <c r="D4513" s="245" t="s">
        <v>2429</v>
      </c>
      <c r="E4513" s="246" t="s">
        <v>44</v>
      </c>
      <c r="F4513" s="245" t="s">
        <v>44</v>
      </c>
      <c r="G4513" s="245" t="s">
        <v>2806</v>
      </c>
      <c r="H4513" s="245" t="s">
        <v>19896</v>
      </c>
      <c r="I4513" s="245" t="s">
        <v>24</v>
      </c>
      <c r="J4513" s="245" t="s">
        <v>59</v>
      </c>
      <c r="K4513" s="246" t="s">
        <v>8210</v>
      </c>
      <c r="L4513" s="245" t="s">
        <v>568</v>
      </c>
    </row>
    <row r="4514" spans="1:12" x14ac:dyDescent="0.25">
      <c r="A4514" s="245" t="s">
        <v>2037</v>
      </c>
      <c r="B4514" s="245" t="s">
        <v>2036</v>
      </c>
      <c r="C4514" s="245" t="s">
        <v>2430</v>
      </c>
      <c r="D4514" s="245" t="s">
        <v>2429</v>
      </c>
      <c r="E4514" s="246" t="s">
        <v>44</v>
      </c>
      <c r="F4514" s="245" t="s">
        <v>44</v>
      </c>
      <c r="G4514" s="245" t="s">
        <v>2805</v>
      </c>
      <c r="H4514" s="245" t="s">
        <v>19897</v>
      </c>
      <c r="I4514" s="245" t="s">
        <v>24</v>
      </c>
      <c r="J4514" s="245" t="s">
        <v>59</v>
      </c>
      <c r="K4514" s="246" t="s">
        <v>10201</v>
      </c>
      <c r="L4514" s="245" t="s">
        <v>568</v>
      </c>
    </row>
    <row r="4515" spans="1:12" x14ac:dyDescent="0.25">
      <c r="A4515" s="245" t="s">
        <v>2037</v>
      </c>
      <c r="B4515" s="245" t="s">
        <v>2036</v>
      </c>
      <c r="C4515" s="245" t="s">
        <v>2430</v>
      </c>
      <c r="D4515" s="245" t="s">
        <v>2429</v>
      </c>
      <c r="E4515" s="246" t="s">
        <v>44</v>
      </c>
      <c r="F4515" s="245" t="s">
        <v>44</v>
      </c>
      <c r="G4515" s="245" t="s">
        <v>2803</v>
      </c>
      <c r="H4515" s="245" t="s">
        <v>19898</v>
      </c>
      <c r="I4515" s="245" t="s">
        <v>24</v>
      </c>
      <c r="J4515" s="245" t="s">
        <v>59</v>
      </c>
      <c r="K4515" s="246" t="s">
        <v>14261</v>
      </c>
      <c r="L4515" s="245" t="s">
        <v>568</v>
      </c>
    </row>
    <row r="4516" spans="1:12" x14ac:dyDescent="0.25">
      <c r="A4516" s="245" t="s">
        <v>2037</v>
      </c>
      <c r="B4516" s="245" t="s">
        <v>2036</v>
      </c>
      <c r="C4516" s="245" t="s">
        <v>2430</v>
      </c>
      <c r="D4516" s="245" t="s">
        <v>2429</v>
      </c>
      <c r="E4516" s="246" t="s">
        <v>44</v>
      </c>
      <c r="F4516" s="245" t="s">
        <v>44</v>
      </c>
      <c r="G4516" s="245" t="s">
        <v>2802</v>
      </c>
      <c r="H4516" s="245" t="s">
        <v>19899</v>
      </c>
      <c r="I4516" s="245" t="s">
        <v>24</v>
      </c>
      <c r="J4516" s="245" t="s">
        <v>59</v>
      </c>
      <c r="K4516" s="246" t="s">
        <v>19900</v>
      </c>
      <c r="L4516" s="245" t="s">
        <v>568</v>
      </c>
    </row>
    <row r="4517" spans="1:12" x14ac:dyDescent="0.25">
      <c r="A4517" s="245" t="s">
        <v>2037</v>
      </c>
      <c r="B4517" s="245" t="s">
        <v>2036</v>
      </c>
      <c r="C4517" s="245" t="s">
        <v>2430</v>
      </c>
      <c r="D4517" s="245" t="s">
        <v>2429</v>
      </c>
      <c r="E4517" s="246" t="s">
        <v>44</v>
      </c>
      <c r="F4517" s="245" t="s">
        <v>44</v>
      </c>
      <c r="G4517" s="245" t="s">
        <v>2800</v>
      </c>
      <c r="H4517" s="245" t="s">
        <v>19901</v>
      </c>
      <c r="I4517" s="245" t="s">
        <v>24</v>
      </c>
      <c r="J4517" s="245" t="s">
        <v>59</v>
      </c>
      <c r="K4517" s="246" t="s">
        <v>18175</v>
      </c>
      <c r="L4517" s="245" t="s">
        <v>568</v>
      </c>
    </row>
    <row r="4518" spans="1:12" x14ac:dyDescent="0.25">
      <c r="A4518" s="245" t="s">
        <v>2037</v>
      </c>
      <c r="B4518" s="245" t="s">
        <v>2036</v>
      </c>
      <c r="C4518" s="245" t="s">
        <v>2430</v>
      </c>
      <c r="D4518" s="245" t="s">
        <v>2429</v>
      </c>
      <c r="E4518" s="246" t="s">
        <v>44</v>
      </c>
      <c r="F4518" s="245" t="s">
        <v>44</v>
      </c>
      <c r="G4518" s="245" t="s">
        <v>2799</v>
      </c>
      <c r="H4518" s="245" t="s">
        <v>19902</v>
      </c>
      <c r="I4518" s="245" t="s">
        <v>24</v>
      </c>
      <c r="J4518" s="245" t="s">
        <v>59</v>
      </c>
      <c r="K4518" s="246" t="s">
        <v>18892</v>
      </c>
      <c r="L4518" s="245" t="s">
        <v>568</v>
      </c>
    </row>
    <row r="4519" spans="1:12" x14ac:dyDescent="0.25">
      <c r="A4519" s="245" t="s">
        <v>2037</v>
      </c>
      <c r="B4519" s="245" t="s">
        <v>2036</v>
      </c>
      <c r="C4519" s="245" t="s">
        <v>2430</v>
      </c>
      <c r="D4519" s="245" t="s">
        <v>2429</v>
      </c>
      <c r="E4519" s="246" t="s">
        <v>44</v>
      </c>
      <c r="F4519" s="245" t="s">
        <v>44</v>
      </c>
      <c r="G4519" s="245" t="s">
        <v>2798</v>
      </c>
      <c r="H4519" s="245" t="s">
        <v>19903</v>
      </c>
      <c r="I4519" s="245" t="s">
        <v>24</v>
      </c>
      <c r="J4519" s="245" t="s">
        <v>59</v>
      </c>
      <c r="K4519" s="246" t="s">
        <v>19904</v>
      </c>
      <c r="L4519" s="245" t="s">
        <v>568</v>
      </c>
    </row>
    <row r="4520" spans="1:12" x14ac:dyDescent="0.25">
      <c r="A4520" s="245" t="s">
        <v>2037</v>
      </c>
      <c r="B4520" s="245" t="s">
        <v>2036</v>
      </c>
      <c r="C4520" s="245" t="s">
        <v>2430</v>
      </c>
      <c r="D4520" s="245" t="s">
        <v>2429</v>
      </c>
      <c r="E4520" s="246" t="s">
        <v>44</v>
      </c>
      <c r="F4520" s="245" t="s">
        <v>44</v>
      </c>
      <c r="G4520" s="245" t="s">
        <v>2797</v>
      </c>
      <c r="H4520" s="245" t="s">
        <v>19905</v>
      </c>
      <c r="I4520" s="245" t="s">
        <v>24</v>
      </c>
      <c r="J4520" s="245" t="s">
        <v>59</v>
      </c>
      <c r="K4520" s="246" t="s">
        <v>19906</v>
      </c>
      <c r="L4520" s="245" t="s">
        <v>568</v>
      </c>
    </row>
    <row r="4521" spans="1:12" x14ac:dyDescent="0.25">
      <c r="A4521" s="245" t="s">
        <v>2037</v>
      </c>
      <c r="B4521" s="245" t="s">
        <v>2036</v>
      </c>
      <c r="C4521" s="245" t="s">
        <v>2430</v>
      </c>
      <c r="D4521" s="245" t="s">
        <v>2429</v>
      </c>
      <c r="E4521" s="246" t="s">
        <v>44</v>
      </c>
      <c r="F4521" s="245" t="s">
        <v>44</v>
      </c>
      <c r="G4521" s="245" t="s">
        <v>2796</v>
      </c>
      <c r="H4521" s="245" t="s">
        <v>19907</v>
      </c>
      <c r="I4521" s="245" t="s">
        <v>24</v>
      </c>
      <c r="J4521" s="245" t="s">
        <v>59</v>
      </c>
      <c r="K4521" s="246" t="s">
        <v>19592</v>
      </c>
      <c r="L4521" s="245" t="s">
        <v>568</v>
      </c>
    </row>
    <row r="4522" spans="1:12" x14ac:dyDescent="0.25">
      <c r="A4522" s="245" t="s">
        <v>2037</v>
      </c>
      <c r="B4522" s="245" t="s">
        <v>2036</v>
      </c>
      <c r="C4522" s="245" t="s">
        <v>2430</v>
      </c>
      <c r="D4522" s="245" t="s">
        <v>2429</v>
      </c>
      <c r="E4522" s="246" t="s">
        <v>44</v>
      </c>
      <c r="F4522" s="245" t="s">
        <v>44</v>
      </c>
      <c r="G4522" s="245" t="s">
        <v>2795</v>
      </c>
      <c r="H4522" s="245" t="s">
        <v>19908</v>
      </c>
      <c r="I4522" s="245" t="s">
        <v>24</v>
      </c>
      <c r="J4522" s="245" t="s">
        <v>59</v>
      </c>
      <c r="K4522" s="246" t="s">
        <v>19909</v>
      </c>
      <c r="L4522" s="245" t="s">
        <v>568</v>
      </c>
    </row>
    <row r="4523" spans="1:12" x14ac:dyDescent="0.25">
      <c r="A4523" s="245" t="s">
        <v>2037</v>
      </c>
      <c r="B4523" s="245" t="s">
        <v>2036</v>
      </c>
      <c r="C4523" s="245" t="s">
        <v>2430</v>
      </c>
      <c r="D4523" s="245" t="s">
        <v>2429</v>
      </c>
      <c r="E4523" s="246" t="s">
        <v>44</v>
      </c>
      <c r="F4523" s="245" t="s">
        <v>44</v>
      </c>
      <c r="G4523" s="245" t="s">
        <v>2794</v>
      </c>
      <c r="H4523" s="245" t="s">
        <v>19910</v>
      </c>
      <c r="I4523" s="245" t="s">
        <v>24</v>
      </c>
      <c r="J4523" s="245" t="s">
        <v>59</v>
      </c>
      <c r="K4523" s="246" t="s">
        <v>8970</v>
      </c>
      <c r="L4523" s="245" t="s">
        <v>568</v>
      </c>
    </row>
    <row r="4524" spans="1:12" x14ac:dyDescent="0.25">
      <c r="A4524" s="245" t="s">
        <v>2037</v>
      </c>
      <c r="B4524" s="245" t="s">
        <v>2036</v>
      </c>
      <c r="C4524" s="245" t="s">
        <v>2430</v>
      </c>
      <c r="D4524" s="245" t="s">
        <v>2429</v>
      </c>
      <c r="E4524" s="246" t="s">
        <v>44</v>
      </c>
      <c r="F4524" s="245" t="s">
        <v>44</v>
      </c>
      <c r="G4524" s="245" t="s">
        <v>2793</v>
      </c>
      <c r="H4524" s="245" t="s">
        <v>19911</v>
      </c>
      <c r="I4524" s="245" t="s">
        <v>24</v>
      </c>
      <c r="J4524" s="245" t="s">
        <v>59</v>
      </c>
      <c r="K4524" s="246" t="s">
        <v>9476</v>
      </c>
      <c r="L4524" s="245" t="s">
        <v>568</v>
      </c>
    </row>
    <row r="4525" spans="1:12" x14ac:dyDescent="0.25">
      <c r="A4525" s="245" t="s">
        <v>2037</v>
      </c>
      <c r="B4525" s="245" t="s">
        <v>2036</v>
      </c>
      <c r="C4525" s="245" t="s">
        <v>2430</v>
      </c>
      <c r="D4525" s="245" t="s">
        <v>2429</v>
      </c>
      <c r="E4525" s="246" t="s">
        <v>44</v>
      </c>
      <c r="F4525" s="245" t="s">
        <v>44</v>
      </c>
      <c r="G4525" s="245" t="s">
        <v>2792</v>
      </c>
      <c r="H4525" s="245" t="s">
        <v>19912</v>
      </c>
      <c r="I4525" s="245" t="s">
        <v>24</v>
      </c>
      <c r="J4525" s="245" t="s">
        <v>59</v>
      </c>
      <c r="K4525" s="246" t="s">
        <v>10027</v>
      </c>
      <c r="L4525" s="245" t="s">
        <v>568</v>
      </c>
    </row>
    <row r="4526" spans="1:12" x14ac:dyDescent="0.25">
      <c r="A4526" s="245" t="s">
        <v>2037</v>
      </c>
      <c r="B4526" s="245" t="s">
        <v>2036</v>
      </c>
      <c r="C4526" s="245" t="s">
        <v>2430</v>
      </c>
      <c r="D4526" s="245" t="s">
        <v>2429</v>
      </c>
      <c r="E4526" s="246" t="s">
        <v>44</v>
      </c>
      <c r="F4526" s="245" t="s">
        <v>44</v>
      </c>
      <c r="G4526" s="245" t="s">
        <v>2790</v>
      </c>
      <c r="H4526" s="245" t="s">
        <v>19913</v>
      </c>
      <c r="I4526" s="245" t="s">
        <v>24</v>
      </c>
      <c r="J4526" s="245" t="s">
        <v>59</v>
      </c>
      <c r="K4526" s="246" t="s">
        <v>17653</v>
      </c>
      <c r="L4526" s="245" t="s">
        <v>568</v>
      </c>
    </row>
    <row r="4527" spans="1:12" x14ac:dyDescent="0.25">
      <c r="A4527" s="245" t="s">
        <v>2037</v>
      </c>
      <c r="B4527" s="245" t="s">
        <v>2036</v>
      </c>
      <c r="C4527" s="245" t="s">
        <v>2430</v>
      </c>
      <c r="D4527" s="245" t="s">
        <v>2429</v>
      </c>
      <c r="E4527" s="246" t="s">
        <v>44</v>
      </c>
      <c r="F4527" s="245" t="s">
        <v>44</v>
      </c>
      <c r="G4527" s="245" t="s">
        <v>2789</v>
      </c>
      <c r="H4527" s="245" t="s">
        <v>19914</v>
      </c>
      <c r="I4527" s="245" t="s">
        <v>24</v>
      </c>
      <c r="J4527" s="245" t="s">
        <v>59</v>
      </c>
      <c r="K4527" s="246" t="s">
        <v>13458</v>
      </c>
      <c r="L4527" s="245" t="s">
        <v>568</v>
      </c>
    </row>
    <row r="4528" spans="1:12" x14ac:dyDescent="0.25">
      <c r="A4528" s="245" t="s">
        <v>2037</v>
      </c>
      <c r="B4528" s="245" t="s">
        <v>2036</v>
      </c>
      <c r="C4528" s="245" t="s">
        <v>2430</v>
      </c>
      <c r="D4528" s="245" t="s">
        <v>2429</v>
      </c>
      <c r="E4528" s="246" t="s">
        <v>44</v>
      </c>
      <c r="F4528" s="245" t="s">
        <v>44</v>
      </c>
      <c r="G4528" s="245" t="s">
        <v>2788</v>
      </c>
      <c r="H4528" s="245" t="s">
        <v>19915</v>
      </c>
      <c r="I4528" s="245" t="s">
        <v>24</v>
      </c>
      <c r="J4528" s="245" t="s">
        <v>59</v>
      </c>
      <c r="K4528" s="246" t="s">
        <v>427</v>
      </c>
      <c r="L4528" s="245" t="s">
        <v>568</v>
      </c>
    </row>
    <row r="4529" spans="1:12" x14ac:dyDescent="0.25">
      <c r="A4529" s="245" t="s">
        <v>2037</v>
      </c>
      <c r="B4529" s="245" t="s">
        <v>2036</v>
      </c>
      <c r="C4529" s="245" t="s">
        <v>2430</v>
      </c>
      <c r="D4529" s="245" t="s">
        <v>2429</v>
      </c>
      <c r="E4529" s="246" t="s">
        <v>44</v>
      </c>
      <c r="F4529" s="245" t="s">
        <v>44</v>
      </c>
      <c r="G4529" s="245" t="s">
        <v>2787</v>
      </c>
      <c r="H4529" s="245" t="s">
        <v>19916</v>
      </c>
      <c r="I4529" s="245" t="s">
        <v>24</v>
      </c>
      <c r="J4529" s="245" t="s">
        <v>59</v>
      </c>
      <c r="K4529" s="246" t="s">
        <v>18205</v>
      </c>
      <c r="L4529" s="245" t="s">
        <v>568</v>
      </c>
    </row>
    <row r="4530" spans="1:12" x14ac:dyDescent="0.25">
      <c r="A4530" s="245" t="s">
        <v>2037</v>
      </c>
      <c r="B4530" s="245" t="s">
        <v>2036</v>
      </c>
      <c r="C4530" s="245" t="s">
        <v>2430</v>
      </c>
      <c r="D4530" s="245" t="s">
        <v>2429</v>
      </c>
      <c r="E4530" s="246" t="s">
        <v>44</v>
      </c>
      <c r="F4530" s="245" t="s">
        <v>44</v>
      </c>
      <c r="G4530" s="245" t="s">
        <v>2786</v>
      </c>
      <c r="H4530" s="245" t="s">
        <v>19917</v>
      </c>
      <c r="I4530" s="245" t="s">
        <v>24</v>
      </c>
      <c r="J4530" s="245" t="s">
        <v>59</v>
      </c>
      <c r="K4530" s="246" t="s">
        <v>8671</v>
      </c>
      <c r="L4530" s="245" t="s">
        <v>568</v>
      </c>
    </row>
    <row r="4531" spans="1:12" x14ac:dyDescent="0.25">
      <c r="A4531" s="245" t="s">
        <v>2037</v>
      </c>
      <c r="B4531" s="245" t="s">
        <v>2036</v>
      </c>
      <c r="C4531" s="245" t="s">
        <v>2430</v>
      </c>
      <c r="D4531" s="245" t="s">
        <v>2429</v>
      </c>
      <c r="E4531" s="246" t="s">
        <v>44</v>
      </c>
      <c r="F4531" s="245" t="s">
        <v>44</v>
      </c>
      <c r="G4531" s="245" t="s">
        <v>2784</v>
      </c>
      <c r="H4531" s="245" t="s">
        <v>19918</v>
      </c>
      <c r="I4531" s="245" t="s">
        <v>24</v>
      </c>
      <c r="J4531" s="245" t="s">
        <v>59</v>
      </c>
      <c r="K4531" s="246" t="s">
        <v>14727</v>
      </c>
      <c r="L4531" s="245" t="s">
        <v>568</v>
      </c>
    </row>
    <row r="4532" spans="1:12" x14ac:dyDescent="0.25">
      <c r="A4532" s="245" t="s">
        <v>2037</v>
      </c>
      <c r="B4532" s="245" t="s">
        <v>2036</v>
      </c>
      <c r="C4532" s="245" t="s">
        <v>2430</v>
      </c>
      <c r="D4532" s="245" t="s">
        <v>2429</v>
      </c>
      <c r="E4532" s="246" t="s">
        <v>44</v>
      </c>
      <c r="F4532" s="245" t="s">
        <v>44</v>
      </c>
      <c r="G4532" s="245" t="s">
        <v>2782</v>
      </c>
      <c r="H4532" s="245" t="s">
        <v>19919</v>
      </c>
      <c r="I4532" s="245" t="s">
        <v>24</v>
      </c>
      <c r="J4532" s="245" t="s">
        <v>59</v>
      </c>
      <c r="K4532" s="246" t="s">
        <v>15007</v>
      </c>
      <c r="L4532" s="245" t="s">
        <v>568</v>
      </c>
    </row>
    <row r="4533" spans="1:12" x14ac:dyDescent="0.25">
      <c r="A4533" s="245" t="s">
        <v>2037</v>
      </c>
      <c r="B4533" s="245" t="s">
        <v>2036</v>
      </c>
      <c r="C4533" s="245" t="s">
        <v>2430</v>
      </c>
      <c r="D4533" s="245" t="s">
        <v>2429</v>
      </c>
      <c r="E4533" s="246" t="s">
        <v>44</v>
      </c>
      <c r="F4533" s="245" t="s">
        <v>44</v>
      </c>
      <c r="G4533" s="245" t="s">
        <v>2781</v>
      </c>
      <c r="H4533" s="245" t="s">
        <v>19920</v>
      </c>
      <c r="I4533" s="245" t="s">
        <v>24</v>
      </c>
      <c r="J4533" s="245" t="s">
        <v>59</v>
      </c>
      <c r="K4533" s="246" t="s">
        <v>19921</v>
      </c>
      <c r="L4533" s="245" t="s">
        <v>568</v>
      </c>
    </row>
    <row r="4534" spans="1:12" x14ac:dyDescent="0.25">
      <c r="A4534" s="245" t="s">
        <v>2037</v>
      </c>
      <c r="B4534" s="245" t="s">
        <v>2036</v>
      </c>
      <c r="C4534" s="245" t="s">
        <v>2430</v>
      </c>
      <c r="D4534" s="245" t="s">
        <v>2429</v>
      </c>
      <c r="E4534" s="246" t="s">
        <v>44</v>
      </c>
      <c r="F4534" s="245" t="s">
        <v>44</v>
      </c>
      <c r="G4534" s="245" t="s">
        <v>2780</v>
      </c>
      <c r="H4534" s="245" t="s">
        <v>19922</v>
      </c>
      <c r="I4534" s="245" t="s">
        <v>24</v>
      </c>
      <c r="J4534" s="245" t="s">
        <v>59</v>
      </c>
      <c r="K4534" s="246" t="s">
        <v>19923</v>
      </c>
      <c r="L4534" s="245" t="s">
        <v>568</v>
      </c>
    </row>
    <row r="4535" spans="1:12" x14ac:dyDescent="0.25">
      <c r="A4535" s="245" t="s">
        <v>2037</v>
      </c>
      <c r="B4535" s="245" t="s">
        <v>2036</v>
      </c>
      <c r="C4535" s="245" t="s">
        <v>2430</v>
      </c>
      <c r="D4535" s="245" t="s">
        <v>2429</v>
      </c>
      <c r="E4535" s="246" t="s">
        <v>44</v>
      </c>
      <c r="F4535" s="245" t="s">
        <v>44</v>
      </c>
      <c r="G4535" s="245" t="s">
        <v>2779</v>
      </c>
      <c r="H4535" s="245" t="s">
        <v>19924</v>
      </c>
      <c r="I4535" s="245" t="s">
        <v>24</v>
      </c>
      <c r="J4535" s="245" t="s">
        <v>59</v>
      </c>
      <c r="K4535" s="246" t="s">
        <v>3381</v>
      </c>
      <c r="L4535" s="245" t="s">
        <v>568</v>
      </c>
    </row>
    <row r="4536" spans="1:12" x14ac:dyDescent="0.25">
      <c r="A4536" s="245" t="s">
        <v>2037</v>
      </c>
      <c r="B4536" s="245" t="s">
        <v>2036</v>
      </c>
      <c r="C4536" s="245" t="s">
        <v>2430</v>
      </c>
      <c r="D4536" s="245" t="s">
        <v>2429</v>
      </c>
      <c r="E4536" s="246" t="s">
        <v>44</v>
      </c>
      <c r="F4536" s="245" t="s">
        <v>44</v>
      </c>
      <c r="G4536" s="245" t="s">
        <v>2778</v>
      </c>
      <c r="H4536" s="245" t="s">
        <v>19925</v>
      </c>
      <c r="I4536" s="245" t="s">
        <v>24</v>
      </c>
      <c r="J4536" s="245" t="s">
        <v>59</v>
      </c>
      <c r="K4536" s="246" t="s">
        <v>19926</v>
      </c>
      <c r="L4536" s="245" t="s">
        <v>568</v>
      </c>
    </row>
    <row r="4537" spans="1:12" x14ac:dyDescent="0.25">
      <c r="A4537" s="245" t="s">
        <v>2037</v>
      </c>
      <c r="B4537" s="245" t="s">
        <v>2036</v>
      </c>
      <c r="C4537" s="245" t="s">
        <v>2430</v>
      </c>
      <c r="D4537" s="245" t="s">
        <v>2429</v>
      </c>
      <c r="E4537" s="246" t="s">
        <v>44</v>
      </c>
      <c r="F4537" s="245" t="s">
        <v>44</v>
      </c>
      <c r="G4537" s="245" t="s">
        <v>2777</v>
      </c>
      <c r="H4537" s="245" t="s">
        <v>19927</v>
      </c>
      <c r="I4537" s="245" t="s">
        <v>24</v>
      </c>
      <c r="J4537" s="245" t="s">
        <v>59</v>
      </c>
      <c r="K4537" s="246" t="s">
        <v>12529</v>
      </c>
      <c r="L4537" s="245" t="s">
        <v>568</v>
      </c>
    </row>
    <row r="4538" spans="1:12" x14ac:dyDescent="0.25">
      <c r="A4538" s="245" t="s">
        <v>2037</v>
      </c>
      <c r="B4538" s="245" t="s">
        <v>2036</v>
      </c>
      <c r="C4538" s="245" t="s">
        <v>2430</v>
      </c>
      <c r="D4538" s="245" t="s">
        <v>2429</v>
      </c>
      <c r="E4538" s="246" t="s">
        <v>44</v>
      </c>
      <c r="F4538" s="245" t="s">
        <v>44</v>
      </c>
      <c r="G4538" s="245" t="s">
        <v>2776</v>
      </c>
      <c r="H4538" s="245" t="s">
        <v>19928</v>
      </c>
      <c r="I4538" s="245" t="s">
        <v>24</v>
      </c>
      <c r="J4538" s="245" t="s">
        <v>59</v>
      </c>
      <c r="K4538" s="246" t="s">
        <v>19929</v>
      </c>
      <c r="L4538" s="245" t="s">
        <v>568</v>
      </c>
    </row>
    <row r="4539" spans="1:12" x14ac:dyDescent="0.25">
      <c r="A4539" s="245" t="s">
        <v>2037</v>
      </c>
      <c r="B4539" s="245" t="s">
        <v>2036</v>
      </c>
      <c r="C4539" s="245" t="s">
        <v>2430</v>
      </c>
      <c r="D4539" s="245" t="s">
        <v>2429</v>
      </c>
      <c r="E4539" s="246" t="s">
        <v>44</v>
      </c>
      <c r="F4539" s="245" t="s">
        <v>44</v>
      </c>
      <c r="G4539" s="245" t="s">
        <v>2775</v>
      </c>
      <c r="H4539" s="245" t="s">
        <v>19930</v>
      </c>
      <c r="I4539" s="245" t="s">
        <v>24</v>
      </c>
      <c r="J4539" s="245" t="s">
        <v>59</v>
      </c>
      <c r="K4539" s="246" t="s">
        <v>19931</v>
      </c>
      <c r="L4539" s="245" t="s">
        <v>568</v>
      </c>
    </row>
    <row r="4540" spans="1:12" x14ac:dyDescent="0.25">
      <c r="A4540" s="245" t="s">
        <v>2037</v>
      </c>
      <c r="B4540" s="245" t="s">
        <v>2036</v>
      </c>
      <c r="C4540" s="245" t="s">
        <v>2430</v>
      </c>
      <c r="D4540" s="245" t="s">
        <v>2429</v>
      </c>
      <c r="E4540" s="246" t="s">
        <v>44</v>
      </c>
      <c r="F4540" s="245" t="s">
        <v>44</v>
      </c>
      <c r="G4540" s="245" t="s">
        <v>2774</v>
      </c>
      <c r="H4540" s="245" t="s">
        <v>19932</v>
      </c>
      <c r="I4540" s="245" t="s">
        <v>24</v>
      </c>
      <c r="J4540" s="245" t="s">
        <v>59</v>
      </c>
      <c r="K4540" s="246" t="s">
        <v>19933</v>
      </c>
      <c r="L4540" s="245" t="s">
        <v>568</v>
      </c>
    </row>
    <row r="4541" spans="1:12" x14ac:dyDescent="0.25">
      <c r="A4541" s="245" t="s">
        <v>2037</v>
      </c>
      <c r="B4541" s="245" t="s">
        <v>2036</v>
      </c>
      <c r="C4541" s="245" t="s">
        <v>2430</v>
      </c>
      <c r="D4541" s="245" t="s">
        <v>2429</v>
      </c>
      <c r="E4541" s="246" t="s">
        <v>44</v>
      </c>
      <c r="F4541" s="245" t="s">
        <v>44</v>
      </c>
      <c r="G4541" s="245" t="s">
        <v>2773</v>
      </c>
      <c r="H4541" s="245" t="s">
        <v>19934</v>
      </c>
      <c r="I4541" s="245" t="s">
        <v>24</v>
      </c>
      <c r="J4541" s="245" t="s">
        <v>59</v>
      </c>
      <c r="K4541" s="246" t="s">
        <v>19935</v>
      </c>
      <c r="L4541" s="245" t="s">
        <v>568</v>
      </c>
    </row>
    <row r="4542" spans="1:12" x14ac:dyDescent="0.25">
      <c r="A4542" s="245" t="s">
        <v>2037</v>
      </c>
      <c r="B4542" s="245" t="s">
        <v>2036</v>
      </c>
      <c r="C4542" s="245" t="s">
        <v>2430</v>
      </c>
      <c r="D4542" s="245" t="s">
        <v>2429</v>
      </c>
      <c r="E4542" s="246" t="s">
        <v>44</v>
      </c>
      <c r="F4542" s="245" t="s">
        <v>44</v>
      </c>
      <c r="G4542" s="245" t="s">
        <v>2772</v>
      </c>
      <c r="H4542" s="245" t="s">
        <v>19936</v>
      </c>
      <c r="I4542" s="245" t="s">
        <v>24</v>
      </c>
      <c r="J4542" s="245" t="s">
        <v>59</v>
      </c>
      <c r="K4542" s="246" t="s">
        <v>19937</v>
      </c>
      <c r="L4542" s="245" t="s">
        <v>568</v>
      </c>
    </row>
    <row r="4543" spans="1:12" x14ac:dyDescent="0.25">
      <c r="A4543" s="245" t="s">
        <v>2037</v>
      </c>
      <c r="B4543" s="245" t="s">
        <v>2036</v>
      </c>
      <c r="C4543" s="245" t="s">
        <v>2430</v>
      </c>
      <c r="D4543" s="245" t="s">
        <v>2429</v>
      </c>
      <c r="E4543" s="246" t="s">
        <v>44</v>
      </c>
      <c r="F4543" s="245" t="s">
        <v>44</v>
      </c>
      <c r="G4543" s="245" t="s">
        <v>2771</v>
      </c>
      <c r="H4543" s="245" t="s">
        <v>2770</v>
      </c>
      <c r="I4543" s="245" t="s">
        <v>24</v>
      </c>
      <c r="J4543" s="245" t="s">
        <v>59</v>
      </c>
      <c r="K4543" s="246" t="s">
        <v>19938</v>
      </c>
      <c r="L4543" s="245" t="s">
        <v>568</v>
      </c>
    </row>
    <row r="4544" spans="1:12" x14ac:dyDescent="0.25">
      <c r="A4544" s="245" t="s">
        <v>2037</v>
      </c>
      <c r="B4544" s="245" t="s">
        <v>2036</v>
      </c>
      <c r="C4544" s="245" t="s">
        <v>2430</v>
      </c>
      <c r="D4544" s="245" t="s">
        <v>2429</v>
      </c>
      <c r="E4544" s="246" t="s">
        <v>44</v>
      </c>
      <c r="F4544" s="245" t="s">
        <v>44</v>
      </c>
      <c r="G4544" s="245" t="s">
        <v>2769</v>
      </c>
      <c r="H4544" s="245" t="s">
        <v>2768</v>
      </c>
      <c r="I4544" s="245" t="s">
        <v>24</v>
      </c>
      <c r="J4544" s="245" t="s">
        <v>59</v>
      </c>
      <c r="K4544" s="246" t="s">
        <v>4813</v>
      </c>
      <c r="L4544" s="245" t="s">
        <v>568</v>
      </c>
    </row>
    <row r="4545" spans="1:12" x14ac:dyDescent="0.25">
      <c r="A4545" s="245" t="s">
        <v>2037</v>
      </c>
      <c r="B4545" s="245" t="s">
        <v>2036</v>
      </c>
      <c r="C4545" s="245" t="s">
        <v>2430</v>
      </c>
      <c r="D4545" s="245" t="s">
        <v>2429</v>
      </c>
      <c r="E4545" s="246" t="s">
        <v>44</v>
      </c>
      <c r="F4545" s="245" t="s">
        <v>44</v>
      </c>
      <c r="G4545" s="245" t="s">
        <v>2767</v>
      </c>
      <c r="H4545" s="245" t="s">
        <v>2766</v>
      </c>
      <c r="I4545" s="245" t="s">
        <v>24</v>
      </c>
      <c r="J4545" s="245" t="s">
        <v>59</v>
      </c>
      <c r="K4545" s="246" t="s">
        <v>19939</v>
      </c>
      <c r="L4545" s="245" t="s">
        <v>568</v>
      </c>
    </row>
    <row r="4546" spans="1:12" x14ac:dyDescent="0.25">
      <c r="A4546" s="245" t="s">
        <v>2037</v>
      </c>
      <c r="B4546" s="245" t="s">
        <v>2036</v>
      </c>
      <c r="C4546" s="245" t="s">
        <v>2430</v>
      </c>
      <c r="D4546" s="245" t="s">
        <v>2429</v>
      </c>
      <c r="E4546" s="246" t="s">
        <v>44</v>
      </c>
      <c r="F4546" s="245" t="s">
        <v>44</v>
      </c>
      <c r="G4546" s="245" t="s">
        <v>2765</v>
      </c>
      <c r="H4546" s="245" t="s">
        <v>2764</v>
      </c>
      <c r="I4546" s="245" t="s">
        <v>24</v>
      </c>
      <c r="J4546" s="245" t="s">
        <v>59</v>
      </c>
      <c r="K4546" s="246" t="s">
        <v>8420</v>
      </c>
      <c r="L4546" s="245" t="s">
        <v>568</v>
      </c>
    </row>
    <row r="4547" spans="1:12" x14ac:dyDescent="0.25">
      <c r="A4547" s="245" t="s">
        <v>2037</v>
      </c>
      <c r="B4547" s="245" t="s">
        <v>2036</v>
      </c>
      <c r="C4547" s="245" t="s">
        <v>2430</v>
      </c>
      <c r="D4547" s="245" t="s">
        <v>2429</v>
      </c>
      <c r="E4547" s="246" t="s">
        <v>44</v>
      </c>
      <c r="F4547" s="245" t="s">
        <v>44</v>
      </c>
      <c r="G4547" s="245" t="s">
        <v>2762</v>
      </c>
      <c r="H4547" s="245" t="s">
        <v>2761</v>
      </c>
      <c r="I4547" s="245" t="s">
        <v>24</v>
      </c>
      <c r="J4547" s="245" t="s">
        <v>59</v>
      </c>
      <c r="K4547" s="246" t="s">
        <v>19940</v>
      </c>
      <c r="L4547" s="245" t="s">
        <v>568</v>
      </c>
    </row>
    <row r="4548" spans="1:12" x14ac:dyDescent="0.25">
      <c r="A4548" s="245" t="s">
        <v>2037</v>
      </c>
      <c r="B4548" s="245" t="s">
        <v>2036</v>
      </c>
      <c r="C4548" s="245" t="s">
        <v>2430</v>
      </c>
      <c r="D4548" s="245" t="s">
        <v>2429</v>
      </c>
      <c r="E4548" s="246" t="s">
        <v>44</v>
      </c>
      <c r="F4548" s="245" t="s">
        <v>44</v>
      </c>
      <c r="G4548" s="245" t="s">
        <v>2760</v>
      </c>
      <c r="H4548" s="245" t="s">
        <v>2759</v>
      </c>
      <c r="I4548" s="245" t="s">
        <v>24</v>
      </c>
      <c r="J4548" s="245" t="s">
        <v>59</v>
      </c>
      <c r="K4548" s="246" t="s">
        <v>8431</v>
      </c>
      <c r="L4548" s="245" t="s">
        <v>568</v>
      </c>
    </row>
    <row r="4549" spans="1:12" x14ac:dyDescent="0.25">
      <c r="A4549" s="245" t="s">
        <v>2037</v>
      </c>
      <c r="B4549" s="245" t="s">
        <v>2036</v>
      </c>
      <c r="C4549" s="245" t="s">
        <v>2430</v>
      </c>
      <c r="D4549" s="245" t="s">
        <v>2429</v>
      </c>
      <c r="E4549" s="246" t="s">
        <v>44</v>
      </c>
      <c r="F4549" s="245" t="s">
        <v>44</v>
      </c>
      <c r="G4549" s="245" t="s">
        <v>2758</v>
      </c>
      <c r="H4549" s="245" t="s">
        <v>2757</v>
      </c>
      <c r="I4549" s="245" t="s">
        <v>24</v>
      </c>
      <c r="J4549" s="245" t="s">
        <v>59</v>
      </c>
      <c r="K4549" s="246" t="s">
        <v>19941</v>
      </c>
      <c r="L4549" s="245" t="s">
        <v>568</v>
      </c>
    </row>
    <row r="4550" spans="1:12" x14ac:dyDescent="0.25">
      <c r="A4550" s="245" t="s">
        <v>2037</v>
      </c>
      <c r="B4550" s="245" t="s">
        <v>2036</v>
      </c>
      <c r="C4550" s="245" t="s">
        <v>2430</v>
      </c>
      <c r="D4550" s="245" t="s">
        <v>2429</v>
      </c>
      <c r="E4550" s="246" t="s">
        <v>44</v>
      </c>
      <c r="F4550" s="245" t="s">
        <v>44</v>
      </c>
      <c r="G4550" s="245" t="s">
        <v>2756</v>
      </c>
      <c r="H4550" s="245" t="s">
        <v>2755</v>
      </c>
      <c r="I4550" s="245" t="s">
        <v>24</v>
      </c>
      <c r="J4550" s="245" t="s">
        <v>59</v>
      </c>
      <c r="K4550" s="246" t="s">
        <v>9657</v>
      </c>
      <c r="L4550" s="245" t="s">
        <v>568</v>
      </c>
    </row>
    <row r="4551" spans="1:12" x14ac:dyDescent="0.25">
      <c r="A4551" s="245" t="s">
        <v>2037</v>
      </c>
      <c r="B4551" s="245" t="s">
        <v>2036</v>
      </c>
      <c r="C4551" s="245" t="s">
        <v>2430</v>
      </c>
      <c r="D4551" s="245" t="s">
        <v>2429</v>
      </c>
      <c r="E4551" s="246" t="s">
        <v>44</v>
      </c>
      <c r="F4551" s="245" t="s">
        <v>44</v>
      </c>
      <c r="G4551" s="245" t="s">
        <v>2754</v>
      </c>
      <c r="H4551" s="245" t="s">
        <v>2753</v>
      </c>
      <c r="I4551" s="245" t="s">
        <v>24</v>
      </c>
      <c r="J4551" s="245" t="s">
        <v>59</v>
      </c>
      <c r="K4551" s="246" t="s">
        <v>9624</v>
      </c>
      <c r="L4551" s="245" t="s">
        <v>568</v>
      </c>
    </row>
    <row r="4552" spans="1:12" x14ac:dyDescent="0.25">
      <c r="A4552" s="245" t="s">
        <v>2037</v>
      </c>
      <c r="B4552" s="245" t="s">
        <v>2036</v>
      </c>
      <c r="C4552" s="245" t="s">
        <v>2430</v>
      </c>
      <c r="D4552" s="245" t="s">
        <v>2429</v>
      </c>
      <c r="E4552" s="246" t="s">
        <v>44</v>
      </c>
      <c r="F4552" s="245" t="s">
        <v>44</v>
      </c>
      <c r="G4552" s="245" t="s">
        <v>2752</v>
      </c>
      <c r="H4552" s="245" t="s">
        <v>2751</v>
      </c>
      <c r="I4552" s="245" t="s">
        <v>24</v>
      </c>
      <c r="J4552" s="245" t="s">
        <v>59</v>
      </c>
      <c r="K4552" s="246" t="s">
        <v>19942</v>
      </c>
      <c r="L4552" s="245" t="s">
        <v>568</v>
      </c>
    </row>
    <row r="4553" spans="1:12" x14ac:dyDescent="0.25">
      <c r="A4553" s="245" t="s">
        <v>2037</v>
      </c>
      <c r="B4553" s="245" t="s">
        <v>2036</v>
      </c>
      <c r="C4553" s="245" t="s">
        <v>2430</v>
      </c>
      <c r="D4553" s="245" t="s">
        <v>2429</v>
      </c>
      <c r="E4553" s="246" t="s">
        <v>44</v>
      </c>
      <c r="F4553" s="245" t="s">
        <v>44</v>
      </c>
      <c r="G4553" s="245" t="s">
        <v>2750</v>
      </c>
      <c r="H4553" s="245" t="s">
        <v>2749</v>
      </c>
      <c r="I4553" s="245" t="s">
        <v>24</v>
      </c>
      <c r="J4553" s="245" t="s">
        <v>59</v>
      </c>
      <c r="K4553" s="246" t="s">
        <v>10441</v>
      </c>
      <c r="L4553" s="245" t="s">
        <v>568</v>
      </c>
    </row>
    <row r="4554" spans="1:12" x14ac:dyDescent="0.25">
      <c r="A4554" s="245" t="s">
        <v>2037</v>
      </c>
      <c r="B4554" s="245" t="s">
        <v>2036</v>
      </c>
      <c r="C4554" s="245" t="s">
        <v>2430</v>
      </c>
      <c r="D4554" s="245" t="s">
        <v>2429</v>
      </c>
      <c r="E4554" s="246" t="s">
        <v>44</v>
      </c>
      <c r="F4554" s="245" t="s">
        <v>44</v>
      </c>
      <c r="G4554" s="245" t="s">
        <v>2748</v>
      </c>
      <c r="H4554" s="245" t="s">
        <v>2747</v>
      </c>
      <c r="I4554" s="245" t="s">
        <v>24</v>
      </c>
      <c r="J4554" s="245" t="s">
        <v>59</v>
      </c>
      <c r="K4554" s="246" t="s">
        <v>8942</v>
      </c>
      <c r="L4554" s="245" t="s">
        <v>568</v>
      </c>
    </row>
    <row r="4555" spans="1:12" x14ac:dyDescent="0.25">
      <c r="A4555" s="245" t="s">
        <v>2037</v>
      </c>
      <c r="B4555" s="245" t="s">
        <v>2036</v>
      </c>
      <c r="C4555" s="245" t="s">
        <v>2430</v>
      </c>
      <c r="D4555" s="245" t="s">
        <v>2429</v>
      </c>
      <c r="E4555" s="246" t="s">
        <v>44</v>
      </c>
      <c r="F4555" s="245" t="s">
        <v>44</v>
      </c>
      <c r="G4555" s="245" t="s">
        <v>2746</v>
      </c>
      <c r="H4555" s="245" t="s">
        <v>2745</v>
      </c>
      <c r="I4555" s="245" t="s">
        <v>24</v>
      </c>
      <c r="J4555" s="245" t="s">
        <v>59</v>
      </c>
      <c r="K4555" s="246" t="s">
        <v>15023</v>
      </c>
      <c r="L4555" s="245" t="s">
        <v>568</v>
      </c>
    </row>
    <row r="4556" spans="1:12" x14ac:dyDescent="0.25">
      <c r="A4556" s="245" t="s">
        <v>2037</v>
      </c>
      <c r="B4556" s="245" t="s">
        <v>2036</v>
      </c>
      <c r="C4556" s="245" t="s">
        <v>2430</v>
      </c>
      <c r="D4556" s="245" t="s">
        <v>2429</v>
      </c>
      <c r="E4556" s="246" t="s">
        <v>44</v>
      </c>
      <c r="F4556" s="245" t="s">
        <v>44</v>
      </c>
      <c r="G4556" s="245" t="s">
        <v>2744</v>
      </c>
      <c r="H4556" s="245" t="s">
        <v>2743</v>
      </c>
      <c r="I4556" s="245" t="s">
        <v>24</v>
      </c>
      <c r="J4556" s="245" t="s">
        <v>59</v>
      </c>
      <c r="K4556" s="246" t="s">
        <v>8317</v>
      </c>
      <c r="L4556" s="245" t="s">
        <v>568</v>
      </c>
    </row>
    <row r="4557" spans="1:12" x14ac:dyDescent="0.25">
      <c r="A4557" s="245" t="s">
        <v>2037</v>
      </c>
      <c r="B4557" s="245" t="s">
        <v>2036</v>
      </c>
      <c r="C4557" s="245" t="s">
        <v>2430</v>
      </c>
      <c r="D4557" s="245" t="s">
        <v>2429</v>
      </c>
      <c r="E4557" s="246" t="s">
        <v>44</v>
      </c>
      <c r="F4557" s="245" t="s">
        <v>44</v>
      </c>
      <c r="G4557" s="245" t="s">
        <v>2742</v>
      </c>
      <c r="H4557" s="245" t="s">
        <v>2741</v>
      </c>
      <c r="I4557" s="245" t="s">
        <v>24</v>
      </c>
      <c r="J4557" s="245" t="s">
        <v>59</v>
      </c>
      <c r="K4557" s="246" t="s">
        <v>12666</v>
      </c>
      <c r="L4557" s="245" t="s">
        <v>568</v>
      </c>
    </row>
    <row r="4558" spans="1:12" x14ac:dyDescent="0.25">
      <c r="A4558" s="245" t="s">
        <v>2037</v>
      </c>
      <c r="B4558" s="245" t="s">
        <v>2036</v>
      </c>
      <c r="C4558" s="245" t="s">
        <v>2430</v>
      </c>
      <c r="D4558" s="245" t="s">
        <v>2429</v>
      </c>
      <c r="E4558" s="246" t="s">
        <v>44</v>
      </c>
      <c r="F4558" s="245" t="s">
        <v>44</v>
      </c>
      <c r="G4558" s="245" t="s">
        <v>2740</v>
      </c>
      <c r="H4558" s="245" t="s">
        <v>2739</v>
      </c>
      <c r="I4558" s="245" t="s">
        <v>24</v>
      </c>
      <c r="J4558" s="245" t="s">
        <v>59</v>
      </c>
      <c r="K4558" s="246" t="s">
        <v>19943</v>
      </c>
      <c r="L4558" s="245" t="s">
        <v>568</v>
      </c>
    </row>
    <row r="4559" spans="1:12" x14ac:dyDescent="0.25">
      <c r="A4559" s="245" t="s">
        <v>2037</v>
      </c>
      <c r="B4559" s="245" t="s">
        <v>2036</v>
      </c>
      <c r="C4559" s="245" t="s">
        <v>2430</v>
      </c>
      <c r="D4559" s="245" t="s">
        <v>2429</v>
      </c>
      <c r="E4559" s="246" t="s">
        <v>44</v>
      </c>
      <c r="F4559" s="245" t="s">
        <v>44</v>
      </c>
      <c r="G4559" s="245" t="s">
        <v>2738</v>
      </c>
      <c r="H4559" s="245" t="s">
        <v>2737</v>
      </c>
      <c r="I4559" s="245" t="s">
        <v>24</v>
      </c>
      <c r="J4559" s="245" t="s">
        <v>59</v>
      </c>
      <c r="K4559" s="246" t="s">
        <v>19944</v>
      </c>
      <c r="L4559" s="245" t="s">
        <v>568</v>
      </c>
    </row>
    <row r="4560" spans="1:12" x14ac:dyDescent="0.25">
      <c r="A4560" s="245" t="s">
        <v>2037</v>
      </c>
      <c r="B4560" s="245" t="s">
        <v>2036</v>
      </c>
      <c r="C4560" s="245" t="s">
        <v>2430</v>
      </c>
      <c r="D4560" s="245" t="s">
        <v>2429</v>
      </c>
      <c r="E4560" s="246" t="s">
        <v>44</v>
      </c>
      <c r="F4560" s="245" t="s">
        <v>44</v>
      </c>
      <c r="G4560" s="245" t="s">
        <v>2736</v>
      </c>
      <c r="H4560" s="245" t="s">
        <v>2735</v>
      </c>
      <c r="I4560" s="245" t="s">
        <v>24</v>
      </c>
      <c r="J4560" s="245" t="s">
        <v>59</v>
      </c>
      <c r="K4560" s="246" t="s">
        <v>19945</v>
      </c>
      <c r="L4560" s="245" t="s">
        <v>568</v>
      </c>
    </row>
    <row r="4561" spans="1:12" x14ac:dyDescent="0.25">
      <c r="A4561" s="245" t="s">
        <v>2037</v>
      </c>
      <c r="B4561" s="245" t="s">
        <v>2036</v>
      </c>
      <c r="C4561" s="245" t="s">
        <v>2430</v>
      </c>
      <c r="D4561" s="245" t="s">
        <v>2429</v>
      </c>
      <c r="E4561" s="246" t="s">
        <v>44</v>
      </c>
      <c r="F4561" s="245" t="s">
        <v>44</v>
      </c>
      <c r="G4561" s="245" t="s">
        <v>2734</v>
      </c>
      <c r="H4561" s="245" t="s">
        <v>2733</v>
      </c>
      <c r="I4561" s="245" t="s">
        <v>24</v>
      </c>
      <c r="J4561" s="245" t="s">
        <v>59</v>
      </c>
      <c r="K4561" s="246" t="s">
        <v>19946</v>
      </c>
      <c r="L4561" s="245" t="s">
        <v>568</v>
      </c>
    </row>
    <row r="4562" spans="1:12" x14ac:dyDescent="0.25">
      <c r="A4562" s="245" t="s">
        <v>2037</v>
      </c>
      <c r="B4562" s="245" t="s">
        <v>2036</v>
      </c>
      <c r="C4562" s="245" t="s">
        <v>2430</v>
      </c>
      <c r="D4562" s="245" t="s">
        <v>2429</v>
      </c>
      <c r="E4562" s="246" t="s">
        <v>44</v>
      </c>
      <c r="F4562" s="245" t="s">
        <v>44</v>
      </c>
      <c r="G4562" s="245" t="s">
        <v>2732</v>
      </c>
      <c r="H4562" s="245" t="s">
        <v>2731</v>
      </c>
      <c r="I4562" s="245" t="s">
        <v>24</v>
      </c>
      <c r="J4562" s="245" t="s">
        <v>59</v>
      </c>
      <c r="K4562" s="246" t="s">
        <v>19947</v>
      </c>
      <c r="L4562" s="245" t="s">
        <v>568</v>
      </c>
    </row>
    <row r="4563" spans="1:12" x14ac:dyDescent="0.25">
      <c r="A4563" s="245" t="s">
        <v>2037</v>
      </c>
      <c r="B4563" s="245" t="s">
        <v>2036</v>
      </c>
      <c r="C4563" s="245" t="s">
        <v>2430</v>
      </c>
      <c r="D4563" s="245" t="s">
        <v>2429</v>
      </c>
      <c r="E4563" s="246" t="s">
        <v>44</v>
      </c>
      <c r="F4563" s="245" t="s">
        <v>44</v>
      </c>
      <c r="G4563" s="245" t="s">
        <v>2730</v>
      </c>
      <c r="H4563" s="245" t="s">
        <v>2729</v>
      </c>
      <c r="I4563" s="245" t="s">
        <v>24</v>
      </c>
      <c r="J4563" s="245" t="s">
        <v>59</v>
      </c>
      <c r="K4563" s="246" t="s">
        <v>422</v>
      </c>
      <c r="L4563" s="245" t="s">
        <v>568</v>
      </c>
    </row>
    <row r="4564" spans="1:12" x14ac:dyDescent="0.25">
      <c r="A4564" s="245" t="s">
        <v>2037</v>
      </c>
      <c r="B4564" s="245" t="s">
        <v>2036</v>
      </c>
      <c r="C4564" s="245" t="s">
        <v>2430</v>
      </c>
      <c r="D4564" s="245" t="s">
        <v>2429</v>
      </c>
      <c r="E4564" s="246" t="s">
        <v>44</v>
      </c>
      <c r="F4564" s="245" t="s">
        <v>44</v>
      </c>
      <c r="G4564" s="245" t="s">
        <v>2728</v>
      </c>
      <c r="H4564" s="245" t="s">
        <v>2727</v>
      </c>
      <c r="I4564" s="245" t="s">
        <v>24</v>
      </c>
      <c r="J4564" s="245" t="s">
        <v>59</v>
      </c>
      <c r="K4564" s="246" t="s">
        <v>19948</v>
      </c>
      <c r="L4564" s="245" t="s">
        <v>568</v>
      </c>
    </row>
    <row r="4565" spans="1:12" x14ac:dyDescent="0.25">
      <c r="A4565" s="245" t="s">
        <v>2037</v>
      </c>
      <c r="B4565" s="245" t="s">
        <v>2036</v>
      </c>
      <c r="C4565" s="245" t="s">
        <v>2430</v>
      </c>
      <c r="D4565" s="245" t="s">
        <v>2429</v>
      </c>
      <c r="E4565" s="246" t="s">
        <v>44</v>
      </c>
      <c r="F4565" s="245" t="s">
        <v>44</v>
      </c>
      <c r="G4565" s="245" t="s">
        <v>2726</v>
      </c>
      <c r="H4565" s="245" t="s">
        <v>2725</v>
      </c>
      <c r="I4565" s="245" t="s">
        <v>24</v>
      </c>
      <c r="J4565" s="245" t="s">
        <v>59</v>
      </c>
      <c r="K4565" s="246" t="s">
        <v>3015</v>
      </c>
      <c r="L4565" s="245" t="s">
        <v>568</v>
      </c>
    </row>
    <row r="4566" spans="1:12" x14ac:dyDescent="0.25">
      <c r="A4566" s="245" t="s">
        <v>2037</v>
      </c>
      <c r="B4566" s="245" t="s">
        <v>2036</v>
      </c>
      <c r="C4566" s="245" t="s">
        <v>2430</v>
      </c>
      <c r="D4566" s="245" t="s">
        <v>2429</v>
      </c>
      <c r="E4566" s="246" t="s">
        <v>44</v>
      </c>
      <c r="F4566" s="245" t="s">
        <v>44</v>
      </c>
      <c r="G4566" s="245" t="s">
        <v>2724</v>
      </c>
      <c r="H4566" s="245" t="s">
        <v>2723</v>
      </c>
      <c r="I4566" s="245" t="s">
        <v>24</v>
      </c>
      <c r="J4566" s="245" t="s">
        <v>59</v>
      </c>
      <c r="K4566" s="246" t="s">
        <v>15451</v>
      </c>
      <c r="L4566" s="245" t="s">
        <v>568</v>
      </c>
    </row>
    <row r="4567" spans="1:12" x14ac:dyDescent="0.25">
      <c r="A4567" s="245" t="s">
        <v>2037</v>
      </c>
      <c r="B4567" s="245" t="s">
        <v>2036</v>
      </c>
      <c r="C4567" s="245" t="s">
        <v>2430</v>
      </c>
      <c r="D4567" s="245" t="s">
        <v>2429</v>
      </c>
      <c r="E4567" s="246" t="s">
        <v>44</v>
      </c>
      <c r="F4567" s="245" t="s">
        <v>44</v>
      </c>
      <c r="G4567" s="245" t="s">
        <v>2722</v>
      </c>
      <c r="H4567" s="245" t="s">
        <v>2721</v>
      </c>
      <c r="I4567" s="245" t="s">
        <v>24</v>
      </c>
      <c r="J4567" s="245" t="s">
        <v>59</v>
      </c>
      <c r="K4567" s="246" t="s">
        <v>19949</v>
      </c>
      <c r="L4567" s="245" t="s">
        <v>568</v>
      </c>
    </row>
    <row r="4568" spans="1:12" x14ac:dyDescent="0.25">
      <c r="A4568" s="245" t="s">
        <v>2037</v>
      </c>
      <c r="B4568" s="245" t="s">
        <v>2036</v>
      </c>
      <c r="C4568" s="245" t="s">
        <v>2430</v>
      </c>
      <c r="D4568" s="245" t="s">
        <v>2429</v>
      </c>
      <c r="E4568" s="246" t="s">
        <v>44</v>
      </c>
      <c r="F4568" s="245" t="s">
        <v>44</v>
      </c>
      <c r="G4568" s="245" t="s">
        <v>2720</v>
      </c>
      <c r="H4568" s="245" t="s">
        <v>2719</v>
      </c>
      <c r="I4568" s="245" t="s">
        <v>24</v>
      </c>
      <c r="J4568" s="245" t="s">
        <v>59</v>
      </c>
      <c r="K4568" s="246" t="s">
        <v>19950</v>
      </c>
      <c r="L4568" s="245" t="s">
        <v>568</v>
      </c>
    </row>
    <row r="4569" spans="1:12" x14ac:dyDescent="0.25">
      <c r="A4569" s="245" t="s">
        <v>2037</v>
      </c>
      <c r="B4569" s="245" t="s">
        <v>2036</v>
      </c>
      <c r="C4569" s="245" t="s">
        <v>2430</v>
      </c>
      <c r="D4569" s="245" t="s">
        <v>2429</v>
      </c>
      <c r="E4569" s="246" t="s">
        <v>44</v>
      </c>
      <c r="F4569" s="245" t="s">
        <v>44</v>
      </c>
      <c r="G4569" s="245" t="s">
        <v>2718</v>
      </c>
      <c r="H4569" s="245" t="s">
        <v>2717</v>
      </c>
      <c r="I4569" s="245" t="s">
        <v>24</v>
      </c>
      <c r="J4569" s="245" t="s">
        <v>59</v>
      </c>
      <c r="K4569" s="246" t="s">
        <v>19951</v>
      </c>
      <c r="L4569" s="245" t="s">
        <v>568</v>
      </c>
    </row>
    <row r="4570" spans="1:12" x14ac:dyDescent="0.25">
      <c r="A4570" s="245" t="s">
        <v>2037</v>
      </c>
      <c r="B4570" s="245" t="s">
        <v>2036</v>
      </c>
      <c r="C4570" s="245" t="s">
        <v>2430</v>
      </c>
      <c r="D4570" s="245" t="s">
        <v>2429</v>
      </c>
      <c r="E4570" s="246" t="s">
        <v>44</v>
      </c>
      <c r="F4570" s="245" t="s">
        <v>44</v>
      </c>
      <c r="G4570" s="245" t="s">
        <v>2716</v>
      </c>
      <c r="H4570" s="245" t="s">
        <v>2715</v>
      </c>
      <c r="I4570" s="245" t="s">
        <v>24</v>
      </c>
      <c r="J4570" s="245" t="s">
        <v>59</v>
      </c>
      <c r="K4570" s="246" t="s">
        <v>17477</v>
      </c>
      <c r="L4570" s="245" t="s">
        <v>568</v>
      </c>
    </row>
    <row r="4571" spans="1:12" x14ac:dyDescent="0.25">
      <c r="A4571" s="245" t="s">
        <v>2037</v>
      </c>
      <c r="B4571" s="245" t="s">
        <v>2036</v>
      </c>
      <c r="C4571" s="245" t="s">
        <v>2430</v>
      </c>
      <c r="D4571" s="245" t="s">
        <v>2429</v>
      </c>
      <c r="E4571" s="246" t="s">
        <v>44</v>
      </c>
      <c r="F4571" s="245" t="s">
        <v>44</v>
      </c>
      <c r="G4571" s="245" t="s">
        <v>2714</v>
      </c>
      <c r="H4571" s="245" t="s">
        <v>2713</v>
      </c>
      <c r="I4571" s="245" t="s">
        <v>24</v>
      </c>
      <c r="J4571" s="245" t="s">
        <v>59</v>
      </c>
      <c r="K4571" s="246" t="s">
        <v>19952</v>
      </c>
      <c r="L4571" s="245" t="s">
        <v>568</v>
      </c>
    </row>
    <row r="4572" spans="1:12" x14ac:dyDescent="0.25">
      <c r="A4572" s="245" t="s">
        <v>2037</v>
      </c>
      <c r="B4572" s="245" t="s">
        <v>2036</v>
      </c>
      <c r="C4572" s="245" t="s">
        <v>2430</v>
      </c>
      <c r="D4572" s="245" t="s">
        <v>2429</v>
      </c>
      <c r="E4572" s="246" t="s">
        <v>44</v>
      </c>
      <c r="F4572" s="245" t="s">
        <v>44</v>
      </c>
      <c r="G4572" s="245" t="s">
        <v>2712</v>
      </c>
      <c r="H4572" s="245" t="s">
        <v>2711</v>
      </c>
      <c r="I4572" s="245" t="s">
        <v>24</v>
      </c>
      <c r="J4572" s="245" t="s">
        <v>569</v>
      </c>
      <c r="K4572" s="246" t="s">
        <v>19953</v>
      </c>
      <c r="L4572" s="245" t="s">
        <v>568</v>
      </c>
    </row>
    <row r="4573" spans="1:12" x14ac:dyDescent="0.25">
      <c r="A4573" s="245" t="s">
        <v>2037</v>
      </c>
      <c r="B4573" s="245" t="s">
        <v>2036</v>
      </c>
      <c r="C4573" s="245" t="s">
        <v>2430</v>
      </c>
      <c r="D4573" s="245" t="s">
        <v>2429</v>
      </c>
      <c r="E4573" s="246" t="s">
        <v>44</v>
      </c>
      <c r="F4573" s="245" t="s">
        <v>44</v>
      </c>
      <c r="G4573" s="245" t="s">
        <v>2710</v>
      </c>
      <c r="H4573" s="245" t="s">
        <v>2709</v>
      </c>
      <c r="I4573" s="245" t="s">
        <v>24</v>
      </c>
      <c r="J4573" s="245" t="s">
        <v>569</v>
      </c>
      <c r="K4573" s="246" t="s">
        <v>19954</v>
      </c>
      <c r="L4573" s="245" t="s">
        <v>568</v>
      </c>
    </row>
    <row r="4574" spans="1:12" x14ac:dyDescent="0.25">
      <c r="A4574" s="245" t="s">
        <v>2037</v>
      </c>
      <c r="B4574" s="245" t="s">
        <v>2036</v>
      </c>
      <c r="C4574" s="245" t="s">
        <v>2430</v>
      </c>
      <c r="D4574" s="245" t="s">
        <v>2429</v>
      </c>
      <c r="E4574" s="246" t="s">
        <v>44</v>
      </c>
      <c r="F4574" s="245" t="s">
        <v>44</v>
      </c>
      <c r="G4574" s="245" t="s">
        <v>2708</v>
      </c>
      <c r="H4574" s="245" t="s">
        <v>2707</v>
      </c>
      <c r="I4574" s="245" t="s">
        <v>24</v>
      </c>
      <c r="J4574" s="245" t="s">
        <v>569</v>
      </c>
      <c r="K4574" s="246" t="s">
        <v>19955</v>
      </c>
      <c r="L4574" s="245" t="s">
        <v>568</v>
      </c>
    </row>
    <row r="4575" spans="1:12" x14ac:dyDescent="0.25">
      <c r="A4575" s="245" t="s">
        <v>2037</v>
      </c>
      <c r="B4575" s="245" t="s">
        <v>2036</v>
      </c>
      <c r="C4575" s="245" t="s">
        <v>2430</v>
      </c>
      <c r="D4575" s="245" t="s">
        <v>2429</v>
      </c>
      <c r="E4575" s="246" t="s">
        <v>44</v>
      </c>
      <c r="F4575" s="245" t="s">
        <v>44</v>
      </c>
      <c r="G4575" s="245" t="s">
        <v>2706</v>
      </c>
      <c r="H4575" s="245" t="s">
        <v>2705</v>
      </c>
      <c r="I4575" s="245" t="s">
        <v>24</v>
      </c>
      <c r="J4575" s="245" t="s">
        <v>569</v>
      </c>
      <c r="K4575" s="246" t="s">
        <v>19956</v>
      </c>
      <c r="L4575" s="245" t="s">
        <v>568</v>
      </c>
    </row>
    <row r="4576" spans="1:12" x14ac:dyDescent="0.25">
      <c r="A4576" s="245" t="s">
        <v>2037</v>
      </c>
      <c r="B4576" s="245" t="s">
        <v>2036</v>
      </c>
      <c r="C4576" s="245" t="s">
        <v>2430</v>
      </c>
      <c r="D4576" s="245" t="s">
        <v>2429</v>
      </c>
      <c r="E4576" s="246" t="s">
        <v>44</v>
      </c>
      <c r="F4576" s="245" t="s">
        <v>44</v>
      </c>
      <c r="G4576" s="245" t="s">
        <v>2704</v>
      </c>
      <c r="H4576" s="245" t="s">
        <v>2703</v>
      </c>
      <c r="I4576" s="245" t="s">
        <v>24</v>
      </c>
      <c r="J4576" s="245" t="s">
        <v>569</v>
      </c>
      <c r="K4576" s="246" t="s">
        <v>19957</v>
      </c>
      <c r="L4576" s="245" t="s">
        <v>568</v>
      </c>
    </row>
    <row r="4577" spans="1:12" x14ac:dyDescent="0.25">
      <c r="A4577" s="245" t="s">
        <v>2037</v>
      </c>
      <c r="B4577" s="245" t="s">
        <v>2036</v>
      </c>
      <c r="C4577" s="245" t="s">
        <v>2430</v>
      </c>
      <c r="D4577" s="245" t="s">
        <v>2429</v>
      </c>
      <c r="E4577" s="246" t="s">
        <v>44</v>
      </c>
      <c r="F4577" s="245" t="s">
        <v>44</v>
      </c>
      <c r="G4577" s="245" t="s">
        <v>2702</v>
      </c>
      <c r="H4577" s="245" t="s">
        <v>2701</v>
      </c>
      <c r="I4577" s="245" t="s">
        <v>24</v>
      </c>
      <c r="J4577" s="245" t="s">
        <v>569</v>
      </c>
      <c r="K4577" s="246" t="s">
        <v>19958</v>
      </c>
      <c r="L4577" s="245" t="s">
        <v>568</v>
      </c>
    </row>
    <row r="4578" spans="1:12" x14ac:dyDescent="0.25">
      <c r="A4578" s="245" t="s">
        <v>2037</v>
      </c>
      <c r="B4578" s="245" t="s">
        <v>2036</v>
      </c>
      <c r="C4578" s="245" t="s">
        <v>2430</v>
      </c>
      <c r="D4578" s="245" t="s">
        <v>2429</v>
      </c>
      <c r="E4578" s="246" t="s">
        <v>44</v>
      </c>
      <c r="F4578" s="245" t="s">
        <v>44</v>
      </c>
      <c r="G4578" s="245" t="s">
        <v>2700</v>
      </c>
      <c r="H4578" s="245" t="s">
        <v>2699</v>
      </c>
      <c r="I4578" s="245" t="s">
        <v>24</v>
      </c>
      <c r="J4578" s="245" t="s">
        <v>569</v>
      </c>
      <c r="K4578" s="246" t="s">
        <v>13606</v>
      </c>
      <c r="L4578" s="245" t="s">
        <v>568</v>
      </c>
    </row>
    <row r="4579" spans="1:12" x14ac:dyDescent="0.25">
      <c r="A4579" s="245" t="s">
        <v>2037</v>
      </c>
      <c r="B4579" s="245" t="s">
        <v>2036</v>
      </c>
      <c r="C4579" s="245" t="s">
        <v>2430</v>
      </c>
      <c r="D4579" s="245" t="s">
        <v>2429</v>
      </c>
      <c r="E4579" s="246" t="s">
        <v>44</v>
      </c>
      <c r="F4579" s="245" t="s">
        <v>44</v>
      </c>
      <c r="G4579" s="245" t="s">
        <v>2698</v>
      </c>
      <c r="H4579" s="245" t="s">
        <v>2697</v>
      </c>
      <c r="I4579" s="245" t="s">
        <v>24</v>
      </c>
      <c r="J4579" s="245" t="s">
        <v>569</v>
      </c>
      <c r="K4579" s="246" t="s">
        <v>8958</v>
      </c>
      <c r="L4579" s="245" t="s">
        <v>568</v>
      </c>
    </row>
    <row r="4580" spans="1:12" x14ac:dyDescent="0.25">
      <c r="A4580" s="245" t="s">
        <v>2037</v>
      </c>
      <c r="B4580" s="245" t="s">
        <v>2036</v>
      </c>
      <c r="C4580" s="245" t="s">
        <v>2430</v>
      </c>
      <c r="D4580" s="245" t="s">
        <v>2429</v>
      </c>
      <c r="E4580" s="246" t="s">
        <v>44</v>
      </c>
      <c r="F4580" s="245" t="s">
        <v>44</v>
      </c>
      <c r="G4580" s="245" t="s">
        <v>2695</v>
      </c>
      <c r="H4580" s="245" t="s">
        <v>2694</v>
      </c>
      <c r="I4580" s="245" t="s">
        <v>24</v>
      </c>
      <c r="J4580" s="245" t="s">
        <v>569</v>
      </c>
      <c r="K4580" s="246" t="s">
        <v>8212</v>
      </c>
      <c r="L4580" s="245" t="s">
        <v>568</v>
      </c>
    </row>
    <row r="4581" spans="1:12" x14ac:dyDescent="0.25">
      <c r="A4581" s="245" t="s">
        <v>2037</v>
      </c>
      <c r="B4581" s="245" t="s">
        <v>2036</v>
      </c>
      <c r="C4581" s="245" t="s">
        <v>2430</v>
      </c>
      <c r="D4581" s="245" t="s">
        <v>2429</v>
      </c>
      <c r="E4581" s="246" t="s">
        <v>44</v>
      </c>
      <c r="F4581" s="245" t="s">
        <v>44</v>
      </c>
      <c r="G4581" s="245" t="s">
        <v>2693</v>
      </c>
      <c r="H4581" s="245" t="s">
        <v>2692</v>
      </c>
      <c r="I4581" s="245" t="s">
        <v>24</v>
      </c>
      <c r="J4581" s="245" t="s">
        <v>569</v>
      </c>
      <c r="K4581" s="246" t="s">
        <v>11747</v>
      </c>
      <c r="L4581" s="245" t="s">
        <v>568</v>
      </c>
    </row>
    <row r="4582" spans="1:12" x14ac:dyDescent="0.25">
      <c r="A4582" s="245" t="s">
        <v>2037</v>
      </c>
      <c r="B4582" s="245" t="s">
        <v>2036</v>
      </c>
      <c r="C4582" s="245" t="s">
        <v>2430</v>
      </c>
      <c r="D4582" s="245" t="s">
        <v>2429</v>
      </c>
      <c r="E4582" s="246" t="s">
        <v>44</v>
      </c>
      <c r="F4582" s="245" t="s">
        <v>44</v>
      </c>
      <c r="G4582" s="245" t="s">
        <v>2691</v>
      </c>
      <c r="H4582" s="245" t="s">
        <v>2690</v>
      </c>
      <c r="I4582" s="245" t="s">
        <v>24</v>
      </c>
      <c r="J4582" s="245" t="s">
        <v>569</v>
      </c>
      <c r="K4582" s="246" t="s">
        <v>14642</v>
      </c>
      <c r="L4582" s="245" t="s">
        <v>568</v>
      </c>
    </row>
    <row r="4583" spans="1:12" x14ac:dyDescent="0.25">
      <c r="A4583" s="245" t="s">
        <v>2037</v>
      </c>
      <c r="B4583" s="245" t="s">
        <v>2036</v>
      </c>
      <c r="C4583" s="245" t="s">
        <v>2430</v>
      </c>
      <c r="D4583" s="245" t="s">
        <v>2429</v>
      </c>
      <c r="E4583" s="246" t="s">
        <v>44</v>
      </c>
      <c r="F4583" s="245" t="s">
        <v>44</v>
      </c>
      <c r="G4583" s="245" t="s">
        <v>2689</v>
      </c>
      <c r="H4583" s="245" t="s">
        <v>2688</v>
      </c>
      <c r="I4583" s="245" t="s">
        <v>24</v>
      </c>
      <c r="J4583" s="245" t="s">
        <v>569</v>
      </c>
      <c r="K4583" s="246" t="s">
        <v>15454</v>
      </c>
      <c r="L4583" s="245" t="s">
        <v>568</v>
      </c>
    </row>
    <row r="4584" spans="1:12" x14ac:dyDescent="0.25">
      <c r="A4584" s="245" t="s">
        <v>2037</v>
      </c>
      <c r="B4584" s="245" t="s">
        <v>2036</v>
      </c>
      <c r="C4584" s="245" t="s">
        <v>2430</v>
      </c>
      <c r="D4584" s="245" t="s">
        <v>2429</v>
      </c>
      <c r="E4584" s="246" t="s">
        <v>44</v>
      </c>
      <c r="F4584" s="245" t="s">
        <v>44</v>
      </c>
      <c r="G4584" s="245" t="s">
        <v>2687</v>
      </c>
      <c r="H4584" s="245" t="s">
        <v>2686</v>
      </c>
      <c r="I4584" s="245" t="s">
        <v>24</v>
      </c>
      <c r="J4584" s="245" t="s">
        <v>569</v>
      </c>
      <c r="K4584" s="246" t="s">
        <v>8943</v>
      </c>
      <c r="L4584" s="245" t="s">
        <v>568</v>
      </c>
    </row>
    <row r="4585" spans="1:12" x14ac:dyDescent="0.25">
      <c r="A4585" s="245" t="s">
        <v>2037</v>
      </c>
      <c r="B4585" s="245" t="s">
        <v>2036</v>
      </c>
      <c r="C4585" s="245" t="s">
        <v>2430</v>
      </c>
      <c r="D4585" s="245" t="s">
        <v>2429</v>
      </c>
      <c r="E4585" s="246" t="s">
        <v>44</v>
      </c>
      <c r="F4585" s="245" t="s">
        <v>44</v>
      </c>
      <c r="G4585" s="245" t="s">
        <v>2685</v>
      </c>
      <c r="H4585" s="245" t="s">
        <v>2684</v>
      </c>
      <c r="I4585" s="245" t="s">
        <v>24</v>
      </c>
      <c r="J4585" s="245" t="s">
        <v>569</v>
      </c>
      <c r="K4585" s="246" t="s">
        <v>9132</v>
      </c>
      <c r="L4585" s="245" t="s">
        <v>568</v>
      </c>
    </row>
    <row r="4586" spans="1:12" x14ac:dyDescent="0.25">
      <c r="A4586" s="245" t="s">
        <v>2037</v>
      </c>
      <c r="B4586" s="245" t="s">
        <v>2036</v>
      </c>
      <c r="C4586" s="245" t="s">
        <v>2430</v>
      </c>
      <c r="D4586" s="245" t="s">
        <v>2429</v>
      </c>
      <c r="E4586" s="246" t="s">
        <v>44</v>
      </c>
      <c r="F4586" s="245" t="s">
        <v>44</v>
      </c>
      <c r="G4586" s="245" t="s">
        <v>2683</v>
      </c>
      <c r="H4586" s="245" t="s">
        <v>2682</v>
      </c>
      <c r="I4586" s="245" t="s">
        <v>24</v>
      </c>
      <c r="J4586" s="245" t="s">
        <v>569</v>
      </c>
      <c r="K4586" s="246" t="s">
        <v>8950</v>
      </c>
      <c r="L4586" s="245" t="s">
        <v>568</v>
      </c>
    </row>
    <row r="4587" spans="1:12" x14ac:dyDescent="0.25">
      <c r="A4587" s="245" t="s">
        <v>2037</v>
      </c>
      <c r="B4587" s="245" t="s">
        <v>2036</v>
      </c>
      <c r="C4587" s="245" t="s">
        <v>2430</v>
      </c>
      <c r="D4587" s="245" t="s">
        <v>2429</v>
      </c>
      <c r="E4587" s="246" t="s">
        <v>44</v>
      </c>
      <c r="F4587" s="245" t="s">
        <v>44</v>
      </c>
      <c r="G4587" s="245" t="s">
        <v>2681</v>
      </c>
      <c r="H4587" s="245" t="s">
        <v>2680</v>
      </c>
      <c r="I4587" s="245" t="s">
        <v>24</v>
      </c>
      <c r="J4587" s="245" t="s">
        <v>569</v>
      </c>
      <c r="K4587" s="246" t="s">
        <v>19959</v>
      </c>
      <c r="L4587" s="245" t="s">
        <v>568</v>
      </c>
    </row>
    <row r="4588" spans="1:12" x14ac:dyDescent="0.25">
      <c r="A4588" s="245" t="s">
        <v>2037</v>
      </c>
      <c r="B4588" s="245" t="s">
        <v>2036</v>
      </c>
      <c r="C4588" s="245" t="s">
        <v>2430</v>
      </c>
      <c r="D4588" s="245" t="s">
        <v>2429</v>
      </c>
      <c r="E4588" s="246" t="s">
        <v>44</v>
      </c>
      <c r="F4588" s="245" t="s">
        <v>44</v>
      </c>
      <c r="G4588" s="245" t="s">
        <v>2679</v>
      </c>
      <c r="H4588" s="245" t="s">
        <v>2678</v>
      </c>
      <c r="I4588" s="245" t="s">
        <v>24</v>
      </c>
      <c r="J4588" s="245" t="s">
        <v>569</v>
      </c>
      <c r="K4588" s="246" t="s">
        <v>8894</v>
      </c>
      <c r="L4588" s="245" t="s">
        <v>568</v>
      </c>
    </row>
    <row r="4589" spans="1:12" x14ac:dyDescent="0.25">
      <c r="A4589" s="245" t="s">
        <v>2037</v>
      </c>
      <c r="B4589" s="245" t="s">
        <v>2036</v>
      </c>
      <c r="C4589" s="245" t="s">
        <v>2430</v>
      </c>
      <c r="D4589" s="245" t="s">
        <v>2429</v>
      </c>
      <c r="E4589" s="246" t="s">
        <v>44</v>
      </c>
      <c r="F4589" s="245" t="s">
        <v>44</v>
      </c>
      <c r="G4589" s="245" t="s">
        <v>2677</v>
      </c>
      <c r="H4589" s="245" t="s">
        <v>2676</v>
      </c>
      <c r="I4589" s="245" t="s">
        <v>24</v>
      </c>
      <c r="J4589" s="245" t="s">
        <v>569</v>
      </c>
      <c r="K4589" s="246" t="s">
        <v>8894</v>
      </c>
      <c r="L4589" s="245" t="s">
        <v>568</v>
      </c>
    </row>
    <row r="4590" spans="1:12" x14ac:dyDescent="0.25">
      <c r="A4590" s="245" t="s">
        <v>2037</v>
      </c>
      <c r="B4590" s="245" t="s">
        <v>2036</v>
      </c>
      <c r="C4590" s="245" t="s">
        <v>2430</v>
      </c>
      <c r="D4590" s="245" t="s">
        <v>2429</v>
      </c>
      <c r="E4590" s="246" t="s">
        <v>44</v>
      </c>
      <c r="F4590" s="245" t="s">
        <v>44</v>
      </c>
      <c r="G4590" s="245" t="s">
        <v>2675</v>
      </c>
      <c r="H4590" s="245" t="s">
        <v>2674</v>
      </c>
      <c r="I4590" s="245" t="s">
        <v>24</v>
      </c>
      <c r="J4590" s="245" t="s">
        <v>569</v>
      </c>
      <c r="K4590" s="246" t="s">
        <v>19960</v>
      </c>
      <c r="L4590" s="245" t="s">
        <v>568</v>
      </c>
    </row>
    <row r="4591" spans="1:12" x14ac:dyDescent="0.25">
      <c r="A4591" s="245" t="s">
        <v>2037</v>
      </c>
      <c r="B4591" s="245" t="s">
        <v>2036</v>
      </c>
      <c r="C4591" s="245" t="s">
        <v>2430</v>
      </c>
      <c r="D4591" s="245" t="s">
        <v>2429</v>
      </c>
      <c r="E4591" s="246" t="s">
        <v>44</v>
      </c>
      <c r="F4591" s="245" t="s">
        <v>44</v>
      </c>
      <c r="G4591" s="245" t="s">
        <v>2673</v>
      </c>
      <c r="H4591" s="245" t="s">
        <v>2672</v>
      </c>
      <c r="I4591" s="245" t="s">
        <v>24</v>
      </c>
      <c r="J4591" s="245" t="s">
        <v>569</v>
      </c>
      <c r="K4591" s="246" t="s">
        <v>19285</v>
      </c>
      <c r="L4591" s="245" t="s">
        <v>568</v>
      </c>
    </row>
    <row r="4592" spans="1:12" x14ac:dyDescent="0.25">
      <c r="A4592" s="245" t="s">
        <v>2037</v>
      </c>
      <c r="B4592" s="245" t="s">
        <v>2036</v>
      </c>
      <c r="C4592" s="245" t="s">
        <v>2430</v>
      </c>
      <c r="D4592" s="245" t="s">
        <v>2429</v>
      </c>
      <c r="E4592" s="246" t="s">
        <v>44</v>
      </c>
      <c r="F4592" s="245" t="s">
        <v>44</v>
      </c>
      <c r="G4592" s="245" t="s">
        <v>2671</v>
      </c>
      <c r="H4592" s="245" t="s">
        <v>2670</v>
      </c>
      <c r="I4592" s="245" t="s">
        <v>24</v>
      </c>
      <c r="J4592" s="245" t="s">
        <v>569</v>
      </c>
      <c r="K4592" s="246" t="s">
        <v>19373</v>
      </c>
      <c r="L4592" s="245" t="s">
        <v>568</v>
      </c>
    </row>
    <row r="4593" spans="1:12" x14ac:dyDescent="0.25">
      <c r="A4593" s="245" t="s">
        <v>2037</v>
      </c>
      <c r="B4593" s="245" t="s">
        <v>2036</v>
      </c>
      <c r="C4593" s="245" t="s">
        <v>2430</v>
      </c>
      <c r="D4593" s="245" t="s">
        <v>2429</v>
      </c>
      <c r="E4593" s="246" t="s">
        <v>44</v>
      </c>
      <c r="F4593" s="245" t="s">
        <v>44</v>
      </c>
      <c r="G4593" s="245" t="s">
        <v>2669</v>
      </c>
      <c r="H4593" s="245" t="s">
        <v>2668</v>
      </c>
      <c r="I4593" s="245" t="s">
        <v>24</v>
      </c>
      <c r="J4593" s="245" t="s">
        <v>569</v>
      </c>
      <c r="K4593" s="246" t="s">
        <v>10212</v>
      </c>
      <c r="L4593" s="245" t="s">
        <v>568</v>
      </c>
    </row>
    <row r="4594" spans="1:12" x14ac:dyDescent="0.25">
      <c r="A4594" s="245" t="s">
        <v>2037</v>
      </c>
      <c r="B4594" s="245" t="s">
        <v>2036</v>
      </c>
      <c r="C4594" s="245" t="s">
        <v>2430</v>
      </c>
      <c r="D4594" s="245" t="s">
        <v>2429</v>
      </c>
      <c r="E4594" s="246" t="s">
        <v>44</v>
      </c>
      <c r="F4594" s="245" t="s">
        <v>44</v>
      </c>
      <c r="G4594" s="245" t="s">
        <v>2667</v>
      </c>
      <c r="H4594" s="245" t="s">
        <v>2666</v>
      </c>
      <c r="I4594" s="245" t="s">
        <v>24</v>
      </c>
      <c r="J4594" s="245" t="s">
        <v>569</v>
      </c>
      <c r="K4594" s="246" t="s">
        <v>14642</v>
      </c>
      <c r="L4594" s="245" t="s">
        <v>568</v>
      </c>
    </row>
    <row r="4595" spans="1:12" x14ac:dyDescent="0.25">
      <c r="A4595" s="245" t="s">
        <v>2037</v>
      </c>
      <c r="B4595" s="245" t="s">
        <v>2036</v>
      </c>
      <c r="C4595" s="245" t="s">
        <v>2430</v>
      </c>
      <c r="D4595" s="245" t="s">
        <v>2429</v>
      </c>
      <c r="E4595" s="246" t="s">
        <v>44</v>
      </c>
      <c r="F4595" s="245" t="s">
        <v>44</v>
      </c>
      <c r="G4595" s="245" t="s">
        <v>2665</v>
      </c>
      <c r="H4595" s="245" t="s">
        <v>2664</v>
      </c>
      <c r="I4595" s="245" t="s">
        <v>24</v>
      </c>
      <c r="J4595" s="245" t="s">
        <v>569</v>
      </c>
      <c r="K4595" s="246" t="s">
        <v>446</v>
      </c>
      <c r="L4595" s="245" t="s">
        <v>568</v>
      </c>
    </row>
    <row r="4596" spans="1:12" x14ac:dyDescent="0.25">
      <c r="A4596" s="245" t="s">
        <v>2037</v>
      </c>
      <c r="B4596" s="245" t="s">
        <v>2036</v>
      </c>
      <c r="C4596" s="245" t="s">
        <v>2430</v>
      </c>
      <c r="D4596" s="245" t="s">
        <v>2429</v>
      </c>
      <c r="E4596" s="246" t="s">
        <v>44</v>
      </c>
      <c r="F4596" s="245" t="s">
        <v>44</v>
      </c>
      <c r="G4596" s="245" t="s">
        <v>2663</v>
      </c>
      <c r="H4596" s="245" t="s">
        <v>2662</v>
      </c>
      <c r="I4596" s="245" t="s">
        <v>24</v>
      </c>
      <c r="J4596" s="245" t="s">
        <v>569</v>
      </c>
      <c r="K4596" s="246" t="s">
        <v>1558</v>
      </c>
      <c r="L4596" s="245" t="s">
        <v>568</v>
      </c>
    </row>
    <row r="4597" spans="1:12" x14ac:dyDescent="0.25">
      <c r="A4597" s="245" t="s">
        <v>2037</v>
      </c>
      <c r="B4597" s="245" t="s">
        <v>2036</v>
      </c>
      <c r="C4597" s="245" t="s">
        <v>2430</v>
      </c>
      <c r="D4597" s="245" t="s">
        <v>2429</v>
      </c>
      <c r="E4597" s="246" t="s">
        <v>44</v>
      </c>
      <c r="F4597" s="245" t="s">
        <v>44</v>
      </c>
      <c r="G4597" s="245" t="s">
        <v>2661</v>
      </c>
      <c r="H4597" s="245" t="s">
        <v>2660</v>
      </c>
      <c r="I4597" s="245" t="s">
        <v>24</v>
      </c>
      <c r="J4597" s="245" t="s">
        <v>569</v>
      </c>
      <c r="K4597" s="246" t="s">
        <v>19961</v>
      </c>
      <c r="L4597" s="245" t="s">
        <v>568</v>
      </c>
    </row>
    <row r="4598" spans="1:12" x14ac:dyDescent="0.25">
      <c r="A4598" s="245" t="s">
        <v>2037</v>
      </c>
      <c r="B4598" s="245" t="s">
        <v>2036</v>
      </c>
      <c r="C4598" s="245" t="s">
        <v>2430</v>
      </c>
      <c r="D4598" s="245" t="s">
        <v>2429</v>
      </c>
      <c r="E4598" s="246" t="s">
        <v>44</v>
      </c>
      <c r="F4598" s="245" t="s">
        <v>44</v>
      </c>
      <c r="G4598" s="245" t="s">
        <v>2659</v>
      </c>
      <c r="H4598" s="245" t="s">
        <v>2658</v>
      </c>
      <c r="I4598" s="245" t="s">
        <v>24</v>
      </c>
      <c r="J4598" s="245" t="s">
        <v>569</v>
      </c>
      <c r="K4598" s="246" t="s">
        <v>10493</v>
      </c>
      <c r="L4598" s="245" t="s">
        <v>568</v>
      </c>
    </row>
    <row r="4599" spans="1:12" x14ac:dyDescent="0.25">
      <c r="A4599" s="245" t="s">
        <v>2037</v>
      </c>
      <c r="B4599" s="245" t="s">
        <v>2036</v>
      </c>
      <c r="C4599" s="245" t="s">
        <v>2430</v>
      </c>
      <c r="D4599" s="245" t="s">
        <v>2429</v>
      </c>
      <c r="E4599" s="246" t="s">
        <v>44</v>
      </c>
      <c r="F4599" s="245" t="s">
        <v>44</v>
      </c>
      <c r="G4599" s="245" t="s">
        <v>2657</v>
      </c>
      <c r="H4599" s="245" t="s">
        <v>2656</v>
      </c>
      <c r="I4599" s="245" t="s">
        <v>24</v>
      </c>
      <c r="J4599" s="245" t="s">
        <v>569</v>
      </c>
      <c r="K4599" s="246" t="s">
        <v>12688</v>
      </c>
      <c r="L4599" s="245" t="s">
        <v>568</v>
      </c>
    </row>
    <row r="4600" spans="1:12" x14ac:dyDescent="0.25">
      <c r="A4600" s="245" t="s">
        <v>2037</v>
      </c>
      <c r="B4600" s="245" t="s">
        <v>2036</v>
      </c>
      <c r="C4600" s="245" t="s">
        <v>2430</v>
      </c>
      <c r="D4600" s="245" t="s">
        <v>2429</v>
      </c>
      <c r="E4600" s="246" t="s">
        <v>44</v>
      </c>
      <c r="F4600" s="245" t="s">
        <v>44</v>
      </c>
      <c r="G4600" s="245" t="s">
        <v>2655</v>
      </c>
      <c r="H4600" s="245" t="s">
        <v>2654</v>
      </c>
      <c r="I4600" s="245" t="s">
        <v>24</v>
      </c>
      <c r="J4600" s="245" t="s">
        <v>569</v>
      </c>
      <c r="K4600" s="246" t="s">
        <v>15451</v>
      </c>
      <c r="L4600" s="245" t="s">
        <v>568</v>
      </c>
    </row>
    <row r="4601" spans="1:12" x14ac:dyDescent="0.25">
      <c r="A4601" s="245" t="s">
        <v>2037</v>
      </c>
      <c r="B4601" s="245" t="s">
        <v>2036</v>
      </c>
      <c r="C4601" s="245" t="s">
        <v>2430</v>
      </c>
      <c r="D4601" s="245" t="s">
        <v>2429</v>
      </c>
      <c r="E4601" s="246" t="s">
        <v>44</v>
      </c>
      <c r="F4601" s="245" t="s">
        <v>44</v>
      </c>
      <c r="G4601" s="245" t="s">
        <v>2653</v>
      </c>
      <c r="H4601" s="245" t="s">
        <v>2652</v>
      </c>
      <c r="I4601" s="245" t="s">
        <v>24</v>
      </c>
      <c r="J4601" s="245" t="s">
        <v>569</v>
      </c>
      <c r="K4601" s="246" t="s">
        <v>19252</v>
      </c>
      <c r="L4601" s="245" t="s">
        <v>568</v>
      </c>
    </row>
    <row r="4602" spans="1:12" x14ac:dyDescent="0.25">
      <c r="A4602" s="245" t="s">
        <v>2037</v>
      </c>
      <c r="B4602" s="245" t="s">
        <v>2036</v>
      </c>
      <c r="C4602" s="245" t="s">
        <v>2430</v>
      </c>
      <c r="D4602" s="245" t="s">
        <v>2429</v>
      </c>
      <c r="E4602" s="246" t="s">
        <v>44</v>
      </c>
      <c r="F4602" s="245" t="s">
        <v>44</v>
      </c>
      <c r="G4602" s="245" t="s">
        <v>2651</v>
      </c>
      <c r="H4602" s="245" t="s">
        <v>2650</v>
      </c>
      <c r="I4602" s="245" t="s">
        <v>24</v>
      </c>
      <c r="J4602" s="245" t="s">
        <v>569</v>
      </c>
      <c r="K4602" s="246" t="s">
        <v>8321</v>
      </c>
      <c r="L4602" s="245" t="s">
        <v>568</v>
      </c>
    </row>
    <row r="4603" spans="1:12" x14ac:dyDescent="0.25">
      <c r="A4603" s="245" t="s">
        <v>2037</v>
      </c>
      <c r="B4603" s="245" t="s">
        <v>2036</v>
      </c>
      <c r="C4603" s="245" t="s">
        <v>2430</v>
      </c>
      <c r="D4603" s="245" t="s">
        <v>2429</v>
      </c>
      <c r="E4603" s="246" t="s">
        <v>44</v>
      </c>
      <c r="F4603" s="245" t="s">
        <v>44</v>
      </c>
      <c r="G4603" s="245" t="s">
        <v>2648</v>
      </c>
      <c r="H4603" s="245" t="s">
        <v>2647</v>
      </c>
      <c r="I4603" s="245" t="s">
        <v>24</v>
      </c>
      <c r="J4603" s="245" t="s">
        <v>569</v>
      </c>
      <c r="K4603" s="246" t="s">
        <v>15232</v>
      </c>
      <c r="L4603" s="245" t="s">
        <v>568</v>
      </c>
    </row>
    <row r="4604" spans="1:12" x14ac:dyDescent="0.25">
      <c r="A4604" s="245" t="s">
        <v>2037</v>
      </c>
      <c r="B4604" s="245" t="s">
        <v>2036</v>
      </c>
      <c r="C4604" s="245" t="s">
        <v>2430</v>
      </c>
      <c r="D4604" s="245" t="s">
        <v>2429</v>
      </c>
      <c r="E4604" s="246" t="s">
        <v>44</v>
      </c>
      <c r="F4604" s="245" t="s">
        <v>44</v>
      </c>
      <c r="G4604" s="245" t="s">
        <v>2646</v>
      </c>
      <c r="H4604" s="245" t="s">
        <v>2645</v>
      </c>
      <c r="I4604" s="245" t="s">
        <v>24</v>
      </c>
      <c r="J4604" s="245" t="s">
        <v>569</v>
      </c>
      <c r="K4604" s="246" t="s">
        <v>19962</v>
      </c>
      <c r="L4604" s="245" t="s">
        <v>568</v>
      </c>
    </row>
    <row r="4605" spans="1:12" x14ac:dyDescent="0.25">
      <c r="A4605" s="245" t="s">
        <v>2037</v>
      </c>
      <c r="B4605" s="245" t="s">
        <v>2036</v>
      </c>
      <c r="C4605" s="245" t="s">
        <v>2430</v>
      </c>
      <c r="D4605" s="245" t="s">
        <v>2429</v>
      </c>
      <c r="E4605" s="246" t="s">
        <v>44</v>
      </c>
      <c r="F4605" s="245" t="s">
        <v>44</v>
      </c>
      <c r="G4605" s="245" t="s">
        <v>2644</v>
      </c>
      <c r="H4605" s="245" t="s">
        <v>2643</v>
      </c>
      <c r="I4605" s="245" t="s">
        <v>24</v>
      </c>
      <c r="J4605" s="245" t="s">
        <v>569</v>
      </c>
      <c r="K4605" s="246" t="s">
        <v>9121</v>
      </c>
      <c r="L4605" s="245" t="s">
        <v>568</v>
      </c>
    </row>
    <row r="4606" spans="1:12" x14ac:dyDescent="0.25">
      <c r="A4606" s="245" t="s">
        <v>2037</v>
      </c>
      <c r="B4606" s="245" t="s">
        <v>2036</v>
      </c>
      <c r="C4606" s="245" t="s">
        <v>2430</v>
      </c>
      <c r="D4606" s="245" t="s">
        <v>2429</v>
      </c>
      <c r="E4606" s="246" t="s">
        <v>44</v>
      </c>
      <c r="F4606" s="245" t="s">
        <v>44</v>
      </c>
      <c r="G4606" s="245" t="s">
        <v>2642</v>
      </c>
      <c r="H4606" s="245" t="s">
        <v>2641</v>
      </c>
      <c r="I4606" s="245" t="s">
        <v>24</v>
      </c>
      <c r="J4606" s="245" t="s">
        <v>569</v>
      </c>
      <c r="K4606" s="246" t="s">
        <v>8580</v>
      </c>
      <c r="L4606" s="245" t="s">
        <v>568</v>
      </c>
    </row>
    <row r="4607" spans="1:12" x14ac:dyDescent="0.25">
      <c r="A4607" s="245" t="s">
        <v>2037</v>
      </c>
      <c r="B4607" s="245" t="s">
        <v>2036</v>
      </c>
      <c r="C4607" s="245" t="s">
        <v>2430</v>
      </c>
      <c r="D4607" s="245" t="s">
        <v>2429</v>
      </c>
      <c r="E4607" s="246" t="s">
        <v>44</v>
      </c>
      <c r="F4607" s="245" t="s">
        <v>44</v>
      </c>
      <c r="G4607" s="245" t="s">
        <v>2640</v>
      </c>
      <c r="H4607" s="245" t="s">
        <v>2639</v>
      </c>
      <c r="I4607" s="245" t="s">
        <v>24</v>
      </c>
      <c r="J4607" s="245" t="s">
        <v>569</v>
      </c>
      <c r="K4607" s="246" t="s">
        <v>14050</v>
      </c>
      <c r="L4607" s="245" t="s">
        <v>568</v>
      </c>
    </row>
    <row r="4608" spans="1:12" x14ac:dyDescent="0.25">
      <c r="A4608" s="245" t="s">
        <v>2037</v>
      </c>
      <c r="B4608" s="245" t="s">
        <v>2036</v>
      </c>
      <c r="C4608" s="245" t="s">
        <v>2430</v>
      </c>
      <c r="D4608" s="245" t="s">
        <v>2429</v>
      </c>
      <c r="E4608" s="246" t="s">
        <v>44</v>
      </c>
      <c r="F4608" s="245" t="s">
        <v>44</v>
      </c>
      <c r="G4608" s="245" t="s">
        <v>2638</v>
      </c>
      <c r="H4608" s="245" t="s">
        <v>2637</v>
      </c>
      <c r="I4608" s="245" t="s">
        <v>24</v>
      </c>
      <c r="J4608" s="245" t="s">
        <v>569</v>
      </c>
      <c r="K4608" s="246" t="s">
        <v>9434</v>
      </c>
      <c r="L4608" s="245" t="s">
        <v>568</v>
      </c>
    </row>
    <row r="4609" spans="1:12" x14ac:dyDescent="0.25">
      <c r="A4609" s="245" t="s">
        <v>2037</v>
      </c>
      <c r="B4609" s="245" t="s">
        <v>2036</v>
      </c>
      <c r="C4609" s="245" t="s">
        <v>2430</v>
      </c>
      <c r="D4609" s="245" t="s">
        <v>2429</v>
      </c>
      <c r="E4609" s="246" t="s">
        <v>44</v>
      </c>
      <c r="F4609" s="245" t="s">
        <v>44</v>
      </c>
      <c r="G4609" s="245" t="s">
        <v>2636</v>
      </c>
      <c r="H4609" s="245" t="s">
        <v>2635</v>
      </c>
      <c r="I4609" s="245" t="s">
        <v>24</v>
      </c>
      <c r="J4609" s="245" t="s">
        <v>569</v>
      </c>
      <c r="K4609" s="246" t="s">
        <v>19224</v>
      </c>
      <c r="L4609" s="245" t="s">
        <v>568</v>
      </c>
    </row>
    <row r="4610" spans="1:12" x14ac:dyDescent="0.25">
      <c r="A4610" s="245" t="s">
        <v>2037</v>
      </c>
      <c r="B4610" s="245" t="s">
        <v>2036</v>
      </c>
      <c r="C4610" s="245" t="s">
        <v>2430</v>
      </c>
      <c r="D4610" s="245" t="s">
        <v>2429</v>
      </c>
      <c r="E4610" s="246" t="s">
        <v>44</v>
      </c>
      <c r="F4610" s="245" t="s">
        <v>44</v>
      </c>
      <c r="G4610" s="245" t="s">
        <v>2633</v>
      </c>
      <c r="H4610" s="245" t="s">
        <v>2632</v>
      </c>
      <c r="I4610" s="245" t="s">
        <v>24</v>
      </c>
      <c r="J4610" s="245" t="s">
        <v>569</v>
      </c>
      <c r="K4610" s="246" t="s">
        <v>2473</v>
      </c>
      <c r="L4610" s="245" t="s">
        <v>568</v>
      </c>
    </row>
    <row r="4611" spans="1:12" x14ac:dyDescent="0.25">
      <c r="A4611" s="245" t="s">
        <v>2037</v>
      </c>
      <c r="B4611" s="245" t="s">
        <v>2036</v>
      </c>
      <c r="C4611" s="245" t="s">
        <v>2430</v>
      </c>
      <c r="D4611" s="245" t="s">
        <v>2429</v>
      </c>
      <c r="E4611" s="246" t="s">
        <v>44</v>
      </c>
      <c r="F4611" s="245" t="s">
        <v>44</v>
      </c>
      <c r="G4611" s="245" t="s">
        <v>2631</v>
      </c>
      <c r="H4611" s="245" t="s">
        <v>2630</v>
      </c>
      <c r="I4611" s="245" t="s">
        <v>24</v>
      </c>
      <c r="J4611" s="245" t="s">
        <v>569</v>
      </c>
      <c r="K4611" s="246" t="s">
        <v>13026</v>
      </c>
      <c r="L4611" s="245" t="s">
        <v>568</v>
      </c>
    </row>
    <row r="4612" spans="1:12" x14ac:dyDescent="0.25">
      <c r="A4612" s="245" t="s">
        <v>2037</v>
      </c>
      <c r="B4612" s="245" t="s">
        <v>2036</v>
      </c>
      <c r="C4612" s="245" t="s">
        <v>2430</v>
      </c>
      <c r="D4612" s="245" t="s">
        <v>2429</v>
      </c>
      <c r="E4612" s="246" t="s">
        <v>44</v>
      </c>
      <c r="F4612" s="245" t="s">
        <v>44</v>
      </c>
      <c r="G4612" s="245" t="s">
        <v>2629</v>
      </c>
      <c r="H4612" s="245" t="s">
        <v>2628</v>
      </c>
      <c r="I4612" s="245" t="s">
        <v>24</v>
      </c>
      <c r="J4612" s="245" t="s">
        <v>569</v>
      </c>
      <c r="K4612" s="246" t="s">
        <v>8576</v>
      </c>
      <c r="L4612" s="245" t="s">
        <v>568</v>
      </c>
    </row>
    <row r="4613" spans="1:12" x14ac:dyDescent="0.25">
      <c r="A4613" s="245" t="s">
        <v>2037</v>
      </c>
      <c r="B4613" s="245" t="s">
        <v>2036</v>
      </c>
      <c r="C4613" s="245" t="s">
        <v>2430</v>
      </c>
      <c r="D4613" s="245" t="s">
        <v>2429</v>
      </c>
      <c r="E4613" s="246" t="s">
        <v>44</v>
      </c>
      <c r="F4613" s="245" t="s">
        <v>44</v>
      </c>
      <c r="G4613" s="245" t="s">
        <v>2626</v>
      </c>
      <c r="H4613" s="245" t="s">
        <v>2625</v>
      </c>
      <c r="I4613" s="245" t="s">
        <v>24</v>
      </c>
      <c r="J4613" s="245" t="s">
        <v>569</v>
      </c>
      <c r="K4613" s="246" t="s">
        <v>19963</v>
      </c>
      <c r="L4613" s="245" t="s">
        <v>568</v>
      </c>
    </row>
    <row r="4614" spans="1:12" x14ac:dyDescent="0.25">
      <c r="A4614" s="245" t="s">
        <v>2037</v>
      </c>
      <c r="B4614" s="245" t="s">
        <v>2036</v>
      </c>
      <c r="C4614" s="245" t="s">
        <v>2430</v>
      </c>
      <c r="D4614" s="245" t="s">
        <v>2429</v>
      </c>
      <c r="E4614" s="246" t="s">
        <v>44</v>
      </c>
      <c r="F4614" s="245" t="s">
        <v>44</v>
      </c>
      <c r="G4614" s="245" t="s">
        <v>2624</v>
      </c>
      <c r="H4614" s="245" t="s">
        <v>2623</v>
      </c>
      <c r="I4614" s="245" t="s">
        <v>24</v>
      </c>
      <c r="J4614" s="245" t="s">
        <v>569</v>
      </c>
      <c r="K4614" s="246" t="s">
        <v>19964</v>
      </c>
      <c r="L4614" s="245" t="s">
        <v>568</v>
      </c>
    </row>
    <row r="4615" spans="1:12" x14ac:dyDescent="0.25">
      <c r="A4615" s="245" t="s">
        <v>2037</v>
      </c>
      <c r="B4615" s="245" t="s">
        <v>2036</v>
      </c>
      <c r="C4615" s="245" t="s">
        <v>2430</v>
      </c>
      <c r="D4615" s="245" t="s">
        <v>2429</v>
      </c>
      <c r="E4615" s="246" t="s">
        <v>44</v>
      </c>
      <c r="F4615" s="245" t="s">
        <v>44</v>
      </c>
      <c r="G4615" s="245" t="s">
        <v>2622</v>
      </c>
      <c r="H4615" s="245" t="s">
        <v>2621</v>
      </c>
      <c r="I4615" s="245" t="s">
        <v>24</v>
      </c>
      <c r="J4615" s="245" t="s">
        <v>569</v>
      </c>
      <c r="K4615" s="246" t="s">
        <v>15394</v>
      </c>
      <c r="L4615" s="245" t="s">
        <v>568</v>
      </c>
    </row>
    <row r="4616" spans="1:12" x14ac:dyDescent="0.25">
      <c r="A4616" s="245" t="s">
        <v>2037</v>
      </c>
      <c r="B4616" s="245" t="s">
        <v>2036</v>
      </c>
      <c r="C4616" s="245" t="s">
        <v>2430</v>
      </c>
      <c r="D4616" s="245" t="s">
        <v>2429</v>
      </c>
      <c r="E4616" s="246" t="s">
        <v>44</v>
      </c>
      <c r="F4616" s="245" t="s">
        <v>44</v>
      </c>
      <c r="G4616" s="245" t="s">
        <v>2620</v>
      </c>
      <c r="H4616" s="245" t="s">
        <v>2619</v>
      </c>
      <c r="I4616" s="245" t="s">
        <v>24</v>
      </c>
      <c r="J4616" s="245" t="s">
        <v>569</v>
      </c>
      <c r="K4616" s="246" t="s">
        <v>8937</v>
      </c>
      <c r="L4616" s="245" t="s">
        <v>568</v>
      </c>
    </row>
    <row r="4617" spans="1:12" x14ac:dyDescent="0.25">
      <c r="A4617" s="245" t="s">
        <v>2037</v>
      </c>
      <c r="B4617" s="245" t="s">
        <v>2036</v>
      </c>
      <c r="C4617" s="245" t="s">
        <v>2430</v>
      </c>
      <c r="D4617" s="245" t="s">
        <v>2429</v>
      </c>
      <c r="E4617" s="246" t="s">
        <v>44</v>
      </c>
      <c r="F4617" s="245" t="s">
        <v>44</v>
      </c>
      <c r="G4617" s="245" t="s">
        <v>2618</v>
      </c>
      <c r="H4617" s="245" t="s">
        <v>2617</v>
      </c>
      <c r="I4617" s="245" t="s">
        <v>24</v>
      </c>
      <c r="J4617" s="245" t="s">
        <v>569</v>
      </c>
      <c r="K4617" s="246" t="s">
        <v>9143</v>
      </c>
      <c r="L4617" s="245" t="s">
        <v>568</v>
      </c>
    </row>
    <row r="4618" spans="1:12" x14ac:dyDescent="0.25">
      <c r="A4618" s="245" t="s">
        <v>2037</v>
      </c>
      <c r="B4618" s="245" t="s">
        <v>2036</v>
      </c>
      <c r="C4618" s="245" t="s">
        <v>2430</v>
      </c>
      <c r="D4618" s="245" t="s">
        <v>2429</v>
      </c>
      <c r="E4618" s="246" t="s">
        <v>44</v>
      </c>
      <c r="F4618" s="245" t="s">
        <v>44</v>
      </c>
      <c r="G4618" s="245" t="s">
        <v>2616</v>
      </c>
      <c r="H4618" s="245" t="s">
        <v>2615</v>
      </c>
      <c r="I4618" s="245" t="s">
        <v>24</v>
      </c>
      <c r="J4618" s="245" t="s">
        <v>569</v>
      </c>
      <c r="K4618" s="246" t="s">
        <v>19965</v>
      </c>
      <c r="L4618" s="245" t="s">
        <v>568</v>
      </c>
    </row>
    <row r="4619" spans="1:12" x14ac:dyDescent="0.25">
      <c r="A4619" s="245" t="s">
        <v>2037</v>
      </c>
      <c r="B4619" s="245" t="s">
        <v>2036</v>
      </c>
      <c r="C4619" s="245" t="s">
        <v>2430</v>
      </c>
      <c r="D4619" s="245" t="s">
        <v>2429</v>
      </c>
      <c r="E4619" s="246" t="s">
        <v>44</v>
      </c>
      <c r="F4619" s="245" t="s">
        <v>44</v>
      </c>
      <c r="G4619" s="245" t="s">
        <v>2614</v>
      </c>
      <c r="H4619" s="245" t="s">
        <v>2613</v>
      </c>
      <c r="I4619" s="245" t="s">
        <v>24</v>
      </c>
      <c r="J4619" s="245" t="s">
        <v>569</v>
      </c>
      <c r="K4619" s="246" t="s">
        <v>9424</v>
      </c>
      <c r="L4619" s="245" t="s">
        <v>568</v>
      </c>
    </row>
    <row r="4620" spans="1:12" x14ac:dyDescent="0.25">
      <c r="A4620" s="245" t="s">
        <v>2037</v>
      </c>
      <c r="B4620" s="245" t="s">
        <v>2036</v>
      </c>
      <c r="C4620" s="245" t="s">
        <v>2430</v>
      </c>
      <c r="D4620" s="245" t="s">
        <v>2429</v>
      </c>
      <c r="E4620" s="246" t="s">
        <v>44</v>
      </c>
      <c r="F4620" s="245" t="s">
        <v>44</v>
      </c>
      <c r="G4620" s="245" t="s">
        <v>2612</v>
      </c>
      <c r="H4620" s="245" t="s">
        <v>2611</v>
      </c>
      <c r="I4620" s="245" t="s">
        <v>24</v>
      </c>
      <c r="J4620" s="245" t="s">
        <v>569</v>
      </c>
      <c r="K4620" s="246" t="s">
        <v>9156</v>
      </c>
      <c r="L4620" s="245" t="s">
        <v>568</v>
      </c>
    </row>
    <row r="4621" spans="1:12" x14ac:dyDescent="0.25">
      <c r="A4621" s="245" t="s">
        <v>2037</v>
      </c>
      <c r="B4621" s="245" t="s">
        <v>2036</v>
      </c>
      <c r="C4621" s="245" t="s">
        <v>2430</v>
      </c>
      <c r="D4621" s="245" t="s">
        <v>2429</v>
      </c>
      <c r="E4621" s="246" t="s">
        <v>44</v>
      </c>
      <c r="F4621" s="245" t="s">
        <v>44</v>
      </c>
      <c r="G4621" s="245" t="s">
        <v>2610</v>
      </c>
      <c r="H4621" s="245" t="s">
        <v>2609</v>
      </c>
      <c r="I4621" s="245" t="s">
        <v>24</v>
      </c>
      <c r="J4621" s="245" t="s">
        <v>569</v>
      </c>
      <c r="K4621" s="246" t="s">
        <v>8463</v>
      </c>
      <c r="L4621" s="245" t="s">
        <v>568</v>
      </c>
    </row>
    <row r="4622" spans="1:12" x14ac:dyDescent="0.25">
      <c r="A4622" s="245" t="s">
        <v>2037</v>
      </c>
      <c r="B4622" s="245" t="s">
        <v>2036</v>
      </c>
      <c r="C4622" s="245" t="s">
        <v>2430</v>
      </c>
      <c r="D4622" s="245" t="s">
        <v>2429</v>
      </c>
      <c r="E4622" s="246" t="s">
        <v>44</v>
      </c>
      <c r="F4622" s="245" t="s">
        <v>44</v>
      </c>
      <c r="G4622" s="245" t="s">
        <v>2608</v>
      </c>
      <c r="H4622" s="245" t="s">
        <v>2607</v>
      </c>
      <c r="I4622" s="245" t="s">
        <v>24</v>
      </c>
      <c r="J4622" s="245" t="s">
        <v>569</v>
      </c>
      <c r="K4622" s="246" t="s">
        <v>19966</v>
      </c>
      <c r="L4622" s="245" t="s">
        <v>568</v>
      </c>
    </row>
    <row r="4623" spans="1:12" x14ac:dyDescent="0.25">
      <c r="A4623" s="245" t="s">
        <v>2037</v>
      </c>
      <c r="B4623" s="245" t="s">
        <v>2036</v>
      </c>
      <c r="C4623" s="245" t="s">
        <v>2430</v>
      </c>
      <c r="D4623" s="245" t="s">
        <v>2429</v>
      </c>
      <c r="E4623" s="246" t="s">
        <v>44</v>
      </c>
      <c r="F4623" s="245" t="s">
        <v>44</v>
      </c>
      <c r="G4623" s="245" t="s">
        <v>2606</v>
      </c>
      <c r="H4623" s="245" t="s">
        <v>2605</v>
      </c>
      <c r="I4623" s="245" t="s">
        <v>24</v>
      </c>
      <c r="J4623" s="245" t="s">
        <v>569</v>
      </c>
      <c r="K4623" s="246" t="s">
        <v>8803</v>
      </c>
      <c r="L4623" s="245" t="s">
        <v>568</v>
      </c>
    </row>
    <row r="4624" spans="1:12" x14ac:dyDescent="0.25">
      <c r="A4624" s="245" t="s">
        <v>2037</v>
      </c>
      <c r="B4624" s="245" t="s">
        <v>2036</v>
      </c>
      <c r="C4624" s="245" t="s">
        <v>2430</v>
      </c>
      <c r="D4624" s="245" t="s">
        <v>2429</v>
      </c>
      <c r="E4624" s="246" t="s">
        <v>44</v>
      </c>
      <c r="F4624" s="245" t="s">
        <v>44</v>
      </c>
      <c r="G4624" s="245" t="s">
        <v>2603</v>
      </c>
      <c r="H4624" s="245" t="s">
        <v>2602</v>
      </c>
      <c r="I4624" s="245" t="s">
        <v>24</v>
      </c>
      <c r="J4624" s="245" t="s">
        <v>569</v>
      </c>
      <c r="K4624" s="246" t="s">
        <v>12634</v>
      </c>
      <c r="L4624" s="245" t="s">
        <v>568</v>
      </c>
    </row>
    <row r="4625" spans="1:12" x14ac:dyDescent="0.25">
      <c r="A4625" s="245" t="s">
        <v>2037</v>
      </c>
      <c r="B4625" s="245" t="s">
        <v>2036</v>
      </c>
      <c r="C4625" s="245" t="s">
        <v>2430</v>
      </c>
      <c r="D4625" s="245" t="s">
        <v>2429</v>
      </c>
      <c r="E4625" s="246" t="s">
        <v>44</v>
      </c>
      <c r="F4625" s="245" t="s">
        <v>44</v>
      </c>
      <c r="G4625" s="245" t="s">
        <v>2601</v>
      </c>
      <c r="H4625" s="245" t="s">
        <v>2600</v>
      </c>
      <c r="I4625" s="245" t="s">
        <v>24</v>
      </c>
      <c r="J4625" s="245" t="s">
        <v>569</v>
      </c>
      <c r="K4625" s="246" t="s">
        <v>9010</v>
      </c>
      <c r="L4625" s="245" t="s">
        <v>568</v>
      </c>
    </row>
    <row r="4626" spans="1:12" x14ac:dyDescent="0.25">
      <c r="A4626" s="245" t="s">
        <v>2037</v>
      </c>
      <c r="B4626" s="245" t="s">
        <v>2036</v>
      </c>
      <c r="C4626" s="245" t="s">
        <v>2430</v>
      </c>
      <c r="D4626" s="245" t="s">
        <v>2429</v>
      </c>
      <c r="E4626" s="246" t="s">
        <v>44</v>
      </c>
      <c r="F4626" s="245" t="s">
        <v>44</v>
      </c>
      <c r="G4626" s="245" t="s">
        <v>2599</v>
      </c>
      <c r="H4626" s="245" t="s">
        <v>2598</v>
      </c>
      <c r="I4626" s="245" t="s">
        <v>24</v>
      </c>
      <c r="J4626" s="245" t="s">
        <v>569</v>
      </c>
      <c r="K4626" s="246" t="s">
        <v>19967</v>
      </c>
      <c r="L4626" s="245" t="s">
        <v>568</v>
      </c>
    </row>
    <row r="4627" spans="1:12" x14ac:dyDescent="0.25">
      <c r="A4627" s="245" t="s">
        <v>2037</v>
      </c>
      <c r="B4627" s="245" t="s">
        <v>2036</v>
      </c>
      <c r="C4627" s="245" t="s">
        <v>2430</v>
      </c>
      <c r="D4627" s="245" t="s">
        <v>2429</v>
      </c>
      <c r="E4627" s="246" t="s">
        <v>44</v>
      </c>
      <c r="F4627" s="245" t="s">
        <v>44</v>
      </c>
      <c r="G4627" s="245" t="s">
        <v>2597</v>
      </c>
      <c r="H4627" s="245" t="s">
        <v>2596</v>
      </c>
      <c r="I4627" s="245" t="s">
        <v>24</v>
      </c>
      <c r="J4627" s="245" t="s">
        <v>569</v>
      </c>
      <c r="K4627" s="246" t="s">
        <v>12577</v>
      </c>
      <c r="L4627" s="245" t="s">
        <v>568</v>
      </c>
    </row>
    <row r="4628" spans="1:12" x14ac:dyDescent="0.25">
      <c r="A4628" s="245" t="s">
        <v>2037</v>
      </c>
      <c r="B4628" s="245" t="s">
        <v>2036</v>
      </c>
      <c r="C4628" s="245" t="s">
        <v>2430</v>
      </c>
      <c r="D4628" s="245" t="s">
        <v>2429</v>
      </c>
      <c r="E4628" s="246" t="s">
        <v>44</v>
      </c>
      <c r="F4628" s="245" t="s">
        <v>44</v>
      </c>
      <c r="G4628" s="245" t="s">
        <v>2595</v>
      </c>
      <c r="H4628" s="245" t="s">
        <v>2594</v>
      </c>
      <c r="I4628" s="245" t="s">
        <v>24</v>
      </c>
      <c r="J4628" s="245" t="s">
        <v>569</v>
      </c>
      <c r="K4628" s="246" t="s">
        <v>19968</v>
      </c>
      <c r="L4628" s="245" t="s">
        <v>568</v>
      </c>
    </row>
    <row r="4629" spans="1:12" x14ac:dyDescent="0.25">
      <c r="A4629" s="245" t="s">
        <v>2037</v>
      </c>
      <c r="B4629" s="245" t="s">
        <v>2036</v>
      </c>
      <c r="C4629" s="245" t="s">
        <v>2430</v>
      </c>
      <c r="D4629" s="245" t="s">
        <v>2429</v>
      </c>
      <c r="E4629" s="246" t="s">
        <v>44</v>
      </c>
      <c r="F4629" s="245" t="s">
        <v>44</v>
      </c>
      <c r="G4629" s="245" t="s">
        <v>2593</v>
      </c>
      <c r="H4629" s="245" t="s">
        <v>2592</v>
      </c>
      <c r="I4629" s="245" t="s">
        <v>24</v>
      </c>
      <c r="J4629" s="245" t="s">
        <v>569</v>
      </c>
      <c r="K4629" s="246" t="s">
        <v>19969</v>
      </c>
      <c r="L4629" s="245" t="s">
        <v>568</v>
      </c>
    </row>
    <row r="4630" spans="1:12" x14ac:dyDescent="0.25">
      <c r="A4630" s="245" t="s">
        <v>2037</v>
      </c>
      <c r="B4630" s="245" t="s">
        <v>2036</v>
      </c>
      <c r="C4630" s="245" t="s">
        <v>2430</v>
      </c>
      <c r="D4630" s="245" t="s">
        <v>2429</v>
      </c>
      <c r="E4630" s="246" t="s">
        <v>44</v>
      </c>
      <c r="F4630" s="245" t="s">
        <v>44</v>
      </c>
      <c r="G4630" s="245" t="s">
        <v>2591</v>
      </c>
      <c r="H4630" s="245" t="s">
        <v>2590</v>
      </c>
      <c r="I4630" s="245" t="s">
        <v>24</v>
      </c>
      <c r="J4630" s="245" t="s">
        <v>569</v>
      </c>
      <c r="K4630" s="246" t="s">
        <v>8506</v>
      </c>
      <c r="L4630" s="245" t="s">
        <v>568</v>
      </c>
    </row>
    <row r="4631" spans="1:12" x14ac:dyDescent="0.25">
      <c r="A4631" s="245" t="s">
        <v>2037</v>
      </c>
      <c r="B4631" s="245" t="s">
        <v>2036</v>
      </c>
      <c r="C4631" s="245" t="s">
        <v>2430</v>
      </c>
      <c r="D4631" s="245" t="s">
        <v>2429</v>
      </c>
      <c r="E4631" s="246" t="s">
        <v>44</v>
      </c>
      <c r="F4631" s="245" t="s">
        <v>44</v>
      </c>
      <c r="G4631" s="245" t="s">
        <v>2589</v>
      </c>
      <c r="H4631" s="245" t="s">
        <v>2588</v>
      </c>
      <c r="I4631" s="245" t="s">
        <v>24</v>
      </c>
      <c r="J4631" s="245" t="s">
        <v>569</v>
      </c>
      <c r="K4631" s="246" t="s">
        <v>19970</v>
      </c>
      <c r="L4631" s="245" t="s">
        <v>568</v>
      </c>
    </row>
    <row r="4632" spans="1:12" x14ac:dyDescent="0.25">
      <c r="A4632" s="245" t="s">
        <v>2037</v>
      </c>
      <c r="B4632" s="245" t="s">
        <v>2036</v>
      </c>
      <c r="C4632" s="245" t="s">
        <v>2430</v>
      </c>
      <c r="D4632" s="245" t="s">
        <v>2429</v>
      </c>
      <c r="E4632" s="246" t="s">
        <v>44</v>
      </c>
      <c r="F4632" s="245" t="s">
        <v>44</v>
      </c>
      <c r="G4632" s="245" t="s">
        <v>2587</v>
      </c>
      <c r="H4632" s="245" t="s">
        <v>2586</v>
      </c>
      <c r="I4632" s="245" t="s">
        <v>24</v>
      </c>
      <c r="J4632" s="245" t="s">
        <v>569</v>
      </c>
      <c r="K4632" s="246" t="s">
        <v>12886</v>
      </c>
      <c r="L4632" s="245" t="s">
        <v>568</v>
      </c>
    </row>
    <row r="4633" spans="1:12" x14ac:dyDescent="0.25">
      <c r="A4633" s="245" t="s">
        <v>2037</v>
      </c>
      <c r="B4633" s="245" t="s">
        <v>2036</v>
      </c>
      <c r="C4633" s="245" t="s">
        <v>2430</v>
      </c>
      <c r="D4633" s="245" t="s">
        <v>2429</v>
      </c>
      <c r="E4633" s="246" t="s">
        <v>44</v>
      </c>
      <c r="F4633" s="245" t="s">
        <v>44</v>
      </c>
      <c r="G4633" s="245" t="s">
        <v>2585</v>
      </c>
      <c r="H4633" s="245" t="s">
        <v>2584</v>
      </c>
      <c r="I4633" s="245" t="s">
        <v>24</v>
      </c>
      <c r="J4633" s="245" t="s">
        <v>569</v>
      </c>
      <c r="K4633" s="246" t="s">
        <v>12533</v>
      </c>
      <c r="L4633" s="245" t="s">
        <v>568</v>
      </c>
    </row>
    <row r="4634" spans="1:12" x14ac:dyDescent="0.25">
      <c r="A4634" s="245" t="s">
        <v>2037</v>
      </c>
      <c r="B4634" s="245" t="s">
        <v>2036</v>
      </c>
      <c r="C4634" s="245" t="s">
        <v>2430</v>
      </c>
      <c r="D4634" s="245" t="s">
        <v>2429</v>
      </c>
      <c r="E4634" s="246" t="s">
        <v>44</v>
      </c>
      <c r="F4634" s="245" t="s">
        <v>44</v>
      </c>
      <c r="G4634" s="245" t="s">
        <v>2583</v>
      </c>
      <c r="H4634" s="245" t="s">
        <v>2582</v>
      </c>
      <c r="I4634" s="245" t="s">
        <v>24</v>
      </c>
      <c r="J4634" s="245" t="s">
        <v>569</v>
      </c>
      <c r="K4634" s="246" t="s">
        <v>19971</v>
      </c>
      <c r="L4634" s="245" t="s">
        <v>568</v>
      </c>
    </row>
    <row r="4635" spans="1:12" x14ac:dyDescent="0.25">
      <c r="A4635" s="245" t="s">
        <v>2037</v>
      </c>
      <c r="B4635" s="245" t="s">
        <v>2036</v>
      </c>
      <c r="C4635" s="245" t="s">
        <v>2430</v>
      </c>
      <c r="D4635" s="245" t="s">
        <v>2429</v>
      </c>
      <c r="E4635" s="246" t="s">
        <v>44</v>
      </c>
      <c r="F4635" s="245" t="s">
        <v>44</v>
      </c>
      <c r="G4635" s="245" t="s">
        <v>2581</v>
      </c>
      <c r="H4635" s="245" t="s">
        <v>2580</v>
      </c>
      <c r="I4635" s="245" t="s">
        <v>24</v>
      </c>
      <c r="J4635" s="245" t="s">
        <v>569</v>
      </c>
      <c r="K4635" s="246" t="s">
        <v>12763</v>
      </c>
      <c r="L4635" s="245" t="s">
        <v>568</v>
      </c>
    </row>
    <row r="4636" spans="1:12" x14ac:dyDescent="0.25">
      <c r="A4636" s="245" t="s">
        <v>2037</v>
      </c>
      <c r="B4636" s="245" t="s">
        <v>2036</v>
      </c>
      <c r="C4636" s="245" t="s">
        <v>2430</v>
      </c>
      <c r="D4636" s="245" t="s">
        <v>2429</v>
      </c>
      <c r="E4636" s="246" t="s">
        <v>44</v>
      </c>
      <c r="F4636" s="245" t="s">
        <v>44</v>
      </c>
      <c r="G4636" s="245" t="s">
        <v>2579</v>
      </c>
      <c r="H4636" s="245" t="s">
        <v>2578</v>
      </c>
      <c r="I4636" s="245" t="s">
        <v>24</v>
      </c>
      <c r="J4636" s="245" t="s">
        <v>569</v>
      </c>
      <c r="K4636" s="246" t="s">
        <v>19972</v>
      </c>
      <c r="L4636" s="245" t="s">
        <v>568</v>
      </c>
    </row>
    <row r="4637" spans="1:12" x14ac:dyDescent="0.25">
      <c r="A4637" s="245" t="s">
        <v>2037</v>
      </c>
      <c r="B4637" s="245" t="s">
        <v>2036</v>
      </c>
      <c r="C4637" s="245" t="s">
        <v>2430</v>
      </c>
      <c r="D4637" s="245" t="s">
        <v>2429</v>
      </c>
      <c r="E4637" s="246" t="s">
        <v>44</v>
      </c>
      <c r="F4637" s="245" t="s">
        <v>44</v>
      </c>
      <c r="G4637" s="245" t="s">
        <v>2577</v>
      </c>
      <c r="H4637" s="245" t="s">
        <v>2576</v>
      </c>
      <c r="I4637" s="245" t="s">
        <v>24</v>
      </c>
      <c r="J4637" s="245" t="s">
        <v>569</v>
      </c>
      <c r="K4637" s="246" t="s">
        <v>15537</v>
      </c>
      <c r="L4637" s="245" t="s">
        <v>568</v>
      </c>
    </row>
    <row r="4638" spans="1:12" x14ac:dyDescent="0.25">
      <c r="A4638" s="245" t="s">
        <v>2037</v>
      </c>
      <c r="B4638" s="245" t="s">
        <v>2036</v>
      </c>
      <c r="C4638" s="245" t="s">
        <v>2430</v>
      </c>
      <c r="D4638" s="245" t="s">
        <v>2429</v>
      </c>
      <c r="E4638" s="246" t="s">
        <v>44</v>
      </c>
      <c r="F4638" s="245" t="s">
        <v>44</v>
      </c>
      <c r="G4638" s="245" t="s">
        <v>2575</v>
      </c>
      <c r="H4638" s="245" t="s">
        <v>2574</v>
      </c>
      <c r="I4638" s="245" t="s">
        <v>24</v>
      </c>
      <c r="J4638" s="245" t="s">
        <v>569</v>
      </c>
      <c r="K4638" s="246" t="s">
        <v>19948</v>
      </c>
      <c r="L4638" s="245" t="s">
        <v>568</v>
      </c>
    </row>
    <row r="4639" spans="1:12" x14ac:dyDescent="0.25">
      <c r="A4639" s="245" t="s">
        <v>2037</v>
      </c>
      <c r="B4639" s="245" t="s">
        <v>2036</v>
      </c>
      <c r="C4639" s="245" t="s">
        <v>2430</v>
      </c>
      <c r="D4639" s="245" t="s">
        <v>2429</v>
      </c>
      <c r="E4639" s="246" t="s">
        <v>44</v>
      </c>
      <c r="F4639" s="245" t="s">
        <v>44</v>
      </c>
      <c r="G4639" s="245" t="s">
        <v>2573</v>
      </c>
      <c r="H4639" s="245" t="s">
        <v>2572</v>
      </c>
      <c r="I4639" s="245" t="s">
        <v>24</v>
      </c>
      <c r="J4639" s="245" t="s">
        <v>569</v>
      </c>
      <c r="K4639" s="246" t="s">
        <v>19973</v>
      </c>
      <c r="L4639" s="245" t="s">
        <v>568</v>
      </c>
    </row>
    <row r="4640" spans="1:12" x14ac:dyDescent="0.25">
      <c r="A4640" s="245" t="s">
        <v>2037</v>
      </c>
      <c r="B4640" s="245" t="s">
        <v>2036</v>
      </c>
      <c r="C4640" s="245" t="s">
        <v>2430</v>
      </c>
      <c r="D4640" s="245" t="s">
        <v>2429</v>
      </c>
      <c r="E4640" s="246" t="s">
        <v>44</v>
      </c>
      <c r="F4640" s="245" t="s">
        <v>44</v>
      </c>
      <c r="G4640" s="245" t="s">
        <v>2571</v>
      </c>
      <c r="H4640" s="245" t="s">
        <v>2570</v>
      </c>
      <c r="I4640" s="245" t="s">
        <v>24</v>
      </c>
      <c r="J4640" s="245" t="s">
        <v>569</v>
      </c>
      <c r="K4640" s="246" t="s">
        <v>19974</v>
      </c>
      <c r="L4640" s="245" t="s">
        <v>568</v>
      </c>
    </row>
    <row r="4641" spans="1:12" x14ac:dyDescent="0.25">
      <c r="A4641" s="245" t="s">
        <v>2037</v>
      </c>
      <c r="B4641" s="245" t="s">
        <v>2036</v>
      </c>
      <c r="C4641" s="245" t="s">
        <v>2430</v>
      </c>
      <c r="D4641" s="245" t="s">
        <v>2429</v>
      </c>
      <c r="E4641" s="246" t="s">
        <v>44</v>
      </c>
      <c r="F4641" s="245" t="s">
        <v>44</v>
      </c>
      <c r="G4641" s="245" t="s">
        <v>2569</v>
      </c>
      <c r="H4641" s="245" t="s">
        <v>2568</v>
      </c>
      <c r="I4641" s="245" t="s">
        <v>24</v>
      </c>
      <c r="J4641" s="245" t="s">
        <v>569</v>
      </c>
      <c r="K4641" s="246" t="s">
        <v>19975</v>
      </c>
      <c r="L4641" s="245" t="s">
        <v>568</v>
      </c>
    </row>
    <row r="4642" spans="1:12" x14ac:dyDescent="0.25">
      <c r="A4642" s="245" t="s">
        <v>2037</v>
      </c>
      <c r="B4642" s="245" t="s">
        <v>2036</v>
      </c>
      <c r="C4642" s="245" t="s">
        <v>2430</v>
      </c>
      <c r="D4642" s="245" t="s">
        <v>2429</v>
      </c>
      <c r="E4642" s="246" t="s">
        <v>44</v>
      </c>
      <c r="F4642" s="245" t="s">
        <v>44</v>
      </c>
      <c r="G4642" s="245" t="s">
        <v>2567</v>
      </c>
      <c r="H4642" s="245" t="s">
        <v>2566</v>
      </c>
      <c r="I4642" s="245" t="s">
        <v>24</v>
      </c>
      <c r="J4642" s="245" t="s">
        <v>569</v>
      </c>
      <c r="K4642" s="246" t="s">
        <v>12544</v>
      </c>
      <c r="L4642" s="245" t="s">
        <v>568</v>
      </c>
    </row>
    <row r="4643" spans="1:12" x14ac:dyDescent="0.25">
      <c r="A4643" s="245" t="s">
        <v>2037</v>
      </c>
      <c r="B4643" s="245" t="s">
        <v>2036</v>
      </c>
      <c r="C4643" s="245" t="s">
        <v>2430</v>
      </c>
      <c r="D4643" s="245" t="s">
        <v>2429</v>
      </c>
      <c r="E4643" s="246" t="s">
        <v>44</v>
      </c>
      <c r="F4643" s="245" t="s">
        <v>44</v>
      </c>
      <c r="G4643" s="245" t="s">
        <v>2565</v>
      </c>
      <c r="H4643" s="245" t="s">
        <v>2564</v>
      </c>
      <c r="I4643" s="245" t="s">
        <v>24</v>
      </c>
      <c r="J4643" s="245" t="s">
        <v>569</v>
      </c>
      <c r="K4643" s="246" t="s">
        <v>19976</v>
      </c>
      <c r="L4643" s="245" t="s">
        <v>568</v>
      </c>
    </row>
    <row r="4644" spans="1:12" x14ac:dyDescent="0.25">
      <c r="A4644" s="245" t="s">
        <v>2037</v>
      </c>
      <c r="B4644" s="245" t="s">
        <v>2036</v>
      </c>
      <c r="C4644" s="245" t="s">
        <v>2430</v>
      </c>
      <c r="D4644" s="245" t="s">
        <v>2429</v>
      </c>
      <c r="E4644" s="246" t="s">
        <v>44</v>
      </c>
      <c r="F4644" s="245" t="s">
        <v>44</v>
      </c>
      <c r="G4644" s="245" t="s">
        <v>2563</v>
      </c>
      <c r="H4644" s="245" t="s">
        <v>2562</v>
      </c>
      <c r="I4644" s="245" t="s">
        <v>24</v>
      </c>
      <c r="J4644" s="245" t="s">
        <v>569</v>
      </c>
      <c r="K4644" s="246" t="s">
        <v>10503</v>
      </c>
      <c r="L4644" s="245" t="s">
        <v>568</v>
      </c>
    </row>
    <row r="4645" spans="1:12" x14ac:dyDescent="0.25">
      <c r="A4645" s="245" t="s">
        <v>2037</v>
      </c>
      <c r="B4645" s="245" t="s">
        <v>2036</v>
      </c>
      <c r="C4645" s="245" t="s">
        <v>2430</v>
      </c>
      <c r="D4645" s="245" t="s">
        <v>2429</v>
      </c>
      <c r="E4645" s="246" t="s">
        <v>44</v>
      </c>
      <c r="F4645" s="245" t="s">
        <v>44</v>
      </c>
      <c r="G4645" s="245" t="s">
        <v>2561</v>
      </c>
      <c r="H4645" s="245" t="s">
        <v>2560</v>
      </c>
      <c r="I4645" s="245" t="s">
        <v>24</v>
      </c>
      <c r="J4645" s="245" t="s">
        <v>569</v>
      </c>
      <c r="K4645" s="246" t="s">
        <v>10412</v>
      </c>
      <c r="L4645" s="245" t="s">
        <v>568</v>
      </c>
    </row>
    <row r="4646" spans="1:12" x14ac:dyDescent="0.25">
      <c r="A4646" s="245" t="s">
        <v>2037</v>
      </c>
      <c r="B4646" s="245" t="s">
        <v>2036</v>
      </c>
      <c r="C4646" s="245" t="s">
        <v>2430</v>
      </c>
      <c r="D4646" s="245" t="s">
        <v>2429</v>
      </c>
      <c r="E4646" s="246" t="s">
        <v>44</v>
      </c>
      <c r="F4646" s="245" t="s">
        <v>44</v>
      </c>
      <c r="G4646" s="245" t="s">
        <v>2559</v>
      </c>
      <c r="H4646" s="245" t="s">
        <v>2558</v>
      </c>
      <c r="I4646" s="245" t="s">
        <v>24</v>
      </c>
      <c r="J4646" s="245" t="s">
        <v>569</v>
      </c>
      <c r="K4646" s="246" t="s">
        <v>19977</v>
      </c>
      <c r="L4646" s="245" t="s">
        <v>568</v>
      </c>
    </row>
    <row r="4647" spans="1:12" x14ac:dyDescent="0.25">
      <c r="A4647" s="245" t="s">
        <v>2037</v>
      </c>
      <c r="B4647" s="245" t="s">
        <v>2036</v>
      </c>
      <c r="C4647" s="245" t="s">
        <v>2430</v>
      </c>
      <c r="D4647" s="245" t="s">
        <v>2429</v>
      </c>
      <c r="E4647" s="246" t="s">
        <v>44</v>
      </c>
      <c r="F4647" s="245" t="s">
        <v>44</v>
      </c>
      <c r="G4647" s="245" t="s">
        <v>2557</v>
      </c>
      <c r="H4647" s="245" t="s">
        <v>2556</v>
      </c>
      <c r="I4647" s="245" t="s">
        <v>24</v>
      </c>
      <c r="J4647" s="245" t="s">
        <v>569</v>
      </c>
      <c r="K4647" s="246" t="s">
        <v>19978</v>
      </c>
      <c r="L4647" s="245" t="s">
        <v>568</v>
      </c>
    </row>
    <row r="4648" spans="1:12" x14ac:dyDescent="0.25">
      <c r="A4648" s="245" t="s">
        <v>2037</v>
      </c>
      <c r="B4648" s="245" t="s">
        <v>2036</v>
      </c>
      <c r="C4648" s="245" t="s">
        <v>2430</v>
      </c>
      <c r="D4648" s="245" t="s">
        <v>2429</v>
      </c>
      <c r="E4648" s="246" t="s">
        <v>44</v>
      </c>
      <c r="F4648" s="245" t="s">
        <v>44</v>
      </c>
      <c r="G4648" s="245" t="s">
        <v>2555</v>
      </c>
      <c r="H4648" s="245" t="s">
        <v>2554</v>
      </c>
      <c r="I4648" s="245" t="s">
        <v>24</v>
      </c>
      <c r="J4648" s="245" t="s">
        <v>569</v>
      </c>
      <c r="K4648" s="246" t="s">
        <v>19979</v>
      </c>
      <c r="L4648" s="245" t="s">
        <v>568</v>
      </c>
    </row>
    <row r="4649" spans="1:12" x14ac:dyDescent="0.25">
      <c r="A4649" s="245" t="s">
        <v>2037</v>
      </c>
      <c r="B4649" s="245" t="s">
        <v>2036</v>
      </c>
      <c r="C4649" s="245" t="s">
        <v>2430</v>
      </c>
      <c r="D4649" s="245" t="s">
        <v>2429</v>
      </c>
      <c r="E4649" s="246" t="s">
        <v>44</v>
      </c>
      <c r="F4649" s="245" t="s">
        <v>44</v>
      </c>
      <c r="G4649" s="245" t="s">
        <v>2553</v>
      </c>
      <c r="H4649" s="245" t="s">
        <v>2552</v>
      </c>
      <c r="I4649" s="245" t="s">
        <v>24</v>
      </c>
      <c r="J4649" s="245" t="s">
        <v>569</v>
      </c>
      <c r="K4649" s="246" t="s">
        <v>19980</v>
      </c>
      <c r="L4649" s="245" t="s">
        <v>568</v>
      </c>
    </row>
    <row r="4650" spans="1:12" x14ac:dyDescent="0.25">
      <c r="A4650" s="245" t="s">
        <v>2037</v>
      </c>
      <c r="B4650" s="245" t="s">
        <v>2036</v>
      </c>
      <c r="C4650" s="245" t="s">
        <v>2430</v>
      </c>
      <c r="D4650" s="245" t="s">
        <v>2429</v>
      </c>
      <c r="E4650" s="246" t="s">
        <v>44</v>
      </c>
      <c r="F4650" s="245" t="s">
        <v>44</v>
      </c>
      <c r="G4650" s="245" t="s">
        <v>2551</v>
      </c>
      <c r="H4650" s="245" t="s">
        <v>2550</v>
      </c>
      <c r="I4650" s="245" t="s">
        <v>24</v>
      </c>
      <c r="J4650" s="245" t="s">
        <v>569</v>
      </c>
      <c r="K4650" s="246" t="s">
        <v>19981</v>
      </c>
      <c r="L4650" s="245" t="s">
        <v>568</v>
      </c>
    </row>
    <row r="4651" spans="1:12" x14ac:dyDescent="0.25">
      <c r="A4651" s="245" t="s">
        <v>2037</v>
      </c>
      <c r="B4651" s="245" t="s">
        <v>2036</v>
      </c>
      <c r="C4651" s="245" t="s">
        <v>2430</v>
      </c>
      <c r="D4651" s="245" t="s">
        <v>2429</v>
      </c>
      <c r="E4651" s="246" t="s">
        <v>44</v>
      </c>
      <c r="F4651" s="245" t="s">
        <v>44</v>
      </c>
      <c r="G4651" s="245" t="s">
        <v>2549</v>
      </c>
      <c r="H4651" s="245" t="s">
        <v>2548</v>
      </c>
      <c r="I4651" s="245" t="s">
        <v>24</v>
      </c>
      <c r="J4651" s="245" t="s">
        <v>569</v>
      </c>
      <c r="K4651" s="246" t="s">
        <v>11528</v>
      </c>
      <c r="L4651" s="245" t="s">
        <v>568</v>
      </c>
    </row>
    <row r="4652" spans="1:12" x14ac:dyDescent="0.25">
      <c r="A4652" s="245" t="s">
        <v>2037</v>
      </c>
      <c r="B4652" s="245" t="s">
        <v>2036</v>
      </c>
      <c r="C4652" s="245" t="s">
        <v>2430</v>
      </c>
      <c r="D4652" s="245" t="s">
        <v>2429</v>
      </c>
      <c r="E4652" s="246" t="s">
        <v>44</v>
      </c>
      <c r="F4652" s="245" t="s">
        <v>44</v>
      </c>
      <c r="G4652" s="245" t="s">
        <v>2547</v>
      </c>
      <c r="H4652" s="245" t="s">
        <v>2546</v>
      </c>
      <c r="I4652" s="245" t="s">
        <v>24</v>
      </c>
      <c r="J4652" s="245" t="s">
        <v>569</v>
      </c>
      <c r="K4652" s="246" t="s">
        <v>19982</v>
      </c>
      <c r="L4652" s="245" t="s">
        <v>568</v>
      </c>
    </row>
    <row r="4653" spans="1:12" x14ac:dyDescent="0.25">
      <c r="A4653" s="245" t="s">
        <v>2037</v>
      </c>
      <c r="B4653" s="245" t="s">
        <v>2036</v>
      </c>
      <c r="C4653" s="245" t="s">
        <v>2430</v>
      </c>
      <c r="D4653" s="245" t="s">
        <v>2429</v>
      </c>
      <c r="E4653" s="246" t="s">
        <v>44</v>
      </c>
      <c r="F4653" s="245" t="s">
        <v>44</v>
      </c>
      <c r="G4653" s="245" t="s">
        <v>2545</v>
      </c>
      <c r="H4653" s="245" t="s">
        <v>2544</v>
      </c>
      <c r="I4653" s="245" t="s">
        <v>24</v>
      </c>
      <c r="J4653" s="245" t="s">
        <v>569</v>
      </c>
      <c r="K4653" s="246" t="s">
        <v>19983</v>
      </c>
      <c r="L4653" s="245" t="s">
        <v>568</v>
      </c>
    </row>
    <row r="4654" spans="1:12" x14ac:dyDescent="0.25">
      <c r="A4654" s="245" t="s">
        <v>2037</v>
      </c>
      <c r="B4654" s="245" t="s">
        <v>2036</v>
      </c>
      <c r="C4654" s="245" t="s">
        <v>2430</v>
      </c>
      <c r="D4654" s="245" t="s">
        <v>2429</v>
      </c>
      <c r="E4654" s="246" t="s">
        <v>44</v>
      </c>
      <c r="F4654" s="245" t="s">
        <v>44</v>
      </c>
      <c r="G4654" s="245" t="s">
        <v>2543</v>
      </c>
      <c r="H4654" s="245" t="s">
        <v>2542</v>
      </c>
      <c r="I4654" s="245" t="s">
        <v>24</v>
      </c>
      <c r="J4654" s="245" t="s">
        <v>569</v>
      </c>
      <c r="K4654" s="246" t="s">
        <v>19984</v>
      </c>
      <c r="L4654" s="245" t="s">
        <v>568</v>
      </c>
    </row>
    <row r="4655" spans="1:12" x14ac:dyDescent="0.25">
      <c r="A4655" s="245" t="s">
        <v>2037</v>
      </c>
      <c r="B4655" s="245" t="s">
        <v>2036</v>
      </c>
      <c r="C4655" s="245" t="s">
        <v>2430</v>
      </c>
      <c r="D4655" s="245" t="s">
        <v>2429</v>
      </c>
      <c r="E4655" s="246" t="s">
        <v>44</v>
      </c>
      <c r="F4655" s="245" t="s">
        <v>44</v>
      </c>
      <c r="G4655" s="245" t="s">
        <v>2541</v>
      </c>
      <c r="H4655" s="245" t="s">
        <v>2540</v>
      </c>
      <c r="I4655" s="245" t="s">
        <v>24</v>
      </c>
      <c r="J4655" s="245" t="s">
        <v>569</v>
      </c>
      <c r="K4655" s="246" t="s">
        <v>14993</v>
      </c>
      <c r="L4655" s="245" t="s">
        <v>568</v>
      </c>
    </row>
    <row r="4656" spans="1:12" x14ac:dyDescent="0.25">
      <c r="A4656" s="245" t="s">
        <v>2037</v>
      </c>
      <c r="B4656" s="245" t="s">
        <v>2036</v>
      </c>
      <c r="C4656" s="245" t="s">
        <v>2430</v>
      </c>
      <c r="D4656" s="245" t="s">
        <v>2429</v>
      </c>
      <c r="E4656" s="246" t="s">
        <v>44</v>
      </c>
      <c r="F4656" s="245" t="s">
        <v>44</v>
      </c>
      <c r="G4656" s="245" t="s">
        <v>2539</v>
      </c>
      <c r="H4656" s="245" t="s">
        <v>2538</v>
      </c>
      <c r="I4656" s="245" t="s">
        <v>24</v>
      </c>
      <c r="J4656" s="245" t="s">
        <v>569</v>
      </c>
      <c r="K4656" s="246" t="s">
        <v>19985</v>
      </c>
      <c r="L4656" s="245" t="s">
        <v>568</v>
      </c>
    </row>
    <row r="4657" spans="1:12" x14ac:dyDescent="0.25">
      <c r="A4657" s="245" t="s">
        <v>2037</v>
      </c>
      <c r="B4657" s="245" t="s">
        <v>2036</v>
      </c>
      <c r="C4657" s="245" t="s">
        <v>2430</v>
      </c>
      <c r="D4657" s="245" t="s">
        <v>2429</v>
      </c>
      <c r="E4657" s="246" t="s">
        <v>44</v>
      </c>
      <c r="F4657" s="245" t="s">
        <v>44</v>
      </c>
      <c r="G4657" s="245" t="s">
        <v>2537</v>
      </c>
      <c r="H4657" s="245" t="s">
        <v>12927</v>
      </c>
      <c r="I4657" s="245" t="s">
        <v>24</v>
      </c>
      <c r="J4657" s="245" t="s">
        <v>569</v>
      </c>
      <c r="K4657" s="246" t="s">
        <v>10127</v>
      </c>
      <c r="L4657" s="245" t="s">
        <v>568</v>
      </c>
    </row>
    <row r="4658" spans="1:12" x14ac:dyDescent="0.25">
      <c r="A4658" s="245" t="s">
        <v>2037</v>
      </c>
      <c r="B4658" s="245" t="s">
        <v>2036</v>
      </c>
      <c r="C4658" s="245" t="s">
        <v>2430</v>
      </c>
      <c r="D4658" s="245" t="s">
        <v>2429</v>
      </c>
      <c r="E4658" s="246" t="s">
        <v>44</v>
      </c>
      <c r="F4658" s="245" t="s">
        <v>44</v>
      </c>
      <c r="G4658" s="245" t="s">
        <v>2536</v>
      </c>
      <c r="H4658" s="245" t="s">
        <v>12928</v>
      </c>
      <c r="I4658" s="245" t="s">
        <v>24</v>
      </c>
      <c r="J4658" s="245" t="s">
        <v>569</v>
      </c>
      <c r="K4658" s="246" t="s">
        <v>12864</v>
      </c>
      <c r="L4658" s="245" t="s">
        <v>568</v>
      </c>
    </row>
    <row r="4659" spans="1:12" x14ac:dyDescent="0.25">
      <c r="A4659" s="245" t="s">
        <v>2037</v>
      </c>
      <c r="B4659" s="245" t="s">
        <v>2036</v>
      </c>
      <c r="C4659" s="245" t="s">
        <v>2430</v>
      </c>
      <c r="D4659" s="245" t="s">
        <v>2429</v>
      </c>
      <c r="E4659" s="246" t="s">
        <v>44</v>
      </c>
      <c r="F4659" s="245" t="s">
        <v>44</v>
      </c>
      <c r="G4659" s="245" t="s">
        <v>2535</v>
      </c>
      <c r="H4659" s="245" t="s">
        <v>12929</v>
      </c>
      <c r="I4659" s="245" t="s">
        <v>24</v>
      </c>
      <c r="J4659" s="245" t="s">
        <v>569</v>
      </c>
      <c r="K4659" s="246" t="s">
        <v>19986</v>
      </c>
      <c r="L4659" s="245" t="s">
        <v>568</v>
      </c>
    </row>
    <row r="4660" spans="1:12" x14ac:dyDescent="0.25">
      <c r="A4660" s="245" t="s">
        <v>2037</v>
      </c>
      <c r="B4660" s="245" t="s">
        <v>2036</v>
      </c>
      <c r="C4660" s="245" t="s">
        <v>2430</v>
      </c>
      <c r="D4660" s="245" t="s">
        <v>2429</v>
      </c>
      <c r="E4660" s="246" t="s">
        <v>44</v>
      </c>
      <c r="F4660" s="245" t="s">
        <v>44</v>
      </c>
      <c r="G4660" s="245" t="s">
        <v>2534</v>
      </c>
      <c r="H4660" s="245" t="s">
        <v>12930</v>
      </c>
      <c r="I4660" s="245" t="s">
        <v>24</v>
      </c>
      <c r="J4660" s="245" t="s">
        <v>569</v>
      </c>
      <c r="K4660" s="246" t="s">
        <v>19987</v>
      </c>
      <c r="L4660" s="245" t="s">
        <v>568</v>
      </c>
    </row>
    <row r="4661" spans="1:12" x14ac:dyDescent="0.25">
      <c r="A4661" s="245" t="s">
        <v>2037</v>
      </c>
      <c r="B4661" s="245" t="s">
        <v>2036</v>
      </c>
      <c r="C4661" s="245" t="s">
        <v>2430</v>
      </c>
      <c r="D4661" s="245" t="s">
        <v>2429</v>
      </c>
      <c r="E4661" s="246" t="s">
        <v>44</v>
      </c>
      <c r="F4661" s="245" t="s">
        <v>44</v>
      </c>
      <c r="G4661" s="245" t="s">
        <v>2533</v>
      </c>
      <c r="H4661" s="245" t="s">
        <v>12931</v>
      </c>
      <c r="I4661" s="245" t="s">
        <v>24</v>
      </c>
      <c r="J4661" s="245" t="s">
        <v>569</v>
      </c>
      <c r="K4661" s="246" t="s">
        <v>18145</v>
      </c>
      <c r="L4661" s="245" t="s">
        <v>568</v>
      </c>
    </row>
    <row r="4662" spans="1:12" x14ac:dyDescent="0.25">
      <c r="A4662" s="245" t="s">
        <v>2037</v>
      </c>
      <c r="B4662" s="245" t="s">
        <v>2036</v>
      </c>
      <c r="C4662" s="245" t="s">
        <v>2430</v>
      </c>
      <c r="D4662" s="245" t="s">
        <v>2429</v>
      </c>
      <c r="E4662" s="246" t="s">
        <v>44</v>
      </c>
      <c r="F4662" s="245" t="s">
        <v>44</v>
      </c>
      <c r="G4662" s="245" t="s">
        <v>2532</v>
      </c>
      <c r="H4662" s="245" t="s">
        <v>12933</v>
      </c>
      <c r="I4662" s="245" t="s">
        <v>24</v>
      </c>
      <c r="J4662" s="245" t="s">
        <v>569</v>
      </c>
      <c r="K4662" s="246" t="s">
        <v>19988</v>
      </c>
      <c r="L4662" s="245" t="s">
        <v>568</v>
      </c>
    </row>
    <row r="4663" spans="1:12" x14ac:dyDescent="0.25">
      <c r="A4663" s="245" t="s">
        <v>2037</v>
      </c>
      <c r="B4663" s="245" t="s">
        <v>2036</v>
      </c>
      <c r="C4663" s="245" t="s">
        <v>2430</v>
      </c>
      <c r="D4663" s="245" t="s">
        <v>2429</v>
      </c>
      <c r="E4663" s="246" t="s">
        <v>44</v>
      </c>
      <c r="F4663" s="245" t="s">
        <v>44</v>
      </c>
      <c r="G4663" s="245" t="s">
        <v>2531</v>
      </c>
      <c r="H4663" s="245" t="s">
        <v>12934</v>
      </c>
      <c r="I4663" s="245" t="s">
        <v>24</v>
      </c>
      <c r="J4663" s="245" t="s">
        <v>569</v>
      </c>
      <c r="K4663" s="246" t="s">
        <v>13917</v>
      </c>
      <c r="L4663" s="245" t="s">
        <v>568</v>
      </c>
    </row>
    <row r="4664" spans="1:12" x14ac:dyDescent="0.25">
      <c r="A4664" s="245" t="s">
        <v>2037</v>
      </c>
      <c r="B4664" s="245" t="s">
        <v>2036</v>
      </c>
      <c r="C4664" s="245" t="s">
        <v>2430</v>
      </c>
      <c r="D4664" s="245" t="s">
        <v>2429</v>
      </c>
      <c r="E4664" s="246" t="s">
        <v>44</v>
      </c>
      <c r="F4664" s="245" t="s">
        <v>44</v>
      </c>
      <c r="G4664" s="245" t="s">
        <v>2530</v>
      </c>
      <c r="H4664" s="245" t="s">
        <v>12935</v>
      </c>
      <c r="I4664" s="245" t="s">
        <v>24</v>
      </c>
      <c r="J4664" s="245" t="s">
        <v>569</v>
      </c>
      <c r="K4664" s="246" t="s">
        <v>19989</v>
      </c>
      <c r="L4664" s="245" t="s">
        <v>568</v>
      </c>
    </row>
    <row r="4665" spans="1:12" x14ac:dyDescent="0.25">
      <c r="A4665" s="245" t="s">
        <v>2037</v>
      </c>
      <c r="B4665" s="245" t="s">
        <v>2036</v>
      </c>
      <c r="C4665" s="245" t="s">
        <v>2430</v>
      </c>
      <c r="D4665" s="245" t="s">
        <v>2429</v>
      </c>
      <c r="E4665" s="246" t="s">
        <v>44</v>
      </c>
      <c r="F4665" s="245" t="s">
        <v>44</v>
      </c>
      <c r="G4665" s="245" t="s">
        <v>2529</v>
      </c>
      <c r="H4665" s="245" t="s">
        <v>12936</v>
      </c>
      <c r="I4665" s="245" t="s">
        <v>24</v>
      </c>
      <c r="J4665" s="245" t="s">
        <v>569</v>
      </c>
      <c r="K4665" s="246" t="s">
        <v>19990</v>
      </c>
      <c r="L4665" s="245" t="s">
        <v>568</v>
      </c>
    </row>
    <row r="4666" spans="1:12" x14ac:dyDescent="0.25">
      <c r="A4666" s="245" t="s">
        <v>2037</v>
      </c>
      <c r="B4666" s="245" t="s">
        <v>2036</v>
      </c>
      <c r="C4666" s="245" t="s">
        <v>2430</v>
      </c>
      <c r="D4666" s="245" t="s">
        <v>2429</v>
      </c>
      <c r="E4666" s="246" t="s">
        <v>44</v>
      </c>
      <c r="F4666" s="245" t="s">
        <v>44</v>
      </c>
      <c r="G4666" s="245" t="s">
        <v>2527</v>
      </c>
      <c r="H4666" s="245" t="s">
        <v>12937</v>
      </c>
      <c r="I4666" s="245" t="s">
        <v>24</v>
      </c>
      <c r="J4666" s="245" t="s">
        <v>569</v>
      </c>
      <c r="K4666" s="246" t="s">
        <v>19991</v>
      </c>
      <c r="L4666" s="245" t="s">
        <v>568</v>
      </c>
    </row>
    <row r="4667" spans="1:12" x14ac:dyDescent="0.25">
      <c r="A4667" s="245" t="s">
        <v>2037</v>
      </c>
      <c r="B4667" s="245" t="s">
        <v>2036</v>
      </c>
      <c r="C4667" s="245" t="s">
        <v>2430</v>
      </c>
      <c r="D4667" s="245" t="s">
        <v>2429</v>
      </c>
      <c r="E4667" s="246" t="s">
        <v>44</v>
      </c>
      <c r="F4667" s="245" t="s">
        <v>44</v>
      </c>
      <c r="G4667" s="245" t="s">
        <v>2526</v>
      </c>
      <c r="H4667" s="245" t="s">
        <v>12938</v>
      </c>
      <c r="I4667" s="245" t="s">
        <v>24</v>
      </c>
      <c r="J4667" s="245" t="s">
        <v>569</v>
      </c>
      <c r="K4667" s="246" t="s">
        <v>19992</v>
      </c>
      <c r="L4667" s="245" t="s">
        <v>568</v>
      </c>
    </row>
    <row r="4668" spans="1:12" x14ac:dyDescent="0.25">
      <c r="A4668" s="245" t="s">
        <v>2037</v>
      </c>
      <c r="B4668" s="245" t="s">
        <v>2036</v>
      </c>
      <c r="C4668" s="245" t="s">
        <v>2430</v>
      </c>
      <c r="D4668" s="245" t="s">
        <v>2429</v>
      </c>
      <c r="E4668" s="246" t="s">
        <v>44</v>
      </c>
      <c r="F4668" s="245" t="s">
        <v>44</v>
      </c>
      <c r="G4668" s="245" t="s">
        <v>2525</v>
      </c>
      <c r="H4668" s="245" t="s">
        <v>12939</v>
      </c>
      <c r="I4668" s="245" t="s">
        <v>24</v>
      </c>
      <c r="J4668" s="245" t="s">
        <v>569</v>
      </c>
      <c r="K4668" s="246" t="s">
        <v>19993</v>
      </c>
      <c r="L4668" s="245" t="s">
        <v>568</v>
      </c>
    </row>
    <row r="4669" spans="1:12" x14ac:dyDescent="0.25">
      <c r="A4669" s="245" t="s">
        <v>2037</v>
      </c>
      <c r="B4669" s="245" t="s">
        <v>2036</v>
      </c>
      <c r="C4669" s="245" t="s">
        <v>2430</v>
      </c>
      <c r="D4669" s="245" t="s">
        <v>2429</v>
      </c>
      <c r="E4669" s="246" t="s">
        <v>44</v>
      </c>
      <c r="F4669" s="245" t="s">
        <v>44</v>
      </c>
      <c r="G4669" s="245" t="s">
        <v>2524</v>
      </c>
      <c r="H4669" s="245" t="s">
        <v>12940</v>
      </c>
      <c r="I4669" s="245" t="s">
        <v>24</v>
      </c>
      <c r="J4669" s="245" t="s">
        <v>569</v>
      </c>
      <c r="K4669" s="246" t="s">
        <v>19994</v>
      </c>
      <c r="L4669" s="245" t="s">
        <v>568</v>
      </c>
    </row>
    <row r="4670" spans="1:12" x14ac:dyDescent="0.25">
      <c r="A4670" s="245" t="s">
        <v>2037</v>
      </c>
      <c r="B4670" s="245" t="s">
        <v>2036</v>
      </c>
      <c r="C4670" s="245" t="s">
        <v>2430</v>
      </c>
      <c r="D4670" s="245" t="s">
        <v>2429</v>
      </c>
      <c r="E4670" s="246" t="s">
        <v>44</v>
      </c>
      <c r="F4670" s="245" t="s">
        <v>44</v>
      </c>
      <c r="G4670" s="245" t="s">
        <v>2523</v>
      </c>
      <c r="H4670" s="245" t="s">
        <v>12941</v>
      </c>
      <c r="I4670" s="245" t="s">
        <v>24</v>
      </c>
      <c r="J4670" s="245" t="s">
        <v>569</v>
      </c>
      <c r="K4670" s="246" t="s">
        <v>19995</v>
      </c>
      <c r="L4670" s="245" t="s">
        <v>568</v>
      </c>
    </row>
    <row r="4671" spans="1:12" x14ac:dyDescent="0.25">
      <c r="A4671" s="245" t="s">
        <v>2037</v>
      </c>
      <c r="B4671" s="245" t="s">
        <v>2036</v>
      </c>
      <c r="C4671" s="245" t="s">
        <v>2430</v>
      </c>
      <c r="D4671" s="245" t="s">
        <v>2429</v>
      </c>
      <c r="E4671" s="246" t="s">
        <v>44</v>
      </c>
      <c r="F4671" s="245" t="s">
        <v>44</v>
      </c>
      <c r="G4671" s="245" t="s">
        <v>2522</v>
      </c>
      <c r="H4671" s="245" t="s">
        <v>12942</v>
      </c>
      <c r="I4671" s="245" t="s">
        <v>24</v>
      </c>
      <c r="J4671" s="245" t="s">
        <v>569</v>
      </c>
      <c r="K4671" s="246" t="s">
        <v>19996</v>
      </c>
      <c r="L4671" s="245" t="s">
        <v>568</v>
      </c>
    </row>
    <row r="4672" spans="1:12" x14ac:dyDescent="0.25">
      <c r="A4672" s="245" t="s">
        <v>2037</v>
      </c>
      <c r="B4672" s="245" t="s">
        <v>2036</v>
      </c>
      <c r="C4672" s="245" t="s">
        <v>2430</v>
      </c>
      <c r="D4672" s="245" t="s">
        <v>2429</v>
      </c>
      <c r="E4672" s="246" t="s">
        <v>44</v>
      </c>
      <c r="F4672" s="245" t="s">
        <v>44</v>
      </c>
      <c r="G4672" s="245" t="s">
        <v>2521</v>
      </c>
      <c r="H4672" s="245" t="s">
        <v>12943</v>
      </c>
      <c r="I4672" s="245" t="s">
        <v>24</v>
      </c>
      <c r="J4672" s="245" t="s">
        <v>569</v>
      </c>
      <c r="K4672" s="246" t="s">
        <v>19996</v>
      </c>
      <c r="L4672" s="245" t="s">
        <v>568</v>
      </c>
    </row>
    <row r="4673" spans="1:12" x14ac:dyDescent="0.25">
      <c r="A4673" s="245" t="s">
        <v>2037</v>
      </c>
      <c r="B4673" s="245" t="s">
        <v>2036</v>
      </c>
      <c r="C4673" s="245" t="s">
        <v>2430</v>
      </c>
      <c r="D4673" s="245" t="s">
        <v>2429</v>
      </c>
      <c r="E4673" s="246" t="s">
        <v>44</v>
      </c>
      <c r="F4673" s="245" t="s">
        <v>44</v>
      </c>
      <c r="G4673" s="245" t="s">
        <v>2520</v>
      </c>
      <c r="H4673" s="245" t="s">
        <v>12944</v>
      </c>
      <c r="I4673" s="245" t="s">
        <v>24</v>
      </c>
      <c r="J4673" s="245" t="s">
        <v>569</v>
      </c>
      <c r="K4673" s="246" t="s">
        <v>19997</v>
      </c>
      <c r="L4673" s="245" t="s">
        <v>568</v>
      </c>
    </row>
    <row r="4674" spans="1:12" x14ac:dyDescent="0.25">
      <c r="A4674" s="245" t="s">
        <v>2037</v>
      </c>
      <c r="B4674" s="245" t="s">
        <v>2036</v>
      </c>
      <c r="C4674" s="245" t="s">
        <v>2430</v>
      </c>
      <c r="D4674" s="245" t="s">
        <v>2429</v>
      </c>
      <c r="E4674" s="246" t="s">
        <v>44</v>
      </c>
      <c r="F4674" s="245" t="s">
        <v>44</v>
      </c>
      <c r="G4674" s="245" t="s">
        <v>2519</v>
      </c>
      <c r="H4674" s="245" t="s">
        <v>12945</v>
      </c>
      <c r="I4674" s="245" t="s">
        <v>24</v>
      </c>
      <c r="J4674" s="245" t="s">
        <v>569</v>
      </c>
      <c r="K4674" s="246" t="s">
        <v>19998</v>
      </c>
      <c r="L4674" s="245" t="s">
        <v>568</v>
      </c>
    </row>
    <row r="4675" spans="1:12" x14ac:dyDescent="0.25">
      <c r="A4675" s="245" t="s">
        <v>2037</v>
      </c>
      <c r="B4675" s="245" t="s">
        <v>2036</v>
      </c>
      <c r="C4675" s="245" t="s">
        <v>2430</v>
      </c>
      <c r="D4675" s="245" t="s">
        <v>2429</v>
      </c>
      <c r="E4675" s="246" t="s">
        <v>44</v>
      </c>
      <c r="F4675" s="245" t="s">
        <v>44</v>
      </c>
      <c r="G4675" s="245" t="s">
        <v>2518</v>
      </c>
      <c r="H4675" s="245" t="s">
        <v>12946</v>
      </c>
      <c r="I4675" s="245" t="s">
        <v>24</v>
      </c>
      <c r="J4675" s="245" t="s">
        <v>569</v>
      </c>
      <c r="K4675" s="246" t="s">
        <v>19999</v>
      </c>
      <c r="L4675" s="245" t="s">
        <v>568</v>
      </c>
    </row>
    <row r="4676" spans="1:12" x14ac:dyDescent="0.25">
      <c r="A4676" s="245" t="s">
        <v>2037</v>
      </c>
      <c r="B4676" s="245" t="s">
        <v>2036</v>
      </c>
      <c r="C4676" s="245" t="s">
        <v>2430</v>
      </c>
      <c r="D4676" s="245" t="s">
        <v>2429</v>
      </c>
      <c r="E4676" s="246" t="s">
        <v>44</v>
      </c>
      <c r="F4676" s="245" t="s">
        <v>44</v>
      </c>
      <c r="G4676" s="245" t="s">
        <v>2517</v>
      </c>
      <c r="H4676" s="245" t="s">
        <v>12947</v>
      </c>
      <c r="I4676" s="245" t="s">
        <v>24</v>
      </c>
      <c r="J4676" s="245" t="s">
        <v>569</v>
      </c>
      <c r="K4676" s="246" t="s">
        <v>20000</v>
      </c>
      <c r="L4676" s="245" t="s">
        <v>568</v>
      </c>
    </row>
    <row r="4677" spans="1:12" x14ac:dyDescent="0.25">
      <c r="A4677" s="245" t="s">
        <v>2037</v>
      </c>
      <c r="B4677" s="245" t="s">
        <v>2036</v>
      </c>
      <c r="C4677" s="245" t="s">
        <v>2430</v>
      </c>
      <c r="D4677" s="245" t="s">
        <v>2429</v>
      </c>
      <c r="E4677" s="246" t="s">
        <v>44</v>
      </c>
      <c r="F4677" s="245" t="s">
        <v>44</v>
      </c>
      <c r="G4677" s="245" t="s">
        <v>2516</v>
      </c>
      <c r="H4677" s="245" t="s">
        <v>12948</v>
      </c>
      <c r="I4677" s="245" t="s">
        <v>24</v>
      </c>
      <c r="J4677" s="245" t="s">
        <v>569</v>
      </c>
      <c r="K4677" s="246" t="s">
        <v>20001</v>
      </c>
      <c r="L4677" s="245" t="s">
        <v>568</v>
      </c>
    </row>
    <row r="4678" spans="1:12" x14ac:dyDescent="0.25">
      <c r="A4678" s="245" t="s">
        <v>2037</v>
      </c>
      <c r="B4678" s="245" t="s">
        <v>2036</v>
      </c>
      <c r="C4678" s="245" t="s">
        <v>2430</v>
      </c>
      <c r="D4678" s="245" t="s">
        <v>2429</v>
      </c>
      <c r="E4678" s="246" t="s">
        <v>44</v>
      </c>
      <c r="F4678" s="245" t="s">
        <v>44</v>
      </c>
      <c r="G4678" s="245" t="s">
        <v>2515</v>
      </c>
      <c r="H4678" s="245" t="s">
        <v>12949</v>
      </c>
      <c r="I4678" s="245" t="s">
        <v>24</v>
      </c>
      <c r="J4678" s="245" t="s">
        <v>569</v>
      </c>
      <c r="K4678" s="246" t="s">
        <v>20002</v>
      </c>
      <c r="L4678" s="245" t="s">
        <v>568</v>
      </c>
    </row>
    <row r="4679" spans="1:12" x14ac:dyDescent="0.25">
      <c r="A4679" s="245" t="s">
        <v>2037</v>
      </c>
      <c r="B4679" s="245" t="s">
        <v>2036</v>
      </c>
      <c r="C4679" s="245" t="s">
        <v>2430</v>
      </c>
      <c r="D4679" s="245" t="s">
        <v>2429</v>
      </c>
      <c r="E4679" s="246" t="s">
        <v>44</v>
      </c>
      <c r="F4679" s="245" t="s">
        <v>44</v>
      </c>
      <c r="G4679" s="245" t="s">
        <v>2514</v>
      </c>
      <c r="H4679" s="245" t="s">
        <v>12950</v>
      </c>
      <c r="I4679" s="245" t="s">
        <v>24</v>
      </c>
      <c r="J4679" s="245" t="s">
        <v>569</v>
      </c>
      <c r="K4679" s="246" t="s">
        <v>20003</v>
      </c>
      <c r="L4679" s="245" t="s">
        <v>568</v>
      </c>
    </row>
    <row r="4680" spans="1:12" x14ac:dyDescent="0.25">
      <c r="A4680" s="245" t="s">
        <v>2037</v>
      </c>
      <c r="B4680" s="245" t="s">
        <v>2036</v>
      </c>
      <c r="C4680" s="245" t="s">
        <v>2430</v>
      </c>
      <c r="D4680" s="245" t="s">
        <v>2429</v>
      </c>
      <c r="E4680" s="246" t="s">
        <v>44</v>
      </c>
      <c r="F4680" s="245" t="s">
        <v>44</v>
      </c>
      <c r="G4680" s="245" t="s">
        <v>2513</v>
      </c>
      <c r="H4680" s="245" t="s">
        <v>12951</v>
      </c>
      <c r="I4680" s="245" t="s">
        <v>24</v>
      </c>
      <c r="J4680" s="245" t="s">
        <v>569</v>
      </c>
      <c r="K4680" s="246" t="s">
        <v>20004</v>
      </c>
      <c r="L4680" s="245" t="s">
        <v>568</v>
      </c>
    </row>
    <row r="4681" spans="1:12" x14ac:dyDescent="0.25">
      <c r="A4681" s="245" t="s">
        <v>2037</v>
      </c>
      <c r="B4681" s="245" t="s">
        <v>2036</v>
      </c>
      <c r="C4681" s="245" t="s">
        <v>2430</v>
      </c>
      <c r="D4681" s="245" t="s">
        <v>2429</v>
      </c>
      <c r="E4681" s="246" t="s">
        <v>44</v>
      </c>
      <c r="F4681" s="245" t="s">
        <v>44</v>
      </c>
      <c r="G4681" s="245" t="s">
        <v>2512</v>
      </c>
      <c r="H4681" s="245" t="s">
        <v>12952</v>
      </c>
      <c r="I4681" s="245" t="s">
        <v>24</v>
      </c>
      <c r="J4681" s="245" t="s">
        <v>569</v>
      </c>
      <c r="K4681" s="246" t="s">
        <v>20005</v>
      </c>
      <c r="L4681" s="245" t="s">
        <v>568</v>
      </c>
    </row>
    <row r="4682" spans="1:12" x14ac:dyDescent="0.25">
      <c r="A4682" s="245" t="s">
        <v>2037</v>
      </c>
      <c r="B4682" s="245" t="s">
        <v>2036</v>
      </c>
      <c r="C4682" s="245" t="s">
        <v>2430</v>
      </c>
      <c r="D4682" s="245" t="s">
        <v>2429</v>
      </c>
      <c r="E4682" s="246" t="s">
        <v>44</v>
      </c>
      <c r="F4682" s="245" t="s">
        <v>44</v>
      </c>
      <c r="G4682" s="245" t="s">
        <v>2511</v>
      </c>
      <c r="H4682" s="245" t="s">
        <v>12953</v>
      </c>
      <c r="I4682" s="245" t="s">
        <v>24</v>
      </c>
      <c r="J4682" s="245" t="s">
        <v>569</v>
      </c>
      <c r="K4682" s="246" t="s">
        <v>20006</v>
      </c>
      <c r="L4682" s="245" t="s">
        <v>568</v>
      </c>
    </row>
    <row r="4683" spans="1:12" x14ac:dyDescent="0.25">
      <c r="A4683" s="245" t="s">
        <v>2037</v>
      </c>
      <c r="B4683" s="245" t="s">
        <v>2036</v>
      </c>
      <c r="C4683" s="245" t="s">
        <v>2430</v>
      </c>
      <c r="D4683" s="245" t="s">
        <v>2429</v>
      </c>
      <c r="E4683" s="246" t="s">
        <v>44</v>
      </c>
      <c r="F4683" s="245" t="s">
        <v>44</v>
      </c>
      <c r="G4683" s="245" t="s">
        <v>2510</v>
      </c>
      <c r="H4683" s="245" t="s">
        <v>12955</v>
      </c>
      <c r="I4683" s="245" t="s">
        <v>24</v>
      </c>
      <c r="J4683" s="245" t="s">
        <v>569</v>
      </c>
      <c r="K4683" s="246" t="s">
        <v>20007</v>
      </c>
      <c r="L4683" s="245" t="s">
        <v>568</v>
      </c>
    </row>
    <row r="4684" spans="1:12" x14ac:dyDescent="0.25">
      <c r="A4684" s="245" t="s">
        <v>2037</v>
      </c>
      <c r="B4684" s="245" t="s">
        <v>2036</v>
      </c>
      <c r="C4684" s="245" t="s">
        <v>2430</v>
      </c>
      <c r="D4684" s="245" t="s">
        <v>2429</v>
      </c>
      <c r="E4684" s="246" t="s">
        <v>44</v>
      </c>
      <c r="F4684" s="245" t="s">
        <v>44</v>
      </c>
      <c r="G4684" s="245" t="s">
        <v>2509</v>
      </c>
      <c r="H4684" s="245" t="s">
        <v>12956</v>
      </c>
      <c r="I4684" s="245" t="s">
        <v>24</v>
      </c>
      <c r="J4684" s="245" t="s">
        <v>569</v>
      </c>
      <c r="K4684" s="246" t="s">
        <v>15135</v>
      </c>
      <c r="L4684" s="245" t="s">
        <v>568</v>
      </c>
    </row>
    <row r="4685" spans="1:12" x14ac:dyDescent="0.25">
      <c r="A4685" s="245" t="s">
        <v>2037</v>
      </c>
      <c r="B4685" s="245" t="s">
        <v>2036</v>
      </c>
      <c r="C4685" s="245" t="s">
        <v>2430</v>
      </c>
      <c r="D4685" s="245" t="s">
        <v>2429</v>
      </c>
      <c r="E4685" s="246" t="s">
        <v>44</v>
      </c>
      <c r="F4685" s="245" t="s">
        <v>44</v>
      </c>
      <c r="G4685" s="245" t="s">
        <v>2507</v>
      </c>
      <c r="H4685" s="245" t="s">
        <v>12957</v>
      </c>
      <c r="I4685" s="245" t="s">
        <v>24</v>
      </c>
      <c r="J4685" s="245" t="s">
        <v>569</v>
      </c>
      <c r="K4685" s="246" t="s">
        <v>18850</v>
      </c>
      <c r="L4685" s="245" t="s">
        <v>568</v>
      </c>
    </row>
    <row r="4686" spans="1:12" x14ac:dyDescent="0.25">
      <c r="A4686" s="245" t="s">
        <v>2037</v>
      </c>
      <c r="B4686" s="245" t="s">
        <v>2036</v>
      </c>
      <c r="C4686" s="245" t="s">
        <v>2430</v>
      </c>
      <c r="D4686" s="245" t="s">
        <v>2429</v>
      </c>
      <c r="E4686" s="246" t="s">
        <v>44</v>
      </c>
      <c r="F4686" s="245" t="s">
        <v>44</v>
      </c>
      <c r="G4686" s="245" t="s">
        <v>2505</v>
      </c>
      <c r="H4686" s="245" t="s">
        <v>12958</v>
      </c>
      <c r="I4686" s="245" t="s">
        <v>24</v>
      </c>
      <c r="J4686" s="245" t="s">
        <v>569</v>
      </c>
      <c r="K4686" s="246" t="s">
        <v>20008</v>
      </c>
      <c r="L4686" s="245" t="s">
        <v>568</v>
      </c>
    </row>
    <row r="4687" spans="1:12" x14ac:dyDescent="0.25">
      <c r="A4687" s="245" t="s">
        <v>2037</v>
      </c>
      <c r="B4687" s="245" t="s">
        <v>2036</v>
      </c>
      <c r="C4687" s="245" t="s">
        <v>2430</v>
      </c>
      <c r="D4687" s="245" t="s">
        <v>2429</v>
      </c>
      <c r="E4687" s="246" t="s">
        <v>44</v>
      </c>
      <c r="F4687" s="245" t="s">
        <v>44</v>
      </c>
      <c r="G4687" s="245" t="s">
        <v>2504</v>
      </c>
      <c r="H4687" s="245" t="s">
        <v>12959</v>
      </c>
      <c r="I4687" s="245" t="s">
        <v>24</v>
      </c>
      <c r="J4687" s="245" t="s">
        <v>569</v>
      </c>
      <c r="K4687" s="246" t="s">
        <v>10432</v>
      </c>
      <c r="L4687" s="245" t="s">
        <v>568</v>
      </c>
    </row>
    <row r="4688" spans="1:12" x14ac:dyDescent="0.25">
      <c r="A4688" s="245" t="s">
        <v>2037</v>
      </c>
      <c r="B4688" s="245" t="s">
        <v>2036</v>
      </c>
      <c r="C4688" s="245" t="s">
        <v>2430</v>
      </c>
      <c r="D4688" s="245" t="s">
        <v>2429</v>
      </c>
      <c r="E4688" s="246" t="s">
        <v>44</v>
      </c>
      <c r="F4688" s="245" t="s">
        <v>44</v>
      </c>
      <c r="G4688" s="245" t="s">
        <v>2503</v>
      </c>
      <c r="H4688" s="245" t="s">
        <v>12960</v>
      </c>
      <c r="I4688" s="245" t="s">
        <v>24</v>
      </c>
      <c r="J4688" s="245" t="s">
        <v>569</v>
      </c>
      <c r="K4688" s="246" t="s">
        <v>15113</v>
      </c>
      <c r="L4688" s="245" t="s">
        <v>568</v>
      </c>
    </row>
    <row r="4689" spans="1:12" x14ac:dyDescent="0.25">
      <c r="A4689" s="245" t="s">
        <v>2037</v>
      </c>
      <c r="B4689" s="245" t="s">
        <v>2036</v>
      </c>
      <c r="C4689" s="245" t="s">
        <v>2430</v>
      </c>
      <c r="D4689" s="245" t="s">
        <v>2429</v>
      </c>
      <c r="E4689" s="246" t="s">
        <v>44</v>
      </c>
      <c r="F4689" s="245" t="s">
        <v>44</v>
      </c>
      <c r="G4689" s="245" t="s">
        <v>2502</v>
      </c>
      <c r="H4689" s="245" t="s">
        <v>12962</v>
      </c>
      <c r="I4689" s="245" t="s">
        <v>24</v>
      </c>
      <c r="J4689" s="245" t="s">
        <v>569</v>
      </c>
      <c r="K4689" s="246" t="s">
        <v>20009</v>
      </c>
      <c r="L4689" s="245" t="s">
        <v>568</v>
      </c>
    </row>
    <row r="4690" spans="1:12" x14ac:dyDescent="0.25">
      <c r="A4690" s="245" t="s">
        <v>2037</v>
      </c>
      <c r="B4690" s="245" t="s">
        <v>2036</v>
      </c>
      <c r="C4690" s="245" t="s">
        <v>2430</v>
      </c>
      <c r="D4690" s="245" t="s">
        <v>2429</v>
      </c>
      <c r="E4690" s="246" t="s">
        <v>44</v>
      </c>
      <c r="F4690" s="245" t="s">
        <v>44</v>
      </c>
      <c r="G4690" s="245" t="s">
        <v>2501</v>
      </c>
      <c r="H4690" s="245" t="s">
        <v>12963</v>
      </c>
      <c r="I4690" s="245" t="s">
        <v>24</v>
      </c>
      <c r="J4690" s="245" t="s">
        <v>569</v>
      </c>
      <c r="K4690" s="246" t="s">
        <v>20010</v>
      </c>
      <c r="L4690" s="245" t="s">
        <v>568</v>
      </c>
    </row>
    <row r="4691" spans="1:12" x14ac:dyDescent="0.25">
      <c r="A4691" s="245" t="s">
        <v>2037</v>
      </c>
      <c r="B4691" s="245" t="s">
        <v>2036</v>
      </c>
      <c r="C4691" s="245" t="s">
        <v>2430</v>
      </c>
      <c r="D4691" s="245" t="s">
        <v>2429</v>
      </c>
      <c r="E4691" s="246" t="s">
        <v>44</v>
      </c>
      <c r="F4691" s="245" t="s">
        <v>44</v>
      </c>
      <c r="G4691" s="245" t="s">
        <v>2500</v>
      </c>
      <c r="H4691" s="245" t="s">
        <v>12964</v>
      </c>
      <c r="I4691" s="245" t="s">
        <v>24</v>
      </c>
      <c r="J4691" s="245" t="s">
        <v>569</v>
      </c>
      <c r="K4691" s="246" t="s">
        <v>20011</v>
      </c>
      <c r="L4691" s="245" t="s">
        <v>568</v>
      </c>
    </row>
    <row r="4692" spans="1:12" x14ac:dyDescent="0.25">
      <c r="A4692" s="245" t="s">
        <v>2037</v>
      </c>
      <c r="B4692" s="245" t="s">
        <v>2036</v>
      </c>
      <c r="C4692" s="245" t="s">
        <v>2430</v>
      </c>
      <c r="D4692" s="245" t="s">
        <v>2429</v>
      </c>
      <c r="E4692" s="246" t="s">
        <v>44</v>
      </c>
      <c r="F4692" s="245" t="s">
        <v>44</v>
      </c>
      <c r="G4692" s="245" t="s">
        <v>2499</v>
      </c>
      <c r="H4692" s="245" t="s">
        <v>12965</v>
      </c>
      <c r="I4692" s="245" t="s">
        <v>24</v>
      </c>
      <c r="J4692" s="245" t="s">
        <v>569</v>
      </c>
      <c r="K4692" s="246" t="s">
        <v>18366</v>
      </c>
      <c r="L4692" s="245" t="s">
        <v>568</v>
      </c>
    </row>
    <row r="4693" spans="1:12" x14ac:dyDescent="0.25">
      <c r="A4693" s="245" t="s">
        <v>2037</v>
      </c>
      <c r="B4693" s="245" t="s">
        <v>2036</v>
      </c>
      <c r="C4693" s="245" t="s">
        <v>2430</v>
      </c>
      <c r="D4693" s="245" t="s">
        <v>2429</v>
      </c>
      <c r="E4693" s="246" t="s">
        <v>44</v>
      </c>
      <c r="F4693" s="245" t="s">
        <v>44</v>
      </c>
      <c r="G4693" s="245" t="s">
        <v>2498</v>
      </c>
      <c r="H4693" s="245" t="s">
        <v>12966</v>
      </c>
      <c r="I4693" s="245" t="s">
        <v>24</v>
      </c>
      <c r="J4693" s="245" t="s">
        <v>569</v>
      </c>
      <c r="K4693" s="246" t="s">
        <v>20012</v>
      </c>
      <c r="L4693" s="245" t="s">
        <v>568</v>
      </c>
    </row>
    <row r="4694" spans="1:12" x14ac:dyDescent="0.25">
      <c r="A4694" s="245" t="s">
        <v>2037</v>
      </c>
      <c r="B4694" s="245" t="s">
        <v>2036</v>
      </c>
      <c r="C4694" s="245" t="s">
        <v>2430</v>
      </c>
      <c r="D4694" s="245" t="s">
        <v>2429</v>
      </c>
      <c r="E4694" s="246" t="s">
        <v>44</v>
      </c>
      <c r="F4694" s="245" t="s">
        <v>44</v>
      </c>
      <c r="G4694" s="245" t="s">
        <v>2497</v>
      </c>
      <c r="H4694" s="245" t="s">
        <v>12967</v>
      </c>
      <c r="I4694" s="245" t="s">
        <v>24</v>
      </c>
      <c r="J4694" s="245" t="s">
        <v>569</v>
      </c>
      <c r="K4694" s="246" t="s">
        <v>20013</v>
      </c>
      <c r="L4694" s="245" t="s">
        <v>568</v>
      </c>
    </row>
    <row r="4695" spans="1:12" x14ac:dyDescent="0.25">
      <c r="A4695" s="245" t="s">
        <v>2037</v>
      </c>
      <c r="B4695" s="245" t="s">
        <v>2036</v>
      </c>
      <c r="C4695" s="245" t="s">
        <v>2430</v>
      </c>
      <c r="D4695" s="245" t="s">
        <v>2429</v>
      </c>
      <c r="E4695" s="246" t="s">
        <v>44</v>
      </c>
      <c r="F4695" s="245" t="s">
        <v>44</v>
      </c>
      <c r="G4695" s="245" t="s">
        <v>2496</v>
      </c>
      <c r="H4695" s="245" t="s">
        <v>12968</v>
      </c>
      <c r="I4695" s="245" t="s">
        <v>24</v>
      </c>
      <c r="J4695" s="245" t="s">
        <v>569</v>
      </c>
      <c r="K4695" s="246" t="s">
        <v>20014</v>
      </c>
      <c r="L4695" s="245" t="s">
        <v>568</v>
      </c>
    </row>
    <row r="4696" spans="1:12" x14ac:dyDescent="0.25">
      <c r="A4696" s="245" t="s">
        <v>2037</v>
      </c>
      <c r="B4696" s="245" t="s">
        <v>2036</v>
      </c>
      <c r="C4696" s="245" t="s">
        <v>2430</v>
      </c>
      <c r="D4696" s="245" t="s">
        <v>2429</v>
      </c>
      <c r="E4696" s="246" t="s">
        <v>44</v>
      </c>
      <c r="F4696" s="245" t="s">
        <v>44</v>
      </c>
      <c r="G4696" s="245" t="s">
        <v>2495</v>
      </c>
      <c r="H4696" s="245" t="s">
        <v>12969</v>
      </c>
      <c r="I4696" s="245" t="s">
        <v>24</v>
      </c>
      <c r="J4696" s="245" t="s">
        <v>569</v>
      </c>
      <c r="K4696" s="246" t="s">
        <v>13755</v>
      </c>
      <c r="L4696" s="245" t="s">
        <v>568</v>
      </c>
    </row>
    <row r="4697" spans="1:12" x14ac:dyDescent="0.25">
      <c r="A4697" s="245" t="s">
        <v>2037</v>
      </c>
      <c r="B4697" s="245" t="s">
        <v>2036</v>
      </c>
      <c r="C4697" s="245" t="s">
        <v>2430</v>
      </c>
      <c r="D4697" s="245" t="s">
        <v>2429</v>
      </c>
      <c r="E4697" s="246" t="s">
        <v>44</v>
      </c>
      <c r="F4697" s="245" t="s">
        <v>44</v>
      </c>
      <c r="G4697" s="245" t="s">
        <v>2494</v>
      </c>
      <c r="H4697" s="245" t="s">
        <v>12970</v>
      </c>
      <c r="I4697" s="245" t="s">
        <v>24</v>
      </c>
      <c r="J4697" s="245" t="s">
        <v>569</v>
      </c>
      <c r="K4697" s="246" t="s">
        <v>13755</v>
      </c>
      <c r="L4697" s="245" t="s">
        <v>568</v>
      </c>
    </row>
    <row r="4698" spans="1:12" x14ac:dyDescent="0.25">
      <c r="A4698" s="245" t="s">
        <v>2037</v>
      </c>
      <c r="B4698" s="245" t="s">
        <v>2036</v>
      </c>
      <c r="C4698" s="245" t="s">
        <v>2430</v>
      </c>
      <c r="D4698" s="245" t="s">
        <v>2429</v>
      </c>
      <c r="E4698" s="246" t="s">
        <v>44</v>
      </c>
      <c r="F4698" s="245" t="s">
        <v>44</v>
      </c>
      <c r="G4698" s="245" t="s">
        <v>2493</v>
      </c>
      <c r="H4698" s="245" t="s">
        <v>12971</v>
      </c>
      <c r="I4698" s="245" t="s">
        <v>24</v>
      </c>
      <c r="J4698" s="245" t="s">
        <v>569</v>
      </c>
      <c r="K4698" s="246" t="s">
        <v>20015</v>
      </c>
      <c r="L4698" s="245" t="s">
        <v>568</v>
      </c>
    </row>
    <row r="4699" spans="1:12" x14ac:dyDescent="0.25">
      <c r="A4699" s="245" t="s">
        <v>2037</v>
      </c>
      <c r="B4699" s="245" t="s">
        <v>2036</v>
      </c>
      <c r="C4699" s="245" t="s">
        <v>2430</v>
      </c>
      <c r="D4699" s="245" t="s">
        <v>2429</v>
      </c>
      <c r="E4699" s="246" t="s">
        <v>44</v>
      </c>
      <c r="F4699" s="245" t="s">
        <v>44</v>
      </c>
      <c r="G4699" s="245" t="s">
        <v>2492</v>
      </c>
      <c r="H4699" s="245" t="s">
        <v>12972</v>
      </c>
      <c r="I4699" s="245" t="s">
        <v>24</v>
      </c>
      <c r="J4699" s="245" t="s">
        <v>569</v>
      </c>
      <c r="K4699" s="246" t="s">
        <v>20015</v>
      </c>
      <c r="L4699" s="245" t="s">
        <v>568</v>
      </c>
    </row>
    <row r="4700" spans="1:12" x14ac:dyDescent="0.25">
      <c r="A4700" s="245" t="s">
        <v>2037</v>
      </c>
      <c r="B4700" s="245" t="s">
        <v>2036</v>
      </c>
      <c r="C4700" s="245" t="s">
        <v>2430</v>
      </c>
      <c r="D4700" s="245" t="s">
        <v>2429</v>
      </c>
      <c r="E4700" s="246" t="s">
        <v>44</v>
      </c>
      <c r="F4700" s="245" t="s">
        <v>44</v>
      </c>
      <c r="G4700" s="245" t="s">
        <v>2491</v>
      </c>
      <c r="H4700" s="245" t="s">
        <v>12973</v>
      </c>
      <c r="I4700" s="245" t="s">
        <v>24</v>
      </c>
      <c r="J4700" s="245" t="s">
        <v>569</v>
      </c>
      <c r="K4700" s="246" t="s">
        <v>20016</v>
      </c>
      <c r="L4700" s="245" t="s">
        <v>568</v>
      </c>
    </row>
    <row r="4701" spans="1:12" x14ac:dyDescent="0.25">
      <c r="A4701" s="245" t="s">
        <v>2037</v>
      </c>
      <c r="B4701" s="245" t="s">
        <v>2036</v>
      </c>
      <c r="C4701" s="245" t="s">
        <v>2430</v>
      </c>
      <c r="D4701" s="245" t="s">
        <v>2429</v>
      </c>
      <c r="E4701" s="246" t="s">
        <v>44</v>
      </c>
      <c r="F4701" s="245" t="s">
        <v>44</v>
      </c>
      <c r="G4701" s="245" t="s">
        <v>2490</v>
      </c>
      <c r="H4701" s="245" t="s">
        <v>12974</v>
      </c>
      <c r="I4701" s="245" t="s">
        <v>24</v>
      </c>
      <c r="J4701" s="245" t="s">
        <v>569</v>
      </c>
      <c r="K4701" s="246" t="s">
        <v>20016</v>
      </c>
      <c r="L4701" s="245" t="s">
        <v>568</v>
      </c>
    </row>
    <row r="4702" spans="1:12" x14ac:dyDescent="0.25">
      <c r="A4702" s="245" t="s">
        <v>2037</v>
      </c>
      <c r="B4702" s="245" t="s">
        <v>2036</v>
      </c>
      <c r="C4702" s="245" t="s">
        <v>2430</v>
      </c>
      <c r="D4702" s="245" t="s">
        <v>2429</v>
      </c>
      <c r="E4702" s="246" t="s">
        <v>44</v>
      </c>
      <c r="F4702" s="245" t="s">
        <v>44</v>
      </c>
      <c r="G4702" s="245" t="s">
        <v>2489</v>
      </c>
      <c r="H4702" s="245" t="s">
        <v>12975</v>
      </c>
      <c r="I4702" s="245" t="s">
        <v>24</v>
      </c>
      <c r="J4702" s="245" t="s">
        <v>569</v>
      </c>
      <c r="K4702" s="246" t="s">
        <v>20017</v>
      </c>
      <c r="L4702" s="245" t="s">
        <v>568</v>
      </c>
    </row>
    <row r="4703" spans="1:12" x14ac:dyDescent="0.25">
      <c r="A4703" s="245" t="s">
        <v>2037</v>
      </c>
      <c r="B4703" s="245" t="s">
        <v>2036</v>
      </c>
      <c r="C4703" s="245" t="s">
        <v>2430</v>
      </c>
      <c r="D4703" s="245" t="s">
        <v>2429</v>
      </c>
      <c r="E4703" s="246" t="s">
        <v>44</v>
      </c>
      <c r="F4703" s="245" t="s">
        <v>44</v>
      </c>
      <c r="G4703" s="245" t="s">
        <v>2488</v>
      </c>
      <c r="H4703" s="245" t="s">
        <v>12976</v>
      </c>
      <c r="I4703" s="245" t="s">
        <v>24</v>
      </c>
      <c r="J4703" s="245" t="s">
        <v>569</v>
      </c>
      <c r="K4703" s="246" t="s">
        <v>20018</v>
      </c>
      <c r="L4703" s="245" t="s">
        <v>568</v>
      </c>
    </row>
    <row r="4704" spans="1:12" x14ac:dyDescent="0.25">
      <c r="A4704" s="245" t="s">
        <v>2037</v>
      </c>
      <c r="B4704" s="245" t="s">
        <v>2036</v>
      </c>
      <c r="C4704" s="245" t="s">
        <v>2430</v>
      </c>
      <c r="D4704" s="245" t="s">
        <v>2429</v>
      </c>
      <c r="E4704" s="246" t="s">
        <v>44</v>
      </c>
      <c r="F4704" s="245" t="s">
        <v>44</v>
      </c>
      <c r="G4704" s="245" t="s">
        <v>2487</v>
      </c>
      <c r="H4704" s="245" t="s">
        <v>12977</v>
      </c>
      <c r="I4704" s="245" t="s">
        <v>24</v>
      </c>
      <c r="J4704" s="245" t="s">
        <v>569</v>
      </c>
      <c r="K4704" s="246" t="s">
        <v>20019</v>
      </c>
      <c r="L4704" s="245" t="s">
        <v>568</v>
      </c>
    </row>
    <row r="4705" spans="1:12" x14ac:dyDescent="0.25">
      <c r="A4705" s="245" t="s">
        <v>2037</v>
      </c>
      <c r="B4705" s="245" t="s">
        <v>2036</v>
      </c>
      <c r="C4705" s="245" t="s">
        <v>2430</v>
      </c>
      <c r="D4705" s="245" t="s">
        <v>2429</v>
      </c>
      <c r="E4705" s="246" t="s">
        <v>44</v>
      </c>
      <c r="F4705" s="245" t="s">
        <v>44</v>
      </c>
      <c r="G4705" s="245" t="s">
        <v>2486</v>
      </c>
      <c r="H4705" s="245" t="s">
        <v>12978</v>
      </c>
      <c r="I4705" s="245" t="s">
        <v>24</v>
      </c>
      <c r="J4705" s="245" t="s">
        <v>569</v>
      </c>
      <c r="K4705" s="246" t="s">
        <v>20020</v>
      </c>
      <c r="L4705" s="245" t="s">
        <v>568</v>
      </c>
    </row>
    <row r="4706" spans="1:12" x14ac:dyDescent="0.25">
      <c r="A4706" s="245" t="s">
        <v>2037</v>
      </c>
      <c r="B4706" s="245" t="s">
        <v>2036</v>
      </c>
      <c r="C4706" s="245" t="s">
        <v>2430</v>
      </c>
      <c r="D4706" s="245" t="s">
        <v>2429</v>
      </c>
      <c r="E4706" s="246" t="s">
        <v>44</v>
      </c>
      <c r="F4706" s="245" t="s">
        <v>44</v>
      </c>
      <c r="G4706" s="245" t="s">
        <v>2485</v>
      </c>
      <c r="H4706" s="245" t="s">
        <v>12979</v>
      </c>
      <c r="I4706" s="245" t="s">
        <v>24</v>
      </c>
      <c r="J4706" s="245" t="s">
        <v>569</v>
      </c>
      <c r="K4706" s="246" t="s">
        <v>20021</v>
      </c>
      <c r="L4706" s="245" t="s">
        <v>568</v>
      </c>
    </row>
    <row r="4707" spans="1:12" x14ac:dyDescent="0.25">
      <c r="A4707" s="245" t="s">
        <v>2037</v>
      </c>
      <c r="B4707" s="245" t="s">
        <v>2036</v>
      </c>
      <c r="C4707" s="245" t="s">
        <v>2430</v>
      </c>
      <c r="D4707" s="245" t="s">
        <v>2429</v>
      </c>
      <c r="E4707" s="246" t="s">
        <v>44</v>
      </c>
      <c r="F4707" s="245" t="s">
        <v>44</v>
      </c>
      <c r="G4707" s="245" t="s">
        <v>2484</v>
      </c>
      <c r="H4707" s="245" t="s">
        <v>12981</v>
      </c>
      <c r="I4707" s="245" t="s">
        <v>24</v>
      </c>
      <c r="J4707" s="245" t="s">
        <v>569</v>
      </c>
      <c r="K4707" s="246" t="s">
        <v>20022</v>
      </c>
      <c r="L4707" s="245" t="s">
        <v>568</v>
      </c>
    </row>
    <row r="4708" spans="1:12" x14ac:dyDescent="0.25">
      <c r="A4708" s="245" t="s">
        <v>2037</v>
      </c>
      <c r="B4708" s="245" t="s">
        <v>2036</v>
      </c>
      <c r="C4708" s="245" t="s">
        <v>2430</v>
      </c>
      <c r="D4708" s="245" t="s">
        <v>2429</v>
      </c>
      <c r="E4708" s="246" t="s">
        <v>44</v>
      </c>
      <c r="F4708" s="245" t="s">
        <v>44</v>
      </c>
      <c r="G4708" s="245" t="s">
        <v>2483</v>
      </c>
      <c r="H4708" s="245" t="s">
        <v>12982</v>
      </c>
      <c r="I4708" s="245" t="s">
        <v>24</v>
      </c>
      <c r="J4708" s="245" t="s">
        <v>569</v>
      </c>
      <c r="K4708" s="246" t="s">
        <v>20023</v>
      </c>
      <c r="L4708" s="245" t="s">
        <v>568</v>
      </c>
    </row>
    <row r="4709" spans="1:12" x14ac:dyDescent="0.25">
      <c r="A4709" s="245" t="s">
        <v>2037</v>
      </c>
      <c r="B4709" s="245" t="s">
        <v>2036</v>
      </c>
      <c r="C4709" s="245" t="s">
        <v>2430</v>
      </c>
      <c r="D4709" s="245" t="s">
        <v>2429</v>
      </c>
      <c r="E4709" s="246" t="s">
        <v>44</v>
      </c>
      <c r="F4709" s="245" t="s">
        <v>44</v>
      </c>
      <c r="G4709" s="245" t="s">
        <v>2482</v>
      </c>
      <c r="H4709" s="245" t="s">
        <v>12983</v>
      </c>
      <c r="I4709" s="245" t="s">
        <v>24</v>
      </c>
      <c r="J4709" s="245" t="s">
        <v>569</v>
      </c>
      <c r="K4709" s="246" t="s">
        <v>20024</v>
      </c>
      <c r="L4709" s="245" t="s">
        <v>568</v>
      </c>
    </row>
    <row r="4710" spans="1:12" x14ac:dyDescent="0.25">
      <c r="A4710" s="245" t="s">
        <v>2037</v>
      </c>
      <c r="B4710" s="245" t="s">
        <v>2036</v>
      </c>
      <c r="C4710" s="245" t="s">
        <v>2430</v>
      </c>
      <c r="D4710" s="245" t="s">
        <v>2429</v>
      </c>
      <c r="E4710" s="246" t="s">
        <v>44</v>
      </c>
      <c r="F4710" s="245" t="s">
        <v>44</v>
      </c>
      <c r="G4710" s="245" t="s">
        <v>2481</v>
      </c>
      <c r="H4710" s="245" t="s">
        <v>12984</v>
      </c>
      <c r="I4710" s="245" t="s">
        <v>24</v>
      </c>
      <c r="J4710" s="245" t="s">
        <v>569</v>
      </c>
      <c r="K4710" s="246" t="s">
        <v>20025</v>
      </c>
      <c r="L4710" s="245" t="s">
        <v>568</v>
      </c>
    </row>
    <row r="4711" spans="1:12" x14ac:dyDescent="0.25">
      <c r="A4711" s="245" t="s">
        <v>2037</v>
      </c>
      <c r="B4711" s="245" t="s">
        <v>2036</v>
      </c>
      <c r="C4711" s="245" t="s">
        <v>2430</v>
      </c>
      <c r="D4711" s="245" t="s">
        <v>2429</v>
      </c>
      <c r="E4711" s="246" t="s">
        <v>44</v>
      </c>
      <c r="F4711" s="245" t="s">
        <v>44</v>
      </c>
      <c r="G4711" s="245" t="s">
        <v>2480</v>
      </c>
      <c r="H4711" s="245" t="s">
        <v>12985</v>
      </c>
      <c r="I4711" s="245" t="s">
        <v>24</v>
      </c>
      <c r="J4711" s="245" t="s">
        <v>569</v>
      </c>
      <c r="K4711" s="246" t="s">
        <v>20026</v>
      </c>
      <c r="L4711" s="245" t="s">
        <v>568</v>
      </c>
    </row>
    <row r="4712" spans="1:12" x14ac:dyDescent="0.25">
      <c r="A4712" s="245" t="s">
        <v>2037</v>
      </c>
      <c r="B4712" s="245" t="s">
        <v>2036</v>
      </c>
      <c r="C4712" s="245" t="s">
        <v>2430</v>
      </c>
      <c r="D4712" s="245" t="s">
        <v>2429</v>
      </c>
      <c r="E4712" s="246" t="s">
        <v>44</v>
      </c>
      <c r="F4712" s="245" t="s">
        <v>44</v>
      </c>
      <c r="G4712" s="245" t="s">
        <v>2479</v>
      </c>
      <c r="H4712" s="245" t="s">
        <v>12987</v>
      </c>
      <c r="I4712" s="245" t="s">
        <v>24</v>
      </c>
      <c r="J4712" s="245" t="s">
        <v>569</v>
      </c>
      <c r="K4712" s="246" t="s">
        <v>20027</v>
      </c>
      <c r="L4712" s="245" t="s">
        <v>568</v>
      </c>
    </row>
    <row r="4713" spans="1:12" x14ac:dyDescent="0.25">
      <c r="A4713" s="245" t="s">
        <v>2037</v>
      </c>
      <c r="B4713" s="245" t="s">
        <v>2036</v>
      </c>
      <c r="C4713" s="245" t="s">
        <v>2430</v>
      </c>
      <c r="D4713" s="245" t="s">
        <v>2429</v>
      </c>
      <c r="E4713" s="246" t="s">
        <v>44</v>
      </c>
      <c r="F4713" s="245" t="s">
        <v>44</v>
      </c>
      <c r="G4713" s="245" t="s">
        <v>2478</v>
      </c>
      <c r="H4713" s="245" t="s">
        <v>12988</v>
      </c>
      <c r="I4713" s="245" t="s">
        <v>24</v>
      </c>
      <c r="J4713" s="245" t="s">
        <v>569</v>
      </c>
      <c r="K4713" s="246" t="s">
        <v>20028</v>
      </c>
      <c r="L4713" s="245" t="s">
        <v>568</v>
      </c>
    </row>
    <row r="4714" spans="1:12" x14ac:dyDescent="0.25">
      <c r="A4714" s="245" t="s">
        <v>2037</v>
      </c>
      <c r="B4714" s="245" t="s">
        <v>2036</v>
      </c>
      <c r="C4714" s="245" t="s">
        <v>2430</v>
      </c>
      <c r="D4714" s="245" t="s">
        <v>2429</v>
      </c>
      <c r="E4714" s="246" t="s">
        <v>44</v>
      </c>
      <c r="F4714" s="245" t="s">
        <v>44</v>
      </c>
      <c r="G4714" s="245" t="s">
        <v>2477</v>
      </c>
      <c r="H4714" s="245" t="s">
        <v>12989</v>
      </c>
      <c r="I4714" s="245" t="s">
        <v>24</v>
      </c>
      <c r="J4714" s="245" t="s">
        <v>569</v>
      </c>
      <c r="K4714" s="246" t="s">
        <v>10131</v>
      </c>
      <c r="L4714" s="245" t="s">
        <v>568</v>
      </c>
    </row>
    <row r="4715" spans="1:12" x14ac:dyDescent="0.25">
      <c r="A4715" s="245" t="s">
        <v>2037</v>
      </c>
      <c r="B4715" s="245" t="s">
        <v>2036</v>
      </c>
      <c r="C4715" s="245" t="s">
        <v>2430</v>
      </c>
      <c r="D4715" s="245" t="s">
        <v>2429</v>
      </c>
      <c r="E4715" s="246" t="s">
        <v>44</v>
      </c>
      <c r="F4715" s="245" t="s">
        <v>44</v>
      </c>
      <c r="G4715" s="245" t="s">
        <v>2476</v>
      </c>
      <c r="H4715" s="245" t="s">
        <v>12990</v>
      </c>
      <c r="I4715" s="245" t="s">
        <v>24</v>
      </c>
      <c r="J4715" s="245" t="s">
        <v>569</v>
      </c>
      <c r="K4715" s="246" t="s">
        <v>17300</v>
      </c>
      <c r="L4715" s="245" t="s">
        <v>568</v>
      </c>
    </row>
    <row r="4716" spans="1:12" x14ac:dyDescent="0.25">
      <c r="A4716" s="245" t="s">
        <v>2037</v>
      </c>
      <c r="B4716" s="245" t="s">
        <v>2036</v>
      </c>
      <c r="C4716" s="245" t="s">
        <v>2430</v>
      </c>
      <c r="D4716" s="245" t="s">
        <v>2429</v>
      </c>
      <c r="E4716" s="246" t="s">
        <v>44</v>
      </c>
      <c r="F4716" s="245" t="s">
        <v>44</v>
      </c>
      <c r="G4716" s="245" t="s">
        <v>2474</v>
      </c>
      <c r="H4716" s="245" t="s">
        <v>12991</v>
      </c>
      <c r="I4716" s="245" t="s">
        <v>24</v>
      </c>
      <c r="J4716" s="245" t="s">
        <v>569</v>
      </c>
      <c r="K4716" s="246" t="s">
        <v>20029</v>
      </c>
      <c r="L4716" s="245" t="s">
        <v>568</v>
      </c>
    </row>
    <row r="4717" spans="1:12" x14ac:dyDescent="0.25">
      <c r="A4717" s="245" t="s">
        <v>2037</v>
      </c>
      <c r="B4717" s="245" t="s">
        <v>2036</v>
      </c>
      <c r="C4717" s="245" t="s">
        <v>2430</v>
      </c>
      <c r="D4717" s="245" t="s">
        <v>2429</v>
      </c>
      <c r="E4717" s="246" t="s">
        <v>44</v>
      </c>
      <c r="F4717" s="245" t="s">
        <v>44</v>
      </c>
      <c r="G4717" s="245" t="s">
        <v>2472</v>
      </c>
      <c r="H4717" s="245" t="s">
        <v>12992</v>
      </c>
      <c r="I4717" s="245" t="s">
        <v>24</v>
      </c>
      <c r="J4717" s="245" t="s">
        <v>569</v>
      </c>
      <c r="K4717" s="246" t="s">
        <v>20030</v>
      </c>
      <c r="L4717" s="245" t="s">
        <v>568</v>
      </c>
    </row>
    <row r="4718" spans="1:12" x14ac:dyDescent="0.25">
      <c r="A4718" s="245" t="s">
        <v>2037</v>
      </c>
      <c r="B4718" s="245" t="s">
        <v>2036</v>
      </c>
      <c r="C4718" s="245" t="s">
        <v>2430</v>
      </c>
      <c r="D4718" s="245" t="s">
        <v>2429</v>
      </c>
      <c r="E4718" s="246" t="s">
        <v>44</v>
      </c>
      <c r="F4718" s="245" t="s">
        <v>44</v>
      </c>
      <c r="G4718" s="245" t="s">
        <v>2471</v>
      </c>
      <c r="H4718" s="245" t="s">
        <v>12993</v>
      </c>
      <c r="I4718" s="245" t="s">
        <v>24</v>
      </c>
      <c r="J4718" s="245" t="s">
        <v>569</v>
      </c>
      <c r="K4718" s="246" t="s">
        <v>20031</v>
      </c>
      <c r="L4718" s="245" t="s">
        <v>568</v>
      </c>
    </row>
    <row r="4719" spans="1:12" x14ac:dyDescent="0.25">
      <c r="A4719" s="245" t="s">
        <v>2037</v>
      </c>
      <c r="B4719" s="245" t="s">
        <v>2036</v>
      </c>
      <c r="C4719" s="245" t="s">
        <v>2430</v>
      </c>
      <c r="D4719" s="245" t="s">
        <v>2429</v>
      </c>
      <c r="E4719" s="246" t="s">
        <v>44</v>
      </c>
      <c r="F4719" s="245" t="s">
        <v>44</v>
      </c>
      <c r="G4719" s="245" t="s">
        <v>2470</v>
      </c>
      <c r="H4719" s="245" t="s">
        <v>12994</v>
      </c>
      <c r="I4719" s="245" t="s">
        <v>24</v>
      </c>
      <c r="J4719" s="245" t="s">
        <v>569</v>
      </c>
      <c r="K4719" s="246" t="s">
        <v>13909</v>
      </c>
      <c r="L4719" s="245" t="s">
        <v>568</v>
      </c>
    </row>
    <row r="4720" spans="1:12" x14ac:dyDescent="0.25">
      <c r="A4720" s="245" t="s">
        <v>2037</v>
      </c>
      <c r="B4720" s="245" t="s">
        <v>2036</v>
      </c>
      <c r="C4720" s="245" t="s">
        <v>2430</v>
      </c>
      <c r="D4720" s="245" t="s">
        <v>2429</v>
      </c>
      <c r="E4720" s="246" t="s">
        <v>44</v>
      </c>
      <c r="F4720" s="245" t="s">
        <v>44</v>
      </c>
      <c r="G4720" s="245" t="s">
        <v>2469</v>
      </c>
      <c r="H4720" s="245" t="s">
        <v>12995</v>
      </c>
      <c r="I4720" s="245" t="s">
        <v>24</v>
      </c>
      <c r="J4720" s="245" t="s">
        <v>569</v>
      </c>
      <c r="K4720" s="246" t="s">
        <v>20032</v>
      </c>
      <c r="L4720" s="245" t="s">
        <v>568</v>
      </c>
    </row>
    <row r="4721" spans="1:12" x14ac:dyDescent="0.25">
      <c r="A4721" s="245" t="s">
        <v>2037</v>
      </c>
      <c r="B4721" s="245" t="s">
        <v>2036</v>
      </c>
      <c r="C4721" s="245" t="s">
        <v>2430</v>
      </c>
      <c r="D4721" s="245" t="s">
        <v>2429</v>
      </c>
      <c r="E4721" s="246" t="s">
        <v>44</v>
      </c>
      <c r="F4721" s="245" t="s">
        <v>44</v>
      </c>
      <c r="G4721" s="245" t="s">
        <v>2468</v>
      </c>
      <c r="H4721" s="245" t="s">
        <v>12996</v>
      </c>
      <c r="I4721" s="245" t="s">
        <v>24</v>
      </c>
      <c r="J4721" s="245" t="s">
        <v>569</v>
      </c>
      <c r="K4721" s="246" t="s">
        <v>20033</v>
      </c>
      <c r="L4721" s="245" t="s">
        <v>568</v>
      </c>
    </row>
    <row r="4722" spans="1:12" x14ac:dyDescent="0.25">
      <c r="A4722" s="245" t="s">
        <v>2037</v>
      </c>
      <c r="B4722" s="245" t="s">
        <v>2036</v>
      </c>
      <c r="C4722" s="245" t="s">
        <v>2430</v>
      </c>
      <c r="D4722" s="245" t="s">
        <v>2429</v>
      </c>
      <c r="E4722" s="246" t="s">
        <v>44</v>
      </c>
      <c r="F4722" s="245" t="s">
        <v>44</v>
      </c>
      <c r="G4722" s="245" t="s">
        <v>2467</v>
      </c>
      <c r="H4722" s="245" t="s">
        <v>12998</v>
      </c>
      <c r="I4722" s="245" t="s">
        <v>24</v>
      </c>
      <c r="J4722" s="245" t="s">
        <v>569</v>
      </c>
      <c r="K4722" s="246" t="s">
        <v>20034</v>
      </c>
      <c r="L4722" s="245" t="s">
        <v>568</v>
      </c>
    </row>
    <row r="4723" spans="1:12" x14ac:dyDescent="0.25">
      <c r="A4723" s="245" t="s">
        <v>2037</v>
      </c>
      <c r="B4723" s="245" t="s">
        <v>2036</v>
      </c>
      <c r="C4723" s="245" t="s">
        <v>2430</v>
      </c>
      <c r="D4723" s="245" t="s">
        <v>2429</v>
      </c>
      <c r="E4723" s="246" t="s">
        <v>44</v>
      </c>
      <c r="F4723" s="245" t="s">
        <v>44</v>
      </c>
      <c r="G4723" s="245" t="s">
        <v>2466</v>
      </c>
      <c r="H4723" s="245" t="s">
        <v>12999</v>
      </c>
      <c r="I4723" s="245" t="s">
        <v>24</v>
      </c>
      <c r="J4723" s="245" t="s">
        <v>569</v>
      </c>
      <c r="K4723" s="246" t="s">
        <v>20035</v>
      </c>
      <c r="L4723" s="245" t="s">
        <v>568</v>
      </c>
    </row>
    <row r="4724" spans="1:12" x14ac:dyDescent="0.25">
      <c r="A4724" s="245" t="s">
        <v>2037</v>
      </c>
      <c r="B4724" s="245" t="s">
        <v>2036</v>
      </c>
      <c r="C4724" s="245" t="s">
        <v>2430</v>
      </c>
      <c r="D4724" s="245" t="s">
        <v>2429</v>
      </c>
      <c r="E4724" s="246" t="s">
        <v>44</v>
      </c>
      <c r="F4724" s="245" t="s">
        <v>44</v>
      </c>
      <c r="G4724" s="245" t="s">
        <v>2465</v>
      </c>
      <c r="H4724" s="245" t="s">
        <v>13000</v>
      </c>
      <c r="I4724" s="245" t="s">
        <v>24</v>
      </c>
      <c r="J4724" s="245" t="s">
        <v>569</v>
      </c>
      <c r="K4724" s="246" t="s">
        <v>17487</v>
      </c>
      <c r="L4724" s="245" t="s">
        <v>568</v>
      </c>
    </row>
    <row r="4725" spans="1:12" x14ac:dyDescent="0.25">
      <c r="A4725" s="245" t="s">
        <v>2037</v>
      </c>
      <c r="B4725" s="245" t="s">
        <v>2036</v>
      </c>
      <c r="C4725" s="245" t="s">
        <v>2430</v>
      </c>
      <c r="D4725" s="245" t="s">
        <v>2429</v>
      </c>
      <c r="E4725" s="246" t="s">
        <v>44</v>
      </c>
      <c r="F4725" s="245" t="s">
        <v>44</v>
      </c>
      <c r="G4725" s="245" t="s">
        <v>2464</v>
      </c>
      <c r="H4725" s="245" t="s">
        <v>13001</v>
      </c>
      <c r="I4725" s="245" t="s">
        <v>24</v>
      </c>
      <c r="J4725" s="245" t="s">
        <v>569</v>
      </c>
      <c r="K4725" s="246" t="s">
        <v>20036</v>
      </c>
      <c r="L4725" s="245" t="s">
        <v>568</v>
      </c>
    </row>
    <row r="4726" spans="1:12" x14ac:dyDescent="0.25">
      <c r="A4726" s="245" t="s">
        <v>2037</v>
      </c>
      <c r="B4726" s="245" t="s">
        <v>2036</v>
      </c>
      <c r="C4726" s="245" t="s">
        <v>2430</v>
      </c>
      <c r="D4726" s="245" t="s">
        <v>2429</v>
      </c>
      <c r="E4726" s="246" t="s">
        <v>44</v>
      </c>
      <c r="F4726" s="245" t="s">
        <v>44</v>
      </c>
      <c r="G4726" s="245" t="s">
        <v>2463</v>
      </c>
      <c r="H4726" s="245" t="s">
        <v>13002</v>
      </c>
      <c r="I4726" s="245" t="s">
        <v>24</v>
      </c>
      <c r="J4726" s="245" t="s">
        <v>569</v>
      </c>
      <c r="K4726" s="246" t="s">
        <v>20037</v>
      </c>
      <c r="L4726" s="245" t="s">
        <v>568</v>
      </c>
    </row>
    <row r="4727" spans="1:12" x14ac:dyDescent="0.25">
      <c r="A4727" s="245" t="s">
        <v>2037</v>
      </c>
      <c r="B4727" s="245" t="s">
        <v>2036</v>
      </c>
      <c r="C4727" s="245" t="s">
        <v>2430</v>
      </c>
      <c r="D4727" s="245" t="s">
        <v>2429</v>
      </c>
      <c r="E4727" s="246" t="s">
        <v>44</v>
      </c>
      <c r="F4727" s="245" t="s">
        <v>44</v>
      </c>
      <c r="G4727" s="245" t="s">
        <v>2462</v>
      </c>
      <c r="H4727" s="245" t="s">
        <v>13004</v>
      </c>
      <c r="I4727" s="245" t="s">
        <v>24</v>
      </c>
      <c r="J4727" s="245" t="s">
        <v>569</v>
      </c>
      <c r="K4727" s="246" t="s">
        <v>20037</v>
      </c>
      <c r="L4727" s="245" t="s">
        <v>568</v>
      </c>
    </row>
    <row r="4728" spans="1:12" x14ac:dyDescent="0.25">
      <c r="A4728" s="245" t="s">
        <v>2037</v>
      </c>
      <c r="B4728" s="245" t="s">
        <v>2036</v>
      </c>
      <c r="C4728" s="245" t="s">
        <v>2430</v>
      </c>
      <c r="D4728" s="245" t="s">
        <v>2429</v>
      </c>
      <c r="E4728" s="246" t="s">
        <v>44</v>
      </c>
      <c r="F4728" s="245" t="s">
        <v>44</v>
      </c>
      <c r="G4728" s="245" t="s">
        <v>2461</v>
      </c>
      <c r="H4728" s="245" t="s">
        <v>13005</v>
      </c>
      <c r="I4728" s="245" t="s">
        <v>24</v>
      </c>
      <c r="J4728" s="245" t="s">
        <v>569</v>
      </c>
      <c r="K4728" s="246" t="s">
        <v>20038</v>
      </c>
      <c r="L4728" s="245" t="s">
        <v>568</v>
      </c>
    </row>
    <row r="4729" spans="1:12" x14ac:dyDescent="0.25">
      <c r="A4729" s="245" t="s">
        <v>2037</v>
      </c>
      <c r="B4729" s="245" t="s">
        <v>2036</v>
      </c>
      <c r="C4729" s="245" t="s">
        <v>2430</v>
      </c>
      <c r="D4729" s="245" t="s">
        <v>2429</v>
      </c>
      <c r="E4729" s="246" t="s">
        <v>44</v>
      </c>
      <c r="F4729" s="245" t="s">
        <v>44</v>
      </c>
      <c r="G4729" s="245" t="s">
        <v>2460</v>
      </c>
      <c r="H4729" s="245" t="s">
        <v>13006</v>
      </c>
      <c r="I4729" s="245" t="s">
        <v>24</v>
      </c>
      <c r="J4729" s="245" t="s">
        <v>569</v>
      </c>
      <c r="K4729" s="246" t="s">
        <v>20038</v>
      </c>
      <c r="L4729" s="245" t="s">
        <v>568</v>
      </c>
    </row>
    <row r="4730" spans="1:12" x14ac:dyDescent="0.25">
      <c r="A4730" s="245" t="s">
        <v>2037</v>
      </c>
      <c r="B4730" s="245" t="s">
        <v>2036</v>
      </c>
      <c r="C4730" s="245" t="s">
        <v>2430</v>
      </c>
      <c r="D4730" s="245" t="s">
        <v>2429</v>
      </c>
      <c r="E4730" s="246" t="s">
        <v>44</v>
      </c>
      <c r="F4730" s="245" t="s">
        <v>44</v>
      </c>
      <c r="G4730" s="245" t="s">
        <v>2459</v>
      </c>
      <c r="H4730" s="245" t="s">
        <v>13007</v>
      </c>
      <c r="I4730" s="245" t="s">
        <v>24</v>
      </c>
      <c r="J4730" s="245" t="s">
        <v>569</v>
      </c>
      <c r="K4730" s="246" t="s">
        <v>20039</v>
      </c>
      <c r="L4730" s="245" t="s">
        <v>568</v>
      </c>
    </row>
    <row r="4731" spans="1:12" x14ac:dyDescent="0.25">
      <c r="A4731" s="245" t="s">
        <v>2037</v>
      </c>
      <c r="B4731" s="245" t="s">
        <v>2036</v>
      </c>
      <c r="C4731" s="245" t="s">
        <v>2430</v>
      </c>
      <c r="D4731" s="245" t="s">
        <v>2429</v>
      </c>
      <c r="E4731" s="246" t="s">
        <v>44</v>
      </c>
      <c r="F4731" s="245" t="s">
        <v>44</v>
      </c>
      <c r="G4731" s="245" t="s">
        <v>2458</v>
      </c>
      <c r="H4731" s="245" t="s">
        <v>13009</v>
      </c>
      <c r="I4731" s="245" t="s">
        <v>24</v>
      </c>
      <c r="J4731" s="245" t="s">
        <v>569</v>
      </c>
      <c r="K4731" s="246" t="s">
        <v>20039</v>
      </c>
      <c r="L4731" s="245" t="s">
        <v>568</v>
      </c>
    </row>
    <row r="4732" spans="1:12" x14ac:dyDescent="0.25">
      <c r="A4732" s="245" t="s">
        <v>2037</v>
      </c>
      <c r="B4732" s="245" t="s">
        <v>2036</v>
      </c>
      <c r="C4732" s="245" t="s">
        <v>2430</v>
      </c>
      <c r="D4732" s="245" t="s">
        <v>2429</v>
      </c>
      <c r="E4732" s="246" t="s">
        <v>44</v>
      </c>
      <c r="F4732" s="245" t="s">
        <v>44</v>
      </c>
      <c r="G4732" s="245" t="s">
        <v>2457</v>
      </c>
      <c r="H4732" s="245" t="s">
        <v>13010</v>
      </c>
      <c r="I4732" s="245" t="s">
        <v>24</v>
      </c>
      <c r="J4732" s="245" t="s">
        <v>569</v>
      </c>
      <c r="K4732" s="246" t="s">
        <v>20040</v>
      </c>
      <c r="L4732" s="245" t="s">
        <v>568</v>
      </c>
    </row>
    <row r="4733" spans="1:12" x14ac:dyDescent="0.25">
      <c r="A4733" s="245" t="s">
        <v>2037</v>
      </c>
      <c r="B4733" s="245" t="s">
        <v>2036</v>
      </c>
      <c r="C4733" s="245" t="s">
        <v>2430</v>
      </c>
      <c r="D4733" s="245" t="s">
        <v>2429</v>
      </c>
      <c r="E4733" s="246" t="s">
        <v>44</v>
      </c>
      <c r="F4733" s="245" t="s">
        <v>44</v>
      </c>
      <c r="G4733" s="245" t="s">
        <v>2456</v>
      </c>
      <c r="H4733" s="245" t="s">
        <v>13011</v>
      </c>
      <c r="I4733" s="245" t="s">
        <v>24</v>
      </c>
      <c r="J4733" s="245" t="s">
        <v>569</v>
      </c>
      <c r="K4733" s="246" t="s">
        <v>20041</v>
      </c>
      <c r="L4733" s="245" t="s">
        <v>568</v>
      </c>
    </row>
    <row r="4734" spans="1:12" x14ac:dyDescent="0.25">
      <c r="A4734" s="245" t="s">
        <v>2037</v>
      </c>
      <c r="B4734" s="245" t="s">
        <v>2036</v>
      </c>
      <c r="C4734" s="245" t="s">
        <v>2430</v>
      </c>
      <c r="D4734" s="245" t="s">
        <v>2429</v>
      </c>
      <c r="E4734" s="246" t="s">
        <v>44</v>
      </c>
      <c r="F4734" s="245" t="s">
        <v>44</v>
      </c>
      <c r="G4734" s="245" t="s">
        <v>2455</v>
      </c>
      <c r="H4734" s="245" t="s">
        <v>13012</v>
      </c>
      <c r="I4734" s="245" t="s">
        <v>24</v>
      </c>
      <c r="J4734" s="245" t="s">
        <v>569</v>
      </c>
      <c r="K4734" s="246" t="s">
        <v>20042</v>
      </c>
      <c r="L4734" s="245" t="s">
        <v>568</v>
      </c>
    </row>
    <row r="4735" spans="1:12" x14ac:dyDescent="0.25">
      <c r="A4735" s="245" t="s">
        <v>2037</v>
      </c>
      <c r="B4735" s="245" t="s">
        <v>2036</v>
      </c>
      <c r="C4735" s="245" t="s">
        <v>2430</v>
      </c>
      <c r="D4735" s="245" t="s">
        <v>2429</v>
      </c>
      <c r="E4735" s="246" t="s">
        <v>44</v>
      </c>
      <c r="F4735" s="245" t="s">
        <v>44</v>
      </c>
      <c r="G4735" s="245" t="s">
        <v>2454</v>
      </c>
      <c r="H4735" s="245" t="s">
        <v>13013</v>
      </c>
      <c r="I4735" s="245" t="s">
        <v>24</v>
      </c>
      <c r="J4735" s="245" t="s">
        <v>569</v>
      </c>
      <c r="K4735" s="246" t="s">
        <v>15315</v>
      </c>
      <c r="L4735" s="245" t="s">
        <v>568</v>
      </c>
    </row>
    <row r="4736" spans="1:12" x14ac:dyDescent="0.25">
      <c r="A4736" s="245" t="s">
        <v>2037</v>
      </c>
      <c r="B4736" s="245" t="s">
        <v>2036</v>
      </c>
      <c r="C4736" s="245" t="s">
        <v>2430</v>
      </c>
      <c r="D4736" s="245" t="s">
        <v>2429</v>
      </c>
      <c r="E4736" s="246" t="s">
        <v>44</v>
      </c>
      <c r="F4736" s="245" t="s">
        <v>44</v>
      </c>
      <c r="G4736" s="245" t="s">
        <v>2453</v>
      </c>
      <c r="H4736" s="245" t="s">
        <v>13014</v>
      </c>
      <c r="I4736" s="245" t="s">
        <v>24</v>
      </c>
      <c r="J4736" s="245" t="s">
        <v>569</v>
      </c>
      <c r="K4736" s="246" t="s">
        <v>20043</v>
      </c>
      <c r="L4736" s="245" t="s">
        <v>568</v>
      </c>
    </row>
    <row r="4737" spans="1:12" x14ac:dyDescent="0.25">
      <c r="A4737" s="245" t="s">
        <v>2037</v>
      </c>
      <c r="B4737" s="245" t="s">
        <v>2036</v>
      </c>
      <c r="C4737" s="245" t="s">
        <v>2430</v>
      </c>
      <c r="D4737" s="245" t="s">
        <v>2429</v>
      </c>
      <c r="E4737" s="246" t="s">
        <v>44</v>
      </c>
      <c r="F4737" s="245" t="s">
        <v>44</v>
      </c>
      <c r="G4737" s="245" t="s">
        <v>2452</v>
      </c>
      <c r="H4737" s="245" t="s">
        <v>13015</v>
      </c>
      <c r="I4737" s="245" t="s">
        <v>24</v>
      </c>
      <c r="J4737" s="245" t="s">
        <v>569</v>
      </c>
      <c r="K4737" s="246" t="s">
        <v>20044</v>
      </c>
      <c r="L4737" s="245" t="s">
        <v>568</v>
      </c>
    </row>
    <row r="4738" spans="1:12" x14ac:dyDescent="0.25">
      <c r="A4738" s="245" t="s">
        <v>2037</v>
      </c>
      <c r="B4738" s="245" t="s">
        <v>2036</v>
      </c>
      <c r="C4738" s="245" t="s">
        <v>2430</v>
      </c>
      <c r="D4738" s="245" t="s">
        <v>2429</v>
      </c>
      <c r="E4738" s="246" t="s">
        <v>44</v>
      </c>
      <c r="F4738" s="245" t="s">
        <v>44</v>
      </c>
      <c r="G4738" s="245" t="s">
        <v>2451</v>
      </c>
      <c r="H4738" s="245" t="s">
        <v>13016</v>
      </c>
      <c r="I4738" s="245" t="s">
        <v>24</v>
      </c>
      <c r="J4738" s="245" t="s">
        <v>569</v>
      </c>
      <c r="K4738" s="246" t="s">
        <v>18943</v>
      </c>
      <c r="L4738" s="245" t="s">
        <v>568</v>
      </c>
    </row>
    <row r="4739" spans="1:12" x14ac:dyDescent="0.25">
      <c r="A4739" s="245" t="s">
        <v>2037</v>
      </c>
      <c r="B4739" s="245" t="s">
        <v>2036</v>
      </c>
      <c r="C4739" s="245" t="s">
        <v>2430</v>
      </c>
      <c r="D4739" s="245" t="s">
        <v>2429</v>
      </c>
      <c r="E4739" s="246" t="s">
        <v>44</v>
      </c>
      <c r="F4739" s="245" t="s">
        <v>44</v>
      </c>
      <c r="G4739" s="245" t="s">
        <v>2450</v>
      </c>
      <c r="H4739" s="245" t="s">
        <v>13018</v>
      </c>
      <c r="I4739" s="245" t="s">
        <v>24</v>
      </c>
      <c r="J4739" s="245" t="s">
        <v>569</v>
      </c>
      <c r="K4739" s="246" t="s">
        <v>20045</v>
      </c>
      <c r="L4739" s="245" t="s">
        <v>568</v>
      </c>
    </row>
    <row r="4740" spans="1:12" x14ac:dyDescent="0.25">
      <c r="A4740" s="245" t="s">
        <v>2037</v>
      </c>
      <c r="B4740" s="245" t="s">
        <v>2036</v>
      </c>
      <c r="C4740" s="245" t="s">
        <v>2430</v>
      </c>
      <c r="D4740" s="245" t="s">
        <v>2429</v>
      </c>
      <c r="E4740" s="246" t="s">
        <v>44</v>
      </c>
      <c r="F4740" s="245" t="s">
        <v>44</v>
      </c>
      <c r="G4740" s="245" t="s">
        <v>2449</v>
      </c>
      <c r="H4740" s="245" t="s">
        <v>13020</v>
      </c>
      <c r="I4740" s="245" t="s">
        <v>24</v>
      </c>
      <c r="J4740" s="245" t="s">
        <v>569</v>
      </c>
      <c r="K4740" s="246" t="s">
        <v>20046</v>
      </c>
      <c r="L4740" s="245" t="s">
        <v>568</v>
      </c>
    </row>
    <row r="4741" spans="1:12" x14ac:dyDescent="0.25">
      <c r="A4741" s="245" t="s">
        <v>2037</v>
      </c>
      <c r="B4741" s="245" t="s">
        <v>2036</v>
      </c>
      <c r="C4741" s="245" t="s">
        <v>2430</v>
      </c>
      <c r="D4741" s="245" t="s">
        <v>2429</v>
      </c>
      <c r="E4741" s="246" t="s">
        <v>44</v>
      </c>
      <c r="F4741" s="245" t="s">
        <v>44</v>
      </c>
      <c r="G4741" s="245" t="s">
        <v>2448</v>
      </c>
      <c r="H4741" s="245" t="s">
        <v>13021</v>
      </c>
      <c r="I4741" s="245" t="s">
        <v>24</v>
      </c>
      <c r="J4741" s="245" t="s">
        <v>569</v>
      </c>
      <c r="K4741" s="246" t="s">
        <v>20047</v>
      </c>
      <c r="L4741" s="245" t="s">
        <v>568</v>
      </c>
    </row>
    <row r="4742" spans="1:12" x14ac:dyDescent="0.25">
      <c r="A4742" s="245" t="s">
        <v>2037</v>
      </c>
      <c r="B4742" s="245" t="s">
        <v>2036</v>
      </c>
      <c r="C4742" s="245" t="s">
        <v>2430</v>
      </c>
      <c r="D4742" s="245" t="s">
        <v>2429</v>
      </c>
      <c r="E4742" s="246" t="s">
        <v>44</v>
      </c>
      <c r="F4742" s="245" t="s">
        <v>44</v>
      </c>
      <c r="G4742" s="245" t="s">
        <v>2447</v>
      </c>
      <c r="H4742" s="245" t="s">
        <v>13022</v>
      </c>
      <c r="I4742" s="245" t="s">
        <v>24</v>
      </c>
      <c r="J4742" s="245" t="s">
        <v>569</v>
      </c>
      <c r="K4742" s="246" t="s">
        <v>20048</v>
      </c>
      <c r="L4742" s="245" t="s">
        <v>568</v>
      </c>
    </row>
    <row r="4743" spans="1:12" x14ac:dyDescent="0.25">
      <c r="A4743" s="245" t="s">
        <v>2037</v>
      </c>
      <c r="B4743" s="245" t="s">
        <v>2036</v>
      </c>
      <c r="C4743" s="245" t="s">
        <v>2430</v>
      </c>
      <c r="D4743" s="245" t="s">
        <v>2429</v>
      </c>
      <c r="E4743" s="246" t="s">
        <v>44</v>
      </c>
      <c r="F4743" s="245" t="s">
        <v>44</v>
      </c>
      <c r="G4743" s="245" t="s">
        <v>2446</v>
      </c>
      <c r="H4743" s="245" t="s">
        <v>13023</v>
      </c>
      <c r="I4743" s="245" t="s">
        <v>24</v>
      </c>
      <c r="J4743" s="245" t="s">
        <v>569</v>
      </c>
      <c r="K4743" s="246" t="s">
        <v>20049</v>
      </c>
      <c r="L4743" s="245" t="s">
        <v>568</v>
      </c>
    </row>
    <row r="4744" spans="1:12" x14ac:dyDescent="0.25">
      <c r="A4744" s="245" t="s">
        <v>2037</v>
      </c>
      <c r="B4744" s="245" t="s">
        <v>2036</v>
      </c>
      <c r="C4744" s="245" t="s">
        <v>2430</v>
      </c>
      <c r="D4744" s="245" t="s">
        <v>2429</v>
      </c>
      <c r="E4744" s="246" t="s">
        <v>44</v>
      </c>
      <c r="F4744" s="245" t="s">
        <v>44</v>
      </c>
      <c r="G4744" s="245" t="s">
        <v>2445</v>
      </c>
      <c r="H4744" s="245" t="s">
        <v>13025</v>
      </c>
      <c r="I4744" s="245" t="s">
        <v>24</v>
      </c>
      <c r="J4744" s="245" t="s">
        <v>569</v>
      </c>
      <c r="K4744" s="246" t="s">
        <v>20050</v>
      </c>
      <c r="L4744" s="245" t="s">
        <v>568</v>
      </c>
    </row>
    <row r="4745" spans="1:12" x14ac:dyDescent="0.25">
      <c r="A4745" s="245" t="s">
        <v>2037</v>
      </c>
      <c r="B4745" s="245" t="s">
        <v>2036</v>
      </c>
      <c r="C4745" s="245" t="s">
        <v>2430</v>
      </c>
      <c r="D4745" s="245" t="s">
        <v>2429</v>
      </c>
      <c r="E4745" s="246" t="s">
        <v>44</v>
      </c>
      <c r="F4745" s="245" t="s">
        <v>44</v>
      </c>
      <c r="G4745" s="245" t="s">
        <v>2444</v>
      </c>
      <c r="H4745" s="245" t="s">
        <v>13027</v>
      </c>
      <c r="I4745" s="245" t="s">
        <v>24</v>
      </c>
      <c r="J4745" s="245" t="s">
        <v>569</v>
      </c>
      <c r="K4745" s="246" t="s">
        <v>16491</v>
      </c>
      <c r="L4745" s="245" t="s">
        <v>568</v>
      </c>
    </row>
    <row r="4746" spans="1:12" x14ac:dyDescent="0.25">
      <c r="A4746" s="245" t="s">
        <v>2037</v>
      </c>
      <c r="B4746" s="245" t="s">
        <v>2036</v>
      </c>
      <c r="C4746" s="245" t="s">
        <v>2430</v>
      </c>
      <c r="D4746" s="245" t="s">
        <v>2429</v>
      </c>
      <c r="E4746" s="246" t="s">
        <v>44</v>
      </c>
      <c r="F4746" s="245" t="s">
        <v>44</v>
      </c>
      <c r="G4746" s="245" t="s">
        <v>2443</v>
      </c>
      <c r="H4746" s="245" t="s">
        <v>13028</v>
      </c>
      <c r="I4746" s="245" t="s">
        <v>24</v>
      </c>
      <c r="J4746" s="245" t="s">
        <v>569</v>
      </c>
      <c r="K4746" s="246" t="s">
        <v>4817</v>
      </c>
      <c r="L4746" s="245" t="s">
        <v>568</v>
      </c>
    </row>
    <row r="4747" spans="1:12" x14ac:dyDescent="0.25">
      <c r="A4747" s="245" t="s">
        <v>2037</v>
      </c>
      <c r="B4747" s="245" t="s">
        <v>2036</v>
      </c>
      <c r="C4747" s="245" t="s">
        <v>2430</v>
      </c>
      <c r="D4747" s="245" t="s">
        <v>2429</v>
      </c>
      <c r="E4747" s="246" t="s">
        <v>44</v>
      </c>
      <c r="F4747" s="245" t="s">
        <v>44</v>
      </c>
      <c r="G4747" s="245" t="s">
        <v>2442</v>
      </c>
      <c r="H4747" s="245" t="s">
        <v>13029</v>
      </c>
      <c r="I4747" s="245" t="s">
        <v>24</v>
      </c>
      <c r="J4747" s="245" t="s">
        <v>569</v>
      </c>
      <c r="K4747" s="246" t="s">
        <v>14292</v>
      </c>
      <c r="L4747" s="245" t="s">
        <v>568</v>
      </c>
    </row>
    <row r="4748" spans="1:12" x14ac:dyDescent="0.25">
      <c r="A4748" s="245" t="s">
        <v>2037</v>
      </c>
      <c r="B4748" s="245" t="s">
        <v>2036</v>
      </c>
      <c r="C4748" s="245" t="s">
        <v>2430</v>
      </c>
      <c r="D4748" s="245" t="s">
        <v>2429</v>
      </c>
      <c r="E4748" s="246" t="s">
        <v>44</v>
      </c>
      <c r="F4748" s="245" t="s">
        <v>44</v>
      </c>
      <c r="G4748" s="245" t="s">
        <v>2441</v>
      </c>
      <c r="H4748" s="245" t="s">
        <v>13031</v>
      </c>
      <c r="I4748" s="245" t="s">
        <v>24</v>
      </c>
      <c r="J4748" s="245" t="s">
        <v>569</v>
      </c>
      <c r="K4748" s="246" t="s">
        <v>20051</v>
      </c>
      <c r="L4748" s="245" t="s">
        <v>568</v>
      </c>
    </row>
    <row r="4749" spans="1:12" x14ac:dyDescent="0.25">
      <c r="A4749" s="245" t="s">
        <v>2037</v>
      </c>
      <c r="B4749" s="245" t="s">
        <v>2036</v>
      </c>
      <c r="C4749" s="245" t="s">
        <v>2430</v>
      </c>
      <c r="D4749" s="245" t="s">
        <v>2429</v>
      </c>
      <c r="E4749" s="246" t="s">
        <v>44</v>
      </c>
      <c r="F4749" s="245" t="s">
        <v>44</v>
      </c>
      <c r="G4749" s="245" t="s">
        <v>2440</v>
      </c>
      <c r="H4749" s="245" t="s">
        <v>13033</v>
      </c>
      <c r="I4749" s="245" t="s">
        <v>24</v>
      </c>
      <c r="J4749" s="245" t="s">
        <v>569</v>
      </c>
      <c r="K4749" s="246" t="s">
        <v>20052</v>
      </c>
      <c r="L4749" s="245" t="s">
        <v>568</v>
      </c>
    </row>
    <row r="4750" spans="1:12" x14ac:dyDescent="0.25">
      <c r="A4750" s="245" t="s">
        <v>2037</v>
      </c>
      <c r="B4750" s="245" t="s">
        <v>2036</v>
      </c>
      <c r="C4750" s="245" t="s">
        <v>2430</v>
      </c>
      <c r="D4750" s="245" t="s">
        <v>2429</v>
      </c>
      <c r="E4750" s="246" t="s">
        <v>44</v>
      </c>
      <c r="F4750" s="245" t="s">
        <v>44</v>
      </c>
      <c r="G4750" s="245" t="s">
        <v>2439</v>
      </c>
      <c r="H4750" s="245" t="s">
        <v>13035</v>
      </c>
      <c r="I4750" s="245" t="s">
        <v>24</v>
      </c>
      <c r="J4750" s="245" t="s">
        <v>569</v>
      </c>
      <c r="K4750" s="246" t="s">
        <v>20052</v>
      </c>
      <c r="L4750" s="245" t="s">
        <v>568</v>
      </c>
    </row>
    <row r="4751" spans="1:12" x14ac:dyDescent="0.25">
      <c r="A4751" s="245" t="s">
        <v>2037</v>
      </c>
      <c r="B4751" s="245" t="s">
        <v>2036</v>
      </c>
      <c r="C4751" s="245" t="s">
        <v>2430</v>
      </c>
      <c r="D4751" s="245" t="s">
        <v>2429</v>
      </c>
      <c r="E4751" s="246" t="s">
        <v>44</v>
      </c>
      <c r="F4751" s="245" t="s">
        <v>44</v>
      </c>
      <c r="G4751" s="245" t="s">
        <v>2438</v>
      </c>
      <c r="H4751" s="245" t="s">
        <v>13036</v>
      </c>
      <c r="I4751" s="245" t="s">
        <v>24</v>
      </c>
      <c r="J4751" s="245" t="s">
        <v>569</v>
      </c>
      <c r="K4751" s="246" t="s">
        <v>16349</v>
      </c>
      <c r="L4751" s="245" t="s">
        <v>568</v>
      </c>
    </row>
    <row r="4752" spans="1:12" x14ac:dyDescent="0.25">
      <c r="A4752" s="245" t="s">
        <v>2037</v>
      </c>
      <c r="B4752" s="245" t="s">
        <v>2036</v>
      </c>
      <c r="C4752" s="245" t="s">
        <v>2430</v>
      </c>
      <c r="D4752" s="245" t="s">
        <v>2429</v>
      </c>
      <c r="E4752" s="246" t="s">
        <v>44</v>
      </c>
      <c r="F4752" s="245" t="s">
        <v>44</v>
      </c>
      <c r="G4752" s="245" t="s">
        <v>2437</v>
      </c>
      <c r="H4752" s="245" t="s">
        <v>13037</v>
      </c>
      <c r="I4752" s="245" t="s">
        <v>24</v>
      </c>
      <c r="J4752" s="245" t="s">
        <v>569</v>
      </c>
      <c r="K4752" s="246" t="s">
        <v>16349</v>
      </c>
      <c r="L4752" s="245" t="s">
        <v>568</v>
      </c>
    </row>
    <row r="4753" spans="1:12" x14ac:dyDescent="0.25">
      <c r="A4753" s="245" t="s">
        <v>2037</v>
      </c>
      <c r="B4753" s="245" t="s">
        <v>2036</v>
      </c>
      <c r="C4753" s="245" t="s">
        <v>2430</v>
      </c>
      <c r="D4753" s="245" t="s">
        <v>2429</v>
      </c>
      <c r="E4753" s="246" t="s">
        <v>44</v>
      </c>
      <c r="F4753" s="245" t="s">
        <v>44</v>
      </c>
      <c r="G4753" s="245" t="s">
        <v>2436</v>
      </c>
      <c r="H4753" s="245" t="s">
        <v>13038</v>
      </c>
      <c r="I4753" s="245" t="s">
        <v>24</v>
      </c>
      <c r="J4753" s="245" t="s">
        <v>569</v>
      </c>
      <c r="K4753" s="246" t="s">
        <v>20053</v>
      </c>
      <c r="L4753" s="245" t="s">
        <v>568</v>
      </c>
    </row>
    <row r="4754" spans="1:12" x14ac:dyDescent="0.25">
      <c r="A4754" s="245" t="s">
        <v>2037</v>
      </c>
      <c r="B4754" s="245" t="s">
        <v>2036</v>
      </c>
      <c r="C4754" s="245" t="s">
        <v>2430</v>
      </c>
      <c r="D4754" s="245" t="s">
        <v>2429</v>
      </c>
      <c r="E4754" s="246" t="s">
        <v>44</v>
      </c>
      <c r="F4754" s="245" t="s">
        <v>44</v>
      </c>
      <c r="G4754" s="245" t="s">
        <v>2435</v>
      </c>
      <c r="H4754" s="245" t="s">
        <v>13040</v>
      </c>
      <c r="I4754" s="245" t="s">
        <v>24</v>
      </c>
      <c r="J4754" s="245" t="s">
        <v>569</v>
      </c>
      <c r="K4754" s="246" t="s">
        <v>20053</v>
      </c>
      <c r="L4754" s="245" t="s">
        <v>568</v>
      </c>
    </row>
    <row r="4755" spans="1:12" x14ac:dyDescent="0.25">
      <c r="A4755" s="245" t="s">
        <v>2037</v>
      </c>
      <c r="B4755" s="245" t="s">
        <v>2036</v>
      </c>
      <c r="C4755" s="245" t="s">
        <v>2430</v>
      </c>
      <c r="D4755" s="245" t="s">
        <v>2429</v>
      </c>
      <c r="E4755" s="246" t="s">
        <v>44</v>
      </c>
      <c r="F4755" s="245" t="s">
        <v>44</v>
      </c>
      <c r="G4755" s="245" t="s">
        <v>2434</v>
      </c>
      <c r="H4755" s="245" t="s">
        <v>13041</v>
      </c>
      <c r="I4755" s="245" t="s">
        <v>24</v>
      </c>
      <c r="J4755" s="245" t="s">
        <v>569</v>
      </c>
      <c r="K4755" s="246" t="s">
        <v>20054</v>
      </c>
      <c r="L4755" s="245" t="s">
        <v>568</v>
      </c>
    </row>
    <row r="4756" spans="1:12" x14ac:dyDescent="0.25">
      <c r="A4756" s="245" t="s">
        <v>2037</v>
      </c>
      <c r="B4756" s="245" t="s">
        <v>2036</v>
      </c>
      <c r="C4756" s="245" t="s">
        <v>2430</v>
      </c>
      <c r="D4756" s="245" t="s">
        <v>2429</v>
      </c>
      <c r="E4756" s="246" t="s">
        <v>44</v>
      </c>
      <c r="F4756" s="245" t="s">
        <v>44</v>
      </c>
      <c r="G4756" s="245" t="s">
        <v>2432</v>
      </c>
      <c r="H4756" s="245" t="s">
        <v>13043</v>
      </c>
      <c r="I4756" s="245" t="s">
        <v>24</v>
      </c>
      <c r="J4756" s="245" t="s">
        <v>569</v>
      </c>
      <c r="K4756" s="246" t="s">
        <v>20055</v>
      </c>
      <c r="L4756" s="245" t="s">
        <v>568</v>
      </c>
    </row>
    <row r="4757" spans="1:12" x14ac:dyDescent="0.25">
      <c r="A4757" s="245" t="s">
        <v>2037</v>
      </c>
      <c r="B4757" s="245" t="s">
        <v>2036</v>
      </c>
      <c r="C4757" s="245" t="s">
        <v>2430</v>
      </c>
      <c r="D4757" s="245" t="s">
        <v>2429</v>
      </c>
      <c r="E4757" s="246" t="s">
        <v>44</v>
      </c>
      <c r="F4757" s="245" t="s">
        <v>44</v>
      </c>
      <c r="G4757" s="245" t="s">
        <v>2431</v>
      </c>
      <c r="H4757" s="245" t="s">
        <v>13044</v>
      </c>
      <c r="I4757" s="245" t="s">
        <v>24</v>
      </c>
      <c r="J4757" s="245" t="s">
        <v>569</v>
      </c>
      <c r="K4757" s="246" t="s">
        <v>20056</v>
      </c>
      <c r="L4757" s="245" t="s">
        <v>568</v>
      </c>
    </row>
    <row r="4758" spans="1:12" x14ac:dyDescent="0.25">
      <c r="A4758" s="245" t="s">
        <v>2037</v>
      </c>
      <c r="B4758" s="245" t="s">
        <v>2036</v>
      </c>
      <c r="C4758" s="245" t="s">
        <v>2430</v>
      </c>
      <c r="D4758" s="245" t="s">
        <v>2429</v>
      </c>
      <c r="E4758" s="246" t="s">
        <v>44</v>
      </c>
      <c r="F4758" s="245" t="s">
        <v>44</v>
      </c>
      <c r="G4758" s="245" t="s">
        <v>2428</v>
      </c>
      <c r="H4758" s="245" t="s">
        <v>20057</v>
      </c>
      <c r="I4758" s="245" t="s">
        <v>24</v>
      </c>
      <c r="J4758" s="245" t="s">
        <v>569</v>
      </c>
      <c r="K4758" s="246" t="s">
        <v>9462</v>
      </c>
      <c r="L4758" s="245" t="s">
        <v>568</v>
      </c>
    </row>
    <row r="4759" spans="1:12" x14ac:dyDescent="0.25">
      <c r="A4759" s="245" t="s">
        <v>2037</v>
      </c>
      <c r="B4759" s="245" t="s">
        <v>2036</v>
      </c>
      <c r="C4759" s="245" t="s">
        <v>2430</v>
      </c>
      <c r="D4759" s="245" t="s">
        <v>2429</v>
      </c>
      <c r="E4759" s="246" t="s">
        <v>44</v>
      </c>
      <c r="F4759" s="245" t="s">
        <v>44</v>
      </c>
      <c r="G4759" s="245" t="s">
        <v>20058</v>
      </c>
      <c r="H4759" s="245" t="s">
        <v>20059</v>
      </c>
      <c r="I4759" s="245" t="s">
        <v>24</v>
      </c>
      <c r="J4759" s="245" t="s">
        <v>569</v>
      </c>
      <c r="K4759" s="246" t="s">
        <v>19378</v>
      </c>
      <c r="L4759" s="245" t="s">
        <v>568</v>
      </c>
    </row>
    <row r="4760" spans="1:12" x14ac:dyDescent="0.25">
      <c r="A4760" s="245" t="s">
        <v>2037</v>
      </c>
      <c r="B4760" s="245" t="s">
        <v>2036</v>
      </c>
      <c r="C4760" s="245" t="s">
        <v>2430</v>
      </c>
      <c r="D4760" s="245" t="s">
        <v>2429</v>
      </c>
      <c r="E4760" s="246" t="s">
        <v>44</v>
      </c>
      <c r="F4760" s="245" t="s">
        <v>44</v>
      </c>
      <c r="G4760" s="245" t="s">
        <v>20060</v>
      </c>
      <c r="H4760" s="245" t="s">
        <v>20061</v>
      </c>
      <c r="I4760" s="245" t="s">
        <v>24</v>
      </c>
      <c r="J4760" s="245" t="s">
        <v>569</v>
      </c>
      <c r="K4760" s="246" t="s">
        <v>8821</v>
      </c>
      <c r="L4760" s="245" t="s">
        <v>568</v>
      </c>
    </row>
    <row r="4761" spans="1:12" x14ac:dyDescent="0.25">
      <c r="A4761" s="245" t="s">
        <v>2037</v>
      </c>
      <c r="B4761" s="245" t="s">
        <v>2036</v>
      </c>
      <c r="C4761" s="245" t="s">
        <v>2430</v>
      </c>
      <c r="D4761" s="245" t="s">
        <v>2429</v>
      </c>
      <c r="E4761" s="246" t="s">
        <v>44</v>
      </c>
      <c r="F4761" s="245" t="s">
        <v>44</v>
      </c>
      <c r="G4761" s="245" t="s">
        <v>20062</v>
      </c>
      <c r="H4761" s="245" t="s">
        <v>20063</v>
      </c>
      <c r="I4761" s="245" t="s">
        <v>24</v>
      </c>
      <c r="J4761" s="245" t="s">
        <v>569</v>
      </c>
      <c r="K4761" s="246" t="s">
        <v>8734</v>
      </c>
      <c r="L4761" s="245" t="s">
        <v>568</v>
      </c>
    </row>
    <row r="4762" spans="1:12" x14ac:dyDescent="0.25">
      <c r="A4762" s="245" t="s">
        <v>2037</v>
      </c>
      <c r="B4762" s="245" t="s">
        <v>2036</v>
      </c>
      <c r="C4762" s="245" t="s">
        <v>2430</v>
      </c>
      <c r="D4762" s="245" t="s">
        <v>2429</v>
      </c>
      <c r="E4762" s="246" t="s">
        <v>44</v>
      </c>
      <c r="F4762" s="245" t="s">
        <v>44</v>
      </c>
      <c r="G4762" s="245" t="s">
        <v>20064</v>
      </c>
      <c r="H4762" s="245" t="s">
        <v>20065</v>
      </c>
      <c r="I4762" s="245" t="s">
        <v>24</v>
      </c>
      <c r="J4762" s="245" t="s">
        <v>569</v>
      </c>
      <c r="K4762" s="246" t="s">
        <v>20066</v>
      </c>
      <c r="L4762" s="245" t="s">
        <v>568</v>
      </c>
    </row>
    <row r="4763" spans="1:12" x14ac:dyDescent="0.25">
      <c r="A4763" s="245" t="s">
        <v>2037</v>
      </c>
      <c r="B4763" s="245" t="s">
        <v>2036</v>
      </c>
      <c r="C4763" s="245" t="s">
        <v>2430</v>
      </c>
      <c r="D4763" s="245" t="s">
        <v>2429</v>
      </c>
      <c r="E4763" s="246" t="s">
        <v>44</v>
      </c>
      <c r="F4763" s="245" t="s">
        <v>44</v>
      </c>
      <c r="G4763" s="245" t="s">
        <v>20067</v>
      </c>
      <c r="H4763" s="245" t="s">
        <v>20068</v>
      </c>
      <c r="I4763" s="245" t="s">
        <v>24</v>
      </c>
      <c r="J4763" s="245" t="s">
        <v>569</v>
      </c>
      <c r="K4763" s="246" t="s">
        <v>18692</v>
      </c>
      <c r="L4763" s="245" t="s">
        <v>568</v>
      </c>
    </row>
    <row r="4764" spans="1:12" x14ac:dyDescent="0.25">
      <c r="A4764" s="245" t="s">
        <v>2037</v>
      </c>
      <c r="B4764" s="245" t="s">
        <v>2036</v>
      </c>
      <c r="C4764" s="245" t="s">
        <v>2430</v>
      </c>
      <c r="D4764" s="245" t="s">
        <v>2429</v>
      </c>
      <c r="E4764" s="246" t="s">
        <v>44</v>
      </c>
      <c r="F4764" s="245" t="s">
        <v>44</v>
      </c>
      <c r="G4764" s="245" t="s">
        <v>20069</v>
      </c>
      <c r="H4764" s="245" t="s">
        <v>20070</v>
      </c>
      <c r="I4764" s="245" t="s">
        <v>24</v>
      </c>
      <c r="J4764" s="245" t="s">
        <v>569</v>
      </c>
      <c r="K4764" s="246" t="s">
        <v>20071</v>
      </c>
      <c r="L4764" s="245" t="s">
        <v>568</v>
      </c>
    </row>
    <row r="4765" spans="1:12" x14ac:dyDescent="0.25">
      <c r="A4765" s="245" t="s">
        <v>2037</v>
      </c>
      <c r="B4765" s="245" t="s">
        <v>2036</v>
      </c>
      <c r="C4765" s="245" t="s">
        <v>2430</v>
      </c>
      <c r="D4765" s="245" t="s">
        <v>2429</v>
      </c>
      <c r="E4765" s="246" t="s">
        <v>44</v>
      </c>
      <c r="F4765" s="245" t="s">
        <v>44</v>
      </c>
      <c r="G4765" s="245" t="s">
        <v>20072</v>
      </c>
      <c r="H4765" s="245" t="s">
        <v>20073</v>
      </c>
      <c r="I4765" s="245" t="s">
        <v>24</v>
      </c>
      <c r="J4765" s="245" t="s">
        <v>569</v>
      </c>
      <c r="K4765" s="246" t="s">
        <v>20074</v>
      </c>
      <c r="L4765" s="245" t="s">
        <v>568</v>
      </c>
    </row>
    <row r="4766" spans="1:12" x14ac:dyDescent="0.25">
      <c r="A4766" s="245" t="s">
        <v>2037</v>
      </c>
      <c r="B4766" s="245" t="s">
        <v>2036</v>
      </c>
      <c r="C4766" s="245" t="s">
        <v>2430</v>
      </c>
      <c r="D4766" s="245" t="s">
        <v>2429</v>
      </c>
      <c r="E4766" s="246" t="s">
        <v>44</v>
      </c>
      <c r="F4766" s="245" t="s">
        <v>44</v>
      </c>
      <c r="G4766" s="245" t="s">
        <v>20075</v>
      </c>
      <c r="H4766" s="245" t="s">
        <v>20076</v>
      </c>
      <c r="I4766" s="245" t="s">
        <v>24</v>
      </c>
      <c r="J4766" s="245" t="s">
        <v>569</v>
      </c>
      <c r="K4766" s="246" t="s">
        <v>9472</v>
      </c>
      <c r="L4766" s="245" t="s">
        <v>568</v>
      </c>
    </row>
    <row r="4767" spans="1:12" x14ac:dyDescent="0.25">
      <c r="A4767" s="245" t="s">
        <v>2037</v>
      </c>
      <c r="B4767" s="245" t="s">
        <v>2036</v>
      </c>
      <c r="C4767" s="245" t="s">
        <v>2430</v>
      </c>
      <c r="D4767" s="245" t="s">
        <v>2429</v>
      </c>
      <c r="E4767" s="246" t="s">
        <v>44</v>
      </c>
      <c r="F4767" s="245" t="s">
        <v>44</v>
      </c>
      <c r="G4767" s="245" t="s">
        <v>20077</v>
      </c>
      <c r="H4767" s="245" t="s">
        <v>20078</v>
      </c>
      <c r="I4767" s="245" t="s">
        <v>24</v>
      </c>
      <c r="J4767" s="245" t="s">
        <v>569</v>
      </c>
      <c r="K4767" s="246" t="s">
        <v>12723</v>
      </c>
      <c r="L4767" s="245" t="s">
        <v>568</v>
      </c>
    </row>
    <row r="4768" spans="1:12" x14ac:dyDescent="0.25">
      <c r="A4768" s="245" t="s">
        <v>2037</v>
      </c>
      <c r="B4768" s="245" t="s">
        <v>2036</v>
      </c>
      <c r="C4768" s="245" t="s">
        <v>2430</v>
      </c>
      <c r="D4768" s="245" t="s">
        <v>2429</v>
      </c>
      <c r="E4768" s="246" t="s">
        <v>44</v>
      </c>
      <c r="F4768" s="245" t="s">
        <v>44</v>
      </c>
      <c r="G4768" s="245" t="s">
        <v>20079</v>
      </c>
      <c r="H4768" s="245" t="s">
        <v>20080</v>
      </c>
      <c r="I4768" s="245" t="s">
        <v>24</v>
      </c>
      <c r="J4768" s="245" t="s">
        <v>569</v>
      </c>
      <c r="K4768" s="246" t="s">
        <v>1855</v>
      </c>
      <c r="L4768" s="245" t="s">
        <v>568</v>
      </c>
    </row>
    <row r="4769" spans="1:12" x14ac:dyDescent="0.25">
      <c r="A4769" s="245" t="s">
        <v>2037</v>
      </c>
      <c r="B4769" s="245" t="s">
        <v>2036</v>
      </c>
      <c r="C4769" s="245" t="s">
        <v>2430</v>
      </c>
      <c r="D4769" s="245" t="s">
        <v>2429</v>
      </c>
      <c r="E4769" s="246" t="s">
        <v>44</v>
      </c>
      <c r="F4769" s="245" t="s">
        <v>44</v>
      </c>
      <c r="G4769" s="245" t="s">
        <v>20081</v>
      </c>
      <c r="H4769" s="245" t="s">
        <v>20082</v>
      </c>
      <c r="I4769" s="245" t="s">
        <v>24</v>
      </c>
      <c r="J4769" s="245" t="s">
        <v>569</v>
      </c>
      <c r="K4769" s="246" t="s">
        <v>16560</v>
      </c>
      <c r="L4769" s="245" t="s">
        <v>568</v>
      </c>
    </row>
    <row r="4770" spans="1:12" x14ac:dyDescent="0.25">
      <c r="A4770" s="245" t="s">
        <v>2037</v>
      </c>
      <c r="B4770" s="245" t="s">
        <v>2036</v>
      </c>
      <c r="C4770" s="245" t="s">
        <v>2430</v>
      </c>
      <c r="D4770" s="245" t="s">
        <v>2429</v>
      </c>
      <c r="E4770" s="246" t="s">
        <v>44</v>
      </c>
      <c r="F4770" s="245" t="s">
        <v>44</v>
      </c>
      <c r="G4770" s="245" t="s">
        <v>20083</v>
      </c>
      <c r="H4770" s="245" t="s">
        <v>20084</v>
      </c>
      <c r="I4770" s="245" t="s">
        <v>24</v>
      </c>
      <c r="J4770" s="245" t="s">
        <v>569</v>
      </c>
      <c r="K4770" s="246" t="s">
        <v>8794</v>
      </c>
      <c r="L4770" s="245" t="s">
        <v>568</v>
      </c>
    </row>
    <row r="4771" spans="1:12" x14ac:dyDescent="0.25">
      <c r="A4771" s="245" t="s">
        <v>2037</v>
      </c>
      <c r="B4771" s="245" t="s">
        <v>2036</v>
      </c>
      <c r="C4771" s="245" t="s">
        <v>2430</v>
      </c>
      <c r="D4771" s="245" t="s">
        <v>2429</v>
      </c>
      <c r="E4771" s="246" t="s">
        <v>44</v>
      </c>
      <c r="F4771" s="245" t="s">
        <v>44</v>
      </c>
      <c r="G4771" s="245" t="s">
        <v>20085</v>
      </c>
      <c r="H4771" s="245" t="s">
        <v>20086</v>
      </c>
      <c r="I4771" s="245" t="s">
        <v>24</v>
      </c>
      <c r="J4771" s="245" t="s">
        <v>569</v>
      </c>
      <c r="K4771" s="246" t="s">
        <v>20087</v>
      </c>
      <c r="L4771" s="245" t="s">
        <v>568</v>
      </c>
    </row>
    <row r="4772" spans="1:12" x14ac:dyDescent="0.25">
      <c r="A4772" s="245" t="s">
        <v>2037</v>
      </c>
      <c r="B4772" s="245" t="s">
        <v>2036</v>
      </c>
      <c r="C4772" s="245" t="s">
        <v>2430</v>
      </c>
      <c r="D4772" s="245" t="s">
        <v>2429</v>
      </c>
      <c r="E4772" s="246" t="s">
        <v>44</v>
      </c>
      <c r="F4772" s="245" t="s">
        <v>44</v>
      </c>
      <c r="G4772" s="245" t="s">
        <v>20088</v>
      </c>
      <c r="H4772" s="245" t="s">
        <v>20089</v>
      </c>
      <c r="I4772" s="245" t="s">
        <v>24</v>
      </c>
      <c r="J4772" s="245" t="s">
        <v>569</v>
      </c>
      <c r="K4772" s="246" t="s">
        <v>20090</v>
      </c>
      <c r="L4772" s="245" t="s">
        <v>568</v>
      </c>
    </row>
    <row r="4773" spans="1:12" x14ac:dyDescent="0.25">
      <c r="A4773" s="245" t="s">
        <v>2037</v>
      </c>
      <c r="B4773" s="245" t="s">
        <v>2036</v>
      </c>
      <c r="C4773" s="245" t="s">
        <v>2430</v>
      </c>
      <c r="D4773" s="245" t="s">
        <v>2429</v>
      </c>
      <c r="E4773" s="246" t="s">
        <v>44</v>
      </c>
      <c r="F4773" s="245" t="s">
        <v>44</v>
      </c>
      <c r="G4773" s="245" t="s">
        <v>20091</v>
      </c>
      <c r="H4773" s="245" t="s">
        <v>20092</v>
      </c>
      <c r="I4773" s="245" t="s">
        <v>24</v>
      </c>
      <c r="J4773" s="245" t="s">
        <v>569</v>
      </c>
      <c r="K4773" s="246" t="s">
        <v>20093</v>
      </c>
      <c r="L4773" s="245" t="s">
        <v>568</v>
      </c>
    </row>
    <row r="4774" spans="1:12" x14ac:dyDescent="0.25">
      <c r="A4774" s="245" t="s">
        <v>2037</v>
      </c>
      <c r="B4774" s="245" t="s">
        <v>2036</v>
      </c>
      <c r="C4774" s="245" t="s">
        <v>2430</v>
      </c>
      <c r="D4774" s="245" t="s">
        <v>2429</v>
      </c>
      <c r="E4774" s="246" t="s">
        <v>44</v>
      </c>
      <c r="F4774" s="245" t="s">
        <v>44</v>
      </c>
      <c r="G4774" s="245" t="s">
        <v>20094</v>
      </c>
      <c r="H4774" s="245" t="s">
        <v>20095</v>
      </c>
      <c r="I4774" s="245" t="s">
        <v>24</v>
      </c>
      <c r="J4774" s="245" t="s">
        <v>569</v>
      </c>
      <c r="K4774" s="246" t="s">
        <v>20096</v>
      </c>
      <c r="L4774" s="245" t="s">
        <v>568</v>
      </c>
    </row>
    <row r="4775" spans="1:12" x14ac:dyDescent="0.25">
      <c r="A4775" s="245" t="s">
        <v>2037</v>
      </c>
      <c r="B4775" s="245" t="s">
        <v>2036</v>
      </c>
      <c r="C4775" s="245" t="s">
        <v>2430</v>
      </c>
      <c r="D4775" s="245" t="s">
        <v>2429</v>
      </c>
      <c r="E4775" s="246" t="s">
        <v>44</v>
      </c>
      <c r="F4775" s="245" t="s">
        <v>44</v>
      </c>
      <c r="G4775" s="245" t="s">
        <v>20097</v>
      </c>
      <c r="H4775" s="245" t="s">
        <v>20098</v>
      </c>
      <c r="I4775" s="245" t="s">
        <v>24</v>
      </c>
      <c r="J4775" s="245" t="s">
        <v>569</v>
      </c>
      <c r="K4775" s="246" t="s">
        <v>20099</v>
      </c>
      <c r="L4775" s="245" t="s">
        <v>568</v>
      </c>
    </row>
    <row r="4776" spans="1:12" x14ac:dyDescent="0.25">
      <c r="A4776" s="245" t="s">
        <v>2037</v>
      </c>
      <c r="B4776" s="245" t="s">
        <v>2036</v>
      </c>
      <c r="C4776" s="245" t="s">
        <v>2430</v>
      </c>
      <c r="D4776" s="245" t="s">
        <v>2429</v>
      </c>
      <c r="E4776" s="246" t="s">
        <v>44</v>
      </c>
      <c r="F4776" s="245" t="s">
        <v>44</v>
      </c>
      <c r="G4776" s="245" t="s">
        <v>20100</v>
      </c>
      <c r="H4776" s="245" t="s">
        <v>20101</v>
      </c>
      <c r="I4776" s="245" t="s">
        <v>24</v>
      </c>
      <c r="J4776" s="245" t="s">
        <v>569</v>
      </c>
      <c r="K4776" s="246" t="s">
        <v>15309</v>
      </c>
      <c r="L4776" s="245" t="s">
        <v>568</v>
      </c>
    </row>
    <row r="4777" spans="1:12" x14ac:dyDescent="0.25">
      <c r="A4777" s="245" t="s">
        <v>2037</v>
      </c>
      <c r="B4777" s="245" t="s">
        <v>2036</v>
      </c>
      <c r="C4777" s="245" t="s">
        <v>2430</v>
      </c>
      <c r="D4777" s="245" t="s">
        <v>2429</v>
      </c>
      <c r="E4777" s="246" t="s">
        <v>44</v>
      </c>
      <c r="F4777" s="245" t="s">
        <v>44</v>
      </c>
      <c r="G4777" s="245" t="s">
        <v>20102</v>
      </c>
      <c r="H4777" s="245" t="s">
        <v>20103</v>
      </c>
      <c r="I4777" s="245" t="s">
        <v>24</v>
      </c>
      <c r="J4777" s="245" t="s">
        <v>569</v>
      </c>
      <c r="K4777" s="246" t="s">
        <v>20104</v>
      </c>
      <c r="L4777" s="245" t="s">
        <v>568</v>
      </c>
    </row>
    <row r="4778" spans="1:12" x14ac:dyDescent="0.25">
      <c r="A4778" s="245" t="s">
        <v>2037</v>
      </c>
      <c r="B4778" s="245" t="s">
        <v>2036</v>
      </c>
      <c r="C4778" s="245" t="s">
        <v>2430</v>
      </c>
      <c r="D4778" s="245" t="s">
        <v>2429</v>
      </c>
      <c r="E4778" s="246" t="s">
        <v>44</v>
      </c>
      <c r="F4778" s="245" t="s">
        <v>44</v>
      </c>
      <c r="G4778" s="245" t="s">
        <v>20105</v>
      </c>
      <c r="H4778" s="245" t="s">
        <v>20106</v>
      </c>
      <c r="I4778" s="245" t="s">
        <v>24</v>
      </c>
      <c r="J4778" s="245" t="s">
        <v>569</v>
      </c>
      <c r="K4778" s="246" t="s">
        <v>9467</v>
      </c>
      <c r="L4778" s="245" t="s">
        <v>568</v>
      </c>
    </row>
    <row r="4779" spans="1:12" x14ac:dyDescent="0.25">
      <c r="A4779" s="245" t="s">
        <v>2037</v>
      </c>
      <c r="B4779" s="245" t="s">
        <v>2036</v>
      </c>
      <c r="C4779" s="245" t="s">
        <v>2430</v>
      </c>
      <c r="D4779" s="245" t="s">
        <v>2429</v>
      </c>
      <c r="E4779" s="246" t="s">
        <v>44</v>
      </c>
      <c r="F4779" s="245" t="s">
        <v>44</v>
      </c>
      <c r="G4779" s="245" t="s">
        <v>20107</v>
      </c>
      <c r="H4779" s="245" t="s">
        <v>20108</v>
      </c>
      <c r="I4779" s="245" t="s">
        <v>24</v>
      </c>
      <c r="J4779" s="245" t="s">
        <v>569</v>
      </c>
      <c r="K4779" s="246" t="s">
        <v>20109</v>
      </c>
      <c r="L4779" s="245" t="s">
        <v>568</v>
      </c>
    </row>
    <row r="4780" spans="1:12" x14ac:dyDescent="0.25">
      <c r="A4780" s="245" t="s">
        <v>2037</v>
      </c>
      <c r="B4780" s="245" t="s">
        <v>2036</v>
      </c>
      <c r="C4780" s="245" t="s">
        <v>2430</v>
      </c>
      <c r="D4780" s="245" t="s">
        <v>2429</v>
      </c>
      <c r="E4780" s="246" t="s">
        <v>44</v>
      </c>
      <c r="F4780" s="245" t="s">
        <v>44</v>
      </c>
      <c r="G4780" s="245" t="s">
        <v>20110</v>
      </c>
      <c r="H4780" s="245" t="s">
        <v>20111</v>
      </c>
      <c r="I4780" s="245" t="s">
        <v>24</v>
      </c>
      <c r="J4780" s="245" t="s">
        <v>569</v>
      </c>
      <c r="K4780" s="246" t="s">
        <v>20112</v>
      </c>
      <c r="L4780" s="245" t="s">
        <v>568</v>
      </c>
    </row>
    <row r="4781" spans="1:12" x14ac:dyDescent="0.25">
      <c r="A4781" s="245" t="s">
        <v>2037</v>
      </c>
      <c r="B4781" s="245" t="s">
        <v>2036</v>
      </c>
      <c r="C4781" s="245" t="s">
        <v>2430</v>
      </c>
      <c r="D4781" s="245" t="s">
        <v>2429</v>
      </c>
      <c r="E4781" s="246" t="s">
        <v>44</v>
      </c>
      <c r="F4781" s="245" t="s">
        <v>44</v>
      </c>
      <c r="G4781" s="245" t="s">
        <v>20113</v>
      </c>
      <c r="H4781" s="245" t="s">
        <v>20114</v>
      </c>
      <c r="I4781" s="245" t="s">
        <v>24</v>
      </c>
      <c r="J4781" s="245" t="s">
        <v>569</v>
      </c>
      <c r="K4781" s="246" t="s">
        <v>20112</v>
      </c>
      <c r="L4781" s="245" t="s">
        <v>568</v>
      </c>
    </row>
    <row r="4782" spans="1:12" x14ac:dyDescent="0.25">
      <c r="A4782" s="245" t="s">
        <v>2037</v>
      </c>
      <c r="B4782" s="245" t="s">
        <v>2036</v>
      </c>
      <c r="C4782" s="245" t="s">
        <v>2430</v>
      </c>
      <c r="D4782" s="245" t="s">
        <v>2429</v>
      </c>
      <c r="E4782" s="246" t="s">
        <v>44</v>
      </c>
      <c r="F4782" s="245" t="s">
        <v>44</v>
      </c>
      <c r="G4782" s="245" t="s">
        <v>20115</v>
      </c>
      <c r="H4782" s="245" t="s">
        <v>20116</v>
      </c>
      <c r="I4782" s="245" t="s">
        <v>24</v>
      </c>
      <c r="J4782" s="245" t="s">
        <v>569</v>
      </c>
      <c r="K4782" s="246" t="s">
        <v>10382</v>
      </c>
      <c r="L4782" s="245" t="s">
        <v>568</v>
      </c>
    </row>
    <row r="4783" spans="1:12" x14ac:dyDescent="0.25">
      <c r="A4783" s="245" t="s">
        <v>2037</v>
      </c>
      <c r="B4783" s="245" t="s">
        <v>2036</v>
      </c>
      <c r="C4783" s="245" t="s">
        <v>2430</v>
      </c>
      <c r="D4783" s="245" t="s">
        <v>2429</v>
      </c>
      <c r="E4783" s="246" t="s">
        <v>44</v>
      </c>
      <c r="F4783" s="245" t="s">
        <v>44</v>
      </c>
      <c r="G4783" s="245" t="s">
        <v>20117</v>
      </c>
      <c r="H4783" s="245" t="s">
        <v>20118</v>
      </c>
      <c r="I4783" s="245" t="s">
        <v>24</v>
      </c>
      <c r="J4783" s="245" t="s">
        <v>569</v>
      </c>
      <c r="K4783" s="246" t="s">
        <v>20119</v>
      </c>
      <c r="L4783" s="245" t="s">
        <v>568</v>
      </c>
    </row>
    <row r="4784" spans="1:12" x14ac:dyDescent="0.25">
      <c r="A4784" s="245" t="s">
        <v>2037</v>
      </c>
      <c r="B4784" s="245" t="s">
        <v>2036</v>
      </c>
      <c r="C4784" s="245" t="s">
        <v>2430</v>
      </c>
      <c r="D4784" s="245" t="s">
        <v>2429</v>
      </c>
      <c r="E4784" s="246" t="s">
        <v>44</v>
      </c>
      <c r="F4784" s="245" t="s">
        <v>44</v>
      </c>
      <c r="G4784" s="245" t="s">
        <v>20120</v>
      </c>
      <c r="H4784" s="245" t="s">
        <v>20121</v>
      </c>
      <c r="I4784" s="245" t="s">
        <v>24</v>
      </c>
      <c r="J4784" s="245" t="s">
        <v>569</v>
      </c>
      <c r="K4784" s="246" t="s">
        <v>9650</v>
      </c>
      <c r="L4784" s="245" t="s">
        <v>568</v>
      </c>
    </row>
    <row r="4785" spans="1:12" x14ac:dyDescent="0.25">
      <c r="A4785" s="245" t="s">
        <v>2037</v>
      </c>
      <c r="B4785" s="245" t="s">
        <v>2036</v>
      </c>
      <c r="C4785" s="245" t="s">
        <v>2430</v>
      </c>
      <c r="D4785" s="245" t="s">
        <v>2429</v>
      </c>
      <c r="E4785" s="246" t="s">
        <v>44</v>
      </c>
      <c r="F4785" s="245" t="s">
        <v>44</v>
      </c>
      <c r="G4785" s="245" t="s">
        <v>20122</v>
      </c>
      <c r="H4785" s="245" t="s">
        <v>20123</v>
      </c>
      <c r="I4785" s="245" t="s">
        <v>24</v>
      </c>
      <c r="J4785" s="245" t="s">
        <v>569</v>
      </c>
      <c r="K4785" s="246" t="s">
        <v>10122</v>
      </c>
      <c r="L4785" s="245" t="s">
        <v>568</v>
      </c>
    </row>
    <row r="4786" spans="1:12" x14ac:dyDescent="0.25">
      <c r="A4786" s="245" t="s">
        <v>2037</v>
      </c>
      <c r="B4786" s="245" t="s">
        <v>2036</v>
      </c>
      <c r="C4786" s="245" t="s">
        <v>2430</v>
      </c>
      <c r="D4786" s="245" t="s">
        <v>2429</v>
      </c>
      <c r="E4786" s="246" t="s">
        <v>44</v>
      </c>
      <c r="F4786" s="245" t="s">
        <v>44</v>
      </c>
      <c r="G4786" s="245" t="s">
        <v>20124</v>
      </c>
      <c r="H4786" s="245" t="s">
        <v>20125</v>
      </c>
      <c r="I4786" s="245" t="s">
        <v>24</v>
      </c>
      <c r="J4786" s="245" t="s">
        <v>569</v>
      </c>
      <c r="K4786" s="246" t="s">
        <v>8466</v>
      </c>
      <c r="L4786" s="245" t="s">
        <v>568</v>
      </c>
    </row>
    <row r="4787" spans="1:12" x14ac:dyDescent="0.25">
      <c r="A4787" s="245" t="s">
        <v>2037</v>
      </c>
      <c r="B4787" s="245" t="s">
        <v>2036</v>
      </c>
      <c r="C4787" s="245" t="s">
        <v>2430</v>
      </c>
      <c r="D4787" s="245" t="s">
        <v>2429</v>
      </c>
      <c r="E4787" s="246" t="s">
        <v>44</v>
      </c>
      <c r="F4787" s="245" t="s">
        <v>44</v>
      </c>
      <c r="G4787" s="245" t="s">
        <v>20126</v>
      </c>
      <c r="H4787" s="245" t="s">
        <v>20127</v>
      </c>
      <c r="I4787" s="245" t="s">
        <v>24</v>
      </c>
      <c r="J4787" s="245" t="s">
        <v>569</v>
      </c>
      <c r="K4787" s="246" t="s">
        <v>20128</v>
      </c>
      <c r="L4787" s="245" t="s">
        <v>568</v>
      </c>
    </row>
    <row r="4788" spans="1:12" x14ac:dyDescent="0.25">
      <c r="A4788" s="245" t="s">
        <v>2037</v>
      </c>
      <c r="B4788" s="245" t="s">
        <v>2036</v>
      </c>
      <c r="C4788" s="245" t="s">
        <v>2430</v>
      </c>
      <c r="D4788" s="245" t="s">
        <v>2429</v>
      </c>
      <c r="E4788" s="246" t="s">
        <v>44</v>
      </c>
      <c r="F4788" s="245" t="s">
        <v>44</v>
      </c>
      <c r="G4788" s="245" t="s">
        <v>20129</v>
      </c>
      <c r="H4788" s="245" t="s">
        <v>20130</v>
      </c>
      <c r="I4788" s="245" t="s">
        <v>24</v>
      </c>
      <c r="J4788" s="245" t="s">
        <v>569</v>
      </c>
      <c r="K4788" s="246" t="s">
        <v>20131</v>
      </c>
      <c r="L4788" s="245" t="s">
        <v>568</v>
      </c>
    </row>
    <row r="4789" spans="1:12" x14ac:dyDescent="0.25">
      <c r="A4789" s="245" t="s">
        <v>2037</v>
      </c>
      <c r="B4789" s="245" t="s">
        <v>2036</v>
      </c>
      <c r="C4789" s="245" t="s">
        <v>2430</v>
      </c>
      <c r="D4789" s="245" t="s">
        <v>2429</v>
      </c>
      <c r="E4789" s="246" t="s">
        <v>44</v>
      </c>
      <c r="F4789" s="245" t="s">
        <v>44</v>
      </c>
      <c r="G4789" s="245" t="s">
        <v>20132</v>
      </c>
      <c r="H4789" s="245" t="s">
        <v>20133</v>
      </c>
      <c r="I4789" s="245" t="s">
        <v>24</v>
      </c>
      <c r="J4789" s="245" t="s">
        <v>569</v>
      </c>
      <c r="K4789" s="246" t="s">
        <v>11723</v>
      </c>
      <c r="L4789" s="245" t="s">
        <v>568</v>
      </c>
    </row>
    <row r="4790" spans="1:12" x14ac:dyDescent="0.25">
      <c r="A4790" s="245" t="s">
        <v>2037</v>
      </c>
      <c r="B4790" s="245" t="s">
        <v>2036</v>
      </c>
      <c r="C4790" s="245" t="s">
        <v>2430</v>
      </c>
      <c r="D4790" s="245" t="s">
        <v>2429</v>
      </c>
      <c r="E4790" s="246" t="s">
        <v>44</v>
      </c>
      <c r="F4790" s="245" t="s">
        <v>44</v>
      </c>
      <c r="G4790" s="245" t="s">
        <v>20134</v>
      </c>
      <c r="H4790" s="245" t="s">
        <v>20135</v>
      </c>
      <c r="I4790" s="245" t="s">
        <v>24</v>
      </c>
      <c r="J4790" s="245" t="s">
        <v>569</v>
      </c>
      <c r="K4790" s="246" t="s">
        <v>9462</v>
      </c>
      <c r="L4790" s="245" t="s">
        <v>568</v>
      </c>
    </row>
    <row r="4791" spans="1:12" x14ac:dyDescent="0.25">
      <c r="A4791" s="245" t="s">
        <v>2037</v>
      </c>
      <c r="B4791" s="245" t="s">
        <v>2036</v>
      </c>
      <c r="C4791" s="245" t="s">
        <v>2430</v>
      </c>
      <c r="D4791" s="245" t="s">
        <v>2429</v>
      </c>
      <c r="E4791" s="246" t="s">
        <v>44</v>
      </c>
      <c r="F4791" s="245" t="s">
        <v>44</v>
      </c>
      <c r="G4791" s="245" t="s">
        <v>20136</v>
      </c>
      <c r="H4791" s="245" t="s">
        <v>20137</v>
      </c>
      <c r="I4791" s="245" t="s">
        <v>24</v>
      </c>
      <c r="J4791" s="245" t="s">
        <v>569</v>
      </c>
      <c r="K4791" s="246" t="s">
        <v>9151</v>
      </c>
      <c r="L4791" s="245" t="s">
        <v>568</v>
      </c>
    </row>
    <row r="4792" spans="1:12" x14ac:dyDescent="0.25">
      <c r="A4792" s="245" t="s">
        <v>2037</v>
      </c>
      <c r="B4792" s="245" t="s">
        <v>2036</v>
      </c>
      <c r="C4792" s="245" t="s">
        <v>2430</v>
      </c>
      <c r="D4792" s="245" t="s">
        <v>2429</v>
      </c>
      <c r="E4792" s="246" t="s">
        <v>44</v>
      </c>
      <c r="F4792" s="245" t="s">
        <v>44</v>
      </c>
      <c r="G4792" s="245" t="s">
        <v>20138</v>
      </c>
      <c r="H4792" s="245" t="s">
        <v>20139</v>
      </c>
      <c r="I4792" s="245" t="s">
        <v>24</v>
      </c>
      <c r="J4792" s="245" t="s">
        <v>569</v>
      </c>
      <c r="K4792" s="246" t="s">
        <v>2433</v>
      </c>
      <c r="L4792" s="245" t="s">
        <v>568</v>
      </c>
    </row>
    <row r="4793" spans="1:12" x14ac:dyDescent="0.25">
      <c r="A4793" s="245" t="s">
        <v>2037</v>
      </c>
      <c r="B4793" s="245" t="s">
        <v>2036</v>
      </c>
      <c r="C4793" s="245" t="s">
        <v>2430</v>
      </c>
      <c r="D4793" s="245" t="s">
        <v>2429</v>
      </c>
      <c r="E4793" s="246" t="s">
        <v>44</v>
      </c>
      <c r="F4793" s="245" t="s">
        <v>44</v>
      </c>
      <c r="G4793" s="245" t="s">
        <v>20140</v>
      </c>
      <c r="H4793" s="245" t="s">
        <v>20141</v>
      </c>
      <c r="I4793" s="245" t="s">
        <v>24</v>
      </c>
      <c r="J4793" s="245" t="s">
        <v>569</v>
      </c>
      <c r="K4793" s="246" t="s">
        <v>891</v>
      </c>
      <c r="L4793" s="245" t="s">
        <v>568</v>
      </c>
    </row>
    <row r="4794" spans="1:12" x14ac:dyDescent="0.25">
      <c r="A4794" s="245" t="s">
        <v>2037</v>
      </c>
      <c r="B4794" s="245" t="s">
        <v>2036</v>
      </c>
      <c r="C4794" s="245" t="s">
        <v>2430</v>
      </c>
      <c r="D4794" s="245" t="s">
        <v>2429</v>
      </c>
      <c r="E4794" s="246" t="s">
        <v>44</v>
      </c>
      <c r="F4794" s="245" t="s">
        <v>44</v>
      </c>
      <c r="G4794" s="245" t="s">
        <v>20142</v>
      </c>
      <c r="H4794" s="245" t="s">
        <v>20143</v>
      </c>
      <c r="I4794" s="245" t="s">
        <v>24</v>
      </c>
      <c r="J4794" s="245" t="s">
        <v>569</v>
      </c>
      <c r="K4794" s="246" t="s">
        <v>20144</v>
      </c>
      <c r="L4794" s="245" t="s">
        <v>568</v>
      </c>
    </row>
    <row r="4795" spans="1:12" x14ac:dyDescent="0.25">
      <c r="A4795" s="245" t="s">
        <v>2037</v>
      </c>
      <c r="B4795" s="245" t="s">
        <v>2036</v>
      </c>
      <c r="C4795" s="245" t="s">
        <v>2430</v>
      </c>
      <c r="D4795" s="245" t="s">
        <v>2429</v>
      </c>
      <c r="E4795" s="246" t="s">
        <v>44</v>
      </c>
      <c r="F4795" s="245" t="s">
        <v>44</v>
      </c>
      <c r="G4795" s="245" t="s">
        <v>20145</v>
      </c>
      <c r="H4795" s="245" t="s">
        <v>20146</v>
      </c>
      <c r="I4795" s="245" t="s">
        <v>24</v>
      </c>
      <c r="J4795" s="245" t="s">
        <v>569</v>
      </c>
      <c r="K4795" s="246" t="s">
        <v>15172</v>
      </c>
      <c r="L4795" s="245" t="s">
        <v>568</v>
      </c>
    </row>
    <row r="4796" spans="1:12" x14ac:dyDescent="0.25">
      <c r="A4796" s="245" t="s">
        <v>2037</v>
      </c>
      <c r="B4796" s="245" t="s">
        <v>2036</v>
      </c>
      <c r="C4796" s="245" t="s">
        <v>2430</v>
      </c>
      <c r="D4796" s="245" t="s">
        <v>2429</v>
      </c>
      <c r="E4796" s="246" t="s">
        <v>44</v>
      </c>
      <c r="F4796" s="245" t="s">
        <v>44</v>
      </c>
      <c r="G4796" s="245" t="s">
        <v>20147</v>
      </c>
      <c r="H4796" s="245" t="s">
        <v>20148</v>
      </c>
      <c r="I4796" s="245" t="s">
        <v>24</v>
      </c>
      <c r="J4796" s="245" t="s">
        <v>569</v>
      </c>
      <c r="K4796" s="246" t="s">
        <v>17937</v>
      </c>
      <c r="L4796" s="245" t="s">
        <v>568</v>
      </c>
    </row>
    <row r="4797" spans="1:12" x14ac:dyDescent="0.25">
      <c r="A4797" s="245" t="s">
        <v>2037</v>
      </c>
      <c r="B4797" s="245" t="s">
        <v>2036</v>
      </c>
      <c r="C4797" s="245" t="s">
        <v>2430</v>
      </c>
      <c r="D4797" s="245" t="s">
        <v>2429</v>
      </c>
      <c r="E4797" s="246" t="s">
        <v>44</v>
      </c>
      <c r="F4797" s="245" t="s">
        <v>44</v>
      </c>
      <c r="G4797" s="245" t="s">
        <v>20149</v>
      </c>
      <c r="H4797" s="245" t="s">
        <v>20150</v>
      </c>
      <c r="I4797" s="245" t="s">
        <v>24</v>
      </c>
      <c r="J4797" s="245" t="s">
        <v>569</v>
      </c>
      <c r="K4797" s="246" t="s">
        <v>20151</v>
      </c>
      <c r="L4797" s="245" t="s">
        <v>568</v>
      </c>
    </row>
    <row r="4798" spans="1:12" x14ac:dyDescent="0.25">
      <c r="A4798" s="245" t="s">
        <v>2037</v>
      </c>
      <c r="B4798" s="245" t="s">
        <v>2036</v>
      </c>
      <c r="C4798" s="245" t="s">
        <v>2430</v>
      </c>
      <c r="D4798" s="245" t="s">
        <v>2429</v>
      </c>
      <c r="E4798" s="246" t="s">
        <v>44</v>
      </c>
      <c r="F4798" s="245" t="s">
        <v>44</v>
      </c>
      <c r="G4798" s="245" t="s">
        <v>20152</v>
      </c>
      <c r="H4798" s="245" t="s">
        <v>20153</v>
      </c>
      <c r="I4798" s="245" t="s">
        <v>24</v>
      </c>
      <c r="J4798" s="245" t="s">
        <v>569</v>
      </c>
      <c r="K4798" s="246" t="s">
        <v>15187</v>
      </c>
      <c r="L4798" s="245" t="s">
        <v>568</v>
      </c>
    </row>
    <row r="4799" spans="1:12" x14ac:dyDescent="0.25">
      <c r="A4799" s="245" t="s">
        <v>2037</v>
      </c>
      <c r="B4799" s="245" t="s">
        <v>2036</v>
      </c>
      <c r="C4799" s="245" t="s">
        <v>2430</v>
      </c>
      <c r="D4799" s="245" t="s">
        <v>2429</v>
      </c>
      <c r="E4799" s="246" t="s">
        <v>44</v>
      </c>
      <c r="F4799" s="245" t="s">
        <v>44</v>
      </c>
      <c r="G4799" s="245" t="s">
        <v>20154</v>
      </c>
      <c r="H4799" s="245" t="s">
        <v>20155</v>
      </c>
      <c r="I4799" s="245" t="s">
        <v>24</v>
      </c>
      <c r="J4799" s="245" t="s">
        <v>569</v>
      </c>
      <c r="K4799" s="246" t="s">
        <v>10116</v>
      </c>
      <c r="L4799" s="245" t="s">
        <v>568</v>
      </c>
    </row>
    <row r="4800" spans="1:12" x14ac:dyDescent="0.25">
      <c r="A4800" s="245" t="s">
        <v>2037</v>
      </c>
      <c r="B4800" s="245" t="s">
        <v>2036</v>
      </c>
      <c r="C4800" s="245" t="s">
        <v>2430</v>
      </c>
      <c r="D4800" s="245" t="s">
        <v>2429</v>
      </c>
      <c r="E4800" s="246" t="s">
        <v>44</v>
      </c>
      <c r="F4800" s="245" t="s">
        <v>44</v>
      </c>
      <c r="G4800" s="245" t="s">
        <v>20156</v>
      </c>
      <c r="H4800" s="245" t="s">
        <v>20157</v>
      </c>
      <c r="I4800" s="245" t="s">
        <v>24</v>
      </c>
      <c r="J4800" s="245" t="s">
        <v>569</v>
      </c>
      <c r="K4800" s="246" t="s">
        <v>19970</v>
      </c>
      <c r="L4800" s="245" t="s">
        <v>568</v>
      </c>
    </row>
    <row r="4801" spans="1:12" x14ac:dyDescent="0.25">
      <c r="A4801" s="245" t="s">
        <v>2037</v>
      </c>
      <c r="B4801" s="245" t="s">
        <v>2036</v>
      </c>
      <c r="C4801" s="245" t="s">
        <v>2430</v>
      </c>
      <c r="D4801" s="245" t="s">
        <v>2429</v>
      </c>
      <c r="E4801" s="246" t="s">
        <v>44</v>
      </c>
      <c r="F4801" s="245" t="s">
        <v>44</v>
      </c>
      <c r="G4801" s="245" t="s">
        <v>20158</v>
      </c>
      <c r="H4801" s="245" t="s">
        <v>20159</v>
      </c>
      <c r="I4801" s="245" t="s">
        <v>24</v>
      </c>
      <c r="J4801" s="245" t="s">
        <v>569</v>
      </c>
      <c r="K4801" s="246" t="s">
        <v>20160</v>
      </c>
      <c r="L4801" s="245" t="s">
        <v>568</v>
      </c>
    </row>
    <row r="4802" spans="1:12" x14ac:dyDescent="0.25">
      <c r="A4802" s="245" t="s">
        <v>2037</v>
      </c>
      <c r="B4802" s="245" t="s">
        <v>2036</v>
      </c>
      <c r="C4802" s="245" t="s">
        <v>2430</v>
      </c>
      <c r="D4802" s="245" t="s">
        <v>2429</v>
      </c>
      <c r="E4802" s="246" t="s">
        <v>44</v>
      </c>
      <c r="F4802" s="245" t="s">
        <v>44</v>
      </c>
      <c r="G4802" s="245" t="s">
        <v>20161</v>
      </c>
      <c r="H4802" s="245" t="s">
        <v>20162</v>
      </c>
      <c r="I4802" s="245" t="s">
        <v>24</v>
      </c>
      <c r="J4802" s="245" t="s">
        <v>569</v>
      </c>
      <c r="K4802" s="246" t="s">
        <v>8802</v>
      </c>
      <c r="L4802" s="245" t="s">
        <v>568</v>
      </c>
    </row>
    <row r="4803" spans="1:12" x14ac:dyDescent="0.25">
      <c r="A4803" s="245" t="s">
        <v>2037</v>
      </c>
      <c r="B4803" s="245" t="s">
        <v>2036</v>
      </c>
      <c r="C4803" s="245" t="s">
        <v>2430</v>
      </c>
      <c r="D4803" s="245" t="s">
        <v>2429</v>
      </c>
      <c r="E4803" s="246" t="s">
        <v>44</v>
      </c>
      <c r="F4803" s="245" t="s">
        <v>44</v>
      </c>
      <c r="G4803" s="245" t="s">
        <v>20163</v>
      </c>
      <c r="H4803" s="245" t="s">
        <v>20164</v>
      </c>
      <c r="I4803" s="245" t="s">
        <v>24</v>
      </c>
      <c r="J4803" s="245" t="s">
        <v>569</v>
      </c>
      <c r="K4803" s="246" t="s">
        <v>16247</v>
      </c>
      <c r="L4803" s="245" t="s">
        <v>568</v>
      </c>
    </row>
    <row r="4804" spans="1:12" x14ac:dyDescent="0.25">
      <c r="A4804" s="245" t="s">
        <v>2037</v>
      </c>
      <c r="B4804" s="245" t="s">
        <v>2036</v>
      </c>
      <c r="C4804" s="245" t="s">
        <v>2430</v>
      </c>
      <c r="D4804" s="245" t="s">
        <v>2429</v>
      </c>
      <c r="E4804" s="246" t="s">
        <v>44</v>
      </c>
      <c r="F4804" s="245" t="s">
        <v>44</v>
      </c>
      <c r="G4804" s="245" t="s">
        <v>20165</v>
      </c>
      <c r="H4804" s="245" t="s">
        <v>20166</v>
      </c>
      <c r="I4804" s="245" t="s">
        <v>24</v>
      </c>
      <c r="J4804" s="245" t="s">
        <v>569</v>
      </c>
      <c r="K4804" s="246" t="s">
        <v>17986</v>
      </c>
      <c r="L4804" s="245" t="s">
        <v>568</v>
      </c>
    </row>
    <row r="4805" spans="1:12" x14ac:dyDescent="0.25">
      <c r="A4805" s="245" t="s">
        <v>2037</v>
      </c>
      <c r="B4805" s="245" t="s">
        <v>2036</v>
      </c>
      <c r="C4805" s="245" t="s">
        <v>2430</v>
      </c>
      <c r="D4805" s="245" t="s">
        <v>2429</v>
      </c>
      <c r="E4805" s="246" t="s">
        <v>44</v>
      </c>
      <c r="F4805" s="245" t="s">
        <v>44</v>
      </c>
      <c r="G4805" s="245" t="s">
        <v>20167</v>
      </c>
      <c r="H4805" s="245" t="s">
        <v>20168</v>
      </c>
      <c r="I4805" s="245" t="s">
        <v>24</v>
      </c>
      <c r="J4805" s="245" t="s">
        <v>569</v>
      </c>
      <c r="K4805" s="246" t="s">
        <v>20169</v>
      </c>
      <c r="L4805" s="245" t="s">
        <v>568</v>
      </c>
    </row>
    <row r="4806" spans="1:12" x14ac:dyDescent="0.25">
      <c r="A4806" s="245" t="s">
        <v>2037</v>
      </c>
      <c r="B4806" s="245" t="s">
        <v>2036</v>
      </c>
      <c r="C4806" s="245" t="s">
        <v>2430</v>
      </c>
      <c r="D4806" s="245" t="s">
        <v>2429</v>
      </c>
      <c r="E4806" s="246" t="s">
        <v>44</v>
      </c>
      <c r="F4806" s="245" t="s">
        <v>44</v>
      </c>
      <c r="G4806" s="245" t="s">
        <v>20170</v>
      </c>
      <c r="H4806" s="245" t="s">
        <v>20171</v>
      </c>
      <c r="I4806" s="245" t="s">
        <v>24</v>
      </c>
      <c r="J4806" s="245" t="s">
        <v>569</v>
      </c>
      <c r="K4806" s="246" t="s">
        <v>15057</v>
      </c>
      <c r="L4806" s="245" t="s">
        <v>568</v>
      </c>
    </row>
    <row r="4807" spans="1:12" x14ac:dyDescent="0.25">
      <c r="A4807" s="245" t="s">
        <v>2037</v>
      </c>
      <c r="B4807" s="245" t="s">
        <v>2036</v>
      </c>
      <c r="C4807" s="245" t="s">
        <v>2430</v>
      </c>
      <c r="D4807" s="245" t="s">
        <v>2429</v>
      </c>
      <c r="E4807" s="246" t="s">
        <v>44</v>
      </c>
      <c r="F4807" s="245" t="s">
        <v>44</v>
      </c>
      <c r="G4807" s="245" t="s">
        <v>20172</v>
      </c>
      <c r="H4807" s="245" t="s">
        <v>20173</v>
      </c>
      <c r="I4807" s="245" t="s">
        <v>24</v>
      </c>
      <c r="J4807" s="245" t="s">
        <v>569</v>
      </c>
      <c r="K4807" s="246" t="s">
        <v>8415</v>
      </c>
      <c r="L4807" s="245" t="s">
        <v>568</v>
      </c>
    </row>
    <row r="4808" spans="1:12" x14ac:dyDescent="0.25">
      <c r="A4808" s="245" t="s">
        <v>2037</v>
      </c>
      <c r="B4808" s="245" t="s">
        <v>2036</v>
      </c>
      <c r="C4808" s="245" t="s">
        <v>2430</v>
      </c>
      <c r="D4808" s="245" t="s">
        <v>2429</v>
      </c>
      <c r="E4808" s="246" t="s">
        <v>44</v>
      </c>
      <c r="F4808" s="245" t="s">
        <v>44</v>
      </c>
      <c r="G4808" s="245" t="s">
        <v>20174</v>
      </c>
      <c r="H4808" s="245" t="s">
        <v>20175</v>
      </c>
      <c r="I4808" s="245" t="s">
        <v>24</v>
      </c>
      <c r="J4808" s="245" t="s">
        <v>569</v>
      </c>
      <c r="K4808" s="246" t="s">
        <v>10442</v>
      </c>
      <c r="L4808" s="245" t="s">
        <v>568</v>
      </c>
    </row>
    <row r="4809" spans="1:12" x14ac:dyDescent="0.25">
      <c r="A4809" s="245" t="s">
        <v>2037</v>
      </c>
      <c r="B4809" s="245" t="s">
        <v>2036</v>
      </c>
      <c r="C4809" s="245" t="s">
        <v>2430</v>
      </c>
      <c r="D4809" s="245" t="s">
        <v>2429</v>
      </c>
      <c r="E4809" s="246" t="s">
        <v>44</v>
      </c>
      <c r="F4809" s="245" t="s">
        <v>44</v>
      </c>
      <c r="G4809" s="245" t="s">
        <v>20176</v>
      </c>
      <c r="H4809" s="245" t="s">
        <v>20177</v>
      </c>
      <c r="I4809" s="245" t="s">
        <v>24</v>
      </c>
      <c r="J4809" s="245" t="s">
        <v>569</v>
      </c>
      <c r="K4809" s="246" t="s">
        <v>8321</v>
      </c>
      <c r="L4809" s="245" t="s">
        <v>568</v>
      </c>
    </row>
    <row r="4810" spans="1:12" x14ac:dyDescent="0.25">
      <c r="A4810" s="245" t="s">
        <v>2037</v>
      </c>
      <c r="B4810" s="245" t="s">
        <v>2036</v>
      </c>
      <c r="C4810" s="245" t="s">
        <v>2430</v>
      </c>
      <c r="D4810" s="245" t="s">
        <v>2429</v>
      </c>
      <c r="E4810" s="246" t="s">
        <v>44</v>
      </c>
      <c r="F4810" s="245" t="s">
        <v>44</v>
      </c>
      <c r="G4810" s="245" t="s">
        <v>20178</v>
      </c>
      <c r="H4810" s="245" t="s">
        <v>20179</v>
      </c>
      <c r="I4810" s="245" t="s">
        <v>24</v>
      </c>
      <c r="J4810" s="245" t="s">
        <v>569</v>
      </c>
      <c r="K4810" s="246" t="s">
        <v>8927</v>
      </c>
      <c r="L4810" s="245" t="s">
        <v>568</v>
      </c>
    </row>
    <row r="4811" spans="1:12" x14ac:dyDescent="0.25">
      <c r="A4811" s="245" t="s">
        <v>2037</v>
      </c>
      <c r="B4811" s="245" t="s">
        <v>2036</v>
      </c>
      <c r="C4811" s="245" t="s">
        <v>2430</v>
      </c>
      <c r="D4811" s="245" t="s">
        <v>2429</v>
      </c>
      <c r="E4811" s="246" t="s">
        <v>44</v>
      </c>
      <c r="F4811" s="245" t="s">
        <v>44</v>
      </c>
      <c r="G4811" s="245" t="s">
        <v>20180</v>
      </c>
      <c r="H4811" s="245" t="s">
        <v>20181</v>
      </c>
      <c r="I4811" s="245" t="s">
        <v>24</v>
      </c>
      <c r="J4811" s="245" t="s">
        <v>569</v>
      </c>
      <c r="K4811" s="246" t="s">
        <v>8927</v>
      </c>
      <c r="L4811" s="245" t="s">
        <v>568</v>
      </c>
    </row>
    <row r="4812" spans="1:12" x14ac:dyDescent="0.25">
      <c r="A4812" s="245" t="s">
        <v>2037</v>
      </c>
      <c r="B4812" s="245" t="s">
        <v>2036</v>
      </c>
      <c r="C4812" s="245" t="s">
        <v>2430</v>
      </c>
      <c r="D4812" s="245" t="s">
        <v>2429</v>
      </c>
      <c r="E4812" s="246" t="s">
        <v>44</v>
      </c>
      <c r="F4812" s="245" t="s">
        <v>44</v>
      </c>
      <c r="G4812" s="245" t="s">
        <v>20182</v>
      </c>
      <c r="H4812" s="245" t="s">
        <v>20183</v>
      </c>
      <c r="I4812" s="245" t="s">
        <v>24</v>
      </c>
      <c r="J4812" s="245" t="s">
        <v>569</v>
      </c>
      <c r="K4812" s="246" t="s">
        <v>20184</v>
      </c>
      <c r="L4812" s="245" t="s">
        <v>568</v>
      </c>
    </row>
    <row r="4813" spans="1:12" x14ac:dyDescent="0.25">
      <c r="A4813" s="245" t="s">
        <v>2037</v>
      </c>
      <c r="B4813" s="245" t="s">
        <v>2036</v>
      </c>
      <c r="C4813" s="245" t="s">
        <v>2430</v>
      </c>
      <c r="D4813" s="245" t="s">
        <v>2429</v>
      </c>
      <c r="E4813" s="246" t="s">
        <v>44</v>
      </c>
      <c r="F4813" s="245" t="s">
        <v>44</v>
      </c>
      <c r="G4813" s="245" t="s">
        <v>20185</v>
      </c>
      <c r="H4813" s="245" t="s">
        <v>20186</v>
      </c>
      <c r="I4813" s="245" t="s">
        <v>24</v>
      </c>
      <c r="J4813" s="245" t="s">
        <v>569</v>
      </c>
      <c r="K4813" s="246" t="s">
        <v>20187</v>
      </c>
      <c r="L4813" s="245" t="s">
        <v>568</v>
      </c>
    </row>
    <row r="4814" spans="1:12" x14ac:dyDescent="0.25">
      <c r="A4814" s="245" t="s">
        <v>2037</v>
      </c>
      <c r="B4814" s="245" t="s">
        <v>2036</v>
      </c>
      <c r="C4814" s="245" t="s">
        <v>2430</v>
      </c>
      <c r="D4814" s="245" t="s">
        <v>2429</v>
      </c>
      <c r="E4814" s="246" t="s">
        <v>44</v>
      </c>
      <c r="F4814" s="245" t="s">
        <v>44</v>
      </c>
      <c r="G4814" s="245" t="s">
        <v>20188</v>
      </c>
      <c r="H4814" s="245" t="s">
        <v>20189</v>
      </c>
      <c r="I4814" s="245" t="s">
        <v>24</v>
      </c>
      <c r="J4814" s="245" t="s">
        <v>569</v>
      </c>
      <c r="K4814" s="246" t="s">
        <v>18017</v>
      </c>
      <c r="L4814" s="245" t="s">
        <v>568</v>
      </c>
    </row>
    <row r="4815" spans="1:12" x14ac:dyDescent="0.25">
      <c r="A4815" s="245" t="s">
        <v>2037</v>
      </c>
      <c r="B4815" s="245" t="s">
        <v>2036</v>
      </c>
      <c r="C4815" s="245" t="s">
        <v>2430</v>
      </c>
      <c r="D4815" s="245" t="s">
        <v>2429</v>
      </c>
      <c r="E4815" s="246" t="s">
        <v>44</v>
      </c>
      <c r="F4815" s="245" t="s">
        <v>44</v>
      </c>
      <c r="G4815" s="245" t="s">
        <v>20190</v>
      </c>
      <c r="H4815" s="245" t="s">
        <v>20191</v>
      </c>
      <c r="I4815" s="245" t="s">
        <v>24</v>
      </c>
      <c r="J4815" s="245" t="s">
        <v>569</v>
      </c>
      <c r="K4815" s="246" t="s">
        <v>20192</v>
      </c>
      <c r="L4815" s="245" t="s">
        <v>568</v>
      </c>
    </row>
    <row r="4816" spans="1:12" x14ac:dyDescent="0.25">
      <c r="A4816" s="245" t="s">
        <v>2037</v>
      </c>
      <c r="B4816" s="245" t="s">
        <v>2036</v>
      </c>
      <c r="C4816" s="245" t="s">
        <v>2430</v>
      </c>
      <c r="D4816" s="245" t="s">
        <v>2429</v>
      </c>
      <c r="E4816" s="246" t="s">
        <v>44</v>
      </c>
      <c r="F4816" s="245" t="s">
        <v>44</v>
      </c>
      <c r="G4816" s="245" t="s">
        <v>20193</v>
      </c>
      <c r="H4816" s="245" t="s">
        <v>20194</v>
      </c>
      <c r="I4816" s="245" t="s">
        <v>24</v>
      </c>
      <c r="J4816" s="245" t="s">
        <v>569</v>
      </c>
      <c r="K4816" s="246" t="s">
        <v>4771</v>
      </c>
      <c r="L4816" s="245" t="s">
        <v>568</v>
      </c>
    </row>
    <row r="4817" spans="1:12" x14ac:dyDescent="0.25">
      <c r="A4817" s="245" t="s">
        <v>2037</v>
      </c>
      <c r="B4817" s="245" t="s">
        <v>2036</v>
      </c>
      <c r="C4817" s="245" t="s">
        <v>2430</v>
      </c>
      <c r="D4817" s="245" t="s">
        <v>2429</v>
      </c>
      <c r="E4817" s="246" t="s">
        <v>44</v>
      </c>
      <c r="F4817" s="245" t="s">
        <v>44</v>
      </c>
      <c r="G4817" s="245" t="s">
        <v>20195</v>
      </c>
      <c r="H4817" s="245" t="s">
        <v>20196</v>
      </c>
      <c r="I4817" s="245" t="s">
        <v>24</v>
      </c>
      <c r="J4817" s="245" t="s">
        <v>569</v>
      </c>
      <c r="K4817" s="246" t="s">
        <v>20197</v>
      </c>
      <c r="L4817" s="245" t="s">
        <v>568</v>
      </c>
    </row>
    <row r="4818" spans="1:12" x14ac:dyDescent="0.25">
      <c r="A4818" s="245" t="s">
        <v>2037</v>
      </c>
      <c r="B4818" s="245" t="s">
        <v>2036</v>
      </c>
      <c r="C4818" s="245" t="s">
        <v>2430</v>
      </c>
      <c r="D4818" s="245" t="s">
        <v>2429</v>
      </c>
      <c r="E4818" s="246" t="s">
        <v>44</v>
      </c>
      <c r="F4818" s="245" t="s">
        <v>44</v>
      </c>
      <c r="G4818" s="245" t="s">
        <v>20198</v>
      </c>
      <c r="H4818" s="245" t="s">
        <v>20199</v>
      </c>
      <c r="I4818" s="245" t="s">
        <v>24</v>
      </c>
      <c r="J4818" s="245" t="s">
        <v>569</v>
      </c>
      <c r="K4818" s="246" t="s">
        <v>20200</v>
      </c>
      <c r="L4818" s="245" t="s">
        <v>568</v>
      </c>
    </row>
    <row r="4819" spans="1:12" x14ac:dyDescent="0.25">
      <c r="A4819" s="245" t="s">
        <v>2037</v>
      </c>
      <c r="B4819" s="245" t="s">
        <v>2036</v>
      </c>
      <c r="C4819" s="245" t="s">
        <v>2430</v>
      </c>
      <c r="D4819" s="245" t="s">
        <v>2429</v>
      </c>
      <c r="E4819" s="246" t="s">
        <v>44</v>
      </c>
      <c r="F4819" s="245" t="s">
        <v>44</v>
      </c>
      <c r="G4819" s="245" t="s">
        <v>20201</v>
      </c>
      <c r="H4819" s="245" t="s">
        <v>20202</v>
      </c>
      <c r="I4819" s="245" t="s">
        <v>24</v>
      </c>
      <c r="J4819" s="245" t="s">
        <v>569</v>
      </c>
      <c r="K4819" s="246" t="s">
        <v>20203</v>
      </c>
      <c r="L4819" s="245" t="s">
        <v>568</v>
      </c>
    </row>
    <row r="4820" spans="1:12" x14ac:dyDescent="0.25">
      <c r="A4820" s="245" t="s">
        <v>2037</v>
      </c>
      <c r="B4820" s="245" t="s">
        <v>2036</v>
      </c>
      <c r="C4820" s="245" t="s">
        <v>2430</v>
      </c>
      <c r="D4820" s="245" t="s">
        <v>2429</v>
      </c>
      <c r="E4820" s="246" t="s">
        <v>44</v>
      </c>
      <c r="F4820" s="245" t="s">
        <v>44</v>
      </c>
      <c r="G4820" s="245" t="s">
        <v>20204</v>
      </c>
      <c r="H4820" s="245" t="s">
        <v>20205</v>
      </c>
      <c r="I4820" s="245" t="s">
        <v>24</v>
      </c>
      <c r="J4820" s="245" t="s">
        <v>569</v>
      </c>
      <c r="K4820" s="246" t="s">
        <v>8796</v>
      </c>
      <c r="L4820" s="245" t="s">
        <v>568</v>
      </c>
    </row>
    <row r="4821" spans="1:12" x14ac:dyDescent="0.25">
      <c r="A4821" s="245" t="s">
        <v>2037</v>
      </c>
      <c r="B4821" s="245" t="s">
        <v>2036</v>
      </c>
      <c r="C4821" s="245" t="s">
        <v>2430</v>
      </c>
      <c r="D4821" s="245" t="s">
        <v>2429</v>
      </c>
      <c r="E4821" s="246" t="s">
        <v>44</v>
      </c>
      <c r="F4821" s="245" t="s">
        <v>44</v>
      </c>
      <c r="G4821" s="245" t="s">
        <v>20206</v>
      </c>
      <c r="H4821" s="245" t="s">
        <v>20207</v>
      </c>
      <c r="I4821" s="245" t="s">
        <v>24</v>
      </c>
      <c r="J4821" s="245" t="s">
        <v>569</v>
      </c>
      <c r="K4821" s="246" t="s">
        <v>9508</v>
      </c>
      <c r="L4821" s="245" t="s">
        <v>568</v>
      </c>
    </row>
    <row r="4822" spans="1:12" x14ac:dyDescent="0.25">
      <c r="A4822" s="245" t="s">
        <v>2037</v>
      </c>
      <c r="B4822" s="245" t="s">
        <v>2036</v>
      </c>
      <c r="C4822" s="245" t="s">
        <v>2430</v>
      </c>
      <c r="D4822" s="245" t="s">
        <v>2429</v>
      </c>
      <c r="E4822" s="246" t="s">
        <v>44</v>
      </c>
      <c r="F4822" s="245" t="s">
        <v>44</v>
      </c>
      <c r="G4822" s="245" t="s">
        <v>20208</v>
      </c>
      <c r="H4822" s="245" t="s">
        <v>20209</v>
      </c>
      <c r="I4822" s="245" t="s">
        <v>24</v>
      </c>
      <c r="J4822" s="245" t="s">
        <v>569</v>
      </c>
      <c r="K4822" s="246" t="s">
        <v>9568</v>
      </c>
      <c r="L4822" s="245" t="s">
        <v>568</v>
      </c>
    </row>
    <row r="4823" spans="1:12" x14ac:dyDescent="0.25">
      <c r="A4823" s="245" t="s">
        <v>2037</v>
      </c>
      <c r="B4823" s="245" t="s">
        <v>2036</v>
      </c>
      <c r="C4823" s="245" t="s">
        <v>2430</v>
      </c>
      <c r="D4823" s="245" t="s">
        <v>2429</v>
      </c>
      <c r="E4823" s="246" t="s">
        <v>44</v>
      </c>
      <c r="F4823" s="245" t="s">
        <v>44</v>
      </c>
      <c r="G4823" s="245" t="s">
        <v>20210</v>
      </c>
      <c r="H4823" s="245" t="s">
        <v>20211</v>
      </c>
      <c r="I4823" s="245" t="s">
        <v>24</v>
      </c>
      <c r="J4823" s="245" t="s">
        <v>569</v>
      </c>
      <c r="K4823" s="246" t="s">
        <v>8891</v>
      </c>
      <c r="L4823" s="245" t="s">
        <v>568</v>
      </c>
    </row>
    <row r="4824" spans="1:12" x14ac:dyDescent="0.25">
      <c r="A4824" s="245" t="s">
        <v>2037</v>
      </c>
      <c r="B4824" s="245" t="s">
        <v>2036</v>
      </c>
      <c r="C4824" s="245" t="s">
        <v>2430</v>
      </c>
      <c r="D4824" s="245" t="s">
        <v>2429</v>
      </c>
      <c r="E4824" s="246" t="s">
        <v>44</v>
      </c>
      <c r="F4824" s="245" t="s">
        <v>44</v>
      </c>
      <c r="G4824" s="245" t="s">
        <v>20212</v>
      </c>
      <c r="H4824" s="245" t="s">
        <v>20213</v>
      </c>
      <c r="I4824" s="245" t="s">
        <v>24</v>
      </c>
      <c r="J4824" s="245" t="s">
        <v>569</v>
      </c>
      <c r="K4824" s="246" t="s">
        <v>15108</v>
      </c>
      <c r="L4824" s="245" t="s">
        <v>568</v>
      </c>
    </row>
    <row r="4825" spans="1:12" x14ac:dyDescent="0.25">
      <c r="A4825" s="245" t="s">
        <v>2037</v>
      </c>
      <c r="B4825" s="245" t="s">
        <v>2036</v>
      </c>
      <c r="C4825" s="245" t="s">
        <v>2430</v>
      </c>
      <c r="D4825" s="245" t="s">
        <v>2429</v>
      </c>
      <c r="E4825" s="246" t="s">
        <v>44</v>
      </c>
      <c r="F4825" s="245" t="s">
        <v>44</v>
      </c>
      <c r="G4825" s="245" t="s">
        <v>20214</v>
      </c>
      <c r="H4825" s="245" t="s">
        <v>20215</v>
      </c>
      <c r="I4825" s="245" t="s">
        <v>24</v>
      </c>
      <c r="J4825" s="245" t="s">
        <v>569</v>
      </c>
      <c r="K4825" s="246" t="s">
        <v>14274</v>
      </c>
      <c r="L4825" s="245" t="s">
        <v>568</v>
      </c>
    </row>
    <row r="4826" spans="1:12" x14ac:dyDescent="0.25">
      <c r="A4826" s="245" t="s">
        <v>2037</v>
      </c>
      <c r="B4826" s="245" t="s">
        <v>2036</v>
      </c>
      <c r="C4826" s="245" t="s">
        <v>2430</v>
      </c>
      <c r="D4826" s="245" t="s">
        <v>2429</v>
      </c>
      <c r="E4826" s="246" t="s">
        <v>44</v>
      </c>
      <c r="F4826" s="245" t="s">
        <v>44</v>
      </c>
      <c r="G4826" s="245" t="s">
        <v>20216</v>
      </c>
      <c r="H4826" s="245" t="s">
        <v>20217</v>
      </c>
      <c r="I4826" s="245" t="s">
        <v>24</v>
      </c>
      <c r="J4826" s="245" t="s">
        <v>569</v>
      </c>
      <c r="K4826" s="246" t="s">
        <v>8442</v>
      </c>
      <c r="L4826" s="245" t="s">
        <v>568</v>
      </c>
    </row>
    <row r="4827" spans="1:12" x14ac:dyDescent="0.25">
      <c r="A4827" s="245" t="s">
        <v>2037</v>
      </c>
      <c r="B4827" s="245" t="s">
        <v>2036</v>
      </c>
      <c r="C4827" s="245" t="s">
        <v>2430</v>
      </c>
      <c r="D4827" s="245" t="s">
        <v>2429</v>
      </c>
      <c r="E4827" s="246" t="s">
        <v>44</v>
      </c>
      <c r="F4827" s="245" t="s">
        <v>44</v>
      </c>
      <c r="G4827" s="245" t="s">
        <v>20218</v>
      </c>
      <c r="H4827" s="245" t="s">
        <v>20219</v>
      </c>
      <c r="I4827" s="245" t="s">
        <v>24</v>
      </c>
      <c r="J4827" s="245" t="s">
        <v>569</v>
      </c>
      <c r="K4827" s="246" t="s">
        <v>20220</v>
      </c>
      <c r="L4827" s="245" t="s">
        <v>568</v>
      </c>
    </row>
    <row r="4828" spans="1:12" x14ac:dyDescent="0.25">
      <c r="A4828" s="245" t="s">
        <v>2037</v>
      </c>
      <c r="B4828" s="245" t="s">
        <v>2036</v>
      </c>
      <c r="C4828" s="245" t="s">
        <v>2430</v>
      </c>
      <c r="D4828" s="245" t="s">
        <v>2429</v>
      </c>
      <c r="E4828" s="246" t="s">
        <v>44</v>
      </c>
      <c r="F4828" s="245" t="s">
        <v>44</v>
      </c>
      <c r="G4828" s="245" t="s">
        <v>20221</v>
      </c>
      <c r="H4828" s="245" t="s">
        <v>20222</v>
      </c>
      <c r="I4828" s="245" t="s">
        <v>24</v>
      </c>
      <c r="J4828" s="245" t="s">
        <v>569</v>
      </c>
      <c r="K4828" s="246" t="s">
        <v>12637</v>
      </c>
      <c r="L4828" s="245" t="s">
        <v>568</v>
      </c>
    </row>
    <row r="4829" spans="1:12" x14ac:dyDescent="0.25">
      <c r="A4829" s="245" t="s">
        <v>2037</v>
      </c>
      <c r="B4829" s="245" t="s">
        <v>2036</v>
      </c>
      <c r="C4829" s="245" t="s">
        <v>2430</v>
      </c>
      <c r="D4829" s="245" t="s">
        <v>2429</v>
      </c>
      <c r="E4829" s="246" t="s">
        <v>44</v>
      </c>
      <c r="F4829" s="245" t="s">
        <v>44</v>
      </c>
      <c r="G4829" s="245" t="s">
        <v>20223</v>
      </c>
      <c r="H4829" s="245" t="s">
        <v>20224</v>
      </c>
      <c r="I4829" s="245" t="s">
        <v>24</v>
      </c>
      <c r="J4829" s="245" t="s">
        <v>569</v>
      </c>
      <c r="K4829" s="246" t="s">
        <v>10255</v>
      </c>
      <c r="L4829" s="245" t="s">
        <v>568</v>
      </c>
    </row>
    <row r="4830" spans="1:12" x14ac:dyDescent="0.25">
      <c r="A4830" s="245" t="s">
        <v>2037</v>
      </c>
      <c r="B4830" s="245" t="s">
        <v>2036</v>
      </c>
      <c r="C4830" s="245" t="s">
        <v>2430</v>
      </c>
      <c r="D4830" s="245" t="s">
        <v>2429</v>
      </c>
      <c r="E4830" s="246" t="s">
        <v>44</v>
      </c>
      <c r="F4830" s="245" t="s">
        <v>44</v>
      </c>
      <c r="G4830" s="245" t="s">
        <v>20225</v>
      </c>
      <c r="H4830" s="245" t="s">
        <v>20226</v>
      </c>
      <c r="I4830" s="245" t="s">
        <v>24</v>
      </c>
      <c r="J4830" s="245" t="s">
        <v>569</v>
      </c>
      <c r="K4830" s="246" t="s">
        <v>8248</v>
      </c>
      <c r="L4830" s="245" t="s">
        <v>568</v>
      </c>
    </row>
    <row r="4831" spans="1:12" x14ac:dyDescent="0.25">
      <c r="A4831" s="245" t="s">
        <v>2037</v>
      </c>
      <c r="B4831" s="245" t="s">
        <v>2036</v>
      </c>
      <c r="C4831" s="245" t="s">
        <v>2430</v>
      </c>
      <c r="D4831" s="245" t="s">
        <v>2429</v>
      </c>
      <c r="E4831" s="246" t="s">
        <v>44</v>
      </c>
      <c r="F4831" s="245" t="s">
        <v>44</v>
      </c>
      <c r="G4831" s="245" t="s">
        <v>20227</v>
      </c>
      <c r="H4831" s="245" t="s">
        <v>20228</v>
      </c>
      <c r="I4831" s="245" t="s">
        <v>24</v>
      </c>
      <c r="J4831" s="245" t="s">
        <v>569</v>
      </c>
      <c r="K4831" s="246" t="s">
        <v>20229</v>
      </c>
      <c r="L4831" s="245" t="s">
        <v>568</v>
      </c>
    </row>
    <row r="4832" spans="1:12" x14ac:dyDescent="0.25">
      <c r="A4832" s="245" t="s">
        <v>2037</v>
      </c>
      <c r="B4832" s="245" t="s">
        <v>2036</v>
      </c>
      <c r="C4832" s="245" t="s">
        <v>2430</v>
      </c>
      <c r="D4832" s="245" t="s">
        <v>2429</v>
      </c>
      <c r="E4832" s="246" t="s">
        <v>44</v>
      </c>
      <c r="F4832" s="245" t="s">
        <v>44</v>
      </c>
      <c r="G4832" s="245" t="s">
        <v>20230</v>
      </c>
      <c r="H4832" s="245" t="s">
        <v>20231</v>
      </c>
      <c r="I4832" s="245" t="s">
        <v>24</v>
      </c>
      <c r="J4832" s="245" t="s">
        <v>569</v>
      </c>
      <c r="K4832" s="246" t="s">
        <v>8406</v>
      </c>
      <c r="L4832" s="245" t="s">
        <v>568</v>
      </c>
    </row>
    <row r="4833" spans="1:12" x14ac:dyDescent="0.25">
      <c r="A4833" s="245" t="s">
        <v>2037</v>
      </c>
      <c r="B4833" s="245" t="s">
        <v>2036</v>
      </c>
      <c r="C4833" s="245" t="s">
        <v>2430</v>
      </c>
      <c r="D4833" s="245" t="s">
        <v>2429</v>
      </c>
      <c r="E4833" s="246" t="s">
        <v>44</v>
      </c>
      <c r="F4833" s="245" t="s">
        <v>44</v>
      </c>
      <c r="G4833" s="245" t="s">
        <v>20232</v>
      </c>
      <c r="H4833" s="245" t="s">
        <v>20233</v>
      </c>
      <c r="I4833" s="245" t="s">
        <v>24</v>
      </c>
      <c r="J4833" s="245" t="s">
        <v>569</v>
      </c>
      <c r="K4833" s="246" t="s">
        <v>3468</v>
      </c>
      <c r="L4833" s="245" t="s">
        <v>568</v>
      </c>
    </row>
    <row r="4834" spans="1:12" x14ac:dyDescent="0.25">
      <c r="A4834" s="245" t="s">
        <v>2037</v>
      </c>
      <c r="B4834" s="245" t="s">
        <v>2036</v>
      </c>
      <c r="C4834" s="245" t="s">
        <v>2430</v>
      </c>
      <c r="D4834" s="245" t="s">
        <v>2429</v>
      </c>
      <c r="E4834" s="246" t="s">
        <v>44</v>
      </c>
      <c r="F4834" s="245" t="s">
        <v>44</v>
      </c>
      <c r="G4834" s="245" t="s">
        <v>20234</v>
      </c>
      <c r="H4834" s="245" t="s">
        <v>20235</v>
      </c>
      <c r="I4834" s="245" t="s">
        <v>24</v>
      </c>
      <c r="J4834" s="245" t="s">
        <v>569</v>
      </c>
      <c r="K4834" s="246" t="s">
        <v>10151</v>
      </c>
      <c r="L4834" s="245" t="s">
        <v>568</v>
      </c>
    </row>
    <row r="4835" spans="1:12" x14ac:dyDescent="0.25">
      <c r="A4835" s="245" t="s">
        <v>2037</v>
      </c>
      <c r="B4835" s="245" t="s">
        <v>2036</v>
      </c>
      <c r="C4835" s="245" t="s">
        <v>2430</v>
      </c>
      <c r="D4835" s="245" t="s">
        <v>2429</v>
      </c>
      <c r="E4835" s="246" t="s">
        <v>44</v>
      </c>
      <c r="F4835" s="245" t="s">
        <v>44</v>
      </c>
      <c r="G4835" s="245" t="s">
        <v>20236</v>
      </c>
      <c r="H4835" s="245" t="s">
        <v>20237</v>
      </c>
      <c r="I4835" s="245" t="s">
        <v>24</v>
      </c>
      <c r="J4835" s="245" t="s">
        <v>569</v>
      </c>
      <c r="K4835" s="246" t="s">
        <v>20238</v>
      </c>
      <c r="L4835" s="245" t="s">
        <v>568</v>
      </c>
    </row>
    <row r="4836" spans="1:12" x14ac:dyDescent="0.25">
      <c r="A4836" s="245" t="s">
        <v>2037</v>
      </c>
      <c r="B4836" s="245" t="s">
        <v>2036</v>
      </c>
      <c r="C4836" s="245" t="s">
        <v>2430</v>
      </c>
      <c r="D4836" s="245" t="s">
        <v>2429</v>
      </c>
      <c r="E4836" s="246" t="s">
        <v>44</v>
      </c>
      <c r="F4836" s="245" t="s">
        <v>44</v>
      </c>
      <c r="G4836" s="245" t="s">
        <v>20239</v>
      </c>
      <c r="H4836" s="245" t="s">
        <v>20240</v>
      </c>
      <c r="I4836" s="245" t="s">
        <v>24</v>
      </c>
      <c r="J4836" s="245" t="s">
        <v>569</v>
      </c>
      <c r="K4836" s="246" t="s">
        <v>20241</v>
      </c>
      <c r="L4836" s="245" t="s">
        <v>568</v>
      </c>
    </row>
    <row r="4837" spans="1:12" x14ac:dyDescent="0.25">
      <c r="A4837" s="245" t="s">
        <v>2037</v>
      </c>
      <c r="B4837" s="245" t="s">
        <v>2036</v>
      </c>
      <c r="C4837" s="245" t="s">
        <v>2430</v>
      </c>
      <c r="D4837" s="245" t="s">
        <v>2429</v>
      </c>
      <c r="E4837" s="246" t="s">
        <v>44</v>
      </c>
      <c r="F4837" s="245" t="s">
        <v>44</v>
      </c>
      <c r="G4837" s="245" t="s">
        <v>20242</v>
      </c>
      <c r="H4837" s="245" t="s">
        <v>20243</v>
      </c>
      <c r="I4837" s="245" t="s">
        <v>24</v>
      </c>
      <c r="J4837" s="245" t="s">
        <v>569</v>
      </c>
      <c r="K4837" s="246" t="s">
        <v>12879</v>
      </c>
      <c r="L4837" s="245" t="s">
        <v>568</v>
      </c>
    </row>
    <row r="4838" spans="1:12" x14ac:dyDescent="0.25">
      <c r="A4838" s="245" t="s">
        <v>2037</v>
      </c>
      <c r="B4838" s="245" t="s">
        <v>2036</v>
      </c>
      <c r="C4838" s="245" t="s">
        <v>2430</v>
      </c>
      <c r="D4838" s="245" t="s">
        <v>2429</v>
      </c>
      <c r="E4838" s="246" t="s">
        <v>44</v>
      </c>
      <c r="F4838" s="245" t="s">
        <v>44</v>
      </c>
      <c r="G4838" s="245" t="s">
        <v>20244</v>
      </c>
      <c r="H4838" s="245" t="s">
        <v>20245</v>
      </c>
      <c r="I4838" s="245" t="s">
        <v>24</v>
      </c>
      <c r="J4838" s="245" t="s">
        <v>569</v>
      </c>
      <c r="K4838" s="246" t="s">
        <v>8345</v>
      </c>
      <c r="L4838" s="245" t="s">
        <v>568</v>
      </c>
    </row>
    <row r="4839" spans="1:12" x14ac:dyDescent="0.25">
      <c r="A4839" s="245" t="s">
        <v>2037</v>
      </c>
      <c r="B4839" s="245" t="s">
        <v>2036</v>
      </c>
      <c r="C4839" s="245" t="s">
        <v>2430</v>
      </c>
      <c r="D4839" s="245" t="s">
        <v>2429</v>
      </c>
      <c r="E4839" s="246" t="s">
        <v>44</v>
      </c>
      <c r="F4839" s="245" t="s">
        <v>44</v>
      </c>
      <c r="G4839" s="245" t="s">
        <v>20246</v>
      </c>
      <c r="H4839" s="245" t="s">
        <v>20247</v>
      </c>
      <c r="I4839" s="245" t="s">
        <v>24</v>
      </c>
      <c r="J4839" s="245" t="s">
        <v>569</v>
      </c>
      <c r="K4839" s="246" t="s">
        <v>8927</v>
      </c>
      <c r="L4839" s="245" t="s">
        <v>568</v>
      </c>
    </row>
    <row r="4840" spans="1:12" x14ac:dyDescent="0.25">
      <c r="A4840" s="245" t="s">
        <v>2037</v>
      </c>
      <c r="B4840" s="245" t="s">
        <v>2036</v>
      </c>
      <c r="C4840" s="245" t="s">
        <v>2430</v>
      </c>
      <c r="D4840" s="245" t="s">
        <v>2429</v>
      </c>
      <c r="E4840" s="246" t="s">
        <v>44</v>
      </c>
      <c r="F4840" s="245" t="s">
        <v>44</v>
      </c>
      <c r="G4840" s="245" t="s">
        <v>20248</v>
      </c>
      <c r="H4840" s="245" t="s">
        <v>20249</v>
      </c>
      <c r="I4840" s="245" t="s">
        <v>24</v>
      </c>
      <c r="J4840" s="245" t="s">
        <v>569</v>
      </c>
      <c r="K4840" s="246" t="s">
        <v>15205</v>
      </c>
      <c r="L4840" s="245" t="s">
        <v>568</v>
      </c>
    </row>
    <row r="4841" spans="1:12" x14ac:dyDescent="0.25">
      <c r="A4841" s="245" t="s">
        <v>2037</v>
      </c>
      <c r="B4841" s="245" t="s">
        <v>2036</v>
      </c>
      <c r="C4841" s="245" t="s">
        <v>2430</v>
      </c>
      <c r="D4841" s="245" t="s">
        <v>2429</v>
      </c>
      <c r="E4841" s="246" t="s">
        <v>44</v>
      </c>
      <c r="F4841" s="245" t="s">
        <v>44</v>
      </c>
      <c r="G4841" s="245" t="s">
        <v>20250</v>
      </c>
      <c r="H4841" s="245" t="s">
        <v>20251</v>
      </c>
      <c r="I4841" s="245" t="s">
        <v>24</v>
      </c>
      <c r="J4841" s="245" t="s">
        <v>569</v>
      </c>
      <c r="K4841" s="246" t="s">
        <v>15205</v>
      </c>
      <c r="L4841" s="245" t="s">
        <v>568</v>
      </c>
    </row>
    <row r="4842" spans="1:12" x14ac:dyDescent="0.25">
      <c r="A4842" s="245" t="s">
        <v>2037</v>
      </c>
      <c r="B4842" s="245" t="s">
        <v>2036</v>
      </c>
      <c r="C4842" s="245" t="s">
        <v>2430</v>
      </c>
      <c r="D4842" s="245" t="s">
        <v>2429</v>
      </c>
      <c r="E4842" s="246" t="s">
        <v>44</v>
      </c>
      <c r="F4842" s="245" t="s">
        <v>44</v>
      </c>
      <c r="G4842" s="245" t="s">
        <v>20252</v>
      </c>
      <c r="H4842" s="245" t="s">
        <v>20253</v>
      </c>
      <c r="I4842" s="245" t="s">
        <v>24</v>
      </c>
      <c r="J4842" s="245" t="s">
        <v>569</v>
      </c>
      <c r="K4842" s="246" t="s">
        <v>20254</v>
      </c>
      <c r="L4842" s="245" t="s">
        <v>568</v>
      </c>
    </row>
    <row r="4843" spans="1:12" x14ac:dyDescent="0.25">
      <c r="A4843" s="245" t="s">
        <v>2037</v>
      </c>
      <c r="B4843" s="245" t="s">
        <v>2036</v>
      </c>
      <c r="C4843" s="245" t="s">
        <v>2430</v>
      </c>
      <c r="D4843" s="245" t="s">
        <v>2429</v>
      </c>
      <c r="E4843" s="246" t="s">
        <v>44</v>
      </c>
      <c r="F4843" s="245" t="s">
        <v>44</v>
      </c>
      <c r="G4843" s="245" t="s">
        <v>20255</v>
      </c>
      <c r="H4843" s="245" t="s">
        <v>20256</v>
      </c>
      <c r="I4843" s="245" t="s">
        <v>24</v>
      </c>
      <c r="J4843" s="245" t="s">
        <v>569</v>
      </c>
      <c r="K4843" s="246" t="s">
        <v>20257</v>
      </c>
      <c r="L4843" s="245" t="s">
        <v>568</v>
      </c>
    </row>
    <row r="4844" spans="1:12" x14ac:dyDescent="0.25">
      <c r="A4844" s="245" t="s">
        <v>2037</v>
      </c>
      <c r="B4844" s="245" t="s">
        <v>2036</v>
      </c>
      <c r="C4844" s="245" t="s">
        <v>2430</v>
      </c>
      <c r="D4844" s="245" t="s">
        <v>2429</v>
      </c>
      <c r="E4844" s="246" t="s">
        <v>44</v>
      </c>
      <c r="F4844" s="245" t="s">
        <v>44</v>
      </c>
      <c r="G4844" s="245" t="s">
        <v>20258</v>
      </c>
      <c r="H4844" s="245" t="s">
        <v>20259</v>
      </c>
      <c r="I4844" s="245" t="s">
        <v>24</v>
      </c>
      <c r="J4844" s="245" t="s">
        <v>569</v>
      </c>
      <c r="K4844" s="246" t="s">
        <v>16179</v>
      </c>
      <c r="L4844" s="245" t="s">
        <v>568</v>
      </c>
    </row>
    <row r="4845" spans="1:12" x14ac:dyDescent="0.25">
      <c r="A4845" s="245" t="s">
        <v>2037</v>
      </c>
      <c r="B4845" s="245" t="s">
        <v>2036</v>
      </c>
      <c r="C4845" s="245" t="s">
        <v>2430</v>
      </c>
      <c r="D4845" s="245" t="s">
        <v>2429</v>
      </c>
      <c r="E4845" s="246" t="s">
        <v>44</v>
      </c>
      <c r="F4845" s="245" t="s">
        <v>44</v>
      </c>
      <c r="G4845" s="245" t="s">
        <v>20260</v>
      </c>
      <c r="H4845" s="245" t="s">
        <v>20261</v>
      </c>
      <c r="I4845" s="245" t="s">
        <v>24</v>
      </c>
      <c r="J4845" s="245" t="s">
        <v>569</v>
      </c>
      <c r="K4845" s="246" t="s">
        <v>20262</v>
      </c>
      <c r="L4845" s="245" t="s">
        <v>568</v>
      </c>
    </row>
    <row r="4846" spans="1:12" x14ac:dyDescent="0.25">
      <c r="A4846" s="245" t="s">
        <v>2037</v>
      </c>
      <c r="B4846" s="245" t="s">
        <v>2036</v>
      </c>
      <c r="C4846" s="245" t="s">
        <v>2430</v>
      </c>
      <c r="D4846" s="245" t="s">
        <v>2429</v>
      </c>
      <c r="E4846" s="246" t="s">
        <v>44</v>
      </c>
      <c r="F4846" s="245" t="s">
        <v>44</v>
      </c>
      <c r="G4846" s="245" t="s">
        <v>20263</v>
      </c>
      <c r="H4846" s="245" t="s">
        <v>20264</v>
      </c>
      <c r="I4846" s="245" t="s">
        <v>24</v>
      </c>
      <c r="J4846" s="245" t="s">
        <v>569</v>
      </c>
      <c r="K4846" s="246" t="s">
        <v>12882</v>
      </c>
      <c r="L4846" s="245" t="s">
        <v>568</v>
      </c>
    </row>
    <row r="4847" spans="1:12" x14ac:dyDescent="0.25">
      <c r="A4847" s="245" t="s">
        <v>2037</v>
      </c>
      <c r="B4847" s="245" t="s">
        <v>2036</v>
      </c>
      <c r="C4847" s="245" t="s">
        <v>2430</v>
      </c>
      <c r="D4847" s="245" t="s">
        <v>2429</v>
      </c>
      <c r="E4847" s="246" t="s">
        <v>44</v>
      </c>
      <c r="F4847" s="245" t="s">
        <v>44</v>
      </c>
      <c r="G4847" s="245" t="s">
        <v>20265</v>
      </c>
      <c r="H4847" s="245" t="s">
        <v>20266</v>
      </c>
      <c r="I4847" s="245" t="s">
        <v>24</v>
      </c>
      <c r="J4847" s="245" t="s">
        <v>569</v>
      </c>
      <c r="K4847" s="246" t="s">
        <v>5823</v>
      </c>
      <c r="L4847" s="245" t="s">
        <v>568</v>
      </c>
    </row>
    <row r="4848" spans="1:12" x14ac:dyDescent="0.25">
      <c r="A4848" s="245" t="s">
        <v>2037</v>
      </c>
      <c r="B4848" s="245" t="s">
        <v>2036</v>
      </c>
      <c r="C4848" s="245" t="s">
        <v>2430</v>
      </c>
      <c r="D4848" s="245" t="s">
        <v>2429</v>
      </c>
      <c r="E4848" s="246" t="s">
        <v>44</v>
      </c>
      <c r="F4848" s="245" t="s">
        <v>44</v>
      </c>
      <c r="G4848" s="245" t="s">
        <v>20267</v>
      </c>
      <c r="H4848" s="245" t="s">
        <v>20268</v>
      </c>
      <c r="I4848" s="245" t="s">
        <v>24</v>
      </c>
      <c r="J4848" s="245" t="s">
        <v>569</v>
      </c>
      <c r="K4848" s="246" t="s">
        <v>15276</v>
      </c>
      <c r="L4848" s="245" t="s">
        <v>568</v>
      </c>
    </row>
    <row r="4849" spans="1:12" x14ac:dyDescent="0.25">
      <c r="A4849" s="245" t="s">
        <v>2037</v>
      </c>
      <c r="B4849" s="245" t="s">
        <v>2036</v>
      </c>
      <c r="C4849" s="245" t="s">
        <v>2430</v>
      </c>
      <c r="D4849" s="245" t="s">
        <v>2429</v>
      </c>
      <c r="E4849" s="246" t="s">
        <v>44</v>
      </c>
      <c r="F4849" s="245" t="s">
        <v>44</v>
      </c>
      <c r="G4849" s="245" t="s">
        <v>20269</v>
      </c>
      <c r="H4849" s="245" t="s">
        <v>20270</v>
      </c>
      <c r="I4849" s="245" t="s">
        <v>24</v>
      </c>
      <c r="J4849" s="245" t="s">
        <v>59</v>
      </c>
      <c r="K4849" s="246" t="s">
        <v>3775</v>
      </c>
      <c r="L4849" s="245" t="s">
        <v>568</v>
      </c>
    </row>
    <row r="4850" spans="1:12" x14ac:dyDescent="0.25">
      <c r="A4850" s="245" t="s">
        <v>2037</v>
      </c>
      <c r="B4850" s="245" t="s">
        <v>2036</v>
      </c>
      <c r="C4850" s="245" t="s">
        <v>2430</v>
      </c>
      <c r="D4850" s="245" t="s">
        <v>2429</v>
      </c>
      <c r="E4850" s="246" t="s">
        <v>44</v>
      </c>
      <c r="F4850" s="245" t="s">
        <v>44</v>
      </c>
      <c r="G4850" s="245" t="s">
        <v>20271</v>
      </c>
      <c r="H4850" s="245" t="s">
        <v>20272</v>
      </c>
      <c r="I4850" s="245" t="s">
        <v>24</v>
      </c>
      <c r="J4850" s="245" t="s">
        <v>59</v>
      </c>
      <c r="K4850" s="246" t="s">
        <v>20273</v>
      </c>
      <c r="L4850" s="245" t="s">
        <v>568</v>
      </c>
    </row>
    <row r="4851" spans="1:12" x14ac:dyDescent="0.25">
      <c r="A4851" s="245" t="s">
        <v>2037</v>
      </c>
      <c r="B4851" s="245" t="s">
        <v>2036</v>
      </c>
      <c r="C4851" s="245" t="s">
        <v>2430</v>
      </c>
      <c r="D4851" s="245" t="s">
        <v>2429</v>
      </c>
      <c r="E4851" s="246" t="s">
        <v>44</v>
      </c>
      <c r="F4851" s="245" t="s">
        <v>44</v>
      </c>
      <c r="G4851" s="245" t="s">
        <v>20274</v>
      </c>
      <c r="H4851" s="245" t="s">
        <v>20275</v>
      </c>
      <c r="I4851" s="245" t="s">
        <v>24</v>
      </c>
      <c r="J4851" s="245" t="s">
        <v>59</v>
      </c>
      <c r="K4851" s="246" t="s">
        <v>8940</v>
      </c>
      <c r="L4851" s="245" t="s">
        <v>568</v>
      </c>
    </row>
    <row r="4852" spans="1:12" x14ac:dyDescent="0.25">
      <c r="A4852" s="245" t="s">
        <v>2037</v>
      </c>
      <c r="B4852" s="245" t="s">
        <v>2036</v>
      </c>
      <c r="C4852" s="245" t="s">
        <v>2430</v>
      </c>
      <c r="D4852" s="245" t="s">
        <v>2429</v>
      </c>
      <c r="E4852" s="246" t="s">
        <v>44</v>
      </c>
      <c r="F4852" s="245" t="s">
        <v>44</v>
      </c>
      <c r="G4852" s="245" t="s">
        <v>20276</v>
      </c>
      <c r="H4852" s="245" t="s">
        <v>20277</v>
      </c>
      <c r="I4852" s="245" t="s">
        <v>24</v>
      </c>
      <c r="J4852" s="245" t="s">
        <v>59</v>
      </c>
      <c r="K4852" s="246" t="s">
        <v>13480</v>
      </c>
      <c r="L4852" s="245" t="s">
        <v>568</v>
      </c>
    </row>
    <row r="4853" spans="1:12" x14ac:dyDescent="0.25">
      <c r="A4853" s="245" t="s">
        <v>2037</v>
      </c>
      <c r="B4853" s="245" t="s">
        <v>2036</v>
      </c>
      <c r="C4853" s="245" t="s">
        <v>2430</v>
      </c>
      <c r="D4853" s="245" t="s">
        <v>2429</v>
      </c>
      <c r="E4853" s="246" t="s">
        <v>44</v>
      </c>
      <c r="F4853" s="245" t="s">
        <v>44</v>
      </c>
      <c r="G4853" s="245" t="s">
        <v>20278</v>
      </c>
      <c r="H4853" s="245" t="s">
        <v>20279</v>
      </c>
      <c r="I4853" s="245" t="s">
        <v>24</v>
      </c>
      <c r="J4853" s="245" t="s">
        <v>59</v>
      </c>
      <c r="K4853" s="246" t="s">
        <v>8274</v>
      </c>
      <c r="L4853" s="245" t="s">
        <v>568</v>
      </c>
    </row>
    <row r="4854" spans="1:12" x14ac:dyDescent="0.25">
      <c r="A4854" s="245" t="s">
        <v>2037</v>
      </c>
      <c r="B4854" s="245" t="s">
        <v>2036</v>
      </c>
      <c r="C4854" s="245" t="s">
        <v>2430</v>
      </c>
      <c r="D4854" s="245" t="s">
        <v>2429</v>
      </c>
      <c r="E4854" s="246" t="s">
        <v>44</v>
      </c>
      <c r="F4854" s="245" t="s">
        <v>44</v>
      </c>
      <c r="G4854" s="245" t="s">
        <v>20280</v>
      </c>
      <c r="H4854" s="245" t="s">
        <v>20281</v>
      </c>
      <c r="I4854" s="245" t="s">
        <v>24</v>
      </c>
      <c r="J4854" s="245" t="s">
        <v>59</v>
      </c>
      <c r="K4854" s="246" t="s">
        <v>20282</v>
      </c>
      <c r="L4854" s="245" t="s">
        <v>568</v>
      </c>
    </row>
    <row r="4855" spans="1:12" x14ac:dyDescent="0.25">
      <c r="A4855" s="245" t="s">
        <v>2037</v>
      </c>
      <c r="B4855" s="245" t="s">
        <v>2036</v>
      </c>
      <c r="C4855" s="245" t="s">
        <v>2430</v>
      </c>
      <c r="D4855" s="245" t="s">
        <v>2429</v>
      </c>
      <c r="E4855" s="246" t="s">
        <v>44</v>
      </c>
      <c r="F4855" s="245" t="s">
        <v>44</v>
      </c>
      <c r="G4855" s="245" t="s">
        <v>20283</v>
      </c>
      <c r="H4855" s="245" t="s">
        <v>20284</v>
      </c>
      <c r="I4855" s="245" t="s">
        <v>24</v>
      </c>
      <c r="J4855" s="245" t="s">
        <v>59</v>
      </c>
      <c r="K4855" s="246" t="s">
        <v>2791</v>
      </c>
      <c r="L4855" s="245" t="s">
        <v>568</v>
      </c>
    </row>
    <row r="4856" spans="1:12" x14ac:dyDescent="0.25">
      <c r="A4856" s="245" t="s">
        <v>2037</v>
      </c>
      <c r="B4856" s="245" t="s">
        <v>2036</v>
      </c>
      <c r="C4856" s="245" t="s">
        <v>2430</v>
      </c>
      <c r="D4856" s="245" t="s">
        <v>2429</v>
      </c>
      <c r="E4856" s="246" t="s">
        <v>44</v>
      </c>
      <c r="F4856" s="245" t="s">
        <v>44</v>
      </c>
      <c r="G4856" s="245" t="s">
        <v>20285</v>
      </c>
      <c r="H4856" s="245" t="s">
        <v>20286</v>
      </c>
      <c r="I4856" s="245" t="s">
        <v>24</v>
      </c>
      <c r="J4856" s="245" t="s">
        <v>59</v>
      </c>
      <c r="K4856" s="246" t="s">
        <v>8307</v>
      </c>
      <c r="L4856" s="245" t="s">
        <v>568</v>
      </c>
    </row>
    <row r="4857" spans="1:12" x14ac:dyDescent="0.25">
      <c r="A4857" s="245" t="s">
        <v>2037</v>
      </c>
      <c r="B4857" s="245" t="s">
        <v>2036</v>
      </c>
      <c r="C4857" s="245" t="s">
        <v>2430</v>
      </c>
      <c r="D4857" s="245" t="s">
        <v>2429</v>
      </c>
      <c r="E4857" s="246" t="s">
        <v>44</v>
      </c>
      <c r="F4857" s="245" t="s">
        <v>44</v>
      </c>
      <c r="G4857" s="245" t="s">
        <v>20287</v>
      </c>
      <c r="H4857" s="245" t="s">
        <v>20288</v>
      </c>
      <c r="I4857" s="245" t="s">
        <v>24</v>
      </c>
      <c r="J4857" s="245" t="s">
        <v>59</v>
      </c>
      <c r="K4857" s="246" t="s">
        <v>8392</v>
      </c>
      <c r="L4857" s="245" t="s">
        <v>568</v>
      </c>
    </row>
    <row r="4858" spans="1:12" x14ac:dyDescent="0.25">
      <c r="A4858" s="245" t="s">
        <v>2037</v>
      </c>
      <c r="B4858" s="245" t="s">
        <v>2036</v>
      </c>
      <c r="C4858" s="245" t="s">
        <v>2430</v>
      </c>
      <c r="D4858" s="245" t="s">
        <v>2429</v>
      </c>
      <c r="E4858" s="246" t="s">
        <v>44</v>
      </c>
      <c r="F4858" s="245" t="s">
        <v>44</v>
      </c>
      <c r="G4858" s="245" t="s">
        <v>20289</v>
      </c>
      <c r="H4858" s="245" t="s">
        <v>20290</v>
      </c>
      <c r="I4858" s="245" t="s">
        <v>24</v>
      </c>
      <c r="J4858" s="245" t="s">
        <v>59</v>
      </c>
      <c r="K4858" s="246" t="s">
        <v>8378</v>
      </c>
      <c r="L4858" s="245" t="s">
        <v>568</v>
      </c>
    </row>
    <row r="4859" spans="1:12" x14ac:dyDescent="0.25">
      <c r="A4859" s="245" t="s">
        <v>2037</v>
      </c>
      <c r="B4859" s="245" t="s">
        <v>2036</v>
      </c>
      <c r="C4859" s="245" t="s">
        <v>2430</v>
      </c>
      <c r="D4859" s="245" t="s">
        <v>2429</v>
      </c>
      <c r="E4859" s="246" t="s">
        <v>44</v>
      </c>
      <c r="F4859" s="245" t="s">
        <v>44</v>
      </c>
      <c r="G4859" s="245" t="s">
        <v>20291</v>
      </c>
      <c r="H4859" s="245" t="s">
        <v>20292</v>
      </c>
      <c r="I4859" s="245" t="s">
        <v>24</v>
      </c>
      <c r="J4859" s="245" t="s">
        <v>59</v>
      </c>
      <c r="K4859" s="246" t="s">
        <v>9039</v>
      </c>
      <c r="L4859" s="245" t="s">
        <v>568</v>
      </c>
    </row>
    <row r="4860" spans="1:12" x14ac:dyDescent="0.25">
      <c r="A4860" s="245" t="s">
        <v>2037</v>
      </c>
      <c r="B4860" s="245" t="s">
        <v>2036</v>
      </c>
      <c r="C4860" s="245" t="s">
        <v>2430</v>
      </c>
      <c r="D4860" s="245" t="s">
        <v>2429</v>
      </c>
      <c r="E4860" s="246" t="s">
        <v>44</v>
      </c>
      <c r="F4860" s="245" t="s">
        <v>44</v>
      </c>
      <c r="G4860" s="245" t="s">
        <v>20293</v>
      </c>
      <c r="H4860" s="245" t="s">
        <v>20294</v>
      </c>
      <c r="I4860" s="245" t="s">
        <v>24</v>
      </c>
      <c r="J4860" s="245" t="s">
        <v>59</v>
      </c>
      <c r="K4860" s="246" t="s">
        <v>20295</v>
      </c>
      <c r="L4860" s="245" t="s">
        <v>568</v>
      </c>
    </row>
    <row r="4861" spans="1:12" x14ac:dyDescent="0.25">
      <c r="A4861" s="245" t="s">
        <v>2037</v>
      </c>
      <c r="B4861" s="245" t="s">
        <v>2036</v>
      </c>
      <c r="C4861" s="245" t="s">
        <v>2430</v>
      </c>
      <c r="D4861" s="245" t="s">
        <v>2429</v>
      </c>
      <c r="E4861" s="246" t="s">
        <v>44</v>
      </c>
      <c r="F4861" s="245" t="s">
        <v>44</v>
      </c>
      <c r="G4861" s="245" t="s">
        <v>20296</v>
      </c>
      <c r="H4861" s="245" t="s">
        <v>20297</v>
      </c>
      <c r="I4861" s="245" t="s">
        <v>24</v>
      </c>
      <c r="J4861" s="245" t="s">
        <v>59</v>
      </c>
      <c r="K4861" s="246" t="s">
        <v>8949</v>
      </c>
      <c r="L4861" s="245" t="s">
        <v>568</v>
      </c>
    </row>
    <row r="4862" spans="1:12" x14ac:dyDescent="0.25">
      <c r="A4862" s="245" t="s">
        <v>2037</v>
      </c>
      <c r="B4862" s="245" t="s">
        <v>2036</v>
      </c>
      <c r="C4862" s="245" t="s">
        <v>2430</v>
      </c>
      <c r="D4862" s="245" t="s">
        <v>2429</v>
      </c>
      <c r="E4862" s="246" t="s">
        <v>44</v>
      </c>
      <c r="F4862" s="245" t="s">
        <v>44</v>
      </c>
      <c r="G4862" s="245" t="s">
        <v>20298</v>
      </c>
      <c r="H4862" s="245" t="s">
        <v>20299</v>
      </c>
      <c r="I4862" s="245" t="s">
        <v>24</v>
      </c>
      <c r="J4862" s="245" t="s">
        <v>59</v>
      </c>
      <c r="K4862" s="246" t="s">
        <v>19132</v>
      </c>
      <c r="L4862" s="245" t="s">
        <v>568</v>
      </c>
    </row>
    <row r="4863" spans="1:12" x14ac:dyDescent="0.25">
      <c r="A4863" s="245" t="s">
        <v>2037</v>
      </c>
      <c r="B4863" s="245" t="s">
        <v>2036</v>
      </c>
      <c r="C4863" s="245" t="s">
        <v>2430</v>
      </c>
      <c r="D4863" s="245" t="s">
        <v>2429</v>
      </c>
      <c r="E4863" s="246" t="s">
        <v>44</v>
      </c>
      <c r="F4863" s="245" t="s">
        <v>44</v>
      </c>
      <c r="G4863" s="245" t="s">
        <v>20300</v>
      </c>
      <c r="H4863" s="245" t="s">
        <v>20301</v>
      </c>
      <c r="I4863" s="245" t="s">
        <v>24</v>
      </c>
      <c r="J4863" s="245" t="s">
        <v>59</v>
      </c>
      <c r="K4863" s="246" t="s">
        <v>5959</v>
      </c>
      <c r="L4863" s="245" t="s">
        <v>568</v>
      </c>
    </row>
    <row r="4864" spans="1:12" x14ac:dyDescent="0.25">
      <c r="A4864" s="245" t="s">
        <v>2037</v>
      </c>
      <c r="B4864" s="245" t="s">
        <v>2036</v>
      </c>
      <c r="C4864" s="245" t="s">
        <v>2430</v>
      </c>
      <c r="D4864" s="245" t="s">
        <v>2429</v>
      </c>
      <c r="E4864" s="246" t="s">
        <v>44</v>
      </c>
      <c r="F4864" s="245" t="s">
        <v>44</v>
      </c>
      <c r="G4864" s="245" t="s">
        <v>20302</v>
      </c>
      <c r="H4864" s="245" t="s">
        <v>20303</v>
      </c>
      <c r="I4864" s="245" t="s">
        <v>24</v>
      </c>
      <c r="J4864" s="245" t="s">
        <v>59</v>
      </c>
      <c r="K4864" s="246" t="s">
        <v>10183</v>
      </c>
      <c r="L4864" s="245" t="s">
        <v>568</v>
      </c>
    </row>
    <row r="4865" spans="1:12" x14ac:dyDescent="0.25">
      <c r="A4865" s="245" t="s">
        <v>2037</v>
      </c>
      <c r="B4865" s="245" t="s">
        <v>2036</v>
      </c>
      <c r="C4865" s="245" t="s">
        <v>2430</v>
      </c>
      <c r="D4865" s="245" t="s">
        <v>2429</v>
      </c>
      <c r="E4865" s="246" t="s">
        <v>44</v>
      </c>
      <c r="F4865" s="245" t="s">
        <v>44</v>
      </c>
      <c r="G4865" s="245" t="s">
        <v>20304</v>
      </c>
      <c r="H4865" s="245" t="s">
        <v>20305</v>
      </c>
      <c r="I4865" s="245" t="s">
        <v>24</v>
      </c>
      <c r="J4865" s="245" t="s">
        <v>59</v>
      </c>
      <c r="K4865" s="246" t="s">
        <v>9178</v>
      </c>
      <c r="L4865" s="245" t="s">
        <v>568</v>
      </c>
    </row>
    <row r="4866" spans="1:12" x14ac:dyDescent="0.25">
      <c r="A4866" s="245" t="s">
        <v>2037</v>
      </c>
      <c r="B4866" s="245" t="s">
        <v>2036</v>
      </c>
      <c r="C4866" s="245" t="s">
        <v>2430</v>
      </c>
      <c r="D4866" s="245" t="s">
        <v>2429</v>
      </c>
      <c r="E4866" s="246" t="s">
        <v>44</v>
      </c>
      <c r="F4866" s="245" t="s">
        <v>44</v>
      </c>
      <c r="G4866" s="245" t="s">
        <v>20306</v>
      </c>
      <c r="H4866" s="245" t="s">
        <v>20307</v>
      </c>
      <c r="I4866" s="245" t="s">
        <v>24</v>
      </c>
      <c r="J4866" s="245" t="s">
        <v>59</v>
      </c>
      <c r="K4866" s="246" t="s">
        <v>457</v>
      </c>
      <c r="L4866" s="245" t="s">
        <v>568</v>
      </c>
    </row>
    <row r="4867" spans="1:12" x14ac:dyDescent="0.25">
      <c r="A4867" s="245" t="s">
        <v>2037</v>
      </c>
      <c r="B4867" s="245" t="s">
        <v>2036</v>
      </c>
      <c r="C4867" s="245" t="s">
        <v>2430</v>
      </c>
      <c r="D4867" s="245" t="s">
        <v>2429</v>
      </c>
      <c r="E4867" s="246" t="s">
        <v>44</v>
      </c>
      <c r="F4867" s="245" t="s">
        <v>44</v>
      </c>
      <c r="G4867" s="245" t="s">
        <v>20308</v>
      </c>
      <c r="H4867" s="245" t="s">
        <v>20309</v>
      </c>
      <c r="I4867" s="245" t="s">
        <v>24</v>
      </c>
      <c r="J4867" s="245" t="s">
        <v>59</v>
      </c>
      <c r="K4867" s="246" t="s">
        <v>2427</v>
      </c>
      <c r="L4867" s="245" t="s">
        <v>568</v>
      </c>
    </row>
    <row r="4868" spans="1:12" x14ac:dyDescent="0.25">
      <c r="A4868" s="245" t="s">
        <v>2037</v>
      </c>
      <c r="B4868" s="245" t="s">
        <v>2036</v>
      </c>
      <c r="C4868" s="245" t="s">
        <v>2430</v>
      </c>
      <c r="D4868" s="245" t="s">
        <v>2429</v>
      </c>
      <c r="E4868" s="246" t="s">
        <v>44</v>
      </c>
      <c r="F4868" s="245" t="s">
        <v>44</v>
      </c>
      <c r="G4868" s="245" t="s">
        <v>20310</v>
      </c>
      <c r="H4868" s="245" t="s">
        <v>20311</v>
      </c>
      <c r="I4868" s="245" t="s">
        <v>24</v>
      </c>
      <c r="J4868" s="245" t="s">
        <v>59</v>
      </c>
      <c r="K4868" s="246" t="s">
        <v>15097</v>
      </c>
      <c r="L4868" s="245" t="s">
        <v>568</v>
      </c>
    </row>
    <row r="4869" spans="1:12" x14ac:dyDescent="0.25">
      <c r="A4869" s="245" t="s">
        <v>2037</v>
      </c>
      <c r="B4869" s="245" t="s">
        <v>2036</v>
      </c>
      <c r="C4869" s="245" t="s">
        <v>2430</v>
      </c>
      <c r="D4869" s="245" t="s">
        <v>2429</v>
      </c>
      <c r="E4869" s="246" t="s">
        <v>44</v>
      </c>
      <c r="F4869" s="245" t="s">
        <v>44</v>
      </c>
      <c r="G4869" s="245" t="s">
        <v>20312</v>
      </c>
      <c r="H4869" s="245" t="s">
        <v>20313</v>
      </c>
      <c r="I4869" s="245" t="s">
        <v>24</v>
      </c>
      <c r="J4869" s="245" t="s">
        <v>59</v>
      </c>
      <c r="K4869" s="246" t="s">
        <v>15004</v>
      </c>
      <c r="L4869" s="245" t="s">
        <v>568</v>
      </c>
    </row>
    <row r="4870" spans="1:12" x14ac:dyDescent="0.25">
      <c r="A4870" s="245" t="s">
        <v>2037</v>
      </c>
      <c r="B4870" s="245" t="s">
        <v>2036</v>
      </c>
      <c r="C4870" s="245" t="s">
        <v>2430</v>
      </c>
      <c r="D4870" s="245" t="s">
        <v>2429</v>
      </c>
      <c r="E4870" s="246" t="s">
        <v>44</v>
      </c>
      <c r="F4870" s="245" t="s">
        <v>44</v>
      </c>
      <c r="G4870" s="245" t="s">
        <v>20314</v>
      </c>
      <c r="H4870" s="245" t="s">
        <v>20315</v>
      </c>
      <c r="I4870" s="245" t="s">
        <v>24</v>
      </c>
      <c r="J4870" s="245" t="s">
        <v>59</v>
      </c>
      <c r="K4870" s="246" t="s">
        <v>11858</v>
      </c>
      <c r="L4870" s="245" t="s">
        <v>568</v>
      </c>
    </row>
    <row r="4871" spans="1:12" x14ac:dyDescent="0.25">
      <c r="A4871" s="245" t="s">
        <v>2037</v>
      </c>
      <c r="B4871" s="245" t="s">
        <v>2036</v>
      </c>
      <c r="C4871" s="245" t="s">
        <v>2430</v>
      </c>
      <c r="D4871" s="245" t="s">
        <v>2429</v>
      </c>
      <c r="E4871" s="246" t="s">
        <v>44</v>
      </c>
      <c r="F4871" s="245" t="s">
        <v>44</v>
      </c>
      <c r="G4871" s="245" t="s">
        <v>20316</v>
      </c>
      <c r="H4871" s="245" t="s">
        <v>20317</v>
      </c>
      <c r="I4871" s="245" t="s">
        <v>24</v>
      </c>
      <c r="J4871" s="245" t="s">
        <v>59</v>
      </c>
      <c r="K4871" s="246" t="s">
        <v>10287</v>
      </c>
      <c r="L4871" s="245" t="s">
        <v>568</v>
      </c>
    </row>
    <row r="4872" spans="1:12" x14ac:dyDescent="0.25">
      <c r="A4872" s="245" t="s">
        <v>2037</v>
      </c>
      <c r="B4872" s="245" t="s">
        <v>2036</v>
      </c>
      <c r="C4872" s="245" t="s">
        <v>2430</v>
      </c>
      <c r="D4872" s="245" t="s">
        <v>2429</v>
      </c>
      <c r="E4872" s="246" t="s">
        <v>44</v>
      </c>
      <c r="F4872" s="245" t="s">
        <v>44</v>
      </c>
      <c r="G4872" s="245" t="s">
        <v>20318</v>
      </c>
      <c r="H4872" s="245" t="s">
        <v>20319</v>
      </c>
      <c r="I4872" s="245" t="s">
        <v>24</v>
      </c>
      <c r="J4872" s="245" t="s">
        <v>59</v>
      </c>
      <c r="K4872" s="246" t="s">
        <v>10509</v>
      </c>
      <c r="L4872" s="245" t="s">
        <v>568</v>
      </c>
    </row>
    <row r="4873" spans="1:12" x14ac:dyDescent="0.25">
      <c r="A4873" s="245" t="s">
        <v>2037</v>
      </c>
      <c r="B4873" s="245" t="s">
        <v>2036</v>
      </c>
      <c r="C4873" s="245" t="s">
        <v>2430</v>
      </c>
      <c r="D4873" s="245" t="s">
        <v>2429</v>
      </c>
      <c r="E4873" s="246" t="s">
        <v>44</v>
      </c>
      <c r="F4873" s="245" t="s">
        <v>44</v>
      </c>
      <c r="G4873" s="245" t="s">
        <v>20320</v>
      </c>
      <c r="H4873" s="245" t="s">
        <v>20321</v>
      </c>
      <c r="I4873" s="245" t="s">
        <v>24</v>
      </c>
      <c r="J4873" s="245" t="s">
        <v>59</v>
      </c>
      <c r="K4873" s="246" t="s">
        <v>8199</v>
      </c>
      <c r="L4873" s="245" t="s">
        <v>568</v>
      </c>
    </row>
    <row r="4874" spans="1:12" x14ac:dyDescent="0.25">
      <c r="A4874" s="245" t="s">
        <v>2037</v>
      </c>
      <c r="B4874" s="245" t="s">
        <v>2036</v>
      </c>
      <c r="C4874" s="245" t="s">
        <v>2430</v>
      </c>
      <c r="D4874" s="245" t="s">
        <v>2429</v>
      </c>
      <c r="E4874" s="246" t="s">
        <v>44</v>
      </c>
      <c r="F4874" s="245" t="s">
        <v>44</v>
      </c>
      <c r="G4874" s="245" t="s">
        <v>20322</v>
      </c>
      <c r="H4874" s="245" t="s">
        <v>20323</v>
      </c>
      <c r="I4874" s="245" t="s">
        <v>24</v>
      </c>
      <c r="J4874" s="245" t="s">
        <v>59</v>
      </c>
      <c r="K4874" s="246" t="s">
        <v>17986</v>
      </c>
      <c r="L4874" s="245" t="s">
        <v>568</v>
      </c>
    </row>
    <row r="4875" spans="1:12" x14ac:dyDescent="0.25">
      <c r="A4875" s="245" t="s">
        <v>2037</v>
      </c>
      <c r="B4875" s="245" t="s">
        <v>2036</v>
      </c>
      <c r="C4875" s="245" t="s">
        <v>2430</v>
      </c>
      <c r="D4875" s="245" t="s">
        <v>2429</v>
      </c>
      <c r="E4875" s="246" t="s">
        <v>44</v>
      </c>
      <c r="F4875" s="245" t="s">
        <v>44</v>
      </c>
      <c r="G4875" s="245" t="s">
        <v>20324</v>
      </c>
      <c r="H4875" s="245" t="s">
        <v>20325</v>
      </c>
      <c r="I4875" s="245" t="s">
        <v>24</v>
      </c>
      <c r="J4875" s="245" t="s">
        <v>59</v>
      </c>
      <c r="K4875" s="246" t="s">
        <v>1550</v>
      </c>
      <c r="L4875" s="245" t="s">
        <v>568</v>
      </c>
    </row>
    <row r="4876" spans="1:12" x14ac:dyDescent="0.25">
      <c r="A4876" s="245" t="s">
        <v>2037</v>
      </c>
      <c r="B4876" s="245" t="s">
        <v>2036</v>
      </c>
      <c r="C4876" s="245" t="s">
        <v>2430</v>
      </c>
      <c r="D4876" s="245" t="s">
        <v>2429</v>
      </c>
      <c r="E4876" s="246" t="s">
        <v>44</v>
      </c>
      <c r="F4876" s="245" t="s">
        <v>44</v>
      </c>
      <c r="G4876" s="245" t="s">
        <v>20326</v>
      </c>
      <c r="H4876" s="245" t="s">
        <v>20327</v>
      </c>
      <c r="I4876" s="245" t="s">
        <v>24</v>
      </c>
      <c r="J4876" s="245" t="s">
        <v>59</v>
      </c>
      <c r="K4876" s="246" t="s">
        <v>8927</v>
      </c>
      <c r="L4876" s="245" t="s">
        <v>568</v>
      </c>
    </row>
    <row r="4877" spans="1:12" x14ac:dyDescent="0.25">
      <c r="A4877" s="245" t="s">
        <v>2037</v>
      </c>
      <c r="B4877" s="245" t="s">
        <v>2036</v>
      </c>
      <c r="C4877" s="245" t="s">
        <v>2430</v>
      </c>
      <c r="D4877" s="245" t="s">
        <v>2429</v>
      </c>
      <c r="E4877" s="246" t="s">
        <v>44</v>
      </c>
      <c r="F4877" s="245" t="s">
        <v>44</v>
      </c>
      <c r="G4877" s="245" t="s">
        <v>20328</v>
      </c>
      <c r="H4877" s="245" t="s">
        <v>20329</v>
      </c>
      <c r="I4877" s="245" t="s">
        <v>24</v>
      </c>
      <c r="J4877" s="245" t="s">
        <v>59</v>
      </c>
      <c r="K4877" s="246" t="s">
        <v>472</v>
      </c>
      <c r="L4877" s="245" t="s">
        <v>568</v>
      </c>
    </row>
    <row r="4878" spans="1:12" x14ac:dyDescent="0.25">
      <c r="A4878" s="245" t="s">
        <v>2037</v>
      </c>
      <c r="B4878" s="245" t="s">
        <v>2036</v>
      </c>
      <c r="C4878" s="245" t="s">
        <v>2430</v>
      </c>
      <c r="D4878" s="245" t="s">
        <v>2429</v>
      </c>
      <c r="E4878" s="246" t="s">
        <v>44</v>
      </c>
      <c r="F4878" s="245" t="s">
        <v>44</v>
      </c>
      <c r="G4878" s="245" t="s">
        <v>20330</v>
      </c>
      <c r="H4878" s="245" t="s">
        <v>20331</v>
      </c>
      <c r="I4878" s="245" t="s">
        <v>24</v>
      </c>
      <c r="J4878" s="245" t="s">
        <v>59</v>
      </c>
      <c r="K4878" s="246" t="s">
        <v>15118</v>
      </c>
      <c r="L4878" s="245" t="s">
        <v>568</v>
      </c>
    </row>
    <row r="4879" spans="1:12" x14ac:dyDescent="0.25">
      <c r="A4879" s="245" t="s">
        <v>2037</v>
      </c>
      <c r="B4879" s="245" t="s">
        <v>2036</v>
      </c>
      <c r="C4879" s="245" t="s">
        <v>2430</v>
      </c>
      <c r="D4879" s="245" t="s">
        <v>2429</v>
      </c>
      <c r="E4879" s="246" t="s">
        <v>44</v>
      </c>
      <c r="F4879" s="245" t="s">
        <v>44</v>
      </c>
      <c r="G4879" s="245" t="s">
        <v>20332</v>
      </c>
      <c r="H4879" s="245" t="s">
        <v>20333</v>
      </c>
      <c r="I4879" s="245" t="s">
        <v>24</v>
      </c>
      <c r="J4879" s="245" t="s">
        <v>59</v>
      </c>
      <c r="K4879" s="246" t="s">
        <v>14972</v>
      </c>
      <c r="L4879" s="245" t="s">
        <v>568</v>
      </c>
    </row>
    <row r="4880" spans="1:12" x14ac:dyDescent="0.25">
      <c r="A4880" s="245" t="s">
        <v>2037</v>
      </c>
      <c r="B4880" s="245" t="s">
        <v>2036</v>
      </c>
      <c r="C4880" s="245" t="s">
        <v>2430</v>
      </c>
      <c r="D4880" s="245" t="s">
        <v>2429</v>
      </c>
      <c r="E4880" s="246" t="s">
        <v>44</v>
      </c>
      <c r="F4880" s="245" t="s">
        <v>44</v>
      </c>
      <c r="G4880" s="245" t="s">
        <v>20334</v>
      </c>
      <c r="H4880" s="245" t="s">
        <v>20335</v>
      </c>
      <c r="I4880" s="245" t="s">
        <v>24</v>
      </c>
      <c r="J4880" s="245" t="s">
        <v>59</v>
      </c>
      <c r="K4880" s="246" t="s">
        <v>20336</v>
      </c>
      <c r="L4880" s="245" t="s">
        <v>568</v>
      </c>
    </row>
    <row r="4881" spans="1:12" x14ac:dyDescent="0.25">
      <c r="A4881" s="245" t="s">
        <v>2037</v>
      </c>
      <c r="B4881" s="245" t="s">
        <v>2036</v>
      </c>
      <c r="C4881" s="245" t="s">
        <v>2430</v>
      </c>
      <c r="D4881" s="245" t="s">
        <v>2429</v>
      </c>
      <c r="E4881" s="246" t="s">
        <v>44</v>
      </c>
      <c r="F4881" s="245" t="s">
        <v>44</v>
      </c>
      <c r="G4881" s="245" t="s">
        <v>20337</v>
      </c>
      <c r="H4881" s="245" t="s">
        <v>20338</v>
      </c>
      <c r="I4881" s="245" t="s">
        <v>24</v>
      </c>
      <c r="J4881" s="245" t="s">
        <v>59</v>
      </c>
      <c r="K4881" s="246" t="s">
        <v>14555</v>
      </c>
      <c r="L4881" s="245" t="s">
        <v>568</v>
      </c>
    </row>
    <row r="4882" spans="1:12" x14ac:dyDescent="0.25">
      <c r="A4882" s="245" t="s">
        <v>2037</v>
      </c>
      <c r="B4882" s="245" t="s">
        <v>2036</v>
      </c>
      <c r="C4882" s="245" t="s">
        <v>2430</v>
      </c>
      <c r="D4882" s="245" t="s">
        <v>2429</v>
      </c>
      <c r="E4882" s="246" t="s">
        <v>44</v>
      </c>
      <c r="F4882" s="245" t="s">
        <v>44</v>
      </c>
      <c r="G4882" s="245" t="s">
        <v>20339</v>
      </c>
      <c r="H4882" s="245" t="s">
        <v>20340</v>
      </c>
      <c r="I4882" s="245" t="s">
        <v>24</v>
      </c>
      <c r="J4882" s="245" t="s">
        <v>59</v>
      </c>
      <c r="K4882" s="246" t="s">
        <v>9029</v>
      </c>
      <c r="L4882" s="245" t="s">
        <v>568</v>
      </c>
    </row>
    <row r="4883" spans="1:12" x14ac:dyDescent="0.25">
      <c r="A4883" s="245" t="s">
        <v>2037</v>
      </c>
      <c r="B4883" s="245" t="s">
        <v>2036</v>
      </c>
      <c r="C4883" s="245" t="s">
        <v>2430</v>
      </c>
      <c r="D4883" s="245" t="s">
        <v>2429</v>
      </c>
      <c r="E4883" s="246" t="s">
        <v>44</v>
      </c>
      <c r="F4883" s="245" t="s">
        <v>44</v>
      </c>
      <c r="G4883" s="245" t="s">
        <v>20341</v>
      </c>
      <c r="H4883" s="245" t="s">
        <v>20342</v>
      </c>
      <c r="I4883" s="245" t="s">
        <v>24</v>
      </c>
      <c r="J4883" s="245" t="s">
        <v>59</v>
      </c>
      <c r="K4883" s="246" t="s">
        <v>10141</v>
      </c>
      <c r="L4883" s="245" t="s">
        <v>568</v>
      </c>
    </row>
    <row r="4884" spans="1:12" x14ac:dyDescent="0.25">
      <c r="A4884" s="245" t="s">
        <v>2037</v>
      </c>
      <c r="B4884" s="245" t="s">
        <v>2036</v>
      </c>
      <c r="C4884" s="245" t="s">
        <v>2430</v>
      </c>
      <c r="D4884" s="245" t="s">
        <v>2429</v>
      </c>
      <c r="E4884" s="246" t="s">
        <v>44</v>
      </c>
      <c r="F4884" s="245" t="s">
        <v>44</v>
      </c>
      <c r="G4884" s="245" t="s">
        <v>20343</v>
      </c>
      <c r="H4884" s="245" t="s">
        <v>20344</v>
      </c>
      <c r="I4884" s="245" t="s">
        <v>24</v>
      </c>
      <c r="J4884" s="245" t="s">
        <v>59</v>
      </c>
      <c r="K4884" s="246" t="s">
        <v>20345</v>
      </c>
      <c r="L4884" s="245" t="s">
        <v>568</v>
      </c>
    </row>
    <row r="4885" spans="1:12" x14ac:dyDescent="0.25">
      <c r="A4885" s="245" t="s">
        <v>2037</v>
      </c>
      <c r="B4885" s="245" t="s">
        <v>2036</v>
      </c>
      <c r="C4885" s="245" t="s">
        <v>2430</v>
      </c>
      <c r="D4885" s="245" t="s">
        <v>2429</v>
      </c>
      <c r="E4885" s="246" t="s">
        <v>44</v>
      </c>
      <c r="F4885" s="245" t="s">
        <v>44</v>
      </c>
      <c r="G4885" s="245" t="s">
        <v>20346</v>
      </c>
      <c r="H4885" s="245" t="s">
        <v>20347</v>
      </c>
      <c r="I4885" s="245" t="s">
        <v>24</v>
      </c>
      <c r="J4885" s="245" t="s">
        <v>59</v>
      </c>
      <c r="K4885" s="246" t="s">
        <v>12655</v>
      </c>
      <c r="L4885" s="245" t="s">
        <v>568</v>
      </c>
    </row>
    <row r="4886" spans="1:12" x14ac:dyDescent="0.25">
      <c r="A4886" s="245" t="s">
        <v>2037</v>
      </c>
      <c r="B4886" s="245" t="s">
        <v>2036</v>
      </c>
      <c r="C4886" s="245" t="s">
        <v>2430</v>
      </c>
      <c r="D4886" s="245" t="s">
        <v>2429</v>
      </c>
      <c r="E4886" s="246" t="s">
        <v>44</v>
      </c>
      <c r="F4886" s="245" t="s">
        <v>44</v>
      </c>
      <c r="G4886" s="245" t="s">
        <v>20348</v>
      </c>
      <c r="H4886" s="245" t="s">
        <v>20349</v>
      </c>
      <c r="I4886" s="245" t="s">
        <v>24</v>
      </c>
      <c r="J4886" s="245" t="s">
        <v>59</v>
      </c>
      <c r="K4886" s="246" t="s">
        <v>5004</v>
      </c>
      <c r="L4886" s="245" t="s">
        <v>568</v>
      </c>
    </row>
    <row r="4887" spans="1:12" x14ac:dyDescent="0.25">
      <c r="A4887" s="245" t="s">
        <v>2037</v>
      </c>
      <c r="B4887" s="245" t="s">
        <v>2036</v>
      </c>
      <c r="C4887" s="245" t="s">
        <v>2430</v>
      </c>
      <c r="D4887" s="245" t="s">
        <v>2429</v>
      </c>
      <c r="E4887" s="246" t="s">
        <v>44</v>
      </c>
      <c r="F4887" s="245" t="s">
        <v>44</v>
      </c>
      <c r="G4887" s="245" t="s">
        <v>20350</v>
      </c>
      <c r="H4887" s="245" t="s">
        <v>20351</v>
      </c>
      <c r="I4887" s="245" t="s">
        <v>24</v>
      </c>
      <c r="J4887" s="245" t="s">
        <v>59</v>
      </c>
      <c r="K4887" s="246" t="s">
        <v>12629</v>
      </c>
      <c r="L4887" s="245" t="s">
        <v>568</v>
      </c>
    </row>
    <row r="4888" spans="1:12" x14ac:dyDescent="0.25">
      <c r="A4888" s="245" t="s">
        <v>2037</v>
      </c>
      <c r="B4888" s="245" t="s">
        <v>2036</v>
      </c>
      <c r="C4888" s="245" t="s">
        <v>2430</v>
      </c>
      <c r="D4888" s="245" t="s">
        <v>2429</v>
      </c>
      <c r="E4888" s="246" t="s">
        <v>44</v>
      </c>
      <c r="F4888" s="245" t="s">
        <v>44</v>
      </c>
      <c r="G4888" s="245" t="s">
        <v>20352</v>
      </c>
      <c r="H4888" s="245" t="s">
        <v>20353</v>
      </c>
      <c r="I4888" s="245" t="s">
        <v>24</v>
      </c>
      <c r="J4888" s="245" t="s">
        <v>59</v>
      </c>
      <c r="K4888" s="246" t="s">
        <v>20354</v>
      </c>
      <c r="L4888" s="245" t="s">
        <v>568</v>
      </c>
    </row>
    <row r="4889" spans="1:12" x14ac:dyDescent="0.25">
      <c r="A4889" s="245" t="s">
        <v>2037</v>
      </c>
      <c r="B4889" s="245" t="s">
        <v>2036</v>
      </c>
      <c r="C4889" s="245" t="s">
        <v>2430</v>
      </c>
      <c r="D4889" s="245" t="s">
        <v>2429</v>
      </c>
      <c r="E4889" s="246" t="s">
        <v>44</v>
      </c>
      <c r="F4889" s="245" t="s">
        <v>44</v>
      </c>
      <c r="G4889" s="245" t="s">
        <v>20355</v>
      </c>
      <c r="H4889" s="245" t="s">
        <v>20356</v>
      </c>
      <c r="I4889" s="245" t="s">
        <v>24</v>
      </c>
      <c r="J4889" s="245" t="s">
        <v>59</v>
      </c>
      <c r="K4889" s="246" t="s">
        <v>8935</v>
      </c>
      <c r="L4889" s="245" t="s">
        <v>568</v>
      </c>
    </row>
    <row r="4890" spans="1:12" x14ac:dyDescent="0.25">
      <c r="A4890" s="245" t="s">
        <v>2037</v>
      </c>
      <c r="B4890" s="245" t="s">
        <v>2036</v>
      </c>
      <c r="C4890" s="245" t="s">
        <v>2430</v>
      </c>
      <c r="D4890" s="245" t="s">
        <v>2429</v>
      </c>
      <c r="E4890" s="246" t="s">
        <v>44</v>
      </c>
      <c r="F4890" s="245" t="s">
        <v>44</v>
      </c>
      <c r="G4890" s="245" t="s">
        <v>20357</v>
      </c>
      <c r="H4890" s="245" t="s">
        <v>20358</v>
      </c>
      <c r="I4890" s="245" t="s">
        <v>24</v>
      </c>
      <c r="J4890" s="245" t="s">
        <v>59</v>
      </c>
      <c r="K4890" s="246" t="s">
        <v>20359</v>
      </c>
      <c r="L4890" s="245" t="s">
        <v>568</v>
      </c>
    </row>
    <row r="4891" spans="1:12" x14ac:dyDescent="0.25">
      <c r="A4891" s="245" t="s">
        <v>2037</v>
      </c>
      <c r="B4891" s="245" t="s">
        <v>2036</v>
      </c>
      <c r="C4891" s="245" t="s">
        <v>2430</v>
      </c>
      <c r="D4891" s="245" t="s">
        <v>2429</v>
      </c>
      <c r="E4891" s="246" t="s">
        <v>44</v>
      </c>
      <c r="F4891" s="245" t="s">
        <v>44</v>
      </c>
      <c r="G4891" s="245" t="s">
        <v>20360</v>
      </c>
      <c r="H4891" s="245" t="s">
        <v>20361</v>
      </c>
      <c r="I4891" s="245" t="s">
        <v>24</v>
      </c>
      <c r="J4891" s="245" t="s">
        <v>59</v>
      </c>
      <c r="K4891" s="246" t="s">
        <v>8736</v>
      </c>
      <c r="L4891" s="245" t="s">
        <v>568</v>
      </c>
    </row>
    <row r="4892" spans="1:12" x14ac:dyDescent="0.25">
      <c r="A4892" s="245" t="s">
        <v>2037</v>
      </c>
      <c r="B4892" s="245" t="s">
        <v>2036</v>
      </c>
      <c r="C4892" s="245" t="s">
        <v>2430</v>
      </c>
      <c r="D4892" s="245" t="s">
        <v>2429</v>
      </c>
      <c r="E4892" s="246" t="s">
        <v>44</v>
      </c>
      <c r="F4892" s="245" t="s">
        <v>44</v>
      </c>
      <c r="G4892" s="245" t="s">
        <v>20362</v>
      </c>
      <c r="H4892" s="245" t="s">
        <v>20363</v>
      </c>
      <c r="I4892" s="245" t="s">
        <v>24</v>
      </c>
      <c r="J4892" s="245" t="s">
        <v>59</v>
      </c>
      <c r="K4892" s="246" t="s">
        <v>20364</v>
      </c>
      <c r="L4892" s="245" t="s">
        <v>568</v>
      </c>
    </row>
    <row r="4893" spans="1:12" x14ac:dyDescent="0.25">
      <c r="A4893" s="245" t="s">
        <v>2037</v>
      </c>
      <c r="B4893" s="245" t="s">
        <v>2036</v>
      </c>
      <c r="C4893" s="245" t="s">
        <v>2430</v>
      </c>
      <c r="D4893" s="245" t="s">
        <v>2429</v>
      </c>
      <c r="E4893" s="246" t="s">
        <v>44</v>
      </c>
      <c r="F4893" s="245" t="s">
        <v>44</v>
      </c>
      <c r="G4893" s="245" t="s">
        <v>20365</v>
      </c>
      <c r="H4893" s="245" t="s">
        <v>20366</v>
      </c>
      <c r="I4893" s="245" t="s">
        <v>24</v>
      </c>
      <c r="J4893" s="245" t="s">
        <v>59</v>
      </c>
      <c r="K4893" s="246" t="s">
        <v>10472</v>
      </c>
      <c r="L4893" s="245" t="s">
        <v>568</v>
      </c>
    </row>
    <row r="4894" spans="1:12" x14ac:dyDescent="0.25">
      <c r="A4894" s="245" t="s">
        <v>2037</v>
      </c>
      <c r="B4894" s="245" t="s">
        <v>2036</v>
      </c>
      <c r="C4894" s="245" t="s">
        <v>2430</v>
      </c>
      <c r="D4894" s="245" t="s">
        <v>2429</v>
      </c>
      <c r="E4894" s="246" t="s">
        <v>44</v>
      </c>
      <c r="F4894" s="245" t="s">
        <v>44</v>
      </c>
      <c r="G4894" s="245" t="s">
        <v>20367</v>
      </c>
      <c r="H4894" s="245" t="s">
        <v>20368</v>
      </c>
      <c r="I4894" s="245" t="s">
        <v>24</v>
      </c>
      <c r="J4894" s="245" t="s">
        <v>59</v>
      </c>
      <c r="K4894" s="246" t="s">
        <v>18001</v>
      </c>
      <c r="L4894" s="245" t="s">
        <v>568</v>
      </c>
    </row>
    <row r="4895" spans="1:12" x14ac:dyDescent="0.25">
      <c r="A4895" s="245" t="s">
        <v>2037</v>
      </c>
      <c r="B4895" s="245" t="s">
        <v>2036</v>
      </c>
      <c r="C4895" s="245" t="s">
        <v>2430</v>
      </c>
      <c r="D4895" s="245" t="s">
        <v>2429</v>
      </c>
      <c r="E4895" s="246" t="s">
        <v>44</v>
      </c>
      <c r="F4895" s="245" t="s">
        <v>44</v>
      </c>
      <c r="G4895" s="245" t="s">
        <v>20369</v>
      </c>
      <c r="H4895" s="245" t="s">
        <v>20370</v>
      </c>
      <c r="I4895" s="245" t="s">
        <v>24</v>
      </c>
      <c r="J4895" s="245" t="s">
        <v>59</v>
      </c>
      <c r="K4895" s="246" t="s">
        <v>484</v>
      </c>
      <c r="L4895" s="245" t="s">
        <v>568</v>
      </c>
    </row>
    <row r="4896" spans="1:12" x14ac:dyDescent="0.25">
      <c r="A4896" s="245" t="s">
        <v>2037</v>
      </c>
      <c r="B4896" s="245" t="s">
        <v>2036</v>
      </c>
      <c r="C4896" s="245" t="s">
        <v>2430</v>
      </c>
      <c r="D4896" s="245" t="s">
        <v>2429</v>
      </c>
      <c r="E4896" s="246" t="s">
        <v>44</v>
      </c>
      <c r="F4896" s="245" t="s">
        <v>44</v>
      </c>
      <c r="G4896" s="245" t="s">
        <v>20371</v>
      </c>
      <c r="H4896" s="245" t="s">
        <v>20372</v>
      </c>
      <c r="I4896" s="245" t="s">
        <v>24</v>
      </c>
      <c r="J4896" s="245" t="s">
        <v>59</v>
      </c>
      <c r="K4896" s="246" t="s">
        <v>8439</v>
      </c>
      <c r="L4896" s="245" t="s">
        <v>568</v>
      </c>
    </row>
    <row r="4897" spans="1:12" x14ac:dyDescent="0.25">
      <c r="A4897" s="245" t="s">
        <v>2037</v>
      </c>
      <c r="B4897" s="245" t="s">
        <v>2036</v>
      </c>
      <c r="C4897" s="245" t="s">
        <v>2430</v>
      </c>
      <c r="D4897" s="245" t="s">
        <v>2429</v>
      </c>
      <c r="E4897" s="246" t="s">
        <v>44</v>
      </c>
      <c r="F4897" s="245" t="s">
        <v>44</v>
      </c>
      <c r="G4897" s="245" t="s">
        <v>20373</v>
      </c>
      <c r="H4897" s="245" t="s">
        <v>20374</v>
      </c>
      <c r="I4897" s="245" t="s">
        <v>24</v>
      </c>
      <c r="J4897" s="245" t="s">
        <v>59</v>
      </c>
      <c r="K4897" s="246" t="s">
        <v>10241</v>
      </c>
      <c r="L4897" s="245" t="s">
        <v>568</v>
      </c>
    </row>
    <row r="4898" spans="1:12" x14ac:dyDescent="0.25">
      <c r="A4898" s="245" t="s">
        <v>2037</v>
      </c>
      <c r="B4898" s="245" t="s">
        <v>2036</v>
      </c>
      <c r="C4898" s="245" t="s">
        <v>2430</v>
      </c>
      <c r="D4898" s="245" t="s">
        <v>2429</v>
      </c>
      <c r="E4898" s="246" t="s">
        <v>44</v>
      </c>
      <c r="F4898" s="245" t="s">
        <v>44</v>
      </c>
      <c r="G4898" s="245" t="s">
        <v>20375</v>
      </c>
      <c r="H4898" s="245" t="s">
        <v>20376</v>
      </c>
      <c r="I4898" s="245" t="s">
        <v>24</v>
      </c>
      <c r="J4898" s="245" t="s">
        <v>59</v>
      </c>
      <c r="K4898" s="246" t="s">
        <v>20151</v>
      </c>
      <c r="L4898" s="245" t="s">
        <v>568</v>
      </c>
    </row>
    <row r="4899" spans="1:12" x14ac:dyDescent="0.25">
      <c r="A4899" s="245" t="s">
        <v>2037</v>
      </c>
      <c r="B4899" s="245" t="s">
        <v>2036</v>
      </c>
      <c r="C4899" s="245" t="s">
        <v>2430</v>
      </c>
      <c r="D4899" s="245" t="s">
        <v>2429</v>
      </c>
      <c r="E4899" s="246" t="s">
        <v>44</v>
      </c>
      <c r="F4899" s="245" t="s">
        <v>44</v>
      </c>
      <c r="G4899" s="245" t="s">
        <v>20377</v>
      </c>
      <c r="H4899" s="245" t="s">
        <v>20378</v>
      </c>
      <c r="I4899" s="245" t="s">
        <v>24</v>
      </c>
      <c r="J4899" s="245" t="s">
        <v>59</v>
      </c>
      <c r="K4899" s="246" t="s">
        <v>8356</v>
      </c>
      <c r="L4899" s="245" t="s">
        <v>568</v>
      </c>
    </row>
    <row r="4900" spans="1:12" x14ac:dyDescent="0.25">
      <c r="A4900" s="245" t="s">
        <v>2037</v>
      </c>
      <c r="B4900" s="245" t="s">
        <v>2036</v>
      </c>
      <c r="C4900" s="245" t="s">
        <v>2430</v>
      </c>
      <c r="D4900" s="245" t="s">
        <v>2429</v>
      </c>
      <c r="E4900" s="246" t="s">
        <v>44</v>
      </c>
      <c r="F4900" s="245" t="s">
        <v>44</v>
      </c>
      <c r="G4900" s="245" t="s">
        <v>20379</v>
      </c>
      <c r="H4900" s="245" t="s">
        <v>20380</v>
      </c>
      <c r="I4900" s="245" t="s">
        <v>24</v>
      </c>
      <c r="J4900" s="245" t="s">
        <v>59</v>
      </c>
      <c r="K4900" s="246" t="s">
        <v>1562</v>
      </c>
      <c r="L4900" s="245" t="s">
        <v>568</v>
      </c>
    </row>
    <row r="4901" spans="1:12" x14ac:dyDescent="0.25">
      <c r="A4901" s="245" t="s">
        <v>2037</v>
      </c>
      <c r="B4901" s="245" t="s">
        <v>2036</v>
      </c>
      <c r="C4901" s="245" t="s">
        <v>2430</v>
      </c>
      <c r="D4901" s="245" t="s">
        <v>2429</v>
      </c>
      <c r="E4901" s="246" t="s">
        <v>44</v>
      </c>
      <c r="F4901" s="245" t="s">
        <v>44</v>
      </c>
      <c r="G4901" s="245" t="s">
        <v>20381</v>
      </c>
      <c r="H4901" s="245" t="s">
        <v>20382</v>
      </c>
      <c r="I4901" s="245" t="s">
        <v>24</v>
      </c>
      <c r="J4901" s="245" t="s">
        <v>59</v>
      </c>
      <c r="K4901" s="246" t="s">
        <v>9474</v>
      </c>
      <c r="L4901" s="245" t="s">
        <v>568</v>
      </c>
    </row>
    <row r="4902" spans="1:12" x14ac:dyDescent="0.25">
      <c r="A4902" s="245" t="s">
        <v>2037</v>
      </c>
      <c r="B4902" s="245" t="s">
        <v>2036</v>
      </c>
      <c r="C4902" s="245" t="s">
        <v>2430</v>
      </c>
      <c r="D4902" s="245" t="s">
        <v>2429</v>
      </c>
      <c r="E4902" s="246" t="s">
        <v>44</v>
      </c>
      <c r="F4902" s="245" t="s">
        <v>44</v>
      </c>
      <c r="G4902" s="245" t="s">
        <v>20383</v>
      </c>
      <c r="H4902" s="245" t="s">
        <v>20384</v>
      </c>
      <c r="I4902" s="245" t="s">
        <v>24</v>
      </c>
      <c r="J4902" s="245" t="s">
        <v>59</v>
      </c>
      <c r="K4902" s="246" t="s">
        <v>11732</v>
      </c>
      <c r="L4902" s="245" t="s">
        <v>568</v>
      </c>
    </row>
    <row r="4903" spans="1:12" x14ac:dyDescent="0.25">
      <c r="A4903" s="245" t="s">
        <v>2037</v>
      </c>
      <c r="B4903" s="245" t="s">
        <v>2036</v>
      </c>
      <c r="C4903" s="245" t="s">
        <v>2430</v>
      </c>
      <c r="D4903" s="245" t="s">
        <v>2429</v>
      </c>
      <c r="E4903" s="246" t="s">
        <v>44</v>
      </c>
      <c r="F4903" s="245" t="s">
        <v>44</v>
      </c>
      <c r="G4903" s="245" t="s">
        <v>20385</v>
      </c>
      <c r="H4903" s="245" t="s">
        <v>20386</v>
      </c>
      <c r="I4903" s="245" t="s">
        <v>24</v>
      </c>
      <c r="J4903" s="245" t="s">
        <v>59</v>
      </c>
      <c r="K4903" s="246" t="s">
        <v>20387</v>
      </c>
      <c r="L4903" s="245" t="s">
        <v>568</v>
      </c>
    </row>
    <row r="4904" spans="1:12" x14ac:dyDescent="0.25">
      <c r="A4904" s="245" t="s">
        <v>2037</v>
      </c>
      <c r="B4904" s="245" t="s">
        <v>2036</v>
      </c>
      <c r="C4904" s="245" t="s">
        <v>2430</v>
      </c>
      <c r="D4904" s="245" t="s">
        <v>2429</v>
      </c>
      <c r="E4904" s="246" t="s">
        <v>44</v>
      </c>
      <c r="F4904" s="245" t="s">
        <v>44</v>
      </c>
      <c r="G4904" s="245" t="s">
        <v>20388</v>
      </c>
      <c r="H4904" s="245" t="s">
        <v>20389</v>
      </c>
      <c r="I4904" s="245" t="s">
        <v>24</v>
      </c>
      <c r="J4904" s="245" t="s">
        <v>59</v>
      </c>
      <c r="K4904" s="246" t="s">
        <v>8789</v>
      </c>
      <c r="L4904" s="245" t="s">
        <v>568</v>
      </c>
    </row>
    <row r="4905" spans="1:12" x14ac:dyDescent="0.25">
      <c r="A4905" s="245" t="s">
        <v>2037</v>
      </c>
      <c r="B4905" s="245" t="s">
        <v>2036</v>
      </c>
      <c r="C4905" s="245" t="s">
        <v>2430</v>
      </c>
      <c r="D4905" s="245" t="s">
        <v>2429</v>
      </c>
      <c r="E4905" s="246" t="s">
        <v>44</v>
      </c>
      <c r="F4905" s="245" t="s">
        <v>44</v>
      </c>
      <c r="G4905" s="245" t="s">
        <v>20390</v>
      </c>
      <c r="H4905" s="245" t="s">
        <v>20391</v>
      </c>
      <c r="I4905" s="245" t="s">
        <v>24</v>
      </c>
      <c r="J4905" s="245" t="s">
        <v>59</v>
      </c>
      <c r="K4905" s="246" t="s">
        <v>15186</v>
      </c>
      <c r="L4905" s="245" t="s">
        <v>568</v>
      </c>
    </row>
    <row r="4906" spans="1:12" x14ac:dyDescent="0.25">
      <c r="A4906" s="245" t="s">
        <v>2037</v>
      </c>
      <c r="B4906" s="245" t="s">
        <v>2036</v>
      </c>
      <c r="C4906" s="245" t="s">
        <v>2430</v>
      </c>
      <c r="D4906" s="245" t="s">
        <v>2429</v>
      </c>
      <c r="E4906" s="246" t="s">
        <v>44</v>
      </c>
      <c r="F4906" s="245" t="s">
        <v>44</v>
      </c>
      <c r="G4906" s="245" t="s">
        <v>20392</v>
      </c>
      <c r="H4906" s="245" t="s">
        <v>20393</v>
      </c>
      <c r="I4906" s="245" t="s">
        <v>24</v>
      </c>
      <c r="J4906" s="245" t="s">
        <v>59</v>
      </c>
      <c r="K4906" s="246" t="s">
        <v>12675</v>
      </c>
      <c r="L4906" s="245" t="s">
        <v>568</v>
      </c>
    </row>
    <row r="4907" spans="1:12" x14ac:dyDescent="0.25">
      <c r="A4907" s="245" t="s">
        <v>2037</v>
      </c>
      <c r="B4907" s="245" t="s">
        <v>2036</v>
      </c>
      <c r="C4907" s="245" t="s">
        <v>2430</v>
      </c>
      <c r="D4907" s="245" t="s">
        <v>2429</v>
      </c>
      <c r="E4907" s="246" t="s">
        <v>44</v>
      </c>
      <c r="F4907" s="245" t="s">
        <v>44</v>
      </c>
      <c r="G4907" s="245" t="s">
        <v>20394</v>
      </c>
      <c r="H4907" s="245" t="s">
        <v>20395</v>
      </c>
      <c r="I4907" s="245" t="s">
        <v>24</v>
      </c>
      <c r="J4907" s="245" t="s">
        <v>59</v>
      </c>
      <c r="K4907" s="246" t="s">
        <v>20396</v>
      </c>
      <c r="L4907" s="245" t="s">
        <v>568</v>
      </c>
    </row>
    <row r="4908" spans="1:12" x14ac:dyDescent="0.25">
      <c r="A4908" s="245" t="s">
        <v>2037</v>
      </c>
      <c r="B4908" s="245" t="s">
        <v>2036</v>
      </c>
      <c r="C4908" s="245" t="s">
        <v>2430</v>
      </c>
      <c r="D4908" s="245" t="s">
        <v>2429</v>
      </c>
      <c r="E4908" s="246" t="s">
        <v>44</v>
      </c>
      <c r="F4908" s="245" t="s">
        <v>44</v>
      </c>
      <c r="G4908" s="245" t="s">
        <v>20397</v>
      </c>
      <c r="H4908" s="245" t="s">
        <v>20398</v>
      </c>
      <c r="I4908" s="245" t="s">
        <v>24</v>
      </c>
      <c r="J4908" s="245" t="s">
        <v>59</v>
      </c>
      <c r="K4908" s="246" t="s">
        <v>10177</v>
      </c>
      <c r="L4908" s="245" t="s">
        <v>568</v>
      </c>
    </row>
    <row r="4909" spans="1:12" x14ac:dyDescent="0.25">
      <c r="A4909" s="245" t="s">
        <v>2037</v>
      </c>
      <c r="B4909" s="245" t="s">
        <v>2036</v>
      </c>
      <c r="C4909" s="245" t="s">
        <v>2430</v>
      </c>
      <c r="D4909" s="245" t="s">
        <v>2429</v>
      </c>
      <c r="E4909" s="246" t="s">
        <v>44</v>
      </c>
      <c r="F4909" s="245" t="s">
        <v>44</v>
      </c>
      <c r="G4909" s="245" t="s">
        <v>20399</v>
      </c>
      <c r="H4909" s="245" t="s">
        <v>20398</v>
      </c>
      <c r="I4909" s="245" t="s">
        <v>24</v>
      </c>
      <c r="J4909" s="245" t="s">
        <v>59</v>
      </c>
      <c r="K4909" s="246" t="s">
        <v>8488</v>
      </c>
      <c r="L4909" s="245" t="s">
        <v>568</v>
      </c>
    </row>
    <row r="4910" spans="1:12" x14ac:dyDescent="0.25">
      <c r="A4910" s="245" t="s">
        <v>2037</v>
      </c>
      <c r="B4910" s="245" t="s">
        <v>2036</v>
      </c>
      <c r="C4910" s="245" t="s">
        <v>2430</v>
      </c>
      <c r="D4910" s="245" t="s">
        <v>2429</v>
      </c>
      <c r="E4910" s="246" t="s">
        <v>44</v>
      </c>
      <c r="F4910" s="245" t="s">
        <v>44</v>
      </c>
      <c r="G4910" s="245" t="s">
        <v>20400</v>
      </c>
      <c r="H4910" s="245" t="s">
        <v>20401</v>
      </c>
      <c r="I4910" s="245" t="s">
        <v>24</v>
      </c>
      <c r="J4910" s="245" t="s">
        <v>59</v>
      </c>
      <c r="K4910" s="246" t="s">
        <v>20402</v>
      </c>
      <c r="L4910" s="245" t="s">
        <v>568</v>
      </c>
    </row>
    <row r="4911" spans="1:12" x14ac:dyDescent="0.25">
      <c r="A4911" s="245" t="s">
        <v>2037</v>
      </c>
      <c r="B4911" s="245" t="s">
        <v>2036</v>
      </c>
      <c r="C4911" s="245" t="s">
        <v>2430</v>
      </c>
      <c r="D4911" s="245" t="s">
        <v>2429</v>
      </c>
      <c r="E4911" s="246" t="s">
        <v>44</v>
      </c>
      <c r="F4911" s="245" t="s">
        <v>44</v>
      </c>
      <c r="G4911" s="245" t="s">
        <v>20403</v>
      </c>
      <c r="H4911" s="245" t="s">
        <v>20404</v>
      </c>
      <c r="I4911" s="245" t="s">
        <v>24</v>
      </c>
      <c r="J4911" s="245" t="s">
        <v>59</v>
      </c>
      <c r="K4911" s="246" t="s">
        <v>20405</v>
      </c>
      <c r="L4911" s="245" t="s">
        <v>568</v>
      </c>
    </row>
    <row r="4912" spans="1:12" x14ac:dyDescent="0.25">
      <c r="A4912" s="245" t="s">
        <v>2037</v>
      </c>
      <c r="B4912" s="245" t="s">
        <v>2036</v>
      </c>
      <c r="C4912" s="245" t="s">
        <v>2430</v>
      </c>
      <c r="D4912" s="245" t="s">
        <v>2429</v>
      </c>
      <c r="E4912" s="246" t="s">
        <v>44</v>
      </c>
      <c r="F4912" s="245" t="s">
        <v>44</v>
      </c>
      <c r="G4912" s="245" t="s">
        <v>20406</v>
      </c>
      <c r="H4912" s="245" t="s">
        <v>20407</v>
      </c>
      <c r="I4912" s="245" t="s">
        <v>24</v>
      </c>
      <c r="J4912" s="245" t="s">
        <v>59</v>
      </c>
      <c r="K4912" s="246" t="s">
        <v>13706</v>
      </c>
      <c r="L4912" s="245" t="s">
        <v>568</v>
      </c>
    </row>
    <row r="4913" spans="1:12" x14ac:dyDescent="0.25">
      <c r="A4913" s="245" t="s">
        <v>2037</v>
      </c>
      <c r="B4913" s="245" t="s">
        <v>2036</v>
      </c>
      <c r="C4913" s="245" t="s">
        <v>2430</v>
      </c>
      <c r="D4913" s="245" t="s">
        <v>2429</v>
      </c>
      <c r="E4913" s="246" t="s">
        <v>44</v>
      </c>
      <c r="F4913" s="245" t="s">
        <v>44</v>
      </c>
      <c r="G4913" s="245" t="s">
        <v>20408</v>
      </c>
      <c r="H4913" s="245" t="s">
        <v>20409</v>
      </c>
      <c r="I4913" s="245" t="s">
        <v>24</v>
      </c>
      <c r="J4913" s="245" t="s">
        <v>59</v>
      </c>
      <c r="K4913" s="246" t="s">
        <v>8727</v>
      </c>
      <c r="L4913" s="245" t="s">
        <v>568</v>
      </c>
    </row>
    <row r="4914" spans="1:12" x14ac:dyDescent="0.25">
      <c r="A4914" s="245" t="s">
        <v>2037</v>
      </c>
      <c r="B4914" s="245" t="s">
        <v>2036</v>
      </c>
      <c r="C4914" s="245" t="s">
        <v>2430</v>
      </c>
      <c r="D4914" s="245" t="s">
        <v>2429</v>
      </c>
      <c r="E4914" s="246" t="s">
        <v>44</v>
      </c>
      <c r="F4914" s="245" t="s">
        <v>44</v>
      </c>
      <c r="G4914" s="245" t="s">
        <v>20410</v>
      </c>
      <c r="H4914" s="245" t="s">
        <v>20411</v>
      </c>
      <c r="I4914" s="245" t="s">
        <v>24</v>
      </c>
      <c r="J4914" s="245" t="s">
        <v>59</v>
      </c>
      <c r="K4914" s="246" t="s">
        <v>20412</v>
      </c>
      <c r="L4914" s="245" t="s">
        <v>568</v>
      </c>
    </row>
    <row r="4915" spans="1:12" x14ac:dyDescent="0.25">
      <c r="A4915" s="245" t="s">
        <v>2037</v>
      </c>
      <c r="B4915" s="245" t="s">
        <v>2036</v>
      </c>
      <c r="C4915" s="245" t="s">
        <v>2430</v>
      </c>
      <c r="D4915" s="245" t="s">
        <v>2429</v>
      </c>
      <c r="E4915" s="246" t="s">
        <v>44</v>
      </c>
      <c r="F4915" s="245" t="s">
        <v>44</v>
      </c>
      <c r="G4915" s="245" t="s">
        <v>20413</v>
      </c>
      <c r="H4915" s="245" t="s">
        <v>20414</v>
      </c>
      <c r="I4915" s="245" t="s">
        <v>24</v>
      </c>
      <c r="J4915" s="245" t="s">
        <v>59</v>
      </c>
      <c r="K4915" s="246" t="s">
        <v>20415</v>
      </c>
      <c r="L4915" s="245" t="s">
        <v>568</v>
      </c>
    </row>
    <row r="4916" spans="1:12" x14ac:dyDescent="0.25">
      <c r="A4916" s="245" t="s">
        <v>2037</v>
      </c>
      <c r="B4916" s="245" t="s">
        <v>2036</v>
      </c>
      <c r="C4916" s="245" t="s">
        <v>2430</v>
      </c>
      <c r="D4916" s="245" t="s">
        <v>2429</v>
      </c>
      <c r="E4916" s="246" t="s">
        <v>44</v>
      </c>
      <c r="F4916" s="245" t="s">
        <v>44</v>
      </c>
      <c r="G4916" s="245" t="s">
        <v>20416</v>
      </c>
      <c r="H4916" s="245" t="s">
        <v>20417</v>
      </c>
      <c r="I4916" s="245" t="s">
        <v>24</v>
      </c>
      <c r="J4916" s="245" t="s">
        <v>59</v>
      </c>
      <c r="K4916" s="246" t="s">
        <v>20418</v>
      </c>
      <c r="L4916" s="245" t="s">
        <v>568</v>
      </c>
    </row>
    <row r="4917" spans="1:12" x14ac:dyDescent="0.25">
      <c r="A4917" s="245" t="s">
        <v>2037</v>
      </c>
      <c r="B4917" s="245" t="s">
        <v>2036</v>
      </c>
      <c r="C4917" s="245" t="s">
        <v>2430</v>
      </c>
      <c r="D4917" s="245" t="s">
        <v>2429</v>
      </c>
      <c r="E4917" s="246" t="s">
        <v>44</v>
      </c>
      <c r="F4917" s="245" t="s">
        <v>44</v>
      </c>
      <c r="G4917" s="245" t="s">
        <v>20419</v>
      </c>
      <c r="H4917" s="245" t="s">
        <v>20420</v>
      </c>
      <c r="I4917" s="245" t="s">
        <v>24</v>
      </c>
      <c r="J4917" s="245" t="s">
        <v>59</v>
      </c>
      <c r="K4917" s="246" t="s">
        <v>20421</v>
      </c>
      <c r="L4917" s="245" t="s">
        <v>568</v>
      </c>
    </row>
    <row r="4918" spans="1:12" x14ac:dyDescent="0.25">
      <c r="A4918" s="245" t="s">
        <v>2037</v>
      </c>
      <c r="B4918" s="245" t="s">
        <v>2036</v>
      </c>
      <c r="C4918" s="245" t="s">
        <v>2430</v>
      </c>
      <c r="D4918" s="245" t="s">
        <v>2429</v>
      </c>
      <c r="E4918" s="246" t="s">
        <v>44</v>
      </c>
      <c r="F4918" s="245" t="s">
        <v>44</v>
      </c>
      <c r="G4918" s="245" t="s">
        <v>20422</v>
      </c>
      <c r="H4918" s="245" t="s">
        <v>20423</v>
      </c>
      <c r="I4918" s="245" t="s">
        <v>24</v>
      </c>
      <c r="J4918" s="245" t="s">
        <v>59</v>
      </c>
      <c r="K4918" s="246" t="s">
        <v>20424</v>
      </c>
      <c r="L4918" s="245" t="s">
        <v>568</v>
      </c>
    </row>
    <row r="4919" spans="1:12" x14ac:dyDescent="0.25">
      <c r="A4919" s="245" t="s">
        <v>2037</v>
      </c>
      <c r="B4919" s="245" t="s">
        <v>2036</v>
      </c>
      <c r="C4919" s="245" t="s">
        <v>2430</v>
      </c>
      <c r="D4919" s="245" t="s">
        <v>2429</v>
      </c>
      <c r="E4919" s="246" t="s">
        <v>44</v>
      </c>
      <c r="F4919" s="245" t="s">
        <v>44</v>
      </c>
      <c r="G4919" s="245" t="s">
        <v>20425</v>
      </c>
      <c r="H4919" s="245" t="s">
        <v>20426</v>
      </c>
      <c r="I4919" s="245" t="s">
        <v>24</v>
      </c>
      <c r="J4919" s="245" t="s">
        <v>59</v>
      </c>
      <c r="K4919" s="246" t="s">
        <v>19404</v>
      </c>
      <c r="L4919" s="245" t="s">
        <v>568</v>
      </c>
    </row>
    <row r="4920" spans="1:12" x14ac:dyDescent="0.25">
      <c r="A4920" s="245" t="s">
        <v>2037</v>
      </c>
      <c r="B4920" s="245" t="s">
        <v>2036</v>
      </c>
      <c r="C4920" s="245" t="s">
        <v>2430</v>
      </c>
      <c r="D4920" s="245" t="s">
        <v>2429</v>
      </c>
      <c r="E4920" s="246" t="s">
        <v>44</v>
      </c>
      <c r="F4920" s="245" t="s">
        <v>44</v>
      </c>
      <c r="G4920" s="245" t="s">
        <v>20427</v>
      </c>
      <c r="H4920" s="245" t="s">
        <v>20428</v>
      </c>
      <c r="I4920" s="245" t="s">
        <v>24</v>
      </c>
      <c r="J4920" s="245" t="s">
        <v>59</v>
      </c>
      <c r="K4920" s="246" t="s">
        <v>20429</v>
      </c>
      <c r="L4920" s="245" t="s">
        <v>568</v>
      </c>
    </row>
    <row r="4921" spans="1:12" x14ac:dyDescent="0.25">
      <c r="A4921" s="245" t="s">
        <v>2037</v>
      </c>
      <c r="B4921" s="245" t="s">
        <v>2036</v>
      </c>
      <c r="C4921" s="245" t="s">
        <v>2430</v>
      </c>
      <c r="D4921" s="245" t="s">
        <v>2429</v>
      </c>
      <c r="E4921" s="246" t="s">
        <v>44</v>
      </c>
      <c r="F4921" s="245" t="s">
        <v>44</v>
      </c>
      <c r="G4921" s="245" t="s">
        <v>20430</v>
      </c>
      <c r="H4921" s="245" t="s">
        <v>20431</v>
      </c>
      <c r="I4921" s="245" t="s">
        <v>24</v>
      </c>
      <c r="J4921" s="245" t="s">
        <v>59</v>
      </c>
      <c r="K4921" s="246" t="s">
        <v>13908</v>
      </c>
      <c r="L4921" s="245" t="s">
        <v>568</v>
      </c>
    </row>
    <row r="4922" spans="1:12" x14ac:dyDescent="0.25">
      <c r="A4922" s="245" t="s">
        <v>2037</v>
      </c>
      <c r="B4922" s="245" t="s">
        <v>2036</v>
      </c>
      <c r="C4922" s="245" t="s">
        <v>2430</v>
      </c>
      <c r="D4922" s="245" t="s">
        <v>2429</v>
      </c>
      <c r="E4922" s="246" t="s">
        <v>44</v>
      </c>
      <c r="F4922" s="245" t="s">
        <v>44</v>
      </c>
      <c r="G4922" s="245" t="s">
        <v>20432</v>
      </c>
      <c r="H4922" s="245" t="s">
        <v>20433</v>
      </c>
      <c r="I4922" s="245" t="s">
        <v>24</v>
      </c>
      <c r="J4922" s="245" t="s">
        <v>59</v>
      </c>
      <c r="K4922" s="246" t="s">
        <v>20434</v>
      </c>
      <c r="L4922" s="245" t="s">
        <v>568</v>
      </c>
    </row>
    <row r="4923" spans="1:12" x14ac:dyDescent="0.25">
      <c r="A4923" s="245" t="s">
        <v>2037</v>
      </c>
      <c r="B4923" s="245" t="s">
        <v>2036</v>
      </c>
      <c r="C4923" s="245" t="s">
        <v>2430</v>
      </c>
      <c r="D4923" s="245" t="s">
        <v>2429</v>
      </c>
      <c r="E4923" s="246" t="s">
        <v>44</v>
      </c>
      <c r="F4923" s="245" t="s">
        <v>44</v>
      </c>
      <c r="G4923" s="245" t="s">
        <v>20435</v>
      </c>
      <c r="H4923" s="245" t="s">
        <v>20436</v>
      </c>
      <c r="I4923" s="245" t="s">
        <v>24</v>
      </c>
      <c r="J4923" s="245" t="s">
        <v>59</v>
      </c>
      <c r="K4923" s="246" t="s">
        <v>20437</v>
      </c>
      <c r="L4923" s="245" t="s">
        <v>568</v>
      </c>
    </row>
    <row r="4924" spans="1:12" x14ac:dyDescent="0.25">
      <c r="A4924" s="245" t="s">
        <v>2037</v>
      </c>
      <c r="B4924" s="245" t="s">
        <v>2036</v>
      </c>
      <c r="C4924" s="245" t="s">
        <v>2430</v>
      </c>
      <c r="D4924" s="245" t="s">
        <v>2429</v>
      </c>
      <c r="E4924" s="246" t="s">
        <v>44</v>
      </c>
      <c r="F4924" s="245" t="s">
        <v>44</v>
      </c>
      <c r="G4924" s="245" t="s">
        <v>20438</v>
      </c>
      <c r="H4924" s="245" t="s">
        <v>20439</v>
      </c>
      <c r="I4924" s="245" t="s">
        <v>24</v>
      </c>
      <c r="J4924" s="245" t="s">
        <v>59</v>
      </c>
      <c r="K4924" s="246" t="s">
        <v>13806</v>
      </c>
      <c r="L4924" s="245" t="s">
        <v>568</v>
      </c>
    </row>
    <row r="4925" spans="1:12" x14ac:dyDescent="0.25">
      <c r="A4925" s="245" t="s">
        <v>2037</v>
      </c>
      <c r="B4925" s="245" t="s">
        <v>2036</v>
      </c>
      <c r="C4925" s="245" t="s">
        <v>2430</v>
      </c>
      <c r="D4925" s="245" t="s">
        <v>2429</v>
      </c>
      <c r="E4925" s="246" t="s">
        <v>44</v>
      </c>
      <c r="F4925" s="245" t="s">
        <v>44</v>
      </c>
      <c r="G4925" s="245" t="s">
        <v>20440</v>
      </c>
      <c r="H4925" s="245" t="s">
        <v>20441</v>
      </c>
      <c r="I4925" s="245" t="s">
        <v>24</v>
      </c>
      <c r="J4925" s="245" t="s">
        <v>59</v>
      </c>
      <c r="K4925" s="246" t="s">
        <v>13727</v>
      </c>
      <c r="L4925" s="245" t="s">
        <v>568</v>
      </c>
    </row>
    <row r="4926" spans="1:12" x14ac:dyDescent="0.25">
      <c r="A4926" s="245" t="s">
        <v>2037</v>
      </c>
      <c r="B4926" s="245" t="s">
        <v>2036</v>
      </c>
      <c r="C4926" s="245" t="s">
        <v>2430</v>
      </c>
      <c r="D4926" s="245" t="s">
        <v>2429</v>
      </c>
      <c r="E4926" s="246" t="s">
        <v>44</v>
      </c>
      <c r="F4926" s="245" t="s">
        <v>44</v>
      </c>
      <c r="G4926" s="245" t="s">
        <v>20442</v>
      </c>
      <c r="H4926" s="245" t="s">
        <v>20443</v>
      </c>
      <c r="I4926" s="245" t="s">
        <v>24</v>
      </c>
      <c r="J4926" s="245" t="s">
        <v>59</v>
      </c>
      <c r="K4926" s="246" t="s">
        <v>20444</v>
      </c>
      <c r="L4926" s="245" t="s">
        <v>568</v>
      </c>
    </row>
    <row r="4927" spans="1:12" x14ac:dyDescent="0.25">
      <c r="A4927" s="245" t="s">
        <v>2037</v>
      </c>
      <c r="B4927" s="245" t="s">
        <v>2036</v>
      </c>
      <c r="C4927" s="245" t="s">
        <v>2430</v>
      </c>
      <c r="D4927" s="245" t="s">
        <v>2429</v>
      </c>
      <c r="E4927" s="246" t="s">
        <v>44</v>
      </c>
      <c r="F4927" s="245" t="s">
        <v>44</v>
      </c>
      <c r="G4927" s="245" t="s">
        <v>20445</v>
      </c>
      <c r="H4927" s="245" t="s">
        <v>20446</v>
      </c>
      <c r="I4927" s="245" t="s">
        <v>24</v>
      </c>
      <c r="J4927" s="245" t="s">
        <v>59</v>
      </c>
      <c r="K4927" s="246" t="s">
        <v>20447</v>
      </c>
      <c r="L4927" s="245" t="s">
        <v>568</v>
      </c>
    </row>
    <row r="4928" spans="1:12" x14ac:dyDescent="0.25">
      <c r="A4928" s="245" t="s">
        <v>2037</v>
      </c>
      <c r="B4928" s="245" t="s">
        <v>2036</v>
      </c>
      <c r="C4928" s="245" t="s">
        <v>2430</v>
      </c>
      <c r="D4928" s="245" t="s">
        <v>2429</v>
      </c>
      <c r="E4928" s="246" t="s">
        <v>44</v>
      </c>
      <c r="F4928" s="245" t="s">
        <v>44</v>
      </c>
      <c r="G4928" s="245" t="s">
        <v>20448</v>
      </c>
      <c r="H4928" s="245" t="s">
        <v>20449</v>
      </c>
      <c r="I4928" s="245" t="s">
        <v>24</v>
      </c>
      <c r="J4928" s="245" t="s">
        <v>59</v>
      </c>
      <c r="K4928" s="246" t="s">
        <v>20450</v>
      </c>
      <c r="L4928" s="245" t="s">
        <v>568</v>
      </c>
    </row>
    <row r="4929" spans="1:12" x14ac:dyDescent="0.25">
      <c r="A4929" s="245" t="s">
        <v>2037</v>
      </c>
      <c r="B4929" s="245" t="s">
        <v>2036</v>
      </c>
      <c r="C4929" s="245" t="s">
        <v>2430</v>
      </c>
      <c r="D4929" s="245" t="s">
        <v>2429</v>
      </c>
      <c r="E4929" s="246" t="s">
        <v>44</v>
      </c>
      <c r="F4929" s="245" t="s">
        <v>44</v>
      </c>
      <c r="G4929" s="245" t="s">
        <v>20451</v>
      </c>
      <c r="H4929" s="245" t="s">
        <v>20452</v>
      </c>
      <c r="I4929" s="245" t="s">
        <v>24</v>
      </c>
      <c r="J4929" s="245" t="s">
        <v>59</v>
      </c>
      <c r="K4929" s="246" t="s">
        <v>20453</v>
      </c>
      <c r="L4929" s="245" t="s">
        <v>568</v>
      </c>
    </row>
    <row r="4930" spans="1:12" x14ac:dyDescent="0.25">
      <c r="A4930" s="245" t="s">
        <v>2037</v>
      </c>
      <c r="B4930" s="245" t="s">
        <v>2036</v>
      </c>
      <c r="C4930" s="245" t="s">
        <v>2430</v>
      </c>
      <c r="D4930" s="245" t="s">
        <v>2429</v>
      </c>
      <c r="E4930" s="246" t="s">
        <v>44</v>
      </c>
      <c r="F4930" s="245" t="s">
        <v>44</v>
      </c>
      <c r="G4930" s="245" t="s">
        <v>20454</v>
      </c>
      <c r="H4930" s="245" t="s">
        <v>20455</v>
      </c>
      <c r="I4930" s="245" t="s">
        <v>24</v>
      </c>
      <c r="J4930" s="245" t="s">
        <v>59</v>
      </c>
      <c r="K4930" s="246" t="s">
        <v>18485</v>
      </c>
      <c r="L4930" s="245" t="s">
        <v>568</v>
      </c>
    </row>
    <row r="4931" spans="1:12" x14ac:dyDescent="0.25">
      <c r="A4931" s="245" t="s">
        <v>2037</v>
      </c>
      <c r="B4931" s="245" t="s">
        <v>2036</v>
      </c>
      <c r="C4931" s="245" t="s">
        <v>2430</v>
      </c>
      <c r="D4931" s="245" t="s">
        <v>2429</v>
      </c>
      <c r="E4931" s="246" t="s">
        <v>44</v>
      </c>
      <c r="F4931" s="245" t="s">
        <v>44</v>
      </c>
      <c r="G4931" s="245" t="s">
        <v>20456</v>
      </c>
      <c r="H4931" s="245" t="s">
        <v>20457</v>
      </c>
      <c r="I4931" s="245" t="s">
        <v>24</v>
      </c>
      <c r="J4931" s="245" t="s">
        <v>59</v>
      </c>
      <c r="K4931" s="246" t="s">
        <v>20458</v>
      </c>
      <c r="L4931" s="245" t="s">
        <v>568</v>
      </c>
    </row>
    <row r="4932" spans="1:12" x14ac:dyDescent="0.25">
      <c r="A4932" s="245" t="s">
        <v>2037</v>
      </c>
      <c r="B4932" s="245" t="s">
        <v>2036</v>
      </c>
      <c r="C4932" s="245" t="s">
        <v>2430</v>
      </c>
      <c r="D4932" s="245" t="s">
        <v>2429</v>
      </c>
      <c r="E4932" s="246" t="s">
        <v>44</v>
      </c>
      <c r="F4932" s="245" t="s">
        <v>44</v>
      </c>
      <c r="G4932" s="245" t="s">
        <v>20459</v>
      </c>
      <c r="H4932" s="245" t="s">
        <v>20460</v>
      </c>
      <c r="I4932" s="245" t="s">
        <v>24</v>
      </c>
      <c r="J4932" s="245" t="s">
        <v>59</v>
      </c>
      <c r="K4932" s="246" t="s">
        <v>20461</v>
      </c>
      <c r="L4932" s="245" t="s">
        <v>568</v>
      </c>
    </row>
    <row r="4933" spans="1:12" x14ac:dyDescent="0.25">
      <c r="A4933" s="245" t="s">
        <v>2037</v>
      </c>
      <c r="B4933" s="245" t="s">
        <v>2036</v>
      </c>
      <c r="C4933" s="245" t="s">
        <v>2430</v>
      </c>
      <c r="D4933" s="245" t="s">
        <v>2429</v>
      </c>
      <c r="E4933" s="246" t="s">
        <v>44</v>
      </c>
      <c r="F4933" s="245" t="s">
        <v>44</v>
      </c>
      <c r="G4933" s="245" t="s">
        <v>20462</v>
      </c>
      <c r="H4933" s="245" t="s">
        <v>20463</v>
      </c>
      <c r="I4933" s="245" t="s">
        <v>24</v>
      </c>
      <c r="J4933" s="245" t="s">
        <v>59</v>
      </c>
      <c r="K4933" s="246" t="s">
        <v>20464</v>
      </c>
      <c r="L4933" s="245" t="s">
        <v>568</v>
      </c>
    </row>
    <row r="4934" spans="1:12" x14ac:dyDescent="0.25">
      <c r="A4934" s="245" t="s">
        <v>2037</v>
      </c>
      <c r="B4934" s="245" t="s">
        <v>2036</v>
      </c>
      <c r="C4934" s="245" t="s">
        <v>2430</v>
      </c>
      <c r="D4934" s="245" t="s">
        <v>2429</v>
      </c>
      <c r="E4934" s="246" t="s">
        <v>44</v>
      </c>
      <c r="F4934" s="245" t="s">
        <v>44</v>
      </c>
      <c r="G4934" s="245" t="s">
        <v>20465</v>
      </c>
      <c r="H4934" s="245" t="s">
        <v>20466</v>
      </c>
      <c r="I4934" s="245" t="s">
        <v>24</v>
      </c>
      <c r="J4934" s="245" t="s">
        <v>59</v>
      </c>
      <c r="K4934" s="246" t="s">
        <v>20467</v>
      </c>
      <c r="L4934" s="245" t="s">
        <v>568</v>
      </c>
    </row>
    <row r="4935" spans="1:12" x14ac:dyDescent="0.25">
      <c r="A4935" s="245" t="s">
        <v>2037</v>
      </c>
      <c r="B4935" s="245" t="s">
        <v>2036</v>
      </c>
      <c r="C4935" s="245" t="s">
        <v>2430</v>
      </c>
      <c r="D4935" s="245" t="s">
        <v>2429</v>
      </c>
      <c r="E4935" s="246" t="s">
        <v>44</v>
      </c>
      <c r="F4935" s="245" t="s">
        <v>44</v>
      </c>
      <c r="G4935" s="245" t="s">
        <v>20468</v>
      </c>
      <c r="H4935" s="245" t="s">
        <v>20469</v>
      </c>
      <c r="I4935" s="245" t="s">
        <v>24</v>
      </c>
      <c r="J4935" s="245" t="s">
        <v>59</v>
      </c>
      <c r="K4935" s="246" t="s">
        <v>8895</v>
      </c>
      <c r="L4935" s="245" t="s">
        <v>568</v>
      </c>
    </row>
    <row r="4936" spans="1:12" x14ac:dyDescent="0.25">
      <c r="A4936" s="245" t="s">
        <v>2037</v>
      </c>
      <c r="B4936" s="245" t="s">
        <v>2036</v>
      </c>
      <c r="C4936" s="245" t="s">
        <v>2430</v>
      </c>
      <c r="D4936" s="245" t="s">
        <v>2429</v>
      </c>
      <c r="E4936" s="246" t="s">
        <v>44</v>
      </c>
      <c r="F4936" s="245" t="s">
        <v>44</v>
      </c>
      <c r="G4936" s="245" t="s">
        <v>20470</v>
      </c>
      <c r="H4936" s="245" t="s">
        <v>20471</v>
      </c>
      <c r="I4936" s="245" t="s">
        <v>24</v>
      </c>
      <c r="J4936" s="245" t="s">
        <v>59</v>
      </c>
      <c r="K4936" s="246" t="s">
        <v>15004</v>
      </c>
      <c r="L4936" s="245" t="s">
        <v>568</v>
      </c>
    </row>
    <row r="4937" spans="1:12" x14ac:dyDescent="0.25">
      <c r="A4937" s="245" t="s">
        <v>2037</v>
      </c>
      <c r="B4937" s="245" t="s">
        <v>2036</v>
      </c>
      <c r="C4937" s="245" t="s">
        <v>2430</v>
      </c>
      <c r="D4937" s="245" t="s">
        <v>2429</v>
      </c>
      <c r="E4937" s="246" t="s">
        <v>44</v>
      </c>
      <c r="F4937" s="245" t="s">
        <v>44</v>
      </c>
      <c r="G4937" s="245" t="s">
        <v>20472</v>
      </c>
      <c r="H4937" s="245" t="s">
        <v>20473</v>
      </c>
      <c r="I4937" s="245" t="s">
        <v>24</v>
      </c>
      <c r="J4937" s="245" t="s">
        <v>59</v>
      </c>
      <c r="K4937" s="246" t="s">
        <v>20474</v>
      </c>
      <c r="L4937" s="245" t="s">
        <v>568</v>
      </c>
    </row>
    <row r="4938" spans="1:12" x14ac:dyDescent="0.25">
      <c r="A4938" s="245" t="s">
        <v>2037</v>
      </c>
      <c r="B4938" s="245" t="s">
        <v>2036</v>
      </c>
      <c r="C4938" s="245" t="s">
        <v>2430</v>
      </c>
      <c r="D4938" s="245" t="s">
        <v>2429</v>
      </c>
      <c r="E4938" s="246" t="s">
        <v>44</v>
      </c>
      <c r="F4938" s="245" t="s">
        <v>44</v>
      </c>
      <c r="G4938" s="245" t="s">
        <v>20475</v>
      </c>
      <c r="H4938" s="245" t="s">
        <v>20476</v>
      </c>
      <c r="I4938" s="245" t="s">
        <v>24</v>
      </c>
      <c r="J4938" s="245" t="s">
        <v>59</v>
      </c>
      <c r="K4938" s="246" t="s">
        <v>9425</v>
      </c>
      <c r="L4938" s="245" t="s">
        <v>568</v>
      </c>
    </row>
    <row r="4939" spans="1:12" x14ac:dyDescent="0.25">
      <c r="A4939" s="245" t="s">
        <v>2037</v>
      </c>
      <c r="B4939" s="245" t="s">
        <v>2036</v>
      </c>
      <c r="C4939" s="245" t="s">
        <v>2430</v>
      </c>
      <c r="D4939" s="245" t="s">
        <v>2429</v>
      </c>
      <c r="E4939" s="246" t="s">
        <v>44</v>
      </c>
      <c r="F4939" s="245" t="s">
        <v>44</v>
      </c>
      <c r="G4939" s="245" t="s">
        <v>20477</v>
      </c>
      <c r="H4939" s="245" t="s">
        <v>20478</v>
      </c>
      <c r="I4939" s="245" t="s">
        <v>24</v>
      </c>
      <c r="J4939" s="245" t="s">
        <v>59</v>
      </c>
      <c r="K4939" s="246" t="s">
        <v>16157</v>
      </c>
      <c r="L4939" s="245" t="s">
        <v>568</v>
      </c>
    </row>
    <row r="4940" spans="1:12" x14ac:dyDescent="0.25">
      <c r="A4940" s="245" t="s">
        <v>2037</v>
      </c>
      <c r="B4940" s="245" t="s">
        <v>2036</v>
      </c>
      <c r="C4940" s="245" t="s">
        <v>2430</v>
      </c>
      <c r="D4940" s="245" t="s">
        <v>2429</v>
      </c>
      <c r="E4940" s="246" t="s">
        <v>44</v>
      </c>
      <c r="F4940" s="245" t="s">
        <v>44</v>
      </c>
      <c r="G4940" s="245" t="s">
        <v>20479</v>
      </c>
      <c r="H4940" s="245" t="s">
        <v>20480</v>
      </c>
      <c r="I4940" s="245" t="s">
        <v>24</v>
      </c>
      <c r="J4940" s="245" t="s">
        <v>59</v>
      </c>
      <c r="K4940" s="246" t="s">
        <v>20481</v>
      </c>
      <c r="L4940" s="245" t="s">
        <v>568</v>
      </c>
    </row>
    <row r="4941" spans="1:12" x14ac:dyDescent="0.25">
      <c r="A4941" s="245" t="s">
        <v>2037</v>
      </c>
      <c r="B4941" s="245" t="s">
        <v>2036</v>
      </c>
      <c r="C4941" s="245" t="s">
        <v>2430</v>
      </c>
      <c r="D4941" s="245" t="s">
        <v>2429</v>
      </c>
      <c r="E4941" s="246" t="s">
        <v>44</v>
      </c>
      <c r="F4941" s="245" t="s">
        <v>44</v>
      </c>
      <c r="G4941" s="245" t="s">
        <v>20482</v>
      </c>
      <c r="H4941" s="245" t="s">
        <v>20483</v>
      </c>
      <c r="I4941" s="245" t="s">
        <v>24</v>
      </c>
      <c r="J4941" s="245" t="s">
        <v>59</v>
      </c>
      <c r="K4941" s="246" t="s">
        <v>8262</v>
      </c>
      <c r="L4941" s="245" t="s">
        <v>568</v>
      </c>
    </row>
    <row r="4942" spans="1:12" x14ac:dyDescent="0.25">
      <c r="A4942" s="245" t="s">
        <v>2037</v>
      </c>
      <c r="B4942" s="245" t="s">
        <v>2036</v>
      </c>
      <c r="C4942" s="245" t="s">
        <v>2430</v>
      </c>
      <c r="D4942" s="245" t="s">
        <v>2429</v>
      </c>
      <c r="E4942" s="246" t="s">
        <v>44</v>
      </c>
      <c r="F4942" s="245" t="s">
        <v>44</v>
      </c>
      <c r="G4942" s="245" t="s">
        <v>20484</v>
      </c>
      <c r="H4942" s="245" t="s">
        <v>20485</v>
      </c>
      <c r="I4942" s="245" t="s">
        <v>24</v>
      </c>
      <c r="J4942" s="245" t="s">
        <v>59</v>
      </c>
      <c r="K4942" s="246" t="s">
        <v>2027</v>
      </c>
      <c r="L4942" s="245" t="s">
        <v>568</v>
      </c>
    </row>
    <row r="4943" spans="1:12" x14ac:dyDescent="0.25">
      <c r="A4943" s="245" t="s">
        <v>2037</v>
      </c>
      <c r="B4943" s="245" t="s">
        <v>2036</v>
      </c>
      <c r="C4943" s="245" t="s">
        <v>2430</v>
      </c>
      <c r="D4943" s="245" t="s">
        <v>2429</v>
      </c>
      <c r="E4943" s="246" t="s">
        <v>44</v>
      </c>
      <c r="F4943" s="245" t="s">
        <v>44</v>
      </c>
      <c r="G4943" s="245" t="s">
        <v>20486</v>
      </c>
      <c r="H4943" s="245" t="s">
        <v>20487</v>
      </c>
      <c r="I4943" s="245" t="s">
        <v>24</v>
      </c>
      <c r="J4943" s="245" t="s">
        <v>59</v>
      </c>
      <c r="K4943" s="246" t="s">
        <v>14094</v>
      </c>
      <c r="L4943" s="245" t="s">
        <v>568</v>
      </c>
    </row>
    <row r="4944" spans="1:12" x14ac:dyDescent="0.25">
      <c r="A4944" s="245" t="s">
        <v>2037</v>
      </c>
      <c r="B4944" s="245" t="s">
        <v>2036</v>
      </c>
      <c r="C4944" s="245" t="s">
        <v>2430</v>
      </c>
      <c r="D4944" s="245" t="s">
        <v>2429</v>
      </c>
      <c r="E4944" s="246" t="s">
        <v>44</v>
      </c>
      <c r="F4944" s="245" t="s">
        <v>44</v>
      </c>
      <c r="G4944" s="245" t="s">
        <v>20488</v>
      </c>
      <c r="H4944" s="245" t="s">
        <v>20489</v>
      </c>
      <c r="I4944" s="245" t="s">
        <v>24</v>
      </c>
      <c r="J4944" s="245" t="s">
        <v>59</v>
      </c>
      <c r="K4944" s="246" t="s">
        <v>10469</v>
      </c>
      <c r="L4944" s="245" t="s">
        <v>568</v>
      </c>
    </row>
    <row r="4945" spans="1:12" x14ac:dyDescent="0.25">
      <c r="A4945" s="245" t="s">
        <v>2037</v>
      </c>
      <c r="B4945" s="245" t="s">
        <v>2036</v>
      </c>
      <c r="C4945" s="245" t="s">
        <v>2430</v>
      </c>
      <c r="D4945" s="245" t="s">
        <v>2429</v>
      </c>
      <c r="E4945" s="246" t="s">
        <v>44</v>
      </c>
      <c r="F4945" s="245" t="s">
        <v>44</v>
      </c>
      <c r="G4945" s="245" t="s">
        <v>20490</v>
      </c>
      <c r="H4945" s="245" t="s">
        <v>20491</v>
      </c>
      <c r="I4945" s="245" t="s">
        <v>24</v>
      </c>
      <c r="J4945" s="245" t="s">
        <v>59</v>
      </c>
      <c r="K4945" s="246" t="s">
        <v>8251</v>
      </c>
      <c r="L4945" s="245" t="s">
        <v>568</v>
      </c>
    </row>
    <row r="4946" spans="1:12" x14ac:dyDescent="0.25">
      <c r="A4946" s="245" t="s">
        <v>2037</v>
      </c>
      <c r="B4946" s="245" t="s">
        <v>2036</v>
      </c>
      <c r="C4946" s="245" t="s">
        <v>2430</v>
      </c>
      <c r="D4946" s="245" t="s">
        <v>2429</v>
      </c>
      <c r="E4946" s="246" t="s">
        <v>44</v>
      </c>
      <c r="F4946" s="245" t="s">
        <v>44</v>
      </c>
      <c r="G4946" s="245" t="s">
        <v>20492</v>
      </c>
      <c r="H4946" s="245" t="s">
        <v>20493</v>
      </c>
      <c r="I4946" s="245" t="s">
        <v>24</v>
      </c>
      <c r="J4946" s="245" t="s">
        <v>59</v>
      </c>
      <c r="K4946" s="246" t="s">
        <v>20494</v>
      </c>
      <c r="L4946" s="245" t="s">
        <v>568</v>
      </c>
    </row>
    <row r="4947" spans="1:12" x14ac:dyDescent="0.25">
      <c r="A4947" s="245" t="s">
        <v>2037</v>
      </c>
      <c r="B4947" s="245" t="s">
        <v>2036</v>
      </c>
      <c r="C4947" s="245" t="s">
        <v>2430</v>
      </c>
      <c r="D4947" s="245" t="s">
        <v>2429</v>
      </c>
      <c r="E4947" s="246" t="s">
        <v>44</v>
      </c>
      <c r="F4947" s="245" t="s">
        <v>44</v>
      </c>
      <c r="G4947" s="245" t="s">
        <v>20495</v>
      </c>
      <c r="H4947" s="245" t="s">
        <v>20496</v>
      </c>
      <c r="I4947" s="245" t="s">
        <v>24</v>
      </c>
      <c r="J4947" s="245" t="s">
        <v>59</v>
      </c>
      <c r="K4947" s="246" t="s">
        <v>8913</v>
      </c>
      <c r="L4947" s="245" t="s">
        <v>568</v>
      </c>
    </row>
    <row r="4948" spans="1:12" x14ac:dyDescent="0.25">
      <c r="A4948" s="245" t="s">
        <v>2037</v>
      </c>
      <c r="B4948" s="245" t="s">
        <v>2036</v>
      </c>
      <c r="C4948" s="245" t="s">
        <v>2430</v>
      </c>
      <c r="D4948" s="245" t="s">
        <v>2429</v>
      </c>
      <c r="E4948" s="246" t="s">
        <v>44</v>
      </c>
      <c r="F4948" s="245" t="s">
        <v>44</v>
      </c>
      <c r="G4948" s="245" t="s">
        <v>20497</v>
      </c>
      <c r="H4948" s="245" t="s">
        <v>20498</v>
      </c>
      <c r="I4948" s="245" t="s">
        <v>24</v>
      </c>
      <c r="J4948" s="245" t="s">
        <v>59</v>
      </c>
      <c r="K4948" s="246" t="s">
        <v>9061</v>
      </c>
      <c r="L4948" s="245" t="s">
        <v>568</v>
      </c>
    </row>
    <row r="4949" spans="1:12" x14ac:dyDescent="0.25">
      <c r="A4949" s="245" t="s">
        <v>2037</v>
      </c>
      <c r="B4949" s="245" t="s">
        <v>2036</v>
      </c>
      <c r="C4949" s="245" t="s">
        <v>2430</v>
      </c>
      <c r="D4949" s="245" t="s">
        <v>2429</v>
      </c>
      <c r="E4949" s="246" t="s">
        <v>44</v>
      </c>
      <c r="F4949" s="245" t="s">
        <v>44</v>
      </c>
      <c r="G4949" s="245" t="s">
        <v>20499</v>
      </c>
      <c r="H4949" s="245" t="s">
        <v>20500</v>
      </c>
      <c r="I4949" s="245" t="s">
        <v>24</v>
      </c>
      <c r="J4949" s="245" t="s">
        <v>59</v>
      </c>
      <c r="K4949" s="246" t="s">
        <v>8851</v>
      </c>
      <c r="L4949" s="245" t="s">
        <v>568</v>
      </c>
    </row>
    <row r="4950" spans="1:12" x14ac:dyDescent="0.25">
      <c r="A4950" s="245" t="s">
        <v>2037</v>
      </c>
      <c r="B4950" s="245" t="s">
        <v>2036</v>
      </c>
      <c r="C4950" s="245" t="s">
        <v>2430</v>
      </c>
      <c r="D4950" s="245" t="s">
        <v>2429</v>
      </c>
      <c r="E4950" s="246" t="s">
        <v>44</v>
      </c>
      <c r="F4950" s="245" t="s">
        <v>44</v>
      </c>
      <c r="G4950" s="245" t="s">
        <v>20501</v>
      </c>
      <c r="H4950" s="245" t="s">
        <v>20502</v>
      </c>
      <c r="I4950" s="245" t="s">
        <v>24</v>
      </c>
      <c r="J4950" s="245" t="s">
        <v>59</v>
      </c>
      <c r="K4950" s="246" t="s">
        <v>4747</v>
      </c>
      <c r="L4950" s="245" t="s">
        <v>568</v>
      </c>
    </row>
    <row r="4951" spans="1:12" x14ac:dyDescent="0.25">
      <c r="A4951" s="245" t="s">
        <v>2037</v>
      </c>
      <c r="B4951" s="245" t="s">
        <v>2036</v>
      </c>
      <c r="C4951" s="245" t="s">
        <v>2430</v>
      </c>
      <c r="D4951" s="245" t="s">
        <v>2429</v>
      </c>
      <c r="E4951" s="246" t="s">
        <v>44</v>
      </c>
      <c r="F4951" s="245" t="s">
        <v>44</v>
      </c>
      <c r="G4951" s="245" t="s">
        <v>20503</v>
      </c>
      <c r="H4951" s="245" t="s">
        <v>20504</v>
      </c>
      <c r="I4951" s="245" t="s">
        <v>24</v>
      </c>
      <c r="J4951" s="245" t="s">
        <v>59</v>
      </c>
      <c r="K4951" s="246" t="s">
        <v>18008</v>
      </c>
      <c r="L4951" s="245" t="s">
        <v>568</v>
      </c>
    </row>
    <row r="4952" spans="1:12" x14ac:dyDescent="0.25">
      <c r="A4952" s="245" t="s">
        <v>2037</v>
      </c>
      <c r="B4952" s="245" t="s">
        <v>2036</v>
      </c>
      <c r="C4952" s="245" t="s">
        <v>2430</v>
      </c>
      <c r="D4952" s="245" t="s">
        <v>2429</v>
      </c>
      <c r="E4952" s="246" t="s">
        <v>44</v>
      </c>
      <c r="F4952" s="245" t="s">
        <v>44</v>
      </c>
      <c r="G4952" s="245" t="s">
        <v>20505</v>
      </c>
      <c r="H4952" s="245" t="s">
        <v>20506</v>
      </c>
      <c r="I4952" s="245" t="s">
        <v>24</v>
      </c>
      <c r="J4952" s="245" t="s">
        <v>59</v>
      </c>
      <c r="K4952" s="246" t="s">
        <v>10186</v>
      </c>
      <c r="L4952" s="245" t="s">
        <v>568</v>
      </c>
    </row>
    <row r="4953" spans="1:12" x14ac:dyDescent="0.25">
      <c r="A4953" s="245" t="s">
        <v>2037</v>
      </c>
      <c r="B4953" s="245" t="s">
        <v>2036</v>
      </c>
      <c r="C4953" s="245" t="s">
        <v>2430</v>
      </c>
      <c r="D4953" s="245" t="s">
        <v>2429</v>
      </c>
      <c r="E4953" s="246" t="s">
        <v>44</v>
      </c>
      <c r="F4953" s="245" t="s">
        <v>44</v>
      </c>
      <c r="G4953" s="245" t="s">
        <v>20507</v>
      </c>
      <c r="H4953" s="245" t="s">
        <v>20508</v>
      </c>
      <c r="I4953" s="245" t="s">
        <v>24</v>
      </c>
      <c r="J4953" s="245" t="s">
        <v>59</v>
      </c>
      <c r="K4953" s="246" t="s">
        <v>5805</v>
      </c>
      <c r="L4953" s="245" t="s">
        <v>568</v>
      </c>
    </row>
    <row r="4954" spans="1:12" x14ac:dyDescent="0.25">
      <c r="A4954" s="245" t="s">
        <v>2037</v>
      </c>
      <c r="B4954" s="245" t="s">
        <v>2036</v>
      </c>
      <c r="C4954" s="245" t="s">
        <v>2430</v>
      </c>
      <c r="D4954" s="245" t="s">
        <v>2429</v>
      </c>
      <c r="E4954" s="246" t="s">
        <v>44</v>
      </c>
      <c r="F4954" s="245" t="s">
        <v>44</v>
      </c>
      <c r="G4954" s="245" t="s">
        <v>20509</v>
      </c>
      <c r="H4954" s="245" t="s">
        <v>20510</v>
      </c>
      <c r="I4954" s="245" t="s">
        <v>24</v>
      </c>
      <c r="J4954" s="245" t="s">
        <v>59</v>
      </c>
      <c r="K4954" s="246" t="s">
        <v>9496</v>
      </c>
      <c r="L4954" s="245" t="s">
        <v>568</v>
      </c>
    </row>
    <row r="4955" spans="1:12" x14ac:dyDescent="0.25">
      <c r="A4955" s="245" t="s">
        <v>2037</v>
      </c>
      <c r="B4955" s="245" t="s">
        <v>2036</v>
      </c>
      <c r="C4955" s="245" t="s">
        <v>2430</v>
      </c>
      <c r="D4955" s="245" t="s">
        <v>2429</v>
      </c>
      <c r="E4955" s="246" t="s">
        <v>44</v>
      </c>
      <c r="F4955" s="245" t="s">
        <v>44</v>
      </c>
      <c r="G4955" s="245" t="s">
        <v>20511</v>
      </c>
      <c r="H4955" s="245" t="s">
        <v>20512</v>
      </c>
      <c r="I4955" s="245" t="s">
        <v>24</v>
      </c>
      <c r="J4955" s="245" t="s">
        <v>59</v>
      </c>
      <c r="K4955" s="246" t="s">
        <v>10213</v>
      </c>
      <c r="L4955" s="245" t="s">
        <v>568</v>
      </c>
    </row>
    <row r="4956" spans="1:12" x14ac:dyDescent="0.25">
      <c r="A4956" s="245" t="s">
        <v>2037</v>
      </c>
      <c r="B4956" s="245" t="s">
        <v>2036</v>
      </c>
      <c r="C4956" s="245" t="s">
        <v>2430</v>
      </c>
      <c r="D4956" s="245" t="s">
        <v>2429</v>
      </c>
      <c r="E4956" s="246" t="s">
        <v>44</v>
      </c>
      <c r="F4956" s="245" t="s">
        <v>44</v>
      </c>
      <c r="G4956" s="245" t="s">
        <v>20513</v>
      </c>
      <c r="H4956" s="245" t="s">
        <v>20514</v>
      </c>
      <c r="I4956" s="245" t="s">
        <v>24</v>
      </c>
      <c r="J4956" s="245" t="s">
        <v>59</v>
      </c>
      <c r="K4956" s="246" t="s">
        <v>20515</v>
      </c>
      <c r="L4956" s="245" t="s">
        <v>568</v>
      </c>
    </row>
    <row r="4957" spans="1:12" x14ac:dyDescent="0.25">
      <c r="A4957" s="245" t="s">
        <v>2037</v>
      </c>
      <c r="B4957" s="245" t="s">
        <v>2036</v>
      </c>
      <c r="C4957" s="245" t="s">
        <v>2430</v>
      </c>
      <c r="D4957" s="245" t="s">
        <v>2429</v>
      </c>
      <c r="E4957" s="246" t="s">
        <v>44</v>
      </c>
      <c r="F4957" s="245" t="s">
        <v>44</v>
      </c>
      <c r="G4957" s="245" t="s">
        <v>20516</v>
      </c>
      <c r="H4957" s="245" t="s">
        <v>20517</v>
      </c>
      <c r="I4957" s="245" t="s">
        <v>24</v>
      </c>
      <c r="J4957" s="245" t="s">
        <v>59</v>
      </c>
      <c r="K4957" s="246" t="s">
        <v>20518</v>
      </c>
      <c r="L4957" s="245" t="s">
        <v>568</v>
      </c>
    </row>
    <row r="4958" spans="1:12" x14ac:dyDescent="0.25">
      <c r="A4958" s="245" t="s">
        <v>2037</v>
      </c>
      <c r="B4958" s="245" t="s">
        <v>2036</v>
      </c>
      <c r="C4958" s="245" t="s">
        <v>2430</v>
      </c>
      <c r="D4958" s="245" t="s">
        <v>2429</v>
      </c>
      <c r="E4958" s="246" t="s">
        <v>44</v>
      </c>
      <c r="F4958" s="245" t="s">
        <v>44</v>
      </c>
      <c r="G4958" s="245" t="s">
        <v>20519</v>
      </c>
      <c r="H4958" s="245" t="s">
        <v>20520</v>
      </c>
      <c r="I4958" s="245" t="s">
        <v>24</v>
      </c>
      <c r="J4958" s="245" t="s">
        <v>59</v>
      </c>
      <c r="K4958" s="246" t="s">
        <v>10129</v>
      </c>
      <c r="L4958" s="245" t="s">
        <v>568</v>
      </c>
    </row>
    <row r="4959" spans="1:12" x14ac:dyDescent="0.25">
      <c r="A4959" s="245" t="s">
        <v>2037</v>
      </c>
      <c r="B4959" s="245" t="s">
        <v>2036</v>
      </c>
      <c r="C4959" s="245" t="s">
        <v>2430</v>
      </c>
      <c r="D4959" s="245" t="s">
        <v>2429</v>
      </c>
      <c r="E4959" s="246" t="s">
        <v>44</v>
      </c>
      <c r="F4959" s="245" t="s">
        <v>44</v>
      </c>
      <c r="G4959" s="245" t="s">
        <v>20521</v>
      </c>
      <c r="H4959" s="245" t="s">
        <v>20522</v>
      </c>
      <c r="I4959" s="245" t="s">
        <v>24</v>
      </c>
      <c r="J4959" s="245" t="s">
        <v>59</v>
      </c>
      <c r="K4959" s="246" t="s">
        <v>8862</v>
      </c>
      <c r="L4959" s="245" t="s">
        <v>568</v>
      </c>
    </row>
    <row r="4960" spans="1:12" x14ac:dyDescent="0.25">
      <c r="A4960" s="245" t="s">
        <v>2037</v>
      </c>
      <c r="B4960" s="245" t="s">
        <v>2036</v>
      </c>
      <c r="C4960" s="245" t="s">
        <v>2430</v>
      </c>
      <c r="D4960" s="245" t="s">
        <v>2429</v>
      </c>
      <c r="E4960" s="246" t="s">
        <v>44</v>
      </c>
      <c r="F4960" s="245" t="s">
        <v>44</v>
      </c>
      <c r="G4960" s="245" t="s">
        <v>20523</v>
      </c>
      <c r="H4960" s="245" t="s">
        <v>20524</v>
      </c>
      <c r="I4960" s="245" t="s">
        <v>24</v>
      </c>
      <c r="J4960" s="245" t="s">
        <v>59</v>
      </c>
      <c r="K4960" s="246" t="s">
        <v>8374</v>
      </c>
      <c r="L4960" s="245" t="s">
        <v>568</v>
      </c>
    </row>
    <row r="4961" spans="1:12" x14ac:dyDescent="0.25">
      <c r="A4961" s="245" t="s">
        <v>2037</v>
      </c>
      <c r="B4961" s="245" t="s">
        <v>2036</v>
      </c>
      <c r="C4961" s="245" t="s">
        <v>2430</v>
      </c>
      <c r="D4961" s="245" t="s">
        <v>2429</v>
      </c>
      <c r="E4961" s="246" t="s">
        <v>44</v>
      </c>
      <c r="F4961" s="245" t="s">
        <v>44</v>
      </c>
      <c r="G4961" s="245" t="s">
        <v>20525</v>
      </c>
      <c r="H4961" s="245" t="s">
        <v>20526</v>
      </c>
      <c r="I4961" s="245" t="s">
        <v>24</v>
      </c>
      <c r="J4961" s="245" t="s">
        <v>59</v>
      </c>
      <c r="K4961" s="246" t="s">
        <v>18828</v>
      </c>
      <c r="L4961" s="245" t="s">
        <v>568</v>
      </c>
    </row>
    <row r="4962" spans="1:12" x14ac:dyDescent="0.25">
      <c r="A4962" s="245" t="s">
        <v>2037</v>
      </c>
      <c r="B4962" s="245" t="s">
        <v>2036</v>
      </c>
      <c r="C4962" s="245" t="s">
        <v>2430</v>
      </c>
      <c r="D4962" s="245" t="s">
        <v>2429</v>
      </c>
      <c r="E4962" s="246" t="s">
        <v>44</v>
      </c>
      <c r="F4962" s="245" t="s">
        <v>44</v>
      </c>
      <c r="G4962" s="245" t="s">
        <v>20527</v>
      </c>
      <c r="H4962" s="245" t="s">
        <v>20528</v>
      </c>
      <c r="I4962" s="245" t="s">
        <v>24</v>
      </c>
      <c r="J4962" s="245" t="s">
        <v>59</v>
      </c>
      <c r="K4962" s="246" t="s">
        <v>20529</v>
      </c>
      <c r="L4962" s="245" t="s">
        <v>568</v>
      </c>
    </row>
    <row r="4963" spans="1:12" x14ac:dyDescent="0.25">
      <c r="A4963" s="245" t="s">
        <v>2037</v>
      </c>
      <c r="B4963" s="245" t="s">
        <v>2036</v>
      </c>
      <c r="C4963" s="245" t="s">
        <v>2430</v>
      </c>
      <c r="D4963" s="245" t="s">
        <v>2429</v>
      </c>
      <c r="E4963" s="246" t="s">
        <v>44</v>
      </c>
      <c r="F4963" s="245" t="s">
        <v>44</v>
      </c>
      <c r="G4963" s="245" t="s">
        <v>20530</v>
      </c>
      <c r="H4963" s="245" t="s">
        <v>20531</v>
      </c>
      <c r="I4963" s="245" t="s">
        <v>24</v>
      </c>
      <c r="J4963" s="245" t="s">
        <v>59</v>
      </c>
      <c r="K4963" s="246" t="s">
        <v>10974</v>
      </c>
      <c r="L4963" s="245" t="s">
        <v>568</v>
      </c>
    </row>
    <row r="4964" spans="1:12" x14ac:dyDescent="0.25">
      <c r="A4964" s="245" t="s">
        <v>2037</v>
      </c>
      <c r="B4964" s="245" t="s">
        <v>2036</v>
      </c>
      <c r="C4964" s="245" t="s">
        <v>2430</v>
      </c>
      <c r="D4964" s="245" t="s">
        <v>2429</v>
      </c>
      <c r="E4964" s="246" t="s">
        <v>44</v>
      </c>
      <c r="F4964" s="245" t="s">
        <v>44</v>
      </c>
      <c r="G4964" s="245" t="s">
        <v>20532</v>
      </c>
      <c r="H4964" s="245" t="s">
        <v>20533</v>
      </c>
      <c r="I4964" s="245" t="s">
        <v>24</v>
      </c>
      <c r="J4964" s="245" t="s">
        <v>59</v>
      </c>
      <c r="K4964" s="246" t="s">
        <v>10203</v>
      </c>
      <c r="L4964" s="245" t="s">
        <v>568</v>
      </c>
    </row>
    <row r="4965" spans="1:12" x14ac:dyDescent="0.25">
      <c r="A4965" s="245" t="s">
        <v>2037</v>
      </c>
      <c r="B4965" s="245" t="s">
        <v>2036</v>
      </c>
      <c r="C4965" s="245" t="s">
        <v>2430</v>
      </c>
      <c r="D4965" s="245" t="s">
        <v>2429</v>
      </c>
      <c r="E4965" s="246" t="s">
        <v>44</v>
      </c>
      <c r="F4965" s="245" t="s">
        <v>44</v>
      </c>
      <c r="G4965" s="245" t="s">
        <v>20534</v>
      </c>
      <c r="H4965" s="245" t="s">
        <v>20535</v>
      </c>
      <c r="I4965" s="245" t="s">
        <v>24</v>
      </c>
      <c r="J4965" s="245" t="s">
        <v>59</v>
      </c>
      <c r="K4965" s="246" t="s">
        <v>17013</v>
      </c>
      <c r="L4965" s="245" t="s">
        <v>568</v>
      </c>
    </row>
    <row r="4966" spans="1:12" x14ac:dyDescent="0.25">
      <c r="A4966" s="245" t="s">
        <v>2037</v>
      </c>
      <c r="B4966" s="245" t="s">
        <v>2036</v>
      </c>
      <c r="C4966" s="245" t="s">
        <v>2430</v>
      </c>
      <c r="D4966" s="245" t="s">
        <v>2429</v>
      </c>
      <c r="E4966" s="246" t="s">
        <v>44</v>
      </c>
      <c r="F4966" s="245" t="s">
        <v>44</v>
      </c>
      <c r="G4966" s="245" t="s">
        <v>20536</v>
      </c>
      <c r="H4966" s="245" t="s">
        <v>20537</v>
      </c>
      <c r="I4966" s="245" t="s">
        <v>24</v>
      </c>
      <c r="J4966" s="245" t="s">
        <v>59</v>
      </c>
      <c r="K4966" s="246" t="s">
        <v>15197</v>
      </c>
      <c r="L4966" s="245" t="s">
        <v>568</v>
      </c>
    </row>
    <row r="4967" spans="1:12" x14ac:dyDescent="0.25">
      <c r="A4967" s="245" t="s">
        <v>2037</v>
      </c>
      <c r="B4967" s="245" t="s">
        <v>2036</v>
      </c>
      <c r="C4967" s="245" t="s">
        <v>2430</v>
      </c>
      <c r="D4967" s="245" t="s">
        <v>2429</v>
      </c>
      <c r="E4967" s="246" t="s">
        <v>44</v>
      </c>
      <c r="F4967" s="245" t="s">
        <v>44</v>
      </c>
      <c r="G4967" s="245" t="s">
        <v>20538</v>
      </c>
      <c r="H4967" s="245" t="s">
        <v>20539</v>
      </c>
      <c r="I4967" s="245" t="s">
        <v>24</v>
      </c>
      <c r="J4967" s="245" t="s">
        <v>59</v>
      </c>
      <c r="K4967" s="246" t="s">
        <v>5271</v>
      </c>
      <c r="L4967" s="245" t="s">
        <v>568</v>
      </c>
    </row>
    <row r="4968" spans="1:12" x14ac:dyDescent="0.25">
      <c r="A4968" s="245" t="s">
        <v>2037</v>
      </c>
      <c r="B4968" s="245" t="s">
        <v>2036</v>
      </c>
      <c r="C4968" s="245" t="s">
        <v>2403</v>
      </c>
      <c r="D4968" s="245" t="s">
        <v>2402</v>
      </c>
      <c r="E4968" s="246" t="s">
        <v>44</v>
      </c>
      <c r="F4968" s="245" t="s">
        <v>44</v>
      </c>
      <c r="G4968" s="245" t="s">
        <v>13045</v>
      </c>
      <c r="H4968" s="245" t="s">
        <v>13046</v>
      </c>
      <c r="I4968" s="245" t="s">
        <v>24</v>
      </c>
      <c r="J4968" s="245" t="s">
        <v>569</v>
      </c>
      <c r="K4968" s="246" t="s">
        <v>20540</v>
      </c>
      <c r="L4968" s="245" t="s">
        <v>568</v>
      </c>
    </row>
    <row r="4969" spans="1:12" x14ac:dyDescent="0.25">
      <c r="A4969" s="245" t="s">
        <v>2037</v>
      </c>
      <c r="B4969" s="245" t="s">
        <v>2036</v>
      </c>
      <c r="C4969" s="245" t="s">
        <v>2403</v>
      </c>
      <c r="D4969" s="245" t="s">
        <v>2402</v>
      </c>
      <c r="E4969" s="246" t="s">
        <v>44</v>
      </c>
      <c r="F4969" s="245" t="s">
        <v>44</v>
      </c>
      <c r="G4969" s="245" t="s">
        <v>13047</v>
      </c>
      <c r="H4969" s="245" t="s">
        <v>13048</v>
      </c>
      <c r="I4969" s="245" t="s">
        <v>24</v>
      </c>
      <c r="J4969" s="245" t="s">
        <v>569</v>
      </c>
      <c r="K4969" s="246" t="s">
        <v>20541</v>
      </c>
      <c r="L4969" s="245" t="s">
        <v>568</v>
      </c>
    </row>
    <row r="4970" spans="1:12" x14ac:dyDescent="0.25">
      <c r="A4970" s="245" t="s">
        <v>2037</v>
      </c>
      <c r="B4970" s="245" t="s">
        <v>2036</v>
      </c>
      <c r="C4970" s="245" t="s">
        <v>2403</v>
      </c>
      <c r="D4970" s="245" t="s">
        <v>2402</v>
      </c>
      <c r="E4970" s="246" t="s">
        <v>44</v>
      </c>
      <c r="F4970" s="245" t="s">
        <v>44</v>
      </c>
      <c r="G4970" s="245" t="s">
        <v>13049</v>
      </c>
      <c r="H4970" s="245" t="s">
        <v>13050</v>
      </c>
      <c r="I4970" s="245" t="s">
        <v>24</v>
      </c>
      <c r="J4970" s="245" t="s">
        <v>569</v>
      </c>
      <c r="K4970" s="246" t="s">
        <v>16243</v>
      </c>
      <c r="L4970" s="245" t="s">
        <v>568</v>
      </c>
    </row>
    <row r="4971" spans="1:12" x14ac:dyDescent="0.25">
      <c r="A4971" s="245" t="s">
        <v>2037</v>
      </c>
      <c r="B4971" s="245" t="s">
        <v>2036</v>
      </c>
      <c r="C4971" s="245" t="s">
        <v>2403</v>
      </c>
      <c r="D4971" s="245" t="s">
        <v>2402</v>
      </c>
      <c r="E4971" s="246" t="s">
        <v>44</v>
      </c>
      <c r="F4971" s="245" t="s">
        <v>44</v>
      </c>
      <c r="G4971" s="245" t="s">
        <v>13051</v>
      </c>
      <c r="H4971" s="245" t="s">
        <v>13052</v>
      </c>
      <c r="I4971" s="245" t="s">
        <v>24</v>
      </c>
      <c r="J4971" s="245" t="s">
        <v>569</v>
      </c>
      <c r="K4971" s="246" t="s">
        <v>20542</v>
      </c>
      <c r="L4971" s="245" t="s">
        <v>568</v>
      </c>
    </row>
    <row r="4972" spans="1:12" x14ac:dyDescent="0.25">
      <c r="A4972" s="245" t="s">
        <v>2037</v>
      </c>
      <c r="B4972" s="245" t="s">
        <v>2036</v>
      </c>
      <c r="C4972" s="245" t="s">
        <v>2403</v>
      </c>
      <c r="D4972" s="245" t="s">
        <v>2402</v>
      </c>
      <c r="E4972" s="246" t="s">
        <v>44</v>
      </c>
      <c r="F4972" s="245" t="s">
        <v>44</v>
      </c>
      <c r="G4972" s="245" t="s">
        <v>2426</v>
      </c>
      <c r="H4972" s="245" t="s">
        <v>13053</v>
      </c>
      <c r="I4972" s="245" t="s">
        <v>24</v>
      </c>
      <c r="J4972" s="245" t="s">
        <v>569</v>
      </c>
      <c r="K4972" s="246" t="s">
        <v>20543</v>
      </c>
      <c r="L4972" s="245" t="s">
        <v>568</v>
      </c>
    </row>
    <row r="4973" spans="1:12" x14ac:dyDescent="0.25">
      <c r="A4973" s="245" t="s">
        <v>2037</v>
      </c>
      <c r="B4973" s="245" t="s">
        <v>2036</v>
      </c>
      <c r="C4973" s="245" t="s">
        <v>2403</v>
      </c>
      <c r="D4973" s="245" t="s">
        <v>2402</v>
      </c>
      <c r="E4973" s="246" t="s">
        <v>44</v>
      </c>
      <c r="F4973" s="245" t="s">
        <v>44</v>
      </c>
      <c r="G4973" s="245" t="s">
        <v>2425</v>
      </c>
      <c r="H4973" s="245" t="s">
        <v>13054</v>
      </c>
      <c r="I4973" s="245" t="s">
        <v>24</v>
      </c>
      <c r="J4973" s="245" t="s">
        <v>569</v>
      </c>
      <c r="K4973" s="246" t="s">
        <v>20544</v>
      </c>
      <c r="L4973" s="245" t="s">
        <v>568</v>
      </c>
    </row>
    <row r="4974" spans="1:12" x14ac:dyDescent="0.25">
      <c r="A4974" s="245" t="s">
        <v>2037</v>
      </c>
      <c r="B4974" s="245" t="s">
        <v>2036</v>
      </c>
      <c r="C4974" s="245" t="s">
        <v>2403</v>
      </c>
      <c r="D4974" s="245" t="s">
        <v>2402</v>
      </c>
      <c r="E4974" s="246" t="s">
        <v>44</v>
      </c>
      <c r="F4974" s="245" t="s">
        <v>44</v>
      </c>
      <c r="G4974" s="245" t="s">
        <v>2424</v>
      </c>
      <c r="H4974" s="245" t="s">
        <v>13055</v>
      </c>
      <c r="I4974" s="245" t="s">
        <v>24</v>
      </c>
      <c r="J4974" s="245" t="s">
        <v>569</v>
      </c>
      <c r="K4974" s="246" t="s">
        <v>20545</v>
      </c>
      <c r="L4974" s="245" t="s">
        <v>568</v>
      </c>
    </row>
    <row r="4975" spans="1:12" x14ac:dyDescent="0.25">
      <c r="A4975" s="245" t="s">
        <v>2037</v>
      </c>
      <c r="B4975" s="245" t="s">
        <v>2036</v>
      </c>
      <c r="C4975" s="245" t="s">
        <v>2403</v>
      </c>
      <c r="D4975" s="245" t="s">
        <v>2402</v>
      </c>
      <c r="E4975" s="246" t="s">
        <v>44</v>
      </c>
      <c r="F4975" s="245" t="s">
        <v>44</v>
      </c>
      <c r="G4975" s="245" t="s">
        <v>2423</v>
      </c>
      <c r="H4975" s="245" t="s">
        <v>13056</v>
      </c>
      <c r="I4975" s="245" t="s">
        <v>24</v>
      </c>
      <c r="J4975" s="245" t="s">
        <v>569</v>
      </c>
      <c r="K4975" s="246" t="s">
        <v>20546</v>
      </c>
      <c r="L4975" s="245" t="s">
        <v>568</v>
      </c>
    </row>
    <row r="4976" spans="1:12" x14ac:dyDescent="0.25">
      <c r="A4976" s="245" t="s">
        <v>2037</v>
      </c>
      <c r="B4976" s="245" t="s">
        <v>2036</v>
      </c>
      <c r="C4976" s="245" t="s">
        <v>2403</v>
      </c>
      <c r="D4976" s="245" t="s">
        <v>2402</v>
      </c>
      <c r="E4976" s="246" t="s">
        <v>44</v>
      </c>
      <c r="F4976" s="245" t="s">
        <v>44</v>
      </c>
      <c r="G4976" s="245" t="s">
        <v>2422</v>
      </c>
      <c r="H4976" s="245" t="s">
        <v>13057</v>
      </c>
      <c r="I4976" s="245" t="s">
        <v>24</v>
      </c>
      <c r="J4976" s="245" t="s">
        <v>569</v>
      </c>
      <c r="K4976" s="246" t="s">
        <v>20547</v>
      </c>
      <c r="L4976" s="245" t="s">
        <v>568</v>
      </c>
    </row>
    <row r="4977" spans="1:12" x14ac:dyDescent="0.25">
      <c r="A4977" s="245" t="s">
        <v>2037</v>
      </c>
      <c r="B4977" s="245" t="s">
        <v>2036</v>
      </c>
      <c r="C4977" s="245" t="s">
        <v>2403</v>
      </c>
      <c r="D4977" s="245" t="s">
        <v>2402</v>
      </c>
      <c r="E4977" s="246" t="s">
        <v>44</v>
      </c>
      <c r="F4977" s="245" t="s">
        <v>44</v>
      </c>
      <c r="G4977" s="245" t="s">
        <v>2421</v>
      </c>
      <c r="H4977" s="245" t="s">
        <v>13058</v>
      </c>
      <c r="I4977" s="245" t="s">
        <v>24</v>
      </c>
      <c r="J4977" s="245" t="s">
        <v>569</v>
      </c>
      <c r="K4977" s="246" t="s">
        <v>20548</v>
      </c>
      <c r="L4977" s="245" t="s">
        <v>568</v>
      </c>
    </row>
    <row r="4978" spans="1:12" x14ac:dyDescent="0.25">
      <c r="A4978" s="245" t="s">
        <v>2037</v>
      </c>
      <c r="B4978" s="245" t="s">
        <v>2036</v>
      </c>
      <c r="C4978" s="245" t="s">
        <v>2403</v>
      </c>
      <c r="D4978" s="245" t="s">
        <v>2402</v>
      </c>
      <c r="E4978" s="246" t="s">
        <v>44</v>
      </c>
      <c r="F4978" s="245" t="s">
        <v>44</v>
      </c>
      <c r="G4978" s="245" t="s">
        <v>2420</v>
      </c>
      <c r="H4978" s="245" t="s">
        <v>13059</v>
      </c>
      <c r="I4978" s="245" t="s">
        <v>24</v>
      </c>
      <c r="J4978" s="245" t="s">
        <v>569</v>
      </c>
      <c r="K4978" s="246" t="s">
        <v>20549</v>
      </c>
      <c r="L4978" s="245" t="s">
        <v>568</v>
      </c>
    </row>
    <row r="4979" spans="1:12" x14ac:dyDescent="0.25">
      <c r="A4979" s="245" t="s">
        <v>2037</v>
      </c>
      <c r="B4979" s="245" t="s">
        <v>2036</v>
      </c>
      <c r="C4979" s="245" t="s">
        <v>2403</v>
      </c>
      <c r="D4979" s="245" t="s">
        <v>2402</v>
      </c>
      <c r="E4979" s="246" t="s">
        <v>44</v>
      </c>
      <c r="F4979" s="245" t="s">
        <v>44</v>
      </c>
      <c r="G4979" s="245" t="s">
        <v>2419</v>
      </c>
      <c r="H4979" s="245" t="s">
        <v>13060</v>
      </c>
      <c r="I4979" s="245" t="s">
        <v>24</v>
      </c>
      <c r="J4979" s="245" t="s">
        <v>569</v>
      </c>
      <c r="K4979" s="246" t="s">
        <v>20550</v>
      </c>
      <c r="L4979" s="245" t="s">
        <v>568</v>
      </c>
    </row>
    <row r="4980" spans="1:12" x14ac:dyDescent="0.25">
      <c r="A4980" s="245" t="s">
        <v>2037</v>
      </c>
      <c r="B4980" s="245" t="s">
        <v>2036</v>
      </c>
      <c r="C4980" s="245" t="s">
        <v>2403</v>
      </c>
      <c r="D4980" s="245" t="s">
        <v>2402</v>
      </c>
      <c r="E4980" s="246" t="s">
        <v>44</v>
      </c>
      <c r="F4980" s="245" t="s">
        <v>44</v>
      </c>
      <c r="G4980" s="245" t="s">
        <v>2418</v>
      </c>
      <c r="H4980" s="245" t="s">
        <v>13062</v>
      </c>
      <c r="I4980" s="245" t="s">
        <v>24</v>
      </c>
      <c r="J4980" s="245" t="s">
        <v>569</v>
      </c>
      <c r="K4980" s="246" t="s">
        <v>20551</v>
      </c>
      <c r="L4980" s="245" t="s">
        <v>568</v>
      </c>
    </row>
    <row r="4981" spans="1:12" x14ac:dyDescent="0.25">
      <c r="A4981" s="245" t="s">
        <v>2037</v>
      </c>
      <c r="B4981" s="245" t="s">
        <v>2036</v>
      </c>
      <c r="C4981" s="245" t="s">
        <v>2403</v>
      </c>
      <c r="D4981" s="245" t="s">
        <v>2402</v>
      </c>
      <c r="E4981" s="246" t="s">
        <v>44</v>
      </c>
      <c r="F4981" s="245" t="s">
        <v>44</v>
      </c>
      <c r="G4981" s="245" t="s">
        <v>2417</v>
      </c>
      <c r="H4981" s="245" t="s">
        <v>13063</v>
      </c>
      <c r="I4981" s="245" t="s">
        <v>24</v>
      </c>
      <c r="J4981" s="245" t="s">
        <v>569</v>
      </c>
      <c r="K4981" s="246" t="s">
        <v>19592</v>
      </c>
      <c r="L4981" s="245" t="s">
        <v>568</v>
      </c>
    </row>
    <row r="4982" spans="1:12" x14ac:dyDescent="0.25">
      <c r="A4982" s="245" t="s">
        <v>2037</v>
      </c>
      <c r="B4982" s="245" t="s">
        <v>2036</v>
      </c>
      <c r="C4982" s="245" t="s">
        <v>2403</v>
      </c>
      <c r="D4982" s="245" t="s">
        <v>2402</v>
      </c>
      <c r="E4982" s="246" t="s">
        <v>44</v>
      </c>
      <c r="F4982" s="245" t="s">
        <v>44</v>
      </c>
      <c r="G4982" s="245" t="s">
        <v>2416</v>
      </c>
      <c r="H4982" s="245" t="s">
        <v>13064</v>
      </c>
      <c r="I4982" s="245" t="s">
        <v>24</v>
      </c>
      <c r="J4982" s="245" t="s">
        <v>569</v>
      </c>
      <c r="K4982" s="246" t="s">
        <v>20552</v>
      </c>
      <c r="L4982" s="245" t="s">
        <v>568</v>
      </c>
    </row>
    <row r="4983" spans="1:12" x14ac:dyDescent="0.25">
      <c r="A4983" s="245" t="s">
        <v>2037</v>
      </c>
      <c r="B4983" s="245" t="s">
        <v>2036</v>
      </c>
      <c r="C4983" s="245" t="s">
        <v>2403</v>
      </c>
      <c r="D4983" s="245" t="s">
        <v>2402</v>
      </c>
      <c r="E4983" s="246" t="s">
        <v>44</v>
      </c>
      <c r="F4983" s="245" t="s">
        <v>44</v>
      </c>
      <c r="G4983" s="245" t="s">
        <v>2415</v>
      </c>
      <c r="H4983" s="245" t="s">
        <v>13065</v>
      </c>
      <c r="I4983" s="245" t="s">
        <v>24</v>
      </c>
      <c r="J4983" s="245" t="s">
        <v>569</v>
      </c>
      <c r="K4983" s="246" t="s">
        <v>20553</v>
      </c>
      <c r="L4983" s="245" t="s">
        <v>568</v>
      </c>
    </row>
    <row r="4984" spans="1:12" x14ac:dyDescent="0.25">
      <c r="A4984" s="245" t="s">
        <v>2037</v>
      </c>
      <c r="B4984" s="245" t="s">
        <v>2036</v>
      </c>
      <c r="C4984" s="245" t="s">
        <v>2403</v>
      </c>
      <c r="D4984" s="245" t="s">
        <v>2402</v>
      </c>
      <c r="E4984" s="246" t="s">
        <v>44</v>
      </c>
      <c r="F4984" s="245" t="s">
        <v>44</v>
      </c>
      <c r="G4984" s="245" t="s">
        <v>2414</v>
      </c>
      <c r="H4984" s="245" t="s">
        <v>13066</v>
      </c>
      <c r="I4984" s="245" t="s">
        <v>24</v>
      </c>
      <c r="J4984" s="245" t="s">
        <v>569</v>
      </c>
      <c r="K4984" s="246" t="s">
        <v>20554</v>
      </c>
      <c r="L4984" s="245" t="s">
        <v>568</v>
      </c>
    </row>
    <row r="4985" spans="1:12" x14ac:dyDescent="0.25">
      <c r="A4985" s="245" t="s">
        <v>2037</v>
      </c>
      <c r="B4985" s="245" t="s">
        <v>2036</v>
      </c>
      <c r="C4985" s="245" t="s">
        <v>2403</v>
      </c>
      <c r="D4985" s="245" t="s">
        <v>2402</v>
      </c>
      <c r="E4985" s="246" t="s">
        <v>44</v>
      </c>
      <c r="F4985" s="245" t="s">
        <v>44</v>
      </c>
      <c r="G4985" s="245" t="s">
        <v>2413</v>
      </c>
      <c r="H4985" s="245" t="s">
        <v>13067</v>
      </c>
      <c r="I4985" s="245" t="s">
        <v>24</v>
      </c>
      <c r="J4985" s="245" t="s">
        <v>569</v>
      </c>
      <c r="K4985" s="246" t="s">
        <v>20555</v>
      </c>
      <c r="L4985" s="245" t="s">
        <v>568</v>
      </c>
    </row>
    <row r="4986" spans="1:12" x14ac:dyDescent="0.25">
      <c r="A4986" s="245" t="s">
        <v>2037</v>
      </c>
      <c r="B4986" s="245" t="s">
        <v>2036</v>
      </c>
      <c r="C4986" s="245" t="s">
        <v>2403</v>
      </c>
      <c r="D4986" s="245" t="s">
        <v>2402</v>
      </c>
      <c r="E4986" s="246" t="s">
        <v>44</v>
      </c>
      <c r="F4986" s="245" t="s">
        <v>44</v>
      </c>
      <c r="G4986" s="245" t="s">
        <v>2412</v>
      </c>
      <c r="H4986" s="245" t="s">
        <v>13068</v>
      </c>
      <c r="I4986" s="245" t="s">
        <v>24</v>
      </c>
      <c r="J4986" s="245" t="s">
        <v>569</v>
      </c>
      <c r="K4986" s="246" t="s">
        <v>13293</v>
      </c>
      <c r="L4986" s="245" t="s">
        <v>568</v>
      </c>
    </row>
    <row r="4987" spans="1:12" x14ac:dyDescent="0.25">
      <c r="A4987" s="245" t="s">
        <v>2037</v>
      </c>
      <c r="B4987" s="245" t="s">
        <v>2036</v>
      </c>
      <c r="C4987" s="245" t="s">
        <v>2403</v>
      </c>
      <c r="D4987" s="245" t="s">
        <v>2402</v>
      </c>
      <c r="E4987" s="246" t="s">
        <v>44</v>
      </c>
      <c r="F4987" s="245" t="s">
        <v>44</v>
      </c>
      <c r="G4987" s="245" t="s">
        <v>2411</v>
      </c>
      <c r="H4987" s="245" t="s">
        <v>13069</v>
      </c>
      <c r="I4987" s="245" t="s">
        <v>24</v>
      </c>
      <c r="J4987" s="245" t="s">
        <v>569</v>
      </c>
      <c r="K4987" s="246" t="s">
        <v>20556</v>
      </c>
      <c r="L4987" s="245" t="s">
        <v>568</v>
      </c>
    </row>
    <row r="4988" spans="1:12" x14ac:dyDescent="0.25">
      <c r="A4988" s="245" t="s">
        <v>2037</v>
      </c>
      <c r="B4988" s="245" t="s">
        <v>2036</v>
      </c>
      <c r="C4988" s="245" t="s">
        <v>2403</v>
      </c>
      <c r="D4988" s="245" t="s">
        <v>2402</v>
      </c>
      <c r="E4988" s="246" t="s">
        <v>44</v>
      </c>
      <c r="F4988" s="245" t="s">
        <v>44</v>
      </c>
      <c r="G4988" s="245" t="s">
        <v>2410</v>
      </c>
      <c r="H4988" s="245" t="s">
        <v>13070</v>
      </c>
      <c r="I4988" s="245" t="s">
        <v>24</v>
      </c>
      <c r="J4988" s="245" t="s">
        <v>569</v>
      </c>
      <c r="K4988" s="246" t="s">
        <v>20557</v>
      </c>
      <c r="L4988" s="245" t="s">
        <v>568</v>
      </c>
    </row>
    <row r="4989" spans="1:12" x14ac:dyDescent="0.25">
      <c r="A4989" s="245" t="s">
        <v>2037</v>
      </c>
      <c r="B4989" s="245" t="s">
        <v>2036</v>
      </c>
      <c r="C4989" s="245" t="s">
        <v>2403</v>
      </c>
      <c r="D4989" s="245" t="s">
        <v>2402</v>
      </c>
      <c r="E4989" s="246" t="s">
        <v>44</v>
      </c>
      <c r="F4989" s="245" t="s">
        <v>44</v>
      </c>
      <c r="G4989" s="245" t="s">
        <v>2409</v>
      </c>
      <c r="H4989" s="245" t="s">
        <v>13071</v>
      </c>
      <c r="I4989" s="245" t="s">
        <v>24</v>
      </c>
      <c r="J4989" s="245" t="s">
        <v>569</v>
      </c>
      <c r="K4989" s="246" t="s">
        <v>20558</v>
      </c>
      <c r="L4989" s="245" t="s">
        <v>568</v>
      </c>
    </row>
    <row r="4990" spans="1:12" x14ac:dyDescent="0.25">
      <c r="A4990" s="245" t="s">
        <v>2037</v>
      </c>
      <c r="B4990" s="245" t="s">
        <v>2036</v>
      </c>
      <c r="C4990" s="245" t="s">
        <v>2403</v>
      </c>
      <c r="D4990" s="245" t="s">
        <v>2402</v>
      </c>
      <c r="E4990" s="246" t="s">
        <v>44</v>
      </c>
      <c r="F4990" s="245" t="s">
        <v>44</v>
      </c>
      <c r="G4990" s="245" t="s">
        <v>2408</v>
      </c>
      <c r="H4990" s="245" t="s">
        <v>13072</v>
      </c>
      <c r="I4990" s="245" t="s">
        <v>24</v>
      </c>
      <c r="J4990" s="245" t="s">
        <v>569</v>
      </c>
      <c r="K4990" s="246" t="s">
        <v>20559</v>
      </c>
      <c r="L4990" s="245" t="s">
        <v>568</v>
      </c>
    </row>
    <row r="4991" spans="1:12" x14ac:dyDescent="0.25">
      <c r="A4991" s="245" t="s">
        <v>2037</v>
      </c>
      <c r="B4991" s="245" t="s">
        <v>2036</v>
      </c>
      <c r="C4991" s="245" t="s">
        <v>2403</v>
      </c>
      <c r="D4991" s="245" t="s">
        <v>2402</v>
      </c>
      <c r="E4991" s="246" t="s">
        <v>44</v>
      </c>
      <c r="F4991" s="245" t="s">
        <v>44</v>
      </c>
      <c r="G4991" s="245" t="s">
        <v>2407</v>
      </c>
      <c r="H4991" s="245" t="s">
        <v>13073</v>
      </c>
      <c r="I4991" s="245" t="s">
        <v>24</v>
      </c>
      <c r="J4991" s="245" t="s">
        <v>569</v>
      </c>
      <c r="K4991" s="246" t="s">
        <v>20560</v>
      </c>
      <c r="L4991" s="245" t="s">
        <v>568</v>
      </c>
    </row>
    <row r="4992" spans="1:12" x14ac:dyDescent="0.25">
      <c r="A4992" s="245" t="s">
        <v>2037</v>
      </c>
      <c r="B4992" s="245" t="s">
        <v>2036</v>
      </c>
      <c r="C4992" s="245" t="s">
        <v>2403</v>
      </c>
      <c r="D4992" s="245" t="s">
        <v>2402</v>
      </c>
      <c r="E4992" s="246" t="s">
        <v>44</v>
      </c>
      <c r="F4992" s="245" t="s">
        <v>44</v>
      </c>
      <c r="G4992" s="245" t="s">
        <v>2406</v>
      </c>
      <c r="H4992" s="245" t="s">
        <v>13074</v>
      </c>
      <c r="I4992" s="245" t="s">
        <v>24</v>
      </c>
      <c r="J4992" s="245" t="s">
        <v>569</v>
      </c>
      <c r="K4992" s="246" t="s">
        <v>20561</v>
      </c>
      <c r="L4992" s="245" t="s">
        <v>568</v>
      </c>
    </row>
    <row r="4993" spans="1:12" x14ac:dyDescent="0.25">
      <c r="A4993" s="245" t="s">
        <v>2037</v>
      </c>
      <c r="B4993" s="245" t="s">
        <v>2036</v>
      </c>
      <c r="C4993" s="245" t="s">
        <v>2403</v>
      </c>
      <c r="D4993" s="245" t="s">
        <v>2402</v>
      </c>
      <c r="E4993" s="246" t="s">
        <v>44</v>
      </c>
      <c r="F4993" s="245" t="s">
        <v>44</v>
      </c>
      <c r="G4993" s="245" t="s">
        <v>2405</v>
      </c>
      <c r="H4993" s="245" t="s">
        <v>13075</v>
      </c>
      <c r="I4993" s="245" t="s">
        <v>24</v>
      </c>
      <c r="J4993" s="245" t="s">
        <v>569</v>
      </c>
      <c r="K4993" s="246" t="s">
        <v>13145</v>
      </c>
      <c r="L4993" s="245" t="s">
        <v>568</v>
      </c>
    </row>
    <row r="4994" spans="1:12" x14ac:dyDescent="0.25">
      <c r="A4994" s="245" t="s">
        <v>2037</v>
      </c>
      <c r="B4994" s="245" t="s">
        <v>2036</v>
      </c>
      <c r="C4994" s="245" t="s">
        <v>2403</v>
      </c>
      <c r="D4994" s="245" t="s">
        <v>2402</v>
      </c>
      <c r="E4994" s="246" t="s">
        <v>44</v>
      </c>
      <c r="F4994" s="245" t="s">
        <v>44</v>
      </c>
      <c r="G4994" s="245" t="s">
        <v>2404</v>
      </c>
      <c r="H4994" s="245" t="s">
        <v>13076</v>
      </c>
      <c r="I4994" s="245" t="s">
        <v>24</v>
      </c>
      <c r="J4994" s="245" t="s">
        <v>569</v>
      </c>
      <c r="K4994" s="246" t="s">
        <v>20562</v>
      </c>
      <c r="L4994" s="245" t="s">
        <v>568</v>
      </c>
    </row>
    <row r="4995" spans="1:12" x14ac:dyDescent="0.25">
      <c r="A4995" s="245" t="s">
        <v>2037</v>
      </c>
      <c r="B4995" s="245" t="s">
        <v>2036</v>
      </c>
      <c r="C4995" s="245" t="s">
        <v>2403</v>
      </c>
      <c r="D4995" s="245" t="s">
        <v>2402</v>
      </c>
      <c r="E4995" s="246" t="s">
        <v>44</v>
      </c>
      <c r="F4995" s="245" t="s">
        <v>44</v>
      </c>
      <c r="G4995" s="245" t="s">
        <v>2401</v>
      </c>
      <c r="H4995" s="245" t="s">
        <v>13077</v>
      </c>
      <c r="I4995" s="245" t="s">
        <v>24</v>
      </c>
      <c r="J4995" s="245" t="s">
        <v>569</v>
      </c>
      <c r="K4995" s="246" t="s">
        <v>20563</v>
      </c>
      <c r="L4995" s="245" t="s">
        <v>568</v>
      </c>
    </row>
    <row r="4996" spans="1:12" x14ac:dyDescent="0.25">
      <c r="A4996" s="245" t="s">
        <v>2037</v>
      </c>
      <c r="B4996" s="245" t="s">
        <v>2036</v>
      </c>
      <c r="C4996" s="245" t="s">
        <v>2403</v>
      </c>
      <c r="D4996" s="245" t="s">
        <v>2402</v>
      </c>
      <c r="E4996" s="246" t="s">
        <v>44</v>
      </c>
      <c r="F4996" s="245" t="s">
        <v>44</v>
      </c>
      <c r="G4996" s="245" t="s">
        <v>13078</v>
      </c>
      <c r="H4996" s="245" t="s">
        <v>13079</v>
      </c>
      <c r="I4996" s="245" t="s">
        <v>24</v>
      </c>
      <c r="J4996" s="245" t="s">
        <v>59</v>
      </c>
      <c r="K4996" s="246" t="s">
        <v>3483</v>
      </c>
      <c r="L4996" s="245" t="s">
        <v>568</v>
      </c>
    </row>
    <row r="4997" spans="1:12" x14ac:dyDescent="0.25">
      <c r="A4997" s="245" t="s">
        <v>2037</v>
      </c>
      <c r="B4997" s="245" t="s">
        <v>2036</v>
      </c>
      <c r="C4997" s="245" t="s">
        <v>2403</v>
      </c>
      <c r="D4997" s="245" t="s">
        <v>2402</v>
      </c>
      <c r="E4997" s="246" t="s">
        <v>44</v>
      </c>
      <c r="F4997" s="245" t="s">
        <v>44</v>
      </c>
      <c r="G4997" s="245" t="s">
        <v>13080</v>
      </c>
      <c r="H4997" s="245" t="s">
        <v>13081</v>
      </c>
      <c r="I4997" s="245" t="s">
        <v>24</v>
      </c>
      <c r="J4997" s="245" t="s">
        <v>59</v>
      </c>
      <c r="K4997" s="246" t="s">
        <v>5007</v>
      </c>
      <c r="L4997" s="245" t="s">
        <v>568</v>
      </c>
    </row>
    <row r="4998" spans="1:12" x14ac:dyDescent="0.25">
      <c r="A4998" s="245" t="s">
        <v>2037</v>
      </c>
      <c r="B4998" s="245" t="s">
        <v>2036</v>
      </c>
      <c r="C4998" s="245" t="s">
        <v>2403</v>
      </c>
      <c r="D4998" s="245" t="s">
        <v>2402</v>
      </c>
      <c r="E4998" s="246" t="s">
        <v>44</v>
      </c>
      <c r="F4998" s="245" t="s">
        <v>44</v>
      </c>
      <c r="G4998" s="245" t="s">
        <v>13082</v>
      </c>
      <c r="H4998" s="245" t="s">
        <v>13083</v>
      </c>
      <c r="I4998" s="245" t="s">
        <v>24</v>
      </c>
      <c r="J4998" s="245" t="s">
        <v>59</v>
      </c>
      <c r="K4998" s="246" t="s">
        <v>10530</v>
      </c>
      <c r="L4998" s="245" t="s">
        <v>568</v>
      </c>
    </row>
    <row r="4999" spans="1:12" x14ac:dyDescent="0.25">
      <c r="A4999" s="245" t="s">
        <v>2037</v>
      </c>
      <c r="B4999" s="245" t="s">
        <v>2036</v>
      </c>
      <c r="C4999" s="245" t="s">
        <v>2403</v>
      </c>
      <c r="D4999" s="245" t="s">
        <v>2402</v>
      </c>
      <c r="E4999" s="246" t="s">
        <v>44</v>
      </c>
      <c r="F4999" s="245" t="s">
        <v>44</v>
      </c>
      <c r="G4999" s="245" t="s">
        <v>13084</v>
      </c>
      <c r="H4999" s="245" t="s">
        <v>13085</v>
      </c>
      <c r="I4999" s="245" t="s">
        <v>24</v>
      </c>
      <c r="J4999" s="245" t="s">
        <v>59</v>
      </c>
      <c r="K4999" s="246" t="s">
        <v>4768</v>
      </c>
      <c r="L4999" s="245" t="s">
        <v>568</v>
      </c>
    </row>
    <row r="5000" spans="1:12" x14ac:dyDescent="0.25">
      <c r="A5000" s="245" t="s">
        <v>2037</v>
      </c>
      <c r="B5000" s="245" t="s">
        <v>2036</v>
      </c>
      <c r="C5000" s="245" t="s">
        <v>2403</v>
      </c>
      <c r="D5000" s="245" t="s">
        <v>2402</v>
      </c>
      <c r="E5000" s="246" t="s">
        <v>44</v>
      </c>
      <c r="F5000" s="245" t="s">
        <v>44</v>
      </c>
      <c r="G5000" s="245" t="s">
        <v>13086</v>
      </c>
      <c r="H5000" s="245" t="s">
        <v>13087</v>
      </c>
      <c r="I5000" s="245" t="s">
        <v>24</v>
      </c>
      <c r="J5000" s="245" t="s">
        <v>59</v>
      </c>
      <c r="K5000" s="246" t="s">
        <v>20564</v>
      </c>
      <c r="L5000" s="245" t="s">
        <v>568</v>
      </c>
    </row>
    <row r="5001" spans="1:12" x14ac:dyDescent="0.25">
      <c r="A5001" s="245" t="s">
        <v>2037</v>
      </c>
      <c r="B5001" s="245" t="s">
        <v>2036</v>
      </c>
      <c r="C5001" s="245" t="s">
        <v>2403</v>
      </c>
      <c r="D5001" s="245" t="s">
        <v>2402</v>
      </c>
      <c r="E5001" s="246" t="s">
        <v>44</v>
      </c>
      <c r="F5001" s="245" t="s">
        <v>44</v>
      </c>
      <c r="G5001" s="245" t="s">
        <v>13088</v>
      </c>
      <c r="H5001" s="245" t="s">
        <v>13089</v>
      </c>
      <c r="I5001" s="245" t="s">
        <v>24</v>
      </c>
      <c r="J5001" s="245" t="s">
        <v>59</v>
      </c>
      <c r="K5001" s="246" t="s">
        <v>2384</v>
      </c>
      <c r="L5001" s="245" t="s">
        <v>568</v>
      </c>
    </row>
    <row r="5002" spans="1:12" x14ac:dyDescent="0.25">
      <c r="A5002" s="245" t="s">
        <v>2037</v>
      </c>
      <c r="B5002" s="245" t="s">
        <v>2036</v>
      </c>
      <c r="C5002" s="245" t="s">
        <v>2403</v>
      </c>
      <c r="D5002" s="245" t="s">
        <v>2402</v>
      </c>
      <c r="E5002" s="246" t="s">
        <v>44</v>
      </c>
      <c r="F5002" s="245" t="s">
        <v>44</v>
      </c>
      <c r="G5002" s="245" t="s">
        <v>13090</v>
      </c>
      <c r="H5002" s="245" t="s">
        <v>13091</v>
      </c>
      <c r="I5002" s="245" t="s">
        <v>24</v>
      </c>
      <c r="J5002" s="245" t="s">
        <v>59</v>
      </c>
      <c r="K5002" s="246" t="s">
        <v>8230</v>
      </c>
      <c r="L5002" s="245" t="s">
        <v>568</v>
      </c>
    </row>
    <row r="5003" spans="1:12" x14ac:dyDescent="0.25">
      <c r="A5003" s="245" t="s">
        <v>2037</v>
      </c>
      <c r="B5003" s="245" t="s">
        <v>2036</v>
      </c>
      <c r="C5003" s="245" t="s">
        <v>2403</v>
      </c>
      <c r="D5003" s="245" t="s">
        <v>2402</v>
      </c>
      <c r="E5003" s="246" t="s">
        <v>44</v>
      </c>
      <c r="F5003" s="245" t="s">
        <v>44</v>
      </c>
      <c r="G5003" s="245" t="s">
        <v>13092</v>
      </c>
      <c r="H5003" s="245" t="s">
        <v>13093</v>
      </c>
      <c r="I5003" s="245" t="s">
        <v>24</v>
      </c>
      <c r="J5003" s="245" t="s">
        <v>59</v>
      </c>
      <c r="K5003" s="246" t="s">
        <v>8479</v>
      </c>
      <c r="L5003" s="245" t="s">
        <v>568</v>
      </c>
    </row>
    <row r="5004" spans="1:12" x14ac:dyDescent="0.25">
      <c r="A5004" s="245" t="s">
        <v>2037</v>
      </c>
      <c r="B5004" s="245" t="s">
        <v>2036</v>
      </c>
      <c r="C5004" s="245" t="s">
        <v>2403</v>
      </c>
      <c r="D5004" s="245" t="s">
        <v>2402</v>
      </c>
      <c r="E5004" s="246" t="s">
        <v>44</v>
      </c>
      <c r="F5004" s="245" t="s">
        <v>44</v>
      </c>
      <c r="G5004" s="245" t="s">
        <v>13094</v>
      </c>
      <c r="H5004" s="245" t="s">
        <v>13095</v>
      </c>
      <c r="I5004" s="245" t="s">
        <v>24</v>
      </c>
      <c r="J5004" s="245" t="s">
        <v>59</v>
      </c>
      <c r="K5004" s="246" t="s">
        <v>20565</v>
      </c>
      <c r="L5004" s="245" t="s">
        <v>568</v>
      </c>
    </row>
    <row r="5005" spans="1:12" x14ac:dyDescent="0.25">
      <c r="A5005" s="245" t="s">
        <v>2037</v>
      </c>
      <c r="B5005" s="245" t="s">
        <v>2036</v>
      </c>
      <c r="C5005" s="245" t="s">
        <v>2403</v>
      </c>
      <c r="D5005" s="245" t="s">
        <v>2402</v>
      </c>
      <c r="E5005" s="246" t="s">
        <v>44</v>
      </c>
      <c r="F5005" s="245" t="s">
        <v>44</v>
      </c>
      <c r="G5005" s="245" t="s">
        <v>13096</v>
      </c>
      <c r="H5005" s="245" t="s">
        <v>13097</v>
      </c>
      <c r="I5005" s="245" t="s">
        <v>24</v>
      </c>
      <c r="J5005" s="245" t="s">
        <v>59</v>
      </c>
      <c r="K5005" s="246" t="s">
        <v>1995</v>
      </c>
      <c r="L5005" s="245" t="s">
        <v>568</v>
      </c>
    </row>
    <row r="5006" spans="1:12" x14ac:dyDescent="0.25">
      <c r="A5006" s="245" t="s">
        <v>2037</v>
      </c>
      <c r="B5006" s="245" t="s">
        <v>2036</v>
      </c>
      <c r="C5006" s="245" t="s">
        <v>2403</v>
      </c>
      <c r="D5006" s="245" t="s">
        <v>2402</v>
      </c>
      <c r="E5006" s="246" t="s">
        <v>44</v>
      </c>
      <c r="F5006" s="245" t="s">
        <v>44</v>
      </c>
      <c r="G5006" s="245" t="s">
        <v>13098</v>
      </c>
      <c r="H5006" s="245" t="s">
        <v>13099</v>
      </c>
      <c r="I5006" s="245" t="s">
        <v>24</v>
      </c>
      <c r="J5006" s="245" t="s">
        <v>59</v>
      </c>
      <c r="K5006" s="246" t="s">
        <v>2027</v>
      </c>
      <c r="L5006" s="245" t="s">
        <v>568</v>
      </c>
    </row>
    <row r="5007" spans="1:12" x14ac:dyDescent="0.25">
      <c r="A5007" s="245" t="s">
        <v>2037</v>
      </c>
      <c r="B5007" s="245" t="s">
        <v>2036</v>
      </c>
      <c r="C5007" s="245" t="s">
        <v>2403</v>
      </c>
      <c r="D5007" s="245" t="s">
        <v>2402</v>
      </c>
      <c r="E5007" s="246" t="s">
        <v>44</v>
      </c>
      <c r="F5007" s="245" t="s">
        <v>44</v>
      </c>
      <c r="G5007" s="245" t="s">
        <v>13100</v>
      </c>
      <c r="H5007" s="245" t="s">
        <v>13101</v>
      </c>
      <c r="I5007" s="245" t="s">
        <v>24</v>
      </c>
      <c r="J5007" s="245" t="s">
        <v>59</v>
      </c>
      <c r="K5007" s="246" t="s">
        <v>20481</v>
      </c>
      <c r="L5007" s="245" t="s">
        <v>568</v>
      </c>
    </row>
    <row r="5008" spans="1:12" x14ac:dyDescent="0.25">
      <c r="A5008" s="245" t="s">
        <v>2037</v>
      </c>
      <c r="B5008" s="245" t="s">
        <v>2036</v>
      </c>
      <c r="C5008" s="245" t="s">
        <v>2403</v>
      </c>
      <c r="D5008" s="245" t="s">
        <v>2402</v>
      </c>
      <c r="E5008" s="246" t="s">
        <v>44</v>
      </c>
      <c r="F5008" s="245" t="s">
        <v>44</v>
      </c>
      <c r="G5008" s="245" t="s">
        <v>13102</v>
      </c>
      <c r="H5008" s="245" t="s">
        <v>13103</v>
      </c>
      <c r="I5008" s="245" t="s">
        <v>24</v>
      </c>
      <c r="J5008" s="245" t="s">
        <v>59</v>
      </c>
      <c r="K5008" s="246" t="s">
        <v>1995</v>
      </c>
      <c r="L5008" s="245" t="s">
        <v>568</v>
      </c>
    </row>
    <row r="5009" spans="1:12" x14ac:dyDescent="0.25">
      <c r="A5009" s="245" t="s">
        <v>2037</v>
      </c>
      <c r="B5009" s="245" t="s">
        <v>2036</v>
      </c>
      <c r="C5009" s="245" t="s">
        <v>2403</v>
      </c>
      <c r="D5009" s="245" t="s">
        <v>2402</v>
      </c>
      <c r="E5009" s="246" t="s">
        <v>44</v>
      </c>
      <c r="F5009" s="245" t="s">
        <v>44</v>
      </c>
      <c r="G5009" s="245" t="s">
        <v>13104</v>
      </c>
      <c r="H5009" s="245" t="s">
        <v>13105</v>
      </c>
      <c r="I5009" s="245" t="s">
        <v>24</v>
      </c>
      <c r="J5009" s="245" t="s">
        <v>59</v>
      </c>
      <c r="K5009" s="246" t="s">
        <v>8467</v>
      </c>
      <c r="L5009" s="245" t="s">
        <v>568</v>
      </c>
    </row>
    <row r="5010" spans="1:12" x14ac:dyDescent="0.25">
      <c r="A5010" s="245" t="s">
        <v>2037</v>
      </c>
      <c r="B5010" s="245" t="s">
        <v>2036</v>
      </c>
      <c r="C5010" s="245" t="s">
        <v>2403</v>
      </c>
      <c r="D5010" s="245" t="s">
        <v>2402</v>
      </c>
      <c r="E5010" s="246" t="s">
        <v>44</v>
      </c>
      <c r="F5010" s="245" t="s">
        <v>44</v>
      </c>
      <c r="G5010" s="245" t="s">
        <v>13106</v>
      </c>
      <c r="H5010" s="245" t="s">
        <v>13107</v>
      </c>
      <c r="I5010" s="245" t="s">
        <v>24</v>
      </c>
      <c r="J5010" s="245" t="s">
        <v>59</v>
      </c>
      <c r="K5010" s="246" t="s">
        <v>8494</v>
      </c>
      <c r="L5010" s="245" t="s">
        <v>568</v>
      </c>
    </row>
    <row r="5011" spans="1:12" x14ac:dyDescent="0.25">
      <c r="A5011" s="245" t="s">
        <v>2037</v>
      </c>
      <c r="B5011" s="245" t="s">
        <v>2036</v>
      </c>
      <c r="C5011" s="245" t="s">
        <v>2403</v>
      </c>
      <c r="D5011" s="245" t="s">
        <v>2402</v>
      </c>
      <c r="E5011" s="246" t="s">
        <v>44</v>
      </c>
      <c r="F5011" s="245" t="s">
        <v>44</v>
      </c>
      <c r="G5011" s="245" t="s">
        <v>13108</v>
      </c>
      <c r="H5011" s="245" t="s">
        <v>13109</v>
      </c>
      <c r="I5011" s="245" t="s">
        <v>24</v>
      </c>
      <c r="J5011" s="245" t="s">
        <v>59</v>
      </c>
      <c r="K5011" s="246" t="s">
        <v>1561</v>
      </c>
      <c r="L5011" s="245" t="s">
        <v>568</v>
      </c>
    </row>
    <row r="5012" spans="1:12" x14ac:dyDescent="0.25">
      <c r="A5012" s="245" t="s">
        <v>2037</v>
      </c>
      <c r="B5012" s="245" t="s">
        <v>2036</v>
      </c>
      <c r="C5012" s="245" t="s">
        <v>2403</v>
      </c>
      <c r="D5012" s="245" t="s">
        <v>2402</v>
      </c>
      <c r="E5012" s="246" t="s">
        <v>44</v>
      </c>
      <c r="F5012" s="245" t="s">
        <v>44</v>
      </c>
      <c r="G5012" s="245" t="s">
        <v>13110</v>
      </c>
      <c r="H5012" s="245" t="s">
        <v>13111</v>
      </c>
      <c r="I5012" s="245" t="s">
        <v>24</v>
      </c>
      <c r="J5012" s="245" t="s">
        <v>59</v>
      </c>
      <c r="K5012" s="246" t="s">
        <v>2842</v>
      </c>
      <c r="L5012" s="245" t="s">
        <v>568</v>
      </c>
    </row>
    <row r="5013" spans="1:12" x14ac:dyDescent="0.25">
      <c r="A5013" s="245" t="s">
        <v>2037</v>
      </c>
      <c r="B5013" s="245" t="s">
        <v>2036</v>
      </c>
      <c r="C5013" s="245" t="s">
        <v>2403</v>
      </c>
      <c r="D5013" s="245" t="s">
        <v>2402</v>
      </c>
      <c r="E5013" s="246" t="s">
        <v>44</v>
      </c>
      <c r="F5013" s="245" t="s">
        <v>44</v>
      </c>
      <c r="G5013" s="245" t="s">
        <v>13112</v>
      </c>
      <c r="H5013" s="245" t="s">
        <v>13113</v>
      </c>
      <c r="I5013" s="245" t="s">
        <v>24</v>
      </c>
      <c r="J5013" s="245" t="s">
        <v>59</v>
      </c>
      <c r="K5013" s="246" t="s">
        <v>1912</v>
      </c>
      <c r="L5013" s="245" t="s">
        <v>568</v>
      </c>
    </row>
    <row r="5014" spans="1:12" x14ac:dyDescent="0.25">
      <c r="A5014" s="245" t="s">
        <v>2037</v>
      </c>
      <c r="B5014" s="245" t="s">
        <v>2036</v>
      </c>
      <c r="C5014" s="245" t="s">
        <v>2403</v>
      </c>
      <c r="D5014" s="245" t="s">
        <v>2402</v>
      </c>
      <c r="E5014" s="246" t="s">
        <v>44</v>
      </c>
      <c r="F5014" s="245" t="s">
        <v>44</v>
      </c>
      <c r="G5014" s="245" t="s">
        <v>13114</v>
      </c>
      <c r="H5014" s="245" t="s">
        <v>13115</v>
      </c>
      <c r="I5014" s="245" t="s">
        <v>24</v>
      </c>
      <c r="J5014" s="245" t="s">
        <v>59</v>
      </c>
      <c r="K5014" s="246" t="s">
        <v>20566</v>
      </c>
      <c r="L5014" s="245" t="s">
        <v>568</v>
      </c>
    </row>
    <row r="5015" spans="1:12" x14ac:dyDescent="0.25">
      <c r="A5015" s="245" t="s">
        <v>2037</v>
      </c>
      <c r="B5015" s="245" t="s">
        <v>2036</v>
      </c>
      <c r="C5015" s="245" t="s">
        <v>2403</v>
      </c>
      <c r="D5015" s="245" t="s">
        <v>2402</v>
      </c>
      <c r="E5015" s="246" t="s">
        <v>44</v>
      </c>
      <c r="F5015" s="245" t="s">
        <v>44</v>
      </c>
      <c r="G5015" s="245" t="s">
        <v>13116</v>
      </c>
      <c r="H5015" s="245" t="s">
        <v>13117</v>
      </c>
      <c r="I5015" s="245" t="s">
        <v>24</v>
      </c>
      <c r="J5015" s="245" t="s">
        <v>59</v>
      </c>
      <c r="K5015" s="246" t="s">
        <v>20567</v>
      </c>
      <c r="L5015" s="245" t="s">
        <v>568</v>
      </c>
    </row>
    <row r="5016" spans="1:12" x14ac:dyDescent="0.25">
      <c r="A5016" s="245" t="s">
        <v>2037</v>
      </c>
      <c r="B5016" s="245" t="s">
        <v>2036</v>
      </c>
      <c r="C5016" s="245" t="s">
        <v>2403</v>
      </c>
      <c r="D5016" s="245" t="s">
        <v>2402</v>
      </c>
      <c r="E5016" s="246" t="s">
        <v>44</v>
      </c>
      <c r="F5016" s="245" t="s">
        <v>44</v>
      </c>
      <c r="G5016" s="245" t="s">
        <v>13118</v>
      </c>
      <c r="H5016" s="245" t="s">
        <v>13119</v>
      </c>
      <c r="I5016" s="245" t="s">
        <v>24</v>
      </c>
      <c r="J5016" s="245" t="s">
        <v>59</v>
      </c>
      <c r="K5016" s="246" t="s">
        <v>20568</v>
      </c>
      <c r="L5016" s="245" t="s">
        <v>568</v>
      </c>
    </row>
    <row r="5017" spans="1:12" x14ac:dyDescent="0.25">
      <c r="A5017" s="245" t="s">
        <v>2037</v>
      </c>
      <c r="B5017" s="245" t="s">
        <v>2036</v>
      </c>
      <c r="C5017" s="245" t="s">
        <v>2403</v>
      </c>
      <c r="D5017" s="245" t="s">
        <v>2402</v>
      </c>
      <c r="E5017" s="246" t="s">
        <v>44</v>
      </c>
      <c r="F5017" s="245" t="s">
        <v>44</v>
      </c>
      <c r="G5017" s="245" t="s">
        <v>13120</v>
      </c>
      <c r="H5017" s="245" t="s">
        <v>13121</v>
      </c>
      <c r="I5017" s="245" t="s">
        <v>24</v>
      </c>
      <c r="J5017" s="245" t="s">
        <v>59</v>
      </c>
      <c r="K5017" s="246" t="s">
        <v>20569</v>
      </c>
      <c r="L5017" s="245" t="s">
        <v>568</v>
      </c>
    </row>
    <row r="5018" spans="1:12" x14ac:dyDescent="0.25">
      <c r="A5018" s="245" t="s">
        <v>2037</v>
      </c>
      <c r="B5018" s="245" t="s">
        <v>2036</v>
      </c>
      <c r="C5018" s="245" t="s">
        <v>2403</v>
      </c>
      <c r="D5018" s="245" t="s">
        <v>2402</v>
      </c>
      <c r="E5018" s="246" t="s">
        <v>44</v>
      </c>
      <c r="F5018" s="245" t="s">
        <v>44</v>
      </c>
      <c r="G5018" s="245" t="s">
        <v>13122</v>
      </c>
      <c r="H5018" s="245" t="s">
        <v>13123</v>
      </c>
      <c r="I5018" s="245" t="s">
        <v>24</v>
      </c>
      <c r="J5018" s="245" t="s">
        <v>59</v>
      </c>
      <c r="K5018" s="246" t="s">
        <v>20570</v>
      </c>
      <c r="L5018" s="245" t="s">
        <v>568</v>
      </c>
    </row>
    <row r="5019" spans="1:12" x14ac:dyDescent="0.25">
      <c r="A5019" s="245" t="s">
        <v>2037</v>
      </c>
      <c r="B5019" s="245" t="s">
        <v>2036</v>
      </c>
      <c r="C5019" s="245" t="s">
        <v>2403</v>
      </c>
      <c r="D5019" s="245" t="s">
        <v>2402</v>
      </c>
      <c r="E5019" s="246" t="s">
        <v>44</v>
      </c>
      <c r="F5019" s="245" t="s">
        <v>44</v>
      </c>
      <c r="G5019" s="245" t="s">
        <v>13124</v>
      </c>
      <c r="H5019" s="245" t="s">
        <v>13125</v>
      </c>
      <c r="I5019" s="245" t="s">
        <v>24</v>
      </c>
      <c r="J5019" s="245" t="s">
        <v>59</v>
      </c>
      <c r="K5019" s="246" t="s">
        <v>20571</v>
      </c>
      <c r="L5019" s="245" t="s">
        <v>568</v>
      </c>
    </row>
    <row r="5020" spans="1:12" x14ac:dyDescent="0.25">
      <c r="A5020" s="245" t="s">
        <v>2037</v>
      </c>
      <c r="B5020" s="245" t="s">
        <v>2036</v>
      </c>
      <c r="C5020" s="245" t="s">
        <v>2403</v>
      </c>
      <c r="D5020" s="245" t="s">
        <v>2402</v>
      </c>
      <c r="E5020" s="246" t="s">
        <v>44</v>
      </c>
      <c r="F5020" s="245" t="s">
        <v>44</v>
      </c>
      <c r="G5020" s="245" t="s">
        <v>13126</v>
      </c>
      <c r="H5020" s="245" t="s">
        <v>13127</v>
      </c>
      <c r="I5020" s="245" t="s">
        <v>24</v>
      </c>
      <c r="J5020" s="245" t="s">
        <v>59</v>
      </c>
      <c r="K5020" s="246" t="s">
        <v>20572</v>
      </c>
      <c r="L5020" s="245" t="s">
        <v>568</v>
      </c>
    </row>
    <row r="5021" spans="1:12" x14ac:dyDescent="0.25">
      <c r="A5021" s="245" t="s">
        <v>2037</v>
      </c>
      <c r="B5021" s="245" t="s">
        <v>2036</v>
      </c>
      <c r="C5021" s="245" t="s">
        <v>2403</v>
      </c>
      <c r="D5021" s="245" t="s">
        <v>2402</v>
      </c>
      <c r="E5021" s="246" t="s">
        <v>44</v>
      </c>
      <c r="F5021" s="245" t="s">
        <v>44</v>
      </c>
      <c r="G5021" s="245" t="s">
        <v>13128</v>
      </c>
      <c r="H5021" s="245" t="s">
        <v>13129</v>
      </c>
      <c r="I5021" s="245" t="s">
        <v>24</v>
      </c>
      <c r="J5021" s="245" t="s">
        <v>59</v>
      </c>
      <c r="K5021" s="246" t="s">
        <v>20573</v>
      </c>
      <c r="L5021" s="245" t="s">
        <v>568</v>
      </c>
    </row>
    <row r="5022" spans="1:12" x14ac:dyDescent="0.25">
      <c r="A5022" s="245" t="s">
        <v>2037</v>
      </c>
      <c r="B5022" s="245" t="s">
        <v>2036</v>
      </c>
      <c r="C5022" s="245" t="s">
        <v>2403</v>
      </c>
      <c r="D5022" s="245" t="s">
        <v>2402</v>
      </c>
      <c r="E5022" s="246" t="s">
        <v>44</v>
      </c>
      <c r="F5022" s="245" t="s">
        <v>44</v>
      </c>
      <c r="G5022" s="245" t="s">
        <v>13131</v>
      </c>
      <c r="H5022" s="245" t="s">
        <v>13132</v>
      </c>
      <c r="I5022" s="245" t="s">
        <v>24</v>
      </c>
      <c r="J5022" s="245" t="s">
        <v>59</v>
      </c>
      <c r="K5022" s="246" t="s">
        <v>20574</v>
      </c>
      <c r="L5022" s="245" t="s">
        <v>568</v>
      </c>
    </row>
    <row r="5023" spans="1:12" x14ac:dyDescent="0.25">
      <c r="A5023" s="245" t="s">
        <v>2037</v>
      </c>
      <c r="B5023" s="245" t="s">
        <v>2036</v>
      </c>
      <c r="C5023" s="245" t="s">
        <v>2403</v>
      </c>
      <c r="D5023" s="245" t="s">
        <v>2402</v>
      </c>
      <c r="E5023" s="246" t="s">
        <v>44</v>
      </c>
      <c r="F5023" s="245" t="s">
        <v>44</v>
      </c>
      <c r="G5023" s="245" t="s">
        <v>13133</v>
      </c>
      <c r="H5023" s="245" t="s">
        <v>13134</v>
      </c>
      <c r="I5023" s="245" t="s">
        <v>24</v>
      </c>
      <c r="J5023" s="245" t="s">
        <v>569</v>
      </c>
      <c r="K5023" s="246" t="s">
        <v>20575</v>
      </c>
      <c r="L5023" s="245" t="s">
        <v>568</v>
      </c>
    </row>
    <row r="5024" spans="1:12" x14ac:dyDescent="0.25">
      <c r="A5024" s="245" t="s">
        <v>2037</v>
      </c>
      <c r="B5024" s="245" t="s">
        <v>2036</v>
      </c>
      <c r="C5024" s="245" t="s">
        <v>2403</v>
      </c>
      <c r="D5024" s="245" t="s">
        <v>2402</v>
      </c>
      <c r="E5024" s="246" t="s">
        <v>44</v>
      </c>
      <c r="F5024" s="245" t="s">
        <v>44</v>
      </c>
      <c r="G5024" s="245" t="s">
        <v>13135</v>
      </c>
      <c r="H5024" s="245" t="s">
        <v>13136</v>
      </c>
      <c r="I5024" s="245" t="s">
        <v>24</v>
      </c>
      <c r="J5024" s="245" t="s">
        <v>569</v>
      </c>
      <c r="K5024" s="246" t="s">
        <v>20576</v>
      </c>
      <c r="L5024" s="245" t="s">
        <v>568</v>
      </c>
    </row>
    <row r="5025" spans="1:12" x14ac:dyDescent="0.25">
      <c r="A5025" s="245" t="s">
        <v>2037</v>
      </c>
      <c r="B5025" s="245" t="s">
        <v>2036</v>
      </c>
      <c r="C5025" s="245" t="s">
        <v>2403</v>
      </c>
      <c r="D5025" s="245" t="s">
        <v>2402</v>
      </c>
      <c r="E5025" s="246" t="s">
        <v>44</v>
      </c>
      <c r="F5025" s="245" t="s">
        <v>44</v>
      </c>
      <c r="G5025" s="245" t="s">
        <v>13137</v>
      </c>
      <c r="H5025" s="245" t="s">
        <v>13138</v>
      </c>
      <c r="I5025" s="245" t="s">
        <v>24</v>
      </c>
      <c r="J5025" s="245" t="s">
        <v>59</v>
      </c>
      <c r="K5025" s="246" t="s">
        <v>20577</v>
      </c>
      <c r="L5025" s="245" t="s">
        <v>568</v>
      </c>
    </row>
    <row r="5026" spans="1:12" x14ac:dyDescent="0.25">
      <c r="A5026" s="245" t="s">
        <v>2037</v>
      </c>
      <c r="B5026" s="245" t="s">
        <v>2036</v>
      </c>
      <c r="C5026" s="245" t="s">
        <v>2403</v>
      </c>
      <c r="D5026" s="245" t="s">
        <v>2402</v>
      </c>
      <c r="E5026" s="246" t="s">
        <v>44</v>
      </c>
      <c r="F5026" s="245" t="s">
        <v>44</v>
      </c>
      <c r="G5026" s="245" t="s">
        <v>13139</v>
      </c>
      <c r="H5026" s="245" t="s">
        <v>13140</v>
      </c>
      <c r="I5026" s="245" t="s">
        <v>24</v>
      </c>
      <c r="J5026" s="245" t="s">
        <v>59</v>
      </c>
      <c r="K5026" s="246" t="s">
        <v>20578</v>
      </c>
      <c r="L5026" s="245" t="s">
        <v>568</v>
      </c>
    </row>
    <row r="5027" spans="1:12" x14ac:dyDescent="0.25">
      <c r="A5027" s="245" t="s">
        <v>2037</v>
      </c>
      <c r="B5027" s="245" t="s">
        <v>2036</v>
      </c>
      <c r="C5027" s="245" t="s">
        <v>2394</v>
      </c>
      <c r="D5027" s="245" t="s">
        <v>2393</v>
      </c>
      <c r="E5027" s="246" t="s">
        <v>44</v>
      </c>
      <c r="F5027" s="245" t="s">
        <v>44</v>
      </c>
      <c r="G5027" s="245" t="s">
        <v>2400</v>
      </c>
      <c r="H5027" s="245" t="s">
        <v>20579</v>
      </c>
      <c r="I5027" s="245" t="s">
        <v>24</v>
      </c>
      <c r="J5027" s="245" t="s">
        <v>59</v>
      </c>
      <c r="K5027" s="246" t="s">
        <v>20580</v>
      </c>
      <c r="L5027" s="245" t="s">
        <v>568</v>
      </c>
    </row>
    <row r="5028" spans="1:12" x14ac:dyDescent="0.25">
      <c r="A5028" s="245" t="s">
        <v>2037</v>
      </c>
      <c r="B5028" s="245" t="s">
        <v>2036</v>
      </c>
      <c r="C5028" s="245" t="s">
        <v>2394</v>
      </c>
      <c r="D5028" s="245" t="s">
        <v>2393</v>
      </c>
      <c r="E5028" s="246" t="s">
        <v>44</v>
      </c>
      <c r="F5028" s="245" t="s">
        <v>44</v>
      </c>
      <c r="G5028" s="245" t="s">
        <v>2399</v>
      </c>
      <c r="H5028" s="245" t="s">
        <v>20581</v>
      </c>
      <c r="I5028" s="245" t="s">
        <v>24</v>
      </c>
      <c r="J5028" s="245" t="s">
        <v>59</v>
      </c>
      <c r="K5028" s="246" t="s">
        <v>17371</v>
      </c>
      <c r="L5028" s="245" t="s">
        <v>568</v>
      </c>
    </row>
    <row r="5029" spans="1:12" x14ac:dyDescent="0.25">
      <c r="A5029" s="245" t="s">
        <v>2037</v>
      </c>
      <c r="B5029" s="245" t="s">
        <v>2036</v>
      </c>
      <c r="C5029" s="245" t="s">
        <v>2394</v>
      </c>
      <c r="D5029" s="245" t="s">
        <v>2393</v>
      </c>
      <c r="E5029" s="246" t="s">
        <v>44</v>
      </c>
      <c r="F5029" s="245" t="s">
        <v>44</v>
      </c>
      <c r="G5029" s="245" t="s">
        <v>2398</v>
      </c>
      <c r="H5029" s="245" t="s">
        <v>20582</v>
      </c>
      <c r="I5029" s="245" t="s">
        <v>24</v>
      </c>
      <c r="J5029" s="245" t="s">
        <v>59</v>
      </c>
      <c r="K5029" s="246" t="s">
        <v>13314</v>
      </c>
      <c r="L5029" s="245" t="s">
        <v>568</v>
      </c>
    </row>
    <row r="5030" spans="1:12" x14ac:dyDescent="0.25">
      <c r="A5030" s="245" t="s">
        <v>2037</v>
      </c>
      <c r="B5030" s="245" t="s">
        <v>2036</v>
      </c>
      <c r="C5030" s="245" t="s">
        <v>2394</v>
      </c>
      <c r="D5030" s="245" t="s">
        <v>2393</v>
      </c>
      <c r="E5030" s="246" t="s">
        <v>44</v>
      </c>
      <c r="F5030" s="245" t="s">
        <v>44</v>
      </c>
      <c r="G5030" s="245" t="s">
        <v>2397</v>
      </c>
      <c r="H5030" s="245" t="s">
        <v>20583</v>
      </c>
      <c r="I5030" s="245" t="s">
        <v>24</v>
      </c>
      <c r="J5030" s="245" t="s">
        <v>59</v>
      </c>
      <c r="K5030" s="246" t="s">
        <v>20584</v>
      </c>
      <c r="L5030" s="245" t="s">
        <v>568</v>
      </c>
    </row>
    <row r="5031" spans="1:12" x14ac:dyDescent="0.25">
      <c r="A5031" s="245" t="s">
        <v>2037</v>
      </c>
      <c r="B5031" s="245" t="s">
        <v>2036</v>
      </c>
      <c r="C5031" s="245" t="s">
        <v>2394</v>
      </c>
      <c r="D5031" s="245" t="s">
        <v>2393</v>
      </c>
      <c r="E5031" s="246" t="s">
        <v>44</v>
      </c>
      <c r="F5031" s="245" t="s">
        <v>44</v>
      </c>
      <c r="G5031" s="245" t="s">
        <v>2396</v>
      </c>
      <c r="H5031" s="245" t="s">
        <v>20585</v>
      </c>
      <c r="I5031" s="245" t="s">
        <v>24</v>
      </c>
      <c r="J5031" s="245" t="s">
        <v>59</v>
      </c>
      <c r="K5031" s="246" t="s">
        <v>14998</v>
      </c>
      <c r="L5031" s="245" t="s">
        <v>568</v>
      </c>
    </row>
    <row r="5032" spans="1:12" x14ac:dyDescent="0.25">
      <c r="A5032" s="245" t="s">
        <v>2037</v>
      </c>
      <c r="B5032" s="245" t="s">
        <v>2036</v>
      </c>
      <c r="C5032" s="245" t="s">
        <v>2394</v>
      </c>
      <c r="D5032" s="245" t="s">
        <v>2393</v>
      </c>
      <c r="E5032" s="246" t="s">
        <v>44</v>
      </c>
      <c r="F5032" s="245" t="s">
        <v>44</v>
      </c>
      <c r="G5032" s="245" t="s">
        <v>2395</v>
      </c>
      <c r="H5032" s="245" t="s">
        <v>20586</v>
      </c>
      <c r="I5032" s="245" t="s">
        <v>24</v>
      </c>
      <c r="J5032" s="245" t="s">
        <v>59</v>
      </c>
      <c r="K5032" s="246" t="s">
        <v>3398</v>
      </c>
      <c r="L5032" s="245" t="s">
        <v>568</v>
      </c>
    </row>
    <row r="5033" spans="1:12" x14ac:dyDescent="0.25">
      <c r="A5033" s="245" t="s">
        <v>2037</v>
      </c>
      <c r="B5033" s="245" t="s">
        <v>2036</v>
      </c>
      <c r="C5033" s="245" t="s">
        <v>2394</v>
      </c>
      <c r="D5033" s="245" t="s">
        <v>2393</v>
      </c>
      <c r="E5033" s="246" t="s">
        <v>44</v>
      </c>
      <c r="F5033" s="245" t="s">
        <v>44</v>
      </c>
      <c r="G5033" s="245" t="s">
        <v>2392</v>
      </c>
      <c r="H5033" s="245" t="s">
        <v>20587</v>
      </c>
      <c r="I5033" s="245" t="s">
        <v>24</v>
      </c>
      <c r="J5033" s="245" t="s">
        <v>59</v>
      </c>
      <c r="K5033" s="246" t="s">
        <v>10490</v>
      </c>
      <c r="L5033" s="245" t="s">
        <v>568</v>
      </c>
    </row>
    <row r="5034" spans="1:12" x14ac:dyDescent="0.25">
      <c r="A5034" s="245" t="s">
        <v>2037</v>
      </c>
      <c r="B5034" s="245" t="s">
        <v>2036</v>
      </c>
      <c r="C5034" s="245" t="s">
        <v>2394</v>
      </c>
      <c r="D5034" s="245" t="s">
        <v>2393</v>
      </c>
      <c r="E5034" s="246" t="s">
        <v>44</v>
      </c>
      <c r="F5034" s="245" t="s">
        <v>44</v>
      </c>
      <c r="G5034" s="245" t="s">
        <v>20588</v>
      </c>
      <c r="H5034" s="245" t="s">
        <v>20589</v>
      </c>
      <c r="I5034" s="245" t="s">
        <v>24</v>
      </c>
      <c r="J5034" s="245" t="s">
        <v>59</v>
      </c>
      <c r="K5034" s="246" t="s">
        <v>446</v>
      </c>
      <c r="L5034" s="245" t="s">
        <v>568</v>
      </c>
    </row>
    <row r="5035" spans="1:12" x14ac:dyDescent="0.25">
      <c r="A5035" s="245" t="s">
        <v>2037</v>
      </c>
      <c r="B5035" s="245" t="s">
        <v>2036</v>
      </c>
      <c r="C5035" s="245" t="s">
        <v>2394</v>
      </c>
      <c r="D5035" s="245" t="s">
        <v>2393</v>
      </c>
      <c r="E5035" s="246" t="s">
        <v>44</v>
      </c>
      <c r="F5035" s="245" t="s">
        <v>44</v>
      </c>
      <c r="G5035" s="245" t="s">
        <v>20590</v>
      </c>
      <c r="H5035" s="245" t="s">
        <v>20591</v>
      </c>
      <c r="I5035" s="245" t="s">
        <v>24</v>
      </c>
      <c r="J5035" s="245" t="s">
        <v>59</v>
      </c>
      <c r="K5035" s="246" t="s">
        <v>8910</v>
      </c>
      <c r="L5035" s="245" t="s">
        <v>568</v>
      </c>
    </row>
    <row r="5036" spans="1:12" x14ac:dyDescent="0.25">
      <c r="A5036" s="245" t="s">
        <v>2037</v>
      </c>
      <c r="B5036" s="245" t="s">
        <v>2036</v>
      </c>
      <c r="C5036" s="245" t="s">
        <v>2394</v>
      </c>
      <c r="D5036" s="245" t="s">
        <v>2393</v>
      </c>
      <c r="E5036" s="246" t="s">
        <v>44</v>
      </c>
      <c r="F5036" s="245" t="s">
        <v>44</v>
      </c>
      <c r="G5036" s="245" t="s">
        <v>20592</v>
      </c>
      <c r="H5036" s="245" t="s">
        <v>20593</v>
      </c>
      <c r="I5036" s="245" t="s">
        <v>24</v>
      </c>
      <c r="J5036" s="245" t="s">
        <v>59</v>
      </c>
      <c r="K5036" s="246" t="s">
        <v>20594</v>
      </c>
      <c r="L5036" s="245" t="s">
        <v>568</v>
      </c>
    </row>
    <row r="5037" spans="1:12" x14ac:dyDescent="0.25">
      <c r="A5037" s="245" t="s">
        <v>2037</v>
      </c>
      <c r="B5037" s="245" t="s">
        <v>2036</v>
      </c>
      <c r="C5037" s="245" t="s">
        <v>2394</v>
      </c>
      <c r="D5037" s="245" t="s">
        <v>2393</v>
      </c>
      <c r="E5037" s="246" t="s">
        <v>44</v>
      </c>
      <c r="F5037" s="245" t="s">
        <v>44</v>
      </c>
      <c r="G5037" s="245" t="s">
        <v>20595</v>
      </c>
      <c r="H5037" s="245" t="s">
        <v>20596</v>
      </c>
      <c r="I5037" s="245" t="s">
        <v>24</v>
      </c>
      <c r="J5037" s="245" t="s">
        <v>59</v>
      </c>
      <c r="K5037" s="246" t="s">
        <v>10405</v>
      </c>
      <c r="L5037" s="245" t="s">
        <v>568</v>
      </c>
    </row>
    <row r="5038" spans="1:12" x14ac:dyDescent="0.25">
      <c r="A5038" s="245" t="s">
        <v>2037</v>
      </c>
      <c r="B5038" s="245" t="s">
        <v>2036</v>
      </c>
      <c r="C5038" s="245" t="s">
        <v>2314</v>
      </c>
      <c r="D5038" s="245" t="s">
        <v>2313</v>
      </c>
      <c r="E5038" s="246" t="s">
        <v>44</v>
      </c>
      <c r="F5038" s="245" t="s">
        <v>44</v>
      </c>
      <c r="G5038" s="245" t="s">
        <v>2391</v>
      </c>
      <c r="H5038" s="245" t="s">
        <v>13142</v>
      </c>
      <c r="I5038" s="245" t="s">
        <v>24</v>
      </c>
      <c r="J5038" s="245" t="s">
        <v>59</v>
      </c>
      <c r="K5038" s="246" t="s">
        <v>20597</v>
      </c>
      <c r="L5038" s="245" t="s">
        <v>568</v>
      </c>
    </row>
    <row r="5039" spans="1:12" x14ac:dyDescent="0.25">
      <c r="A5039" s="245" t="s">
        <v>2037</v>
      </c>
      <c r="B5039" s="245" t="s">
        <v>2036</v>
      </c>
      <c r="C5039" s="245" t="s">
        <v>2314</v>
      </c>
      <c r="D5039" s="245" t="s">
        <v>2313</v>
      </c>
      <c r="E5039" s="246" t="s">
        <v>44</v>
      </c>
      <c r="F5039" s="245" t="s">
        <v>44</v>
      </c>
      <c r="G5039" s="245" t="s">
        <v>2390</v>
      </c>
      <c r="H5039" s="245" t="s">
        <v>13143</v>
      </c>
      <c r="I5039" s="245" t="s">
        <v>24</v>
      </c>
      <c r="J5039" s="245" t="s">
        <v>59</v>
      </c>
      <c r="K5039" s="246" t="s">
        <v>20598</v>
      </c>
      <c r="L5039" s="245" t="s">
        <v>568</v>
      </c>
    </row>
    <row r="5040" spans="1:12" x14ac:dyDescent="0.25">
      <c r="A5040" s="245" t="s">
        <v>2037</v>
      </c>
      <c r="B5040" s="245" t="s">
        <v>2036</v>
      </c>
      <c r="C5040" s="245" t="s">
        <v>2314</v>
      </c>
      <c r="D5040" s="245" t="s">
        <v>2313</v>
      </c>
      <c r="E5040" s="246" t="s">
        <v>44</v>
      </c>
      <c r="F5040" s="245" t="s">
        <v>44</v>
      </c>
      <c r="G5040" s="245" t="s">
        <v>2389</v>
      </c>
      <c r="H5040" s="245" t="s">
        <v>13144</v>
      </c>
      <c r="I5040" s="245" t="s">
        <v>24</v>
      </c>
      <c r="J5040" s="245" t="s">
        <v>59</v>
      </c>
      <c r="K5040" s="246" t="s">
        <v>20599</v>
      </c>
      <c r="L5040" s="245" t="s">
        <v>568</v>
      </c>
    </row>
    <row r="5041" spans="1:12" x14ac:dyDescent="0.25">
      <c r="A5041" s="245" t="s">
        <v>2037</v>
      </c>
      <c r="B5041" s="245" t="s">
        <v>2036</v>
      </c>
      <c r="C5041" s="245" t="s">
        <v>2314</v>
      </c>
      <c r="D5041" s="245" t="s">
        <v>2313</v>
      </c>
      <c r="E5041" s="246" t="s">
        <v>44</v>
      </c>
      <c r="F5041" s="245" t="s">
        <v>44</v>
      </c>
      <c r="G5041" s="245" t="s">
        <v>2388</v>
      </c>
      <c r="H5041" s="245" t="s">
        <v>13146</v>
      </c>
      <c r="I5041" s="245" t="s">
        <v>24</v>
      </c>
      <c r="J5041" s="245" t="s">
        <v>59</v>
      </c>
      <c r="K5041" s="246" t="s">
        <v>20600</v>
      </c>
      <c r="L5041" s="245" t="s">
        <v>568</v>
      </c>
    </row>
    <row r="5042" spans="1:12" x14ac:dyDescent="0.25">
      <c r="A5042" s="245" t="s">
        <v>2037</v>
      </c>
      <c r="B5042" s="245" t="s">
        <v>2036</v>
      </c>
      <c r="C5042" s="245" t="s">
        <v>2314</v>
      </c>
      <c r="D5042" s="245" t="s">
        <v>2313</v>
      </c>
      <c r="E5042" s="246" t="s">
        <v>44</v>
      </c>
      <c r="F5042" s="245" t="s">
        <v>44</v>
      </c>
      <c r="G5042" s="245" t="s">
        <v>2387</v>
      </c>
      <c r="H5042" s="245" t="s">
        <v>13147</v>
      </c>
      <c r="I5042" s="245" t="s">
        <v>24</v>
      </c>
      <c r="J5042" s="245" t="s">
        <v>59</v>
      </c>
      <c r="K5042" s="246" t="s">
        <v>20601</v>
      </c>
      <c r="L5042" s="245" t="s">
        <v>568</v>
      </c>
    </row>
    <row r="5043" spans="1:12" x14ac:dyDescent="0.25">
      <c r="A5043" s="245" t="s">
        <v>2037</v>
      </c>
      <c r="B5043" s="245" t="s">
        <v>2036</v>
      </c>
      <c r="C5043" s="245" t="s">
        <v>2314</v>
      </c>
      <c r="D5043" s="245" t="s">
        <v>2313</v>
      </c>
      <c r="E5043" s="246" t="s">
        <v>44</v>
      </c>
      <c r="F5043" s="245" t="s">
        <v>44</v>
      </c>
      <c r="G5043" s="245" t="s">
        <v>2386</v>
      </c>
      <c r="H5043" s="245" t="s">
        <v>13149</v>
      </c>
      <c r="I5043" s="245" t="s">
        <v>24</v>
      </c>
      <c r="J5043" s="245" t="s">
        <v>59</v>
      </c>
      <c r="K5043" s="246" t="s">
        <v>20602</v>
      </c>
      <c r="L5043" s="245" t="s">
        <v>568</v>
      </c>
    </row>
    <row r="5044" spans="1:12" x14ac:dyDescent="0.25">
      <c r="A5044" s="245" t="s">
        <v>2037</v>
      </c>
      <c r="B5044" s="245" t="s">
        <v>2036</v>
      </c>
      <c r="C5044" s="245" t="s">
        <v>2314</v>
      </c>
      <c r="D5044" s="245" t="s">
        <v>2313</v>
      </c>
      <c r="E5044" s="246" t="s">
        <v>44</v>
      </c>
      <c r="F5044" s="245" t="s">
        <v>44</v>
      </c>
      <c r="G5044" s="245" t="s">
        <v>2385</v>
      </c>
      <c r="H5044" s="245" t="s">
        <v>13151</v>
      </c>
      <c r="I5044" s="245" t="s">
        <v>24</v>
      </c>
      <c r="J5044" s="245" t="s">
        <v>59</v>
      </c>
      <c r="K5044" s="246" t="s">
        <v>16702</v>
      </c>
      <c r="L5044" s="245" t="s">
        <v>568</v>
      </c>
    </row>
    <row r="5045" spans="1:12" x14ac:dyDescent="0.25">
      <c r="A5045" s="245" t="s">
        <v>2037</v>
      </c>
      <c r="B5045" s="245" t="s">
        <v>2036</v>
      </c>
      <c r="C5045" s="245" t="s">
        <v>2314</v>
      </c>
      <c r="D5045" s="245" t="s">
        <v>2313</v>
      </c>
      <c r="E5045" s="246" t="s">
        <v>44</v>
      </c>
      <c r="F5045" s="245" t="s">
        <v>44</v>
      </c>
      <c r="G5045" s="245" t="s">
        <v>2383</v>
      </c>
      <c r="H5045" s="245" t="s">
        <v>13152</v>
      </c>
      <c r="I5045" s="245" t="s">
        <v>24</v>
      </c>
      <c r="J5045" s="245" t="s">
        <v>59</v>
      </c>
      <c r="K5045" s="246" t="s">
        <v>10317</v>
      </c>
      <c r="L5045" s="245" t="s">
        <v>568</v>
      </c>
    </row>
    <row r="5046" spans="1:12" x14ac:dyDescent="0.25">
      <c r="A5046" s="245" t="s">
        <v>2037</v>
      </c>
      <c r="B5046" s="245" t="s">
        <v>2036</v>
      </c>
      <c r="C5046" s="245" t="s">
        <v>2314</v>
      </c>
      <c r="D5046" s="245" t="s">
        <v>2313</v>
      </c>
      <c r="E5046" s="246" t="s">
        <v>44</v>
      </c>
      <c r="F5046" s="245" t="s">
        <v>44</v>
      </c>
      <c r="G5046" s="245" t="s">
        <v>2382</v>
      </c>
      <c r="H5046" s="245" t="s">
        <v>13153</v>
      </c>
      <c r="I5046" s="245" t="s">
        <v>24</v>
      </c>
      <c r="J5046" s="245" t="s">
        <v>106</v>
      </c>
      <c r="K5046" s="246" t="s">
        <v>20603</v>
      </c>
      <c r="L5046" s="245" t="s">
        <v>568</v>
      </c>
    </row>
    <row r="5047" spans="1:12" x14ac:dyDescent="0.25">
      <c r="A5047" s="245" t="s">
        <v>2037</v>
      </c>
      <c r="B5047" s="245" t="s">
        <v>2036</v>
      </c>
      <c r="C5047" s="245" t="s">
        <v>2314</v>
      </c>
      <c r="D5047" s="245" t="s">
        <v>2313</v>
      </c>
      <c r="E5047" s="246" t="s">
        <v>44</v>
      </c>
      <c r="F5047" s="245" t="s">
        <v>44</v>
      </c>
      <c r="G5047" s="245" t="s">
        <v>2381</v>
      </c>
      <c r="H5047" s="245" t="s">
        <v>13154</v>
      </c>
      <c r="I5047" s="245" t="s">
        <v>24</v>
      </c>
      <c r="J5047" s="245" t="s">
        <v>59</v>
      </c>
      <c r="K5047" s="246" t="s">
        <v>10138</v>
      </c>
      <c r="L5047" s="245" t="s">
        <v>568</v>
      </c>
    </row>
    <row r="5048" spans="1:12" x14ac:dyDescent="0.25">
      <c r="A5048" s="245" t="s">
        <v>2037</v>
      </c>
      <c r="B5048" s="245" t="s">
        <v>2036</v>
      </c>
      <c r="C5048" s="245" t="s">
        <v>2314</v>
      </c>
      <c r="D5048" s="245" t="s">
        <v>2313</v>
      </c>
      <c r="E5048" s="246" t="s">
        <v>44</v>
      </c>
      <c r="F5048" s="245" t="s">
        <v>44</v>
      </c>
      <c r="G5048" s="245" t="s">
        <v>2380</v>
      </c>
      <c r="H5048" s="245" t="s">
        <v>13155</v>
      </c>
      <c r="I5048" s="245" t="s">
        <v>24</v>
      </c>
      <c r="J5048" s="245" t="s">
        <v>106</v>
      </c>
      <c r="K5048" s="246" t="s">
        <v>8845</v>
      </c>
      <c r="L5048" s="245" t="s">
        <v>568</v>
      </c>
    </row>
    <row r="5049" spans="1:12" x14ac:dyDescent="0.25">
      <c r="A5049" s="245" t="s">
        <v>2037</v>
      </c>
      <c r="B5049" s="245" t="s">
        <v>2036</v>
      </c>
      <c r="C5049" s="245" t="s">
        <v>2314</v>
      </c>
      <c r="D5049" s="245" t="s">
        <v>2313</v>
      </c>
      <c r="E5049" s="246" t="s">
        <v>44</v>
      </c>
      <c r="F5049" s="245" t="s">
        <v>44</v>
      </c>
      <c r="G5049" s="245" t="s">
        <v>2378</v>
      </c>
      <c r="H5049" s="245" t="s">
        <v>13156</v>
      </c>
      <c r="I5049" s="245" t="s">
        <v>24</v>
      </c>
      <c r="J5049" s="245" t="s">
        <v>59</v>
      </c>
      <c r="K5049" s="246" t="s">
        <v>8380</v>
      </c>
      <c r="L5049" s="245" t="s">
        <v>568</v>
      </c>
    </row>
    <row r="5050" spans="1:12" x14ac:dyDescent="0.25">
      <c r="A5050" s="245" t="s">
        <v>2037</v>
      </c>
      <c r="B5050" s="245" t="s">
        <v>2036</v>
      </c>
      <c r="C5050" s="245" t="s">
        <v>2314</v>
      </c>
      <c r="D5050" s="245" t="s">
        <v>2313</v>
      </c>
      <c r="E5050" s="246" t="s">
        <v>44</v>
      </c>
      <c r="F5050" s="245" t="s">
        <v>44</v>
      </c>
      <c r="G5050" s="245" t="s">
        <v>2377</v>
      </c>
      <c r="H5050" s="245" t="s">
        <v>13157</v>
      </c>
      <c r="I5050" s="245" t="s">
        <v>24</v>
      </c>
      <c r="J5050" s="245" t="s">
        <v>59</v>
      </c>
      <c r="K5050" s="246" t="s">
        <v>9578</v>
      </c>
      <c r="L5050" s="245" t="s">
        <v>568</v>
      </c>
    </row>
    <row r="5051" spans="1:12" x14ac:dyDescent="0.25">
      <c r="A5051" s="245" t="s">
        <v>2037</v>
      </c>
      <c r="B5051" s="245" t="s">
        <v>2036</v>
      </c>
      <c r="C5051" s="245" t="s">
        <v>2314</v>
      </c>
      <c r="D5051" s="245" t="s">
        <v>2313</v>
      </c>
      <c r="E5051" s="246" t="s">
        <v>44</v>
      </c>
      <c r="F5051" s="245" t="s">
        <v>44</v>
      </c>
      <c r="G5051" s="245" t="s">
        <v>2376</v>
      </c>
      <c r="H5051" s="245" t="s">
        <v>13158</v>
      </c>
      <c r="I5051" s="245" t="s">
        <v>24</v>
      </c>
      <c r="J5051" s="245" t="s">
        <v>59</v>
      </c>
      <c r="K5051" s="246" t="s">
        <v>20604</v>
      </c>
      <c r="L5051" s="245" t="s">
        <v>568</v>
      </c>
    </row>
    <row r="5052" spans="1:12" x14ac:dyDescent="0.25">
      <c r="A5052" s="245" t="s">
        <v>2037</v>
      </c>
      <c r="B5052" s="245" t="s">
        <v>2036</v>
      </c>
      <c r="C5052" s="245" t="s">
        <v>2314</v>
      </c>
      <c r="D5052" s="245" t="s">
        <v>2313</v>
      </c>
      <c r="E5052" s="246" t="s">
        <v>44</v>
      </c>
      <c r="F5052" s="245" t="s">
        <v>44</v>
      </c>
      <c r="G5052" s="245" t="s">
        <v>2375</v>
      </c>
      <c r="H5052" s="245" t="s">
        <v>13159</v>
      </c>
      <c r="I5052" s="245" t="s">
        <v>24</v>
      </c>
      <c r="J5052" s="245" t="s">
        <v>59</v>
      </c>
      <c r="K5052" s="246" t="s">
        <v>20605</v>
      </c>
      <c r="L5052" s="245" t="s">
        <v>568</v>
      </c>
    </row>
    <row r="5053" spans="1:12" x14ac:dyDescent="0.25">
      <c r="A5053" s="245" t="s">
        <v>2037</v>
      </c>
      <c r="B5053" s="245" t="s">
        <v>2036</v>
      </c>
      <c r="C5053" s="245" t="s">
        <v>2314</v>
      </c>
      <c r="D5053" s="245" t="s">
        <v>2313</v>
      </c>
      <c r="E5053" s="246" t="s">
        <v>44</v>
      </c>
      <c r="F5053" s="245" t="s">
        <v>44</v>
      </c>
      <c r="G5053" s="245" t="s">
        <v>2374</v>
      </c>
      <c r="H5053" s="245" t="s">
        <v>13161</v>
      </c>
      <c r="I5053" s="245" t="s">
        <v>24</v>
      </c>
      <c r="J5053" s="245" t="s">
        <v>59</v>
      </c>
      <c r="K5053" s="246" t="s">
        <v>20606</v>
      </c>
      <c r="L5053" s="245" t="s">
        <v>568</v>
      </c>
    </row>
    <row r="5054" spans="1:12" x14ac:dyDescent="0.25">
      <c r="A5054" s="245" t="s">
        <v>2037</v>
      </c>
      <c r="B5054" s="245" t="s">
        <v>2036</v>
      </c>
      <c r="C5054" s="245" t="s">
        <v>2314</v>
      </c>
      <c r="D5054" s="245" t="s">
        <v>2313</v>
      </c>
      <c r="E5054" s="246" t="s">
        <v>44</v>
      </c>
      <c r="F5054" s="245" t="s">
        <v>44</v>
      </c>
      <c r="G5054" s="245" t="s">
        <v>2373</v>
      </c>
      <c r="H5054" s="245" t="s">
        <v>13162</v>
      </c>
      <c r="I5054" s="245" t="s">
        <v>24</v>
      </c>
      <c r="J5054" s="245" t="s">
        <v>59</v>
      </c>
      <c r="K5054" s="246" t="s">
        <v>20607</v>
      </c>
      <c r="L5054" s="245" t="s">
        <v>568</v>
      </c>
    </row>
    <row r="5055" spans="1:12" x14ac:dyDescent="0.25">
      <c r="A5055" s="245" t="s">
        <v>2037</v>
      </c>
      <c r="B5055" s="245" t="s">
        <v>2036</v>
      </c>
      <c r="C5055" s="245" t="s">
        <v>2314</v>
      </c>
      <c r="D5055" s="245" t="s">
        <v>2313</v>
      </c>
      <c r="E5055" s="246" t="s">
        <v>44</v>
      </c>
      <c r="F5055" s="245" t="s">
        <v>44</v>
      </c>
      <c r="G5055" s="245" t="s">
        <v>2372</v>
      </c>
      <c r="H5055" s="245" t="s">
        <v>13163</v>
      </c>
      <c r="I5055" s="245" t="s">
        <v>24</v>
      </c>
      <c r="J5055" s="245" t="s">
        <v>59</v>
      </c>
      <c r="K5055" s="246" t="s">
        <v>20608</v>
      </c>
      <c r="L5055" s="245" t="s">
        <v>568</v>
      </c>
    </row>
    <row r="5056" spans="1:12" x14ac:dyDescent="0.25">
      <c r="A5056" s="245" t="s">
        <v>2037</v>
      </c>
      <c r="B5056" s="245" t="s">
        <v>2036</v>
      </c>
      <c r="C5056" s="245" t="s">
        <v>2314</v>
      </c>
      <c r="D5056" s="245" t="s">
        <v>2313</v>
      </c>
      <c r="E5056" s="246" t="s">
        <v>44</v>
      </c>
      <c r="F5056" s="245" t="s">
        <v>44</v>
      </c>
      <c r="G5056" s="245" t="s">
        <v>2371</v>
      </c>
      <c r="H5056" s="245" t="s">
        <v>13164</v>
      </c>
      <c r="I5056" s="245" t="s">
        <v>24</v>
      </c>
      <c r="J5056" s="245" t="s">
        <v>59</v>
      </c>
      <c r="K5056" s="246" t="s">
        <v>20609</v>
      </c>
      <c r="L5056" s="245" t="s">
        <v>568</v>
      </c>
    </row>
    <row r="5057" spans="1:12" x14ac:dyDescent="0.25">
      <c r="A5057" s="245" t="s">
        <v>2037</v>
      </c>
      <c r="B5057" s="245" t="s">
        <v>2036</v>
      </c>
      <c r="C5057" s="245" t="s">
        <v>2314</v>
      </c>
      <c r="D5057" s="245" t="s">
        <v>2313</v>
      </c>
      <c r="E5057" s="246" t="s">
        <v>44</v>
      </c>
      <c r="F5057" s="245" t="s">
        <v>44</v>
      </c>
      <c r="G5057" s="245" t="s">
        <v>2370</v>
      </c>
      <c r="H5057" s="245" t="s">
        <v>13165</v>
      </c>
      <c r="I5057" s="245" t="s">
        <v>24</v>
      </c>
      <c r="J5057" s="245" t="s">
        <v>59</v>
      </c>
      <c r="K5057" s="246" t="s">
        <v>20610</v>
      </c>
      <c r="L5057" s="245" t="s">
        <v>568</v>
      </c>
    </row>
    <row r="5058" spans="1:12" x14ac:dyDescent="0.25">
      <c r="A5058" s="245" t="s">
        <v>2037</v>
      </c>
      <c r="B5058" s="245" t="s">
        <v>2036</v>
      </c>
      <c r="C5058" s="245" t="s">
        <v>2314</v>
      </c>
      <c r="D5058" s="245" t="s">
        <v>2313</v>
      </c>
      <c r="E5058" s="246" t="s">
        <v>44</v>
      </c>
      <c r="F5058" s="245" t="s">
        <v>44</v>
      </c>
      <c r="G5058" s="245" t="s">
        <v>2369</v>
      </c>
      <c r="H5058" s="245" t="s">
        <v>13166</v>
      </c>
      <c r="I5058" s="245" t="s">
        <v>24</v>
      </c>
      <c r="J5058" s="245" t="s">
        <v>59</v>
      </c>
      <c r="K5058" s="246" t="s">
        <v>20611</v>
      </c>
      <c r="L5058" s="245" t="s">
        <v>568</v>
      </c>
    </row>
    <row r="5059" spans="1:12" x14ac:dyDescent="0.25">
      <c r="A5059" s="245" t="s">
        <v>2037</v>
      </c>
      <c r="B5059" s="245" t="s">
        <v>2036</v>
      </c>
      <c r="C5059" s="245" t="s">
        <v>2314</v>
      </c>
      <c r="D5059" s="245" t="s">
        <v>2313</v>
      </c>
      <c r="E5059" s="246" t="s">
        <v>44</v>
      </c>
      <c r="F5059" s="245" t="s">
        <v>44</v>
      </c>
      <c r="G5059" s="245" t="s">
        <v>2368</v>
      </c>
      <c r="H5059" s="245" t="s">
        <v>13167</v>
      </c>
      <c r="I5059" s="245" t="s">
        <v>24</v>
      </c>
      <c r="J5059" s="245" t="s">
        <v>59</v>
      </c>
      <c r="K5059" s="246" t="s">
        <v>20612</v>
      </c>
      <c r="L5059" s="245" t="s">
        <v>568</v>
      </c>
    </row>
    <row r="5060" spans="1:12" x14ac:dyDescent="0.25">
      <c r="A5060" s="245" t="s">
        <v>2037</v>
      </c>
      <c r="B5060" s="245" t="s">
        <v>2036</v>
      </c>
      <c r="C5060" s="245" t="s">
        <v>2314</v>
      </c>
      <c r="D5060" s="245" t="s">
        <v>2313</v>
      </c>
      <c r="E5060" s="246" t="s">
        <v>44</v>
      </c>
      <c r="F5060" s="245" t="s">
        <v>44</v>
      </c>
      <c r="G5060" s="245" t="s">
        <v>2367</v>
      </c>
      <c r="H5060" s="245" t="s">
        <v>13168</v>
      </c>
      <c r="I5060" s="245" t="s">
        <v>24</v>
      </c>
      <c r="J5060" s="245" t="s">
        <v>59</v>
      </c>
      <c r="K5060" s="246" t="s">
        <v>16654</v>
      </c>
      <c r="L5060" s="245" t="s">
        <v>568</v>
      </c>
    </row>
    <row r="5061" spans="1:12" x14ac:dyDescent="0.25">
      <c r="A5061" s="245" t="s">
        <v>2037</v>
      </c>
      <c r="B5061" s="245" t="s">
        <v>2036</v>
      </c>
      <c r="C5061" s="245" t="s">
        <v>2314</v>
      </c>
      <c r="D5061" s="245" t="s">
        <v>2313</v>
      </c>
      <c r="E5061" s="246" t="s">
        <v>44</v>
      </c>
      <c r="F5061" s="245" t="s">
        <v>44</v>
      </c>
      <c r="G5061" s="245" t="s">
        <v>2366</v>
      </c>
      <c r="H5061" s="245" t="s">
        <v>13169</v>
      </c>
      <c r="I5061" s="245" t="s">
        <v>24</v>
      </c>
      <c r="J5061" s="245" t="s">
        <v>59</v>
      </c>
      <c r="K5061" s="246" t="s">
        <v>20613</v>
      </c>
      <c r="L5061" s="245" t="s">
        <v>568</v>
      </c>
    </row>
    <row r="5062" spans="1:12" x14ac:dyDescent="0.25">
      <c r="A5062" s="245" t="s">
        <v>2037</v>
      </c>
      <c r="B5062" s="245" t="s">
        <v>2036</v>
      </c>
      <c r="C5062" s="245" t="s">
        <v>2314</v>
      </c>
      <c r="D5062" s="245" t="s">
        <v>2313</v>
      </c>
      <c r="E5062" s="246" t="s">
        <v>44</v>
      </c>
      <c r="F5062" s="245" t="s">
        <v>44</v>
      </c>
      <c r="G5062" s="245" t="s">
        <v>2365</v>
      </c>
      <c r="H5062" s="245" t="s">
        <v>13170</v>
      </c>
      <c r="I5062" s="245" t="s">
        <v>24</v>
      </c>
      <c r="J5062" s="245" t="s">
        <v>59</v>
      </c>
      <c r="K5062" s="246" t="s">
        <v>20614</v>
      </c>
      <c r="L5062" s="245" t="s">
        <v>568</v>
      </c>
    </row>
    <row r="5063" spans="1:12" x14ac:dyDescent="0.25">
      <c r="A5063" s="245" t="s">
        <v>2037</v>
      </c>
      <c r="B5063" s="245" t="s">
        <v>2036</v>
      </c>
      <c r="C5063" s="245" t="s">
        <v>2314</v>
      </c>
      <c r="D5063" s="245" t="s">
        <v>2313</v>
      </c>
      <c r="E5063" s="246" t="s">
        <v>44</v>
      </c>
      <c r="F5063" s="245" t="s">
        <v>44</v>
      </c>
      <c r="G5063" s="245" t="s">
        <v>2364</v>
      </c>
      <c r="H5063" s="245" t="s">
        <v>13171</v>
      </c>
      <c r="I5063" s="245" t="s">
        <v>24</v>
      </c>
      <c r="J5063" s="245" t="s">
        <v>59</v>
      </c>
      <c r="K5063" s="246" t="s">
        <v>20615</v>
      </c>
      <c r="L5063" s="245" t="s">
        <v>568</v>
      </c>
    </row>
    <row r="5064" spans="1:12" x14ac:dyDescent="0.25">
      <c r="A5064" s="245" t="s">
        <v>2037</v>
      </c>
      <c r="B5064" s="245" t="s">
        <v>2036</v>
      </c>
      <c r="C5064" s="245" t="s">
        <v>2314</v>
      </c>
      <c r="D5064" s="245" t="s">
        <v>2313</v>
      </c>
      <c r="E5064" s="246" t="s">
        <v>44</v>
      </c>
      <c r="F5064" s="245" t="s">
        <v>44</v>
      </c>
      <c r="G5064" s="245" t="s">
        <v>2363</v>
      </c>
      <c r="H5064" s="245" t="s">
        <v>13172</v>
      </c>
      <c r="I5064" s="245" t="s">
        <v>24</v>
      </c>
      <c r="J5064" s="245" t="s">
        <v>59</v>
      </c>
      <c r="K5064" s="246" t="s">
        <v>20616</v>
      </c>
      <c r="L5064" s="245" t="s">
        <v>568</v>
      </c>
    </row>
    <row r="5065" spans="1:12" x14ac:dyDescent="0.25">
      <c r="A5065" s="245" t="s">
        <v>2037</v>
      </c>
      <c r="B5065" s="245" t="s">
        <v>2036</v>
      </c>
      <c r="C5065" s="245" t="s">
        <v>2314</v>
      </c>
      <c r="D5065" s="245" t="s">
        <v>2313</v>
      </c>
      <c r="E5065" s="246" t="s">
        <v>44</v>
      </c>
      <c r="F5065" s="245" t="s">
        <v>44</v>
      </c>
      <c r="G5065" s="245" t="s">
        <v>2362</v>
      </c>
      <c r="H5065" s="245" t="s">
        <v>13173</v>
      </c>
      <c r="I5065" s="245" t="s">
        <v>24</v>
      </c>
      <c r="J5065" s="245" t="s">
        <v>106</v>
      </c>
      <c r="K5065" s="246" t="s">
        <v>20617</v>
      </c>
      <c r="L5065" s="245" t="s">
        <v>568</v>
      </c>
    </row>
    <row r="5066" spans="1:12" x14ac:dyDescent="0.25">
      <c r="A5066" s="245" t="s">
        <v>2037</v>
      </c>
      <c r="B5066" s="245" t="s">
        <v>2036</v>
      </c>
      <c r="C5066" s="245" t="s">
        <v>2314</v>
      </c>
      <c r="D5066" s="245" t="s">
        <v>2313</v>
      </c>
      <c r="E5066" s="246" t="s">
        <v>44</v>
      </c>
      <c r="F5066" s="245" t="s">
        <v>44</v>
      </c>
      <c r="G5066" s="245" t="s">
        <v>2361</v>
      </c>
      <c r="H5066" s="245" t="s">
        <v>13174</v>
      </c>
      <c r="I5066" s="245" t="s">
        <v>24</v>
      </c>
      <c r="J5066" s="245" t="s">
        <v>59</v>
      </c>
      <c r="K5066" s="246" t="s">
        <v>20618</v>
      </c>
      <c r="L5066" s="245" t="s">
        <v>568</v>
      </c>
    </row>
    <row r="5067" spans="1:12" x14ac:dyDescent="0.25">
      <c r="A5067" s="245" t="s">
        <v>2037</v>
      </c>
      <c r="B5067" s="245" t="s">
        <v>2036</v>
      </c>
      <c r="C5067" s="245" t="s">
        <v>2314</v>
      </c>
      <c r="D5067" s="245" t="s">
        <v>2313</v>
      </c>
      <c r="E5067" s="246" t="s">
        <v>44</v>
      </c>
      <c r="F5067" s="245" t="s">
        <v>44</v>
      </c>
      <c r="G5067" s="245" t="s">
        <v>2360</v>
      </c>
      <c r="H5067" s="245" t="s">
        <v>13175</v>
      </c>
      <c r="I5067" s="245" t="s">
        <v>24</v>
      </c>
      <c r="J5067" s="245" t="s">
        <v>59</v>
      </c>
      <c r="K5067" s="246" t="s">
        <v>12537</v>
      </c>
      <c r="L5067" s="245" t="s">
        <v>568</v>
      </c>
    </row>
    <row r="5068" spans="1:12" x14ac:dyDescent="0.25">
      <c r="A5068" s="245" t="s">
        <v>2037</v>
      </c>
      <c r="B5068" s="245" t="s">
        <v>2036</v>
      </c>
      <c r="C5068" s="245" t="s">
        <v>2314</v>
      </c>
      <c r="D5068" s="245" t="s">
        <v>2313</v>
      </c>
      <c r="E5068" s="246" t="s">
        <v>44</v>
      </c>
      <c r="F5068" s="245" t="s">
        <v>44</v>
      </c>
      <c r="G5068" s="245" t="s">
        <v>2359</v>
      </c>
      <c r="H5068" s="245" t="s">
        <v>13176</v>
      </c>
      <c r="I5068" s="245" t="s">
        <v>24</v>
      </c>
      <c r="J5068" s="245" t="s">
        <v>59</v>
      </c>
      <c r="K5068" s="246" t="s">
        <v>20619</v>
      </c>
      <c r="L5068" s="245" t="s">
        <v>568</v>
      </c>
    </row>
    <row r="5069" spans="1:12" x14ac:dyDescent="0.25">
      <c r="A5069" s="245" t="s">
        <v>2037</v>
      </c>
      <c r="B5069" s="245" t="s">
        <v>2036</v>
      </c>
      <c r="C5069" s="245" t="s">
        <v>2314</v>
      </c>
      <c r="D5069" s="245" t="s">
        <v>2313</v>
      </c>
      <c r="E5069" s="246" t="s">
        <v>44</v>
      </c>
      <c r="F5069" s="245" t="s">
        <v>44</v>
      </c>
      <c r="G5069" s="245" t="s">
        <v>2358</v>
      </c>
      <c r="H5069" s="245" t="s">
        <v>13177</v>
      </c>
      <c r="I5069" s="245" t="s">
        <v>24</v>
      </c>
      <c r="J5069" s="245" t="s">
        <v>59</v>
      </c>
      <c r="K5069" s="246" t="s">
        <v>19572</v>
      </c>
      <c r="L5069" s="245" t="s">
        <v>568</v>
      </c>
    </row>
    <row r="5070" spans="1:12" x14ac:dyDescent="0.25">
      <c r="A5070" s="245" t="s">
        <v>2037</v>
      </c>
      <c r="B5070" s="245" t="s">
        <v>2036</v>
      </c>
      <c r="C5070" s="245" t="s">
        <v>2314</v>
      </c>
      <c r="D5070" s="245" t="s">
        <v>2313</v>
      </c>
      <c r="E5070" s="246" t="s">
        <v>44</v>
      </c>
      <c r="F5070" s="245" t="s">
        <v>44</v>
      </c>
      <c r="G5070" s="245" t="s">
        <v>2357</v>
      </c>
      <c r="H5070" s="245" t="s">
        <v>13179</v>
      </c>
      <c r="I5070" s="245" t="s">
        <v>24</v>
      </c>
      <c r="J5070" s="245" t="s">
        <v>59</v>
      </c>
      <c r="K5070" s="246" t="s">
        <v>19971</v>
      </c>
      <c r="L5070" s="245" t="s">
        <v>568</v>
      </c>
    </row>
    <row r="5071" spans="1:12" x14ac:dyDescent="0.25">
      <c r="A5071" s="245" t="s">
        <v>2037</v>
      </c>
      <c r="B5071" s="245" t="s">
        <v>2036</v>
      </c>
      <c r="C5071" s="245" t="s">
        <v>2314</v>
      </c>
      <c r="D5071" s="245" t="s">
        <v>2313</v>
      </c>
      <c r="E5071" s="246" t="s">
        <v>44</v>
      </c>
      <c r="F5071" s="245" t="s">
        <v>44</v>
      </c>
      <c r="G5071" s="245" t="s">
        <v>2356</v>
      </c>
      <c r="H5071" s="245" t="s">
        <v>13180</v>
      </c>
      <c r="I5071" s="245" t="s">
        <v>24</v>
      </c>
      <c r="J5071" s="245" t="s">
        <v>59</v>
      </c>
      <c r="K5071" s="246" t="s">
        <v>19578</v>
      </c>
      <c r="L5071" s="245" t="s">
        <v>568</v>
      </c>
    </row>
    <row r="5072" spans="1:12" x14ac:dyDescent="0.25">
      <c r="A5072" s="245" t="s">
        <v>2037</v>
      </c>
      <c r="B5072" s="245" t="s">
        <v>2036</v>
      </c>
      <c r="C5072" s="245" t="s">
        <v>2314</v>
      </c>
      <c r="D5072" s="245" t="s">
        <v>2313</v>
      </c>
      <c r="E5072" s="246" t="s">
        <v>44</v>
      </c>
      <c r="F5072" s="245" t="s">
        <v>44</v>
      </c>
      <c r="G5072" s="245" t="s">
        <v>2355</v>
      </c>
      <c r="H5072" s="245" t="s">
        <v>13181</v>
      </c>
      <c r="I5072" s="245" t="s">
        <v>24</v>
      </c>
      <c r="J5072" s="245" t="s">
        <v>59</v>
      </c>
      <c r="K5072" s="246" t="s">
        <v>20620</v>
      </c>
      <c r="L5072" s="245" t="s">
        <v>568</v>
      </c>
    </row>
    <row r="5073" spans="1:12" x14ac:dyDescent="0.25">
      <c r="A5073" s="245" t="s">
        <v>2037</v>
      </c>
      <c r="B5073" s="245" t="s">
        <v>2036</v>
      </c>
      <c r="C5073" s="245" t="s">
        <v>2314</v>
      </c>
      <c r="D5073" s="245" t="s">
        <v>2313</v>
      </c>
      <c r="E5073" s="246" t="s">
        <v>44</v>
      </c>
      <c r="F5073" s="245" t="s">
        <v>44</v>
      </c>
      <c r="G5073" s="245" t="s">
        <v>2354</v>
      </c>
      <c r="H5073" s="245" t="s">
        <v>13182</v>
      </c>
      <c r="I5073" s="245" t="s">
        <v>24</v>
      </c>
      <c r="J5073" s="245" t="s">
        <v>59</v>
      </c>
      <c r="K5073" s="246" t="s">
        <v>20621</v>
      </c>
      <c r="L5073" s="245" t="s">
        <v>568</v>
      </c>
    </row>
    <row r="5074" spans="1:12" x14ac:dyDescent="0.25">
      <c r="A5074" s="245" t="s">
        <v>2037</v>
      </c>
      <c r="B5074" s="245" t="s">
        <v>2036</v>
      </c>
      <c r="C5074" s="245" t="s">
        <v>2314</v>
      </c>
      <c r="D5074" s="245" t="s">
        <v>2313</v>
      </c>
      <c r="E5074" s="246" t="s">
        <v>44</v>
      </c>
      <c r="F5074" s="245" t="s">
        <v>44</v>
      </c>
      <c r="G5074" s="245" t="s">
        <v>2353</v>
      </c>
      <c r="H5074" s="245" t="s">
        <v>13183</v>
      </c>
      <c r="I5074" s="245" t="s">
        <v>24</v>
      </c>
      <c r="J5074" s="245" t="s">
        <v>59</v>
      </c>
      <c r="K5074" s="246" t="s">
        <v>20622</v>
      </c>
      <c r="L5074" s="245" t="s">
        <v>568</v>
      </c>
    </row>
    <row r="5075" spans="1:12" x14ac:dyDescent="0.25">
      <c r="A5075" s="245" t="s">
        <v>2037</v>
      </c>
      <c r="B5075" s="245" t="s">
        <v>2036</v>
      </c>
      <c r="C5075" s="245" t="s">
        <v>2314</v>
      </c>
      <c r="D5075" s="245" t="s">
        <v>2313</v>
      </c>
      <c r="E5075" s="246" t="s">
        <v>44</v>
      </c>
      <c r="F5075" s="245" t="s">
        <v>44</v>
      </c>
      <c r="G5075" s="245" t="s">
        <v>2352</v>
      </c>
      <c r="H5075" s="245" t="s">
        <v>13184</v>
      </c>
      <c r="I5075" s="245" t="s">
        <v>24</v>
      </c>
      <c r="J5075" s="245" t="s">
        <v>59</v>
      </c>
      <c r="K5075" s="246" t="s">
        <v>20623</v>
      </c>
      <c r="L5075" s="245" t="s">
        <v>568</v>
      </c>
    </row>
    <row r="5076" spans="1:12" x14ac:dyDescent="0.25">
      <c r="A5076" s="245" t="s">
        <v>2037</v>
      </c>
      <c r="B5076" s="245" t="s">
        <v>2036</v>
      </c>
      <c r="C5076" s="245" t="s">
        <v>2314</v>
      </c>
      <c r="D5076" s="245" t="s">
        <v>2313</v>
      </c>
      <c r="E5076" s="246" t="s">
        <v>44</v>
      </c>
      <c r="F5076" s="245" t="s">
        <v>44</v>
      </c>
      <c r="G5076" s="245" t="s">
        <v>2351</v>
      </c>
      <c r="H5076" s="245" t="s">
        <v>13185</v>
      </c>
      <c r="I5076" s="245" t="s">
        <v>24</v>
      </c>
      <c r="J5076" s="245" t="s">
        <v>59</v>
      </c>
      <c r="K5076" s="246" t="s">
        <v>20624</v>
      </c>
      <c r="L5076" s="245" t="s">
        <v>568</v>
      </c>
    </row>
    <row r="5077" spans="1:12" x14ac:dyDescent="0.25">
      <c r="A5077" s="245" t="s">
        <v>2037</v>
      </c>
      <c r="B5077" s="245" t="s">
        <v>2036</v>
      </c>
      <c r="C5077" s="245" t="s">
        <v>2314</v>
      </c>
      <c r="D5077" s="245" t="s">
        <v>2313</v>
      </c>
      <c r="E5077" s="246" t="s">
        <v>44</v>
      </c>
      <c r="F5077" s="245" t="s">
        <v>44</v>
      </c>
      <c r="G5077" s="245" t="s">
        <v>2350</v>
      </c>
      <c r="H5077" s="245" t="s">
        <v>13186</v>
      </c>
      <c r="I5077" s="245" t="s">
        <v>24</v>
      </c>
      <c r="J5077" s="245" t="s">
        <v>59</v>
      </c>
      <c r="K5077" s="246" t="s">
        <v>20625</v>
      </c>
      <c r="L5077" s="245" t="s">
        <v>568</v>
      </c>
    </row>
    <row r="5078" spans="1:12" x14ac:dyDescent="0.25">
      <c r="A5078" s="245" t="s">
        <v>2037</v>
      </c>
      <c r="B5078" s="245" t="s">
        <v>2036</v>
      </c>
      <c r="C5078" s="245" t="s">
        <v>2314</v>
      </c>
      <c r="D5078" s="245" t="s">
        <v>2313</v>
      </c>
      <c r="E5078" s="246" t="s">
        <v>44</v>
      </c>
      <c r="F5078" s="245" t="s">
        <v>44</v>
      </c>
      <c r="G5078" s="245" t="s">
        <v>2349</v>
      </c>
      <c r="H5078" s="245" t="s">
        <v>13187</v>
      </c>
      <c r="I5078" s="245" t="s">
        <v>24</v>
      </c>
      <c r="J5078" s="245" t="s">
        <v>59</v>
      </c>
      <c r="K5078" s="246" t="s">
        <v>20626</v>
      </c>
      <c r="L5078" s="245" t="s">
        <v>568</v>
      </c>
    </row>
    <row r="5079" spans="1:12" x14ac:dyDescent="0.25">
      <c r="A5079" s="245" t="s">
        <v>2037</v>
      </c>
      <c r="B5079" s="245" t="s">
        <v>2036</v>
      </c>
      <c r="C5079" s="245" t="s">
        <v>2314</v>
      </c>
      <c r="D5079" s="245" t="s">
        <v>2313</v>
      </c>
      <c r="E5079" s="246" t="s">
        <v>44</v>
      </c>
      <c r="F5079" s="245" t="s">
        <v>44</v>
      </c>
      <c r="G5079" s="245" t="s">
        <v>2348</v>
      </c>
      <c r="H5079" s="245" t="s">
        <v>13188</v>
      </c>
      <c r="I5079" s="245" t="s">
        <v>24</v>
      </c>
      <c r="J5079" s="245" t="s">
        <v>59</v>
      </c>
      <c r="K5079" s="246" t="s">
        <v>20627</v>
      </c>
      <c r="L5079" s="245" t="s">
        <v>568</v>
      </c>
    </row>
    <row r="5080" spans="1:12" x14ac:dyDescent="0.25">
      <c r="A5080" s="245" t="s">
        <v>2037</v>
      </c>
      <c r="B5080" s="245" t="s">
        <v>2036</v>
      </c>
      <c r="C5080" s="245" t="s">
        <v>2314</v>
      </c>
      <c r="D5080" s="245" t="s">
        <v>2313</v>
      </c>
      <c r="E5080" s="246" t="s">
        <v>44</v>
      </c>
      <c r="F5080" s="245" t="s">
        <v>44</v>
      </c>
      <c r="G5080" s="245" t="s">
        <v>2347</v>
      </c>
      <c r="H5080" s="245" t="s">
        <v>13189</v>
      </c>
      <c r="I5080" s="245" t="s">
        <v>24</v>
      </c>
      <c r="J5080" s="245" t="s">
        <v>59</v>
      </c>
      <c r="K5080" s="246" t="s">
        <v>20628</v>
      </c>
      <c r="L5080" s="245" t="s">
        <v>568</v>
      </c>
    </row>
    <row r="5081" spans="1:12" x14ac:dyDescent="0.25">
      <c r="A5081" s="245" t="s">
        <v>2037</v>
      </c>
      <c r="B5081" s="245" t="s">
        <v>2036</v>
      </c>
      <c r="C5081" s="245" t="s">
        <v>2314</v>
      </c>
      <c r="D5081" s="245" t="s">
        <v>2313</v>
      </c>
      <c r="E5081" s="246" t="s">
        <v>44</v>
      </c>
      <c r="F5081" s="245" t="s">
        <v>44</v>
      </c>
      <c r="G5081" s="245" t="s">
        <v>2346</v>
      </c>
      <c r="H5081" s="245" t="s">
        <v>13190</v>
      </c>
      <c r="I5081" s="245" t="s">
        <v>24</v>
      </c>
      <c r="J5081" s="245" t="s">
        <v>59</v>
      </c>
      <c r="K5081" s="246" t="s">
        <v>20629</v>
      </c>
      <c r="L5081" s="245" t="s">
        <v>568</v>
      </c>
    </row>
    <row r="5082" spans="1:12" x14ac:dyDescent="0.25">
      <c r="A5082" s="245" t="s">
        <v>2037</v>
      </c>
      <c r="B5082" s="245" t="s">
        <v>2036</v>
      </c>
      <c r="C5082" s="245" t="s">
        <v>2314</v>
      </c>
      <c r="D5082" s="245" t="s">
        <v>2313</v>
      </c>
      <c r="E5082" s="246" t="s">
        <v>44</v>
      </c>
      <c r="F5082" s="245" t="s">
        <v>44</v>
      </c>
      <c r="G5082" s="245" t="s">
        <v>2345</v>
      </c>
      <c r="H5082" s="245" t="s">
        <v>13191</v>
      </c>
      <c r="I5082" s="245" t="s">
        <v>24</v>
      </c>
      <c r="J5082" s="245" t="s">
        <v>59</v>
      </c>
      <c r="K5082" s="246" t="s">
        <v>20630</v>
      </c>
      <c r="L5082" s="245" t="s">
        <v>568</v>
      </c>
    </row>
    <row r="5083" spans="1:12" x14ac:dyDescent="0.25">
      <c r="A5083" s="245" t="s">
        <v>2037</v>
      </c>
      <c r="B5083" s="245" t="s">
        <v>2036</v>
      </c>
      <c r="C5083" s="245" t="s">
        <v>2314</v>
      </c>
      <c r="D5083" s="245" t="s">
        <v>2313</v>
      </c>
      <c r="E5083" s="246" t="s">
        <v>44</v>
      </c>
      <c r="F5083" s="245" t="s">
        <v>44</v>
      </c>
      <c r="G5083" s="245" t="s">
        <v>2344</v>
      </c>
      <c r="H5083" s="245" t="s">
        <v>13192</v>
      </c>
      <c r="I5083" s="245" t="s">
        <v>24</v>
      </c>
      <c r="J5083" s="245" t="s">
        <v>59</v>
      </c>
      <c r="K5083" s="246" t="s">
        <v>20631</v>
      </c>
      <c r="L5083" s="245" t="s">
        <v>568</v>
      </c>
    </row>
    <row r="5084" spans="1:12" x14ac:dyDescent="0.25">
      <c r="A5084" s="245" t="s">
        <v>2037</v>
      </c>
      <c r="B5084" s="245" t="s">
        <v>2036</v>
      </c>
      <c r="C5084" s="245" t="s">
        <v>2314</v>
      </c>
      <c r="D5084" s="245" t="s">
        <v>2313</v>
      </c>
      <c r="E5084" s="246" t="s">
        <v>44</v>
      </c>
      <c r="F5084" s="245" t="s">
        <v>44</v>
      </c>
      <c r="G5084" s="245" t="s">
        <v>2343</v>
      </c>
      <c r="H5084" s="245" t="s">
        <v>13193</v>
      </c>
      <c r="I5084" s="245" t="s">
        <v>24</v>
      </c>
      <c r="J5084" s="245" t="s">
        <v>59</v>
      </c>
      <c r="K5084" s="246" t="s">
        <v>13946</v>
      </c>
      <c r="L5084" s="245" t="s">
        <v>568</v>
      </c>
    </row>
    <row r="5085" spans="1:12" x14ac:dyDescent="0.25">
      <c r="A5085" s="245" t="s">
        <v>2037</v>
      </c>
      <c r="B5085" s="245" t="s">
        <v>2036</v>
      </c>
      <c r="C5085" s="245" t="s">
        <v>2314</v>
      </c>
      <c r="D5085" s="245" t="s">
        <v>2313</v>
      </c>
      <c r="E5085" s="246" t="s">
        <v>44</v>
      </c>
      <c r="F5085" s="245" t="s">
        <v>44</v>
      </c>
      <c r="G5085" s="245" t="s">
        <v>2342</v>
      </c>
      <c r="H5085" s="245" t="s">
        <v>13194</v>
      </c>
      <c r="I5085" s="245" t="s">
        <v>24</v>
      </c>
      <c r="J5085" s="245" t="s">
        <v>59</v>
      </c>
      <c r="K5085" s="246" t="s">
        <v>20632</v>
      </c>
      <c r="L5085" s="245" t="s">
        <v>568</v>
      </c>
    </row>
    <row r="5086" spans="1:12" x14ac:dyDescent="0.25">
      <c r="A5086" s="245" t="s">
        <v>2037</v>
      </c>
      <c r="B5086" s="245" t="s">
        <v>2036</v>
      </c>
      <c r="C5086" s="245" t="s">
        <v>2314</v>
      </c>
      <c r="D5086" s="245" t="s">
        <v>2313</v>
      </c>
      <c r="E5086" s="246" t="s">
        <v>44</v>
      </c>
      <c r="F5086" s="245" t="s">
        <v>44</v>
      </c>
      <c r="G5086" s="245" t="s">
        <v>2341</v>
      </c>
      <c r="H5086" s="245" t="s">
        <v>13195</v>
      </c>
      <c r="I5086" s="245" t="s">
        <v>24</v>
      </c>
      <c r="J5086" s="245" t="s">
        <v>59</v>
      </c>
      <c r="K5086" s="246" t="s">
        <v>20633</v>
      </c>
      <c r="L5086" s="245" t="s">
        <v>568</v>
      </c>
    </row>
    <row r="5087" spans="1:12" x14ac:dyDescent="0.25">
      <c r="A5087" s="245" t="s">
        <v>2037</v>
      </c>
      <c r="B5087" s="245" t="s">
        <v>2036</v>
      </c>
      <c r="C5087" s="245" t="s">
        <v>2314</v>
      </c>
      <c r="D5087" s="245" t="s">
        <v>2313</v>
      </c>
      <c r="E5087" s="246" t="s">
        <v>44</v>
      </c>
      <c r="F5087" s="245" t="s">
        <v>44</v>
      </c>
      <c r="G5087" s="245" t="s">
        <v>2340</v>
      </c>
      <c r="H5087" s="245" t="s">
        <v>13196</v>
      </c>
      <c r="I5087" s="245" t="s">
        <v>24</v>
      </c>
      <c r="J5087" s="245" t="s">
        <v>59</v>
      </c>
      <c r="K5087" s="246" t="s">
        <v>20634</v>
      </c>
      <c r="L5087" s="245" t="s">
        <v>568</v>
      </c>
    </row>
    <row r="5088" spans="1:12" x14ac:dyDescent="0.25">
      <c r="A5088" s="245" t="s">
        <v>2037</v>
      </c>
      <c r="B5088" s="245" t="s">
        <v>2036</v>
      </c>
      <c r="C5088" s="245" t="s">
        <v>2314</v>
      </c>
      <c r="D5088" s="245" t="s">
        <v>2313</v>
      </c>
      <c r="E5088" s="246" t="s">
        <v>44</v>
      </c>
      <c r="F5088" s="245" t="s">
        <v>44</v>
      </c>
      <c r="G5088" s="245" t="s">
        <v>2339</v>
      </c>
      <c r="H5088" s="245" t="s">
        <v>13197</v>
      </c>
      <c r="I5088" s="245" t="s">
        <v>24</v>
      </c>
      <c r="J5088" s="245" t="s">
        <v>59</v>
      </c>
      <c r="K5088" s="246" t="s">
        <v>20635</v>
      </c>
      <c r="L5088" s="245" t="s">
        <v>568</v>
      </c>
    </row>
    <row r="5089" spans="1:12" x14ac:dyDescent="0.25">
      <c r="A5089" s="245" t="s">
        <v>2037</v>
      </c>
      <c r="B5089" s="245" t="s">
        <v>2036</v>
      </c>
      <c r="C5089" s="245" t="s">
        <v>2314</v>
      </c>
      <c r="D5089" s="245" t="s">
        <v>2313</v>
      </c>
      <c r="E5089" s="246" t="s">
        <v>44</v>
      </c>
      <c r="F5089" s="245" t="s">
        <v>44</v>
      </c>
      <c r="G5089" s="245" t="s">
        <v>2338</v>
      </c>
      <c r="H5089" s="245" t="s">
        <v>13198</v>
      </c>
      <c r="I5089" s="245" t="s">
        <v>24</v>
      </c>
      <c r="J5089" s="245" t="s">
        <v>59</v>
      </c>
      <c r="K5089" s="246" t="s">
        <v>20636</v>
      </c>
      <c r="L5089" s="245" t="s">
        <v>568</v>
      </c>
    </row>
    <row r="5090" spans="1:12" x14ac:dyDescent="0.25">
      <c r="A5090" s="245" t="s">
        <v>2037</v>
      </c>
      <c r="B5090" s="245" t="s">
        <v>2036</v>
      </c>
      <c r="C5090" s="245" t="s">
        <v>2314</v>
      </c>
      <c r="D5090" s="245" t="s">
        <v>2313</v>
      </c>
      <c r="E5090" s="246" t="s">
        <v>44</v>
      </c>
      <c r="F5090" s="245" t="s">
        <v>44</v>
      </c>
      <c r="G5090" s="245" t="s">
        <v>2337</v>
      </c>
      <c r="H5090" s="245" t="s">
        <v>13199</v>
      </c>
      <c r="I5090" s="245" t="s">
        <v>24</v>
      </c>
      <c r="J5090" s="245" t="s">
        <v>59</v>
      </c>
      <c r="K5090" s="246" t="s">
        <v>20637</v>
      </c>
      <c r="L5090" s="245" t="s">
        <v>568</v>
      </c>
    </row>
    <row r="5091" spans="1:12" x14ac:dyDescent="0.25">
      <c r="A5091" s="245" t="s">
        <v>2037</v>
      </c>
      <c r="B5091" s="245" t="s">
        <v>2036</v>
      </c>
      <c r="C5091" s="245" t="s">
        <v>2314</v>
      </c>
      <c r="D5091" s="245" t="s">
        <v>2313</v>
      </c>
      <c r="E5091" s="246" t="s">
        <v>44</v>
      </c>
      <c r="F5091" s="245" t="s">
        <v>44</v>
      </c>
      <c r="G5091" s="245" t="s">
        <v>2336</v>
      </c>
      <c r="H5091" s="245" t="s">
        <v>13200</v>
      </c>
      <c r="I5091" s="245" t="s">
        <v>24</v>
      </c>
      <c r="J5091" s="245" t="s">
        <v>59</v>
      </c>
      <c r="K5091" s="246" t="s">
        <v>20638</v>
      </c>
      <c r="L5091" s="245" t="s">
        <v>568</v>
      </c>
    </row>
    <row r="5092" spans="1:12" x14ac:dyDescent="0.25">
      <c r="A5092" s="245" t="s">
        <v>2037</v>
      </c>
      <c r="B5092" s="245" t="s">
        <v>2036</v>
      </c>
      <c r="C5092" s="245" t="s">
        <v>2314</v>
      </c>
      <c r="D5092" s="245" t="s">
        <v>2313</v>
      </c>
      <c r="E5092" s="246" t="s">
        <v>44</v>
      </c>
      <c r="F5092" s="245" t="s">
        <v>44</v>
      </c>
      <c r="G5092" s="245" t="s">
        <v>2335</v>
      </c>
      <c r="H5092" s="245" t="s">
        <v>13201</v>
      </c>
      <c r="I5092" s="245" t="s">
        <v>24</v>
      </c>
      <c r="J5092" s="245" t="s">
        <v>59</v>
      </c>
      <c r="K5092" s="246" t="s">
        <v>20639</v>
      </c>
      <c r="L5092" s="245" t="s">
        <v>568</v>
      </c>
    </row>
    <row r="5093" spans="1:12" x14ac:dyDescent="0.25">
      <c r="A5093" s="245" t="s">
        <v>2037</v>
      </c>
      <c r="B5093" s="245" t="s">
        <v>2036</v>
      </c>
      <c r="C5093" s="245" t="s">
        <v>2314</v>
      </c>
      <c r="D5093" s="245" t="s">
        <v>2313</v>
      </c>
      <c r="E5093" s="246" t="s">
        <v>44</v>
      </c>
      <c r="F5093" s="245" t="s">
        <v>44</v>
      </c>
      <c r="G5093" s="245" t="s">
        <v>2334</v>
      </c>
      <c r="H5093" s="245" t="s">
        <v>13202</v>
      </c>
      <c r="I5093" s="245" t="s">
        <v>24</v>
      </c>
      <c r="J5093" s="245" t="s">
        <v>59</v>
      </c>
      <c r="K5093" s="246" t="s">
        <v>20640</v>
      </c>
      <c r="L5093" s="245" t="s">
        <v>568</v>
      </c>
    </row>
    <row r="5094" spans="1:12" x14ac:dyDescent="0.25">
      <c r="A5094" s="245" t="s">
        <v>2037</v>
      </c>
      <c r="B5094" s="245" t="s">
        <v>2036</v>
      </c>
      <c r="C5094" s="245" t="s">
        <v>2314</v>
      </c>
      <c r="D5094" s="245" t="s">
        <v>2313</v>
      </c>
      <c r="E5094" s="246" t="s">
        <v>44</v>
      </c>
      <c r="F5094" s="245" t="s">
        <v>44</v>
      </c>
      <c r="G5094" s="245" t="s">
        <v>2333</v>
      </c>
      <c r="H5094" s="245" t="s">
        <v>13203</v>
      </c>
      <c r="I5094" s="245" t="s">
        <v>24</v>
      </c>
      <c r="J5094" s="245" t="s">
        <v>59</v>
      </c>
      <c r="K5094" s="246" t="s">
        <v>20641</v>
      </c>
      <c r="L5094" s="245" t="s">
        <v>568</v>
      </c>
    </row>
    <row r="5095" spans="1:12" x14ac:dyDescent="0.25">
      <c r="A5095" s="245" t="s">
        <v>2037</v>
      </c>
      <c r="B5095" s="245" t="s">
        <v>2036</v>
      </c>
      <c r="C5095" s="245" t="s">
        <v>2314</v>
      </c>
      <c r="D5095" s="245" t="s">
        <v>2313</v>
      </c>
      <c r="E5095" s="246" t="s">
        <v>44</v>
      </c>
      <c r="F5095" s="245" t="s">
        <v>44</v>
      </c>
      <c r="G5095" s="245" t="s">
        <v>2332</v>
      </c>
      <c r="H5095" s="245" t="s">
        <v>13204</v>
      </c>
      <c r="I5095" s="245" t="s">
        <v>24</v>
      </c>
      <c r="J5095" s="245" t="s">
        <v>59</v>
      </c>
      <c r="K5095" s="246" t="s">
        <v>20642</v>
      </c>
      <c r="L5095" s="245" t="s">
        <v>568</v>
      </c>
    </row>
    <row r="5096" spans="1:12" x14ac:dyDescent="0.25">
      <c r="A5096" s="245" t="s">
        <v>2037</v>
      </c>
      <c r="B5096" s="245" t="s">
        <v>2036</v>
      </c>
      <c r="C5096" s="245" t="s">
        <v>2314</v>
      </c>
      <c r="D5096" s="245" t="s">
        <v>2313</v>
      </c>
      <c r="E5096" s="246" t="s">
        <v>44</v>
      </c>
      <c r="F5096" s="245" t="s">
        <v>44</v>
      </c>
      <c r="G5096" s="245" t="s">
        <v>2331</v>
      </c>
      <c r="H5096" s="245" t="s">
        <v>13205</v>
      </c>
      <c r="I5096" s="245" t="s">
        <v>24</v>
      </c>
      <c r="J5096" s="245" t="s">
        <v>59</v>
      </c>
      <c r="K5096" s="246" t="s">
        <v>20643</v>
      </c>
      <c r="L5096" s="245" t="s">
        <v>568</v>
      </c>
    </row>
    <row r="5097" spans="1:12" x14ac:dyDescent="0.25">
      <c r="A5097" s="245" t="s">
        <v>2037</v>
      </c>
      <c r="B5097" s="245" t="s">
        <v>2036</v>
      </c>
      <c r="C5097" s="245" t="s">
        <v>2314</v>
      </c>
      <c r="D5097" s="245" t="s">
        <v>2313</v>
      </c>
      <c r="E5097" s="246" t="s">
        <v>44</v>
      </c>
      <c r="F5097" s="245" t="s">
        <v>44</v>
      </c>
      <c r="G5097" s="245" t="s">
        <v>2330</v>
      </c>
      <c r="H5097" s="245" t="s">
        <v>13206</v>
      </c>
      <c r="I5097" s="245" t="s">
        <v>24</v>
      </c>
      <c r="J5097" s="245" t="s">
        <v>59</v>
      </c>
      <c r="K5097" s="246" t="s">
        <v>20644</v>
      </c>
      <c r="L5097" s="245" t="s">
        <v>568</v>
      </c>
    </row>
    <row r="5098" spans="1:12" x14ac:dyDescent="0.25">
      <c r="A5098" s="245" t="s">
        <v>2037</v>
      </c>
      <c r="B5098" s="245" t="s">
        <v>2036</v>
      </c>
      <c r="C5098" s="245" t="s">
        <v>2314</v>
      </c>
      <c r="D5098" s="245" t="s">
        <v>2313</v>
      </c>
      <c r="E5098" s="246" t="s">
        <v>44</v>
      </c>
      <c r="F5098" s="245" t="s">
        <v>44</v>
      </c>
      <c r="G5098" s="245" t="s">
        <v>2329</v>
      </c>
      <c r="H5098" s="245" t="s">
        <v>13208</v>
      </c>
      <c r="I5098" s="245" t="s">
        <v>24</v>
      </c>
      <c r="J5098" s="245" t="s">
        <v>59</v>
      </c>
      <c r="K5098" s="246" t="s">
        <v>20645</v>
      </c>
      <c r="L5098" s="245" t="s">
        <v>568</v>
      </c>
    </row>
    <row r="5099" spans="1:12" x14ac:dyDescent="0.25">
      <c r="A5099" s="245" t="s">
        <v>2037</v>
      </c>
      <c r="B5099" s="245" t="s">
        <v>2036</v>
      </c>
      <c r="C5099" s="245" t="s">
        <v>2314</v>
      </c>
      <c r="D5099" s="245" t="s">
        <v>2313</v>
      </c>
      <c r="E5099" s="246" t="s">
        <v>44</v>
      </c>
      <c r="F5099" s="245" t="s">
        <v>44</v>
      </c>
      <c r="G5099" s="245" t="s">
        <v>2328</v>
      </c>
      <c r="H5099" s="245" t="s">
        <v>13209</v>
      </c>
      <c r="I5099" s="245" t="s">
        <v>24</v>
      </c>
      <c r="J5099" s="245" t="s">
        <v>59</v>
      </c>
      <c r="K5099" s="246" t="s">
        <v>20646</v>
      </c>
      <c r="L5099" s="245" t="s">
        <v>568</v>
      </c>
    </row>
    <row r="5100" spans="1:12" x14ac:dyDescent="0.25">
      <c r="A5100" s="245" t="s">
        <v>2037</v>
      </c>
      <c r="B5100" s="245" t="s">
        <v>2036</v>
      </c>
      <c r="C5100" s="245" t="s">
        <v>2314</v>
      </c>
      <c r="D5100" s="245" t="s">
        <v>2313</v>
      </c>
      <c r="E5100" s="246" t="s">
        <v>44</v>
      </c>
      <c r="F5100" s="245" t="s">
        <v>44</v>
      </c>
      <c r="G5100" s="245" t="s">
        <v>2327</v>
      </c>
      <c r="H5100" s="245" t="s">
        <v>13210</v>
      </c>
      <c r="I5100" s="245" t="s">
        <v>24</v>
      </c>
      <c r="J5100" s="245" t="s">
        <v>59</v>
      </c>
      <c r="K5100" s="246" t="s">
        <v>20647</v>
      </c>
      <c r="L5100" s="245" t="s">
        <v>568</v>
      </c>
    </row>
    <row r="5101" spans="1:12" x14ac:dyDescent="0.25">
      <c r="A5101" s="245" t="s">
        <v>2037</v>
      </c>
      <c r="B5101" s="245" t="s">
        <v>2036</v>
      </c>
      <c r="C5101" s="245" t="s">
        <v>2314</v>
      </c>
      <c r="D5101" s="245" t="s">
        <v>2313</v>
      </c>
      <c r="E5101" s="246" t="s">
        <v>44</v>
      </c>
      <c r="F5101" s="245" t="s">
        <v>44</v>
      </c>
      <c r="G5101" s="245" t="s">
        <v>2326</v>
      </c>
      <c r="H5101" s="245" t="s">
        <v>13211</v>
      </c>
      <c r="I5101" s="245" t="s">
        <v>24</v>
      </c>
      <c r="J5101" s="245" t="s">
        <v>59</v>
      </c>
      <c r="K5101" s="246" t="s">
        <v>20648</v>
      </c>
      <c r="L5101" s="245" t="s">
        <v>568</v>
      </c>
    </row>
    <row r="5102" spans="1:12" x14ac:dyDescent="0.25">
      <c r="A5102" s="245" t="s">
        <v>2037</v>
      </c>
      <c r="B5102" s="245" t="s">
        <v>2036</v>
      </c>
      <c r="C5102" s="245" t="s">
        <v>2314</v>
      </c>
      <c r="D5102" s="245" t="s">
        <v>2313</v>
      </c>
      <c r="E5102" s="246" t="s">
        <v>44</v>
      </c>
      <c r="F5102" s="245" t="s">
        <v>44</v>
      </c>
      <c r="G5102" s="245" t="s">
        <v>2325</v>
      </c>
      <c r="H5102" s="245" t="s">
        <v>13212</v>
      </c>
      <c r="I5102" s="245" t="s">
        <v>24</v>
      </c>
      <c r="J5102" s="245" t="s">
        <v>59</v>
      </c>
      <c r="K5102" s="246" t="s">
        <v>20649</v>
      </c>
      <c r="L5102" s="245" t="s">
        <v>568</v>
      </c>
    </row>
    <row r="5103" spans="1:12" x14ac:dyDescent="0.25">
      <c r="A5103" s="245" t="s">
        <v>2037</v>
      </c>
      <c r="B5103" s="245" t="s">
        <v>2036</v>
      </c>
      <c r="C5103" s="245" t="s">
        <v>2314</v>
      </c>
      <c r="D5103" s="245" t="s">
        <v>2313</v>
      </c>
      <c r="E5103" s="246" t="s">
        <v>44</v>
      </c>
      <c r="F5103" s="245" t="s">
        <v>44</v>
      </c>
      <c r="G5103" s="245" t="s">
        <v>2324</v>
      </c>
      <c r="H5103" s="245" t="s">
        <v>13213</v>
      </c>
      <c r="I5103" s="245" t="s">
        <v>24</v>
      </c>
      <c r="J5103" s="245" t="s">
        <v>59</v>
      </c>
      <c r="K5103" s="246" t="s">
        <v>20650</v>
      </c>
      <c r="L5103" s="245" t="s">
        <v>568</v>
      </c>
    </row>
    <row r="5104" spans="1:12" x14ac:dyDescent="0.25">
      <c r="A5104" s="245" t="s">
        <v>2037</v>
      </c>
      <c r="B5104" s="245" t="s">
        <v>2036</v>
      </c>
      <c r="C5104" s="245" t="s">
        <v>2314</v>
      </c>
      <c r="D5104" s="245" t="s">
        <v>2313</v>
      </c>
      <c r="E5104" s="246" t="s">
        <v>44</v>
      </c>
      <c r="F5104" s="245" t="s">
        <v>44</v>
      </c>
      <c r="G5104" s="245" t="s">
        <v>2323</v>
      </c>
      <c r="H5104" s="245" t="s">
        <v>2322</v>
      </c>
      <c r="I5104" s="245" t="s">
        <v>24</v>
      </c>
      <c r="J5104" s="245" t="s">
        <v>59</v>
      </c>
      <c r="K5104" s="246" t="s">
        <v>20651</v>
      </c>
      <c r="L5104" s="245" t="s">
        <v>568</v>
      </c>
    </row>
    <row r="5105" spans="1:12" x14ac:dyDescent="0.25">
      <c r="A5105" s="245" t="s">
        <v>2037</v>
      </c>
      <c r="B5105" s="245" t="s">
        <v>2036</v>
      </c>
      <c r="C5105" s="245" t="s">
        <v>2314</v>
      </c>
      <c r="D5105" s="245" t="s">
        <v>2313</v>
      </c>
      <c r="E5105" s="246" t="s">
        <v>44</v>
      </c>
      <c r="F5105" s="245" t="s">
        <v>44</v>
      </c>
      <c r="G5105" s="245" t="s">
        <v>2321</v>
      </c>
      <c r="H5105" s="245" t="s">
        <v>13214</v>
      </c>
      <c r="I5105" s="245" t="s">
        <v>24</v>
      </c>
      <c r="J5105" s="245" t="s">
        <v>59</v>
      </c>
      <c r="K5105" s="246" t="s">
        <v>20652</v>
      </c>
      <c r="L5105" s="245" t="s">
        <v>568</v>
      </c>
    </row>
    <row r="5106" spans="1:12" x14ac:dyDescent="0.25">
      <c r="A5106" s="245" t="s">
        <v>2037</v>
      </c>
      <c r="B5106" s="245" t="s">
        <v>2036</v>
      </c>
      <c r="C5106" s="245" t="s">
        <v>2314</v>
      </c>
      <c r="D5106" s="245" t="s">
        <v>2313</v>
      </c>
      <c r="E5106" s="246" t="s">
        <v>44</v>
      </c>
      <c r="F5106" s="245" t="s">
        <v>44</v>
      </c>
      <c r="G5106" s="245" t="s">
        <v>2320</v>
      </c>
      <c r="H5106" s="245" t="s">
        <v>13215</v>
      </c>
      <c r="I5106" s="245" t="s">
        <v>24</v>
      </c>
      <c r="J5106" s="245" t="s">
        <v>59</v>
      </c>
      <c r="K5106" s="246" t="s">
        <v>20653</v>
      </c>
      <c r="L5106" s="245" t="s">
        <v>568</v>
      </c>
    </row>
    <row r="5107" spans="1:12" x14ac:dyDescent="0.25">
      <c r="A5107" s="245" t="s">
        <v>2037</v>
      </c>
      <c r="B5107" s="245" t="s">
        <v>2036</v>
      </c>
      <c r="C5107" s="245" t="s">
        <v>2314</v>
      </c>
      <c r="D5107" s="245" t="s">
        <v>2313</v>
      </c>
      <c r="E5107" s="246" t="s">
        <v>44</v>
      </c>
      <c r="F5107" s="245" t="s">
        <v>44</v>
      </c>
      <c r="G5107" s="245" t="s">
        <v>2319</v>
      </c>
      <c r="H5107" s="245" t="s">
        <v>13216</v>
      </c>
      <c r="I5107" s="245" t="s">
        <v>24</v>
      </c>
      <c r="J5107" s="245" t="s">
        <v>59</v>
      </c>
      <c r="K5107" s="246" t="s">
        <v>20654</v>
      </c>
      <c r="L5107" s="245" t="s">
        <v>568</v>
      </c>
    </row>
    <row r="5108" spans="1:12" x14ac:dyDescent="0.25">
      <c r="A5108" s="245" t="s">
        <v>2037</v>
      </c>
      <c r="B5108" s="245" t="s">
        <v>2036</v>
      </c>
      <c r="C5108" s="245" t="s">
        <v>2314</v>
      </c>
      <c r="D5108" s="245" t="s">
        <v>2313</v>
      </c>
      <c r="E5108" s="246" t="s">
        <v>44</v>
      </c>
      <c r="F5108" s="245" t="s">
        <v>44</v>
      </c>
      <c r="G5108" s="245" t="s">
        <v>2318</v>
      </c>
      <c r="H5108" s="245" t="s">
        <v>13217</v>
      </c>
      <c r="I5108" s="245" t="s">
        <v>24</v>
      </c>
      <c r="J5108" s="245" t="s">
        <v>59</v>
      </c>
      <c r="K5108" s="246" t="s">
        <v>20655</v>
      </c>
      <c r="L5108" s="245" t="s">
        <v>568</v>
      </c>
    </row>
    <row r="5109" spans="1:12" x14ac:dyDescent="0.25">
      <c r="A5109" s="245" t="s">
        <v>2037</v>
      </c>
      <c r="B5109" s="245" t="s">
        <v>2036</v>
      </c>
      <c r="C5109" s="245" t="s">
        <v>2314</v>
      </c>
      <c r="D5109" s="245" t="s">
        <v>2313</v>
      </c>
      <c r="E5109" s="246" t="s">
        <v>44</v>
      </c>
      <c r="F5109" s="245" t="s">
        <v>44</v>
      </c>
      <c r="G5109" s="245" t="s">
        <v>2317</v>
      </c>
      <c r="H5109" s="245" t="s">
        <v>13218</v>
      </c>
      <c r="I5109" s="245" t="s">
        <v>24</v>
      </c>
      <c r="J5109" s="245" t="s">
        <v>59</v>
      </c>
      <c r="K5109" s="246" t="s">
        <v>9507</v>
      </c>
      <c r="L5109" s="245" t="s">
        <v>568</v>
      </c>
    </row>
    <row r="5110" spans="1:12" x14ac:dyDescent="0.25">
      <c r="A5110" s="245" t="s">
        <v>2037</v>
      </c>
      <c r="B5110" s="245" t="s">
        <v>2036</v>
      </c>
      <c r="C5110" s="245" t="s">
        <v>2314</v>
      </c>
      <c r="D5110" s="245" t="s">
        <v>2313</v>
      </c>
      <c r="E5110" s="246" t="s">
        <v>44</v>
      </c>
      <c r="F5110" s="245" t="s">
        <v>44</v>
      </c>
      <c r="G5110" s="245" t="s">
        <v>2316</v>
      </c>
      <c r="H5110" s="245" t="s">
        <v>13219</v>
      </c>
      <c r="I5110" s="245" t="s">
        <v>24</v>
      </c>
      <c r="J5110" s="245" t="s">
        <v>106</v>
      </c>
      <c r="K5110" s="246" t="s">
        <v>20656</v>
      </c>
      <c r="L5110" s="245" t="s">
        <v>568</v>
      </c>
    </row>
    <row r="5111" spans="1:12" x14ac:dyDescent="0.25">
      <c r="A5111" s="245" t="s">
        <v>2037</v>
      </c>
      <c r="B5111" s="245" t="s">
        <v>2036</v>
      </c>
      <c r="C5111" s="245" t="s">
        <v>2314</v>
      </c>
      <c r="D5111" s="245" t="s">
        <v>2313</v>
      </c>
      <c r="E5111" s="246" t="s">
        <v>44</v>
      </c>
      <c r="F5111" s="245" t="s">
        <v>44</v>
      </c>
      <c r="G5111" s="245" t="s">
        <v>2315</v>
      </c>
      <c r="H5111" s="245" t="s">
        <v>13221</v>
      </c>
      <c r="I5111" s="245" t="s">
        <v>24</v>
      </c>
      <c r="J5111" s="245" t="s">
        <v>59</v>
      </c>
      <c r="K5111" s="246" t="s">
        <v>20657</v>
      </c>
      <c r="L5111" s="245" t="s">
        <v>568</v>
      </c>
    </row>
    <row r="5112" spans="1:12" x14ac:dyDescent="0.25">
      <c r="A5112" s="245" t="s">
        <v>2037</v>
      </c>
      <c r="B5112" s="245" t="s">
        <v>2036</v>
      </c>
      <c r="C5112" s="245" t="s">
        <v>2314</v>
      </c>
      <c r="D5112" s="245" t="s">
        <v>2313</v>
      </c>
      <c r="E5112" s="246" t="s">
        <v>44</v>
      </c>
      <c r="F5112" s="245" t="s">
        <v>44</v>
      </c>
      <c r="G5112" s="245" t="s">
        <v>2312</v>
      </c>
      <c r="H5112" s="245" t="s">
        <v>13222</v>
      </c>
      <c r="I5112" s="245" t="s">
        <v>24</v>
      </c>
      <c r="J5112" s="245" t="s">
        <v>106</v>
      </c>
      <c r="K5112" s="246" t="s">
        <v>20658</v>
      </c>
      <c r="L5112" s="245" t="s">
        <v>568</v>
      </c>
    </row>
    <row r="5113" spans="1:12" x14ac:dyDescent="0.25">
      <c r="A5113" s="245" t="s">
        <v>2037</v>
      </c>
      <c r="B5113" s="245" t="s">
        <v>2036</v>
      </c>
      <c r="C5113" s="245" t="s">
        <v>2314</v>
      </c>
      <c r="D5113" s="245" t="s">
        <v>2313</v>
      </c>
      <c r="E5113" s="246" t="s">
        <v>44</v>
      </c>
      <c r="F5113" s="245" t="s">
        <v>44</v>
      </c>
      <c r="G5113" s="245" t="s">
        <v>13223</v>
      </c>
      <c r="H5113" s="245" t="s">
        <v>13224</v>
      </c>
      <c r="I5113" s="245" t="s">
        <v>24</v>
      </c>
      <c r="J5113" s="245" t="s">
        <v>59</v>
      </c>
      <c r="K5113" s="246" t="s">
        <v>20659</v>
      </c>
      <c r="L5113" s="245" t="s">
        <v>568</v>
      </c>
    </row>
    <row r="5114" spans="1:12" x14ac:dyDescent="0.25">
      <c r="A5114" s="245" t="s">
        <v>2037</v>
      </c>
      <c r="B5114" s="245" t="s">
        <v>2036</v>
      </c>
      <c r="C5114" s="245" t="s">
        <v>2314</v>
      </c>
      <c r="D5114" s="245" t="s">
        <v>2313</v>
      </c>
      <c r="E5114" s="246" t="s">
        <v>44</v>
      </c>
      <c r="F5114" s="245" t="s">
        <v>44</v>
      </c>
      <c r="G5114" s="245" t="s">
        <v>13225</v>
      </c>
      <c r="H5114" s="245" t="s">
        <v>13226</v>
      </c>
      <c r="I5114" s="245" t="s">
        <v>24</v>
      </c>
      <c r="J5114" s="245" t="s">
        <v>106</v>
      </c>
      <c r="K5114" s="246" t="s">
        <v>20660</v>
      </c>
      <c r="L5114" s="245" t="s">
        <v>568</v>
      </c>
    </row>
    <row r="5115" spans="1:12" x14ac:dyDescent="0.25">
      <c r="A5115" s="245" t="s">
        <v>2037</v>
      </c>
      <c r="B5115" s="245" t="s">
        <v>2036</v>
      </c>
      <c r="C5115" s="245" t="s">
        <v>2314</v>
      </c>
      <c r="D5115" s="245" t="s">
        <v>2313</v>
      </c>
      <c r="E5115" s="246" t="s">
        <v>44</v>
      </c>
      <c r="F5115" s="245" t="s">
        <v>44</v>
      </c>
      <c r="G5115" s="245" t="s">
        <v>13227</v>
      </c>
      <c r="H5115" s="245" t="s">
        <v>13228</v>
      </c>
      <c r="I5115" s="245" t="s">
        <v>24</v>
      </c>
      <c r="J5115" s="245" t="s">
        <v>59</v>
      </c>
      <c r="K5115" s="246" t="s">
        <v>11856</v>
      </c>
      <c r="L5115" s="245" t="s">
        <v>568</v>
      </c>
    </row>
    <row r="5116" spans="1:12" x14ac:dyDescent="0.25">
      <c r="A5116" s="245" t="s">
        <v>2037</v>
      </c>
      <c r="B5116" s="245" t="s">
        <v>2036</v>
      </c>
      <c r="C5116" s="245" t="s">
        <v>2314</v>
      </c>
      <c r="D5116" s="245" t="s">
        <v>2313</v>
      </c>
      <c r="E5116" s="246" t="s">
        <v>44</v>
      </c>
      <c r="F5116" s="245" t="s">
        <v>44</v>
      </c>
      <c r="G5116" s="245" t="s">
        <v>13229</v>
      </c>
      <c r="H5116" s="245" t="s">
        <v>13230</v>
      </c>
      <c r="I5116" s="245" t="s">
        <v>24</v>
      </c>
      <c r="J5116" s="245" t="s">
        <v>59</v>
      </c>
      <c r="K5116" s="246" t="s">
        <v>20661</v>
      </c>
      <c r="L5116" s="245" t="s">
        <v>568</v>
      </c>
    </row>
    <row r="5117" spans="1:12" x14ac:dyDescent="0.25">
      <c r="A5117" s="245" t="s">
        <v>2037</v>
      </c>
      <c r="B5117" s="245" t="s">
        <v>2036</v>
      </c>
      <c r="C5117" s="245" t="s">
        <v>2314</v>
      </c>
      <c r="D5117" s="245" t="s">
        <v>2313</v>
      </c>
      <c r="E5117" s="246" t="s">
        <v>44</v>
      </c>
      <c r="F5117" s="245" t="s">
        <v>44</v>
      </c>
      <c r="G5117" s="245" t="s">
        <v>20662</v>
      </c>
      <c r="H5117" s="245" t="s">
        <v>20663</v>
      </c>
      <c r="I5117" s="245" t="s">
        <v>24</v>
      </c>
      <c r="J5117" s="245" t="s">
        <v>59</v>
      </c>
      <c r="K5117" s="246" t="s">
        <v>20664</v>
      </c>
      <c r="L5117" s="245" t="s">
        <v>568</v>
      </c>
    </row>
    <row r="5118" spans="1:12" x14ac:dyDescent="0.25">
      <c r="A5118" s="245" t="s">
        <v>2037</v>
      </c>
      <c r="B5118" s="245" t="s">
        <v>2036</v>
      </c>
      <c r="C5118" s="245" t="s">
        <v>2314</v>
      </c>
      <c r="D5118" s="245" t="s">
        <v>2313</v>
      </c>
      <c r="E5118" s="246" t="s">
        <v>44</v>
      </c>
      <c r="F5118" s="245" t="s">
        <v>44</v>
      </c>
      <c r="G5118" s="245" t="s">
        <v>13231</v>
      </c>
      <c r="H5118" s="245" t="s">
        <v>13232</v>
      </c>
      <c r="I5118" s="245" t="s">
        <v>24</v>
      </c>
      <c r="J5118" s="245" t="s">
        <v>59</v>
      </c>
      <c r="K5118" s="246" t="s">
        <v>20665</v>
      </c>
      <c r="L5118" s="245" t="s">
        <v>568</v>
      </c>
    </row>
    <row r="5119" spans="1:12" x14ac:dyDescent="0.25">
      <c r="A5119" s="245" t="s">
        <v>2037</v>
      </c>
      <c r="B5119" s="245" t="s">
        <v>2036</v>
      </c>
      <c r="C5119" s="245" t="s">
        <v>2314</v>
      </c>
      <c r="D5119" s="245" t="s">
        <v>2313</v>
      </c>
      <c r="E5119" s="246" t="s">
        <v>44</v>
      </c>
      <c r="F5119" s="245" t="s">
        <v>44</v>
      </c>
      <c r="G5119" s="245" t="s">
        <v>13233</v>
      </c>
      <c r="H5119" s="245" t="s">
        <v>13234</v>
      </c>
      <c r="I5119" s="245" t="s">
        <v>24</v>
      </c>
      <c r="J5119" s="245" t="s">
        <v>106</v>
      </c>
      <c r="K5119" s="246" t="s">
        <v>20656</v>
      </c>
      <c r="L5119" s="245" t="s">
        <v>568</v>
      </c>
    </row>
    <row r="5120" spans="1:12" x14ac:dyDescent="0.25">
      <c r="A5120" s="245" t="s">
        <v>2037</v>
      </c>
      <c r="B5120" s="245" t="s">
        <v>2036</v>
      </c>
      <c r="C5120" s="245" t="s">
        <v>2314</v>
      </c>
      <c r="D5120" s="245" t="s">
        <v>2313</v>
      </c>
      <c r="E5120" s="246" t="s">
        <v>44</v>
      </c>
      <c r="F5120" s="245" t="s">
        <v>44</v>
      </c>
      <c r="G5120" s="245" t="s">
        <v>13235</v>
      </c>
      <c r="H5120" s="245" t="s">
        <v>13236</v>
      </c>
      <c r="I5120" s="245" t="s">
        <v>24</v>
      </c>
      <c r="J5120" s="245" t="s">
        <v>59</v>
      </c>
      <c r="K5120" s="246" t="s">
        <v>4817</v>
      </c>
      <c r="L5120" s="245" t="s">
        <v>568</v>
      </c>
    </row>
    <row r="5121" spans="1:12" x14ac:dyDescent="0.25">
      <c r="A5121" s="245" t="s">
        <v>2037</v>
      </c>
      <c r="B5121" s="245" t="s">
        <v>2036</v>
      </c>
      <c r="C5121" s="245" t="s">
        <v>2314</v>
      </c>
      <c r="D5121" s="245" t="s">
        <v>2313</v>
      </c>
      <c r="E5121" s="246" t="s">
        <v>44</v>
      </c>
      <c r="F5121" s="245" t="s">
        <v>44</v>
      </c>
      <c r="G5121" s="245" t="s">
        <v>13238</v>
      </c>
      <c r="H5121" s="245" t="s">
        <v>13239</v>
      </c>
      <c r="I5121" s="245" t="s">
        <v>24</v>
      </c>
      <c r="J5121" s="245" t="s">
        <v>59</v>
      </c>
      <c r="K5121" s="246" t="s">
        <v>20666</v>
      </c>
      <c r="L5121" s="245" t="s">
        <v>568</v>
      </c>
    </row>
    <row r="5122" spans="1:12" x14ac:dyDescent="0.25">
      <c r="A5122" s="245" t="s">
        <v>2037</v>
      </c>
      <c r="B5122" s="245" t="s">
        <v>2036</v>
      </c>
      <c r="C5122" s="245" t="s">
        <v>2314</v>
      </c>
      <c r="D5122" s="245" t="s">
        <v>2313</v>
      </c>
      <c r="E5122" s="246" t="s">
        <v>44</v>
      </c>
      <c r="F5122" s="245" t="s">
        <v>44</v>
      </c>
      <c r="G5122" s="245" t="s">
        <v>13240</v>
      </c>
      <c r="H5122" s="245" t="s">
        <v>13241</v>
      </c>
      <c r="I5122" s="245" t="s">
        <v>24</v>
      </c>
      <c r="J5122" s="245" t="s">
        <v>59</v>
      </c>
      <c r="K5122" s="246" t="s">
        <v>20667</v>
      </c>
      <c r="L5122" s="245" t="s">
        <v>568</v>
      </c>
    </row>
    <row r="5123" spans="1:12" x14ac:dyDescent="0.25">
      <c r="A5123" s="245" t="s">
        <v>2037</v>
      </c>
      <c r="B5123" s="245" t="s">
        <v>2036</v>
      </c>
      <c r="C5123" s="245" t="s">
        <v>2314</v>
      </c>
      <c r="D5123" s="245" t="s">
        <v>2313</v>
      </c>
      <c r="E5123" s="246" t="s">
        <v>44</v>
      </c>
      <c r="F5123" s="245" t="s">
        <v>44</v>
      </c>
      <c r="G5123" s="245" t="s">
        <v>13242</v>
      </c>
      <c r="H5123" s="245" t="s">
        <v>13243</v>
      </c>
      <c r="I5123" s="245" t="s">
        <v>24</v>
      </c>
      <c r="J5123" s="245" t="s">
        <v>59</v>
      </c>
      <c r="K5123" s="246" t="s">
        <v>20668</v>
      </c>
      <c r="L5123" s="245" t="s">
        <v>568</v>
      </c>
    </row>
    <row r="5124" spans="1:12" x14ac:dyDescent="0.25">
      <c r="A5124" s="245" t="s">
        <v>2037</v>
      </c>
      <c r="B5124" s="245" t="s">
        <v>2036</v>
      </c>
      <c r="C5124" s="245" t="s">
        <v>2314</v>
      </c>
      <c r="D5124" s="245" t="s">
        <v>2313</v>
      </c>
      <c r="E5124" s="246" t="s">
        <v>44</v>
      </c>
      <c r="F5124" s="245" t="s">
        <v>44</v>
      </c>
      <c r="G5124" s="245" t="s">
        <v>13244</v>
      </c>
      <c r="H5124" s="245" t="s">
        <v>13245</v>
      </c>
      <c r="I5124" s="245" t="s">
        <v>24</v>
      </c>
      <c r="J5124" s="245" t="s">
        <v>106</v>
      </c>
      <c r="K5124" s="246" t="s">
        <v>20669</v>
      </c>
      <c r="L5124" s="245" t="s">
        <v>568</v>
      </c>
    </row>
    <row r="5125" spans="1:12" x14ac:dyDescent="0.25">
      <c r="A5125" s="245" t="s">
        <v>2037</v>
      </c>
      <c r="B5125" s="245" t="s">
        <v>2036</v>
      </c>
      <c r="C5125" s="245" t="s">
        <v>2314</v>
      </c>
      <c r="D5125" s="245" t="s">
        <v>2313</v>
      </c>
      <c r="E5125" s="246" t="s">
        <v>44</v>
      </c>
      <c r="F5125" s="245" t="s">
        <v>44</v>
      </c>
      <c r="G5125" s="245" t="s">
        <v>13246</v>
      </c>
      <c r="H5125" s="245" t="s">
        <v>13247</v>
      </c>
      <c r="I5125" s="245" t="s">
        <v>24</v>
      </c>
      <c r="J5125" s="245" t="s">
        <v>59</v>
      </c>
      <c r="K5125" s="246" t="s">
        <v>7923</v>
      </c>
      <c r="L5125" s="245" t="s">
        <v>568</v>
      </c>
    </row>
    <row r="5126" spans="1:12" x14ac:dyDescent="0.25">
      <c r="A5126" s="245" t="s">
        <v>2037</v>
      </c>
      <c r="B5126" s="245" t="s">
        <v>2036</v>
      </c>
      <c r="C5126" s="245" t="s">
        <v>2314</v>
      </c>
      <c r="D5126" s="245" t="s">
        <v>2313</v>
      </c>
      <c r="E5126" s="246" t="s">
        <v>44</v>
      </c>
      <c r="F5126" s="245" t="s">
        <v>44</v>
      </c>
      <c r="G5126" s="245" t="s">
        <v>13248</v>
      </c>
      <c r="H5126" s="245" t="s">
        <v>13249</v>
      </c>
      <c r="I5126" s="245" t="s">
        <v>24</v>
      </c>
      <c r="J5126" s="245" t="s">
        <v>59</v>
      </c>
      <c r="K5126" s="246" t="s">
        <v>9049</v>
      </c>
      <c r="L5126" s="245" t="s">
        <v>568</v>
      </c>
    </row>
    <row r="5127" spans="1:12" x14ac:dyDescent="0.25">
      <c r="A5127" s="245" t="s">
        <v>2037</v>
      </c>
      <c r="B5127" s="245" t="s">
        <v>2036</v>
      </c>
      <c r="C5127" s="245" t="s">
        <v>2314</v>
      </c>
      <c r="D5127" s="245" t="s">
        <v>2313</v>
      </c>
      <c r="E5127" s="246" t="s">
        <v>44</v>
      </c>
      <c r="F5127" s="245" t="s">
        <v>44</v>
      </c>
      <c r="G5127" s="245" t="s">
        <v>13250</v>
      </c>
      <c r="H5127" s="245" t="s">
        <v>13251</v>
      </c>
      <c r="I5127" s="245" t="s">
        <v>24</v>
      </c>
      <c r="J5127" s="245" t="s">
        <v>59</v>
      </c>
      <c r="K5127" s="246" t="s">
        <v>20670</v>
      </c>
      <c r="L5127" s="245" t="s">
        <v>568</v>
      </c>
    </row>
    <row r="5128" spans="1:12" x14ac:dyDescent="0.25">
      <c r="A5128" s="245" t="s">
        <v>2037</v>
      </c>
      <c r="B5128" s="245" t="s">
        <v>2036</v>
      </c>
      <c r="C5128" s="245" t="s">
        <v>2314</v>
      </c>
      <c r="D5128" s="245" t="s">
        <v>2313</v>
      </c>
      <c r="E5128" s="246" t="s">
        <v>44</v>
      </c>
      <c r="F5128" s="245" t="s">
        <v>44</v>
      </c>
      <c r="G5128" s="245" t="s">
        <v>13252</v>
      </c>
      <c r="H5128" s="245" t="s">
        <v>13253</v>
      </c>
      <c r="I5128" s="245" t="s">
        <v>24</v>
      </c>
      <c r="J5128" s="245" t="s">
        <v>59</v>
      </c>
      <c r="K5128" s="246" t="s">
        <v>20671</v>
      </c>
      <c r="L5128" s="245" t="s">
        <v>568</v>
      </c>
    </row>
    <row r="5129" spans="1:12" x14ac:dyDescent="0.25">
      <c r="A5129" s="245" t="s">
        <v>2037</v>
      </c>
      <c r="B5129" s="245" t="s">
        <v>2036</v>
      </c>
      <c r="C5129" s="245" t="s">
        <v>2314</v>
      </c>
      <c r="D5129" s="245" t="s">
        <v>2313</v>
      </c>
      <c r="E5129" s="246" t="s">
        <v>44</v>
      </c>
      <c r="F5129" s="245" t="s">
        <v>44</v>
      </c>
      <c r="G5129" s="245" t="s">
        <v>13254</v>
      </c>
      <c r="H5129" s="245" t="s">
        <v>13255</v>
      </c>
      <c r="I5129" s="245" t="s">
        <v>24</v>
      </c>
      <c r="J5129" s="245" t="s">
        <v>59</v>
      </c>
      <c r="K5129" s="246" t="s">
        <v>20672</v>
      </c>
      <c r="L5129" s="245" t="s">
        <v>568</v>
      </c>
    </row>
    <row r="5130" spans="1:12" x14ac:dyDescent="0.25">
      <c r="A5130" s="245" t="s">
        <v>2037</v>
      </c>
      <c r="B5130" s="245" t="s">
        <v>2036</v>
      </c>
      <c r="C5130" s="245" t="s">
        <v>2314</v>
      </c>
      <c r="D5130" s="245" t="s">
        <v>2313</v>
      </c>
      <c r="E5130" s="246" t="s">
        <v>44</v>
      </c>
      <c r="F5130" s="245" t="s">
        <v>44</v>
      </c>
      <c r="G5130" s="245" t="s">
        <v>13256</v>
      </c>
      <c r="H5130" s="245" t="s">
        <v>13257</v>
      </c>
      <c r="I5130" s="245" t="s">
        <v>24</v>
      </c>
      <c r="J5130" s="245" t="s">
        <v>59</v>
      </c>
      <c r="K5130" s="246" t="s">
        <v>20673</v>
      </c>
      <c r="L5130" s="245" t="s">
        <v>568</v>
      </c>
    </row>
    <row r="5131" spans="1:12" x14ac:dyDescent="0.25">
      <c r="A5131" s="245" t="s">
        <v>2037</v>
      </c>
      <c r="B5131" s="245" t="s">
        <v>2036</v>
      </c>
      <c r="C5131" s="245" t="s">
        <v>2314</v>
      </c>
      <c r="D5131" s="245" t="s">
        <v>2313</v>
      </c>
      <c r="E5131" s="246" t="s">
        <v>44</v>
      </c>
      <c r="F5131" s="245" t="s">
        <v>44</v>
      </c>
      <c r="G5131" s="245" t="s">
        <v>13258</v>
      </c>
      <c r="H5131" s="245" t="s">
        <v>13259</v>
      </c>
      <c r="I5131" s="245" t="s">
        <v>24</v>
      </c>
      <c r="J5131" s="245" t="s">
        <v>59</v>
      </c>
      <c r="K5131" s="246" t="s">
        <v>20674</v>
      </c>
      <c r="L5131" s="245" t="s">
        <v>568</v>
      </c>
    </row>
    <row r="5132" spans="1:12" x14ac:dyDescent="0.25">
      <c r="A5132" s="245" t="s">
        <v>2037</v>
      </c>
      <c r="B5132" s="245" t="s">
        <v>2036</v>
      </c>
      <c r="C5132" s="245" t="s">
        <v>2314</v>
      </c>
      <c r="D5132" s="245" t="s">
        <v>2313</v>
      </c>
      <c r="E5132" s="246" t="s">
        <v>44</v>
      </c>
      <c r="F5132" s="245" t="s">
        <v>44</v>
      </c>
      <c r="G5132" s="245" t="s">
        <v>13260</v>
      </c>
      <c r="H5132" s="245" t="s">
        <v>13261</v>
      </c>
      <c r="I5132" s="245" t="s">
        <v>24</v>
      </c>
      <c r="J5132" s="245" t="s">
        <v>59</v>
      </c>
      <c r="K5132" s="246" t="s">
        <v>20632</v>
      </c>
      <c r="L5132" s="245" t="s">
        <v>568</v>
      </c>
    </row>
    <row r="5133" spans="1:12" x14ac:dyDescent="0.25">
      <c r="A5133" s="245" t="s">
        <v>2037</v>
      </c>
      <c r="B5133" s="245" t="s">
        <v>2036</v>
      </c>
      <c r="C5133" s="245" t="s">
        <v>2314</v>
      </c>
      <c r="D5133" s="245" t="s">
        <v>2313</v>
      </c>
      <c r="E5133" s="246" t="s">
        <v>44</v>
      </c>
      <c r="F5133" s="245" t="s">
        <v>44</v>
      </c>
      <c r="G5133" s="245" t="s">
        <v>13262</v>
      </c>
      <c r="H5133" s="245" t="s">
        <v>13263</v>
      </c>
      <c r="I5133" s="245" t="s">
        <v>24</v>
      </c>
      <c r="J5133" s="245" t="s">
        <v>59</v>
      </c>
      <c r="K5133" s="246" t="s">
        <v>20675</v>
      </c>
      <c r="L5133" s="245" t="s">
        <v>568</v>
      </c>
    </row>
    <row r="5134" spans="1:12" x14ac:dyDescent="0.25">
      <c r="A5134" s="245" t="s">
        <v>2037</v>
      </c>
      <c r="B5134" s="245" t="s">
        <v>2036</v>
      </c>
      <c r="C5134" s="245" t="s">
        <v>2314</v>
      </c>
      <c r="D5134" s="245" t="s">
        <v>2313</v>
      </c>
      <c r="E5134" s="246" t="s">
        <v>44</v>
      </c>
      <c r="F5134" s="245" t="s">
        <v>44</v>
      </c>
      <c r="G5134" s="245" t="s">
        <v>13264</v>
      </c>
      <c r="H5134" s="245" t="s">
        <v>13265</v>
      </c>
      <c r="I5134" s="245" t="s">
        <v>24</v>
      </c>
      <c r="J5134" s="245" t="s">
        <v>59</v>
      </c>
      <c r="K5134" s="246" t="s">
        <v>20676</v>
      </c>
      <c r="L5134" s="245" t="s">
        <v>568</v>
      </c>
    </row>
    <row r="5135" spans="1:12" x14ac:dyDescent="0.25">
      <c r="A5135" s="245" t="s">
        <v>2037</v>
      </c>
      <c r="B5135" s="245" t="s">
        <v>2036</v>
      </c>
      <c r="C5135" s="245" t="s">
        <v>2314</v>
      </c>
      <c r="D5135" s="245" t="s">
        <v>2313</v>
      </c>
      <c r="E5135" s="246" t="s">
        <v>44</v>
      </c>
      <c r="F5135" s="245" t="s">
        <v>44</v>
      </c>
      <c r="G5135" s="245" t="s">
        <v>13266</v>
      </c>
      <c r="H5135" s="245" t="s">
        <v>13267</v>
      </c>
      <c r="I5135" s="245" t="s">
        <v>24</v>
      </c>
      <c r="J5135" s="245" t="s">
        <v>59</v>
      </c>
      <c r="K5135" s="246" t="s">
        <v>20677</v>
      </c>
      <c r="L5135" s="245" t="s">
        <v>568</v>
      </c>
    </row>
    <row r="5136" spans="1:12" x14ac:dyDescent="0.25">
      <c r="A5136" s="245" t="s">
        <v>2037</v>
      </c>
      <c r="B5136" s="245" t="s">
        <v>2036</v>
      </c>
      <c r="C5136" s="245" t="s">
        <v>2314</v>
      </c>
      <c r="D5136" s="245" t="s">
        <v>2313</v>
      </c>
      <c r="E5136" s="246" t="s">
        <v>44</v>
      </c>
      <c r="F5136" s="245" t="s">
        <v>44</v>
      </c>
      <c r="G5136" s="245" t="s">
        <v>13268</v>
      </c>
      <c r="H5136" s="245" t="s">
        <v>13269</v>
      </c>
      <c r="I5136" s="245" t="s">
        <v>24</v>
      </c>
      <c r="J5136" s="245" t="s">
        <v>59</v>
      </c>
      <c r="K5136" s="246" t="s">
        <v>20678</v>
      </c>
      <c r="L5136" s="245" t="s">
        <v>568</v>
      </c>
    </row>
    <row r="5137" spans="1:12" x14ac:dyDescent="0.25">
      <c r="A5137" s="245" t="s">
        <v>2037</v>
      </c>
      <c r="B5137" s="245" t="s">
        <v>2036</v>
      </c>
      <c r="C5137" s="245" t="s">
        <v>2314</v>
      </c>
      <c r="D5137" s="245" t="s">
        <v>2313</v>
      </c>
      <c r="E5137" s="246" t="s">
        <v>44</v>
      </c>
      <c r="F5137" s="245" t="s">
        <v>44</v>
      </c>
      <c r="G5137" s="245" t="s">
        <v>13270</v>
      </c>
      <c r="H5137" s="245" t="s">
        <v>13271</v>
      </c>
      <c r="I5137" s="245" t="s">
        <v>24</v>
      </c>
      <c r="J5137" s="245" t="s">
        <v>59</v>
      </c>
      <c r="K5137" s="246" t="s">
        <v>20679</v>
      </c>
      <c r="L5137" s="245" t="s">
        <v>568</v>
      </c>
    </row>
    <row r="5138" spans="1:12" x14ac:dyDescent="0.25">
      <c r="A5138" s="245" t="s">
        <v>2037</v>
      </c>
      <c r="B5138" s="245" t="s">
        <v>2036</v>
      </c>
      <c r="C5138" s="245" t="s">
        <v>2314</v>
      </c>
      <c r="D5138" s="245" t="s">
        <v>2313</v>
      </c>
      <c r="E5138" s="246" t="s">
        <v>44</v>
      </c>
      <c r="F5138" s="245" t="s">
        <v>44</v>
      </c>
      <c r="G5138" s="245" t="s">
        <v>13272</v>
      </c>
      <c r="H5138" s="245" t="s">
        <v>13273</v>
      </c>
      <c r="I5138" s="245" t="s">
        <v>24</v>
      </c>
      <c r="J5138" s="245" t="s">
        <v>59</v>
      </c>
      <c r="K5138" s="246" t="s">
        <v>20673</v>
      </c>
      <c r="L5138" s="245" t="s">
        <v>568</v>
      </c>
    </row>
    <row r="5139" spans="1:12" x14ac:dyDescent="0.25">
      <c r="A5139" s="245" t="s">
        <v>2037</v>
      </c>
      <c r="B5139" s="245" t="s">
        <v>2036</v>
      </c>
      <c r="C5139" s="245" t="s">
        <v>2314</v>
      </c>
      <c r="D5139" s="245" t="s">
        <v>2313</v>
      </c>
      <c r="E5139" s="246" t="s">
        <v>44</v>
      </c>
      <c r="F5139" s="245" t="s">
        <v>44</v>
      </c>
      <c r="G5139" s="245" t="s">
        <v>13274</v>
      </c>
      <c r="H5139" s="245" t="s">
        <v>13275</v>
      </c>
      <c r="I5139" s="245" t="s">
        <v>24</v>
      </c>
      <c r="J5139" s="245" t="s">
        <v>59</v>
      </c>
      <c r="K5139" s="246" t="s">
        <v>20680</v>
      </c>
      <c r="L5139" s="245" t="s">
        <v>568</v>
      </c>
    </row>
    <row r="5140" spans="1:12" x14ac:dyDescent="0.25">
      <c r="A5140" s="245" t="s">
        <v>2037</v>
      </c>
      <c r="B5140" s="245" t="s">
        <v>2036</v>
      </c>
      <c r="C5140" s="245" t="s">
        <v>2314</v>
      </c>
      <c r="D5140" s="245" t="s">
        <v>2313</v>
      </c>
      <c r="E5140" s="246" t="s">
        <v>44</v>
      </c>
      <c r="F5140" s="245" t="s">
        <v>44</v>
      </c>
      <c r="G5140" s="245" t="s">
        <v>13276</v>
      </c>
      <c r="H5140" s="245" t="s">
        <v>13277</v>
      </c>
      <c r="I5140" s="245" t="s">
        <v>24</v>
      </c>
      <c r="J5140" s="245" t="s">
        <v>59</v>
      </c>
      <c r="K5140" s="246" t="s">
        <v>20681</v>
      </c>
      <c r="L5140" s="245" t="s">
        <v>568</v>
      </c>
    </row>
    <row r="5141" spans="1:12" x14ac:dyDescent="0.25">
      <c r="A5141" s="245" t="s">
        <v>2037</v>
      </c>
      <c r="B5141" s="245" t="s">
        <v>2036</v>
      </c>
      <c r="C5141" s="245" t="s">
        <v>2268</v>
      </c>
      <c r="D5141" s="245" t="s">
        <v>2267</v>
      </c>
      <c r="E5141" s="246" t="s">
        <v>44</v>
      </c>
      <c r="F5141" s="245" t="s">
        <v>44</v>
      </c>
      <c r="G5141" s="245" t="s">
        <v>2310</v>
      </c>
      <c r="H5141" s="245" t="s">
        <v>20682</v>
      </c>
      <c r="I5141" s="245" t="s">
        <v>24</v>
      </c>
      <c r="J5141" s="245" t="s">
        <v>569</v>
      </c>
      <c r="K5141" s="246" t="s">
        <v>20683</v>
      </c>
      <c r="L5141" s="245" t="s">
        <v>568</v>
      </c>
    </row>
    <row r="5142" spans="1:12" x14ac:dyDescent="0.25">
      <c r="A5142" s="245" t="s">
        <v>2037</v>
      </c>
      <c r="B5142" s="245" t="s">
        <v>2036</v>
      </c>
      <c r="C5142" s="245" t="s">
        <v>2268</v>
      </c>
      <c r="D5142" s="245" t="s">
        <v>2267</v>
      </c>
      <c r="E5142" s="246" t="s">
        <v>44</v>
      </c>
      <c r="F5142" s="245" t="s">
        <v>44</v>
      </c>
      <c r="G5142" s="245" t="s">
        <v>2309</v>
      </c>
      <c r="H5142" s="245" t="s">
        <v>20684</v>
      </c>
      <c r="I5142" s="245" t="s">
        <v>24</v>
      </c>
      <c r="J5142" s="245" t="s">
        <v>569</v>
      </c>
      <c r="K5142" s="246" t="s">
        <v>20685</v>
      </c>
      <c r="L5142" s="245" t="s">
        <v>568</v>
      </c>
    </row>
    <row r="5143" spans="1:12" x14ac:dyDescent="0.25">
      <c r="A5143" s="245" t="s">
        <v>2037</v>
      </c>
      <c r="B5143" s="245" t="s">
        <v>2036</v>
      </c>
      <c r="C5143" s="245" t="s">
        <v>2268</v>
      </c>
      <c r="D5143" s="245" t="s">
        <v>2267</v>
      </c>
      <c r="E5143" s="246" t="s">
        <v>44</v>
      </c>
      <c r="F5143" s="245" t="s">
        <v>44</v>
      </c>
      <c r="G5143" s="245" t="s">
        <v>2308</v>
      </c>
      <c r="H5143" s="245" t="s">
        <v>20686</v>
      </c>
      <c r="I5143" s="245" t="s">
        <v>24</v>
      </c>
      <c r="J5143" s="245" t="s">
        <v>569</v>
      </c>
      <c r="K5143" s="246" t="s">
        <v>20687</v>
      </c>
      <c r="L5143" s="245" t="s">
        <v>568</v>
      </c>
    </row>
    <row r="5144" spans="1:12" x14ac:dyDescent="0.25">
      <c r="A5144" s="245" t="s">
        <v>2037</v>
      </c>
      <c r="B5144" s="245" t="s">
        <v>2036</v>
      </c>
      <c r="C5144" s="245" t="s">
        <v>2268</v>
      </c>
      <c r="D5144" s="245" t="s">
        <v>2267</v>
      </c>
      <c r="E5144" s="246" t="s">
        <v>44</v>
      </c>
      <c r="F5144" s="245" t="s">
        <v>44</v>
      </c>
      <c r="G5144" s="245" t="s">
        <v>2307</v>
      </c>
      <c r="H5144" s="245" t="s">
        <v>20688</v>
      </c>
      <c r="I5144" s="245" t="s">
        <v>24</v>
      </c>
      <c r="J5144" s="245" t="s">
        <v>569</v>
      </c>
      <c r="K5144" s="246" t="s">
        <v>20689</v>
      </c>
      <c r="L5144" s="245" t="s">
        <v>568</v>
      </c>
    </row>
    <row r="5145" spans="1:12" x14ac:dyDescent="0.25">
      <c r="A5145" s="245" t="s">
        <v>2037</v>
      </c>
      <c r="B5145" s="245" t="s">
        <v>2036</v>
      </c>
      <c r="C5145" s="245" t="s">
        <v>2268</v>
      </c>
      <c r="D5145" s="245" t="s">
        <v>2267</v>
      </c>
      <c r="E5145" s="246" t="s">
        <v>44</v>
      </c>
      <c r="F5145" s="245" t="s">
        <v>44</v>
      </c>
      <c r="G5145" s="245" t="s">
        <v>2306</v>
      </c>
      <c r="H5145" s="245" t="s">
        <v>20690</v>
      </c>
      <c r="I5145" s="245" t="s">
        <v>24</v>
      </c>
      <c r="J5145" s="245" t="s">
        <v>569</v>
      </c>
      <c r="K5145" s="246" t="s">
        <v>20691</v>
      </c>
      <c r="L5145" s="245" t="s">
        <v>568</v>
      </c>
    </row>
    <row r="5146" spans="1:12" x14ac:dyDescent="0.25">
      <c r="A5146" s="245" t="s">
        <v>2037</v>
      </c>
      <c r="B5146" s="245" t="s">
        <v>2036</v>
      </c>
      <c r="C5146" s="245" t="s">
        <v>2268</v>
      </c>
      <c r="D5146" s="245" t="s">
        <v>2267</v>
      </c>
      <c r="E5146" s="246" t="s">
        <v>44</v>
      </c>
      <c r="F5146" s="245" t="s">
        <v>44</v>
      </c>
      <c r="G5146" s="245" t="s">
        <v>2305</v>
      </c>
      <c r="H5146" s="245" t="s">
        <v>20692</v>
      </c>
      <c r="I5146" s="245" t="s">
        <v>24</v>
      </c>
      <c r="J5146" s="245" t="s">
        <v>569</v>
      </c>
      <c r="K5146" s="246" t="s">
        <v>20693</v>
      </c>
      <c r="L5146" s="245" t="s">
        <v>568</v>
      </c>
    </row>
    <row r="5147" spans="1:12" x14ac:dyDescent="0.25">
      <c r="A5147" s="245" t="s">
        <v>2037</v>
      </c>
      <c r="B5147" s="245" t="s">
        <v>2036</v>
      </c>
      <c r="C5147" s="245" t="s">
        <v>2268</v>
      </c>
      <c r="D5147" s="245" t="s">
        <v>2267</v>
      </c>
      <c r="E5147" s="246" t="s">
        <v>44</v>
      </c>
      <c r="F5147" s="245" t="s">
        <v>44</v>
      </c>
      <c r="G5147" s="245" t="s">
        <v>13278</v>
      </c>
      <c r="H5147" s="245" t="s">
        <v>20694</v>
      </c>
      <c r="I5147" s="245" t="s">
        <v>24</v>
      </c>
      <c r="J5147" s="245" t="s">
        <v>569</v>
      </c>
      <c r="K5147" s="246" t="s">
        <v>20695</v>
      </c>
      <c r="L5147" s="245" t="s">
        <v>568</v>
      </c>
    </row>
    <row r="5148" spans="1:12" x14ac:dyDescent="0.25">
      <c r="A5148" s="245" t="s">
        <v>2037</v>
      </c>
      <c r="B5148" s="245" t="s">
        <v>2036</v>
      </c>
      <c r="C5148" s="245" t="s">
        <v>2268</v>
      </c>
      <c r="D5148" s="245" t="s">
        <v>2267</v>
      </c>
      <c r="E5148" s="246" t="s">
        <v>44</v>
      </c>
      <c r="F5148" s="245" t="s">
        <v>44</v>
      </c>
      <c r="G5148" s="245" t="s">
        <v>13279</v>
      </c>
      <c r="H5148" s="245" t="s">
        <v>20696</v>
      </c>
      <c r="I5148" s="245" t="s">
        <v>24</v>
      </c>
      <c r="J5148" s="245" t="s">
        <v>569</v>
      </c>
      <c r="K5148" s="246" t="s">
        <v>20697</v>
      </c>
      <c r="L5148" s="245" t="s">
        <v>568</v>
      </c>
    </row>
    <row r="5149" spans="1:12" x14ac:dyDescent="0.25">
      <c r="A5149" s="245" t="s">
        <v>2037</v>
      </c>
      <c r="B5149" s="245" t="s">
        <v>2036</v>
      </c>
      <c r="C5149" s="245" t="s">
        <v>2268</v>
      </c>
      <c r="D5149" s="245" t="s">
        <v>2267</v>
      </c>
      <c r="E5149" s="246" t="s">
        <v>44</v>
      </c>
      <c r="F5149" s="245" t="s">
        <v>44</v>
      </c>
      <c r="G5149" s="245" t="s">
        <v>13280</v>
      </c>
      <c r="H5149" s="245" t="s">
        <v>20698</v>
      </c>
      <c r="I5149" s="245" t="s">
        <v>24</v>
      </c>
      <c r="J5149" s="245" t="s">
        <v>569</v>
      </c>
      <c r="K5149" s="246" t="s">
        <v>20699</v>
      </c>
      <c r="L5149" s="245" t="s">
        <v>568</v>
      </c>
    </row>
    <row r="5150" spans="1:12" x14ac:dyDescent="0.25">
      <c r="A5150" s="245" t="s">
        <v>2037</v>
      </c>
      <c r="B5150" s="245" t="s">
        <v>2036</v>
      </c>
      <c r="C5150" s="245" t="s">
        <v>2268</v>
      </c>
      <c r="D5150" s="245" t="s">
        <v>2267</v>
      </c>
      <c r="E5150" s="246" t="s">
        <v>44</v>
      </c>
      <c r="F5150" s="245" t="s">
        <v>44</v>
      </c>
      <c r="G5150" s="245" t="s">
        <v>13281</v>
      </c>
      <c r="H5150" s="245" t="s">
        <v>20700</v>
      </c>
      <c r="I5150" s="245" t="s">
        <v>24</v>
      </c>
      <c r="J5150" s="245" t="s">
        <v>569</v>
      </c>
      <c r="K5150" s="246" t="s">
        <v>20701</v>
      </c>
      <c r="L5150" s="245" t="s">
        <v>568</v>
      </c>
    </row>
    <row r="5151" spans="1:12" x14ac:dyDescent="0.25">
      <c r="A5151" s="245" t="s">
        <v>2037</v>
      </c>
      <c r="B5151" s="245" t="s">
        <v>2036</v>
      </c>
      <c r="C5151" s="245" t="s">
        <v>2268</v>
      </c>
      <c r="D5151" s="245" t="s">
        <v>2267</v>
      </c>
      <c r="E5151" s="246" t="s">
        <v>44</v>
      </c>
      <c r="F5151" s="245" t="s">
        <v>44</v>
      </c>
      <c r="G5151" s="245" t="s">
        <v>13282</v>
      </c>
      <c r="H5151" s="245" t="s">
        <v>20702</v>
      </c>
      <c r="I5151" s="245" t="s">
        <v>24</v>
      </c>
      <c r="J5151" s="245" t="s">
        <v>569</v>
      </c>
      <c r="K5151" s="246" t="s">
        <v>20703</v>
      </c>
      <c r="L5151" s="245" t="s">
        <v>568</v>
      </c>
    </row>
    <row r="5152" spans="1:12" x14ac:dyDescent="0.25">
      <c r="A5152" s="245" t="s">
        <v>2037</v>
      </c>
      <c r="B5152" s="245" t="s">
        <v>2036</v>
      </c>
      <c r="C5152" s="245" t="s">
        <v>2268</v>
      </c>
      <c r="D5152" s="245" t="s">
        <v>2267</v>
      </c>
      <c r="E5152" s="246" t="s">
        <v>44</v>
      </c>
      <c r="F5152" s="245" t="s">
        <v>44</v>
      </c>
      <c r="G5152" s="245" t="s">
        <v>13283</v>
      </c>
      <c r="H5152" s="245" t="s">
        <v>20704</v>
      </c>
      <c r="I5152" s="245" t="s">
        <v>24</v>
      </c>
      <c r="J5152" s="245" t="s">
        <v>569</v>
      </c>
      <c r="K5152" s="246" t="s">
        <v>20705</v>
      </c>
      <c r="L5152" s="245" t="s">
        <v>568</v>
      </c>
    </row>
    <row r="5153" spans="1:12" x14ac:dyDescent="0.25">
      <c r="A5153" s="245" t="s">
        <v>2037</v>
      </c>
      <c r="B5153" s="245" t="s">
        <v>2036</v>
      </c>
      <c r="C5153" s="245" t="s">
        <v>2268</v>
      </c>
      <c r="D5153" s="245" t="s">
        <v>2267</v>
      </c>
      <c r="E5153" s="246" t="s">
        <v>44</v>
      </c>
      <c r="F5153" s="245" t="s">
        <v>44</v>
      </c>
      <c r="G5153" s="245" t="s">
        <v>13284</v>
      </c>
      <c r="H5153" s="245" t="s">
        <v>20706</v>
      </c>
      <c r="I5153" s="245" t="s">
        <v>24</v>
      </c>
      <c r="J5153" s="245" t="s">
        <v>569</v>
      </c>
      <c r="K5153" s="246" t="s">
        <v>20707</v>
      </c>
      <c r="L5153" s="245" t="s">
        <v>568</v>
      </c>
    </row>
    <row r="5154" spans="1:12" x14ac:dyDescent="0.25">
      <c r="A5154" s="245" t="s">
        <v>2037</v>
      </c>
      <c r="B5154" s="245" t="s">
        <v>2036</v>
      </c>
      <c r="C5154" s="245" t="s">
        <v>2268</v>
      </c>
      <c r="D5154" s="245" t="s">
        <v>2267</v>
      </c>
      <c r="E5154" s="246" t="s">
        <v>44</v>
      </c>
      <c r="F5154" s="245" t="s">
        <v>44</v>
      </c>
      <c r="G5154" s="245" t="s">
        <v>13285</v>
      </c>
      <c r="H5154" s="245" t="s">
        <v>20708</v>
      </c>
      <c r="I5154" s="245" t="s">
        <v>24</v>
      </c>
      <c r="J5154" s="245" t="s">
        <v>569</v>
      </c>
      <c r="K5154" s="246" t="s">
        <v>20709</v>
      </c>
      <c r="L5154" s="245" t="s">
        <v>568</v>
      </c>
    </row>
    <row r="5155" spans="1:12" x14ac:dyDescent="0.25">
      <c r="A5155" s="245" t="s">
        <v>2037</v>
      </c>
      <c r="B5155" s="245" t="s">
        <v>2036</v>
      </c>
      <c r="C5155" s="245" t="s">
        <v>2268</v>
      </c>
      <c r="D5155" s="245" t="s">
        <v>2267</v>
      </c>
      <c r="E5155" s="246" t="s">
        <v>44</v>
      </c>
      <c r="F5155" s="245" t="s">
        <v>44</v>
      </c>
      <c r="G5155" s="245" t="s">
        <v>2304</v>
      </c>
      <c r="H5155" s="245" t="s">
        <v>20710</v>
      </c>
      <c r="I5155" s="245" t="s">
        <v>24</v>
      </c>
      <c r="J5155" s="245" t="s">
        <v>569</v>
      </c>
      <c r="K5155" s="246" t="s">
        <v>20711</v>
      </c>
      <c r="L5155" s="245" t="s">
        <v>568</v>
      </c>
    </row>
    <row r="5156" spans="1:12" x14ac:dyDescent="0.25">
      <c r="A5156" s="245" t="s">
        <v>2037</v>
      </c>
      <c r="B5156" s="245" t="s">
        <v>2036</v>
      </c>
      <c r="C5156" s="245" t="s">
        <v>2268</v>
      </c>
      <c r="D5156" s="245" t="s">
        <v>2267</v>
      </c>
      <c r="E5156" s="246" t="s">
        <v>44</v>
      </c>
      <c r="F5156" s="245" t="s">
        <v>44</v>
      </c>
      <c r="G5156" s="245" t="s">
        <v>2303</v>
      </c>
      <c r="H5156" s="245" t="s">
        <v>20712</v>
      </c>
      <c r="I5156" s="245" t="s">
        <v>24</v>
      </c>
      <c r="J5156" s="245" t="s">
        <v>569</v>
      </c>
      <c r="K5156" s="246" t="s">
        <v>20713</v>
      </c>
      <c r="L5156" s="245" t="s">
        <v>568</v>
      </c>
    </row>
    <row r="5157" spans="1:12" x14ac:dyDescent="0.25">
      <c r="A5157" s="245" t="s">
        <v>2037</v>
      </c>
      <c r="B5157" s="245" t="s">
        <v>2036</v>
      </c>
      <c r="C5157" s="245" t="s">
        <v>2268</v>
      </c>
      <c r="D5157" s="245" t="s">
        <v>2267</v>
      </c>
      <c r="E5157" s="246" t="s">
        <v>44</v>
      </c>
      <c r="F5157" s="245" t="s">
        <v>44</v>
      </c>
      <c r="G5157" s="245" t="s">
        <v>2302</v>
      </c>
      <c r="H5157" s="245" t="s">
        <v>20714</v>
      </c>
      <c r="I5157" s="245" t="s">
        <v>24</v>
      </c>
      <c r="J5157" s="245" t="s">
        <v>569</v>
      </c>
      <c r="K5157" s="246" t="s">
        <v>20715</v>
      </c>
      <c r="L5157" s="245" t="s">
        <v>568</v>
      </c>
    </row>
    <row r="5158" spans="1:12" x14ac:dyDescent="0.25">
      <c r="A5158" s="245" t="s">
        <v>2037</v>
      </c>
      <c r="B5158" s="245" t="s">
        <v>2036</v>
      </c>
      <c r="C5158" s="245" t="s">
        <v>2268</v>
      </c>
      <c r="D5158" s="245" t="s">
        <v>2267</v>
      </c>
      <c r="E5158" s="246" t="s">
        <v>44</v>
      </c>
      <c r="F5158" s="245" t="s">
        <v>44</v>
      </c>
      <c r="G5158" s="245" t="s">
        <v>2301</v>
      </c>
      <c r="H5158" s="245" t="s">
        <v>20716</v>
      </c>
      <c r="I5158" s="245" t="s">
        <v>24</v>
      </c>
      <c r="J5158" s="245" t="s">
        <v>569</v>
      </c>
      <c r="K5158" s="246" t="s">
        <v>20717</v>
      </c>
      <c r="L5158" s="245" t="s">
        <v>568</v>
      </c>
    </row>
    <row r="5159" spans="1:12" x14ac:dyDescent="0.25">
      <c r="A5159" s="245" t="s">
        <v>2037</v>
      </c>
      <c r="B5159" s="245" t="s">
        <v>2036</v>
      </c>
      <c r="C5159" s="245" t="s">
        <v>2268</v>
      </c>
      <c r="D5159" s="245" t="s">
        <v>2267</v>
      </c>
      <c r="E5159" s="246" t="s">
        <v>44</v>
      </c>
      <c r="F5159" s="245" t="s">
        <v>44</v>
      </c>
      <c r="G5159" s="245" t="s">
        <v>2300</v>
      </c>
      <c r="H5159" s="245" t="s">
        <v>20718</v>
      </c>
      <c r="I5159" s="245" t="s">
        <v>24</v>
      </c>
      <c r="J5159" s="245" t="s">
        <v>569</v>
      </c>
      <c r="K5159" s="246" t="s">
        <v>20719</v>
      </c>
      <c r="L5159" s="245" t="s">
        <v>568</v>
      </c>
    </row>
    <row r="5160" spans="1:12" x14ac:dyDescent="0.25">
      <c r="A5160" s="245" t="s">
        <v>2037</v>
      </c>
      <c r="B5160" s="245" t="s">
        <v>2036</v>
      </c>
      <c r="C5160" s="245" t="s">
        <v>2268</v>
      </c>
      <c r="D5160" s="245" t="s">
        <v>2267</v>
      </c>
      <c r="E5160" s="246" t="s">
        <v>44</v>
      </c>
      <c r="F5160" s="245" t="s">
        <v>44</v>
      </c>
      <c r="G5160" s="245" t="s">
        <v>2299</v>
      </c>
      <c r="H5160" s="245" t="s">
        <v>20720</v>
      </c>
      <c r="I5160" s="245" t="s">
        <v>24</v>
      </c>
      <c r="J5160" s="245" t="s">
        <v>569</v>
      </c>
      <c r="K5160" s="246" t="s">
        <v>20721</v>
      </c>
      <c r="L5160" s="245" t="s">
        <v>568</v>
      </c>
    </row>
    <row r="5161" spans="1:12" x14ac:dyDescent="0.25">
      <c r="A5161" s="245" t="s">
        <v>2037</v>
      </c>
      <c r="B5161" s="245" t="s">
        <v>2036</v>
      </c>
      <c r="C5161" s="245" t="s">
        <v>2268</v>
      </c>
      <c r="D5161" s="245" t="s">
        <v>2267</v>
      </c>
      <c r="E5161" s="246" t="s">
        <v>44</v>
      </c>
      <c r="F5161" s="245" t="s">
        <v>44</v>
      </c>
      <c r="G5161" s="245" t="s">
        <v>2298</v>
      </c>
      <c r="H5161" s="245" t="s">
        <v>20722</v>
      </c>
      <c r="I5161" s="245" t="s">
        <v>24</v>
      </c>
      <c r="J5161" s="245" t="s">
        <v>569</v>
      </c>
      <c r="K5161" s="246" t="s">
        <v>20723</v>
      </c>
      <c r="L5161" s="245" t="s">
        <v>568</v>
      </c>
    </row>
    <row r="5162" spans="1:12" x14ac:dyDescent="0.25">
      <c r="A5162" s="245" t="s">
        <v>2037</v>
      </c>
      <c r="B5162" s="245" t="s">
        <v>2036</v>
      </c>
      <c r="C5162" s="245" t="s">
        <v>2268</v>
      </c>
      <c r="D5162" s="245" t="s">
        <v>2267</v>
      </c>
      <c r="E5162" s="246" t="s">
        <v>44</v>
      </c>
      <c r="F5162" s="245" t="s">
        <v>44</v>
      </c>
      <c r="G5162" s="245" t="s">
        <v>2297</v>
      </c>
      <c r="H5162" s="245" t="s">
        <v>20724</v>
      </c>
      <c r="I5162" s="245" t="s">
        <v>24</v>
      </c>
      <c r="J5162" s="245" t="s">
        <v>569</v>
      </c>
      <c r="K5162" s="246" t="s">
        <v>20725</v>
      </c>
      <c r="L5162" s="245" t="s">
        <v>568</v>
      </c>
    </row>
    <row r="5163" spans="1:12" x14ac:dyDescent="0.25">
      <c r="A5163" s="245" t="s">
        <v>2037</v>
      </c>
      <c r="B5163" s="245" t="s">
        <v>2036</v>
      </c>
      <c r="C5163" s="245" t="s">
        <v>2268</v>
      </c>
      <c r="D5163" s="245" t="s">
        <v>2267</v>
      </c>
      <c r="E5163" s="246" t="s">
        <v>44</v>
      </c>
      <c r="F5163" s="245" t="s">
        <v>44</v>
      </c>
      <c r="G5163" s="245" t="s">
        <v>2296</v>
      </c>
      <c r="H5163" s="245" t="s">
        <v>20726</v>
      </c>
      <c r="I5163" s="245" t="s">
        <v>24</v>
      </c>
      <c r="J5163" s="245" t="s">
        <v>569</v>
      </c>
      <c r="K5163" s="246" t="s">
        <v>20727</v>
      </c>
      <c r="L5163" s="245" t="s">
        <v>568</v>
      </c>
    </row>
    <row r="5164" spans="1:12" x14ac:dyDescent="0.25">
      <c r="A5164" s="245" t="s">
        <v>2037</v>
      </c>
      <c r="B5164" s="245" t="s">
        <v>2036</v>
      </c>
      <c r="C5164" s="245" t="s">
        <v>2268</v>
      </c>
      <c r="D5164" s="245" t="s">
        <v>2267</v>
      </c>
      <c r="E5164" s="246" t="s">
        <v>44</v>
      </c>
      <c r="F5164" s="245" t="s">
        <v>44</v>
      </c>
      <c r="G5164" s="245" t="s">
        <v>2295</v>
      </c>
      <c r="H5164" s="245" t="s">
        <v>20728</v>
      </c>
      <c r="I5164" s="245" t="s">
        <v>24</v>
      </c>
      <c r="J5164" s="245" t="s">
        <v>569</v>
      </c>
      <c r="K5164" s="246" t="s">
        <v>20729</v>
      </c>
      <c r="L5164" s="245" t="s">
        <v>568</v>
      </c>
    </row>
    <row r="5165" spans="1:12" x14ac:dyDescent="0.25">
      <c r="A5165" s="245" t="s">
        <v>2037</v>
      </c>
      <c r="B5165" s="245" t="s">
        <v>2036</v>
      </c>
      <c r="C5165" s="245" t="s">
        <v>2268</v>
      </c>
      <c r="D5165" s="245" t="s">
        <v>2267</v>
      </c>
      <c r="E5165" s="246" t="s">
        <v>44</v>
      </c>
      <c r="F5165" s="245" t="s">
        <v>44</v>
      </c>
      <c r="G5165" s="245" t="s">
        <v>2294</v>
      </c>
      <c r="H5165" s="245" t="s">
        <v>20730</v>
      </c>
      <c r="I5165" s="245" t="s">
        <v>24</v>
      </c>
      <c r="J5165" s="245" t="s">
        <v>569</v>
      </c>
      <c r="K5165" s="246" t="s">
        <v>20731</v>
      </c>
      <c r="L5165" s="245" t="s">
        <v>568</v>
      </c>
    </row>
    <row r="5166" spans="1:12" x14ac:dyDescent="0.25">
      <c r="A5166" s="245" t="s">
        <v>2037</v>
      </c>
      <c r="B5166" s="245" t="s">
        <v>2036</v>
      </c>
      <c r="C5166" s="245" t="s">
        <v>2268</v>
      </c>
      <c r="D5166" s="245" t="s">
        <v>2267</v>
      </c>
      <c r="E5166" s="246" t="s">
        <v>44</v>
      </c>
      <c r="F5166" s="245" t="s">
        <v>44</v>
      </c>
      <c r="G5166" s="245" t="s">
        <v>2293</v>
      </c>
      <c r="H5166" s="245" t="s">
        <v>20732</v>
      </c>
      <c r="I5166" s="245" t="s">
        <v>24</v>
      </c>
      <c r="J5166" s="245" t="s">
        <v>569</v>
      </c>
      <c r="K5166" s="246" t="s">
        <v>20733</v>
      </c>
      <c r="L5166" s="245" t="s">
        <v>568</v>
      </c>
    </row>
    <row r="5167" spans="1:12" x14ac:dyDescent="0.25">
      <c r="A5167" s="245" t="s">
        <v>2037</v>
      </c>
      <c r="B5167" s="245" t="s">
        <v>2036</v>
      </c>
      <c r="C5167" s="245" t="s">
        <v>2268</v>
      </c>
      <c r="D5167" s="245" t="s">
        <v>2267</v>
      </c>
      <c r="E5167" s="246" t="s">
        <v>44</v>
      </c>
      <c r="F5167" s="245" t="s">
        <v>44</v>
      </c>
      <c r="G5167" s="245" t="s">
        <v>2292</v>
      </c>
      <c r="H5167" s="245" t="s">
        <v>20734</v>
      </c>
      <c r="I5167" s="245" t="s">
        <v>24</v>
      </c>
      <c r="J5167" s="245" t="s">
        <v>569</v>
      </c>
      <c r="K5167" s="246" t="s">
        <v>20735</v>
      </c>
      <c r="L5167" s="245" t="s">
        <v>568</v>
      </c>
    </row>
    <row r="5168" spans="1:12" x14ac:dyDescent="0.25">
      <c r="A5168" s="245" t="s">
        <v>2037</v>
      </c>
      <c r="B5168" s="245" t="s">
        <v>2036</v>
      </c>
      <c r="C5168" s="245" t="s">
        <v>2268</v>
      </c>
      <c r="D5168" s="245" t="s">
        <v>2267</v>
      </c>
      <c r="E5168" s="246" t="s">
        <v>44</v>
      </c>
      <c r="F5168" s="245" t="s">
        <v>44</v>
      </c>
      <c r="G5168" s="245" t="s">
        <v>2291</v>
      </c>
      <c r="H5168" s="245" t="s">
        <v>20736</v>
      </c>
      <c r="I5168" s="245" t="s">
        <v>24</v>
      </c>
      <c r="J5168" s="245" t="s">
        <v>569</v>
      </c>
      <c r="K5168" s="246" t="s">
        <v>20737</v>
      </c>
      <c r="L5168" s="245" t="s">
        <v>568</v>
      </c>
    </row>
    <row r="5169" spans="1:12" x14ac:dyDescent="0.25">
      <c r="A5169" s="245" t="s">
        <v>2037</v>
      </c>
      <c r="B5169" s="245" t="s">
        <v>2036</v>
      </c>
      <c r="C5169" s="245" t="s">
        <v>2268</v>
      </c>
      <c r="D5169" s="245" t="s">
        <v>2267</v>
      </c>
      <c r="E5169" s="246" t="s">
        <v>44</v>
      </c>
      <c r="F5169" s="245" t="s">
        <v>44</v>
      </c>
      <c r="G5169" s="245" t="s">
        <v>2290</v>
      </c>
      <c r="H5169" s="245" t="s">
        <v>20738</v>
      </c>
      <c r="I5169" s="245" t="s">
        <v>24</v>
      </c>
      <c r="J5169" s="245" t="s">
        <v>569</v>
      </c>
      <c r="K5169" s="246" t="s">
        <v>20739</v>
      </c>
      <c r="L5169" s="245" t="s">
        <v>568</v>
      </c>
    </row>
    <row r="5170" spans="1:12" x14ac:dyDescent="0.25">
      <c r="A5170" s="245" t="s">
        <v>2037</v>
      </c>
      <c r="B5170" s="245" t="s">
        <v>2036</v>
      </c>
      <c r="C5170" s="245" t="s">
        <v>2268</v>
      </c>
      <c r="D5170" s="245" t="s">
        <v>2267</v>
      </c>
      <c r="E5170" s="246" t="s">
        <v>44</v>
      </c>
      <c r="F5170" s="245" t="s">
        <v>44</v>
      </c>
      <c r="G5170" s="245" t="s">
        <v>2289</v>
      </c>
      <c r="H5170" s="245" t="s">
        <v>20740</v>
      </c>
      <c r="I5170" s="245" t="s">
        <v>24</v>
      </c>
      <c r="J5170" s="245" t="s">
        <v>569</v>
      </c>
      <c r="K5170" s="246" t="s">
        <v>20741</v>
      </c>
      <c r="L5170" s="245" t="s">
        <v>568</v>
      </c>
    </row>
    <row r="5171" spans="1:12" x14ac:dyDescent="0.25">
      <c r="A5171" s="245" t="s">
        <v>2037</v>
      </c>
      <c r="B5171" s="245" t="s">
        <v>2036</v>
      </c>
      <c r="C5171" s="245" t="s">
        <v>2268</v>
      </c>
      <c r="D5171" s="245" t="s">
        <v>2267</v>
      </c>
      <c r="E5171" s="246" t="s">
        <v>44</v>
      </c>
      <c r="F5171" s="245" t="s">
        <v>44</v>
      </c>
      <c r="G5171" s="245" t="s">
        <v>2288</v>
      </c>
      <c r="H5171" s="245" t="s">
        <v>20742</v>
      </c>
      <c r="I5171" s="245" t="s">
        <v>24</v>
      </c>
      <c r="J5171" s="245" t="s">
        <v>569</v>
      </c>
      <c r="K5171" s="246" t="s">
        <v>20743</v>
      </c>
      <c r="L5171" s="245" t="s">
        <v>568</v>
      </c>
    </row>
    <row r="5172" spans="1:12" x14ac:dyDescent="0.25">
      <c r="A5172" s="245" t="s">
        <v>2037</v>
      </c>
      <c r="B5172" s="245" t="s">
        <v>2036</v>
      </c>
      <c r="C5172" s="245" t="s">
        <v>2268</v>
      </c>
      <c r="D5172" s="245" t="s">
        <v>2267</v>
      </c>
      <c r="E5172" s="246" t="s">
        <v>44</v>
      </c>
      <c r="F5172" s="245" t="s">
        <v>44</v>
      </c>
      <c r="G5172" s="245" t="s">
        <v>2287</v>
      </c>
      <c r="H5172" s="245" t="s">
        <v>20744</v>
      </c>
      <c r="I5172" s="245" t="s">
        <v>24</v>
      </c>
      <c r="J5172" s="245" t="s">
        <v>569</v>
      </c>
      <c r="K5172" s="246" t="s">
        <v>20745</v>
      </c>
      <c r="L5172" s="245" t="s">
        <v>568</v>
      </c>
    </row>
    <row r="5173" spans="1:12" x14ac:dyDescent="0.25">
      <c r="A5173" s="245" t="s">
        <v>2037</v>
      </c>
      <c r="B5173" s="245" t="s">
        <v>2036</v>
      </c>
      <c r="C5173" s="245" t="s">
        <v>2268</v>
      </c>
      <c r="D5173" s="245" t="s">
        <v>2267</v>
      </c>
      <c r="E5173" s="246" t="s">
        <v>44</v>
      </c>
      <c r="F5173" s="245" t="s">
        <v>44</v>
      </c>
      <c r="G5173" s="245" t="s">
        <v>2286</v>
      </c>
      <c r="H5173" s="245" t="s">
        <v>20746</v>
      </c>
      <c r="I5173" s="245" t="s">
        <v>24</v>
      </c>
      <c r="J5173" s="245" t="s">
        <v>569</v>
      </c>
      <c r="K5173" s="246" t="s">
        <v>20747</v>
      </c>
      <c r="L5173" s="245" t="s">
        <v>568</v>
      </c>
    </row>
    <row r="5174" spans="1:12" x14ac:dyDescent="0.25">
      <c r="A5174" s="245" t="s">
        <v>2037</v>
      </c>
      <c r="B5174" s="245" t="s">
        <v>2036</v>
      </c>
      <c r="C5174" s="245" t="s">
        <v>2268</v>
      </c>
      <c r="D5174" s="245" t="s">
        <v>2267</v>
      </c>
      <c r="E5174" s="246" t="s">
        <v>44</v>
      </c>
      <c r="F5174" s="245" t="s">
        <v>44</v>
      </c>
      <c r="G5174" s="245" t="s">
        <v>2285</v>
      </c>
      <c r="H5174" s="245" t="s">
        <v>20748</v>
      </c>
      <c r="I5174" s="245" t="s">
        <v>24</v>
      </c>
      <c r="J5174" s="245" t="s">
        <v>569</v>
      </c>
      <c r="K5174" s="246" t="s">
        <v>20749</v>
      </c>
      <c r="L5174" s="245" t="s">
        <v>568</v>
      </c>
    </row>
    <row r="5175" spans="1:12" x14ac:dyDescent="0.25">
      <c r="A5175" s="245" t="s">
        <v>2037</v>
      </c>
      <c r="B5175" s="245" t="s">
        <v>2036</v>
      </c>
      <c r="C5175" s="245" t="s">
        <v>2268</v>
      </c>
      <c r="D5175" s="245" t="s">
        <v>2267</v>
      </c>
      <c r="E5175" s="246" t="s">
        <v>44</v>
      </c>
      <c r="F5175" s="245" t="s">
        <v>44</v>
      </c>
      <c r="G5175" s="245" t="s">
        <v>2284</v>
      </c>
      <c r="H5175" s="245" t="s">
        <v>20750</v>
      </c>
      <c r="I5175" s="245" t="s">
        <v>24</v>
      </c>
      <c r="J5175" s="245" t="s">
        <v>569</v>
      </c>
      <c r="K5175" s="246" t="s">
        <v>20751</v>
      </c>
      <c r="L5175" s="245" t="s">
        <v>568</v>
      </c>
    </row>
    <row r="5176" spans="1:12" x14ac:dyDescent="0.25">
      <c r="A5176" s="245" t="s">
        <v>2037</v>
      </c>
      <c r="B5176" s="245" t="s">
        <v>2036</v>
      </c>
      <c r="C5176" s="245" t="s">
        <v>2268</v>
      </c>
      <c r="D5176" s="245" t="s">
        <v>2267</v>
      </c>
      <c r="E5176" s="246" t="s">
        <v>44</v>
      </c>
      <c r="F5176" s="245" t="s">
        <v>44</v>
      </c>
      <c r="G5176" s="245" t="s">
        <v>2283</v>
      </c>
      <c r="H5176" s="245" t="s">
        <v>20752</v>
      </c>
      <c r="I5176" s="245" t="s">
        <v>24</v>
      </c>
      <c r="J5176" s="245" t="s">
        <v>569</v>
      </c>
      <c r="K5176" s="246" t="s">
        <v>20753</v>
      </c>
      <c r="L5176" s="245" t="s">
        <v>568</v>
      </c>
    </row>
    <row r="5177" spans="1:12" x14ac:dyDescent="0.25">
      <c r="A5177" s="245" t="s">
        <v>2037</v>
      </c>
      <c r="B5177" s="245" t="s">
        <v>2036</v>
      </c>
      <c r="C5177" s="245" t="s">
        <v>2268</v>
      </c>
      <c r="D5177" s="245" t="s">
        <v>2267</v>
      </c>
      <c r="E5177" s="246" t="s">
        <v>44</v>
      </c>
      <c r="F5177" s="245" t="s">
        <v>44</v>
      </c>
      <c r="G5177" s="245" t="s">
        <v>2282</v>
      </c>
      <c r="H5177" s="245" t="s">
        <v>20754</v>
      </c>
      <c r="I5177" s="245" t="s">
        <v>24</v>
      </c>
      <c r="J5177" s="245" t="s">
        <v>569</v>
      </c>
      <c r="K5177" s="246" t="s">
        <v>20755</v>
      </c>
      <c r="L5177" s="245" t="s">
        <v>568</v>
      </c>
    </row>
    <row r="5178" spans="1:12" x14ac:dyDescent="0.25">
      <c r="A5178" s="245" t="s">
        <v>2037</v>
      </c>
      <c r="B5178" s="245" t="s">
        <v>2036</v>
      </c>
      <c r="C5178" s="245" t="s">
        <v>2268</v>
      </c>
      <c r="D5178" s="245" t="s">
        <v>2267</v>
      </c>
      <c r="E5178" s="246" t="s">
        <v>44</v>
      </c>
      <c r="F5178" s="245" t="s">
        <v>44</v>
      </c>
      <c r="G5178" s="245" t="s">
        <v>2281</v>
      </c>
      <c r="H5178" s="245" t="s">
        <v>20756</v>
      </c>
      <c r="I5178" s="245" t="s">
        <v>24</v>
      </c>
      <c r="J5178" s="245" t="s">
        <v>569</v>
      </c>
      <c r="K5178" s="246" t="s">
        <v>20757</v>
      </c>
      <c r="L5178" s="245" t="s">
        <v>568</v>
      </c>
    </row>
    <row r="5179" spans="1:12" x14ac:dyDescent="0.25">
      <c r="A5179" s="245" t="s">
        <v>2037</v>
      </c>
      <c r="B5179" s="245" t="s">
        <v>2036</v>
      </c>
      <c r="C5179" s="245" t="s">
        <v>2268</v>
      </c>
      <c r="D5179" s="245" t="s">
        <v>2267</v>
      </c>
      <c r="E5179" s="246" t="s">
        <v>44</v>
      </c>
      <c r="F5179" s="245" t="s">
        <v>44</v>
      </c>
      <c r="G5179" s="245" t="s">
        <v>2280</v>
      </c>
      <c r="H5179" s="245" t="s">
        <v>20758</v>
      </c>
      <c r="I5179" s="245" t="s">
        <v>24</v>
      </c>
      <c r="J5179" s="245" t="s">
        <v>569</v>
      </c>
      <c r="K5179" s="246" t="s">
        <v>20759</v>
      </c>
      <c r="L5179" s="245" t="s">
        <v>568</v>
      </c>
    </row>
    <row r="5180" spans="1:12" x14ac:dyDescent="0.25">
      <c r="A5180" s="245" t="s">
        <v>2037</v>
      </c>
      <c r="B5180" s="245" t="s">
        <v>2036</v>
      </c>
      <c r="C5180" s="245" t="s">
        <v>2268</v>
      </c>
      <c r="D5180" s="245" t="s">
        <v>2267</v>
      </c>
      <c r="E5180" s="246" t="s">
        <v>44</v>
      </c>
      <c r="F5180" s="245" t="s">
        <v>44</v>
      </c>
      <c r="G5180" s="245" t="s">
        <v>2279</v>
      </c>
      <c r="H5180" s="245" t="s">
        <v>20760</v>
      </c>
      <c r="I5180" s="245" t="s">
        <v>24</v>
      </c>
      <c r="J5180" s="245" t="s">
        <v>569</v>
      </c>
      <c r="K5180" s="246" t="s">
        <v>20761</v>
      </c>
      <c r="L5180" s="245" t="s">
        <v>568</v>
      </c>
    </row>
    <row r="5181" spans="1:12" x14ac:dyDescent="0.25">
      <c r="A5181" s="245" t="s">
        <v>2037</v>
      </c>
      <c r="B5181" s="245" t="s">
        <v>2036</v>
      </c>
      <c r="C5181" s="245" t="s">
        <v>2268</v>
      </c>
      <c r="D5181" s="245" t="s">
        <v>2267</v>
      </c>
      <c r="E5181" s="246" t="s">
        <v>44</v>
      </c>
      <c r="F5181" s="245" t="s">
        <v>44</v>
      </c>
      <c r="G5181" s="245" t="s">
        <v>2278</v>
      </c>
      <c r="H5181" s="245" t="s">
        <v>20762</v>
      </c>
      <c r="I5181" s="245" t="s">
        <v>24</v>
      </c>
      <c r="J5181" s="245" t="s">
        <v>569</v>
      </c>
      <c r="K5181" s="246" t="s">
        <v>20763</v>
      </c>
      <c r="L5181" s="245" t="s">
        <v>568</v>
      </c>
    </row>
    <row r="5182" spans="1:12" x14ac:dyDescent="0.25">
      <c r="A5182" s="245" t="s">
        <v>2037</v>
      </c>
      <c r="B5182" s="245" t="s">
        <v>2036</v>
      </c>
      <c r="C5182" s="245" t="s">
        <v>2268</v>
      </c>
      <c r="D5182" s="245" t="s">
        <v>2267</v>
      </c>
      <c r="E5182" s="246" t="s">
        <v>44</v>
      </c>
      <c r="F5182" s="245" t="s">
        <v>44</v>
      </c>
      <c r="G5182" s="245" t="s">
        <v>2277</v>
      </c>
      <c r="H5182" s="245" t="s">
        <v>20764</v>
      </c>
      <c r="I5182" s="245" t="s">
        <v>24</v>
      </c>
      <c r="J5182" s="245" t="s">
        <v>569</v>
      </c>
      <c r="K5182" s="246" t="s">
        <v>20765</v>
      </c>
      <c r="L5182" s="245" t="s">
        <v>568</v>
      </c>
    </row>
    <row r="5183" spans="1:12" x14ac:dyDescent="0.25">
      <c r="A5183" s="245" t="s">
        <v>2037</v>
      </c>
      <c r="B5183" s="245" t="s">
        <v>2036</v>
      </c>
      <c r="C5183" s="245" t="s">
        <v>2268</v>
      </c>
      <c r="D5183" s="245" t="s">
        <v>2267</v>
      </c>
      <c r="E5183" s="246" t="s">
        <v>44</v>
      </c>
      <c r="F5183" s="245" t="s">
        <v>44</v>
      </c>
      <c r="G5183" s="245" t="s">
        <v>2276</v>
      </c>
      <c r="H5183" s="245" t="s">
        <v>20766</v>
      </c>
      <c r="I5183" s="245" t="s">
        <v>24</v>
      </c>
      <c r="J5183" s="245" t="s">
        <v>569</v>
      </c>
      <c r="K5183" s="246" t="s">
        <v>20767</v>
      </c>
      <c r="L5183" s="245" t="s">
        <v>568</v>
      </c>
    </row>
    <row r="5184" spans="1:12" x14ac:dyDescent="0.25">
      <c r="A5184" s="245" t="s">
        <v>2037</v>
      </c>
      <c r="B5184" s="245" t="s">
        <v>2036</v>
      </c>
      <c r="C5184" s="245" t="s">
        <v>2268</v>
      </c>
      <c r="D5184" s="245" t="s">
        <v>2267</v>
      </c>
      <c r="E5184" s="246" t="s">
        <v>44</v>
      </c>
      <c r="F5184" s="245" t="s">
        <v>44</v>
      </c>
      <c r="G5184" s="245" t="s">
        <v>2275</v>
      </c>
      <c r="H5184" s="245" t="s">
        <v>20768</v>
      </c>
      <c r="I5184" s="245" t="s">
        <v>24</v>
      </c>
      <c r="J5184" s="245" t="s">
        <v>569</v>
      </c>
      <c r="K5184" s="246" t="s">
        <v>20769</v>
      </c>
      <c r="L5184" s="245" t="s">
        <v>568</v>
      </c>
    </row>
    <row r="5185" spans="1:12" x14ac:dyDescent="0.25">
      <c r="A5185" s="245" t="s">
        <v>2037</v>
      </c>
      <c r="B5185" s="245" t="s">
        <v>2036</v>
      </c>
      <c r="C5185" s="245" t="s">
        <v>2268</v>
      </c>
      <c r="D5185" s="245" t="s">
        <v>2267</v>
      </c>
      <c r="E5185" s="246" t="s">
        <v>44</v>
      </c>
      <c r="F5185" s="245" t="s">
        <v>44</v>
      </c>
      <c r="G5185" s="245" t="s">
        <v>2274</v>
      </c>
      <c r="H5185" s="245" t="s">
        <v>20770</v>
      </c>
      <c r="I5185" s="245" t="s">
        <v>24</v>
      </c>
      <c r="J5185" s="245" t="s">
        <v>569</v>
      </c>
      <c r="K5185" s="246" t="s">
        <v>20771</v>
      </c>
      <c r="L5185" s="245" t="s">
        <v>568</v>
      </c>
    </row>
    <row r="5186" spans="1:12" x14ac:dyDescent="0.25">
      <c r="A5186" s="245" t="s">
        <v>2037</v>
      </c>
      <c r="B5186" s="245" t="s">
        <v>2036</v>
      </c>
      <c r="C5186" s="245" t="s">
        <v>2268</v>
      </c>
      <c r="D5186" s="245" t="s">
        <v>2267</v>
      </c>
      <c r="E5186" s="246" t="s">
        <v>44</v>
      </c>
      <c r="F5186" s="245" t="s">
        <v>44</v>
      </c>
      <c r="G5186" s="245" t="s">
        <v>2273</v>
      </c>
      <c r="H5186" s="245" t="s">
        <v>20772</v>
      </c>
      <c r="I5186" s="245" t="s">
        <v>24</v>
      </c>
      <c r="J5186" s="245" t="s">
        <v>569</v>
      </c>
      <c r="K5186" s="246" t="s">
        <v>20773</v>
      </c>
      <c r="L5186" s="245" t="s">
        <v>568</v>
      </c>
    </row>
    <row r="5187" spans="1:12" x14ac:dyDescent="0.25">
      <c r="A5187" s="245" t="s">
        <v>2037</v>
      </c>
      <c r="B5187" s="245" t="s">
        <v>2036</v>
      </c>
      <c r="C5187" s="245" t="s">
        <v>2268</v>
      </c>
      <c r="D5187" s="245" t="s">
        <v>2267</v>
      </c>
      <c r="E5187" s="246" t="s">
        <v>44</v>
      </c>
      <c r="F5187" s="245" t="s">
        <v>44</v>
      </c>
      <c r="G5187" s="245" t="s">
        <v>2272</v>
      </c>
      <c r="H5187" s="245" t="s">
        <v>13286</v>
      </c>
      <c r="I5187" s="245" t="s">
        <v>24</v>
      </c>
      <c r="J5187" s="245" t="s">
        <v>569</v>
      </c>
      <c r="K5187" s="246" t="s">
        <v>20774</v>
      </c>
      <c r="L5187" s="245" t="s">
        <v>568</v>
      </c>
    </row>
    <row r="5188" spans="1:12" x14ac:dyDescent="0.25">
      <c r="A5188" s="245" t="s">
        <v>2037</v>
      </c>
      <c r="B5188" s="245" t="s">
        <v>2036</v>
      </c>
      <c r="C5188" s="245" t="s">
        <v>2268</v>
      </c>
      <c r="D5188" s="245" t="s">
        <v>2267</v>
      </c>
      <c r="E5188" s="246" t="s">
        <v>44</v>
      </c>
      <c r="F5188" s="245" t="s">
        <v>44</v>
      </c>
      <c r="G5188" s="245" t="s">
        <v>2271</v>
      </c>
      <c r="H5188" s="245" t="s">
        <v>13287</v>
      </c>
      <c r="I5188" s="245" t="s">
        <v>24</v>
      </c>
      <c r="J5188" s="245" t="s">
        <v>569</v>
      </c>
      <c r="K5188" s="246" t="s">
        <v>20775</v>
      </c>
      <c r="L5188" s="245" t="s">
        <v>568</v>
      </c>
    </row>
    <row r="5189" spans="1:12" x14ac:dyDescent="0.25">
      <c r="A5189" s="245" t="s">
        <v>2037</v>
      </c>
      <c r="B5189" s="245" t="s">
        <v>2036</v>
      </c>
      <c r="C5189" s="245" t="s">
        <v>2268</v>
      </c>
      <c r="D5189" s="245" t="s">
        <v>2267</v>
      </c>
      <c r="E5189" s="246" t="s">
        <v>44</v>
      </c>
      <c r="F5189" s="245" t="s">
        <v>44</v>
      </c>
      <c r="G5189" s="245" t="s">
        <v>2270</v>
      </c>
      <c r="H5189" s="245" t="s">
        <v>13288</v>
      </c>
      <c r="I5189" s="245" t="s">
        <v>24</v>
      </c>
      <c r="J5189" s="245" t="s">
        <v>569</v>
      </c>
      <c r="K5189" s="246" t="s">
        <v>8555</v>
      </c>
      <c r="L5189" s="245" t="s">
        <v>568</v>
      </c>
    </row>
    <row r="5190" spans="1:12" x14ac:dyDescent="0.25">
      <c r="A5190" s="245" t="s">
        <v>2037</v>
      </c>
      <c r="B5190" s="245" t="s">
        <v>2036</v>
      </c>
      <c r="C5190" s="245" t="s">
        <v>2268</v>
      </c>
      <c r="D5190" s="245" t="s">
        <v>2267</v>
      </c>
      <c r="E5190" s="246" t="s">
        <v>44</v>
      </c>
      <c r="F5190" s="245" t="s">
        <v>44</v>
      </c>
      <c r="G5190" s="245" t="s">
        <v>13289</v>
      </c>
      <c r="H5190" s="245" t="s">
        <v>13290</v>
      </c>
      <c r="I5190" s="245" t="s">
        <v>24</v>
      </c>
      <c r="J5190" s="245" t="s">
        <v>569</v>
      </c>
      <c r="K5190" s="246" t="s">
        <v>9606</v>
      </c>
      <c r="L5190" s="245" t="s">
        <v>568</v>
      </c>
    </row>
    <row r="5191" spans="1:12" x14ac:dyDescent="0.25">
      <c r="A5191" s="245" t="s">
        <v>2037</v>
      </c>
      <c r="B5191" s="245" t="s">
        <v>2036</v>
      </c>
      <c r="C5191" s="245" t="s">
        <v>2268</v>
      </c>
      <c r="D5191" s="245" t="s">
        <v>2267</v>
      </c>
      <c r="E5191" s="246" t="s">
        <v>44</v>
      </c>
      <c r="F5191" s="245" t="s">
        <v>44</v>
      </c>
      <c r="G5191" s="245" t="s">
        <v>2269</v>
      </c>
      <c r="H5191" s="245" t="s">
        <v>13291</v>
      </c>
      <c r="I5191" s="245" t="s">
        <v>24</v>
      </c>
      <c r="J5191" s="245" t="s">
        <v>59</v>
      </c>
      <c r="K5191" s="246" t="s">
        <v>20776</v>
      </c>
      <c r="L5191" s="245" t="s">
        <v>568</v>
      </c>
    </row>
    <row r="5192" spans="1:12" x14ac:dyDescent="0.25">
      <c r="A5192" s="245" t="s">
        <v>2037</v>
      </c>
      <c r="B5192" s="245" t="s">
        <v>2036</v>
      </c>
      <c r="C5192" s="245" t="s">
        <v>2268</v>
      </c>
      <c r="D5192" s="245" t="s">
        <v>2267</v>
      </c>
      <c r="E5192" s="246" t="s">
        <v>44</v>
      </c>
      <c r="F5192" s="245" t="s">
        <v>44</v>
      </c>
      <c r="G5192" s="245" t="s">
        <v>2266</v>
      </c>
      <c r="H5192" s="245" t="s">
        <v>20777</v>
      </c>
      <c r="I5192" s="245" t="s">
        <v>24</v>
      </c>
      <c r="J5192" s="245" t="s">
        <v>569</v>
      </c>
      <c r="K5192" s="246" t="s">
        <v>20778</v>
      </c>
      <c r="L5192" s="245" t="s">
        <v>568</v>
      </c>
    </row>
    <row r="5193" spans="1:12" x14ac:dyDescent="0.25">
      <c r="A5193" s="245" t="s">
        <v>2037</v>
      </c>
      <c r="B5193" s="245" t="s">
        <v>2036</v>
      </c>
      <c r="C5193" s="245" t="s">
        <v>2263</v>
      </c>
      <c r="D5193" s="245" t="s">
        <v>2262</v>
      </c>
      <c r="E5193" s="246" t="s">
        <v>44</v>
      </c>
      <c r="F5193" s="245" t="s">
        <v>44</v>
      </c>
      <c r="G5193" s="245" t="s">
        <v>2265</v>
      </c>
      <c r="H5193" s="245" t="s">
        <v>2264</v>
      </c>
      <c r="I5193" s="245" t="s">
        <v>24</v>
      </c>
      <c r="J5193" s="245" t="s">
        <v>59</v>
      </c>
      <c r="K5193" s="246" t="s">
        <v>11673</v>
      </c>
      <c r="L5193" s="245" t="s">
        <v>568</v>
      </c>
    </row>
    <row r="5194" spans="1:12" x14ac:dyDescent="0.25">
      <c r="A5194" s="245" t="s">
        <v>2037</v>
      </c>
      <c r="B5194" s="245" t="s">
        <v>2036</v>
      </c>
      <c r="C5194" s="245" t="s">
        <v>2263</v>
      </c>
      <c r="D5194" s="245" t="s">
        <v>2262</v>
      </c>
      <c r="E5194" s="246" t="s">
        <v>44</v>
      </c>
      <c r="F5194" s="245" t="s">
        <v>44</v>
      </c>
      <c r="G5194" s="245" t="s">
        <v>2261</v>
      </c>
      <c r="H5194" s="245" t="s">
        <v>2260</v>
      </c>
      <c r="I5194" s="245" t="s">
        <v>24</v>
      </c>
      <c r="J5194" s="245" t="s">
        <v>59</v>
      </c>
      <c r="K5194" s="246" t="s">
        <v>20779</v>
      </c>
      <c r="L5194" s="245" t="s">
        <v>568</v>
      </c>
    </row>
    <row r="5195" spans="1:12" x14ac:dyDescent="0.25">
      <c r="A5195" s="245" t="s">
        <v>2037</v>
      </c>
      <c r="B5195" s="245" t="s">
        <v>2036</v>
      </c>
      <c r="C5195" s="245" t="s">
        <v>2207</v>
      </c>
      <c r="D5195" s="245" t="s">
        <v>2206</v>
      </c>
      <c r="E5195" s="246" t="s">
        <v>44</v>
      </c>
      <c r="F5195" s="245" t="s">
        <v>44</v>
      </c>
      <c r="G5195" s="245" t="s">
        <v>2259</v>
      </c>
      <c r="H5195" s="245" t="s">
        <v>20780</v>
      </c>
      <c r="I5195" s="245" t="s">
        <v>24</v>
      </c>
      <c r="J5195" s="245" t="s">
        <v>59</v>
      </c>
      <c r="K5195" s="246" t="s">
        <v>20781</v>
      </c>
      <c r="L5195" s="245" t="s">
        <v>568</v>
      </c>
    </row>
    <row r="5196" spans="1:12" x14ac:dyDescent="0.25">
      <c r="A5196" s="245" t="s">
        <v>2037</v>
      </c>
      <c r="B5196" s="245" t="s">
        <v>2036</v>
      </c>
      <c r="C5196" s="245" t="s">
        <v>2207</v>
      </c>
      <c r="D5196" s="245" t="s">
        <v>2206</v>
      </c>
      <c r="E5196" s="246" t="s">
        <v>44</v>
      </c>
      <c r="F5196" s="245" t="s">
        <v>44</v>
      </c>
      <c r="G5196" s="245" t="s">
        <v>2257</v>
      </c>
      <c r="H5196" s="245" t="s">
        <v>20782</v>
      </c>
      <c r="I5196" s="245" t="s">
        <v>24</v>
      </c>
      <c r="J5196" s="245" t="s">
        <v>59</v>
      </c>
      <c r="K5196" s="246" t="s">
        <v>9473</v>
      </c>
      <c r="L5196" s="245" t="s">
        <v>568</v>
      </c>
    </row>
    <row r="5197" spans="1:12" x14ac:dyDescent="0.25">
      <c r="A5197" s="245" t="s">
        <v>2037</v>
      </c>
      <c r="B5197" s="245" t="s">
        <v>2036</v>
      </c>
      <c r="C5197" s="245" t="s">
        <v>2207</v>
      </c>
      <c r="D5197" s="245" t="s">
        <v>2206</v>
      </c>
      <c r="E5197" s="246" t="s">
        <v>44</v>
      </c>
      <c r="F5197" s="245" t="s">
        <v>44</v>
      </c>
      <c r="G5197" s="245" t="s">
        <v>2256</v>
      </c>
      <c r="H5197" s="245" t="s">
        <v>20783</v>
      </c>
      <c r="I5197" s="245" t="s">
        <v>24</v>
      </c>
      <c r="J5197" s="245" t="s">
        <v>59</v>
      </c>
      <c r="K5197" s="246" t="s">
        <v>1441</v>
      </c>
      <c r="L5197" s="245" t="s">
        <v>568</v>
      </c>
    </row>
    <row r="5198" spans="1:12" x14ac:dyDescent="0.25">
      <c r="A5198" s="245" t="s">
        <v>2037</v>
      </c>
      <c r="B5198" s="245" t="s">
        <v>2036</v>
      </c>
      <c r="C5198" s="245" t="s">
        <v>2207</v>
      </c>
      <c r="D5198" s="245" t="s">
        <v>2206</v>
      </c>
      <c r="E5198" s="246" t="s">
        <v>44</v>
      </c>
      <c r="F5198" s="245" t="s">
        <v>44</v>
      </c>
      <c r="G5198" s="245" t="s">
        <v>2254</v>
      </c>
      <c r="H5198" s="245" t="s">
        <v>20784</v>
      </c>
      <c r="I5198" s="245" t="s">
        <v>24</v>
      </c>
      <c r="J5198" s="245" t="s">
        <v>59</v>
      </c>
      <c r="K5198" s="246" t="s">
        <v>20785</v>
      </c>
      <c r="L5198" s="245" t="s">
        <v>568</v>
      </c>
    </row>
    <row r="5199" spans="1:12" x14ac:dyDescent="0.25">
      <c r="A5199" s="245" t="s">
        <v>2037</v>
      </c>
      <c r="B5199" s="245" t="s">
        <v>2036</v>
      </c>
      <c r="C5199" s="245" t="s">
        <v>2207</v>
      </c>
      <c r="D5199" s="245" t="s">
        <v>2206</v>
      </c>
      <c r="E5199" s="246" t="s">
        <v>44</v>
      </c>
      <c r="F5199" s="245" t="s">
        <v>44</v>
      </c>
      <c r="G5199" s="245" t="s">
        <v>2253</v>
      </c>
      <c r="H5199" s="245" t="s">
        <v>20786</v>
      </c>
      <c r="I5199" s="245" t="s">
        <v>24</v>
      </c>
      <c r="J5199" s="245" t="s">
        <v>59</v>
      </c>
      <c r="K5199" s="246" t="s">
        <v>20787</v>
      </c>
      <c r="L5199" s="245" t="s">
        <v>568</v>
      </c>
    </row>
    <row r="5200" spans="1:12" x14ac:dyDescent="0.25">
      <c r="A5200" s="245" t="s">
        <v>2037</v>
      </c>
      <c r="B5200" s="245" t="s">
        <v>2036</v>
      </c>
      <c r="C5200" s="245" t="s">
        <v>2207</v>
      </c>
      <c r="D5200" s="245" t="s">
        <v>2206</v>
      </c>
      <c r="E5200" s="246" t="s">
        <v>44</v>
      </c>
      <c r="F5200" s="245" t="s">
        <v>44</v>
      </c>
      <c r="G5200" s="245" t="s">
        <v>2252</v>
      </c>
      <c r="H5200" s="245" t="s">
        <v>2251</v>
      </c>
      <c r="I5200" s="245" t="s">
        <v>24</v>
      </c>
      <c r="J5200" s="245" t="s">
        <v>59</v>
      </c>
      <c r="K5200" s="246" t="s">
        <v>16120</v>
      </c>
      <c r="L5200" s="245" t="s">
        <v>568</v>
      </c>
    </row>
    <row r="5201" spans="1:12" x14ac:dyDescent="0.25">
      <c r="A5201" s="245" t="s">
        <v>2037</v>
      </c>
      <c r="B5201" s="245" t="s">
        <v>2036</v>
      </c>
      <c r="C5201" s="245" t="s">
        <v>2207</v>
      </c>
      <c r="D5201" s="245" t="s">
        <v>2206</v>
      </c>
      <c r="E5201" s="246" t="s">
        <v>44</v>
      </c>
      <c r="F5201" s="245" t="s">
        <v>44</v>
      </c>
      <c r="G5201" s="245" t="s">
        <v>2250</v>
      </c>
      <c r="H5201" s="245" t="s">
        <v>2249</v>
      </c>
      <c r="I5201" s="245" t="s">
        <v>24</v>
      </c>
      <c r="J5201" s="245" t="s">
        <v>59</v>
      </c>
      <c r="K5201" s="246" t="s">
        <v>16163</v>
      </c>
      <c r="L5201" s="245" t="s">
        <v>568</v>
      </c>
    </row>
    <row r="5202" spans="1:12" x14ac:dyDescent="0.25">
      <c r="A5202" s="245" t="s">
        <v>2037</v>
      </c>
      <c r="B5202" s="245" t="s">
        <v>2036</v>
      </c>
      <c r="C5202" s="245" t="s">
        <v>2207</v>
      </c>
      <c r="D5202" s="245" t="s">
        <v>2206</v>
      </c>
      <c r="E5202" s="246" t="s">
        <v>44</v>
      </c>
      <c r="F5202" s="245" t="s">
        <v>44</v>
      </c>
      <c r="G5202" s="245" t="s">
        <v>2248</v>
      </c>
      <c r="H5202" s="245" t="s">
        <v>2247</v>
      </c>
      <c r="I5202" s="245" t="s">
        <v>24</v>
      </c>
      <c r="J5202" s="245" t="s">
        <v>59</v>
      </c>
      <c r="K5202" s="246" t="s">
        <v>19815</v>
      </c>
      <c r="L5202" s="245" t="s">
        <v>568</v>
      </c>
    </row>
    <row r="5203" spans="1:12" x14ac:dyDescent="0.25">
      <c r="A5203" s="245" t="s">
        <v>2037</v>
      </c>
      <c r="B5203" s="245" t="s">
        <v>2036</v>
      </c>
      <c r="C5203" s="245" t="s">
        <v>2207</v>
      </c>
      <c r="D5203" s="245" t="s">
        <v>2206</v>
      </c>
      <c r="E5203" s="246" t="s">
        <v>44</v>
      </c>
      <c r="F5203" s="245" t="s">
        <v>44</v>
      </c>
      <c r="G5203" s="245" t="s">
        <v>2246</v>
      </c>
      <c r="H5203" s="245" t="s">
        <v>2245</v>
      </c>
      <c r="I5203" s="245" t="s">
        <v>24</v>
      </c>
      <c r="J5203" s="245" t="s">
        <v>59</v>
      </c>
      <c r="K5203" s="246" t="s">
        <v>20788</v>
      </c>
      <c r="L5203" s="245" t="s">
        <v>568</v>
      </c>
    </row>
    <row r="5204" spans="1:12" x14ac:dyDescent="0.25">
      <c r="A5204" s="245" t="s">
        <v>2037</v>
      </c>
      <c r="B5204" s="245" t="s">
        <v>2036</v>
      </c>
      <c r="C5204" s="245" t="s">
        <v>2207</v>
      </c>
      <c r="D5204" s="245" t="s">
        <v>2206</v>
      </c>
      <c r="E5204" s="246" t="s">
        <v>44</v>
      </c>
      <c r="F5204" s="245" t="s">
        <v>44</v>
      </c>
      <c r="G5204" s="245" t="s">
        <v>2244</v>
      </c>
      <c r="H5204" s="245" t="s">
        <v>2243</v>
      </c>
      <c r="I5204" s="245" t="s">
        <v>24</v>
      </c>
      <c r="J5204" s="245" t="s">
        <v>59</v>
      </c>
      <c r="K5204" s="246" t="s">
        <v>20789</v>
      </c>
      <c r="L5204" s="245" t="s">
        <v>568</v>
      </c>
    </row>
    <row r="5205" spans="1:12" x14ac:dyDescent="0.25">
      <c r="A5205" s="245" t="s">
        <v>2037</v>
      </c>
      <c r="B5205" s="245" t="s">
        <v>2036</v>
      </c>
      <c r="C5205" s="245" t="s">
        <v>2207</v>
      </c>
      <c r="D5205" s="245" t="s">
        <v>2206</v>
      </c>
      <c r="E5205" s="246" t="s">
        <v>44</v>
      </c>
      <c r="F5205" s="245" t="s">
        <v>44</v>
      </c>
      <c r="G5205" s="245" t="s">
        <v>2242</v>
      </c>
      <c r="H5205" s="245" t="s">
        <v>2241</v>
      </c>
      <c r="I5205" s="245" t="s">
        <v>24</v>
      </c>
      <c r="J5205" s="245" t="s">
        <v>59</v>
      </c>
      <c r="K5205" s="246" t="s">
        <v>20790</v>
      </c>
      <c r="L5205" s="245" t="s">
        <v>568</v>
      </c>
    </row>
    <row r="5206" spans="1:12" x14ac:dyDescent="0.25">
      <c r="A5206" s="245" t="s">
        <v>2037</v>
      </c>
      <c r="B5206" s="245" t="s">
        <v>2036</v>
      </c>
      <c r="C5206" s="245" t="s">
        <v>2207</v>
      </c>
      <c r="D5206" s="245" t="s">
        <v>2206</v>
      </c>
      <c r="E5206" s="246" t="s">
        <v>44</v>
      </c>
      <c r="F5206" s="245" t="s">
        <v>44</v>
      </c>
      <c r="G5206" s="245" t="s">
        <v>2240</v>
      </c>
      <c r="H5206" s="245" t="s">
        <v>20791</v>
      </c>
      <c r="I5206" s="245" t="s">
        <v>24</v>
      </c>
      <c r="J5206" s="245" t="s">
        <v>59</v>
      </c>
      <c r="K5206" s="246" t="s">
        <v>20792</v>
      </c>
      <c r="L5206" s="245" t="s">
        <v>568</v>
      </c>
    </row>
    <row r="5207" spans="1:12" x14ac:dyDescent="0.25">
      <c r="A5207" s="245" t="s">
        <v>2037</v>
      </c>
      <c r="B5207" s="245" t="s">
        <v>2036</v>
      </c>
      <c r="C5207" s="245" t="s">
        <v>2207</v>
      </c>
      <c r="D5207" s="245" t="s">
        <v>2206</v>
      </c>
      <c r="E5207" s="246" t="s">
        <v>44</v>
      </c>
      <c r="F5207" s="245" t="s">
        <v>44</v>
      </c>
      <c r="G5207" s="245" t="s">
        <v>2239</v>
      </c>
      <c r="H5207" s="245" t="s">
        <v>20793</v>
      </c>
      <c r="I5207" s="245" t="s">
        <v>24</v>
      </c>
      <c r="J5207" s="245" t="s">
        <v>59</v>
      </c>
      <c r="K5207" s="246" t="s">
        <v>20794</v>
      </c>
      <c r="L5207" s="245" t="s">
        <v>568</v>
      </c>
    </row>
    <row r="5208" spans="1:12" x14ac:dyDescent="0.25">
      <c r="A5208" s="245" t="s">
        <v>2037</v>
      </c>
      <c r="B5208" s="245" t="s">
        <v>2036</v>
      </c>
      <c r="C5208" s="245" t="s">
        <v>2207</v>
      </c>
      <c r="D5208" s="245" t="s">
        <v>2206</v>
      </c>
      <c r="E5208" s="246" t="s">
        <v>44</v>
      </c>
      <c r="F5208" s="245" t="s">
        <v>44</v>
      </c>
      <c r="G5208" s="245" t="s">
        <v>2238</v>
      </c>
      <c r="H5208" s="245" t="s">
        <v>20795</v>
      </c>
      <c r="I5208" s="245" t="s">
        <v>24</v>
      </c>
      <c r="J5208" s="245" t="s">
        <v>59</v>
      </c>
      <c r="K5208" s="246" t="s">
        <v>20796</v>
      </c>
      <c r="L5208" s="245" t="s">
        <v>568</v>
      </c>
    </row>
    <row r="5209" spans="1:12" x14ac:dyDescent="0.25">
      <c r="A5209" s="245" t="s">
        <v>2037</v>
      </c>
      <c r="B5209" s="245" t="s">
        <v>2036</v>
      </c>
      <c r="C5209" s="245" t="s">
        <v>2207</v>
      </c>
      <c r="D5209" s="245" t="s">
        <v>2206</v>
      </c>
      <c r="E5209" s="246" t="s">
        <v>44</v>
      </c>
      <c r="F5209" s="245" t="s">
        <v>44</v>
      </c>
      <c r="G5209" s="245" t="s">
        <v>2237</v>
      </c>
      <c r="H5209" s="245" t="s">
        <v>20797</v>
      </c>
      <c r="I5209" s="245" t="s">
        <v>24</v>
      </c>
      <c r="J5209" s="245" t="s">
        <v>59</v>
      </c>
      <c r="K5209" s="246" t="s">
        <v>20798</v>
      </c>
      <c r="L5209" s="245" t="s">
        <v>568</v>
      </c>
    </row>
    <row r="5210" spans="1:12" x14ac:dyDescent="0.25">
      <c r="A5210" s="245" t="s">
        <v>2037</v>
      </c>
      <c r="B5210" s="245" t="s">
        <v>2036</v>
      </c>
      <c r="C5210" s="245" t="s">
        <v>2207</v>
      </c>
      <c r="D5210" s="245" t="s">
        <v>2206</v>
      </c>
      <c r="E5210" s="246" t="s">
        <v>44</v>
      </c>
      <c r="F5210" s="245" t="s">
        <v>44</v>
      </c>
      <c r="G5210" s="245" t="s">
        <v>2235</v>
      </c>
      <c r="H5210" s="245" t="s">
        <v>20799</v>
      </c>
      <c r="I5210" s="245" t="s">
        <v>24</v>
      </c>
      <c r="J5210" s="245" t="s">
        <v>59</v>
      </c>
      <c r="K5210" s="246" t="s">
        <v>20800</v>
      </c>
      <c r="L5210" s="245" t="s">
        <v>568</v>
      </c>
    </row>
    <row r="5211" spans="1:12" x14ac:dyDescent="0.25">
      <c r="A5211" s="245" t="s">
        <v>2037</v>
      </c>
      <c r="B5211" s="245" t="s">
        <v>2036</v>
      </c>
      <c r="C5211" s="245" t="s">
        <v>2207</v>
      </c>
      <c r="D5211" s="245" t="s">
        <v>2206</v>
      </c>
      <c r="E5211" s="246" t="s">
        <v>44</v>
      </c>
      <c r="F5211" s="245" t="s">
        <v>44</v>
      </c>
      <c r="G5211" s="245" t="s">
        <v>2234</v>
      </c>
      <c r="H5211" s="245" t="s">
        <v>20801</v>
      </c>
      <c r="I5211" s="245" t="s">
        <v>24</v>
      </c>
      <c r="J5211" s="245" t="s">
        <v>59</v>
      </c>
      <c r="K5211" s="246" t="s">
        <v>20802</v>
      </c>
      <c r="L5211" s="245" t="s">
        <v>568</v>
      </c>
    </row>
    <row r="5212" spans="1:12" x14ac:dyDescent="0.25">
      <c r="A5212" s="245" t="s">
        <v>2037</v>
      </c>
      <c r="B5212" s="245" t="s">
        <v>2036</v>
      </c>
      <c r="C5212" s="245" t="s">
        <v>2207</v>
      </c>
      <c r="D5212" s="245" t="s">
        <v>2206</v>
      </c>
      <c r="E5212" s="246" t="s">
        <v>44</v>
      </c>
      <c r="F5212" s="245" t="s">
        <v>44</v>
      </c>
      <c r="G5212" s="245" t="s">
        <v>2232</v>
      </c>
      <c r="H5212" s="245" t="s">
        <v>20803</v>
      </c>
      <c r="I5212" s="245" t="s">
        <v>24</v>
      </c>
      <c r="J5212" s="245" t="s">
        <v>59</v>
      </c>
      <c r="K5212" s="246" t="s">
        <v>20241</v>
      </c>
      <c r="L5212" s="245" t="s">
        <v>568</v>
      </c>
    </row>
    <row r="5213" spans="1:12" x14ac:dyDescent="0.25">
      <c r="A5213" s="245" t="s">
        <v>2037</v>
      </c>
      <c r="B5213" s="245" t="s">
        <v>2036</v>
      </c>
      <c r="C5213" s="245" t="s">
        <v>2207</v>
      </c>
      <c r="D5213" s="245" t="s">
        <v>2206</v>
      </c>
      <c r="E5213" s="246" t="s">
        <v>44</v>
      </c>
      <c r="F5213" s="245" t="s">
        <v>44</v>
      </c>
      <c r="G5213" s="245" t="s">
        <v>2231</v>
      </c>
      <c r="H5213" s="245" t="s">
        <v>20804</v>
      </c>
      <c r="I5213" s="245" t="s">
        <v>24</v>
      </c>
      <c r="J5213" s="245" t="s">
        <v>59</v>
      </c>
      <c r="K5213" s="246" t="s">
        <v>20805</v>
      </c>
      <c r="L5213" s="245" t="s">
        <v>568</v>
      </c>
    </row>
    <row r="5214" spans="1:12" x14ac:dyDescent="0.25">
      <c r="A5214" s="245" t="s">
        <v>2037</v>
      </c>
      <c r="B5214" s="245" t="s">
        <v>2036</v>
      </c>
      <c r="C5214" s="245" t="s">
        <v>2207</v>
      </c>
      <c r="D5214" s="245" t="s">
        <v>2206</v>
      </c>
      <c r="E5214" s="246" t="s">
        <v>44</v>
      </c>
      <c r="F5214" s="245" t="s">
        <v>44</v>
      </c>
      <c r="G5214" s="245" t="s">
        <v>2230</v>
      </c>
      <c r="H5214" s="245" t="s">
        <v>20806</v>
      </c>
      <c r="I5214" s="245" t="s">
        <v>24</v>
      </c>
      <c r="J5214" s="245" t="s">
        <v>59</v>
      </c>
      <c r="K5214" s="246" t="s">
        <v>15433</v>
      </c>
      <c r="L5214" s="245" t="s">
        <v>568</v>
      </c>
    </row>
    <row r="5215" spans="1:12" x14ac:dyDescent="0.25">
      <c r="A5215" s="245" t="s">
        <v>2037</v>
      </c>
      <c r="B5215" s="245" t="s">
        <v>2036</v>
      </c>
      <c r="C5215" s="245" t="s">
        <v>2207</v>
      </c>
      <c r="D5215" s="245" t="s">
        <v>2206</v>
      </c>
      <c r="E5215" s="246" t="s">
        <v>44</v>
      </c>
      <c r="F5215" s="245" t="s">
        <v>44</v>
      </c>
      <c r="G5215" s="245" t="s">
        <v>2229</v>
      </c>
      <c r="H5215" s="245" t="s">
        <v>20807</v>
      </c>
      <c r="I5215" s="245" t="s">
        <v>24</v>
      </c>
      <c r="J5215" s="245" t="s">
        <v>59</v>
      </c>
      <c r="K5215" s="246" t="s">
        <v>20808</v>
      </c>
      <c r="L5215" s="245" t="s">
        <v>568</v>
      </c>
    </row>
    <row r="5216" spans="1:12" x14ac:dyDescent="0.25">
      <c r="A5216" s="245" t="s">
        <v>2037</v>
      </c>
      <c r="B5216" s="245" t="s">
        <v>2036</v>
      </c>
      <c r="C5216" s="245" t="s">
        <v>2207</v>
      </c>
      <c r="D5216" s="245" t="s">
        <v>2206</v>
      </c>
      <c r="E5216" s="246" t="s">
        <v>44</v>
      </c>
      <c r="F5216" s="245" t="s">
        <v>44</v>
      </c>
      <c r="G5216" s="245" t="s">
        <v>2228</v>
      </c>
      <c r="H5216" s="245" t="s">
        <v>20809</v>
      </c>
      <c r="I5216" s="245" t="s">
        <v>24</v>
      </c>
      <c r="J5216" s="245" t="s">
        <v>59</v>
      </c>
      <c r="K5216" s="246" t="s">
        <v>10802</v>
      </c>
      <c r="L5216" s="245" t="s">
        <v>568</v>
      </c>
    </row>
    <row r="5217" spans="1:12" x14ac:dyDescent="0.25">
      <c r="A5217" s="245" t="s">
        <v>2037</v>
      </c>
      <c r="B5217" s="245" t="s">
        <v>2036</v>
      </c>
      <c r="C5217" s="245" t="s">
        <v>2207</v>
      </c>
      <c r="D5217" s="245" t="s">
        <v>2206</v>
      </c>
      <c r="E5217" s="246" t="s">
        <v>44</v>
      </c>
      <c r="F5217" s="245" t="s">
        <v>44</v>
      </c>
      <c r="G5217" s="245" t="s">
        <v>2227</v>
      </c>
      <c r="H5217" s="245" t="s">
        <v>20810</v>
      </c>
      <c r="I5217" s="245" t="s">
        <v>24</v>
      </c>
      <c r="J5217" s="245" t="s">
        <v>59</v>
      </c>
      <c r="K5217" s="246" t="s">
        <v>20811</v>
      </c>
      <c r="L5217" s="245" t="s">
        <v>568</v>
      </c>
    </row>
    <row r="5218" spans="1:12" x14ac:dyDescent="0.25">
      <c r="A5218" s="245" t="s">
        <v>2037</v>
      </c>
      <c r="B5218" s="245" t="s">
        <v>2036</v>
      </c>
      <c r="C5218" s="245" t="s">
        <v>2207</v>
      </c>
      <c r="D5218" s="245" t="s">
        <v>2206</v>
      </c>
      <c r="E5218" s="246" t="s">
        <v>44</v>
      </c>
      <c r="F5218" s="245" t="s">
        <v>44</v>
      </c>
      <c r="G5218" s="245" t="s">
        <v>2226</v>
      </c>
      <c r="H5218" s="245" t="s">
        <v>20812</v>
      </c>
      <c r="I5218" s="245" t="s">
        <v>24</v>
      </c>
      <c r="J5218" s="245" t="s">
        <v>59</v>
      </c>
      <c r="K5218" s="246" t="s">
        <v>15250</v>
      </c>
      <c r="L5218" s="245" t="s">
        <v>568</v>
      </c>
    </row>
    <row r="5219" spans="1:12" x14ac:dyDescent="0.25">
      <c r="A5219" s="245" t="s">
        <v>2037</v>
      </c>
      <c r="B5219" s="245" t="s">
        <v>2036</v>
      </c>
      <c r="C5219" s="245" t="s">
        <v>2207</v>
      </c>
      <c r="D5219" s="245" t="s">
        <v>2206</v>
      </c>
      <c r="E5219" s="246" t="s">
        <v>44</v>
      </c>
      <c r="F5219" s="245" t="s">
        <v>44</v>
      </c>
      <c r="G5219" s="245" t="s">
        <v>2225</v>
      </c>
      <c r="H5219" s="245" t="s">
        <v>20813</v>
      </c>
      <c r="I5219" s="245" t="s">
        <v>24</v>
      </c>
      <c r="J5219" s="245" t="s">
        <v>59</v>
      </c>
      <c r="K5219" s="246" t="s">
        <v>20814</v>
      </c>
      <c r="L5219" s="245" t="s">
        <v>568</v>
      </c>
    </row>
    <row r="5220" spans="1:12" x14ac:dyDescent="0.25">
      <c r="A5220" s="245" t="s">
        <v>2037</v>
      </c>
      <c r="B5220" s="245" t="s">
        <v>2036</v>
      </c>
      <c r="C5220" s="245" t="s">
        <v>2207</v>
      </c>
      <c r="D5220" s="245" t="s">
        <v>2206</v>
      </c>
      <c r="E5220" s="246" t="s">
        <v>44</v>
      </c>
      <c r="F5220" s="245" t="s">
        <v>44</v>
      </c>
      <c r="G5220" s="245" t="s">
        <v>2224</v>
      </c>
      <c r="H5220" s="245" t="s">
        <v>20815</v>
      </c>
      <c r="I5220" s="245" t="s">
        <v>24</v>
      </c>
      <c r="J5220" s="245" t="s">
        <v>59</v>
      </c>
      <c r="K5220" s="246" t="s">
        <v>20816</v>
      </c>
      <c r="L5220" s="245" t="s">
        <v>568</v>
      </c>
    </row>
    <row r="5221" spans="1:12" x14ac:dyDescent="0.25">
      <c r="A5221" s="245" t="s">
        <v>2037</v>
      </c>
      <c r="B5221" s="245" t="s">
        <v>2036</v>
      </c>
      <c r="C5221" s="245" t="s">
        <v>2207</v>
      </c>
      <c r="D5221" s="245" t="s">
        <v>2206</v>
      </c>
      <c r="E5221" s="246" t="s">
        <v>44</v>
      </c>
      <c r="F5221" s="245" t="s">
        <v>44</v>
      </c>
      <c r="G5221" s="245" t="s">
        <v>2223</v>
      </c>
      <c r="H5221" s="245" t="s">
        <v>20817</v>
      </c>
      <c r="I5221" s="245" t="s">
        <v>24</v>
      </c>
      <c r="J5221" s="245" t="s">
        <v>59</v>
      </c>
      <c r="K5221" s="246" t="s">
        <v>20818</v>
      </c>
      <c r="L5221" s="245" t="s">
        <v>568</v>
      </c>
    </row>
    <row r="5222" spans="1:12" x14ac:dyDescent="0.25">
      <c r="A5222" s="245" t="s">
        <v>2037</v>
      </c>
      <c r="B5222" s="245" t="s">
        <v>2036</v>
      </c>
      <c r="C5222" s="245" t="s">
        <v>2207</v>
      </c>
      <c r="D5222" s="245" t="s">
        <v>2206</v>
      </c>
      <c r="E5222" s="246" t="s">
        <v>44</v>
      </c>
      <c r="F5222" s="245" t="s">
        <v>44</v>
      </c>
      <c r="G5222" s="245" t="s">
        <v>2222</v>
      </c>
      <c r="H5222" s="245" t="s">
        <v>20819</v>
      </c>
      <c r="I5222" s="245" t="s">
        <v>24</v>
      </c>
      <c r="J5222" s="245" t="s">
        <v>59</v>
      </c>
      <c r="K5222" s="246" t="s">
        <v>20820</v>
      </c>
      <c r="L5222" s="245" t="s">
        <v>568</v>
      </c>
    </row>
    <row r="5223" spans="1:12" x14ac:dyDescent="0.25">
      <c r="A5223" s="245" t="s">
        <v>2037</v>
      </c>
      <c r="B5223" s="245" t="s">
        <v>2036</v>
      </c>
      <c r="C5223" s="245" t="s">
        <v>2207</v>
      </c>
      <c r="D5223" s="245" t="s">
        <v>2206</v>
      </c>
      <c r="E5223" s="246" t="s">
        <v>44</v>
      </c>
      <c r="F5223" s="245" t="s">
        <v>44</v>
      </c>
      <c r="G5223" s="245" t="s">
        <v>2221</v>
      </c>
      <c r="H5223" s="245" t="s">
        <v>20821</v>
      </c>
      <c r="I5223" s="245" t="s">
        <v>24</v>
      </c>
      <c r="J5223" s="245" t="s">
        <v>59</v>
      </c>
      <c r="K5223" s="246" t="s">
        <v>19623</v>
      </c>
      <c r="L5223" s="245" t="s">
        <v>568</v>
      </c>
    </row>
    <row r="5224" spans="1:12" x14ac:dyDescent="0.25">
      <c r="A5224" s="245" t="s">
        <v>2037</v>
      </c>
      <c r="B5224" s="245" t="s">
        <v>2036</v>
      </c>
      <c r="C5224" s="245" t="s">
        <v>2207</v>
      </c>
      <c r="D5224" s="245" t="s">
        <v>2206</v>
      </c>
      <c r="E5224" s="246" t="s">
        <v>44</v>
      </c>
      <c r="F5224" s="245" t="s">
        <v>44</v>
      </c>
      <c r="G5224" s="245" t="s">
        <v>2220</v>
      </c>
      <c r="H5224" s="245" t="s">
        <v>20822</v>
      </c>
      <c r="I5224" s="245" t="s">
        <v>24</v>
      </c>
      <c r="J5224" s="245" t="s">
        <v>59</v>
      </c>
      <c r="K5224" s="246" t="s">
        <v>20823</v>
      </c>
      <c r="L5224" s="245" t="s">
        <v>568</v>
      </c>
    </row>
    <row r="5225" spans="1:12" x14ac:dyDescent="0.25">
      <c r="A5225" s="245" t="s">
        <v>2037</v>
      </c>
      <c r="B5225" s="245" t="s">
        <v>2036</v>
      </c>
      <c r="C5225" s="245" t="s">
        <v>2207</v>
      </c>
      <c r="D5225" s="245" t="s">
        <v>2206</v>
      </c>
      <c r="E5225" s="246" t="s">
        <v>44</v>
      </c>
      <c r="F5225" s="245" t="s">
        <v>44</v>
      </c>
      <c r="G5225" s="245" t="s">
        <v>2219</v>
      </c>
      <c r="H5225" s="245" t="s">
        <v>20824</v>
      </c>
      <c r="I5225" s="245" t="s">
        <v>24</v>
      </c>
      <c r="J5225" s="245" t="s">
        <v>59</v>
      </c>
      <c r="K5225" s="246" t="s">
        <v>20825</v>
      </c>
      <c r="L5225" s="245" t="s">
        <v>568</v>
      </c>
    </row>
    <row r="5226" spans="1:12" x14ac:dyDescent="0.25">
      <c r="A5226" s="245" t="s">
        <v>2037</v>
      </c>
      <c r="B5226" s="245" t="s">
        <v>2036</v>
      </c>
      <c r="C5226" s="245" t="s">
        <v>2207</v>
      </c>
      <c r="D5226" s="245" t="s">
        <v>2206</v>
      </c>
      <c r="E5226" s="246" t="s">
        <v>44</v>
      </c>
      <c r="F5226" s="245" t="s">
        <v>44</v>
      </c>
      <c r="G5226" s="245" t="s">
        <v>2218</v>
      </c>
      <c r="H5226" s="245" t="s">
        <v>20826</v>
      </c>
      <c r="I5226" s="245" t="s">
        <v>24</v>
      </c>
      <c r="J5226" s="245" t="s">
        <v>59</v>
      </c>
      <c r="K5226" s="246" t="s">
        <v>20827</v>
      </c>
      <c r="L5226" s="245" t="s">
        <v>568</v>
      </c>
    </row>
    <row r="5227" spans="1:12" x14ac:dyDescent="0.25">
      <c r="A5227" s="245" t="s">
        <v>2037</v>
      </c>
      <c r="B5227" s="245" t="s">
        <v>2036</v>
      </c>
      <c r="C5227" s="245" t="s">
        <v>2207</v>
      </c>
      <c r="D5227" s="245" t="s">
        <v>2206</v>
      </c>
      <c r="E5227" s="246" t="s">
        <v>44</v>
      </c>
      <c r="F5227" s="245" t="s">
        <v>44</v>
      </c>
      <c r="G5227" s="245" t="s">
        <v>2217</v>
      </c>
      <c r="H5227" s="245" t="s">
        <v>20828</v>
      </c>
      <c r="I5227" s="245" t="s">
        <v>24</v>
      </c>
      <c r="J5227" s="245" t="s">
        <v>59</v>
      </c>
      <c r="K5227" s="246" t="s">
        <v>20829</v>
      </c>
      <c r="L5227" s="245" t="s">
        <v>568</v>
      </c>
    </row>
    <row r="5228" spans="1:12" x14ac:dyDescent="0.25">
      <c r="A5228" s="245" t="s">
        <v>2037</v>
      </c>
      <c r="B5228" s="245" t="s">
        <v>2036</v>
      </c>
      <c r="C5228" s="245" t="s">
        <v>2207</v>
      </c>
      <c r="D5228" s="245" t="s">
        <v>2206</v>
      </c>
      <c r="E5228" s="246" t="s">
        <v>44</v>
      </c>
      <c r="F5228" s="245" t="s">
        <v>44</v>
      </c>
      <c r="G5228" s="245" t="s">
        <v>2216</v>
      </c>
      <c r="H5228" s="245" t="s">
        <v>20830</v>
      </c>
      <c r="I5228" s="245" t="s">
        <v>24</v>
      </c>
      <c r="J5228" s="245" t="s">
        <v>59</v>
      </c>
      <c r="K5228" s="246" t="s">
        <v>14973</v>
      </c>
      <c r="L5228" s="245" t="s">
        <v>568</v>
      </c>
    </row>
    <row r="5229" spans="1:12" x14ac:dyDescent="0.25">
      <c r="A5229" s="245" t="s">
        <v>2037</v>
      </c>
      <c r="B5229" s="245" t="s">
        <v>2036</v>
      </c>
      <c r="C5229" s="245" t="s">
        <v>2207</v>
      </c>
      <c r="D5229" s="245" t="s">
        <v>2206</v>
      </c>
      <c r="E5229" s="246" t="s">
        <v>44</v>
      </c>
      <c r="F5229" s="245" t="s">
        <v>44</v>
      </c>
      <c r="G5229" s="245" t="s">
        <v>2215</v>
      </c>
      <c r="H5229" s="245" t="s">
        <v>20831</v>
      </c>
      <c r="I5229" s="245" t="s">
        <v>24</v>
      </c>
      <c r="J5229" s="245" t="s">
        <v>59</v>
      </c>
      <c r="K5229" s="246" t="s">
        <v>20832</v>
      </c>
      <c r="L5229" s="245" t="s">
        <v>568</v>
      </c>
    </row>
    <row r="5230" spans="1:12" x14ac:dyDescent="0.25">
      <c r="A5230" s="245" t="s">
        <v>2037</v>
      </c>
      <c r="B5230" s="245" t="s">
        <v>2036</v>
      </c>
      <c r="C5230" s="245" t="s">
        <v>2207</v>
      </c>
      <c r="D5230" s="245" t="s">
        <v>2206</v>
      </c>
      <c r="E5230" s="246" t="s">
        <v>44</v>
      </c>
      <c r="F5230" s="245" t="s">
        <v>44</v>
      </c>
      <c r="G5230" s="245" t="s">
        <v>2214</v>
      </c>
      <c r="H5230" s="245" t="s">
        <v>20833</v>
      </c>
      <c r="I5230" s="245" t="s">
        <v>24</v>
      </c>
      <c r="J5230" s="245" t="s">
        <v>59</v>
      </c>
      <c r="K5230" s="246" t="s">
        <v>20834</v>
      </c>
      <c r="L5230" s="245" t="s">
        <v>568</v>
      </c>
    </row>
    <row r="5231" spans="1:12" x14ac:dyDescent="0.25">
      <c r="A5231" s="245" t="s">
        <v>2037</v>
      </c>
      <c r="B5231" s="245" t="s">
        <v>2036</v>
      </c>
      <c r="C5231" s="245" t="s">
        <v>2207</v>
      </c>
      <c r="D5231" s="245" t="s">
        <v>2206</v>
      </c>
      <c r="E5231" s="246" t="s">
        <v>44</v>
      </c>
      <c r="F5231" s="245" t="s">
        <v>44</v>
      </c>
      <c r="G5231" s="245" t="s">
        <v>2213</v>
      </c>
      <c r="H5231" s="245" t="s">
        <v>20835</v>
      </c>
      <c r="I5231" s="245" t="s">
        <v>24</v>
      </c>
      <c r="J5231" s="245" t="s">
        <v>59</v>
      </c>
      <c r="K5231" s="246" t="s">
        <v>20836</v>
      </c>
      <c r="L5231" s="245" t="s">
        <v>568</v>
      </c>
    </row>
    <row r="5232" spans="1:12" x14ac:dyDescent="0.25">
      <c r="A5232" s="245" t="s">
        <v>2037</v>
      </c>
      <c r="B5232" s="245" t="s">
        <v>2036</v>
      </c>
      <c r="C5232" s="245" t="s">
        <v>2207</v>
      </c>
      <c r="D5232" s="245" t="s">
        <v>2206</v>
      </c>
      <c r="E5232" s="246" t="s">
        <v>44</v>
      </c>
      <c r="F5232" s="245" t="s">
        <v>44</v>
      </c>
      <c r="G5232" s="245" t="s">
        <v>2212</v>
      </c>
      <c r="H5232" s="245" t="s">
        <v>20837</v>
      </c>
      <c r="I5232" s="245" t="s">
        <v>24</v>
      </c>
      <c r="J5232" s="245" t="s">
        <v>59</v>
      </c>
      <c r="K5232" s="246" t="s">
        <v>14291</v>
      </c>
      <c r="L5232" s="245" t="s">
        <v>568</v>
      </c>
    </row>
    <row r="5233" spans="1:12" x14ac:dyDescent="0.25">
      <c r="A5233" s="245" t="s">
        <v>2037</v>
      </c>
      <c r="B5233" s="245" t="s">
        <v>2036</v>
      </c>
      <c r="C5233" s="245" t="s">
        <v>2207</v>
      </c>
      <c r="D5233" s="245" t="s">
        <v>2206</v>
      </c>
      <c r="E5233" s="246" t="s">
        <v>44</v>
      </c>
      <c r="F5233" s="245" t="s">
        <v>44</v>
      </c>
      <c r="G5233" s="245" t="s">
        <v>2211</v>
      </c>
      <c r="H5233" s="245" t="s">
        <v>20838</v>
      </c>
      <c r="I5233" s="245" t="s">
        <v>24</v>
      </c>
      <c r="J5233" s="245" t="s">
        <v>59</v>
      </c>
      <c r="K5233" s="246" t="s">
        <v>15537</v>
      </c>
      <c r="L5233" s="245" t="s">
        <v>568</v>
      </c>
    </row>
    <row r="5234" spans="1:12" x14ac:dyDescent="0.25">
      <c r="A5234" s="245" t="s">
        <v>2037</v>
      </c>
      <c r="B5234" s="245" t="s">
        <v>2036</v>
      </c>
      <c r="C5234" s="245" t="s">
        <v>2207</v>
      </c>
      <c r="D5234" s="245" t="s">
        <v>2206</v>
      </c>
      <c r="E5234" s="246" t="s">
        <v>44</v>
      </c>
      <c r="F5234" s="245" t="s">
        <v>44</v>
      </c>
      <c r="G5234" s="245" t="s">
        <v>2210</v>
      </c>
      <c r="H5234" s="245" t="s">
        <v>20839</v>
      </c>
      <c r="I5234" s="245" t="s">
        <v>24</v>
      </c>
      <c r="J5234" s="245" t="s">
        <v>59</v>
      </c>
      <c r="K5234" s="246" t="s">
        <v>20840</v>
      </c>
      <c r="L5234" s="245" t="s">
        <v>568</v>
      </c>
    </row>
    <row r="5235" spans="1:12" x14ac:dyDescent="0.25">
      <c r="A5235" s="245" t="s">
        <v>2037</v>
      </c>
      <c r="B5235" s="245" t="s">
        <v>2036</v>
      </c>
      <c r="C5235" s="245" t="s">
        <v>2207</v>
      </c>
      <c r="D5235" s="245" t="s">
        <v>2206</v>
      </c>
      <c r="E5235" s="246" t="s">
        <v>44</v>
      </c>
      <c r="F5235" s="245" t="s">
        <v>44</v>
      </c>
      <c r="G5235" s="245" t="s">
        <v>2209</v>
      </c>
      <c r="H5235" s="245" t="s">
        <v>20841</v>
      </c>
      <c r="I5235" s="245" t="s">
        <v>24</v>
      </c>
      <c r="J5235" s="245" t="s">
        <v>59</v>
      </c>
      <c r="K5235" s="246" t="s">
        <v>20842</v>
      </c>
      <c r="L5235" s="245" t="s">
        <v>568</v>
      </c>
    </row>
    <row r="5236" spans="1:12" x14ac:dyDescent="0.25">
      <c r="A5236" s="245" t="s">
        <v>2037</v>
      </c>
      <c r="B5236" s="245" t="s">
        <v>2036</v>
      </c>
      <c r="C5236" s="245" t="s">
        <v>2207</v>
      </c>
      <c r="D5236" s="245" t="s">
        <v>2206</v>
      </c>
      <c r="E5236" s="246" t="s">
        <v>44</v>
      </c>
      <c r="F5236" s="245" t="s">
        <v>44</v>
      </c>
      <c r="G5236" s="245" t="s">
        <v>2208</v>
      </c>
      <c r="H5236" s="245" t="s">
        <v>20843</v>
      </c>
      <c r="I5236" s="245" t="s">
        <v>24</v>
      </c>
      <c r="J5236" s="245" t="s">
        <v>59</v>
      </c>
      <c r="K5236" s="246" t="s">
        <v>20844</v>
      </c>
      <c r="L5236" s="245" t="s">
        <v>568</v>
      </c>
    </row>
    <row r="5237" spans="1:12" x14ac:dyDescent="0.25">
      <c r="A5237" s="245" t="s">
        <v>2037</v>
      </c>
      <c r="B5237" s="245" t="s">
        <v>2036</v>
      </c>
      <c r="C5237" s="245" t="s">
        <v>2207</v>
      </c>
      <c r="D5237" s="245" t="s">
        <v>2206</v>
      </c>
      <c r="E5237" s="246" t="s">
        <v>44</v>
      </c>
      <c r="F5237" s="245" t="s">
        <v>44</v>
      </c>
      <c r="G5237" s="245" t="s">
        <v>2205</v>
      </c>
      <c r="H5237" s="245" t="s">
        <v>20845</v>
      </c>
      <c r="I5237" s="245" t="s">
        <v>24</v>
      </c>
      <c r="J5237" s="245" t="s">
        <v>59</v>
      </c>
      <c r="K5237" s="246" t="s">
        <v>20846</v>
      </c>
      <c r="L5237" s="245" t="s">
        <v>568</v>
      </c>
    </row>
    <row r="5238" spans="1:12" x14ac:dyDescent="0.25">
      <c r="A5238" s="245" t="s">
        <v>2037</v>
      </c>
      <c r="B5238" s="245" t="s">
        <v>2036</v>
      </c>
      <c r="C5238" s="245" t="s">
        <v>2207</v>
      </c>
      <c r="D5238" s="245" t="s">
        <v>2206</v>
      </c>
      <c r="E5238" s="246" t="s">
        <v>44</v>
      </c>
      <c r="F5238" s="245" t="s">
        <v>44</v>
      </c>
      <c r="G5238" s="245" t="s">
        <v>8518</v>
      </c>
      <c r="H5238" s="245" t="s">
        <v>20847</v>
      </c>
      <c r="I5238" s="245" t="s">
        <v>24</v>
      </c>
      <c r="J5238" s="245" t="s">
        <v>569</v>
      </c>
      <c r="K5238" s="246" t="s">
        <v>15366</v>
      </c>
      <c r="L5238" s="245" t="s">
        <v>568</v>
      </c>
    </row>
    <row r="5239" spans="1:12" x14ac:dyDescent="0.25">
      <c r="A5239" s="245" t="s">
        <v>2037</v>
      </c>
      <c r="B5239" s="245" t="s">
        <v>2036</v>
      </c>
      <c r="C5239" s="245" t="s">
        <v>2207</v>
      </c>
      <c r="D5239" s="245" t="s">
        <v>2206</v>
      </c>
      <c r="E5239" s="246" t="s">
        <v>44</v>
      </c>
      <c r="F5239" s="245" t="s">
        <v>44</v>
      </c>
      <c r="G5239" s="245" t="s">
        <v>8517</v>
      </c>
      <c r="H5239" s="245" t="s">
        <v>20848</v>
      </c>
      <c r="I5239" s="245" t="s">
        <v>24</v>
      </c>
      <c r="J5239" s="245" t="s">
        <v>569</v>
      </c>
      <c r="K5239" s="246" t="s">
        <v>15372</v>
      </c>
      <c r="L5239" s="245" t="s">
        <v>568</v>
      </c>
    </row>
    <row r="5240" spans="1:12" x14ac:dyDescent="0.25">
      <c r="A5240" s="245" t="s">
        <v>2037</v>
      </c>
      <c r="B5240" s="245" t="s">
        <v>2036</v>
      </c>
      <c r="C5240" s="245" t="s">
        <v>2207</v>
      </c>
      <c r="D5240" s="245" t="s">
        <v>2206</v>
      </c>
      <c r="E5240" s="246" t="s">
        <v>44</v>
      </c>
      <c r="F5240" s="245" t="s">
        <v>44</v>
      </c>
      <c r="G5240" s="245" t="s">
        <v>8516</v>
      </c>
      <c r="H5240" s="245" t="s">
        <v>20849</v>
      </c>
      <c r="I5240" s="245" t="s">
        <v>24</v>
      </c>
      <c r="J5240" s="245" t="s">
        <v>569</v>
      </c>
      <c r="K5240" s="246" t="s">
        <v>20850</v>
      </c>
      <c r="L5240" s="245" t="s">
        <v>568</v>
      </c>
    </row>
    <row r="5241" spans="1:12" x14ac:dyDescent="0.25">
      <c r="A5241" s="245" t="s">
        <v>2037</v>
      </c>
      <c r="B5241" s="245" t="s">
        <v>2036</v>
      </c>
      <c r="C5241" s="245" t="s">
        <v>2207</v>
      </c>
      <c r="D5241" s="245" t="s">
        <v>2206</v>
      </c>
      <c r="E5241" s="246" t="s">
        <v>44</v>
      </c>
      <c r="F5241" s="245" t="s">
        <v>44</v>
      </c>
      <c r="G5241" s="245" t="s">
        <v>8515</v>
      </c>
      <c r="H5241" s="245" t="s">
        <v>20851</v>
      </c>
      <c r="I5241" s="245" t="s">
        <v>24</v>
      </c>
      <c r="J5241" s="245" t="s">
        <v>569</v>
      </c>
      <c r="K5241" s="246" t="s">
        <v>20852</v>
      </c>
      <c r="L5241" s="245" t="s">
        <v>568</v>
      </c>
    </row>
    <row r="5242" spans="1:12" x14ac:dyDescent="0.25">
      <c r="A5242" s="245" t="s">
        <v>2037</v>
      </c>
      <c r="B5242" s="245" t="s">
        <v>2036</v>
      </c>
      <c r="C5242" s="245" t="s">
        <v>2207</v>
      </c>
      <c r="D5242" s="245" t="s">
        <v>2206</v>
      </c>
      <c r="E5242" s="246" t="s">
        <v>44</v>
      </c>
      <c r="F5242" s="245" t="s">
        <v>44</v>
      </c>
      <c r="G5242" s="245" t="s">
        <v>8514</v>
      </c>
      <c r="H5242" s="245" t="s">
        <v>20853</v>
      </c>
      <c r="I5242" s="245" t="s">
        <v>24</v>
      </c>
      <c r="J5242" s="245" t="s">
        <v>569</v>
      </c>
      <c r="K5242" s="246" t="s">
        <v>10150</v>
      </c>
      <c r="L5242" s="245" t="s">
        <v>568</v>
      </c>
    </row>
    <row r="5243" spans="1:12" x14ac:dyDescent="0.25">
      <c r="A5243" s="245" t="s">
        <v>2037</v>
      </c>
      <c r="B5243" s="245" t="s">
        <v>2036</v>
      </c>
      <c r="C5243" s="245" t="s">
        <v>2207</v>
      </c>
      <c r="D5243" s="245" t="s">
        <v>2206</v>
      </c>
      <c r="E5243" s="246" t="s">
        <v>44</v>
      </c>
      <c r="F5243" s="245" t="s">
        <v>44</v>
      </c>
      <c r="G5243" s="245" t="s">
        <v>8512</v>
      </c>
      <c r="H5243" s="245" t="s">
        <v>20854</v>
      </c>
      <c r="I5243" s="245" t="s">
        <v>24</v>
      </c>
      <c r="J5243" s="245" t="s">
        <v>569</v>
      </c>
      <c r="K5243" s="246" t="s">
        <v>11411</v>
      </c>
      <c r="L5243" s="245" t="s">
        <v>568</v>
      </c>
    </row>
    <row r="5244" spans="1:12" x14ac:dyDescent="0.25">
      <c r="A5244" s="245" t="s">
        <v>2037</v>
      </c>
      <c r="B5244" s="245" t="s">
        <v>2036</v>
      </c>
      <c r="C5244" s="245" t="s">
        <v>2207</v>
      </c>
      <c r="D5244" s="245" t="s">
        <v>2206</v>
      </c>
      <c r="E5244" s="246" t="s">
        <v>44</v>
      </c>
      <c r="F5244" s="245" t="s">
        <v>44</v>
      </c>
      <c r="G5244" s="245" t="s">
        <v>8511</v>
      </c>
      <c r="H5244" s="245" t="s">
        <v>20855</v>
      </c>
      <c r="I5244" s="245" t="s">
        <v>24</v>
      </c>
      <c r="J5244" s="245" t="s">
        <v>569</v>
      </c>
      <c r="K5244" s="246" t="s">
        <v>20856</v>
      </c>
      <c r="L5244" s="245" t="s">
        <v>568</v>
      </c>
    </row>
    <row r="5245" spans="1:12" x14ac:dyDescent="0.25">
      <c r="A5245" s="245" t="s">
        <v>2037</v>
      </c>
      <c r="B5245" s="245" t="s">
        <v>2036</v>
      </c>
      <c r="C5245" s="245" t="s">
        <v>2207</v>
      </c>
      <c r="D5245" s="245" t="s">
        <v>2206</v>
      </c>
      <c r="E5245" s="246" t="s">
        <v>44</v>
      </c>
      <c r="F5245" s="245" t="s">
        <v>44</v>
      </c>
      <c r="G5245" s="245" t="s">
        <v>8510</v>
      </c>
      <c r="H5245" s="245" t="s">
        <v>20857</v>
      </c>
      <c r="I5245" s="245" t="s">
        <v>24</v>
      </c>
      <c r="J5245" s="245" t="s">
        <v>569</v>
      </c>
      <c r="K5245" s="246" t="s">
        <v>20858</v>
      </c>
      <c r="L5245" s="245" t="s">
        <v>568</v>
      </c>
    </row>
    <row r="5246" spans="1:12" x14ac:dyDescent="0.25">
      <c r="A5246" s="245" t="s">
        <v>2037</v>
      </c>
      <c r="B5246" s="245" t="s">
        <v>2036</v>
      </c>
      <c r="C5246" s="245" t="s">
        <v>2207</v>
      </c>
      <c r="D5246" s="245" t="s">
        <v>2206</v>
      </c>
      <c r="E5246" s="246" t="s">
        <v>44</v>
      </c>
      <c r="F5246" s="245" t="s">
        <v>44</v>
      </c>
      <c r="G5246" s="245" t="s">
        <v>8509</v>
      </c>
      <c r="H5246" s="245" t="s">
        <v>20859</v>
      </c>
      <c r="I5246" s="245" t="s">
        <v>24</v>
      </c>
      <c r="J5246" s="245" t="s">
        <v>569</v>
      </c>
      <c r="K5246" s="246" t="s">
        <v>20860</v>
      </c>
      <c r="L5246" s="245" t="s">
        <v>568</v>
      </c>
    </row>
    <row r="5247" spans="1:12" x14ac:dyDescent="0.25">
      <c r="A5247" s="245" t="s">
        <v>2037</v>
      </c>
      <c r="B5247" s="245" t="s">
        <v>2036</v>
      </c>
      <c r="C5247" s="245" t="s">
        <v>2207</v>
      </c>
      <c r="D5247" s="245" t="s">
        <v>2206</v>
      </c>
      <c r="E5247" s="246" t="s">
        <v>44</v>
      </c>
      <c r="F5247" s="245" t="s">
        <v>44</v>
      </c>
      <c r="G5247" s="245" t="s">
        <v>8508</v>
      </c>
      <c r="H5247" s="245" t="s">
        <v>20861</v>
      </c>
      <c r="I5247" s="245" t="s">
        <v>24</v>
      </c>
      <c r="J5247" s="245" t="s">
        <v>569</v>
      </c>
      <c r="K5247" s="246" t="s">
        <v>20862</v>
      </c>
      <c r="L5247" s="245" t="s">
        <v>568</v>
      </c>
    </row>
    <row r="5248" spans="1:12" x14ac:dyDescent="0.25">
      <c r="A5248" s="245" t="s">
        <v>2037</v>
      </c>
      <c r="B5248" s="245" t="s">
        <v>2036</v>
      </c>
      <c r="C5248" s="245" t="s">
        <v>2207</v>
      </c>
      <c r="D5248" s="245" t="s">
        <v>2206</v>
      </c>
      <c r="E5248" s="246" t="s">
        <v>44</v>
      </c>
      <c r="F5248" s="245" t="s">
        <v>44</v>
      </c>
      <c r="G5248" s="245" t="s">
        <v>8505</v>
      </c>
      <c r="H5248" s="245" t="s">
        <v>20863</v>
      </c>
      <c r="I5248" s="245" t="s">
        <v>24</v>
      </c>
      <c r="J5248" s="245" t="s">
        <v>569</v>
      </c>
      <c r="K5248" s="246" t="s">
        <v>20864</v>
      </c>
      <c r="L5248" s="245" t="s">
        <v>568</v>
      </c>
    </row>
    <row r="5249" spans="1:12" x14ac:dyDescent="0.25">
      <c r="A5249" s="245" t="s">
        <v>2037</v>
      </c>
      <c r="B5249" s="245" t="s">
        <v>2036</v>
      </c>
      <c r="C5249" s="245" t="s">
        <v>2207</v>
      </c>
      <c r="D5249" s="245" t="s">
        <v>2206</v>
      </c>
      <c r="E5249" s="246" t="s">
        <v>44</v>
      </c>
      <c r="F5249" s="245" t="s">
        <v>44</v>
      </c>
      <c r="G5249" s="245" t="s">
        <v>8504</v>
      </c>
      <c r="H5249" s="245" t="s">
        <v>20865</v>
      </c>
      <c r="I5249" s="245" t="s">
        <v>24</v>
      </c>
      <c r="J5249" s="245" t="s">
        <v>569</v>
      </c>
      <c r="K5249" s="246" t="s">
        <v>20866</v>
      </c>
      <c r="L5249" s="245" t="s">
        <v>568</v>
      </c>
    </row>
    <row r="5250" spans="1:12" x14ac:dyDescent="0.25">
      <c r="A5250" s="245" t="s">
        <v>2037</v>
      </c>
      <c r="B5250" s="245" t="s">
        <v>2036</v>
      </c>
      <c r="C5250" s="245" t="s">
        <v>2207</v>
      </c>
      <c r="D5250" s="245" t="s">
        <v>2206</v>
      </c>
      <c r="E5250" s="246" t="s">
        <v>44</v>
      </c>
      <c r="F5250" s="245" t="s">
        <v>44</v>
      </c>
      <c r="G5250" s="245" t="s">
        <v>8503</v>
      </c>
      <c r="H5250" s="245" t="s">
        <v>20867</v>
      </c>
      <c r="I5250" s="245" t="s">
        <v>24</v>
      </c>
      <c r="J5250" s="245" t="s">
        <v>569</v>
      </c>
      <c r="K5250" s="246" t="s">
        <v>15371</v>
      </c>
      <c r="L5250" s="245" t="s">
        <v>568</v>
      </c>
    </row>
    <row r="5251" spans="1:12" x14ac:dyDescent="0.25">
      <c r="A5251" s="245" t="s">
        <v>2037</v>
      </c>
      <c r="B5251" s="245" t="s">
        <v>2036</v>
      </c>
      <c r="C5251" s="245" t="s">
        <v>2207</v>
      </c>
      <c r="D5251" s="245" t="s">
        <v>2206</v>
      </c>
      <c r="E5251" s="246" t="s">
        <v>44</v>
      </c>
      <c r="F5251" s="245" t="s">
        <v>44</v>
      </c>
      <c r="G5251" s="245" t="s">
        <v>8502</v>
      </c>
      <c r="H5251" s="245" t="s">
        <v>20868</v>
      </c>
      <c r="I5251" s="245" t="s">
        <v>24</v>
      </c>
      <c r="J5251" s="245" t="s">
        <v>569</v>
      </c>
      <c r="K5251" s="246" t="s">
        <v>20869</v>
      </c>
      <c r="L5251" s="245" t="s">
        <v>568</v>
      </c>
    </row>
    <row r="5252" spans="1:12" x14ac:dyDescent="0.25">
      <c r="A5252" s="245" t="s">
        <v>2037</v>
      </c>
      <c r="B5252" s="245" t="s">
        <v>2036</v>
      </c>
      <c r="C5252" s="245" t="s">
        <v>2207</v>
      </c>
      <c r="D5252" s="245" t="s">
        <v>2206</v>
      </c>
      <c r="E5252" s="246" t="s">
        <v>44</v>
      </c>
      <c r="F5252" s="245" t="s">
        <v>44</v>
      </c>
      <c r="G5252" s="245" t="s">
        <v>8501</v>
      </c>
      <c r="H5252" s="245" t="s">
        <v>20870</v>
      </c>
      <c r="I5252" s="245" t="s">
        <v>24</v>
      </c>
      <c r="J5252" s="245" t="s">
        <v>569</v>
      </c>
      <c r="K5252" s="246" t="s">
        <v>20871</v>
      </c>
      <c r="L5252" s="245" t="s">
        <v>568</v>
      </c>
    </row>
    <row r="5253" spans="1:12" x14ac:dyDescent="0.25">
      <c r="A5253" s="245" t="s">
        <v>2037</v>
      </c>
      <c r="B5253" s="245" t="s">
        <v>2036</v>
      </c>
      <c r="C5253" s="245" t="s">
        <v>2207</v>
      </c>
      <c r="D5253" s="245" t="s">
        <v>2206</v>
      </c>
      <c r="E5253" s="246" t="s">
        <v>44</v>
      </c>
      <c r="F5253" s="245" t="s">
        <v>44</v>
      </c>
      <c r="G5253" s="245" t="s">
        <v>8500</v>
      </c>
      <c r="H5253" s="245" t="s">
        <v>20872</v>
      </c>
      <c r="I5253" s="245" t="s">
        <v>24</v>
      </c>
      <c r="J5253" s="245" t="s">
        <v>569</v>
      </c>
      <c r="K5253" s="246" t="s">
        <v>20873</v>
      </c>
      <c r="L5253" s="245" t="s">
        <v>568</v>
      </c>
    </row>
    <row r="5254" spans="1:12" x14ac:dyDescent="0.25">
      <c r="A5254" s="245" t="s">
        <v>2037</v>
      </c>
      <c r="B5254" s="245" t="s">
        <v>2036</v>
      </c>
      <c r="C5254" s="245" t="s">
        <v>2207</v>
      </c>
      <c r="D5254" s="245" t="s">
        <v>2206</v>
      </c>
      <c r="E5254" s="246" t="s">
        <v>44</v>
      </c>
      <c r="F5254" s="245" t="s">
        <v>44</v>
      </c>
      <c r="G5254" s="245" t="s">
        <v>8499</v>
      </c>
      <c r="H5254" s="245" t="s">
        <v>20874</v>
      </c>
      <c r="I5254" s="245" t="s">
        <v>24</v>
      </c>
      <c r="J5254" s="245" t="s">
        <v>59</v>
      </c>
      <c r="K5254" s="246" t="s">
        <v>20875</v>
      </c>
      <c r="L5254" s="245" t="s">
        <v>568</v>
      </c>
    </row>
    <row r="5255" spans="1:12" x14ac:dyDescent="0.25">
      <c r="A5255" s="245" t="s">
        <v>2037</v>
      </c>
      <c r="B5255" s="245" t="s">
        <v>2036</v>
      </c>
      <c r="C5255" s="245" t="s">
        <v>2207</v>
      </c>
      <c r="D5255" s="245" t="s">
        <v>2206</v>
      </c>
      <c r="E5255" s="246" t="s">
        <v>44</v>
      </c>
      <c r="F5255" s="245" t="s">
        <v>44</v>
      </c>
      <c r="G5255" s="245" t="s">
        <v>20876</v>
      </c>
      <c r="H5255" s="245" t="s">
        <v>20877</v>
      </c>
      <c r="I5255" s="245" t="s">
        <v>24</v>
      </c>
      <c r="J5255" s="245" t="s">
        <v>569</v>
      </c>
      <c r="K5255" s="246" t="s">
        <v>12532</v>
      </c>
      <c r="L5255" s="245" t="s">
        <v>568</v>
      </c>
    </row>
    <row r="5256" spans="1:12" x14ac:dyDescent="0.25">
      <c r="A5256" s="245" t="s">
        <v>2037</v>
      </c>
      <c r="B5256" s="245" t="s">
        <v>2036</v>
      </c>
      <c r="C5256" s="245" t="s">
        <v>2207</v>
      </c>
      <c r="D5256" s="245" t="s">
        <v>2206</v>
      </c>
      <c r="E5256" s="246" t="s">
        <v>44</v>
      </c>
      <c r="F5256" s="245" t="s">
        <v>44</v>
      </c>
      <c r="G5256" s="245" t="s">
        <v>20878</v>
      </c>
      <c r="H5256" s="245" t="s">
        <v>20879</v>
      </c>
      <c r="I5256" s="245" t="s">
        <v>24</v>
      </c>
      <c r="J5256" s="245" t="s">
        <v>569</v>
      </c>
      <c r="K5256" s="246" t="s">
        <v>20880</v>
      </c>
      <c r="L5256" s="245" t="s">
        <v>568</v>
      </c>
    </row>
    <row r="5257" spans="1:12" x14ac:dyDescent="0.25">
      <c r="A5257" s="245" t="s">
        <v>2037</v>
      </c>
      <c r="B5257" s="245" t="s">
        <v>2036</v>
      </c>
      <c r="C5257" s="245" t="s">
        <v>2207</v>
      </c>
      <c r="D5257" s="245" t="s">
        <v>2206</v>
      </c>
      <c r="E5257" s="246" t="s">
        <v>44</v>
      </c>
      <c r="F5257" s="245" t="s">
        <v>44</v>
      </c>
      <c r="G5257" s="245" t="s">
        <v>20881</v>
      </c>
      <c r="H5257" s="245" t="s">
        <v>20882</v>
      </c>
      <c r="I5257" s="245" t="s">
        <v>24</v>
      </c>
      <c r="J5257" s="245" t="s">
        <v>569</v>
      </c>
      <c r="K5257" s="246" t="s">
        <v>19969</v>
      </c>
      <c r="L5257" s="245" t="s">
        <v>568</v>
      </c>
    </row>
    <row r="5258" spans="1:12" x14ac:dyDescent="0.25">
      <c r="A5258" s="245" t="s">
        <v>2037</v>
      </c>
      <c r="B5258" s="245" t="s">
        <v>2036</v>
      </c>
      <c r="C5258" s="245" t="s">
        <v>2207</v>
      </c>
      <c r="D5258" s="245" t="s">
        <v>2206</v>
      </c>
      <c r="E5258" s="246" t="s">
        <v>44</v>
      </c>
      <c r="F5258" s="245" t="s">
        <v>44</v>
      </c>
      <c r="G5258" s="245" t="s">
        <v>20883</v>
      </c>
      <c r="H5258" s="245" t="s">
        <v>20884</v>
      </c>
      <c r="I5258" s="245" t="s">
        <v>24</v>
      </c>
      <c r="J5258" s="245" t="s">
        <v>569</v>
      </c>
      <c r="K5258" s="246" t="s">
        <v>13731</v>
      </c>
      <c r="L5258" s="245" t="s">
        <v>568</v>
      </c>
    </row>
    <row r="5259" spans="1:12" x14ac:dyDescent="0.25">
      <c r="A5259" s="245" t="s">
        <v>2037</v>
      </c>
      <c r="B5259" s="245" t="s">
        <v>2036</v>
      </c>
      <c r="C5259" s="245" t="s">
        <v>2207</v>
      </c>
      <c r="D5259" s="245" t="s">
        <v>2206</v>
      </c>
      <c r="E5259" s="246" t="s">
        <v>44</v>
      </c>
      <c r="F5259" s="245" t="s">
        <v>44</v>
      </c>
      <c r="G5259" s="245" t="s">
        <v>20885</v>
      </c>
      <c r="H5259" s="245" t="s">
        <v>20886</v>
      </c>
      <c r="I5259" s="245" t="s">
        <v>24</v>
      </c>
      <c r="J5259" s="245" t="s">
        <v>569</v>
      </c>
      <c r="K5259" s="246" t="s">
        <v>20887</v>
      </c>
      <c r="L5259" s="245" t="s">
        <v>568</v>
      </c>
    </row>
    <row r="5260" spans="1:12" x14ac:dyDescent="0.25">
      <c r="A5260" s="245" t="s">
        <v>2037</v>
      </c>
      <c r="B5260" s="245" t="s">
        <v>2036</v>
      </c>
      <c r="C5260" s="245" t="s">
        <v>2207</v>
      </c>
      <c r="D5260" s="245" t="s">
        <v>2206</v>
      </c>
      <c r="E5260" s="246" t="s">
        <v>44</v>
      </c>
      <c r="F5260" s="245" t="s">
        <v>44</v>
      </c>
      <c r="G5260" s="245" t="s">
        <v>20888</v>
      </c>
      <c r="H5260" s="245" t="s">
        <v>20889</v>
      </c>
      <c r="I5260" s="245" t="s">
        <v>24</v>
      </c>
      <c r="J5260" s="245" t="s">
        <v>569</v>
      </c>
      <c r="K5260" s="246" t="s">
        <v>12115</v>
      </c>
      <c r="L5260" s="245" t="s">
        <v>568</v>
      </c>
    </row>
    <row r="5261" spans="1:12" x14ac:dyDescent="0.25">
      <c r="A5261" s="245" t="s">
        <v>2037</v>
      </c>
      <c r="B5261" s="245" t="s">
        <v>2036</v>
      </c>
      <c r="C5261" s="245" t="s">
        <v>2207</v>
      </c>
      <c r="D5261" s="245" t="s">
        <v>2206</v>
      </c>
      <c r="E5261" s="246" t="s">
        <v>44</v>
      </c>
      <c r="F5261" s="245" t="s">
        <v>44</v>
      </c>
      <c r="G5261" s="245" t="s">
        <v>20890</v>
      </c>
      <c r="H5261" s="245" t="s">
        <v>20891</v>
      </c>
      <c r="I5261" s="245" t="s">
        <v>24</v>
      </c>
      <c r="J5261" s="245" t="s">
        <v>569</v>
      </c>
      <c r="K5261" s="246" t="s">
        <v>20892</v>
      </c>
      <c r="L5261" s="245" t="s">
        <v>568</v>
      </c>
    </row>
    <row r="5262" spans="1:12" x14ac:dyDescent="0.25">
      <c r="A5262" s="245" t="s">
        <v>2037</v>
      </c>
      <c r="B5262" s="245" t="s">
        <v>2036</v>
      </c>
      <c r="C5262" s="245" t="s">
        <v>2207</v>
      </c>
      <c r="D5262" s="245" t="s">
        <v>2206</v>
      </c>
      <c r="E5262" s="246" t="s">
        <v>44</v>
      </c>
      <c r="F5262" s="245" t="s">
        <v>44</v>
      </c>
      <c r="G5262" s="245" t="s">
        <v>20893</v>
      </c>
      <c r="H5262" s="245" t="s">
        <v>20894</v>
      </c>
      <c r="I5262" s="245" t="s">
        <v>24</v>
      </c>
      <c r="J5262" s="245" t="s">
        <v>569</v>
      </c>
      <c r="K5262" s="246" t="s">
        <v>20895</v>
      </c>
      <c r="L5262" s="245" t="s">
        <v>568</v>
      </c>
    </row>
    <row r="5263" spans="1:12" x14ac:dyDescent="0.25">
      <c r="A5263" s="245" t="s">
        <v>2037</v>
      </c>
      <c r="B5263" s="245" t="s">
        <v>2036</v>
      </c>
      <c r="C5263" s="245" t="s">
        <v>2207</v>
      </c>
      <c r="D5263" s="245" t="s">
        <v>2206</v>
      </c>
      <c r="E5263" s="246" t="s">
        <v>44</v>
      </c>
      <c r="F5263" s="245" t="s">
        <v>44</v>
      </c>
      <c r="G5263" s="245" t="s">
        <v>20896</v>
      </c>
      <c r="H5263" s="245" t="s">
        <v>20897</v>
      </c>
      <c r="I5263" s="245" t="s">
        <v>24</v>
      </c>
      <c r="J5263" s="245" t="s">
        <v>569</v>
      </c>
      <c r="K5263" s="246" t="s">
        <v>20898</v>
      </c>
      <c r="L5263" s="245" t="s">
        <v>568</v>
      </c>
    </row>
    <row r="5264" spans="1:12" x14ac:dyDescent="0.25">
      <c r="A5264" s="245" t="s">
        <v>2037</v>
      </c>
      <c r="B5264" s="245" t="s">
        <v>2036</v>
      </c>
      <c r="C5264" s="245" t="s">
        <v>2207</v>
      </c>
      <c r="D5264" s="245" t="s">
        <v>2206</v>
      </c>
      <c r="E5264" s="246" t="s">
        <v>44</v>
      </c>
      <c r="F5264" s="245" t="s">
        <v>44</v>
      </c>
      <c r="G5264" s="245" t="s">
        <v>20899</v>
      </c>
      <c r="H5264" s="245" t="s">
        <v>20900</v>
      </c>
      <c r="I5264" s="245" t="s">
        <v>24</v>
      </c>
      <c r="J5264" s="245" t="s">
        <v>569</v>
      </c>
      <c r="K5264" s="246" t="s">
        <v>20901</v>
      </c>
      <c r="L5264" s="245" t="s">
        <v>568</v>
      </c>
    </row>
    <row r="5265" spans="1:12" x14ac:dyDescent="0.25">
      <c r="A5265" s="245" t="s">
        <v>2037</v>
      </c>
      <c r="B5265" s="245" t="s">
        <v>2036</v>
      </c>
      <c r="C5265" s="245" t="s">
        <v>2207</v>
      </c>
      <c r="D5265" s="245" t="s">
        <v>2206</v>
      </c>
      <c r="E5265" s="246" t="s">
        <v>44</v>
      </c>
      <c r="F5265" s="245" t="s">
        <v>44</v>
      </c>
      <c r="G5265" s="245" t="s">
        <v>20902</v>
      </c>
      <c r="H5265" s="245" t="s">
        <v>20903</v>
      </c>
      <c r="I5265" s="245" t="s">
        <v>24</v>
      </c>
      <c r="J5265" s="245" t="s">
        <v>59</v>
      </c>
      <c r="K5265" s="246" t="s">
        <v>20904</v>
      </c>
      <c r="L5265" s="245" t="s">
        <v>568</v>
      </c>
    </row>
    <row r="5266" spans="1:12" x14ac:dyDescent="0.25">
      <c r="A5266" s="245" t="s">
        <v>2037</v>
      </c>
      <c r="B5266" s="245" t="s">
        <v>2036</v>
      </c>
      <c r="C5266" s="245" t="s">
        <v>2207</v>
      </c>
      <c r="D5266" s="245" t="s">
        <v>2206</v>
      </c>
      <c r="E5266" s="246" t="s">
        <v>44</v>
      </c>
      <c r="F5266" s="245" t="s">
        <v>44</v>
      </c>
      <c r="G5266" s="245" t="s">
        <v>20905</v>
      </c>
      <c r="H5266" s="245" t="s">
        <v>20906</v>
      </c>
      <c r="I5266" s="245" t="s">
        <v>24</v>
      </c>
      <c r="J5266" s="245" t="s">
        <v>59</v>
      </c>
      <c r="K5266" s="246" t="s">
        <v>20907</v>
      </c>
      <c r="L5266" s="245" t="s">
        <v>568</v>
      </c>
    </row>
    <row r="5267" spans="1:12" x14ac:dyDescent="0.25">
      <c r="A5267" s="245" t="s">
        <v>2037</v>
      </c>
      <c r="B5267" s="245" t="s">
        <v>2036</v>
      </c>
      <c r="C5267" s="245" t="s">
        <v>2207</v>
      </c>
      <c r="D5267" s="245" t="s">
        <v>2206</v>
      </c>
      <c r="E5267" s="246" t="s">
        <v>44</v>
      </c>
      <c r="F5267" s="245" t="s">
        <v>44</v>
      </c>
      <c r="G5267" s="245" t="s">
        <v>20908</v>
      </c>
      <c r="H5267" s="245" t="s">
        <v>20909</v>
      </c>
      <c r="I5267" s="245" t="s">
        <v>24</v>
      </c>
      <c r="J5267" s="245" t="s">
        <v>59</v>
      </c>
      <c r="K5267" s="246" t="s">
        <v>20910</v>
      </c>
      <c r="L5267" s="245" t="s">
        <v>568</v>
      </c>
    </row>
    <row r="5268" spans="1:12" x14ac:dyDescent="0.25">
      <c r="A5268" s="245" t="s">
        <v>2037</v>
      </c>
      <c r="B5268" s="245" t="s">
        <v>2036</v>
      </c>
      <c r="C5268" s="245" t="s">
        <v>2207</v>
      </c>
      <c r="D5268" s="245" t="s">
        <v>2206</v>
      </c>
      <c r="E5268" s="246" t="s">
        <v>44</v>
      </c>
      <c r="F5268" s="245" t="s">
        <v>44</v>
      </c>
      <c r="G5268" s="245" t="s">
        <v>20911</v>
      </c>
      <c r="H5268" s="245" t="s">
        <v>20912</v>
      </c>
      <c r="I5268" s="245" t="s">
        <v>24</v>
      </c>
      <c r="J5268" s="245" t="s">
        <v>59</v>
      </c>
      <c r="K5268" s="246" t="s">
        <v>1272</v>
      </c>
      <c r="L5268" s="245" t="s">
        <v>568</v>
      </c>
    </row>
    <row r="5269" spans="1:12" x14ac:dyDescent="0.25">
      <c r="A5269" s="245" t="s">
        <v>2037</v>
      </c>
      <c r="B5269" s="245" t="s">
        <v>2036</v>
      </c>
      <c r="C5269" s="245" t="s">
        <v>2207</v>
      </c>
      <c r="D5269" s="245" t="s">
        <v>2206</v>
      </c>
      <c r="E5269" s="246" t="s">
        <v>44</v>
      </c>
      <c r="F5269" s="245" t="s">
        <v>44</v>
      </c>
      <c r="G5269" s="245" t="s">
        <v>20913</v>
      </c>
      <c r="H5269" s="245" t="s">
        <v>20914</v>
      </c>
      <c r="I5269" s="245" t="s">
        <v>24</v>
      </c>
      <c r="J5269" s="245" t="s">
        <v>59</v>
      </c>
      <c r="K5269" s="246" t="s">
        <v>2236</v>
      </c>
      <c r="L5269" s="245" t="s">
        <v>568</v>
      </c>
    </row>
    <row r="5270" spans="1:12" x14ac:dyDescent="0.25">
      <c r="A5270" s="245" t="s">
        <v>2037</v>
      </c>
      <c r="B5270" s="245" t="s">
        <v>2036</v>
      </c>
      <c r="C5270" s="245" t="s">
        <v>2207</v>
      </c>
      <c r="D5270" s="245" t="s">
        <v>2206</v>
      </c>
      <c r="E5270" s="246" t="s">
        <v>44</v>
      </c>
      <c r="F5270" s="245" t="s">
        <v>44</v>
      </c>
      <c r="G5270" s="245" t="s">
        <v>20915</v>
      </c>
      <c r="H5270" s="245" t="s">
        <v>20916</v>
      </c>
      <c r="I5270" s="245" t="s">
        <v>24</v>
      </c>
      <c r="J5270" s="245" t="s">
        <v>59</v>
      </c>
      <c r="K5270" s="246" t="s">
        <v>15050</v>
      </c>
      <c r="L5270" s="245" t="s">
        <v>568</v>
      </c>
    </row>
    <row r="5271" spans="1:12" x14ac:dyDescent="0.25">
      <c r="A5271" s="245" t="s">
        <v>2037</v>
      </c>
      <c r="B5271" s="245" t="s">
        <v>2036</v>
      </c>
      <c r="C5271" s="245" t="s">
        <v>2207</v>
      </c>
      <c r="D5271" s="245" t="s">
        <v>2206</v>
      </c>
      <c r="E5271" s="246" t="s">
        <v>44</v>
      </c>
      <c r="F5271" s="245" t="s">
        <v>44</v>
      </c>
      <c r="G5271" s="245" t="s">
        <v>20917</v>
      </c>
      <c r="H5271" s="245" t="s">
        <v>20918</v>
      </c>
      <c r="I5271" s="245" t="s">
        <v>24</v>
      </c>
      <c r="J5271" s="245" t="s">
        <v>59</v>
      </c>
      <c r="K5271" s="246" t="s">
        <v>15174</v>
      </c>
      <c r="L5271" s="245" t="s">
        <v>568</v>
      </c>
    </row>
    <row r="5272" spans="1:12" x14ac:dyDescent="0.25">
      <c r="A5272" s="245" t="s">
        <v>2037</v>
      </c>
      <c r="B5272" s="245" t="s">
        <v>2036</v>
      </c>
      <c r="C5272" s="245" t="s">
        <v>2207</v>
      </c>
      <c r="D5272" s="245" t="s">
        <v>2206</v>
      </c>
      <c r="E5272" s="246" t="s">
        <v>44</v>
      </c>
      <c r="F5272" s="245" t="s">
        <v>44</v>
      </c>
      <c r="G5272" s="245" t="s">
        <v>20919</v>
      </c>
      <c r="H5272" s="245" t="s">
        <v>20920</v>
      </c>
      <c r="I5272" s="245" t="s">
        <v>24</v>
      </c>
      <c r="J5272" s="245" t="s">
        <v>59</v>
      </c>
      <c r="K5272" s="246" t="s">
        <v>16154</v>
      </c>
      <c r="L5272" s="245" t="s">
        <v>568</v>
      </c>
    </row>
    <row r="5273" spans="1:12" x14ac:dyDescent="0.25">
      <c r="A5273" s="245" t="s">
        <v>2037</v>
      </c>
      <c r="B5273" s="245" t="s">
        <v>2036</v>
      </c>
      <c r="C5273" s="245" t="s">
        <v>2207</v>
      </c>
      <c r="D5273" s="245" t="s">
        <v>2206</v>
      </c>
      <c r="E5273" s="246" t="s">
        <v>44</v>
      </c>
      <c r="F5273" s="245" t="s">
        <v>44</v>
      </c>
      <c r="G5273" s="245" t="s">
        <v>20921</v>
      </c>
      <c r="H5273" s="245" t="s">
        <v>20922</v>
      </c>
      <c r="I5273" s="245" t="s">
        <v>24</v>
      </c>
      <c r="J5273" s="245" t="s">
        <v>59</v>
      </c>
      <c r="K5273" s="246" t="s">
        <v>9489</v>
      </c>
      <c r="L5273" s="245" t="s">
        <v>568</v>
      </c>
    </row>
    <row r="5274" spans="1:12" x14ac:dyDescent="0.25">
      <c r="A5274" s="245" t="s">
        <v>2037</v>
      </c>
      <c r="B5274" s="245" t="s">
        <v>2036</v>
      </c>
      <c r="C5274" s="245" t="s">
        <v>2207</v>
      </c>
      <c r="D5274" s="245" t="s">
        <v>2206</v>
      </c>
      <c r="E5274" s="246" t="s">
        <v>44</v>
      </c>
      <c r="F5274" s="245" t="s">
        <v>44</v>
      </c>
      <c r="G5274" s="245" t="s">
        <v>20923</v>
      </c>
      <c r="H5274" s="245" t="s">
        <v>20924</v>
      </c>
      <c r="I5274" s="245" t="s">
        <v>24</v>
      </c>
      <c r="J5274" s="245" t="s">
        <v>59</v>
      </c>
      <c r="K5274" s="246" t="s">
        <v>15498</v>
      </c>
      <c r="L5274" s="245" t="s">
        <v>568</v>
      </c>
    </row>
    <row r="5275" spans="1:12" x14ac:dyDescent="0.25">
      <c r="A5275" s="245" t="s">
        <v>2037</v>
      </c>
      <c r="B5275" s="245" t="s">
        <v>2036</v>
      </c>
      <c r="C5275" s="245" t="s">
        <v>2207</v>
      </c>
      <c r="D5275" s="245" t="s">
        <v>2206</v>
      </c>
      <c r="E5275" s="246" t="s">
        <v>44</v>
      </c>
      <c r="F5275" s="245" t="s">
        <v>44</v>
      </c>
      <c r="G5275" s="245" t="s">
        <v>20925</v>
      </c>
      <c r="H5275" s="245" t="s">
        <v>20926</v>
      </c>
      <c r="I5275" s="245" t="s">
        <v>24</v>
      </c>
      <c r="J5275" s="245" t="s">
        <v>59</v>
      </c>
      <c r="K5275" s="246" t="s">
        <v>20927</v>
      </c>
      <c r="L5275" s="245" t="s">
        <v>568</v>
      </c>
    </row>
    <row r="5276" spans="1:12" x14ac:dyDescent="0.25">
      <c r="A5276" s="245" t="s">
        <v>2037</v>
      </c>
      <c r="B5276" s="245" t="s">
        <v>2036</v>
      </c>
      <c r="C5276" s="245" t="s">
        <v>2207</v>
      </c>
      <c r="D5276" s="245" t="s">
        <v>2206</v>
      </c>
      <c r="E5276" s="246" t="s">
        <v>44</v>
      </c>
      <c r="F5276" s="245" t="s">
        <v>44</v>
      </c>
      <c r="G5276" s="245" t="s">
        <v>20928</v>
      </c>
      <c r="H5276" s="245" t="s">
        <v>20929</v>
      </c>
      <c r="I5276" s="245" t="s">
        <v>24</v>
      </c>
      <c r="J5276" s="245" t="s">
        <v>59</v>
      </c>
      <c r="K5276" s="246" t="s">
        <v>14197</v>
      </c>
      <c r="L5276" s="245" t="s">
        <v>568</v>
      </c>
    </row>
    <row r="5277" spans="1:12" x14ac:dyDescent="0.25">
      <c r="A5277" s="245" t="s">
        <v>2037</v>
      </c>
      <c r="B5277" s="245" t="s">
        <v>2036</v>
      </c>
      <c r="C5277" s="245" t="s">
        <v>2207</v>
      </c>
      <c r="D5277" s="245" t="s">
        <v>2206</v>
      </c>
      <c r="E5277" s="246" t="s">
        <v>44</v>
      </c>
      <c r="F5277" s="245" t="s">
        <v>44</v>
      </c>
      <c r="G5277" s="245" t="s">
        <v>20930</v>
      </c>
      <c r="H5277" s="245" t="s">
        <v>20931</v>
      </c>
      <c r="I5277" s="245" t="s">
        <v>24</v>
      </c>
      <c r="J5277" s="245" t="s">
        <v>59</v>
      </c>
      <c r="K5277" s="246" t="s">
        <v>2016</v>
      </c>
      <c r="L5277" s="245" t="s">
        <v>568</v>
      </c>
    </row>
    <row r="5278" spans="1:12" x14ac:dyDescent="0.25">
      <c r="A5278" s="245" t="s">
        <v>2037</v>
      </c>
      <c r="B5278" s="245" t="s">
        <v>2036</v>
      </c>
      <c r="C5278" s="245" t="s">
        <v>2207</v>
      </c>
      <c r="D5278" s="245" t="s">
        <v>2206</v>
      </c>
      <c r="E5278" s="246" t="s">
        <v>44</v>
      </c>
      <c r="F5278" s="245" t="s">
        <v>44</v>
      </c>
      <c r="G5278" s="245" t="s">
        <v>20932</v>
      </c>
      <c r="H5278" s="245" t="s">
        <v>20933</v>
      </c>
      <c r="I5278" s="245" t="s">
        <v>24</v>
      </c>
      <c r="J5278" s="245" t="s">
        <v>59</v>
      </c>
      <c r="K5278" s="246" t="s">
        <v>10291</v>
      </c>
      <c r="L5278" s="245" t="s">
        <v>568</v>
      </c>
    </row>
    <row r="5279" spans="1:12" x14ac:dyDescent="0.25">
      <c r="A5279" s="245" t="s">
        <v>2037</v>
      </c>
      <c r="B5279" s="245" t="s">
        <v>2036</v>
      </c>
      <c r="C5279" s="245" t="s">
        <v>2207</v>
      </c>
      <c r="D5279" s="245" t="s">
        <v>2206</v>
      </c>
      <c r="E5279" s="246" t="s">
        <v>44</v>
      </c>
      <c r="F5279" s="245" t="s">
        <v>44</v>
      </c>
      <c r="G5279" s="245" t="s">
        <v>20934</v>
      </c>
      <c r="H5279" s="245" t="s">
        <v>20935</v>
      </c>
      <c r="I5279" s="245" t="s">
        <v>24</v>
      </c>
      <c r="J5279" s="245" t="s">
        <v>59</v>
      </c>
      <c r="K5279" s="246" t="s">
        <v>4713</v>
      </c>
      <c r="L5279" s="245" t="s">
        <v>568</v>
      </c>
    </row>
    <row r="5280" spans="1:12" x14ac:dyDescent="0.25">
      <c r="A5280" s="245" t="s">
        <v>2037</v>
      </c>
      <c r="B5280" s="245" t="s">
        <v>2036</v>
      </c>
      <c r="C5280" s="245" t="s">
        <v>2207</v>
      </c>
      <c r="D5280" s="245" t="s">
        <v>2206</v>
      </c>
      <c r="E5280" s="246" t="s">
        <v>44</v>
      </c>
      <c r="F5280" s="245" t="s">
        <v>44</v>
      </c>
      <c r="G5280" s="245" t="s">
        <v>20936</v>
      </c>
      <c r="H5280" s="245" t="s">
        <v>20937</v>
      </c>
      <c r="I5280" s="245" t="s">
        <v>24</v>
      </c>
      <c r="J5280" s="245" t="s">
        <v>59</v>
      </c>
      <c r="K5280" s="246" t="s">
        <v>9661</v>
      </c>
      <c r="L5280" s="245" t="s">
        <v>568</v>
      </c>
    </row>
    <row r="5281" spans="1:12" x14ac:dyDescent="0.25">
      <c r="A5281" s="245" t="s">
        <v>2037</v>
      </c>
      <c r="B5281" s="245" t="s">
        <v>2036</v>
      </c>
      <c r="C5281" s="245" t="s">
        <v>2207</v>
      </c>
      <c r="D5281" s="245" t="s">
        <v>2206</v>
      </c>
      <c r="E5281" s="246" t="s">
        <v>44</v>
      </c>
      <c r="F5281" s="245" t="s">
        <v>44</v>
      </c>
      <c r="G5281" s="245" t="s">
        <v>20938</v>
      </c>
      <c r="H5281" s="245" t="s">
        <v>20939</v>
      </c>
      <c r="I5281" s="245" t="s">
        <v>24</v>
      </c>
      <c r="J5281" s="245" t="s">
        <v>59</v>
      </c>
      <c r="K5281" s="246" t="s">
        <v>9489</v>
      </c>
      <c r="L5281" s="245" t="s">
        <v>568</v>
      </c>
    </row>
    <row r="5282" spans="1:12" x14ac:dyDescent="0.25">
      <c r="A5282" s="245" t="s">
        <v>2037</v>
      </c>
      <c r="B5282" s="245" t="s">
        <v>2036</v>
      </c>
      <c r="C5282" s="245" t="s">
        <v>2207</v>
      </c>
      <c r="D5282" s="245" t="s">
        <v>2206</v>
      </c>
      <c r="E5282" s="246" t="s">
        <v>44</v>
      </c>
      <c r="F5282" s="245" t="s">
        <v>44</v>
      </c>
      <c r="G5282" s="245" t="s">
        <v>20940</v>
      </c>
      <c r="H5282" s="245" t="s">
        <v>20941</v>
      </c>
      <c r="I5282" s="245" t="s">
        <v>24</v>
      </c>
      <c r="J5282" s="245" t="s">
        <v>59</v>
      </c>
      <c r="K5282" s="246" t="s">
        <v>15271</v>
      </c>
      <c r="L5282" s="245" t="s">
        <v>568</v>
      </c>
    </row>
    <row r="5283" spans="1:12" x14ac:dyDescent="0.25">
      <c r="A5283" s="245" t="s">
        <v>2037</v>
      </c>
      <c r="B5283" s="245" t="s">
        <v>2036</v>
      </c>
      <c r="C5283" s="245" t="s">
        <v>2207</v>
      </c>
      <c r="D5283" s="245" t="s">
        <v>2206</v>
      </c>
      <c r="E5283" s="246" t="s">
        <v>44</v>
      </c>
      <c r="F5283" s="245" t="s">
        <v>44</v>
      </c>
      <c r="G5283" s="245" t="s">
        <v>20942</v>
      </c>
      <c r="H5283" s="245" t="s">
        <v>20943</v>
      </c>
      <c r="I5283" s="245" t="s">
        <v>24</v>
      </c>
      <c r="J5283" s="245" t="s">
        <v>59</v>
      </c>
      <c r="K5283" s="246" t="s">
        <v>12626</v>
      </c>
      <c r="L5283" s="245" t="s">
        <v>568</v>
      </c>
    </row>
    <row r="5284" spans="1:12" x14ac:dyDescent="0.25">
      <c r="A5284" s="245" t="s">
        <v>2037</v>
      </c>
      <c r="B5284" s="245" t="s">
        <v>2036</v>
      </c>
      <c r="C5284" s="245" t="s">
        <v>2207</v>
      </c>
      <c r="D5284" s="245" t="s">
        <v>2206</v>
      </c>
      <c r="E5284" s="246" t="s">
        <v>44</v>
      </c>
      <c r="F5284" s="245" t="s">
        <v>44</v>
      </c>
      <c r="G5284" s="245" t="s">
        <v>20944</v>
      </c>
      <c r="H5284" s="245" t="s">
        <v>20945</v>
      </c>
      <c r="I5284" s="245" t="s">
        <v>24</v>
      </c>
      <c r="J5284" s="245" t="s">
        <v>59</v>
      </c>
      <c r="K5284" s="246" t="s">
        <v>13316</v>
      </c>
      <c r="L5284" s="245" t="s">
        <v>568</v>
      </c>
    </row>
    <row r="5285" spans="1:12" x14ac:dyDescent="0.25">
      <c r="A5285" s="245" t="s">
        <v>2037</v>
      </c>
      <c r="B5285" s="245" t="s">
        <v>2036</v>
      </c>
      <c r="C5285" s="245" t="s">
        <v>2174</v>
      </c>
      <c r="D5285" s="245" t="s">
        <v>2173</v>
      </c>
      <c r="E5285" s="246" t="s">
        <v>44</v>
      </c>
      <c r="F5285" s="245" t="s">
        <v>44</v>
      </c>
      <c r="G5285" s="245" t="s">
        <v>2204</v>
      </c>
      <c r="H5285" s="245" t="s">
        <v>8498</v>
      </c>
      <c r="I5285" s="245" t="s">
        <v>24</v>
      </c>
      <c r="J5285" s="245" t="s">
        <v>59</v>
      </c>
      <c r="K5285" s="246" t="s">
        <v>20946</v>
      </c>
      <c r="L5285" s="245" t="s">
        <v>568</v>
      </c>
    </row>
    <row r="5286" spans="1:12" x14ac:dyDescent="0.25">
      <c r="A5286" s="245" t="s">
        <v>2037</v>
      </c>
      <c r="B5286" s="245" t="s">
        <v>2036</v>
      </c>
      <c r="C5286" s="245" t="s">
        <v>2174</v>
      </c>
      <c r="D5286" s="245" t="s">
        <v>2173</v>
      </c>
      <c r="E5286" s="246" t="s">
        <v>44</v>
      </c>
      <c r="F5286" s="245" t="s">
        <v>44</v>
      </c>
      <c r="G5286" s="245" t="s">
        <v>2203</v>
      </c>
      <c r="H5286" s="245" t="s">
        <v>8497</v>
      </c>
      <c r="I5286" s="245" t="s">
        <v>24</v>
      </c>
      <c r="J5286" s="245" t="s">
        <v>59</v>
      </c>
      <c r="K5286" s="246" t="s">
        <v>20947</v>
      </c>
      <c r="L5286" s="245" t="s">
        <v>568</v>
      </c>
    </row>
    <row r="5287" spans="1:12" x14ac:dyDescent="0.25">
      <c r="A5287" s="245" t="s">
        <v>2037</v>
      </c>
      <c r="B5287" s="245" t="s">
        <v>2036</v>
      </c>
      <c r="C5287" s="245" t="s">
        <v>2174</v>
      </c>
      <c r="D5287" s="245" t="s">
        <v>2173</v>
      </c>
      <c r="E5287" s="246" t="s">
        <v>44</v>
      </c>
      <c r="F5287" s="245" t="s">
        <v>44</v>
      </c>
      <c r="G5287" s="245" t="s">
        <v>13302</v>
      </c>
      <c r="H5287" s="245" t="s">
        <v>13303</v>
      </c>
      <c r="I5287" s="245" t="s">
        <v>24</v>
      </c>
      <c r="J5287" s="245" t="s">
        <v>569</v>
      </c>
      <c r="K5287" s="246" t="s">
        <v>20948</v>
      </c>
      <c r="L5287" s="245" t="s">
        <v>568</v>
      </c>
    </row>
    <row r="5288" spans="1:12" x14ac:dyDescent="0.25">
      <c r="A5288" s="245" t="s">
        <v>2037</v>
      </c>
      <c r="B5288" s="245" t="s">
        <v>2036</v>
      </c>
      <c r="C5288" s="245" t="s">
        <v>2174</v>
      </c>
      <c r="D5288" s="245" t="s">
        <v>2173</v>
      </c>
      <c r="E5288" s="246" t="s">
        <v>44</v>
      </c>
      <c r="F5288" s="245" t="s">
        <v>44</v>
      </c>
      <c r="G5288" s="245" t="s">
        <v>2202</v>
      </c>
      <c r="H5288" s="245" t="s">
        <v>2201</v>
      </c>
      <c r="I5288" s="245" t="s">
        <v>24</v>
      </c>
      <c r="J5288" s="245" t="s">
        <v>569</v>
      </c>
      <c r="K5288" s="246" t="s">
        <v>20949</v>
      </c>
      <c r="L5288" s="245" t="s">
        <v>568</v>
      </c>
    </row>
    <row r="5289" spans="1:12" x14ac:dyDescent="0.25">
      <c r="A5289" s="245" t="s">
        <v>2037</v>
      </c>
      <c r="B5289" s="245" t="s">
        <v>2036</v>
      </c>
      <c r="C5289" s="245" t="s">
        <v>2174</v>
      </c>
      <c r="D5289" s="245" t="s">
        <v>2173</v>
      </c>
      <c r="E5289" s="246" t="s">
        <v>44</v>
      </c>
      <c r="F5289" s="245" t="s">
        <v>44</v>
      </c>
      <c r="G5289" s="245" t="s">
        <v>2200</v>
      </c>
      <c r="H5289" s="245" t="s">
        <v>2199</v>
      </c>
      <c r="I5289" s="245" t="s">
        <v>24</v>
      </c>
      <c r="J5289" s="245" t="s">
        <v>569</v>
      </c>
      <c r="K5289" s="246" t="s">
        <v>20950</v>
      </c>
      <c r="L5289" s="245" t="s">
        <v>568</v>
      </c>
    </row>
    <row r="5290" spans="1:12" x14ac:dyDescent="0.25">
      <c r="A5290" s="245" t="s">
        <v>2037</v>
      </c>
      <c r="B5290" s="245" t="s">
        <v>2036</v>
      </c>
      <c r="C5290" s="245" t="s">
        <v>2174</v>
      </c>
      <c r="D5290" s="245" t="s">
        <v>2173</v>
      </c>
      <c r="E5290" s="246" t="s">
        <v>44</v>
      </c>
      <c r="F5290" s="245" t="s">
        <v>44</v>
      </c>
      <c r="G5290" s="245" t="s">
        <v>2198</v>
      </c>
      <c r="H5290" s="245" t="s">
        <v>2197</v>
      </c>
      <c r="I5290" s="245" t="s">
        <v>24</v>
      </c>
      <c r="J5290" s="245" t="s">
        <v>569</v>
      </c>
      <c r="K5290" s="246" t="s">
        <v>20951</v>
      </c>
      <c r="L5290" s="245" t="s">
        <v>568</v>
      </c>
    </row>
    <row r="5291" spans="1:12" x14ac:dyDescent="0.25">
      <c r="A5291" s="245" t="s">
        <v>2037</v>
      </c>
      <c r="B5291" s="245" t="s">
        <v>2036</v>
      </c>
      <c r="C5291" s="245" t="s">
        <v>2174</v>
      </c>
      <c r="D5291" s="245" t="s">
        <v>2173</v>
      </c>
      <c r="E5291" s="246" t="s">
        <v>44</v>
      </c>
      <c r="F5291" s="245" t="s">
        <v>44</v>
      </c>
      <c r="G5291" s="245" t="s">
        <v>2196</v>
      </c>
      <c r="H5291" s="245" t="s">
        <v>2195</v>
      </c>
      <c r="I5291" s="245" t="s">
        <v>24</v>
      </c>
      <c r="J5291" s="245" t="s">
        <v>59</v>
      </c>
      <c r="K5291" s="246" t="s">
        <v>20952</v>
      </c>
      <c r="L5291" s="245" t="s">
        <v>568</v>
      </c>
    </row>
    <row r="5292" spans="1:12" x14ac:dyDescent="0.25">
      <c r="A5292" s="245" t="s">
        <v>2037</v>
      </c>
      <c r="B5292" s="245" t="s">
        <v>2036</v>
      </c>
      <c r="C5292" s="245" t="s">
        <v>2174</v>
      </c>
      <c r="D5292" s="245" t="s">
        <v>2173</v>
      </c>
      <c r="E5292" s="246" t="s">
        <v>44</v>
      </c>
      <c r="F5292" s="245" t="s">
        <v>44</v>
      </c>
      <c r="G5292" s="245" t="s">
        <v>2194</v>
      </c>
      <c r="H5292" s="245" t="s">
        <v>2193</v>
      </c>
      <c r="I5292" s="245" t="s">
        <v>24</v>
      </c>
      <c r="J5292" s="245" t="s">
        <v>59</v>
      </c>
      <c r="K5292" s="246" t="s">
        <v>20953</v>
      </c>
      <c r="L5292" s="245" t="s">
        <v>568</v>
      </c>
    </row>
    <row r="5293" spans="1:12" x14ac:dyDescent="0.25">
      <c r="A5293" s="245" t="s">
        <v>2037</v>
      </c>
      <c r="B5293" s="245" t="s">
        <v>2036</v>
      </c>
      <c r="C5293" s="245" t="s">
        <v>2174</v>
      </c>
      <c r="D5293" s="245" t="s">
        <v>2173</v>
      </c>
      <c r="E5293" s="246" t="s">
        <v>44</v>
      </c>
      <c r="F5293" s="245" t="s">
        <v>44</v>
      </c>
      <c r="G5293" s="245" t="s">
        <v>2192</v>
      </c>
      <c r="H5293" s="245" t="s">
        <v>2191</v>
      </c>
      <c r="I5293" s="245" t="s">
        <v>24</v>
      </c>
      <c r="J5293" s="245" t="s">
        <v>59</v>
      </c>
      <c r="K5293" s="246" t="s">
        <v>20954</v>
      </c>
      <c r="L5293" s="245" t="s">
        <v>568</v>
      </c>
    </row>
    <row r="5294" spans="1:12" x14ac:dyDescent="0.25">
      <c r="A5294" s="245" t="s">
        <v>2037</v>
      </c>
      <c r="B5294" s="245" t="s">
        <v>2036</v>
      </c>
      <c r="C5294" s="245" t="s">
        <v>2174</v>
      </c>
      <c r="D5294" s="245" t="s">
        <v>2173</v>
      </c>
      <c r="E5294" s="246" t="s">
        <v>44</v>
      </c>
      <c r="F5294" s="245" t="s">
        <v>44</v>
      </c>
      <c r="G5294" s="245" t="s">
        <v>2190</v>
      </c>
      <c r="H5294" s="245" t="s">
        <v>2189</v>
      </c>
      <c r="I5294" s="245" t="s">
        <v>24</v>
      </c>
      <c r="J5294" s="245" t="s">
        <v>59</v>
      </c>
      <c r="K5294" s="246" t="s">
        <v>20955</v>
      </c>
      <c r="L5294" s="245" t="s">
        <v>568</v>
      </c>
    </row>
    <row r="5295" spans="1:12" x14ac:dyDescent="0.25">
      <c r="A5295" s="245" t="s">
        <v>2037</v>
      </c>
      <c r="B5295" s="245" t="s">
        <v>2036</v>
      </c>
      <c r="C5295" s="245" t="s">
        <v>2174</v>
      </c>
      <c r="D5295" s="245" t="s">
        <v>2173</v>
      </c>
      <c r="E5295" s="246" t="s">
        <v>44</v>
      </c>
      <c r="F5295" s="245" t="s">
        <v>44</v>
      </c>
      <c r="G5295" s="245" t="s">
        <v>2188</v>
      </c>
      <c r="H5295" s="245" t="s">
        <v>2187</v>
      </c>
      <c r="I5295" s="245" t="s">
        <v>24</v>
      </c>
      <c r="J5295" s="245" t="s">
        <v>59</v>
      </c>
      <c r="K5295" s="246" t="s">
        <v>20956</v>
      </c>
      <c r="L5295" s="245" t="s">
        <v>568</v>
      </c>
    </row>
    <row r="5296" spans="1:12" x14ac:dyDescent="0.25">
      <c r="A5296" s="245" t="s">
        <v>2037</v>
      </c>
      <c r="B5296" s="245" t="s">
        <v>2036</v>
      </c>
      <c r="C5296" s="245" t="s">
        <v>2174</v>
      </c>
      <c r="D5296" s="245" t="s">
        <v>2173</v>
      </c>
      <c r="E5296" s="246" t="s">
        <v>44</v>
      </c>
      <c r="F5296" s="245" t="s">
        <v>44</v>
      </c>
      <c r="G5296" s="245" t="s">
        <v>2186</v>
      </c>
      <c r="H5296" s="245" t="s">
        <v>2185</v>
      </c>
      <c r="I5296" s="245" t="s">
        <v>24</v>
      </c>
      <c r="J5296" s="245" t="s">
        <v>59</v>
      </c>
      <c r="K5296" s="246" t="s">
        <v>20957</v>
      </c>
      <c r="L5296" s="245" t="s">
        <v>568</v>
      </c>
    </row>
    <row r="5297" spans="1:12" x14ac:dyDescent="0.25">
      <c r="A5297" s="245" t="s">
        <v>2037</v>
      </c>
      <c r="B5297" s="245" t="s">
        <v>2036</v>
      </c>
      <c r="C5297" s="245" t="s">
        <v>2174</v>
      </c>
      <c r="D5297" s="245" t="s">
        <v>2173</v>
      </c>
      <c r="E5297" s="246" t="s">
        <v>44</v>
      </c>
      <c r="F5297" s="245" t="s">
        <v>44</v>
      </c>
      <c r="G5297" s="245" t="s">
        <v>2184</v>
      </c>
      <c r="H5297" s="245" t="s">
        <v>2183</v>
      </c>
      <c r="I5297" s="245" t="s">
        <v>24</v>
      </c>
      <c r="J5297" s="245" t="s">
        <v>59</v>
      </c>
      <c r="K5297" s="246" t="s">
        <v>20958</v>
      </c>
      <c r="L5297" s="245" t="s">
        <v>568</v>
      </c>
    </row>
    <row r="5298" spans="1:12" x14ac:dyDescent="0.25">
      <c r="A5298" s="245" t="s">
        <v>2037</v>
      </c>
      <c r="B5298" s="245" t="s">
        <v>2036</v>
      </c>
      <c r="C5298" s="245" t="s">
        <v>2174</v>
      </c>
      <c r="D5298" s="245" t="s">
        <v>2173</v>
      </c>
      <c r="E5298" s="246" t="s">
        <v>44</v>
      </c>
      <c r="F5298" s="245" t="s">
        <v>44</v>
      </c>
      <c r="G5298" s="245" t="s">
        <v>20959</v>
      </c>
      <c r="H5298" s="245" t="s">
        <v>20960</v>
      </c>
      <c r="I5298" s="245" t="s">
        <v>24</v>
      </c>
      <c r="J5298" s="245" t="s">
        <v>59</v>
      </c>
      <c r="K5298" s="246" t="s">
        <v>20961</v>
      </c>
      <c r="L5298" s="245" t="s">
        <v>568</v>
      </c>
    </row>
    <row r="5299" spans="1:12" x14ac:dyDescent="0.25">
      <c r="A5299" s="245" t="s">
        <v>2037</v>
      </c>
      <c r="B5299" s="245" t="s">
        <v>2036</v>
      </c>
      <c r="C5299" s="245" t="s">
        <v>2174</v>
      </c>
      <c r="D5299" s="245" t="s">
        <v>2173</v>
      </c>
      <c r="E5299" s="246" t="s">
        <v>44</v>
      </c>
      <c r="F5299" s="245" t="s">
        <v>44</v>
      </c>
      <c r="G5299" s="245" t="s">
        <v>20962</v>
      </c>
      <c r="H5299" s="245" t="s">
        <v>20963</v>
      </c>
      <c r="I5299" s="245" t="s">
        <v>24</v>
      </c>
      <c r="J5299" s="245" t="s">
        <v>59</v>
      </c>
      <c r="K5299" s="246" t="s">
        <v>20964</v>
      </c>
      <c r="L5299" s="245" t="s">
        <v>568</v>
      </c>
    </row>
    <row r="5300" spans="1:12" x14ac:dyDescent="0.25">
      <c r="A5300" s="245" t="s">
        <v>2037</v>
      </c>
      <c r="B5300" s="245" t="s">
        <v>2036</v>
      </c>
      <c r="C5300" s="245" t="s">
        <v>2174</v>
      </c>
      <c r="D5300" s="245" t="s">
        <v>2173</v>
      </c>
      <c r="E5300" s="246" t="s">
        <v>44</v>
      </c>
      <c r="F5300" s="245" t="s">
        <v>44</v>
      </c>
      <c r="G5300" s="245" t="s">
        <v>20965</v>
      </c>
      <c r="H5300" s="245" t="s">
        <v>20966</v>
      </c>
      <c r="I5300" s="245" t="s">
        <v>24</v>
      </c>
      <c r="J5300" s="245" t="s">
        <v>59</v>
      </c>
      <c r="K5300" s="246" t="s">
        <v>20967</v>
      </c>
      <c r="L5300" s="245" t="s">
        <v>568</v>
      </c>
    </row>
    <row r="5301" spans="1:12" x14ac:dyDescent="0.25">
      <c r="A5301" s="245" t="s">
        <v>2037</v>
      </c>
      <c r="B5301" s="245" t="s">
        <v>2036</v>
      </c>
      <c r="C5301" s="245" t="s">
        <v>2174</v>
      </c>
      <c r="D5301" s="245" t="s">
        <v>2173</v>
      </c>
      <c r="E5301" s="246" t="s">
        <v>44</v>
      </c>
      <c r="F5301" s="245" t="s">
        <v>44</v>
      </c>
      <c r="G5301" s="245" t="s">
        <v>20968</v>
      </c>
      <c r="H5301" s="245" t="s">
        <v>20969</v>
      </c>
      <c r="I5301" s="245" t="s">
        <v>24</v>
      </c>
      <c r="J5301" s="245" t="s">
        <v>59</v>
      </c>
      <c r="K5301" s="246" t="s">
        <v>20970</v>
      </c>
      <c r="L5301" s="245" t="s">
        <v>568</v>
      </c>
    </row>
    <row r="5302" spans="1:12" x14ac:dyDescent="0.25">
      <c r="A5302" s="245" t="s">
        <v>2037</v>
      </c>
      <c r="B5302" s="245" t="s">
        <v>2036</v>
      </c>
      <c r="C5302" s="245" t="s">
        <v>2174</v>
      </c>
      <c r="D5302" s="245" t="s">
        <v>2173</v>
      </c>
      <c r="E5302" s="246" t="s">
        <v>44</v>
      </c>
      <c r="F5302" s="245" t="s">
        <v>44</v>
      </c>
      <c r="G5302" s="245" t="s">
        <v>20971</v>
      </c>
      <c r="H5302" s="245" t="s">
        <v>20972</v>
      </c>
      <c r="I5302" s="245" t="s">
        <v>24</v>
      </c>
      <c r="J5302" s="245" t="s">
        <v>59</v>
      </c>
      <c r="K5302" s="246" t="s">
        <v>20973</v>
      </c>
      <c r="L5302" s="245" t="s">
        <v>568</v>
      </c>
    </row>
    <row r="5303" spans="1:12" x14ac:dyDescent="0.25">
      <c r="A5303" s="245" t="s">
        <v>2037</v>
      </c>
      <c r="B5303" s="245" t="s">
        <v>2036</v>
      </c>
      <c r="C5303" s="245" t="s">
        <v>2174</v>
      </c>
      <c r="D5303" s="245" t="s">
        <v>2173</v>
      </c>
      <c r="E5303" s="246" t="s">
        <v>44</v>
      </c>
      <c r="F5303" s="245" t="s">
        <v>44</v>
      </c>
      <c r="G5303" s="245" t="s">
        <v>20974</v>
      </c>
      <c r="H5303" s="245" t="s">
        <v>20975</v>
      </c>
      <c r="I5303" s="245" t="s">
        <v>24</v>
      </c>
      <c r="J5303" s="245" t="s">
        <v>59</v>
      </c>
      <c r="K5303" s="246" t="s">
        <v>20976</v>
      </c>
      <c r="L5303" s="245" t="s">
        <v>568</v>
      </c>
    </row>
    <row r="5304" spans="1:12" x14ac:dyDescent="0.25">
      <c r="A5304" s="245" t="s">
        <v>2037</v>
      </c>
      <c r="B5304" s="245" t="s">
        <v>2036</v>
      </c>
      <c r="C5304" s="245" t="s">
        <v>2174</v>
      </c>
      <c r="D5304" s="245" t="s">
        <v>2173</v>
      </c>
      <c r="E5304" s="246" t="s">
        <v>44</v>
      </c>
      <c r="F5304" s="245" t="s">
        <v>44</v>
      </c>
      <c r="G5304" s="245" t="s">
        <v>20977</v>
      </c>
      <c r="H5304" s="245" t="s">
        <v>20978</v>
      </c>
      <c r="I5304" s="245" t="s">
        <v>24</v>
      </c>
      <c r="J5304" s="245" t="s">
        <v>59</v>
      </c>
      <c r="K5304" s="246" t="s">
        <v>20979</v>
      </c>
      <c r="L5304" s="245" t="s">
        <v>568</v>
      </c>
    </row>
    <row r="5305" spans="1:12" x14ac:dyDescent="0.25">
      <c r="A5305" s="245" t="s">
        <v>2037</v>
      </c>
      <c r="B5305" s="245" t="s">
        <v>2036</v>
      </c>
      <c r="C5305" s="245" t="s">
        <v>2174</v>
      </c>
      <c r="D5305" s="245" t="s">
        <v>2173</v>
      </c>
      <c r="E5305" s="246" t="s">
        <v>44</v>
      </c>
      <c r="F5305" s="245" t="s">
        <v>44</v>
      </c>
      <c r="G5305" s="245" t="s">
        <v>20980</v>
      </c>
      <c r="H5305" s="245" t="s">
        <v>20981</v>
      </c>
      <c r="I5305" s="245" t="s">
        <v>24</v>
      </c>
      <c r="J5305" s="245" t="s">
        <v>59</v>
      </c>
      <c r="K5305" s="246" t="s">
        <v>20982</v>
      </c>
      <c r="L5305" s="245" t="s">
        <v>568</v>
      </c>
    </row>
    <row r="5306" spans="1:12" x14ac:dyDescent="0.25">
      <c r="A5306" s="245" t="s">
        <v>2037</v>
      </c>
      <c r="B5306" s="245" t="s">
        <v>2036</v>
      </c>
      <c r="C5306" s="245" t="s">
        <v>2174</v>
      </c>
      <c r="D5306" s="245" t="s">
        <v>2173</v>
      </c>
      <c r="E5306" s="246" t="s">
        <v>44</v>
      </c>
      <c r="F5306" s="245" t="s">
        <v>44</v>
      </c>
      <c r="G5306" s="245" t="s">
        <v>20983</v>
      </c>
      <c r="H5306" s="245" t="s">
        <v>20984</v>
      </c>
      <c r="I5306" s="245" t="s">
        <v>24</v>
      </c>
      <c r="J5306" s="245" t="s">
        <v>59</v>
      </c>
      <c r="K5306" s="246" t="s">
        <v>20985</v>
      </c>
      <c r="L5306" s="245" t="s">
        <v>568</v>
      </c>
    </row>
    <row r="5307" spans="1:12" x14ac:dyDescent="0.25">
      <c r="A5307" s="245" t="s">
        <v>2037</v>
      </c>
      <c r="B5307" s="245" t="s">
        <v>2036</v>
      </c>
      <c r="C5307" s="245" t="s">
        <v>2174</v>
      </c>
      <c r="D5307" s="245" t="s">
        <v>2173</v>
      </c>
      <c r="E5307" s="246" t="s">
        <v>44</v>
      </c>
      <c r="F5307" s="245" t="s">
        <v>44</v>
      </c>
      <c r="G5307" s="245" t="s">
        <v>20986</v>
      </c>
      <c r="H5307" s="245" t="s">
        <v>20987</v>
      </c>
      <c r="I5307" s="245" t="s">
        <v>24</v>
      </c>
      <c r="J5307" s="245" t="s">
        <v>59</v>
      </c>
      <c r="K5307" s="246" t="s">
        <v>20988</v>
      </c>
      <c r="L5307" s="245" t="s">
        <v>568</v>
      </c>
    </row>
    <row r="5308" spans="1:12" x14ac:dyDescent="0.25">
      <c r="A5308" s="245" t="s">
        <v>2037</v>
      </c>
      <c r="B5308" s="245" t="s">
        <v>2036</v>
      </c>
      <c r="C5308" s="245" t="s">
        <v>2174</v>
      </c>
      <c r="D5308" s="245" t="s">
        <v>2173</v>
      </c>
      <c r="E5308" s="246" t="s">
        <v>44</v>
      </c>
      <c r="F5308" s="245" t="s">
        <v>44</v>
      </c>
      <c r="G5308" s="245" t="s">
        <v>20989</v>
      </c>
      <c r="H5308" s="245" t="s">
        <v>20990</v>
      </c>
      <c r="I5308" s="245" t="s">
        <v>24</v>
      </c>
      <c r="J5308" s="245" t="s">
        <v>59</v>
      </c>
      <c r="K5308" s="246" t="s">
        <v>20991</v>
      </c>
      <c r="L5308" s="245" t="s">
        <v>568</v>
      </c>
    </row>
    <row r="5309" spans="1:12" x14ac:dyDescent="0.25">
      <c r="A5309" s="245" t="s">
        <v>2037</v>
      </c>
      <c r="B5309" s="245" t="s">
        <v>2036</v>
      </c>
      <c r="C5309" s="245" t="s">
        <v>2174</v>
      </c>
      <c r="D5309" s="245" t="s">
        <v>2173</v>
      </c>
      <c r="E5309" s="246" t="s">
        <v>44</v>
      </c>
      <c r="F5309" s="245" t="s">
        <v>44</v>
      </c>
      <c r="G5309" s="245" t="s">
        <v>20992</v>
      </c>
      <c r="H5309" s="245" t="s">
        <v>20993</v>
      </c>
      <c r="I5309" s="245" t="s">
        <v>24</v>
      </c>
      <c r="J5309" s="245" t="s">
        <v>59</v>
      </c>
      <c r="K5309" s="246" t="s">
        <v>20994</v>
      </c>
      <c r="L5309" s="245" t="s">
        <v>568</v>
      </c>
    </row>
    <row r="5310" spans="1:12" x14ac:dyDescent="0.25">
      <c r="A5310" s="245" t="s">
        <v>2037</v>
      </c>
      <c r="B5310" s="245" t="s">
        <v>2036</v>
      </c>
      <c r="C5310" s="245" t="s">
        <v>2174</v>
      </c>
      <c r="D5310" s="245" t="s">
        <v>2173</v>
      </c>
      <c r="E5310" s="246" t="s">
        <v>44</v>
      </c>
      <c r="F5310" s="245" t="s">
        <v>44</v>
      </c>
      <c r="G5310" s="245" t="s">
        <v>20995</v>
      </c>
      <c r="H5310" s="245" t="s">
        <v>20996</v>
      </c>
      <c r="I5310" s="245" t="s">
        <v>24</v>
      </c>
      <c r="J5310" s="245" t="s">
        <v>59</v>
      </c>
      <c r="K5310" s="246" t="s">
        <v>20997</v>
      </c>
      <c r="L5310" s="245" t="s">
        <v>568</v>
      </c>
    </row>
    <row r="5311" spans="1:12" x14ac:dyDescent="0.25">
      <c r="A5311" s="245" t="s">
        <v>2037</v>
      </c>
      <c r="B5311" s="245" t="s">
        <v>2036</v>
      </c>
      <c r="C5311" s="245" t="s">
        <v>2174</v>
      </c>
      <c r="D5311" s="245" t="s">
        <v>2173</v>
      </c>
      <c r="E5311" s="246" t="s">
        <v>44</v>
      </c>
      <c r="F5311" s="245" t="s">
        <v>44</v>
      </c>
      <c r="G5311" s="245" t="s">
        <v>20998</v>
      </c>
      <c r="H5311" s="245" t="s">
        <v>20999</v>
      </c>
      <c r="I5311" s="245" t="s">
        <v>24</v>
      </c>
      <c r="J5311" s="245" t="s">
        <v>59</v>
      </c>
      <c r="K5311" s="246" t="s">
        <v>21000</v>
      </c>
      <c r="L5311" s="245" t="s">
        <v>568</v>
      </c>
    </row>
    <row r="5312" spans="1:12" x14ac:dyDescent="0.25">
      <c r="A5312" s="245" t="s">
        <v>2037</v>
      </c>
      <c r="B5312" s="245" t="s">
        <v>2036</v>
      </c>
      <c r="C5312" s="245" t="s">
        <v>2174</v>
      </c>
      <c r="D5312" s="245" t="s">
        <v>2173</v>
      </c>
      <c r="E5312" s="246" t="s">
        <v>44</v>
      </c>
      <c r="F5312" s="245" t="s">
        <v>44</v>
      </c>
      <c r="G5312" s="245" t="s">
        <v>21001</v>
      </c>
      <c r="H5312" s="245" t="s">
        <v>21002</v>
      </c>
      <c r="I5312" s="245" t="s">
        <v>24</v>
      </c>
      <c r="J5312" s="245" t="s">
        <v>59</v>
      </c>
      <c r="K5312" s="246" t="s">
        <v>21003</v>
      </c>
      <c r="L5312" s="245" t="s">
        <v>568</v>
      </c>
    </row>
    <row r="5313" spans="1:12" x14ac:dyDescent="0.25">
      <c r="A5313" s="245" t="s">
        <v>2037</v>
      </c>
      <c r="B5313" s="245" t="s">
        <v>2036</v>
      </c>
      <c r="C5313" s="245" t="s">
        <v>2174</v>
      </c>
      <c r="D5313" s="245" t="s">
        <v>2173</v>
      </c>
      <c r="E5313" s="246" t="s">
        <v>44</v>
      </c>
      <c r="F5313" s="245" t="s">
        <v>44</v>
      </c>
      <c r="G5313" s="245" t="s">
        <v>21004</v>
      </c>
      <c r="H5313" s="245" t="s">
        <v>21005</v>
      </c>
      <c r="I5313" s="245" t="s">
        <v>24</v>
      </c>
      <c r="J5313" s="245" t="s">
        <v>59</v>
      </c>
      <c r="K5313" s="246" t="s">
        <v>21006</v>
      </c>
      <c r="L5313" s="245" t="s">
        <v>568</v>
      </c>
    </row>
    <row r="5314" spans="1:12" x14ac:dyDescent="0.25">
      <c r="A5314" s="245" t="s">
        <v>2037</v>
      </c>
      <c r="B5314" s="245" t="s">
        <v>2036</v>
      </c>
      <c r="C5314" s="245" t="s">
        <v>2174</v>
      </c>
      <c r="D5314" s="245" t="s">
        <v>2173</v>
      </c>
      <c r="E5314" s="246" t="s">
        <v>44</v>
      </c>
      <c r="F5314" s="245" t="s">
        <v>44</v>
      </c>
      <c r="G5314" s="245" t="s">
        <v>21007</v>
      </c>
      <c r="H5314" s="245" t="s">
        <v>21008</v>
      </c>
      <c r="I5314" s="245" t="s">
        <v>24</v>
      </c>
      <c r="J5314" s="245" t="s">
        <v>59</v>
      </c>
      <c r="K5314" s="246" t="s">
        <v>21009</v>
      </c>
      <c r="L5314" s="245" t="s">
        <v>568</v>
      </c>
    </row>
    <row r="5315" spans="1:12" x14ac:dyDescent="0.25">
      <c r="A5315" s="245" t="s">
        <v>2037</v>
      </c>
      <c r="B5315" s="245" t="s">
        <v>2036</v>
      </c>
      <c r="C5315" s="245" t="s">
        <v>2174</v>
      </c>
      <c r="D5315" s="245" t="s">
        <v>2173</v>
      </c>
      <c r="E5315" s="246" t="s">
        <v>44</v>
      </c>
      <c r="F5315" s="245" t="s">
        <v>44</v>
      </c>
      <c r="G5315" s="245" t="s">
        <v>21010</v>
      </c>
      <c r="H5315" s="245" t="s">
        <v>21011</v>
      </c>
      <c r="I5315" s="245" t="s">
        <v>24</v>
      </c>
      <c r="J5315" s="245" t="s">
        <v>59</v>
      </c>
      <c r="K5315" s="246" t="s">
        <v>21012</v>
      </c>
      <c r="L5315" s="245" t="s">
        <v>568</v>
      </c>
    </row>
    <row r="5316" spans="1:12" x14ac:dyDescent="0.25">
      <c r="A5316" s="245" t="s">
        <v>2037</v>
      </c>
      <c r="B5316" s="245" t="s">
        <v>2036</v>
      </c>
      <c r="C5316" s="245" t="s">
        <v>2174</v>
      </c>
      <c r="D5316" s="245" t="s">
        <v>2173</v>
      </c>
      <c r="E5316" s="246" t="s">
        <v>44</v>
      </c>
      <c r="F5316" s="245" t="s">
        <v>44</v>
      </c>
      <c r="G5316" s="245" t="s">
        <v>21013</v>
      </c>
      <c r="H5316" s="245" t="s">
        <v>21014</v>
      </c>
      <c r="I5316" s="245" t="s">
        <v>24</v>
      </c>
      <c r="J5316" s="245" t="s">
        <v>59</v>
      </c>
      <c r="K5316" s="246" t="s">
        <v>21015</v>
      </c>
      <c r="L5316" s="245" t="s">
        <v>568</v>
      </c>
    </row>
    <row r="5317" spans="1:12" x14ac:dyDescent="0.25">
      <c r="A5317" s="245" t="s">
        <v>2037</v>
      </c>
      <c r="B5317" s="245" t="s">
        <v>2036</v>
      </c>
      <c r="C5317" s="245" t="s">
        <v>2174</v>
      </c>
      <c r="D5317" s="245" t="s">
        <v>2173</v>
      </c>
      <c r="E5317" s="246" t="s">
        <v>44</v>
      </c>
      <c r="F5317" s="245" t="s">
        <v>44</v>
      </c>
      <c r="G5317" s="245" t="s">
        <v>21016</v>
      </c>
      <c r="H5317" s="245" t="s">
        <v>21017</v>
      </c>
      <c r="I5317" s="245" t="s">
        <v>24</v>
      </c>
      <c r="J5317" s="245" t="s">
        <v>59</v>
      </c>
      <c r="K5317" s="246" t="s">
        <v>21018</v>
      </c>
      <c r="L5317" s="245" t="s">
        <v>568</v>
      </c>
    </row>
    <row r="5318" spans="1:12" x14ac:dyDescent="0.25">
      <c r="A5318" s="245" t="s">
        <v>2037</v>
      </c>
      <c r="B5318" s="245" t="s">
        <v>2036</v>
      </c>
      <c r="C5318" s="245" t="s">
        <v>2174</v>
      </c>
      <c r="D5318" s="245" t="s">
        <v>2173</v>
      </c>
      <c r="E5318" s="246" t="s">
        <v>44</v>
      </c>
      <c r="F5318" s="245" t="s">
        <v>44</v>
      </c>
      <c r="G5318" s="245" t="s">
        <v>21019</v>
      </c>
      <c r="H5318" s="245" t="s">
        <v>21020</v>
      </c>
      <c r="I5318" s="245" t="s">
        <v>24</v>
      </c>
      <c r="J5318" s="245" t="s">
        <v>59</v>
      </c>
      <c r="K5318" s="246" t="s">
        <v>21021</v>
      </c>
      <c r="L5318" s="245" t="s">
        <v>568</v>
      </c>
    </row>
    <row r="5319" spans="1:12" x14ac:dyDescent="0.25">
      <c r="A5319" s="245" t="s">
        <v>2037</v>
      </c>
      <c r="B5319" s="245" t="s">
        <v>2036</v>
      </c>
      <c r="C5319" s="245" t="s">
        <v>2174</v>
      </c>
      <c r="D5319" s="245" t="s">
        <v>2173</v>
      </c>
      <c r="E5319" s="246" t="s">
        <v>44</v>
      </c>
      <c r="F5319" s="245" t="s">
        <v>44</v>
      </c>
      <c r="G5319" s="245" t="s">
        <v>21022</v>
      </c>
      <c r="H5319" s="245" t="s">
        <v>21023</v>
      </c>
      <c r="I5319" s="245" t="s">
        <v>24</v>
      </c>
      <c r="J5319" s="245" t="s">
        <v>59</v>
      </c>
      <c r="K5319" s="246" t="s">
        <v>21024</v>
      </c>
      <c r="L5319" s="245" t="s">
        <v>568</v>
      </c>
    </row>
    <row r="5320" spans="1:12" x14ac:dyDescent="0.25">
      <c r="A5320" s="245" t="s">
        <v>2037</v>
      </c>
      <c r="B5320" s="245" t="s">
        <v>2036</v>
      </c>
      <c r="C5320" s="245" t="s">
        <v>2174</v>
      </c>
      <c r="D5320" s="245" t="s">
        <v>2173</v>
      </c>
      <c r="E5320" s="246" t="s">
        <v>44</v>
      </c>
      <c r="F5320" s="245" t="s">
        <v>44</v>
      </c>
      <c r="G5320" s="245" t="s">
        <v>21025</v>
      </c>
      <c r="H5320" s="245" t="s">
        <v>21026</v>
      </c>
      <c r="I5320" s="245" t="s">
        <v>24</v>
      </c>
      <c r="J5320" s="245" t="s">
        <v>59</v>
      </c>
      <c r="K5320" s="246" t="s">
        <v>21027</v>
      </c>
      <c r="L5320" s="245" t="s">
        <v>568</v>
      </c>
    </row>
    <row r="5321" spans="1:12" x14ac:dyDescent="0.25">
      <c r="A5321" s="245" t="s">
        <v>2037</v>
      </c>
      <c r="B5321" s="245" t="s">
        <v>2036</v>
      </c>
      <c r="C5321" s="245" t="s">
        <v>2174</v>
      </c>
      <c r="D5321" s="245" t="s">
        <v>2173</v>
      </c>
      <c r="E5321" s="246" t="s">
        <v>44</v>
      </c>
      <c r="F5321" s="245" t="s">
        <v>44</v>
      </c>
      <c r="G5321" s="245" t="s">
        <v>21028</v>
      </c>
      <c r="H5321" s="245" t="s">
        <v>21029</v>
      </c>
      <c r="I5321" s="245" t="s">
        <v>24</v>
      </c>
      <c r="J5321" s="245" t="s">
        <v>59</v>
      </c>
      <c r="K5321" s="246" t="s">
        <v>21030</v>
      </c>
      <c r="L5321" s="245" t="s">
        <v>568</v>
      </c>
    </row>
    <row r="5322" spans="1:12" x14ac:dyDescent="0.25">
      <c r="A5322" s="245" t="s">
        <v>2037</v>
      </c>
      <c r="B5322" s="245" t="s">
        <v>2036</v>
      </c>
      <c r="C5322" s="245" t="s">
        <v>2174</v>
      </c>
      <c r="D5322" s="245" t="s">
        <v>2173</v>
      </c>
      <c r="E5322" s="246" t="s">
        <v>44</v>
      </c>
      <c r="F5322" s="245" t="s">
        <v>44</v>
      </c>
      <c r="G5322" s="245" t="s">
        <v>2182</v>
      </c>
      <c r="H5322" s="245" t="s">
        <v>2181</v>
      </c>
      <c r="I5322" s="245" t="s">
        <v>24</v>
      </c>
      <c r="J5322" s="245" t="s">
        <v>569</v>
      </c>
      <c r="K5322" s="246" t="s">
        <v>21031</v>
      </c>
      <c r="L5322" s="245" t="s">
        <v>568</v>
      </c>
    </row>
    <row r="5323" spans="1:12" x14ac:dyDescent="0.25">
      <c r="A5323" s="245" t="s">
        <v>2037</v>
      </c>
      <c r="B5323" s="245" t="s">
        <v>2036</v>
      </c>
      <c r="C5323" s="245" t="s">
        <v>2174</v>
      </c>
      <c r="D5323" s="245" t="s">
        <v>2173</v>
      </c>
      <c r="E5323" s="246" t="s">
        <v>44</v>
      </c>
      <c r="F5323" s="245" t="s">
        <v>44</v>
      </c>
      <c r="G5323" s="245" t="s">
        <v>2180</v>
      </c>
      <c r="H5323" s="245" t="s">
        <v>2179</v>
      </c>
      <c r="I5323" s="245" t="s">
        <v>24</v>
      </c>
      <c r="J5323" s="245" t="s">
        <v>569</v>
      </c>
      <c r="K5323" s="246" t="s">
        <v>21032</v>
      </c>
      <c r="L5323" s="245" t="s">
        <v>568</v>
      </c>
    </row>
    <row r="5324" spans="1:12" x14ac:dyDescent="0.25">
      <c r="A5324" s="245" t="s">
        <v>2037</v>
      </c>
      <c r="B5324" s="245" t="s">
        <v>2036</v>
      </c>
      <c r="C5324" s="245" t="s">
        <v>2174</v>
      </c>
      <c r="D5324" s="245" t="s">
        <v>2173</v>
      </c>
      <c r="E5324" s="246" t="s">
        <v>44</v>
      </c>
      <c r="F5324" s="245" t="s">
        <v>44</v>
      </c>
      <c r="G5324" s="245" t="s">
        <v>2178</v>
      </c>
      <c r="H5324" s="245" t="s">
        <v>2177</v>
      </c>
      <c r="I5324" s="245" t="s">
        <v>24</v>
      </c>
      <c r="J5324" s="245" t="s">
        <v>569</v>
      </c>
      <c r="K5324" s="246" t="s">
        <v>21033</v>
      </c>
      <c r="L5324" s="245" t="s">
        <v>568</v>
      </c>
    </row>
    <row r="5325" spans="1:12" x14ac:dyDescent="0.25">
      <c r="A5325" s="245" t="s">
        <v>2037</v>
      </c>
      <c r="B5325" s="245" t="s">
        <v>2036</v>
      </c>
      <c r="C5325" s="245" t="s">
        <v>2174</v>
      </c>
      <c r="D5325" s="245" t="s">
        <v>2173</v>
      </c>
      <c r="E5325" s="246" t="s">
        <v>44</v>
      </c>
      <c r="F5325" s="245" t="s">
        <v>44</v>
      </c>
      <c r="G5325" s="245" t="s">
        <v>2176</v>
      </c>
      <c r="H5325" s="245" t="s">
        <v>2175</v>
      </c>
      <c r="I5325" s="245" t="s">
        <v>24</v>
      </c>
      <c r="J5325" s="245" t="s">
        <v>59</v>
      </c>
      <c r="K5325" s="246" t="s">
        <v>21034</v>
      </c>
      <c r="L5325" s="245" t="s">
        <v>568</v>
      </c>
    </row>
    <row r="5326" spans="1:12" x14ac:dyDescent="0.25">
      <c r="A5326" s="245" t="s">
        <v>2037</v>
      </c>
      <c r="B5326" s="245" t="s">
        <v>2036</v>
      </c>
      <c r="C5326" s="245" t="s">
        <v>2174</v>
      </c>
      <c r="D5326" s="245" t="s">
        <v>2173</v>
      </c>
      <c r="E5326" s="246" t="s">
        <v>44</v>
      </c>
      <c r="F5326" s="245" t="s">
        <v>44</v>
      </c>
      <c r="G5326" s="245" t="s">
        <v>2172</v>
      </c>
      <c r="H5326" s="245" t="s">
        <v>2171</v>
      </c>
      <c r="I5326" s="245" t="s">
        <v>24</v>
      </c>
      <c r="J5326" s="245" t="s">
        <v>59</v>
      </c>
      <c r="K5326" s="246" t="s">
        <v>21035</v>
      </c>
      <c r="L5326" s="245" t="s">
        <v>568</v>
      </c>
    </row>
    <row r="5327" spans="1:12" x14ac:dyDescent="0.25">
      <c r="A5327" s="245" t="s">
        <v>2037</v>
      </c>
      <c r="B5327" s="245" t="s">
        <v>2036</v>
      </c>
      <c r="C5327" s="245" t="s">
        <v>66</v>
      </c>
      <c r="D5327" s="245" t="s">
        <v>2035</v>
      </c>
      <c r="E5327" s="246" t="s">
        <v>44</v>
      </c>
      <c r="F5327" s="245" t="s">
        <v>44</v>
      </c>
      <c r="G5327" s="245" t="s">
        <v>2170</v>
      </c>
      <c r="H5327" s="245" t="s">
        <v>2169</v>
      </c>
      <c r="I5327" s="245" t="s">
        <v>24</v>
      </c>
      <c r="J5327" s="245" t="s">
        <v>59</v>
      </c>
      <c r="K5327" s="246" t="s">
        <v>12878</v>
      </c>
      <c r="L5327" s="245" t="s">
        <v>568</v>
      </c>
    </row>
    <row r="5328" spans="1:12" x14ac:dyDescent="0.25">
      <c r="A5328" s="245" t="s">
        <v>2037</v>
      </c>
      <c r="B5328" s="245" t="s">
        <v>2036</v>
      </c>
      <c r="C5328" s="245" t="s">
        <v>66</v>
      </c>
      <c r="D5328" s="245" t="s">
        <v>2035</v>
      </c>
      <c r="E5328" s="246" t="s">
        <v>44</v>
      </c>
      <c r="F5328" s="245" t="s">
        <v>44</v>
      </c>
      <c r="G5328" s="245" t="s">
        <v>2168</v>
      </c>
      <c r="H5328" s="245" t="s">
        <v>2167</v>
      </c>
      <c r="I5328" s="245" t="s">
        <v>24</v>
      </c>
      <c r="J5328" s="245" t="s">
        <v>59</v>
      </c>
      <c r="K5328" s="246" t="s">
        <v>19960</v>
      </c>
      <c r="L5328" s="245" t="s">
        <v>568</v>
      </c>
    </row>
    <row r="5329" spans="1:12" x14ac:dyDescent="0.25">
      <c r="A5329" s="245" t="s">
        <v>2037</v>
      </c>
      <c r="B5329" s="245" t="s">
        <v>2036</v>
      </c>
      <c r="C5329" s="245" t="s">
        <v>66</v>
      </c>
      <c r="D5329" s="245" t="s">
        <v>2035</v>
      </c>
      <c r="E5329" s="246" t="s">
        <v>44</v>
      </c>
      <c r="F5329" s="245" t="s">
        <v>44</v>
      </c>
      <c r="G5329" s="245" t="s">
        <v>2166</v>
      </c>
      <c r="H5329" s="245" t="s">
        <v>2165</v>
      </c>
      <c r="I5329" s="245" t="s">
        <v>24</v>
      </c>
      <c r="J5329" s="245" t="s">
        <v>59</v>
      </c>
      <c r="K5329" s="246" t="s">
        <v>15309</v>
      </c>
      <c r="L5329" s="245" t="s">
        <v>568</v>
      </c>
    </row>
    <row r="5330" spans="1:12" x14ac:dyDescent="0.25">
      <c r="A5330" s="245" t="s">
        <v>2037</v>
      </c>
      <c r="B5330" s="245" t="s">
        <v>2036</v>
      </c>
      <c r="C5330" s="245" t="s">
        <v>66</v>
      </c>
      <c r="D5330" s="245" t="s">
        <v>2035</v>
      </c>
      <c r="E5330" s="246" t="s">
        <v>44</v>
      </c>
      <c r="F5330" s="245" t="s">
        <v>44</v>
      </c>
      <c r="G5330" s="245" t="s">
        <v>2164</v>
      </c>
      <c r="H5330" s="245" t="s">
        <v>2163</v>
      </c>
      <c r="I5330" s="245" t="s">
        <v>24</v>
      </c>
      <c r="J5330" s="245" t="s">
        <v>569</v>
      </c>
      <c r="K5330" s="246" t="s">
        <v>12906</v>
      </c>
      <c r="L5330" s="245" t="s">
        <v>568</v>
      </c>
    </row>
    <row r="5331" spans="1:12" x14ac:dyDescent="0.25">
      <c r="A5331" s="245" t="s">
        <v>2037</v>
      </c>
      <c r="B5331" s="245" t="s">
        <v>2036</v>
      </c>
      <c r="C5331" s="245" t="s">
        <v>66</v>
      </c>
      <c r="D5331" s="245" t="s">
        <v>2035</v>
      </c>
      <c r="E5331" s="246" t="s">
        <v>44</v>
      </c>
      <c r="F5331" s="245" t="s">
        <v>44</v>
      </c>
      <c r="G5331" s="245" t="s">
        <v>2162</v>
      </c>
      <c r="H5331" s="245" t="s">
        <v>2161</v>
      </c>
      <c r="I5331" s="245" t="s">
        <v>24</v>
      </c>
      <c r="J5331" s="245" t="s">
        <v>569</v>
      </c>
      <c r="K5331" s="246" t="s">
        <v>15436</v>
      </c>
      <c r="L5331" s="245" t="s">
        <v>568</v>
      </c>
    </row>
    <row r="5332" spans="1:12" x14ac:dyDescent="0.25">
      <c r="A5332" s="245" t="s">
        <v>2037</v>
      </c>
      <c r="B5332" s="245" t="s">
        <v>2036</v>
      </c>
      <c r="C5332" s="245" t="s">
        <v>66</v>
      </c>
      <c r="D5332" s="245" t="s">
        <v>2035</v>
      </c>
      <c r="E5332" s="246" t="s">
        <v>44</v>
      </c>
      <c r="F5332" s="245" t="s">
        <v>44</v>
      </c>
      <c r="G5332" s="245" t="s">
        <v>2160</v>
      </c>
      <c r="H5332" s="245" t="s">
        <v>2159</v>
      </c>
      <c r="I5332" s="245" t="s">
        <v>24</v>
      </c>
      <c r="J5332" s="245" t="s">
        <v>569</v>
      </c>
      <c r="K5332" s="246" t="s">
        <v>21036</v>
      </c>
      <c r="L5332" s="245" t="s">
        <v>568</v>
      </c>
    </row>
    <row r="5333" spans="1:12" x14ac:dyDescent="0.25">
      <c r="A5333" s="245" t="s">
        <v>2037</v>
      </c>
      <c r="B5333" s="245" t="s">
        <v>2036</v>
      </c>
      <c r="C5333" s="245" t="s">
        <v>66</v>
      </c>
      <c r="D5333" s="245" t="s">
        <v>2035</v>
      </c>
      <c r="E5333" s="246" t="s">
        <v>44</v>
      </c>
      <c r="F5333" s="245" t="s">
        <v>44</v>
      </c>
      <c r="G5333" s="245" t="s">
        <v>2158</v>
      </c>
      <c r="H5333" s="245" t="s">
        <v>2157</v>
      </c>
      <c r="I5333" s="245" t="s">
        <v>14</v>
      </c>
      <c r="J5333" s="245" t="s">
        <v>59</v>
      </c>
      <c r="K5333" s="246" t="s">
        <v>10484</v>
      </c>
      <c r="L5333" s="245" t="s">
        <v>568</v>
      </c>
    </row>
    <row r="5334" spans="1:12" x14ac:dyDescent="0.25">
      <c r="A5334" s="245" t="s">
        <v>2037</v>
      </c>
      <c r="B5334" s="245" t="s">
        <v>2036</v>
      </c>
      <c r="C5334" s="245" t="s">
        <v>66</v>
      </c>
      <c r="D5334" s="245" t="s">
        <v>2035</v>
      </c>
      <c r="E5334" s="246" t="s">
        <v>44</v>
      </c>
      <c r="F5334" s="245" t="s">
        <v>44</v>
      </c>
      <c r="G5334" s="245" t="s">
        <v>2156</v>
      </c>
      <c r="H5334" s="245" t="s">
        <v>2155</v>
      </c>
      <c r="I5334" s="245" t="s">
        <v>14</v>
      </c>
      <c r="J5334" s="245" t="s">
        <v>569</v>
      </c>
      <c r="K5334" s="246" t="s">
        <v>21037</v>
      </c>
      <c r="L5334" s="245" t="s">
        <v>568</v>
      </c>
    </row>
    <row r="5335" spans="1:12" x14ac:dyDescent="0.25">
      <c r="A5335" s="245" t="s">
        <v>2037</v>
      </c>
      <c r="B5335" s="245" t="s">
        <v>2036</v>
      </c>
      <c r="C5335" s="245" t="s">
        <v>66</v>
      </c>
      <c r="D5335" s="245" t="s">
        <v>2035</v>
      </c>
      <c r="E5335" s="246" t="s">
        <v>44</v>
      </c>
      <c r="F5335" s="245" t="s">
        <v>44</v>
      </c>
      <c r="G5335" s="245" t="s">
        <v>2154</v>
      </c>
      <c r="H5335" s="245" t="s">
        <v>2153</v>
      </c>
      <c r="I5335" s="245" t="s">
        <v>14</v>
      </c>
      <c r="J5335" s="245" t="s">
        <v>569</v>
      </c>
      <c r="K5335" s="246" t="s">
        <v>8933</v>
      </c>
      <c r="L5335" s="245" t="s">
        <v>568</v>
      </c>
    </row>
    <row r="5336" spans="1:12" x14ac:dyDescent="0.25">
      <c r="A5336" s="245" t="s">
        <v>2037</v>
      </c>
      <c r="B5336" s="245" t="s">
        <v>2036</v>
      </c>
      <c r="C5336" s="245" t="s">
        <v>66</v>
      </c>
      <c r="D5336" s="245" t="s">
        <v>2035</v>
      </c>
      <c r="E5336" s="246" t="s">
        <v>44</v>
      </c>
      <c r="F5336" s="245" t="s">
        <v>44</v>
      </c>
      <c r="G5336" s="245" t="s">
        <v>2152</v>
      </c>
      <c r="H5336" s="245" t="s">
        <v>2151</v>
      </c>
      <c r="I5336" s="245" t="s">
        <v>14</v>
      </c>
      <c r="J5336" s="245" t="s">
        <v>569</v>
      </c>
      <c r="K5336" s="246" t="s">
        <v>9093</v>
      </c>
      <c r="L5336" s="245" t="s">
        <v>568</v>
      </c>
    </row>
    <row r="5337" spans="1:12" x14ac:dyDescent="0.25">
      <c r="A5337" s="245" t="s">
        <v>2037</v>
      </c>
      <c r="B5337" s="245" t="s">
        <v>2036</v>
      </c>
      <c r="C5337" s="245" t="s">
        <v>66</v>
      </c>
      <c r="D5337" s="245" t="s">
        <v>2035</v>
      </c>
      <c r="E5337" s="246" t="s">
        <v>44</v>
      </c>
      <c r="F5337" s="245" t="s">
        <v>44</v>
      </c>
      <c r="G5337" s="245" t="s">
        <v>2150</v>
      </c>
      <c r="H5337" s="245" t="s">
        <v>2149</v>
      </c>
      <c r="I5337" s="245" t="s">
        <v>14</v>
      </c>
      <c r="J5337" s="245" t="s">
        <v>59</v>
      </c>
      <c r="K5337" s="246" t="s">
        <v>9078</v>
      </c>
      <c r="L5337" s="245" t="s">
        <v>568</v>
      </c>
    </row>
    <row r="5338" spans="1:12" x14ac:dyDescent="0.25">
      <c r="A5338" s="245" t="s">
        <v>2037</v>
      </c>
      <c r="B5338" s="245" t="s">
        <v>2036</v>
      </c>
      <c r="C5338" s="245" t="s">
        <v>66</v>
      </c>
      <c r="D5338" s="245" t="s">
        <v>2035</v>
      </c>
      <c r="E5338" s="246" t="s">
        <v>44</v>
      </c>
      <c r="F5338" s="245" t="s">
        <v>44</v>
      </c>
      <c r="G5338" s="245" t="s">
        <v>2148</v>
      </c>
      <c r="H5338" s="245" t="s">
        <v>2147</v>
      </c>
      <c r="I5338" s="245" t="s">
        <v>24</v>
      </c>
      <c r="J5338" s="245" t="s">
        <v>569</v>
      </c>
      <c r="K5338" s="246" t="s">
        <v>8785</v>
      </c>
      <c r="L5338" s="245" t="s">
        <v>568</v>
      </c>
    </row>
    <row r="5339" spans="1:12" x14ac:dyDescent="0.25">
      <c r="A5339" s="245" t="s">
        <v>2037</v>
      </c>
      <c r="B5339" s="245" t="s">
        <v>2036</v>
      </c>
      <c r="C5339" s="245" t="s">
        <v>66</v>
      </c>
      <c r="D5339" s="245" t="s">
        <v>2035</v>
      </c>
      <c r="E5339" s="246" t="s">
        <v>44</v>
      </c>
      <c r="F5339" s="245" t="s">
        <v>44</v>
      </c>
      <c r="G5339" s="245" t="s">
        <v>2146</v>
      </c>
      <c r="H5339" s="245" t="s">
        <v>2145</v>
      </c>
      <c r="I5339" s="245" t="s">
        <v>24</v>
      </c>
      <c r="J5339" s="245" t="s">
        <v>569</v>
      </c>
      <c r="K5339" s="246" t="s">
        <v>8214</v>
      </c>
      <c r="L5339" s="245" t="s">
        <v>568</v>
      </c>
    </row>
    <row r="5340" spans="1:12" x14ac:dyDescent="0.25">
      <c r="A5340" s="245" t="s">
        <v>2037</v>
      </c>
      <c r="B5340" s="245" t="s">
        <v>2036</v>
      </c>
      <c r="C5340" s="245" t="s">
        <v>66</v>
      </c>
      <c r="D5340" s="245" t="s">
        <v>2035</v>
      </c>
      <c r="E5340" s="246" t="s">
        <v>44</v>
      </c>
      <c r="F5340" s="245" t="s">
        <v>44</v>
      </c>
      <c r="G5340" s="245" t="s">
        <v>2144</v>
      </c>
      <c r="H5340" s="245" t="s">
        <v>2143</v>
      </c>
      <c r="I5340" s="245" t="s">
        <v>24</v>
      </c>
      <c r="J5340" s="245" t="s">
        <v>59</v>
      </c>
      <c r="K5340" s="246" t="s">
        <v>13315</v>
      </c>
      <c r="L5340" s="245" t="s">
        <v>568</v>
      </c>
    </row>
    <row r="5341" spans="1:12" x14ac:dyDescent="0.25">
      <c r="A5341" s="245" t="s">
        <v>2037</v>
      </c>
      <c r="B5341" s="245" t="s">
        <v>2036</v>
      </c>
      <c r="C5341" s="245" t="s">
        <v>66</v>
      </c>
      <c r="D5341" s="245" t="s">
        <v>2035</v>
      </c>
      <c r="E5341" s="246" t="s">
        <v>44</v>
      </c>
      <c r="F5341" s="245" t="s">
        <v>44</v>
      </c>
      <c r="G5341" s="245" t="s">
        <v>2142</v>
      </c>
      <c r="H5341" s="245" t="s">
        <v>2141</v>
      </c>
      <c r="I5341" s="245" t="s">
        <v>24</v>
      </c>
      <c r="J5341" s="245" t="s">
        <v>59</v>
      </c>
      <c r="K5341" s="246" t="s">
        <v>2017</v>
      </c>
      <c r="L5341" s="245" t="s">
        <v>568</v>
      </c>
    </row>
    <row r="5342" spans="1:12" x14ac:dyDescent="0.25">
      <c r="A5342" s="245" t="s">
        <v>2037</v>
      </c>
      <c r="B5342" s="245" t="s">
        <v>2036</v>
      </c>
      <c r="C5342" s="245" t="s">
        <v>66</v>
      </c>
      <c r="D5342" s="245" t="s">
        <v>2035</v>
      </c>
      <c r="E5342" s="246" t="s">
        <v>44</v>
      </c>
      <c r="F5342" s="245" t="s">
        <v>44</v>
      </c>
      <c r="G5342" s="245" t="s">
        <v>2140</v>
      </c>
      <c r="H5342" s="245" t="s">
        <v>2139</v>
      </c>
      <c r="I5342" s="245" t="s">
        <v>24</v>
      </c>
      <c r="J5342" s="245" t="s">
        <v>59</v>
      </c>
      <c r="K5342" s="246" t="s">
        <v>10305</v>
      </c>
      <c r="L5342" s="245" t="s">
        <v>568</v>
      </c>
    </row>
    <row r="5343" spans="1:12" x14ac:dyDescent="0.25">
      <c r="A5343" s="245" t="s">
        <v>2037</v>
      </c>
      <c r="B5343" s="245" t="s">
        <v>2036</v>
      </c>
      <c r="C5343" s="245" t="s">
        <v>66</v>
      </c>
      <c r="D5343" s="245" t="s">
        <v>2035</v>
      </c>
      <c r="E5343" s="246" t="s">
        <v>44</v>
      </c>
      <c r="F5343" s="245" t="s">
        <v>44</v>
      </c>
      <c r="G5343" s="245" t="s">
        <v>2137</v>
      </c>
      <c r="H5343" s="245" t="s">
        <v>2136</v>
      </c>
      <c r="I5343" s="245" t="s">
        <v>24</v>
      </c>
      <c r="J5343" s="245" t="s">
        <v>59</v>
      </c>
      <c r="K5343" s="246" t="s">
        <v>8981</v>
      </c>
      <c r="L5343" s="245" t="s">
        <v>568</v>
      </c>
    </row>
    <row r="5344" spans="1:12" x14ac:dyDescent="0.25">
      <c r="A5344" s="245" t="s">
        <v>2037</v>
      </c>
      <c r="B5344" s="245" t="s">
        <v>2036</v>
      </c>
      <c r="C5344" s="245" t="s">
        <v>66</v>
      </c>
      <c r="D5344" s="245" t="s">
        <v>2035</v>
      </c>
      <c r="E5344" s="246" t="s">
        <v>44</v>
      </c>
      <c r="F5344" s="245" t="s">
        <v>44</v>
      </c>
      <c r="G5344" s="245" t="s">
        <v>2135</v>
      </c>
      <c r="H5344" s="245" t="s">
        <v>2134</v>
      </c>
      <c r="I5344" s="245" t="s">
        <v>24</v>
      </c>
      <c r="J5344" s="245" t="s">
        <v>59</v>
      </c>
      <c r="K5344" s="246" t="s">
        <v>9612</v>
      </c>
      <c r="L5344" s="245" t="s">
        <v>568</v>
      </c>
    </row>
    <row r="5345" spans="1:12" x14ac:dyDescent="0.25">
      <c r="A5345" s="245" t="s">
        <v>2037</v>
      </c>
      <c r="B5345" s="245" t="s">
        <v>2036</v>
      </c>
      <c r="C5345" s="245" t="s">
        <v>66</v>
      </c>
      <c r="D5345" s="245" t="s">
        <v>2035</v>
      </c>
      <c r="E5345" s="246" t="s">
        <v>44</v>
      </c>
      <c r="F5345" s="245" t="s">
        <v>44</v>
      </c>
      <c r="G5345" s="245" t="s">
        <v>2133</v>
      </c>
      <c r="H5345" s="245" t="s">
        <v>2132</v>
      </c>
      <c r="I5345" s="245" t="s">
        <v>24</v>
      </c>
      <c r="J5345" s="245" t="s">
        <v>59</v>
      </c>
      <c r="K5345" s="246" t="s">
        <v>21038</v>
      </c>
      <c r="L5345" s="245" t="s">
        <v>568</v>
      </c>
    </row>
    <row r="5346" spans="1:12" x14ac:dyDescent="0.25">
      <c r="A5346" s="245" t="s">
        <v>2037</v>
      </c>
      <c r="B5346" s="245" t="s">
        <v>2036</v>
      </c>
      <c r="C5346" s="245" t="s">
        <v>66</v>
      </c>
      <c r="D5346" s="245" t="s">
        <v>2035</v>
      </c>
      <c r="E5346" s="246" t="s">
        <v>44</v>
      </c>
      <c r="F5346" s="245" t="s">
        <v>44</v>
      </c>
      <c r="G5346" s="245" t="s">
        <v>2130</v>
      </c>
      <c r="H5346" s="245" t="s">
        <v>2129</v>
      </c>
      <c r="I5346" s="245" t="s">
        <v>24</v>
      </c>
      <c r="J5346" s="245" t="s">
        <v>59</v>
      </c>
      <c r="K5346" s="246" t="s">
        <v>18193</v>
      </c>
      <c r="L5346" s="245" t="s">
        <v>568</v>
      </c>
    </row>
    <row r="5347" spans="1:12" x14ac:dyDescent="0.25">
      <c r="A5347" s="245" t="s">
        <v>2037</v>
      </c>
      <c r="B5347" s="245" t="s">
        <v>2036</v>
      </c>
      <c r="C5347" s="245" t="s">
        <v>66</v>
      </c>
      <c r="D5347" s="245" t="s">
        <v>2035</v>
      </c>
      <c r="E5347" s="246" t="s">
        <v>44</v>
      </c>
      <c r="F5347" s="245" t="s">
        <v>44</v>
      </c>
      <c r="G5347" s="245" t="s">
        <v>2128</v>
      </c>
      <c r="H5347" s="245" t="s">
        <v>13309</v>
      </c>
      <c r="I5347" s="245" t="s">
        <v>14</v>
      </c>
      <c r="J5347" s="245" t="s">
        <v>569</v>
      </c>
      <c r="K5347" s="246" t="s">
        <v>19220</v>
      </c>
      <c r="L5347" s="245" t="s">
        <v>568</v>
      </c>
    </row>
    <row r="5348" spans="1:12" x14ac:dyDescent="0.25">
      <c r="A5348" s="245" t="s">
        <v>2037</v>
      </c>
      <c r="B5348" s="245" t="s">
        <v>2036</v>
      </c>
      <c r="C5348" s="245" t="s">
        <v>66</v>
      </c>
      <c r="D5348" s="245" t="s">
        <v>2035</v>
      </c>
      <c r="E5348" s="246" t="s">
        <v>44</v>
      </c>
      <c r="F5348" s="245" t="s">
        <v>44</v>
      </c>
      <c r="G5348" s="245" t="s">
        <v>2127</v>
      </c>
      <c r="H5348" s="245" t="s">
        <v>13310</v>
      </c>
      <c r="I5348" s="245" t="s">
        <v>14</v>
      </c>
      <c r="J5348" s="245" t="s">
        <v>569</v>
      </c>
      <c r="K5348" s="246" t="s">
        <v>1901</v>
      </c>
      <c r="L5348" s="245" t="s">
        <v>568</v>
      </c>
    </row>
    <row r="5349" spans="1:12" x14ac:dyDescent="0.25">
      <c r="A5349" s="245" t="s">
        <v>2037</v>
      </c>
      <c r="B5349" s="245" t="s">
        <v>2036</v>
      </c>
      <c r="C5349" s="245" t="s">
        <v>66</v>
      </c>
      <c r="D5349" s="245" t="s">
        <v>2035</v>
      </c>
      <c r="E5349" s="246" t="s">
        <v>44</v>
      </c>
      <c r="F5349" s="245" t="s">
        <v>44</v>
      </c>
      <c r="G5349" s="245" t="s">
        <v>2126</v>
      </c>
      <c r="H5349" s="245" t="s">
        <v>13311</v>
      </c>
      <c r="I5349" s="245" t="s">
        <v>14</v>
      </c>
      <c r="J5349" s="245" t="s">
        <v>569</v>
      </c>
      <c r="K5349" s="246" t="s">
        <v>13951</v>
      </c>
      <c r="L5349" s="245" t="s">
        <v>568</v>
      </c>
    </row>
    <row r="5350" spans="1:12" x14ac:dyDescent="0.25">
      <c r="A5350" s="245" t="s">
        <v>2037</v>
      </c>
      <c r="B5350" s="245" t="s">
        <v>2036</v>
      </c>
      <c r="C5350" s="245" t="s">
        <v>66</v>
      </c>
      <c r="D5350" s="245" t="s">
        <v>2035</v>
      </c>
      <c r="E5350" s="246" t="s">
        <v>44</v>
      </c>
      <c r="F5350" s="245" t="s">
        <v>44</v>
      </c>
      <c r="G5350" s="245" t="s">
        <v>2125</v>
      </c>
      <c r="H5350" s="245" t="s">
        <v>13312</v>
      </c>
      <c r="I5350" s="245" t="s">
        <v>14</v>
      </c>
      <c r="J5350" s="245" t="s">
        <v>569</v>
      </c>
      <c r="K5350" s="246" t="s">
        <v>8208</v>
      </c>
      <c r="L5350" s="245" t="s">
        <v>568</v>
      </c>
    </row>
    <row r="5351" spans="1:12" x14ac:dyDescent="0.25">
      <c r="A5351" s="245" t="s">
        <v>2037</v>
      </c>
      <c r="B5351" s="245" t="s">
        <v>2036</v>
      </c>
      <c r="C5351" s="245" t="s">
        <v>66</v>
      </c>
      <c r="D5351" s="245" t="s">
        <v>2035</v>
      </c>
      <c r="E5351" s="246" t="s">
        <v>44</v>
      </c>
      <c r="F5351" s="245" t="s">
        <v>44</v>
      </c>
      <c r="G5351" s="245" t="s">
        <v>2123</v>
      </c>
      <c r="H5351" s="245" t="s">
        <v>2122</v>
      </c>
      <c r="I5351" s="245" t="s">
        <v>14</v>
      </c>
      <c r="J5351" s="245" t="s">
        <v>59</v>
      </c>
      <c r="K5351" s="246" t="s">
        <v>8842</v>
      </c>
      <c r="L5351" s="245" t="s">
        <v>568</v>
      </c>
    </row>
    <row r="5352" spans="1:12" x14ac:dyDescent="0.25">
      <c r="A5352" s="245" t="s">
        <v>2037</v>
      </c>
      <c r="B5352" s="245" t="s">
        <v>2036</v>
      </c>
      <c r="C5352" s="245" t="s">
        <v>66</v>
      </c>
      <c r="D5352" s="245" t="s">
        <v>2035</v>
      </c>
      <c r="E5352" s="246" t="s">
        <v>44</v>
      </c>
      <c r="F5352" s="245" t="s">
        <v>44</v>
      </c>
      <c r="G5352" s="245" t="s">
        <v>2120</v>
      </c>
      <c r="H5352" s="245" t="s">
        <v>2119</v>
      </c>
      <c r="I5352" s="245" t="s">
        <v>14</v>
      </c>
      <c r="J5352" s="245" t="s">
        <v>59</v>
      </c>
      <c r="K5352" s="246" t="s">
        <v>15388</v>
      </c>
      <c r="L5352" s="245" t="s">
        <v>568</v>
      </c>
    </row>
    <row r="5353" spans="1:12" x14ac:dyDescent="0.25">
      <c r="A5353" s="245" t="s">
        <v>2037</v>
      </c>
      <c r="B5353" s="245" t="s">
        <v>2036</v>
      </c>
      <c r="C5353" s="245" t="s">
        <v>66</v>
      </c>
      <c r="D5353" s="245" t="s">
        <v>2035</v>
      </c>
      <c r="E5353" s="246" t="s">
        <v>44</v>
      </c>
      <c r="F5353" s="245" t="s">
        <v>44</v>
      </c>
      <c r="G5353" s="245" t="s">
        <v>2118</v>
      </c>
      <c r="H5353" s="245" t="s">
        <v>2117</v>
      </c>
      <c r="I5353" s="245" t="s">
        <v>14</v>
      </c>
      <c r="J5353" s="245" t="s">
        <v>59</v>
      </c>
      <c r="K5353" s="246" t="s">
        <v>4594</v>
      </c>
      <c r="L5353" s="245" t="s">
        <v>568</v>
      </c>
    </row>
    <row r="5354" spans="1:12" x14ac:dyDescent="0.25">
      <c r="A5354" s="245" t="s">
        <v>2037</v>
      </c>
      <c r="B5354" s="245" t="s">
        <v>2036</v>
      </c>
      <c r="C5354" s="245" t="s">
        <v>66</v>
      </c>
      <c r="D5354" s="245" t="s">
        <v>2035</v>
      </c>
      <c r="E5354" s="246" t="s">
        <v>44</v>
      </c>
      <c r="F5354" s="245" t="s">
        <v>44</v>
      </c>
      <c r="G5354" s="245" t="s">
        <v>2115</v>
      </c>
      <c r="H5354" s="245" t="s">
        <v>2114</v>
      </c>
      <c r="I5354" s="245" t="s">
        <v>14</v>
      </c>
      <c r="J5354" s="245" t="s">
        <v>59</v>
      </c>
      <c r="K5354" s="246" t="s">
        <v>1948</v>
      </c>
      <c r="L5354" s="245" t="s">
        <v>568</v>
      </c>
    </row>
    <row r="5355" spans="1:12" x14ac:dyDescent="0.25">
      <c r="A5355" s="245" t="s">
        <v>2037</v>
      </c>
      <c r="B5355" s="245" t="s">
        <v>2036</v>
      </c>
      <c r="C5355" s="245" t="s">
        <v>66</v>
      </c>
      <c r="D5355" s="245" t="s">
        <v>2035</v>
      </c>
      <c r="E5355" s="246" t="s">
        <v>44</v>
      </c>
      <c r="F5355" s="245" t="s">
        <v>44</v>
      </c>
      <c r="G5355" s="245" t="s">
        <v>2113</v>
      </c>
      <c r="H5355" s="245" t="s">
        <v>2112</v>
      </c>
      <c r="I5355" s="245" t="s">
        <v>14</v>
      </c>
      <c r="J5355" s="245" t="s">
        <v>59</v>
      </c>
      <c r="K5355" s="246" t="s">
        <v>6699</v>
      </c>
      <c r="L5355" s="245" t="s">
        <v>568</v>
      </c>
    </row>
    <row r="5356" spans="1:12" x14ac:dyDescent="0.25">
      <c r="A5356" s="245" t="s">
        <v>2037</v>
      </c>
      <c r="B5356" s="245" t="s">
        <v>2036</v>
      </c>
      <c r="C5356" s="245" t="s">
        <v>66</v>
      </c>
      <c r="D5356" s="245" t="s">
        <v>2035</v>
      </c>
      <c r="E5356" s="246" t="s">
        <v>44</v>
      </c>
      <c r="F5356" s="245" t="s">
        <v>44</v>
      </c>
      <c r="G5356" s="245" t="s">
        <v>2111</v>
      </c>
      <c r="H5356" s="245" t="s">
        <v>2110</v>
      </c>
      <c r="I5356" s="245" t="s">
        <v>14</v>
      </c>
      <c r="J5356" s="245" t="s">
        <v>59</v>
      </c>
      <c r="K5356" s="246" t="s">
        <v>1374</v>
      </c>
      <c r="L5356" s="245" t="s">
        <v>568</v>
      </c>
    </row>
    <row r="5357" spans="1:12" x14ac:dyDescent="0.25">
      <c r="A5357" s="245" t="s">
        <v>2037</v>
      </c>
      <c r="B5357" s="245" t="s">
        <v>2036</v>
      </c>
      <c r="C5357" s="245" t="s">
        <v>66</v>
      </c>
      <c r="D5357" s="245" t="s">
        <v>2035</v>
      </c>
      <c r="E5357" s="246" t="s">
        <v>44</v>
      </c>
      <c r="F5357" s="245" t="s">
        <v>44</v>
      </c>
      <c r="G5357" s="245" t="s">
        <v>2109</v>
      </c>
      <c r="H5357" s="245" t="s">
        <v>2108</v>
      </c>
      <c r="I5357" s="245" t="s">
        <v>14</v>
      </c>
      <c r="J5357" s="245" t="s">
        <v>59</v>
      </c>
      <c r="K5357" s="246" t="s">
        <v>8959</v>
      </c>
      <c r="L5357" s="245" t="s">
        <v>568</v>
      </c>
    </row>
    <row r="5358" spans="1:12" x14ac:dyDescent="0.25">
      <c r="A5358" s="245" t="s">
        <v>2037</v>
      </c>
      <c r="B5358" s="245" t="s">
        <v>2036</v>
      </c>
      <c r="C5358" s="245" t="s">
        <v>66</v>
      </c>
      <c r="D5358" s="245" t="s">
        <v>2035</v>
      </c>
      <c r="E5358" s="246" t="s">
        <v>44</v>
      </c>
      <c r="F5358" s="245" t="s">
        <v>44</v>
      </c>
      <c r="G5358" s="245" t="s">
        <v>2107</v>
      </c>
      <c r="H5358" s="245" t="s">
        <v>2106</v>
      </c>
      <c r="I5358" s="245" t="s">
        <v>14</v>
      </c>
      <c r="J5358" s="245" t="s">
        <v>59</v>
      </c>
      <c r="K5358" s="246" t="s">
        <v>16432</v>
      </c>
      <c r="L5358" s="245" t="s">
        <v>568</v>
      </c>
    </row>
    <row r="5359" spans="1:12" x14ac:dyDescent="0.25">
      <c r="A5359" s="245" t="s">
        <v>2037</v>
      </c>
      <c r="B5359" s="245" t="s">
        <v>2036</v>
      </c>
      <c r="C5359" s="245" t="s">
        <v>66</v>
      </c>
      <c r="D5359" s="245" t="s">
        <v>2035</v>
      </c>
      <c r="E5359" s="246" t="s">
        <v>44</v>
      </c>
      <c r="F5359" s="245" t="s">
        <v>44</v>
      </c>
      <c r="G5359" s="245" t="s">
        <v>2104</v>
      </c>
      <c r="H5359" s="245" t="s">
        <v>2103</v>
      </c>
      <c r="I5359" s="245" t="s">
        <v>14</v>
      </c>
      <c r="J5359" s="245" t="s">
        <v>59</v>
      </c>
      <c r="K5359" s="246" t="s">
        <v>8997</v>
      </c>
      <c r="L5359" s="245" t="s">
        <v>568</v>
      </c>
    </row>
    <row r="5360" spans="1:12" x14ac:dyDescent="0.25">
      <c r="A5360" s="245" t="s">
        <v>2037</v>
      </c>
      <c r="B5360" s="245" t="s">
        <v>2036</v>
      </c>
      <c r="C5360" s="245" t="s">
        <v>66</v>
      </c>
      <c r="D5360" s="245" t="s">
        <v>2035</v>
      </c>
      <c r="E5360" s="246" t="s">
        <v>44</v>
      </c>
      <c r="F5360" s="245" t="s">
        <v>44</v>
      </c>
      <c r="G5360" s="245" t="s">
        <v>2102</v>
      </c>
      <c r="H5360" s="245" t="s">
        <v>2101</v>
      </c>
      <c r="I5360" s="245" t="s">
        <v>14</v>
      </c>
      <c r="J5360" s="245" t="s">
        <v>59</v>
      </c>
      <c r="K5360" s="246" t="s">
        <v>15443</v>
      </c>
      <c r="L5360" s="245" t="s">
        <v>568</v>
      </c>
    </row>
    <row r="5361" spans="1:12" x14ac:dyDescent="0.25">
      <c r="A5361" s="245" t="s">
        <v>2037</v>
      </c>
      <c r="B5361" s="245" t="s">
        <v>2036</v>
      </c>
      <c r="C5361" s="245" t="s">
        <v>66</v>
      </c>
      <c r="D5361" s="245" t="s">
        <v>2035</v>
      </c>
      <c r="E5361" s="246" t="s">
        <v>44</v>
      </c>
      <c r="F5361" s="245" t="s">
        <v>44</v>
      </c>
      <c r="G5361" s="245" t="s">
        <v>2100</v>
      </c>
      <c r="H5361" s="245" t="s">
        <v>2099</v>
      </c>
      <c r="I5361" s="245" t="s">
        <v>14</v>
      </c>
      <c r="J5361" s="245" t="s">
        <v>59</v>
      </c>
      <c r="K5361" s="246" t="s">
        <v>8257</v>
      </c>
      <c r="L5361" s="245" t="s">
        <v>568</v>
      </c>
    </row>
    <row r="5362" spans="1:12" x14ac:dyDescent="0.25">
      <c r="A5362" s="245" t="s">
        <v>2037</v>
      </c>
      <c r="B5362" s="245" t="s">
        <v>2036</v>
      </c>
      <c r="C5362" s="245" t="s">
        <v>66</v>
      </c>
      <c r="D5362" s="245" t="s">
        <v>2035</v>
      </c>
      <c r="E5362" s="246" t="s">
        <v>44</v>
      </c>
      <c r="F5362" s="245" t="s">
        <v>44</v>
      </c>
      <c r="G5362" s="245" t="s">
        <v>2098</v>
      </c>
      <c r="H5362" s="245" t="s">
        <v>2097</v>
      </c>
      <c r="I5362" s="245" t="s">
        <v>14</v>
      </c>
      <c r="J5362" s="245" t="s">
        <v>59</v>
      </c>
      <c r="K5362" s="246" t="s">
        <v>1355</v>
      </c>
      <c r="L5362" s="245" t="s">
        <v>568</v>
      </c>
    </row>
    <row r="5363" spans="1:12" x14ac:dyDescent="0.25">
      <c r="A5363" s="245" t="s">
        <v>2037</v>
      </c>
      <c r="B5363" s="245" t="s">
        <v>2036</v>
      </c>
      <c r="C5363" s="245" t="s">
        <v>66</v>
      </c>
      <c r="D5363" s="245" t="s">
        <v>2035</v>
      </c>
      <c r="E5363" s="246" t="s">
        <v>44</v>
      </c>
      <c r="F5363" s="245" t="s">
        <v>44</v>
      </c>
      <c r="G5363" s="245" t="s">
        <v>2095</v>
      </c>
      <c r="H5363" s="245" t="s">
        <v>2094</v>
      </c>
      <c r="I5363" s="245" t="s">
        <v>14</v>
      </c>
      <c r="J5363" s="245" t="s">
        <v>59</v>
      </c>
      <c r="K5363" s="246" t="s">
        <v>18533</v>
      </c>
      <c r="L5363" s="245" t="s">
        <v>568</v>
      </c>
    </row>
    <row r="5364" spans="1:12" x14ac:dyDescent="0.25">
      <c r="A5364" s="245" t="s">
        <v>2037</v>
      </c>
      <c r="B5364" s="245" t="s">
        <v>2036</v>
      </c>
      <c r="C5364" s="245" t="s">
        <v>66</v>
      </c>
      <c r="D5364" s="245" t="s">
        <v>2035</v>
      </c>
      <c r="E5364" s="246" t="s">
        <v>44</v>
      </c>
      <c r="F5364" s="245" t="s">
        <v>44</v>
      </c>
      <c r="G5364" s="245" t="s">
        <v>2093</v>
      </c>
      <c r="H5364" s="245" t="s">
        <v>2092</v>
      </c>
      <c r="I5364" s="245" t="s">
        <v>14</v>
      </c>
      <c r="J5364" s="245" t="s">
        <v>59</v>
      </c>
      <c r="K5364" s="246" t="s">
        <v>15443</v>
      </c>
      <c r="L5364" s="245" t="s">
        <v>568</v>
      </c>
    </row>
    <row r="5365" spans="1:12" x14ac:dyDescent="0.25">
      <c r="A5365" s="245" t="s">
        <v>2037</v>
      </c>
      <c r="B5365" s="245" t="s">
        <v>2036</v>
      </c>
      <c r="C5365" s="245" t="s">
        <v>66</v>
      </c>
      <c r="D5365" s="245" t="s">
        <v>2035</v>
      </c>
      <c r="E5365" s="246" t="s">
        <v>44</v>
      </c>
      <c r="F5365" s="245" t="s">
        <v>44</v>
      </c>
      <c r="G5365" s="245" t="s">
        <v>2091</v>
      </c>
      <c r="H5365" s="245" t="s">
        <v>2090</v>
      </c>
      <c r="I5365" s="245" t="s">
        <v>14</v>
      </c>
      <c r="J5365" s="245" t="s">
        <v>59</v>
      </c>
      <c r="K5365" s="246" t="s">
        <v>5037</v>
      </c>
      <c r="L5365" s="245" t="s">
        <v>568</v>
      </c>
    </row>
    <row r="5366" spans="1:12" x14ac:dyDescent="0.25">
      <c r="A5366" s="245" t="s">
        <v>2037</v>
      </c>
      <c r="B5366" s="245" t="s">
        <v>2036</v>
      </c>
      <c r="C5366" s="245" t="s">
        <v>66</v>
      </c>
      <c r="D5366" s="245" t="s">
        <v>2035</v>
      </c>
      <c r="E5366" s="246" t="s">
        <v>44</v>
      </c>
      <c r="F5366" s="245" t="s">
        <v>44</v>
      </c>
      <c r="G5366" s="245" t="s">
        <v>2089</v>
      </c>
      <c r="H5366" s="245" t="s">
        <v>2088</v>
      </c>
      <c r="I5366" s="245" t="s">
        <v>14</v>
      </c>
      <c r="J5366" s="245" t="s">
        <v>569</v>
      </c>
      <c r="K5366" s="246" t="s">
        <v>21039</v>
      </c>
      <c r="L5366" s="245" t="s">
        <v>568</v>
      </c>
    </row>
    <row r="5367" spans="1:12" x14ac:dyDescent="0.25">
      <c r="A5367" s="245" t="s">
        <v>2037</v>
      </c>
      <c r="B5367" s="245" t="s">
        <v>2036</v>
      </c>
      <c r="C5367" s="245" t="s">
        <v>66</v>
      </c>
      <c r="D5367" s="245" t="s">
        <v>2035</v>
      </c>
      <c r="E5367" s="246" t="s">
        <v>44</v>
      </c>
      <c r="F5367" s="245" t="s">
        <v>44</v>
      </c>
      <c r="G5367" s="245" t="s">
        <v>2087</v>
      </c>
      <c r="H5367" s="245" t="s">
        <v>2086</v>
      </c>
      <c r="I5367" s="245" t="s">
        <v>14</v>
      </c>
      <c r="J5367" s="245" t="s">
        <v>569</v>
      </c>
      <c r="K5367" s="246" t="s">
        <v>21040</v>
      </c>
      <c r="L5367" s="245" t="s">
        <v>568</v>
      </c>
    </row>
    <row r="5368" spans="1:12" x14ac:dyDescent="0.25">
      <c r="A5368" s="245" t="s">
        <v>2037</v>
      </c>
      <c r="B5368" s="245" t="s">
        <v>2036</v>
      </c>
      <c r="C5368" s="245" t="s">
        <v>66</v>
      </c>
      <c r="D5368" s="245" t="s">
        <v>2035</v>
      </c>
      <c r="E5368" s="246" t="s">
        <v>44</v>
      </c>
      <c r="F5368" s="245" t="s">
        <v>44</v>
      </c>
      <c r="G5368" s="245" t="s">
        <v>2085</v>
      </c>
      <c r="H5368" s="245" t="s">
        <v>2084</v>
      </c>
      <c r="I5368" s="245" t="s">
        <v>14</v>
      </c>
      <c r="J5368" s="245" t="s">
        <v>569</v>
      </c>
      <c r="K5368" s="246" t="s">
        <v>8349</v>
      </c>
      <c r="L5368" s="245" t="s">
        <v>568</v>
      </c>
    </row>
    <row r="5369" spans="1:12" x14ac:dyDescent="0.25">
      <c r="A5369" s="245" t="s">
        <v>2037</v>
      </c>
      <c r="B5369" s="245" t="s">
        <v>2036</v>
      </c>
      <c r="C5369" s="245" t="s">
        <v>66</v>
      </c>
      <c r="D5369" s="245" t="s">
        <v>2035</v>
      </c>
      <c r="E5369" s="246" t="s">
        <v>44</v>
      </c>
      <c r="F5369" s="245" t="s">
        <v>44</v>
      </c>
      <c r="G5369" s="245" t="s">
        <v>2083</v>
      </c>
      <c r="H5369" s="245" t="s">
        <v>2082</v>
      </c>
      <c r="I5369" s="245" t="s">
        <v>14</v>
      </c>
      <c r="J5369" s="245" t="s">
        <v>569</v>
      </c>
      <c r="K5369" s="246" t="s">
        <v>8812</v>
      </c>
      <c r="L5369" s="245" t="s">
        <v>568</v>
      </c>
    </row>
    <row r="5370" spans="1:12" x14ac:dyDescent="0.25">
      <c r="A5370" s="245" t="s">
        <v>2037</v>
      </c>
      <c r="B5370" s="245" t="s">
        <v>2036</v>
      </c>
      <c r="C5370" s="245" t="s">
        <v>66</v>
      </c>
      <c r="D5370" s="245" t="s">
        <v>2035</v>
      </c>
      <c r="E5370" s="246" t="s">
        <v>44</v>
      </c>
      <c r="F5370" s="245" t="s">
        <v>44</v>
      </c>
      <c r="G5370" s="245" t="s">
        <v>2081</v>
      </c>
      <c r="H5370" s="245" t="s">
        <v>2080</v>
      </c>
      <c r="I5370" s="245" t="s">
        <v>14</v>
      </c>
      <c r="J5370" s="245" t="s">
        <v>569</v>
      </c>
      <c r="K5370" s="246" t="s">
        <v>1378</v>
      </c>
      <c r="L5370" s="245" t="s">
        <v>568</v>
      </c>
    </row>
    <row r="5371" spans="1:12" x14ac:dyDescent="0.25">
      <c r="A5371" s="245" t="s">
        <v>2037</v>
      </c>
      <c r="B5371" s="245" t="s">
        <v>2036</v>
      </c>
      <c r="C5371" s="245" t="s">
        <v>66</v>
      </c>
      <c r="D5371" s="245" t="s">
        <v>2035</v>
      </c>
      <c r="E5371" s="246" t="s">
        <v>44</v>
      </c>
      <c r="F5371" s="245" t="s">
        <v>44</v>
      </c>
      <c r="G5371" s="245" t="s">
        <v>2079</v>
      </c>
      <c r="H5371" s="245" t="s">
        <v>2078</v>
      </c>
      <c r="I5371" s="245" t="s">
        <v>14</v>
      </c>
      <c r="J5371" s="245" t="s">
        <v>569</v>
      </c>
      <c r="K5371" s="246" t="s">
        <v>8988</v>
      </c>
      <c r="L5371" s="245" t="s">
        <v>568</v>
      </c>
    </row>
    <row r="5372" spans="1:12" x14ac:dyDescent="0.25">
      <c r="A5372" s="245" t="s">
        <v>2037</v>
      </c>
      <c r="B5372" s="245" t="s">
        <v>2036</v>
      </c>
      <c r="C5372" s="245" t="s">
        <v>66</v>
      </c>
      <c r="D5372" s="245" t="s">
        <v>2035</v>
      </c>
      <c r="E5372" s="246" t="s">
        <v>44</v>
      </c>
      <c r="F5372" s="245" t="s">
        <v>44</v>
      </c>
      <c r="G5372" s="245" t="s">
        <v>2077</v>
      </c>
      <c r="H5372" s="245" t="s">
        <v>2076</v>
      </c>
      <c r="I5372" s="245" t="s">
        <v>14</v>
      </c>
      <c r="J5372" s="245" t="s">
        <v>569</v>
      </c>
      <c r="K5372" s="246" t="s">
        <v>21041</v>
      </c>
      <c r="L5372" s="245" t="s">
        <v>568</v>
      </c>
    </row>
    <row r="5373" spans="1:12" x14ac:dyDescent="0.25">
      <c r="A5373" s="245" t="s">
        <v>2037</v>
      </c>
      <c r="B5373" s="245" t="s">
        <v>2036</v>
      </c>
      <c r="C5373" s="245" t="s">
        <v>66</v>
      </c>
      <c r="D5373" s="245" t="s">
        <v>2035</v>
      </c>
      <c r="E5373" s="246" t="s">
        <v>44</v>
      </c>
      <c r="F5373" s="245" t="s">
        <v>44</v>
      </c>
      <c r="G5373" s="245" t="s">
        <v>2074</v>
      </c>
      <c r="H5373" s="245" t="s">
        <v>2073</v>
      </c>
      <c r="I5373" s="245" t="s">
        <v>14</v>
      </c>
      <c r="J5373" s="245" t="s">
        <v>569</v>
      </c>
      <c r="K5373" s="246" t="s">
        <v>21040</v>
      </c>
      <c r="L5373" s="245" t="s">
        <v>568</v>
      </c>
    </row>
    <row r="5374" spans="1:12" x14ac:dyDescent="0.25">
      <c r="A5374" s="245" t="s">
        <v>2037</v>
      </c>
      <c r="B5374" s="245" t="s">
        <v>2036</v>
      </c>
      <c r="C5374" s="245" t="s">
        <v>66</v>
      </c>
      <c r="D5374" s="245" t="s">
        <v>2035</v>
      </c>
      <c r="E5374" s="246" t="s">
        <v>44</v>
      </c>
      <c r="F5374" s="245" t="s">
        <v>44</v>
      </c>
      <c r="G5374" s="245" t="s">
        <v>2072</v>
      </c>
      <c r="H5374" s="245" t="s">
        <v>2071</v>
      </c>
      <c r="I5374" s="245" t="s">
        <v>14</v>
      </c>
      <c r="J5374" s="245" t="s">
        <v>569</v>
      </c>
      <c r="K5374" s="246" t="s">
        <v>1645</v>
      </c>
      <c r="L5374" s="245" t="s">
        <v>568</v>
      </c>
    </row>
    <row r="5375" spans="1:12" x14ac:dyDescent="0.25">
      <c r="A5375" s="245" t="s">
        <v>2037</v>
      </c>
      <c r="B5375" s="245" t="s">
        <v>2036</v>
      </c>
      <c r="C5375" s="245" t="s">
        <v>66</v>
      </c>
      <c r="D5375" s="245" t="s">
        <v>2035</v>
      </c>
      <c r="E5375" s="246" t="s">
        <v>44</v>
      </c>
      <c r="F5375" s="245" t="s">
        <v>44</v>
      </c>
      <c r="G5375" s="245" t="s">
        <v>2070</v>
      </c>
      <c r="H5375" s="245" t="s">
        <v>2069</v>
      </c>
      <c r="I5375" s="245" t="s">
        <v>14</v>
      </c>
      <c r="J5375" s="245" t="s">
        <v>569</v>
      </c>
      <c r="K5375" s="246" t="s">
        <v>2791</v>
      </c>
      <c r="L5375" s="245" t="s">
        <v>568</v>
      </c>
    </row>
    <row r="5376" spans="1:12" x14ac:dyDescent="0.25">
      <c r="A5376" s="245" t="s">
        <v>2037</v>
      </c>
      <c r="B5376" s="245" t="s">
        <v>2036</v>
      </c>
      <c r="C5376" s="245" t="s">
        <v>66</v>
      </c>
      <c r="D5376" s="245" t="s">
        <v>2035</v>
      </c>
      <c r="E5376" s="246" t="s">
        <v>44</v>
      </c>
      <c r="F5376" s="245" t="s">
        <v>44</v>
      </c>
      <c r="G5376" s="245" t="s">
        <v>2068</v>
      </c>
      <c r="H5376" s="245" t="s">
        <v>2067</v>
      </c>
      <c r="I5376" s="245" t="s">
        <v>14</v>
      </c>
      <c r="J5376" s="245" t="s">
        <v>569</v>
      </c>
      <c r="K5376" s="246" t="s">
        <v>9513</v>
      </c>
      <c r="L5376" s="245" t="s">
        <v>568</v>
      </c>
    </row>
    <row r="5377" spans="1:12" x14ac:dyDescent="0.25">
      <c r="A5377" s="245" t="s">
        <v>2037</v>
      </c>
      <c r="B5377" s="245" t="s">
        <v>2036</v>
      </c>
      <c r="C5377" s="245" t="s">
        <v>66</v>
      </c>
      <c r="D5377" s="245" t="s">
        <v>2035</v>
      </c>
      <c r="E5377" s="246" t="s">
        <v>44</v>
      </c>
      <c r="F5377" s="245" t="s">
        <v>44</v>
      </c>
      <c r="G5377" s="245" t="s">
        <v>2066</v>
      </c>
      <c r="H5377" s="245" t="s">
        <v>2065</v>
      </c>
      <c r="I5377" s="245" t="s">
        <v>14</v>
      </c>
      <c r="J5377" s="245" t="s">
        <v>569</v>
      </c>
      <c r="K5377" s="246" t="s">
        <v>1995</v>
      </c>
      <c r="L5377" s="245" t="s">
        <v>568</v>
      </c>
    </row>
    <row r="5378" spans="1:12" x14ac:dyDescent="0.25">
      <c r="A5378" s="245" t="s">
        <v>2037</v>
      </c>
      <c r="B5378" s="245" t="s">
        <v>2036</v>
      </c>
      <c r="C5378" s="245" t="s">
        <v>66</v>
      </c>
      <c r="D5378" s="245" t="s">
        <v>2035</v>
      </c>
      <c r="E5378" s="246" t="s">
        <v>44</v>
      </c>
      <c r="F5378" s="245" t="s">
        <v>44</v>
      </c>
      <c r="G5378" s="245" t="s">
        <v>2064</v>
      </c>
      <c r="H5378" s="245" t="s">
        <v>2063</v>
      </c>
      <c r="I5378" s="245" t="s">
        <v>24</v>
      </c>
      <c r="J5378" s="245" t="s">
        <v>59</v>
      </c>
      <c r="K5378" s="246" t="s">
        <v>5044</v>
      </c>
      <c r="L5378" s="245" t="s">
        <v>568</v>
      </c>
    </row>
    <row r="5379" spans="1:12" x14ac:dyDescent="0.25">
      <c r="A5379" s="245" t="s">
        <v>2037</v>
      </c>
      <c r="B5379" s="245" t="s">
        <v>2036</v>
      </c>
      <c r="C5379" s="245" t="s">
        <v>66</v>
      </c>
      <c r="D5379" s="245" t="s">
        <v>2035</v>
      </c>
      <c r="E5379" s="246" t="s">
        <v>44</v>
      </c>
      <c r="F5379" s="245" t="s">
        <v>44</v>
      </c>
      <c r="G5379" s="245" t="s">
        <v>2062</v>
      </c>
      <c r="H5379" s="245" t="s">
        <v>2061</v>
      </c>
      <c r="I5379" s="245" t="s">
        <v>24</v>
      </c>
      <c r="J5379" s="245" t="s">
        <v>59</v>
      </c>
      <c r="K5379" s="246" t="s">
        <v>21042</v>
      </c>
      <c r="L5379" s="245" t="s">
        <v>568</v>
      </c>
    </row>
    <row r="5380" spans="1:12" x14ac:dyDescent="0.25">
      <c r="A5380" s="245" t="s">
        <v>2037</v>
      </c>
      <c r="B5380" s="245" t="s">
        <v>2036</v>
      </c>
      <c r="C5380" s="245" t="s">
        <v>66</v>
      </c>
      <c r="D5380" s="245" t="s">
        <v>2035</v>
      </c>
      <c r="E5380" s="246" t="s">
        <v>44</v>
      </c>
      <c r="F5380" s="245" t="s">
        <v>44</v>
      </c>
      <c r="G5380" s="245" t="s">
        <v>2060</v>
      </c>
      <c r="H5380" s="245" t="s">
        <v>2059</v>
      </c>
      <c r="I5380" s="245" t="s">
        <v>24</v>
      </c>
      <c r="J5380" s="245" t="s">
        <v>59</v>
      </c>
      <c r="K5380" s="246" t="s">
        <v>5037</v>
      </c>
      <c r="L5380" s="245" t="s">
        <v>568</v>
      </c>
    </row>
    <row r="5381" spans="1:12" x14ac:dyDescent="0.25">
      <c r="A5381" s="245" t="s">
        <v>2037</v>
      </c>
      <c r="B5381" s="245" t="s">
        <v>2036</v>
      </c>
      <c r="C5381" s="245" t="s">
        <v>66</v>
      </c>
      <c r="D5381" s="245" t="s">
        <v>2035</v>
      </c>
      <c r="E5381" s="246" t="s">
        <v>44</v>
      </c>
      <c r="F5381" s="245" t="s">
        <v>44</v>
      </c>
      <c r="G5381" s="245" t="s">
        <v>2058</v>
      </c>
      <c r="H5381" s="245" t="s">
        <v>2057</v>
      </c>
      <c r="I5381" s="245" t="s">
        <v>24</v>
      </c>
      <c r="J5381" s="245" t="s">
        <v>59</v>
      </c>
      <c r="K5381" s="246" t="s">
        <v>16318</v>
      </c>
      <c r="L5381" s="245" t="s">
        <v>568</v>
      </c>
    </row>
    <row r="5382" spans="1:12" x14ac:dyDescent="0.25">
      <c r="A5382" s="245" t="s">
        <v>2037</v>
      </c>
      <c r="B5382" s="245" t="s">
        <v>2036</v>
      </c>
      <c r="C5382" s="245" t="s">
        <v>66</v>
      </c>
      <c r="D5382" s="245" t="s">
        <v>2035</v>
      </c>
      <c r="E5382" s="246" t="s">
        <v>44</v>
      </c>
      <c r="F5382" s="245" t="s">
        <v>44</v>
      </c>
      <c r="G5382" s="245" t="s">
        <v>2056</v>
      </c>
      <c r="H5382" s="245" t="s">
        <v>2055</v>
      </c>
      <c r="I5382" s="245" t="s">
        <v>24</v>
      </c>
      <c r="J5382" s="245" t="s">
        <v>59</v>
      </c>
      <c r="K5382" s="246" t="s">
        <v>9063</v>
      </c>
      <c r="L5382" s="245" t="s">
        <v>568</v>
      </c>
    </row>
    <row r="5383" spans="1:12" x14ac:dyDescent="0.25">
      <c r="A5383" s="245" t="s">
        <v>2037</v>
      </c>
      <c r="B5383" s="245" t="s">
        <v>2036</v>
      </c>
      <c r="C5383" s="245" t="s">
        <v>66</v>
      </c>
      <c r="D5383" s="245" t="s">
        <v>2035</v>
      </c>
      <c r="E5383" s="246" t="s">
        <v>44</v>
      </c>
      <c r="F5383" s="245" t="s">
        <v>44</v>
      </c>
      <c r="G5383" s="245" t="s">
        <v>2054</v>
      </c>
      <c r="H5383" s="245" t="s">
        <v>2053</v>
      </c>
      <c r="I5383" s="245" t="s">
        <v>14</v>
      </c>
      <c r="J5383" s="245" t="s">
        <v>59</v>
      </c>
      <c r="K5383" s="246" t="s">
        <v>4089</v>
      </c>
      <c r="L5383" s="245" t="s">
        <v>568</v>
      </c>
    </row>
    <row r="5384" spans="1:12" x14ac:dyDescent="0.25">
      <c r="A5384" s="245" t="s">
        <v>2037</v>
      </c>
      <c r="B5384" s="245" t="s">
        <v>2036</v>
      </c>
      <c r="C5384" s="245" t="s">
        <v>66</v>
      </c>
      <c r="D5384" s="245" t="s">
        <v>2035</v>
      </c>
      <c r="E5384" s="246" t="s">
        <v>44</v>
      </c>
      <c r="F5384" s="245" t="s">
        <v>44</v>
      </c>
      <c r="G5384" s="245" t="s">
        <v>2052</v>
      </c>
      <c r="H5384" s="245" t="s">
        <v>2051</v>
      </c>
      <c r="I5384" s="245" t="s">
        <v>24</v>
      </c>
      <c r="J5384" s="245" t="s">
        <v>569</v>
      </c>
      <c r="K5384" s="246" t="s">
        <v>21043</v>
      </c>
      <c r="L5384" s="245" t="s">
        <v>568</v>
      </c>
    </row>
    <row r="5385" spans="1:12" x14ac:dyDescent="0.25">
      <c r="A5385" s="245" t="s">
        <v>2037</v>
      </c>
      <c r="B5385" s="245" t="s">
        <v>2036</v>
      </c>
      <c r="C5385" s="245" t="s">
        <v>66</v>
      </c>
      <c r="D5385" s="245" t="s">
        <v>2035</v>
      </c>
      <c r="E5385" s="246" t="s">
        <v>44</v>
      </c>
      <c r="F5385" s="245" t="s">
        <v>44</v>
      </c>
      <c r="G5385" s="245" t="s">
        <v>2050</v>
      </c>
      <c r="H5385" s="245" t="s">
        <v>2049</v>
      </c>
      <c r="I5385" s="245" t="s">
        <v>24</v>
      </c>
      <c r="J5385" s="245" t="s">
        <v>569</v>
      </c>
      <c r="K5385" s="246" t="s">
        <v>21044</v>
      </c>
      <c r="L5385" s="245" t="s">
        <v>568</v>
      </c>
    </row>
    <row r="5386" spans="1:12" x14ac:dyDescent="0.25">
      <c r="A5386" s="245" t="s">
        <v>2037</v>
      </c>
      <c r="B5386" s="245" t="s">
        <v>2036</v>
      </c>
      <c r="C5386" s="245" t="s">
        <v>66</v>
      </c>
      <c r="D5386" s="245" t="s">
        <v>2035</v>
      </c>
      <c r="E5386" s="246" t="s">
        <v>44</v>
      </c>
      <c r="F5386" s="245" t="s">
        <v>44</v>
      </c>
      <c r="G5386" s="245" t="s">
        <v>2048</v>
      </c>
      <c r="H5386" s="245" t="s">
        <v>2047</v>
      </c>
      <c r="I5386" s="245" t="s">
        <v>24</v>
      </c>
      <c r="J5386" s="245" t="s">
        <v>569</v>
      </c>
      <c r="K5386" s="246" t="s">
        <v>21045</v>
      </c>
      <c r="L5386" s="245" t="s">
        <v>568</v>
      </c>
    </row>
    <row r="5387" spans="1:12" x14ac:dyDescent="0.25">
      <c r="A5387" s="245" t="s">
        <v>2037</v>
      </c>
      <c r="B5387" s="245" t="s">
        <v>2036</v>
      </c>
      <c r="C5387" s="245" t="s">
        <v>66</v>
      </c>
      <c r="D5387" s="245" t="s">
        <v>2035</v>
      </c>
      <c r="E5387" s="246" t="s">
        <v>44</v>
      </c>
      <c r="F5387" s="245" t="s">
        <v>44</v>
      </c>
      <c r="G5387" s="245" t="s">
        <v>2046</v>
      </c>
      <c r="H5387" s="245" t="s">
        <v>2045</v>
      </c>
      <c r="I5387" s="245" t="s">
        <v>24</v>
      </c>
      <c r="J5387" s="245" t="s">
        <v>569</v>
      </c>
      <c r="K5387" s="246" t="s">
        <v>21046</v>
      </c>
      <c r="L5387" s="245" t="s">
        <v>568</v>
      </c>
    </row>
    <row r="5388" spans="1:12" x14ac:dyDescent="0.25">
      <c r="A5388" s="245" t="s">
        <v>2037</v>
      </c>
      <c r="B5388" s="245" t="s">
        <v>2036</v>
      </c>
      <c r="C5388" s="245" t="s">
        <v>66</v>
      </c>
      <c r="D5388" s="245" t="s">
        <v>2035</v>
      </c>
      <c r="E5388" s="246" t="s">
        <v>44</v>
      </c>
      <c r="F5388" s="245" t="s">
        <v>44</v>
      </c>
      <c r="G5388" s="245" t="s">
        <v>2044</v>
      </c>
      <c r="H5388" s="245" t="s">
        <v>2043</v>
      </c>
      <c r="I5388" s="245" t="s">
        <v>24</v>
      </c>
      <c r="J5388" s="245" t="s">
        <v>59</v>
      </c>
      <c r="K5388" s="246" t="s">
        <v>5052</v>
      </c>
      <c r="L5388" s="245" t="s">
        <v>568</v>
      </c>
    </row>
    <row r="5389" spans="1:12" x14ac:dyDescent="0.25">
      <c r="A5389" s="245" t="s">
        <v>2037</v>
      </c>
      <c r="B5389" s="245" t="s">
        <v>2036</v>
      </c>
      <c r="C5389" s="245" t="s">
        <v>66</v>
      </c>
      <c r="D5389" s="245" t="s">
        <v>2035</v>
      </c>
      <c r="E5389" s="246" t="s">
        <v>44</v>
      </c>
      <c r="F5389" s="245" t="s">
        <v>44</v>
      </c>
      <c r="G5389" s="245" t="s">
        <v>2042</v>
      </c>
      <c r="H5389" s="245" t="s">
        <v>13319</v>
      </c>
      <c r="I5389" s="245" t="s">
        <v>11</v>
      </c>
      <c r="J5389" s="245" t="s">
        <v>569</v>
      </c>
      <c r="K5389" s="246" t="s">
        <v>8837</v>
      </c>
      <c r="L5389" s="245" t="s">
        <v>568</v>
      </c>
    </row>
    <row r="5390" spans="1:12" x14ac:dyDescent="0.25">
      <c r="A5390" s="245" t="s">
        <v>2037</v>
      </c>
      <c r="B5390" s="245" t="s">
        <v>2036</v>
      </c>
      <c r="C5390" s="245" t="s">
        <v>66</v>
      </c>
      <c r="D5390" s="245" t="s">
        <v>2035</v>
      </c>
      <c r="E5390" s="246" t="s">
        <v>44</v>
      </c>
      <c r="F5390" s="245" t="s">
        <v>44</v>
      </c>
      <c r="G5390" s="245" t="s">
        <v>2041</v>
      </c>
      <c r="H5390" s="245" t="s">
        <v>13320</v>
      </c>
      <c r="I5390" s="245" t="s">
        <v>11</v>
      </c>
      <c r="J5390" s="245" t="s">
        <v>569</v>
      </c>
      <c r="K5390" s="246" t="s">
        <v>9467</v>
      </c>
      <c r="L5390" s="245" t="s">
        <v>568</v>
      </c>
    </row>
    <row r="5391" spans="1:12" x14ac:dyDescent="0.25">
      <c r="A5391" s="245" t="s">
        <v>2037</v>
      </c>
      <c r="B5391" s="245" t="s">
        <v>2036</v>
      </c>
      <c r="C5391" s="245" t="s">
        <v>66</v>
      </c>
      <c r="D5391" s="245" t="s">
        <v>2035</v>
      </c>
      <c r="E5391" s="246" t="s">
        <v>44</v>
      </c>
      <c r="F5391" s="245" t="s">
        <v>44</v>
      </c>
      <c r="G5391" s="245" t="s">
        <v>2040</v>
      </c>
      <c r="H5391" s="245" t="s">
        <v>13321</v>
      </c>
      <c r="I5391" s="245" t="s">
        <v>11</v>
      </c>
      <c r="J5391" s="245" t="s">
        <v>569</v>
      </c>
      <c r="K5391" s="246" t="s">
        <v>1245</v>
      </c>
      <c r="L5391" s="245" t="s">
        <v>568</v>
      </c>
    </row>
    <row r="5392" spans="1:12" x14ac:dyDescent="0.25">
      <c r="A5392" s="245" t="s">
        <v>2037</v>
      </c>
      <c r="B5392" s="245" t="s">
        <v>2036</v>
      </c>
      <c r="C5392" s="245" t="s">
        <v>66</v>
      </c>
      <c r="D5392" s="245" t="s">
        <v>2035</v>
      </c>
      <c r="E5392" s="246" t="s">
        <v>44</v>
      </c>
      <c r="F5392" s="245" t="s">
        <v>44</v>
      </c>
      <c r="G5392" s="245" t="s">
        <v>2039</v>
      </c>
      <c r="H5392" s="245" t="s">
        <v>13323</v>
      </c>
      <c r="I5392" s="245" t="s">
        <v>14</v>
      </c>
      <c r="J5392" s="245" t="s">
        <v>569</v>
      </c>
      <c r="K5392" s="246" t="s">
        <v>10210</v>
      </c>
      <c r="L5392" s="245" t="s">
        <v>568</v>
      </c>
    </row>
    <row r="5393" spans="1:12" x14ac:dyDescent="0.25">
      <c r="A5393" s="245" t="s">
        <v>2037</v>
      </c>
      <c r="B5393" s="245" t="s">
        <v>2036</v>
      </c>
      <c r="C5393" s="245" t="s">
        <v>66</v>
      </c>
      <c r="D5393" s="245" t="s">
        <v>2035</v>
      </c>
      <c r="E5393" s="246" t="s">
        <v>44</v>
      </c>
      <c r="F5393" s="245" t="s">
        <v>44</v>
      </c>
      <c r="G5393" s="245" t="s">
        <v>2038</v>
      </c>
      <c r="H5393" s="245" t="s">
        <v>21047</v>
      </c>
      <c r="I5393" s="245" t="s">
        <v>14</v>
      </c>
      <c r="J5393" s="245" t="s">
        <v>569</v>
      </c>
      <c r="K5393" s="246" t="s">
        <v>9545</v>
      </c>
      <c r="L5393" s="245" t="s">
        <v>568</v>
      </c>
    </row>
    <row r="5394" spans="1:12" x14ac:dyDescent="0.25">
      <c r="A5394" s="245" t="s">
        <v>2037</v>
      </c>
      <c r="B5394" s="245" t="s">
        <v>2036</v>
      </c>
      <c r="C5394" s="245" t="s">
        <v>66</v>
      </c>
      <c r="D5394" s="245" t="s">
        <v>2035</v>
      </c>
      <c r="E5394" s="246" t="s">
        <v>44</v>
      </c>
      <c r="F5394" s="245" t="s">
        <v>44</v>
      </c>
      <c r="G5394" s="245" t="s">
        <v>21048</v>
      </c>
      <c r="H5394" s="245" t="s">
        <v>21049</v>
      </c>
      <c r="I5394" s="245" t="s">
        <v>24</v>
      </c>
      <c r="J5394" s="245" t="s">
        <v>569</v>
      </c>
      <c r="K5394" s="246" t="s">
        <v>21050</v>
      </c>
      <c r="L5394" s="245" t="s">
        <v>568</v>
      </c>
    </row>
    <row r="5395" spans="1:12" x14ac:dyDescent="0.25">
      <c r="A5395" s="245" t="s">
        <v>2037</v>
      </c>
      <c r="B5395" s="245" t="s">
        <v>2036</v>
      </c>
      <c r="C5395" s="245" t="s">
        <v>66</v>
      </c>
      <c r="D5395" s="245" t="s">
        <v>2035</v>
      </c>
      <c r="E5395" s="246" t="s">
        <v>44</v>
      </c>
      <c r="F5395" s="245" t="s">
        <v>44</v>
      </c>
      <c r="G5395" s="245" t="s">
        <v>13324</v>
      </c>
      <c r="H5395" s="245" t="s">
        <v>13325</v>
      </c>
      <c r="I5395" s="245" t="s">
        <v>24</v>
      </c>
      <c r="J5395" s="245" t="s">
        <v>569</v>
      </c>
      <c r="K5395" s="246" t="s">
        <v>21051</v>
      </c>
      <c r="L5395" s="245" t="s">
        <v>568</v>
      </c>
    </row>
    <row r="5396" spans="1:12" x14ac:dyDescent="0.25">
      <c r="A5396" s="245" t="s">
        <v>2037</v>
      </c>
      <c r="B5396" s="245" t="s">
        <v>2036</v>
      </c>
      <c r="C5396" s="245" t="s">
        <v>66</v>
      </c>
      <c r="D5396" s="245" t="s">
        <v>2035</v>
      </c>
      <c r="E5396" s="246" t="s">
        <v>44</v>
      </c>
      <c r="F5396" s="245" t="s">
        <v>44</v>
      </c>
      <c r="G5396" s="245" t="s">
        <v>13326</v>
      </c>
      <c r="H5396" s="245" t="s">
        <v>13327</v>
      </c>
      <c r="I5396" s="245" t="s">
        <v>24</v>
      </c>
      <c r="J5396" s="245" t="s">
        <v>569</v>
      </c>
      <c r="K5396" s="246" t="s">
        <v>21052</v>
      </c>
      <c r="L5396" s="245" t="s">
        <v>568</v>
      </c>
    </row>
    <row r="5397" spans="1:12" x14ac:dyDescent="0.25">
      <c r="A5397" s="245" t="s">
        <v>2037</v>
      </c>
      <c r="B5397" s="245" t="s">
        <v>2036</v>
      </c>
      <c r="C5397" s="245" t="s">
        <v>66</v>
      </c>
      <c r="D5397" s="245" t="s">
        <v>2035</v>
      </c>
      <c r="E5397" s="246" t="s">
        <v>44</v>
      </c>
      <c r="F5397" s="245" t="s">
        <v>44</v>
      </c>
      <c r="G5397" s="245" t="s">
        <v>13328</v>
      </c>
      <c r="H5397" s="245" t="s">
        <v>13329</v>
      </c>
      <c r="I5397" s="245" t="s">
        <v>24</v>
      </c>
      <c r="J5397" s="245" t="s">
        <v>569</v>
      </c>
      <c r="K5397" s="246" t="s">
        <v>21053</v>
      </c>
      <c r="L5397" s="245" t="s">
        <v>568</v>
      </c>
    </row>
    <row r="5398" spans="1:12" x14ac:dyDescent="0.25">
      <c r="A5398" s="245" t="s">
        <v>2037</v>
      </c>
      <c r="B5398" s="245" t="s">
        <v>2036</v>
      </c>
      <c r="C5398" s="245" t="s">
        <v>66</v>
      </c>
      <c r="D5398" s="245" t="s">
        <v>2035</v>
      </c>
      <c r="E5398" s="246" t="s">
        <v>44</v>
      </c>
      <c r="F5398" s="245" t="s">
        <v>44</v>
      </c>
      <c r="G5398" s="245" t="s">
        <v>13330</v>
      </c>
      <c r="H5398" s="245" t="s">
        <v>13331</v>
      </c>
      <c r="I5398" s="245" t="s">
        <v>24</v>
      </c>
      <c r="J5398" s="245" t="s">
        <v>569</v>
      </c>
      <c r="K5398" s="246" t="s">
        <v>21054</v>
      </c>
      <c r="L5398" s="245" t="s">
        <v>568</v>
      </c>
    </row>
    <row r="5399" spans="1:12" x14ac:dyDescent="0.25">
      <c r="A5399" s="245" t="s">
        <v>2037</v>
      </c>
      <c r="B5399" s="245" t="s">
        <v>2036</v>
      </c>
      <c r="C5399" s="245" t="s">
        <v>66</v>
      </c>
      <c r="D5399" s="245" t="s">
        <v>2035</v>
      </c>
      <c r="E5399" s="246" t="s">
        <v>44</v>
      </c>
      <c r="F5399" s="245" t="s">
        <v>44</v>
      </c>
      <c r="G5399" s="245" t="s">
        <v>13332</v>
      </c>
      <c r="H5399" s="245" t="s">
        <v>13333</v>
      </c>
      <c r="I5399" s="245" t="s">
        <v>24</v>
      </c>
      <c r="J5399" s="245" t="s">
        <v>569</v>
      </c>
      <c r="K5399" s="246" t="s">
        <v>21055</v>
      </c>
      <c r="L5399" s="245" t="s">
        <v>568</v>
      </c>
    </row>
    <row r="5400" spans="1:12" x14ac:dyDescent="0.25">
      <c r="A5400" s="245" t="s">
        <v>2037</v>
      </c>
      <c r="B5400" s="245" t="s">
        <v>2036</v>
      </c>
      <c r="C5400" s="245" t="s">
        <v>66</v>
      </c>
      <c r="D5400" s="245" t="s">
        <v>2035</v>
      </c>
      <c r="E5400" s="246" t="s">
        <v>44</v>
      </c>
      <c r="F5400" s="245" t="s">
        <v>44</v>
      </c>
      <c r="G5400" s="245" t="s">
        <v>13334</v>
      </c>
      <c r="H5400" s="245" t="s">
        <v>13335</v>
      </c>
      <c r="I5400" s="245" t="s">
        <v>24</v>
      </c>
      <c r="J5400" s="245" t="s">
        <v>569</v>
      </c>
      <c r="K5400" s="246" t="s">
        <v>21056</v>
      </c>
      <c r="L5400" s="245" t="s">
        <v>568</v>
      </c>
    </row>
    <row r="5401" spans="1:12" x14ac:dyDescent="0.25">
      <c r="A5401" s="245" t="s">
        <v>2037</v>
      </c>
      <c r="B5401" s="245" t="s">
        <v>2036</v>
      </c>
      <c r="C5401" s="245" t="s">
        <v>66</v>
      </c>
      <c r="D5401" s="245" t="s">
        <v>2035</v>
      </c>
      <c r="E5401" s="246" t="s">
        <v>44</v>
      </c>
      <c r="F5401" s="245" t="s">
        <v>44</v>
      </c>
      <c r="G5401" s="245" t="s">
        <v>13336</v>
      </c>
      <c r="H5401" s="245" t="s">
        <v>13337</v>
      </c>
      <c r="I5401" s="245" t="s">
        <v>24</v>
      </c>
      <c r="J5401" s="245" t="s">
        <v>569</v>
      </c>
      <c r="K5401" s="246" t="s">
        <v>21057</v>
      </c>
      <c r="L5401" s="245" t="s">
        <v>568</v>
      </c>
    </row>
    <row r="5402" spans="1:12" x14ac:dyDescent="0.25">
      <c r="A5402" s="245" t="s">
        <v>2037</v>
      </c>
      <c r="B5402" s="245" t="s">
        <v>2036</v>
      </c>
      <c r="C5402" s="245" t="s">
        <v>66</v>
      </c>
      <c r="D5402" s="245" t="s">
        <v>2035</v>
      </c>
      <c r="E5402" s="246" t="s">
        <v>44</v>
      </c>
      <c r="F5402" s="245" t="s">
        <v>44</v>
      </c>
      <c r="G5402" s="245" t="s">
        <v>13338</v>
      </c>
      <c r="H5402" s="245" t="s">
        <v>13339</v>
      </c>
      <c r="I5402" s="245" t="s">
        <v>24</v>
      </c>
      <c r="J5402" s="245" t="s">
        <v>569</v>
      </c>
      <c r="K5402" s="246" t="s">
        <v>21058</v>
      </c>
      <c r="L5402" s="245" t="s">
        <v>568</v>
      </c>
    </row>
    <row r="5403" spans="1:12" x14ac:dyDescent="0.25">
      <c r="A5403" s="245" t="s">
        <v>2037</v>
      </c>
      <c r="B5403" s="245" t="s">
        <v>2036</v>
      </c>
      <c r="C5403" s="245" t="s">
        <v>66</v>
      </c>
      <c r="D5403" s="245" t="s">
        <v>2035</v>
      </c>
      <c r="E5403" s="246" t="s">
        <v>44</v>
      </c>
      <c r="F5403" s="245" t="s">
        <v>44</v>
      </c>
      <c r="G5403" s="245" t="s">
        <v>13340</v>
      </c>
      <c r="H5403" s="245" t="s">
        <v>13341</v>
      </c>
      <c r="I5403" s="245" t="s">
        <v>24</v>
      </c>
      <c r="J5403" s="245" t="s">
        <v>569</v>
      </c>
      <c r="K5403" s="246" t="s">
        <v>21059</v>
      </c>
      <c r="L5403" s="245" t="s">
        <v>568</v>
      </c>
    </row>
    <row r="5404" spans="1:12" x14ac:dyDescent="0.25">
      <c r="A5404" s="245" t="s">
        <v>2037</v>
      </c>
      <c r="B5404" s="245" t="s">
        <v>2036</v>
      </c>
      <c r="C5404" s="245" t="s">
        <v>66</v>
      </c>
      <c r="D5404" s="245" t="s">
        <v>2035</v>
      </c>
      <c r="E5404" s="246" t="s">
        <v>44</v>
      </c>
      <c r="F5404" s="245" t="s">
        <v>44</v>
      </c>
      <c r="G5404" s="245" t="s">
        <v>13342</v>
      </c>
      <c r="H5404" s="245" t="s">
        <v>13343</v>
      </c>
      <c r="I5404" s="245" t="s">
        <v>24</v>
      </c>
      <c r="J5404" s="245" t="s">
        <v>569</v>
      </c>
      <c r="K5404" s="246" t="s">
        <v>21060</v>
      </c>
      <c r="L5404" s="245" t="s">
        <v>568</v>
      </c>
    </row>
    <row r="5405" spans="1:12" x14ac:dyDescent="0.25">
      <c r="A5405" s="245" t="s">
        <v>2037</v>
      </c>
      <c r="B5405" s="245" t="s">
        <v>2036</v>
      </c>
      <c r="C5405" s="245" t="s">
        <v>66</v>
      </c>
      <c r="D5405" s="245" t="s">
        <v>2035</v>
      </c>
      <c r="E5405" s="246" t="s">
        <v>44</v>
      </c>
      <c r="F5405" s="245" t="s">
        <v>44</v>
      </c>
      <c r="G5405" s="245" t="s">
        <v>13345</v>
      </c>
      <c r="H5405" s="245" t="s">
        <v>13346</v>
      </c>
      <c r="I5405" s="245" t="s">
        <v>24</v>
      </c>
      <c r="J5405" s="245" t="s">
        <v>569</v>
      </c>
      <c r="K5405" s="246" t="s">
        <v>21061</v>
      </c>
      <c r="L5405" s="245" t="s">
        <v>568</v>
      </c>
    </row>
    <row r="5406" spans="1:12" x14ac:dyDescent="0.25">
      <c r="A5406" s="245" t="s">
        <v>2037</v>
      </c>
      <c r="B5406" s="245" t="s">
        <v>2036</v>
      </c>
      <c r="C5406" s="245" t="s">
        <v>66</v>
      </c>
      <c r="D5406" s="245" t="s">
        <v>2035</v>
      </c>
      <c r="E5406" s="246" t="s">
        <v>44</v>
      </c>
      <c r="F5406" s="245" t="s">
        <v>44</v>
      </c>
      <c r="G5406" s="245" t="s">
        <v>13348</v>
      </c>
      <c r="H5406" s="245" t="s">
        <v>13349</v>
      </c>
      <c r="I5406" s="245" t="s">
        <v>24</v>
      </c>
      <c r="J5406" s="245" t="s">
        <v>569</v>
      </c>
      <c r="K5406" s="246" t="s">
        <v>21062</v>
      </c>
      <c r="L5406" s="245" t="s">
        <v>568</v>
      </c>
    </row>
    <row r="5407" spans="1:12" x14ac:dyDescent="0.25">
      <c r="A5407" s="245" t="s">
        <v>2037</v>
      </c>
      <c r="B5407" s="245" t="s">
        <v>2036</v>
      </c>
      <c r="C5407" s="245" t="s">
        <v>66</v>
      </c>
      <c r="D5407" s="245" t="s">
        <v>2035</v>
      </c>
      <c r="E5407" s="246" t="s">
        <v>44</v>
      </c>
      <c r="F5407" s="245" t="s">
        <v>44</v>
      </c>
      <c r="G5407" s="245" t="s">
        <v>13350</v>
      </c>
      <c r="H5407" s="245" t="s">
        <v>13351</v>
      </c>
      <c r="I5407" s="245" t="s">
        <v>24</v>
      </c>
      <c r="J5407" s="245" t="s">
        <v>569</v>
      </c>
      <c r="K5407" s="246" t="s">
        <v>21063</v>
      </c>
      <c r="L5407" s="245" t="s">
        <v>568</v>
      </c>
    </row>
    <row r="5408" spans="1:12" x14ac:dyDescent="0.25">
      <c r="A5408" s="245" t="s">
        <v>2037</v>
      </c>
      <c r="B5408" s="245" t="s">
        <v>2036</v>
      </c>
      <c r="C5408" s="245" t="s">
        <v>66</v>
      </c>
      <c r="D5408" s="245" t="s">
        <v>2035</v>
      </c>
      <c r="E5408" s="246" t="s">
        <v>44</v>
      </c>
      <c r="F5408" s="245" t="s">
        <v>44</v>
      </c>
      <c r="G5408" s="245" t="s">
        <v>13352</v>
      </c>
      <c r="H5408" s="245" t="s">
        <v>13353</v>
      </c>
      <c r="I5408" s="245" t="s">
        <v>24</v>
      </c>
      <c r="J5408" s="245" t="s">
        <v>569</v>
      </c>
      <c r="K5408" s="246" t="s">
        <v>21064</v>
      </c>
      <c r="L5408" s="245" t="s">
        <v>568</v>
      </c>
    </row>
    <row r="5409" spans="1:12" x14ac:dyDescent="0.25">
      <c r="A5409" s="245" t="s">
        <v>2037</v>
      </c>
      <c r="B5409" s="245" t="s">
        <v>2036</v>
      </c>
      <c r="C5409" s="245" t="s">
        <v>66</v>
      </c>
      <c r="D5409" s="245" t="s">
        <v>2035</v>
      </c>
      <c r="E5409" s="246" t="s">
        <v>44</v>
      </c>
      <c r="F5409" s="245" t="s">
        <v>44</v>
      </c>
      <c r="G5409" s="245" t="s">
        <v>13354</v>
      </c>
      <c r="H5409" s="245" t="s">
        <v>13355</v>
      </c>
      <c r="I5409" s="245" t="s">
        <v>24</v>
      </c>
      <c r="J5409" s="245" t="s">
        <v>569</v>
      </c>
      <c r="K5409" s="246" t="s">
        <v>21065</v>
      </c>
      <c r="L5409" s="245" t="s">
        <v>568</v>
      </c>
    </row>
    <row r="5410" spans="1:12" x14ac:dyDescent="0.25">
      <c r="A5410" s="245" t="s">
        <v>2037</v>
      </c>
      <c r="B5410" s="245" t="s">
        <v>2036</v>
      </c>
      <c r="C5410" s="245" t="s">
        <v>66</v>
      </c>
      <c r="D5410" s="245" t="s">
        <v>2035</v>
      </c>
      <c r="E5410" s="246" t="s">
        <v>44</v>
      </c>
      <c r="F5410" s="245" t="s">
        <v>44</v>
      </c>
      <c r="G5410" s="245" t="s">
        <v>13356</v>
      </c>
      <c r="H5410" s="245" t="s">
        <v>13357</v>
      </c>
      <c r="I5410" s="245" t="s">
        <v>24</v>
      </c>
      <c r="J5410" s="245" t="s">
        <v>569</v>
      </c>
      <c r="K5410" s="246" t="s">
        <v>21066</v>
      </c>
      <c r="L5410" s="245" t="s">
        <v>568</v>
      </c>
    </row>
    <row r="5411" spans="1:12" x14ac:dyDescent="0.25">
      <c r="A5411" s="245" t="s">
        <v>2037</v>
      </c>
      <c r="B5411" s="245" t="s">
        <v>2036</v>
      </c>
      <c r="C5411" s="245" t="s">
        <v>66</v>
      </c>
      <c r="D5411" s="245" t="s">
        <v>2035</v>
      </c>
      <c r="E5411" s="246" t="s">
        <v>44</v>
      </c>
      <c r="F5411" s="245" t="s">
        <v>44</v>
      </c>
      <c r="G5411" s="245" t="s">
        <v>13358</v>
      </c>
      <c r="H5411" s="245" t="s">
        <v>13359</v>
      </c>
      <c r="I5411" s="245" t="s">
        <v>24</v>
      </c>
      <c r="J5411" s="245" t="s">
        <v>59</v>
      </c>
      <c r="K5411" s="246" t="s">
        <v>21067</v>
      </c>
      <c r="L5411" s="245" t="s">
        <v>568</v>
      </c>
    </row>
    <row r="5412" spans="1:12" x14ac:dyDescent="0.25">
      <c r="A5412" s="245" t="s">
        <v>2037</v>
      </c>
      <c r="B5412" s="245" t="s">
        <v>2036</v>
      </c>
      <c r="C5412" s="245" t="s">
        <v>66</v>
      </c>
      <c r="D5412" s="245" t="s">
        <v>2035</v>
      </c>
      <c r="E5412" s="246" t="s">
        <v>44</v>
      </c>
      <c r="F5412" s="245" t="s">
        <v>44</v>
      </c>
      <c r="G5412" s="245" t="s">
        <v>13360</v>
      </c>
      <c r="H5412" s="245" t="s">
        <v>13361</v>
      </c>
      <c r="I5412" s="245" t="s">
        <v>24</v>
      </c>
      <c r="J5412" s="245" t="s">
        <v>59</v>
      </c>
      <c r="K5412" s="246" t="s">
        <v>21068</v>
      </c>
      <c r="L5412" s="245" t="s">
        <v>568</v>
      </c>
    </row>
    <row r="5413" spans="1:12" x14ac:dyDescent="0.25">
      <c r="A5413" s="245" t="s">
        <v>2037</v>
      </c>
      <c r="B5413" s="245" t="s">
        <v>2036</v>
      </c>
      <c r="C5413" s="245" t="s">
        <v>66</v>
      </c>
      <c r="D5413" s="245" t="s">
        <v>2035</v>
      </c>
      <c r="E5413" s="246" t="s">
        <v>44</v>
      </c>
      <c r="F5413" s="245" t="s">
        <v>44</v>
      </c>
      <c r="G5413" s="245" t="s">
        <v>13362</v>
      </c>
      <c r="H5413" s="245" t="s">
        <v>13363</v>
      </c>
      <c r="I5413" s="245" t="s">
        <v>24</v>
      </c>
      <c r="J5413" s="245" t="s">
        <v>569</v>
      </c>
      <c r="K5413" s="246" t="s">
        <v>21069</v>
      </c>
      <c r="L5413" s="245" t="s">
        <v>568</v>
      </c>
    </row>
    <row r="5414" spans="1:12" x14ac:dyDescent="0.25">
      <c r="A5414" s="245" t="s">
        <v>2037</v>
      </c>
      <c r="B5414" s="245" t="s">
        <v>2036</v>
      </c>
      <c r="C5414" s="245" t="s">
        <v>66</v>
      </c>
      <c r="D5414" s="245" t="s">
        <v>2035</v>
      </c>
      <c r="E5414" s="246" t="s">
        <v>44</v>
      </c>
      <c r="F5414" s="245" t="s">
        <v>44</v>
      </c>
      <c r="G5414" s="245" t="s">
        <v>21070</v>
      </c>
      <c r="H5414" s="245" t="s">
        <v>21071</v>
      </c>
      <c r="I5414" s="245" t="s">
        <v>24</v>
      </c>
      <c r="J5414" s="245" t="s">
        <v>569</v>
      </c>
      <c r="K5414" s="246" t="s">
        <v>21072</v>
      </c>
      <c r="L5414" s="245" t="s">
        <v>568</v>
      </c>
    </row>
    <row r="5415" spans="1:12" x14ac:dyDescent="0.25">
      <c r="A5415" s="245" t="s">
        <v>2037</v>
      </c>
      <c r="B5415" s="245" t="s">
        <v>2036</v>
      </c>
      <c r="C5415" s="245" t="s">
        <v>66</v>
      </c>
      <c r="D5415" s="245" t="s">
        <v>2035</v>
      </c>
      <c r="E5415" s="246" t="s">
        <v>44</v>
      </c>
      <c r="F5415" s="245" t="s">
        <v>44</v>
      </c>
      <c r="G5415" s="245" t="s">
        <v>21073</v>
      </c>
      <c r="H5415" s="245" t="s">
        <v>21074</v>
      </c>
      <c r="I5415" s="245" t="s">
        <v>24</v>
      </c>
      <c r="J5415" s="245" t="s">
        <v>569</v>
      </c>
      <c r="K5415" s="246" t="s">
        <v>9449</v>
      </c>
      <c r="L5415" s="245" t="s">
        <v>568</v>
      </c>
    </row>
    <row r="5416" spans="1:12" x14ac:dyDescent="0.25">
      <c r="A5416" s="245" t="s">
        <v>2037</v>
      </c>
      <c r="B5416" s="245" t="s">
        <v>2036</v>
      </c>
      <c r="C5416" s="245" t="s">
        <v>66</v>
      </c>
      <c r="D5416" s="245" t="s">
        <v>2035</v>
      </c>
      <c r="E5416" s="246" t="s">
        <v>44</v>
      </c>
      <c r="F5416" s="245" t="s">
        <v>44</v>
      </c>
      <c r="G5416" s="245" t="s">
        <v>21075</v>
      </c>
      <c r="H5416" s="245" t="s">
        <v>21076</v>
      </c>
      <c r="I5416" s="245" t="s">
        <v>24</v>
      </c>
      <c r="J5416" s="245" t="s">
        <v>569</v>
      </c>
      <c r="K5416" s="246" t="s">
        <v>21077</v>
      </c>
      <c r="L5416" s="245" t="s">
        <v>568</v>
      </c>
    </row>
    <row r="5417" spans="1:12" x14ac:dyDescent="0.25">
      <c r="A5417" s="245" t="s">
        <v>2037</v>
      </c>
      <c r="B5417" s="245" t="s">
        <v>2036</v>
      </c>
      <c r="C5417" s="245" t="s">
        <v>66</v>
      </c>
      <c r="D5417" s="245" t="s">
        <v>2035</v>
      </c>
      <c r="E5417" s="246" t="s">
        <v>44</v>
      </c>
      <c r="F5417" s="245" t="s">
        <v>44</v>
      </c>
      <c r="G5417" s="245" t="s">
        <v>21078</v>
      </c>
      <c r="H5417" s="245" t="s">
        <v>21079</v>
      </c>
      <c r="I5417" s="245" t="s">
        <v>24</v>
      </c>
      <c r="J5417" s="245" t="s">
        <v>569</v>
      </c>
      <c r="K5417" s="246" t="s">
        <v>21080</v>
      </c>
      <c r="L5417" s="245" t="s">
        <v>568</v>
      </c>
    </row>
    <row r="5418" spans="1:12" x14ac:dyDescent="0.25">
      <c r="A5418" s="245" t="s">
        <v>2037</v>
      </c>
      <c r="B5418" s="245" t="s">
        <v>2036</v>
      </c>
      <c r="C5418" s="245" t="s">
        <v>66</v>
      </c>
      <c r="D5418" s="245" t="s">
        <v>2035</v>
      </c>
      <c r="E5418" s="246" t="s">
        <v>44</v>
      </c>
      <c r="F5418" s="245" t="s">
        <v>44</v>
      </c>
      <c r="G5418" s="245" t="s">
        <v>21081</v>
      </c>
      <c r="H5418" s="245" t="s">
        <v>21082</v>
      </c>
      <c r="I5418" s="245" t="s">
        <v>24</v>
      </c>
      <c r="J5418" s="245" t="s">
        <v>569</v>
      </c>
      <c r="K5418" s="246" t="s">
        <v>21083</v>
      </c>
      <c r="L5418" s="245" t="s">
        <v>568</v>
      </c>
    </row>
    <row r="5419" spans="1:12" x14ac:dyDescent="0.25">
      <c r="A5419" s="245" t="s">
        <v>2037</v>
      </c>
      <c r="B5419" s="245" t="s">
        <v>2036</v>
      </c>
      <c r="C5419" s="245" t="s">
        <v>66</v>
      </c>
      <c r="D5419" s="245" t="s">
        <v>2035</v>
      </c>
      <c r="E5419" s="246" t="s">
        <v>44</v>
      </c>
      <c r="F5419" s="245" t="s">
        <v>44</v>
      </c>
      <c r="G5419" s="245" t="s">
        <v>21084</v>
      </c>
      <c r="H5419" s="245" t="s">
        <v>21085</v>
      </c>
      <c r="I5419" s="245" t="s">
        <v>24</v>
      </c>
      <c r="J5419" s="245" t="s">
        <v>569</v>
      </c>
      <c r="K5419" s="246" t="s">
        <v>21086</v>
      </c>
      <c r="L5419" s="245" t="s">
        <v>568</v>
      </c>
    </row>
    <row r="5420" spans="1:12" x14ac:dyDescent="0.25">
      <c r="A5420" s="245" t="s">
        <v>2034</v>
      </c>
      <c r="B5420" s="245" t="s">
        <v>2033</v>
      </c>
      <c r="C5420" s="245" t="s">
        <v>21087</v>
      </c>
      <c r="D5420" s="245" t="s">
        <v>21088</v>
      </c>
      <c r="E5420" s="246" t="s">
        <v>44</v>
      </c>
      <c r="F5420" s="245" t="s">
        <v>44</v>
      </c>
      <c r="G5420" s="245" t="s">
        <v>21089</v>
      </c>
      <c r="H5420" s="245" t="s">
        <v>21090</v>
      </c>
      <c r="I5420" s="245" t="s">
        <v>24</v>
      </c>
      <c r="J5420" s="245" t="s">
        <v>569</v>
      </c>
      <c r="K5420" s="246" t="s">
        <v>21091</v>
      </c>
      <c r="L5420" s="245" t="s">
        <v>568</v>
      </c>
    </row>
    <row r="5421" spans="1:12" x14ac:dyDescent="0.25">
      <c r="A5421" s="245" t="s">
        <v>2034</v>
      </c>
      <c r="B5421" s="245" t="s">
        <v>2033</v>
      </c>
      <c r="C5421" s="245" t="s">
        <v>21087</v>
      </c>
      <c r="D5421" s="245" t="s">
        <v>21088</v>
      </c>
      <c r="E5421" s="246" t="s">
        <v>44</v>
      </c>
      <c r="F5421" s="245" t="s">
        <v>44</v>
      </c>
      <c r="G5421" s="245" t="s">
        <v>21092</v>
      </c>
      <c r="H5421" s="245" t="s">
        <v>21093</v>
      </c>
      <c r="I5421" s="245" t="s">
        <v>24</v>
      </c>
      <c r="J5421" s="245" t="s">
        <v>569</v>
      </c>
      <c r="K5421" s="246" t="s">
        <v>8447</v>
      </c>
      <c r="L5421" s="245" t="s">
        <v>568</v>
      </c>
    </row>
    <row r="5422" spans="1:12" x14ac:dyDescent="0.25">
      <c r="A5422" s="245" t="s">
        <v>2034</v>
      </c>
      <c r="B5422" s="245" t="s">
        <v>2033</v>
      </c>
      <c r="C5422" s="245" t="s">
        <v>21087</v>
      </c>
      <c r="D5422" s="245" t="s">
        <v>21088</v>
      </c>
      <c r="E5422" s="246" t="s">
        <v>44</v>
      </c>
      <c r="F5422" s="245" t="s">
        <v>44</v>
      </c>
      <c r="G5422" s="245" t="s">
        <v>21094</v>
      </c>
      <c r="H5422" s="245" t="s">
        <v>21095</v>
      </c>
      <c r="I5422" s="245" t="s">
        <v>24</v>
      </c>
      <c r="J5422" s="245" t="s">
        <v>569</v>
      </c>
      <c r="K5422" s="246" t="s">
        <v>21096</v>
      </c>
      <c r="L5422" s="245" t="s">
        <v>568</v>
      </c>
    </row>
    <row r="5423" spans="1:12" x14ac:dyDescent="0.25">
      <c r="A5423" s="245" t="s">
        <v>2034</v>
      </c>
      <c r="B5423" s="245" t="s">
        <v>2033</v>
      </c>
      <c r="C5423" s="245" t="s">
        <v>21087</v>
      </c>
      <c r="D5423" s="245" t="s">
        <v>21088</v>
      </c>
      <c r="E5423" s="246" t="s">
        <v>44</v>
      </c>
      <c r="F5423" s="245" t="s">
        <v>44</v>
      </c>
      <c r="G5423" s="245" t="s">
        <v>21097</v>
      </c>
      <c r="H5423" s="245" t="s">
        <v>21098</v>
      </c>
      <c r="I5423" s="245" t="s">
        <v>24</v>
      </c>
      <c r="J5423" s="245" t="s">
        <v>569</v>
      </c>
      <c r="K5423" s="246" t="s">
        <v>8265</v>
      </c>
      <c r="L5423" s="245" t="s">
        <v>568</v>
      </c>
    </row>
    <row r="5424" spans="1:12" x14ac:dyDescent="0.25">
      <c r="A5424" s="245" t="s">
        <v>2034</v>
      </c>
      <c r="B5424" s="245" t="s">
        <v>2033</v>
      </c>
      <c r="C5424" s="245" t="s">
        <v>21087</v>
      </c>
      <c r="D5424" s="245" t="s">
        <v>21088</v>
      </c>
      <c r="E5424" s="246" t="s">
        <v>44</v>
      </c>
      <c r="F5424" s="245" t="s">
        <v>44</v>
      </c>
      <c r="G5424" s="245" t="s">
        <v>21099</v>
      </c>
      <c r="H5424" s="245" t="s">
        <v>21100</v>
      </c>
      <c r="I5424" s="245" t="s">
        <v>24</v>
      </c>
      <c r="J5424" s="245" t="s">
        <v>569</v>
      </c>
      <c r="K5424" s="246" t="s">
        <v>8535</v>
      </c>
      <c r="L5424" s="245" t="s">
        <v>568</v>
      </c>
    </row>
    <row r="5425" spans="1:12" x14ac:dyDescent="0.25">
      <c r="A5425" s="245" t="s">
        <v>2034</v>
      </c>
      <c r="B5425" s="245" t="s">
        <v>2033</v>
      </c>
      <c r="C5425" s="245" t="s">
        <v>21087</v>
      </c>
      <c r="D5425" s="245" t="s">
        <v>21088</v>
      </c>
      <c r="E5425" s="246" t="s">
        <v>44</v>
      </c>
      <c r="F5425" s="245" t="s">
        <v>44</v>
      </c>
      <c r="G5425" s="245" t="s">
        <v>21101</v>
      </c>
      <c r="H5425" s="245" t="s">
        <v>21102</v>
      </c>
      <c r="I5425" s="245" t="s">
        <v>24</v>
      </c>
      <c r="J5425" s="245" t="s">
        <v>569</v>
      </c>
      <c r="K5425" s="246" t="s">
        <v>8765</v>
      </c>
      <c r="L5425" s="245" t="s">
        <v>568</v>
      </c>
    </row>
    <row r="5426" spans="1:12" x14ac:dyDescent="0.25">
      <c r="A5426" s="245" t="s">
        <v>2034</v>
      </c>
      <c r="B5426" s="245" t="s">
        <v>2033</v>
      </c>
      <c r="C5426" s="245" t="s">
        <v>21087</v>
      </c>
      <c r="D5426" s="245" t="s">
        <v>21088</v>
      </c>
      <c r="E5426" s="246" t="s">
        <v>44</v>
      </c>
      <c r="F5426" s="245" t="s">
        <v>44</v>
      </c>
      <c r="G5426" s="245" t="s">
        <v>21103</v>
      </c>
      <c r="H5426" s="245" t="s">
        <v>21104</v>
      </c>
      <c r="I5426" s="245" t="s">
        <v>24</v>
      </c>
      <c r="J5426" s="245" t="s">
        <v>569</v>
      </c>
      <c r="K5426" s="246" t="s">
        <v>21105</v>
      </c>
      <c r="L5426" s="245" t="s">
        <v>568</v>
      </c>
    </row>
    <row r="5427" spans="1:12" x14ac:dyDescent="0.25">
      <c r="A5427" s="245" t="s">
        <v>2034</v>
      </c>
      <c r="B5427" s="245" t="s">
        <v>2033</v>
      </c>
      <c r="C5427" s="245" t="s">
        <v>21087</v>
      </c>
      <c r="D5427" s="245" t="s">
        <v>21088</v>
      </c>
      <c r="E5427" s="246" t="s">
        <v>44</v>
      </c>
      <c r="F5427" s="245" t="s">
        <v>44</v>
      </c>
      <c r="G5427" s="245" t="s">
        <v>21106</v>
      </c>
      <c r="H5427" s="245" t="s">
        <v>21107</v>
      </c>
      <c r="I5427" s="245" t="s">
        <v>24</v>
      </c>
      <c r="J5427" s="245" t="s">
        <v>569</v>
      </c>
      <c r="K5427" s="246" t="s">
        <v>1957</v>
      </c>
      <c r="L5427" s="245" t="s">
        <v>568</v>
      </c>
    </row>
    <row r="5428" spans="1:12" x14ac:dyDescent="0.25">
      <c r="A5428" s="245" t="s">
        <v>2034</v>
      </c>
      <c r="B5428" s="245" t="s">
        <v>2033</v>
      </c>
      <c r="C5428" s="245" t="s">
        <v>21087</v>
      </c>
      <c r="D5428" s="245" t="s">
        <v>21088</v>
      </c>
      <c r="E5428" s="246" t="s">
        <v>44</v>
      </c>
      <c r="F5428" s="245" t="s">
        <v>44</v>
      </c>
      <c r="G5428" s="245" t="s">
        <v>21108</v>
      </c>
      <c r="H5428" s="245" t="s">
        <v>21109</v>
      </c>
      <c r="I5428" s="245" t="s">
        <v>24</v>
      </c>
      <c r="J5428" s="245" t="s">
        <v>569</v>
      </c>
      <c r="K5428" s="246" t="s">
        <v>8980</v>
      </c>
      <c r="L5428" s="245" t="s">
        <v>568</v>
      </c>
    </row>
    <row r="5429" spans="1:12" x14ac:dyDescent="0.25">
      <c r="A5429" s="245" t="s">
        <v>2034</v>
      </c>
      <c r="B5429" s="245" t="s">
        <v>2033</v>
      </c>
      <c r="C5429" s="245" t="s">
        <v>21087</v>
      </c>
      <c r="D5429" s="245" t="s">
        <v>21088</v>
      </c>
      <c r="E5429" s="246" t="s">
        <v>44</v>
      </c>
      <c r="F5429" s="245" t="s">
        <v>44</v>
      </c>
      <c r="G5429" s="245" t="s">
        <v>21110</v>
      </c>
      <c r="H5429" s="245" t="s">
        <v>21111</v>
      </c>
      <c r="I5429" s="245" t="s">
        <v>24</v>
      </c>
      <c r="J5429" s="245" t="s">
        <v>569</v>
      </c>
      <c r="K5429" s="246" t="s">
        <v>15191</v>
      </c>
      <c r="L5429" s="245" t="s">
        <v>568</v>
      </c>
    </row>
    <row r="5430" spans="1:12" x14ac:dyDescent="0.25">
      <c r="A5430" s="245" t="s">
        <v>2034</v>
      </c>
      <c r="B5430" s="245" t="s">
        <v>2033</v>
      </c>
      <c r="C5430" s="245" t="s">
        <v>21087</v>
      </c>
      <c r="D5430" s="245" t="s">
        <v>21088</v>
      </c>
      <c r="E5430" s="246" t="s">
        <v>44</v>
      </c>
      <c r="F5430" s="245" t="s">
        <v>44</v>
      </c>
      <c r="G5430" s="245" t="s">
        <v>21112</v>
      </c>
      <c r="H5430" s="245" t="s">
        <v>21113</v>
      </c>
      <c r="I5430" s="245" t="s">
        <v>24</v>
      </c>
      <c r="J5430" s="245" t="s">
        <v>569</v>
      </c>
      <c r="K5430" s="246" t="s">
        <v>3537</v>
      </c>
      <c r="L5430" s="245" t="s">
        <v>568</v>
      </c>
    </row>
    <row r="5431" spans="1:12" x14ac:dyDescent="0.25">
      <c r="A5431" s="245" t="s">
        <v>2034</v>
      </c>
      <c r="B5431" s="245" t="s">
        <v>2033</v>
      </c>
      <c r="C5431" s="245" t="s">
        <v>21087</v>
      </c>
      <c r="D5431" s="245" t="s">
        <v>21088</v>
      </c>
      <c r="E5431" s="246" t="s">
        <v>44</v>
      </c>
      <c r="F5431" s="245" t="s">
        <v>44</v>
      </c>
      <c r="G5431" s="245" t="s">
        <v>21114</v>
      </c>
      <c r="H5431" s="245" t="s">
        <v>21115</v>
      </c>
      <c r="I5431" s="245" t="s">
        <v>24</v>
      </c>
      <c r="J5431" s="245" t="s">
        <v>569</v>
      </c>
      <c r="K5431" s="246" t="s">
        <v>8897</v>
      </c>
      <c r="L5431" s="245" t="s">
        <v>568</v>
      </c>
    </row>
    <row r="5432" spans="1:12" x14ac:dyDescent="0.25">
      <c r="A5432" s="245" t="s">
        <v>2034</v>
      </c>
      <c r="B5432" s="245" t="s">
        <v>2033</v>
      </c>
      <c r="C5432" s="245" t="s">
        <v>21087</v>
      </c>
      <c r="D5432" s="245" t="s">
        <v>21088</v>
      </c>
      <c r="E5432" s="246" t="s">
        <v>44</v>
      </c>
      <c r="F5432" s="245" t="s">
        <v>44</v>
      </c>
      <c r="G5432" s="245" t="s">
        <v>21116</v>
      </c>
      <c r="H5432" s="245" t="s">
        <v>21117</v>
      </c>
      <c r="I5432" s="245" t="s">
        <v>24</v>
      </c>
      <c r="J5432" s="245" t="s">
        <v>569</v>
      </c>
      <c r="K5432" s="246" t="s">
        <v>1645</v>
      </c>
      <c r="L5432" s="245" t="s">
        <v>568</v>
      </c>
    </row>
    <row r="5433" spans="1:12" x14ac:dyDescent="0.25">
      <c r="A5433" s="245" t="s">
        <v>2034</v>
      </c>
      <c r="B5433" s="245" t="s">
        <v>2033</v>
      </c>
      <c r="C5433" s="245" t="s">
        <v>21087</v>
      </c>
      <c r="D5433" s="245" t="s">
        <v>21088</v>
      </c>
      <c r="E5433" s="246" t="s">
        <v>44</v>
      </c>
      <c r="F5433" s="245" t="s">
        <v>44</v>
      </c>
      <c r="G5433" s="245" t="s">
        <v>21118</v>
      </c>
      <c r="H5433" s="245" t="s">
        <v>21119</v>
      </c>
      <c r="I5433" s="245" t="s">
        <v>24</v>
      </c>
      <c r="J5433" s="245" t="s">
        <v>59</v>
      </c>
      <c r="K5433" s="246" t="s">
        <v>601</v>
      </c>
      <c r="L5433" s="245" t="s">
        <v>568</v>
      </c>
    </row>
    <row r="5434" spans="1:12" x14ac:dyDescent="0.25">
      <c r="A5434" s="245" t="s">
        <v>2034</v>
      </c>
      <c r="B5434" s="245" t="s">
        <v>2033</v>
      </c>
      <c r="C5434" s="245" t="s">
        <v>21087</v>
      </c>
      <c r="D5434" s="245" t="s">
        <v>21088</v>
      </c>
      <c r="E5434" s="246" t="s">
        <v>44</v>
      </c>
      <c r="F5434" s="245" t="s">
        <v>44</v>
      </c>
      <c r="G5434" s="245" t="s">
        <v>21120</v>
      </c>
      <c r="H5434" s="245" t="s">
        <v>21121</v>
      </c>
      <c r="I5434" s="245" t="s">
        <v>24</v>
      </c>
      <c r="J5434" s="245" t="s">
        <v>59</v>
      </c>
      <c r="K5434" s="246" t="s">
        <v>9065</v>
      </c>
      <c r="L5434" s="245" t="s">
        <v>568</v>
      </c>
    </row>
    <row r="5435" spans="1:12" x14ac:dyDescent="0.25">
      <c r="A5435" s="245" t="s">
        <v>2034</v>
      </c>
      <c r="B5435" s="245" t="s">
        <v>2033</v>
      </c>
      <c r="C5435" s="245" t="s">
        <v>21087</v>
      </c>
      <c r="D5435" s="245" t="s">
        <v>21088</v>
      </c>
      <c r="E5435" s="246" t="s">
        <v>44</v>
      </c>
      <c r="F5435" s="245" t="s">
        <v>44</v>
      </c>
      <c r="G5435" s="245" t="s">
        <v>21122</v>
      </c>
      <c r="H5435" s="245" t="s">
        <v>21123</v>
      </c>
      <c r="I5435" s="245" t="s">
        <v>24</v>
      </c>
      <c r="J5435" s="245" t="s">
        <v>569</v>
      </c>
      <c r="K5435" s="246" t="s">
        <v>8229</v>
      </c>
      <c r="L5435" s="245" t="s">
        <v>568</v>
      </c>
    </row>
    <row r="5436" spans="1:12" x14ac:dyDescent="0.25">
      <c r="A5436" s="245" t="s">
        <v>2034</v>
      </c>
      <c r="B5436" s="245" t="s">
        <v>2033</v>
      </c>
      <c r="C5436" s="245" t="s">
        <v>21087</v>
      </c>
      <c r="D5436" s="245" t="s">
        <v>21088</v>
      </c>
      <c r="E5436" s="246" t="s">
        <v>44</v>
      </c>
      <c r="F5436" s="245" t="s">
        <v>44</v>
      </c>
      <c r="G5436" s="245" t="s">
        <v>21124</v>
      </c>
      <c r="H5436" s="245" t="s">
        <v>21125</v>
      </c>
      <c r="I5436" s="245" t="s">
        <v>24</v>
      </c>
      <c r="J5436" s="245" t="s">
        <v>569</v>
      </c>
      <c r="K5436" s="246" t="s">
        <v>8392</v>
      </c>
      <c r="L5436" s="245" t="s">
        <v>568</v>
      </c>
    </row>
    <row r="5437" spans="1:12" x14ac:dyDescent="0.25">
      <c r="A5437" s="245" t="s">
        <v>2034</v>
      </c>
      <c r="B5437" s="245" t="s">
        <v>2033</v>
      </c>
      <c r="C5437" s="245" t="s">
        <v>21087</v>
      </c>
      <c r="D5437" s="245" t="s">
        <v>21088</v>
      </c>
      <c r="E5437" s="246" t="s">
        <v>44</v>
      </c>
      <c r="F5437" s="245" t="s">
        <v>44</v>
      </c>
      <c r="G5437" s="245" t="s">
        <v>21126</v>
      </c>
      <c r="H5437" s="245" t="s">
        <v>21127</v>
      </c>
      <c r="I5437" s="245" t="s">
        <v>24</v>
      </c>
      <c r="J5437" s="245" t="s">
        <v>569</v>
      </c>
      <c r="K5437" s="246" t="s">
        <v>18004</v>
      </c>
      <c r="L5437" s="245" t="s">
        <v>568</v>
      </c>
    </row>
    <row r="5438" spans="1:12" x14ac:dyDescent="0.25">
      <c r="A5438" s="245" t="s">
        <v>2034</v>
      </c>
      <c r="B5438" s="245" t="s">
        <v>2033</v>
      </c>
      <c r="C5438" s="245" t="s">
        <v>21087</v>
      </c>
      <c r="D5438" s="245" t="s">
        <v>21088</v>
      </c>
      <c r="E5438" s="246" t="s">
        <v>44</v>
      </c>
      <c r="F5438" s="245" t="s">
        <v>44</v>
      </c>
      <c r="G5438" s="245" t="s">
        <v>21128</v>
      </c>
      <c r="H5438" s="245" t="s">
        <v>21129</v>
      </c>
      <c r="I5438" s="245" t="s">
        <v>24</v>
      </c>
      <c r="J5438" s="245" t="s">
        <v>569</v>
      </c>
      <c r="K5438" s="246" t="s">
        <v>8805</v>
      </c>
      <c r="L5438" s="245" t="s">
        <v>568</v>
      </c>
    </row>
    <row r="5439" spans="1:12" x14ac:dyDescent="0.25">
      <c r="A5439" s="245" t="s">
        <v>2034</v>
      </c>
      <c r="B5439" s="245" t="s">
        <v>2033</v>
      </c>
      <c r="C5439" s="245" t="s">
        <v>21087</v>
      </c>
      <c r="D5439" s="245" t="s">
        <v>21088</v>
      </c>
      <c r="E5439" s="246" t="s">
        <v>44</v>
      </c>
      <c r="F5439" s="245" t="s">
        <v>44</v>
      </c>
      <c r="G5439" s="245" t="s">
        <v>21130</v>
      </c>
      <c r="H5439" s="245" t="s">
        <v>21131</v>
      </c>
      <c r="I5439" s="245" t="s">
        <v>24</v>
      </c>
      <c r="J5439" s="245" t="s">
        <v>59</v>
      </c>
      <c r="K5439" s="246" t="s">
        <v>11728</v>
      </c>
      <c r="L5439" s="245" t="s">
        <v>568</v>
      </c>
    </row>
    <row r="5440" spans="1:12" x14ac:dyDescent="0.25">
      <c r="A5440" s="245" t="s">
        <v>2034</v>
      </c>
      <c r="B5440" s="245" t="s">
        <v>2033</v>
      </c>
      <c r="C5440" s="245" t="s">
        <v>21087</v>
      </c>
      <c r="D5440" s="245" t="s">
        <v>21088</v>
      </c>
      <c r="E5440" s="246" t="s">
        <v>44</v>
      </c>
      <c r="F5440" s="245" t="s">
        <v>44</v>
      </c>
      <c r="G5440" s="245" t="s">
        <v>21132</v>
      </c>
      <c r="H5440" s="245" t="s">
        <v>21133</v>
      </c>
      <c r="I5440" s="245" t="s">
        <v>24</v>
      </c>
      <c r="J5440" s="245" t="s">
        <v>59</v>
      </c>
      <c r="K5440" s="246" t="s">
        <v>21134</v>
      </c>
      <c r="L5440" s="245" t="s">
        <v>568</v>
      </c>
    </row>
    <row r="5441" spans="1:12" x14ac:dyDescent="0.25">
      <c r="A5441" s="245" t="s">
        <v>2034</v>
      </c>
      <c r="B5441" s="245" t="s">
        <v>2033</v>
      </c>
      <c r="C5441" s="245" t="s">
        <v>21087</v>
      </c>
      <c r="D5441" s="245" t="s">
        <v>21088</v>
      </c>
      <c r="E5441" s="246" t="s">
        <v>44</v>
      </c>
      <c r="F5441" s="245" t="s">
        <v>44</v>
      </c>
      <c r="G5441" s="245" t="s">
        <v>21135</v>
      </c>
      <c r="H5441" s="245" t="s">
        <v>21136</v>
      </c>
      <c r="I5441" s="245" t="s">
        <v>24</v>
      </c>
      <c r="J5441" s="245" t="s">
        <v>59</v>
      </c>
      <c r="K5441" s="246" t="s">
        <v>8429</v>
      </c>
      <c r="L5441" s="245" t="s">
        <v>568</v>
      </c>
    </row>
    <row r="5442" spans="1:12" x14ac:dyDescent="0.25">
      <c r="A5442" s="245" t="s">
        <v>2034</v>
      </c>
      <c r="B5442" s="245" t="s">
        <v>2033</v>
      </c>
      <c r="C5442" s="245" t="s">
        <v>21087</v>
      </c>
      <c r="D5442" s="245" t="s">
        <v>21088</v>
      </c>
      <c r="E5442" s="246" t="s">
        <v>44</v>
      </c>
      <c r="F5442" s="245" t="s">
        <v>44</v>
      </c>
      <c r="G5442" s="245" t="s">
        <v>21137</v>
      </c>
      <c r="H5442" s="245" t="s">
        <v>21138</v>
      </c>
      <c r="I5442" s="245" t="s">
        <v>24</v>
      </c>
      <c r="J5442" s="245" t="s">
        <v>59</v>
      </c>
      <c r="K5442" s="246" t="s">
        <v>19017</v>
      </c>
      <c r="L5442" s="245" t="s">
        <v>568</v>
      </c>
    </row>
    <row r="5443" spans="1:12" x14ac:dyDescent="0.25">
      <c r="A5443" s="245" t="s">
        <v>2034</v>
      </c>
      <c r="B5443" s="245" t="s">
        <v>2033</v>
      </c>
      <c r="C5443" s="245" t="s">
        <v>21087</v>
      </c>
      <c r="D5443" s="245" t="s">
        <v>21088</v>
      </c>
      <c r="E5443" s="246" t="s">
        <v>44</v>
      </c>
      <c r="F5443" s="245" t="s">
        <v>44</v>
      </c>
      <c r="G5443" s="245" t="s">
        <v>21139</v>
      </c>
      <c r="H5443" s="245" t="s">
        <v>21140</v>
      </c>
      <c r="I5443" s="245" t="s">
        <v>14</v>
      </c>
      <c r="J5443" s="245" t="s">
        <v>569</v>
      </c>
      <c r="K5443" s="246" t="s">
        <v>17660</v>
      </c>
      <c r="L5443" s="245" t="s">
        <v>568</v>
      </c>
    </row>
    <row r="5444" spans="1:12" x14ac:dyDescent="0.25">
      <c r="A5444" s="245" t="s">
        <v>2034</v>
      </c>
      <c r="B5444" s="245" t="s">
        <v>2033</v>
      </c>
      <c r="C5444" s="245" t="s">
        <v>21087</v>
      </c>
      <c r="D5444" s="245" t="s">
        <v>21088</v>
      </c>
      <c r="E5444" s="246" t="s">
        <v>44</v>
      </c>
      <c r="F5444" s="245" t="s">
        <v>44</v>
      </c>
      <c r="G5444" s="245" t="s">
        <v>21141</v>
      </c>
      <c r="H5444" s="245" t="s">
        <v>21142</v>
      </c>
      <c r="I5444" s="245" t="s">
        <v>14</v>
      </c>
      <c r="J5444" s="245" t="s">
        <v>569</v>
      </c>
      <c r="K5444" s="246" t="s">
        <v>5388</v>
      </c>
      <c r="L5444" s="245" t="s">
        <v>568</v>
      </c>
    </row>
    <row r="5445" spans="1:12" x14ac:dyDescent="0.25">
      <c r="A5445" s="245" t="s">
        <v>2034</v>
      </c>
      <c r="B5445" s="245" t="s">
        <v>2033</v>
      </c>
      <c r="C5445" s="245" t="s">
        <v>21087</v>
      </c>
      <c r="D5445" s="245" t="s">
        <v>21088</v>
      </c>
      <c r="E5445" s="246" t="s">
        <v>44</v>
      </c>
      <c r="F5445" s="245" t="s">
        <v>44</v>
      </c>
      <c r="G5445" s="245" t="s">
        <v>21143</v>
      </c>
      <c r="H5445" s="245" t="s">
        <v>21144</v>
      </c>
      <c r="I5445" s="245" t="s">
        <v>24</v>
      </c>
      <c r="J5445" s="245" t="s">
        <v>569</v>
      </c>
      <c r="K5445" s="246" t="s">
        <v>21145</v>
      </c>
      <c r="L5445" s="245" t="s">
        <v>568</v>
      </c>
    </row>
    <row r="5446" spans="1:12" x14ac:dyDescent="0.25">
      <c r="A5446" s="245" t="s">
        <v>2034</v>
      </c>
      <c r="B5446" s="245" t="s">
        <v>2033</v>
      </c>
      <c r="C5446" s="245" t="s">
        <v>21087</v>
      </c>
      <c r="D5446" s="245" t="s">
        <v>21088</v>
      </c>
      <c r="E5446" s="246" t="s">
        <v>44</v>
      </c>
      <c r="F5446" s="245" t="s">
        <v>44</v>
      </c>
      <c r="G5446" s="245" t="s">
        <v>21146</v>
      </c>
      <c r="H5446" s="245" t="s">
        <v>21147</v>
      </c>
      <c r="I5446" s="245" t="s">
        <v>24</v>
      </c>
      <c r="J5446" s="245" t="s">
        <v>569</v>
      </c>
      <c r="K5446" s="246" t="s">
        <v>21148</v>
      </c>
      <c r="L5446" s="245" t="s">
        <v>568</v>
      </c>
    </row>
    <row r="5447" spans="1:12" x14ac:dyDescent="0.25">
      <c r="A5447" s="245" t="s">
        <v>2034</v>
      </c>
      <c r="B5447" s="245" t="s">
        <v>2033</v>
      </c>
      <c r="C5447" s="245" t="s">
        <v>21087</v>
      </c>
      <c r="D5447" s="245" t="s">
        <v>21088</v>
      </c>
      <c r="E5447" s="246" t="s">
        <v>44</v>
      </c>
      <c r="F5447" s="245" t="s">
        <v>44</v>
      </c>
      <c r="G5447" s="245" t="s">
        <v>21149</v>
      </c>
      <c r="H5447" s="245" t="s">
        <v>21150</v>
      </c>
      <c r="I5447" s="245" t="s">
        <v>24</v>
      </c>
      <c r="J5447" s="245" t="s">
        <v>569</v>
      </c>
      <c r="K5447" s="246" t="s">
        <v>21151</v>
      </c>
      <c r="L5447" s="245" t="s">
        <v>568</v>
      </c>
    </row>
    <row r="5448" spans="1:12" x14ac:dyDescent="0.25">
      <c r="A5448" s="245" t="s">
        <v>2034</v>
      </c>
      <c r="B5448" s="245" t="s">
        <v>2033</v>
      </c>
      <c r="C5448" s="245" t="s">
        <v>21087</v>
      </c>
      <c r="D5448" s="245" t="s">
        <v>21088</v>
      </c>
      <c r="E5448" s="246" t="s">
        <v>44</v>
      </c>
      <c r="F5448" s="245" t="s">
        <v>44</v>
      </c>
      <c r="G5448" s="245" t="s">
        <v>21152</v>
      </c>
      <c r="H5448" s="245" t="s">
        <v>21153</v>
      </c>
      <c r="I5448" s="245" t="s">
        <v>24</v>
      </c>
      <c r="J5448" s="245" t="s">
        <v>569</v>
      </c>
      <c r="K5448" s="246" t="s">
        <v>21154</v>
      </c>
      <c r="L5448" s="245" t="s">
        <v>568</v>
      </c>
    </row>
    <row r="5449" spans="1:12" x14ac:dyDescent="0.25">
      <c r="A5449" s="245" t="s">
        <v>2034</v>
      </c>
      <c r="B5449" s="245" t="s">
        <v>2033</v>
      </c>
      <c r="C5449" s="245" t="s">
        <v>21087</v>
      </c>
      <c r="D5449" s="245" t="s">
        <v>21088</v>
      </c>
      <c r="E5449" s="246" t="s">
        <v>44</v>
      </c>
      <c r="F5449" s="245" t="s">
        <v>44</v>
      </c>
      <c r="G5449" s="245" t="s">
        <v>21155</v>
      </c>
      <c r="H5449" s="245" t="s">
        <v>21156</v>
      </c>
      <c r="I5449" s="245" t="s">
        <v>24</v>
      </c>
      <c r="J5449" s="245" t="s">
        <v>569</v>
      </c>
      <c r="K5449" s="246" t="s">
        <v>21157</v>
      </c>
      <c r="L5449" s="245" t="s">
        <v>568</v>
      </c>
    </row>
    <row r="5450" spans="1:12" x14ac:dyDescent="0.25">
      <c r="A5450" s="245" t="s">
        <v>2034</v>
      </c>
      <c r="B5450" s="245" t="s">
        <v>2033</v>
      </c>
      <c r="C5450" s="245" t="s">
        <v>21087</v>
      </c>
      <c r="D5450" s="245" t="s">
        <v>21088</v>
      </c>
      <c r="E5450" s="246" t="s">
        <v>44</v>
      </c>
      <c r="F5450" s="245" t="s">
        <v>44</v>
      </c>
      <c r="G5450" s="245" t="s">
        <v>21158</v>
      </c>
      <c r="H5450" s="245" t="s">
        <v>21159</v>
      </c>
      <c r="I5450" s="245" t="s">
        <v>24</v>
      </c>
      <c r="J5450" s="245" t="s">
        <v>569</v>
      </c>
      <c r="K5450" s="246" t="s">
        <v>21160</v>
      </c>
      <c r="L5450" s="245" t="s">
        <v>568</v>
      </c>
    </row>
    <row r="5451" spans="1:12" x14ac:dyDescent="0.25">
      <c r="A5451" s="245" t="s">
        <v>2034</v>
      </c>
      <c r="B5451" s="245" t="s">
        <v>2033</v>
      </c>
      <c r="C5451" s="245" t="s">
        <v>2032</v>
      </c>
      <c r="D5451" s="245" t="s">
        <v>2031</v>
      </c>
      <c r="E5451" s="246" t="s">
        <v>44</v>
      </c>
      <c r="F5451" s="245" t="s">
        <v>44</v>
      </c>
      <c r="G5451" s="245" t="s">
        <v>21161</v>
      </c>
      <c r="H5451" s="245" t="s">
        <v>21162</v>
      </c>
      <c r="I5451" s="245" t="s">
        <v>24</v>
      </c>
      <c r="J5451" s="245" t="s">
        <v>59</v>
      </c>
      <c r="K5451" s="246" t="s">
        <v>12883</v>
      </c>
      <c r="L5451" s="245" t="s">
        <v>568</v>
      </c>
    </row>
    <row r="5452" spans="1:12" x14ac:dyDescent="0.25">
      <c r="A5452" s="245" t="s">
        <v>2034</v>
      </c>
      <c r="B5452" s="245" t="s">
        <v>2033</v>
      </c>
      <c r="C5452" s="245" t="s">
        <v>2032</v>
      </c>
      <c r="D5452" s="245" t="s">
        <v>2031</v>
      </c>
      <c r="E5452" s="246" t="s">
        <v>44</v>
      </c>
      <c r="F5452" s="245" t="s">
        <v>44</v>
      </c>
      <c r="G5452" s="245" t="s">
        <v>21163</v>
      </c>
      <c r="H5452" s="245" t="s">
        <v>21164</v>
      </c>
      <c r="I5452" s="245" t="s">
        <v>24</v>
      </c>
      <c r="J5452" s="245" t="s">
        <v>59</v>
      </c>
      <c r="K5452" s="246" t="s">
        <v>21165</v>
      </c>
      <c r="L5452" s="245" t="s">
        <v>568</v>
      </c>
    </row>
    <row r="5453" spans="1:12" x14ac:dyDescent="0.25">
      <c r="A5453" s="245" t="s">
        <v>2034</v>
      </c>
      <c r="B5453" s="245" t="s">
        <v>2033</v>
      </c>
      <c r="C5453" s="245" t="s">
        <v>2032</v>
      </c>
      <c r="D5453" s="245" t="s">
        <v>2031</v>
      </c>
      <c r="E5453" s="246" t="s">
        <v>44</v>
      </c>
      <c r="F5453" s="245" t="s">
        <v>44</v>
      </c>
      <c r="G5453" s="245" t="s">
        <v>21166</v>
      </c>
      <c r="H5453" s="245" t="s">
        <v>21167</v>
      </c>
      <c r="I5453" s="245" t="s">
        <v>24</v>
      </c>
      <c r="J5453" s="245" t="s">
        <v>59</v>
      </c>
      <c r="K5453" s="246" t="s">
        <v>21168</v>
      </c>
      <c r="L5453" s="245" t="s">
        <v>568</v>
      </c>
    </row>
    <row r="5454" spans="1:12" x14ac:dyDescent="0.25">
      <c r="A5454" s="245" t="s">
        <v>2034</v>
      </c>
      <c r="B5454" s="245" t="s">
        <v>2033</v>
      </c>
      <c r="C5454" s="245" t="s">
        <v>2032</v>
      </c>
      <c r="D5454" s="245" t="s">
        <v>2031</v>
      </c>
      <c r="E5454" s="246" t="s">
        <v>44</v>
      </c>
      <c r="F5454" s="245" t="s">
        <v>44</v>
      </c>
      <c r="G5454" s="245" t="s">
        <v>21169</v>
      </c>
      <c r="H5454" s="245" t="s">
        <v>21170</v>
      </c>
      <c r="I5454" s="245" t="s">
        <v>24</v>
      </c>
      <c r="J5454" s="245" t="s">
        <v>59</v>
      </c>
      <c r="K5454" s="246" t="s">
        <v>21171</v>
      </c>
      <c r="L5454" s="245" t="s">
        <v>568</v>
      </c>
    </row>
    <row r="5455" spans="1:12" x14ac:dyDescent="0.25">
      <c r="A5455" s="245" t="s">
        <v>2034</v>
      </c>
      <c r="B5455" s="245" t="s">
        <v>2033</v>
      </c>
      <c r="C5455" s="245" t="s">
        <v>2032</v>
      </c>
      <c r="D5455" s="245" t="s">
        <v>2031</v>
      </c>
      <c r="E5455" s="246" t="s">
        <v>44</v>
      </c>
      <c r="F5455" s="245" t="s">
        <v>44</v>
      </c>
      <c r="G5455" s="245" t="s">
        <v>21172</v>
      </c>
      <c r="H5455" s="245" t="s">
        <v>21173</v>
      </c>
      <c r="I5455" s="245" t="s">
        <v>24</v>
      </c>
      <c r="J5455" s="245" t="s">
        <v>59</v>
      </c>
      <c r="K5455" s="246" t="s">
        <v>21174</v>
      </c>
      <c r="L5455" s="245" t="s">
        <v>568</v>
      </c>
    </row>
    <row r="5456" spans="1:12" x14ac:dyDescent="0.25">
      <c r="A5456" s="245" t="s">
        <v>2034</v>
      </c>
      <c r="B5456" s="245" t="s">
        <v>2033</v>
      </c>
      <c r="C5456" s="245" t="s">
        <v>2032</v>
      </c>
      <c r="D5456" s="245" t="s">
        <v>2031</v>
      </c>
      <c r="E5456" s="246" t="s">
        <v>44</v>
      </c>
      <c r="F5456" s="245" t="s">
        <v>44</v>
      </c>
      <c r="G5456" s="245" t="s">
        <v>21175</v>
      </c>
      <c r="H5456" s="245" t="s">
        <v>21176</v>
      </c>
      <c r="I5456" s="245" t="s">
        <v>24</v>
      </c>
      <c r="J5456" s="245" t="s">
        <v>59</v>
      </c>
      <c r="K5456" s="246" t="s">
        <v>10448</v>
      </c>
      <c r="L5456" s="245" t="s">
        <v>568</v>
      </c>
    </row>
    <row r="5457" spans="1:12" x14ac:dyDescent="0.25">
      <c r="A5457" s="245" t="s">
        <v>2034</v>
      </c>
      <c r="B5457" s="245" t="s">
        <v>2033</v>
      </c>
      <c r="C5457" s="245" t="s">
        <v>2032</v>
      </c>
      <c r="D5457" s="245" t="s">
        <v>2031</v>
      </c>
      <c r="E5457" s="246" t="s">
        <v>44</v>
      </c>
      <c r="F5457" s="245" t="s">
        <v>44</v>
      </c>
      <c r="G5457" s="245" t="s">
        <v>21177</v>
      </c>
      <c r="H5457" s="245" t="s">
        <v>21178</v>
      </c>
      <c r="I5457" s="245" t="s">
        <v>24</v>
      </c>
      <c r="J5457" s="245" t="s">
        <v>59</v>
      </c>
      <c r="K5457" s="246" t="s">
        <v>19706</v>
      </c>
      <c r="L5457" s="245" t="s">
        <v>568</v>
      </c>
    </row>
    <row r="5458" spans="1:12" x14ac:dyDescent="0.25">
      <c r="A5458" s="245" t="s">
        <v>2034</v>
      </c>
      <c r="B5458" s="245" t="s">
        <v>2033</v>
      </c>
      <c r="C5458" s="245" t="s">
        <v>2032</v>
      </c>
      <c r="D5458" s="245" t="s">
        <v>2031</v>
      </c>
      <c r="E5458" s="246" t="s">
        <v>44</v>
      </c>
      <c r="F5458" s="245" t="s">
        <v>44</v>
      </c>
      <c r="G5458" s="245" t="s">
        <v>21179</v>
      </c>
      <c r="H5458" s="245" t="s">
        <v>21180</v>
      </c>
      <c r="I5458" s="245" t="s">
        <v>24</v>
      </c>
      <c r="J5458" s="245" t="s">
        <v>59</v>
      </c>
      <c r="K5458" s="246" t="s">
        <v>21181</v>
      </c>
      <c r="L5458" s="245" t="s">
        <v>568</v>
      </c>
    </row>
    <row r="5459" spans="1:12" x14ac:dyDescent="0.25">
      <c r="A5459" s="245" t="s">
        <v>2034</v>
      </c>
      <c r="B5459" s="245" t="s">
        <v>2033</v>
      </c>
      <c r="C5459" s="245" t="s">
        <v>2032</v>
      </c>
      <c r="D5459" s="245" t="s">
        <v>2031</v>
      </c>
      <c r="E5459" s="246" t="s">
        <v>44</v>
      </c>
      <c r="F5459" s="245" t="s">
        <v>44</v>
      </c>
      <c r="G5459" s="245" t="s">
        <v>21182</v>
      </c>
      <c r="H5459" s="245" t="s">
        <v>21183</v>
      </c>
      <c r="I5459" s="245" t="s">
        <v>24</v>
      </c>
      <c r="J5459" s="245" t="s">
        <v>59</v>
      </c>
      <c r="K5459" s="246" t="s">
        <v>21184</v>
      </c>
      <c r="L5459" s="245" t="s">
        <v>568</v>
      </c>
    </row>
    <row r="5460" spans="1:12" x14ac:dyDescent="0.25">
      <c r="A5460" s="245" t="s">
        <v>2034</v>
      </c>
      <c r="B5460" s="245" t="s">
        <v>2033</v>
      </c>
      <c r="C5460" s="245" t="s">
        <v>2032</v>
      </c>
      <c r="D5460" s="245" t="s">
        <v>2031</v>
      </c>
      <c r="E5460" s="246" t="s">
        <v>44</v>
      </c>
      <c r="F5460" s="245" t="s">
        <v>44</v>
      </c>
      <c r="G5460" s="245" t="s">
        <v>21185</v>
      </c>
      <c r="H5460" s="245" t="s">
        <v>21186</v>
      </c>
      <c r="I5460" s="245" t="s">
        <v>14</v>
      </c>
      <c r="J5460" s="245" t="s">
        <v>59</v>
      </c>
      <c r="K5460" s="246" t="s">
        <v>19120</v>
      </c>
      <c r="L5460" s="245" t="s">
        <v>568</v>
      </c>
    </row>
    <row r="5461" spans="1:12" x14ac:dyDescent="0.25">
      <c r="A5461" s="245" t="s">
        <v>2034</v>
      </c>
      <c r="B5461" s="245" t="s">
        <v>2033</v>
      </c>
      <c r="C5461" s="245" t="s">
        <v>2032</v>
      </c>
      <c r="D5461" s="245" t="s">
        <v>2031</v>
      </c>
      <c r="E5461" s="246" t="s">
        <v>44</v>
      </c>
      <c r="F5461" s="245" t="s">
        <v>44</v>
      </c>
      <c r="G5461" s="245" t="s">
        <v>21187</v>
      </c>
      <c r="H5461" s="245" t="s">
        <v>21188</v>
      </c>
      <c r="I5461" s="245" t="s">
        <v>14</v>
      </c>
      <c r="J5461" s="245" t="s">
        <v>59</v>
      </c>
      <c r="K5461" s="246" t="s">
        <v>21189</v>
      </c>
      <c r="L5461" s="245" t="s">
        <v>568</v>
      </c>
    </row>
    <row r="5462" spans="1:12" x14ac:dyDescent="0.25">
      <c r="A5462" s="245" t="s">
        <v>2034</v>
      </c>
      <c r="B5462" s="245" t="s">
        <v>2033</v>
      </c>
      <c r="C5462" s="245" t="s">
        <v>2032</v>
      </c>
      <c r="D5462" s="245" t="s">
        <v>2031</v>
      </c>
      <c r="E5462" s="246" t="s">
        <v>44</v>
      </c>
      <c r="F5462" s="245" t="s">
        <v>44</v>
      </c>
      <c r="G5462" s="245" t="s">
        <v>21190</v>
      </c>
      <c r="H5462" s="245" t="s">
        <v>21191</v>
      </c>
      <c r="I5462" s="245" t="s">
        <v>24</v>
      </c>
      <c r="J5462" s="245" t="s">
        <v>569</v>
      </c>
      <c r="K5462" s="246" t="s">
        <v>21192</v>
      </c>
      <c r="L5462" s="245" t="s">
        <v>568</v>
      </c>
    </row>
    <row r="5463" spans="1:12" x14ac:dyDescent="0.25">
      <c r="A5463" s="245" t="s">
        <v>2034</v>
      </c>
      <c r="B5463" s="245" t="s">
        <v>2033</v>
      </c>
      <c r="C5463" s="245" t="s">
        <v>2032</v>
      </c>
      <c r="D5463" s="245" t="s">
        <v>2031</v>
      </c>
      <c r="E5463" s="246" t="s">
        <v>44</v>
      </c>
      <c r="F5463" s="245" t="s">
        <v>44</v>
      </c>
      <c r="G5463" s="245" t="s">
        <v>21193</v>
      </c>
      <c r="H5463" s="245" t="s">
        <v>21194</v>
      </c>
      <c r="I5463" s="245" t="s">
        <v>24</v>
      </c>
      <c r="J5463" s="245" t="s">
        <v>569</v>
      </c>
      <c r="K5463" s="246" t="s">
        <v>21195</v>
      </c>
      <c r="L5463" s="245" t="s">
        <v>568</v>
      </c>
    </row>
    <row r="5464" spans="1:12" x14ac:dyDescent="0.25">
      <c r="A5464" s="245" t="s">
        <v>2034</v>
      </c>
      <c r="B5464" s="245" t="s">
        <v>2033</v>
      </c>
      <c r="C5464" s="245" t="s">
        <v>2032</v>
      </c>
      <c r="D5464" s="245" t="s">
        <v>2031</v>
      </c>
      <c r="E5464" s="246" t="s">
        <v>44</v>
      </c>
      <c r="F5464" s="245" t="s">
        <v>44</v>
      </c>
      <c r="G5464" s="245" t="s">
        <v>21196</v>
      </c>
      <c r="H5464" s="245" t="s">
        <v>21197</v>
      </c>
      <c r="I5464" s="245" t="s">
        <v>24</v>
      </c>
      <c r="J5464" s="245" t="s">
        <v>569</v>
      </c>
      <c r="K5464" s="246" t="s">
        <v>21198</v>
      </c>
      <c r="L5464" s="245" t="s">
        <v>568</v>
      </c>
    </row>
    <row r="5465" spans="1:12" x14ac:dyDescent="0.25">
      <c r="A5465" s="245" t="s">
        <v>2034</v>
      </c>
      <c r="B5465" s="245" t="s">
        <v>2033</v>
      </c>
      <c r="C5465" s="245" t="s">
        <v>2032</v>
      </c>
      <c r="D5465" s="245" t="s">
        <v>2031</v>
      </c>
      <c r="E5465" s="246" t="s">
        <v>44</v>
      </c>
      <c r="F5465" s="245" t="s">
        <v>44</v>
      </c>
      <c r="G5465" s="245" t="s">
        <v>21199</v>
      </c>
      <c r="H5465" s="245" t="s">
        <v>21200</v>
      </c>
      <c r="I5465" s="245" t="s">
        <v>24</v>
      </c>
      <c r="J5465" s="245" t="s">
        <v>569</v>
      </c>
      <c r="K5465" s="246" t="s">
        <v>21201</v>
      </c>
      <c r="L5465" s="245" t="s">
        <v>568</v>
      </c>
    </row>
    <row r="5466" spans="1:12" x14ac:dyDescent="0.25">
      <c r="A5466" s="245" t="s">
        <v>2034</v>
      </c>
      <c r="B5466" s="245" t="s">
        <v>2033</v>
      </c>
      <c r="C5466" s="245" t="s">
        <v>2032</v>
      </c>
      <c r="D5466" s="245" t="s">
        <v>2031</v>
      </c>
      <c r="E5466" s="246" t="s">
        <v>44</v>
      </c>
      <c r="F5466" s="245" t="s">
        <v>44</v>
      </c>
      <c r="G5466" s="245" t="s">
        <v>21202</v>
      </c>
      <c r="H5466" s="245" t="s">
        <v>21203</v>
      </c>
      <c r="I5466" s="245" t="s">
        <v>24</v>
      </c>
      <c r="J5466" s="245" t="s">
        <v>569</v>
      </c>
      <c r="K5466" s="246" t="s">
        <v>21204</v>
      </c>
      <c r="L5466" s="245" t="s">
        <v>568</v>
      </c>
    </row>
    <row r="5467" spans="1:12" x14ac:dyDescent="0.25">
      <c r="A5467" s="245" t="s">
        <v>2034</v>
      </c>
      <c r="B5467" s="245" t="s">
        <v>2033</v>
      </c>
      <c r="C5467" s="245" t="s">
        <v>2032</v>
      </c>
      <c r="D5467" s="245" t="s">
        <v>2031</v>
      </c>
      <c r="E5467" s="246" t="s">
        <v>44</v>
      </c>
      <c r="F5467" s="245" t="s">
        <v>44</v>
      </c>
      <c r="G5467" s="245" t="s">
        <v>21205</v>
      </c>
      <c r="H5467" s="245" t="s">
        <v>21206</v>
      </c>
      <c r="I5467" s="245" t="s">
        <v>24</v>
      </c>
      <c r="J5467" s="245" t="s">
        <v>569</v>
      </c>
      <c r="K5467" s="246" t="s">
        <v>21207</v>
      </c>
      <c r="L5467" s="245" t="s">
        <v>568</v>
      </c>
    </row>
    <row r="5468" spans="1:12" x14ac:dyDescent="0.25">
      <c r="A5468" s="245" t="s">
        <v>1839</v>
      </c>
      <c r="B5468" s="245" t="s">
        <v>1838</v>
      </c>
      <c r="C5468" s="245" t="s">
        <v>2003</v>
      </c>
      <c r="D5468" s="245" t="s">
        <v>2002</v>
      </c>
      <c r="E5468" s="246" t="s">
        <v>44</v>
      </c>
      <c r="F5468" s="245" t="s">
        <v>44</v>
      </c>
      <c r="G5468" s="245" t="s">
        <v>2013</v>
      </c>
      <c r="H5468" s="245" t="s">
        <v>21208</v>
      </c>
      <c r="I5468" s="245" t="s">
        <v>12</v>
      </c>
      <c r="J5468" s="245" t="s">
        <v>59</v>
      </c>
      <c r="K5468" s="246" t="s">
        <v>21209</v>
      </c>
      <c r="L5468" s="245" t="s">
        <v>568</v>
      </c>
    </row>
    <row r="5469" spans="1:12" x14ac:dyDescent="0.25">
      <c r="A5469" s="245" t="s">
        <v>1839</v>
      </c>
      <c r="B5469" s="245" t="s">
        <v>1838</v>
      </c>
      <c r="C5469" s="245" t="s">
        <v>2003</v>
      </c>
      <c r="D5469" s="245" t="s">
        <v>2002</v>
      </c>
      <c r="E5469" s="246" t="s">
        <v>44</v>
      </c>
      <c r="F5469" s="245" t="s">
        <v>44</v>
      </c>
      <c r="G5469" s="245" t="s">
        <v>2012</v>
      </c>
      <c r="H5469" s="245" t="s">
        <v>21210</v>
      </c>
      <c r="I5469" s="245" t="s">
        <v>12</v>
      </c>
      <c r="J5469" s="245" t="s">
        <v>59</v>
      </c>
      <c r="K5469" s="246" t="s">
        <v>21211</v>
      </c>
      <c r="L5469" s="245" t="s">
        <v>568</v>
      </c>
    </row>
    <row r="5470" spans="1:12" x14ac:dyDescent="0.25">
      <c r="A5470" s="245" t="s">
        <v>1839</v>
      </c>
      <c r="B5470" s="245" t="s">
        <v>1838</v>
      </c>
      <c r="C5470" s="245" t="s">
        <v>2003</v>
      </c>
      <c r="D5470" s="245" t="s">
        <v>2002</v>
      </c>
      <c r="E5470" s="246" t="s">
        <v>44</v>
      </c>
      <c r="F5470" s="245" t="s">
        <v>44</v>
      </c>
      <c r="G5470" s="245" t="s">
        <v>2011</v>
      </c>
      <c r="H5470" s="245" t="s">
        <v>21212</v>
      </c>
      <c r="I5470" s="245" t="s">
        <v>12</v>
      </c>
      <c r="J5470" s="245" t="s">
        <v>106</v>
      </c>
      <c r="K5470" s="246" t="s">
        <v>14191</v>
      </c>
      <c r="L5470" s="245" t="s">
        <v>568</v>
      </c>
    </row>
    <row r="5471" spans="1:12" x14ac:dyDescent="0.25">
      <c r="A5471" s="245" t="s">
        <v>1839</v>
      </c>
      <c r="B5471" s="245" t="s">
        <v>1838</v>
      </c>
      <c r="C5471" s="245" t="s">
        <v>2003</v>
      </c>
      <c r="D5471" s="245" t="s">
        <v>2002</v>
      </c>
      <c r="E5471" s="246" t="s">
        <v>44</v>
      </c>
      <c r="F5471" s="245" t="s">
        <v>44</v>
      </c>
      <c r="G5471" s="245" t="s">
        <v>2010</v>
      </c>
      <c r="H5471" s="245" t="s">
        <v>21213</v>
      </c>
      <c r="I5471" s="245" t="s">
        <v>12</v>
      </c>
      <c r="J5471" s="245" t="s">
        <v>106</v>
      </c>
      <c r="K5471" s="246" t="s">
        <v>21214</v>
      </c>
      <c r="L5471" s="245" t="s">
        <v>568</v>
      </c>
    </row>
    <row r="5472" spans="1:12" x14ac:dyDescent="0.25">
      <c r="A5472" s="245" t="s">
        <v>1839</v>
      </c>
      <c r="B5472" s="245" t="s">
        <v>1838</v>
      </c>
      <c r="C5472" s="245" t="s">
        <v>2003</v>
      </c>
      <c r="D5472" s="245" t="s">
        <v>2002</v>
      </c>
      <c r="E5472" s="246" t="s">
        <v>44</v>
      </c>
      <c r="F5472" s="245" t="s">
        <v>44</v>
      </c>
      <c r="G5472" s="245" t="s">
        <v>2009</v>
      </c>
      <c r="H5472" s="245" t="s">
        <v>21215</v>
      </c>
      <c r="I5472" s="245" t="s">
        <v>12</v>
      </c>
      <c r="J5472" s="245" t="s">
        <v>569</v>
      </c>
      <c r="K5472" s="246" t="s">
        <v>21216</v>
      </c>
      <c r="L5472" s="245" t="s">
        <v>568</v>
      </c>
    </row>
    <row r="5473" spans="1:12" x14ac:dyDescent="0.25">
      <c r="A5473" s="245" t="s">
        <v>1839</v>
      </c>
      <c r="B5473" s="245" t="s">
        <v>1838</v>
      </c>
      <c r="C5473" s="245" t="s">
        <v>2003</v>
      </c>
      <c r="D5473" s="245" t="s">
        <v>2002</v>
      </c>
      <c r="E5473" s="246" t="s">
        <v>44</v>
      </c>
      <c r="F5473" s="245" t="s">
        <v>44</v>
      </c>
      <c r="G5473" s="245" t="s">
        <v>2008</v>
      </c>
      <c r="H5473" s="245" t="s">
        <v>21217</v>
      </c>
      <c r="I5473" s="245" t="s">
        <v>12</v>
      </c>
      <c r="J5473" s="245" t="s">
        <v>569</v>
      </c>
      <c r="K5473" s="246" t="s">
        <v>12466</v>
      </c>
      <c r="L5473" s="245" t="s">
        <v>568</v>
      </c>
    </row>
    <row r="5474" spans="1:12" x14ac:dyDescent="0.25">
      <c r="A5474" s="245" t="s">
        <v>1839</v>
      </c>
      <c r="B5474" s="245" t="s">
        <v>1838</v>
      </c>
      <c r="C5474" s="245" t="s">
        <v>2003</v>
      </c>
      <c r="D5474" s="245" t="s">
        <v>2002</v>
      </c>
      <c r="E5474" s="246" t="s">
        <v>44</v>
      </c>
      <c r="F5474" s="245" t="s">
        <v>44</v>
      </c>
      <c r="G5474" s="245" t="s">
        <v>2007</v>
      </c>
      <c r="H5474" s="245" t="s">
        <v>21218</v>
      </c>
      <c r="I5474" s="245" t="s">
        <v>12</v>
      </c>
      <c r="J5474" s="245" t="s">
        <v>106</v>
      </c>
      <c r="K5474" s="246" t="s">
        <v>21219</v>
      </c>
      <c r="L5474" s="245" t="s">
        <v>568</v>
      </c>
    </row>
    <row r="5475" spans="1:12" x14ac:dyDescent="0.25">
      <c r="A5475" s="245" t="s">
        <v>1839</v>
      </c>
      <c r="B5475" s="245" t="s">
        <v>1838</v>
      </c>
      <c r="C5475" s="245" t="s">
        <v>2003</v>
      </c>
      <c r="D5475" s="245" t="s">
        <v>2002</v>
      </c>
      <c r="E5475" s="246" t="s">
        <v>44</v>
      </c>
      <c r="F5475" s="245" t="s">
        <v>44</v>
      </c>
      <c r="G5475" s="245" t="s">
        <v>2006</v>
      </c>
      <c r="H5475" s="245" t="s">
        <v>21220</v>
      </c>
      <c r="I5475" s="245" t="s">
        <v>12</v>
      </c>
      <c r="J5475" s="245" t="s">
        <v>106</v>
      </c>
      <c r="K5475" s="246" t="s">
        <v>12526</v>
      </c>
      <c r="L5475" s="245" t="s">
        <v>568</v>
      </c>
    </row>
    <row r="5476" spans="1:12" x14ac:dyDescent="0.25">
      <c r="A5476" s="245" t="s">
        <v>1839</v>
      </c>
      <c r="B5476" s="245" t="s">
        <v>1838</v>
      </c>
      <c r="C5476" s="245" t="s">
        <v>2003</v>
      </c>
      <c r="D5476" s="245" t="s">
        <v>2002</v>
      </c>
      <c r="E5476" s="246" t="s">
        <v>44</v>
      </c>
      <c r="F5476" s="245" t="s">
        <v>44</v>
      </c>
      <c r="G5476" s="245" t="s">
        <v>2005</v>
      </c>
      <c r="H5476" s="245" t="s">
        <v>2004</v>
      </c>
      <c r="I5476" s="245" t="s">
        <v>11</v>
      </c>
      <c r="J5476" s="245" t="s">
        <v>59</v>
      </c>
      <c r="K5476" s="246" t="s">
        <v>21221</v>
      </c>
      <c r="L5476" s="245" t="s">
        <v>568</v>
      </c>
    </row>
    <row r="5477" spans="1:12" x14ac:dyDescent="0.25">
      <c r="A5477" s="245" t="s">
        <v>1839</v>
      </c>
      <c r="B5477" s="245" t="s">
        <v>1838</v>
      </c>
      <c r="C5477" s="245" t="s">
        <v>2003</v>
      </c>
      <c r="D5477" s="245" t="s">
        <v>2002</v>
      </c>
      <c r="E5477" s="246" t="s">
        <v>44</v>
      </c>
      <c r="F5477" s="245" t="s">
        <v>44</v>
      </c>
      <c r="G5477" s="245" t="s">
        <v>13364</v>
      </c>
      <c r="H5477" s="245" t="s">
        <v>13365</v>
      </c>
      <c r="I5477" s="245" t="s">
        <v>12</v>
      </c>
      <c r="J5477" s="245" t="s">
        <v>59</v>
      </c>
      <c r="K5477" s="246" t="s">
        <v>1990</v>
      </c>
      <c r="L5477" s="245" t="s">
        <v>568</v>
      </c>
    </row>
    <row r="5478" spans="1:12" x14ac:dyDescent="0.25">
      <c r="A5478" s="245" t="s">
        <v>1839</v>
      </c>
      <c r="B5478" s="245" t="s">
        <v>1838</v>
      </c>
      <c r="C5478" s="245" t="s">
        <v>2003</v>
      </c>
      <c r="D5478" s="245" t="s">
        <v>2002</v>
      </c>
      <c r="E5478" s="246" t="s">
        <v>44</v>
      </c>
      <c r="F5478" s="245" t="s">
        <v>44</v>
      </c>
      <c r="G5478" s="245" t="s">
        <v>13366</v>
      </c>
      <c r="H5478" s="245" t="s">
        <v>13367</v>
      </c>
      <c r="I5478" s="245" t="s">
        <v>12</v>
      </c>
      <c r="J5478" s="245" t="s">
        <v>59</v>
      </c>
      <c r="K5478" s="246" t="s">
        <v>6643</v>
      </c>
      <c r="L5478" s="245" t="s">
        <v>568</v>
      </c>
    </row>
    <row r="5479" spans="1:12" x14ac:dyDescent="0.25">
      <c r="A5479" s="245" t="s">
        <v>1839</v>
      </c>
      <c r="B5479" s="245" t="s">
        <v>1838</v>
      </c>
      <c r="C5479" s="245" t="s">
        <v>2003</v>
      </c>
      <c r="D5479" s="245" t="s">
        <v>2002</v>
      </c>
      <c r="E5479" s="246" t="s">
        <v>44</v>
      </c>
      <c r="F5479" s="245" t="s">
        <v>44</v>
      </c>
      <c r="G5479" s="245" t="s">
        <v>13368</v>
      </c>
      <c r="H5479" s="245" t="s">
        <v>13369</v>
      </c>
      <c r="I5479" s="245" t="s">
        <v>12</v>
      </c>
      <c r="J5479" s="245" t="s">
        <v>59</v>
      </c>
      <c r="K5479" s="246" t="s">
        <v>21222</v>
      </c>
      <c r="L5479" s="245" t="s">
        <v>568</v>
      </c>
    </row>
    <row r="5480" spans="1:12" x14ac:dyDescent="0.25">
      <c r="A5480" s="245" t="s">
        <v>1839</v>
      </c>
      <c r="B5480" s="245" t="s">
        <v>1838</v>
      </c>
      <c r="C5480" s="245" t="s">
        <v>2003</v>
      </c>
      <c r="D5480" s="245" t="s">
        <v>2002</v>
      </c>
      <c r="E5480" s="246" t="s">
        <v>44</v>
      </c>
      <c r="F5480" s="245" t="s">
        <v>44</v>
      </c>
      <c r="G5480" s="245" t="s">
        <v>13370</v>
      </c>
      <c r="H5480" s="245" t="s">
        <v>13371</v>
      </c>
      <c r="I5480" s="245" t="s">
        <v>12</v>
      </c>
      <c r="J5480" s="245" t="s">
        <v>59</v>
      </c>
      <c r="K5480" s="246" t="s">
        <v>9523</v>
      </c>
      <c r="L5480" s="245" t="s">
        <v>568</v>
      </c>
    </row>
    <row r="5481" spans="1:12" x14ac:dyDescent="0.25">
      <c r="A5481" s="245" t="s">
        <v>1839</v>
      </c>
      <c r="B5481" s="245" t="s">
        <v>1838</v>
      </c>
      <c r="C5481" s="245" t="s">
        <v>2003</v>
      </c>
      <c r="D5481" s="245" t="s">
        <v>2002</v>
      </c>
      <c r="E5481" s="246" t="s">
        <v>44</v>
      </c>
      <c r="F5481" s="245" t="s">
        <v>44</v>
      </c>
      <c r="G5481" s="245" t="s">
        <v>13372</v>
      </c>
      <c r="H5481" s="245" t="s">
        <v>13373</v>
      </c>
      <c r="I5481" s="245" t="s">
        <v>12</v>
      </c>
      <c r="J5481" s="245" t="s">
        <v>59</v>
      </c>
      <c r="K5481" s="246" t="s">
        <v>16231</v>
      </c>
      <c r="L5481" s="245" t="s">
        <v>568</v>
      </c>
    </row>
    <row r="5482" spans="1:12" x14ac:dyDescent="0.25">
      <c r="A5482" s="245" t="s">
        <v>1839</v>
      </c>
      <c r="B5482" s="245" t="s">
        <v>1838</v>
      </c>
      <c r="C5482" s="245" t="s">
        <v>2003</v>
      </c>
      <c r="D5482" s="245" t="s">
        <v>2002</v>
      </c>
      <c r="E5482" s="246" t="s">
        <v>44</v>
      </c>
      <c r="F5482" s="245" t="s">
        <v>44</v>
      </c>
      <c r="G5482" s="245" t="s">
        <v>13374</v>
      </c>
      <c r="H5482" s="245" t="s">
        <v>13375</v>
      </c>
      <c r="I5482" s="245" t="s">
        <v>12</v>
      </c>
      <c r="J5482" s="245" t="s">
        <v>59</v>
      </c>
      <c r="K5482" s="246" t="s">
        <v>8449</v>
      </c>
      <c r="L5482" s="245" t="s">
        <v>568</v>
      </c>
    </row>
    <row r="5483" spans="1:12" x14ac:dyDescent="0.25">
      <c r="A5483" s="245" t="s">
        <v>1839</v>
      </c>
      <c r="B5483" s="245" t="s">
        <v>1838</v>
      </c>
      <c r="C5483" s="245" t="s">
        <v>2003</v>
      </c>
      <c r="D5483" s="245" t="s">
        <v>2002</v>
      </c>
      <c r="E5483" s="246" t="s">
        <v>44</v>
      </c>
      <c r="F5483" s="245" t="s">
        <v>44</v>
      </c>
      <c r="G5483" s="245" t="s">
        <v>13376</v>
      </c>
      <c r="H5483" s="245" t="s">
        <v>13377</v>
      </c>
      <c r="I5483" s="245" t="s">
        <v>12</v>
      </c>
      <c r="J5483" s="245" t="s">
        <v>59</v>
      </c>
      <c r="K5483" s="246" t="s">
        <v>3573</v>
      </c>
      <c r="L5483" s="245" t="s">
        <v>568</v>
      </c>
    </row>
    <row r="5484" spans="1:12" x14ac:dyDescent="0.25">
      <c r="A5484" s="245" t="s">
        <v>1839</v>
      </c>
      <c r="B5484" s="245" t="s">
        <v>1838</v>
      </c>
      <c r="C5484" s="245" t="s">
        <v>2003</v>
      </c>
      <c r="D5484" s="245" t="s">
        <v>2002</v>
      </c>
      <c r="E5484" s="246" t="s">
        <v>44</v>
      </c>
      <c r="F5484" s="245" t="s">
        <v>44</v>
      </c>
      <c r="G5484" s="245" t="s">
        <v>13378</v>
      </c>
      <c r="H5484" s="245" t="s">
        <v>13379</v>
      </c>
      <c r="I5484" s="245" t="s">
        <v>12</v>
      </c>
      <c r="J5484" s="245" t="s">
        <v>59</v>
      </c>
      <c r="K5484" s="246" t="s">
        <v>13318</v>
      </c>
      <c r="L5484" s="245" t="s">
        <v>568</v>
      </c>
    </row>
    <row r="5485" spans="1:12" x14ac:dyDescent="0.25">
      <c r="A5485" s="245" t="s">
        <v>1839</v>
      </c>
      <c r="B5485" s="245" t="s">
        <v>1838</v>
      </c>
      <c r="C5485" s="245" t="s">
        <v>2003</v>
      </c>
      <c r="D5485" s="245" t="s">
        <v>2002</v>
      </c>
      <c r="E5485" s="246" t="s">
        <v>44</v>
      </c>
      <c r="F5485" s="245" t="s">
        <v>44</v>
      </c>
      <c r="G5485" s="245" t="s">
        <v>13380</v>
      </c>
      <c r="H5485" s="245" t="s">
        <v>13381</v>
      </c>
      <c r="I5485" s="245" t="s">
        <v>12</v>
      </c>
      <c r="J5485" s="245" t="s">
        <v>59</v>
      </c>
      <c r="K5485" s="246" t="s">
        <v>5068</v>
      </c>
      <c r="L5485" s="245" t="s">
        <v>568</v>
      </c>
    </row>
    <row r="5486" spans="1:12" x14ac:dyDescent="0.25">
      <c r="A5486" s="245" t="s">
        <v>1839</v>
      </c>
      <c r="B5486" s="245" t="s">
        <v>1838</v>
      </c>
      <c r="C5486" s="245" t="s">
        <v>2003</v>
      </c>
      <c r="D5486" s="245" t="s">
        <v>2002</v>
      </c>
      <c r="E5486" s="246" t="s">
        <v>44</v>
      </c>
      <c r="F5486" s="245" t="s">
        <v>44</v>
      </c>
      <c r="G5486" s="245" t="s">
        <v>13382</v>
      </c>
      <c r="H5486" s="245" t="s">
        <v>13383</v>
      </c>
      <c r="I5486" s="245" t="s">
        <v>12</v>
      </c>
      <c r="J5486" s="245" t="s">
        <v>59</v>
      </c>
      <c r="K5486" s="246" t="s">
        <v>8251</v>
      </c>
      <c r="L5486" s="245" t="s">
        <v>568</v>
      </c>
    </row>
    <row r="5487" spans="1:12" x14ac:dyDescent="0.25">
      <c r="A5487" s="245" t="s">
        <v>1839</v>
      </c>
      <c r="B5487" s="245" t="s">
        <v>1838</v>
      </c>
      <c r="C5487" s="245" t="s">
        <v>2003</v>
      </c>
      <c r="D5487" s="245" t="s">
        <v>2002</v>
      </c>
      <c r="E5487" s="246" t="s">
        <v>44</v>
      </c>
      <c r="F5487" s="245" t="s">
        <v>44</v>
      </c>
      <c r="G5487" s="245" t="s">
        <v>13384</v>
      </c>
      <c r="H5487" s="245" t="s">
        <v>13385</v>
      </c>
      <c r="I5487" s="245" t="s">
        <v>12</v>
      </c>
      <c r="J5487" s="245" t="s">
        <v>569</v>
      </c>
      <c r="K5487" s="246" t="s">
        <v>21223</v>
      </c>
      <c r="L5487" s="245" t="s">
        <v>568</v>
      </c>
    </row>
    <row r="5488" spans="1:12" x14ac:dyDescent="0.25">
      <c r="A5488" s="245" t="s">
        <v>1839</v>
      </c>
      <c r="B5488" s="245" t="s">
        <v>1838</v>
      </c>
      <c r="C5488" s="245" t="s">
        <v>2003</v>
      </c>
      <c r="D5488" s="245" t="s">
        <v>2002</v>
      </c>
      <c r="E5488" s="246" t="s">
        <v>44</v>
      </c>
      <c r="F5488" s="245" t="s">
        <v>44</v>
      </c>
      <c r="G5488" s="245" t="s">
        <v>13386</v>
      </c>
      <c r="H5488" s="245" t="s">
        <v>13387</v>
      </c>
      <c r="I5488" s="245" t="s">
        <v>12</v>
      </c>
      <c r="J5488" s="245" t="s">
        <v>569</v>
      </c>
      <c r="K5488" s="246" t="s">
        <v>8824</v>
      </c>
      <c r="L5488" s="245" t="s">
        <v>568</v>
      </c>
    </row>
    <row r="5489" spans="1:12" x14ac:dyDescent="0.25">
      <c r="A5489" s="245" t="s">
        <v>1839</v>
      </c>
      <c r="B5489" s="245" t="s">
        <v>1838</v>
      </c>
      <c r="C5489" s="245" t="s">
        <v>2003</v>
      </c>
      <c r="D5489" s="245" t="s">
        <v>2002</v>
      </c>
      <c r="E5489" s="246" t="s">
        <v>44</v>
      </c>
      <c r="F5489" s="245" t="s">
        <v>44</v>
      </c>
      <c r="G5489" s="245" t="s">
        <v>13388</v>
      </c>
      <c r="H5489" s="245" t="s">
        <v>13389</v>
      </c>
      <c r="I5489" s="245" t="s">
        <v>12</v>
      </c>
      <c r="J5489" s="245" t="s">
        <v>569</v>
      </c>
      <c r="K5489" s="246" t="s">
        <v>8857</v>
      </c>
      <c r="L5489" s="245" t="s">
        <v>568</v>
      </c>
    </row>
    <row r="5490" spans="1:12" x14ac:dyDescent="0.25">
      <c r="A5490" s="245" t="s">
        <v>1839</v>
      </c>
      <c r="B5490" s="245" t="s">
        <v>1838</v>
      </c>
      <c r="C5490" s="245" t="s">
        <v>2003</v>
      </c>
      <c r="D5490" s="245" t="s">
        <v>2002</v>
      </c>
      <c r="E5490" s="246" t="s">
        <v>44</v>
      </c>
      <c r="F5490" s="245" t="s">
        <v>44</v>
      </c>
      <c r="G5490" s="245" t="s">
        <v>13390</v>
      </c>
      <c r="H5490" s="245" t="s">
        <v>13391</v>
      </c>
      <c r="I5490" s="245" t="s">
        <v>12</v>
      </c>
      <c r="J5490" s="245" t="s">
        <v>569</v>
      </c>
      <c r="K5490" s="246" t="s">
        <v>8787</v>
      </c>
      <c r="L5490" s="245" t="s">
        <v>568</v>
      </c>
    </row>
    <row r="5491" spans="1:12" x14ac:dyDescent="0.25">
      <c r="A5491" s="245" t="s">
        <v>1839</v>
      </c>
      <c r="B5491" s="245" t="s">
        <v>1838</v>
      </c>
      <c r="C5491" s="245" t="s">
        <v>2003</v>
      </c>
      <c r="D5491" s="245" t="s">
        <v>2002</v>
      </c>
      <c r="E5491" s="246" t="s">
        <v>44</v>
      </c>
      <c r="F5491" s="245" t="s">
        <v>44</v>
      </c>
      <c r="G5491" s="245" t="s">
        <v>13392</v>
      </c>
      <c r="H5491" s="245" t="s">
        <v>13393</v>
      </c>
      <c r="I5491" s="245" t="s">
        <v>12</v>
      </c>
      <c r="J5491" s="245" t="s">
        <v>569</v>
      </c>
      <c r="K5491" s="246" t="s">
        <v>1033</v>
      </c>
      <c r="L5491" s="245" t="s">
        <v>568</v>
      </c>
    </row>
    <row r="5492" spans="1:12" x14ac:dyDescent="0.25">
      <c r="A5492" s="245" t="s">
        <v>1839</v>
      </c>
      <c r="B5492" s="245" t="s">
        <v>1838</v>
      </c>
      <c r="C5492" s="245" t="s">
        <v>2003</v>
      </c>
      <c r="D5492" s="245" t="s">
        <v>2002</v>
      </c>
      <c r="E5492" s="246" t="s">
        <v>44</v>
      </c>
      <c r="F5492" s="245" t="s">
        <v>44</v>
      </c>
      <c r="G5492" s="245" t="s">
        <v>13394</v>
      </c>
      <c r="H5492" s="245" t="s">
        <v>13395</v>
      </c>
      <c r="I5492" s="245" t="s">
        <v>12</v>
      </c>
      <c r="J5492" s="245" t="s">
        <v>569</v>
      </c>
      <c r="K5492" s="246" t="s">
        <v>9030</v>
      </c>
      <c r="L5492" s="245" t="s">
        <v>568</v>
      </c>
    </row>
    <row r="5493" spans="1:12" x14ac:dyDescent="0.25">
      <c r="A5493" s="245" t="s">
        <v>1839</v>
      </c>
      <c r="B5493" s="245" t="s">
        <v>1838</v>
      </c>
      <c r="C5493" s="245" t="s">
        <v>2003</v>
      </c>
      <c r="D5493" s="245" t="s">
        <v>2002</v>
      </c>
      <c r="E5493" s="246" t="s">
        <v>44</v>
      </c>
      <c r="F5493" s="245" t="s">
        <v>44</v>
      </c>
      <c r="G5493" s="245" t="s">
        <v>13396</v>
      </c>
      <c r="H5493" s="245" t="s">
        <v>13397</v>
      </c>
      <c r="I5493" s="245" t="s">
        <v>12</v>
      </c>
      <c r="J5493" s="245" t="s">
        <v>569</v>
      </c>
      <c r="K5493" s="246" t="s">
        <v>16247</v>
      </c>
      <c r="L5493" s="245" t="s">
        <v>568</v>
      </c>
    </row>
    <row r="5494" spans="1:12" x14ac:dyDescent="0.25">
      <c r="A5494" s="245" t="s">
        <v>1839</v>
      </c>
      <c r="B5494" s="245" t="s">
        <v>1838</v>
      </c>
      <c r="C5494" s="245" t="s">
        <v>2003</v>
      </c>
      <c r="D5494" s="245" t="s">
        <v>2002</v>
      </c>
      <c r="E5494" s="246" t="s">
        <v>44</v>
      </c>
      <c r="F5494" s="245" t="s">
        <v>44</v>
      </c>
      <c r="G5494" s="245" t="s">
        <v>13398</v>
      </c>
      <c r="H5494" s="245" t="s">
        <v>13399</v>
      </c>
      <c r="I5494" s="245" t="s">
        <v>12</v>
      </c>
      <c r="J5494" s="245" t="s">
        <v>569</v>
      </c>
      <c r="K5494" s="246" t="s">
        <v>8360</v>
      </c>
      <c r="L5494" s="245" t="s">
        <v>568</v>
      </c>
    </row>
    <row r="5495" spans="1:12" x14ac:dyDescent="0.25">
      <c r="A5495" s="245" t="s">
        <v>1839</v>
      </c>
      <c r="B5495" s="245" t="s">
        <v>1838</v>
      </c>
      <c r="C5495" s="245" t="s">
        <v>2003</v>
      </c>
      <c r="D5495" s="245" t="s">
        <v>2002</v>
      </c>
      <c r="E5495" s="246" t="s">
        <v>44</v>
      </c>
      <c r="F5495" s="245" t="s">
        <v>44</v>
      </c>
      <c r="G5495" s="245" t="s">
        <v>13400</v>
      </c>
      <c r="H5495" s="245" t="s">
        <v>13401</v>
      </c>
      <c r="I5495" s="245" t="s">
        <v>12</v>
      </c>
      <c r="J5495" s="245" t="s">
        <v>569</v>
      </c>
      <c r="K5495" s="246" t="s">
        <v>1577</v>
      </c>
      <c r="L5495" s="245" t="s">
        <v>568</v>
      </c>
    </row>
    <row r="5496" spans="1:12" x14ac:dyDescent="0.25">
      <c r="A5496" s="245" t="s">
        <v>1839</v>
      </c>
      <c r="B5496" s="245" t="s">
        <v>1838</v>
      </c>
      <c r="C5496" s="245" t="s">
        <v>2003</v>
      </c>
      <c r="D5496" s="245" t="s">
        <v>2002</v>
      </c>
      <c r="E5496" s="246" t="s">
        <v>44</v>
      </c>
      <c r="F5496" s="245" t="s">
        <v>44</v>
      </c>
      <c r="G5496" s="245" t="s">
        <v>13402</v>
      </c>
      <c r="H5496" s="245" t="s">
        <v>13403</v>
      </c>
      <c r="I5496" s="245" t="s">
        <v>12</v>
      </c>
      <c r="J5496" s="245" t="s">
        <v>569</v>
      </c>
      <c r="K5496" s="246" t="s">
        <v>8568</v>
      </c>
      <c r="L5496" s="245" t="s">
        <v>568</v>
      </c>
    </row>
    <row r="5497" spans="1:12" x14ac:dyDescent="0.25">
      <c r="A5497" s="245" t="s">
        <v>1839</v>
      </c>
      <c r="B5497" s="245" t="s">
        <v>1838</v>
      </c>
      <c r="C5497" s="245" t="s">
        <v>2003</v>
      </c>
      <c r="D5497" s="245" t="s">
        <v>2002</v>
      </c>
      <c r="E5497" s="246" t="s">
        <v>44</v>
      </c>
      <c r="F5497" s="245" t="s">
        <v>44</v>
      </c>
      <c r="G5497" s="245" t="s">
        <v>13404</v>
      </c>
      <c r="H5497" s="245" t="s">
        <v>13405</v>
      </c>
      <c r="I5497" s="245" t="s">
        <v>12</v>
      </c>
      <c r="J5497" s="245" t="s">
        <v>569</v>
      </c>
      <c r="K5497" s="246" t="s">
        <v>9041</v>
      </c>
      <c r="L5497" s="245" t="s">
        <v>568</v>
      </c>
    </row>
    <row r="5498" spans="1:12" x14ac:dyDescent="0.25">
      <c r="A5498" s="245" t="s">
        <v>1839</v>
      </c>
      <c r="B5498" s="245" t="s">
        <v>1838</v>
      </c>
      <c r="C5498" s="245" t="s">
        <v>2003</v>
      </c>
      <c r="D5498" s="245" t="s">
        <v>2002</v>
      </c>
      <c r="E5498" s="246" t="s">
        <v>44</v>
      </c>
      <c r="F5498" s="245" t="s">
        <v>44</v>
      </c>
      <c r="G5498" s="245" t="s">
        <v>13407</v>
      </c>
      <c r="H5498" s="245" t="s">
        <v>13408</v>
      </c>
      <c r="I5498" s="245" t="s">
        <v>12</v>
      </c>
      <c r="J5498" s="245" t="s">
        <v>569</v>
      </c>
      <c r="K5498" s="246" t="s">
        <v>10110</v>
      </c>
      <c r="L5498" s="245" t="s">
        <v>568</v>
      </c>
    </row>
    <row r="5499" spans="1:12" x14ac:dyDescent="0.25">
      <c r="A5499" s="245" t="s">
        <v>1839</v>
      </c>
      <c r="B5499" s="245" t="s">
        <v>1838</v>
      </c>
      <c r="C5499" s="245" t="s">
        <v>2003</v>
      </c>
      <c r="D5499" s="245" t="s">
        <v>2002</v>
      </c>
      <c r="E5499" s="246" t="s">
        <v>44</v>
      </c>
      <c r="F5499" s="245" t="s">
        <v>44</v>
      </c>
      <c r="G5499" s="245" t="s">
        <v>13409</v>
      </c>
      <c r="H5499" s="245" t="s">
        <v>13410</v>
      </c>
      <c r="I5499" s="245" t="s">
        <v>12</v>
      </c>
      <c r="J5499" s="245" t="s">
        <v>569</v>
      </c>
      <c r="K5499" s="246" t="s">
        <v>10660</v>
      </c>
      <c r="L5499" s="245" t="s">
        <v>568</v>
      </c>
    </row>
    <row r="5500" spans="1:12" x14ac:dyDescent="0.25">
      <c r="A5500" s="245" t="s">
        <v>1839</v>
      </c>
      <c r="B5500" s="245" t="s">
        <v>1838</v>
      </c>
      <c r="C5500" s="245" t="s">
        <v>2003</v>
      </c>
      <c r="D5500" s="245" t="s">
        <v>2002</v>
      </c>
      <c r="E5500" s="246" t="s">
        <v>44</v>
      </c>
      <c r="F5500" s="245" t="s">
        <v>44</v>
      </c>
      <c r="G5500" s="245" t="s">
        <v>13412</v>
      </c>
      <c r="H5500" s="245" t="s">
        <v>13413</v>
      </c>
      <c r="I5500" s="245" t="s">
        <v>12</v>
      </c>
      <c r="J5500" s="245" t="s">
        <v>569</v>
      </c>
      <c r="K5500" s="246" t="s">
        <v>9517</v>
      </c>
      <c r="L5500" s="245" t="s">
        <v>568</v>
      </c>
    </row>
    <row r="5501" spans="1:12" x14ac:dyDescent="0.25">
      <c r="A5501" s="245" t="s">
        <v>1839</v>
      </c>
      <c r="B5501" s="245" t="s">
        <v>1838</v>
      </c>
      <c r="C5501" s="245" t="s">
        <v>2003</v>
      </c>
      <c r="D5501" s="245" t="s">
        <v>2002</v>
      </c>
      <c r="E5501" s="246" t="s">
        <v>44</v>
      </c>
      <c r="F5501" s="245" t="s">
        <v>44</v>
      </c>
      <c r="G5501" s="245" t="s">
        <v>13414</v>
      </c>
      <c r="H5501" s="245" t="s">
        <v>13415</v>
      </c>
      <c r="I5501" s="245" t="s">
        <v>12</v>
      </c>
      <c r="J5501" s="245" t="s">
        <v>569</v>
      </c>
      <c r="K5501" s="246" t="s">
        <v>21224</v>
      </c>
      <c r="L5501" s="245" t="s">
        <v>568</v>
      </c>
    </row>
    <row r="5502" spans="1:12" x14ac:dyDescent="0.25">
      <c r="A5502" s="245" t="s">
        <v>1839</v>
      </c>
      <c r="B5502" s="245" t="s">
        <v>1838</v>
      </c>
      <c r="C5502" s="245" t="s">
        <v>2003</v>
      </c>
      <c r="D5502" s="245" t="s">
        <v>2002</v>
      </c>
      <c r="E5502" s="246" t="s">
        <v>44</v>
      </c>
      <c r="F5502" s="245" t="s">
        <v>44</v>
      </c>
      <c r="G5502" s="245" t="s">
        <v>13416</v>
      </c>
      <c r="H5502" s="245" t="s">
        <v>13417</v>
      </c>
      <c r="I5502" s="245" t="s">
        <v>12</v>
      </c>
      <c r="J5502" s="245" t="s">
        <v>569</v>
      </c>
      <c r="K5502" s="246" t="s">
        <v>9535</v>
      </c>
      <c r="L5502" s="245" t="s">
        <v>568</v>
      </c>
    </row>
    <row r="5503" spans="1:12" x14ac:dyDescent="0.25">
      <c r="A5503" s="245" t="s">
        <v>1839</v>
      </c>
      <c r="B5503" s="245" t="s">
        <v>1838</v>
      </c>
      <c r="C5503" s="245" t="s">
        <v>2003</v>
      </c>
      <c r="D5503" s="245" t="s">
        <v>2002</v>
      </c>
      <c r="E5503" s="246" t="s">
        <v>44</v>
      </c>
      <c r="F5503" s="245" t="s">
        <v>44</v>
      </c>
      <c r="G5503" s="245" t="s">
        <v>13418</v>
      </c>
      <c r="H5503" s="245" t="s">
        <v>13419</v>
      </c>
      <c r="I5503" s="245" t="s">
        <v>12</v>
      </c>
      <c r="J5503" s="245" t="s">
        <v>569</v>
      </c>
      <c r="K5503" s="246" t="s">
        <v>21225</v>
      </c>
      <c r="L5503" s="245" t="s">
        <v>568</v>
      </c>
    </row>
    <row r="5504" spans="1:12" x14ac:dyDescent="0.25">
      <c r="A5504" s="245" t="s">
        <v>1839</v>
      </c>
      <c r="B5504" s="245" t="s">
        <v>1838</v>
      </c>
      <c r="C5504" s="245" t="s">
        <v>2003</v>
      </c>
      <c r="D5504" s="245" t="s">
        <v>2002</v>
      </c>
      <c r="E5504" s="246" t="s">
        <v>44</v>
      </c>
      <c r="F5504" s="245" t="s">
        <v>44</v>
      </c>
      <c r="G5504" s="245" t="s">
        <v>13420</v>
      </c>
      <c r="H5504" s="245" t="s">
        <v>13421</v>
      </c>
      <c r="I5504" s="245" t="s">
        <v>12</v>
      </c>
      <c r="J5504" s="245" t="s">
        <v>569</v>
      </c>
      <c r="K5504" s="246" t="s">
        <v>4089</v>
      </c>
      <c r="L5504" s="245" t="s">
        <v>568</v>
      </c>
    </row>
    <row r="5505" spans="1:12" x14ac:dyDescent="0.25">
      <c r="A5505" s="245" t="s">
        <v>1839</v>
      </c>
      <c r="B5505" s="245" t="s">
        <v>1838</v>
      </c>
      <c r="C5505" s="245" t="s">
        <v>2003</v>
      </c>
      <c r="D5505" s="245" t="s">
        <v>2002</v>
      </c>
      <c r="E5505" s="246" t="s">
        <v>44</v>
      </c>
      <c r="F5505" s="245" t="s">
        <v>44</v>
      </c>
      <c r="G5505" s="245" t="s">
        <v>13422</v>
      </c>
      <c r="H5505" s="245" t="s">
        <v>13423</v>
      </c>
      <c r="I5505" s="245" t="s">
        <v>12</v>
      </c>
      <c r="J5505" s="245" t="s">
        <v>569</v>
      </c>
      <c r="K5505" s="246" t="s">
        <v>10813</v>
      </c>
      <c r="L5505" s="245" t="s">
        <v>568</v>
      </c>
    </row>
    <row r="5506" spans="1:12" x14ac:dyDescent="0.25">
      <c r="A5506" s="245" t="s">
        <v>1839</v>
      </c>
      <c r="B5506" s="245" t="s">
        <v>1838</v>
      </c>
      <c r="C5506" s="245" t="s">
        <v>2003</v>
      </c>
      <c r="D5506" s="245" t="s">
        <v>2002</v>
      </c>
      <c r="E5506" s="246" t="s">
        <v>44</v>
      </c>
      <c r="F5506" s="245" t="s">
        <v>44</v>
      </c>
      <c r="G5506" s="245" t="s">
        <v>13425</v>
      </c>
      <c r="H5506" s="245" t="s">
        <v>13426</v>
      </c>
      <c r="I5506" s="245" t="s">
        <v>12</v>
      </c>
      <c r="J5506" s="245" t="s">
        <v>569</v>
      </c>
      <c r="K5506" s="246" t="s">
        <v>21226</v>
      </c>
      <c r="L5506" s="245" t="s">
        <v>568</v>
      </c>
    </row>
    <row r="5507" spans="1:12" x14ac:dyDescent="0.25">
      <c r="A5507" s="245" t="s">
        <v>1839</v>
      </c>
      <c r="B5507" s="245" t="s">
        <v>1838</v>
      </c>
      <c r="C5507" s="245" t="s">
        <v>2003</v>
      </c>
      <c r="D5507" s="245" t="s">
        <v>2002</v>
      </c>
      <c r="E5507" s="246" t="s">
        <v>44</v>
      </c>
      <c r="F5507" s="245" t="s">
        <v>44</v>
      </c>
      <c r="G5507" s="245" t="s">
        <v>13427</v>
      </c>
      <c r="H5507" s="245" t="s">
        <v>13428</v>
      </c>
      <c r="I5507" s="245" t="s">
        <v>12</v>
      </c>
      <c r="J5507" s="245" t="s">
        <v>569</v>
      </c>
      <c r="K5507" s="246" t="s">
        <v>12619</v>
      </c>
      <c r="L5507" s="245" t="s">
        <v>568</v>
      </c>
    </row>
    <row r="5508" spans="1:12" x14ac:dyDescent="0.25">
      <c r="A5508" s="245" t="s">
        <v>1839</v>
      </c>
      <c r="B5508" s="245" t="s">
        <v>1838</v>
      </c>
      <c r="C5508" s="245" t="s">
        <v>2003</v>
      </c>
      <c r="D5508" s="245" t="s">
        <v>2002</v>
      </c>
      <c r="E5508" s="246" t="s">
        <v>44</v>
      </c>
      <c r="F5508" s="245" t="s">
        <v>44</v>
      </c>
      <c r="G5508" s="245" t="s">
        <v>13429</v>
      </c>
      <c r="H5508" s="245" t="s">
        <v>13430</v>
      </c>
      <c r="I5508" s="245" t="s">
        <v>12</v>
      </c>
      <c r="J5508" s="245" t="s">
        <v>569</v>
      </c>
      <c r="K5508" s="246" t="s">
        <v>21227</v>
      </c>
      <c r="L5508" s="245" t="s">
        <v>568</v>
      </c>
    </row>
    <row r="5509" spans="1:12" x14ac:dyDescent="0.25">
      <c r="A5509" s="245" t="s">
        <v>1839</v>
      </c>
      <c r="B5509" s="245" t="s">
        <v>1838</v>
      </c>
      <c r="C5509" s="245" t="s">
        <v>2003</v>
      </c>
      <c r="D5509" s="245" t="s">
        <v>2002</v>
      </c>
      <c r="E5509" s="246" t="s">
        <v>44</v>
      </c>
      <c r="F5509" s="245" t="s">
        <v>44</v>
      </c>
      <c r="G5509" s="245" t="s">
        <v>13431</v>
      </c>
      <c r="H5509" s="245" t="s">
        <v>13432</v>
      </c>
      <c r="I5509" s="245" t="s">
        <v>12</v>
      </c>
      <c r="J5509" s="245" t="s">
        <v>569</v>
      </c>
      <c r="K5509" s="246" t="s">
        <v>1551</v>
      </c>
      <c r="L5509" s="245" t="s">
        <v>568</v>
      </c>
    </row>
    <row r="5510" spans="1:12" x14ac:dyDescent="0.25">
      <c r="A5510" s="245" t="s">
        <v>1839</v>
      </c>
      <c r="B5510" s="245" t="s">
        <v>1838</v>
      </c>
      <c r="C5510" s="245" t="s">
        <v>2003</v>
      </c>
      <c r="D5510" s="245" t="s">
        <v>2002</v>
      </c>
      <c r="E5510" s="246" t="s">
        <v>44</v>
      </c>
      <c r="F5510" s="245" t="s">
        <v>44</v>
      </c>
      <c r="G5510" s="245" t="s">
        <v>13433</v>
      </c>
      <c r="H5510" s="245" t="s">
        <v>13434</v>
      </c>
      <c r="I5510" s="245" t="s">
        <v>12</v>
      </c>
      <c r="J5510" s="245" t="s">
        <v>569</v>
      </c>
      <c r="K5510" s="246" t="s">
        <v>8424</v>
      </c>
      <c r="L5510" s="245" t="s">
        <v>568</v>
      </c>
    </row>
    <row r="5511" spans="1:12" x14ac:dyDescent="0.25">
      <c r="A5511" s="245" t="s">
        <v>1839</v>
      </c>
      <c r="B5511" s="245" t="s">
        <v>1838</v>
      </c>
      <c r="C5511" s="245" t="s">
        <v>2003</v>
      </c>
      <c r="D5511" s="245" t="s">
        <v>2002</v>
      </c>
      <c r="E5511" s="246" t="s">
        <v>44</v>
      </c>
      <c r="F5511" s="245" t="s">
        <v>44</v>
      </c>
      <c r="G5511" s="245" t="s">
        <v>13435</v>
      </c>
      <c r="H5511" s="245" t="s">
        <v>13436</v>
      </c>
      <c r="I5511" s="245" t="s">
        <v>12</v>
      </c>
      <c r="J5511" s="245" t="s">
        <v>569</v>
      </c>
      <c r="K5511" s="246" t="s">
        <v>11750</v>
      </c>
      <c r="L5511" s="245" t="s">
        <v>568</v>
      </c>
    </row>
    <row r="5512" spans="1:12" x14ac:dyDescent="0.25">
      <c r="A5512" s="245" t="s">
        <v>1839</v>
      </c>
      <c r="B5512" s="245" t="s">
        <v>1838</v>
      </c>
      <c r="C5512" s="245" t="s">
        <v>2003</v>
      </c>
      <c r="D5512" s="245" t="s">
        <v>2002</v>
      </c>
      <c r="E5512" s="246" t="s">
        <v>44</v>
      </c>
      <c r="F5512" s="245" t="s">
        <v>44</v>
      </c>
      <c r="G5512" s="245" t="s">
        <v>13437</v>
      </c>
      <c r="H5512" s="245" t="s">
        <v>13438</v>
      </c>
      <c r="I5512" s="245" t="s">
        <v>12</v>
      </c>
      <c r="J5512" s="245" t="s">
        <v>569</v>
      </c>
      <c r="K5512" s="246" t="s">
        <v>9574</v>
      </c>
      <c r="L5512" s="245" t="s">
        <v>568</v>
      </c>
    </row>
    <row r="5513" spans="1:12" x14ac:dyDescent="0.25">
      <c r="A5513" s="245" t="s">
        <v>1839</v>
      </c>
      <c r="B5513" s="245" t="s">
        <v>1838</v>
      </c>
      <c r="C5513" s="245" t="s">
        <v>2003</v>
      </c>
      <c r="D5513" s="245" t="s">
        <v>2002</v>
      </c>
      <c r="E5513" s="246" t="s">
        <v>44</v>
      </c>
      <c r="F5513" s="245" t="s">
        <v>44</v>
      </c>
      <c r="G5513" s="245" t="s">
        <v>13439</v>
      </c>
      <c r="H5513" s="245" t="s">
        <v>13440</v>
      </c>
      <c r="I5513" s="245" t="s">
        <v>12</v>
      </c>
      <c r="J5513" s="245" t="s">
        <v>569</v>
      </c>
      <c r="K5513" s="246" t="s">
        <v>9131</v>
      </c>
      <c r="L5513" s="245" t="s">
        <v>568</v>
      </c>
    </row>
    <row r="5514" spans="1:12" x14ac:dyDescent="0.25">
      <c r="A5514" s="245" t="s">
        <v>1839</v>
      </c>
      <c r="B5514" s="245" t="s">
        <v>1838</v>
      </c>
      <c r="C5514" s="245" t="s">
        <v>2003</v>
      </c>
      <c r="D5514" s="245" t="s">
        <v>2002</v>
      </c>
      <c r="E5514" s="246" t="s">
        <v>44</v>
      </c>
      <c r="F5514" s="245" t="s">
        <v>44</v>
      </c>
      <c r="G5514" s="245" t="s">
        <v>13441</v>
      </c>
      <c r="H5514" s="245" t="s">
        <v>13442</v>
      </c>
      <c r="I5514" s="245" t="s">
        <v>12</v>
      </c>
      <c r="J5514" s="245" t="s">
        <v>569</v>
      </c>
      <c r="K5514" s="246" t="s">
        <v>17985</v>
      </c>
      <c r="L5514" s="245" t="s">
        <v>568</v>
      </c>
    </row>
    <row r="5515" spans="1:12" x14ac:dyDescent="0.25">
      <c r="A5515" s="245" t="s">
        <v>1839</v>
      </c>
      <c r="B5515" s="245" t="s">
        <v>1838</v>
      </c>
      <c r="C5515" s="245" t="s">
        <v>2003</v>
      </c>
      <c r="D5515" s="245" t="s">
        <v>2002</v>
      </c>
      <c r="E5515" s="246" t="s">
        <v>44</v>
      </c>
      <c r="F5515" s="245" t="s">
        <v>44</v>
      </c>
      <c r="G5515" s="245" t="s">
        <v>13443</v>
      </c>
      <c r="H5515" s="245" t="s">
        <v>13444</v>
      </c>
      <c r="I5515" s="245" t="s">
        <v>12</v>
      </c>
      <c r="J5515" s="245" t="s">
        <v>569</v>
      </c>
      <c r="K5515" s="246" t="s">
        <v>8737</v>
      </c>
      <c r="L5515" s="245" t="s">
        <v>568</v>
      </c>
    </row>
    <row r="5516" spans="1:12" x14ac:dyDescent="0.25">
      <c r="A5516" s="245" t="s">
        <v>1839</v>
      </c>
      <c r="B5516" s="245" t="s">
        <v>1838</v>
      </c>
      <c r="C5516" s="245" t="s">
        <v>2003</v>
      </c>
      <c r="D5516" s="245" t="s">
        <v>2002</v>
      </c>
      <c r="E5516" s="246" t="s">
        <v>44</v>
      </c>
      <c r="F5516" s="245" t="s">
        <v>44</v>
      </c>
      <c r="G5516" s="245" t="s">
        <v>13445</v>
      </c>
      <c r="H5516" s="245" t="s">
        <v>13446</v>
      </c>
      <c r="I5516" s="245" t="s">
        <v>12</v>
      </c>
      <c r="J5516" s="245" t="s">
        <v>569</v>
      </c>
      <c r="K5516" s="246" t="s">
        <v>2814</v>
      </c>
      <c r="L5516" s="245" t="s">
        <v>568</v>
      </c>
    </row>
    <row r="5517" spans="1:12" x14ac:dyDescent="0.25">
      <c r="A5517" s="245" t="s">
        <v>1839</v>
      </c>
      <c r="B5517" s="245" t="s">
        <v>1838</v>
      </c>
      <c r="C5517" s="245" t="s">
        <v>2003</v>
      </c>
      <c r="D5517" s="245" t="s">
        <v>2002</v>
      </c>
      <c r="E5517" s="246" t="s">
        <v>44</v>
      </c>
      <c r="F5517" s="245" t="s">
        <v>44</v>
      </c>
      <c r="G5517" s="245" t="s">
        <v>13447</v>
      </c>
      <c r="H5517" s="245" t="s">
        <v>13448</v>
      </c>
      <c r="I5517" s="245" t="s">
        <v>12</v>
      </c>
      <c r="J5517" s="245" t="s">
        <v>569</v>
      </c>
      <c r="K5517" s="246" t="s">
        <v>1912</v>
      </c>
      <c r="L5517" s="245" t="s">
        <v>568</v>
      </c>
    </row>
    <row r="5518" spans="1:12" x14ac:dyDescent="0.25">
      <c r="A5518" s="245" t="s">
        <v>1839</v>
      </c>
      <c r="B5518" s="245" t="s">
        <v>1838</v>
      </c>
      <c r="C5518" s="245" t="s">
        <v>2003</v>
      </c>
      <c r="D5518" s="245" t="s">
        <v>2002</v>
      </c>
      <c r="E5518" s="246" t="s">
        <v>44</v>
      </c>
      <c r="F5518" s="245" t="s">
        <v>44</v>
      </c>
      <c r="G5518" s="245" t="s">
        <v>13449</v>
      </c>
      <c r="H5518" s="245" t="s">
        <v>13450</v>
      </c>
      <c r="I5518" s="245" t="s">
        <v>12</v>
      </c>
      <c r="J5518" s="245" t="s">
        <v>569</v>
      </c>
      <c r="K5518" s="246" t="s">
        <v>9519</v>
      </c>
      <c r="L5518" s="245" t="s">
        <v>568</v>
      </c>
    </row>
    <row r="5519" spans="1:12" x14ac:dyDescent="0.25">
      <c r="A5519" s="245" t="s">
        <v>1839</v>
      </c>
      <c r="B5519" s="245" t="s">
        <v>1838</v>
      </c>
      <c r="C5519" s="245" t="s">
        <v>2003</v>
      </c>
      <c r="D5519" s="245" t="s">
        <v>2002</v>
      </c>
      <c r="E5519" s="246" t="s">
        <v>44</v>
      </c>
      <c r="F5519" s="245" t="s">
        <v>44</v>
      </c>
      <c r="G5519" s="245" t="s">
        <v>13451</v>
      </c>
      <c r="H5519" s="245" t="s">
        <v>13452</v>
      </c>
      <c r="I5519" s="245" t="s">
        <v>12</v>
      </c>
      <c r="J5519" s="245" t="s">
        <v>569</v>
      </c>
      <c r="K5519" s="246" t="s">
        <v>3797</v>
      </c>
      <c r="L5519" s="245" t="s">
        <v>568</v>
      </c>
    </row>
    <row r="5520" spans="1:12" x14ac:dyDescent="0.25">
      <c r="A5520" s="245" t="s">
        <v>1839</v>
      </c>
      <c r="B5520" s="245" t="s">
        <v>1838</v>
      </c>
      <c r="C5520" s="245" t="s">
        <v>2003</v>
      </c>
      <c r="D5520" s="245" t="s">
        <v>2002</v>
      </c>
      <c r="E5520" s="246" t="s">
        <v>44</v>
      </c>
      <c r="F5520" s="245" t="s">
        <v>44</v>
      </c>
      <c r="G5520" s="245" t="s">
        <v>13454</v>
      </c>
      <c r="H5520" s="245" t="s">
        <v>13455</v>
      </c>
      <c r="I5520" s="245" t="s">
        <v>12</v>
      </c>
      <c r="J5520" s="245" t="s">
        <v>569</v>
      </c>
      <c r="K5520" s="246" t="s">
        <v>8438</v>
      </c>
      <c r="L5520" s="245" t="s">
        <v>568</v>
      </c>
    </row>
    <row r="5521" spans="1:12" x14ac:dyDescent="0.25">
      <c r="A5521" s="245" t="s">
        <v>1839</v>
      </c>
      <c r="B5521" s="245" t="s">
        <v>1838</v>
      </c>
      <c r="C5521" s="245" t="s">
        <v>2003</v>
      </c>
      <c r="D5521" s="245" t="s">
        <v>2002</v>
      </c>
      <c r="E5521" s="246" t="s">
        <v>44</v>
      </c>
      <c r="F5521" s="245" t="s">
        <v>44</v>
      </c>
      <c r="G5521" s="245" t="s">
        <v>13456</v>
      </c>
      <c r="H5521" s="245" t="s">
        <v>13457</v>
      </c>
      <c r="I5521" s="245" t="s">
        <v>12</v>
      </c>
      <c r="J5521" s="245" t="s">
        <v>569</v>
      </c>
      <c r="K5521" s="246" t="s">
        <v>15457</v>
      </c>
      <c r="L5521" s="245" t="s">
        <v>568</v>
      </c>
    </row>
    <row r="5522" spans="1:12" x14ac:dyDescent="0.25">
      <c r="A5522" s="245" t="s">
        <v>1839</v>
      </c>
      <c r="B5522" s="245" t="s">
        <v>1838</v>
      </c>
      <c r="C5522" s="245" t="s">
        <v>2003</v>
      </c>
      <c r="D5522" s="245" t="s">
        <v>2002</v>
      </c>
      <c r="E5522" s="246" t="s">
        <v>44</v>
      </c>
      <c r="F5522" s="245" t="s">
        <v>44</v>
      </c>
      <c r="G5522" s="245" t="s">
        <v>13459</v>
      </c>
      <c r="H5522" s="245" t="s">
        <v>13460</v>
      </c>
      <c r="I5522" s="245" t="s">
        <v>12</v>
      </c>
      <c r="J5522" s="245" t="s">
        <v>569</v>
      </c>
      <c r="K5522" s="246" t="s">
        <v>9131</v>
      </c>
      <c r="L5522" s="245" t="s">
        <v>568</v>
      </c>
    </row>
    <row r="5523" spans="1:12" x14ac:dyDescent="0.25">
      <c r="A5523" s="245" t="s">
        <v>1839</v>
      </c>
      <c r="B5523" s="245" t="s">
        <v>1838</v>
      </c>
      <c r="C5523" s="245" t="s">
        <v>2003</v>
      </c>
      <c r="D5523" s="245" t="s">
        <v>2002</v>
      </c>
      <c r="E5523" s="246" t="s">
        <v>44</v>
      </c>
      <c r="F5523" s="245" t="s">
        <v>44</v>
      </c>
      <c r="G5523" s="245" t="s">
        <v>13461</v>
      </c>
      <c r="H5523" s="245" t="s">
        <v>13462</v>
      </c>
      <c r="I5523" s="245" t="s">
        <v>12</v>
      </c>
      <c r="J5523" s="245" t="s">
        <v>569</v>
      </c>
      <c r="K5523" s="246" t="s">
        <v>3439</v>
      </c>
      <c r="L5523" s="245" t="s">
        <v>568</v>
      </c>
    </row>
    <row r="5524" spans="1:12" x14ac:dyDescent="0.25">
      <c r="A5524" s="245" t="s">
        <v>1839</v>
      </c>
      <c r="B5524" s="245" t="s">
        <v>1838</v>
      </c>
      <c r="C5524" s="245" t="s">
        <v>2003</v>
      </c>
      <c r="D5524" s="245" t="s">
        <v>2002</v>
      </c>
      <c r="E5524" s="246" t="s">
        <v>44</v>
      </c>
      <c r="F5524" s="245" t="s">
        <v>44</v>
      </c>
      <c r="G5524" s="245" t="s">
        <v>13463</v>
      </c>
      <c r="H5524" s="245" t="s">
        <v>13464</v>
      </c>
      <c r="I5524" s="245" t="s">
        <v>12</v>
      </c>
      <c r="J5524" s="245" t="s">
        <v>569</v>
      </c>
      <c r="K5524" s="246" t="s">
        <v>19791</v>
      </c>
      <c r="L5524" s="245" t="s">
        <v>568</v>
      </c>
    </row>
    <row r="5525" spans="1:12" x14ac:dyDescent="0.25">
      <c r="A5525" s="245" t="s">
        <v>1839</v>
      </c>
      <c r="B5525" s="245" t="s">
        <v>1838</v>
      </c>
      <c r="C5525" s="245" t="s">
        <v>2003</v>
      </c>
      <c r="D5525" s="245" t="s">
        <v>2002</v>
      </c>
      <c r="E5525" s="246" t="s">
        <v>44</v>
      </c>
      <c r="F5525" s="245" t="s">
        <v>44</v>
      </c>
      <c r="G5525" s="245" t="s">
        <v>13465</v>
      </c>
      <c r="H5525" s="245" t="s">
        <v>13466</v>
      </c>
      <c r="I5525" s="245" t="s">
        <v>12</v>
      </c>
      <c r="J5525" s="245" t="s">
        <v>569</v>
      </c>
      <c r="K5525" s="246" t="s">
        <v>9631</v>
      </c>
      <c r="L5525" s="245" t="s">
        <v>568</v>
      </c>
    </row>
    <row r="5526" spans="1:12" x14ac:dyDescent="0.25">
      <c r="A5526" s="245" t="s">
        <v>1839</v>
      </c>
      <c r="B5526" s="245" t="s">
        <v>1838</v>
      </c>
      <c r="C5526" s="245" t="s">
        <v>2003</v>
      </c>
      <c r="D5526" s="245" t="s">
        <v>2002</v>
      </c>
      <c r="E5526" s="246" t="s">
        <v>44</v>
      </c>
      <c r="F5526" s="245" t="s">
        <v>44</v>
      </c>
      <c r="G5526" s="245" t="s">
        <v>13468</v>
      </c>
      <c r="H5526" s="245" t="s">
        <v>13469</v>
      </c>
      <c r="I5526" s="245" t="s">
        <v>12</v>
      </c>
      <c r="J5526" s="245" t="s">
        <v>569</v>
      </c>
      <c r="K5526" s="246" t="s">
        <v>19863</v>
      </c>
      <c r="L5526" s="245" t="s">
        <v>568</v>
      </c>
    </row>
    <row r="5527" spans="1:12" x14ac:dyDescent="0.25">
      <c r="A5527" s="245" t="s">
        <v>1839</v>
      </c>
      <c r="B5527" s="245" t="s">
        <v>1838</v>
      </c>
      <c r="C5527" s="245" t="s">
        <v>2003</v>
      </c>
      <c r="D5527" s="245" t="s">
        <v>2002</v>
      </c>
      <c r="E5527" s="246" t="s">
        <v>44</v>
      </c>
      <c r="F5527" s="245" t="s">
        <v>44</v>
      </c>
      <c r="G5527" s="245" t="s">
        <v>13470</v>
      </c>
      <c r="H5527" s="245" t="s">
        <v>13471</v>
      </c>
      <c r="I5527" s="245" t="s">
        <v>12</v>
      </c>
      <c r="J5527" s="245" t="s">
        <v>569</v>
      </c>
      <c r="K5527" s="246" t="s">
        <v>9164</v>
      </c>
      <c r="L5527" s="245" t="s">
        <v>568</v>
      </c>
    </row>
    <row r="5528" spans="1:12" x14ac:dyDescent="0.25">
      <c r="A5528" s="245" t="s">
        <v>1839</v>
      </c>
      <c r="B5528" s="245" t="s">
        <v>1838</v>
      </c>
      <c r="C5528" s="245" t="s">
        <v>2003</v>
      </c>
      <c r="D5528" s="245" t="s">
        <v>2002</v>
      </c>
      <c r="E5528" s="246" t="s">
        <v>44</v>
      </c>
      <c r="F5528" s="245" t="s">
        <v>44</v>
      </c>
      <c r="G5528" s="245" t="s">
        <v>13472</v>
      </c>
      <c r="H5528" s="245" t="s">
        <v>13473</v>
      </c>
      <c r="I5528" s="245" t="s">
        <v>12</v>
      </c>
      <c r="J5528" s="245" t="s">
        <v>569</v>
      </c>
      <c r="K5528" s="246" t="s">
        <v>9101</v>
      </c>
      <c r="L5528" s="245" t="s">
        <v>568</v>
      </c>
    </row>
    <row r="5529" spans="1:12" x14ac:dyDescent="0.25">
      <c r="A5529" s="245" t="s">
        <v>1839</v>
      </c>
      <c r="B5529" s="245" t="s">
        <v>1838</v>
      </c>
      <c r="C5529" s="245" t="s">
        <v>2003</v>
      </c>
      <c r="D5529" s="245" t="s">
        <v>2002</v>
      </c>
      <c r="E5529" s="246" t="s">
        <v>44</v>
      </c>
      <c r="F5529" s="245" t="s">
        <v>44</v>
      </c>
      <c r="G5529" s="245" t="s">
        <v>13474</v>
      </c>
      <c r="H5529" s="245" t="s">
        <v>13475</v>
      </c>
      <c r="I5529" s="245" t="s">
        <v>12</v>
      </c>
      <c r="J5529" s="245" t="s">
        <v>569</v>
      </c>
      <c r="K5529" s="246" t="s">
        <v>626</v>
      </c>
      <c r="L5529" s="245" t="s">
        <v>568</v>
      </c>
    </row>
    <row r="5530" spans="1:12" x14ac:dyDescent="0.25">
      <c r="A5530" s="245" t="s">
        <v>1839</v>
      </c>
      <c r="B5530" s="245" t="s">
        <v>1838</v>
      </c>
      <c r="C5530" s="245" t="s">
        <v>2003</v>
      </c>
      <c r="D5530" s="245" t="s">
        <v>2002</v>
      </c>
      <c r="E5530" s="246" t="s">
        <v>44</v>
      </c>
      <c r="F5530" s="245" t="s">
        <v>44</v>
      </c>
      <c r="G5530" s="245" t="s">
        <v>13476</v>
      </c>
      <c r="H5530" s="245" t="s">
        <v>13477</v>
      </c>
      <c r="I5530" s="245" t="s">
        <v>12</v>
      </c>
      <c r="J5530" s="245" t="s">
        <v>569</v>
      </c>
      <c r="K5530" s="246" t="s">
        <v>8890</v>
      </c>
      <c r="L5530" s="245" t="s">
        <v>568</v>
      </c>
    </row>
    <row r="5531" spans="1:12" x14ac:dyDescent="0.25">
      <c r="A5531" s="245" t="s">
        <v>1839</v>
      </c>
      <c r="B5531" s="245" t="s">
        <v>1838</v>
      </c>
      <c r="C5531" s="245" t="s">
        <v>2003</v>
      </c>
      <c r="D5531" s="245" t="s">
        <v>2002</v>
      </c>
      <c r="E5531" s="246" t="s">
        <v>44</v>
      </c>
      <c r="F5531" s="245" t="s">
        <v>44</v>
      </c>
      <c r="G5531" s="245" t="s">
        <v>13478</v>
      </c>
      <c r="H5531" s="245" t="s">
        <v>13479</v>
      </c>
      <c r="I5531" s="245" t="s">
        <v>12</v>
      </c>
      <c r="J5531" s="245" t="s">
        <v>569</v>
      </c>
      <c r="K5531" s="246" t="s">
        <v>8901</v>
      </c>
      <c r="L5531" s="245" t="s">
        <v>568</v>
      </c>
    </row>
    <row r="5532" spans="1:12" x14ac:dyDescent="0.25">
      <c r="A5532" s="245" t="s">
        <v>1839</v>
      </c>
      <c r="B5532" s="245" t="s">
        <v>1838</v>
      </c>
      <c r="C5532" s="245" t="s">
        <v>2003</v>
      </c>
      <c r="D5532" s="245" t="s">
        <v>2002</v>
      </c>
      <c r="E5532" s="246" t="s">
        <v>44</v>
      </c>
      <c r="F5532" s="245" t="s">
        <v>44</v>
      </c>
      <c r="G5532" s="245" t="s">
        <v>13481</v>
      </c>
      <c r="H5532" s="245" t="s">
        <v>13482</v>
      </c>
      <c r="I5532" s="245" t="s">
        <v>12</v>
      </c>
      <c r="J5532" s="245" t="s">
        <v>569</v>
      </c>
      <c r="K5532" s="246" t="s">
        <v>21228</v>
      </c>
      <c r="L5532" s="245" t="s">
        <v>568</v>
      </c>
    </row>
    <row r="5533" spans="1:12" x14ac:dyDescent="0.25">
      <c r="A5533" s="245" t="s">
        <v>1839</v>
      </c>
      <c r="B5533" s="245" t="s">
        <v>1838</v>
      </c>
      <c r="C5533" s="245" t="s">
        <v>2003</v>
      </c>
      <c r="D5533" s="245" t="s">
        <v>2002</v>
      </c>
      <c r="E5533" s="246" t="s">
        <v>44</v>
      </c>
      <c r="F5533" s="245" t="s">
        <v>44</v>
      </c>
      <c r="G5533" s="245" t="s">
        <v>13483</v>
      </c>
      <c r="H5533" s="245" t="s">
        <v>13484</v>
      </c>
      <c r="I5533" s="245" t="s">
        <v>12</v>
      </c>
      <c r="J5533" s="245" t="s">
        <v>569</v>
      </c>
      <c r="K5533" s="246" t="s">
        <v>15212</v>
      </c>
      <c r="L5533" s="245" t="s">
        <v>568</v>
      </c>
    </row>
    <row r="5534" spans="1:12" x14ac:dyDescent="0.25">
      <c r="A5534" s="245" t="s">
        <v>1839</v>
      </c>
      <c r="B5534" s="245" t="s">
        <v>1838</v>
      </c>
      <c r="C5534" s="245" t="s">
        <v>2003</v>
      </c>
      <c r="D5534" s="245" t="s">
        <v>2002</v>
      </c>
      <c r="E5534" s="246" t="s">
        <v>44</v>
      </c>
      <c r="F5534" s="245" t="s">
        <v>44</v>
      </c>
      <c r="G5534" s="245" t="s">
        <v>13486</v>
      </c>
      <c r="H5534" s="245" t="s">
        <v>13487</v>
      </c>
      <c r="I5534" s="245" t="s">
        <v>12</v>
      </c>
      <c r="J5534" s="245" t="s">
        <v>569</v>
      </c>
      <c r="K5534" s="246" t="s">
        <v>7862</v>
      </c>
      <c r="L5534" s="245" t="s">
        <v>568</v>
      </c>
    </row>
    <row r="5535" spans="1:12" x14ac:dyDescent="0.25">
      <c r="A5535" s="245" t="s">
        <v>1839</v>
      </c>
      <c r="B5535" s="245" t="s">
        <v>1838</v>
      </c>
      <c r="C5535" s="245" t="s">
        <v>2003</v>
      </c>
      <c r="D5535" s="245" t="s">
        <v>2002</v>
      </c>
      <c r="E5535" s="246" t="s">
        <v>44</v>
      </c>
      <c r="F5535" s="245" t="s">
        <v>44</v>
      </c>
      <c r="G5535" s="245" t="s">
        <v>13488</v>
      </c>
      <c r="H5535" s="245" t="s">
        <v>13489</v>
      </c>
      <c r="I5535" s="245" t="s">
        <v>12</v>
      </c>
      <c r="J5535" s="245" t="s">
        <v>569</v>
      </c>
      <c r="K5535" s="246" t="s">
        <v>10122</v>
      </c>
      <c r="L5535" s="245" t="s">
        <v>568</v>
      </c>
    </row>
    <row r="5536" spans="1:12" x14ac:dyDescent="0.25">
      <c r="A5536" s="245" t="s">
        <v>1839</v>
      </c>
      <c r="B5536" s="245" t="s">
        <v>1838</v>
      </c>
      <c r="C5536" s="245" t="s">
        <v>2003</v>
      </c>
      <c r="D5536" s="245" t="s">
        <v>2002</v>
      </c>
      <c r="E5536" s="246" t="s">
        <v>44</v>
      </c>
      <c r="F5536" s="245" t="s">
        <v>44</v>
      </c>
      <c r="G5536" s="245" t="s">
        <v>13490</v>
      </c>
      <c r="H5536" s="245" t="s">
        <v>13491</v>
      </c>
      <c r="I5536" s="245" t="s">
        <v>12</v>
      </c>
      <c r="J5536" s="245" t="s">
        <v>569</v>
      </c>
      <c r="K5536" s="246" t="s">
        <v>2913</v>
      </c>
      <c r="L5536" s="245" t="s">
        <v>568</v>
      </c>
    </row>
    <row r="5537" spans="1:12" x14ac:dyDescent="0.25">
      <c r="A5537" s="245" t="s">
        <v>1839</v>
      </c>
      <c r="B5537" s="245" t="s">
        <v>1838</v>
      </c>
      <c r="C5537" s="245" t="s">
        <v>2003</v>
      </c>
      <c r="D5537" s="245" t="s">
        <v>2002</v>
      </c>
      <c r="E5537" s="246" t="s">
        <v>44</v>
      </c>
      <c r="F5537" s="245" t="s">
        <v>44</v>
      </c>
      <c r="G5537" s="245" t="s">
        <v>13492</v>
      </c>
      <c r="H5537" s="245" t="s">
        <v>13493</v>
      </c>
      <c r="I5537" s="245" t="s">
        <v>12</v>
      </c>
      <c r="J5537" s="245" t="s">
        <v>569</v>
      </c>
      <c r="K5537" s="246" t="s">
        <v>21229</v>
      </c>
      <c r="L5537" s="245" t="s">
        <v>568</v>
      </c>
    </row>
    <row r="5538" spans="1:12" x14ac:dyDescent="0.25">
      <c r="A5538" s="245" t="s">
        <v>1839</v>
      </c>
      <c r="B5538" s="245" t="s">
        <v>1838</v>
      </c>
      <c r="C5538" s="245" t="s">
        <v>2003</v>
      </c>
      <c r="D5538" s="245" t="s">
        <v>2002</v>
      </c>
      <c r="E5538" s="246" t="s">
        <v>44</v>
      </c>
      <c r="F5538" s="245" t="s">
        <v>44</v>
      </c>
      <c r="G5538" s="245" t="s">
        <v>13494</v>
      </c>
      <c r="H5538" s="245" t="s">
        <v>13495</v>
      </c>
      <c r="I5538" s="245" t="s">
        <v>12</v>
      </c>
      <c r="J5538" s="245" t="s">
        <v>569</v>
      </c>
      <c r="K5538" s="246" t="s">
        <v>8225</v>
      </c>
      <c r="L5538" s="245" t="s">
        <v>568</v>
      </c>
    </row>
    <row r="5539" spans="1:12" x14ac:dyDescent="0.25">
      <c r="A5539" s="245" t="s">
        <v>1839</v>
      </c>
      <c r="B5539" s="245" t="s">
        <v>1838</v>
      </c>
      <c r="C5539" s="245" t="s">
        <v>2003</v>
      </c>
      <c r="D5539" s="245" t="s">
        <v>2002</v>
      </c>
      <c r="E5539" s="246" t="s">
        <v>44</v>
      </c>
      <c r="F5539" s="245" t="s">
        <v>44</v>
      </c>
      <c r="G5539" s="245" t="s">
        <v>13496</v>
      </c>
      <c r="H5539" s="245" t="s">
        <v>13497</v>
      </c>
      <c r="I5539" s="245" t="s">
        <v>12</v>
      </c>
      <c r="J5539" s="245" t="s">
        <v>569</v>
      </c>
      <c r="K5539" s="246" t="s">
        <v>8263</v>
      </c>
      <c r="L5539" s="245" t="s">
        <v>568</v>
      </c>
    </row>
    <row r="5540" spans="1:12" x14ac:dyDescent="0.25">
      <c r="A5540" s="245" t="s">
        <v>1839</v>
      </c>
      <c r="B5540" s="245" t="s">
        <v>1838</v>
      </c>
      <c r="C5540" s="245" t="s">
        <v>2003</v>
      </c>
      <c r="D5540" s="245" t="s">
        <v>2002</v>
      </c>
      <c r="E5540" s="246" t="s">
        <v>44</v>
      </c>
      <c r="F5540" s="245" t="s">
        <v>44</v>
      </c>
      <c r="G5540" s="245" t="s">
        <v>13498</v>
      </c>
      <c r="H5540" s="245" t="s">
        <v>13499</v>
      </c>
      <c r="I5540" s="245" t="s">
        <v>12</v>
      </c>
      <c r="J5540" s="245" t="s">
        <v>569</v>
      </c>
      <c r="K5540" s="246" t="s">
        <v>2255</v>
      </c>
      <c r="L5540" s="245" t="s">
        <v>568</v>
      </c>
    </row>
    <row r="5541" spans="1:12" x14ac:dyDescent="0.25">
      <c r="A5541" s="245" t="s">
        <v>1839</v>
      </c>
      <c r="B5541" s="245" t="s">
        <v>1838</v>
      </c>
      <c r="C5541" s="245" t="s">
        <v>2003</v>
      </c>
      <c r="D5541" s="245" t="s">
        <v>2002</v>
      </c>
      <c r="E5541" s="246" t="s">
        <v>44</v>
      </c>
      <c r="F5541" s="245" t="s">
        <v>44</v>
      </c>
      <c r="G5541" s="245" t="s">
        <v>13500</v>
      </c>
      <c r="H5541" s="245" t="s">
        <v>13501</v>
      </c>
      <c r="I5541" s="245" t="s">
        <v>12</v>
      </c>
      <c r="J5541" s="245" t="s">
        <v>569</v>
      </c>
      <c r="K5541" s="246" t="s">
        <v>8852</v>
      </c>
      <c r="L5541" s="245" t="s">
        <v>568</v>
      </c>
    </row>
    <row r="5542" spans="1:12" x14ac:dyDescent="0.25">
      <c r="A5542" s="245" t="s">
        <v>1839</v>
      </c>
      <c r="B5542" s="245" t="s">
        <v>1838</v>
      </c>
      <c r="C5542" s="245" t="s">
        <v>2003</v>
      </c>
      <c r="D5542" s="245" t="s">
        <v>2002</v>
      </c>
      <c r="E5542" s="246" t="s">
        <v>44</v>
      </c>
      <c r="F5542" s="245" t="s">
        <v>44</v>
      </c>
      <c r="G5542" s="245" t="s">
        <v>13502</v>
      </c>
      <c r="H5542" s="245" t="s">
        <v>13503</v>
      </c>
      <c r="I5542" s="245" t="s">
        <v>12</v>
      </c>
      <c r="J5542" s="245" t="s">
        <v>569</v>
      </c>
      <c r="K5542" s="246" t="s">
        <v>9042</v>
      </c>
      <c r="L5542" s="245" t="s">
        <v>568</v>
      </c>
    </row>
    <row r="5543" spans="1:12" x14ac:dyDescent="0.25">
      <c r="A5543" s="245" t="s">
        <v>1839</v>
      </c>
      <c r="B5543" s="245" t="s">
        <v>1838</v>
      </c>
      <c r="C5543" s="245" t="s">
        <v>2003</v>
      </c>
      <c r="D5543" s="245" t="s">
        <v>2002</v>
      </c>
      <c r="E5543" s="246" t="s">
        <v>44</v>
      </c>
      <c r="F5543" s="245" t="s">
        <v>44</v>
      </c>
      <c r="G5543" s="245" t="s">
        <v>13504</v>
      </c>
      <c r="H5543" s="245" t="s">
        <v>13505</v>
      </c>
      <c r="I5543" s="245" t="s">
        <v>12</v>
      </c>
      <c r="J5543" s="245" t="s">
        <v>569</v>
      </c>
      <c r="K5543" s="246" t="s">
        <v>4261</v>
      </c>
      <c r="L5543" s="245" t="s">
        <v>568</v>
      </c>
    </row>
    <row r="5544" spans="1:12" x14ac:dyDescent="0.25">
      <c r="A5544" s="245" t="s">
        <v>1839</v>
      </c>
      <c r="B5544" s="245" t="s">
        <v>1838</v>
      </c>
      <c r="C5544" s="245" t="s">
        <v>2003</v>
      </c>
      <c r="D5544" s="245" t="s">
        <v>2002</v>
      </c>
      <c r="E5544" s="246" t="s">
        <v>44</v>
      </c>
      <c r="F5544" s="245" t="s">
        <v>44</v>
      </c>
      <c r="G5544" s="245" t="s">
        <v>13506</v>
      </c>
      <c r="H5544" s="245" t="s">
        <v>13507</v>
      </c>
      <c r="I5544" s="245" t="s">
        <v>12</v>
      </c>
      <c r="J5544" s="245" t="s">
        <v>569</v>
      </c>
      <c r="K5544" s="246" t="s">
        <v>21230</v>
      </c>
      <c r="L5544" s="245" t="s">
        <v>568</v>
      </c>
    </row>
    <row r="5545" spans="1:12" x14ac:dyDescent="0.25">
      <c r="A5545" s="245" t="s">
        <v>1839</v>
      </c>
      <c r="B5545" s="245" t="s">
        <v>1838</v>
      </c>
      <c r="C5545" s="245" t="s">
        <v>2003</v>
      </c>
      <c r="D5545" s="245" t="s">
        <v>2002</v>
      </c>
      <c r="E5545" s="246" t="s">
        <v>44</v>
      </c>
      <c r="F5545" s="245" t="s">
        <v>44</v>
      </c>
      <c r="G5545" s="245" t="s">
        <v>13508</v>
      </c>
      <c r="H5545" s="245" t="s">
        <v>13509</v>
      </c>
      <c r="I5545" s="245" t="s">
        <v>12</v>
      </c>
      <c r="J5545" s="245" t="s">
        <v>569</v>
      </c>
      <c r="K5545" s="246" t="s">
        <v>8799</v>
      </c>
      <c r="L5545" s="245" t="s">
        <v>568</v>
      </c>
    </row>
    <row r="5546" spans="1:12" x14ac:dyDescent="0.25">
      <c r="A5546" s="245" t="s">
        <v>1839</v>
      </c>
      <c r="B5546" s="245" t="s">
        <v>1838</v>
      </c>
      <c r="C5546" s="245" t="s">
        <v>2003</v>
      </c>
      <c r="D5546" s="245" t="s">
        <v>2002</v>
      </c>
      <c r="E5546" s="246" t="s">
        <v>44</v>
      </c>
      <c r="F5546" s="245" t="s">
        <v>44</v>
      </c>
      <c r="G5546" s="245" t="s">
        <v>13510</v>
      </c>
      <c r="H5546" s="245" t="s">
        <v>13511</v>
      </c>
      <c r="I5546" s="245" t="s">
        <v>12</v>
      </c>
      <c r="J5546" s="245" t="s">
        <v>569</v>
      </c>
      <c r="K5546" s="246" t="s">
        <v>11739</v>
      </c>
      <c r="L5546" s="245" t="s">
        <v>568</v>
      </c>
    </row>
    <row r="5547" spans="1:12" x14ac:dyDescent="0.25">
      <c r="A5547" s="245" t="s">
        <v>1839</v>
      </c>
      <c r="B5547" s="245" t="s">
        <v>1838</v>
      </c>
      <c r="C5547" s="245" t="s">
        <v>2003</v>
      </c>
      <c r="D5547" s="245" t="s">
        <v>2002</v>
      </c>
      <c r="E5547" s="246" t="s">
        <v>44</v>
      </c>
      <c r="F5547" s="245" t="s">
        <v>44</v>
      </c>
      <c r="G5547" s="245" t="s">
        <v>13512</v>
      </c>
      <c r="H5547" s="245" t="s">
        <v>13513</v>
      </c>
      <c r="I5547" s="245" t="s">
        <v>12</v>
      </c>
      <c r="J5547" s="245" t="s">
        <v>569</v>
      </c>
      <c r="K5547" s="246" t="s">
        <v>1556</v>
      </c>
      <c r="L5547" s="245" t="s">
        <v>568</v>
      </c>
    </row>
    <row r="5548" spans="1:12" x14ac:dyDescent="0.25">
      <c r="A5548" s="245" t="s">
        <v>1839</v>
      </c>
      <c r="B5548" s="245" t="s">
        <v>1838</v>
      </c>
      <c r="C5548" s="245" t="s">
        <v>2003</v>
      </c>
      <c r="D5548" s="245" t="s">
        <v>2002</v>
      </c>
      <c r="E5548" s="246" t="s">
        <v>44</v>
      </c>
      <c r="F5548" s="245" t="s">
        <v>44</v>
      </c>
      <c r="G5548" s="245" t="s">
        <v>13514</v>
      </c>
      <c r="H5548" s="245" t="s">
        <v>13515</v>
      </c>
      <c r="I5548" s="245" t="s">
        <v>12</v>
      </c>
      <c r="J5548" s="245" t="s">
        <v>569</v>
      </c>
      <c r="K5548" s="246" t="s">
        <v>21231</v>
      </c>
      <c r="L5548" s="245" t="s">
        <v>568</v>
      </c>
    </row>
    <row r="5549" spans="1:12" x14ac:dyDescent="0.25">
      <c r="A5549" s="245" t="s">
        <v>1839</v>
      </c>
      <c r="B5549" s="245" t="s">
        <v>1838</v>
      </c>
      <c r="C5549" s="245" t="s">
        <v>2003</v>
      </c>
      <c r="D5549" s="245" t="s">
        <v>2002</v>
      </c>
      <c r="E5549" s="246" t="s">
        <v>44</v>
      </c>
      <c r="F5549" s="245" t="s">
        <v>44</v>
      </c>
      <c r="G5549" s="245" t="s">
        <v>13516</v>
      </c>
      <c r="H5549" s="245" t="s">
        <v>13517</v>
      </c>
      <c r="I5549" s="245" t="s">
        <v>12</v>
      </c>
      <c r="J5549" s="245" t="s">
        <v>569</v>
      </c>
      <c r="K5549" s="246" t="s">
        <v>10509</v>
      </c>
      <c r="L5549" s="245" t="s">
        <v>568</v>
      </c>
    </row>
    <row r="5550" spans="1:12" x14ac:dyDescent="0.25">
      <c r="A5550" s="245" t="s">
        <v>1839</v>
      </c>
      <c r="B5550" s="245" t="s">
        <v>1838</v>
      </c>
      <c r="C5550" s="245" t="s">
        <v>2003</v>
      </c>
      <c r="D5550" s="245" t="s">
        <v>2002</v>
      </c>
      <c r="E5550" s="246" t="s">
        <v>44</v>
      </c>
      <c r="F5550" s="245" t="s">
        <v>44</v>
      </c>
      <c r="G5550" s="245" t="s">
        <v>13518</v>
      </c>
      <c r="H5550" s="245" t="s">
        <v>13519</v>
      </c>
      <c r="I5550" s="245" t="s">
        <v>12</v>
      </c>
      <c r="J5550" s="245" t="s">
        <v>569</v>
      </c>
      <c r="K5550" s="246" t="s">
        <v>6507</v>
      </c>
      <c r="L5550" s="245" t="s">
        <v>568</v>
      </c>
    </row>
    <row r="5551" spans="1:12" x14ac:dyDescent="0.25">
      <c r="A5551" s="245" t="s">
        <v>1839</v>
      </c>
      <c r="B5551" s="245" t="s">
        <v>1838</v>
      </c>
      <c r="C5551" s="245" t="s">
        <v>2003</v>
      </c>
      <c r="D5551" s="245" t="s">
        <v>2002</v>
      </c>
      <c r="E5551" s="246" t="s">
        <v>44</v>
      </c>
      <c r="F5551" s="245" t="s">
        <v>44</v>
      </c>
      <c r="G5551" s="245" t="s">
        <v>13520</v>
      </c>
      <c r="H5551" s="245" t="s">
        <v>13521</v>
      </c>
      <c r="I5551" s="245" t="s">
        <v>12</v>
      </c>
      <c r="J5551" s="245" t="s">
        <v>569</v>
      </c>
      <c r="K5551" s="246" t="s">
        <v>21229</v>
      </c>
      <c r="L5551" s="245" t="s">
        <v>568</v>
      </c>
    </row>
    <row r="5552" spans="1:12" x14ac:dyDescent="0.25">
      <c r="A5552" s="245" t="s">
        <v>1839</v>
      </c>
      <c r="B5552" s="245" t="s">
        <v>1838</v>
      </c>
      <c r="C5552" s="245" t="s">
        <v>2003</v>
      </c>
      <c r="D5552" s="245" t="s">
        <v>2002</v>
      </c>
      <c r="E5552" s="246" t="s">
        <v>44</v>
      </c>
      <c r="F5552" s="245" t="s">
        <v>44</v>
      </c>
      <c r="G5552" s="245" t="s">
        <v>13522</v>
      </c>
      <c r="H5552" s="245" t="s">
        <v>13523</v>
      </c>
      <c r="I5552" s="245" t="s">
        <v>12</v>
      </c>
      <c r="J5552" s="245" t="s">
        <v>569</v>
      </c>
      <c r="K5552" s="246" t="s">
        <v>9011</v>
      </c>
      <c r="L5552" s="245" t="s">
        <v>568</v>
      </c>
    </row>
    <row r="5553" spans="1:12" x14ac:dyDescent="0.25">
      <c r="A5553" s="245" t="s">
        <v>1839</v>
      </c>
      <c r="B5553" s="245" t="s">
        <v>1838</v>
      </c>
      <c r="C5553" s="245" t="s">
        <v>2003</v>
      </c>
      <c r="D5553" s="245" t="s">
        <v>2002</v>
      </c>
      <c r="E5553" s="246" t="s">
        <v>44</v>
      </c>
      <c r="F5553" s="245" t="s">
        <v>44</v>
      </c>
      <c r="G5553" s="245" t="s">
        <v>13524</v>
      </c>
      <c r="H5553" s="245" t="s">
        <v>13525</v>
      </c>
      <c r="I5553" s="245" t="s">
        <v>12</v>
      </c>
      <c r="J5553" s="245" t="s">
        <v>569</v>
      </c>
      <c r="K5553" s="246" t="s">
        <v>19001</v>
      </c>
      <c r="L5553" s="245" t="s">
        <v>568</v>
      </c>
    </row>
    <row r="5554" spans="1:12" x14ac:dyDescent="0.25">
      <c r="A5554" s="245" t="s">
        <v>1839</v>
      </c>
      <c r="B5554" s="245" t="s">
        <v>1838</v>
      </c>
      <c r="C5554" s="245" t="s">
        <v>2003</v>
      </c>
      <c r="D5554" s="245" t="s">
        <v>2002</v>
      </c>
      <c r="E5554" s="246" t="s">
        <v>44</v>
      </c>
      <c r="F5554" s="245" t="s">
        <v>44</v>
      </c>
      <c r="G5554" s="245" t="s">
        <v>13526</v>
      </c>
      <c r="H5554" s="245" t="s">
        <v>13527</v>
      </c>
      <c r="I5554" s="245" t="s">
        <v>12</v>
      </c>
      <c r="J5554" s="245" t="s">
        <v>569</v>
      </c>
      <c r="K5554" s="246" t="s">
        <v>4290</v>
      </c>
      <c r="L5554" s="245" t="s">
        <v>568</v>
      </c>
    </row>
    <row r="5555" spans="1:12" x14ac:dyDescent="0.25">
      <c r="A5555" s="245" t="s">
        <v>1839</v>
      </c>
      <c r="B5555" s="245" t="s">
        <v>1838</v>
      </c>
      <c r="C5555" s="245" t="s">
        <v>2003</v>
      </c>
      <c r="D5555" s="245" t="s">
        <v>2002</v>
      </c>
      <c r="E5555" s="246" t="s">
        <v>44</v>
      </c>
      <c r="F5555" s="245" t="s">
        <v>44</v>
      </c>
      <c r="G5555" s="245" t="s">
        <v>13528</v>
      </c>
      <c r="H5555" s="245" t="s">
        <v>13529</v>
      </c>
      <c r="I5555" s="245" t="s">
        <v>12</v>
      </c>
      <c r="J5555" s="245" t="s">
        <v>569</v>
      </c>
      <c r="K5555" s="246" t="s">
        <v>17026</v>
      </c>
      <c r="L5555" s="245" t="s">
        <v>568</v>
      </c>
    </row>
    <row r="5556" spans="1:12" x14ac:dyDescent="0.25">
      <c r="A5556" s="245" t="s">
        <v>1839</v>
      </c>
      <c r="B5556" s="245" t="s">
        <v>1838</v>
      </c>
      <c r="C5556" s="245" t="s">
        <v>2003</v>
      </c>
      <c r="D5556" s="245" t="s">
        <v>2002</v>
      </c>
      <c r="E5556" s="246" t="s">
        <v>44</v>
      </c>
      <c r="F5556" s="245" t="s">
        <v>44</v>
      </c>
      <c r="G5556" s="245" t="s">
        <v>13530</v>
      </c>
      <c r="H5556" s="245" t="s">
        <v>13531</v>
      </c>
      <c r="I5556" s="245" t="s">
        <v>12</v>
      </c>
      <c r="J5556" s="245" t="s">
        <v>569</v>
      </c>
      <c r="K5556" s="246" t="s">
        <v>8254</v>
      </c>
      <c r="L5556" s="245" t="s">
        <v>568</v>
      </c>
    </row>
    <row r="5557" spans="1:12" x14ac:dyDescent="0.25">
      <c r="A5557" s="245" t="s">
        <v>1839</v>
      </c>
      <c r="B5557" s="245" t="s">
        <v>1838</v>
      </c>
      <c r="C5557" s="245" t="s">
        <v>2003</v>
      </c>
      <c r="D5557" s="245" t="s">
        <v>2002</v>
      </c>
      <c r="E5557" s="246" t="s">
        <v>44</v>
      </c>
      <c r="F5557" s="245" t="s">
        <v>44</v>
      </c>
      <c r="G5557" s="245" t="s">
        <v>13532</v>
      </c>
      <c r="H5557" s="245" t="s">
        <v>13533</v>
      </c>
      <c r="I5557" s="245" t="s">
        <v>12</v>
      </c>
      <c r="J5557" s="245" t="s">
        <v>569</v>
      </c>
      <c r="K5557" s="246" t="s">
        <v>8557</v>
      </c>
      <c r="L5557" s="245" t="s">
        <v>568</v>
      </c>
    </row>
    <row r="5558" spans="1:12" x14ac:dyDescent="0.25">
      <c r="A5558" s="245" t="s">
        <v>1839</v>
      </c>
      <c r="B5558" s="245" t="s">
        <v>1838</v>
      </c>
      <c r="C5558" s="245" t="s">
        <v>2003</v>
      </c>
      <c r="D5558" s="245" t="s">
        <v>2002</v>
      </c>
      <c r="E5558" s="246" t="s">
        <v>44</v>
      </c>
      <c r="F5558" s="245" t="s">
        <v>44</v>
      </c>
      <c r="G5558" s="245" t="s">
        <v>13534</v>
      </c>
      <c r="H5558" s="245" t="s">
        <v>13535</v>
      </c>
      <c r="I5558" s="245" t="s">
        <v>12</v>
      </c>
      <c r="J5558" s="245" t="s">
        <v>569</v>
      </c>
      <c r="K5558" s="246" t="s">
        <v>8408</v>
      </c>
      <c r="L5558" s="245" t="s">
        <v>568</v>
      </c>
    </row>
    <row r="5559" spans="1:12" x14ac:dyDescent="0.25">
      <c r="A5559" s="245" t="s">
        <v>1839</v>
      </c>
      <c r="B5559" s="245" t="s">
        <v>1838</v>
      </c>
      <c r="C5559" s="245" t="s">
        <v>2003</v>
      </c>
      <c r="D5559" s="245" t="s">
        <v>2002</v>
      </c>
      <c r="E5559" s="246" t="s">
        <v>44</v>
      </c>
      <c r="F5559" s="245" t="s">
        <v>44</v>
      </c>
      <c r="G5559" s="245" t="s">
        <v>13536</v>
      </c>
      <c r="H5559" s="245" t="s">
        <v>13537</v>
      </c>
      <c r="I5559" s="245" t="s">
        <v>12</v>
      </c>
      <c r="J5559" s="245" t="s">
        <v>569</v>
      </c>
      <c r="K5559" s="246" t="s">
        <v>8278</v>
      </c>
      <c r="L5559" s="245" t="s">
        <v>568</v>
      </c>
    </row>
    <row r="5560" spans="1:12" x14ac:dyDescent="0.25">
      <c r="A5560" s="245" t="s">
        <v>1839</v>
      </c>
      <c r="B5560" s="245" t="s">
        <v>1838</v>
      </c>
      <c r="C5560" s="245" t="s">
        <v>2003</v>
      </c>
      <c r="D5560" s="245" t="s">
        <v>2002</v>
      </c>
      <c r="E5560" s="246" t="s">
        <v>44</v>
      </c>
      <c r="F5560" s="245" t="s">
        <v>44</v>
      </c>
      <c r="G5560" s="245" t="s">
        <v>13538</v>
      </c>
      <c r="H5560" s="245" t="s">
        <v>13539</v>
      </c>
      <c r="I5560" s="245" t="s">
        <v>12</v>
      </c>
      <c r="J5560" s="245" t="s">
        <v>569</v>
      </c>
      <c r="K5560" s="246" t="s">
        <v>9029</v>
      </c>
      <c r="L5560" s="245" t="s">
        <v>568</v>
      </c>
    </row>
    <row r="5561" spans="1:12" x14ac:dyDescent="0.25">
      <c r="A5561" s="245" t="s">
        <v>1839</v>
      </c>
      <c r="B5561" s="245" t="s">
        <v>1838</v>
      </c>
      <c r="C5561" s="245" t="s">
        <v>2003</v>
      </c>
      <c r="D5561" s="245" t="s">
        <v>2002</v>
      </c>
      <c r="E5561" s="246" t="s">
        <v>44</v>
      </c>
      <c r="F5561" s="245" t="s">
        <v>44</v>
      </c>
      <c r="G5561" s="245" t="s">
        <v>13540</v>
      </c>
      <c r="H5561" s="245" t="s">
        <v>13541</v>
      </c>
      <c r="I5561" s="245" t="s">
        <v>12</v>
      </c>
      <c r="J5561" s="245" t="s">
        <v>569</v>
      </c>
      <c r="K5561" s="246" t="s">
        <v>8378</v>
      </c>
      <c r="L5561" s="245" t="s">
        <v>568</v>
      </c>
    </row>
    <row r="5562" spans="1:12" x14ac:dyDescent="0.25">
      <c r="A5562" s="245" t="s">
        <v>1839</v>
      </c>
      <c r="B5562" s="245" t="s">
        <v>1838</v>
      </c>
      <c r="C5562" s="245" t="s">
        <v>2003</v>
      </c>
      <c r="D5562" s="245" t="s">
        <v>2002</v>
      </c>
      <c r="E5562" s="246" t="s">
        <v>44</v>
      </c>
      <c r="F5562" s="245" t="s">
        <v>44</v>
      </c>
      <c r="G5562" s="245" t="s">
        <v>13542</v>
      </c>
      <c r="H5562" s="245" t="s">
        <v>13543</v>
      </c>
      <c r="I5562" s="245" t="s">
        <v>12</v>
      </c>
      <c r="J5562" s="245" t="s">
        <v>569</v>
      </c>
      <c r="K5562" s="246" t="s">
        <v>4152</v>
      </c>
      <c r="L5562" s="245" t="s">
        <v>568</v>
      </c>
    </row>
    <row r="5563" spans="1:12" x14ac:dyDescent="0.25">
      <c r="A5563" s="245" t="s">
        <v>1839</v>
      </c>
      <c r="B5563" s="245" t="s">
        <v>1838</v>
      </c>
      <c r="C5563" s="245" t="s">
        <v>2003</v>
      </c>
      <c r="D5563" s="245" t="s">
        <v>2002</v>
      </c>
      <c r="E5563" s="246" t="s">
        <v>44</v>
      </c>
      <c r="F5563" s="245" t="s">
        <v>44</v>
      </c>
      <c r="G5563" s="245" t="s">
        <v>13544</v>
      </c>
      <c r="H5563" s="245" t="s">
        <v>13545</v>
      </c>
      <c r="I5563" s="245" t="s">
        <v>12</v>
      </c>
      <c r="J5563" s="245" t="s">
        <v>569</v>
      </c>
      <c r="K5563" s="246" t="s">
        <v>8796</v>
      </c>
      <c r="L5563" s="245" t="s">
        <v>568</v>
      </c>
    </row>
    <row r="5564" spans="1:12" x14ac:dyDescent="0.25">
      <c r="A5564" s="245" t="s">
        <v>1839</v>
      </c>
      <c r="B5564" s="245" t="s">
        <v>1838</v>
      </c>
      <c r="C5564" s="245" t="s">
        <v>2003</v>
      </c>
      <c r="D5564" s="245" t="s">
        <v>2002</v>
      </c>
      <c r="E5564" s="246" t="s">
        <v>44</v>
      </c>
      <c r="F5564" s="245" t="s">
        <v>44</v>
      </c>
      <c r="G5564" s="245" t="s">
        <v>13546</v>
      </c>
      <c r="H5564" s="245" t="s">
        <v>13547</v>
      </c>
      <c r="I5564" s="245" t="s">
        <v>12</v>
      </c>
      <c r="J5564" s="245" t="s">
        <v>569</v>
      </c>
      <c r="K5564" s="246" t="s">
        <v>6500</v>
      </c>
      <c r="L5564" s="245" t="s">
        <v>568</v>
      </c>
    </row>
    <row r="5565" spans="1:12" x14ac:dyDescent="0.25">
      <c r="A5565" s="245" t="s">
        <v>1839</v>
      </c>
      <c r="B5565" s="245" t="s">
        <v>1838</v>
      </c>
      <c r="C5565" s="245" t="s">
        <v>2003</v>
      </c>
      <c r="D5565" s="245" t="s">
        <v>2002</v>
      </c>
      <c r="E5565" s="246" t="s">
        <v>44</v>
      </c>
      <c r="F5565" s="245" t="s">
        <v>44</v>
      </c>
      <c r="G5565" s="245" t="s">
        <v>13548</v>
      </c>
      <c r="H5565" s="245" t="s">
        <v>13549</v>
      </c>
      <c r="I5565" s="245" t="s">
        <v>12</v>
      </c>
      <c r="J5565" s="245" t="s">
        <v>569</v>
      </c>
      <c r="K5565" s="246" t="s">
        <v>16560</v>
      </c>
      <c r="L5565" s="245" t="s">
        <v>568</v>
      </c>
    </row>
    <row r="5566" spans="1:12" x14ac:dyDescent="0.25">
      <c r="A5566" s="245" t="s">
        <v>1839</v>
      </c>
      <c r="B5566" s="245" t="s">
        <v>1838</v>
      </c>
      <c r="C5566" s="245" t="s">
        <v>2003</v>
      </c>
      <c r="D5566" s="245" t="s">
        <v>2002</v>
      </c>
      <c r="E5566" s="246" t="s">
        <v>44</v>
      </c>
      <c r="F5566" s="245" t="s">
        <v>44</v>
      </c>
      <c r="G5566" s="245" t="s">
        <v>13551</v>
      </c>
      <c r="H5566" s="245" t="s">
        <v>13552</v>
      </c>
      <c r="I5566" s="245" t="s">
        <v>12</v>
      </c>
      <c r="J5566" s="245" t="s">
        <v>569</v>
      </c>
      <c r="K5566" s="246" t="s">
        <v>8575</v>
      </c>
      <c r="L5566" s="245" t="s">
        <v>568</v>
      </c>
    </row>
    <row r="5567" spans="1:12" x14ac:dyDescent="0.25">
      <c r="A5567" s="245" t="s">
        <v>1839</v>
      </c>
      <c r="B5567" s="245" t="s">
        <v>1838</v>
      </c>
      <c r="C5567" s="245" t="s">
        <v>2003</v>
      </c>
      <c r="D5567" s="245" t="s">
        <v>2002</v>
      </c>
      <c r="E5567" s="246" t="s">
        <v>44</v>
      </c>
      <c r="F5567" s="245" t="s">
        <v>44</v>
      </c>
      <c r="G5567" s="245" t="s">
        <v>13554</v>
      </c>
      <c r="H5567" s="245" t="s">
        <v>13555</v>
      </c>
      <c r="I5567" s="245" t="s">
        <v>12</v>
      </c>
      <c r="J5567" s="245" t="s">
        <v>569</v>
      </c>
      <c r="K5567" s="246" t="s">
        <v>1591</v>
      </c>
      <c r="L5567" s="245" t="s">
        <v>568</v>
      </c>
    </row>
    <row r="5568" spans="1:12" x14ac:dyDescent="0.25">
      <c r="A5568" s="245" t="s">
        <v>1839</v>
      </c>
      <c r="B5568" s="245" t="s">
        <v>1838</v>
      </c>
      <c r="C5568" s="245" t="s">
        <v>2003</v>
      </c>
      <c r="D5568" s="245" t="s">
        <v>2002</v>
      </c>
      <c r="E5568" s="246" t="s">
        <v>44</v>
      </c>
      <c r="F5568" s="245" t="s">
        <v>44</v>
      </c>
      <c r="G5568" s="245" t="s">
        <v>13556</v>
      </c>
      <c r="H5568" s="245" t="s">
        <v>13557</v>
      </c>
      <c r="I5568" s="245" t="s">
        <v>12</v>
      </c>
      <c r="J5568" s="245" t="s">
        <v>569</v>
      </c>
      <c r="K5568" s="246" t="s">
        <v>8915</v>
      </c>
      <c r="L5568" s="245" t="s">
        <v>568</v>
      </c>
    </row>
    <row r="5569" spans="1:12" x14ac:dyDescent="0.25">
      <c r="A5569" s="245" t="s">
        <v>1839</v>
      </c>
      <c r="B5569" s="245" t="s">
        <v>1838</v>
      </c>
      <c r="C5569" s="245" t="s">
        <v>2003</v>
      </c>
      <c r="D5569" s="245" t="s">
        <v>2002</v>
      </c>
      <c r="E5569" s="246" t="s">
        <v>44</v>
      </c>
      <c r="F5569" s="245" t="s">
        <v>44</v>
      </c>
      <c r="G5569" s="245" t="s">
        <v>13558</v>
      </c>
      <c r="H5569" s="245" t="s">
        <v>13559</v>
      </c>
      <c r="I5569" s="245" t="s">
        <v>12</v>
      </c>
      <c r="J5569" s="245" t="s">
        <v>569</v>
      </c>
      <c r="K5569" s="246" t="s">
        <v>12522</v>
      </c>
      <c r="L5569" s="245" t="s">
        <v>568</v>
      </c>
    </row>
    <row r="5570" spans="1:12" x14ac:dyDescent="0.25">
      <c r="A5570" s="245" t="s">
        <v>1839</v>
      </c>
      <c r="B5570" s="245" t="s">
        <v>1838</v>
      </c>
      <c r="C5570" s="245" t="s">
        <v>2003</v>
      </c>
      <c r="D5570" s="245" t="s">
        <v>2002</v>
      </c>
      <c r="E5570" s="246" t="s">
        <v>44</v>
      </c>
      <c r="F5570" s="245" t="s">
        <v>44</v>
      </c>
      <c r="G5570" s="245" t="s">
        <v>13560</v>
      </c>
      <c r="H5570" s="245" t="s">
        <v>13561</v>
      </c>
      <c r="I5570" s="245" t="s">
        <v>12</v>
      </c>
      <c r="J5570" s="245" t="s">
        <v>569</v>
      </c>
      <c r="K5570" s="246" t="s">
        <v>16226</v>
      </c>
      <c r="L5570" s="245" t="s">
        <v>568</v>
      </c>
    </row>
    <row r="5571" spans="1:12" x14ac:dyDescent="0.25">
      <c r="A5571" s="245" t="s">
        <v>1839</v>
      </c>
      <c r="B5571" s="245" t="s">
        <v>1838</v>
      </c>
      <c r="C5571" s="245" t="s">
        <v>2003</v>
      </c>
      <c r="D5571" s="245" t="s">
        <v>2002</v>
      </c>
      <c r="E5571" s="246" t="s">
        <v>44</v>
      </c>
      <c r="F5571" s="245" t="s">
        <v>44</v>
      </c>
      <c r="G5571" s="245" t="s">
        <v>13562</v>
      </c>
      <c r="H5571" s="245" t="s">
        <v>13563</v>
      </c>
      <c r="I5571" s="245" t="s">
        <v>12</v>
      </c>
      <c r="J5571" s="245" t="s">
        <v>569</v>
      </c>
      <c r="K5571" s="246" t="s">
        <v>8745</v>
      </c>
      <c r="L5571" s="245" t="s">
        <v>568</v>
      </c>
    </row>
    <row r="5572" spans="1:12" x14ac:dyDescent="0.25">
      <c r="A5572" s="245" t="s">
        <v>1839</v>
      </c>
      <c r="B5572" s="245" t="s">
        <v>1838</v>
      </c>
      <c r="C5572" s="245" t="s">
        <v>2003</v>
      </c>
      <c r="D5572" s="245" t="s">
        <v>2002</v>
      </c>
      <c r="E5572" s="246" t="s">
        <v>44</v>
      </c>
      <c r="F5572" s="245" t="s">
        <v>44</v>
      </c>
      <c r="G5572" s="245" t="s">
        <v>13564</v>
      </c>
      <c r="H5572" s="245" t="s">
        <v>13565</v>
      </c>
      <c r="I5572" s="245" t="s">
        <v>12</v>
      </c>
      <c r="J5572" s="245" t="s">
        <v>569</v>
      </c>
      <c r="K5572" s="246" t="s">
        <v>21232</v>
      </c>
      <c r="L5572" s="245" t="s">
        <v>568</v>
      </c>
    </row>
    <row r="5573" spans="1:12" x14ac:dyDescent="0.25">
      <c r="A5573" s="245" t="s">
        <v>1839</v>
      </c>
      <c r="B5573" s="245" t="s">
        <v>1838</v>
      </c>
      <c r="C5573" s="245" t="s">
        <v>2003</v>
      </c>
      <c r="D5573" s="245" t="s">
        <v>2002</v>
      </c>
      <c r="E5573" s="246" t="s">
        <v>44</v>
      </c>
      <c r="F5573" s="245" t="s">
        <v>44</v>
      </c>
      <c r="G5573" s="245" t="s">
        <v>13566</v>
      </c>
      <c r="H5573" s="245" t="s">
        <v>13567</v>
      </c>
      <c r="I5573" s="245" t="s">
        <v>12</v>
      </c>
      <c r="J5573" s="245" t="s">
        <v>569</v>
      </c>
      <c r="K5573" s="246" t="s">
        <v>443</v>
      </c>
      <c r="L5573" s="245" t="s">
        <v>568</v>
      </c>
    </row>
    <row r="5574" spans="1:12" x14ac:dyDescent="0.25">
      <c r="A5574" s="245" t="s">
        <v>1839</v>
      </c>
      <c r="B5574" s="245" t="s">
        <v>1838</v>
      </c>
      <c r="C5574" s="245" t="s">
        <v>2003</v>
      </c>
      <c r="D5574" s="245" t="s">
        <v>2002</v>
      </c>
      <c r="E5574" s="246" t="s">
        <v>44</v>
      </c>
      <c r="F5574" s="245" t="s">
        <v>44</v>
      </c>
      <c r="G5574" s="245" t="s">
        <v>13568</v>
      </c>
      <c r="H5574" s="245" t="s">
        <v>13569</v>
      </c>
      <c r="I5574" s="245" t="s">
        <v>12</v>
      </c>
      <c r="J5574" s="245" t="s">
        <v>569</v>
      </c>
      <c r="K5574" s="246" t="s">
        <v>19229</v>
      </c>
      <c r="L5574" s="245" t="s">
        <v>568</v>
      </c>
    </row>
    <row r="5575" spans="1:12" x14ac:dyDescent="0.25">
      <c r="A5575" s="245" t="s">
        <v>1839</v>
      </c>
      <c r="B5575" s="245" t="s">
        <v>1838</v>
      </c>
      <c r="C5575" s="245" t="s">
        <v>2003</v>
      </c>
      <c r="D5575" s="245" t="s">
        <v>2002</v>
      </c>
      <c r="E5575" s="246" t="s">
        <v>44</v>
      </c>
      <c r="F5575" s="245" t="s">
        <v>44</v>
      </c>
      <c r="G5575" s="245" t="s">
        <v>13570</v>
      </c>
      <c r="H5575" s="245" t="s">
        <v>13571</v>
      </c>
      <c r="I5575" s="245" t="s">
        <v>12</v>
      </c>
      <c r="J5575" s="245" t="s">
        <v>569</v>
      </c>
      <c r="K5575" s="246" t="s">
        <v>21096</v>
      </c>
      <c r="L5575" s="245" t="s">
        <v>568</v>
      </c>
    </row>
    <row r="5576" spans="1:12" x14ac:dyDescent="0.25">
      <c r="A5576" s="245" t="s">
        <v>1839</v>
      </c>
      <c r="B5576" s="245" t="s">
        <v>1838</v>
      </c>
      <c r="C5576" s="245" t="s">
        <v>2003</v>
      </c>
      <c r="D5576" s="245" t="s">
        <v>2002</v>
      </c>
      <c r="E5576" s="246" t="s">
        <v>44</v>
      </c>
      <c r="F5576" s="245" t="s">
        <v>44</v>
      </c>
      <c r="G5576" s="245" t="s">
        <v>13572</v>
      </c>
      <c r="H5576" s="245" t="s">
        <v>13573</v>
      </c>
      <c r="I5576" s="245" t="s">
        <v>12</v>
      </c>
      <c r="J5576" s="245" t="s">
        <v>569</v>
      </c>
      <c r="K5576" s="246" t="s">
        <v>21233</v>
      </c>
      <c r="L5576" s="245" t="s">
        <v>568</v>
      </c>
    </row>
    <row r="5577" spans="1:12" x14ac:dyDescent="0.25">
      <c r="A5577" s="245" t="s">
        <v>1839</v>
      </c>
      <c r="B5577" s="245" t="s">
        <v>1838</v>
      </c>
      <c r="C5577" s="245" t="s">
        <v>2003</v>
      </c>
      <c r="D5577" s="245" t="s">
        <v>2002</v>
      </c>
      <c r="E5577" s="246" t="s">
        <v>44</v>
      </c>
      <c r="F5577" s="245" t="s">
        <v>44</v>
      </c>
      <c r="G5577" s="245" t="s">
        <v>13574</v>
      </c>
      <c r="H5577" s="245" t="s">
        <v>13575</v>
      </c>
      <c r="I5577" s="245" t="s">
        <v>12</v>
      </c>
      <c r="J5577" s="245" t="s">
        <v>569</v>
      </c>
      <c r="K5577" s="246" t="s">
        <v>18984</v>
      </c>
      <c r="L5577" s="245" t="s">
        <v>568</v>
      </c>
    </row>
    <row r="5578" spans="1:12" x14ac:dyDescent="0.25">
      <c r="A5578" s="245" t="s">
        <v>1839</v>
      </c>
      <c r="B5578" s="245" t="s">
        <v>1838</v>
      </c>
      <c r="C5578" s="245" t="s">
        <v>2003</v>
      </c>
      <c r="D5578" s="245" t="s">
        <v>2002</v>
      </c>
      <c r="E5578" s="246" t="s">
        <v>44</v>
      </c>
      <c r="F5578" s="245" t="s">
        <v>44</v>
      </c>
      <c r="G5578" s="245" t="s">
        <v>13576</v>
      </c>
      <c r="H5578" s="245" t="s">
        <v>13577</v>
      </c>
      <c r="I5578" s="245" t="s">
        <v>12</v>
      </c>
      <c r="J5578" s="245" t="s">
        <v>569</v>
      </c>
      <c r="K5578" s="246" t="s">
        <v>3797</v>
      </c>
      <c r="L5578" s="245" t="s">
        <v>568</v>
      </c>
    </row>
    <row r="5579" spans="1:12" x14ac:dyDescent="0.25">
      <c r="A5579" s="245" t="s">
        <v>1839</v>
      </c>
      <c r="B5579" s="245" t="s">
        <v>1838</v>
      </c>
      <c r="C5579" s="245" t="s">
        <v>2003</v>
      </c>
      <c r="D5579" s="245" t="s">
        <v>2002</v>
      </c>
      <c r="E5579" s="246" t="s">
        <v>44</v>
      </c>
      <c r="F5579" s="245" t="s">
        <v>44</v>
      </c>
      <c r="G5579" s="245" t="s">
        <v>13578</v>
      </c>
      <c r="H5579" s="245" t="s">
        <v>13579</v>
      </c>
      <c r="I5579" s="245" t="s">
        <v>12</v>
      </c>
      <c r="J5579" s="245" t="s">
        <v>569</v>
      </c>
      <c r="K5579" s="246" t="s">
        <v>10570</v>
      </c>
      <c r="L5579" s="245" t="s">
        <v>568</v>
      </c>
    </row>
    <row r="5580" spans="1:12" x14ac:dyDescent="0.25">
      <c r="A5580" s="245" t="s">
        <v>1839</v>
      </c>
      <c r="B5580" s="245" t="s">
        <v>1838</v>
      </c>
      <c r="C5580" s="245" t="s">
        <v>2003</v>
      </c>
      <c r="D5580" s="245" t="s">
        <v>2002</v>
      </c>
      <c r="E5580" s="246" t="s">
        <v>44</v>
      </c>
      <c r="F5580" s="245" t="s">
        <v>44</v>
      </c>
      <c r="G5580" s="245" t="s">
        <v>13580</v>
      </c>
      <c r="H5580" s="245" t="s">
        <v>13581</v>
      </c>
      <c r="I5580" s="245" t="s">
        <v>12</v>
      </c>
      <c r="J5580" s="245" t="s">
        <v>569</v>
      </c>
      <c r="K5580" s="246" t="s">
        <v>9102</v>
      </c>
      <c r="L5580" s="245" t="s">
        <v>568</v>
      </c>
    </row>
    <row r="5581" spans="1:12" x14ac:dyDescent="0.25">
      <c r="A5581" s="245" t="s">
        <v>1839</v>
      </c>
      <c r="B5581" s="245" t="s">
        <v>1838</v>
      </c>
      <c r="C5581" s="245" t="s">
        <v>2003</v>
      </c>
      <c r="D5581" s="245" t="s">
        <v>2002</v>
      </c>
      <c r="E5581" s="246" t="s">
        <v>44</v>
      </c>
      <c r="F5581" s="245" t="s">
        <v>44</v>
      </c>
      <c r="G5581" s="245" t="s">
        <v>13582</v>
      </c>
      <c r="H5581" s="245" t="s">
        <v>13583</v>
      </c>
      <c r="I5581" s="245" t="s">
        <v>12</v>
      </c>
      <c r="J5581" s="245" t="s">
        <v>569</v>
      </c>
      <c r="K5581" s="246" t="s">
        <v>11854</v>
      </c>
      <c r="L5581" s="245" t="s">
        <v>568</v>
      </c>
    </row>
    <row r="5582" spans="1:12" x14ac:dyDescent="0.25">
      <c r="A5582" s="245" t="s">
        <v>1839</v>
      </c>
      <c r="B5582" s="245" t="s">
        <v>1838</v>
      </c>
      <c r="C5582" s="245" t="s">
        <v>2003</v>
      </c>
      <c r="D5582" s="245" t="s">
        <v>2002</v>
      </c>
      <c r="E5582" s="246" t="s">
        <v>44</v>
      </c>
      <c r="F5582" s="245" t="s">
        <v>44</v>
      </c>
      <c r="G5582" s="245" t="s">
        <v>13584</v>
      </c>
      <c r="H5582" s="245" t="s">
        <v>13585</v>
      </c>
      <c r="I5582" s="245" t="s">
        <v>12</v>
      </c>
      <c r="J5582" s="245" t="s">
        <v>569</v>
      </c>
      <c r="K5582" s="246" t="s">
        <v>21234</v>
      </c>
      <c r="L5582" s="245" t="s">
        <v>568</v>
      </c>
    </row>
    <row r="5583" spans="1:12" x14ac:dyDescent="0.25">
      <c r="A5583" s="245" t="s">
        <v>1839</v>
      </c>
      <c r="B5583" s="245" t="s">
        <v>1838</v>
      </c>
      <c r="C5583" s="245" t="s">
        <v>2003</v>
      </c>
      <c r="D5583" s="245" t="s">
        <v>2002</v>
      </c>
      <c r="E5583" s="246" t="s">
        <v>44</v>
      </c>
      <c r="F5583" s="245" t="s">
        <v>44</v>
      </c>
      <c r="G5583" s="245" t="s">
        <v>13586</v>
      </c>
      <c r="H5583" s="245" t="s">
        <v>13587</v>
      </c>
      <c r="I5583" s="245" t="s">
        <v>12</v>
      </c>
      <c r="J5583" s="245" t="s">
        <v>569</v>
      </c>
      <c r="K5583" s="246" t="s">
        <v>9450</v>
      </c>
      <c r="L5583" s="245" t="s">
        <v>568</v>
      </c>
    </row>
    <row r="5584" spans="1:12" x14ac:dyDescent="0.25">
      <c r="A5584" s="245" t="s">
        <v>1839</v>
      </c>
      <c r="B5584" s="245" t="s">
        <v>1838</v>
      </c>
      <c r="C5584" s="245" t="s">
        <v>2003</v>
      </c>
      <c r="D5584" s="245" t="s">
        <v>2002</v>
      </c>
      <c r="E5584" s="246" t="s">
        <v>44</v>
      </c>
      <c r="F5584" s="245" t="s">
        <v>44</v>
      </c>
      <c r="G5584" s="245" t="s">
        <v>13588</v>
      </c>
      <c r="H5584" s="245" t="s">
        <v>13589</v>
      </c>
      <c r="I5584" s="245" t="s">
        <v>12</v>
      </c>
      <c r="J5584" s="245" t="s">
        <v>569</v>
      </c>
      <c r="K5584" s="246" t="s">
        <v>5791</v>
      </c>
      <c r="L5584" s="245" t="s">
        <v>568</v>
      </c>
    </row>
    <row r="5585" spans="1:12" x14ac:dyDescent="0.25">
      <c r="A5585" s="245" t="s">
        <v>1839</v>
      </c>
      <c r="B5585" s="245" t="s">
        <v>1838</v>
      </c>
      <c r="C5585" s="245" t="s">
        <v>2003</v>
      </c>
      <c r="D5585" s="245" t="s">
        <v>2002</v>
      </c>
      <c r="E5585" s="246" t="s">
        <v>44</v>
      </c>
      <c r="F5585" s="245" t="s">
        <v>44</v>
      </c>
      <c r="G5585" s="245" t="s">
        <v>13590</v>
      </c>
      <c r="H5585" s="245" t="s">
        <v>13591</v>
      </c>
      <c r="I5585" s="245" t="s">
        <v>12</v>
      </c>
      <c r="J5585" s="245" t="s">
        <v>569</v>
      </c>
      <c r="K5585" s="246" t="s">
        <v>21235</v>
      </c>
      <c r="L5585" s="245" t="s">
        <v>568</v>
      </c>
    </row>
    <row r="5586" spans="1:12" x14ac:dyDescent="0.25">
      <c r="A5586" s="245" t="s">
        <v>1839</v>
      </c>
      <c r="B5586" s="245" t="s">
        <v>1838</v>
      </c>
      <c r="C5586" s="245" t="s">
        <v>2003</v>
      </c>
      <c r="D5586" s="245" t="s">
        <v>2002</v>
      </c>
      <c r="E5586" s="246" t="s">
        <v>44</v>
      </c>
      <c r="F5586" s="245" t="s">
        <v>44</v>
      </c>
      <c r="G5586" s="245" t="s">
        <v>13592</v>
      </c>
      <c r="H5586" s="245" t="s">
        <v>13593</v>
      </c>
      <c r="I5586" s="245" t="s">
        <v>12</v>
      </c>
      <c r="J5586" s="245" t="s">
        <v>569</v>
      </c>
      <c r="K5586" s="246" t="s">
        <v>10165</v>
      </c>
      <c r="L5586" s="245" t="s">
        <v>568</v>
      </c>
    </row>
    <row r="5587" spans="1:12" x14ac:dyDescent="0.25">
      <c r="A5587" s="245" t="s">
        <v>1839</v>
      </c>
      <c r="B5587" s="245" t="s">
        <v>1838</v>
      </c>
      <c r="C5587" s="245" t="s">
        <v>2003</v>
      </c>
      <c r="D5587" s="245" t="s">
        <v>2002</v>
      </c>
      <c r="E5587" s="246" t="s">
        <v>44</v>
      </c>
      <c r="F5587" s="245" t="s">
        <v>44</v>
      </c>
      <c r="G5587" s="245" t="s">
        <v>13594</v>
      </c>
      <c r="H5587" s="245" t="s">
        <v>13595</v>
      </c>
      <c r="I5587" s="245" t="s">
        <v>12</v>
      </c>
      <c r="J5587" s="245" t="s">
        <v>569</v>
      </c>
      <c r="K5587" s="246" t="s">
        <v>21236</v>
      </c>
      <c r="L5587" s="245" t="s">
        <v>568</v>
      </c>
    </row>
    <row r="5588" spans="1:12" x14ac:dyDescent="0.25">
      <c r="A5588" s="245" t="s">
        <v>1839</v>
      </c>
      <c r="B5588" s="245" t="s">
        <v>1838</v>
      </c>
      <c r="C5588" s="245" t="s">
        <v>2003</v>
      </c>
      <c r="D5588" s="245" t="s">
        <v>2002</v>
      </c>
      <c r="E5588" s="246" t="s">
        <v>44</v>
      </c>
      <c r="F5588" s="245" t="s">
        <v>44</v>
      </c>
      <c r="G5588" s="245" t="s">
        <v>13596</v>
      </c>
      <c r="H5588" s="245" t="s">
        <v>13597</v>
      </c>
      <c r="I5588" s="245" t="s">
        <v>12</v>
      </c>
      <c r="J5588" s="245" t="s">
        <v>569</v>
      </c>
      <c r="K5588" s="246" t="s">
        <v>2627</v>
      </c>
      <c r="L5588" s="245" t="s">
        <v>568</v>
      </c>
    </row>
    <row r="5589" spans="1:12" x14ac:dyDescent="0.25">
      <c r="A5589" s="245" t="s">
        <v>1839</v>
      </c>
      <c r="B5589" s="245" t="s">
        <v>1838</v>
      </c>
      <c r="C5589" s="245" t="s">
        <v>2003</v>
      </c>
      <c r="D5589" s="245" t="s">
        <v>2002</v>
      </c>
      <c r="E5589" s="246" t="s">
        <v>44</v>
      </c>
      <c r="F5589" s="245" t="s">
        <v>44</v>
      </c>
      <c r="G5589" s="245" t="s">
        <v>13598</v>
      </c>
      <c r="H5589" s="245" t="s">
        <v>13599</v>
      </c>
      <c r="I5589" s="245" t="s">
        <v>12</v>
      </c>
      <c r="J5589" s="245" t="s">
        <v>569</v>
      </c>
      <c r="K5589" s="246" t="s">
        <v>21237</v>
      </c>
      <c r="L5589" s="245" t="s">
        <v>568</v>
      </c>
    </row>
    <row r="5590" spans="1:12" x14ac:dyDescent="0.25">
      <c r="A5590" s="245" t="s">
        <v>1839</v>
      </c>
      <c r="B5590" s="245" t="s">
        <v>1838</v>
      </c>
      <c r="C5590" s="245" t="s">
        <v>2003</v>
      </c>
      <c r="D5590" s="245" t="s">
        <v>2002</v>
      </c>
      <c r="E5590" s="246" t="s">
        <v>44</v>
      </c>
      <c r="F5590" s="245" t="s">
        <v>44</v>
      </c>
      <c r="G5590" s="245" t="s">
        <v>13600</v>
      </c>
      <c r="H5590" s="245" t="s">
        <v>13601</v>
      </c>
      <c r="I5590" s="245" t="s">
        <v>12</v>
      </c>
      <c r="J5590" s="245" t="s">
        <v>569</v>
      </c>
      <c r="K5590" s="246" t="s">
        <v>21238</v>
      </c>
      <c r="L5590" s="245" t="s">
        <v>568</v>
      </c>
    </row>
    <row r="5591" spans="1:12" x14ac:dyDescent="0.25">
      <c r="A5591" s="245" t="s">
        <v>1839</v>
      </c>
      <c r="B5591" s="245" t="s">
        <v>1838</v>
      </c>
      <c r="C5591" s="245" t="s">
        <v>2003</v>
      </c>
      <c r="D5591" s="245" t="s">
        <v>2002</v>
      </c>
      <c r="E5591" s="246" t="s">
        <v>44</v>
      </c>
      <c r="F5591" s="245" t="s">
        <v>44</v>
      </c>
      <c r="G5591" s="245" t="s">
        <v>13602</v>
      </c>
      <c r="H5591" s="245" t="s">
        <v>13603</v>
      </c>
      <c r="I5591" s="245" t="s">
        <v>12</v>
      </c>
      <c r="J5591" s="245" t="s">
        <v>106</v>
      </c>
      <c r="K5591" s="246" t="s">
        <v>12863</v>
      </c>
      <c r="L5591" s="245" t="s">
        <v>568</v>
      </c>
    </row>
    <row r="5592" spans="1:12" x14ac:dyDescent="0.25">
      <c r="A5592" s="245" t="s">
        <v>1839</v>
      </c>
      <c r="B5592" s="245" t="s">
        <v>1838</v>
      </c>
      <c r="C5592" s="245" t="s">
        <v>2003</v>
      </c>
      <c r="D5592" s="245" t="s">
        <v>2002</v>
      </c>
      <c r="E5592" s="246" t="s">
        <v>44</v>
      </c>
      <c r="F5592" s="245" t="s">
        <v>44</v>
      </c>
      <c r="G5592" s="245" t="s">
        <v>13604</v>
      </c>
      <c r="H5592" s="245" t="s">
        <v>13605</v>
      </c>
      <c r="I5592" s="245" t="s">
        <v>12</v>
      </c>
      <c r="J5592" s="245" t="s">
        <v>59</v>
      </c>
      <c r="K5592" s="246" t="s">
        <v>15141</v>
      </c>
      <c r="L5592" s="245" t="s">
        <v>568</v>
      </c>
    </row>
    <row r="5593" spans="1:12" x14ac:dyDescent="0.25">
      <c r="A5593" s="245" t="s">
        <v>1839</v>
      </c>
      <c r="B5593" s="245" t="s">
        <v>1838</v>
      </c>
      <c r="C5593" s="245" t="s">
        <v>1975</v>
      </c>
      <c r="D5593" s="245" t="s">
        <v>1974</v>
      </c>
      <c r="E5593" s="246" t="s">
        <v>44</v>
      </c>
      <c r="F5593" s="245" t="s">
        <v>44</v>
      </c>
      <c r="G5593" s="245" t="s">
        <v>1998</v>
      </c>
      <c r="H5593" s="245" t="s">
        <v>21239</v>
      </c>
      <c r="I5593" s="245" t="s">
        <v>12</v>
      </c>
      <c r="J5593" s="245" t="s">
        <v>106</v>
      </c>
      <c r="K5593" s="246" t="s">
        <v>19017</v>
      </c>
      <c r="L5593" s="245" t="s">
        <v>568</v>
      </c>
    </row>
    <row r="5594" spans="1:12" x14ac:dyDescent="0.25">
      <c r="A5594" s="245" t="s">
        <v>1839</v>
      </c>
      <c r="B5594" s="245" t="s">
        <v>1838</v>
      </c>
      <c r="C5594" s="245" t="s">
        <v>1975</v>
      </c>
      <c r="D5594" s="245" t="s">
        <v>1974</v>
      </c>
      <c r="E5594" s="246" t="s">
        <v>44</v>
      </c>
      <c r="F5594" s="245" t="s">
        <v>44</v>
      </c>
      <c r="G5594" s="245" t="s">
        <v>1997</v>
      </c>
      <c r="H5594" s="245" t="s">
        <v>21240</v>
      </c>
      <c r="I5594" s="245" t="s">
        <v>12</v>
      </c>
      <c r="J5594" s="245" t="s">
        <v>106</v>
      </c>
      <c r="K5594" s="246" t="s">
        <v>4493</v>
      </c>
      <c r="L5594" s="245" t="s">
        <v>568</v>
      </c>
    </row>
    <row r="5595" spans="1:12" x14ac:dyDescent="0.25">
      <c r="A5595" s="245" t="s">
        <v>1839</v>
      </c>
      <c r="B5595" s="245" t="s">
        <v>1838</v>
      </c>
      <c r="C5595" s="245" t="s">
        <v>1975</v>
      </c>
      <c r="D5595" s="245" t="s">
        <v>1974</v>
      </c>
      <c r="E5595" s="246" t="s">
        <v>44</v>
      </c>
      <c r="F5595" s="245" t="s">
        <v>44</v>
      </c>
      <c r="G5595" s="245" t="s">
        <v>1996</v>
      </c>
      <c r="H5595" s="245" t="s">
        <v>21241</v>
      </c>
      <c r="I5595" s="245" t="s">
        <v>12</v>
      </c>
      <c r="J5595" s="245" t="s">
        <v>106</v>
      </c>
      <c r="K5595" s="246" t="s">
        <v>8948</v>
      </c>
      <c r="L5595" s="245" t="s">
        <v>568</v>
      </c>
    </row>
    <row r="5596" spans="1:12" x14ac:dyDescent="0.25">
      <c r="A5596" s="245" t="s">
        <v>1839</v>
      </c>
      <c r="B5596" s="245" t="s">
        <v>1838</v>
      </c>
      <c r="C5596" s="245" t="s">
        <v>1975</v>
      </c>
      <c r="D5596" s="245" t="s">
        <v>1974</v>
      </c>
      <c r="E5596" s="246" t="s">
        <v>44</v>
      </c>
      <c r="F5596" s="245" t="s">
        <v>44</v>
      </c>
      <c r="G5596" s="245" t="s">
        <v>1994</v>
      </c>
      <c r="H5596" s="245" t="s">
        <v>21242</v>
      </c>
      <c r="I5596" s="245" t="s">
        <v>12</v>
      </c>
      <c r="J5596" s="245" t="s">
        <v>59</v>
      </c>
      <c r="K5596" s="246" t="s">
        <v>9169</v>
      </c>
      <c r="L5596" s="245" t="s">
        <v>568</v>
      </c>
    </row>
    <row r="5597" spans="1:12" x14ac:dyDescent="0.25">
      <c r="A5597" s="245" t="s">
        <v>1839</v>
      </c>
      <c r="B5597" s="245" t="s">
        <v>1838</v>
      </c>
      <c r="C5597" s="245" t="s">
        <v>1975</v>
      </c>
      <c r="D5597" s="245" t="s">
        <v>1974</v>
      </c>
      <c r="E5597" s="246" t="s">
        <v>44</v>
      </c>
      <c r="F5597" s="245" t="s">
        <v>44</v>
      </c>
      <c r="G5597" s="245" t="s">
        <v>1993</v>
      </c>
      <c r="H5597" s="245" t="s">
        <v>21243</v>
      </c>
      <c r="I5597" s="245" t="s">
        <v>12</v>
      </c>
      <c r="J5597" s="245" t="s">
        <v>59</v>
      </c>
      <c r="K5597" s="246" t="s">
        <v>8897</v>
      </c>
      <c r="L5597" s="245" t="s">
        <v>568</v>
      </c>
    </row>
    <row r="5598" spans="1:12" x14ac:dyDescent="0.25">
      <c r="A5598" s="245" t="s">
        <v>1839</v>
      </c>
      <c r="B5598" s="245" t="s">
        <v>1838</v>
      </c>
      <c r="C5598" s="245" t="s">
        <v>1975</v>
      </c>
      <c r="D5598" s="245" t="s">
        <v>1974</v>
      </c>
      <c r="E5598" s="246" t="s">
        <v>44</v>
      </c>
      <c r="F5598" s="245" t="s">
        <v>44</v>
      </c>
      <c r="G5598" s="245" t="s">
        <v>1992</v>
      </c>
      <c r="H5598" s="245" t="s">
        <v>21244</v>
      </c>
      <c r="I5598" s="245" t="s">
        <v>12</v>
      </c>
      <c r="J5598" s="245" t="s">
        <v>106</v>
      </c>
      <c r="K5598" s="246" t="s">
        <v>8752</v>
      </c>
      <c r="L5598" s="245" t="s">
        <v>568</v>
      </c>
    </row>
    <row r="5599" spans="1:12" x14ac:dyDescent="0.25">
      <c r="A5599" s="245" t="s">
        <v>1839</v>
      </c>
      <c r="B5599" s="245" t="s">
        <v>1838</v>
      </c>
      <c r="C5599" s="245" t="s">
        <v>1975</v>
      </c>
      <c r="D5599" s="245" t="s">
        <v>1974</v>
      </c>
      <c r="E5599" s="246" t="s">
        <v>44</v>
      </c>
      <c r="F5599" s="245" t="s">
        <v>44</v>
      </c>
      <c r="G5599" s="245" t="s">
        <v>1991</v>
      </c>
      <c r="H5599" s="245" t="s">
        <v>21245</v>
      </c>
      <c r="I5599" s="245" t="s">
        <v>12</v>
      </c>
      <c r="J5599" s="245" t="s">
        <v>106</v>
      </c>
      <c r="K5599" s="246" t="s">
        <v>1613</v>
      </c>
      <c r="L5599" s="245" t="s">
        <v>568</v>
      </c>
    </row>
    <row r="5600" spans="1:12" x14ac:dyDescent="0.25">
      <c r="A5600" s="245" t="s">
        <v>1839</v>
      </c>
      <c r="B5600" s="245" t="s">
        <v>1838</v>
      </c>
      <c r="C5600" s="245" t="s">
        <v>1975</v>
      </c>
      <c r="D5600" s="245" t="s">
        <v>1974</v>
      </c>
      <c r="E5600" s="246" t="s">
        <v>44</v>
      </c>
      <c r="F5600" s="245" t="s">
        <v>44</v>
      </c>
      <c r="G5600" s="245" t="s">
        <v>1989</v>
      </c>
      <c r="H5600" s="245" t="s">
        <v>21246</v>
      </c>
      <c r="I5600" s="245" t="s">
        <v>12</v>
      </c>
      <c r="J5600" s="245" t="s">
        <v>106</v>
      </c>
      <c r="K5600" s="246" t="s">
        <v>883</v>
      </c>
      <c r="L5600" s="245" t="s">
        <v>568</v>
      </c>
    </row>
    <row r="5601" spans="1:12" x14ac:dyDescent="0.25">
      <c r="A5601" s="245" t="s">
        <v>1839</v>
      </c>
      <c r="B5601" s="245" t="s">
        <v>1838</v>
      </c>
      <c r="C5601" s="245" t="s">
        <v>1975</v>
      </c>
      <c r="D5601" s="245" t="s">
        <v>1974</v>
      </c>
      <c r="E5601" s="246" t="s">
        <v>44</v>
      </c>
      <c r="F5601" s="245" t="s">
        <v>44</v>
      </c>
      <c r="G5601" s="245" t="s">
        <v>1988</v>
      </c>
      <c r="H5601" s="245" t="s">
        <v>21247</v>
      </c>
      <c r="I5601" s="245" t="s">
        <v>12</v>
      </c>
      <c r="J5601" s="245" t="s">
        <v>59</v>
      </c>
      <c r="K5601" s="246" t="s">
        <v>817</v>
      </c>
      <c r="L5601" s="245" t="s">
        <v>568</v>
      </c>
    </row>
    <row r="5602" spans="1:12" x14ac:dyDescent="0.25">
      <c r="A5602" s="245" t="s">
        <v>1839</v>
      </c>
      <c r="B5602" s="245" t="s">
        <v>1838</v>
      </c>
      <c r="C5602" s="245" t="s">
        <v>1975</v>
      </c>
      <c r="D5602" s="245" t="s">
        <v>1974</v>
      </c>
      <c r="E5602" s="246" t="s">
        <v>44</v>
      </c>
      <c r="F5602" s="245" t="s">
        <v>44</v>
      </c>
      <c r="G5602" s="245" t="s">
        <v>1986</v>
      </c>
      <c r="H5602" s="245" t="s">
        <v>21248</v>
      </c>
      <c r="I5602" s="245" t="s">
        <v>12</v>
      </c>
      <c r="J5602" s="245" t="s">
        <v>59</v>
      </c>
      <c r="K5602" s="246" t="s">
        <v>8205</v>
      </c>
      <c r="L5602" s="245" t="s">
        <v>568</v>
      </c>
    </row>
    <row r="5603" spans="1:12" x14ac:dyDescent="0.25">
      <c r="A5603" s="245" t="s">
        <v>1839</v>
      </c>
      <c r="B5603" s="245" t="s">
        <v>1838</v>
      </c>
      <c r="C5603" s="245" t="s">
        <v>1975</v>
      </c>
      <c r="D5603" s="245" t="s">
        <v>1974</v>
      </c>
      <c r="E5603" s="246" t="s">
        <v>44</v>
      </c>
      <c r="F5603" s="245" t="s">
        <v>44</v>
      </c>
      <c r="G5603" s="245" t="s">
        <v>1985</v>
      </c>
      <c r="H5603" s="245" t="s">
        <v>21249</v>
      </c>
      <c r="I5603" s="245" t="s">
        <v>12</v>
      </c>
      <c r="J5603" s="245" t="s">
        <v>59</v>
      </c>
      <c r="K5603" s="246" t="s">
        <v>8962</v>
      </c>
      <c r="L5603" s="245" t="s">
        <v>568</v>
      </c>
    </row>
    <row r="5604" spans="1:12" x14ac:dyDescent="0.25">
      <c r="A5604" s="245" t="s">
        <v>1839</v>
      </c>
      <c r="B5604" s="245" t="s">
        <v>1838</v>
      </c>
      <c r="C5604" s="245" t="s">
        <v>1975</v>
      </c>
      <c r="D5604" s="245" t="s">
        <v>1974</v>
      </c>
      <c r="E5604" s="246" t="s">
        <v>44</v>
      </c>
      <c r="F5604" s="245" t="s">
        <v>44</v>
      </c>
      <c r="G5604" s="245" t="s">
        <v>1984</v>
      </c>
      <c r="H5604" s="245" t="s">
        <v>21250</v>
      </c>
      <c r="I5604" s="245" t="s">
        <v>12</v>
      </c>
      <c r="J5604" s="245" t="s">
        <v>59</v>
      </c>
      <c r="K5604" s="246" t="s">
        <v>8564</v>
      </c>
      <c r="L5604" s="245" t="s">
        <v>568</v>
      </c>
    </row>
    <row r="5605" spans="1:12" x14ac:dyDescent="0.25">
      <c r="A5605" s="245" t="s">
        <v>1839</v>
      </c>
      <c r="B5605" s="245" t="s">
        <v>1838</v>
      </c>
      <c r="C5605" s="245" t="s">
        <v>1975</v>
      </c>
      <c r="D5605" s="245" t="s">
        <v>1974</v>
      </c>
      <c r="E5605" s="246" t="s">
        <v>44</v>
      </c>
      <c r="F5605" s="245" t="s">
        <v>44</v>
      </c>
      <c r="G5605" s="245" t="s">
        <v>1982</v>
      </c>
      <c r="H5605" s="245" t="s">
        <v>21251</v>
      </c>
      <c r="I5605" s="245" t="s">
        <v>12</v>
      </c>
      <c r="J5605" s="245" t="s">
        <v>59</v>
      </c>
      <c r="K5605" s="246" t="s">
        <v>9008</v>
      </c>
      <c r="L5605" s="245" t="s">
        <v>568</v>
      </c>
    </row>
    <row r="5606" spans="1:12" x14ac:dyDescent="0.25">
      <c r="A5606" s="245" t="s">
        <v>1839</v>
      </c>
      <c r="B5606" s="245" t="s">
        <v>1838</v>
      </c>
      <c r="C5606" s="245" t="s">
        <v>1975</v>
      </c>
      <c r="D5606" s="245" t="s">
        <v>1974</v>
      </c>
      <c r="E5606" s="246" t="s">
        <v>44</v>
      </c>
      <c r="F5606" s="245" t="s">
        <v>44</v>
      </c>
      <c r="G5606" s="245" t="s">
        <v>1981</v>
      </c>
      <c r="H5606" s="245" t="s">
        <v>21252</v>
      </c>
      <c r="I5606" s="245" t="s">
        <v>12</v>
      </c>
      <c r="J5606" s="245" t="s">
        <v>59</v>
      </c>
      <c r="K5606" s="246" t="s">
        <v>1912</v>
      </c>
      <c r="L5606" s="245" t="s">
        <v>568</v>
      </c>
    </row>
    <row r="5607" spans="1:12" x14ac:dyDescent="0.25">
      <c r="A5607" s="245" t="s">
        <v>1839</v>
      </c>
      <c r="B5607" s="245" t="s">
        <v>1838</v>
      </c>
      <c r="C5607" s="245" t="s">
        <v>1975</v>
      </c>
      <c r="D5607" s="245" t="s">
        <v>1974</v>
      </c>
      <c r="E5607" s="246" t="s">
        <v>44</v>
      </c>
      <c r="F5607" s="245" t="s">
        <v>44</v>
      </c>
      <c r="G5607" s="245" t="s">
        <v>1980</v>
      </c>
      <c r="H5607" s="245" t="s">
        <v>21253</v>
      </c>
      <c r="I5607" s="245" t="s">
        <v>12</v>
      </c>
      <c r="J5607" s="245" t="s">
        <v>59</v>
      </c>
      <c r="K5607" s="246" t="s">
        <v>9033</v>
      </c>
      <c r="L5607" s="245" t="s">
        <v>568</v>
      </c>
    </row>
    <row r="5608" spans="1:12" x14ac:dyDescent="0.25">
      <c r="A5608" s="245" t="s">
        <v>1839</v>
      </c>
      <c r="B5608" s="245" t="s">
        <v>1838</v>
      </c>
      <c r="C5608" s="245" t="s">
        <v>1975</v>
      </c>
      <c r="D5608" s="245" t="s">
        <v>1974</v>
      </c>
      <c r="E5608" s="246" t="s">
        <v>44</v>
      </c>
      <c r="F5608" s="245" t="s">
        <v>44</v>
      </c>
      <c r="G5608" s="245" t="s">
        <v>1979</v>
      </c>
      <c r="H5608" s="245" t="s">
        <v>21254</v>
      </c>
      <c r="I5608" s="245" t="s">
        <v>12</v>
      </c>
      <c r="J5608" s="245" t="s">
        <v>59</v>
      </c>
      <c r="K5608" s="246" t="s">
        <v>8454</v>
      </c>
      <c r="L5608" s="245" t="s">
        <v>568</v>
      </c>
    </row>
    <row r="5609" spans="1:12" x14ac:dyDescent="0.25">
      <c r="A5609" s="245" t="s">
        <v>1839</v>
      </c>
      <c r="B5609" s="245" t="s">
        <v>1838</v>
      </c>
      <c r="C5609" s="245" t="s">
        <v>1975</v>
      </c>
      <c r="D5609" s="245" t="s">
        <v>1974</v>
      </c>
      <c r="E5609" s="246" t="s">
        <v>44</v>
      </c>
      <c r="F5609" s="245" t="s">
        <v>44</v>
      </c>
      <c r="G5609" s="245" t="s">
        <v>1978</v>
      </c>
      <c r="H5609" s="245" t="s">
        <v>21255</v>
      </c>
      <c r="I5609" s="245" t="s">
        <v>12</v>
      </c>
      <c r="J5609" s="245" t="s">
        <v>59</v>
      </c>
      <c r="K5609" s="246" t="s">
        <v>18663</v>
      </c>
      <c r="L5609" s="245" t="s">
        <v>568</v>
      </c>
    </row>
    <row r="5610" spans="1:12" x14ac:dyDescent="0.25">
      <c r="A5610" s="245" t="s">
        <v>1839</v>
      </c>
      <c r="B5610" s="245" t="s">
        <v>1838</v>
      </c>
      <c r="C5610" s="245" t="s">
        <v>1975</v>
      </c>
      <c r="D5610" s="245" t="s">
        <v>1974</v>
      </c>
      <c r="E5610" s="246" t="s">
        <v>44</v>
      </c>
      <c r="F5610" s="245" t="s">
        <v>44</v>
      </c>
      <c r="G5610" s="245" t="s">
        <v>1977</v>
      </c>
      <c r="H5610" s="245" t="s">
        <v>21256</v>
      </c>
      <c r="I5610" s="245" t="s">
        <v>12</v>
      </c>
      <c r="J5610" s="245" t="s">
        <v>59</v>
      </c>
      <c r="K5610" s="246" t="s">
        <v>4756</v>
      </c>
      <c r="L5610" s="245" t="s">
        <v>568</v>
      </c>
    </row>
    <row r="5611" spans="1:12" x14ac:dyDescent="0.25">
      <c r="A5611" s="245" t="s">
        <v>1839</v>
      </c>
      <c r="B5611" s="245" t="s">
        <v>1838</v>
      </c>
      <c r="C5611" s="245" t="s">
        <v>1975</v>
      </c>
      <c r="D5611" s="245" t="s">
        <v>1974</v>
      </c>
      <c r="E5611" s="246" t="s">
        <v>44</v>
      </c>
      <c r="F5611" s="245" t="s">
        <v>44</v>
      </c>
      <c r="G5611" s="245" t="s">
        <v>1973</v>
      </c>
      <c r="H5611" s="245" t="s">
        <v>13607</v>
      </c>
      <c r="I5611" s="245" t="s">
        <v>12</v>
      </c>
      <c r="J5611" s="245" t="s">
        <v>106</v>
      </c>
      <c r="K5611" s="246" t="s">
        <v>21257</v>
      </c>
      <c r="L5611" s="245" t="s">
        <v>568</v>
      </c>
    </row>
    <row r="5612" spans="1:12" x14ac:dyDescent="0.25">
      <c r="A5612" s="245" t="s">
        <v>1839</v>
      </c>
      <c r="B5612" s="245" t="s">
        <v>1838</v>
      </c>
      <c r="C5612" s="245" t="s">
        <v>1975</v>
      </c>
      <c r="D5612" s="245" t="s">
        <v>1974</v>
      </c>
      <c r="E5612" s="246" t="s">
        <v>44</v>
      </c>
      <c r="F5612" s="245" t="s">
        <v>44</v>
      </c>
      <c r="G5612" s="245" t="s">
        <v>13608</v>
      </c>
      <c r="H5612" s="245" t="s">
        <v>21258</v>
      </c>
      <c r="I5612" s="245" t="s">
        <v>12</v>
      </c>
      <c r="J5612" s="245" t="s">
        <v>106</v>
      </c>
      <c r="K5612" s="246" t="s">
        <v>15083</v>
      </c>
      <c r="L5612" s="245" t="s">
        <v>568</v>
      </c>
    </row>
    <row r="5613" spans="1:12" x14ac:dyDescent="0.25">
      <c r="A5613" s="245" t="s">
        <v>1839</v>
      </c>
      <c r="B5613" s="245" t="s">
        <v>1838</v>
      </c>
      <c r="C5613" s="245" t="s">
        <v>1975</v>
      </c>
      <c r="D5613" s="245" t="s">
        <v>1974</v>
      </c>
      <c r="E5613" s="246" t="s">
        <v>44</v>
      </c>
      <c r="F5613" s="245" t="s">
        <v>44</v>
      </c>
      <c r="G5613" s="245" t="s">
        <v>13609</v>
      </c>
      <c r="H5613" s="245" t="s">
        <v>21259</v>
      </c>
      <c r="I5613" s="245" t="s">
        <v>12</v>
      </c>
      <c r="J5613" s="245" t="s">
        <v>106</v>
      </c>
      <c r="K5613" s="246" t="s">
        <v>5974</v>
      </c>
      <c r="L5613" s="245" t="s">
        <v>568</v>
      </c>
    </row>
    <row r="5614" spans="1:12" x14ac:dyDescent="0.25">
      <c r="A5614" s="245" t="s">
        <v>1839</v>
      </c>
      <c r="B5614" s="245" t="s">
        <v>1838</v>
      </c>
      <c r="C5614" s="245" t="s">
        <v>1975</v>
      </c>
      <c r="D5614" s="245" t="s">
        <v>1974</v>
      </c>
      <c r="E5614" s="246" t="s">
        <v>44</v>
      </c>
      <c r="F5614" s="245" t="s">
        <v>44</v>
      </c>
      <c r="G5614" s="245" t="s">
        <v>13610</v>
      </c>
      <c r="H5614" s="245" t="s">
        <v>21260</v>
      </c>
      <c r="I5614" s="245" t="s">
        <v>12</v>
      </c>
      <c r="J5614" s="245" t="s">
        <v>59</v>
      </c>
      <c r="K5614" s="246" t="s">
        <v>1561</v>
      </c>
      <c r="L5614" s="245" t="s">
        <v>568</v>
      </c>
    </row>
    <row r="5615" spans="1:12" x14ac:dyDescent="0.25">
      <c r="A5615" s="245" t="s">
        <v>1839</v>
      </c>
      <c r="B5615" s="245" t="s">
        <v>1838</v>
      </c>
      <c r="C5615" s="245" t="s">
        <v>1975</v>
      </c>
      <c r="D5615" s="245" t="s">
        <v>1974</v>
      </c>
      <c r="E5615" s="246" t="s">
        <v>44</v>
      </c>
      <c r="F5615" s="245" t="s">
        <v>44</v>
      </c>
      <c r="G5615" s="245" t="s">
        <v>13611</v>
      </c>
      <c r="H5615" s="245" t="s">
        <v>21261</v>
      </c>
      <c r="I5615" s="245" t="s">
        <v>12</v>
      </c>
      <c r="J5615" s="245" t="s">
        <v>106</v>
      </c>
      <c r="K5615" s="246" t="s">
        <v>8899</v>
      </c>
      <c r="L5615" s="245" t="s">
        <v>568</v>
      </c>
    </row>
    <row r="5616" spans="1:12" x14ac:dyDescent="0.25">
      <c r="A5616" s="245" t="s">
        <v>1839</v>
      </c>
      <c r="B5616" s="245" t="s">
        <v>1838</v>
      </c>
      <c r="C5616" s="245" t="s">
        <v>1975</v>
      </c>
      <c r="D5616" s="245" t="s">
        <v>1974</v>
      </c>
      <c r="E5616" s="246" t="s">
        <v>44</v>
      </c>
      <c r="F5616" s="245" t="s">
        <v>44</v>
      </c>
      <c r="G5616" s="245" t="s">
        <v>13612</v>
      </c>
      <c r="H5616" s="245" t="s">
        <v>21262</v>
      </c>
      <c r="I5616" s="245" t="s">
        <v>12</v>
      </c>
      <c r="J5616" s="245" t="s">
        <v>106</v>
      </c>
      <c r="K5616" s="246" t="s">
        <v>8858</v>
      </c>
      <c r="L5616" s="245" t="s">
        <v>568</v>
      </c>
    </row>
    <row r="5617" spans="1:12" x14ac:dyDescent="0.25">
      <c r="A5617" s="245" t="s">
        <v>1839</v>
      </c>
      <c r="B5617" s="245" t="s">
        <v>1838</v>
      </c>
      <c r="C5617" s="245" t="s">
        <v>1975</v>
      </c>
      <c r="D5617" s="245" t="s">
        <v>1974</v>
      </c>
      <c r="E5617" s="246" t="s">
        <v>44</v>
      </c>
      <c r="F5617" s="245" t="s">
        <v>44</v>
      </c>
      <c r="G5617" s="245" t="s">
        <v>13613</v>
      </c>
      <c r="H5617" s="245" t="s">
        <v>21263</v>
      </c>
      <c r="I5617" s="245" t="s">
        <v>12</v>
      </c>
      <c r="J5617" s="245" t="s">
        <v>59</v>
      </c>
      <c r="K5617" s="246" t="s">
        <v>1037</v>
      </c>
      <c r="L5617" s="245" t="s">
        <v>568</v>
      </c>
    </row>
    <row r="5618" spans="1:12" x14ac:dyDescent="0.25">
      <c r="A5618" s="245" t="s">
        <v>1839</v>
      </c>
      <c r="B5618" s="245" t="s">
        <v>1838</v>
      </c>
      <c r="C5618" s="245" t="s">
        <v>1975</v>
      </c>
      <c r="D5618" s="245" t="s">
        <v>1974</v>
      </c>
      <c r="E5618" s="246" t="s">
        <v>44</v>
      </c>
      <c r="F5618" s="245" t="s">
        <v>44</v>
      </c>
      <c r="G5618" s="245" t="s">
        <v>13614</v>
      </c>
      <c r="H5618" s="245" t="s">
        <v>21264</v>
      </c>
      <c r="I5618" s="245" t="s">
        <v>12</v>
      </c>
      <c r="J5618" s="245" t="s">
        <v>106</v>
      </c>
      <c r="K5618" s="246" t="s">
        <v>8237</v>
      </c>
      <c r="L5618" s="245" t="s">
        <v>568</v>
      </c>
    </row>
    <row r="5619" spans="1:12" x14ac:dyDescent="0.25">
      <c r="A5619" s="245" t="s">
        <v>1839</v>
      </c>
      <c r="B5619" s="245" t="s">
        <v>1838</v>
      </c>
      <c r="C5619" s="245" t="s">
        <v>1975</v>
      </c>
      <c r="D5619" s="245" t="s">
        <v>1974</v>
      </c>
      <c r="E5619" s="246" t="s">
        <v>44</v>
      </c>
      <c r="F5619" s="245" t="s">
        <v>44</v>
      </c>
      <c r="G5619" s="245" t="s">
        <v>13616</v>
      </c>
      <c r="H5619" s="245" t="s">
        <v>21265</v>
      </c>
      <c r="I5619" s="245" t="s">
        <v>12</v>
      </c>
      <c r="J5619" s="245" t="s">
        <v>106</v>
      </c>
      <c r="K5619" s="246" t="s">
        <v>8195</v>
      </c>
      <c r="L5619" s="245" t="s">
        <v>568</v>
      </c>
    </row>
    <row r="5620" spans="1:12" x14ac:dyDescent="0.25">
      <c r="A5620" s="245" t="s">
        <v>1839</v>
      </c>
      <c r="B5620" s="245" t="s">
        <v>1838</v>
      </c>
      <c r="C5620" s="245" t="s">
        <v>1975</v>
      </c>
      <c r="D5620" s="245" t="s">
        <v>1974</v>
      </c>
      <c r="E5620" s="246" t="s">
        <v>44</v>
      </c>
      <c r="F5620" s="245" t="s">
        <v>44</v>
      </c>
      <c r="G5620" s="245" t="s">
        <v>13617</v>
      </c>
      <c r="H5620" s="245" t="s">
        <v>21266</v>
      </c>
      <c r="I5620" s="245" t="s">
        <v>12</v>
      </c>
      <c r="J5620" s="245" t="s">
        <v>106</v>
      </c>
      <c r="K5620" s="246" t="s">
        <v>9178</v>
      </c>
      <c r="L5620" s="245" t="s">
        <v>568</v>
      </c>
    </row>
    <row r="5621" spans="1:12" x14ac:dyDescent="0.25">
      <c r="A5621" s="245" t="s">
        <v>1839</v>
      </c>
      <c r="B5621" s="245" t="s">
        <v>1838</v>
      </c>
      <c r="C5621" s="245" t="s">
        <v>1975</v>
      </c>
      <c r="D5621" s="245" t="s">
        <v>1974</v>
      </c>
      <c r="E5621" s="246" t="s">
        <v>44</v>
      </c>
      <c r="F5621" s="245" t="s">
        <v>44</v>
      </c>
      <c r="G5621" s="245" t="s">
        <v>13618</v>
      </c>
      <c r="H5621" s="245" t="s">
        <v>21267</v>
      </c>
      <c r="I5621" s="245" t="s">
        <v>12</v>
      </c>
      <c r="J5621" s="245" t="s">
        <v>106</v>
      </c>
      <c r="K5621" s="246" t="s">
        <v>9461</v>
      </c>
      <c r="L5621" s="245" t="s">
        <v>568</v>
      </c>
    </row>
    <row r="5622" spans="1:12" x14ac:dyDescent="0.25">
      <c r="A5622" s="245" t="s">
        <v>1839</v>
      </c>
      <c r="B5622" s="245" t="s">
        <v>1838</v>
      </c>
      <c r="C5622" s="245" t="s">
        <v>1975</v>
      </c>
      <c r="D5622" s="245" t="s">
        <v>1974</v>
      </c>
      <c r="E5622" s="246" t="s">
        <v>44</v>
      </c>
      <c r="F5622" s="245" t="s">
        <v>44</v>
      </c>
      <c r="G5622" s="245" t="s">
        <v>13619</v>
      </c>
      <c r="H5622" s="245" t="s">
        <v>21268</v>
      </c>
      <c r="I5622" s="245" t="s">
        <v>12</v>
      </c>
      <c r="J5622" s="245" t="s">
        <v>106</v>
      </c>
      <c r="K5622" s="246" t="s">
        <v>3721</v>
      </c>
      <c r="L5622" s="245" t="s">
        <v>568</v>
      </c>
    </row>
    <row r="5623" spans="1:12" x14ac:dyDescent="0.25">
      <c r="A5623" s="245" t="s">
        <v>1839</v>
      </c>
      <c r="B5623" s="245" t="s">
        <v>1838</v>
      </c>
      <c r="C5623" s="245" t="s">
        <v>1975</v>
      </c>
      <c r="D5623" s="245" t="s">
        <v>1974</v>
      </c>
      <c r="E5623" s="246" t="s">
        <v>44</v>
      </c>
      <c r="F5623" s="245" t="s">
        <v>44</v>
      </c>
      <c r="G5623" s="245" t="s">
        <v>13620</v>
      </c>
      <c r="H5623" s="245" t="s">
        <v>21269</v>
      </c>
      <c r="I5623" s="245" t="s">
        <v>12</v>
      </c>
      <c r="J5623" s="245" t="s">
        <v>59</v>
      </c>
      <c r="K5623" s="246" t="s">
        <v>11874</v>
      </c>
      <c r="L5623" s="245" t="s">
        <v>568</v>
      </c>
    </row>
    <row r="5624" spans="1:12" x14ac:dyDescent="0.25">
      <c r="A5624" s="245" t="s">
        <v>1839</v>
      </c>
      <c r="B5624" s="245" t="s">
        <v>1838</v>
      </c>
      <c r="C5624" s="245" t="s">
        <v>1975</v>
      </c>
      <c r="D5624" s="245" t="s">
        <v>1974</v>
      </c>
      <c r="E5624" s="246" t="s">
        <v>44</v>
      </c>
      <c r="F5624" s="245" t="s">
        <v>44</v>
      </c>
      <c r="G5624" s="245" t="s">
        <v>13621</v>
      </c>
      <c r="H5624" s="245" t="s">
        <v>21270</v>
      </c>
      <c r="I5624" s="245" t="s">
        <v>12</v>
      </c>
      <c r="J5624" s="245" t="s">
        <v>59</v>
      </c>
      <c r="K5624" s="246" t="s">
        <v>18984</v>
      </c>
      <c r="L5624" s="245" t="s">
        <v>568</v>
      </c>
    </row>
    <row r="5625" spans="1:12" x14ac:dyDescent="0.25">
      <c r="A5625" s="245" t="s">
        <v>1839</v>
      </c>
      <c r="B5625" s="245" t="s">
        <v>1838</v>
      </c>
      <c r="C5625" s="245" t="s">
        <v>1975</v>
      </c>
      <c r="D5625" s="245" t="s">
        <v>1974</v>
      </c>
      <c r="E5625" s="246" t="s">
        <v>44</v>
      </c>
      <c r="F5625" s="245" t="s">
        <v>44</v>
      </c>
      <c r="G5625" s="245" t="s">
        <v>13622</v>
      </c>
      <c r="H5625" s="245" t="s">
        <v>21271</v>
      </c>
      <c r="I5625" s="245" t="s">
        <v>12</v>
      </c>
      <c r="J5625" s="245" t="s">
        <v>59</v>
      </c>
      <c r="K5625" s="246" t="s">
        <v>17634</v>
      </c>
      <c r="L5625" s="245" t="s">
        <v>568</v>
      </c>
    </row>
    <row r="5626" spans="1:12" x14ac:dyDescent="0.25">
      <c r="A5626" s="245" t="s">
        <v>1839</v>
      </c>
      <c r="B5626" s="245" t="s">
        <v>1838</v>
      </c>
      <c r="C5626" s="245" t="s">
        <v>1975</v>
      </c>
      <c r="D5626" s="245" t="s">
        <v>1974</v>
      </c>
      <c r="E5626" s="246" t="s">
        <v>44</v>
      </c>
      <c r="F5626" s="245" t="s">
        <v>44</v>
      </c>
      <c r="G5626" s="245" t="s">
        <v>13623</v>
      </c>
      <c r="H5626" s="245" t="s">
        <v>21272</v>
      </c>
      <c r="I5626" s="245" t="s">
        <v>12</v>
      </c>
      <c r="J5626" s="245" t="s">
        <v>106</v>
      </c>
      <c r="K5626" s="246" t="s">
        <v>8853</v>
      </c>
      <c r="L5626" s="245" t="s">
        <v>568</v>
      </c>
    </row>
    <row r="5627" spans="1:12" x14ac:dyDescent="0.25">
      <c r="A5627" s="245" t="s">
        <v>1839</v>
      </c>
      <c r="B5627" s="245" t="s">
        <v>1838</v>
      </c>
      <c r="C5627" s="245" t="s">
        <v>1975</v>
      </c>
      <c r="D5627" s="245" t="s">
        <v>1974</v>
      </c>
      <c r="E5627" s="246" t="s">
        <v>44</v>
      </c>
      <c r="F5627" s="245" t="s">
        <v>44</v>
      </c>
      <c r="G5627" s="245" t="s">
        <v>13624</v>
      </c>
      <c r="H5627" s="245" t="s">
        <v>21273</v>
      </c>
      <c r="I5627" s="245" t="s">
        <v>12</v>
      </c>
      <c r="J5627" s="245" t="s">
        <v>106</v>
      </c>
      <c r="K5627" s="246" t="s">
        <v>1378</v>
      </c>
      <c r="L5627" s="245" t="s">
        <v>568</v>
      </c>
    </row>
    <row r="5628" spans="1:12" x14ac:dyDescent="0.25">
      <c r="A5628" s="245" t="s">
        <v>1839</v>
      </c>
      <c r="B5628" s="245" t="s">
        <v>1838</v>
      </c>
      <c r="C5628" s="245" t="s">
        <v>1975</v>
      </c>
      <c r="D5628" s="245" t="s">
        <v>1974</v>
      </c>
      <c r="E5628" s="246" t="s">
        <v>44</v>
      </c>
      <c r="F5628" s="245" t="s">
        <v>44</v>
      </c>
      <c r="G5628" s="245" t="s">
        <v>13625</v>
      </c>
      <c r="H5628" s="245" t="s">
        <v>21274</v>
      </c>
      <c r="I5628" s="245" t="s">
        <v>12</v>
      </c>
      <c r="J5628" s="245" t="s">
        <v>106</v>
      </c>
      <c r="K5628" s="246" t="s">
        <v>3573</v>
      </c>
      <c r="L5628" s="245" t="s">
        <v>568</v>
      </c>
    </row>
    <row r="5629" spans="1:12" x14ac:dyDescent="0.25">
      <c r="A5629" s="245" t="s">
        <v>1839</v>
      </c>
      <c r="B5629" s="245" t="s">
        <v>1838</v>
      </c>
      <c r="C5629" s="245" t="s">
        <v>1975</v>
      </c>
      <c r="D5629" s="245" t="s">
        <v>1974</v>
      </c>
      <c r="E5629" s="246" t="s">
        <v>44</v>
      </c>
      <c r="F5629" s="245" t="s">
        <v>44</v>
      </c>
      <c r="G5629" s="245" t="s">
        <v>13626</v>
      </c>
      <c r="H5629" s="245" t="s">
        <v>21275</v>
      </c>
      <c r="I5629" s="245" t="s">
        <v>12</v>
      </c>
      <c r="J5629" s="245" t="s">
        <v>106</v>
      </c>
      <c r="K5629" s="246" t="s">
        <v>8492</v>
      </c>
      <c r="L5629" s="245" t="s">
        <v>568</v>
      </c>
    </row>
    <row r="5630" spans="1:12" x14ac:dyDescent="0.25">
      <c r="A5630" s="245" t="s">
        <v>1839</v>
      </c>
      <c r="B5630" s="245" t="s">
        <v>1838</v>
      </c>
      <c r="C5630" s="245" t="s">
        <v>1975</v>
      </c>
      <c r="D5630" s="245" t="s">
        <v>1974</v>
      </c>
      <c r="E5630" s="246" t="s">
        <v>44</v>
      </c>
      <c r="F5630" s="245" t="s">
        <v>44</v>
      </c>
      <c r="G5630" s="245" t="s">
        <v>13627</v>
      </c>
      <c r="H5630" s="245" t="s">
        <v>21276</v>
      </c>
      <c r="I5630" s="245" t="s">
        <v>12</v>
      </c>
      <c r="J5630" s="245" t="s">
        <v>106</v>
      </c>
      <c r="K5630" s="246" t="s">
        <v>10360</v>
      </c>
      <c r="L5630" s="245" t="s">
        <v>568</v>
      </c>
    </row>
    <row r="5631" spans="1:12" x14ac:dyDescent="0.25">
      <c r="A5631" s="245" t="s">
        <v>1839</v>
      </c>
      <c r="B5631" s="245" t="s">
        <v>1838</v>
      </c>
      <c r="C5631" s="245" t="s">
        <v>1975</v>
      </c>
      <c r="D5631" s="245" t="s">
        <v>1974</v>
      </c>
      <c r="E5631" s="246" t="s">
        <v>44</v>
      </c>
      <c r="F5631" s="245" t="s">
        <v>44</v>
      </c>
      <c r="G5631" s="245" t="s">
        <v>13628</v>
      </c>
      <c r="H5631" s="245" t="s">
        <v>21277</v>
      </c>
      <c r="I5631" s="245" t="s">
        <v>12</v>
      </c>
      <c r="J5631" s="245" t="s">
        <v>59</v>
      </c>
      <c r="K5631" s="246" t="s">
        <v>4607</v>
      </c>
      <c r="L5631" s="245" t="s">
        <v>568</v>
      </c>
    </row>
    <row r="5632" spans="1:12" x14ac:dyDescent="0.25">
      <c r="A5632" s="245" t="s">
        <v>1839</v>
      </c>
      <c r="B5632" s="245" t="s">
        <v>1838</v>
      </c>
      <c r="C5632" s="245" t="s">
        <v>1975</v>
      </c>
      <c r="D5632" s="245" t="s">
        <v>1974</v>
      </c>
      <c r="E5632" s="246" t="s">
        <v>44</v>
      </c>
      <c r="F5632" s="245" t="s">
        <v>44</v>
      </c>
      <c r="G5632" s="245" t="s">
        <v>13629</v>
      </c>
      <c r="H5632" s="245" t="s">
        <v>21278</v>
      </c>
      <c r="I5632" s="245" t="s">
        <v>12</v>
      </c>
      <c r="J5632" s="245" t="s">
        <v>59</v>
      </c>
      <c r="K5632" s="246" t="s">
        <v>12618</v>
      </c>
      <c r="L5632" s="245" t="s">
        <v>568</v>
      </c>
    </row>
    <row r="5633" spans="1:12" x14ac:dyDescent="0.25">
      <c r="A5633" s="245" t="s">
        <v>1839</v>
      </c>
      <c r="B5633" s="245" t="s">
        <v>1838</v>
      </c>
      <c r="C5633" s="245" t="s">
        <v>1975</v>
      </c>
      <c r="D5633" s="245" t="s">
        <v>1974</v>
      </c>
      <c r="E5633" s="246" t="s">
        <v>44</v>
      </c>
      <c r="F5633" s="245" t="s">
        <v>44</v>
      </c>
      <c r="G5633" s="245" t="s">
        <v>13630</v>
      </c>
      <c r="H5633" s="245" t="s">
        <v>21279</v>
      </c>
      <c r="I5633" s="245" t="s">
        <v>12</v>
      </c>
      <c r="J5633" s="245" t="s">
        <v>59</v>
      </c>
      <c r="K5633" s="246" t="s">
        <v>8247</v>
      </c>
      <c r="L5633" s="245" t="s">
        <v>568</v>
      </c>
    </row>
    <row r="5634" spans="1:12" x14ac:dyDescent="0.25">
      <c r="A5634" s="245" t="s">
        <v>1839</v>
      </c>
      <c r="B5634" s="245" t="s">
        <v>1838</v>
      </c>
      <c r="C5634" s="245" t="s">
        <v>1975</v>
      </c>
      <c r="D5634" s="245" t="s">
        <v>1974</v>
      </c>
      <c r="E5634" s="246" t="s">
        <v>44</v>
      </c>
      <c r="F5634" s="245" t="s">
        <v>44</v>
      </c>
      <c r="G5634" s="245" t="s">
        <v>13631</v>
      </c>
      <c r="H5634" s="245" t="s">
        <v>21280</v>
      </c>
      <c r="I5634" s="245" t="s">
        <v>12</v>
      </c>
      <c r="J5634" s="245" t="s">
        <v>59</v>
      </c>
      <c r="K5634" s="246" t="s">
        <v>9601</v>
      </c>
      <c r="L5634" s="245" t="s">
        <v>568</v>
      </c>
    </row>
    <row r="5635" spans="1:12" x14ac:dyDescent="0.25">
      <c r="A5635" s="245" t="s">
        <v>1839</v>
      </c>
      <c r="B5635" s="245" t="s">
        <v>1838</v>
      </c>
      <c r="C5635" s="245" t="s">
        <v>1975</v>
      </c>
      <c r="D5635" s="245" t="s">
        <v>1974</v>
      </c>
      <c r="E5635" s="246" t="s">
        <v>44</v>
      </c>
      <c r="F5635" s="245" t="s">
        <v>44</v>
      </c>
      <c r="G5635" s="245" t="s">
        <v>13632</v>
      </c>
      <c r="H5635" s="245" t="s">
        <v>21281</v>
      </c>
      <c r="I5635" s="245" t="s">
        <v>12</v>
      </c>
      <c r="J5635" s="245" t="s">
        <v>59</v>
      </c>
      <c r="K5635" s="246" t="s">
        <v>9016</v>
      </c>
      <c r="L5635" s="245" t="s">
        <v>568</v>
      </c>
    </row>
    <row r="5636" spans="1:12" x14ac:dyDescent="0.25">
      <c r="A5636" s="245" t="s">
        <v>1839</v>
      </c>
      <c r="B5636" s="245" t="s">
        <v>1838</v>
      </c>
      <c r="C5636" s="245" t="s">
        <v>1975</v>
      </c>
      <c r="D5636" s="245" t="s">
        <v>1974</v>
      </c>
      <c r="E5636" s="246" t="s">
        <v>44</v>
      </c>
      <c r="F5636" s="245" t="s">
        <v>44</v>
      </c>
      <c r="G5636" s="245" t="s">
        <v>13633</v>
      </c>
      <c r="H5636" s="245" t="s">
        <v>21282</v>
      </c>
      <c r="I5636" s="245" t="s">
        <v>12</v>
      </c>
      <c r="J5636" s="245" t="s">
        <v>59</v>
      </c>
      <c r="K5636" s="246" t="s">
        <v>10186</v>
      </c>
      <c r="L5636" s="245" t="s">
        <v>568</v>
      </c>
    </row>
    <row r="5637" spans="1:12" x14ac:dyDescent="0.25">
      <c r="A5637" s="245" t="s">
        <v>1839</v>
      </c>
      <c r="B5637" s="245" t="s">
        <v>1838</v>
      </c>
      <c r="C5637" s="245" t="s">
        <v>1975</v>
      </c>
      <c r="D5637" s="245" t="s">
        <v>1974</v>
      </c>
      <c r="E5637" s="246" t="s">
        <v>44</v>
      </c>
      <c r="F5637" s="245" t="s">
        <v>44</v>
      </c>
      <c r="G5637" s="245" t="s">
        <v>13634</v>
      </c>
      <c r="H5637" s="245" t="s">
        <v>21283</v>
      </c>
      <c r="I5637" s="245" t="s">
        <v>12</v>
      </c>
      <c r="J5637" s="245" t="s">
        <v>59</v>
      </c>
      <c r="K5637" s="246" t="s">
        <v>9045</v>
      </c>
      <c r="L5637" s="245" t="s">
        <v>568</v>
      </c>
    </row>
    <row r="5638" spans="1:12" x14ac:dyDescent="0.25">
      <c r="A5638" s="245" t="s">
        <v>1839</v>
      </c>
      <c r="B5638" s="245" t="s">
        <v>1838</v>
      </c>
      <c r="C5638" s="245" t="s">
        <v>1975</v>
      </c>
      <c r="D5638" s="245" t="s">
        <v>1974</v>
      </c>
      <c r="E5638" s="246" t="s">
        <v>44</v>
      </c>
      <c r="F5638" s="245" t="s">
        <v>44</v>
      </c>
      <c r="G5638" s="245" t="s">
        <v>13635</v>
      </c>
      <c r="H5638" s="245" t="s">
        <v>21284</v>
      </c>
      <c r="I5638" s="245" t="s">
        <v>12</v>
      </c>
      <c r="J5638" s="245" t="s">
        <v>59</v>
      </c>
      <c r="K5638" s="246" t="s">
        <v>9173</v>
      </c>
      <c r="L5638" s="245" t="s">
        <v>568</v>
      </c>
    </row>
    <row r="5639" spans="1:12" x14ac:dyDescent="0.25">
      <c r="A5639" s="245" t="s">
        <v>1839</v>
      </c>
      <c r="B5639" s="245" t="s">
        <v>1838</v>
      </c>
      <c r="C5639" s="245" t="s">
        <v>1975</v>
      </c>
      <c r="D5639" s="245" t="s">
        <v>1974</v>
      </c>
      <c r="E5639" s="246" t="s">
        <v>44</v>
      </c>
      <c r="F5639" s="245" t="s">
        <v>44</v>
      </c>
      <c r="G5639" s="245" t="s">
        <v>13636</v>
      </c>
      <c r="H5639" s="245" t="s">
        <v>21285</v>
      </c>
      <c r="I5639" s="245" t="s">
        <v>12</v>
      </c>
      <c r="J5639" s="245" t="s">
        <v>59</v>
      </c>
      <c r="K5639" s="246" t="s">
        <v>18528</v>
      </c>
      <c r="L5639" s="245" t="s">
        <v>568</v>
      </c>
    </row>
    <row r="5640" spans="1:12" x14ac:dyDescent="0.25">
      <c r="A5640" s="245" t="s">
        <v>1839</v>
      </c>
      <c r="B5640" s="245" t="s">
        <v>1838</v>
      </c>
      <c r="C5640" s="245" t="s">
        <v>1975</v>
      </c>
      <c r="D5640" s="245" t="s">
        <v>1974</v>
      </c>
      <c r="E5640" s="246" t="s">
        <v>44</v>
      </c>
      <c r="F5640" s="245" t="s">
        <v>44</v>
      </c>
      <c r="G5640" s="245" t="s">
        <v>13637</v>
      </c>
      <c r="H5640" s="245" t="s">
        <v>21286</v>
      </c>
      <c r="I5640" s="245" t="s">
        <v>12</v>
      </c>
      <c r="J5640" s="245" t="s">
        <v>59</v>
      </c>
      <c r="K5640" s="246" t="s">
        <v>4763</v>
      </c>
      <c r="L5640" s="245" t="s">
        <v>568</v>
      </c>
    </row>
    <row r="5641" spans="1:12" x14ac:dyDescent="0.25">
      <c r="A5641" s="245" t="s">
        <v>1839</v>
      </c>
      <c r="B5641" s="245" t="s">
        <v>1838</v>
      </c>
      <c r="C5641" s="245" t="s">
        <v>1975</v>
      </c>
      <c r="D5641" s="245" t="s">
        <v>1974</v>
      </c>
      <c r="E5641" s="246" t="s">
        <v>44</v>
      </c>
      <c r="F5641" s="245" t="s">
        <v>44</v>
      </c>
      <c r="G5641" s="245" t="s">
        <v>13638</v>
      </c>
      <c r="H5641" s="245" t="s">
        <v>21287</v>
      </c>
      <c r="I5641" s="245" t="s">
        <v>12</v>
      </c>
      <c r="J5641" s="245" t="s">
        <v>59</v>
      </c>
      <c r="K5641" s="246" t="s">
        <v>14266</v>
      </c>
      <c r="L5641" s="245" t="s">
        <v>568</v>
      </c>
    </row>
    <row r="5642" spans="1:12" x14ac:dyDescent="0.25">
      <c r="A5642" s="245" t="s">
        <v>1839</v>
      </c>
      <c r="B5642" s="245" t="s">
        <v>1838</v>
      </c>
      <c r="C5642" s="245" t="s">
        <v>1975</v>
      </c>
      <c r="D5642" s="245" t="s">
        <v>1974</v>
      </c>
      <c r="E5642" s="246" t="s">
        <v>44</v>
      </c>
      <c r="F5642" s="245" t="s">
        <v>44</v>
      </c>
      <c r="G5642" s="245" t="s">
        <v>13639</v>
      </c>
      <c r="H5642" s="245" t="s">
        <v>21288</v>
      </c>
      <c r="I5642" s="245" t="s">
        <v>12</v>
      </c>
      <c r="J5642" s="245" t="s">
        <v>106</v>
      </c>
      <c r="K5642" s="246" t="s">
        <v>16038</v>
      </c>
      <c r="L5642" s="245" t="s">
        <v>568</v>
      </c>
    </row>
    <row r="5643" spans="1:12" x14ac:dyDescent="0.25">
      <c r="A5643" s="245" t="s">
        <v>1839</v>
      </c>
      <c r="B5643" s="245" t="s">
        <v>1838</v>
      </c>
      <c r="C5643" s="245" t="s">
        <v>1975</v>
      </c>
      <c r="D5643" s="245" t="s">
        <v>1974</v>
      </c>
      <c r="E5643" s="246" t="s">
        <v>44</v>
      </c>
      <c r="F5643" s="245" t="s">
        <v>44</v>
      </c>
      <c r="G5643" s="245" t="s">
        <v>13640</v>
      </c>
      <c r="H5643" s="245" t="s">
        <v>21289</v>
      </c>
      <c r="I5643" s="245" t="s">
        <v>12</v>
      </c>
      <c r="J5643" s="245" t="s">
        <v>106</v>
      </c>
      <c r="K5643" s="246" t="s">
        <v>8237</v>
      </c>
      <c r="L5643" s="245" t="s">
        <v>568</v>
      </c>
    </row>
    <row r="5644" spans="1:12" x14ac:dyDescent="0.25">
      <c r="A5644" s="245" t="s">
        <v>1839</v>
      </c>
      <c r="B5644" s="245" t="s">
        <v>1838</v>
      </c>
      <c r="C5644" s="245" t="s">
        <v>1975</v>
      </c>
      <c r="D5644" s="245" t="s">
        <v>1974</v>
      </c>
      <c r="E5644" s="246" t="s">
        <v>44</v>
      </c>
      <c r="F5644" s="245" t="s">
        <v>44</v>
      </c>
      <c r="G5644" s="245" t="s">
        <v>13641</v>
      </c>
      <c r="H5644" s="245" t="s">
        <v>21290</v>
      </c>
      <c r="I5644" s="245" t="s">
        <v>12</v>
      </c>
      <c r="J5644" s="245" t="s">
        <v>106</v>
      </c>
      <c r="K5644" s="246" t="s">
        <v>9634</v>
      </c>
      <c r="L5644" s="245" t="s">
        <v>568</v>
      </c>
    </row>
    <row r="5645" spans="1:12" x14ac:dyDescent="0.25">
      <c r="A5645" s="245" t="s">
        <v>1839</v>
      </c>
      <c r="B5645" s="245" t="s">
        <v>1838</v>
      </c>
      <c r="C5645" s="245" t="s">
        <v>1975</v>
      </c>
      <c r="D5645" s="245" t="s">
        <v>1974</v>
      </c>
      <c r="E5645" s="246" t="s">
        <v>44</v>
      </c>
      <c r="F5645" s="245" t="s">
        <v>44</v>
      </c>
      <c r="G5645" s="245" t="s">
        <v>13642</v>
      </c>
      <c r="H5645" s="245" t="s">
        <v>21291</v>
      </c>
      <c r="I5645" s="245" t="s">
        <v>12</v>
      </c>
      <c r="J5645" s="245" t="s">
        <v>106</v>
      </c>
      <c r="K5645" s="246" t="s">
        <v>19078</v>
      </c>
      <c r="L5645" s="245" t="s">
        <v>568</v>
      </c>
    </row>
    <row r="5646" spans="1:12" x14ac:dyDescent="0.25">
      <c r="A5646" s="245" t="s">
        <v>1839</v>
      </c>
      <c r="B5646" s="245" t="s">
        <v>1838</v>
      </c>
      <c r="C5646" s="245" t="s">
        <v>1975</v>
      </c>
      <c r="D5646" s="245" t="s">
        <v>1974</v>
      </c>
      <c r="E5646" s="246" t="s">
        <v>44</v>
      </c>
      <c r="F5646" s="245" t="s">
        <v>44</v>
      </c>
      <c r="G5646" s="245" t="s">
        <v>13643</v>
      </c>
      <c r="H5646" s="245" t="s">
        <v>21292</v>
      </c>
      <c r="I5646" s="245" t="s">
        <v>12</v>
      </c>
      <c r="J5646" s="245" t="s">
        <v>106</v>
      </c>
      <c r="K5646" s="246" t="s">
        <v>8558</v>
      </c>
      <c r="L5646" s="245" t="s">
        <v>568</v>
      </c>
    </row>
    <row r="5647" spans="1:12" x14ac:dyDescent="0.25">
      <c r="A5647" s="245" t="s">
        <v>1839</v>
      </c>
      <c r="B5647" s="245" t="s">
        <v>1838</v>
      </c>
      <c r="C5647" s="245" t="s">
        <v>1975</v>
      </c>
      <c r="D5647" s="245" t="s">
        <v>1974</v>
      </c>
      <c r="E5647" s="246" t="s">
        <v>44</v>
      </c>
      <c r="F5647" s="245" t="s">
        <v>44</v>
      </c>
      <c r="G5647" s="245" t="s">
        <v>13644</v>
      </c>
      <c r="H5647" s="245" t="s">
        <v>21293</v>
      </c>
      <c r="I5647" s="245" t="s">
        <v>12</v>
      </c>
      <c r="J5647" s="245" t="s">
        <v>59</v>
      </c>
      <c r="K5647" s="246" t="s">
        <v>8198</v>
      </c>
      <c r="L5647" s="245" t="s">
        <v>568</v>
      </c>
    </row>
    <row r="5648" spans="1:12" x14ac:dyDescent="0.25">
      <c r="A5648" s="245" t="s">
        <v>1839</v>
      </c>
      <c r="B5648" s="245" t="s">
        <v>1838</v>
      </c>
      <c r="C5648" s="245" t="s">
        <v>1975</v>
      </c>
      <c r="D5648" s="245" t="s">
        <v>1974</v>
      </c>
      <c r="E5648" s="246" t="s">
        <v>44</v>
      </c>
      <c r="F5648" s="245" t="s">
        <v>44</v>
      </c>
      <c r="G5648" s="245" t="s">
        <v>13645</v>
      </c>
      <c r="H5648" s="245" t="s">
        <v>21294</v>
      </c>
      <c r="I5648" s="245" t="s">
        <v>12</v>
      </c>
      <c r="J5648" s="245" t="s">
        <v>59</v>
      </c>
      <c r="K5648" s="246" t="s">
        <v>1912</v>
      </c>
      <c r="L5648" s="245" t="s">
        <v>568</v>
      </c>
    </row>
    <row r="5649" spans="1:12" x14ac:dyDescent="0.25">
      <c r="A5649" s="245" t="s">
        <v>1839</v>
      </c>
      <c r="B5649" s="245" t="s">
        <v>1838</v>
      </c>
      <c r="C5649" s="245" t="s">
        <v>1975</v>
      </c>
      <c r="D5649" s="245" t="s">
        <v>1974</v>
      </c>
      <c r="E5649" s="246" t="s">
        <v>44</v>
      </c>
      <c r="F5649" s="245" t="s">
        <v>44</v>
      </c>
      <c r="G5649" s="245" t="s">
        <v>13646</v>
      </c>
      <c r="H5649" s="245" t="s">
        <v>21295</v>
      </c>
      <c r="I5649" s="245" t="s">
        <v>12</v>
      </c>
      <c r="J5649" s="245" t="s">
        <v>59</v>
      </c>
      <c r="K5649" s="246" t="s">
        <v>13313</v>
      </c>
      <c r="L5649" s="245" t="s">
        <v>568</v>
      </c>
    </row>
    <row r="5650" spans="1:12" x14ac:dyDescent="0.25">
      <c r="A5650" s="245" t="s">
        <v>1839</v>
      </c>
      <c r="B5650" s="245" t="s">
        <v>1838</v>
      </c>
      <c r="C5650" s="245" t="s">
        <v>1975</v>
      </c>
      <c r="D5650" s="245" t="s">
        <v>1974</v>
      </c>
      <c r="E5650" s="246" t="s">
        <v>44</v>
      </c>
      <c r="F5650" s="245" t="s">
        <v>44</v>
      </c>
      <c r="G5650" s="245" t="s">
        <v>13647</v>
      </c>
      <c r="H5650" s="245" t="s">
        <v>21296</v>
      </c>
      <c r="I5650" s="245" t="s">
        <v>12</v>
      </c>
      <c r="J5650" s="245" t="s">
        <v>106</v>
      </c>
      <c r="K5650" s="246" t="s">
        <v>1983</v>
      </c>
      <c r="L5650" s="245" t="s">
        <v>568</v>
      </c>
    </row>
    <row r="5651" spans="1:12" x14ac:dyDescent="0.25">
      <c r="A5651" s="245" t="s">
        <v>1839</v>
      </c>
      <c r="B5651" s="245" t="s">
        <v>1838</v>
      </c>
      <c r="C5651" s="245" t="s">
        <v>1975</v>
      </c>
      <c r="D5651" s="245" t="s">
        <v>1974</v>
      </c>
      <c r="E5651" s="246" t="s">
        <v>44</v>
      </c>
      <c r="F5651" s="245" t="s">
        <v>44</v>
      </c>
      <c r="G5651" s="245" t="s">
        <v>13648</v>
      </c>
      <c r="H5651" s="245" t="s">
        <v>21297</v>
      </c>
      <c r="I5651" s="245" t="s">
        <v>12</v>
      </c>
      <c r="J5651" s="245" t="s">
        <v>106</v>
      </c>
      <c r="K5651" s="246" t="s">
        <v>8853</v>
      </c>
      <c r="L5651" s="245" t="s">
        <v>568</v>
      </c>
    </row>
    <row r="5652" spans="1:12" x14ac:dyDescent="0.25">
      <c r="A5652" s="245" t="s">
        <v>1839</v>
      </c>
      <c r="B5652" s="245" t="s">
        <v>1838</v>
      </c>
      <c r="C5652" s="245" t="s">
        <v>1975</v>
      </c>
      <c r="D5652" s="245" t="s">
        <v>1974</v>
      </c>
      <c r="E5652" s="246" t="s">
        <v>44</v>
      </c>
      <c r="F5652" s="245" t="s">
        <v>44</v>
      </c>
      <c r="G5652" s="245" t="s">
        <v>13649</v>
      </c>
      <c r="H5652" s="245" t="s">
        <v>21298</v>
      </c>
      <c r="I5652" s="245" t="s">
        <v>12</v>
      </c>
      <c r="J5652" s="245" t="s">
        <v>106</v>
      </c>
      <c r="K5652" s="246" t="s">
        <v>8351</v>
      </c>
      <c r="L5652" s="245" t="s">
        <v>568</v>
      </c>
    </row>
    <row r="5653" spans="1:12" x14ac:dyDescent="0.25">
      <c r="A5653" s="245" t="s">
        <v>1839</v>
      </c>
      <c r="B5653" s="245" t="s">
        <v>1838</v>
      </c>
      <c r="C5653" s="245" t="s">
        <v>1975</v>
      </c>
      <c r="D5653" s="245" t="s">
        <v>1974</v>
      </c>
      <c r="E5653" s="246" t="s">
        <v>44</v>
      </c>
      <c r="F5653" s="245" t="s">
        <v>44</v>
      </c>
      <c r="G5653" s="245" t="s">
        <v>13650</v>
      </c>
      <c r="H5653" s="245" t="s">
        <v>21299</v>
      </c>
      <c r="I5653" s="245" t="s">
        <v>12</v>
      </c>
      <c r="J5653" s="245" t="s">
        <v>106</v>
      </c>
      <c r="K5653" s="246" t="s">
        <v>2029</v>
      </c>
      <c r="L5653" s="245" t="s">
        <v>568</v>
      </c>
    </row>
    <row r="5654" spans="1:12" x14ac:dyDescent="0.25">
      <c r="A5654" s="245" t="s">
        <v>1839</v>
      </c>
      <c r="B5654" s="245" t="s">
        <v>1838</v>
      </c>
      <c r="C5654" s="245" t="s">
        <v>1975</v>
      </c>
      <c r="D5654" s="245" t="s">
        <v>1974</v>
      </c>
      <c r="E5654" s="246" t="s">
        <v>44</v>
      </c>
      <c r="F5654" s="245" t="s">
        <v>44</v>
      </c>
      <c r="G5654" s="245" t="s">
        <v>13651</v>
      </c>
      <c r="H5654" s="245" t="s">
        <v>21300</v>
      </c>
      <c r="I5654" s="245" t="s">
        <v>12</v>
      </c>
      <c r="J5654" s="245" t="s">
        <v>106</v>
      </c>
      <c r="K5654" s="246" t="s">
        <v>19938</v>
      </c>
      <c r="L5654" s="245" t="s">
        <v>568</v>
      </c>
    </row>
    <row r="5655" spans="1:12" x14ac:dyDescent="0.25">
      <c r="A5655" s="245" t="s">
        <v>1839</v>
      </c>
      <c r="B5655" s="245" t="s">
        <v>1838</v>
      </c>
      <c r="C5655" s="245" t="s">
        <v>1975</v>
      </c>
      <c r="D5655" s="245" t="s">
        <v>1974</v>
      </c>
      <c r="E5655" s="246" t="s">
        <v>44</v>
      </c>
      <c r="F5655" s="245" t="s">
        <v>44</v>
      </c>
      <c r="G5655" s="245" t="s">
        <v>13652</v>
      </c>
      <c r="H5655" s="245" t="s">
        <v>21301</v>
      </c>
      <c r="I5655" s="245" t="s">
        <v>12</v>
      </c>
      <c r="J5655" s="245" t="s">
        <v>59</v>
      </c>
      <c r="K5655" s="246" t="s">
        <v>3894</v>
      </c>
      <c r="L5655" s="245" t="s">
        <v>568</v>
      </c>
    </row>
    <row r="5656" spans="1:12" x14ac:dyDescent="0.25">
      <c r="A5656" s="245" t="s">
        <v>1839</v>
      </c>
      <c r="B5656" s="245" t="s">
        <v>1838</v>
      </c>
      <c r="C5656" s="245" t="s">
        <v>1975</v>
      </c>
      <c r="D5656" s="245" t="s">
        <v>1974</v>
      </c>
      <c r="E5656" s="246" t="s">
        <v>44</v>
      </c>
      <c r="F5656" s="245" t="s">
        <v>44</v>
      </c>
      <c r="G5656" s="245" t="s">
        <v>13653</v>
      </c>
      <c r="H5656" s="245" t="s">
        <v>21302</v>
      </c>
      <c r="I5656" s="245" t="s">
        <v>12</v>
      </c>
      <c r="J5656" s="245" t="s">
        <v>59</v>
      </c>
      <c r="K5656" s="246" t="s">
        <v>8359</v>
      </c>
      <c r="L5656" s="245" t="s">
        <v>568</v>
      </c>
    </row>
    <row r="5657" spans="1:12" x14ac:dyDescent="0.25">
      <c r="A5657" s="245" t="s">
        <v>1839</v>
      </c>
      <c r="B5657" s="245" t="s">
        <v>1838</v>
      </c>
      <c r="C5657" s="245" t="s">
        <v>1975</v>
      </c>
      <c r="D5657" s="245" t="s">
        <v>1974</v>
      </c>
      <c r="E5657" s="246" t="s">
        <v>44</v>
      </c>
      <c r="F5657" s="245" t="s">
        <v>44</v>
      </c>
      <c r="G5657" s="245" t="s">
        <v>13654</v>
      </c>
      <c r="H5657" s="245" t="s">
        <v>21303</v>
      </c>
      <c r="I5657" s="245" t="s">
        <v>12</v>
      </c>
      <c r="J5657" s="245" t="s">
        <v>59</v>
      </c>
      <c r="K5657" s="246" t="s">
        <v>18527</v>
      </c>
      <c r="L5657" s="245" t="s">
        <v>568</v>
      </c>
    </row>
    <row r="5658" spans="1:12" x14ac:dyDescent="0.25">
      <c r="A5658" s="245" t="s">
        <v>1839</v>
      </c>
      <c r="B5658" s="245" t="s">
        <v>1838</v>
      </c>
      <c r="C5658" s="245" t="s">
        <v>1975</v>
      </c>
      <c r="D5658" s="245" t="s">
        <v>1974</v>
      </c>
      <c r="E5658" s="246" t="s">
        <v>44</v>
      </c>
      <c r="F5658" s="245" t="s">
        <v>44</v>
      </c>
      <c r="G5658" s="245" t="s">
        <v>13655</v>
      </c>
      <c r="H5658" s="245" t="s">
        <v>21304</v>
      </c>
      <c r="I5658" s="245" t="s">
        <v>12</v>
      </c>
      <c r="J5658" s="245" t="s">
        <v>59</v>
      </c>
      <c r="K5658" s="246" t="s">
        <v>363</v>
      </c>
      <c r="L5658" s="245" t="s">
        <v>568</v>
      </c>
    </row>
    <row r="5659" spans="1:12" x14ac:dyDescent="0.25">
      <c r="A5659" s="245" t="s">
        <v>1839</v>
      </c>
      <c r="B5659" s="245" t="s">
        <v>1838</v>
      </c>
      <c r="C5659" s="245" t="s">
        <v>1975</v>
      </c>
      <c r="D5659" s="245" t="s">
        <v>1974</v>
      </c>
      <c r="E5659" s="246" t="s">
        <v>44</v>
      </c>
      <c r="F5659" s="245" t="s">
        <v>44</v>
      </c>
      <c r="G5659" s="245" t="s">
        <v>13656</v>
      </c>
      <c r="H5659" s="245" t="s">
        <v>21305</v>
      </c>
      <c r="I5659" s="245" t="s">
        <v>12</v>
      </c>
      <c r="J5659" s="245" t="s">
        <v>59</v>
      </c>
      <c r="K5659" s="246" t="s">
        <v>21306</v>
      </c>
      <c r="L5659" s="245" t="s">
        <v>568</v>
      </c>
    </row>
    <row r="5660" spans="1:12" x14ac:dyDescent="0.25">
      <c r="A5660" s="245" t="s">
        <v>1839</v>
      </c>
      <c r="B5660" s="245" t="s">
        <v>1838</v>
      </c>
      <c r="C5660" s="245" t="s">
        <v>1975</v>
      </c>
      <c r="D5660" s="245" t="s">
        <v>1974</v>
      </c>
      <c r="E5660" s="246" t="s">
        <v>44</v>
      </c>
      <c r="F5660" s="245" t="s">
        <v>44</v>
      </c>
      <c r="G5660" s="245" t="s">
        <v>13657</v>
      </c>
      <c r="H5660" s="245" t="s">
        <v>21307</v>
      </c>
      <c r="I5660" s="245" t="s">
        <v>12</v>
      </c>
      <c r="J5660" s="245" t="s">
        <v>59</v>
      </c>
      <c r="K5660" s="246" t="s">
        <v>8741</v>
      </c>
      <c r="L5660" s="245" t="s">
        <v>568</v>
      </c>
    </row>
    <row r="5661" spans="1:12" x14ac:dyDescent="0.25">
      <c r="A5661" s="245" t="s">
        <v>1839</v>
      </c>
      <c r="B5661" s="245" t="s">
        <v>1838</v>
      </c>
      <c r="C5661" s="245" t="s">
        <v>1975</v>
      </c>
      <c r="D5661" s="245" t="s">
        <v>1974</v>
      </c>
      <c r="E5661" s="246" t="s">
        <v>44</v>
      </c>
      <c r="F5661" s="245" t="s">
        <v>44</v>
      </c>
      <c r="G5661" s="245" t="s">
        <v>13658</v>
      </c>
      <c r="H5661" s="245" t="s">
        <v>21308</v>
      </c>
      <c r="I5661" s="245" t="s">
        <v>12</v>
      </c>
      <c r="J5661" s="245" t="s">
        <v>59</v>
      </c>
      <c r="K5661" s="246" t="s">
        <v>8818</v>
      </c>
      <c r="L5661" s="245" t="s">
        <v>568</v>
      </c>
    </row>
    <row r="5662" spans="1:12" x14ac:dyDescent="0.25">
      <c r="A5662" s="245" t="s">
        <v>1839</v>
      </c>
      <c r="B5662" s="245" t="s">
        <v>1838</v>
      </c>
      <c r="C5662" s="245" t="s">
        <v>1975</v>
      </c>
      <c r="D5662" s="245" t="s">
        <v>1974</v>
      </c>
      <c r="E5662" s="246" t="s">
        <v>44</v>
      </c>
      <c r="F5662" s="245" t="s">
        <v>44</v>
      </c>
      <c r="G5662" s="245" t="s">
        <v>13659</v>
      </c>
      <c r="H5662" s="245" t="s">
        <v>21309</v>
      </c>
      <c r="I5662" s="245" t="s">
        <v>12</v>
      </c>
      <c r="J5662" s="245" t="s">
        <v>59</v>
      </c>
      <c r="K5662" s="246" t="s">
        <v>8895</v>
      </c>
      <c r="L5662" s="245" t="s">
        <v>568</v>
      </c>
    </row>
    <row r="5663" spans="1:12" x14ac:dyDescent="0.25">
      <c r="A5663" s="245" t="s">
        <v>1839</v>
      </c>
      <c r="B5663" s="245" t="s">
        <v>1838</v>
      </c>
      <c r="C5663" s="245" t="s">
        <v>1975</v>
      </c>
      <c r="D5663" s="245" t="s">
        <v>1974</v>
      </c>
      <c r="E5663" s="246" t="s">
        <v>44</v>
      </c>
      <c r="F5663" s="245" t="s">
        <v>44</v>
      </c>
      <c r="G5663" s="245" t="s">
        <v>13660</v>
      </c>
      <c r="H5663" s="245" t="s">
        <v>21310</v>
      </c>
      <c r="I5663" s="245" t="s">
        <v>12</v>
      </c>
      <c r="J5663" s="245" t="s">
        <v>59</v>
      </c>
      <c r="K5663" s="246" t="s">
        <v>17660</v>
      </c>
      <c r="L5663" s="245" t="s">
        <v>568</v>
      </c>
    </row>
    <row r="5664" spans="1:12" x14ac:dyDescent="0.25">
      <c r="A5664" s="245" t="s">
        <v>1839</v>
      </c>
      <c r="B5664" s="245" t="s">
        <v>1838</v>
      </c>
      <c r="C5664" s="245" t="s">
        <v>1975</v>
      </c>
      <c r="D5664" s="245" t="s">
        <v>1974</v>
      </c>
      <c r="E5664" s="246" t="s">
        <v>44</v>
      </c>
      <c r="F5664" s="245" t="s">
        <v>44</v>
      </c>
      <c r="G5664" s="245" t="s">
        <v>13661</v>
      </c>
      <c r="H5664" s="245" t="s">
        <v>21311</v>
      </c>
      <c r="I5664" s="245" t="s">
        <v>12</v>
      </c>
      <c r="J5664" s="245" t="s">
        <v>59</v>
      </c>
      <c r="K5664" s="246" t="s">
        <v>21312</v>
      </c>
      <c r="L5664" s="245" t="s">
        <v>568</v>
      </c>
    </row>
    <row r="5665" spans="1:12" x14ac:dyDescent="0.25">
      <c r="A5665" s="245" t="s">
        <v>1839</v>
      </c>
      <c r="B5665" s="245" t="s">
        <v>1838</v>
      </c>
      <c r="C5665" s="245" t="s">
        <v>1975</v>
      </c>
      <c r="D5665" s="245" t="s">
        <v>1974</v>
      </c>
      <c r="E5665" s="246" t="s">
        <v>44</v>
      </c>
      <c r="F5665" s="245" t="s">
        <v>44</v>
      </c>
      <c r="G5665" s="245" t="s">
        <v>13662</v>
      </c>
      <c r="H5665" s="245" t="s">
        <v>21313</v>
      </c>
      <c r="I5665" s="245" t="s">
        <v>12</v>
      </c>
      <c r="J5665" s="245" t="s">
        <v>59</v>
      </c>
      <c r="K5665" s="246" t="s">
        <v>16087</v>
      </c>
      <c r="L5665" s="245" t="s">
        <v>568</v>
      </c>
    </row>
    <row r="5666" spans="1:12" x14ac:dyDescent="0.25">
      <c r="A5666" s="245" t="s">
        <v>1839</v>
      </c>
      <c r="B5666" s="245" t="s">
        <v>1838</v>
      </c>
      <c r="C5666" s="245" t="s">
        <v>1919</v>
      </c>
      <c r="D5666" s="245" t="s">
        <v>1918</v>
      </c>
      <c r="E5666" s="246" t="s">
        <v>44</v>
      </c>
      <c r="F5666" s="245" t="s">
        <v>44</v>
      </c>
      <c r="G5666" s="245" t="s">
        <v>1972</v>
      </c>
      <c r="H5666" s="245" t="s">
        <v>1971</v>
      </c>
      <c r="I5666" s="245" t="s">
        <v>12</v>
      </c>
      <c r="J5666" s="245" t="s">
        <v>569</v>
      </c>
      <c r="K5666" s="246" t="s">
        <v>21314</v>
      </c>
      <c r="L5666" s="245" t="s">
        <v>568</v>
      </c>
    </row>
    <row r="5667" spans="1:12" x14ac:dyDescent="0.25">
      <c r="A5667" s="245" t="s">
        <v>1839</v>
      </c>
      <c r="B5667" s="245" t="s">
        <v>1838</v>
      </c>
      <c r="C5667" s="245" t="s">
        <v>1919</v>
      </c>
      <c r="D5667" s="245" t="s">
        <v>1918</v>
      </c>
      <c r="E5667" s="246" t="s">
        <v>44</v>
      </c>
      <c r="F5667" s="245" t="s">
        <v>44</v>
      </c>
      <c r="G5667" s="245" t="s">
        <v>1970</v>
      </c>
      <c r="H5667" s="245" t="s">
        <v>1969</v>
      </c>
      <c r="I5667" s="245" t="s">
        <v>12</v>
      </c>
      <c r="J5667" s="245" t="s">
        <v>569</v>
      </c>
      <c r="K5667" s="246" t="s">
        <v>21315</v>
      </c>
      <c r="L5667" s="245" t="s">
        <v>568</v>
      </c>
    </row>
    <row r="5668" spans="1:12" x14ac:dyDescent="0.25">
      <c r="A5668" s="245" t="s">
        <v>1839</v>
      </c>
      <c r="B5668" s="245" t="s">
        <v>1838</v>
      </c>
      <c r="C5668" s="245" t="s">
        <v>1919</v>
      </c>
      <c r="D5668" s="245" t="s">
        <v>1918</v>
      </c>
      <c r="E5668" s="246" t="s">
        <v>44</v>
      </c>
      <c r="F5668" s="245" t="s">
        <v>44</v>
      </c>
      <c r="G5668" s="245" t="s">
        <v>1968</v>
      </c>
      <c r="H5668" s="245" t="s">
        <v>1967</v>
      </c>
      <c r="I5668" s="245" t="s">
        <v>12</v>
      </c>
      <c r="J5668" s="245" t="s">
        <v>569</v>
      </c>
      <c r="K5668" s="246" t="s">
        <v>21316</v>
      </c>
      <c r="L5668" s="245" t="s">
        <v>568</v>
      </c>
    </row>
    <row r="5669" spans="1:12" x14ac:dyDescent="0.25">
      <c r="A5669" s="245" t="s">
        <v>1839</v>
      </c>
      <c r="B5669" s="245" t="s">
        <v>1838</v>
      </c>
      <c r="C5669" s="245" t="s">
        <v>1919</v>
      </c>
      <c r="D5669" s="245" t="s">
        <v>1918</v>
      </c>
      <c r="E5669" s="246" t="s">
        <v>44</v>
      </c>
      <c r="F5669" s="245" t="s">
        <v>44</v>
      </c>
      <c r="G5669" s="245" t="s">
        <v>1965</v>
      </c>
      <c r="H5669" s="245" t="s">
        <v>1964</v>
      </c>
      <c r="I5669" s="245" t="s">
        <v>12</v>
      </c>
      <c r="J5669" s="245" t="s">
        <v>569</v>
      </c>
      <c r="K5669" s="246" t="s">
        <v>21317</v>
      </c>
      <c r="L5669" s="245" t="s">
        <v>568</v>
      </c>
    </row>
    <row r="5670" spans="1:12" x14ac:dyDescent="0.25">
      <c r="A5670" s="245" t="s">
        <v>1839</v>
      </c>
      <c r="B5670" s="245" t="s">
        <v>1838</v>
      </c>
      <c r="C5670" s="245" t="s">
        <v>1919</v>
      </c>
      <c r="D5670" s="245" t="s">
        <v>1918</v>
      </c>
      <c r="E5670" s="246" t="s">
        <v>44</v>
      </c>
      <c r="F5670" s="245" t="s">
        <v>44</v>
      </c>
      <c r="G5670" s="245" t="s">
        <v>1963</v>
      </c>
      <c r="H5670" s="245" t="s">
        <v>1962</v>
      </c>
      <c r="I5670" s="245" t="s">
        <v>12</v>
      </c>
      <c r="J5670" s="245" t="s">
        <v>569</v>
      </c>
      <c r="K5670" s="246" t="s">
        <v>9142</v>
      </c>
      <c r="L5670" s="245" t="s">
        <v>568</v>
      </c>
    </row>
    <row r="5671" spans="1:12" x14ac:dyDescent="0.25">
      <c r="A5671" s="245" t="s">
        <v>1839</v>
      </c>
      <c r="B5671" s="245" t="s">
        <v>1838</v>
      </c>
      <c r="C5671" s="245" t="s">
        <v>1919</v>
      </c>
      <c r="D5671" s="245" t="s">
        <v>1918</v>
      </c>
      <c r="E5671" s="246" t="s">
        <v>44</v>
      </c>
      <c r="F5671" s="245" t="s">
        <v>44</v>
      </c>
      <c r="G5671" s="245" t="s">
        <v>1961</v>
      </c>
      <c r="H5671" s="245" t="s">
        <v>1960</v>
      </c>
      <c r="I5671" s="245" t="s">
        <v>12</v>
      </c>
      <c r="J5671" s="245" t="s">
        <v>569</v>
      </c>
      <c r="K5671" s="246" t="s">
        <v>21318</v>
      </c>
      <c r="L5671" s="245" t="s">
        <v>568</v>
      </c>
    </row>
    <row r="5672" spans="1:12" x14ac:dyDescent="0.25">
      <c r="A5672" s="245" t="s">
        <v>1839</v>
      </c>
      <c r="B5672" s="245" t="s">
        <v>1838</v>
      </c>
      <c r="C5672" s="245" t="s">
        <v>1919</v>
      </c>
      <c r="D5672" s="245" t="s">
        <v>1918</v>
      </c>
      <c r="E5672" s="246" t="s">
        <v>44</v>
      </c>
      <c r="F5672" s="245" t="s">
        <v>44</v>
      </c>
      <c r="G5672" s="245" t="s">
        <v>1959</v>
      </c>
      <c r="H5672" s="245" t="s">
        <v>1958</v>
      </c>
      <c r="I5672" s="245" t="s">
        <v>12</v>
      </c>
      <c r="J5672" s="245" t="s">
        <v>569</v>
      </c>
      <c r="K5672" s="246" t="s">
        <v>15039</v>
      </c>
      <c r="L5672" s="245" t="s">
        <v>568</v>
      </c>
    </row>
    <row r="5673" spans="1:12" x14ac:dyDescent="0.25">
      <c r="A5673" s="245" t="s">
        <v>1839</v>
      </c>
      <c r="B5673" s="245" t="s">
        <v>1838</v>
      </c>
      <c r="C5673" s="245" t="s">
        <v>1919</v>
      </c>
      <c r="D5673" s="245" t="s">
        <v>1918</v>
      </c>
      <c r="E5673" s="246" t="s">
        <v>44</v>
      </c>
      <c r="F5673" s="245" t="s">
        <v>44</v>
      </c>
      <c r="G5673" s="245" t="s">
        <v>1956</v>
      </c>
      <c r="H5673" s="245" t="s">
        <v>1955</v>
      </c>
      <c r="I5673" s="245" t="s">
        <v>12</v>
      </c>
      <c r="J5673" s="245" t="s">
        <v>569</v>
      </c>
      <c r="K5673" s="246" t="s">
        <v>10268</v>
      </c>
      <c r="L5673" s="245" t="s">
        <v>568</v>
      </c>
    </row>
    <row r="5674" spans="1:12" x14ac:dyDescent="0.25">
      <c r="A5674" s="245" t="s">
        <v>1839</v>
      </c>
      <c r="B5674" s="245" t="s">
        <v>1838</v>
      </c>
      <c r="C5674" s="245" t="s">
        <v>1919</v>
      </c>
      <c r="D5674" s="245" t="s">
        <v>1918</v>
      </c>
      <c r="E5674" s="246" t="s">
        <v>44</v>
      </c>
      <c r="F5674" s="245" t="s">
        <v>44</v>
      </c>
      <c r="G5674" s="245" t="s">
        <v>1954</v>
      </c>
      <c r="H5674" s="245" t="s">
        <v>1953</v>
      </c>
      <c r="I5674" s="245" t="s">
        <v>12</v>
      </c>
      <c r="J5674" s="245" t="s">
        <v>569</v>
      </c>
      <c r="K5674" s="246" t="s">
        <v>21319</v>
      </c>
      <c r="L5674" s="245" t="s">
        <v>568</v>
      </c>
    </row>
    <row r="5675" spans="1:12" x14ac:dyDescent="0.25">
      <c r="A5675" s="245" t="s">
        <v>1839</v>
      </c>
      <c r="B5675" s="245" t="s">
        <v>1838</v>
      </c>
      <c r="C5675" s="245" t="s">
        <v>1919</v>
      </c>
      <c r="D5675" s="245" t="s">
        <v>1918</v>
      </c>
      <c r="E5675" s="246" t="s">
        <v>44</v>
      </c>
      <c r="F5675" s="245" t="s">
        <v>44</v>
      </c>
      <c r="G5675" s="245" t="s">
        <v>1952</v>
      </c>
      <c r="H5675" s="245" t="s">
        <v>1951</v>
      </c>
      <c r="I5675" s="245" t="s">
        <v>12</v>
      </c>
      <c r="J5675" s="245" t="s">
        <v>569</v>
      </c>
      <c r="K5675" s="246" t="s">
        <v>14617</v>
      </c>
      <c r="L5675" s="245" t="s">
        <v>568</v>
      </c>
    </row>
    <row r="5676" spans="1:12" x14ac:dyDescent="0.25">
      <c r="A5676" s="245" t="s">
        <v>1839</v>
      </c>
      <c r="B5676" s="245" t="s">
        <v>1838</v>
      </c>
      <c r="C5676" s="245" t="s">
        <v>1919</v>
      </c>
      <c r="D5676" s="245" t="s">
        <v>1918</v>
      </c>
      <c r="E5676" s="246" t="s">
        <v>44</v>
      </c>
      <c r="F5676" s="245" t="s">
        <v>44</v>
      </c>
      <c r="G5676" s="245" t="s">
        <v>1950</v>
      </c>
      <c r="H5676" s="245" t="s">
        <v>1949</v>
      </c>
      <c r="I5676" s="245" t="s">
        <v>12</v>
      </c>
      <c r="J5676" s="245" t="s">
        <v>569</v>
      </c>
      <c r="K5676" s="246" t="s">
        <v>10188</v>
      </c>
      <c r="L5676" s="245" t="s">
        <v>568</v>
      </c>
    </row>
    <row r="5677" spans="1:12" x14ac:dyDescent="0.25">
      <c r="A5677" s="245" t="s">
        <v>1839</v>
      </c>
      <c r="B5677" s="245" t="s">
        <v>1838</v>
      </c>
      <c r="C5677" s="245" t="s">
        <v>1919</v>
      </c>
      <c r="D5677" s="245" t="s">
        <v>1918</v>
      </c>
      <c r="E5677" s="246" t="s">
        <v>44</v>
      </c>
      <c r="F5677" s="245" t="s">
        <v>44</v>
      </c>
      <c r="G5677" s="245" t="s">
        <v>1947</v>
      </c>
      <c r="H5677" s="245" t="s">
        <v>1946</v>
      </c>
      <c r="I5677" s="245" t="s">
        <v>12</v>
      </c>
      <c r="J5677" s="245" t="s">
        <v>569</v>
      </c>
      <c r="K5677" s="246" t="s">
        <v>19771</v>
      </c>
      <c r="L5677" s="245" t="s">
        <v>568</v>
      </c>
    </row>
    <row r="5678" spans="1:12" x14ac:dyDescent="0.25">
      <c r="A5678" s="245" t="s">
        <v>1839</v>
      </c>
      <c r="B5678" s="245" t="s">
        <v>1838</v>
      </c>
      <c r="C5678" s="245" t="s">
        <v>1919</v>
      </c>
      <c r="D5678" s="245" t="s">
        <v>1918</v>
      </c>
      <c r="E5678" s="246" t="s">
        <v>44</v>
      </c>
      <c r="F5678" s="245" t="s">
        <v>44</v>
      </c>
      <c r="G5678" s="245" t="s">
        <v>1945</v>
      </c>
      <c r="H5678" s="245" t="s">
        <v>1944</v>
      </c>
      <c r="I5678" s="245" t="s">
        <v>12</v>
      </c>
      <c r="J5678" s="245" t="s">
        <v>569</v>
      </c>
      <c r="K5678" s="246" t="s">
        <v>21320</v>
      </c>
      <c r="L5678" s="245" t="s">
        <v>568</v>
      </c>
    </row>
    <row r="5679" spans="1:12" x14ac:dyDescent="0.25">
      <c r="A5679" s="245" t="s">
        <v>1839</v>
      </c>
      <c r="B5679" s="245" t="s">
        <v>1838</v>
      </c>
      <c r="C5679" s="245" t="s">
        <v>1919</v>
      </c>
      <c r="D5679" s="245" t="s">
        <v>1918</v>
      </c>
      <c r="E5679" s="246" t="s">
        <v>44</v>
      </c>
      <c r="F5679" s="245" t="s">
        <v>44</v>
      </c>
      <c r="G5679" s="245" t="s">
        <v>1943</v>
      </c>
      <c r="H5679" s="245" t="s">
        <v>1942</v>
      </c>
      <c r="I5679" s="245" t="s">
        <v>12</v>
      </c>
      <c r="J5679" s="245" t="s">
        <v>569</v>
      </c>
      <c r="K5679" s="246" t="s">
        <v>21321</v>
      </c>
      <c r="L5679" s="245" t="s">
        <v>568</v>
      </c>
    </row>
    <row r="5680" spans="1:12" x14ac:dyDescent="0.25">
      <c r="A5680" s="245" t="s">
        <v>1839</v>
      </c>
      <c r="B5680" s="245" t="s">
        <v>1838</v>
      </c>
      <c r="C5680" s="245" t="s">
        <v>1919</v>
      </c>
      <c r="D5680" s="245" t="s">
        <v>1918</v>
      </c>
      <c r="E5680" s="246" t="s">
        <v>44</v>
      </c>
      <c r="F5680" s="245" t="s">
        <v>44</v>
      </c>
      <c r="G5680" s="245" t="s">
        <v>1941</v>
      </c>
      <c r="H5680" s="245" t="s">
        <v>1940</v>
      </c>
      <c r="I5680" s="245" t="s">
        <v>12</v>
      </c>
      <c r="J5680" s="245" t="s">
        <v>569</v>
      </c>
      <c r="K5680" s="246" t="s">
        <v>8998</v>
      </c>
      <c r="L5680" s="245" t="s">
        <v>568</v>
      </c>
    </row>
    <row r="5681" spans="1:12" x14ac:dyDescent="0.25">
      <c r="A5681" s="245" t="s">
        <v>1839</v>
      </c>
      <c r="B5681" s="245" t="s">
        <v>1838</v>
      </c>
      <c r="C5681" s="245" t="s">
        <v>1919</v>
      </c>
      <c r="D5681" s="245" t="s">
        <v>1918</v>
      </c>
      <c r="E5681" s="246" t="s">
        <v>44</v>
      </c>
      <c r="F5681" s="245" t="s">
        <v>44</v>
      </c>
      <c r="G5681" s="245" t="s">
        <v>1939</v>
      </c>
      <c r="H5681" s="245" t="s">
        <v>1938</v>
      </c>
      <c r="I5681" s="245" t="s">
        <v>12</v>
      </c>
      <c r="J5681" s="245" t="s">
        <v>569</v>
      </c>
      <c r="K5681" s="246" t="s">
        <v>12206</v>
      </c>
      <c r="L5681" s="245" t="s">
        <v>568</v>
      </c>
    </row>
    <row r="5682" spans="1:12" x14ac:dyDescent="0.25">
      <c r="A5682" s="245" t="s">
        <v>1839</v>
      </c>
      <c r="B5682" s="245" t="s">
        <v>1838</v>
      </c>
      <c r="C5682" s="245" t="s">
        <v>1919</v>
      </c>
      <c r="D5682" s="245" t="s">
        <v>1918</v>
      </c>
      <c r="E5682" s="246" t="s">
        <v>44</v>
      </c>
      <c r="F5682" s="245" t="s">
        <v>44</v>
      </c>
      <c r="G5682" s="245" t="s">
        <v>1937</v>
      </c>
      <c r="H5682" s="245" t="s">
        <v>1936</v>
      </c>
      <c r="I5682" s="245" t="s">
        <v>12</v>
      </c>
      <c r="J5682" s="245" t="s">
        <v>569</v>
      </c>
      <c r="K5682" s="246" t="s">
        <v>21322</v>
      </c>
      <c r="L5682" s="245" t="s">
        <v>568</v>
      </c>
    </row>
    <row r="5683" spans="1:12" x14ac:dyDescent="0.25">
      <c r="A5683" s="245" t="s">
        <v>1839</v>
      </c>
      <c r="B5683" s="245" t="s">
        <v>1838</v>
      </c>
      <c r="C5683" s="245" t="s">
        <v>1919</v>
      </c>
      <c r="D5683" s="245" t="s">
        <v>1918</v>
      </c>
      <c r="E5683" s="246" t="s">
        <v>44</v>
      </c>
      <c r="F5683" s="245" t="s">
        <v>44</v>
      </c>
      <c r="G5683" s="245" t="s">
        <v>1935</v>
      </c>
      <c r="H5683" s="245" t="s">
        <v>1934</v>
      </c>
      <c r="I5683" s="245" t="s">
        <v>12</v>
      </c>
      <c r="J5683" s="245" t="s">
        <v>569</v>
      </c>
      <c r="K5683" s="246" t="s">
        <v>16268</v>
      </c>
      <c r="L5683" s="245" t="s">
        <v>568</v>
      </c>
    </row>
    <row r="5684" spans="1:12" x14ac:dyDescent="0.25">
      <c r="A5684" s="245" t="s">
        <v>1839</v>
      </c>
      <c r="B5684" s="245" t="s">
        <v>1838</v>
      </c>
      <c r="C5684" s="245" t="s">
        <v>1919</v>
      </c>
      <c r="D5684" s="245" t="s">
        <v>1918</v>
      </c>
      <c r="E5684" s="246" t="s">
        <v>44</v>
      </c>
      <c r="F5684" s="245" t="s">
        <v>44</v>
      </c>
      <c r="G5684" s="245" t="s">
        <v>1933</v>
      </c>
      <c r="H5684" s="245" t="s">
        <v>1932</v>
      </c>
      <c r="I5684" s="245" t="s">
        <v>12</v>
      </c>
      <c r="J5684" s="245" t="s">
        <v>569</v>
      </c>
      <c r="K5684" s="246" t="s">
        <v>14275</v>
      </c>
      <c r="L5684" s="245" t="s">
        <v>568</v>
      </c>
    </row>
    <row r="5685" spans="1:12" x14ac:dyDescent="0.25">
      <c r="A5685" s="245" t="s">
        <v>1839</v>
      </c>
      <c r="B5685" s="245" t="s">
        <v>1838</v>
      </c>
      <c r="C5685" s="245" t="s">
        <v>1919</v>
      </c>
      <c r="D5685" s="245" t="s">
        <v>1918</v>
      </c>
      <c r="E5685" s="246" t="s">
        <v>44</v>
      </c>
      <c r="F5685" s="245" t="s">
        <v>44</v>
      </c>
      <c r="G5685" s="245" t="s">
        <v>1931</v>
      </c>
      <c r="H5685" s="245" t="s">
        <v>1930</v>
      </c>
      <c r="I5685" s="245" t="s">
        <v>12</v>
      </c>
      <c r="J5685" s="245" t="s">
        <v>569</v>
      </c>
      <c r="K5685" s="246" t="s">
        <v>12862</v>
      </c>
      <c r="L5685" s="245" t="s">
        <v>568</v>
      </c>
    </row>
    <row r="5686" spans="1:12" x14ac:dyDescent="0.25">
      <c r="A5686" s="245" t="s">
        <v>1839</v>
      </c>
      <c r="B5686" s="245" t="s">
        <v>1838</v>
      </c>
      <c r="C5686" s="245" t="s">
        <v>1919</v>
      </c>
      <c r="D5686" s="245" t="s">
        <v>1918</v>
      </c>
      <c r="E5686" s="246" t="s">
        <v>44</v>
      </c>
      <c r="F5686" s="245" t="s">
        <v>44</v>
      </c>
      <c r="G5686" s="245" t="s">
        <v>1929</v>
      </c>
      <c r="H5686" s="245" t="s">
        <v>1928</v>
      </c>
      <c r="I5686" s="245" t="s">
        <v>12</v>
      </c>
      <c r="J5686" s="245" t="s">
        <v>569</v>
      </c>
      <c r="K5686" s="246" t="s">
        <v>21323</v>
      </c>
      <c r="L5686" s="245" t="s">
        <v>568</v>
      </c>
    </row>
    <row r="5687" spans="1:12" x14ac:dyDescent="0.25">
      <c r="A5687" s="245" t="s">
        <v>1839</v>
      </c>
      <c r="B5687" s="245" t="s">
        <v>1838</v>
      </c>
      <c r="C5687" s="245" t="s">
        <v>1919</v>
      </c>
      <c r="D5687" s="245" t="s">
        <v>1918</v>
      </c>
      <c r="E5687" s="246" t="s">
        <v>44</v>
      </c>
      <c r="F5687" s="245" t="s">
        <v>44</v>
      </c>
      <c r="G5687" s="245" t="s">
        <v>1927</v>
      </c>
      <c r="H5687" s="245" t="s">
        <v>1926</v>
      </c>
      <c r="I5687" s="245" t="s">
        <v>12</v>
      </c>
      <c r="J5687" s="245" t="s">
        <v>569</v>
      </c>
      <c r="K5687" s="246" t="s">
        <v>21324</v>
      </c>
      <c r="L5687" s="245" t="s">
        <v>568</v>
      </c>
    </row>
    <row r="5688" spans="1:12" x14ac:dyDescent="0.25">
      <c r="A5688" s="245" t="s">
        <v>1839</v>
      </c>
      <c r="B5688" s="245" t="s">
        <v>1838</v>
      </c>
      <c r="C5688" s="245" t="s">
        <v>1919</v>
      </c>
      <c r="D5688" s="245" t="s">
        <v>1918</v>
      </c>
      <c r="E5688" s="246" t="s">
        <v>44</v>
      </c>
      <c r="F5688" s="245" t="s">
        <v>44</v>
      </c>
      <c r="G5688" s="245" t="s">
        <v>1925</v>
      </c>
      <c r="H5688" s="245" t="s">
        <v>1924</v>
      </c>
      <c r="I5688" s="245" t="s">
        <v>12</v>
      </c>
      <c r="J5688" s="245" t="s">
        <v>569</v>
      </c>
      <c r="K5688" s="246" t="s">
        <v>15035</v>
      </c>
      <c r="L5688" s="245" t="s">
        <v>568</v>
      </c>
    </row>
    <row r="5689" spans="1:12" x14ac:dyDescent="0.25">
      <c r="A5689" s="245" t="s">
        <v>1839</v>
      </c>
      <c r="B5689" s="245" t="s">
        <v>1838</v>
      </c>
      <c r="C5689" s="245" t="s">
        <v>1919</v>
      </c>
      <c r="D5689" s="245" t="s">
        <v>1918</v>
      </c>
      <c r="E5689" s="246" t="s">
        <v>44</v>
      </c>
      <c r="F5689" s="245" t="s">
        <v>44</v>
      </c>
      <c r="G5689" s="245" t="s">
        <v>1923</v>
      </c>
      <c r="H5689" s="245" t="s">
        <v>1922</v>
      </c>
      <c r="I5689" s="245" t="s">
        <v>12</v>
      </c>
      <c r="J5689" s="245" t="s">
        <v>569</v>
      </c>
      <c r="K5689" s="246" t="s">
        <v>21325</v>
      </c>
      <c r="L5689" s="245" t="s">
        <v>568</v>
      </c>
    </row>
    <row r="5690" spans="1:12" x14ac:dyDescent="0.25">
      <c r="A5690" s="245" t="s">
        <v>1839</v>
      </c>
      <c r="B5690" s="245" t="s">
        <v>1838</v>
      </c>
      <c r="C5690" s="245" t="s">
        <v>1919</v>
      </c>
      <c r="D5690" s="245" t="s">
        <v>1918</v>
      </c>
      <c r="E5690" s="246" t="s">
        <v>44</v>
      </c>
      <c r="F5690" s="245" t="s">
        <v>44</v>
      </c>
      <c r="G5690" s="245" t="s">
        <v>1921</v>
      </c>
      <c r="H5690" s="245" t="s">
        <v>13666</v>
      </c>
      <c r="I5690" s="245" t="s">
        <v>12</v>
      </c>
      <c r="J5690" s="245" t="s">
        <v>569</v>
      </c>
      <c r="K5690" s="246" t="s">
        <v>10421</v>
      </c>
      <c r="L5690" s="245" t="s">
        <v>568</v>
      </c>
    </row>
    <row r="5691" spans="1:12" x14ac:dyDescent="0.25">
      <c r="A5691" s="245" t="s">
        <v>1839</v>
      </c>
      <c r="B5691" s="245" t="s">
        <v>1838</v>
      </c>
      <c r="C5691" s="245" t="s">
        <v>1919</v>
      </c>
      <c r="D5691" s="245" t="s">
        <v>1918</v>
      </c>
      <c r="E5691" s="246" t="s">
        <v>44</v>
      </c>
      <c r="F5691" s="245" t="s">
        <v>44</v>
      </c>
      <c r="G5691" s="245" t="s">
        <v>1917</v>
      </c>
      <c r="H5691" s="245" t="s">
        <v>13667</v>
      </c>
      <c r="I5691" s="245" t="s">
        <v>12</v>
      </c>
      <c r="J5691" s="245" t="s">
        <v>569</v>
      </c>
      <c r="K5691" s="246" t="s">
        <v>8458</v>
      </c>
      <c r="L5691" s="245" t="s">
        <v>568</v>
      </c>
    </row>
    <row r="5692" spans="1:12" x14ac:dyDescent="0.25">
      <c r="A5692" s="245" t="s">
        <v>1839</v>
      </c>
      <c r="B5692" s="245" t="s">
        <v>1838</v>
      </c>
      <c r="C5692" s="245" t="s">
        <v>1860</v>
      </c>
      <c r="D5692" s="245" t="s">
        <v>1859</v>
      </c>
      <c r="E5692" s="246" t="s">
        <v>44</v>
      </c>
      <c r="F5692" s="245" t="s">
        <v>44</v>
      </c>
      <c r="G5692" s="245" t="s">
        <v>1916</v>
      </c>
      <c r="H5692" s="245" t="s">
        <v>1915</v>
      </c>
      <c r="I5692" s="245" t="s">
        <v>12</v>
      </c>
      <c r="J5692" s="245" t="s">
        <v>569</v>
      </c>
      <c r="K5692" s="246" t="s">
        <v>10534</v>
      </c>
      <c r="L5692" s="245" t="s">
        <v>568</v>
      </c>
    </row>
    <row r="5693" spans="1:12" x14ac:dyDescent="0.25">
      <c r="A5693" s="245" t="s">
        <v>1839</v>
      </c>
      <c r="B5693" s="245" t="s">
        <v>1838</v>
      </c>
      <c r="C5693" s="245" t="s">
        <v>1860</v>
      </c>
      <c r="D5693" s="245" t="s">
        <v>1859</v>
      </c>
      <c r="E5693" s="246" t="s">
        <v>44</v>
      </c>
      <c r="F5693" s="245" t="s">
        <v>44</v>
      </c>
      <c r="G5693" s="245" t="s">
        <v>1914</v>
      </c>
      <c r="H5693" s="245" t="s">
        <v>1913</v>
      </c>
      <c r="I5693" s="245" t="s">
        <v>12</v>
      </c>
      <c r="J5693" s="245" t="s">
        <v>569</v>
      </c>
      <c r="K5693" s="246" t="s">
        <v>9535</v>
      </c>
      <c r="L5693" s="245" t="s">
        <v>568</v>
      </c>
    </row>
    <row r="5694" spans="1:12" x14ac:dyDescent="0.25">
      <c r="A5694" s="245" t="s">
        <v>1839</v>
      </c>
      <c r="B5694" s="245" t="s">
        <v>1838</v>
      </c>
      <c r="C5694" s="245" t="s">
        <v>1860</v>
      </c>
      <c r="D5694" s="245" t="s">
        <v>1859</v>
      </c>
      <c r="E5694" s="246" t="s">
        <v>44</v>
      </c>
      <c r="F5694" s="245" t="s">
        <v>44</v>
      </c>
      <c r="G5694" s="245" t="s">
        <v>1911</v>
      </c>
      <c r="H5694" s="245" t="s">
        <v>1910</v>
      </c>
      <c r="I5694" s="245" t="s">
        <v>12</v>
      </c>
      <c r="J5694" s="245" t="s">
        <v>569</v>
      </c>
      <c r="K5694" s="246" t="s">
        <v>8798</v>
      </c>
      <c r="L5694" s="245" t="s">
        <v>568</v>
      </c>
    </row>
    <row r="5695" spans="1:12" x14ac:dyDescent="0.25">
      <c r="A5695" s="245" t="s">
        <v>1839</v>
      </c>
      <c r="B5695" s="245" t="s">
        <v>1838</v>
      </c>
      <c r="C5695" s="245" t="s">
        <v>1860</v>
      </c>
      <c r="D5695" s="245" t="s">
        <v>1859</v>
      </c>
      <c r="E5695" s="246" t="s">
        <v>44</v>
      </c>
      <c r="F5695" s="245" t="s">
        <v>44</v>
      </c>
      <c r="G5695" s="245" t="s">
        <v>1908</v>
      </c>
      <c r="H5695" s="245" t="s">
        <v>1907</v>
      </c>
      <c r="I5695" s="245" t="s">
        <v>12</v>
      </c>
      <c r="J5695" s="245" t="s">
        <v>569</v>
      </c>
      <c r="K5695" s="246" t="s">
        <v>12905</v>
      </c>
      <c r="L5695" s="245" t="s">
        <v>568</v>
      </c>
    </row>
    <row r="5696" spans="1:12" x14ac:dyDescent="0.25">
      <c r="A5696" s="245" t="s">
        <v>1839</v>
      </c>
      <c r="B5696" s="245" t="s">
        <v>1838</v>
      </c>
      <c r="C5696" s="245" t="s">
        <v>1860</v>
      </c>
      <c r="D5696" s="245" t="s">
        <v>1859</v>
      </c>
      <c r="E5696" s="246" t="s">
        <v>44</v>
      </c>
      <c r="F5696" s="245" t="s">
        <v>44</v>
      </c>
      <c r="G5696" s="245" t="s">
        <v>1906</v>
      </c>
      <c r="H5696" s="245" t="s">
        <v>1905</v>
      </c>
      <c r="I5696" s="245" t="s">
        <v>12</v>
      </c>
      <c r="J5696" s="245" t="s">
        <v>569</v>
      </c>
      <c r="K5696" s="246" t="s">
        <v>9573</v>
      </c>
      <c r="L5696" s="245" t="s">
        <v>568</v>
      </c>
    </row>
    <row r="5697" spans="1:12" x14ac:dyDescent="0.25">
      <c r="A5697" s="245" t="s">
        <v>1839</v>
      </c>
      <c r="B5697" s="245" t="s">
        <v>1838</v>
      </c>
      <c r="C5697" s="245" t="s">
        <v>1860</v>
      </c>
      <c r="D5697" s="245" t="s">
        <v>1859</v>
      </c>
      <c r="E5697" s="246" t="s">
        <v>44</v>
      </c>
      <c r="F5697" s="245" t="s">
        <v>44</v>
      </c>
      <c r="G5697" s="245" t="s">
        <v>1903</v>
      </c>
      <c r="H5697" s="245" t="s">
        <v>1902</v>
      </c>
      <c r="I5697" s="245" t="s">
        <v>12</v>
      </c>
      <c r="J5697" s="245" t="s">
        <v>569</v>
      </c>
      <c r="K5697" s="246" t="s">
        <v>8989</v>
      </c>
      <c r="L5697" s="245" t="s">
        <v>568</v>
      </c>
    </row>
    <row r="5698" spans="1:12" x14ac:dyDescent="0.25">
      <c r="A5698" s="245" t="s">
        <v>1839</v>
      </c>
      <c r="B5698" s="245" t="s">
        <v>1838</v>
      </c>
      <c r="C5698" s="245" t="s">
        <v>1860</v>
      </c>
      <c r="D5698" s="245" t="s">
        <v>1859</v>
      </c>
      <c r="E5698" s="246" t="s">
        <v>44</v>
      </c>
      <c r="F5698" s="245" t="s">
        <v>44</v>
      </c>
      <c r="G5698" s="245" t="s">
        <v>1900</v>
      </c>
      <c r="H5698" s="245" t="s">
        <v>1899</v>
      </c>
      <c r="I5698" s="245" t="s">
        <v>12</v>
      </c>
      <c r="J5698" s="245" t="s">
        <v>569</v>
      </c>
      <c r="K5698" s="246" t="s">
        <v>8380</v>
      </c>
      <c r="L5698" s="245" t="s">
        <v>568</v>
      </c>
    </row>
    <row r="5699" spans="1:12" x14ac:dyDescent="0.25">
      <c r="A5699" s="245" t="s">
        <v>1839</v>
      </c>
      <c r="B5699" s="245" t="s">
        <v>1838</v>
      </c>
      <c r="C5699" s="245" t="s">
        <v>1860</v>
      </c>
      <c r="D5699" s="245" t="s">
        <v>1859</v>
      </c>
      <c r="E5699" s="246" t="s">
        <v>44</v>
      </c>
      <c r="F5699" s="245" t="s">
        <v>44</v>
      </c>
      <c r="G5699" s="245" t="s">
        <v>1898</v>
      </c>
      <c r="H5699" s="245" t="s">
        <v>1897</v>
      </c>
      <c r="I5699" s="245" t="s">
        <v>12</v>
      </c>
      <c r="J5699" s="245" t="s">
        <v>569</v>
      </c>
      <c r="K5699" s="246" t="s">
        <v>9116</v>
      </c>
      <c r="L5699" s="245" t="s">
        <v>568</v>
      </c>
    </row>
    <row r="5700" spans="1:12" x14ac:dyDescent="0.25">
      <c r="A5700" s="245" t="s">
        <v>1839</v>
      </c>
      <c r="B5700" s="245" t="s">
        <v>1838</v>
      </c>
      <c r="C5700" s="245" t="s">
        <v>1860</v>
      </c>
      <c r="D5700" s="245" t="s">
        <v>1859</v>
      </c>
      <c r="E5700" s="246" t="s">
        <v>44</v>
      </c>
      <c r="F5700" s="245" t="s">
        <v>44</v>
      </c>
      <c r="G5700" s="245" t="s">
        <v>1896</v>
      </c>
      <c r="H5700" s="245" t="s">
        <v>1895</v>
      </c>
      <c r="I5700" s="245" t="s">
        <v>12</v>
      </c>
      <c r="J5700" s="245" t="s">
        <v>569</v>
      </c>
      <c r="K5700" s="246" t="s">
        <v>9601</v>
      </c>
      <c r="L5700" s="245" t="s">
        <v>568</v>
      </c>
    </row>
    <row r="5701" spans="1:12" x14ac:dyDescent="0.25">
      <c r="A5701" s="245" t="s">
        <v>1839</v>
      </c>
      <c r="B5701" s="245" t="s">
        <v>1838</v>
      </c>
      <c r="C5701" s="245" t="s">
        <v>1860</v>
      </c>
      <c r="D5701" s="245" t="s">
        <v>1859</v>
      </c>
      <c r="E5701" s="246" t="s">
        <v>44</v>
      </c>
      <c r="F5701" s="245" t="s">
        <v>44</v>
      </c>
      <c r="G5701" s="245" t="s">
        <v>1893</v>
      </c>
      <c r="H5701" s="245" t="s">
        <v>1892</v>
      </c>
      <c r="I5701" s="245" t="s">
        <v>12</v>
      </c>
      <c r="J5701" s="245" t="s">
        <v>569</v>
      </c>
      <c r="K5701" s="246" t="s">
        <v>15269</v>
      </c>
      <c r="L5701" s="245" t="s">
        <v>568</v>
      </c>
    </row>
    <row r="5702" spans="1:12" x14ac:dyDescent="0.25">
      <c r="A5702" s="245" t="s">
        <v>1839</v>
      </c>
      <c r="B5702" s="245" t="s">
        <v>1838</v>
      </c>
      <c r="C5702" s="245" t="s">
        <v>1860</v>
      </c>
      <c r="D5702" s="245" t="s">
        <v>1859</v>
      </c>
      <c r="E5702" s="246" t="s">
        <v>44</v>
      </c>
      <c r="F5702" s="245" t="s">
        <v>44</v>
      </c>
      <c r="G5702" s="245" t="s">
        <v>1890</v>
      </c>
      <c r="H5702" s="245" t="s">
        <v>1889</v>
      </c>
      <c r="I5702" s="245" t="s">
        <v>12</v>
      </c>
      <c r="J5702" s="245" t="s">
        <v>569</v>
      </c>
      <c r="K5702" s="246" t="s">
        <v>21326</v>
      </c>
      <c r="L5702" s="245" t="s">
        <v>568</v>
      </c>
    </row>
    <row r="5703" spans="1:12" x14ac:dyDescent="0.25">
      <c r="A5703" s="245" t="s">
        <v>1839</v>
      </c>
      <c r="B5703" s="245" t="s">
        <v>1838</v>
      </c>
      <c r="C5703" s="245" t="s">
        <v>1860</v>
      </c>
      <c r="D5703" s="245" t="s">
        <v>1859</v>
      </c>
      <c r="E5703" s="246" t="s">
        <v>44</v>
      </c>
      <c r="F5703" s="245" t="s">
        <v>44</v>
      </c>
      <c r="G5703" s="245" t="s">
        <v>1888</v>
      </c>
      <c r="H5703" s="245" t="s">
        <v>1887</v>
      </c>
      <c r="I5703" s="245" t="s">
        <v>12</v>
      </c>
      <c r="J5703" s="245" t="s">
        <v>569</v>
      </c>
      <c r="K5703" s="246" t="s">
        <v>5888</v>
      </c>
      <c r="L5703" s="245" t="s">
        <v>568</v>
      </c>
    </row>
    <row r="5704" spans="1:12" x14ac:dyDescent="0.25">
      <c r="A5704" s="245" t="s">
        <v>1839</v>
      </c>
      <c r="B5704" s="245" t="s">
        <v>1838</v>
      </c>
      <c r="C5704" s="245" t="s">
        <v>1860</v>
      </c>
      <c r="D5704" s="245" t="s">
        <v>1859</v>
      </c>
      <c r="E5704" s="246" t="s">
        <v>44</v>
      </c>
      <c r="F5704" s="245" t="s">
        <v>44</v>
      </c>
      <c r="G5704" s="245" t="s">
        <v>1885</v>
      </c>
      <c r="H5704" s="245" t="s">
        <v>1884</v>
      </c>
      <c r="I5704" s="245" t="s">
        <v>12</v>
      </c>
      <c r="J5704" s="245" t="s">
        <v>569</v>
      </c>
      <c r="K5704" s="246" t="s">
        <v>605</v>
      </c>
      <c r="L5704" s="245" t="s">
        <v>568</v>
      </c>
    </row>
    <row r="5705" spans="1:12" x14ac:dyDescent="0.25">
      <c r="A5705" s="245" t="s">
        <v>1839</v>
      </c>
      <c r="B5705" s="245" t="s">
        <v>1838</v>
      </c>
      <c r="C5705" s="245" t="s">
        <v>1860</v>
      </c>
      <c r="D5705" s="245" t="s">
        <v>1859</v>
      </c>
      <c r="E5705" s="246" t="s">
        <v>44</v>
      </c>
      <c r="F5705" s="245" t="s">
        <v>44</v>
      </c>
      <c r="G5705" s="245" t="s">
        <v>1883</v>
      </c>
      <c r="H5705" s="245" t="s">
        <v>1882</v>
      </c>
      <c r="I5705" s="245" t="s">
        <v>12</v>
      </c>
      <c r="J5705" s="245" t="s">
        <v>569</v>
      </c>
      <c r="K5705" s="246" t="s">
        <v>814</v>
      </c>
      <c r="L5705" s="245" t="s">
        <v>568</v>
      </c>
    </row>
    <row r="5706" spans="1:12" x14ac:dyDescent="0.25">
      <c r="A5706" s="245" t="s">
        <v>1839</v>
      </c>
      <c r="B5706" s="245" t="s">
        <v>1838</v>
      </c>
      <c r="C5706" s="245" t="s">
        <v>1860</v>
      </c>
      <c r="D5706" s="245" t="s">
        <v>1859</v>
      </c>
      <c r="E5706" s="246" t="s">
        <v>44</v>
      </c>
      <c r="F5706" s="245" t="s">
        <v>44</v>
      </c>
      <c r="G5706" s="245" t="s">
        <v>1881</v>
      </c>
      <c r="H5706" s="245" t="s">
        <v>1880</v>
      </c>
      <c r="I5706" s="245" t="s">
        <v>12</v>
      </c>
      <c r="J5706" s="245" t="s">
        <v>569</v>
      </c>
      <c r="K5706" s="246" t="s">
        <v>21327</v>
      </c>
      <c r="L5706" s="245" t="s">
        <v>568</v>
      </c>
    </row>
    <row r="5707" spans="1:12" x14ac:dyDescent="0.25">
      <c r="A5707" s="245" t="s">
        <v>1839</v>
      </c>
      <c r="B5707" s="245" t="s">
        <v>1838</v>
      </c>
      <c r="C5707" s="245" t="s">
        <v>1860</v>
      </c>
      <c r="D5707" s="245" t="s">
        <v>1859</v>
      </c>
      <c r="E5707" s="246" t="s">
        <v>44</v>
      </c>
      <c r="F5707" s="245" t="s">
        <v>44</v>
      </c>
      <c r="G5707" s="245" t="s">
        <v>1879</v>
      </c>
      <c r="H5707" s="245" t="s">
        <v>1878</v>
      </c>
      <c r="I5707" s="245" t="s">
        <v>12</v>
      </c>
      <c r="J5707" s="245" t="s">
        <v>569</v>
      </c>
      <c r="K5707" s="246" t="s">
        <v>446</v>
      </c>
      <c r="L5707" s="245" t="s">
        <v>568</v>
      </c>
    </row>
    <row r="5708" spans="1:12" x14ac:dyDescent="0.25">
      <c r="A5708" s="245" t="s">
        <v>1839</v>
      </c>
      <c r="B5708" s="245" t="s">
        <v>1838</v>
      </c>
      <c r="C5708" s="245" t="s">
        <v>1860</v>
      </c>
      <c r="D5708" s="245" t="s">
        <v>1859</v>
      </c>
      <c r="E5708" s="246" t="s">
        <v>44</v>
      </c>
      <c r="F5708" s="245" t="s">
        <v>44</v>
      </c>
      <c r="G5708" s="245" t="s">
        <v>1877</v>
      </c>
      <c r="H5708" s="245" t="s">
        <v>1876</v>
      </c>
      <c r="I5708" s="245" t="s">
        <v>12</v>
      </c>
      <c r="J5708" s="245" t="s">
        <v>569</v>
      </c>
      <c r="K5708" s="246" t="s">
        <v>8465</v>
      </c>
      <c r="L5708" s="245" t="s">
        <v>568</v>
      </c>
    </row>
    <row r="5709" spans="1:12" x14ac:dyDescent="0.25">
      <c r="A5709" s="245" t="s">
        <v>1839</v>
      </c>
      <c r="B5709" s="245" t="s">
        <v>1838</v>
      </c>
      <c r="C5709" s="245" t="s">
        <v>1860</v>
      </c>
      <c r="D5709" s="245" t="s">
        <v>1859</v>
      </c>
      <c r="E5709" s="246" t="s">
        <v>44</v>
      </c>
      <c r="F5709" s="245" t="s">
        <v>44</v>
      </c>
      <c r="G5709" s="245" t="s">
        <v>1874</v>
      </c>
      <c r="H5709" s="245" t="s">
        <v>1873</v>
      </c>
      <c r="I5709" s="245" t="s">
        <v>12</v>
      </c>
      <c r="J5709" s="245" t="s">
        <v>569</v>
      </c>
      <c r="K5709" s="246" t="s">
        <v>11858</v>
      </c>
      <c r="L5709" s="245" t="s">
        <v>568</v>
      </c>
    </row>
    <row r="5710" spans="1:12" x14ac:dyDescent="0.25">
      <c r="A5710" s="245" t="s">
        <v>1839</v>
      </c>
      <c r="B5710" s="245" t="s">
        <v>1838</v>
      </c>
      <c r="C5710" s="245" t="s">
        <v>1860</v>
      </c>
      <c r="D5710" s="245" t="s">
        <v>1859</v>
      </c>
      <c r="E5710" s="246" t="s">
        <v>44</v>
      </c>
      <c r="F5710" s="245" t="s">
        <v>44</v>
      </c>
      <c r="G5710" s="245" t="s">
        <v>1872</v>
      </c>
      <c r="H5710" s="245" t="s">
        <v>1871</v>
      </c>
      <c r="I5710" s="245" t="s">
        <v>12</v>
      </c>
      <c r="J5710" s="245" t="s">
        <v>569</v>
      </c>
      <c r="K5710" s="246" t="s">
        <v>12882</v>
      </c>
      <c r="L5710" s="245" t="s">
        <v>568</v>
      </c>
    </row>
    <row r="5711" spans="1:12" x14ac:dyDescent="0.25">
      <c r="A5711" s="245" t="s">
        <v>1839</v>
      </c>
      <c r="B5711" s="245" t="s">
        <v>1838</v>
      </c>
      <c r="C5711" s="245" t="s">
        <v>1860</v>
      </c>
      <c r="D5711" s="245" t="s">
        <v>1859</v>
      </c>
      <c r="E5711" s="246" t="s">
        <v>44</v>
      </c>
      <c r="F5711" s="245" t="s">
        <v>44</v>
      </c>
      <c r="G5711" s="245" t="s">
        <v>1870</v>
      </c>
      <c r="H5711" s="245" t="s">
        <v>1869</v>
      </c>
      <c r="I5711" s="245" t="s">
        <v>12</v>
      </c>
      <c r="J5711" s="245" t="s">
        <v>569</v>
      </c>
      <c r="K5711" s="246" t="s">
        <v>19024</v>
      </c>
      <c r="L5711" s="245" t="s">
        <v>568</v>
      </c>
    </row>
    <row r="5712" spans="1:12" x14ac:dyDescent="0.25">
      <c r="A5712" s="245" t="s">
        <v>1839</v>
      </c>
      <c r="B5712" s="245" t="s">
        <v>1838</v>
      </c>
      <c r="C5712" s="245" t="s">
        <v>1860</v>
      </c>
      <c r="D5712" s="245" t="s">
        <v>1859</v>
      </c>
      <c r="E5712" s="246" t="s">
        <v>44</v>
      </c>
      <c r="F5712" s="245" t="s">
        <v>44</v>
      </c>
      <c r="G5712" s="245" t="s">
        <v>1868</v>
      </c>
      <c r="H5712" s="245" t="s">
        <v>1867</v>
      </c>
      <c r="I5712" s="245" t="s">
        <v>12</v>
      </c>
      <c r="J5712" s="245" t="s">
        <v>569</v>
      </c>
      <c r="K5712" s="246" t="s">
        <v>8779</v>
      </c>
      <c r="L5712" s="245" t="s">
        <v>568</v>
      </c>
    </row>
    <row r="5713" spans="1:12" x14ac:dyDescent="0.25">
      <c r="A5713" s="245" t="s">
        <v>1839</v>
      </c>
      <c r="B5713" s="245" t="s">
        <v>1838</v>
      </c>
      <c r="C5713" s="245" t="s">
        <v>1860</v>
      </c>
      <c r="D5713" s="245" t="s">
        <v>1859</v>
      </c>
      <c r="E5713" s="246" t="s">
        <v>44</v>
      </c>
      <c r="F5713" s="245" t="s">
        <v>44</v>
      </c>
      <c r="G5713" s="245" t="s">
        <v>1865</v>
      </c>
      <c r="H5713" s="245" t="s">
        <v>1864</v>
      </c>
      <c r="I5713" s="245" t="s">
        <v>12</v>
      </c>
      <c r="J5713" s="245" t="s">
        <v>569</v>
      </c>
      <c r="K5713" s="246" t="s">
        <v>17634</v>
      </c>
      <c r="L5713" s="245" t="s">
        <v>568</v>
      </c>
    </row>
    <row r="5714" spans="1:12" x14ac:dyDescent="0.25">
      <c r="A5714" s="245" t="s">
        <v>1839</v>
      </c>
      <c r="B5714" s="245" t="s">
        <v>1838</v>
      </c>
      <c r="C5714" s="245" t="s">
        <v>1860</v>
      </c>
      <c r="D5714" s="245" t="s">
        <v>1859</v>
      </c>
      <c r="E5714" s="246" t="s">
        <v>44</v>
      </c>
      <c r="F5714" s="245" t="s">
        <v>44</v>
      </c>
      <c r="G5714" s="245" t="s">
        <v>1862</v>
      </c>
      <c r="H5714" s="245" t="s">
        <v>1861</v>
      </c>
      <c r="I5714" s="245" t="s">
        <v>12</v>
      </c>
      <c r="J5714" s="245" t="s">
        <v>569</v>
      </c>
      <c r="K5714" s="246" t="s">
        <v>8867</v>
      </c>
      <c r="L5714" s="245" t="s">
        <v>568</v>
      </c>
    </row>
    <row r="5715" spans="1:12" x14ac:dyDescent="0.25">
      <c r="A5715" s="245" t="s">
        <v>1839</v>
      </c>
      <c r="B5715" s="245" t="s">
        <v>1838</v>
      </c>
      <c r="C5715" s="245" t="s">
        <v>1860</v>
      </c>
      <c r="D5715" s="245" t="s">
        <v>1859</v>
      </c>
      <c r="E5715" s="246" t="s">
        <v>44</v>
      </c>
      <c r="F5715" s="245" t="s">
        <v>44</v>
      </c>
      <c r="G5715" s="245" t="s">
        <v>1858</v>
      </c>
      <c r="H5715" s="245" t="s">
        <v>1857</v>
      </c>
      <c r="I5715" s="245" t="s">
        <v>12</v>
      </c>
      <c r="J5715" s="245" t="s">
        <v>106</v>
      </c>
      <c r="K5715" s="246" t="s">
        <v>8876</v>
      </c>
      <c r="L5715" s="245" t="s">
        <v>568</v>
      </c>
    </row>
    <row r="5716" spans="1:12" x14ac:dyDescent="0.25">
      <c r="A5716" s="245" t="s">
        <v>1839</v>
      </c>
      <c r="B5716" s="245" t="s">
        <v>1838</v>
      </c>
      <c r="C5716" s="245" t="s">
        <v>1847</v>
      </c>
      <c r="D5716" s="245" t="s">
        <v>1846</v>
      </c>
      <c r="E5716" s="246" t="s">
        <v>44</v>
      </c>
      <c r="F5716" s="245" t="s">
        <v>44</v>
      </c>
      <c r="G5716" s="245" t="s">
        <v>1850</v>
      </c>
      <c r="H5716" s="245" t="s">
        <v>13670</v>
      </c>
      <c r="I5716" s="245" t="s">
        <v>633</v>
      </c>
      <c r="J5716" s="245" t="s">
        <v>569</v>
      </c>
      <c r="K5716" s="246" t="s">
        <v>8334</v>
      </c>
      <c r="L5716" s="245" t="s">
        <v>568</v>
      </c>
    </row>
    <row r="5717" spans="1:12" x14ac:dyDescent="0.25">
      <c r="A5717" s="245" t="s">
        <v>1839</v>
      </c>
      <c r="B5717" s="245" t="s">
        <v>1838</v>
      </c>
      <c r="C5717" s="245" t="s">
        <v>1847</v>
      </c>
      <c r="D5717" s="245" t="s">
        <v>1846</v>
      </c>
      <c r="E5717" s="246" t="s">
        <v>44</v>
      </c>
      <c r="F5717" s="245" t="s">
        <v>44</v>
      </c>
      <c r="G5717" s="245" t="s">
        <v>1849</v>
      </c>
      <c r="H5717" s="245" t="s">
        <v>13671</v>
      </c>
      <c r="I5717" s="245" t="s">
        <v>633</v>
      </c>
      <c r="J5717" s="245" t="s">
        <v>569</v>
      </c>
      <c r="K5717" s="246" t="s">
        <v>16413</v>
      </c>
      <c r="L5717" s="245" t="s">
        <v>568</v>
      </c>
    </row>
    <row r="5718" spans="1:12" x14ac:dyDescent="0.25">
      <c r="A5718" s="245" t="s">
        <v>1839</v>
      </c>
      <c r="B5718" s="245" t="s">
        <v>1838</v>
      </c>
      <c r="C5718" s="245" t="s">
        <v>1847</v>
      </c>
      <c r="D5718" s="245" t="s">
        <v>1846</v>
      </c>
      <c r="E5718" s="246" t="s">
        <v>44</v>
      </c>
      <c r="F5718" s="245" t="s">
        <v>44</v>
      </c>
      <c r="G5718" s="245" t="s">
        <v>1848</v>
      </c>
      <c r="H5718" s="245" t="s">
        <v>13672</v>
      </c>
      <c r="I5718" s="245" t="s">
        <v>633</v>
      </c>
      <c r="J5718" s="245" t="s">
        <v>569</v>
      </c>
      <c r="K5718" s="246" t="s">
        <v>15550</v>
      </c>
      <c r="L5718" s="245" t="s">
        <v>568</v>
      </c>
    </row>
    <row r="5719" spans="1:12" x14ac:dyDescent="0.25">
      <c r="A5719" s="245" t="s">
        <v>1839</v>
      </c>
      <c r="B5719" s="245" t="s">
        <v>1838</v>
      </c>
      <c r="C5719" s="245" t="s">
        <v>1847</v>
      </c>
      <c r="D5719" s="245" t="s">
        <v>1846</v>
      </c>
      <c r="E5719" s="246" t="s">
        <v>44</v>
      </c>
      <c r="F5719" s="245" t="s">
        <v>44</v>
      </c>
      <c r="G5719" s="245" t="s">
        <v>1845</v>
      </c>
      <c r="H5719" s="245" t="s">
        <v>13673</v>
      </c>
      <c r="I5719" s="245" t="s">
        <v>633</v>
      </c>
      <c r="J5719" s="245" t="s">
        <v>569</v>
      </c>
      <c r="K5719" s="246" t="s">
        <v>109</v>
      </c>
      <c r="L5719" s="245" t="s">
        <v>568</v>
      </c>
    </row>
    <row r="5720" spans="1:12" x14ac:dyDescent="0.25">
      <c r="A5720" s="245" t="s">
        <v>1839</v>
      </c>
      <c r="B5720" s="245" t="s">
        <v>1838</v>
      </c>
      <c r="C5720" s="245" t="s">
        <v>1842</v>
      </c>
      <c r="D5720" s="245" t="s">
        <v>1841</v>
      </c>
      <c r="E5720" s="246" t="s">
        <v>44</v>
      </c>
      <c r="F5720" s="245" t="s">
        <v>44</v>
      </c>
      <c r="G5720" s="245" t="s">
        <v>13674</v>
      </c>
      <c r="H5720" s="245" t="s">
        <v>13675</v>
      </c>
      <c r="I5720" s="245" t="s">
        <v>11</v>
      </c>
      <c r="J5720" s="245" t="s">
        <v>569</v>
      </c>
      <c r="K5720" s="246" t="s">
        <v>804</v>
      </c>
      <c r="L5720" s="245" t="s">
        <v>568</v>
      </c>
    </row>
    <row r="5721" spans="1:12" x14ac:dyDescent="0.25">
      <c r="A5721" s="245" t="s">
        <v>1839</v>
      </c>
      <c r="B5721" s="245" t="s">
        <v>1838</v>
      </c>
      <c r="C5721" s="245" t="s">
        <v>1842</v>
      </c>
      <c r="D5721" s="245" t="s">
        <v>1841</v>
      </c>
      <c r="E5721" s="246" t="s">
        <v>44</v>
      </c>
      <c r="F5721" s="245" t="s">
        <v>44</v>
      </c>
      <c r="G5721" s="245" t="s">
        <v>13676</v>
      </c>
      <c r="H5721" s="245" t="s">
        <v>13677</v>
      </c>
      <c r="I5721" s="245" t="s">
        <v>11</v>
      </c>
      <c r="J5721" s="245" t="s">
        <v>569</v>
      </c>
      <c r="K5721" s="246" t="s">
        <v>747</v>
      </c>
      <c r="L5721" s="245" t="s">
        <v>568</v>
      </c>
    </row>
    <row r="5722" spans="1:12" x14ac:dyDescent="0.25">
      <c r="A5722" s="245" t="s">
        <v>1839</v>
      </c>
      <c r="B5722" s="245" t="s">
        <v>1838</v>
      </c>
      <c r="C5722" s="245" t="s">
        <v>1842</v>
      </c>
      <c r="D5722" s="245" t="s">
        <v>1841</v>
      </c>
      <c r="E5722" s="246" t="s">
        <v>44</v>
      </c>
      <c r="F5722" s="245" t="s">
        <v>44</v>
      </c>
      <c r="G5722" s="245" t="s">
        <v>13679</v>
      </c>
      <c r="H5722" s="245" t="s">
        <v>13680</v>
      </c>
      <c r="I5722" s="245" t="s">
        <v>12</v>
      </c>
      <c r="J5722" s="245" t="s">
        <v>569</v>
      </c>
      <c r="K5722" s="246" t="s">
        <v>21328</v>
      </c>
      <c r="L5722" s="245" t="s">
        <v>568</v>
      </c>
    </row>
    <row r="5723" spans="1:12" x14ac:dyDescent="0.25">
      <c r="A5723" s="245" t="s">
        <v>1839</v>
      </c>
      <c r="B5723" s="245" t="s">
        <v>1838</v>
      </c>
      <c r="C5723" s="245" t="s">
        <v>1842</v>
      </c>
      <c r="D5723" s="245" t="s">
        <v>1841</v>
      </c>
      <c r="E5723" s="246" t="s">
        <v>44</v>
      </c>
      <c r="F5723" s="245" t="s">
        <v>44</v>
      </c>
      <c r="G5723" s="245" t="s">
        <v>13681</v>
      </c>
      <c r="H5723" s="245" t="s">
        <v>13682</v>
      </c>
      <c r="I5723" s="245" t="s">
        <v>12</v>
      </c>
      <c r="J5723" s="245" t="s">
        <v>569</v>
      </c>
      <c r="K5723" s="246" t="s">
        <v>11461</v>
      </c>
      <c r="L5723" s="245" t="s">
        <v>568</v>
      </c>
    </row>
    <row r="5724" spans="1:12" x14ac:dyDescent="0.25">
      <c r="A5724" s="245" t="s">
        <v>1839</v>
      </c>
      <c r="B5724" s="245" t="s">
        <v>1838</v>
      </c>
      <c r="C5724" s="245" t="s">
        <v>1842</v>
      </c>
      <c r="D5724" s="245" t="s">
        <v>1841</v>
      </c>
      <c r="E5724" s="246" t="s">
        <v>44</v>
      </c>
      <c r="F5724" s="245" t="s">
        <v>44</v>
      </c>
      <c r="G5724" s="245" t="s">
        <v>13683</v>
      </c>
      <c r="H5724" s="245" t="s">
        <v>13684</v>
      </c>
      <c r="I5724" s="245" t="s">
        <v>12</v>
      </c>
      <c r="J5724" s="245" t="s">
        <v>569</v>
      </c>
      <c r="K5724" s="246" t="s">
        <v>21329</v>
      </c>
      <c r="L5724" s="245" t="s">
        <v>568</v>
      </c>
    </row>
    <row r="5725" spans="1:12" x14ac:dyDescent="0.25">
      <c r="A5725" s="245" t="s">
        <v>1839</v>
      </c>
      <c r="B5725" s="245" t="s">
        <v>1838</v>
      </c>
      <c r="C5725" s="245" t="s">
        <v>1842</v>
      </c>
      <c r="D5725" s="245" t="s">
        <v>1841</v>
      </c>
      <c r="E5725" s="246" t="s">
        <v>44</v>
      </c>
      <c r="F5725" s="245" t="s">
        <v>44</v>
      </c>
      <c r="G5725" s="245" t="s">
        <v>13685</v>
      </c>
      <c r="H5725" s="245" t="s">
        <v>13686</v>
      </c>
      <c r="I5725" s="245" t="s">
        <v>12</v>
      </c>
      <c r="J5725" s="245" t="s">
        <v>569</v>
      </c>
      <c r="K5725" s="246" t="s">
        <v>21330</v>
      </c>
      <c r="L5725" s="245" t="s">
        <v>568</v>
      </c>
    </row>
    <row r="5726" spans="1:12" x14ac:dyDescent="0.25">
      <c r="A5726" s="245" t="s">
        <v>1839</v>
      </c>
      <c r="B5726" s="245" t="s">
        <v>1838</v>
      </c>
      <c r="C5726" s="245" t="s">
        <v>1842</v>
      </c>
      <c r="D5726" s="245" t="s">
        <v>1841</v>
      </c>
      <c r="E5726" s="246" t="s">
        <v>44</v>
      </c>
      <c r="F5726" s="245" t="s">
        <v>44</v>
      </c>
      <c r="G5726" s="245" t="s">
        <v>13687</v>
      </c>
      <c r="H5726" s="245" t="s">
        <v>13688</v>
      </c>
      <c r="I5726" s="245" t="s">
        <v>12</v>
      </c>
      <c r="J5726" s="245" t="s">
        <v>569</v>
      </c>
      <c r="K5726" s="246" t="s">
        <v>21331</v>
      </c>
      <c r="L5726" s="245" t="s">
        <v>568</v>
      </c>
    </row>
    <row r="5727" spans="1:12" x14ac:dyDescent="0.25">
      <c r="A5727" s="245" t="s">
        <v>1839</v>
      </c>
      <c r="B5727" s="245" t="s">
        <v>1838</v>
      </c>
      <c r="C5727" s="245" t="s">
        <v>1842</v>
      </c>
      <c r="D5727" s="245" t="s">
        <v>1841</v>
      </c>
      <c r="E5727" s="246" t="s">
        <v>44</v>
      </c>
      <c r="F5727" s="245" t="s">
        <v>44</v>
      </c>
      <c r="G5727" s="245" t="s">
        <v>13689</v>
      </c>
      <c r="H5727" s="245" t="s">
        <v>13690</v>
      </c>
      <c r="I5727" s="245" t="s">
        <v>12</v>
      </c>
      <c r="J5727" s="245" t="s">
        <v>569</v>
      </c>
      <c r="K5727" s="246" t="s">
        <v>21332</v>
      </c>
      <c r="L5727" s="245" t="s">
        <v>568</v>
      </c>
    </row>
    <row r="5728" spans="1:12" x14ac:dyDescent="0.25">
      <c r="A5728" s="245" t="s">
        <v>1839</v>
      </c>
      <c r="B5728" s="245" t="s">
        <v>1838</v>
      </c>
      <c r="C5728" s="245" t="s">
        <v>1842</v>
      </c>
      <c r="D5728" s="245" t="s">
        <v>1841</v>
      </c>
      <c r="E5728" s="246" t="s">
        <v>44</v>
      </c>
      <c r="F5728" s="245" t="s">
        <v>44</v>
      </c>
      <c r="G5728" s="245" t="s">
        <v>13691</v>
      </c>
      <c r="H5728" s="245" t="s">
        <v>13692</v>
      </c>
      <c r="I5728" s="245" t="s">
        <v>12</v>
      </c>
      <c r="J5728" s="245" t="s">
        <v>569</v>
      </c>
      <c r="K5728" s="246" t="s">
        <v>21333</v>
      </c>
      <c r="L5728" s="245" t="s">
        <v>568</v>
      </c>
    </row>
    <row r="5729" spans="1:12" x14ac:dyDescent="0.25">
      <c r="A5729" s="245" t="s">
        <v>1839</v>
      </c>
      <c r="B5729" s="245" t="s">
        <v>1838</v>
      </c>
      <c r="C5729" s="245" t="s">
        <v>1842</v>
      </c>
      <c r="D5729" s="245" t="s">
        <v>1841</v>
      </c>
      <c r="E5729" s="246" t="s">
        <v>44</v>
      </c>
      <c r="F5729" s="245" t="s">
        <v>44</v>
      </c>
      <c r="G5729" s="245" t="s">
        <v>13693</v>
      </c>
      <c r="H5729" s="245" t="s">
        <v>13694</v>
      </c>
      <c r="I5729" s="245" t="s">
        <v>12</v>
      </c>
      <c r="J5729" s="245" t="s">
        <v>569</v>
      </c>
      <c r="K5729" s="246" t="s">
        <v>21334</v>
      </c>
      <c r="L5729" s="245" t="s">
        <v>568</v>
      </c>
    </row>
    <row r="5730" spans="1:12" x14ac:dyDescent="0.25">
      <c r="A5730" s="245" t="s">
        <v>1839</v>
      </c>
      <c r="B5730" s="245" t="s">
        <v>1838</v>
      </c>
      <c r="C5730" s="245" t="s">
        <v>1837</v>
      </c>
      <c r="D5730" s="245" t="s">
        <v>1836</v>
      </c>
      <c r="E5730" s="246" t="s">
        <v>44</v>
      </c>
      <c r="F5730" s="245" t="s">
        <v>44</v>
      </c>
      <c r="G5730" s="245" t="s">
        <v>1835</v>
      </c>
      <c r="H5730" s="245" t="s">
        <v>1834</v>
      </c>
      <c r="I5730" s="245" t="s">
        <v>12</v>
      </c>
      <c r="J5730" s="245" t="s">
        <v>569</v>
      </c>
      <c r="K5730" s="246" t="s">
        <v>8243</v>
      </c>
      <c r="L5730" s="245" t="s">
        <v>568</v>
      </c>
    </row>
    <row r="5731" spans="1:12" x14ac:dyDescent="0.25">
      <c r="A5731" s="245" t="s">
        <v>1722</v>
      </c>
      <c r="B5731" s="245" t="s">
        <v>1721</v>
      </c>
      <c r="C5731" s="245" t="s">
        <v>1832</v>
      </c>
      <c r="D5731" s="245" t="s">
        <v>1831</v>
      </c>
      <c r="E5731" s="246" t="s">
        <v>44</v>
      </c>
      <c r="F5731" s="245" t="s">
        <v>44</v>
      </c>
      <c r="G5731" s="245" t="s">
        <v>13704</v>
      </c>
      <c r="H5731" s="245" t="s">
        <v>13705</v>
      </c>
      <c r="I5731" s="245" t="s">
        <v>11</v>
      </c>
      <c r="J5731" s="245" t="s">
        <v>59</v>
      </c>
      <c r="K5731" s="246" t="s">
        <v>21335</v>
      </c>
      <c r="L5731" s="245" t="s">
        <v>568</v>
      </c>
    </row>
    <row r="5732" spans="1:12" x14ac:dyDescent="0.25">
      <c r="A5732" s="245" t="s">
        <v>1722</v>
      </c>
      <c r="B5732" s="245" t="s">
        <v>1721</v>
      </c>
      <c r="C5732" s="245" t="s">
        <v>1832</v>
      </c>
      <c r="D5732" s="245" t="s">
        <v>1831</v>
      </c>
      <c r="E5732" s="246" t="s">
        <v>44</v>
      </c>
      <c r="F5732" s="245" t="s">
        <v>44</v>
      </c>
      <c r="G5732" s="245" t="s">
        <v>21336</v>
      </c>
      <c r="H5732" s="245" t="s">
        <v>21337</v>
      </c>
      <c r="I5732" s="245" t="s">
        <v>11</v>
      </c>
      <c r="J5732" s="245" t="s">
        <v>569</v>
      </c>
      <c r="K5732" s="246" t="s">
        <v>21338</v>
      </c>
      <c r="L5732" s="245" t="s">
        <v>568</v>
      </c>
    </row>
    <row r="5733" spans="1:12" x14ac:dyDescent="0.25">
      <c r="A5733" s="245" t="s">
        <v>1722</v>
      </c>
      <c r="B5733" s="245" t="s">
        <v>1721</v>
      </c>
      <c r="C5733" s="245" t="s">
        <v>1832</v>
      </c>
      <c r="D5733" s="245" t="s">
        <v>1831</v>
      </c>
      <c r="E5733" s="246" t="s">
        <v>44</v>
      </c>
      <c r="F5733" s="245" t="s">
        <v>44</v>
      </c>
      <c r="G5733" s="245" t="s">
        <v>21339</v>
      </c>
      <c r="H5733" s="245" t="s">
        <v>21340</v>
      </c>
      <c r="I5733" s="245" t="s">
        <v>11</v>
      </c>
      <c r="J5733" s="245" t="s">
        <v>569</v>
      </c>
      <c r="K5733" s="246" t="s">
        <v>8578</v>
      </c>
      <c r="L5733" s="245" t="s">
        <v>568</v>
      </c>
    </row>
    <row r="5734" spans="1:12" x14ac:dyDescent="0.25">
      <c r="A5734" s="245" t="s">
        <v>1722</v>
      </c>
      <c r="B5734" s="245" t="s">
        <v>1721</v>
      </c>
      <c r="C5734" s="245" t="s">
        <v>1832</v>
      </c>
      <c r="D5734" s="245" t="s">
        <v>1831</v>
      </c>
      <c r="E5734" s="246" t="s">
        <v>44</v>
      </c>
      <c r="F5734" s="245" t="s">
        <v>44</v>
      </c>
      <c r="G5734" s="245" t="s">
        <v>21341</v>
      </c>
      <c r="H5734" s="245" t="s">
        <v>21342</v>
      </c>
      <c r="I5734" s="245" t="s">
        <v>11</v>
      </c>
      <c r="J5734" s="245" t="s">
        <v>569</v>
      </c>
      <c r="K5734" s="246" t="s">
        <v>21343</v>
      </c>
      <c r="L5734" s="245" t="s">
        <v>568</v>
      </c>
    </row>
    <row r="5735" spans="1:12" x14ac:dyDescent="0.25">
      <c r="A5735" s="245" t="s">
        <v>1722</v>
      </c>
      <c r="B5735" s="245" t="s">
        <v>1721</v>
      </c>
      <c r="C5735" s="245" t="s">
        <v>1832</v>
      </c>
      <c r="D5735" s="245" t="s">
        <v>1831</v>
      </c>
      <c r="E5735" s="246" t="s">
        <v>44</v>
      </c>
      <c r="F5735" s="245" t="s">
        <v>44</v>
      </c>
      <c r="G5735" s="245" t="s">
        <v>21344</v>
      </c>
      <c r="H5735" s="245" t="s">
        <v>21345</v>
      </c>
      <c r="I5735" s="245" t="s">
        <v>11</v>
      </c>
      <c r="J5735" s="245" t="s">
        <v>569</v>
      </c>
      <c r="K5735" s="246" t="s">
        <v>19756</v>
      </c>
      <c r="L5735" s="245" t="s">
        <v>568</v>
      </c>
    </row>
    <row r="5736" spans="1:12" x14ac:dyDescent="0.25">
      <c r="A5736" s="245" t="s">
        <v>1722</v>
      </c>
      <c r="B5736" s="245" t="s">
        <v>1721</v>
      </c>
      <c r="C5736" s="245" t="s">
        <v>1832</v>
      </c>
      <c r="D5736" s="245" t="s">
        <v>1831</v>
      </c>
      <c r="E5736" s="246" t="s">
        <v>44</v>
      </c>
      <c r="F5736" s="245" t="s">
        <v>44</v>
      </c>
      <c r="G5736" s="245" t="s">
        <v>21346</v>
      </c>
      <c r="H5736" s="245" t="s">
        <v>21347</v>
      </c>
      <c r="I5736" s="245" t="s">
        <v>11</v>
      </c>
      <c r="J5736" s="245" t="s">
        <v>569</v>
      </c>
      <c r="K5736" s="246" t="s">
        <v>10175</v>
      </c>
      <c r="L5736" s="245" t="s">
        <v>568</v>
      </c>
    </row>
    <row r="5737" spans="1:12" x14ac:dyDescent="0.25">
      <c r="A5737" s="245" t="s">
        <v>1722</v>
      </c>
      <c r="B5737" s="245" t="s">
        <v>1721</v>
      </c>
      <c r="C5737" s="245" t="s">
        <v>1832</v>
      </c>
      <c r="D5737" s="245" t="s">
        <v>1831</v>
      </c>
      <c r="E5737" s="246" t="s">
        <v>44</v>
      </c>
      <c r="F5737" s="245" t="s">
        <v>44</v>
      </c>
      <c r="G5737" s="245" t="s">
        <v>21348</v>
      </c>
      <c r="H5737" s="245" t="s">
        <v>21349</v>
      </c>
      <c r="I5737" s="245" t="s">
        <v>11</v>
      </c>
      <c r="J5737" s="245" t="s">
        <v>569</v>
      </c>
      <c r="K5737" s="246" t="s">
        <v>21350</v>
      </c>
      <c r="L5737" s="245" t="s">
        <v>568</v>
      </c>
    </row>
    <row r="5738" spans="1:12" x14ac:dyDescent="0.25">
      <c r="A5738" s="245" t="s">
        <v>1722</v>
      </c>
      <c r="B5738" s="245" t="s">
        <v>1721</v>
      </c>
      <c r="C5738" s="245" t="s">
        <v>1832</v>
      </c>
      <c r="D5738" s="245" t="s">
        <v>1831</v>
      </c>
      <c r="E5738" s="246" t="s">
        <v>44</v>
      </c>
      <c r="F5738" s="245" t="s">
        <v>44</v>
      </c>
      <c r="G5738" s="245" t="s">
        <v>21351</v>
      </c>
      <c r="H5738" s="245" t="s">
        <v>21352</v>
      </c>
      <c r="I5738" s="245" t="s">
        <v>11</v>
      </c>
      <c r="J5738" s="245" t="s">
        <v>569</v>
      </c>
      <c r="K5738" s="246" t="s">
        <v>14325</v>
      </c>
      <c r="L5738" s="245" t="s">
        <v>568</v>
      </c>
    </row>
    <row r="5739" spans="1:12" x14ac:dyDescent="0.25">
      <c r="A5739" s="245" t="s">
        <v>1722</v>
      </c>
      <c r="B5739" s="245" t="s">
        <v>1721</v>
      </c>
      <c r="C5739" s="245" t="s">
        <v>1832</v>
      </c>
      <c r="D5739" s="245" t="s">
        <v>1831</v>
      </c>
      <c r="E5739" s="246" t="s">
        <v>44</v>
      </c>
      <c r="F5739" s="245" t="s">
        <v>44</v>
      </c>
      <c r="G5739" s="245" t="s">
        <v>21353</v>
      </c>
      <c r="H5739" s="245" t="s">
        <v>21354</v>
      </c>
      <c r="I5739" s="245" t="s">
        <v>11</v>
      </c>
      <c r="J5739" s="245" t="s">
        <v>569</v>
      </c>
      <c r="K5739" s="246" t="s">
        <v>21355</v>
      </c>
      <c r="L5739" s="245" t="s">
        <v>568</v>
      </c>
    </row>
    <row r="5740" spans="1:12" x14ac:dyDescent="0.25">
      <c r="A5740" s="245" t="s">
        <v>1722</v>
      </c>
      <c r="B5740" s="245" t="s">
        <v>1721</v>
      </c>
      <c r="C5740" s="245" t="s">
        <v>1832</v>
      </c>
      <c r="D5740" s="245" t="s">
        <v>1831</v>
      </c>
      <c r="E5740" s="246" t="s">
        <v>44</v>
      </c>
      <c r="F5740" s="245" t="s">
        <v>44</v>
      </c>
      <c r="G5740" s="245" t="s">
        <v>21356</v>
      </c>
      <c r="H5740" s="245" t="s">
        <v>21357</v>
      </c>
      <c r="I5740" s="245" t="s">
        <v>11</v>
      </c>
      <c r="J5740" s="245" t="s">
        <v>569</v>
      </c>
      <c r="K5740" s="246" t="s">
        <v>21358</v>
      </c>
      <c r="L5740" s="245" t="s">
        <v>568</v>
      </c>
    </row>
    <row r="5741" spans="1:12" x14ac:dyDescent="0.25">
      <c r="A5741" s="245" t="s">
        <v>1722</v>
      </c>
      <c r="B5741" s="245" t="s">
        <v>1721</v>
      </c>
      <c r="C5741" s="245" t="s">
        <v>1832</v>
      </c>
      <c r="D5741" s="245" t="s">
        <v>1831</v>
      </c>
      <c r="E5741" s="246" t="s">
        <v>44</v>
      </c>
      <c r="F5741" s="245" t="s">
        <v>44</v>
      </c>
      <c r="G5741" s="245" t="s">
        <v>21359</v>
      </c>
      <c r="H5741" s="245" t="s">
        <v>21360</v>
      </c>
      <c r="I5741" s="245" t="s">
        <v>11</v>
      </c>
      <c r="J5741" s="245" t="s">
        <v>569</v>
      </c>
      <c r="K5741" s="246" t="s">
        <v>21361</v>
      </c>
      <c r="L5741" s="245" t="s">
        <v>568</v>
      </c>
    </row>
    <row r="5742" spans="1:12" x14ac:dyDescent="0.25">
      <c r="A5742" s="245" t="s">
        <v>1722</v>
      </c>
      <c r="B5742" s="245" t="s">
        <v>1721</v>
      </c>
      <c r="C5742" s="245" t="s">
        <v>1832</v>
      </c>
      <c r="D5742" s="245" t="s">
        <v>1831</v>
      </c>
      <c r="E5742" s="246" t="s">
        <v>44</v>
      </c>
      <c r="F5742" s="245" t="s">
        <v>44</v>
      </c>
      <c r="G5742" s="245" t="s">
        <v>21362</v>
      </c>
      <c r="H5742" s="245" t="s">
        <v>21363</v>
      </c>
      <c r="I5742" s="245" t="s">
        <v>11</v>
      </c>
      <c r="J5742" s="245" t="s">
        <v>569</v>
      </c>
      <c r="K5742" s="246" t="s">
        <v>21364</v>
      </c>
      <c r="L5742" s="245" t="s">
        <v>568</v>
      </c>
    </row>
    <row r="5743" spans="1:12" x14ac:dyDescent="0.25">
      <c r="A5743" s="245" t="s">
        <v>1722</v>
      </c>
      <c r="B5743" s="245" t="s">
        <v>1721</v>
      </c>
      <c r="C5743" s="245" t="s">
        <v>1832</v>
      </c>
      <c r="D5743" s="245" t="s">
        <v>1831</v>
      </c>
      <c r="E5743" s="246" t="s">
        <v>44</v>
      </c>
      <c r="F5743" s="245" t="s">
        <v>44</v>
      </c>
      <c r="G5743" s="245" t="s">
        <v>21365</v>
      </c>
      <c r="H5743" s="245" t="s">
        <v>21366</v>
      </c>
      <c r="I5743" s="245" t="s">
        <v>11</v>
      </c>
      <c r="J5743" s="245" t="s">
        <v>569</v>
      </c>
      <c r="K5743" s="246" t="s">
        <v>21367</v>
      </c>
      <c r="L5743" s="245" t="s">
        <v>568</v>
      </c>
    </row>
    <row r="5744" spans="1:12" x14ac:dyDescent="0.25">
      <c r="A5744" s="245" t="s">
        <v>1722</v>
      </c>
      <c r="B5744" s="245" t="s">
        <v>1721</v>
      </c>
      <c r="C5744" s="245" t="s">
        <v>1832</v>
      </c>
      <c r="D5744" s="245" t="s">
        <v>1831</v>
      </c>
      <c r="E5744" s="246" t="s">
        <v>44</v>
      </c>
      <c r="F5744" s="245" t="s">
        <v>44</v>
      </c>
      <c r="G5744" s="245" t="s">
        <v>21368</v>
      </c>
      <c r="H5744" s="245" t="s">
        <v>21369</v>
      </c>
      <c r="I5744" s="245" t="s">
        <v>11</v>
      </c>
      <c r="J5744" s="245" t="s">
        <v>569</v>
      </c>
      <c r="K5744" s="246" t="s">
        <v>21370</v>
      </c>
      <c r="L5744" s="245" t="s">
        <v>568</v>
      </c>
    </row>
    <row r="5745" spans="1:12" x14ac:dyDescent="0.25">
      <c r="A5745" s="245" t="s">
        <v>1722</v>
      </c>
      <c r="B5745" s="245" t="s">
        <v>1721</v>
      </c>
      <c r="C5745" s="245" t="s">
        <v>1832</v>
      </c>
      <c r="D5745" s="245" t="s">
        <v>1831</v>
      </c>
      <c r="E5745" s="246" t="s">
        <v>44</v>
      </c>
      <c r="F5745" s="245" t="s">
        <v>44</v>
      </c>
      <c r="G5745" s="245" t="s">
        <v>21371</v>
      </c>
      <c r="H5745" s="245" t="s">
        <v>21372</v>
      </c>
      <c r="I5745" s="245" t="s">
        <v>11</v>
      </c>
      <c r="J5745" s="245" t="s">
        <v>569</v>
      </c>
      <c r="K5745" s="246" t="s">
        <v>21373</v>
      </c>
      <c r="L5745" s="245" t="s">
        <v>568</v>
      </c>
    </row>
    <row r="5746" spans="1:12" x14ac:dyDescent="0.25">
      <c r="A5746" s="245" t="s">
        <v>1722</v>
      </c>
      <c r="B5746" s="245" t="s">
        <v>1721</v>
      </c>
      <c r="C5746" s="245" t="s">
        <v>1832</v>
      </c>
      <c r="D5746" s="245" t="s">
        <v>1831</v>
      </c>
      <c r="E5746" s="246" t="s">
        <v>44</v>
      </c>
      <c r="F5746" s="245" t="s">
        <v>44</v>
      </c>
      <c r="G5746" s="245" t="s">
        <v>21374</v>
      </c>
      <c r="H5746" s="245" t="s">
        <v>21375</v>
      </c>
      <c r="I5746" s="245" t="s">
        <v>11</v>
      </c>
      <c r="J5746" s="245" t="s">
        <v>569</v>
      </c>
      <c r="K5746" s="246" t="s">
        <v>21376</v>
      </c>
      <c r="L5746" s="245" t="s">
        <v>568</v>
      </c>
    </row>
    <row r="5747" spans="1:12" x14ac:dyDescent="0.25">
      <c r="A5747" s="245" t="s">
        <v>1722</v>
      </c>
      <c r="B5747" s="245" t="s">
        <v>1721</v>
      </c>
      <c r="C5747" s="245" t="s">
        <v>1832</v>
      </c>
      <c r="D5747" s="245" t="s">
        <v>1831</v>
      </c>
      <c r="E5747" s="246" t="s">
        <v>44</v>
      </c>
      <c r="F5747" s="245" t="s">
        <v>44</v>
      </c>
      <c r="G5747" s="245" t="s">
        <v>21377</v>
      </c>
      <c r="H5747" s="245" t="s">
        <v>21378</v>
      </c>
      <c r="I5747" s="245" t="s">
        <v>11</v>
      </c>
      <c r="J5747" s="245" t="s">
        <v>569</v>
      </c>
      <c r="K5747" s="246" t="s">
        <v>20017</v>
      </c>
      <c r="L5747" s="245" t="s">
        <v>568</v>
      </c>
    </row>
    <row r="5748" spans="1:12" x14ac:dyDescent="0.25">
      <c r="A5748" s="245" t="s">
        <v>1722</v>
      </c>
      <c r="B5748" s="245" t="s">
        <v>1721</v>
      </c>
      <c r="C5748" s="245" t="s">
        <v>1832</v>
      </c>
      <c r="D5748" s="245" t="s">
        <v>1831</v>
      </c>
      <c r="E5748" s="246" t="s">
        <v>44</v>
      </c>
      <c r="F5748" s="245" t="s">
        <v>44</v>
      </c>
      <c r="G5748" s="245" t="s">
        <v>21379</v>
      </c>
      <c r="H5748" s="245" t="s">
        <v>21380</v>
      </c>
      <c r="I5748" s="245" t="s">
        <v>11</v>
      </c>
      <c r="J5748" s="245" t="s">
        <v>569</v>
      </c>
      <c r="K5748" s="246" t="s">
        <v>21381</v>
      </c>
      <c r="L5748" s="245" t="s">
        <v>568</v>
      </c>
    </row>
    <row r="5749" spans="1:12" x14ac:dyDescent="0.25">
      <c r="A5749" s="245" t="s">
        <v>1722</v>
      </c>
      <c r="B5749" s="245" t="s">
        <v>1721</v>
      </c>
      <c r="C5749" s="245" t="s">
        <v>1832</v>
      </c>
      <c r="D5749" s="245" t="s">
        <v>1831</v>
      </c>
      <c r="E5749" s="246" t="s">
        <v>44</v>
      </c>
      <c r="F5749" s="245" t="s">
        <v>44</v>
      </c>
      <c r="G5749" s="245" t="s">
        <v>21382</v>
      </c>
      <c r="H5749" s="245" t="s">
        <v>21383</v>
      </c>
      <c r="I5749" s="245" t="s">
        <v>11</v>
      </c>
      <c r="J5749" s="245" t="s">
        <v>569</v>
      </c>
      <c r="K5749" s="246" t="s">
        <v>14295</v>
      </c>
      <c r="L5749" s="245" t="s">
        <v>568</v>
      </c>
    </row>
    <row r="5750" spans="1:12" x14ac:dyDescent="0.25">
      <c r="A5750" s="245" t="s">
        <v>1722</v>
      </c>
      <c r="B5750" s="245" t="s">
        <v>1721</v>
      </c>
      <c r="C5750" s="245" t="s">
        <v>1765</v>
      </c>
      <c r="D5750" s="245" t="s">
        <v>1764</v>
      </c>
      <c r="E5750" s="246" t="s">
        <v>44</v>
      </c>
      <c r="F5750" s="245" t="s">
        <v>44</v>
      </c>
      <c r="G5750" s="245" t="s">
        <v>1830</v>
      </c>
      <c r="H5750" s="245" t="s">
        <v>1829</v>
      </c>
      <c r="I5750" s="245" t="s">
        <v>11</v>
      </c>
      <c r="J5750" s="245" t="s">
        <v>59</v>
      </c>
      <c r="K5750" s="246" t="s">
        <v>21384</v>
      </c>
      <c r="L5750" s="245" t="s">
        <v>568</v>
      </c>
    </row>
    <row r="5751" spans="1:12" x14ac:dyDescent="0.25">
      <c r="A5751" s="245" t="s">
        <v>1722</v>
      </c>
      <c r="B5751" s="245" t="s">
        <v>1721</v>
      </c>
      <c r="C5751" s="245" t="s">
        <v>1765</v>
      </c>
      <c r="D5751" s="245" t="s">
        <v>1764</v>
      </c>
      <c r="E5751" s="246" t="s">
        <v>44</v>
      </c>
      <c r="F5751" s="245" t="s">
        <v>44</v>
      </c>
      <c r="G5751" s="245" t="s">
        <v>1828</v>
      </c>
      <c r="H5751" s="245" t="s">
        <v>1827</v>
      </c>
      <c r="I5751" s="245" t="s">
        <v>11</v>
      </c>
      <c r="J5751" s="245" t="s">
        <v>59</v>
      </c>
      <c r="K5751" s="246" t="s">
        <v>21385</v>
      </c>
      <c r="L5751" s="245" t="s">
        <v>568</v>
      </c>
    </row>
    <row r="5752" spans="1:12" x14ac:dyDescent="0.25">
      <c r="A5752" s="245" t="s">
        <v>1722</v>
      </c>
      <c r="B5752" s="245" t="s">
        <v>1721</v>
      </c>
      <c r="C5752" s="245" t="s">
        <v>1765</v>
      </c>
      <c r="D5752" s="245" t="s">
        <v>1764</v>
      </c>
      <c r="E5752" s="246" t="s">
        <v>44</v>
      </c>
      <c r="F5752" s="245" t="s">
        <v>44</v>
      </c>
      <c r="G5752" s="245" t="s">
        <v>1826</v>
      </c>
      <c r="H5752" s="245" t="s">
        <v>1825</v>
      </c>
      <c r="I5752" s="245" t="s">
        <v>11</v>
      </c>
      <c r="J5752" s="245" t="s">
        <v>59</v>
      </c>
      <c r="K5752" s="246" t="s">
        <v>15168</v>
      </c>
      <c r="L5752" s="245" t="s">
        <v>568</v>
      </c>
    </row>
    <row r="5753" spans="1:12" x14ac:dyDescent="0.25">
      <c r="A5753" s="245" t="s">
        <v>1722</v>
      </c>
      <c r="B5753" s="245" t="s">
        <v>1721</v>
      </c>
      <c r="C5753" s="245" t="s">
        <v>1765</v>
      </c>
      <c r="D5753" s="245" t="s">
        <v>1764</v>
      </c>
      <c r="E5753" s="246" t="s">
        <v>44</v>
      </c>
      <c r="F5753" s="245" t="s">
        <v>44</v>
      </c>
      <c r="G5753" s="245" t="s">
        <v>1824</v>
      </c>
      <c r="H5753" s="245" t="s">
        <v>1823</v>
      </c>
      <c r="I5753" s="245" t="s">
        <v>11</v>
      </c>
      <c r="J5753" s="245" t="s">
        <v>59</v>
      </c>
      <c r="K5753" s="246" t="s">
        <v>21386</v>
      </c>
      <c r="L5753" s="245" t="s">
        <v>568</v>
      </c>
    </row>
    <row r="5754" spans="1:12" x14ac:dyDescent="0.25">
      <c r="A5754" s="245" t="s">
        <v>1722</v>
      </c>
      <c r="B5754" s="245" t="s">
        <v>1721</v>
      </c>
      <c r="C5754" s="245" t="s">
        <v>1765</v>
      </c>
      <c r="D5754" s="245" t="s">
        <v>1764</v>
      </c>
      <c r="E5754" s="246" t="s">
        <v>44</v>
      </c>
      <c r="F5754" s="245" t="s">
        <v>44</v>
      </c>
      <c r="G5754" s="245" t="s">
        <v>1822</v>
      </c>
      <c r="H5754" s="245" t="s">
        <v>1821</v>
      </c>
      <c r="I5754" s="245" t="s">
        <v>11</v>
      </c>
      <c r="J5754" s="245" t="s">
        <v>59</v>
      </c>
      <c r="K5754" s="246" t="s">
        <v>21387</v>
      </c>
      <c r="L5754" s="245" t="s">
        <v>568</v>
      </c>
    </row>
    <row r="5755" spans="1:12" x14ac:dyDescent="0.25">
      <c r="A5755" s="245" t="s">
        <v>1722</v>
      </c>
      <c r="B5755" s="245" t="s">
        <v>1721</v>
      </c>
      <c r="C5755" s="245" t="s">
        <v>1765</v>
      </c>
      <c r="D5755" s="245" t="s">
        <v>1764</v>
      </c>
      <c r="E5755" s="246" t="s">
        <v>44</v>
      </c>
      <c r="F5755" s="245" t="s">
        <v>44</v>
      </c>
      <c r="G5755" s="245" t="s">
        <v>1820</v>
      </c>
      <c r="H5755" s="245" t="s">
        <v>1819</v>
      </c>
      <c r="I5755" s="245" t="s">
        <v>11</v>
      </c>
      <c r="J5755" s="245" t="s">
        <v>59</v>
      </c>
      <c r="K5755" s="246" t="s">
        <v>16255</v>
      </c>
      <c r="L5755" s="245" t="s">
        <v>568</v>
      </c>
    </row>
    <row r="5756" spans="1:12" x14ac:dyDescent="0.25">
      <c r="A5756" s="245" t="s">
        <v>1722</v>
      </c>
      <c r="B5756" s="245" t="s">
        <v>1721</v>
      </c>
      <c r="C5756" s="245" t="s">
        <v>1765</v>
      </c>
      <c r="D5756" s="245" t="s">
        <v>1764</v>
      </c>
      <c r="E5756" s="246" t="s">
        <v>44</v>
      </c>
      <c r="F5756" s="245" t="s">
        <v>44</v>
      </c>
      <c r="G5756" s="245" t="s">
        <v>1818</v>
      </c>
      <c r="H5756" s="245" t="s">
        <v>1817</v>
      </c>
      <c r="I5756" s="245" t="s">
        <v>11</v>
      </c>
      <c r="J5756" s="245" t="s">
        <v>59</v>
      </c>
      <c r="K5756" s="246" t="s">
        <v>9436</v>
      </c>
      <c r="L5756" s="245" t="s">
        <v>568</v>
      </c>
    </row>
    <row r="5757" spans="1:12" x14ac:dyDescent="0.25">
      <c r="A5757" s="245" t="s">
        <v>1722</v>
      </c>
      <c r="B5757" s="245" t="s">
        <v>1721</v>
      </c>
      <c r="C5757" s="245" t="s">
        <v>1765</v>
      </c>
      <c r="D5757" s="245" t="s">
        <v>1764</v>
      </c>
      <c r="E5757" s="246" t="s">
        <v>44</v>
      </c>
      <c r="F5757" s="245" t="s">
        <v>44</v>
      </c>
      <c r="G5757" s="245" t="s">
        <v>1816</v>
      </c>
      <c r="H5757" s="245" t="s">
        <v>1815</v>
      </c>
      <c r="I5757" s="245" t="s">
        <v>11</v>
      </c>
      <c r="J5757" s="245" t="s">
        <v>59</v>
      </c>
      <c r="K5757" s="246" t="s">
        <v>21388</v>
      </c>
      <c r="L5757" s="245" t="s">
        <v>568</v>
      </c>
    </row>
    <row r="5758" spans="1:12" x14ac:dyDescent="0.25">
      <c r="A5758" s="245" t="s">
        <v>1722</v>
      </c>
      <c r="B5758" s="245" t="s">
        <v>1721</v>
      </c>
      <c r="C5758" s="245" t="s">
        <v>1765</v>
      </c>
      <c r="D5758" s="245" t="s">
        <v>1764</v>
      </c>
      <c r="E5758" s="246" t="s">
        <v>44</v>
      </c>
      <c r="F5758" s="245" t="s">
        <v>44</v>
      </c>
      <c r="G5758" s="245" t="s">
        <v>1814</v>
      </c>
      <c r="H5758" s="245" t="s">
        <v>1813</v>
      </c>
      <c r="I5758" s="245" t="s">
        <v>11</v>
      </c>
      <c r="J5758" s="245" t="s">
        <v>59</v>
      </c>
      <c r="K5758" s="246" t="s">
        <v>21389</v>
      </c>
      <c r="L5758" s="245" t="s">
        <v>568</v>
      </c>
    </row>
    <row r="5759" spans="1:12" x14ac:dyDescent="0.25">
      <c r="A5759" s="245" t="s">
        <v>1722</v>
      </c>
      <c r="B5759" s="245" t="s">
        <v>1721</v>
      </c>
      <c r="C5759" s="245" t="s">
        <v>1765</v>
      </c>
      <c r="D5759" s="245" t="s">
        <v>1764</v>
      </c>
      <c r="E5759" s="246" t="s">
        <v>44</v>
      </c>
      <c r="F5759" s="245" t="s">
        <v>44</v>
      </c>
      <c r="G5759" s="245" t="s">
        <v>1812</v>
      </c>
      <c r="H5759" s="245" t="s">
        <v>1811</v>
      </c>
      <c r="I5759" s="245" t="s">
        <v>11</v>
      </c>
      <c r="J5759" s="245" t="s">
        <v>59</v>
      </c>
      <c r="K5759" s="246" t="s">
        <v>21390</v>
      </c>
      <c r="L5759" s="245" t="s">
        <v>568</v>
      </c>
    </row>
    <row r="5760" spans="1:12" x14ac:dyDescent="0.25">
      <c r="A5760" s="245" t="s">
        <v>1722</v>
      </c>
      <c r="B5760" s="245" t="s">
        <v>1721</v>
      </c>
      <c r="C5760" s="245" t="s">
        <v>1765</v>
      </c>
      <c r="D5760" s="245" t="s">
        <v>1764</v>
      </c>
      <c r="E5760" s="246" t="s">
        <v>44</v>
      </c>
      <c r="F5760" s="245" t="s">
        <v>44</v>
      </c>
      <c r="G5760" s="245" t="s">
        <v>1810</v>
      </c>
      <c r="H5760" s="245" t="s">
        <v>1809</v>
      </c>
      <c r="I5760" s="245" t="s">
        <v>11</v>
      </c>
      <c r="J5760" s="245" t="s">
        <v>59</v>
      </c>
      <c r="K5760" s="246" t="s">
        <v>21391</v>
      </c>
      <c r="L5760" s="245" t="s">
        <v>568</v>
      </c>
    </row>
    <row r="5761" spans="1:12" x14ac:dyDescent="0.25">
      <c r="A5761" s="245" t="s">
        <v>1722</v>
      </c>
      <c r="B5761" s="245" t="s">
        <v>1721</v>
      </c>
      <c r="C5761" s="245" t="s">
        <v>1765</v>
      </c>
      <c r="D5761" s="245" t="s">
        <v>1764</v>
      </c>
      <c r="E5761" s="246" t="s">
        <v>44</v>
      </c>
      <c r="F5761" s="245" t="s">
        <v>44</v>
      </c>
      <c r="G5761" s="245" t="s">
        <v>1807</v>
      </c>
      <c r="H5761" s="245" t="s">
        <v>1806</v>
      </c>
      <c r="I5761" s="245" t="s">
        <v>11</v>
      </c>
      <c r="J5761" s="245" t="s">
        <v>59</v>
      </c>
      <c r="K5761" s="246" t="s">
        <v>15255</v>
      </c>
      <c r="L5761" s="245" t="s">
        <v>568</v>
      </c>
    </row>
    <row r="5762" spans="1:12" x14ac:dyDescent="0.25">
      <c r="A5762" s="245" t="s">
        <v>1722</v>
      </c>
      <c r="B5762" s="245" t="s">
        <v>1721</v>
      </c>
      <c r="C5762" s="245" t="s">
        <v>1765</v>
      </c>
      <c r="D5762" s="245" t="s">
        <v>1764</v>
      </c>
      <c r="E5762" s="246" t="s">
        <v>44</v>
      </c>
      <c r="F5762" s="245" t="s">
        <v>44</v>
      </c>
      <c r="G5762" s="245" t="s">
        <v>1805</v>
      </c>
      <c r="H5762" s="245" t="s">
        <v>1804</v>
      </c>
      <c r="I5762" s="245" t="s">
        <v>11</v>
      </c>
      <c r="J5762" s="245" t="s">
        <v>59</v>
      </c>
      <c r="K5762" s="246" t="s">
        <v>21392</v>
      </c>
      <c r="L5762" s="245" t="s">
        <v>568</v>
      </c>
    </row>
    <row r="5763" spans="1:12" x14ac:dyDescent="0.25">
      <c r="A5763" s="245" t="s">
        <v>1722</v>
      </c>
      <c r="B5763" s="245" t="s">
        <v>1721</v>
      </c>
      <c r="C5763" s="245" t="s">
        <v>1765</v>
      </c>
      <c r="D5763" s="245" t="s">
        <v>1764</v>
      </c>
      <c r="E5763" s="246" t="s">
        <v>44</v>
      </c>
      <c r="F5763" s="245" t="s">
        <v>44</v>
      </c>
      <c r="G5763" s="245" t="s">
        <v>1803</v>
      </c>
      <c r="H5763" s="245" t="s">
        <v>1802</v>
      </c>
      <c r="I5763" s="245" t="s">
        <v>11</v>
      </c>
      <c r="J5763" s="245" t="s">
        <v>59</v>
      </c>
      <c r="K5763" s="246" t="s">
        <v>21393</v>
      </c>
      <c r="L5763" s="245" t="s">
        <v>568</v>
      </c>
    </row>
    <row r="5764" spans="1:12" x14ac:dyDescent="0.25">
      <c r="A5764" s="245" t="s">
        <v>1722</v>
      </c>
      <c r="B5764" s="245" t="s">
        <v>1721</v>
      </c>
      <c r="C5764" s="245" t="s">
        <v>1765</v>
      </c>
      <c r="D5764" s="245" t="s">
        <v>1764</v>
      </c>
      <c r="E5764" s="246" t="s">
        <v>44</v>
      </c>
      <c r="F5764" s="245" t="s">
        <v>44</v>
      </c>
      <c r="G5764" s="245" t="s">
        <v>1801</v>
      </c>
      <c r="H5764" s="245" t="s">
        <v>1800</v>
      </c>
      <c r="I5764" s="245" t="s">
        <v>11</v>
      </c>
      <c r="J5764" s="245" t="s">
        <v>59</v>
      </c>
      <c r="K5764" s="246" t="s">
        <v>12889</v>
      </c>
      <c r="L5764" s="245" t="s">
        <v>568</v>
      </c>
    </row>
    <row r="5765" spans="1:12" x14ac:dyDescent="0.25">
      <c r="A5765" s="245" t="s">
        <v>1722</v>
      </c>
      <c r="B5765" s="245" t="s">
        <v>1721</v>
      </c>
      <c r="C5765" s="245" t="s">
        <v>1765</v>
      </c>
      <c r="D5765" s="245" t="s">
        <v>1764</v>
      </c>
      <c r="E5765" s="246" t="s">
        <v>44</v>
      </c>
      <c r="F5765" s="245" t="s">
        <v>44</v>
      </c>
      <c r="G5765" s="245" t="s">
        <v>1799</v>
      </c>
      <c r="H5765" s="245" t="s">
        <v>1798</v>
      </c>
      <c r="I5765" s="245" t="s">
        <v>11</v>
      </c>
      <c r="J5765" s="245" t="s">
        <v>59</v>
      </c>
      <c r="K5765" s="246" t="s">
        <v>21394</v>
      </c>
      <c r="L5765" s="245" t="s">
        <v>568</v>
      </c>
    </row>
    <row r="5766" spans="1:12" x14ac:dyDescent="0.25">
      <c r="A5766" s="245" t="s">
        <v>1722</v>
      </c>
      <c r="B5766" s="245" t="s">
        <v>1721</v>
      </c>
      <c r="C5766" s="245" t="s">
        <v>1765</v>
      </c>
      <c r="D5766" s="245" t="s">
        <v>1764</v>
      </c>
      <c r="E5766" s="246" t="s">
        <v>44</v>
      </c>
      <c r="F5766" s="245" t="s">
        <v>44</v>
      </c>
      <c r="G5766" s="245" t="s">
        <v>1797</v>
      </c>
      <c r="H5766" s="245" t="s">
        <v>1796</v>
      </c>
      <c r="I5766" s="245" t="s">
        <v>11</v>
      </c>
      <c r="J5766" s="245" t="s">
        <v>59</v>
      </c>
      <c r="K5766" s="246" t="s">
        <v>21395</v>
      </c>
      <c r="L5766" s="245" t="s">
        <v>568</v>
      </c>
    </row>
    <row r="5767" spans="1:12" x14ac:dyDescent="0.25">
      <c r="A5767" s="245" t="s">
        <v>1722</v>
      </c>
      <c r="B5767" s="245" t="s">
        <v>1721</v>
      </c>
      <c r="C5767" s="245" t="s">
        <v>1765</v>
      </c>
      <c r="D5767" s="245" t="s">
        <v>1764</v>
      </c>
      <c r="E5767" s="246" t="s">
        <v>44</v>
      </c>
      <c r="F5767" s="245" t="s">
        <v>44</v>
      </c>
      <c r="G5767" s="245" t="s">
        <v>1795</v>
      </c>
      <c r="H5767" s="245" t="s">
        <v>1794</v>
      </c>
      <c r="I5767" s="245" t="s">
        <v>11</v>
      </c>
      <c r="J5767" s="245" t="s">
        <v>59</v>
      </c>
      <c r="K5767" s="246" t="s">
        <v>21396</v>
      </c>
      <c r="L5767" s="245" t="s">
        <v>568</v>
      </c>
    </row>
    <row r="5768" spans="1:12" x14ac:dyDescent="0.25">
      <c r="A5768" s="245" t="s">
        <v>1722</v>
      </c>
      <c r="B5768" s="245" t="s">
        <v>1721</v>
      </c>
      <c r="C5768" s="245" t="s">
        <v>1765</v>
      </c>
      <c r="D5768" s="245" t="s">
        <v>1764</v>
      </c>
      <c r="E5768" s="246" t="s">
        <v>44</v>
      </c>
      <c r="F5768" s="245" t="s">
        <v>44</v>
      </c>
      <c r="G5768" s="245" t="s">
        <v>1793</v>
      </c>
      <c r="H5768" s="245" t="s">
        <v>1792</v>
      </c>
      <c r="I5768" s="245" t="s">
        <v>11</v>
      </c>
      <c r="J5768" s="245" t="s">
        <v>59</v>
      </c>
      <c r="K5768" s="246" t="s">
        <v>21397</v>
      </c>
      <c r="L5768" s="245" t="s">
        <v>568</v>
      </c>
    </row>
    <row r="5769" spans="1:12" x14ac:dyDescent="0.25">
      <c r="A5769" s="245" t="s">
        <v>1722</v>
      </c>
      <c r="B5769" s="245" t="s">
        <v>1721</v>
      </c>
      <c r="C5769" s="245" t="s">
        <v>1765</v>
      </c>
      <c r="D5769" s="245" t="s">
        <v>1764</v>
      </c>
      <c r="E5769" s="246" t="s">
        <v>44</v>
      </c>
      <c r="F5769" s="245" t="s">
        <v>44</v>
      </c>
      <c r="G5769" s="245" t="s">
        <v>1791</v>
      </c>
      <c r="H5769" s="245" t="s">
        <v>1790</v>
      </c>
      <c r="I5769" s="245" t="s">
        <v>11</v>
      </c>
      <c r="J5769" s="245" t="s">
        <v>59</v>
      </c>
      <c r="K5769" s="246" t="s">
        <v>15360</v>
      </c>
      <c r="L5769" s="245" t="s">
        <v>568</v>
      </c>
    </row>
    <row r="5770" spans="1:12" x14ac:dyDescent="0.25">
      <c r="A5770" s="245" t="s">
        <v>1722</v>
      </c>
      <c r="B5770" s="245" t="s">
        <v>1721</v>
      </c>
      <c r="C5770" s="245" t="s">
        <v>1765</v>
      </c>
      <c r="D5770" s="245" t="s">
        <v>1764</v>
      </c>
      <c r="E5770" s="246" t="s">
        <v>44</v>
      </c>
      <c r="F5770" s="245" t="s">
        <v>44</v>
      </c>
      <c r="G5770" s="245" t="s">
        <v>1789</v>
      </c>
      <c r="H5770" s="245" t="s">
        <v>1788</v>
      </c>
      <c r="I5770" s="245" t="s">
        <v>11</v>
      </c>
      <c r="J5770" s="245" t="s">
        <v>59</v>
      </c>
      <c r="K5770" s="246" t="s">
        <v>21398</v>
      </c>
      <c r="L5770" s="245" t="s">
        <v>568</v>
      </c>
    </row>
    <row r="5771" spans="1:12" x14ac:dyDescent="0.25">
      <c r="A5771" s="245" t="s">
        <v>1722</v>
      </c>
      <c r="B5771" s="245" t="s">
        <v>1721</v>
      </c>
      <c r="C5771" s="245" t="s">
        <v>1765</v>
      </c>
      <c r="D5771" s="245" t="s">
        <v>1764</v>
      </c>
      <c r="E5771" s="246" t="s">
        <v>44</v>
      </c>
      <c r="F5771" s="245" t="s">
        <v>44</v>
      </c>
      <c r="G5771" s="245" t="s">
        <v>1787</v>
      </c>
      <c r="H5771" s="245" t="s">
        <v>1786</v>
      </c>
      <c r="I5771" s="245" t="s">
        <v>11</v>
      </c>
      <c r="J5771" s="245" t="s">
        <v>59</v>
      </c>
      <c r="K5771" s="246" t="s">
        <v>21399</v>
      </c>
      <c r="L5771" s="245" t="s">
        <v>568</v>
      </c>
    </row>
    <row r="5772" spans="1:12" x14ac:dyDescent="0.25">
      <c r="A5772" s="245" t="s">
        <v>1722</v>
      </c>
      <c r="B5772" s="245" t="s">
        <v>1721</v>
      </c>
      <c r="C5772" s="245" t="s">
        <v>1765</v>
      </c>
      <c r="D5772" s="245" t="s">
        <v>1764</v>
      </c>
      <c r="E5772" s="246" t="s">
        <v>44</v>
      </c>
      <c r="F5772" s="245" t="s">
        <v>44</v>
      </c>
      <c r="G5772" s="245" t="s">
        <v>1785</v>
      </c>
      <c r="H5772" s="245" t="s">
        <v>1784</v>
      </c>
      <c r="I5772" s="245" t="s">
        <v>11</v>
      </c>
      <c r="J5772" s="245" t="s">
        <v>59</v>
      </c>
      <c r="K5772" s="246" t="s">
        <v>21400</v>
      </c>
      <c r="L5772" s="245" t="s">
        <v>568</v>
      </c>
    </row>
    <row r="5773" spans="1:12" x14ac:dyDescent="0.25">
      <c r="A5773" s="245" t="s">
        <v>1722</v>
      </c>
      <c r="B5773" s="245" t="s">
        <v>1721</v>
      </c>
      <c r="C5773" s="245" t="s">
        <v>1765</v>
      </c>
      <c r="D5773" s="245" t="s">
        <v>1764</v>
      </c>
      <c r="E5773" s="246" t="s">
        <v>44</v>
      </c>
      <c r="F5773" s="245" t="s">
        <v>44</v>
      </c>
      <c r="G5773" s="245" t="s">
        <v>1783</v>
      </c>
      <c r="H5773" s="245" t="s">
        <v>1782</v>
      </c>
      <c r="I5773" s="245" t="s">
        <v>11</v>
      </c>
      <c r="J5773" s="245" t="s">
        <v>59</v>
      </c>
      <c r="K5773" s="246" t="s">
        <v>15368</v>
      </c>
      <c r="L5773" s="245" t="s">
        <v>568</v>
      </c>
    </row>
    <row r="5774" spans="1:12" x14ac:dyDescent="0.25">
      <c r="A5774" s="245" t="s">
        <v>1722</v>
      </c>
      <c r="B5774" s="245" t="s">
        <v>1721</v>
      </c>
      <c r="C5774" s="245" t="s">
        <v>1765</v>
      </c>
      <c r="D5774" s="245" t="s">
        <v>1764</v>
      </c>
      <c r="E5774" s="246" t="s">
        <v>44</v>
      </c>
      <c r="F5774" s="245" t="s">
        <v>44</v>
      </c>
      <c r="G5774" s="245" t="s">
        <v>1781</v>
      </c>
      <c r="H5774" s="245" t="s">
        <v>1780</v>
      </c>
      <c r="I5774" s="245" t="s">
        <v>11</v>
      </c>
      <c r="J5774" s="245" t="s">
        <v>59</v>
      </c>
      <c r="K5774" s="246" t="s">
        <v>21401</v>
      </c>
      <c r="L5774" s="245" t="s">
        <v>568</v>
      </c>
    </row>
    <row r="5775" spans="1:12" x14ac:dyDescent="0.25">
      <c r="A5775" s="245" t="s">
        <v>1722</v>
      </c>
      <c r="B5775" s="245" t="s">
        <v>1721</v>
      </c>
      <c r="C5775" s="245" t="s">
        <v>1765</v>
      </c>
      <c r="D5775" s="245" t="s">
        <v>1764</v>
      </c>
      <c r="E5775" s="246" t="s">
        <v>44</v>
      </c>
      <c r="F5775" s="245" t="s">
        <v>44</v>
      </c>
      <c r="G5775" s="245" t="s">
        <v>1779</v>
      </c>
      <c r="H5775" s="245" t="s">
        <v>1778</v>
      </c>
      <c r="I5775" s="245" t="s">
        <v>11</v>
      </c>
      <c r="J5775" s="245" t="s">
        <v>59</v>
      </c>
      <c r="K5775" s="246" t="s">
        <v>18884</v>
      </c>
      <c r="L5775" s="245" t="s">
        <v>568</v>
      </c>
    </row>
    <row r="5776" spans="1:12" x14ac:dyDescent="0.25">
      <c r="A5776" s="245" t="s">
        <v>1722</v>
      </c>
      <c r="B5776" s="245" t="s">
        <v>1721</v>
      </c>
      <c r="C5776" s="245" t="s">
        <v>1765</v>
      </c>
      <c r="D5776" s="245" t="s">
        <v>1764</v>
      </c>
      <c r="E5776" s="246" t="s">
        <v>44</v>
      </c>
      <c r="F5776" s="245" t="s">
        <v>44</v>
      </c>
      <c r="G5776" s="245" t="s">
        <v>1777</v>
      </c>
      <c r="H5776" s="245" t="s">
        <v>1776</v>
      </c>
      <c r="I5776" s="245" t="s">
        <v>11</v>
      </c>
      <c r="J5776" s="245" t="s">
        <v>59</v>
      </c>
      <c r="K5776" s="246" t="s">
        <v>12932</v>
      </c>
      <c r="L5776" s="245" t="s">
        <v>568</v>
      </c>
    </row>
    <row r="5777" spans="1:12" x14ac:dyDescent="0.25">
      <c r="A5777" s="245" t="s">
        <v>1722</v>
      </c>
      <c r="B5777" s="245" t="s">
        <v>1721</v>
      </c>
      <c r="C5777" s="245" t="s">
        <v>1765</v>
      </c>
      <c r="D5777" s="245" t="s">
        <v>1764</v>
      </c>
      <c r="E5777" s="246" t="s">
        <v>44</v>
      </c>
      <c r="F5777" s="245" t="s">
        <v>44</v>
      </c>
      <c r="G5777" s="245" t="s">
        <v>1775</v>
      </c>
      <c r="H5777" s="245" t="s">
        <v>1774</v>
      </c>
      <c r="I5777" s="245" t="s">
        <v>11</v>
      </c>
      <c r="J5777" s="245" t="s">
        <v>59</v>
      </c>
      <c r="K5777" s="246" t="s">
        <v>21402</v>
      </c>
      <c r="L5777" s="245" t="s">
        <v>568</v>
      </c>
    </row>
    <row r="5778" spans="1:12" x14ac:dyDescent="0.25">
      <c r="A5778" s="245" t="s">
        <v>1722</v>
      </c>
      <c r="B5778" s="245" t="s">
        <v>1721</v>
      </c>
      <c r="C5778" s="245" t="s">
        <v>1765</v>
      </c>
      <c r="D5778" s="245" t="s">
        <v>1764</v>
      </c>
      <c r="E5778" s="246" t="s">
        <v>44</v>
      </c>
      <c r="F5778" s="245" t="s">
        <v>44</v>
      </c>
      <c r="G5778" s="245" t="s">
        <v>1773</v>
      </c>
      <c r="H5778" s="245" t="s">
        <v>1772</v>
      </c>
      <c r="I5778" s="245" t="s">
        <v>11</v>
      </c>
      <c r="J5778" s="245" t="s">
        <v>59</v>
      </c>
      <c r="K5778" s="246" t="s">
        <v>21403</v>
      </c>
      <c r="L5778" s="245" t="s">
        <v>568</v>
      </c>
    </row>
    <row r="5779" spans="1:12" x14ac:dyDescent="0.25">
      <c r="A5779" s="245" t="s">
        <v>1722</v>
      </c>
      <c r="B5779" s="245" t="s">
        <v>1721</v>
      </c>
      <c r="C5779" s="245" t="s">
        <v>1765</v>
      </c>
      <c r="D5779" s="245" t="s">
        <v>1764</v>
      </c>
      <c r="E5779" s="246" t="s">
        <v>44</v>
      </c>
      <c r="F5779" s="245" t="s">
        <v>44</v>
      </c>
      <c r="G5779" s="245" t="s">
        <v>1771</v>
      </c>
      <c r="H5779" s="245" t="s">
        <v>1770</v>
      </c>
      <c r="I5779" s="245" t="s">
        <v>11</v>
      </c>
      <c r="J5779" s="245" t="s">
        <v>59</v>
      </c>
      <c r="K5779" s="246" t="s">
        <v>21404</v>
      </c>
      <c r="L5779" s="245" t="s">
        <v>568</v>
      </c>
    </row>
    <row r="5780" spans="1:12" x14ac:dyDescent="0.25">
      <c r="A5780" s="245" t="s">
        <v>1722</v>
      </c>
      <c r="B5780" s="245" t="s">
        <v>1721</v>
      </c>
      <c r="C5780" s="245" t="s">
        <v>1765</v>
      </c>
      <c r="D5780" s="245" t="s">
        <v>1764</v>
      </c>
      <c r="E5780" s="246" t="s">
        <v>44</v>
      </c>
      <c r="F5780" s="245" t="s">
        <v>44</v>
      </c>
      <c r="G5780" s="245" t="s">
        <v>1769</v>
      </c>
      <c r="H5780" s="245" t="s">
        <v>1768</v>
      </c>
      <c r="I5780" s="245" t="s">
        <v>11</v>
      </c>
      <c r="J5780" s="245" t="s">
        <v>59</v>
      </c>
      <c r="K5780" s="246" t="s">
        <v>21405</v>
      </c>
      <c r="L5780" s="245" t="s">
        <v>568</v>
      </c>
    </row>
    <row r="5781" spans="1:12" x14ac:dyDescent="0.25">
      <c r="A5781" s="245" t="s">
        <v>1722</v>
      </c>
      <c r="B5781" s="245" t="s">
        <v>1721</v>
      </c>
      <c r="C5781" s="245" t="s">
        <v>1765</v>
      </c>
      <c r="D5781" s="245" t="s">
        <v>1764</v>
      </c>
      <c r="E5781" s="246" t="s">
        <v>44</v>
      </c>
      <c r="F5781" s="245" t="s">
        <v>44</v>
      </c>
      <c r="G5781" s="245" t="s">
        <v>1767</v>
      </c>
      <c r="H5781" s="245" t="s">
        <v>1766</v>
      </c>
      <c r="I5781" s="245" t="s">
        <v>11</v>
      </c>
      <c r="J5781" s="245" t="s">
        <v>59</v>
      </c>
      <c r="K5781" s="246" t="s">
        <v>21406</v>
      </c>
      <c r="L5781" s="245" t="s">
        <v>568</v>
      </c>
    </row>
    <row r="5782" spans="1:12" x14ac:dyDescent="0.25">
      <c r="A5782" s="245" t="s">
        <v>1722</v>
      </c>
      <c r="B5782" s="245" t="s">
        <v>1721</v>
      </c>
      <c r="C5782" s="245" t="s">
        <v>1765</v>
      </c>
      <c r="D5782" s="245" t="s">
        <v>1764</v>
      </c>
      <c r="E5782" s="246" t="s">
        <v>44</v>
      </c>
      <c r="F5782" s="245" t="s">
        <v>44</v>
      </c>
      <c r="G5782" s="245" t="s">
        <v>21407</v>
      </c>
      <c r="H5782" s="245" t="s">
        <v>21408</v>
      </c>
      <c r="I5782" s="245" t="s">
        <v>11</v>
      </c>
      <c r="J5782" s="245" t="s">
        <v>59</v>
      </c>
      <c r="K5782" s="246" t="s">
        <v>21409</v>
      </c>
      <c r="L5782" s="245" t="s">
        <v>568</v>
      </c>
    </row>
    <row r="5783" spans="1:12" x14ac:dyDescent="0.25">
      <c r="A5783" s="245" t="s">
        <v>1722</v>
      </c>
      <c r="B5783" s="245" t="s">
        <v>1721</v>
      </c>
      <c r="C5783" s="245" t="s">
        <v>1765</v>
      </c>
      <c r="D5783" s="245" t="s">
        <v>1764</v>
      </c>
      <c r="E5783" s="246" t="s">
        <v>44</v>
      </c>
      <c r="F5783" s="245" t="s">
        <v>44</v>
      </c>
      <c r="G5783" s="245" t="s">
        <v>21410</v>
      </c>
      <c r="H5783" s="245" t="s">
        <v>21411</v>
      </c>
      <c r="I5783" s="245" t="s">
        <v>11</v>
      </c>
      <c r="J5783" s="245" t="s">
        <v>59</v>
      </c>
      <c r="K5783" s="246" t="s">
        <v>21412</v>
      </c>
      <c r="L5783" s="245" t="s">
        <v>568</v>
      </c>
    </row>
    <row r="5784" spans="1:12" x14ac:dyDescent="0.25">
      <c r="A5784" s="245" t="s">
        <v>1722</v>
      </c>
      <c r="B5784" s="245" t="s">
        <v>1721</v>
      </c>
      <c r="C5784" s="245" t="s">
        <v>1765</v>
      </c>
      <c r="D5784" s="245" t="s">
        <v>1764</v>
      </c>
      <c r="E5784" s="246" t="s">
        <v>44</v>
      </c>
      <c r="F5784" s="245" t="s">
        <v>44</v>
      </c>
      <c r="G5784" s="245" t="s">
        <v>13710</v>
      </c>
      <c r="H5784" s="245" t="s">
        <v>13711</v>
      </c>
      <c r="I5784" s="245" t="s">
        <v>11</v>
      </c>
      <c r="J5784" s="245" t="s">
        <v>59</v>
      </c>
      <c r="K5784" s="246" t="s">
        <v>19857</v>
      </c>
      <c r="L5784" s="245" t="s">
        <v>568</v>
      </c>
    </row>
    <row r="5785" spans="1:12" x14ac:dyDescent="0.25">
      <c r="A5785" s="245" t="s">
        <v>1722</v>
      </c>
      <c r="B5785" s="245" t="s">
        <v>1721</v>
      </c>
      <c r="C5785" s="245" t="s">
        <v>1763</v>
      </c>
      <c r="D5785" s="245" t="s">
        <v>1762</v>
      </c>
      <c r="E5785" s="246" t="s">
        <v>44</v>
      </c>
      <c r="F5785" s="245" t="s">
        <v>44</v>
      </c>
      <c r="G5785" s="245" t="s">
        <v>21413</v>
      </c>
      <c r="H5785" s="245" t="s">
        <v>21414</v>
      </c>
      <c r="I5785" s="245" t="s">
        <v>11</v>
      </c>
      <c r="J5785" s="245" t="s">
        <v>569</v>
      </c>
      <c r="K5785" s="246" t="s">
        <v>15123</v>
      </c>
      <c r="L5785" s="245" t="s">
        <v>568</v>
      </c>
    </row>
    <row r="5786" spans="1:12" x14ac:dyDescent="0.25">
      <c r="A5786" s="245" t="s">
        <v>1722</v>
      </c>
      <c r="B5786" s="245" t="s">
        <v>1721</v>
      </c>
      <c r="C5786" s="245" t="s">
        <v>1763</v>
      </c>
      <c r="D5786" s="245" t="s">
        <v>1762</v>
      </c>
      <c r="E5786" s="246" t="s">
        <v>44</v>
      </c>
      <c r="F5786" s="245" t="s">
        <v>44</v>
      </c>
      <c r="G5786" s="245" t="s">
        <v>21415</v>
      </c>
      <c r="H5786" s="245" t="s">
        <v>21416</v>
      </c>
      <c r="I5786" s="245" t="s">
        <v>11</v>
      </c>
      <c r="J5786" s="245" t="s">
        <v>569</v>
      </c>
      <c r="K5786" s="246" t="s">
        <v>10256</v>
      </c>
      <c r="L5786" s="245" t="s">
        <v>568</v>
      </c>
    </row>
    <row r="5787" spans="1:12" x14ac:dyDescent="0.25">
      <c r="A5787" s="245" t="s">
        <v>1722</v>
      </c>
      <c r="B5787" s="245" t="s">
        <v>1721</v>
      </c>
      <c r="C5787" s="245" t="s">
        <v>1763</v>
      </c>
      <c r="D5787" s="245" t="s">
        <v>1762</v>
      </c>
      <c r="E5787" s="246" t="s">
        <v>44</v>
      </c>
      <c r="F5787" s="245" t="s">
        <v>44</v>
      </c>
      <c r="G5787" s="245" t="s">
        <v>21417</v>
      </c>
      <c r="H5787" s="245" t="s">
        <v>21418</v>
      </c>
      <c r="I5787" s="245" t="s">
        <v>11</v>
      </c>
      <c r="J5787" s="245" t="s">
        <v>569</v>
      </c>
      <c r="K5787" s="246" t="s">
        <v>21419</v>
      </c>
      <c r="L5787" s="245" t="s">
        <v>568</v>
      </c>
    </row>
    <row r="5788" spans="1:12" x14ac:dyDescent="0.25">
      <c r="A5788" s="245" t="s">
        <v>1722</v>
      </c>
      <c r="B5788" s="245" t="s">
        <v>1721</v>
      </c>
      <c r="C5788" s="245" t="s">
        <v>1763</v>
      </c>
      <c r="D5788" s="245" t="s">
        <v>1762</v>
      </c>
      <c r="E5788" s="246" t="s">
        <v>44</v>
      </c>
      <c r="F5788" s="245" t="s">
        <v>44</v>
      </c>
      <c r="G5788" s="245" t="s">
        <v>21420</v>
      </c>
      <c r="H5788" s="245" t="s">
        <v>21421</v>
      </c>
      <c r="I5788" s="245" t="s">
        <v>11</v>
      </c>
      <c r="J5788" s="245" t="s">
        <v>569</v>
      </c>
      <c r="K5788" s="246" t="s">
        <v>21422</v>
      </c>
      <c r="L5788" s="245" t="s">
        <v>568</v>
      </c>
    </row>
    <row r="5789" spans="1:12" x14ac:dyDescent="0.25">
      <c r="A5789" s="245" t="s">
        <v>1722</v>
      </c>
      <c r="B5789" s="245" t="s">
        <v>1721</v>
      </c>
      <c r="C5789" s="245" t="s">
        <v>1763</v>
      </c>
      <c r="D5789" s="245" t="s">
        <v>1762</v>
      </c>
      <c r="E5789" s="246" t="s">
        <v>44</v>
      </c>
      <c r="F5789" s="245" t="s">
        <v>44</v>
      </c>
      <c r="G5789" s="245" t="s">
        <v>21423</v>
      </c>
      <c r="H5789" s="245" t="s">
        <v>21424</v>
      </c>
      <c r="I5789" s="245" t="s">
        <v>11</v>
      </c>
      <c r="J5789" s="245" t="s">
        <v>569</v>
      </c>
      <c r="K5789" s="246" t="s">
        <v>15176</v>
      </c>
      <c r="L5789" s="245" t="s">
        <v>568</v>
      </c>
    </row>
    <row r="5790" spans="1:12" x14ac:dyDescent="0.25">
      <c r="A5790" s="245" t="s">
        <v>1722</v>
      </c>
      <c r="B5790" s="245" t="s">
        <v>1721</v>
      </c>
      <c r="C5790" s="245" t="s">
        <v>1763</v>
      </c>
      <c r="D5790" s="245" t="s">
        <v>1762</v>
      </c>
      <c r="E5790" s="246" t="s">
        <v>44</v>
      </c>
      <c r="F5790" s="245" t="s">
        <v>44</v>
      </c>
      <c r="G5790" s="245" t="s">
        <v>21425</v>
      </c>
      <c r="H5790" s="245" t="s">
        <v>21426</v>
      </c>
      <c r="I5790" s="245" t="s">
        <v>11</v>
      </c>
      <c r="J5790" s="245" t="s">
        <v>569</v>
      </c>
      <c r="K5790" s="246" t="s">
        <v>21427</v>
      </c>
      <c r="L5790" s="245" t="s">
        <v>568</v>
      </c>
    </row>
    <row r="5791" spans="1:12" x14ac:dyDescent="0.25">
      <c r="A5791" s="245" t="s">
        <v>1722</v>
      </c>
      <c r="B5791" s="245" t="s">
        <v>1721</v>
      </c>
      <c r="C5791" s="245" t="s">
        <v>1763</v>
      </c>
      <c r="D5791" s="245" t="s">
        <v>1762</v>
      </c>
      <c r="E5791" s="246" t="s">
        <v>44</v>
      </c>
      <c r="F5791" s="245" t="s">
        <v>44</v>
      </c>
      <c r="G5791" s="245" t="s">
        <v>21428</v>
      </c>
      <c r="H5791" s="245" t="s">
        <v>21429</v>
      </c>
      <c r="I5791" s="245" t="s">
        <v>11</v>
      </c>
      <c r="J5791" s="245" t="s">
        <v>569</v>
      </c>
      <c r="K5791" s="246" t="s">
        <v>19287</v>
      </c>
      <c r="L5791" s="245" t="s">
        <v>568</v>
      </c>
    </row>
    <row r="5792" spans="1:12" x14ac:dyDescent="0.25">
      <c r="A5792" s="245" t="s">
        <v>1722</v>
      </c>
      <c r="B5792" s="245" t="s">
        <v>1721</v>
      </c>
      <c r="C5792" s="245" t="s">
        <v>1763</v>
      </c>
      <c r="D5792" s="245" t="s">
        <v>1762</v>
      </c>
      <c r="E5792" s="246" t="s">
        <v>44</v>
      </c>
      <c r="F5792" s="245" t="s">
        <v>44</v>
      </c>
      <c r="G5792" s="245" t="s">
        <v>21430</v>
      </c>
      <c r="H5792" s="245" t="s">
        <v>21431</v>
      </c>
      <c r="I5792" s="245" t="s">
        <v>11</v>
      </c>
      <c r="J5792" s="245" t="s">
        <v>569</v>
      </c>
      <c r="K5792" s="246" t="s">
        <v>15350</v>
      </c>
      <c r="L5792" s="245" t="s">
        <v>568</v>
      </c>
    </row>
    <row r="5793" spans="1:12" x14ac:dyDescent="0.25">
      <c r="A5793" s="245" t="s">
        <v>1722</v>
      </c>
      <c r="B5793" s="245" t="s">
        <v>1721</v>
      </c>
      <c r="C5793" s="245" t="s">
        <v>1763</v>
      </c>
      <c r="D5793" s="245" t="s">
        <v>1762</v>
      </c>
      <c r="E5793" s="246" t="s">
        <v>44</v>
      </c>
      <c r="F5793" s="245" t="s">
        <v>44</v>
      </c>
      <c r="G5793" s="245" t="s">
        <v>21432</v>
      </c>
      <c r="H5793" s="245" t="s">
        <v>21433</v>
      </c>
      <c r="I5793" s="245" t="s">
        <v>11</v>
      </c>
      <c r="J5793" s="245" t="s">
        <v>569</v>
      </c>
      <c r="K5793" s="246" t="s">
        <v>21434</v>
      </c>
      <c r="L5793" s="245" t="s">
        <v>568</v>
      </c>
    </row>
    <row r="5794" spans="1:12" x14ac:dyDescent="0.25">
      <c r="A5794" s="245" t="s">
        <v>1722</v>
      </c>
      <c r="B5794" s="245" t="s">
        <v>1721</v>
      </c>
      <c r="C5794" s="245" t="s">
        <v>1763</v>
      </c>
      <c r="D5794" s="245" t="s">
        <v>1762</v>
      </c>
      <c r="E5794" s="246" t="s">
        <v>44</v>
      </c>
      <c r="F5794" s="245" t="s">
        <v>44</v>
      </c>
      <c r="G5794" s="245" t="s">
        <v>21435</v>
      </c>
      <c r="H5794" s="245" t="s">
        <v>21436</v>
      </c>
      <c r="I5794" s="245" t="s">
        <v>11</v>
      </c>
      <c r="J5794" s="245" t="s">
        <v>569</v>
      </c>
      <c r="K5794" s="246" t="s">
        <v>15055</v>
      </c>
      <c r="L5794" s="245" t="s">
        <v>568</v>
      </c>
    </row>
    <row r="5795" spans="1:12" x14ac:dyDescent="0.25">
      <c r="A5795" s="245" t="s">
        <v>1722</v>
      </c>
      <c r="B5795" s="245" t="s">
        <v>1721</v>
      </c>
      <c r="C5795" s="245" t="s">
        <v>1763</v>
      </c>
      <c r="D5795" s="245" t="s">
        <v>1762</v>
      </c>
      <c r="E5795" s="246" t="s">
        <v>44</v>
      </c>
      <c r="F5795" s="245" t="s">
        <v>44</v>
      </c>
      <c r="G5795" s="245" t="s">
        <v>21437</v>
      </c>
      <c r="H5795" s="245" t="s">
        <v>21438</v>
      </c>
      <c r="I5795" s="245" t="s">
        <v>11</v>
      </c>
      <c r="J5795" s="245" t="s">
        <v>569</v>
      </c>
      <c r="K5795" s="246" t="s">
        <v>21439</v>
      </c>
      <c r="L5795" s="245" t="s">
        <v>568</v>
      </c>
    </row>
    <row r="5796" spans="1:12" x14ac:dyDescent="0.25">
      <c r="A5796" s="245" t="s">
        <v>1722</v>
      </c>
      <c r="B5796" s="245" t="s">
        <v>1721</v>
      </c>
      <c r="C5796" s="245" t="s">
        <v>1763</v>
      </c>
      <c r="D5796" s="245" t="s">
        <v>1762</v>
      </c>
      <c r="E5796" s="246" t="s">
        <v>44</v>
      </c>
      <c r="F5796" s="245" t="s">
        <v>44</v>
      </c>
      <c r="G5796" s="245" t="s">
        <v>21440</v>
      </c>
      <c r="H5796" s="245" t="s">
        <v>21441</v>
      </c>
      <c r="I5796" s="245" t="s">
        <v>11</v>
      </c>
      <c r="J5796" s="245" t="s">
        <v>569</v>
      </c>
      <c r="K5796" s="246" t="s">
        <v>21442</v>
      </c>
      <c r="L5796" s="245" t="s">
        <v>568</v>
      </c>
    </row>
    <row r="5797" spans="1:12" x14ac:dyDescent="0.25">
      <c r="A5797" s="245" t="s">
        <v>1722</v>
      </c>
      <c r="B5797" s="245" t="s">
        <v>1721</v>
      </c>
      <c r="C5797" s="245" t="s">
        <v>1763</v>
      </c>
      <c r="D5797" s="245" t="s">
        <v>1762</v>
      </c>
      <c r="E5797" s="246" t="s">
        <v>44</v>
      </c>
      <c r="F5797" s="245" t="s">
        <v>44</v>
      </c>
      <c r="G5797" s="245" t="s">
        <v>21443</v>
      </c>
      <c r="H5797" s="245" t="s">
        <v>21444</v>
      </c>
      <c r="I5797" s="245" t="s">
        <v>11</v>
      </c>
      <c r="J5797" s="245" t="s">
        <v>569</v>
      </c>
      <c r="K5797" s="246" t="s">
        <v>21445</v>
      </c>
      <c r="L5797" s="245" t="s">
        <v>568</v>
      </c>
    </row>
    <row r="5798" spans="1:12" x14ac:dyDescent="0.25">
      <c r="A5798" s="245" t="s">
        <v>1722</v>
      </c>
      <c r="B5798" s="245" t="s">
        <v>1721</v>
      </c>
      <c r="C5798" s="245" t="s">
        <v>1763</v>
      </c>
      <c r="D5798" s="245" t="s">
        <v>1762</v>
      </c>
      <c r="E5798" s="246" t="s">
        <v>44</v>
      </c>
      <c r="F5798" s="245" t="s">
        <v>44</v>
      </c>
      <c r="G5798" s="245" t="s">
        <v>21446</v>
      </c>
      <c r="H5798" s="245" t="s">
        <v>21447</v>
      </c>
      <c r="I5798" s="245" t="s">
        <v>11</v>
      </c>
      <c r="J5798" s="245" t="s">
        <v>569</v>
      </c>
      <c r="K5798" s="246" t="s">
        <v>21406</v>
      </c>
      <c r="L5798" s="245" t="s">
        <v>568</v>
      </c>
    </row>
    <row r="5799" spans="1:12" x14ac:dyDescent="0.25">
      <c r="A5799" s="245" t="s">
        <v>1722</v>
      </c>
      <c r="B5799" s="245" t="s">
        <v>1721</v>
      </c>
      <c r="C5799" s="245" t="s">
        <v>1750</v>
      </c>
      <c r="D5799" s="245" t="s">
        <v>1749</v>
      </c>
      <c r="E5799" s="246" t="s">
        <v>44</v>
      </c>
      <c r="F5799" s="245" t="s">
        <v>44</v>
      </c>
      <c r="G5799" s="245" t="s">
        <v>1761</v>
      </c>
      <c r="H5799" s="245" t="s">
        <v>21448</v>
      </c>
      <c r="I5799" s="245" t="s">
        <v>11</v>
      </c>
      <c r="J5799" s="245" t="s">
        <v>59</v>
      </c>
      <c r="K5799" s="246" t="s">
        <v>21449</v>
      </c>
      <c r="L5799" s="245" t="s">
        <v>568</v>
      </c>
    </row>
    <row r="5800" spans="1:12" x14ac:dyDescent="0.25">
      <c r="A5800" s="245" t="s">
        <v>1722</v>
      </c>
      <c r="B5800" s="245" t="s">
        <v>1721</v>
      </c>
      <c r="C5800" s="245" t="s">
        <v>1750</v>
      </c>
      <c r="D5800" s="245" t="s">
        <v>1749</v>
      </c>
      <c r="E5800" s="246" t="s">
        <v>44</v>
      </c>
      <c r="F5800" s="245" t="s">
        <v>44</v>
      </c>
      <c r="G5800" s="245" t="s">
        <v>1760</v>
      </c>
      <c r="H5800" s="245" t="s">
        <v>21450</v>
      </c>
      <c r="I5800" s="245" t="s">
        <v>11</v>
      </c>
      <c r="J5800" s="245" t="s">
        <v>59</v>
      </c>
      <c r="K5800" s="246" t="s">
        <v>10120</v>
      </c>
      <c r="L5800" s="245" t="s">
        <v>568</v>
      </c>
    </row>
    <row r="5801" spans="1:12" x14ac:dyDescent="0.25">
      <c r="A5801" s="245" t="s">
        <v>1722</v>
      </c>
      <c r="B5801" s="245" t="s">
        <v>1721</v>
      </c>
      <c r="C5801" s="245" t="s">
        <v>1750</v>
      </c>
      <c r="D5801" s="245" t="s">
        <v>1749</v>
      </c>
      <c r="E5801" s="246" t="s">
        <v>44</v>
      </c>
      <c r="F5801" s="245" t="s">
        <v>44</v>
      </c>
      <c r="G5801" s="245" t="s">
        <v>1759</v>
      </c>
      <c r="H5801" s="245" t="s">
        <v>21451</v>
      </c>
      <c r="I5801" s="245" t="s">
        <v>11</v>
      </c>
      <c r="J5801" s="245" t="s">
        <v>59</v>
      </c>
      <c r="K5801" s="246" t="s">
        <v>21452</v>
      </c>
      <c r="L5801" s="245" t="s">
        <v>568</v>
      </c>
    </row>
    <row r="5802" spans="1:12" x14ac:dyDescent="0.25">
      <c r="A5802" s="245" t="s">
        <v>1722</v>
      </c>
      <c r="B5802" s="245" t="s">
        <v>1721</v>
      </c>
      <c r="C5802" s="245" t="s">
        <v>1750</v>
      </c>
      <c r="D5802" s="245" t="s">
        <v>1749</v>
      </c>
      <c r="E5802" s="246" t="s">
        <v>44</v>
      </c>
      <c r="F5802" s="245" t="s">
        <v>44</v>
      </c>
      <c r="G5802" s="245" t="s">
        <v>1758</v>
      </c>
      <c r="H5802" s="245" t="s">
        <v>21451</v>
      </c>
      <c r="I5802" s="245" t="s">
        <v>11</v>
      </c>
      <c r="J5802" s="245" t="s">
        <v>59</v>
      </c>
      <c r="K5802" s="246" t="s">
        <v>10123</v>
      </c>
      <c r="L5802" s="245" t="s">
        <v>568</v>
      </c>
    </row>
    <row r="5803" spans="1:12" x14ac:dyDescent="0.25">
      <c r="A5803" s="245" t="s">
        <v>1722</v>
      </c>
      <c r="B5803" s="245" t="s">
        <v>1721</v>
      </c>
      <c r="C5803" s="245" t="s">
        <v>1750</v>
      </c>
      <c r="D5803" s="245" t="s">
        <v>1749</v>
      </c>
      <c r="E5803" s="246" t="s">
        <v>44</v>
      </c>
      <c r="F5803" s="245" t="s">
        <v>44</v>
      </c>
      <c r="G5803" s="245" t="s">
        <v>1757</v>
      </c>
      <c r="H5803" s="245" t="s">
        <v>21453</v>
      </c>
      <c r="I5803" s="245" t="s">
        <v>11</v>
      </c>
      <c r="J5803" s="245" t="s">
        <v>59</v>
      </c>
      <c r="K5803" s="246" t="s">
        <v>8719</v>
      </c>
      <c r="L5803" s="245" t="s">
        <v>568</v>
      </c>
    </row>
    <row r="5804" spans="1:12" x14ac:dyDescent="0.25">
      <c r="A5804" s="245" t="s">
        <v>1722</v>
      </c>
      <c r="B5804" s="245" t="s">
        <v>1721</v>
      </c>
      <c r="C5804" s="245" t="s">
        <v>1750</v>
      </c>
      <c r="D5804" s="245" t="s">
        <v>1749</v>
      </c>
      <c r="E5804" s="246" t="s">
        <v>44</v>
      </c>
      <c r="F5804" s="245" t="s">
        <v>44</v>
      </c>
      <c r="G5804" s="245" t="s">
        <v>1756</v>
      </c>
      <c r="H5804" s="245" t="s">
        <v>21454</v>
      </c>
      <c r="I5804" s="245" t="s">
        <v>11</v>
      </c>
      <c r="J5804" s="245" t="s">
        <v>59</v>
      </c>
      <c r="K5804" s="246" t="s">
        <v>21455</v>
      </c>
      <c r="L5804" s="245" t="s">
        <v>568</v>
      </c>
    </row>
    <row r="5805" spans="1:12" x14ac:dyDescent="0.25">
      <c r="A5805" s="245" t="s">
        <v>1722</v>
      </c>
      <c r="B5805" s="245" t="s">
        <v>1721</v>
      </c>
      <c r="C5805" s="245" t="s">
        <v>1750</v>
      </c>
      <c r="D5805" s="245" t="s">
        <v>1749</v>
      </c>
      <c r="E5805" s="246" t="s">
        <v>44</v>
      </c>
      <c r="F5805" s="245" t="s">
        <v>44</v>
      </c>
      <c r="G5805" s="245" t="s">
        <v>1755</v>
      </c>
      <c r="H5805" s="245" t="s">
        <v>21456</v>
      </c>
      <c r="I5805" s="245" t="s">
        <v>11</v>
      </c>
      <c r="J5805" s="245" t="s">
        <v>59</v>
      </c>
      <c r="K5805" s="246" t="s">
        <v>21457</v>
      </c>
      <c r="L5805" s="245" t="s">
        <v>568</v>
      </c>
    </row>
    <row r="5806" spans="1:12" x14ac:dyDescent="0.25">
      <c r="A5806" s="245" t="s">
        <v>1722</v>
      </c>
      <c r="B5806" s="245" t="s">
        <v>1721</v>
      </c>
      <c r="C5806" s="245" t="s">
        <v>1750</v>
      </c>
      <c r="D5806" s="245" t="s">
        <v>1749</v>
      </c>
      <c r="E5806" s="246" t="s">
        <v>44</v>
      </c>
      <c r="F5806" s="245" t="s">
        <v>44</v>
      </c>
      <c r="G5806" s="245" t="s">
        <v>1753</v>
      </c>
      <c r="H5806" s="245" t="s">
        <v>21458</v>
      </c>
      <c r="I5806" s="245" t="s">
        <v>11</v>
      </c>
      <c r="J5806" s="245" t="s">
        <v>59</v>
      </c>
      <c r="K5806" s="246" t="s">
        <v>21459</v>
      </c>
      <c r="L5806" s="245" t="s">
        <v>568</v>
      </c>
    </row>
    <row r="5807" spans="1:12" x14ac:dyDescent="0.25">
      <c r="A5807" s="245" t="s">
        <v>1722</v>
      </c>
      <c r="B5807" s="245" t="s">
        <v>1721</v>
      </c>
      <c r="C5807" s="245" t="s">
        <v>1750</v>
      </c>
      <c r="D5807" s="245" t="s">
        <v>1749</v>
      </c>
      <c r="E5807" s="246" t="s">
        <v>44</v>
      </c>
      <c r="F5807" s="245" t="s">
        <v>44</v>
      </c>
      <c r="G5807" s="245" t="s">
        <v>1752</v>
      </c>
      <c r="H5807" s="245" t="s">
        <v>1751</v>
      </c>
      <c r="I5807" s="245" t="s">
        <v>11</v>
      </c>
      <c r="J5807" s="245" t="s">
        <v>59</v>
      </c>
      <c r="K5807" s="246" t="s">
        <v>21449</v>
      </c>
      <c r="L5807" s="245" t="s">
        <v>568</v>
      </c>
    </row>
    <row r="5808" spans="1:12" x14ac:dyDescent="0.25">
      <c r="A5808" s="245" t="s">
        <v>1722</v>
      </c>
      <c r="B5808" s="245" t="s">
        <v>1721</v>
      </c>
      <c r="C5808" s="245" t="s">
        <v>1750</v>
      </c>
      <c r="D5808" s="245" t="s">
        <v>1749</v>
      </c>
      <c r="E5808" s="246" t="s">
        <v>44</v>
      </c>
      <c r="F5808" s="245" t="s">
        <v>44</v>
      </c>
      <c r="G5808" s="245" t="s">
        <v>1748</v>
      </c>
      <c r="H5808" s="245" t="s">
        <v>1747</v>
      </c>
      <c r="I5808" s="245" t="s">
        <v>11</v>
      </c>
      <c r="J5808" s="245" t="s">
        <v>59</v>
      </c>
      <c r="K5808" s="246" t="s">
        <v>21452</v>
      </c>
      <c r="L5808" s="245" t="s">
        <v>568</v>
      </c>
    </row>
    <row r="5809" spans="1:12" x14ac:dyDescent="0.25">
      <c r="A5809" s="245" t="s">
        <v>1722</v>
      </c>
      <c r="B5809" s="245" t="s">
        <v>1721</v>
      </c>
      <c r="C5809" s="245" t="s">
        <v>1750</v>
      </c>
      <c r="D5809" s="245" t="s">
        <v>1749</v>
      </c>
      <c r="E5809" s="246" t="s">
        <v>44</v>
      </c>
      <c r="F5809" s="245" t="s">
        <v>44</v>
      </c>
      <c r="G5809" s="245" t="s">
        <v>13720</v>
      </c>
      <c r="H5809" s="245" t="s">
        <v>13721</v>
      </c>
      <c r="I5809" s="245" t="s">
        <v>11</v>
      </c>
      <c r="J5809" s="245" t="s">
        <v>59</v>
      </c>
      <c r="K5809" s="246" t="s">
        <v>19583</v>
      </c>
      <c r="L5809" s="245" t="s">
        <v>568</v>
      </c>
    </row>
    <row r="5810" spans="1:12" x14ac:dyDescent="0.25">
      <c r="A5810" s="245" t="s">
        <v>1722</v>
      </c>
      <c r="B5810" s="245" t="s">
        <v>1721</v>
      </c>
      <c r="C5810" s="245" t="s">
        <v>1746</v>
      </c>
      <c r="D5810" s="245" t="s">
        <v>1745</v>
      </c>
      <c r="E5810" s="246" t="s">
        <v>44</v>
      </c>
      <c r="F5810" s="245" t="s">
        <v>44</v>
      </c>
      <c r="G5810" s="245" t="s">
        <v>13723</v>
      </c>
      <c r="H5810" s="245" t="s">
        <v>13724</v>
      </c>
      <c r="I5810" s="245" t="s">
        <v>11</v>
      </c>
      <c r="J5810" s="245" t="s">
        <v>59</v>
      </c>
      <c r="K5810" s="246" t="s">
        <v>21460</v>
      </c>
      <c r="L5810" s="245" t="s">
        <v>568</v>
      </c>
    </row>
    <row r="5811" spans="1:12" x14ac:dyDescent="0.25">
      <c r="A5811" s="245" t="s">
        <v>1722</v>
      </c>
      <c r="B5811" s="245" t="s">
        <v>1721</v>
      </c>
      <c r="C5811" s="245" t="s">
        <v>1746</v>
      </c>
      <c r="D5811" s="245" t="s">
        <v>1745</v>
      </c>
      <c r="E5811" s="246" t="s">
        <v>44</v>
      </c>
      <c r="F5811" s="245" t="s">
        <v>44</v>
      </c>
      <c r="G5811" s="245" t="s">
        <v>13725</v>
      </c>
      <c r="H5811" s="245" t="s">
        <v>13726</v>
      </c>
      <c r="I5811" s="245" t="s">
        <v>11</v>
      </c>
      <c r="J5811" s="245" t="s">
        <v>59</v>
      </c>
      <c r="K5811" s="246" t="s">
        <v>21461</v>
      </c>
      <c r="L5811" s="245" t="s">
        <v>568</v>
      </c>
    </row>
    <row r="5812" spans="1:12" x14ac:dyDescent="0.25">
      <c r="A5812" s="245" t="s">
        <v>1722</v>
      </c>
      <c r="B5812" s="245" t="s">
        <v>1721</v>
      </c>
      <c r="C5812" s="245" t="s">
        <v>1726</v>
      </c>
      <c r="D5812" s="245" t="s">
        <v>1725</v>
      </c>
      <c r="E5812" s="246" t="s">
        <v>44</v>
      </c>
      <c r="F5812" s="245" t="s">
        <v>44</v>
      </c>
      <c r="G5812" s="245" t="s">
        <v>1743</v>
      </c>
      <c r="H5812" s="245" t="s">
        <v>21462</v>
      </c>
      <c r="I5812" s="245" t="s">
        <v>11</v>
      </c>
      <c r="J5812" s="245" t="s">
        <v>569</v>
      </c>
      <c r="K5812" s="246" t="s">
        <v>21463</v>
      </c>
      <c r="L5812" s="245" t="s">
        <v>568</v>
      </c>
    </row>
    <row r="5813" spans="1:12" x14ac:dyDescent="0.25">
      <c r="A5813" s="245" t="s">
        <v>1722</v>
      </c>
      <c r="B5813" s="245" t="s">
        <v>1721</v>
      </c>
      <c r="C5813" s="245" t="s">
        <v>1726</v>
      </c>
      <c r="D5813" s="245" t="s">
        <v>1725</v>
      </c>
      <c r="E5813" s="246" t="s">
        <v>44</v>
      </c>
      <c r="F5813" s="245" t="s">
        <v>44</v>
      </c>
      <c r="G5813" s="245" t="s">
        <v>1742</v>
      </c>
      <c r="H5813" s="245" t="s">
        <v>21464</v>
      </c>
      <c r="I5813" s="245" t="s">
        <v>11</v>
      </c>
      <c r="J5813" s="245" t="s">
        <v>569</v>
      </c>
      <c r="K5813" s="246" t="s">
        <v>21465</v>
      </c>
      <c r="L5813" s="245" t="s">
        <v>568</v>
      </c>
    </row>
    <row r="5814" spans="1:12" x14ac:dyDescent="0.25">
      <c r="A5814" s="245" t="s">
        <v>1722</v>
      </c>
      <c r="B5814" s="245" t="s">
        <v>1721</v>
      </c>
      <c r="C5814" s="245" t="s">
        <v>1726</v>
      </c>
      <c r="D5814" s="245" t="s">
        <v>1725</v>
      </c>
      <c r="E5814" s="246" t="s">
        <v>44</v>
      </c>
      <c r="F5814" s="245" t="s">
        <v>44</v>
      </c>
      <c r="G5814" s="245" t="s">
        <v>1741</v>
      </c>
      <c r="H5814" s="245" t="s">
        <v>21466</v>
      </c>
      <c r="I5814" s="245" t="s">
        <v>11</v>
      </c>
      <c r="J5814" s="245" t="s">
        <v>569</v>
      </c>
      <c r="K5814" s="246" t="s">
        <v>21467</v>
      </c>
      <c r="L5814" s="245" t="s">
        <v>568</v>
      </c>
    </row>
    <row r="5815" spans="1:12" x14ac:dyDescent="0.25">
      <c r="A5815" s="245" t="s">
        <v>1722</v>
      </c>
      <c r="B5815" s="245" t="s">
        <v>1721</v>
      </c>
      <c r="C5815" s="245" t="s">
        <v>1726</v>
      </c>
      <c r="D5815" s="245" t="s">
        <v>1725</v>
      </c>
      <c r="E5815" s="246" t="s">
        <v>44</v>
      </c>
      <c r="F5815" s="245" t="s">
        <v>44</v>
      </c>
      <c r="G5815" s="245" t="s">
        <v>1740</v>
      </c>
      <c r="H5815" s="245" t="s">
        <v>21468</v>
      </c>
      <c r="I5815" s="245" t="s">
        <v>11</v>
      </c>
      <c r="J5815" s="245" t="s">
        <v>569</v>
      </c>
      <c r="K5815" s="246" t="s">
        <v>21469</v>
      </c>
      <c r="L5815" s="245" t="s">
        <v>568</v>
      </c>
    </row>
    <row r="5816" spans="1:12" x14ac:dyDescent="0.25">
      <c r="A5816" s="245" t="s">
        <v>1722</v>
      </c>
      <c r="B5816" s="245" t="s">
        <v>1721</v>
      </c>
      <c r="C5816" s="245" t="s">
        <v>1726</v>
      </c>
      <c r="D5816" s="245" t="s">
        <v>1725</v>
      </c>
      <c r="E5816" s="246" t="s">
        <v>44</v>
      </c>
      <c r="F5816" s="245" t="s">
        <v>44</v>
      </c>
      <c r="G5816" s="245" t="s">
        <v>1739</v>
      </c>
      <c r="H5816" s="245" t="s">
        <v>21470</v>
      </c>
      <c r="I5816" s="245" t="s">
        <v>11</v>
      </c>
      <c r="J5816" s="245" t="s">
        <v>569</v>
      </c>
      <c r="K5816" s="246" t="s">
        <v>21471</v>
      </c>
      <c r="L5816" s="245" t="s">
        <v>568</v>
      </c>
    </row>
    <row r="5817" spans="1:12" x14ac:dyDescent="0.25">
      <c r="A5817" s="245" t="s">
        <v>1722</v>
      </c>
      <c r="B5817" s="245" t="s">
        <v>1721</v>
      </c>
      <c r="C5817" s="245" t="s">
        <v>1726</v>
      </c>
      <c r="D5817" s="245" t="s">
        <v>1725</v>
      </c>
      <c r="E5817" s="246" t="s">
        <v>44</v>
      </c>
      <c r="F5817" s="245" t="s">
        <v>44</v>
      </c>
      <c r="G5817" s="245" t="s">
        <v>1738</v>
      </c>
      <c r="H5817" s="245" t="s">
        <v>21472</v>
      </c>
      <c r="I5817" s="245" t="s">
        <v>11</v>
      </c>
      <c r="J5817" s="245" t="s">
        <v>569</v>
      </c>
      <c r="K5817" s="246" t="s">
        <v>21473</v>
      </c>
      <c r="L5817" s="245" t="s">
        <v>568</v>
      </c>
    </row>
    <row r="5818" spans="1:12" x14ac:dyDescent="0.25">
      <c r="A5818" s="245" t="s">
        <v>1722</v>
      </c>
      <c r="B5818" s="245" t="s">
        <v>1721</v>
      </c>
      <c r="C5818" s="245" t="s">
        <v>1726</v>
      </c>
      <c r="D5818" s="245" t="s">
        <v>1725</v>
      </c>
      <c r="E5818" s="246" t="s">
        <v>44</v>
      </c>
      <c r="F5818" s="245" t="s">
        <v>44</v>
      </c>
      <c r="G5818" s="245" t="s">
        <v>1737</v>
      </c>
      <c r="H5818" s="245" t="s">
        <v>21474</v>
      </c>
      <c r="I5818" s="245" t="s">
        <v>11</v>
      </c>
      <c r="J5818" s="245" t="s">
        <v>569</v>
      </c>
      <c r="K5818" s="246" t="s">
        <v>17551</v>
      </c>
      <c r="L5818" s="245" t="s">
        <v>568</v>
      </c>
    </row>
    <row r="5819" spans="1:12" x14ac:dyDescent="0.25">
      <c r="A5819" s="245" t="s">
        <v>1722</v>
      </c>
      <c r="B5819" s="245" t="s">
        <v>1721</v>
      </c>
      <c r="C5819" s="245" t="s">
        <v>1726</v>
      </c>
      <c r="D5819" s="245" t="s">
        <v>1725</v>
      </c>
      <c r="E5819" s="246" t="s">
        <v>44</v>
      </c>
      <c r="F5819" s="245" t="s">
        <v>44</v>
      </c>
      <c r="G5819" s="245" t="s">
        <v>1736</v>
      </c>
      <c r="H5819" s="245" t="s">
        <v>21475</v>
      </c>
      <c r="I5819" s="245" t="s">
        <v>11</v>
      </c>
      <c r="J5819" s="245" t="s">
        <v>569</v>
      </c>
      <c r="K5819" s="246" t="s">
        <v>21476</v>
      </c>
      <c r="L5819" s="245" t="s">
        <v>568</v>
      </c>
    </row>
    <row r="5820" spans="1:12" x14ac:dyDescent="0.25">
      <c r="A5820" s="245" t="s">
        <v>1722</v>
      </c>
      <c r="B5820" s="245" t="s">
        <v>1721</v>
      </c>
      <c r="C5820" s="245" t="s">
        <v>1726</v>
      </c>
      <c r="D5820" s="245" t="s">
        <v>1725</v>
      </c>
      <c r="E5820" s="246" t="s">
        <v>44</v>
      </c>
      <c r="F5820" s="245" t="s">
        <v>44</v>
      </c>
      <c r="G5820" s="245" t="s">
        <v>1735</v>
      </c>
      <c r="H5820" s="245" t="s">
        <v>21477</v>
      </c>
      <c r="I5820" s="245" t="s">
        <v>11</v>
      </c>
      <c r="J5820" s="245" t="s">
        <v>569</v>
      </c>
      <c r="K5820" s="246" t="s">
        <v>21478</v>
      </c>
      <c r="L5820" s="245" t="s">
        <v>568</v>
      </c>
    </row>
    <row r="5821" spans="1:12" x14ac:dyDescent="0.25">
      <c r="A5821" s="245" t="s">
        <v>1722</v>
      </c>
      <c r="B5821" s="245" t="s">
        <v>1721</v>
      </c>
      <c r="C5821" s="245" t="s">
        <v>1726</v>
      </c>
      <c r="D5821" s="245" t="s">
        <v>1725</v>
      </c>
      <c r="E5821" s="246" t="s">
        <v>44</v>
      </c>
      <c r="F5821" s="245" t="s">
        <v>44</v>
      </c>
      <c r="G5821" s="245" t="s">
        <v>1734</v>
      </c>
      <c r="H5821" s="245" t="s">
        <v>21479</v>
      </c>
      <c r="I5821" s="245" t="s">
        <v>11</v>
      </c>
      <c r="J5821" s="245" t="s">
        <v>569</v>
      </c>
      <c r="K5821" s="246" t="s">
        <v>21480</v>
      </c>
      <c r="L5821" s="245" t="s">
        <v>568</v>
      </c>
    </row>
    <row r="5822" spans="1:12" x14ac:dyDescent="0.25">
      <c r="A5822" s="245" t="s">
        <v>1722</v>
      </c>
      <c r="B5822" s="245" t="s">
        <v>1721</v>
      </c>
      <c r="C5822" s="245" t="s">
        <v>1726</v>
      </c>
      <c r="D5822" s="245" t="s">
        <v>1725</v>
      </c>
      <c r="E5822" s="246" t="s">
        <v>44</v>
      </c>
      <c r="F5822" s="245" t="s">
        <v>44</v>
      </c>
      <c r="G5822" s="245" t="s">
        <v>1733</v>
      </c>
      <c r="H5822" s="245" t="s">
        <v>1732</v>
      </c>
      <c r="I5822" s="245" t="s">
        <v>11</v>
      </c>
      <c r="J5822" s="245" t="s">
        <v>569</v>
      </c>
      <c r="K5822" s="246" t="s">
        <v>21481</v>
      </c>
      <c r="L5822" s="245" t="s">
        <v>568</v>
      </c>
    </row>
    <row r="5823" spans="1:12" x14ac:dyDescent="0.25">
      <c r="A5823" s="245" t="s">
        <v>1722</v>
      </c>
      <c r="B5823" s="245" t="s">
        <v>1721</v>
      </c>
      <c r="C5823" s="245" t="s">
        <v>1726</v>
      </c>
      <c r="D5823" s="245" t="s">
        <v>1725</v>
      </c>
      <c r="E5823" s="246" t="s">
        <v>44</v>
      </c>
      <c r="F5823" s="245" t="s">
        <v>44</v>
      </c>
      <c r="G5823" s="245" t="s">
        <v>1731</v>
      </c>
      <c r="H5823" s="245" t="s">
        <v>21482</v>
      </c>
      <c r="I5823" s="245" t="s">
        <v>11</v>
      </c>
      <c r="J5823" s="245" t="s">
        <v>569</v>
      </c>
      <c r="K5823" s="246" t="s">
        <v>21483</v>
      </c>
      <c r="L5823" s="245" t="s">
        <v>568</v>
      </c>
    </row>
    <row r="5824" spans="1:12" x14ac:dyDescent="0.25">
      <c r="A5824" s="245" t="s">
        <v>1722</v>
      </c>
      <c r="B5824" s="245" t="s">
        <v>1721</v>
      </c>
      <c r="C5824" s="245" t="s">
        <v>1726</v>
      </c>
      <c r="D5824" s="245" t="s">
        <v>1725</v>
      </c>
      <c r="E5824" s="246" t="s">
        <v>44</v>
      </c>
      <c r="F5824" s="245" t="s">
        <v>44</v>
      </c>
      <c r="G5824" s="245" t="s">
        <v>1730</v>
      </c>
      <c r="H5824" s="245" t="s">
        <v>21484</v>
      </c>
      <c r="I5824" s="245" t="s">
        <v>11</v>
      </c>
      <c r="J5824" s="245" t="s">
        <v>569</v>
      </c>
      <c r="K5824" s="246" t="s">
        <v>21485</v>
      </c>
      <c r="L5824" s="245" t="s">
        <v>568</v>
      </c>
    </row>
    <row r="5825" spans="1:12" x14ac:dyDescent="0.25">
      <c r="A5825" s="245" t="s">
        <v>1722</v>
      </c>
      <c r="B5825" s="245" t="s">
        <v>1721</v>
      </c>
      <c r="C5825" s="245" t="s">
        <v>1726</v>
      </c>
      <c r="D5825" s="245" t="s">
        <v>1725</v>
      </c>
      <c r="E5825" s="246" t="s">
        <v>44</v>
      </c>
      <c r="F5825" s="245" t="s">
        <v>44</v>
      </c>
      <c r="G5825" s="245" t="s">
        <v>1729</v>
      </c>
      <c r="H5825" s="245" t="s">
        <v>21486</v>
      </c>
      <c r="I5825" s="245" t="s">
        <v>11</v>
      </c>
      <c r="J5825" s="245" t="s">
        <v>569</v>
      </c>
      <c r="K5825" s="246" t="s">
        <v>11417</v>
      </c>
      <c r="L5825" s="245" t="s">
        <v>568</v>
      </c>
    </row>
    <row r="5826" spans="1:12" x14ac:dyDescent="0.25">
      <c r="A5826" s="245" t="s">
        <v>1722</v>
      </c>
      <c r="B5826" s="245" t="s">
        <v>1721</v>
      </c>
      <c r="C5826" s="245" t="s">
        <v>1726</v>
      </c>
      <c r="D5826" s="245" t="s">
        <v>1725</v>
      </c>
      <c r="E5826" s="246" t="s">
        <v>44</v>
      </c>
      <c r="F5826" s="245" t="s">
        <v>44</v>
      </c>
      <c r="G5826" s="245" t="s">
        <v>1728</v>
      </c>
      <c r="H5826" s="245" t="s">
        <v>1727</v>
      </c>
      <c r="I5826" s="245" t="s">
        <v>14</v>
      </c>
      <c r="J5826" s="245" t="s">
        <v>59</v>
      </c>
      <c r="K5826" s="246" t="s">
        <v>8385</v>
      </c>
      <c r="L5826" s="245" t="s">
        <v>568</v>
      </c>
    </row>
    <row r="5827" spans="1:12" x14ac:dyDescent="0.25">
      <c r="A5827" s="245" t="s">
        <v>1722</v>
      </c>
      <c r="B5827" s="245" t="s">
        <v>1721</v>
      </c>
      <c r="C5827" s="245" t="s">
        <v>1726</v>
      </c>
      <c r="D5827" s="245" t="s">
        <v>1725</v>
      </c>
      <c r="E5827" s="246" t="s">
        <v>44</v>
      </c>
      <c r="F5827" s="245" t="s">
        <v>44</v>
      </c>
      <c r="G5827" s="245" t="s">
        <v>1724</v>
      </c>
      <c r="H5827" s="245" t="s">
        <v>1723</v>
      </c>
      <c r="I5827" s="245" t="s">
        <v>14</v>
      </c>
      <c r="J5827" s="245" t="s">
        <v>59</v>
      </c>
      <c r="K5827" s="246" t="s">
        <v>12921</v>
      </c>
      <c r="L5827" s="245" t="s">
        <v>568</v>
      </c>
    </row>
    <row r="5828" spans="1:12" x14ac:dyDescent="0.25">
      <c r="A5828" s="245" t="s">
        <v>1722</v>
      </c>
      <c r="B5828" s="245" t="s">
        <v>1721</v>
      </c>
      <c r="C5828" s="245" t="s">
        <v>1726</v>
      </c>
      <c r="D5828" s="245" t="s">
        <v>1725</v>
      </c>
      <c r="E5828" s="246" t="s">
        <v>44</v>
      </c>
      <c r="F5828" s="245" t="s">
        <v>44</v>
      </c>
      <c r="G5828" s="245" t="s">
        <v>13732</v>
      </c>
      <c r="H5828" s="245" t="s">
        <v>13733</v>
      </c>
      <c r="I5828" s="245" t="s">
        <v>11</v>
      </c>
      <c r="J5828" s="245" t="s">
        <v>59</v>
      </c>
      <c r="K5828" s="246" t="s">
        <v>21487</v>
      </c>
      <c r="L5828" s="245" t="s">
        <v>568</v>
      </c>
    </row>
    <row r="5829" spans="1:12" x14ac:dyDescent="0.25">
      <c r="A5829" s="245" t="s">
        <v>1722</v>
      </c>
      <c r="B5829" s="245" t="s">
        <v>1721</v>
      </c>
      <c r="C5829" s="245" t="s">
        <v>1726</v>
      </c>
      <c r="D5829" s="245" t="s">
        <v>1725</v>
      </c>
      <c r="E5829" s="246" t="s">
        <v>44</v>
      </c>
      <c r="F5829" s="245" t="s">
        <v>44</v>
      </c>
      <c r="G5829" s="245" t="s">
        <v>13734</v>
      </c>
      <c r="H5829" s="245" t="s">
        <v>13735</v>
      </c>
      <c r="I5829" s="245" t="s">
        <v>11</v>
      </c>
      <c r="J5829" s="245" t="s">
        <v>59</v>
      </c>
      <c r="K5829" s="246" t="s">
        <v>21488</v>
      </c>
      <c r="L5829" s="245" t="s">
        <v>568</v>
      </c>
    </row>
    <row r="5830" spans="1:12" x14ac:dyDescent="0.25">
      <c r="A5830" s="245" t="s">
        <v>1722</v>
      </c>
      <c r="B5830" s="245" t="s">
        <v>1721</v>
      </c>
      <c r="C5830" s="245" t="s">
        <v>1726</v>
      </c>
      <c r="D5830" s="245" t="s">
        <v>1725</v>
      </c>
      <c r="E5830" s="246" t="s">
        <v>44</v>
      </c>
      <c r="F5830" s="245" t="s">
        <v>44</v>
      </c>
      <c r="G5830" s="245" t="s">
        <v>13736</v>
      </c>
      <c r="H5830" s="245" t="s">
        <v>13737</v>
      </c>
      <c r="I5830" s="245" t="s">
        <v>11</v>
      </c>
      <c r="J5830" s="245" t="s">
        <v>59</v>
      </c>
      <c r="K5830" s="246" t="s">
        <v>21489</v>
      </c>
      <c r="L5830" s="245" t="s">
        <v>568</v>
      </c>
    </row>
    <row r="5831" spans="1:12" x14ac:dyDescent="0.25">
      <c r="A5831" s="245" t="s">
        <v>1722</v>
      </c>
      <c r="B5831" s="245" t="s">
        <v>1721</v>
      </c>
      <c r="C5831" s="245" t="s">
        <v>1726</v>
      </c>
      <c r="D5831" s="245" t="s">
        <v>1725</v>
      </c>
      <c r="E5831" s="246" t="s">
        <v>44</v>
      </c>
      <c r="F5831" s="245" t="s">
        <v>44</v>
      </c>
      <c r="G5831" s="245" t="s">
        <v>13738</v>
      </c>
      <c r="H5831" s="245" t="s">
        <v>13739</v>
      </c>
      <c r="I5831" s="245" t="s">
        <v>11</v>
      </c>
      <c r="J5831" s="245" t="s">
        <v>59</v>
      </c>
      <c r="K5831" s="246" t="s">
        <v>21490</v>
      </c>
      <c r="L5831" s="245" t="s">
        <v>568</v>
      </c>
    </row>
    <row r="5832" spans="1:12" x14ac:dyDescent="0.25">
      <c r="A5832" s="245" t="s">
        <v>1722</v>
      </c>
      <c r="B5832" s="245" t="s">
        <v>1721</v>
      </c>
      <c r="C5832" s="245" t="s">
        <v>1726</v>
      </c>
      <c r="D5832" s="245" t="s">
        <v>1725</v>
      </c>
      <c r="E5832" s="246" t="s">
        <v>44</v>
      </c>
      <c r="F5832" s="245" t="s">
        <v>44</v>
      </c>
      <c r="G5832" s="245" t="s">
        <v>13740</v>
      </c>
      <c r="H5832" s="245" t="s">
        <v>13741</v>
      </c>
      <c r="I5832" s="245" t="s">
        <v>11</v>
      </c>
      <c r="J5832" s="245" t="s">
        <v>59</v>
      </c>
      <c r="K5832" s="246" t="s">
        <v>21491</v>
      </c>
      <c r="L5832" s="245" t="s">
        <v>568</v>
      </c>
    </row>
    <row r="5833" spans="1:12" x14ac:dyDescent="0.25">
      <c r="A5833" s="245" t="s">
        <v>1722</v>
      </c>
      <c r="B5833" s="245" t="s">
        <v>1721</v>
      </c>
      <c r="C5833" s="245" t="s">
        <v>1726</v>
      </c>
      <c r="D5833" s="245" t="s">
        <v>1725</v>
      </c>
      <c r="E5833" s="246" t="s">
        <v>44</v>
      </c>
      <c r="F5833" s="245" t="s">
        <v>44</v>
      </c>
      <c r="G5833" s="245" t="s">
        <v>13742</v>
      </c>
      <c r="H5833" s="245" t="s">
        <v>13743</v>
      </c>
      <c r="I5833" s="245" t="s">
        <v>11</v>
      </c>
      <c r="J5833" s="245" t="s">
        <v>569</v>
      </c>
      <c r="K5833" s="246" t="s">
        <v>21492</v>
      </c>
      <c r="L5833" s="245" t="s">
        <v>568</v>
      </c>
    </row>
    <row r="5834" spans="1:12" x14ac:dyDescent="0.25">
      <c r="A5834" s="245" t="s">
        <v>1722</v>
      </c>
      <c r="B5834" s="245" t="s">
        <v>1721</v>
      </c>
      <c r="C5834" s="245" t="s">
        <v>1726</v>
      </c>
      <c r="D5834" s="245" t="s">
        <v>1725</v>
      </c>
      <c r="E5834" s="246" t="s">
        <v>44</v>
      </c>
      <c r="F5834" s="245" t="s">
        <v>44</v>
      </c>
      <c r="G5834" s="245" t="s">
        <v>13744</v>
      </c>
      <c r="H5834" s="245" t="s">
        <v>13745</v>
      </c>
      <c r="I5834" s="245" t="s">
        <v>11</v>
      </c>
      <c r="J5834" s="245" t="s">
        <v>569</v>
      </c>
      <c r="K5834" s="246" t="s">
        <v>21493</v>
      </c>
      <c r="L5834" s="245" t="s">
        <v>568</v>
      </c>
    </row>
    <row r="5835" spans="1:12" x14ac:dyDescent="0.25">
      <c r="A5835" s="245" t="s">
        <v>1722</v>
      </c>
      <c r="B5835" s="245" t="s">
        <v>1721</v>
      </c>
      <c r="C5835" s="245" t="s">
        <v>1720</v>
      </c>
      <c r="D5835" s="245" t="s">
        <v>1719</v>
      </c>
      <c r="E5835" s="246" t="s">
        <v>44</v>
      </c>
      <c r="F5835" s="245" t="s">
        <v>44</v>
      </c>
      <c r="G5835" s="245" t="s">
        <v>13746</v>
      </c>
      <c r="H5835" s="245" t="s">
        <v>13747</v>
      </c>
      <c r="I5835" s="245" t="s">
        <v>11</v>
      </c>
      <c r="J5835" s="245" t="s">
        <v>569</v>
      </c>
      <c r="K5835" s="246" t="s">
        <v>21494</v>
      </c>
      <c r="L5835" s="245" t="s">
        <v>568</v>
      </c>
    </row>
    <row r="5836" spans="1:12" x14ac:dyDescent="0.25">
      <c r="A5836" s="245" t="s">
        <v>1722</v>
      </c>
      <c r="B5836" s="245" t="s">
        <v>1721</v>
      </c>
      <c r="C5836" s="245" t="s">
        <v>1720</v>
      </c>
      <c r="D5836" s="245" t="s">
        <v>1719</v>
      </c>
      <c r="E5836" s="246" t="s">
        <v>44</v>
      </c>
      <c r="F5836" s="245" t="s">
        <v>44</v>
      </c>
      <c r="G5836" s="245" t="s">
        <v>13748</v>
      </c>
      <c r="H5836" s="245" t="s">
        <v>13749</v>
      </c>
      <c r="I5836" s="245" t="s">
        <v>11</v>
      </c>
      <c r="J5836" s="245" t="s">
        <v>569</v>
      </c>
      <c r="K5836" s="246" t="s">
        <v>21495</v>
      </c>
      <c r="L5836" s="245" t="s">
        <v>568</v>
      </c>
    </row>
    <row r="5837" spans="1:12" x14ac:dyDescent="0.25">
      <c r="A5837" s="245" t="s">
        <v>1722</v>
      </c>
      <c r="B5837" s="245" t="s">
        <v>1721</v>
      </c>
      <c r="C5837" s="245" t="s">
        <v>1720</v>
      </c>
      <c r="D5837" s="245" t="s">
        <v>1719</v>
      </c>
      <c r="E5837" s="246" t="s">
        <v>44</v>
      </c>
      <c r="F5837" s="245" t="s">
        <v>44</v>
      </c>
      <c r="G5837" s="245" t="s">
        <v>13750</v>
      </c>
      <c r="H5837" s="245" t="s">
        <v>13751</v>
      </c>
      <c r="I5837" s="245" t="s">
        <v>11</v>
      </c>
      <c r="J5837" s="245" t="s">
        <v>569</v>
      </c>
      <c r="K5837" s="246" t="s">
        <v>21496</v>
      </c>
      <c r="L5837" s="245" t="s">
        <v>568</v>
      </c>
    </row>
    <row r="5838" spans="1:12" x14ac:dyDescent="0.25">
      <c r="A5838" s="245" t="s">
        <v>1664</v>
      </c>
      <c r="B5838" s="245" t="s">
        <v>1663</v>
      </c>
      <c r="C5838" s="245" t="s">
        <v>1717</v>
      </c>
      <c r="D5838" s="245" t="s">
        <v>1716</v>
      </c>
      <c r="E5838" s="246" t="s">
        <v>44</v>
      </c>
      <c r="F5838" s="245" t="s">
        <v>44</v>
      </c>
      <c r="G5838" s="245" t="s">
        <v>13752</v>
      </c>
      <c r="H5838" s="245" t="s">
        <v>13753</v>
      </c>
      <c r="I5838" s="245" t="s">
        <v>11</v>
      </c>
      <c r="J5838" s="245" t="s">
        <v>569</v>
      </c>
      <c r="K5838" s="246" t="s">
        <v>16191</v>
      </c>
      <c r="L5838" s="245" t="s">
        <v>568</v>
      </c>
    </row>
    <row r="5839" spans="1:12" x14ac:dyDescent="0.25">
      <c r="A5839" s="245" t="s">
        <v>1664</v>
      </c>
      <c r="B5839" s="245" t="s">
        <v>1663</v>
      </c>
      <c r="C5839" s="245" t="s">
        <v>1717</v>
      </c>
      <c r="D5839" s="245" t="s">
        <v>1716</v>
      </c>
      <c r="E5839" s="246" t="s">
        <v>44</v>
      </c>
      <c r="F5839" s="245" t="s">
        <v>44</v>
      </c>
      <c r="G5839" s="245" t="s">
        <v>13756</v>
      </c>
      <c r="H5839" s="245" t="s">
        <v>13757</v>
      </c>
      <c r="I5839" s="245" t="s">
        <v>11</v>
      </c>
      <c r="J5839" s="245" t="s">
        <v>569</v>
      </c>
      <c r="K5839" s="246" t="s">
        <v>10155</v>
      </c>
      <c r="L5839" s="245" t="s">
        <v>568</v>
      </c>
    </row>
    <row r="5840" spans="1:12" x14ac:dyDescent="0.25">
      <c r="A5840" s="245" t="s">
        <v>1664</v>
      </c>
      <c r="B5840" s="245" t="s">
        <v>1663</v>
      </c>
      <c r="C5840" s="245" t="s">
        <v>1717</v>
      </c>
      <c r="D5840" s="245" t="s">
        <v>1716</v>
      </c>
      <c r="E5840" s="246" t="s">
        <v>44</v>
      </c>
      <c r="F5840" s="245" t="s">
        <v>44</v>
      </c>
      <c r="G5840" s="245" t="s">
        <v>13758</v>
      </c>
      <c r="H5840" s="245" t="s">
        <v>13759</v>
      </c>
      <c r="I5840" s="245" t="s">
        <v>11</v>
      </c>
      <c r="J5840" s="245" t="s">
        <v>569</v>
      </c>
      <c r="K5840" s="246" t="s">
        <v>21497</v>
      </c>
      <c r="L5840" s="245" t="s">
        <v>568</v>
      </c>
    </row>
    <row r="5841" spans="1:12" x14ac:dyDescent="0.25">
      <c r="A5841" s="245" t="s">
        <v>1664</v>
      </c>
      <c r="B5841" s="245" t="s">
        <v>1663</v>
      </c>
      <c r="C5841" s="245" t="s">
        <v>1717</v>
      </c>
      <c r="D5841" s="245" t="s">
        <v>1716</v>
      </c>
      <c r="E5841" s="246" t="s">
        <v>44</v>
      </c>
      <c r="F5841" s="245" t="s">
        <v>44</v>
      </c>
      <c r="G5841" s="245" t="s">
        <v>13760</v>
      </c>
      <c r="H5841" s="245" t="s">
        <v>13761</v>
      </c>
      <c r="I5841" s="245" t="s">
        <v>11</v>
      </c>
      <c r="J5841" s="245" t="s">
        <v>569</v>
      </c>
      <c r="K5841" s="246" t="s">
        <v>21498</v>
      </c>
      <c r="L5841" s="245" t="s">
        <v>568</v>
      </c>
    </row>
    <row r="5842" spans="1:12" x14ac:dyDescent="0.25">
      <c r="A5842" s="245" t="s">
        <v>1664</v>
      </c>
      <c r="B5842" s="245" t="s">
        <v>1663</v>
      </c>
      <c r="C5842" s="245" t="s">
        <v>1717</v>
      </c>
      <c r="D5842" s="245" t="s">
        <v>1716</v>
      </c>
      <c r="E5842" s="246" t="s">
        <v>44</v>
      </c>
      <c r="F5842" s="245" t="s">
        <v>44</v>
      </c>
      <c r="G5842" s="245" t="s">
        <v>13762</v>
      </c>
      <c r="H5842" s="245" t="s">
        <v>13763</v>
      </c>
      <c r="I5842" s="245" t="s">
        <v>11</v>
      </c>
      <c r="J5842" s="245" t="s">
        <v>569</v>
      </c>
      <c r="K5842" s="246" t="s">
        <v>16325</v>
      </c>
      <c r="L5842" s="245" t="s">
        <v>568</v>
      </c>
    </row>
    <row r="5843" spans="1:12" x14ac:dyDescent="0.25">
      <c r="A5843" s="245" t="s">
        <v>1664</v>
      </c>
      <c r="B5843" s="245" t="s">
        <v>1663</v>
      </c>
      <c r="C5843" s="245" t="s">
        <v>1717</v>
      </c>
      <c r="D5843" s="245" t="s">
        <v>1716</v>
      </c>
      <c r="E5843" s="246" t="s">
        <v>44</v>
      </c>
      <c r="F5843" s="245" t="s">
        <v>44</v>
      </c>
      <c r="G5843" s="245" t="s">
        <v>13764</v>
      </c>
      <c r="H5843" s="245" t="s">
        <v>13765</v>
      </c>
      <c r="I5843" s="245" t="s">
        <v>12</v>
      </c>
      <c r="J5843" s="245" t="s">
        <v>569</v>
      </c>
      <c r="K5843" s="246" t="s">
        <v>21499</v>
      </c>
      <c r="L5843" s="245" t="s">
        <v>568</v>
      </c>
    </row>
    <row r="5844" spans="1:12" x14ac:dyDescent="0.25">
      <c r="A5844" s="245" t="s">
        <v>1664</v>
      </c>
      <c r="B5844" s="245" t="s">
        <v>1663</v>
      </c>
      <c r="C5844" s="245" t="s">
        <v>1717</v>
      </c>
      <c r="D5844" s="245" t="s">
        <v>1716</v>
      </c>
      <c r="E5844" s="246" t="s">
        <v>44</v>
      </c>
      <c r="F5844" s="245" t="s">
        <v>44</v>
      </c>
      <c r="G5844" s="245" t="s">
        <v>13766</v>
      </c>
      <c r="H5844" s="245" t="s">
        <v>13767</v>
      </c>
      <c r="I5844" s="245" t="s">
        <v>12</v>
      </c>
      <c r="J5844" s="245" t="s">
        <v>569</v>
      </c>
      <c r="K5844" s="246" t="s">
        <v>11816</v>
      </c>
      <c r="L5844" s="245" t="s">
        <v>568</v>
      </c>
    </row>
    <row r="5845" spans="1:12" x14ac:dyDescent="0.25">
      <c r="A5845" s="245" t="s">
        <v>1664</v>
      </c>
      <c r="B5845" s="245" t="s">
        <v>1663</v>
      </c>
      <c r="C5845" s="245" t="s">
        <v>1717</v>
      </c>
      <c r="D5845" s="245" t="s">
        <v>1716</v>
      </c>
      <c r="E5845" s="246" t="s">
        <v>44</v>
      </c>
      <c r="F5845" s="245" t="s">
        <v>44</v>
      </c>
      <c r="G5845" s="245" t="s">
        <v>13768</v>
      </c>
      <c r="H5845" s="245" t="s">
        <v>13769</v>
      </c>
      <c r="I5845" s="245" t="s">
        <v>12</v>
      </c>
      <c r="J5845" s="245" t="s">
        <v>569</v>
      </c>
      <c r="K5845" s="246" t="s">
        <v>21500</v>
      </c>
      <c r="L5845" s="245" t="s">
        <v>568</v>
      </c>
    </row>
    <row r="5846" spans="1:12" x14ac:dyDescent="0.25">
      <c r="A5846" s="245" t="s">
        <v>1664</v>
      </c>
      <c r="B5846" s="245" t="s">
        <v>1663</v>
      </c>
      <c r="C5846" s="245" t="s">
        <v>1717</v>
      </c>
      <c r="D5846" s="245" t="s">
        <v>1716</v>
      </c>
      <c r="E5846" s="246" t="s">
        <v>44</v>
      </c>
      <c r="F5846" s="245" t="s">
        <v>44</v>
      </c>
      <c r="G5846" s="245" t="s">
        <v>13770</v>
      </c>
      <c r="H5846" s="245" t="s">
        <v>13771</v>
      </c>
      <c r="I5846" s="245" t="s">
        <v>12</v>
      </c>
      <c r="J5846" s="245" t="s">
        <v>569</v>
      </c>
      <c r="K5846" s="246" t="s">
        <v>21501</v>
      </c>
      <c r="L5846" s="245" t="s">
        <v>568</v>
      </c>
    </row>
    <row r="5847" spans="1:12" x14ac:dyDescent="0.25">
      <c r="A5847" s="245" t="s">
        <v>1664</v>
      </c>
      <c r="B5847" s="245" t="s">
        <v>1663</v>
      </c>
      <c r="C5847" s="245" t="s">
        <v>1717</v>
      </c>
      <c r="D5847" s="245" t="s">
        <v>1716</v>
      </c>
      <c r="E5847" s="246" t="s">
        <v>44</v>
      </c>
      <c r="F5847" s="245" t="s">
        <v>44</v>
      </c>
      <c r="G5847" s="245" t="s">
        <v>13772</v>
      </c>
      <c r="H5847" s="245" t="s">
        <v>13773</v>
      </c>
      <c r="I5847" s="245" t="s">
        <v>12</v>
      </c>
      <c r="J5847" s="245" t="s">
        <v>569</v>
      </c>
      <c r="K5847" s="246" t="s">
        <v>21502</v>
      </c>
      <c r="L5847" s="245" t="s">
        <v>568</v>
      </c>
    </row>
    <row r="5848" spans="1:12" x14ac:dyDescent="0.25">
      <c r="A5848" s="245" t="s">
        <v>1664</v>
      </c>
      <c r="B5848" s="245" t="s">
        <v>1663</v>
      </c>
      <c r="C5848" s="245" t="s">
        <v>1717</v>
      </c>
      <c r="D5848" s="245" t="s">
        <v>1716</v>
      </c>
      <c r="E5848" s="246" t="s">
        <v>44</v>
      </c>
      <c r="F5848" s="245" t="s">
        <v>44</v>
      </c>
      <c r="G5848" s="245" t="s">
        <v>13774</v>
      </c>
      <c r="H5848" s="245" t="s">
        <v>13775</v>
      </c>
      <c r="I5848" s="245" t="s">
        <v>12</v>
      </c>
      <c r="J5848" s="245" t="s">
        <v>569</v>
      </c>
      <c r="K5848" s="246" t="s">
        <v>21503</v>
      </c>
      <c r="L5848" s="245" t="s">
        <v>568</v>
      </c>
    </row>
    <row r="5849" spans="1:12" x14ac:dyDescent="0.25">
      <c r="A5849" s="245" t="s">
        <v>1664</v>
      </c>
      <c r="B5849" s="245" t="s">
        <v>1663</v>
      </c>
      <c r="C5849" s="245" t="s">
        <v>1717</v>
      </c>
      <c r="D5849" s="245" t="s">
        <v>1716</v>
      </c>
      <c r="E5849" s="246" t="s">
        <v>44</v>
      </c>
      <c r="F5849" s="245" t="s">
        <v>44</v>
      </c>
      <c r="G5849" s="245" t="s">
        <v>13776</v>
      </c>
      <c r="H5849" s="245" t="s">
        <v>13777</v>
      </c>
      <c r="I5849" s="245" t="s">
        <v>12</v>
      </c>
      <c r="J5849" s="245" t="s">
        <v>569</v>
      </c>
      <c r="K5849" s="246" t="s">
        <v>21504</v>
      </c>
      <c r="L5849" s="245" t="s">
        <v>568</v>
      </c>
    </row>
    <row r="5850" spans="1:12" x14ac:dyDescent="0.25">
      <c r="A5850" s="245" t="s">
        <v>1664</v>
      </c>
      <c r="B5850" s="245" t="s">
        <v>1663</v>
      </c>
      <c r="C5850" s="245" t="s">
        <v>1717</v>
      </c>
      <c r="D5850" s="245" t="s">
        <v>1716</v>
      </c>
      <c r="E5850" s="246" t="s">
        <v>44</v>
      </c>
      <c r="F5850" s="245" t="s">
        <v>44</v>
      </c>
      <c r="G5850" s="245" t="s">
        <v>13778</v>
      </c>
      <c r="H5850" s="245" t="s">
        <v>21505</v>
      </c>
      <c r="I5850" s="245" t="s">
        <v>12</v>
      </c>
      <c r="J5850" s="245" t="s">
        <v>569</v>
      </c>
      <c r="K5850" s="246" t="s">
        <v>21506</v>
      </c>
      <c r="L5850" s="245" t="s">
        <v>568</v>
      </c>
    </row>
    <row r="5851" spans="1:12" x14ac:dyDescent="0.25">
      <c r="A5851" s="245" t="s">
        <v>1664</v>
      </c>
      <c r="B5851" s="245" t="s">
        <v>1663</v>
      </c>
      <c r="C5851" s="245" t="s">
        <v>1717</v>
      </c>
      <c r="D5851" s="245" t="s">
        <v>1716</v>
      </c>
      <c r="E5851" s="246" t="s">
        <v>44</v>
      </c>
      <c r="F5851" s="245" t="s">
        <v>44</v>
      </c>
      <c r="G5851" s="245" t="s">
        <v>13779</v>
      </c>
      <c r="H5851" s="245" t="s">
        <v>21507</v>
      </c>
      <c r="I5851" s="245" t="s">
        <v>12</v>
      </c>
      <c r="J5851" s="245" t="s">
        <v>569</v>
      </c>
      <c r="K5851" s="246" t="s">
        <v>21508</v>
      </c>
      <c r="L5851" s="245" t="s">
        <v>568</v>
      </c>
    </row>
    <row r="5852" spans="1:12" x14ac:dyDescent="0.25">
      <c r="A5852" s="245" t="s">
        <v>1664</v>
      </c>
      <c r="B5852" s="245" t="s">
        <v>1663</v>
      </c>
      <c r="C5852" s="245" t="s">
        <v>1717</v>
      </c>
      <c r="D5852" s="245" t="s">
        <v>1716</v>
      </c>
      <c r="E5852" s="246" t="s">
        <v>44</v>
      </c>
      <c r="F5852" s="245" t="s">
        <v>44</v>
      </c>
      <c r="G5852" s="245" t="s">
        <v>13780</v>
      </c>
      <c r="H5852" s="245" t="s">
        <v>21509</v>
      </c>
      <c r="I5852" s="245" t="s">
        <v>12</v>
      </c>
      <c r="J5852" s="245" t="s">
        <v>569</v>
      </c>
      <c r="K5852" s="246" t="s">
        <v>21510</v>
      </c>
      <c r="L5852" s="245" t="s">
        <v>568</v>
      </c>
    </row>
    <row r="5853" spans="1:12" x14ac:dyDescent="0.25">
      <c r="A5853" s="245" t="s">
        <v>1664</v>
      </c>
      <c r="B5853" s="245" t="s">
        <v>1663</v>
      </c>
      <c r="C5853" s="245" t="s">
        <v>1717</v>
      </c>
      <c r="D5853" s="245" t="s">
        <v>1716</v>
      </c>
      <c r="E5853" s="246" t="s">
        <v>44</v>
      </c>
      <c r="F5853" s="245" t="s">
        <v>44</v>
      </c>
      <c r="G5853" s="245" t="s">
        <v>13781</v>
      </c>
      <c r="H5853" s="245" t="s">
        <v>13782</v>
      </c>
      <c r="I5853" s="245" t="s">
        <v>12</v>
      </c>
      <c r="J5853" s="245" t="s">
        <v>569</v>
      </c>
      <c r="K5853" s="246" t="s">
        <v>21511</v>
      </c>
      <c r="L5853" s="245" t="s">
        <v>568</v>
      </c>
    </row>
    <row r="5854" spans="1:12" x14ac:dyDescent="0.25">
      <c r="A5854" s="245" t="s">
        <v>1664</v>
      </c>
      <c r="B5854" s="245" t="s">
        <v>1663</v>
      </c>
      <c r="C5854" s="245" t="s">
        <v>1717</v>
      </c>
      <c r="D5854" s="245" t="s">
        <v>1716</v>
      </c>
      <c r="E5854" s="246" t="s">
        <v>44</v>
      </c>
      <c r="F5854" s="245" t="s">
        <v>44</v>
      </c>
      <c r="G5854" s="245" t="s">
        <v>13783</v>
      </c>
      <c r="H5854" s="245" t="s">
        <v>13784</v>
      </c>
      <c r="I5854" s="245" t="s">
        <v>12</v>
      </c>
      <c r="J5854" s="245" t="s">
        <v>569</v>
      </c>
      <c r="K5854" s="246" t="s">
        <v>21512</v>
      </c>
      <c r="L5854" s="245" t="s">
        <v>568</v>
      </c>
    </row>
    <row r="5855" spans="1:12" x14ac:dyDescent="0.25">
      <c r="A5855" s="245" t="s">
        <v>1664</v>
      </c>
      <c r="B5855" s="245" t="s">
        <v>1663</v>
      </c>
      <c r="C5855" s="245" t="s">
        <v>1717</v>
      </c>
      <c r="D5855" s="245" t="s">
        <v>1716</v>
      </c>
      <c r="E5855" s="246" t="s">
        <v>44</v>
      </c>
      <c r="F5855" s="245" t="s">
        <v>44</v>
      </c>
      <c r="G5855" s="245" t="s">
        <v>13785</v>
      </c>
      <c r="H5855" s="245" t="s">
        <v>13786</v>
      </c>
      <c r="I5855" s="245" t="s">
        <v>12</v>
      </c>
      <c r="J5855" s="245" t="s">
        <v>569</v>
      </c>
      <c r="K5855" s="246" t="s">
        <v>21513</v>
      </c>
      <c r="L5855" s="245" t="s">
        <v>568</v>
      </c>
    </row>
    <row r="5856" spans="1:12" x14ac:dyDescent="0.25">
      <c r="A5856" s="245" t="s">
        <v>1664</v>
      </c>
      <c r="B5856" s="245" t="s">
        <v>1663</v>
      </c>
      <c r="C5856" s="245" t="s">
        <v>1717</v>
      </c>
      <c r="D5856" s="245" t="s">
        <v>1716</v>
      </c>
      <c r="E5856" s="246" t="s">
        <v>44</v>
      </c>
      <c r="F5856" s="245" t="s">
        <v>44</v>
      </c>
      <c r="G5856" s="245" t="s">
        <v>13787</v>
      </c>
      <c r="H5856" s="245" t="s">
        <v>13788</v>
      </c>
      <c r="I5856" s="245" t="s">
        <v>12</v>
      </c>
      <c r="J5856" s="245" t="s">
        <v>569</v>
      </c>
      <c r="K5856" s="246" t="s">
        <v>21514</v>
      </c>
      <c r="L5856" s="245" t="s">
        <v>568</v>
      </c>
    </row>
    <row r="5857" spans="1:12" x14ac:dyDescent="0.25">
      <c r="A5857" s="245" t="s">
        <v>1664</v>
      </c>
      <c r="B5857" s="245" t="s">
        <v>1663</v>
      </c>
      <c r="C5857" s="245" t="s">
        <v>1717</v>
      </c>
      <c r="D5857" s="245" t="s">
        <v>1716</v>
      </c>
      <c r="E5857" s="246" t="s">
        <v>44</v>
      </c>
      <c r="F5857" s="245" t="s">
        <v>44</v>
      </c>
      <c r="G5857" s="245" t="s">
        <v>13789</v>
      </c>
      <c r="H5857" s="245" t="s">
        <v>13790</v>
      </c>
      <c r="I5857" s="245" t="s">
        <v>12</v>
      </c>
      <c r="J5857" s="245" t="s">
        <v>569</v>
      </c>
      <c r="K5857" s="246" t="s">
        <v>10468</v>
      </c>
      <c r="L5857" s="245" t="s">
        <v>568</v>
      </c>
    </row>
    <row r="5858" spans="1:12" x14ac:dyDescent="0.25">
      <c r="A5858" s="245" t="s">
        <v>1664</v>
      </c>
      <c r="B5858" s="245" t="s">
        <v>1663</v>
      </c>
      <c r="C5858" s="245" t="s">
        <v>1717</v>
      </c>
      <c r="D5858" s="245" t="s">
        <v>1716</v>
      </c>
      <c r="E5858" s="246" t="s">
        <v>44</v>
      </c>
      <c r="F5858" s="245" t="s">
        <v>44</v>
      </c>
      <c r="G5858" s="245" t="s">
        <v>13791</v>
      </c>
      <c r="H5858" s="245" t="s">
        <v>13792</v>
      </c>
      <c r="I5858" s="245" t="s">
        <v>12</v>
      </c>
      <c r="J5858" s="245" t="s">
        <v>569</v>
      </c>
      <c r="K5858" s="246" t="s">
        <v>17093</v>
      </c>
      <c r="L5858" s="245" t="s">
        <v>568</v>
      </c>
    </row>
    <row r="5859" spans="1:12" x14ac:dyDescent="0.25">
      <c r="A5859" s="245" t="s">
        <v>1664</v>
      </c>
      <c r="B5859" s="245" t="s">
        <v>1663</v>
      </c>
      <c r="C5859" s="245" t="s">
        <v>1717</v>
      </c>
      <c r="D5859" s="245" t="s">
        <v>1716</v>
      </c>
      <c r="E5859" s="246" t="s">
        <v>44</v>
      </c>
      <c r="F5859" s="245" t="s">
        <v>44</v>
      </c>
      <c r="G5859" s="245" t="s">
        <v>13793</v>
      </c>
      <c r="H5859" s="245" t="s">
        <v>13794</v>
      </c>
      <c r="I5859" s="245" t="s">
        <v>12</v>
      </c>
      <c r="J5859" s="245" t="s">
        <v>569</v>
      </c>
      <c r="K5859" s="246" t="s">
        <v>21515</v>
      </c>
      <c r="L5859" s="245" t="s">
        <v>568</v>
      </c>
    </row>
    <row r="5860" spans="1:12" x14ac:dyDescent="0.25">
      <c r="A5860" s="245" t="s">
        <v>1664</v>
      </c>
      <c r="B5860" s="245" t="s">
        <v>1663</v>
      </c>
      <c r="C5860" s="245" t="s">
        <v>1717</v>
      </c>
      <c r="D5860" s="245" t="s">
        <v>1716</v>
      </c>
      <c r="E5860" s="246" t="s">
        <v>44</v>
      </c>
      <c r="F5860" s="245" t="s">
        <v>44</v>
      </c>
      <c r="G5860" s="245" t="s">
        <v>13795</v>
      </c>
      <c r="H5860" s="245" t="s">
        <v>13796</v>
      </c>
      <c r="I5860" s="245" t="s">
        <v>12</v>
      </c>
      <c r="J5860" s="245" t="s">
        <v>569</v>
      </c>
      <c r="K5860" s="246" t="s">
        <v>21516</v>
      </c>
      <c r="L5860" s="245" t="s">
        <v>568</v>
      </c>
    </row>
    <row r="5861" spans="1:12" x14ac:dyDescent="0.25">
      <c r="A5861" s="245" t="s">
        <v>1664</v>
      </c>
      <c r="B5861" s="245" t="s">
        <v>1663</v>
      </c>
      <c r="C5861" s="245" t="s">
        <v>1717</v>
      </c>
      <c r="D5861" s="245" t="s">
        <v>1716</v>
      </c>
      <c r="E5861" s="246" t="s">
        <v>44</v>
      </c>
      <c r="F5861" s="245" t="s">
        <v>44</v>
      </c>
      <c r="G5861" s="245" t="s">
        <v>13797</v>
      </c>
      <c r="H5861" s="245" t="s">
        <v>13798</v>
      </c>
      <c r="I5861" s="245" t="s">
        <v>12</v>
      </c>
      <c r="J5861" s="245" t="s">
        <v>569</v>
      </c>
      <c r="K5861" s="246" t="s">
        <v>21517</v>
      </c>
      <c r="L5861" s="245" t="s">
        <v>568</v>
      </c>
    </row>
    <row r="5862" spans="1:12" x14ac:dyDescent="0.25">
      <c r="A5862" s="245" t="s">
        <v>1664</v>
      </c>
      <c r="B5862" s="245" t="s">
        <v>1663</v>
      </c>
      <c r="C5862" s="245" t="s">
        <v>1717</v>
      </c>
      <c r="D5862" s="245" t="s">
        <v>1716</v>
      </c>
      <c r="E5862" s="246" t="s">
        <v>44</v>
      </c>
      <c r="F5862" s="245" t="s">
        <v>44</v>
      </c>
      <c r="G5862" s="245" t="s">
        <v>13799</v>
      </c>
      <c r="H5862" s="245" t="s">
        <v>13800</v>
      </c>
      <c r="I5862" s="245" t="s">
        <v>12</v>
      </c>
      <c r="J5862" s="245" t="s">
        <v>569</v>
      </c>
      <c r="K5862" s="246" t="s">
        <v>21518</v>
      </c>
      <c r="L5862" s="245" t="s">
        <v>568</v>
      </c>
    </row>
    <row r="5863" spans="1:12" x14ac:dyDescent="0.25">
      <c r="A5863" s="245" t="s">
        <v>1664</v>
      </c>
      <c r="B5863" s="245" t="s">
        <v>1663</v>
      </c>
      <c r="C5863" s="245" t="s">
        <v>1717</v>
      </c>
      <c r="D5863" s="245" t="s">
        <v>1716</v>
      </c>
      <c r="E5863" s="246" t="s">
        <v>44</v>
      </c>
      <c r="F5863" s="245" t="s">
        <v>44</v>
      </c>
      <c r="G5863" s="245" t="s">
        <v>13801</v>
      </c>
      <c r="H5863" s="245" t="s">
        <v>13802</v>
      </c>
      <c r="I5863" s="245" t="s">
        <v>12</v>
      </c>
      <c r="J5863" s="245" t="s">
        <v>569</v>
      </c>
      <c r="K5863" s="246" t="s">
        <v>8827</v>
      </c>
      <c r="L5863" s="245" t="s">
        <v>568</v>
      </c>
    </row>
    <row r="5864" spans="1:12" x14ac:dyDescent="0.25">
      <c r="A5864" s="245" t="s">
        <v>1664</v>
      </c>
      <c r="B5864" s="245" t="s">
        <v>1663</v>
      </c>
      <c r="C5864" s="245" t="s">
        <v>1717</v>
      </c>
      <c r="D5864" s="245" t="s">
        <v>1716</v>
      </c>
      <c r="E5864" s="246" t="s">
        <v>44</v>
      </c>
      <c r="F5864" s="245" t="s">
        <v>44</v>
      </c>
      <c r="G5864" s="245" t="s">
        <v>13803</v>
      </c>
      <c r="H5864" s="245" t="s">
        <v>21519</v>
      </c>
      <c r="I5864" s="245" t="s">
        <v>12</v>
      </c>
      <c r="J5864" s="245" t="s">
        <v>569</v>
      </c>
      <c r="K5864" s="246" t="s">
        <v>21520</v>
      </c>
      <c r="L5864" s="245" t="s">
        <v>568</v>
      </c>
    </row>
    <row r="5865" spans="1:12" x14ac:dyDescent="0.25">
      <c r="A5865" s="245" t="s">
        <v>1664</v>
      </c>
      <c r="B5865" s="245" t="s">
        <v>1663</v>
      </c>
      <c r="C5865" s="245" t="s">
        <v>1717</v>
      </c>
      <c r="D5865" s="245" t="s">
        <v>1716</v>
      </c>
      <c r="E5865" s="246" t="s">
        <v>44</v>
      </c>
      <c r="F5865" s="245" t="s">
        <v>44</v>
      </c>
      <c r="G5865" s="245" t="s">
        <v>13804</v>
      </c>
      <c r="H5865" s="245" t="s">
        <v>21521</v>
      </c>
      <c r="I5865" s="245" t="s">
        <v>12</v>
      </c>
      <c r="J5865" s="245" t="s">
        <v>569</v>
      </c>
      <c r="K5865" s="246" t="s">
        <v>21522</v>
      </c>
      <c r="L5865" s="245" t="s">
        <v>568</v>
      </c>
    </row>
    <row r="5866" spans="1:12" x14ac:dyDescent="0.25">
      <c r="A5866" s="245" t="s">
        <v>1664</v>
      </c>
      <c r="B5866" s="245" t="s">
        <v>1663</v>
      </c>
      <c r="C5866" s="245" t="s">
        <v>1717</v>
      </c>
      <c r="D5866" s="245" t="s">
        <v>1716</v>
      </c>
      <c r="E5866" s="246" t="s">
        <v>44</v>
      </c>
      <c r="F5866" s="245" t="s">
        <v>44</v>
      </c>
      <c r="G5866" s="245" t="s">
        <v>13805</v>
      </c>
      <c r="H5866" s="245" t="s">
        <v>21523</v>
      </c>
      <c r="I5866" s="245" t="s">
        <v>12</v>
      </c>
      <c r="J5866" s="245" t="s">
        <v>569</v>
      </c>
      <c r="K5866" s="246" t="s">
        <v>21524</v>
      </c>
      <c r="L5866" s="245" t="s">
        <v>568</v>
      </c>
    </row>
    <row r="5867" spans="1:12" x14ac:dyDescent="0.25">
      <c r="A5867" s="245" t="s">
        <v>1664</v>
      </c>
      <c r="B5867" s="245" t="s">
        <v>1663</v>
      </c>
      <c r="C5867" s="245" t="s">
        <v>1717</v>
      </c>
      <c r="D5867" s="245" t="s">
        <v>1716</v>
      </c>
      <c r="E5867" s="246" t="s">
        <v>44</v>
      </c>
      <c r="F5867" s="245" t="s">
        <v>44</v>
      </c>
      <c r="G5867" s="245" t="s">
        <v>13807</v>
      </c>
      <c r="H5867" s="245" t="s">
        <v>13808</v>
      </c>
      <c r="I5867" s="245" t="s">
        <v>12</v>
      </c>
      <c r="J5867" s="245" t="s">
        <v>569</v>
      </c>
      <c r="K5867" s="246" t="s">
        <v>21525</v>
      </c>
      <c r="L5867" s="245" t="s">
        <v>568</v>
      </c>
    </row>
    <row r="5868" spans="1:12" x14ac:dyDescent="0.25">
      <c r="A5868" s="245" t="s">
        <v>1664</v>
      </c>
      <c r="B5868" s="245" t="s">
        <v>1663</v>
      </c>
      <c r="C5868" s="245" t="s">
        <v>1717</v>
      </c>
      <c r="D5868" s="245" t="s">
        <v>1716</v>
      </c>
      <c r="E5868" s="246" t="s">
        <v>44</v>
      </c>
      <c r="F5868" s="245" t="s">
        <v>44</v>
      </c>
      <c r="G5868" s="245" t="s">
        <v>13810</v>
      </c>
      <c r="H5868" s="245" t="s">
        <v>13811</v>
      </c>
      <c r="I5868" s="245" t="s">
        <v>12</v>
      </c>
      <c r="J5868" s="245" t="s">
        <v>569</v>
      </c>
      <c r="K5868" s="246" t="s">
        <v>21526</v>
      </c>
      <c r="L5868" s="245" t="s">
        <v>568</v>
      </c>
    </row>
    <row r="5869" spans="1:12" x14ac:dyDescent="0.25">
      <c r="A5869" s="245" t="s">
        <v>1664</v>
      </c>
      <c r="B5869" s="245" t="s">
        <v>1663</v>
      </c>
      <c r="C5869" s="245" t="s">
        <v>1717</v>
      </c>
      <c r="D5869" s="245" t="s">
        <v>1716</v>
      </c>
      <c r="E5869" s="246" t="s">
        <v>44</v>
      </c>
      <c r="F5869" s="245" t="s">
        <v>44</v>
      </c>
      <c r="G5869" s="245" t="s">
        <v>13812</v>
      </c>
      <c r="H5869" s="245" t="s">
        <v>13813</v>
      </c>
      <c r="I5869" s="245" t="s">
        <v>12</v>
      </c>
      <c r="J5869" s="245" t="s">
        <v>569</v>
      </c>
      <c r="K5869" s="246" t="s">
        <v>21527</v>
      </c>
      <c r="L5869" s="245" t="s">
        <v>568</v>
      </c>
    </row>
    <row r="5870" spans="1:12" x14ac:dyDescent="0.25">
      <c r="A5870" s="245" t="s">
        <v>1664</v>
      </c>
      <c r="B5870" s="245" t="s">
        <v>1663</v>
      </c>
      <c r="C5870" s="245" t="s">
        <v>1717</v>
      </c>
      <c r="D5870" s="245" t="s">
        <v>1716</v>
      </c>
      <c r="E5870" s="246" t="s">
        <v>44</v>
      </c>
      <c r="F5870" s="245" t="s">
        <v>44</v>
      </c>
      <c r="G5870" s="245" t="s">
        <v>13814</v>
      </c>
      <c r="H5870" s="245" t="s">
        <v>13815</v>
      </c>
      <c r="I5870" s="245" t="s">
        <v>12</v>
      </c>
      <c r="J5870" s="245" t="s">
        <v>569</v>
      </c>
      <c r="K5870" s="246" t="s">
        <v>21528</v>
      </c>
      <c r="L5870" s="245" t="s">
        <v>568</v>
      </c>
    </row>
    <row r="5871" spans="1:12" x14ac:dyDescent="0.25">
      <c r="A5871" s="245" t="s">
        <v>1664</v>
      </c>
      <c r="B5871" s="245" t="s">
        <v>1663</v>
      </c>
      <c r="C5871" s="245" t="s">
        <v>1717</v>
      </c>
      <c r="D5871" s="245" t="s">
        <v>1716</v>
      </c>
      <c r="E5871" s="246" t="s">
        <v>44</v>
      </c>
      <c r="F5871" s="245" t="s">
        <v>44</v>
      </c>
      <c r="G5871" s="245" t="s">
        <v>13816</v>
      </c>
      <c r="H5871" s="245" t="s">
        <v>13817</v>
      </c>
      <c r="I5871" s="245" t="s">
        <v>11</v>
      </c>
      <c r="J5871" s="245" t="s">
        <v>569</v>
      </c>
      <c r="K5871" s="246" t="s">
        <v>21529</v>
      </c>
      <c r="L5871" s="245" t="s">
        <v>568</v>
      </c>
    </row>
    <row r="5872" spans="1:12" x14ac:dyDescent="0.25">
      <c r="A5872" s="245" t="s">
        <v>1664</v>
      </c>
      <c r="B5872" s="245" t="s">
        <v>1663</v>
      </c>
      <c r="C5872" s="245" t="s">
        <v>1717</v>
      </c>
      <c r="D5872" s="245" t="s">
        <v>1716</v>
      </c>
      <c r="E5872" s="246" t="s">
        <v>44</v>
      </c>
      <c r="F5872" s="245" t="s">
        <v>44</v>
      </c>
      <c r="G5872" s="245" t="s">
        <v>13819</v>
      </c>
      <c r="H5872" s="245" t="s">
        <v>13820</v>
      </c>
      <c r="I5872" s="245" t="s">
        <v>11</v>
      </c>
      <c r="J5872" s="245" t="s">
        <v>569</v>
      </c>
      <c r="K5872" s="246" t="s">
        <v>16137</v>
      </c>
      <c r="L5872" s="245" t="s">
        <v>568</v>
      </c>
    </row>
    <row r="5873" spans="1:12" x14ac:dyDescent="0.25">
      <c r="A5873" s="245" t="s">
        <v>1664</v>
      </c>
      <c r="B5873" s="245" t="s">
        <v>1663</v>
      </c>
      <c r="C5873" s="245" t="s">
        <v>1717</v>
      </c>
      <c r="D5873" s="245" t="s">
        <v>1716</v>
      </c>
      <c r="E5873" s="246" t="s">
        <v>44</v>
      </c>
      <c r="F5873" s="245" t="s">
        <v>44</v>
      </c>
      <c r="G5873" s="245" t="s">
        <v>13821</v>
      </c>
      <c r="H5873" s="245" t="s">
        <v>13822</v>
      </c>
      <c r="I5873" s="245" t="s">
        <v>11</v>
      </c>
      <c r="J5873" s="245" t="s">
        <v>569</v>
      </c>
      <c r="K5873" s="246" t="s">
        <v>9632</v>
      </c>
      <c r="L5873" s="245" t="s">
        <v>568</v>
      </c>
    </row>
    <row r="5874" spans="1:12" x14ac:dyDescent="0.25">
      <c r="A5874" s="245" t="s">
        <v>1664</v>
      </c>
      <c r="B5874" s="245" t="s">
        <v>1663</v>
      </c>
      <c r="C5874" s="245" t="s">
        <v>1717</v>
      </c>
      <c r="D5874" s="245" t="s">
        <v>1716</v>
      </c>
      <c r="E5874" s="246" t="s">
        <v>44</v>
      </c>
      <c r="F5874" s="245" t="s">
        <v>44</v>
      </c>
      <c r="G5874" s="245" t="s">
        <v>13823</v>
      </c>
      <c r="H5874" s="245" t="s">
        <v>13824</v>
      </c>
      <c r="I5874" s="245" t="s">
        <v>11</v>
      </c>
      <c r="J5874" s="245" t="s">
        <v>569</v>
      </c>
      <c r="K5874" s="246" t="s">
        <v>21530</v>
      </c>
      <c r="L5874" s="245" t="s">
        <v>568</v>
      </c>
    </row>
    <row r="5875" spans="1:12" x14ac:dyDescent="0.25">
      <c r="A5875" s="245" t="s">
        <v>1664</v>
      </c>
      <c r="B5875" s="245" t="s">
        <v>1663</v>
      </c>
      <c r="C5875" s="245" t="s">
        <v>1717</v>
      </c>
      <c r="D5875" s="245" t="s">
        <v>1716</v>
      </c>
      <c r="E5875" s="246" t="s">
        <v>44</v>
      </c>
      <c r="F5875" s="245" t="s">
        <v>44</v>
      </c>
      <c r="G5875" s="245" t="s">
        <v>13826</v>
      </c>
      <c r="H5875" s="245" t="s">
        <v>13827</v>
      </c>
      <c r="I5875" s="245" t="s">
        <v>11</v>
      </c>
      <c r="J5875" s="245" t="s">
        <v>569</v>
      </c>
      <c r="K5875" s="246" t="s">
        <v>9566</v>
      </c>
      <c r="L5875" s="245" t="s">
        <v>568</v>
      </c>
    </row>
    <row r="5876" spans="1:12" x14ac:dyDescent="0.25">
      <c r="A5876" s="245" t="s">
        <v>1664</v>
      </c>
      <c r="B5876" s="245" t="s">
        <v>1663</v>
      </c>
      <c r="C5876" s="245" t="s">
        <v>1717</v>
      </c>
      <c r="D5876" s="245" t="s">
        <v>1716</v>
      </c>
      <c r="E5876" s="246" t="s">
        <v>44</v>
      </c>
      <c r="F5876" s="245" t="s">
        <v>44</v>
      </c>
      <c r="G5876" s="245" t="s">
        <v>13828</v>
      </c>
      <c r="H5876" s="245" t="s">
        <v>13829</v>
      </c>
      <c r="I5876" s="245" t="s">
        <v>11</v>
      </c>
      <c r="J5876" s="245" t="s">
        <v>569</v>
      </c>
      <c r="K5876" s="246" t="s">
        <v>15532</v>
      </c>
      <c r="L5876" s="245" t="s">
        <v>568</v>
      </c>
    </row>
    <row r="5877" spans="1:12" x14ac:dyDescent="0.25">
      <c r="A5877" s="245" t="s">
        <v>1664</v>
      </c>
      <c r="B5877" s="245" t="s">
        <v>1663</v>
      </c>
      <c r="C5877" s="245" t="s">
        <v>1717</v>
      </c>
      <c r="D5877" s="245" t="s">
        <v>1716</v>
      </c>
      <c r="E5877" s="246" t="s">
        <v>44</v>
      </c>
      <c r="F5877" s="245" t="s">
        <v>44</v>
      </c>
      <c r="G5877" s="245" t="s">
        <v>13830</v>
      </c>
      <c r="H5877" s="245" t="s">
        <v>13831</v>
      </c>
      <c r="I5877" s="245" t="s">
        <v>11</v>
      </c>
      <c r="J5877" s="245" t="s">
        <v>569</v>
      </c>
      <c r="K5877" s="246" t="s">
        <v>9658</v>
      </c>
      <c r="L5877" s="245" t="s">
        <v>568</v>
      </c>
    </row>
    <row r="5878" spans="1:12" x14ac:dyDescent="0.25">
      <c r="A5878" s="245" t="s">
        <v>1664</v>
      </c>
      <c r="B5878" s="245" t="s">
        <v>1663</v>
      </c>
      <c r="C5878" s="245" t="s">
        <v>1717</v>
      </c>
      <c r="D5878" s="245" t="s">
        <v>1716</v>
      </c>
      <c r="E5878" s="246" t="s">
        <v>44</v>
      </c>
      <c r="F5878" s="245" t="s">
        <v>44</v>
      </c>
      <c r="G5878" s="245" t="s">
        <v>13832</v>
      </c>
      <c r="H5878" s="245" t="s">
        <v>13833</v>
      </c>
      <c r="I5878" s="245" t="s">
        <v>11</v>
      </c>
      <c r="J5878" s="245" t="s">
        <v>569</v>
      </c>
      <c r="K5878" s="246" t="s">
        <v>10118</v>
      </c>
      <c r="L5878" s="245" t="s">
        <v>568</v>
      </c>
    </row>
    <row r="5879" spans="1:12" x14ac:dyDescent="0.25">
      <c r="A5879" s="245" t="s">
        <v>1664</v>
      </c>
      <c r="B5879" s="245" t="s">
        <v>1663</v>
      </c>
      <c r="C5879" s="245" t="s">
        <v>1717</v>
      </c>
      <c r="D5879" s="245" t="s">
        <v>1716</v>
      </c>
      <c r="E5879" s="246" t="s">
        <v>44</v>
      </c>
      <c r="F5879" s="245" t="s">
        <v>44</v>
      </c>
      <c r="G5879" s="245" t="s">
        <v>13835</v>
      </c>
      <c r="H5879" s="245" t="s">
        <v>13836</v>
      </c>
      <c r="I5879" s="245" t="s">
        <v>11</v>
      </c>
      <c r="J5879" s="245" t="s">
        <v>569</v>
      </c>
      <c r="K5879" s="246" t="s">
        <v>16499</v>
      </c>
      <c r="L5879" s="245" t="s">
        <v>568</v>
      </c>
    </row>
    <row r="5880" spans="1:12" x14ac:dyDescent="0.25">
      <c r="A5880" s="245" t="s">
        <v>1664</v>
      </c>
      <c r="B5880" s="245" t="s">
        <v>1663</v>
      </c>
      <c r="C5880" s="245" t="s">
        <v>1717</v>
      </c>
      <c r="D5880" s="245" t="s">
        <v>1716</v>
      </c>
      <c r="E5880" s="246" t="s">
        <v>44</v>
      </c>
      <c r="F5880" s="245" t="s">
        <v>44</v>
      </c>
      <c r="G5880" s="245" t="s">
        <v>13837</v>
      </c>
      <c r="H5880" s="245" t="s">
        <v>13838</v>
      </c>
      <c r="I5880" s="245" t="s">
        <v>11</v>
      </c>
      <c r="J5880" s="245" t="s">
        <v>569</v>
      </c>
      <c r="K5880" s="246" t="s">
        <v>8404</v>
      </c>
      <c r="L5880" s="245" t="s">
        <v>568</v>
      </c>
    </row>
    <row r="5881" spans="1:12" x14ac:dyDescent="0.25">
      <c r="A5881" s="245" t="s">
        <v>1664</v>
      </c>
      <c r="B5881" s="245" t="s">
        <v>1663</v>
      </c>
      <c r="C5881" s="245" t="s">
        <v>1717</v>
      </c>
      <c r="D5881" s="245" t="s">
        <v>1716</v>
      </c>
      <c r="E5881" s="246" t="s">
        <v>44</v>
      </c>
      <c r="F5881" s="245" t="s">
        <v>44</v>
      </c>
      <c r="G5881" s="245" t="s">
        <v>13839</v>
      </c>
      <c r="H5881" s="245" t="s">
        <v>13840</v>
      </c>
      <c r="I5881" s="245" t="s">
        <v>11</v>
      </c>
      <c r="J5881" s="245" t="s">
        <v>569</v>
      </c>
      <c r="K5881" s="246" t="s">
        <v>12620</v>
      </c>
      <c r="L5881" s="245" t="s">
        <v>568</v>
      </c>
    </row>
    <row r="5882" spans="1:12" x14ac:dyDescent="0.25">
      <c r="A5882" s="245" t="s">
        <v>1664</v>
      </c>
      <c r="B5882" s="245" t="s">
        <v>1663</v>
      </c>
      <c r="C5882" s="245" t="s">
        <v>1717</v>
      </c>
      <c r="D5882" s="245" t="s">
        <v>1716</v>
      </c>
      <c r="E5882" s="246" t="s">
        <v>44</v>
      </c>
      <c r="F5882" s="245" t="s">
        <v>44</v>
      </c>
      <c r="G5882" s="245" t="s">
        <v>13841</v>
      </c>
      <c r="H5882" s="245" t="s">
        <v>13842</v>
      </c>
      <c r="I5882" s="245" t="s">
        <v>11</v>
      </c>
      <c r="J5882" s="245" t="s">
        <v>569</v>
      </c>
      <c r="K5882" s="246" t="s">
        <v>8513</v>
      </c>
      <c r="L5882" s="245" t="s">
        <v>568</v>
      </c>
    </row>
    <row r="5883" spans="1:12" x14ac:dyDescent="0.25">
      <c r="A5883" s="245" t="s">
        <v>1664</v>
      </c>
      <c r="B5883" s="245" t="s">
        <v>1663</v>
      </c>
      <c r="C5883" s="245" t="s">
        <v>1717</v>
      </c>
      <c r="D5883" s="245" t="s">
        <v>1716</v>
      </c>
      <c r="E5883" s="246" t="s">
        <v>44</v>
      </c>
      <c r="F5883" s="245" t="s">
        <v>44</v>
      </c>
      <c r="G5883" s="245" t="s">
        <v>13843</v>
      </c>
      <c r="H5883" s="245" t="s">
        <v>13844</v>
      </c>
      <c r="I5883" s="245" t="s">
        <v>11</v>
      </c>
      <c r="J5883" s="245" t="s">
        <v>569</v>
      </c>
      <c r="K5883" s="246" t="s">
        <v>15010</v>
      </c>
      <c r="L5883" s="245" t="s">
        <v>568</v>
      </c>
    </row>
    <row r="5884" spans="1:12" x14ac:dyDescent="0.25">
      <c r="A5884" s="245" t="s">
        <v>1664</v>
      </c>
      <c r="B5884" s="245" t="s">
        <v>1663</v>
      </c>
      <c r="C5884" s="245" t="s">
        <v>1717</v>
      </c>
      <c r="D5884" s="245" t="s">
        <v>1716</v>
      </c>
      <c r="E5884" s="246" t="s">
        <v>44</v>
      </c>
      <c r="F5884" s="245" t="s">
        <v>44</v>
      </c>
      <c r="G5884" s="245" t="s">
        <v>13846</v>
      </c>
      <c r="H5884" s="245" t="s">
        <v>13847</v>
      </c>
      <c r="I5884" s="245" t="s">
        <v>11</v>
      </c>
      <c r="J5884" s="245" t="s">
        <v>569</v>
      </c>
      <c r="K5884" s="246" t="s">
        <v>15167</v>
      </c>
      <c r="L5884" s="245" t="s">
        <v>568</v>
      </c>
    </row>
    <row r="5885" spans="1:12" x14ac:dyDescent="0.25">
      <c r="A5885" s="245" t="s">
        <v>1664</v>
      </c>
      <c r="B5885" s="245" t="s">
        <v>1663</v>
      </c>
      <c r="C5885" s="245" t="s">
        <v>1717</v>
      </c>
      <c r="D5885" s="245" t="s">
        <v>1716</v>
      </c>
      <c r="E5885" s="246" t="s">
        <v>44</v>
      </c>
      <c r="F5885" s="245" t="s">
        <v>44</v>
      </c>
      <c r="G5885" s="245" t="s">
        <v>13848</v>
      </c>
      <c r="H5885" s="245" t="s">
        <v>13849</v>
      </c>
      <c r="I5885" s="245" t="s">
        <v>11</v>
      </c>
      <c r="J5885" s="245" t="s">
        <v>569</v>
      </c>
      <c r="K5885" s="246" t="s">
        <v>9092</v>
      </c>
      <c r="L5885" s="245" t="s">
        <v>568</v>
      </c>
    </row>
    <row r="5886" spans="1:12" x14ac:dyDescent="0.25">
      <c r="A5886" s="245" t="s">
        <v>1664</v>
      </c>
      <c r="B5886" s="245" t="s">
        <v>1663</v>
      </c>
      <c r="C5886" s="245" t="s">
        <v>1717</v>
      </c>
      <c r="D5886" s="245" t="s">
        <v>1716</v>
      </c>
      <c r="E5886" s="246" t="s">
        <v>44</v>
      </c>
      <c r="F5886" s="245" t="s">
        <v>44</v>
      </c>
      <c r="G5886" s="245" t="s">
        <v>13850</v>
      </c>
      <c r="H5886" s="245" t="s">
        <v>13851</v>
      </c>
      <c r="I5886" s="245" t="s">
        <v>11</v>
      </c>
      <c r="J5886" s="245" t="s">
        <v>569</v>
      </c>
      <c r="K5886" s="246" t="s">
        <v>9080</v>
      </c>
      <c r="L5886" s="245" t="s">
        <v>568</v>
      </c>
    </row>
    <row r="5887" spans="1:12" x14ac:dyDescent="0.25">
      <c r="A5887" s="245" t="s">
        <v>1664</v>
      </c>
      <c r="B5887" s="245" t="s">
        <v>1663</v>
      </c>
      <c r="C5887" s="245" t="s">
        <v>1717</v>
      </c>
      <c r="D5887" s="245" t="s">
        <v>1716</v>
      </c>
      <c r="E5887" s="246" t="s">
        <v>44</v>
      </c>
      <c r="F5887" s="245" t="s">
        <v>44</v>
      </c>
      <c r="G5887" s="245" t="s">
        <v>13852</v>
      </c>
      <c r="H5887" s="245" t="s">
        <v>13853</v>
      </c>
      <c r="I5887" s="245" t="s">
        <v>11</v>
      </c>
      <c r="J5887" s="245" t="s">
        <v>569</v>
      </c>
      <c r="K5887" s="246" t="s">
        <v>15189</v>
      </c>
      <c r="L5887" s="245" t="s">
        <v>568</v>
      </c>
    </row>
    <row r="5888" spans="1:12" x14ac:dyDescent="0.25">
      <c r="A5888" s="245" t="s">
        <v>1664</v>
      </c>
      <c r="B5888" s="245" t="s">
        <v>1663</v>
      </c>
      <c r="C5888" s="245" t="s">
        <v>1717</v>
      </c>
      <c r="D5888" s="245" t="s">
        <v>1716</v>
      </c>
      <c r="E5888" s="246" t="s">
        <v>44</v>
      </c>
      <c r="F5888" s="245" t="s">
        <v>44</v>
      </c>
      <c r="G5888" s="245" t="s">
        <v>13855</v>
      </c>
      <c r="H5888" s="245" t="s">
        <v>13856</v>
      </c>
      <c r="I5888" s="245" t="s">
        <v>11</v>
      </c>
      <c r="J5888" s="245" t="s">
        <v>569</v>
      </c>
      <c r="K5888" s="246" t="s">
        <v>10254</v>
      </c>
      <c r="L5888" s="245" t="s">
        <v>568</v>
      </c>
    </row>
    <row r="5889" spans="1:12" x14ac:dyDescent="0.25">
      <c r="A5889" s="245" t="s">
        <v>1664</v>
      </c>
      <c r="B5889" s="245" t="s">
        <v>1663</v>
      </c>
      <c r="C5889" s="245" t="s">
        <v>1717</v>
      </c>
      <c r="D5889" s="245" t="s">
        <v>1716</v>
      </c>
      <c r="E5889" s="246" t="s">
        <v>44</v>
      </c>
      <c r="F5889" s="245" t="s">
        <v>44</v>
      </c>
      <c r="G5889" s="245" t="s">
        <v>13857</v>
      </c>
      <c r="H5889" s="245" t="s">
        <v>13858</v>
      </c>
      <c r="I5889" s="245" t="s">
        <v>11</v>
      </c>
      <c r="J5889" s="245" t="s">
        <v>569</v>
      </c>
      <c r="K5889" s="246" t="s">
        <v>9136</v>
      </c>
      <c r="L5889" s="245" t="s">
        <v>568</v>
      </c>
    </row>
    <row r="5890" spans="1:12" x14ac:dyDescent="0.25">
      <c r="A5890" s="245" t="s">
        <v>1664</v>
      </c>
      <c r="B5890" s="245" t="s">
        <v>1663</v>
      </c>
      <c r="C5890" s="245" t="s">
        <v>1717</v>
      </c>
      <c r="D5890" s="245" t="s">
        <v>1716</v>
      </c>
      <c r="E5890" s="246" t="s">
        <v>44</v>
      </c>
      <c r="F5890" s="245" t="s">
        <v>44</v>
      </c>
      <c r="G5890" s="245" t="s">
        <v>13860</v>
      </c>
      <c r="H5890" s="245" t="s">
        <v>13861</v>
      </c>
      <c r="I5890" s="245" t="s">
        <v>12</v>
      </c>
      <c r="J5890" s="245" t="s">
        <v>569</v>
      </c>
      <c r="K5890" s="246" t="s">
        <v>21531</v>
      </c>
      <c r="L5890" s="245" t="s">
        <v>568</v>
      </c>
    </row>
    <row r="5891" spans="1:12" x14ac:dyDescent="0.25">
      <c r="A5891" s="245" t="s">
        <v>1664</v>
      </c>
      <c r="B5891" s="245" t="s">
        <v>1663</v>
      </c>
      <c r="C5891" s="245" t="s">
        <v>1717</v>
      </c>
      <c r="D5891" s="245" t="s">
        <v>1716</v>
      </c>
      <c r="E5891" s="246" t="s">
        <v>44</v>
      </c>
      <c r="F5891" s="245" t="s">
        <v>44</v>
      </c>
      <c r="G5891" s="245" t="s">
        <v>21532</v>
      </c>
      <c r="H5891" s="245" t="s">
        <v>21533</v>
      </c>
      <c r="I5891" s="245" t="s">
        <v>11</v>
      </c>
      <c r="J5891" s="245" t="s">
        <v>569</v>
      </c>
      <c r="K5891" s="246" t="s">
        <v>21534</v>
      </c>
      <c r="L5891" s="245" t="s">
        <v>568</v>
      </c>
    </row>
    <row r="5892" spans="1:12" x14ac:dyDescent="0.25">
      <c r="A5892" s="245" t="s">
        <v>1664</v>
      </c>
      <c r="B5892" s="245" t="s">
        <v>1663</v>
      </c>
      <c r="C5892" s="245" t="s">
        <v>13862</v>
      </c>
      <c r="D5892" s="245" t="s">
        <v>13863</v>
      </c>
      <c r="E5892" s="246" t="s">
        <v>44</v>
      </c>
      <c r="F5892" s="245" t="s">
        <v>44</v>
      </c>
      <c r="G5892" s="245" t="s">
        <v>13864</v>
      </c>
      <c r="H5892" s="245" t="s">
        <v>13865</v>
      </c>
      <c r="I5892" s="245" t="s">
        <v>11</v>
      </c>
      <c r="J5892" s="245" t="s">
        <v>569</v>
      </c>
      <c r="K5892" s="246" t="s">
        <v>14326</v>
      </c>
      <c r="L5892" s="245" t="s">
        <v>568</v>
      </c>
    </row>
    <row r="5893" spans="1:12" x14ac:dyDescent="0.25">
      <c r="A5893" s="245" t="s">
        <v>1664</v>
      </c>
      <c r="B5893" s="245" t="s">
        <v>1663</v>
      </c>
      <c r="C5893" s="245" t="s">
        <v>13862</v>
      </c>
      <c r="D5893" s="245" t="s">
        <v>13863</v>
      </c>
      <c r="E5893" s="246" t="s">
        <v>44</v>
      </c>
      <c r="F5893" s="245" t="s">
        <v>44</v>
      </c>
      <c r="G5893" s="245" t="s">
        <v>13866</v>
      </c>
      <c r="H5893" s="245" t="s">
        <v>13867</v>
      </c>
      <c r="I5893" s="245" t="s">
        <v>11</v>
      </c>
      <c r="J5893" s="245" t="s">
        <v>569</v>
      </c>
      <c r="K5893" s="246" t="s">
        <v>21535</v>
      </c>
      <c r="L5893" s="245" t="s">
        <v>568</v>
      </c>
    </row>
    <row r="5894" spans="1:12" x14ac:dyDescent="0.25">
      <c r="A5894" s="245" t="s">
        <v>1664</v>
      </c>
      <c r="B5894" s="245" t="s">
        <v>1663</v>
      </c>
      <c r="C5894" s="245" t="s">
        <v>1704</v>
      </c>
      <c r="D5894" s="245" t="s">
        <v>1703</v>
      </c>
      <c r="E5894" s="246" t="s">
        <v>44</v>
      </c>
      <c r="F5894" s="245" t="s">
        <v>44</v>
      </c>
      <c r="G5894" s="245" t="s">
        <v>1715</v>
      </c>
      <c r="H5894" s="245" t="s">
        <v>13868</v>
      </c>
      <c r="I5894" s="245" t="s">
        <v>12</v>
      </c>
      <c r="J5894" s="245" t="s">
        <v>569</v>
      </c>
      <c r="K5894" s="246" t="s">
        <v>1875</v>
      </c>
      <c r="L5894" s="245" t="s">
        <v>568</v>
      </c>
    </row>
    <row r="5895" spans="1:12" x14ac:dyDescent="0.25">
      <c r="A5895" s="245" t="s">
        <v>1664</v>
      </c>
      <c r="B5895" s="245" t="s">
        <v>1663</v>
      </c>
      <c r="C5895" s="245" t="s">
        <v>1704</v>
      </c>
      <c r="D5895" s="245" t="s">
        <v>1703</v>
      </c>
      <c r="E5895" s="246" t="s">
        <v>44</v>
      </c>
      <c r="F5895" s="245" t="s">
        <v>44</v>
      </c>
      <c r="G5895" s="245" t="s">
        <v>1714</v>
      </c>
      <c r="H5895" s="245" t="s">
        <v>13869</v>
      </c>
      <c r="I5895" s="245" t="s">
        <v>12</v>
      </c>
      <c r="J5895" s="245" t="s">
        <v>569</v>
      </c>
      <c r="K5895" s="246" t="s">
        <v>21536</v>
      </c>
      <c r="L5895" s="245" t="s">
        <v>568</v>
      </c>
    </row>
    <row r="5896" spans="1:12" x14ac:dyDescent="0.25">
      <c r="A5896" s="245" t="s">
        <v>1664</v>
      </c>
      <c r="B5896" s="245" t="s">
        <v>1663</v>
      </c>
      <c r="C5896" s="245" t="s">
        <v>1704</v>
      </c>
      <c r="D5896" s="245" t="s">
        <v>1703</v>
      </c>
      <c r="E5896" s="246" t="s">
        <v>44</v>
      </c>
      <c r="F5896" s="245" t="s">
        <v>44</v>
      </c>
      <c r="G5896" s="245" t="s">
        <v>1713</v>
      </c>
      <c r="H5896" s="245" t="s">
        <v>13871</v>
      </c>
      <c r="I5896" s="245" t="s">
        <v>12</v>
      </c>
      <c r="J5896" s="245" t="s">
        <v>569</v>
      </c>
      <c r="K5896" s="246" t="s">
        <v>21537</v>
      </c>
      <c r="L5896" s="245" t="s">
        <v>568</v>
      </c>
    </row>
    <row r="5897" spans="1:12" x14ac:dyDescent="0.25">
      <c r="A5897" s="245" t="s">
        <v>1664</v>
      </c>
      <c r="B5897" s="245" t="s">
        <v>1663</v>
      </c>
      <c r="C5897" s="245" t="s">
        <v>1704</v>
      </c>
      <c r="D5897" s="245" t="s">
        <v>1703</v>
      </c>
      <c r="E5897" s="246" t="s">
        <v>44</v>
      </c>
      <c r="F5897" s="245" t="s">
        <v>44</v>
      </c>
      <c r="G5897" s="245" t="s">
        <v>1712</v>
      </c>
      <c r="H5897" s="245" t="s">
        <v>13872</v>
      </c>
      <c r="I5897" s="245" t="s">
        <v>12</v>
      </c>
      <c r="J5897" s="245" t="s">
        <v>569</v>
      </c>
      <c r="K5897" s="246" t="s">
        <v>21538</v>
      </c>
      <c r="L5897" s="245" t="s">
        <v>568</v>
      </c>
    </row>
    <row r="5898" spans="1:12" x14ac:dyDescent="0.25">
      <c r="A5898" s="245" t="s">
        <v>1664</v>
      </c>
      <c r="B5898" s="245" t="s">
        <v>1663</v>
      </c>
      <c r="C5898" s="245" t="s">
        <v>1704</v>
      </c>
      <c r="D5898" s="245" t="s">
        <v>1703</v>
      </c>
      <c r="E5898" s="246" t="s">
        <v>44</v>
      </c>
      <c r="F5898" s="245" t="s">
        <v>44</v>
      </c>
      <c r="G5898" s="245" t="s">
        <v>1711</v>
      </c>
      <c r="H5898" s="245" t="s">
        <v>13873</v>
      </c>
      <c r="I5898" s="245" t="s">
        <v>12</v>
      </c>
      <c r="J5898" s="245" t="s">
        <v>569</v>
      </c>
      <c r="K5898" s="246" t="s">
        <v>21539</v>
      </c>
      <c r="L5898" s="245" t="s">
        <v>568</v>
      </c>
    </row>
    <row r="5899" spans="1:12" x14ac:dyDescent="0.25">
      <c r="A5899" s="245" t="s">
        <v>1664</v>
      </c>
      <c r="B5899" s="245" t="s">
        <v>1663</v>
      </c>
      <c r="C5899" s="245" t="s">
        <v>1704</v>
      </c>
      <c r="D5899" s="245" t="s">
        <v>1703</v>
      </c>
      <c r="E5899" s="246" t="s">
        <v>44</v>
      </c>
      <c r="F5899" s="245" t="s">
        <v>44</v>
      </c>
      <c r="G5899" s="245" t="s">
        <v>1710</v>
      </c>
      <c r="H5899" s="245" t="s">
        <v>13875</v>
      </c>
      <c r="I5899" s="245" t="s">
        <v>12</v>
      </c>
      <c r="J5899" s="245" t="s">
        <v>569</v>
      </c>
      <c r="K5899" s="246" t="s">
        <v>21540</v>
      </c>
      <c r="L5899" s="245" t="s">
        <v>568</v>
      </c>
    </row>
    <row r="5900" spans="1:12" x14ac:dyDescent="0.25">
      <c r="A5900" s="245" t="s">
        <v>1664</v>
      </c>
      <c r="B5900" s="245" t="s">
        <v>1663</v>
      </c>
      <c r="C5900" s="245" t="s">
        <v>1704</v>
      </c>
      <c r="D5900" s="245" t="s">
        <v>1703</v>
      </c>
      <c r="E5900" s="246" t="s">
        <v>44</v>
      </c>
      <c r="F5900" s="245" t="s">
        <v>44</v>
      </c>
      <c r="G5900" s="245" t="s">
        <v>1709</v>
      </c>
      <c r="H5900" s="245" t="s">
        <v>13876</v>
      </c>
      <c r="I5900" s="245" t="s">
        <v>12</v>
      </c>
      <c r="J5900" s="245" t="s">
        <v>569</v>
      </c>
      <c r="K5900" s="246" t="s">
        <v>21541</v>
      </c>
      <c r="L5900" s="245" t="s">
        <v>568</v>
      </c>
    </row>
    <row r="5901" spans="1:12" x14ac:dyDescent="0.25">
      <c r="A5901" s="245" t="s">
        <v>1664</v>
      </c>
      <c r="B5901" s="245" t="s">
        <v>1663</v>
      </c>
      <c r="C5901" s="245" t="s">
        <v>1704</v>
      </c>
      <c r="D5901" s="245" t="s">
        <v>1703</v>
      </c>
      <c r="E5901" s="246" t="s">
        <v>44</v>
      </c>
      <c r="F5901" s="245" t="s">
        <v>44</v>
      </c>
      <c r="G5901" s="245" t="s">
        <v>1708</v>
      </c>
      <c r="H5901" s="245" t="s">
        <v>13877</v>
      </c>
      <c r="I5901" s="245" t="s">
        <v>12</v>
      </c>
      <c r="J5901" s="245" t="s">
        <v>569</v>
      </c>
      <c r="K5901" s="246" t="s">
        <v>21542</v>
      </c>
      <c r="L5901" s="245" t="s">
        <v>568</v>
      </c>
    </row>
    <row r="5902" spans="1:12" x14ac:dyDescent="0.25">
      <c r="A5902" s="245" t="s">
        <v>1664</v>
      </c>
      <c r="B5902" s="245" t="s">
        <v>1663</v>
      </c>
      <c r="C5902" s="245" t="s">
        <v>1704</v>
      </c>
      <c r="D5902" s="245" t="s">
        <v>1703</v>
      </c>
      <c r="E5902" s="246" t="s">
        <v>44</v>
      </c>
      <c r="F5902" s="245" t="s">
        <v>44</v>
      </c>
      <c r="G5902" s="245" t="s">
        <v>1707</v>
      </c>
      <c r="H5902" s="245" t="s">
        <v>13878</v>
      </c>
      <c r="I5902" s="245" t="s">
        <v>12</v>
      </c>
      <c r="J5902" s="245" t="s">
        <v>569</v>
      </c>
      <c r="K5902" s="246" t="s">
        <v>21543</v>
      </c>
      <c r="L5902" s="245" t="s">
        <v>568</v>
      </c>
    </row>
    <row r="5903" spans="1:12" x14ac:dyDescent="0.25">
      <c r="A5903" s="245" t="s">
        <v>1664</v>
      </c>
      <c r="B5903" s="245" t="s">
        <v>1663</v>
      </c>
      <c r="C5903" s="245" t="s">
        <v>1704</v>
      </c>
      <c r="D5903" s="245" t="s">
        <v>1703</v>
      </c>
      <c r="E5903" s="246" t="s">
        <v>44</v>
      </c>
      <c r="F5903" s="245" t="s">
        <v>44</v>
      </c>
      <c r="G5903" s="245" t="s">
        <v>1706</v>
      </c>
      <c r="H5903" s="245" t="s">
        <v>13879</v>
      </c>
      <c r="I5903" s="245" t="s">
        <v>12</v>
      </c>
      <c r="J5903" s="245" t="s">
        <v>569</v>
      </c>
      <c r="K5903" s="246" t="s">
        <v>10214</v>
      </c>
      <c r="L5903" s="245" t="s">
        <v>568</v>
      </c>
    </row>
    <row r="5904" spans="1:12" x14ac:dyDescent="0.25">
      <c r="A5904" s="245" t="s">
        <v>1664</v>
      </c>
      <c r="B5904" s="245" t="s">
        <v>1663</v>
      </c>
      <c r="C5904" s="245" t="s">
        <v>1704</v>
      </c>
      <c r="D5904" s="245" t="s">
        <v>1703</v>
      </c>
      <c r="E5904" s="246" t="s">
        <v>44</v>
      </c>
      <c r="F5904" s="245" t="s">
        <v>44</v>
      </c>
      <c r="G5904" s="245" t="s">
        <v>13880</v>
      </c>
      <c r="H5904" s="245" t="s">
        <v>13881</v>
      </c>
      <c r="I5904" s="245" t="s">
        <v>12</v>
      </c>
      <c r="J5904" s="245" t="s">
        <v>569</v>
      </c>
      <c r="K5904" s="246" t="s">
        <v>21544</v>
      </c>
      <c r="L5904" s="245" t="s">
        <v>568</v>
      </c>
    </row>
    <row r="5905" spans="1:12" x14ac:dyDescent="0.25">
      <c r="A5905" s="245" t="s">
        <v>1664</v>
      </c>
      <c r="B5905" s="245" t="s">
        <v>1663</v>
      </c>
      <c r="C5905" s="245" t="s">
        <v>1704</v>
      </c>
      <c r="D5905" s="245" t="s">
        <v>1703</v>
      </c>
      <c r="E5905" s="246" t="s">
        <v>44</v>
      </c>
      <c r="F5905" s="245" t="s">
        <v>44</v>
      </c>
      <c r="G5905" s="245" t="s">
        <v>13882</v>
      </c>
      <c r="H5905" s="245" t="s">
        <v>13883</v>
      </c>
      <c r="I5905" s="245" t="s">
        <v>12</v>
      </c>
      <c r="J5905" s="245" t="s">
        <v>569</v>
      </c>
      <c r="K5905" s="246" t="s">
        <v>19427</v>
      </c>
      <c r="L5905" s="245" t="s">
        <v>568</v>
      </c>
    </row>
    <row r="5906" spans="1:12" x14ac:dyDescent="0.25">
      <c r="A5906" s="245" t="s">
        <v>1664</v>
      </c>
      <c r="B5906" s="245" t="s">
        <v>1663</v>
      </c>
      <c r="C5906" s="245" t="s">
        <v>1704</v>
      </c>
      <c r="D5906" s="245" t="s">
        <v>1703</v>
      </c>
      <c r="E5906" s="246" t="s">
        <v>44</v>
      </c>
      <c r="F5906" s="245" t="s">
        <v>44</v>
      </c>
      <c r="G5906" s="245" t="s">
        <v>13884</v>
      </c>
      <c r="H5906" s="245" t="s">
        <v>13885</v>
      </c>
      <c r="I5906" s="245" t="s">
        <v>12</v>
      </c>
      <c r="J5906" s="245" t="s">
        <v>569</v>
      </c>
      <c r="K5906" s="246" t="s">
        <v>21545</v>
      </c>
      <c r="L5906" s="245" t="s">
        <v>568</v>
      </c>
    </row>
    <row r="5907" spans="1:12" x14ac:dyDescent="0.25">
      <c r="A5907" s="245" t="s">
        <v>1664</v>
      </c>
      <c r="B5907" s="245" t="s">
        <v>1663</v>
      </c>
      <c r="C5907" s="245" t="s">
        <v>1704</v>
      </c>
      <c r="D5907" s="245" t="s">
        <v>1703</v>
      </c>
      <c r="E5907" s="246" t="s">
        <v>44</v>
      </c>
      <c r="F5907" s="245" t="s">
        <v>44</v>
      </c>
      <c r="G5907" s="245" t="s">
        <v>13886</v>
      </c>
      <c r="H5907" s="245" t="s">
        <v>13887</v>
      </c>
      <c r="I5907" s="245" t="s">
        <v>12</v>
      </c>
      <c r="J5907" s="245" t="s">
        <v>569</v>
      </c>
      <c r="K5907" s="246" t="s">
        <v>21546</v>
      </c>
      <c r="L5907" s="245" t="s">
        <v>568</v>
      </c>
    </row>
    <row r="5908" spans="1:12" x14ac:dyDescent="0.25">
      <c r="A5908" s="245" t="s">
        <v>1664</v>
      </c>
      <c r="B5908" s="245" t="s">
        <v>1663</v>
      </c>
      <c r="C5908" s="245" t="s">
        <v>1704</v>
      </c>
      <c r="D5908" s="245" t="s">
        <v>1703</v>
      </c>
      <c r="E5908" s="246" t="s">
        <v>44</v>
      </c>
      <c r="F5908" s="245" t="s">
        <v>44</v>
      </c>
      <c r="G5908" s="245" t="s">
        <v>13888</v>
      </c>
      <c r="H5908" s="245" t="s">
        <v>13889</v>
      </c>
      <c r="I5908" s="245" t="s">
        <v>12</v>
      </c>
      <c r="J5908" s="245" t="s">
        <v>569</v>
      </c>
      <c r="K5908" s="246" t="s">
        <v>21547</v>
      </c>
      <c r="L5908" s="245" t="s">
        <v>568</v>
      </c>
    </row>
    <row r="5909" spans="1:12" x14ac:dyDescent="0.25">
      <c r="A5909" s="245" t="s">
        <v>1664</v>
      </c>
      <c r="B5909" s="245" t="s">
        <v>1663</v>
      </c>
      <c r="C5909" s="245" t="s">
        <v>1704</v>
      </c>
      <c r="D5909" s="245" t="s">
        <v>1703</v>
      </c>
      <c r="E5909" s="246" t="s">
        <v>44</v>
      </c>
      <c r="F5909" s="245" t="s">
        <v>44</v>
      </c>
      <c r="G5909" s="245" t="s">
        <v>13890</v>
      </c>
      <c r="H5909" s="245" t="s">
        <v>13891</v>
      </c>
      <c r="I5909" s="245" t="s">
        <v>12</v>
      </c>
      <c r="J5909" s="245" t="s">
        <v>569</v>
      </c>
      <c r="K5909" s="246" t="s">
        <v>21548</v>
      </c>
      <c r="L5909" s="245" t="s">
        <v>568</v>
      </c>
    </row>
    <row r="5910" spans="1:12" x14ac:dyDescent="0.25">
      <c r="A5910" s="245" t="s">
        <v>1664</v>
      </c>
      <c r="B5910" s="245" t="s">
        <v>1663</v>
      </c>
      <c r="C5910" s="245" t="s">
        <v>1704</v>
      </c>
      <c r="D5910" s="245" t="s">
        <v>1703</v>
      </c>
      <c r="E5910" s="246" t="s">
        <v>44</v>
      </c>
      <c r="F5910" s="245" t="s">
        <v>44</v>
      </c>
      <c r="G5910" s="245" t="s">
        <v>13892</v>
      </c>
      <c r="H5910" s="245" t="s">
        <v>13893</v>
      </c>
      <c r="I5910" s="245" t="s">
        <v>12</v>
      </c>
      <c r="J5910" s="245" t="s">
        <v>569</v>
      </c>
      <c r="K5910" s="246" t="s">
        <v>14288</v>
      </c>
      <c r="L5910" s="245" t="s">
        <v>568</v>
      </c>
    </row>
    <row r="5911" spans="1:12" x14ac:dyDescent="0.25">
      <c r="A5911" s="245" t="s">
        <v>1664</v>
      </c>
      <c r="B5911" s="245" t="s">
        <v>1663</v>
      </c>
      <c r="C5911" s="245" t="s">
        <v>1704</v>
      </c>
      <c r="D5911" s="245" t="s">
        <v>1703</v>
      </c>
      <c r="E5911" s="246" t="s">
        <v>44</v>
      </c>
      <c r="F5911" s="245" t="s">
        <v>44</v>
      </c>
      <c r="G5911" s="245" t="s">
        <v>13894</v>
      </c>
      <c r="H5911" s="245" t="s">
        <v>13895</v>
      </c>
      <c r="I5911" s="245" t="s">
        <v>12</v>
      </c>
      <c r="J5911" s="245" t="s">
        <v>569</v>
      </c>
      <c r="K5911" s="246" t="s">
        <v>15027</v>
      </c>
      <c r="L5911" s="245" t="s">
        <v>568</v>
      </c>
    </row>
    <row r="5912" spans="1:12" x14ac:dyDescent="0.25">
      <c r="A5912" s="245" t="s">
        <v>1664</v>
      </c>
      <c r="B5912" s="245" t="s">
        <v>1663</v>
      </c>
      <c r="C5912" s="245" t="s">
        <v>1704</v>
      </c>
      <c r="D5912" s="245" t="s">
        <v>1703</v>
      </c>
      <c r="E5912" s="246" t="s">
        <v>44</v>
      </c>
      <c r="F5912" s="245" t="s">
        <v>44</v>
      </c>
      <c r="G5912" s="245" t="s">
        <v>13896</v>
      </c>
      <c r="H5912" s="245" t="s">
        <v>13897</v>
      </c>
      <c r="I5912" s="245" t="s">
        <v>12</v>
      </c>
      <c r="J5912" s="245" t="s">
        <v>569</v>
      </c>
      <c r="K5912" s="246" t="s">
        <v>21549</v>
      </c>
      <c r="L5912" s="245" t="s">
        <v>568</v>
      </c>
    </row>
    <row r="5913" spans="1:12" x14ac:dyDescent="0.25">
      <c r="A5913" s="245" t="s">
        <v>1664</v>
      </c>
      <c r="B5913" s="245" t="s">
        <v>1663</v>
      </c>
      <c r="C5913" s="245" t="s">
        <v>1704</v>
      </c>
      <c r="D5913" s="245" t="s">
        <v>1703</v>
      </c>
      <c r="E5913" s="246" t="s">
        <v>44</v>
      </c>
      <c r="F5913" s="245" t="s">
        <v>44</v>
      </c>
      <c r="G5913" s="245" t="s">
        <v>13898</v>
      </c>
      <c r="H5913" s="245" t="s">
        <v>13899</v>
      </c>
      <c r="I5913" s="245" t="s">
        <v>12</v>
      </c>
      <c r="J5913" s="245" t="s">
        <v>569</v>
      </c>
      <c r="K5913" s="246" t="s">
        <v>15120</v>
      </c>
      <c r="L5913" s="245" t="s">
        <v>568</v>
      </c>
    </row>
    <row r="5914" spans="1:12" x14ac:dyDescent="0.25">
      <c r="A5914" s="245" t="s">
        <v>1664</v>
      </c>
      <c r="B5914" s="245" t="s">
        <v>1663</v>
      </c>
      <c r="C5914" s="245" t="s">
        <v>1704</v>
      </c>
      <c r="D5914" s="245" t="s">
        <v>1703</v>
      </c>
      <c r="E5914" s="246" t="s">
        <v>44</v>
      </c>
      <c r="F5914" s="245" t="s">
        <v>44</v>
      </c>
      <c r="G5914" s="245" t="s">
        <v>13900</v>
      </c>
      <c r="H5914" s="245" t="s">
        <v>13901</v>
      </c>
      <c r="I5914" s="245" t="s">
        <v>12</v>
      </c>
      <c r="J5914" s="245" t="s">
        <v>59</v>
      </c>
      <c r="K5914" s="246" t="s">
        <v>21550</v>
      </c>
      <c r="L5914" s="245" t="s">
        <v>568</v>
      </c>
    </row>
    <row r="5915" spans="1:12" x14ac:dyDescent="0.25">
      <c r="A5915" s="245" t="s">
        <v>1664</v>
      </c>
      <c r="B5915" s="245" t="s">
        <v>1663</v>
      </c>
      <c r="C5915" s="245" t="s">
        <v>1704</v>
      </c>
      <c r="D5915" s="245" t="s">
        <v>1703</v>
      </c>
      <c r="E5915" s="246" t="s">
        <v>44</v>
      </c>
      <c r="F5915" s="245" t="s">
        <v>44</v>
      </c>
      <c r="G5915" s="245" t="s">
        <v>13902</v>
      </c>
      <c r="H5915" s="245" t="s">
        <v>13903</v>
      </c>
      <c r="I5915" s="245" t="s">
        <v>11</v>
      </c>
      <c r="J5915" s="245" t="s">
        <v>59</v>
      </c>
      <c r="K5915" s="246" t="s">
        <v>163</v>
      </c>
      <c r="L5915" s="245" t="s">
        <v>568</v>
      </c>
    </row>
    <row r="5916" spans="1:12" x14ac:dyDescent="0.25">
      <c r="A5916" s="245" t="s">
        <v>1664</v>
      </c>
      <c r="B5916" s="245" t="s">
        <v>1663</v>
      </c>
      <c r="C5916" s="245" t="s">
        <v>1704</v>
      </c>
      <c r="D5916" s="245" t="s">
        <v>1703</v>
      </c>
      <c r="E5916" s="246" t="s">
        <v>44</v>
      </c>
      <c r="F5916" s="245" t="s">
        <v>44</v>
      </c>
      <c r="G5916" s="245" t="s">
        <v>13904</v>
      </c>
      <c r="H5916" s="245" t="s">
        <v>13905</v>
      </c>
      <c r="I5916" s="245" t="s">
        <v>12</v>
      </c>
      <c r="J5916" s="245" t="s">
        <v>569</v>
      </c>
      <c r="K5916" s="246" t="s">
        <v>8569</v>
      </c>
      <c r="L5916" s="245" t="s">
        <v>568</v>
      </c>
    </row>
    <row r="5917" spans="1:12" x14ac:dyDescent="0.25">
      <c r="A5917" s="245" t="s">
        <v>1664</v>
      </c>
      <c r="B5917" s="245" t="s">
        <v>1663</v>
      </c>
      <c r="C5917" s="245" t="s">
        <v>1704</v>
      </c>
      <c r="D5917" s="245" t="s">
        <v>1703</v>
      </c>
      <c r="E5917" s="246" t="s">
        <v>44</v>
      </c>
      <c r="F5917" s="245" t="s">
        <v>44</v>
      </c>
      <c r="G5917" s="245" t="s">
        <v>13906</v>
      </c>
      <c r="H5917" s="245" t="s">
        <v>13907</v>
      </c>
      <c r="I5917" s="245" t="s">
        <v>12</v>
      </c>
      <c r="J5917" s="245" t="s">
        <v>569</v>
      </c>
      <c r="K5917" s="246" t="s">
        <v>19593</v>
      </c>
      <c r="L5917" s="245" t="s">
        <v>568</v>
      </c>
    </row>
    <row r="5918" spans="1:12" x14ac:dyDescent="0.25">
      <c r="A5918" s="245" t="s">
        <v>1664</v>
      </c>
      <c r="B5918" s="245" t="s">
        <v>1663</v>
      </c>
      <c r="C5918" s="245" t="s">
        <v>1672</v>
      </c>
      <c r="D5918" s="245" t="s">
        <v>1671</v>
      </c>
      <c r="E5918" s="246" t="s">
        <v>44</v>
      </c>
      <c r="F5918" s="245" t="s">
        <v>44</v>
      </c>
      <c r="G5918" s="245" t="s">
        <v>1699</v>
      </c>
      <c r="H5918" s="245" t="s">
        <v>21551</v>
      </c>
      <c r="I5918" s="245" t="s">
        <v>11</v>
      </c>
      <c r="J5918" s="245" t="s">
        <v>569</v>
      </c>
      <c r="K5918" s="246" t="s">
        <v>9158</v>
      </c>
      <c r="L5918" s="245" t="s">
        <v>568</v>
      </c>
    </row>
    <row r="5919" spans="1:12" x14ac:dyDescent="0.25">
      <c r="A5919" s="245" t="s">
        <v>1664</v>
      </c>
      <c r="B5919" s="245" t="s">
        <v>1663</v>
      </c>
      <c r="C5919" s="245" t="s">
        <v>1672</v>
      </c>
      <c r="D5919" s="245" t="s">
        <v>1671</v>
      </c>
      <c r="E5919" s="246" t="s">
        <v>44</v>
      </c>
      <c r="F5919" s="245" t="s">
        <v>44</v>
      </c>
      <c r="G5919" s="245" t="s">
        <v>1698</v>
      </c>
      <c r="H5919" s="245" t="s">
        <v>21552</v>
      </c>
      <c r="I5919" s="245" t="s">
        <v>11</v>
      </c>
      <c r="J5919" s="245" t="s">
        <v>569</v>
      </c>
      <c r="K5919" s="246" t="s">
        <v>21553</v>
      </c>
      <c r="L5919" s="245" t="s">
        <v>568</v>
      </c>
    </row>
    <row r="5920" spans="1:12" x14ac:dyDescent="0.25">
      <c r="A5920" s="245" t="s">
        <v>1664</v>
      </c>
      <c r="B5920" s="245" t="s">
        <v>1663</v>
      </c>
      <c r="C5920" s="245" t="s">
        <v>1672</v>
      </c>
      <c r="D5920" s="245" t="s">
        <v>1671</v>
      </c>
      <c r="E5920" s="246" t="s">
        <v>44</v>
      </c>
      <c r="F5920" s="245" t="s">
        <v>44</v>
      </c>
      <c r="G5920" s="245" t="s">
        <v>1697</v>
      </c>
      <c r="H5920" s="245" t="s">
        <v>21554</v>
      </c>
      <c r="I5920" s="245" t="s">
        <v>11</v>
      </c>
      <c r="J5920" s="245" t="s">
        <v>569</v>
      </c>
      <c r="K5920" s="246" t="s">
        <v>15100</v>
      </c>
      <c r="L5920" s="245" t="s">
        <v>568</v>
      </c>
    </row>
    <row r="5921" spans="1:12" x14ac:dyDescent="0.25">
      <c r="A5921" s="245" t="s">
        <v>1664</v>
      </c>
      <c r="B5921" s="245" t="s">
        <v>1663</v>
      </c>
      <c r="C5921" s="245" t="s">
        <v>1672</v>
      </c>
      <c r="D5921" s="245" t="s">
        <v>1671</v>
      </c>
      <c r="E5921" s="246" t="s">
        <v>44</v>
      </c>
      <c r="F5921" s="245" t="s">
        <v>44</v>
      </c>
      <c r="G5921" s="245" t="s">
        <v>1696</v>
      </c>
      <c r="H5921" s="245" t="s">
        <v>21555</v>
      </c>
      <c r="I5921" s="245" t="s">
        <v>11</v>
      </c>
      <c r="J5921" s="245" t="s">
        <v>569</v>
      </c>
      <c r="K5921" s="246" t="s">
        <v>21556</v>
      </c>
      <c r="L5921" s="245" t="s">
        <v>568</v>
      </c>
    </row>
    <row r="5922" spans="1:12" x14ac:dyDescent="0.25">
      <c r="A5922" s="245" t="s">
        <v>1664</v>
      </c>
      <c r="B5922" s="245" t="s">
        <v>1663</v>
      </c>
      <c r="C5922" s="245" t="s">
        <v>1672</v>
      </c>
      <c r="D5922" s="245" t="s">
        <v>1671</v>
      </c>
      <c r="E5922" s="246" t="s">
        <v>44</v>
      </c>
      <c r="F5922" s="245" t="s">
        <v>44</v>
      </c>
      <c r="G5922" s="245" t="s">
        <v>1695</v>
      </c>
      <c r="H5922" s="245" t="s">
        <v>21557</v>
      </c>
      <c r="I5922" s="245" t="s">
        <v>11</v>
      </c>
      <c r="J5922" s="245" t="s">
        <v>569</v>
      </c>
      <c r="K5922" s="246" t="s">
        <v>21558</v>
      </c>
      <c r="L5922" s="245" t="s">
        <v>568</v>
      </c>
    </row>
    <row r="5923" spans="1:12" x14ac:dyDescent="0.25">
      <c r="A5923" s="245" t="s">
        <v>1664</v>
      </c>
      <c r="B5923" s="245" t="s">
        <v>1663</v>
      </c>
      <c r="C5923" s="245" t="s">
        <v>1672</v>
      </c>
      <c r="D5923" s="245" t="s">
        <v>1671</v>
      </c>
      <c r="E5923" s="246" t="s">
        <v>44</v>
      </c>
      <c r="F5923" s="245" t="s">
        <v>44</v>
      </c>
      <c r="G5923" s="245" t="s">
        <v>1694</v>
      </c>
      <c r="H5923" s="245" t="s">
        <v>21559</v>
      </c>
      <c r="I5923" s="245" t="s">
        <v>11</v>
      </c>
      <c r="J5923" s="245" t="s">
        <v>569</v>
      </c>
      <c r="K5923" s="246" t="s">
        <v>21560</v>
      </c>
      <c r="L5923" s="245" t="s">
        <v>568</v>
      </c>
    </row>
    <row r="5924" spans="1:12" x14ac:dyDescent="0.25">
      <c r="A5924" s="245" t="s">
        <v>1664</v>
      </c>
      <c r="B5924" s="245" t="s">
        <v>1663</v>
      </c>
      <c r="C5924" s="245" t="s">
        <v>1672</v>
      </c>
      <c r="D5924" s="245" t="s">
        <v>1671</v>
      </c>
      <c r="E5924" s="246" t="s">
        <v>44</v>
      </c>
      <c r="F5924" s="245" t="s">
        <v>44</v>
      </c>
      <c r="G5924" s="245" t="s">
        <v>1693</v>
      </c>
      <c r="H5924" s="245" t="s">
        <v>21561</v>
      </c>
      <c r="I5924" s="245" t="s">
        <v>11</v>
      </c>
      <c r="J5924" s="245" t="s">
        <v>569</v>
      </c>
      <c r="K5924" s="246" t="s">
        <v>21562</v>
      </c>
      <c r="L5924" s="245" t="s">
        <v>568</v>
      </c>
    </row>
    <row r="5925" spans="1:12" x14ac:dyDescent="0.25">
      <c r="A5925" s="245" t="s">
        <v>1664</v>
      </c>
      <c r="B5925" s="245" t="s">
        <v>1663</v>
      </c>
      <c r="C5925" s="245" t="s">
        <v>1672</v>
      </c>
      <c r="D5925" s="245" t="s">
        <v>1671</v>
      </c>
      <c r="E5925" s="246" t="s">
        <v>44</v>
      </c>
      <c r="F5925" s="245" t="s">
        <v>44</v>
      </c>
      <c r="G5925" s="245" t="s">
        <v>1692</v>
      </c>
      <c r="H5925" s="245" t="s">
        <v>21563</v>
      </c>
      <c r="I5925" s="245" t="s">
        <v>11</v>
      </c>
      <c r="J5925" s="245" t="s">
        <v>569</v>
      </c>
      <c r="K5925" s="246" t="s">
        <v>15007</v>
      </c>
      <c r="L5925" s="245" t="s">
        <v>568</v>
      </c>
    </row>
    <row r="5926" spans="1:12" x14ac:dyDescent="0.25">
      <c r="A5926" s="245" t="s">
        <v>1664</v>
      </c>
      <c r="B5926" s="245" t="s">
        <v>1663</v>
      </c>
      <c r="C5926" s="245" t="s">
        <v>1672</v>
      </c>
      <c r="D5926" s="245" t="s">
        <v>1671</v>
      </c>
      <c r="E5926" s="246" t="s">
        <v>44</v>
      </c>
      <c r="F5926" s="245" t="s">
        <v>44</v>
      </c>
      <c r="G5926" s="245" t="s">
        <v>1691</v>
      </c>
      <c r="H5926" s="245" t="s">
        <v>21564</v>
      </c>
      <c r="I5926" s="245" t="s">
        <v>11</v>
      </c>
      <c r="J5926" s="245" t="s">
        <v>569</v>
      </c>
      <c r="K5926" s="246" t="s">
        <v>10264</v>
      </c>
      <c r="L5926" s="245" t="s">
        <v>568</v>
      </c>
    </row>
    <row r="5927" spans="1:12" x14ac:dyDescent="0.25">
      <c r="A5927" s="245" t="s">
        <v>1664</v>
      </c>
      <c r="B5927" s="245" t="s">
        <v>1663</v>
      </c>
      <c r="C5927" s="245" t="s">
        <v>1672</v>
      </c>
      <c r="D5927" s="245" t="s">
        <v>1671</v>
      </c>
      <c r="E5927" s="246" t="s">
        <v>44</v>
      </c>
      <c r="F5927" s="245" t="s">
        <v>44</v>
      </c>
      <c r="G5927" s="245" t="s">
        <v>1690</v>
      </c>
      <c r="H5927" s="245" t="s">
        <v>21565</v>
      </c>
      <c r="I5927" s="245" t="s">
        <v>11</v>
      </c>
      <c r="J5927" s="245" t="s">
        <v>569</v>
      </c>
      <c r="K5927" s="246" t="s">
        <v>21566</v>
      </c>
      <c r="L5927" s="245" t="s">
        <v>568</v>
      </c>
    </row>
    <row r="5928" spans="1:12" x14ac:dyDescent="0.25">
      <c r="A5928" s="245" t="s">
        <v>1664</v>
      </c>
      <c r="B5928" s="245" t="s">
        <v>1663</v>
      </c>
      <c r="C5928" s="245" t="s">
        <v>1672</v>
      </c>
      <c r="D5928" s="245" t="s">
        <v>1671</v>
      </c>
      <c r="E5928" s="246" t="s">
        <v>44</v>
      </c>
      <c r="F5928" s="245" t="s">
        <v>44</v>
      </c>
      <c r="G5928" s="245" t="s">
        <v>1689</v>
      </c>
      <c r="H5928" s="245" t="s">
        <v>21567</v>
      </c>
      <c r="I5928" s="245" t="s">
        <v>11</v>
      </c>
      <c r="J5928" s="245" t="s">
        <v>569</v>
      </c>
      <c r="K5928" s="246" t="s">
        <v>19512</v>
      </c>
      <c r="L5928" s="245" t="s">
        <v>568</v>
      </c>
    </row>
    <row r="5929" spans="1:12" x14ac:dyDescent="0.25">
      <c r="A5929" s="245" t="s">
        <v>1664</v>
      </c>
      <c r="B5929" s="245" t="s">
        <v>1663</v>
      </c>
      <c r="C5929" s="245" t="s">
        <v>1672</v>
      </c>
      <c r="D5929" s="245" t="s">
        <v>1671</v>
      </c>
      <c r="E5929" s="246" t="s">
        <v>44</v>
      </c>
      <c r="F5929" s="245" t="s">
        <v>44</v>
      </c>
      <c r="G5929" s="245" t="s">
        <v>1688</v>
      </c>
      <c r="H5929" s="245" t="s">
        <v>21568</v>
      </c>
      <c r="I5929" s="245" t="s">
        <v>11</v>
      </c>
      <c r="J5929" s="245" t="s">
        <v>569</v>
      </c>
      <c r="K5929" s="246" t="s">
        <v>20405</v>
      </c>
      <c r="L5929" s="245" t="s">
        <v>568</v>
      </c>
    </row>
    <row r="5930" spans="1:12" x14ac:dyDescent="0.25">
      <c r="A5930" s="245" t="s">
        <v>1664</v>
      </c>
      <c r="B5930" s="245" t="s">
        <v>1663</v>
      </c>
      <c r="C5930" s="245" t="s">
        <v>1672</v>
      </c>
      <c r="D5930" s="245" t="s">
        <v>1671</v>
      </c>
      <c r="E5930" s="246" t="s">
        <v>44</v>
      </c>
      <c r="F5930" s="245" t="s">
        <v>44</v>
      </c>
      <c r="G5930" s="245" t="s">
        <v>1687</v>
      </c>
      <c r="H5930" s="245" t="s">
        <v>21569</v>
      </c>
      <c r="I5930" s="245" t="s">
        <v>11</v>
      </c>
      <c r="J5930" s="245" t="s">
        <v>569</v>
      </c>
      <c r="K5930" s="246" t="s">
        <v>16229</v>
      </c>
      <c r="L5930" s="245" t="s">
        <v>568</v>
      </c>
    </row>
    <row r="5931" spans="1:12" x14ac:dyDescent="0.25">
      <c r="A5931" s="245" t="s">
        <v>1664</v>
      </c>
      <c r="B5931" s="245" t="s">
        <v>1663</v>
      </c>
      <c r="C5931" s="245" t="s">
        <v>1672</v>
      </c>
      <c r="D5931" s="245" t="s">
        <v>1671</v>
      </c>
      <c r="E5931" s="246" t="s">
        <v>44</v>
      </c>
      <c r="F5931" s="245" t="s">
        <v>44</v>
      </c>
      <c r="G5931" s="245" t="s">
        <v>1686</v>
      </c>
      <c r="H5931" s="245" t="s">
        <v>21570</v>
      </c>
      <c r="I5931" s="245" t="s">
        <v>11</v>
      </c>
      <c r="J5931" s="245" t="s">
        <v>569</v>
      </c>
      <c r="K5931" s="246" t="s">
        <v>21571</v>
      </c>
      <c r="L5931" s="245" t="s">
        <v>568</v>
      </c>
    </row>
    <row r="5932" spans="1:12" x14ac:dyDescent="0.25">
      <c r="A5932" s="245" t="s">
        <v>1664</v>
      </c>
      <c r="B5932" s="245" t="s">
        <v>1663</v>
      </c>
      <c r="C5932" s="245" t="s">
        <v>1672</v>
      </c>
      <c r="D5932" s="245" t="s">
        <v>1671</v>
      </c>
      <c r="E5932" s="246" t="s">
        <v>44</v>
      </c>
      <c r="F5932" s="245" t="s">
        <v>44</v>
      </c>
      <c r="G5932" s="245" t="s">
        <v>1685</v>
      </c>
      <c r="H5932" s="245" t="s">
        <v>21572</v>
      </c>
      <c r="I5932" s="245" t="s">
        <v>11</v>
      </c>
      <c r="J5932" s="245" t="s">
        <v>569</v>
      </c>
      <c r="K5932" s="246" t="s">
        <v>12922</v>
      </c>
      <c r="L5932" s="245" t="s">
        <v>568</v>
      </c>
    </row>
    <row r="5933" spans="1:12" x14ac:dyDescent="0.25">
      <c r="A5933" s="245" t="s">
        <v>1664</v>
      </c>
      <c r="B5933" s="245" t="s">
        <v>1663</v>
      </c>
      <c r="C5933" s="245" t="s">
        <v>1672</v>
      </c>
      <c r="D5933" s="245" t="s">
        <v>1671</v>
      </c>
      <c r="E5933" s="246" t="s">
        <v>44</v>
      </c>
      <c r="F5933" s="245" t="s">
        <v>44</v>
      </c>
      <c r="G5933" s="245" t="s">
        <v>1684</v>
      </c>
      <c r="H5933" s="245" t="s">
        <v>21573</v>
      </c>
      <c r="I5933" s="245" t="s">
        <v>11</v>
      </c>
      <c r="J5933" s="245" t="s">
        <v>569</v>
      </c>
      <c r="K5933" s="246" t="s">
        <v>21574</v>
      </c>
      <c r="L5933" s="245" t="s">
        <v>568</v>
      </c>
    </row>
    <row r="5934" spans="1:12" x14ac:dyDescent="0.25">
      <c r="A5934" s="245" t="s">
        <v>1664</v>
      </c>
      <c r="B5934" s="245" t="s">
        <v>1663</v>
      </c>
      <c r="C5934" s="245" t="s">
        <v>1672</v>
      </c>
      <c r="D5934" s="245" t="s">
        <v>1671</v>
      </c>
      <c r="E5934" s="246" t="s">
        <v>44</v>
      </c>
      <c r="F5934" s="245" t="s">
        <v>44</v>
      </c>
      <c r="G5934" s="245" t="s">
        <v>13913</v>
      </c>
      <c r="H5934" s="245" t="s">
        <v>21575</v>
      </c>
      <c r="I5934" s="245" t="s">
        <v>11</v>
      </c>
      <c r="J5934" s="245" t="s">
        <v>569</v>
      </c>
      <c r="K5934" s="246" t="s">
        <v>21576</v>
      </c>
      <c r="L5934" s="245" t="s">
        <v>568</v>
      </c>
    </row>
    <row r="5935" spans="1:12" x14ac:dyDescent="0.25">
      <c r="A5935" s="245" t="s">
        <v>1664</v>
      </c>
      <c r="B5935" s="245" t="s">
        <v>1663</v>
      </c>
      <c r="C5935" s="245" t="s">
        <v>1672</v>
      </c>
      <c r="D5935" s="245" t="s">
        <v>1671</v>
      </c>
      <c r="E5935" s="246" t="s">
        <v>44</v>
      </c>
      <c r="F5935" s="245" t="s">
        <v>44</v>
      </c>
      <c r="G5935" s="245" t="s">
        <v>13914</v>
      </c>
      <c r="H5935" s="245" t="s">
        <v>21577</v>
      </c>
      <c r="I5935" s="245" t="s">
        <v>11</v>
      </c>
      <c r="J5935" s="245" t="s">
        <v>569</v>
      </c>
      <c r="K5935" s="246" t="s">
        <v>19750</v>
      </c>
      <c r="L5935" s="245" t="s">
        <v>568</v>
      </c>
    </row>
    <row r="5936" spans="1:12" x14ac:dyDescent="0.25">
      <c r="A5936" s="245" t="s">
        <v>1664</v>
      </c>
      <c r="B5936" s="245" t="s">
        <v>1663</v>
      </c>
      <c r="C5936" s="245" t="s">
        <v>1672</v>
      </c>
      <c r="D5936" s="245" t="s">
        <v>1671</v>
      </c>
      <c r="E5936" s="246" t="s">
        <v>44</v>
      </c>
      <c r="F5936" s="245" t="s">
        <v>44</v>
      </c>
      <c r="G5936" s="245" t="s">
        <v>13916</v>
      </c>
      <c r="H5936" s="245" t="s">
        <v>21578</v>
      </c>
      <c r="I5936" s="245" t="s">
        <v>11</v>
      </c>
      <c r="J5936" s="245" t="s">
        <v>569</v>
      </c>
      <c r="K5936" s="246" t="s">
        <v>21579</v>
      </c>
      <c r="L5936" s="245" t="s">
        <v>568</v>
      </c>
    </row>
    <row r="5937" spans="1:12" x14ac:dyDescent="0.25">
      <c r="A5937" s="245" t="s">
        <v>1664</v>
      </c>
      <c r="B5937" s="245" t="s">
        <v>1663</v>
      </c>
      <c r="C5937" s="245" t="s">
        <v>1672</v>
      </c>
      <c r="D5937" s="245" t="s">
        <v>1671</v>
      </c>
      <c r="E5937" s="246" t="s">
        <v>44</v>
      </c>
      <c r="F5937" s="245" t="s">
        <v>44</v>
      </c>
      <c r="G5937" s="245" t="s">
        <v>13918</v>
      </c>
      <c r="H5937" s="245" t="s">
        <v>21580</v>
      </c>
      <c r="I5937" s="245" t="s">
        <v>11</v>
      </c>
      <c r="J5937" s="245" t="s">
        <v>569</v>
      </c>
      <c r="K5937" s="246" t="s">
        <v>21581</v>
      </c>
      <c r="L5937" s="245" t="s">
        <v>568</v>
      </c>
    </row>
    <row r="5938" spans="1:12" x14ac:dyDescent="0.25">
      <c r="A5938" s="245" t="s">
        <v>1664</v>
      </c>
      <c r="B5938" s="245" t="s">
        <v>1663</v>
      </c>
      <c r="C5938" s="245" t="s">
        <v>1672</v>
      </c>
      <c r="D5938" s="245" t="s">
        <v>1671</v>
      </c>
      <c r="E5938" s="246" t="s">
        <v>44</v>
      </c>
      <c r="F5938" s="245" t="s">
        <v>44</v>
      </c>
      <c r="G5938" s="245" t="s">
        <v>13920</v>
      </c>
      <c r="H5938" s="245" t="s">
        <v>21582</v>
      </c>
      <c r="I5938" s="245" t="s">
        <v>11</v>
      </c>
      <c r="J5938" s="245" t="s">
        <v>569</v>
      </c>
      <c r="K5938" s="246" t="s">
        <v>21583</v>
      </c>
      <c r="L5938" s="245" t="s">
        <v>568</v>
      </c>
    </row>
    <row r="5939" spans="1:12" x14ac:dyDescent="0.25">
      <c r="A5939" s="245" t="s">
        <v>1664</v>
      </c>
      <c r="B5939" s="245" t="s">
        <v>1663</v>
      </c>
      <c r="C5939" s="245" t="s">
        <v>1672</v>
      </c>
      <c r="D5939" s="245" t="s">
        <v>1671</v>
      </c>
      <c r="E5939" s="246" t="s">
        <v>44</v>
      </c>
      <c r="F5939" s="245" t="s">
        <v>44</v>
      </c>
      <c r="G5939" s="245" t="s">
        <v>13921</v>
      </c>
      <c r="H5939" s="245" t="s">
        <v>21584</v>
      </c>
      <c r="I5939" s="245" t="s">
        <v>11</v>
      </c>
      <c r="J5939" s="245" t="s">
        <v>569</v>
      </c>
      <c r="K5939" s="246" t="s">
        <v>21585</v>
      </c>
      <c r="L5939" s="245" t="s">
        <v>568</v>
      </c>
    </row>
    <row r="5940" spans="1:12" x14ac:dyDescent="0.25">
      <c r="A5940" s="245" t="s">
        <v>1664</v>
      </c>
      <c r="B5940" s="245" t="s">
        <v>1663</v>
      </c>
      <c r="C5940" s="245" t="s">
        <v>1672</v>
      </c>
      <c r="D5940" s="245" t="s">
        <v>1671</v>
      </c>
      <c r="E5940" s="246" t="s">
        <v>44</v>
      </c>
      <c r="F5940" s="245" t="s">
        <v>44</v>
      </c>
      <c r="G5940" s="245" t="s">
        <v>13923</v>
      </c>
      <c r="H5940" s="245" t="s">
        <v>21586</v>
      </c>
      <c r="I5940" s="245" t="s">
        <v>11</v>
      </c>
      <c r="J5940" s="245" t="s">
        <v>569</v>
      </c>
      <c r="K5940" s="246" t="s">
        <v>21587</v>
      </c>
      <c r="L5940" s="245" t="s">
        <v>568</v>
      </c>
    </row>
    <row r="5941" spans="1:12" x14ac:dyDescent="0.25">
      <c r="A5941" s="245" t="s">
        <v>1664</v>
      </c>
      <c r="B5941" s="245" t="s">
        <v>1663</v>
      </c>
      <c r="C5941" s="245" t="s">
        <v>1672</v>
      </c>
      <c r="D5941" s="245" t="s">
        <v>1671</v>
      </c>
      <c r="E5941" s="246" t="s">
        <v>44</v>
      </c>
      <c r="F5941" s="245" t="s">
        <v>44</v>
      </c>
      <c r="G5941" s="245" t="s">
        <v>13924</v>
      </c>
      <c r="H5941" s="245" t="s">
        <v>21588</v>
      </c>
      <c r="I5941" s="245" t="s">
        <v>11</v>
      </c>
      <c r="J5941" s="245" t="s">
        <v>569</v>
      </c>
      <c r="K5941" s="246" t="s">
        <v>21589</v>
      </c>
      <c r="L5941" s="245" t="s">
        <v>568</v>
      </c>
    </row>
    <row r="5942" spans="1:12" x14ac:dyDescent="0.25">
      <c r="A5942" s="245" t="s">
        <v>1664</v>
      </c>
      <c r="B5942" s="245" t="s">
        <v>1663</v>
      </c>
      <c r="C5942" s="245" t="s">
        <v>1672</v>
      </c>
      <c r="D5942" s="245" t="s">
        <v>1671</v>
      </c>
      <c r="E5942" s="246" t="s">
        <v>44</v>
      </c>
      <c r="F5942" s="245" t="s">
        <v>44</v>
      </c>
      <c r="G5942" s="245" t="s">
        <v>13925</v>
      </c>
      <c r="H5942" s="245" t="s">
        <v>21590</v>
      </c>
      <c r="I5942" s="245" t="s">
        <v>11</v>
      </c>
      <c r="J5942" s="245" t="s">
        <v>59</v>
      </c>
      <c r="K5942" s="246" t="s">
        <v>9523</v>
      </c>
      <c r="L5942" s="245" t="s">
        <v>568</v>
      </c>
    </row>
    <row r="5943" spans="1:12" x14ac:dyDescent="0.25">
      <c r="A5943" s="245" t="s">
        <v>1664</v>
      </c>
      <c r="B5943" s="245" t="s">
        <v>1663</v>
      </c>
      <c r="C5943" s="245" t="s">
        <v>1672</v>
      </c>
      <c r="D5943" s="245" t="s">
        <v>1671</v>
      </c>
      <c r="E5943" s="246" t="s">
        <v>44</v>
      </c>
      <c r="F5943" s="245" t="s">
        <v>44</v>
      </c>
      <c r="G5943" s="245" t="s">
        <v>1683</v>
      </c>
      <c r="H5943" s="245" t="s">
        <v>21591</v>
      </c>
      <c r="I5943" s="245" t="s">
        <v>14</v>
      </c>
      <c r="J5943" s="245" t="s">
        <v>59</v>
      </c>
      <c r="K5943" s="246" t="s">
        <v>6051</v>
      </c>
      <c r="L5943" s="245" t="s">
        <v>568</v>
      </c>
    </row>
    <row r="5944" spans="1:12" x14ac:dyDescent="0.25">
      <c r="A5944" s="245" t="s">
        <v>1664</v>
      </c>
      <c r="B5944" s="245" t="s">
        <v>1663</v>
      </c>
      <c r="C5944" s="245" t="s">
        <v>1672</v>
      </c>
      <c r="D5944" s="245" t="s">
        <v>1671</v>
      </c>
      <c r="E5944" s="246" t="s">
        <v>44</v>
      </c>
      <c r="F5944" s="245" t="s">
        <v>44</v>
      </c>
      <c r="G5944" s="245" t="s">
        <v>1682</v>
      </c>
      <c r="H5944" s="245" t="s">
        <v>21592</v>
      </c>
      <c r="I5944" s="245" t="s">
        <v>15</v>
      </c>
      <c r="J5944" s="245" t="s">
        <v>59</v>
      </c>
      <c r="K5944" s="246" t="s">
        <v>9021</v>
      </c>
      <c r="L5944" s="245" t="s">
        <v>568</v>
      </c>
    </row>
    <row r="5945" spans="1:12" x14ac:dyDescent="0.25">
      <c r="A5945" s="245" t="s">
        <v>1664</v>
      </c>
      <c r="B5945" s="245" t="s">
        <v>1663</v>
      </c>
      <c r="C5945" s="245" t="s">
        <v>1672</v>
      </c>
      <c r="D5945" s="245" t="s">
        <v>1671</v>
      </c>
      <c r="E5945" s="246" t="s">
        <v>44</v>
      </c>
      <c r="F5945" s="245" t="s">
        <v>44</v>
      </c>
      <c r="G5945" s="245" t="s">
        <v>13926</v>
      </c>
      <c r="H5945" s="245" t="s">
        <v>21593</v>
      </c>
      <c r="I5945" s="245" t="s">
        <v>15</v>
      </c>
      <c r="J5945" s="245" t="s">
        <v>59</v>
      </c>
      <c r="K5945" s="246" t="s">
        <v>404</v>
      </c>
      <c r="L5945" s="245" t="s">
        <v>568</v>
      </c>
    </row>
    <row r="5946" spans="1:12" x14ac:dyDescent="0.25">
      <c r="A5946" s="245" t="s">
        <v>1664</v>
      </c>
      <c r="B5946" s="245" t="s">
        <v>1663</v>
      </c>
      <c r="C5946" s="245" t="s">
        <v>1672</v>
      </c>
      <c r="D5946" s="245" t="s">
        <v>1671</v>
      </c>
      <c r="E5946" s="246" t="s">
        <v>44</v>
      </c>
      <c r="F5946" s="245" t="s">
        <v>44</v>
      </c>
      <c r="G5946" s="245" t="s">
        <v>13927</v>
      </c>
      <c r="H5946" s="245" t="s">
        <v>21594</v>
      </c>
      <c r="I5946" s="245" t="s">
        <v>15</v>
      </c>
      <c r="J5946" s="245" t="s">
        <v>59</v>
      </c>
      <c r="K5946" s="246" t="s">
        <v>12663</v>
      </c>
      <c r="L5946" s="245" t="s">
        <v>568</v>
      </c>
    </row>
    <row r="5947" spans="1:12" x14ac:dyDescent="0.25">
      <c r="A5947" s="245" t="s">
        <v>1664</v>
      </c>
      <c r="B5947" s="245" t="s">
        <v>1663</v>
      </c>
      <c r="C5947" s="245" t="s">
        <v>1672</v>
      </c>
      <c r="D5947" s="245" t="s">
        <v>1671</v>
      </c>
      <c r="E5947" s="246" t="s">
        <v>44</v>
      </c>
      <c r="F5947" s="245" t="s">
        <v>44</v>
      </c>
      <c r="G5947" s="245" t="s">
        <v>13928</v>
      </c>
      <c r="H5947" s="245" t="s">
        <v>21595</v>
      </c>
      <c r="I5947" s="245" t="s">
        <v>15</v>
      </c>
      <c r="J5947" s="245" t="s">
        <v>59</v>
      </c>
      <c r="K5947" s="246" t="s">
        <v>13976</v>
      </c>
      <c r="L5947" s="245" t="s">
        <v>568</v>
      </c>
    </row>
    <row r="5948" spans="1:12" x14ac:dyDescent="0.25">
      <c r="A5948" s="245" t="s">
        <v>1664</v>
      </c>
      <c r="B5948" s="245" t="s">
        <v>1663</v>
      </c>
      <c r="C5948" s="245" t="s">
        <v>1672</v>
      </c>
      <c r="D5948" s="245" t="s">
        <v>1671</v>
      </c>
      <c r="E5948" s="246" t="s">
        <v>44</v>
      </c>
      <c r="F5948" s="245" t="s">
        <v>44</v>
      </c>
      <c r="G5948" s="245" t="s">
        <v>13929</v>
      </c>
      <c r="H5948" s="245" t="s">
        <v>21596</v>
      </c>
      <c r="I5948" s="245" t="s">
        <v>15</v>
      </c>
      <c r="J5948" s="245" t="s">
        <v>59</v>
      </c>
      <c r="K5948" s="246" t="s">
        <v>542</v>
      </c>
      <c r="L5948" s="245" t="s">
        <v>568</v>
      </c>
    </row>
    <row r="5949" spans="1:12" x14ac:dyDescent="0.25">
      <c r="A5949" s="245" t="s">
        <v>1664</v>
      </c>
      <c r="B5949" s="245" t="s">
        <v>1663</v>
      </c>
      <c r="C5949" s="245" t="s">
        <v>1672</v>
      </c>
      <c r="D5949" s="245" t="s">
        <v>1671</v>
      </c>
      <c r="E5949" s="246" t="s">
        <v>44</v>
      </c>
      <c r="F5949" s="245" t="s">
        <v>44</v>
      </c>
      <c r="G5949" s="245" t="s">
        <v>1681</v>
      </c>
      <c r="H5949" s="245" t="s">
        <v>21597</v>
      </c>
      <c r="I5949" s="245" t="s">
        <v>15</v>
      </c>
      <c r="J5949" s="245" t="s">
        <v>59</v>
      </c>
      <c r="K5949" s="246" t="s">
        <v>8554</v>
      </c>
      <c r="L5949" s="245" t="s">
        <v>568</v>
      </c>
    </row>
    <row r="5950" spans="1:12" x14ac:dyDescent="0.25">
      <c r="A5950" s="245" t="s">
        <v>1664</v>
      </c>
      <c r="B5950" s="245" t="s">
        <v>1663</v>
      </c>
      <c r="C5950" s="245" t="s">
        <v>1672</v>
      </c>
      <c r="D5950" s="245" t="s">
        <v>1671</v>
      </c>
      <c r="E5950" s="246" t="s">
        <v>44</v>
      </c>
      <c r="F5950" s="245" t="s">
        <v>44</v>
      </c>
      <c r="G5950" s="245" t="s">
        <v>13931</v>
      </c>
      <c r="H5950" s="245" t="s">
        <v>13932</v>
      </c>
      <c r="I5950" s="245" t="s">
        <v>11</v>
      </c>
      <c r="J5950" s="245" t="s">
        <v>569</v>
      </c>
      <c r="K5950" s="246" t="s">
        <v>14277</v>
      </c>
      <c r="L5950" s="245" t="s">
        <v>568</v>
      </c>
    </row>
    <row r="5951" spans="1:12" x14ac:dyDescent="0.25">
      <c r="A5951" s="245" t="s">
        <v>1664</v>
      </c>
      <c r="B5951" s="245" t="s">
        <v>1663</v>
      </c>
      <c r="C5951" s="245" t="s">
        <v>1672</v>
      </c>
      <c r="D5951" s="245" t="s">
        <v>1671</v>
      </c>
      <c r="E5951" s="246" t="s">
        <v>44</v>
      </c>
      <c r="F5951" s="245" t="s">
        <v>44</v>
      </c>
      <c r="G5951" s="245" t="s">
        <v>13933</v>
      </c>
      <c r="H5951" s="245" t="s">
        <v>13934</v>
      </c>
      <c r="I5951" s="245" t="s">
        <v>11</v>
      </c>
      <c r="J5951" s="245" t="s">
        <v>569</v>
      </c>
      <c r="K5951" s="246" t="s">
        <v>21598</v>
      </c>
      <c r="L5951" s="245" t="s">
        <v>568</v>
      </c>
    </row>
    <row r="5952" spans="1:12" x14ac:dyDescent="0.25">
      <c r="A5952" s="245" t="s">
        <v>1664</v>
      </c>
      <c r="B5952" s="245" t="s">
        <v>1663</v>
      </c>
      <c r="C5952" s="245" t="s">
        <v>1672</v>
      </c>
      <c r="D5952" s="245" t="s">
        <v>1671</v>
      </c>
      <c r="E5952" s="246" t="s">
        <v>44</v>
      </c>
      <c r="F5952" s="245" t="s">
        <v>44</v>
      </c>
      <c r="G5952" s="245" t="s">
        <v>13935</v>
      </c>
      <c r="H5952" s="245" t="s">
        <v>13936</v>
      </c>
      <c r="I5952" s="245" t="s">
        <v>11</v>
      </c>
      <c r="J5952" s="245" t="s">
        <v>569</v>
      </c>
      <c r="K5952" s="246" t="s">
        <v>8535</v>
      </c>
      <c r="L5952" s="245" t="s">
        <v>568</v>
      </c>
    </row>
    <row r="5953" spans="1:12" x14ac:dyDescent="0.25">
      <c r="A5953" s="245" t="s">
        <v>1664</v>
      </c>
      <c r="B5953" s="245" t="s">
        <v>1663</v>
      </c>
      <c r="C5953" s="245" t="s">
        <v>1672</v>
      </c>
      <c r="D5953" s="245" t="s">
        <v>1671</v>
      </c>
      <c r="E5953" s="246" t="s">
        <v>44</v>
      </c>
      <c r="F5953" s="245" t="s">
        <v>44</v>
      </c>
      <c r="G5953" s="245" t="s">
        <v>13937</v>
      </c>
      <c r="H5953" s="245" t="s">
        <v>13938</v>
      </c>
      <c r="I5953" s="245" t="s">
        <v>11</v>
      </c>
      <c r="J5953" s="245" t="s">
        <v>569</v>
      </c>
      <c r="K5953" s="246" t="s">
        <v>12535</v>
      </c>
      <c r="L5953" s="245" t="s">
        <v>568</v>
      </c>
    </row>
    <row r="5954" spans="1:12" x14ac:dyDescent="0.25">
      <c r="A5954" s="245" t="s">
        <v>1664</v>
      </c>
      <c r="B5954" s="245" t="s">
        <v>1663</v>
      </c>
      <c r="C5954" s="245" t="s">
        <v>1672</v>
      </c>
      <c r="D5954" s="245" t="s">
        <v>1671</v>
      </c>
      <c r="E5954" s="246" t="s">
        <v>44</v>
      </c>
      <c r="F5954" s="245" t="s">
        <v>44</v>
      </c>
      <c r="G5954" s="245" t="s">
        <v>21599</v>
      </c>
      <c r="H5954" s="245" t="s">
        <v>21600</v>
      </c>
      <c r="I5954" s="245" t="s">
        <v>11</v>
      </c>
      <c r="J5954" s="245" t="s">
        <v>569</v>
      </c>
      <c r="K5954" s="246" t="s">
        <v>21601</v>
      </c>
      <c r="L5954" s="245" t="s">
        <v>568</v>
      </c>
    </row>
    <row r="5955" spans="1:12" x14ac:dyDescent="0.25">
      <c r="A5955" s="245" t="s">
        <v>1664</v>
      </c>
      <c r="B5955" s="245" t="s">
        <v>1663</v>
      </c>
      <c r="C5955" s="245" t="s">
        <v>1672</v>
      </c>
      <c r="D5955" s="245" t="s">
        <v>1671</v>
      </c>
      <c r="E5955" s="246" t="s">
        <v>44</v>
      </c>
      <c r="F5955" s="245" t="s">
        <v>44</v>
      </c>
      <c r="G5955" s="245" t="s">
        <v>21602</v>
      </c>
      <c r="H5955" s="245" t="s">
        <v>21603</v>
      </c>
      <c r="I5955" s="245" t="s">
        <v>11</v>
      </c>
      <c r="J5955" s="245" t="s">
        <v>569</v>
      </c>
      <c r="K5955" s="246" t="s">
        <v>21516</v>
      </c>
      <c r="L5955" s="245" t="s">
        <v>568</v>
      </c>
    </row>
    <row r="5956" spans="1:12" x14ac:dyDescent="0.25">
      <c r="A5956" s="245" t="s">
        <v>1664</v>
      </c>
      <c r="B5956" s="245" t="s">
        <v>1663</v>
      </c>
      <c r="C5956" s="245" t="s">
        <v>1672</v>
      </c>
      <c r="D5956" s="245" t="s">
        <v>1671</v>
      </c>
      <c r="E5956" s="246" t="s">
        <v>44</v>
      </c>
      <c r="F5956" s="245" t="s">
        <v>44</v>
      </c>
      <c r="G5956" s="245" t="s">
        <v>21604</v>
      </c>
      <c r="H5956" s="245" t="s">
        <v>21605</v>
      </c>
      <c r="I5956" s="245" t="s">
        <v>11</v>
      </c>
      <c r="J5956" s="245" t="s">
        <v>569</v>
      </c>
      <c r="K5956" s="246" t="s">
        <v>21606</v>
      </c>
      <c r="L5956" s="245" t="s">
        <v>568</v>
      </c>
    </row>
    <row r="5957" spans="1:12" x14ac:dyDescent="0.25">
      <c r="A5957" s="245" t="s">
        <v>1664</v>
      </c>
      <c r="B5957" s="245" t="s">
        <v>1663</v>
      </c>
      <c r="C5957" s="245" t="s">
        <v>1672</v>
      </c>
      <c r="D5957" s="245" t="s">
        <v>1671</v>
      </c>
      <c r="E5957" s="246" t="s">
        <v>44</v>
      </c>
      <c r="F5957" s="245" t="s">
        <v>44</v>
      </c>
      <c r="G5957" s="245" t="s">
        <v>21607</v>
      </c>
      <c r="H5957" s="245" t="s">
        <v>21608</v>
      </c>
      <c r="I5957" s="245" t="s">
        <v>11</v>
      </c>
      <c r="J5957" s="245" t="s">
        <v>569</v>
      </c>
      <c r="K5957" s="246" t="s">
        <v>21609</v>
      </c>
      <c r="L5957" s="245" t="s">
        <v>568</v>
      </c>
    </row>
    <row r="5958" spans="1:12" x14ac:dyDescent="0.25">
      <c r="A5958" s="245" t="s">
        <v>1664</v>
      </c>
      <c r="B5958" s="245" t="s">
        <v>1663</v>
      </c>
      <c r="C5958" s="245" t="s">
        <v>1672</v>
      </c>
      <c r="D5958" s="245" t="s">
        <v>1671</v>
      </c>
      <c r="E5958" s="246" t="s">
        <v>44</v>
      </c>
      <c r="F5958" s="245" t="s">
        <v>44</v>
      </c>
      <c r="G5958" s="245" t="s">
        <v>21610</v>
      </c>
      <c r="H5958" s="245" t="s">
        <v>21611</v>
      </c>
      <c r="I5958" s="245" t="s">
        <v>11</v>
      </c>
      <c r="J5958" s="245" t="s">
        <v>569</v>
      </c>
      <c r="K5958" s="246" t="s">
        <v>14984</v>
      </c>
      <c r="L5958" s="245" t="s">
        <v>568</v>
      </c>
    </row>
    <row r="5959" spans="1:12" x14ac:dyDescent="0.25">
      <c r="A5959" s="245" t="s">
        <v>1664</v>
      </c>
      <c r="B5959" s="245" t="s">
        <v>1663</v>
      </c>
      <c r="C5959" s="245" t="s">
        <v>1672</v>
      </c>
      <c r="D5959" s="245" t="s">
        <v>1671</v>
      </c>
      <c r="E5959" s="246" t="s">
        <v>44</v>
      </c>
      <c r="F5959" s="245" t="s">
        <v>44</v>
      </c>
      <c r="G5959" s="245" t="s">
        <v>21612</v>
      </c>
      <c r="H5959" s="245" t="s">
        <v>21613</v>
      </c>
      <c r="I5959" s="245" t="s">
        <v>11</v>
      </c>
      <c r="J5959" s="245" t="s">
        <v>569</v>
      </c>
      <c r="K5959" s="246" t="s">
        <v>19581</v>
      </c>
      <c r="L5959" s="245" t="s">
        <v>568</v>
      </c>
    </row>
    <row r="5960" spans="1:12" x14ac:dyDescent="0.25">
      <c r="A5960" s="245" t="s">
        <v>1664</v>
      </c>
      <c r="B5960" s="245" t="s">
        <v>1663</v>
      </c>
      <c r="C5960" s="245" t="s">
        <v>1672</v>
      </c>
      <c r="D5960" s="245" t="s">
        <v>1671</v>
      </c>
      <c r="E5960" s="246" t="s">
        <v>44</v>
      </c>
      <c r="F5960" s="245" t="s">
        <v>44</v>
      </c>
      <c r="G5960" s="245" t="s">
        <v>21614</v>
      </c>
      <c r="H5960" s="245" t="s">
        <v>21615</v>
      </c>
      <c r="I5960" s="245" t="s">
        <v>11</v>
      </c>
      <c r="J5960" s="245" t="s">
        <v>569</v>
      </c>
      <c r="K5960" s="246" t="s">
        <v>21616</v>
      </c>
      <c r="L5960" s="245" t="s">
        <v>568</v>
      </c>
    </row>
    <row r="5961" spans="1:12" x14ac:dyDescent="0.25">
      <c r="A5961" s="245" t="s">
        <v>1664</v>
      </c>
      <c r="B5961" s="245" t="s">
        <v>1663</v>
      </c>
      <c r="C5961" s="245" t="s">
        <v>1672</v>
      </c>
      <c r="D5961" s="245" t="s">
        <v>1671</v>
      </c>
      <c r="E5961" s="246" t="s">
        <v>44</v>
      </c>
      <c r="F5961" s="245" t="s">
        <v>44</v>
      </c>
      <c r="G5961" s="245" t="s">
        <v>21617</v>
      </c>
      <c r="H5961" s="245" t="s">
        <v>21618</v>
      </c>
      <c r="I5961" s="245" t="s">
        <v>11</v>
      </c>
      <c r="J5961" s="245" t="s">
        <v>569</v>
      </c>
      <c r="K5961" s="246" t="s">
        <v>21619</v>
      </c>
      <c r="L5961" s="245" t="s">
        <v>568</v>
      </c>
    </row>
    <row r="5962" spans="1:12" x14ac:dyDescent="0.25">
      <c r="A5962" s="245" t="s">
        <v>1664</v>
      </c>
      <c r="B5962" s="245" t="s">
        <v>1663</v>
      </c>
      <c r="C5962" s="245" t="s">
        <v>1672</v>
      </c>
      <c r="D5962" s="245" t="s">
        <v>1671</v>
      </c>
      <c r="E5962" s="246" t="s">
        <v>44</v>
      </c>
      <c r="F5962" s="245" t="s">
        <v>44</v>
      </c>
      <c r="G5962" s="245" t="s">
        <v>21620</v>
      </c>
      <c r="H5962" s="245" t="s">
        <v>21621</v>
      </c>
      <c r="I5962" s="245" t="s">
        <v>11</v>
      </c>
      <c r="J5962" s="245" t="s">
        <v>569</v>
      </c>
      <c r="K5962" s="246" t="s">
        <v>21622</v>
      </c>
      <c r="L5962" s="245" t="s">
        <v>568</v>
      </c>
    </row>
    <row r="5963" spans="1:12" x14ac:dyDescent="0.25">
      <c r="A5963" s="245" t="s">
        <v>1664</v>
      </c>
      <c r="B5963" s="245" t="s">
        <v>1663</v>
      </c>
      <c r="C5963" s="245" t="s">
        <v>1672</v>
      </c>
      <c r="D5963" s="245" t="s">
        <v>1671</v>
      </c>
      <c r="E5963" s="246" t="s">
        <v>44</v>
      </c>
      <c r="F5963" s="245" t="s">
        <v>44</v>
      </c>
      <c r="G5963" s="245" t="s">
        <v>21623</v>
      </c>
      <c r="H5963" s="245" t="s">
        <v>21624</v>
      </c>
      <c r="I5963" s="245" t="s">
        <v>11</v>
      </c>
      <c r="J5963" s="245" t="s">
        <v>569</v>
      </c>
      <c r="K5963" s="246" t="s">
        <v>21625</v>
      </c>
      <c r="L5963" s="245" t="s">
        <v>568</v>
      </c>
    </row>
    <row r="5964" spans="1:12" x14ac:dyDescent="0.25">
      <c r="A5964" s="245" t="s">
        <v>1664</v>
      </c>
      <c r="B5964" s="245" t="s">
        <v>1663</v>
      </c>
      <c r="C5964" s="245" t="s">
        <v>1672</v>
      </c>
      <c r="D5964" s="245" t="s">
        <v>1671</v>
      </c>
      <c r="E5964" s="246" t="s">
        <v>44</v>
      </c>
      <c r="F5964" s="245" t="s">
        <v>44</v>
      </c>
      <c r="G5964" s="245" t="s">
        <v>21626</v>
      </c>
      <c r="H5964" s="245" t="s">
        <v>21627</v>
      </c>
      <c r="I5964" s="245" t="s">
        <v>11</v>
      </c>
      <c r="J5964" s="245" t="s">
        <v>569</v>
      </c>
      <c r="K5964" s="246" t="s">
        <v>21628</v>
      </c>
      <c r="L5964" s="245" t="s">
        <v>568</v>
      </c>
    </row>
    <row r="5965" spans="1:12" x14ac:dyDescent="0.25">
      <c r="A5965" s="245" t="s">
        <v>1664</v>
      </c>
      <c r="B5965" s="245" t="s">
        <v>1663</v>
      </c>
      <c r="C5965" s="245" t="s">
        <v>1672</v>
      </c>
      <c r="D5965" s="245" t="s">
        <v>1671</v>
      </c>
      <c r="E5965" s="246" t="s">
        <v>44</v>
      </c>
      <c r="F5965" s="245" t="s">
        <v>44</v>
      </c>
      <c r="G5965" s="245" t="s">
        <v>21629</v>
      </c>
      <c r="H5965" s="245" t="s">
        <v>21630</v>
      </c>
      <c r="I5965" s="245" t="s">
        <v>11</v>
      </c>
      <c r="J5965" s="245" t="s">
        <v>569</v>
      </c>
      <c r="K5965" s="246" t="s">
        <v>21631</v>
      </c>
      <c r="L5965" s="245" t="s">
        <v>568</v>
      </c>
    </row>
    <row r="5966" spans="1:12" x14ac:dyDescent="0.25">
      <c r="A5966" s="245" t="s">
        <v>1664</v>
      </c>
      <c r="B5966" s="245" t="s">
        <v>1663</v>
      </c>
      <c r="C5966" s="245" t="s">
        <v>1672</v>
      </c>
      <c r="D5966" s="245" t="s">
        <v>1671</v>
      </c>
      <c r="E5966" s="246" t="s">
        <v>44</v>
      </c>
      <c r="F5966" s="245" t="s">
        <v>44</v>
      </c>
      <c r="G5966" s="245" t="s">
        <v>21632</v>
      </c>
      <c r="H5966" s="245" t="s">
        <v>21633</v>
      </c>
      <c r="I5966" s="245" t="s">
        <v>11</v>
      </c>
      <c r="J5966" s="245" t="s">
        <v>569</v>
      </c>
      <c r="K5966" s="246" t="s">
        <v>21634</v>
      </c>
      <c r="L5966" s="245" t="s">
        <v>568</v>
      </c>
    </row>
    <row r="5967" spans="1:12" x14ac:dyDescent="0.25">
      <c r="A5967" s="245" t="s">
        <v>1664</v>
      </c>
      <c r="B5967" s="245" t="s">
        <v>1663</v>
      </c>
      <c r="C5967" s="245" t="s">
        <v>1672</v>
      </c>
      <c r="D5967" s="245" t="s">
        <v>1671</v>
      </c>
      <c r="E5967" s="246" t="s">
        <v>44</v>
      </c>
      <c r="F5967" s="245" t="s">
        <v>44</v>
      </c>
      <c r="G5967" s="245" t="s">
        <v>21635</v>
      </c>
      <c r="H5967" s="245" t="s">
        <v>21636</v>
      </c>
      <c r="I5967" s="245" t="s">
        <v>11</v>
      </c>
      <c r="J5967" s="245" t="s">
        <v>569</v>
      </c>
      <c r="K5967" s="246" t="s">
        <v>21637</v>
      </c>
      <c r="L5967" s="245" t="s">
        <v>568</v>
      </c>
    </row>
    <row r="5968" spans="1:12" x14ac:dyDescent="0.25">
      <c r="A5968" s="245" t="s">
        <v>1664</v>
      </c>
      <c r="B5968" s="245" t="s">
        <v>1663</v>
      </c>
      <c r="C5968" s="245" t="s">
        <v>1672</v>
      </c>
      <c r="D5968" s="245" t="s">
        <v>1671</v>
      </c>
      <c r="E5968" s="246" t="s">
        <v>44</v>
      </c>
      <c r="F5968" s="245" t="s">
        <v>44</v>
      </c>
      <c r="G5968" s="245" t="s">
        <v>21638</v>
      </c>
      <c r="H5968" s="245" t="s">
        <v>21639</v>
      </c>
      <c r="I5968" s="245" t="s">
        <v>11</v>
      </c>
      <c r="J5968" s="245" t="s">
        <v>569</v>
      </c>
      <c r="K5968" s="246" t="s">
        <v>21640</v>
      </c>
      <c r="L5968" s="245" t="s">
        <v>568</v>
      </c>
    </row>
    <row r="5969" spans="1:12" x14ac:dyDescent="0.25">
      <c r="A5969" s="245" t="s">
        <v>1664</v>
      </c>
      <c r="B5969" s="245" t="s">
        <v>1663</v>
      </c>
      <c r="C5969" s="245" t="s">
        <v>1672</v>
      </c>
      <c r="D5969" s="245" t="s">
        <v>1671</v>
      </c>
      <c r="E5969" s="246" t="s">
        <v>44</v>
      </c>
      <c r="F5969" s="245" t="s">
        <v>44</v>
      </c>
      <c r="G5969" s="245" t="s">
        <v>21641</v>
      </c>
      <c r="H5969" s="245" t="s">
        <v>21642</v>
      </c>
      <c r="I5969" s="245" t="s">
        <v>11</v>
      </c>
      <c r="J5969" s="245" t="s">
        <v>569</v>
      </c>
      <c r="K5969" s="246" t="s">
        <v>21643</v>
      </c>
      <c r="L5969" s="245" t="s">
        <v>568</v>
      </c>
    </row>
    <row r="5970" spans="1:12" x14ac:dyDescent="0.25">
      <c r="A5970" s="245" t="s">
        <v>1664</v>
      </c>
      <c r="B5970" s="245" t="s">
        <v>1663</v>
      </c>
      <c r="C5970" s="245" t="s">
        <v>21644</v>
      </c>
      <c r="D5970" s="245" t="s">
        <v>21645</v>
      </c>
      <c r="E5970" s="246" t="s">
        <v>44</v>
      </c>
      <c r="F5970" s="245" t="s">
        <v>44</v>
      </c>
      <c r="G5970" s="245" t="s">
        <v>21646</v>
      </c>
      <c r="H5970" s="245" t="s">
        <v>21647</v>
      </c>
      <c r="I5970" s="245" t="s">
        <v>24</v>
      </c>
      <c r="J5970" s="245" t="s">
        <v>59</v>
      </c>
      <c r="K5970" s="246" t="s">
        <v>21648</v>
      </c>
      <c r="L5970" s="245" t="s">
        <v>568</v>
      </c>
    </row>
    <row r="5971" spans="1:12" x14ac:dyDescent="0.25">
      <c r="A5971" s="245" t="s">
        <v>1664</v>
      </c>
      <c r="B5971" s="245" t="s">
        <v>1663</v>
      </c>
      <c r="C5971" s="245" t="s">
        <v>21644</v>
      </c>
      <c r="D5971" s="245" t="s">
        <v>21645</v>
      </c>
      <c r="E5971" s="246" t="s">
        <v>44</v>
      </c>
      <c r="F5971" s="245" t="s">
        <v>44</v>
      </c>
      <c r="G5971" s="245" t="s">
        <v>21649</v>
      </c>
      <c r="H5971" s="245" t="s">
        <v>21650</v>
      </c>
      <c r="I5971" s="245" t="s">
        <v>24</v>
      </c>
      <c r="J5971" s="245" t="s">
        <v>59</v>
      </c>
      <c r="K5971" s="246" t="s">
        <v>21651</v>
      </c>
      <c r="L5971" s="245" t="s">
        <v>568</v>
      </c>
    </row>
    <row r="5972" spans="1:12" x14ac:dyDescent="0.25">
      <c r="A5972" s="245" t="s">
        <v>1664</v>
      </c>
      <c r="B5972" s="245" t="s">
        <v>1663</v>
      </c>
      <c r="C5972" s="245" t="s">
        <v>21644</v>
      </c>
      <c r="D5972" s="245" t="s">
        <v>21645</v>
      </c>
      <c r="E5972" s="246" t="s">
        <v>44</v>
      </c>
      <c r="F5972" s="245" t="s">
        <v>44</v>
      </c>
      <c r="G5972" s="245" t="s">
        <v>21652</v>
      </c>
      <c r="H5972" s="245" t="s">
        <v>21653</v>
      </c>
      <c r="I5972" s="245" t="s">
        <v>24</v>
      </c>
      <c r="J5972" s="245" t="s">
        <v>59</v>
      </c>
      <c r="K5972" s="246" t="s">
        <v>21654</v>
      </c>
      <c r="L5972" s="245" t="s">
        <v>568</v>
      </c>
    </row>
    <row r="5973" spans="1:12" x14ac:dyDescent="0.25">
      <c r="A5973" s="245" t="s">
        <v>1664</v>
      </c>
      <c r="B5973" s="245" t="s">
        <v>1663</v>
      </c>
      <c r="C5973" s="245" t="s">
        <v>21644</v>
      </c>
      <c r="D5973" s="245" t="s">
        <v>21645</v>
      </c>
      <c r="E5973" s="246" t="s">
        <v>44</v>
      </c>
      <c r="F5973" s="245" t="s">
        <v>44</v>
      </c>
      <c r="G5973" s="245" t="s">
        <v>21655</v>
      </c>
      <c r="H5973" s="245" t="s">
        <v>21656</v>
      </c>
      <c r="I5973" s="245" t="s">
        <v>24</v>
      </c>
      <c r="J5973" s="245" t="s">
        <v>59</v>
      </c>
      <c r="K5973" s="246" t="s">
        <v>21657</v>
      </c>
      <c r="L5973" s="245" t="s">
        <v>568</v>
      </c>
    </row>
    <row r="5974" spans="1:12" x14ac:dyDescent="0.25">
      <c r="A5974" s="245" t="s">
        <v>1664</v>
      </c>
      <c r="B5974" s="245" t="s">
        <v>1663</v>
      </c>
      <c r="C5974" s="245" t="s">
        <v>1662</v>
      </c>
      <c r="D5974" s="245" t="s">
        <v>1661</v>
      </c>
      <c r="E5974" s="246" t="s">
        <v>44</v>
      </c>
      <c r="F5974" s="245" t="s">
        <v>44</v>
      </c>
      <c r="G5974" s="245" t="s">
        <v>1670</v>
      </c>
      <c r="H5974" s="245" t="s">
        <v>13939</v>
      </c>
      <c r="I5974" s="245" t="s">
        <v>12</v>
      </c>
      <c r="J5974" s="245" t="s">
        <v>569</v>
      </c>
      <c r="K5974" s="246" t="s">
        <v>21658</v>
      </c>
      <c r="L5974" s="245" t="s">
        <v>568</v>
      </c>
    </row>
    <row r="5975" spans="1:12" x14ac:dyDescent="0.25">
      <c r="A5975" s="245" t="s">
        <v>1664</v>
      </c>
      <c r="B5975" s="245" t="s">
        <v>1663</v>
      </c>
      <c r="C5975" s="245" t="s">
        <v>1662</v>
      </c>
      <c r="D5975" s="245" t="s">
        <v>1661</v>
      </c>
      <c r="E5975" s="246" t="s">
        <v>44</v>
      </c>
      <c r="F5975" s="245" t="s">
        <v>44</v>
      </c>
      <c r="G5975" s="245" t="s">
        <v>1669</v>
      </c>
      <c r="H5975" s="245" t="s">
        <v>13940</v>
      </c>
      <c r="I5975" s="245" t="s">
        <v>12</v>
      </c>
      <c r="J5975" s="245" t="s">
        <v>569</v>
      </c>
      <c r="K5975" s="246" t="s">
        <v>21659</v>
      </c>
      <c r="L5975" s="245" t="s">
        <v>568</v>
      </c>
    </row>
    <row r="5976" spans="1:12" x14ac:dyDescent="0.25">
      <c r="A5976" s="245" t="s">
        <v>1664</v>
      </c>
      <c r="B5976" s="245" t="s">
        <v>1663</v>
      </c>
      <c r="C5976" s="245" t="s">
        <v>1662</v>
      </c>
      <c r="D5976" s="245" t="s">
        <v>1661</v>
      </c>
      <c r="E5976" s="246" t="s">
        <v>44</v>
      </c>
      <c r="F5976" s="245" t="s">
        <v>44</v>
      </c>
      <c r="G5976" s="245" t="s">
        <v>1668</v>
      </c>
      <c r="H5976" s="245" t="s">
        <v>13941</v>
      </c>
      <c r="I5976" s="245" t="s">
        <v>11</v>
      </c>
      <c r="J5976" s="245" t="s">
        <v>569</v>
      </c>
      <c r="K5976" s="246" t="s">
        <v>8314</v>
      </c>
      <c r="L5976" s="245" t="s">
        <v>568</v>
      </c>
    </row>
    <row r="5977" spans="1:12" x14ac:dyDescent="0.25">
      <c r="A5977" s="245" t="s">
        <v>1664</v>
      </c>
      <c r="B5977" s="245" t="s">
        <v>1663</v>
      </c>
      <c r="C5977" s="245" t="s">
        <v>1662</v>
      </c>
      <c r="D5977" s="245" t="s">
        <v>1661</v>
      </c>
      <c r="E5977" s="246" t="s">
        <v>44</v>
      </c>
      <c r="F5977" s="245" t="s">
        <v>44</v>
      </c>
      <c r="G5977" s="245" t="s">
        <v>1666</v>
      </c>
      <c r="H5977" s="245" t="s">
        <v>13942</v>
      </c>
      <c r="I5977" s="245" t="s">
        <v>12</v>
      </c>
      <c r="J5977" s="245" t="s">
        <v>569</v>
      </c>
      <c r="K5977" s="246" t="s">
        <v>21660</v>
      </c>
      <c r="L5977" s="245" t="s">
        <v>568</v>
      </c>
    </row>
    <row r="5978" spans="1:12" x14ac:dyDescent="0.25">
      <c r="A5978" s="245" t="s">
        <v>1664</v>
      </c>
      <c r="B5978" s="245" t="s">
        <v>1663</v>
      </c>
      <c r="C5978" s="245" t="s">
        <v>1662</v>
      </c>
      <c r="D5978" s="245" t="s">
        <v>1661</v>
      </c>
      <c r="E5978" s="246" t="s">
        <v>44</v>
      </c>
      <c r="F5978" s="245" t="s">
        <v>44</v>
      </c>
      <c r="G5978" s="245" t="s">
        <v>1665</v>
      </c>
      <c r="H5978" s="245" t="s">
        <v>13943</v>
      </c>
      <c r="I5978" s="245" t="s">
        <v>12</v>
      </c>
      <c r="J5978" s="245" t="s">
        <v>569</v>
      </c>
      <c r="K5978" s="246" t="s">
        <v>21661</v>
      </c>
      <c r="L5978" s="245" t="s">
        <v>568</v>
      </c>
    </row>
    <row r="5979" spans="1:12" x14ac:dyDescent="0.25">
      <c r="A5979" s="245" t="s">
        <v>1664</v>
      </c>
      <c r="B5979" s="245" t="s">
        <v>1663</v>
      </c>
      <c r="C5979" s="245" t="s">
        <v>1662</v>
      </c>
      <c r="D5979" s="245" t="s">
        <v>1661</v>
      </c>
      <c r="E5979" s="246" t="s">
        <v>44</v>
      </c>
      <c r="F5979" s="245" t="s">
        <v>44</v>
      </c>
      <c r="G5979" s="245" t="s">
        <v>1660</v>
      </c>
      <c r="H5979" s="245" t="s">
        <v>13945</v>
      </c>
      <c r="I5979" s="245" t="s">
        <v>12</v>
      </c>
      <c r="J5979" s="245" t="s">
        <v>569</v>
      </c>
      <c r="K5979" s="246" t="s">
        <v>21662</v>
      </c>
      <c r="L5979" s="245" t="s">
        <v>568</v>
      </c>
    </row>
    <row r="5980" spans="1:12" x14ac:dyDescent="0.25">
      <c r="A5980" s="245" t="s">
        <v>1547</v>
      </c>
      <c r="B5980" s="245" t="s">
        <v>1546</v>
      </c>
      <c r="C5980" s="245" t="s">
        <v>1568</v>
      </c>
      <c r="D5980" s="245" t="s">
        <v>1567</v>
      </c>
      <c r="E5980" s="246" t="s">
        <v>44</v>
      </c>
      <c r="F5980" s="245" t="s">
        <v>44</v>
      </c>
      <c r="G5980" s="245" t="s">
        <v>1657</v>
      </c>
      <c r="H5980" s="245" t="s">
        <v>1656</v>
      </c>
      <c r="I5980" s="245" t="s">
        <v>11</v>
      </c>
      <c r="J5980" s="245" t="s">
        <v>106</v>
      </c>
      <c r="K5980" s="246" t="s">
        <v>8750</v>
      </c>
      <c r="L5980" s="245" t="s">
        <v>568</v>
      </c>
    </row>
    <row r="5981" spans="1:12" x14ac:dyDescent="0.25">
      <c r="A5981" s="245" t="s">
        <v>1547</v>
      </c>
      <c r="B5981" s="245" t="s">
        <v>1546</v>
      </c>
      <c r="C5981" s="245" t="s">
        <v>1568</v>
      </c>
      <c r="D5981" s="245" t="s">
        <v>1567</v>
      </c>
      <c r="E5981" s="246" t="s">
        <v>44</v>
      </c>
      <c r="F5981" s="245" t="s">
        <v>44</v>
      </c>
      <c r="G5981" s="245" t="s">
        <v>1655</v>
      </c>
      <c r="H5981" s="245" t="s">
        <v>1654</v>
      </c>
      <c r="I5981" s="245" t="s">
        <v>11</v>
      </c>
      <c r="J5981" s="245" t="s">
        <v>106</v>
      </c>
      <c r="K5981" s="246" t="s">
        <v>9036</v>
      </c>
      <c r="L5981" s="245" t="s">
        <v>568</v>
      </c>
    </row>
    <row r="5982" spans="1:12" x14ac:dyDescent="0.25">
      <c r="A5982" s="245" t="s">
        <v>1547</v>
      </c>
      <c r="B5982" s="245" t="s">
        <v>1546</v>
      </c>
      <c r="C5982" s="245" t="s">
        <v>1568</v>
      </c>
      <c r="D5982" s="245" t="s">
        <v>1567</v>
      </c>
      <c r="E5982" s="246" t="s">
        <v>44</v>
      </c>
      <c r="F5982" s="245" t="s">
        <v>44</v>
      </c>
      <c r="G5982" s="245" t="s">
        <v>1653</v>
      </c>
      <c r="H5982" s="245" t="s">
        <v>1652</v>
      </c>
      <c r="I5982" s="245" t="s">
        <v>11</v>
      </c>
      <c r="J5982" s="245" t="s">
        <v>106</v>
      </c>
      <c r="K5982" s="246" t="s">
        <v>8982</v>
      </c>
      <c r="L5982" s="245" t="s">
        <v>568</v>
      </c>
    </row>
    <row r="5983" spans="1:12" x14ac:dyDescent="0.25">
      <c r="A5983" s="245" t="s">
        <v>1547</v>
      </c>
      <c r="B5983" s="245" t="s">
        <v>1546</v>
      </c>
      <c r="C5983" s="245" t="s">
        <v>1568</v>
      </c>
      <c r="D5983" s="245" t="s">
        <v>1567</v>
      </c>
      <c r="E5983" s="246" t="s">
        <v>44</v>
      </c>
      <c r="F5983" s="245" t="s">
        <v>44</v>
      </c>
      <c r="G5983" s="245" t="s">
        <v>1651</v>
      </c>
      <c r="H5983" s="245" t="s">
        <v>1650</v>
      </c>
      <c r="I5983" s="245" t="s">
        <v>11</v>
      </c>
      <c r="J5983" s="245" t="s">
        <v>106</v>
      </c>
      <c r="K5983" s="246" t="s">
        <v>5071</v>
      </c>
      <c r="L5983" s="245" t="s">
        <v>568</v>
      </c>
    </row>
    <row r="5984" spans="1:12" x14ac:dyDescent="0.25">
      <c r="A5984" s="245" t="s">
        <v>1547</v>
      </c>
      <c r="B5984" s="245" t="s">
        <v>1546</v>
      </c>
      <c r="C5984" s="245" t="s">
        <v>1568</v>
      </c>
      <c r="D5984" s="245" t="s">
        <v>1567</v>
      </c>
      <c r="E5984" s="246" t="s">
        <v>44</v>
      </c>
      <c r="F5984" s="245" t="s">
        <v>44</v>
      </c>
      <c r="G5984" s="245" t="s">
        <v>1649</v>
      </c>
      <c r="H5984" s="245" t="s">
        <v>1648</v>
      </c>
      <c r="I5984" s="245" t="s">
        <v>11</v>
      </c>
      <c r="J5984" s="245" t="s">
        <v>106</v>
      </c>
      <c r="K5984" s="246" t="s">
        <v>21663</v>
      </c>
      <c r="L5984" s="245" t="s">
        <v>568</v>
      </c>
    </row>
    <row r="5985" spans="1:12" x14ac:dyDescent="0.25">
      <c r="A5985" s="245" t="s">
        <v>1547</v>
      </c>
      <c r="B5985" s="245" t="s">
        <v>1546</v>
      </c>
      <c r="C5985" s="245" t="s">
        <v>1568</v>
      </c>
      <c r="D5985" s="245" t="s">
        <v>1567</v>
      </c>
      <c r="E5985" s="246" t="s">
        <v>44</v>
      </c>
      <c r="F5985" s="245" t="s">
        <v>44</v>
      </c>
      <c r="G5985" s="245" t="s">
        <v>1647</v>
      </c>
      <c r="H5985" s="245" t="s">
        <v>1646</v>
      </c>
      <c r="I5985" s="245" t="s">
        <v>11</v>
      </c>
      <c r="J5985" s="245" t="s">
        <v>59</v>
      </c>
      <c r="K5985" s="246" t="s">
        <v>9424</v>
      </c>
      <c r="L5985" s="245" t="s">
        <v>568</v>
      </c>
    </row>
    <row r="5986" spans="1:12" x14ac:dyDescent="0.25">
      <c r="A5986" s="245" t="s">
        <v>1547</v>
      </c>
      <c r="B5986" s="245" t="s">
        <v>1546</v>
      </c>
      <c r="C5986" s="245" t="s">
        <v>1568</v>
      </c>
      <c r="D5986" s="245" t="s">
        <v>1567</v>
      </c>
      <c r="E5986" s="246" t="s">
        <v>44</v>
      </c>
      <c r="F5986" s="245" t="s">
        <v>44</v>
      </c>
      <c r="G5986" s="245" t="s">
        <v>1644</v>
      </c>
      <c r="H5986" s="245" t="s">
        <v>1643</v>
      </c>
      <c r="I5986" s="245" t="s">
        <v>11</v>
      </c>
      <c r="J5986" s="245" t="s">
        <v>59</v>
      </c>
      <c r="K5986" s="246" t="s">
        <v>10227</v>
      </c>
      <c r="L5986" s="245" t="s">
        <v>568</v>
      </c>
    </row>
    <row r="5987" spans="1:12" x14ac:dyDescent="0.25">
      <c r="A5987" s="245" t="s">
        <v>1547</v>
      </c>
      <c r="B5987" s="245" t="s">
        <v>1546</v>
      </c>
      <c r="C5987" s="245" t="s">
        <v>1568</v>
      </c>
      <c r="D5987" s="245" t="s">
        <v>1567</v>
      </c>
      <c r="E5987" s="246" t="s">
        <v>44</v>
      </c>
      <c r="F5987" s="245" t="s">
        <v>44</v>
      </c>
      <c r="G5987" s="245" t="s">
        <v>1641</v>
      </c>
      <c r="H5987" s="245" t="s">
        <v>1640</v>
      </c>
      <c r="I5987" s="245" t="s">
        <v>11</v>
      </c>
      <c r="J5987" s="245" t="s">
        <v>59</v>
      </c>
      <c r="K5987" s="246" t="s">
        <v>8939</v>
      </c>
      <c r="L5987" s="245" t="s">
        <v>568</v>
      </c>
    </row>
    <row r="5988" spans="1:12" x14ac:dyDescent="0.25">
      <c r="A5988" s="245" t="s">
        <v>1547</v>
      </c>
      <c r="B5988" s="245" t="s">
        <v>1546</v>
      </c>
      <c r="C5988" s="245" t="s">
        <v>1568</v>
      </c>
      <c r="D5988" s="245" t="s">
        <v>1567</v>
      </c>
      <c r="E5988" s="246" t="s">
        <v>44</v>
      </c>
      <c r="F5988" s="245" t="s">
        <v>44</v>
      </c>
      <c r="G5988" s="245" t="s">
        <v>1639</v>
      </c>
      <c r="H5988" s="245" t="s">
        <v>1638</v>
      </c>
      <c r="I5988" s="245" t="s">
        <v>11</v>
      </c>
      <c r="J5988" s="245" t="s">
        <v>59</v>
      </c>
      <c r="K5988" s="246" t="s">
        <v>8377</v>
      </c>
      <c r="L5988" s="245" t="s">
        <v>568</v>
      </c>
    </row>
    <row r="5989" spans="1:12" x14ac:dyDescent="0.25">
      <c r="A5989" s="245" t="s">
        <v>1547</v>
      </c>
      <c r="B5989" s="245" t="s">
        <v>1546</v>
      </c>
      <c r="C5989" s="245" t="s">
        <v>1568</v>
      </c>
      <c r="D5989" s="245" t="s">
        <v>1567</v>
      </c>
      <c r="E5989" s="246" t="s">
        <v>44</v>
      </c>
      <c r="F5989" s="245" t="s">
        <v>44</v>
      </c>
      <c r="G5989" s="245" t="s">
        <v>1637</v>
      </c>
      <c r="H5989" s="245" t="s">
        <v>1636</v>
      </c>
      <c r="I5989" s="245" t="s">
        <v>11</v>
      </c>
      <c r="J5989" s="245" t="s">
        <v>59</v>
      </c>
      <c r="K5989" s="246" t="s">
        <v>17986</v>
      </c>
      <c r="L5989" s="245" t="s">
        <v>568</v>
      </c>
    </row>
    <row r="5990" spans="1:12" x14ac:dyDescent="0.25">
      <c r="A5990" s="245" t="s">
        <v>1547</v>
      </c>
      <c r="B5990" s="245" t="s">
        <v>1546</v>
      </c>
      <c r="C5990" s="245" t="s">
        <v>1568</v>
      </c>
      <c r="D5990" s="245" t="s">
        <v>1567</v>
      </c>
      <c r="E5990" s="246" t="s">
        <v>44</v>
      </c>
      <c r="F5990" s="245" t="s">
        <v>44</v>
      </c>
      <c r="G5990" s="245" t="s">
        <v>1635</v>
      </c>
      <c r="H5990" s="245" t="s">
        <v>1634</v>
      </c>
      <c r="I5990" s="245" t="s">
        <v>11</v>
      </c>
      <c r="J5990" s="245" t="s">
        <v>59</v>
      </c>
      <c r="K5990" s="246" t="s">
        <v>11854</v>
      </c>
      <c r="L5990" s="245" t="s">
        <v>568</v>
      </c>
    </row>
    <row r="5991" spans="1:12" x14ac:dyDescent="0.25">
      <c r="A5991" s="245" t="s">
        <v>1547</v>
      </c>
      <c r="B5991" s="245" t="s">
        <v>1546</v>
      </c>
      <c r="C5991" s="245" t="s">
        <v>1568</v>
      </c>
      <c r="D5991" s="245" t="s">
        <v>1567</v>
      </c>
      <c r="E5991" s="246" t="s">
        <v>44</v>
      </c>
      <c r="F5991" s="245" t="s">
        <v>44</v>
      </c>
      <c r="G5991" s="245" t="s">
        <v>1633</v>
      </c>
      <c r="H5991" s="245" t="s">
        <v>1632</v>
      </c>
      <c r="I5991" s="245" t="s">
        <v>11</v>
      </c>
      <c r="J5991" s="245" t="s">
        <v>59</v>
      </c>
      <c r="K5991" s="246" t="s">
        <v>8410</v>
      </c>
      <c r="L5991" s="245" t="s">
        <v>568</v>
      </c>
    </row>
    <row r="5992" spans="1:12" x14ac:dyDescent="0.25">
      <c r="A5992" s="245" t="s">
        <v>1547</v>
      </c>
      <c r="B5992" s="245" t="s">
        <v>1546</v>
      </c>
      <c r="C5992" s="245" t="s">
        <v>1568</v>
      </c>
      <c r="D5992" s="245" t="s">
        <v>1567</v>
      </c>
      <c r="E5992" s="246" t="s">
        <v>44</v>
      </c>
      <c r="F5992" s="245" t="s">
        <v>44</v>
      </c>
      <c r="G5992" s="245" t="s">
        <v>1631</v>
      </c>
      <c r="H5992" s="245" t="s">
        <v>1630</v>
      </c>
      <c r="I5992" s="245" t="s">
        <v>11</v>
      </c>
      <c r="J5992" s="245" t="s">
        <v>59</v>
      </c>
      <c r="K5992" s="246" t="s">
        <v>21664</v>
      </c>
      <c r="L5992" s="245" t="s">
        <v>568</v>
      </c>
    </row>
    <row r="5993" spans="1:12" x14ac:dyDescent="0.25">
      <c r="A5993" s="245" t="s">
        <v>1547</v>
      </c>
      <c r="B5993" s="245" t="s">
        <v>1546</v>
      </c>
      <c r="C5993" s="245" t="s">
        <v>1568</v>
      </c>
      <c r="D5993" s="245" t="s">
        <v>1567</v>
      </c>
      <c r="E5993" s="246" t="s">
        <v>44</v>
      </c>
      <c r="F5993" s="245" t="s">
        <v>44</v>
      </c>
      <c r="G5993" s="245" t="s">
        <v>1628</v>
      </c>
      <c r="H5993" s="245" t="s">
        <v>1627</v>
      </c>
      <c r="I5993" s="245" t="s">
        <v>11</v>
      </c>
      <c r="J5993" s="245" t="s">
        <v>59</v>
      </c>
      <c r="K5993" s="246" t="s">
        <v>9099</v>
      </c>
      <c r="L5993" s="245" t="s">
        <v>568</v>
      </c>
    </row>
    <row r="5994" spans="1:12" x14ac:dyDescent="0.25">
      <c r="A5994" s="245" t="s">
        <v>1547</v>
      </c>
      <c r="B5994" s="245" t="s">
        <v>1546</v>
      </c>
      <c r="C5994" s="245" t="s">
        <v>1568</v>
      </c>
      <c r="D5994" s="245" t="s">
        <v>1567</v>
      </c>
      <c r="E5994" s="246" t="s">
        <v>44</v>
      </c>
      <c r="F5994" s="245" t="s">
        <v>44</v>
      </c>
      <c r="G5994" s="245" t="s">
        <v>1626</v>
      </c>
      <c r="H5994" s="245" t="s">
        <v>1625</v>
      </c>
      <c r="I5994" s="245" t="s">
        <v>11</v>
      </c>
      <c r="J5994" s="245" t="s">
        <v>59</v>
      </c>
      <c r="K5994" s="246" t="s">
        <v>19959</v>
      </c>
      <c r="L5994" s="245" t="s">
        <v>568</v>
      </c>
    </row>
    <row r="5995" spans="1:12" x14ac:dyDescent="0.25">
      <c r="A5995" s="245" t="s">
        <v>1547</v>
      </c>
      <c r="B5995" s="245" t="s">
        <v>1546</v>
      </c>
      <c r="C5995" s="245" t="s">
        <v>1568</v>
      </c>
      <c r="D5995" s="245" t="s">
        <v>1567</v>
      </c>
      <c r="E5995" s="246" t="s">
        <v>44</v>
      </c>
      <c r="F5995" s="245" t="s">
        <v>44</v>
      </c>
      <c r="G5995" s="245" t="s">
        <v>1624</v>
      </c>
      <c r="H5995" s="245" t="s">
        <v>1623</v>
      </c>
      <c r="I5995" s="245" t="s">
        <v>11</v>
      </c>
      <c r="J5995" s="245" t="s">
        <v>59</v>
      </c>
      <c r="K5995" s="246" t="s">
        <v>8925</v>
      </c>
      <c r="L5995" s="245" t="s">
        <v>568</v>
      </c>
    </row>
    <row r="5996" spans="1:12" x14ac:dyDescent="0.25">
      <c r="A5996" s="245" t="s">
        <v>1547</v>
      </c>
      <c r="B5996" s="245" t="s">
        <v>1546</v>
      </c>
      <c r="C5996" s="245" t="s">
        <v>1568</v>
      </c>
      <c r="D5996" s="245" t="s">
        <v>1567</v>
      </c>
      <c r="E5996" s="246" t="s">
        <v>44</v>
      </c>
      <c r="F5996" s="245" t="s">
        <v>44</v>
      </c>
      <c r="G5996" s="245" t="s">
        <v>1622</v>
      </c>
      <c r="H5996" s="245" t="s">
        <v>1621</v>
      </c>
      <c r="I5996" s="245" t="s">
        <v>11</v>
      </c>
      <c r="J5996" s="245" t="s">
        <v>106</v>
      </c>
      <c r="K5996" s="246" t="s">
        <v>16253</v>
      </c>
      <c r="L5996" s="245" t="s">
        <v>568</v>
      </c>
    </row>
    <row r="5997" spans="1:12" x14ac:dyDescent="0.25">
      <c r="A5997" s="245" t="s">
        <v>1547</v>
      </c>
      <c r="B5997" s="245" t="s">
        <v>1546</v>
      </c>
      <c r="C5997" s="245" t="s">
        <v>1568</v>
      </c>
      <c r="D5997" s="245" t="s">
        <v>1567</v>
      </c>
      <c r="E5997" s="246" t="s">
        <v>44</v>
      </c>
      <c r="F5997" s="245" t="s">
        <v>44</v>
      </c>
      <c r="G5997" s="245" t="s">
        <v>1620</v>
      </c>
      <c r="H5997" s="245" t="s">
        <v>1619</v>
      </c>
      <c r="I5997" s="245" t="s">
        <v>11</v>
      </c>
      <c r="J5997" s="245" t="s">
        <v>106</v>
      </c>
      <c r="K5997" s="246" t="s">
        <v>1680</v>
      </c>
      <c r="L5997" s="245" t="s">
        <v>568</v>
      </c>
    </row>
    <row r="5998" spans="1:12" x14ac:dyDescent="0.25">
      <c r="A5998" s="245" t="s">
        <v>1547</v>
      </c>
      <c r="B5998" s="245" t="s">
        <v>1546</v>
      </c>
      <c r="C5998" s="245" t="s">
        <v>1568</v>
      </c>
      <c r="D5998" s="245" t="s">
        <v>1567</v>
      </c>
      <c r="E5998" s="246" t="s">
        <v>44</v>
      </c>
      <c r="F5998" s="245" t="s">
        <v>44</v>
      </c>
      <c r="G5998" s="245" t="s">
        <v>1618</v>
      </c>
      <c r="H5998" s="245" t="s">
        <v>1617</v>
      </c>
      <c r="I5998" s="245" t="s">
        <v>11</v>
      </c>
      <c r="J5998" s="245" t="s">
        <v>106</v>
      </c>
      <c r="K5998" s="246" t="s">
        <v>7737</v>
      </c>
      <c r="L5998" s="245" t="s">
        <v>568</v>
      </c>
    </row>
    <row r="5999" spans="1:12" x14ac:dyDescent="0.25">
      <c r="A5999" s="245" t="s">
        <v>1547</v>
      </c>
      <c r="B5999" s="245" t="s">
        <v>1546</v>
      </c>
      <c r="C5999" s="245" t="s">
        <v>1568</v>
      </c>
      <c r="D5999" s="245" t="s">
        <v>1567</v>
      </c>
      <c r="E5999" s="246" t="s">
        <v>44</v>
      </c>
      <c r="F5999" s="245" t="s">
        <v>44</v>
      </c>
      <c r="G5999" s="245" t="s">
        <v>1616</v>
      </c>
      <c r="H5999" s="245" t="s">
        <v>1615</v>
      </c>
      <c r="I5999" s="245" t="s">
        <v>11</v>
      </c>
      <c r="J5999" s="245" t="s">
        <v>106</v>
      </c>
      <c r="K5999" s="246" t="s">
        <v>12647</v>
      </c>
      <c r="L5999" s="245" t="s">
        <v>568</v>
      </c>
    </row>
    <row r="6000" spans="1:12" x14ac:dyDescent="0.25">
      <c r="A6000" s="245" t="s">
        <v>1547</v>
      </c>
      <c r="B6000" s="245" t="s">
        <v>1546</v>
      </c>
      <c r="C6000" s="245" t="s">
        <v>1568</v>
      </c>
      <c r="D6000" s="245" t="s">
        <v>1567</v>
      </c>
      <c r="E6000" s="246" t="s">
        <v>44</v>
      </c>
      <c r="F6000" s="245" t="s">
        <v>44</v>
      </c>
      <c r="G6000" s="245" t="s">
        <v>1611</v>
      </c>
      <c r="H6000" s="245" t="s">
        <v>1610</v>
      </c>
      <c r="I6000" s="245" t="s">
        <v>11</v>
      </c>
      <c r="J6000" s="245" t="s">
        <v>59</v>
      </c>
      <c r="K6000" s="246" t="s">
        <v>8789</v>
      </c>
      <c r="L6000" s="245" t="s">
        <v>568</v>
      </c>
    </row>
    <row r="6001" spans="1:12" x14ac:dyDescent="0.25">
      <c r="A6001" s="245" t="s">
        <v>1547</v>
      </c>
      <c r="B6001" s="245" t="s">
        <v>1546</v>
      </c>
      <c r="C6001" s="245" t="s">
        <v>1568</v>
      </c>
      <c r="D6001" s="245" t="s">
        <v>1567</v>
      </c>
      <c r="E6001" s="246" t="s">
        <v>44</v>
      </c>
      <c r="F6001" s="245" t="s">
        <v>44</v>
      </c>
      <c r="G6001" s="245" t="s">
        <v>1609</v>
      </c>
      <c r="H6001" s="245" t="s">
        <v>25</v>
      </c>
      <c r="I6001" s="245" t="s">
        <v>11</v>
      </c>
      <c r="J6001" s="245" t="s">
        <v>59</v>
      </c>
      <c r="K6001" s="246" t="s">
        <v>1331</v>
      </c>
      <c r="L6001" s="245" t="s">
        <v>568</v>
      </c>
    </row>
    <row r="6002" spans="1:12" x14ac:dyDescent="0.25">
      <c r="A6002" s="245" t="s">
        <v>1547</v>
      </c>
      <c r="B6002" s="245" t="s">
        <v>1546</v>
      </c>
      <c r="C6002" s="245" t="s">
        <v>1568</v>
      </c>
      <c r="D6002" s="245" t="s">
        <v>1567</v>
      </c>
      <c r="E6002" s="246" t="s">
        <v>44</v>
      </c>
      <c r="F6002" s="245" t="s">
        <v>44</v>
      </c>
      <c r="G6002" s="245" t="s">
        <v>1608</v>
      </c>
      <c r="H6002" s="245" t="s">
        <v>1607</v>
      </c>
      <c r="I6002" s="245" t="s">
        <v>11</v>
      </c>
      <c r="J6002" s="245" t="s">
        <v>59</v>
      </c>
      <c r="K6002" s="246" t="s">
        <v>21665</v>
      </c>
      <c r="L6002" s="245" t="s">
        <v>568</v>
      </c>
    </row>
    <row r="6003" spans="1:12" x14ac:dyDescent="0.25">
      <c r="A6003" s="245" t="s">
        <v>1547</v>
      </c>
      <c r="B6003" s="245" t="s">
        <v>1546</v>
      </c>
      <c r="C6003" s="245" t="s">
        <v>1568</v>
      </c>
      <c r="D6003" s="245" t="s">
        <v>1567</v>
      </c>
      <c r="E6003" s="246" t="s">
        <v>44</v>
      </c>
      <c r="F6003" s="245" t="s">
        <v>44</v>
      </c>
      <c r="G6003" s="245" t="s">
        <v>1606</v>
      </c>
      <c r="H6003" s="245" t="s">
        <v>1605</v>
      </c>
      <c r="I6003" s="245" t="s">
        <v>11</v>
      </c>
      <c r="J6003" s="245" t="s">
        <v>59</v>
      </c>
      <c r="K6003" s="246" t="s">
        <v>9101</v>
      </c>
      <c r="L6003" s="245" t="s">
        <v>568</v>
      </c>
    </row>
    <row r="6004" spans="1:12" x14ac:dyDescent="0.25">
      <c r="A6004" s="245" t="s">
        <v>1547</v>
      </c>
      <c r="B6004" s="245" t="s">
        <v>1546</v>
      </c>
      <c r="C6004" s="245" t="s">
        <v>1568</v>
      </c>
      <c r="D6004" s="245" t="s">
        <v>1567</v>
      </c>
      <c r="E6004" s="246" t="s">
        <v>44</v>
      </c>
      <c r="F6004" s="245" t="s">
        <v>44</v>
      </c>
      <c r="G6004" s="245" t="s">
        <v>1604</v>
      </c>
      <c r="H6004" s="245" t="s">
        <v>1603</v>
      </c>
      <c r="I6004" s="245" t="s">
        <v>11</v>
      </c>
      <c r="J6004" s="245" t="s">
        <v>59</v>
      </c>
      <c r="K6004" s="246" t="s">
        <v>2696</v>
      </c>
      <c r="L6004" s="245" t="s">
        <v>568</v>
      </c>
    </row>
    <row r="6005" spans="1:12" x14ac:dyDescent="0.25">
      <c r="A6005" s="245" t="s">
        <v>1547</v>
      </c>
      <c r="B6005" s="245" t="s">
        <v>1546</v>
      </c>
      <c r="C6005" s="245" t="s">
        <v>1568</v>
      </c>
      <c r="D6005" s="245" t="s">
        <v>1567</v>
      </c>
      <c r="E6005" s="246" t="s">
        <v>44</v>
      </c>
      <c r="F6005" s="245" t="s">
        <v>44</v>
      </c>
      <c r="G6005" s="245" t="s">
        <v>1602</v>
      </c>
      <c r="H6005" s="245" t="s">
        <v>1601</v>
      </c>
      <c r="I6005" s="245" t="s">
        <v>11</v>
      </c>
      <c r="J6005" s="245" t="s">
        <v>59</v>
      </c>
      <c r="K6005" s="246" t="s">
        <v>18532</v>
      </c>
      <c r="L6005" s="245" t="s">
        <v>568</v>
      </c>
    </row>
    <row r="6006" spans="1:12" x14ac:dyDescent="0.25">
      <c r="A6006" s="245" t="s">
        <v>1547</v>
      </c>
      <c r="B6006" s="245" t="s">
        <v>1546</v>
      </c>
      <c r="C6006" s="245" t="s">
        <v>1568</v>
      </c>
      <c r="D6006" s="245" t="s">
        <v>1567</v>
      </c>
      <c r="E6006" s="246" t="s">
        <v>44</v>
      </c>
      <c r="F6006" s="245" t="s">
        <v>44</v>
      </c>
      <c r="G6006" s="245" t="s">
        <v>1600</v>
      </c>
      <c r="H6006" s="245" t="s">
        <v>1599</v>
      </c>
      <c r="I6006" s="245" t="s">
        <v>11</v>
      </c>
      <c r="J6006" s="245" t="s">
        <v>106</v>
      </c>
      <c r="K6006" s="246" t="s">
        <v>21666</v>
      </c>
      <c r="L6006" s="245" t="s">
        <v>568</v>
      </c>
    </row>
    <row r="6007" spans="1:12" x14ac:dyDescent="0.25">
      <c r="A6007" s="245" t="s">
        <v>1547</v>
      </c>
      <c r="B6007" s="245" t="s">
        <v>1546</v>
      </c>
      <c r="C6007" s="245" t="s">
        <v>1568</v>
      </c>
      <c r="D6007" s="245" t="s">
        <v>1567</v>
      </c>
      <c r="E6007" s="246" t="s">
        <v>44</v>
      </c>
      <c r="F6007" s="245" t="s">
        <v>44</v>
      </c>
      <c r="G6007" s="245" t="s">
        <v>1597</v>
      </c>
      <c r="H6007" s="245" t="s">
        <v>1596</v>
      </c>
      <c r="I6007" s="245" t="s">
        <v>11</v>
      </c>
      <c r="J6007" s="245" t="s">
        <v>106</v>
      </c>
      <c r="K6007" s="246" t="s">
        <v>8862</v>
      </c>
      <c r="L6007" s="245" t="s">
        <v>568</v>
      </c>
    </row>
    <row r="6008" spans="1:12" x14ac:dyDescent="0.25">
      <c r="A6008" s="245" t="s">
        <v>1547</v>
      </c>
      <c r="B6008" s="245" t="s">
        <v>1546</v>
      </c>
      <c r="C6008" s="245" t="s">
        <v>1568</v>
      </c>
      <c r="D6008" s="245" t="s">
        <v>1567</v>
      </c>
      <c r="E6008" s="246" t="s">
        <v>44</v>
      </c>
      <c r="F6008" s="245" t="s">
        <v>44</v>
      </c>
      <c r="G6008" s="245" t="s">
        <v>1595</v>
      </c>
      <c r="H6008" s="245" t="s">
        <v>1594</v>
      </c>
      <c r="I6008" s="245" t="s">
        <v>11</v>
      </c>
      <c r="J6008" s="245" t="s">
        <v>106</v>
      </c>
      <c r="K6008" s="246" t="s">
        <v>10493</v>
      </c>
      <c r="L6008" s="245" t="s">
        <v>568</v>
      </c>
    </row>
    <row r="6009" spans="1:12" x14ac:dyDescent="0.25">
      <c r="A6009" s="245" t="s">
        <v>1547</v>
      </c>
      <c r="B6009" s="245" t="s">
        <v>1546</v>
      </c>
      <c r="C6009" s="245" t="s">
        <v>1568</v>
      </c>
      <c r="D6009" s="245" t="s">
        <v>1567</v>
      </c>
      <c r="E6009" s="246" t="s">
        <v>44</v>
      </c>
      <c r="F6009" s="245" t="s">
        <v>44</v>
      </c>
      <c r="G6009" s="245" t="s">
        <v>1593</v>
      </c>
      <c r="H6009" s="245" t="s">
        <v>1592</v>
      </c>
      <c r="I6009" s="245" t="s">
        <v>11</v>
      </c>
      <c r="J6009" s="245" t="s">
        <v>106</v>
      </c>
      <c r="K6009" s="246" t="s">
        <v>15097</v>
      </c>
      <c r="L6009" s="245" t="s">
        <v>568</v>
      </c>
    </row>
    <row r="6010" spans="1:12" x14ac:dyDescent="0.25">
      <c r="A6010" s="245" t="s">
        <v>1547</v>
      </c>
      <c r="B6010" s="245" t="s">
        <v>1546</v>
      </c>
      <c r="C6010" s="245" t="s">
        <v>1568</v>
      </c>
      <c r="D6010" s="245" t="s">
        <v>1567</v>
      </c>
      <c r="E6010" s="246" t="s">
        <v>44</v>
      </c>
      <c r="F6010" s="245" t="s">
        <v>44</v>
      </c>
      <c r="G6010" s="245" t="s">
        <v>1590</v>
      </c>
      <c r="H6010" s="245" t="s">
        <v>1589</v>
      </c>
      <c r="I6010" s="245" t="s">
        <v>11</v>
      </c>
      <c r="J6010" s="245" t="s">
        <v>106</v>
      </c>
      <c r="K6010" s="246" t="s">
        <v>9079</v>
      </c>
      <c r="L6010" s="245" t="s">
        <v>568</v>
      </c>
    </row>
    <row r="6011" spans="1:12" x14ac:dyDescent="0.25">
      <c r="A6011" s="245" t="s">
        <v>1547</v>
      </c>
      <c r="B6011" s="245" t="s">
        <v>1546</v>
      </c>
      <c r="C6011" s="245" t="s">
        <v>1568</v>
      </c>
      <c r="D6011" s="245" t="s">
        <v>1567</v>
      </c>
      <c r="E6011" s="246" t="s">
        <v>44</v>
      </c>
      <c r="F6011" s="245" t="s">
        <v>44</v>
      </c>
      <c r="G6011" s="245" t="s">
        <v>1587</v>
      </c>
      <c r="H6011" s="245" t="s">
        <v>1586</v>
      </c>
      <c r="I6011" s="245" t="s">
        <v>11</v>
      </c>
      <c r="J6011" s="245" t="s">
        <v>59</v>
      </c>
      <c r="K6011" s="246" t="s">
        <v>9467</v>
      </c>
      <c r="L6011" s="245" t="s">
        <v>568</v>
      </c>
    </row>
    <row r="6012" spans="1:12" x14ac:dyDescent="0.25">
      <c r="A6012" s="245" t="s">
        <v>1547</v>
      </c>
      <c r="B6012" s="245" t="s">
        <v>1546</v>
      </c>
      <c r="C6012" s="245" t="s">
        <v>1568</v>
      </c>
      <c r="D6012" s="245" t="s">
        <v>1567</v>
      </c>
      <c r="E6012" s="246" t="s">
        <v>44</v>
      </c>
      <c r="F6012" s="245" t="s">
        <v>44</v>
      </c>
      <c r="G6012" s="245" t="s">
        <v>1585</v>
      </c>
      <c r="H6012" s="245" t="s">
        <v>1584</v>
      </c>
      <c r="I6012" s="245" t="s">
        <v>11</v>
      </c>
      <c r="J6012" s="245" t="s">
        <v>59</v>
      </c>
      <c r="K6012" s="246" t="s">
        <v>9541</v>
      </c>
      <c r="L6012" s="245" t="s">
        <v>568</v>
      </c>
    </row>
    <row r="6013" spans="1:12" x14ac:dyDescent="0.25">
      <c r="A6013" s="245" t="s">
        <v>1547</v>
      </c>
      <c r="B6013" s="245" t="s">
        <v>1546</v>
      </c>
      <c r="C6013" s="245" t="s">
        <v>1568</v>
      </c>
      <c r="D6013" s="245" t="s">
        <v>1567</v>
      </c>
      <c r="E6013" s="246" t="s">
        <v>44</v>
      </c>
      <c r="F6013" s="245" t="s">
        <v>44</v>
      </c>
      <c r="G6013" s="245" t="s">
        <v>1583</v>
      </c>
      <c r="H6013" s="245" t="s">
        <v>1582</v>
      </c>
      <c r="I6013" s="245" t="s">
        <v>11</v>
      </c>
      <c r="J6013" s="245" t="s">
        <v>59</v>
      </c>
      <c r="K6013" s="246" t="s">
        <v>21667</v>
      </c>
      <c r="L6013" s="245" t="s">
        <v>568</v>
      </c>
    </row>
    <row r="6014" spans="1:12" x14ac:dyDescent="0.25">
      <c r="A6014" s="245" t="s">
        <v>1547</v>
      </c>
      <c r="B6014" s="245" t="s">
        <v>1546</v>
      </c>
      <c r="C6014" s="245" t="s">
        <v>1568</v>
      </c>
      <c r="D6014" s="245" t="s">
        <v>1567</v>
      </c>
      <c r="E6014" s="246" t="s">
        <v>44</v>
      </c>
      <c r="F6014" s="245" t="s">
        <v>44</v>
      </c>
      <c r="G6014" s="245" t="s">
        <v>1581</v>
      </c>
      <c r="H6014" s="245" t="s">
        <v>1580</v>
      </c>
      <c r="I6014" s="245" t="s">
        <v>11</v>
      </c>
      <c r="J6014" s="245" t="s">
        <v>59</v>
      </c>
      <c r="K6014" s="246" t="s">
        <v>15320</v>
      </c>
      <c r="L6014" s="245" t="s">
        <v>568</v>
      </c>
    </row>
    <row r="6015" spans="1:12" x14ac:dyDescent="0.25">
      <c r="A6015" s="245" t="s">
        <v>1547</v>
      </c>
      <c r="B6015" s="245" t="s">
        <v>1546</v>
      </c>
      <c r="C6015" s="245" t="s">
        <v>1568</v>
      </c>
      <c r="D6015" s="245" t="s">
        <v>1567</v>
      </c>
      <c r="E6015" s="246" t="s">
        <v>44</v>
      </c>
      <c r="F6015" s="245" t="s">
        <v>44</v>
      </c>
      <c r="G6015" s="245" t="s">
        <v>1579</v>
      </c>
      <c r="H6015" s="245" t="s">
        <v>1578</v>
      </c>
      <c r="I6015" s="245" t="s">
        <v>11</v>
      </c>
      <c r="J6015" s="245" t="s">
        <v>59</v>
      </c>
      <c r="K6015" s="246" t="s">
        <v>21668</v>
      </c>
      <c r="L6015" s="245" t="s">
        <v>568</v>
      </c>
    </row>
    <row r="6016" spans="1:12" x14ac:dyDescent="0.25">
      <c r="A6016" s="245" t="s">
        <v>1547</v>
      </c>
      <c r="B6016" s="245" t="s">
        <v>1546</v>
      </c>
      <c r="C6016" s="245" t="s">
        <v>1568</v>
      </c>
      <c r="D6016" s="245" t="s">
        <v>1567</v>
      </c>
      <c r="E6016" s="246" t="s">
        <v>44</v>
      </c>
      <c r="F6016" s="245" t="s">
        <v>44</v>
      </c>
      <c r="G6016" s="245" t="s">
        <v>1576</v>
      </c>
      <c r="H6016" s="245" t="s">
        <v>1575</v>
      </c>
      <c r="I6016" s="245" t="s">
        <v>11</v>
      </c>
      <c r="J6016" s="245" t="s">
        <v>59</v>
      </c>
      <c r="K6016" s="246" t="s">
        <v>9143</v>
      </c>
      <c r="L6016" s="245" t="s">
        <v>568</v>
      </c>
    </row>
    <row r="6017" spans="1:12" x14ac:dyDescent="0.25">
      <c r="A6017" s="245" t="s">
        <v>1547</v>
      </c>
      <c r="B6017" s="245" t="s">
        <v>1546</v>
      </c>
      <c r="C6017" s="245" t="s">
        <v>1568</v>
      </c>
      <c r="D6017" s="245" t="s">
        <v>1567</v>
      </c>
      <c r="E6017" s="246" t="s">
        <v>44</v>
      </c>
      <c r="F6017" s="245" t="s">
        <v>44</v>
      </c>
      <c r="G6017" s="245" t="s">
        <v>1574</v>
      </c>
      <c r="H6017" s="245" t="s">
        <v>1573</v>
      </c>
      <c r="I6017" s="245" t="s">
        <v>11</v>
      </c>
      <c r="J6017" s="245" t="s">
        <v>59</v>
      </c>
      <c r="K6017" s="246" t="s">
        <v>9539</v>
      </c>
      <c r="L6017" s="245" t="s">
        <v>568</v>
      </c>
    </row>
    <row r="6018" spans="1:12" x14ac:dyDescent="0.25">
      <c r="A6018" s="245" t="s">
        <v>1547</v>
      </c>
      <c r="B6018" s="245" t="s">
        <v>1546</v>
      </c>
      <c r="C6018" s="245" t="s">
        <v>1568</v>
      </c>
      <c r="D6018" s="245" t="s">
        <v>1567</v>
      </c>
      <c r="E6018" s="246" t="s">
        <v>44</v>
      </c>
      <c r="F6018" s="245" t="s">
        <v>44</v>
      </c>
      <c r="G6018" s="245" t="s">
        <v>1572</v>
      </c>
      <c r="H6018" s="245" t="s">
        <v>1571</v>
      </c>
      <c r="I6018" s="245" t="s">
        <v>11</v>
      </c>
      <c r="J6018" s="245" t="s">
        <v>59</v>
      </c>
      <c r="K6018" s="246" t="s">
        <v>9623</v>
      </c>
      <c r="L6018" s="245" t="s">
        <v>568</v>
      </c>
    </row>
    <row r="6019" spans="1:12" x14ac:dyDescent="0.25">
      <c r="A6019" s="245" t="s">
        <v>1547</v>
      </c>
      <c r="B6019" s="245" t="s">
        <v>1546</v>
      </c>
      <c r="C6019" s="245" t="s">
        <v>1568</v>
      </c>
      <c r="D6019" s="245" t="s">
        <v>1567</v>
      </c>
      <c r="E6019" s="246" t="s">
        <v>44</v>
      </c>
      <c r="F6019" s="245" t="s">
        <v>44</v>
      </c>
      <c r="G6019" s="245" t="s">
        <v>1570</v>
      </c>
      <c r="H6019" s="245" t="s">
        <v>1569</v>
      </c>
      <c r="I6019" s="245" t="s">
        <v>11</v>
      </c>
      <c r="J6019" s="245" t="s">
        <v>59</v>
      </c>
      <c r="K6019" s="246" t="s">
        <v>15235</v>
      </c>
      <c r="L6019" s="245" t="s">
        <v>568</v>
      </c>
    </row>
    <row r="6020" spans="1:12" x14ac:dyDescent="0.25">
      <c r="A6020" s="245" t="s">
        <v>1547</v>
      </c>
      <c r="B6020" s="245" t="s">
        <v>1546</v>
      </c>
      <c r="C6020" s="245" t="s">
        <v>1568</v>
      </c>
      <c r="D6020" s="245" t="s">
        <v>1567</v>
      </c>
      <c r="E6020" s="246" t="s">
        <v>44</v>
      </c>
      <c r="F6020" s="245" t="s">
        <v>44</v>
      </c>
      <c r="G6020" s="245" t="s">
        <v>1566</v>
      </c>
      <c r="H6020" s="245" t="s">
        <v>1565</v>
      </c>
      <c r="I6020" s="245" t="s">
        <v>11</v>
      </c>
      <c r="J6020" s="245" t="s">
        <v>59</v>
      </c>
      <c r="K6020" s="246" t="s">
        <v>9099</v>
      </c>
      <c r="L6020" s="245" t="s">
        <v>568</v>
      </c>
    </row>
    <row r="6021" spans="1:12" x14ac:dyDescent="0.25">
      <c r="A6021" s="245" t="s">
        <v>1547</v>
      </c>
      <c r="B6021" s="245" t="s">
        <v>1546</v>
      </c>
      <c r="C6021" s="245" t="s">
        <v>1560</v>
      </c>
      <c r="D6021" s="245" t="s">
        <v>1559</v>
      </c>
      <c r="E6021" s="246" t="s">
        <v>44</v>
      </c>
      <c r="F6021" s="245" t="s">
        <v>44</v>
      </c>
      <c r="G6021" s="245" t="s">
        <v>13949</v>
      </c>
      <c r="H6021" s="245" t="s">
        <v>13950</v>
      </c>
      <c r="I6021" s="245" t="s">
        <v>11</v>
      </c>
      <c r="J6021" s="245" t="s">
        <v>59</v>
      </c>
      <c r="K6021" s="246" t="s">
        <v>16282</v>
      </c>
      <c r="L6021" s="245" t="s">
        <v>568</v>
      </c>
    </row>
    <row r="6022" spans="1:12" x14ac:dyDescent="0.25">
      <c r="A6022" s="245" t="s">
        <v>1547</v>
      </c>
      <c r="B6022" s="245" t="s">
        <v>1546</v>
      </c>
      <c r="C6022" s="245" t="s">
        <v>1560</v>
      </c>
      <c r="D6022" s="245" t="s">
        <v>1559</v>
      </c>
      <c r="E6022" s="246" t="s">
        <v>44</v>
      </c>
      <c r="F6022" s="245" t="s">
        <v>44</v>
      </c>
      <c r="G6022" s="245" t="s">
        <v>13952</v>
      </c>
      <c r="H6022" s="245" t="s">
        <v>13953</v>
      </c>
      <c r="I6022" s="245" t="s">
        <v>11</v>
      </c>
      <c r="J6022" s="245" t="s">
        <v>59</v>
      </c>
      <c r="K6022" s="246" t="s">
        <v>8815</v>
      </c>
      <c r="L6022" s="245" t="s">
        <v>568</v>
      </c>
    </row>
    <row r="6023" spans="1:12" x14ac:dyDescent="0.25">
      <c r="A6023" s="245" t="s">
        <v>1547</v>
      </c>
      <c r="B6023" s="245" t="s">
        <v>1546</v>
      </c>
      <c r="C6023" s="245" t="s">
        <v>1560</v>
      </c>
      <c r="D6023" s="245" t="s">
        <v>1559</v>
      </c>
      <c r="E6023" s="246" t="s">
        <v>44</v>
      </c>
      <c r="F6023" s="245" t="s">
        <v>44</v>
      </c>
      <c r="G6023" s="245" t="s">
        <v>13954</v>
      </c>
      <c r="H6023" s="245" t="s">
        <v>13955</v>
      </c>
      <c r="I6023" s="245" t="s">
        <v>11</v>
      </c>
      <c r="J6023" s="245" t="s">
        <v>59</v>
      </c>
      <c r="K6023" s="246" t="s">
        <v>9121</v>
      </c>
      <c r="L6023" s="245" t="s">
        <v>568</v>
      </c>
    </row>
    <row r="6024" spans="1:12" x14ac:dyDescent="0.25">
      <c r="A6024" s="245" t="s">
        <v>1547</v>
      </c>
      <c r="B6024" s="245" t="s">
        <v>1546</v>
      </c>
      <c r="C6024" s="245" t="s">
        <v>1560</v>
      </c>
      <c r="D6024" s="245" t="s">
        <v>1559</v>
      </c>
      <c r="E6024" s="246" t="s">
        <v>44</v>
      </c>
      <c r="F6024" s="245" t="s">
        <v>44</v>
      </c>
      <c r="G6024" s="245" t="s">
        <v>13956</v>
      </c>
      <c r="H6024" s="245" t="s">
        <v>13957</v>
      </c>
      <c r="I6024" s="245" t="s">
        <v>11</v>
      </c>
      <c r="J6024" s="245" t="s">
        <v>59</v>
      </c>
      <c r="K6024" s="246" t="s">
        <v>3490</v>
      </c>
      <c r="L6024" s="245" t="s">
        <v>568</v>
      </c>
    </row>
    <row r="6025" spans="1:12" x14ac:dyDescent="0.25">
      <c r="A6025" s="245" t="s">
        <v>1547</v>
      </c>
      <c r="B6025" s="245" t="s">
        <v>1546</v>
      </c>
      <c r="C6025" s="245" t="s">
        <v>1560</v>
      </c>
      <c r="D6025" s="245" t="s">
        <v>1559</v>
      </c>
      <c r="E6025" s="246" t="s">
        <v>44</v>
      </c>
      <c r="F6025" s="245" t="s">
        <v>44</v>
      </c>
      <c r="G6025" s="245" t="s">
        <v>21669</v>
      </c>
      <c r="H6025" s="245" t="s">
        <v>21670</v>
      </c>
      <c r="I6025" s="245" t="s">
        <v>11</v>
      </c>
      <c r="J6025" s="245" t="s">
        <v>59</v>
      </c>
      <c r="K6025" s="246" t="s">
        <v>8346</v>
      </c>
      <c r="L6025" s="245" t="s">
        <v>568</v>
      </c>
    </row>
    <row r="6026" spans="1:12" x14ac:dyDescent="0.25">
      <c r="A6026" s="245" t="s">
        <v>1547</v>
      </c>
      <c r="B6026" s="245" t="s">
        <v>1546</v>
      </c>
      <c r="C6026" s="245" t="s">
        <v>1560</v>
      </c>
      <c r="D6026" s="245" t="s">
        <v>1559</v>
      </c>
      <c r="E6026" s="246" t="s">
        <v>44</v>
      </c>
      <c r="F6026" s="245" t="s">
        <v>44</v>
      </c>
      <c r="G6026" s="245" t="s">
        <v>13958</v>
      </c>
      <c r="H6026" s="245" t="s">
        <v>13959</v>
      </c>
      <c r="I6026" s="245" t="s">
        <v>11</v>
      </c>
      <c r="J6026" s="245" t="s">
        <v>59</v>
      </c>
      <c r="K6026" s="246" t="s">
        <v>15133</v>
      </c>
      <c r="L6026" s="245" t="s">
        <v>568</v>
      </c>
    </row>
    <row r="6027" spans="1:12" x14ac:dyDescent="0.25">
      <c r="A6027" s="245" t="s">
        <v>1547</v>
      </c>
      <c r="B6027" s="245" t="s">
        <v>1546</v>
      </c>
      <c r="C6027" s="245" t="s">
        <v>1560</v>
      </c>
      <c r="D6027" s="245" t="s">
        <v>1559</v>
      </c>
      <c r="E6027" s="246" t="s">
        <v>44</v>
      </c>
      <c r="F6027" s="245" t="s">
        <v>44</v>
      </c>
      <c r="G6027" s="245" t="s">
        <v>13960</v>
      </c>
      <c r="H6027" s="245" t="s">
        <v>13961</v>
      </c>
      <c r="I6027" s="245" t="s">
        <v>11</v>
      </c>
      <c r="J6027" s="245" t="s">
        <v>59</v>
      </c>
      <c r="K6027" s="246" t="s">
        <v>8546</v>
      </c>
      <c r="L6027" s="245" t="s">
        <v>568</v>
      </c>
    </row>
    <row r="6028" spans="1:12" x14ac:dyDescent="0.25">
      <c r="A6028" s="245" t="s">
        <v>1547</v>
      </c>
      <c r="B6028" s="245" t="s">
        <v>1546</v>
      </c>
      <c r="C6028" s="245" t="s">
        <v>1560</v>
      </c>
      <c r="D6028" s="245" t="s">
        <v>1559</v>
      </c>
      <c r="E6028" s="246" t="s">
        <v>44</v>
      </c>
      <c r="F6028" s="245" t="s">
        <v>44</v>
      </c>
      <c r="G6028" s="245" t="s">
        <v>13962</v>
      </c>
      <c r="H6028" s="245" t="s">
        <v>13963</v>
      </c>
      <c r="I6028" s="245" t="s">
        <v>11</v>
      </c>
      <c r="J6028" s="245" t="s">
        <v>59</v>
      </c>
      <c r="K6028" s="246" t="s">
        <v>1046</v>
      </c>
      <c r="L6028" s="245" t="s">
        <v>568</v>
      </c>
    </row>
    <row r="6029" spans="1:12" x14ac:dyDescent="0.25">
      <c r="A6029" s="245" t="s">
        <v>1547</v>
      </c>
      <c r="B6029" s="245" t="s">
        <v>1546</v>
      </c>
      <c r="C6029" s="245" t="s">
        <v>1560</v>
      </c>
      <c r="D6029" s="245" t="s">
        <v>1559</v>
      </c>
      <c r="E6029" s="246" t="s">
        <v>44</v>
      </c>
      <c r="F6029" s="245" t="s">
        <v>44</v>
      </c>
      <c r="G6029" s="245" t="s">
        <v>13964</v>
      </c>
      <c r="H6029" s="245" t="s">
        <v>13965</v>
      </c>
      <c r="I6029" s="245" t="s">
        <v>11</v>
      </c>
      <c r="J6029" s="245" t="s">
        <v>106</v>
      </c>
      <c r="K6029" s="246" t="s">
        <v>4691</v>
      </c>
      <c r="L6029" s="245" t="s">
        <v>568</v>
      </c>
    </row>
    <row r="6030" spans="1:12" x14ac:dyDescent="0.25">
      <c r="A6030" s="245" t="s">
        <v>1547</v>
      </c>
      <c r="B6030" s="245" t="s">
        <v>1546</v>
      </c>
      <c r="C6030" s="245" t="s">
        <v>1560</v>
      </c>
      <c r="D6030" s="245" t="s">
        <v>1559</v>
      </c>
      <c r="E6030" s="246" t="s">
        <v>44</v>
      </c>
      <c r="F6030" s="245" t="s">
        <v>44</v>
      </c>
      <c r="G6030" s="245" t="s">
        <v>13966</v>
      </c>
      <c r="H6030" s="245" t="s">
        <v>13967</v>
      </c>
      <c r="I6030" s="245" t="s">
        <v>11</v>
      </c>
      <c r="J6030" s="245" t="s">
        <v>59</v>
      </c>
      <c r="K6030" s="246" t="s">
        <v>3799</v>
      </c>
      <c r="L6030" s="245" t="s">
        <v>568</v>
      </c>
    </row>
    <row r="6031" spans="1:12" x14ac:dyDescent="0.25">
      <c r="A6031" s="245" t="s">
        <v>1547</v>
      </c>
      <c r="B6031" s="245" t="s">
        <v>1546</v>
      </c>
      <c r="C6031" s="245" t="s">
        <v>1560</v>
      </c>
      <c r="D6031" s="245" t="s">
        <v>1559</v>
      </c>
      <c r="E6031" s="246" t="s">
        <v>44</v>
      </c>
      <c r="F6031" s="245" t="s">
        <v>44</v>
      </c>
      <c r="G6031" s="245" t="s">
        <v>13968</v>
      </c>
      <c r="H6031" s="245" t="s">
        <v>13969</v>
      </c>
      <c r="I6031" s="245" t="s">
        <v>11</v>
      </c>
      <c r="J6031" s="245" t="s">
        <v>59</v>
      </c>
      <c r="K6031" s="246" t="s">
        <v>16281</v>
      </c>
      <c r="L6031" s="245" t="s">
        <v>568</v>
      </c>
    </row>
    <row r="6032" spans="1:12" x14ac:dyDescent="0.25">
      <c r="A6032" s="245" t="s">
        <v>1547</v>
      </c>
      <c r="B6032" s="245" t="s">
        <v>1546</v>
      </c>
      <c r="C6032" s="245" t="s">
        <v>1560</v>
      </c>
      <c r="D6032" s="245" t="s">
        <v>1559</v>
      </c>
      <c r="E6032" s="246" t="s">
        <v>44</v>
      </c>
      <c r="F6032" s="245" t="s">
        <v>44</v>
      </c>
      <c r="G6032" s="245" t="s">
        <v>13970</v>
      </c>
      <c r="H6032" s="245" t="s">
        <v>13971</v>
      </c>
      <c r="I6032" s="245" t="s">
        <v>11</v>
      </c>
      <c r="J6032" s="245" t="s">
        <v>59</v>
      </c>
      <c r="K6032" s="246" t="s">
        <v>3610</v>
      </c>
      <c r="L6032" s="245" t="s">
        <v>568</v>
      </c>
    </row>
    <row r="6033" spans="1:12" x14ac:dyDescent="0.25">
      <c r="A6033" s="245" t="s">
        <v>1547</v>
      </c>
      <c r="B6033" s="245" t="s">
        <v>1546</v>
      </c>
      <c r="C6033" s="245" t="s">
        <v>1560</v>
      </c>
      <c r="D6033" s="245" t="s">
        <v>1559</v>
      </c>
      <c r="E6033" s="246" t="s">
        <v>44</v>
      </c>
      <c r="F6033" s="245" t="s">
        <v>44</v>
      </c>
      <c r="G6033" s="245" t="s">
        <v>13972</v>
      </c>
      <c r="H6033" s="245" t="s">
        <v>13973</v>
      </c>
      <c r="I6033" s="245" t="s">
        <v>11</v>
      </c>
      <c r="J6033" s="245" t="s">
        <v>106</v>
      </c>
      <c r="K6033" s="246" t="s">
        <v>21671</v>
      </c>
      <c r="L6033" s="245" t="s">
        <v>568</v>
      </c>
    </row>
    <row r="6034" spans="1:12" x14ac:dyDescent="0.25">
      <c r="A6034" s="245" t="s">
        <v>1547</v>
      </c>
      <c r="B6034" s="245" t="s">
        <v>1546</v>
      </c>
      <c r="C6034" s="245" t="s">
        <v>1560</v>
      </c>
      <c r="D6034" s="245" t="s">
        <v>1559</v>
      </c>
      <c r="E6034" s="246" t="s">
        <v>44</v>
      </c>
      <c r="F6034" s="245" t="s">
        <v>44</v>
      </c>
      <c r="G6034" s="245" t="s">
        <v>13974</v>
      </c>
      <c r="H6034" s="245" t="s">
        <v>13975</v>
      </c>
      <c r="I6034" s="245" t="s">
        <v>11</v>
      </c>
      <c r="J6034" s="245" t="s">
        <v>59</v>
      </c>
      <c r="K6034" s="246" t="s">
        <v>19244</v>
      </c>
      <c r="L6034" s="245" t="s">
        <v>568</v>
      </c>
    </row>
    <row r="6035" spans="1:12" x14ac:dyDescent="0.25">
      <c r="A6035" s="245" t="s">
        <v>1547</v>
      </c>
      <c r="B6035" s="245" t="s">
        <v>1546</v>
      </c>
      <c r="C6035" s="245" t="s">
        <v>1560</v>
      </c>
      <c r="D6035" s="245" t="s">
        <v>1559</v>
      </c>
      <c r="E6035" s="246" t="s">
        <v>44</v>
      </c>
      <c r="F6035" s="245" t="s">
        <v>44</v>
      </c>
      <c r="G6035" s="245" t="s">
        <v>13977</v>
      </c>
      <c r="H6035" s="245" t="s">
        <v>13978</v>
      </c>
      <c r="I6035" s="245" t="s">
        <v>11</v>
      </c>
      <c r="J6035" s="245" t="s">
        <v>59</v>
      </c>
      <c r="K6035" s="246" t="s">
        <v>10257</v>
      </c>
      <c r="L6035" s="245" t="s">
        <v>568</v>
      </c>
    </row>
    <row r="6036" spans="1:12" x14ac:dyDescent="0.25">
      <c r="A6036" s="245" t="s">
        <v>1547</v>
      </c>
      <c r="B6036" s="245" t="s">
        <v>1546</v>
      </c>
      <c r="C6036" s="245" t="s">
        <v>1560</v>
      </c>
      <c r="D6036" s="245" t="s">
        <v>1559</v>
      </c>
      <c r="E6036" s="246" t="s">
        <v>44</v>
      </c>
      <c r="F6036" s="245" t="s">
        <v>44</v>
      </c>
      <c r="G6036" s="245" t="s">
        <v>13979</v>
      </c>
      <c r="H6036" s="245" t="s">
        <v>13980</v>
      </c>
      <c r="I6036" s="245" t="s">
        <v>11</v>
      </c>
      <c r="J6036" s="245" t="s">
        <v>106</v>
      </c>
      <c r="K6036" s="246" t="s">
        <v>8893</v>
      </c>
      <c r="L6036" s="245" t="s">
        <v>568</v>
      </c>
    </row>
    <row r="6037" spans="1:12" x14ac:dyDescent="0.25">
      <c r="A6037" s="245" t="s">
        <v>1547</v>
      </c>
      <c r="B6037" s="245" t="s">
        <v>1546</v>
      </c>
      <c r="C6037" s="245" t="s">
        <v>1560</v>
      </c>
      <c r="D6037" s="245" t="s">
        <v>1559</v>
      </c>
      <c r="E6037" s="246" t="s">
        <v>44</v>
      </c>
      <c r="F6037" s="245" t="s">
        <v>44</v>
      </c>
      <c r="G6037" s="245" t="s">
        <v>13981</v>
      </c>
      <c r="H6037" s="245" t="s">
        <v>13982</v>
      </c>
      <c r="I6037" s="245" t="s">
        <v>11</v>
      </c>
      <c r="J6037" s="245" t="s">
        <v>59</v>
      </c>
      <c r="K6037" s="246" t="s">
        <v>419</v>
      </c>
      <c r="L6037" s="245" t="s">
        <v>568</v>
      </c>
    </row>
    <row r="6038" spans="1:12" x14ac:dyDescent="0.25">
      <c r="A6038" s="245" t="s">
        <v>1547</v>
      </c>
      <c r="B6038" s="245" t="s">
        <v>1546</v>
      </c>
      <c r="C6038" s="245" t="s">
        <v>1560</v>
      </c>
      <c r="D6038" s="245" t="s">
        <v>1559</v>
      </c>
      <c r="E6038" s="246" t="s">
        <v>44</v>
      </c>
      <c r="F6038" s="245" t="s">
        <v>44</v>
      </c>
      <c r="G6038" s="245" t="s">
        <v>13983</v>
      </c>
      <c r="H6038" s="245" t="s">
        <v>13984</v>
      </c>
      <c r="I6038" s="245" t="s">
        <v>11</v>
      </c>
      <c r="J6038" s="245" t="s">
        <v>59</v>
      </c>
      <c r="K6038" s="246" t="s">
        <v>9502</v>
      </c>
      <c r="L6038" s="245" t="s">
        <v>568</v>
      </c>
    </row>
    <row r="6039" spans="1:12" x14ac:dyDescent="0.25">
      <c r="A6039" s="245" t="s">
        <v>1547</v>
      </c>
      <c r="B6039" s="245" t="s">
        <v>1546</v>
      </c>
      <c r="C6039" s="245" t="s">
        <v>1560</v>
      </c>
      <c r="D6039" s="245" t="s">
        <v>1559</v>
      </c>
      <c r="E6039" s="246" t="s">
        <v>44</v>
      </c>
      <c r="F6039" s="245" t="s">
        <v>44</v>
      </c>
      <c r="G6039" s="245" t="s">
        <v>13985</v>
      </c>
      <c r="H6039" s="245" t="s">
        <v>13986</v>
      </c>
      <c r="I6039" s="245" t="s">
        <v>11</v>
      </c>
      <c r="J6039" s="245" t="s">
        <v>59</v>
      </c>
      <c r="K6039" s="246" t="s">
        <v>12623</v>
      </c>
      <c r="L6039" s="245" t="s">
        <v>568</v>
      </c>
    </row>
    <row r="6040" spans="1:12" x14ac:dyDescent="0.25">
      <c r="A6040" s="245" t="s">
        <v>1547</v>
      </c>
      <c r="B6040" s="245" t="s">
        <v>1546</v>
      </c>
      <c r="C6040" s="245" t="s">
        <v>1560</v>
      </c>
      <c r="D6040" s="245" t="s">
        <v>1559</v>
      </c>
      <c r="E6040" s="246" t="s">
        <v>44</v>
      </c>
      <c r="F6040" s="245" t="s">
        <v>44</v>
      </c>
      <c r="G6040" s="245" t="s">
        <v>13987</v>
      </c>
      <c r="H6040" s="245" t="s">
        <v>13988</v>
      </c>
      <c r="I6040" s="245" t="s">
        <v>11</v>
      </c>
      <c r="J6040" s="245" t="s">
        <v>106</v>
      </c>
      <c r="K6040" s="246" t="s">
        <v>21672</v>
      </c>
      <c r="L6040" s="245" t="s">
        <v>568</v>
      </c>
    </row>
    <row r="6041" spans="1:12" x14ac:dyDescent="0.25">
      <c r="A6041" s="245" t="s">
        <v>1547</v>
      </c>
      <c r="B6041" s="245" t="s">
        <v>1546</v>
      </c>
      <c r="C6041" s="245" t="s">
        <v>1560</v>
      </c>
      <c r="D6041" s="245" t="s">
        <v>1559</v>
      </c>
      <c r="E6041" s="246" t="s">
        <v>44</v>
      </c>
      <c r="F6041" s="245" t="s">
        <v>44</v>
      </c>
      <c r="G6041" s="245" t="s">
        <v>13989</v>
      </c>
      <c r="H6041" s="245" t="s">
        <v>13990</v>
      </c>
      <c r="I6041" s="245" t="s">
        <v>11</v>
      </c>
      <c r="J6041" s="245" t="s">
        <v>59</v>
      </c>
      <c r="K6041" s="246" t="s">
        <v>8933</v>
      </c>
      <c r="L6041" s="245" t="s">
        <v>568</v>
      </c>
    </row>
    <row r="6042" spans="1:12" x14ac:dyDescent="0.25">
      <c r="A6042" s="245" t="s">
        <v>1547</v>
      </c>
      <c r="B6042" s="245" t="s">
        <v>1546</v>
      </c>
      <c r="C6042" s="245" t="s">
        <v>1560</v>
      </c>
      <c r="D6042" s="245" t="s">
        <v>1559</v>
      </c>
      <c r="E6042" s="246" t="s">
        <v>44</v>
      </c>
      <c r="F6042" s="245" t="s">
        <v>44</v>
      </c>
      <c r="G6042" s="245" t="s">
        <v>13991</v>
      </c>
      <c r="H6042" s="245" t="s">
        <v>13992</v>
      </c>
      <c r="I6042" s="245" t="s">
        <v>11</v>
      </c>
      <c r="J6042" s="245" t="s">
        <v>59</v>
      </c>
      <c r="K6042" s="246" t="s">
        <v>21673</v>
      </c>
      <c r="L6042" s="245" t="s">
        <v>568</v>
      </c>
    </row>
    <row r="6043" spans="1:12" x14ac:dyDescent="0.25">
      <c r="A6043" s="245" t="s">
        <v>1547</v>
      </c>
      <c r="B6043" s="245" t="s">
        <v>1546</v>
      </c>
      <c r="C6043" s="245" t="s">
        <v>1560</v>
      </c>
      <c r="D6043" s="245" t="s">
        <v>1559</v>
      </c>
      <c r="E6043" s="246" t="s">
        <v>44</v>
      </c>
      <c r="F6043" s="245" t="s">
        <v>44</v>
      </c>
      <c r="G6043" s="245" t="s">
        <v>13994</v>
      </c>
      <c r="H6043" s="245" t="s">
        <v>13995</v>
      </c>
      <c r="I6043" s="245" t="s">
        <v>11</v>
      </c>
      <c r="J6043" s="245" t="s">
        <v>106</v>
      </c>
      <c r="K6043" s="246" t="s">
        <v>12915</v>
      </c>
      <c r="L6043" s="245" t="s">
        <v>568</v>
      </c>
    </row>
    <row r="6044" spans="1:12" x14ac:dyDescent="0.25">
      <c r="A6044" s="245" t="s">
        <v>1547</v>
      </c>
      <c r="B6044" s="245" t="s">
        <v>1546</v>
      </c>
      <c r="C6044" s="245" t="s">
        <v>1560</v>
      </c>
      <c r="D6044" s="245" t="s">
        <v>1559</v>
      </c>
      <c r="E6044" s="246" t="s">
        <v>44</v>
      </c>
      <c r="F6044" s="245" t="s">
        <v>44</v>
      </c>
      <c r="G6044" s="245" t="s">
        <v>13996</v>
      </c>
      <c r="H6044" s="245" t="s">
        <v>13997</v>
      </c>
      <c r="I6044" s="245" t="s">
        <v>11</v>
      </c>
      <c r="J6044" s="245" t="s">
        <v>59</v>
      </c>
      <c r="K6044" s="246" t="s">
        <v>11876</v>
      </c>
      <c r="L6044" s="245" t="s">
        <v>568</v>
      </c>
    </row>
    <row r="6045" spans="1:12" x14ac:dyDescent="0.25">
      <c r="A6045" s="245" t="s">
        <v>1547</v>
      </c>
      <c r="B6045" s="245" t="s">
        <v>1546</v>
      </c>
      <c r="C6045" s="245" t="s">
        <v>1560</v>
      </c>
      <c r="D6045" s="245" t="s">
        <v>1559</v>
      </c>
      <c r="E6045" s="246" t="s">
        <v>44</v>
      </c>
      <c r="F6045" s="245" t="s">
        <v>44</v>
      </c>
      <c r="G6045" s="245" t="s">
        <v>13998</v>
      </c>
      <c r="H6045" s="245" t="s">
        <v>13999</v>
      </c>
      <c r="I6045" s="245" t="s">
        <v>11</v>
      </c>
      <c r="J6045" s="245" t="s">
        <v>59</v>
      </c>
      <c r="K6045" s="246" t="s">
        <v>501</v>
      </c>
      <c r="L6045" s="245" t="s">
        <v>568</v>
      </c>
    </row>
    <row r="6046" spans="1:12" x14ac:dyDescent="0.25">
      <c r="A6046" s="245" t="s">
        <v>1547</v>
      </c>
      <c r="B6046" s="245" t="s">
        <v>1546</v>
      </c>
      <c r="C6046" s="245" t="s">
        <v>1560</v>
      </c>
      <c r="D6046" s="245" t="s">
        <v>1559</v>
      </c>
      <c r="E6046" s="246" t="s">
        <v>44</v>
      </c>
      <c r="F6046" s="245" t="s">
        <v>44</v>
      </c>
      <c r="G6046" s="245" t="s">
        <v>14000</v>
      </c>
      <c r="H6046" s="245" t="s">
        <v>14001</v>
      </c>
      <c r="I6046" s="245" t="s">
        <v>11</v>
      </c>
      <c r="J6046" s="245" t="s">
        <v>59</v>
      </c>
      <c r="K6046" s="246" t="s">
        <v>4546</v>
      </c>
      <c r="L6046" s="245" t="s">
        <v>568</v>
      </c>
    </row>
    <row r="6047" spans="1:12" x14ac:dyDescent="0.25">
      <c r="A6047" s="245" t="s">
        <v>1547</v>
      </c>
      <c r="B6047" s="245" t="s">
        <v>1546</v>
      </c>
      <c r="C6047" s="245" t="s">
        <v>1560</v>
      </c>
      <c r="D6047" s="245" t="s">
        <v>1559</v>
      </c>
      <c r="E6047" s="246" t="s">
        <v>44</v>
      </c>
      <c r="F6047" s="245" t="s">
        <v>44</v>
      </c>
      <c r="G6047" s="245" t="s">
        <v>14002</v>
      </c>
      <c r="H6047" s="245" t="s">
        <v>14003</v>
      </c>
      <c r="I6047" s="245" t="s">
        <v>11</v>
      </c>
      <c r="J6047" s="245" t="s">
        <v>106</v>
      </c>
      <c r="K6047" s="246" t="s">
        <v>2255</v>
      </c>
      <c r="L6047" s="245" t="s">
        <v>568</v>
      </c>
    </row>
    <row r="6048" spans="1:12" x14ac:dyDescent="0.25">
      <c r="A6048" s="245" t="s">
        <v>1547</v>
      </c>
      <c r="B6048" s="245" t="s">
        <v>1546</v>
      </c>
      <c r="C6048" s="245" t="s">
        <v>1560</v>
      </c>
      <c r="D6048" s="245" t="s">
        <v>1559</v>
      </c>
      <c r="E6048" s="246" t="s">
        <v>44</v>
      </c>
      <c r="F6048" s="245" t="s">
        <v>44</v>
      </c>
      <c r="G6048" s="245" t="s">
        <v>14004</v>
      </c>
      <c r="H6048" s="245" t="s">
        <v>14005</v>
      </c>
      <c r="I6048" s="245" t="s">
        <v>11</v>
      </c>
      <c r="J6048" s="245" t="s">
        <v>59</v>
      </c>
      <c r="K6048" s="246" t="s">
        <v>1469</v>
      </c>
      <c r="L6048" s="245" t="s">
        <v>568</v>
      </c>
    </row>
    <row r="6049" spans="1:12" x14ac:dyDescent="0.25">
      <c r="A6049" s="245" t="s">
        <v>1547</v>
      </c>
      <c r="B6049" s="245" t="s">
        <v>1546</v>
      </c>
      <c r="C6049" s="245" t="s">
        <v>1560</v>
      </c>
      <c r="D6049" s="245" t="s">
        <v>1559</v>
      </c>
      <c r="E6049" s="246" t="s">
        <v>44</v>
      </c>
      <c r="F6049" s="245" t="s">
        <v>44</v>
      </c>
      <c r="G6049" s="245" t="s">
        <v>14006</v>
      </c>
      <c r="H6049" s="245" t="s">
        <v>14007</v>
      </c>
      <c r="I6049" s="245" t="s">
        <v>11</v>
      </c>
      <c r="J6049" s="245" t="s">
        <v>59</v>
      </c>
      <c r="K6049" s="246" t="s">
        <v>404</v>
      </c>
      <c r="L6049" s="245" t="s">
        <v>568</v>
      </c>
    </row>
    <row r="6050" spans="1:12" x14ac:dyDescent="0.25">
      <c r="A6050" s="245" t="s">
        <v>1547</v>
      </c>
      <c r="B6050" s="245" t="s">
        <v>1546</v>
      </c>
      <c r="C6050" s="245" t="s">
        <v>1555</v>
      </c>
      <c r="D6050" s="245" t="s">
        <v>1554</v>
      </c>
      <c r="E6050" s="246" t="s">
        <v>44</v>
      </c>
      <c r="F6050" s="245" t="s">
        <v>44</v>
      </c>
      <c r="G6050" s="245" t="s">
        <v>14008</v>
      </c>
      <c r="H6050" s="245" t="s">
        <v>14009</v>
      </c>
      <c r="I6050" s="245" t="s">
        <v>11</v>
      </c>
      <c r="J6050" s="245" t="s">
        <v>569</v>
      </c>
      <c r="K6050" s="246" t="s">
        <v>8891</v>
      </c>
      <c r="L6050" s="245" t="s">
        <v>568</v>
      </c>
    </row>
    <row r="6051" spans="1:12" x14ac:dyDescent="0.25">
      <c r="A6051" s="245" t="s">
        <v>1547</v>
      </c>
      <c r="B6051" s="245" t="s">
        <v>1546</v>
      </c>
      <c r="C6051" s="245" t="s">
        <v>1555</v>
      </c>
      <c r="D6051" s="245" t="s">
        <v>1554</v>
      </c>
      <c r="E6051" s="246" t="s">
        <v>44</v>
      </c>
      <c r="F6051" s="245" t="s">
        <v>44</v>
      </c>
      <c r="G6051" s="245" t="s">
        <v>14010</v>
      </c>
      <c r="H6051" s="245" t="s">
        <v>14011</v>
      </c>
      <c r="I6051" s="245" t="s">
        <v>11</v>
      </c>
      <c r="J6051" s="245" t="s">
        <v>59</v>
      </c>
      <c r="K6051" s="246" t="s">
        <v>2822</v>
      </c>
      <c r="L6051" s="245" t="s">
        <v>568</v>
      </c>
    </row>
    <row r="6052" spans="1:12" x14ac:dyDescent="0.25">
      <c r="A6052" s="245" t="s">
        <v>1547</v>
      </c>
      <c r="B6052" s="245" t="s">
        <v>1546</v>
      </c>
      <c r="C6052" s="245" t="s">
        <v>1555</v>
      </c>
      <c r="D6052" s="245" t="s">
        <v>1554</v>
      </c>
      <c r="E6052" s="246" t="s">
        <v>44</v>
      </c>
      <c r="F6052" s="245" t="s">
        <v>44</v>
      </c>
      <c r="G6052" s="245" t="s">
        <v>14012</v>
      </c>
      <c r="H6052" s="245" t="s">
        <v>14013</v>
      </c>
      <c r="I6052" s="245" t="s">
        <v>14</v>
      </c>
      <c r="J6052" s="245" t="s">
        <v>59</v>
      </c>
      <c r="K6052" s="246" t="s">
        <v>695</v>
      </c>
      <c r="L6052" s="245" t="s">
        <v>568</v>
      </c>
    </row>
    <row r="6053" spans="1:12" x14ac:dyDescent="0.25">
      <c r="A6053" s="245" t="s">
        <v>1547</v>
      </c>
      <c r="B6053" s="245" t="s">
        <v>1546</v>
      </c>
      <c r="C6053" s="245" t="s">
        <v>1555</v>
      </c>
      <c r="D6053" s="245" t="s">
        <v>1554</v>
      </c>
      <c r="E6053" s="246" t="s">
        <v>44</v>
      </c>
      <c r="F6053" s="245" t="s">
        <v>44</v>
      </c>
      <c r="G6053" s="245" t="s">
        <v>14014</v>
      </c>
      <c r="H6053" s="245" t="s">
        <v>21674</v>
      </c>
      <c r="I6053" s="245" t="s">
        <v>11</v>
      </c>
      <c r="J6053" s="245" t="s">
        <v>59</v>
      </c>
      <c r="K6053" s="246" t="s">
        <v>8343</v>
      </c>
      <c r="L6053" s="245" t="s">
        <v>568</v>
      </c>
    </row>
    <row r="6054" spans="1:12" x14ac:dyDescent="0.25">
      <c r="A6054" s="245" t="s">
        <v>1547</v>
      </c>
      <c r="B6054" s="245" t="s">
        <v>1546</v>
      </c>
      <c r="C6054" s="245" t="s">
        <v>1555</v>
      </c>
      <c r="D6054" s="245" t="s">
        <v>1554</v>
      </c>
      <c r="E6054" s="246" t="s">
        <v>44</v>
      </c>
      <c r="F6054" s="245" t="s">
        <v>44</v>
      </c>
      <c r="G6054" s="245" t="s">
        <v>14015</v>
      </c>
      <c r="H6054" s="245" t="s">
        <v>14016</v>
      </c>
      <c r="I6054" s="245" t="s">
        <v>11</v>
      </c>
      <c r="J6054" s="245" t="s">
        <v>59</v>
      </c>
      <c r="K6054" s="246" t="s">
        <v>8575</v>
      </c>
      <c r="L6054" s="245" t="s">
        <v>568</v>
      </c>
    </row>
    <row r="6055" spans="1:12" x14ac:dyDescent="0.25">
      <c r="A6055" s="245" t="s">
        <v>1547</v>
      </c>
      <c r="B6055" s="245" t="s">
        <v>1546</v>
      </c>
      <c r="C6055" s="245" t="s">
        <v>1555</v>
      </c>
      <c r="D6055" s="245" t="s">
        <v>1554</v>
      </c>
      <c r="E6055" s="246" t="s">
        <v>44</v>
      </c>
      <c r="F6055" s="245" t="s">
        <v>44</v>
      </c>
      <c r="G6055" s="245" t="s">
        <v>14017</v>
      </c>
      <c r="H6055" s="245" t="s">
        <v>21675</v>
      </c>
      <c r="I6055" s="245" t="s">
        <v>11</v>
      </c>
      <c r="J6055" s="245" t="s">
        <v>59</v>
      </c>
      <c r="K6055" s="246" t="s">
        <v>10496</v>
      </c>
      <c r="L6055" s="245" t="s">
        <v>568</v>
      </c>
    </row>
    <row r="6056" spans="1:12" x14ac:dyDescent="0.25">
      <c r="A6056" s="245" t="s">
        <v>1547</v>
      </c>
      <c r="B6056" s="245" t="s">
        <v>1546</v>
      </c>
      <c r="C6056" s="245" t="s">
        <v>1555</v>
      </c>
      <c r="D6056" s="245" t="s">
        <v>1554</v>
      </c>
      <c r="E6056" s="246" t="s">
        <v>44</v>
      </c>
      <c r="F6056" s="245" t="s">
        <v>44</v>
      </c>
      <c r="G6056" s="245" t="s">
        <v>14018</v>
      </c>
      <c r="H6056" s="245" t="s">
        <v>14019</v>
      </c>
      <c r="I6056" s="245" t="s">
        <v>11</v>
      </c>
      <c r="J6056" s="245" t="s">
        <v>59</v>
      </c>
      <c r="K6056" s="246" t="s">
        <v>8466</v>
      </c>
      <c r="L6056" s="245" t="s">
        <v>568</v>
      </c>
    </row>
    <row r="6057" spans="1:12" x14ac:dyDescent="0.25">
      <c r="A6057" s="245" t="s">
        <v>1547</v>
      </c>
      <c r="B6057" s="245" t="s">
        <v>1546</v>
      </c>
      <c r="C6057" s="245" t="s">
        <v>1555</v>
      </c>
      <c r="D6057" s="245" t="s">
        <v>1554</v>
      </c>
      <c r="E6057" s="246" t="s">
        <v>44</v>
      </c>
      <c r="F6057" s="245" t="s">
        <v>44</v>
      </c>
      <c r="G6057" s="245" t="s">
        <v>14020</v>
      </c>
      <c r="H6057" s="245" t="s">
        <v>21676</v>
      </c>
      <c r="I6057" s="245" t="s">
        <v>11</v>
      </c>
      <c r="J6057" s="245" t="s">
        <v>59</v>
      </c>
      <c r="K6057" s="246" t="s">
        <v>9012</v>
      </c>
      <c r="L6057" s="245" t="s">
        <v>568</v>
      </c>
    </row>
    <row r="6058" spans="1:12" x14ac:dyDescent="0.25">
      <c r="A6058" s="245" t="s">
        <v>1547</v>
      </c>
      <c r="B6058" s="245" t="s">
        <v>1546</v>
      </c>
      <c r="C6058" s="245" t="s">
        <v>1555</v>
      </c>
      <c r="D6058" s="245" t="s">
        <v>1554</v>
      </c>
      <c r="E6058" s="246" t="s">
        <v>44</v>
      </c>
      <c r="F6058" s="245" t="s">
        <v>44</v>
      </c>
      <c r="G6058" s="245" t="s">
        <v>14021</v>
      </c>
      <c r="H6058" s="245" t="s">
        <v>14022</v>
      </c>
      <c r="I6058" s="245" t="s">
        <v>11</v>
      </c>
      <c r="J6058" s="245" t="s">
        <v>59</v>
      </c>
      <c r="K6058" s="246" t="s">
        <v>8428</v>
      </c>
      <c r="L6058" s="245" t="s">
        <v>568</v>
      </c>
    </row>
    <row r="6059" spans="1:12" x14ac:dyDescent="0.25">
      <c r="A6059" s="245" t="s">
        <v>1547</v>
      </c>
      <c r="B6059" s="245" t="s">
        <v>1546</v>
      </c>
      <c r="C6059" s="245" t="s">
        <v>1555</v>
      </c>
      <c r="D6059" s="245" t="s">
        <v>1554</v>
      </c>
      <c r="E6059" s="246" t="s">
        <v>44</v>
      </c>
      <c r="F6059" s="245" t="s">
        <v>44</v>
      </c>
      <c r="G6059" s="245" t="s">
        <v>14023</v>
      </c>
      <c r="H6059" s="245" t="s">
        <v>21677</v>
      </c>
      <c r="I6059" s="245" t="s">
        <v>11</v>
      </c>
      <c r="J6059" s="245" t="s">
        <v>59</v>
      </c>
      <c r="K6059" s="246" t="s">
        <v>15449</v>
      </c>
      <c r="L6059" s="245" t="s">
        <v>568</v>
      </c>
    </row>
    <row r="6060" spans="1:12" x14ac:dyDescent="0.25">
      <c r="A6060" s="245" t="s">
        <v>1547</v>
      </c>
      <c r="B6060" s="245" t="s">
        <v>1546</v>
      </c>
      <c r="C6060" s="245" t="s">
        <v>1555</v>
      </c>
      <c r="D6060" s="245" t="s">
        <v>1554</v>
      </c>
      <c r="E6060" s="246" t="s">
        <v>44</v>
      </c>
      <c r="F6060" s="245" t="s">
        <v>44</v>
      </c>
      <c r="G6060" s="245" t="s">
        <v>14024</v>
      </c>
      <c r="H6060" s="245" t="s">
        <v>14025</v>
      </c>
      <c r="I6060" s="245" t="s">
        <v>11</v>
      </c>
      <c r="J6060" s="245" t="s">
        <v>59</v>
      </c>
      <c r="K6060" s="246" t="s">
        <v>21678</v>
      </c>
      <c r="L6060" s="245" t="s">
        <v>568</v>
      </c>
    </row>
    <row r="6061" spans="1:12" x14ac:dyDescent="0.25">
      <c r="A6061" s="245" t="s">
        <v>1547</v>
      </c>
      <c r="B6061" s="245" t="s">
        <v>1546</v>
      </c>
      <c r="C6061" s="245" t="s">
        <v>1555</v>
      </c>
      <c r="D6061" s="245" t="s">
        <v>1554</v>
      </c>
      <c r="E6061" s="246" t="s">
        <v>44</v>
      </c>
      <c r="F6061" s="245" t="s">
        <v>44</v>
      </c>
      <c r="G6061" s="245" t="s">
        <v>14026</v>
      </c>
      <c r="H6061" s="245" t="s">
        <v>21679</v>
      </c>
      <c r="I6061" s="245" t="s">
        <v>11</v>
      </c>
      <c r="J6061" s="245" t="s">
        <v>59</v>
      </c>
      <c r="K6061" s="246" t="s">
        <v>8455</v>
      </c>
      <c r="L6061" s="245" t="s">
        <v>568</v>
      </c>
    </row>
    <row r="6062" spans="1:12" x14ac:dyDescent="0.25">
      <c r="A6062" s="245" t="s">
        <v>1547</v>
      </c>
      <c r="B6062" s="245" t="s">
        <v>1546</v>
      </c>
      <c r="C6062" s="245" t="s">
        <v>1555</v>
      </c>
      <c r="D6062" s="245" t="s">
        <v>1554</v>
      </c>
      <c r="E6062" s="246" t="s">
        <v>44</v>
      </c>
      <c r="F6062" s="245" t="s">
        <v>44</v>
      </c>
      <c r="G6062" s="245" t="s">
        <v>14027</v>
      </c>
      <c r="H6062" s="245" t="s">
        <v>14028</v>
      </c>
      <c r="I6062" s="245" t="s">
        <v>11</v>
      </c>
      <c r="J6062" s="245" t="s">
        <v>59</v>
      </c>
      <c r="K6062" s="246" t="s">
        <v>19149</v>
      </c>
      <c r="L6062" s="245" t="s">
        <v>568</v>
      </c>
    </row>
    <row r="6063" spans="1:12" x14ac:dyDescent="0.25">
      <c r="A6063" s="245" t="s">
        <v>1547</v>
      </c>
      <c r="B6063" s="245" t="s">
        <v>1546</v>
      </c>
      <c r="C6063" s="245" t="s">
        <v>1555</v>
      </c>
      <c r="D6063" s="245" t="s">
        <v>1554</v>
      </c>
      <c r="E6063" s="246" t="s">
        <v>44</v>
      </c>
      <c r="F6063" s="245" t="s">
        <v>44</v>
      </c>
      <c r="G6063" s="245" t="s">
        <v>14029</v>
      </c>
      <c r="H6063" s="245" t="s">
        <v>21680</v>
      </c>
      <c r="I6063" s="245" t="s">
        <v>11</v>
      </c>
      <c r="J6063" s="245" t="s">
        <v>59</v>
      </c>
      <c r="K6063" s="246" t="s">
        <v>11853</v>
      </c>
      <c r="L6063" s="245" t="s">
        <v>568</v>
      </c>
    </row>
    <row r="6064" spans="1:12" x14ac:dyDescent="0.25">
      <c r="A6064" s="245" t="s">
        <v>1547</v>
      </c>
      <c r="B6064" s="245" t="s">
        <v>1546</v>
      </c>
      <c r="C6064" s="245" t="s">
        <v>1555</v>
      </c>
      <c r="D6064" s="245" t="s">
        <v>1554</v>
      </c>
      <c r="E6064" s="246" t="s">
        <v>44</v>
      </c>
      <c r="F6064" s="245" t="s">
        <v>44</v>
      </c>
      <c r="G6064" s="245" t="s">
        <v>14030</v>
      </c>
      <c r="H6064" s="245" t="s">
        <v>14031</v>
      </c>
      <c r="I6064" s="245" t="s">
        <v>11</v>
      </c>
      <c r="J6064" s="245" t="s">
        <v>59</v>
      </c>
      <c r="K6064" s="246" t="s">
        <v>21681</v>
      </c>
      <c r="L6064" s="245" t="s">
        <v>568</v>
      </c>
    </row>
    <row r="6065" spans="1:12" x14ac:dyDescent="0.25">
      <c r="A6065" s="245" t="s">
        <v>1547</v>
      </c>
      <c r="B6065" s="245" t="s">
        <v>1546</v>
      </c>
      <c r="C6065" s="245" t="s">
        <v>1555</v>
      </c>
      <c r="D6065" s="245" t="s">
        <v>1554</v>
      </c>
      <c r="E6065" s="246" t="s">
        <v>44</v>
      </c>
      <c r="F6065" s="245" t="s">
        <v>44</v>
      </c>
      <c r="G6065" s="245" t="s">
        <v>14032</v>
      </c>
      <c r="H6065" s="245" t="s">
        <v>21682</v>
      </c>
      <c r="I6065" s="245" t="s">
        <v>11</v>
      </c>
      <c r="J6065" s="245" t="s">
        <v>59</v>
      </c>
      <c r="K6065" s="246" t="s">
        <v>16055</v>
      </c>
      <c r="L6065" s="245" t="s">
        <v>568</v>
      </c>
    </row>
    <row r="6066" spans="1:12" x14ac:dyDescent="0.25">
      <c r="A6066" s="245" t="s">
        <v>1547</v>
      </c>
      <c r="B6066" s="245" t="s">
        <v>1546</v>
      </c>
      <c r="C6066" s="245" t="s">
        <v>1555</v>
      </c>
      <c r="D6066" s="245" t="s">
        <v>1554</v>
      </c>
      <c r="E6066" s="246" t="s">
        <v>44</v>
      </c>
      <c r="F6066" s="245" t="s">
        <v>44</v>
      </c>
      <c r="G6066" s="245" t="s">
        <v>14033</v>
      </c>
      <c r="H6066" s="245" t="s">
        <v>14034</v>
      </c>
      <c r="I6066" s="245" t="s">
        <v>11</v>
      </c>
      <c r="J6066" s="245" t="s">
        <v>59</v>
      </c>
      <c r="K6066" s="246" t="s">
        <v>8426</v>
      </c>
      <c r="L6066" s="245" t="s">
        <v>568</v>
      </c>
    </row>
    <row r="6067" spans="1:12" x14ac:dyDescent="0.25">
      <c r="A6067" s="245" t="s">
        <v>1547</v>
      </c>
      <c r="B6067" s="245" t="s">
        <v>1546</v>
      </c>
      <c r="C6067" s="245" t="s">
        <v>1555</v>
      </c>
      <c r="D6067" s="245" t="s">
        <v>1554</v>
      </c>
      <c r="E6067" s="246" t="s">
        <v>44</v>
      </c>
      <c r="F6067" s="245" t="s">
        <v>44</v>
      </c>
      <c r="G6067" s="245" t="s">
        <v>14035</v>
      </c>
      <c r="H6067" s="245" t="s">
        <v>21683</v>
      </c>
      <c r="I6067" s="245" t="s">
        <v>11</v>
      </c>
      <c r="J6067" s="245" t="s">
        <v>59</v>
      </c>
      <c r="K6067" s="246" t="s">
        <v>4514</v>
      </c>
      <c r="L6067" s="245" t="s">
        <v>568</v>
      </c>
    </row>
    <row r="6068" spans="1:12" x14ac:dyDescent="0.25">
      <c r="A6068" s="245" t="s">
        <v>1547</v>
      </c>
      <c r="B6068" s="245" t="s">
        <v>1546</v>
      </c>
      <c r="C6068" s="245" t="s">
        <v>1555</v>
      </c>
      <c r="D6068" s="245" t="s">
        <v>1554</v>
      </c>
      <c r="E6068" s="246" t="s">
        <v>44</v>
      </c>
      <c r="F6068" s="245" t="s">
        <v>44</v>
      </c>
      <c r="G6068" s="245" t="s">
        <v>14036</v>
      </c>
      <c r="H6068" s="245" t="s">
        <v>14037</v>
      </c>
      <c r="I6068" s="245" t="s">
        <v>11</v>
      </c>
      <c r="J6068" s="245" t="s">
        <v>59</v>
      </c>
      <c r="K6068" s="246" t="s">
        <v>12619</v>
      </c>
      <c r="L6068" s="245" t="s">
        <v>568</v>
      </c>
    </row>
    <row r="6069" spans="1:12" x14ac:dyDescent="0.25">
      <c r="A6069" s="245" t="s">
        <v>1547</v>
      </c>
      <c r="B6069" s="245" t="s">
        <v>1546</v>
      </c>
      <c r="C6069" s="245" t="s">
        <v>1555</v>
      </c>
      <c r="D6069" s="245" t="s">
        <v>1554</v>
      </c>
      <c r="E6069" s="246" t="s">
        <v>44</v>
      </c>
      <c r="F6069" s="245" t="s">
        <v>44</v>
      </c>
      <c r="G6069" s="245" t="s">
        <v>14038</v>
      </c>
      <c r="H6069" s="245" t="s">
        <v>21684</v>
      </c>
      <c r="I6069" s="245" t="s">
        <v>11</v>
      </c>
      <c r="J6069" s="245" t="s">
        <v>59</v>
      </c>
      <c r="K6069" s="246" t="s">
        <v>18034</v>
      </c>
      <c r="L6069" s="245" t="s">
        <v>568</v>
      </c>
    </row>
    <row r="6070" spans="1:12" x14ac:dyDescent="0.25">
      <c r="A6070" s="245" t="s">
        <v>1547</v>
      </c>
      <c r="B6070" s="245" t="s">
        <v>1546</v>
      </c>
      <c r="C6070" s="245" t="s">
        <v>1555</v>
      </c>
      <c r="D6070" s="245" t="s">
        <v>1554</v>
      </c>
      <c r="E6070" s="246" t="s">
        <v>44</v>
      </c>
      <c r="F6070" s="245" t="s">
        <v>44</v>
      </c>
      <c r="G6070" s="245" t="s">
        <v>14039</v>
      </c>
      <c r="H6070" s="245" t="s">
        <v>14040</v>
      </c>
      <c r="I6070" s="245" t="s">
        <v>11</v>
      </c>
      <c r="J6070" s="245" t="s">
        <v>59</v>
      </c>
      <c r="K6070" s="246" t="s">
        <v>9037</v>
      </c>
      <c r="L6070" s="245" t="s">
        <v>568</v>
      </c>
    </row>
    <row r="6071" spans="1:12" x14ac:dyDescent="0.25">
      <c r="A6071" s="245" t="s">
        <v>1547</v>
      </c>
      <c r="B6071" s="245" t="s">
        <v>1546</v>
      </c>
      <c r="C6071" s="245" t="s">
        <v>1555</v>
      </c>
      <c r="D6071" s="245" t="s">
        <v>1554</v>
      </c>
      <c r="E6071" s="246" t="s">
        <v>44</v>
      </c>
      <c r="F6071" s="245" t="s">
        <v>44</v>
      </c>
      <c r="G6071" s="245" t="s">
        <v>14041</v>
      </c>
      <c r="H6071" s="245" t="s">
        <v>21685</v>
      </c>
      <c r="I6071" s="245" t="s">
        <v>11</v>
      </c>
      <c r="J6071" s="245" t="s">
        <v>59</v>
      </c>
      <c r="K6071" s="246" t="s">
        <v>8217</v>
      </c>
      <c r="L6071" s="245" t="s">
        <v>568</v>
      </c>
    </row>
    <row r="6072" spans="1:12" x14ac:dyDescent="0.25">
      <c r="A6072" s="245" t="s">
        <v>1547</v>
      </c>
      <c r="B6072" s="245" t="s">
        <v>1546</v>
      </c>
      <c r="C6072" s="245" t="s">
        <v>1555</v>
      </c>
      <c r="D6072" s="245" t="s">
        <v>1554</v>
      </c>
      <c r="E6072" s="246" t="s">
        <v>44</v>
      </c>
      <c r="F6072" s="245" t="s">
        <v>44</v>
      </c>
      <c r="G6072" s="245" t="s">
        <v>14042</v>
      </c>
      <c r="H6072" s="245" t="s">
        <v>14043</v>
      </c>
      <c r="I6072" s="245" t="s">
        <v>11</v>
      </c>
      <c r="J6072" s="245" t="s">
        <v>59</v>
      </c>
      <c r="K6072" s="246" t="s">
        <v>12676</v>
      </c>
      <c r="L6072" s="245" t="s">
        <v>568</v>
      </c>
    </row>
    <row r="6073" spans="1:12" x14ac:dyDescent="0.25">
      <c r="A6073" s="245" t="s">
        <v>1547</v>
      </c>
      <c r="B6073" s="245" t="s">
        <v>1546</v>
      </c>
      <c r="C6073" s="245" t="s">
        <v>1555</v>
      </c>
      <c r="D6073" s="245" t="s">
        <v>1554</v>
      </c>
      <c r="E6073" s="246" t="s">
        <v>44</v>
      </c>
      <c r="F6073" s="245" t="s">
        <v>44</v>
      </c>
      <c r="G6073" s="245" t="s">
        <v>14044</v>
      </c>
      <c r="H6073" s="245" t="s">
        <v>21686</v>
      </c>
      <c r="I6073" s="245" t="s">
        <v>11</v>
      </c>
      <c r="J6073" s="245" t="s">
        <v>106</v>
      </c>
      <c r="K6073" s="246" t="s">
        <v>11857</v>
      </c>
      <c r="L6073" s="245" t="s">
        <v>568</v>
      </c>
    </row>
    <row r="6074" spans="1:12" x14ac:dyDescent="0.25">
      <c r="A6074" s="245" t="s">
        <v>1547</v>
      </c>
      <c r="B6074" s="245" t="s">
        <v>1546</v>
      </c>
      <c r="C6074" s="245" t="s">
        <v>1555</v>
      </c>
      <c r="D6074" s="245" t="s">
        <v>1554</v>
      </c>
      <c r="E6074" s="246" t="s">
        <v>44</v>
      </c>
      <c r="F6074" s="245" t="s">
        <v>44</v>
      </c>
      <c r="G6074" s="245" t="s">
        <v>14045</v>
      </c>
      <c r="H6074" s="245" t="s">
        <v>14046</v>
      </c>
      <c r="I6074" s="245" t="s">
        <v>11</v>
      </c>
      <c r="J6074" s="245" t="s">
        <v>106</v>
      </c>
      <c r="K6074" s="246" t="s">
        <v>12639</v>
      </c>
      <c r="L6074" s="245" t="s">
        <v>568</v>
      </c>
    </row>
    <row r="6075" spans="1:12" x14ac:dyDescent="0.25">
      <c r="A6075" s="245" t="s">
        <v>1547</v>
      </c>
      <c r="B6075" s="245" t="s">
        <v>1546</v>
      </c>
      <c r="C6075" s="245" t="s">
        <v>1555</v>
      </c>
      <c r="D6075" s="245" t="s">
        <v>1554</v>
      </c>
      <c r="E6075" s="246" t="s">
        <v>44</v>
      </c>
      <c r="F6075" s="245" t="s">
        <v>44</v>
      </c>
      <c r="G6075" s="245" t="s">
        <v>14047</v>
      </c>
      <c r="H6075" s="245" t="s">
        <v>21687</v>
      </c>
      <c r="I6075" s="245" t="s">
        <v>11</v>
      </c>
      <c r="J6075" s="245" t="s">
        <v>106</v>
      </c>
      <c r="K6075" s="246" t="s">
        <v>8722</v>
      </c>
      <c r="L6075" s="245" t="s">
        <v>568</v>
      </c>
    </row>
    <row r="6076" spans="1:12" x14ac:dyDescent="0.25">
      <c r="A6076" s="245" t="s">
        <v>1547</v>
      </c>
      <c r="B6076" s="245" t="s">
        <v>1546</v>
      </c>
      <c r="C6076" s="245" t="s">
        <v>1555</v>
      </c>
      <c r="D6076" s="245" t="s">
        <v>1554</v>
      </c>
      <c r="E6076" s="246" t="s">
        <v>44</v>
      </c>
      <c r="F6076" s="245" t="s">
        <v>44</v>
      </c>
      <c r="G6076" s="245" t="s">
        <v>14048</v>
      </c>
      <c r="H6076" s="245" t="s">
        <v>14049</v>
      </c>
      <c r="I6076" s="245" t="s">
        <v>11</v>
      </c>
      <c r="J6076" s="245" t="s">
        <v>106</v>
      </c>
      <c r="K6076" s="246" t="s">
        <v>8721</v>
      </c>
      <c r="L6076" s="245" t="s">
        <v>568</v>
      </c>
    </row>
    <row r="6077" spans="1:12" x14ac:dyDescent="0.25">
      <c r="A6077" s="245" t="s">
        <v>1547</v>
      </c>
      <c r="B6077" s="245" t="s">
        <v>1546</v>
      </c>
      <c r="C6077" s="245" t="s">
        <v>1555</v>
      </c>
      <c r="D6077" s="245" t="s">
        <v>1554</v>
      </c>
      <c r="E6077" s="246" t="s">
        <v>44</v>
      </c>
      <c r="F6077" s="245" t="s">
        <v>44</v>
      </c>
      <c r="G6077" s="245" t="s">
        <v>14051</v>
      </c>
      <c r="H6077" s="245" t="s">
        <v>21688</v>
      </c>
      <c r="I6077" s="245" t="s">
        <v>11</v>
      </c>
      <c r="J6077" s="245" t="s">
        <v>59</v>
      </c>
      <c r="K6077" s="246" t="s">
        <v>8420</v>
      </c>
      <c r="L6077" s="245" t="s">
        <v>568</v>
      </c>
    </row>
    <row r="6078" spans="1:12" x14ac:dyDescent="0.25">
      <c r="A6078" s="245" t="s">
        <v>1547</v>
      </c>
      <c r="B6078" s="245" t="s">
        <v>1546</v>
      </c>
      <c r="C6078" s="245" t="s">
        <v>1555</v>
      </c>
      <c r="D6078" s="245" t="s">
        <v>1554</v>
      </c>
      <c r="E6078" s="246" t="s">
        <v>44</v>
      </c>
      <c r="F6078" s="245" t="s">
        <v>44</v>
      </c>
      <c r="G6078" s="245" t="s">
        <v>14052</v>
      </c>
      <c r="H6078" s="245" t="s">
        <v>14053</v>
      </c>
      <c r="I6078" s="245" t="s">
        <v>11</v>
      </c>
      <c r="J6078" s="245" t="s">
        <v>59</v>
      </c>
      <c r="K6078" s="246" t="s">
        <v>8440</v>
      </c>
      <c r="L6078" s="245" t="s">
        <v>568</v>
      </c>
    </row>
    <row r="6079" spans="1:12" x14ac:dyDescent="0.25">
      <c r="A6079" s="245" t="s">
        <v>1547</v>
      </c>
      <c r="B6079" s="245" t="s">
        <v>1546</v>
      </c>
      <c r="C6079" s="245" t="s">
        <v>1555</v>
      </c>
      <c r="D6079" s="245" t="s">
        <v>1554</v>
      </c>
      <c r="E6079" s="246" t="s">
        <v>44</v>
      </c>
      <c r="F6079" s="245" t="s">
        <v>44</v>
      </c>
      <c r="G6079" s="245" t="s">
        <v>14054</v>
      </c>
      <c r="H6079" s="245" t="s">
        <v>21689</v>
      </c>
      <c r="I6079" s="245" t="s">
        <v>11</v>
      </c>
      <c r="J6079" s="245" t="s">
        <v>59</v>
      </c>
      <c r="K6079" s="246" t="s">
        <v>4290</v>
      </c>
      <c r="L6079" s="245" t="s">
        <v>568</v>
      </c>
    </row>
    <row r="6080" spans="1:12" x14ac:dyDescent="0.25">
      <c r="A6080" s="245" t="s">
        <v>1547</v>
      </c>
      <c r="B6080" s="245" t="s">
        <v>1546</v>
      </c>
      <c r="C6080" s="245" t="s">
        <v>1555</v>
      </c>
      <c r="D6080" s="245" t="s">
        <v>1554</v>
      </c>
      <c r="E6080" s="246" t="s">
        <v>44</v>
      </c>
      <c r="F6080" s="245" t="s">
        <v>44</v>
      </c>
      <c r="G6080" s="245" t="s">
        <v>14055</v>
      </c>
      <c r="H6080" s="245" t="s">
        <v>14056</v>
      </c>
      <c r="I6080" s="245" t="s">
        <v>11</v>
      </c>
      <c r="J6080" s="245" t="s">
        <v>59</v>
      </c>
      <c r="K6080" s="246" t="s">
        <v>15446</v>
      </c>
      <c r="L6080" s="245" t="s">
        <v>568</v>
      </c>
    </row>
    <row r="6081" spans="1:12" x14ac:dyDescent="0.25">
      <c r="A6081" s="245" t="s">
        <v>1547</v>
      </c>
      <c r="B6081" s="245" t="s">
        <v>1546</v>
      </c>
      <c r="C6081" s="245" t="s">
        <v>1555</v>
      </c>
      <c r="D6081" s="245" t="s">
        <v>1554</v>
      </c>
      <c r="E6081" s="246" t="s">
        <v>44</v>
      </c>
      <c r="F6081" s="245" t="s">
        <v>44</v>
      </c>
      <c r="G6081" s="245" t="s">
        <v>14057</v>
      </c>
      <c r="H6081" s="245" t="s">
        <v>21690</v>
      </c>
      <c r="I6081" s="245" t="s">
        <v>11</v>
      </c>
      <c r="J6081" s="245" t="s">
        <v>59</v>
      </c>
      <c r="K6081" s="246" t="s">
        <v>15311</v>
      </c>
      <c r="L6081" s="245" t="s">
        <v>568</v>
      </c>
    </row>
    <row r="6082" spans="1:12" x14ac:dyDescent="0.25">
      <c r="A6082" s="245" t="s">
        <v>1547</v>
      </c>
      <c r="B6082" s="245" t="s">
        <v>1546</v>
      </c>
      <c r="C6082" s="245" t="s">
        <v>1555</v>
      </c>
      <c r="D6082" s="245" t="s">
        <v>1554</v>
      </c>
      <c r="E6082" s="246" t="s">
        <v>44</v>
      </c>
      <c r="F6082" s="245" t="s">
        <v>44</v>
      </c>
      <c r="G6082" s="245" t="s">
        <v>14058</v>
      </c>
      <c r="H6082" s="245" t="s">
        <v>14059</v>
      </c>
      <c r="I6082" s="245" t="s">
        <v>11</v>
      </c>
      <c r="J6082" s="245" t="s">
        <v>59</v>
      </c>
      <c r="K6082" s="246" t="s">
        <v>15547</v>
      </c>
      <c r="L6082" s="245" t="s">
        <v>568</v>
      </c>
    </row>
    <row r="6083" spans="1:12" x14ac:dyDescent="0.25">
      <c r="A6083" s="245" t="s">
        <v>1547</v>
      </c>
      <c r="B6083" s="245" t="s">
        <v>1546</v>
      </c>
      <c r="C6083" s="245" t="s">
        <v>1555</v>
      </c>
      <c r="D6083" s="245" t="s">
        <v>1554</v>
      </c>
      <c r="E6083" s="246" t="s">
        <v>44</v>
      </c>
      <c r="F6083" s="245" t="s">
        <v>44</v>
      </c>
      <c r="G6083" s="245" t="s">
        <v>14060</v>
      </c>
      <c r="H6083" s="245" t="s">
        <v>21691</v>
      </c>
      <c r="I6083" s="245" t="s">
        <v>11</v>
      </c>
      <c r="J6083" s="245" t="s">
        <v>59</v>
      </c>
      <c r="K6083" s="246" t="s">
        <v>21692</v>
      </c>
      <c r="L6083" s="245" t="s">
        <v>568</v>
      </c>
    </row>
    <row r="6084" spans="1:12" x14ac:dyDescent="0.25">
      <c r="A6084" s="245" t="s">
        <v>1547</v>
      </c>
      <c r="B6084" s="245" t="s">
        <v>1546</v>
      </c>
      <c r="C6084" s="245" t="s">
        <v>1555</v>
      </c>
      <c r="D6084" s="245" t="s">
        <v>1554</v>
      </c>
      <c r="E6084" s="246" t="s">
        <v>44</v>
      </c>
      <c r="F6084" s="245" t="s">
        <v>44</v>
      </c>
      <c r="G6084" s="245" t="s">
        <v>14061</v>
      </c>
      <c r="H6084" s="245" t="s">
        <v>14062</v>
      </c>
      <c r="I6084" s="245" t="s">
        <v>11</v>
      </c>
      <c r="J6084" s="245" t="s">
        <v>59</v>
      </c>
      <c r="K6084" s="246" t="s">
        <v>3835</v>
      </c>
      <c r="L6084" s="245" t="s">
        <v>568</v>
      </c>
    </row>
    <row r="6085" spans="1:12" x14ac:dyDescent="0.25">
      <c r="A6085" s="245" t="s">
        <v>1547</v>
      </c>
      <c r="B6085" s="245" t="s">
        <v>1546</v>
      </c>
      <c r="C6085" s="245" t="s">
        <v>1555</v>
      </c>
      <c r="D6085" s="245" t="s">
        <v>1554</v>
      </c>
      <c r="E6085" s="246" t="s">
        <v>44</v>
      </c>
      <c r="F6085" s="245" t="s">
        <v>44</v>
      </c>
      <c r="G6085" s="245" t="s">
        <v>14063</v>
      </c>
      <c r="H6085" s="245" t="s">
        <v>21693</v>
      </c>
      <c r="I6085" s="245" t="s">
        <v>11</v>
      </c>
      <c r="J6085" s="245" t="s">
        <v>59</v>
      </c>
      <c r="K6085" s="246" t="s">
        <v>8507</v>
      </c>
      <c r="L6085" s="245" t="s">
        <v>568</v>
      </c>
    </row>
    <row r="6086" spans="1:12" x14ac:dyDescent="0.25">
      <c r="A6086" s="245" t="s">
        <v>1547</v>
      </c>
      <c r="B6086" s="245" t="s">
        <v>1546</v>
      </c>
      <c r="C6086" s="245" t="s">
        <v>1555</v>
      </c>
      <c r="D6086" s="245" t="s">
        <v>1554</v>
      </c>
      <c r="E6086" s="246" t="s">
        <v>44</v>
      </c>
      <c r="F6086" s="245" t="s">
        <v>44</v>
      </c>
      <c r="G6086" s="245" t="s">
        <v>14064</v>
      </c>
      <c r="H6086" s="245" t="s">
        <v>14065</v>
      </c>
      <c r="I6086" s="245" t="s">
        <v>11</v>
      </c>
      <c r="J6086" s="245" t="s">
        <v>59</v>
      </c>
      <c r="K6086" s="246" t="s">
        <v>10489</v>
      </c>
      <c r="L6086" s="245" t="s">
        <v>568</v>
      </c>
    </row>
    <row r="6087" spans="1:12" x14ac:dyDescent="0.25">
      <c r="A6087" s="245" t="s">
        <v>1547</v>
      </c>
      <c r="B6087" s="245" t="s">
        <v>1546</v>
      </c>
      <c r="C6087" s="245" t="s">
        <v>1555</v>
      </c>
      <c r="D6087" s="245" t="s">
        <v>1554</v>
      </c>
      <c r="E6087" s="246" t="s">
        <v>44</v>
      </c>
      <c r="F6087" s="245" t="s">
        <v>44</v>
      </c>
      <c r="G6087" s="245" t="s">
        <v>14066</v>
      </c>
      <c r="H6087" s="245" t="s">
        <v>21694</v>
      </c>
      <c r="I6087" s="245" t="s">
        <v>11</v>
      </c>
      <c r="J6087" s="245" t="s">
        <v>106</v>
      </c>
      <c r="K6087" s="246" t="s">
        <v>21695</v>
      </c>
      <c r="L6087" s="245" t="s">
        <v>568</v>
      </c>
    </row>
    <row r="6088" spans="1:12" x14ac:dyDescent="0.25">
      <c r="A6088" s="245" t="s">
        <v>1547</v>
      </c>
      <c r="B6088" s="245" t="s">
        <v>1546</v>
      </c>
      <c r="C6088" s="245" t="s">
        <v>1555</v>
      </c>
      <c r="D6088" s="245" t="s">
        <v>1554</v>
      </c>
      <c r="E6088" s="246" t="s">
        <v>44</v>
      </c>
      <c r="F6088" s="245" t="s">
        <v>44</v>
      </c>
      <c r="G6088" s="245" t="s">
        <v>14067</v>
      </c>
      <c r="H6088" s="245" t="s">
        <v>14068</v>
      </c>
      <c r="I6088" s="245" t="s">
        <v>11</v>
      </c>
      <c r="J6088" s="245" t="s">
        <v>106</v>
      </c>
      <c r="K6088" s="246" t="s">
        <v>17017</v>
      </c>
      <c r="L6088" s="245" t="s">
        <v>568</v>
      </c>
    </row>
    <row r="6089" spans="1:12" x14ac:dyDescent="0.25">
      <c r="A6089" s="245" t="s">
        <v>1547</v>
      </c>
      <c r="B6089" s="245" t="s">
        <v>1546</v>
      </c>
      <c r="C6089" s="245" t="s">
        <v>1555</v>
      </c>
      <c r="D6089" s="245" t="s">
        <v>1554</v>
      </c>
      <c r="E6089" s="246" t="s">
        <v>44</v>
      </c>
      <c r="F6089" s="245" t="s">
        <v>44</v>
      </c>
      <c r="G6089" s="245" t="s">
        <v>14069</v>
      </c>
      <c r="H6089" s="245" t="s">
        <v>21696</v>
      </c>
      <c r="I6089" s="245" t="s">
        <v>11</v>
      </c>
      <c r="J6089" s="245" t="s">
        <v>59</v>
      </c>
      <c r="K6089" s="246" t="s">
        <v>15393</v>
      </c>
      <c r="L6089" s="245" t="s">
        <v>568</v>
      </c>
    </row>
    <row r="6090" spans="1:12" x14ac:dyDescent="0.25">
      <c r="A6090" s="245" t="s">
        <v>1547</v>
      </c>
      <c r="B6090" s="245" t="s">
        <v>1546</v>
      </c>
      <c r="C6090" s="245" t="s">
        <v>1555</v>
      </c>
      <c r="D6090" s="245" t="s">
        <v>1554</v>
      </c>
      <c r="E6090" s="246" t="s">
        <v>44</v>
      </c>
      <c r="F6090" s="245" t="s">
        <v>44</v>
      </c>
      <c r="G6090" s="245" t="s">
        <v>14070</v>
      </c>
      <c r="H6090" s="245" t="s">
        <v>14071</v>
      </c>
      <c r="I6090" s="245" t="s">
        <v>11</v>
      </c>
      <c r="J6090" s="245" t="s">
        <v>59</v>
      </c>
      <c r="K6090" s="246" t="s">
        <v>21697</v>
      </c>
      <c r="L6090" s="245" t="s">
        <v>568</v>
      </c>
    </row>
    <row r="6091" spans="1:12" x14ac:dyDescent="0.25">
      <c r="A6091" s="245" t="s">
        <v>1547</v>
      </c>
      <c r="B6091" s="245" t="s">
        <v>1546</v>
      </c>
      <c r="C6091" s="245" t="s">
        <v>1549</v>
      </c>
      <c r="D6091" s="245" t="s">
        <v>1548</v>
      </c>
      <c r="E6091" s="246" t="s">
        <v>44</v>
      </c>
      <c r="F6091" s="245" t="s">
        <v>44</v>
      </c>
      <c r="G6091" s="245" t="s">
        <v>14072</v>
      </c>
      <c r="H6091" s="245" t="s">
        <v>14073</v>
      </c>
      <c r="I6091" s="245" t="s">
        <v>11</v>
      </c>
      <c r="J6091" s="245" t="s">
        <v>569</v>
      </c>
      <c r="K6091" s="246" t="s">
        <v>8434</v>
      </c>
      <c r="L6091" s="245" t="s">
        <v>568</v>
      </c>
    </row>
    <row r="6092" spans="1:12" x14ac:dyDescent="0.25">
      <c r="A6092" s="245" t="s">
        <v>1547</v>
      </c>
      <c r="B6092" s="245" t="s">
        <v>1546</v>
      </c>
      <c r="C6092" s="245" t="s">
        <v>1549</v>
      </c>
      <c r="D6092" s="245" t="s">
        <v>1548</v>
      </c>
      <c r="E6092" s="246" t="s">
        <v>44</v>
      </c>
      <c r="F6092" s="245" t="s">
        <v>44</v>
      </c>
      <c r="G6092" s="245" t="s">
        <v>14074</v>
      </c>
      <c r="H6092" s="245" t="s">
        <v>14075</v>
      </c>
      <c r="I6092" s="245" t="s">
        <v>11</v>
      </c>
      <c r="J6092" s="245" t="s">
        <v>59</v>
      </c>
      <c r="K6092" s="246" t="s">
        <v>13993</v>
      </c>
      <c r="L6092" s="245" t="s">
        <v>568</v>
      </c>
    </row>
    <row r="6093" spans="1:12" x14ac:dyDescent="0.25">
      <c r="A6093" s="245" t="s">
        <v>1547</v>
      </c>
      <c r="B6093" s="245" t="s">
        <v>1546</v>
      </c>
      <c r="C6093" s="245" t="s">
        <v>1549</v>
      </c>
      <c r="D6093" s="245" t="s">
        <v>1548</v>
      </c>
      <c r="E6093" s="246" t="s">
        <v>44</v>
      </c>
      <c r="F6093" s="245" t="s">
        <v>44</v>
      </c>
      <c r="G6093" s="245" t="s">
        <v>14076</v>
      </c>
      <c r="H6093" s="245" t="s">
        <v>14077</v>
      </c>
      <c r="I6093" s="245" t="s">
        <v>11</v>
      </c>
      <c r="J6093" s="245" t="s">
        <v>59</v>
      </c>
      <c r="K6093" s="246" t="s">
        <v>21698</v>
      </c>
      <c r="L6093" s="245" t="s">
        <v>568</v>
      </c>
    </row>
    <row r="6094" spans="1:12" x14ac:dyDescent="0.25">
      <c r="A6094" s="245" t="s">
        <v>1547</v>
      </c>
      <c r="B6094" s="245" t="s">
        <v>1546</v>
      </c>
      <c r="C6094" s="245" t="s">
        <v>1549</v>
      </c>
      <c r="D6094" s="245" t="s">
        <v>1548</v>
      </c>
      <c r="E6094" s="246" t="s">
        <v>44</v>
      </c>
      <c r="F6094" s="245" t="s">
        <v>44</v>
      </c>
      <c r="G6094" s="245" t="s">
        <v>14078</v>
      </c>
      <c r="H6094" s="245" t="s">
        <v>14079</v>
      </c>
      <c r="I6094" s="245" t="s">
        <v>11</v>
      </c>
      <c r="J6094" s="245" t="s">
        <v>59</v>
      </c>
      <c r="K6094" s="246" t="s">
        <v>8890</v>
      </c>
      <c r="L6094" s="245" t="s">
        <v>568</v>
      </c>
    </row>
    <row r="6095" spans="1:12" x14ac:dyDescent="0.25">
      <c r="A6095" s="245" t="s">
        <v>1547</v>
      </c>
      <c r="B6095" s="245" t="s">
        <v>1546</v>
      </c>
      <c r="C6095" s="245" t="s">
        <v>1549</v>
      </c>
      <c r="D6095" s="245" t="s">
        <v>1548</v>
      </c>
      <c r="E6095" s="246" t="s">
        <v>44</v>
      </c>
      <c r="F6095" s="245" t="s">
        <v>44</v>
      </c>
      <c r="G6095" s="245" t="s">
        <v>14080</v>
      </c>
      <c r="H6095" s="245" t="s">
        <v>14081</v>
      </c>
      <c r="I6095" s="245" t="s">
        <v>11</v>
      </c>
      <c r="J6095" s="245" t="s">
        <v>59</v>
      </c>
      <c r="K6095" s="246" t="s">
        <v>17093</v>
      </c>
      <c r="L6095" s="245" t="s">
        <v>568</v>
      </c>
    </row>
    <row r="6096" spans="1:12" x14ac:dyDescent="0.25">
      <c r="A6096" s="245" t="s">
        <v>1547</v>
      </c>
      <c r="B6096" s="245" t="s">
        <v>1546</v>
      </c>
      <c r="C6096" s="245" t="s">
        <v>1549</v>
      </c>
      <c r="D6096" s="245" t="s">
        <v>1548</v>
      </c>
      <c r="E6096" s="246" t="s">
        <v>44</v>
      </c>
      <c r="F6096" s="245" t="s">
        <v>44</v>
      </c>
      <c r="G6096" s="245" t="s">
        <v>14082</v>
      </c>
      <c r="H6096" s="245" t="s">
        <v>14083</v>
      </c>
      <c r="I6096" s="245" t="s">
        <v>14</v>
      </c>
      <c r="J6096" s="245" t="s">
        <v>59</v>
      </c>
      <c r="K6096" s="246" t="s">
        <v>9524</v>
      </c>
      <c r="L6096" s="245" t="s">
        <v>568</v>
      </c>
    </row>
    <row r="6097" spans="1:12" x14ac:dyDescent="0.25">
      <c r="A6097" s="245" t="s">
        <v>1547</v>
      </c>
      <c r="B6097" s="245" t="s">
        <v>1546</v>
      </c>
      <c r="C6097" s="245" t="s">
        <v>1549</v>
      </c>
      <c r="D6097" s="245" t="s">
        <v>1548</v>
      </c>
      <c r="E6097" s="246" t="s">
        <v>44</v>
      </c>
      <c r="F6097" s="245" t="s">
        <v>44</v>
      </c>
      <c r="G6097" s="245" t="s">
        <v>14084</v>
      </c>
      <c r="H6097" s="245" t="s">
        <v>14085</v>
      </c>
      <c r="I6097" s="245" t="s">
        <v>14</v>
      </c>
      <c r="J6097" s="245" t="s">
        <v>59</v>
      </c>
      <c r="K6097" s="246" t="s">
        <v>1844</v>
      </c>
      <c r="L6097" s="245" t="s">
        <v>568</v>
      </c>
    </row>
    <row r="6098" spans="1:12" x14ac:dyDescent="0.25">
      <c r="A6098" s="245" t="s">
        <v>1547</v>
      </c>
      <c r="B6098" s="245" t="s">
        <v>1546</v>
      </c>
      <c r="C6098" s="245" t="s">
        <v>1549</v>
      </c>
      <c r="D6098" s="245" t="s">
        <v>1548</v>
      </c>
      <c r="E6098" s="246" t="s">
        <v>44</v>
      </c>
      <c r="F6098" s="245" t="s">
        <v>44</v>
      </c>
      <c r="G6098" s="245" t="s">
        <v>14086</v>
      </c>
      <c r="H6098" s="245" t="s">
        <v>14087</v>
      </c>
      <c r="I6098" s="245" t="s">
        <v>14</v>
      </c>
      <c r="J6098" s="245" t="s">
        <v>59</v>
      </c>
      <c r="K6098" s="246" t="s">
        <v>8238</v>
      </c>
      <c r="L6098" s="245" t="s">
        <v>568</v>
      </c>
    </row>
    <row r="6099" spans="1:12" x14ac:dyDescent="0.25">
      <c r="A6099" s="245" t="s">
        <v>1547</v>
      </c>
      <c r="B6099" s="245" t="s">
        <v>1546</v>
      </c>
      <c r="C6099" s="245" t="s">
        <v>1549</v>
      </c>
      <c r="D6099" s="245" t="s">
        <v>1548</v>
      </c>
      <c r="E6099" s="246" t="s">
        <v>44</v>
      </c>
      <c r="F6099" s="245" t="s">
        <v>44</v>
      </c>
      <c r="G6099" s="245" t="s">
        <v>14088</v>
      </c>
      <c r="H6099" s="245" t="s">
        <v>14089</v>
      </c>
      <c r="I6099" s="245" t="s">
        <v>11</v>
      </c>
      <c r="J6099" s="245" t="s">
        <v>59</v>
      </c>
      <c r="K6099" s="246" t="s">
        <v>21699</v>
      </c>
      <c r="L6099" s="245" t="s">
        <v>568</v>
      </c>
    </row>
    <row r="6100" spans="1:12" x14ac:dyDescent="0.25">
      <c r="A6100" s="245" t="s">
        <v>1547</v>
      </c>
      <c r="B6100" s="245" t="s">
        <v>1546</v>
      </c>
      <c r="C6100" s="245" t="s">
        <v>1549</v>
      </c>
      <c r="D6100" s="245" t="s">
        <v>1548</v>
      </c>
      <c r="E6100" s="246" t="s">
        <v>44</v>
      </c>
      <c r="F6100" s="245" t="s">
        <v>44</v>
      </c>
      <c r="G6100" s="245" t="s">
        <v>14090</v>
      </c>
      <c r="H6100" s="245" t="s">
        <v>14091</v>
      </c>
      <c r="I6100" s="245" t="s">
        <v>14</v>
      </c>
      <c r="J6100" s="245" t="s">
        <v>59</v>
      </c>
      <c r="K6100" s="246" t="s">
        <v>8398</v>
      </c>
      <c r="L6100" s="245" t="s">
        <v>568</v>
      </c>
    </row>
    <row r="6101" spans="1:12" x14ac:dyDescent="0.25">
      <c r="A6101" s="245" t="s">
        <v>1547</v>
      </c>
      <c r="B6101" s="245" t="s">
        <v>1546</v>
      </c>
      <c r="C6101" s="245" t="s">
        <v>1549</v>
      </c>
      <c r="D6101" s="245" t="s">
        <v>1548</v>
      </c>
      <c r="E6101" s="246" t="s">
        <v>44</v>
      </c>
      <c r="F6101" s="245" t="s">
        <v>44</v>
      </c>
      <c r="G6101" s="245" t="s">
        <v>14092</v>
      </c>
      <c r="H6101" s="245" t="s">
        <v>14093</v>
      </c>
      <c r="I6101" s="245" t="s">
        <v>11</v>
      </c>
      <c r="J6101" s="245" t="s">
        <v>59</v>
      </c>
      <c r="K6101" s="246" t="s">
        <v>21700</v>
      </c>
      <c r="L6101" s="245" t="s">
        <v>568</v>
      </c>
    </row>
    <row r="6102" spans="1:12" x14ac:dyDescent="0.25">
      <c r="A6102" s="245" t="s">
        <v>1547</v>
      </c>
      <c r="B6102" s="245" t="s">
        <v>1546</v>
      </c>
      <c r="C6102" s="245" t="s">
        <v>1549</v>
      </c>
      <c r="D6102" s="245" t="s">
        <v>1548</v>
      </c>
      <c r="E6102" s="246" t="s">
        <v>44</v>
      </c>
      <c r="F6102" s="245" t="s">
        <v>44</v>
      </c>
      <c r="G6102" s="245" t="s">
        <v>14095</v>
      </c>
      <c r="H6102" s="245" t="s">
        <v>14096</v>
      </c>
      <c r="I6102" s="245" t="s">
        <v>14</v>
      </c>
      <c r="J6102" s="245" t="s">
        <v>59</v>
      </c>
      <c r="K6102" s="246" t="s">
        <v>8855</v>
      </c>
      <c r="L6102" s="245" t="s">
        <v>568</v>
      </c>
    </row>
    <row r="6103" spans="1:12" x14ac:dyDescent="0.25">
      <c r="A6103" s="245" t="s">
        <v>1547</v>
      </c>
      <c r="B6103" s="245" t="s">
        <v>1546</v>
      </c>
      <c r="C6103" s="245" t="s">
        <v>1549</v>
      </c>
      <c r="D6103" s="245" t="s">
        <v>1548</v>
      </c>
      <c r="E6103" s="246" t="s">
        <v>44</v>
      </c>
      <c r="F6103" s="245" t="s">
        <v>44</v>
      </c>
      <c r="G6103" s="245" t="s">
        <v>14097</v>
      </c>
      <c r="H6103" s="245" t="s">
        <v>14098</v>
      </c>
      <c r="I6103" s="245" t="s">
        <v>14</v>
      </c>
      <c r="J6103" s="245" t="s">
        <v>59</v>
      </c>
      <c r="K6103" s="246" t="s">
        <v>8924</v>
      </c>
      <c r="L6103" s="245" t="s">
        <v>568</v>
      </c>
    </row>
    <row r="6104" spans="1:12" x14ac:dyDescent="0.25">
      <c r="A6104" s="245" t="s">
        <v>1547</v>
      </c>
      <c r="B6104" s="245" t="s">
        <v>1546</v>
      </c>
      <c r="C6104" s="245" t="s">
        <v>1549</v>
      </c>
      <c r="D6104" s="245" t="s">
        <v>1548</v>
      </c>
      <c r="E6104" s="246" t="s">
        <v>44</v>
      </c>
      <c r="F6104" s="245" t="s">
        <v>44</v>
      </c>
      <c r="G6104" s="245" t="s">
        <v>14099</v>
      </c>
      <c r="H6104" s="245" t="s">
        <v>14100</v>
      </c>
      <c r="I6104" s="245" t="s">
        <v>14</v>
      </c>
      <c r="J6104" s="245" t="s">
        <v>59</v>
      </c>
      <c r="K6104" s="246" t="s">
        <v>3361</v>
      </c>
      <c r="L6104" s="245" t="s">
        <v>568</v>
      </c>
    </row>
    <row r="6105" spans="1:12" x14ac:dyDescent="0.25">
      <c r="A6105" s="245" t="s">
        <v>1547</v>
      </c>
      <c r="B6105" s="245" t="s">
        <v>1546</v>
      </c>
      <c r="C6105" s="245" t="s">
        <v>1549</v>
      </c>
      <c r="D6105" s="245" t="s">
        <v>1548</v>
      </c>
      <c r="E6105" s="246" t="s">
        <v>44</v>
      </c>
      <c r="F6105" s="245" t="s">
        <v>44</v>
      </c>
      <c r="G6105" s="245" t="s">
        <v>14101</v>
      </c>
      <c r="H6105" s="245" t="s">
        <v>14102</v>
      </c>
      <c r="I6105" s="245" t="s">
        <v>14</v>
      </c>
      <c r="J6105" s="245" t="s">
        <v>59</v>
      </c>
      <c r="K6105" s="246" t="s">
        <v>21701</v>
      </c>
      <c r="L6105" s="245" t="s">
        <v>568</v>
      </c>
    </row>
    <row r="6106" spans="1:12" x14ac:dyDescent="0.25">
      <c r="A6106" s="245" t="s">
        <v>1547</v>
      </c>
      <c r="B6106" s="245" t="s">
        <v>1546</v>
      </c>
      <c r="C6106" s="245" t="s">
        <v>1549</v>
      </c>
      <c r="D6106" s="245" t="s">
        <v>1548</v>
      </c>
      <c r="E6106" s="246" t="s">
        <v>44</v>
      </c>
      <c r="F6106" s="245" t="s">
        <v>44</v>
      </c>
      <c r="G6106" s="245" t="s">
        <v>14103</v>
      </c>
      <c r="H6106" s="245" t="s">
        <v>14104</v>
      </c>
      <c r="I6106" s="245" t="s">
        <v>11</v>
      </c>
      <c r="J6106" s="245" t="s">
        <v>59</v>
      </c>
      <c r="K6106" s="246" t="s">
        <v>21702</v>
      </c>
      <c r="L6106" s="245" t="s">
        <v>568</v>
      </c>
    </row>
    <row r="6107" spans="1:12" x14ac:dyDescent="0.25">
      <c r="A6107" s="245" t="s">
        <v>1547</v>
      </c>
      <c r="B6107" s="245" t="s">
        <v>1546</v>
      </c>
      <c r="C6107" s="245" t="s">
        <v>1549</v>
      </c>
      <c r="D6107" s="245" t="s">
        <v>1548</v>
      </c>
      <c r="E6107" s="246" t="s">
        <v>44</v>
      </c>
      <c r="F6107" s="245" t="s">
        <v>44</v>
      </c>
      <c r="G6107" s="245" t="s">
        <v>14105</v>
      </c>
      <c r="H6107" s="245" t="s">
        <v>14106</v>
      </c>
      <c r="I6107" s="245" t="s">
        <v>11</v>
      </c>
      <c r="J6107" s="245" t="s">
        <v>59</v>
      </c>
      <c r="K6107" s="246" t="s">
        <v>8513</v>
      </c>
      <c r="L6107" s="245" t="s">
        <v>568</v>
      </c>
    </row>
    <row r="6108" spans="1:12" x14ac:dyDescent="0.25">
      <c r="A6108" s="245" t="s">
        <v>1547</v>
      </c>
      <c r="B6108" s="245" t="s">
        <v>1546</v>
      </c>
      <c r="C6108" s="245" t="s">
        <v>1549</v>
      </c>
      <c r="D6108" s="245" t="s">
        <v>1548</v>
      </c>
      <c r="E6108" s="246" t="s">
        <v>44</v>
      </c>
      <c r="F6108" s="245" t="s">
        <v>44</v>
      </c>
      <c r="G6108" s="245" t="s">
        <v>14107</v>
      </c>
      <c r="H6108" s="245" t="s">
        <v>14108</v>
      </c>
      <c r="I6108" s="245" t="s">
        <v>14</v>
      </c>
      <c r="J6108" s="245" t="s">
        <v>569</v>
      </c>
      <c r="K6108" s="246" t="s">
        <v>5052</v>
      </c>
      <c r="L6108" s="245" t="s">
        <v>568</v>
      </c>
    </row>
    <row r="6109" spans="1:12" x14ac:dyDescent="0.25">
      <c r="A6109" s="245" t="s">
        <v>1547</v>
      </c>
      <c r="B6109" s="245" t="s">
        <v>1546</v>
      </c>
      <c r="C6109" s="245" t="s">
        <v>1549</v>
      </c>
      <c r="D6109" s="245" t="s">
        <v>1548</v>
      </c>
      <c r="E6109" s="246" t="s">
        <v>44</v>
      </c>
      <c r="F6109" s="245" t="s">
        <v>44</v>
      </c>
      <c r="G6109" s="245" t="s">
        <v>14109</v>
      </c>
      <c r="H6109" s="245" t="s">
        <v>14110</v>
      </c>
      <c r="I6109" s="245" t="s">
        <v>11</v>
      </c>
      <c r="J6109" s="245" t="s">
        <v>59</v>
      </c>
      <c r="K6109" s="246" t="s">
        <v>9504</v>
      </c>
      <c r="L6109" s="245" t="s">
        <v>568</v>
      </c>
    </row>
    <row r="6110" spans="1:12" x14ac:dyDescent="0.25">
      <c r="A6110" s="245" t="s">
        <v>1547</v>
      </c>
      <c r="B6110" s="245" t="s">
        <v>1546</v>
      </c>
      <c r="C6110" s="245" t="s">
        <v>1549</v>
      </c>
      <c r="D6110" s="245" t="s">
        <v>1548</v>
      </c>
      <c r="E6110" s="246" t="s">
        <v>44</v>
      </c>
      <c r="F6110" s="245" t="s">
        <v>44</v>
      </c>
      <c r="G6110" s="245" t="s">
        <v>14111</v>
      </c>
      <c r="H6110" s="245" t="s">
        <v>14112</v>
      </c>
      <c r="I6110" s="245" t="s">
        <v>11</v>
      </c>
      <c r="J6110" s="245" t="s">
        <v>59</v>
      </c>
      <c r="K6110" s="246" t="s">
        <v>21703</v>
      </c>
      <c r="L6110" s="245" t="s">
        <v>568</v>
      </c>
    </row>
    <row r="6111" spans="1:12" x14ac:dyDescent="0.25">
      <c r="A6111" s="245" t="s">
        <v>1392</v>
      </c>
      <c r="B6111" s="245" t="s">
        <v>1391</v>
      </c>
      <c r="C6111" s="245" t="s">
        <v>14113</v>
      </c>
      <c r="D6111" s="245" t="s">
        <v>14114</v>
      </c>
      <c r="E6111" s="246" t="s">
        <v>44</v>
      </c>
      <c r="F6111" s="245" t="s">
        <v>44</v>
      </c>
      <c r="G6111" s="245" t="s">
        <v>14115</v>
      </c>
      <c r="H6111" s="245" t="s">
        <v>14116</v>
      </c>
      <c r="I6111" s="245" t="s">
        <v>11</v>
      </c>
      <c r="J6111" s="245" t="s">
        <v>59</v>
      </c>
      <c r="K6111" s="246" t="s">
        <v>21704</v>
      </c>
      <c r="L6111" s="245" t="s">
        <v>568</v>
      </c>
    </row>
    <row r="6112" spans="1:12" x14ac:dyDescent="0.25">
      <c r="A6112" s="245" t="s">
        <v>1392</v>
      </c>
      <c r="B6112" s="245" t="s">
        <v>1391</v>
      </c>
      <c r="C6112" s="245" t="s">
        <v>14113</v>
      </c>
      <c r="D6112" s="245" t="s">
        <v>14114</v>
      </c>
      <c r="E6112" s="246" t="s">
        <v>44</v>
      </c>
      <c r="F6112" s="245" t="s">
        <v>44</v>
      </c>
      <c r="G6112" s="245" t="s">
        <v>14117</v>
      </c>
      <c r="H6112" s="245" t="s">
        <v>14118</v>
      </c>
      <c r="I6112" s="245" t="s">
        <v>11</v>
      </c>
      <c r="J6112" s="245" t="s">
        <v>59</v>
      </c>
      <c r="K6112" s="246" t="s">
        <v>9494</v>
      </c>
      <c r="L6112" s="245" t="s">
        <v>568</v>
      </c>
    </row>
    <row r="6113" spans="1:12" x14ac:dyDescent="0.25">
      <c r="A6113" s="245" t="s">
        <v>1392</v>
      </c>
      <c r="B6113" s="245" t="s">
        <v>1391</v>
      </c>
      <c r="C6113" s="245" t="s">
        <v>1545</v>
      </c>
      <c r="D6113" s="245" t="s">
        <v>1544</v>
      </c>
      <c r="E6113" s="246" t="s">
        <v>44</v>
      </c>
      <c r="F6113" s="245" t="s">
        <v>44</v>
      </c>
      <c r="G6113" s="245" t="s">
        <v>14119</v>
      </c>
      <c r="H6113" s="245" t="s">
        <v>14120</v>
      </c>
      <c r="I6113" s="245" t="s">
        <v>11</v>
      </c>
      <c r="J6113" s="245" t="s">
        <v>59</v>
      </c>
      <c r="K6113" s="246" t="s">
        <v>21705</v>
      </c>
      <c r="L6113" s="245" t="s">
        <v>568</v>
      </c>
    </row>
    <row r="6114" spans="1:12" x14ac:dyDescent="0.25">
      <c r="A6114" s="245" t="s">
        <v>1392</v>
      </c>
      <c r="B6114" s="245" t="s">
        <v>1391</v>
      </c>
      <c r="C6114" s="245" t="s">
        <v>1545</v>
      </c>
      <c r="D6114" s="245" t="s">
        <v>1544</v>
      </c>
      <c r="E6114" s="246" t="s">
        <v>44</v>
      </c>
      <c r="F6114" s="245" t="s">
        <v>44</v>
      </c>
      <c r="G6114" s="245" t="s">
        <v>14121</v>
      </c>
      <c r="H6114" s="245" t="s">
        <v>14122</v>
      </c>
      <c r="I6114" s="245" t="s">
        <v>11</v>
      </c>
      <c r="J6114" s="245" t="s">
        <v>59</v>
      </c>
      <c r="K6114" s="246" t="s">
        <v>21706</v>
      </c>
      <c r="L6114" s="245" t="s">
        <v>568</v>
      </c>
    </row>
    <row r="6115" spans="1:12" x14ac:dyDescent="0.25">
      <c r="A6115" s="245" t="s">
        <v>1392</v>
      </c>
      <c r="B6115" s="245" t="s">
        <v>1391</v>
      </c>
      <c r="C6115" s="245" t="s">
        <v>1545</v>
      </c>
      <c r="D6115" s="245" t="s">
        <v>1544</v>
      </c>
      <c r="E6115" s="246" t="s">
        <v>44</v>
      </c>
      <c r="F6115" s="245" t="s">
        <v>44</v>
      </c>
      <c r="G6115" s="245" t="s">
        <v>14123</v>
      </c>
      <c r="H6115" s="245" t="s">
        <v>14124</v>
      </c>
      <c r="I6115" s="245" t="s">
        <v>11</v>
      </c>
      <c r="J6115" s="245" t="s">
        <v>59</v>
      </c>
      <c r="K6115" s="246" t="s">
        <v>21707</v>
      </c>
      <c r="L6115" s="245" t="s">
        <v>568</v>
      </c>
    </row>
    <row r="6116" spans="1:12" x14ac:dyDescent="0.25">
      <c r="A6116" s="245" t="s">
        <v>1392</v>
      </c>
      <c r="B6116" s="245" t="s">
        <v>1391</v>
      </c>
      <c r="C6116" s="245" t="s">
        <v>1507</v>
      </c>
      <c r="D6116" s="245" t="s">
        <v>1506</v>
      </c>
      <c r="E6116" s="246" t="s">
        <v>44</v>
      </c>
      <c r="F6116" s="245" t="s">
        <v>44</v>
      </c>
      <c r="G6116" s="245" t="s">
        <v>1543</v>
      </c>
      <c r="H6116" s="245" t="s">
        <v>1542</v>
      </c>
      <c r="I6116" s="245" t="s">
        <v>11</v>
      </c>
      <c r="J6116" s="245" t="s">
        <v>59</v>
      </c>
      <c r="K6116" s="246" t="s">
        <v>21708</v>
      </c>
      <c r="L6116" s="245" t="s">
        <v>568</v>
      </c>
    </row>
    <row r="6117" spans="1:12" x14ac:dyDescent="0.25">
      <c r="A6117" s="245" t="s">
        <v>1392</v>
      </c>
      <c r="B6117" s="245" t="s">
        <v>1391</v>
      </c>
      <c r="C6117" s="245" t="s">
        <v>1507</v>
      </c>
      <c r="D6117" s="245" t="s">
        <v>1506</v>
      </c>
      <c r="E6117" s="246" t="s">
        <v>44</v>
      </c>
      <c r="F6117" s="245" t="s">
        <v>44</v>
      </c>
      <c r="G6117" s="245" t="s">
        <v>1541</v>
      </c>
      <c r="H6117" s="245" t="s">
        <v>1540</v>
      </c>
      <c r="I6117" s="245" t="s">
        <v>11</v>
      </c>
      <c r="J6117" s="245" t="s">
        <v>59</v>
      </c>
      <c r="K6117" s="246" t="s">
        <v>21709</v>
      </c>
      <c r="L6117" s="245" t="s">
        <v>568</v>
      </c>
    </row>
    <row r="6118" spans="1:12" x14ac:dyDescent="0.25">
      <c r="A6118" s="245" t="s">
        <v>1392</v>
      </c>
      <c r="B6118" s="245" t="s">
        <v>1391</v>
      </c>
      <c r="C6118" s="245" t="s">
        <v>1507</v>
      </c>
      <c r="D6118" s="245" t="s">
        <v>1506</v>
      </c>
      <c r="E6118" s="246" t="s">
        <v>44</v>
      </c>
      <c r="F6118" s="245" t="s">
        <v>44</v>
      </c>
      <c r="G6118" s="245" t="s">
        <v>1539</v>
      </c>
      <c r="H6118" s="245" t="s">
        <v>51</v>
      </c>
      <c r="I6118" s="245" t="s">
        <v>11</v>
      </c>
      <c r="J6118" s="245" t="s">
        <v>59</v>
      </c>
      <c r="K6118" s="246" t="s">
        <v>8570</v>
      </c>
      <c r="L6118" s="245" t="s">
        <v>568</v>
      </c>
    </row>
    <row r="6119" spans="1:12" x14ac:dyDescent="0.25">
      <c r="A6119" s="245" t="s">
        <v>1392</v>
      </c>
      <c r="B6119" s="245" t="s">
        <v>1391</v>
      </c>
      <c r="C6119" s="245" t="s">
        <v>1507</v>
      </c>
      <c r="D6119" s="245" t="s">
        <v>1506</v>
      </c>
      <c r="E6119" s="246" t="s">
        <v>44</v>
      </c>
      <c r="F6119" s="245" t="s">
        <v>44</v>
      </c>
      <c r="G6119" s="245" t="s">
        <v>1538</v>
      </c>
      <c r="H6119" s="245" t="s">
        <v>1537</v>
      </c>
      <c r="I6119" s="245" t="s">
        <v>11</v>
      </c>
      <c r="J6119" s="245" t="s">
        <v>59</v>
      </c>
      <c r="K6119" s="246" t="s">
        <v>10155</v>
      </c>
      <c r="L6119" s="245" t="s">
        <v>568</v>
      </c>
    </row>
    <row r="6120" spans="1:12" x14ac:dyDescent="0.25">
      <c r="A6120" s="245" t="s">
        <v>1392</v>
      </c>
      <c r="B6120" s="245" t="s">
        <v>1391</v>
      </c>
      <c r="C6120" s="245" t="s">
        <v>1507</v>
      </c>
      <c r="D6120" s="245" t="s">
        <v>1506</v>
      </c>
      <c r="E6120" s="246" t="s">
        <v>44</v>
      </c>
      <c r="F6120" s="245" t="s">
        <v>44</v>
      </c>
      <c r="G6120" s="245" t="s">
        <v>1536</v>
      </c>
      <c r="H6120" s="245" t="s">
        <v>1535</v>
      </c>
      <c r="I6120" s="245" t="s">
        <v>11</v>
      </c>
      <c r="J6120" s="245" t="s">
        <v>59</v>
      </c>
      <c r="K6120" s="246" t="s">
        <v>9051</v>
      </c>
      <c r="L6120" s="245" t="s">
        <v>568</v>
      </c>
    </row>
    <row r="6121" spans="1:12" x14ac:dyDescent="0.25">
      <c r="A6121" s="245" t="s">
        <v>1392</v>
      </c>
      <c r="B6121" s="245" t="s">
        <v>1391</v>
      </c>
      <c r="C6121" s="245" t="s">
        <v>1507</v>
      </c>
      <c r="D6121" s="245" t="s">
        <v>1506</v>
      </c>
      <c r="E6121" s="246" t="s">
        <v>44</v>
      </c>
      <c r="F6121" s="245" t="s">
        <v>44</v>
      </c>
      <c r="G6121" s="245" t="s">
        <v>1534</v>
      </c>
      <c r="H6121" s="245" t="s">
        <v>1533</v>
      </c>
      <c r="I6121" s="245" t="s">
        <v>11</v>
      </c>
      <c r="J6121" s="245" t="s">
        <v>59</v>
      </c>
      <c r="K6121" s="246" t="s">
        <v>21710</v>
      </c>
      <c r="L6121" s="245" t="s">
        <v>568</v>
      </c>
    </row>
    <row r="6122" spans="1:12" x14ac:dyDescent="0.25">
      <c r="A6122" s="245" t="s">
        <v>1392</v>
      </c>
      <c r="B6122" s="245" t="s">
        <v>1391</v>
      </c>
      <c r="C6122" s="245" t="s">
        <v>1507</v>
      </c>
      <c r="D6122" s="245" t="s">
        <v>1506</v>
      </c>
      <c r="E6122" s="246" t="s">
        <v>44</v>
      </c>
      <c r="F6122" s="245" t="s">
        <v>44</v>
      </c>
      <c r="G6122" s="245" t="s">
        <v>1532</v>
      </c>
      <c r="H6122" s="245" t="s">
        <v>1531</v>
      </c>
      <c r="I6122" s="245" t="s">
        <v>11</v>
      </c>
      <c r="J6122" s="245" t="s">
        <v>59</v>
      </c>
      <c r="K6122" s="246" t="s">
        <v>21711</v>
      </c>
      <c r="L6122" s="245" t="s">
        <v>568</v>
      </c>
    </row>
    <row r="6123" spans="1:12" x14ac:dyDescent="0.25">
      <c r="A6123" s="245" t="s">
        <v>1392</v>
      </c>
      <c r="B6123" s="245" t="s">
        <v>1391</v>
      </c>
      <c r="C6123" s="245" t="s">
        <v>1507</v>
      </c>
      <c r="D6123" s="245" t="s">
        <v>1506</v>
      </c>
      <c r="E6123" s="246" t="s">
        <v>44</v>
      </c>
      <c r="F6123" s="245" t="s">
        <v>44</v>
      </c>
      <c r="G6123" s="245" t="s">
        <v>1530</v>
      </c>
      <c r="H6123" s="245" t="s">
        <v>1529</v>
      </c>
      <c r="I6123" s="245" t="s">
        <v>11</v>
      </c>
      <c r="J6123" s="245" t="s">
        <v>59</v>
      </c>
      <c r="K6123" s="246" t="s">
        <v>12932</v>
      </c>
      <c r="L6123" s="245" t="s">
        <v>568</v>
      </c>
    </row>
    <row r="6124" spans="1:12" x14ac:dyDescent="0.25">
      <c r="A6124" s="245" t="s">
        <v>1392</v>
      </c>
      <c r="B6124" s="245" t="s">
        <v>1391</v>
      </c>
      <c r="C6124" s="245" t="s">
        <v>1507</v>
      </c>
      <c r="D6124" s="245" t="s">
        <v>1506</v>
      </c>
      <c r="E6124" s="246" t="s">
        <v>44</v>
      </c>
      <c r="F6124" s="245" t="s">
        <v>44</v>
      </c>
      <c r="G6124" s="245" t="s">
        <v>1528</v>
      </c>
      <c r="H6124" s="245" t="s">
        <v>1527</v>
      </c>
      <c r="I6124" s="245" t="s">
        <v>11</v>
      </c>
      <c r="J6124" s="245" t="s">
        <v>59</v>
      </c>
      <c r="K6124" s="246" t="s">
        <v>21712</v>
      </c>
      <c r="L6124" s="245" t="s">
        <v>568</v>
      </c>
    </row>
    <row r="6125" spans="1:12" x14ac:dyDescent="0.25">
      <c r="A6125" s="245" t="s">
        <v>1392</v>
      </c>
      <c r="B6125" s="245" t="s">
        <v>1391</v>
      </c>
      <c r="C6125" s="245" t="s">
        <v>1507</v>
      </c>
      <c r="D6125" s="245" t="s">
        <v>1506</v>
      </c>
      <c r="E6125" s="246" t="s">
        <v>44</v>
      </c>
      <c r="F6125" s="245" t="s">
        <v>44</v>
      </c>
      <c r="G6125" s="245" t="s">
        <v>1526</v>
      </c>
      <c r="H6125" s="245" t="s">
        <v>1525</v>
      </c>
      <c r="I6125" s="245" t="s">
        <v>11</v>
      </c>
      <c r="J6125" s="245" t="s">
        <v>59</v>
      </c>
      <c r="K6125" s="246" t="s">
        <v>21713</v>
      </c>
      <c r="L6125" s="245" t="s">
        <v>568</v>
      </c>
    </row>
    <row r="6126" spans="1:12" x14ac:dyDescent="0.25">
      <c r="A6126" s="245" t="s">
        <v>1392</v>
      </c>
      <c r="B6126" s="245" t="s">
        <v>1391</v>
      </c>
      <c r="C6126" s="245" t="s">
        <v>1507</v>
      </c>
      <c r="D6126" s="245" t="s">
        <v>1506</v>
      </c>
      <c r="E6126" s="246" t="s">
        <v>44</v>
      </c>
      <c r="F6126" s="245" t="s">
        <v>44</v>
      </c>
      <c r="G6126" s="245" t="s">
        <v>1524</v>
      </c>
      <c r="H6126" s="245" t="s">
        <v>1523</v>
      </c>
      <c r="I6126" s="245" t="s">
        <v>11</v>
      </c>
      <c r="J6126" s="245" t="s">
        <v>59</v>
      </c>
      <c r="K6126" s="246" t="s">
        <v>21714</v>
      </c>
      <c r="L6126" s="245" t="s">
        <v>568</v>
      </c>
    </row>
    <row r="6127" spans="1:12" x14ac:dyDescent="0.25">
      <c r="A6127" s="245" t="s">
        <v>1392</v>
      </c>
      <c r="B6127" s="245" t="s">
        <v>1391</v>
      </c>
      <c r="C6127" s="245" t="s">
        <v>1507</v>
      </c>
      <c r="D6127" s="245" t="s">
        <v>1506</v>
      </c>
      <c r="E6127" s="246" t="s">
        <v>44</v>
      </c>
      <c r="F6127" s="245" t="s">
        <v>44</v>
      </c>
      <c r="G6127" s="245" t="s">
        <v>1522</v>
      </c>
      <c r="H6127" s="245" t="s">
        <v>1521</v>
      </c>
      <c r="I6127" s="245" t="s">
        <v>11</v>
      </c>
      <c r="J6127" s="245" t="s">
        <v>59</v>
      </c>
      <c r="K6127" s="246" t="s">
        <v>21715</v>
      </c>
      <c r="L6127" s="245" t="s">
        <v>568</v>
      </c>
    </row>
    <row r="6128" spans="1:12" x14ac:dyDescent="0.25">
      <c r="A6128" s="245" t="s">
        <v>1392</v>
      </c>
      <c r="B6128" s="245" t="s">
        <v>1391</v>
      </c>
      <c r="C6128" s="245" t="s">
        <v>1507</v>
      </c>
      <c r="D6128" s="245" t="s">
        <v>1506</v>
      </c>
      <c r="E6128" s="246" t="s">
        <v>44</v>
      </c>
      <c r="F6128" s="245" t="s">
        <v>44</v>
      </c>
      <c r="G6128" s="245" t="s">
        <v>1520</v>
      </c>
      <c r="H6128" s="245" t="s">
        <v>1519</v>
      </c>
      <c r="I6128" s="245" t="s">
        <v>11</v>
      </c>
      <c r="J6128" s="245" t="s">
        <v>59</v>
      </c>
      <c r="K6128" s="246" t="s">
        <v>21716</v>
      </c>
      <c r="L6128" s="245" t="s">
        <v>568</v>
      </c>
    </row>
    <row r="6129" spans="1:12" x14ac:dyDescent="0.25">
      <c r="A6129" s="245" t="s">
        <v>1392</v>
      </c>
      <c r="B6129" s="245" t="s">
        <v>1391</v>
      </c>
      <c r="C6129" s="245" t="s">
        <v>1507</v>
      </c>
      <c r="D6129" s="245" t="s">
        <v>1506</v>
      </c>
      <c r="E6129" s="246" t="s">
        <v>44</v>
      </c>
      <c r="F6129" s="245" t="s">
        <v>44</v>
      </c>
      <c r="G6129" s="245" t="s">
        <v>1518</v>
      </c>
      <c r="H6129" s="245" t="s">
        <v>1517</v>
      </c>
      <c r="I6129" s="245" t="s">
        <v>11</v>
      </c>
      <c r="J6129" s="245" t="s">
        <v>59</v>
      </c>
      <c r="K6129" s="246" t="s">
        <v>21717</v>
      </c>
      <c r="L6129" s="245" t="s">
        <v>568</v>
      </c>
    </row>
    <row r="6130" spans="1:12" x14ac:dyDescent="0.25">
      <c r="A6130" s="245" t="s">
        <v>1392</v>
      </c>
      <c r="B6130" s="245" t="s">
        <v>1391</v>
      </c>
      <c r="C6130" s="245" t="s">
        <v>1507</v>
      </c>
      <c r="D6130" s="245" t="s">
        <v>1506</v>
      </c>
      <c r="E6130" s="246" t="s">
        <v>44</v>
      </c>
      <c r="F6130" s="245" t="s">
        <v>44</v>
      </c>
      <c r="G6130" s="245" t="s">
        <v>1516</v>
      </c>
      <c r="H6130" s="245" t="s">
        <v>1515</v>
      </c>
      <c r="I6130" s="245" t="s">
        <v>11</v>
      </c>
      <c r="J6130" s="245" t="s">
        <v>59</v>
      </c>
      <c r="K6130" s="246" t="s">
        <v>21718</v>
      </c>
      <c r="L6130" s="245" t="s">
        <v>568</v>
      </c>
    </row>
    <row r="6131" spans="1:12" x14ac:dyDescent="0.25">
      <c r="A6131" s="245" t="s">
        <v>1392</v>
      </c>
      <c r="B6131" s="245" t="s">
        <v>1391</v>
      </c>
      <c r="C6131" s="245" t="s">
        <v>1507</v>
      </c>
      <c r="D6131" s="245" t="s">
        <v>1506</v>
      </c>
      <c r="E6131" s="246" t="s">
        <v>44</v>
      </c>
      <c r="F6131" s="245" t="s">
        <v>44</v>
      </c>
      <c r="G6131" s="245" t="s">
        <v>1514</v>
      </c>
      <c r="H6131" s="245" t="s">
        <v>14126</v>
      </c>
      <c r="I6131" s="245" t="s">
        <v>11</v>
      </c>
      <c r="J6131" s="245" t="s">
        <v>59</v>
      </c>
      <c r="K6131" s="246" t="s">
        <v>21719</v>
      </c>
      <c r="L6131" s="245" t="s">
        <v>568</v>
      </c>
    </row>
    <row r="6132" spans="1:12" x14ac:dyDescent="0.25">
      <c r="A6132" s="245" t="s">
        <v>1392</v>
      </c>
      <c r="B6132" s="245" t="s">
        <v>1391</v>
      </c>
      <c r="C6132" s="245" t="s">
        <v>1507</v>
      </c>
      <c r="D6132" s="245" t="s">
        <v>1506</v>
      </c>
      <c r="E6132" s="246" t="s">
        <v>44</v>
      </c>
      <c r="F6132" s="245" t="s">
        <v>44</v>
      </c>
      <c r="G6132" s="245" t="s">
        <v>1513</v>
      </c>
      <c r="H6132" s="245" t="s">
        <v>14127</v>
      </c>
      <c r="I6132" s="245" t="s">
        <v>11</v>
      </c>
      <c r="J6132" s="245" t="s">
        <v>59</v>
      </c>
      <c r="K6132" s="246" t="s">
        <v>21720</v>
      </c>
      <c r="L6132" s="245" t="s">
        <v>568</v>
      </c>
    </row>
    <row r="6133" spans="1:12" x14ac:dyDescent="0.25">
      <c r="A6133" s="245" t="s">
        <v>1392</v>
      </c>
      <c r="B6133" s="245" t="s">
        <v>1391</v>
      </c>
      <c r="C6133" s="245" t="s">
        <v>1507</v>
      </c>
      <c r="D6133" s="245" t="s">
        <v>1506</v>
      </c>
      <c r="E6133" s="246" t="s">
        <v>44</v>
      </c>
      <c r="F6133" s="245" t="s">
        <v>44</v>
      </c>
      <c r="G6133" s="245" t="s">
        <v>1511</v>
      </c>
      <c r="H6133" s="245" t="s">
        <v>1510</v>
      </c>
      <c r="I6133" s="245" t="s">
        <v>11</v>
      </c>
      <c r="J6133" s="245" t="s">
        <v>59</v>
      </c>
      <c r="K6133" s="246" t="s">
        <v>21721</v>
      </c>
      <c r="L6133" s="245" t="s">
        <v>568</v>
      </c>
    </row>
    <row r="6134" spans="1:12" x14ac:dyDescent="0.25">
      <c r="A6134" s="245" t="s">
        <v>1392</v>
      </c>
      <c r="B6134" s="245" t="s">
        <v>1391</v>
      </c>
      <c r="C6134" s="245" t="s">
        <v>1507</v>
      </c>
      <c r="D6134" s="245" t="s">
        <v>1506</v>
      </c>
      <c r="E6134" s="246" t="s">
        <v>44</v>
      </c>
      <c r="F6134" s="245" t="s">
        <v>44</v>
      </c>
      <c r="G6134" s="245" t="s">
        <v>1509</v>
      </c>
      <c r="H6134" s="245" t="s">
        <v>1508</v>
      </c>
      <c r="I6134" s="245" t="s">
        <v>11</v>
      </c>
      <c r="J6134" s="245" t="s">
        <v>59</v>
      </c>
      <c r="K6134" s="246" t="s">
        <v>21722</v>
      </c>
      <c r="L6134" s="245" t="s">
        <v>568</v>
      </c>
    </row>
    <row r="6135" spans="1:12" x14ac:dyDescent="0.25">
      <c r="A6135" s="245" t="s">
        <v>1392</v>
      </c>
      <c r="B6135" s="245" t="s">
        <v>1391</v>
      </c>
      <c r="C6135" s="245" t="s">
        <v>1507</v>
      </c>
      <c r="D6135" s="245" t="s">
        <v>1506</v>
      </c>
      <c r="E6135" s="246" t="s">
        <v>44</v>
      </c>
      <c r="F6135" s="245" t="s">
        <v>44</v>
      </c>
      <c r="G6135" s="245" t="s">
        <v>1505</v>
      </c>
      <c r="H6135" s="245" t="s">
        <v>1504</v>
      </c>
      <c r="I6135" s="245" t="s">
        <v>11</v>
      </c>
      <c r="J6135" s="245" t="s">
        <v>59</v>
      </c>
      <c r="K6135" s="246" t="s">
        <v>21723</v>
      </c>
      <c r="L6135" s="245" t="s">
        <v>568</v>
      </c>
    </row>
    <row r="6136" spans="1:12" x14ac:dyDescent="0.25">
      <c r="A6136" s="245" t="s">
        <v>1392</v>
      </c>
      <c r="B6136" s="245" t="s">
        <v>1391</v>
      </c>
      <c r="C6136" s="245" t="s">
        <v>1494</v>
      </c>
      <c r="D6136" s="245" t="s">
        <v>1493</v>
      </c>
      <c r="E6136" s="246" t="s">
        <v>44</v>
      </c>
      <c r="F6136" s="245" t="s">
        <v>44</v>
      </c>
      <c r="G6136" s="245" t="s">
        <v>1503</v>
      </c>
      <c r="H6136" s="245" t="s">
        <v>14130</v>
      </c>
      <c r="I6136" s="245" t="s">
        <v>11</v>
      </c>
      <c r="J6136" s="245" t="s">
        <v>59</v>
      </c>
      <c r="K6136" s="246" t="s">
        <v>21724</v>
      </c>
      <c r="L6136" s="245" t="s">
        <v>568</v>
      </c>
    </row>
    <row r="6137" spans="1:12" x14ac:dyDescent="0.25">
      <c r="A6137" s="245" t="s">
        <v>1392</v>
      </c>
      <c r="B6137" s="245" t="s">
        <v>1391</v>
      </c>
      <c r="C6137" s="245" t="s">
        <v>1494</v>
      </c>
      <c r="D6137" s="245" t="s">
        <v>1493</v>
      </c>
      <c r="E6137" s="246" t="s">
        <v>44</v>
      </c>
      <c r="F6137" s="245" t="s">
        <v>44</v>
      </c>
      <c r="G6137" s="245" t="s">
        <v>1502</v>
      </c>
      <c r="H6137" s="245" t="s">
        <v>14131</v>
      </c>
      <c r="I6137" s="245" t="s">
        <v>11</v>
      </c>
      <c r="J6137" s="245" t="s">
        <v>59</v>
      </c>
      <c r="K6137" s="246" t="s">
        <v>21725</v>
      </c>
      <c r="L6137" s="245" t="s">
        <v>568</v>
      </c>
    </row>
    <row r="6138" spans="1:12" x14ac:dyDescent="0.25">
      <c r="A6138" s="245" t="s">
        <v>1392</v>
      </c>
      <c r="B6138" s="245" t="s">
        <v>1391</v>
      </c>
      <c r="C6138" s="245" t="s">
        <v>1494</v>
      </c>
      <c r="D6138" s="245" t="s">
        <v>1493</v>
      </c>
      <c r="E6138" s="246" t="s">
        <v>44</v>
      </c>
      <c r="F6138" s="245" t="s">
        <v>44</v>
      </c>
      <c r="G6138" s="245" t="s">
        <v>14132</v>
      </c>
      <c r="H6138" s="245" t="s">
        <v>14133</v>
      </c>
      <c r="I6138" s="245" t="s">
        <v>11</v>
      </c>
      <c r="J6138" s="245" t="s">
        <v>59</v>
      </c>
      <c r="K6138" s="246" t="s">
        <v>21726</v>
      </c>
      <c r="L6138" s="245" t="s">
        <v>568</v>
      </c>
    </row>
    <row r="6139" spans="1:12" x14ac:dyDescent="0.25">
      <c r="A6139" s="245" t="s">
        <v>1392</v>
      </c>
      <c r="B6139" s="245" t="s">
        <v>1391</v>
      </c>
      <c r="C6139" s="245" t="s">
        <v>1494</v>
      </c>
      <c r="D6139" s="245" t="s">
        <v>1493</v>
      </c>
      <c r="E6139" s="246" t="s">
        <v>44</v>
      </c>
      <c r="F6139" s="245" t="s">
        <v>44</v>
      </c>
      <c r="G6139" s="245" t="s">
        <v>1501</v>
      </c>
      <c r="H6139" s="245" t="s">
        <v>14135</v>
      </c>
      <c r="I6139" s="245" t="s">
        <v>11</v>
      </c>
      <c r="J6139" s="245" t="s">
        <v>59</v>
      </c>
      <c r="K6139" s="246" t="s">
        <v>21727</v>
      </c>
      <c r="L6139" s="245" t="s">
        <v>568</v>
      </c>
    </row>
    <row r="6140" spans="1:12" x14ac:dyDescent="0.25">
      <c r="A6140" s="245" t="s">
        <v>1392</v>
      </c>
      <c r="B6140" s="245" t="s">
        <v>1391</v>
      </c>
      <c r="C6140" s="245" t="s">
        <v>1494</v>
      </c>
      <c r="D6140" s="245" t="s">
        <v>1493</v>
      </c>
      <c r="E6140" s="246" t="s">
        <v>44</v>
      </c>
      <c r="F6140" s="245" t="s">
        <v>44</v>
      </c>
      <c r="G6140" s="245" t="s">
        <v>1500</v>
      </c>
      <c r="H6140" s="245" t="s">
        <v>14137</v>
      </c>
      <c r="I6140" s="245" t="s">
        <v>11</v>
      </c>
      <c r="J6140" s="245" t="s">
        <v>59</v>
      </c>
      <c r="K6140" s="246" t="s">
        <v>8350</v>
      </c>
      <c r="L6140" s="245" t="s">
        <v>568</v>
      </c>
    </row>
    <row r="6141" spans="1:12" x14ac:dyDescent="0.25">
      <c r="A6141" s="245" t="s">
        <v>1392</v>
      </c>
      <c r="B6141" s="245" t="s">
        <v>1391</v>
      </c>
      <c r="C6141" s="245" t="s">
        <v>1494</v>
      </c>
      <c r="D6141" s="245" t="s">
        <v>1493</v>
      </c>
      <c r="E6141" s="246" t="s">
        <v>44</v>
      </c>
      <c r="F6141" s="245" t="s">
        <v>44</v>
      </c>
      <c r="G6141" s="245" t="s">
        <v>1499</v>
      </c>
      <c r="H6141" s="245" t="s">
        <v>14138</v>
      </c>
      <c r="I6141" s="245" t="s">
        <v>11</v>
      </c>
      <c r="J6141" s="245" t="s">
        <v>59</v>
      </c>
      <c r="K6141" s="246" t="s">
        <v>21728</v>
      </c>
      <c r="L6141" s="245" t="s">
        <v>568</v>
      </c>
    </row>
    <row r="6142" spans="1:12" x14ac:dyDescent="0.25">
      <c r="A6142" s="245" t="s">
        <v>1392</v>
      </c>
      <c r="B6142" s="245" t="s">
        <v>1391</v>
      </c>
      <c r="C6142" s="245" t="s">
        <v>1494</v>
      </c>
      <c r="D6142" s="245" t="s">
        <v>1493</v>
      </c>
      <c r="E6142" s="246" t="s">
        <v>44</v>
      </c>
      <c r="F6142" s="245" t="s">
        <v>44</v>
      </c>
      <c r="G6142" s="245" t="s">
        <v>1498</v>
      </c>
      <c r="H6142" s="245" t="s">
        <v>14139</v>
      </c>
      <c r="I6142" s="245" t="s">
        <v>11</v>
      </c>
      <c r="J6142" s="245" t="s">
        <v>59</v>
      </c>
      <c r="K6142" s="246" t="s">
        <v>21729</v>
      </c>
      <c r="L6142" s="245" t="s">
        <v>568</v>
      </c>
    </row>
    <row r="6143" spans="1:12" x14ac:dyDescent="0.25">
      <c r="A6143" s="245" t="s">
        <v>1392</v>
      </c>
      <c r="B6143" s="245" t="s">
        <v>1391</v>
      </c>
      <c r="C6143" s="245" t="s">
        <v>1494</v>
      </c>
      <c r="D6143" s="245" t="s">
        <v>1493</v>
      </c>
      <c r="E6143" s="246" t="s">
        <v>44</v>
      </c>
      <c r="F6143" s="245" t="s">
        <v>44</v>
      </c>
      <c r="G6143" s="245" t="s">
        <v>1497</v>
      </c>
      <c r="H6143" s="245" t="s">
        <v>14140</v>
      </c>
      <c r="I6143" s="245" t="s">
        <v>14</v>
      </c>
      <c r="J6143" s="245" t="s">
        <v>59</v>
      </c>
      <c r="K6143" s="246" t="s">
        <v>18210</v>
      </c>
      <c r="L6143" s="245" t="s">
        <v>568</v>
      </c>
    </row>
    <row r="6144" spans="1:12" x14ac:dyDescent="0.25">
      <c r="A6144" s="245" t="s">
        <v>1392</v>
      </c>
      <c r="B6144" s="245" t="s">
        <v>1391</v>
      </c>
      <c r="C6144" s="245" t="s">
        <v>1494</v>
      </c>
      <c r="D6144" s="245" t="s">
        <v>1493</v>
      </c>
      <c r="E6144" s="246" t="s">
        <v>44</v>
      </c>
      <c r="F6144" s="245" t="s">
        <v>44</v>
      </c>
      <c r="G6144" s="245" t="s">
        <v>1496</v>
      </c>
      <c r="H6144" s="245" t="s">
        <v>14141</v>
      </c>
      <c r="I6144" s="245" t="s">
        <v>14</v>
      </c>
      <c r="J6144" s="245" t="s">
        <v>59</v>
      </c>
      <c r="K6144" s="246" t="s">
        <v>11998</v>
      </c>
      <c r="L6144" s="245" t="s">
        <v>568</v>
      </c>
    </row>
    <row r="6145" spans="1:12" x14ac:dyDescent="0.25">
      <c r="A6145" s="245" t="s">
        <v>1392</v>
      </c>
      <c r="B6145" s="245" t="s">
        <v>1391</v>
      </c>
      <c r="C6145" s="245" t="s">
        <v>1494</v>
      </c>
      <c r="D6145" s="245" t="s">
        <v>1493</v>
      </c>
      <c r="E6145" s="246" t="s">
        <v>44</v>
      </c>
      <c r="F6145" s="245" t="s">
        <v>44</v>
      </c>
      <c r="G6145" s="245" t="s">
        <v>1495</v>
      </c>
      <c r="H6145" s="245" t="s">
        <v>14142</v>
      </c>
      <c r="I6145" s="245" t="s">
        <v>14</v>
      </c>
      <c r="J6145" s="245" t="s">
        <v>59</v>
      </c>
      <c r="K6145" s="246" t="s">
        <v>16221</v>
      </c>
      <c r="L6145" s="245" t="s">
        <v>568</v>
      </c>
    </row>
    <row r="6146" spans="1:12" x14ac:dyDescent="0.25">
      <c r="A6146" s="245" t="s">
        <v>1392</v>
      </c>
      <c r="B6146" s="245" t="s">
        <v>1391</v>
      </c>
      <c r="C6146" s="245" t="s">
        <v>1494</v>
      </c>
      <c r="D6146" s="245" t="s">
        <v>1493</v>
      </c>
      <c r="E6146" s="246" t="s">
        <v>44</v>
      </c>
      <c r="F6146" s="245" t="s">
        <v>44</v>
      </c>
      <c r="G6146" s="245" t="s">
        <v>1492</v>
      </c>
      <c r="H6146" s="245" t="s">
        <v>14143</v>
      </c>
      <c r="I6146" s="245" t="s">
        <v>14</v>
      </c>
      <c r="J6146" s="245" t="s">
        <v>59</v>
      </c>
      <c r="K6146" s="246" t="s">
        <v>21730</v>
      </c>
      <c r="L6146" s="245" t="s">
        <v>568</v>
      </c>
    </row>
    <row r="6147" spans="1:12" x14ac:dyDescent="0.25">
      <c r="A6147" s="245" t="s">
        <v>1392</v>
      </c>
      <c r="B6147" s="245" t="s">
        <v>1391</v>
      </c>
      <c r="C6147" s="245" t="s">
        <v>1494</v>
      </c>
      <c r="D6147" s="245" t="s">
        <v>1493</v>
      </c>
      <c r="E6147" s="246" t="s">
        <v>44</v>
      </c>
      <c r="F6147" s="245" t="s">
        <v>44</v>
      </c>
      <c r="G6147" s="245" t="s">
        <v>14144</v>
      </c>
      <c r="H6147" s="245" t="s">
        <v>14145</v>
      </c>
      <c r="I6147" s="245" t="s">
        <v>11</v>
      </c>
      <c r="J6147" s="245" t="s">
        <v>59</v>
      </c>
      <c r="K6147" s="246" t="s">
        <v>21731</v>
      </c>
      <c r="L6147" s="245" t="s">
        <v>568</v>
      </c>
    </row>
    <row r="6148" spans="1:12" x14ac:dyDescent="0.25">
      <c r="A6148" s="245" t="s">
        <v>1392</v>
      </c>
      <c r="B6148" s="245" t="s">
        <v>1391</v>
      </c>
      <c r="C6148" s="245" t="s">
        <v>1494</v>
      </c>
      <c r="D6148" s="245" t="s">
        <v>1493</v>
      </c>
      <c r="E6148" s="246" t="s">
        <v>44</v>
      </c>
      <c r="F6148" s="245" t="s">
        <v>44</v>
      </c>
      <c r="G6148" s="245" t="s">
        <v>14146</v>
      </c>
      <c r="H6148" s="245" t="s">
        <v>14147</v>
      </c>
      <c r="I6148" s="245" t="s">
        <v>11</v>
      </c>
      <c r="J6148" s="245" t="s">
        <v>59</v>
      </c>
      <c r="K6148" s="246" t="s">
        <v>21732</v>
      </c>
      <c r="L6148" s="245" t="s">
        <v>568</v>
      </c>
    </row>
    <row r="6149" spans="1:12" x14ac:dyDescent="0.25">
      <c r="A6149" s="245" t="s">
        <v>1392</v>
      </c>
      <c r="B6149" s="245" t="s">
        <v>1391</v>
      </c>
      <c r="C6149" s="245" t="s">
        <v>1494</v>
      </c>
      <c r="D6149" s="245" t="s">
        <v>1493</v>
      </c>
      <c r="E6149" s="246" t="s">
        <v>44</v>
      </c>
      <c r="F6149" s="245" t="s">
        <v>44</v>
      </c>
      <c r="G6149" s="245" t="s">
        <v>14148</v>
      </c>
      <c r="H6149" s="245" t="s">
        <v>14149</v>
      </c>
      <c r="I6149" s="245" t="s">
        <v>11</v>
      </c>
      <c r="J6149" s="245" t="s">
        <v>59</v>
      </c>
      <c r="K6149" s="246" t="s">
        <v>21733</v>
      </c>
      <c r="L6149" s="245" t="s">
        <v>568</v>
      </c>
    </row>
    <row r="6150" spans="1:12" x14ac:dyDescent="0.25">
      <c r="A6150" s="245" t="s">
        <v>1392</v>
      </c>
      <c r="B6150" s="245" t="s">
        <v>1391</v>
      </c>
      <c r="C6150" s="245" t="s">
        <v>1494</v>
      </c>
      <c r="D6150" s="245" t="s">
        <v>1493</v>
      </c>
      <c r="E6150" s="246" t="s">
        <v>44</v>
      </c>
      <c r="F6150" s="245" t="s">
        <v>44</v>
      </c>
      <c r="G6150" s="245" t="s">
        <v>14150</v>
      </c>
      <c r="H6150" s="245" t="s">
        <v>14151</v>
      </c>
      <c r="I6150" s="245" t="s">
        <v>11</v>
      </c>
      <c r="J6150" s="245" t="s">
        <v>59</v>
      </c>
      <c r="K6150" s="246" t="s">
        <v>21734</v>
      </c>
      <c r="L6150" s="245" t="s">
        <v>568</v>
      </c>
    </row>
    <row r="6151" spans="1:12" x14ac:dyDescent="0.25">
      <c r="A6151" s="245" t="s">
        <v>1392</v>
      </c>
      <c r="B6151" s="245" t="s">
        <v>1391</v>
      </c>
      <c r="C6151" s="245" t="s">
        <v>1494</v>
      </c>
      <c r="D6151" s="245" t="s">
        <v>1493</v>
      </c>
      <c r="E6151" s="246" t="s">
        <v>44</v>
      </c>
      <c r="F6151" s="245" t="s">
        <v>44</v>
      </c>
      <c r="G6151" s="245" t="s">
        <v>14152</v>
      </c>
      <c r="H6151" s="245" t="s">
        <v>14153</v>
      </c>
      <c r="I6151" s="245" t="s">
        <v>11</v>
      </c>
      <c r="J6151" s="245" t="s">
        <v>59</v>
      </c>
      <c r="K6151" s="246" t="s">
        <v>21735</v>
      </c>
      <c r="L6151" s="245" t="s">
        <v>568</v>
      </c>
    </row>
    <row r="6152" spans="1:12" x14ac:dyDescent="0.25">
      <c r="A6152" s="245" t="s">
        <v>1392</v>
      </c>
      <c r="B6152" s="245" t="s">
        <v>1391</v>
      </c>
      <c r="C6152" s="245" t="s">
        <v>1494</v>
      </c>
      <c r="D6152" s="245" t="s">
        <v>1493</v>
      </c>
      <c r="E6152" s="246" t="s">
        <v>44</v>
      </c>
      <c r="F6152" s="245" t="s">
        <v>44</v>
      </c>
      <c r="G6152" s="245" t="s">
        <v>14154</v>
      </c>
      <c r="H6152" s="245" t="s">
        <v>14155</v>
      </c>
      <c r="I6152" s="245" t="s">
        <v>11</v>
      </c>
      <c r="J6152" s="245" t="s">
        <v>59</v>
      </c>
      <c r="K6152" s="246" t="s">
        <v>9418</v>
      </c>
      <c r="L6152" s="245" t="s">
        <v>568</v>
      </c>
    </row>
    <row r="6153" spans="1:12" x14ac:dyDescent="0.25">
      <c r="A6153" s="245" t="s">
        <v>1392</v>
      </c>
      <c r="B6153" s="245" t="s">
        <v>1391</v>
      </c>
      <c r="C6153" s="245" t="s">
        <v>1491</v>
      </c>
      <c r="D6153" s="245" t="s">
        <v>1490</v>
      </c>
      <c r="E6153" s="246" t="s">
        <v>44</v>
      </c>
      <c r="F6153" s="245" t="s">
        <v>44</v>
      </c>
      <c r="G6153" s="245" t="s">
        <v>14156</v>
      </c>
      <c r="H6153" s="245" t="s">
        <v>21736</v>
      </c>
      <c r="I6153" s="245" t="s">
        <v>14</v>
      </c>
      <c r="J6153" s="245" t="s">
        <v>59</v>
      </c>
      <c r="K6153" s="246" t="s">
        <v>21737</v>
      </c>
      <c r="L6153" s="245" t="s">
        <v>568</v>
      </c>
    </row>
    <row r="6154" spans="1:12" x14ac:dyDescent="0.25">
      <c r="A6154" s="245" t="s">
        <v>1392</v>
      </c>
      <c r="B6154" s="245" t="s">
        <v>1391</v>
      </c>
      <c r="C6154" s="245" t="s">
        <v>1491</v>
      </c>
      <c r="D6154" s="245" t="s">
        <v>1490</v>
      </c>
      <c r="E6154" s="246" t="s">
        <v>44</v>
      </c>
      <c r="F6154" s="245" t="s">
        <v>44</v>
      </c>
      <c r="G6154" s="245" t="s">
        <v>14157</v>
      </c>
      <c r="H6154" s="245" t="s">
        <v>14158</v>
      </c>
      <c r="I6154" s="245" t="s">
        <v>11</v>
      </c>
      <c r="J6154" s="245" t="s">
        <v>59</v>
      </c>
      <c r="K6154" s="246" t="s">
        <v>17335</v>
      </c>
      <c r="L6154" s="245" t="s">
        <v>568</v>
      </c>
    </row>
    <row r="6155" spans="1:12" x14ac:dyDescent="0.25">
      <c r="A6155" s="245" t="s">
        <v>1392</v>
      </c>
      <c r="B6155" s="245" t="s">
        <v>1391</v>
      </c>
      <c r="C6155" s="245" t="s">
        <v>1491</v>
      </c>
      <c r="D6155" s="245" t="s">
        <v>1490</v>
      </c>
      <c r="E6155" s="246" t="s">
        <v>44</v>
      </c>
      <c r="F6155" s="245" t="s">
        <v>44</v>
      </c>
      <c r="G6155" s="245" t="s">
        <v>14159</v>
      </c>
      <c r="H6155" s="245" t="s">
        <v>14160</v>
      </c>
      <c r="I6155" s="245" t="s">
        <v>11</v>
      </c>
      <c r="J6155" s="245" t="s">
        <v>59</v>
      </c>
      <c r="K6155" s="246" t="s">
        <v>21738</v>
      </c>
      <c r="L6155" s="245" t="s">
        <v>568</v>
      </c>
    </row>
    <row r="6156" spans="1:12" x14ac:dyDescent="0.25">
      <c r="A6156" s="245" t="s">
        <v>1392</v>
      </c>
      <c r="B6156" s="245" t="s">
        <v>1391</v>
      </c>
      <c r="C6156" s="245" t="s">
        <v>1491</v>
      </c>
      <c r="D6156" s="245" t="s">
        <v>1490</v>
      </c>
      <c r="E6156" s="246" t="s">
        <v>44</v>
      </c>
      <c r="F6156" s="245" t="s">
        <v>44</v>
      </c>
      <c r="G6156" s="245" t="s">
        <v>14161</v>
      </c>
      <c r="H6156" s="245" t="s">
        <v>14162</v>
      </c>
      <c r="I6156" s="245" t="s">
        <v>11</v>
      </c>
      <c r="J6156" s="245" t="s">
        <v>59</v>
      </c>
      <c r="K6156" s="246" t="s">
        <v>21739</v>
      </c>
      <c r="L6156" s="245" t="s">
        <v>568</v>
      </c>
    </row>
    <row r="6157" spans="1:12" x14ac:dyDescent="0.25">
      <c r="A6157" s="245" t="s">
        <v>1392</v>
      </c>
      <c r="B6157" s="245" t="s">
        <v>1391</v>
      </c>
      <c r="C6157" s="245" t="s">
        <v>1491</v>
      </c>
      <c r="D6157" s="245" t="s">
        <v>1490</v>
      </c>
      <c r="E6157" s="246" t="s">
        <v>44</v>
      </c>
      <c r="F6157" s="245" t="s">
        <v>44</v>
      </c>
      <c r="G6157" s="245" t="s">
        <v>14163</v>
      </c>
      <c r="H6157" s="245" t="s">
        <v>14164</v>
      </c>
      <c r="I6157" s="245" t="s">
        <v>11</v>
      </c>
      <c r="J6157" s="245" t="s">
        <v>59</v>
      </c>
      <c r="K6157" s="246" t="s">
        <v>21740</v>
      </c>
      <c r="L6157" s="245" t="s">
        <v>568</v>
      </c>
    </row>
    <row r="6158" spans="1:12" x14ac:dyDescent="0.25">
      <c r="A6158" s="245" t="s">
        <v>1392</v>
      </c>
      <c r="B6158" s="245" t="s">
        <v>1391</v>
      </c>
      <c r="C6158" s="245" t="s">
        <v>1491</v>
      </c>
      <c r="D6158" s="245" t="s">
        <v>1490</v>
      </c>
      <c r="E6158" s="246" t="s">
        <v>44</v>
      </c>
      <c r="F6158" s="245" t="s">
        <v>44</v>
      </c>
      <c r="G6158" s="245" t="s">
        <v>14165</v>
      </c>
      <c r="H6158" s="245" t="s">
        <v>14166</v>
      </c>
      <c r="I6158" s="245" t="s">
        <v>11</v>
      </c>
      <c r="J6158" s="245" t="s">
        <v>59</v>
      </c>
      <c r="K6158" s="246" t="s">
        <v>21741</v>
      </c>
      <c r="L6158" s="245" t="s">
        <v>568</v>
      </c>
    </row>
    <row r="6159" spans="1:12" x14ac:dyDescent="0.25">
      <c r="A6159" s="245" t="s">
        <v>1392</v>
      </c>
      <c r="B6159" s="245" t="s">
        <v>1391</v>
      </c>
      <c r="C6159" s="245" t="s">
        <v>1491</v>
      </c>
      <c r="D6159" s="245" t="s">
        <v>1490</v>
      </c>
      <c r="E6159" s="246" t="s">
        <v>44</v>
      </c>
      <c r="F6159" s="245" t="s">
        <v>44</v>
      </c>
      <c r="G6159" s="245" t="s">
        <v>14168</v>
      </c>
      <c r="H6159" s="245" t="s">
        <v>14169</v>
      </c>
      <c r="I6159" s="245" t="s">
        <v>11</v>
      </c>
      <c r="J6159" s="245" t="s">
        <v>59</v>
      </c>
      <c r="K6159" s="246" t="s">
        <v>10414</v>
      </c>
      <c r="L6159" s="245" t="s">
        <v>568</v>
      </c>
    </row>
    <row r="6160" spans="1:12" x14ac:dyDescent="0.25">
      <c r="A6160" s="245" t="s">
        <v>1392</v>
      </c>
      <c r="B6160" s="245" t="s">
        <v>1391</v>
      </c>
      <c r="C6160" s="245" t="s">
        <v>1491</v>
      </c>
      <c r="D6160" s="245" t="s">
        <v>1490</v>
      </c>
      <c r="E6160" s="246" t="s">
        <v>44</v>
      </c>
      <c r="F6160" s="245" t="s">
        <v>44</v>
      </c>
      <c r="G6160" s="245" t="s">
        <v>14170</v>
      </c>
      <c r="H6160" s="245" t="s">
        <v>14171</v>
      </c>
      <c r="I6160" s="245" t="s">
        <v>11</v>
      </c>
      <c r="J6160" s="245" t="s">
        <v>569</v>
      </c>
      <c r="K6160" s="246" t="s">
        <v>8434</v>
      </c>
      <c r="L6160" s="245" t="s">
        <v>568</v>
      </c>
    </row>
    <row r="6161" spans="1:12" x14ac:dyDescent="0.25">
      <c r="A6161" s="245" t="s">
        <v>1392</v>
      </c>
      <c r="B6161" s="245" t="s">
        <v>1391</v>
      </c>
      <c r="C6161" s="245" t="s">
        <v>21742</v>
      </c>
      <c r="D6161" s="245" t="s">
        <v>21743</v>
      </c>
      <c r="E6161" s="246" t="s">
        <v>44</v>
      </c>
      <c r="F6161" s="245" t="s">
        <v>44</v>
      </c>
      <c r="G6161" s="245" t="s">
        <v>21744</v>
      </c>
      <c r="H6161" s="245" t="s">
        <v>21745</v>
      </c>
      <c r="I6161" s="245" t="s">
        <v>11</v>
      </c>
      <c r="J6161" s="245" t="s">
        <v>569</v>
      </c>
      <c r="K6161" s="246" t="s">
        <v>21746</v>
      </c>
      <c r="L6161" s="245" t="s">
        <v>568</v>
      </c>
    </row>
    <row r="6162" spans="1:12" x14ac:dyDescent="0.25">
      <c r="A6162" s="245" t="s">
        <v>1392</v>
      </c>
      <c r="B6162" s="245" t="s">
        <v>1391</v>
      </c>
      <c r="C6162" s="245" t="s">
        <v>14172</v>
      </c>
      <c r="D6162" s="245" t="s">
        <v>14173</v>
      </c>
      <c r="E6162" s="246" t="s">
        <v>44</v>
      </c>
      <c r="F6162" s="245" t="s">
        <v>44</v>
      </c>
      <c r="G6162" s="245" t="s">
        <v>14174</v>
      </c>
      <c r="H6162" s="245" t="s">
        <v>14175</v>
      </c>
      <c r="I6162" s="245" t="s">
        <v>11</v>
      </c>
      <c r="J6162" s="245" t="s">
        <v>59</v>
      </c>
      <c r="K6162" s="246" t="s">
        <v>21747</v>
      </c>
      <c r="L6162" s="245" t="s">
        <v>568</v>
      </c>
    </row>
    <row r="6163" spans="1:12" x14ac:dyDescent="0.25">
      <c r="A6163" s="245" t="s">
        <v>1392</v>
      </c>
      <c r="B6163" s="245" t="s">
        <v>1391</v>
      </c>
      <c r="C6163" s="245" t="s">
        <v>14172</v>
      </c>
      <c r="D6163" s="245" t="s">
        <v>14173</v>
      </c>
      <c r="E6163" s="246" t="s">
        <v>44</v>
      </c>
      <c r="F6163" s="245" t="s">
        <v>44</v>
      </c>
      <c r="G6163" s="245" t="s">
        <v>14176</v>
      </c>
      <c r="H6163" s="245" t="s">
        <v>14177</v>
      </c>
      <c r="I6163" s="245" t="s">
        <v>11</v>
      </c>
      <c r="J6163" s="245" t="s">
        <v>59</v>
      </c>
      <c r="K6163" s="246" t="s">
        <v>21748</v>
      </c>
      <c r="L6163" s="245" t="s">
        <v>568</v>
      </c>
    </row>
    <row r="6164" spans="1:12" x14ac:dyDescent="0.25">
      <c r="A6164" s="245" t="s">
        <v>1392</v>
      </c>
      <c r="B6164" s="245" t="s">
        <v>1391</v>
      </c>
      <c r="C6164" s="245" t="s">
        <v>1488</v>
      </c>
      <c r="D6164" s="245" t="s">
        <v>1487</v>
      </c>
      <c r="E6164" s="246" t="s">
        <v>44</v>
      </c>
      <c r="F6164" s="245" t="s">
        <v>44</v>
      </c>
      <c r="G6164" s="245" t="s">
        <v>1489</v>
      </c>
      <c r="H6164" s="245" t="s">
        <v>14178</v>
      </c>
      <c r="I6164" s="245" t="s">
        <v>14</v>
      </c>
      <c r="J6164" s="245" t="s">
        <v>59</v>
      </c>
      <c r="K6164" s="246" t="s">
        <v>15053</v>
      </c>
      <c r="L6164" s="245" t="s">
        <v>568</v>
      </c>
    </row>
    <row r="6165" spans="1:12" x14ac:dyDescent="0.25">
      <c r="A6165" s="245" t="s">
        <v>1392</v>
      </c>
      <c r="B6165" s="245" t="s">
        <v>1391</v>
      </c>
      <c r="C6165" s="245" t="s">
        <v>1488</v>
      </c>
      <c r="D6165" s="245" t="s">
        <v>1487</v>
      </c>
      <c r="E6165" s="246" t="s">
        <v>44</v>
      </c>
      <c r="F6165" s="245" t="s">
        <v>44</v>
      </c>
      <c r="G6165" s="245" t="s">
        <v>1486</v>
      </c>
      <c r="H6165" s="245" t="s">
        <v>14179</v>
      </c>
      <c r="I6165" s="245" t="s">
        <v>14</v>
      </c>
      <c r="J6165" s="245" t="s">
        <v>59</v>
      </c>
      <c r="K6165" s="246" t="s">
        <v>11480</v>
      </c>
      <c r="L6165" s="245" t="s">
        <v>568</v>
      </c>
    </row>
    <row r="6166" spans="1:12" x14ac:dyDescent="0.25">
      <c r="A6166" s="245" t="s">
        <v>1392</v>
      </c>
      <c r="B6166" s="245" t="s">
        <v>1391</v>
      </c>
      <c r="C6166" s="245" t="s">
        <v>1485</v>
      </c>
      <c r="D6166" s="245" t="s">
        <v>1484</v>
      </c>
      <c r="E6166" s="246" t="s">
        <v>44</v>
      </c>
      <c r="F6166" s="245" t="s">
        <v>44</v>
      </c>
      <c r="G6166" s="245" t="s">
        <v>14181</v>
      </c>
      <c r="H6166" s="245" t="s">
        <v>14182</v>
      </c>
      <c r="I6166" s="245" t="s">
        <v>14</v>
      </c>
      <c r="J6166" s="245" t="s">
        <v>59</v>
      </c>
      <c r="K6166" s="246" t="s">
        <v>8994</v>
      </c>
      <c r="L6166" s="245" t="s">
        <v>568</v>
      </c>
    </row>
    <row r="6167" spans="1:12" x14ac:dyDescent="0.25">
      <c r="A6167" s="245" t="s">
        <v>1392</v>
      </c>
      <c r="B6167" s="245" t="s">
        <v>1391</v>
      </c>
      <c r="C6167" s="245" t="s">
        <v>1485</v>
      </c>
      <c r="D6167" s="245" t="s">
        <v>1484</v>
      </c>
      <c r="E6167" s="246" t="s">
        <v>44</v>
      </c>
      <c r="F6167" s="245" t="s">
        <v>44</v>
      </c>
      <c r="G6167" s="245" t="s">
        <v>14183</v>
      </c>
      <c r="H6167" s="245" t="s">
        <v>14184</v>
      </c>
      <c r="I6167" s="245" t="s">
        <v>14</v>
      </c>
      <c r="J6167" s="245" t="s">
        <v>59</v>
      </c>
      <c r="K6167" s="246" t="s">
        <v>21749</v>
      </c>
      <c r="L6167" s="245" t="s">
        <v>568</v>
      </c>
    </row>
    <row r="6168" spans="1:12" x14ac:dyDescent="0.25">
      <c r="A6168" s="245" t="s">
        <v>1392</v>
      </c>
      <c r="B6168" s="245" t="s">
        <v>1391</v>
      </c>
      <c r="C6168" s="245" t="s">
        <v>1477</v>
      </c>
      <c r="D6168" s="245" t="s">
        <v>1476</v>
      </c>
      <c r="E6168" s="246" t="s">
        <v>44</v>
      </c>
      <c r="F6168" s="245" t="s">
        <v>44</v>
      </c>
      <c r="G6168" s="245" t="s">
        <v>1483</v>
      </c>
      <c r="H6168" s="245" t="s">
        <v>1482</v>
      </c>
      <c r="I6168" s="245" t="s">
        <v>14</v>
      </c>
      <c r="J6168" s="245" t="s">
        <v>59</v>
      </c>
      <c r="K6168" s="246" t="s">
        <v>21750</v>
      </c>
      <c r="L6168" s="245" t="s">
        <v>568</v>
      </c>
    </row>
    <row r="6169" spans="1:12" x14ac:dyDescent="0.25">
      <c r="A6169" s="245" t="s">
        <v>1392</v>
      </c>
      <c r="B6169" s="245" t="s">
        <v>1391</v>
      </c>
      <c r="C6169" s="245" t="s">
        <v>1477</v>
      </c>
      <c r="D6169" s="245" t="s">
        <v>1476</v>
      </c>
      <c r="E6169" s="246" t="s">
        <v>44</v>
      </c>
      <c r="F6169" s="245" t="s">
        <v>44</v>
      </c>
      <c r="G6169" s="245" t="s">
        <v>1481</v>
      </c>
      <c r="H6169" s="245" t="s">
        <v>1480</v>
      </c>
      <c r="I6169" s="245" t="s">
        <v>14</v>
      </c>
      <c r="J6169" s="245" t="s">
        <v>59</v>
      </c>
      <c r="K6169" s="246" t="s">
        <v>21671</v>
      </c>
      <c r="L6169" s="245" t="s">
        <v>568</v>
      </c>
    </row>
    <row r="6170" spans="1:12" x14ac:dyDescent="0.25">
      <c r="A6170" s="245" t="s">
        <v>1392</v>
      </c>
      <c r="B6170" s="245" t="s">
        <v>1391</v>
      </c>
      <c r="C6170" s="245" t="s">
        <v>1477</v>
      </c>
      <c r="D6170" s="245" t="s">
        <v>1476</v>
      </c>
      <c r="E6170" s="246" t="s">
        <v>44</v>
      </c>
      <c r="F6170" s="245" t="s">
        <v>44</v>
      </c>
      <c r="G6170" s="245" t="s">
        <v>1479</v>
      </c>
      <c r="H6170" s="245" t="s">
        <v>1478</v>
      </c>
      <c r="I6170" s="245" t="s">
        <v>14</v>
      </c>
      <c r="J6170" s="245" t="s">
        <v>59</v>
      </c>
      <c r="K6170" s="246" t="s">
        <v>7023</v>
      </c>
      <c r="L6170" s="245" t="s">
        <v>568</v>
      </c>
    </row>
    <row r="6171" spans="1:12" x14ac:dyDescent="0.25">
      <c r="A6171" s="245" t="s">
        <v>1392</v>
      </c>
      <c r="B6171" s="245" t="s">
        <v>1391</v>
      </c>
      <c r="C6171" s="245" t="s">
        <v>1477</v>
      </c>
      <c r="D6171" s="245" t="s">
        <v>1476</v>
      </c>
      <c r="E6171" s="246" t="s">
        <v>44</v>
      </c>
      <c r="F6171" s="245" t="s">
        <v>44</v>
      </c>
      <c r="G6171" s="245" t="s">
        <v>1475</v>
      </c>
      <c r="H6171" s="245" t="s">
        <v>1474</v>
      </c>
      <c r="I6171" s="245" t="s">
        <v>14</v>
      </c>
      <c r="J6171" s="245" t="s">
        <v>59</v>
      </c>
      <c r="K6171" s="246" t="s">
        <v>8319</v>
      </c>
      <c r="L6171" s="245" t="s">
        <v>568</v>
      </c>
    </row>
    <row r="6172" spans="1:12" x14ac:dyDescent="0.25">
      <c r="A6172" s="245" t="s">
        <v>1392</v>
      </c>
      <c r="B6172" s="245" t="s">
        <v>1391</v>
      </c>
      <c r="C6172" s="245" t="s">
        <v>1472</v>
      </c>
      <c r="D6172" s="245" t="s">
        <v>1471</v>
      </c>
      <c r="E6172" s="246" t="s">
        <v>44</v>
      </c>
      <c r="F6172" s="245" t="s">
        <v>44</v>
      </c>
      <c r="G6172" s="245" t="s">
        <v>14185</v>
      </c>
      <c r="H6172" s="245" t="s">
        <v>14186</v>
      </c>
      <c r="I6172" s="245" t="s">
        <v>14</v>
      </c>
      <c r="J6172" s="245" t="s">
        <v>59</v>
      </c>
      <c r="K6172" s="246" t="s">
        <v>21751</v>
      </c>
      <c r="L6172" s="245" t="s">
        <v>568</v>
      </c>
    </row>
    <row r="6173" spans="1:12" x14ac:dyDescent="0.25">
      <c r="A6173" s="245" t="s">
        <v>1392</v>
      </c>
      <c r="B6173" s="245" t="s">
        <v>1391</v>
      </c>
      <c r="C6173" s="245" t="s">
        <v>1472</v>
      </c>
      <c r="D6173" s="245" t="s">
        <v>1471</v>
      </c>
      <c r="E6173" s="246" t="s">
        <v>44</v>
      </c>
      <c r="F6173" s="245" t="s">
        <v>44</v>
      </c>
      <c r="G6173" s="245" t="s">
        <v>14187</v>
      </c>
      <c r="H6173" s="245" t="s">
        <v>14188</v>
      </c>
      <c r="I6173" s="245" t="s">
        <v>14</v>
      </c>
      <c r="J6173" s="245" t="s">
        <v>59</v>
      </c>
      <c r="K6173" s="246" t="s">
        <v>12882</v>
      </c>
      <c r="L6173" s="245" t="s">
        <v>568</v>
      </c>
    </row>
    <row r="6174" spans="1:12" x14ac:dyDescent="0.25">
      <c r="A6174" s="245" t="s">
        <v>1392</v>
      </c>
      <c r="B6174" s="245" t="s">
        <v>1391</v>
      </c>
      <c r="C6174" s="245" t="s">
        <v>1462</v>
      </c>
      <c r="D6174" s="245" t="s">
        <v>1461</v>
      </c>
      <c r="E6174" s="246" t="s">
        <v>44</v>
      </c>
      <c r="F6174" s="245" t="s">
        <v>44</v>
      </c>
      <c r="G6174" s="245" t="s">
        <v>1468</v>
      </c>
      <c r="H6174" s="245" t="s">
        <v>21752</v>
      </c>
      <c r="I6174" s="245" t="s">
        <v>12</v>
      </c>
      <c r="J6174" s="245" t="s">
        <v>59</v>
      </c>
      <c r="K6174" s="246" t="s">
        <v>21753</v>
      </c>
      <c r="L6174" s="245" t="s">
        <v>568</v>
      </c>
    </row>
    <row r="6175" spans="1:12" x14ac:dyDescent="0.25">
      <c r="A6175" s="245" t="s">
        <v>1392</v>
      </c>
      <c r="B6175" s="245" t="s">
        <v>1391</v>
      </c>
      <c r="C6175" s="245" t="s">
        <v>1462</v>
      </c>
      <c r="D6175" s="245" t="s">
        <v>1461</v>
      </c>
      <c r="E6175" s="246" t="s">
        <v>44</v>
      </c>
      <c r="F6175" s="245" t="s">
        <v>44</v>
      </c>
      <c r="G6175" s="245" t="s">
        <v>1467</v>
      </c>
      <c r="H6175" s="245" t="s">
        <v>21754</v>
      </c>
      <c r="I6175" s="245" t="s">
        <v>12</v>
      </c>
      <c r="J6175" s="245" t="s">
        <v>59</v>
      </c>
      <c r="K6175" s="246" t="s">
        <v>21755</v>
      </c>
      <c r="L6175" s="245" t="s">
        <v>568</v>
      </c>
    </row>
    <row r="6176" spans="1:12" x14ac:dyDescent="0.25">
      <c r="A6176" s="245" t="s">
        <v>1392</v>
      </c>
      <c r="B6176" s="245" t="s">
        <v>1391</v>
      </c>
      <c r="C6176" s="245" t="s">
        <v>1462</v>
      </c>
      <c r="D6176" s="245" t="s">
        <v>1461</v>
      </c>
      <c r="E6176" s="246" t="s">
        <v>44</v>
      </c>
      <c r="F6176" s="245" t="s">
        <v>44</v>
      </c>
      <c r="G6176" s="245" t="s">
        <v>1466</v>
      </c>
      <c r="H6176" s="245" t="s">
        <v>21756</v>
      </c>
      <c r="I6176" s="245" t="s">
        <v>11</v>
      </c>
      <c r="J6176" s="245" t="s">
        <v>59</v>
      </c>
      <c r="K6176" s="246" t="s">
        <v>9179</v>
      </c>
      <c r="L6176" s="245" t="s">
        <v>568</v>
      </c>
    </row>
    <row r="6177" spans="1:12" x14ac:dyDescent="0.25">
      <c r="A6177" s="245" t="s">
        <v>1392</v>
      </c>
      <c r="B6177" s="245" t="s">
        <v>1391</v>
      </c>
      <c r="C6177" s="245" t="s">
        <v>1462</v>
      </c>
      <c r="D6177" s="245" t="s">
        <v>1461</v>
      </c>
      <c r="E6177" s="246" t="s">
        <v>44</v>
      </c>
      <c r="F6177" s="245" t="s">
        <v>44</v>
      </c>
      <c r="G6177" s="245" t="s">
        <v>1465</v>
      </c>
      <c r="H6177" s="245" t="s">
        <v>21757</v>
      </c>
      <c r="I6177" s="245" t="s">
        <v>11</v>
      </c>
      <c r="J6177" s="245" t="s">
        <v>59</v>
      </c>
      <c r="K6177" s="246" t="s">
        <v>21758</v>
      </c>
      <c r="L6177" s="245" t="s">
        <v>568</v>
      </c>
    </row>
    <row r="6178" spans="1:12" x14ac:dyDescent="0.25">
      <c r="A6178" s="245" t="s">
        <v>1392</v>
      </c>
      <c r="B6178" s="245" t="s">
        <v>1391</v>
      </c>
      <c r="C6178" s="245" t="s">
        <v>1462</v>
      </c>
      <c r="D6178" s="245" t="s">
        <v>1461</v>
      </c>
      <c r="E6178" s="246" t="s">
        <v>44</v>
      </c>
      <c r="F6178" s="245" t="s">
        <v>44</v>
      </c>
      <c r="G6178" s="245" t="s">
        <v>1464</v>
      </c>
      <c r="H6178" s="245" t="s">
        <v>21759</v>
      </c>
      <c r="I6178" s="245" t="s">
        <v>11</v>
      </c>
      <c r="J6178" s="245" t="s">
        <v>59</v>
      </c>
      <c r="K6178" s="246" t="s">
        <v>21760</v>
      </c>
      <c r="L6178" s="245" t="s">
        <v>568</v>
      </c>
    </row>
    <row r="6179" spans="1:12" x14ac:dyDescent="0.25">
      <c r="A6179" s="245" t="s">
        <v>1392</v>
      </c>
      <c r="B6179" s="245" t="s">
        <v>1391</v>
      </c>
      <c r="C6179" s="245" t="s">
        <v>1462</v>
      </c>
      <c r="D6179" s="245" t="s">
        <v>1461</v>
      </c>
      <c r="E6179" s="246" t="s">
        <v>44</v>
      </c>
      <c r="F6179" s="245" t="s">
        <v>44</v>
      </c>
      <c r="G6179" s="245" t="s">
        <v>1463</v>
      </c>
      <c r="H6179" s="245" t="s">
        <v>21761</v>
      </c>
      <c r="I6179" s="245" t="s">
        <v>11</v>
      </c>
      <c r="J6179" s="245" t="s">
        <v>59</v>
      </c>
      <c r="K6179" s="246" t="s">
        <v>21762</v>
      </c>
      <c r="L6179" s="245" t="s">
        <v>568</v>
      </c>
    </row>
    <row r="6180" spans="1:12" x14ac:dyDescent="0.25">
      <c r="A6180" s="245" t="s">
        <v>1392</v>
      </c>
      <c r="B6180" s="245" t="s">
        <v>1391</v>
      </c>
      <c r="C6180" s="245" t="s">
        <v>1462</v>
      </c>
      <c r="D6180" s="245" t="s">
        <v>1461</v>
      </c>
      <c r="E6180" s="246" t="s">
        <v>44</v>
      </c>
      <c r="F6180" s="245" t="s">
        <v>44</v>
      </c>
      <c r="G6180" s="245" t="s">
        <v>14189</v>
      </c>
      <c r="H6180" s="245" t="s">
        <v>14190</v>
      </c>
      <c r="I6180" s="245" t="s">
        <v>11</v>
      </c>
      <c r="J6180" s="245" t="s">
        <v>569</v>
      </c>
      <c r="K6180" s="246" t="s">
        <v>21763</v>
      </c>
      <c r="L6180" s="245" t="s">
        <v>568</v>
      </c>
    </row>
    <row r="6181" spans="1:12" x14ac:dyDescent="0.25">
      <c r="A6181" s="245" t="s">
        <v>1392</v>
      </c>
      <c r="B6181" s="245" t="s">
        <v>1391</v>
      </c>
      <c r="C6181" s="245" t="s">
        <v>1395</v>
      </c>
      <c r="D6181" s="245" t="s">
        <v>1394</v>
      </c>
      <c r="E6181" s="246" t="s">
        <v>44</v>
      </c>
      <c r="F6181" s="245" t="s">
        <v>44</v>
      </c>
      <c r="G6181" s="245" t="s">
        <v>1460</v>
      </c>
      <c r="H6181" s="245" t="s">
        <v>14192</v>
      </c>
      <c r="I6181" s="245" t="s">
        <v>11</v>
      </c>
      <c r="J6181" s="245" t="s">
        <v>59</v>
      </c>
      <c r="K6181" s="246" t="s">
        <v>401</v>
      </c>
      <c r="L6181" s="245" t="s">
        <v>568</v>
      </c>
    </row>
    <row r="6182" spans="1:12" x14ac:dyDescent="0.25">
      <c r="A6182" s="245" t="s">
        <v>1392</v>
      </c>
      <c r="B6182" s="245" t="s">
        <v>1391</v>
      </c>
      <c r="C6182" s="245" t="s">
        <v>1395</v>
      </c>
      <c r="D6182" s="245" t="s">
        <v>1394</v>
      </c>
      <c r="E6182" s="246" t="s">
        <v>44</v>
      </c>
      <c r="F6182" s="245" t="s">
        <v>44</v>
      </c>
      <c r="G6182" s="245" t="s">
        <v>1459</v>
      </c>
      <c r="H6182" s="245" t="s">
        <v>14193</v>
      </c>
      <c r="I6182" s="245" t="s">
        <v>11</v>
      </c>
      <c r="J6182" s="245" t="s">
        <v>59</v>
      </c>
      <c r="K6182" s="246" t="s">
        <v>8475</v>
      </c>
      <c r="L6182" s="245" t="s">
        <v>568</v>
      </c>
    </row>
    <row r="6183" spans="1:12" x14ac:dyDescent="0.25">
      <c r="A6183" s="245" t="s">
        <v>1392</v>
      </c>
      <c r="B6183" s="245" t="s">
        <v>1391</v>
      </c>
      <c r="C6183" s="245" t="s">
        <v>1395</v>
      </c>
      <c r="D6183" s="245" t="s">
        <v>1394</v>
      </c>
      <c r="E6183" s="246" t="s">
        <v>44</v>
      </c>
      <c r="F6183" s="245" t="s">
        <v>44</v>
      </c>
      <c r="G6183" s="245" t="s">
        <v>1458</v>
      </c>
      <c r="H6183" s="245" t="s">
        <v>14194</v>
      </c>
      <c r="I6183" s="245" t="s">
        <v>11</v>
      </c>
      <c r="J6183" s="245" t="s">
        <v>59</v>
      </c>
      <c r="K6183" s="246" t="s">
        <v>15345</v>
      </c>
      <c r="L6183" s="245" t="s">
        <v>568</v>
      </c>
    </row>
    <row r="6184" spans="1:12" x14ac:dyDescent="0.25">
      <c r="A6184" s="245" t="s">
        <v>1392</v>
      </c>
      <c r="B6184" s="245" t="s">
        <v>1391</v>
      </c>
      <c r="C6184" s="245" t="s">
        <v>1395</v>
      </c>
      <c r="D6184" s="245" t="s">
        <v>1394</v>
      </c>
      <c r="E6184" s="246" t="s">
        <v>44</v>
      </c>
      <c r="F6184" s="245" t="s">
        <v>44</v>
      </c>
      <c r="G6184" s="245" t="s">
        <v>1457</v>
      </c>
      <c r="H6184" s="245" t="s">
        <v>14194</v>
      </c>
      <c r="I6184" s="245" t="s">
        <v>11</v>
      </c>
      <c r="J6184" s="245" t="s">
        <v>59</v>
      </c>
      <c r="K6184" s="246" t="s">
        <v>21764</v>
      </c>
      <c r="L6184" s="245" t="s">
        <v>568</v>
      </c>
    </row>
    <row r="6185" spans="1:12" x14ac:dyDescent="0.25">
      <c r="A6185" s="245" t="s">
        <v>1392</v>
      </c>
      <c r="B6185" s="245" t="s">
        <v>1391</v>
      </c>
      <c r="C6185" s="245" t="s">
        <v>1395</v>
      </c>
      <c r="D6185" s="245" t="s">
        <v>1394</v>
      </c>
      <c r="E6185" s="246" t="s">
        <v>44</v>
      </c>
      <c r="F6185" s="245" t="s">
        <v>44</v>
      </c>
      <c r="G6185" s="245" t="s">
        <v>1456</v>
      </c>
      <c r="H6185" s="245" t="s">
        <v>14195</v>
      </c>
      <c r="I6185" s="245" t="s">
        <v>11</v>
      </c>
      <c r="J6185" s="245" t="s">
        <v>59</v>
      </c>
      <c r="K6185" s="246" t="s">
        <v>20197</v>
      </c>
      <c r="L6185" s="245" t="s">
        <v>568</v>
      </c>
    </row>
    <row r="6186" spans="1:12" x14ac:dyDescent="0.25">
      <c r="A6186" s="245" t="s">
        <v>1392</v>
      </c>
      <c r="B6186" s="245" t="s">
        <v>1391</v>
      </c>
      <c r="C6186" s="245" t="s">
        <v>1395</v>
      </c>
      <c r="D6186" s="245" t="s">
        <v>1394</v>
      </c>
      <c r="E6186" s="246" t="s">
        <v>44</v>
      </c>
      <c r="F6186" s="245" t="s">
        <v>44</v>
      </c>
      <c r="G6186" s="245" t="s">
        <v>1455</v>
      </c>
      <c r="H6186" s="245" t="s">
        <v>14196</v>
      </c>
      <c r="I6186" s="245" t="s">
        <v>11</v>
      </c>
      <c r="J6186" s="245" t="s">
        <v>59</v>
      </c>
      <c r="K6186" s="246" t="s">
        <v>9049</v>
      </c>
      <c r="L6186" s="245" t="s">
        <v>568</v>
      </c>
    </row>
    <row r="6187" spans="1:12" x14ac:dyDescent="0.25">
      <c r="A6187" s="245" t="s">
        <v>1392</v>
      </c>
      <c r="B6187" s="245" t="s">
        <v>1391</v>
      </c>
      <c r="C6187" s="245" t="s">
        <v>1395</v>
      </c>
      <c r="D6187" s="245" t="s">
        <v>1394</v>
      </c>
      <c r="E6187" s="246" t="s">
        <v>44</v>
      </c>
      <c r="F6187" s="245" t="s">
        <v>44</v>
      </c>
      <c r="G6187" s="245" t="s">
        <v>1454</v>
      </c>
      <c r="H6187" s="245" t="s">
        <v>14198</v>
      </c>
      <c r="I6187" s="245" t="s">
        <v>11</v>
      </c>
      <c r="J6187" s="245" t="s">
        <v>59</v>
      </c>
      <c r="K6187" s="246" t="s">
        <v>20811</v>
      </c>
      <c r="L6187" s="245" t="s">
        <v>568</v>
      </c>
    </row>
    <row r="6188" spans="1:12" x14ac:dyDescent="0.25">
      <c r="A6188" s="245" t="s">
        <v>1392</v>
      </c>
      <c r="B6188" s="245" t="s">
        <v>1391</v>
      </c>
      <c r="C6188" s="245" t="s">
        <v>1395</v>
      </c>
      <c r="D6188" s="245" t="s">
        <v>1394</v>
      </c>
      <c r="E6188" s="246" t="s">
        <v>44</v>
      </c>
      <c r="F6188" s="245" t="s">
        <v>44</v>
      </c>
      <c r="G6188" s="245" t="s">
        <v>1453</v>
      </c>
      <c r="H6188" s="245" t="s">
        <v>14199</v>
      </c>
      <c r="I6188" s="245" t="s">
        <v>11</v>
      </c>
      <c r="J6188" s="245" t="s">
        <v>59</v>
      </c>
      <c r="K6188" s="246" t="s">
        <v>15369</v>
      </c>
      <c r="L6188" s="245" t="s">
        <v>568</v>
      </c>
    </row>
    <row r="6189" spans="1:12" x14ac:dyDescent="0.25">
      <c r="A6189" s="245" t="s">
        <v>1392</v>
      </c>
      <c r="B6189" s="245" t="s">
        <v>1391</v>
      </c>
      <c r="C6189" s="245" t="s">
        <v>1395</v>
      </c>
      <c r="D6189" s="245" t="s">
        <v>1394</v>
      </c>
      <c r="E6189" s="246" t="s">
        <v>44</v>
      </c>
      <c r="F6189" s="245" t="s">
        <v>44</v>
      </c>
      <c r="G6189" s="245" t="s">
        <v>1452</v>
      </c>
      <c r="H6189" s="245" t="s">
        <v>14200</v>
      </c>
      <c r="I6189" s="245" t="s">
        <v>11</v>
      </c>
      <c r="J6189" s="245" t="s">
        <v>59</v>
      </c>
      <c r="K6189" s="246" t="s">
        <v>21765</v>
      </c>
      <c r="L6189" s="245" t="s">
        <v>568</v>
      </c>
    </row>
    <row r="6190" spans="1:12" x14ac:dyDescent="0.25">
      <c r="A6190" s="245" t="s">
        <v>1392</v>
      </c>
      <c r="B6190" s="245" t="s">
        <v>1391</v>
      </c>
      <c r="C6190" s="245" t="s">
        <v>1395</v>
      </c>
      <c r="D6190" s="245" t="s">
        <v>1394</v>
      </c>
      <c r="E6190" s="246" t="s">
        <v>44</v>
      </c>
      <c r="F6190" s="245" t="s">
        <v>44</v>
      </c>
      <c r="G6190" s="245" t="s">
        <v>1451</v>
      </c>
      <c r="H6190" s="245" t="s">
        <v>14201</v>
      </c>
      <c r="I6190" s="245" t="s">
        <v>11</v>
      </c>
      <c r="J6190" s="245" t="s">
        <v>59</v>
      </c>
      <c r="K6190" s="246" t="s">
        <v>9431</v>
      </c>
      <c r="L6190" s="245" t="s">
        <v>568</v>
      </c>
    </row>
    <row r="6191" spans="1:12" x14ac:dyDescent="0.25">
      <c r="A6191" s="245" t="s">
        <v>1392</v>
      </c>
      <c r="B6191" s="245" t="s">
        <v>1391</v>
      </c>
      <c r="C6191" s="245" t="s">
        <v>1395</v>
      </c>
      <c r="D6191" s="245" t="s">
        <v>1394</v>
      </c>
      <c r="E6191" s="246" t="s">
        <v>44</v>
      </c>
      <c r="F6191" s="245" t="s">
        <v>44</v>
      </c>
      <c r="G6191" s="245" t="s">
        <v>1450</v>
      </c>
      <c r="H6191" s="245" t="s">
        <v>14203</v>
      </c>
      <c r="I6191" s="245" t="s">
        <v>11</v>
      </c>
      <c r="J6191" s="245" t="s">
        <v>59</v>
      </c>
      <c r="K6191" s="246" t="s">
        <v>21766</v>
      </c>
      <c r="L6191" s="245" t="s">
        <v>568</v>
      </c>
    </row>
    <row r="6192" spans="1:12" x14ac:dyDescent="0.25">
      <c r="A6192" s="245" t="s">
        <v>1392</v>
      </c>
      <c r="B6192" s="245" t="s">
        <v>1391</v>
      </c>
      <c r="C6192" s="245" t="s">
        <v>1395</v>
      </c>
      <c r="D6192" s="245" t="s">
        <v>1394</v>
      </c>
      <c r="E6192" s="246" t="s">
        <v>44</v>
      </c>
      <c r="F6192" s="245" t="s">
        <v>44</v>
      </c>
      <c r="G6192" s="245" t="s">
        <v>1449</v>
      </c>
      <c r="H6192" s="245" t="s">
        <v>14205</v>
      </c>
      <c r="I6192" s="245" t="s">
        <v>11</v>
      </c>
      <c r="J6192" s="245" t="s">
        <v>59</v>
      </c>
      <c r="K6192" s="246" t="s">
        <v>21767</v>
      </c>
      <c r="L6192" s="245" t="s">
        <v>568</v>
      </c>
    </row>
    <row r="6193" spans="1:12" x14ac:dyDescent="0.25">
      <c r="A6193" s="245" t="s">
        <v>1392</v>
      </c>
      <c r="B6193" s="245" t="s">
        <v>1391</v>
      </c>
      <c r="C6193" s="245" t="s">
        <v>1395</v>
      </c>
      <c r="D6193" s="245" t="s">
        <v>1394</v>
      </c>
      <c r="E6193" s="246" t="s">
        <v>44</v>
      </c>
      <c r="F6193" s="245" t="s">
        <v>44</v>
      </c>
      <c r="G6193" s="245" t="s">
        <v>1448</v>
      </c>
      <c r="H6193" s="245" t="s">
        <v>14206</v>
      </c>
      <c r="I6193" s="245" t="s">
        <v>11</v>
      </c>
      <c r="J6193" s="245" t="s">
        <v>59</v>
      </c>
      <c r="K6193" s="246" t="s">
        <v>21768</v>
      </c>
      <c r="L6193" s="245" t="s">
        <v>568</v>
      </c>
    </row>
    <row r="6194" spans="1:12" x14ac:dyDescent="0.25">
      <c r="A6194" s="245" t="s">
        <v>1392</v>
      </c>
      <c r="B6194" s="245" t="s">
        <v>1391</v>
      </c>
      <c r="C6194" s="245" t="s">
        <v>1395</v>
      </c>
      <c r="D6194" s="245" t="s">
        <v>1394</v>
      </c>
      <c r="E6194" s="246" t="s">
        <v>44</v>
      </c>
      <c r="F6194" s="245" t="s">
        <v>44</v>
      </c>
      <c r="G6194" s="245" t="s">
        <v>1447</v>
      </c>
      <c r="H6194" s="245" t="s">
        <v>14207</v>
      </c>
      <c r="I6194" s="245" t="s">
        <v>11</v>
      </c>
      <c r="J6194" s="245" t="s">
        <v>59</v>
      </c>
      <c r="K6194" s="246" t="s">
        <v>21769</v>
      </c>
      <c r="L6194" s="245" t="s">
        <v>568</v>
      </c>
    </row>
    <row r="6195" spans="1:12" x14ac:dyDescent="0.25">
      <c r="A6195" s="245" t="s">
        <v>1392</v>
      </c>
      <c r="B6195" s="245" t="s">
        <v>1391</v>
      </c>
      <c r="C6195" s="245" t="s">
        <v>1395</v>
      </c>
      <c r="D6195" s="245" t="s">
        <v>1394</v>
      </c>
      <c r="E6195" s="246" t="s">
        <v>44</v>
      </c>
      <c r="F6195" s="245" t="s">
        <v>44</v>
      </c>
      <c r="G6195" s="245" t="s">
        <v>1445</v>
      </c>
      <c r="H6195" s="245" t="s">
        <v>14208</v>
      </c>
      <c r="I6195" s="245" t="s">
        <v>11</v>
      </c>
      <c r="J6195" s="245" t="s">
        <v>59</v>
      </c>
      <c r="K6195" s="246" t="s">
        <v>21770</v>
      </c>
      <c r="L6195" s="245" t="s">
        <v>568</v>
      </c>
    </row>
    <row r="6196" spans="1:12" x14ac:dyDescent="0.25">
      <c r="A6196" s="245" t="s">
        <v>1392</v>
      </c>
      <c r="B6196" s="245" t="s">
        <v>1391</v>
      </c>
      <c r="C6196" s="245" t="s">
        <v>1395</v>
      </c>
      <c r="D6196" s="245" t="s">
        <v>1394</v>
      </c>
      <c r="E6196" s="246" t="s">
        <v>44</v>
      </c>
      <c r="F6196" s="245" t="s">
        <v>44</v>
      </c>
      <c r="G6196" s="245" t="s">
        <v>1444</v>
      </c>
      <c r="H6196" s="245" t="s">
        <v>14209</v>
      </c>
      <c r="I6196" s="245" t="s">
        <v>11</v>
      </c>
      <c r="J6196" s="245" t="s">
        <v>59</v>
      </c>
      <c r="K6196" s="246" t="s">
        <v>15077</v>
      </c>
      <c r="L6196" s="245" t="s">
        <v>568</v>
      </c>
    </row>
    <row r="6197" spans="1:12" x14ac:dyDescent="0.25">
      <c r="A6197" s="245" t="s">
        <v>1392</v>
      </c>
      <c r="B6197" s="245" t="s">
        <v>1391</v>
      </c>
      <c r="C6197" s="245" t="s">
        <v>1395</v>
      </c>
      <c r="D6197" s="245" t="s">
        <v>1394</v>
      </c>
      <c r="E6197" s="246" t="s">
        <v>44</v>
      </c>
      <c r="F6197" s="245" t="s">
        <v>44</v>
      </c>
      <c r="G6197" s="245" t="s">
        <v>1443</v>
      </c>
      <c r="H6197" s="245" t="s">
        <v>14210</v>
      </c>
      <c r="I6197" s="245" t="s">
        <v>11</v>
      </c>
      <c r="J6197" s="245" t="s">
        <v>59</v>
      </c>
      <c r="K6197" s="246" t="s">
        <v>21771</v>
      </c>
      <c r="L6197" s="245" t="s">
        <v>568</v>
      </c>
    </row>
    <row r="6198" spans="1:12" x14ac:dyDescent="0.25">
      <c r="A6198" s="245" t="s">
        <v>1392</v>
      </c>
      <c r="B6198" s="245" t="s">
        <v>1391</v>
      </c>
      <c r="C6198" s="245" t="s">
        <v>1395</v>
      </c>
      <c r="D6198" s="245" t="s">
        <v>1394</v>
      </c>
      <c r="E6198" s="246" t="s">
        <v>44</v>
      </c>
      <c r="F6198" s="245" t="s">
        <v>44</v>
      </c>
      <c r="G6198" s="245" t="s">
        <v>1442</v>
      </c>
      <c r="H6198" s="245" t="s">
        <v>14211</v>
      </c>
      <c r="I6198" s="245" t="s">
        <v>11</v>
      </c>
      <c r="J6198" s="245" t="s">
        <v>59</v>
      </c>
      <c r="K6198" s="246" t="s">
        <v>8340</v>
      </c>
      <c r="L6198" s="245" t="s">
        <v>568</v>
      </c>
    </row>
    <row r="6199" spans="1:12" x14ac:dyDescent="0.25">
      <c r="A6199" s="245" t="s">
        <v>1392</v>
      </c>
      <c r="B6199" s="245" t="s">
        <v>1391</v>
      </c>
      <c r="C6199" s="245" t="s">
        <v>1395</v>
      </c>
      <c r="D6199" s="245" t="s">
        <v>1394</v>
      </c>
      <c r="E6199" s="246" t="s">
        <v>44</v>
      </c>
      <c r="F6199" s="245" t="s">
        <v>44</v>
      </c>
      <c r="G6199" s="245" t="s">
        <v>1440</v>
      </c>
      <c r="H6199" s="245" t="s">
        <v>14213</v>
      </c>
      <c r="I6199" s="245" t="s">
        <v>11</v>
      </c>
      <c r="J6199" s="245" t="s">
        <v>59</v>
      </c>
      <c r="K6199" s="246" t="s">
        <v>21772</v>
      </c>
      <c r="L6199" s="245" t="s">
        <v>568</v>
      </c>
    </row>
    <row r="6200" spans="1:12" x14ac:dyDescent="0.25">
      <c r="A6200" s="245" t="s">
        <v>1392</v>
      </c>
      <c r="B6200" s="245" t="s">
        <v>1391</v>
      </c>
      <c r="C6200" s="245" t="s">
        <v>1395</v>
      </c>
      <c r="D6200" s="245" t="s">
        <v>1394</v>
      </c>
      <c r="E6200" s="246" t="s">
        <v>44</v>
      </c>
      <c r="F6200" s="245" t="s">
        <v>44</v>
      </c>
      <c r="G6200" s="245" t="s">
        <v>1439</v>
      </c>
      <c r="H6200" s="245" t="s">
        <v>14214</v>
      </c>
      <c r="I6200" s="245" t="s">
        <v>11</v>
      </c>
      <c r="J6200" s="245" t="s">
        <v>59</v>
      </c>
      <c r="K6200" s="246" t="s">
        <v>15080</v>
      </c>
      <c r="L6200" s="245" t="s">
        <v>568</v>
      </c>
    </row>
    <row r="6201" spans="1:12" x14ac:dyDescent="0.25">
      <c r="A6201" s="245" t="s">
        <v>1392</v>
      </c>
      <c r="B6201" s="245" t="s">
        <v>1391</v>
      </c>
      <c r="C6201" s="245" t="s">
        <v>1395</v>
      </c>
      <c r="D6201" s="245" t="s">
        <v>1394</v>
      </c>
      <c r="E6201" s="246" t="s">
        <v>44</v>
      </c>
      <c r="F6201" s="245" t="s">
        <v>44</v>
      </c>
      <c r="G6201" s="245" t="s">
        <v>1438</v>
      </c>
      <c r="H6201" s="245" t="s">
        <v>14215</v>
      </c>
      <c r="I6201" s="245" t="s">
        <v>11</v>
      </c>
      <c r="J6201" s="245" t="s">
        <v>59</v>
      </c>
      <c r="K6201" s="246" t="s">
        <v>5222</v>
      </c>
      <c r="L6201" s="245" t="s">
        <v>568</v>
      </c>
    </row>
    <row r="6202" spans="1:12" x14ac:dyDescent="0.25">
      <c r="A6202" s="245" t="s">
        <v>1392</v>
      </c>
      <c r="B6202" s="245" t="s">
        <v>1391</v>
      </c>
      <c r="C6202" s="245" t="s">
        <v>1395</v>
      </c>
      <c r="D6202" s="245" t="s">
        <v>1394</v>
      </c>
      <c r="E6202" s="246" t="s">
        <v>44</v>
      </c>
      <c r="F6202" s="245" t="s">
        <v>44</v>
      </c>
      <c r="G6202" s="245" t="s">
        <v>1437</v>
      </c>
      <c r="H6202" s="245" t="s">
        <v>14217</v>
      </c>
      <c r="I6202" s="245" t="s">
        <v>11</v>
      </c>
      <c r="J6202" s="245" t="s">
        <v>59</v>
      </c>
      <c r="K6202" s="246" t="s">
        <v>13220</v>
      </c>
      <c r="L6202" s="245" t="s">
        <v>568</v>
      </c>
    </row>
    <row r="6203" spans="1:12" x14ac:dyDescent="0.25">
      <c r="A6203" s="245" t="s">
        <v>1392</v>
      </c>
      <c r="B6203" s="245" t="s">
        <v>1391</v>
      </c>
      <c r="C6203" s="245" t="s">
        <v>1395</v>
      </c>
      <c r="D6203" s="245" t="s">
        <v>1394</v>
      </c>
      <c r="E6203" s="246" t="s">
        <v>44</v>
      </c>
      <c r="F6203" s="245" t="s">
        <v>44</v>
      </c>
      <c r="G6203" s="245" t="s">
        <v>1436</v>
      </c>
      <c r="H6203" s="245" t="s">
        <v>14218</v>
      </c>
      <c r="I6203" s="245" t="s">
        <v>11</v>
      </c>
      <c r="J6203" s="245" t="s">
        <v>59</v>
      </c>
      <c r="K6203" s="246" t="s">
        <v>21773</v>
      </c>
      <c r="L6203" s="245" t="s">
        <v>568</v>
      </c>
    </row>
    <row r="6204" spans="1:12" x14ac:dyDescent="0.25">
      <c r="A6204" s="245" t="s">
        <v>1392</v>
      </c>
      <c r="B6204" s="245" t="s">
        <v>1391</v>
      </c>
      <c r="C6204" s="245" t="s">
        <v>1395</v>
      </c>
      <c r="D6204" s="245" t="s">
        <v>1394</v>
      </c>
      <c r="E6204" s="246" t="s">
        <v>44</v>
      </c>
      <c r="F6204" s="245" t="s">
        <v>44</v>
      </c>
      <c r="G6204" s="245" t="s">
        <v>1435</v>
      </c>
      <c r="H6204" s="245" t="s">
        <v>14219</v>
      </c>
      <c r="I6204" s="245" t="s">
        <v>11</v>
      </c>
      <c r="J6204" s="245" t="s">
        <v>59</v>
      </c>
      <c r="K6204" s="246" t="s">
        <v>21774</v>
      </c>
      <c r="L6204" s="245" t="s">
        <v>568</v>
      </c>
    </row>
    <row r="6205" spans="1:12" x14ac:dyDescent="0.25">
      <c r="A6205" s="245" t="s">
        <v>1392</v>
      </c>
      <c r="B6205" s="245" t="s">
        <v>1391</v>
      </c>
      <c r="C6205" s="245" t="s">
        <v>1395</v>
      </c>
      <c r="D6205" s="245" t="s">
        <v>1394</v>
      </c>
      <c r="E6205" s="246" t="s">
        <v>44</v>
      </c>
      <c r="F6205" s="245" t="s">
        <v>44</v>
      </c>
      <c r="G6205" s="245" t="s">
        <v>1434</v>
      </c>
      <c r="H6205" s="245" t="s">
        <v>14220</v>
      </c>
      <c r="I6205" s="245" t="s">
        <v>11</v>
      </c>
      <c r="J6205" s="245" t="s">
        <v>59</v>
      </c>
      <c r="K6205" s="246" t="s">
        <v>14212</v>
      </c>
      <c r="L6205" s="245" t="s">
        <v>568</v>
      </c>
    </row>
    <row r="6206" spans="1:12" x14ac:dyDescent="0.25">
      <c r="A6206" s="245" t="s">
        <v>1392</v>
      </c>
      <c r="B6206" s="245" t="s">
        <v>1391</v>
      </c>
      <c r="C6206" s="245" t="s">
        <v>1395</v>
      </c>
      <c r="D6206" s="245" t="s">
        <v>1394</v>
      </c>
      <c r="E6206" s="246" t="s">
        <v>44</v>
      </c>
      <c r="F6206" s="245" t="s">
        <v>44</v>
      </c>
      <c r="G6206" s="245" t="s">
        <v>1433</v>
      </c>
      <c r="H6206" s="245" t="s">
        <v>14221</v>
      </c>
      <c r="I6206" s="245" t="s">
        <v>11</v>
      </c>
      <c r="J6206" s="245" t="s">
        <v>59</v>
      </c>
      <c r="K6206" s="246" t="s">
        <v>14128</v>
      </c>
      <c r="L6206" s="245" t="s">
        <v>568</v>
      </c>
    </row>
    <row r="6207" spans="1:12" x14ac:dyDescent="0.25">
      <c r="A6207" s="245" t="s">
        <v>1392</v>
      </c>
      <c r="B6207" s="245" t="s">
        <v>1391</v>
      </c>
      <c r="C6207" s="245" t="s">
        <v>1395</v>
      </c>
      <c r="D6207" s="245" t="s">
        <v>1394</v>
      </c>
      <c r="E6207" s="246" t="s">
        <v>44</v>
      </c>
      <c r="F6207" s="245" t="s">
        <v>44</v>
      </c>
      <c r="G6207" s="245" t="s">
        <v>1432</v>
      </c>
      <c r="H6207" s="245" t="s">
        <v>14222</v>
      </c>
      <c r="I6207" s="245" t="s">
        <v>11</v>
      </c>
      <c r="J6207" s="245" t="s">
        <v>59</v>
      </c>
      <c r="K6207" s="246" t="s">
        <v>15127</v>
      </c>
      <c r="L6207" s="245" t="s">
        <v>568</v>
      </c>
    </row>
    <row r="6208" spans="1:12" x14ac:dyDescent="0.25">
      <c r="A6208" s="245" t="s">
        <v>1392</v>
      </c>
      <c r="B6208" s="245" t="s">
        <v>1391</v>
      </c>
      <c r="C6208" s="245" t="s">
        <v>1395</v>
      </c>
      <c r="D6208" s="245" t="s">
        <v>1394</v>
      </c>
      <c r="E6208" s="246" t="s">
        <v>44</v>
      </c>
      <c r="F6208" s="245" t="s">
        <v>44</v>
      </c>
      <c r="G6208" s="245" t="s">
        <v>1431</v>
      </c>
      <c r="H6208" s="245" t="s">
        <v>14223</v>
      </c>
      <c r="I6208" s="245" t="s">
        <v>11</v>
      </c>
      <c r="J6208" s="245" t="s">
        <v>59</v>
      </c>
      <c r="K6208" s="246" t="s">
        <v>21775</v>
      </c>
      <c r="L6208" s="245" t="s">
        <v>568</v>
      </c>
    </row>
    <row r="6209" spans="1:12" x14ac:dyDescent="0.25">
      <c r="A6209" s="245" t="s">
        <v>1392</v>
      </c>
      <c r="B6209" s="245" t="s">
        <v>1391</v>
      </c>
      <c r="C6209" s="245" t="s">
        <v>1395</v>
      </c>
      <c r="D6209" s="245" t="s">
        <v>1394</v>
      </c>
      <c r="E6209" s="246" t="s">
        <v>44</v>
      </c>
      <c r="F6209" s="245" t="s">
        <v>44</v>
      </c>
      <c r="G6209" s="245" t="s">
        <v>1430</v>
      </c>
      <c r="H6209" s="245" t="s">
        <v>14224</v>
      </c>
      <c r="I6209" s="245" t="s">
        <v>11</v>
      </c>
      <c r="J6209" s="245" t="s">
        <v>59</v>
      </c>
      <c r="K6209" s="246" t="s">
        <v>21776</v>
      </c>
      <c r="L6209" s="245" t="s">
        <v>568</v>
      </c>
    </row>
    <row r="6210" spans="1:12" x14ac:dyDescent="0.25">
      <c r="A6210" s="245" t="s">
        <v>1392</v>
      </c>
      <c r="B6210" s="245" t="s">
        <v>1391</v>
      </c>
      <c r="C6210" s="245" t="s">
        <v>1395</v>
      </c>
      <c r="D6210" s="245" t="s">
        <v>1394</v>
      </c>
      <c r="E6210" s="246" t="s">
        <v>44</v>
      </c>
      <c r="F6210" s="245" t="s">
        <v>44</v>
      </c>
      <c r="G6210" s="245" t="s">
        <v>1429</v>
      </c>
      <c r="H6210" s="245" t="s">
        <v>14225</v>
      </c>
      <c r="I6210" s="245" t="s">
        <v>11</v>
      </c>
      <c r="J6210" s="245" t="s">
        <v>59</v>
      </c>
      <c r="K6210" s="246" t="s">
        <v>21777</v>
      </c>
      <c r="L6210" s="245" t="s">
        <v>568</v>
      </c>
    </row>
    <row r="6211" spans="1:12" x14ac:dyDescent="0.25">
      <c r="A6211" s="245" t="s">
        <v>1392</v>
      </c>
      <c r="B6211" s="245" t="s">
        <v>1391</v>
      </c>
      <c r="C6211" s="245" t="s">
        <v>1395</v>
      </c>
      <c r="D6211" s="245" t="s">
        <v>1394</v>
      </c>
      <c r="E6211" s="246" t="s">
        <v>44</v>
      </c>
      <c r="F6211" s="245" t="s">
        <v>44</v>
      </c>
      <c r="G6211" s="245" t="s">
        <v>1428</v>
      </c>
      <c r="H6211" s="245" t="s">
        <v>14227</v>
      </c>
      <c r="I6211" s="245" t="s">
        <v>11</v>
      </c>
      <c r="J6211" s="245" t="s">
        <v>59</v>
      </c>
      <c r="K6211" s="246" t="s">
        <v>21778</v>
      </c>
      <c r="L6211" s="245" t="s">
        <v>568</v>
      </c>
    </row>
    <row r="6212" spans="1:12" x14ac:dyDescent="0.25">
      <c r="A6212" s="245" t="s">
        <v>1392</v>
      </c>
      <c r="B6212" s="245" t="s">
        <v>1391</v>
      </c>
      <c r="C6212" s="245" t="s">
        <v>1395</v>
      </c>
      <c r="D6212" s="245" t="s">
        <v>1394</v>
      </c>
      <c r="E6212" s="246" t="s">
        <v>44</v>
      </c>
      <c r="F6212" s="245" t="s">
        <v>44</v>
      </c>
      <c r="G6212" s="245" t="s">
        <v>1427</v>
      </c>
      <c r="H6212" s="245" t="s">
        <v>14229</v>
      </c>
      <c r="I6212" s="245" t="s">
        <v>11</v>
      </c>
      <c r="J6212" s="245" t="s">
        <v>59</v>
      </c>
      <c r="K6212" s="246" t="s">
        <v>21779</v>
      </c>
      <c r="L6212" s="245" t="s">
        <v>568</v>
      </c>
    </row>
    <row r="6213" spans="1:12" x14ac:dyDescent="0.25">
      <c r="A6213" s="245" t="s">
        <v>1392</v>
      </c>
      <c r="B6213" s="245" t="s">
        <v>1391</v>
      </c>
      <c r="C6213" s="245" t="s">
        <v>1395</v>
      </c>
      <c r="D6213" s="245" t="s">
        <v>1394</v>
      </c>
      <c r="E6213" s="246" t="s">
        <v>44</v>
      </c>
      <c r="F6213" s="245" t="s">
        <v>44</v>
      </c>
      <c r="G6213" s="245" t="s">
        <v>1426</v>
      </c>
      <c r="H6213" s="245" t="s">
        <v>14230</v>
      </c>
      <c r="I6213" s="245" t="s">
        <v>11</v>
      </c>
      <c r="J6213" s="245" t="s">
        <v>59</v>
      </c>
      <c r="K6213" s="246" t="s">
        <v>21780</v>
      </c>
      <c r="L6213" s="245" t="s">
        <v>568</v>
      </c>
    </row>
    <row r="6214" spans="1:12" x14ac:dyDescent="0.25">
      <c r="A6214" s="245" t="s">
        <v>1392</v>
      </c>
      <c r="B6214" s="245" t="s">
        <v>1391</v>
      </c>
      <c r="C6214" s="245" t="s">
        <v>1395</v>
      </c>
      <c r="D6214" s="245" t="s">
        <v>1394</v>
      </c>
      <c r="E6214" s="246" t="s">
        <v>44</v>
      </c>
      <c r="F6214" s="245" t="s">
        <v>44</v>
      </c>
      <c r="G6214" s="245" t="s">
        <v>1425</v>
      </c>
      <c r="H6214" s="245" t="s">
        <v>14231</v>
      </c>
      <c r="I6214" s="245" t="s">
        <v>11</v>
      </c>
      <c r="J6214" s="245" t="s">
        <v>59</v>
      </c>
      <c r="K6214" s="246" t="s">
        <v>7788</v>
      </c>
      <c r="L6214" s="245" t="s">
        <v>568</v>
      </c>
    </row>
    <row r="6215" spans="1:12" x14ac:dyDescent="0.25">
      <c r="A6215" s="245" t="s">
        <v>1392</v>
      </c>
      <c r="B6215" s="245" t="s">
        <v>1391</v>
      </c>
      <c r="C6215" s="245" t="s">
        <v>1395</v>
      </c>
      <c r="D6215" s="245" t="s">
        <v>1394</v>
      </c>
      <c r="E6215" s="246" t="s">
        <v>44</v>
      </c>
      <c r="F6215" s="245" t="s">
        <v>44</v>
      </c>
      <c r="G6215" s="245" t="s">
        <v>1424</v>
      </c>
      <c r="H6215" s="245" t="s">
        <v>14232</v>
      </c>
      <c r="I6215" s="245" t="s">
        <v>11</v>
      </c>
      <c r="J6215" s="245" t="s">
        <v>59</v>
      </c>
      <c r="K6215" s="246" t="s">
        <v>21781</v>
      </c>
      <c r="L6215" s="245" t="s">
        <v>568</v>
      </c>
    </row>
    <row r="6216" spans="1:12" x14ac:dyDescent="0.25">
      <c r="A6216" s="245" t="s">
        <v>1392</v>
      </c>
      <c r="B6216" s="245" t="s">
        <v>1391</v>
      </c>
      <c r="C6216" s="245" t="s">
        <v>1395</v>
      </c>
      <c r="D6216" s="245" t="s">
        <v>1394</v>
      </c>
      <c r="E6216" s="246" t="s">
        <v>44</v>
      </c>
      <c r="F6216" s="245" t="s">
        <v>44</v>
      </c>
      <c r="G6216" s="245" t="s">
        <v>1423</v>
      </c>
      <c r="H6216" s="245" t="s">
        <v>14233</v>
      </c>
      <c r="I6216" s="245" t="s">
        <v>11</v>
      </c>
      <c r="J6216" s="245" t="s">
        <v>59</v>
      </c>
      <c r="K6216" s="246" t="s">
        <v>21782</v>
      </c>
      <c r="L6216" s="245" t="s">
        <v>568</v>
      </c>
    </row>
    <row r="6217" spans="1:12" x14ac:dyDescent="0.25">
      <c r="A6217" s="245" t="s">
        <v>1392</v>
      </c>
      <c r="B6217" s="245" t="s">
        <v>1391</v>
      </c>
      <c r="C6217" s="245" t="s">
        <v>1395</v>
      </c>
      <c r="D6217" s="245" t="s">
        <v>1394</v>
      </c>
      <c r="E6217" s="246" t="s">
        <v>44</v>
      </c>
      <c r="F6217" s="245" t="s">
        <v>44</v>
      </c>
      <c r="G6217" s="245" t="s">
        <v>1422</v>
      </c>
      <c r="H6217" s="245" t="s">
        <v>14234</v>
      </c>
      <c r="I6217" s="245" t="s">
        <v>11</v>
      </c>
      <c r="J6217" s="245" t="s">
        <v>59</v>
      </c>
      <c r="K6217" s="246" t="s">
        <v>11913</v>
      </c>
      <c r="L6217" s="245" t="s">
        <v>568</v>
      </c>
    </row>
    <row r="6218" spans="1:12" x14ac:dyDescent="0.25">
      <c r="A6218" s="245" t="s">
        <v>1392</v>
      </c>
      <c r="B6218" s="245" t="s">
        <v>1391</v>
      </c>
      <c r="C6218" s="245" t="s">
        <v>1395</v>
      </c>
      <c r="D6218" s="245" t="s">
        <v>1394</v>
      </c>
      <c r="E6218" s="246" t="s">
        <v>44</v>
      </c>
      <c r="F6218" s="245" t="s">
        <v>44</v>
      </c>
      <c r="G6218" s="245" t="s">
        <v>1421</v>
      </c>
      <c r="H6218" s="245" t="s">
        <v>14236</v>
      </c>
      <c r="I6218" s="245" t="s">
        <v>11</v>
      </c>
      <c r="J6218" s="245" t="s">
        <v>59</v>
      </c>
      <c r="K6218" s="246" t="s">
        <v>14297</v>
      </c>
      <c r="L6218" s="245" t="s">
        <v>568</v>
      </c>
    </row>
    <row r="6219" spans="1:12" x14ac:dyDescent="0.25">
      <c r="A6219" s="245" t="s">
        <v>1392</v>
      </c>
      <c r="B6219" s="245" t="s">
        <v>1391</v>
      </c>
      <c r="C6219" s="245" t="s">
        <v>1395</v>
      </c>
      <c r="D6219" s="245" t="s">
        <v>1394</v>
      </c>
      <c r="E6219" s="246" t="s">
        <v>44</v>
      </c>
      <c r="F6219" s="245" t="s">
        <v>44</v>
      </c>
      <c r="G6219" s="245" t="s">
        <v>1420</v>
      </c>
      <c r="H6219" s="245" t="s">
        <v>14238</v>
      </c>
      <c r="I6219" s="245" t="s">
        <v>11</v>
      </c>
      <c r="J6219" s="245" t="s">
        <v>59</v>
      </c>
      <c r="K6219" s="246" t="s">
        <v>21783</v>
      </c>
      <c r="L6219" s="245" t="s">
        <v>568</v>
      </c>
    </row>
    <row r="6220" spans="1:12" x14ac:dyDescent="0.25">
      <c r="A6220" s="245" t="s">
        <v>1392</v>
      </c>
      <c r="B6220" s="245" t="s">
        <v>1391</v>
      </c>
      <c r="C6220" s="245" t="s">
        <v>1395</v>
      </c>
      <c r="D6220" s="245" t="s">
        <v>1394</v>
      </c>
      <c r="E6220" s="246" t="s">
        <v>44</v>
      </c>
      <c r="F6220" s="245" t="s">
        <v>44</v>
      </c>
      <c r="G6220" s="245" t="s">
        <v>1419</v>
      </c>
      <c r="H6220" s="245" t="s">
        <v>14239</v>
      </c>
      <c r="I6220" s="245" t="s">
        <v>11</v>
      </c>
      <c r="J6220" s="245" t="s">
        <v>59</v>
      </c>
      <c r="K6220" s="246" t="s">
        <v>14283</v>
      </c>
      <c r="L6220" s="245" t="s">
        <v>568</v>
      </c>
    </row>
    <row r="6221" spans="1:12" x14ac:dyDescent="0.25">
      <c r="A6221" s="245" t="s">
        <v>1392</v>
      </c>
      <c r="B6221" s="245" t="s">
        <v>1391</v>
      </c>
      <c r="C6221" s="245" t="s">
        <v>1395</v>
      </c>
      <c r="D6221" s="245" t="s">
        <v>1394</v>
      </c>
      <c r="E6221" s="246" t="s">
        <v>44</v>
      </c>
      <c r="F6221" s="245" t="s">
        <v>44</v>
      </c>
      <c r="G6221" s="245" t="s">
        <v>1418</v>
      </c>
      <c r="H6221" s="245" t="s">
        <v>14240</v>
      </c>
      <c r="I6221" s="245" t="s">
        <v>11</v>
      </c>
      <c r="J6221" s="245" t="s">
        <v>59</v>
      </c>
      <c r="K6221" s="246" t="s">
        <v>21784</v>
      </c>
      <c r="L6221" s="245" t="s">
        <v>568</v>
      </c>
    </row>
    <row r="6222" spans="1:12" x14ac:dyDescent="0.25">
      <c r="A6222" s="245" t="s">
        <v>1392</v>
      </c>
      <c r="B6222" s="245" t="s">
        <v>1391</v>
      </c>
      <c r="C6222" s="245" t="s">
        <v>1395</v>
      </c>
      <c r="D6222" s="245" t="s">
        <v>1394</v>
      </c>
      <c r="E6222" s="246" t="s">
        <v>44</v>
      </c>
      <c r="F6222" s="245" t="s">
        <v>44</v>
      </c>
      <c r="G6222" s="245" t="s">
        <v>1417</v>
      </c>
      <c r="H6222" s="245" t="s">
        <v>14241</v>
      </c>
      <c r="I6222" s="245" t="s">
        <v>11</v>
      </c>
      <c r="J6222" s="245" t="s">
        <v>59</v>
      </c>
      <c r="K6222" s="246" t="s">
        <v>10311</v>
      </c>
      <c r="L6222" s="245" t="s">
        <v>568</v>
      </c>
    </row>
    <row r="6223" spans="1:12" x14ac:dyDescent="0.25">
      <c r="A6223" s="245" t="s">
        <v>1392</v>
      </c>
      <c r="B6223" s="245" t="s">
        <v>1391</v>
      </c>
      <c r="C6223" s="245" t="s">
        <v>1395</v>
      </c>
      <c r="D6223" s="245" t="s">
        <v>1394</v>
      </c>
      <c r="E6223" s="246" t="s">
        <v>44</v>
      </c>
      <c r="F6223" s="245" t="s">
        <v>44</v>
      </c>
      <c r="G6223" s="245" t="s">
        <v>1416</v>
      </c>
      <c r="H6223" s="245" t="s">
        <v>14242</v>
      </c>
      <c r="I6223" s="245" t="s">
        <v>11</v>
      </c>
      <c r="J6223" s="245" t="s">
        <v>59</v>
      </c>
      <c r="K6223" s="246" t="s">
        <v>21785</v>
      </c>
      <c r="L6223" s="245" t="s">
        <v>568</v>
      </c>
    </row>
    <row r="6224" spans="1:12" x14ac:dyDescent="0.25">
      <c r="A6224" s="245" t="s">
        <v>1392</v>
      </c>
      <c r="B6224" s="245" t="s">
        <v>1391</v>
      </c>
      <c r="C6224" s="245" t="s">
        <v>1395</v>
      </c>
      <c r="D6224" s="245" t="s">
        <v>1394</v>
      </c>
      <c r="E6224" s="246" t="s">
        <v>44</v>
      </c>
      <c r="F6224" s="245" t="s">
        <v>44</v>
      </c>
      <c r="G6224" s="245" t="s">
        <v>1415</v>
      </c>
      <c r="H6224" s="245" t="s">
        <v>14243</v>
      </c>
      <c r="I6224" s="245" t="s">
        <v>11</v>
      </c>
      <c r="J6224" s="245" t="s">
        <v>59</v>
      </c>
      <c r="K6224" s="246" t="s">
        <v>8910</v>
      </c>
      <c r="L6224" s="245" t="s">
        <v>568</v>
      </c>
    </row>
    <row r="6225" spans="1:12" x14ac:dyDescent="0.25">
      <c r="A6225" s="245" t="s">
        <v>1392</v>
      </c>
      <c r="B6225" s="245" t="s">
        <v>1391</v>
      </c>
      <c r="C6225" s="245" t="s">
        <v>1395</v>
      </c>
      <c r="D6225" s="245" t="s">
        <v>1394</v>
      </c>
      <c r="E6225" s="246" t="s">
        <v>44</v>
      </c>
      <c r="F6225" s="245" t="s">
        <v>44</v>
      </c>
      <c r="G6225" s="245" t="s">
        <v>1414</v>
      </c>
      <c r="H6225" s="245" t="s">
        <v>14244</v>
      </c>
      <c r="I6225" s="245" t="s">
        <v>11</v>
      </c>
      <c r="J6225" s="245" t="s">
        <v>59</v>
      </c>
      <c r="K6225" s="246" t="s">
        <v>21134</v>
      </c>
      <c r="L6225" s="245" t="s">
        <v>568</v>
      </c>
    </row>
    <row r="6226" spans="1:12" x14ac:dyDescent="0.25">
      <c r="A6226" s="245" t="s">
        <v>1392</v>
      </c>
      <c r="B6226" s="245" t="s">
        <v>1391</v>
      </c>
      <c r="C6226" s="245" t="s">
        <v>1395</v>
      </c>
      <c r="D6226" s="245" t="s">
        <v>1394</v>
      </c>
      <c r="E6226" s="246" t="s">
        <v>44</v>
      </c>
      <c r="F6226" s="245" t="s">
        <v>44</v>
      </c>
      <c r="G6226" s="245" t="s">
        <v>1413</v>
      </c>
      <c r="H6226" s="245" t="s">
        <v>14245</v>
      </c>
      <c r="I6226" s="245" t="s">
        <v>11</v>
      </c>
      <c r="J6226" s="245" t="s">
        <v>59</v>
      </c>
      <c r="K6226" s="246" t="s">
        <v>10115</v>
      </c>
      <c r="L6226" s="245" t="s">
        <v>568</v>
      </c>
    </row>
    <row r="6227" spans="1:12" x14ac:dyDescent="0.25">
      <c r="A6227" s="245" t="s">
        <v>1392</v>
      </c>
      <c r="B6227" s="245" t="s">
        <v>1391</v>
      </c>
      <c r="C6227" s="245" t="s">
        <v>1395</v>
      </c>
      <c r="D6227" s="245" t="s">
        <v>1394</v>
      </c>
      <c r="E6227" s="246" t="s">
        <v>44</v>
      </c>
      <c r="F6227" s="245" t="s">
        <v>44</v>
      </c>
      <c r="G6227" s="245" t="s">
        <v>1412</v>
      </c>
      <c r="H6227" s="245" t="s">
        <v>14246</v>
      </c>
      <c r="I6227" s="245" t="s">
        <v>11</v>
      </c>
      <c r="J6227" s="245" t="s">
        <v>59</v>
      </c>
      <c r="K6227" s="246" t="s">
        <v>21786</v>
      </c>
      <c r="L6227" s="245" t="s">
        <v>568</v>
      </c>
    </row>
    <row r="6228" spans="1:12" x14ac:dyDescent="0.25">
      <c r="A6228" s="245" t="s">
        <v>1392</v>
      </c>
      <c r="B6228" s="245" t="s">
        <v>1391</v>
      </c>
      <c r="C6228" s="245" t="s">
        <v>1395</v>
      </c>
      <c r="D6228" s="245" t="s">
        <v>1394</v>
      </c>
      <c r="E6228" s="246" t="s">
        <v>44</v>
      </c>
      <c r="F6228" s="245" t="s">
        <v>44</v>
      </c>
      <c r="G6228" s="245" t="s">
        <v>1411</v>
      </c>
      <c r="H6228" s="245" t="s">
        <v>14248</v>
      </c>
      <c r="I6228" s="245" t="s">
        <v>11</v>
      </c>
      <c r="J6228" s="245" t="s">
        <v>59</v>
      </c>
      <c r="K6228" s="246" t="s">
        <v>21787</v>
      </c>
      <c r="L6228" s="245" t="s">
        <v>568</v>
      </c>
    </row>
    <row r="6229" spans="1:12" x14ac:dyDescent="0.25">
      <c r="A6229" s="245" t="s">
        <v>1392</v>
      </c>
      <c r="B6229" s="245" t="s">
        <v>1391</v>
      </c>
      <c r="C6229" s="245" t="s">
        <v>1395</v>
      </c>
      <c r="D6229" s="245" t="s">
        <v>1394</v>
      </c>
      <c r="E6229" s="246" t="s">
        <v>44</v>
      </c>
      <c r="F6229" s="245" t="s">
        <v>44</v>
      </c>
      <c r="G6229" s="245" t="s">
        <v>1410</v>
      </c>
      <c r="H6229" s="245" t="s">
        <v>14249</v>
      </c>
      <c r="I6229" s="245" t="s">
        <v>11</v>
      </c>
      <c r="J6229" s="245" t="s">
        <v>59</v>
      </c>
      <c r="K6229" s="246" t="s">
        <v>21788</v>
      </c>
      <c r="L6229" s="245" t="s">
        <v>568</v>
      </c>
    </row>
    <row r="6230" spans="1:12" x14ac:dyDescent="0.25">
      <c r="A6230" s="245" t="s">
        <v>1392</v>
      </c>
      <c r="B6230" s="245" t="s">
        <v>1391</v>
      </c>
      <c r="C6230" s="245" t="s">
        <v>1395</v>
      </c>
      <c r="D6230" s="245" t="s">
        <v>1394</v>
      </c>
      <c r="E6230" s="246" t="s">
        <v>44</v>
      </c>
      <c r="F6230" s="245" t="s">
        <v>44</v>
      </c>
      <c r="G6230" s="245" t="s">
        <v>1409</v>
      </c>
      <c r="H6230" s="245" t="s">
        <v>14250</v>
      </c>
      <c r="I6230" s="245" t="s">
        <v>11</v>
      </c>
      <c r="J6230" s="245" t="s">
        <v>59</v>
      </c>
      <c r="K6230" s="246" t="s">
        <v>21789</v>
      </c>
      <c r="L6230" s="245" t="s">
        <v>568</v>
      </c>
    </row>
    <row r="6231" spans="1:12" x14ac:dyDescent="0.25">
      <c r="A6231" s="245" t="s">
        <v>1392</v>
      </c>
      <c r="B6231" s="245" t="s">
        <v>1391</v>
      </c>
      <c r="C6231" s="245" t="s">
        <v>1395</v>
      </c>
      <c r="D6231" s="245" t="s">
        <v>1394</v>
      </c>
      <c r="E6231" s="246" t="s">
        <v>44</v>
      </c>
      <c r="F6231" s="245" t="s">
        <v>44</v>
      </c>
      <c r="G6231" s="245" t="s">
        <v>1408</v>
      </c>
      <c r="H6231" s="245" t="s">
        <v>14252</v>
      </c>
      <c r="I6231" s="245" t="s">
        <v>11</v>
      </c>
      <c r="J6231" s="245" t="s">
        <v>59</v>
      </c>
      <c r="K6231" s="246" t="s">
        <v>21790</v>
      </c>
      <c r="L6231" s="245" t="s">
        <v>568</v>
      </c>
    </row>
    <row r="6232" spans="1:12" x14ac:dyDescent="0.25">
      <c r="A6232" s="245" t="s">
        <v>1392</v>
      </c>
      <c r="B6232" s="245" t="s">
        <v>1391</v>
      </c>
      <c r="C6232" s="245" t="s">
        <v>1395</v>
      </c>
      <c r="D6232" s="245" t="s">
        <v>1394</v>
      </c>
      <c r="E6232" s="246" t="s">
        <v>44</v>
      </c>
      <c r="F6232" s="245" t="s">
        <v>44</v>
      </c>
      <c r="G6232" s="245" t="s">
        <v>1407</v>
      </c>
      <c r="H6232" s="245" t="s">
        <v>14253</v>
      </c>
      <c r="I6232" s="245" t="s">
        <v>11</v>
      </c>
      <c r="J6232" s="245" t="s">
        <v>59</v>
      </c>
      <c r="K6232" s="246" t="s">
        <v>21791</v>
      </c>
      <c r="L6232" s="245" t="s">
        <v>568</v>
      </c>
    </row>
    <row r="6233" spans="1:12" x14ac:dyDescent="0.25">
      <c r="A6233" s="245" t="s">
        <v>1392</v>
      </c>
      <c r="B6233" s="245" t="s">
        <v>1391</v>
      </c>
      <c r="C6233" s="245" t="s">
        <v>1395</v>
      </c>
      <c r="D6233" s="245" t="s">
        <v>1394</v>
      </c>
      <c r="E6233" s="246" t="s">
        <v>44</v>
      </c>
      <c r="F6233" s="245" t="s">
        <v>44</v>
      </c>
      <c r="G6233" s="245" t="s">
        <v>1406</v>
      </c>
      <c r="H6233" s="245" t="s">
        <v>14254</v>
      </c>
      <c r="I6233" s="245" t="s">
        <v>11</v>
      </c>
      <c r="J6233" s="245" t="s">
        <v>59</v>
      </c>
      <c r="K6233" s="246" t="s">
        <v>21792</v>
      </c>
      <c r="L6233" s="245" t="s">
        <v>568</v>
      </c>
    </row>
    <row r="6234" spans="1:12" x14ac:dyDescent="0.25">
      <c r="A6234" s="245" t="s">
        <v>1392</v>
      </c>
      <c r="B6234" s="245" t="s">
        <v>1391</v>
      </c>
      <c r="C6234" s="245" t="s">
        <v>1395</v>
      </c>
      <c r="D6234" s="245" t="s">
        <v>1394</v>
      </c>
      <c r="E6234" s="246" t="s">
        <v>44</v>
      </c>
      <c r="F6234" s="245" t="s">
        <v>44</v>
      </c>
      <c r="G6234" s="245" t="s">
        <v>1405</v>
      </c>
      <c r="H6234" s="245" t="s">
        <v>14255</v>
      </c>
      <c r="I6234" s="245" t="s">
        <v>11</v>
      </c>
      <c r="J6234" s="245" t="s">
        <v>59</v>
      </c>
      <c r="K6234" s="246" t="s">
        <v>21793</v>
      </c>
      <c r="L6234" s="245" t="s">
        <v>568</v>
      </c>
    </row>
    <row r="6235" spans="1:12" x14ac:dyDescent="0.25">
      <c r="A6235" s="245" t="s">
        <v>1392</v>
      </c>
      <c r="B6235" s="245" t="s">
        <v>1391</v>
      </c>
      <c r="C6235" s="245" t="s">
        <v>1395</v>
      </c>
      <c r="D6235" s="245" t="s">
        <v>1394</v>
      </c>
      <c r="E6235" s="246" t="s">
        <v>44</v>
      </c>
      <c r="F6235" s="245" t="s">
        <v>44</v>
      </c>
      <c r="G6235" s="245" t="s">
        <v>1404</v>
      </c>
      <c r="H6235" s="245" t="s">
        <v>14256</v>
      </c>
      <c r="I6235" s="245" t="s">
        <v>11</v>
      </c>
      <c r="J6235" s="245" t="s">
        <v>59</v>
      </c>
      <c r="K6235" s="246" t="s">
        <v>21794</v>
      </c>
      <c r="L6235" s="245" t="s">
        <v>568</v>
      </c>
    </row>
    <row r="6236" spans="1:12" x14ac:dyDescent="0.25">
      <c r="A6236" s="245" t="s">
        <v>1392</v>
      </c>
      <c r="B6236" s="245" t="s">
        <v>1391</v>
      </c>
      <c r="C6236" s="245" t="s">
        <v>1395</v>
      </c>
      <c r="D6236" s="245" t="s">
        <v>1394</v>
      </c>
      <c r="E6236" s="246" t="s">
        <v>44</v>
      </c>
      <c r="F6236" s="245" t="s">
        <v>44</v>
      </c>
      <c r="G6236" s="245" t="s">
        <v>1403</v>
      </c>
      <c r="H6236" s="245" t="s">
        <v>14257</v>
      </c>
      <c r="I6236" s="245" t="s">
        <v>11</v>
      </c>
      <c r="J6236" s="245" t="s">
        <v>59</v>
      </c>
      <c r="K6236" s="246" t="s">
        <v>12901</v>
      </c>
      <c r="L6236" s="245" t="s">
        <v>568</v>
      </c>
    </row>
    <row r="6237" spans="1:12" x14ac:dyDescent="0.25">
      <c r="A6237" s="245" t="s">
        <v>1392</v>
      </c>
      <c r="B6237" s="245" t="s">
        <v>1391</v>
      </c>
      <c r="C6237" s="245" t="s">
        <v>1395</v>
      </c>
      <c r="D6237" s="245" t="s">
        <v>1394</v>
      </c>
      <c r="E6237" s="246" t="s">
        <v>44</v>
      </c>
      <c r="F6237" s="245" t="s">
        <v>44</v>
      </c>
      <c r="G6237" s="245" t="s">
        <v>1402</v>
      </c>
      <c r="H6237" s="245" t="s">
        <v>14258</v>
      </c>
      <c r="I6237" s="245" t="s">
        <v>11</v>
      </c>
      <c r="J6237" s="245" t="s">
        <v>59</v>
      </c>
      <c r="K6237" s="246" t="s">
        <v>12743</v>
      </c>
      <c r="L6237" s="245" t="s">
        <v>568</v>
      </c>
    </row>
    <row r="6238" spans="1:12" x14ac:dyDescent="0.25">
      <c r="A6238" s="245" t="s">
        <v>1392</v>
      </c>
      <c r="B6238" s="245" t="s">
        <v>1391</v>
      </c>
      <c r="C6238" s="245" t="s">
        <v>1395</v>
      </c>
      <c r="D6238" s="245" t="s">
        <v>1394</v>
      </c>
      <c r="E6238" s="246" t="s">
        <v>44</v>
      </c>
      <c r="F6238" s="245" t="s">
        <v>44</v>
      </c>
      <c r="G6238" s="245" t="s">
        <v>1401</v>
      </c>
      <c r="H6238" s="245" t="s">
        <v>14259</v>
      </c>
      <c r="I6238" s="245" t="s">
        <v>11</v>
      </c>
      <c r="J6238" s="245" t="s">
        <v>59</v>
      </c>
      <c r="K6238" s="246" t="s">
        <v>11348</v>
      </c>
      <c r="L6238" s="245" t="s">
        <v>568</v>
      </c>
    </row>
    <row r="6239" spans="1:12" x14ac:dyDescent="0.25">
      <c r="A6239" s="245" t="s">
        <v>1392</v>
      </c>
      <c r="B6239" s="245" t="s">
        <v>1391</v>
      </c>
      <c r="C6239" s="245" t="s">
        <v>1395</v>
      </c>
      <c r="D6239" s="245" t="s">
        <v>1394</v>
      </c>
      <c r="E6239" s="246" t="s">
        <v>44</v>
      </c>
      <c r="F6239" s="245" t="s">
        <v>44</v>
      </c>
      <c r="G6239" s="245" t="s">
        <v>1400</v>
      </c>
      <c r="H6239" s="245" t="s">
        <v>1399</v>
      </c>
      <c r="I6239" s="245" t="s">
        <v>11</v>
      </c>
      <c r="J6239" s="245" t="s">
        <v>59</v>
      </c>
      <c r="K6239" s="246" t="s">
        <v>21795</v>
      </c>
      <c r="L6239" s="245" t="s">
        <v>568</v>
      </c>
    </row>
    <row r="6240" spans="1:12" x14ac:dyDescent="0.25">
      <c r="A6240" s="245" t="s">
        <v>1392</v>
      </c>
      <c r="B6240" s="245" t="s">
        <v>1391</v>
      </c>
      <c r="C6240" s="245" t="s">
        <v>1395</v>
      </c>
      <c r="D6240" s="245" t="s">
        <v>1394</v>
      </c>
      <c r="E6240" s="246" t="s">
        <v>44</v>
      </c>
      <c r="F6240" s="245" t="s">
        <v>44</v>
      </c>
      <c r="G6240" s="245" t="s">
        <v>1398</v>
      </c>
      <c r="H6240" s="245" t="s">
        <v>21796</v>
      </c>
      <c r="I6240" s="245" t="s">
        <v>11</v>
      </c>
      <c r="J6240" s="245" t="s">
        <v>59</v>
      </c>
      <c r="K6240" s="246" t="s">
        <v>21797</v>
      </c>
      <c r="L6240" s="245" t="s">
        <v>568</v>
      </c>
    </row>
    <row r="6241" spans="1:12" x14ac:dyDescent="0.25">
      <c r="A6241" s="245" t="s">
        <v>1392</v>
      </c>
      <c r="B6241" s="245" t="s">
        <v>1391</v>
      </c>
      <c r="C6241" s="245" t="s">
        <v>1395</v>
      </c>
      <c r="D6241" s="245" t="s">
        <v>1394</v>
      </c>
      <c r="E6241" s="246" t="s">
        <v>44</v>
      </c>
      <c r="F6241" s="245" t="s">
        <v>44</v>
      </c>
      <c r="G6241" s="245" t="s">
        <v>1397</v>
      </c>
      <c r="H6241" s="245" t="s">
        <v>1396</v>
      </c>
      <c r="I6241" s="245" t="s">
        <v>11</v>
      </c>
      <c r="J6241" s="245" t="s">
        <v>59</v>
      </c>
      <c r="K6241" s="246" t="s">
        <v>14994</v>
      </c>
      <c r="L6241" s="245" t="s">
        <v>568</v>
      </c>
    </row>
    <row r="6242" spans="1:12" x14ac:dyDescent="0.25">
      <c r="A6242" s="245" t="s">
        <v>1392</v>
      </c>
      <c r="B6242" s="245" t="s">
        <v>1391</v>
      </c>
      <c r="C6242" s="245" t="s">
        <v>1395</v>
      </c>
      <c r="D6242" s="245" t="s">
        <v>1394</v>
      </c>
      <c r="E6242" s="246" t="s">
        <v>44</v>
      </c>
      <c r="F6242" s="245" t="s">
        <v>44</v>
      </c>
      <c r="G6242" s="245" t="s">
        <v>1393</v>
      </c>
      <c r="H6242" s="245" t="s">
        <v>21798</v>
      </c>
      <c r="I6242" s="245" t="s">
        <v>11</v>
      </c>
      <c r="J6242" s="245" t="s">
        <v>59</v>
      </c>
      <c r="K6242" s="246" t="s">
        <v>21799</v>
      </c>
      <c r="L6242" s="245" t="s">
        <v>568</v>
      </c>
    </row>
    <row r="6243" spans="1:12" x14ac:dyDescent="0.25">
      <c r="A6243" s="245" t="s">
        <v>1392</v>
      </c>
      <c r="B6243" s="245" t="s">
        <v>1391</v>
      </c>
      <c r="C6243" s="245" t="s">
        <v>1395</v>
      </c>
      <c r="D6243" s="245" t="s">
        <v>1394</v>
      </c>
      <c r="E6243" s="246" t="s">
        <v>44</v>
      </c>
      <c r="F6243" s="245" t="s">
        <v>44</v>
      </c>
      <c r="G6243" s="245" t="s">
        <v>14262</v>
      </c>
      <c r="H6243" s="245" t="s">
        <v>14263</v>
      </c>
      <c r="I6243" s="245" t="s">
        <v>11</v>
      </c>
      <c r="J6243" s="245" t="s">
        <v>106</v>
      </c>
      <c r="K6243" s="246" t="s">
        <v>8246</v>
      </c>
      <c r="L6243" s="245" t="s">
        <v>568</v>
      </c>
    </row>
    <row r="6244" spans="1:12" x14ac:dyDescent="0.25">
      <c r="A6244" s="245" t="s">
        <v>1392</v>
      </c>
      <c r="B6244" s="245" t="s">
        <v>1391</v>
      </c>
      <c r="C6244" s="245" t="s">
        <v>1390</v>
      </c>
      <c r="D6244" s="245" t="s">
        <v>1389</v>
      </c>
      <c r="E6244" s="246" t="s">
        <v>44</v>
      </c>
      <c r="F6244" s="245" t="s">
        <v>44</v>
      </c>
      <c r="G6244" s="245" t="s">
        <v>14264</v>
      </c>
      <c r="H6244" s="245" t="s">
        <v>14265</v>
      </c>
      <c r="I6244" s="245" t="s">
        <v>14</v>
      </c>
      <c r="J6244" s="245" t="s">
        <v>59</v>
      </c>
      <c r="K6244" s="246" t="s">
        <v>21800</v>
      </c>
      <c r="L6244" s="245" t="s">
        <v>568</v>
      </c>
    </row>
    <row r="6245" spans="1:12" x14ac:dyDescent="0.25">
      <c r="A6245" s="245" t="s">
        <v>1030</v>
      </c>
      <c r="B6245" s="245" t="s">
        <v>1029</v>
      </c>
      <c r="C6245" s="245" t="s">
        <v>1352</v>
      </c>
      <c r="D6245" s="245" t="s">
        <v>1351</v>
      </c>
      <c r="E6245" s="246" t="s">
        <v>44</v>
      </c>
      <c r="F6245" s="245" t="s">
        <v>44</v>
      </c>
      <c r="G6245" s="245" t="s">
        <v>1386</v>
      </c>
      <c r="H6245" s="245" t="s">
        <v>21801</v>
      </c>
      <c r="I6245" s="245" t="s">
        <v>11</v>
      </c>
      <c r="J6245" s="245" t="s">
        <v>59</v>
      </c>
      <c r="K6245" s="246" t="s">
        <v>15330</v>
      </c>
      <c r="L6245" s="245" t="s">
        <v>568</v>
      </c>
    </row>
    <row r="6246" spans="1:12" x14ac:dyDescent="0.25">
      <c r="A6246" s="245" t="s">
        <v>1030</v>
      </c>
      <c r="B6246" s="245" t="s">
        <v>1029</v>
      </c>
      <c r="C6246" s="245" t="s">
        <v>1352</v>
      </c>
      <c r="D6246" s="245" t="s">
        <v>1351</v>
      </c>
      <c r="E6246" s="246" t="s">
        <v>44</v>
      </c>
      <c r="F6246" s="245" t="s">
        <v>44</v>
      </c>
      <c r="G6246" s="245" t="s">
        <v>1385</v>
      </c>
      <c r="H6246" s="245" t="s">
        <v>21802</v>
      </c>
      <c r="I6246" s="245" t="s">
        <v>11</v>
      </c>
      <c r="J6246" s="245" t="s">
        <v>59</v>
      </c>
      <c r="K6246" s="246" t="s">
        <v>8413</v>
      </c>
      <c r="L6246" s="245" t="s">
        <v>568</v>
      </c>
    </row>
    <row r="6247" spans="1:12" x14ac:dyDescent="0.25">
      <c r="A6247" s="245" t="s">
        <v>1030</v>
      </c>
      <c r="B6247" s="245" t="s">
        <v>1029</v>
      </c>
      <c r="C6247" s="245" t="s">
        <v>1352</v>
      </c>
      <c r="D6247" s="245" t="s">
        <v>1351</v>
      </c>
      <c r="E6247" s="246" t="s">
        <v>44</v>
      </c>
      <c r="F6247" s="245" t="s">
        <v>44</v>
      </c>
      <c r="G6247" s="245" t="s">
        <v>1383</v>
      </c>
      <c r="H6247" s="245" t="s">
        <v>21803</v>
      </c>
      <c r="I6247" s="245" t="s">
        <v>11</v>
      </c>
      <c r="J6247" s="245" t="s">
        <v>59</v>
      </c>
      <c r="K6247" s="246" t="s">
        <v>1380</v>
      </c>
      <c r="L6247" s="245" t="s">
        <v>568</v>
      </c>
    </row>
    <row r="6248" spans="1:12" x14ac:dyDescent="0.25">
      <c r="A6248" s="245" t="s">
        <v>1030</v>
      </c>
      <c r="B6248" s="245" t="s">
        <v>1029</v>
      </c>
      <c r="C6248" s="245" t="s">
        <v>1352</v>
      </c>
      <c r="D6248" s="245" t="s">
        <v>1351</v>
      </c>
      <c r="E6248" s="246" t="s">
        <v>44</v>
      </c>
      <c r="F6248" s="245" t="s">
        <v>44</v>
      </c>
      <c r="G6248" s="245" t="s">
        <v>1382</v>
      </c>
      <c r="H6248" s="245" t="s">
        <v>21804</v>
      </c>
      <c r="I6248" s="245" t="s">
        <v>11</v>
      </c>
      <c r="J6248" s="245" t="s">
        <v>59</v>
      </c>
      <c r="K6248" s="246" t="s">
        <v>1674</v>
      </c>
      <c r="L6248" s="245" t="s">
        <v>568</v>
      </c>
    </row>
    <row r="6249" spans="1:12" x14ac:dyDescent="0.25">
      <c r="A6249" s="245" t="s">
        <v>1030</v>
      </c>
      <c r="B6249" s="245" t="s">
        <v>1029</v>
      </c>
      <c r="C6249" s="245" t="s">
        <v>1352</v>
      </c>
      <c r="D6249" s="245" t="s">
        <v>1351</v>
      </c>
      <c r="E6249" s="246" t="s">
        <v>44</v>
      </c>
      <c r="F6249" s="245" t="s">
        <v>44</v>
      </c>
      <c r="G6249" s="245" t="s">
        <v>1381</v>
      </c>
      <c r="H6249" s="245" t="s">
        <v>21805</v>
      </c>
      <c r="I6249" s="245" t="s">
        <v>11</v>
      </c>
      <c r="J6249" s="245" t="s">
        <v>59</v>
      </c>
      <c r="K6249" s="246" t="s">
        <v>4604</v>
      </c>
      <c r="L6249" s="245" t="s">
        <v>568</v>
      </c>
    </row>
    <row r="6250" spans="1:12" x14ac:dyDescent="0.25">
      <c r="A6250" s="245" t="s">
        <v>1030</v>
      </c>
      <c r="B6250" s="245" t="s">
        <v>1029</v>
      </c>
      <c r="C6250" s="245" t="s">
        <v>1352</v>
      </c>
      <c r="D6250" s="245" t="s">
        <v>1351</v>
      </c>
      <c r="E6250" s="246" t="s">
        <v>44</v>
      </c>
      <c r="F6250" s="245" t="s">
        <v>44</v>
      </c>
      <c r="G6250" s="245" t="s">
        <v>1379</v>
      </c>
      <c r="H6250" s="245" t="s">
        <v>21806</v>
      </c>
      <c r="I6250" s="245" t="s">
        <v>11</v>
      </c>
      <c r="J6250" s="245" t="s">
        <v>59</v>
      </c>
      <c r="K6250" s="246" t="s">
        <v>1673</v>
      </c>
      <c r="L6250" s="245" t="s">
        <v>568</v>
      </c>
    </row>
    <row r="6251" spans="1:12" x14ac:dyDescent="0.25">
      <c r="A6251" s="245" t="s">
        <v>1030</v>
      </c>
      <c r="B6251" s="245" t="s">
        <v>1029</v>
      </c>
      <c r="C6251" s="245" t="s">
        <v>1352</v>
      </c>
      <c r="D6251" s="245" t="s">
        <v>1351</v>
      </c>
      <c r="E6251" s="246" t="s">
        <v>44</v>
      </c>
      <c r="F6251" s="245" t="s">
        <v>44</v>
      </c>
      <c r="G6251" s="245" t="s">
        <v>1377</v>
      </c>
      <c r="H6251" s="245" t="s">
        <v>21807</v>
      </c>
      <c r="I6251" s="245" t="s">
        <v>11</v>
      </c>
      <c r="J6251" s="245" t="s">
        <v>59</v>
      </c>
      <c r="K6251" s="246" t="s">
        <v>5791</v>
      </c>
      <c r="L6251" s="245" t="s">
        <v>568</v>
      </c>
    </row>
    <row r="6252" spans="1:12" x14ac:dyDescent="0.25">
      <c r="A6252" s="245" t="s">
        <v>1030</v>
      </c>
      <c r="B6252" s="245" t="s">
        <v>1029</v>
      </c>
      <c r="C6252" s="245" t="s">
        <v>1352</v>
      </c>
      <c r="D6252" s="245" t="s">
        <v>1351</v>
      </c>
      <c r="E6252" s="246" t="s">
        <v>44</v>
      </c>
      <c r="F6252" s="245" t="s">
        <v>44</v>
      </c>
      <c r="G6252" s="245" t="s">
        <v>1376</v>
      </c>
      <c r="H6252" s="245" t="s">
        <v>21808</v>
      </c>
      <c r="I6252" s="245" t="s">
        <v>11</v>
      </c>
      <c r="J6252" s="245" t="s">
        <v>59</v>
      </c>
      <c r="K6252" s="246" t="s">
        <v>8534</v>
      </c>
      <c r="L6252" s="245" t="s">
        <v>568</v>
      </c>
    </row>
    <row r="6253" spans="1:12" x14ac:dyDescent="0.25">
      <c r="A6253" s="245" t="s">
        <v>1030</v>
      </c>
      <c r="B6253" s="245" t="s">
        <v>1029</v>
      </c>
      <c r="C6253" s="245" t="s">
        <v>1352</v>
      </c>
      <c r="D6253" s="245" t="s">
        <v>1351</v>
      </c>
      <c r="E6253" s="246" t="s">
        <v>44</v>
      </c>
      <c r="F6253" s="245" t="s">
        <v>44</v>
      </c>
      <c r="G6253" s="245" t="s">
        <v>1375</v>
      </c>
      <c r="H6253" s="245" t="s">
        <v>21809</v>
      </c>
      <c r="I6253" s="245" t="s">
        <v>11</v>
      </c>
      <c r="J6253" s="245" t="s">
        <v>59</v>
      </c>
      <c r="K6253" s="246" t="s">
        <v>12616</v>
      </c>
      <c r="L6253" s="245" t="s">
        <v>568</v>
      </c>
    </row>
    <row r="6254" spans="1:12" x14ac:dyDescent="0.25">
      <c r="A6254" s="245" t="s">
        <v>1030</v>
      </c>
      <c r="B6254" s="245" t="s">
        <v>1029</v>
      </c>
      <c r="C6254" s="245" t="s">
        <v>1352</v>
      </c>
      <c r="D6254" s="245" t="s">
        <v>1351</v>
      </c>
      <c r="E6254" s="246" t="s">
        <v>44</v>
      </c>
      <c r="F6254" s="245" t="s">
        <v>44</v>
      </c>
      <c r="G6254" s="245" t="s">
        <v>1373</v>
      </c>
      <c r="H6254" s="245" t="s">
        <v>21810</v>
      </c>
      <c r="I6254" s="245" t="s">
        <v>11</v>
      </c>
      <c r="J6254" s="245" t="s">
        <v>59</v>
      </c>
      <c r="K6254" s="246" t="s">
        <v>9064</v>
      </c>
      <c r="L6254" s="245" t="s">
        <v>568</v>
      </c>
    </row>
    <row r="6255" spans="1:12" x14ac:dyDescent="0.25">
      <c r="A6255" s="245" t="s">
        <v>1030</v>
      </c>
      <c r="B6255" s="245" t="s">
        <v>1029</v>
      </c>
      <c r="C6255" s="245" t="s">
        <v>1352</v>
      </c>
      <c r="D6255" s="245" t="s">
        <v>1351</v>
      </c>
      <c r="E6255" s="246" t="s">
        <v>44</v>
      </c>
      <c r="F6255" s="245" t="s">
        <v>44</v>
      </c>
      <c r="G6255" s="245" t="s">
        <v>1371</v>
      </c>
      <c r="H6255" s="245" t="s">
        <v>21811</v>
      </c>
      <c r="I6255" s="245" t="s">
        <v>11</v>
      </c>
      <c r="J6255" s="245" t="s">
        <v>59</v>
      </c>
      <c r="K6255" s="246" t="s">
        <v>8549</v>
      </c>
      <c r="L6255" s="245" t="s">
        <v>568</v>
      </c>
    </row>
    <row r="6256" spans="1:12" x14ac:dyDescent="0.25">
      <c r="A6256" s="245" t="s">
        <v>1030</v>
      </c>
      <c r="B6256" s="245" t="s">
        <v>1029</v>
      </c>
      <c r="C6256" s="245" t="s">
        <v>1352</v>
      </c>
      <c r="D6256" s="245" t="s">
        <v>1351</v>
      </c>
      <c r="E6256" s="246" t="s">
        <v>44</v>
      </c>
      <c r="F6256" s="245" t="s">
        <v>44</v>
      </c>
      <c r="G6256" s="245" t="s">
        <v>1369</v>
      </c>
      <c r="H6256" s="245" t="s">
        <v>21812</v>
      </c>
      <c r="I6256" s="245" t="s">
        <v>11</v>
      </c>
      <c r="J6256" s="245" t="s">
        <v>59</v>
      </c>
      <c r="K6256" s="246" t="s">
        <v>10182</v>
      </c>
      <c r="L6256" s="245" t="s">
        <v>568</v>
      </c>
    </row>
    <row r="6257" spans="1:12" x14ac:dyDescent="0.25">
      <c r="A6257" s="245" t="s">
        <v>1030</v>
      </c>
      <c r="B6257" s="245" t="s">
        <v>1029</v>
      </c>
      <c r="C6257" s="245" t="s">
        <v>1352</v>
      </c>
      <c r="D6257" s="245" t="s">
        <v>1351</v>
      </c>
      <c r="E6257" s="246" t="s">
        <v>44</v>
      </c>
      <c r="F6257" s="245" t="s">
        <v>44</v>
      </c>
      <c r="G6257" s="245" t="s">
        <v>1367</v>
      </c>
      <c r="H6257" s="245" t="s">
        <v>21813</v>
      </c>
      <c r="I6257" s="245" t="s">
        <v>11</v>
      </c>
      <c r="J6257" s="245" t="s">
        <v>59</v>
      </c>
      <c r="K6257" s="246" t="s">
        <v>11125</v>
      </c>
      <c r="L6257" s="245" t="s">
        <v>568</v>
      </c>
    </row>
    <row r="6258" spans="1:12" x14ac:dyDescent="0.25">
      <c r="A6258" s="245" t="s">
        <v>1030</v>
      </c>
      <c r="B6258" s="245" t="s">
        <v>1029</v>
      </c>
      <c r="C6258" s="245" t="s">
        <v>1352</v>
      </c>
      <c r="D6258" s="245" t="s">
        <v>1351</v>
      </c>
      <c r="E6258" s="246" t="s">
        <v>44</v>
      </c>
      <c r="F6258" s="245" t="s">
        <v>44</v>
      </c>
      <c r="G6258" s="245" t="s">
        <v>1366</v>
      </c>
      <c r="H6258" s="245" t="s">
        <v>21814</v>
      </c>
      <c r="I6258" s="245" t="s">
        <v>11</v>
      </c>
      <c r="J6258" s="245" t="s">
        <v>59</v>
      </c>
      <c r="K6258" s="246" t="s">
        <v>19132</v>
      </c>
      <c r="L6258" s="245" t="s">
        <v>568</v>
      </c>
    </row>
    <row r="6259" spans="1:12" x14ac:dyDescent="0.25">
      <c r="A6259" s="245" t="s">
        <v>1030</v>
      </c>
      <c r="B6259" s="245" t="s">
        <v>1029</v>
      </c>
      <c r="C6259" s="245" t="s">
        <v>1352</v>
      </c>
      <c r="D6259" s="245" t="s">
        <v>1351</v>
      </c>
      <c r="E6259" s="246" t="s">
        <v>44</v>
      </c>
      <c r="F6259" s="245" t="s">
        <v>44</v>
      </c>
      <c r="G6259" s="245" t="s">
        <v>1365</v>
      </c>
      <c r="H6259" s="245" t="s">
        <v>21815</v>
      </c>
      <c r="I6259" s="245" t="s">
        <v>11</v>
      </c>
      <c r="J6259" s="245" t="s">
        <v>569</v>
      </c>
      <c r="K6259" s="246" t="s">
        <v>8400</v>
      </c>
      <c r="L6259" s="245" t="s">
        <v>568</v>
      </c>
    </row>
    <row r="6260" spans="1:12" x14ac:dyDescent="0.25">
      <c r="A6260" s="245" t="s">
        <v>1030</v>
      </c>
      <c r="B6260" s="245" t="s">
        <v>1029</v>
      </c>
      <c r="C6260" s="245" t="s">
        <v>1352</v>
      </c>
      <c r="D6260" s="245" t="s">
        <v>1351</v>
      </c>
      <c r="E6260" s="246" t="s">
        <v>44</v>
      </c>
      <c r="F6260" s="245" t="s">
        <v>44</v>
      </c>
      <c r="G6260" s="245" t="s">
        <v>1364</v>
      </c>
      <c r="H6260" s="245" t="s">
        <v>21816</v>
      </c>
      <c r="I6260" s="245" t="s">
        <v>11</v>
      </c>
      <c r="J6260" s="245" t="s">
        <v>569</v>
      </c>
      <c r="K6260" s="246" t="s">
        <v>16280</v>
      </c>
      <c r="L6260" s="245" t="s">
        <v>568</v>
      </c>
    </row>
    <row r="6261" spans="1:12" x14ac:dyDescent="0.25">
      <c r="A6261" s="245" t="s">
        <v>1030</v>
      </c>
      <c r="B6261" s="245" t="s">
        <v>1029</v>
      </c>
      <c r="C6261" s="245" t="s">
        <v>1352</v>
      </c>
      <c r="D6261" s="245" t="s">
        <v>1351</v>
      </c>
      <c r="E6261" s="246" t="s">
        <v>44</v>
      </c>
      <c r="F6261" s="245" t="s">
        <v>44</v>
      </c>
      <c r="G6261" s="245" t="s">
        <v>1363</v>
      </c>
      <c r="H6261" s="245" t="s">
        <v>21817</v>
      </c>
      <c r="I6261" s="245" t="s">
        <v>11</v>
      </c>
      <c r="J6261" s="245" t="s">
        <v>59</v>
      </c>
      <c r="K6261" s="246" t="s">
        <v>15496</v>
      </c>
      <c r="L6261" s="245" t="s">
        <v>568</v>
      </c>
    </row>
    <row r="6262" spans="1:12" x14ac:dyDescent="0.25">
      <c r="A6262" s="245" t="s">
        <v>1030</v>
      </c>
      <c r="B6262" s="245" t="s">
        <v>1029</v>
      </c>
      <c r="C6262" s="245" t="s">
        <v>1352</v>
      </c>
      <c r="D6262" s="245" t="s">
        <v>1351</v>
      </c>
      <c r="E6262" s="246" t="s">
        <v>44</v>
      </c>
      <c r="F6262" s="245" t="s">
        <v>44</v>
      </c>
      <c r="G6262" s="245" t="s">
        <v>1361</v>
      </c>
      <c r="H6262" s="245" t="s">
        <v>21818</v>
      </c>
      <c r="I6262" s="245" t="s">
        <v>11</v>
      </c>
      <c r="J6262" s="245" t="s">
        <v>59</v>
      </c>
      <c r="K6262" s="246" t="s">
        <v>8967</v>
      </c>
      <c r="L6262" s="245" t="s">
        <v>568</v>
      </c>
    </row>
    <row r="6263" spans="1:12" x14ac:dyDescent="0.25">
      <c r="A6263" s="245" t="s">
        <v>1030</v>
      </c>
      <c r="B6263" s="245" t="s">
        <v>1029</v>
      </c>
      <c r="C6263" s="245" t="s">
        <v>1352</v>
      </c>
      <c r="D6263" s="245" t="s">
        <v>1351</v>
      </c>
      <c r="E6263" s="246" t="s">
        <v>44</v>
      </c>
      <c r="F6263" s="245" t="s">
        <v>44</v>
      </c>
      <c r="G6263" s="245" t="s">
        <v>1360</v>
      </c>
      <c r="H6263" s="245" t="s">
        <v>21819</v>
      </c>
      <c r="I6263" s="245" t="s">
        <v>11</v>
      </c>
      <c r="J6263" s="245" t="s">
        <v>59</v>
      </c>
      <c r="K6263" s="246" t="s">
        <v>21820</v>
      </c>
      <c r="L6263" s="245" t="s">
        <v>568</v>
      </c>
    </row>
    <row r="6264" spans="1:12" x14ac:dyDescent="0.25">
      <c r="A6264" s="245" t="s">
        <v>1030</v>
      </c>
      <c r="B6264" s="245" t="s">
        <v>1029</v>
      </c>
      <c r="C6264" s="245" t="s">
        <v>1352</v>
      </c>
      <c r="D6264" s="245" t="s">
        <v>1351</v>
      </c>
      <c r="E6264" s="246" t="s">
        <v>44</v>
      </c>
      <c r="F6264" s="245" t="s">
        <v>44</v>
      </c>
      <c r="G6264" s="245" t="s">
        <v>1359</v>
      </c>
      <c r="H6264" s="245" t="s">
        <v>21821</v>
      </c>
      <c r="I6264" s="245" t="s">
        <v>11</v>
      </c>
      <c r="J6264" s="245" t="s">
        <v>59</v>
      </c>
      <c r="K6264" s="246" t="s">
        <v>15047</v>
      </c>
      <c r="L6264" s="245" t="s">
        <v>568</v>
      </c>
    </row>
    <row r="6265" spans="1:12" x14ac:dyDescent="0.25">
      <c r="A6265" s="245" t="s">
        <v>1030</v>
      </c>
      <c r="B6265" s="245" t="s">
        <v>1029</v>
      </c>
      <c r="C6265" s="245" t="s">
        <v>1352</v>
      </c>
      <c r="D6265" s="245" t="s">
        <v>1351</v>
      </c>
      <c r="E6265" s="246" t="s">
        <v>44</v>
      </c>
      <c r="F6265" s="245" t="s">
        <v>44</v>
      </c>
      <c r="G6265" s="245" t="s">
        <v>1358</v>
      </c>
      <c r="H6265" s="245" t="s">
        <v>21822</v>
      </c>
      <c r="I6265" s="245" t="s">
        <v>11</v>
      </c>
      <c r="J6265" s="245" t="s">
        <v>59</v>
      </c>
      <c r="K6265" s="246" t="s">
        <v>9515</v>
      </c>
      <c r="L6265" s="245" t="s">
        <v>568</v>
      </c>
    </row>
    <row r="6266" spans="1:12" x14ac:dyDescent="0.25">
      <c r="A6266" s="245" t="s">
        <v>1030</v>
      </c>
      <c r="B6266" s="245" t="s">
        <v>1029</v>
      </c>
      <c r="C6266" s="245" t="s">
        <v>1352</v>
      </c>
      <c r="D6266" s="245" t="s">
        <v>1351</v>
      </c>
      <c r="E6266" s="246" t="s">
        <v>44</v>
      </c>
      <c r="F6266" s="245" t="s">
        <v>44</v>
      </c>
      <c r="G6266" s="245" t="s">
        <v>1357</v>
      </c>
      <c r="H6266" s="245" t="s">
        <v>21823</v>
      </c>
      <c r="I6266" s="245" t="s">
        <v>11</v>
      </c>
      <c r="J6266" s="245" t="s">
        <v>59</v>
      </c>
      <c r="K6266" s="246" t="s">
        <v>3557</v>
      </c>
      <c r="L6266" s="245" t="s">
        <v>568</v>
      </c>
    </row>
    <row r="6267" spans="1:12" x14ac:dyDescent="0.25">
      <c r="A6267" s="245" t="s">
        <v>1030</v>
      </c>
      <c r="B6267" s="245" t="s">
        <v>1029</v>
      </c>
      <c r="C6267" s="245" t="s">
        <v>1352</v>
      </c>
      <c r="D6267" s="245" t="s">
        <v>1351</v>
      </c>
      <c r="E6267" s="246" t="s">
        <v>44</v>
      </c>
      <c r="F6267" s="245" t="s">
        <v>44</v>
      </c>
      <c r="G6267" s="245" t="s">
        <v>1356</v>
      </c>
      <c r="H6267" s="245" t="s">
        <v>21824</v>
      </c>
      <c r="I6267" s="245" t="s">
        <v>11</v>
      </c>
      <c r="J6267" s="245" t="s">
        <v>569</v>
      </c>
      <c r="K6267" s="246" t="s">
        <v>8319</v>
      </c>
      <c r="L6267" s="245" t="s">
        <v>568</v>
      </c>
    </row>
    <row r="6268" spans="1:12" x14ac:dyDescent="0.25">
      <c r="A6268" s="245" t="s">
        <v>1030</v>
      </c>
      <c r="B6268" s="245" t="s">
        <v>1029</v>
      </c>
      <c r="C6268" s="245" t="s">
        <v>1352</v>
      </c>
      <c r="D6268" s="245" t="s">
        <v>1351</v>
      </c>
      <c r="E6268" s="246" t="s">
        <v>44</v>
      </c>
      <c r="F6268" s="245" t="s">
        <v>44</v>
      </c>
      <c r="G6268" s="245" t="s">
        <v>1354</v>
      </c>
      <c r="H6268" s="245" t="s">
        <v>21825</v>
      </c>
      <c r="I6268" s="245" t="s">
        <v>11</v>
      </c>
      <c r="J6268" s="245" t="s">
        <v>569</v>
      </c>
      <c r="K6268" s="246" t="s">
        <v>9610</v>
      </c>
      <c r="L6268" s="245" t="s">
        <v>568</v>
      </c>
    </row>
    <row r="6269" spans="1:12" x14ac:dyDescent="0.25">
      <c r="A6269" s="245" t="s">
        <v>1030</v>
      </c>
      <c r="B6269" s="245" t="s">
        <v>1029</v>
      </c>
      <c r="C6269" s="245" t="s">
        <v>1352</v>
      </c>
      <c r="D6269" s="245" t="s">
        <v>1351</v>
      </c>
      <c r="E6269" s="246" t="s">
        <v>44</v>
      </c>
      <c r="F6269" s="245" t="s">
        <v>44</v>
      </c>
      <c r="G6269" s="245" t="s">
        <v>1353</v>
      </c>
      <c r="H6269" s="245" t="s">
        <v>21826</v>
      </c>
      <c r="I6269" s="245" t="s">
        <v>11</v>
      </c>
      <c r="J6269" s="245" t="s">
        <v>59</v>
      </c>
      <c r="K6269" s="246" t="s">
        <v>18205</v>
      </c>
      <c r="L6269" s="245" t="s">
        <v>568</v>
      </c>
    </row>
    <row r="6270" spans="1:12" x14ac:dyDescent="0.25">
      <c r="A6270" s="245" t="s">
        <v>1030</v>
      </c>
      <c r="B6270" s="245" t="s">
        <v>1029</v>
      </c>
      <c r="C6270" s="245" t="s">
        <v>1352</v>
      </c>
      <c r="D6270" s="245" t="s">
        <v>1351</v>
      </c>
      <c r="E6270" s="246" t="s">
        <v>44</v>
      </c>
      <c r="F6270" s="245" t="s">
        <v>44</v>
      </c>
      <c r="G6270" s="245" t="s">
        <v>1350</v>
      </c>
      <c r="H6270" s="245" t="s">
        <v>21827</v>
      </c>
      <c r="I6270" s="245" t="s">
        <v>11</v>
      </c>
      <c r="J6270" s="245" t="s">
        <v>59</v>
      </c>
      <c r="K6270" s="246" t="s">
        <v>8408</v>
      </c>
      <c r="L6270" s="245" t="s">
        <v>568</v>
      </c>
    </row>
    <row r="6271" spans="1:12" x14ac:dyDescent="0.25">
      <c r="A6271" s="245" t="s">
        <v>1030</v>
      </c>
      <c r="B6271" s="245" t="s">
        <v>1029</v>
      </c>
      <c r="C6271" s="245" t="s">
        <v>1352</v>
      </c>
      <c r="D6271" s="245" t="s">
        <v>1351</v>
      </c>
      <c r="E6271" s="246" t="s">
        <v>44</v>
      </c>
      <c r="F6271" s="245" t="s">
        <v>44</v>
      </c>
      <c r="G6271" s="245" t="s">
        <v>21828</v>
      </c>
      <c r="H6271" s="245" t="s">
        <v>21829</v>
      </c>
      <c r="I6271" s="245" t="s">
        <v>11</v>
      </c>
      <c r="J6271" s="245" t="s">
        <v>569</v>
      </c>
      <c r="K6271" s="246" t="s">
        <v>4623</v>
      </c>
      <c r="L6271" s="245" t="s">
        <v>568</v>
      </c>
    </row>
    <row r="6272" spans="1:12" x14ac:dyDescent="0.25">
      <c r="A6272" s="245" t="s">
        <v>1030</v>
      </c>
      <c r="B6272" s="245" t="s">
        <v>1029</v>
      </c>
      <c r="C6272" s="245" t="s">
        <v>1352</v>
      </c>
      <c r="D6272" s="245" t="s">
        <v>1351</v>
      </c>
      <c r="E6272" s="246" t="s">
        <v>44</v>
      </c>
      <c r="F6272" s="245" t="s">
        <v>44</v>
      </c>
      <c r="G6272" s="245" t="s">
        <v>21830</v>
      </c>
      <c r="H6272" s="245" t="s">
        <v>21831</v>
      </c>
      <c r="I6272" s="245" t="s">
        <v>11</v>
      </c>
      <c r="J6272" s="245" t="s">
        <v>569</v>
      </c>
      <c r="K6272" s="246" t="s">
        <v>4623</v>
      </c>
      <c r="L6272" s="245" t="s">
        <v>568</v>
      </c>
    </row>
    <row r="6273" spans="1:12" x14ac:dyDescent="0.25">
      <c r="A6273" s="245" t="s">
        <v>1030</v>
      </c>
      <c r="B6273" s="245" t="s">
        <v>1029</v>
      </c>
      <c r="C6273" s="245" t="s">
        <v>1123</v>
      </c>
      <c r="D6273" s="245" t="s">
        <v>1122</v>
      </c>
      <c r="E6273" s="246" t="s">
        <v>44</v>
      </c>
      <c r="F6273" s="245" t="s">
        <v>44</v>
      </c>
      <c r="G6273" s="245" t="s">
        <v>1349</v>
      </c>
      <c r="H6273" s="245" t="s">
        <v>1348</v>
      </c>
      <c r="I6273" s="245" t="s">
        <v>11</v>
      </c>
      <c r="J6273" s="245" t="s">
        <v>59</v>
      </c>
      <c r="K6273" s="246" t="s">
        <v>9425</v>
      </c>
      <c r="L6273" s="245" t="s">
        <v>568</v>
      </c>
    </row>
    <row r="6274" spans="1:12" x14ac:dyDescent="0.25">
      <c r="A6274" s="245" t="s">
        <v>1030</v>
      </c>
      <c r="B6274" s="245" t="s">
        <v>1029</v>
      </c>
      <c r="C6274" s="245" t="s">
        <v>1123</v>
      </c>
      <c r="D6274" s="245" t="s">
        <v>1122</v>
      </c>
      <c r="E6274" s="246" t="s">
        <v>44</v>
      </c>
      <c r="F6274" s="245" t="s">
        <v>44</v>
      </c>
      <c r="G6274" s="245" t="s">
        <v>1346</v>
      </c>
      <c r="H6274" s="245" t="s">
        <v>1345</v>
      </c>
      <c r="I6274" s="245" t="s">
        <v>11</v>
      </c>
      <c r="J6274" s="245" t="s">
        <v>59</v>
      </c>
      <c r="K6274" s="246" t="s">
        <v>19345</v>
      </c>
      <c r="L6274" s="245" t="s">
        <v>568</v>
      </c>
    </row>
    <row r="6275" spans="1:12" x14ac:dyDescent="0.25">
      <c r="A6275" s="245" t="s">
        <v>1030</v>
      </c>
      <c r="B6275" s="245" t="s">
        <v>1029</v>
      </c>
      <c r="C6275" s="245" t="s">
        <v>1123</v>
      </c>
      <c r="D6275" s="245" t="s">
        <v>1122</v>
      </c>
      <c r="E6275" s="246" t="s">
        <v>44</v>
      </c>
      <c r="F6275" s="245" t="s">
        <v>44</v>
      </c>
      <c r="G6275" s="245" t="s">
        <v>1344</v>
      </c>
      <c r="H6275" s="245" t="s">
        <v>1343</v>
      </c>
      <c r="I6275" s="245" t="s">
        <v>11</v>
      </c>
      <c r="J6275" s="245" t="s">
        <v>59</v>
      </c>
      <c r="K6275" s="246" t="s">
        <v>8270</v>
      </c>
      <c r="L6275" s="245" t="s">
        <v>568</v>
      </c>
    </row>
    <row r="6276" spans="1:12" x14ac:dyDescent="0.25">
      <c r="A6276" s="245" t="s">
        <v>1030</v>
      </c>
      <c r="B6276" s="245" t="s">
        <v>1029</v>
      </c>
      <c r="C6276" s="245" t="s">
        <v>1123</v>
      </c>
      <c r="D6276" s="245" t="s">
        <v>1122</v>
      </c>
      <c r="E6276" s="246" t="s">
        <v>44</v>
      </c>
      <c r="F6276" s="245" t="s">
        <v>44</v>
      </c>
      <c r="G6276" s="245" t="s">
        <v>1342</v>
      </c>
      <c r="H6276" s="245" t="s">
        <v>1341</v>
      </c>
      <c r="I6276" s="245" t="s">
        <v>11</v>
      </c>
      <c r="J6276" s="245" t="s">
        <v>59</v>
      </c>
      <c r="K6276" s="246" t="s">
        <v>9448</v>
      </c>
      <c r="L6276" s="245" t="s">
        <v>568</v>
      </c>
    </row>
    <row r="6277" spans="1:12" x14ac:dyDescent="0.25">
      <c r="A6277" s="245" t="s">
        <v>1030</v>
      </c>
      <c r="B6277" s="245" t="s">
        <v>1029</v>
      </c>
      <c r="C6277" s="245" t="s">
        <v>1123</v>
      </c>
      <c r="D6277" s="245" t="s">
        <v>1122</v>
      </c>
      <c r="E6277" s="246" t="s">
        <v>44</v>
      </c>
      <c r="F6277" s="245" t="s">
        <v>44</v>
      </c>
      <c r="G6277" s="245" t="s">
        <v>1340</v>
      </c>
      <c r="H6277" s="245" t="s">
        <v>1339</v>
      </c>
      <c r="I6277" s="245" t="s">
        <v>11</v>
      </c>
      <c r="J6277" s="245" t="s">
        <v>59</v>
      </c>
      <c r="K6277" s="246" t="s">
        <v>12632</v>
      </c>
      <c r="L6277" s="245" t="s">
        <v>568</v>
      </c>
    </row>
    <row r="6278" spans="1:12" x14ac:dyDescent="0.25">
      <c r="A6278" s="245" t="s">
        <v>1030</v>
      </c>
      <c r="B6278" s="245" t="s">
        <v>1029</v>
      </c>
      <c r="C6278" s="245" t="s">
        <v>1123</v>
      </c>
      <c r="D6278" s="245" t="s">
        <v>1122</v>
      </c>
      <c r="E6278" s="246" t="s">
        <v>44</v>
      </c>
      <c r="F6278" s="245" t="s">
        <v>44</v>
      </c>
      <c r="G6278" s="245" t="s">
        <v>1338</v>
      </c>
      <c r="H6278" s="245" t="s">
        <v>1337</v>
      </c>
      <c r="I6278" s="245" t="s">
        <v>11</v>
      </c>
      <c r="J6278" s="245" t="s">
        <v>59</v>
      </c>
      <c r="K6278" s="246" t="s">
        <v>11882</v>
      </c>
      <c r="L6278" s="245" t="s">
        <v>568</v>
      </c>
    </row>
    <row r="6279" spans="1:12" x14ac:dyDescent="0.25">
      <c r="A6279" s="245" t="s">
        <v>1030</v>
      </c>
      <c r="B6279" s="245" t="s">
        <v>1029</v>
      </c>
      <c r="C6279" s="245" t="s">
        <v>1123</v>
      </c>
      <c r="D6279" s="245" t="s">
        <v>1122</v>
      </c>
      <c r="E6279" s="246" t="s">
        <v>44</v>
      </c>
      <c r="F6279" s="245" t="s">
        <v>44</v>
      </c>
      <c r="G6279" s="245" t="s">
        <v>1336</v>
      </c>
      <c r="H6279" s="245" t="s">
        <v>1335</v>
      </c>
      <c r="I6279" s="245" t="s">
        <v>11</v>
      </c>
      <c r="J6279" s="245" t="s">
        <v>59</v>
      </c>
      <c r="K6279" s="246" t="s">
        <v>4522</v>
      </c>
      <c r="L6279" s="245" t="s">
        <v>568</v>
      </c>
    </row>
    <row r="6280" spans="1:12" x14ac:dyDescent="0.25">
      <c r="A6280" s="245" t="s">
        <v>1030</v>
      </c>
      <c r="B6280" s="245" t="s">
        <v>1029</v>
      </c>
      <c r="C6280" s="245" t="s">
        <v>1123</v>
      </c>
      <c r="D6280" s="245" t="s">
        <v>1122</v>
      </c>
      <c r="E6280" s="246" t="s">
        <v>44</v>
      </c>
      <c r="F6280" s="245" t="s">
        <v>44</v>
      </c>
      <c r="G6280" s="245" t="s">
        <v>1333</v>
      </c>
      <c r="H6280" s="245" t="s">
        <v>1332</v>
      </c>
      <c r="I6280" s="245" t="s">
        <v>11</v>
      </c>
      <c r="J6280" s="245" t="s">
        <v>59</v>
      </c>
      <c r="K6280" s="246" t="s">
        <v>8197</v>
      </c>
      <c r="L6280" s="245" t="s">
        <v>568</v>
      </c>
    </row>
    <row r="6281" spans="1:12" x14ac:dyDescent="0.25">
      <c r="A6281" s="245" t="s">
        <v>1030</v>
      </c>
      <c r="B6281" s="245" t="s">
        <v>1029</v>
      </c>
      <c r="C6281" s="245" t="s">
        <v>1123</v>
      </c>
      <c r="D6281" s="245" t="s">
        <v>1122</v>
      </c>
      <c r="E6281" s="246" t="s">
        <v>44</v>
      </c>
      <c r="F6281" s="245" t="s">
        <v>44</v>
      </c>
      <c r="G6281" s="245" t="s">
        <v>1330</v>
      </c>
      <c r="H6281" s="245" t="s">
        <v>1329</v>
      </c>
      <c r="I6281" s="245" t="s">
        <v>11</v>
      </c>
      <c r="J6281" s="245" t="s">
        <v>59</v>
      </c>
      <c r="K6281" s="246" t="s">
        <v>21832</v>
      </c>
      <c r="L6281" s="245" t="s">
        <v>568</v>
      </c>
    </row>
    <row r="6282" spans="1:12" x14ac:dyDescent="0.25">
      <c r="A6282" s="245" t="s">
        <v>1030</v>
      </c>
      <c r="B6282" s="245" t="s">
        <v>1029</v>
      </c>
      <c r="C6282" s="245" t="s">
        <v>1123</v>
      </c>
      <c r="D6282" s="245" t="s">
        <v>1122</v>
      </c>
      <c r="E6282" s="246" t="s">
        <v>44</v>
      </c>
      <c r="F6282" s="245" t="s">
        <v>44</v>
      </c>
      <c r="G6282" s="245" t="s">
        <v>1328</v>
      </c>
      <c r="H6282" s="245" t="s">
        <v>1327</v>
      </c>
      <c r="I6282" s="245" t="s">
        <v>11</v>
      </c>
      <c r="J6282" s="245" t="s">
        <v>59</v>
      </c>
      <c r="K6282" s="246" t="s">
        <v>10223</v>
      </c>
      <c r="L6282" s="245" t="s">
        <v>568</v>
      </c>
    </row>
    <row r="6283" spans="1:12" x14ac:dyDescent="0.25">
      <c r="A6283" s="245" t="s">
        <v>1030</v>
      </c>
      <c r="B6283" s="245" t="s">
        <v>1029</v>
      </c>
      <c r="C6283" s="245" t="s">
        <v>1123</v>
      </c>
      <c r="D6283" s="245" t="s">
        <v>1122</v>
      </c>
      <c r="E6283" s="246" t="s">
        <v>44</v>
      </c>
      <c r="F6283" s="245" t="s">
        <v>44</v>
      </c>
      <c r="G6283" s="245" t="s">
        <v>1326</v>
      </c>
      <c r="H6283" s="245" t="s">
        <v>1325</v>
      </c>
      <c r="I6283" s="245" t="s">
        <v>11</v>
      </c>
      <c r="J6283" s="245" t="s">
        <v>59</v>
      </c>
      <c r="K6283" s="246" t="s">
        <v>21833</v>
      </c>
      <c r="L6283" s="245" t="s">
        <v>568</v>
      </c>
    </row>
    <row r="6284" spans="1:12" x14ac:dyDescent="0.25">
      <c r="A6284" s="245" t="s">
        <v>1030</v>
      </c>
      <c r="B6284" s="245" t="s">
        <v>1029</v>
      </c>
      <c r="C6284" s="245" t="s">
        <v>1123</v>
      </c>
      <c r="D6284" s="245" t="s">
        <v>1122</v>
      </c>
      <c r="E6284" s="246" t="s">
        <v>44</v>
      </c>
      <c r="F6284" s="245" t="s">
        <v>44</v>
      </c>
      <c r="G6284" s="245" t="s">
        <v>1324</v>
      </c>
      <c r="H6284" s="245" t="s">
        <v>1323</v>
      </c>
      <c r="I6284" s="245" t="s">
        <v>11</v>
      </c>
      <c r="J6284" s="245" t="s">
        <v>59</v>
      </c>
      <c r="K6284" s="246" t="s">
        <v>849</v>
      </c>
      <c r="L6284" s="245" t="s">
        <v>568</v>
      </c>
    </row>
    <row r="6285" spans="1:12" x14ac:dyDescent="0.25">
      <c r="A6285" s="245" t="s">
        <v>1030</v>
      </c>
      <c r="B6285" s="245" t="s">
        <v>1029</v>
      </c>
      <c r="C6285" s="245" t="s">
        <v>1123</v>
      </c>
      <c r="D6285" s="245" t="s">
        <v>1122</v>
      </c>
      <c r="E6285" s="246" t="s">
        <v>44</v>
      </c>
      <c r="F6285" s="245" t="s">
        <v>44</v>
      </c>
      <c r="G6285" s="245" t="s">
        <v>1322</v>
      </c>
      <c r="H6285" s="245" t="s">
        <v>1321</v>
      </c>
      <c r="I6285" s="245" t="s">
        <v>11</v>
      </c>
      <c r="J6285" s="245" t="s">
        <v>59</v>
      </c>
      <c r="K6285" s="246" t="s">
        <v>21834</v>
      </c>
      <c r="L6285" s="245" t="s">
        <v>568</v>
      </c>
    </row>
    <row r="6286" spans="1:12" x14ac:dyDescent="0.25">
      <c r="A6286" s="245" t="s">
        <v>1030</v>
      </c>
      <c r="B6286" s="245" t="s">
        <v>1029</v>
      </c>
      <c r="C6286" s="245" t="s">
        <v>1123</v>
      </c>
      <c r="D6286" s="245" t="s">
        <v>1122</v>
      </c>
      <c r="E6286" s="246" t="s">
        <v>44</v>
      </c>
      <c r="F6286" s="245" t="s">
        <v>44</v>
      </c>
      <c r="G6286" s="245" t="s">
        <v>1320</v>
      </c>
      <c r="H6286" s="245" t="s">
        <v>1319</v>
      </c>
      <c r="I6286" s="245" t="s">
        <v>11</v>
      </c>
      <c r="J6286" s="245" t="s">
        <v>59</v>
      </c>
      <c r="K6286" s="246" t="s">
        <v>11882</v>
      </c>
      <c r="L6286" s="245" t="s">
        <v>568</v>
      </c>
    </row>
    <row r="6287" spans="1:12" x14ac:dyDescent="0.25">
      <c r="A6287" s="245" t="s">
        <v>1030</v>
      </c>
      <c r="B6287" s="245" t="s">
        <v>1029</v>
      </c>
      <c r="C6287" s="245" t="s">
        <v>1123</v>
      </c>
      <c r="D6287" s="245" t="s">
        <v>1122</v>
      </c>
      <c r="E6287" s="246" t="s">
        <v>44</v>
      </c>
      <c r="F6287" s="245" t="s">
        <v>44</v>
      </c>
      <c r="G6287" s="245" t="s">
        <v>1318</v>
      </c>
      <c r="H6287" s="245" t="s">
        <v>1317</v>
      </c>
      <c r="I6287" s="245" t="s">
        <v>11</v>
      </c>
      <c r="J6287" s="245" t="s">
        <v>59</v>
      </c>
      <c r="K6287" s="246" t="s">
        <v>21835</v>
      </c>
      <c r="L6287" s="245" t="s">
        <v>568</v>
      </c>
    </row>
    <row r="6288" spans="1:12" x14ac:dyDescent="0.25">
      <c r="A6288" s="245" t="s">
        <v>1030</v>
      </c>
      <c r="B6288" s="245" t="s">
        <v>1029</v>
      </c>
      <c r="C6288" s="245" t="s">
        <v>1123</v>
      </c>
      <c r="D6288" s="245" t="s">
        <v>1122</v>
      </c>
      <c r="E6288" s="246" t="s">
        <v>44</v>
      </c>
      <c r="F6288" s="245" t="s">
        <v>44</v>
      </c>
      <c r="G6288" s="245" t="s">
        <v>1316</v>
      </c>
      <c r="H6288" s="245" t="s">
        <v>1315</v>
      </c>
      <c r="I6288" s="245" t="s">
        <v>11</v>
      </c>
      <c r="J6288" s="245" t="s">
        <v>59</v>
      </c>
      <c r="K6288" s="246" t="s">
        <v>21836</v>
      </c>
      <c r="L6288" s="245" t="s">
        <v>568</v>
      </c>
    </row>
    <row r="6289" spans="1:12" x14ac:dyDescent="0.25">
      <c r="A6289" s="245" t="s">
        <v>1030</v>
      </c>
      <c r="B6289" s="245" t="s">
        <v>1029</v>
      </c>
      <c r="C6289" s="245" t="s">
        <v>1123</v>
      </c>
      <c r="D6289" s="245" t="s">
        <v>1122</v>
      </c>
      <c r="E6289" s="246" t="s">
        <v>44</v>
      </c>
      <c r="F6289" s="245" t="s">
        <v>44</v>
      </c>
      <c r="G6289" s="245" t="s">
        <v>1314</v>
      </c>
      <c r="H6289" s="245" t="s">
        <v>1313</v>
      </c>
      <c r="I6289" s="245" t="s">
        <v>11</v>
      </c>
      <c r="J6289" s="245" t="s">
        <v>59</v>
      </c>
      <c r="K6289" s="246" t="s">
        <v>9109</v>
      </c>
      <c r="L6289" s="245" t="s">
        <v>568</v>
      </c>
    </row>
    <row r="6290" spans="1:12" x14ac:dyDescent="0.25">
      <c r="A6290" s="245" t="s">
        <v>1030</v>
      </c>
      <c r="B6290" s="245" t="s">
        <v>1029</v>
      </c>
      <c r="C6290" s="245" t="s">
        <v>1123</v>
      </c>
      <c r="D6290" s="245" t="s">
        <v>1122</v>
      </c>
      <c r="E6290" s="246" t="s">
        <v>44</v>
      </c>
      <c r="F6290" s="245" t="s">
        <v>44</v>
      </c>
      <c r="G6290" s="245" t="s">
        <v>1312</v>
      </c>
      <c r="H6290" s="245" t="s">
        <v>1311</v>
      </c>
      <c r="I6290" s="245" t="s">
        <v>11</v>
      </c>
      <c r="J6290" s="245" t="s">
        <v>59</v>
      </c>
      <c r="K6290" s="246" t="s">
        <v>10124</v>
      </c>
      <c r="L6290" s="245" t="s">
        <v>568</v>
      </c>
    </row>
    <row r="6291" spans="1:12" x14ac:dyDescent="0.25">
      <c r="A6291" s="245" t="s">
        <v>1030</v>
      </c>
      <c r="B6291" s="245" t="s">
        <v>1029</v>
      </c>
      <c r="C6291" s="245" t="s">
        <v>1123</v>
      </c>
      <c r="D6291" s="245" t="s">
        <v>1122</v>
      </c>
      <c r="E6291" s="246" t="s">
        <v>44</v>
      </c>
      <c r="F6291" s="245" t="s">
        <v>44</v>
      </c>
      <c r="G6291" s="245" t="s">
        <v>1310</v>
      </c>
      <c r="H6291" s="245" t="s">
        <v>1309</v>
      </c>
      <c r="I6291" s="245" t="s">
        <v>11</v>
      </c>
      <c r="J6291" s="245" t="s">
        <v>59</v>
      </c>
      <c r="K6291" s="246" t="s">
        <v>13314</v>
      </c>
      <c r="L6291" s="245" t="s">
        <v>568</v>
      </c>
    </row>
    <row r="6292" spans="1:12" x14ac:dyDescent="0.25">
      <c r="A6292" s="245" t="s">
        <v>1030</v>
      </c>
      <c r="B6292" s="245" t="s">
        <v>1029</v>
      </c>
      <c r="C6292" s="245" t="s">
        <v>1123</v>
      </c>
      <c r="D6292" s="245" t="s">
        <v>1122</v>
      </c>
      <c r="E6292" s="246" t="s">
        <v>44</v>
      </c>
      <c r="F6292" s="245" t="s">
        <v>44</v>
      </c>
      <c r="G6292" s="245" t="s">
        <v>1308</v>
      </c>
      <c r="H6292" s="245" t="s">
        <v>1307</v>
      </c>
      <c r="I6292" s="245" t="s">
        <v>11</v>
      </c>
      <c r="J6292" s="245" t="s">
        <v>59</v>
      </c>
      <c r="K6292" s="246" t="s">
        <v>8382</v>
      </c>
      <c r="L6292" s="245" t="s">
        <v>568</v>
      </c>
    </row>
    <row r="6293" spans="1:12" x14ac:dyDescent="0.25">
      <c r="A6293" s="245" t="s">
        <v>1030</v>
      </c>
      <c r="B6293" s="245" t="s">
        <v>1029</v>
      </c>
      <c r="C6293" s="245" t="s">
        <v>1123</v>
      </c>
      <c r="D6293" s="245" t="s">
        <v>1122</v>
      </c>
      <c r="E6293" s="246" t="s">
        <v>44</v>
      </c>
      <c r="F6293" s="245" t="s">
        <v>44</v>
      </c>
      <c r="G6293" s="245" t="s">
        <v>1306</v>
      </c>
      <c r="H6293" s="245" t="s">
        <v>1305</v>
      </c>
      <c r="I6293" s="245" t="s">
        <v>11</v>
      </c>
      <c r="J6293" s="245" t="s">
        <v>59</v>
      </c>
      <c r="K6293" s="246" t="s">
        <v>11852</v>
      </c>
      <c r="L6293" s="245" t="s">
        <v>568</v>
      </c>
    </row>
    <row r="6294" spans="1:12" x14ac:dyDescent="0.25">
      <c r="A6294" s="245" t="s">
        <v>1030</v>
      </c>
      <c r="B6294" s="245" t="s">
        <v>1029</v>
      </c>
      <c r="C6294" s="245" t="s">
        <v>1123</v>
      </c>
      <c r="D6294" s="245" t="s">
        <v>1122</v>
      </c>
      <c r="E6294" s="246" t="s">
        <v>44</v>
      </c>
      <c r="F6294" s="245" t="s">
        <v>44</v>
      </c>
      <c r="G6294" s="245" t="s">
        <v>1304</v>
      </c>
      <c r="H6294" s="245" t="s">
        <v>1303</v>
      </c>
      <c r="I6294" s="245" t="s">
        <v>11</v>
      </c>
      <c r="J6294" s="245" t="s">
        <v>59</v>
      </c>
      <c r="K6294" s="246" t="s">
        <v>18023</v>
      </c>
      <c r="L6294" s="245" t="s">
        <v>568</v>
      </c>
    </row>
    <row r="6295" spans="1:12" x14ac:dyDescent="0.25">
      <c r="A6295" s="245" t="s">
        <v>1030</v>
      </c>
      <c r="B6295" s="245" t="s">
        <v>1029</v>
      </c>
      <c r="C6295" s="245" t="s">
        <v>1123</v>
      </c>
      <c r="D6295" s="245" t="s">
        <v>1122</v>
      </c>
      <c r="E6295" s="246" t="s">
        <v>44</v>
      </c>
      <c r="F6295" s="245" t="s">
        <v>44</v>
      </c>
      <c r="G6295" s="245" t="s">
        <v>1302</v>
      </c>
      <c r="H6295" s="245" t="s">
        <v>1301</v>
      </c>
      <c r="I6295" s="245" t="s">
        <v>11</v>
      </c>
      <c r="J6295" s="245" t="s">
        <v>59</v>
      </c>
      <c r="K6295" s="246" t="s">
        <v>19677</v>
      </c>
      <c r="L6295" s="245" t="s">
        <v>568</v>
      </c>
    </row>
    <row r="6296" spans="1:12" x14ac:dyDescent="0.25">
      <c r="A6296" s="245" t="s">
        <v>1030</v>
      </c>
      <c r="B6296" s="245" t="s">
        <v>1029</v>
      </c>
      <c r="C6296" s="245" t="s">
        <v>1123</v>
      </c>
      <c r="D6296" s="245" t="s">
        <v>1122</v>
      </c>
      <c r="E6296" s="246" t="s">
        <v>44</v>
      </c>
      <c r="F6296" s="245" t="s">
        <v>44</v>
      </c>
      <c r="G6296" s="245" t="s">
        <v>1300</v>
      </c>
      <c r="H6296" s="245" t="s">
        <v>1299</v>
      </c>
      <c r="I6296" s="245" t="s">
        <v>11</v>
      </c>
      <c r="J6296" s="245" t="s">
        <v>59</v>
      </c>
      <c r="K6296" s="246" t="s">
        <v>8559</v>
      </c>
      <c r="L6296" s="245" t="s">
        <v>568</v>
      </c>
    </row>
    <row r="6297" spans="1:12" x14ac:dyDescent="0.25">
      <c r="A6297" s="245" t="s">
        <v>1030</v>
      </c>
      <c r="B6297" s="245" t="s">
        <v>1029</v>
      </c>
      <c r="C6297" s="245" t="s">
        <v>1123</v>
      </c>
      <c r="D6297" s="245" t="s">
        <v>1122</v>
      </c>
      <c r="E6297" s="246" t="s">
        <v>44</v>
      </c>
      <c r="F6297" s="245" t="s">
        <v>44</v>
      </c>
      <c r="G6297" s="245" t="s">
        <v>1298</v>
      </c>
      <c r="H6297" s="245" t="s">
        <v>1297</v>
      </c>
      <c r="I6297" s="245" t="s">
        <v>11</v>
      </c>
      <c r="J6297" s="245" t="s">
        <v>59</v>
      </c>
      <c r="K6297" s="246" t="s">
        <v>21837</v>
      </c>
      <c r="L6297" s="245" t="s">
        <v>568</v>
      </c>
    </row>
    <row r="6298" spans="1:12" x14ac:dyDescent="0.25">
      <c r="A6298" s="245" t="s">
        <v>1030</v>
      </c>
      <c r="B6298" s="245" t="s">
        <v>1029</v>
      </c>
      <c r="C6298" s="245" t="s">
        <v>1123</v>
      </c>
      <c r="D6298" s="245" t="s">
        <v>1122</v>
      </c>
      <c r="E6298" s="246" t="s">
        <v>44</v>
      </c>
      <c r="F6298" s="245" t="s">
        <v>44</v>
      </c>
      <c r="G6298" s="245" t="s">
        <v>1295</v>
      </c>
      <c r="H6298" s="245" t="s">
        <v>1294</v>
      </c>
      <c r="I6298" s="245" t="s">
        <v>11</v>
      </c>
      <c r="J6298" s="245" t="s">
        <v>59</v>
      </c>
      <c r="K6298" s="246" t="s">
        <v>12039</v>
      </c>
      <c r="L6298" s="245" t="s">
        <v>568</v>
      </c>
    </row>
    <row r="6299" spans="1:12" x14ac:dyDescent="0.25">
      <c r="A6299" s="245" t="s">
        <v>1030</v>
      </c>
      <c r="B6299" s="245" t="s">
        <v>1029</v>
      </c>
      <c r="C6299" s="245" t="s">
        <v>1123</v>
      </c>
      <c r="D6299" s="245" t="s">
        <v>1122</v>
      </c>
      <c r="E6299" s="246" t="s">
        <v>44</v>
      </c>
      <c r="F6299" s="245" t="s">
        <v>44</v>
      </c>
      <c r="G6299" s="245" t="s">
        <v>1293</v>
      </c>
      <c r="H6299" s="245" t="s">
        <v>1292</v>
      </c>
      <c r="I6299" s="245" t="s">
        <v>11</v>
      </c>
      <c r="J6299" s="245" t="s">
        <v>59</v>
      </c>
      <c r="K6299" s="246" t="s">
        <v>21838</v>
      </c>
      <c r="L6299" s="245" t="s">
        <v>568</v>
      </c>
    </row>
    <row r="6300" spans="1:12" x14ac:dyDescent="0.25">
      <c r="A6300" s="245" t="s">
        <v>1030</v>
      </c>
      <c r="B6300" s="245" t="s">
        <v>1029</v>
      </c>
      <c r="C6300" s="245" t="s">
        <v>1123</v>
      </c>
      <c r="D6300" s="245" t="s">
        <v>1122</v>
      </c>
      <c r="E6300" s="246" t="s">
        <v>44</v>
      </c>
      <c r="F6300" s="245" t="s">
        <v>44</v>
      </c>
      <c r="G6300" s="245" t="s">
        <v>1290</v>
      </c>
      <c r="H6300" s="245" t="s">
        <v>1289</v>
      </c>
      <c r="I6300" s="245" t="s">
        <v>11</v>
      </c>
      <c r="J6300" s="245" t="s">
        <v>59</v>
      </c>
      <c r="K6300" s="246" t="s">
        <v>21839</v>
      </c>
      <c r="L6300" s="245" t="s">
        <v>568</v>
      </c>
    </row>
    <row r="6301" spans="1:12" x14ac:dyDescent="0.25">
      <c r="A6301" s="245" t="s">
        <v>1030</v>
      </c>
      <c r="B6301" s="245" t="s">
        <v>1029</v>
      </c>
      <c r="C6301" s="245" t="s">
        <v>1123</v>
      </c>
      <c r="D6301" s="245" t="s">
        <v>1122</v>
      </c>
      <c r="E6301" s="246" t="s">
        <v>44</v>
      </c>
      <c r="F6301" s="245" t="s">
        <v>44</v>
      </c>
      <c r="G6301" s="245" t="s">
        <v>1288</v>
      </c>
      <c r="H6301" s="245" t="s">
        <v>1287</v>
      </c>
      <c r="I6301" s="245" t="s">
        <v>11</v>
      </c>
      <c r="J6301" s="245" t="s">
        <v>59</v>
      </c>
      <c r="K6301" s="246" t="s">
        <v>14322</v>
      </c>
      <c r="L6301" s="245" t="s">
        <v>568</v>
      </c>
    </row>
    <row r="6302" spans="1:12" x14ac:dyDescent="0.25">
      <c r="A6302" s="245" t="s">
        <v>1030</v>
      </c>
      <c r="B6302" s="245" t="s">
        <v>1029</v>
      </c>
      <c r="C6302" s="245" t="s">
        <v>1123</v>
      </c>
      <c r="D6302" s="245" t="s">
        <v>1122</v>
      </c>
      <c r="E6302" s="246" t="s">
        <v>44</v>
      </c>
      <c r="F6302" s="245" t="s">
        <v>44</v>
      </c>
      <c r="G6302" s="245" t="s">
        <v>1286</v>
      </c>
      <c r="H6302" s="245" t="s">
        <v>1285</v>
      </c>
      <c r="I6302" s="245" t="s">
        <v>11</v>
      </c>
      <c r="J6302" s="245" t="s">
        <v>59</v>
      </c>
      <c r="K6302" s="246" t="s">
        <v>14992</v>
      </c>
      <c r="L6302" s="245" t="s">
        <v>568</v>
      </c>
    </row>
    <row r="6303" spans="1:12" x14ac:dyDescent="0.25">
      <c r="A6303" s="245" t="s">
        <v>1030</v>
      </c>
      <c r="B6303" s="245" t="s">
        <v>1029</v>
      </c>
      <c r="C6303" s="245" t="s">
        <v>1123</v>
      </c>
      <c r="D6303" s="245" t="s">
        <v>1122</v>
      </c>
      <c r="E6303" s="246" t="s">
        <v>44</v>
      </c>
      <c r="F6303" s="245" t="s">
        <v>44</v>
      </c>
      <c r="G6303" s="245" t="s">
        <v>1284</v>
      </c>
      <c r="H6303" s="245" t="s">
        <v>1283</v>
      </c>
      <c r="I6303" s="245" t="s">
        <v>11</v>
      </c>
      <c r="J6303" s="245" t="s">
        <v>59</v>
      </c>
      <c r="K6303" s="246" t="s">
        <v>21840</v>
      </c>
      <c r="L6303" s="245" t="s">
        <v>568</v>
      </c>
    </row>
    <row r="6304" spans="1:12" x14ac:dyDescent="0.25">
      <c r="A6304" s="245" t="s">
        <v>1030</v>
      </c>
      <c r="B6304" s="245" t="s">
        <v>1029</v>
      </c>
      <c r="C6304" s="245" t="s">
        <v>1123</v>
      </c>
      <c r="D6304" s="245" t="s">
        <v>1122</v>
      </c>
      <c r="E6304" s="246" t="s">
        <v>44</v>
      </c>
      <c r="F6304" s="245" t="s">
        <v>44</v>
      </c>
      <c r="G6304" s="245" t="s">
        <v>1282</v>
      </c>
      <c r="H6304" s="245" t="s">
        <v>1281</v>
      </c>
      <c r="I6304" s="245" t="s">
        <v>11</v>
      </c>
      <c r="J6304" s="245" t="s">
        <v>59</v>
      </c>
      <c r="K6304" s="246" t="s">
        <v>9477</v>
      </c>
      <c r="L6304" s="245" t="s">
        <v>568</v>
      </c>
    </row>
    <row r="6305" spans="1:12" x14ac:dyDescent="0.25">
      <c r="A6305" s="245" t="s">
        <v>1030</v>
      </c>
      <c r="B6305" s="245" t="s">
        <v>1029</v>
      </c>
      <c r="C6305" s="245" t="s">
        <v>1123</v>
      </c>
      <c r="D6305" s="245" t="s">
        <v>1122</v>
      </c>
      <c r="E6305" s="246" t="s">
        <v>44</v>
      </c>
      <c r="F6305" s="245" t="s">
        <v>44</v>
      </c>
      <c r="G6305" s="245" t="s">
        <v>1280</v>
      </c>
      <c r="H6305" s="245" t="s">
        <v>1279</v>
      </c>
      <c r="I6305" s="245" t="s">
        <v>11</v>
      </c>
      <c r="J6305" s="245" t="s">
        <v>59</v>
      </c>
      <c r="K6305" s="246" t="s">
        <v>21841</v>
      </c>
      <c r="L6305" s="245" t="s">
        <v>568</v>
      </c>
    </row>
    <row r="6306" spans="1:12" x14ac:dyDescent="0.25">
      <c r="A6306" s="245" t="s">
        <v>1030</v>
      </c>
      <c r="B6306" s="245" t="s">
        <v>1029</v>
      </c>
      <c r="C6306" s="245" t="s">
        <v>1123</v>
      </c>
      <c r="D6306" s="245" t="s">
        <v>1122</v>
      </c>
      <c r="E6306" s="246" t="s">
        <v>44</v>
      </c>
      <c r="F6306" s="245" t="s">
        <v>44</v>
      </c>
      <c r="G6306" s="245" t="s">
        <v>1278</v>
      </c>
      <c r="H6306" s="245" t="s">
        <v>1277</v>
      </c>
      <c r="I6306" s="245" t="s">
        <v>11</v>
      </c>
      <c r="J6306" s="245" t="s">
        <v>59</v>
      </c>
      <c r="K6306" s="246" t="s">
        <v>15135</v>
      </c>
      <c r="L6306" s="245" t="s">
        <v>568</v>
      </c>
    </row>
    <row r="6307" spans="1:12" x14ac:dyDescent="0.25">
      <c r="A6307" s="245" t="s">
        <v>1030</v>
      </c>
      <c r="B6307" s="245" t="s">
        <v>1029</v>
      </c>
      <c r="C6307" s="245" t="s">
        <v>1123</v>
      </c>
      <c r="D6307" s="245" t="s">
        <v>1122</v>
      </c>
      <c r="E6307" s="246" t="s">
        <v>44</v>
      </c>
      <c r="F6307" s="245" t="s">
        <v>44</v>
      </c>
      <c r="G6307" s="245" t="s">
        <v>1276</v>
      </c>
      <c r="H6307" s="245" t="s">
        <v>1275</v>
      </c>
      <c r="I6307" s="245" t="s">
        <v>11</v>
      </c>
      <c r="J6307" s="245" t="s">
        <v>59</v>
      </c>
      <c r="K6307" s="246" t="s">
        <v>21842</v>
      </c>
      <c r="L6307" s="245" t="s">
        <v>568</v>
      </c>
    </row>
    <row r="6308" spans="1:12" x14ac:dyDescent="0.25">
      <c r="A6308" s="245" t="s">
        <v>1030</v>
      </c>
      <c r="B6308" s="245" t="s">
        <v>1029</v>
      </c>
      <c r="C6308" s="245" t="s">
        <v>1123</v>
      </c>
      <c r="D6308" s="245" t="s">
        <v>1122</v>
      </c>
      <c r="E6308" s="246" t="s">
        <v>44</v>
      </c>
      <c r="F6308" s="245" t="s">
        <v>44</v>
      </c>
      <c r="G6308" s="245" t="s">
        <v>1274</v>
      </c>
      <c r="H6308" s="245" t="s">
        <v>1273</v>
      </c>
      <c r="I6308" s="245" t="s">
        <v>11</v>
      </c>
      <c r="J6308" s="245" t="s">
        <v>59</v>
      </c>
      <c r="K6308" s="246" t="s">
        <v>5281</v>
      </c>
      <c r="L6308" s="245" t="s">
        <v>568</v>
      </c>
    </row>
    <row r="6309" spans="1:12" x14ac:dyDescent="0.25">
      <c r="A6309" s="245" t="s">
        <v>1030</v>
      </c>
      <c r="B6309" s="245" t="s">
        <v>1029</v>
      </c>
      <c r="C6309" s="245" t="s">
        <v>1123</v>
      </c>
      <c r="D6309" s="245" t="s">
        <v>1122</v>
      </c>
      <c r="E6309" s="246" t="s">
        <v>44</v>
      </c>
      <c r="F6309" s="245" t="s">
        <v>44</v>
      </c>
      <c r="G6309" s="245" t="s">
        <v>1271</v>
      </c>
      <c r="H6309" s="245" t="s">
        <v>1270</v>
      </c>
      <c r="I6309" s="245" t="s">
        <v>11</v>
      </c>
      <c r="J6309" s="245" t="s">
        <v>59</v>
      </c>
      <c r="K6309" s="246" t="s">
        <v>21843</v>
      </c>
      <c r="L6309" s="245" t="s">
        <v>568</v>
      </c>
    </row>
    <row r="6310" spans="1:12" x14ac:dyDescent="0.25">
      <c r="A6310" s="245" t="s">
        <v>1030</v>
      </c>
      <c r="B6310" s="245" t="s">
        <v>1029</v>
      </c>
      <c r="C6310" s="245" t="s">
        <v>1123</v>
      </c>
      <c r="D6310" s="245" t="s">
        <v>1122</v>
      </c>
      <c r="E6310" s="246" t="s">
        <v>44</v>
      </c>
      <c r="F6310" s="245" t="s">
        <v>44</v>
      </c>
      <c r="G6310" s="245" t="s">
        <v>1269</v>
      </c>
      <c r="H6310" s="245" t="s">
        <v>1268</v>
      </c>
      <c r="I6310" s="245" t="s">
        <v>11</v>
      </c>
      <c r="J6310" s="245" t="s">
        <v>59</v>
      </c>
      <c r="K6310" s="246" t="s">
        <v>8226</v>
      </c>
      <c r="L6310" s="245" t="s">
        <v>568</v>
      </c>
    </row>
    <row r="6311" spans="1:12" x14ac:dyDescent="0.25">
      <c r="A6311" s="245" t="s">
        <v>1030</v>
      </c>
      <c r="B6311" s="245" t="s">
        <v>1029</v>
      </c>
      <c r="C6311" s="245" t="s">
        <v>1123</v>
      </c>
      <c r="D6311" s="245" t="s">
        <v>1122</v>
      </c>
      <c r="E6311" s="246" t="s">
        <v>44</v>
      </c>
      <c r="F6311" s="245" t="s">
        <v>44</v>
      </c>
      <c r="G6311" s="245" t="s">
        <v>1267</v>
      </c>
      <c r="H6311" s="245" t="s">
        <v>1266</v>
      </c>
      <c r="I6311" s="245" t="s">
        <v>11</v>
      </c>
      <c r="J6311" s="245" t="s">
        <v>59</v>
      </c>
      <c r="K6311" s="246" t="s">
        <v>21844</v>
      </c>
      <c r="L6311" s="245" t="s">
        <v>568</v>
      </c>
    </row>
    <row r="6312" spans="1:12" x14ac:dyDescent="0.25">
      <c r="A6312" s="245" t="s">
        <v>1030</v>
      </c>
      <c r="B6312" s="245" t="s">
        <v>1029</v>
      </c>
      <c r="C6312" s="245" t="s">
        <v>1123</v>
      </c>
      <c r="D6312" s="245" t="s">
        <v>1122</v>
      </c>
      <c r="E6312" s="246" t="s">
        <v>44</v>
      </c>
      <c r="F6312" s="245" t="s">
        <v>44</v>
      </c>
      <c r="G6312" s="245" t="s">
        <v>1265</v>
      </c>
      <c r="H6312" s="245" t="s">
        <v>1264</v>
      </c>
      <c r="I6312" s="245" t="s">
        <v>11</v>
      </c>
      <c r="J6312" s="245" t="s">
        <v>59</v>
      </c>
      <c r="K6312" s="246" t="s">
        <v>21845</v>
      </c>
      <c r="L6312" s="245" t="s">
        <v>568</v>
      </c>
    </row>
    <row r="6313" spans="1:12" x14ac:dyDescent="0.25">
      <c r="A6313" s="245" t="s">
        <v>1030</v>
      </c>
      <c r="B6313" s="245" t="s">
        <v>1029</v>
      </c>
      <c r="C6313" s="245" t="s">
        <v>1123</v>
      </c>
      <c r="D6313" s="245" t="s">
        <v>1122</v>
      </c>
      <c r="E6313" s="246" t="s">
        <v>44</v>
      </c>
      <c r="F6313" s="245" t="s">
        <v>44</v>
      </c>
      <c r="G6313" s="245" t="s">
        <v>1263</v>
      </c>
      <c r="H6313" s="245" t="s">
        <v>1262</v>
      </c>
      <c r="I6313" s="245" t="s">
        <v>11</v>
      </c>
      <c r="J6313" s="245" t="s">
        <v>59</v>
      </c>
      <c r="K6313" s="246" t="s">
        <v>19404</v>
      </c>
      <c r="L6313" s="245" t="s">
        <v>568</v>
      </c>
    </row>
    <row r="6314" spans="1:12" x14ac:dyDescent="0.25">
      <c r="A6314" s="245" t="s">
        <v>1030</v>
      </c>
      <c r="B6314" s="245" t="s">
        <v>1029</v>
      </c>
      <c r="C6314" s="245" t="s">
        <v>1123</v>
      </c>
      <c r="D6314" s="245" t="s">
        <v>1122</v>
      </c>
      <c r="E6314" s="246" t="s">
        <v>44</v>
      </c>
      <c r="F6314" s="245" t="s">
        <v>44</v>
      </c>
      <c r="G6314" s="245" t="s">
        <v>1261</v>
      </c>
      <c r="H6314" s="245" t="s">
        <v>1260</v>
      </c>
      <c r="I6314" s="245" t="s">
        <v>11</v>
      </c>
      <c r="J6314" s="245" t="s">
        <v>59</v>
      </c>
      <c r="K6314" s="246" t="s">
        <v>9073</v>
      </c>
      <c r="L6314" s="245" t="s">
        <v>568</v>
      </c>
    </row>
    <row r="6315" spans="1:12" x14ac:dyDescent="0.25">
      <c r="A6315" s="245" t="s">
        <v>1030</v>
      </c>
      <c r="B6315" s="245" t="s">
        <v>1029</v>
      </c>
      <c r="C6315" s="245" t="s">
        <v>1123</v>
      </c>
      <c r="D6315" s="245" t="s">
        <v>1122</v>
      </c>
      <c r="E6315" s="246" t="s">
        <v>44</v>
      </c>
      <c r="F6315" s="245" t="s">
        <v>44</v>
      </c>
      <c r="G6315" s="245" t="s">
        <v>1259</v>
      </c>
      <c r="H6315" s="245" t="s">
        <v>1258</v>
      </c>
      <c r="I6315" s="245" t="s">
        <v>11</v>
      </c>
      <c r="J6315" s="245" t="s">
        <v>59</v>
      </c>
      <c r="K6315" s="246" t="s">
        <v>8931</v>
      </c>
      <c r="L6315" s="245" t="s">
        <v>568</v>
      </c>
    </row>
    <row r="6316" spans="1:12" x14ac:dyDescent="0.25">
      <c r="A6316" s="245" t="s">
        <v>1030</v>
      </c>
      <c r="B6316" s="245" t="s">
        <v>1029</v>
      </c>
      <c r="C6316" s="245" t="s">
        <v>1123</v>
      </c>
      <c r="D6316" s="245" t="s">
        <v>1122</v>
      </c>
      <c r="E6316" s="246" t="s">
        <v>44</v>
      </c>
      <c r="F6316" s="245" t="s">
        <v>44</v>
      </c>
      <c r="G6316" s="245" t="s">
        <v>1257</v>
      </c>
      <c r="H6316" s="245" t="s">
        <v>1256</v>
      </c>
      <c r="I6316" s="245" t="s">
        <v>11</v>
      </c>
      <c r="J6316" s="245" t="s">
        <v>59</v>
      </c>
      <c r="K6316" s="246" t="s">
        <v>1272</v>
      </c>
      <c r="L6316" s="245" t="s">
        <v>568</v>
      </c>
    </row>
    <row r="6317" spans="1:12" x14ac:dyDescent="0.25">
      <c r="A6317" s="245" t="s">
        <v>1030</v>
      </c>
      <c r="B6317" s="245" t="s">
        <v>1029</v>
      </c>
      <c r="C6317" s="245" t="s">
        <v>1123</v>
      </c>
      <c r="D6317" s="245" t="s">
        <v>1122</v>
      </c>
      <c r="E6317" s="246" t="s">
        <v>44</v>
      </c>
      <c r="F6317" s="245" t="s">
        <v>44</v>
      </c>
      <c r="G6317" s="245" t="s">
        <v>1255</v>
      </c>
      <c r="H6317" s="245" t="s">
        <v>1254</v>
      </c>
      <c r="I6317" s="245" t="s">
        <v>11</v>
      </c>
      <c r="J6317" s="245" t="s">
        <v>59</v>
      </c>
      <c r="K6317" s="246" t="s">
        <v>15194</v>
      </c>
      <c r="L6317" s="245" t="s">
        <v>568</v>
      </c>
    </row>
    <row r="6318" spans="1:12" x14ac:dyDescent="0.25">
      <c r="A6318" s="245" t="s">
        <v>1030</v>
      </c>
      <c r="B6318" s="245" t="s">
        <v>1029</v>
      </c>
      <c r="C6318" s="245" t="s">
        <v>1123</v>
      </c>
      <c r="D6318" s="245" t="s">
        <v>1122</v>
      </c>
      <c r="E6318" s="246" t="s">
        <v>44</v>
      </c>
      <c r="F6318" s="245" t="s">
        <v>44</v>
      </c>
      <c r="G6318" s="245" t="s">
        <v>1253</v>
      </c>
      <c r="H6318" s="245" t="s">
        <v>1252</v>
      </c>
      <c r="I6318" s="245" t="s">
        <v>11</v>
      </c>
      <c r="J6318" s="245" t="s">
        <v>59</v>
      </c>
      <c r="K6318" s="246" t="s">
        <v>21846</v>
      </c>
      <c r="L6318" s="245" t="s">
        <v>568</v>
      </c>
    </row>
    <row r="6319" spans="1:12" x14ac:dyDescent="0.25">
      <c r="A6319" s="245" t="s">
        <v>1030</v>
      </c>
      <c r="B6319" s="245" t="s">
        <v>1029</v>
      </c>
      <c r="C6319" s="245" t="s">
        <v>1123</v>
      </c>
      <c r="D6319" s="245" t="s">
        <v>1122</v>
      </c>
      <c r="E6319" s="246" t="s">
        <v>44</v>
      </c>
      <c r="F6319" s="245" t="s">
        <v>44</v>
      </c>
      <c r="G6319" s="245" t="s">
        <v>1251</v>
      </c>
      <c r="H6319" s="245" t="s">
        <v>1250</v>
      </c>
      <c r="I6319" s="245" t="s">
        <v>11</v>
      </c>
      <c r="J6319" s="245" t="s">
        <v>59</v>
      </c>
      <c r="K6319" s="246" t="s">
        <v>11875</v>
      </c>
      <c r="L6319" s="245" t="s">
        <v>568</v>
      </c>
    </row>
    <row r="6320" spans="1:12" x14ac:dyDescent="0.25">
      <c r="A6320" s="245" t="s">
        <v>1030</v>
      </c>
      <c r="B6320" s="245" t="s">
        <v>1029</v>
      </c>
      <c r="C6320" s="245" t="s">
        <v>1123</v>
      </c>
      <c r="D6320" s="245" t="s">
        <v>1122</v>
      </c>
      <c r="E6320" s="246" t="s">
        <v>44</v>
      </c>
      <c r="F6320" s="245" t="s">
        <v>44</v>
      </c>
      <c r="G6320" s="245" t="s">
        <v>1249</v>
      </c>
      <c r="H6320" s="245" t="s">
        <v>1248</v>
      </c>
      <c r="I6320" s="245" t="s">
        <v>11</v>
      </c>
      <c r="J6320" s="245" t="s">
        <v>59</v>
      </c>
      <c r="K6320" s="246" t="s">
        <v>15391</v>
      </c>
      <c r="L6320" s="245" t="s">
        <v>568</v>
      </c>
    </row>
    <row r="6321" spans="1:12" x14ac:dyDescent="0.25">
      <c r="A6321" s="245" t="s">
        <v>1030</v>
      </c>
      <c r="B6321" s="245" t="s">
        <v>1029</v>
      </c>
      <c r="C6321" s="245" t="s">
        <v>1123</v>
      </c>
      <c r="D6321" s="245" t="s">
        <v>1122</v>
      </c>
      <c r="E6321" s="246" t="s">
        <v>44</v>
      </c>
      <c r="F6321" s="245" t="s">
        <v>44</v>
      </c>
      <c r="G6321" s="245" t="s">
        <v>1247</v>
      </c>
      <c r="H6321" s="245" t="s">
        <v>1246</v>
      </c>
      <c r="I6321" s="245" t="s">
        <v>11</v>
      </c>
      <c r="J6321" s="245" t="s">
        <v>59</v>
      </c>
      <c r="K6321" s="246" t="s">
        <v>2473</v>
      </c>
      <c r="L6321" s="245" t="s">
        <v>568</v>
      </c>
    </row>
    <row r="6322" spans="1:12" x14ac:dyDescent="0.25">
      <c r="A6322" s="245" t="s">
        <v>1030</v>
      </c>
      <c r="B6322" s="245" t="s">
        <v>1029</v>
      </c>
      <c r="C6322" s="245" t="s">
        <v>1123</v>
      </c>
      <c r="D6322" s="245" t="s">
        <v>1122</v>
      </c>
      <c r="E6322" s="246" t="s">
        <v>44</v>
      </c>
      <c r="F6322" s="245" t="s">
        <v>44</v>
      </c>
      <c r="G6322" s="245" t="s">
        <v>1244</v>
      </c>
      <c r="H6322" s="245" t="s">
        <v>1243</v>
      </c>
      <c r="I6322" s="245" t="s">
        <v>11</v>
      </c>
      <c r="J6322" s="245" t="s">
        <v>59</v>
      </c>
      <c r="K6322" s="246" t="s">
        <v>21847</v>
      </c>
      <c r="L6322" s="245" t="s">
        <v>568</v>
      </c>
    </row>
    <row r="6323" spans="1:12" x14ac:dyDescent="0.25">
      <c r="A6323" s="245" t="s">
        <v>1030</v>
      </c>
      <c r="B6323" s="245" t="s">
        <v>1029</v>
      </c>
      <c r="C6323" s="245" t="s">
        <v>1123</v>
      </c>
      <c r="D6323" s="245" t="s">
        <v>1122</v>
      </c>
      <c r="E6323" s="246" t="s">
        <v>44</v>
      </c>
      <c r="F6323" s="245" t="s">
        <v>44</v>
      </c>
      <c r="G6323" s="245" t="s">
        <v>1242</v>
      </c>
      <c r="H6323" s="245" t="s">
        <v>1241</v>
      </c>
      <c r="I6323" s="245" t="s">
        <v>11</v>
      </c>
      <c r="J6323" s="245" t="s">
        <v>59</v>
      </c>
      <c r="K6323" s="246" t="s">
        <v>7150</v>
      </c>
      <c r="L6323" s="245" t="s">
        <v>568</v>
      </c>
    </row>
    <row r="6324" spans="1:12" x14ac:dyDescent="0.25">
      <c r="A6324" s="245" t="s">
        <v>1030</v>
      </c>
      <c r="B6324" s="245" t="s">
        <v>1029</v>
      </c>
      <c r="C6324" s="245" t="s">
        <v>1123</v>
      </c>
      <c r="D6324" s="245" t="s">
        <v>1122</v>
      </c>
      <c r="E6324" s="246" t="s">
        <v>44</v>
      </c>
      <c r="F6324" s="245" t="s">
        <v>44</v>
      </c>
      <c r="G6324" s="245" t="s">
        <v>1240</v>
      </c>
      <c r="H6324" s="245" t="s">
        <v>1239</v>
      </c>
      <c r="I6324" s="245" t="s">
        <v>11</v>
      </c>
      <c r="J6324" s="245" t="s">
        <v>59</v>
      </c>
      <c r="K6324" s="246" t="s">
        <v>8574</v>
      </c>
      <c r="L6324" s="245" t="s">
        <v>568</v>
      </c>
    </row>
    <row r="6325" spans="1:12" x14ac:dyDescent="0.25">
      <c r="A6325" s="245" t="s">
        <v>1030</v>
      </c>
      <c r="B6325" s="245" t="s">
        <v>1029</v>
      </c>
      <c r="C6325" s="245" t="s">
        <v>1123</v>
      </c>
      <c r="D6325" s="245" t="s">
        <v>1122</v>
      </c>
      <c r="E6325" s="246" t="s">
        <v>44</v>
      </c>
      <c r="F6325" s="245" t="s">
        <v>44</v>
      </c>
      <c r="G6325" s="245" t="s">
        <v>1238</v>
      </c>
      <c r="H6325" s="245" t="s">
        <v>1237</v>
      </c>
      <c r="I6325" s="245" t="s">
        <v>11</v>
      </c>
      <c r="J6325" s="245" t="s">
        <v>59</v>
      </c>
      <c r="K6325" s="246" t="s">
        <v>10486</v>
      </c>
      <c r="L6325" s="245" t="s">
        <v>568</v>
      </c>
    </row>
    <row r="6326" spans="1:12" x14ac:dyDescent="0.25">
      <c r="A6326" s="245" t="s">
        <v>1030</v>
      </c>
      <c r="B6326" s="245" t="s">
        <v>1029</v>
      </c>
      <c r="C6326" s="245" t="s">
        <v>1123</v>
      </c>
      <c r="D6326" s="245" t="s">
        <v>1122</v>
      </c>
      <c r="E6326" s="246" t="s">
        <v>44</v>
      </c>
      <c r="F6326" s="245" t="s">
        <v>44</v>
      </c>
      <c r="G6326" s="245" t="s">
        <v>1236</v>
      </c>
      <c r="H6326" s="245" t="s">
        <v>1235</v>
      </c>
      <c r="I6326" s="245" t="s">
        <v>11</v>
      </c>
      <c r="J6326" s="245" t="s">
        <v>59</v>
      </c>
      <c r="K6326" s="246" t="s">
        <v>21848</v>
      </c>
      <c r="L6326" s="245" t="s">
        <v>568</v>
      </c>
    </row>
    <row r="6327" spans="1:12" x14ac:dyDescent="0.25">
      <c r="A6327" s="245" t="s">
        <v>1030</v>
      </c>
      <c r="B6327" s="245" t="s">
        <v>1029</v>
      </c>
      <c r="C6327" s="245" t="s">
        <v>1123</v>
      </c>
      <c r="D6327" s="245" t="s">
        <v>1122</v>
      </c>
      <c r="E6327" s="246" t="s">
        <v>44</v>
      </c>
      <c r="F6327" s="245" t="s">
        <v>44</v>
      </c>
      <c r="G6327" s="245" t="s">
        <v>1234</v>
      </c>
      <c r="H6327" s="245" t="s">
        <v>1233</v>
      </c>
      <c r="I6327" s="245" t="s">
        <v>11</v>
      </c>
      <c r="J6327" s="245" t="s">
        <v>59</v>
      </c>
      <c r="K6327" s="246" t="s">
        <v>21849</v>
      </c>
      <c r="L6327" s="245" t="s">
        <v>568</v>
      </c>
    </row>
    <row r="6328" spans="1:12" x14ac:dyDescent="0.25">
      <c r="A6328" s="245" t="s">
        <v>1030</v>
      </c>
      <c r="B6328" s="245" t="s">
        <v>1029</v>
      </c>
      <c r="C6328" s="245" t="s">
        <v>1123</v>
      </c>
      <c r="D6328" s="245" t="s">
        <v>1122</v>
      </c>
      <c r="E6328" s="246" t="s">
        <v>44</v>
      </c>
      <c r="F6328" s="245" t="s">
        <v>44</v>
      </c>
      <c r="G6328" s="245" t="s">
        <v>1232</v>
      </c>
      <c r="H6328" s="245" t="s">
        <v>1231</v>
      </c>
      <c r="I6328" s="245" t="s">
        <v>11</v>
      </c>
      <c r="J6328" s="245" t="s">
        <v>59</v>
      </c>
      <c r="K6328" s="246" t="s">
        <v>19415</v>
      </c>
      <c r="L6328" s="245" t="s">
        <v>568</v>
      </c>
    </row>
    <row r="6329" spans="1:12" x14ac:dyDescent="0.25">
      <c r="A6329" s="245" t="s">
        <v>1030</v>
      </c>
      <c r="B6329" s="245" t="s">
        <v>1029</v>
      </c>
      <c r="C6329" s="245" t="s">
        <v>1123</v>
      </c>
      <c r="D6329" s="245" t="s">
        <v>1122</v>
      </c>
      <c r="E6329" s="246" t="s">
        <v>44</v>
      </c>
      <c r="F6329" s="245" t="s">
        <v>44</v>
      </c>
      <c r="G6329" s="245" t="s">
        <v>1230</v>
      </c>
      <c r="H6329" s="245" t="s">
        <v>21850</v>
      </c>
      <c r="I6329" s="245" t="s">
        <v>11</v>
      </c>
      <c r="J6329" s="245" t="s">
        <v>59</v>
      </c>
      <c r="K6329" s="246" t="s">
        <v>21851</v>
      </c>
      <c r="L6329" s="245" t="s">
        <v>568</v>
      </c>
    </row>
    <row r="6330" spans="1:12" x14ac:dyDescent="0.25">
      <c r="A6330" s="245" t="s">
        <v>1030</v>
      </c>
      <c r="B6330" s="245" t="s">
        <v>1029</v>
      </c>
      <c r="C6330" s="245" t="s">
        <v>1123</v>
      </c>
      <c r="D6330" s="245" t="s">
        <v>1122</v>
      </c>
      <c r="E6330" s="246" t="s">
        <v>44</v>
      </c>
      <c r="F6330" s="245" t="s">
        <v>44</v>
      </c>
      <c r="G6330" s="245" t="s">
        <v>1229</v>
      </c>
      <c r="H6330" s="245" t="s">
        <v>21852</v>
      </c>
      <c r="I6330" s="245" t="s">
        <v>11</v>
      </c>
      <c r="J6330" s="245" t="s">
        <v>59</v>
      </c>
      <c r="K6330" s="246" t="s">
        <v>21853</v>
      </c>
      <c r="L6330" s="245" t="s">
        <v>568</v>
      </c>
    </row>
    <row r="6331" spans="1:12" x14ac:dyDescent="0.25">
      <c r="A6331" s="245" t="s">
        <v>1030</v>
      </c>
      <c r="B6331" s="245" t="s">
        <v>1029</v>
      </c>
      <c r="C6331" s="245" t="s">
        <v>1123</v>
      </c>
      <c r="D6331" s="245" t="s">
        <v>1122</v>
      </c>
      <c r="E6331" s="246" t="s">
        <v>44</v>
      </c>
      <c r="F6331" s="245" t="s">
        <v>44</v>
      </c>
      <c r="G6331" s="245" t="s">
        <v>1228</v>
      </c>
      <c r="H6331" s="245" t="s">
        <v>21854</v>
      </c>
      <c r="I6331" s="245" t="s">
        <v>11</v>
      </c>
      <c r="J6331" s="245" t="s">
        <v>59</v>
      </c>
      <c r="K6331" s="246" t="s">
        <v>21855</v>
      </c>
      <c r="L6331" s="245" t="s">
        <v>568</v>
      </c>
    </row>
    <row r="6332" spans="1:12" x14ac:dyDescent="0.25">
      <c r="A6332" s="245" t="s">
        <v>1030</v>
      </c>
      <c r="B6332" s="245" t="s">
        <v>1029</v>
      </c>
      <c r="C6332" s="245" t="s">
        <v>1123</v>
      </c>
      <c r="D6332" s="245" t="s">
        <v>1122</v>
      </c>
      <c r="E6332" s="246" t="s">
        <v>44</v>
      </c>
      <c r="F6332" s="245" t="s">
        <v>44</v>
      </c>
      <c r="G6332" s="245" t="s">
        <v>1227</v>
      </c>
      <c r="H6332" s="245" t="s">
        <v>21856</v>
      </c>
      <c r="I6332" s="245" t="s">
        <v>11</v>
      </c>
      <c r="J6332" s="245" t="s">
        <v>59</v>
      </c>
      <c r="K6332" s="246" t="s">
        <v>15166</v>
      </c>
      <c r="L6332" s="245" t="s">
        <v>568</v>
      </c>
    </row>
    <row r="6333" spans="1:12" x14ac:dyDescent="0.25">
      <c r="A6333" s="245" t="s">
        <v>1030</v>
      </c>
      <c r="B6333" s="245" t="s">
        <v>1029</v>
      </c>
      <c r="C6333" s="245" t="s">
        <v>1123</v>
      </c>
      <c r="D6333" s="245" t="s">
        <v>1122</v>
      </c>
      <c r="E6333" s="246" t="s">
        <v>44</v>
      </c>
      <c r="F6333" s="245" t="s">
        <v>44</v>
      </c>
      <c r="G6333" s="245" t="s">
        <v>1226</v>
      </c>
      <c r="H6333" s="245" t="s">
        <v>21857</v>
      </c>
      <c r="I6333" s="245" t="s">
        <v>11</v>
      </c>
      <c r="J6333" s="245" t="s">
        <v>59</v>
      </c>
      <c r="K6333" s="246" t="s">
        <v>21858</v>
      </c>
      <c r="L6333" s="245" t="s">
        <v>568</v>
      </c>
    </row>
    <row r="6334" spans="1:12" x14ac:dyDescent="0.25">
      <c r="A6334" s="245" t="s">
        <v>1030</v>
      </c>
      <c r="B6334" s="245" t="s">
        <v>1029</v>
      </c>
      <c r="C6334" s="245" t="s">
        <v>1123</v>
      </c>
      <c r="D6334" s="245" t="s">
        <v>1122</v>
      </c>
      <c r="E6334" s="246" t="s">
        <v>44</v>
      </c>
      <c r="F6334" s="245" t="s">
        <v>44</v>
      </c>
      <c r="G6334" s="245" t="s">
        <v>1225</v>
      </c>
      <c r="H6334" s="245" t="s">
        <v>21859</v>
      </c>
      <c r="I6334" s="245" t="s">
        <v>11</v>
      </c>
      <c r="J6334" s="245" t="s">
        <v>59</v>
      </c>
      <c r="K6334" s="246" t="s">
        <v>15414</v>
      </c>
      <c r="L6334" s="245" t="s">
        <v>568</v>
      </c>
    </row>
    <row r="6335" spans="1:12" x14ac:dyDescent="0.25">
      <c r="A6335" s="245" t="s">
        <v>1030</v>
      </c>
      <c r="B6335" s="245" t="s">
        <v>1029</v>
      </c>
      <c r="C6335" s="245" t="s">
        <v>1123</v>
      </c>
      <c r="D6335" s="245" t="s">
        <v>1122</v>
      </c>
      <c r="E6335" s="246" t="s">
        <v>44</v>
      </c>
      <c r="F6335" s="245" t="s">
        <v>44</v>
      </c>
      <c r="G6335" s="245" t="s">
        <v>1224</v>
      </c>
      <c r="H6335" s="245" t="s">
        <v>21860</v>
      </c>
      <c r="I6335" s="245" t="s">
        <v>11</v>
      </c>
      <c r="J6335" s="245" t="s">
        <v>59</v>
      </c>
      <c r="K6335" s="246" t="s">
        <v>16616</v>
      </c>
      <c r="L6335" s="245" t="s">
        <v>568</v>
      </c>
    </row>
    <row r="6336" spans="1:12" x14ac:dyDescent="0.25">
      <c r="A6336" s="245" t="s">
        <v>1030</v>
      </c>
      <c r="B6336" s="245" t="s">
        <v>1029</v>
      </c>
      <c r="C6336" s="245" t="s">
        <v>1123</v>
      </c>
      <c r="D6336" s="245" t="s">
        <v>1122</v>
      </c>
      <c r="E6336" s="246" t="s">
        <v>44</v>
      </c>
      <c r="F6336" s="245" t="s">
        <v>44</v>
      </c>
      <c r="G6336" s="245" t="s">
        <v>1223</v>
      </c>
      <c r="H6336" s="245" t="s">
        <v>21861</v>
      </c>
      <c r="I6336" s="245" t="s">
        <v>11</v>
      </c>
      <c r="J6336" s="245" t="s">
        <v>59</v>
      </c>
      <c r="K6336" s="246" t="s">
        <v>14167</v>
      </c>
      <c r="L6336" s="245" t="s">
        <v>568</v>
      </c>
    </row>
    <row r="6337" spans="1:12" x14ac:dyDescent="0.25">
      <c r="A6337" s="245" t="s">
        <v>1030</v>
      </c>
      <c r="B6337" s="245" t="s">
        <v>1029</v>
      </c>
      <c r="C6337" s="245" t="s">
        <v>1123</v>
      </c>
      <c r="D6337" s="245" t="s">
        <v>1122</v>
      </c>
      <c r="E6337" s="246" t="s">
        <v>44</v>
      </c>
      <c r="F6337" s="245" t="s">
        <v>44</v>
      </c>
      <c r="G6337" s="245" t="s">
        <v>1222</v>
      </c>
      <c r="H6337" s="245" t="s">
        <v>21862</v>
      </c>
      <c r="I6337" s="245" t="s">
        <v>11</v>
      </c>
      <c r="J6337" s="245" t="s">
        <v>59</v>
      </c>
      <c r="K6337" s="246" t="s">
        <v>15416</v>
      </c>
      <c r="L6337" s="245" t="s">
        <v>568</v>
      </c>
    </row>
    <row r="6338" spans="1:12" x14ac:dyDescent="0.25">
      <c r="A6338" s="245" t="s">
        <v>1030</v>
      </c>
      <c r="B6338" s="245" t="s">
        <v>1029</v>
      </c>
      <c r="C6338" s="245" t="s">
        <v>1123</v>
      </c>
      <c r="D6338" s="245" t="s">
        <v>1122</v>
      </c>
      <c r="E6338" s="246" t="s">
        <v>44</v>
      </c>
      <c r="F6338" s="245" t="s">
        <v>44</v>
      </c>
      <c r="G6338" s="245" t="s">
        <v>1221</v>
      </c>
      <c r="H6338" s="245" t="s">
        <v>21863</v>
      </c>
      <c r="I6338" s="245" t="s">
        <v>11</v>
      </c>
      <c r="J6338" s="245" t="s">
        <v>59</v>
      </c>
      <c r="K6338" s="246" t="s">
        <v>15362</v>
      </c>
      <c r="L6338" s="245" t="s">
        <v>568</v>
      </c>
    </row>
    <row r="6339" spans="1:12" x14ac:dyDescent="0.25">
      <c r="A6339" s="245" t="s">
        <v>1030</v>
      </c>
      <c r="B6339" s="245" t="s">
        <v>1029</v>
      </c>
      <c r="C6339" s="245" t="s">
        <v>1123</v>
      </c>
      <c r="D6339" s="245" t="s">
        <v>1122</v>
      </c>
      <c r="E6339" s="246" t="s">
        <v>44</v>
      </c>
      <c r="F6339" s="245" t="s">
        <v>44</v>
      </c>
      <c r="G6339" s="245" t="s">
        <v>1220</v>
      </c>
      <c r="H6339" s="245" t="s">
        <v>1219</v>
      </c>
      <c r="I6339" s="245" t="s">
        <v>11</v>
      </c>
      <c r="J6339" s="245" t="s">
        <v>59</v>
      </c>
      <c r="K6339" s="246" t="s">
        <v>13297</v>
      </c>
      <c r="L6339" s="245" t="s">
        <v>568</v>
      </c>
    </row>
    <row r="6340" spans="1:12" x14ac:dyDescent="0.25">
      <c r="A6340" s="245" t="s">
        <v>1030</v>
      </c>
      <c r="B6340" s="245" t="s">
        <v>1029</v>
      </c>
      <c r="C6340" s="245" t="s">
        <v>1123</v>
      </c>
      <c r="D6340" s="245" t="s">
        <v>1122</v>
      </c>
      <c r="E6340" s="246" t="s">
        <v>44</v>
      </c>
      <c r="F6340" s="245" t="s">
        <v>44</v>
      </c>
      <c r="G6340" s="245" t="s">
        <v>1218</v>
      </c>
      <c r="H6340" s="245" t="s">
        <v>21864</v>
      </c>
      <c r="I6340" s="245" t="s">
        <v>11</v>
      </c>
      <c r="J6340" s="245" t="s">
        <v>59</v>
      </c>
      <c r="K6340" s="246" t="s">
        <v>15238</v>
      </c>
      <c r="L6340" s="245" t="s">
        <v>568</v>
      </c>
    </row>
    <row r="6341" spans="1:12" x14ac:dyDescent="0.25">
      <c r="A6341" s="245" t="s">
        <v>1030</v>
      </c>
      <c r="B6341" s="245" t="s">
        <v>1029</v>
      </c>
      <c r="C6341" s="245" t="s">
        <v>1123</v>
      </c>
      <c r="D6341" s="245" t="s">
        <v>1122</v>
      </c>
      <c r="E6341" s="246" t="s">
        <v>44</v>
      </c>
      <c r="F6341" s="245" t="s">
        <v>44</v>
      </c>
      <c r="G6341" s="245" t="s">
        <v>1217</v>
      </c>
      <c r="H6341" s="245" t="s">
        <v>21865</v>
      </c>
      <c r="I6341" s="245" t="s">
        <v>11</v>
      </c>
      <c r="J6341" s="245" t="s">
        <v>59</v>
      </c>
      <c r="K6341" s="246" t="s">
        <v>21866</v>
      </c>
      <c r="L6341" s="245" t="s">
        <v>568</v>
      </c>
    </row>
    <row r="6342" spans="1:12" x14ac:dyDescent="0.25">
      <c r="A6342" s="245" t="s">
        <v>1030</v>
      </c>
      <c r="B6342" s="245" t="s">
        <v>1029</v>
      </c>
      <c r="C6342" s="245" t="s">
        <v>1123</v>
      </c>
      <c r="D6342" s="245" t="s">
        <v>1122</v>
      </c>
      <c r="E6342" s="246" t="s">
        <v>44</v>
      </c>
      <c r="F6342" s="245" t="s">
        <v>44</v>
      </c>
      <c r="G6342" s="245" t="s">
        <v>1216</v>
      </c>
      <c r="H6342" s="245" t="s">
        <v>21867</v>
      </c>
      <c r="I6342" s="245" t="s">
        <v>11</v>
      </c>
      <c r="J6342" s="245" t="s">
        <v>59</v>
      </c>
      <c r="K6342" s="246" t="s">
        <v>21868</v>
      </c>
      <c r="L6342" s="245" t="s">
        <v>568</v>
      </c>
    </row>
    <row r="6343" spans="1:12" x14ac:dyDescent="0.25">
      <c r="A6343" s="245" t="s">
        <v>1030</v>
      </c>
      <c r="B6343" s="245" t="s">
        <v>1029</v>
      </c>
      <c r="C6343" s="245" t="s">
        <v>1123</v>
      </c>
      <c r="D6343" s="245" t="s">
        <v>1122</v>
      </c>
      <c r="E6343" s="246" t="s">
        <v>44</v>
      </c>
      <c r="F6343" s="245" t="s">
        <v>44</v>
      </c>
      <c r="G6343" s="245" t="s">
        <v>1215</v>
      </c>
      <c r="H6343" s="245" t="s">
        <v>21869</v>
      </c>
      <c r="I6343" s="245" t="s">
        <v>11</v>
      </c>
      <c r="J6343" s="245" t="s">
        <v>59</v>
      </c>
      <c r="K6343" s="246" t="s">
        <v>21870</v>
      </c>
      <c r="L6343" s="245" t="s">
        <v>568</v>
      </c>
    </row>
    <row r="6344" spans="1:12" x14ac:dyDescent="0.25">
      <c r="A6344" s="245" t="s">
        <v>1030</v>
      </c>
      <c r="B6344" s="245" t="s">
        <v>1029</v>
      </c>
      <c r="C6344" s="245" t="s">
        <v>1123</v>
      </c>
      <c r="D6344" s="245" t="s">
        <v>1122</v>
      </c>
      <c r="E6344" s="246" t="s">
        <v>44</v>
      </c>
      <c r="F6344" s="245" t="s">
        <v>44</v>
      </c>
      <c r="G6344" s="245" t="s">
        <v>1214</v>
      </c>
      <c r="H6344" s="245" t="s">
        <v>21871</v>
      </c>
      <c r="I6344" s="245" t="s">
        <v>11</v>
      </c>
      <c r="J6344" s="245" t="s">
        <v>59</v>
      </c>
      <c r="K6344" s="246" t="s">
        <v>21872</v>
      </c>
      <c r="L6344" s="245" t="s">
        <v>568</v>
      </c>
    </row>
    <row r="6345" spans="1:12" x14ac:dyDescent="0.25">
      <c r="A6345" s="245" t="s">
        <v>1030</v>
      </c>
      <c r="B6345" s="245" t="s">
        <v>1029</v>
      </c>
      <c r="C6345" s="245" t="s">
        <v>1123</v>
      </c>
      <c r="D6345" s="245" t="s">
        <v>1122</v>
      </c>
      <c r="E6345" s="246" t="s">
        <v>44</v>
      </c>
      <c r="F6345" s="245" t="s">
        <v>44</v>
      </c>
      <c r="G6345" s="245" t="s">
        <v>1213</v>
      </c>
      <c r="H6345" s="245" t="s">
        <v>21873</v>
      </c>
      <c r="I6345" s="245" t="s">
        <v>11</v>
      </c>
      <c r="J6345" s="245" t="s">
        <v>59</v>
      </c>
      <c r="K6345" s="246" t="s">
        <v>21874</v>
      </c>
      <c r="L6345" s="245" t="s">
        <v>568</v>
      </c>
    </row>
    <row r="6346" spans="1:12" x14ac:dyDescent="0.25">
      <c r="A6346" s="245" t="s">
        <v>1030</v>
      </c>
      <c r="B6346" s="245" t="s">
        <v>1029</v>
      </c>
      <c r="C6346" s="245" t="s">
        <v>1123</v>
      </c>
      <c r="D6346" s="245" t="s">
        <v>1122</v>
      </c>
      <c r="E6346" s="246" t="s">
        <v>44</v>
      </c>
      <c r="F6346" s="245" t="s">
        <v>44</v>
      </c>
      <c r="G6346" s="245" t="s">
        <v>1212</v>
      </c>
      <c r="H6346" s="245" t="s">
        <v>21875</v>
      </c>
      <c r="I6346" s="245" t="s">
        <v>11</v>
      </c>
      <c r="J6346" s="245" t="s">
        <v>59</v>
      </c>
      <c r="K6346" s="246" t="s">
        <v>19779</v>
      </c>
      <c r="L6346" s="245" t="s">
        <v>568</v>
      </c>
    </row>
    <row r="6347" spans="1:12" x14ac:dyDescent="0.25">
      <c r="A6347" s="245" t="s">
        <v>1030</v>
      </c>
      <c r="B6347" s="245" t="s">
        <v>1029</v>
      </c>
      <c r="C6347" s="245" t="s">
        <v>1123</v>
      </c>
      <c r="D6347" s="245" t="s">
        <v>1122</v>
      </c>
      <c r="E6347" s="246" t="s">
        <v>44</v>
      </c>
      <c r="F6347" s="245" t="s">
        <v>44</v>
      </c>
      <c r="G6347" s="245" t="s">
        <v>1211</v>
      </c>
      <c r="H6347" s="245" t="s">
        <v>21876</v>
      </c>
      <c r="I6347" s="245" t="s">
        <v>11</v>
      </c>
      <c r="J6347" s="245" t="s">
        <v>59</v>
      </c>
      <c r="K6347" s="246" t="s">
        <v>21877</v>
      </c>
      <c r="L6347" s="245" t="s">
        <v>568</v>
      </c>
    </row>
    <row r="6348" spans="1:12" x14ac:dyDescent="0.25">
      <c r="A6348" s="245" t="s">
        <v>1030</v>
      </c>
      <c r="B6348" s="245" t="s">
        <v>1029</v>
      </c>
      <c r="C6348" s="245" t="s">
        <v>1123</v>
      </c>
      <c r="D6348" s="245" t="s">
        <v>1122</v>
      </c>
      <c r="E6348" s="246" t="s">
        <v>44</v>
      </c>
      <c r="F6348" s="245" t="s">
        <v>44</v>
      </c>
      <c r="G6348" s="245" t="s">
        <v>1210</v>
      </c>
      <c r="H6348" s="245" t="s">
        <v>21878</v>
      </c>
      <c r="I6348" s="245" t="s">
        <v>11</v>
      </c>
      <c r="J6348" s="245" t="s">
        <v>59</v>
      </c>
      <c r="K6348" s="246" t="s">
        <v>21879</v>
      </c>
      <c r="L6348" s="245" t="s">
        <v>568</v>
      </c>
    </row>
    <row r="6349" spans="1:12" x14ac:dyDescent="0.25">
      <c r="A6349" s="245" t="s">
        <v>1030</v>
      </c>
      <c r="B6349" s="245" t="s">
        <v>1029</v>
      </c>
      <c r="C6349" s="245" t="s">
        <v>1123</v>
      </c>
      <c r="D6349" s="245" t="s">
        <v>1122</v>
      </c>
      <c r="E6349" s="246" t="s">
        <v>44</v>
      </c>
      <c r="F6349" s="245" t="s">
        <v>44</v>
      </c>
      <c r="G6349" s="245" t="s">
        <v>1209</v>
      </c>
      <c r="H6349" s="245" t="s">
        <v>21880</v>
      </c>
      <c r="I6349" s="245" t="s">
        <v>11</v>
      </c>
      <c r="J6349" s="245" t="s">
        <v>59</v>
      </c>
      <c r="K6349" s="246" t="s">
        <v>12181</v>
      </c>
      <c r="L6349" s="245" t="s">
        <v>568</v>
      </c>
    </row>
    <row r="6350" spans="1:12" x14ac:dyDescent="0.25">
      <c r="A6350" s="245" t="s">
        <v>1030</v>
      </c>
      <c r="B6350" s="245" t="s">
        <v>1029</v>
      </c>
      <c r="C6350" s="245" t="s">
        <v>1123</v>
      </c>
      <c r="D6350" s="245" t="s">
        <v>1122</v>
      </c>
      <c r="E6350" s="246" t="s">
        <v>44</v>
      </c>
      <c r="F6350" s="245" t="s">
        <v>44</v>
      </c>
      <c r="G6350" s="245" t="s">
        <v>1208</v>
      </c>
      <c r="H6350" s="245" t="s">
        <v>21881</v>
      </c>
      <c r="I6350" s="245" t="s">
        <v>11</v>
      </c>
      <c r="J6350" s="245" t="s">
        <v>59</v>
      </c>
      <c r="K6350" s="246" t="s">
        <v>13664</v>
      </c>
      <c r="L6350" s="245" t="s">
        <v>568</v>
      </c>
    </row>
    <row r="6351" spans="1:12" x14ac:dyDescent="0.25">
      <c r="A6351" s="245" t="s">
        <v>1030</v>
      </c>
      <c r="B6351" s="245" t="s">
        <v>1029</v>
      </c>
      <c r="C6351" s="245" t="s">
        <v>1123</v>
      </c>
      <c r="D6351" s="245" t="s">
        <v>1122</v>
      </c>
      <c r="E6351" s="246" t="s">
        <v>44</v>
      </c>
      <c r="F6351" s="245" t="s">
        <v>44</v>
      </c>
      <c r="G6351" s="245" t="s">
        <v>1207</v>
      </c>
      <c r="H6351" s="245" t="s">
        <v>21882</v>
      </c>
      <c r="I6351" s="245" t="s">
        <v>11</v>
      </c>
      <c r="J6351" s="245" t="s">
        <v>59</v>
      </c>
      <c r="K6351" s="246" t="s">
        <v>21883</v>
      </c>
      <c r="L6351" s="245" t="s">
        <v>568</v>
      </c>
    </row>
    <row r="6352" spans="1:12" x14ac:dyDescent="0.25">
      <c r="A6352" s="245" t="s">
        <v>1030</v>
      </c>
      <c r="B6352" s="245" t="s">
        <v>1029</v>
      </c>
      <c r="C6352" s="245" t="s">
        <v>1123</v>
      </c>
      <c r="D6352" s="245" t="s">
        <v>1122</v>
      </c>
      <c r="E6352" s="246" t="s">
        <v>44</v>
      </c>
      <c r="F6352" s="245" t="s">
        <v>44</v>
      </c>
      <c r="G6352" s="245" t="s">
        <v>1206</v>
      </c>
      <c r="H6352" s="245" t="s">
        <v>21884</v>
      </c>
      <c r="I6352" s="245" t="s">
        <v>11</v>
      </c>
      <c r="J6352" s="245" t="s">
        <v>59</v>
      </c>
      <c r="K6352" s="246" t="s">
        <v>21885</v>
      </c>
      <c r="L6352" s="245" t="s">
        <v>568</v>
      </c>
    </row>
    <row r="6353" spans="1:12" x14ac:dyDescent="0.25">
      <c r="A6353" s="245" t="s">
        <v>1030</v>
      </c>
      <c r="B6353" s="245" t="s">
        <v>1029</v>
      </c>
      <c r="C6353" s="245" t="s">
        <v>1123</v>
      </c>
      <c r="D6353" s="245" t="s">
        <v>1122</v>
      </c>
      <c r="E6353" s="246" t="s">
        <v>44</v>
      </c>
      <c r="F6353" s="245" t="s">
        <v>44</v>
      </c>
      <c r="G6353" s="245" t="s">
        <v>1205</v>
      </c>
      <c r="H6353" s="245" t="s">
        <v>21886</v>
      </c>
      <c r="I6353" s="245" t="s">
        <v>11</v>
      </c>
      <c r="J6353" s="245" t="s">
        <v>59</v>
      </c>
      <c r="K6353" s="246" t="s">
        <v>8484</v>
      </c>
      <c r="L6353" s="245" t="s">
        <v>568</v>
      </c>
    </row>
    <row r="6354" spans="1:12" x14ac:dyDescent="0.25">
      <c r="A6354" s="245" t="s">
        <v>1030</v>
      </c>
      <c r="B6354" s="245" t="s">
        <v>1029</v>
      </c>
      <c r="C6354" s="245" t="s">
        <v>1123</v>
      </c>
      <c r="D6354" s="245" t="s">
        <v>1122</v>
      </c>
      <c r="E6354" s="246" t="s">
        <v>44</v>
      </c>
      <c r="F6354" s="245" t="s">
        <v>44</v>
      </c>
      <c r="G6354" s="245" t="s">
        <v>1204</v>
      </c>
      <c r="H6354" s="245" t="s">
        <v>21887</v>
      </c>
      <c r="I6354" s="245" t="s">
        <v>11</v>
      </c>
      <c r="J6354" s="245" t="s">
        <v>59</v>
      </c>
      <c r="K6354" s="246" t="s">
        <v>21888</v>
      </c>
      <c r="L6354" s="245" t="s">
        <v>568</v>
      </c>
    </row>
    <row r="6355" spans="1:12" x14ac:dyDescent="0.25">
      <c r="A6355" s="245" t="s">
        <v>1030</v>
      </c>
      <c r="B6355" s="245" t="s">
        <v>1029</v>
      </c>
      <c r="C6355" s="245" t="s">
        <v>1123</v>
      </c>
      <c r="D6355" s="245" t="s">
        <v>1122</v>
      </c>
      <c r="E6355" s="246" t="s">
        <v>44</v>
      </c>
      <c r="F6355" s="245" t="s">
        <v>44</v>
      </c>
      <c r="G6355" s="245" t="s">
        <v>1203</v>
      </c>
      <c r="H6355" s="245" t="s">
        <v>21889</v>
      </c>
      <c r="I6355" s="245" t="s">
        <v>11</v>
      </c>
      <c r="J6355" s="245" t="s">
        <v>59</v>
      </c>
      <c r="K6355" s="246" t="s">
        <v>12366</v>
      </c>
      <c r="L6355" s="245" t="s">
        <v>568</v>
      </c>
    </row>
    <row r="6356" spans="1:12" x14ac:dyDescent="0.25">
      <c r="A6356" s="245" t="s">
        <v>1030</v>
      </c>
      <c r="B6356" s="245" t="s">
        <v>1029</v>
      </c>
      <c r="C6356" s="245" t="s">
        <v>1123</v>
      </c>
      <c r="D6356" s="245" t="s">
        <v>1122</v>
      </c>
      <c r="E6356" s="246" t="s">
        <v>44</v>
      </c>
      <c r="F6356" s="245" t="s">
        <v>44</v>
      </c>
      <c r="G6356" s="245" t="s">
        <v>1202</v>
      </c>
      <c r="H6356" s="245" t="s">
        <v>21890</v>
      </c>
      <c r="I6356" s="245" t="s">
        <v>11</v>
      </c>
      <c r="J6356" s="245" t="s">
        <v>59</v>
      </c>
      <c r="K6356" s="246" t="s">
        <v>21891</v>
      </c>
      <c r="L6356" s="245" t="s">
        <v>568</v>
      </c>
    </row>
    <row r="6357" spans="1:12" x14ac:dyDescent="0.25">
      <c r="A6357" s="245" t="s">
        <v>1030</v>
      </c>
      <c r="B6357" s="245" t="s">
        <v>1029</v>
      </c>
      <c r="C6357" s="245" t="s">
        <v>1123</v>
      </c>
      <c r="D6357" s="245" t="s">
        <v>1122</v>
      </c>
      <c r="E6357" s="246" t="s">
        <v>44</v>
      </c>
      <c r="F6357" s="245" t="s">
        <v>44</v>
      </c>
      <c r="G6357" s="245" t="s">
        <v>1201</v>
      </c>
      <c r="H6357" s="245" t="s">
        <v>21892</v>
      </c>
      <c r="I6357" s="245" t="s">
        <v>11</v>
      </c>
      <c r="J6357" s="245" t="s">
        <v>59</v>
      </c>
      <c r="K6357" s="246" t="s">
        <v>9590</v>
      </c>
      <c r="L6357" s="245" t="s">
        <v>568</v>
      </c>
    </row>
    <row r="6358" spans="1:12" x14ac:dyDescent="0.25">
      <c r="A6358" s="245" t="s">
        <v>1030</v>
      </c>
      <c r="B6358" s="245" t="s">
        <v>1029</v>
      </c>
      <c r="C6358" s="245" t="s">
        <v>1123</v>
      </c>
      <c r="D6358" s="245" t="s">
        <v>1122</v>
      </c>
      <c r="E6358" s="246" t="s">
        <v>44</v>
      </c>
      <c r="F6358" s="245" t="s">
        <v>44</v>
      </c>
      <c r="G6358" s="245" t="s">
        <v>1200</v>
      </c>
      <c r="H6358" s="245" t="s">
        <v>21893</v>
      </c>
      <c r="I6358" s="245" t="s">
        <v>11</v>
      </c>
      <c r="J6358" s="245" t="s">
        <v>59</v>
      </c>
      <c r="K6358" s="246" t="s">
        <v>21894</v>
      </c>
      <c r="L6358" s="245" t="s">
        <v>568</v>
      </c>
    </row>
    <row r="6359" spans="1:12" x14ac:dyDescent="0.25">
      <c r="A6359" s="245" t="s">
        <v>1030</v>
      </c>
      <c r="B6359" s="245" t="s">
        <v>1029</v>
      </c>
      <c r="C6359" s="245" t="s">
        <v>1123</v>
      </c>
      <c r="D6359" s="245" t="s">
        <v>1122</v>
      </c>
      <c r="E6359" s="246" t="s">
        <v>44</v>
      </c>
      <c r="F6359" s="245" t="s">
        <v>44</v>
      </c>
      <c r="G6359" s="245" t="s">
        <v>1199</v>
      </c>
      <c r="H6359" s="245" t="s">
        <v>21895</v>
      </c>
      <c r="I6359" s="245" t="s">
        <v>11</v>
      </c>
      <c r="J6359" s="245" t="s">
        <v>59</v>
      </c>
      <c r="K6359" s="246" t="s">
        <v>21896</v>
      </c>
      <c r="L6359" s="245" t="s">
        <v>568</v>
      </c>
    </row>
    <row r="6360" spans="1:12" x14ac:dyDescent="0.25">
      <c r="A6360" s="245" t="s">
        <v>1030</v>
      </c>
      <c r="B6360" s="245" t="s">
        <v>1029</v>
      </c>
      <c r="C6360" s="245" t="s">
        <v>1123</v>
      </c>
      <c r="D6360" s="245" t="s">
        <v>1122</v>
      </c>
      <c r="E6360" s="246" t="s">
        <v>44</v>
      </c>
      <c r="F6360" s="245" t="s">
        <v>44</v>
      </c>
      <c r="G6360" s="245" t="s">
        <v>1198</v>
      </c>
      <c r="H6360" s="245" t="s">
        <v>21897</v>
      </c>
      <c r="I6360" s="245" t="s">
        <v>11</v>
      </c>
      <c r="J6360" s="245" t="s">
        <v>59</v>
      </c>
      <c r="K6360" s="246" t="s">
        <v>9148</v>
      </c>
      <c r="L6360" s="245" t="s">
        <v>568</v>
      </c>
    </row>
    <row r="6361" spans="1:12" x14ac:dyDescent="0.25">
      <c r="A6361" s="245" t="s">
        <v>1030</v>
      </c>
      <c r="B6361" s="245" t="s">
        <v>1029</v>
      </c>
      <c r="C6361" s="245" t="s">
        <v>1123</v>
      </c>
      <c r="D6361" s="245" t="s">
        <v>1122</v>
      </c>
      <c r="E6361" s="246" t="s">
        <v>44</v>
      </c>
      <c r="F6361" s="245" t="s">
        <v>44</v>
      </c>
      <c r="G6361" s="245" t="s">
        <v>1197</v>
      </c>
      <c r="H6361" s="245" t="s">
        <v>21898</v>
      </c>
      <c r="I6361" s="245" t="s">
        <v>11</v>
      </c>
      <c r="J6361" s="245" t="s">
        <v>59</v>
      </c>
      <c r="K6361" s="246" t="s">
        <v>21899</v>
      </c>
      <c r="L6361" s="245" t="s">
        <v>568</v>
      </c>
    </row>
    <row r="6362" spans="1:12" x14ac:dyDescent="0.25">
      <c r="A6362" s="245" t="s">
        <v>1030</v>
      </c>
      <c r="B6362" s="245" t="s">
        <v>1029</v>
      </c>
      <c r="C6362" s="245" t="s">
        <v>1123</v>
      </c>
      <c r="D6362" s="245" t="s">
        <v>1122</v>
      </c>
      <c r="E6362" s="246" t="s">
        <v>44</v>
      </c>
      <c r="F6362" s="245" t="s">
        <v>44</v>
      </c>
      <c r="G6362" s="245" t="s">
        <v>1196</v>
      </c>
      <c r="H6362" s="245" t="s">
        <v>21900</v>
      </c>
      <c r="I6362" s="245" t="s">
        <v>11</v>
      </c>
      <c r="J6362" s="245" t="s">
        <v>59</v>
      </c>
      <c r="K6362" s="246" t="s">
        <v>21901</v>
      </c>
      <c r="L6362" s="245" t="s">
        <v>568</v>
      </c>
    </row>
    <row r="6363" spans="1:12" x14ac:dyDescent="0.25">
      <c r="A6363" s="245" t="s">
        <v>1030</v>
      </c>
      <c r="B6363" s="245" t="s">
        <v>1029</v>
      </c>
      <c r="C6363" s="245" t="s">
        <v>1123</v>
      </c>
      <c r="D6363" s="245" t="s">
        <v>1122</v>
      </c>
      <c r="E6363" s="246" t="s">
        <v>44</v>
      </c>
      <c r="F6363" s="245" t="s">
        <v>44</v>
      </c>
      <c r="G6363" s="245" t="s">
        <v>1195</v>
      </c>
      <c r="H6363" s="245" t="s">
        <v>21902</v>
      </c>
      <c r="I6363" s="245" t="s">
        <v>11</v>
      </c>
      <c r="J6363" s="245" t="s">
        <v>59</v>
      </c>
      <c r="K6363" s="246" t="s">
        <v>21903</v>
      </c>
      <c r="L6363" s="245" t="s">
        <v>568</v>
      </c>
    </row>
    <row r="6364" spans="1:12" x14ac:dyDescent="0.25">
      <c r="A6364" s="245" t="s">
        <v>1030</v>
      </c>
      <c r="B6364" s="245" t="s">
        <v>1029</v>
      </c>
      <c r="C6364" s="245" t="s">
        <v>1123</v>
      </c>
      <c r="D6364" s="245" t="s">
        <v>1122</v>
      </c>
      <c r="E6364" s="246" t="s">
        <v>44</v>
      </c>
      <c r="F6364" s="245" t="s">
        <v>44</v>
      </c>
      <c r="G6364" s="245" t="s">
        <v>1194</v>
      </c>
      <c r="H6364" s="245" t="s">
        <v>21904</v>
      </c>
      <c r="I6364" s="245" t="s">
        <v>11</v>
      </c>
      <c r="J6364" s="245" t="s">
        <v>59</v>
      </c>
      <c r="K6364" s="246" t="s">
        <v>21905</v>
      </c>
      <c r="L6364" s="245" t="s">
        <v>568</v>
      </c>
    </row>
    <row r="6365" spans="1:12" x14ac:dyDescent="0.25">
      <c r="A6365" s="245" t="s">
        <v>1030</v>
      </c>
      <c r="B6365" s="245" t="s">
        <v>1029</v>
      </c>
      <c r="C6365" s="245" t="s">
        <v>1123</v>
      </c>
      <c r="D6365" s="245" t="s">
        <v>1122</v>
      </c>
      <c r="E6365" s="246" t="s">
        <v>44</v>
      </c>
      <c r="F6365" s="245" t="s">
        <v>44</v>
      </c>
      <c r="G6365" s="245" t="s">
        <v>1193</v>
      </c>
      <c r="H6365" s="245" t="s">
        <v>21906</v>
      </c>
      <c r="I6365" s="245" t="s">
        <v>11</v>
      </c>
      <c r="J6365" s="245" t="s">
        <v>59</v>
      </c>
      <c r="K6365" s="246" t="s">
        <v>21907</v>
      </c>
      <c r="L6365" s="245" t="s">
        <v>568</v>
      </c>
    </row>
    <row r="6366" spans="1:12" x14ac:dyDescent="0.25">
      <c r="A6366" s="245" t="s">
        <v>1030</v>
      </c>
      <c r="B6366" s="245" t="s">
        <v>1029</v>
      </c>
      <c r="C6366" s="245" t="s">
        <v>1123</v>
      </c>
      <c r="D6366" s="245" t="s">
        <v>1122</v>
      </c>
      <c r="E6366" s="246" t="s">
        <v>44</v>
      </c>
      <c r="F6366" s="245" t="s">
        <v>44</v>
      </c>
      <c r="G6366" s="245" t="s">
        <v>1192</v>
      </c>
      <c r="H6366" s="245" t="s">
        <v>21908</v>
      </c>
      <c r="I6366" s="245" t="s">
        <v>11</v>
      </c>
      <c r="J6366" s="245" t="s">
        <v>59</v>
      </c>
      <c r="K6366" s="246" t="s">
        <v>10265</v>
      </c>
      <c r="L6366" s="245" t="s">
        <v>568</v>
      </c>
    </row>
    <row r="6367" spans="1:12" x14ac:dyDescent="0.25">
      <c r="A6367" s="245" t="s">
        <v>1030</v>
      </c>
      <c r="B6367" s="245" t="s">
        <v>1029</v>
      </c>
      <c r="C6367" s="245" t="s">
        <v>1123</v>
      </c>
      <c r="D6367" s="245" t="s">
        <v>1122</v>
      </c>
      <c r="E6367" s="246" t="s">
        <v>44</v>
      </c>
      <c r="F6367" s="245" t="s">
        <v>44</v>
      </c>
      <c r="G6367" s="245" t="s">
        <v>1191</v>
      </c>
      <c r="H6367" s="245" t="s">
        <v>21909</v>
      </c>
      <c r="I6367" s="245" t="s">
        <v>11</v>
      </c>
      <c r="J6367" s="245" t="s">
        <v>59</v>
      </c>
      <c r="K6367" s="246" t="s">
        <v>21910</v>
      </c>
      <c r="L6367" s="245" t="s">
        <v>568</v>
      </c>
    </row>
    <row r="6368" spans="1:12" x14ac:dyDescent="0.25">
      <c r="A6368" s="245" t="s">
        <v>1030</v>
      </c>
      <c r="B6368" s="245" t="s">
        <v>1029</v>
      </c>
      <c r="C6368" s="245" t="s">
        <v>1123</v>
      </c>
      <c r="D6368" s="245" t="s">
        <v>1122</v>
      </c>
      <c r="E6368" s="246" t="s">
        <v>44</v>
      </c>
      <c r="F6368" s="245" t="s">
        <v>44</v>
      </c>
      <c r="G6368" s="245" t="s">
        <v>1190</v>
      </c>
      <c r="H6368" s="245" t="s">
        <v>21911</v>
      </c>
      <c r="I6368" s="245" t="s">
        <v>11</v>
      </c>
      <c r="J6368" s="245" t="s">
        <v>59</v>
      </c>
      <c r="K6368" s="246" t="s">
        <v>21912</v>
      </c>
      <c r="L6368" s="245" t="s">
        <v>568</v>
      </c>
    </row>
    <row r="6369" spans="1:12" x14ac:dyDescent="0.25">
      <c r="A6369" s="245" t="s">
        <v>1030</v>
      </c>
      <c r="B6369" s="245" t="s">
        <v>1029</v>
      </c>
      <c r="C6369" s="245" t="s">
        <v>1123</v>
      </c>
      <c r="D6369" s="245" t="s">
        <v>1122</v>
      </c>
      <c r="E6369" s="246" t="s">
        <v>44</v>
      </c>
      <c r="F6369" s="245" t="s">
        <v>44</v>
      </c>
      <c r="G6369" s="245" t="s">
        <v>1189</v>
      </c>
      <c r="H6369" s="245" t="s">
        <v>21913</v>
      </c>
      <c r="I6369" s="245" t="s">
        <v>11</v>
      </c>
      <c r="J6369" s="245" t="s">
        <v>59</v>
      </c>
      <c r="K6369" s="246" t="s">
        <v>20840</v>
      </c>
      <c r="L6369" s="245" t="s">
        <v>568</v>
      </c>
    </row>
    <row r="6370" spans="1:12" x14ac:dyDescent="0.25">
      <c r="A6370" s="245" t="s">
        <v>1030</v>
      </c>
      <c r="B6370" s="245" t="s">
        <v>1029</v>
      </c>
      <c r="C6370" s="245" t="s">
        <v>1123</v>
      </c>
      <c r="D6370" s="245" t="s">
        <v>1122</v>
      </c>
      <c r="E6370" s="246" t="s">
        <v>44</v>
      </c>
      <c r="F6370" s="245" t="s">
        <v>44</v>
      </c>
      <c r="G6370" s="245" t="s">
        <v>1188</v>
      </c>
      <c r="H6370" s="245" t="s">
        <v>21914</v>
      </c>
      <c r="I6370" s="245" t="s">
        <v>11</v>
      </c>
      <c r="J6370" s="245" t="s">
        <v>59</v>
      </c>
      <c r="K6370" s="246" t="s">
        <v>21915</v>
      </c>
      <c r="L6370" s="245" t="s">
        <v>568</v>
      </c>
    </row>
    <row r="6371" spans="1:12" x14ac:dyDescent="0.25">
      <c r="A6371" s="245" t="s">
        <v>1030</v>
      </c>
      <c r="B6371" s="245" t="s">
        <v>1029</v>
      </c>
      <c r="C6371" s="245" t="s">
        <v>1123</v>
      </c>
      <c r="D6371" s="245" t="s">
        <v>1122</v>
      </c>
      <c r="E6371" s="246" t="s">
        <v>44</v>
      </c>
      <c r="F6371" s="245" t="s">
        <v>44</v>
      </c>
      <c r="G6371" s="245" t="s">
        <v>1187</v>
      </c>
      <c r="H6371" s="245" t="s">
        <v>1186</v>
      </c>
      <c r="I6371" s="245" t="s">
        <v>11</v>
      </c>
      <c r="J6371" s="245" t="s">
        <v>59</v>
      </c>
      <c r="K6371" s="246" t="s">
        <v>10520</v>
      </c>
      <c r="L6371" s="245" t="s">
        <v>568</v>
      </c>
    </row>
    <row r="6372" spans="1:12" x14ac:dyDescent="0.25">
      <c r="A6372" s="245" t="s">
        <v>1030</v>
      </c>
      <c r="B6372" s="245" t="s">
        <v>1029</v>
      </c>
      <c r="C6372" s="245" t="s">
        <v>1123</v>
      </c>
      <c r="D6372" s="245" t="s">
        <v>1122</v>
      </c>
      <c r="E6372" s="246" t="s">
        <v>44</v>
      </c>
      <c r="F6372" s="245" t="s">
        <v>44</v>
      </c>
      <c r="G6372" s="245" t="s">
        <v>1185</v>
      </c>
      <c r="H6372" s="245" t="s">
        <v>1184</v>
      </c>
      <c r="I6372" s="245" t="s">
        <v>11</v>
      </c>
      <c r="J6372" s="245" t="s">
        <v>59</v>
      </c>
      <c r="K6372" s="246" t="s">
        <v>21916</v>
      </c>
      <c r="L6372" s="245" t="s">
        <v>568</v>
      </c>
    </row>
    <row r="6373" spans="1:12" x14ac:dyDescent="0.25">
      <c r="A6373" s="245" t="s">
        <v>1030</v>
      </c>
      <c r="B6373" s="245" t="s">
        <v>1029</v>
      </c>
      <c r="C6373" s="245" t="s">
        <v>1123</v>
      </c>
      <c r="D6373" s="245" t="s">
        <v>1122</v>
      </c>
      <c r="E6373" s="246" t="s">
        <v>44</v>
      </c>
      <c r="F6373" s="245" t="s">
        <v>44</v>
      </c>
      <c r="G6373" s="245" t="s">
        <v>1183</v>
      </c>
      <c r="H6373" s="245" t="s">
        <v>1182</v>
      </c>
      <c r="I6373" s="245" t="s">
        <v>11</v>
      </c>
      <c r="J6373" s="245" t="s">
        <v>59</v>
      </c>
      <c r="K6373" s="246" t="s">
        <v>15286</v>
      </c>
      <c r="L6373" s="245" t="s">
        <v>568</v>
      </c>
    </row>
    <row r="6374" spans="1:12" x14ac:dyDescent="0.25">
      <c r="A6374" s="245" t="s">
        <v>1030</v>
      </c>
      <c r="B6374" s="245" t="s">
        <v>1029</v>
      </c>
      <c r="C6374" s="245" t="s">
        <v>1123</v>
      </c>
      <c r="D6374" s="245" t="s">
        <v>1122</v>
      </c>
      <c r="E6374" s="246" t="s">
        <v>44</v>
      </c>
      <c r="F6374" s="245" t="s">
        <v>44</v>
      </c>
      <c r="G6374" s="245" t="s">
        <v>1181</v>
      </c>
      <c r="H6374" s="245" t="s">
        <v>1180</v>
      </c>
      <c r="I6374" s="245" t="s">
        <v>11</v>
      </c>
      <c r="J6374" s="245" t="s">
        <v>59</v>
      </c>
      <c r="K6374" s="246" t="s">
        <v>14634</v>
      </c>
      <c r="L6374" s="245" t="s">
        <v>568</v>
      </c>
    </row>
    <row r="6375" spans="1:12" x14ac:dyDescent="0.25">
      <c r="A6375" s="245" t="s">
        <v>1030</v>
      </c>
      <c r="B6375" s="245" t="s">
        <v>1029</v>
      </c>
      <c r="C6375" s="245" t="s">
        <v>1123</v>
      </c>
      <c r="D6375" s="245" t="s">
        <v>1122</v>
      </c>
      <c r="E6375" s="246" t="s">
        <v>44</v>
      </c>
      <c r="F6375" s="245" t="s">
        <v>44</v>
      </c>
      <c r="G6375" s="245" t="s">
        <v>1179</v>
      </c>
      <c r="H6375" s="245" t="s">
        <v>1178</v>
      </c>
      <c r="I6375" s="245" t="s">
        <v>11</v>
      </c>
      <c r="J6375" s="245" t="s">
        <v>59</v>
      </c>
      <c r="K6375" s="246" t="s">
        <v>10417</v>
      </c>
      <c r="L6375" s="245" t="s">
        <v>568</v>
      </c>
    </row>
    <row r="6376" spans="1:12" x14ac:dyDescent="0.25">
      <c r="A6376" s="245" t="s">
        <v>1030</v>
      </c>
      <c r="B6376" s="245" t="s">
        <v>1029</v>
      </c>
      <c r="C6376" s="245" t="s">
        <v>1123</v>
      </c>
      <c r="D6376" s="245" t="s">
        <v>1122</v>
      </c>
      <c r="E6376" s="246" t="s">
        <v>44</v>
      </c>
      <c r="F6376" s="245" t="s">
        <v>44</v>
      </c>
      <c r="G6376" s="245" t="s">
        <v>1177</v>
      </c>
      <c r="H6376" s="245" t="s">
        <v>1176</v>
      </c>
      <c r="I6376" s="245" t="s">
        <v>11</v>
      </c>
      <c r="J6376" s="245" t="s">
        <v>59</v>
      </c>
      <c r="K6376" s="246" t="s">
        <v>21917</v>
      </c>
      <c r="L6376" s="245" t="s">
        <v>568</v>
      </c>
    </row>
    <row r="6377" spans="1:12" x14ac:dyDescent="0.25">
      <c r="A6377" s="245" t="s">
        <v>1030</v>
      </c>
      <c r="B6377" s="245" t="s">
        <v>1029</v>
      </c>
      <c r="C6377" s="245" t="s">
        <v>1123</v>
      </c>
      <c r="D6377" s="245" t="s">
        <v>1122</v>
      </c>
      <c r="E6377" s="246" t="s">
        <v>44</v>
      </c>
      <c r="F6377" s="245" t="s">
        <v>44</v>
      </c>
      <c r="G6377" s="245" t="s">
        <v>1175</v>
      </c>
      <c r="H6377" s="245" t="s">
        <v>1174</v>
      </c>
      <c r="I6377" s="245" t="s">
        <v>11</v>
      </c>
      <c r="J6377" s="245" t="s">
        <v>59</v>
      </c>
      <c r="K6377" s="246" t="s">
        <v>21918</v>
      </c>
      <c r="L6377" s="245" t="s">
        <v>568</v>
      </c>
    </row>
    <row r="6378" spans="1:12" x14ac:dyDescent="0.25">
      <c r="A6378" s="245" t="s">
        <v>1030</v>
      </c>
      <c r="B6378" s="245" t="s">
        <v>1029</v>
      </c>
      <c r="C6378" s="245" t="s">
        <v>1123</v>
      </c>
      <c r="D6378" s="245" t="s">
        <v>1122</v>
      </c>
      <c r="E6378" s="246" t="s">
        <v>44</v>
      </c>
      <c r="F6378" s="245" t="s">
        <v>44</v>
      </c>
      <c r="G6378" s="245" t="s">
        <v>1173</v>
      </c>
      <c r="H6378" s="245" t="s">
        <v>1172</v>
      </c>
      <c r="I6378" s="245" t="s">
        <v>11</v>
      </c>
      <c r="J6378" s="245" t="s">
        <v>59</v>
      </c>
      <c r="K6378" s="246" t="s">
        <v>21919</v>
      </c>
      <c r="L6378" s="245" t="s">
        <v>568</v>
      </c>
    </row>
    <row r="6379" spans="1:12" x14ac:dyDescent="0.25">
      <c r="A6379" s="245" t="s">
        <v>1030</v>
      </c>
      <c r="B6379" s="245" t="s">
        <v>1029</v>
      </c>
      <c r="C6379" s="245" t="s">
        <v>1123</v>
      </c>
      <c r="D6379" s="245" t="s">
        <v>1122</v>
      </c>
      <c r="E6379" s="246" t="s">
        <v>44</v>
      </c>
      <c r="F6379" s="245" t="s">
        <v>44</v>
      </c>
      <c r="G6379" s="245" t="s">
        <v>1171</v>
      </c>
      <c r="H6379" s="245" t="s">
        <v>1170</v>
      </c>
      <c r="I6379" s="245" t="s">
        <v>11</v>
      </c>
      <c r="J6379" s="245" t="s">
        <v>59</v>
      </c>
      <c r="K6379" s="246" t="s">
        <v>21920</v>
      </c>
      <c r="L6379" s="245" t="s">
        <v>568</v>
      </c>
    </row>
    <row r="6380" spans="1:12" x14ac:dyDescent="0.25">
      <c r="A6380" s="245" t="s">
        <v>1030</v>
      </c>
      <c r="B6380" s="245" t="s">
        <v>1029</v>
      </c>
      <c r="C6380" s="245" t="s">
        <v>1123</v>
      </c>
      <c r="D6380" s="245" t="s">
        <v>1122</v>
      </c>
      <c r="E6380" s="246" t="s">
        <v>44</v>
      </c>
      <c r="F6380" s="245" t="s">
        <v>44</v>
      </c>
      <c r="G6380" s="245" t="s">
        <v>1169</v>
      </c>
      <c r="H6380" s="245" t="s">
        <v>1168</v>
      </c>
      <c r="I6380" s="245" t="s">
        <v>11</v>
      </c>
      <c r="J6380" s="245" t="s">
        <v>59</v>
      </c>
      <c r="K6380" s="246" t="s">
        <v>21921</v>
      </c>
      <c r="L6380" s="245" t="s">
        <v>568</v>
      </c>
    </row>
    <row r="6381" spans="1:12" x14ac:dyDescent="0.25">
      <c r="A6381" s="245" t="s">
        <v>1030</v>
      </c>
      <c r="B6381" s="245" t="s">
        <v>1029</v>
      </c>
      <c r="C6381" s="245" t="s">
        <v>1123</v>
      </c>
      <c r="D6381" s="245" t="s">
        <v>1122</v>
      </c>
      <c r="E6381" s="246" t="s">
        <v>44</v>
      </c>
      <c r="F6381" s="245" t="s">
        <v>44</v>
      </c>
      <c r="G6381" s="245" t="s">
        <v>1167</v>
      </c>
      <c r="H6381" s="245" t="s">
        <v>1166</v>
      </c>
      <c r="I6381" s="245" t="s">
        <v>11</v>
      </c>
      <c r="J6381" s="245" t="s">
        <v>59</v>
      </c>
      <c r="K6381" s="246" t="s">
        <v>21922</v>
      </c>
      <c r="L6381" s="245" t="s">
        <v>568</v>
      </c>
    </row>
    <row r="6382" spans="1:12" x14ac:dyDescent="0.25">
      <c r="A6382" s="245" t="s">
        <v>1030</v>
      </c>
      <c r="B6382" s="245" t="s">
        <v>1029</v>
      </c>
      <c r="C6382" s="245" t="s">
        <v>1123</v>
      </c>
      <c r="D6382" s="245" t="s">
        <v>1122</v>
      </c>
      <c r="E6382" s="246" t="s">
        <v>44</v>
      </c>
      <c r="F6382" s="245" t="s">
        <v>44</v>
      </c>
      <c r="G6382" s="245" t="s">
        <v>1165</v>
      </c>
      <c r="H6382" s="245" t="s">
        <v>1164</v>
      </c>
      <c r="I6382" s="245" t="s">
        <v>11</v>
      </c>
      <c r="J6382" s="245" t="s">
        <v>59</v>
      </c>
      <c r="K6382" s="246" t="s">
        <v>13700</v>
      </c>
      <c r="L6382" s="245" t="s">
        <v>568</v>
      </c>
    </row>
    <row r="6383" spans="1:12" x14ac:dyDescent="0.25">
      <c r="A6383" s="245" t="s">
        <v>1030</v>
      </c>
      <c r="B6383" s="245" t="s">
        <v>1029</v>
      </c>
      <c r="C6383" s="245" t="s">
        <v>1123</v>
      </c>
      <c r="D6383" s="245" t="s">
        <v>1122</v>
      </c>
      <c r="E6383" s="246" t="s">
        <v>44</v>
      </c>
      <c r="F6383" s="245" t="s">
        <v>44</v>
      </c>
      <c r="G6383" s="245" t="s">
        <v>1163</v>
      </c>
      <c r="H6383" s="245" t="s">
        <v>1162</v>
      </c>
      <c r="I6383" s="245" t="s">
        <v>11</v>
      </c>
      <c r="J6383" s="245" t="s">
        <v>59</v>
      </c>
      <c r="K6383" s="246" t="s">
        <v>14986</v>
      </c>
      <c r="L6383" s="245" t="s">
        <v>568</v>
      </c>
    </row>
    <row r="6384" spans="1:12" x14ac:dyDescent="0.25">
      <c r="A6384" s="245" t="s">
        <v>1030</v>
      </c>
      <c r="B6384" s="245" t="s">
        <v>1029</v>
      </c>
      <c r="C6384" s="245" t="s">
        <v>1123</v>
      </c>
      <c r="D6384" s="245" t="s">
        <v>1122</v>
      </c>
      <c r="E6384" s="246" t="s">
        <v>44</v>
      </c>
      <c r="F6384" s="245" t="s">
        <v>44</v>
      </c>
      <c r="G6384" s="245" t="s">
        <v>1161</v>
      </c>
      <c r="H6384" s="245" t="s">
        <v>1160</v>
      </c>
      <c r="I6384" s="245" t="s">
        <v>11</v>
      </c>
      <c r="J6384" s="245" t="s">
        <v>59</v>
      </c>
      <c r="K6384" s="246" t="s">
        <v>21923</v>
      </c>
      <c r="L6384" s="245" t="s">
        <v>568</v>
      </c>
    </row>
    <row r="6385" spans="1:12" x14ac:dyDescent="0.25">
      <c r="A6385" s="245" t="s">
        <v>1030</v>
      </c>
      <c r="B6385" s="245" t="s">
        <v>1029</v>
      </c>
      <c r="C6385" s="245" t="s">
        <v>1123</v>
      </c>
      <c r="D6385" s="245" t="s">
        <v>1122</v>
      </c>
      <c r="E6385" s="246" t="s">
        <v>44</v>
      </c>
      <c r="F6385" s="245" t="s">
        <v>44</v>
      </c>
      <c r="G6385" s="245" t="s">
        <v>1159</v>
      </c>
      <c r="H6385" s="245" t="s">
        <v>1158</v>
      </c>
      <c r="I6385" s="245" t="s">
        <v>11</v>
      </c>
      <c r="J6385" s="245" t="s">
        <v>59</v>
      </c>
      <c r="K6385" s="246" t="s">
        <v>21924</v>
      </c>
      <c r="L6385" s="245" t="s">
        <v>568</v>
      </c>
    </row>
    <row r="6386" spans="1:12" x14ac:dyDescent="0.25">
      <c r="A6386" s="245" t="s">
        <v>1030</v>
      </c>
      <c r="B6386" s="245" t="s">
        <v>1029</v>
      </c>
      <c r="C6386" s="245" t="s">
        <v>1123</v>
      </c>
      <c r="D6386" s="245" t="s">
        <v>1122</v>
      </c>
      <c r="E6386" s="246" t="s">
        <v>44</v>
      </c>
      <c r="F6386" s="245" t="s">
        <v>44</v>
      </c>
      <c r="G6386" s="245" t="s">
        <v>1157</v>
      </c>
      <c r="H6386" s="245" t="s">
        <v>1156</v>
      </c>
      <c r="I6386" s="245" t="s">
        <v>11</v>
      </c>
      <c r="J6386" s="245" t="s">
        <v>59</v>
      </c>
      <c r="K6386" s="246" t="s">
        <v>10655</v>
      </c>
      <c r="L6386" s="245" t="s">
        <v>568</v>
      </c>
    </row>
    <row r="6387" spans="1:12" x14ac:dyDescent="0.25">
      <c r="A6387" s="245" t="s">
        <v>1030</v>
      </c>
      <c r="B6387" s="245" t="s">
        <v>1029</v>
      </c>
      <c r="C6387" s="245" t="s">
        <v>1123</v>
      </c>
      <c r="D6387" s="245" t="s">
        <v>1122</v>
      </c>
      <c r="E6387" s="246" t="s">
        <v>44</v>
      </c>
      <c r="F6387" s="245" t="s">
        <v>44</v>
      </c>
      <c r="G6387" s="245" t="s">
        <v>1155</v>
      </c>
      <c r="H6387" s="245" t="s">
        <v>1154</v>
      </c>
      <c r="I6387" s="245" t="s">
        <v>11</v>
      </c>
      <c r="J6387" s="245" t="s">
        <v>59</v>
      </c>
      <c r="K6387" s="246" t="s">
        <v>21925</v>
      </c>
      <c r="L6387" s="245" t="s">
        <v>568</v>
      </c>
    </row>
    <row r="6388" spans="1:12" x14ac:dyDescent="0.25">
      <c r="A6388" s="245" t="s">
        <v>1030</v>
      </c>
      <c r="B6388" s="245" t="s">
        <v>1029</v>
      </c>
      <c r="C6388" s="245" t="s">
        <v>1123</v>
      </c>
      <c r="D6388" s="245" t="s">
        <v>1122</v>
      </c>
      <c r="E6388" s="246" t="s">
        <v>44</v>
      </c>
      <c r="F6388" s="245" t="s">
        <v>44</v>
      </c>
      <c r="G6388" s="245" t="s">
        <v>1153</v>
      </c>
      <c r="H6388" s="245" t="s">
        <v>1152</v>
      </c>
      <c r="I6388" s="245" t="s">
        <v>11</v>
      </c>
      <c r="J6388" s="245" t="s">
        <v>59</v>
      </c>
      <c r="K6388" s="246" t="s">
        <v>21926</v>
      </c>
      <c r="L6388" s="245" t="s">
        <v>568</v>
      </c>
    </row>
    <row r="6389" spans="1:12" x14ac:dyDescent="0.25">
      <c r="A6389" s="245" t="s">
        <v>1030</v>
      </c>
      <c r="B6389" s="245" t="s">
        <v>1029</v>
      </c>
      <c r="C6389" s="245" t="s">
        <v>1123</v>
      </c>
      <c r="D6389" s="245" t="s">
        <v>1122</v>
      </c>
      <c r="E6389" s="246" t="s">
        <v>44</v>
      </c>
      <c r="F6389" s="245" t="s">
        <v>44</v>
      </c>
      <c r="G6389" s="245" t="s">
        <v>1151</v>
      </c>
      <c r="H6389" s="245" t="s">
        <v>1150</v>
      </c>
      <c r="I6389" s="245" t="s">
        <v>11</v>
      </c>
      <c r="J6389" s="245" t="s">
        <v>59</v>
      </c>
      <c r="K6389" s="246" t="s">
        <v>21927</v>
      </c>
      <c r="L6389" s="245" t="s">
        <v>568</v>
      </c>
    </row>
    <row r="6390" spans="1:12" x14ac:dyDescent="0.25">
      <c r="A6390" s="245" t="s">
        <v>1030</v>
      </c>
      <c r="B6390" s="245" t="s">
        <v>1029</v>
      </c>
      <c r="C6390" s="245" t="s">
        <v>1123</v>
      </c>
      <c r="D6390" s="245" t="s">
        <v>1122</v>
      </c>
      <c r="E6390" s="246" t="s">
        <v>44</v>
      </c>
      <c r="F6390" s="245" t="s">
        <v>44</v>
      </c>
      <c r="G6390" s="245" t="s">
        <v>1149</v>
      </c>
      <c r="H6390" s="245" t="s">
        <v>1148</v>
      </c>
      <c r="I6390" s="245" t="s">
        <v>11</v>
      </c>
      <c r="J6390" s="245" t="s">
        <v>59</v>
      </c>
      <c r="K6390" s="246" t="s">
        <v>21928</v>
      </c>
      <c r="L6390" s="245" t="s">
        <v>568</v>
      </c>
    </row>
    <row r="6391" spans="1:12" x14ac:dyDescent="0.25">
      <c r="A6391" s="245" t="s">
        <v>1030</v>
      </c>
      <c r="B6391" s="245" t="s">
        <v>1029</v>
      </c>
      <c r="C6391" s="245" t="s">
        <v>1123</v>
      </c>
      <c r="D6391" s="245" t="s">
        <v>1122</v>
      </c>
      <c r="E6391" s="246" t="s">
        <v>44</v>
      </c>
      <c r="F6391" s="245" t="s">
        <v>44</v>
      </c>
      <c r="G6391" s="245" t="s">
        <v>1147</v>
      </c>
      <c r="H6391" s="245" t="s">
        <v>1146</v>
      </c>
      <c r="I6391" s="245" t="s">
        <v>11</v>
      </c>
      <c r="J6391" s="245" t="s">
        <v>59</v>
      </c>
      <c r="K6391" s="246" t="s">
        <v>21929</v>
      </c>
      <c r="L6391" s="245" t="s">
        <v>568</v>
      </c>
    </row>
    <row r="6392" spans="1:12" x14ac:dyDescent="0.25">
      <c r="A6392" s="245" t="s">
        <v>1030</v>
      </c>
      <c r="B6392" s="245" t="s">
        <v>1029</v>
      </c>
      <c r="C6392" s="245" t="s">
        <v>1123</v>
      </c>
      <c r="D6392" s="245" t="s">
        <v>1122</v>
      </c>
      <c r="E6392" s="246" t="s">
        <v>44</v>
      </c>
      <c r="F6392" s="245" t="s">
        <v>44</v>
      </c>
      <c r="G6392" s="245" t="s">
        <v>1145</v>
      </c>
      <c r="H6392" s="245" t="s">
        <v>1144</v>
      </c>
      <c r="I6392" s="245" t="s">
        <v>11</v>
      </c>
      <c r="J6392" s="245" t="s">
        <v>59</v>
      </c>
      <c r="K6392" s="246" t="s">
        <v>21930</v>
      </c>
      <c r="L6392" s="245" t="s">
        <v>568</v>
      </c>
    </row>
    <row r="6393" spans="1:12" x14ac:dyDescent="0.25">
      <c r="A6393" s="245" t="s">
        <v>1030</v>
      </c>
      <c r="B6393" s="245" t="s">
        <v>1029</v>
      </c>
      <c r="C6393" s="245" t="s">
        <v>1123</v>
      </c>
      <c r="D6393" s="245" t="s">
        <v>1122</v>
      </c>
      <c r="E6393" s="246" t="s">
        <v>44</v>
      </c>
      <c r="F6393" s="245" t="s">
        <v>44</v>
      </c>
      <c r="G6393" s="245" t="s">
        <v>1143</v>
      </c>
      <c r="H6393" s="245" t="s">
        <v>1142</v>
      </c>
      <c r="I6393" s="245" t="s">
        <v>11</v>
      </c>
      <c r="J6393" s="245" t="s">
        <v>59</v>
      </c>
      <c r="K6393" s="246" t="s">
        <v>9128</v>
      </c>
      <c r="L6393" s="245" t="s">
        <v>568</v>
      </c>
    </row>
    <row r="6394" spans="1:12" x14ac:dyDescent="0.25">
      <c r="A6394" s="245" t="s">
        <v>1030</v>
      </c>
      <c r="B6394" s="245" t="s">
        <v>1029</v>
      </c>
      <c r="C6394" s="245" t="s">
        <v>1123</v>
      </c>
      <c r="D6394" s="245" t="s">
        <v>1122</v>
      </c>
      <c r="E6394" s="246" t="s">
        <v>44</v>
      </c>
      <c r="F6394" s="245" t="s">
        <v>44</v>
      </c>
      <c r="G6394" s="245" t="s">
        <v>1141</v>
      </c>
      <c r="H6394" s="245" t="s">
        <v>1140</v>
      </c>
      <c r="I6394" s="245" t="s">
        <v>11</v>
      </c>
      <c r="J6394" s="245" t="s">
        <v>59</v>
      </c>
      <c r="K6394" s="246" t="s">
        <v>21931</v>
      </c>
      <c r="L6394" s="245" t="s">
        <v>568</v>
      </c>
    </row>
    <row r="6395" spans="1:12" x14ac:dyDescent="0.25">
      <c r="A6395" s="245" t="s">
        <v>1030</v>
      </c>
      <c r="B6395" s="245" t="s">
        <v>1029</v>
      </c>
      <c r="C6395" s="245" t="s">
        <v>1123</v>
      </c>
      <c r="D6395" s="245" t="s">
        <v>1122</v>
      </c>
      <c r="E6395" s="246" t="s">
        <v>44</v>
      </c>
      <c r="F6395" s="245" t="s">
        <v>44</v>
      </c>
      <c r="G6395" s="245" t="s">
        <v>1139</v>
      </c>
      <c r="H6395" s="245" t="s">
        <v>1138</v>
      </c>
      <c r="I6395" s="245" t="s">
        <v>11</v>
      </c>
      <c r="J6395" s="245" t="s">
        <v>59</v>
      </c>
      <c r="K6395" s="246" t="s">
        <v>21932</v>
      </c>
      <c r="L6395" s="245" t="s">
        <v>568</v>
      </c>
    </row>
    <row r="6396" spans="1:12" x14ac:dyDescent="0.25">
      <c r="A6396" s="245" t="s">
        <v>1030</v>
      </c>
      <c r="B6396" s="245" t="s">
        <v>1029</v>
      </c>
      <c r="C6396" s="245" t="s">
        <v>1123</v>
      </c>
      <c r="D6396" s="245" t="s">
        <v>1122</v>
      </c>
      <c r="E6396" s="246" t="s">
        <v>44</v>
      </c>
      <c r="F6396" s="245" t="s">
        <v>44</v>
      </c>
      <c r="G6396" s="245" t="s">
        <v>1137</v>
      </c>
      <c r="H6396" s="245" t="s">
        <v>1136</v>
      </c>
      <c r="I6396" s="245" t="s">
        <v>11</v>
      </c>
      <c r="J6396" s="245" t="s">
        <v>59</v>
      </c>
      <c r="K6396" s="246" t="s">
        <v>21933</v>
      </c>
      <c r="L6396" s="245" t="s">
        <v>568</v>
      </c>
    </row>
    <row r="6397" spans="1:12" x14ac:dyDescent="0.25">
      <c r="A6397" s="245" t="s">
        <v>1030</v>
      </c>
      <c r="B6397" s="245" t="s">
        <v>1029</v>
      </c>
      <c r="C6397" s="245" t="s">
        <v>1123</v>
      </c>
      <c r="D6397" s="245" t="s">
        <v>1122</v>
      </c>
      <c r="E6397" s="246" t="s">
        <v>44</v>
      </c>
      <c r="F6397" s="245" t="s">
        <v>44</v>
      </c>
      <c r="G6397" s="245" t="s">
        <v>1135</v>
      </c>
      <c r="H6397" s="245" t="s">
        <v>1134</v>
      </c>
      <c r="I6397" s="245" t="s">
        <v>11</v>
      </c>
      <c r="J6397" s="245" t="s">
        <v>59</v>
      </c>
      <c r="K6397" s="246" t="s">
        <v>21934</v>
      </c>
      <c r="L6397" s="245" t="s">
        <v>568</v>
      </c>
    </row>
    <row r="6398" spans="1:12" x14ac:dyDescent="0.25">
      <c r="A6398" s="245" t="s">
        <v>1030</v>
      </c>
      <c r="B6398" s="245" t="s">
        <v>1029</v>
      </c>
      <c r="C6398" s="245" t="s">
        <v>1123</v>
      </c>
      <c r="D6398" s="245" t="s">
        <v>1122</v>
      </c>
      <c r="E6398" s="246" t="s">
        <v>44</v>
      </c>
      <c r="F6398" s="245" t="s">
        <v>44</v>
      </c>
      <c r="G6398" s="245" t="s">
        <v>1133</v>
      </c>
      <c r="H6398" s="245" t="s">
        <v>1132</v>
      </c>
      <c r="I6398" s="245" t="s">
        <v>11</v>
      </c>
      <c r="J6398" s="245" t="s">
        <v>59</v>
      </c>
      <c r="K6398" s="246" t="s">
        <v>9567</v>
      </c>
      <c r="L6398" s="245" t="s">
        <v>568</v>
      </c>
    </row>
    <row r="6399" spans="1:12" x14ac:dyDescent="0.25">
      <c r="A6399" s="245" t="s">
        <v>1030</v>
      </c>
      <c r="B6399" s="245" t="s">
        <v>1029</v>
      </c>
      <c r="C6399" s="245" t="s">
        <v>1123</v>
      </c>
      <c r="D6399" s="245" t="s">
        <v>1122</v>
      </c>
      <c r="E6399" s="246" t="s">
        <v>44</v>
      </c>
      <c r="F6399" s="245" t="s">
        <v>44</v>
      </c>
      <c r="G6399" s="245" t="s">
        <v>1131</v>
      </c>
      <c r="H6399" s="245" t="s">
        <v>1130</v>
      </c>
      <c r="I6399" s="245" t="s">
        <v>11</v>
      </c>
      <c r="J6399" s="245" t="s">
        <v>59</v>
      </c>
      <c r="K6399" s="246" t="s">
        <v>7847</v>
      </c>
      <c r="L6399" s="245" t="s">
        <v>568</v>
      </c>
    </row>
    <row r="6400" spans="1:12" x14ac:dyDescent="0.25">
      <c r="A6400" s="245" t="s">
        <v>1030</v>
      </c>
      <c r="B6400" s="245" t="s">
        <v>1029</v>
      </c>
      <c r="C6400" s="245" t="s">
        <v>1123</v>
      </c>
      <c r="D6400" s="245" t="s">
        <v>1122</v>
      </c>
      <c r="E6400" s="246" t="s">
        <v>44</v>
      </c>
      <c r="F6400" s="245" t="s">
        <v>44</v>
      </c>
      <c r="G6400" s="245" t="s">
        <v>1129</v>
      </c>
      <c r="H6400" s="245" t="s">
        <v>1128</v>
      </c>
      <c r="I6400" s="245" t="s">
        <v>11</v>
      </c>
      <c r="J6400" s="245" t="s">
        <v>59</v>
      </c>
      <c r="K6400" s="246" t="s">
        <v>18913</v>
      </c>
      <c r="L6400" s="245" t="s">
        <v>568</v>
      </c>
    </row>
    <row r="6401" spans="1:12" x14ac:dyDescent="0.25">
      <c r="A6401" s="245" t="s">
        <v>1030</v>
      </c>
      <c r="B6401" s="245" t="s">
        <v>1029</v>
      </c>
      <c r="C6401" s="245" t="s">
        <v>1123</v>
      </c>
      <c r="D6401" s="245" t="s">
        <v>1122</v>
      </c>
      <c r="E6401" s="246" t="s">
        <v>44</v>
      </c>
      <c r="F6401" s="245" t="s">
        <v>44</v>
      </c>
      <c r="G6401" s="245" t="s">
        <v>1127</v>
      </c>
      <c r="H6401" s="245" t="s">
        <v>1126</v>
      </c>
      <c r="I6401" s="245" t="s">
        <v>11</v>
      </c>
      <c r="J6401" s="245" t="s">
        <v>59</v>
      </c>
      <c r="K6401" s="246" t="s">
        <v>20051</v>
      </c>
      <c r="L6401" s="245" t="s">
        <v>568</v>
      </c>
    </row>
    <row r="6402" spans="1:12" x14ac:dyDescent="0.25">
      <c r="A6402" s="245" t="s">
        <v>1030</v>
      </c>
      <c r="B6402" s="245" t="s">
        <v>1029</v>
      </c>
      <c r="C6402" s="245" t="s">
        <v>1123</v>
      </c>
      <c r="D6402" s="245" t="s">
        <v>1122</v>
      </c>
      <c r="E6402" s="246" t="s">
        <v>44</v>
      </c>
      <c r="F6402" s="245" t="s">
        <v>44</v>
      </c>
      <c r="G6402" s="245" t="s">
        <v>1125</v>
      </c>
      <c r="H6402" s="245" t="s">
        <v>1124</v>
      </c>
      <c r="I6402" s="245" t="s">
        <v>11</v>
      </c>
      <c r="J6402" s="245" t="s">
        <v>59</v>
      </c>
      <c r="K6402" s="246" t="s">
        <v>19169</v>
      </c>
      <c r="L6402" s="245" t="s">
        <v>568</v>
      </c>
    </row>
    <row r="6403" spans="1:12" x14ac:dyDescent="0.25">
      <c r="A6403" s="245" t="s">
        <v>1030</v>
      </c>
      <c r="B6403" s="245" t="s">
        <v>1029</v>
      </c>
      <c r="C6403" s="245" t="s">
        <v>1123</v>
      </c>
      <c r="D6403" s="245" t="s">
        <v>1122</v>
      </c>
      <c r="E6403" s="246" t="s">
        <v>44</v>
      </c>
      <c r="F6403" s="245" t="s">
        <v>44</v>
      </c>
      <c r="G6403" s="245" t="s">
        <v>1121</v>
      </c>
      <c r="H6403" s="245" t="s">
        <v>1120</v>
      </c>
      <c r="I6403" s="245" t="s">
        <v>11</v>
      </c>
      <c r="J6403" s="245" t="s">
        <v>59</v>
      </c>
      <c r="K6403" s="246" t="s">
        <v>21935</v>
      </c>
      <c r="L6403" s="245" t="s">
        <v>568</v>
      </c>
    </row>
    <row r="6404" spans="1:12" x14ac:dyDescent="0.25">
      <c r="A6404" s="245" t="s">
        <v>1030</v>
      </c>
      <c r="B6404" s="245" t="s">
        <v>1029</v>
      </c>
      <c r="C6404" s="245" t="s">
        <v>1123</v>
      </c>
      <c r="D6404" s="245" t="s">
        <v>1122</v>
      </c>
      <c r="E6404" s="246" t="s">
        <v>44</v>
      </c>
      <c r="F6404" s="245" t="s">
        <v>44</v>
      </c>
      <c r="G6404" s="245" t="s">
        <v>21936</v>
      </c>
      <c r="H6404" s="245" t="s">
        <v>21937</v>
      </c>
      <c r="I6404" s="245" t="s">
        <v>11</v>
      </c>
      <c r="J6404" s="245" t="s">
        <v>569</v>
      </c>
      <c r="K6404" s="246" t="s">
        <v>9097</v>
      </c>
      <c r="L6404" s="245" t="s">
        <v>568</v>
      </c>
    </row>
    <row r="6405" spans="1:12" x14ac:dyDescent="0.25">
      <c r="A6405" s="245" t="s">
        <v>1030</v>
      </c>
      <c r="B6405" s="245" t="s">
        <v>1029</v>
      </c>
      <c r="C6405" s="245" t="s">
        <v>1123</v>
      </c>
      <c r="D6405" s="245" t="s">
        <v>1122</v>
      </c>
      <c r="E6405" s="246" t="s">
        <v>44</v>
      </c>
      <c r="F6405" s="245" t="s">
        <v>44</v>
      </c>
      <c r="G6405" s="245" t="s">
        <v>21938</v>
      </c>
      <c r="H6405" s="245" t="s">
        <v>21939</v>
      </c>
      <c r="I6405" s="245" t="s">
        <v>11</v>
      </c>
      <c r="J6405" s="245" t="s">
        <v>569</v>
      </c>
      <c r="K6405" s="246" t="s">
        <v>15231</v>
      </c>
      <c r="L6405" s="245" t="s">
        <v>568</v>
      </c>
    </row>
    <row r="6406" spans="1:12" x14ac:dyDescent="0.25">
      <c r="A6406" s="245" t="s">
        <v>1030</v>
      </c>
      <c r="B6406" s="245" t="s">
        <v>1029</v>
      </c>
      <c r="C6406" s="245" t="s">
        <v>1123</v>
      </c>
      <c r="D6406" s="245" t="s">
        <v>1122</v>
      </c>
      <c r="E6406" s="246" t="s">
        <v>44</v>
      </c>
      <c r="F6406" s="245" t="s">
        <v>44</v>
      </c>
      <c r="G6406" s="245" t="s">
        <v>21940</v>
      </c>
      <c r="H6406" s="245" t="s">
        <v>21941</v>
      </c>
      <c r="I6406" s="245" t="s">
        <v>11</v>
      </c>
      <c r="J6406" s="245" t="s">
        <v>569</v>
      </c>
      <c r="K6406" s="246" t="s">
        <v>21942</v>
      </c>
      <c r="L6406" s="245" t="s">
        <v>568</v>
      </c>
    </row>
    <row r="6407" spans="1:12" x14ac:dyDescent="0.25">
      <c r="A6407" s="245" t="s">
        <v>1030</v>
      </c>
      <c r="B6407" s="245" t="s">
        <v>1029</v>
      </c>
      <c r="C6407" s="245" t="s">
        <v>1123</v>
      </c>
      <c r="D6407" s="245" t="s">
        <v>1122</v>
      </c>
      <c r="E6407" s="246" t="s">
        <v>44</v>
      </c>
      <c r="F6407" s="245" t="s">
        <v>44</v>
      </c>
      <c r="G6407" s="245" t="s">
        <v>21943</v>
      </c>
      <c r="H6407" s="245" t="s">
        <v>21944</v>
      </c>
      <c r="I6407" s="245" t="s">
        <v>11</v>
      </c>
      <c r="J6407" s="245" t="s">
        <v>569</v>
      </c>
      <c r="K6407" s="246" t="s">
        <v>21945</v>
      </c>
      <c r="L6407" s="245" t="s">
        <v>568</v>
      </c>
    </row>
    <row r="6408" spans="1:12" x14ac:dyDescent="0.25">
      <c r="A6408" s="245" t="s">
        <v>1030</v>
      </c>
      <c r="B6408" s="245" t="s">
        <v>1029</v>
      </c>
      <c r="C6408" s="245" t="s">
        <v>1123</v>
      </c>
      <c r="D6408" s="245" t="s">
        <v>1122</v>
      </c>
      <c r="E6408" s="246" t="s">
        <v>44</v>
      </c>
      <c r="F6408" s="245" t="s">
        <v>44</v>
      </c>
      <c r="G6408" s="245" t="s">
        <v>21946</v>
      </c>
      <c r="H6408" s="245" t="s">
        <v>21947</v>
      </c>
      <c r="I6408" s="245" t="s">
        <v>11</v>
      </c>
      <c r="J6408" s="245" t="s">
        <v>569</v>
      </c>
      <c r="K6408" s="246" t="s">
        <v>21948</v>
      </c>
      <c r="L6408" s="245" t="s">
        <v>568</v>
      </c>
    </row>
    <row r="6409" spans="1:12" x14ac:dyDescent="0.25">
      <c r="A6409" s="245" t="s">
        <v>1030</v>
      </c>
      <c r="B6409" s="245" t="s">
        <v>1029</v>
      </c>
      <c r="C6409" s="245" t="s">
        <v>1123</v>
      </c>
      <c r="D6409" s="245" t="s">
        <v>1122</v>
      </c>
      <c r="E6409" s="246" t="s">
        <v>44</v>
      </c>
      <c r="F6409" s="245" t="s">
        <v>44</v>
      </c>
      <c r="G6409" s="245" t="s">
        <v>21949</v>
      </c>
      <c r="H6409" s="245" t="s">
        <v>21950</v>
      </c>
      <c r="I6409" s="245" t="s">
        <v>11</v>
      </c>
      <c r="J6409" s="245" t="s">
        <v>569</v>
      </c>
      <c r="K6409" s="246" t="s">
        <v>21951</v>
      </c>
      <c r="L6409" s="245" t="s">
        <v>568</v>
      </c>
    </row>
    <row r="6410" spans="1:12" x14ac:dyDescent="0.25">
      <c r="A6410" s="245" t="s">
        <v>1030</v>
      </c>
      <c r="B6410" s="245" t="s">
        <v>1029</v>
      </c>
      <c r="C6410" s="245" t="s">
        <v>1123</v>
      </c>
      <c r="D6410" s="245" t="s">
        <v>1122</v>
      </c>
      <c r="E6410" s="246" t="s">
        <v>44</v>
      </c>
      <c r="F6410" s="245" t="s">
        <v>44</v>
      </c>
      <c r="G6410" s="245" t="s">
        <v>21952</v>
      </c>
      <c r="H6410" s="245" t="s">
        <v>21953</v>
      </c>
      <c r="I6410" s="245" t="s">
        <v>11</v>
      </c>
      <c r="J6410" s="245" t="s">
        <v>569</v>
      </c>
      <c r="K6410" s="246" t="s">
        <v>12531</v>
      </c>
      <c r="L6410" s="245" t="s">
        <v>568</v>
      </c>
    </row>
    <row r="6411" spans="1:12" x14ac:dyDescent="0.25">
      <c r="A6411" s="245" t="s">
        <v>1030</v>
      </c>
      <c r="B6411" s="245" t="s">
        <v>1029</v>
      </c>
      <c r="C6411" s="245" t="s">
        <v>1123</v>
      </c>
      <c r="D6411" s="245" t="s">
        <v>1122</v>
      </c>
      <c r="E6411" s="246" t="s">
        <v>44</v>
      </c>
      <c r="F6411" s="245" t="s">
        <v>44</v>
      </c>
      <c r="G6411" s="245" t="s">
        <v>21954</v>
      </c>
      <c r="H6411" s="245" t="s">
        <v>21955</v>
      </c>
      <c r="I6411" s="245" t="s">
        <v>11</v>
      </c>
      <c r="J6411" s="245" t="s">
        <v>569</v>
      </c>
      <c r="K6411" s="246" t="s">
        <v>15000</v>
      </c>
      <c r="L6411" s="245" t="s">
        <v>568</v>
      </c>
    </row>
    <row r="6412" spans="1:12" x14ac:dyDescent="0.25">
      <c r="A6412" s="245" t="s">
        <v>1030</v>
      </c>
      <c r="B6412" s="245" t="s">
        <v>1029</v>
      </c>
      <c r="C6412" s="245" t="s">
        <v>1123</v>
      </c>
      <c r="D6412" s="245" t="s">
        <v>1122</v>
      </c>
      <c r="E6412" s="246" t="s">
        <v>44</v>
      </c>
      <c r="F6412" s="245" t="s">
        <v>44</v>
      </c>
      <c r="G6412" s="245" t="s">
        <v>21956</v>
      </c>
      <c r="H6412" s="245" t="s">
        <v>21957</v>
      </c>
      <c r="I6412" s="245" t="s">
        <v>11</v>
      </c>
      <c r="J6412" s="245" t="s">
        <v>569</v>
      </c>
      <c r="K6412" s="246" t="s">
        <v>15340</v>
      </c>
      <c r="L6412" s="245" t="s">
        <v>568</v>
      </c>
    </row>
    <row r="6413" spans="1:12" x14ac:dyDescent="0.25">
      <c r="A6413" s="245" t="s">
        <v>1030</v>
      </c>
      <c r="B6413" s="245" t="s">
        <v>1029</v>
      </c>
      <c r="C6413" s="245" t="s">
        <v>1123</v>
      </c>
      <c r="D6413" s="245" t="s">
        <v>1122</v>
      </c>
      <c r="E6413" s="246" t="s">
        <v>44</v>
      </c>
      <c r="F6413" s="245" t="s">
        <v>44</v>
      </c>
      <c r="G6413" s="245" t="s">
        <v>21958</v>
      </c>
      <c r="H6413" s="245" t="s">
        <v>21959</v>
      </c>
      <c r="I6413" s="245" t="s">
        <v>11</v>
      </c>
      <c r="J6413" s="245" t="s">
        <v>569</v>
      </c>
      <c r="K6413" s="246" t="s">
        <v>14282</v>
      </c>
      <c r="L6413" s="245" t="s">
        <v>568</v>
      </c>
    </row>
    <row r="6414" spans="1:12" x14ac:dyDescent="0.25">
      <c r="A6414" s="245" t="s">
        <v>1030</v>
      </c>
      <c r="B6414" s="245" t="s">
        <v>1029</v>
      </c>
      <c r="C6414" s="245" t="s">
        <v>1123</v>
      </c>
      <c r="D6414" s="245" t="s">
        <v>1122</v>
      </c>
      <c r="E6414" s="246" t="s">
        <v>44</v>
      </c>
      <c r="F6414" s="245" t="s">
        <v>44</v>
      </c>
      <c r="G6414" s="245" t="s">
        <v>21960</v>
      </c>
      <c r="H6414" s="245" t="s">
        <v>21961</v>
      </c>
      <c r="I6414" s="245" t="s">
        <v>11</v>
      </c>
      <c r="J6414" s="245" t="s">
        <v>569</v>
      </c>
      <c r="K6414" s="246" t="s">
        <v>15093</v>
      </c>
      <c r="L6414" s="245" t="s">
        <v>568</v>
      </c>
    </row>
    <row r="6415" spans="1:12" x14ac:dyDescent="0.25">
      <c r="A6415" s="245" t="s">
        <v>1030</v>
      </c>
      <c r="B6415" s="245" t="s">
        <v>1029</v>
      </c>
      <c r="C6415" s="245" t="s">
        <v>1123</v>
      </c>
      <c r="D6415" s="245" t="s">
        <v>1122</v>
      </c>
      <c r="E6415" s="246" t="s">
        <v>44</v>
      </c>
      <c r="F6415" s="245" t="s">
        <v>44</v>
      </c>
      <c r="G6415" s="245" t="s">
        <v>21962</v>
      </c>
      <c r="H6415" s="245" t="s">
        <v>21963</v>
      </c>
      <c r="I6415" s="245" t="s">
        <v>11</v>
      </c>
      <c r="J6415" s="245" t="s">
        <v>569</v>
      </c>
      <c r="K6415" s="246" t="s">
        <v>13730</v>
      </c>
      <c r="L6415" s="245" t="s">
        <v>568</v>
      </c>
    </row>
    <row r="6416" spans="1:12" x14ac:dyDescent="0.25">
      <c r="A6416" s="245" t="s">
        <v>1030</v>
      </c>
      <c r="B6416" s="245" t="s">
        <v>1029</v>
      </c>
      <c r="C6416" s="245" t="s">
        <v>1123</v>
      </c>
      <c r="D6416" s="245" t="s">
        <v>1122</v>
      </c>
      <c r="E6416" s="246" t="s">
        <v>44</v>
      </c>
      <c r="F6416" s="245" t="s">
        <v>44</v>
      </c>
      <c r="G6416" s="245" t="s">
        <v>21964</v>
      </c>
      <c r="H6416" s="245" t="s">
        <v>21965</v>
      </c>
      <c r="I6416" s="245" t="s">
        <v>11</v>
      </c>
      <c r="J6416" s="245" t="s">
        <v>569</v>
      </c>
      <c r="K6416" s="246" t="s">
        <v>21449</v>
      </c>
      <c r="L6416" s="245" t="s">
        <v>568</v>
      </c>
    </row>
    <row r="6417" spans="1:12" x14ac:dyDescent="0.25">
      <c r="A6417" s="245" t="s">
        <v>1030</v>
      </c>
      <c r="B6417" s="245" t="s">
        <v>1029</v>
      </c>
      <c r="C6417" s="245" t="s">
        <v>1123</v>
      </c>
      <c r="D6417" s="245" t="s">
        <v>1122</v>
      </c>
      <c r="E6417" s="246" t="s">
        <v>44</v>
      </c>
      <c r="F6417" s="245" t="s">
        <v>44</v>
      </c>
      <c r="G6417" s="245" t="s">
        <v>21966</v>
      </c>
      <c r="H6417" s="245" t="s">
        <v>21967</v>
      </c>
      <c r="I6417" s="245" t="s">
        <v>11</v>
      </c>
      <c r="J6417" s="245" t="s">
        <v>569</v>
      </c>
      <c r="K6417" s="246" t="s">
        <v>21968</v>
      </c>
      <c r="L6417" s="245" t="s">
        <v>568</v>
      </c>
    </row>
    <row r="6418" spans="1:12" x14ac:dyDescent="0.25">
      <c r="A6418" s="245" t="s">
        <v>1030</v>
      </c>
      <c r="B6418" s="245" t="s">
        <v>1029</v>
      </c>
      <c r="C6418" s="245" t="s">
        <v>1123</v>
      </c>
      <c r="D6418" s="245" t="s">
        <v>1122</v>
      </c>
      <c r="E6418" s="246" t="s">
        <v>44</v>
      </c>
      <c r="F6418" s="245" t="s">
        <v>44</v>
      </c>
      <c r="G6418" s="245" t="s">
        <v>21969</v>
      </c>
      <c r="H6418" s="245" t="s">
        <v>21970</v>
      </c>
      <c r="I6418" s="245" t="s">
        <v>11</v>
      </c>
      <c r="J6418" s="245" t="s">
        <v>59</v>
      </c>
      <c r="K6418" s="246" t="s">
        <v>21971</v>
      </c>
      <c r="L6418" s="245" t="s">
        <v>568</v>
      </c>
    </row>
    <row r="6419" spans="1:12" x14ac:dyDescent="0.25">
      <c r="A6419" s="245" t="s">
        <v>1030</v>
      </c>
      <c r="B6419" s="245" t="s">
        <v>1029</v>
      </c>
      <c r="C6419" s="245" t="s">
        <v>1123</v>
      </c>
      <c r="D6419" s="245" t="s">
        <v>1122</v>
      </c>
      <c r="E6419" s="246" t="s">
        <v>44</v>
      </c>
      <c r="F6419" s="245" t="s">
        <v>44</v>
      </c>
      <c r="G6419" s="245" t="s">
        <v>21972</v>
      </c>
      <c r="H6419" s="245" t="s">
        <v>21973</v>
      </c>
      <c r="I6419" s="245" t="s">
        <v>11</v>
      </c>
      <c r="J6419" s="245" t="s">
        <v>59</v>
      </c>
      <c r="K6419" s="246" t="s">
        <v>21974</v>
      </c>
      <c r="L6419" s="245" t="s">
        <v>568</v>
      </c>
    </row>
    <row r="6420" spans="1:12" x14ac:dyDescent="0.25">
      <c r="A6420" s="245" t="s">
        <v>1030</v>
      </c>
      <c r="B6420" s="245" t="s">
        <v>1029</v>
      </c>
      <c r="C6420" s="245" t="s">
        <v>1123</v>
      </c>
      <c r="D6420" s="245" t="s">
        <v>1122</v>
      </c>
      <c r="E6420" s="246" t="s">
        <v>44</v>
      </c>
      <c r="F6420" s="245" t="s">
        <v>44</v>
      </c>
      <c r="G6420" s="245" t="s">
        <v>21975</v>
      </c>
      <c r="H6420" s="245" t="s">
        <v>21976</v>
      </c>
      <c r="I6420" s="245" t="s">
        <v>11</v>
      </c>
      <c r="J6420" s="245" t="s">
        <v>59</v>
      </c>
      <c r="K6420" s="246" t="s">
        <v>13708</v>
      </c>
      <c r="L6420" s="245" t="s">
        <v>568</v>
      </c>
    </row>
    <row r="6421" spans="1:12" x14ac:dyDescent="0.25">
      <c r="A6421" s="245" t="s">
        <v>1030</v>
      </c>
      <c r="B6421" s="245" t="s">
        <v>1029</v>
      </c>
      <c r="C6421" s="245" t="s">
        <v>1123</v>
      </c>
      <c r="D6421" s="245" t="s">
        <v>1122</v>
      </c>
      <c r="E6421" s="246" t="s">
        <v>44</v>
      </c>
      <c r="F6421" s="245" t="s">
        <v>44</v>
      </c>
      <c r="G6421" s="245" t="s">
        <v>21977</v>
      </c>
      <c r="H6421" s="245" t="s">
        <v>21978</v>
      </c>
      <c r="I6421" s="245" t="s">
        <v>11</v>
      </c>
      <c r="J6421" s="245" t="s">
        <v>569</v>
      </c>
      <c r="K6421" s="246" t="s">
        <v>15240</v>
      </c>
      <c r="L6421" s="245" t="s">
        <v>568</v>
      </c>
    </row>
    <row r="6422" spans="1:12" x14ac:dyDescent="0.25">
      <c r="A6422" s="245" t="s">
        <v>1030</v>
      </c>
      <c r="B6422" s="245" t="s">
        <v>1029</v>
      </c>
      <c r="C6422" s="245" t="s">
        <v>1123</v>
      </c>
      <c r="D6422" s="245" t="s">
        <v>1122</v>
      </c>
      <c r="E6422" s="246" t="s">
        <v>44</v>
      </c>
      <c r="F6422" s="245" t="s">
        <v>44</v>
      </c>
      <c r="G6422" s="245" t="s">
        <v>21979</v>
      </c>
      <c r="H6422" s="245" t="s">
        <v>21980</v>
      </c>
      <c r="I6422" s="245" t="s">
        <v>11</v>
      </c>
      <c r="J6422" s="245" t="s">
        <v>59</v>
      </c>
      <c r="K6422" s="246" t="s">
        <v>21981</v>
      </c>
      <c r="L6422" s="245" t="s">
        <v>568</v>
      </c>
    </row>
    <row r="6423" spans="1:12" x14ac:dyDescent="0.25">
      <c r="A6423" s="245" t="s">
        <v>1030</v>
      </c>
      <c r="B6423" s="245" t="s">
        <v>1029</v>
      </c>
      <c r="C6423" s="245" t="s">
        <v>1123</v>
      </c>
      <c r="D6423" s="245" t="s">
        <v>1122</v>
      </c>
      <c r="E6423" s="246" t="s">
        <v>44</v>
      </c>
      <c r="F6423" s="245" t="s">
        <v>44</v>
      </c>
      <c r="G6423" s="245" t="s">
        <v>21982</v>
      </c>
      <c r="H6423" s="245" t="s">
        <v>21983</v>
      </c>
      <c r="I6423" s="245" t="s">
        <v>11</v>
      </c>
      <c r="J6423" s="245" t="s">
        <v>59</v>
      </c>
      <c r="K6423" s="246" t="s">
        <v>21984</v>
      </c>
      <c r="L6423" s="245" t="s">
        <v>568</v>
      </c>
    </row>
    <row r="6424" spans="1:12" x14ac:dyDescent="0.25">
      <c r="A6424" s="245" t="s">
        <v>1030</v>
      </c>
      <c r="B6424" s="245" t="s">
        <v>1029</v>
      </c>
      <c r="C6424" s="245" t="s">
        <v>1123</v>
      </c>
      <c r="D6424" s="245" t="s">
        <v>1122</v>
      </c>
      <c r="E6424" s="246" t="s">
        <v>44</v>
      </c>
      <c r="F6424" s="245" t="s">
        <v>44</v>
      </c>
      <c r="G6424" s="245" t="s">
        <v>21985</v>
      </c>
      <c r="H6424" s="245" t="s">
        <v>21986</v>
      </c>
      <c r="I6424" s="245" t="s">
        <v>11</v>
      </c>
      <c r="J6424" s="245" t="s">
        <v>59</v>
      </c>
      <c r="K6424" s="246" t="s">
        <v>21987</v>
      </c>
      <c r="L6424" s="245" t="s">
        <v>568</v>
      </c>
    </row>
    <row r="6425" spans="1:12" x14ac:dyDescent="0.25">
      <c r="A6425" s="245" t="s">
        <v>1030</v>
      </c>
      <c r="B6425" s="245" t="s">
        <v>1029</v>
      </c>
      <c r="C6425" s="245" t="s">
        <v>1123</v>
      </c>
      <c r="D6425" s="245" t="s">
        <v>1122</v>
      </c>
      <c r="E6425" s="246" t="s">
        <v>44</v>
      </c>
      <c r="F6425" s="245" t="s">
        <v>44</v>
      </c>
      <c r="G6425" s="245" t="s">
        <v>21988</v>
      </c>
      <c r="H6425" s="245" t="s">
        <v>21989</v>
      </c>
      <c r="I6425" s="245" t="s">
        <v>11</v>
      </c>
      <c r="J6425" s="245" t="s">
        <v>569</v>
      </c>
      <c r="K6425" s="246" t="s">
        <v>21990</v>
      </c>
      <c r="L6425" s="245" t="s">
        <v>568</v>
      </c>
    </row>
    <row r="6426" spans="1:12" x14ac:dyDescent="0.25">
      <c r="A6426" s="245" t="s">
        <v>1030</v>
      </c>
      <c r="B6426" s="245" t="s">
        <v>1029</v>
      </c>
      <c r="C6426" s="245" t="s">
        <v>1123</v>
      </c>
      <c r="D6426" s="245" t="s">
        <v>1122</v>
      </c>
      <c r="E6426" s="246" t="s">
        <v>44</v>
      </c>
      <c r="F6426" s="245" t="s">
        <v>44</v>
      </c>
      <c r="G6426" s="245" t="s">
        <v>21991</v>
      </c>
      <c r="H6426" s="245" t="s">
        <v>21992</v>
      </c>
      <c r="I6426" s="245" t="s">
        <v>11</v>
      </c>
      <c r="J6426" s="245" t="s">
        <v>59</v>
      </c>
      <c r="K6426" s="246" t="s">
        <v>21993</v>
      </c>
      <c r="L6426" s="245" t="s">
        <v>568</v>
      </c>
    </row>
    <row r="6427" spans="1:12" x14ac:dyDescent="0.25">
      <c r="A6427" s="245" t="s">
        <v>1030</v>
      </c>
      <c r="B6427" s="245" t="s">
        <v>1029</v>
      </c>
      <c r="C6427" s="245" t="s">
        <v>1123</v>
      </c>
      <c r="D6427" s="245" t="s">
        <v>1122</v>
      </c>
      <c r="E6427" s="246" t="s">
        <v>44</v>
      </c>
      <c r="F6427" s="245" t="s">
        <v>44</v>
      </c>
      <c r="G6427" s="245" t="s">
        <v>21994</v>
      </c>
      <c r="H6427" s="245" t="s">
        <v>21995</v>
      </c>
      <c r="I6427" s="245" t="s">
        <v>11</v>
      </c>
      <c r="J6427" s="245" t="s">
        <v>59</v>
      </c>
      <c r="K6427" s="246" t="s">
        <v>21996</v>
      </c>
      <c r="L6427" s="245" t="s">
        <v>568</v>
      </c>
    </row>
    <row r="6428" spans="1:12" x14ac:dyDescent="0.25">
      <c r="A6428" s="245" t="s">
        <v>1030</v>
      </c>
      <c r="B6428" s="245" t="s">
        <v>1029</v>
      </c>
      <c r="C6428" s="245" t="s">
        <v>1123</v>
      </c>
      <c r="D6428" s="245" t="s">
        <v>1122</v>
      </c>
      <c r="E6428" s="246" t="s">
        <v>44</v>
      </c>
      <c r="F6428" s="245" t="s">
        <v>44</v>
      </c>
      <c r="G6428" s="245" t="s">
        <v>21997</v>
      </c>
      <c r="H6428" s="245" t="s">
        <v>21998</v>
      </c>
      <c r="I6428" s="245" t="s">
        <v>11</v>
      </c>
      <c r="J6428" s="245" t="s">
        <v>59</v>
      </c>
      <c r="K6428" s="246" t="s">
        <v>21999</v>
      </c>
      <c r="L6428" s="245" t="s">
        <v>568</v>
      </c>
    </row>
    <row r="6429" spans="1:12" x14ac:dyDescent="0.25">
      <c r="A6429" s="245" t="s">
        <v>1030</v>
      </c>
      <c r="B6429" s="245" t="s">
        <v>1029</v>
      </c>
      <c r="C6429" s="245" t="s">
        <v>1123</v>
      </c>
      <c r="D6429" s="245" t="s">
        <v>1122</v>
      </c>
      <c r="E6429" s="246" t="s">
        <v>44</v>
      </c>
      <c r="F6429" s="245" t="s">
        <v>44</v>
      </c>
      <c r="G6429" s="245" t="s">
        <v>22000</v>
      </c>
      <c r="H6429" s="245" t="s">
        <v>22001</v>
      </c>
      <c r="I6429" s="245" t="s">
        <v>11</v>
      </c>
      <c r="J6429" s="245" t="s">
        <v>569</v>
      </c>
      <c r="K6429" s="246" t="s">
        <v>10302</v>
      </c>
      <c r="L6429" s="245" t="s">
        <v>568</v>
      </c>
    </row>
    <row r="6430" spans="1:12" x14ac:dyDescent="0.25">
      <c r="A6430" s="245" t="s">
        <v>1030</v>
      </c>
      <c r="B6430" s="245" t="s">
        <v>1029</v>
      </c>
      <c r="C6430" s="245" t="s">
        <v>1123</v>
      </c>
      <c r="D6430" s="245" t="s">
        <v>1122</v>
      </c>
      <c r="E6430" s="246" t="s">
        <v>44</v>
      </c>
      <c r="F6430" s="245" t="s">
        <v>44</v>
      </c>
      <c r="G6430" s="245" t="s">
        <v>22002</v>
      </c>
      <c r="H6430" s="245" t="s">
        <v>22003</v>
      </c>
      <c r="I6430" s="245" t="s">
        <v>11</v>
      </c>
      <c r="J6430" s="245" t="s">
        <v>59</v>
      </c>
      <c r="K6430" s="246" t="s">
        <v>22004</v>
      </c>
      <c r="L6430" s="245" t="s">
        <v>568</v>
      </c>
    </row>
    <row r="6431" spans="1:12" x14ac:dyDescent="0.25">
      <c r="A6431" s="245" t="s">
        <v>1030</v>
      </c>
      <c r="B6431" s="245" t="s">
        <v>1029</v>
      </c>
      <c r="C6431" s="245" t="s">
        <v>1123</v>
      </c>
      <c r="D6431" s="245" t="s">
        <v>1122</v>
      </c>
      <c r="E6431" s="246" t="s">
        <v>44</v>
      </c>
      <c r="F6431" s="245" t="s">
        <v>44</v>
      </c>
      <c r="G6431" s="245" t="s">
        <v>22005</v>
      </c>
      <c r="H6431" s="245" t="s">
        <v>22006</v>
      </c>
      <c r="I6431" s="245" t="s">
        <v>11</v>
      </c>
      <c r="J6431" s="245" t="s">
        <v>59</v>
      </c>
      <c r="K6431" s="246" t="s">
        <v>22007</v>
      </c>
      <c r="L6431" s="245" t="s">
        <v>568</v>
      </c>
    </row>
    <row r="6432" spans="1:12" x14ac:dyDescent="0.25">
      <c r="A6432" s="245" t="s">
        <v>1030</v>
      </c>
      <c r="B6432" s="245" t="s">
        <v>1029</v>
      </c>
      <c r="C6432" s="245" t="s">
        <v>1123</v>
      </c>
      <c r="D6432" s="245" t="s">
        <v>1122</v>
      </c>
      <c r="E6432" s="246" t="s">
        <v>44</v>
      </c>
      <c r="F6432" s="245" t="s">
        <v>44</v>
      </c>
      <c r="G6432" s="245" t="s">
        <v>22008</v>
      </c>
      <c r="H6432" s="245" t="s">
        <v>22009</v>
      </c>
      <c r="I6432" s="245" t="s">
        <v>11</v>
      </c>
      <c r="J6432" s="245" t="s">
        <v>59</v>
      </c>
      <c r="K6432" s="246" t="s">
        <v>22010</v>
      </c>
      <c r="L6432" s="245" t="s">
        <v>568</v>
      </c>
    </row>
    <row r="6433" spans="1:12" x14ac:dyDescent="0.25">
      <c r="A6433" s="245" t="s">
        <v>1030</v>
      </c>
      <c r="B6433" s="245" t="s">
        <v>1029</v>
      </c>
      <c r="C6433" s="245" t="s">
        <v>1123</v>
      </c>
      <c r="D6433" s="245" t="s">
        <v>1122</v>
      </c>
      <c r="E6433" s="246" t="s">
        <v>44</v>
      </c>
      <c r="F6433" s="245" t="s">
        <v>44</v>
      </c>
      <c r="G6433" s="245" t="s">
        <v>22011</v>
      </c>
      <c r="H6433" s="245" t="s">
        <v>22012</v>
      </c>
      <c r="I6433" s="245" t="s">
        <v>11</v>
      </c>
      <c r="J6433" s="245" t="s">
        <v>569</v>
      </c>
      <c r="K6433" s="246" t="s">
        <v>19603</v>
      </c>
      <c r="L6433" s="245" t="s">
        <v>568</v>
      </c>
    </row>
    <row r="6434" spans="1:12" x14ac:dyDescent="0.25">
      <c r="A6434" s="245" t="s">
        <v>1030</v>
      </c>
      <c r="B6434" s="245" t="s">
        <v>1029</v>
      </c>
      <c r="C6434" s="245" t="s">
        <v>1123</v>
      </c>
      <c r="D6434" s="245" t="s">
        <v>1122</v>
      </c>
      <c r="E6434" s="246" t="s">
        <v>44</v>
      </c>
      <c r="F6434" s="245" t="s">
        <v>44</v>
      </c>
      <c r="G6434" s="245" t="s">
        <v>22013</v>
      </c>
      <c r="H6434" s="245" t="s">
        <v>22014</v>
      </c>
      <c r="I6434" s="245" t="s">
        <v>11</v>
      </c>
      <c r="J6434" s="245" t="s">
        <v>59</v>
      </c>
      <c r="K6434" s="246" t="s">
        <v>8936</v>
      </c>
      <c r="L6434" s="245" t="s">
        <v>568</v>
      </c>
    </row>
    <row r="6435" spans="1:12" x14ac:dyDescent="0.25">
      <c r="A6435" s="245" t="s">
        <v>1030</v>
      </c>
      <c r="B6435" s="245" t="s">
        <v>1029</v>
      </c>
      <c r="C6435" s="245" t="s">
        <v>1123</v>
      </c>
      <c r="D6435" s="245" t="s">
        <v>1122</v>
      </c>
      <c r="E6435" s="246" t="s">
        <v>44</v>
      </c>
      <c r="F6435" s="245" t="s">
        <v>44</v>
      </c>
      <c r="G6435" s="245" t="s">
        <v>22015</v>
      </c>
      <c r="H6435" s="245" t="s">
        <v>22016</v>
      </c>
      <c r="I6435" s="245" t="s">
        <v>11</v>
      </c>
      <c r="J6435" s="245" t="s">
        <v>59</v>
      </c>
      <c r="K6435" s="246" t="s">
        <v>8366</v>
      </c>
      <c r="L6435" s="245" t="s">
        <v>568</v>
      </c>
    </row>
    <row r="6436" spans="1:12" x14ac:dyDescent="0.25">
      <c r="A6436" s="245" t="s">
        <v>1030</v>
      </c>
      <c r="B6436" s="245" t="s">
        <v>1029</v>
      </c>
      <c r="C6436" s="245" t="s">
        <v>1123</v>
      </c>
      <c r="D6436" s="245" t="s">
        <v>1122</v>
      </c>
      <c r="E6436" s="246" t="s">
        <v>44</v>
      </c>
      <c r="F6436" s="245" t="s">
        <v>44</v>
      </c>
      <c r="G6436" s="245" t="s">
        <v>22017</v>
      </c>
      <c r="H6436" s="245" t="s">
        <v>22018</v>
      </c>
      <c r="I6436" s="245" t="s">
        <v>11</v>
      </c>
      <c r="J6436" s="245" t="s">
        <v>59</v>
      </c>
      <c r="K6436" s="246" t="s">
        <v>12686</v>
      </c>
      <c r="L6436" s="245" t="s">
        <v>568</v>
      </c>
    </row>
    <row r="6437" spans="1:12" x14ac:dyDescent="0.25">
      <c r="A6437" s="245" t="s">
        <v>1030</v>
      </c>
      <c r="B6437" s="245" t="s">
        <v>1029</v>
      </c>
      <c r="C6437" s="245" t="s">
        <v>1123</v>
      </c>
      <c r="D6437" s="245" t="s">
        <v>1122</v>
      </c>
      <c r="E6437" s="246" t="s">
        <v>44</v>
      </c>
      <c r="F6437" s="245" t="s">
        <v>44</v>
      </c>
      <c r="G6437" s="245" t="s">
        <v>22019</v>
      </c>
      <c r="H6437" s="245" t="s">
        <v>22020</v>
      </c>
      <c r="I6437" s="245" t="s">
        <v>11</v>
      </c>
      <c r="J6437" s="245" t="s">
        <v>569</v>
      </c>
      <c r="K6437" s="246" t="s">
        <v>22021</v>
      </c>
      <c r="L6437" s="245" t="s">
        <v>568</v>
      </c>
    </row>
    <row r="6438" spans="1:12" x14ac:dyDescent="0.25">
      <c r="A6438" s="245" t="s">
        <v>1030</v>
      </c>
      <c r="B6438" s="245" t="s">
        <v>1029</v>
      </c>
      <c r="C6438" s="245" t="s">
        <v>1123</v>
      </c>
      <c r="D6438" s="245" t="s">
        <v>1122</v>
      </c>
      <c r="E6438" s="246" t="s">
        <v>44</v>
      </c>
      <c r="F6438" s="245" t="s">
        <v>44</v>
      </c>
      <c r="G6438" s="245" t="s">
        <v>22022</v>
      </c>
      <c r="H6438" s="245" t="s">
        <v>22023</v>
      </c>
      <c r="I6438" s="245" t="s">
        <v>11</v>
      </c>
      <c r="J6438" s="245" t="s">
        <v>59</v>
      </c>
      <c r="K6438" s="246" t="s">
        <v>19871</v>
      </c>
      <c r="L6438" s="245" t="s">
        <v>568</v>
      </c>
    </row>
    <row r="6439" spans="1:12" x14ac:dyDescent="0.25">
      <c r="A6439" s="245" t="s">
        <v>1030</v>
      </c>
      <c r="B6439" s="245" t="s">
        <v>1029</v>
      </c>
      <c r="C6439" s="245" t="s">
        <v>1123</v>
      </c>
      <c r="D6439" s="245" t="s">
        <v>1122</v>
      </c>
      <c r="E6439" s="246" t="s">
        <v>44</v>
      </c>
      <c r="F6439" s="245" t="s">
        <v>44</v>
      </c>
      <c r="G6439" s="245" t="s">
        <v>22024</v>
      </c>
      <c r="H6439" s="245" t="s">
        <v>22025</v>
      </c>
      <c r="I6439" s="245" t="s">
        <v>11</v>
      </c>
      <c r="J6439" s="245" t="s">
        <v>59</v>
      </c>
      <c r="K6439" s="246" t="s">
        <v>9408</v>
      </c>
      <c r="L6439" s="245" t="s">
        <v>568</v>
      </c>
    </row>
    <row r="6440" spans="1:12" x14ac:dyDescent="0.25">
      <c r="A6440" s="245" t="s">
        <v>1030</v>
      </c>
      <c r="B6440" s="245" t="s">
        <v>1029</v>
      </c>
      <c r="C6440" s="245" t="s">
        <v>1123</v>
      </c>
      <c r="D6440" s="245" t="s">
        <v>1122</v>
      </c>
      <c r="E6440" s="246" t="s">
        <v>44</v>
      </c>
      <c r="F6440" s="245" t="s">
        <v>44</v>
      </c>
      <c r="G6440" s="245" t="s">
        <v>22026</v>
      </c>
      <c r="H6440" s="245" t="s">
        <v>22027</v>
      </c>
      <c r="I6440" s="245" t="s">
        <v>11</v>
      </c>
      <c r="J6440" s="245" t="s">
        <v>59</v>
      </c>
      <c r="K6440" s="246" t="s">
        <v>22028</v>
      </c>
      <c r="L6440" s="245" t="s">
        <v>568</v>
      </c>
    </row>
    <row r="6441" spans="1:12" x14ac:dyDescent="0.25">
      <c r="A6441" s="245" t="s">
        <v>1030</v>
      </c>
      <c r="B6441" s="245" t="s">
        <v>1029</v>
      </c>
      <c r="C6441" s="245" t="s">
        <v>1123</v>
      </c>
      <c r="D6441" s="245" t="s">
        <v>1122</v>
      </c>
      <c r="E6441" s="246" t="s">
        <v>44</v>
      </c>
      <c r="F6441" s="245" t="s">
        <v>44</v>
      </c>
      <c r="G6441" s="245" t="s">
        <v>22029</v>
      </c>
      <c r="H6441" s="245" t="s">
        <v>22030</v>
      </c>
      <c r="I6441" s="245" t="s">
        <v>11</v>
      </c>
      <c r="J6441" s="245" t="s">
        <v>569</v>
      </c>
      <c r="K6441" s="246" t="s">
        <v>16490</v>
      </c>
      <c r="L6441" s="245" t="s">
        <v>568</v>
      </c>
    </row>
    <row r="6442" spans="1:12" x14ac:dyDescent="0.25">
      <c r="A6442" s="245" t="s">
        <v>1030</v>
      </c>
      <c r="B6442" s="245" t="s">
        <v>1029</v>
      </c>
      <c r="C6442" s="245" t="s">
        <v>1123</v>
      </c>
      <c r="D6442" s="245" t="s">
        <v>1122</v>
      </c>
      <c r="E6442" s="246" t="s">
        <v>44</v>
      </c>
      <c r="F6442" s="245" t="s">
        <v>44</v>
      </c>
      <c r="G6442" s="245" t="s">
        <v>22031</v>
      </c>
      <c r="H6442" s="245" t="s">
        <v>22032</v>
      </c>
      <c r="I6442" s="245" t="s">
        <v>11</v>
      </c>
      <c r="J6442" s="245" t="s">
        <v>59</v>
      </c>
      <c r="K6442" s="246" t="s">
        <v>8553</v>
      </c>
      <c r="L6442" s="245" t="s">
        <v>568</v>
      </c>
    </row>
    <row r="6443" spans="1:12" x14ac:dyDescent="0.25">
      <c r="A6443" s="245" t="s">
        <v>1030</v>
      </c>
      <c r="B6443" s="245" t="s">
        <v>1029</v>
      </c>
      <c r="C6443" s="245" t="s">
        <v>1123</v>
      </c>
      <c r="D6443" s="245" t="s">
        <v>1122</v>
      </c>
      <c r="E6443" s="246" t="s">
        <v>44</v>
      </c>
      <c r="F6443" s="245" t="s">
        <v>44</v>
      </c>
      <c r="G6443" s="245" t="s">
        <v>22033</v>
      </c>
      <c r="H6443" s="245" t="s">
        <v>22034</v>
      </c>
      <c r="I6443" s="245" t="s">
        <v>11</v>
      </c>
      <c r="J6443" s="245" t="s">
        <v>59</v>
      </c>
      <c r="K6443" s="246" t="s">
        <v>22035</v>
      </c>
      <c r="L6443" s="245" t="s">
        <v>568</v>
      </c>
    </row>
    <row r="6444" spans="1:12" x14ac:dyDescent="0.25">
      <c r="A6444" s="245" t="s">
        <v>1030</v>
      </c>
      <c r="B6444" s="245" t="s">
        <v>1029</v>
      </c>
      <c r="C6444" s="245" t="s">
        <v>1123</v>
      </c>
      <c r="D6444" s="245" t="s">
        <v>1122</v>
      </c>
      <c r="E6444" s="246" t="s">
        <v>44</v>
      </c>
      <c r="F6444" s="245" t="s">
        <v>44</v>
      </c>
      <c r="G6444" s="245" t="s">
        <v>22036</v>
      </c>
      <c r="H6444" s="245" t="s">
        <v>22037</v>
      </c>
      <c r="I6444" s="245" t="s">
        <v>11</v>
      </c>
      <c r="J6444" s="245" t="s">
        <v>59</v>
      </c>
      <c r="K6444" s="246" t="s">
        <v>22038</v>
      </c>
      <c r="L6444" s="245" t="s">
        <v>568</v>
      </c>
    </row>
    <row r="6445" spans="1:12" x14ac:dyDescent="0.25">
      <c r="A6445" s="245" t="s">
        <v>1030</v>
      </c>
      <c r="B6445" s="245" t="s">
        <v>1029</v>
      </c>
      <c r="C6445" s="245" t="s">
        <v>1123</v>
      </c>
      <c r="D6445" s="245" t="s">
        <v>1122</v>
      </c>
      <c r="E6445" s="246" t="s">
        <v>44</v>
      </c>
      <c r="F6445" s="245" t="s">
        <v>44</v>
      </c>
      <c r="G6445" s="245" t="s">
        <v>22039</v>
      </c>
      <c r="H6445" s="245" t="s">
        <v>22040</v>
      </c>
      <c r="I6445" s="245" t="s">
        <v>11</v>
      </c>
      <c r="J6445" s="245" t="s">
        <v>569</v>
      </c>
      <c r="K6445" s="246" t="s">
        <v>15364</v>
      </c>
      <c r="L6445" s="245" t="s">
        <v>568</v>
      </c>
    </row>
    <row r="6446" spans="1:12" x14ac:dyDescent="0.25">
      <c r="A6446" s="245" t="s">
        <v>1030</v>
      </c>
      <c r="B6446" s="245" t="s">
        <v>1029</v>
      </c>
      <c r="C6446" s="245" t="s">
        <v>1123</v>
      </c>
      <c r="D6446" s="245" t="s">
        <v>1122</v>
      </c>
      <c r="E6446" s="246" t="s">
        <v>44</v>
      </c>
      <c r="F6446" s="245" t="s">
        <v>44</v>
      </c>
      <c r="G6446" s="245" t="s">
        <v>22041</v>
      </c>
      <c r="H6446" s="245" t="s">
        <v>22042</v>
      </c>
      <c r="I6446" s="245" t="s">
        <v>11</v>
      </c>
      <c r="J6446" s="245" t="s">
        <v>59</v>
      </c>
      <c r="K6446" s="246" t="s">
        <v>18240</v>
      </c>
      <c r="L6446" s="245" t="s">
        <v>568</v>
      </c>
    </row>
    <row r="6447" spans="1:12" x14ac:dyDescent="0.25">
      <c r="A6447" s="245" t="s">
        <v>1030</v>
      </c>
      <c r="B6447" s="245" t="s">
        <v>1029</v>
      </c>
      <c r="C6447" s="245" t="s">
        <v>1123</v>
      </c>
      <c r="D6447" s="245" t="s">
        <v>1122</v>
      </c>
      <c r="E6447" s="246" t="s">
        <v>44</v>
      </c>
      <c r="F6447" s="245" t="s">
        <v>44</v>
      </c>
      <c r="G6447" s="245" t="s">
        <v>22043</v>
      </c>
      <c r="H6447" s="245" t="s">
        <v>22044</v>
      </c>
      <c r="I6447" s="245" t="s">
        <v>11</v>
      </c>
      <c r="J6447" s="245" t="s">
        <v>59</v>
      </c>
      <c r="K6447" s="246" t="s">
        <v>15227</v>
      </c>
      <c r="L6447" s="245" t="s">
        <v>568</v>
      </c>
    </row>
    <row r="6448" spans="1:12" x14ac:dyDescent="0.25">
      <c r="A6448" s="245" t="s">
        <v>1030</v>
      </c>
      <c r="B6448" s="245" t="s">
        <v>1029</v>
      </c>
      <c r="C6448" s="245" t="s">
        <v>1123</v>
      </c>
      <c r="D6448" s="245" t="s">
        <v>1122</v>
      </c>
      <c r="E6448" s="246" t="s">
        <v>44</v>
      </c>
      <c r="F6448" s="245" t="s">
        <v>44</v>
      </c>
      <c r="G6448" s="245" t="s">
        <v>22045</v>
      </c>
      <c r="H6448" s="245" t="s">
        <v>22046</v>
      </c>
      <c r="I6448" s="245" t="s">
        <v>11</v>
      </c>
      <c r="J6448" s="245" t="s">
        <v>59</v>
      </c>
      <c r="K6448" s="246" t="s">
        <v>22047</v>
      </c>
      <c r="L6448" s="245" t="s">
        <v>568</v>
      </c>
    </row>
    <row r="6449" spans="1:12" x14ac:dyDescent="0.25">
      <c r="A6449" s="245" t="s">
        <v>1030</v>
      </c>
      <c r="B6449" s="245" t="s">
        <v>1029</v>
      </c>
      <c r="C6449" s="245" t="s">
        <v>1123</v>
      </c>
      <c r="D6449" s="245" t="s">
        <v>1122</v>
      </c>
      <c r="E6449" s="246" t="s">
        <v>44</v>
      </c>
      <c r="F6449" s="245" t="s">
        <v>44</v>
      </c>
      <c r="G6449" s="245" t="s">
        <v>22048</v>
      </c>
      <c r="H6449" s="245" t="s">
        <v>22049</v>
      </c>
      <c r="I6449" s="245" t="s">
        <v>11</v>
      </c>
      <c r="J6449" s="245" t="s">
        <v>569</v>
      </c>
      <c r="K6449" s="246" t="s">
        <v>22050</v>
      </c>
      <c r="L6449" s="245" t="s">
        <v>568</v>
      </c>
    </row>
    <row r="6450" spans="1:12" x14ac:dyDescent="0.25">
      <c r="A6450" s="245" t="s">
        <v>1030</v>
      </c>
      <c r="B6450" s="245" t="s">
        <v>1029</v>
      </c>
      <c r="C6450" s="245" t="s">
        <v>1123</v>
      </c>
      <c r="D6450" s="245" t="s">
        <v>1122</v>
      </c>
      <c r="E6450" s="246" t="s">
        <v>44</v>
      </c>
      <c r="F6450" s="245" t="s">
        <v>44</v>
      </c>
      <c r="G6450" s="245" t="s">
        <v>22051</v>
      </c>
      <c r="H6450" s="245" t="s">
        <v>22052</v>
      </c>
      <c r="I6450" s="245" t="s">
        <v>11</v>
      </c>
      <c r="J6450" s="245" t="s">
        <v>59</v>
      </c>
      <c r="K6450" s="246" t="s">
        <v>19985</v>
      </c>
      <c r="L6450" s="245" t="s">
        <v>568</v>
      </c>
    </row>
    <row r="6451" spans="1:12" x14ac:dyDescent="0.25">
      <c r="A6451" s="245" t="s">
        <v>1030</v>
      </c>
      <c r="B6451" s="245" t="s">
        <v>1029</v>
      </c>
      <c r="C6451" s="245" t="s">
        <v>1123</v>
      </c>
      <c r="D6451" s="245" t="s">
        <v>1122</v>
      </c>
      <c r="E6451" s="246" t="s">
        <v>44</v>
      </c>
      <c r="F6451" s="245" t="s">
        <v>44</v>
      </c>
      <c r="G6451" s="245" t="s">
        <v>22053</v>
      </c>
      <c r="H6451" s="245" t="s">
        <v>22054</v>
      </c>
      <c r="I6451" s="245" t="s">
        <v>11</v>
      </c>
      <c r="J6451" s="245" t="s">
        <v>59</v>
      </c>
      <c r="K6451" s="246" t="s">
        <v>15508</v>
      </c>
      <c r="L6451" s="245" t="s">
        <v>568</v>
      </c>
    </row>
    <row r="6452" spans="1:12" x14ac:dyDescent="0.25">
      <c r="A6452" s="245" t="s">
        <v>1030</v>
      </c>
      <c r="B6452" s="245" t="s">
        <v>1029</v>
      </c>
      <c r="C6452" s="245" t="s">
        <v>1123</v>
      </c>
      <c r="D6452" s="245" t="s">
        <v>1122</v>
      </c>
      <c r="E6452" s="246" t="s">
        <v>44</v>
      </c>
      <c r="F6452" s="245" t="s">
        <v>44</v>
      </c>
      <c r="G6452" s="245" t="s">
        <v>22055</v>
      </c>
      <c r="H6452" s="245" t="s">
        <v>22056</v>
      </c>
      <c r="I6452" s="245" t="s">
        <v>11</v>
      </c>
      <c r="J6452" s="245" t="s">
        <v>59</v>
      </c>
      <c r="K6452" s="246" t="s">
        <v>22057</v>
      </c>
      <c r="L6452" s="245" t="s">
        <v>568</v>
      </c>
    </row>
    <row r="6453" spans="1:12" x14ac:dyDescent="0.25">
      <c r="A6453" s="245" t="s">
        <v>1030</v>
      </c>
      <c r="B6453" s="245" t="s">
        <v>1029</v>
      </c>
      <c r="C6453" s="245" t="s">
        <v>1123</v>
      </c>
      <c r="D6453" s="245" t="s">
        <v>1122</v>
      </c>
      <c r="E6453" s="246" t="s">
        <v>44</v>
      </c>
      <c r="F6453" s="245" t="s">
        <v>44</v>
      </c>
      <c r="G6453" s="245" t="s">
        <v>22058</v>
      </c>
      <c r="H6453" s="245" t="s">
        <v>22059</v>
      </c>
      <c r="I6453" s="245" t="s">
        <v>11</v>
      </c>
      <c r="J6453" s="245" t="s">
        <v>569</v>
      </c>
      <c r="K6453" s="246" t="s">
        <v>13150</v>
      </c>
      <c r="L6453" s="245" t="s">
        <v>568</v>
      </c>
    </row>
    <row r="6454" spans="1:12" x14ac:dyDescent="0.25">
      <c r="A6454" s="245" t="s">
        <v>1030</v>
      </c>
      <c r="B6454" s="245" t="s">
        <v>1029</v>
      </c>
      <c r="C6454" s="245" t="s">
        <v>1123</v>
      </c>
      <c r="D6454" s="245" t="s">
        <v>1122</v>
      </c>
      <c r="E6454" s="246" t="s">
        <v>44</v>
      </c>
      <c r="F6454" s="245" t="s">
        <v>44</v>
      </c>
      <c r="G6454" s="245" t="s">
        <v>22060</v>
      </c>
      <c r="H6454" s="245" t="s">
        <v>22061</v>
      </c>
      <c r="I6454" s="245" t="s">
        <v>11</v>
      </c>
      <c r="J6454" s="245" t="s">
        <v>59</v>
      </c>
      <c r="K6454" s="246" t="s">
        <v>22062</v>
      </c>
      <c r="L6454" s="245" t="s">
        <v>568</v>
      </c>
    </row>
    <row r="6455" spans="1:12" x14ac:dyDescent="0.25">
      <c r="A6455" s="245" t="s">
        <v>1030</v>
      </c>
      <c r="B6455" s="245" t="s">
        <v>1029</v>
      </c>
      <c r="C6455" s="245" t="s">
        <v>1123</v>
      </c>
      <c r="D6455" s="245" t="s">
        <v>1122</v>
      </c>
      <c r="E6455" s="246" t="s">
        <v>44</v>
      </c>
      <c r="F6455" s="245" t="s">
        <v>44</v>
      </c>
      <c r="G6455" s="245" t="s">
        <v>22063</v>
      </c>
      <c r="H6455" s="245" t="s">
        <v>22064</v>
      </c>
      <c r="I6455" s="245" t="s">
        <v>11</v>
      </c>
      <c r="J6455" s="245" t="s">
        <v>59</v>
      </c>
      <c r="K6455" s="246" t="s">
        <v>17153</v>
      </c>
      <c r="L6455" s="245" t="s">
        <v>568</v>
      </c>
    </row>
    <row r="6456" spans="1:12" x14ac:dyDescent="0.25">
      <c r="A6456" s="245" t="s">
        <v>1030</v>
      </c>
      <c r="B6456" s="245" t="s">
        <v>1029</v>
      </c>
      <c r="C6456" s="245" t="s">
        <v>1123</v>
      </c>
      <c r="D6456" s="245" t="s">
        <v>1122</v>
      </c>
      <c r="E6456" s="246" t="s">
        <v>44</v>
      </c>
      <c r="F6456" s="245" t="s">
        <v>44</v>
      </c>
      <c r="G6456" s="245" t="s">
        <v>22065</v>
      </c>
      <c r="H6456" s="245" t="s">
        <v>22066</v>
      </c>
      <c r="I6456" s="245" t="s">
        <v>11</v>
      </c>
      <c r="J6456" s="245" t="s">
        <v>59</v>
      </c>
      <c r="K6456" s="246" t="s">
        <v>22067</v>
      </c>
      <c r="L6456" s="245" t="s">
        <v>568</v>
      </c>
    </row>
    <row r="6457" spans="1:12" x14ac:dyDescent="0.25">
      <c r="A6457" s="245" t="s">
        <v>1030</v>
      </c>
      <c r="B6457" s="245" t="s">
        <v>1029</v>
      </c>
      <c r="C6457" s="245" t="s">
        <v>1123</v>
      </c>
      <c r="D6457" s="245" t="s">
        <v>1122</v>
      </c>
      <c r="E6457" s="246" t="s">
        <v>44</v>
      </c>
      <c r="F6457" s="245" t="s">
        <v>44</v>
      </c>
      <c r="G6457" s="245" t="s">
        <v>22068</v>
      </c>
      <c r="H6457" s="245" t="s">
        <v>22069</v>
      </c>
      <c r="I6457" s="245" t="s">
        <v>11</v>
      </c>
      <c r="J6457" s="245" t="s">
        <v>569</v>
      </c>
      <c r="K6457" s="246" t="s">
        <v>22070</v>
      </c>
      <c r="L6457" s="245" t="s">
        <v>568</v>
      </c>
    </row>
    <row r="6458" spans="1:12" x14ac:dyDescent="0.25">
      <c r="A6458" s="245" t="s">
        <v>1030</v>
      </c>
      <c r="B6458" s="245" t="s">
        <v>1029</v>
      </c>
      <c r="C6458" s="245" t="s">
        <v>1123</v>
      </c>
      <c r="D6458" s="245" t="s">
        <v>1122</v>
      </c>
      <c r="E6458" s="246" t="s">
        <v>44</v>
      </c>
      <c r="F6458" s="245" t="s">
        <v>44</v>
      </c>
      <c r="G6458" s="245" t="s">
        <v>22071</v>
      </c>
      <c r="H6458" s="245" t="s">
        <v>22072</v>
      </c>
      <c r="I6458" s="245" t="s">
        <v>11</v>
      </c>
      <c r="J6458" s="245" t="s">
        <v>59</v>
      </c>
      <c r="K6458" s="246" t="s">
        <v>15049</v>
      </c>
      <c r="L6458" s="245" t="s">
        <v>568</v>
      </c>
    </row>
    <row r="6459" spans="1:12" x14ac:dyDescent="0.25">
      <c r="A6459" s="245" t="s">
        <v>1030</v>
      </c>
      <c r="B6459" s="245" t="s">
        <v>1029</v>
      </c>
      <c r="C6459" s="245" t="s">
        <v>1123</v>
      </c>
      <c r="D6459" s="245" t="s">
        <v>1122</v>
      </c>
      <c r="E6459" s="246" t="s">
        <v>44</v>
      </c>
      <c r="F6459" s="245" t="s">
        <v>44</v>
      </c>
      <c r="G6459" s="245" t="s">
        <v>22073</v>
      </c>
      <c r="H6459" s="245" t="s">
        <v>22074</v>
      </c>
      <c r="I6459" s="245" t="s">
        <v>11</v>
      </c>
      <c r="J6459" s="245" t="s">
        <v>59</v>
      </c>
      <c r="K6459" s="246" t="s">
        <v>22075</v>
      </c>
      <c r="L6459" s="245" t="s">
        <v>568</v>
      </c>
    </row>
    <row r="6460" spans="1:12" x14ac:dyDescent="0.25">
      <c r="A6460" s="245" t="s">
        <v>1030</v>
      </c>
      <c r="B6460" s="245" t="s">
        <v>1029</v>
      </c>
      <c r="C6460" s="245" t="s">
        <v>1123</v>
      </c>
      <c r="D6460" s="245" t="s">
        <v>1122</v>
      </c>
      <c r="E6460" s="246" t="s">
        <v>44</v>
      </c>
      <c r="F6460" s="245" t="s">
        <v>44</v>
      </c>
      <c r="G6460" s="245" t="s">
        <v>22076</v>
      </c>
      <c r="H6460" s="245" t="s">
        <v>22077</v>
      </c>
      <c r="I6460" s="245" t="s">
        <v>11</v>
      </c>
      <c r="J6460" s="245" t="s">
        <v>59</v>
      </c>
      <c r="K6460" s="246" t="s">
        <v>15380</v>
      </c>
      <c r="L6460" s="245" t="s">
        <v>568</v>
      </c>
    </row>
    <row r="6461" spans="1:12" x14ac:dyDescent="0.25">
      <c r="A6461" s="245" t="s">
        <v>1030</v>
      </c>
      <c r="B6461" s="245" t="s">
        <v>1029</v>
      </c>
      <c r="C6461" s="245" t="s">
        <v>1123</v>
      </c>
      <c r="D6461" s="245" t="s">
        <v>1122</v>
      </c>
      <c r="E6461" s="246" t="s">
        <v>44</v>
      </c>
      <c r="F6461" s="245" t="s">
        <v>44</v>
      </c>
      <c r="G6461" s="245" t="s">
        <v>22078</v>
      </c>
      <c r="H6461" s="245" t="s">
        <v>22079</v>
      </c>
      <c r="I6461" s="245" t="s">
        <v>11</v>
      </c>
      <c r="J6461" s="245" t="s">
        <v>569</v>
      </c>
      <c r="K6461" s="246" t="s">
        <v>12521</v>
      </c>
      <c r="L6461" s="245" t="s">
        <v>568</v>
      </c>
    </row>
    <row r="6462" spans="1:12" x14ac:dyDescent="0.25">
      <c r="A6462" s="245" t="s">
        <v>1030</v>
      </c>
      <c r="B6462" s="245" t="s">
        <v>1029</v>
      </c>
      <c r="C6462" s="245" t="s">
        <v>1123</v>
      </c>
      <c r="D6462" s="245" t="s">
        <v>1122</v>
      </c>
      <c r="E6462" s="246" t="s">
        <v>44</v>
      </c>
      <c r="F6462" s="245" t="s">
        <v>44</v>
      </c>
      <c r="G6462" s="245" t="s">
        <v>22080</v>
      </c>
      <c r="H6462" s="245" t="s">
        <v>22081</v>
      </c>
      <c r="I6462" s="245" t="s">
        <v>11</v>
      </c>
      <c r="J6462" s="245" t="s">
        <v>59</v>
      </c>
      <c r="K6462" s="246" t="s">
        <v>22082</v>
      </c>
      <c r="L6462" s="245" t="s">
        <v>568</v>
      </c>
    </row>
    <row r="6463" spans="1:12" x14ac:dyDescent="0.25">
      <c r="A6463" s="245" t="s">
        <v>1030</v>
      </c>
      <c r="B6463" s="245" t="s">
        <v>1029</v>
      </c>
      <c r="C6463" s="245" t="s">
        <v>1123</v>
      </c>
      <c r="D6463" s="245" t="s">
        <v>1122</v>
      </c>
      <c r="E6463" s="246" t="s">
        <v>44</v>
      </c>
      <c r="F6463" s="245" t="s">
        <v>44</v>
      </c>
      <c r="G6463" s="245" t="s">
        <v>22083</v>
      </c>
      <c r="H6463" s="245" t="s">
        <v>22084</v>
      </c>
      <c r="I6463" s="245" t="s">
        <v>11</v>
      </c>
      <c r="J6463" s="245" t="s">
        <v>59</v>
      </c>
      <c r="K6463" s="246" t="s">
        <v>22085</v>
      </c>
      <c r="L6463" s="245" t="s">
        <v>568</v>
      </c>
    </row>
    <row r="6464" spans="1:12" x14ac:dyDescent="0.25">
      <c r="A6464" s="245" t="s">
        <v>1030</v>
      </c>
      <c r="B6464" s="245" t="s">
        <v>1029</v>
      </c>
      <c r="C6464" s="245" t="s">
        <v>1123</v>
      </c>
      <c r="D6464" s="245" t="s">
        <v>1122</v>
      </c>
      <c r="E6464" s="246" t="s">
        <v>44</v>
      </c>
      <c r="F6464" s="245" t="s">
        <v>44</v>
      </c>
      <c r="G6464" s="245" t="s">
        <v>22086</v>
      </c>
      <c r="H6464" s="245" t="s">
        <v>22087</v>
      </c>
      <c r="I6464" s="245" t="s">
        <v>11</v>
      </c>
      <c r="J6464" s="245" t="s">
        <v>59</v>
      </c>
      <c r="K6464" s="246" t="s">
        <v>22088</v>
      </c>
      <c r="L6464" s="245" t="s">
        <v>568</v>
      </c>
    </row>
    <row r="6465" spans="1:12" x14ac:dyDescent="0.25">
      <c r="A6465" s="245" t="s">
        <v>1030</v>
      </c>
      <c r="B6465" s="245" t="s">
        <v>1029</v>
      </c>
      <c r="C6465" s="245" t="s">
        <v>1123</v>
      </c>
      <c r="D6465" s="245" t="s">
        <v>1122</v>
      </c>
      <c r="E6465" s="246" t="s">
        <v>44</v>
      </c>
      <c r="F6465" s="245" t="s">
        <v>44</v>
      </c>
      <c r="G6465" s="245" t="s">
        <v>22089</v>
      </c>
      <c r="H6465" s="245" t="s">
        <v>22090</v>
      </c>
      <c r="I6465" s="245" t="s">
        <v>11</v>
      </c>
      <c r="J6465" s="245" t="s">
        <v>569</v>
      </c>
      <c r="K6465" s="246" t="s">
        <v>22091</v>
      </c>
      <c r="L6465" s="245" t="s">
        <v>568</v>
      </c>
    </row>
    <row r="6466" spans="1:12" x14ac:dyDescent="0.25">
      <c r="A6466" s="245" t="s">
        <v>1030</v>
      </c>
      <c r="B6466" s="245" t="s">
        <v>1029</v>
      </c>
      <c r="C6466" s="245" t="s">
        <v>1072</v>
      </c>
      <c r="D6466" s="245" t="s">
        <v>1071</v>
      </c>
      <c r="E6466" s="246" t="s">
        <v>44</v>
      </c>
      <c r="F6466" s="245" t="s">
        <v>44</v>
      </c>
      <c r="G6466" s="245" t="s">
        <v>1118</v>
      </c>
      <c r="H6466" s="245" t="s">
        <v>1117</v>
      </c>
      <c r="I6466" s="245" t="s">
        <v>11</v>
      </c>
      <c r="J6466" s="245" t="s">
        <v>59</v>
      </c>
      <c r="K6466" s="246" t="s">
        <v>22092</v>
      </c>
      <c r="L6466" s="245" t="s">
        <v>568</v>
      </c>
    </row>
    <row r="6467" spans="1:12" x14ac:dyDescent="0.25">
      <c r="A6467" s="245" t="s">
        <v>1030</v>
      </c>
      <c r="B6467" s="245" t="s">
        <v>1029</v>
      </c>
      <c r="C6467" s="245" t="s">
        <v>1072</v>
      </c>
      <c r="D6467" s="245" t="s">
        <v>1071</v>
      </c>
      <c r="E6467" s="246" t="s">
        <v>44</v>
      </c>
      <c r="F6467" s="245" t="s">
        <v>44</v>
      </c>
      <c r="G6467" s="245" t="s">
        <v>1116</v>
      </c>
      <c r="H6467" s="245" t="s">
        <v>1115</v>
      </c>
      <c r="I6467" s="245" t="s">
        <v>11</v>
      </c>
      <c r="J6467" s="245" t="s">
        <v>59</v>
      </c>
      <c r="K6467" s="246" t="s">
        <v>22093</v>
      </c>
      <c r="L6467" s="245" t="s">
        <v>568</v>
      </c>
    </row>
    <row r="6468" spans="1:12" x14ac:dyDescent="0.25">
      <c r="A6468" s="245" t="s">
        <v>1030</v>
      </c>
      <c r="B6468" s="245" t="s">
        <v>1029</v>
      </c>
      <c r="C6468" s="245" t="s">
        <v>1072</v>
      </c>
      <c r="D6468" s="245" t="s">
        <v>1071</v>
      </c>
      <c r="E6468" s="246" t="s">
        <v>44</v>
      </c>
      <c r="F6468" s="245" t="s">
        <v>44</v>
      </c>
      <c r="G6468" s="245" t="s">
        <v>1114</v>
      </c>
      <c r="H6468" s="245" t="s">
        <v>1113</v>
      </c>
      <c r="I6468" s="245" t="s">
        <v>11</v>
      </c>
      <c r="J6468" s="245" t="s">
        <v>59</v>
      </c>
      <c r="K6468" s="246" t="s">
        <v>22094</v>
      </c>
      <c r="L6468" s="245" t="s">
        <v>568</v>
      </c>
    </row>
    <row r="6469" spans="1:12" x14ac:dyDescent="0.25">
      <c r="A6469" s="245" t="s">
        <v>1030</v>
      </c>
      <c r="B6469" s="245" t="s">
        <v>1029</v>
      </c>
      <c r="C6469" s="245" t="s">
        <v>1072</v>
      </c>
      <c r="D6469" s="245" t="s">
        <v>1071</v>
      </c>
      <c r="E6469" s="246" t="s">
        <v>44</v>
      </c>
      <c r="F6469" s="245" t="s">
        <v>44</v>
      </c>
      <c r="G6469" s="245" t="s">
        <v>1112</v>
      </c>
      <c r="H6469" s="245" t="s">
        <v>1111</v>
      </c>
      <c r="I6469" s="245" t="s">
        <v>11</v>
      </c>
      <c r="J6469" s="245" t="s">
        <v>59</v>
      </c>
      <c r="K6469" s="246" t="s">
        <v>22095</v>
      </c>
      <c r="L6469" s="245" t="s">
        <v>568</v>
      </c>
    </row>
    <row r="6470" spans="1:12" x14ac:dyDescent="0.25">
      <c r="A6470" s="245" t="s">
        <v>1030</v>
      </c>
      <c r="B6470" s="245" t="s">
        <v>1029</v>
      </c>
      <c r="C6470" s="245" t="s">
        <v>1072</v>
      </c>
      <c r="D6470" s="245" t="s">
        <v>1071</v>
      </c>
      <c r="E6470" s="246" t="s">
        <v>44</v>
      </c>
      <c r="F6470" s="245" t="s">
        <v>44</v>
      </c>
      <c r="G6470" s="245" t="s">
        <v>1109</v>
      </c>
      <c r="H6470" s="245" t="s">
        <v>1108</v>
      </c>
      <c r="I6470" s="245" t="s">
        <v>11</v>
      </c>
      <c r="J6470" s="245" t="s">
        <v>59</v>
      </c>
      <c r="K6470" s="246" t="s">
        <v>10277</v>
      </c>
      <c r="L6470" s="245" t="s">
        <v>568</v>
      </c>
    </row>
    <row r="6471" spans="1:12" x14ac:dyDescent="0.25">
      <c r="A6471" s="245" t="s">
        <v>1030</v>
      </c>
      <c r="B6471" s="245" t="s">
        <v>1029</v>
      </c>
      <c r="C6471" s="245" t="s">
        <v>1072</v>
      </c>
      <c r="D6471" s="245" t="s">
        <v>1071</v>
      </c>
      <c r="E6471" s="246" t="s">
        <v>44</v>
      </c>
      <c r="F6471" s="245" t="s">
        <v>44</v>
      </c>
      <c r="G6471" s="245" t="s">
        <v>1106</v>
      </c>
      <c r="H6471" s="245" t="s">
        <v>1105</v>
      </c>
      <c r="I6471" s="245" t="s">
        <v>11</v>
      </c>
      <c r="J6471" s="245" t="s">
        <v>59</v>
      </c>
      <c r="K6471" s="246" t="s">
        <v>22096</v>
      </c>
      <c r="L6471" s="245" t="s">
        <v>568</v>
      </c>
    </row>
    <row r="6472" spans="1:12" x14ac:dyDescent="0.25">
      <c r="A6472" s="245" t="s">
        <v>1030</v>
      </c>
      <c r="B6472" s="245" t="s">
        <v>1029</v>
      </c>
      <c r="C6472" s="245" t="s">
        <v>1072</v>
      </c>
      <c r="D6472" s="245" t="s">
        <v>1071</v>
      </c>
      <c r="E6472" s="246" t="s">
        <v>44</v>
      </c>
      <c r="F6472" s="245" t="s">
        <v>44</v>
      </c>
      <c r="G6472" s="245" t="s">
        <v>1103</v>
      </c>
      <c r="H6472" s="245" t="s">
        <v>1102</v>
      </c>
      <c r="I6472" s="245" t="s">
        <v>11</v>
      </c>
      <c r="J6472" s="245" t="s">
        <v>59</v>
      </c>
      <c r="K6472" s="246" t="s">
        <v>22097</v>
      </c>
      <c r="L6472" s="245" t="s">
        <v>568</v>
      </c>
    </row>
    <row r="6473" spans="1:12" x14ac:dyDescent="0.25">
      <c r="A6473" s="245" t="s">
        <v>1030</v>
      </c>
      <c r="B6473" s="245" t="s">
        <v>1029</v>
      </c>
      <c r="C6473" s="245" t="s">
        <v>1072</v>
      </c>
      <c r="D6473" s="245" t="s">
        <v>1071</v>
      </c>
      <c r="E6473" s="246" t="s">
        <v>44</v>
      </c>
      <c r="F6473" s="245" t="s">
        <v>44</v>
      </c>
      <c r="G6473" s="245" t="s">
        <v>1100</v>
      </c>
      <c r="H6473" s="245" t="s">
        <v>1099</v>
      </c>
      <c r="I6473" s="245" t="s">
        <v>11</v>
      </c>
      <c r="J6473" s="245" t="s">
        <v>59</v>
      </c>
      <c r="K6473" s="246" t="s">
        <v>15241</v>
      </c>
      <c r="L6473" s="245" t="s">
        <v>568</v>
      </c>
    </row>
    <row r="6474" spans="1:12" x14ac:dyDescent="0.25">
      <c r="A6474" s="245" t="s">
        <v>1030</v>
      </c>
      <c r="B6474" s="245" t="s">
        <v>1029</v>
      </c>
      <c r="C6474" s="245" t="s">
        <v>1072</v>
      </c>
      <c r="D6474" s="245" t="s">
        <v>1071</v>
      </c>
      <c r="E6474" s="246" t="s">
        <v>44</v>
      </c>
      <c r="F6474" s="245" t="s">
        <v>44</v>
      </c>
      <c r="G6474" s="245" t="s">
        <v>1097</v>
      </c>
      <c r="H6474" s="245" t="s">
        <v>1096</v>
      </c>
      <c r="I6474" s="245" t="s">
        <v>11</v>
      </c>
      <c r="J6474" s="245" t="s">
        <v>59</v>
      </c>
      <c r="K6474" s="246" t="s">
        <v>22098</v>
      </c>
      <c r="L6474" s="245" t="s">
        <v>568</v>
      </c>
    </row>
    <row r="6475" spans="1:12" x14ac:dyDescent="0.25">
      <c r="A6475" s="245" t="s">
        <v>1030</v>
      </c>
      <c r="B6475" s="245" t="s">
        <v>1029</v>
      </c>
      <c r="C6475" s="245" t="s">
        <v>1072</v>
      </c>
      <c r="D6475" s="245" t="s">
        <v>1071</v>
      </c>
      <c r="E6475" s="246" t="s">
        <v>44</v>
      </c>
      <c r="F6475" s="245" t="s">
        <v>44</v>
      </c>
      <c r="G6475" s="245" t="s">
        <v>1094</v>
      </c>
      <c r="H6475" s="245" t="s">
        <v>1093</v>
      </c>
      <c r="I6475" s="245" t="s">
        <v>11</v>
      </c>
      <c r="J6475" s="245" t="s">
        <v>59</v>
      </c>
      <c r="K6475" s="246" t="s">
        <v>22099</v>
      </c>
      <c r="L6475" s="245" t="s">
        <v>568</v>
      </c>
    </row>
    <row r="6476" spans="1:12" x14ac:dyDescent="0.25">
      <c r="A6476" s="245" t="s">
        <v>1030</v>
      </c>
      <c r="B6476" s="245" t="s">
        <v>1029</v>
      </c>
      <c r="C6476" s="245" t="s">
        <v>1072</v>
      </c>
      <c r="D6476" s="245" t="s">
        <v>1071</v>
      </c>
      <c r="E6476" s="246" t="s">
        <v>44</v>
      </c>
      <c r="F6476" s="245" t="s">
        <v>44</v>
      </c>
      <c r="G6476" s="245" t="s">
        <v>1092</v>
      </c>
      <c r="H6476" s="245" t="s">
        <v>1091</v>
      </c>
      <c r="I6476" s="245" t="s">
        <v>11</v>
      </c>
      <c r="J6476" s="245" t="s">
        <v>59</v>
      </c>
      <c r="K6476" s="246" t="s">
        <v>22100</v>
      </c>
      <c r="L6476" s="245" t="s">
        <v>568</v>
      </c>
    </row>
    <row r="6477" spans="1:12" x14ac:dyDescent="0.25">
      <c r="A6477" s="245" t="s">
        <v>1030</v>
      </c>
      <c r="B6477" s="245" t="s">
        <v>1029</v>
      </c>
      <c r="C6477" s="245" t="s">
        <v>1072</v>
      </c>
      <c r="D6477" s="245" t="s">
        <v>1071</v>
      </c>
      <c r="E6477" s="246" t="s">
        <v>44</v>
      </c>
      <c r="F6477" s="245" t="s">
        <v>44</v>
      </c>
      <c r="G6477" s="245" t="s">
        <v>1090</v>
      </c>
      <c r="H6477" s="245" t="s">
        <v>1089</v>
      </c>
      <c r="I6477" s="245" t="s">
        <v>11</v>
      </c>
      <c r="J6477" s="245" t="s">
        <v>59</v>
      </c>
      <c r="K6477" s="246" t="s">
        <v>22101</v>
      </c>
      <c r="L6477" s="245" t="s">
        <v>568</v>
      </c>
    </row>
    <row r="6478" spans="1:12" x14ac:dyDescent="0.25">
      <c r="A6478" s="245" t="s">
        <v>1030</v>
      </c>
      <c r="B6478" s="245" t="s">
        <v>1029</v>
      </c>
      <c r="C6478" s="245" t="s">
        <v>1072</v>
      </c>
      <c r="D6478" s="245" t="s">
        <v>1071</v>
      </c>
      <c r="E6478" s="246" t="s">
        <v>44</v>
      </c>
      <c r="F6478" s="245" t="s">
        <v>44</v>
      </c>
      <c r="G6478" s="245" t="s">
        <v>1088</v>
      </c>
      <c r="H6478" s="245" t="s">
        <v>1087</v>
      </c>
      <c r="I6478" s="245" t="s">
        <v>11</v>
      </c>
      <c r="J6478" s="245" t="s">
        <v>59</v>
      </c>
      <c r="K6478" s="246" t="s">
        <v>22102</v>
      </c>
      <c r="L6478" s="245" t="s">
        <v>568</v>
      </c>
    </row>
    <row r="6479" spans="1:12" x14ac:dyDescent="0.25">
      <c r="A6479" s="245" t="s">
        <v>1030</v>
      </c>
      <c r="B6479" s="245" t="s">
        <v>1029</v>
      </c>
      <c r="C6479" s="245" t="s">
        <v>1072</v>
      </c>
      <c r="D6479" s="245" t="s">
        <v>1071</v>
      </c>
      <c r="E6479" s="246" t="s">
        <v>44</v>
      </c>
      <c r="F6479" s="245" t="s">
        <v>44</v>
      </c>
      <c r="G6479" s="245" t="s">
        <v>1086</v>
      </c>
      <c r="H6479" s="245" t="s">
        <v>1085</v>
      </c>
      <c r="I6479" s="245" t="s">
        <v>11</v>
      </c>
      <c r="J6479" s="245" t="s">
        <v>59</v>
      </c>
      <c r="K6479" s="246" t="s">
        <v>22103</v>
      </c>
      <c r="L6479" s="245" t="s">
        <v>568</v>
      </c>
    </row>
    <row r="6480" spans="1:12" x14ac:dyDescent="0.25">
      <c r="A6480" s="245" t="s">
        <v>1030</v>
      </c>
      <c r="B6480" s="245" t="s">
        <v>1029</v>
      </c>
      <c r="C6480" s="245" t="s">
        <v>1072</v>
      </c>
      <c r="D6480" s="245" t="s">
        <v>1071</v>
      </c>
      <c r="E6480" s="246" t="s">
        <v>44</v>
      </c>
      <c r="F6480" s="245" t="s">
        <v>44</v>
      </c>
      <c r="G6480" s="245" t="s">
        <v>1084</v>
      </c>
      <c r="H6480" s="245" t="s">
        <v>14298</v>
      </c>
      <c r="I6480" s="245" t="s">
        <v>11</v>
      </c>
      <c r="J6480" s="245" t="s">
        <v>59</v>
      </c>
      <c r="K6480" s="246" t="s">
        <v>22104</v>
      </c>
      <c r="L6480" s="245" t="s">
        <v>568</v>
      </c>
    </row>
    <row r="6481" spans="1:12" x14ac:dyDescent="0.25">
      <c r="A6481" s="245" t="s">
        <v>1030</v>
      </c>
      <c r="B6481" s="245" t="s">
        <v>1029</v>
      </c>
      <c r="C6481" s="245" t="s">
        <v>1072</v>
      </c>
      <c r="D6481" s="245" t="s">
        <v>1071</v>
      </c>
      <c r="E6481" s="246" t="s">
        <v>44</v>
      </c>
      <c r="F6481" s="245" t="s">
        <v>44</v>
      </c>
      <c r="G6481" s="245" t="s">
        <v>1083</v>
      </c>
      <c r="H6481" s="245" t="s">
        <v>22105</v>
      </c>
      <c r="I6481" s="245" t="s">
        <v>11</v>
      </c>
      <c r="J6481" s="245" t="s">
        <v>59</v>
      </c>
      <c r="K6481" s="246" t="s">
        <v>21319</v>
      </c>
      <c r="L6481" s="245" t="s">
        <v>568</v>
      </c>
    </row>
    <row r="6482" spans="1:12" x14ac:dyDescent="0.25">
      <c r="A6482" s="245" t="s">
        <v>1030</v>
      </c>
      <c r="B6482" s="245" t="s">
        <v>1029</v>
      </c>
      <c r="C6482" s="245" t="s">
        <v>1072</v>
      </c>
      <c r="D6482" s="245" t="s">
        <v>1071</v>
      </c>
      <c r="E6482" s="246" t="s">
        <v>44</v>
      </c>
      <c r="F6482" s="245" t="s">
        <v>44</v>
      </c>
      <c r="G6482" s="245" t="s">
        <v>1081</v>
      </c>
      <c r="H6482" s="245" t="s">
        <v>1080</v>
      </c>
      <c r="I6482" s="245" t="s">
        <v>11</v>
      </c>
      <c r="J6482" s="245" t="s">
        <v>59</v>
      </c>
      <c r="K6482" s="246" t="s">
        <v>15426</v>
      </c>
      <c r="L6482" s="245" t="s">
        <v>568</v>
      </c>
    </row>
    <row r="6483" spans="1:12" x14ac:dyDescent="0.25">
      <c r="A6483" s="245" t="s">
        <v>1030</v>
      </c>
      <c r="B6483" s="245" t="s">
        <v>1029</v>
      </c>
      <c r="C6483" s="245" t="s">
        <v>1072</v>
      </c>
      <c r="D6483" s="245" t="s">
        <v>1071</v>
      </c>
      <c r="E6483" s="246" t="s">
        <v>44</v>
      </c>
      <c r="F6483" s="245" t="s">
        <v>44</v>
      </c>
      <c r="G6483" s="245" t="s">
        <v>1078</v>
      </c>
      <c r="H6483" s="245" t="s">
        <v>1077</v>
      </c>
      <c r="I6483" s="245" t="s">
        <v>11</v>
      </c>
      <c r="J6483" s="245" t="s">
        <v>59</v>
      </c>
      <c r="K6483" s="246" t="s">
        <v>8929</v>
      </c>
      <c r="L6483" s="245" t="s">
        <v>568</v>
      </c>
    </row>
    <row r="6484" spans="1:12" x14ac:dyDescent="0.25">
      <c r="A6484" s="245" t="s">
        <v>1030</v>
      </c>
      <c r="B6484" s="245" t="s">
        <v>1029</v>
      </c>
      <c r="C6484" s="245" t="s">
        <v>1072</v>
      </c>
      <c r="D6484" s="245" t="s">
        <v>1071</v>
      </c>
      <c r="E6484" s="246" t="s">
        <v>44</v>
      </c>
      <c r="F6484" s="245" t="s">
        <v>44</v>
      </c>
      <c r="G6484" s="245" t="s">
        <v>1075</v>
      </c>
      <c r="H6484" s="245" t="s">
        <v>1074</v>
      </c>
      <c r="I6484" s="245" t="s">
        <v>11</v>
      </c>
      <c r="J6484" s="245" t="s">
        <v>59</v>
      </c>
      <c r="K6484" s="246" t="s">
        <v>12961</v>
      </c>
      <c r="L6484" s="245" t="s">
        <v>568</v>
      </c>
    </row>
    <row r="6485" spans="1:12" x14ac:dyDescent="0.25">
      <c r="A6485" s="245" t="s">
        <v>1030</v>
      </c>
      <c r="B6485" s="245" t="s">
        <v>1029</v>
      </c>
      <c r="C6485" s="245" t="s">
        <v>1072</v>
      </c>
      <c r="D6485" s="245" t="s">
        <v>1071</v>
      </c>
      <c r="E6485" s="246" t="s">
        <v>44</v>
      </c>
      <c r="F6485" s="245" t="s">
        <v>44</v>
      </c>
      <c r="G6485" s="245" t="s">
        <v>1070</v>
      </c>
      <c r="H6485" s="245" t="s">
        <v>1069</v>
      </c>
      <c r="I6485" s="245" t="s">
        <v>11</v>
      </c>
      <c r="J6485" s="245" t="s">
        <v>59</v>
      </c>
      <c r="K6485" s="246" t="s">
        <v>21571</v>
      </c>
      <c r="L6485" s="245" t="s">
        <v>568</v>
      </c>
    </row>
    <row r="6486" spans="1:12" x14ac:dyDescent="0.25">
      <c r="A6486" s="245" t="s">
        <v>1030</v>
      </c>
      <c r="B6486" s="245" t="s">
        <v>1029</v>
      </c>
      <c r="C6486" s="245" t="s">
        <v>1072</v>
      </c>
      <c r="D6486" s="245" t="s">
        <v>1071</v>
      </c>
      <c r="E6486" s="246" t="s">
        <v>44</v>
      </c>
      <c r="F6486" s="245" t="s">
        <v>44</v>
      </c>
      <c r="G6486" s="245" t="s">
        <v>22106</v>
      </c>
      <c r="H6486" s="245" t="s">
        <v>1110</v>
      </c>
      <c r="I6486" s="245" t="s">
        <v>11</v>
      </c>
      <c r="J6486" s="245" t="s">
        <v>59</v>
      </c>
      <c r="K6486" s="246" t="s">
        <v>22107</v>
      </c>
      <c r="L6486" s="245" t="s">
        <v>568</v>
      </c>
    </row>
    <row r="6487" spans="1:12" x14ac:dyDescent="0.25">
      <c r="A6487" s="245" t="s">
        <v>1030</v>
      </c>
      <c r="B6487" s="245" t="s">
        <v>1029</v>
      </c>
      <c r="C6487" s="245" t="s">
        <v>1072</v>
      </c>
      <c r="D6487" s="245" t="s">
        <v>1071</v>
      </c>
      <c r="E6487" s="246" t="s">
        <v>44</v>
      </c>
      <c r="F6487" s="245" t="s">
        <v>44</v>
      </c>
      <c r="G6487" s="245" t="s">
        <v>22108</v>
      </c>
      <c r="H6487" s="245" t="s">
        <v>1107</v>
      </c>
      <c r="I6487" s="245" t="s">
        <v>11</v>
      </c>
      <c r="J6487" s="245" t="s">
        <v>59</v>
      </c>
      <c r="K6487" s="246" t="s">
        <v>22109</v>
      </c>
      <c r="L6487" s="245" t="s">
        <v>568</v>
      </c>
    </row>
    <row r="6488" spans="1:12" x14ac:dyDescent="0.25">
      <c r="A6488" s="245" t="s">
        <v>1030</v>
      </c>
      <c r="B6488" s="245" t="s">
        <v>1029</v>
      </c>
      <c r="C6488" s="245" t="s">
        <v>1072</v>
      </c>
      <c r="D6488" s="245" t="s">
        <v>1071</v>
      </c>
      <c r="E6488" s="246" t="s">
        <v>44</v>
      </c>
      <c r="F6488" s="245" t="s">
        <v>44</v>
      </c>
      <c r="G6488" s="245" t="s">
        <v>22110</v>
      </c>
      <c r="H6488" s="245" t="s">
        <v>1104</v>
      </c>
      <c r="I6488" s="245" t="s">
        <v>11</v>
      </c>
      <c r="J6488" s="245" t="s">
        <v>59</v>
      </c>
      <c r="K6488" s="246" t="s">
        <v>22111</v>
      </c>
      <c r="L6488" s="245" t="s">
        <v>568</v>
      </c>
    </row>
    <row r="6489" spans="1:12" x14ac:dyDescent="0.25">
      <c r="A6489" s="245" t="s">
        <v>1030</v>
      </c>
      <c r="B6489" s="245" t="s">
        <v>1029</v>
      </c>
      <c r="C6489" s="245" t="s">
        <v>1072</v>
      </c>
      <c r="D6489" s="245" t="s">
        <v>1071</v>
      </c>
      <c r="E6489" s="246" t="s">
        <v>44</v>
      </c>
      <c r="F6489" s="245" t="s">
        <v>44</v>
      </c>
      <c r="G6489" s="245" t="s">
        <v>22112</v>
      </c>
      <c r="H6489" s="245" t="s">
        <v>1101</v>
      </c>
      <c r="I6489" s="245" t="s">
        <v>11</v>
      </c>
      <c r="J6489" s="245" t="s">
        <v>59</v>
      </c>
      <c r="K6489" s="246" t="s">
        <v>1754</v>
      </c>
      <c r="L6489" s="245" t="s">
        <v>568</v>
      </c>
    </row>
    <row r="6490" spans="1:12" x14ac:dyDescent="0.25">
      <c r="A6490" s="245" t="s">
        <v>1030</v>
      </c>
      <c r="B6490" s="245" t="s">
        <v>1029</v>
      </c>
      <c r="C6490" s="245" t="s">
        <v>1072</v>
      </c>
      <c r="D6490" s="245" t="s">
        <v>1071</v>
      </c>
      <c r="E6490" s="246" t="s">
        <v>44</v>
      </c>
      <c r="F6490" s="245" t="s">
        <v>44</v>
      </c>
      <c r="G6490" s="245" t="s">
        <v>22113</v>
      </c>
      <c r="H6490" s="245" t="s">
        <v>1098</v>
      </c>
      <c r="I6490" s="245" t="s">
        <v>11</v>
      </c>
      <c r="J6490" s="245" t="s">
        <v>59</v>
      </c>
      <c r="K6490" s="246" t="s">
        <v>22114</v>
      </c>
      <c r="L6490" s="245" t="s">
        <v>568</v>
      </c>
    </row>
    <row r="6491" spans="1:12" x14ac:dyDescent="0.25">
      <c r="A6491" s="245" t="s">
        <v>1030</v>
      </c>
      <c r="B6491" s="245" t="s">
        <v>1029</v>
      </c>
      <c r="C6491" s="245" t="s">
        <v>1072</v>
      </c>
      <c r="D6491" s="245" t="s">
        <v>1071</v>
      </c>
      <c r="E6491" s="246" t="s">
        <v>44</v>
      </c>
      <c r="F6491" s="245" t="s">
        <v>44</v>
      </c>
      <c r="G6491" s="245" t="s">
        <v>22115</v>
      </c>
      <c r="H6491" s="245" t="s">
        <v>1095</v>
      </c>
      <c r="I6491" s="245" t="s">
        <v>11</v>
      </c>
      <c r="J6491" s="245" t="s">
        <v>59</v>
      </c>
      <c r="K6491" s="246" t="s">
        <v>22116</v>
      </c>
      <c r="L6491" s="245" t="s">
        <v>568</v>
      </c>
    </row>
    <row r="6492" spans="1:12" x14ac:dyDescent="0.25">
      <c r="A6492" s="245" t="s">
        <v>1030</v>
      </c>
      <c r="B6492" s="245" t="s">
        <v>1029</v>
      </c>
      <c r="C6492" s="245" t="s">
        <v>1072</v>
      </c>
      <c r="D6492" s="245" t="s">
        <v>1071</v>
      </c>
      <c r="E6492" s="246" t="s">
        <v>44</v>
      </c>
      <c r="F6492" s="245" t="s">
        <v>44</v>
      </c>
      <c r="G6492" s="245" t="s">
        <v>22117</v>
      </c>
      <c r="H6492" s="245" t="s">
        <v>1082</v>
      </c>
      <c r="I6492" s="245" t="s">
        <v>11</v>
      </c>
      <c r="J6492" s="245" t="s">
        <v>59</v>
      </c>
      <c r="K6492" s="246" t="s">
        <v>22118</v>
      </c>
      <c r="L6492" s="245" t="s">
        <v>568</v>
      </c>
    </row>
    <row r="6493" spans="1:12" x14ac:dyDescent="0.25">
      <c r="A6493" s="245" t="s">
        <v>1030</v>
      </c>
      <c r="B6493" s="245" t="s">
        <v>1029</v>
      </c>
      <c r="C6493" s="245" t="s">
        <v>1072</v>
      </c>
      <c r="D6493" s="245" t="s">
        <v>1071</v>
      </c>
      <c r="E6493" s="246" t="s">
        <v>44</v>
      </c>
      <c r="F6493" s="245" t="s">
        <v>44</v>
      </c>
      <c r="G6493" s="245" t="s">
        <v>22119</v>
      </c>
      <c r="H6493" s="245" t="s">
        <v>1079</v>
      </c>
      <c r="I6493" s="245" t="s">
        <v>11</v>
      </c>
      <c r="J6493" s="245" t="s">
        <v>59</v>
      </c>
      <c r="K6493" s="246" t="s">
        <v>11339</v>
      </c>
      <c r="L6493" s="245" t="s">
        <v>568</v>
      </c>
    </row>
    <row r="6494" spans="1:12" x14ac:dyDescent="0.25">
      <c r="A6494" s="245" t="s">
        <v>1030</v>
      </c>
      <c r="B6494" s="245" t="s">
        <v>1029</v>
      </c>
      <c r="C6494" s="245" t="s">
        <v>1072</v>
      </c>
      <c r="D6494" s="245" t="s">
        <v>1071</v>
      </c>
      <c r="E6494" s="246" t="s">
        <v>44</v>
      </c>
      <c r="F6494" s="245" t="s">
        <v>44</v>
      </c>
      <c r="G6494" s="245" t="s">
        <v>22120</v>
      </c>
      <c r="H6494" s="245" t="s">
        <v>1076</v>
      </c>
      <c r="I6494" s="245" t="s">
        <v>11</v>
      </c>
      <c r="J6494" s="245" t="s">
        <v>59</v>
      </c>
      <c r="K6494" s="246" t="s">
        <v>10036</v>
      </c>
      <c r="L6494" s="245" t="s">
        <v>568</v>
      </c>
    </row>
    <row r="6495" spans="1:12" x14ac:dyDescent="0.25">
      <c r="A6495" s="245" t="s">
        <v>1030</v>
      </c>
      <c r="B6495" s="245" t="s">
        <v>1029</v>
      </c>
      <c r="C6495" s="245" t="s">
        <v>1072</v>
      </c>
      <c r="D6495" s="245" t="s">
        <v>1071</v>
      </c>
      <c r="E6495" s="246" t="s">
        <v>44</v>
      </c>
      <c r="F6495" s="245" t="s">
        <v>44</v>
      </c>
      <c r="G6495" s="245" t="s">
        <v>22121</v>
      </c>
      <c r="H6495" s="245" t="s">
        <v>1073</v>
      </c>
      <c r="I6495" s="245" t="s">
        <v>11</v>
      </c>
      <c r="J6495" s="245" t="s">
        <v>59</v>
      </c>
      <c r="K6495" s="246" t="s">
        <v>22122</v>
      </c>
      <c r="L6495" s="245" t="s">
        <v>568</v>
      </c>
    </row>
    <row r="6496" spans="1:12" x14ac:dyDescent="0.25">
      <c r="A6496" s="245" t="s">
        <v>1030</v>
      </c>
      <c r="B6496" s="245" t="s">
        <v>1029</v>
      </c>
      <c r="C6496" s="245" t="s">
        <v>1068</v>
      </c>
      <c r="D6496" s="245" t="s">
        <v>1067</v>
      </c>
      <c r="E6496" s="246" t="s">
        <v>44</v>
      </c>
      <c r="F6496" s="245" t="s">
        <v>44</v>
      </c>
      <c r="G6496" s="245" t="s">
        <v>14301</v>
      </c>
      <c r="H6496" s="245" t="s">
        <v>14302</v>
      </c>
      <c r="I6496" s="245" t="s">
        <v>14</v>
      </c>
      <c r="J6496" s="245" t="s">
        <v>59</v>
      </c>
      <c r="K6496" s="246" t="s">
        <v>22123</v>
      </c>
      <c r="L6496" s="245" t="s">
        <v>568</v>
      </c>
    </row>
    <row r="6497" spans="1:12" x14ac:dyDescent="0.25">
      <c r="A6497" s="245" t="s">
        <v>1030</v>
      </c>
      <c r="B6497" s="245" t="s">
        <v>1029</v>
      </c>
      <c r="C6497" s="245" t="s">
        <v>14303</v>
      </c>
      <c r="D6497" s="245" t="s">
        <v>14304</v>
      </c>
      <c r="E6497" s="246" t="s">
        <v>44</v>
      </c>
      <c r="F6497" s="245" t="s">
        <v>44</v>
      </c>
      <c r="G6497" s="245" t="s">
        <v>14305</v>
      </c>
      <c r="H6497" s="245" t="s">
        <v>14306</v>
      </c>
      <c r="I6497" s="245" t="s">
        <v>14</v>
      </c>
      <c r="J6497" s="245" t="s">
        <v>59</v>
      </c>
      <c r="K6497" s="246" t="s">
        <v>22124</v>
      </c>
      <c r="L6497" s="245" t="s">
        <v>568</v>
      </c>
    </row>
    <row r="6498" spans="1:12" x14ac:dyDescent="0.25">
      <c r="A6498" s="245" t="s">
        <v>1030</v>
      </c>
      <c r="B6498" s="245" t="s">
        <v>1029</v>
      </c>
      <c r="C6498" s="245" t="s">
        <v>14303</v>
      </c>
      <c r="D6498" s="245" t="s">
        <v>14304</v>
      </c>
      <c r="E6498" s="246" t="s">
        <v>44</v>
      </c>
      <c r="F6498" s="245" t="s">
        <v>44</v>
      </c>
      <c r="G6498" s="245" t="s">
        <v>14307</v>
      </c>
      <c r="H6498" s="245" t="s">
        <v>14308</v>
      </c>
      <c r="I6498" s="245" t="s">
        <v>14</v>
      </c>
      <c r="J6498" s="245" t="s">
        <v>59</v>
      </c>
      <c r="K6498" s="246" t="s">
        <v>22125</v>
      </c>
      <c r="L6498" s="245" t="s">
        <v>568</v>
      </c>
    </row>
    <row r="6499" spans="1:12" x14ac:dyDescent="0.25">
      <c r="A6499" s="245" t="s">
        <v>1030</v>
      </c>
      <c r="B6499" s="245" t="s">
        <v>1029</v>
      </c>
      <c r="C6499" s="245" t="s">
        <v>1061</v>
      </c>
      <c r="D6499" s="245" t="s">
        <v>1060</v>
      </c>
      <c r="E6499" s="246" t="s">
        <v>44</v>
      </c>
      <c r="F6499" s="245" t="s">
        <v>44</v>
      </c>
      <c r="G6499" s="245" t="s">
        <v>1065</v>
      </c>
      <c r="H6499" s="245" t="s">
        <v>1064</v>
      </c>
      <c r="I6499" s="245" t="s">
        <v>11</v>
      </c>
      <c r="J6499" s="245" t="s">
        <v>59</v>
      </c>
      <c r="K6499" s="246" t="s">
        <v>22126</v>
      </c>
      <c r="L6499" s="245" t="s">
        <v>568</v>
      </c>
    </row>
    <row r="6500" spans="1:12" x14ac:dyDescent="0.25">
      <c r="A6500" s="245" t="s">
        <v>1030</v>
      </c>
      <c r="B6500" s="245" t="s">
        <v>1029</v>
      </c>
      <c r="C6500" s="245" t="s">
        <v>1061</v>
      </c>
      <c r="D6500" s="245" t="s">
        <v>1060</v>
      </c>
      <c r="E6500" s="246" t="s">
        <v>44</v>
      </c>
      <c r="F6500" s="245" t="s">
        <v>44</v>
      </c>
      <c r="G6500" s="245" t="s">
        <v>1063</v>
      </c>
      <c r="H6500" s="245" t="s">
        <v>1062</v>
      </c>
      <c r="I6500" s="245" t="s">
        <v>11</v>
      </c>
      <c r="J6500" s="245" t="s">
        <v>59</v>
      </c>
      <c r="K6500" s="246" t="s">
        <v>22127</v>
      </c>
      <c r="L6500" s="245" t="s">
        <v>568</v>
      </c>
    </row>
    <row r="6501" spans="1:12" x14ac:dyDescent="0.25">
      <c r="A6501" s="245" t="s">
        <v>1030</v>
      </c>
      <c r="B6501" s="245" t="s">
        <v>1029</v>
      </c>
      <c r="C6501" s="245" t="s">
        <v>1061</v>
      </c>
      <c r="D6501" s="245" t="s">
        <v>1060</v>
      </c>
      <c r="E6501" s="246" t="s">
        <v>44</v>
      </c>
      <c r="F6501" s="245" t="s">
        <v>44</v>
      </c>
      <c r="G6501" s="245" t="s">
        <v>1059</v>
      </c>
      <c r="H6501" s="245" t="s">
        <v>1058</v>
      </c>
      <c r="I6501" s="245" t="s">
        <v>14</v>
      </c>
      <c r="J6501" s="245" t="s">
        <v>59</v>
      </c>
      <c r="K6501" s="246" t="s">
        <v>8833</v>
      </c>
      <c r="L6501" s="245" t="s">
        <v>568</v>
      </c>
    </row>
    <row r="6502" spans="1:12" x14ac:dyDescent="0.25">
      <c r="A6502" s="245" t="s">
        <v>1030</v>
      </c>
      <c r="B6502" s="245" t="s">
        <v>1029</v>
      </c>
      <c r="C6502" s="245" t="s">
        <v>1049</v>
      </c>
      <c r="D6502" s="245" t="s">
        <v>1048</v>
      </c>
      <c r="E6502" s="246" t="s">
        <v>44</v>
      </c>
      <c r="F6502" s="245" t="s">
        <v>44</v>
      </c>
      <c r="G6502" s="245" t="s">
        <v>1057</v>
      </c>
      <c r="H6502" s="245" t="s">
        <v>22128</v>
      </c>
      <c r="I6502" s="245" t="s">
        <v>11</v>
      </c>
      <c r="J6502" s="245" t="s">
        <v>59</v>
      </c>
      <c r="K6502" s="246" t="s">
        <v>22129</v>
      </c>
      <c r="L6502" s="245" t="s">
        <v>568</v>
      </c>
    </row>
    <row r="6503" spans="1:12" x14ac:dyDescent="0.25">
      <c r="A6503" s="245" t="s">
        <v>1030</v>
      </c>
      <c r="B6503" s="245" t="s">
        <v>1029</v>
      </c>
      <c r="C6503" s="245" t="s">
        <v>1049</v>
      </c>
      <c r="D6503" s="245" t="s">
        <v>1048</v>
      </c>
      <c r="E6503" s="246" t="s">
        <v>44</v>
      </c>
      <c r="F6503" s="245" t="s">
        <v>44</v>
      </c>
      <c r="G6503" s="245" t="s">
        <v>1056</v>
      </c>
      <c r="H6503" s="245" t="s">
        <v>22130</v>
      </c>
      <c r="I6503" s="245" t="s">
        <v>11</v>
      </c>
      <c r="J6503" s="245" t="s">
        <v>59</v>
      </c>
      <c r="K6503" s="246" t="s">
        <v>21764</v>
      </c>
      <c r="L6503" s="245" t="s">
        <v>568</v>
      </c>
    </row>
    <row r="6504" spans="1:12" x14ac:dyDescent="0.25">
      <c r="A6504" s="245" t="s">
        <v>1030</v>
      </c>
      <c r="B6504" s="245" t="s">
        <v>1029</v>
      </c>
      <c r="C6504" s="245" t="s">
        <v>1049</v>
      </c>
      <c r="D6504" s="245" t="s">
        <v>1048</v>
      </c>
      <c r="E6504" s="246" t="s">
        <v>44</v>
      </c>
      <c r="F6504" s="245" t="s">
        <v>44</v>
      </c>
      <c r="G6504" s="245" t="s">
        <v>1055</v>
      </c>
      <c r="H6504" s="245" t="s">
        <v>22131</v>
      </c>
      <c r="I6504" s="245" t="s">
        <v>11</v>
      </c>
      <c r="J6504" s="245" t="s">
        <v>59</v>
      </c>
      <c r="K6504" s="246" t="s">
        <v>9084</v>
      </c>
      <c r="L6504" s="245" t="s">
        <v>568</v>
      </c>
    </row>
    <row r="6505" spans="1:12" x14ac:dyDescent="0.25">
      <c r="A6505" s="245" t="s">
        <v>1030</v>
      </c>
      <c r="B6505" s="245" t="s">
        <v>1029</v>
      </c>
      <c r="C6505" s="245" t="s">
        <v>1049</v>
      </c>
      <c r="D6505" s="245" t="s">
        <v>1048</v>
      </c>
      <c r="E6505" s="246" t="s">
        <v>44</v>
      </c>
      <c r="F6505" s="245" t="s">
        <v>44</v>
      </c>
      <c r="G6505" s="245" t="s">
        <v>1054</v>
      </c>
      <c r="H6505" s="245" t="s">
        <v>22132</v>
      </c>
      <c r="I6505" s="245" t="s">
        <v>11</v>
      </c>
      <c r="J6505" s="245" t="s">
        <v>59</v>
      </c>
      <c r="K6505" s="246" t="s">
        <v>12756</v>
      </c>
      <c r="L6505" s="245" t="s">
        <v>568</v>
      </c>
    </row>
    <row r="6506" spans="1:12" x14ac:dyDescent="0.25">
      <c r="A6506" s="245" t="s">
        <v>1030</v>
      </c>
      <c r="B6506" s="245" t="s">
        <v>1029</v>
      </c>
      <c r="C6506" s="245" t="s">
        <v>1049</v>
      </c>
      <c r="D6506" s="245" t="s">
        <v>1048</v>
      </c>
      <c r="E6506" s="246" t="s">
        <v>44</v>
      </c>
      <c r="F6506" s="245" t="s">
        <v>44</v>
      </c>
      <c r="G6506" s="245" t="s">
        <v>1053</v>
      </c>
      <c r="H6506" s="245" t="s">
        <v>1052</v>
      </c>
      <c r="I6506" s="245" t="s">
        <v>14</v>
      </c>
      <c r="J6506" s="245" t="s">
        <v>59</v>
      </c>
      <c r="K6506" s="246" t="s">
        <v>8985</v>
      </c>
      <c r="L6506" s="245" t="s">
        <v>568</v>
      </c>
    </row>
    <row r="6507" spans="1:12" x14ac:dyDescent="0.25">
      <c r="A6507" s="245" t="s">
        <v>1030</v>
      </c>
      <c r="B6507" s="245" t="s">
        <v>1029</v>
      </c>
      <c r="C6507" s="245" t="s">
        <v>1049</v>
      </c>
      <c r="D6507" s="245" t="s">
        <v>1048</v>
      </c>
      <c r="E6507" s="246" t="s">
        <v>44</v>
      </c>
      <c r="F6507" s="245" t="s">
        <v>44</v>
      </c>
      <c r="G6507" s="245" t="s">
        <v>1050</v>
      </c>
      <c r="H6507" s="245" t="s">
        <v>22133</v>
      </c>
      <c r="I6507" s="245" t="s">
        <v>14</v>
      </c>
      <c r="J6507" s="245" t="s">
        <v>59</v>
      </c>
      <c r="K6507" s="246" t="s">
        <v>8766</v>
      </c>
      <c r="L6507" s="245" t="s">
        <v>568</v>
      </c>
    </row>
    <row r="6508" spans="1:12" x14ac:dyDescent="0.25">
      <c r="A6508" s="245" t="s">
        <v>1030</v>
      </c>
      <c r="B6508" s="245" t="s">
        <v>1029</v>
      </c>
      <c r="C6508" s="245" t="s">
        <v>1049</v>
      </c>
      <c r="D6508" s="245" t="s">
        <v>1048</v>
      </c>
      <c r="E6508" s="246" t="s">
        <v>44</v>
      </c>
      <c r="F6508" s="245" t="s">
        <v>44</v>
      </c>
      <c r="G6508" s="245" t="s">
        <v>1047</v>
      </c>
      <c r="H6508" s="245" t="s">
        <v>22134</v>
      </c>
      <c r="I6508" s="245" t="s">
        <v>11</v>
      </c>
      <c r="J6508" s="245" t="s">
        <v>59</v>
      </c>
      <c r="K6508" s="246" t="s">
        <v>22135</v>
      </c>
      <c r="L6508" s="245" t="s">
        <v>568</v>
      </c>
    </row>
    <row r="6509" spans="1:12" x14ac:dyDescent="0.25">
      <c r="A6509" s="245" t="s">
        <v>1030</v>
      </c>
      <c r="B6509" s="245" t="s">
        <v>1029</v>
      </c>
      <c r="C6509" s="245" t="s">
        <v>1040</v>
      </c>
      <c r="D6509" s="245" t="s">
        <v>1039</v>
      </c>
      <c r="E6509" s="246" t="s">
        <v>44</v>
      </c>
      <c r="F6509" s="245" t="s">
        <v>44</v>
      </c>
      <c r="G6509" s="245" t="s">
        <v>1045</v>
      </c>
      <c r="H6509" s="245" t="s">
        <v>22136</v>
      </c>
      <c r="I6509" s="245" t="s">
        <v>11</v>
      </c>
      <c r="J6509" s="245" t="s">
        <v>59</v>
      </c>
      <c r="K6509" s="246" t="s">
        <v>14991</v>
      </c>
      <c r="L6509" s="245" t="s">
        <v>568</v>
      </c>
    </row>
    <row r="6510" spans="1:12" x14ac:dyDescent="0.25">
      <c r="A6510" s="245" t="s">
        <v>1030</v>
      </c>
      <c r="B6510" s="245" t="s">
        <v>1029</v>
      </c>
      <c r="C6510" s="245" t="s">
        <v>1040</v>
      </c>
      <c r="D6510" s="245" t="s">
        <v>1039</v>
      </c>
      <c r="E6510" s="246" t="s">
        <v>44</v>
      </c>
      <c r="F6510" s="245" t="s">
        <v>44</v>
      </c>
      <c r="G6510" s="245" t="s">
        <v>1044</v>
      </c>
      <c r="H6510" s="245" t="s">
        <v>22137</v>
      </c>
      <c r="I6510" s="245" t="s">
        <v>11</v>
      </c>
      <c r="J6510" s="245" t="s">
        <v>59</v>
      </c>
      <c r="K6510" s="246" t="s">
        <v>22138</v>
      </c>
      <c r="L6510" s="245" t="s">
        <v>568</v>
      </c>
    </row>
    <row r="6511" spans="1:12" x14ac:dyDescent="0.25">
      <c r="A6511" s="245" t="s">
        <v>1030</v>
      </c>
      <c r="B6511" s="245" t="s">
        <v>1029</v>
      </c>
      <c r="C6511" s="245" t="s">
        <v>1040</v>
      </c>
      <c r="D6511" s="245" t="s">
        <v>1039</v>
      </c>
      <c r="E6511" s="246" t="s">
        <v>44</v>
      </c>
      <c r="F6511" s="245" t="s">
        <v>44</v>
      </c>
      <c r="G6511" s="245" t="s">
        <v>1043</v>
      </c>
      <c r="H6511" s="245" t="s">
        <v>1042</v>
      </c>
      <c r="I6511" s="245" t="s">
        <v>14</v>
      </c>
      <c r="J6511" s="245" t="s">
        <v>59</v>
      </c>
      <c r="K6511" s="246" t="s">
        <v>14267</v>
      </c>
      <c r="L6511" s="245" t="s">
        <v>568</v>
      </c>
    </row>
    <row r="6512" spans="1:12" x14ac:dyDescent="0.25">
      <c r="A6512" s="245" t="s">
        <v>1030</v>
      </c>
      <c r="B6512" s="245" t="s">
        <v>1029</v>
      </c>
      <c r="C6512" s="245" t="s">
        <v>1040</v>
      </c>
      <c r="D6512" s="245" t="s">
        <v>1039</v>
      </c>
      <c r="E6512" s="246" t="s">
        <v>44</v>
      </c>
      <c r="F6512" s="245" t="s">
        <v>44</v>
      </c>
      <c r="G6512" s="245" t="s">
        <v>1041</v>
      </c>
      <c r="H6512" s="245" t="s">
        <v>22139</v>
      </c>
      <c r="I6512" s="245" t="s">
        <v>11</v>
      </c>
      <c r="J6512" s="245" t="s">
        <v>59</v>
      </c>
      <c r="K6512" s="246" t="s">
        <v>22140</v>
      </c>
      <c r="L6512" s="245" t="s">
        <v>568</v>
      </c>
    </row>
    <row r="6513" spans="1:12" x14ac:dyDescent="0.25">
      <c r="A6513" s="245" t="s">
        <v>1030</v>
      </c>
      <c r="B6513" s="245" t="s">
        <v>1029</v>
      </c>
      <c r="C6513" s="245" t="s">
        <v>1040</v>
      </c>
      <c r="D6513" s="245" t="s">
        <v>1039</v>
      </c>
      <c r="E6513" s="246" t="s">
        <v>44</v>
      </c>
      <c r="F6513" s="245" t="s">
        <v>44</v>
      </c>
      <c r="G6513" s="245" t="s">
        <v>1038</v>
      </c>
      <c r="H6513" s="245" t="s">
        <v>22141</v>
      </c>
      <c r="I6513" s="245" t="s">
        <v>11</v>
      </c>
      <c r="J6513" s="245" t="s">
        <v>59</v>
      </c>
      <c r="K6513" s="246" t="s">
        <v>22142</v>
      </c>
      <c r="L6513" s="245" t="s">
        <v>568</v>
      </c>
    </row>
    <row r="6514" spans="1:12" x14ac:dyDescent="0.25">
      <c r="A6514" s="245" t="s">
        <v>1030</v>
      </c>
      <c r="B6514" s="245" t="s">
        <v>1029</v>
      </c>
      <c r="C6514" s="245" t="s">
        <v>1028</v>
      </c>
      <c r="D6514" s="245" t="s">
        <v>1027</v>
      </c>
      <c r="E6514" s="246" t="s">
        <v>44</v>
      </c>
      <c r="F6514" s="245" t="s">
        <v>44</v>
      </c>
      <c r="G6514" s="245" t="s">
        <v>1036</v>
      </c>
      <c r="H6514" s="245" t="s">
        <v>22143</v>
      </c>
      <c r="I6514" s="245" t="s">
        <v>11</v>
      </c>
      <c r="J6514" s="245" t="s">
        <v>59</v>
      </c>
      <c r="K6514" s="246" t="s">
        <v>8492</v>
      </c>
      <c r="L6514" s="245" t="s">
        <v>568</v>
      </c>
    </row>
    <row r="6515" spans="1:12" x14ac:dyDescent="0.25">
      <c r="A6515" s="245" t="s">
        <v>1030</v>
      </c>
      <c r="B6515" s="245" t="s">
        <v>1029</v>
      </c>
      <c r="C6515" s="245" t="s">
        <v>1028</v>
      </c>
      <c r="D6515" s="245" t="s">
        <v>1027</v>
      </c>
      <c r="E6515" s="246" t="s">
        <v>44</v>
      </c>
      <c r="F6515" s="245" t="s">
        <v>44</v>
      </c>
      <c r="G6515" s="245" t="s">
        <v>1034</v>
      </c>
      <c r="H6515" s="245" t="s">
        <v>22144</v>
      </c>
      <c r="I6515" s="245" t="s">
        <v>11</v>
      </c>
      <c r="J6515" s="245" t="s">
        <v>59</v>
      </c>
      <c r="K6515" s="246" t="s">
        <v>9033</v>
      </c>
      <c r="L6515" s="245" t="s">
        <v>568</v>
      </c>
    </row>
    <row r="6516" spans="1:12" x14ac:dyDescent="0.25">
      <c r="A6516" s="245" t="s">
        <v>1030</v>
      </c>
      <c r="B6516" s="245" t="s">
        <v>1029</v>
      </c>
      <c r="C6516" s="245" t="s">
        <v>1028</v>
      </c>
      <c r="D6516" s="245" t="s">
        <v>1027</v>
      </c>
      <c r="E6516" s="246" t="s">
        <v>44</v>
      </c>
      <c r="F6516" s="245" t="s">
        <v>44</v>
      </c>
      <c r="G6516" s="245" t="s">
        <v>1032</v>
      </c>
      <c r="H6516" s="245" t="s">
        <v>22145</v>
      </c>
      <c r="I6516" s="245" t="s">
        <v>11</v>
      </c>
      <c r="J6516" s="245" t="s">
        <v>59</v>
      </c>
      <c r="K6516" s="246" t="s">
        <v>8391</v>
      </c>
      <c r="L6516" s="245" t="s">
        <v>568</v>
      </c>
    </row>
    <row r="6517" spans="1:12" x14ac:dyDescent="0.25">
      <c r="A6517" s="245" t="s">
        <v>1030</v>
      </c>
      <c r="B6517" s="245" t="s">
        <v>1029</v>
      </c>
      <c r="C6517" s="245" t="s">
        <v>1028</v>
      </c>
      <c r="D6517" s="245" t="s">
        <v>1027</v>
      </c>
      <c r="E6517" s="246" t="s">
        <v>44</v>
      </c>
      <c r="F6517" s="245" t="s">
        <v>44</v>
      </c>
      <c r="G6517" s="245" t="s">
        <v>1031</v>
      </c>
      <c r="H6517" s="245" t="s">
        <v>22146</v>
      </c>
      <c r="I6517" s="245" t="s">
        <v>11</v>
      </c>
      <c r="J6517" s="245" t="s">
        <v>59</v>
      </c>
      <c r="K6517" s="246" t="s">
        <v>15443</v>
      </c>
      <c r="L6517" s="245" t="s">
        <v>568</v>
      </c>
    </row>
    <row r="6518" spans="1:12" x14ac:dyDescent="0.25">
      <c r="A6518" s="245" t="s">
        <v>1030</v>
      </c>
      <c r="B6518" s="245" t="s">
        <v>1029</v>
      </c>
      <c r="C6518" s="245" t="s">
        <v>1028</v>
      </c>
      <c r="D6518" s="245" t="s">
        <v>1027</v>
      </c>
      <c r="E6518" s="246" t="s">
        <v>44</v>
      </c>
      <c r="F6518" s="245" t="s">
        <v>44</v>
      </c>
      <c r="G6518" s="245" t="s">
        <v>1026</v>
      </c>
      <c r="H6518" s="245" t="s">
        <v>22147</v>
      </c>
      <c r="I6518" s="245" t="s">
        <v>11</v>
      </c>
      <c r="J6518" s="245" t="s">
        <v>59</v>
      </c>
      <c r="K6518" s="246" t="s">
        <v>8229</v>
      </c>
      <c r="L6518" s="245" t="s">
        <v>568</v>
      </c>
    </row>
    <row r="6519" spans="1:12" x14ac:dyDescent="0.25">
      <c r="A6519" s="245" t="s">
        <v>1030</v>
      </c>
      <c r="B6519" s="245" t="s">
        <v>1029</v>
      </c>
      <c r="C6519" s="245" t="s">
        <v>1028</v>
      </c>
      <c r="D6519" s="245" t="s">
        <v>1027</v>
      </c>
      <c r="E6519" s="246" t="s">
        <v>44</v>
      </c>
      <c r="F6519" s="245" t="s">
        <v>44</v>
      </c>
      <c r="G6519" s="245" t="s">
        <v>22148</v>
      </c>
      <c r="H6519" s="245" t="s">
        <v>22149</v>
      </c>
      <c r="I6519" s="245" t="s">
        <v>11</v>
      </c>
      <c r="J6519" s="245" t="s">
        <v>59</v>
      </c>
      <c r="K6519" s="246" t="s">
        <v>10504</v>
      </c>
      <c r="L6519" s="245" t="s">
        <v>568</v>
      </c>
    </row>
    <row r="6520" spans="1:12" x14ac:dyDescent="0.25">
      <c r="A6520" s="245" t="s">
        <v>1030</v>
      </c>
      <c r="B6520" s="245" t="s">
        <v>1029</v>
      </c>
      <c r="C6520" s="245" t="s">
        <v>1028</v>
      </c>
      <c r="D6520" s="245" t="s">
        <v>1027</v>
      </c>
      <c r="E6520" s="246" t="s">
        <v>44</v>
      </c>
      <c r="F6520" s="245" t="s">
        <v>44</v>
      </c>
      <c r="G6520" s="245" t="s">
        <v>22150</v>
      </c>
      <c r="H6520" s="245" t="s">
        <v>22151</v>
      </c>
      <c r="I6520" s="245" t="s">
        <v>11</v>
      </c>
      <c r="J6520" s="245" t="s">
        <v>59</v>
      </c>
      <c r="K6520" s="246" t="s">
        <v>1920</v>
      </c>
      <c r="L6520" s="245" t="s">
        <v>568</v>
      </c>
    </row>
    <row r="6521" spans="1:12" x14ac:dyDescent="0.25">
      <c r="A6521" s="245" t="s">
        <v>1030</v>
      </c>
      <c r="B6521" s="245" t="s">
        <v>1029</v>
      </c>
      <c r="C6521" s="245" t="s">
        <v>1028</v>
      </c>
      <c r="D6521" s="245" t="s">
        <v>1027</v>
      </c>
      <c r="E6521" s="246" t="s">
        <v>44</v>
      </c>
      <c r="F6521" s="245" t="s">
        <v>44</v>
      </c>
      <c r="G6521" s="245" t="s">
        <v>22152</v>
      </c>
      <c r="H6521" s="245" t="s">
        <v>22153</v>
      </c>
      <c r="I6521" s="245" t="s">
        <v>11</v>
      </c>
      <c r="J6521" s="245" t="s">
        <v>59</v>
      </c>
      <c r="K6521" s="246" t="s">
        <v>8085</v>
      </c>
      <c r="L6521" s="245" t="s">
        <v>568</v>
      </c>
    </row>
    <row r="6522" spans="1:12" x14ac:dyDescent="0.25">
      <c r="A6522" s="245" t="s">
        <v>1030</v>
      </c>
      <c r="B6522" s="245" t="s">
        <v>1029</v>
      </c>
      <c r="C6522" s="245" t="s">
        <v>1028</v>
      </c>
      <c r="D6522" s="245" t="s">
        <v>1027</v>
      </c>
      <c r="E6522" s="246" t="s">
        <v>44</v>
      </c>
      <c r="F6522" s="245" t="s">
        <v>44</v>
      </c>
      <c r="G6522" s="245" t="s">
        <v>22154</v>
      </c>
      <c r="H6522" s="245" t="s">
        <v>22155</v>
      </c>
      <c r="I6522" s="245" t="s">
        <v>11</v>
      </c>
      <c r="J6522" s="245" t="s">
        <v>59</v>
      </c>
      <c r="K6522" s="246" t="s">
        <v>8839</v>
      </c>
      <c r="L6522" s="245" t="s">
        <v>568</v>
      </c>
    </row>
    <row r="6523" spans="1:12" x14ac:dyDescent="0.25">
      <c r="A6523" s="245" t="s">
        <v>1030</v>
      </c>
      <c r="B6523" s="245" t="s">
        <v>1029</v>
      </c>
      <c r="C6523" s="245" t="s">
        <v>1028</v>
      </c>
      <c r="D6523" s="245" t="s">
        <v>1027</v>
      </c>
      <c r="E6523" s="246" t="s">
        <v>44</v>
      </c>
      <c r="F6523" s="245" t="s">
        <v>44</v>
      </c>
      <c r="G6523" s="245" t="s">
        <v>22156</v>
      </c>
      <c r="H6523" s="245" t="s">
        <v>22157</v>
      </c>
      <c r="I6523" s="245" t="s">
        <v>11</v>
      </c>
      <c r="J6523" s="245" t="s">
        <v>59</v>
      </c>
      <c r="K6523" s="246" t="s">
        <v>15428</v>
      </c>
      <c r="L6523" s="245" t="s">
        <v>568</v>
      </c>
    </row>
    <row r="6524" spans="1:12" x14ac:dyDescent="0.25">
      <c r="A6524" s="245" t="s">
        <v>1030</v>
      </c>
      <c r="B6524" s="245" t="s">
        <v>1029</v>
      </c>
      <c r="C6524" s="245" t="s">
        <v>1028</v>
      </c>
      <c r="D6524" s="245" t="s">
        <v>1027</v>
      </c>
      <c r="E6524" s="246" t="s">
        <v>44</v>
      </c>
      <c r="F6524" s="245" t="s">
        <v>44</v>
      </c>
      <c r="G6524" s="245" t="s">
        <v>22158</v>
      </c>
      <c r="H6524" s="245" t="s">
        <v>22159</v>
      </c>
      <c r="I6524" s="245" t="s">
        <v>11</v>
      </c>
      <c r="J6524" s="245" t="s">
        <v>59</v>
      </c>
      <c r="K6524" s="246" t="s">
        <v>20564</v>
      </c>
      <c r="L6524" s="245" t="s">
        <v>568</v>
      </c>
    </row>
    <row r="6525" spans="1:12" x14ac:dyDescent="0.25">
      <c r="A6525" s="245" t="s">
        <v>1030</v>
      </c>
      <c r="B6525" s="245" t="s">
        <v>1029</v>
      </c>
      <c r="C6525" s="245" t="s">
        <v>1028</v>
      </c>
      <c r="D6525" s="245" t="s">
        <v>1027</v>
      </c>
      <c r="E6525" s="246" t="s">
        <v>44</v>
      </c>
      <c r="F6525" s="245" t="s">
        <v>44</v>
      </c>
      <c r="G6525" s="245" t="s">
        <v>22160</v>
      </c>
      <c r="H6525" s="245" t="s">
        <v>22161</v>
      </c>
      <c r="I6525" s="245" t="s">
        <v>11</v>
      </c>
      <c r="J6525" s="245" t="s">
        <v>59</v>
      </c>
      <c r="K6525" s="246" t="s">
        <v>7916</v>
      </c>
      <c r="L6525" s="245" t="s">
        <v>568</v>
      </c>
    </row>
    <row r="6526" spans="1:12" x14ac:dyDescent="0.25">
      <c r="A6526" s="245" t="s">
        <v>1030</v>
      </c>
      <c r="B6526" s="245" t="s">
        <v>1029</v>
      </c>
      <c r="C6526" s="245" t="s">
        <v>1028</v>
      </c>
      <c r="D6526" s="245" t="s">
        <v>1027</v>
      </c>
      <c r="E6526" s="246" t="s">
        <v>44</v>
      </c>
      <c r="F6526" s="245" t="s">
        <v>44</v>
      </c>
      <c r="G6526" s="245" t="s">
        <v>22162</v>
      </c>
      <c r="H6526" s="245" t="s">
        <v>22163</v>
      </c>
      <c r="I6526" s="245" t="s">
        <v>11</v>
      </c>
      <c r="J6526" s="245" t="s">
        <v>59</v>
      </c>
      <c r="K6526" s="246" t="s">
        <v>15204</v>
      </c>
      <c r="L6526" s="245" t="s">
        <v>568</v>
      </c>
    </row>
    <row r="6527" spans="1:12" x14ac:dyDescent="0.25">
      <c r="A6527" s="245" t="s">
        <v>1030</v>
      </c>
      <c r="B6527" s="245" t="s">
        <v>1029</v>
      </c>
      <c r="C6527" s="245" t="s">
        <v>1028</v>
      </c>
      <c r="D6527" s="245" t="s">
        <v>1027</v>
      </c>
      <c r="E6527" s="246" t="s">
        <v>44</v>
      </c>
      <c r="F6527" s="245" t="s">
        <v>44</v>
      </c>
      <c r="G6527" s="245" t="s">
        <v>22164</v>
      </c>
      <c r="H6527" s="245" t="s">
        <v>22165</v>
      </c>
      <c r="I6527" s="245" t="s">
        <v>11</v>
      </c>
      <c r="J6527" s="245" t="s">
        <v>59</v>
      </c>
      <c r="K6527" s="246" t="s">
        <v>9519</v>
      </c>
      <c r="L6527" s="245" t="s">
        <v>568</v>
      </c>
    </row>
    <row r="6528" spans="1:12" x14ac:dyDescent="0.25">
      <c r="A6528" s="245" t="s">
        <v>1030</v>
      </c>
      <c r="B6528" s="245" t="s">
        <v>1029</v>
      </c>
      <c r="C6528" s="245" t="s">
        <v>1028</v>
      </c>
      <c r="D6528" s="245" t="s">
        <v>1027</v>
      </c>
      <c r="E6528" s="246" t="s">
        <v>44</v>
      </c>
      <c r="F6528" s="245" t="s">
        <v>44</v>
      </c>
      <c r="G6528" s="245" t="s">
        <v>22166</v>
      </c>
      <c r="H6528" s="245" t="s">
        <v>22167</v>
      </c>
      <c r="I6528" s="245" t="s">
        <v>11</v>
      </c>
      <c r="J6528" s="245" t="s">
        <v>59</v>
      </c>
      <c r="K6528" s="246" t="s">
        <v>17889</v>
      </c>
      <c r="L6528" s="245" t="s">
        <v>568</v>
      </c>
    </row>
    <row r="6529" spans="1:12" x14ac:dyDescent="0.25">
      <c r="A6529" s="245" t="s">
        <v>1030</v>
      </c>
      <c r="B6529" s="245" t="s">
        <v>1029</v>
      </c>
      <c r="C6529" s="245" t="s">
        <v>1028</v>
      </c>
      <c r="D6529" s="245" t="s">
        <v>1027</v>
      </c>
      <c r="E6529" s="246" t="s">
        <v>44</v>
      </c>
      <c r="F6529" s="245" t="s">
        <v>44</v>
      </c>
      <c r="G6529" s="245" t="s">
        <v>22168</v>
      </c>
      <c r="H6529" s="245" t="s">
        <v>22169</v>
      </c>
      <c r="I6529" s="245" t="s">
        <v>11</v>
      </c>
      <c r="J6529" s="245" t="s">
        <v>59</v>
      </c>
      <c r="K6529" s="246" t="s">
        <v>16087</v>
      </c>
      <c r="L6529" s="245" t="s">
        <v>568</v>
      </c>
    </row>
    <row r="6530" spans="1:12" x14ac:dyDescent="0.25">
      <c r="A6530" s="245" t="s">
        <v>1030</v>
      </c>
      <c r="B6530" s="245" t="s">
        <v>1029</v>
      </c>
      <c r="C6530" s="245" t="s">
        <v>1028</v>
      </c>
      <c r="D6530" s="245" t="s">
        <v>1027</v>
      </c>
      <c r="E6530" s="246" t="s">
        <v>44</v>
      </c>
      <c r="F6530" s="245" t="s">
        <v>44</v>
      </c>
      <c r="G6530" s="245" t="s">
        <v>22170</v>
      </c>
      <c r="H6530" s="245" t="s">
        <v>22171</v>
      </c>
      <c r="I6530" s="245" t="s">
        <v>11</v>
      </c>
      <c r="J6530" s="245" t="s">
        <v>59</v>
      </c>
      <c r="K6530" s="246" t="s">
        <v>9642</v>
      </c>
      <c r="L6530" s="245" t="s">
        <v>568</v>
      </c>
    </row>
    <row r="6531" spans="1:12" x14ac:dyDescent="0.25">
      <c r="A6531" s="245" t="s">
        <v>1030</v>
      </c>
      <c r="B6531" s="245" t="s">
        <v>1029</v>
      </c>
      <c r="C6531" s="245" t="s">
        <v>1028</v>
      </c>
      <c r="D6531" s="245" t="s">
        <v>1027</v>
      </c>
      <c r="E6531" s="246" t="s">
        <v>44</v>
      </c>
      <c r="F6531" s="245" t="s">
        <v>44</v>
      </c>
      <c r="G6531" s="245" t="s">
        <v>22172</v>
      </c>
      <c r="H6531" s="245" t="s">
        <v>22173</v>
      </c>
      <c r="I6531" s="245" t="s">
        <v>11</v>
      </c>
      <c r="J6531" s="245" t="s">
        <v>59</v>
      </c>
      <c r="K6531" s="246" t="s">
        <v>9096</v>
      </c>
      <c r="L6531" s="245" t="s">
        <v>568</v>
      </c>
    </row>
    <row r="6532" spans="1:12" x14ac:dyDescent="0.25">
      <c r="A6532" s="245" t="s">
        <v>1030</v>
      </c>
      <c r="B6532" s="245" t="s">
        <v>1029</v>
      </c>
      <c r="C6532" s="245" t="s">
        <v>1028</v>
      </c>
      <c r="D6532" s="245" t="s">
        <v>1027</v>
      </c>
      <c r="E6532" s="246" t="s">
        <v>44</v>
      </c>
      <c r="F6532" s="245" t="s">
        <v>44</v>
      </c>
      <c r="G6532" s="245" t="s">
        <v>22174</v>
      </c>
      <c r="H6532" s="245" t="s">
        <v>22175</v>
      </c>
      <c r="I6532" s="245" t="s">
        <v>11</v>
      </c>
      <c r="J6532" s="245" t="s">
        <v>59</v>
      </c>
      <c r="K6532" s="246" t="s">
        <v>8796</v>
      </c>
      <c r="L6532" s="245" t="s">
        <v>568</v>
      </c>
    </row>
    <row r="6533" spans="1:12" x14ac:dyDescent="0.25">
      <c r="A6533" s="245" t="s">
        <v>66</v>
      </c>
      <c r="B6533" s="245" t="s">
        <v>65</v>
      </c>
      <c r="C6533" s="245" t="s">
        <v>902</v>
      </c>
      <c r="D6533" s="245" t="s">
        <v>901</v>
      </c>
      <c r="E6533" s="246" t="s">
        <v>44</v>
      </c>
      <c r="F6533" s="245" t="s">
        <v>44</v>
      </c>
      <c r="G6533" s="245" t="s">
        <v>1024</v>
      </c>
      <c r="H6533" s="245" t="s">
        <v>9664</v>
      </c>
      <c r="I6533" s="245" t="s">
        <v>12</v>
      </c>
      <c r="J6533" s="245" t="s">
        <v>59</v>
      </c>
      <c r="K6533" s="246" t="s">
        <v>22176</v>
      </c>
      <c r="L6533" s="245" t="s">
        <v>568</v>
      </c>
    </row>
    <row r="6534" spans="1:12" x14ac:dyDescent="0.25">
      <c r="A6534" s="245" t="s">
        <v>66</v>
      </c>
      <c r="B6534" s="245" t="s">
        <v>65</v>
      </c>
      <c r="C6534" s="245" t="s">
        <v>902</v>
      </c>
      <c r="D6534" s="245" t="s">
        <v>901</v>
      </c>
      <c r="E6534" s="246" t="s">
        <v>44</v>
      </c>
      <c r="F6534" s="245" t="s">
        <v>44</v>
      </c>
      <c r="G6534" s="245" t="s">
        <v>1023</v>
      </c>
      <c r="H6534" s="245" t="s">
        <v>9665</v>
      </c>
      <c r="I6534" s="245" t="s">
        <v>12</v>
      </c>
      <c r="J6534" s="245" t="s">
        <v>59</v>
      </c>
      <c r="K6534" s="246" t="s">
        <v>22177</v>
      </c>
      <c r="L6534" s="245" t="s">
        <v>568</v>
      </c>
    </row>
    <row r="6535" spans="1:12" x14ac:dyDescent="0.25">
      <c r="A6535" s="245" t="s">
        <v>66</v>
      </c>
      <c r="B6535" s="245" t="s">
        <v>65</v>
      </c>
      <c r="C6535" s="245" t="s">
        <v>902</v>
      </c>
      <c r="D6535" s="245" t="s">
        <v>901</v>
      </c>
      <c r="E6535" s="246" t="s">
        <v>44</v>
      </c>
      <c r="F6535" s="245" t="s">
        <v>44</v>
      </c>
      <c r="G6535" s="245" t="s">
        <v>1022</v>
      </c>
      <c r="H6535" s="245" t="s">
        <v>9666</v>
      </c>
      <c r="I6535" s="245" t="s">
        <v>12</v>
      </c>
      <c r="J6535" s="245" t="s">
        <v>59</v>
      </c>
      <c r="K6535" s="246" t="s">
        <v>11767</v>
      </c>
      <c r="L6535" s="245" t="s">
        <v>568</v>
      </c>
    </row>
    <row r="6536" spans="1:12" x14ac:dyDescent="0.25">
      <c r="A6536" s="245" t="s">
        <v>66</v>
      </c>
      <c r="B6536" s="245" t="s">
        <v>65</v>
      </c>
      <c r="C6536" s="245" t="s">
        <v>902</v>
      </c>
      <c r="D6536" s="245" t="s">
        <v>901</v>
      </c>
      <c r="E6536" s="246" t="s">
        <v>44</v>
      </c>
      <c r="F6536" s="245" t="s">
        <v>44</v>
      </c>
      <c r="G6536" s="245" t="s">
        <v>1021</v>
      </c>
      <c r="H6536" s="245" t="s">
        <v>9667</v>
      </c>
      <c r="I6536" s="245" t="s">
        <v>12</v>
      </c>
      <c r="J6536" s="245" t="s">
        <v>59</v>
      </c>
      <c r="K6536" s="246" t="s">
        <v>22178</v>
      </c>
      <c r="L6536" s="245" t="s">
        <v>568</v>
      </c>
    </row>
    <row r="6537" spans="1:12" x14ac:dyDescent="0.25">
      <c r="A6537" s="245" t="s">
        <v>66</v>
      </c>
      <c r="B6537" s="245" t="s">
        <v>65</v>
      </c>
      <c r="C6537" s="245" t="s">
        <v>902</v>
      </c>
      <c r="D6537" s="245" t="s">
        <v>901</v>
      </c>
      <c r="E6537" s="246" t="s">
        <v>44</v>
      </c>
      <c r="F6537" s="245" t="s">
        <v>44</v>
      </c>
      <c r="G6537" s="245" t="s">
        <v>1020</v>
      </c>
      <c r="H6537" s="245" t="s">
        <v>9668</v>
      </c>
      <c r="I6537" s="245" t="s">
        <v>12</v>
      </c>
      <c r="J6537" s="245" t="s">
        <v>59</v>
      </c>
      <c r="K6537" s="246" t="s">
        <v>22179</v>
      </c>
      <c r="L6537" s="245" t="s">
        <v>568</v>
      </c>
    </row>
    <row r="6538" spans="1:12" x14ac:dyDescent="0.25">
      <c r="A6538" s="245" t="s">
        <v>66</v>
      </c>
      <c r="B6538" s="245" t="s">
        <v>65</v>
      </c>
      <c r="C6538" s="245" t="s">
        <v>902</v>
      </c>
      <c r="D6538" s="245" t="s">
        <v>901</v>
      </c>
      <c r="E6538" s="246" t="s">
        <v>44</v>
      </c>
      <c r="F6538" s="245" t="s">
        <v>44</v>
      </c>
      <c r="G6538" s="245" t="s">
        <v>1019</v>
      </c>
      <c r="H6538" s="245" t="s">
        <v>9669</v>
      </c>
      <c r="I6538" s="245" t="s">
        <v>12</v>
      </c>
      <c r="J6538" s="245" t="s">
        <v>59</v>
      </c>
      <c r="K6538" s="246" t="s">
        <v>22180</v>
      </c>
      <c r="L6538" s="245" t="s">
        <v>568</v>
      </c>
    </row>
    <row r="6539" spans="1:12" x14ac:dyDescent="0.25">
      <c r="A6539" s="245" t="s">
        <v>66</v>
      </c>
      <c r="B6539" s="245" t="s">
        <v>65</v>
      </c>
      <c r="C6539" s="245" t="s">
        <v>902</v>
      </c>
      <c r="D6539" s="245" t="s">
        <v>901</v>
      </c>
      <c r="E6539" s="246" t="s">
        <v>44</v>
      </c>
      <c r="F6539" s="245" t="s">
        <v>44</v>
      </c>
      <c r="G6539" s="245" t="s">
        <v>1018</v>
      </c>
      <c r="H6539" s="245" t="s">
        <v>9670</v>
      </c>
      <c r="I6539" s="245" t="s">
        <v>12</v>
      </c>
      <c r="J6539" s="245" t="s">
        <v>59</v>
      </c>
      <c r="K6539" s="246" t="s">
        <v>22181</v>
      </c>
      <c r="L6539" s="245" t="s">
        <v>568</v>
      </c>
    </row>
    <row r="6540" spans="1:12" x14ac:dyDescent="0.25">
      <c r="A6540" s="245" t="s">
        <v>66</v>
      </c>
      <c r="B6540" s="245" t="s">
        <v>65</v>
      </c>
      <c r="C6540" s="245" t="s">
        <v>902</v>
      </c>
      <c r="D6540" s="245" t="s">
        <v>901</v>
      </c>
      <c r="E6540" s="246" t="s">
        <v>44</v>
      </c>
      <c r="F6540" s="245" t="s">
        <v>44</v>
      </c>
      <c r="G6540" s="245" t="s">
        <v>1017</v>
      </c>
      <c r="H6540" s="245" t="s">
        <v>9671</v>
      </c>
      <c r="I6540" s="245" t="s">
        <v>12</v>
      </c>
      <c r="J6540" s="245" t="s">
        <v>59</v>
      </c>
      <c r="K6540" s="246" t="s">
        <v>22182</v>
      </c>
      <c r="L6540" s="245" t="s">
        <v>568</v>
      </c>
    </row>
    <row r="6541" spans="1:12" x14ac:dyDescent="0.25">
      <c r="A6541" s="245" t="s">
        <v>66</v>
      </c>
      <c r="B6541" s="245" t="s">
        <v>65</v>
      </c>
      <c r="C6541" s="245" t="s">
        <v>902</v>
      </c>
      <c r="D6541" s="245" t="s">
        <v>901</v>
      </c>
      <c r="E6541" s="246" t="s">
        <v>44</v>
      </c>
      <c r="F6541" s="245" t="s">
        <v>44</v>
      </c>
      <c r="G6541" s="245" t="s">
        <v>1016</v>
      </c>
      <c r="H6541" s="245" t="s">
        <v>9672</v>
      </c>
      <c r="I6541" s="245" t="s">
        <v>12</v>
      </c>
      <c r="J6541" s="245" t="s">
        <v>59</v>
      </c>
      <c r="K6541" s="246" t="s">
        <v>22183</v>
      </c>
      <c r="L6541" s="245" t="s">
        <v>568</v>
      </c>
    </row>
    <row r="6542" spans="1:12" x14ac:dyDescent="0.25">
      <c r="A6542" s="245" t="s">
        <v>66</v>
      </c>
      <c r="B6542" s="245" t="s">
        <v>65</v>
      </c>
      <c r="C6542" s="245" t="s">
        <v>902</v>
      </c>
      <c r="D6542" s="245" t="s">
        <v>901</v>
      </c>
      <c r="E6542" s="246" t="s">
        <v>44</v>
      </c>
      <c r="F6542" s="245" t="s">
        <v>44</v>
      </c>
      <c r="G6542" s="245" t="s">
        <v>1015</v>
      </c>
      <c r="H6542" s="245" t="s">
        <v>9673</v>
      </c>
      <c r="I6542" s="245" t="s">
        <v>12</v>
      </c>
      <c r="J6542" s="245" t="s">
        <v>59</v>
      </c>
      <c r="K6542" s="246" t="s">
        <v>22184</v>
      </c>
      <c r="L6542" s="245" t="s">
        <v>568</v>
      </c>
    </row>
    <row r="6543" spans="1:12" x14ac:dyDescent="0.25">
      <c r="A6543" s="245" t="s">
        <v>66</v>
      </c>
      <c r="B6543" s="245" t="s">
        <v>65</v>
      </c>
      <c r="C6543" s="245" t="s">
        <v>902</v>
      </c>
      <c r="D6543" s="245" t="s">
        <v>901</v>
      </c>
      <c r="E6543" s="246" t="s">
        <v>44</v>
      </c>
      <c r="F6543" s="245" t="s">
        <v>44</v>
      </c>
      <c r="G6543" s="245" t="s">
        <v>1014</v>
      </c>
      <c r="H6543" s="245" t="s">
        <v>9674</v>
      </c>
      <c r="I6543" s="245" t="s">
        <v>12</v>
      </c>
      <c r="J6543" s="245" t="s">
        <v>59</v>
      </c>
      <c r="K6543" s="246" t="s">
        <v>22185</v>
      </c>
      <c r="L6543" s="245" t="s">
        <v>568</v>
      </c>
    </row>
    <row r="6544" spans="1:12" x14ac:dyDescent="0.25">
      <c r="A6544" s="245" t="s">
        <v>66</v>
      </c>
      <c r="B6544" s="245" t="s">
        <v>65</v>
      </c>
      <c r="C6544" s="245" t="s">
        <v>902</v>
      </c>
      <c r="D6544" s="245" t="s">
        <v>901</v>
      </c>
      <c r="E6544" s="246" t="s">
        <v>44</v>
      </c>
      <c r="F6544" s="245" t="s">
        <v>44</v>
      </c>
      <c r="G6544" s="245" t="s">
        <v>1013</v>
      </c>
      <c r="H6544" s="245" t="s">
        <v>9675</v>
      </c>
      <c r="I6544" s="245" t="s">
        <v>12</v>
      </c>
      <c r="J6544" s="245" t="s">
        <v>59</v>
      </c>
      <c r="K6544" s="246" t="s">
        <v>15036</v>
      </c>
      <c r="L6544" s="245" t="s">
        <v>568</v>
      </c>
    </row>
    <row r="6545" spans="1:12" x14ac:dyDescent="0.25">
      <c r="A6545" s="245" t="s">
        <v>66</v>
      </c>
      <c r="B6545" s="245" t="s">
        <v>65</v>
      </c>
      <c r="C6545" s="245" t="s">
        <v>902</v>
      </c>
      <c r="D6545" s="245" t="s">
        <v>901</v>
      </c>
      <c r="E6545" s="246" t="s">
        <v>44</v>
      </c>
      <c r="F6545" s="245" t="s">
        <v>44</v>
      </c>
      <c r="G6545" s="245" t="s">
        <v>1012</v>
      </c>
      <c r="H6545" s="245" t="s">
        <v>9676</v>
      </c>
      <c r="I6545" s="245" t="s">
        <v>12</v>
      </c>
      <c r="J6545" s="245" t="s">
        <v>59</v>
      </c>
      <c r="K6545" s="246" t="s">
        <v>22186</v>
      </c>
      <c r="L6545" s="245" t="s">
        <v>568</v>
      </c>
    </row>
    <row r="6546" spans="1:12" x14ac:dyDescent="0.25">
      <c r="A6546" s="245" t="s">
        <v>66</v>
      </c>
      <c r="B6546" s="245" t="s">
        <v>65</v>
      </c>
      <c r="C6546" s="245" t="s">
        <v>902</v>
      </c>
      <c r="D6546" s="245" t="s">
        <v>901</v>
      </c>
      <c r="E6546" s="246" t="s">
        <v>44</v>
      </c>
      <c r="F6546" s="245" t="s">
        <v>44</v>
      </c>
      <c r="G6546" s="245" t="s">
        <v>1011</v>
      </c>
      <c r="H6546" s="245" t="s">
        <v>9677</v>
      </c>
      <c r="I6546" s="245" t="s">
        <v>12</v>
      </c>
      <c r="J6546" s="245" t="s">
        <v>59</v>
      </c>
      <c r="K6546" s="246" t="s">
        <v>22187</v>
      </c>
      <c r="L6546" s="245" t="s">
        <v>568</v>
      </c>
    </row>
    <row r="6547" spans="1:12" x14ac:dyDescent="0.25">
      <c r="A6547" s="245" t="s">
        <v>66</v>
      </c>
      <c r="B6547" s="245" t="s">
        <v>65</v>
      </c>
      <c r="C6547" s="245" t="s">
        <v>902</v>
      </c>
      <c r="D6547" s="245" t="s">
        <v>901</v>
      </c>
      <c r="E6547" s="246" t="s">
        <v>44</v>
      </c>
      <c r="F6547" s="245" t="s">
        <v>44</v>
      </c>
      <c r="G6547" s="245" t="s">
        <v>1010</v>
      </c>
      <c r="H6547" s="245" t="s">
        <v>9678</v>
      </c>
      <c r="I6547" s="245" t="s">
        <v>12</v>
      </c>
      <c r="J6547" s="245" t="s">
        <v>59</v>
      </c>
      <c r="K6547" s="246" t="s">
        <v>22188</v>
      </c>
      <c r="L6547" s="245" t="s">
        <v>568</v>
      </c>
    </row>
    <row r="6548" spans="1:12" x14ac:dyDescent="0.25">
      <c r="A6548" s="245" t="s">
        <v>66</v>
      </c>
      <c r="B6548" s="245" t="s">
        <v>65</v>
      </c>
      <c r="C6548" s="245" t="s">
        <v>902</v>
      </c>
      <c r="D6548" s="245" t="s">
        <v>901</v>
      </c>
      <c r="E6548" s="246" t="s">
        <v>44</v>
      </c>
      <c r="F6548" s="245" t="s">
        <v>44</v>
      </c>
      <c r="G6548" s="245" t="s">
        <v>1009</v>
      </c>
      <c r="H6548" s="245" t="s">
        <v>9679</v>
      </c>
      <c r="I6548" s="245" t="s">
        <v>12</v>
      </c>
      <c r="J6548" s="245" t="s">
        <v>59</v>
      </c>
      <c r="K6548" s="246" t="s">
        <v>22189</v>
      </c>
      <c r="L6548" s="245" t="s">
        <v>568</v>
      </c>
    </row>
    <row r="6549" spans="1:12" x14ac:dyDescent="0.25">
      <c r="A6549" s="245" t="s">
        <v>66</v>
      </c>
      <c r="B6549" s="245" t="s">
        <v>65</v>
      </c>
      <c r="C6549" s="245" t="s">
        <v>902</v>
      </c>
      <c r="D6549" s="245" t="s">
        <v>901</v>
      </c>
      <c r="E6549" s="246" t="s">
        <v>44</v>
      </c>
      <c r="F6549" s="245" t="s">
        <v>44</v>
      </c>
      <c r="G6549" s="245" t="s">
        <v>1008</v>
      </c>
      <c r="H6549" s="245" t="s">
        <v>9680</v>
      </c>
      <c r="I6549" s="245" t="s">
        <v>12</v>
      </c>
      <c r="J6549" s="245" t="s">
        <v>59</v>
      </c>
      <c r="K6549" s="246" t="s">
        <v>11651</v>
      </c>
      <c r="L6549" s="245" t="s">
        <v>568</v>
      </c>
    </row>
    <row r="6550" spans="1:12" x14ac:dyDescent="0.25">
      <c r="A6550" s="245" t="s">
        <v>66</v>
      </c>
      <c r="B6550" s="245" t="s">
        <v>65</v>
      </c>
      <c r="C6550" s="245" t="s">
        <v>902</v>
      </c>
      <c r="D6550" s="245" t="s">
        <v>901</v>
      </c>
      <c r="E6550" s="246" t="s">
        <v>44</v>
      </c>
      <c r="F6550" s="245" t="s">
        <v>44</v>
      </c>
      <c r="G6550" s="245" t="s">
        <v>1007</v>
      </c>
      <c r="H6550" s="245" t="s">
        <v>9681</v>
      </c>
      <c r="I6550" s="245" t="s">
        <v>12</v>
      </c>
      <c r="J6550" s="245" t="s">
        <v>59</v>
      </c>
      <c r="K6550" s="246" t="s">
        <v>22190</v>
      </c>
      <c r="L6550" s="245" t="s">
        <v>568</v>
      </c>
    </row>
    <row r="6551" spans="1:12" x14ac:dyDescent="0.25">
      <c r="A6551" s="245" t="s">
        <v>66</v>
      </c>
      <c r="B6551" s="245" t="s">
        <v>65</v>
      </c>
      <c r="C6551" s="245" t="s">
        <v>902</v>
      </c>
      <c r="D6551" s="245" t="s">
        <v>901</v>
      </c>
      <c r="E6551" s="246" t="s">
        <v>44</v>
      </c>
      <c r="F6551" s="245" t="s">
        <v>44</v>
      </c>
      <c r="G6551" s="245" t="s">
        <v>1006</v>
      </c>
      <c r="H6551" s="245" t="s">
        <v>9682</v>
      </c>
      <c r="I6551" s="245" t="s">
        <v>12</v>
      </c>
      <c r="J6551" s="245" t="s">
        <v>59</v>
      </c>
      <c r="K6551" s="246" t="s">
        <v>22191</v>
      </c>
      <c r="L6551" s="245" t="s">
        <v>568</v>
      </c>
    </row>
    <row r="6552" spans="1:12" x14ac:dyDescent="0.25">
      <c r="A6552" s="245" t="s">
        <v>66</v>
      </c>
      <c r="B6552" s="245" t="s">
        <v>65</v>
      </c>
      <c r="C6552" s="245" t="s">
        <v>902</v>
      </c>
      <c r="D6552" s="245" t="s">
        <v>901</v>
      </c>
      <c r="E6552" s="246" t="s">
        <v>44</v>
      </c>
      <c r="F6552" s="245" t="s">
        <v>44</v>
      </c>
      <c r="G6552" s="245" t="s">
        <v>1005</v>
      </c>
      <c r="H6552" s="245" t="s">
        <v>9683</v>
      </c>
      <c r="I6552" s="245" t="s">
        <v>12</v>
      </c>
      <c r="J6552" s="245" t="s">
        <v>59</v>
      </c>
      <c r="K6552" s="246" t="s">
        <v>22192</v>
      </c>
      <c r="L6552" s="245" t="s">
        <v>568</v>
      </c>
    </row>
    <row r="6553" spans="1:12" x14ac:dyDescent="0.25">
      <c r="A6553" s="245" t="s">
        <v>66</v>
      </c>
      <c r="B6553" s="245" t="s">
        <v>65</v>
      </c>
      <c r="C6553" s="245" t="s">
        <v>902</v>
      </c>
      <c r="D6553" s="245" t="s">
        <v>901</v>
      </c>
      <c r="E6553" s="246" t="s">
        <v>44</v>
      </c>
      <c r="F6553" s="245" t="s">
        <v>44</v>
      </c>
      <c r="G6553" s="245" t="s">
        <v>1004</v>
      </c>
      <c r="H6553" s="245" t="s">
        <v>9684</v>
      </c>
      <c r="I6553" s="245" t="s">
        <v>12</v>
      </c>
      <c r="J6553" s="245" t="s">
        <v>59</v>
      </c>
      <c r="K6553" s="246" t="s">
        <v>22193</v>
      </c>
      <c r="L6553" s="245" t="s">
        <v>568</v>
      </c>
    </row>
    <row r="6554" spans="1:12" x14ac:dyDescent="0.25">
      <c r="A6554" s="245" t="s">
        <v>66</v>
      </c>
      <c r="B6554" s="245" t="s">
        <v>65</v>
      </c>
      <c r="C6554" s="245" t="s">
        <v>902</v>
      </c>
      <c r="D6554" s="245" t="s">
        <v>901</v>
      </c>
      <c r="E6554" s="246" t="s">
        <v>44</v>
      </c>
      <c r="F6554" s="245" t="s">
        <v>44</v>
      </c>
      <c r="G6554" s="245" t="s">
        <v>1003</v>
      </c>
      <c r="H6554" s="245" t="s">
        <v>9685</v>
      </c>
      <c r="I6554" s="245" t="s">
        <v>12</v>
      </c>
      <c r="J6554" s="245" t="s">
        <v>59</v>
      </c>
      <c r="K6554" s="246" t="s">
        <v>22194</v>
      </c>
      <c r="L6554" s="245" t="s">
        <v>568</v>
      </c>
    </row>
    <row r="6555" spans="1:12" x14ac:dyDescent="0.25">
      <c r="A6555" s="245" t="s">
        <v>66</v>
      </c>
      <c r="B6555" s="245" t="s">
        <v>65</v>
      </c>
      <c r="C6555" s="245" t="s">
        <v>902</v>
      </c>
      <c r="D6555" s="245" t="s">
        <v>901</v>
      </c>
      <c r="E6555" s="246" t="s">
        <v>44</v>
      </c>
      <c r="F6555" s="245" t="s">
        <v>44</v>
      </c>
      <c r="G6555" s="245" t="s">
        <v>1002</v>
      </c>
      <c r="H6555" s="245" t="s">
        <v>9686</v>
      </c>
      <c r="I6555" s="245" t="s">
        <v>12</v>
      </c>
      <c r="J6555" s="245" t="s">
        <v>59</v>
      </c>
      <c r="K6555" s="246" t="s">
        <v>22195</v>
      </c>
      <c r="L6555" s="245" t="s">
        <v>568</v>
      </c>
    </row>
    <row r="6556" spans="1:12" x14ac:dyDescent="0.25">
      <c r="A6556" s="245" t="s">
        <v>66</v>
      </c>
      <c r="B6556" s="245" t="s">
        <v>65</v>
      </c>
      <c r="C6556" s="245" t="s">
        <v>902</v>
      </c>
      <c r="D6556" s="245" t="s">
        <v>901</v>
      </c>
      <c r="E6556" s="246" t="s">
        <v>44</v>
      </c>
      <c r="F6556" s="245" t="s">
        <v>44</v>
      </c>
      <c r="G6556" s="245" t="s">
        <v>1001</v>
      </c>
      <c r="H6556" s="245" t="s">
        <v>9687</v>
      </c>
      <c r="I6556" s="245" t="s">
        <v>12</v>
      </c>
      <c r="J6556" s="245" t="s">
        <v>59</v>
      </c>
      <c r="K6556" s="246" t="s">
        <v>22196</v>
      </c>
      <c r="L6556" s="245" t="s">
        <v>568</v>
      </c>
    </row>
    <row r="6557" spans="1:12" x14ac:dyDescent="0.25">
      <c r="A6557" s="245" t="s">
        <v>66</v>
      </c>
      <c r="B6557" s="245" t="s">
        <v>65</v>
      </c>
      <c r="C6557" s="245" t="s">
        <v>902</v>
      </c>
      <c r="D6557" s="245" t="s">
        <v>901</v>
      </c>
      <c r="E6557" s="246" t="s">
        <v>44</v>
      </c>
      <c r="F6557" s="245" t="s">
        <v>44</v>
      </c>
      <c r="G6557" s="245" t="s">
        <v>1000</v>
      </c>
      <c r="H6557" s="245" t="s">
        <v>9688</v>
      </c>
      <c r="I6557" s="245" t="s">
        <v>12</v>
      </c>
      <c r="J6557" s="245" t="s">
        <v>59</v>
      </c>
      <c r="K6557" s="246" t="s">
        <v>22197</v>
      </c>
      <c r="L6557" s="245" t="s">
        <v>568</v>
      </c>
    </row>
    <row r="6558" spans="1:12" x14ac:dyDescent="0.25">
      <c r="A6558" s="245" t="s">
        <v>66</v>
      </c>
      <c r="B6558" s="245" t="s">
        <v>65</v>
      </c>
      <c r="C6558" s="245" t="s">
        <v>902</v>
      </c>
      <c r="D6558" s="245" t="s">
        <v>901</v>
      </c>
      <c r="E6558" s="246" t="s">
        <v>44</v>
      </c>
      <c r="F6558" s="245" t="s">
        <v>44</v>
      </c>
      <c r="G6558" s="245" t="s">
        <v>999</v>
      </c>
      <c r="H6558" s="245" t="s">
        <v>9689</v>
      </c>
      <c r="I6558" s="245" t="s">
        <v>12</v>
      </c>
      <c r="J6558" s="245" t="s">
        <v>59</v>
      </c>
      <c r="K6558" s="246" t="s">
        <v>22198</v>
      </c>
      <c r="L6558" s="245" t="s">
        <v>568</v>
      </c>
    </row>
    <row r="6559" spans="1:12" x14ac:dyDescent="0.25">
      <c r="A6559" s="245" t="s">
        <v>66</v>
      </c>
      <c r="B6559" s="245" t="s">
        <v>65</v>
      </c>
      <c r="C6559" s="245" t="s">
        <v>902</v>
      </c>
      <c r="D6559" s="245" t="s">
        <v>901</v>
      </c>
      <c r="E6559" s="246" t="s">
        <v>44</v>
      </c>
      <c r="F6559" s="245" t="s">
        <v>44</v>
      </c>
      <c r="G6559" s="245" t="s">
        <v>998</v>
      </c>
      <c r="H6559" s="245" t="s">
        <v>9690</v>
      </c>
      <c r="I6559" s="245" t="s">
        <v>12</v>
      </c>
      <c r="J6559" s="245" t="s">
        <v>59</v>
      </c>
      <c r="K6559" s="246" t="s">
        <v>22199</v>
      </c>
      <c r="L6559" s="245" t="s">
        <v>568</v>
      </c>
    </row>
    <row r="6560" spans="1:12" x14ac:dyDescent="0.25">
      <c r="A6560" s="245" t="s">
        <v>66</v>
      </c>
      <c r="B6560" s="245" t="s">
        <v>65</v>
      </c>
      <c r="C6560" s="245" t="s">
        <v>902</v>
      </c>
      <c r="D6560" s="245" t="s">
        <v>901</v>
      </c>
      <c r="E6560" s="246" t="s">
        <v>44</v>
      </c>
      <c r="F6560" s="245" t="s">
        <v>44</v>
      </c>
      <c r="G6560" s="245" t="s">
        <v>997</v>
      </c>
      <c r="H6560" s="245" t="s">
        <v>9691</v>
      </c>
      <c r="I6560" s="245" t="s">
        <v>12</v>
      </c>
      <c r="J6560" s="245" t="s">
        <v>59</v>
      </c>
      <c r="K6560" s="246" t="s">
        <v>22200</v>
      </c>
      <c r="L6560" s="245" t="s">
        <v>568</v>
      </c>
    </row>
    <row r="6561" spans="1:12" x14ac:dyDescent="0.25">
      <c r="A6561" s="245" t="s">
        <v>66</v>
      </c>
      <c r="B6561" s="245" t="s">
        <v>65</v>
      </c>
      <c r="C6561" s="245" t="s">
        <v>902</v>
      </c>
      <c r="D6561" s="245" t="s">
        <v>901</v>
      </c>
      <c r="E6561" s="246" t="s">
        <v>44</v>
      </c>
      <c r="F6561" s="245" t="s">
        <v>44</v>
      </c>
      <c r="G6561" s="245" t="s">
        <v>996</v>
      </c>
      <c r="H6561" s="245" t="s">
        <v>9692</v>
      </c>
      <c r="I6561" s="245" t="s">
        <v>12</v>
      </c>
      <c r="J6561" s="245" t="s">
        <v>59</v>
      </c>
      <c r="K6561" s="246" t="s">
        <v>22201</v>
      </c>
      <c r="L6561" s="245" t="s">
        <v>568</v>
      </c>
    </row>
    <row r="6562" spans="1:12" x14ac:dyDescent="0.25">
      <c r="A6562" s="245" t="s">
        <v>66</v>
      </c>
      <c r="B6562" s="245" t="s">
        <v>65</v>
      </c>
      <c r="C6562" s="245" t="s">
        <v>902</v>
      </c>
      <c r="D6562" s="245" t="s">
        <v>901</v>
      </c>
      <c r="E6562" s="246" t="s">
        <v>44</v>
      </c>
      <c r="F6562" s="245" t="s">
        <v>44</v>
      </c>
      <c r="G6562" s="245" t="s">
        <v>995</v>
      </c>
      <c r="H6562" s="245" t="s">
        <v>9693</v>
      </c>
      <c r="I6562" s="245" t="s">
        <v>12</v>
      </c>
      <c r="J6562" s="245" t="s">
        <v>59</v>
      </c>
      <c r="K6562" s="246" t="s">
        <v>22202</v>
      </c>
      <c r="L6562" s="245" t="s">
        <v>568</v>
      </c>
    </row>
    <row r="6563" spans="1:12" x14ac:dyDescent="0.25">
      <c r="A6563" s="245" t="s">
        <v>66</v>
      </c>
      <c r="B6563" s="245" t="s">
        <v>65</v>
      </c>
      <c r="C6563" s="245" t="s">
        <v>902</v>
      </c>
      <c r="D6563" s="245" t="s">
        <v>901</v>
      </c>
      <c r="E6563" s="246" t="s">
        <v>44</v>
      </c>
      <c r="F6563" s="245" t="s">
        <v>44</v>
      </c>
      <c r="G6563" s="245" t="s">
        <v>994</v>
      </c>
      <c r="H6563" s="245" t="s">
        <v>9694</v>
      </c>
      <c r="I6563" s="245" t="s">
        <v>12</v>
      </c>
      <c r="J6563" s="245" t="s">
        <v>59</v>
      </c>
      <c r="K6563" s="246" t="s">
        <v>22203</v>
      </c>
      <c r="L6563" s="245" t="s">
        <v>568</v>
      </c>
    </row>
    <row r="6564" spans="1:12" x14ac:dyDescent="0.25">
      <c r="A6564" s="245" t="s">
        <v>66</v>
      </c>
      <c r="B6564" s="245" t="s">
        <v>65</v>
      </c>
      <c r="C6564" s="245" t="s">
        <v>902</v>
      </c>
      <c r="D6564" s="245" t="s">
        <v>901</v>
      </c>
      <c r="E6564" s="246" t="s">
        <v>44</v>
      </c>
      <c r="F6564" s="245" t="s">
        <v>44</v>
      </c>
      <c r="G6564" s="245" t="s">
        <v>993</v>
      </c>
      <c r="H6564" s="245" t="s">
        <v>9695</v>
      </c>
      <c r="I6564" s="245" t="s">
        <v>12</v>
      </c>
      <c r="J6564" s="245" t="s">
        <v>59</v>
      </c>
      <c r="K6564" s="246" t="s">
        <v>22204</v>
      </c>
      <c r="L6564" s="245" t="s">
        <v>568</v>
      </c>
    </row>
    <row r="6565" spans="1:12" x14ac:dyDescent="0.25">
      <c r="A6565" s="245" t="s">
        <v>66</v>
      </c>
      <c r="B6565" s="245" t="s">
        <v>65</v>
      </c>
      <c r="C6565" s="245" t="s">
        <v>902</v>
      </c>
      <c r="D6565" s="245" t="s">
        <v>901</v>
      </c>
      <c r="E6565" s="246" t="s">
        <v>44</v>
      </c>
      <c r="F6565" s="245" t="s">
        <v>44</v>
      </c>
      <c r="G6565" s="245" t="s">
        <v>992</v>
      </c>
      <c r="H6565" s="245" t="s">
        <v>9696</v>
      </c>
      <c r="I6565" s="245" t="s">
        <v>12</v>
      </c>
      <c r="J6565" s="245" t="s">
        <v>59</v>
      </c>
      <c r="K6565" s="246" t="s">
        <v>22205</v>
      </c>
      <c r="L6565" s="245" t="s">
        <v>568</v>
      </c>
    </row>
    <row r="6566" spans="1:12" x14ac:dyDescent="0.25">
      <c r="A6566" s="245" t="s">
        <v>66</v>
      </c>
      <c r="B6566" s="245" t="s">
        <v>65</v>
      </c>
      <c r="C6566" s="245" t="s">
        <v>902</v>
      </c>
      <c r="D6566" s="245" t="s">
        <v>901</v>
      </c>
      <c r="E6566" s="246" t="s">
        <v>44</v>
      </c>
      <c r="F6566" s="245" t="s">
        <v>44</v>
      </c>
      <c r="G6566" s="245" t="s">
        <v>991</v>
      </c>
      <c r="H6566" s="245" t="s">
        <v>9697</v>
      </c>
      <c r="I6566" s="245" t="s">
        <v>12</v>
      </c>
      <c r="J6566" s="245" t="s">
        <v>59</v>
      </c>
      <c r="K6566" s="246" t="s">
        <v>22206</v>
      </c>
      <c r="L6566" s="245" t="s">
        <v>568</v>
      </c>
    </row>
    <row r="6567" spans="1:12" x14ac:dyDescent="0.25">
      <c r="A6567" s="245" t="s">
        <v>66</v>
      </c>
      <c r="B6567" s="245" t="s">
        <v>65</v>
      </c>
      <c r="C6567" s="245" t="s">
        <v>902</v>
      </c>
      <c r="D6567" s="245" t="s">
        <v>901</v>
      </c>
      <c r="E6567" s="246" t="s">
        <v>44</v>
      </c>
      <c r="F6567" s="245" t="s">
        <v>44</v>
      </c>
      <c r="G6567" s="245" t="s">
        <v>990</v>
      </c>
      <c r="H6567" s="245" t="s">
        <v>9698</v>
      </c>
      <c r="I6567" s="245" t="s">
        <v>12</v>
      </c>
      <c r="J6567" s="245" t="s">
        <v>59</v>
      </c>
      <c r="K6567" s="246" t="s">
        <v>22207</v>
      </c>
      <c r="L6567" s="245" t="s">
        <v>568</v>
      </c>
    </row>
    <row r="6568" spans="1:12" x14ac:dyDescent="0.25">
      <c r="A6568" s="245" t="s">
        <v>66</v>
      </c>
      <c r="B6568" s="245" t="s">
        <v>65</v>
      </c>
      <c r="C6568" s="245" t="s">
        <v>902</v>
      </c>
      <c r="D6568" s="245" t="s">
        <v>901</v>
      </c>
      <c r="E6568" s="246" t="s">
        <v>44</v>
      </c>
      <c r="F6568" s="245" t="s">
        <v>44</v>
      </c>
      <c r="G6568" s="245" t="s">
        <v>989</v>
      </c>
      <c r="H6568" s="245" t="s">
        <v>9699</v>
      </c>
      <c r="I6568" s="245" t="s">
        <v>12</v>
      </c>
      <c r="J6568" s="245" t="s">
        <v>59</v>
      </c>
      <c r="K6568" s="246" t="s">
        <v>22208</v>
      </c>
      <c r="L6568" s="245" t="s">
        <v>568</v>
      </c>
    </row>
    <row r="6569" spans="1:12" x14ac:dyDescent="0.25">
      <c r="A6569" s="245" t="s">
        <v>66</v>
      </c>
      <c r="B6569" s="245" t="s">
        <v>65</v>
      </c>
      <c r="C6569" s="245" t="s">
        <v>902</v>
      </c>
      <c r="D6569" s="245" t="s">
        <v>901</v>
      </c>
      <c r="E6569" s="246" t="s">
        <v>44</v>
      </c>
      <c r="F6569" s="245" t="s">
        <v>44</v>
      </c>
      <c r="G6569" s="245" t="s">
        <v>988</v>
      </c>
      <c r="H6569" s="245" t="s">
        <v>9700</v>
      </c>
      <c r="I6569" s="245" t="s">
        <v>12</v>
      </c>
      <c r="J6569" s="245" t="s">
        <v>59</v>
      </c>
      <c r="K6569" s="246" t="s">
        <v>22209</v>
      </c>
      <c r="L6569" s="245" t="s">
        <v>568</v>
      </c>
    </row>
    <row r="6570" spans="1:12" x14ac:dyDescent="0.25">
      <c r="A6570" s="245" t="s">
        <v>66</v>
      </c>
      <c r="B6570" s="245" t="s">
        <v>65</v>
      </c>
      <c r="C6570" s="245" t="s">
        <v>902</v>
      </c>
      <c r="D6570" s="245" t="s">
        <v>901</v>
      </c>
      <c r="E6570" s="246" t="s">
        <v>44</v>
      </c>
      <c r="F6570" s="245" t="s">
        <v>44</v>
      </c>
      <c r="G6570" s="245" t="s">
        <v>987</v>
      </c>
      <c r="H6570" s="245" t="s">
        <v>9701</v>
      </c>
      <c r="I6570" s="245" t="s">
        <v>12</v>
      </c>
      <c r="J6570" s="245" t="s">
        <v>59</v>
      </c>
      <c r="K6570" s="246" t="s">
        <v>22210</v>
      </c>
      <c r="L6570" s="245" t="s">
        <v>568</v>
      </c>
    </row>
    <row r="6571" spans="1:12" x14ac:dyDescent="0.25">
      <c r="A6571" s="245" t="s">
        <v>66</v>
      </c>
      <c r="B6571" s="245" t="s">
        <v>65</v>
      </c>
      <c r="C6571" s="245" t="s">
        <v>902</v>
      </c>
      <c r="D6571" s="245" t="s">
        <v>901</v>
      </c>
      <c r="E6571" s="246" t="s">
        <v>44</v>
      </c>
      <c r="F6571" s="245" t="s">
        <v>44</v>
      </c>
      <c r="G6571" s="245" t="s">
        <v>986</v>
      </c>
      <c r="H6571" s="245" t="s">
        <v>9702</v>
      </c>
      <c r="I6571" s="245" t="s">
        <v>12</v>
      </c>
      <c r="J6571" s="245" t="s">
        <v>59</v>
      </c>
      <c r="K6571" s="246" t="s">
        <v>22211</v>
      </c>
      <c r="L6571" s="245" t="s">
        <v>568</v>
      </c>
    </row>
    <row r="6572" spans="1:12" x14ac:dyDescent="0.25">
      <c r="A6572" s="245" t="s">
        <v>66</v>
      </c>
      <c r="B6572" s="245" t="s">
        <v>65</v>
      </c>
      <c r="C6572" s="245" t="s">
        <v>902</v>
      </c>
      <c r="D6572" s="245" t="s">
        <v>901</v>
      </c>
      <c r="E6572" s="246" t="s">
        <v>44</v>
      </c>
      <c r="F6572" s="245" t="s">
        <v>44</v>
      </c>
      <c r="G6572" s="245" t="s">
        <v>985</v>
      </c>
      <c r="H6572" s="245" t="s">
        <v>9703</v>
      </c>
      <c r="I6572" s="245" t="s">
        <v>12</v>
      </c>
      <c r="J6572" s="245" t="s">
        <v>59</v>
      </c>
      <c r="K6572" s="246" t="s">
        <v>22212</v>
      </c>
      <c r="L6572" s="245" t="s">
        <v>568</v>
      </c>
    </row>
    <row r="6573" spans="1:12" x14ac:dyDescent="0.25">
      <c r="A6573" s="245" t="s">
        <v>66</v>
      </c>
      <c r="B6573" s="245" t="s">
        <v>65</v>
      </c>
      <c r="C6573" s="245" t="s">
        <v>902</v>
      </c>
      <c r="D6573" s="245" t="s">
        <v>901</v>
      </c>
      <c r="E6573" s="246" t="s">
        <v>44</v>
      </c>
      <c r="F6573" s="245" t="s">
        <v>44</v>
      </c>
      <c r="G6573" s="245" t="s">
        <v>984</v>
      </c>
      <c r="H6573" s="245" t="s">
        <v>9704</v>
      </c>
      <c r="I6573" s="245" t="s">
        <v>12</v>
      </c>
      <c r="J6573" s="245" t="s">
        <v>59</v>
      </c>
      <c r="K6573" s="246" t="s">
        <v>22213</v>
      </c>
      <c r="L6573" s="245" t="s">
        <v>568</v>
      </c>
    </row>
    <row r="6574" spans="1:12" x14ac:dyDescent="0.25">
      <c r="A6574" s="245" t="s">
        <v>66</v>
      </c>
      <c r="B6574" s="245" t="s">
        <v>65</v>
      </c>
      <c r="C6574" s="245" t="s">
        <v>902</v>
      </c>
      <c r="D6574" s="245" t="s">
        <v>901</v>
      </c>
      <c r="E6574" s="246" t="s">
        <v>44</v>
      </c>
      <c r="F6574" s="245" t="s">
        <v>44</v>
      </c>
      <c r="G6574" s="245" t="s">
        <v>983</v>
      </c>
      <c r="H6574" s="245" t="s">
        <v>9705</v>
      </c>
      <c r="I6574" s="245" t="s">
        <v>12</v>
      </c>
      <c r="J6574" s="245" t="s">
        <v>59</v>
      </c>
      <c r="K6574" s="246" t="s">
        <v>22214</v>
      </c>
      <c r="L6574" s="245" t="s">
        <v>568</v>
      </c>
    </row>
    <row r="6575" spans="1:12" x14ac:dyDescent="0.25">
      <c r="A6575" s="245" t="s">
        <v>66</v>
      </c>
      <c r="B6575" s="245" t="s">
        <v>65</v>
      </c>
      <c r="C6575" s="245" t="s">
        <v>902</v>
      </c>
      <c r="D6575" s="245" t="s">
        <v>901</v>
      </c>
      <c r="E6575" s="246" t="s">
        <v>44</v>
      </c>
      <c r="F6575" s="245" t="s">
        <v>44</v>
      </c>
      <c r="G6575" s="245" t="s">
        <v>982</v>
      </c>
      <c r="H6575" s="245" t="s">
        <v>9706</v>
      </c>
      <c r="I6575" s="245" t="s">
        <v>12</v>
      </c>
      <c r="J6575" s="245" t="s">
        <v>59</v>
      </c>
      <c r="K6575" s="246" t="s">
        <v>15088</v>
      </c>
      <c r="L6575" s="245" t="s">
        <v>568</v>
      </c>
    </row>
    <row r="6576" spans="1:12" x14ac:dyDescent="0.25">
      <c r="A6576" s="245" t="s">
        <v>66</v>
      </c>
      <c r="B6576" s="245" t="s">
        <v>65</v>
      </c>
      <c r="C6576" s="245" t="s">
        <v>902</v>
      </c>
      <c r="D6576" s="245" t="s">
        <v>901</v>
      </c>
      <c r="E6576" s="246" t="s">
        <v>44</v>
      </c>
      <c r="F6576" s="245" t="s">
        <v>44</v>
      </c>
      <c r="G6576" s="245" t="s">
        <v>981</v>
      </c>
      <c r="H6576" s="245" t="s">
        <v>9707</v>
      </c>
      <c r="I6576" s="245" t="s">
        <v>12</v>
      </c>
      <c r="J6576" s="245" t="s">
        <v>59</v>
      </c>
      <c r="K6576" s="246" t="s">
        <v>22215</v>
      </c>
      <c r="L6576" s="245" t="s">
        <v>568</v>
      </c>
    </row>
    <row r="6577" spans="1:12" x14ac:dyDescent="0.25">
      <c r="A6577" s="245" t="s">
        <v>66</v>
      </c>
      <c r="B6577" s="245" t="s">
        <v>65</v>
      </c>
      <c r="C6577" s="245" t="s">
        <v>902</v>
      </c>
      <c r="D6577" s="245" t="s">
        <v>901</v>
      </c>
      <c r="E6577" s="246" t="s">
        <v>44</v>
      </c>
      <c r="F6577" s="245" t="s">
        <v>44</v>
      </c>
      <c r="G6577" s="245" t="s">
        <v>980</v>
      </c>
      <c r="H6577" s="245" t="s">
        <v>9708</v>
      </c>
      <c r="I6577" s="245" t="s">
        <v>12</v>
      </c>
      <c r="J6577" s="245" t="s">
        <v>59</v>
      </c>
      <c r="K6577" s="246" t="s">
        <v>22216</v>
      </c>
      <c r="L6577" s="245" t="s">
        <v>568</v>
      </c>
    </row>
    <row r="6578" spans="1:12" x14ac:dyDescent="0.25">
      <c r="A6578" s="245" t="s">
        <v>66</v>
      </c>
      <c r="B6578" s="245" t="s">
        <v>65</v>
      </c>
      <c r="C6578" s="245" t="s">
        <v>902</v>
      </c>
      <c r="D6578" s="245" t="s">
        <v>901</v>
      </c>
      <c r="E6578" s="246" t="s">
        <v>44</v>
      </c>
      <c r="F6578" s="245" t="s">
        <v>44</v>
      </c>
      <c r="G6578" s="245" t="s">
        <v>979</v>
      </c>
      <c r="H6578" s="245" t="s">
        <v>9709</v>
      </c>
      <c r="I6578" s="245" t="s">
        <v>12</v>
      </c>
      <c r="J6578" s="245" t="s">
        <v>59</v>
      </c>
      <c r="K6578" s="246" t="s">
        <v>22217</v>
      </c>
      <c r="L6578" s="245" t="s">
        <v>568</v>
      </c>
    </row>
    <row r="6579" spans="1:12" x14ac:dyDescent="0.25">
      <c r="A6579" s="245" t="s">
        <v>66</v>
      </c>
      <c r="B6579" s="245" t="s">
        <v>65</v>
      </c>
      <c r="C6579" s="245" t="s">
        <v>902</v>
      </c>
      <c r="D6579" s="245" t="s">
        <v>901</v>
      </c>
      <c r="E6579" s="246" t="s">
        <v>44</v>
      </c>
      <c r="F6579" s="245" t="s">
        <v>44</v>
      </c>
      <c r="G6579" s="245" t="s">
        <v>978</v>
      </c>
      <c r="H6579" s="245" t="s">
        <v>9710</v>
      </c>
      <c r="I6579" s="245" t="s">
        <v>12</v>
      </c>
      <c r="J6579" s="245" t="s">
        <v>59</v>
      </c>
      <c r="K6579" s="246" t="s">
        <v>22218</v>
      </c>
      <c r="L6579" s="245" t="s">
        <v>568</v>
      </c>
    </row>
    <row r="6580" spans="1:12" x14ac:dyDescent="0.25">
      <c r="A6580" s="245" t="s">
        <v>66</v>
      </c>
      <c r="B6580" s="245" t="s">
        <v>65</v>
      </c>
      <c r="C6580" s="245" t="s">
        <v>902</v>
      </c>
      <c r="D6580" s="245" t="s">
        <v>901</v>
      </c>
      <c r="E6580" s="246" t="s">
        <v>44</v>
      </c>
      <c r="F6580" s="245" t="s">
        <v>44</v>
      </c>
      <c r="G6580" s="245" t="s">
        <v>977</v>
      </c>
      <c r="H6580" s="245" t="s">
        <v>9711</v>
      </c>
      <c r="I6580" s="245" t="s">
        <v>12</v>
      </c>
      <c r="J6580" s="245" t="s">
        <v>59</v>
      </c>
      <c r="K6580" s="246" t="s">
        <v>22219</v>
      </c>
      <c r="L6580" s="245" t="s">
        <v>568</v>
      </c>
    </row>
    <row r="6581" spans="1:12" x14ac:dyDescent="0.25">
      <c r="A6581" s="245" t="s">
        <v>66</v>
      </c>
      <c r="B6581" s="245" t="s">
        <v>65</v>
      </c>
      <c r="C6581" s="245" t="s">
        <v>902</v>
      </c>
      <c r="D6581" s="245" t="s">
        <v>901</v>
      </c>
      <c r="E6581" s="246" t="s">
        <v>44</v>
      </c>
      <c r="F6581" s="245" t="s">
        <v>44</v>
      </c>
      <c r="G6581" s="245" t="s">
        <v>976</v>
      </c>
      <c r="H6581" s="245" t="s">
        <v>9712</v>
      </c>
      <c r="I6581" s="245" t="s">
        <v>12</v>
      </c>
      <c r="J6581" s="245" t="s">
        <v>59</v>
      </c>
      <c r="K6581" s="246" t="s">
        <v>22220</v>
      </c>
      <c r="L6581" s="245" t="s">
        <v>568</v>
      </c>
    </row>
    <row r="6582" spans="1:12" x14ac:dyDescent="0.25">
      <c r="A6582" s="245" t="s">
        <v>66</v>
      </c>
      <c r="B6582" s="245" t="s">
        <v>65</v>
      </c>
      <c r="C6582" s="245" t="s">
        <v>902</v>
      </c>
      <c r="D6582" s="245" t="s">
        <v>901</v>
      </c>
      <c r="E6582" s="246" t="s">
        <v>44</v>
      </c>
      <c r="F6582" s="245" t="s">
        <v>44</v>
      </c>
      <c r="G6582" s="245" t="s">
        <v>975</v>
      </c>
      <c r="H6582" s="245" t="s">
        <v>9713</v>
      </c>
      <c r="I6582" s="245" t="s">
        <v>12</v>
      </c>
      <c r="J6582" s="245" t="s">
        <v>59</v>
      </c>
      <c r="K6582" s="246" t="s">
        <v>22221</v>
      </c>
      <c r="L6582" s="245" t="s">
        <v>568</v>
      </c>
    </row>
    <row r="6583" spans="1:12" x14ac:dyDescent="0.25">
      <c r="A6583" s="245" t="s">
        <v>66</v>
      </c>
      <c r="B6583" s="245" t="s">
        <v>65</v>
      </c>
      <c r="C6583" s="245" t="s">
        <v>902</v>
      </c>
      <c r="D6583" s="245" t="s">
        <v>901</v>
      </c>
      <c r="E6583" s="246" t="s">
        <v>44</v>
      </c>
      <c r="F6583" s="245" t="s">
        <v>44</v>
      </c>
      <c r="G6583" s="245" t="s">
        <v>974</v>
      </c>
      <c r="H6583" s="245" t="s">
        <v>9714</v>
      </c>
      <c r="I6583" s="245" t="s">
        <v>12</v>
      </c>
      <c r="J6583" s="245" t="s">
        <v>59</v>
      </c>
      <c r="K6583" s="246" t="s">
        <v>22222</v>
      </c>
      <c r="L6583" s="245" t="s">
        <v>568</v>
      </c>
    </row>
    <row r="6584" spans="1:12" x14ac:dyDescent="0.25">
      <c r="A6584" s="245" t="s">
        <v>66</v>
      </c>
      <c r="B6584" s="245" t="s">
        <v>65</v>
      </c>
      <c r="C6584" s="245" t="s">
        <v>902</v>
      </c>
      <c r="D6584" s="245" t="s">
        <v>901</v>
      </c>
      <c r="E6584" s="246" t="s">
        <v>44</v>
      </c>
      <c r="F6584" s="245" t="s">
        <v>44</v>
      </c>
      <c r="G6584" s="245" t="s">
        <v>973</v>
      </c>
      <c r="H6584" s="245" t="s">
        <v>9715</v>
      </c>
      <c r="I6584" s="245" t="s">
        <v>12</v>
      </c>
      <c r="J6584" s="245" t="s">
        <v>59</v>
      </c>
      <c r="K6584" s="246" t="s">
        <v>22223</v>
      </c>
      <c r="L6584" s="245" t="s">
        <v>568</v>
      </c>
    </row>
    <row r="6585" spans="1:12" x14ac:dyDescent="0.25">
      <c r="A6585" s="245" t="s">
        <v>66</v>
      </c>
      <c r="B6585" s="245" t="s">
        <v>65</v>
      </c>
      <c r="C6585" s="245" t="s">
        <v>902</v>
      </c>
      <c r="D6585" s="245" t="s">
        <v>901</v>
      </c>
      <c r="E6585" s="246" t="s">
        <v>44</v>
      </c>
      <c r="F6585" s="245" t="s">
        <v>44</v>
      </c>
      <c r="G6585" s="245" t="s">
        <v>972</v>
      </c>
      <c r="H6585" s="245" t="s">
        <v>9716</v>
      </c>
      <c r="I6585" s="245" t="s">
        <v>12</v>
      </c>
      <c r="J6585" s="245" t="s">
        <v>59</v>
      </c>
      <c r="K6585" s="246" t="s">
        <v>22224</v>
      </c>
      <c r="L6585" s="245" t="s">
        <v>568</v>
      </c>
    </row>
    <row r="6586" spans="1:12" x14ac:dyDescent="0.25">
      <c r="A6586" s="245" t="s">
        <v>66</v>
      </c>
      <c r="B6586" s="245" t="s">
        <v>65</v>
      </c>
      <c r="C6586" s="245" t="s">
        <v>902</v>
      </c>
      <c r="D6586" s="245" t="s">
        <v>901</v>
      </c>
      <c r="E6586" s="246" t="s">
        <v>44</v>
      </c>
      <c r="F6586" s="245" t="s">
        <v>44</v>
      </c>
      <c r="G6586" s="245" t="s">
        <v>971</v>
      </c>
      <c r="H6586" s="245" t="s">
        <v>9717</v>
      </c>
      <c r="I6586" s="245" t="s">
        <v>12</v>
      </c>
      <c r="J6586" s="245" t="s">
        <v>59</v>
      </c>
      <c r="K6586" s="246" t="s">
        <v>22225</v>
      </c>
      <c r="L6586" s="245" t="s">
        <v>568</v>
      </c>
    </row>
    <row r="6587" spans="1:12" x14ac:dyDescent="0.25">
      <c r="A6587" s="245" t="s">
        <v>66</v>
      </c>
      <c r="B6587" s="245" t="s">
        <v>65</v>
      </c>
      <c r="C6587" s="245" t="s">
        <v>902</v>
      </c>
      <c r="D6587" s="245" t="s">
        <v>901</v>
      </c>
      <c r="E6587" s="246" t="s">
        <v>44</v>
      </c>
      <c r="F6587" s="245" t="s">
        <v>44</v>
      </c>
      <c r="G6587" s="245" t="s">
        <v>970</v>
      </c>
      <c r="H6587" s="245" t="s">
        <v>9718</v>
      </c>
      <c r="I6587" s="245" t="s">
        <v>12</v>
      </c>
      <c r="J6587" s="245" t="s">
        <v>59</v>
      </c>
      <c r="K6587" s="246" t="s">
        <v>22226</v>
      </c>
      <c r="L6587" s="245" t="s">
        <v>568</v>
      </c>
    </row>
    <row r="6588" spans="1:12" x14ac:dyDescent="0.25">
      <c r="A6588" s="245" t="s">
        <v>66</v>
      </c>
      <c r="B6588" s="245" t="s">
        <v>65</v>
      </c>
      <c r="C6588" s="245" t="s">
        <v>902</v>
      </c>
      <c r="D6588" s="245" t="s">
        <v>901</v>
      </c>
      <c r="E6588" s="246" t="s">
        <v>44</v>
      </c>
      <c r="F6588" s="245" t="s">
        <v>44</v>
      </c>
      <c r="G6588" s="245" t="s">
        <v>969</v>
      </c>
      <c r="H6588" s="245" t="s">
        <v>9719</v>
      </c>
      <c r="I6588" s="245" t="s">
        <v>12</v>
      </c>
      <c r="J6588" s="245" t="s">
        <v>59</v>
      </c>
      <c r="K6588" s="246" t="s">
        <v>22227</v>
      </c>
      <c r="L6588" s="245" t="s">
        <v>568</v>
      </c>
    </row>
    <row r="6589" spans="1:12" x14ac:dyDescent="0.25">
      <c r="A6589" s="245" t="s">
        <v>66</v>
      </c>
      <c r="B6589" s="245" t="s">
        <v>65</v>
      </c>
      <c r="C6589" s="245" t="s">
        <v>902</v>
      </c>
      <c r="D6589" s="245" t="s">
        <v>901</v>
      </c>
      <c r="E6589" s="246" t="s">
        <v>44</v>
      </c>
      <c r="F6589" s="245" t="s">
        <v>44</v>
      </c>
      <c r="G6589" s="245" t="s">
        <v>968</v>
      </c>
      <c r="H6589" s="245" t="s">
        <v>9720</v>
      </c>
      <c r="I6589" s="245" t="s">
        <v>12</v>
      </c>
      <c r="J6589" s="245" t="s">
        <v>59</v>
      </c>
      <c r="K6589" s="246" t="s">
        <v>22228</v>
      </c>
      <c r="L6589" s="245" t="s">
        <v>568</v>
      </c>
    </row>
    <row r="6590" spans="1:12" x14ac:dyDescent="0.25">
      <c r="A6590" s="245" t="s">
        <v>66</v>
      </c>
      <c r="B6590" s="245" t="s">
        <v>65</v>
      </c>
      <c r="C6590" s="245" t="s">
        <v>902</v>
      </c>
      <c r="D6590" s="245" t="s">
        <v>901</v>
      </c>
      <c r="E6590" s="246" t="s">
        <v>44</v>
      </c>
      <c r="F6590" s="245" t="s">
        <v>44</v>
      </c>
      <c r="G6590" s="245" t="s">
        <v>967</v>
      </c>
      <c r="H6590" s="245" t="s">
        <v>9721</v>
      </c>
      <c r="I6590" s="245" t="s">
        <v>12</v>
      </c>
      <c r="J6590" s="245" t="s">
        <v>59</v>
      </c>
      <c r="K6590" s="246" t="s">
        <v>22229</v>
      </c>
      <c r="L6590" s="245" t="s">
        <v>568</v>
      </c>
    </row>
    <row r="6591" spans="1:12" x14ac:dyDescent="0.25">
      <c r="A6591" s="245" t="s">
        <v>66</v>
      </c>
      <c r="B6591" s="245" t="s">
        <v>65</v>
      </c>
      <c r="C6591" s="245" t="s">
        <v>902</v>
      </c>
      <c r="D6591" s="245" t="s">
        <v>901</v>
      </c>
      <c r="E6591" s="246" t="s">
        <v>44</v>
      </c>
      <c r="F6591" s="245" t="s">
        <v>44</v>
      </c>
      <c r="G6591" s="245" t="s">
        <v>966</v>
      </c>
      <c r="H6591" s="245" t="s">
        <v>9722</v>
      </c>
      <c r="I6591" s="245" t="s">
        <v>12</v>
      </c>
      <c r="J6591" s="245" t="s">
        <v>59</v>
      </c>
      <c r="K6591" s="246" t="s">
        <v>12219</v>
      </c>
      <c r="L6591" s="245" t="s">
        <v>568</v>
      </c>
    </row>
    <row r="6592" spans="1:12" x14ac:dyDescent="0.25">
      <c r="A6592" s="245" t="s">
        <v>66</v>
      </c>
      <c r="B6592" s="245" t="s">
        <v>65</v>
      </c>
      <c r="C6592" s="245" t="s">
        <v>902</v>
      </c>
      <c r="D6592" s="245" t="s">
        <v>901</v>
      </c>
      <c r="E6592" s="246" t="s">
        <v>44</v>
      </c>
      <c r="F6592" s="245" t="s">
        <v>44</v>
      </c>
      <c r="G6592" s="245" t="s">
        <v>965</v>
      </c>
      <c r="H6592" s="245" t="s">
        <v>9723</v>
      </c>
      <c r="I6592" s="245" t="s">
        <v>12</v>
      </c>
      <c r="J6592" s="245" t="s">
        <v>59</v>
      </c>
      <c r="K6592" s="246" t="s">
        <v>22230</v>
      </c>
      <c r="L6592" s="245" t="s">
        <v>568</v>
      </c>
    </row>
    <row r="6593" spans="1:12" x14ac:dyDescent="0.25">
      <c r="A6593" s="245" t="s">
        <v>66</v>
      </c>
      <c r="B6593" s="245" t="s">
        <v>65</v>
      </c>
      <c r="C6593" s="245" t="s">
        <v>902</v>
      </c>
      <c r="D6593" s="245" t="s">
        <v>901</v>
      </c>
      <c r="E6593" s="246" t="s">
        <v>44</v>
      </c>
      <c r="F6593" s="245" t="s">
        <v>44</v>
      </c>
      <c r="G6593" s="245" t="s">
        <v>964</v>
      </c>
      <c r="H6593" s="245" t="s">
        <v>9724</v>
      </c>
      <c r="I6593" s="245" t="s">
        <v>12</v>
      </c>
      <c r="J6593" s="245" t="s">
        <v>59</v>
      </c>
      <c r="K6593" s="246" t="s">
        <v>22231</v>
      </c>
      <c r="L6593" s="245" t="s">
        <v>568</v>
      </c>
    </row>
    <row r="6594" spans="1:12" x14ac:dyDescent="0.25">
      <c r="A6594" s="245" t="s">
        <v>66</v>
      </c>
      <c r="B6594" s="245" t="s">
        <v>65</v>
      </c>
      <c r="C6594" s="245" t="s">
        <v>902</v>
      </c>
      <c r="D6594" s="245" t="s">
        <v>901</v>
      </c>
      <c r="E6594" s="246" t="s">
        <v>44</v>
      </c>
      <c r="F6594" s="245" t="s">
        <v>44</v>
      </c>
      <c r="G6594" s="245" t="s">
        <v>963</v>
      </c>
      <c r="H6594" s="245" t="s">
        <v>9725</v>
      </c>
      <c r="I6594" s="245" t="s">
        <v>12</v>
      </c>
      <c r="J6594" s="245" t="s">
        <v>59</v>
      </c>
      <c r="K6594" s="246" t="s">
        <v>22232</v>
      </c>
      <c r="L6594" s="245" t="s">
        <v>568</v>
      </c>
    </row>
    <row r="6595" spans="1:12" x14ac:dyDescent="0.25">
      <c r="A6595" s="245" t="s">
        <v>66</v>
      </c>
      <c r="B6595" s="245" t="s">
        <v>65</v>
      </c>
      <c r="C6595" s="245" t="s">
        <v>902</v>
      </c>
      <c r="D6595" s="245" t="s">
        <v>901</v>
      </c>
      <c r="E6595" s="246" t="s">
        <v>44</v>
      </c>
      <c r="F6595" s="245" t="s">
        <v>44</v>
      </c>
      <c r="G6595" s="245" t="s">
        <v>962</v>
      </c>
      <c r="H6595" s="245" t="s">
        <v>9726</v>
      </c>
      <c r="I6595" s="245" t="s">
        <v>12</v>
      </c>
      <c r="J6595" s="245" t="s">
        <v>59</v>
      </c>
      <c r="K6595" s="246" t="s">
        <v>22233</v>
      </c>
      <c r="L6595" s="245" t="s">
        <v>568</v>
      </c>
    </row>
    <row r="6596" spans="1:12" x14ac:dyDescent="0.25">
      <c r="A6596" s="245" t="s">
        <v>66</v>
      </c>
      <c r="B6596" s="245" t="s">
        <v>65</v>
      </c>
      <c r="C6596" s="245" t="s">
        <v>902</v>
      </c>
      <c r="D6596" s="245" t="s">
        <v>901</v>
      </c>
      <c r="E6596" s="246" t="s">
        <v>44</v>
      </c>
      <c r="F6596" s="245" t="s">
        <v>44</v>
      </c>
      <c r="G6596" s="245" t="s">
        <v>961</v>
      </c>
      <c r="H6596" s="245" t="s">
        <v>9727</v>
      </c>
      <c r="I6596" s="245" t="s">
        <v>12</v>
      </c>
      <c r="J6596" s="245" t="s">
        <v>59</v>
      </c>
      <c r="K6596" s="246" t="s">
        <v>22234</v>
      </c>
      <c r="L6596" s="245" t="s">
        <v>568</v>
      </c>
    </row>
    <row r="6597" spans="1:12" x14ac:dyDescent="0.25">
      <c r="A6597" s="245" t="s">
        <v>66</v>
      </c>
      <c r="B6597" s="245" t="s">
        <v>65</v>
      </c>
      <c r="C6597" s="245" t="s">
        <v>902</v>
      </c>
      <c r="D6597" s="245" t="s">
        <v>901</v>
      </c>
      <c r="E6597" s="246" t="s">
        <v>44</v>
      </c>
      <c r="F6597" s="245" t="s">
        <v>44</v>
      </c>
      <c r="G6597" s="245" t="s">
        <v>960</v>
      </c>
      <c r="H6597" s="245" t="s">
        <v>9728</v>
      </c>
      <c r="I6597" s="245" t="s">
        <v>12</v>
      </c>
      <c r="J6597" s="245" t="s">
        <v>59</v>
      </c>
      <c r="K6597" s="246" t="s">
        <v>22235</v>
      </c>
      <c r="L6597" s="245" t="s">
        <v>568</v>
      </c>
    </row>
    <row r="6598" spans="1:12" x14ac:dyDescent="0.25">
      <c r="A6598" s="245" t="s">
        <v>66</v>
      </c>
      <c r="B6598" s="245" t="s">
        <v>65</v>
      </c>
      <c r="C6598" s="245" t="s">
        <v>902</v>
      </c>
      <c r="D6598" s="245" t="s">
        <v>901</v>
      </c>
      <c r="E6598" s="246" t="s">
        <v>44</v>
      </c>
      <c r="F6598" s="245" t="s">
        <v>44</v>
      </c>
      <c r="G6598" s="245" t="s">
        <v>959</v>
      </c>
      <c r="H6598" s="245" t="s">
        <v>9729</v>
      </c>
      <c r="I6598" s="245" t="s">
        <v>12</v>
      </c>
      <c r="J6598" s="245" t="s">
        <v>59</v>
      </c>
      <c r="K6598" s="246" t="s">
        <v>22236</v>
      </c>
      <c r="L6598" s="245" t="s">
        <v>568</v>
      </c>
    </row>
    <row r="6599" spans="1:12" x14ac:dyDescent="0.25">
      <c r="A6599" s="245" t="s">
        <v>66</v>
      </c>
      <c r="B6599" s="245" t="s">
        <v>65</v>
      </c>
      <c r="C6599" s="245" t="s">
        <v>902</v>
      </c>
      <c r="D6599" s="245" t="s">
        <v>901</v>
      </c>
      <c r="E6599" s="246" t="s">
        <v>44</v>
      </c>
      <c r="F6599" s="245" t="s">
        <v>44</v>
      </c>
      <c r="G6599" s="245" t="s">
        <v>958</v>
      </c>
      <c r="H6599" s="245" t="s">
        <v>9730</v>
      </c>
      <c r="I6599" s="245" t="s">
        <v>12</v>
      </c>
      <c r="J6599" s="245" t="s">
        <v>59</v>
      </c>
      <c r="K6599" s="246" t="s">
        <v>22237</v>
      </c>
      <c r="L6599" s="245" t="s">
        <v>568</v>
      </c>
    </row>
    <row r="6600" spans="1:12" x14ac:dyDescent="0.25">
      <c r="A6600" s="245" t="s">
        <v>66</v>
      </c>
      <c r="B6600" s="245" t="s">
        <v>65</v>
      </c>
      <c r="C6600" s="245" t="s">
        <v>902</v>
      </c>
      <c r="D6600" s="245" t="s">
        <v>901</v>
      </c>
      <c r="E6600" s="246" t="s">
        <v>44</v>
      </c>
      <c r="F6600" s="245" t="s">
        <v>44</v>
      </c>
      <c r="G6600" s="245" t="s">
        <v>957</v>
      </c>
      <c r="H6600" s="245" t="s">
        <v>9731</v>
      </c>
      <c r="I6600" s="245" t="s">
        <v>12</v>
      </c>
      <c r="J6600" s="245" t="s">
        <v>59</v>
      </c>
      <c r="K6600" s="246" t="s">
        <v>22238</v>
      </c>
      <c r="L6600" s="245" t="s">
        <v>568</v>
      </c>
    </row>
    <row r="6601" spans="1:12" x14ac:dyDescent="0.25">
      <c r="A6601" s="245" t="s">
        <v>66</v>
      </c>
      <c r="B6601" s="245" t="s">
        <v>65</v>
      </c>
      <c r="C6601" s="245" t="s">
        <v>902</v>
      </c>
      <c r="D6601" s="245" t="s">
        <v>901</v>
      </c>
      <c r="E6601" s="246" t="s">
        <v>44</v>
      </c>
      <c r="F6601" s="245" t="s">
        <v>44</v>
      </c>
      <c r="G6601" s="245" t="s">
        <v>956</v>
      </c>
      <c r="H6601" s="245" t="s">
        <v>9732</v>
      </c>
      <c r="I6601" s="245" t="s">
        <v>12</v>
      </c>
      <c r="J6601" s="245" t="s">
        <v>59</v>
      </c>
      <c r="K6601" s="246" t="s">
        <v>22239</v>
      </c>
      <c r="L6601" s="245" t="s">
        <v>568</v>
      </c>
    </row>
    <row r="6602" spans="1:12" x14ac:dyDescent="0.25">
      <c r="A6602" s="245" t="s">
        <v>66</v>
      </c>
      <c r="B6602" s="245" t="s">
        <v>65</v>
      </c>
      <c r="C6602" s="245" t="s">
        <v>902</v>
      </c>
      <c r="D6602" s="245" t="s">
        <v>901</v>
      </c>
      <c r="E6602" s="246" t="s">
        <v>44</v>
      </c>
      <c r="F6602" s="245" t="s">
        <v>44</v>
      </c>
      <c r="G6602" s="245" t="s">
        <v>955</v>
      </c>
      <c r="H6602" s="245" t="s">
        <v>9733</v>
      </c>
      <c r="I6602" s="245" t="s">
        <v>12</v>
      </c>
      <c r="J6602" s="245" t="s">
        <v>59</v>
      </c>
      <c r="K6602" s="246" t="s">
        <v>22240</v>
      </c>
      <c r="L6602" s="245" t="s">
        <v>568</v>
      </c>
    </row>
    <row r="6603" spans="1:12" x14ac:dyDescent="0.25">
      <c r="A6603" s="245" t="s">
        <v>66</v>
      </c>
      <c r="B6603" s="245" t="s">
        <v>65</v>
      </c>
      <c r="C6603" s="245" t="s">
        <v>902</v>
      </c>
      <c r="D6603" s="245" t="s">
        <v>901</v>
      </c>
      <c r="E6603" s="246" t="s">
        <v>44</v>
      </c>
      <c r="F6603" s="245" t="s">
        <v>44</v>
      </c>
      <c r="G6603" s="245" t="s">
        <v>954</v>
      </c>
      <c r="H6603" s="245" t="s">
        <v>9734</v>
      </c>
      <c r="I6603" s="245" t="s">
        <v>12</v>
      </c>
      <c r="J6603" s="245" t="s">
        <v>59</v>
      </c>
      <c r="K6603" s="246" t="s">
        <v>22241</v>
      </c>
      <c r="L6603" s="245" t="s">
        <v>568</v>
      </c>
    </row>
    <row r="6604" spans="1:12" x14ac:dyDescent="0.25">
      <c r="A6604" s="245" t="s">
        <v>66</v>
      </c>
      <c r="B6604" s="245" t="s">
        <v>65</v>
      </c>
      <c r="C6604" s="245" t="s">
        <v>902</v>
      </c>
      <c r="D6604" s="245" t="s">
        <v>901</v>
      </c>
      <c r="E6604" s="246" t="s">
        <v>44</v>
      </c>
      <c r="F6604" s="245" t="s">
        <v>44</v>
      </c>
      <c r="G6604" s="245" t="s">
        <v>953</v>
      </c>
      <c r="H6604" s="245" t="s">
        <v>9735</v>
      </c>
      <c r="I6604" s="245" t="s">
        <v>12</v>
      </c>
      <c r="J6604" s="245" t="s">
        <v>59</v>
      </c>
      <c r="K6604" s="246" t="s">
        <v>22242</v>
      </c>
      <c r="L6604" s="245" t="s">
        <v>568</v>
      </c>
    </row>
    <row r="6605" spans="1:12" x14ac:dyDescent="0.25">
      <c r="A6605" s="245" t="s">
        <v>66</v>
      </c>
      <c r="B6605" s="245" t="s">
        <v>65</v>
      </c>
      <c r="C6605" s="245" t="s">
        <v>902</v>
      </c>
      <c r="D6605" s="245" t="s">
        <v>901</v>
      </c>
      <c r="E6605" s="246" t="s">
        <v>44</v>
      </c>
      <c r="F6605" s="245" t="s">
        <v>44</v>
      </c>
      <c r="G6605" s="245" t="s">
        <v>952</v>
      </c>
      <c r="H6605" s="245" t="s">
        <v>9736</v>
      </c>
      <c r="I6605" s="245" t="s">
        <v>12</v>
      </c>
      <c r="J6605" s="245" t="s">
        <v>59</v>
      </c>
      <c r="K6605" s="246" t="s">
        <v>22219</v>
      </c>
      <c r="L6605" s="245" t="s">
        <v>568</v>
      </c>
    </row>
    <row r="6606" spans="1:12" x14ac:dyDescent="0.25">
      <c r="A6606" s="245" t="s">
        <v>66</v>
      </c>
      <c r="B6606" s="245" t="s">
        <v>65</v>
      </c>
      <c r="C6606" s="245" t="s">
        <v>902</v>
      </c>
      <c r="D6606" s="245" t="s">
        <v>901</v>
      </c>
      <c r="E6606" s="246" t="s">
        <v>44</v>
      </c>
      <c r="F6606" s="245" t="s">
        <v>44</v>
      </c>
      <c r="G6606" s="245" t="s">
        <v>951</v>
      </c>
      <c r="H6606" s="245" t="s">
        <v>9737</v>
      </c>
      <c r="I6606" s="245" t="s">
        <v>12</v>
      </c>
      <c r="J6606" s="245" t="s">
        <v>59</v>
      </c>
      <c r="K6606" s="246" t="s">
        <v>22243</v>
      </c>
      <c r="L6606" s="245" t="s">
        <v>568</v>
      </c>
    </row>
    <row r="6607" spans="1:12" x14ac:dyDescent="0.25">
      <c r="A6607" s="245" t="s">
        <v>66</v>
      </c>
      <c r="B6607" s="245" t="s">
        <v>65</v>
      </c>
      <c r="C6607" s="245" t="s">
        <v>902</v>
      </c>
      <c r="D6607" s="245" t="s">
        <v>901</v>
      </c>
      <c r="E6607" s="246" t="s">
        <v>44</v>
      </c>
      <c r="F6607" s="245" t="s">
        <v>44</v>
      </c>
      <c r="G6607" s="245" t="s">
        <v>950</v>
      </c>
      <c r="H6607" s="245" t="s">
        <v>9738</v>
      </c>
      <c r="I6607" s="245" t="s">
        <v>12</v>
      </c>
      <c r="J6607" s="245" t="s">
        <v>59</v>
      </c>
      <c r="K6607" s="246" t="s">
        <v>22244</v>
      </c>
      <c r="L6607" s="245" t="s">
        <v>568</v>
      </c>
    </row>
    <row r="6608" spans="1:12" x14ac:dyDescent="0.25">
      <c r="A6608" s="245" t="s">
        <v>66</v>
      </c>
      <c r="B6608" s="245" t="s">
        <v>65</v>
      </c>
      <c r="C6608" s="245" t="s">
        <v>902</v>
      </c>
      <c r="D6608" s="245" t="s">
        <v>901</v>
      </c>
      <c r="E6608" s="246" t="s">
        <v>44</v>
      </c>
      <c r="F6608" s="245" t="s">
        <v>44</v>
      </c>
      <c r="G6608" s="245" t="s">
        <v>949</v>
      </c>
      <c r="H6608" s="245" t="s">
        <v>9739</v>
      </c>
      <c r="I6608" s="245" t="s">
        <v>12</v>
      </c>
      <c r="J6608" s="245" t="s">
        <v>59</v>
      </c>
      <c r="K6608" s="246" t="s">
        <v>22245</v>
      </c>
      <c r="L6608" s="245" t="s">
        <v>568</v>
      </c>
    </row>
    <row r="6609" spans="1:12" x14ac:dyDescent="0.25">
      <c r="A6609" s="245" t="s">
        <v>66</v>
      </c>
      <c r="B6609" s="245" t="s">
        <v>65</v>
      </c>
      <c r="C6609" s="245" t="s">
        <v>902</v>
      </c>
      <c r="D6609" s="245" t="s">
        <v>901</v>
      </c>
      <c r="E6609" s="246" t="s">
        <v>44</v>
      </c>
      <c r="F6609" s="245" t="s">
        <v>44</v>
      </c>
      <c r="G6609" s="245" t="s">
        <v>948</v>
      </c>
      <c r="H6609" s="245" t="s">
        <v>9740</v>
      </c>
      <c r="I6609" s="245" t="s">
        <v>12</v>
      </c>
      <c r="J6609" s="245" t="s">
        <v>59</v>
      </c>
      <c r="K6609" s="246" t="s">
        <v>22246</v>
      </c>
      <c r="L6609" s="245" t="s">
        <v>568</v>
      </c>
    </row>
    <row r="6610" spans="1:12" x14ac:dyDescent="0.25">
      <c r="A6610" s="245" t="s">
        <v>66</v>
      </c>
      <c r="B6610" s="245" t="s">
        <v>65</v>
      </c>
      <c r="C6610" s="245" t="s">
        <v>902</v>
      </c>
      <c r="D6610" s="245" t="s">
        <v>901</v>
      </c>
      <c r="E6610" s="246" t="s">
        <v>44</v>
      </c>
      <c r="F6610" s="245" t="s">
        <v>44</v>
      </c>
      <c r="G6610" s="245" t="s">
        <v>947</v>
      </c>
      <c r="H6610" s="245" t="s">
        <v>9741</v>
      </c>
      <c r="I6610" s="245" t="s">
        <v>12</v>
      </c>
      <c r="J6610" s="245" t="s">
        <v>59</v>
      </c>
      <c r="K6610" s="246" t="s">
        <v>22247</v>
      </c>
      <c r="L6610" s="245" t="s">
        <v>568</v>
      </c>
    </row>
    <row r="6611" spans="1:12" x14ac:dyDescent="0.25">
      <c r="A6611" s="245" t="s">
        <v>66</v>
      </c>
      <c r="B6611" s="245" t="s">
        <v>65</v>
      </c>
      <c r="C6611" s="245" t="s">
        <v>902</v>
      </c>
      <c r="D6611" s="245" t="s">
        <v>901</v>
      </c>
      <c r="E6611" s="246" t="s">
        <v>44</v>
      </c>
      <c r="F6611" s="245" t="s">
        <v>44</v>
      </c>
      <c r="G6611" s="245" t="s">
        <v>946</v>
      </c>
      <c r="H6611" s="245" t="s">
        <v>9742</v>
      </c>
      <c r="I6611" s="245" t="s">
        <v>12</v>
      </c>
      <c r="J6611" s="245" t="s">
        <v>59</v>
      </c>
      <c r="K6611" s="246" t="s">
        <v>22248</v>
      </c>
      <c r="L6611" s="245" t="s">
        <v>568</v>
      </c>
    </row>
    <row r="6612" spans="1:12" x14ac:dyDescent="0.25">
      <c r="A6612" s="245" t="s">
        <v>66</v>
      </c>
      <c r="B6612" s="245" t="s">
        <v>65</v>
      </c>
      <c r="C6612" s="245" t="s">
        <v>902</v>
      </c>
      <c r="D6612" s="245" t="s">
        <v>901</v>
      </c>
      <c r="E6612" s="246" t="s">
        <v>44</v>
      </c>
      <c r="F6612" s="245" t="s">
        <v>44</v>
      </c>
      <c r="G6612" s="245" t="s">
        <v>945</v>
      </c>
      <c r="H6612" s="245" t="s">
        <v>9743</v>
      </c>
      <c r="I6612" s="245" t="s">
        <v>12</v>
      </c>
      <c r="J6612" s="245" t="s">
        <v>59</v>
      </c>
      <c r="K6612" s="246" t="s">
        <v>13024</v>
      </c>
      <c r="L6612" s="245" t="s">
        <v>568</v>
      </c>
    </row>
    <row r="6613" spans="1:12" x14ac:dyDescent="0.25">
      <c r="A6613" s="245" t="s">
        <v>66</v>
      </c>
      <c r="B6613" s="245" t="s">
        <v>65</v>
      </c>
      <c r="C6613" s="245" t="s">
        <v>902</v>
      </c>
      <c r="D6613" s="245" t="s">
        <v>901</v>
      </c>
      <c r="E6613" s="246" t="s">
        <v>44</v>
      </c>
      <c r="F6613" s="245" t="s">
        <v>44</v>
      </c>
      <c r="G6613" s="245" t="s">
        <v>944</v>
      </c>
      <c r="H6613" s="245" t="s">
        <v>9744</v>
      </c>
      <c r="I6613" s="245" t="s">
        <v>12</v>
      </c>
      <c r="J6613" s="245" t="s">
        <v>59</v>
      </c>
      <c r="K6613" s="246" t="s">
        <v>22249</v>
      </c>
      <c r="L6613" s="245" t="s">
        <v>568</v>
      </c>
    </row>
    <row r="6614" spans="1:12" x14ac:dyDescent="0.25">
      <c r="A6614" s="245" t="s">
        <v>66</v>
      </c>
      <c r="B6614" s="245" t="s">
        <v>65</v>
      </c>
      <c r="C6614" s="245" t="s">
        <v>902</v>
      </c>
      <c r="D6614" s="245" t="s">
        <v>901</v>
      </c>
      <c r="E6614" s="246" t="s">
        <v>44</v>
      </c>
      <c r="F6614" s="245" t="s">
        <v>44</v>
      </c>
      <c r="G6614" s="245" t="s">
        <v>943</v>
      </c>
      <c r="H6614" s="245" t="s">
        <v>9745</v>
      </c>
      <c r="I6614" s="245" t="s">
        <v>12</v>
      </c>
      <c r="J6614" s="245" t="s">
        <v>59</v>
      </c>
      <c r="K6614" s="246" t="s">
        <v>22250</v>
      </c>
      <c r="L6614" s="245" t="s">
        <v>568</v>
      </c>
    </row>
    <row r="6615" spans="1:12" x14ac:dyDescent="0.25">
      <c r="A6615" s="245" t="s">
        <v>66</v>
      </c>
      <c r="B6615" s="245" t="s">
        <v>65</v>
      </c>
      <c r="C6615" s="245" t="s">
        <v>902</v>
      </c>
      <c r="D6615" s="245" t="s">
        <v>901</v>
      </c>
      <c r="E6615" s="246" t="s">
        <v>44</v>
      </c>
      <c r="F6615" s="245" t="s">
        <v>44</v>
      </c>
      <c r="G6615" s="245" t="s">
        <v>942</v>
      </c>
      <c r="H6615" s="245" t="s">
        <v>9746</v>
      </c>
      <c r="I6615" s="245" t="s">
        <v>12</v>
      </c>
      <c r="J6615" s="245" t="s">
        <v>59</v>
      </c>
      <c r="K6615" s="246" t="s">
        <v>22251</v>
      </c>
      <c r="L6615" s="245" t="s">
        <v>568</v>
      </c>
    </row>
    <row r="6616" spans="1:12" x14ac:dyDescent="0.25">
      <c r="A6616" s="245" t="s">
        <v>66</v>
      </c>
      <c r="B6616" s="245" t="s">
        <v>65</v>
      </c>
      <c r="C6616" s="245" t="s">
        <v>902</v>
      </c>
      <c r="D6616" s="245" t="s">
        <v>901</v>
      </c>
      <c r="E6616" s="246" t="s">
        <v>44</v>
      </c>
      <c r="F6616" s="245" t="s">
        <v>44</v>
      </c>
      <c r="G6616" s="245" t="s">
        <v>941</v>
      </c>
      <c r="H6616" s="245" t="s">
        <v>9747</v>
      </c>
      <c r="I6616" s="245" t="s">
        <v>12</v>
      </c>
      <c r="J6616" s="245" t="s">
        <v>59</v>
      </c>
      <c r="K6616" s="246" t="s">
        <v>12261</v>
      </c>
      <c r="L6616" s="245" t="s">
        <v>568</v>
      </c>
    </row>
    <row r="6617" spans="1:12" x14ac:dyDescent="0.25">
      <c r="A6617" s="245" t="s">
        <v>66</v>
      </c>
      <c r="B6617" s="245" t="s">
        <v>65</v>
      </c>
      <c r="C6617" s="245" t="s">
        <v>902</v>
      </c>
      <c r="D6617" s="245" t="s">
        <v>901</v>
      </c>
      <c r="E6617" s="246" t="s">
        <v>44</v>
      </c>
      <c r="F6617" s="245" t="s">
        <v>44</v>
      </c>
      <c r="G6617" s="245" t="s">
        <v>940</v>
      </c>
      <c r="H6617" s="245" t="s">
        <v>9748</v>
      </c>
      <c r="I6617" s="245" t="s">
        <v>12</v>
      </c>
      <c r="J6617" s="245" t="s">
        <v>59</v>
      </c>
      <c r="K6617" s="246" t="s">
        <v>22252</v>
      </c>
      <c r="L6617" s="245" t="s">
        <v>568</v>
      </c>
    </row>
    <row r="6618" spans="1:12" x14ac:dyDescent="0.25">
      <c r="A6618" s="245" t="s">
        <v>66</v>
      </c>
      <c r="B6618" s="245" t="s">
        <v>65</v>
      </c>
      <c r="C6618" s="245" t="s">
        <v>902</v>
      </c>
      <c r="D6618" s="245" t="s">
        <v>901</v>
      </c>
      <c r="E6618" s="246" t="s">
        <v>44</v>
      </c>
      <c r="F6618" s="245" t="s">
        <v>44</v>
      </c>
      <c r="G6618" s="245" t="s">
        <v>939</v>
      </c>
      <c r="H6618" s="245" t="s">
        <v>9749</v>
      </c>
      <c r="I6618" s="245" t="s">
        <v>12</v>
      </c>
      <c r="J6618" s="245" t="s">
        <v>59</v>
      </c>
      <c r="K6618" s="246" t="s">
        <v>22253</v>
      </c>
      <c r="L6618" s="245" t="s">
        <v>568</v>
      </c>
    </row>
    <row r="6619" spans="1:12" x14ac:dyDescent="0.25">
      <c r="A6619" s="245" t="s">
        <v>66</v>
      </c>
      <c r="B6619" s="245" t="s">
        <v>65</v>
      </c>
      <c r="C6619" s="245" t="s">
        <v>902</v>
      </c>
      <c r="D6619" s="245" t="s">
        <v>901</v>
      </c>
      <c r="E6619" s="246" t="s">
        <v>44</v>
      </c>
      <c r="F6619" s="245" t="s">
        <v>44</v>
      </c>
      <c r="G6619" s="245" t="s">
        <v>938</v>
      </c>
      <c r="H6619" s="245" t="s">
        <v>9750</v>
      </c>
      <c r="I6619" s="245" t="s">
        <v>12</v>
      </c>
      <c r="J6619" s="245" t="s">
        <v>59</v>
      </c>
      <c r="K6619" s="246" t="s">
        <v>22254</v>
      </c>
      <c r="L6619" s="245" t="s">
        <v>568</v>
      </c>
    </row>
    <row r="6620" spans="1:12" x14ac:dyDescent="0.25">
      <c r="A6620" s="245" t="s">
        <v>66</v>
      </c>
      <c r="B6620" s="245" t="s">
        <v>65</v>
      </c>
      <c r="C6620" s="245" t="s">
        <v>902</v>
      </c>
      <c r="D6620" s="245" t="s">
        <v>901</v>
      </c>
      <c r="E6620" s="246" t="s">
        <v>44</v>
      </c>
      <c r="F6620" s="245" t="s">
        <v>44</v>
      </c>
      <c r="G6620" s="245" t="s">
        <v>937</v>
      </c>
      <c r="H6620" s="245" t="s">
        <v>9751</v>
      </c>
      <c r="I6620" s="245" t="s">
        <v>12</v>
      </c>
      <c r="J6620" s="245" t="s">
        <v>59</v>
      </c>
      <c r="K6620" s="246" t="s">
        <v>22255</v>
      </c>
      <c r="L6620" s="245" t="s">
        <v>568</v>
      </c>
    </row>
    <row r="6621" spans="1:12" x14ac:dyDescent="0.25">
      <c r="A6621" s="245" t="s">
        <v>66</v>
      </c>
      <c r="B6621" s="245" t="s">
        <v>65</v>
      </c>
      <c r="C6621" s="245" t="s">
        <v>902</v>
      </c>
      <c r="D6621" s="245" t="s">
        <v>901</v>
      </c>
      <c r="E6621" s="246" t="s">
        <v>44</v>
      </c>
      <c r="F6621" s="245" t="s">
        <v>44</v>
      </c>
      <c r="G6621" s="245" t="s">
        <v>936</v>
      </c>
      <c r="H6621" s="245" t="s">
        <v>9752</v>
      </c>
      <c r="I6621" s="245" t="s">
        <v>12</v>
      </c>
      <c r="J6621" s="245" t="s">
        <v>59</v>
      </c>
      <c r="K6621" s="246" t="s">
        <v>22256</v>
      </c>
      <c r="L6621" s="245" t="s">
        <v>568</v>
      </c>
    </row>
    <row r="6622" spans="1:12" x14ac:dyDescent="0.25">
      <c r="A6622" s="245" t="s">
        <v>66</v>
      </c>
      <c r="B6622" s="245" t="s">
        <v>65</v>
      </c>
      <c r="C6622" s="245" t="s">
        <v>902</v>
      </c>
      <c r="D6622" s="245" t="s">
        <v>901</v>
      </c>
      <c r="E6622" s="246" t="s">
        <v>44</v>
      </c>
      <c r="F6622" s="245" t="s">
        <v>44</v>
      </c>
      <c r="G6622" s="245" t="s">
        <v>935</v>
      </c>
      <c r="H6622" s="245" t="s">
        <v>9753</v>
      </c>
      <c r="I6622" s="245" t="s">
        <v>12</v>
      </c>
      <c r="J6622" s="245" t="s">
        <v>59</v>
      </c>
      <c r="K6622" s="246" t="s">
        <v>22257</v>
      </c>
      <c r="L6622" s="245" t="s">
        <v>568</v>
      </c>
    </row>
    <row r="6623" spans="1:12" x14ac:dyDescent="0.25">
      <c r="A6623" s="245" t="s">
        <v>66</v>
      </c>
      <c r="B6623" s="245" t="s">
        <v>65</v>
      </c>
      <c r="C6623" s="245" t="s">
        <v>902</v>
      </c>
      <c r="D6623" s="245" t="s">
        <v>901</v>
      </c>
      <c r="E6623" s="246" t="s">
        <v>44</v>
      </c>
      <c r="F6623" s="245" t="s">
        <v>44</v>
      </c>
      <c r="G6623" s="245" t="s">
        <v>934</v>
      </c>
      <c r="H6623" s="245" t="s">
        <v>9754</v>
      </c>
      <c r="I6623" s="245" t="s">
        <v>12</v>
      </c>
      <c r="J6623" s="245" t="s">
        <v>59</v>
      </c>
      <c r="K6623" s="246" t="s">
        <v>22258</v>
      </c>
      <c r="L6623" s="245" t="s">
        <v>568</v>
      </c>
    </row>
    <row r="6624" spans="1:12" x14ac:dyDescent="0.25">
      <c r="A6624" s="245" t="s">
        <v>66</v>
      </c>
      <c r="B6624" s="245" t="s">
        <v>65</v>
      </c>
      <c r="C6624" s="245" t="s">
        <v>902</v>
      </c>
      <c r="D6624" s="245" t="s">
        <v>901</v>
      </c>
      <c r="E6624" s="246" t="s">
        <v>44</v>
      </c>
      <c r="F6624" s="245" t="s">
        <v>44</v>
      </c>
      <c r="G6624" s="245" t="s">
        <v>933</v>
      </c>
      <c r="H6624" s="245" t="s">
        <v>9755</v>
      </c>
      <c r="I6624" s="245" t="s">
        <v>12</v>
      </c>
      <c r="J6624" s="245" t="s">
        <v>59</v>
      </c>
      <c r="K6624" s="246" t="s">
        <v>22259</v>
      </c>
      <c r="L6624" s="245" t="s">
        <v>568</v>
      </c>
    </row>
    <row r="6625" spans="1:12" x14ac:dyDescent="0.25">
      <c r="A6625" s="245" t="s">
        <v>66</v>
      </c>
      <c r="B6625" s="245" t="s">
        <v>65</v>
      </c>
      <c r="C6625" s="245" t="s">
        <v>902</v>
      </c>
      <c r="D6625" s="245" t="s">
        <v>901</v>
      </c>
      <c r="E6625" s="246" t="s">
        <v>44</v>
      </c>
      <c r="F6625" s="245" t="s">
        <v>44</v>
      </c>
      <c r="G6625" s="245" t="s">
        <v>932</v>
      </c>
      <c r="H6625" s="245" t="s">
        <v>9756</v>
      </c>
      <c r="I6625" s="245" t="s">
        <v>12</v>
      </c>
      <c r="J6625" s="245" t="s">
        <v>59</v>
      </c>
      <c r="K6625" s="246" t="s">
        <v>22260</v>
      </c>
      <c r="L6625" s="245" t="s">
        <v>568</v>
      </c>
    </row>
    <row r="6626" spans="1:12" x14ac:dyDescent="0.25">
      <c r="A6626" s="245" t="s">
        <v>66</v>
      </c>
      <c r="B6626" s="245" t="s">
        <v>65</v>
      </c>
      <c r="C6626" s="245" t="s">
        <v>902</v>
      </c>
      <c r="D6626" s="245" t="s">
        <v>901</v>
      </c>
      <c r="E6626" s="246" t="s">
        <v>44</v>
      </c>
      <c r="F6626" s="245" t="s">
        <v>44</v>
      </c>
      <c r="G6626" s="245" t="s">
        <v>931</v>
      </c>
      <c r="H6626" s="245" t="s">
        <v>9757</v>
      </c>
      <c r="I6626" s="245" t="s">
        <v>12</v>
      </c>
      <c r="J6626" s="245" t="s">
        <v>59</v>
      </c>
      <c r="K6626" s="246" t="s">
        <v>22261</v>
      </c>
      <c r="L6626" s="245" t="s">
        <v>568</v>
      </c>
    </row>
    <row r="6627" spans="1:12" x14ac:dyDescent="0.25">
      <c r="A6627" s="245" t="s">
        <v>66</v>
      </c>
      <c r="B6627" s="245" t="s">
        <v>65</v>
      </c>
      <c r="C6627" s="245" t="s">
        <v>902</v>
      </c>
      <c r="D6627" s="245" t="s">
        <v>901</v>
      </c>
      <c r="E6627" s="246" t="s">
        <v>44</v>
      </c>
      <c r="F6627" s="245" t="s">
        <v>44</v>
      </c>
      <c r="G6627" s="245" t="s">
        <v>930</v>
      </c>
      <c r="H6627" s="245" t="s">
        <v>9758</v>
      </c>
      <c r="I6627" s="245" t="s">
        <v>12</v>
      </c>
      <c r="J6627" s="245" t="s">
        <v>59</v>
      </c>
      <c r="K6627" s="246" t="s">
        <v>22262</v>
      </c>
      <c r="L6627" s="245" t="s">
        <v>568</v>
      </c>
    </row>
    <row r="6628" spans="1:12" x14ac:dyDescent="0.25">
      <c r="A6628" s="245" t="s">
        <v>66</v>
      </c>
      <c r="B6628" s="245" t="s">
        <v>65</v>
      </c>
      <c r="C6628" s="245" t="s">
        <v>902</v>
      </c>
      <c r="D6628" s="245" t="s">
        <v>901</v>
      </c>
      <c r="E6628" s="246" t="s">
        <v>44</v>
      </c>
      <c r="F6628" s="245" t="s">
        <v>44</v>
      </c>
      <c r="G6628" s="245" t="s">
        <v>929</v>
      </c>
      <c r="H6628" s="245" t="s">
        <v>9759</v>
      </c>
      <c r="I6628" s="245" t="s">
        <v>12</v>
      </c>
      <c r="J6628" s="245" t="s">
        <v>59</v>
      </c>
      <c r="K6628" s="246" t="s">
        <v>22263</v>
      </c>
      <c r="L6628" s="245" t="s">
        <v>568</v>
      </c>
    </row>
    <row r="6629" spans="1:12" x14ac:dyDescent="0.25">
      <c r="A6629" s="245" t="s">
        <v>66</v>
      </c>
      <c r="B6629" s="245" t="s">
        <v>65</v>
      </c>
      <c r="C6629" s="245" t="s">
        <v>902</v>
      </c>
      <c r="D6629" s="245" t="s">
        <v>901</v>
      </c>
      <c r="E6629" s="246" t="s">
        <v>44</v>
      </c>
      <c r="F6629" s="245" t="s">
        <v>44</v>
      </c>
      <c r="G6629" s="245" t="s">
        <v>928</v>
      </c>
      <c r="H6629" s="245" t="s">
        <v>9760</v>
      </c>
      <c r="I6629" s="245" t="s">
        <v>12</v>
      </c>
      <c r="J6629" s="245" t="s">
        <v>59</v>
      </c>
      <c r="K6629" s="246" t="s">
        <v>22264</v>
      </c>
      <c r="L6629" s="245" t="s">
        <v>568</v>
      </c>
    </row>
    <row r="6630" spans="1:12" x14ac:dyDescent="0.25">
      <c r="A6630" s="245" t="s">
        <v>66</v>
      </c>
      <c r="B6630" s="245" t="s">
        <v>65</v>
      </c>
      <c r="C6630" s="245" t="s">
        <v>902</v>
      </c>
      <c r="D6630" s="245" t="s">
        <v>901</v>
      </c>
      <c r="E6630" s="246" t="s">
        <v>44</v>
      </c>
      <c r="F6630" s="245" t="s">
        <v>44</v>
      </c>
      <c r="G6630" s="245" t="s">
        <v>927</v>
      </c>
      <c r="H6630" s="245" t="s">
        <v>9761</v>
      </c>
      <c r="I6630" s="245" t="s">
        <v>12</v>
      </c>
      <c r="J6630" s="245" t="s">
        <v>59</v>
      </c>
      <c r="K6630" s="246" t="s">
        <v>22265</v>
      </c>
      <c r="L6630" s="245" t="s">
        <v>568</v>
      </c>
    </row>
    <row r="6631" spans="1:12" x14ac:dyDescent="0.25">
      <c r="A6631" s="245" t="s">
        <v>66</v>
      </c>
      <c r="B6631" s="245" t="s">
        <v>65</v>
      </c>
      <c r="C6631" s="245" t="s">
        <v>902</v>
      </c>
      <c r="D6631" s="245" t="s">
        <v>901</v>
      </c>
      <c r="E6631" s="246" t="s">
        <v>44</v>
      </c>
      <c r="F6631" s="245" t="s">
        <v>44</v>
      </c>
      <c r="G6631" s="245" t="s">
        <v>926</v>
      </c>
      <c r="H6631" s="245" t="s">
        <v>9762</v>
      </c>
      <c r="I6631" s="245" t="s">
        <v>12</v>
      </c>
      <c r="J6631" s="245" t="s">
        <v>59</v>
      </c>
      <c r="K6631" s="246" t="s">
        <v>22266</v>
      </c>
      <c r="L6631" s="245" t="s">
        <v>568</v>
      </c>
    </row>
    <row r="6632" spans="1:12" x14ac:dyDescent="0.25">
      <c r="A6632" s="245" t="s">
        <v>66</v>
      </c>
      <c r="B6632" s="245" t="s">
        <v>65</v>
      </c>
      <c r="C6632" s="245" t="s">
        <v>902</v>
      </c>
      <c r="D6632" s="245" t="s">
        <v>901</v>
      </c>
      <c r="E6632" s="246" t="s">
        <v>44</v>
      </c>
      <c r="F6632" s="245" t="s">
        <v>44</v>
      </c>
      <c r="G6632" s="245" t="s">
        <v>925</v>
      </c>
      <c r="H6632" s="245" t="s">
        <v>9763</v>
      </c>
      <c r="I6632" s="245" t="s">
        <v>12</v>
      </c>
      <c r="J6632" s="245" t="s">
        <v>59</v>
      </c>
      <c r="K6632" s="246" t="s">
        <v>22267</v>
      </c>
      <c r="L6632" s="245" t="s">
        <v>568</v>
      </c>
    </row>
    <row r="6633" spans="1:12" x14ac:dyDescent="0.25">
      <c r="A6633" s="245" t="s">
        <v>66</v>
      </c>
      <c r="B6633" s="245" t="s">
        <v>65</v>
      </c>
      <c r="C6633" s="245" t="s">
        <v>902</v>
      </c>
      <c r="D6633" s="245" t="s">
        <v>901</v>
      </c>
      <c r="E6633" s="246" t="s">
        <v>44</v>
      </c>
      <c r="F6633" s="245" t="s">
        <v>44</v>
      </c>
      <c r="G6633" s="245" t="s">
        <v>924</v>
      </c>
      <c r="H6633" s="245" t="s">
        <v>9764</v>
      </c>
      <c r="I6633" s="245" t="s">
        <v>12</v>
      </c>
      <c r="J6633" s="245" t="s">
        <v>59</v>
      </c>
      <c r="K6633" s="246" t="s">
        <v>22268</v>
      </c>
      <c r="L6633" s="245" t="s">
        <v>568</v>
      </c>
    </row>
    <row r="6634" spans="1:12" x14ac:dyDescent="0.25">
      <c r="A6634" s="245" t="s">
        <v>66</v>
      </c>
      <c r="B6634" s="245" t="s">
        <v>65</v>
      </c>
      <c r="C6634" s="245" t="s">
        <v>902</v>
      </c>
      <c r="D6634" s="245" t="s">
        <v>901</v>
      </c>
      <c r="E6634" s="246" t="s">
        <v>44</v>
      </c>
      <c r="F6634" s="245" t="s">
        <v>44</v>
      </c>
      <c r="G6634" s="245" t="s">
        <v>923</v>
      </c>
      <c r="H6634" s="245" t="s">
        <v>9765</v>
      </c>
      <c r="I6634" s="245" t="s">
        <v>12</v>
      </c>
      <c r="J6634" s="245" t="s">
        <v>59</v>
      </c>
      <c r="K6634" s="246" t="s">
        <v>22269</v>
      </c>
      <c r="L6634" s="245" t="s">
        <v>568</v>
      </c>
    </row>
    <row r="6635" spans="1:12" x14ac:dyDescent="0.25">
      <c r="A6635" s="245" t="s">
        <v>66</v>
      </c>
      <c r="B6635" s="245" t="s">
        <v>65</v>
      </c>
      <c r="C6635" s="245" t="s">
        <v>902</v>
      </c>
      <c r="D6635" s="245" t="s">
        <v>901</v>
      </c>
      <c r="E6635" s="246" t="s">
        <v>44</v>
      </c>
      <c r="F6635" s="245" t="s">
        <v>44</v>
      </c>
      <c r="G6635" s="245" t="s">
        <v>922</v>
      </c>
      <c r="H6635" s="245" t="s">
        <v>9766</v>
      </c>
      <c r="I6635" s="245" t="s">
        <v>12</v>
      </c>
      <c r="J6635" s="245" t="s">
        <v>59</v>
      </c>
      <c r="K6635" s="246" t="s">
        <v>22270</v>
      </c>
      <c r="L6635" s="245" t="s">
        <v>568</v>
      </c>
    </row>
    <row r="6636" spans="1:12" x14ac:dyDescent="0.25">
      <c r="A6636" s="245" t="s">
        <v>66</v>
      </c>
      <c r="B6636" s="245" t="s">
        <v>65</v>
      </c>
      <c r="C6636" s="245" t="s">
        <v>902</v>
      </c>
      <c r="D6636" s="245" t="s">
        <v>901</v>
      </c>
      <c r="E6636" s="246" t="s">
        <v>44</v>
      </c>
      <c r="F6636" s="245" t="s">
        <v>44</v>
      </c>
      <c r="G6636" s="245" t="s">
        <v>921</v>
      </c>
      <c r="H6636" s="245" t="s">
        <v>9767</v>
      </c>
      <c r="I6636" s="245" t="s">
        <v>12</v>
      </c>
      <c r="J6636" s="245" t="s">
        <v>59</v>
      </c>
      <c r="K6636" s="246" t="s">
        <v>22271</v>
      </c>
      <c r="L6636" s="245" t="s">
        <v>568</v>
      </c>
    </row>
    <row r="6637" spans="1:12" x14ac:dyDescent="0.25">
      <c r="A6637" s="245" t="s">
        <v>66</v>
      </c>
      <c r="B6637" s="245" t="s">
        <v>65</v>
      </c>
      <c r="C6637" s="245" t="s">
        <v>902</v>
      </c>
      <c r="D6637" s="245" t="s">
        <v>901</v>
      </c>
      <c r="E6637" s="246" t="s">
        <v>44</v>
      </c>
      <c r="F6637" s="245" t="s">
        <v>44</v>
      </c>
      <c r="G6637" s="245" t="s">
        <v>920</v>
      </c>
      <c r="H6637" s="245" t="s">
        <v>9768</v>
      </c>
      <c r="I6637" s="245" t="s">
        <v>12</v>
      </c>
      <c r="J6637" s="245" t="s">
        <v>59</v>
      </c>
      <c r="K6637" s="246" t="s">
        <v>22272</v>
      </c>
      <c r="L6637" s="245" t="s">
        <v>568</v>
      </c>
    </row>
    <row r="6638" spans="1:12" x14ac:dyDescent="0.25">
      <c r="A6638" s="245" t="s">
        <v>66</v>
      </c>
      <c r="B6638" s="245" t="s">
        <v>65</v>
      </c>
      <c r="C6638" s="245" t="s">
        <v>902</v>
      </c>
      <c r="D6638" s="245" t="s">
        <v>901</v>
      </c>
      <c r="E6638" s="246" t="s">
        <v>44</v>
      </c>
      <c r="F6638" s="245" t="s">
        <v>44</v>
      </c>
      <c r="G6638" s="245" t="s">
        <v>919</v>
      </c>
      <c r="H6638" s="245" t="s">
        <v>9769</v>
      </c>
      <c r="I6638" s="245" t="s">
        <v>12</v>
      </c>
      <c r="J6638" s="245" t="s">
        <v>59</v>
      </c>
      <c r="K6638" s="246" t="s">
        <v>22273</v>
      </c>
      <c r="L6638" s="245" t="s">
        <v>568</v>
      </c>
    </row>
    <row r="6639" spans="1:12" x14ac:dyDescent="0.25">
      <c r="A6639" s="245" t="s">
        <v>66</v>
      </c>
      <c r="B6639" s="245" t="s">
        <v>65</v>
      </c>
      <c r="C6639" s="245" t="s">
        <v>902</v>
      </c>
      <c r="D6639" s="245" t="s">
        <v>901</v>
      </c>
      <c r="E6639" s="246" t="s">
        <v>44</v>
      </c>
      <c r="F6639" s="245" t="s">
        <v>44</v>
      </c>
      <c r="G6639" s="245" t="s">
        <v>918</v>
      </c>
      <c r="H6639" s="245" t="s">
        <v>9770</v>
      </c>
      <c r="I6639" s="245" t="s">
        <v>12</v>
      </c>
      <c r="J6639" s="245" t="s">
        <v>59</v>
      </c>
      <c r="K6639" s="246" t="s">
        <v>22274</v>
      </c>
      <c r="L6639" s="245" t="s">
        <v>568</v>
      </c>
    </row>
    <row r="6640" spans="1:12" x14ac:dyDescent="0.25">
      <c r="A6640" s="245" t="s">
        <v>66</v>
      </c>
      <c r="B6640" s="245" t="s">
        <v>65</v>
      </c>
      <c r="C6640" s="245" t="s">
        <v>902</v>
      </c>
      <c r="D6640" s="245" t="s">
        <v>901</v>
      </c>
      <c r="E6640" s="246" t="s">
        <v>44</v>
      </c>
      <c r="F6640" s="245" t="s">
        <v>44</v>
      </c>
      <c r="G6640" s="245" t="s">
        <v>917</v>
      </c>
      <c r="H6640" s="245" t="s">
        <v>916</v>
      </c>
      <c r="I6640" s="245" t="s">
        <v>12</v>
      </c>
      <c r="J6640" s="245" t="s">
        <v>59</v>
      </c>
      <c r="K6640" s="246" t="s">
        <v>22275</v>
      </c>
      <c r="L6640" s="245" t="s">
        <v>568</v>
      </c>
    </row>
    <row r="6641" spans="1:12" x14ac:dyDescent="0.25">
      <c r="A6641" s="245" t="s">
        <v>66</v>
      </c>
      <c r="B6641" s="245" t="s">
        <v>65</v>
      </c>
      <c r="C6641" s="245" t="s">
        <v>902</v>
      </c>
      <c r="D6641" s="245" t="s">
        <v>901</v>
      </c>
      <c r="E6641" s="246" t="s">
        <v>44</v>
      </c>
      <c r="F6641" s="245" t="s">
        <v>44</v>
      </c>
      <c r="G6641" s="245" t="s">
        <v>915</v>
      </c>
      <c r="H6641" s="245" t="s">
        <v>9771</v>
      </c>
      <c r="I6641" s="245" t="s">
        <v>12</v>
      </c>
      <c r="J6641" s="245" t="s">
        <v>59</v>
      </c>
      <c r="K6641" s="246" t="s">
        <v>22276</v>
      </c>
      <c r="L6641" s="245" t="s">
        <v>568</v>
      </c>
    </row>
    <row r="6642" spans="1:12" x14ac:dyDescent="0.25">
      <c r="A6642" s="245" t="s">
        <v>66</v>
      </c>
      <c r="B6642" s="245" t="s">
        <v>65</v>
      </c>
      <c r="C6642" s="245" t="s">
        <v>902</v>
      </c>
      <c r="D6642" s="245" t="s">
        <v>901</v>
      </c>
      <c r="E6642" s="246" t="s">
        <v>44</v>
      </c>
      <c r="F6642" s="245" t="s">
        <v>44</v>
      </c>
      <c r="G6642" s="245" t="s">
        <v>914</v>
      </c>
      <c r="H6642" s="245" t="s">
        <v>913</v>
      </c>
      <c r="I6642" s="245" t="s">
        <v>12</v>
      </c>
      <c r="J6642" s="245" t="s">
        <v>59</v>
      </c>
      <c r="K6642" s="246" t="s">
        <v>22277</v>
      </c>
      <c r="L6642" s="245" t="s">
        <v>568</v>
      </c>
    </row>
    <row r="6643" spans="1:12" x14ac:dyDescent="0.25">
      <c r="A6643" s="245" t="s">
        <v>66</v>
      </c>
      <c r="B6643" s="245" t="s">
        <v>65</v>
      </c>
      <c r="C6643" s="245" t="s">
        <v>902</v>
      </c>
      <c r="D6643" s="245" t="s">
        <v>901</v>
      </c>
      <c r="E6643" s="246" t="s">
        <v>44</v>
      </c>
      <c r="F6643" s="245" t="s">
        <v>44</v>
      </c>
      <c r="G6643" s="245" t="s">
        <v>912</v>
      </c>
      <c r="H6643" s="245" t="s">
        <v>9772</v>
      </c>
      <c r="I6643" s="245" t="s">
        <v>12</v>
      </c>
      <c r="J6643" s="245" t="s">
        <v>59</v>
      </c>
      <c r="K6643" s="246" t="s">
        <v>22278</v>
      </c>
      <c r="L6643" s="245" t="s">
        <v>568</v>
      </c>
    </row>
    <row r="6644" spans="1:12" x14ac:dyDescent="0.25">
      <c r="A6644" s="245" t="s">
        <v>66</v>
      </c>
      <c r="B6644" s="245" t="s">
        <v>65</v>
      </c>
      <c r="C6644" s="245" t="s">
        <v>902</v>
      </c>
      <c r="D6644" s="245" t="s">
        <v>901</v>
      </c>
      <c r="E6644" s="246" t="s">
        <v>44</v>
      </c>
      <c r="F6644" s="245" t="s">
        <v>44</v>
      </c>
      <c r="G6644" s="245" t="s">
        <v>911</v>
      </c>
      <c r="H6644" s="245" t="s">
        <v>9773</v>
      </c>
      <c r="I6644" s="245" t="s">
        <v>12</v>
      </c>
      <c r="J6644" s="245" t="s">
        <v>59</v>
      </c>
      <c r="K6644" s="246" t="s">
        <v>22279</v>
      </c>
      <c r="L6644" s="245" t="s">
        <v>568</v>
      </c>
    </row>
    <row r="6645" spans="1:12" x14ac:dyDescent="0.25">
      <c r="A6645" s="245" t="s">
        <v>66</v>
      </c>
      <c r="B6645" s="245" t="s">
        <v>65</v>
      </c>
      <c r="C6645" s="245" t="s">
        <v>902</v>
      </c>
      <c r="D6645" s="245" t="s">
        <v>901</v>
      </c>
      <c r="E6645" s="246" t="s">
        <v>44</v>
      </c>
      <c r="F6645" s="245" t="s">
        <v>44</v>
      </c>
      <c r="G6645" s="245" t="s">
        <v>910</v>
      </c>
      <c r="H6645" s="245" t="s">
        <v>9774</v>
      </c>
      <c r="I6645" s="245" t="s">
        <v>12</v>
      </c>
      <c r="J6645" s="245" t="s">
        <v>59</v>
      </c>
      <c r="K6645" s="246" t="s">
        <v>22280</v>
      </c>
      <c r="L6645" s="245" t="s">
        <v>568</v>
      </c>
    </row>
    <row r="6646" spans="1:12" x14ac:dyDescent="0.25">
      <c r="A6646" s="245" t="s">
        <v>66</v>
      </c>
      <c r="B6646" s="245" t="s">
        <v>65</v>
      </c>
      <c r="C6646" s="245" t="s">
        <v>902</v>
      </c>
      <c r="D6646" s="245" t="s">
        <v>901</v>
      </c>
      <c r="E6646" s="246" t="s">
        <v>44</v>
      </c>
      <c r="F6646" s="245" t="s">
        <v>44</v>
      </c>
      <c r="G6646" s="245" t="s">
        <v>909</v>
      </c>
      <c r="H6646" s="245" t="s">
        <v>9775</v>
      </c>
      <c r="I6646" s="245" t="s">
        <v>12</v>
      </c>
      <c r="J6646" s="245" t="s">
        <v>59</v>
      </c>
      <c r="K6646" s="246" t="s">
        <v>22281</v>
      </c>
      <c r="L6646" s="245" t="s">
        <v>568</v>
      </c>
    </row>
    <row r="6647" spans="1:12" x14ac:dyDescent="0.25">
      <c r="A6647" s="245" t="s">
        <v>66</v>
      </c>
      <c r="B6647" s="245" t="s">
        <v>65</v>
      </c>
      <c r="C6647" s="245" t="s">
        <v>902</v>
      </c>
      <c r="D6647" s="245" t="s">
        <v>901</v>
      </c>
      <c r="E6647" s="246" t="s">
        <v>44</v>
      </c>
      <c r="F6647" s="245" t="s">
        <v>44</v>
      </c>
      <c r="G6647" s="245" t="s">
        <v>908</v>
      </c>
      <c r="H6647" s="245" t="s">
        <v>9776</v>
      </c>
      <c r="I6647" s="245" t="s">
        <v>12</v>
      </c>
      <c r="J6647" s="245" t="s">
        <v>59</v>
      </c>
      <c r="K6647" s="246" t="s">
        <v>22282</v>
      </c>
      <c r="L6647" s="245" t="s">
        <v>568</v>
      </c>
    </row>
    <row r="6648" spans="1:12" x14ac:dyDescent="0.25">
      <c r="A6648" s="245" t="s">
        <v>66</v>
      </c>
      <c r="B6648" s="245" t="s">
        <v>65</v>
      </c>
      <c r="C6648" s="245" t="s">
        <v>902</v>
      </c>
      <c r="D6648" s="245" t="s">
        <v>901</v>
      </c>
      <c r="E6648" s="246" t="s">
        <v>44</v>
      </c>
      <c r="F6648" s="245" t="s">
        <v>44</v>
      </c>
      <c r="G6648" s="245" t="s">
        <v>907</v>
      </c>
      <c r="H6648" s="245" t="s">
        <v>906</v>
      </c>
      <c r="I6648" s="245" t="s">
        <v>12</v>
      </c>
      <c r="J6648" s="245" t="s">
        <v>59</v>
      </c>
      <c r="K6648" s="246" t="s">
        <v>22283</v>
      </c>
      <c r="L6648" s="245" t="s">
        <v>568</v>
      </c>
    </row>
    <row r="6649" spans="1:12" x14ac:dyDescent="0.25">
      <c r="A6649" s="245" t="s">
        <v>66</v>
      </c>
      <c r="B6649" s="245" t="s">
        <v>65</v>
      </c>
      <c r="C6649" s="245" t="s">
        <v>902</v>
      </c>
      <c r="D6649" s="245" t="s">
        <v>901</v>
      </c>
      <c r="E6649" s="246" t="s">
        <v>44</v>
      </c>
      <c r="F6649" s="245" t="s">
        <v>44</v>
      </c>
      <c r="G6649" s="245" t="s">
        <v>905</v>
      </c>
      <c r="H6649" s="245" t="s">
        <v>9777</v>
      </c>
      <c r="I6649" s="245" t="s">
        <v>12</v>
      </c>
      <c r="J6649" s="245" t="s">
        <v>59</v>
      </c>
      <c r="K6649" s="246" t="s">
        <v>22284</v>
      </c>
      <c r="L6649" s="245" t="s">
        <v>568</v>
      </c>
    </row>
    <row r="6650" spans="1:12" x14ac:dyDescent="0.25">
      <c r="A6650" s="245" t="s">
        <v>66</v>
      </c>
      <c r="B6650" s="245" t="s">
        <v>65</v>
      </c>
      <c r="C6650" s="245" t="s">
        <v>902</v>
      </c>
      <c r="D6650" s="245" t="s">
        <v>901</v>
      </c>
      <c r="E6650" s="246" t="s">
        <v>44</v>
      </c>
      <c r="F6650" s="245" t="s">
        <v>44</v>
      </c>
      <c r="G6650" s="245" t="s">
        <v>904</v>
      </c>
      <c r="H6650" s="245" t="s">
        <v>9778</v>
      </c>
      <c r="I6650" s="245" t="s">
        <v>12</v>
      </c>
      <c r="J6650" s="245" t="s">
        <v>59</v>
      </c>
      <c r="K6650" s="246" t="s">
        <v>22285</v>
      </c>
      <c r="L6650" s="245" t="s">
        <v>568</v>
      </c>
    </row>
    <row r="6651" spans="1:12" x14ac:dyDescent="0.25">
      <c r="A6651" s="245" t="s">
        <v>66</v>
      </c>
      <c r="B6651" s="245" t="s">
        <v>65</v>
      </c>
      <c r="C6651" s="245" t="s">
        <v>902</v>
      </c>
      <c r="D6651" s="245" t="s">
        <v>901</v>
      </c>
      <c r="E6651" s="246" t="s">
        <v>44</v>
      </c>
      <c r="F6651" s="245" t="s">
        <v>44</v>
      </c>
      <c r="G6651" s="245" t="s">
        <v>903</v>
      </c>
      <c r="H6651" s="245" t="s">
        <v>14316</v>
      </c>
      <c r="I6651" s="245" t="s">
        <v>12</v>
      </c>
      <c r="J6651" s="245" t="s">
        <v>59</v>
      </c>
      <c r="K6651" s="246" t="s">
        <v>22286</v>
      </c>
      <c r="L6651" s="245" t="s">
        <v>568</v>
      </c>
    </row>
    <row r="6652" spans="1:12" x14ac:dyDescent="0.25">
      <c r="A6652" s="245" t="s">
        <v>66</v>
      </c>
      <c r="B6652" s="245" t="s">
        <v>65</v>
      </c>
      <c r="C6652" s="245" t="s">
        <v>902</v>
      </c>
      <c r="D6652" s="245" t="s">
        <v>901</v>
      </c>
      <c r="E6652" s="246" t="s">
        <v>44</v>
      </c>
      <c r="F6652" s="245" t="s">
        <v>44</v>
      </c>
      <c r="G6652" s="245" t="s">
        <v>9779</v>
      </c>
      <c r="H6652" s="245" t="s">
        <v>9780</v>
      </c>
      <c r="I6652" s="245" t="s">
        <v>12</v>
      </c>
      <c r="J6652" s="245" t="s">
        <v>59</v>
      </c>
      <c r="K6652" s="246" t="s">
        <v>22287</v>
      </c>
      <c r="L6652" s="245" t="s">
        <v>568</v>
      </c>
    </row>
    <row r="6653" spans="1:12" x14ac:dyDescent="0.25">
      <c r="A6653" s="245" t="s">
        <v>66</v>
      </c>
      <c r="B6653" s="245" t="s">
        <v>65</v>
      </c>
      <c r="C6653" s="245" t="s">
        <v>902</v>
      </c>
      <c r="D6653" s="245" t="s">
        <v>901</v>
      </c>
      <c r="E6653" s="246" t="s">
        <v>44</v>
      </c>
      <c r="F6653" s="245" t="s">
        <v>44</v>
      </c>
      <c r="G6653" s="245" t="s">
        <v>9781</v>
      </c>
      <c r="H6653" s="245" t="s">
        <v>9782</v>
      </c>
      <c r="I6653" s="245" t="s">
        <v>12</v>
      </c>
      <c r="J6653" s="245" t="s">
        <v>59</v>
      </c>
      <c r="K6653" s="246" t="s">
        <v>22288</v>
      </c>
      <c r="L6653" s="245" t="s">
        <v>568</v>
      </c>
    </row>
    <row r="6654" spans="1:12" x14ac:dyDescent="0.25">
      <c r="A6654" s="245" t="s">
        <v>66</v>
      </c>
      <c r="B6654" s="245" t="s">
        <v>65</v>
      </c>
      <c r="C6654" s="245" t="s">
        <v>902</v>
      </c>
      <c r="D6654" s="245" t="s">
        <v>901</v>
      </c>
      <c r="E6654" s="246" t="s">
        <v>44</v>
      </c>
      <c r="F6654" s="245" t="s">
        <v>44</v>
      </c>
      <c r="G6654" s="245" t="s">
        <v>9783</v>
      </c>
      <c r="H6654" s="245" t="s">
        <v>9784</v>
      </c>
      <c r="I6654" s="245" t="s">
        <v>12</v>
      </c>
      <c r="J6654" s="245" t="s">
        <v>59</v>
      </c>
      <c r="K6654" s="246" t="s">
        <v>12290</v>
      </c>
      <c r="L6654" s="245" t="s">
        <v>568</v>
      </c>
    </row>
    <row r="6655" spans="1:12" x14ac:dyDescent="0.25">
      <c r="A6655" s="245" t="s">
        <v>66</v>
      </c>
      <c r="B6655" s="245" t="s">
        <v>65</v>
      </c>
      <c r="C6655" s="245" t="s">
        <v>902</v>
      </c>
      <c r="D6655" s="245" t="s">
        <v>901</v>
      </c>
      <c r="E6655" s="246" t="s">
        <v>44</v>
      </c>
      <c r="F6655" s="245" t="s">
        <v>44</v>
      </c>
      <c r="G6655" s="245" t="s">
        <v>9785</v>
      </c>
      <c r="H6655" s="245" t="s">
        <v>9786</v>
      </c>
      <c r="I6655" s="245" t="s">
        <v>12</v>
      </c>
      <c r="J6655" s="245" t="s">
        <v>59</v>
      </c>
      <c r="K6655" s="246" t="s">
        <v>22289</v>
      </c>
      <c r="L6655" s="245" t="s">
        <v>568</v>
      </c>
    </row>
    <row r="6656" spans="1:12" x14ac:dyDescent="0.25">
      <c r="A6656" s="245" t="s">
        <v>66</v>
      </c>
      <c r="B6656" s="245" t="s">
        <v>65</v>
      </c>
      <c r="C6656" s="245" t="s">
        <v>902</v>
      </c>
      <c r="D6656" s="245" t="s">
        <v>901</v>
      </c>
      <c r="E6656" s="246" t="s">
        <v>44</v>
      </c>
      <c r="F6656" s="245" t="s">
        <v>44</v>
      </c>
      <c r="G6656" s="245" t="s">
        <v>9787</v>
      </c>
      <c r="H6656" s="245" t="s">
        <v>9788</v>
      </c>
      <c r="I6656" s="245" t="s">
        <v>12</v>
      </c>
      <c r="J6656" s="245" t="s">
        <v>59</v>
      </c>
      <c r="K6656" s="246" t="s">
        <v>22290</v>
      </c>
      <c r="L6656" s="245" t="s">
        <v>568</v>
      </c>
    </row>
    <row r="6657" spans="1:12" x14ac:dyDescent="0.25">
      <c r="A6657" s="245" t="s">
        <v>66</v>
      </c>
      <c r="B6657" s="245" t="s">
        <v>65</v>
      </c>
      <c r="C6657" s="245" t="s">
        <v>902</v>
      </c>
      <c r="D6657" s="245" t="s">
        <v>901</v>
      </c>
      <c r="E6657" s="246" t="s">
        <v>44</v>
      </c>
      <c r="F6657" s="245" t="s">
        <v>44</v>
      </c>
      <c r="G6657" s="245" t="s">
        <v>9789</v>
      </c>
      <c r="H6657" s="245" t="s">
        <v>9790</v>
      </c>
      <c r="I6657" s="245" t="s">
        <v>12</v>
      </c>
      <c r="J6657" s="245" t="s">
        <v>59</v>
      </c>
      <c r="K6657" s="246" t="s">
        <v>22291</v>
      </c>
      <c r="L6657" s="245" t="s">
        <v>568</v>
      </c>
    </row>
    <row r="6658" spans="1:12" x14ac:dyDescent="0.25">
      <c r="A6658" s="245" t="s">
        <v>66</v>
      </c>
      <c r="B6658" s="245" t="s">
        <v>65</v>
      </c>
      <c r="C6658" s="245" t="s">
        <v>902</v>
      </c>
      <c r="D6658" s="245" t="s">
        <v>901</v>
      </c>
      <c r="E6658" s="246" t="s">
        <v>44</v>
      </c>
      <c r="F6658" s="245" t="s">
        <v>44</v>
      </c>
      <c r="G6658" s="245" t="s">
        <v>9791</v>
      </c>
      <c r="H6658" s="245" t="s">
        <v>9792</v>
      </c>
      <c r="I6658" s="245" t="s">
        <v>12</v>
      </c>
      <c r="J6658" s="245" t="s">
        <v>59</v>
      </c>
      <c r="K6658" s="246" t="s">
        <v>22292</v>
      </c>
      <c r="L6658" s="245" t="s">
        <v>568</v>
      </c>
    </row>
    <row r="6659" spans="1:12" x14ac:dyDescent="0.25">
      <c r="A6659" s="245" t="s">
        <v>66</v>
      </c>
      <c r="B6659" s="245" t="s">
        <v>65</v>
      </c>
      <c r="C6659" s="245" t="s">
        <v>902</v>
      </c>
      <c r="D6659" s="245" t="s">
        <v>901</v>
      </c>
      <c r="E6659" s="246" t="s">
        <v>44</v>
      </c>
      <c r="F6659" s="245" t="s">
        <v>44</v>
      </c>
      <c r="G6659" s="245" t="s">
        <v>9793</v>
      </c>
      <c r="H6659" s="245" t="s">
        <v>9794</v>
      </c>
      <c r="I6659" s="245" t="s">
        <v>12</v>
      </c>
      <c r="J6659" s="245" t="s">
        <v>59</v>
      </c>
      <c r="K6659" s="246" t="s">
        <v>22293</v>
      </c>
      <c r="L6659" s="245" t="s">
        <v>568</v>
      </c>
    </row>
    <row r="6660" spans="1:12" x14ac:dyDescent="0.25">
      <c r="A6660" s="245" t="s">
        <v>66</v>
      </c>
      <c r="B6660" s="245" t="s">
        <v>65</v>
      </c>
      <c r="C6660" s="245" t="s">
        <v>902</v>
      </c>
      <c r="D6660" s="245" t="s">
        <v>901</v>
      </c>
      <c r="E6660" s="246" t="s">
        <v>44</v>
      </c>
      <c r="F6660" s="245" t="s">
        <v>44</v>
      </c>
      <c r="G6660" s="245" t="s">
        <v>9795</v>
      </c>
      <c r="H6660" s="245" t="s">
        <v>9796</v>
      </c>
      <c r="I6660" s="245" t="s">
        <v>12</v>
      </c>
      <c r="J6660" s="245" t="s">
        <v>59</v>
      </c>
      <c r="K6660" s="246" t="s">
        <v>22294</v>
      </c>
      <c r="L6660" s="245" t="s">
        <v>568</v>
      </c>
    </row>
    <row r="6661" spans="1:12" x14ac:dyDescent="0.25">
      <c r="A6661" s="245" t="s">
        <v>66</v>
      </c>
      <c r="B6661" s="245" t="s">
        <v>65</v>
      </c>
      <c r="C6661" s="245" t="s">
        <v>902</v>
      </c>
      <c r="D6661" s="245" t="s">
        <v>901</v>
      </c>
      <c r="E6661" s="246" t="s">
        <v>44</v>
      </c>
      <c r="F6661" s="245" t="s">
        <v>44</v>
      </c>
      <c r="G6661" s="245" t="s">
        <v>9797</v>
      </c>
      <c r="H6661" s="245" t="s">
        <v>9798</v>
      </c>
      <c r="I6661" s="245" t="s">
        <v>12</v>
      </c>
      <c r="J6661" s="245" t="s">
        <v>59</v>
      </c>
      <c r="K6661" s="246" t="s">
        <v>22295</v>
      </c>
      <c r="L6661" s="245" t="s">
        <v>568</v>
      </c>
    </row>
    <row r="6662" spans="1:12" x14ac:dyDescent="0.25">
      <c r="A6662" s="245" t="s">
        <v>66</v>
      </c>
      <c r="B6662" s="245" t="s">
        <v>65</v>
      </c>
      <c r="C6662" s="245" t="s">
        <v>902</v>
      </c>
      <c r="D6662" s="245" t="s">
        <v>901</v>
      </c>
      <c r="E6662" s="246" t="s">
        <v>44</v>
      </c>
      <c r="F6662" s="245" t="s">
        <v>44</v>
      </c>
      <c r="G6662" s="245" t="s">
        <v>9799</v>
      </c>
      <c r="H6662" s="245" t="s">
        <v>9800</v>
      </c>
      <c r="I6662" s="245" t="s">
        <v>12</v>
      </c>
      <c r="J6662" s="245" t="s">
        <v>59</v>
      </c>
      <c r="K6662" s="246" t="s">
        <v>22296</v>
      </c>
      <c r="L6662" s="245" t="s">
        <v>568</v>
      </c>
    </row>
    <row r="6663" spans="1:12" x14ac:dyDescent="0.25">
      <c r="A6663" s="245" t="s">
        <v>66</v>
      </c>
      <c r="B6663" s="245" t="s">
        <v>65</v>
      </c>
      <c r="C6663" s="245" t="s">
        <v>902</v>
      </c>
      <c r="D6663" s="245" t="s">
        <v>901</v>
      </c>
      <c r="E6663" s="246" t="s">
        <v>44</v>
      </c>
      <c r="F6663" s="245" t="s">
        <v>44</v>
      </c>
      <c r="G6663" s="245" t="s">
        <v>9801</v>
      </c>
      <c r="H6663" s="245" t="s">
        <v>9802</v>
      </c>
      <c r="I6663" s="245" t="s">
        <v>12</v>
      </c>
      <c r="J6663" s="245" t="s">
        <v>59</v>
      </c>
      <c r="K6663" s="246" t="s">
        <v>22297</v>
      </c>
      <c r="L6663" s="245" t="s">
        <v>568</v>
      </c>
    </row>
    <row r="6664" spans="1:12" x14ac:dyDescent="0.25">
      <c r="A6664" s="245" t="s">
        <v>66</v>
      </c>
      <c r="B6664" s="245" t="s">
        <v>65</v>
      </c>
      <c r="C6664" s="245" t="s">
        <v>902</v>
      </c>
      <c r="D6664" s="245" t="s">
        <v>901</v>
      </c>
      <c r="E6664" s="246" t="s">
        <v>44</v>
      </c>
      <c r="F6664" s="245" t="s">
        <v>44</v>
      </c>
      <c r="G6664" s="245" t="s">
        <v>9803</v>
      </c>
      <c r="H6664" s="245" t="s">
        <v>9804</v>
      </c>
      <c r="I6664" s="245" t="s">
        <v>12</v>
      </c>
      <c r="J6664" s="245" t="s">
        <v>59</v>
      </c>
      <c r="K6664" s="246" t="s">
        <v>22298</v>
      </c>
      <c r="L6664" s="245" t="s">
        <v>568</v>
      </c>
    </row>
    <row r="6665" spans="1:12" x14ac:dyDescent="0.25">
      <c r="A6665" s="245" t="s">
        <v>66</v>
      </c>
      <c r="B6665" s="245" t="s">
        <v>65</v>
      </c>
      <c r="C6665" s="245" t="s">
        <v>902</v>
      </c>
      <c r="D6665" s="245" t="s">
        <v>901</v>
      </c>
      <c r="E6665" s="246" t="s">
        <v>44</v>
      </c>
      <c r="F6665" s="245" t="s">
        <v>44</v>
      </c>
      <c r="G6665" s="245" t="s">
        <v>9805</v>
      </c>
      <c r="H6665" s="245" t="s">
        <v>9806</v>
      </c>
      <c r="I6665" s="245" t="s">
        <v>12</v>
      </c>
      <c r="J6665" s="245" t="s">
        <v>59</v>
      </c>
      <c r="K6665" s="246" t="s">
        <v>22299</v>
      </c>
      <c r="L6665" s="245" t="s">
        <v>568</v>
      </c>
    </row>
    <row r="6666" spans="1:12" x14ac:dyDescent="0.25">
      <c r="A6666" s="245" t="s">
        <v>66</v>
      </c>
      <c r="B6666" s="245" t="s">
        <v>65</v>
      </c>
      <c r="C6666" s="245" t="s">
        <v>902</v>
      </c>
      <c r="D6666" s="245" t="s">
        <v>901</v>
      </c>
      <c r="E6666" s="246" t="s">
        <v>44</v>
      </c>
      <c r="F6666" s="245" t="s">
        <v>44</v>
      </c>
      <c r="G6666" s="245" t="s">
        <v>9807</v>
      </c>
      <c r="H6666" s="245" t="s">
        <v>9808</v>
      </c>
      <c r="I6666" s="245" t="s">
        <v>12</v>
      </c>
      <c r="J6666" s="245" t="s">
        <v>59</v>
      </c>
      <c r="K6666" s="246" t="s">
        <v>22300</v>
      </c>
      <c r="L6666" s="245" t="s">
        <v>568</v>
      </c>
    </row>
    <row r="6667" spans="1:12" x14ac:dyDescent="0.25">
      <c r="A6667" s="245" t="s">
        <v>66</v>
      </c>
      <c r="B6667" s="245" t="s">
        <v>65</v>
      </c>
      <c r="C6667" s="245" t="s">
        <v>902</v>
      </c>
      <c r="D6667" s="245" t="s">
        <v>901</v>
      </c>
      <c r="E6667" s="246" t="s">
        <v>44</v>
      </c>
      <c r="F6667" s="245" t="s">
        <v>44</v>
      </c>
      <c r="G6667" s="245" t="s">
        <v>9809</v>
      </c>
      <c r="H6667" s="245" t="s">
        <v>9810</v>
      </c>
      <c r="I6667" s="245" t="s">
        <v>12</v>
      </c>
      <c r="J6667" s="245" t="s">
        <v>59</v>
      </c>
      <c r="K6667" s="246" t="s">
        <v>22301</v>
      </c>
      <c r="L6667" s="245" t="s">
        <v>568</v>
      </c>
    </row>
    <row r="6668" spans="1:12" x14ac:dyDescent="0.25">
      <c r="A6668" s="245" t="s">
        <v>66</v>
      </c>
      <c r="B6668" s="245" t="s">
        <v>65</v>
      </c>
      <c r="C6668" s="245" t="s">
        <v>902</v>
      </c>
      <c r="D6668" s="245" t="s">
        <v>901</v>
      </c>
      <c r="E6668" s="246" t="s">
        <v>44</v>
      </c>
      <c r="F6668" s="245" t="s">
        <v>44</v>
      </c>
      <c r="G6668" s="245" t="s">
        <v>9811</v>
      </c>
      <c r="H6668" s="245" t="s">
        <v>9812</v>
      </c>
      <c r="I6668" s="245" t="s">
        <v>12</v>
      </c>
      <c r="J6668" s="245" t="s">
        <v>59</v>
      </c>
      <c r="K6668" s="246" t="s">
        <v>22302</v>
      </c>
      <c r="L6668" s="245" t="s">
        <v>568</v>
      </c>
    </row>
    <row r="6669" spans="1:12" x14ac:dyDescent="0.25">
      <c r="A6669" s="245" t="s">
        <v>66</v>
      </c>
      <c r="B6669" s="245" t="s">
        <v>65</v>
      </c>
      <c r="C6669" s="245" t="s">
        <v>902</v>
      </c>
      <c r="D6669" s="245" t="s">
        <v>901</v>
      </c>
      <c r="E6669" s="246" t="s">
        <v>44</v>
      </c>
      <c r="F6669" s="245" t="s">
        <v>44</v>
      </c>
      <c r="G6669" s="245" t="s">
        <v>9813</v>
      </c>
      <c r="H6669" s="245" t="s">
        <v>9814</v>
      </c>
      <c r="I6669" s="245" t="s">
        <v>12</v>
      </c>
      <c r="J6669" s="245" t="s">
        <v>59</v>
      </c>
      <c r="K6669" s="246" t="s">
        <v>22303</v>
      </c>
      <c r="L6669" s="245" t="s">
        <v>568</v>
      </c>
    </row>
    <row r="6670" spans="1:12" x14ac:dyDescent="0.25">
      <c r="A6670" s="245" t="s">
        <v>66</v>
      </c>
      <c r="B6670" s="245" t="s">
        <v>65</v>
      </c>
      <c r="C6670" s="245" t="s">
        <v>902</v>
      </c>
      <c r="D6670" s="245" t="s">
        <v>901</v>
      </c>
      <c r="E6670" s="246" t="s">
        <v>44</v>
      </c>
      <c r="F6670" s="245" t="s">
        <v>44</v>
      </c>
      <c r="G6670" s="245" t="s">
        <v>9815</v>
      </c>
      <c r="H6670" s="245" t="s">
        <v>9816</v>
      </c>
      <c r="I6670" s="245" t="s">
        <v>12</v>
      </c>
      <c r="J6670" s="245" t="s">
        <v>59</v>
      </c>
      <c r="K6670" s="246" t="s">
        <v>22304</v>
      </c>
      <c r="L6670" s="245" t="s">
        <v>568</v>
      </c>
    </row>
    <row r="6671" spans="1:12" x14ac:dyDescent="0.25">
      <c r="A6671" s="245" t="s">
        <v>66</v>
      </c>
      <c r="B6671" s="245" t="s">
        <v>65</v>
      </c>
      <c r="C6671" s="245" t="s">
        <v>902</v>
      </c>
      <c r="D6671" s="245" t="s">
        <v>901</v>
      </c>
      <c r="E6671" s="246" t="s">
        <v>44</v>
      </c>
      <c r="F6671" s="245" t="s">
        <v>44</v>
      </c>
      <c r="G6671" s="245" t="s">
        <v>9817</v>
      </c>
      <c r="H6671" s="245" t="s">
        <v>9818</v>
      </c>
      <c r="I6671" s="245" t="s">
        <v>12</v>
      </c>
      <c r="J6671" s="245" t="s">
        <v>59</v>
      </c>
      <c r="K6671" s="246" t="s">
        <v>22305</v>
      </c>
      <c r="L6671" s="245" t="s">
        <v>568</v>
      </c>
    </row>
    <row r="6672" spans="1:12" x14ac:dyDescent="0.25">
      <c r="A6672" s="245" t="s">
        <v>66</v>
      </c>
      <c r="B6672" s="245" t="s">
        <v>65</v>
      </c>
      <c r="C6672" s="245" t="s">
        <v>902</v>
      </c>
      <c r="D6672" s="245" t="s">
        <v>901</v>
      </c>
      <c r="E6672" s="246" t="s">
        <v>44</v>
      </c>
      <c r="F6672" s="245" t="s">
        <v>44</v>
      </c>
      <c r="G6672" s="245" t="s">
        <v>9819</v>
      </c>
      <c r="H6672" s="245" t="s">
        <v>9820</v>
      </c>
      <c r="I6672" s="245" t="s">
        <v>12</v>
      </c>
      <c r="J6672" s="245" t="s">
        <v>59</v>
      </c>
      <c r="K6672" s="246" t="s">
        <v>22306</v>
      </c>
      <c r="L6672" s="245" t="s">
        <v>568</v>
      </c>
    </row>
    <row r="6673" spans="1:12" x14ac:dyDescent="0.25">
      <c r="A6673" s="245" t="s">
        <v>66</v>
      </c>
      <c r="B6673" s="245" t="s">
        <v>65</v>
      </c>
      <c r="C6673" s="245" t="s">
        <v>902</v>
      </c>
      <c r="D6673" s="245" t="s">
        <v>901</v>
      </c>
      <c r="E6673" s="246" t="s">
        <v>44</v>
      </c>
      <c r="F6673" s="245" t="s">
        <v>44</v>
      </c>
      <c r="G6673" s="245" t="s">
        <v>9821</v>
      </c>
      <c r="H6673" s="245" t="s">
        <v>9822</v>
      </c>
      <c r="I6673" s="245" t="s">
        <v>12</v>
      </c>
      <c r="J6673" s="245" t="s">
        <v>59</v>
      </c>
      <c r="K6673" s="246" t="s">
        <v>22307</v>
      </c>
      <c r="L6673" s="245" t="s">
        <v>568</v>
      </c>
    </row>
    <row r="6674" spans="1:12" x14ac:dyDescent="0.25">
      <c r="A6674" s="245" t="s">
        <v>66</v>
      </c>
      <c r="B6674" s="245" t="s">
        <v>65</v>
      </c>
      <c r="C6674" s="245" t="s">
        <v>902</v>
      </c>
      <c r="D6674" s="245" t="s">
        <v>901</v>
      </c>
      <c r="E6674" s="246" t="s">
        <v>44</v>
      </c>
      <c r="F6674" s="245" t="s">
        <v>44</v>
      </c>
      <c r="G6674" s="245" t="s">
        <v>9823</v>
      </c>
      <c r="H6674" s="245" t="s">
        <v>9824</v>
      </c>
      <c r="I6674" s="245" t="s">
        <v>12</v>
      </c>
      <c r="J6674" s="245" t="s">
        <v>59</v>
      </c>
      <c r="K6674" s="246" t="s">
        <v>22308</v>
      </c>
      <c r="L6674" s="245" t="s">
        <v>568</v>
      </c>
    </row>
    <row r="6675" spans="1:12" x14ac:dyDescent="0.25">
      <c r="A6675" s="245" t="s">
        <v>66</v>
      </c>
      <c r="B6675" s="245" t="s">
        <v>65</v>
      </c>
      <c r="C6675" s="245" t="s">
        <v>902</v>
      </c>
      <c r="D6675" s="245" t="s">
        <v>901</v>
      </c>
      <c r="E6675" s="246" t="s">
        <v>44</v>
      </c>
      <c r="F6675" s="245" t="s">
        <v>44</v>
      </c>
      <c r="G6675" s="245" t="s">
        <v>9825</v>
      </c>
      <c r="H6675" s="245" t="s">
        <v>9826</v>
      </c>
      <c r="I6675" s="245" t="s">
        <v>12</v>
      </c>
      <c r="J6675" s="245" t="s">
        <v>59</v>
      </c>
      <c r="K6675" s="246" t="s">
        <v>22309</v>
      </c>
      <c r="L6675" s="245" t="s">
        <v>568</v>
      </c>
    </row>
    <row r="6676" spans="1:12" x14ac:dyDescent="0.25">
      <c r="A6676" s="245" t="s">
        <v>66</v>
      </c>
      <c r="B6676" s="245" t="s">
        <v>65</v>
      </c>
      <c r="C6676" s="245" t="s">
        <v>902</v>
      </c>
      <c r="D6676" s="245" t="s">
        <v>901</v>
      </c>
      <c r="E6676" s="246" t="s">
        <v>44</v>
      </c>
      <c r="F6676" s="245" t="s">
        <v>44</v>
      </c>
      <c r="G6676" s="245" t="s">
        <v>9827</v>
      </c>
      <c r="H6676" s="245" t="s">
        <v>9828</v>
      </c>
      <c r="I6676" s="245" t="s">
        <v>12</v>
      </c>
      <c r="J6676" s="245" t="s">
        <v>59</v>
      </c>
      <c r="K6676" s="246" t="s">
        <v>22310</v>
      </c>
      <c r="L6676" s="245" t="s">
        <v>568</v>
      </c>
    </row>
    <row r="6677" spans="1:12" x14ac:dyDescent="0.25">
      <c r="A6677" s="245" t="s">
        <v>66</v>
      </c>
      <c r="B6677" s="245" t="s">
        <v>65</v>
      </c>
      <c r="C6677" s="245" t="s">
        <v>866</v>
      </c>
      <c r="D6677" s="245" t="s">
        <v>865</v>
      </c>
      <c r="E6677" s="246" t="s">
        <v>44</v>
      </c>
      <c r="F6677" s="245" t="s">
        <v>44</v>
      </c>
      <c r="G6677" s="245" t="s">
        <v>882</v>
      </c>
      <c r="H6677" s="245" t="s">
        <v>881</v>
      </c>
      <c r="I6677" s="245" t="s">
        <v>12</v>
      </c>
      <c r="J6677" s="245" t="s">
        <v>59</v>
      </c>
      <c r="K6677" s="246" t="s">
        <v>22311</v>
      </c>
      <c r="L6677" s="245" t="s">
        <v>568</v>
      </c>
    </row>
    <row r="6678" spans="1:12" x14ac:dyDescent="0.25">
      <c r="A6678" s="245" t="s">
        <v>66</v>
      </c>
      <c r="B6678" s="245" t="s">
        <v>65</v>
      </c>
      <c r="C6678" s="245" t="s">
        <v>866</v>
      </c>
      <c r="D6678" s="245" t="s">
        <v>865</v>
      </c>
      <c r="E6678" s="246" t="s">
        <v>44</v>
      </c>
      <c r="F6678" s="245" t="s">
        <v>44</v>
      </c>
      <c r="G6678" s="245" t="s">
        <v>880</v>
      </c>
      <c r="H6678" s="245" t="s">
        <v>879</v>
      </c>
      <c r="I6678" s="245" t="s">
        <v>12</v>
      </c>
      <c r="J6678" s="245" t="s">
        <v>106</v>
      </c>
      <c r="K6678" s="246" t="s">
        <v>22312</v>
      </c>
      <c r="L6678" s="245" t="s">
        <v>568</v>
      </c>
    </row>
    <row r="6679" spans="1:12" x14ac:dyDescent="0.25">
      <c r="A6679" s="245" t="s">
        <v>66</v>
      </c>
      <c r="B6679" s="245" t="s">
        <v>65</v>
      </c>
      <c r="C6679" s="245" t="s">
        <v>866</v>
      </c>
      <c r="D6679" s="245" t="s">
        <v>865</v>
      </c>
      <c r="E6679" s="246" t="s">
        <v>44</v>
      </c>
      <c r="F6679" s="245" t="s">
        <v>44</v>
      </c>
      <c r="G6679" s="245" t="s">
        <v>878</v>
      </c>
      <c r="H6679" s="245" t="s">
        <v>877</v>
      </c>
      <c r="I6679" s="245" t="s">
        <v>12</v>
      </c>
      <c r="J6679" s="245" t="s">
        <v>59</v>
      </c>
      <c r="K6679" s="246" t="s">
        <v>8772</v>
      </c>
      <c r="L6679" s="245" t="s">
        <v>568</v>
      </c>
    </row>
    <row r="6680" spans="1:12" x14ac:dyDescent="0.25">
      <c r="A6680" s="245" t="s">
        <v>66</v>
      </c>
      <c r="B6680" s="245" t="s">
        <v>65</v>
      </c>
      <c r="C6680" s="245" t="s">
        <v>866</v>
      </c>
      <c r="D6680" s="245" t="s">
        <v>865</v>
      </c>
      <c r="E6680" s="246" t="s">
        <v>44</v>
      </c>
      <c r="F6680" s="245" t="s">
        <v>44</v>
      </c>
      <c r="G6680" s="245" t="s">
        <v>9829</v>
      </c>
      <c r="H6680" s="245" t="s">
        <v>9830</v>
      </c>
      <c r="I6680" s="245" t="s">
        <v>9831</v>
      </c>
      <c r="J6680" s="245" t="s">
        <v>106</v>
      </c>
      <c r="K6680" s="246" t="s">
        <v>6023</v>
      </c>
      <c r="L6680" s="245" t="s">
        <v>568</v>
      </c>
    </row>
    <row r="6681" spans="1:12" x14ac:dyDescent="0.25">
      <c r="A6681" s="245" t="s">
        <v>66</v>
      </c>
      <c r="B6681" s="245" t="s">
        <v>65</v>
      </c>
      <c r="C6681" s="245" t="s">
        <v>866</v>
      </c>
      <c r="D6681" s="245" t="s">
        <v>865</v>
      </c>
      <c r="E6681" s="246" t="s">
        <v>44</v>
      </c>
      <c r="F6681" s="245" t="s">
        <v>44</v>
      </c>
      <c r="G6681" s="245" t="s">
        <v>9832</v>
      </c>
      <c r="H6681" s="245" t="s">
        <v>9833</v>
      </c>
      <c r="I6681" s="245" t="s">
        <v>9831</v>
      </c>
      <c r="J6681" s="245" t="s">
        <v>106</v>
      </c>
      <c r="K6681" s="246" t="s">
        <v>8762</v>
      </c>
      <c r="L6681" s="245" t="s">
        <v>568</v>
      </c>
    </row>
    <row r="6682" spans="1:12" x14ac:dyDescent="0.25">
      <c r="A6682" s="245" t="s">
        <v>66</v>
      </c>
      <c r="B6682" s="245" t="s">
        <v>65</v>
      </c>
      <c r="C6682" s="245" t="s">
        <v>866</v>
      </c>
      <c r="D6682" s="245" t="s">
        <v>865</v>
      </c>
      <c r="E6682" s="246" t="s">
        <v>44</v>
      </c>
      <c r="F6682" s="245" t="s">
        <v>44</v>
      </c>
      <c r="G6682" s="245" t="s">
        <v>9834</v>
      </c>
      <c r="H6682" s="245" t="s">
        <v>9835</v>
      </c>
      <c r="I6682" s="245" t="s">
        <v>9831</v>
      </c>
      <c r="J6682" s="245" t="s">
        <v>106</v>
      </c>
      <c r="K6682" s="246" t="s">
        <v>22313</v>
      </c>
      <c r="L6682" s="245" t="s">
        <v>568</v>
      </c>
    </row>
    <row r="6683" spans="1:12" x14ac:dyDescent="0.25">
      <c r="A6683" s="245" t="s">
        <v>66</v>
      </c>
      <c r="B6683" s="245" t="s">
        <v>65</v>
      </c>
      <c r="C6683" s="245" t="s">
        <v>866</v>
      </c>
      <c r="D6683" s="245" t="s">
        <v>865</v>
      </c>
      <c r="E6683" s="246" t="s">
        <v>44</v>
      </c>
      <c r="F6683" s="245" t="s">
        <v>44</v>
      </c>
      <c r="G6683" s="245" t="s">
        <v>9836</v>
      </c>
      <c r="H6683" s="245" t="s">
        <v>9837</v>
      </c>
      <c r="I6683" s="245" t="s">
        <v>9831</v>
      </c>
      <c r="J6683" s="245" t="s">
        <v>106</v>
      </c>
      <c r="K6683" s="246" t="s">
        <v>6220</v>
      </c>
      <c r="L6683" s="245" t="s">
        <v>568</v>
      </c>
    </row>
    <row r="6684" spans="1:12" x14ac:dyDescent="0.25">
      <c r="A6684" s="245" t="s">
        <v>66</v>
      </c>
      <c r="B6684" s="245" t="s">
        <v>65</v>
      </c>
      <c r="C6684" s="245" t="s">
        <v>866</v>
      </c>
      <c r="D6684" s="245" t="s">
        <v>865</v>
      </c>
      <c r="E6684" s="246" t="s">
        <v>44</v>
      </c>
      <c r="F6684" s="245" t="s">
        <v>44</v>
      </c>
      <c r="G6684" s="245" t="s">
        <v>9838</v>
      </c>
      <c r="H6684" s="245" t="s">
        <v>9839</v>
      </c>
      <c r="I6684" s="245" t="s">
        <v>9831</v>
      </c>
      <c r="J6684" s="245" t="s">
        <v>106</v>
      </c>
      <c r="K6684" s="246" t="s">
        <v>8747</v>
      </c>
      <c r="L6684" s="245" t="s">
        <v>568</v>
      </c>
    </row>
    <row r="6685" spans="1:12" x14ac:dyDescent="0.25">
      <c r="A6685" s="245" t="s">
        <v>66</v>
      </c>
      <c r="B6685" s="245" t="s">
        <v>65</v>
      </c>
      <c r="C6685" s="245" t="s">
        <v>866</v>
      </c>
      <c r="D6685" s="245" t="s">
        <v>865</v>
      </c>
      <c r="E6685" s="246" t="s">
        <v>44</v>
      </c>
      <c r="F6685" s="245" t="s">
        <v>44</v>
      </c>
      <c r="G6685" s="245" t="s">
        <v>9840</v>
      </c>
      <c r="H6685" s="245" t="s">
        <v>9841</v>
      </c>
      <c r="I6685" s="245" t="s">
        <v>9831</v>
      </c>
      <c r="J6685" s="245" t="s">
        <v>106</v>
      </c>
      <c r="K6685" s="246" t="s">
        <v>6045</v>
      </c>
      <c r="L6685" s="245" t="s">
        <v>568</v>
      </c>
    </row>
    <row r="6686" spans="1:12" x14ac:dyDescent="0.25">
      <c r="A6686" s="245" t="s">
        <v>66</v>
      </c>
      <c r="B6686" s="245" t="s">
        <v>65</v>
      </c>
      <c r="C6686" s="245" t="s">
        <v>866</v>
      </c>
      <c r="D6686" s="245" t="s">
        <v>865</v>
      </c>
      <c r="E6686" s="246" t="s">
        <v>44</v>
      </c>
      <c r="F6686" s="245" t="s">
        <v>44</v>
      </c>
      <c r="G6686" s="245" t="s">
        <v>9842</v>
      </c>
      <c r="H6686" s="245" t="s">
        <v>9843</v>
      </c>
      <c r="I6686" s="245" t="s">
        <v>9831</v>
      </c>
      <c r="J6686" s="245" t="s">
        <v>106</v>
      </c>
      <c r="K6686" s="246" t="s">
        <v>6911</v>
      </c>
      <c r="L6686" s="245" t="s">
        <v>568</v>
      </c>
    </row>
    <row r="6687" spans="1:12" x14ac:dyDescent="0.25">
      <c r="A6687" s="245" t="s">
        <v>66</v>
      </c>
      <c r="B6687" s="245" t="s">
        <v>65</v>
      </c>
      <c r="C6687" s="245" t="s">
        <v>866</v>
      </c>
      <c r="D6687" s="245" t="s">
        <v>865</v>
      </c>
      <c r="E6687" s="246" t="s">
        <v>44</v>
      </c>
      <c r="F6687" s="245" t="s">
        <v>44</v>
      </c>
      <c r="G6687" s="245" t="s">
        <v>9844</v>
      </c>
      <c r="H6687" s="245" t="s">
        <v>9845</v>
      </c>
      <c r="I6687" s="245" t="s">
        <v>9831</v>
      </c>
      <c r="J6687" s="245" t="s">
        <v>106</v>
      </c>
      <c r="K6687" s="246" t="s">
        <v>114</v>
      </c>
      <c r="L6687" s="245" t="s">
        <v>568</v>
      </c>
    </row>
    <row r="6688" spans="1:12" x14ac:dyDescent="0.25">
      <c r="A6688" s="245" t="s">
        <v>66</v>
      </c>
      <c r="B6688" s="245" t="s">
        <v>65</v>
      </c>
      <c r="C6688" s="245" t="s">
        <v>866</v>
      </c>
      <c r="D6688" s="245" t="s">
        <v>865</v>
      </c>
      <c r="E6688" s="246" t="s">
        <v>44</v>
      </c>
      <c r="F6688" s="245" t="s">
        <v>44</v>
      </c>
      <c r="G6688" s="245" t="s">
        <v>9846</v>
      </c>
      <c r="H6688" s="245" t="s">
        <v>9847</v>
      </c>
      <c r="I6688" s="245" t="s">
        <v>9831</v>
      </c>
      <c r="J6688" s="245" t="s">
        <v>106</v>
      </c>
      <c r="K6688" s="246" t="s">
        <v>714</v>
      </c>
      <c r="L6688" s="245" t="s">
        <v>568</v>
      </c>
    </row>
    <row r="6689" spans="1:12" x14ac:dyDescent="0.25">
      <c r="A6689" s="245" t="s">
        <v>66</v>
      </c>
      <c r="B6689" s="245" t="s">
        <v>65</v>
      </c>
      <c r="C6689" s="245" t="s">
        <v>866</v>
      </c>
      <c r="D6689" s="245" t="s">
        <v>865</v>
      </c>
      <c r="E6689" s="246" t="s">
        <v>44</v>
      </c>
      <c r="F6689" s="245" t="s">
        <v>44</v>
      </c>
      <c r="G6689" s="245" t="s">
        <v>9848</v>
      </c>
      <c r="H6689" s="245" t="s">
        <v>9849</v>
      </c>
      <c r="I6689" s="245" t="s">
        <v>9831</v>
      </c>
      <c r="J6689" s="245" t="s">
        <v>569</v>
      </c>
      <c r="K6689" s="246" t="s">
        <v>202</v>
      </c>
      <c r="L6689" s="245" t="s">
        <v>568</v>
      </c>
    </row>
    <row r="6690" spans="1:12" x14ac:dyDescent="0.25">
      <c r="A6690" s="245" t="s">
        <v>66</v>
      </c>
      <c r="B6690" s="245" t="s">
        <v>65</v>
      </c>
      <c r="C6690" s="245" t="s">
        <v>866</v>
      </c>
      <c r="D6690" s="245" t="s">
        <v>865</v>
      </c>
      <c r="E6690" s="246" t="s">
        <v>44</v>
      </c>
      <c r="F6690" s="245" t="s">
        <v>44</v>
      </c>
      <c r="G6690" s="245" t="s">
        <v>9850</v>
      </c>
      <c r="H6690" s="245" t="s">
        <v>9851</v>
      </c>
      <c r="I6690" s="245" t="s">
        <v>648</v>
      </c>
      <c r="J6690" s="245" t="s">
        <v>106</v>
      </c>
      <c r="K6690" s="246" t="s">
        <v>22314</v>
      </c>
      <c r="L6690" s="245" t="s">
        <v>568</v>
      </c>
    </row>
    <row r="6691" spans="1:12" x14ac:dyDescent="0.25">
      <c r="A6691" s="245" t="s">
        <v>66</v>
      </c>
      <c r="B6691" s="245" t="s">
        <v>65</v>
      </c>
      <c r="C6691" s="245" t="s">
        <v>866</v>
      </c>
      <c r="D6691" s="245" t="s">
        <v>865</v>
      </c>
      <c r="E6691" s="246" t="s">
        <v>44</v>
      </c>
      <c r="F6691" s="245" t="s">
        <v>44</v>
      </c>
      <c r="G6691" s="245" t="s">
        <v>9852</v>
      </c>
      <c r="H6691" s="245" t="s">
        <v>9853</v>
      </c>
      <c r="I6691" s="245" t="s">
        <v>648</v>
      </c>
      <c r="J6691" s="245" t="s">
        <v>106</v>
      </c>
      <c r="K6691" s="246" t="s">
        <v>22315</v>
      </c>
      <c r="L6691" s="245" t="s">
        <v>568</v>
      </c>
    </row>
    <row r="6692" spans="1:12" x14ac:dyDescent="0.25">
      <c r="A6692" s="245" t="s">
        <v>66</v>
      </c>
      <c r="B6692" s="245" t="s">
        <v>65</v>
      </c>
      <c r="C6692" s="245" t="s">
        <v>866</v>
      </c>
      <c r="D6692" s="245" t="s">
        <v>865</v>
      </c>
      <c r="E6692" s="246" t="s">
        <v>44</v>
      </c>
      <c r="F6692" s="245" t="s">
        <v>44</v>
      </c>
      <c r="G6692" s="245" t="s">
        <v>9854</v>
      </c>
      <c r="H6692" s="245" t="s">
        <v>9855</v>
      </c>
      <c r="I6692" s="245" t="s">
        <v>648</v>
      </c>
      <c r="J6692" s="245" t="s">
        <v>569</v>
      </c>
      <c r="K6692" s="246" t="s">
        <v>22316</v>
      </c>
      <c r="L6692" s="245" t="s">
        <v>568</v>
      </c>
    </row>
    <row r="6693" spans="1:12" x14ac:dyDescent="0.25">
      <c r="A6693" s="245" t="s">
        <v>66</v>
      </c>
      <c r="B6693" s="245" t="s">
        <v>65</v>
      </c>
      <c r="C6693" s="245" t="s">
        <v>866</v>
      </c>
      <c r="D6693" s="245" t="s">
        <v>865</v>
      </c>
      <c r="E6693" s="246" t="s">
        <v>44</v>
      </c>
      <c r="F6693" s="245" t="s">
        <v>44</v>
      </c>
      <c r="G6693" s="245" t="s">
        <v>9856</v>
      </c>
      <c r="H6693" s="245" t="s">
        <v>9857</v>
      </c>
      <c r="I6693" s="245" t="s">
        <v>9858</v>
      </c>
      <c r="J6693" s="245" t="s">
        <v>106</v>
      </c>
      <c r="K6693" s="246" t="s">
        <v>8728</v>
      </c>
      <c r="L6693" s="245" t="s">
        <v>568</v>
      </c>
    </row>
    <row r="6694" spans="1:12" x14ac:dyDescent="0.25">
      <c r="A6694" s="245" t="s">
        <v>66</v>
      </c>
      <c r="B6694" s="245" t="s">
        <v>65</v>
      </c>
      <c r="C6694" s="245" t="s">
        <v>866</v>
      </c>
      <c r="D6694" s="245" t="s">
        <v>865</v>
      </c>
      <c r="E6694" s="246" t="s">
        <v>44</v>
      </c>
      <c r="F6694" s="245" t="s">
        <v>44</v>
      </c>
      <c r="G6694" s="245" t="s">
        <v>9859</v>
      </c>
      <c r="H6694" s="245" t="s">
        <v>9860</v>
      </c>
      <c r="I6694" s="245" t="s">
        <v>9858</v>
      </c>
      <c r="J6694" s="245" t="s">
        <v>106</v>
      </c>
      <c r="K6694" s="246" t="s">
        <v>2785</v>
      </c>
      <c r="L6694" s="245" t="s">
        <v>568</v>
      </c>
    </row>
    <row r="6695" spans="1:12" x14ac:dyDescent="0.25">
      <c r="A6695" s="245" t="s">
        <v>66</v>
      </c>
      <c r="B6695" s="245" t="s">
        <v>65</v>
      </c>
      <c r="C6695" s="245" t="s">
        <v>866</v>
      </c>
      <c r="D6695" s="245" t="s">
        <v>865</v>
      </c>
      <c r="E6695" s="246" t="s">
        <v>44</v>
      </c>
      <c r="F6695" s="245" t="s">
        <v>44</v>
      </c>
      <c r="G6695" s="245" t="s">
        <v>9861</v>
      </c>
      <c r="H6695" s="245" t="s">
        <v>9862</v>
      </c>
      <c r="I6695" s="245" t="s">
        <v>9858</v>
      </c>
      <c r="J6695" s="245" t="s">
        <v>106</v>
      </c>
      <c r="K6695" s="246" t="s">
        <v>14641</v>
      </c>
      <c r="L6695" s="245" t="s">
        <v>568</v>
      </c>
    </row>
    <row r="6696" spans="1:12" x14ac:dyDescent="0.25">
      <c r="A6696" s="245" t="s">
        <v>66</v>
      </c>
      <c r="B6696" s="245" t="s">
        <v>65</v>
      </c>
      <c r="C6696" s="245" t="s">
        <v>866</v>
      </c>
      <c r="D6696" s="245" t="s">
        <v>865</v>
      </c>
      <c r="E6696" s="246" t="s">
        <v>44</v>
      </c>
      <c r="F6696" s="245" t="s">
        <v>44</v>
      </c>
      <c r="G6696" s="245" t="s">
        <v>9863</v>
      </c>
      <c r="H6696" s="245" t="s">
        <v>9864</v>
      </c>
      <c r="I6696" s="245" t="s">
        <v>9858</v>
      </c>
      <c r="J6696" s="245" t="s">
        <v>106</v>
      </c>
      <c r="K6696" s="246" t="s">
        <v>9129</v>
      </c>
      <c r="L6696" s="245" t="s">
        <v>568</v>
      </c>
    </row>
    <row r="6697" spans="1:12" x14ac:dyDescent="0.25">
      <c r="A6697" s="245" t="s">
        <v>66</v>
      </c>
      <c r="B6697" s="245" t="s">
        <v>65</v>
      </c>
      <c r="C6697" s="245" t="s">
        <v>866</v>
      </c>
      <c r="D6697" s="245" t="s">
        <v>865</v>
      </c>
      <c r="E6697" s="246" t="s">
        <v>44</v>
      </c>
      <c r="F6697" s="245" t="s">
        <v>44</v>
      </c>
      <c r="G6697" s="245" t="s">
        <v>9865</v>
      </c>
      <c r="H6697" s="245" t="s">
        <v>9866</v>
      </c>
      <c r="I6697" s="245" t="s">
        <v>9858</v>
      </c>
      <c r="J6697" s="245" t="s">
        <v>106</v>
      </c>
      <c r="K6697" s="246" t="s">
        <v>4674</v>
      </c>
      <c r="L6697" s="245" t="s">
        <v>568</v>
      </c>
    </row>
    <row r="6698" spans="1:12" x14ac:dyDescent="0.25">
      <c r="A6698" s="245" t="s">
        <v>66</v>
      </c>
      <c r="B6698" s="245" t="s">
        <v>65</v>
      </c>
      <c r="C6698" s="245" t="s">
        <v>866</v>
      </c>
      <c r="D6698" s="245" t="s">
        <v>865</v>
      </c>
      <c r="E6698" s="246" t="s">
        <v>44</v>
      </c>
      <c r="F6698" s="245" t="s">
        <v>44</v>
      </c>
      <c r="G6698" s="245" t="s">
        <v>9867</v>
      </c>
      <c r="H6698" s="245" t="s">
        <v>9868</v>
      </c>
      <c r="I6698" s="245" t="s">
        <v>9858</v>
      </c>
      <c r="J6698" s="245" t="s">
        <v>106</v>
      </c>
      <c r="K6698" s="246" t="s">
        <v>9105</v>
      </c>
      <c r="L6698" s="245" t="s">
        <v>568</v>
      </c>
    </row>
    <row r="6699" spans="1:12" x14ac:dyDescent="0.25">
      <c r="A6699" s="245" t="s">
        <v>66</v>
      </c>
      <c r="B6699" s="245" t="s">
        <v>65</v>
      </c>
      <c r="C6699" s="245" t="s">
        <v>866</v>
      </c>
      <c r="D6699" s="245" t="s">
        <v>865</v>
      </c>
      <c r="E6699" s="246" t="s">
        <v>44</v>
      </c>
      <c r="F6699" s="245" t="s">
        <v>44</v>
      </c>
      <c r="G6699" s="245" t="s">
        <v>9869</v>
      </c>
      <c r="H6699" s="245" t="s">
        <v>9870</v>
      </c>
      <c r="I6699" s="245" t="s">
        <v>9858</v>
      </c>
      <c r="J6699" s="245" t="s">
        <v>106</v>
      </c>
      <c r="K6699" s="246" t="s">
        <v>1372</v>
      </c>
      <c r="L6699" s="245" t="s">
        <v>568</v>
      </c>
    </row>
    <row r="6700" spans="1:12" x14ac:dyDescent="0.25">
      <c r="A6700" s="245" t="s">
        <v>66</v>
      </c>
      <c r="B6700" s="245" t="s">
        <v>65</v>
      </c>
      <c r="C6700" s="245" t="s">
        <v>866</v>
      </c>
      <c r="D6700" s="245" t="s">
        <v>865</v>
      </c>
      <c r="E6700" s="246" t="s">
        <v>44</v>
      </c>
      <c r="F6700" s="245" t="s">
        <v>44</v>
      </c>
      <c r="G6700" s="245" t="s">
        <v>9871</v>
      </c>
      <c r="H6700" s="245" t="s">
        <v>9872</v>
      </c>
      <c r="I6700" s="245" t="s">
        <v>9858</v>
      </c>
      <c r="J6700" s="245" t="s">
        <v>106</v>
      </c>
      <c r="K6700" s="246" t="s">
        <v>15152</v>
      </c>
      <c r="L6700" s="245" t="s">
        <v>568</v>
      </c>
    </row>
    <row r="6701" spans="1:12" x14ac:dyDescent="0.25">
      <c r="A6701" s="245" t="s">
        <v>66</v>
      </c>
      <c r="B6701" s="245" t="s">
        <v>65</v>
      </c>
      <c r="C6701" s="245" t="s">
        <v>866</v>
      </c>
      <c r="D6701" s="245" t="s">
        <v>865</v>
      </c>
      <c r="E6701" s="246" t="s">
        <v>44</v>
      </c>
      <c r="F6701" s="245" t="s">
        <v>44</v>
      </c>
      <c r="G6701" s="245" t="s">
        <v>9873</v>
      </c>
      <c r="H6701" s="245" t="s">
        <v>9874</v>
      </c>
      <c r="I6701" s="245" t="s">
        <v>9858</v>
      </c>
      <c r="J6701" s="245" t="s">
        <v>106</v>
      </c>
      <c r="K6701" s="246" t="s">
        <v>22317</v>
      </c>
      <c r="L6701" s="245" t="s">
        <v>568</v>
      </c>
    </row>
    <row r="6702" spans="1:12" x14ac:dyDescent="0.25">
      <c r="A6702" s="245" t="s">
        <v>66</v>
      </c>
      <c r="B6702" s="245" t="s">
        <v>65</v>
      </c>
      <c r="C6702" s="245" t="s">
        <v>866</v>
      </c>
      <c r="D6702" s="245" t="s">
        <v>865</v>
      </c>
      <c r="E6702" s="246" t="s">
        <v>44</v>
      </c>
      <c r="F6702" s="245" t="s">
        <v>44</v>
      </c>
      <c r="G6702" s="245" t="s">
        <v>9875</v>
      </c>
      <c r="H6702" s="245" t="s">
        <v>9876</v>
      </c>
      <c r="I6702" s="245" t="s">
        <v>9858</v>
      </c>
      <c r="J6702" s="245" t="s">
        <v>569</v>
      </c>
      <c r="K6702" s="246" t="s">
        <v>8354</v>
      </c>
      <c r="L6702" s="245" t="s">
        <v>568</v>
      </c>
    </row>
    <row r="6703" spans="1:12" x14ac:dyDescent="0.25">
      <c r="A6703" s="245" t="s">
        <v>66</v>
      </c>
      <c r="B6703" s="245" t="s">
        <v>65</v>
      </c>
      <c r="C6703" s="245" t="s">
        <v>866</v>
      </c>
      <c r="D6703" s="245" t="s">
        <v>865</v>
      </c>
      <c r="E6703" s="246" t="s">
        <v>44</v>
      </c>
      <c r="F6703" s="245" t="s">
        <v>44</v>
      </c>
      <c r="G6703" s="245" t="s">
        <v>9877</v>
      </c>
      <c r="H6703" s="245" t="s">
        <v>9878</v>
      </c>
      <c r="I6703" s="245" t="s">
        <v>9858</v>
      </c>
      <c r="J6703" s="245" t="s">
        <v>569</v>
      </c>
      <c r="K6703" s="246" t="s">
        <v>9165</v>
      </c>
      <c r="L6703" s="245" t="s">
        <v>568</v>
      </c>
    </row>
    <row r="6704" spans="1:12" x14ac:dyDescent="0.25">
      <c r="A6704" s="245" t="s">
        <v>66</v>
      </c>
      <c r="B6704" s="245" t="s">
        <v>65</v>
      </c>
      <c r="C6704" s="245" t="s">
        <v>866</v>
      </c>
      <c r="D6704" s="245" t="s">
        <v>865</v>
      </c>
      <c r="E6704" s="246" t="s">
        <v>44</v>
      </c>
      <c r="F6704" s="245" t="s">
        <v>44</v>
      </c>
      <c r="G6704" s="245" t="s">
        <v>9879</v>
      </c>
      <c r="H6704" s="245" t="s">
        <v>9880</v>
      </c>
      <c r="I6704" s="245" t="s">
        <v>9858</v>
      </c>
      <c r="J6704" s="245" t="s">
        <v>569</v>
      </c>
      <c r="K6704" s="246" t="s">
        <v>10500</v>
      </c>
      <c r="L6704" s="245" t="s">
        <v>568</v>
      </c>
    </row>
    <row r="6705" spans="1:12" x14ac:dyDescent="0.25">
      <c r="A6705" s="245" t="s">
        <v>66</v>
      </c>
      <c r="B6705" s="245" t="s">
        <v>65</v>
      </c>
      <c r="C6705" s="245" t="s">
        <v>866</v>
      </c>
      <c r="D6705" s="245" t="s">
        <v>865</v>
      </c>
      <c r="E6705" s="246" t="s">
        <v>44</v>
      </c>
      <c r="F6705" s="245" t="s">
        <v>44</v>
      </c>
      <c r="G6705" s="245" t="s">
        <v>9881</v>
      </c>
      <c r="H6705" s="245" t="s">
        <v>9882</v>
      </c>
      <c r="I6705" s="245" t="s">
        <v>9883</v>
      </c>
      <c r="J6705" s="245" t="s">
        <v>106</v>
      </c>
      <c r="K6705" s="246" t="s">
        <v>22318</v>
      </c>
      <c r="L6705" s="245" t="s">
        <v>568</v>
      </c>
    </row>
    <row r="6706" spans="1:12" x14ac:dyDescent="0.25">
      <c r="A6706" s="245" t="s">
        <v>66</v>
      </c>
      <c r="B6706" s="245" t="s">
        <v>65</v>
      </c>
      <c r="C6706" s="245" t="s">
        <v>866</v>
      </c>
      <c r="D6706" s="245" t="s">
        <v>865</v>
      </c>
      <c r="E6706" s="246" t="s">
        <v>44</v>
      </c>
      <c r="F6706" s="245" t="s">
        <v>44</v>
      </c>
      <c r="G6706" s="245" t="s">
        <v>9884</v>
      </c>
      <c r="H6706" s="245" t="s">
        <v>9885</v>
      </c>
      <c r="I6706" s="245" t="s">
        <v>9883</v>
      </c>
      <c r="J6706" s="245" t="s">
        <v>106</v>
      </c>
      <c r="K6706" s="246" t="s">
        <v>8780</v>
      </c>
      <c r="L6706" s="245" t="s">
        <v>568</v>
      </c>
    </row>
    <row r="6707" spans="1:12" x14ac:dyDescent="0.25">
      <c r="A6707" s="245" t="s">
        <v>66</v>
      </c>
      <c r="B6707" s="245" t="s">
        <v>65</v>
      </c>
      <c r="C6707" s="245" t="s">
        <v>866</v>
      </c>
      <c r="D6707" s="245" t="s">
        <v>865</v>
      </c>
      <c r="E6707" s="246" t="s">
        <v>44</v>
      </c>
      <c r="F6707" s="245" t="s">
        <v>44</v>
      </c>
      <c r="G6707" s="245" t="s">
        <v>9886</v>
      </c>
      <c r="H6707" s="245" t="s">
        <v>9887</v>
      </c>
      <c r="I6707" s="245" t="s">
        <v>9883</v>
      </c>
      <c r="J6707" s="245" t="s">
        <v>106</v>
      </c>
      <c r="K6707" s="246" t="s">
        <v>3496</v>
      </c>
      <c r="L6707" s="245" t="s">
        <v>568</v>
      </c>
    </row>
    <row r="6708" spans="1:12" x14ac:dyDescent="0.25">
      <c r="A6708" s="245" t="s">
        <v>66</v>
      </c>
      <c r="B6708" s="245" t="s">
        <v>65</v>
      </c>
      <c r="C6708" s="245" t="s">
        <v>866</v>
      </c>
      <c r="D6708" s="245" t="s">
        <v>865</v>
      </c>
      <c r="E6708" s="246" t="s">
        <v>44</v>
      </c>
      <c r="F6708" s="245" t="s">
        <v>44</v>
      </c>
      <c r="G6708" s="245" t="s">
        <v>9888</v>
      </c>
      <c r="H6708" s="245" t="s">
        <v>9889</v>
      </c>
      <c r="I6708" s="245" t="s">
        <v>9883</v>
      </c>
      <c r="J6708" s="245" t="s">
        <v>106</v>
      </c>
      <c r="K6708" s="246" t="s">
        <v>9034</v>
      </c>
      <c r="L6708" s="245" t="s">
        <v>568</v>
      </c>
    </row>
    <row r="6709" spans="1:12" x14ac:dyDescent="0.25">
      <c r="A6709" s="245" t="s">
        <v>66</v>
      </c>
      <c r="B6709" s="245" t="s">
        <v>65</v>
      </c>
      <c r="C6709" s="245" t="s">
        <v>866</v>
      </c>
      <c r="D6709" s="245" t="s">
        <v>865</v>
      </c>
      <c r="E6709" s="246" t="s">
        <v>44</v>
      </c>
      <c r="F6709" s="245" t="s">
        <v>44</v>
      </c>
      <c r="G6709" s="245" t="s">
        <v>9890</v>
      </c>
      <c r="H6709" s="245" t="s">
        <v>9891</v>
      </c>
      <c r="I6709" s="245" t="s">
        <v>9883</v>
      </c>
      <c r="J6709" s="245" t="s">
        <v>569</v>
      </c>
      <c r="K6709" s="246" t="s">
        <v>8354</v>
      </c>
      <c r="L6709" s="245" t="s">
        <v>568</v>
      </c>
    </row>
    <row r="6710" spans="1:12" x14ac:dyDescent="0.25">
      <c r="A6710" s="245" t="s">
        <v>66</v>
      </c>
      <c r="B6710" s="245" t="s">
        <v>65</v>
      </c>
      <c r="C6710" s="245" t="s">
        <v>866</v>
      </c>
      <c r="D6710" s="245" t="s">
        <v>865</v>
      </c>
      <c r="E6710" s="246" t="s">
        <v>44</v>
      </c>
      <c r="F6710" s="245" t="s">
        <v>44</v>
      </c>
      <c r="G6710" s="245" t="s">
        <v>9892</v>
      </c>
      <c r="H6710" s="245" t="s">
        <v>9893</v>
      </c>
      <c r="I6710" s="245" t="s">
        <v>9894</v>
      </c>
      <c r="J6710" s="245" t="s">
        <v>106</v>
      </c>
      <c r="K6710" s="246" t="s">
        <v>2030</v>
      </c>
      <c r="L6710" s="245" t="s">
        <v>568</v>
      </c>
    </row>
    <row r="6711" spans="1:12" x14ac:dyDescent="0.25">
      <c r="A6711" s="245" t="s">
        <v>66</v>
      </c>
      <c r="B6711" s="245" t="s">
        <v>65</v>
      </c>
      <c r="C6711" s="245" t="s">
        <v>866</v>
      </c>
      <c r="D6711" s="245" t="s">
        <v>865</v>
      </c>
      <c r="E6711" s="246" t="s">
        <v>44</v>
      </c>
      <c r="F6711" s="245" t="s">
        <v>44</v>
      </c>
      <c r="G6711" s="245" t="s">
        <v>9895</v>
      </c>
      <c r="H6711" s="245" t="s">
        <v>9896</v>
      </c>
      <c r="I6711" s="245" t="s">
        <v>9894</v>
      </c>
      <c r="J6711" s="245" t="s">
        <v>106</v>
      </c>
      <c r="K6711" s="246" t="s">
        <v>645</v>
      </c>
      <c r="L6711" s="245" t="s">
        <v>568</v>
      </c>
    </row>
    <row r="6712" spans="1:12" x14ac:dyDescent="0.25">
      <c r="A6712" s="245" t="s">
        <v>66</v>
      </c>
      <c r="B6712" s="245" t="s">
        <v>65</v>
      </c>
      <c r="C6712" s="245" t="s">
        <v>866</v>
      </c>
      <c r="D6712" s="245" t="s">
        <v>865</v>
      </c>
      <c r="E6712" s="246" t="s">
        <v>44</v>
      </c>
      <c r="F6712" s="245" t="s">
        <v>44</v>
      </c>
      <c r="G6712" s="245" t="s">
        <v>9897</v>
      </c>
      <c r="H6712" s="245" t="s">
        <v>9898</v>
      </c>
      <c r="I6712" s="245" t="s">
        <v>9894</v>
      </c>
      <c r="J6712" s="245" t="s">
        <v>106</v>
      </c>
      <c r="K6712" s="246" t="s">
        <v>886</v>
      </c>
      <c r="L6712" s="245" t="s">
        <v>568</v>
      </c>
    </row>
    <row r="6713" spans="1:12" x14ac:dyDescent="0.25">
      <c r="A6713" s="245" t="s">
        <v>66</v>
      </c>
      <c r="B6713" s="245" t="s">
        <v>65</v>
      </c>
      <c r="C6713" s="245" t="s">
        <v>866</v>
      </c>
      <c r="D6713" s="245" t="s">
        <v>865</v>
      </c>
      <c r="E6713" s="246" t="s">
        <v>44</v>
      </c>
      <c r="F6713" s="245" t="s">
        <v>44</v>
      </c>
      <c r="G6713" s="245" t="s">
        <v>9899</v>
      </c>
      <c r="H6713" s="245" t="s">
        <v>9900</v>
      </c>
      <c r="I6713" s="245" t="s">
        <v>9894</v>
      </c>
      <c r="J6713" s="245" t="s">
        <v>569</v>
      </c>
      <c r="K6713" s="246" t="s">
        <v>197</v>
      </c>
      <c r="L6713" s="245" t="s">
        <v>568</v>
      </c>
    </row>
    <row r="6714" spans="1:12" x14ac:dyDescent="0.25">
      <c r="A6714" s="245" t="s">
        <v>66</v>
      </c>
      <c r="B6714" s="245" t="s">
        <v>65</v>
      </c>
      <c r="C6714" s="245" t="s">
        <v>866</v>
      </c>
      <c r="D6714" s="245" t="s">
        <v>865</v>
      </c>
      <c r="E6714" s="246" t="s">
        <v>44</v>
      </c>
      <c r="F6714" s="245" t="s">
        <v>44</v>
      </c>
      <c r="G6714" s="245" t="s">
        <v>9901</v>
      </c>
      <c r="H6714" s="245" t="s">
        <v>9902</v>
      </c>
      <c r="I6714" s="245" t="s">
        <v>15</v>
      </c>
      <c r="J6714" s="245" t="s">
        <v>106</v>
      </c>
      <c r="K6714" s="246" t="s">
        <v>5907</v>
      </c>
      <c r="L6714" s="245" t="s">
        <v>568</v>
      </c>
    </row>
    <row r="6715" spans="1:12" x14ac:dyDescent="0.25">
      <c r="A6715" s="245" t="s">
        <v>66</v>
      </c>
      <c r="B6715" s="245" t="s">
        <v>65</v>
      </c>
      <c r="C6715" s="245" t="s">
        <v>866</v>
      </c>
      <c r="D6715" s="245" t="s">
        <v>865</v>
      </c>
      <c r="E6715" s="246" t="s">
        <v>44</v>
      </c>
      <c r="F6715" s="245" t="s">
        <v>44</v>
      </c>
      <c r="G6715" s="245" t="s">
        <v>9903</v>
      </c>
      <c r="H6715" s="245" t="s">
        <v>9904</v>
      </c>
      <c r="I6715" s="245" t="s">
        <v>15</v>
      </c>
      <c r="J6715" s="245" t="s">
        <v>106</v>
      </c>
      <c r="K6715" s="246" t="s">
        <v>894</v>
      </c>
      <c r="L6715" s="245" t="s">
        <v>568</v>
      </c>
    </row>
    <row r="6716" spans="1:12" x14ac:dyDescent="0.25">
      <c r="A6716" s="245" t="s">
        <v>66</v>
      </c>
      <c r="B6716" s="245" t="s">
        <v>65</v>
      </c>
      <c r="C6716" s="245" t="s">
        <v>866</v>
      </c>
      <c r="D6716" s="245" t="s">
        <v>865</v>
      </c>
      <c r="E6716" s="246" t="s">
        <v>44</v>
      </c>
      <c r="F6716" s="245" t="s">
        <v>44</v>
      </c>
      <c r="G6716" s="245" t="s">
        <v>9905</v>
      </c>
      <c r="H6716" s="245" t="s">
        <v>9906</v>
      </c>
      <c r="I6716" s="245" t="s">
        <v>15</v>
      </c>
      <c r="J6716" s="245" t="s">
        <v>106</v>
      </c>
      <c r="K6716" s="246" t="s">
        <v>185</v>
      </c>
      <c r="L6716" s="245" t="s">
        <v>568</v>
      </c>
    </row>
    <row r="6717" spans="1:12" x14ac:dyDescent="0.25">
      <c r="A6717" s="245" t="s">
        <v>66</v>
      </c>
      <c r="B6717" s="245" t="s">
        <v>65</v>
      </c>
      <c r="C6717" s="245" t="s">
        <v>866</v>
      </c>
      <c r="D6717" s="245" t="s">
        <v>865</v>
      </c>
      <c r="E6717" s="246" t="s">
        <v>44</v>
      </c>
      <c r="F6717" s="245" t="s">
        <v>44</v>
      </c>
      <c r="G6717" s="245" t="s">
        <v>9907</v>
      </c>
      <c r="H6717" s="245" t="s">
        <v>9908</v>
      </c>
      <c r="I6717" s="245" t="s">
        <v>24</v>
      </c>
      <c r="J6717" s="245" t="s">
        <v>106</v>
      </c>
      <c r="K6717" s="246" t="s">
        <v>6051</v>
      </c>
      <c r="L6717" s="245" t="s">
        <v>568</v>
      </c>
    </row>
    <row r="6718" spans="1:12" x14ac:dyDescent="0.25">
      <c r="A6718" s="245" t="s">
        <v>66</v>
      </c>
      <c r="B6718" s="245" t="s">
        <v>65</v>
      </c>
      <c r="C6718" s="245" t="s">
        <v>866</v>
      </c>
      <c r="D6718" s="245" t="s">
        <v>865</v>
      </c>
      <c r="E6718" s="246" t="s">
        <v>44</v>
      </c>
      <c r="F6718" s="245" t="s">
        <v>44</v>
      </c>
      <c r="G6718" s="245" t="s">
        <v>9909</v>
      </c>
      <c r="H6718" s="245" t="s">
        <v>9910</v>
      </c>
      <c r="I6718" s="245" t="s">
        <v>24</v>
      </c>
      <c r="J6718" s="245" t="s">
        <v>106</v>
      </c>
      <c r="K6718" s="246" t="s">
        <v>179</v>
      </c>
      <c r="L6718" s="245" t="s">
        <v>568</v>
      </c>
    </row>
    <row r="6719" spans="1:12" x14ac:dyDescent="0.25">
      <c r="A6719" s="245" t="s">
        <v>66</v>
      </c>
      <c r="B6719" s="245" t="s">
        <v>65</v>
      </c>
      <c r="C6719" s="245" t="s">
        <v>866</v>
      </c>
      <c r="D6719" s="245" t="s">
        <v>865</v>
      </c>
      <c r="E6719" s="246" t="s">
        <v>44</v>
      </c>
      <c r="F6719" s="245" t="s">
        <v>44</v>
      </c>
      <c r="G6719" s="245" t="s">
        <v>9911</v>
      </c>
      <c r="H6719" s="245" t="s">
        <v>9912</v>
      </c>
      <c r="I6719" s="245" t="s">
        <v>11</v>
      </c>
      <c r="J6719" s="245" t="s">
        <v>106</v>
      </c>
      <c r="K6719" s="246" t="s">
        <v>10510</v>
      </c>
      <c r="L6719" s="245" t="s">
        <v>568</v>
      </c>
    </row>
    <row r="6720" spans="1:12" x14ac:dyDescent="0.25">
      <c r="A6720" s="245" t="s">
        <v>66</v>
      </c>
      <c r="B6720" s="245" t="s">
        <v>65</v>
      </c>
      <c r="C6720" s="245" t="s">
        <v>866</v>
      </c>
      <c r="D6720" s="245" t="s">
        <v>865</v>
      </c>
      <c r="E6720" s="246" t="s">
        <v>44</v>
      </c>
      <c r="F6720" s="245" t="s">
        <v>44</v>
      </c>
      <c r="G6720" s="245" t="s">
        <v>9913</v>
      </c>
      <c r="H6720" s="245" t="s">
        <v>9914</v>
      </c>
      <c r="I6720" s="245" t="s">
        <v>893</v>
      </c>
      <c r="J6720" s="245" t="s">
        <v>106</v>
      </c>
      <c r="K6720" s="246" t="s">
        <v>185</v>
      </c>
      <c r="L6720" s="245" t="s">
        <v>568</v>
      </c>
    </row>
    <row r="6721" spans="1:12" x14ac:dyDescent="0.25">
      <c r="A6721" s="245" t="s">
        <v>66</v>
      </c>
      <c r="B6721" s="245" t="s">
        <v>65</v>
      </c>
      <c r="C6721" s="245" t="s">
        <v>866</v>
      </c>
      <c r="D6721" s="245" t="s">
        <v>865</v>
      </c>
      <c r="E6721" s="246" t="s">
        <v>44</v>
      </c>
      <c r="F6721" s="245" t="s">
        <v>44</v>
      </c>
      <c r="G6721" s="245" t="s">
        <v>9915</v>
      </c>
      <c r="H6721" s="245" t="s">
        <v>9916</v>
      </c>
      <c r="I6721" s="245" t="s">
        <v>9917</v>
      </c>
      <c r="J6721" s="245" t="s">
        <v>106</v>
      </c>
      <c r="K6721" s="246" t="s">
        <v>8338</v>
      </c>
      <c r="L6721" s="245" t="s">
        <v>568</v>
      </c>
    </row>
    <row r="6722" spans="1:12" x14ac:dyDescent="0.25">
      <c r="A6722" s="245" t="s">
        <v>66</v>
      </c>
      <c r="B6722" s="245" t="s">
        <v>65</v>
      </c>
      <c r="C6722" s="245" t="s">
        <v>866</v>
      </c>
      <c r="D6722" s="245" t="s">
        <v>865</v>
      </c>
      <c r="E6722" s="246" t="s">
        <v>44</v>
      </c>
      <c r="F6722" s="245" t="s">
        <v>44</v>
      </c>
      <c r="G6722" s="245" t="s">
        <v>9918</v>
      </c>
      <c r="H6722" s="245" t="s">
        <v>9919</v>
      </c>
      <c r="I6722" s="245" t="s">
        <v>9917</v>
      </c>
      <c r="J6722" s="245" t="s">
        <v>106</v>
      </c>
      <c r="K6722" s="246" t="s">
        <v>10454</v>
      </c>
      <c r="L6722" s="245" t="s">
        <v>568</v>
      </c>
    </row>
    <row r="6723" spans="1:12" x14ac:dyDescent="0.25">
      <c r="A6723" s="245" t="s">
        <v>66</v>
      </c>
      <c r="B6723" s="245" t="s">
        <v>65</v>
      </c>
      <c r="C6723" s="245" t="s">
        <v>866</v>
      </c>
      <c r="D6723" s="245" t="s">
        <v>865</v>
      </c>
      <c r="E6723" s="246" t="s">
        <v>44</v>
      </c>
      <c r="F6723" s="245" t="s">
        <v>44</v>
      </c>
      <c r="G6723" s="245" t="s">
        <v>9920</v>
      </c>
      <c r="H6723" s="245" t="s">
        <v>9921</v>
      </c>
      <c r="I6723" s="245" t="s">
        <v>9917</v>
      </c>
      <c r="J6723" s="245" t="s">
        <v>106</v>
      </c>
      <c r="K6723" s="246" t="s">
        <v>4768</v>
      </c>
      <c r="L6723" s="245" t="s">
        <v>568</v>
      </c>
    </row>
    <row r="6724" spans="1:12" x14ac:dyDescent="0.25">
      <c r="A6724" s="245" t="s">
        <v>66</v>
      </c>
      <c r="B6724" s="245" t="s">
        <v>65</v>
      </c>
      <c r="C6724" s="245" t="s">
        <v>866</v>
      </c>
      <c r="D6724" s="245" t="s">
        <v>865</v>
      </c>
      <c r="E6724" s="246" t="s">
        <v>44</v>
      </c>
      <c r="F6724" s="245" t="s">
        <v>44</v>
      </c>
      <c r="G6724" s="245" t="s">
        <v>9922</v>
      </c>
      <c r="H6724" s="245" t="s">
        <v>9923</v>
      </c>
      <c r="I6724" s="245" t="s">
        <v>9917</v>
      </c>
      <c r="J6724" s="245" t="s">
        <v>106</v>
      </c>
      <c r="K6724" s="246" t="s">
        <v>1863</v>
      </c>
      <c r="L6724" s="245" t="s">
        <v>568</v>
      </c>
    </row>
    <row r="6725" spans="1:12" x14ac:dyDescent="0.25">
      <c r="A6725" s="245" t="s">
        <v>66</v>
      </c>
      <c r="B6725" s="245" t="s">
        <v>65</v>
      </c>
      <c r="C6725" s="245" t="s">
        <v>866</v>
      </c>
      <c r="D6725" s="245" t="s">
        <v>865</v>
      </c>
      <c r="E6725" s="246" t="s">
        <v>44</v>
      </c>
      <c r="F6725" s="245" t="s">
        <v>44</v>
      </c>
      <c r="G6725" s="245" t="s">
        <v>9924</v>
      </c>
      <c r="H6725" s="245" t="s">
        <v>9925</v>
      </c>
      <c r="I6725" s="245" t="s">
        <v>9917</v>
      </c>
      <c r="J6725" s="245" t="s">
        <v>106</v>
      </c>
      <c r="K6725" s="246" t="s">
        <v>3434</v>
      </c>
      <c r="L6725" s="245" t="s">
        <v>568</v>
      </c>
    </row>
    <row r="6726" spans="1:12" x14ac:dyDescent="0.25">
      <c r="A6726" s="245" t="s">
        <v>66</v>
      </c>
      <c r="B6726" s="245" t="s">
        <v>65</v>
      </c>
      <c r="C6726" s="245" t="s">
        <v>866</v>
      </c>
      <c r="D6726" s="245" t="s">
        <v>865</v>
      </c>
      <c r="E6726" s="246" t="s">
        <v>44</v>
      </c>
      <c r="F6726" s="245" t="s">
        <v>44</v>
      </c>
      <c r="G6726" s="245" t="s">
        <v>9926</v>
      </c>
      <c r="H6726" s="245" t="s">
        <v>9927</v>
      </c>
      <c r="I6726" s="245" t="s">
        <v>9917</v>
      </c>
      <c r="J6726" s="245" t="s">
        <v>106</v>
      </c>
      <c r="K6726" s="246" t="s">
        <v>1863</v>
      </c>
      <c r="L6726" s="245" t="s">
        <v>568</v>
      </c>
    </row>
    <row r="6727" spans="1:12" x14ac:dyDescent="0.25">
      <c r="A6727" s="245" t="s">
        <v>66</v>
      </c>
      <c r="B6727" s="245" t="s">
        <v>65</v>
      </c>
      <c r="C6727" s="245" t="s">
        <v>866</v>
      </c>
      <c r="D6727" s="245" t="s">
        <v>865</v>
      </c>
      <c r="E6727" s="246" t="s">
        <v>44</v>
      </c>
      <c r="F6727" s="245" t="s">
        <v>44</v>
      </c>
      <c r="G6727" s="245" t="s">
        <v>9928</v>
      </c>
      <c r="H6727" s="245" t="s">
        <v>9929</v>
      </c>
      <c r="I6727" s="245" t="s">
        <v>9917</v>
      </c>
      <c r="J6727" s="245" t="s">
        <v>106</v>
      </c>
      <c r="K6727" s="246" t="s">
        <v>8355</v>
      </c>
      <c r="L6727" s="245" t="s">
        <v>568</v>
      </c>
    </row>
    <row r="6728" spans="1:12" x14ac:dyDescent="0.25">
      <c r="A6728" s="245" t="s">
        <v>66</v>
      </c>
      <c r="B6728" s="245" t="s">
        <v>65</v>
      </c>
      <c r="C6728" s="245" t="s">
        <v>866</v>
      </c>
      <c r="D6728" s="245" t="s">
        <v>865</v>
      </c>
      <c r="E6728" s="246" t="s">
        <v>44</v>
      </c>
      <c r="F6728" s="245" t="s">
        <v>44</v>
      </c>
      <c r="G6728" s="245" t="s">
        <v>9930</v>
      </c>
      <c r="H6728" s="245" t="s">
        <v>9931</v>
      </c>
      <c r="I6728" s="245" t="s">
        <v>9917</v>
      </c>
      <c r="J6728" s="245" t="s">
        <v>106</v>
      </c>
      <c r="K6728" s="246" t="s">
        <v>1387</v>
      </c>
      <c r="L6728" s="245" t="s">
        <v>568</v>
      </c>
    </row>
    <row r="6729" spans="1:12" x14ac:dyDescent="0.25">
      <c r="A6729" s="245" t="s">
        <v>66</v>
      </c>
      <c r="B6729" s="245" t="s">
        <v>65</v>
      </c>
      <c r="C6729" s="245" t="s">
        <v>866</v>
      </c>
      <c r="D6729" s="245" t="s">
        <v>865</v>
      </c>
      <c r="E6729" s="246" t="s">
        <v>44</v>
      </c>
      <c r="F6729" s="245" t="s">
        <v>44</v>
      </c>
      <c r="G6729" s="245" t="s">
        <v>9932</v>
      </c>
      <c r="H6729" s="245" t="s">
        <v>9933</v>
      </c>
      <c r="I6729" s="245" t="s">
        <v>9917</v>
      </c>
      <c r="J6729" s="245" t="s">
        <v>106</v>
      </c>
      <c r="K6729" s="246" t="s">
        <v>3434</v>
      </c>
      <c r="L6729" s="245" t="s">
        <v>568</v>
      </c>
    </row>
    <row r="6730" spans="1:12" x14ac:dyDescent="0.25">
      <c r="A6730" s="245" t="s">
        <v>66</v>
      </c>
      <c r="B6730" s="245" t="s">
        <v>65</v>
      </c>
      <c r="C6730" s="245" t="s">
        <v>866</v>
      </c>
      <c r="D6730" s="245" t="s">
        <v>865</v>
      </c>
      <c r="E6730" s="246" t="s">
        <v>44</v>
      </c>
      <c r="F6730" s="245" t="s">
        <v>44</v>
      </c>
      <c r="G6730" s="245" t="s">
        <v>9934</v>
      </c>
      <c r="H6730" s="245" t="s">
        <v>9935</v>
      </c>
      <c r="I6730" s="245" t="s">
        <v>9917</v>
      </c>
      <c r="J6730" s="245" t="s">
        <v>106</v>
      </c>
      <c r="K6730" s="246" t="s">
        <v>8970</v>
      </c>
      <c r="L6730" s="245" t="s">
        <v>568</v>
      </c>
    </row>
    <row r="6731" spans="1:12" x14ac:dyDescent="0.25">
      <c r="A6731" s="245" t="s">
        <v>66</v>
      </c>
      <c r="B6731" s="245" t="s">
        <v>65</v>
      </c>
      <c r="C6731" s="245" t="s">
        <v>866</v>
      </c>
      <c r="D6731" s="245" t="s">
        <v>865</v>
      </c>
      <c r="E6731" s="246" t="s">
        <v>44</v>
      </c>
      <c r="F6731" s="245" t="s">
        <v>44</v>
      </c>
      <c r="G6731" s="245" t="s">
        <v>9936</v>
      </c>
      <c r="H6731" s="245" t="s">
        <v>9937</v>
      </c>
      <c r="I6731" s="245" t="s">
        <v>9917</v>
      </c>
      <c r="J6731" s="245" t="s">
        <v>106</v>
      </c>
      <c r="K6731" s="246" t="s">
        <v>10430</v>
      </c>
      <c r="L6731" s="245" t="s">
        <v>568</v>
      </c>
    </row>
    <row r="6732" spans="1:12" x14ac:dyDescent="0.25">
      <c r="A6732" s="245" t="s">
        <v>66</v>
      </c>
      <c r="B6732" s="245" t="s">
        <v>65</v>
      </c>
      <c r="C6732" s="245" t="s">
        <v>866</v>
      </c>
      <c r="D6732" s="245" t="s">
        <v>865</v>
      </c>
      <c r="E6732" s="246" t="s">
        <v>44</v>
      </c>
      <c r="F6732" s="245" t="s">
        <v>44</v>
      </c>
      <c r="G6732" s="245" t="s">
        <v>9938</v>
      </c>
      <c r="H6732" s="245" t="s">
        <v>9939</v>
      </c>
      <c r="I6732" s="245" t="s">
        <v>9917</v>
      </c>
      <c r="J6732" s="245" t="s">
        <v>106</v>
      </c>
      <c r="K6732" s="246" t="s">
        <v>10454</v>
      </c>
      <c r="L6732" s="245" t="s">
        <v>568</v>
      </c>
    </row>
    <row r="6733" spans="1:12" x14ac:dyDescent="0.25">
      <c r="A6733" s="245" t="s">
        <v>66</v>
      </c>
      <c r="B6733" s="245" t="s">
        <v>65</v>
      </c>
      <c r="C6733" s="245" t="s">
        <v>866</v>
      </c>
      <c r="D6733" s="245" t="s">
        <v>865</v>
      </c>
      <c r="E6733" s="246" t="s">
        <v>44</v>
      </c>
      <c r="F6733" s="245" t="s">
        <v>44</v>
      </c>
      <c r="G6733" s="245" t="s">
        <v>9940</v>
      </c>
      <c r="H6733" s="245" t="s">
        <v>9941</v>
      </c>
      <c r="I6733" s="245" t="s">
        <v>9917</v>
      </c>
      <c r="J6733" s="245" t="s">
        <v>106</v>
      </c>
      <c r="K6733" s="246" t="s">
        <v>12617</v>
      </c>
      <c r="L6733" s="245" t="s">
        <v>568</v>
      </c>
    </row>
    <row r="6734" spans="1:12" x14ac:dyDescent="0.25">
      <c r="A6734" s="245" t="s">
        <v>66</v>
      </c>
      <c r="B6734" s="245" t="s">
        <v>65</v>
      </c>
      <c r="C6734" s="245" t="s">
        <v>866</v>
      </c>
      <c r="D6734" s="245" t="s">
        <v>865</v>
      </c>
      <c r="E6734" s="246" t="s">
        <v>44</v>
      </c>
      <c r="F6734" s="245" t="s">
        <v>44</v>
      </c>
      <c r="G6734" s="245" t="s">
        <v>9943</v>
      </c>
      <c r="H6734" s="245" t="s">
        <v>9944</v>
      </c>
      <c r="I6734" s="245" t="s">
        <v>9917</v>
      </c>
      <c r="J6734" s="245" t="s">
        <v>106</v>
      </c>
      <c r="K6734" s="246" t="s">
        <v>10430</v>
      </c>
      <c r="L6734" s="245" t="s">
        <v>568</v>
      </c>
    </row>
    <row r="6735" spans="1:12" x14ac:dyDescent="0.25">
      <c r="A6735" s="245" t="s">
        <v>66</v>
      </c>
      <c r="B6735" s="245" t="s">
        <v>65</v>
      </c>
      <c r="C6735" s="245" t="s">
        <v>866</v>
      </c>
      <c r="D6735" s="245" t="s">
        <v>865</v>
      </c>
      <c r="E6735" s="246" t="s">
        <v>44</v>
      </c>
      <c r="F6735" s="245" t="s">
        <v>44</v>
      </c>
      <c r="G6735" s="245" t="s">
        <v>9945</v>
      </c>
      <c r="H6735" s="245" t="s">
        <v>9946</v>
      </c>
      <c r="I6735" s="245" t="s">
        <v>9917</v>
      </c>
      <c r="J6735" s="245" t="s">
        <v>106</v>
      </c>
      <c r="K6735" s="246" t="s">
        <v>14968</v>
      </c>
      <c r="L6735" s="245" t="s">
        <v>568</v>
      </c>
    </row>
    <row r="6736" spans="1:12" x14ac:dyDescent="0.25">
      <c r="A6736" s="245" t="s">
        <v>66</v>
      </c>
      <c r="B6736" s="245" t="s">
        <v>65</v>
      </c>
      <c r="C6736" s="245" t="s">
        <v>866</v>
      </c>
      <c r="D6736" s="245" t="s">
        <v>865</v>
      </c>
      <c r="E6736" s="246" t="s">
        <v>44</v>
      </c>
      <c r="F6736" s="245" t="s">
        <v>44</v>
      </c>
      <c r="G6736" s="245" t="s">
        <v>9947</v>
      </c>
      <c r="H6736" s="245" t="s">
        <v>9948</v>
      </c>
      <c r="I6736" s="245" t="s">
        <v>9917</v>
      </c>
      <c r="J6736" s="245" t="s">
        <v>106</v>
      </c>
      <c r="K6736" s="246" t="s">
        <v>12617</v>
      </c>
      <c r="L6736" s="245" t="s">
        <v>568</v>
      </c>
    </row>
    <row r="6737" spans="1:12" x14ac:dyDescent="0.25">
      <c r="A6737" s="245" t="s">
        <v>66</v>
      </c>
      <c r="B6737" s="245" t="s">
        <v>65</v>
      </c>
      <c r="C6737" s="245" t="s">
        <v>866</v>
      </c>
      <c r="D6737" s="245" t="s">
        <v>865</v>
      </c>
      <c r="E6737" s="246" t="s">
        <v>44</v>
      </c>
      <c r="F6737" s="245" t="s">
        <v>44</v>
      </c>
      <c r="G6737" s="245" t="s">
        <v>9949</v>
      </c>
      <c r="H6737" s="245" t="s">
        <v>9950</v>
      </c>
      <c r="I6737" s="245" t="s">
        <v>9917</v>
      </c>
      <c r="J6737" s="245" t="s">
        <v>106</v>
      </c>
      <c r="K6737" s="246" t="s">
        <v>8355</v>
      </c>
      <c r="L6737" s="245" t="s">
        <v>568</v>
      </c>
    </row>
    <row r="6738" spans="1:12" x14ac:dyDescent="0.25">
      <c r="A6738" s="245" t="s">
        <v>66</v>
      </c>
      <c r="B6738" s="245" t="s">
        <v>65</v>
      </c>
      <c r="C6738" s="245" t="s">
        <v>866</v>
      </c>
      <c r="D6738" s="245" t="s">
        <v>865</v>
      </c>
      <c r="E6738" s="246" t="s">
        <v>44</v>
      </c>
      <c r="F6738" s="245" t="s">
        <v>44</v>
      </c>
      <c r="G6738" s="245" t="s">
        <v>9951</v>
      </c>
      <c r="H6738" s="245" t="s">
        <v>9952</v>
      </c>
      <c r="I6738" s="245" t="s">
        <v>9917</v>
      </c>
      <c r="J6738" s="245" t="s">
        <v>106</v>
      </c>
      <c r="K6738" s="246" t="s">
        <v>22319</v>
      </c>
      <c r="L6738" s="245" t="s">
        <v>568</v>
      </c>
    </row>
    <row r="6739" spans="1:12" x14ac:dyDescent="0.25">
      <c r="A6739" s="245" t="s">
        <v>66</v>
      </c>
      <c r="B6739" s="245" t="s">
        <v>65</v>
      </c>
      <c r="C6739" s="245" t="s">
        <v>866</v>
      </c>
      <c r="D6739" s="245" t="s">
        <v>865</v>
      </c>
      <c r="E6739" s="246" t="s">
        <v>44</v>
      </c>
      <c r="F6739" s="245" t="s">
        <v>44</v>
      </c>
      <c r="G6739" s="245" t="s">
        <v>9953</v>
      </c>
      <c r="H6739" s="245" t="s">
        <v>9954</v>
      </c>
      <c r="I6739" s="245" t="s">
        <v>9917</v>
      </c>
      <c r="J6739" s="245" t="s">
        <v>106</v>
      </c>
      <c r="K6739" s="246" t="s">
        <v>11998</v>
      </c>
      <c r="L6739" s="245" t="s">
        <v>568</v>
      </c>
    </row>
    <row r="6740" spans="1:12" x14ac:dyDescent="0.25">
      <c r="A6740" s="245" t="s">
        <v>66</v>
      </c>
      <c r="B6740" s="245" t="s">
        <v>65</v>
      </c>
      <c r="C6740" s="245" t="s">
        <v>866</v>
      </c>
      <c r="D6740" s="245" t="s">
        <v>865</v>
      </c>
      <c r="E6740" s="246" t="s">
        <v>44</v>
      </c>
      <c r="F6740" s="245" t="s">
        <v>44</v>
      </c>
      <c r="G6740" s="245" t="s">
        <v>9955</v>
      </c>
      <c r="H6740" s="245" t="s">
        <v>9956</v>
      </c>
      <c r="I6740" s="245" t="s">
        <v>9917</v>
      </c>
      <c r="J6740" s="245" t="s">
        <v>106</v>
      </c>
      <c r="K6740" s="246" t="s">
        <v>8826</v>
      </c>
      <c r="L6740" s="245" t="s">
        <v>568</v>
      </c>
    </row>
    <row r="6741" spans="1:12" x14ac:dyDescent="0.25">
      <c r="A6741" s="245" t="s">
        <v>66</v>
      </c>
      <c r="B6741" s="245" t="s">
        <v>65</v>
      </c>
      <c r="C6741" s="245" t="s">
        <v>866</v>
      </c>
      <c r="D6741" s="245" t="s">
        <v>865</v>
      </c>
      <c r="E6741" s="246" t="s">
        <v>44</v>
      </c>
      <c r="F6741" s="245" t="s">
        <v>44</v>
      </c>
      <c r="G6741" s="245" t="s">
        <v>9957</v>
      </c>
      <c r="H6741" s="245" t="s">
        <v>9958</v>
      </c>
      <c r="I6741" s="245" t="s">
        <v>9917</v>
      </c>
      <c r="J6741" s="245" t="s">
        <v>106</v>
      </c>
      <c r="K6741" s="246" t="s">
        <v>9046</v>
      </c>
      <c r="L6741" s="245" t="s">
        <v>568</v>
      </c>
    </row>
    <row r="6742" spans="1:12" x14ac:dyDescent="0.25">
      <c r="A6742" s="245" t="s">
        <v>66</v>
      </c>
      <c r="B6742" s="245" t="s">
        <v>65</v>
      </c>
      <c r="C6742" s="245" t="s">
        <v>866</v>
      </c>
      <c r="D6742" s="245" t="s">
        <v>865</v>
      </c>
      <c r="E6742" s="246" t="s">
        <v>44</v>
      </c>
      <c r="F6742" s="245" t="s">
        <v>44</v>
      </c>
      <c r="G6742" s="245" t="s">
        <v>9959</v>
      </c>
      <c r="H6742" s="245" t="s">
        <v>9960</v>
      </c>
      <c r="I6742" s="245" t="s">
        <v>9917</v>
      </c>
      <c r="J6742" s="245" t="s">
        <v>106</v>
      </c>
      <c r="K6742" s="246" t="s">
        <v>4768</v>
      </c>
      <c r="L6742" s="245" t="s">
        <v>568</v>
      </c>
    </row>
    <row r="6743" spans="1:12" x14ac:dyDescent="0.25">
      <c r="A6743" s="245" t="s">
        <v>66</v>
      </c>
      <c r="B6743" s="245" t="s">
        <v>65</v>
      </c>
      <c r="C6743" s="245" t="s">
        <v>866</v>
      </c>
      <c r="D6743" s="245" t="s">
        <v>865</v>
      </c>
      <c r="E6743" s="246" t="s">
        <v>44</v>
      </c>
      <c r="F6743" s="245" t="s">
        <v>44</v>
      </c>
      <c r="G6743" s="245" t="s">
        <v>9961</v>
      </c>
      <c r="H6743" s="245" t="s">
        <v>9962</v>
      </c>
      <c r="I6743" s="245" t="s">
        <v>9917</v>
      </c>
      <c r="J6743" s="245" t="s">
        <v>106</v>
      </c>
      <c r="K6743" s="246" t="s">
        <v>8826</v>
      </c>
      <c r="L6743" s="245" t="s">
        <v>568</v>
      </c>
    </row>
    <row r="6744" spans="1:12" x14ac:dyDescent="0.25">
      <c r="A6744" s="245" t="s">
        <v>66</v>
      </c>
      <c r="B6744" s="245" t="s">
        <v>65</v>
      </c>
      <c r="C6744" s="245" t="s">
        <v>866</v>
      </c>
      <c r="D6744" s="245" t="s">
        <v>865</v>
      </c>
      <c r="E6744" s="246" t="s">
        <v>44</v>
      </c>
      <c r="F6744" s="245" t="s">
        <v>44</v>
      </c>
      <c r="G6744" s="245" t="s">
        <v>9963</v>
      </c>
      <c r="H6744" s="245" t="s">
        <v>9964</v>
      </c>
      <c r="I6744" s="245" t="s">
        <v>9917</v>
      </c>
      <c r="J6744" s="245" t="s">
        <v>106</v>
      </c>
      <c r="K6744" s="246" t="s">
        <v>22319</v>
      </c>
      <c r="L6744" s="245" t="s">
        <v>568</v>
      </c>
    </row>
    <row r="6745" spans="1:12" x14ac:dyDescent="0.25">
      <c r="A6745" s="245" t="s">
        <v>66</v>
      </c>
      <c r="B6745" s="245" t="s">
        <v>65</v>
      </c>
      <c r="C6745" s="245" t="s">
        <v>866</v>
      </c>
      <c r="D6745" s="245" t="s">
        <v>865</v>
      </c>
      <c r="E6745" s="246" t="s">
        <v>44</v>
      </c>
      <c r="F6745" s="245" t="s">
        <v>44</v>
      </c>
      <c r="G6745" s="245" t="s">
        <v>9965</v>
      </c>
      <c r="H6745" s="245" t="s">
        <v>9966</v>
      </c>
      <c r="I6745" s="245" t="s">
        <v>9831</v>
      </c>
      <c r="J6745" s="245" t="s">
        <v>106</v>
      </c>
      <c r="K6745" s="246" t="s">
        <v>8980</v>
      </c>
      <c r="L6745" s="245" t="s">
        <v>568</v>
      </c>
    </row>
    <row r="6746" spans="1:12" x14ac:dyDescent="0.25">
      <c r="A6746" s="245" t="s">
        <v>66</v>
      </c>
      <c r="B6746" s="245" t="s">
        <v>65</v>
      </c>
      <c r="C6746" s="245" t="s">
        <v>866</v>
      </c>
      <c r="D6746" s="245" t="s">
        <v>865</v>
      </c>
      <c r="E6746" s="246" t="s">
        <v>44</v>
      </c>
      <c r="F6746" s="245" t="s">
        <v>44</v>
      </c>
      <c r="G6746" s="245" t="s">
        <v>9967</v>
      </c>
      <c r="H6746" s="245" t="s">
        <v>9968</v>
      </c>
      <c r="I6746" s="245" t="s">
        <v>9831</v>
      </c>
      <c r="J6746" s="245" t="s">
        <v>106</v>
      </c>
      <c r="K6746" s="246" t="s">
        <v>5062</v>
      </c>
      <c r="L6746" s="245" t="s">
        <v>568</v>
      </c>
    </row>
    <row r="6747" spans="1:12" x14ac:dyDescent="0.25">
      <c r="A6747" s="245" t="s">
        <v>66</v>
      </c>
      <c r="B6747" s="245" t="s">
        <v>65</v>
      </c>
      <c r="C6747" s="245" t="s">
        <v>866</v>
      </c>
      <c r="D6747" s="245" t="s">
        <v>865</v>
      </c>
      <c r="E6747" s="246" t="s">
        <v>44</v>
      </c>
      <c r="F6747" s="245" t="s">
        <v>44</v>
      </c>
      <c r="G6747" s="245" t="s">
        <v>9970</v>
      </c>
      <c r="H6747" s="245" t="s">
        <v>9971</v>
      </c>
      <c r="I6747" s="245" t="s">
        <v>9831</v>
      </c>
      <c r="J6747" s="245" t="s">
        <v>106</v>
      </c>
      <c r="K6747" s="246" t="s">
        <v>15329</v>
      </c>
      <c r="L6747" s="245" t="s">
        <v>568</v>
      </c>
    </row>
    <row r="6748" spans="1:12" x14ac:dyDescent="0.25">
      <c r="A6748" s="245" t="s">
        <v>66</v>
      </c>
      <c r="B6748" s="245" t="s">
        <v>65</v>
      </c>
      <c r="C6748" s="245" t="s">
        <v>866</v>
      </c>
      <c r="D6748" s="245" t="s">
        <v>865</v>
      </c>
      <c r="E6748" s="246" t="s">
        <v>44</v>
      </c>
      <c r="F6748" s="245" t="s">
        <v>44</v>
      </c>
      <c r="G6748" s="245" t="s">
        <v>9972</v>
      </c>
      <c r="H6748" s="245" t="s">
        <v>9973</v>
      </c>
      <c r="I6748" s="245" t="s">
        <v>9831</v>
      </c>
      <c r="J6748" s="245" t="s">
        <v>106</v>
      </c>
      <c r="K6748" s="246" t="s">
        <v>6815</v>
      </c>
      <c r="L6748" s="245" t="s">
        <v>568</v>
      </c>
    </row>
    <row r="6749" spans="1:12" x14ac:dyDescent="0.25">
      <c r="A6749" s="245" t="s">
        <v>66</v>
      </c>
      <c r="B6749" s="245" t="s">
        <v>65</v>
      </c>
      <c r="C6749" s="245" t="s">
        <v>866</v>
      </c>
      <c r="D6749" s="245" t="s">
        <v>865</v>
      </c>
      <c r="E6749" s="246" t="s">
        <v>44</v>
      </c>
      <c r="F6749" s="245" t="s">
        <v>44</v>
      </c>
      <c r="G6749" s="245" t="s">
        <v>9974</v>
      </c>
      <c r="H6749" s="245" t="s">
        <v>9975</v>
      </c>
      <c r="I6749" s="245" t="s">
        <v>9883</v>
      </c>
      <c r="J6749" s="245" t="s">
        <v>106</v>
      </c>
      <c r="K6749" s="246" t="s">
        <v>22320</v>
      </c>
      <c r="L6749" s="245" t="s">
        <v>568</v>
      </c>
    </row>
    <row r="6750" spans="1:12" x14ac:dyDescent="0.25">
      <c r="A6750" s="245" t="s">
        <v>66</v>
      </c>
      <c r="B6750" s="245" t="s">
        <v>65</v>
      </c>
      <c r="C6750" s="245" t="s">
        <v>866</v>
      </c>
      <c r="D6750" s="245" t="s">
        <v>865</v>
      </c>
      <c r="E6750" s="246" t="s">
        <v>44</v>
      </c>
      <c r="F6750" s="245" t="s">
        <v>44</v>
      </c>
      <c r="G6750" s="245" t="s">
        <v>9977</v>
      </c>
      <c r="H6750" s="245" t="s">
        <v>9978</v>
      </c>
      <c r="I6750" s="245" t="s">
        <v>11</v>
      </c>
      <c r="J6750" s="245" t="s">
        <v>106</v>
      </c>
      <c r="K6750" s="246" t="s">
        <v>117</v>
      </c>
      <c r="L6750" s="245" t="s">
        <v>568</v>
      </c>
    </row>
    <row r="6751" spans="1:12" x14ac:dyDescent="0.25">
      <c r="A6751" s="245" t="s">
        <v>66</v>
      </c>
      <c r="B6751" s="245" t="s">
        <v>65</v>
      </c>
      <c r="C6751" s="245" t="s">
        <v>866</v>
      </c>
      <c r="D6751" s="245" t="s">
        <v>865</v>
      </c>
      <c r="E6751" s="246" t="s">
        <v>44</v>
      </c>
      <c r="F6751" s="245" t="s">
        <v>44</v>
      </c>
      <c r="G6751" s="245" t="s">
        <v>9979</v>
      </c>
      <c r="H6751" s="245" t="s">
        <v>9980</v>
      </c>
      <c r="I6751" s="245" t="s">
        <v>9858</v>
      </c>
      <c r="J6751" s="245" t="s">
        <v>106</v>
      </c>
      <c r="K6751" s="246" t="s">
        <v>21419</v>
      </c>
      <c r="L6751" s="245" t="s">
        <v>568</v>
      </c>
    </row>
    <row r="6752" spans="1:12" x14ac:dyDescent="0.25">
      <c r="A6752" s="245" t="s">
        <v>66</v>
      </c>
      <c r="B6752" s="245" t="s">
        <v>65</v>
      </c>
      <c r="C6752" s="245" t="s">
        <v>866</v>
      </c>
      <c r="D6752" s="245" t="s">
        <v>865</v>
      </c>
      <c r="E6752" s="246" t="s">
        <v>44</v>
      </c>
      <c r="F6752" s="245" t="s">
        <v>44</v>
      </c>
      <c r="G6752" s="245" t="s">
        <v>9981</v>
      </c>
      <c r="H6752" s="245" t="s">
        <v>9982</v>
      </c>
      <c r="I6752" s="245" t="s">
        <v>24</v>
      </c>
      <c r="J6752" s="245" t="s">
        <v>106</v>
      </c>
      <c r="K6752" s="246" t="s">
        <v>8276</v>
      </c>
      <c r="L6752" s="245" t="s">
        <v>568</v>
      </c>
    </row>
    <row r="6753" spans="1:12" x14ac:dyDescent="0.25">
      <c r="A6753" s="245" t="s">
        <v>66</v>
      </c>
      <c r="B6753" s="245" t="s">
        <v>65</v>
      </c>
      <c r="C6753" s="245" t="s">
        <v>866</v>
      </c>
      <c r="D6753" s="245" t="s">
        <v>865</v>
      </c>
      <c r="E6753" s="246" t="s">
        <v>44</v>
      </c>
      <c r="F6753" s="245" t="s">
        <v>44</v>
      </c>
      <c r="G6753" s="245" t="s">
        <v>9983</v>
      </c>
      <c r="H6753" s="245" t="s">
        <v>9984</v>
      </c>
      <c r="I6753" s="245" t="s">
        <v>9858</v>
      </c>
      <c r="J6753" s="245" t="s">
        <v>106</v>
      </c>
      <c r="K6753" s="246" t="s">
        <v>21419</v>
      </c>
      <c r="L6753" s="245" t="s">
        <v>568</v>
      </c>
    </row>
    <row r="6754" spans="1:12" x14ac:dyDescent="0.25">
      <c r="A6754" s="245" t="s">
        <v>66</v>
      </c>
      <c r="B6754" s="245" t="s">
        <v>65</v>
      </c>
      <c r="C6754" s="245" t="s">
        <v>866</v>
      </c>
      <c r="D6754" s="245" t="s">
        <v>865</v>
      </c>
      <c r="E6754" s="246" t="s">
        <v>44</v>
      </c>
      <c r="F6754" s="245" t="s">
        <v>44</v>
      </c>
      <c r="G6754" s="245" t="s">
        <v>9985</v>
      </c>
      <c r="H6754" s="245" t="s">
        <v>9986</v>
      </c>
      <c r="I6754" s="245" t="s">
        <v>24</v>
      </c>
      <c r="J6754" s="245" t="s">
        <v>106</v>
      </c>
      <c r="K6754" s="246" t="s">
        <v>8276</v>
      </c>
      <c r="L6754" s="245" t="s">
        <v>568</v>
      </c>
    </row>
    <row r="6755" spans="1:12" x14ac:dyDescent="0.25">
      <c r="A6755" s="245" t="s">
        <v>66</v>
      </c>
      <c r="B6755" s="245" t="s">
        <v>65</v>
      </c>
      <c r="C6755" s="245" t="s">
        <v>866</v>
      </c>
      <c r="D6755" s="245" t="s">
        <v>865</v>
      </c>
      <c r="E6755" s="246" t="s">
        <v>44</v>
      </c>
      <c r="F6755" s="245" t="s">
        <v>44</v>
      </c>
      <c r="G6755" s="245" t="s">
        <v>9987</v>
      </c>
      <c r="H6755" s="245" t="s">
        <v>9988</v>
      </c>
      <c r="I6755" s="245" t="s">
        <v>9858</v>
      </c>
      <c r="J6755" s="245" t="s">
        <v>106</v>
      </c>
      <c r="K6755" s="246" t="s">
        <v>15125</v>
      </c>
      <c r="L6755" s="245" t="s">
        <v>568</v>
      </c>
    </row>
    <row r="6756" spans="1:12" x14ac:dyDescent="0.25">
      <c r="A6756" s="245" t="s">
        <v>66</v>
      </c>
      <c r="B6756" s="245" t="s">
        <v>65</v>
      </c>
      <c r="C6756" s="245" t="s">
        <v>866</v>
      </c>
      <c r="D6756" s="245" t="s">
        <v>865</v>
      </c>
      <c r="E6756" s="246" t="s">
        <v>44</v>
      </c>
      <c r="F6756" s="245" t="s">
        <v>44</v>
      </c>
      <c r="G6756" s="245" t="s">
        <v>9989</v>
      </c>
      <c r="H6756" s="245" t="s">
        <v>9990</v>
      </c>
      <c r="I6756" s="245" t="s">
        <v>9883</v>
      </c>
      <c r="J6756" s="245" t="s">
        <v>106</v>
      </c>
      <c r="K6756" s="246" t="s">
        <v>12650</v>
      </c>
      <c r="L6756" s="245" t="s">
        <v>568</v>
      </c>
    </row>
    <row r="6757" spans="1:12" x14ac:dyDescent="0.25">
      <c r="A6757" s="245" t="s">
        <v>66</v>
      </c>
      <c r="B6757" s="245" t="s">
        <v>65</v>
      </c>
      <c r="C6757" s="245" t="s">
        <v>866</v>
      </c>
      <c r="D6757" s="245" t="s">
        <v>865</v>
      </c>
      <c r="E6757" s="246" t="s">
        <v>44</v>
      </c>
      <c r="F6757" s="245" t="s">
        <v>44</v>
      </c>
      <c r="G6757" s="245" t="s">
        <v>9991</v>
      </c>
      <c r="H6757" s="245" t="s">
        <v>9992</v>
      </c>
      <c r="I6757" s="245" t="s">
        <v>11</v>
      </c>
      <c r="J6757" s="245" t="s">
        <v>106</v>
      </c>
      <c r="K6757" s="246" t="s">
        <v>8227</v>
      </c>
      <c r="L6757" s="245" t="s">
        <v>568</v>
      </c>
    </row>
    <row r="6758" spans="1:12" x14ac:dyDescent="0.25">
      <c r="A6758" s="245" t="s">
        <v>66</v>
      </c>
      <c r="B6758" s="245" t="s">
        <v>65</v>
      </c>
      <c r="C6758" s="245" t="s">
        <v>866</v>
      </c>
      <c r="D6758" s="245" t="s">
        <v>865</v>
      </c>
      <c r="E6758" s="246" t="s">
        <v>44</v>
      </c>
      <c r="F6758" s="245" t="s">
        <v>44</v>
      </c>
      <c r="G6758" s="245" t="s">
        <v>9993</v>
      </c>
      <c r="H6758" s="245" t="s">
        <v>9994</v>
      </c>
      <c r="I6758" s="245" t="s">
        <v>9831</v>
      </c>
      <c r="J6758" s="245" t="s">
        <v>106</v>
      </c>
      <c r="K6758" s="246" t="s">
        <v>15430</v>
      </c>
      <c r="L6758" s="245" t="s">
        <v>568</v>
      </c>
    </row>
    <row r="6759" spans="1:12" x14ac:dyDescent="0.25">
      <c r="A6759" s="245" t="s">
        <v>66</v>
      </c>
      <c r="B6759" s="245" t="s">
        <v>65</v>
      </c>
      <c r="C6759" s="245" t="s">
        <v>866</v>
      </c>
      <c r="D6759" s="245" t="s">
        <v>865</v>
      </c>
      <c r="E6759" s="246" t="s">
        <v>44</v>
      </c>
      <c r="F6759" s="245" t="s">
        <v>44</v>
      </c>
      <c r="G6759" s="245" t="s">
        <v>9995</v>
      </c>
      <c r="H6759" s="245" t="s">
        <v>9996</v>
      </c>
      <c r="I6759" s="245" t="s">
        <v>9883</v>
      </c>
      <c r="J6759" s="245" t="s">
        <v>106</v>
      </c>
      <c r="K6759" s="246" t="s">
        <v>22321</v>
      </c>
      <c r="L6759" s="245" t="s">
        <v>568</v>
      </c>
    </row>
    <row r="6760" spans="1:12" x14ac:dyDescent="0.25">
      <c r="A6760" s="245" t="s">
        <v>66</v>
      </c>
      <c r="B6760" s="245" t="s">
        <v>65</v>
      </c>
      <c r="C6760" s="245" t="s">
        <v>866</v>
      </c>
      <c r="D6760" s="245" t="s">
        <v>865</v>
      </c>
      <c r="E6760" s="246" t="s">
        <v>44</v>
      </c>
      <c r="F6760" s="245" t="s">
        <v>44</v>
      </c>
      <c r="G6760" s="245" t="s">
        <v>9998</v>
      </c>
      <c r="H6760" s="245" t="s">
        <v>9999</v>
      </c>
      <c r="I6760" s="245" t="s">
        <v>9883</v>
      </c>
      <c r="J6760" s="245" t="s">
        <v>106</v>
      </c>
      <c r="K6760" s="246" t="s">
        <v>8207</v>
      </c>
      <c r="L6760" s="245" t="s">
        <v>568</v>
      </c>
    </row>
    <row r="6761" spans="1:12" x14ac:dyDescent="0.25">
      <c r="A6761" s="245" t="s">
        <v>66</v>
      </c>
      <c r="B6761" s="245" t="s">
        <v>65</v>
      </c>
      <c r="C6761" s="245" t="s">
        <v>866</v>
      </c>
      <c r="D6761" s="245" t="s">
        <v>865</v>
      </c>
      <c r="E6761" s="246" t="s">
        <v>44</v>
      </c>
      <c r="F6761" s="245" t="s">
        <v>44</v>
      </c>
      <c r="G6761" s="245" t="s">
        <v>10000</v>
      </c>
      <c r="H6761" s="245" t="s">
        <v>10001</v>
      </c>
      <c r="I6761" s="245" t="s">
        <v>9883</v>
      </c>
      <c r="J6761" s="245" t="s">
        <v>106</v>
      </c>
      <c r="K6761" s="246" t="s">
        <v>9099</v>
      </c>
      <c r="L6761" s="245" t="s">
        <v>568</v>
      </c>
    </row>
    <row r="6762" spans="1:12" x14ac:dyDescent="0.25">
      <c r="A6762" s="245" t="s">
        <v>66</v>
      </c>
      <c r="B6762" s="245" t="s">
        <v>65</v>
      </c>
      <c r="C6762" s="245" t="s">
        <v>866</v>
      </c>
      <c r="D6762" s="245" t="s">
        <v>865</v>
      </c>
      <c r="E6762" s="246" t="s">
        <v>44</v>
      </c>
      <c r="F6762" s="245" t="s">
        <v>44</v>
      </c>
      <c r="G6762" s="245" t="s">
        <v>10002</v>
      </c>
      <c r="H6762" s="245" t="s">
        <v>10003</v>
      </c>
      <c r="I6762" s="245" t="s">
        <v>9883</v>
      </c>
      <c r="J6762" s="245" t="s">
        <v>569</v>
      </c>
      <c r="K6762" s="246" t="s">
        <v>12450</v>
      </c>
      <c r="L6762" s="245" t="s">
        <v>568</v>
      </c>
    </row>
    <row r="6763" spans="1:12" x14ac:dyDescent="0.25">
      <c r="A6763" s="245" t="s">
        <v>66</v>
      </c>
      <c r="B6763" s="245" t="s">
        <v>65</v>
      </c>
      <c r="C6763" s="245" t="s">
        <v>866</v>
      </c>
      <c r="D6763" s="245" t="s">
        <v>865</v>
      </c>
      <c r="E6763" s="246" t="s">
        <v>44</v>
      </c>
      <c r="F6763" s="245" t="s">
        <v>44</v>
      </c>
      <c r="G6763" s="245" t="s">
        <v>10004</v>
      </c>
      <c r="H6763" s="245" t="s">
        <v>10005</v>
      </c>
      <c r="I6763" s="245" t="s">
        <v>9858</v>
      </c>
      <c r="J6763" s="245" t="s">
        <v>106</v>
      </c>
      <c r="K6763" s="246" t="s">
        <v>22322</v>
      </c>
      <c r="L6763" s="245" t="s">
        <v>568</v>
      </c>
    </row>
    <row r="6764" spans="1:12" x14ac:dyDescent="0.25">
      <c r="A6764" s="245" t="s">
        <v>66</v>
      </c>
      <c r="B6764" s="245" t="s">
        <v>65</v>
      </c>
      <c r="C6764" s="245" t="s">
        <v>866</v>
      </c>
      <c r="D6764" s="245" t="s">
        <v>865</v>
      </c>
      <c r="E6764" s="246" t="s">
        <v>44</v>
      </c>
      <c r="F6764" s="245" t="s">
        <v>44</v>
      </c>
      <c r="G6764" s="245" t="s">
        <v>10006</v>
      </c>
      <c r="H6764" s="245" t="s">
        <v>10007</v>
      </c>
      <c r="I6764" s="245" t="s">
        <v>24</v>
      </c>
      <c r="J6764" s="245" t="s">
        <v>106</v>
      </c>
      <c r="K6764" s="246" t="s">
        <v>6399</v>
      </c>
      <c r="L6764" s="245" t="s">
        <v>568</v>
      </c>
    </row>
    <row r="6765" spans="1:12" x14ac:dyDescent="0.25">
      <c r="A6765" s="245" t="s">
        <v>66</v>
      </c>
      <c r="B6765" s="245" t="s">
        <v>65</v>
      </c>
      <c r="C6765" s="245" t="s">
        <v>866</v>
      </c>
      <c r="D6765" s="245" t="s">
        <v>865</v>
      </c>
      <c r="E6765" s="246" t="s">
        <v>44</v>
      </c>
      <c r="F6765" s="245" t="s">
        <v>44</v>
      </c>
      <c r="G6765" s="245" t="s">
        <v>10008</v>
      </c>
      <c r="H6765" s="245" t="s">
        <v>10009</v>
      </c>
      <c r="I6765" s="245" t="s">
        <v>9858</v>
      </c>
      <c r="J6765" s="245" t="s">
        <v>106</v>
      </c>
      <c r="K6765" s="246" t="s">
        <v>22323</v>
      </c>
      <c r="L6765" s="245" t="s">
        <v>568</v>
      </c>
    </row>
    <row r="6766" spans="1:12" x14ac:dyDescent="0.25">
      <c r="A6766" s="245" t="s">
        <v>66</v>
      </c>
      <c r="B6766" s="245" t="s">
        <v>65</v>
      </c>
      <c r="C6766" s="245" t="s">
        <v>866</v>
      </c>
      <c r="D6766" s="245" t="s">
        <v>865</v>
      </c>
      <c r="E6766" s="246" t="s">
        <v>44</v>
      </c>
      <c r="F6766" s="245" t="s">
        <v>44</v>
      </c>
      <c r="G6766" s="245" t="s">
        <v>10010</v>
      </c>
      <c r="H6766" s="245" t="s">
        <v>10011</v>
      </c>
      <c r="I6766" s="245" t="s">
        <v>9858</v>
      </c>
      <c r="J6766" s="245" t="s">
        <v>569</v>
      </c>
      <c r="K6766" s="246" t="s">
        <v>14401</v>
      </c>
      <c r="L6766" s="245" t="s">
        <v>568</v>
      </c>
    </row>
    <row r="6767" spans="1:12" x14ac:dyDescent="0.25">
      <c r="A6767" s="245" t="s">
        <v>66</v>
      </c>
      <c r="B6767" s="245" t="s">
        <v>65</v>
      </c>
      <c r="C6767" s="245" t="s">
        <v>866</v>
      </c>
      <c r="D6767" s="245" t="s">
        <v>865</v>
      </c>
      <c r="E6767" s="246" t="s">
        <v>44</v>
      </c>
      <c r="F6767" s="245" t="s">
        <v>44</v>
      </c>
      <c r="G6767" s="245" t="s">
        <v>10013</v>
      </c>
      <c r="H6767" s="245" t="s">
        <v>10014</v>
      </c>
      <c r="I6767" s="245" t="s">
        <v>9883</v>
      </c>
      <c r="J6767" s="245" t="s">
        <v>106</v>
      </c>
      <c r="K6767" s="246" t="s">
        <v>22324</v>
      </c>
      <c r="L6767" s="245" t="s">
        <v>568</v>
      </c>
    </row>
    <row r="6768" spans="1:12" x14ac:dyDescent="0.25">
      <c r="A6768" s="245" t="s">
        <v>66</v>
      </c>
      <c r="B6768" s="245" t="s">
        <v>65</v>
      </c>
      <c r="C6768" s="245" t="s">
        <v>866</v>
      </c>
      <c r="D6768" s="245" t="s">
        <v>865</v>
      </c>
      <c r="E6768" s="246" t="s">
        <v>44</v>
      </c>
      <c r="F6768" s="245" t="s">
        <v>44</v>
      </c>
      <c r="G6768" s="245" t="s">
        <v>10015</v>
      </c>
      <c r="H6768" s="245" t="s">
        <v>10016</v>
      </c>
      <c r="I6768" s="245" t="s">
        <v>9883</v>
      </c>
      <c r="J6768" s="245" t="s">
        <v>106</v>
      </c>
      <c r="K6768" s="246" t="s">
        <v>22325</v>
      </c>
      <c r="L6768" s="245" t="s">
        <v>568</v>
      </c>
    </row>
    <row r="6769" spans="1:12" x14ac:dyDescent="0.25">
      <c r="A6769" s="245" t="s">
        <v>66</v>
      </c>
      <c r="B6769" s="245" t="s">
        <v>65</v>
      </c>
      <c r="C6769" s="245" t="s">
        <v>866</v>
      </c>
      <c r="D6769" s="245" t="s">
        <v>865</v>
      </c>
      <c r="E6769" s="246" t="s">
        <v>44</v>
      </c>
      <c r="F6769" s="245" t="s">
        <v>44</v>
      </c>
      <c r="G6769" s="245" t="s">
        <v>10017</v>
      </c>
      <c r="H6769" s="245" t="s">
        <v>10018</v>
      </c>
      <c r="I6769" s="245" t="s">
        <v>9883</v>
      </c>
      <c r="J6769" s="245" t="s">
        <v>569</v>
      </c>
      <c r="K6769" s="246" t="s">
        <v>18008</v>
      </c>
      <c r="L6769" s="245" t="s">
        <v>568</v>
      </c>
    </row>
    <row r="6770" spans="1:12" x14ac:dyDescent="0.25">
      <c r="A6770" s="245" t="s">
        <v>66</v>
      </c>
      <c r="B6770" s="245" t="s">
        <v>65</v>
      </c>
      <c r="C6770" s="245" t="s">
        <v>866</v>
      </c>
      <c r="D6770" s="245" t="s">
        <v>865</v>
      </c>
      <c r="E6770" s="246" t="s">
        <v>44</v>
      </c>
      <c r="F6770" s="245" t="s">
        <v>44</v>
      </c>
      <c r="G6770" s="245" t="s">
        <v>10019</v>
      </c>
      <c r="H6770" s="245" t="s">
        <v>10020</v>
      </c>
      <c r="I6770" s="245" t="s">
        <v>9917</v>
      </c>
      <c r="J6770" s="245" t="s">
        <v>106</v>
      </c>
      <c r="K6770" s="246" t="s">
        <v>12365</v>
      </c>
      <c r="L6770" s="245" t="s">
        <v>568</v>
      </c>
    </row>
    <row r="6771" spans="1:12" x14ac:dyDescent="0.25">
      <c r="A6771" s="245" t="s">
        <v>66</v>
      </c>
      <c r="B6771" s="245" t="s">
        <v>65</v>
      </c>
      <c r="C6771" s="245" t="s">
        <v>866</v>
      </c>
      <c r="D6771" s="245" t="s">
        <v>865</v>
      </c>
      <c r="E6771" s="246" t="s">
        <v>44</v>
      </c>
      <c r="F6771" s="245" t="s">
        <v>44</v>
      </c>
      <c r="G6771" s="245" t="s">
        <v>10021</v>
      </c>
      <c r="H6771" s="245" t="s">
        <v>10022</v>
      </c>
      <c r="I6771" s="245" t="s">
        <v>9917</v>
      </c>
      <c r="J6771" s="245" t="s">
        <v>106</v>
      </c>
      <c r="K6771" s="246" t="s">
        <v>8237</v>
      </c>
      <c r="L6771" s="245" t="s">
        <v>568</v>
      </c>
    </row>
    <row r="6772" spans="1:12" x14ac:dyDescent="0.25">
      <c r="A6772" s="245" t="s">
        <v>66</v>
      </c>
      <c r="B6772" s="245" t="s">
        <v>65</v>
      </c>
      <c r="C6772" s="245" t="s">
        <v>866</v>
      </c>
      <c r="D6772" s="245" t="s">
        <v>865</v>
      </c>
      <c r="E6772" s="246" t="s">
        <v>44</v>
      </c>
      <c r="F6772" s="245" t="s">
        <v>44</v>
      </c>
      <c r="G6772" s="245" t="s">
        <v>10023</v>
      </c>
      <c r="H6772" s="245" t="s">
        <v>10024</v>
      </c>
      <c r="I6772" s="245" t="s">
        <v>9917</v>
      </c>
      <c r="J6772" s="245" t="s">
        <v>106</v>
      </c>
      <c r="K6772" s="246" t="s">
        <v>12617</v>
      </c>
      <c r="L6772" s="245" t="s">
        <v>568</v>
      </c>
    </row>
    <row r="6773" spans="1:12" x14ac:dyDescent="0.25">
      <c r="A6773" s="245" t="s">
        <v>66</v>
      </c>
      <c r="B6773" s="245" t="s">
        <v>65</v>
      </c>
      <c r="C6773" s="245" t="s">
        <v>863</v>
      </c>
      <c r="D6773" s="245" t="s">
        <v>862</v>
      </c>
      <c r="E6773" s="246" t="s">
        <v>44</v>
      </c>
      <c r="F6773" s="245" t="s">
        <v>44</v>
      </c>
      <c r="G6773" s="245" t="s">
        <v>8313</v>
      </c>
      <c r="H6773" s="245" t="s">
        <v>8312</v>
      </c>
      <c r="I6773" s="245" t="s">
        <v>11</v>
      </c>
      <c r="J6773" s="245" t="s">
        <v>106</v>
      </c>
      <c r="K6773" s="246" t="s">
        <v>870</v>
      </c>
      <c r="L6773" s="245" t="s">
        <v>568</v>
      </c>
    </row>
    <row r="6774" spans="1:12" x14ac:dyDescent="0.25">
      <c r="A6774" s="245" t="s">
        <v>66</v>
      </c>
      <c r="B6774" s="245" t="s">
        <v>65</v>
      </c>
      <c r="C6774" s="245" t="s">
        <v>863</v>
      </c>
      <c r="D6774" s="245" t="s">
        <v>862</v>
      </c>
      <c r="E6774" s="246" t="s">
        <v>44</v>
      </c>
      <c r="F6774" s="245" t="s">
        <v>44</v>
      </c>
      <c r="G6774" s="245" t="s">
        <v>8311</v>
      </c>
      <c r="H6774" s="245" t="s">
        <v>8310</v>
      </c>
      <c r="I6774" s="245" t="s">
        <v>11</v>
      </c>
      <c r="J6774" s="245" t="s">
        <v>106</v>
      </c>
      <c r="K6774" s="246" t="s">
        <v>14360</v>
      </c>
      <c r="L6774" s="245" t="s">
        <v>568</v>
      </c>
    </row>
    <row r="6775" spans="1:12" x14ac:dyDescent="0.25">
      <c r="A6775" s="245" t="s">
        <v>66</v>
      </c>
      <c r="B6775" s="245" t="s">
        <v>65</v>
      </c>
      <c r="C6775" s="245" t="s">
        <v>863</v>
      </c>
      <c r="D6775" s="245" t="s">
        <v>862</v>
      </c>
      <c r="E6775" s="246" t="s">
        <v>44</v>
      </c>
      <c r="F6775" s="245" t="s">
        <v>44</v>
      </c>
      <c r="G6775" s="245" t="s">
        <v>22326</v>
      </c>
      <c r="H6775" s="245" t="s">
        <v>22327</v>
      </c>
      <c r="I6775" s="245" t="s">
        <v>11</v>
      </c>
      <c r="J6775" s="245" t="s">
        <v>59</v>
      </c>
      <c r="K6775" s="246" t="s">
        <v>9441</v>
      </c>
      <c r="L6775" s="245" t="s">
        <v>568</v>
      </c>
    </row>
    <row r="6776" spans="1:12" x14ac:dyDescent="0.25">
      <c r="A6776" s="245" t="s">
        <v>66</v>
      </c>
      <c r="B6776" s="245" t="s">
        <v>65</v>
      </c>
      <c r="C6776" s="245" t="s">
        <v>863</v>
      </c>
      <c r="D6776" s="245" t="s">
        <v>862</v>
      </c>
      <c r="E6776" s="246" t="s">
        <v>44</v>
      </c>
      <c r="F6776" s="245" t="s">
        <v>44</v>
      </c>
      <c r="G6776" s="245" t="s">
        <v>8309</v>
      </c>
      <c r="H6776" s="245" t="s">
        <v>8308</v>
      </c>
      <c r="I6776" s="245" t="s">
        <v>11</v>
      </c>
      <c r="J6776" s="245" t="s">
        <v>59</v>
      </c>
      <c r="K6776" s="246" t="s">
        <v>18664</v>
      </c>
      <c r="L6776" s="245" t="s">
        <v>568</v>
      </c>
    </row>
    <row r="6777" spans="1:12" x14ac:dyDescent="0.25">
      <c r="A6777" s="245" t="s">
        <v>66</v>
      </c>
      <c r="B6777" s="245" t="s">
        <v>65</v>
      </c>
      <c r="C6777" s="245" t="s">
        <v>863</v>
      </c>
      <c r="D6777" s="245" t="s">
        <v>862</v>
      </c>
      <c r="E6777" s="246" t="s">
        <v>44</v>
      </c>
      <c r="F6777" s="245" t="s">
        <v>44</v>
      </c>
      <c r="G6777" s="245" t="s">
        <v>8306</v>
      </c>
      <c r="H6777" s="245" t="s">
        <v>8305</v>
      </c>
      <c r="I6777" s="245" t="s">
        <v>11</v>
      </c>
      <c r="J6777" s="245" t="s">
        <v>106</v>
      </c>
      <c r="K6777" s="246" t="s">
        <v>698</v>
      </c>
      <c r="L6777" s="245" t="s">
        <v>568</v>
      </c>
    </row>
    <row r="6778" spans="1:12" x14ac:dyDescent="0.25">
      <c r="A6778" s="245" t="s">
        <v>66</v>
      </c>
      <c r="B6778" s="245" t="s">
        <v>65</v>
      </c>
      <c r="C6778" s="245" t="s">
        <v>863</v>
      </c>
      <c r="D6778" s="245" t="s">
        <v>862</v>
      </c>
      <c r="E6778" s="246" t="s">
        <v>44</v>
      </c>
      <c r="F6778" s="245" t="s">
        <v>44</v>
      </c>
      <c r="G6778" s="245" t="s">
        <v>22328</v>
      </c>
      <c r="H6778" s="245" t="s">
        <v>22329</v>
      </c>
      <c r="I6778" s="245" t="s">
        <v>11</v>
      </c>
      <c r="J6778" s="245" t="s">
        <v>59</v>
      </c>
      <c r="K6778" s="246" t="s">
        <v>18533</v>
      </c>
      <c r="L6778" s="245" t="s">
        <v>568</v>
      </c>
    </row>
    <row r="6779" spans="1:12" x14ac:dyDescent="0.25">
      <c r="A6779" s="245" t="s">
        <v>66</v>
      </c>
      <c r="B6779" s="245" t="s">
        <v>65</v>
      </c>
      <c r="C6779" s="245" t="s">
        <v>863</v>
      </c>
      <c r="D6779" s="245" t="s">
        <v>862</v>
      </c>
      <c r="E6779" s="246" t="s">
        <v>44</v>
      </c>
      <c r="F6779" s="245" t="s">
        <v>44</v>
      </c>
      <c r="G6779" s="245" t="s">
        <v>8304</v>
      </c>
      <c r="H6779" s="245" t="s">
        <v>8303</v>
      </c>
      <c r="I6779" s="245" t="s">
        <v>11</v>
      </c>
      <c r="J6779" s="245" t="s">
        <v>59</v>
      </c>
      <c r="K6779" s="246" t="s">
        <v>1473</v>
      </c>
      <c r="L6779" s="245" t="s">
        <v>568</v>
      </c>
    </row>
    <row r="6780" spans="1:12" x14ac:dyDescent="0.25">
      <c r="A6780" s="245" t="s">
        <v>66</v>
      </c>
      <c r="B6780" s="245" t="s">
        <v>65</v>
      </c>
      <c r="C6780" s="245" t="s">
        <v>863</v>
      </c>
      <c r="D6780" s="245" t="s">
        <v>862</v>
      </c>
      <c r="E6780" s="246" t="s">
        <v>44</v>
      </c>
      <c r="F6780" s="245" t="s">
        <v>44</v>
      </c>
      <c r="G6780" s="245" t="s">
        <v>8301</v>
      </c>
      <c r="H6780" s="245" t="s">
        <v>8300</v>
      </c>
      <c r="I6780" s="245" t="s">
        <v>11</v>
      </c>
      <c r="J6780" s="245" t="s">
        <v>106</v>
      </c>
      <c r="K6780" s="246" t="s">
        <v>2105</v>
      </c>
      <c r="L6780" s="245" t="s">
        <v>568</v>
      </c>
    </row>
    <row r="6781" spans="1:12" x14ac:dyDescent="0.25">
      <c r="A6781" s="245" t="s">
        <v>66</v>
      </c>
      <c r="B6781" s="245" t="s">
        <v>65</v>
      </c>
      <c r="C6781" s="245" t="s">
        <v>863</v>
      </c>
      <c r="D6781" s="245" t="s">
        <v>862</v>
      </c>
      <c r="E6781" s="246" t="s">
        <v>44</v>
      </c>
      <c r="F6781" s="245" t="s">
        <v>44</v>
      </c>
      <c r="G6781" s="245" t="s">
        <v>22330</v>
      </c>
      <c r="H6781" s="245" t="s">
        <v>22331</v>
      </c>
      <c r="I6781" s="245" t="s">
        <v>11</v>
      </c>
      <c r="J6781" s="245" t="s">
        <v>59</v>
      </c>
      <c r="K6781" s="246" t="s">
        <v>22332</v>
      </c>
      <c r="L6781" s="245" t="s">
        <v>568</v>
      </c>
    </row>
    <row r="6782" spans="1:12" x14ac:dyDescent="0.25">
      <c r="A6782" s="245" t="s">
        <v>66</v>
      </c>
      <c r="B6782" s="245" t="s">
        <v>65</v>
      </c>
      <c r="C6782" s="245" t="s">
        <v>863</v>
      </c>
      <c r="D6782" s="245" t="s">
        <v>862</v>
      </c>
      <c r="E6782" s="246" t="s">
        <v>44</v>
      </c>
      <c r="F6782" s="245" t="s">
        <v>44</v>
      </c>
      <c r="G6782" s="245" t="s">
        <v>8298</v>
      </c>
      <c r="H6782" s="245" t="s">
        <v>8297</v>
      </c>
      <c r="I6782" s="245" t="s">
        <v>11</v>
      </c>
      <c r="J6782" s="245" t="s">
        <v>106</v>
      </c>
      <c r="K6782" s="246" t="s">
        <v>22333</v>
      </c>
      <c r="L6782" s="245" t="s">
        <v>568</v>
      </c>
    </row>
    <row r="6783" spans="1:12" x14ac:dyDescent="0.25">
      <c r="A6783" s="245" t="s">
        <v>66</v>
      </c>
      <c r="B6783" s="245" t="s">
        <v>65</v>
      </c>
      <c r="C6783" s="245" t="s">
        <v>863</v>
      </c>
      <c r="D6783" s="245" t="s">
        <v>862</v>
      </c>
      <c r="E6783" s="246" t="s">
        <v>44</v>
      </c>
      <c r="F6783" s="245" t="s">
        <v>44</v>
      </c>
      <c r="G6783" s="245" t="s">
        <v>8296</v>
      </c>
      <c r="H6783" s="245" t="s">
        <v>8295</v>
      </c>
      <c r="I6783" s="245" t="s">
        <v>11</v>
      </c>
      <c r="J6783" s="245" t="s">
        <v>106</v>
      </c>
      <c r="K6783" s="246" t="s">
        <v>8760</v>
      </c>
      <c r="L6783" s="245" t="s">
        <v>568</v>
      </c>
    </row>
    <row r="6784" spans="1:12" x14ac:dyDescent="0.25">
      <c r="A6784" s="245" t="s">
        <v>66</v>
      </c>
      <c r="B6784" s="245" t="s">
        <v>65</v>
      </c>
      <c r="C6784" s="245" t="s">
        <v>863</v>
      </c>
      <c r="D6784" s="245" t="s">
        <v>862</v>
      </c>
      <c r="E6784" s="246" t="s">
        <v>44</v>
      </c>
      <c r="F6784" s="245" t="s">
        <v>44</v>
      </c>
      <c r="G6784" s="245" t="s">
        <v>22334</v>
      </c>
      <c r="H6784" s="245" t="s">
        <v>22335</v>
      </c>
      <c r="I6784" s="245" t="s">
        <v>11</v>
      </c>
      <c r="J6784" s="245" t="s">
        <v>59</v>
      </c>
      <c r="K6784" s="246" t="s">
        <v>22317</v>
      </c>
      <c r="L6784" s="245" t="s">
        <v>568</v>
      </c>
    </row>
    <row r="6785" spans="1:12" x14ac:dyDescent="0.25">
      <c r="A6785" s="245" t="s">
        <v>66</v>
      </c>
      <c r="B6785" s="245" t="s">
        <v>65</v>
      </c>
      <c r="C6785" s="245" t="s">
        <v>863</v>
      </c>
      <c r="D6785" s="245" t="s">
        <v>862</v>
      </c>
      <c r="E6785" s="246" t="s">
        <v>44</v>
      </c>
      <c r="F6785" s="245" t="s">
        <v>44</v>
      </c>
      <c r="G6785" s="245" t="s">
        <v>8293</v>
      </c>
      <c r="H6785" s="245" t="s">
        <v>8292</v>
      </c>
      <c r="I6785" s="245" t="s">
        <v>11</v>
      </c>
      <c r="J6785" s="245" t="s">
        <v>59</v>
      </c>
      <c r="K6785" s="246" t="s">
        <v>22336</v>
      </c>
      <c r="L6785" s="245" t="s">
        <v>568</v>
      </c>
    </row>
    <row r="6786" spans="1:12" x14ac:dyDescent="0.25">
      <c r="A6786" s="245" t="s">
        <v>66</v>
      </c>
      <c r="B6786" s="245" t="s">
        <v>65</v>
      </c>
      <c r="C6786" s="245" t="s">
        <v>863</v>
      </c>
      <c r="D6786" s="245" t="s">
        <v>862</v>
      </c>
      <c r="E6786" s="246" t="s">
        <v>44</v>
      </c>
      <c r="F6786" s="245" t="s">
        <v>44</v>
      </c>
      <c r="G6786" s="245" t="s">
        <v>22337</v>
      </c>
      <c r="H6786" s="245" t="s">
        <v>22338</v>
      </c>
      <c r="I6786" s="245" t="s">
        <v>24</v>
      </c>
      <c r="J6786" s="245" t="s">
        <v>59</v>
      </c>
      <c r="K6786" s="246" t="s">
        <v>22339</v>
      </c>
      <c r="L6786" s="245" t="s">
        <v>568</v>
      </c>
    </row>
    <row r="6787" spans="1:12" x14ac:dyDescent="0.25">
      <c r="A6787" s="245" t="s">
        <v>66</v>
      </c>
      <c r="B6787" s="245" t="s">
        <v>65</v>
      </c>
      <c r="C6787" s="245" t="s">
        <v>863</v>
      </c>
      <c r="D6787" s="245" t="s">
        <v>862</v>
      </c>
      <c r="E6787" s="246" t="s">
        <v>44</v>
      </c>
      <c r="F6787" s="245" t="s">
        <v>44</v>
      </c>
      <c r="G6787" s="245" t="s">
        <v>22340</v>
      </c>
      <c r="H6787" s="245" t="s">
        <v>22341</v>
      </c>
      <c r="I6787" s="245" t="s">
        <v>24</v>
      </c>
      <c r="J6787" s="245" t="s">
        <v>59</v>
      </c>
      <c r="K6787" s="246" t="s">
        <v>15023</v>
      </c>
      <c r="L6787" s="245" t="s">
        <v>568</v>
      </c>
    </row>
    <row r="6788" spans="1:12" x14ac:dyDescent="0.25">
      <c r="A6788" s="245" t="s">
        <v>66</v>
      </c>
      <c r="B6788" s="245" t="s">
        <v>65</v>
      </c>
      <c r="C6788" s="245" t="s">
        <v>863</v>
      </c>
      <c r="D6788" s="245" t="s">
        <v>862</v>
      </c>
      <c r="E6788" s="246" t="s">
        <v>44</v>
      </c>
      <c r="F6788" s="245" t="s">
        <v>44</v>
      </c>
      <c r="G6788" s="245" t="s">
        <v>22342</v>
      </c>
      <c r="H6788" s="245" t="s">
        <v>22343</v>
      </c>
      <c r="I6788" s="245" t="s">
        <v>24</v>
      </c>
      <c r="J6788" s="245" t="s">
        <v>59</v>
      </c>
      <c r="K6788" s="246" t="s">
        <v>1037</v>
      </c>
      <c r="L6788" s="245" t="s">
        <v>568</v>
      </c>
    </row>
    <row r="6789" spans="1:12" x14ac:dyDescent="0.25">
      <c r="A6789" s="245" t="s">
        <v>66</v>
      </c>
      <c r="B6789" s="245" t="s">
        <v>65</v>
      </c>
      <c r="C6789" s="245" t="s">
        <v>863</v>
      </c>
      <c r="D6789" s="245" t="s">
        <v>862</v>
      </c>
      <c r="E6789" s="246" t="s">
        <v>44</v>
      </c>
      <c r="F6789" s="245" t="s">
        <v>44</v>
      </c>
      <c r="G6789" s="245" t="s">
        <v>22344</v>
      </c>
      <c r="H6789" s="245" t="s">
        <v>22345</v>
      </c>
      <c r="I6789" s="245" t="s">
        <v>24</v>
      </c>
      <c r="J6789" s="245" t="s">
        <v>59</v>
      </c>
      <c r="K6789" s="246" t="s">
        <v>1037</v>
      </c>
      <c r="L6789" s="245" t="s">
        <v>568</v>
      </c>
    </row>
    <row r="6790" spans="1:12" x14ac:dyDescent="0.25">
      <c r="A6790" s="245" t="s">
        <v>66</v>
      </c>
      <c r="B6790" s="245" t="s">
        <v>65</v>
      </c>
      <c r="C6790" s="245" t="s">
        <v>863</v>
      </c>
      <c r="D6790" s="245" t="s">
        <v>862</v>
      </c>
      <c r="E6790" s="246" t="s">
        <v>44</v>
      </c>
      <c r="F6790" s="245" t="s">
        <v>44</v>
      </c>
      <c r="G6790" s="245" t="s">
        <v>22346</v>
      </c>
      <c r="H6790" s="245" t="s">
        <v>22347</v>
      </c>
      <c r="I6790" s="245" t="s">
        <v>11</v>
      </c>
      <c r="J6790" s="245" t="s">
        <v>59</v>
      </c>
      <c r="K6790" s="246" t="s">
        <v>21235</v>
      </c>
      <c r="L6790" s="245" t="s">
        <v>568</v>
      </c>
    </row>
    <row r="6791" spans="1:12" x14ac:dyDescent="0.25">
      <c r="A6791" s="245" t="s">
        <v>66</v>
      </c>
      <c r="B6791" s="245" t="s">
        <v>65</v>
      </c>
      <c r="C6791" s="245" t="s">
        <v>863</v>
      </c>
      <c r="D6791" s="245" t="s">
        <v>862</v>
      </c>
      <c r="E6791" s="246" t="s">
        <v>44</v>
      </c>
      <c r="F6791" s="245" t="s">
        <v>44</v>
      </c>
      <c r="G6791" s="245" t="s">
        <v>22348</v>
      </c>
      <c r="H6791" s="245" t="s">
        <v>22349</v>
      </c>
      <c r="I6791" s="245" t="s">
        <v>11</v>
      </c>
      <c r="J6791" s="245" t="s">
        <v>59</v>
      </c>
      <c r="K6791" s="246" t="s">
        <v>15429</v>
      </c>
      <c r="L6791" s="245" t="s">
        <v>568</v>
      </c>
    </row>
    <row r="6792" spans="1:12" x14ac:dyDescent="0.25">
      <c r="A6792" s="245" t="s">
        <v>66</v>
      </c>
      <c r="B6792" s="245" t="s">
        <v>65</v>
      </c>
      <c r="C6792" s="245" t="s">
        <v>863</v>
      </c>
      <c r="D6792" s="245" t="s">
        <v>862</v>
      </c>
      <c r="E6792" s="246" t="s">
        <v>44</v>
      </c>
      <c r="F6792" s="245" t="s">
        <v>44</v>
      </c>
      <c r="G6792" s="245" t="s">
        <v>22350</v>
      </c>
      <c r="H6792" s="245" t="s">
        <v>22351</v>
      </c>
      <c r="I6792" s="245" t="s">
        <v>11</v>
      </c>
      <c r="J6792" s="245" t="s">
        <v>59</v>
      </c>
      <c r="K6792" s="246" t="s">
        <v>9523</v>
      </c>
      <c r="L6792" s="245" t="s">
        <v>568</v>
      </c>
    </row>
    <row r="6793" spans="1:12" x14ac:dyDescent="0.25">
      <c r="A6793" s="245" t="s">
        <v>66</v>
      </c>
      <c r="B6793" s="245" t="s">
        <v>65</v>
      </c>
      <c r="C6793" s="245" t="s">
        <v>863</v>
      </c>
      <c r="D6793" s="245" t="s">
        <v>862</v>
      </c>
      <c r="E6793" s="246" t="s">
        <v>44</v>
      </c>
      <c r="F6793" s="245" t="s">
        <v>44</v>
      </c>
      <c r="G6793" s="245" t="s">
        <v>8289</v>
      </c>
      <c r="H6793" s="245" t="s">
        <v>8288</v>
      </c>
      <c r="I6793" s="245" t="s">
        <v>11</v>
      </c>
      <c r="J6793" s="245" t="s">
        <v>106</v>
      </c>
      <c r="K6793" s="246" t="s">
        <v>8758</v>
      </c>
      <c r="L6793" s="245" t="s">
        <v>568</v>
      </c>
    </row>
    <row r="6794" spans="1:12" x14ac:dyDescent="0.25">
      <c r="A6794" s="245" t="s">
        <v>66</v>
      </c>
      <c r="B6794" s="245" t="s">
        <v>65</v>
      </c>
      <c r="C6794" s="245" t="s">
        <v>863</v>
      </c>
      <c r="D6794" s="245" t="s">
        <v>862</v>
      </c>
      <c r="E6794" s="246" t="s">
        <v>44</v>
      </c>
      <c r="F6794" s="245" t="s">
        <v>44</v>
      </c>
      <c r="G6794" s="245" t="s">
        <v>22352</v>
      </c>
      <c r="H6794" s="245" t="s">
        <v>22353</v>
      </c>
      <c r="I6794" s="245" t="s">
        <v>11</v>
      </c>
      <c r="J6794" s="245" t="s">
        <v>59</v>
      </c>
      <c r="K6794" s="246" t="s">
        <v>16288</v>
      </c>
      <c r="L6794" s="245" t="s">
        <v>568</v>
      </c>
    </row>
    <row r="6795" spans="1:12" x14ac:dyDescent="0.25">
      <c r="A6795" s="245" t="s">
        <v>66</v>
      </c>
      <c r="B6795" s="245" t="s">
        <v>65</v>
      </c>
      <c r="C6795" s="245" t="s">
        <v>863</v>
      </c>
      <c r="D6795" s="245" t="s">
        <v>862</v>
      </c>
      <c r="E6795" s="246" t="s">
        <v>44</v>
      </c>
      <c r="F6795" s="245" t="s">
        <v>44</v>
      </c>
      <c r="G6795" s="245" t="s">
        <v>22354</v>
      </c>
      <c r="H6795" s="245" t="s">
        <v>22355</v>
      </c>
      <c r="I6795" s="245" t="s">
        <v>11</v>
      </c>
      <c r="J6795" s="245" t="s">
        <v>59</v>
      </c>
      <c r="K6795" s="246" t="s">
        <v>16341</v>
      </c>
      <c r="L6795" s="245" t="s">
        <v>568</v>
      </c>
    </row>
    <row r="6796" spans="1:12" x14ac:dyDescent="0.25">
      <c r="A6796" s="245" t="s">
        <v>66</v>
      </c>
      <c r="B6796" s="245" t="s">
        <v>65</v>
      </c>
      <c r="C6796" s="245" t="s">
        <v>863</v>
      </c>
      <c r="D6796" s="245" t="s">
        <v>862</v>
      </c>
      <c r="E6796" s="246" t="s">
        <v>44</v>
      </c>
      <c r="F6796" s="245" t="s">
        <v>44</v>
      </c>
      <c r="G6796" s="245" t="s">
        <v>22356</v>
      </c>
      <c r="H6796" s="245" t="s">
        <v>22357</v>
      </c>
      <c r="I6796" s="245" t="s">
        <v>11</v>
      </c>
      <c r="J6796" s="245" t="s">
        <v>59</v>
      </c>
      <c r="K6796" s="246" t="s">
        <v>6428</v>
      </c>
      <c r="L6796" s="245" t="s">
        <v>568</v>
      </c>
    </row>
    <row r="6797" spans="1:12" x14ac:dyDescent="0.25">
      <c r="A6797" s="245" t="s">
        <v>66</v>
      </c>
      <c r="B6797" s="245" t="s">
        <v>65</v>
      </c>
      <c r="C6797" s="245" t="s">
        <v>863</v>
      </c>
      <c r="D6797" s="245" t="s">
        <v>862</v>
      </c>
      <c r="E6797" s="246" t="s">
        <v>44</v>
      </c>
      <c r="F6797" s="245" t="s">
        <v>44</v>
      </c>
      <c r="G6797" s="245" t="s">
        <v>8287</v>
      </c>
      <c r="H6797" s="245" t="s">
        <v>8286</v>
      </c>
      <c r="I6797" s="245" t="s">
        <v>11</v>
      </c>
      <c r="J6797" s="245" t="s">
        <v>106</v>
      </c>
      <c r="K6797" s="246" t="s">
        <v>10506</v>
      </c>
      <c r="L6797" s="245" t="s">
        <v>568</v>
      </c>
    </row>
    <row r="6798" spans="1:12" x14ac:dyDescent="0.25">
      <c r="A6798" s="245" t="s">
        <v>66</v>
      </c>
      <c r="B6798" s="245" t="s">
        <v>65</v>
      </c>
      <c r="C6798" s="245" t="s">
        <v>64</v>
      </c>
      <c r="D6798" s="245" t="s">
        <v>63</v>
      </c>
      <c r="E6798" s="246" t="s">
        <v>44</v>
      </c>
      <c r="F6798" s="245" t="s">
        <v>44</v>
      </c>
      <c r="G6798" s="245" t="s">
        <v>861</v>
      </c>
      <c r="H6798" s="245" t="s">
        <v>860</v>
      </c>
      <c r="I6798" s="245" t="s">
        <v>14</v>
      </c>
      <c r="J6798" s="245" t="s">
        <v>59</v>
      </c>
      <c r="K6798" s="246" t="s">
        <v>22358</v>
      </c>
      <c r="L6798" s="245" t="s">
        <v>568</v>
      </c>
    </row>
    <row r="6799" spans="1:12" x14ac:dyDescent="0.25">
      <c r="A6799" s="245" t="s">
        <v>66</v>
      </c>
      <c r="B6799" s="245" t="s">
        <v>65</v>
      </c>
      <c r="C6799" s="245" t="s">
        <v>64</v>
      </c>
      <c r="D6799" s="245" t="s">
        <v>63</v>
      </c>
      <c r="E6799" s="246" t="s">
        <v>44</v>
      </c>
      <c r="F6799" s="245" t="s">
        <v>44</v>
      </c>
      <c r="G6799" s="245" t="s">
        <v>859</v>
      </c>
      <c r="H6799" s="245" t="s">
        <v>858</v>
      </c>
      <c r="I6799" s="245" t="s">
        <v>14</v>
      </c>
      <c r="J6799" s="245" t="s">
        <v>59</v>
      </c>
      <c r="K6799" s="246" t="s">
        <v>14617</v>
      </c>
      <c r="L6799" s="245" t="s">
        <v>568</v>
      </c>
    </row>
    <row r="6800" spans="1:12" x14ac:dyDescent="0.25">
      <c r="A6800" s="245" t="s">
        <v>66</v>
      </c>
      <c r="B6800" s="245" t="s">
        <v>65</v>
      </c>
      <c r="C6800" s="245" t="s">
        <v>64</v>
      </c>
      <c r="D6800" s="245" t="s">
        <v>63</v>
      </c>
      <c r="E6800" s="246" t="s">
        <v>44</v>
      </c>
      <c r="F6800" s="245" t="s">
        <v>44</v>
      </c>
      <c r="G6800" s="245" t="s">
        <v>857</v>
      </c>
      <c r="H6800" s="245" t="s">
        <v>856</v>
      </c>
      <c r="I6800" s="245" t="s">
        <v>14</v>
      </c>
      <c r="J6800" s="245" t="s">
        <v>59</v>
      </c>
      <c r="K6800" s="246" t="s">
        <v>16239</v>
      </c>
      <c r="L6800" s="245" t="s">
        <v>568</v>
      </c>
    </row>
    <row r="6801" spans="1:12" x14ac:dyDescent="0.25">
      <c r="A6801" s="245" t="s">
        <v>66</v>
      </c>
      <c r="B6801" s="245" t="s">
        <v>65</v>
      </c>
      <c r="C6801" s="245" t="s">
        <v>64</v>
      </c>
      <c r="D6801" s="245" t="s">
        <v>63</v>
      </c>
      <c r="E6801" s="246" t="s">
        <v>44</v>
      </c>
      <c r="F6801" s="245" t="s">
        <v>44</v>
      </c>
      <c r="G6801" s="245" t="s">
        <v>855</v>
      </c>
      <c r="H6801" s="245" t="s">
        <v>854</v>
      </c>
      <c r="I6801" s="245" t="s">
        <v>14</v>
      </c>
      <c r="J6801" s="245" t="s">
        <v>59</v>
      </c>
      <c r="K6801" s="246" t="s">
        <v>22359</v>
      </c>
      <c r="L6801" s="245" t="s">
        <v>568</v>
      </c>
    </row>
    <row r="6802" spans="1:12" x14ac:dyDescent="0.25">
      <c r="A6802" s="245" t="s">
        <v>66</v>
      </c>
      <c r="B6802" s="245" t="s">
        <v>65</v>
      </c>
      <c r="C6802" s="245" t="s">
        <v>64</v>
      </c>
      <c r="D6802" s="245" t="s">
        <v>63</v>
      </c>
      <c r="E6802" s="246" t="s">
        <v>44</v>
      </c>
      <c r="F6802" s="245" t="s">
        <v>44</v>
      </c>
      <c r="G6802" s="245" t="s">
        <v>853</v>
      </c>
      <c r="H6802" s="245" t="s">
        <v>852</v>
      </c>
      <c r="I6802" s="245" t="s">
        <v>14</v>
      </c>
      <c r="J6802" s="245" t="s">
        <v>59</v>
      </c>
      <c r="K6802" s="246" t="s">
        <v>22360</v>
      </c>
      <c r="L6802" s="245" t="s">
        <v>568</v>
      </c>
    </row>
    <row r="6803" spans="1:12" x14ac:dyDescent="0.25">
      <c r="A6803" s="245" t="s">
        <v>66</v>
      </c>
      <c r="B6803" s="245" t="s">
        <v>65</v>
      </c>
      <c r="C6803" s="245" t="s">
        <v>64</v>
      </c>
      <c r="D6803" s="245" t="s">
        <v>63</v>
      </c>
      <c r="E6803" s="246" t="s">
        <v>44</v>
      </c>
      <c r="F6803" s="245" t="s">
        <v>44</v>
      </c>
      <c r="G6803" s="245" t="s">
        <v>851</v>
      </c>
      <c r="H6803" s="245" t="s">
        <v>850</v>
      </c>
      <c r="I6803" s="245" t="s">
        <v>14</v>
      </c>
      <c r="J6803" s="245" t="s">
        <v>59</v>
      </c>
      <c r="K6803" s="246" t="s">
        <v>12484</v>
      </c>
      <c r="L6803" s="245" t="s">
        <v>568</v>
      </c>
    </row>
    <row r="6804" spans="1:12" x14ac:dyDescent="0.25">
      <c r="A6804" s="245" t="s">
        <v>66</v>
      </c>
      <c r="B6804" s="245" t="s">
        <v>65</v>
      </c>
      <c r="C6804" s="245" t="s">
        <v>64</v>
      </c>
      <c r="D6804" s="245" t="s">
        <v>63</v>
      </c>
      <c r="E6804" s="246" t="s">
        <v>44</v>
      </c>
      <c r="F6804" s="245" t="s">
        <v>44</v>
      </c>
      <c r="G6804" s="245" t="s">
        <v>848</v>
      </c>
      <c r="H6804" s="245" t="s">
        <v>847</v>
      </c>
      <c r="I6804" s="245" t="s">
        <v>14</v>
      </c>
      <c r="J6804" s="245" t="s">
        <v>59</v>
      </c>
      <c r="K6804" s="246" t="s">
        <v>18359</v>
      </c>
      <c r="L6804" s="245" t="s">
        <v>568</v>
      </c>
    </row>
    <row r="6805" spans="1:12" x14ac:dyDescent="0.25">
      <c r="A6805" s="245" t="s">
        <v>66</v>
      </c>
      <c r="B6805" s="245" t="s">
        <v>65</v>
      </c>
      <c r="C6805" s="245" t="s">
        <v>64</v>
      </c>
      <c r="D6805" s="245" t="s">
        <v>63</v>
      </c>
      <c r="E6805" s="246" t="s">
        <v>44</v>
      </c>
      <c r="F6805" s="245" t="s">
        <v>44</v>
      </c>
      <c r="G6805" s="245" t="s">
        <v>846</v>
      </c>
      <c r="H6805" s="245" t="s">
        <v>845</v>
      </c>
      <c r="I6805" s="245" t="s">
        <v>14</v>
      </c>
      <c r="J6805" s="245" t="s">
        <v>59</v>
      </c>
      <c r="K6805" s="246" t="s">
        <v>15507</v>
      </c>
      <c r="L6805" s="245" t="s">
        <v>568</v>
      </c>
    </row>
    <row r="6806" spans="1:12" x14ac:dyDescent="0.25">
      <c r="A6806" s="245" t="s">
        <v>66</v>
      </c>
      <c r="B6806" s="245" t="s">
        <v>65</v>
      </c>
      <c r="C6806" s="245" t="s">
        <v>64</v>
      </c>
      <c r="D6806" s="245" t="s">
        <v>63</v>
      </c>
      <c r="E6806" s="246" t="s">
        <v>44</v>
      </c>
      <c r="F6806" s="245" t="s">
        <v>44</v>
      </c>
      <c r="G6806" s="245" t="s">
        <v>844</v>
      </c>
      <c r="H6806" s="245" t="s">
        <v>843</v>
      </c>
      <c r="I6806" s="245" t="s">
        <v>14</v>
      </c>
      <c r="J6806" s="245" t="s">
        <v>59</v>
      </c>
      <c r="K6806" s="246" t="s">
        <v>19091</v>
      </c>
      <c r="L6806" s="245" t="s">
        <v>568</v>
      </c>
    </row>
    <row r="6807" spans="1:12" x14ac:dyDescent="0.25">
      <c r="A6807" s="245" t="s">
        <v>66</v>
      </c>
      <c r="B6807" s="245" t="s">
        <v>65</v>
      </c>
      <c r="C6807" s="245" t="s">
        <v>64</v>
      </c>
      <c r="D6807" s="245" t="s">
        <v>63</v>
      </c>
      <c r="E6807" s="246" t="s">
        <v>44</v>
      </c>
      <c r="F6807" s="245" t="s">
        <v>44</v>
      </c>
      <c r="G6807" s="245" t="s">
        <v>842</v>
      </c>
      <c r="H6807" s="245" t="s">
        <v>841</v>
      </c>
      <c r="I6807" s="245" t="s">
        <v>14</v>
      </c>
      <c r="J6807" s="245" t="s">
        <v>59</v>
      </c>
      <c r="K6807" s="246" t="s">
        <v>15595</v>
      </c>
      <c r="L6807" s="245" t="s">
        <v>568</v>
      </c>
    </row>
    <row r="6808" spans="1:12" x14ac:dyDescent="0.25">
      <c r="A6808" s="245" t="s">
        <v>66</v>
      </c>
      <c r="B6808" s="245" t="s">
        <v>65</v>
      </c>
      <c r="C6808" s="245" t="s">
        <v>64</v>
      </c>
      <c r="D6808" s="245" t="s">
        <v>63</v>
      </c>
      <c r="E6808" s="246" t="s">
        <v>44</v>
      </c>
      <c r="F6808" s="245" t="s">
        <v>44</v>
      </c>
      <c r="G6808" s="245" t="s">
        <v>840</v>
      </c>
      <c r="H6808" s="245" t="s">
        <v>839</v>
      </c>
      <c r="I6808" s="245" t="s">
        <v>14</v>
      </c>
      <c r="J6808" s="245" t="s">
        <v>59</v>
      </c>
      <c r="K6808" s="246" t="s">
        <v>9551</v>
      </c>
      <c r="L6808" s="245" t="s">
        <v>568</v>
      </c>
    </row>
    <row r="6809" spans="1:12" x14ac:dyDescent="0.25">
      <c r="A6809" s="245" t="s">
        <v>66</v>
      </c>
      <c r="B6809" s="245" t="s">
        <v>65</v>
      </c>
      <c r="C6809" s="245" t="s">
        <v>64</v>
      </c>
      <c r="D6809" s="245" t="s">
        <v>63</v>
      </c>
      <c r="E6809" s="246" t="s">
        <v>44</v>
      </c>
      <c r="F6809" s="245" t="s">
        <v>44</v>
      </c>
      <c r="G6809" s="245" t="s">
        <v>838</v>
      </c>
      <c r="H6809" s="245" t="s">
        <v>837</v>
      </c>
      <c r="I6809" s="245" t="s">
        <v>14</v>
      </c>
      <c r="J6809" s="245" t="s">
        <v>59</v>
      </c>
      <c r="K6809" s="246" t="s">
        <v>22361</v>
      </c>
      <c r="L6809" s="245" t="s">
        <v>568</v>
      </c>
    </row>
    <row r="6810" spans="1:12" x14ac:dyDescent="0.25">
      <c r="A6810" s="245" t="s">
        <v>66</v>
      </c>
      <c r="B6810" s="245" t="s">
        <v>65</v>
      </c>
      <c r="C6810" s="245" t="s">
        <v>64</v>
      </c>
      <c r="D6810" s="245" t="s">
        <v>63</v>
      </c>
      <c r="E6810" s="246" t="s">
        <v>44</v>
      </c>
      <c r="F6810" s="245" t="s">
        <v>44</v>
      </c>
      <c r="G6810" s="245" t="s">
        <v>836</v>
      </c>
      <c r="H6810" s="245" t="s">
        <v>835</v>
      </c>
      <c r="I6810" s="245" t="s">
        <v>14</v>
      </c>
      <c r="J6810" s="245" t="s">
        <v>59</v>
      </c>
      <c r="K6810" s="246" t="s">
        <v>22362</v>
      </c>
      <c r="L6810" s="245" t="s">
        <v>568</v>
      </c>
    </row>
    <row r="6811" spans="1:12" x14ac:dyDescent="0.25">
      <c r="A6811" s="245" t="s">
        <v>66</v>
      </c>
      <c r="B6811" s="245" t="s">
        <v>65</v>
      </c>
      <c r="C6811" s="245" t="s">
        <v>64</v>
      </c>
      <c r="D6811" s="245" t="s">
        <v>63</v>
      </c>
      <c r="E6811" s="246" t="s">
        <v>44</v>
      </c>
      <c r="F6811" s="245" t="s">
        <v>44</v>
      </c>
      <c r="G6811" s="245" t="s">
        <v>834</v>
      </c>
      <c r="H6811" s="245" t="s">
        <v>833</v>
      </c>
      <c r="I6811" s="245" t="s">
        <v>11</v>
      </c>
      <c r="J6811" s="245" t="s">
        <v>59</v>
      </c>
      <c r="K6811" s="246" t="s">
        <v>16486</v>
      </c>
      <c r="L6811" s="245" t="s">
        <v>568</v>
      </c>
    </row>
    <row r="6812" spans="1:12" x14ac:dyDescent="0.25">
      <c r="A6812" s="245" t="s">
        <v>66</v>
      </c>
      <c r="B6812" s="245" t="s">
        <v>65</v>
      </c>
      <c r="C6812" s="245" t="s">
        <v>64</v>
      </c>
      <c r="D6812" s="245" t="s">
        <v>63</v>
      </c>
      <c r="E6812" s="246" t="s">
        <v>44</v>
      </c>
      <c r="F6812" s="245" t="s">
        <v>44</v>
      </c>
      <c r="G6812" s="245" t="s">
        <v>831</v>
      </c>
      <c r="H6812" s="245" t="s">
        <v>830</v>
      </c>
      <c r="I6812" s="245" t="s">
        <v>11</v>
      </c>
      <c r="J6812" s="245" t="s">
        <v>59</v>
      </c>
      <c r="K6812" s="246" t="s">
        <v>5388</v>
      </c>
      <c r="L6812" s="245" t="s">
        <v>568</v>
      </c>
    </row>
    <row r="6813" spans="1:12" x14ac:dyDescent="0.25">
      <c r="A6813" s="245" t="s">
        <v>66</v>
      </c>
      <c r="B6813" s="245" t="s">
        <v>65</v>
      </c>
      <c r="C6813" s="245" t="s">
        <v>64</v>
      </c>
      <c r="D6813" s="245" t="s">
        <v>63</v>
      </c>
      <c r="E6813" s="246" t="s">
        <v>44</v>
      </c>
      <c r="F6813" s="245" t="s">
        <v>44</v>
      </c>
      <c r="G6813" s="245" t="s">
        <v>829</v>
      </c>
      <c r="H6813" s="245" t="s">
        <v>828</v>
      </c>
      <c r="I6813" s="245" t="s">
        <v>11</v>
      </c>
      <c r="J6813" s="245" t="s">
        <v>59</v>
      </c>
      <c r="K6813" s="246" t="s">
        <v>22363</v>
      </c>
      <c r="L6813" s="245" t="s">
        <v>568</v>
      </c>
    </row>
    <row r="6814" spans="1:12" x14ac:dyDescent="0.25">
      <c r="A6814" s="245" t="s">
        <v>66</v>
      </c>
      <c r="B6814" s="245" t="s">
        <v>65</v>
      </c>
      <c r="C6814" s="245" t="s">
        <v>64</v>
      </c>
      <c r="D6814" s="245" t="s">
        <v>63</v>
      </c>
      <c r="E6814" s="246" t="s">
        <v>44</v>
      </c>
      <c r="F6814" s="245" t="s">
        <v>44</v>
      </c>
      <c r="G6814" s="245" t="s">
        <v>827</v>
      </c>
      <c r="H6814" s="245" t="s">
        <v>826</v>
      </c>
      <c r="I6814" s="245" t="s">
        <v>11</v>
      </c>
      <c r="J6814" s="245" t="s">
        <v>569</v>
      </c>
      <c r="K6814" s="246" t="s">
        <v>719</v>
      </c>
      <c r="L6814" s="245" t="s">
        <v>568</v>
      </c>
    </row>
    <row r="6815" spans="1:12" x14ac:dyDescent="0.25">
      <c r="A6815" s="245" t="s">
        <v>66</v>
      </c>
      <c r="B6815" s="245" t="s">
        <v>65</v>
      </c>
      <c r="C6815" s="245" t="s">
        <v>64</v>
      </c>
      <c r="D6815" s="245" t="s">
        <v>63</v>
      </c>
      <c r="E6815" s="246" t="s">
        <v>44</v>
      </c>
      <c r="F6815" s="245" t="s">
        <v>44</v>
      </c>
      <c r="G6815" s="245" t="s">
        <v>825</v>
      </c>
      <c r="H6815" s="245" t="s">
        <v>824</v>
      </c>
      <c r="I6815" s="245" t="s">
        <v>11</v>
      </c>
      <c r="J6815" s="245" t="s">
        <v>569</v>
      </c>
      <c r="K6815" s="246" t="s">
        <v>182</v>
      </c>
      <c r="L6815" s="245" t="s">
        <v>568</v>
      </c>
    </row>
    <row r="6816" spans="1:12" x14ac:dyDescent="0.25">
      <c r="A6816" s="245" t="s">
        <v>66</v>
      </c>
      <c r="B6816" s="245" t="s">
        <v>65</v>
      </c>
      <c r="C6816" s="245" t="s">
        <v>64</v>
      </c>
      <c r="D6816" s="245" t="s">
        <v>63</v>
      </c>
      <c r="E6816" s="246" t="s">
        <v>44</v>
      </c>
      <c r="F6816" s="245" t="s">
        <v>44</v>
      </c>
      <c r="G6816" s="245" t="s">
        <v>823</v>
      </c>
      <c r="H6816" s="245" t="s">
        <v>822</v>
      </c>
      <c r="I6816" s="245" t="s">
        <v>11</v>
      </c>
      <c r="J6816" s="245" t="s">
        <v>569</v>
      </c>
      <c r="K6816" s="246" t="s">
        <v>105</v>
      </c>
      <c r="L6816" s="245" t="s">
        <v>568</v>
      </c>
    </row>
    <row r="6817" spans="1:12" x14ac:dyDescent="0.25">
      <c r="A6817" s="245" t="s">
        <v>66</v>
      </c>
      <c r="B6817" s="245" t="s">
        <v>65</v>
      </c>
      <c r="C6817" s="245" t="s">
        <v>64</v>
      </c>
      <c r="D6817" s="245" t="s">
        <v>63</v>
      </c>
      <c r="E6817" s="246" t="s">
        <v>44</v>
      </c>
      <c r="F6817" s="245" t="s">
        <v>44</v>
      </c>
      <c r="G6817" s="245" t="s">
        <v>14323</v>
      </c>
      <c r="H6817" s="245" t="s">
        <v>14324</v>
      </c>
      <c r="I6817" s="245" t="s">
        <v>24</v>
      </c>
      <c r="J6817" s="245" t="s">
        <v>59</v>
      </c>
      <c r="K6817" s="246" t="s">
        <v>9155</v>
      </c>
      <c r="L6817" s="245" t="s">
        <v>568</v>
      </c>
    </row>
    <row r="6818" spans="1:12" x14ac:dyDescent="0.25">
      <c r="A6818" s="245" t="s">
        <v>66</v>
      </c>
      <c r="B6818" s="245" t="s">
        <v>65</v>
      </c>
      <c r="C6818" s="245" t="s">
        <v>64</v>
      </c>
      <c r="D6818" s="245" t="s">
        <v>63</v>
      </c>
      <c r="E6818" s="246" t="s">
        <v>44</v>
      </c>
      <c r="F6818" s="245" t="s">
        <v>44</v>
      </c>
      <c r="G6818" s="245" t="s">
        <v>819</v>
      </c>
      <c r="H6818" s="245" t="s">
        <v>818</v>
      </c>
      <c r="I6818" s="245" t="s">
        <v>11</v>
      </c>
      <c r="J6818" s="245" t="s">
        <v>59</v>
      </c>
      <c r="K6818" s="246" t="s">
        <v>3575</v>
      </c>
      <c r="L6818" s="245" t="s">
        <v>568</v>
      </c>
    </row>
    <row r="6819" spans="1:12" x14ac:dyDescent="0.25">
      <c r="A6819" s="245" t="s">
        <v>66</v>
      </c>
      <c r="B6819" s="245" t="s">
        <v>65</v>
      </c>
      <c r="C6819" s="245" t="s">
        <v>64</v>
      </c>
      <c r="D6819" s="245" t="s">
        <v>63</v>
      </c>
      <c r="E6819" s="246" t="s">
        <v>44</v>
      </c>
      <c r="F6819" s="245" t="s">
        <v>44</v>
      </c>
      <c r="G6819" s="245" t="s">
        <v>816</v>
      </c>
      <c r="H6819" s="245" t="s">
        <v>815</v>
      </c>
      <c r="I6819" s="245" t="s">
        <v>11</v>
      </c>
      <c r="J6819" s="245" t="s">
        <v>59</v>
      </c>
      <c r="K6819" s="246" t="s">
        <v>17628</v>
      </c>
      <c r="L6819" s="245" t="s">
        <v>568</v>
      </c>
    </row>
    <row r="6820" spans="1:12" x14ac:dyDescent="0.25">
      <c r="A6820" s="245" t="s">
        <v>66</v>
      </c>
      <c r="B6820" s="245" t="s">
        <v>65</v>
      </c>
      <c r="C6820" s="245" t="s">
        <v>64</v>
      </c>
      <c r="D6820" s="245" t="s">
        <v>63</v>
      </c>
      <c r="E6820" s="246" t="s">
        <v>44</v>
      </c>
      <c r="F6820" s="245" t="s">
        <v>44</v>
      </c>
      <c r="G6820" s="245" t="s">
        <v>813</v>
      </c>
      <c r="H6820" s="245" t="s">
        <v>812</v>
      </c>
      <c r="I6820" s="245" t="s">
        <v>14</v>
      </c>
      <c r="J6820" s="245" t="s">
        <v>59</v>
      </c>
      <c r="K6820" s="246" t="s">
        <v>7448</v>
      </c>
      <c r="L6820" s="245" t="s">
        <v>568</v>
      </c>
    </row>
    <row r="6821" spans="1:12" x14ac:dyDescent="0.25">
      <c r="A6821" s="245" t="s">
        <v>66</v>
      </c>
      <c r="B6821" s="245" t="s">
        <v>65</v>
      </c>
      <c r="C6821" s="245" t="s">
        <v>64</v>
      </c>
      <c r="D6821" s="245" t="s">
        <v>63</v>
      </c>
      <c r="E6821" s="246" t="s">
        <v>44</v>
      </c>
      <c r="F6821" s="245" t="s">
        <v>44</v>
      </c>
      <c r="G6821" s="245" t="s">
        <v>811</v>
      </c>
      <c r="H6821" s="245" t="s">
        <v>810</v>
      </c>
      <c r="I6821" s="245" t="s">
        <v>12</v>
      </c>
      <c r="J6821" s="245" t="s">
        <v>59</v>
      </c>
      <c r="K6821" s="246" t="s">
        <v>1904</v>
      </c>
      <c r="L6821" s="245" t="s">
        <v>568</v>
      </c>
    </row>
    <row r="6822" spans="1:12" x14ac:dyDescent="0.25">
      <c r="A6822" s="245" t="s">
        <v>66</v>
      </c>
      <c r="B6822" s="245" t="s">
        <v>65</v>
      </c>
      <c r="C6822" s="245" t="s">
        <v>64</v>
      </c>
      <c r="D6822" s="245" t="s">
        <v>63</v>
      </c>
      <c r="E6822" s="246" t="s">
        <v>44</v>
      </c>
      <c r="F6822" s="245" t="s">
        <v>44</v>
      </c>
      <c r="G6822" s="245" t="s">
        <v>809</v>
      </c>
      <c r="H6822" s="245" t="s">
        <v>808</v>
      </c>
      <c r="I6822" s="245" t="s">
        <v>11</v>
      </c>
      <c r="J6822" s="245" t="s">
        <v>59</v>
      </c>
      <c r="K6822" s="246" t="s">
        <v>22364</v>
      </c>
      <c r="L6822" s="245" t="s">
        <v>568</v>
      </c>
    </row>
    <row r="6823" spans="1:12" x14ac:dyDescent="0.25">
      <c r="A6823" s="245" t="s">
        <v>66</v>
      </c>
      <c r="B6823" s="245" t="s">
        <v>65</v>
      </c>
      <c r="C6823" s="245" t="s">
        <v>64</v>
      </c>
      <c r="D6823" s="245" t="s">
        <v>63</v>
      </c>
      <c r="E6823" s="246" t="s">
        <v>44</v>
      </c>
      <c r="F6823" s="245" t="s">
        <v>44</v>
      </c>
      <c r="G6823" s="245" t="s">
        <v>807</v>
      </c>
      <c r="H6823" s="245" t="s">
        <v>806</v>
      </c>
      <c r="I6823" s="245" t="s">
        <v>14</v>
      </c>
      <c r="J6823" s="245" t="s">
        <v>59</v>
      </c>
      <c r="K6823" s="246" t="s">
        <v>22365</v>
      </c>
      <c r="L6823" s="245" t="s">
        <v>568</v>
      </c>
    </row>
    <row r="6824" spans="1:12" x14ac:dyDescent="0.25">
      <c r="A6824" s="245" t="s">
        <v>706</v>
      </c>
      <c r="B6824" s="245" t="s">
        <v>705</v>
      </c>
      <c r="C6824" s="245" t="s">
        <v>711</v>
      </c>
      <c r="D6824" s="245" t="s">
        <v>710</v>
      </c>
      <c r="E6824" s="246" t="s">
        <v>44</v>
      </c>
      <c r="F6824" s="245" t="s">
        <v>44</v>
      </c>
      <c r="G6824" s="245" t="s">
        <v>802</v>
      </c>
      <c r="H6824" s="245" t="s">
        <v>801</v>
      </c>
      <c r="I6824" s="245" t="s">
        <v>12</v>
      </c>
      <c r="J6824" s="245" t="s">
        <v>106</v>
      </c>
      <c r="K6824" s="246" t="s">
        <v>22366</v>
      </c>
      <c r="L6824" s="245" t="s">
        <v>568</v>
      </c>
    </row>
    <row r="6825" spans="1:12" x14ac:dyDescent="0.25">
      <c r="A6825" s="245" t="s">
        <v>706</v>
      </c>
      <c r="B6825" s="245" t="s">
        <v>705</v>
      </c>
      <c r="C6825" s="245" t="s">
        <v>711</v>
      </c>
      <c r="D6825" s="245" t="s">
        <v>710</v>
      </c>
      <c r="E6825" s="246" t="s">
        <v>44</v>
      </c>
      <c r="F6825" s="245" t="s">
        <v>44</v>
      </c>
      <c r="G6825" s="245" t="s">
        <v>800</v>
      </c>
      <c r="H6825" s="245" t="s">
        <v>45</v>
      </c>
      <c r="I6825" s="245" t="s">
        <v>12</v>
      </c>
      <c r="J6825" s="245" t="s">
        <v>106</v>
      </c>
      <c r="K6825" s="246" t="s">
        <v>22367</v>
      </c>
      <c r="L6825" s="245" t="s">
        <v>568</v>
      </c>
    </row>
    <row r="6826" spans="1:12" x14ac:dyDescent="0.25">
      <c r="A6826" s="245" t="s">
        <v>706</v>
      </c>
      <c r="B6826" s="245" t="s">
        <v>705</v>
      </c>
      <c r="C6826" s="245" t="s">
        <v>711</v>
      </c>
      <c r="D6826" s="245" t="s">
        <v>710</v>
      </c>
      <c r="E6826" s="246" t="s">
        <v>44</v>
      </c>
      <c r="F6826" s="245" t="s">
        <v>44</v>
      </c>
      <c r="G6826" s="245" t="s">
        <v>799</v>
      </c>
      <c r="H6826" s="245" t="s">
        <v>798</v>
      </c>
      <c r="I6826" s="245" t="s">
        <v>12</v>
      </c>
      <c r="J6826" s="245" t="s">
        <v>106</v>
      </c>
      <c r="K6826" s="246" t="s">
        <v>21707</v>
      </c>
      <c r="L6826" s="245" t="s">
        <v>568</v>
      </c>
    </row>
    <row r="6827" spans="1:12" x14ac:dyDescent="0.25">
      <c r="A6827" s="245" t="s">
        <v>706</v>
      </c>
      <c r="B6827" s="245" t="s">
        <v>705</v>
      </c>
      <c r="C6827" s="245" t="s">
        <v>711</v>
      </c>
      <c r="D6827" s="245" t="s">
        <v>710</v>
      </c>
      <c r="E6827" s="246" t="s">
        <v>44</v>
      </c>
      <c r="F6827" s="245" t="s">
        <v>44</v>
      </c>
      <c r="G6827" s="245" t="s">
        <v>797</v>
      </c>
      <c r="H6827" s="245" t="s">
        <v>796</v>
      </c>
      <c r="I6827" s="245" t="s">
        <v>12</v>
      </c>
      <c r="J6827" s="245" t="s">
        <v>106</v>
      </c>
      <c r="K6827" s="246" t="s">
        <v>22368</v>
      </c>
      <c r="L6827" s="245" t="s">
        <v>568</v>
      </c>
    </row>
    <row r="6828" spans="1:12" x14ac:dyDescent="0.25">
      <c r="A6828" s="245" t="s">
        <v>706</v>
      </c>
      <c r="B6828" s="245" t="s">
        <v>705</v>
      </c>
      <c r="C6828" s="245" t="s">
        <v>711</v>
      </c>
      <c r="D6828" s="245" t="s">
        <v>710</v>
      </c>
      <c r="E6828" s="246" t="s">
        <v>44</v>
      </c>
      <c r="F6828" s="245" t="s">
        <v>44</v>
      </c>
      <c r="G6828" s="245" t="s">
        <v>795</v>
      </c>
      <c r="H6828" s="245" t="s">
        <v>794</v>
      </c>
      <c r="I6828" s="245" t="s">
        <v>12</v>
      </c>
      <c r="J6828" s="245" t="s">
        <v>59</v>
      </c>
      <c r="K6828" s="246" t="s">
        <v>21777</v>
      </c>
      <c r="L6828" s="245" t="s">
        <v>568</v>
      </c>
    </row>
    <row r="6829" spans="1:12" x14ac:dyDescent="0.25">
      <c r="A6829" s="245" t="s">
        <v>706</v>
      </c>
      <c r="B6829" s="245" t="s">
        <v>705</v>
      </c>
      <c r="C6829" s="245" t="s">
        <v>711</v>
      </c>
      <c r="D6829" s="245" t="s">
        <v>710</v>
      </c>
      <c r="E6829" s="246" t="s">
        <v>44</v>
      </c>
      <c r="F6829" s="245" t="s">
        <v>44</v>
      </c>
      <c r="G6829" s="245" t="s">
        <v>793</v>
      </c>
      <c r="H6829" s="245" t="s">
        <v>792</v>
      </c>
      <c r="I6829" s="245" t="s">
        <v>12</v>
      </c>
      <c r="J6829" s="245" t="s">
        <v>59</v>
      </c>
      <c r="K6829" s="246" t="s">
        <v>22369</v>
      </c>
      <c r="L6829" s="245" t="s">
        <v>568</v>
      </c>
    </row>
    <row r="6830" spans="1:12" x14ac:dyDescent="0.25">
      <c r="A6830" s="245" t="s">
        <v>706</v>
      </c>
      <c r="B6830" s="245" t="s">
        <v>705</v>
      </c>
      <c r="C6830" s="245" t="s">
        <v>711</v>
      </c>
      <c r="D6830" s="245" t="s">
        <v>710</v>
      </c>
      <c r="E6830" s="246" t="s">
        <v>44</v>
      </c>
      <c r="F6830" s="245" t="s">
        <v>44</v>
      </c>
      <c r="G6830" s="245" t="s">
        <v>791</v>
      </c>
      <c r="H6830" s="245" t="s">
        <v>790</v>
      </c>
      <c r="I6830" s="245" t="s">
        <v>12</v>
      </c>
      <c r="J6830" s="245" t="s">
        <v>569</v>
      </c>
      <c r="K6830" s="246" t="s">
        <v>22370</v>
      </c>
      <c r="L6830" s="245" t="s">
        <v>568</v>
      </c>
    </row>
    <row r="6831" spans="1:12" x14ac:dyDescent="0.25">
      <c r="A6831" s="245" t="s">
        <v>706</v>
      </c>
      <c r="B6831" s="245" t="s">
        <v>705</v>
      </c>
      <c r="C6831" s="245" t="s">
        <v>711</v>
      </c>
      <c r="D6831" s="245" t="s">
        <v>710</v>
      </c>
      <c r="E6831" s="246" t="s">
        <v>44</v>
      </c>
      <c r="F6831" s="245" t="s">
        <v>44</v>
      </c>
      <c r="G6831" s="245">
        <v>97628</v>
      </c>
      <c r="H6831" s="245" t="s">
        <v>788</v>
      </c>
      <c r="I6831" s="245" t="s">
        <v>12</v>
      </c>
      <c r="J6831" s="245" t="s">
        <v>106</v>
      </c>
      <c r="K6831" s="246" t="s">
        <v>22371</v>
      </c>
      <c r="L6831" s="245" t="s">
        <v>568</v>
      </c>
    </row>
    <row r="6832" spans="1:12" x14ac:dyDescent="0.25">
      <c r="A6832" s="245" t="s">
        <v>706</v>
      </c>
      <c r="B6832" s="245" t="s">
        <v>705</v>
      </c>
      <c r="C6832" s="245" t="s">
        <v>711</v>
      </c>
      <c r="D6832" s="245" t="s">
        <v>710</v>
      </c>
      <c r="E6832" s="246" t="s">
        <v>44</v>
      </c>
      <c r="F6832" s="245" t="s">
        <v>44</v>
      </c>
      <c r="G6832" s="245" t="s">
        <v>787</v>
      </c>
      <c r="H6832" s="245" t="s">
        <v>786</v>
      </c>
      <c r="I6832" s="245" t="s">
        <v>12</v>
      </c>
      <c r="J6832" s="245" t="s">
        <v>569</v>
      </c>
      <c r="K6832" s="246" t="s">
        <v>22372</v>
      </c>
      <c r="L6832" s="245" t="s">
        <v>568</v>
      </c>
    </row>
    <row r="6833" spans="1:12" x14ac:dyDescent="0.25">
      <c r="A6833" s="245" t="s">
        <v>706</v>
      </c>
      <c r="B6833" s="245" t="s">
        <v>705</v>
      </c>
      <c r="C6833" s="245" t="s">
        <v>711</v>
      </c>
      <c r="D6833" s="245" t="s">
        <v>710</v>
      </c>
      <c r="E6833" s="246" t="s">
        <v>44</v>
      </c>
      <c r="F6833" s="245" t="s">
        <v>44</v>
      </c>
      <c r="G6833" s="245" t="s">
        <v>785</v>
      </c>
      <c r="H6833" s="245" t="s">
        <v>784</v>
      </c>
      <c r="I6833" s="245" t="s">
        <v>11</v>
      </c>
      <c r="J6833" s="245" t="s">
        <v>106</v>
      </c>
      <c r="K6833" s="246" t="s">
        <v>8786</v>
      </c>
      <c r="L6833" s="245" t="s">
        <v>568</v>
      </c>
    </row>
    <row r="6834" spans="1:12" x14ac:dyDescent="0.25">
      <c r="A6834" s="245" t="s">
        <v>706</v>
      </c>
      <c r="B6834" s="245" t="s">
        <v>705</v>
      </c>
      <c r="C6834" s="245" t="s">
        <v>711</v>
      </c>
      <c r="D6834" s="245" t="s">
        <v>710</v>
      </c>
      <c r="E6834" s="246" t="s">
        <v>44</v>
      </c>
      <c r="F6834" s="245" t="s">
        <v>44</v>
      </c>
      <c r="G6834" s="245" t="s">
        <v>783</v>
      </c>
      <c r="H6834" s="245" t="s">
        <v>782</v>
      </c>
      <c r="I6834" s="245" t="s">
        <v>14</v>
      </c>
      <c r="J6834" s="245" t="s">
        <v>59</v>
      </c>
      <c r="K6834" s="246" t="s">
        <v>5971</v>
      </c>
      <c r="L6834" s="245" t="s">
        <v>568</v>
      </c>
    </row>
    <row r="6835" spans="1:12" x14ac:dyDescent="0.25">
      <c r="A6835" s="245" t="s">
        <v>706</v>
      </c>
      <c r="B6835" s="245" t="s">
        <v>705</v>
      </c>
      <c r="C6835" s="245" t="s">
        <v>711</v>
      </c>
      <c r="D6835" s="245" t="s">
        <v>710</v>
      </c>
      <c r="E6835" s="246" t="s">
        <v>44</v>
      </c>
      <c r="F6835" s="245" t="s">
        <v>44</v>
      </c>
      <c r="G6835" s="245" t="s">
        <v>781</v>
      </c>
      <c r="H6835" s="245" t="s">
        <v>780</v>
      </c>
      <c r="I6835" s="245" t="s">
        <v>11</v>
      </c>
      <c r="J6835" s="245" t="s">
        <v>59</v>
      </c>
      <c r="K6835" s="246" t="s">
        <v>1563</v>
      </c>
      <c r="L6835" s="245" t="s">
        <v>568</v>
      </c>
    </row>
    <row r="6836" spans="1:12" x14ac:dyDescent="0.25">
      <c r="A6836" s="245" t="s">
        <v>706</v>
      </c>
      <c r="B6836" s="245" t="s">
        <v>705</v>
      </c>
      <c r="C6836" s="245" t="s">
        <v>711</v>
      </c>
      <c r="D6836" s="245" t="s">
        <v>710</v>
      </c>
      <c r="E6836" s="246" t="s">
        <v>44</v>
      </c>
      <c r="F6836" s="245" t="s">
        <v>44</v>
      </c>
      <c r="G6836" s="245" t="s">
        <v>779</v>
      </c>
      <c r="H6836" s="245" t="s">
        <v>778</v>
      </c>
      <c r="I6836" s="245" t="s">
        <v>11</v>
      </c>
      <c r="J6836" s="245" t="s">
        <v>569</v>
      </c>
      <c r="K6836" s="246" t="s">
        <v>9309</v>
      </c>
      <c r="L6836" s="245" t="s">
        <v>568</v>
      </c>
    </row>
    <row r="6837" spans="1:12" x14ac:dyDescent="0.25">
      <c r="A6837" s="245" t="s">
        <v>706</v>
      </c>
      <c r="B6837" s="245" t="s">
        <v>705</v>
      </c>
      <c r="C6837" s="245" t="s">
        <v>711</v>
      </c>
      <c r="D6837" s="245" t="s">
        <v>710</v>
      </c>
      <c r="E6837" s="246" t="s">
        <v>44</v>
      </c>
      <c r="F6837" s="245" t="s">
        <v>44</v>
      </c>
      <c r="G6837" s="245" t="s">
        <v>777</v>
      </c>
      <c r="H6837" s="245" t="s">
        <v>776</v>
      </c>
      <c r="I6837" s="245" t="s">
        <v>11</v>
      </c>
      <c r="J6837" s="245" t="s">
        <v>59</v>
      </c>
      <c r="K6837" s="246" t="s">
        <v>7023</v>
      </c>
      <c r="L6837" s="245" t="s">
        <v>568</v>
      </c>
    </row>
    <row r="6838" spans="1:12" x14ac:dyDescent="0.25">
      <c r="A6838" s="245" t="s">
        <v>706</v>
      </c>
      <c r="B6838" s="245" t="s">
        <v>705</v>
      </c>
      <c r="C6838" s="245" t="s">
        <v>711</v>
      </c>
      <c r="D6838" s="245" t="s">
        <v>710</v>
      </c>
      <c r="E6838" s="246" t="s">
        <v>44</v>
      </c>
      <c r="F6838" s="245" t="s">
        <v>44</v>
      </c>
      <c r="G6838" s="245" t="s">
        <v>775</v>
      </c>
      <c r="H6838" s="245" t="s">
        <v>774</v>
      </c>
      <c r="I6838" s="245" t="s">
        <v>11</v>
      </c>
      <c r="J6838" s="245" t="s">
        <v>59</v>
      </c>
      <c r="K6838" s="246" t="s">
        <v>10035</v>
      </c>
      <c r="L6838" s="245" t="s">
        <v>568</v>
      </c>
    </row>
    <row r="6839" spans="1:12" x14ac:dyDescent="0.25">
      <c r="A6839" s="245" t="s">
        <v>706</v>
      </c>
      <c r="B6839" s="245" t="s">
        <v>705</v>
      </c>
      <c r="C6839" s="245" t="s">
        <v>711</v>
      </c>
      <c r="D6839" s="245" t="s">
        <v>710</v>
      </c>
      <c r="E6839" s="246" t="s">
        <v>44</v>
      </c>
      <c r="F6839" s="245" t="s">
        <v>44</v>
      </c>
      <c r="G6839" s="245" t="s">
        <v>772</v>
      </c>
      <c r="H6839" s="245" t="s">
        <v>771</v>
      </c>
      <c r="I6839" s="245" t="s">
        <v>11</v>
      </c>
      <c r="J6839" s="245" t="s">
        <v>59</v>
      </c>
      <c r="K6839" s="246" t="s">
        <v>10492</v>
      </c>
      <c r="L6839" s="245" t="s">
        <v>568</v>
      </c>
    </row>
    <row r="6840" spans="1:12" x14ac:dyDescent="0.25">
      <c r="A6840" s="245" t="s">
        <v>706</v>
      </c>
      <c r="B6840" s="245" t="s">
        <v>705</v>
      </c>
      <c r="C6840" s="245" t="s">
        <v>711</v>
      </c>
      <c r="D6840" s="245" t="s">
        <v>710</v>
      </c>
      <c r="E6840" s="246" t="s">
        <v>44</v>
      </c>
      <c r="F6840" s="245" t="s">
        <v>44</v>
      </c>
      <c r="G6840" s="245" t="s">
        <v>770</v>
      </c>
      <c r="H6840" s="245" t="s">
        <v>769</v>
      </c>
      <c r="I6840" s="245" t="s">
        <v>11</v>
      </c>
      <c r="J6840" s="245" t="s">
        <v>59</v>
      </c>
      <c r="K6840" s="246" t="s">
        <v>16087</v>
      </c>
      <c r="L6840" s="245" t="s">
        <v>568</v>
      </c>
    </row>
    <row r="6841" spans="1:12" x14ac:dyDescent="0.25">
      <c r="A6841" s="245" t="s">
        <v>706</v>
      </c>
      <c r="B6841" s="245" t="s">
        <v>705</v>
      </c>
      <c r="C6841" s="245" t="s">
        <v>711</v>
      </c>
      <c r="D6841" s="245" t="s">
        <v>710</v>
      </c>
      <c r="E6841" s="246" t="s">
        <v>44</v>
      </c>
      <c r="F6841" s="245" t="s">
        <v>44</v>
      </c>
      <c r="G6841" s="245" t="s">
        <v>768</v>
      </c>
      <c r="H6841" s="245" t="s">
        <v>767</v>
      </c>
      <c r="I6841" s="245" t="s">
        <v>11</v>
      </c>
      <c r="J6841" s="245" t="s">
        <v>106</v>
      </c>
      <c r="K6841" s="246" t="s">
        <v>2311</v>
      </c>
      <c r="L6841" s="245" t="s">
        <v>568</v>
      </c>
    </row>
    <row r="6842" spans="1:12" x14ac:dyDescent="0.25">
      <c r="A6842" s="245" t="s">
        <v>706</v>
      </c>
      <c r="B6842" s="245" t="s">
        <v>705</v>
      </c>
      <c r="C6842" s="245" t="s">
        <v>711</v>
      </c>
      <c r="D6842" s="245" t="s">
        <v>710</v>
      </c>
      <c r="E6842" s="246" t="s">
        <v>44</v>
      </c>
      <c r="F6842" s="245" t="s">
        <v>44</v>
      </c>
      <c r="G6842" s="245" t="s">
        <v>766</v>
      </c>
      <c r="H6842" s="245" t="s">
        <v>765</v>
      </c>
      <c r="I6842" s="245" t="s">
        <v>11</v>
      </c>
      <c r="J6842" s="245" t="s">
        <v>59</v>
      </c>
      <c r="K6842" s="246" t="s">
        <v>15437</v>
      </c>
      <c r="L6842" s="245" t="s">
        <v>568</v>
      </c>
    </row>
    <row r="6843" spans="1:12" x14ac:dyDescent="0.25">
      <c r="A6843" s="245" t="s">
        <v>706</v>
      </c>
      <c r="B6843" s="245" t="s">
        <v>705</v>
      </c>
      <c r="C6843" s="245" t="s">
        <v>711</v>
      </c>
      <c r="D6843" s="245" t="s">
        <v>710</v>
      </c>
      <c r="E6843" s="246" t="s">
        <v>44</v>
      </c>
      <c r="F6843" s="245" t="s">
        <v>44</v>
      </c>
      <c r="G6843" s="245" t="s">
        <v>763</v>
      </c>
      <c r="H6843" s="245" t="s">
        <v>762</v>
      </c>
      <c r="I6843" s="245" t="s">
        <v>11</v>
      </c>
      <c r="J6843" s="245" t="s">
        <v>59</v>
      </c>
      <c r="K6843" s="246" t="s">
        <v>596</v>
      </c>
      <c r="L6843" s="245" t="s">
        <v>568</v>
      </c>
    </row>
    <row r="6844" spans="1:12" x14ac:dyDescent="0.25">
      <c r="A6844" s="245" t="s">
        <v>706</v>
      </c>
      <c r="B6844" s="245" t="s">
        <v>705</v>
      </c>
      <c r="C6844" s="245" t="s">
        <v>711</v>
      </c>
      <c r="D6844" s="245" t="s">
        <v>710</v>
      </c>
      <c r="E6844" s="246" t="s">
        <v>44</v>
      </c>
      <c r="F6844" s="245" t="s">
        <v>44</v>
      </c>
      <c r="G6844" s="245" t="s">
        <v>761</v>
      </c>
      <c r="H6844" s="245" t="s">
        <v>760</v>
      </c>
      <c r="I6844" s="245" t="s">
        <v>11</v>
      </c>
      <c r="J6844" s="245" t="s">
        <v>59</v>
      </c>
      <c r="K6844" s="246" t="s">
        <v>10200</v>
      </c>
      <c r="L6844" s="245" t="s">
        <v>568</v>
      </c>
    </row>
    <row r="6845" spans="1:12" x14ac:dyDescent="0.25">
      <c r="A6845" s="245" t="s">
        <v>706</v>
      </c>
      <c r="B6845" s="245" t="s">
        <v>705</v>
      </c>
      <c r="C6845" s="245" t="s">
        <v>711</v>
      </c>
      <c r="D6845" s="245" t="s">
        <v>710</v>
      </c>
      <c r="E6845" s="246" t="s">
        <v>44</v>
      </c>
      <c r="F6845" s="245" t="s">
        <v>44</v>
      </c>
      <c r="G6845" s="245" t="s">
        <v>759</v>
      </c>
      <c r="H6845" s="245" t="s">
        <v>758</v>
      </c>
      <c r="I6845" s="245" t="s">
        <v>11</v>
      </c>
      <c r="J6845" s="245" t="s">
        <v>106</v>
      </c>
      <c r="K6845" s="246" t="s">
        <v>22373</v>
      </c>
      <c r="L6845" s="245" t="s">
        <v>568</v>
      </c>
    </row>
    <row r="6846" spans="1:12" x14ac:dyDescent="0.25">
      <c r="A6846" s="245" t="s">
        <v>706</v>
      </c>
      <c r="B6846" s="245" t="s">
        <v>705</v>
      </c>
      <c r="C6846" s="245" t="s">
        <v>711</v>
      </c>
      <c r="D6846" s="245" t="s">
        <v>710</v>
      </c>
      <c r="E6846" s="246" t="s">
        <v>44</v>
      </c>
      <c r="F6846" s="245" t="s">
        <v>44</v>
      </c>
      <c r="G6846" s="245" t="s">
        <v>757</v>
      </c>
      <c r="H6846" s="245" t="s">
        <v>46</v>
      </c>
      <c r="I6846" s="245" t="s">
        <v>11</v>
      </c>
      <c r="J6846" s="245" t="s">
        <v>106</v>
      </c>
      <c r="K6846" s="246" t="s">
        <v>2020</v>
      </c>
      <c r="L6846" s="245" t="s">
        <v>568</v>
      </c>
    </row>
    <row r="6847" spans="1:12" x14ac:dyDescent="0.25">
      <c r="A6847" s="245" t="s">
        <v>706</v>
      </c>
      <c r="B6847" s="245" t="s">
        <v>705</v>
      </c>
      <c r="C6847" s="245" t="s">
        <v>711</v>
      </c>
      <c r="D6847" s="245" t="s">
        <v>710</v>
      </c>
      <c r="E6847" s="246" t="s">
        <v>44</v>
      </c>
      <c r="F6847" s="245" t="s">
        <v>44</v>
      </c>
      <c r="G6847" s="245" t="s">
        <v>755</v>
      </c>
      <c r="H6847" s="245" t="s">
        <v>47</v>
      </c>
      <c r="I6847" s="245" t="s">
        <v>11</v>
      </c>
      <c r="J6847" s="245" t="s">
        <v>59</v>
      </c>
      <c r="K6847" s="246" t="s">
        <v>16222</v>
      </c>
      <c r="L6847" s="245" t="s">
        <v>568</v>
      </c>
    </row>
    <row r="6848" spans="1:12" x14ac:dyDescent="0.25">
      <c r="A6848" s="245" t="s">
        <v>706</v>
      </c>
      <c r="B6848" s="245" t="s">
        <v>705</v>
      </c>
      <c r="C6848" s="245" t="s">
        <v>711</v>
      </c>
      <c r="D6848" s="245" t="s">
        <v>710</v>
      </c>
      <c r="E6848" s="246" t="s">
        <v>44</v>
      </c>
      <c r="F6848" s="245" t="s">
        <v>44</v>
      </c>
      <c r="G6848" s="245" t="s">
        <v>754</v>
      </c>
      <c r="H6848" s="245" t="s">
        <v>753</v>
      </c>
      <c r="I6848" s="245" t="s">
        <v>11</v>
      </c>
      <c r="J6848" s="245" t="s">
        <v>59</v>
      </c>
      <c r="K6848" s="246" t="s">
        <v>6643</v>
      </c>
      <c r="L6848" s="245" t="s">
        <v>568</v>
      </c>
    </row>
    <row r="6849" spans="1:12" x14ac:dyDescent="0.25">
      <c r="A6849" s="245" t="s">
        <v>706</v>
      </c>
      <c r="B6849" s="245" t="s">
        <v>705</v>
      </c>
      <c r="C6849" s="245" t="s">
        <v>711</v>
      </c>
      <c r="D6849" s="245" t="s">
        <v>710</v>
      </c>
      <c r="E6849" s="246" t="s">
        <v>44</v>
      </c>
      <c r="F6849" s="245" t="s">
        <v>44</v>
      </c>
      <c r="G6849" s="245" t="s">
        <v>751</v>
      </c>
      <c r="H6849" s="245" t="s">
        <v>750</v>
      </c>
      <c r="I6849" s="245" t="s">
        <v>11</v>
      </c>
      <c r="J6849" s="245" t="s">
        <v>59</v>
      </c>
      <c r="K6849" s="246" t="s">
        <v>4904</v>
      </c>
      <c r="L6849" s="245" t="s">
        <v>568</v>
      </c>
    </row>
    <row r="6850" spans="1:12" x14ac:dyDescent="0.25">
      <c r="A6850" s="245" t="s">
        <v>706</v>
      </c>
      <c r="B6850" s="245" t="s">
        <v>705</v>
      </c>
      <c r="C6850" s="245" t="s">
        <v>711</v>
      </c>
      <c r="D6850" s="245" t="s">
        <v>710</v>
      </c>
      <c r="E6850" s="246" t="s">
        <v>44</v>
      </c>
      <c r="F6850" s="245" t="s">
        <v>44</v>
      </c>
      <c r="G6850" s="245" t="s">
        <v>749</v>
      </c>
      <c r="H6850" s="245" t="s">
        <v>748</v>
      </c>
      <c r="I6850" s="245" t="s">
        <v>11</v>
      </c>
      <c r="J6850" s="245" t="s">
        <v>569</v>
      </c>
      <c r="K6850" s="246" t="s">
        <v>22374</v>
      </c>
      <c r="L6850" s="245" t="s">
        <v>568</v>
      </c>
    </row>
    <row r="6851" spans="1:12" x14ac:dyDescent="0.25">
      <c r="A6851" s="245" t="s">
        <v>706</v>
      </c>
      <c r="B6851" s="245" t="s">
        <v>705</v>
      </c>
      <c r="C6851" s="245" t="s">
        <v>711</v>
      </c>
      <c r="D6851" s="245" t="s">
        <v>710</v>
      </c>
      <c r="E6851" s="246" t="s">
        <v>44</v>
      </c>
      <c r="F6851" s="245" t="s">
        <v>44</v>
      </c>
      <c r="G6851" s="245" t="s">
        <v>746</v>
      </c>
      <c r="H6851" s="245" t="s">
        <v>745</v>
      </c>
      <c r="I6851" s="245" t="s">
        <v>11</v>
      </c>
      <c r="J6851" s="245" t="s">
        <v>59</v>
      </c>
      <c r="K6851" s="246" t="s">
        <v>22375</v>
      </c>
      <c r="L6851" s="245" t="s">
        <v>568</v>
      </c>
    </row>
    <row r="6852" spans="1:12" x14ac:dyDescent="0.25">
      <c r="A6852" s="245" t="s">
        <v>706</v>
      </c>
      <c r="B6852" s="245" t="s">
        <v>705</v>
      </c>
      <c r="C6852" s="245" t="s">
        <v>711</v>
      </c>
      <c r="D6852" s="245" t="s">
        <v>710</v>
      </c>
      <c r="E6852" s="246" t="s">
        <v>44</v>
      </c>
      <c r="F6852" s="245" t="s">
        <v>44</v>
      </c>
      <c r="G6852" s="245" t="s">
        <v>743</v>
      </c>
      <c r="H6852" s="245" t="s">
        <v>742</v>
      </c>
      <c r="I6852" s="245" t="s">
        <v>24</v>
      </c>
      <c r="J6852" s="245" t="s">
        <v>59</v>
      </c>
      <c r="K6852" s="246" t="s">
        <v>22376</v>
      </c>
      <c r="L6852" s="245" t="s">
        <v>568</v>
      </c>
    </row>
    <row r="6853" spans="1:12" x14ac:dyDescent="0.25">
      <c r="A6853" s="245" t="s">
        <v>706</v>
      </c>
      <c r="B6853" s="245" t="s">
        <v>705</v>
      </c>
      <c r="C6853" s="245" t="s">
        <v>711</v>
      </c>
      <c r="D6853" s="245" t="s">
        <v>710</v>
      </c>
      <c r="E6853" s="246" t="s">
        <v>44</v>
      </c>
      <c r="F6853" s="245" t="s">
        <v>44</v>
      </c>
      <c r="G6853" s="245" t="s">
        <v>741</v>
      </c>
      <c r="H6853" s="245" t="s">
        <v>740</v>
      </c>
      <c r="I6853" s="245" t="s">
        <v>24</v>
      </c>
      <c r="J6853" s="245" t="s">
        <v>59</v>
      </c>
      <c r="K6853" s="246" t="s">
        <v>22377</v>
      </c>
      <c r="L6853" s="245" t="s">
        <v>568</v>
      </c>
    </row>
    <row r="6854" spans="1:12" x14ac:dyDescent="0.25">
      <c r="A6854" s="245" t="s">
        <v>706</v>
      </c>
      <c r="B6854" s="245" t="s">
        <v>705</v>
      </c>
      <c r="C6854" s="245" t="s">
        <v>711</v>
      </c>
      <c r="D6854" s="245" t="s">
        <v>710</v>
      </c>
      <c r="E6854" s="246" t="s">
        <v>44</v>
      </c>
      <c r="F6854" s="245" t="s">
        <v>44</v>
      </c>
      <c r="G6854" s="245" t="s">
        <v>739</v>
      </c>
      <c r="H6854" s="245" t="s">
        <v>738</v>
      </c>
      <c r="I6854" s="245" t="s">
        <v>24</v>
      </c>
      <c r="J6854" s="245" t="s">
        <v>569</v>
      </c>
      <c r="K6854" s="246" t="s">
        <v>22378</v>
      </c>
      <c r="L6854" s="245" t="s">
        <v>568</v>
      </c>
    </row>
    <row r="6855" spans="1:12" x14ac:dyDescent="0.25">
      <c r="A6855" s="245" t="s">
        <v>706</v>
      </c>
      <c r="B6855" s="245" t="s">
        <v>705</v>
      </c>
      <c r="C6855" s="245" t="s">
        <v>711</v>
      </c>
      <c r="D6855" s="245" t="s">
        <v>710</v>
      </c>
      <c r="E6855" s="246" t="s">
        <v>44</v>
      </c>
      <c r="F6855" s="245" t="s">
        <v>44</v>
      </c>
      <c r="G6855" s="245" t="s">
        <v>737</v>
      </c>
      <c r="H6855" s="245" t="s">
        <v>736</v>
      </c>
      <c r="I6855" s="245" t="s">
        <v>24</v>
      </c>
      <c r="J6855" s="245" t="s">
        <v>569</v>
      </c>
      <c r="K6855" s="246" t="s">
        <v>22379</v>
      </c>
      <c r="L6855" s="245" t="s">
        <v>568</v>
      </c>
    </row>
    <row r="6856" spans="1:12" x14ac:dyDescent="0.25">
      <c r="A6856" s="245" t="s">
        <v>706</v>
      </c>
      <c r="B6856" s="245" t="s">
        <v>705</v>
      </c>
      <c r="C6856" s="245" t="s">
        <v>711</v>
      </c>
      <c r="D6856" s="245" t="s">
        <v>710</v>
      </c>
      <c r="E6856" s="246" t="s">
        <v>44</v>
      </c>
      <c r="F6856" s="245" t="s">
        <v>44</v>
      </c>
      <c r="G6856" s="245" t="s">
        <v>735</v>
      </c>
      <c r="H6856" s="245" t="s">
        <v>734</v>
      </c>
      <c r="I6856" s="245" t="s">
        <v>11</v>
      </c>
      <c r="J6856" s="245" t="s">
        <v>59</v>
      </c>
      <c r="K6856" s="246" t="s">
        <v>22380</v>
      </c>
      <c r="L6856" s="245" t="s">
        <v>568</v>
      </c>
    </row>
    <row r="6857" spans="1:12" x14ac:dyDescent="0.25">
      <c r="A6857" s="245" t="s">
        <v>706</v>
      </c>
      <c r="B6857" s="245" t="s">
        <v>705</v>
      </c>
      <c r="C6857" s="245" t="s">
        <v>711</v>
      </c>
      <c r="D6857" s="245" t="s">
        <v>710</v>
      </c>
      <c r="E6857" s="246" t="s">
        <v>44</v>
      </c>
      <c r="F6857" s="245" t="s">
        <v>44</v>
      </c>
      <c r="G6857" s="245" t="s">
        <v>733</v>
      </c>
      <c r="H6857" s="245" t="s">
        <v>732</v>
      </c>
      <c r="I6857" s="245" t="s">
        <v>24</v>
      </c>
      <c r="J6857" s="245" t="s">
        <v>59</v>
      </c>
      <c r="K6857" s="246" t="s">
        <v>22381</v>
      </c>
      <c r="L6857" s="245" t="s">
        <v>568</v>
      </c>
    </row>
    <row r="6858" spans="1:12" x14ac:dyDescent="0.25">
      <c r="A6858" s="245" t="s">
        <v>706</v>
      </c>
      <c r="B6858" s="245" t="s">
        <v>705</v>
      </c>
      <c r="C6858" s="245" t="s">
        <v>711</v>
      </c>
      <c r="D6858" s="245" t="s">
        <v>710</v>
      </c>
      <c r="E6858" s="246" t="s">
        <v>44</v>
      </c>
      <c r="F6858" s="245" t="s">
        <v>44</v>
      </c>
      <c r="G6858" s="245" t="s">
        <v>731</v>
      </c>
      <c r="H6858" s="245" t="s">
        <v>730</v>
      </c>
      <c r="I6858" s="245" t="s">
        <v>24</v>
      </c>
      <c r="J6858" s="245" t="s">
        <v>59</v>
      </c>
      <c r="K6858" s="246" t="s">
        <v>22382</v>
      </c>
      <c r="L6858" s="245" t="s">
        <v>568</v>
      </c>
    </row>
    <row r="6859" spans="1:12" x14ac:dyDescent="0.25">
      <c r="A6859" s="245" t="s">
        <v>706</v>
      </c>
      <c r="B6859" s="245" t="s">
        <v>705</v>
      </c>
      <c r="C6859" s="245" t="s">
        <v>711</v>
      </c>
      <c r="D6859" s="245" t="s">
        <v>710</v>
      </c>
      <c r="E6859" s="246" t="s">
        <v>44</v>
      </c>
      <c r="F6859" s="245" t="s">
        <v>44</v>
      </c>
      <c r="G6859" s="245" t="s">
        <v>729</v>
      </c>
      <c r="H6859" s="245" t="s">
        <v>728</v>
      </c>
      <c r="I6859" s="245" t="s">
        <v>24</v>
      </c>
      <c r="J6859" s="245" t="s">
        <v>569</v>
      </c>
      <c r="K6859" s="246" t="s">
        <v>22383</v>
      </c>
      <c r="L6859" s="245" t="s">
        <v>568</v>
      </c>
    </row>
    <row r="6860" spans="1:12" x14ac:dyDescent="0.25">
      <c r="A6860" s="245" t="s">
        <v>706</v>
      </c>
      <c r="B6860" s="245" t="s">
        <v>705</v>
      </c>
      <c r="C6860" s="245" t="s">
        <v>711</v>
      </c>
      <c r="D6860" s="245" t="s">
        <v>710</v>
      </c>
      <c r="E6860" s="246" t="s">
        <v>44</v>
      </c>
      <c r="F6860" s="245" t="s">
        <v>44</v>
      </c>
      <c r="G6860" s="245" t="s">
        <v>727</v>
      </c>
      <c r="H6860" s="245" t="s">
        <v>726</v>
      </c>
      <c r="I6860" s="245" t="s">
        <v>24</v>
      </c>
      <c r="J6860" s="245" t="s">
        <v>569</v>
      </c>
      <c r="K6860" s="246" t="s">
        <v>22384</v>
      </c>
      <c r="L6860" s="245" t="s">
        <v>568</v>
      </c>
    </row>
    <row r="6861" spans="1:12" x14ac:dyDescent="0.25">
      <c r="A6861" s="245" t="s">
        <v>706</v>
      </c>
      <c r="B6861" s="245" t="s">
        <v>705</v>
      </c>
      <c r="C6861" s="245" t="s">
        <v>711</v>
      </c>
      <c r="D6861" s="245" t="s">
        <v>710</v>
      </c>
      <c r="E6861" s="246" t="s">
        <v>44</v>
      </c>
      <c r="F6861" s="245" t="s">
        <v>44</v>
      </c>
      <c r="G6861" s="245" t="s">
        <v>725</v>
      </c>
      <c r="H6861" s="245" t="s">
        <v>724</v>
      </c>
      <c r="I6861" s="245" t="s">
        <v>24</v>
      </c>
      <c r="J6861" s="245" t="s">
        <v>106</v>
      </c>
      <c r="K6861" s="246" t="s">
        <v>6406</v>
      </c>
      <c r="L6861" s="245" t="s">
        <v>568</v>
      </c>
    </row>
    <row r="6862" spans="1:12" x14ac:dyDescent="0.25">
      <c r="A6862" s="245" t="s">
        <v>706</v>
      </c>
      <c r="B6862" s="245" t="s">
        <v>705</v>
      </c>
      <c r="C6862" s="245" t="s">
        <v>711</v>
      </c>
      <c r="D6862" s="245" t="s">
        <v>710</v>
      </c>
      <c r="E6862" s="246" t="s">
        <v>44</v>
      </c>
      <c r="F6862" s="245" t="s">
        <v>44</v>
      </c>
      <c r="G6862" s="245" t="s">
        <v>723</v>
      </c>
      <c r="H6862" s="245" t="s">
        <v>722</v>
      </c>
      <c r="I6862" s="245" t="s">
        <v>14</v>
      </c>
      <c r="J6862" s="245" t="s">
        <v>106</v>
      </c>
      <c r="K6862" s="246" t="s">
        <v>6406</v>
      </c>
      <c r="L6862" s="245" t="s">
        <v>568</v>
      </c>
    </row>
    <row r="6863" spans="1:12" x14ac:dyDescent="0.25">
      <c r="A6863" s="245" t="s">
        <v>706</v>
      </c>
      <c r="B6863" s="245" t="s">
        <v>705</v>
      </c>
      <c r="C6863" s="245" t="s">
        <v>711</v>
      </c>
      <c r="D6863" s="245" t="s">
        <v>710</v>
      </c>
      <c r="E6863" s="246" t="s">
        <v>44</v>
      </c>
      <c r="F6863" s="245" t="s">
        <v>44</v>
      </c>
      <c r="G6863" s="245" t="s">
        <v>721</v>
      </c>
      <c r="H6863" s="245" t="s">
        <v>720</v>
      </c>
      <c r="I6863" s="245" t="s">
        <v>14</v>
      </c>
      <c r="J6863" s="245" t="s">
        <v>106</v>
      </c>
      <c r="K6863" s="246" t="s">
        <v>137</v>
      </c>
      <c r="L6863" s="245" t="s">
        <v>568</v>
      </c>
    </row>
    <row r="6864" spans="1:12" x14ac:dyDescent="0.25">
      <c r="A6864" s="245" t="s">
        <v>706</v>
      </c>
      <c r="B6864" s="245" t="s">
        <v>705</v>
      </c>
      <c r="C6864" s="245" t="s">
        <v>711</v>
      </c>
      <c r="D6864" s="245" t="s">
        <v>710</v>
      </c>
      <c r="E6864" s="246" t="s">
        <v>44</v>
      </c>
      <c r="F6864" s="245" t="s">
        <v>44</v>
      </c>
      <c r="G6864" s="245" t="s">
        <v>718</v>
      </c>
      <c r="H6864" s="245" t="s">
        <v>717</v>
      </c>
      <c r="I6864" s="245" t="s">
        <v>24</v>
      </c>
      <c r="J6864" s="245" t="s">
        <v>106</v>
      </c>
      <c r="K6864" s="246" t="s">
        <v>8582</v>
      </c>
      <c r="L6864" s="245" t="s">
        <v>568</v>
      </c>
    </row>
    <row r="6865" spans="1:12" x14ac:dyDescent="0.25">
      <c r="A6865" s="245" t="s">
        <v>706</v>
      </c>
      <c r="B6865" s="245" t="s">
        <v>705</v>
      </c>
      <c r="C6865" s="245" t="s">
        <v>711</v>
      </c>
      <c r="D6865" s="245" t="s">
        <v>710</v>
      </c>
      <c r="E6865" s="246" t="s">
        <v>44</v>
      </c>
      <c r="F6865" s="245" t="s">
        <v>44</v>
      </c>
      <c r="G6865" s="245" t="s">
        <v>716</v>
      </c>
      <c r="H6865" s="245" t="s">
        <v>715</v>
      </c>
      <c r="I6865" s="245" t="s">
        <v>24</v>
      </c>
      <c r="J6865" s="245" t="s">
        <v>106</v>
      </c>
      <c r="K6865" s="246" t="s">
        <v>10517</v>
      </c>
      <c r="L6865" s="245" t="s">
        <v>568</v>
      </c>
    </row>
    <row r="6866" spans="1:12" x14ac:dyDescent="0.25">
      <c r="A6866" s="245" t="s">
        <v>706</v>
      </c>
      <c r="B6866" s="245" t="s">
        <v>705</v>
      </c>
      <c r="C6866" s="245" t="s">
        <v>711</v>
      </c>
      <c r="D6866" s="245" t="s">
        <v>710</v>
      </c>
      <c r="E6866" s="246" t="s">
        <v>44</v>
      </c>
      <c r="F6866" s="245" t="s">
        <v>44</v>
      </c>
      <c r="G6866" s="245" t="s">
        <v>713</v>
      </c>
      <c r="H6866" s="245" t="s">
        <v>712</v>
      </c>
      <c r="I6866" s="245" t="s">
        <v>24</v>
      </c>
      <c r="J6866" s="245" t="s">
        <v>106</v>
      </c>
      <c r="K6866" s="246" t="s">
        <v>8233</v>
      </c>
      <c r="L6866" s="245" t="s">
        <v>568</v>
      </c>
    </row>
    <row r="6867" spans="1:12" x14ac:dyDescent="0.25">
      <c r="A6867" s="245" t="s">
        <v>706</v>
      </c>
      <c r="B6867" s="245" t="s">
        <v>705</v>
      </c>
      <c r="C6867" s="245" t="s">
        <v>711</v>
      </c>
      <c r="D6867" s="245" t="s">
        <v>710</v>
      </c>
      <c r="E6867" s="246" t="s">
        <v>44</v>
      </c>
      <c r="F6867" s="245" t="s">
        <v>44</v>
      </c>
      <c r="G6867" s="245" t="s">
        <v>709</v>
      </c>
      <c r="H6867" s="245" t="s">
        <v>708</v>
      </c>
      <c r="I6867" s="245" t="s">
        <v>24</v>
      </c>
      <c r="J6867" s="245" t="s">
        <v>106</v>
      </c>
      <c r="K6867" s="246" t="s">
        <v>19873</v>
      </c>
      <c r="L6867" s="245" t="s">
        <v>568</v>
      </c>
    </row>
    <row r="6868" spans="1:12" x14ac:dyDescent="0.25">
      <c r="A6868" s="245" t="s">
        <v>678</v>
      </c>
      <c r="B6868" s="245" t="s">
        <v>677</v>
      </c>
      <c r="C6868" s="245" t="s">
        <v>702</v>
      </c>
      <c r="D6868" s="245" t="s">
        <v>701</v>
      </c>
      <c r="E6868" s="246" t="s">
        <v>44</v>
      </c>
      <c r="F6868" s="245" t="s">
        <v>44</v>
      </c>
      <c r="G6868" s="245" t="s">
        <v>700</v>
      </c>
      <c r="H6868" s="245" t="s">
        <v>699</v>
      </c>
      <c r="I6868" s="245" t="s">
        <v>102</v>
      </c>
      <c r="J6868" s="245" t="s">
        <v>59</v>
      </c>
      <c r="K6868" s="246" t="s">
        <v>22385</v>
      </c>
      <c r="L6868" s="245" t="s">
        <v>568</v>
      </c>
    </row>
    <row r="6869" spans="1:12" x14ac:dyDescent="0.25">
      <c r="A6869" s="245" t="s">
        <v>678</v>
      </c>
      <c r="B6869" s="245" t="s">
        <v>677</v>
      </c>
      <c r="C6869" s="245" t="s">
        <v>683</v>
      </c>
      <c r="D6869" s="245" t="s">
        <v>682</v>
      </c>
      <c r="E6869" s="246" t="s">
        <v>44</v>
      </c>
      <c r="F6869" s="245" t="s">
        <v>44</v>
      </c>
      <c r="G6869" s="245" t="s">
        <v>694</v>
      </c>
      <c r="H6869" s="245" t="s">
        <v>693</v>
      </c>
      <c r="I6869" s="245" t="s">
        <v>24</v>
      </c>
      <c r="J6869" s="245" t="s">
        <v>569</v>
      </c>
      <c r="K6869" s="246" t="s">
        <v>12138</v>
      </c>
      <c r="L6869" s="245" t="s">
        <v>568</v>
      </c>
    </row>
    <row r="6870" spans="1:12" x14ac:dyDescent="0.25">
      <c r="A6870" s="245" t="s">
        <v>678</v>
      </c>
      <c r="B6870" s="245" t="s">
        <v>677</v>
      </c>
      <c r="C6870" s="245" t="s">
        <v>683</v>
      </c>
      <c r="D6870" s="245" t="s">
        <v>682</v>
      </c>
      <c r="E6870" s="246" t="s">
        <v>44</v>
      </c>
      <c r="F6870" s="245" t="s">
        <v>44</v>
      </c>
      <c r="G6870" s="245" t="s">
        <v>691</v>
      </c>
      <c r="H6870" s="245" t="s">
        <v>690</v>
      </c>
      <c r="I6870" s="245" t="s">
        <v>14</v>
      </c>
      <c r="J6870" s="245" t="s">
        <v>59</v>
      </c>
      <c r="K6870" s="246" t="s">
        <v>18256</v>
      </c>
      <c r="L6870" s="245" t="s">
        <v>568</v>
      </c>
    </row>
    <row r="6871" spans="1:12" x14ac:dyDescent="0.25">
      <c r="A6871" s="245" t="s">
        <v>678</v>
      </c>
      <c r="B6871" s="245" t="s">
        <v>677</v>
      </c>
      <c r="C6871" s="245" t="s">
        <v>683</v>
      </c>
      <c r="D6871" s="245" t="s">
        <v>682</v>
      </c>
      <c r="E6871" s="246" t="s">
        <v>44</v>
      </c>
      <c r="F6871" s="245" t="s">
        <v>44</v>
      </c>
      <c r="G6871" s="245" t="s">
        <v>689</v>
      </c>
      <c r="H6871" s="245" t="s">
        <v>14329</v>
      </c>
      <c r="I6871" s="245" t="s">
        <v>24</v>
      </c>
      <c r="J6871" s="245" t="s">
        <v>59</v>
      </c>
      <c r="K6871" s="246" t="s">
        <v>22386</v>
      </c>
      <c r="L6871" s="245" t="s">
        <v>568</v>
      </c>
    </row>
    <row r="6872" spans="1:12" x14ac:dyDescent="0.25">
      <c r="A6872" s="245" t="s">
        <v>678</v>
      </c>
      <c r="B6872" s="245" t="s">
        <v>677</v>
      </c>
      <c r="C6872" s="245" t="s">
        <v>683</v>
      </c>
      <c r="D6872" s="245" t="s">
        <v>682</v>
      </c>
      <c r="E6872" s="246" t="s">
        <v>44</v>
      </c>
      <c r="F6872" s="245" t="s">
        <v>44</v>
      </c>
      <c r="G6872" s="245" t="s">
        <v>688</v>
      </c>
      <c r="H6872" s="245" t="s">
        <v>14330</v>
      </c>
      <c r="I6872" s="245" t="s">
        <v>24</v>
      </c>
      <c r="J6872" s="245" t="s">
        <v>59</v>
      </c>
      <c r="K6872" s="246" t="s">
        <v>22387</v>
      </c>
      <c r="L6872" s="245" t="s">
        <v>568</v>
      </c>
    </row>
    <row r="6873" spans="1:12" x14ac:dyDescent="0.25">
      <c r="A6873" s="245" t="s">
        <v>678</v>
      </c>
      <c r="B6873" s="245" t="s">
        <v>677</v>
      </c>
      <c r="C6873" s="245" t="s">
        <v>683</v>
      </c>
      <c r="D6873" s="245" t="s">
        <v>682</v>
      </c>
      <c r="E6873" s="246" t="s">
        <v>44</v>
      </c>
      <c r="F6873" s="245" t="s">
        <v>44</v>
      </c>
      <c r="G6873" s="245" t="s">
        <v>687</v>
      </c>
      <c r="H6873" s="245" t="s">
        <v>686</v>
      </c>
      <c r="I6873" s="245" t="s">
        <v>24</v>
      </c>
      <c r="J6873" s="245" t="s">
        <v>59</v>
      </c>
      <c r="K6873" s="246" t="s">
        <v>1051</v>
      </c>
      <c r="L6873" s="245" t="s">
        <v>568</v>
      </c>
    </row>
    <row r="6874" spans="1:12" x14ac:dyDescent="0.25">
      <c r="A6874" s="245" t="s">
        <v>678</v>
      </c>
      <c r="B6874" s="245" t="s">
        <v>677</v>
      </c>
      <c r="C6874" s="245" t="s">
        <v>683</v>
      </c>
      <c r="D6874" s="245" t="s">
        <v>682</v>
      </c>
      <c r="E6874" s="246" t="s">
        <v>44</v>
      </c>
      <c r="F6874" s="245" t="s">
        <v>44</v>
      </c>
      <c r="G6874" s="245" t="s">
        <v>685</v>
      </c>
      <c r="H6874" s="245" t="s">
        <v>684</v>
      </c>
      <c r="I6874" s="245" t="s">
        <v>14</v>
      </c>
      <c r="J6874" s="245" t="s">
        <v>59</v>
      </c>
      <c r="K6874" s="246" t="s">
        <v>5039</v>
      </c>
      <c r="L6874" s="245" t="s">
        <v>568</v>
      </c>
    </row>
    <row r="6875" spans="1:12" x14ac:dyDescent="0.25">
      <c r="A6875" s="245" t="s">
        <v>678</v>
      </c>
      <c r="B6875" s="245" t="s">
        <v>677</v>
      </c>
      <c r="C6875" s="245" t="s">
        <v>683</v>
      </c>
      <c r="D6875" s="245" t="s">
        <v>682</v>
      </c>
      <c r="E6875" s="246" t="s">
        <v>44</v>
      </c>
      <c r="F6875" s="245" t="s">
        <v>44</v>
      </c>
      <c r="G6875" s="245" t="s">
        <v>681</v>
      </c>
      <c r="H6875" s="245" t="s">
        <v>680</v>
      </c>
      <c r="I6875" s="245" t="s">
        <v>14</v>
      </c>
      <c r="J6875" s="245" t="s">
        <v>569</v>
      </c>
      <c r="K6875" s="246" t="s">
        <v>719</v>
      </c>
      <c r="L6875" s="245" t="s">
        <v>568</v>
      </c>
    </row>
    <row r="6876" spans="1:12" x14ac:dyDescent="0.25">
      <c r="A6876" s="245" t="s">
        <v>637</v>
      </c>
      <c r="B6876" s="245" t="s">
        <v>636</v>
      </c>
      <c r="C6876" s="245" t="s">
        <v>642</v>
      </c>
      <c r="D6876" s="245" t="s">
        <v>641</v>
      </c>
      <c r="E6876" s="246" t="s">
        <v>44</v>
      </c>
      <c r="F6876" s="245" t="s">
        <v>44</v>
      </c>
      <c r="G6876" s="245" t="s">
        <v>675</v>
      </c>
      <c r="H6876" s="245" t="s">
        <v>14332</v>
      </c>
      <c r="I6876" s="245" t="s">
        <v>648</v>
      </c>
      <c r="J6876" s="245" t="s">
        <v>569</v>
      </c>
      <c r="K6876" s="246" t="s">
        <v>8344</v>
      </c>
      <c r="L6876" s="245" t="s">
        <v>568</v>
      </c>
    </row>
    <row r="6877" spans="1:12" x14ac:dyDescent="0.25">
      <c r="A6877" s="245" t="s">
        <v>637</v>
      </c>
      <c r="B6877" s="245" t="s">
        <v>636</v>
      </c>
      <c r="C6877" s="245" t="s">
        <v>642</v>
      </c>
      <c r="D6877" s="245" t="s">
        <v>641</v>
      </c>
      <c r="E6877" s="246" t="s">
        <v>44</v>
      </c>
      <c r="F6877" s="245" t="s">
        <v>44</v>
      </c>
      <c r="G6877" s="245" t="s">
        <v>674</v>
      </c>
      <c r="H6877" s="245" t="s">
        <v>14333</v>
      </c>
      <c r="I6877" s="245" t="s">
        <v>648</v>
      </c>
      <c r="J6877" s="245" t="s">
        <v>569</v>
      </c>
      <c r="K6877" s="246" t="s">
        <v>22388</v>
      </c>
      <c r="L6877" s="245" t="s">
        <v>568</v>
      </c>
    </row>
    <row r="6878" spans="1:12" x14ac:dyDescent="0.25">
      <c r="A6878" s="245" t="s">
        <v>637</v>
      </c>
      <c r="B6878" s="245" t="s">
        <v>636</v>
      </c>
      <c r="C6878" s="245" t="s">
        <v>642</v>
      </c>
      <c r="D6878" s="245" t="s">
        <v>641</v>
      </c>
      <c r="E6878" s="246" t="s">
        <v>44</v>
      </c>
      <c r="F6878" s="245" t="s">
        <v>44</v>
      </c>
      <c r="G6878" s="245" t="s">
        <v>673</v>
      </c>
      <c r="H6878" s="245" t="s">
        <v>14335</v>
      </c>
      <c r="I6878" s="245" t="s">
        <v>648</v>
      </c>
      <c r="J6878" s="245" t="s">
        <v>569</v>
      </c>
      <c r="K6878" s="246" t="s">
        <v>698</v>
      </c>
      <c r="L6878" s="245" t="s">
        <v>568</v>
      </c>
    </row>
    <row r="6879" spans="1:12" x14ac:dyDescent="0.25">
      <c r="A6879" s="245" t="s">
        <v>637</v>
      </c>
      <c r="B6879" s="245" t="s">
        <v>636</v>
      </c>
      <c r="C6879" s="245" t="s">
        <v>642</v>
      </c>
      <c r="D6879" s="245" t="s">
        <v>641</v>
      </c>
      <c r="E6879" s="246" t="s">
        <v>44</v>
      </c>
      <c r="F6879" s="245" t="s">
        <v>44</v>
      </c>
      <c r="G6879" s="245" t="s">
        <v>672</v>
      </c>
      <c r="H6879" s="245" t="s">
        <v>14336</v>
      </c>
      <c r="I6879" s="245" t="s">
        <v>648</v>
      </c>
      <c r="J6879" s="245" t="s">
        <v>569</v>
      </c>
      <c r="K6879" s="246" t="s">
        <v>10422</v>
      </c>
      <c r="L6879" s="245" t="s">
        <v>568</v>
      </c>
    </row>
    <row r="6880" spans="1:12" x14ac:dyDescent="0.25">
      <c r="A6880" s="245" t="s">
        <v>637</v>
      </c>
      <c r="B6880" s="245" t="s">
        <v>636</v>
      </c>
      <c r="C6880" s="245" t="s">
        <v>642</v>
      </c>
      <c r="D6880" s="245" t="s">
        <v>641</v>
      </c>
      <c r="E6880" s="246" t="s">
        <v>44</v>
      </c>
      <c r="F6880" s="245" t="s">
        <v>44</v>
      </c>
      <c r="G6880" s="245" t="s">
        <v>671</v>
      </c>
      <c r="H6880" s="245" t="s">
        <v>14337</v>
      </c>
      <c r="I6880" s="245" t="s">
        <v>648</v>
      </c>
      <c r="J6880" s="245" t="s">
        <v>569</v>
      </c>
      <c r="K6880" s="246" t="s">
        <v>8448</v>
      </c>
      <c r="L6880" s="245" t="s">
        <v>568</v>
      </c>
    </row>
    <row r="6881" spans="1:12" x14ac:dyDescent="0.25">
      <c r="A6881" s="245" t="s">
        <v>637</v>
      </c>
      <c r="B6881" s="245" t="s">
        <v>636</v>
      </c>
      <c r="C6881" s="245" t="s">
        <v>642</v>
      </c>
      <c r="D6881" s="245" t="s">
        <v>641</v>
      </c>
      <c r="E6881" s="246" t="s">
        <v>44</v>
      </c>
      <c r="F6881" s="245" t="s">
        <v>44</v>
      </c>
      <c r="G6881" s="245" t="s">
        <v>670</v>
      </c>
      <c r="H6881" s="245" t="s">
        <v>14338</v>
      </c>
      <c r="I6881" s="245" t="s">
        <v>648</v>
      </c>
      <c r="J6881" s="245" t="s">
        <v>569</v>
      </c>
      <c r="K6881" s="246" t="s">
        <v>6023</v>
      </c>
      <c r="L6881" s="245" t="s">
        <v>568</v>
      </c>
    </row>
    <row r="6882" spans="1:12" x14ac:dyDescent="0.25">
      <c r="A6882" s="245" t="s">
        <v>637</v>
      </c>
      <c r="B6882" s="245" t="s">
        <v>636</v>
      </c>
      <c r="C6882" s="245" t="s">
        <v>642</v>
      </c>
      <c r="D6882" s="245" t="s">
        <v>641</v>
      </c>
      <c r="E6882" s="246" t="s">
        <v>44</v>
      </c>
      <c r="F6882" s="245" t="s">
        <v>44</v>
      </c>
      <c r="G6882" s="245" t="s">
        <v>669</v>
      </c>
      <c r="H6882" s="245" t="s">
        <v>14339</v>
      </c>
      <c r="I6882" s="245" t="s">
        <v>633</v>
      </c>
      <c r="J6882" s="245" t="s">
        <v>569</v>
      </c>
      <c r="K6882" s="246" t="s">
        <v>875</v>
      </c>
      <c r="L6882" s="245" t="s">
        <v>568</v>
      </c>
    </row>
    <row r="6883" spans="1:12" x14ac:dyDescent="0.25">
      <c r="A6883" s="245" t="s">
        <v>637</v>
      </c>
      <c r="B6883" s="245" t="s">
        <v>636</v>
      </c>
      <c r="C6883" s="245" t="s">
        <v>642</v>
      </c>
      <c r="D6883" s="245" t="s">
        <v>641</v>
      </c>
      <c r="E6883" s="246" t="s">
        <v>44</v>
      </c>
      <c r="F6883" s="245" t="s">
        <v>44</v>
      </c>
      <c r="G6883" s="245" t="s">
        <v>668</v>
      </c>
      <c r="H6883" s="245" t="s">
        <v>14340</v>
      </c>
      <c r="I6883" s="245" t="s">
        <v>633</v>
      </c>
      <c r="J6883" s="245" t="s">
        <v>569</v>
      </c>
      <c r="K6883" s="246" t="s">
        <v>868</v>
      </c>
      <c r="L6883" s="245" t="s">
        <v>568</v>
      </c>
    </row>
    <row r="6884" spans="1:12" x14ac:dyDescent="0.25">
      <c r="A6884" s="245" t="s">
        <v>637</v>
      </c>
      <c r="B6884" s="245" t="s">
        <v>636</v>
      </c>
      <c r="C6884" s="245" t="s">
        <v>642</v>
      </c>
      <c r="D6884" s="245" t="s">
        <v>641</v>
      </c>
      <c r="E6884" s="246" t="s">
        <v>44</v>
      </c>
      <c r="F6884" s="245" t="s">
        <v>44</v>
      </c>
      <c r="G6884" s="245" t="s">
        <v>666</v>
      </c>
      <c r="H6884" s="245" t="s">
        <v>14341</v>
      </c>
      <c r="I6884" s="245" t="s">
        <v>633</v>
      </c>
      <c r="J6884" s="245" t="s">
        <v>569</v>
      </c>
      <c r="K6884" s="246" t="s">
        <v>900</v>
      </c>
      <c r="L6884" s="245" t="s">
        <v>568</v>
      </c>
    </row>
    <row r="6885" spans="1:12" x14ac:dyDescent="0.25">
      <c r="A6885" s="245" t="s">
        <v>637</v>
      </c>
      <c r="B6885" s="245" t="s">
        <v>636</v>
      </c>
      <c r="C6885" s="245" t="s">
        <v>642</v>
      </c>
      <c r="D6885" s="245" t="s">
        <v>641</v>
      </c>
      <c r="E6885" s="246" t="s">
        <v>44</v>
      </c>
      <c r="F6885" s="245" t="s">
        <v>44</v>
      </c>
      <c r="G6885" s="245" t="s">
        <v>665</v>
      </c>
      <c r="H6885" s="245" t="s">
        <v>14342</v>
      </c>
      <c r="I6885" s="245" t="s">
        <v>633</v>
      </c>
      <c r="J6885" s="245" t="s">
        <v>569</v>
      </c>
      <c r="K6885" s="246" t="s">
        <v>4139</v>
      </c>
      <c r="L6885" s="245" t="s">
        <v>568</v>
      </c>
    </row>
    <row r="6886" spans="1:12" x14ac:dyDescent="0.25">
      <c r="A6886" s="245" t="s">
        <v>637</v>
      </c>
      <c r="B6886" s="245" t="s">
        <v>636</v>
      </c>
      <c r="C6886" s="245" t="s">
        <v>642</v>
      </c>
      <c r="D6886" s="245" t="s">
        <v>641</v>
      </c>
      <c r="E6886" s="246" t="s">
        <v>44</v>
      </c>
      <c r="F6886" s="245" t="s">
        <v>44</v>
      </c>
      <c r="G6886" s="245" t="s">
        <v>664</v>
      </c>
      <c r="H6886" s="245" t="s">
        <v>14343</v>
      </c>
      <c r="I6886" s="245" t="s">
        <v>633</v>
      </c>
      <c r="J6886" s="245" t="s">
        <v>569</v>
      </c>
      <c r="K6886" s="246" t="s">
        <v>679</v>
      </c>
      <c r="L6886" s="245" t="s">
        <v>568</v>
      </c>
    </row>
    <row r="6887" spans="1:12" x14ac:dyDescent="0.25">
      <c r="A6887" s="245" t="s">
        <v>637</v>
      </c>
      <c r="B6887" s="245" t="s">
        <v>636</v>
      </c>
      <c r="C6887" s="245" t="s">
        <v>642</v>
      </c>
      <c r="D6887" s="245" t="s">
        <v>641</v>
      </c>
      <c r="E6887" s="246" t="s">
        <v>44</v>
      </c>
      <c r="F6887" s="245" t="s">
        <v>44</v>
      </c>
      <c r="G6887" s="245" t="s">
        <v>662</v>
      </c>
      <c r="H6887" s="245" t="s">
        <v>14344</v>
      </c>
      <c r="I6887" s="245" t="s">
        <v>633</v>
      </c>
      <c r="J6887" s="245" t="s">
        <v>569</v>
      </c>
      <c r="K6887" s="246" t="s">
        <v>899</v>
      </c>
      <c r="L6887" s="245" t="s">
        <v>568</v>
      </c>
    </row>
    <row r="6888" spans="1:12" x14ac:dyDescent="0.25">
      <c r="A6888" s="245" t="s">
        <v>637</v>
      </c>
      <c r="B6888" s="245" t="s">
        <v>636</v>
      </c>
      <c r="C6888" s="245" t="s">
        <v>642</v>
      </c>
      <c r="D6888" s="245" t="s">
        <v>641</v>
      </c>
      <c r="E6888" s="246" t="s">
        <v>44</v>
      </c>
      <c r="F6888" s="245" t="s">
        <v>44</v>
      </c>
      <c r="G6888" s="245" t="s">
        <v>660</v>
      </c>
      <c r="H6888" s="245" t="s">
        <v>14345</v>
      </c>
      <c r="I6888" s="245" t="s">
        <v>648</v>
      </c>
      <c r="J6888" s="245" t="s">
        <v>569</v>
      </c>
      <c r="K6888" s="246" t="s">
        <v>8334</v>
      </c>
      <c r="L6888" s="245" t="s">
        <v>568</v>
      </c>
    </row>
    <row r="6889" spans="1:12" x14ac:dyDescent="0.25">
      <c r="A6889" s="245" t="s">
        <v>637</v>
      </c>
      <c r="B6889" s="245" t="s">
        <v>636</v>
      </c>
      <c r="C6889" s="245" t="s">
        <v>642</v>
      </c>
      <c r="D6889" s="245" t="s">
        <v>641</v>
      </c>
      <c r="E6889" s="246" t="s">
        <v>44</v>
      </c>
      <c r="F6889" s="245" t="s">
        <v>44</v>
      </c>
      <c r="G6889" s="245" t="s">
        <v>658</v>
      </c>
      <c r="H6889" s="245" t="s">
        <v>14346</v>
      </c>
      <c r="I6889" s="245" t="s">
        <v>648</v>
      </c>
      <c r="J6889" s="245" t="s">
        <v>569</v>
      </c>
      <c r="K6889" s="246" t="s">
        <v>16413</v>
      </c>
      <c r="L6889" s="245" t="s">
        <v>568</v>
      </c>
    </row>
    <row r="6890" spans="1:12" x14ac:dyDescent="0.25">
      <c r="A6890" s="245" t="s">
        <v>637</v>
      </c>
      <c r="B6890" s="245" t="s">
        <v>636</v>
      </c>
      <c r="C6890" s="245" t="s">
        <v>642</v>
      </c>
      <c r="D6890" s="245" t="s">
        <v>641</v>
      </c>
      <c r="E6890" s="246" t="s">
        <v>44</v>
      </c>
      <c r="F6890" s="245" t="s">
        <v>44</v>
      </c>
      <c r="G6890" s="245" t="s">
        <v>657</v>
      </c>
      <c r="H6890" s="245" t="s">
        <v>14347</v>
      </c>
      <c r="I6890" s="245" t="s">
        <v>648</v>
      </c>
      <c r="J6890" s="245" t="s">
        <v>569</v>
      </c>
      <c r="K6890" s="246" t="s">
        <v>6300</v>
      </c>
      <c r="L6890" s="245" t="s">
        <v>568</v>
      </c>
    </row>
    <row r="6891" spans="1:12" x14ac:dyDescent="0.25">
      <c r="A6891" s="245" t="s">
        <v>637</v>
      </c>
      <c r="B6891" s="245" t="s">
        <v>636</v>
      </c>
      <c r="C6891" s="245" t="s">
        <v>642</v>
      </c>
      <c r="D6891" s="245" t="s">
        <v>641</v>
      </c>
      <c r="E6891" s="246" t="s">
        <v>44</v>
      </c>
      <c r="F6891" s="245" t="s">
        <v>44</v>
      </c>
      <c r="G6891" s="245" t="s">
        <v>656</v>
      </c>
      <c r="H6891" s="245" t="s">
        <v>14348</v>
      </c>
      <c r="I6891" s="245" t="s">
        <v>633</v>
      </c>
      <c r="J6891" s="245" t="s">
        <v>569</v>
      </c>
      <c r="K6891" s="246" t="s">
        <v>8751</v>
      </c>
      <c r="L6891" s="245" t="s">
        <v>568</v>
      </c>
    </row>
    <row r="6892" spans="1:12" x14ac:dyDescent="0.25">
      <c r="A6892" s="245" t="s">
        <v>637</v>
      </c>
      <c r="B6892" s="245" t="s">
        <v>636</v>
      </c>
      <c r="C6892" s="245" t="s">
        <v>642</v>
      </c>
      <c r="D6892" s="245" t="s">
        <v>641</v>
      </c>
      <c r="E6892" s="246" t="s">
        <v>44</v>
      </c>
      <c r="F6892" s="245" t="s">
        <v>44</v>
      </c>
      <c r="G6892" s="245" t="s">
        <v>655</v>
      </c>
      <c r="H6892" s="245" t="s">
        <v>14349</v>
      </c>
      <c r="I6892" s="245" t="s">
        <v>633</v>
      </c>
      <c r="J6892" s="245" t="s">
        <v>569</v>
      </c>
      <c r="K6892" s="246" t="s">
        <v>10447</v>
      </c>
      <c r="L6892" s="245" t="s">
        <v>568</v>
      </c>
    </row>
    <row r="6893" spans="1:12" x14ac:dyDescent="0.25">
      <c r="A6893" s="245" t="s">
        <v>637</v>
      </c>
      <c r="B6893" s="245" t="s">
        <v>636</v>
      </c>
      <c r="C6893" s="245" t="s">
        <v>642</v>
      </c>
      <c r="D6893" s="245" t="s">
        <v>641</v>
      </c>
      <c r="E6893" s="246" t="s">
        <v>44</v>
      </c>
      <c r="F6893" s="245" t="s">
        <v>44</v>
      </c>
      <c r="G6893" s="245" t="s">
        <v>653</v>
      </c>
      <c r="H6893" s="245" t="s">
        <v>14350</v>
      </c>
      <c r="I6893" s="245" t="s">
        <v>633</v>
      </c>
      <c r="J6893" s="245" t="s">
        <v>569</v>
      </c>
      <c r="K6893" s="246" t="s">
        <v>251</v>
      </c>
      <c r="L6893" s="245" t="s">
        <v>568</v>
      </c>
    </row>
    <row r="6894" spans="1:12" x14ac:dyDescent="0.25">
      <c r="A6894" s="245" t="s">
        <v>637</v>
      </c>
      <c r="B6894" s="245" t="s">
        <v>636</v>
      </c>
      <c r="C6894" s="245" t="s">
        <v>642</v>
      </c>
      <c r="D6894" s="245" t="s">
        <v>641</v>
      </c>
      <c r="E6894" s="246" t="s">
        <v>44</v>
      </c>
      <c r="F6894" s="245" t="s">
        <v>44</v>
      </c>
      <c r="G6894" s="245" t="s">
        <v>651</v>
      </c>
      <c r="H6894" s="245" t="s">
        <v>14351</v>
      </c>
      <c r="I6894" s="245" t="s">
        <v>648</v>
      </c>
      <c r="J6894" s="245" t="s">
        <v>569</v>
      </c>
      <c r="K6894" s="246" t="s">
        <v>885</v>
      </c>
      <c r="L6894" s="245" t="s">
        <v>568</v>
      </c>
    </row>
    <row r="6895" spans="1:12" x14ac:dyDescent="0.25">
      <c r="A6895" s="245" t="s">
        <v>637</v>
      </c>
      <c r="B6895" s="245" t="s">
        <v>636</v>
      </c>
      <c r="C6895" s="245" t="s">
        <v>642</v>
      </c>
      <c r="D6895" s="245" t="s">
        <v>641</v>
      </c>
      <c r="E6895" s="246" t="s">
        <v>44</v>
      </c>
      <c r="F6895" s="245" t="s">
        <v>44</v>
      </c>
      <c r="G6895" s="245" t="s">
        <v>650</v>
      </c>
      <c r="H6895" s="245" t="s">
        <v>14352</v>
      </c>
      <c r="I6895" s="245" t="s">
        <v>648</v>
      </c>
      <c r="J6895" s="245" t="s">
        <v>569</v>
      </c>
      <c r="K6895" s="246" t="s">
        <v>8335</v>
      </c>
      <c r="L6895" s="245" t="s">
        <v>568</v>
      </c>
    </row>
    <row r="6896" spans="1:12" x14ac:dyDescent="0.25">
      <c r="A6896" s="245" t="s">
        <v>637</v>
      </c>
      <c r="B6896" s="245" t="s">
        <v>636</v>
      </c>
      <c r="C6896" s="245" t="s">
        <v>642</v>
      </c>
      <c r="D6896" s="245" t="s">
        <v>641</v>
      </c>
      <c r="E6896" s="246" t="s">
        <v>44</v>
      </c>
      <c r="F6896" s="245" t="s">
        <v>44</v>
      </c>
      <c r="G6896" s="245" t="s">
        <v>649</v>
      </c>
      <c r="H6896" s="245" t="s">
        <v>14353</v>
      </c>
      <c r="I6896" s="245" t="s">
        <v>648</v>
      </c>
      <c r="J6896" s="245" t="s">
        <v>569</v>
      </c>
      <c r="K6896" s="246" t="s">
        <v>9014</v>
      </c>
      <c r="L6896" s="245" t="s">
        <v>568</v>
      </c>
    </row>
    <row r="6897" spans="1:12" x14ac:dyDescent="0.25">
      <c r="A6897" s="245" t="s">
        <v>637</v>
      </c>
      <c r="B6897" s="245" t="s">
        <v>636</v>
      </c>
      <c r="C6897" s="245" t="s">
        <v>642</v>
      </c>
      <c r="D6897" s="245" t="s">
        <v>641</v>
      </c>
      <c r="E6897" s="246" t="s">
        <v>44</v>
      </c>
      <c r="F6897" s="245" t="s">
        <v>44</v>
      </c>
      <c r="G6897" s="245" t="s">
        <v>646</v>
      </c>
      <c r="H6897" s="245" t="s">
        <v>14354</v>
      </c>
      <c r="I6897" s="245" t="s">
        <v>633</v>
      </c>
      <c r="J6897" s="245" t="s">
        <v>569</v>
      </c>
      <c r="K6897" s="246" t="s">
        <v>9147</v>
      </c>
      <c r="L6897" s="245" t="s">
        <v>568</v>
      </c>
    </row>
    <row r="6898" spans="1:12" x14ac:dyDescent="0.25">
      <c r="A6898" s="245" t="s">
        <v>637</v>
      </c>
      <c r="B6898" s="245" t="s">
        <v>636</v>
      </c>
      <c r="C6898" s="245" t="s">
        <v>642</v>
      </c>
      <c r="D6898" s="245" t="s">
        <v>641</v>
      </c>
      <c r="E6898" s="246" t="s">
        <v>44</v>
      </c>
      <c r="F6898" s="245" t="s">
        <v>44</v>
      </c>
      <c r="G6898" s="245" t="s">
        <v>644</v>
      </c>
      <c r="H6898" s="245" t="s">
        <v>14355</v>
      </c>
      <c r="I6898" s="245" t="s">
        <v>633</v>
      </c>
      <c r="J6898" s="245" t="s">
        <v>569</v>
      </c>
      <c r="K6898" s="246" t="s">
        <v>8762</v>
      </c>
      <c r="L6898" s="245" t="s">
        <v>568</v>
      </c>
    </row>
    <row r="6899" spans="1:12" x14ac:dyDescent="0.25">
      <c r="A6899" s="245" t="s">
        <v>637</v>
      </c>
      <c r="B6899" s="245" t="s">
        <v>636</v>
      </c>
      <c r="C6899" s="245" t="s">
        <v>642</v>
      </c>
      <c r="D6899" s="245" t="s">
        <v>641</v>
      </c>
      <c r="E6899" s="246" t="s">
        <v>44</v>
      </c>
      <c r="F6899" s="245" t="s">
        <v>44</v>
      </c>
      <c r="G6899" s="245" t="s">
        <v>640</v>
      </c>
      <c r="H6899" s="245" t="s">
        <v>14357</v>
      </c>
      <c r="I6899" s="245" t="s">
        <v>633</v>
      </c>
      <c r="J6899" s="245" t="s">
        <v>569</v>
      </c>
      <c r="K6899" s="246" t="s">
        <v>16311</v>
      </c>
      <c r="L6899" s="245" t="s">
        <v>568</v>
      </c>
    </row>
    <row r="6900" spans="1:12" x14ac:dyDescent="0.25">
      <c r="A6900" s="245" t="s">
        <v>637</v>
      </c>
      <c r="B6900" s="245" t="s">
        <v>636</v>
      </c>
      <c r="C6900" s="245" t="s">
        <v>642</v>
      </c>
      <c r="D6900" s="245" t="s">
        <v>641</v>
      </c>
      <c r="E6900" s="246" t="s">
        <v>44</v>
      </c>
      <c r="F6900" s="245" t="s">
        <v>44</v>
      </c>
      <c r="G6900" s="245" t="s">
        <v>1854</v>
      </c>
      <c r="H6900" s="245" t="s">
        <v>14358</v>
      </c>
      <c r="I6900" s="245" t="s">
        <v>648</v>
      </c>
      <c r="J6900" s="245" t="s">
        <v>569</v>
      </c>
      <c r="K6900" s="246" t="s">
        <v>22389</v>
      </c>
      <c r="L6900" s="245" t="s">
        <v>568</v>
      </c>
    </row>
    <row r="6901" spans="1:12" x14ac:dyDescent="0.25">
      <c r="A6901" s="245" t="s">
        <v>637</v>
      </c>
      <c r="B6901" s="245" t="s">
        <v>636</v>
      </c>
      <c r="C6901" s="245" t="s">
        <v>642</v>
      </c>
      <c r="D6901" s="245" t="s">
        <v>641</v>
      </c>
      <c r="E6901" s="246" t="s">
        <v>44</v>
      </c>
      <c r="F6901" s="245" t="s">
        <v>44</v>
      </c>
      <c r="G6901" s="245" t="s">
        <v>1853</v>
      </c>
      <c r="H6901" s="245" t="s">
        <v>14359</v>
      </c>
      <c r="I6901" s="245" t="s">
        <v>648</v>
      </c>
      <c r="J6901" s="245" t="s">
        <v>569</v>
      </c>
      <c r="K6901" s="246" t="s">
        <v>8260</v>
      </c>
      <c r="L6901" s="245" t="s">
        <v>568</v>
      </c>
    </row>
    <row r="6902" spans="1:12" x14ac:dyDescent="0.25">
      <c r="A6902" s="245" t="s">
        <v>637</v>
      </c>
      <c r="B6902" s="245" t="s">
        <v>636</v>
      </c>
      <c r="C6902" s="245" t="s">
        <v>642</v>
      </c>
      <c r="D6902" s="245" t="s">
        <v>641</v>
      </c>
      <c r="E6902" s="246" t="s">
        <v>44</v>
      </c>
      <c r="F6902" s="245" t="s">
        <v>44</v>
      </c>
      <c r="G6902" s="245" t="s">
        <v>1852</v>
      </c>
      <c r="H6902" s="245" t="s">
        <v>14361</v>
      </c>
      <c r="I6902" s="245" t="s">
        <v>648</v>
      </c>
      <c r="J6902" s="245" t="s">
        <v>569</v>
      </c>
      <c r="K6902" s="246" t="s">
        <v>10012</v>
      </c>
      <c r="L6902" s="245" t="s">
        <v>568</v>
      </c>
    </row>
    <row r="6903" spans="1:12" x14ac:dyDescent="0.25">
      <c r="A6903" s="245" t="s">
        <v>637</v>
      </c>
      <c r="B6903" s="245" t="s">
        <v>636</v>
      </c>
      <c r="C6903" s="245" t="s">
        <v>642</v>
      </c>
      <c r="D6903" s="245" t="s">
        <v>641</v>
      </c>
      <c r="E6903" s="246" t="s">
        <v>44</v>
      </c>
      <c r="F6903" s="245" t="s">
        <v>44</v>
      </c>
      <c r="G6903" s="245" t="s">
        <v>1851</v>
      </c>
      <c r="H6903" s="245" t="s">
        <v>14362</v>
      </c>
      <c r="I6903" s="245" t="s">
        <v>648</v>
      </c>
      <c r="J6903" s="245" t="s">
        <v>569</v>
      </c>
      <c r="K6903" s="246" t="s">
        <v>886</v>
      </c>
      <c r="L6903" s="245" t="s">
        <v>568</v>
      </c>
    </row>
    <row r="6904" spans="1:12" x14ac:dyDescent="0.25">
      <c r="A6904" s="245" t="s">
        <v>637</v>
      </c>
      <c r="B6904" s="245" t="s">
        <v>636</v>
      </c>
      <c r="C6904" s="245" t="s">
        <v>642</v>
      </c>
      <c r="D6904" s="245" t="s">
        <v>641</v>
      </c>
      <c r="E6904" s="246" t="s">
        <v>44</v>
      </c>
      <c r="F6904" s="245" t="s">
        <v>44</v>
      </c>
      <c r="G6904" s="245" t="s">
        <v>14363</v>
      </c>
      <c r="H6904" s="245" t="s">
        <v>14364</v>
      </c>
      <c r="I6904" s="245" t="s">
        <v>648</v>
      </c>
      <c r="J6904" s="245" t="s">
        <v>569</v>
      </c>
      <c r="K6904" s="246" t="s">
        <v>2804</v>
      </c>
      <c r="L6904" s="245" t="s">
        <v>568</v>
      </c>
    </row>
    <row r="6905" spans="1:12" x14ac:dyDescent="0.25">
      <c r="A6905" s="245" t="s">
        <v>637</v>
      </c>
      <c r="B6905" s="245" t="s">
        <v>636</v>
      </c>
      <c r="C6905" s="245" t="s">
        <v>642</v>
      </c>
      <c r="D6905" s="245" t="s">
        <v>641</v>
      </c>
      <c r="E6905" s="246" t="s">
        <v>44</v>
      </c>
      <c r="F6905" s="245" t="s">
        <v>44</v>
      </c>
      <c r="G6905" s="245" t="s">
        <v>14365</v>
      </c>
      <c r="H6905" s="245" t="s">
        <v>14366</v>
      </c>
      <c r="I6905" s="245" t="s">
        <v>648</v>
      </c>
      <c r="J6905" s="245" t="s">
        <v>569</v>
      </c>
      <c r="K6905" s="246" t="s">
        <v>10507</v>
      </c>
      <c r="L6905" s="245" t="s">
        <v>568</v>
      </c>
    </row>
    <row r="6906" spans="1:12" x14ac:dyDescent="0.25">
      <c r="A6906" s="245" t="s">
        <v>637</v>
      </c>
      <c r="B6906" s="245" t="s">
        <v>636</v>
      </c>
      <c r="C6906" s="245" t="s">
        <v>642</v>
      </c>
      <c r="D6906" s="245" t="s">
        <v>641</v>
      </c>
      <c r="E6906" s="246" t="s">
        <v>44</v>
      </c>
      <c r="F6906" s="245" t="s">
        <v>44</v>
      </c>
      <c r="G6906" s="245" t="s">
        <v>14367</v>
      </c>
      <c r="H6906" s="245" t="s">
        <v>14368</v>
      </c>
      <c r="I6906" s="245" t="s">
        <v>648</v>
      </c>
      <c r="J6906" s="245" t="s">
        <v>569</v>
      </c>
      <c r="K6906" s="246" t="s">
        <v>21701</v>
      </c>
      <c r="L6906" s="245" t="s">
        <v>568</v>
      </c>
    </row>
    <row r="6907" spans="1:12" x14ac:dyDescent="0.25">
      <c r="A6907" s="245" t="s">
        <v>637</v>
      </c>
      <c r="B6907" s="245" t="s">
        <v>636</v>
      </c>
      <c r="C6907" s="245" t="s">
        <v>642</v>
      </c>
      <c r="D6907" s="245" t="s">
        <v>641</v>
      </c>
      <c r="E6907" s="246" t="s">
        <v>44</v>
      </c>
      <c r="F6907" s="245" t="s">
        <v>44</v>
      </c>
      <c r="G6907" s="245" t="s">
        <v>14369</v>
      </c>
      <c r="H6907" s="245" t="s">
        <v>14370</v>
      </c>
      <c r="I6907" s="245" t="s">
        <v>648</v>
      </c>
      <c r="J6907" s="245" t="s">
        <v>569</v>
      </c>
      <c r="K6907" s="246" t="s">
        <v>9035</v>
      </c>
      <c r="L6907" s="245" t="s">
        <v>568</v>
      </c>
    </row>
    <row r="6908" spans="1:12" x14ac:dyDescent="0.25">
      <c r="A6908" s="245" t="s">
        <v>637</v>
      </c>
      <c r="B6908" s="245" t="s">
        <v>636</v>
      </c>
      <c r="C6908" s="245" t="s">
        <v>642</v>
      </c>
      <c r="D6908" s="245" t="s">
        <v>641</v>
      </c>
      <c r="E6908" s="246" t="s">
        <v>44</v>
      </c>
      <c r="F6908" s="245" t="s">
        <v>44</v>
      </c>
      <c r="G6908" s="245" t="s">
        <v>14371</v>
      </c>
      <c r="H6908" s="245" t="s">
        <v>14372</v>
      </c>
      <c r="I6908" s="245" t="s">
        <v>633</v>
      </c>
      <c r="J6908" s="245" t="s">
        <v>569</v>
      </c>
      <c r="K6908" s="246" t="s">
        <v>9088</v>
      </c>
      <c r="L6908" s="245" t="s">
        <v>568</v>
      </c>
    </row>
    <row r="6909" spans="1:12" x14ac:dyDescent="0.25">
      <c r="A6909" s="245" t="s">
        <v>637</v>
      </c>
      <c r="B6909" s="245" t="s">
        <v>636</v>
      </c>
      <c r="C6909" s="245" t="s">
        <v>642</v>
      </c>
      <c r="D6909" s="245" t="s">
        <v>641</v>
      </c>
      <c r="E6909" s="246" t="s">
        <v>44</v>
      </c>
      <c r="F6909" s="245" t="s">
        <v>44</v>
      </c>
      <c r="G6909" s="245" t="s">
        <v>14373</v>
      </c>
      <c r="H6909" s="245" t="s">
        <v>14374</v>
      </c>
      <c r="I6909" s="245" t="s">
        <v>633</v>
      </c>
      <c r="J6909" s="245" t="s">
        <v>569</v>
      </c>
      <c r="K6909" s="246" t="s">
        <v>1374</v>
      </c>
      <c r="L6909" s="245" t="s">
        <v>568</v>
      </c>
    </row>
    <row r="6910" spans="1:12" x14ac:dyDescent="0.25">
      <c r="A6910" s="245" t="s">
        <v>637</v>
      </c>
      <c r="B6910" s="245" t="s">
        <v>636</v>
      </c>
      <c r="C6910" s="245" t="s">
        <v>642</v>
      </c>
      <c r="D6910" s="245" t="s">
        <v>641</v>
      </c>
      <c r="E6910" s="246" t="s">
        <v>44</v>
      </c>
      <c r="F6910" s="245" t="s">
        <v>44</v>
      </c>
      <c r="G6910" s="245" t="s">
        <v>14375</v>
      </c>
      <c r="H6910" s="245" t="s">
        <v>14376</v>
      </c>
      <c r="I6910" s="245" t="s">
        <v>633</v>
      </c>
      <c r="J6910" s="245" t="s">
        <v>569</v>
      </c>
      <c r="K6910" s="246" t="s">
        <v>1473</v>
      </c>
      <c r="L6910" s="245" t="s">
        <v>568</v>
      </c>
    </row>
    <row r="6911" spans="1:12" x14ac:dyDescent="0.25">
      <c r="A6911" s="245" t="s">
        <v>637</v>
      </c>
      <c r="B6911" s="245" t="s">
        <v>636</v>
      </c>
      <c r="C6911" s="245" t="s">
        <v>642</v>
      </c>
      <c r="D6911" s="245" t="s">
        <v>641</v>
      </c>
      <c r="E6911" s="246" t="s">
        <v>44</v>
      </c>
      <c r="F6911" s="245" t="s">
        <v>44</v>
      </c>
      <c r="G6911" s="245" t="s">
        <v>14377</v>
      </c>
      <c r="H6911" s="245" t="s">
        <v>14378</v>
      </c>
      <c r="I6911" s="245" t="s">
        <v>633</v>
      </c>
      <c r="J6911" s="245" t="s">
        <v>569</v>
      </c>
      <c r="K6911" s="246" t="s">
        <v>16253</v>
      </c>
      <c r="L6911" s="245" t="s">
        <v>568</v>
      </c>
    </row>
    <row r="6912" spans="1:12" x14ac:dyDescent="0.25">
      <c r="A6912" s="245" t="s">
        <v>637</v>
      </c>
      <c r="B6912" s="245" t="s">
        <v>636</v>
      </c>
      <c r="C6912" s="245" t="s">
        <v>642</v>
      </c>
      <c r="D6912" s="245" t="s">
        <v>641</v>
      </c>
      <c r="E6912" s="246" t="s">
        <v>44</v>
      </c>
      <c r="F6912" s="245" t="s">
        <v>44</v>
      </c>
      <c r="G6912" s="245" t="s">
        <v>14379</v>
      </c>
      <c r="H6912" s="245" t="s">
        <v>14380</v>
      </c>
      <c r="I6912" s="245" t="s">
        <v>633</v>
      </c>
      <c r="J6912" s="245" t="s">
        <v>569</v>
      </c>
      <c r="K6912" s="246" t="s">
        <v>4141</v>
      </c>
      <c r="L6912" s="245" t="s">
        <v>568</v>
      </c>
    </row>
    <row r="6913" spans="1:12" x14ac:dyDescent="0.25">
      <c r="A6913" s="245" t="s">
        <v>637</v>
      </c>
      <c r="B6913" s="245" t="s">
        <v>636</v>
      </c>
      <c r="C6913" s="245" t="s">
        <v>642</v>
      </c>
      <c r="D6913" s="245" t="s">
        <v>641</v>
      </c>
      <c r="E6913" s="246" t="s">
        <v>44</v>
      </c>
      <c r="F6913" s="245" t="s">
        <v>44</v>
      </c>
      <c r="G6913" s="245" t="s">
        <v>14381</v>
      </c>
      <c r="H6913" s="245" t="s">
        <v>14382</v>
      </c>
      <c r="I6913" s="245" t="s">
        <v>633</v>
      </c>
      <c r="J6913" s="245" t="s">
        <v>569</v>
      </c>
      <c r="K6913" s="246" t="s">
        <v>16207</v>
      </c>
      <c r="L6913" s="245" t="s">
        <v>568</v>
      </c>
    </row>
    <row r="6914" spans="1:12" x14ac:dyDescent="0.25">
      <c r="A6914" s="245" t="s">
        <v>637</v>
      </c>
      <c r="B6914" s="245" t="s">
        <v>636</v>
      </c>
      <c r="C6914" s="245" t="s">
        <v>642</v>
      </c>
      <c r="D6914" s="245" t="s">
        <v>641</v>
      </c>
      <c r="E6914" s="246" t="s">
        <v>44</v>
      </c>
      <c r="F6914" s="245" t="s">
        <v>44</v>
      </c>
      <c r="G6914" s="245" t="s">
        <v>14383</v>
      </c>
      <c r="H6914" s="245" t="s">
        <v>14384</v>
      </c>
      <c r="I6914" s="245" t="s">
        <v>633</v>
      </c>
      <c r="J6914" s="245" t="s">
        <v>569</v>
      </c>
      <c r="K6914" s="246" t="s">
        <v>22336</v>
      </c>
      <c r="L6914" s="245" t="s">
        <v>568</v>
      </c>
    </row>
    <row r="6915" spans="1:12" x14ac:dyDescent="0.25">
      <c r="A6915" s="245" t="s">
        <v>637</v>
      </c>
      <c r="B6915" s="245" t="s">
        <v>636</v>
      </c>
      <c r="C6915" s="245" t="s">
        <v>642</v>
      </c>
      <c r="D6915" s="245" t="s">
        <v>641</v>
      </c>
      <c r="E6915" s="246" t="s">
        <v>44</v>
      </c>
      <c r="F6915" s="245" t="s">
        <v>44</v>
      </c>
      <c r="G6915" s="245" t="s">
        <v>14385</v>
      </c>
      <c r="H6915" s="245" t="s">
        <v>14386</v>
      </c>
      <c r="I6915" s="245" t="s">
        <v>633</v>
      </c>
      <c r="J6915" s="245" t="s">
        <v>569</v>
      </c>
      <c r="K6915" s="246" t="s">
        <v>6399</v>
      </c>
      <c r="L6915" s="245" t="s">
        <v>568</v>
      </c>
    </row>
    <row r="6916" spans="1:12" x14ac:dyDescent="0.25">
      <c r="A6916" s="245" t="s">
        <v>637</v>
      </c>
      <c r="B6916" s="245" t="s">
        <v>636</v>
      </c>
      <c r="C6916" s="245" t="s">
        <v>642</v>
      </c>
      <c r="D6916" s="245" t="s">
        <v>641</v>
      </c>
      <c r="E6916" s="246" t="s">
        <v>44</v>
      </c>
      <c r="F6916" s="245" t="s">
        <v>44</v>
      </c>
      <c r="G6916" s="245" t="s">
        <v>14387</v>
      </c>
      <c r="H6916" s="245" t="s">
        <v>14388</v>
      </c>
      <c r="I6916" s="245" t="s">
        <v>633</v>
      </c>
      <c r="J6916" s="245" t="s">
        <v>569</v>
      </c>
      <c r="K6916" s="246" t="s">
        <v>8436</v>
      </c>
      <c r="L6916" s="245" t="s">
        <v>568</v>
      </c>
    </row>
    <row r="6917" spans="1:12" x14ac:dyDescent="0.25">
      <c r="A6917" s="245" t="s">
        <v>637</v>
      </c>
      <c r="B6917" s="245" t="s">
        <v>636</v>
      </c>
      <c r="C6917" s="245" t="s">
        <v>642</v>
      </c>
      <c r="D6917" s="245" t="s">
        <v>641</v>
      </c>
      <c r="E6917" s="246" t="s">
        <v>44</v>
      </c>
      <c r="F6917" s="245" t="s">
        <v>44</v>
      </c>
      <c r="G6917" s="245" t="s">
        <v>14389</v>
      </c>
      <c r="H6917" s="245" t="s">
        <v>14390</v>
      </c>
      <c r="I6917" s="245" t="s">
        <v>633</v>
      </c>
      <c r="J6917" s="245" t="s">
        <v>569</v>
      </c>
      <c r="K6917" s="246" t="s">
        <v>22389</v>
      </c>
      <c r="L6917" s="245" t="s">
        <v>568</v>
      </c>
    </row>
    <row r="6918" spans="1:12" x14ac:dyDescent="0.25">
      <c r="A6918" s="245" t="s">
        <v>637</v>
      </c>
      <c r="B6918" s="245" t="s">
        <v>636</v>
      </c>
      <c r="C6918" s="245" t="s">
        <v>642</v>
      </c>
      <c r="D6918" s="245" t="s">
        <v>641</v>
      </c>
      <c r="E6918" s="246" t="s">
        <v>44</v>
      </c>
      <c r="F6918" s="245" t="s">
        <v>44</v>
      </c>
      <c r="G6918" s="245" t="s">
        <v>14391</v>
      </c>
      <c r="H6918" s="245" t="s">
        <v>14392</v>
      </c>
      <c r="I6918" s="245" t="s">
        <v>633</v>
      </c>
      <c r="J6918" s="245" t="s">
        <v>569</v>
      </c>
      <c r="K6918" s="246" t="s">
        <v>9105</v>
      </c>
      <c r="L6918" s="245" t="s">
        <v>568</v>
      </c>
    </row>
    <row r="6919" spans="1:12" x14ac:dyDescent="0.25">
      <c r="A6919" s="245" t="s">
        <v>637</v>
      </c>
      <c r="B6919" s="245" t="s">
        <v>636</v>
      </c>
      <c r="C6919" s="245" t="s">
        <v>642</v>
      </c>
      <c r="D6919" s="245" t="s">
        <v>641</v>
      </c>
      <c r="E6919" s="246" t="s">
        <v>44</v>
      </c>
      <c r="F6919" s="245" t="s">
        <v>44</v>
      </c>
      <c r="G6919" s="245" t="s">
        <v>14393</v>
      </c>
      <c r="H6919" s="245" t="s">
        <v>14394</v>
      </c>
      <c r="I6919" s="245" t="s">
        <v>633</v>
      </c>
      <c r="J6919" s="245" t="s">
        <v>569</v>
      </c>
      <c r="K6919" s="246" t="s">
        <v>10525</v>
      </c>
      <c r="L6919" s="245" t="s">
        <v>568</v>
      </c>
    </row>
    <row r="6920" spans="1:12" x14ac:dyDescent="0.25">
      <c r="A6920" s="245" t="s">
        <v>637</v>
      </c>
      <c r="B6920" s="245" t="s">
        <v>636</v>
      </c>
      <c r="C6920" s="245" t="s">
        <v>642</v>
      </c>
      <c r="D6920" s="245" t="s">
        <v>641</v>
      </c>
      <c r="E6920" s="246" t="s">
        <v>44</v>
      </c>
      <c r="F6920" s="245" t="s">
        <v>44</v>
      </c>
      <c r="G6920" s="245" t="s">
        <v>14395</v>
      </c>
      <c r="H6920" s="245" t="s">
        <v>14396</v>
      </c>
      <c r="I6920" s="245" t="s">
        <v>633</v>
      </c>
      <c r="J6920" s="245" t="s">
        <v>569</v>
      </c>
      <c r="K6920" s="246" t="s">
        <v>8758</v>
      </c>
      <c r="L6920" s="245" t="s">
        <v>568</v>
      </c>
    </row>
    <row r="6921" spans="1:12" x14ac:dyDescent="0.25">
      <c r="A6921" s="245" t="s">
        <v>637</v>
      </c>
      <c r="B6921" s="245" t="s">
        <v>636</v>
      </c>
      <c r="C6921" s="245" t="s">
        <v>642</v>
      </c>
      <c r="D6921" s="245" t="s">
        <v>641</v>
      </c>
      <c r="E6921" s="246" t="s">
        <v>44</v>
      </c>
      <c r="F6921" s="245" t="s">
        <v>44</v>
      </c>
      <c r="G6921" s="245" t="s">
        <v>14397</v>
      </c>
      <c r="H6921" s="245" t="s">
        <v>14398</v>
      </c>
      <c r="I6921" s="245" t="s">
        <v>633</v>
      </c>
      <c r="J6921" s="245" t="s">
        <v>569</v>
      </c>
      <c r="K6921" s="246" t="s">
        <v>22390</v>
      </c>
      <c r="L6921" s="245" t="s">
        <v>568</v>
      </c>
    </row>
    <row r="6922" spans="1:12" x14ac:dyDescent="0.25">
      <c r="A6922" s="245" t="s">
        <v>637</v>
      </c>
      <c r="B6922" s="245" t="s">
        <v>636</v>
      </c>
      <c r="C6922" s="245" t="s">
        <v>642</v>
      </c>
      <c r="D6922" s="245" t="s">
        <v>641</v>
      </c>
      <c r="E6922" s="246" t="s">
        <v>44</v>
      </c>
      <c r="F6922" s="245" t="s">
        <v>44</v>
      </c>
      <c r="G6922" s="245" t="s">
        <v>14399</v>
      </c>
      <c r="H6922" s="245" t="s">
        <v>14400</v>
      </c>
      <c r="I6922" s="245" t="s">
        <v>648</v>
      </c>
      <c r="J6922" s="245" t="s">
        <v>569</v>
      </c>
      <c r="K6922" s="246" t="s">
        <v>8981</v>
      </c>
      <c r="L6922" s="245" t="s">
        <v>568</v>
      </c>
    </row>
    <row r="6923" spans="1:12" x14ac:dyDescent="0.25">
      <c r="A6923" s="245" t="s">
        <v>637</v>
      </c>
      <c r="B6923" s="245" t="s">
        <v>636</v>
      </c>
      <c r="C6923" s="245" t="s">
        <v>642</v>
      </c>
      <c r="D6923" s="245" t="s">
        <v>641</v>
      </c>
      <c r="E6923" s="246" t="s">
        <v>44</v>
      </c>
      <c r="F6923" s="245" t="s">
        <v>44</v>
      </c>
      <c r="G6923" s="245" t="s">
        <v>14402</v>
      </c>
      <c r="H6923" s="245" t="s">
        <v>14403</v>
      </c>
      <c r="I6923" s="245" t="s">
        <v>648</v>
      </c>
      <c r="J6923" s="245" t="s">
        <v>569</v>
      </c>
      <c r="K6923" s="246" t="s">
        <v>10475</v>
      </c>
      <c r="L6923" s="245" t="s">
        <v>568</v>
      </c>
    </row>
    <row r="6924" spans="1:12" x14ac:dyDescent="0.25">
      <c r="A6924" s="245" t="s">
        <v>637</v>
      </c>
      <c r="B6924" s="245" t="s">
        <v>636</v>
      </c>
      <c r="C6924" s="245" t="s">
        <v>642</v>
      </c>
      <c r="D6924" s="245" t="s">
        <v>641</v>
      </c>
      <c r="E6924" s="246" t="s">
        <v>44</v>
      </c>
      <c r="F6924" s="245" t="s">
        <v>44</v>
      </c>
      <c r="G6924" s="245" t="s">
        <v>14404</v>
      </c>
      <c r="H6924" s="245" t="s">
        <v>14405</v>
      </c>
      <c r="I6924" s="245" t="s">
        <v>648</v>
      </c>
      <c r="J6924" s="245" t="s">
        <v>569</v>
      </c>
      <c r="K6924" s="246" t="s">
        <v>7936</v>
      </c>
      <c r="L6924" s="245" t="s">
        <v>568</v>
      </c>
    </row>
    <row r="6925" spans="1:12" x14ac:dyDescent="0.25">
      <c r="A6925" s="245" t="s">
        <v>637</v>
      </c>
      <c r="B6925" s="245" t="s">
        <v>636</v>
      </c>
      <c r="C6925" s="245" t="s">
        <v>642</v>
      </c>
      <c r="D6925" s="245" t="s">
        <v>641</v>
      </c>
      <c r="E6925" s="246" t="s">
        <v>44</v>
      </c>
      <c r="F6925" s="245" t="s">
        <v>44</v>
      </c>
      <c r="G6925" s="245" t="s">
        <v>14406</v>
      </c>
      <c r="H6925" s="245" t="s">
        <v>14407</v>
      </c>
      <c r="I6925" s="245" t="s">
        <v>648</v>
      </c>
      <c r="J6925" s="245" t="s">
        <v>569</v>
      </c>
      <c r="K6925" s="246" t="s">
        <v>8253</v>
      </c>
      <c r="L6925" s="245" t="s">
        <v>568</v>
      </c>
    </row>
    <row r="6926" spans="1:12" x14ac:dyDescent="0.25">
      <c r="A6926" s="245" t="s">
        <v>637</v>
      </c>
      <c r="B6926" s="245" t="s">
        <v>636</v>
      </c>
      <c r="C6926" s="245" t="s">
        <v>642</v>
      </c>
      <c r="D6926" s="245" t="s">
        <v>641</v>
      </c>
      <c r="E6926" s="246" t="s">
        <v>44</v>
      </c>
      <c r="F6926" s="245" t="s">
        <v>44</v>
      </c>
      <c r="G6926" s="245" t="s">
        <v>14409</v>
      </c>
      <c r="H6926" s="245" t="s">
        <v>14410</v>
      </c>
      <c r="I6926" s="245" t="s">
        <v>648</v>
      </c>
      <c r="J6926" s="245" t="s">
        <v>569</v>
      </c>
      <c r="K6926" s="246" t="s">
        <v>9043</v>
      </c>
      <c r="L6926" s="245" t="s">
        <v>568</v>
      </c>
    </row>
    <row r="6927" spans="1:12" x14ac:dyDescent="0.25">
      <c r="A6927" s="245" t="s">
        <v>637</v>
      </c>
      <c r="B6927" s="245" t="s">
        <v>636</v>
      </c>
      <c r="C6927" s="245" t="s">
        <v>642</v>
      </c>
      <c r="D6927" s="245" t="s">
        <v>641</v>
      </c>
      <c r="E6927" s="246" t="s">
        <v>44</v>
      </c>
      <c r="F6927" s="245" t="s">
        <v>44</v>
      </c>
      <c r="G6927" s="245" t="s">
        <v>14411</v>
      </c>
      <c r="H6927" s="245" t="s">
        <v>14412</v>
      </c>
      <c r="I6927" s="245" t="s">
        <v>648</v>
      </c>
      <c r="J6927" s="245" t="s">
        <v>569</v>
      </c>
      <c r="K6927" s="246" t="s">
        <v>15443</v>
      </c>
      <c r="L6927" s="245" t="s">
        <v>568</v>
      </c>
    </row>
    <row r="6928" spans="1:12" x14ac:dyDescent="0.25">
      <c r="A6928" s="245" t="s">
        <v>637</v>
      </c>
      <c r="B6928" s="245" t="s">
        <v>636</v>
      </c>
      <c r="C6928" s="245" t="s">
        <v>642</v>
      </c>
      <c r="D6928" s="245" t="s">
        <v>641</v>
      </c>
      <c r="E6928" s="246" t="s">
        <v>44</v>
      </c>
      <c r="F6928" s="245" t="s">
        <v>44</v>
      </c>
      <c r="G6928" s="245" t="s">
        <v>14413</v>
      </c>
      <c r="H6928" s="245" t="s">
        <v>14414</v>
      </c>
      <c r="I6928" s="245" t="s">
        <v>648</v>
      </c>
      <c r="J6928" s="245" t="s">
        <v>569</v>
      </c>
      <c r="K6928" s="246" t="s">
        <v>1384</v>
      </c>
      <c r="L6928" s="245" t="s">
        <v>568</v>
      </c>
    </row>
    <row r="6929" spans="1:12" x14ac:dyDescent="0.25">
      <c r="A6929" s="245" t="s">
        <v>637</v>
      </c>
      <c r="B6929" s="245" t="s">
        <v>636</v>
      </c>
      <c r="C6929" s="245" t="s">
        <v>642</v>
      </c>
      <c r="D6929" s="245" t="s">
        <v>641</v>
      </c>
      <c r="E6929" s="246" t="s">
        <v>44</v>
      </c>
      <c r="F6929" s="245" t="s">
        <v>44</v>
      </c>
      <c r="G6929" s="245" t="s">
        <v>14415</v>
      </c>
      <c r="H6929" s="245" t="s">
        <v>14416</v>
      </c>
      <c r="I6929" s="245" t="s">
        <v>648</v>
      </c>
      <c r="J6929" s="245" t="s">
        <v>569</v>
      </c>
      <c r="K6929" s="246" t="s">
        <v>1051</v>
      </c>
      <c r="L6929" s="245" t="s">
        <v>568</v>
      </c>
    </row>
    <row r="6930" spans="1:12" x14ac:dyDescent="0.25">
      <c r="A6930" s="245" t="s">
        <v>637</v>
      </c>
      <c r="B6930" s="245" t="s">
        <v>636</v>
      </c>
      <c r="C6930" s="245" t="s">
        <v>642</v>
      </c>
      <c r="D6930" s="245" t="s">
        <v>641</v>
      </c>
      <c r="E6930" s="246" t="s">
        <v>44</v>
      </c>
      <c r="F6930" s="245" t="s">
        <v>44</v>
      </c>
      <c r="G6930" s="245" t="s">
        <v>14417</v>
      </c>
      <c r="H6930" s="245" t="s">
        <v>14418</v>
      </c>
      <c r="I6930" s="245" t="s">
        <v>648</v>
      </c>
      <c r="J6930" s="245" t="s">
        <v>569</v>
      </c>
      <c r="K6930" s="246" t="s">
        <v>886</v>
      </c>
      <c r="L6930" s="245" t="s">
        <v>568</v>
      </c>
    </row>
    <row r="6931" spans="1:12" x14ac:dyDescent="0.25">
      <c r="A6931" s="245" t="s">
        <v>637</v>
      </c>
      <c r="B6931" s="245" t="s">
        <v>636</v>
      </c>
      <c r="C6931" s="245" t="s">
        <v>642</v>
      </c>
      <c r="D6931" s="245" t="s">
        <v>641</v>
      </c>
      <c r="E6931" s="246" t="s">
        <v>44</v>
      </c>
      <c r="F6931" s="245" t="s">
        <v>44</v>
      </c>
      <c r="G6931" s="245" t="s">
        <v>14419</v>
      </c>
      <c r="H6931" s="245" t="s">
        <v>14420</v>
      </c>
      <c r="I6931" s="245" t="s">
        <v>648</v>
      </c>
      <c r="J6931" s="245" t="s">
        <v>569</v>
      </c>
      <c r="K6931" s="246" t="s">
        <v>8976</v>
      </c>
      <c r="L6931" s="245" t="s">
        <v>568</v>
      </c>
    </row>
    <row r="6932" spans="1:12" x14ac:dyDescent="0.25">
      <c r="A6932" s="245" t="s">
        <v>637</v>
      </c>
      <c r="B6932" s="245" t="s">
        <v>636</v>
      </c>
      <c r="C6932" s="245" t="s">
        <v>642</v>
      </c>
      <c r="D6932" s="245" t="s">
        <v>641</v>
      </c>
      <c r="E6932" s="246" t="s">
        <v>44</v>
      </c>
      <c r="F6932" s="245" t="s">
        <v>44</v>
      </c>
      <c r="G6932" s="245" t="s">
        <v>14421</v>
      </c>
      <c r="H6932" s="245" t="s">
        <v>14422</v>
      </c>
      <c r="I6932" s="245" t="s">
        <v>12</v>
      </c>
      <c r="J6932" s="245" t="s">
        <v>569</v>
      </c>
      <c r="K6932" s="246" t="s">
        <v>3431</v>
      </c>
      <c r="L6932" s="245" t="s">
        <v>568</v>
      </c>
    </row>
    <row r="6933" spans="1:12" x14ac:dyDescent="0.25">
      <c r="A6933" s="245" t="s">
        <v>637</v>
      </c>
      <c r="B6933" s="245" t="s">
        <v>636</v>
      </c>
      <c r="C6933" s="245" t="s">
        <v>642</v>
      </c>
      <c r="D6933" s="245" t="s">
        <v>641</v>
      </c>
      <c r="E6933" s="246" t="s">
        <v>44</v>
      </c>
      <c r="F6933" s="245" t="s">
        <v>44</v>
      </c>
      <c r="G6933" s="245" t="s">
        <v>14423</v>
      </c>
      <c r="H6933" s="245" t="s">
        <v>14424</v>
      </c>
      <c r="I6933" s="245" t="s">
        <v>12</v>
      </c>
      <c r="J6933" s="245" t="s">
        <v>569</v>
      </c>
      <c r="K6933" s="246" t="s">
        <v>97</v>
      </c>
      <c r="L6933" s="245" t="s">
        <v>568</v>
      </c>
    </row>
    <row r="6934" spans="1:12" x14ac:dyDescent="0.25">
      <c r="A6934" s="245" t="s">
        <v>637</v>
      </c>
      <c r="B6934" s="245" t="s">
        <v>636</v>
      </c>
      <c r="C6934" s="245" t="s">
        <v>642</v>
      </c>
      <c r="D6934" s="245" t="s">
        <v>641</v>
      </c>
      <c r="E6934" s="246" t="s">
        <v>44</v>
      </c>
      <c r="F6934" s="245" t="s">
        <v>44</v>
      </c>
      <c r="G6934" s="245" t="s">
        <v>14425</v>
      </c>
      <c r="H6934" s="245" t="s">
        <v>14426</v>
      </c>
      <c r="I6934" s="245" t="s">
        <v>12</v>
      </c>
      <c r="J6934" s="245" t="s">
        <v>569</v>
      </c>
      <c r="K6934" s="246" t="s">
        <v>9444</v>
      </c>
      <c r="L6934" s="245" t="s">
        <v>568</v>
      </c>
    </row>
    <row r="6935" spans="1:12" x14ac:dyDescent="0.25">
      <c r="A6935" s="245" t="s">
        <v>637</v>
      </c>
      <c r="B6935" s="245" t="s">
        <v>636</v>
      </c>
      <c r="C6935" s="245" t="s">
        <v>635</v>
      </c>
      <c r="D6935" s="245" t="s">
        <v>634</v>
      </c>
      <c r="E6935" s="246" t="s">
        <v>44</v>
      </c>
      <c r="F6935" s="245" t="s">
        <v>44</v>
      </c>
      <c r="G6935" s="245" t="s">
        <v>14427</v>
      </c>
      <c r="H6935" s="245" t="s">
        <v>14428</v>
      </c>
      <c r="I6935" s="245" t="s">
        <v>633</v>
      </c>
      <c r="J6935" s="245" t="s">
        <v>569</v>
      </c>
      <c r="K6935" s="246" t="s">
        <v>4185</v>
      </c>
      <c r="L6935" s="245" t="s">
        <v>568</v>
      </c>
    </row>
    <row r="6936" spans="1:12" x14ac:dyDescent="0.25">
      <c r="A6936" s="245" t="s">
        <v>637</v>
      </c>
      <c r="B6936" s="245" t="s">
        <v>636</v>
      </c>
      <c r="C6936" s="245" t="s">
        <v>635</v>
      </c>
      <c r="D6936" s="245" t="s">
        <v>634</v>
      </c>
      <c r="E6936" s="246" t="s">
        <v>44</v>
      </c>
      <c r="F6936" s="245" t="s">
        <v>44</v>
      </c>
      <c r="G6936" s="245" t="s">
        <v>14429</v>
      </c>
      <c r="H6936" s="245" t="s">
        <v>14430</v>
      </c>
      <c r="I6936" s="245" t="s">
        <v>633</v>
      </c>
      <c r="J6936" s="245" t="s">
        <v>569</v>
      </c>
      <c r="K6936" s="246" t="s">
        <v>22391</v>
      </c>
      <c r="L6936" s="245" t="s">
        <v>568</v>
      </c>
    </row>
    <row r="6937" spans="1:12" x14ac:dyDescent="0.25">
      <c r="A6937" s="245" t="s">
        <v>637</v>
      </c>
      <c r="B6937" s="245" t="s">
        <v>636</v>
      </c>
      <c r="C6937" s="245" t="s">
        <v>635</v>
      </c>
      <c r="D6937" s="245" t="s">
        <v>634</v>
      </c>
      <c r="E6937" s="246" t="s">
        <v>44</v>
      </c>
      <c r="F6937" s="245" t="s">
        <v>44</v>
      </c>
      <c r="G6937" s="245" t="s">
        <v>14431</v>
      </c>
      <c r="H6937" s="245" t="s">
        <v>14432</v>
      </c>
      <c r="I6937" s="245" t="s">
        <v>633</v>
      </c>
      <c r="J6937" s="245" t="s">
        <v>569</v>
      </c>
      <c r="K6937" s="246" t="s">
        <v>22392</v>
      </c>
      <c r="L6937" s="245" t="s">
        <v>568</v>
      </c>
    </row>
    <row r="6938" spans="1:12" x14ac:dyDescent="0.25">
      <c r="A6938" s="245" t="s">
        <v>637</v>
      </c>
      <c r="B6938" s="245" t="s">
        <v>636</v>
      </c>
      <c r="C6938" s="245" t="s">
        <v>635</v>
      </c>
      <c r="D6938" s="245" t="s">
        <v>634</v>
      </c>
      <c r="E6938" s="246" t="s">
        <v>44</v>
      </c>
      <c r="F6938" s="245" t="s">
        <v>44</v>
      </c>
      <c r="G6938" s="245" t="s">
        <v>14433</v>
      </c>
      <c r="H6938" s="245" t="s">
        <v>14434</v>
      </c>
      <c r="I6938" s="245" t="s">
        <v>633</v>
      </c>
      <c r="J6938" s="245" t="s">
        <v>569</v>
      </c>
      <c r="K6938" s="246" t="s">
        <v>9165</v>
      </c>
      <c r="L6938" s="245" t="s">
        <v>568</v>
      </c>
    </row>
    <row r="6939" spans="1:12" x14ac:dyDescent="0.25">
      <c r="A6939" s="245" t="s">
        <v>637</v>
      </c>
      <c r="B6939" s="245" t="s">
        <v>636</v>
      </c>
      <c r="C6939" s="245" t="s">
        <v>635</v>
      </c>
      <c r="D6939" s="245" t="s">
        <v>634</v>
      </c>
      <c r="E6939" s="246" t="s">
        <v>44</v>
      </c>
      <c r="F6939" s="245" t="s">
        <v>44</v>
      </c>
      <c r="G6939" s="245" t="s">
        <v>14435</v>
      </c>
      <c r="H6939" s="245" t="s">
        <v>14436</v>
      </c>
      <c r="I6939" s="245" t="s">
        <v>633</v>
      </c>
      <c r="J6939" s="245" t="s">
        <v>569</v>
      </c>
      <c r="K6939" s="246" t="s">
        <v>8233</v>
      </c>
      <c r="L6939" s="245" t="s">
        <v>568</v>
      </c>
    </row>
    <row r="6940" spans="1:12" x14ac:dyDescent="0.25">
      <c r="A6940" s="245" t="s">
        <v>637</v>
      </c>
      <c r="B6940" s="245" t="s">
        <v>636</v>
      </c>
      <c r="C6940" s="245" t="s">
        <v>635</v>
      </c>
      <c r="D6940" s="245" t="s">
        <v>634</v>
      </c>
      <c r="E6940" s="246" t="s">
        <v>44</v>
      </c>
      <c r="F6940" s="245" t="s">
        <v>44</v>
      </c>
      <c r="G6940" s="245" t="s">
        <v>14437</v>
      </c>
      <c r="H6940" s="245" t="s">
        <v>14438</v>
      </c>
      <c r="I6940" s="245" t="s">
        <v>633</v>
      </c>
      <c r="J6940" s="245" t="s">
        <v>569</v>
      </c>
      <c r="K6940" s="246" t="s">
        <v>5251</v>
      </c>
      <c r="L6940" s="245" t="s">
        <v>568</v>
      </c>
    </row>
    <row r="6941" spans="1:12" x14ac:dyDescent="0.25">
      <c r="A6941" s="245" t="s">
        <v>637</v>
      </c>
      <c r="B6941" s="245" t="s">
        <v>636</v>
      </c>
      <c r="C6941" s="245" t="s">
        <v>635</v>
      </c>
      <c r="D6941" s="245" t="s">
        <v>634</v>
      </c>
      <c r="E6941" s="246" t="s">
        <v>44</v>
      </c>
      <c r="F6941" s="245" t="s">
        <v>44</v>
      </c>
      <c r="G6941" s="245" t="s">
        <v>14439</v>
      </c>
      <c r="H6941" s="245" t="s">
        <v>14440</v>
      </c>
      <c r="I6941" s="245" t="s">
        <v>633</v>
      </c>
      <c r="J6941" s="245" t="s">
        <v>569</v>
      </c>
      <c r="K6941" s="246" t="s">
        <v>12450</v>
      </c>
      <c r="L6941" s="245" t="s">
        <v>568</v>
      </c>
    </row>
    <row r="6942" spans="1:12" x14ac:dyDescent="0.25">
      <c r="A6942" s="245" t="s">
        <v>637</v>
      </c>
      <c r="B6942" s="245" t="s">
        <v>636</v>
      </c>
      <c r="C6942" s="245" t="s">
        <v>635</v>
      </c>
      <c r="D6942" s="245" t="s">
        <v>634</v>
      </c>
      <c r="E6942" s="246" t="s">
        <v>44</v>
      </c>
      <c r="F6942" s="245" t="s">
        <v>44</v>
      </c>
      <c r="G6942" s="245" t="s">
        <v>14441</v>
      </c>
      <c r="H6942" s="245" t="s">
        <v>14442</v>
      </c>
      <c r="I6942" s="245" t="s">
        <v>633</v>
      </c>
      <c r="J6942" s="245" t="s">
        <v>569</v>
      </c>
      <c r="K6942" s="246" t="s">
        <v>6406</v>
      </c>
      <c r="L6942" s="245" t="s">
        <v>568</v>
      </c>
    </row>
    <row r="6943" spans="1:12" x14ac:dyDescent="0.25">
      <c r="A6943" s="245" t="s">
        <v>637</v>
      </c>
      <c r="B6943" s="245" t="s">
        <v>636</v>
      </c>
      <c r="C6943" s="245" t="s">
        <v>14443</v>
      </c>
      <c r="D6943" s="245" t="s">
        <v>14444</v>
      </c>
      <c r="E6943" s="246" t="s">
        <v>44</v>
      </c>
      <c r="F6943" s="245" t="s">
        <v>44</v>
      </c>
      <c r="G6943" s="245" t="s">
        <v>14445</v>
      </c>
      <c r="H6943" s="245" t="s">
        <v>14446</v>
      </c>
      <c r="I6943" s="245" t="s">
        <v>704</v>
      </c>
      <c r="J6943" s="245" t="s">
        <v>569</v>
      </c>
      <c r="K6943" s="246" t="s">
        <v>22393</v>
      </c>
      <c r="L6943" s="245" t="s">
        <v>568</v>
      </c>
    </row>
    <row r="6944" spans="1:12" x14ac:dyDescent="0.25">
      <c r="A6944" s="245" t="s">
        <v>637</v>
      </c>
      <c r="B6944" s="245" t="s">
        <v>636</v>
      </c>
      <c r="C6944" s="245" t="s">
        <v>14443</v>
      </c>
      <c r="D6944" s="245" t="s">
        <v>14444</v>
      </c>
      <c r="E6944" s="246" t="s">
        <v>44</v>
      </c>
      <c r="F6944" s="245" t="s">
        <v>44</v>
      </c>
      <c r="G6944" s="245" t="s">
        <v>14447</v>
      </c>
      <c r="H6944" s="245" t="s">
        <v>14448</v>
      </c>
      <c r="I6944" s="245" t="s">
        <v>704</v>
      </c>
      <c r="J6944" s="245" t="s">
        <v>569</v>
      </c>
      <c r="K6944" s="246" t="s">
        <v>22394</v>
      </c>
      <c r="L6944" s="245" t="s">
        <v>568</v>
      </c>
    </row>
    <row r="6945" spans="1:12" x14ac:dyDescent="0.25">
      <c r="A6945" s="245" t="s">
        <v>637</v>
      </c>
      <c r="B6945" s="245" t="s">
        <v>636</v>
      </c>
      <c r="C6945" s="245" t="s">
        <v>14443</v>
      </c>
      <c r="D6945" s="245" t="s">
        <v>14444</v>
      </c>
      <c r="E6945" s="246" t="s">
        <v>44</v>
      </c>
      <c r="F6945" s="245" t="s">
        <v>44</v>
      </c>
      <c r="G6945" s="245" t="s">
        <v>14449</v>
      </c>
      <c r="H6945" s="245" t="s">
        <v>14450</v>
      </c>
      <c r="I6945" s="245" t="s">
        <v>704</v>
      </c>
      <c r="J6945" s="245" t="s">
        <v>569</v>
      </c>
      <c r="K6945" s="246" t="s">
        <v>22395</v>
      </c>
      <c r="L6945" s="245" t="s">
        <v>568</v>
      </c>
    </row>
    <row r="6946" spans="1:12" x14ac:dyDescent="0.25">
      <c r="A6946" s="245" t="s">
        <v>637</v>
      </c>
      <c r="B6946" s="245" t="s">
        <v>636</v>
      </c>
      <c r="C6946" s="245" t="s">
        <v>14451</v>
      </c>
      <c r="D6946" s="245" t="s">
        <v>14452</v>
      </c>
      <c r="E6946" s="246" t="s">
        <v>44</v>
      </c>
      <c r="F6946" s="245" t="s">
        <v>44</v>
      </c>
      <c r="G6946" s="245" t="s">
        <v>14453</v>
      </c>
      <c r="H6946" s="245" t="s">
        <v>14454</v>
      </c>
      <c r="I6946" s="245" t="s">
        <v>12</v>
      </c>
      <c r="J6946" s="245" t="s">
        <v>569</v>
      </c>
      <c r="K6946" s="246" t="s">
        <v>3431</v>
      </c>
      <c r="L6946" s="245" t="s">
        <v>568</v>
      </c>
    </row>
    <row r="6947" spans="1:12" x14ac:dyDescent="0.25">
      <c r="A6947" s="245" t="s">
        <v>637</v>
      </c>
      <c r="B6947" s="245" t="s">
        <v>636</v>
      </c>
      <c r="C6947" s="245" t="s">
        <v>14451</v>
      </c>
      <c r="D6947" s="245" t="s">
        <v>14452</v>
      </c>
      <c r="E6947" s="246" t="s">
        <v>44</v>
      </c>
      <c r="F6947" s="245" t="s">
        <v>44</v>
      </c>
      <c r="G6947" s="245" t="s">
        <v>14455</v>
      </c>
      <c r="H6947" s="245" t="s">
        <v>14456</v>
      </c>
      <c r="I6947" s="245" t="s">
        <v>12</v>
      </c>
      <c r="J6947" s="245" t="s">
        <v>569</v>
      </c>
      <c r="K6947" s="246" t="s">
        <v>6871</v>
      </c>
      <c r="L6947" s="245" t="s">
        <v>568</v>
      </c>
    </row>
    <row r="6948" spans="1:12" x14ac:dyDescent="0.25">
      <c r="A6948" s="245" t="s">
        <v>637</v>
      </c>
      <c r="B6948" s="245" t="s">
        <v>636</v>
      </c>
      <c r="C6948" s="245" t="s">
        <v>14451</v>
      </c>
      <c r="D6948" s="245" t="s">
        <v>14452</v>
      </c>
      <c r="E6948" s="246" t="s">
        <v>44</v>
      </c>
      <c r="F6948" s="245" t="s">
        <v>44</v>
      </c>
      <c r="G6948" s="245" t="s">
        <v>14457</v>
      </c>
      <c r="H6948" s="245" t="s">
        <v>14458</v>
      </c>
      <c r="I6948" s="245" t="s">
        <v>12</v>
      </c>
      <c r="J6948" s="245" t="s">
        <v>569</v>
      </c>
      <c r="K6948" s="246" t="s">
        <v>2026</v>
      </c>
      <c r="L6948" s="245" t="s">
        <v>568</v>
      </c>
    </row>
    <row r="6949" spans="1:12" x14ac:dyDescent="0.25">
      <c r="A6949" s="245" t="s">
        <v>637</v>
      </c>
      <c r="B6949" s="245" t="s">
        <v>636</v>
      </c>
      <c r="C6949" s="245" t="s">
        <v>14451</v>
      </c>
      <c r="D6949" s="245" t="s">
        <v>14452</v>
      </c>
      <c r="E6949" s="246" t="s">
        <v>44</v>
      </c>
      <c r="F6949" s="245" t="s">
        <v>44</v>
      </c>
      <c r="G6949" s="245" t="s">
        <v>14459</v>
      </c>
      <c r="H6949" s="245" t="s">
        <v>14460</v>
      </c>
      <c r="I6949" s="245" t="s">
        <v>12</v>
      </c>
      <c r="J6949" s="245" t="s">
        <v>569</v>
      </c>
      <c r="K6949" s="246" t="s">
        <v>4206</v>
      </c>
      <c r="L6949" s="245" t="s">
        <v>568</v>
      </c>
    </row>
    <row r="6950" spans="1:12" x14ac:dyDescent="0.25">
      <c r="A6950" s="245" t="s">
        <v>637</v>
      </c>
      <c r="B6950" s="245" t="s">
        <v>636</v>
      </c>
      <c r="C6950" s="245" t="s">
        <v>14451</v>
      </c>
      <c r="D6950" s="245" t="s">
        <v>14452</v>
      </c>
      <c r="E6950" s="246" t="s">
        <v>44</v>
      </c>
      <c r="F6950" s="245" t="s">
        <v>44</v>
      </c>
      <c r="G6950" s="245" t="s">
        <v>14461</v>
      </c>
      <c r="H6950" s="245" t="s">
        <v>14462</v>
      </c>
      <c r="I6950" s="245" t="s">
        <v>12</v>
      </c>
      <c r="J6950" s="245" t="s">
        <v>569</v>
      </c>
      <c r="K6950" s="246" t="s">
        <v>20282</v>
      </c>
      <c r="L6950" s="245" t="s">
        <v>568</v>
      </c>
    </row>
    <row r="6951" spans="1:12" x14ac:dyDescent="0.25">
      <c r="A6951" s="245" t="s">
        <v>637</v>
      </c>
      <c r="B6951" s="245" t="s">
        <v>636</v>
      </c>
      <c r="C6951" s="245" t="s">
        <v>14451</v>
      </c>
      <c r="D6951" s="245" t="s">
        <v>14452</v>
      </c>
      <c r="E6951" s="246" t="s">
        <v>44</v>
      </c>
      <c r="F6951" s="245" t="s">
        <v>44</v>
      </c>
      <c r="G6951" s="245" t="s">
        <v>14463</v>
      </c>
      <c r="H6951" s="245" t="s">
        <v>14464</v>
      </c>
      <c r="I6951" s="245" t="s">
        <v>12</v>
      </c>
      <c r="J6951" s="245" t="s">
        <v>569</v>
      </c>
      <c r="K6951" s="246" t="s">
        <v>87</v>
      </c>
      <c r="L6951" s="245" t="s">
        <v>568</v>
      </c>
    </row>
    <row r="6952" spans="1:12" x14ac:dyDescent="0.25">
      <c r="A6952" s="245" t="s">
        <v>637</v>
      </c>
      <c r="B6952" s="245" t="s">
        <v>636</v>
      </c>
      <c r="C6952" s="245" t="s">
        <v>14451</v>
      </c>
      <c r="D6952" s="245" t="s">
        <v>14452</v>
      </c>
      <c r="E6952" s="246" t="s">
        <v>44</v>
      </c>
      <c r="F6952" s="245" t="s">
        <v>44</v>
      </c>
      <c r="G6952" s="245" t="s">
        <v>14465</v>
      </c>
      <c r="H6952" s="245" t="s">
        <v>14466</v>
      </c>
      <c r="I6952" s="245" t="s">
        <v>12</v>
      </c>
      <c r="J6952" s="245" t="s">
        <v>569</v>
      </c>
      <c r="K6952" s="246" t="s">
        <v>8970</v>
      </c>
      <c r="L6952" s="245" t="s">
        <v>568</v>
      </c>
    </row>
    <row r="6953" spans="1:12" x14ac:dyDescent="0.25">
      <c r="A6953" s="245" t="s">
        <v>637</v>
      </c>
      <c r="B6953" s="245" t="s">
        <v>636</v>
      </c>
      <c r="C6953" s="245" t="s">
        <v>14451</v>
      </c>
      <c r="D6953" s="245" t="s">
        <v>14452</v>
      </c>
      <c r="E6953" s="246" t="s">
        <v>44</v>
      </c>
      <c r="F6953" s="245" t="s">
        <v>44</v>
      </c>
      <c r="G6953" s="245" t="s">
        <v>14467</v>
      </c>
      <c r="H6953" s="245" t="s">
        <v>14468</v>
      </c>
      <c r="I6953" s="245" t="s">
        <v>12</v>
      </c>
      <c r="J6953" s="245" t="s">
        <v>569</v>
      </c>
      <c r="K6953" s="246" t="s">
        <v>1370</v>
      </c>
      <c r="L6953" s="245" t="s">
        <v>568</v>
      </c>
    </row>
    <row r="6954" spans="1:12" x14ac:dyDescent="0.25">
      <c r="A6954" s="245" t="s">
        <v>637</v>
      </c>
      <c r="B6954" s="245" t="s">
        <v>636</v>
      </c>
      <c r="C6954" s="245" t="s">
        <v>14451</v>
      </c>
      <c r="D6954" s="245" t="s">
        <v>14452</v>
      </c>
      <c r="E6954" s="246" t="s">
        <v>44</v>
      </c>
      <c r="F6954" s="245" t="s">
        <v>44</v>
      </c>
      <c r="G6954" s="245" t="s">
        <v>14469</v>
      </c>
      <c r="H6954" s="245" t="s">
        <v>14470</v>
      </c>
      <c r="I6954" s="245" t="s">
        <v>12</v>
      </c>
      <c r="J6954" s="245" t="s">
        <v>569</v>
      </c>
      <c r="K6954" s="246" t="s">
        <v>21230</v>
      </c>
      <c r="L6954" s="245" t="s">
        <v>568</v>
      </c>
    </row>
    <row r="6955" spans="1:12" x14ac:dyDescent="0.25">
      <c r="A6955" s="245" t="s">
        <v>637</v>
      </c>
      <c r="B6955" s="245" t="s">
        <v>636</v>
      </c>
      <c r="C6955" s="245" t="s">
        <v>14451</v>
      </c>
      <c r="D6955" s="245" t="s">
        <v>14452</v>
      </c>
      <c r="E6955" s="246" t="s">
        <v>44</v>
      </c>
      <c r="F6955" s="245" t="s">
        <v>44</v>
      </c>
      <c r="G6955" s="245" t="s">
        <v>14471</v>
      </c>
      <c r="H6955" s="245" t="s">
        <v>14472</v>
      </c>
      <c r="I6955" s="245" t="s">
        <v>12</v>
      </c>
      <c r="J6955" s="245" t="s">
        <v>569</v>
      </c>
      <c r="K6955" s="246" t="s">
        <v>3416</v>
      </c>
      <c r="L6955" s="245" t="s">
        <v>568</v>
      </c>
    </row>
    <row r="6956" spans="1:12" x14ac:dyDescent="0.25">
      <c r="A6956" s="245" t="s">
        <v>637</v>
      </c>
      <c r="B6956" s="245" t="s">
        <v>636</v>
      </c>
      <c r="C6956" s="245" t="s">
        <v>14451</v>
      </c>
      <c r="D6956" s="245" t="s">
        <v>14452</v>
      </c>
      <c r="E6956" s="246" t="s">
        <v>44</v>
      </c>
      <c r="F6956" s="245" t="s">
        <v>44</v>
      </c>
      <c r="G6956" s="245" t="s">
        <v>14473</v>
      </c>
      <c r="H6956" s="245" t="s">
        <v>14474</v>
      </c>
      <c r="I6956" s="245" t="s">
        <v>12</v>
      </c>
      <c r="J6956" s="245" t="s">
        <v>569</v>
      </c>
      <c r="K6956" s="246" t="s">
        <v>3725</v>
      </c>
      <c r="L6956" s="245" t="s">
        <v>568</v>
      </c>
    </row>
    <row r="6957" spans="1:12" x14ac:dyDescent="0.25">
      <c r="A6957" s="245" t="s">
        <v>637</v>
      </c>
      <c r="B6957" s="245" t="s">
        <v>636</v>
      </c>
      <c r="C6957" s="245" t="s">
        <v>14451</v>
      </c>
      <c r="D6957" s="245" t="s">
        <v>14452</v>
      </c>
      <c r="E6957" s="246" t="s">
        <v>44</v>
      </c>
      <c r="F6957" s="245" t="s">
        <v>44</v>
      </c>
      <c r="G6957" s="245" t="s">
        <v>14475</v>
      </c>
      <c r="H6957" s="245" t="s">
        <v>14476</v>
      </c>
      <c r="I6957" s="245" t="s">
        <v>12</v>
      </c>
      <c r="J6957" s="245" t="s">
        <v>569</v>
      </c>
      <c r="K6957" s="246" t="s">
        <v>2379</v>
      </c>
      <c r="L6957" s="245" t="s">
        <v>568</v>
      </c>
    </row>
    <row r="6958" spans="1:12" x14ac:dyDescent="0.25">
      <c r="A6958" s="245" t="s">
        <v>637</v>
      </c>
      <c r="B6958" s="245" t="s">
        <v>636</v>
      </c>
      <c r="C6958" s="245" t="s">
        <v>14451</v>
      </c>
      <c r="D6958" s="245" t="s">
        <v>14452</v>
      </c>
      <c r="E6958" s="246" t="s">
        <v>44</v>
      </c>
      <c r="F6958" s="245" t="s">
        <v>44</v>
      </c>
      <c r="G6958" s="245" t="s">
        <v>14477</v>
      </c>
      <c r="H6958" s="245" t="s">
        <v>14478</v>
      </c>
      <c r="I6958" s="245" t="s">
        <v>12</v>
      </c>
      <c r="J6958" s="245" t="s">
        <v>569</v>
      </c>
      <c r="K6958" s="246" t="s">
        <v>17607</v>
      </c>
      <c r="L6958" s="245" t="s">
        <v>568</v>
      </c>
    </row>
    <row r="6959" spans="1:12" x14ac:dyDescent="0.25">
      <c r="A6959" s="245" t="s">
        <v>637</v>
      </c>
      <c r="B6959" s="245" t="s">
        <v>636</v>
      </c>
      <c r="C6959" s="245" t="s">
        <v>14451</v>
      </c>
      <c r="D6959" s="245" t="s">
        <v>14452</v>
      </c>
      <c r="E6959" s="246" t="s">
        <v>44</v>
      </c>
      <c r="F6959" s="245" t="s">
        <v>44</v>
      </c>
      <c r="G6959" s="245" t="s">
        <v>14479</v>
      </c>
      <c r="H6959" s="245" t="s">
        <v>14480</v>
      </c>
      <c r="I6959" s="245" t="s">
        <v>704</v>
      </c>
      <c r="J6959" s="245" t="s">
        <v>569</v>
      </c>
      <c r="K6959" s="246" t="s">
        <v>9062</v>
      </c>
      <c r="L6959" s="245" t="s">
        <v>568</v>
      </c>
    </row>
    <row r="6960" spans="1:12" x14ac:dyDescent="0.25">
      <c r="A6960" s="245" t="s">
        <v>637</v>
      </c>
      <c r="B6960" s="245" t="s">
        <v>636</v>
      </c>
      <c r="C6960" s="245" t="s">
        <v>14451</v>
      </c>
      <c r="D6960" s="245" t="s">
        <v>14452</v>
      </c>
      <c r="E6960" s="246" t="s">
        <v>44</v>
      </c>
      <c r="F6960" s="245" t="s">
        <v>44</v>
      </c>
      <c r="G6960" s="245" t="s">
        <v>14482</v>
      </c>
      <c r="H6960" s="245" t="s">
        <v>14483</v>
      </c>
      <c r="I6960" s="245" t="s">
        <v>704</v>
      </c>
      <c r="J6960" s="245" t="s">
        <v>569</v>
      </c>
      <c r="K6960" s="246" t="s">
        <v>8403</v>
      </c>
      <c r="L6960" s="245" t="s">
        <v>568</v>
      </c>
    </row>
    <row r="6961" spans="1:12" x14ac:dyDescent="0.25">
      <c r="A6961" s="245" t="s">
        <v>637</v>
      </c>
      <c r="B6961" s="245" t="s">
        <v>636</v>
      </c>
      <c r="C6961" s="245" t="s">
        <v>14451</v>
      </c>
      <c r="D6961" s="245" t="s">
        <v>14452</v>
      </c>
      <c r="E6961" s="246" t="s">
        <v>44</v>
      </c>
      <c r="F6961" s="245" t="s">
        <v>44</v>
      </c>
      <c r="G6961" s="245" t="s">
        <v>14485</v>
      </c>
      <c r="H6961" s="245" t="s">
        <v>14486</v>
      </c>
      <c r="I6961" s="245" t="s">
        <v>704</v>
      </c>
      <c r="J6961" s="245" t="s">
        <v>569</v>
      </c>
      <c r="K6961" s="246" t="s">
        <v>8749</v>
      </c>
      <c r="L6961" s="245" t="s">
        <v>568</v>
      </c>
    </row>
    <row r="6962" spans="1:12" x14ac:dyDescent="0.25">
      <c r="A6962" s="245" t="s">
        <v>637</v>
      </c>
      <c r="B6962" s="245" t="s">
        <v>636</v>
      </c>
      <c r="C6962" s="245" t="s">
        <v>14451</v>
      </c>
      <c r="D6962" s="245" t="s">
        <v>14452</v>
      </c>
      <c r="E6962" s="246" t="s">
        <v>44</v>
      </c>
      <c r="F6962" s="245" t="s">
        <v>44</v>
      </c>
      <c r="G6962" s="245" t="s">
        <v>14487</v>
      </c>
      <c r="H6962" s="245" t="s">
        <v>14488</v>
      </c>
      <c r="I6962" s="245" t="s">
        <v>704</v>
      </c>
      <c r="J6962" s="245" t="s">
        <v>569</v>
      </c>
      <c r="K6962" s="246" t="s">
        <v>3568</v>
      </c>
      <c r="L6962" s="245" t="s">
        <v>568</v>
      </c>
    </row>
    <row r="6963" spans="1:12" x14ac:dyDescent="0.25">
      <c r="A6963" s="245" t="s">
        <v>637</v>
      </c>
      <c r="B6963" s="245" t="s">
        <v>636</v>
      </c>
      <c r="C6963" s="245" t="s">
        <v>14451</v>
      </c>
      <c r="D6963" s="245" t="s">
        <v>14452</v>
      </c>
      <c r="E6963" s="246" t="s">
        <v>44</v>
      </c>
      <c r="F6963" s="245" t="s">
        <v>44</v>
      </c>
      <c r="G6963" s="245" t="s">
        <v>14489</v>
      </c>
      <c r="H6963" s="245" t="s">
        <v>14490</v>
      </c>
      <c r="I6963" s="245" t="s">
        <v>704</v>
      </c>
      <c r="J6963" s="245" t="s">
        <v>569</v>
      </c>
      <c r="K6963" s="246" t="s">
        <v>10508</v>
      </c>
      <c r="L6963" s="245" t="s">
        <v>568</v>
      </c>
    </row>
    <row r="6964" spans="1:12" x14ac:dyDescent="0.25">
      <c r="A6964" s="245" t="s">
        <v>637</v>
      </c>
      <c r="B6964" s="245" t="s">
        <v>636</v>
      </c>
      <c r="C6964" s="245" t="s">
        <v>14451</v>
      </c>
      <c r="D6964" s="245" t="s">
        <v>14452</v>
      </c>
      <c r="E6964" s="246" t="s">
        <v>44</v>
      </c>
      <c r="F6964" s="245" t="s">
        <v>44</v>
      </c>
      <c r="G6964" s="245" t="s">
        <v>14491</v>
      </c>
      <c r="H6964" s="245" t="s">
        <v>14492</v>
      </c>
      <c r="I6964" s="245" t="s">
        <v>704</v>
      </c>
      <c r="J6964" s="245" t="s">
        <v>569</v>
      </c>
      <c r="K6964" s="246" t="s">
        <v>8413</v>
      </c>
      <c r="L6964" s="245" t="s">
        <v>568</v>
      </c>
    </row>
    <row r="6965" spans="1:12" x14ac:dyDescent="0.25">
      <c r="A6965" s="245" t="s">
        <v>637</v>
      </c>
      <c r="B6965" s="245" t="s">
        <v>636</v>
      </c>
      <c r="C6965" s="245" t="s">
        <v>14451</v>
      </c>
      <c r="D6965" s="245" t="s">
        <v>14452</v>
      </c>
      <c r="E6965" s="246" t="s">
        <v>44</v>
      </c>
      <c r="F6965" s="245" t="s">
        <v>44</v>
      </c>
      <c r="G6965" s="245" t="s">
        <v>14493</v>
      </c>
      <c r="H6965" s="245" t="s">
        <v>14494</v>
      </c>
      <c r="I6965" s="245" t="s">
        <v>704</v>
      </c>
      <c r="J6965" s="245" t="s">
        <v>569</v>
      </c>
      <c r="K6965" s="246" t="s">
        <v>696</v>
      </c>
      <c r="L6965" s="245" t="s">
        <v>568</v>
      </c>
    </row>
    <row r="6966" spans="1:12" x14ac:dyDescent="0.25">
      <c r="A6966" s="245" t="s">
        <v>637</v>
      </c>
      <c r="B6966" s="245" t="s">
        <v>636</v>
      </c>
      <c r="C6966" s="245" t="s">
        <v>14451</v>
      </c>
      <c r="D6966" s="245" t="s">
        <v>14452</v>
      </c>
      <c r="E6966" s="246" t="s">
        <v>44</v>
      </c>
      <c r="F6966" s="245" t="s">
        <v>44</v>
      </c>
      <c r="G6966" s="245" t="s">
        <v>14495</v>
      </c>
      <c r="H6966" s="245" t="s">
        <v>14496</v>
      </c>
      <c r="I6966" s="245" t="s">
        <v>704</v>
      </c>
      <c r="J6966" s="245" t="s">
        <v>569</v>
      </c>
      <c r="K6966" s="246" t="s">
        <v>10355</v>
      </c>
      <c r="L6966" s="245" t="s">
        <v>568</v>
      </c>
    </row>
    <row r="6967" spans="1:12" x14ac:dyDescent="0.25">
      <c r="A6967" s="245" t="s">
        <v>637</v>
      </c>
      <c r="B6967" s="245" t="s">
        <v>636</v>
      </c>
      <c r="C6967" s="245" t="s">
        <v>14451</v>
      </c>
      <c r="D6967" s="245" t="s">
        <v>14452</v>
      </c>
      <c r="E6967" s="246" t="s">
        <v>44</v>
      </c>
      <c r="F6967" s="245" t="s">
        <v>44</v>
      </c>
      <c r="G6967" s="245" t="s">
        <v>14497</v>
      </c>
      <c r="H6967" s="245" t="s">
        <v>14498</v>
      </c>
      <c r="I6967" s="245" t="s">
        <v>704</v>
      </c>
      <c r="J6967" s="245" t="s">
        <v>569</v>
      </c>
      <c r="K6967" s="246" t="s">
        <v>1705</v>
      </c>
      <c r="L6967" s="245" t="s">
        <v>568</v>
      </c>
    </row>
    <row r="6968" spans="1:12" x14ac:dyDescent="0.25">
      <c r="A6968" s="245" t="s">
        <v>637</v>
      </c>
      <c r="B6968" s="245" t="s">
        <v>636</v>
      </c>
      <c r="C6968" s="245" t="s">
        <v>14451</v>
      </c>
      <c r="D6968" s="245" t="s">
        <v>14452</v>
      </c>
      <c r="E6968" s="246" t="s">
        <v>44</v>
      </c>
      <c r="F6968" s="245" t="s">
        <v>44</v>
      </c>
      <c r="G6968" s="245" t="s">
        <v>14499</v>
      </c>
      <c r="H6968" s="245" t="s">
        <v>14500</v>
      </c>
      <c r="I6968" s="245" t="s">
        <v>704</v>
      </c>
      <c r="J6968" s="245" t="s">
        <v>569</v>
      </c>
      <c r="K6968" s="246" t="s">
        <v>8838</v>
      </c>
      <c r="L6968" s="245" t="s">
        <v>568</v>
      </c>
    </row>
    <row r="6969" spans="1:12" x14ac:dyDescent="0.25">
      <c r="A6969" s="245" t="s">
        <v>637</v>
      </c>
      <c r="B6969" s="245" t="s">
        <v>636</v>
      </c>
      <c r="C6969" s="245" t="s">
        <v>14451</v>
      </c>
      <c r="D6969" s="245" t="s">
        <v>14452</v>
      </c>
      <c r="E6969" s="246" t="s">
        <v>44</v>
      </c>
      <c r="F6969" s="245" t="s">
        <v>44</v>
      </c>
      <c r="G6969" s="245" t="s">
        <v>14501</v>
      </c>
      <c r="H6969" s="245" t="s">
        <v>14502</v>
      </c>
      <c r="I6969" s="245" t="s">
        <v>704</v>
      </c>
      <c r="J6969" s="245" t="s">
        <v>569</v>
      </c>
      <c r="K6969" s="246" t="s">
        <v>8247</v>
      </c>
      <c r="L6969" s="245" t="s">
        <v>568</v>
      </c>
    </row>
    <row r="6970" spans="1:12" x14ac:dyDescent="0.25">
      <c r="A6970" s="245" t="s">
        <v>637</v>
      </c>
      <c r="B6970" s="245" t="s">
        <v>636</v>
      </c>
      <c r="C6970" s="245" t="s">
        <v>14451</v>
      </c>
      <c r="D6970" s="245" t="s">
        <v>14452</v>
      </c>
      <c r="E6970" s="246" t="s">
        <v>44</v>
      </c>
      <c r="F6970" s="245" t="s">
        <v>44</v>
      </c>
      <c r="G6970" s="245" t="s">
        <v>14503</v>
      </c>
      <c r="H6970" s="245" t="s">
        <v>14504</v>
      </c>
      <c r="I6970" s="245" t="s">
        <v>704</v>
      </c>
      <c r="J6970" s="245" t="s">
        <v>569</v>
      </c>
      <c r="K6970" s="246" t="s">
        <v>8783</v>
      </c>
      <c r="L6970" s="245" t="s">
        <v>568</v>
      </c>
    </row>
    <row r="6971" spans="1:12" x14ac:dyDescent="0.25">
      <c r="A6971" s="245" t="s">
        <v>637</v>
      </c>
      <c r="B6971" s="245" t="s">
        <v>636</v>
      </c>
      <c r="C6971" s="245" t="s">
        <v>14451</v>
      </c>
      <c r="D6971" s="245" t="s">
        <v>14452</v>
      </c>
      <c r="E6971" s="246" t="s">
        <v>44</v>
      </c>
      <c r="F6971" s="245" t="s">
        <v>44</v>
      </c>
      <c r="G6971" s="245" t="s">
        <v>14505</v>
      </c>
      <c r="H6971" s="245" t="s">
        <v>14506</v>
      </c>
      <c r="I6971" s="245" t="s">
        <v>704</v>
      </c>
      <c r="J6971" s="245" t="s">
        <v>569</v>
      </c>
      <c r="K6971" s="246" t="s">
        <v>2116</v>
      </c>
      <c r="L6971" s="245" t="s">
        <v>568</v>
      </c>
    </row>
    <row r="6972" spans="1:12" x14ac:dyDescent="0.25">
      <c r="A6972" s="245" t="s">
        <v>637</v>
      </c>
      <c r="B6972" s="245" t="s">
        <v>636</v>
      </c>
      <c r="C6972" s="245" t="s">
        <v>14451</v>
      </c>
      <c r="D6972" s="245" t="s">
        <v>14452</v>
      </c>
      <c r="E6972" s="246" t="s">
        <v>44</v>
      </c>
      <c r="F6972" s="245" t="s">
        <v>44</v>
      </c>
      <c r="G6972" s="245" t="s">
        <v>14507</v>
      </c>
      <c r="H6972" s="245" t="s">
        <v>14508</v>
      </c>
      <c r="I6972" s="245" t="s">
        <v>704</v>
      </c>
      <c r="J6972" s="245" t="s">
        <v>569</v>
      </c>
      <c r="K6972" s="246" t="s">
        <v>3568</v>
      </c>
      <c r="L6972" s="245" t="s">
        <v>568</v>
      </c>
    </row>
    <row r="6973" spans="1:12" x14ac:dyDescent="0.25">
      <c r="A6973" s="245" t="s">
        <v>637</v>
      </c>
      <c r="B6973" s="245" t="s">
        <v>636</v>
      </c>
      <c r="C6973" s="245" t="s">
        <v>14451</v>
      </c>
      <c r="D6973" s="245" t="s">
        <v>14452</v>
      </c>
      <c r="E6973" s="246" t="s">
        <v>44</v>
      </c>
      <c r="F6973" s="245" t="s">
        <v>44</v>
      </c>
      <c r="G6973" s="245" t="s">
        <v>14509</v>
      </c>
      <c r="H6973" s="245" t="s">
        <v>14510</v>
      </c>
      <c r="I6973" s="245" t="s">
        <v>704</v>
      </c>
      <c r="J6973" s="245" t="s">
        <v>569</v>
      </c>
      <c r="K6973" s="246" t="s">
        <v>9038</v>
      </c>
      <c r="L6973" s="245" t="s">
        <v>568</v>
      </c>
    </row>
    <row r="6974" spans="1:12" x14ac:dyDescent="0.25">
      <c r="A6974" s="245" t="s">
        <v>637</v>
      </c>
      <c r="B6974" s="245" t="s">
        <v>636</v>
      </c>
      <c r="C6974" s="245" t="s">
        <v>14451</v>
      </c>
      <c r="D6974" s="245" t="s">
        <v>14452</v>
      </c>
      <c r="E6974" s="246" t="s">
        <v>44</v>
      </c>
      <c r="F6974" s="245" t="s">
        <v>44</v>
      </c>
      <c r="G6974" s="245" t="s">
        <v>14511</v>
      </c>
      <c r="H6974" s="245" t="s">
        <v>14512</v>
      </c>
      <c r="I6974" s="245" t="s">
        <v>704</v>
      </c>
      <c r="J6974" s="245" t="s">
        <v>569</v>
      </c>
      <c r="K6974" s="246" t="s">
        <v>22396</v>
      </c>
      <c r="L6974" s="245" t="s">
        <v>568</v>
      </c>
    </row>
    <row r="6975" spans="1:12" x14ac:dyDescent="0.25">
      <c r="A6975" s="245" t="s">
        <v>637</v>
      </c>
      <c r="B6975" s="245" t="s">
        <v>636</v>
      </c>
      <c r="C6975" s="245" t="s">
        <v>14451</v>
      </c>
      <c r="D6975" s="245" t="s">
        <v>14452</v>
      </c>
      <c r="E6975" s="246" t="s">
        <v>44</v>
      </c>
      <c r="F6975" s="245" t="s">
        <v>44</v>
      </c>
      <c r="G6975" s="245" t="s">
        <v>14513</v>
      </c>
      <c r="H6975" s="245" t="s">
        <v>14514</v>
      </c>
      <c r="I6975" s="245" t="s">
        <v>12</v>
      </c>
      <c r="J6975" s="245" t="s">
        <v>569</v>
      </c>
      <c r="K6975" s="246" t="s">
        <v>10535</v>
      </c>
      <c r="L6975" s="245" t="s">
        <v>568</v>
      </c>
    </row>
    <row r="6976" spans="1:12" x14ac:dyDescent="0.25">
      <c r="A6976" s="245" t="s">
        <v>637</v>
      </c>
      <c r="B6976" s="245" t="s">
        <v>636</v>
      </c>
      <c r="C6976" s="245" t="s">
        <v>14451</v>
      </c>
      <c r="D6976" s="245" t="s">
        <v>14452</v>
      </c>
      <c r="E6976" s="246" t="s">
        <v>44</v>
      </c>
      <c r="F6976" s="245" t="s">
        <v>44</v>
      </c>
      <c r="G6976" s="245" t="s">
        <v>14515</v>
      </c>
      <c r="H6976" s="245" t="s">
        <v>14516</v>
      </c>
      <c r="I6976" s="245" t="s">
        <v>12</v>
      </c>
      <c r="J6976" s="245" t="s">
        <v>569</v>
      </c>
      <c r="K6976" s="246" t="s">
        <v>11730</v>
      </c>
      <c r="L6976" s="245" t="s">
        <v>568</v>
      </c>
    </row>
    <row r="6977" spans="1:12" x14ac:dyDescent="0.25">
      <c r="A6977" s="245" t="s">
        <v>637</v>
      </c>
      <c r="B6977" s="245" t="s">
        <v>636</v>
      </c>
      <c r="C6977" s="245" t="s">
        <v>14451</v>
      </c>
      <c r="D6977" s="245" t="s">
        <v>14452</v>
      </c>
      <c r="E6977" s="246" t="s">
        <v>44</v>
      </c>
      <c r="F6977" s="245" t="s">
        <v>44</v>
      </c>
      <c r="G6977" s="245" t="s">
        <v>14517</v>
      </c>
      <c r="H6977" s="245" t="s">
        <v>14518</v>
      </c>
      <c r="I6977" s="245" t="s">
        <v>12</v>
      </c>
      <c r="J6977" s="245" t="s">
        <v>569</v>
      </c>
      <c r="K6977" s="246" t="s">
        <v>8299</v>
      </c>
      <c r="L6977" s="245" t="s">
        <v>568</v>
      </c>
    </row>
    <row r="6978" spans="1:12" x14ac:dyDescent="0.25">
      <c r="A6978" s="245" t="s">
        <v>637</v>
      </c>
      <c r="B6978" s="245" t="s">
        <v>636</v>
      </c>
      <c r="C6978" s="245" t="s">
        <v>14451</v>
      </c>
      <c r="D6978" s="245" t="s">
        <v>14452</v>
      </c>
      <c r="E6978" s="246" t="s">
        <v>44</v>
      </c>
      <c r="F6978" s="245" t="s">
        <v>44</v>
      </c>
      <c r="G6978" s="245" t="s">
        <v>14519</v>
      </c>
      <c r="H6978" s="245" t="s">
        <v>14520</v>
      </c>
      <c r="I6978" s="245" t="s">
        <v>12</v>
      </c>
      <c r="J6978" s="245" t="s">
        <v>569</v>
      </c>
      <c r="K6978" s="246" t="s">
        <v>3801</v>
      </c>
      <c r="L6978" s="245" t="s">
        <v>568</v>
      </c>
    </row>
    <row r="6979" spans="1:12" x14ac:dyDescent="0.25">
      <c r="A6979" s="245" t="s">
        <v>637</v>
      </c>
      <c r="B6979" s="245" t="s">
        <v>636</v>
      </c>
      <c r="C6979" s="245" t="s">
        <v>14451</v>
      </c>
      <c r="D6979" s="245" t="s">
        <v>14452</v>
      </c>
      <c r="E6979" s="246" t="s">
        <v>44</v>
      </c>
      <c r="F6979" s="245" t="s">
        <v>44</v>
      </c>
      <c r="G6979" s="245" t="s">
        <v>14521</v>
      </c>
      <c r="H6979" s="245" t="s">
        <v>14522</v>
      </c>
      <c r="I6979" s="245" t="s">
        <v>704</v>
      </c>
      <c r="J6979" s="245" t="s">
        <v>569</v>
      </c>
      <c r="K6979" s="246" t="s">
        <v>22397</v>
      </c>
      <c r="L6979" s="245" t="s">
        <v>568</v>
      </c>
    </row>
    <row r="6980" spans="1:12" x14ac:dyDescent="0.25">
      <c r="A6980" s="245" t="s">
        <v>637</v>
      </c>
      <c r="B6980" s="245" t="s">
        <v>636</v>
      </c>
      <c r="C6980" s="245" t="s">
        <v>14451</v>
      </c>
      <c r="D6980" s="245" t="s">
        <v>14452</v>
      </c>
      <c r="E6980" s="246" t="s">
        <v>44</v>
      </c>
      <c r="F6980" s="245" t="s">
        <v>44</v>
      </c>
      <c r="G6980" s="245" t="s">
        <v>14524</v>
      </c>
      <c r="H6980" s="245" t="s">
        <v>14525</v>
      </c>
      <c r="I6980" s="245" t="s">
        <v>704</v>
      </c>
      <c r="J6980" s="245" t="s">
        <v>569</v>
      </c>
      <c r="K6980" s="246" t="s">
        <v>9223</v>
      </c>
      <c r="L6980" s="245" t="s">
        <v>568</v>
      </c>
    </row>
    <row r="6981" spans="1:12" x14ac:dyDescent="0.25">
      <c r="A6981" s="245" t="s">
        <v>637</v>
      </c>
      <c r="B6981" s="245" t="s">
        <v>636</v>
      </c>
      <c r="C6981" s="245" t="s">
        <v>14451</v>
      </c>
      <c r="D6981" s="245" t="s">
        <v>14452</v>
      </c>
      <c r="E6981" s="246" t="s">
        <v>44</v>
      </c>
      <c r="F6981" s="245" t="s">
        <v>44</v>
      </c>
      <c r="G6981" s="245" t="s">
        <v>14526</v>
      </c>
      <c r="H6981" s="245" t="s">
        <v>14527</v>
      </c>
      <c r="I6981" s="245" t="s">
        <v>704</v>
      </c>
      <c r="J6981" s="245" t="s">
        <v>569</v>
      </c>
      <c r="K6981" s="246" t="s">
        <v>8674</v>
      </c>
      <c r="L6981" s="245" t="s">
        <v>568</v>
      </c>
    </row>
    <row r="6982" spans="1:12" x14ac:dyDescent="0.25">
      <c r="A6982" s="245" t="s">
        <v>637</v>
      </c>
      <c r="B6982" s="245" t="s">
        <v>636</v>
      </c>
      <c r="C6982" s="245" t="s">
        <v>14451</v>
      </c>
      <c r="D6982" s="245" t="s">
        <v>14452</v>
      </c>
      <c r="E6982" s="246" t="s">
        <v>44</v>
      </c>
      <c r="F6982" s="245" t="s">
        <v>44</v>
      </c>
      <c r="G6982" s="245" t="s">
        <v>14528</v>
      </c>
      <c r="H6982" s="245" t="s">
        <v>14529</v>
      </c>
      <c r="I6982" s="245" t="s">
        <v>704</v>
      </c>
      <c r="J6982" s="245" t="s">
        <v>569</v>
      </c>
      <c r="K6982" s="246" t="s">
        <v>15328</v>
      </c>
      <c r="L6982" s="245" t="s">
        <v>568</v>
      </c>
    </row>
    <row r="6983" spans="1:12" x14ac:dyDescent="0.25">
      <c r="A6983" s="245" t="s">
        <v>637</v>
      </c>
      <c r="B6983" s="245" t="s">
        <v>636</v>
      </c>
      <c r="C6983" s="245" t="s">
        <v>14451</v>
      </c>
      <c r="D6983" s="245" t="s">
        <v>14452</v>
      </c>
      <c r="E6983" s="246" t="s">
        <v>44</v>
      </c>
      <c r="F6983" s="245" t="s">
        <v>44</v>
      </c>
      <c r="G6983" s="245" t="s">
        <v>14530</v>
      </c>
      <c r="H6983" s="245" t="s">
        <v>14531</v>
      </c>
      <c r="I6983" s="245" t="s">
        <v>704</v>
      </c>
      <c r="J6983" s="245" t="s">
        <v>569</v>
      </c>
      <c r="K6983" s="246" t="s">
        <v>22398</v>
      </c>
      <c r="L6983" s="245" t="s">
        <v>568</v>
      </c>
    </row>
    <row r="6984" spans="1:12" x14ac:dyDescent="0.25">
      <c r="A6984" s="245" t="s">
        <v>637</v>
      </c>
      <c r="B6984" s="245" t="s">
        <v>636</v>
      </c>
      <c r="C6984" s="245" t="s">
        <v>14451</v>
      </c>
      <c r="D6984" s="245" t="s">
        <v>14452</v>
      </c>
      <c r="E6984" s="246" t="s">
        <v>44</v>
      </c>
      <c r="F6984" s="245" t="s">
        <v>44</v>
      </c>
      <c r="G6984" s="245" t="s">
        <v>14532</v>
      </c>
      <c r="H6984" s="245" t="s">
        <v>14533</v>
      </c>
      <c r="I6984" s="245" t="s">
        <v>704</v>
      </c>
      <c r="J6984" s="245" t="s">
        <v>569</v>
      </c>
      <c r="K6984" s="246" t="s">
        <v>22399</v>
      </c>
      <c r="L6984" s="245" t="s">
        <v>568</v>
      </c>
    </row>
    <row r="6985" spans="1:12" x14ac:dyDescent="0.25">
      <c r="A6985" s="245" t="s">
        <v>637</v>
      </c>
      <c r="B6985" s="245" t="s">
        <v>636</v>
      </c>
      <c r="C6985" s="245" t="s">
        <v>14451</v>
      </c>
      <c r="D6985" s="245" t="s">
        <v>14452</v>
      </c>
      <c r="E6985" s="246" t="s">
        <v>44</v>
      </c>
      <c r="F6985" s="245" t="s">
        <v>44</v>
      </c>
      <c r="G6985" s="245" t="s">
        <v>14534</v>
      </c>
      <c r="H6985" s="245" t="s">
        <v>14535</v>
      </c>
      <c r="I6985" s="245" t="s">
        <v>704</v>
      </c>
      <c r="J6985" s="245" t="s">
        <v>569</v>
      </c>
      <c r="K6985" s="246" t="s">
        <v>22400</v>
      </c>
      <c r="L6985" s="245" t="s">
        <v>568</v>
      </c>
    </row>
    <row r="6986" spans="1:12" x14ac:dyDescent="0.25">
      <c r="A6986" s="245" t="s">
        <v>637</v>
      </c>
      <c r="B6986" s="245" t="s">
        <v>636</v>
      </c>
      <c r="C6986" s="245" t="s">
        <v>14451</v>
      </c>
      <c r="D6986" s="245" t="s">
        <v>14452</v>
      </c>
      <c r="E6986" s="246" t="s">
        <v>44</v>
      </c>
      <c r="F6986" s="245" t="s">
        <v>44</v>
      </c>
      <c r="G6986" s="245" t="s">
        <v>14536</v>
      </c>
      <c r="H6986" s="245" t="s">
        <v>14537</v>
      </c>
      <c r="I6986" s="245" t="s">
        <v>704</v>
      </c>
      <c r="J6986" s="245" t="s">
        <v>569</v>
      </c>
      <c r="K6986" s="246" t="s">
        <v>4517</v>
      </c>
      <c r="L6986" s="245" t="s">
        <v>568</v>
      </c>
    </row>
    <row r="6987" spans="1:12" x14ac:dyDescent="0.25">
      <c r="A6987" s="245" t="s">
        <v>637</v>
      </c>
      <c r="B6987" s="245" t="s">
        <v>636</v>
      </c>
      <c r="C6987" s="245" t="s">
        <v>14451</v>
      </c>
      <c r="D6987" s="245" t="s">
        <v>14452</v>
      </c>
      <c r="E6987" s="246" t="s">
        <v>44</v>
      </c>
      <c r="F6987" s="245" t="s">
        <v>44</v>
      </c>
      <c r="G6987" s="245" t="s">
        <v>14538</v>
      </c>
      <c r="H6987" s="245" t="s">
        <v>14539</v>
      </c>
      <c r="I6987" s="245" t="s">
        <v>704</v>
      </c>
      <c r="J6987" s="245" t="s">
        <v>569</v>
      </c>
      <c r="K6987" s="246" t="s">
        <v>15590</v>
      </c>
      <c r="L6987" s="245" t="s">
        <v>568</v>
      </c>
    </row>
    <row r="6988" spans="1:12" x14ac:dyDescent="0.25">
      <c r="A6988" s="245" t="s">
        <v>637</v>
      </c>
      <c r="B6988" s="245" t="s">
        <v>636</v>
      </c>
      <c r="C6988" s="245" t="s">
        <v>14451</v>
      </c>
      <c r="D6988" s="245" t="s">
        <v>14452</v>
      </c>
      <c r="E6988" s="246" t="s">
        <v>44</v>
      </c>
      <c r="F6988" s="245" t="s">
        <v>44</v>
      </c>
      <c r="G6988" s="245" t="s">
        <v>14540</v>
      </c>
      <c r="H6988" s="245" t="s">
        <v>14541</v>
      </c>
      <c r="I6988" s="245" t="s">
        <v>704</v>
      </c>
      <c r="J6988" s="245" t="s">
        <v>569</v>
      </c>
      <c r="K6988" s="246" t="s">
        <v>9005</v>
      </c>
      <c r="L6988" s="245" t="s">
        <v>568</v>
      </c>
    </row>
    <row r="6989" spans="1:12" x14ac:dyDescent="0.25">
      <c r="A6989" s="245" t="s">
        <v>637</v>
      </c>
      <c r="B6989" s="245" t="s">
        <v>636</v>
      </c>
      <c r="C6989" s="245" t="s">
        <v>14451</v>
      </c>
      <c r="D6989" s="245" t="s">
        <v>14452</v>
      </c>
      <c r="E6989" s="246" t="s">
        <v>44</v>
      </c>
      <c r="F6989" s="245" t="s">
        <v>44</v>
      </c>
      <c r="G6989" s="245" t="s">
        <v>14543</v>
      </c>
      <c r="H6989" s="245" t="s">
        <v>14544</v>
      </c>
      <c r="I6989" s="245" t="s">
        <v>704</v>
      </c>
      <c r="J6989" s="245" t="s">
        <v>569</v>
      </c>
      <c r="K6989" s="246" t="s">
        <v>9448</v>
      </c>
      <c r="L6989" s="245" t="s">
        <v>568</v>
      </c>
    </row>
    <row r="6990" spans="1:12" x14ac:dyDescent="0.25">
      <c r="A6990" s="245" t="s">
        <v>637</v>
      </c>
      <c r="B6990" s="245" t="s">
        <v>636</v>
      </c>
      <c r="C6990" s="245" t="s">
        <v>14451</v>
      </c>
      <c r="D6990" s="245" t="s">
        <v>14452</v>
      </c>
      <c r="E6990" s="246" t="s">
        <v>44</v>
      </c>
      <c r="F6990" s="245" t="s">
        <v>44</v>
      </c>
      <c r="G6990" s="245" t="s">
        <v>14546</v>
      </c>
      <c r="H6990" s="245" t="s">
        <v>14547</v>
      </c>
      <c r="I6990" s="245" t="s">
        <v>704</v>
      </c>
      <c r="J6990" s="245" t="s">
        <v>569</v>
      </c>
      <c r="K6990" s="246" t="s">
        <v>3396</v>
      </c>
      <c r="L6990" s="245" t="s">
        <v>568</v>
      </c>
    </row>
    <row r="6991" spans="1:12" x14ac:dyDescent="0.25">
      <c r="A6991" s="245" t="s">
        <v>637</v>
      </c>
      <c r="B6991" s="245" t="s">
        <v>636</v>
      </c>
      <c r="C6991" s="245" t="s">
        <v>14451</v>
      </c>
      <c r="D6991" s="245" t="s">
        <v>14452</v>
      </c>
      <c r="E6991" s="246" t="s">
        <v>44</v>
      </c>
      <c r="F6991" s="245" t="s">
        <v>44</v>
      </c>
      <c r="G6991" s="245" t="s">
        <v>14549</v>
      </c>
      <c r="H6991" s="245" t="s">
        <v>14550</v>
      </c>
      <c r="I6991" s="245" t="s">
        <v>704</v>
      </c>
      <c r="J6991" s="245" t="s">
        <v>569</v>
      </c>
      <c r="K6991" s="246" t="s">
        <v>9083</v>
      </c>
      <c r="L6991" s="245" t="s">
        <v>568</v>
      </c>
    </row>
    <row r="6992" spans="1:12" x14ac:dyDescent="0.25">
      <c r="A6992" s="245" t="s">
        <v>637</v>
      </c>
      <c r="B6992" s="245" t="s">
        <v>636</v>
      </c>
      <c r="C6992" s="245" t="s">
        <v>14451</v>
      </c>
      <c r="D6992" s="245" t="s">
        <v>14452</v>
      </c>
      <c r="E6992" s="246" t="s">
        <v>44</v>
      </c>
      <c r="F6992" s="245" t="s">
        <v>44</v>
      </c>
      <c r="G6992" s="245" t="s">
        <v>14551</v>
      </c>
      <c r="H6992" s="245" t="s">
        <v>14552</v>
      </c>
      <c r="I6992" s="245" t="s">
        <v>704</v>
      </c>
      <c r="J6992" s="245" t="s">
        <v>569</v>
      </c>
      <c r="K6992" s="246" t="s">
        <v>416</v>
      </c>
      <c r="L6992" s="245" t="s">
        <v>568</v>
      </c>
    </row>
    <row r="6993" spans="1:12" x14ac:dyDescent="0.25">
      <c r="A6993" s="245" t="s">
        <v>637</v>
      </c>
      <c r="B6993" s="245" t="s">
        <v>636</v>
      </c>
      <c r="C6993" s="245" t="s">
        <v>14451</v>
      </c>
      <c r="D6993" s="245" t="s">
        <v>14452</v>
      </c>
      <c r="E6993" s="246" t="s">
        <v>44</v>
      </c>
      <c r="F6993" s="245" t="s">
        <v>44</v>
      </c>
      <c r="G6993" s="245" t="s">
        <v>14553</v>
      </c>
      <c r="H6993" s="245" t="s">
        <v>14554</v>
      </c>
      <c r="I6993" s="245" t="s">
        <v>704</v>
      </c>
      <c r="J6993" s="245" t="s">
        <v>569</v>
      </c>
      <c r="K6993" s="246" t="s">
        <v>15764</v>
      </c>
      <c r="L6993" s="245" t="s">
        <v>568</v>
      </c>
    </row>
    <row r="6994" spans="1:12" x14ac:dyDescent="0.25">
      <c r="A6994" s="245" t="s">
        <v>637</v>
      </c>
      <c r="B6994" s="245" t="s">
        <v>636</v>
      </c>
      <c r="C6994" s="245" t="s">
        <v>14451</v>
      </c>
      <c r="D6994" s="245" t="s">
        <v>14452</v>
      </c>
      <c r="E6994" s="246" t="s">
        <v>44</v>
      </c>
      <c r="F6994" s="245" t="s">
        <v>44</v>
      </c>
      <c r="G6994" s="245" t="s">
        <v>14556</v>
      </c>
      <c r="H6994" s="245" t="s">
        <v>14557</v>
      </c>
      <c r="I6994" s="245" t="s">
        <v>704</v>
      </c>
      <c r="J6994" s="245" t="s">
        <v>569</v>
      </c>
      <c r="K6994" s="246" t="s">
        <v>9110</v>
      </c>
      <c r="L6994" s="245" t="s">
        <v>568</v>
      </c>
    </row>
    <row r="6995" spans="1:12" x14ac:dyDescent="0.25">
      <c r="A6995" s="245" t="s">
        <v>637</v>
      </c>
      <c r="B6995" s="245" t="s">
        <v>636</v>
      </c>
      <c r="C6995" s="245" t="s">
        <v>14451</v>
      </c>
      <c r="D6995" s="245" t="s">
        <v>14452</v>
      </c>
      <c r="E6995" s="246" t="s">
        <v>44</v>
      </c>
      <c r="F6995" s="245" t="s">
        <v>44</v>
      </c>
      <c r="G6995" s="245" t="s">
        <v>14558</v>
      </c>
      <c r="H6995" s="245" t="s">
        <v>14559</v>
      </c>
      <c r="I6995" s="245" t="s">
        <v>704</v>
      </c>
      <c r="J6995" s="245" t="s">
        <v>569</v>
      </c>
      <c r="K6995" s="246" t="s">
        <v>12630</v>
      </c>
      <c r="L6995" s="245" t="s">
        <v>568</v>
      </c>
    </row>
    <row r="6996" spans="1:12" x14ac:dyDescent="0.25">
      <c r="A6996" s="245" t="s">
        <v>637</v>
      </c>
      <c r="B6996" s="245" t="s">
        <v>636</v>
      </c>
      <c r="C6996" s="245" t="s">
        <v>14451</v>
      </c>
      <c r="D6996" s="245" t="s">
        <v>14452</v>
      </c>
      <c r="E6996" s="246" t="s">
        <v>44</v>
      </c>
      <c r="F6996" s="245" t="s">
        <v>44</v>
      </c>
      <c r="G6996" s="245" t="s">
        <v>14560</v>
      </c>
      <c r="H6996" s="245" t="s">
        <v>14561</v>
      </c>
      <c r="I6996" s="245" t="s">
        <v>704</v>
      </c>
      <c r="J6996" s="245" t="s">
        <v>569</v>
      </c>
      <c r="K6996" s="246" t="s">
        <v>22401</v>
      </c>
      <c r="L6996" s="245" t="s">
        <v>568</v>
      </c>
    </row>
    <row r="6997" spans="1:12" x14ac:dyDescent="0.25">
      <c r="A6997" s="245" t="s">
        <v>637</v>
      </c>
      <c r="B6997" s="245" t="s">
        <v>636</v>
      </c>
      <c r="C6997" s="245" t="s">
        <v>14451</v>
      </c>
      <c r="D6997" s="245" t="s">
        <v>14452</v>
      </c>
      <c r="E6997" s="246" t="s">
        <v>44</v>
      </c>
      <c r="F6997" s="245" t="s">
        <v>44</v>
      </c>
      <c r="G6997" s="245" t="s">
        <v>14562</v>
      </c>
      <c r="H6997" s="245" t="s">
        <v>14563</v>
      </c>
      <c r="I6997" s="245" t="s">
        <v>704</v>
      </c>
      <c r="J6997" s="245" t="s">
        <v>569</v>
      </c>
      <c r="K6997" s="246" t="s">
        <v>11859</v>
      </c>
      <c r="L6997" s="245" t="s">
        <v>568</v>
      </c>
    </row>
    <row r="6998" spans="1:12" x14ac:dyDescent="0.25">
      <c r="A6998" s="245" t="s">
        <v>637</v>
      </c>
      <c r="B6998" s="245" t="s">
        <v>636</v>
      </c>
      <c r="C6998" s="245" t="s">
        <v>14451</v>
      </c>
      <c r="D6998" s="245" t="s">
        <v>14452</v>
      </c>
      <c r="E6998" s="246" t="s">
        <v>44</v>
      </c>
      <c r="F6998" s="245" t="s">
        <v>44</v>
      </c>
      <c r="G6998" s="245" t="s">
        <v>14564</v>
      </c>
      <c r="H6998" s="245" t="s">
        <v>14565</v>
      </c>
      <c r="I6998" s="245" t="s">
        <v>704</v>
      </c>
      <c r="J6998" s="245" t="s">
        <v>569</v>
      </c>
      <c r="K6998" s="246" t="s">
        <v>15098</v>
      </c>
      <c r="L6998" s="245" t="s">
        <v>568</v>
      </c>
    </row>
    <row r="6999" spans="1:12" x14ac:dyDescent="0.25">
      <c r="A6999" s="245" t="s">
        <v>637</v>
      </c>
      <c r="B6999" s="245" t="s">
        <v>636</v>
      </c>
      <c r="C6999" s="245" t="s">
        <v>14451</v>
      </c>
      <c r="D6999" s="245" t="s">
        <v>14452</v>
      </c>
      <c r="E6999" s="246" t="s">
        <v>44</v>
      </c>
      <c r="F6999" s="245" t="s">
        <v>44</v>
      </c>
      <c r="G6999" s="245" t="s">
        <v>14566</v>
      </c>
      <c r="H6999" s="245" t="s">
        <v>14567</v>
      </c>
      <c r="I6999" s="245" t="s">
        <v>704</v>
      </c>
      <c r="J6999" s="245" t="s">
        <v>569</v>
      </c>
      <c r="K6999" s="246" t="s">
        <v>8222</v>
      </c>
      <c r="L6999" s="245" t="s">
        <v>568</v>
      </c>
    </row>
    <row r="7000" spans="1:12" x14ac:dyDescent="0.25">
      <c r="A7000" s="245" t="s">
        <v>637</v>
      </c>
      <c r="B7000" s="245" t="s">
        <v>636</v>
      </c>
      <c r="C7000" s="245" t="s">
        <v>14451</v>
      </c>
      <c r="D7000" s="245" t="s">
        <v>14452</v>
      </c>
      <c r="E7000" s="246" t="s">
        <v>44</v>
      </c>
      <c r="F7000" s="245" t="s">
        <v>44</v>
      </c>
      <c r="G7000" s="245" t="s">
        <v>14568</v>
      </c>
      <c r="H7000" s="245" t="s">
        <v>14569</v>
      </c>
      <c r="I7000" s="245" t="s">
        <v>704</v>
      </c>
      <c r="J7000" s="245" t="s">
        <v>569</v>
      </c>
      <c r="K7000" s="246" t="s">
        <v>22402</v>
      </c>
      <c r="L7000" s="245" t="s">
        <v>568</v>
      </c>
    </row>
    <row r="7001" spans="1:12" x14ac:dyDescent="0.25">
      <c r="A7001" s="245" t="s">
        <v>637</v>
      </c>
      <c r="B7001" s="245" t="s">
        <v>636</v>
      </c>
      <c r="C7001" s="245" t="s">
        <v>14451</v>
      </c>
      <c r="D7001" s="245" t="s">
        <v>14452</v>
      </c>
      <c r="E7001" s="246" t="s">
        <v>44</v>
      </c>
      <c r="F7001" s="245" t="s">
        <v>44</v>
      </c>
      <c r="G7001" s="245" t="s">
        <v>14570</v>
      </c>
      <c r="H7001" s="245" t="s">
        <v>14571</v>
      </c>
      <c r="I7001" s="245" t="s">
        <v>704</v>
      </c>
      <c r="J7001" s="245" t="s">
        <v>569</v>
      </c>
      <c r="K7001" s="246" t="s">
        <v>9570</v>
      </c>
      <c r="L7001" s="245" t="s">
        <v>568</v>
      </c>
    </row>
    <row r="7002" spans="1:12" x14ac:dyDescent="0.25">
      <c r="A7002" s="245" t="s">
        <v>637</v>
      </c>
      <c r="B7002" s="245" t="s">
        <v>636</v>
      </c>
      <c r="C7002" s="245" t="s">
        <v>14451</v>
      </c>
      <c r="D7002" s="245" t="s">
        <v>14452</v>
      </c>
      <c r="E7002" s="246" t="s">
        <v>44</v>
      </c>
      <c r="F7002" s="245" t="s">
        <v>44</v>
      </c>
      <c r="G7002" s="245" t="s">
        <v>14572</v>
      </c>
      <c r="H7002" s="245" t="s">
        <v>14573</v>
      </c>
      <c r="I7002" s="245" t="s">
        <v>704</v>
      </c>
      <c r="J7002" s="245" t="s">
        <v>569</v>
      </c>
      <c r="K7002" s="246" t="s">
        <v>20295</v>
      </c>
      <c r="L7002" s="245" t="s">
        <v>568</v>
      </c>
    </row>
    <row r="7003" spans="1:12" x14ac:dyDescent="0.25">
      <c r="A7003" s="245" t="s">
        <v>637</v>
      </c>
      <c r="B7003" s="245" t="s">
        <v>636</v>
      </c>
      <c r="C7003" s="245" t="s">
        <v>14451</v>
      </c>
      <c r="D7003" s="245" t="s">
        <v>14452</v>
      </c>
      <c r="E7003" s="246" t="s">
        <v>44</v>
      </c>
      <c r="F7003" s="245" t="s">
        <v>44</v>
      </c>
      <c r="G7003" s="245" t="s">
        <v>14574</v>
      </c>
      <c r="H7003" s="245" t="s">
        <v>14575</v>
      </c>
      <c r="I7003" s="245" t="s">
        <v>704</v>
      </c>
      <c r="J7003" s="245" t="s">
        <v>569</v>
      </c>
      <c r="K7003" s="246" t="s">
        <v>22403</v>
      </c>
      <c r="L7003" s="245" t="s">
        <v>568</v>
      </c>
    </row>
    <row r="7004" spans="1:12" x14ac:dyDescent="0.25">
      <c r="A7004" s="245" t="s">
        <v>637</v>
      </c>
      <c r="B7004" s="245" t="s">
        <v>636</v>
      </c>
      <c r="C7004" s="245" t="s">
        <v>14451</v>
      </c>
      <c r="D7004" s="245" t="s">
        <v>14452</v>
      </c>
      <c r="E7004" s="246" t="s">
        <v>44</v>
      </c>
      <c r="F7004" s="245" t="s">
        <v>44</v>
      </c>
      <c r="G7004" s="245" t="s">
        <v>14577</v>
      </c>
      <c r="H7004" s="245" t="s">
        <v>14578</v>
      </c>
      <c r="I7004" s="245" t="s">
        <v>704</v>
      </c>
      <c r="J7004" s="245" t="s">
        <v>569</v>
      </c>
      <c r="K7004" s="246" t="s">
        <v>9002</v>
      </c>
      <c r="L7004" s="245" t="s">
        <v>568</v>
      </c>
    </row>
    <row r="7005" spans="1:12" x14ac:dyDescent="0.25">
      <c r="A7005" s="245" t="s">
        <v>637</v>
      </c>
      <c r="B7005" s="245" t="s">
        <v>636</v>
      </c>
      <c r="C7005" s="245" t="s">
        <v>14451</v>
      </c>
      <c r="D7005" s="245" t="s">
        <v>14452</v>
      </c>
      <c r="E7005" s="246" t="s">
        <v>44</v>
      </c>
      <c r="F7005" s="245" t="s">
        <v>44</v>
      </c>
      <c r="G7005" s="245" t="s">
        <v>14579</v>
      </c>
      <c r="H7005" s="245" t="s">
        <v>22404</v>
      </c>
      <c r="I7005" s="245" t="s">
        <v>704</v>
      </c>
      <c r="J7005" s="245" t="s">
        <v>569</v>
      </c>
      <c r="K7005" s="246" t="s">
        <v>9121</v>
      </c>
      <c r="L7005" s="245" t="s">
        <v>568</v>
      </c>
    </row>
    <row r="7006" spans="1:12" x14ac:dyDescent="0.25">
      <c r="A7006" s="245" t="s">
        <v>637</v>
      </c>
      <c r="B7006" s="245" t="s">
        <v>636</v>
      </c>
      <c r="C7006" s="245" t="s">
        <v>14451</v>
      </c>
      <c r="D7006" s="245" t="s">
        <v>14452</v>
      </c>
      <c r="E7006" s="246" t="s">
        <v>44</v>
      </c>
      <c r="F7006" s="245" t="s">
        <v>44</v>
      </c>
      <c r="G7006" s="245" t="s">
        <v>14580</v>
      </c>
      <c r="H7006" s="245" t="s">
        <v>14581</v>
      </c>
      <c r="I7006" s="245" t="s">
        <v>704</v>
      </c>
      <c r="J7006" s="245" t="s">
        <v>569</v>
      </c>
      <c r="K7006" s="246" t="s">
        <v>8788</v>
      </c>
      <c r="L7006" s="245" t="s">
        <v>568</v>
      </c>
    </row>
    <row r="7007" spans="1:12" x14ac:dyDescent="0.25">
      <c r="A7007" s="245" t="s">
        <v>637</v>
      </c>
      <c r="B7007" s="245" t="s">
        <v>636</v>
      </c>
      <c r="C7007" s="245" t="s">
        <v>14451</v>
      </c>
      <c r="D7007" s="245" t="s">
        <v>14452</v>
      </c>
      <c r="E7007" s="246" t="s">
        <v>44</v>
      </c>
      <c r="F7007" s="245" t="s">
        <v>44</v>
      </c>
      <c r="G7007" s="245" t="s">
        <v>14582</v>
      </c>
      <c r="H7007" s="245" t="s">
        <v>14583</v>
      </c>
      <c r="I7007" s="245" t="s">
        <v>704</v>
      </c>
      <c r="J7007" s="245" t="s">
        <v>569</v>
      </c>
      <c r="K7007" s="246" t="s">
        <v>22405</v>
      </c>
      <c r="L7007" s="245" t="s">
        <v>568</v>
      </c>
    </row>
    <row r="7008" spans="1:12" x14ac:dyDescent="0.25">
      <c r="A7008" s="245" t="s">
        <v>637</v>
      </c>
      <c r="B7008" s="245" t="s">
        <v>636</v>
      </c>
      <c r="C7008" s="245" t="s">
        <v>14451</v>
      </c>
      <c r="D7008" s="245" t="s">
        <v>14452</v>
      </c>
      <c r="E7008" s="246" t="s">
        <v>44</v>
      </c>
      <c r="F7008" s="245" t="s">
        <v>44</v>
      </c>
      <c r="G7008" s="245" t="s">
        <v>14584</v>
      </c>
      <c r="H7008" s="245" t="s">
        <v>14585</v>
      </c>
      <c r="I7008" s="245" t="s">
        <v>704</v>
      </c>
      <c r="J7008" s="245" t="s">
        <v>569</v>
      </c>
      <c r="K7008" s="246" t="s">
        <v>22406</v>
      </c>
      <c r="L7008" s="245" t="s">
        <v>568</v>
      </c>
    </row>
    <row r="7009" spans="1:12" x14ac:dyDescent="0.25">
      <c r="A7009" s="245" t="s">
        <v>637</v>
      </c>
      <c r="B7009" s="245" t="s">
        <v>636</v>
      </c>
      <c r="C7009" s="245" t="s">
        <v>14451</v>
      </c>
      <c r="D7009" s="245" t="s">
        <v>14452</v>
      </c>
      <c r="E7009" s="246" t="s">
        <v>44</v>
      </c>
      <c r="F7009" s="245" t="s">
        <v>44</v>
      </c>
      <c r="G7009" s="245" t="s">
        <v>14586</v>
      </c>
      <c r="H7009" s="245" t="s">
        <v>14587</v>
      </c>
      <c r="I7009" s="245" t="s">
        <v>704</v>
      </c>
      <c r="J7009" s="245" t="s">
        <v>569</v>
      </c>
      <c r="K7009" s="246" t="s">
        <v>22407</v>
      </c>
      <c r="L7009" s="245" t="s">
        <v>568</v>
      </c>
    </row>
    <row r="7010" spans="1:12" x14ac:dyDescent="0.25">
      <c r="A7010" s="245" t="s">
        <v>637</v>
      </c>
      <c r="B7010" s="245" t="s">
        <v>636</v>
      </c>
      <c r="C7010" s="245" t="s">
        <v>14451</v>
      </c>
      <c r="D7010" s="245" t="s">
        <v>14452</v>
      </c>
      <c r="E7010" s="246" t="s">
        <v>44</v>
      </c>
      <c r="F7010" s="245" t="s">
        <v>44</v>
      </c>
      <c r="G7010" s="245" t="s">
        <v>14588</v>
      </c>
      <c r="H7010" s="245" t="s">
        <v>14589</v>
      </c>
      <c r="I7010" s="245" t="s">
        <v>704</v>
      </c>
      <c r="J7010" s="245" t="s">
        <v>569</v>
      </c>
      <c r="K7010" s="246" t="s">
        <v>22408</v>
      </c>
      <c r="L7010" s="245" t="s">
        <v>568</v>
      </c>
    </row>
    <row r="7011" spans="1:12" x14ac:dyDescent="0.25">
      <c r="A7011" s="245" t="s">
        <v>637</v>
      </c>
      <c r="B7011" s="245" t="s">
        <v>636</v>
      </c>
      <c r="C7011" s="245" t="s">
        <v>14451</v>
      </c>
      <c r="D7011" s="245" t="s">
        <v>14452</v>
      </c>
      <c r="E7011" s="246" t="s">
        <v>44</v>
      </c>
      <c r="F7011" s="245" t="s">
        <v>44</v>
      </c>
      <c r="G7011" s="245" t="s">
        <v>14590</v>
      </c>
      <c r="H7011" s="245" t="s">
        <v>14591</v>
      </c>
      <c r="I7011" s="245" t="s">
        <v>704</v>
      </c>
      <c r="J7011" s="245" t="s">
        <v>569</v>
      </c>
      <c r="K7011" s="246" t="s">
        <v>22409</v>
      </c>
      <c r="L7011" s="245" t="s">
        <v>568</v>
      </c>
    </row>
    <row r="7012" spans="1:12" x14ac:dyDescent="0.25">
      <c r="A7012" s="245" t="s">
        <v>575</v>
      </c>
      <c r="B7012" s="245" t="s">
        <v>574</v>
      </c>
      <c r="C7012" s="245" t="s">
        <v>632</v>
      </c>
      <c r="D7012" s="245" t="s">
        <v>631</v>
      </c>
      <c r="E7012" s="246" t="s">
        <v>44</v>
      </c>
      <c r="F7012" s="245" t="s">
        <v>44</v>
      </c>
      <c r="G7012" s="245" t="s">
        <v>14592</v>
      </c>
      <c r="H7012" s="245" t="s">
        <v>14593</v>
      </c>
      <c r="I7012" s="245" t="s">
        <v>14</v>
      </c>
      <c r="J7012" s="245" t="s">
        <v>59</v>
      </c>
      <c r="K7012" s="246" t="s">
        <v>8813</v>
      </c>
      <c r="L7012" s="245" t="s">
        <v>568</v>
      </c>
    </row>
    <row r="7013" spans="1:12" x14ac:dyDescent="0.25">
      <c r="A7013" s="245" t="s">
        <v>575</v>
      </c>
      <c r="B7013" s="245" t="s">
        <v>574</v>
      </c>
      <c r="C7013" s="245" t="s">
        <v>632</v>
      </c>
      <c r="D7013" s="245" t="s">
        <v>631</v>
      </c>
      <c r="E7013" s="246" t="s">
        <v>44</v>
      </c>
      <c r="F7013" s="245" t="s">
        <v>44</v>
      </c>
      <c r="G7013" s="245" t="s">
        <v>14594</v>
      </c>
      <c r="H7013" s="245" t="s">
        <v>14595</v>
      </c>
      <c r="I7013" s="245" t="s">
        <v>14</v>
      </c>
      <c r="J7013" s="245" t="s">
        <v>59</v>
      </c>
      <c r="K7013" s="246" t="s">
        <v>19595</v>
      </c>
      <c r="L7013" s="245" t="s">
        <v>568</v>
      </c>
    </row>
    <row r="7014" spans="1:12" x14ac:dyDescent="0.25">
      <c r="A7014" s="245" t="s">
        <v>575</v>
      </c>
      <c r="B7014" s="245" t="s">
        <v>574</v>
      </c>
      <c r="C7014" s="245" t="s">
        <v>632</v>
      </c>
      <c r="D7014" s="245" t="s">
        <v>631</v>
      </c>
      <c r="E7014" s="246" t="s">
        <v>44</v>
      </c>
      <c r="F7014" s="245" t="s">
        <v>44</v>
      </c>
      <c r="G7014" s="245" t="s">
        <v>14597</v>
      </c>
      <c r="H7014" s="245" t="s">
        <v>14598</v>
      </c>
      <c r="I7014" s="245" t="s">
        <v>14</v>
      </c>
      <c r="J7014" s="245" t="s">
        <v>59</v>
      </c>
      <c r="K7014" s="246" t="s">
        <v>14296</v>
      </c>
      <c r="L7014" s="245" t="s">
        <v>568</v>
      </c>
    </row>
    <row r="7015" spans="1:12" x14ac:dyDescent="0.25">
      <c r="A7015" s="245" t="s">
        <v>575</v>
      </c>
      <c r="B7015" s="245" t="s">
        <v>574</v>
      </c>
      <c r="C7015" s="245" t="s">
        <v>632</v>
      </c>
      <c r="D7015" s="245" t="s">
        <v>631</v>
      </c>
      <c r="E7015" s="246" t="s">
        <v>44</v>
      </c>
      <c r="F7015" s="245" t="s">
        <v>44</v>
      </c>
      <c r="G7015" s="245" t="s">
        <v>14599</v>
      </c>
      <c r="H7015" s="245" t="s">
        <v>14600</v>
      </c>
      <c r="I7015" s="245" t="s">
        <v>14</v>
      </c>
      <c r="J7015" s="245" t="s">
        <v>59</v>
      </c>
      <c r="K7015" s="246" t="s">
        <v>10185</v>
      </c>
      <c r="L7015" s="245" t="s">
        <v>568</v>
      </c>
    </row>
    <row r="7016" spans="1:12" x14ac:dyDescent="0.25">
      <c r="A7016" s="245" t="s">
        <v>575</v>
      </c>
      <c r="B7016" s="245" t="s">
        <v>574</v>
      </c>
      <c r="C7016" s="245" t="s">
        <v>632</v>
      </c>
      <c r="D7016" s="245" t="s">
        <v>631</v>
      </c>
      <c r="E7016" s="246" t="s">
        <v>44</v>
      </c>
      <c r="F7016" s="245" t="s">
        <v>44</v>
      </c>
      <c r="G7016" s="245" t="s">
        <v>14601</v>
      </c>
      <c r="H7016" s="245" t="s">
        <v>14602</v>
      </c>
      <c r="I7016" s="245" t="s">
        <v>14</v>
      </c>
      <c r="J7016" s="245" t="s">
        <v>59</v>
      </c>
      <c r="K7016" s="246" t="s">
        <v>22410</v>
      </c>
      <c r="L7016" s="245" t="s">
        <v>568</v>
      </c>
    </row>
    <row r="7017" spans="1:12" x14ac:dyDescent="0.25">
      <c r="A7017" s="245" t="s">
        <v>575</v>
      </c>
      <c r="B7017" s="245" t="s">
        <v>574</v>
      </c>
      <c r="C7017" s="245" t="s">
        <v>632</v>
      </c>
      <c r="D7017" s="245" t="s">
        <v>631</v>
      </c>
      <c r="E7017" s="246" t="s">
        <v>44</v>
      </c>
      <c r="F7017" s="245" t="s">
        <v>44</v>
      </c>
      <c r="G7017" s="245" t="s">
        <v>14603</v>
      </c>
      <c r="H7017" s="245" t="s">
        <v>14604</v>
      </c>
      <c r="I7017" s="245" t="s">
        <v>14</v>
      </c>
      <c r="J7017" s="245" t="s">
        <v>59</v>
      </c>
      <c r="K7017" s="246" t="s">
        <v>15285</v>
      </c>
      <c r="L7017" s="245" t="s">
        <v>568</v>
      </c>
    </row>
    <row r="7018" spans="1:12" x14ac:dyDescent="0.25">
      <c r="A7018" s="245" t="s">
        <v>575</v>
      </c>
      <c r="B7018" s="245" t="s">
        <v>574</v>
      </c>
      <c r="C7018" s="245" t="s">
        <v>632</v>
      </c>
      <c r="D7018" s="245" t="s">
        <v>631</v>
      </c>
      <c r="E7018" s="246" t="s">
        <v>44</v>
      </c>
      <c r="F7018" s="245" t="s">
        <v>44</v>
      </c>
      <c r="G7018" s="245" t="s">
        <v>14605</v>
      </c>
      <c r="H7018" s="245" t="s">
        <v>14606</v>
      </c>
      <c r="I7018" s="245" t="s">
        <v>14</v>
      </c>
      <c r="J7018" s="245" t="s">
        <v>59</v>
      </c>
      <c r="K7018" s="246" t="s">
        <v>15052</v>
      </c>
      <c r="L7018" s="245" t="s">
        <v>568</v>
      </c>
    </row>
    <row r="7019" spans="1:12" x14ac:dyDescent="0.25">
      <c r="A7019" s="245" t="s">
        <v>575</v>
      </c>
      <c r="B7019" s="245" t="s">
        <v>574</v>
      </c>
      <c r="C7019" s="245" t="s">
        <v>632</v>
      </c>
      <c r="D7019" s="245" t="s">
        <v>631</v>
      </c>
      <c r="E7019" s="246" t="s">
        <v>44</v>
      </c>
      <c r="F7019" s="245" t="s">
        <v>44</v>
      </c>
      <c r="G7019" s="245" t="s">
        <v>14607</v>
      </c>
      <c r="H7019" s="245" t="s">
        <v>14608</v>
      </c>
      <c r="I7019" s="245" t="s">
        <v>14</v>
      </c>
      <c r="J7019" s="245" t="s">
        <v>59</v>
      </c>
      <c r="K7019" s="246" t="s">
        <v>22411</v>
      </c>
      <c r="L7019" s="245" t="s">
        <v>568</v>
      </c>
    </row>
    <row r="7020" spans="1:12" x14ac:dyDescent="0.25">
      <c r="A7020" s="245" t="s">
        <v>575</v>
      </c>
      <c r="B7020" s="245" t="s">
        <v>574</v>
      </c>
      <c r="C7020" s="245" t="s">
        <v>632</v>
      </c>
      <c r="D7020" s="245" t="s">
        <v>631</v>
      </c>
      <c r="E7020" s="246" t="s">
        <v>44</v>
      </c>
      <c r="F7020" s="245" t="s">
        <v>44</v>
      </c>
      <c r="G7020" s="245" t="s">
        <v>14609</v>
      </c>
      <c r="H7020" s="245" t="s">
        <v>14610</v>
      </c>
      <c r="I7020" s="245" t="s">
        <v>14</v>
      </c>
      <c r="J7020" s="245" t="s">
        <v>59</v>
      </c>
      <c r="K7020" s="246" t="s">
        <v>22412</v>
      </c>
      <c r="L7020" s="245" t="s">
        <v>568</v>
      </c>
    </row>
    <row r="7021" spans="1:12" x14ac:dyDescent="0.25">
      <c r="A7021" s="245" t="s">
        <v>575</v>
      </c>
      <c r="B7021" s="245" t="s">
        <v>574</v>
      </c>
      <c r="C7021" s="245" t="s">
        <v>632</v>
      </c>
      <c r="D7021" s="245" t="s">
        <v>631</v>
      </c>
      <c r="E7021" s="246" t="s">
        <v>44</v>
      </c>
      <c r="F7021" s="245" t="s">
        <v>44</v>
      </c>
      <c r="G7021" s="245" t="s">
        <v>14612</v>
      </c>
      <c r="H7021" s="245" t="s">
        <v>14613</v>
      </c>
      <c r="I7021" s="245" t="s">
        <v>14</v>
      </c>
      <c r="J7021" s="245" t="s">
        <v>59</v>
      </c>
      <c r="K7021" s="246" t="s">
        <v>16729</v>
      </c>
      <c r="L7021" s="245" t="s">
        <v>568</v>
      </c>
    </row>
    <row r="7022" spans="1:12" x14ac:dyDescent="0.25">
      <c r="A7022" s="245" t="s">
        <v>575</v>
      </c>
      <c r="B7022" s="245" t="s">
        <v>574</v>
      </c>
      <c r="C7022" s="245" t="s">
        <v>632</v>
      </c>
      <c r="D7022" s="245" t="s">
        <v>631</v>
      </c>
      <c r="E7022" s="246" t="s">
        <v>44</v>
      </c>
      <c r="F7022" s="245" t="s">
        <v>44</v>
      </c>
      <c r="G7022" s="245" t="s">
        <v>14615</v>
      </c>
      <c r="H7022" s="245" t="s">
        <v>14616</v>
      </c>
      <c r="I7022" s="245" t="s">
        <v>14</v>
      </c>
      <c r="J7022" s="245" t="s">
        <v>59</v>
      </c>
      <c r="K7022" s="246" t="s">
        <v>17459</v>
      </c>
      <c r="L7022" s="245" t="s">
        <v>568</v>
      </c>
    </row>
    <row r="7023" spans="1:12" x14ac:dyDescent="0.25">
      <c r="A7023" s="245" t="s">
        <v>575</v>
      </c>
      <c r="B7023" s="245" t="s">
        <v>574</v>
      </c>
      <c r="C7023" s="245" t="s">
        <v>632</v>
      </c>
      <c r="D7023" s="245" t="s">
        <v>631</v>
      </c>
      <c r="E7023" s="246" t="s">
        <v>44</v>
      </c>
      <c r="F7023" s="245" t="s">
        <v>44</v>
      </c>
      <c r="G7023" s="245" t="s">
        <v>14618</v>
      </c>
      <c r="H7023" s="245" t="s">
        <v>14619</v>
      </c>
      <c r="I7023" s="245" t="s">
        <v>14</v>
      </c>
      <c r="J7023" s="245" t="s">
        <v>59</v>
      </c>
      <c r="K7023" s="246" t="s">
        <v>22116</v>
      </c>
      <c r="L7023" s="245" t="s">
        <v>568</v>
      </c>
    </row>
    <row r="7024" spans="1:12" x14ac:dyDescent="0.25">
      <c r="A7024" s="245" t="s">
        <v>575</v>
      </c>
      <c r="B7024" s="245" t="s">
        <v>574</v>
      </c>
      <c r="C7024" s="245" t="s">
        <v>632</v>
      </c>
      <c r="D7024" s="245" t="s">
        <v>631</v>
      </c>
      <c r="E7024" s="246" t="s">
        <v>44</v>
      </c>
      <c r="F7024" s="245" t="s">
        <v>44</v>
      </c>
      <c r="G7024" s="245" t="s">
        <v>14620</v>
      </c>
      <c r="H7024" s="245" t="s">
        <v>14621</v>
      </c>
      <c r="I7024" s="245" t="s">
        <v>14</v>
      </c>
      <c r="J7024" s="245" t="s">
        <v>59</v>
      </c>
      <c r="K7024" s="246" t="s">
        <v>20128</v>
      </c>
      <c r="L7024" s="245" t="s">
        <v>568</v>
      </c>
    </row>
    <row r="7025" spans="1:12" x14ac:dyDescent="0.25">
      <c r="A7025" s="245" t="s">
        <v>575</v>
      </c>
      <c r="B7025" s="245" t="s">
        <v>574</v>
      </c>
      <c r="C7025" s="245" t="s">
        <v>632</v>
      </c>
      <c r="D7025" s="245" t="s">
        <v>631</v>
      </c>
      <c r="E7025" s="246" t="s">
        <v>44</v>
      </c>
      <c r="F7025" s="245" t="s">
        <v>44</v>
      </c>
      <c r="G7025" s="245" t="s">
        <v>14622</v>
      </c>
      <c r="H7025" s="245" t="s">
        <v>14623</v>
      </c>
      <c r="I7025" s="245" t="s">
        <v>14</v>
      </c>
      <c r="J7025" s="245" t="s">
        <v>59</v>
      </c>
      <c r="K7025" s="246" t="s">
        <v>12892</v>
      </c>
      <c r="L7025" s="245" t="s">
        <v>568</v>
      </c>
    </row>
    <row r="7026" spans="1:12" x14ac:dyDescent="0.25">
      <c r="A7026" s="245" t="s">
        <v>575</v>
      </c>
      <c r="B7026" s="245" t="s">
        <v>574</v>
      </c>
      <c r="C7026" s="245" t="s">
        <v>632</v>
      </c>
      <c r="D7026" s="245" t="s">
        <v>631</v>
      </c>
      <c r="E7026" s="246" t="s">
        <v>44</v>
      </c>
      <c r="F7026" s="245" t="s">
        <v>44</v>
      </c>
      <c r="G7026" s="245" t="s">
        <v>14624</v>
      </c>
      <c r="H7026" s="245" t="s">
        <v>14625</v>
      </c>
      <c r="I7026" s="245" t="s">
        <v>14</v>
      </c>
      <c r="J7026" s="245" t="s">
        <v>59</v>
      </c>
      <c r="K7026" s="246" t="s">
        <v>22413</v>
      </c>
      <c r="L7026" s="245" t="s">
        <v>568</v>
      </c>
    </row>
    <row r="7027" spans="1:12" x14ac:dyDescent="0.25">
      <c r="A7027" s="245" t="s">
        <v>575</v>
      </c>
      <c r="B7027" s="245" t="s">
        <v>574</v>
      </c>
      <c r="C7027" s="245" t="s">
        <v>632</v>
      </c>
      <c r="D7027" s="245" t="s">
        <v>631</v>
      </c>
      <c r="E7027" s="246" t="s">
        <v>44</v>
      </c>
      <c r="F7027" s="245" t="s">
        <v>44</v>
      </c>
      <c r="G7027" s="245" t="s">
        <v>14626</v>
      </c>
      <c r="H7027" s="245" t="s">
        <v>14627</v>
      </c>
      <c r="I7027" s="245" t="s">
        <v>14</v>
      </c>
      <c r="J7027" s="245" t="s">
        <v>59</v>
      </c>
      <c r="K7027" s="246" t="s">
        <v>20128</v>
      </c>
      <c r="L7027" s="245" t="s">
        <v>568</v>
      </c>
    </row>
    <row r="7028" spans="1:12" x14ac:dyDescent="0.25">
      <c r="A7028" s="245" t="s">
        <v>575</v>
      </c>
      <c r="B7028" s="245" t="s">
        <v>574</v>
      </c>
      <c r="C7028" s="245" t="s">
        <v>630</v>
      </c>
      <c r="D7028" s="245" t="s">
        <v>629</v>
      </c>
      <c r="E7028" s="246" t="s">
        <v>44</v>
      </c>
      <c r="F7028" s="245" t="s">
        <v>44</v>
      </c>
      <c r="G7028" s="245" t="s">
        <v>14628</v>
      </c>
      <c r="H7028" s="245" t="s">
        <v>14629</v>
      </c>
      <c r="I7028" s="245" t="s">
        <v>11</v>
      </c>
      <c r="J7028" s="245" t="s">
        <v>59</v>
      </c>
      <c r="K7028" s="246" t="s">
        <v>15090</v>
      </c>
      <c r="L7028" s="245" t="s">
        <v>568</v>
      </c>
    </row>
    <row r="7029" spans="1:12" x14ac:dyDescent="0.25">
      <c r="A7029" s="245" t="s">
        <v>575</v>
      </c>
      <c r="B7029" s="245" t="s">
        <v>574</v>
      </c>
      <c r="C7029" s="245" t="s">
        <v>630</v>
      </c>
      <c r="D7029" s="245" t="s">
        <v>629</v>
      </c>
      <c r="E7029" s="246" t="s">
        <v>44</v>
      </c>
      <c r="F7029" s="245" t="s">
        <v>44</v>
      </c>
      <c r="G7029" s="245" t="s">
        <v>14630</v>
      </c>
      <c r="H7029" s="245" t="s">
        <v>14631</v>
      </c>
      <c r="I7029" s="245" t="s">
        <v>11</v>
      </c>
      <c r="J7029" s="245" t="s">
        <v>59</v>
      </c>
      <c r="K7029" s="246" t="s">
        <v>22414</v>
      </c>
      <c r="L7029" s="245" t="s">
        <v>568</v>
      </c>
    </row>
    <row r="7030" spans="1:12" x14ac:dyDescent="0.25">
      <c r="A7030" s="245" t="s">
        <v>575</v>
      </c>
      <c r="B7030" s="245" t="s">
        <v>574</v>
      </c>
      <c r="C7030" s="245" t="s">
        <v>630</v>
      </c>
      <c r="D7030" s="245" t="s">
        <v>629</v>
      </c>
      <c r="E7030" s="246" t="s">
        <v>44</v>
      </c>
      <c r="F7030" s="245" t="s">
        <v>44</v>
      </c>
      <c r="G7030" s="245" t="s">
        <v>14632</v>
      </c>
      <c r="H7030" s="245" t="s">
        <v>14633</v>
      </c>
      <c r="I7030" s="245" t="s">
        <v>11</v>
      </c>
      <c r="J7030" s="245" t="s">
        <v>59</v>
      </c>
      <c r="K7030" s="246" t="s">
        <v>22415</v>
      </c>
      <c r="L7030" s="245" t="s">
        <v>568</v>
      </c>
    </row>
    <row r="7031" spans="1:12" x14ac:dyDescent="0.25">
      <c r="A7031" s="245" t="s">
        <v>575</v>
      </c>
      <c r="B7031" s="245" t="s">
        <v>574</v>
      </c>
      <c r="C7031" s="245" t="s">
        <v>609</v>
      </c>
      <c r="D7031" s="245" t="s">
        <v>608</v>
      </c>
      <c r="E7031" s="246" t="s">
        <v>44</v>
      </c>
      <c r="F7031" s="245" t="s">
        <v>44</v>
      </c>
      <c r="G7031" s="245" t="s">
        <v>628</v>
      </c>
      <c r="H7031" s="245" t="s">
        <v>627</v>
      </c>
      <c r="I7031" s="245" t="s">
        <v>24</v>
      </c>
      <c r="J7031" s="245" t="s">
        <v>59</v>
      </c>
      <c r="K7031" s="246" t="s">
        <v>9533</v>
      </c>
      <c r="L7031" s="245" t="s">
        <v>568</v>
      </c>
    </row>
    <row r="7032" spans="1:12" x14ac:dyDescent="0.25">
      <c r="A7032" s="245" t="s">
        <v>575</v>
      </c>
      <c r="B7032" s="245" t="s">
        <v>574</v>
      </c>
      <c r="C7032" s="245" t="s">
        <v>609</v>
      </c>
      <c r="D7032" s="245" t="s">
        <v>608</v>
      </c>
      <c r="E7032" s="246" t="s">
        <v>44</v>
      </c>
      <c r="F7032" s="245" t="s">
        <v>44</v>
      </c>
      <c r="G7032" s="245" t="s">
        <v>625</v>
      </c>
      <c r="H7032" s="245" t="s">
        <v>624</v>
      </c>
      <c r="I7032" s="245" t="s">
        <v>24</v>
      </c>
      <c r="J7032" s="245" t="s">
        <v>59</v>
      </c>
      <c r="K7032" s="246" t="s">
        <v>22416</v>
      </c>
      <c r="L7032" s="245" t="s">
        <v>568</v>
      </c>
    </row>
    <row r="7033" spans="1:12" x14ac:dyDescent="0.25">
      <c r="A7033" s="245" t="s">
        <v>575</v>
      </c>
      <c r="B7033" s="245" t="s">
        <v>574</v>
      </c>
      <c r="C7033" s="245" t="s">
        <v>609</v>
      </c>
      <c r="D7033" s="245" t="s">
        <v>608</v>
      </c>
      <c r="E7033" s="246" t="s">
        <v>44</v>
      </c>
      <c r="F7033" s="245" t="s">
        <v>44</v>
      </c>
      <c r="G7033" s="245" t="s">
        <v>623</v>
      </c>
      <c r="H7033" s="245" t="s">
        <v>622</v>
      </c>
      <c r="I7033" s="245" t="s">
        <v>24</v>
      </c>
      <c r="J7033" s="245" t="s">
        <v>59</v>
      </c>
      <c r="K7033" s="246" t="s">
        <v>22417</v>
      </c>
      <c r="L7033" s="245" t="s">
        <v>568</v>
      </c>
    </row>
    <row r="7034" spans="1:12" x14ac:dyDescent="0.25">
      <c r="A7034" s="245" t="s">
        <v>575</v>
      </c>
      <c r="B7034" s="245" t="s">
        <v>574</v>
      </c>
      <c r="C7034" s="245" t="s">
        <v>609</v>
      </c>
      <c r="D7034" s="245" t="s">
        <v>608</v>
      </c>
      <c r="E7034" s="246" t="s">
        <v>44</v>
      </c>
      <c r="F7034" s="245" t="s">
        <v>44</v>
      </c>
      <c r="G7034" s="245" t="s">
        <v>621</v>
      </c>
      <c r="H7034" s="245" t="s">
        <v>620</v>
      </c>
      <c r="I7034" s="245" t="s">
        <v>24</v>
      </c>
      <c r="J7034" s="245" t="s">
        <v>569</v>
      </c>
      <c r="K7034" s="246" t="s">
        <v>22418</v>
      </c>
      <c r="L7034" s="245" t="s">
        <v>568</v>
      </c>
    </row>
    <row r="7035" spans="1:12" x14ac:dyDescent="0.25">
      <c r="A7035" s="245" t="s">
        <v>575</v>
      </c>
      <c r="B7035" s="245" t="s">
        <v>574</v>
      </c>
      <c r="C7035" s="245" t="s">
        <v>609</v>
      </c>
      <c r="D7035" s="245" t="s">
        <v>608</v>
      </c>
      <c r="E7035" s="246" t="s">
        <v>44</v>
      </c>
      <c r="F7035" s="245" t="s">
        <v>44</v>
      </c>
      <c r="G7035" s="245" t="s">
        <v>619</v>
      </c>
      <c r="H7035" s="245" t="s">
        <v>618</v>
      </c>
      <c r="I7035" s="245" t="s">
        <v>11</v>
      </c>
      <c r="J7035" s="245" t="s">
        <v>59</v>
      </c>
      <c r="K7035" s="246" t="s">
        <v>15542</v>
      </c>
      <c r="L7035" s="245" t="s">
        <v>568</v>
      </c>
    </row>
    <row r="7036" spans="1:12" x14ac:dyDescent="0.25">
      <c r="A7036" s="245" t="s">
        <v>575</v>
      </c>
      <c r="B7036" s="245" t="s">
        <v>574</v>
      </c>
      <c r="C7036" s="245" t="s">
        <v>609</v>
      </c>
      <c r="D7036" s="245" t="s">
        <v>608</v>
      </c>
      <c r="E7036" s="246" t="s">
        <v>44</v>
      </c>
      <c r="F7036" s="245" t="s">
        <v>44</v>
      </c>
      <c r="G7036" s="245" t="s">
        <v>616</v>
      </c>
      <c r="H7036" s="245" t="s">
        <v>615</v>
      </c>
      <c r="I7036" s="245" t="s">
        <v>11</v>
      </c>
      <c r="J7036" s="245" t="s">
        <v>59</v>
      </c>
      <c r="K7036" s="246" t="s">
        <v>12671</v>
      </c>
      <c r="L7036" s="245" t="s">
        <v>568</v>
      </c>
    </row>
    <row r="7037" spans="1:12" x14ac:dyDescent="0.25">
      <c r="A7037" s="245" t="s">
        <v>575</v>
      </c>
      <c r="B7037" s="245" t="s">
        <v>574</v>
      </c>
      <c r="C7037" s="245" t="s">
        <v>609</v>
      </c>
      <c r="D7037" s="245" t="s">
        <v>608</v>
      </c>
      <c r="E7037" s="246" t="s">
        <v>44</v>
      </c>
      <c r="F7037" s="245" t="s">
        <v>44</v>
      </c>
      <c r="G7037" s="245" t="s">
        <v>614</v>
      </c>
      <c r="H7037" s="245" t="s">
        <v>613</v>
      </c>
      <c r="I7037" s="245" t="s">
        <v>11</v>
      </c>
      <c r="J7037" s="245" t="s">
        <v>59</v>
      </c>
      <c r="K7037" s="246" t="s">
        <v>719</v>
      </c>
      <c r="L7037" s="245" t="s">
        <v>568</v>
      </c>
    </row>
    <row r="7038" spans="1:12" x14ac:dyDescent="0.25">
      <c r="A7038" s="245" t="s">
        <v>575</v>
      </c>
      <c r="B7038" s="245" t="s">
        <v>574</v>
      </c>
      <c r="C7038" s="245" t="s">
        <v>609</v>
      </c>
      <c r="D7038" s="245" t="s">
        <v>608</v>
      </c>
      <c r="E7038" s="246" t="s">
        <v>44</v>
      </c>
      <c r="F7038" s="245" t="s">
        <v>44</v>
      </c>
      <c r="G7038" s="245" t="s">
        <v>611</v>
      </c>
      <c r="H7038" s="245" t="s">
        <v>610</v>
      </c>
      <c r="I7038" s="245" t="s">
        <v>14</v>
      </c>
      <c r="J7038" s="245" t="s">
        <v>59</v>
      </c>
      <c r="K7038" s="246" t="s">
        <v>22419</v>
      </c>
      <c r="L7038" s="245" t="s">
        <v>568</v>
      </c>
    </row>
    <row r="7039" spans="1:12" x14ac:dyDescent="0.25">
      <c r="A7039" s="245" t="s">
        <v>575</v>
      </c>
      <c r="B7039" s="245" t="s">
        <v>574</v>
      </c>
      <c r="C7039" s="245" t="s">
        <v>609</v>
      </c>
      <c r="D7039" s="245" t="s">
        <v>608</v>
      </c>
      <c r="E7039" s="246" t="s">
        <v>44</v>
      </c>
      <c r="F7039" s="245" t="s">
        <v>44</v>
      </c>
      <c r="G7039" s="245" t="s">
        <v>607</v>
      </c>
      <c r="H7039" s="245" t="s">
        <v>606</v>
      </c>
      <c r="I7039" s="245" t="s">
        <v>11</v>
      </c>
      <c r="J7039" s="245" t="s">
        <v>59</v>
      </c>
      <c r="K7039" s="246" t="s">
        <v>9465</v>
      </c>
      <c r="L7039" s="245" t="s">
        <v>568</v>
      </c>
    </row>
    <row r="7040" spans="1:12" x14ac:dyDescent="0.25">
      <c r="A7040" s="245" t="s">
        <v>575</v>
      </c>
      <c r="B7040" s="245" t="s">
        <v>574</v>
      </c>
      <c r="C7040" s="245" t="s">
        <v>600</v>
      </c>
      <c r="D7040" s="245" t="s">
        <v>599</v>
      </c>
      <c r="E7040" s="246" t="s">
        <v>44</v>
      </c>
      <c r="F7040" s="245" t="s">
        <v>44</v>
      </c>
      <c r="G7040" s="245" t="s">
        <v>604</v>
      </c>
      <c r="H7040" s="245" t="s">
        <v>603</v>
      </c>
      <c r="I7040" s="245" t="s">
        <v>11</v>
      </c>
      <c r="J7040" s="245" t="s">
        <v>59</v>
      </c>
      <c r="K7040" s="246" t="s">
        <v>22420</v>
      </c>
      <c r="L7040" s="245" t="s">
        <v>568</v>
      </c>
    </row>
    <row r="7041" spans="1:12" x14ac:dyDescent="0.25">
      <c r="A7041" s="245" t="s">
        <v>575</v>
      </c>
      <c r="B7041" s="245" t="s">
        <v>574</v>
      </c>
      <c r="C7041" s="245" t="s">
        <v>600</v>
      </c>
      <c r="D7041" s="245" t="s">
        <v>599</v>
      </c>
      <c r="E7041" s="246" t="s">
        <v>44</v>
      </c>
      <c r="F7041" s="245" t="s">
        <v>44</v>
      </c>
      <c r="G7041" s="245" t="s">
        <v>602</v>
      </c>
      <c r="H7041" s="245" t="s">
        <v>22421</v>
      </c>
      <c r="I7041" s="245" t="s">
        <v>11</v>
      </c>
      <c r="J7041" s="245" t="s">
        <v>59</v>
      </c>
      <c r="K7041" s="246" t="s">
        <v>8343</v>
      </c>
      <c r="L7041" s="245" t="s">
        <v>568</v>
      </c>
    </row>
    <row r="7042" spans="1:12" x14ac:dyDescent="0.25">
      <c r="A7042" s="245" t="s">
        <v>575</v>
      </c>
      <c r="B7042" s="245" t="s">
        <v>574</v>
      </c>
      <c r="C7042" s="245" t="s">
        <v>600</v>
      </c>
      <c r="D7042" s="245" t="s">
        <v>599</v>
      </c>
      <c r="E7042" s="246" t="s">
        <v>44</v>
      </c>
      <c r="F7042" s="245" t="s">
        <v>44</v>
      </c>
      <c r="G7042" s="245" t="s">
        <v>598</v>
      </c>
      <c r="H7042" s="245" t="s">
        <v>597</v>
      </c>
      <c r="I7042" s="245" t="s">
        <v>11</v>
      </c>
      <c r="J7042" s="245" t="s">
        <v>59</v>
      </c>
      <c r="K7042" s="246" t="s">
        <v>19188</v>
      </c>
      <c r="L7042" s="245" t="s">
        <v>568</v>
      </c>
    </row>
    <row r="7043" spans="1:12" x14ac:dyDescent="0.25">
      <c r="A7043" s="245" t="s">
        <v>575</v>
      </c>
      <c r="B7043" s="245" t="s">
        <v>574</v>
      </c>
      <c r="C7043" s="245" t="s">
        <v>600</v>
      </c>
      <c r="D7043" s="245" t="s">
        <v>599</v>
      </c>
      <c r="E7043" s="246" t="s">
        <v>44</v>
      </c>
      <c r="F7043" s="245" t="s">
        <v>44</v>
      </c>
      <c r="G7043" s="245" t="s">
        <v>22422</v>
      </c>
      <c r="H7043" s="245" t="s">
        <v>22423</v>
      </c>
      <c r="I7043" s="245" t="s">
        <v>11</v>
      </c>
      <c r="J7043" s="245" t="s">
        <v>59</v>
      </c>
      <c r="K7043" s="246" t="s">
        <v>8945</v>
      </c>
      <c r="L7043" s="245" t="s">
        <v>568</v>
      </c>
    </row>
    <row r="7044" spans="1:12" x14ac:dyDescent="0.25">
      <c r="A7044" s="245" t="s">
        <v>575</v>
      </c>
      <c r="B7044" s="245" t="s">
        <v>574</v>
      </c>
      <c r="C7044" s="245" t="s">
        <v>22424</v>
      </c>
      <c r="D7044" s="245" t="s">
        <v>22425</v>
      </c>
      <c r="E7044" s="246" t="s">
        <v>44</v>
      </c>
      <c r="F7044" s="245" t="s">
        <v>44</v>
      </c>
      <c r="G7044" s="245" t="s">
        <v>22426</v>
      </c>
      <c r="H7044" s="245" t="s">
        <v>22427</v>
      </c>
      <c r="I7044" s="245" t="s">
        <v>24</v>
      </c>
      <c r="J7044" s="245" t="s">
        <v>569</v>
      </c>
      <c r="K7044" s="246" t="s">
        <v>22428</v>
      </c>
      <c r="L7044" s="245" t="s">
        <v>568</v>
      </c>
    </row>
    <row r="7045" spans="1:12" x14ac:dyDescent="0.25">
      <c r="A7045" s="245" t="s">
        <v>575</v>
      </c>
      <c r="B7045" s="245" t="s">
        <v>574</v>
      </c>
      <c r="C7045" s="245" t="s">
        <v>22424</v>
      </c>
      <c r="D7045" s="245" t="s">
        <v>22425</v>
      </c>
      <c r="E7045" s="246" t="s">
        <v>44</v>
      </c>
      <c r="F7045" s="245" t="s">
        <v>44</v>
      </c>
      <c r="G7045" s="245" t="s">
        <v>22429</v>
      </c>
      <c r="H7045" s="245" t="s">
        <v>22430</v>
      </c>
      <c r="I7045" s="245" t="s">
        <v>24</v>
      </c>
      <c r="J7045" s="245" t="s">
        <v>569</v>
      </c>
      <c r="K7045" s="246" t="s">
        <v>22431</v>
      </c>
      <c r="L7045" s="245" t="s">
        <v>568</v>
      </c>
    </row>
    <row r="7046" spans="1:12" x14ac:dyDescent="0.25">
      <c r="A7046" s="245" t="s">
        <v>575</v>
      </c>
      <c r="B7046" s="245" t="s">
        <v>574</v>
      </c>
      <c r="C7046" s="245" t="s">
        <v>22424</v>
      </c>
      <c r="D7046" s="245" t="s">
        <v>22425</v>
      </c>
      <c r="E7046" s="246" t="s">
        <v>44</v>
      </c>
      <c r="F7046" s="245" t="s">
        <v>44</v>
      </c>
      <c r="G7046" s="245" t="s">
        <v>22432</v>
      </c>
      <c r="H7046" s="245" t="s">
        <v>22433</v>
      </c>
      <c r="I7046" s="245" t="s">
        <v>24</v>
      </c>
      <c r="J7046" s="245" t="s">
        <v>569</v>
      </c>
      <c r="K7046" s="246" t="s">
        <v>22434</v>
      </c>
      <c r="L7046" s="245" t="s">
        <v>568</v>
      </c>
    </row>
    <row r="7047" spans="1:12" x14ac:dyDescent="0.25">
      <c r="A7047" s="245" t="s">
        <v>575</v>
      </c>
      <c r="B7047" s="245" t="s">
        <v>574</v>
      </c>
      <c r="C7047" s="245" t="s">
        <v>22424</v>
      </c>
      <c r="D7047" s="245" t="s">
        <v>22425</v>
      </c>
      <c r="E7047" s="246" t="s">
        <v>44</v>
      </c>
      <c r="F7047" s="245" t="s">
        <v>44</v>
      </c>
      <c r="G7047" s="245" t="s">
        <v>22435</v>
      </c>
      <c r="H7047" s="245" t="s">
        <v>22436</v>
      </c>
      <c r="I7047" s="245" t="s">
        <v>24</v>
      </c>
      <c r="J7047" s="245" t="s">
        <v>569</v>
      </c>
      <c r="K7047" s="246" t="s">
        <v>22437</v>
      </c>
      <c r="L7047" s="245" t="s">
        <v>568</v>
      </c>
    </row>
    <row r="7048" spans="1:12" x14ac:dyDescent="0.25">
      <c r="A7048" s="245" t="s">
        <v>575</v>
      </c>
      <c r="B7048" s="245" t="s">
        <v>574</v>
      </c>
      <c r="C7048" s="245" t="s">
        <v>22424</v>
      </c>
      <c r="D7048" s="245" t="s">
        <v>22425</v>
      </c>
      <c r="E7048" s="246" t="s">
        <v>44</v>
      </c>
      <c r="F7048" s="245" t="s">
        <v>44</v>
      </c>
      <c r="G7048" s="245" t="s">
        <v>22438</v>
      </c>
      <c r="H7048" s="245" t="s">
        <v>22439</v>
      </c>
      <c r="I7048" s="245" t="s">
        <v>24</v>
      </c>
      <c r="J7048" s="245" t="s">
        <v>569</v>
      </c>
      <c r="K7048" s="246" t="s">
        <v>22440</v>
      </c>
      <c r="L7048" s="245" t="s">
        <v>568</v>
      </c>
    </row>
    <row r="7049" spans="1:12" x14ac:dyDescent="0.25">
      <c r="A7049" s="245" t="s">
        <v>575</v>
      </c>
      <c r="B7049" s="245" t="s">
        <v>574</v>
      </c>
      <c r="C7049" s="245" t="s">
        <v>22424</v>
      </c>
      <c r="D7049" s="245" t="s">
        <v>22425</v>
      </c>
      <c r="E7049" s="246" t="s">
        <v>44</v>
      </c>
      <c r="F7049" s="245" t="s">
        <v>44</v>
      </c>
      <c r="G7049" s="245" t="s">
        <v>22441</v>
      </c>
      <c r="H7049" s="245" t="s">
        <v>22442</v>
      </c>
      <c r="I7049" s="245" t="s">
        <v>24</v>
      </c>
      <c r="J7049" s="245" t="s">
        <v>569</v>
      </c>
      <c r="K7049" s="246" t="s">
        <v>22443</v>
      </c>
      <c r="L7049" s="245" t="s">
        <v>568</v>
      </c>
    </row>
    <row r="7050" spans="1:12" x14ac:dyDescent="0.25">
      <c r="A7050" s="245" t="s">
        <v>575</v>
      </c>
      <c r="B7050" s="245" t="s">
        <v>574</v>
      </c>
      <c r="C7050" s="245" t="s">
        <v>22424</v>
      </c>
      <c r="D7050" s="245" t="s">
        <v>22425</v>
      </c>
      <c r="E7050" s="246" t="s">
        <v>44</v>
      </c>
      <c r="F7050" s="245" t="s">
        <v>44</v>
      </c>
      <c r="G7050" s="245" t="s">
        <v>22444</v>
      </c>
      <c r="H7050" s="245" t="s">
        <v>22445</v>
      </c>
      <c r="I7050" s="245" t="s">
        <v>24</v>
      </c>
      <c r="J7050" s="245" t="s">
        <v>569</v>
      </c>
      <c r="K7050" s="246" t="s">
        <v>22446</v>
      </c>
      <c r="L7050" s="245" t="s">
        <v>568</v>
      </c>
    </row>
    <row r="7051" spans="1:12" x14ac:dyDescent="0.25">
      <c r="A7051" s="245" t="s">
        <v>575</v>
      </c>
      <c r="B7051" s="245" t="s">
        <v>574</v>
      </c>
      <c r="C7051" s="245" t="s">
        <v>22424</v>
      </c>
      <c r="D7051" s="245" t="s">
        <v>22425</v>
      </c>
      <c r="E7051" s="246" t="s">
        <v>44</v>
      </c>
      <c r="F7051" s="245" t="s">
        <v>44</v>
      </c>
      <c r="G7051" s="245" t="s">
        <v>22447</v>
      </c>
      <c r="H7051" s="245" t="s">
        <v>22448</v>
      </c>
      <c r="I7051" s="245" t="s">
        <v>24</v>
      </c>
      <c r="J7051" s="245" t="s">
        <v>569</v>
      </c>
      <c r="K7051" s="246" t="s">
        <v>22449</v>
      </c>
      <c r="L7051" s="245" t="s">
        <v>568</v>
      </c>
    </row>
    <row r="7052" spans="1:12" x14ac:dyDescent="0.25">
      <c r="A7052" s="245" t="s">
        <v>575</v>
      </c>
      <c r="B7052" s="245" t="s">
        <v>574</v>
      </c>
      <c r="C7052" s="245" t="s">
        <v>22424</v>
      </c>
      <c r="D7052" s="245" t="s">
        <v>22425</v>
      </c>
      <c r="E7052" s="246" t="s">
        <v>44</v>
      </c>
      <c r="F7052" s="245" t="s">
        <v>44</v>
      </c>
      <c r="G7052" s="245" t="s">
        <v>22450</v>
      </c>
      <c r="H7052" s="245" t="s">
        <v>22451</v>
      </c>
      <c r="I7052" s="245" t="s">
        <v>24</v>
      </c>
      <c r="J7052" s="245" t="s">
        <v>569</v>
      </c>
      <c r="K7052" s="246" t="s">
        <v>22452</v>
      </c>
      <c r="L7052" s="245" t="s">
        <v>568</v>
      </c>
    </row>
    <row r="7053" spans="1:12" x14ac:dyDescent="0.25">
      <c r="A7053" s="245" t="s">
        <v>575</v>
      </c>
      <c r="B7053" s="245" t="s">
        <v>574</v>
      </c>
      <c r="C7053" s="245" t="s">
        <v>22424</v>
      </c>
      <c r="D7053" s="245" t="s">
        <v>22425</v>
      </c>
      <c r="E7053" s="246" t="s">
        <v>44</v>
      </c>
      <c r="F7053" s="245" t="s">
        <v>44</v>
      </c>
      <c r="G7053" s="245" t="s">
        <v>22453</v>
      </c>
      <c r="H7053" s="245" t="s">
        <v>22454</v>
      </c>
      <c r="I7053" s="245" t="s">
        <v>24</v>
      </c>
      <c r="J7053" s="245" t="s">
        <v>569</v>
      </c>
      <c r="K7053" s="246" t="s">
        <v>22455</v>
      </c>
      <c r="L7053" s="245" t="s">
        <v>568</v>
      </c>
    </row>
    <row r="7054" spans="1:12" x14ac:dyDescent="0.25">
      <c r="A7054" s="245" t="s">
        <v>575</v>
      </c>
      <c r="B7054" s="245" t="s">
        <v>574</v>
      </c>
      <c r="C7054" s="245" t="s">
        <v>22424</v>
      </c>
      <c r="D7054" s="245" t="s">
        <v>22425</v>
      </c>
      <c r="E7054" s="246" t="s">
        <v>44</v>
      </c>
      <c r="F7054" s="245" t="s">
        <v>44</v>
      </c>
      <c r="G7054" s="245" t="s">
        <v>22456</v>
      </c>
      <c r="H7054" s="245" t="s">
        <v>22457</v>
      </c>
      <c r="I7054" s="245" t="s">
        <v>24</v>
      </c>
      <c r="J7054" s="245" t="s">
        <v>569</v>
      </c>
      <c r="K7054" s="246" t="s">
        <v>22458</v>
      </c>
      <c r="L7054" s="245" t="s">
        <v>568</v>
      </c>
    </row>
    <row r="7055" spans="1:12" x14ac:dyDescent="0.25">
      <c r="A7055" s="245" t="s">
        <v>575</v>
      </c>
      <c r="B7055" s="245" t="s">
        <v>574</v>
      </c>
      <c r="C7055" s="245" t="s">
        <v>22424</v>
      </c>
      <c r="D7055" s="245" t="s">
        <v>22425</v>
      </c>
      <c r="E7055" s="246" t="s">
        <v>44</v>
      </c>
      <c r="F7055" s="245" t="s">
        <v>44</v>
      </c>
      <c r="G7055" s="245" t="s">
        <v>22459</v>
      </c>
      <c r="H7055" s="245" t="s">
        <v>22460</v>
      </c>
      <c r="I7055" s="245" t="s">
        <v>24</v>
      </c>
      <c r="J7055" s="245" t="s">
        <v>569</v>
      </c>
      <c r="K7055" s="246" t="s">
        <v>22461</v>
      </c>
      <c r="L7055" s="245" t="s">
        <v>568</v>
      </c>
    </row>
    <row r="7056" spans="1:12" x14ac:dyDescent="0.25">
      <c r="A7056" s="245" t="s">
        <v>575</v>
      </c>
      <c r="B7056" s="245" t="s">
        <v>574</v>
      </c>
      <c r="C7056" s="245" t="s">
        <v>22424</v>
      </c>
      <c r="D7056" s="245" t="s">
        <v>22425</v>
      </c>
      <c r="E7056" s="246" t="s">
        <v>44</v>
      </c>
      <c r="F7056" s="245" t="s">
        <v>44</v>
      </c>
      <c r="G7056" s="245" t="s">
        <v>22462</v>
      </c>
      <c r="H7056" s="245" t="s">
        <v>22463</v>
      </c>
      <c r="I7056" s="245" t="s">
        <v>24</v>
      </c>
      <c r="J7056" s="245" t="s">
        <v>569</v>
      </c>
      <c r="K7056" s="246" t="s">
        <v>22464</v>
      </c>
      <c r="L7056" s="245" t="s">
        <v>568</v>
      </c>
    </row>
    <row r="7057" spans="1:12" x14ac:dyDescent="0.25">
      <c r="A7057" s="245" t="s">
        <v>575</v>
      </c>
      <c r="B7057" s="245" t="s">
        <v>574</v>
      </c>
      <c r="C7057" s="245" t="s">
        <v>22424</v>
      </c>
      <c r="D7057" s="245" t="s">
        <v>22425</v>
      </c>
      <c r="E7057" s="246" t="s">
        <v>44</v>
      </c>
      <c r="F7057" s="245" t="s">
        <v>44</v>
      </c>
      <c r="G7057" s="245" t="s">
        <v>22465</v>
      </c>
      <c r="H7057" s="245" t="s">
        <v>22466</v>
      </c>
      <c r="I7057" s="245" t="s">
        <v>24</v>
      </c>
      <c r="J7057" s="245" t="s">
        <v>569</v>
      </c>
      <c r="K7057" s="246" t="s">
        <v>22467</v>
      </c>
      <c r="L7057" s="245" t="s">
        <v>568</v>
      </c>
    </row>
    <row r="7058" spans="1:12" x14ac:dyDescent="0.25">
      <c r="A7058" s="245" t="s">
        <v>575</v>
      </c>
      <c r="B7058" s="245" t="s">
        <v>574</v>
      </c>
      <c r="C7058" s="245" t="s">
        <v>22424</v>
      </c>
      <c r="D7058" s="245" t="s">
        <v>22425</v>
      </c>
      <c r="E7058" s="246" t="s">
        <v>44</v>
      </c>
      <c r="F7058" s="245" t="s">
        <v>44</v>
      </c>
      <c r="G7058" s="245" t="s">
        <v>22468</v>
      </c>
      <c r="H7058" s="245" t="s">
        <v>22469</v>
      </c>
      <c r="I7058" s="245" t="s">
        <v>24</v>
      </c>
      <c r="J7058" s="245" t="s">
        <v>569</v>
      </c>
      <c r="K7058" s="246" t="s">
        <v>22470</v>
      </c>
      <c r="L7058" s="245" t="s">
        <v>568</v>
      </c>
    </row>
    <row r="7059" spans="1:12" x14ac:dyDescent="0.25">
      <c r="A7059" s="245" t="s">
        <v>575</v>
      </c>
      <c r="B7059" s="245" t="s">
        <v>574</v>
      </c>
      <c r="C7059" s="245" t="s">
        <v>22424</v>
      </c>
      <c r="D7059" s="245" t="s">
        <v>22425</v>
      </c>
      <c r="E7059" s="246" t="s">
        <v>44</v>
      </c>
      <c r="F7059" s="245" t="s">
        <v>44</v>
      </c>
      <c r="G7059" s="245" t="s">
        <v>22471</v>
      </c>
      <c r="H7059" s="245" t="s">
        <v>22472</v>
      </c>
      <c r="I7059" s="245" t="s">
        <v>24</v>
      </c>
      <c r="J7059" s="245" t="s">
        <v>569</v>
      </c>
      <c r="K7059" s="246" t="s">
        <v>22473</v>
      </c>
      <c r="L7059" s="245" t="s">
        <v>568</v>
      </c>
    </row>
    <row r="7060" spans="1:12" x14ac:dyDescent="0.25">
      <c r="A7060" s="245" t="s">
        <v>575</v>
      </c>
      <c r="B7060" s="245" t="s">
        <v>574</v>
      </c>
      <c r="C7060" s="245" t="s">
        <v>22424</v>
      </c>
      <c r="D7060" s="245" t="s">
        <v>22425</v>
      </c>
      <c r="E7060" s="246" t="s">
        <v>44</v>
      </c>
      <c r="F7060" s="245" t="s">
        <v>44</v>
      </c>
      <c r="G7060" s="245" t="s">
        <v>22474</v>
      </c>
      <c r="H7060" s="245" t="s">
        <v>22475</v>
      </c>
      <c r="I7060" s="245" t="s">
        <v>24</v>
      </c>
      <c r="J7060" s="245" t="s">
        <v>569</v>
      </c>
      <c r="K7060" s="246" t="s">
        <v>22476</v>
      </c>
      <c r="L7060" s="245" t="s">
        <v>568</v>
      </c>
    </row>
    <row r="7061" spans="1:12" x14ac:dyDescent="0.25">
      <c r="A7061" s="245" t="s">
        <v>575</v>
      </c>
      <c r="B7061" s="245" t="s">
        <v>574</v>
      </c>
      <c r="C7061" s="245" t="s">
        <v>22424</v>
      </c>
      <c r="D7061" s="245" t="s">
        <v>22425</v>
      </c>
      <c r="E7061" s="246" t="s">
        <v>44</v>
      </c>
      <c r="F7061" s="245" t="s">
        <v>44</v>
      </c>
      <c r="G7061" s="245" t="s">
        <v>22477</v>
      </c>
      <c r="H7061" s="245" t="s">
        <v>22478</v>
      </c>
      <c r="I7061" s="245" t="s">
        <v>24</v>
      </c>
      <c r="J7061" s="245" t="s">
        <v>569</v>
      </c>
      <c r="K7061" s="246" t="s">
        <v>22479</v>
      </c>
      <c r="L7061" s="245" t="s">
        <v>568</v>
      </c>
    </row>
    <row r="7062" spans="1:12" x14ac:dyDescent="0.25">
      <c r="A7062" s="245" t="s">
        <v>575</v>
      </c>
      <c r="B7062" s="245" t="s">
        <v>574</v>
      </c>
      <c r="C7062" s="245" t="s">
        <v>22424</v>
      </c>
      <c r="D7062" s="245" t="s">
        <v>22425</v>
      </c>
      <c r="E7062" s="246" t="s">
        <v>44</v>
      </c>
      <c r="F7062" s="245" t="s">
        <v>44</v>
      </c>
      <c r="G7062" s="245" t="s">
        <v>22480</v>
      </c>
      <c r="H7062" s="245" t="s">
        <v>22481</v>
      </c>
      <c r="I7062" s="245" t="s">
        <v>24</v>
      </c>
      <c r="J7062" s="245" t="s">
        <v>569</v>
      </c>
      <c r="K7062" s="246" t="s">
        <v>22482</v>
      </c>
      <c r="L7062" s="245" t="s">
        <v>568</v>
      </c>
    </row>
    <row r="7063" spans="1:12" x14ac:dyDescent="0.25">
      <c r="A7063" s="245" t="s">
        <v>575</v>
      </c>
      <c r="B7063" s="245" t="s">
        <v>574</v>
      </c>
      <c r="C7063" s="245" t="s">
        <v>22424</v>
      </c>
      <c r="D7063" s="245" t="s">
        <v>22425</v>
      </c>
      <c r="E7063" s="246" t="s">
        <v>44</v>
      </c>
      <c r="F7063" s="245" t="s">
        <v>44</v>
      </c>
      <c r="G7063" s="245" t="s">
        <v>22483</v>
      </c>
      <c r="H7063" s="245" t="s">
        <v>22484</v>
      </c>
      <c r="I7063" s="245" t="s">
        <v>24</v>
      </c>
      <c r="J7063" s="245" t="s">
        <v>569</v>
      </c>
      <c r="K7063" s="246" t="s">
        <v>22485</v>
      </c>
      <c r="L7063" s="245" t="s">
        <v>568</v>
      </c>
    </row>
    <row r="7064" spans="1:12" x14ac:dyDescent="0.25">
      <c r="A7064" s="245" t="s">
        <v>575</v>
      </c>
      <c r="B7064" s="245" t="s">
        <v>574</v>
      </c>
      <c r="C7064" s="245" t="s">
        <v>22424</v>
      </c>
      <c r="D7064" s="245" t="s">
        <v>22425</v>
      </c>
      <c r="E7064" s="246" t="s">
        <v>44</v>
      </c>
      <c r="F7064" s="245" t="s">
        <v>44</v>
      </c>
      <c r="G7064" s="245" t="s">
        <v>22486</v>
      </c>
      <c r="H7064" s="245" t="s">
        <v>22487</v>
      </c>
      <c r="I7064" s="245" t="s">
        <v>11</v>
      </c>
      <c r="J7064" s="245" t="s">
        <v>569</v>
      </c>
      <c r="K7064" s="246" t="s">
        <v>22488</v>
      </c>
      <c r="L7064" s="245" t="s">
        <v>568</v>
      </c>
    </row>
    <row r="7065" spans="1:12" x14ac:dyDescent="0.25">
      <c r="A7065" s="245" t="s">
        <v>575</v>
      </c>
      <c r="B7065" s="245" t="s">
        <v>574</v>
      </c>
      <c r="C7065" s="245" t="s">
        <v>22424</v>
      </c>
      <c r="D7065" s="245" t="s">
        <v>22425</v>
      </c>
      <c r="E7065" s="246" t="s">
        <v>44</v>
      </c>
      <c r="F7065" s="245" t="s">
        <v>44</v>
      </c>
      <c r="G7065" s="245" t="s">
        <v>22489</v>
      </c>
      <c r="H7065" s="245" t="s">
        <v>22490</v>
      </c>
      <c r="I7065" s="245" t="s">
        <v>11</v>
      </c>
      <c r="J7065" s="245" t="s">
        <v>59</v>
      </c>
      <c r="K7065" s="246" t="s">
        <v>22491</v>
      </c>
      <c r="L7065" s="245" t="s">
        <v>568</v>
      </c>
    </row>
    <row r="7066" spans="1:12" x14ac:dyDescent="0.25">
      <c r="A7066" s="245" t="s">
        <v>575</v>
      </c>
      <c r="B7066" s="245" t="s">
        <v>574</v>
      </c>
      <c r="C7066" s="245" t="s">
        <v>22424</v>
      </c>
      <c r="D7066" s="245" t="s">
        <v>22425</v>
      </c>
      <c r="E7066" s="246" t="s">
        <v>44</v>
      </c>
      <c r="F7066" s="245" t="s">
        <v>44</v>
      </c>
      <c r="G7066" s="245" t="s">
        <v>22492</v>
      </c>
      <c r="H7066" s="245" t="s">
        <v>22493</v>
      </c>
      <c r="I7066" s="245" t="s">
        <v>24</v>
      </c>
      <c r="J7066" s="245" t="s">
        <v>59</v>
      </c>
      <c r="K7066" s="246" t="s">
        <v>22494</v>
      </c>
      <c r="L7066" s="245" t="s">
        <v>568</v>
      </c>
    </row>
    <row r="7067" spans="1:12" x14ac:dyDescent="0.25">
      <c r="A7067" s="245" t="s">
        <v>575</v>
      </c>
      <c r="B7067" s="245" t="s">
        <v>574</v>
      </c>
      <c r="C7067" s="245" t="s">
        <v>573</v>
      </c>
      <c r="D7067" s="245" t="s">
        <v>572</v>
      </c>
      <c r="E7067" s="246" t="s">
        <v>44</v>
      </c>
      <c r="F7067" s="245" t="s">
        <v>44</v>
      </c>
      <c r="G7067" s="245" t="s">
        <v>595</v>
      </c>
      <c r="H7067" s="245" t="s">
        <v>594</v>
      </c>
      <c r="I7067" s="245" t="s">
        <v>11</v>
      </c>
      <c r="J7067" s="245" t="s">
        <v>59</v>
      </c>
      <c r="K7067" s="246" t="s">
        <v>8759</v>
      </c>
      <c r="L7067" s="245" t="s">
        <v>568</v>
      </c>
    </row>
    <row r="7068" spans="1:12" x14ac:dyDescent="0.25">
      <c r="A7068" s="245" t="s">
        <v>575</v>
      </c>
      <c r="B7068" s="245" t="s">
        <v>574</v>
      </c>
      <c r="C7068" s="245" t="s">
        <v>573</v>
      </c>
      <c r="D7068" s="245" t="s">
        <v>572</v>
      </c>
      <c r="E7068" s="246" t="s">
        <v>44</v>
      </c>
      <c r="F7068" s="245" t="s">
        <v>44</v>
      </c>
      <c r="G7068" s="245" t="s">
        <v>593</v>
      </c>
      <c r="H7068" s="245" t="s">
        <v>592</v>
      </c>
      <c r="I7068" s="245" t="s">
        <v>24</v>
      </c>
      <c r="J7068" s="245" t="s">
        <v>59</v>
      </c>
      <c r="K7068" s="246" t="s">
        <v>22495</v>
      </c>
      <c r="L7068" s="245" t="s">
        <v>568</v>
      </c>
    </row>
    <row r="7069" spans="1:12" x14ac:dyDescent="0.25">
      <c r="A7069" s="245" t="s">
        <v>575</v>
      </c>
      <c r="B7069" s="245" t="s">
        <v>574</v>
      </c>
      <c r="C7069" s="245" t="s">
        <v>573</v>
      </c>
      <c r="D7069" s="245" t="s">
        <v>572</v>
      </c>
      <c r="E7069" s="246" t="s">
        <v>44</v>
      </c>
      <c r="F7069" s="245" t="s">
        <v>44</v>
      </c>
      <c r="G7069" s="245" t="s">
        <v>591</v>
      </c>
      <c r="H7069" s="245" t="s">
        <v>590</v>
      </c>
      <c r="I7069" s="245" t="s">
        <v>24</v>
      </c>
      <c r="J7069" s="245" t="s">
        <v>59</v>
      </c>
      <c r="K7069" s="246" t="s">
        <v>22496</v>
      </c>
      <c r="L7069" s="245" t="s">
        <v>568</v>
      </c>
    </row>
    <row r="7070" spans="1:12" x14ac:dyDescent="0.25">
      <c r="A7070" s="245" t="s">
        <v>575</v>
      </c>
      <c r="B7070" s="245" t="s">
        <v>574</v>
      </c>
      <c r="C7070" s="245" t="s">
        <v>573</v>
      </c>
      <c r="D7070" s="245" t="s">
        <v>572</v>
      </c>
      <c r="E7070" s="246" t="s">
        <v>44</v>
      </c>
      <c r="F7070" s="245" t="s">
        <v>44</v>
      </c>
      <c r="G7070" s="245" t="s">
        <v>589</v>
      </c>
      <c r="H7070" s="245" t="s">
        <v>588</v>
      </c>
      <c r="I7070" s="245" t="s">
        <v>24</v>
      </c>
      <c r="J7070" s="245" t="s">
        <v>59</v>
      </c>
      <c r="K7070" s="246" t="s">
        <v>22497</v>
      </c>
      <c r="L7070" s="245" t="s">
        <v>568</v>
      </c>
    </row>
    <row r="7071" spans="1:12" x14ac:dyDescent="0.25">
      <c r="A7071" s="245" t="s">
        <v>575</v>
      </c>
      <c r="B7071" s="245" t="s">
        <v>574</v>
      </c>
      <c r="C7071" s="245" t="s">
        <v>573</v>
      </c>
      <c r="D7071" s="245" t="s">
        <v>572</v>
      </c>
      <c r="E7071" s="246" t="s">
        <v>44</v>
      </c>
      <c r="F7071" s="245" t="s">
        <v>44</v>
      </c>
      <c r="G7071" s="245" t="s">
        <v>587</v>
      </c>
      <c r="H7071" s="245" t="s">
        <v>586</v>
      </c>
      <c r="I7071" s="245" t="s">
        <v>24</v>
      </c>
      <c r="J7071" s="245" t="s">
        <v>59</v>
      </c>
      <c r="K7071" s="246" t="s">
        <v>12890</v>
      </c>
      <c r="L7071" s="245" t="s">
        <v>568</v>
      </c>
    </row>
    <row r="7072" spans="1:12" x14ac:dyDescent="0.25">
      <c r="A7072" s="245" t="s">
        <v>575</v>
      </c>
      <c r="B7072" s="245" t="s">
        <v>574</v>
      </c>
      <c r="C7072" s="245" t="s">
        <v>573</v>
      </c>
      <c r="D7072" s="245" t="s">
        <v>572</v>
      </c>
      <c r="E7072" s="246" t="s">
        <v>44</v>
      </c>
      <c r="F7072" s="245" t="s">
        <v>44</v>
      </c>
      <c r="G7072" s="245" t="s">
        <v>585</v>
      </c>
      <c r="H7072" s="245" t="s">
        <v>584</v>
      </c>
      <c r="I7072" s="245" t="s">
        <v>24</v>
      </c>
      <c r="J7072" s="245" t="s">
        <v>59</v>
      </c>
      <c r="K7072" s="246" t="s">
        <v>22498</v>
      </c>
      <c r="L7072" s="245" t="s">
        <v>568</v>
      </c>
    </row>
    <row r="7073" spans="1:12" x14ac:dyDescent="0.25">
      <c r="A7073" s="245" t="s">
        <v>575</v>
      </c>
      <c r="B7073" s="245" t="s">
        <v>574</v>
      </c>
      <c r="C7073" s="245" t="s">
        <v>573</v>
      </c>
      <c r="D7073" s="245" t="s">
        <v>572</v>
      </c>
      <c r="E7073" s="246" t="s">
        <v>44</v>
      </c>
      <c r="F7073" s="245" t="s">
        <v>44</v>
      </c>
      <c r="G7073" s="245" t="s">
        <v>583</v>
      </c>
      <c r="H7073" s="245" t="s">
        <v>582</v>
      </c>
      <c r="I7073" s="245" t="s">
        <v>24</v>
      </c>
      <c r="J7073" s="245" t="s">
        <v>569</v>
      </c>
      <c r="K7073" s="246" t="s">
        <v>22499</v>
      </c>
      <c r="L7073" s="245" t="s">
        <v>568</v>
      </c>
    </row>
    <row r="7074" spans="1:12" x14ac:dyDescent="0.25">
      <c r="A7074" s="245" t="s">
        <v>575</v>
      </c>
      <c r="B7074" s="245" t="s">
        <v>574</v>
      </c>
      <c r="C7074" s="245" t="s">
        <v>573</v>
      </c>
      <c r="D7074" s="245" t="s">
        <v>572</v>
      </c>
      <c r="E7074" s="246" t="s">
        <v>44</v>
      </c>
      <c r="F7074" s="245" t="s">
        <v>44</v>
      </c>
      <c r="G7074" s="245" t="s">
        <v>581</v>
      </c>
      <c r="H7074" s="245" t="s">
        <v>580</v>
      </c>
      <c r="I7074" s="245" t="s">
        <v>24</v>
      </c>
      <c r="J7074" s="245" t="s">
        <v>569</v>
      </c>
      <c r="K7074" s="246" t="s">
        <v>22500</v>
      </c>
      <c r="L7074" s="245" t="s">
        <v>568</v>
      </c>
    </row>
    <row r="7075" spans="1:12" x14ac:dyDescent="0.25">
      <c r="A7075" s="245" t="s">
        <v>575</v>
      </c>
      <c r="B7075" s="245" t="s">
        <v>574</v>
      </c>
      <c r="C7075" s="245" t="s">
        <v>573</v>
      </c>
      <c r="D7075" s="245" t="s">
        <v>572</v>
      </c>
      <c r="E7075" s="246" t="s">
        <v>44</v>
      </c>
      <c r="F7075" s="245" t="s">
        <v>44</v>
      </c>
      <c r="G7075" s="245" t="s">
        <v>579</v>
      </c>
      <c r="H7075" s="245" t="s">
        <v>578</v>
      </c>
      <c r="I7075" s="245" t="s">
        <v>24</v>
      </c>
      <c r="J7075" s="245" t="s">
        <v>569</v>
      </c>
      <c r="K7075" s="246" t="s">
        <v>22501</v>
      </c>
      <c r="L7075" s="245" t="s">
        <v>568</v>
      </c>
    </row>
    <row r="7076" spans="1:12" x14ac:dyDescent="0.25">
      <c r="A7076" s="245" t="s">
        <v>575</v>
      </c>
      <c r="B7076" s="245" t="s">
        <v>574</v>
      </c>
      <c r="C7076" s="245" t="s">
        <v>573</v>
      </c>
      <c r="D7076" s="245" t="s">
        <v>572</v>
      </c>
      <c r="E7076" s="246" t="s">
        <v>44</v>
      </c>
      <c r="F7076" s="245" t="s">
        <v>44</v>
      </c>
      <c r="G7076" s="245" t="s">
        <v>577</v>
      </c>
      <c r="H7076" s="245" t="s">
        <v>576</v>
      </c>
      <c r="I7076" s="245" t="s">
        <v>24</v>
      </c>
      <c r="J7076" s="245" t="s">
        <v>569</v>
      </c>
      <c r="K7076" s="246" t="s">
        <v>22502</v>
      </c>
      <c r="L7076" s="245" t="s">
        <v>568</v>
      </c>
    </row>
    <row r="7077" spans="1:12" x14ac:dyDescent="0.25">
      <c r="A7077" s="245" t="s">
        <v>575</v>
      </c>
      <c r="B7077" s="245" t="s">
        <v>574</v>
      </c>
      <c r="C7077" s="245" t="s">
        <v>573</v>
      </c>
      <c r="D7077" s="245" t="s">
        <v>572</v>
      </c>
      <c r="E7077" s="246" t="s">
        <v>44</v>
      </c>
      <c r="F7077" s="245" t="s">
        <v>44</v>
      </c>
      <c r="G7077" s="245" t="s">
        <v>571</v>
      </c>
      <c r="H7077" s="245" t="s">
        <v>570</v>
      </c>
      <c r="I7077" s="245" t="s">
        <v>24</v>
      </c>
      <c r="J7077" s="245" t="s">
        <v>569</v>
      </c>
      <c r="K7077" s="246" t="s">
        <v>22503</v>
      </c>
      <c r="L7077" s="245" t="s">
        <v>568</v>
      </c>
    </row>
    <row r="7078" spans="1:12" x14ac:dyDescent="0.25">
      <c r="A7078" s="245" t="s">
        <v>66</v>
      </c>
      <c r="B7078" s="245" t="s">
        <v>65</v>
      </c>
      <c r="C7078" s="245" t="s">
        <v>64</v>
      </c>
      <c r="D7078" s="245" t="s">
        <v>63</v>
      </c>
      <c r="E7078" s="246" t="s">
        <v>44</v>
      </c>
      <c r="F7078" s="245" t="s">
        <v>44</v>
      </c>
      <c r="G7078" s="245" t="s">
        <v>566</v>
      </c>
      <c r="H7078" s="245" t="s">
        <v>565</v>
      </c>
      <c r="I7078" s="245" t="s">
        <v>102</v>
      </c>
      <c r="J7078" s="245" t="s">
        <v>59</v>
      </c>
      <c r="K7078" s="246" t="s">
        <v>13854</v>
      </c>
      <c r="L7078" s="245" t="s">
        <v>58</v>
      </c>
    </row>
    <row r="7079" spans="1:12" x14ac:dyDescent="0.25">
      <c r="A7079" s="245" t="s">
        <v>66</v>
      </c>
      <c r="B7079" s="245" t="s">
        <v>65</v>
      </c>
      <c r="C7079" s="245" t="s">
        <v>64</v>
      </c>
      <c r="D7079" s="245" t="s">
        <v>63</v>
      </c>
      <c r="E7079" s="246" t="s">
        <v>44</v>
      </c>
      <c r="F7079" s="245" t="s">
        <v>44</v>
      </c>
      <c r="G7079" s="245" t="s">
        <v>564</v>
      </c>
      <c r="H7079" s="245" t="s">
        <v>563</v>
      </c>
      <c r="I7079" s="245" t="s">
        <v>102</v>
      </c>
      <c r="J7079" s="245" t="s">
        <v>59</v>
      </c>
      <c r="K7079" s="246" t="s">
        <v>11367</v>
      </c>
      <c r="L7079" s="245" t="s">
        <v>58</v>
      </c>
    </row>
    <row r="7080" spans="1:12" x14ac:dyDescent="0.25">
      <c r="A7080" s="245" t="s">
        <v>66</v>
      </c>
      <c r="B7080" s="245" t="s">
        <v>65</v>
      </c>
      <c r="C7080" s="245" t="s">
        <v>64</v>
      </c>
      <c r="D7080" s="245" t="s">
        <v>63</v>
      </c>
      <c r="E7080" s="246" t="s">
        <v>44</v>
      </c>
      <c r="F7080" s="245" t="s">
        <v>44</v>
      </c>
      <c r="G7080" s="245" t="s">
        <v>562</v>
      </c>
      <c r="H7080" s="245" t="s">
        <v>561</v>
      </c>
      <c r="I7080" s="245" t="s">
        <v>102</v>
      </c>
      <c r="J7080" s="245" t="s">
        <v>59</v>
      </c>
      <c r="K7080" s="246" t="s">
        <v>12642</v>
      </c>
      <c r="L7080" s="245" t="s">
        <v>58</v>
      </c>
    </row>
    <row r="7081" spans="1:12" x14ac:dyDescent="0.25">
      <c r="A7081" s="245" t="s">
        <v>66</v>
      </c>
      <c r="B7081" s="245" t="s">
        <v>65</v>
      </c>
      <c r="C7081" s="245" t="s">
        <v>64</v>
      </c>
      <c r="D7081" s="245" t="s">
        <v>63</v>
      </c>
      <c r="E7081" s="246" t="s">
        <v>44</v>
      </c>
      <c r="F7081" s="245" t="s">
        <v>44</v>
      </c>
      <c r="G7081" s="245" t="s">
        <v>560</v>
      </c>
      <c r="H7081" s="245" t="s">
        <v>559</v>
      </c>
      <c r="I7081" s="245" t="s">
        <v>102</v>
      </c>
      <c r="J7081" s="245" t="s">
        <v>59</v>
      </c>
      <c r="K7081" s="246" t="s">
        <v>22504</v>
      </c>
      <c r="L7081" s="245" t="s">
        <v>58</v>
      </c>
    </row>
    <row r="7082" spans="1:12" x14ac:dyDescent="0.25">
      <c r="A7082" s="245" t="s">
        <v>66</v>
      </c>
      <c r="B7082" s="245" t="s">
        <v>65</v>
      </c>
      <c r="C7082" s="245" t="s">
        <v>64</v>
      </c>
      <c r="D7082" s="245" t="s">
        <v>63</v>
      </c>
      <c r="E7082" s="246" t="s">
        <v>44</v>
      </c>
      <c r="F7082" s="245" t="s">
        <v>44</v>
      </c>
      <c r="G7082" s="245" t="s">
        <v>558</v>
      </c>
      <c r="H7082" s="245" t="s">
        <v>557</v>
      </c>
      <c r="I7082" s="245" t="s">
        <v>102</v>
      </c>
      <c r="J7082" s="245" t="s">
        <v>59</v>
      </c>
      <c r="K7082" s="246" t="s">
        <v>21692</v>
      </c>
      <c r="L7082" s="245" t="s">
        <v>58</v>
      </c>
    </row>
    <row r="7083" spans="1:12" x14ac:dyDescent="0.25">
      <c r="A7083" s="245" t="s">
        <v>66</v>
      </c>
      <c r="B7083" s="245" t="s">
        <v>65</v>
      </c>
      <c r="C7083" s="245" t="s">
        <v>64</v>
      </c>
      <c r="D7083" s="245" t="s">
        <v>63</v>
      </c>
      <c r="E7083" s="246" t="s">
        <v>44</v>
      </c>
      <c r="F7083" s="245" t="s">
        <v>44</v>
      </c>
      <c r="G7083" s="245" t="s">
        <v>556</v>
      </c>
      <c r="H7083" s="245" t="s">
        <v>555</v>
      </c>
      <c r="I7083" s="245" t="s">
        <v>102</v>
      </c>
      <c r="J7083" s="245" t="s">
        <v>59</v>
      </c>
      <c r="K7083" s="246" t="s">
        <v>11743</v>
      </c>
      <c r="L7083" s="245" t="s">
        <v>58</v>
      </c>
    </row>
    <row r="7084" spans="1:12" x14ac:dyDescent="0.25">
      <c r="A7084" s="245" t="s">
        <v>66</v>
      </c>
      <c r="B7084" s="245" t="s">
        <v>65</v>
      </c>
      <c r="C7084" s="245" t="s">
        <v>64</v>
      </c>
      <c r="D7084" s="245" t="s">
        <v>63</v>
      </c>
      <c r="E7084" s="246" t="s">
        <v>44</v>
      </c>
      <c r="F7084" s="245" t="s">
        <v>44</v>
      </c>
      <c r="G7084" s="245" t="s">
        <v>554</v>
      </c>
      <c r="H7084" s="245" t="s">
        <v>553</v>
      </c>
      <c r="I7084" s="245" t="s">
        <v>102</v>
      </c>
      <c r="J7084" s="245" t="s">
        <v>59</v>
      </c>
      <c r="K7084" s="246" t="s">
        <v>8367</v>
      </c>
      <c r="L7084" s="245" t="s">
        <v>58</v>
      </c>
    </row>
    <row r="7085" spans="1:12" x14ac:dyDescent="0.25">
      <c r="A7085" s="245" t="s">
        <v>66</v>
      </c>
      <c r="B7085" s="245" t="s">
        <v>65</v>
      </c>
      <c r="C7085" s="245" t="s">
        <v>64</v>
      </c>
      <c r="D7085" s="245" t="s">
        <v>63</v>
      </c>
      <c r="E7085" s="246" t="s">
        <v>44</v>
      </c>
      <c r="F7085" s="245" t="s">
        <v>44</v>
      </c>
      <c r="G7085" s="245" t="s">
        <v>552</v>
      </c>
      <c r="H7085" s="245" t="s">
        <v>551</v>
      </c>
      <c r="I7085" s="245" t="s">
        <v>102</v>
      </c>
      <c r="J7085" s="245" t="s">
        <v>59</v>
      </c>
      <c r="K7085" s="246" t="s">
        <v>8513</v>
      </c>
      <c r="L7085" s="245" t="s">
        <v>58</v>
      </c>
    </row>
    <row r="7086" spans="1:12" x14ac:dyDescent="0.25">
      <c r="A7086" s="245" t="s">
        <v>66</v>
      </c>
      <c r="B7086" s="245" t="s">
        <v>65</v>
      </c>
      <c r="C7086" s="245" t="s">
        <v>64</v>
      </c>
      <c r="D7086" s="245" t="s">
        <v>63</v>
      </c>
      <c r="E7086" s="246" t="s">
        <v>44</v>
      </c>
      <c r="F7086" s="245" t="s">
        <v>44</v>
      </c>
      <c r="G7086" s="245" t="s">
        <v>550</v>
      </c>
      <c r="H7086" s="245" t="s">
        <v>549</v>
      </c>
      <c r="I7086" s="245" t="s">
        <v>102</v>
      </c>
      <c r="J7086" s="245" t="s">
        <v>59</v>
      </c>
      <c r="K7086" s="246" t="s">
        <v>22505</v>
      </c>
      <c r="L7086" s="245" t="s">
        <v>58</v>
      </c>
    </row>
    <row r="7087" spans="1:12" x14ac:dyDescent="0.25">
      <c r="A7087" s="245" t="s">
        <v>66</v>
      </c>
      <c r="B7087" s="245" t="s">
        <v>65</v>
      </c>
      <c r="C7087" s="245" t="s">
        <v>64</v>
      </c>
      <c r="D7087" s="245" t="s">
        <v>63</v>
      </c>
      <c r="E7087" s="246" t="s">
        <v>44</v>
      </c>
      <c r="F7087" s="245" t="s">
        <v>44</v>
      </c>
      <c r="G7087" s="245" t="s">
        <v>548</v>
      </c>
      <c r="H7087" s="245" t="s">
        <v>547</v>
      </c>
      <c r="I7087" s="245" t="s">
        <v>102</v>
      </c>
      <c r="J7087" s="245" t="s">
        <v>59</v>
      </c>
      <c r="K7087" s="246" t="s">
        <v>8979</v>
      </c>
      <c r="L7087" s="245" t="s">
        <v>58</v>
      </c>
    </row>
    <row r="7088" spans="1:12" x14ac:dyDescent="0.25">
      <c r="A7088" s="245" t="s">
        <v>66</v>
      </c>
      <c r="B7088" s="245" t="s">
        <v>65</v>
      </c>
      <c r="C7088" s="245" t="s">
        <v>64</v>
      </c>
      <c r="D7088" s="245" t="s">
        <v>63</v>
      </c>
      <c r="E7088" s="246" t="s">
        <v>44</v>
      </c>
      <c r="F7088" s="245" t="s">
        <v>44</v>
      </c>
      <c r="G7088" s="245" t="s">
        <v>546</v>
      </c>
      <c r="H7088" s="245" t="s">
        <v>545</v>
      </c>
      <c r="I7088" s="245" t="s">
        <v>102</v>
      </c>
      <c r="J7088" s="245" t="s">
        <v>59</v>
      </c>
      <c r="K7088" s="246" t="s">
        <v>22506</v>
      </c>
      <c r="L7088" s="245" t="s">
        <v>58</v>
      </c>
    </row>
    <row r="7089" spans="1:12" x14ac:dyDescent="0.25">
      <c r="A7089" s="245" t="s">
        <v>66</v>
      </c>
      <c r="B7089" s="245" t="s">
        <v>65</v>
      </c>
      <c r="C7089" s="245" t="s">
        <v>64</v>
      </c>
      <c r="D7089" s="245" t="s">
        <v>63</v>
      </c>
      <c r="E7089" s="246" t="s">
        <v>44</v>
      </c>
      <c r="F7089" s="245" t="s">
        <v>44</v>
      </c>
      <c r="G7089" s="245" t="s">
        <v>544</v>
      </c>
      <c r="H7089" s="245" t="s">
        <v>543</v>
      </c>
      <c r="I7089" s="245" t="s">
        <v>102</v>
      </c>
      <c r="J7089" s="245" t="s">
        <v>59</v>
      </c>
      <c r="K7089" s="246" t="s">
        <v>17292</v>
      </c>
      <c r="L7089" s="245" t="s">
        <v>58</v>
      </c>
    </row>
    <row r="7090" spans="1:12" x14ac:dyDescent="0.25">
      <c r="A7090" s="245" t="s">
        <v>66</v>
      </c>
      <c r="B7090" s="245" t="s">
        <v>65</v>
      </c>
      <c r="C7090" s="245" t="s">
        <v>64</v>
      </c>
      <c r="D7090" s="245" t="s">
        <v>63</v>
      </c>
      <c r="E7090" s="246" t="s">
        <v>44</v>
      </c>
      <c r="F7090" s="245" t="s">
        <v>44</v>
      </c>
      <c r="G7090" s="245" t="s">
        <v>541</v>
      </c>
      <c r="H7090" s="245" t="s">
        <v>540</v>
      </c>
      <c r="I7090" s="245" t="s">
        <v>102</v>
      </c>
      <c r="J7090" s="245" t="s">
        <v>59</v>
      </c>
      <c r="K7090" s="246" t="s">
        <v>22504</v>
      </c>
      <c r="L7090" s="245" t="s">
        <v>58</v>
      </c>
    </row>
    <row r="7091" spans="1:12" x14ac:dyDescent="0.25">
      <c r="A7091" s="245" t="s">
        <v>66</v>
      </c>
      <c r="B7091" s="245" t="s">
        <v>65</v>
      </c>
      <c r="C7091" s="245" t="s">
        <v>64</v>
      </c>
      <c r="D7091" s="245" t="s">
        <v>63</v>
      </c>
      <c r="E7091" s="246" t="s">
        <v>44</v>
      </c>
      <c r="F7091" s="245" t="s">
        <v>44</v>
      </c>
      <c r="G7091" s="245" t="s">
        <v>539</v>
      </c>
      <c r="H7091" s="245" t="s">
        <v>538</v>
      </c>
      <c r="I7091" s="245" t="s">
        <v>102</v>
      </c>
      <c r="J7091" s="245" t="s">
        <v>59</v>
      </c>
      <c r="K7091" s="246" t="s">
        <v>22507</v>
      </c>
      <c r="L7091" s="245" t="s">
        <v>58</v>
      </c>
    </row>
    <row r="7092" spans="1:12" x14ac:dyDescent="0.25">
      <c r="A7092" s="245" t="s">
        <v>66</v>
      </c>
      <c r="B7092" s="245" t="s">
        <v>65</v>
      </c>
      <c r="C7092" s="245" t="s">
        <v>64</v>
      </c>
      <c r="D7092" s="245" t="s">
        <v>63</v>
      </c>
      <c r="E7092" s="246" t="s">
        <v>44</v>
      </c>
      <c r="F7092" s="245" t="s">
        <v>44</v>
      </c>
      <c r="G7092" s="245" t="s">
        <v>537</v>
      </c>
      <c r="H7092" s="245" t="s">
        <v>536</v>
      </c>
      <c r="I7092" s="245" t="s">
        <v>102</v>
      </c>
      <c r="J7092" s="245" t="s">
        <v>59</v>
      </c>
      <c r="K7092" s="246" t="s">
        <v>8456</v>
      </c>
      <c r="L7092" s="245" t="s">
        <v>58</v>
      </c>
    </row>
    <row r="7093" spans="1:12" x14ac:dyDescent="0.25">
      <c r="A7093" s="245" t="s">
        <v>66</v>
      </c>
      <c r="B7093" s="245" t="s">
        <v>65</v>
      </c>
      <c r="C7093" s="245" t="s">
        <v>64</v>
      </c>
      <c r="D7093" s="245" t="s">
        <v>63</v>
      </c>
      <c r="E7093" s="246" t="s">
        <v>44</v>
      </c>
      <c r="F7093" s="245" t="s">
        <v>44</v>
      </c>
      <c r="G7093" s="245" t="s">
        <v>535</v>
      </c>
      <c r="H7093" s="245" t="s">
        <v>534</v>
      </c>
      <c r="I7093" s="245" t="s">
        <v>102</v>
      </c>
      <c r="J7093" s="245" t="s">
        <v>59</v>
      </c>
      <c r="K7093" s="246" t="s">
        <v>12859</v>
      </c>
      <c r="L7093" s="245" t="s">
        <v>58</v>
      </c>
    </row>
    <row r="7094" spans="1:12" x14ac:dyDescent="0.25">
      <c r="A7094" s="245" t="s">
        <v>66</v>
      </c>
      <c r="B7094" s="245" t="s">
        <v>65</v>
      </c>
      <c r="C7094" s="245" t="s">
        <v>64</v>
      </c>
      <c r="D7094" s="245" t="s">
        <v>63</v>
      </c>
      <c r="E7094" s="246" t="s">
        <v>44</v>
      </c>
      <c r="F7094" s="245" t="s">
        <v>44</v>
      </c>
      <c r="G7094" s="245" t="s">
        <v>533</v>
      </c>
      <c r="H7094" s="245" t="s">
        <v>532</v>
      </c>
      <c r="I7094" s="245" t="s">
        <v>102</v>
      </c>
      <c r="J7094" s="245" t="s">
        <v>59</v>
      </c>
      <c r="K7094" s="246" t="s">
        <v>22508</v>
      </c>
      <c r="L7094" s="245" t="s">
        <v>58</v>
      </c>
    </row>
    <row r="7095" spans="1:12" x14ac:dyDescent="0.25">
      <c r="A7095" s="245" t="s">
        <v>66</v>
      </c>
      <c r="B7095" s="245" t="s">
        <v>65</v>
      </c>
      <c r="C7095" s="245" t="s">
        <v>64</v>
      </c>
      <c r="D7095" s="245" t="s">
        <v>63</v>
      </c>
      <c r="E7095" s="246" t="s">
        <v>44</v>
      </c>
      <c r="F7095" s="245" t="s">
        <v>44</v>
      </c>
      <c r="G7095" s="245" t="s">
        <v>531</v>
      </c>
      <c r="H7095" s="245" t="s">
        <v>530</v>
      </c>
      <c r="I7095" s="245" t="s">
        <v>102</v>
      </c>
      <c r="J7095" s="245" t="s">
        <v>59</v>
      </c>
      <c r="K7095" s="246" t="s">
        <v>9026</v>
      </c>
      <c r="L7095" s="245" t="s">
        <v>58</v>
      </c>
    </row>
    <row r="7096" spans="1:12" x14ac:dyDescent="0.25">
      <c r="A7096" s="245" t="s">
        <v>66</v>
      </c>
      <c r="B7096" s="245" t="s">
        <v>65</v>
      </c>
      <c r="C7096" s="245" t="s">
        <v>64</v>
      </c>
      <c r="D7096" s="245" t="s">
        <v>63</v>
      </c>
      <c r="E7096" s="246" t="s">
        <v>44</v>
      </c>
      <c r="F7096" s="245" t="s">
        <v>44</v>
      </c>
      <c r="G7096" s="245" t="s">
        <v>529</v>
      </c>
      <c r="H7096" s="245" t="s">
        <v>528</v>
      </c>
      <c r="I7096" s="245" t="s">
        <v>102</v>
      </c>
      <c r="J7096" s="245" t="s">
        <v>59</v>
      </c>
      <c r="K7096" s="246" t="s">
        <v>8197</v>
      </c>
      <c r="L7096" s="245" t="s">
        <v>58</v>
      </c>
    </row>
    <row r="7097" spans="1:12" x14ac:dyDescent="0.25">
      <c r="A7097" s="245" t="s">
        <v>66</v>
      </c>
      <c r="B7097" s="245" t="s">
        <v>65</v>
      </c>
      <c r="C7097" s="245" t="s">
        <v>64</v>
      </c>
      <c r="D7097" s="245" t="s">
        <v>63</v>
      </c>
      <c r="E7097" s="246" t="s">
        <v>44</v>
      </c>
      <c r="F7097" s="245" t="s">
        <v>44</v>
      </c>
      <c r="G7097" s="245" t="s">
        <v>527</v>
      </c>
      <c r="H7097" s="245" t="s">
        <v>526</v>
      </c>
      <c r="I7097" s="245" t="s">
        <v>102</v>
      </c>
      <c r="J7097" s="245" t="s">
        <v>59</v>
      </c>
      <c r="K7097" s="246" t="s">
        <v>22509</v>
      </c>
      <c r="L7097" s="245" t="s">
        <v>58</v>
      </c>
    </row>
    <row r="7098" spans="1:12" x14ac:dyDescent="0.25">
      <c r="A7098" s="245" t="s">
        <v>66</v>
      </c>
      <c r="B7098" s="245" t="s">
        <v>65</v>
      </c>
      <c r="C7098" s="245" t="s">
        <v>64</v>
      </c>
      <c r="D7098" s="245" t="s">
        <v>63</v>
      </c>
      <c r="E7098" s="246" t="s">
        <v>44</v>
      </c>
      <c r="F7098" s="245" t="s">
        <v>44</v>
      </c>
      <c r="G7098" s="245" t="s">
        <v>525</v>
      </c>
      <c r="H7098" s="245" t="s">
        <v>524</v>
      </c>
      <c r="I7098" s="245" t="s">
        <v>102</v>
      </c>
      <c r="J7098" s="245" t="s">
        <v>59</v>
      </c>
      <c r="K7098" s="246" t="s">
        <v>8863</v>
      </c>
      <c r="L7098" s="245" t="s">
        <v>58</v>
      </c>
    </row>
    <row r="7099" spans="1:12" x14ac:dyDescent="0.25">
      <c r="A7099" s="245" t="s">
        <v>66</v>
      </c>
      <c r="B7099" s="245" t="s">
        <v>65</v>
      </c>
      <c r="C7099" s="245" t="s">
        <v>64</v>
      </c>
      <c r="D7099" s="245" t="s">
        <v>63</v>
      </c>
      <c r="E7099" s="246" t="s">
        <v>44</v>
      </c>
      <c r="F7099" s="245" t="s">
        <v>44</v>
      </c>
      <c r="G7099" s="245" t="s">
        <v>523</v>
      </c>
      <c r="H7099" s="245" t="s">
        <v>522</v>
      </c>
      <c r="I7099" s="245" t="s">
        <v>102</v>
      </c>
      <c r="J7099" s="245" t="s">
        <v>106</v>
      </c>
      <c r="K7099" s="246" t="s">
        <v>22510</v>
      </c>
      <c r="L7099" s="245" t="s">
        <v>58</v>
      </c>
    </row>
    <row r="7100" spans="1:12" x14ac:dyDescent="0.25">
      <c r="A7100" s="245" t="s">
        <v>66</v>
      </c>
      <c r="B7100" s="245" t="s">
        <v>65</v>
      </c>
      <c r="C7100" s="245" t="s">
        <v>64</v>
      </c>
      <c r="D7100" s="245" t="s">
        <v>63</v>
      </c>
      <c r="E7100" s="246" t="s">
        <v>44</v>
      </c>
      <c r="F7100" s="245" t="s">
        <v>44</v>
      </c>
      <c r="G7100" s="245" t="s">
        <v>521</v>
      </c>
      <c r="H7100" s="245" t="s">
        <v>520</v>
      </c>
      <c r="I7100" s="245" t="s">
        <v>102</v>
      </c>
      <c r="J7100" s="245" t="s">
        <v>59</v>
      </c>
      <c r="K7100" s="246" t="s">
        <v>449</v>
      </c>
      <c r="L7100" s="245" t="s">
        <v>58</v>
      </c>
    </row>
    <row r="7101" spans="1:12" x14ac:dyDescent="0.25">
      <c r="A7101" s="245" t="s">
        <v>66</v>
      </c>
      <c r="B7101" s="245" t="s">
        <v>65</v>
      </c>
      <c r="C7101" s="245" t="s">
        <v>64</v>
      </c>
      <c r="D7101" s="245" t="s">
        <v>63</v>
      </c>
      <c r="E7101" s="246" t="s">
        <v>44</v>
      </c>
      <c r="F7101" s="245" t="s">
        <v>44</v>
      </c>
      <c r="G7101" s="245" t="s">
        <v>519</v>
      </c>
      <c r="H7101" s="245" t="s">
        <v>518</v>
      </c>
      <c r="I7101" s="245" t="s">
        <v>102</v>
      </c>
      <c r="J7101" s="245" t="s">
        <v>106</v>
      </c>
      <c r="K7101" s="246" t="s">
        <v>22318</v>
      </c>
      <c r="L7101" s="245" t="s">
        <v>58</v>
      </c>
    </row>
    <row r="7102" spans="1:12" x14ac:dyDescent="0.25">
      <c r="A7102" s="245" t="s">
        <v>66</v>
      </c>
      <c r="B7102" s="245" t="s">
        <v>65</v>
      </c>
      <c r="C7102" s="245" t="s">
        <v>64</v>
      </c>
      <c r="D7102" s="245" t="s">
        <v>63</v>
      </c>
      <c r="E7102" s="246" t="s">
        <v>44</v>
      </c>
      <c r="F7102" s="245" t="s">
        <v>44</v>
      </c>
      <c r="G7102" s="245" t="s">
        <v>517</v>
      </c>
      <c r="H7102" s="245" t="s">
        <v>516</v>
      </c>
      <c r="I7102" s="245" t="s">
        <v>102</v>
      </c>
      <c r="J7102" s="245" t="s">
        <v>59</v>
      </c>
      <c r="K7102" s="246" t="s">
        <v>9044</v>
      </c>
      <c r="L7102" s="245" t="s">
        <v>58</v>
      </c>
    </row>
    <row r="7103" spans="1:12" x14ac:dyDescent="0.25">
      <c r="A7103" s="245" t="s">
        <v>66</v>
      </c>
      <c r="B7103" s="245" t="s">
        <v>65</v>
      </c>
      <c r="C7103" s="245" t="s">
        <v>64</v>
      </c>
      <c r="D7103" s="245" t="s">
        <v>63</v>
      </c>
      <c r="E7103" s="246" t="s">
        <v>44</v>
      </c>
      <c r="F7103" s="245" t="s">
        <v>44</v>
      </c>
      <c r="G7103" s="245" t="s">
        <v>515</v>
      </c>
      <c r="H7103" s="245" t="s">
        <v>514</v>
      </c>
      <c r="I7103" s="245" t="s">
        <v>102</v>
      </c>
      <c r="J7103" s="245" t="s">
        <v>59</v>
      </c>
      <c r="K7103" s="246" t="s">
        <v>22511</v>
      </c>
      <c r="L7103" s="245" t="s">
        <v>58</v>
      </c>
    </row>
    <row r="7104" spans="1:12" x14ac:dyDescent="0.25">
      <c r="A7104" s="245" t="s">
        <v>66</v>
      </c>
      <c r="B7104" s="245" t="s">
        <v>65</v>
      </c>
      <c r="C7104" s="245" t="s">
        <v>64</v>
      </c>
      <c r="D7104" s="245" t="s">
        <v>63</v>
      </c>
      <c r="E7104" s="246" t="s">
        <v>44</v>
      </c>
      <c r="F7104" s="245" t="s">
        <v>44</v>
      </c>
      <c r="G7104" s="245" t="s">
        <v>513</v>
      </c>
      <c r="H7104" s="245" t="s">
        <v>512</v>
      </c>
      <c r="I7104" s="245" t="s">
        <v>102</v>
      </c>
      <c r="J7104" s="245" t="s">
        <v>106</v>
      </c>
      <c r="K7104" s="246" t="s">
        <v>9003</v>
      </c>
      <c r="L7104" s="245" t="s">
        <v>58</v>
      </c>
    </row>
    <row r="7105" spans="1:12" x14ac:dyDescent="0.25">
      <c r="A7105" s="245" t="s">
        <v>66</v>
      </c>
      <c r="B7105" s="245" t="s">
        <v>65</v>
      </c>
      <c r="C7105" s="245" t="s">
        <v>64</v>
      </c>
      <c r="D7105" s="245" t="s">
        <v>63</v>
      </c>
      <c r="E7105" s="246" t="s">
        <v>44</v>
      </c>
      <c r="F7105" s="245" t="s">
        <v>44</v>
      </c>
      <c r="G7105" s="245" t="s">
        <v>511</v>
      </c>
      <c r="H7105" s="245" t="s">
        <v>510</v>
      </c>
      <c r="I7105" s="245" t="s">
        <v>102</v>
      </c>
      <c r="J7105" s="245" t="s">
        <v>59</v>
      </c>
      <c r="K7105" s="246" t="s">
        <v>9050</v>
      </c>
      <c r="L7105" s="245" t="s">
        <v>58</v>
      </c>
    </row>
    <row r="7106" spans="1:12" x14ac:dyDescent="0.25">
      <c r="A7106" s="245" t="s">
        <v>66</v>
      </c>
      <c r="B7106" s="245" t="s">
        <v>65</v>
      </c>
      <c r="C7106" s="245" t="s">
        <v>64</v>
      </c>
      <c r="D7106" s="245" t="s">
        <v>63</v>
      </c>
      <c r="E7106" s="246" t="s">
        <v>44</v>
      </c>
      <c r="F7106" s="245" t="s">
        <v>44</v>
      </c>
      <c r="G7106" s="245" t="s">
        <v>509</v>
      </c>
      <c r="H7106" s="245" t="s">
        <v>508</v>
      </c>
      <c r="I7106" s="245" t="s">
        <v>102</v>
      </c>
      <c r="J7106" s="245" t="s">
        <v>59</v>
      </c>
      <c r="K7106" s="246" t="s">
        <v>8358</v>
      </c>
      <c r="L7106" s="245" t="s">
        <v>58</v>
      </c>
    </row>
    <row r="7107" spans="1:12" x14ac:dyDescent="0.25">
      <c r="A7107" s="245" t="s">
        <v>66</v>
      </c>
      <c r="B7107" s="245" t="s">
        <v>65</v>
      </c>
      <c r="C7107" s="245" t="s">
        <v>64</v>
      </c>
      <c r="D7107" s="245" t="s">
        <v>63</v>
      </c>
      <c r="E7107" s="246" t="s">
        <v>44</v>
      </c>
      <c r="F7107" s="245" t="s">
        <v>44</v>
      </c>
      <c r="G7107" s="245" t="s">
        <v>507</v>
      </c>
      <c r="H7107" s="245" t="s">
        <v>506</v>
      </c>
      <c r="I7107" s="245" t="s">
        <v>102</v>
      </c>
      <c r="J7107" s="245" t="s">
        <v>59</v>
      </c>
      <c r="K7107" s="246" t="s">
        <v>8370</v>
      </c>
      <c r="L7107" s="245" t="s">
        <v>58</v>
      </c>
    </row>
    <row r="7108" spans="1:12" x14ac:dyDescent="0.25">
      <c r="A7108" s="245" t="s">
        <v>66</v>
      </c>
      <c r="B7108" s="245" t="s">
        <v>65</v>
      </c>
      <c r="C7108" s="245" t="s">
        <v>64</v>
      </c>
      <c r="D7108" s="245" t="s">
        <v>63</v>
      </c>
      <c r="E7108" s="246" t="s">
        <v>44</v>
      </c>
      <c r="F7108" s="245" t="s">
        <v>44</v>
      </c>
      <c r="G7108" s="245" t="s">
        <v>505</v>
      </c>
      <c r="H7108" s="245" t="s">
        <v>504</v>
      </c>
      <c r="I7108" s="245" t="s">
        <v>102</v>
      </c>
      <c r="J7108" s="245" t="s">
        <v>59</v>
      </c>
      <c r="K7108" s="246" t="s">
        <v>10232</v>
      </c>
      <c r="L7108" s="245" t="s">
        <v>58</v>
      </c>
    </row>
    <row r="7109" spans="1:12" x14ac:dyDescent="0.25">
      <c r="A7109" s="245" t="s">
        <v>66</v>
      </c>
      <c r="B7109" s="245" t="s">
        <v>65</v>
      </c>
      <c r="C7109" s="245" t="s">
        <v>64</v>
      </c>
      <c r="D7109" s="245" t="s">
        <v>63</v>
      </c>
      <c r="E7109" s="246" t="s">
        <v>44</v>
      </c>
      <c r="F7109" s="245" t="s">
        <v>44</v>
      </c>
      <c r="G7109" s="245" t="s">
        <v>503</v>
      </c>
      <c r="H7109" s="245" t="s">
        <v>502</v>
      </c>
      <c r="I7109" s="245" t="s">
        <v>102</v>
      </c>
      <c r="J7109" s="245" t="s">
        <v>59</v>
      </c>
      <c r="K7109" s="246" t="s">
        <v>22512</v>
      </c>
      <c r="L7109" s="245" t="s">
        <v>58</v>
      </c>
    </row>
    <row r="7110" spans="1:12" x14ac:dyDescent="0.25">
      <c r="A7110" s="245" t="s">
        <v>66</v>
      </c>
      <c r="B7110" s="245" t="s">
        <v>65</v>
      </c>
      <c r="C7110" s="245" t="s">
        <v>64</v>
      </c>
      <c r="D7110" s="245" t="s">
        <v>63</v>
      </c>
      <c r="E7110" s="246" t="s">
        <v>44</v>
      </c>
      <c r="F7110" s="245" t="s">
        <v>44</v>
      </c>
      <c r="G7110" s="245" t="s">
        <v>500</v>
      </c>
      <c r="H7110" s="245" t="s">
        <v>499</v>
      </c>
      <c r="I7110" s="245" t="s">
        <v>102</v>
      </c>
      <c r="J7110" s="245" t="s">
        <v>59</v>
      </c>
      <c r="K7110" s="246" t="s">
        <v>22513</v>
      </c>
      <c r="L7110" s="245" t="s">
        <v>58</v>
      </c>
    </row>
    <row r="7111" spans="1:12" x14ac:dyDescent="0.25">
      <c r="A7111" s="245" t="s">
        <v>66</v>
      </c>
      <c r="B7111" s="245" t="s">
        <v>65</v>
      </c>
      <c r="C7111" s="245" t="s">
        <v>64</v>
      </c>
      <c r="D7111" s="245" t="s">
        <v>63</v>
      </c>
      <c r="E7111" s="246" t="s">
        <v>44</v>
      </c>
      <c r="F7111" s="245" t="s">
        <v>44</v>
      </c>
      <c r="G7111" s="245" t="s">
        <v>498</v>
      </c>
      <c r="H7111" s="245" t="s">
        <v>497</v>
      </c>
      <c r="I7111" s="245" t="s">
        <v>102</v>
      </c>
      <c r="J7111" s="245" t="s">
        <v>59</v>
      </c>
      <c r="K7111" s="246" t="s">
        <v>11878</v>
      </c>
      <c r="L7111" s="245" t="s">
        <v>58</v>
      </c>
    </row>
    <row r="7112" spans="1:12" x14ac:dyDescent="0.25">
      <c r="A7112" s="245" t="s">
        <v>66</v>
      </c>
      <c r="B7112" s="245" t="s">
        <v>65</v>
      </c>
      <c r="C7112" s="245" t="s">
        <v>64</v>
      </c>
      <c r="D7112" s="245" t="s">
        <v>63</v>
      </c>
      <c r="E7112" s="246" t="s">
        <v>44</v>
      </c>
      <c r="F7112" s="245" t="s">
        <v>44</v>
      </c>
      <c r="G7112" s="245" t="s">
        <v>496</v>
      </c>
      <c r="H7112" s="245" t="s">
        <v>495</v>
      </c>
      <c r="I7112" s="245" t="s">
        <v>102</v>
      </c>
      <c r="J7112" s="245" t="s">
        <v>59</v>
      </c>
      <c r="K7112" s="246" t="s">
        <v>15128</v>
      </c>
      <c r="L7112" s="245" t="s">
        <v>58</v>
      </c>
    </row>
    <row r="7113" spans="1:12" x14ac:dyDescent="0.25">
      <c r="A7113" s="245" t="s">
        <v>66</v>
      </c>
      <c r="B7113" s="245" t="s">
        <v>65</v>
      </c>
      <c r="C7113" s="245" t="s">
        <v>64</v>
      </c>
      <c r="D7113" s="245" t="s">
        <v>63</v>
      </c>
      <c r="E7113" s="246" t="s">
        <v>44</v>
      </c>
      <c r="F7113" s="245" t="s">
        <v>44</v>
      </c>
      <c r="G7113" s="245" t="s">
        <v>494</v>
      </c>
      <c r="H7113" s="245" t="s">
        <v>493</v>
      </c>
      <c r="I7113" s="245" t="s">
        <v>102</v>
      </c>
      <c r="J7113" s="245" t="s">
        <v>59</v>
      </c>
      <c r="K7113" s="246" t="s">
        <v>14197</v>
      </c>
      <c r="L7113" s="245" t="s">
        <v>58</v>
      </c>
    </row>
    <row r="7114" spans="1:12" x14ac:dyDescent="0.25">
      <c r="A7114" s="245" t="s">
        <v>66</v>
      </c>
      <c r="B7114" s="245" t="s">
        <v>65</v>
      </c>
      <c r="C7114" s="245" t="s">
        <v>64</v>
      </c>
      <c r="D7114" s="245" t="s">
        <v>63</v>
      </c>
      <c r="E7114" s="246" t="s">
        <v>44</v>
      </c>
      <c r="F7114" s="245" t="s">
        <v>44</v>
      </c>
      <c r="G7114" s="245" t="s">
        <v>492</v>
      </c>
      <c r="H7114" s="245" t="s">
        <v>491</v>
      </c>
      <c r="I7114" s="245" t="s">
        <v>102</v>
      </c>
      <c r="J7114" s="245" t="s">
        <v>59</v>
      </c>
      <c r="K7114" s="246" t="s">
        <v>8885</v>
      </c>
      <c r="L7114" s="245" t="s">
        <v>58</v>
      </c>
    </row>
    <row r="7115" spans="1:12" x14ac:dyDescent="0.25">
      <c r="A7115" s="245" t="s">
        <v>66</v>
      </c>
      <c r="B7115" s="245" t="s">
        <v>65</v>
      </c>
      <c r="C7115" s="245" t="s">
        <v>64</v>
      </c>
      <c r="D7115" s="245" t="s">
        <v>63</v>
      </c>
      <c r="E7115" s="246" t="s">
        <v>44</v>
      </c>
      <c r="F7115" s="245" t="s">
        <v>44</v>
      </c>
      <c r="G7115" s="245" t="s">
        <v>490</v>
      </c>
      <c r="H7115" s="245" t="s">
        <v>489</v>
      </c>
      <c r="I7115" s="245" t="s">
        <v>102</v>
      </c>
      <c r="J7115" s="245" t="s">
        <v>59</v>
      </c>
      <c r="K7115" s="246" t="s">
        <v>8776</v>
      </c>
      <c r="L7115" s="245" t="s">
        <v>58</v>
      </c>
    </row>
    <row r="7116" spans="1:12" x14ac:dyDescent="0.25">
      <c r="A7116" s="245" t="s">
        <v>66</v>
      </c>
      <c r="B7116" s="245" t="s">
        <v>65</v>
      </c>
      <c r="C7116" s="245" t="s">
        <v>64</v>
      </c>
      <c r="D7116" s="245" t="s">
        <v>63</v>
      </c>
      <c r="E7116" s="246" t="s">
        <v>44</v>
      </c>
      <c r="F7116" s="245" t="s">
        <v>44</v>
      </c>
      <c r="G7116" s="245" t="s">
        <v>488</v>
      </c>
      <c r="H7116" s="245" t="s">
        <v>487</v>
      </c>
      <c r="I7116" s="245" t="s">
        <v>102</v>
      </c>
      <c r="J7116" s="245" t="s">
        <v>59</v>
      </c>
      <c r="K7116" s="246" t="s">
        <v>9141</v>
      </c>
      <c r="L7116" s="245" t="s">
        <v>58</v>
      </c>
    </row>
    <row r="7117" spans="1:12" x14ac:dyDescent="0.25">
      <c r="A7117" s="245" t="s">
        <v>66</v>
      </c>
      <c r="B7117" s="245" t="s">
        <v>65</v>
      </c>
      <c r="C7117" s="245" t="s">
        <v>64</v>
      </c>
      <c r="D7117" s="245" t="s">
        <v>63</v>
      </c>
      <c r="E7117" s="246" t="s">
        <v>44</v>
      </c>
      <c r="F7117" s="245" t="s">
        <v>44</v>
      </c>
      <c r="G7117" s="245" t="s">
        <v>486</v>
      </c>
      <c r="H7117" s="245" t="s">
        <v>485</v>
      </c>
      <c r="I7117" s="245" t="s">
        <v>102</v>
      </c>
      <c r="J7117" s="245" t="s">
        <v>59</v>
      </c>
      <c r="K7117" s="246" t="s">
        <v>22514</v>
      </c>
      <c r="L7117" s="245" t="s">
        <v>58</v>
      </c>
    </row>
    <row r="7118" spans="1:12" x14ac:dyDescent="0.25">
      <c r="A7118" s="245" t="s">
        <v>66</v>
      </c>
      <c r="B7118" s="245" t="s">
        <v>65</v>
      </c>
      <c r="C7118" s="245" t="s">
        <v>64</v>
      </c>
      <c r="D7118" s="245" t="s">
        <v>63</v>
      </c>
      <c r="E7118" s="246" t="s">
        <v>44</v>
      </c>
      <c r="F7118" s="245" t="s">
        <v>44</v>
      </c>
      <c r="G7118" s="245" t="s">
        <v>483</v>
      </c>
      <c r="H7118" s="245" t="s">
        <v>482</v>
      </c>
      <c r="I7118" s="245" t="s">
        <v>102</v>
      </c>
      <c r="J7118" s="245" t="s">
        <v>59</v>
      </c>
      <c r="K7118" s="246" t="s">
        <v>8791</v>
      </c>
      <c r="L7118" s="245" t="s">
        <v>58</v>
      </c>
    </row>
    <row r="7119" spans="1:12" x14ac:dyDescent="0.25">
      <c r="A7119" s="245" t="s">
        <v>66</v>
      </c>
      <c r="B7119" s="245" t="s">
        <v>65</v>
      </c>
      <c r="C7119" s="245" t="s">
        <v>64</v>
      </c>
      <c r="D7119" s="245" t="s">
        <v>63</v>
      </c>
      <c r="E7119" s="246" t="s">
        <v>44</v>
      </c>
      <c r="F7119" s="245" t="s">
        <v>44</v>
      </c>
      <c r="G7119" s="245" t="s">
        <v>480</v>
      </c>
      <c r="H7119" s="245" t="s">
        <v>479</v>
      </c>
      <c r="I7119" s="245" t="s">
        <v>102</v>
      </c>
      <c r="J7119" s="245" t="s">
        <v>59</v>
      </c>
      <c r="K7119" s="246" t="s">
        <v>22515</v>
      </c>
      <c r="L7119" s="245" t="s">
        <v>58</v>
      </c>
    </row>
    <row r="7120" spans="1:12" x14ac:dyDescent="0.25">
      <c r="A7120" s="245" t="s">
        <v>66</v>
      </c>
      <c r="B7120" s="245" t="s">
        <v>65</v>
      </c>
      <c r="C7120" s="245" t="s">
        <v>64</v>
      </c>
      <c r="D7120" s="245" t="s">
        <v>63</v>
      </c>
      <c r="E7120" s="246" t="s">
        <v>44</v>
      </c>
      <c r="F7120" s="245" t="s">
        <v>44</v>
      </c>
      <c r="G7120" s="245" t="s">
        <v>478</v>
      </c>
      <c r="H7120" s="245" t="s">
        <v>477</v>
      </c>
      <c r="I7120" s="245" t="s">
        <v>102</v>
      </c>
      <c r="J7120" s="245" t="s">
        <v>59</v>
      </c>
      <c r="K7120" s="246" t="s">
        <v>6487</v>
      </c>
      <c r="L7120" s="245" t="s">
        <v>58</v>
      </c>
    </row>
    <row r="7121" spans="1:12" x14ac:dyDescent="0.25">
      <c r="A7121" s="245" t="s">
        <v>66</v>
      </c>
      <c r="B7121" s="245" t="s">
        <v>65</v>
      </c>
      <c r="C7121" s="245" t="s">
        <v>64</v>
      </c>
      <c r="D7121" s="245" t="s">
        <v>63</v>
      </c>
      <c r="E7121" s="246" t="s">
        <v>44</v>
      </c>
      <c r="F7121" s="245" t="s">
        <v>44</v>
      </c>
      <c r="G7121" s="245" t="s">
        <v>476</v>
      </c>
      <c r="H7121" s="245" t="s">
        <v>475</v>
      </c>
      <c r="I7121" s="245" t="s">
        <v>102</v>
      </c>
      <c r="J7121" s="245" t="s">
        <v>59</v>
      </c>
      <c r="K7121" s="246" t="s">
        <v>19252</v>
      </c>
      <c r="L7121" s="245" t="s">
        <v>58</v>
      </c>
    </row>
    <row r="7122" spans="1:12" x14ac:dyDescent="0.25">
      <c r="A7122" s="245" t="s">
        <v>66</v>
      </c>
      <c r="B7122" s="245" t="s">
        <v>65</v>
      </c>
      <c r="C7122" s="245" t="s">
        <v>64</v>
      </c>
      <c r="D7122" s="245" t="s">
        <v>63</v>
      </c>
      <c r="E7122" s="246" t="s">
        <v>44</v>
      </c>
      <c r="F7122" s="245" t="s">
        <v>44</v>
      </c>
      <c r="G7122" s="245" t="s">
        <v>474</v>
      </c>
      <c r="H7122" s="245" t="s">
        <v>473</v>
      </c>
      <c r="I7122" s="245" t="s">
        <v>102</v>
      </c>
      <c r="J7122" s="245" t="s">
        <v>59</v>
      </c>
      <c r="K7122" s="246" t="s">
        <v>4771</v>
      </c>
      <c r="L7122" s="245" t="s">
        <v>58</v>
      </c>
    </row>
    <row r="7123" spans="1:12" x14ac:dyDescent="0.25">
      <c r="A7123" s="245" t="s">
        <v>66</v>
      </c>
      <c r="B7123" s="245" t="s">
        <v>65</v>
      </c>
      <c r="C7123" s="245" t="s">
        <v>64</v>
      </c>
      <c r="D7123" s="245" t="s">
        <v>63</v>
      </c>
      <c r="E7123" s="246" t="s">
        <v>44</v>
      </c>
      <c r="F7123" s="245" t="s">
        <v>44</v>
      </c>
      <c r="G7123" s="245" t="s">
        <v>471</v>
      </c>
      <c r="H7123" s="245" t="s">
        <v>470</v>
      </c>
      <c r="I7123" s="245" t="s">
        <v>102</v>
      </c>
      <c r="J7123" s="245" t="s">
        <v>59</v>
      </c>
      <c r="K7123" s="246" t="s">
        <v>15070</v>
      </c>
      <c r="L7123" s="245" t="s">
        <v>58</v>
      </c>
    </row>
    <row r="7124" spans="1:12" x14ac:dyDescent="0.25">
      <c r="A7124" s="245" t="s">
        <v>66</v>
      </c>
      <c r="B7124" s="245" t="s">
        <v>65</v>
      </c>
      <c r="C7124" s="245" t="s">
        <v>64</v>
      </c>
      <c r="D7124" s="245" t="s">
        <v>63</v>
      </c>
      <c r="E7124" s="246" t="s">
        <v>44</v>
      </c>
      <c r="F7124" s="245" t="s">
        <v>44</v>
      </c>
      <c r="G7124" s="245" t="s">
        <v>469</v>
      </c>
      <c r="H7124" s="245" t="s">
        <v>468</v>
      </c>
      <c r="I7124" s="245" t="s">
        <v>102</v>
      </c>
      <c r="J7124" s="245" t="s">
        <v>106</v>
      </c>
      <c r="K7124" s="246" t="s">
        <v>8480</v>
      </c>
      <c r="L7124" s="245" t="s">
        <v>58</v>
      </c>
    </row>
    <row r="7125" spans="1:12" x14ac:dyDescent="0.25">
      <c r="A7125" s="245" t="s">
        <v>66</v>
      </c>
      <c r="B7125" s="245" t="s">
        <v>65</v>
      </c>
      <c r="C7125" s="245" t="s">
        <v>64</v>
      </c>
      <c r="D7125" s="245" t="s">
        <v>63</v>
      </c>
      <c r="E7125" s="246" t="s">
        <v>44</v>
      </c>
      <c r="F7125" s="245" t="s">
        <v>44</v>
      </c>
      <c r="G7125" s="245" t="s">
        <v>467</v>
      </c>
      <c r="H7125" s="245" t="s">
        <v>466</v>
      </c>
      <c r="I7125" s="245" t="s">
        <v>102</v>
      </c>
      <c r="J7125" s="245" t="s">
        <v>59</v>
      </c>
      <c r="K7125" s="246" t="s">
        <v>5387</v>
      </c>
      <c r="L7125" s="245" t="s">
        <v>58</v>
      </c>
    </row>
    <row r="7126" spans="1:12" x14ac:dyDescent="0.25">
      <c r="A7126" s="245" t="s">
        <v>66</v>
      </c>
      <c r="B7126" s="245" t="s">
        <v>65</v>
      </c>
      <c r="C7126" s="245" t="s">
        <v>64</v>
      </c>
      <c r="D7126" s="245" t="s">
        <v>63</v>
      </c>
      <c r="E7126" s="246" t="s">
        <v>44</v>
      </c>
      <c r="F7126" s="245" t="s">
        <v>44</v>
      </c>
      <c r="G7126" s="245" t="s">
        <v>464</v>
      </c>
      <c r="H7126" s="245" t="s">
        <v>463</v>
      </c>
      <c r="I7126" s="245" t="s">
        <v>102</v>
      </c>
      <c r="J7126" s="245" t="s">
        <v>59</v>
      </c>
      <c r="K7126" s="246" t="s">
        <v>22516</v>
      </c>
      <c r="L7126" s="245" t="s">
        <v>58</v>
      </c>
    </row>
    <row r="7127" spans="1:12" x14ac:dyDescent="0.25">
      <c r="A7127" s="245" t="s">
        <v>66</v>
      </c>
      <c r="B7127" s="245" t="s">
        <v>65</v>
      </c>
      <c r="C7127" s="245" t="s">
        <v>64</v>
      </c>
      <c r="D7127" s="245" t="s">
        <v>63</v>
      </c>
      <c r="E7127" s="246" t="s">
        <v>44</v>
      </c>
      <c r="F7127" s="245" t="s">
        <v>44</v>
      </c>
      <c r="G7127" s="245" t="s">
        <v>462</v>
      </c>
      <c r="H7127" s="245" t="s">
        <v>461</v>
      </c>
      <c r="I7127" s="245" t="s">
        <v>102</v>
      </c>
      <c r="J7127" s="245" t="s">
        <v>59</v>
      </c>
      <c r="K7127" s="246" t="s">
        <v>22517</v>
      </c>
      <c r="L7127" s="245" t="s">
        <v>58</v>
      </c>
    </row>
    <row r="7128" spans="1:12" x14ac:dyDescent="0.25">
      <c r="A7128" s="245" t="s">
        <v>66</v>
      </c>
      <c r="B7128" s="245" t="s">
        <v>65</v>
      </c>
      <c r="C7128" s="245" t="s">
        <v>64</v>
      </c>
      <c r="D7128" s="245" t="s">
        <v>63</v>
      </c>
      <c r="E7128" s="246" t="s">
        <v>44</v>
      </c>
      <c r="F7128" s="245" t="s">
        <v>44</v>
      </c>
      <c r="G7128" s="245" t="s">
        <v>459</v>
      </c>
      <c r="H7128" s="245" t="s">
        <v>458</v>
      </c>
      <c r="I7128" s="245" t="s">
        <v>102</v>
      </c>
      <c r="J7128" s="245" t="s">
        <v>59</v>
      </c>
      <c r="K7128" s="246" t="s">
        <v>452</v>
      </c>
      <c r="L7128" s="245" t="s">
        <v>58</v>
      </c>
    </row>
    <row r="7129" spans="1:12" x14ac:dyDescent="0.25">
      <c r="A7129" s="245" t="s">
        <v>66</v>
      </c>
      <c r="B7129" s="245" t="s">
        <v>65</v>
      </c>
      <c r="C7129" s="245" t="s">
        <v>64</v>
      </c>
      <c r="D7129" s="245" t="s">
        <v>63</v>
      </c>
      <c r="E7129" s="246" t="s">
        <v>44</v>
      </c>
      <c r="F7129" s="245" t="s">
        <v>44</v>
      </c>
      <c r="G7129" s="245" t="s">
        <v>456</v>
      </c>
      <c r="H7129" s="245" t="s">
        <v>455</v>
      </c>
      <c r="I7129" s="245" t="s">
        <v>102</v>
      </c>
      <c r="J7129" s="245" t="s">
        <v>59</v>
      </c>
      <c r="K7129" s="246" t="s">
        <v>9031</v>
      </c>
      <c r="L7129" s="245" t="s">
        <v>58</v>
      </c>
    </row>
    <row r="7130" spans="1:12" x14ac:dyDescent="0.25">
      <c r="A7130" s="245" t="s">
        <v>66</v>
      </c>
      <c r="B7130" s="245" t="s">
        <v>65</v>
      </c>
      <c r="C7130" s="245" t="s">
        <v>64</v>
      </c>
      <c r="D7130" s="245" t="s">
        <v>63</v>
      </c>
      <c r="E7130" s="246" t="s">
        <v>44</v>
      </c>
      <c r="F7130" s="245" t="s">
        <v>44</v>
      </c>
      <c r="G7130" s="245" t="s">
        <v>454</v>
      </c>
      <c r="H7130" s="245" t="s">
        <v>453</v>
      </c>
      <c r="I7130" s="245" t="s">
        <v>102</v>
      </c>
      <c r="J7130" s="245" t="s">
        <v>59</v>
      </c>
      <c r="K7130" s="246" t="s">
        <v>8532</v>
      </c>
      <c r="L7130" s="245" t="s">
        <v>58</v>
      </c>
    </row>
    <row r="7131" spans="1:12" x14ac:dyDescent="0.25">
      <c r="A7131" s="245" t="s">
        <v>66</v>
      </c>
      <c r="B7131" s="245" t="s">
        <v>65</v>
      </c>
      <c r="C7131" s="245" t="s">
        <v>64</v>
      </c>
      <c r="D7131" s="245" t="s">
        <v>63</v>
      </c>
      <c r="E7131" s="246" t="s">
        <v>44</v>
      </c>
      <c r="F7131" s="245" t="s">
        <v>44</v>
      </c>
      <c r="G7131" s="245" t="s">
        <v>451</v>
      </c>
      <c r="H7131" s="245" t="s">
        <v>450</v>
      </c>
      <c r="I7131" s="245" t="s">
        <v>102</v>
      </c>
      <c r="J7131" s="245" t="s">
        <v>59</v>
      </c>
      <c r="K7131" s="246" t="s">
        <v>16344</v>
      </c>
      <c r="L7131" s="245" t="s">
        <v>58</v>
      </c>
    </row>
    <row r="7132" spans="1:12" x14ac:dyDescent="0.25">
      <c r="A7132" s="245" t="s">
        <v>66</v>
      </c>
      <c r="B7132" s="245" t="s">
        <v>65</v>
      </c>
      <c r="C7132" s="245" t="s">
        <v>64</v>
      </c>
      <c r="D7132" s="245" t="s">
        <v>63</v>
      </c>
      <c r="E7132" s="246" t="s">
        <v>44</v>
      </c>
      <c r="F7132" s="245" t="s">
        <v>44</v>
      </c>
      <c r="G7132" s="245" t="s">
        <v>448</v>
      </c>
      <c r="H7132" s="245" t="s">
        <v>447</v>
      </c>
      <c r="I7132" s="245" t="s">
        <v>102</v>
      </c>
      <c r="J7132" s="245" t="s">
        <v>59</v>
      </c>
      <c r="K7132" s="246" t="s">
        <v>19948</v>
      </c>
      <c r="L7132" s="245" t="s">
        <v>58</v>
      </c>
    </row>
    <row r="7133" spans="1:12" x14ac:dyDescent="0.25">
      <c r="A7133" s="245" t="s">
        <v>66</v>
      </c>
      <c r="B7133" s="245" t="s">
        <v>65</v>
      </c>
      <c r="C7133" s="245" t="s">
        <v>64</v>
      </c>
      <c r="D7133" s="245" t="s">
        <v>63</v>
      </c>
      <c r="E7133" s="246" t="s">
        <v>44</v>
      </c>
      <c r="F7133" s="245" t="s">
        <v>44</v>
      </c>
      <c r="G7133" s="245" t="s">
        <v>445</v>
      </c>
      <c r="H7133" s="245" t="s">
        <v>444</v>
      </c>
      <c r="I7133" s="245" t="s">
        <v>102</v>
      </c>
      <c r="J7133" s="245" t="s">
        <v>59</v>
      </c>
      <c r="K7133" s="246" t="s">
        <v>11849</v>
      </c>
      <c r="L7133" s="245" t="s">
        <v>58</v>
      </c>
    </row>
    <row r="7134" spans="1:12" x14ac:dyDescent="0.25">
      <c r="A7134" s="245" t="s">
        <v>66</v>
      </c>
      <c r="B7134" s="245" t="s">
        <v>65</v>
      </c>
      <c r="C7134" s="245" t="s">
        <v>64</v>
      </c>
      <c r="D7134" s="245" t="s">
        <v>63</v>
      </c>
      <c r="E7134" s="246" t="s">
        <v>44</v>
      </c>
      <c r="F7134" s="245" t="s">
        <v>44</v>
      </c>
      <c r="G7134" s="245" t="s">
        <v>442</v>
      </c>
      <c r="H7134" s="245" t="s">
        <v>441</v>
      </c>
      <c r="I7134" s="245" t="s">
        <v>102</v>
      </c>
      <c r="J7134" s="245" t="s">
        <v>59</v>
      </c>
      <c r="K7134" s="246" t="s">
        <v>12528</v>
      </c>
      <c r="L7134" s="245" t="s">
        <v>58</v>
      </c>
    </row>
    <row r="7135" spans="1:12" x14ac:dyDescent="0.25">
      <c r="A7135" s="245" t="s">
        <v>66</v>
      </c>
      <c r="B7135" s="245" t="s">
        <v>65</v>
      </c>
      <c r="C7135" s="245" t="s">
        <v>64</v>
      </c>
      <c r="D7135" s="245" t="s">
        <v>63</v>
      </c>
      <c r="E7135" s="246" t="s">
        <v>44</v>
      </c>
      <c r="F7135" s="245" t="s">
        <v>44</v>
      </c>
      <c r="G7135" s="245" t="s">
        <v>439</v>
      </c>
      <c r="H7135" s="245" t="s">
        <v>438</v>
      </c>
      <c r="I7135" s="245" t="s">
        <v>102</v>
      </c>
      <c r="J7135" s="245" t="s">
        <v>59</v>
      </c>
      <c r="K7135" s="246" t="s">
        <v>18828</v>
      </c>
      <c r="L7135" s="245" t="s">
        <v>58</v>
      </c>
    </row>
    <row r="7136" spans="1:12" x14ac:dyDescent="0.25">
      <c r="A7136" s="245" t="s">
        <v>66</v>
      </c>
      <c r="B7136" s="245" t="s">
        <v>65</v>
      </c>
      <c r="C7136" s="245" t="s">
        <v>64</v>
      </c>
      <c r="D7136" s="245" t="s">
        <v>63</v>
      </c>
      <c r="E7136" s="246" t="s">
        <v>44</v>
      </c>
      <c r="F7136" s="245" t="s">
        <v>44</v>
      </c>
      <c r="G7136" s="245" t="s">
        <v>437</v>
      </c>
      <c r="H7136" s="245" t="s">
        <v>436</v>
      </c>
      <c r="I7136" s="245" t="s">
        <v>102</v>
      </c>
      <c r="J7136" s="245" t="s">
        <v>59</v>
      </c>
      <c r="K7136" s="246" t="s">
        <v>4909</v>
      </c>
      <c r="L7136" s="245" t="s">
        <v>58</v>
      </c>
    </row>
    <row r="7137" spans="1:12" x14ac:dyDescent="0.25">
      <c r="A7137" s="245" t="s">
        <v>66</v>
      </c>
      <c r="B7137" s="245" t="s">
        <v>65</v>
      </c>
      <c r="C7137" s="245" t="s">
        <v>64</v>
      </c>
      <c r="D7137" s="245" t="s">
        <v>63</v>
      </c>
      <c r="E7137" s="246" t="s">
        <v>44</v>
      </c>
      <c r="F7137" s="245" t="s">
        <v>44</v>
      </c>
      <c r="G7137" s="245" t="s">
        <v>434</v>
      </c>
      <c r="H7137" s="245" t="s">
        <v>433</v>
      </c>
      <c r="I7137" s="245" t="s">
        <v>102</v>
      </c>
      <c r="J7137" s="245" t="s">
        <v>59</v>
      </c>
      <c r="K7137" s="246" t="s">
        <v>22508</v>
      </c>
      <c r="L7137" s="245" t="s">
        <v>58</v>
      </c>
    </row>
    <row r="7138" spans="1:12" x14ac:dyDescent="0.25">
      <c r="A7138" s="245" t="s">
        <v>66</v>
      </c>
      <c r="B7138" s="245" t="s">
        <v>65</v>
      </c>
      <c r="C7138" s="245" t="s">
        <v>64</v>
      </c>
      <c r="D7138" s="245" t="s">
        <v>63</v>
      </c>
      <c r="E7138" s="246" t="s">
        <v>44</v>
      </c>
      <c r="F7138" s="245" t="s">
        <v>44</v>
      </c>
      <c r="G7138" s="245" t="s">
        <v>432</v>
      </c>
      <c r="H7138" s="245" t="s">
        <v>431</v>
      </c>
      <c r="I7138" s="245" t="s">
        <v>102</v>
      </c>
      <c r="J7138" s="245" t="s">
        <v>106</v>
      </c>
      <c r="K7138" s="246" t="s">
        <v>8358</v>
      </c>
      <c r="L7138" s="245" t="s">
        <v>58</v>
      </c>
    </row>
    <row r="7139" spans="1:12" x14ac:dyDescent="0.25">
      <c r="A7139" s="245" t="s">
        <v>66</v>
      </c>
      <c r="B7139" s="245" t="s">
        <v>65</v>
      </c>
      <c r="C7139" s="245" t="s">
        <v>64</v>
      </c>
      <c r="D7139" s="245" t="s">
        <v>63</v>
      </c>
      <c r="E7139" s="246" t="s">
        <v>44</v>
      </c>
      <c r="F7139" s="245" t="s">
        <v>44</v>
      </c>
      <c r="G7139" s="245" t="s">
        <v>429</v>
      </c>
      <c r="H7139" s="245" t="s">
        <v>428</v>
      </c>
      <c r="I7139" s="245" t="s">
        <v>102</v>
      </c>
      <c r="J7139" s="245" t="s">
        <v>106</v>
      </c>
      <c r="K7139" s="246" t="s">
        <v>6597</v>
      </c>
      <c r="L7139" s="245" t="s">
        <v>58</v>
      </c>
    </row>
    <row r="7140" spans="1:12" x14ac:dyDescent="0.25">
      <c r="A7140" s="245" t="s">
        <v>66</v>
      </c>
      <c r="B7140" s="245" t="s">
        <v>65</v>
      </c>
      <c r="C7140" s="245" t="s">
        <v>64</v>
      </c>
      <c r="D7140" s="245" t="s">
        <v>63</v>
      </c>
      <c r="E7140" s="246" t="s">
        <v>44</v>
      </c>
      <c r="F7140" s="245" t="s">
        <v>44</v>
      </c>
      <c r="G7140" s="245" t="s">
        <v>426</v>
      </c>
      <c r="H7140" s="245" t="s">
        <v>425</v>
      </c>
      <c r="I7140" s="245" t="s">
        <v>102</v>
      </c>
      <c r="J7140" s="245" t="s">
        <v>59</v>
      </c>
      <c r="K7140" s="246" t="s">
        <v>9414</v>
      </c>
      <c r="L7140" s="245" t="s">
        <v>58</v>
      </c>
    </row>
    <row r="7141" spans="1:12" x14ac:dyDescent="0.25">
      <c r="A7141" s="245" t="s">
        <v>66</v>
      </c>
      <c r="B7141" s="245" t="s">
        <v>65</v>
      </c>
      <c r="C7141" s="245" t="s">
        <v>64</v>
      </c>
      <c r="D7141" s="245" t="s">
        <v>63</v>
      </c>
      <c r="E7141" s="246" t="s">
        <v>44</v>
      </c>
      <c r="F7141" s="245" t="s">
        <v>44</v>
      </c>
      <c r="G7141" s="245" t="s">
        <v>424</v>
      </c>
      <c r="H7141" s="245" t="s">
        <v>423</v>
      </c>
      <c r="I7141" s="245" t="s">
        <v>102</v>
      </c>
      <c r="J7141" s="245" t="s">
        <v>59</v>
      </c>
      <c r="K7141" s="246" t="s">
        <v>6597</v>
      </c>
      <c r="L7141" s="245" t="s">
        <v>58</v>
      </c>
    </row>
    <row r="7142" spans="1:12" x14ac:dyDescent="0.25">
      <c r="A7142" s="245" t="s">
        <v>66</v>
      </c>
      <c r="B7142" s="245" t="s">
        <v>65</v>
      </c>
      <c r="C7142" s="245" t="s">
        <v>64</v>
      </c>
      <c r="D7142" s="245" t="s">
        <v>63</v>
      </c>
      <c r="E7142" s="246" t="s">
        <v>44</v>
      </c>
      <c r="F7142" s="245" t="s">
        <v>44</v>
      </c>
      <c r="G7142" s="245" t="s">
        <v>421</v>
      </c>
      <c r="H7142" s="245" t="s">
        <v>420</v>
      </c>
      <c r="I7142" s="245" t="s">
        <v>102</v>
      </c>
      <c r="J7142" s="245" t="s">
        <v>59</v>
      </c>
      <c r="K7142" s="246" t="s">
        <v>8539</v>
      </c>
      <c r="L7142" s="245" t="s">
        <v>58</v>
      </c>
    </row>
    <row r="7143" spans="1:12" x14ac:dyDescent="0.25">
      <c r="A7143" s="245" t="s">
        <v>66</v>
      </c>
      <c r="B7143" s="245" t="s">
        <v>65</v>
      </c>
      <c r="C7143" s="245" t="s">
        <v>64</v>
      </c>
      <c r="D7143" s="245" t="s">
        <v>63</v>
      </c>
      <c r="E7143" s="246" t="s">
        <v>44</v>
      </c>
      <c r="F7143" s="245" t="s">
        <v>44</v>
      </c>
      <c r="G7143" s="245" t="s">
        <v>418</v>
      </c>
      <c r="H7143" s="245" t="s">
        <v>417</v>
      </c>
      <c r="I7143" s="245" t="s">
        <v>102</v>
      </c>
      <c r="J7143" s="245" t="s">
        <v>59</v>
      </c>
      <c r="K7143" s="246" t="s">
        <v>21832</v>
      </c>
      <c r="L7143" s="245" t="s">
        <v>58</v>
      </c>
    </row>
    <row r="7144" spans="1:12" x14ac:dyDescent="0.25">
      <c r="A7144" s="245" t="s">
        <v>66</v>
      </c>
      <c r="B7144" s="245" t="s">
        <v>65</v>
      </c>
      <c r="C7144" s="245" t="s">
        <v>64</v>
      </c>
      <c r="D7144" s="245" t="s">
        <v>63</v>
      </c>
      <c r="E7144" s="246" t="s">
        <v>44</v>
      </c>
      <c r="F7144" s="245" t="s">
        <v>44</v>
      </c>
      <c r="G7144" s="245" t="s">
        <v>415</v>
      </c>
      <c r="H7144" s="245" t="s">
        <v>414</v>
      </c>
      <c r="I7144" s="245" t="s">
        <v>102</v>
      </c>
      <c r="J7144" s="245" t="s">
        <v>59</v>
      </c>
      <c r="K7144" s="246" t="s">
        <v>8367</v>
      </c>
      <c r="L7144" s="245" t="s">
        <v>58</v>
      </c>
    </row>
    <row r="7145" spans="1:12" x14ac:dyDescent="0.25">
      <c r="A7145" s="245" t="s">
        <v>66</v>
      </c>
      <c r="B7145" s="245" t="s">
        <v>65</v>
      </c>
      <c r="C7145" s="245" t="s">
        <v>64</v>
      </c>
      <c r="D7145" s="245" t="s">
        <v>63</v>
      </c>
      <c r="E7145" s="246" t="s">
        <v>44</v>
      </c>
      <c r="F7145" s="245" t="s">
        <v>44</v>
      </c>
      <c r="G7145" s="245" t="s">
        <v>413</v>
      </c>
      <c r="H7145" s="245" t="s">
        <v>412</v>
      </c>
      <c r="I7145" s="245" t="s">
        <v>102</v>
      </c>
      <c r="J7145" s="245" t="s">
        <v>106</v>
      </c>
      <c r="K7145" s="246" t="s">
        <v>13854</v>
      </c>
      <c r="L7145" s="245" t="s">
        <v>58</v>
      </c>
    </row>
    <row r="7146" spans="1:12" x14ac:dyDescent="0.25">
      <c r="A7146" s="245" t="s">
        <v>66</v>
      </c>
      <c r="B7146" s="245" t="s">
        <v>65</v>
      </c>
      <c r="C7146" s="245" t="s">
        <v>64</v>
      </c>
      <c r="D7146" s="245" t="s">
        <v>63</v>
      </c>
      <c r="E7146" s="246" t="s">
        <v>44</v>
      </c>
      <c r="F7146" s="245" t="s">
        <v>44</v>
      </c>
      <c r="G7146" s="245" t="s">
        <v>411</v>
      </c>
      <c r="H7146" s="245" t="s">
        <v>410</v>
      </c>
      <c r="I7146" s="245" t="s">
        <v>102</v>
      </c>
      <c r="J7146" s="245" t="s">
        <v>106</v>
      </c>
      <c r="K7146" s="246" t="s">
        <v>6597</v>
      </c>
      <c r="L7146" s="245" t="s">
        <v>58</v>
      </c>
    </row>
    <row r="7147" spans="1:12" x14ac:dyDescent="0.25">
      <c r="A7147" s="245" t="s">
        <v>66</v>
      </c>
      <c r="B7147" s="245" t="s">
        <v>65</v>
      </c>
      <c r="C7147" s="245" t="s">
        <v>64</v>
      </c>
      <c r="D7147" s="245" t="s">
        <v>63</v>
      </c>
      <c r="E7147" s="246" t="s">
        <v>44</v>
      </c>
      <c r="F7147" s="245" t="s">
        <v>44</v>
      </c>
      <c r="G7147" s="245" t="s">
        <v>408</v>
      </c>
      <c r="H7147" s="245" t="s">
        <v>407</v>
      </c>
      <c r="I7147" s="245" t="s">
        <v>102</v>
      </c>
      <c r="J7147" s="245" t="s">
        <v>59</v>
      </c>
      <c r="K7147" s="246" t="s">
        <v>15070</v>
      </c>
      <c r="L7147" s="245" t="s">
        <v>58</v>
      </c>
    </row>
    <row r="7148" spans="1:12" x14ac:dyDescent="0.25">
      <c r="A7148" s="245" t="s">
        <v>66</v>
      </c>
      <c r="B7148" s="245" t="s">
        <v>65</v>
      </c>
      <c r="C7148" s="245" t="s">
        <v>64</v>
      </c>
      <c r="D7148" s="245" t="s">
        <v>63</v>
      </c>
      <c r="E7148" s="246" t="s">
        <v>44</v>
      </c>
      <c r="F7148" s="245" t="s">
        <v>44</v>
      </c>
      <c r="G7148" s="245" t="s">
        <v>406</v>
      </c>
      <c r="H7148" s="245" t="s">
        <v>405</v>
      </c>
      <c r="I7148" s="245" t="s">
        <v>102</v>
      </c>
      <c r="J7148" s="245" t="s">
        <v>59</v>
      </c>
      <c r="K7148" s="246" t="s">
        <v>22510</v>
      </c>
      <c r="L7148" s="245" t="s">
        <v>58</v>
      </c>
    </row>
    <row r="7149" spans="1:12" x14ac:dyDescent="0.25">
      <c r="A7149" s="245" t="s">
        <v>66</v>
      </c>
      <c r="B7149" s="245" t="s">
        <v>65</v>
      </c>
      <c r="C7149" s="245" t="s">
        <v>64</v>
      </c>
      <c r="D7149" s="245" t="s">
        <v>63</v>
      </c>
      <c r="E7149" s="246" t="s">
        <v>44</v>
      </c>
      <c r="F7149" s="245" t="s">
        <v>44</v>
      </c>
      <c r="G7149" s="245" t="s">
        <v>403</v>
      </c>
      <c r="H7149" s="245" t="s">
        <v>402</v>
      </c>
      <c r="I7149" s="245" t="s">
        <v>102</v>
      </c>
      <c r="J7149" s="245" t="s">
        <v>59</v>
      </c>
      <c r="K7149" s="246" t="s">
        <v>22518</v>
      </c>
      <c r="L7149" s="245" t="s">
        <v>58</v>
      </c>
    </row>
    <row r="7150" spans="1:12" x14ac:dyDescent="0.25">
      <c r="A7150" s="245" t="s">
        <v>66</v>
      </c>
      <c r="B7150" s="245" t="s">
        <v>65</v>
      </c>
      <c r="C7150" s="245" t="s">
        <v>64</v>
      </c>
      <c r="D7150" s="245" t="s">
        <v>63</v>
      </c>
      <c r="E7150" s="246" t="s">
        <v>44</v>
      </c>
      <c r="F7150" s="245" t="s">
        <v>44</v>
      </c>
      <c r="G7150" s="245" t="s">
        <v>400</v>
      </c>
      <c r="H7150" s="245" t="s">
        <v>399</v>
      </c>
      <c r="I7150" s="245" t="s">
        <v>102</v>
      </c>
      <c r="J7150" s="245" t="s">
        <v>59</v>
      </c>
      <c r="K7150" s="246" t="s">
        <v>4189</v>
      </c>
      <c r="L7150" s="245" t="s">
        <v>58</v>
      </c>
    </row>
    <row r="7151" spans="1:12" x14ac:dyDescent="0.25">
      <c r="A7151" s="245" t="s">
        <v>66</v>
      </c>
      <c r="B7151" s="245" t="s">
        <v>65</v>
      </c>
      <c r="C7151" s="245" t="s">
        <v>64</v>
      </c>
      <c r="D7151" s="245" t="s">
        <v>63</v>
      </c>
      <c r="E7151" s="246" t="s">
        <v>44</v>
      </c>
      <c r="F7151" s="245" t="s">
        <v>44</v>
      </c>
      <c r="G7151" s="245" t="s">
        <v>397</v>
      </c>
      <c r="H7151" s="245" t="s">
        <v>396</v>
      </c>
      <c r="I7151" s="245" t="s">
        <v>102</v>
      </c>
      <c r="J7151" s="245" t="s">
        <v>59</v>
      </c>
      <c r="K7151" s="246" t="s">
        <v>22519</v>
      </c>
      <c r="L7151" s="245" t="s">
        <v>58</v>
      </c>
    </row>
    <row r="7152" spans="1:12" x14ac:dyDescent="0.25">
      <c r="A7152" s="245" t="s">
        <v>66</v>
      </c>
      <c r="B7152" s="245" t="s">
        <v>65</v>
      </c>
      <c r="C7152" s="245" t="s">
        <v>64</v>
      </c>
      <c r="D7152" s="245" t="s">
        <v>63</v>
      </c>
      <c r="E7152" s="246" t="s">
        <v>44</v>
      </c>
      <c r="F7152" s="245" t="s">
        <v>44</v>
      </c>
      <c r="G7152" s="245" t="s">
        <v>395</v>
      </c>
      <c r="H7152" s="245" t="s">
        <v>394</v>
      </c>
      <c r="I7152" s="245" t="s">
        <v>102</v>
      </c>
      <c r="J7152" s="245" t="s">
        <v>59</v>
      </c>
      <c r="K7152" s="246" t="s">
        <v>9588</v>
      </c>
      <c r="L7152" s="245" t="s">
        <v>58</v>
      </c>
    </row>
    <row r="7153" spans="1:12" x14ac:dyDescent="0.25">
      <c r="A7153" s="245" t="s">
        <v>66</v>
      </c>
      <c r="B7153" s="245" t="s">
        <v>65</v>
      </c>
      <c r="C7153" s="245" t="s">
        <v>64</v>
      </c>
      <c r="D7153" s="245" t="s">
        <v>63</v>
      </c>
      <c r="E7153" s="246" t="s">
        <v>44</v>
      </c>
      <c r="F7153" s="245" t="s">
        <v>44</v>
      </c>
      <c r="G7153" s="245" t="s">
        <v>393</v>
      </c>
      <c r="H7153" s="245" t="s">
        <v>392</v>
      </c>
      <c r="I7153" s="245" t="s">
        <v>102</v>
      </c>
      <c r="J7153" s="245" t="s">
        <v>59</v>
      </c>
      <c r="K7153" s="246" t="s">
        <v>15327</v>
      </c>
      <c r="L7153" s="245" t="s">
        <v>58</v>
      </c>
    </row>
    <row r="7154" spans="1:12" x14ac:dyDescent="0.25">
      <c r="A7154" s="245" t="s">
        <v>66</v>
      </c>
      <c r="B7154" s="245" t="s">
        <v>65</v>
      </c>
      <c r="C7154" s="245" t="s">
        <v>64</v>
      </c>
      <c r="D7154" s="245" t="s">
        <v>63</v>
      </c>
      <c r="E7154" s="246" t="s">
        <v>44</v>
      </c>
      <c r="F7154" s="245" t="s">
        <v>44</v>
      </c>
      <c r="G7154" s="245" t="s">
        <v>391</v>
      </c>
      <c r="H7154" s="245" t="s">
        <v>390</v>
      </c>
      <c r="I7154" s="245" t="s">
        <v>102</v>
      </c>
      <c r="J7154" s="245" t="s">
        <v>59</v>
      </c>
      <c r="K7154" s="246" t="s">
        <v>18078</v>
      </c>
      <c r="L7154" s="245" t="s">
        <v>58</v>
      </c>
    </row>
    <row r="7155" spans="1:12" x14ac:dyDescent="0.25">
      <c r="A7155" s="245" t="s">
        <v>66</v>
      </c>
      <c r="B7155" s="245" t="s">
        <v>65</v>
      </c>
      <c r="C7155" s="245" t="s">
        <v>64</v>
      </c>
      <c r="D7155" s="245" t="s">
        <v>63</v>
      </c>
      <c r="E7155" s="246" t="s">
        <v>44</v>
      </c>
      <c r="F7155" s="245" t="s">
        <v>44</v>
      </c>
      <c r="G7155" s="245" t="s">
        <v>389</v>
      </c>
      <c r="H7155" s="245" t="s">
        <v>388</v>
      </c>
      <c r="I7155" s="245" t="s">
        <v>102</v>
      </c>
      <c r="J7155" s="245" t="s">
        <v>59</v>
      </c>
      <c r="K7155" s="246" t="s">
        <v>8934</v>
      </c>
      <c r="L7155" s="245" t="s">
        <v>58</v>
      </c>
    </row>
    <row r="7156" spans="1:12" x14ac:dyDescent="0.25">
      <c r="A7156" s="245" t="s">
        <v>66</v>
      </c>
      <c r="B7156" s="245" t="s">
        <v>65</v>
      </c>
      <c r="C7156" s="245" t="s">
        <v>64</v>
      </c>
      <c r="D7156" s="245" t="s">
        <v>63</v>
      </c>
      <c r="E7156" s="246" t="s">
        <v>44</v>
      </c>
      <c r="F7156" s="245" t="s">
        <v>44</v>
      </c>
      <c r="G7156" s="245" t="s">
        <v>387</v>
      </c>
      <c r="H7156" s="245" t="s">
        <v>386</v>
      </c>
      <c r="I7156" s="245" t="s">
        <v>102</v>
      </c>
      <c r="J7156" s="245" t="s">
        <v>59</v>
      </c>
      <c r="K7156" s="246" t="s">
        <v>8777</v>
      </c>
      <c r="L7156" s="245" t="s">
        <v>58</v>
      </c>
    </row>
    <row r="7157" spans="1:12" x14ac:dyDescent="0.25">
      <c r="A7157" s="245" t="s">
        <v>66</v>
      </c>
      <c r="B7157" s="245" t="s">
        <v>65</v>
      </c>
      <c r="C7157" s="245" t="s">
        <v>64</v>
      </c>
      <c r="D7157" s="245" t="s">
        <v>63</v>
      </c>
      <c r="E7157" s="246" t="s">
        <v>44</v>
      </c>
      <c r="F7157" s="245" t="s">
        <v>44</v>
      </c>
      <c r="G7157" s="245" t="s">
        <v>384</v>
      </c>
      <c r="H7157" s="245" t="s">
        <v>356</v>
      </c>
      <c r="I7157" s="245" t="s">
        <v>102</v>
      </c>
      <c r="J7157" s="245" t="s">
        <v>59</v>
      </c>
      <c r="K7157" s="246" t="s">
        <v>15270</v>
      </c>
      <c r="L7157" s="245" t="s">
        <v>58</v>
      </c>
    </row>
    <row r="7158" spans="1:12" x14ac:dyDescent="0.25">
      <c r="A7158" s="245" t="s">
        <v>66</v>
      </c>
      <c r="B7158" s="245" t="s">
        <v>65</v>
      </c>
      <c r="C7158" s="245" t="s">
        <v>64</v>
      </c>
      <c r="D7158" s="245" t="s">
        <v>63</v>
      </c>
      <c r="E7158" s="246" t="s">
        <v>44</v>
      </c>
      <c r="F7158" s="245" t="s">
        <v>44</v>
      </c>
      <c r="G7158" s="245" t="s">
        <v>383</v>
      </c>
      <c r="H7158" s="245" t="s">
        <v>349</v>
      </c>
      <c r="I7158" s="245" t="s">
        <v>102</v>
      </c>
      <c r="J7158" s="245" t="s">
        <v>106</v>
      </c>
      <c r="K7158" s="246" t="s">
        <v>8533</v>
      </c>
      <c r="L7158" s="245" t="s">
        <v>58</v>
      </c>
    </row>
    <row r="7159" spans="1:12" x14ac:dyDescent="0.25">
      <c r="A7159" s="245" t="s">
        <v>66</v>
      </c>
      <c r="B7159" s="245" t="s">
        <v>65</v>
      </c>
      <c r="C7159" s="245" t="s">
        <v>64</v>
      </c>
      <c r="D7159" s="245" t="s">
        <v>63</v>
      </c>
      <c r="E7159" s="246" t="s">
        <v>44</v>
      </c>
      <c r="F7159" s="245" t="s">
        <v>44</v>
      </c>
      <c r="G7159" s="245" t="s">
        <v>382</v>
      </c>
      <c r="H7159" s="245" t="s">
        <v>347</v>
      </c>
      <c r="I7159" s="245" t="s">
        <v>102</v>
      </c>
      <c r="J7159" s="245" t="s">
        <v>59</v>
      </c>
      <c r="K7159" s="246" t="s">
        <v>9529</v>
      </c>
      <c r="L7159" s="245" t="s">
        <v>58</v>
      </c>
    </row>
    <row r="7160" spans="1:12" x14ac:dyDescent="0.25">
      <c r="A7160" s="245" t="s">
        <v>66</v>
      </c>
      <c r="B7160" s="245" t="s">
        <v>65</v>
      </c>
      <c r="C7160" s="245" t="s">
        <v>64</v>
      </c>
      <c r="D7160" s="245" t="s">
        <v>63</v>
      </c>
      <c r="E7160" s="246" t="s">
        <v>44</v>
      </c>
      <c r="F7160" s="245" t="s">
        <v>44</v>
      </c>
      <c r="G7160" s="245" t="s">
        <v>381</v>
      </c>
      <c r="H7160" s="245" t="s">
        <v>380</v>
      </c>
      <c r="I7160" s="245" t="s">
        <v>102</v>
      </c>
      <c r="J7160" s="245" t="s">
        <v>59</v>
      </c>
      <c r="K7160" s="246" t="s">
        <v>11960</v>
      </c>
      <c r="L7160" s="245" t="s">
        <v>58</v>
      </c>
    </row>
    <row r="7161" spans="1:12" x14ac:dyDescent="0.25">
      <c r="A7161" s="245" t="s">
        <v>66</v>
      </c>
      <c r="B7161" s="245" t="s">
        <v>65</v>
      </c>
      <c r="C7161" s="245" t="s">
        <v>64</v>
      </c>
      <c r="D7161" s="245" t="s">
        <v>63</v>
      </c>
      <c r="E7161" s="246" t="s">
        <v>44</v>
      </c>
      <c r="F7161" s="245" t="s">
        <v>44</v>
      </c>
      <c r="G7161" s="245" t="s">
        <v>379</v>
      </c>
      <c r="H7161" s="245" t="s">
        <v>378</v>
      </c>
      <c r="I7161" s="245" t="s">
        <v>102</v>
      </c>
      <c r="J7161" s="245" t="s">
        <v>59</v>
      </c>
      <c r="K7161" s="246" t="s">
        <v>22520</v>
      </c>
      <c r="L7161" s="245" t="s">
        <v>58</v>
      </c>
    </row>
    <row r="7162" spans="1:12" x14ac:dyDescent="0.25">
      <c r="A7162" s="245" t="s">
        <v>66</v>
      </c>
      <c r="B7162" s="245" t="s">
        <v>65</v>
      </c>
      <c r="C7162" s="245" t="s">
        <v>64</v>
      </c>
      <c r="D7162" s="245" t="s">
        <v>63</v>
      </c>
      <c r="E7162" s="246" t="s">
        <v>44</v>
      </c>
      <c r="F7162" s="245" t="s">
        <v>44</v>
      </c>
      <c r="G7162" s="245" t="s">
        <v>377</v>
      </c>
      <c r="H7162" s="245" t="s">
        <v>376</v>
      </c>
      <c r="I7162" s="245" t="s">
        <v>102</v>
      </c>
      <c r="J7162" s="245" t="s">
        <v>59</v>
      </c>
      <c r="K7162" s="246" t="s">
        <v>22521</v>
      </c>
      <c r="L7162" s="245" t="s">
        <v>58</v>
      </c>
    </row>
    <row r="7163" spans="1:12" x14ac:dyDescent="0.25">
      <c r="A7163" s="245" t="s">
        <v>66</v>
      </c>
      <c r="B7163" s="245" t="s">
        <v>65</v>
      </c>
      <c r="C7163" s="245" t="s">
        <v>64</v>
      </c>
      <c r="D7163" s="245" t="s">
        <v>63</v>
      </c>
      <c r="E7163" s="246" t="s">
        <v>44</v>
      </c>
      <c r="F7163" s="245" t="s">
        <v>44</v>
      </c>
      <c r="G7163" s="245" t="s">
        <v>375</v>
      </c>
      <c r="H7163" s="245" t="s">
        <v>351</v>
      </c>
      <c r="I7163" s="245" t="s">
        <v>102</v>
      </c>
      <c r="J7163" s="245" t="s">
        <v>59</v>
      </c>
      <c r="K7163" s="246" t="s">
        <v>11851</v>
      </c>
      <c r="L7163" s="245" t="s">
        <v>58</v>
      </c>
    </row>
    <row r="7164" spans="1:12" x14ac:dyDescent="0.25">
      <c r="A7164" s="245" t="s">
        <v>66</v>
      </c>
      <c r="B7164" s="245" t="s">
        <v>65</v>
      </c>
      <c r="C7164" s="245" t="s">
        <v>64</v>
      </c>
      <c r="D7164" s="245" t="s">
        <v>63</v>
      </c>
      <c r="E7164" s="246" t="s">
        <v>44</v>
      </c>
      <c r="F7164" s="245" t="s">
        <v>44</v>
      </c>
      <c r="G7164" s="245" t="s">
        <v>374</v>
      </c>
      <c r="H7164" s="245" t="s">
        <v>343</v>
      </c>
      <c r="I7164" s="245" t="s">
        <v>102</v>
      </c>
      <c r="J7164" s="245" t="s">
        <v>59</v>
      </c>
      <c r="K7164" s="246" t="s">
        <v>1550</v>
      </c>
      <c r="L7164" s="245" t="s">
        <v>58</v>
      </c>
    </row>
    <row r="7165" spans="1:12" x14ac:dyDescent="0.25">
      <c r="A7165" s="245" t="s">
        <v>66</v>
      </c>
      <c r="B7165" s="245" t="s">
        <v>65</v>
      </c>
      <c r="C7165" s="245" t="s">
        <v>64</v>
      </c>
      <c r="D7165" s="245" t="s">
        <v>63</v>
      </c>
      <c r="E7165" s="246" t="s">
        <v>44</v>
      </c>
      <c r="F7165" s="245" t="s">
        <v>44</v>
      </c>
      <c r="G7165" s="245" t="s">
        <v>373</v>
      </c>
      <c r="H7165" s="245" t="s">
        <v>355</v>
      </c>
      <c r="I7165" s="245" t="s">
        <v>102</v>
      </c>
      <c r="J7165" s="245" t="s">
        <v>59</v>
      </c>
      <c r="K7165" s="246" t="s">
        <v>8640</v>
      </c>
      <c r="L7165" s="245" t="s">
        <v>58</v>
      </c>
    </row>
    <row r="7166" spans="1:12" x14ac:dyDescent="0.25">
      <c r="A7166" s="245" t="s">
        <v>66</v>
      </c>
      <c r="B7166" s="245" t="s">
        <v>65</v>
      </c>
      <c r="C7166" s="245" t="s">
        <v>64</v>
      </c>
      <c r="D7166" s="245" t="s">
        <v>63</v>
      </c>
      <c r="E7166" s="246" t="s">
        <v>44</v>
      </c>
      <c r="F7166" s="245" t="s">
        <v>44</v>
      </c>
      <c r="G7166" s="245" t="s">
        <v>372</v>
      </c>
      <c r="H7166" s="245" t="s">
        <v>353</v>
      </c>
      <c r="I7166" s="245" t="s">
        <v>102</v>
      </c>
      <c r="J7166" s="245" t="s">
        <v>59</v>
      </c>
      <c r="K7166" s="246" t="s">
        <v>8412</v>
      </c>
      <c r="L7166" s="245" t="s">
        <v>58</v>
      </c>
    </row>
    <row r="7167" spans="1:12" x14ac:dyDescent="0.25">
      <c r="A7167" s="245" t="s">
        <v>66</v>
      </c>
      <c r="B7167" s="245" t="s">
        <v>65</v>
      </c>
      <c r="C7167" s="245" t="s">
        <v>64</v>
      </c>
      <c r="D7167" s="245" t="s">
        <v>63</v>
      </c>
      <c r="E7167" s="246" t="s">
        <v>44</v>
      </c>
      <c r="F7167" s="245" t="s">
        <v>44</v>
      </c>
      <c r="G7167" s="245" t="s">
        <v>371</v>
      </c>
      <c r="H7167" s="245" t="s">
        <v>370</v>
      </c>
      <c r="I7167" s="245" t="s">
        <v>102</v>
      </c>
      <c r="J7167" s="245" t="s">
        <v>106</v>
      </c>
      <c r="K7167" s="246" t="s">
        <v>18203</v>
      </c>
      <c r="L7167" s="245" t="s">
        <v>58</v>
      </c>
    </row>
    <row r="7168" spans="1:12" x14ac:dyDescent="0.25">
      <c r="A7168" s="245" t="s">
        <v>66</v>
      </c>
      <c r="B7168" s="245" t="s">
        <v>65</v>
      </c>
      <c r="C7168" s="245" t="s">
        <v>64</v>
      </c>
      <c r="D7168" s="245" t="s">
        <v>63</v>
      </c>
      <c r="E7168" s="246" t="s">
        <v>44</v>
      </c>
      <c r="F7168" s="245" t="s">
        <v>44</v>
      </c>
      <c r="G7168" s="245" t="s">
        <v>369</v>
      </c>
      <c r="H7168" s="245" t="s">
        <v>345</v>
      </c>
      <c r="I7168" s="245" t="s">
        <v>102</v>
      </c>
      <c r="J7168" s="245" t="s">
        <v>106</v>
      </c>
      <c r="K7168" s="246" t="s">
        <v>22522</v>
      </c>
      <c r="L7168" s="245" t="s">
        <v>58</v>
      </c>
    </row>
    <row r="7169" spans="1:12" x14ac:dyDescent="0.25">
      <c r="A7169" s="245" t="s">
        <v>66</v>
      </c>
      <c r="B7169" s="245" t="s">
        <v>65</v>
      </c>
      <c r="C7169" s="245" t="s">
        <v>64</v>
      </c>
      <c r="D7169" s="245" t="s">
        <v>63</v>
      </c>
      <c r="E7169" s="246" t="s">
        <v>44</v>
      </c>
      <c r="F7169" s="245" t="s">
        <v>44</v>
      </c>
      <c r="G7169" s="245" t="s">
        <v>368</v>
      </c>
      <c r="H7169" s="245" t="s">
        <v>341</v>
      </c>
      <c r="I7169" s="245" t="s">
        <v>102</v>
      </c>
      <c r="J7169" s="245" t="s">
        <v>59</v>
      </c>
      <c r="K7169" s="246" t="s">
        <v>15283</v>
      </c>
      <c r="L7169" s="245" t="s">
        <v>58</v>
      </c>
    </row>
    <row r="7170" spans="1:12" x14ac:dyDescent="0.25">
      <c r="A7170" s="245" t="s">
        <v>66</v>
      </c>
      <c r="B7170" s="245" t="s">
        <v>65</v>
      </c>
      <c r="C7170" s="245" t="s">
        <v>64</v>
      </c>
      <c r="D7170" s="245" t="s">
        <v>63</v>
      </c>
      <c r="E7170" s="246" t="s">
        <v>44</v>
      </c>
      <c r="F7170" s="245" t="s">
        <v>44</v>
      </c>
      <c r="G7170" s="245" t="s">
        <v>367</v>
      </c>
      <c r="H7170" s="245" t="s">
        <v>339</v>
      </c>
      <c r="I7170" s="245" t="s">
        <v>102</v>
      </c>
      <c r="J7170" s="245" t="s">
        <v>59</v>
      </c>
      <c r="K7170" s="246" t="s">
        <v>22523</v>
      </c>
      <c r="L7170" s="245" t="s">
        <v>58</v>
      </c>
    </row>
    <row r="7171" spans="1:12" x14ac:dyDescent="0.25">
      <c r="A7171" s="245" t="s">
        <v>66</v>
      </c>
      <c r="B7171" s="245" t="s">
        <v>65</v>
      </c>
      <c r="C7171" s="245" t="s">
        <v>64</v>
      </c>
      <c r="D7171" s="245" t="s">
        <v>63</v>
      </c>
      <c r="E7171" s="246" t="s">
        <v>44</v>
      </c>
      <c r="F7171" s="245" t="s">
        <v>44</v>
      </c>
      <c r="G7171" s="245" t="s">
        <v>366</v>
      </c>
      <c r="H7171" s="245" t="s">
        <v>329</v>
      </c>
      <c r="I7171" s="245" t="s">
        <v>102</v>
      </c>
      <c r="J7171" s="245" t="s">
        <v>59</v>
      </c>
      <c r="K7171" s="246" t="s">
        <v>22524</v>
      </c>
      <c r="L7171" s="245" t="s">
        <v>58</v>
      </c>
    </row>
    <row r="7172" spans="1:12" x14ac:dyDescent="0.25">
      <c r="A7172" s="245" t="s">
        <v>66</v>
      </c>
      <c r="B7172" s="245" t="s">
        <v>65</v>
      </c>
      <c r="C7172" s="245" t="s">
        <v>64</v>
      </c>
      <c r="D7172" s="245" t="s">
        <v>63</v>
      </c>
      <c r="E7172" s="246" t="s">
        <v>44</v>
      </c>
      <c r="F7172" s="245" t="s">
        <v>44</v>
      </c>
      <c r="G7172" s="245" t="s">
        <v>364</v>
      </c>
      <c r="H7172" s="245" t="s">
        <v>327</v>
      </c>
      <c r="I7172" s="245" t="s">
        <v>102</v>
      </c>
      <c r="J7172" s="245" t="s">
        <v>106</v>
      </c>
      <c r="K7172" s="246" t="s">
        <v>22525</v>
      </c>
      <c r="L7172" s="245" t="s">
        <v>58</v>
      </c>
    </row>
    <row r="7173" spans="1:12" x14ac:dyDescent="0.25">
      <c r="A7173" s="245" t="s">
        <v>66</v>
      </c>
      <c r="B7173" s="245" t="s">
        <v>65</v>
      </c>
      <c r="C7173" s="245" t="s">
        <v>64</v>
      </c>
      <c r="D7173" s="245" t="s">
        <v>63</v>
      </c>
      <c r="E7173" s="246" t="s">
        <v>44</v>
      </c>
      <c r="F7173" s="245" t="s">
        <v>44</v>
      </c>
      <c r="G7173" s="245" t="s">
        <v>362</v>
      </c>
      <c r="H7173" s="245" t="s">
        <v>361</v>
      </c>
      <c r="I7173" s="245" t="s">
        <v>102</v>
      </c>
      <c r="J7173" s="245" t="s">
        <v>59</v>
      </c>
      <c r="K7173" s="246" t="s">
        <v>22526</v>
      </c>
      <c r="L7173" s="245" t="s">
        <v>58</v>
      </c>
    </row>
    <row r="7174" spans="1:12" x14ac:dyDescent="0.25">
      <c r="A7174" s="245" t="s">
        <v>66</v>
      </c>
      <c r="B7174" s="245" t="s">
        <v>65</v>
      </c>
      <c r="C7174" s="245" t="s">
        <v>64</v>
      </c>
      <c r="D7174" s="245" t="s">
        <v>63</v>
      </c>
      <c r="E7174" s="246" t="s">
        <v>44</v>
      </c>
      <c r="F7174" s="245" t="s">
        <v>44</v>
      </c>
      <c r="G7174" s="245" t="s">
        <v>360</v>
      </c>
      <c r="H7174" s="245" t="s">
        <v>359</v>
      </c>
      <c r="I7174" s="245" t="s">
        <v>102</v>
      </c>
      <c r="J7174" s="245" t="s">
        <v>59</v>
      </c>
      <c r="K7174" s="246" t="s">
        <v>14319</v>
      </c>
      <c r="L7174" s="245" t="s">
        <v>58</v>
      </c>
    </row>
    <row r="7175" spans="1:12" x14ac:dyDescent="0.25">
      <c r="A7175" s="245" t="s">
        <v>66</v>
      </c>
      <c r="B7175" s="245" t="s">
        <v>65</v>
      </c>
      <c r="C7175" s="245" t="s">
        <v>64</v>
      </c>
      <c r="D7175" s="245" t="s">
        <v>63</v>
      </c>
      <c r="E7175" s="246" t="s">
        <v>44</v>
      </c>
      <c r="F7175" s="245" t="s">
        <v>44</v>
      </c>
      <c r="G7175" s="245" t="s">
        <v>358</v>
      </c>
      <c r="H7175" s="245" t="s">
        <v>357</v>
      </c>
      <c r="I7175" s="245" t="s">
        <v>60</v>
      </c>
      <c r="J7175" s="245" t="s">
        <v>59</v>
      </c>
      <c r="K7175" s="246" t="s">
        <v>22527</v>
      </c>
      <c r="L7175" s="245" t="s">
        <v>58</v>
      </c>
    </row>
    <row r="7176" spans="1:12" x14ac:dyDescent="0.25">
      <c r="A7176" s="245" t="s">
        <v>66</v>
      </c>
      <c r="B7176" s="245" t="s">
        <v>65</v>
      </c>
      <c r="C7176" s="245" t="s">
        <v>64</v>
      </c>
      <c r="D7176" s="245" t="s">
        <v>63</v>
      </c>
      <c r="E7176" s="246" t="s">
        <v>44</v>
      </c>
      <c r="F7176" s="245" t="s">
        <v>44</v>
      </c>
      <c r="G7176" s="245" t="s">
        <v>14643</v>
      </c>
      <c r="H7176" s="245" t="s">
        <v>356</v>
      </c>
      <c r="I7176" s="245" t="s">
        <v>60</v>
      </c>
      <c r="J7176" s="245" t="s">
        <v>59</v>
      </c>
      <c r="K7176" s="246" t="s">
        <v>22528</v>
      </c>
      <c r="L7176" s="245" t="s">
        <v>58</v>
      </c>
    </row>
    <row r="7177" spans="1:12" x14ac:dyDescent="0.25">
      <c r="A7177" s="245" t="s">
        <v>66</v>
      </c>
      <c r="B7177" s="245" t="s">
        <v>65</v>
      </c>
      <c r="C7177" s="245" t="s">
        <v>64</v>
      </c>
      <c r="D7177" s="245" t="s">
        <v>63</v>
      </c>
      <c r="E7177" s="246" t="s">
        <v>44</v>
      </c>
      <c r="F7177" s="245" t="s">
        <v>44</v>
      </c>
      <c r="G7177" s="245" t="s">
        <v>14644</v>
      </c>
      <c r="H7177" s="245" t="s">
        <v>355</v>
      </c>
      <c r="I7177" s="245" t="s">
        <v>60</v>
      </c>
      <c r="J7177" s="245" t="s">
        <v>59</v>
      </c>
      <c r="K7177" s="246" t="s">
        <v>22529</v>
      </c>
      <c r="L7177" s="245" t="s">
        <v>58</v>
      </c>
    </row>
    <row r="7178" spans="1:12" x14ac:dyDescent="0.25">
      <c r="A7178" s="245" t="s">
        <v>66</v>
      </c>
      <c r="B7178" s="245" t="s">
        <v>65</v>
      </c>
      <c r="C7178" s="245" t="s">
        <v>64</v>
      </c>
      <c r="D7178" s="245" t="s">
        <v>63</v>
      </c>
      <c r="E7178" s="246" t="s">
        <v>44</v>
      </c>
      <c r="F7178" s="245" t="s">
        <v>44</v>
      </c>
      <c r="G7178" s="245" t="s">
        <v>354</v>
      </c>
      <c r="H7178" s="245" t="s">
        <v>353</v>
      </c>
      <c r="I7178" s="245" t="s">
        <v>60</v>
      </c>
      <c r="J7178" s="245" t="s">
        <v>59</v>
      </c>
      <c r="K7178" s="246" t="s">
        <v>22530</v>
      </c>
      <c r="L7178" s="245" t="s">
        <v>58</v>
      </c>
    </row>
    <row r="7179" spans="1:12" x14ac:dyDescent="0.25">
      <c r="A7179" s="245" t="s">
        <v>66</v>
      </c>
      <c r="B7179" s="245" t="s">
        <v>65</v>
      </c>
      <c r="C7179" s="245" t="s">
        <v>64</v>
      </c>
      <c r="D7179" s="245" t="s">
        <v>63</v>
      </c>
      <c r="E7179" s="246" t="s">
        <v>44</v>
      </c>
      <c r="F7179" s="245" t="s">
        <v>44</v>
      </c>
      <c r="G7179" s="245" t="s">
        <v>352</v>
      </c>
      <c r="H7179" s="245" t="s">
        <v>351</v>
      </c>
      <c r="I7179" s="245" t="s">
        <v>60</v>
      </c>
      <c r="J7179" s="245" t="s">
        <v>59</v>
      </c>
      <c r="K7179" s="246" t="s">
        <v>22531</v>
      </c>
      <c r="L7179" s="245" t="s">
        <v>58</v>
      </c>
    </row>
    <row r="7180" spans="1:12" x14ac:dyDescent="0.25">
      <c r="A7180" s="245" t="s">
        <v>66</v>
      </c>
      <c r="B7180" s="245" t="s">
        <v>65</v>
      </c>
      <c r="C7180" s="245" t="s">
        <v>64</v>
      </c>
      <c r="D7180" s="245" t="s">
        <v>63</v>
      </c>
      <c r="E7180" s="246" t="s">
        <v>44</v>
      </c>
      <c r="F7180" s="245" t="s">
        <v>44</v>
      </c>
      <c r="G7180" s="245" t="s">
        <v>350</v>
      </c>
      <c r="H7180" s="245" t="s">
        <v>349</v>
      </c>
      <c r="I7180" s="245" t="s">
        <v>60</v>
      </c>
      <c r="J7180" s="245" t="s">
        <v>59</v>
      </c>
      <c r="K7180" s="246" t="s">
        <v>22532</v>
      </c>
      <c r="L7180" s="245" t="s">
        <v>58</v>
      </c>
    </row>
    <row r="7181" spans="1:12" x14ac:dyDescent="0.25">
      <c r="A7181" s="245" t="s">
        <v>66</v>
      </c>
      <c r="B7181" s="245" t="s">
        <v>65</v>
      </c>
      <c r="C7181" s="245" t="s">
        <v>64</v>
      </c>
      <c r="D7181" s="245" t="s">
        <v>63</v>
      </c>
      <c r="E7181" s="246" t="s">
        <v>44</v>
      </c>
      <c r="F7181" s="245" t="s">
        <v>44</v>
      </c>
      <c r="G7181" s="245" t="s">
        <v>348</v>
      </c>
      <c r="H7181" s="245" t="s">
        <v>347</v>
      </c>
      <c r="I7181" s="245" t="s">
        <v>60</v>
      </c>
      <c r="J7181" s="245" t="s">
        <v>59</v>
      </c>
      <c r="K7181" s="246" t="s">
        <v>22533</v>
      </c>
      <c r="L7181" s="245" t="s">
        <v>58</v>
      </c>
    </row>
    <row r="7182" spans="1:12" x14ac:dyDescent="0.25">
      <c r="A7182" s="245" t="s">
        <v>66</v>
      </c>
      <c r="B7182" s="245" t="s">
        <v>65</v>
      </c>
      <c r="C7182" s="245" t="s">
        <v>64</v>
      </c>
      <c r="D7182" s="245" t="s">
        <v>63</v>
      </c>
      <c r="E7182" s="246" t="s">
        <v>44</v>
      </c>
      <c r="F7182" s="245" t="s">
        <v>44</v>
      </c>
      <c r="G7182" s="245" t="s">
        <v>346</v>
      </c>
      <c r="H7182" s="245" t="s">
        <v>345</v>
      </c>
      <c r="I7182" s="245" t="s">
        <v>60</v>
      </c>
      <c r="J7182" s="245" t="s">
        <v>59</v>
      </c>
      <c r="K7182" s="246" t="s">
        <v>22534</v>
      </c>
      <c r="L7182" s="245" t="s">
        <v>58</v>
      </c>
    </row>
    <row r="7183" spans="1:12" x14ac:dyDescent="0.25">
      <c r="A7183" s="245" t="s">
        <v>66</v>
      </c>
      <c r="B7183" s="245" t="s">
        <v>65</v>
      </c>
      <c r="C7183" s="245" t="s">
        <v>64</v>
      </c>
      <c r="D7183" s="245" t="s">
        <v>63</v>
      </c>
      <c r="E7183" s="246" t="s">
        <v>44</v>
      </c>
      <c r="F7183" s="245" t="s">
        <v>44</v>
      </c>
      <c r="G7183" s="245" t="s">
        <v>344</v>
      </c>
      <c r="H7183" s="245" t="s">
        <v>343</v>
      </c>
      <c r="I7183" s="245" t="s">
        <v>60</v>
      </c>
      <c r="J7183" s="245" t="s">
        <v>59</v>
      </c>
      <c r="K7183" s="246" t="s">
        <v>22535</v>
      </c>
      <c r="L7183" s="245" t="s">
        <v>58</v>
      </c>
    </row>
    <row r="7184" spans="1:12" x14ac:dyDescent="0.25">
      <c r="A7184" s="245" t="s">
        <v>66</v>
      </c>
      <c r="B7184" s="245" t="s">
        <v>65</v>
      </c>
      <c r="C7184" s="245" t="s">
        <v>64</v>
      </c>
      <c r="D7184" s="245" t="s">
        <v>63</v>
      </c>
      <c r="E7184" s="246" t="s">
        <v>44</v>
      </c>
      <c r="F7184" s="245" t="s">
        <v>44</v>
      </c>
      <c r="G7184" s="245" t="s">
        <v>342</v>
      </c>
      <c r="H7184" s="245" t="s">
        <v>341</v>
      </c>
      <c r="I7184" s="245" t="s">
        <v>60</v>
      </c>
      <c r="J7184" s="245" t="s">
        <v>59</v>
      </c>
      <c r="K7184" s="246" t="s">
        <v>22536</v>
      </c>
      <c r="L7184" s="245" t="s">
        <v>58</v>
      </c>
    </row>
    <row r="7185" spans="1:12" x14ac:dyDescent="0.25">
      <c r="A7185" s="245" t="s">
        <v>66</v>
      </c>
      <c r="B7185" s="245" t="s">
        <v>65</v>
      </c>
      <c r="C7185" s="245" t="s">
        <v>64</v>
      </c>
      <c r="D7185" s="245" t="s">
        <v>63</v>
      </c>
      <c r="E7185" s="246" t="s">
        <v>44</v>
      </c>
      <c r="F7185" s="245" t="s">
        <v>44</v>
      </c>
      <c r="G7185" s="245" t="s">
        <v>340</v>
      </c>
      <c r="H7185" s="245" t="s">
        <v>339</v>
      </c>
      <c r="I7185" s="245" t="s">
        <v>60</v>
      </c>
      <c r="J7185" s="245" t="s">
        <v>59</v>
      </c>
      <c r="K7185" s="246" t="s">
        <v>22537</v>
      </c>
      <c r="L7185" s="245" t="s">
        <v>58</v>
      </c>
    </row>
    <row r="7186" spans="1:12" x14ac:dyDescent="0.25">
      <c r="A7186" s="245" t="s">
        <v>66</v>
      </c>
      <c r="B7186" s="245" t="s">
        <v>65</v>
      </c>
      <c r="C7186" s="245" t="s">
        <v>64</v>
      </c>
      <c r="D7186" s="245" t="s">
        <v>63</v>
      </c>
      <c r="E7186" s="246" t="s">
        <v>44</v>
      </c>
      <c r="F7186" s="245" t="s">
        <v>44</v>
      </c>
      <c r="G7186" s="245" t="s">
        <v>338</v>
      </c>
      <c r="H7186" s="245" t="s">
        <v>337</v>
      </c>
      <c r="I7186" s="245" t="s">
        <v>60</v>
      </c>
      <c r="J7186" s="245" t="s">
        <v>59</v>
      </c>
      <c r="K7186" s="246" t="s">
        <v>22538</v>
      </c>
      <c r="L7186" s="245" t="s">
        <v>58</v>
      </c>
    </row>
    <row r="7187" spans="1:12" x14ac:dyDescent="0.25">
      <c r="A7187" s="245" t="s">
        <v>66</v>
      </c>
      <c r="B7187" s="245" t="s">
        <v>65</v>
      </c>
      <c r="C7187" s="245" t="s">
        <v>64</v>
      </c>
      <c r="D7187" s="245" t="s">
        <v>63</v>
      </c>
      <c r="E7187" s="246" t="s">
        <v>44</v>
      </c>
      <c r="F7187" s="245" t="s">
        <v>44</v>
      </c>
      <c r="G7187" s="245" t="s">
        <v>336</v>
      </c>
      <c r="H7187" s="245" t="s">
        <v>335</v>
      </c>
      <c r="I7187" s="245" t="s">
        <v>60</v>
      </c>
      <c r="J7187" s="245" t="s">
        <v>59</v>
      </c>
      <c r="K7187" s="246" t="s">
        <v>22539</v>
      </c>
      <c r="L7187" s="245" t="s">
        <v>58</v>
      </c>
    </row>
    <row r="7188" spans="1:12" x14ac:dyDescent="0.25">
      <c r="A7188" s="245" t="s">
        <v>66</v>
      </c>
      <c r="B7188" s="245" t="s">
        <v>65</v>
      </c>
      <c r="C7188" s="245" t="s">
        <v>64</v>
      </c>
      <c r="D7188" s="245" t="s">
        <v>63</v>
      </c>
      <c r="E7188" s="246" t="s">
        <v>44</v>
      </c>
      <c r="F7188" s="245" t="s">
        <v>44</v>
      </c>
      <c r="G7188" s="245" t="s">
        <v>334</v>
      </c>
      <c r="H7188" s="245" t="s">
        <v>333</v>
      </c>
      <c r="I7188" s="245" t="s">
        <v>60</v>
      </c>
      <c r="J7188" s="245" t="s">
        <v>59</v>
      </c>
      <c r="K7188" s="246" t="s">
        <v>22540</v>
      </c>
      <c r="L7188" s="245" t="s">
        <v>58</v>
      </c>
    </row>
    <row r="7189" spans="1:12" x14ac:dyDescent="0.25">
      <c r="A7189" s="245" t="s">
        <v>66</v>
      </c>
      <c r="B7189" s="245" t="s">
        <v>65</v>
      </c>
      <c r="C7189" s="245" t="s">
        <v>64</v>
      </c>
      <c r="D7189" s="245" t="s">
        <v>63</v>
      </c>
      <c r="E7189" s="246" t="s">
        <v>44</v>
      </c>
      <c r="F7189" s="245" t="s">
        <v>44</v>
      </c>
      <c r="G7189" s="245" t="s">
        <v>332</v>
      </c>
      <c r="H7189" s="245" t="s">
        <v>331</v>
      </c>
      <c r="I7189" s="245" t="s">
        <v>60</v>
      </c>
      <c r="J7189" s="245" t="s">
        <v>59</v>
      </c>
      <c r="K7189" s="246" t="s">
        <v>22541</v>
      </c>
      <c r="L7189" s="245" t="s">
        <v>58</v>
      </c>
    </row>
    <row r="7190" spans="1:12" x14ac:dyDescent="0.25">
      <c r="A7190" s="245" t="s">
        <v>66</v>
      </c>
      <c r="B7190" s="245" t="s">
        <v>65</v>
      </c>
      <c r="C7190" s="245" t="s">
        <v>64</v>
      </c>
      <c r="D7190" s="245" t="s">
        <v>63</v>
      </c>
      <c r="E7190" s="246" t="s">
        <v>44</v>
      </c>
      <c r="F7190" s="245" t="s">
        <v>44</v>
      </c>
      <c r="G7190" s="245" t="s">
        <v>330</v>
      </c>
      <c r="H7190" s="245" t="s">
        <v>329</v>
      </c>
      <c r="I7190" s="245" t="s">
        <v>60</v>
      </c>
      <c r="J7190" s="245" t="s">
        <v>59</v>
      </c>
      <c r="K7190" s="246" t="s">
        <v>22542</v>
      </c>
      <c r="L7190" s="245" t="s">
        <v>58</v>
      </c>
    </row>
    <row r="7191" spans="1:12" x14ac:dyDescent="0.25">
      <c r="A7191" s="245" t="s">
        <v>66</v>
      </c>
      <c r="B7191" s="245" t="s">
        <v>65</v>
      </c>
      <c r="C7191" s="245" t="s">
        <v>64</v>
      </c>
      <c r="D7191" s="245" t="s">
        <v>63</v>
      </c>
      <c r="E7191" s="246" t="s">
        <v>44</v>
      </c>
      <c r="F7191" s="245" t="s">
        <v>44</v>
      </c>
      <c r="G7191" s="245" t="s">
        <v>328</v>
      </c>
      <c r="H7191" s="245" t="s">
        <v>327</v>
      </c>
      <c r="I7191" s="245" t="s">
        <v>60</v>
      </c>
      <c r="J7191" s="245" t="s">
        <v>59</v>
      </c>
      <c r="K7191" s="246" t="s">
        <v>22543</v>
      </c>
      <c r="L7191" s="245" t="s">
        <v>58</v>
      </c>
    </row>
    <row r="7192" spans="1:12" x14ac:dyDescent="0.25">
      <c r="A7192" s="245" t="s">
        <v>66</v>
      </c>
      <c r="B7192" s="245" t="s">
        <v>65</v>
      </c>
      <c r="C7192" s="245" t="s">
        <v>64</v>
      </c>
      <c r="D7192" s="245" t="s">
        <v>63</v>
      </c>
      <c r="E7192" s="246" t="s">
        <v>44</v>
      </c>
      <c r="F7192" s="245" t="s">
        <v>44</v>
      </c>
      <c r="G7192" s="245" t="s">
        <v>326</v>
      </c>
      <c r="H7192" s="245" t="s">
        <v>325</v>
      </c>
      <c r="I7192" s="245" t="s">
        <v>102</v>
      </c>
      <c r="J7192" s="245" t="s">
        <v>59</v>
      </c>
      <c r="K7192" s="246" t="s">
        <v>205</v>
      </c>
      <c r="L7192" s="245" t="s">
        <v>58</v>
      </c>
    </row>
    <row r="7193" spans="1:12" x14ac:dyDescent="0.25">
      <c r="A7193" s="245" t="s">
        <v>66</v>
      </c>
      <c r="B7193" s="245" t="s">
        <v>65</v>
      </c>
      <c r="C7193" s="245" t="s">
        <v>64</v>
      </c>
      <c r="D7193" s="245" t="s">
        <v>63</v>
      </c>
      <c r="E7193" s="246" t="s">
        <v>44</v>
      </c>
      <c r="F7193" s="245" t="s">
        <v>44</v>
      </c>
      <c r="G7193" s="245" t="s">
        <v>324</v>
      </c>
      <c r="H7193" s="245" t="s">
        <v>323</v>
      </c>
      <c r="I7193" s="245" t="s">
        <v>102</v>
      </c>
      <c r="J7193" s="245" t="s">
        <v>59</v>
      </c>
      <c r="K7193" s="246" t="s">
        <v>889</v>
      </c>
      <c r="L7193" s="245" t="s">
        <v>58</v>
      </c>
    </row>
    <row r="7194" spans="1:12" x14ac:dyDescent="0.25">
      <c r="A7194" s="245" t="s">
        <v>66</v>
      </c>
      <c r="B7194" s="245" t="s">
        <v>65</v>
      </c>
      <c r="C7194" s="245" t="s">
        <v>64</v>
      </c>
      <c r="D7194" s="245" t="s">
        <v>63</v>
      </c>
      <c r="E7194" s="246" t="s">
        <v>44</v>
      </c>
      <c r="F7194" s="245" t="s">
        <v>44</v>
      </c>
      <c r="G7194" s="245" t="s">
        <v>322</v>
      </c>
      <c r="H7194" s="245" t="s">
        <v>321</v>
      </c>
      <c r="I7194" s="245" t="s">
        <v>102</v>
      </c>
      <c r="J7194" s="245" t="s">
        <v>59</v>
      </c>
      <c r="K7194" s="246" t="s">
        <v>160</v>
      </c>
      <c r="L7194" s="245" t="s">
        <v>58</v>
      </c>
    </row>
    <row r="7195" spans="1:12" x14ac:dyDescent="0.25">
      <c r="A7195" s="245" t="s">
        <v>66</v>
      </c>
      <c r="B7195" s="245" t="s">
        <v>65</v>
      </c>
      <c r="C7195" s="245" t="s">
        <v>64</v>
      </c>
      <c r="D7195" s="245" t="s">
        <v>63</v>
      </c>
      <c r="E7195" s="246" t="s">
        <v>44</v>
      </c>
      <c r="F7195" s="245" t="s">
        <v>44</v>
      </c>
      <c r="G7195" s="245" t="s">
        <v>320</v>
      </c>
      <c r="H7195" s="245" t="s">
        <v>319</v>
      </c>
      <c r="I7195" s="245" t="s">
        <v>102</v>
      </c>
      <c r="J7195" s="245" t="s">
        <v>59</v>
      </c>
      <c r="K7195" s="246" t="s">
        <v>179</v>
      </c>
      <c r="L7195" s="245" t="s">
        <v>58</v>
      </c>
    </row>
    <row r="7196" spans="1:12" x14ac:dyDescent="0.25">
      <c r="A7196" s="245" t="s">
        <v>66</v>
      </c>
      <c r="B7196" s="245" t="s">
        <v>65</v>
      </c>
      <c r="C7196" s="245" t="s">
        <v>64</v>
      </c>
      <c r="D7196" s="245" t="s">
        <v>63</v>
      </c>
      <c r="E7196" s="246" t="s">
        <v>44</v>
      </c>
      <c r="F7196" s="245" t="s">
        <v>44</v>
      </c>
      <c r="G7196" s="245" t="s">
        <v>318</v>
      </c>
      <c r="H7196" s="245" t="s">
        <v>317</v>
      </c>
      <c r="I7196" s="245" t="s">
        <v>102</v>
      </c>
      <c r="J7196" s="245" t="s">
        <v>59</v>
      </c>
      <c r="K7196" s="246" t="s">
        <v>157</v>
      </c>
      <c r="L7196" s="245" t="s">
        <v>58</v>
      </c>
    </row>
    <row r="7197" spans="1:12" x14ac:dyDescent="0.25">
      <c r="A7197" s="245" t="s">
        <v>66</v>
      </c>
      <c r="B7197" s="245" t="s">
        <v>65</v>
      </c>
      <c r="C7197" s="245" t="s">
        <v>64</v>
      </c>
      <c r="D7197" s="245" t="s">
        <v>63</v>
      </c>
      <c r="E7197" s="246" t="s">
        <v>44</v>
      </c>
      <c r="F7197" s="245" t="s">
        <v>44</v>
      </c>
      <c r="G7197" s="245" t="s">
        <v>316</v>
      </c>
      <c r="H7197" s="245" t="s">
        <v>315</v>
      </c>
      <c r="I7197" s="245" t="s">
        <v>102</v>
      </c>
      <c r="J7197" s="245" t="s">
        <v>59</v>
      </c>
      <c r="K7197" s="246" t="s">
        <v>179</v>
      </c>
      <c r="L7197" s="245" t="s">
        <v>58</v>
      </c>
    </row>
    <row r="7198" spans="1:12" x14ac:dyDescent="0.25">
      <c r="A7198" s="245" t="s">
        <v>66</v>
      </c>
      <c r="B7198" s="245" t="s">
        <v>65</v>
      </c>
      <c r="C7198" s="245" t="s">
        <v>64</v>
      </c>
      <c r="D7198" s="245" t="s">
        <v>63</v>
      </c>
      <c r="E7198" s="246" t="s">
        <v>44</v>
      </c>
      <c r="F7198" s="245" t="s">
        <v>44</v>
      </c>
      <c r="G7198" s="245" t="s">
        <v>314</v>
      </c>
      <c r="H7198" s="245" t="s">
        <v>313</v>
      </c>
      <c r="I7198" s="245" t="s">
        <v>102</v>
      </c>
      <c r="J7198" s="245" t="s">
        <v>59</v>
      </c>
      <c r="K7198" s="246" t="s">
        <v>895</v>
      </c>
      <c r="L7198" s="245" t="s">
        <v>58</v>
      </c>
    </row>
    <row r="7199" spans="1:12" x14ac:dyDescent="0.25">
      <c r="A7199" s="245" t="s">
        <v>66</v>
      </c>
      <c r="B7199" s="245" t="s">
        <v>65</v>
      </c>
      <c r="C7199" s="245" t="s">
        <v>64</v>
      </c>
      <c r="D7199" s="245" t="s">
        <v>63</v>
      </c>
      <c r="E7199" s="246" t="s">
        <v>44</v>
      </c>
      <c r="F7199" s="245" t="s">
        <v>44</v>
      </c>
      <c r="G7199" s="245" t="s">
        <v>312</v>
      </c>
      <c r="H7199" s="245" t="s">
        <v>311</v>
      </c>
      <c r="I7199" s="245" t="s">
        <v>102</v>
      </c>
      <c r="J7199" s="245" t="s">
        <v>59</v>
      </c>
      <c r="K7199" s="246" t="s">
        <v>6220</v>
      </c>
      <c r="L7199" s="245" t="s">
        <v>58</v>
      </c>
    </row>
    <row r="7200" spans="1:12" x14ac:dyDescent="0.25">
      <c r="A7200" s="245" t="s">
        <v>66</v>
      </c>
      <c r="B7200" s="245" t="s">
        <v>65</v>
      </c>
      <c r="C7200" s="245" t="s">
        <v>64</v>
      </c>
      <c r="D7200" s="245" t="s">
        <v>63</v>
      </c>
      <c r="E7200" s="246" t="s">
        <v>44</v>
      </c>
      <c r="F7200" s="245" t="s">
        <v>44</v>
      </c>
      <c r="G7200" s="245" t="s">
        <v>310</v>
      </c>
      <c r="H7200" s="245" t="s">
        <v>309</v>
      </c>
      <c r="I7200" s="245" t="s">
        <v>102</v>
      </c>
      <c r="J7200" s="245" t="s">
        <v>59</v>
      </c>
      <c r="K7200" s="246" t="s">
        <v>16106</v>
      </c>
      <c r="L7200" s="245" t="s">
        <v>58</v>
      </c>
    </row>
    <row r="7201" spans="1:12" x14ac:dyDescent="0.25">
      <c r="A7201" s="245" t="s">
        <v>66</v>
      </c>
      <c r="B7201" s="245" t="s">
        <v>65</v>
      </c>
      <c r="C7201" s="245" t="s">
        <v>64</v>
      </c>
      <c r="D7201" s="245" t="s">
        <v>63</v>
      </c>
      <c r="E7201" s="246" t="s">
        <v>44</v>
      </c>
      <c r="F7201" s="245" t="s">
        <v>44</v>
      </c>
      <c r="G7201" s="245" t="s">
        <v>307</v>
      </c>
      <c r="H7201" s="245" t="s">
        <v>306</v>
      </c>
      <c r="I7201" s="245" t="s">
        <v>102</v>
      </c>
      <c r="J7201" s="245" t="s">
        <v>59</v>
      </c>
      <c r="K7201" s="246" t="s">
        <v>888</v>
      </c>
      <c r="L7201" s="245" t="s">
        <v>58</v>
      </c>
    </row>
    <row r="7202" spans="1:12" x14ac:dyDescent="0.25">
      <c r="A7202" s="245" t="s">
        <v>66</v>
      </c>
      <c r="B7202" s="245" t="s">
        <v>65</v>
      </c>
      <c r="C7202" s="245" t="s">
        <v>64</v>
      </c>
      <c r="D7202" s="245" t="s">
        <v>63</v>
      </c>
      <c r="E7202" s="246" t="s">
        <v>44</v>
      </c>
      <c r="F7202" s="245" t="s">
        <v>44</v>
      </c>
      <c r="G7202" s="245" t="s">
        <v>305</v>
      </c>
      <c r="H7202" s="245" t="s">
        <v>304</v>
      </c>
      <c r="I7202" s="245" t="s">
        <v>102</v>
      </c>
      <c r="J7202" s="245" t="s">
        <v>59</v>
      </c>
      <c r="K7202" s="246" t="s">
        <v>179</v>
      </c>
      <c r="L7202" s="245" t="s">
        <v>58</v>
      </c>
    </row>
    <row r="7203" spans="1:12" x14ac:dyDescent="0.25">
      <c r="A7203" s="245" t="s">
        <v>66</v>
      </c>
      <c r="B7203" s="245" t="s">
        <v>65</v>
      </c>
      <c r="C7203" s="245" t="s">
        <v>64</v>
      </c>
      <c r="D7203" s="245" t="s">
        <v>63</v>
      </c>
      <c r="E7203" s="246" t="s">
        <v>44</v>
      </c>
      <c r="F7203" s="245" t="s">
        <v>44</v>
      </c>
      <c r="G7203" s="245" t="s">
        <v>303</v>
      </c>
      <c r="H7203" s="245" t="s">
        <v>302</v>
      </c>
      <c r="I7203" s="245" t="s">
        <v>102</v>
      </c>
      <c r="J7203" s="245" t="s">
        <v>59</v>
      </c>
      <c r="K7203" s="246" t="s">
        <v>160</v>
      </c>
      <c r="L7203" s="245" t="s">
        <v>58</v>
      </c>
    </row>
    <row r="7204" spans="1:12" x14ac:dyDescent="0.25">
      <c r="A7204" s="245" t="s">
        <v>66</v>
      </c>
      <c r="B7204" s="245" t="s">
        <v>65</v>
      </c>
      <c r="C7204" s="245" t="s">
        <v>64</v>
      </c>
      <c r="D7204" s="245" t="s">
        <v>63</v>
      </c>
      <c r="E7204" s="246" t="s">
        <v>44</v>
      </c>
      <c r="F7204" s="245" t="s">
        <v>44</v>
      </c>
      <c r="G7204" s="245" t="s">
        <v>301</v>
      </c>
      <c r="H7204" s="245" t="s">
        <v>300</v>
      </c>
      <c r="I7204" s="245" t="s">
        <v>102</v>
      </c>
      <c r="J7204" s="245" t="s">
        <v>59</v>
      </c>
      <c r="K7204" s="246" t="s">
        <v>179</v>
      </c>
      <c r="L7204" s="245" t="s">
        <v>58</v>
      </c>
    </row>
    <row r="7205" spans="1:12" x14ac:dyDescent="0.25">
      <c r="A7205" s="245" t="s">
        <v>66</v>
      </c>
      <c r="B7205" s="245" t="s">
        <v>65</v>
      </c>
      <c r="C7205" s="245" t="s">
        <v>64</v>
      </c>
      <c r="D7205" s="245" t="s">
        <v>63</v>
      </c>
      <c r="E7205" s="246" t="s">
        <v>44</v>
      </c>
      <c r="F7205" s="245" t="s">
        <v>44</v>
      </c>
      <c r="G7205" s="245" t="s">
        <v>299</v>
      </c>
      <c r="H7205" s="245" t="s">
        <v>298</v>
      </c>
      <c r="I7205" s="245" t="s">
        <v>102</v>
      </c>
      <c r="J7205" s="245" t="s">
        <v>59</v>
      </c>
      <c r="K7205" s="246" t="s">
        <v>205</v>
      </c>
      <c r="L7205" s="245" t="s">
        <v>58</v>
      </c>
    </row>
    <row r="7206" spans="1:12" x14ac:dyDescent="0.25">
      <c r="A7206" s="245" t="s">
        <v>66</v>
      </c>
      <c r="B7206" s="245" t="s">
        <v>65</v>
      </c>
      <c r="C7206" s="245" t="s">
        <v>64</v>
      </c>
      <c r="D7206" s="245" t="s">
        <v>63</v>
      </c>
      <c r="E7206" s="246" t="s">
        <v>44</v>
      </c>
      <c r="F7206" s="245" t="s">
        <v>44</v>
      </c>
      <c r="G7206" s="245" t="s">
        <v>296</v>
      </c>
      <c r="H7206" s="245" t="s">
        <v>295</v>
      </c>
      <c r="I7206" s="245" t="s">
        <v>102</v>
      </c>
      <c r="J7206" s="245" t="s">
        <v>59</v>
      </c>
      <c r="K7206" s="246" t="s">
        <v>131</v>
      </c>
      <c r="L7206" s="245" t="s">
        <v>58</v>
      </c>
    </row>
    <row r="7207" spans="1:12" x14ac:dyDescent="0.25">
      <c r="A7207" s="245" t="s">
        <v>66</v>
      </c>
      <c r="B7207" s="245" t="s">
        <v>65</v>
      </c>
      <c r="C7207" s="245" t="s">
        <v>64</v>
      </c>
      <c r="D7207" s="245" t="s">
        <v>63</v>
      </c>
      <c r="E7207" s="246" t="s">
        <v>44</v>
      </c>
      <c r="F7207" s="245" t="s">
        <v>44</v>
      </c>
      <c r="G7207" s="245" t="s">
        <v>294</v>
      </c>
      <c r="H7207" s="245" t="s">
        <v>293</v>
      </c>
      <c r="I7207" s="245" t="s">
        <v>102</v>
      </c>
      <c r="J7207" s="245" t="s">
        <v>59</v>
      </c>
      <c r="K7207" s="246" t="s">
        <v>898</v>
      </c>
      <c r="L7207" s="245" t="s">
        <v>58</v>
      </c>
    </row>
    <row r="7208" spans="1:12" x14ac:dyDescent="0.25">
      <c r="A7208" s="245" t="s">
        <v>66</v>
      </c>
      <c r="B7208" s="245" t="s">
        <v>65</v>
      </c>
      <c r="C7208" s="245" t="s">
        <v>64</v>
      </c>
      <c r="D7208" s="245" t="s">
        <v>63</v>
      </c>
      <c r="E7208" s="246" t="s">
        <v>44</v>
      </c>
      <c r="F7208" s="245" t="s">
        <v>44</v>
      </c>
      <c r="G7208" s="245" t="s">
        <v>292</v>
      </c>
      <c r="H7208" s="245" t="s">
        <v>291</v>
      </c>
      <c r="I7208" s="245" t="s">
        <v>102</v>
      </c>
      <c r="J7208" s="245" t="s">
        <v>59</v>
      </c>
      <c r="K7208" s="246" t="s">
        <v>676</v>
      </c>
      <c r="L7208" s="245" t="s">
        <v>58</v>
      </c>
    </row>
    <row r="7209" spans="1:12" x14ac:dyDescent="0.25">
      <c r="A7209" s="245" t="s">
        <v>66</v>
      </c>
      <c r="B7209" s="245" t="s">
        <v>65</v>
      </c>
      <c r="C7209" s="245" t="s">
        <v>64</v>
      </c>
      <c r="D7209" s="245" t="s">
        <v>63</v>
      </c>
      <c r="E7209" s="246" t="s">
        <v>44</v>
      </c>
      <c r="F7209" s="245" t="s">
        <v>44</v>
      </c>
      <c r="G7209" s="245" t="s">
        <v>290</v>
      </c>
      <c r="H7209" s="245" t="s">
        <v>289</v>
      </c>
      <c r="I7209" s="245" t="s">
        <v>102</v>
      </c>
      <c r="J7209" s="245" t="s">
        <v>59</v>
      </c>
      <c r="K7209" s="246" t="s">
        <v>8747</v>
      </c>
      <c r="L7209" s="245" t="s">
        <v>58</v>
      </c>
    </row>
    <row r="7210" spans="1:12" x14ac:dyDescent="0.25">
      <c r="A7210" s="245" t="s">
        <v>66</v>
      </c>
      <c r="B7210" s="245" t="s">
        <v>65</v>
      </c>
      <c r="C7210" s="245" t="s">
        <v>64</v>
      </c>
      <c r="D7210" s="245" t="s">
        <v>63</v>
      </c>
      <c r="E7210" s="246" t="s">
        <v>44</v>
      </c>
      <c r="F7210" s="245" t="s">
        <v>44</v>
      </c>
      <c r="G7210" s="245" t="s">
        <v>288</v>
      </c>
      <c r="H7210" s="245" t="s">
        <v>287</v>
      </c>
      <c r="I7210" s="245" t="s">
        <v>102</v>
      </c>
      <c r="J7210" s="245" t="s">
        <v>59</v>
      </c>
      <c r="K7210" s="246" t="s">
        <v>131</v>
      </c>
      <c r="L7210" s="245" t="s">
        <v>58</v>
      </c>
    </row>
    <row r="7211" spans="1:12" x14ac:dyDescent="0.25">
      <c r="A7211" s="245" t="s">
        <v>66</v>
      </c>
      <c r="B7211" s="245" t="s">
        <v>65</v>
      </c>
      <c r="C7211" s="245" t="s">
        <v>64</v>
      </c>
      <c r="D7211" s="245" t="s">
        <v>63</v>
      </c>
      <c r="E7211" s="246" t="s">
        <v>44</v>
      </c>
      <c r="F7211" s="245" t="s">
        <v>44</v>
      </c>
      <c r="G7211" s="245" t="s">
        <v>286</v>
      </c>
      <c r="H7211" s="245" t="s">
        <v>285</v>
      </c>
      <c r="I7211" s="245" t="s">
        <v>102</v>
      </c>
      <c r="J7211" s="245" t="s">
        <v>59</v>
      </c>
      <c r="K7211" s="246" t="s">
        <v>890</v>
      </c>
      <c r="L7211" s="245" t="s">
        <v>58</v>
      </c>
    </row>
    <row r="7212" spans="1:12" x14ac:dyDescent="0.25">
      <c r="A7212" s="245" t="s">
        <v>66</v>
      </c>
      <c r="B7212" s="245" t="s">
        <v>65</v>
      </c>
      <c r="C7212" s="245" t="s">
        <v>64</v>
      </c>
      <c r="D7212" s="245" t="s">
        <v>63</v>
      </c>
      <c r="E7212" s="246" t="s">
        <v>44</v>
      </c>
      <c r="F7212" s="245" t="s">
        <v>44</v>
      </c>
      <c r="G7212" s="245" t="s">
        <v>284</v>
      </c>
      <c r="H7212" s="245" t="s">
        <v>283</v>
      </c>
      <c r="I7212" s="245" t="s">
        <v>102</v>
      </c>
      <c r="J7212" s="245" t="s">
        <v>59</v>
      </c>
      <c r="K7212" s="246" t="s">
        <v>888</v>
      </c>
      <c r="L7212" s="245" t="s">
        <v>58</v>
      </c>
    </row>
    <row r="7213" spans="1:12" x14ac:dyDescent="0.25">
      <c r="A7213" s="245" t="s">
        <v>66</v>
      </c>
      <c r="B7213" s="245" t="s">
        <v>65</v>
      </c>
      <c r="C7213" s="245" t="s">
        <v>64</v>
      </c>
      <c r="D7213" s="245" t="s">
        <v>63</v>
      </c>
      <c r="E7213" s="246" t="s">
        <v>44</v>
      </c>
      <c r="F7213" s="245" t="s">
        <v>44</v>
      </c>
      <c r="G7213" s="245" t="s">
        <v>282</v>
      </c>
      <c r="H7213" s="245" t="s">
        <v>281</v>
      </c>
      <c r="I7213" s="245" t="s">
        <v>102</v>
      </c>
      <c r="J7213" s="245" t="s">
        <v>106</v>
      </c>
      <c r="K7213" s="246" t="s">
        <v>895</v>
      </c>
      <c r="L7213" s="245" t="s">
        <v>58</v>
      </c>
    </row>
    <row r="7214" spans="1:12" x14ac:dyDescent="0.25">
      <c r="A7214" s="245" t="s">
        <v>66</v>
      </c>
      <c r="B7214" s="245" t="s">
        <v>65</v>
      </c>
      <c r="C7214" s="245" t="s">
        <v>64</v>
      </c>
      <c r="D7214" s="245" t="s">
        <v>63</v>
      </c>
      <c r="E7214" s="246" t="s">
        <v>44</v>
      </c>
      <c r="F7214" s="245" t="s">
        <v>44</v>
      </c>
      <c r="G7214" s="245" t="s">
        <v>280</v>
      </c>
      <c r="H7214" s="245" t="s">
        <v>279</v>
      </c>
      <c r="I7214" s="245" t="s">
        <v>102</v>
      </c>
      <c r="J7214" s="245" t="s">
        <v>59</v>
      </c>
      <c r="K7214" s="246" t="s">
        <v>160</v>
      </c>
      <c r="L7214" s="245" t="s">
        <v>58</v>
      </c>
    </row>
    <row r="7215" spans="1:12" x14ac:dyDescent="0.25">
      <c r="A7215" s="245" t="s">
        <v>66</v>
      </c>
      <c r="B7215" s="245" t="s">
        <v>65</v>
      </c>
      <c r="C7215" s="245" t="s">
        <v>64</v>
      </c>
      <c r="D7215" s="245" t="s">
        <v>63</v>
      </c>
      <c r="E7215" s="246" t="s">
        <v>44</v>
      </c>
      <c r="F7215" s="245" t="s">
        <v>44</v>
      </c>
      <c r="G7215" s="245" t="s">
        <v>278</v>
      </c>
      <c r="H7215" s="245" t="s">
        <v>277</v>
      </c>
      <c r="I7215" s="245" t="s">
        <v>102</v>
      </c>
      <c r="J7215" s="245" t="s">
        <v>106</v>
      </c>
      <c r="K7215" s="246" t="s">
        <v>6399</v>
      </c>
      <c r="L7215" s="245" t="s">
        <v>58</v>
      </c>
    </row>
    <row r="7216" spans="1:12" x14ac:dyDescent="0.25">
      <c r="A7216" s="245" t="s">
        <v>66</v>
      </c>
      <c r="B7216" s="245" t="s">
        <v>65</v>
      </c>
      <c r="C7216" s="245" t="s">
        <v>64</v>
      </c>
      <c r="D7216" s="245" t="s">
        <v>63</v>
      </c>
      <c r="E7216" s="246" t="s">
        <v>44</v>
      </c>
      <c r="F7216" s="245" t="s">
        <v>44</v>
      </c>
      <c r="G7216" s="245" t="s">
        <v>276</v>
      </c>
      <c r="H7216" s="245" t="s">
        <v>275</v>
      </c>
      <c r="I7216" s="245" t="s">
        <v>102</v>
      </c>
      <c r="J7216" s="245" t="s">
        <v>59</v>
      </c>
      <c r="K7216" s="246" t="s">
        <v>7175</v>
      </c>
      <c r="L7216" s="245" t="s">
        <v>58</v>
      </c>
    </row>
    <row r="7217" spans="1:12" x14ac:dyDescent="0.25">
      <c r="A7217" s="245" t="s">
        <v>66</v>
      </c>
      <c r="B7217" s="245" t="s">
        <v>65</v>
      </c>
      <c r="C7217" s="245" t="s">
        <v>64</v>
      </c>
      <c r="D7217" s="245" t="s">
        <v>63</v>
      </c>
      <c r="E7217" s="246" t="s">
        <v>44</v>
      </c>
      <c r="F7217" s="245" t="s">
        <v>44</v>
      </c>
      <c r="G7217" s="245" t="s">
        <v>274</v>
      </c>
      <c r="H7217" s="245" t="s">
        <v>273</v>
      </c>
      <c r="I7217" s="245" t="s">
        <v>102</v>
      </c>
      <c r="J7217" s="245" t="s">
        <v>59</v>
      </c>
      <c r="K7217" s="246" t="s">
        <v>6911</v>
      </c>
      <c r="L7217" s="245" t="s">
        <v>58</v>
      </c>
    </row>
    <row r="7218" spans="1:12" x14ac:dyDescent="0.25">
      <c r="A7218" s="245" t="s">
        <v>66</v>
      </c>
      <c r="B7218" s="245" t="s">
        <v>65</v>
      </c>
      <c r="C7218" s="245" t="s">
        <v>64</v>
      </c>
      <c r="D7218" s="245" t="s">
        <v>63</v>
      </c>
      <c r="E7218" s="246" t="s">
        <v>44</v>
      </c>
      <c r="F7218" s="245" t="s">
        <v>44</v>
      </c>
      <c r="G7218" s="245" t="s">
        <v>271</v>
      </c>
      <c r="H7218" s="245" t="s">
        <v>270</v>
      </c>
      <c r="I7218" s="245" t="s">
        <v>102</v>
      </c>
      <c r="J7218" s="245" t="s">
        <v>106</v>
      </c>
      <c r="K7218" s="246" t="s">
        <v>6051</v>
      </c>
      <c r="L7218" s="245" t="s">
        <v>58</v>
      </c>
    </row>
    <row r="7219" spans="1:12" x14ac:dyDescent="0.25">
      <c r="A7219" s="245" t="s">
        <v>66</v>
      </c>
      <c r="B7219" s="245" t="s">
        <v>65</v>
      </c>
      <c r="C7219" s="245" t="s">
        <v>64</v>
      </c>
      <c r="D7219" s="245" t="s">
        <v>63</v>
      </c>
      <c r="E7219" s="246" t="s">
        <v>44</v>
      </c>
      <c r="F7219" s="245" t="s">
        <v>44</v>
      </c>
      <c r="G7219" s="245" t="s">
        <v>269</v>
      </c>
      <c r="H7219" s="245" t="s">
        <v>268</v>
      </c>
      <c r="I7219" s="245" t="s">
        <v>102</v>
      </c>
      <c r="J7219" s="245" t="s">
        <v>59</v>
      </c>
      <c r="K7219" s="246" t="s">
        <v>889</v>
      </c>
      <c r="L7219" s="245" t="s">
        <v>58</v>
      </c>
    </row>
    <row r="7220" spans="1:12" x14ac:dyDescent="0.25">
      <c r="A7220" s="245" t="s">
        <v>66</v>
      </c>
      <c r="B7220" s="245" t="s">
        <v>65</v>
      </c>
      <c r="C7220" s="245" t="s">
        <v>64</v>
      </c>
      <c r="D7220" s="245" t="s">
        <v>63</v>
      </c>
      <c r="E7220" s="246" t="s">
        <v>44</v>
      </c>
      <c r="F7220" s="245" t="s">
        <v>44</v>
      </c>
      <c r="G7220" s="245" t="s">
        <v>267</v>
      </c>
      <c r="H7220" s="245" t="s">
        <v>266</v>
      </c>
      <c r="I7220" s="245" t="s">
        <v>102</v>
      </c>
      <c r="J7220" s="245" t="s">
        <v>59</v>
      </c>
      <c r="K7220" s="246" t="s">
        <v>887</v>
      </c>
      <c r="L7220" s="245" t="s">
        <v>58</v>
      </c>
    </row>
    <row r="7221" spans="1:12" x14ac:dyDescent="0.25">
      <c r="A7221" s="245" t="s">
        <v>66</v>
      </c>
      <c r="B7221" s="245" t="s">
        <v>65</v>
      </c>
      <c r="C7221" s="245" t="s">
        <v>64</v>
      </c>
      <c r="D7221" s="245" t="s">
        <v>63</v>
      </c>
      <c r="E7221" s="246" t="s">
        <v>44</v>
      </c>
      <c r="F7221" s="245" t="s">
        <v>44</v>
      </c>
      <c r="G7221" s="245" t="s">
        <v>265</v>
      </c>
      <c r="H7221" s="245" t="s">
        <v>264</v>
      </c>
      <c r="I7221" s="245" t="s">
        <v>102</v>
      </c>
      <c r="J7221" s="245" t="s">
        <v>59</v>
      </c>
      <c r="K7221" s="246" t="s">
        <v>6051</v>
      </c>
      <c r="L7221" s="245" t="s">
        <v>58</v>
      </c>
    </row>
    <row r="7222" spans="1:12" x14ac:dyDescent="0.25">
      <c r="A7222" s="245" t="s">
        <v>66</v>
      </c>
      <c r="B7222" s="245" t="s">
        <v>65</v>
      </c>
      <c r="C7222" s="245" t="s">
        <v>64</v>
      </c>
      <c r="D7222" s="245" t="s">
        <v>63</v>
      </c>
      <c r="E7222" s="246" t="s">
        <v>44</v>
      </c>
      <c r="F7222" s="245" t="s">
        <v>44</v>
      </c>
      <c r="G7222" s="245" t="s">
        <v>263</v>
      </c>
      <c r="H7222" s="245" t="s">
        <v>262</v>
      </c>
      <c r="I7222" s="245" t="s">
        <v>102</v>
      </c>
      <c r="J7222" s="245" t="s">
        <v>59</v>
      </c>
      <c r="K7222" s="246" t="s">
        <v>6220</v>
      </c>
      <c r="L7222" s="245" t="s">
        <v>58</v>
      </c>
    </row>
    <row r="7223" spans="1:12" x14ac:dyDescent="0.25">
      <c r="A7223" s="245" t="s">
        <v>66</v>
      </c>
      <c r="B7223" s="245" t="s">
        <v>65</v>
      </c>
      <c r="C7223" s="245" t="s">
        <v>64</v>
      </c>
      <c r="D7223" s="245" t="s">
        <v>63</v>
      </c>
      <c r="E7223" s="246" t="s">
        <v>44</v>
      </c>
      <c r="F7223" s="245" t="s">
        <v>44</v>
      </c>
      <c r="G7223" s="245" t="s">
        <v>261</v>
      </c>
      <c r="H7223" s="245" t="s">
        <v>260</v>
      </c>
      <c r="I7223" s="245" t="s">
        <v>102</v>
      </c>
      <c r="J7223" s="245" t="s">
        <v>59</v>
      </c>
      <c r="K7223" s="246" t="s">
        <v>140</v>
      </c>
      <c r="L7223" s="245" t="s">
        <v>58</v>
      </c>
    </row>
    <row r="7224" spans="1:12" x14ac:dyDescent="0.25">
      <c r="A7224" s="245" t="s">
        <v>66</v>
      </c>
      <c r="B7224" s="245" t="s">
        <v>65</v>
      </c>
      <c r="C7224" s="245" t="s">
        <v>64</v>
      </c>
      <c r="D7224" s="245" t="s">
        <v>63</v>
      </c>
      <c r="E7224" s="246" t="s">
        <v>44</v>
      </c>
      <c r="F7224" s="245" t="s">
        <v>44</v>
      </c>
      <c r="G7224" s="245" t="s">
        <v>259</v>
      </c>
      <c r="H7224" s="245" t="s">
        <v>258</v>
      </c>
      <c r="I7224" s="245" t="s">
        <v>102</v>
      </c>
      <c r="J7224" s="245" t="s">
        <v>59</v>
      </c>
      <c r="K7224" s="246" t="s">
        <v>188</v>
      </c>
      <c r="L7224" s="245" t="s">
        <v>58</v>
      </c>
    </row>
    <row r="7225" spans="1:12" x14ac:dyDescent="0.25">
      <c r="A7225" s="245" t="s">
        <v>66</v>
      </c>
      <c r="B7225" s="245" t="s">
        <v>65</v>
      </c>
      <c r="C7225" s="245" t="s">
        <v>64</v>
      </c>
      <c r="D7225" s="245" t="s">
        <v>63</v>
      </c>
      <c r="E7225" s="246" t="s">
        <v>44</v>
      </c>
      <c r="F7225" s="245" t="s">
        <v>44</v>
      </c>
      <c r="G7225" s="245" t="s">
        <v>257</v>
      </c>
      <c r="H7225" s="245" t="s">
        <v>256</v>
      </c>
      <c r="I7225" s="245" t="s">
        <v>102</v>
      </c>
      <c r="J7225" s="245" t="s">
        <v>59</v>
      </c>
      <c r="K7225" s="246" t="s">
        <v>652</v>
      </c>
      <c r="L7225" s="245" t="s">
        <v>58</v>
      </c>
    </row>
    <row r="7226" spans="1:12" x14ac:dyDescent="0.25">
      <c r="A7226" s="245" t="s">
        <v>66</v>
      </c>
      <c r="B7226" s="245" t="s">
        <v>65</v>
      </c>
      <c r="C7226" s="245" t="s">
        <v>64</v>
      </c>
      <c r="D7226" s="245" t="s">
        <v>63</v>
      </c>
      <c r="E7226" s="246" t="s">
        <v>44</v>
      </c>
      <c r="F7226" s="245" t="s">
        <v>44</v>
      </c>
      <c r="G7226" s="245" t="s">
        <v>255</v>
      </c>
      <c r="H7226" s="245" t="s">
        <v>254</v>
      </c>
      <c r="I7226" s="245" t="s">
        <v>102</v>
      </c>
      <c r="J7226" s="245" t="s">
        <v>59</v>
      </c>
      <c r="K7226" s="246" t="s">
        <v>143</v>
      </c>
      <c r="L7226" s="245" t="s">
        <v>58</v>
      </c>
    </row>
    <row r="7227" spans="1:12" x14ac:dyDescent="0.25">
      <c r="A7227" s="245" t="s">
        <v>66</v>
      </c>
      <c r="B7227" s="245" t="s">
        <v>65</v>
      </c>
      <c r="C7227" s="245" t="s">
        <v>64</v>
      </c>
      <c r="D7227" s="245" t="s">
        <v>63</v>
      </c>
      <c r="E7227" s="246" t="s">
        <v>44</v>
      </c>
      <c r="F7227" s="245" t="s">
        <v>44</v>
      </c>
      <c r="G7227" s="245" t="s">
        <v>253</v>
      </c>
      <c r="H7227" s="245" t="s">
        <v>252</v>
      </c>
      <c r="I7227" s="245" t="s">
        <v>102</v>
      </c>
      <c r="J7227" s="245" t="s">
        <v>59</v>
      </c>
      <c r="K7227" s="246" t="s">
        <v>9620</v>
      </c>
      <c r="L7227" s="245" t="s">
        <v>58</v>
      </c>
    </row>
    <row r="7228" spans="1:12" x14ac:dyDescent="0.25">
      <c r="A7228" s="245" t="s">
        <v>66</v>
      </c>
      <c r="B7228" s="245" t="s">
        <v>65</v>
      </c>
      <c r="C7228" s="245" t="s">
        <v>64</v>
      </c>
      <c r="D7228" s="245" t="s">
        <v>63</v>
      </c>
      <c r="E7228" s="246" t="s">
        <v>44</v>
      </c>
      <c r="F7228" s="245" t="s">
        <v>44</v>
      </c>
      <c r="G7228" s="245" t="s">
        <v>250</v>
      </c>
      <c r="H7228" s="245" t="s">
        <v>249</v>
      </c>
      <c r="I7228" s="245" t="s">
        <v>102</v>
      </c>
      <c r="J7228" s="245" t="s">
        <v>59</v>
      </c>
      <c r="K7228" s="246" t="s">
        <v>131</v>
      </c>
      <c r="L7228" s="245" t="s">
        <v>58</v>
      </c>
    </row>
    <row r="7229" spans="1:12" x14ac:dyDescent="0.25">
      <c r="A7229" s="245" t="s">
        <v>66</v>
      </c>
      <c r="B7229" s="245" t="s">
        <v>65</v>
      </c>
      <c r="C7229" s="245" t="s">
        <v>64</v>
      </c>
      <c r="D7229" s="245" t="s">
        <v>63</v>
      </c>
      <c r="E7229" s="246" t="s">
        <v>44</v>
      </c>
      <c r="F7229" s="245" t="s">
        <v>44</v>
      </c>
      <c r="G7229" s="245" t="s">
        <v>248</v>
      </c>
      <c r="H7229" s="245" t="s">
        <v>247</v>
      </c>
      <c r="I7229" s="245" t="s">
        <v>102</v>
      </c>
      <c r="J7229" s="245" t="s">
        <v>59</v>
      </c>
      <c r="K7229" s="246" t="s">
        <v>202</v>
      </c>
      <c r="L7229" s="245" t="s">
        <v>58</v>
      </c>
    </row>
    <row r="7230" spans="1:12" x14ac:dyDescent="0.25">
      <c r="A7230" s="245" t="s">
        <v>66</v>
      </c>
      <c r="B7230" s="245" t="s">
        <v>65</v>
      </c>
      <c r="C7230" s="245" t="s">
        <v>64</v>
      </c>
      <c r="D7230" s="245" t="s">
        <v>63</v>
      </c>
      <c r="E7230" s="246" t="s">
        <v>44</v>
      </c>
      <c r="F7230" s="245" t="s">
        <v>44</v>
      </c>
      <c r="G7230" s="245" t="s">
        <v>246</v>
      </c>
      <c r="H7230" s="245" t="s">
        <v>245</v>
      </c>
      <c r="I7230" s="245" t="s">
        <v>102</v>
      </c>
      <c r="J7230" s="245" t="s">
        <v>59</v>
      </c>
      <c r="K7230" s="246" t="s">
        <v>173</v>
      </c>
      <c r="L7230" s="245" t="s">
        <v>58</v>
      </c>
    </row>
    <row r="7231" spans="1:12" x14ac:dyDescent="0.25">
      <c r="A7231" s="245" t="s">
        <v>66</v>
      </c>
      <c r="B7231" s="245" t="s">
        <v>65</v>
      </c>
      <c r="C7231" s="245" t="s">
        <v>64</v>
      </c>
      <c r="D7231" s="245" t="s">
        <v>63</v>
      </c>
      <c r="E7231" s="246" t="s">
        <v>44</v>
      </c>
      <c r="F7231" s="245" t="s">
        <v>44</v>
      </c>
      <c r="G7231" s="245" t="s">
        <v>244</v>
      </c>
      <c r="H7231" s="245" t="s">
        <v>243</v>
      </c>
      <c r="I7231" s="245" t="s">
        <v>102</v>
      </c>
      <c r="J7231" s="245" t="s">
        <v>59</v>
      </c>
      <c r="K7231" s="246" t="s">
        <v>105</v>
      </c>
      <c r="L7231" s="245" t="s">
        <v>58</v>
      </c>
    </row>
    <row r="7232" spans="1:12" x14ac:dyDescent="0.25">
      <c r="A7232" s="245" t="s">
        <v>66</v>
      </c>
      <c r="B7232" s="245" t="s">
        <v>65</v>
      </c>
      <c r="C7232" s="245" t="s">
        <v>64</v>
      </c>
      <c r="D7232" s="245" t="s">
        <v>63</v>
      </c>
      <c r="E7232" s="246" t="s">
        <v>44</v>
      </c>
      <c r="F7232" s="245" t="s">
        <v>44</v>
      </c>
      <c r="G7232" s="245" t="s">
        <v>242</v>
      </c>
      <c r="H7232" s="245" t="s">
        <v>241</v>
      </c>
      <c r="I7232" s="245" t="s">
        <v>102</v>
      </c>
      <c r="J7232" s="245" t="s">
        <v>59</v>
      </c>
      <c r="K7232" s="246" t="s">
        <v>105</v>
      </c>
      <c r="L7232" s="245" t="s">
        <v>58</v>
      </c>
    </row>
    <row r="7233" spans="1:12" x14ac:dyDescent="0.25">
      <c r="A7233" s="245" t="s">
        <v>66</v>
      </c>
      <c r="B7233" s="245" t="s">
        <v>65</v>
      </c>
      <c r="C7233" s="245" t="s">
        <v>64</v>
      </c>
      <c r="D7233" s="245" t="s">
        <v>63</v>
      </c>
      <c r="E7233" s="246" t="s">
        <v>44</v>
      </c>
      <c r="F7233" s="245" t="s">
        <v>44</v>
      </c>
      <c r="G7233" s="245" t="s">
        <v>240</v>
      </c>
      <c r="H7233" s="245" t="s">
        <v>239</v>
      </c>
      <c r="I7233" s="245" t="s">
        <v>102</v>
      </c>
      <c r="J7233" s="245" t="s">
        <v>59</v>
      </c>
      <c r="K7233" s="246" t="s">
        <v>8747</v>
      </c>
      <c r="L7233" s="245" t="s">
        <v>58</v>
      </c>
    </row>
    <row r="7234" spans="1:12" x14ac:dyDescent="0.25">
      <c r="A7234" s="245" t="s">
        <v>66</v>
      </c>
      <c r="B7234" s="245" t="s">
        <v>65</v>
      </c>
      <c r="C7234" s="245" t="s">
        <v>64</v>
      </c>
      <c r="D7234" s="245" t="s">
        <v>63</v>
      </c>
      <c r="E7234" s="246" t="s">
        <v>44</v>
      </c>
      <c r="F7234" s="245" t="s">
        <v>44</v>
      </c>
      <c r="G7234" s="245" t="s">
        <v>238</v>
      </c>
      <c r="H7234" s="245" t="s">
        <v>237</v>
      </c>
      <c r="I7234" s="245" t="s">
        <v>102</v>
      </c>
      <c r="J7234" s="245" t="s">
        <v>59</v>
      </c>
      <c r="K7234" s="246" t="s">
        <v>105</v>
      </c>
      <c r="L7234" s="245" t="s">
        <v>58</v>
      </c>
    </row>
    <row r="7235" spans="1:12" x14ac:dyDescent="0.25">
      <c r="A7235" s="245" t="s">
        <v>66</v>
      </c>
      <c r="B7235" s="245" t="s">
        <v>65</v>
      </c>
      <c r="C7235" s="245" t="s">
        <v>64</v>
      </c>
      <c r="D7235" s="245" t="s">
        <v>63</v>
      </c>
      <c r="E7235" s="246" t="s">
        <v>44</v>
      </c>
      <c r="F7235" s="245" t="s">
        <v>44</v>
      </c>
      <c r="G7235" s="245" t="s">
        <v>236</v>
      </c>
      <c r="H7235" s="245" t="s">
        <v>235</v>
      </c>
      <c r="I7235" s="245" t="s">
        <v>102</v>
      </c>
      <c r="J7235" s="245" t="s">
        <v>59</v>
      </c>
      <c r="K7235" s="246" t="s">
        <v>163</v>
      </c>
      <c r="L7235" s="245" t="s">
        <v>58</v>
      </c>
    </row>
    <row r="7236" spans="1:12" x14ac:dyDescent="0.25">
      <c r="A7236" s="245" t="s">
        <v>66</v>
      </c>
      <c r="B7236" s="245" t="s">
        <v>65</v>
      </c>
      <c r="C7236" s="245" t="s">
        <v>64</v>
      </c>
      <c r="D7236" s="245" t="s">
        <v>63</v>
      </c>
      <c r="E7236" s="246" t="s">
        <v>44</v>
      </c>
      <c r="F7236" s="245" t="s">
        <v>44</v>
      </c>
      <c r="G7236" s="245" t="s">
        <v>234</v>
      </c>
      <c r="H7236" s="245" t="s">
        <v>233</v>
      </c>
      <c r="I7236" s="245" t="s">
        <v>102</v>
      </c>
      <c r="J7236" s="245" t="s">
        <v>59</v>
      </c>
      <c r="K7236" s="246" t="s">
        <v>182</v>
      </c>
      <c r="L7236" s="245" t="s">
        <v>58</v>
      </c>
    </row>
    <row r="7237" spans="1:12" x14ac:dyDescent="0.25">
      <c r="A7237" s="245" t="s">
        <v>66</v>
      </c>
      <c r="B7237" s="245" t="s">
        <v>65</v>
      </c>
      <c r="C7237" s="245" t="s">
        <v>64</v>
      </c>
      <c r="D7237" s="245" t="s">
        <v>63</v>
      </c>
      <c r="E7237" s="246" t="s">
        <v>44</v>
      </c>
      <c r="F7237" s="245" t="s">
        <v>44</v>
      </c>
      <c r="G7237" s="245" t="s">
        <v>232</v>
      </c>
      <c r="H7237" s="245" t="s">
        <v>231</v>
      </c>
      <c r="I7237" s="245" t="s">
        <v>102</v>
      </c>
      <c r="J7237" s="245" t="s">
        <v>59</v>
      </c>
      <c r="K7237" s="246" t="s">
        <v>160</v>
      </c>
      <c r="L7237" s="245" t="s">
        <v>58</v>
      </c>
    </row>
    <row r="7238" spans="1:12" x14ac:dyDescent="0.25">
      <c r="A7238" s="245" t="s">
        <v>66</v>
      </c>
      <c r="B7238" s="245" t="s">
        <v>65</v>
      </c>
      <c r="C7238" s="245" t="s">
        <v>64</v>
      </c>
      <c r="D7238" s="245" t="s">
        <v>63</v>
      </c>
      <c r="E7238" s="246" t="s">
        <v>44</v>
      </c>
      <c r="F7238" s="245" t="s">
        <v>44</v>
      </c>
      <c r="G7238" s="245" t="s">
        <v>230</v>
      </c>
      <c r="H7238" s="245" t="s">
        <v>229</v>
      </c>
      <c r="I7238" s="245" t="s">
        <v>102</v>
      </c>
      <c r="J7238" s="245" t="s">
        <v>106</v>
      </c>
      <c r="K7238" s="246" t="s">
        <v>895</v>
      </c>
      <c r="L7238" s="245" t="s">
        <v>58</v>
      </c>
    </row>
    <row r="7239" spans="1:12" x14ac:dyDescent="0.25">
      <c r="A7239" s="245" t="s">
        <v>66</v>
      </c>
      <c r="B7239" s="245" t="s">
        <v>65</v>
      </c>
      <c r="C7239" s="245" t="s">
        <v>64</v>
      </c>
      <c r="D7239" s="245" t="s">
        <v>63</v>
      </c>
      <c r="E7239" s="246" t="s">
        <v>44</v>
      </c>
      <c r="F7239" s="245" t="s">
        <v>44</v>
      </c>
      <c r="G7239" s="245" t="s">
        <v>228</v>
      </c>
      <c r="H7239" s="245" t="s">
        <v>227</v>
      </c>
      <c r="I7239" s="245" t="s">
        <v>102</v>
      </c>
      <c r="J7239" s="245" t="s">
        <v>59</v>
      </c>
      <c r="K7239" s="246" t="s">
        <v>308</v>
      </c>
      <c r="L7239" s="245" t="s">
        <v>58</v>
      </c>
    </row>
    <row r="7240" spans="1:12" x14ac:dyDescent="0.25">
      <c r="A7240" s="245" t="s">
        <v>66</v>
      </c>
      <c r="B7240" s="245" t="s">
        <v>65</v>
      </c>
      <c r="C7240" s="245" t="s">
        <v>64</v>
      </c>
      <c r="D7240" s="245" t="s">
        <v>63</v>
      </c>
      <c r="E7240" s="246" t="s">
        <v>44</v>
      </c>
      <c r="F7240" s="245" t="s">
        <v>44</v>
      </c>
      <c r="G7240" s="245" t="s">
        <v>226</v>
      </c>
      <c r="H7240" s="245" t="s">
        <v>225</v>
      </c>
      <c r="I7240" s="245" t="s">
        <v>102</v>
      </c>
      <c r="J7240" s="245" t="s">
        <v>59</v>
      </c>
      <c r="K7240" s="246" t="s">
        <v>6852</v>
      </c>
      <c r="L7240" s="245" t="s">
        <v>58</v>
      </c>
    </row>
    <row r="7241" spans="1:12" x14ac:dyDescent="0.25">
      <c r="A7241" s="245" t="s">
        <v>66</v>
      </c>
      <c r="B7241" s="245" t="s">
        <v>65</v>
      </c>
      <c r="C7241" s="245" t="s">
        <v>64</v>
      </c>
      <c r="D7241" s="245" t="s">
        <v>63</v>
      </c>
      <c r="E7241" s="246" t="s">
        <v>44</v>
      </c>
      <c r="F7241" s="245" t="s">
        <v>44</v>
      </c>
      <c r="G7241" s="245" t="s">
        <v>223</v>
      </c>
      <c r="H7241" s="245" t="s">
        <v>222</v>
      </c>
      <c r="I7241" s="245" t="s">
        <v>102</v>
      </c>
      <c r="J7241" s="245" t="s">
        <v>59</v>
      </c>
      <c r="K7241" s="246" t="s">
        <v>895</v>
      </c>
      <c r="L7241" s="245" t="s">
        <v>58</v>
      </c>
    </row>
    <row r="7242" spans="1:12" x14ac:dyDescent="0.25">
      <c r="A7242" s="245" t="s">
        <v>66</v>
      </c>
      <c r="B7242" s="245" t="s">
        <v>65</v>
      </c>
      <c r="C7242" s="245" t="s">
        <v>64</v>
      </c>
      <c r="D7242" s="245" t="s">
        <v>63</v>
      </c>
      <c r="E7242" s="246" t="s">
        <v>44</v>
      </c>
      <c r="F7242" s="245" t="s">
        <v>44</v>
      </c>
      <c r="G7242" s="245" t="s">
        <v>221</v>
      </c>
      <c r="H7242" s="245" t="s">
        <v>220</v>
      </c>
      <c r="I7242" s="245" t="s">
        <v>102</v>
      </c>
      <c r="J7242" s="245" t="s">
        <v>59</v>
      </c>
      <c r="K7242" s="246" t="s">
        <v>182</v>
      </c>
      <c r="L7242" s="245" t="s">
        <v>58</v>
      </c>
    </row>
    <row r="7243" spans="1:12" x14ac:dyDescent="0.25">
      <c r="A7243" s="245" t="s">
        <v>66</v>
      </c>
      <c r="B7243" s="245" t="s">
        <v>65</v>
      </c>
      <c r="C7243" s="245" t="s">
        <v>64</v>
      </c>
      <c r="D7243" s="245" t="s">
        <v>63</v>
      </c>
      <c r="E7243" s="246" t="s">
        <v>44</v>
      </c>
      <c r="F7243" s="245" t="s">
        <v>44</v>
      </c>
      <c r="G7243" s="245" t="s">
        <v>219</v>
      </c>
      <c r="H7243" s="245" t="s">
        <v>218</v>
      </c>
      <c r="I7243" s="245" t="s">
        <v>102</v>
      </c>
      <c r="J7243" s="245" t="s">
        <v>59</v>
      </c>
      <c r="K7243" s="246" t="s">
        <v>205</v>
      </c>
      <c r="L7243" s="245" t="s">
        <v>58</v>
      </c>
    </row>
    <row r="7244" spans="1:12" x14ac:dyDescent="0.25">
      <c r="A7244" s="245" t="s">
        <v>66</v>
      </c>
      <c r="B7244" s="245" t="s">
        <v>65</v>
      </c>
      <c r="C7244" s="245" t="s">
        <v>64</v>
      </c>
      <c r="D7244" s="245" t="s">
        <v>63</v>
      </c>
      <c r="E7244" s="246" t="s">
        <v>44</v>
      </c>
      <c r="F7244" s="245" t="s">
        <v>44</v>
      </c>
      <c r="G7244" s="245" t="s">
        <v>217</v>
      </c>
      <c r="H7244" s="245" t="s">
        <v>216</v>
      </c>
      <c r="I7244" s="245" t="s">
        <v>102</v>
      </c>
      <c r="J7244" s="245" t="s">
        <v>59</v>
      </c>
      <c r="K7244" s="246" t="s">
        <v>890</v>
      </c>
      <c r="L7244" s="245" t="s">
        <v>58</v>
      </c>
    </row>
    <row r="7245" spans="1:12" x14ac:dyDescent="0.25">
      <c r="A7245" s="245" t="s">
        <v>66</v>
      </c>
      <c r="B7245" s="245" t="s">
        <v>65</v>
      </c>
      <c r="C7245" s="245" t="s">
        <v>64</v>
      </c>
      <c r="D7245" s="245" t="s">
        <v>63</v>
      </c>
      <c r="E7245" s="246" t="s">
        <v>44</v>
      </c>
      <c r="F7245" s="245" t="s">
        <v>44</v>
      </c>
      <c r="G7245" s="245" t="s">
        <v>215</v>
      </c>
      <c r="H7245" s="245" t="s">
        <v>214</v>
      </c>
      <c r="I7245" s="245" t="s">
        <v>102</v>
      </c>
      <c r="J7245" s="245" t="s">
        <v>59</v>
      </c>
      <c r="K7245" s="246" t="s">
        <v>205</v>
      </c>
      <c r="L7245" s="245" t="s">
        <v>58</v>
      </c>
    </row>
    <row r="7246" spans="1:12" x14ac:dyDescent="0.25">
      <c r="A7246" s="245" t="s">
        <v>66</v>
      </c>
      <c r="B7246" s="245" t="s">
        <v>65</v>
      </c>
      <c r="C7246" s="245" t="s">
        <v>64</v>
      </c>
      <c r="D7246" s="245" t="s">
        <v>63</v>
      </c>
      <c r="E7246" s="246" t="s">
        <v>44</v>
      </c>
      <c r="F7246" s="245" t="s">
        <v>44</v>
      </c>
      <c r="G7246" s="245" t="s">
        <v>213</v>
      </c>
      <c r="H7246" s="245" t="s">
        <v>212</v>
      </c>
      <c r="I7246" s="245" t="s">
        <v>102</v>
      </c>
      <c r="J7246" s="245" t="s">
        <v>59</v>
      </c>
      <c r="K7246" s="246" t="s">
        <v>205</v>
      </c>
      <c r="L7246" s="245" t="s">
        <v>58</v>
      </c>
    </row>
    <row r="7247" spans="1:12" x14ac:dyDescent="0.25">
      <c r="A7247" s="245" t="s">
        <v>66</v>
      </c>
      <c r="B7247" s="245" t="s">
        <v>65</v>
      </c>
      <c r="C7247" s="245" t="s">
        <v>64</v>
      </c>
      <c r="D7247" s="245" t="s">
        <v>63</v>
      </c>
      <c r="E7247" s="246" t="s">
        <v>44</v>
      </c>
      <c r="F7247" s="245" t="s">
        <v>44</v>
      </c>
      <c r="G7247" s="245" t="s">
        <v>211</v>
      </c>
      <c r="H7247" s="245" t="s">
        <v>210</v>
      </c>
      <c r="I7247" s="245" t="s">
        <v>102</v>
      </c>
      <c r="J7247" s="245" t="s">
        <v>59</v>
      </c>
      <c r="K7247" s="246" t="s">
        <v>176</v>
      </c>
      <c r="L7247" s="245" t="s">
        <v>58</v>
      </c>
    </row>
    <row r="7248" spans="1:12" x14ac:dyDescent="0.25">
      <c r="A7248" s="245" t="s">
        <v>66</v>
      </c>
      <c r="B7248" s="245" t="s">
        <v>65</v>
      </c>
      <c r="C7248" s="245" t="s">
        <v>64</v>
      </c>
      <c r="D7248" s="245" t="s">
        <v>63</v>
      </c>
      <c r="E7248" s="246" t="s">
        <v>44</v>
      </c>
      <c r="F7248" s="245" t="s">
        <v>44</v>
      </c>
      <c r="G7248" s="245" t="s">
        <v>209</v>
      </c>
      <c r="H7248" s="245" t="s">
        <v>208</v>
      </c>
      <c r="I7248" s="245" t="s">
        <v>102</v>
      </c>
      <c r="J7248" s="245" t="s">
        <v>59</v>
      </c>
      <c r="K7248" s="246" t="s">
        <v>176</v>
      </c>
      <c r="L7248" s="245" t="s">
        <v>58</v>
      </c>
    </row>
    <row r="7249" spans="1:12" x14ac:dyDescent="0.25">
      <c r="A7249" s="245" t="s">
        <v>66</v>
      </c>
      <c r="B7249" s="245" t="s">
        <v>65</v>
      </c>
      <c r="C7249" s="245" t="s">
        <v>64</v>
      </c>
      <c r="D7249" s="245" t="s">
        <v>63</v>
      </c>
      <c r="E7249" s="246" t="s">
        <v>44</v>
      </c>
      <c r="F7249" s="245" t="s">
        <v>44</v>
      </c>
      <c r="G7249" s="245" t="s">
        <v>207</v>
      </c>
      <c r="H7249" s="245" t="s">
        <v>206</v>
      </c>
      <c r="I7249" s="245" t="s">
        <v>102</v>
      </c>
      <c r="J7249" s="245" t="s">
        <v>59</v>
      </c>
      <c r="K7249" s="246" t="s">
        <v>143</v>
      </c>
      <c r="L7249" s="245" t="s">
        <v>58</v>
      </c>
    </row>
    <row r="7250" spans="1:12" x14ac:dyDescent="0.25">
      <c r="A7250" s="245" t="s">
        <v>66</v>
      </c>
      <c r="B7250" s="245" t="s">
        <v>65</v>
      </c>
      <c r="C7250" s="245" t="s">
        <v>64</v>
      </c>
      <c r="D7250" s="245" t="s">
        <v>63</v>
      </c>
      <c r="E7250" s="246" t="s">
        <v>44</v>
      </c>
      <c r="F7250" s="245" t="s">
        <v>44</v>
      </c>
      <c r="G7250" s="245" t="s">
        <v>204</v>
      </c>
      <c r="H7250" s="245" t="s">
        <v>203</v>
      </c>
      <c r="I7250" s="245" t="s">
        <v>102</v>
      </c>
      <c r="J7250" s="245" t="s">
        <v>59</v>
      </c>
      <c r="K7250" s="246" t="s">
        <v>160</v>
      </c>
      <c r="L7250" s="245" t="s">
        <v>58</v>
      </c>
    </row>
    <row r="7251" spans="1:12" x14ac:dyDescent="0.25">
      <c r="A7251" s="245" t="s">
        <v>66</v>
      </c>
      <c r="B7251" s="245" t="s">
        <v>65</v>
      </c>
      <c r="C7251" s="245" t="s">
        <v>64</v>
      </c>
      <c r="D7251" s="245" t="s">
        <v>63</v>
      </c>
      <c r="E7251" s="246" t="s">
        <v>44</v>
      </c>
      <c r="F7251" s="245" t="s">
        <v>44</v>
      </c>
      <c r="G7251" s="245" t="s">
        <v>201</v>
      </c>
      <c r="H7251" s="245" t="s">
        <v>200</v>
      </c>
      <c r="I7251" s="245" t="s">
        <v>102</v>
      </c>
      <c r="J7251" s="245" t="s">
        <v>59</v>
      </c>
      <c r="K7251" s="246" t="s">
        <v>676</v>
      </c>
      <c r="L7251" s="245" t="s">
        <v>58</v>
      </c>
    </row>
    <row r="7252" spans="1:12" x14ac:dyDescent="0.25">
      <c r="A7252" s="245" t="s">
        <v>66</v>
      </c>
      <c r="B7252" s="245" t="s">
        <v>65</v>
      </c>
      <c r="C7252" s="245" t="s">
        <v>64</v>
      </c>
      <c r="D7252" s="245" t="s">
        <v>63</v>
      </c>
      <c r="E7252" s="246" t="s">
        <v>44</v>
      </c>
      <c r="F7252" s="245" t="s">
        <v>44</v>
      </c>
      <c r="G7252" s="245" t="s">
        <v>199</v>
      </c>
      <c r="H7252" s="245" t="s">
        <v>198</v>
      </c>
      <c r="I7252" s="245" t="s">
        <v>102</v>
      </c>
      <c r="J7252" s="245" t="s">
        <v>106</v>
      </c>
      <c r="K7252" s="246" t="s">
        <v>887</v>
      </c>
      <c r="L7252" s="245" t="s">
        <v>58</v>
      </c>
    </row>
    <row r="7253" spans="1:12" x14ac:dyDescent="0.25">
      <c r="A7253" s="245" t="s">
        <v>66</v>
      </c>
      <c r="B7253" s="245" t="s">
        <v>65</v>
      </c>
      <c r="C7253" s="245" t="s">
        <v>64</v>
      </c>
      <c r="D7253" s="245" t="s">
        <v>63</v>
      </c>
      <c r="E7253" s="246" t="s">
        <v>44</v>
      </c>
      <c r="F7253" s="245" t="s">
        <v>44</v>
      </c>
      <c r="G7253" s="245" t="s">
        <v>196</v>
      </c>
      <c r="H7253" s="245" t="s">
        <v>195</v>
      </c>
      <c r="I7253" s="245" t="s">
        <v>102</v>
      </c>
      <c r="J7253" s="245" t="s">
        <v>106</v>
      </c>
      <c r="K7253" s="246" t="s">
        <v>676</v>
      </c>
      <c r="L7253" s="245" t="s">
        <v>58</v>
      </c>
    </row>
    <row r="7254" spans="1:12" x14ac:dyDescent="0.25">
      <c r="A7254" s="245" t="s">
        <v>66</v>
      </c>
      <c r="B7254" s="245" t="s">
        <v>65</v>
      </c>
      <c r="C7254" s="245" t="s">
        <v>64</v>
      </c>
      <c r="D7254" s="245" t="s">
        <v>63</v>
      </c>
      <c r="E7254" s="246" t="s">
        <v>44</v>
      </c>
      <c r="F7254" s="245" t="s">
        <v>44</v>
      </c>
      <c r="G7254" s="245" t="s">
        <v>194</v>
      </c>
      <c r="H7254" s="245" t="s">
        <v>193</v>
      </c>
      <c r="I7254" s="245" t="s">
        <v>102</v>
      </c>
      <c r="J7254" s="245" t="s">
        <v>59</v>
      </c>
      <c r="K7254" s="246" t="s">
        <v>6223</v>
      </c>
      <c r="L7254" s="245" t="s">
        <v>58</v>
      </c>
    </row>
    <row r="7255" spans="1:12" x14ac:dyDescent="0.25">
      <c r="A7255" s="245" t="s">
        <v>66</v>
      </c>
      <c r="B7255" s="245" t="s">
        <v>65</v>
      </c>
      <c r="C7255" s="245" t="s">
        <v>64</v>
      </c>
      <c r="D7255" s="245" t="s">
        <v>63</v>
      </c>
      <c r="E7255" s="246" t="s">
        <v>44</v>
      </c>
      <c r="F7255" s="245" t="s">
        <v>44</v>
      </c>
      <c r="G7255" s="245" t="s">
        <v>192</v>
      </c>
      <c r="H7255" s="245" t="s">
        <v>191</v>
      </c>
      <c r="I7255" s="245" t="s">
        <v>102</v>
      </c>
      <c r="J7255" s="245" t="s">
        <v>59</v>
      </c>
      <c r="K7255" s="246" t="s">
        <v>676</v>
      </c>
      <c r="L7255" s="245" t="s">
        <v>58</v>
      </c>
    </row>
    <row r="7256" spans="1:12" x14ac:dyDescent="0.25">
      <c r="A7256" s="245" t="s">
        <v>66</v>
      </c>
      <c r="B7256" s="245" t="s">
        <v>65</v>
      </c>
      <c r="C7256" s="245" t="s">
        <v>64</v>
      </c>
      <c r="D7256" s="245" t="s">
        <v>63</v>
      </c>
      <c r="E7256" s="246" t="s">
        <v>44</v>
      </c>
      <c r="F7256" s="245" t="s">
        <v>44</v>
      </c>
      <c r="G7256" s="245" t="s">
        <v>190</v>
      </c>
      <c r="H7256" s="245" t="s">
        <v>189</v>
      </c>
      <c r="I7256" s="245" t="s">
        <v>102</v>
      </c>
      <c r="J7256" s="245" t="s">
        <v>59</v>
      </c>
      <c r="K7256" s="246" t="s">
        <v>8747</v>
      </c>
      <c r="L7256" s="245" t="s">
        <v>58</v>
      </c>
    </row>
    <row r="7257" spans="1:12" x14ac:dyDescent="0.25">
      <c r="A7257" s="245" t="s">
        <v>66</v>
      </c>
      <c r="B7257" s="245" t="s">
        <v>65</v>
      </c>
      <c r="C7257" s="245" t="s">
        <v>64</v>
      </c>
      <c r="D7257" s="245" t="s">
        <v>63</v>
      </c>
      <c r="E7257" s="246" t="s">
        <v>44</v>
      </c>
      <c r="F7257" s="245" t="s">
        <v>44</v>
      </c>
      <c r="G7257" s="245" t="s">
        <v>187</v>
      </c>
      <c r="H7257" s="245" t="s">
        <v>186</v>
      </c>
      <c r="I7257" s="245" t="s">
        <v>102</v>
      </c>
      <c r="J7257" s="245" t="s">
        <v>59</v>
      </c>
      <c r="K7257" s="246" t="s">
        <v>123</v>
      </c>
      <c r="L7257" s="245" t="s">
        <v>58</v>
      </c>
    </row>
    <row r="7258" spans="1:12" x14ac:dyDescent="0.25">
      <c r="A7258" s="245" t="s">
        <v>66</v>
      </c>
      <c r="B7258" s="245" t="s">
        <v>65</v>
      </c>
      <c r="C7258" s="245" t="s">
        <v>64</v>
      </c>
      <c r="D7258" s="245" t="s">
        <v>63</v>
      </c>
      <c r="E7258" s="246" t="s">
        <v>44</v>
      </c>
      <c r="F7258" s="245" t="s">
        <v>44</v>
      </c>
      <c r="G7258" s="245" t="s">
        <v>184</v>
      </c>
      <c r="H7258" s="245" t="s">
        <v>183</v>
      </c>
      <c r="I7258" s="245" t="s">
        <v>102</v>
      </c>
      <c r="J7258" s="245" t="s">
        <v>59</v>
      </c>
      <c r="K7258" s="246" t="s">
        <v>895</v>
      </c>
      <c r="L7258" s="245" t="s">
        <v>58</v>
      </c>
    </row>
    <row r="7259" spans="1:12" x14ac:dyDescent="0.25">
      <c r="A7259" s="245" t="s">
        <v>66</v>
      </c>
      <c r="B7259" s="245" t="s">
        <v>65</v>
      </c>
      <c r="C7259" s="245" t="s">
        <v>64</v>
      </c>
      <c r="D7259" s="245" t="s">
        <v>63</v>
      </c>
      <c r="E7259" s="246" t="s">
        <v>44</v>
      </c>
      <c r="F7259" s="245" t="s">
        <v>44</v>
      </c>
      <c r="G7259" s="245" t="s">
        <v>181</v>
      </c>
      <c r="H7259" s="245" t="s">
        <v>180</v>
      </c>
      <c r="I7259" s="245" t="s">
        <v>102</v>
      </c>
      <c r="J7259" s="245" t="s">
        <v>106</v>
      </c>
      <c r="K7259" s="246" t="s">
        <v>676</v>
      </c>
      <c r="L7259" s="245" t="s">
        <v>58</v>
      </c>
    </row>
    <row r="7260" spans="1:12" x14ac:dyDescent="0.25">
      <c r="A7260" s="245" t="s">
        <v>66</v>
      </c>
      <c r="B7260" s="245" t="s">
        <v>65</v>
      </c>
      <c r="C7260" s="245" t="s">
        <v>64</v>
      </c>
      <c r="D7260" s="245" t="s">
        <v>63</v>
      </c>
      <c r="E7260" s="246" t="s">
        <v>44</v>
      </c>
      <c r="F7260" s="245" t="s">
        <v>44</v>
      </c>
      <c r="G7260" s="245" t="s">
        <v>178</v>
      </c>
      <c r="H7260" s="245" t="s">
        <v>177</v>
      </c>
      <c r="I7260" s="245" t="s">
        <v>102</v>
      </c>
      <c r="J7260" s="245" t="s">
        <v>106</v>
      </c>
      <c r="K7260" s="246" t="s">
        <v>895</v>
      </c>
      <c r="L7260" s="245" t="s">
        <v>58</v>
      </c>
    </row>
    <row r="7261" spans="1:12" x14ac:dyDescent="0.25">
      <c r="A7261" s="245" t="s">
        <v>66</v>
      </c>
      <c r="B7261" s="245" t="s">
        <v>65</v>
      </c>
      <c r="C7261" s="245" t="s">
        <v>64</v>
      </c>
      <c r="D7261" s="245" t="s">
        <v>63</v>
      </c>
      <c r="E7261" s="246" t="s">
        <v>44</v>
      </c>
      <c r="F7261" s="245" t="s">
        <v>44</v>
      </c>
      <c r="G7261" s="245" t="s">
        <v>175</v>
      </c>
      <c r="H7261" s="245" t="s">
        <v>174</v>
      </c>
      <c r="I7261" s="245" t="s">
        <v>102</v>
      </c>
      <c r="J7261" s="245" t="s">
        <v>59</v>
      </c>
      <c r="K7261" s="246" t="s">
        <v>188</v>
      </c>
      <c r="L7261" s="245" t="s">
        <v>58</v>
      </c>
    </row>
    <row r="7262" spans="1:12" x14ac:dyDescent="0.25">
      <c r="A7262" s="245" t="s">
        <v>66</v>
      </c>
      <c r="B7262" s="245" t="s">
        <v>65</v>
      </c>
      <c r="C7262" s="245" t="s">
        <v>64</v>
      </c>
      <c r="D7262" s="245" t="s">
        <v>63</v>
      </c>
      <c r="E7262" s="246" t="s">
        <v>44</v>
      </c>
      <c r="F7262" s="245" t="s">
        <v>44</v>
      </c>
      <c r="G7262" s="245" t="s">
        <v>172</v>
      </c>
      <c r="H7262" s="245" t="s">
        <v>171</v>
      </c>
      <c r="I7262" s="245" t="s">
        <v>102</v>
      </c>
      <c r="J7262" s="245" t="s">
        <v>59</v>
      </c>
      <c r="K7262" s="246" t="s">
        <v>895</v>
      </c>
      <c r="L7262" s="245" t="s">
        <v>58</v>
      </c>
    </row>
    <row r="7263" spans="1:12" x14ac:dyDescent="0.25">
      <c r="A7263" s="245" t="s">
        <v>66</v>
      </c>
      <c r="B7263" s="245" t="s">
        <v>65</v>
      </c>
      <c r="C7263" s="245" t="s">
        <v>64</v>
      </c>
      <c r="D7263" s="245" t="s">
        <v>63</v>
      </c>
      <c r="E7263" s="246" t="s">
        <v>44</v>
      </c>
      <c r="F7263" s="245" t="s">
        <v>44</v>
      </c>
      <c r="G7263" s="245" t="s">
        <v>169</v>
      </c>
      <c r="H7263" s="245" t="s">
        <v>168</v>
      </c>
      <c r="I7263" s="245" t="s">
        <v>102</v>
      </c>
      <c r="J7263" s="245" t="s">
        <v>59</v>
      </c>
      <c r="K7263" s="246" t="s">
        <v>898</v>
      </c>
      <c r="L7263" s="245" t="s">
        <v>58</v>
      </c>
    </row>
    <row r="7264" spans="1:12" x14ac:dyDescent="0.25">
      <c r="A7264" s="245" t="s">
        <v>66</v>
      </c>
      <c r="B7264" s="245" t="s">
        <v>65</v>
      </c>
      <c r="C7264" s="245" t="s">
        <v>64</v>
      </c>
      <c r="D7264" s="245" t="s">
        <v>63</v>
      </c>
      <c r="E7264" s="246" t="s">
        <v>44</v>
      </c>
      <c r="F7264" s="245" t="s">
        <v>44</v>
      </c>
      <c r="G7264" s="245" t="s">
        <v>167</v>
      </c>
      <c r="H7264" s="245" t="s">
        <v>166</v>
      </c>
      <c r="I7264" s="245" t="s">
        <v>102</v>
      </c>
      <c r="J7264" s="245" t="s">
        <v>59</v>
      </c>
      <c r="K7264" s="246" t="s">
        <v>898</v>
      </c>
      <c r="L7264" s="245" t="s">
        <v>58</v>
      </c>
    </row>
    <row r="7265" spans="1:12" x14ac:dyDescent="0.25">
      <c r="A7265" s="245" t="s">
        <v>66</v>
      </c>
      <c r="B7265" s="245" t="s">
        <v>65</v>
      </c>
      <c r="C7265" s="245" t="s">
        <v>64</v>
      </c>
      <c r="D7265" s="245" t="s">
        <v>63</v>
      </c>
      <c r="E7265" s="246" t="s">
        <v>44</v>
      </c>
      <c r="F7265" s="245" t="s">
        <v>44</v>
      </c>
      <c r="G7265" s="245" t="s">
        <v>165</v>
      </c>
      <c r="H7265" s="245" t="s">
        <v>164</v>
      </c>
      <c r="I7265" s="245" t="s">
        <v>102</v>
      </c>
      <c r="J7265" s="245" t="s">
        <v>59</v>
      </c>
      <c r="K7265" s="246" t="s">
        <v>889</v>
      </c>
      <c r="L7265" s="245" t="s">
        <v>58</v>
      </c>
    </row>
    <row r="7266" spans="1:12" x14ac:dyDescent="0.25">
      <c r="A7266" s="245" t="s">
        <v>66</v>
      </c>
      <c r="B7266" s="245" t="s">
        <v>65</v>
      </c>
      <c r="C7266" s="245" t="s">
        <v>64</v>
      </c>
      <c r="D7266" s="245" t="s">
        <v>63</v>
      </c>
      <c r="E7266" s="246" t="s">
        <v>44</v>
      </c>
      <c r="F7266" s="245" t="s">
        <v>44</v>
      </c>
      <c r="G7266" s="245" t="s">
        <v>162</v>
      </c>
      <c r="H7266" s="245" t="s">
        <v>161</v>
      </c>
      <c r="I7266" s="245" t="s">
        <v>102</v>
      </c>
      <c r="J7266" s="245" t="s">
        <v>59</v>
      </c>
      <c r="K7266" s="246" t="s">
        <v>197</v>
      </c>
      <c r="L7266" s="245" t="s">
        <v>58</v>
      </c>
    </row>
    <row r="7267" spans="1:12" x14ac:dyDescent="0.25">
      <c r="A7267" s="245" t="s">
        <v>66</v>
      </c>
      <c r="B7267" s="245" t="s">
        <v>65</v>
      </c>
      <c r="C7267" s="245" t="s">
        <v>64</v>
      </c>
      <c r="D7267" s="245" t="s">
        <v>63</v>
      </c>
      <c r="E7267" s="246" t="s">
        <v>44</v>
      </c>
      <c r="F7267" s="245" t="s">
        <v>44</v>
      </c>
      <c r="G7267" s="245" t="s">
        <v>159</v>
      </c>
      <c r="H7267" s="245" t="s">
        <v>158</v>
      </c>
      <c r="I7267" s="245" t="s">
        <v>102</v>
      </c>
      <c r="J7267" s="245" t="s">
        <v>59</v>
      </c>
      <c r="K7267" s="246" t="s">
        <v>676</v>
      </c>
      <c r="L7267" s="245" t="s">
        <v>58</v>
      </c>
    </row>
    <row r="7268" spans="1:12" x14ac:dyDescent="0.25">
      <c r="A7268" s="245" t="s">
        <v>66</v>
      </c>
      <c r="B7268" s="245" t="s">
        <v>65</v>
      </c>
      <c r="C7268" s="245" t="s">
        <v>64</v>
      </c>
      <c r="D7268" s="245" t="s">
        <v>63</v>
      </c>
      <c r="E7268" s="246" t="s">
        <v>44</v>
      </c>
      <c r="F7268" s="245" t="s">
        <v>44</v>
      </c>
      <c r="G7268" s="245" t="s">
        <v>156</v>
      </c>
      <c r="H7268" s="245" t="s">
        <v>155</v>
      </c>
      <c r="I7268" s="245" t="s">
        <v>102</v>
      </c>
      <c r="J7268" s="245" t="s">
        <v>59</v>
      </c>
      <c r="K7268" s="246" t="s">
        <v>105</v>
      </c>
      <c r="L7268" s="245" t="s">
        <v>58</v>
      </c>
    </row>
    <row r="7269" spans="1:12" x14ac:dyDescent="0.25">
      <c r="A7269" s="245" t="s">
        <v>66</v>
      </c>
      <c r="B7269" s="245" t="s">
        <v>65</v>
      </c>
      <c r="C7269" s="245" t="s">
        <v>64</v>
      </c>
      <c r="D7269" s="245" t="s">
        <v>63</v>
      </c>
      <c r="E7269" s="246" t="s">
        <v>44</v>
      </c>
      <c r="F7269" s="245" t="s">
        <v>44</v>
      </c>
      <c r="G7269" s="245" t="s">
        <v>154</v>
      </c>
      <c r="H7269" s="245" t="s">
        <v>153</v>
      </c>
      <c r="I7269" s="245" t="s">
        <v>102</v>
      </c>
      <c r="J7269" s="245" t="s">
        <v>59</v>
      </c>
      <c r="K7269" s="246" t="s">
        <v>163</v>
      </c>
      <c r="L7269" s="245" t="s">
        <v>58</v>
      </c>
    </row>
    <row r="7270" spans="1:12" x14ac:dyDescent="0.25">
      <c r="A7270" s="245" t="s">
        <v>66</v>
      </c>
      <c r="B7270" s="245" t="s">
        <v>65</v>
      </c>
      <c r="C7270" s="245" t="s">
        <v>64</v>
      </c>
      <c r="D7270" s="245" t="s">
        <v>63</v>
      </c>
      <c r="E7270" s="246" t="s">
        <v>44</v>
      </c>
      <c r="F7270" s="245" t="s">
        <v>44</v>
      </c>
      <c r="G7270" s="245" t="s">
        <v>152</v>
      </c>
      <c r="H7270" s="245" t="s">
        <v>151</v>
      </c>
      <c r="I7270" s="245" t="s">
        <v>102</v>
      </c>
      <c r="J7270" s="245" t="s">
        <v>59</v>
      </c>
      <c r="K7270" s="246" t="s">
        <v>131</v>
      </c>
      <c r="L7270" s="245" t="s">
        <v>58</v>
      </c>
    </row>
    <row r="7271" spans="1:12" x14ac:dyDescent="0.25">
      <c r="A7271" s="245" t="s">
        <v>66</v>
      </c>
      <c r="B7271" s="245" t="s">
        <v>65</v>
      </c>
      <c r="C7271" s="245" t="s">
        <v>64</v>
      </c>
      <c r="D7271" s="245" t="s">
        <v>63</v>
      </c>
      <c r="E7271" s="246" t="s">
        <v>44</v>
      </c>
      <c r="F7271" s="245" t="s">
        <v>44</v>
      </c>
      <c r="G7271" s="245" t="s">
        <v>150</v>
      </c>
      <c r="H7271" s="245" t="s">
        <v>149</v>
      </c>
      <c r="I7271" s="245" t="s">
        <v>102</v>
      </c>
      <c r="J7271" s="245" t="s">
        <v>59</v>
      </c>
      <c r="K7271" s="246" t="s">
        <v>205</v>
      </c>
      <c r="L7271" s="245" t="s">
        <v>58</v>
      </c>
    </row>
    <row r="7272" spans="1:12" x14ac:dyDescent="0.25">
      <c r="A7272" s="245" t="s">
        <v>66</v>
      </c>
      <c r="B7272" s="245" t="s">
        <v>65</v>
      </c>
      <c r="C7272" s="245" t="s">
        <v>64</v>
      </c>
      <c r="D7272" s="245" t="s">
        <v>63</v>
      </c>
      <c r="E7272" s="246" t="s">
        <v>44</v>
      </c>
      <c r="F7272" s="245" t="s">
        <v>44</v>
      </c>
      <c r="G7272" s="245" t="s">
        <v>148</v>
      </c>
      <c r="H7272" s="245" t="s">
        <v>147</v>
      </c>
      <c r="I7272" s="245" t="s">
        <v>102</v>
      </c>
      <c r="J7272" s="245" t="s">
        <v>106</v>
      </c>
      <c r="K7272" s="246" t="s">
        <v>297</v>
      </c>
      <c r="L7272" s="245" t="s">
        <v>58</v>
      </c>
    </row>
    <row r="7273" spans="1:12" x14ac:dyDescent="0.25">
      <c r="A7273" s="245" t="s">
        <v>66</v>
      </c>
      <c r="B7273" s="245" t="s">
        <v>65</v>
      </c>
      <c r="C7273" s="245" t="s">
        <v>64</v>
      </c>
      <c r="D7273" s="245" t="s">
        <v>63</v>
      </c>
      <c r="E7273" s="246" t="s">
        <v>44</v>
      </c>
      <c r="F7273" s="245" t="s">
        <v>44</v>
      </c>
      <c r="G7273" s="245" t="s">
        <v>145</v>
      </c>
      <c r="H7273" s="245" t="s">
        <v>144</v>
      </c>
      <c r="I7273" s="245" t="s">
        <v>102</v>
      </c>
      <c r="J7273" s="245" t="s">
        <v>59</v>
      </c>
      <c r="K7273" s="246" t="s">
        <v>8759</v>
      </c>
      <c r="L7273" s="245" t="s">
        <v>58</v>
      </c>
    </row>
    <row r="7274" spans="1:12" x14ac:dyDescent="0.25">
      <c r="A7274" s="245" t="s">
        <v>66</v>
      </c>
      <c r="B7274" s="245" t="s">
        <v>65</v>
      </c>
      <c r="C7274" s="245" t="s">
        <v>64</v>
      </c>
      <c r="D7274" s="245" t="s">
        <v>63</v>
      </c>
      <c r="E7274" s="246" t="s">
        <v>44</v>
      </c>
      <c r="F7274" s="245" t="s">
        <v>44</v>
      </c>
      <c r="G7274" s="245" t="s">
        <v>142</v>
      </c>
      <c r="H7274" s="245" t="s">
        <v>141</v>
      </c>
      <c r="I7274" s="245" t="s">
        <v>102</v>
      </c>
      <c r="J7274" s="245" t="s">
        <v>59</v>
      </c>
      <c r="K7274" s="246" t="s">
        <v>870</v>
      </c>
      <c r="L7274" s="245" t="s">
        <v>58</v>
      </c>
    </row>
    <row r="7275" spans="1:12" x14ac:dyDescent="0.25">
      <c r="A7275" s="245" t="s">
        <v>66</v>
      </c>
      <c r="B7275" s="245" t="s">
        <v>65</v>
      </c>
      <c r="C7275" s="245" t="s">
        <v>64</v>
      </c>
      <c r="D7275" s="245" t="s">
        <v>63</v>
      </c>
      <c r="E7275" s="246" t="s">
        <v>44</v>
      </c>
      <c r="F7275" s="245" t="s">
        <v>44</v>
      </c>
      <c r="G7275" s="245" t="s">
        <v>139</v>
      </c>
      <c r="H7275" s="245" t="s">
        <v>138</v>
      </c>
      <c r="I7275" s="245" t="s">
        <v>102</v>
      </c>
      <c r="J7275" s="245" t="s">
        <v>59</v>
      </c>
      <c r="K7275" s="246" t="s">
        <v>871</v>
      </c>
      <c r="L7275" s="245" t="s">
        <v>58</v>
      </c>
    </row>
    <row r="7276" spans="1:12" x14ac:dyDescent="0.25">
      <c r="A7276" s="245" t="s">
        <v>66</v>
      </c>
      <c r="B7276" s="245" t="s">
        <v>65</v>
      </c>
      <c r="C7276" s="245" t="s">
        <v>64</v>
      </c>
      <c r="D7276" s="245" t="s">
        <v>63</v>
      </c>
      <c r="E7276" s="246" t="s">
        <v>44</v>
      </c>
      <c r="F7276" s="245" t="s">
        <v>44</v>
      </c>
      <c r="G7276" s="245" t="s">
        <v>136</v>
      </c>
      <c r="H7276" s="245" t="s">
        <v>135</v>
      </c>
      <c r="I7276" s="245" t="s">
        <v>102</v>
      </c>
      <c r="J7276" s="245" t="s">
        <v>59</v>
      </c>
      <c r="K7276" s="246" t="s">
        <v>6896</v>
      </c>
      <c r="L7276" s="245" t="s">
        <v>58</v>
      </c>
    </row>
    <row r="7277" spans="1:12" x14ac:dyDescent="0.25">
      <c r="A7277" s="245" t="s">
        <v>66</v>
      </c>
      <c r="B7277" s="245" t="s">
        <v>65</v>
      </c>
      <c r="C7277" s="245" t="s">
        <v>64</v>
      </c>
      <c r="D7277" s="245" t="s">
        <v>63</v>
      </c>
      <c r="E7277" s="246" t="s">
        <v>44</v>
      </c>
      <c r="F7277" s="245" t="s">
        <v>44</v>
      </c>
      <c r="G7277" s="245" t="s">
        <v>133</v>
      </c>
      <c r="H7277" s="245" t="s">
        <v>132</v>
      </c>
      <c r="I7277" s="245" t="s">
        <v>102</v>
      </c>
      <c r="J7277" s="245" t="s">
        <v>59</v>
      </c>
      <c r="K7277" s="246" t="s">
        <v>123</v>
      </c>
      <c r="L7277" s="245" t="s">
        <v>58</v>
      </c>
    </row>
    <row r="7278" spans="1:12" x14ac:dyDescent="0.25">
      <c r="A7278" s="245" t="s">
        <v>66</v>
      </c>
      <c r="B7278" s="245" t="s">
        <v>65</v>
      </c>
      <c r="C7278" s="245" t="s">
        <v>64</v>
      </c>
      <c r="D7278" s="245" t="s">
        <v>63</v>
      </c>
      <c r="E7278" s="246" t="s">
        <v>44</v>
      </c>
      <c r="F7278" s="245" t="s">
        <v>44</v>
      </c>
      <c r="G7278" s="245" t="s">
        <v>130</v>
      </c>
      <c r="H7278" s="245" t="s">
        <v>129</v>
      </c>
      <c r="I7278" s="245" t="s">
        <v>102</v>
      </c>
      <c r="J7278" s="245" t="s">
        <v>59</v>
      </c>
      <c r="K7278" s="246" t="s">
        <v>131</v>
      </c>
      <c r="L7278" s="245" t="s">
        <v>58</v>
      </c>
    </row>
    <row r="7279" spans="1:12" x14ac:dyDescent="0.25">
      <c r="A7279" s="245" t="s">
        <v>66</v>
      </c>
      <c r="B7279" s="245" t="s">
        <v>65</v>
      </c>
      <c r="C7279" s="245" t="s">
        <v>64</v>
      </c>
      <c r="D7279" s="245" t="s">
        <v>63</v>
      </c>
      <c r="E7279" s="246" t="s">
        <v>44</v>
      </c>
      <c r="F7279" s="245" t="s">
        <v>44</v>
      </c>
      <c r="G7279" s="245" t="s">
        <v>128</v>
      </c>
      <c r="H7279" s="245" t="s">
        <v>127</v>
      </c>
      <c r="I7279" s="245" t="s">
        <v>102</v>
      </c>
      <c r="J7279" s="245" t="s">
        <v>59</v>
      </c>
      <c r="K7279" s="246" t="s">
        <v>126</v>
      </c>
      <c r="L7279" s="245" t="s">
        <v>58</v>
      </c>
    </row>
    <row r="7280" spans="1:12" x14ac:dyDescent="0.25">
      <c r="A7280" s="245" t="s">
        <v>66</v>
      </c>
      <c r="B7280" s="245" t="s">
        <v>65</v>
      </c>
      <c r="C7280" s="245" t="s">
        <v>64</v>
      </c>
      <c r="D7280" s="245" t="s">
        <v>63</v>
      </c>
      <c r="E7280" s="246" t="s">
        <v>44</v>
      </c>
      <c r="F7280" s="245" t="s">
        <v>44</v>
      </c>
      <c r="G7280" s="245" t="s">
        <v>125</v>
      </c>
      <c r="H7280" s="245" t="s">
        <v>124</v>
      </c>
      <c r="I7280" s="245" t="s">
        <v>102</v>
      </c>
      <c r="J7280" s="245" t="s">
        <v>59</v>
      </c>
      <c r="K7280" s="246" t="s">
        <v>202</v>
      </c>
      <c r="L7280" s="245" t="s">
        <v>58</v>
      </c>
    </row>
    <row r="7281" spans="1:12" x14ac:dyDescent="0.25">
      <c r="A7281" s="245" t="s">
        <v>66</v>
      </c>
      <c r="B7281" s="245" t="s">
        <v>65</v>
      </c>
      <c r="C7281" s="245" t="s">
        <v>64</v>
      </c>
      <c r="D7281" s="245" t="s">
        <v>63</v>
      </c>
      <c r="E7281" s="246" t="s">
        <v>44</v>
      </c>
      <c r="F7281" s="245" t="s">
        <v>44</v>
      </c>
      <c r="G7281" s="245" t="s">
        <v>122</v>
      </c>
      <c r="H7281" s="245" t="s">
        <v>121</v>
      </c>
      <c r="I7281" s="245" t="s">
        <v>102</v>
      </c>
      <c r="J7281" s="245" t="s">
        <v>106</v>
      </c>
      <c r="K7281" s="246" t="s">
        <v>6406</v>
      </c>
      <c r="L7281" s="245" t="s">
        <v>58</v>
      </c>
    </row>
    <row r="7282" spans="1:12" x14ac:dyDescent="0.25">
      <c r="A7282" s="245" t="s">
        <v>66</v>
      </c>
      <c r="B7282" s="245" t="s">
        <v>65</v>
      </c>
      <c r="C7282" s="245" t="s">
        <v>64</v>
      </c>
      <c r="D7282" s="245" t="s">
        <v>63</v>
      </c>
      <c r="E7282" s="246" t="s">
        <v>44</v>
      </c>
      <c r="F7282" s="245" t="s">
        <v>44</v>
      </c>
      <c r="G7282" s="245" t="s">
        <v>119</v>
      </c>
      <c r="H7282" s="245" t="s">
        <v>118</v>
      </c>
      <c r="I7282" s="245" t="s">
        <v>102</v>
      </c>
      <c r="J7282" s="245" t="s">
        <v>106</v>
      </c>
      <c r="K7282" s="246" t="s">
        <v>22544</v>
      </c>
      <c r="L7282" s="245" t="s">
        <v>58</v>
      </c>
    </row>
    <row r="7283" spans="1:12" x14ac:dyDescent="0.25">
      <c r="A7283" s="245" t="s">
        <v>66</v>
      </c>
      <c r="B7283" s="245" t="s">
        <v>65</v>
      </c>
      <c r="C7283" s="245" t="s">
        <v>64</v>
      </c>
      <c r="D7283" s="245" t="s">
        <v>63</v>
      </c>
      <c r="E7283" s="246" t="s">
        <v>44</v>
      </c>
      <c r="F7283" s="245" t="s">
        <v>44</v>
      </c>
      <c r="G7283" s="245" t="s">
        <v>116</v>
      </c>
      <c r="H7283" s="245" t="s">
        <v>115</v>
      </c>
      <c r="I7283" s="245" t="s">
        <v>102</v>
      </c>
      <c r="J7283" s="245" t="s">
        <v>59</v>
      </c>
      <c r="K7283" s="246" t="s">
        <v>638</v>
      </c>
      <c r="L7283" s="245" t="s">
        <v>58</v>
      </c>
    </row>
    <row r="7284" spans="1:12" x14ac:dyDescent="0.25">
      <c r="A7284" s="245" t="s">
        <v>66</v>
      </c>
      <c r="B7284" s="245" t="s">
        <v>65</v>
      </c>
      <c r="C7284" s="245" t="s">
        <v>64</v>
      </c>
      <c r="D7284" s="245" t="s">
        <v>63</v>
      </c>
      <c r="E7284" s="246" t="s">
        <v>44</v>
      </c>
      <c r="F7284" s="245" t="s">
        <v>44</v>
      </c>
      <c r="G7284" s="245" t="s">
        <v>113</v>
      </c>
      <c r="H7284" s="245" t="s">
        <v>112</v>
      </c>
      <c r="I7284" s="245" t="s">
        <v>102</v>
      </c>
      <c r="J7284" s="245" t="s">
        <v>59</v>
      </c>
      <c r="K7284" s="246" t="s">
        <v>15428</v>
      </c>
      <c r="L7284" s="245" t="s">
        <v>58</v>
      </c>
    </row>
    <row r="7285" spans="1:12" x14ac:dyDescent="0.25">
      <c r="A7285" s="245" t="s">
        <v>66</v>
      </c>
      <c r="B7285" s="245" t="s">
        <v>65</v>
      </c>
      <c r="C7285" s="245" t="s">
        <v>64</v>
      </c>
      <c r="D7285" s="245" t="s">
        <v>63</v>
      </c>
      <c r="E7285" s="246" t="s">
        <v>44</v>
      </c>
      <c r="F7285" s="245" t="s">
        <v>44</v>
      </c>
      <c r="G7285" s="245" t="s">
        <v>111</v>
      </c>
      <c r="H7285" s="245" t="s">
        <v>110</v>
      </c>
      <c r="I7285" s="245" t="s">
        <v>102</v>
      </c>
      <c r="J7285" s="245" t="s">
        <v>59</v>
      </c>
      <c r="K7285" s="246" t="s">
        <v>8760</v>
      </c>
      <c r="L7285" s="245" t="s">
        <v>58</v>
      </c>
    </row>
    <row r="7286" spans="1:12" x14ac:dyDescent="0.25">
      <c r="A7286" s="245" t="s">
        <v>66</v>
      </c>
      <c r="B7286" s="245" t="s">
        <v>65</v>
      </c>
      <c r="C7286" s="245" t="s">
        <v>64</v>
      </c>
      <c r="D7286" s="245" t="s">
        <v>63</v>
      </c>
      <c r="E7286" s="246" t="s">
        <v>44</v>
      </c>
      <c r="F7286" s="245" t="s">
        <v>44</v>
      </c>
      <c r="G7286" s="245" t="s">
        <v>108</v>
      </c>
      <c r="H7286" s="245" t="s">
        <v>107</v>
      </c>
      <c r="I7286" s="245" t="s">
        <v>102</v>
      </c>
      <c r="J7286" s="245" t="s">
        <v>106</v>
      </c>
      <c r="K7286" s="246" t="s">
        <v>170</v>
      </c>
      <c r="L7286" s="245" t="s">
        <v>58</v>
      </c>
    </row>
    <row r="7287" spans="1:12" x14ac:dyDescent="0.25">
      <c r="A7287" s="245" t="s">
        <v>66</v>
      </c>
      <c r="B7287" s="245" t="s">
        <v>65</v>
      </c>
      <c r="C7287" s="245" t="s">
        <v>64</v>
      </c>
      <c r="D7287" s="245" t="s">
        <v>63</v>
      </c>
      <c r="E7287" s="246" t="s">
        <v>44</v>
      </c>
      <c r="F7287" s="245" t="s">
        <v>44</v>
      </c>
      <c r="G7287" s="245" t="s">
        <v>104</v>
      </c>
      <c r="H7287" s="245" t="s">
        <v>103</v>
      </c>
      <c r="I7287" s="245" t="s">
        <v>102</v>
      </c>
      <c r="J7287" s="245" t="s">
        <v>59</v>
      </c>
      <c r="K7287" s="246" t="s">
        <v>874</v>
      </c>
      <c r="L7287" s="245" t="s">
        <v>58</v>
      </c>
    </row>
    <row r="7288" spans="1:12" x14ac:dyDescent="0.25">
      <c r="A7288" s="245" t="s">
        <v>66</v>
      </c>
      <c r="B7288" s="245" t="s">
        <v>65</v>
      </c>
      <c r="C7288" s="245" t="s">
        <v>64</v>
      </c>
      <c r="D7288" s="245" t="s">
        <v>63</v>
      </c>
      <c r="E7288" s="246" t="s">
        <v>44</v>
      </c>
      <c r="F7288" s="245" t="s">
        <v>44</v>
      </c>
      <c r="G7288" s="245" t="s">
        <v>101</v>
      </c>
      <c r="H7288" s="245" t="s">
        <v>100</v>
      </c>
      <c r="I7288" s="245" t="s">
        <v>60</v>
      </c>
      <c r="J7288" s="245" t="s">
        <v>59</v>
      </c>
      <c r="K7288" s="246" t="s">
        <v>8394</v>
      </c>
      <c r="L7288" s="245" t="s">
        <v>58</v>
      </c>
    </row>
    <row r="7289" spans="1:12" x14ac:dyDescent="0.25">
      <c r="A7289" s="245" t="s">
        <v>66</v>
      </c>
      <c r="B7289" s="245" t="s">
        <v>65</v>
      </c>
      <c r="C7289" s="245" t="s">
        <v>64</v>
      </c>
      <c r="D7289" s="245" t="s">
        <v>63</v>
      </c>
      <c r="E7289" s="246" t="s">
        <v>44</v>
      </c>
      <c r="F7289" s="245" t="s">
        <v>44</v>
      </c>
      <c r="G7289" s="245" t="s">
        <v>99</v>
      </c>
      <c r="H7289" s="245" t="s">
        <v>98</v>
      </c>
      <c r="I7289" s="245" t="s">
        <v>60</v>
      </c>
      <c r="J7289" s="245" t="s">
        <v>59</v>
      </c>
      <c r="K7289" s="246" t="s">
        <v>22545</v>
      </c>
      <c r="L7289" s="245" t="s">
        <v>58</v>
      </c>
    </row>
    <row r="7290" spans="1:12" x14ac:dyDescent="0.25">
      <c r="A7290" s="245" t="s">
        <v>66</v>
      </c>
      <c r="B7290" s="245" t="s">
        <v>65</v>
      </c>
      <c r="C7290" s="245" t="s">
        <v>64</v>
      </c>
      <c r="D7290" s="245" t="s">
        <v>63</v>
      </c>
      <c r="E7290" s="246" t="s">
        <v>44</v>
      </c>
      <c r="F7290" s="245" t="s">
        <v>44</v>
      </c>
      <c r="G7290" s="245" t="s">
        <v>96</v>
      </c>
      <c r="H7290" s="245" t="s">
        <v>95</v>
      </c>
      <c r="I7290" s="245" t="s">
        <v>60</v>
      </c>
      <c r="J7290" s="245" t="s">
        <v>59</v>
      </c>
      <c r="K7290" s="246" t="s">
        <v>14266</v>
      </c>
      <c r="L7290" s="245" t="s">
        <v>58</v>
      </c>
    </row>
    <row r="7291" spans="1:12" x14ac:dyDescent="0.25">
      <c r="A7291" s="245" t="s">
        <v>66</v>
      </c>
      <c r="B7291" s="245" t="s">
        <v>65</v>
      </c>
      <c r="C7291" s="245" t="s">
        <v>64</v>
      </c>
      <c r="D7291" s="245" t="s">
        <v>63</v>
      </c>
      <c r="E7291" s="246" t="s">
        <v>44</v>
      </c>
      <c r="F7291" s="245" t="s">
        <v>44</v>
      </c>
      <c r="G7291" s="245" t="s">
        <v>93</v>
      </c>
      <c r="H7291" s="245" t="s">
        <v>92</v>
      </c>
      <c r="I7291" s="245" t="s">
        <v>60</v>
      </c>
      <c r="J7291" s="245" t="s">
        <v>59</v>
      </c>
      <c r="K7291" s="246" t="s">
        <v>22546</v>
      </c>
      <c r="L7291" s="245" t="s">
        <v>58</v>
      </c>
    </row>
    <row r="7292" spans="1:12" x14ac:dyDescent="0.25">
      <c r="A7292" s="245" t="s">
        <v>66</v>
      </c>
      <c r="B7292" s="245" t="s">
        <v>65</v>
      </c>
      <c r="C7292" s="245" t="s">
        <v>64</v>
      </c>
      <c r="D7292" s="245" t="s">
        <v>63</v>
      </c>
      <c r="E7292" s="246" t="s">
        <v>44</v>
      </c>
      <c r="F7292" s="245" t="s">
        <v>44</v>
      </c>
      <c r="G7292" s="245" t="s">
        <v>91</v>
      </c>
      <c r="H7292" s="245" t="s">
        <v>90</v>
      </c>
      <c r="I7292" s="245" t="s">
        <v>60</v>
      </c>
      <c r="J7292" s="245" t="s">
        <v>59</v>
      </c>
      <c r="K7292" s="246" t="s">
        <v>8868</v>
      </c>
      <c r="L7292" s="245" t="s">
        <v>58</v>
      </c>
    </row>
    <row r="7293" spans="1:12" x14ac:dyDescent="0.25">
      <c r="A7293" s="245" t="s">
        <v>66</v>
      </c>
      <c r="B7293" s="245" t="s">
        <v>65</v>
      </c>
      <c r="C7293" s="245" t="s">
        <v>64</v>
      </c>
      <c r="D7293" s="245" t="s">
        <v>63</v>
      </c>
      <c r="E7293" s="246" t="s">
        <v>44</v>
      </c>
      <c r="F7293" s="245" t="s">
        <v>44</v>
      </c>
      <c r="G7293" s="245" t="s">
        <v>89</v>
      </c>
      <c r="H7293" s="245" t="s">
        <v>88</v>
      </c>
      <c r="I7293" s="245" t="s">
        <v>60</v>
      </c>
      <c r="J7293" s="245" t="s">
        <v>59</v>
      </c>
      <c r="K7293" s="246" t="s">
        <v>3503</v>
      </c>
      <c r="L7293" s="245" t="s">
        <v>58</v>
      </c>
    </row>
    <row r="7294" spans="1:12" x14ac:dyDescent="0.25">
      <c r="A7294" s="245" t="s">
        <v>66</v>
      </c>
      <c r="B7294" s="245" t="s">
        <v>65</v>
      </c>
      <c r="C7294" s="245" t="s">
        <v>64</v>
      </c>
      <c r="D7294" s="245" t="s">
        <v>63</v>
      </c>
      <c r="E7294" s="246" t="s">
        <v>44</v>
      </c>
      <c r="F7294" s="245" t="s">
        <v>44</v>
      </c>
      <c r="G7294" s="245" t="s">
        <v>86</v>
      </c>
      <c r="H7294" s="245" t="s">
        <v>85</v>
      </c>
      <c r="I7294" s="245" t="s">
        <v>60</v>
      </c>
      <c r="J7294" s="245" t="s">
        <v>59</v>
      </c>
      <c r="K7294" s="246" t="s">
        <v>17995</v>
      </c>
      <c r="L7294" s="245" t="s">
        <v>58</v>
      </c>
    </row>
    <row r="7295" spans="1:12" x14ac:dyDescent="0.25">
      <c r="A7295" s="245" t="s">
        <v>66</v>
      </c>
      <c r="B7295" s="245" t="s">
        <v>65</v>
      </c>
      <c r="C7295" s="245" t="s">
        <v>64</v>
      </c>
      <c r="D7295" s="245" t="s">
        <v>63</v>
      </c>
      <c r="E7295" s="246" t="s">
        <v>44</v>
      </c>
      <c r="F7295" s="245" t="s">
        <v>44</v>
      </c>
      <c r="G7295" s="245" t="s">
        <v>84</v>
      </c>
      <c r="H7295" s="245" t="s">
        <v>83</v>
      </c>
      <c r="I7295" s="245" t="s">
        <v>60</v>
      </c>
      <c r="J7295" s="245" t="s">
        <v>59</v>
      </c>
      <c r="K7295" s="246" t="s">
        <v>22547</v>
      </c>
      <c r="L7295" s="245" t="s">
        <v>58</v>
      </c>
    </row>
    <row r="7296" spans="1:12" x14ac:dyDescent="0.25">
      <c r="A7296" s="245" t="s">
        <v>66</v>
      </c>
      <c r="B7296" s="245" t="s">
        <v>65</v>
      </c>
      <c r="C7296" s="245" t="s">
        <v>64</v>
      </c>
      <c r="D7296" s="245" t="s">
        <v>63</v>
      </c>
      <c r="E7296" s="246" t="s">
        <v>44</v>
      </c>
      <c r="F7296" s="245" t="s">
        <v>44</v>
      </c>
      <c r="G7296" s="245" t="s">
        <v>82</v>
      </c>
      <c r="H7296" s="245" t="s">
        <v>81</v>
      </c>
      <c r="I7296" s="245" t="s">
        <v>60</v>
      </c>
      <c r="J7296" s="245" t="s">
        <v>59</v>
      </c>
      <c r="K7296" s="246" t="s">
        <v>9492</v>
      </c>
      <c r="L7296" s="245" t="s">
        <v>58</v>
      </c>
    </row>
    <row r="7297" spans="1:12" x14ac:dyDescent="0.25">
      <c r="A7297" s="245" t="s">
        <v>66</v>
      </c>
      <c r="B7297" s="245" t="s">
        <v>65</v>
      </c>
      <c r="C7297" s="245" t="s">
        <v>64</v>
      </c>
      <c r="D7297" s="245" t="s">
        <v>63</v>
      </c>
      <c r="E7297" s="246" t="s">
        <v>44</v>
      </c>
      <c r="F7297" s="245" t="s">
        <v>44</v>
      </c>
      <c r="G7297" s="245" t="s">
        <v>80</v>
      </c>
      <c r="H7297" s="245" t="s">
        <v>79</v>
      </c>
      <c r="I7297" s="245" t="s">
        <v>60</v>
      </c>
      <c r="J7297" s="245" t="s">
        <v>59</v>
      </c>
      <c r="K7297" s="246" t="s">
        <v>15224</v>
      </c>
      <c r="L7297" s="245" t="s">
        <v>58</v>
      </c>
    </row>
    <row r="7298" spans="1:12" x14ac:dyDescent="0.25">
      <c r="A7298" s="245" t="s">
        <v>66</v>
      </c>
      <c r="B7298" s="245" t="s">
        <v>65</v>
      </c>
      <c r="C7298" s="245" t="s">
        <v>64</v>
      </c>
      <c r="D7298" s="245" t="s">
        <v>63</v>
      </c>
      <c r="E7298" s="246" t="s">
        <v>44</v>
      </c>
      <c r="F7298" s="245" t="s">
        <v>44</v>
      </c>
      <c r="G7298" s="245" t="s">
        <v>78</v>
      </c>
      <c r="H7298" s="245" t="s">
        <v>77</v>
      </c>
      <c r="I7298" s="245" t="s">
        <v>60</v>
      </c>
      <c r="J7298" s="245" t="s">
        <v>59</v>
      </c>
      <c r="K7298" s="246" t="s">
        <v>22548</v>
      </c>
      <c r="L7298" s="245" t="s">
        <v>58</v>
      </c>
    </row>
    <row r="7299" spans="1:12" x14ac:dyDescent="0.25">
      <c r="A7299" s="245" t="s">
        <v>66</v>
      </c>
      <c r="B7299" s="245" t="s">
        <v>65</v>
      </c>
      <c r="C7299" s="245" t="s">
        <v>64</v>
      </c>
      <c r="D7299" s="245" t="s">
        <v>63</v>
      </c>
      <c r="E7299" s="246" t="s">
        <v>44</v>
      </c>
      <c r="F7299" s="245" t="s">
        <v>44</v>
      </c>
      <c r="G7299" s="245" t="s">
        <v>76</v>
      </c>
      <c r="H7299" s="245" t="s">
        <v>75</v>
      </c>
      <c r="I7299" s="245" t="s">
        <v>60</v>
      </c>
      <c r="J7299" s="245" t="s">
        <v>59</v>
      </c>
      <c r="K7299" s="246" t="s">
        <v>22549</v>
      </c>
      <c r="L7299" s="245" t="s">
        <v>58</v>
      </c>
    </row>
    <row r="7300" spans="1:12" x14ac:dyDescent="0.25">
      <c r="A7300" s="245" t="s">
        <v>66</v>
      </c>
      <c r="B7300" s="245" t="s">
        <v>65</v>
      </c>
      <c r="C7300" s="245" t="s">
        <v>64</v>
      </c>
      <c r="D7300" s="245" t="s">
        <v>63</v>
      </c>
      <c r="E7300" s="246" t="s">
        <v>44</v>
      </c>
      <c r="F7300" s="245" t="s">
        <v>44</v>
      </c>
      <c r="G7300" s="245" t="s">
        <v>74</v>
      </c>
      <c r="H7300" s="245" t="s">
        <v>73</v>
      </c>
      <c r="I7300" s="245" t="s">
        <v>60</v>
      </c>
      <c r="J7300" s="245" t="s">
        <v>59</v>
      </c>
      <c r="K7300" s="246" t="s">
        <v>22550</v>
      </c>
      <c r="L7300" s="245" t="s">
        <v>58</v>
      </c>
    </row>
    <row r="7301" spans="1:12" x14ac:dyDescent="0.25">
      <c r="A7301" s="245" t="s">
        <v>66</v>
      </c>
      <c r="B7301" s="245" t="s">
        <v>65</v>
      </c>
      <c r="C7301" s="245" t="s">
        <v>64</v>
      </c>
      <c r="D7301" s="245" t="s">
        <v>63</v>
      </c>
      <c r="E7301" s="246" t="s">
        <v>44</v>
      </c>
      <c r="F7301" s="245" t="s">
        <v>44</v>
      </c>
      <c r="G7301" s="245" t="s">
        <v>72</v>
      </c>
      <c r="H7301" s="245" t="s">
        <v>71</v>
      </c>
      <c r="I7301" s="245" t="s">
        <v>60</v>
      </c>
      <c r="J7301" s="245" t="s">
        <v>59</v>
      </c>
      <c r="K7301" s="246" t="s">
        <v>22551</v>
      </c>
      <c r="L7301" s="245" t="s">
        <v>58</v>
      </c>
    </row>
    <row r="7302" spans="1:12" x14ac:dyDescent="0.25">
      <c r="A7302" s="245" t="s">
        <v>66</v>
      </c>
      <c r="B7302" s="245" t="s">
        <v>65</v>
      </c>
      <c r="C7302" s="245" t="s">
        <v>64</v>
      </c>
      <c r="D7302" s="245" t="s">
        <v>63</v>
      </c>
      <c r="E7302" s="246" t="s">
        <v>44</v>
      </c>
      <c r="F7302" s="245" t="s">
        <v>44</v>
      </c>
      <c r="G7302" s="245" t="s">
        <v>70</v>
      </c>
      <c r="H7302" s="245" t="s">
        <v>69</v>
      </c>
      <c r="I7302" s="245" t="s">
        <v>60</v>
      </c>
      <c r="J7302" s="245" t="s">
        <v>59</v>
      </c>
      <c r="K7302" s="246" t="s">
        <v>22552</v>
      </c>
      <c r="L7302" s="245" t="s">
        <v>58</v>
      </c>
    </row>
    <row r="7303" spans="1:12" x14ac:dyDescent="0.25">
      <c r="A7303" s="245" t="s">
        <v>66</v>
      </c>
      <c r="B7303" s="245" t="s">
        <v>65</v>
      </c>
      <c r="C7303" s="245" t="s">
        <v>64</v>
      </c>
      <c r="D7303" s="245" t="s">
        <v>63</v>
      </c>
      <c r="E7303" s="246" t="s">
        <v>44</v>
      </c>
      <c r="F7303" s="245" t="s">
        <v>44</v>
      </c>
      <c r="G7303" s="245" t="s">
        <v>68</v>
      </c>
      <c r="H7303" s="245" t="s">
        <v>67</v>
      </c>
      <c r="I7303" s="245" t="s">
        <v>60</v>
      </c>
      <c r="J7303" s="245" t="s">
        <v>59</v>
      </c>
      <c r="K7303" s="246" t="s">
        <v>22553</v>
      </c>
      <c r="L7303" s="245" t="s">
        <v>58</v>
      </c>
    </row>
    <row r="7304" spans="1:12" x14ac:dyDescent="0.25">
      <c r="A7304" s="245" t="s">
        <v>66</v>
      </c>
      <c r="B7304" s="245" t="s">
        <v>65</v>
      </c>
      <c r="C7304" s="245" t="s">
        <v>64</v>
      </c>
      <c r="D7304" s="245" t="s">
        <v>63</v>
      </c>
      <c r="E7304" s="246" t="s">
        <v>44</v>
      </c>
      <c r="F7304" s="245" t="s">
        <v>44</v>
      </c>
      <c r="G7304" s="245" t="s">
        <v>62</v>
      </c>
      <c r="H7304" s="245" t="s">
        <v>61</v>
      </c>
      <c r="I7304" s="245" t="s">
        <v>60</v>
      </c>
      <c r="J7304" s="245" t="s">
        <v>59</v>
      </c>
      <c r="K7304" s="246" t="s">
        <v>8209</v>
      </c>
      <c r="L7304" s="245" t="s">
        <v>58</v>
      </c>
    </row>
    <row r="7305" spans="1:12" x14ac:dyDescent="0.25">
      <c r="A7305" s="245" t="s">
        <v>66</v>
      </c>
      <c r="B7305" s="245" t="s">
        <v>65</v>
      </c>
      <c r="C7305" s="245" t="s">
        <v>64</v>
      </c>
      <c r="D7305" s="245" t="s">
        <v>63</v>
      </c>
      <c r="E7305" s="246" t="s">
        <v>44</v>
      </c>
      <c r="F7305" s="245" t="s">
        <v>44</v>
      </c>
      <c r="G7305" s="245" t="s">
        <v>10039</v>
      </c>
      <c r="H7305" s="245" t="s">
        <v>10040</v>
      </c>
      <c r="I7305" s="245" t="s">
        <v>102</v>
      </c>
      <c r="J7305" s="245" t="s">
        <v>59</v>
      </c>
      <c r="K7305" s="246" t="s">
        <v>131</v>
      </c>
      <c r="L7305" s="245" t="s">
        <v>58</v>
      </c>
    </row>
    <row r="7306" spans="1:12" x14ac:dyDescent="0.25">
      <c r="A7306" s="245" t="s">
        <v>66</v>
      </c>
      <c r="B7306" s="245" t="s">
        <v>65</v>
      </c>
      <c r="C7306" s="245" t="s">
        <v>64</v>
      </c>
      <c r="D7306" s="245" t="s">
        <v>63</v>
      </c>
      <c r="E7306" s="246" t="s">
        <v>44</v>
      </c>
      <c r="F7306" s="245" t="s">
        <v>44</v>
      </c>
      <c r="G7306" s="245" t="s">
        <v>10041</v>
      </c>
      <c r="H7306" s="245" t="s">
        <v>10042</v>
      </c>
      <c r="I7306" s="245" t="s">
        <v>102</v>
      </c>
      <c r="J7306" s="245" t="s">
        <v>59</v>
      </c>
      <c r="K7306" s="246" t="s">
        <v>21236</v>
      </c>
      <c r="L7306" s="245" t="s">
        <v>58</v>
      </c>
    </row>
    <row r="7307" spans="1:12" x14ac:dyDescent="0.25">
      <c r="A7307" s="245" t="s">
        <v>66</v>
      </c>
      <c r="B7307" s="245" t="s">
        <v>65</v>
      </c>
      <c r="C7307" s="245" t="s">
        <v>64</v>
      </c>
      <c r="D7307" s="245" t="s">
        <v>63</v>
      </c>
      <c r="E7307" s="246" t="s">
        <v>44</v>
      </c>
      <c r="F7307" s="245" t="s">
        <v>44</v>
      </c>
      <c r="G7307" s="245" t="s">
        <v>10043</v>
      </c>
      <c r="H7307" s="245" t="s">
        <v>10044</v>
      </c>
      <c r="I7307" s="245" t="s">
        <v>102</v>
      </c>
      <c r="J7307" s="245" t="s">
        <v>59</v>
      </c>
      <c r="K7307" s="246" t="s">
        <v>131</v>
      </c>
      <c r="L7307" s="245" t="s">
        <v>58</v>
      </c>
    </row>
    <row r="7308" spans="1:12" x14ac:dyDescent="0.25">
      <c r="A7308" s="245" t="s">
        <v>66</v>
      </c>
      <c r="B7308" s="245" t="s">
        <v>65</v>
      </c>
      <c r="C7308" s="245" t="s">
        <v>64</v>
      </c>
      <c r="D7308" s="245" t="s">
        <v>63</v>
      </c>
      <c r="E7308" s="246" t="s">
        <v>44</v>
      </c>
      <c r="F7308" s="245" t="s">
        <v>44</v>
      </c>
      <c r="G7308" s="245" t="s">
        <v>10045</v>
      </c>
      <c r="H7308" s="245" t="s">
        <v>10046</v>
      </c>
      <c r="I7308" s="245" t="s">
        <v>102</v>
      </c>
      <c r="J7308" s="245" t="s">
        <v>59</v>
      </c>
      <c r="K7308" s="246" t="s">
        <v>889</v>
      </c>
      <c r="L7308" s="245" t="s">
        <v>58</v>
      </c>
    </row>
    <row r="7309" spans="1:12" x14ac:dyDescent="0.25">
      <c r="A7309" s="245" t="s">
        <v>66</v>
      </c>
      <c r="B7309" s="245" t="s">
        <v>65</v>
      </c>
      <c r="C7309" s="245" t="s">
        <v>64</v>
      </c>
      <c r="D7309" s="245" t="s">
        <v>63</v>
      </c>
      <c r="E7309" s="246" t="s">
        <v>44</v>
      </c>
      <c r="F7309" s="245" t="s">
        <v>44</v>
      </c>
      <c r="G7309" s="245" t="s">
        <v>10047</v>
      </c>
      <c r="H7309" s="245" t="s">
        <v>10048</v>
      </c>
      <c r="I7309" s="245" t="s">
        <v>102</v>
      </c>
      <c r="J7309" s="245" t="s">
        <v>59</v>
      </c>
      <c r="K7309" s="246" t="s">
        <v>6293</v>
      </c>
      <c r="L7309" s="245" t="s">
        <v>58</v>
      </c>
    </row>
    <row r="7310" spans="1:12" x14ac:dyDescent="0.25">
      <c r="A7310" s="245" t="s">
        <v>66</v>
      </c>
      <c r="B7310" s="245" t="s">
        <v>65</v>
      </c>
      <c r="C7310" s="245" t="s">
        <v>64</v>
      </c>
      <c r="D7310" s="245" t="s">
        <v>63</v>
      </c>
      <c r="E7310" s="246" t="s">
        <v>44</v>
      </c>
      <c r="F7310" s="245" t="s">
        <v>44</v>
      </c>
      <c r="G7310" s="245" t="s">
        <v>10049</v>
      </c>
      <c r="H7310" s="245" t="s">
        <v>10050</v>
      </c>
      <c r="I7310" s="245" t="s">
        <v>102</v>
      </c>
      <c r="J7310" s="245" t="s">
        <v>59</v>
      </c>
      <c r="K7310" s="246" t="s">
        <v>157</v>
      </c>
      <c r="L7310" s="245" t="s">
        <v>58</v>
      </c>
    </row>
    <row r="7311" spans="1:12" x14ac:dyDescent="0.25">
      <c r="A7311" s="245" t="s">
        <v>66</v>
      </c>
      <c r="B7311" s="245" t="s">
        <v>65</v>
      </c>
      <c r="C7311" s="245" t="s">
        <v>64</v>
      </c>
      <c r="D7311" s="245" t="s">
        <v>63</v>
      </c>
      <c r="E7311" s="246" t="s">
        <v>44</v>
      </c>
      <c r="F7311" s="245" t="s">
        <v>44</v>
      </c>
      <c r="G7311" s="245" t="s">
        <v>10051</v>
      </c>
      <c r="H7311" s="245" t="s">
        <v>10052</v>
      </c>
      <c r="I7311" s="245" t="s">
        <v>102</v>
      </c>
      <c r="J7311" s="245" t="s">
        <v>59</v>
      </c>
      <c r="K7311" s="246" t="s">
        <v>308</v>
      </c>
      <c r="L7311" s="245" t="s">
        <v>58</v>
      </c>
    </row>
    <row r="7312" spans="1:12" x14ac:dyDescent="0.25">
      <c r="A7312" s="245" t="s">
        <v>66</v>
      </c>
      <c r="B7312" s="245" t="s">
        <v>65</v>
      </c>
      <c r="C7312" s="245" t="s">
        <v>64</v>
      </c>
      <c r="D7312" s="245" t="s">
        <v>63</v>
      </c>
      <c r="E7312" s="246" t="s">
        <v>44</v>
      </c>
      <c r="F7312" s="245" t="s">
        <v>44</v>
      </c>
      <c r="G7312" s="245" t="s">
        <v>10053</v>
      </c>
      <c r="H7312" s="245" t="s">
        <v>10054</v>
      </c>
      <c r="I7312" s="245" t="s">
        <v>102</v>
      </c>
      <c r="J7312" s="245" t="s">
        <v>59</v>
      </c>
      <c r="K7312" s="246" t="s">
        <v>654</v>
      </c>
      <c r="L7312" s="245" t="s">
        <v>58</v>
      </c>
    </row>
    <row r="7313" spans="1:12" x14ac:dyDescent="0.25">
      <c r="A7313" s="245" t="s">
        <v>66</v>
      </c>
      <c r="B7313" s="245" t="s">
        <v>65</v>
      </c>
      <c r="C7313" s="245" t="s">
        <v>64</v>
      </c>
      <c r="D7313" s="245" t="s">
        <v>63</v>
      </c>
      <c r="E7313" s="246" t="s">
        <v>44</v>
      </c>
      <c r="F7313" s="245" t="s">
        <v>44</v>
      </c>
      <c r="G7313" s="245" t="s">
        <v>10055</v>
      </c>
      <c r="H7313" s="245" t="s">
        <v>10056</v>
      </c>
      <c r="I7313" s="245" t="s">
        <v>102</v>
      </c>
      <c r="J7313" s="245" t="s">
        <v>59</v>
      </c>
      <c r="K7313" s="246" t="s">
        <v>886</v>
      </c>
      <c r="L7313" s="245" t="s">
        <v>58</v>
      </c>
    </row>
    <row r="7314" spans="1:12" x14ac:dyDescent="0.25">
      <c r="A7314" s="245" t="s">
        <v>66</v>
      </c>
      <c r="B7314" s="245" t="s">
        <v>65</v>
      </c>
      <c r="C7314" s="245" t="s">
        <v>64</v>
      </c>
      <c r="D7314" s="245" t="s">
        <v>63</v>
      </c>
      <c r="E7314" s="246" t="s">
        <v>44</v>
      </c>
      <c r="F7314" s="245" t="s">
        <v>44</v>
      </c>
      <c r="G7314" s="245" t="s">
        <v>10057</v>
      </c>
      <c r="H7314" s="245" t="s">
        <v>10058</v>
      </c>
      <c r="I7314" s="245" t="s">
        <v>102</v>
      </c>
      <c r="J7314" s="245" t="s">
        <v>59</v>
      </c>
      <c r="K7314" s="246" t="s">
        <v>1833</v>
      </c>
      <c r="L7314" s="245" t="s">
        <v>58</v>
      </c>
    </row>
    <row r="7315" spans="1:12" x14ac:dyDescent="0.25">
      <c r="A7315" s="245" t="s">
        <v>66</v>
      </c>
      <c r="B7315" s="245" t="s">
        <v>65</v>
      </c>
      <c r="C7315" s="245" t="s">
        <v>64</v>
      </c>
      <c r="D7315" s="245" t="s">
        <v>63</v>
      </c>
      <c r="E7315" s="246" t="s">
        <v>44</v>
      </c>
      <c r="F7315" s="245" t="s">
        <v>44</v>
      </c>
      <c r="G7315" s="245" t="s">
        <v>10059</v>
      </c>
      <c r="H7315" s="245" t="s">
        <v>10060</v>
      </c>
      <c r="I7315" s="245" t="s">
        <v>102</v>
      </c>
      <c r="J7315" s="245" t="s">
        <v>59</v>
      </c>
      <c r="K7315" s="246" t="s">
        <v>134</v>
      </c>
      <c r="L7315" s="245" t="s">
        <v>58</v>
      </c>
    </row>
    <row r="7316" spans="1:12" x14ac:dyDescent="0.25">
      <c r="A7316" s="245" t="s">
        <v>66</v>
      </c>
      <c r="B7316" s="245" t="s">
        <v>65</v>
      </c>
      <c r="C7316" s="245" t="s">
        <v>64</v>
      </c>
      <c r="D7316" s="245" t="s">
        <v>63</v>
      </c>
      <c r="E7316" s="246" t="s">
        <v>44</v>
      </c>
      <c r="F7316" s="245" t="s">
        <v>44</v>
      </c>
      <c r="G7316" s="245" t="s">
        <v>10061</v>
      </c>
      <c r="H7316" s="245" t="s">
        <v>10062</v>
      </c>
      <c r="I7316" s="245" t="s">
        <v>102</v>
      </c>
      <c r="J7316" s="245" t="s">
        <v>59</v>
      </c>
      <c r="K7316" s="246" t="s">
        <v>5251</v>
      </c>
      <c r="L7316" s="245" t="s">
        <v>58</v>
      </c>
    </row>
    <row r="7317" spans="1:12" x14ac:dyDescent="0.25">
      <c r="A7317" s="245" t="s">
        <v>66</v>
      </c>
      <c r="B7317" s="245" t="s">
        <v>65</v>
      </c>
      <c r="C7317" s="245" t="s">
        <v>64</v>
      </c>
      <c r="D7317" s="245" t="s">
        <v>63</v>
      </c>
      <c r="E7317" s="246" t="s">
        <v>44</v>
      </c>
      <c r="F7317" s="245" t="s">
        <v>44</v>
      </c>
      <c r="G7317" s="245" t="s">
        <v>10063</v>
      </c>
      <c r="H7317" s="245" t="s">
        <v>10064</v>
      </c>
      <c r="I7317" s="245" t="s">
        <v>102</v>
      </c>
      <c r="J7317" s="245" t="s">
        <v>59</v>
      </c>
      <c r="K7317" s="246" t="s">
        <v>8753</v>
      </c>
      <c r="L7317" s="245" t="s">
        <v>58</v>
      </c>
    </row>
    <row r="7318" spans="1:12" x14ac:dyDescent="0.25">
      <c r="A7318" s="245" t="s">
        <v>66</v>
      </c>
      <c r="B7318" s="245" t="s">
        <v>65</v>
      </c>
      <c r="C7318" s="245" t="s">
        <v>64</v>
      </c>
      <c r="D7318" s="245" t="s">
        <v>63</v>
      </c>
      <c r="E7318" s="246" t="s">
        <v>44</v>
      </c>
      <c r="F7318" s="245" t="s">
        <v>44</v>
      </c>
      <c r="G7318" s="245" t="s">
        <v>10065</v>
      </c>
      <c r="H7318" s="245" t="s">
        <v>10066</v>
      </c>
      <c r="I7318" s="245" t="s">
        <v>102</v>
      </c>
      <c r="J7318" s="245" t="s">
        <v>59</v>
      </c>
      <c r="K7318" s="246" t="s">
        <v>8377</v>
      </c>
      <c r="L7318" s="245" t="s">
        <v>58</v>
      </c>
    </row>
    <row r="7319" spans="1:12" x14ac:dyDescent="0.25">
      <c r="A7319" s="245" t="s">
        <v>66</v>
      </c>
      <c r="B7319" s="245" t="s">
        <v>65</v>
      </c>
      <c r="C7319" s="245" t="s">
        <v>64</v>
      </c>
      <c r="D7319" s="245" t="s">
        <v>63</v>
      </c>
      <c r="E7319" s="246" t="s">
        <v>44</v>
      </c>
      <c r="F7319" s="245" t="s">
        <v>44</v>
      </c>
      <c r="G7319" s="245" t="s">
        <v>10067</v>
      </c>
      <c r="H7319" s="245" t="s">
        <v>10068</v>
      </c>
      <c r="I7319" s="245" t="s">
        <v>102</v>
      </c>
      <c r="J7319" s="245" t="s">
        <v>59</v>
      </c>
      <c r="K7319" s="246" t="s">
        <v>22554</v>
      </c>
      <c r="L7319" s="245" t="s">
        <v>58</v>
      </c>
    </row>
    <row r="7320" spans="1:12" x14ac:dyDescent="0.25">
      <c r="A7320" s="245" t="s">
        <v>66</v>
      </c>
      <c r="B7320" s="245" t="s">
        <v>65</v>
      </c>
      <c r="C7320" s="245" t="s">
        <v>64</v>
      </c>
      <c r="D7320" s="245" t="s">
        <v>63</v>
      </c>
      <c r="E7320" s="246" t="s">
        <v>44</v>
      </c>
      <c r="F7320" s="245" t="s">
        <v>44</v>
      </c>
      <c r="G7320" s="245" t="s">
        <v>10069</v>
      </c>
      <c r="H7320" s="245" t="s">
        <v>10070</v>
      </c>
      <c r="I7320" s="245" t="s">
        <v>102</v>
      </c>
      <c r="J7320" s="245" t="s">
        <v>59</v>
      </c>
      <c r="K7320" s="246" t="s">
        <v>21692</v>
      </c>
      <c r="L7320" s="245" t="s">
        <v>58</v>
      </c>
    </row>
    <row r="7321" spans="1:12" x14ac:dyDescent="0.25">
      <c r="A7321" s="245" t="s">
        <v>66</v>
      </c>
      <c r="B7321" s="245" t="s">
        <v>65</v>
      </c>
      <c r="C7321" s="245" t="s">
        <v>64</v>
      </c>
      <c r="D7321" s="245" t="s">
        <v>63</v>
      </c>
      <c r="E7321" s="246" t="s">
        <v>44</v>
      </c>
      <c r="F7321" s="245" t="s">
        <v>44</v>
      </c>
      <c r="G7321" s="245" t="s">
        <v>10071</v>
      </c>
      <c r="H7321" s="245" t="s">
        <v>10072</v>
      </c>
      <c r="I7321" s="245" t="s">
        <v>102</v>
      </c>
      <c r="J7321" s="245" t="s">
        <v>59</v>
      </c>
      <c r="K7321" s="246" t="s">
        <v>10476</v>
      </c>
      <c r="L7321" s="245" t="s">
        <v>58</v>
      </c>
    </row>
    <row r="7322" spans="1:12" x14ac:dyDescent="0.25">
      <c r="A7322" s="245" t="s">
        <v>66</v>
      </c>
      <c r="B7322" s="245" t="s">
        <v>65</v>
      </c>
      <c r="C7322" s="245" t="s">
        <v>64</v>
      </c>
      <c r="D7322" s="245" t="s">
        <v>63</v>
      </c>
      <c r="E7322" s="246" t="s">
        <v>44</v>
      </c>
      <c r="F7322" s="245" t="s">
        <v>44</v>
      </c>
      <c r="G7322" s="245" t="s">
        <v>10073</v>
      </c>
      <c r="H7322" s="245" t="s">
        <v>10074</v>
      </c>
      <c r="I7322" s="245" t="s">
        <v>102</v>
      </c>
      <c r="J7322" s="245" t="s">
        <v>59</v>
      </c>
      <c r="K7322" s="246" t="s">
        <v>22555</v>
      </c>
      <c r="L7322" s="245" t="s">
        <v>58</v>
      </c>
    </row>
    <row r="7323" spans="1:12" x14ac:dyDescent="0.25">
      <c r="A7323" s="245" t="s">
        <v>66</v>
      </c>
      <c r="B7323" s="245" t="s">
        <v>65</v>
      </c>
      <c r="C7323" s="245" t="s">
        <v>64</v>
      </c>
      <c r="D7323" s="245" t="s">
        <v>63</v>
      </c>
      <c r="E7323" s="246" t="s">
        <v>44</v>
      </c>
      <c r="F7323" s="245" t="s">
        <v>44</v>
      </c>
      <c r="G7323" s="245" t="s">
        <v>10075</v>
      </c>
      <c r="H7323" s="245" t="s">
        <v>10076</v>
      </c>
      <c r="I7323" s="245" t="s">
        <v>102</v>
      </c>
      <c r="J7323" s="245" t="s">
        <v>59</v>
      </c>
      <c r="K7323" s="246" t="s">
        <v>22556</v>
      </c>
      <c r="L7323" s="245" t="s">
        <v>58</v>
      </c>
    </row>
    <row r="7324" spans="1:12" x14ac:dyDescent="0.25">
      <c r="A7324" s="245" t="s">
        <v>66</v>
      </c>
      <c r="B7324" s="245" t="s">
        <v>65</v>
      </c>
      <c r="C7324" s="245" t="s">
        <v>64</v>
      </c>
      <c r="D7324" s="245" t="s">
        <v>63</v>
      </c>
      <c r="E7324" s="246" t="s">
        <v>44</v>
      </c>
      <c r="F7324" s="245" t="s">
        <v>44</v>
      </c>
      <c r="G7324" s="245" t="s">
        <v>10077</v>
      </c>
      <c r="H7324" s="245" t="s">
        <v>10078</v>
      </c>
      <c r="I7324" s="245" t="s">
        <v>102</v>
      </c>
      <c r="J7324" s="245" t="s">
        <v>59</v>
      </c>
      <c r="K7324" s="246" t="s">
        <v>10468</v>
      </c>
      <c r="L7324" s="245" t="s">
        <v>58</v>
      </c>
    </row>
    <row r="7325" spans="1:12" x14ac:dyDescent="0.25">
      <c r="A7325" s="245" t="s">
        <v>66</v>
      </c>
      <c r="B7325" s="245" t="s">
        <v>65</v>
      </c>
      <c r="C7325" s="245" t="s">
        <v>64</v>
      </c>
      <c r="D7325" s="245" t="s">
        <v>63</v>
      </c>
      <c r="E7325" s="246" t="s">
        <v>44</v>
      </c>
      <c r="F7325" s="245" t="s">
        <v>44</v>
      </c>
      <c r="G7325" s="245" t="s">
        <v>10079</v>
      </c>
      <c r="H7325" s="245" t="s">
        <v>10080</v>
      </c>
      <c r="I7325" s="245" t="s">
        <v>102</v>
      </c>
      <c r="J7325" s="245" t="s">
        <v>59</v>
      </c>
      <c r="K7325" s="246" t="s">
        <v>15399</v>
      </c>
      <c r="L7325" s="245" t="s">
        <v>58</v>
      </c>
    </row>
    <row r="7326" spans="1:12" x14ac:dyDescent="0.25">
      <c r="A7326" s="245" t="s">
        <v>66</v>
      </c>
      <c r="B7326" s="245" t="s">
        <v>65</v>
      </c>
      <c r="C7326" s="245" t="s">
        <v>64</v>
      </c>
      <c r="D7326" s="245" t="s">
        <v>63</v>
      </c>
      <c r="E7326" s="246" t="s">
        <v>44</v>
      </c>
      <c r="F7326" s="245" t="s">
        <v>44</v>
      </c>
      <c r="G7326" s="245" t="s">
        <v>10081</v>
      </c>
      <c r="H7326" s="245" t="s">
        <v>10102</v>
      </c>
      <c r="I7326" s="245" t="s">
        <v>102</v>
      </c>
      <c r="J7326" s="245" t="s">
        <v>59</v>
      </c>
      <c r="K7326" s="246" t="s">
        <v>9602</v>
      </c>
      <c r="L7326" s="245" t="s">
        <v>58</v>
      </c>
    </row>
    <row r="7327" spans="1:12" x14ac:dyDescent="0.25">
      <c r="A7327" s="245" t="s">
        <v>66</v>
      </c>
      <c r="B7327" s="245" t="s">
        <v>65</v>
      </c>
      <c r="C7327" s="245" t="s">
        <v>64</v>
      </c>
      <c r="D7327" s="245" t="s">
        <v>63</v>
      </c>
      <c r="E7327" s="246" t="s">
        <v>44</v>
      </c>
      <c r="F7327" s="245" t="s">
        <v>44</v>
      </c>
      <c r="G7327" s="245" t="s">
        <v>10083</v>
      </c>
      <c r="H7327" s="245" t="s">
        <v>10084</v>
      </c>
      <c r="I7327" s="245" t="s">
        <v>60</v>
      </c>
      <c r="J7327" s="245" t="s">
        <v>59</v>
      </c>
      <c r="K7327" s="246" t="s">
        <v>10314</v>
      </c>
      <c r="L7327" s="245" t="s">
        <v>58</v>
      </c>
    </row>
    <row r="7328" spans="1:12" x14ac:dyDescent="0.25">
      <c r="A7328" s="245" t="s">
        <v>66</v>
      </c>
      <c r="B7328" s="245" t="s">
        <v>65</v>
      </c>
      <c r="C7328" s="245" t="s">
        <v>64</v>
      </c>
      <c r="D7328" s="245" t="s">
        <v>63</v>
      </c>
      <c r="E7328" s="246" t="s">
        <v>44</v>
      </c>
      <c r="F7328" s="245" t="s">
        <v>44</v>
      </c>
      <c r="G7328" s="245" t="s">
        <v>10085</v>
      </c>
      <c r="H7328" s="245" t="s">
        <v>10086</v>
      </c>
      <c r="I7328" s="245" t="s">
        <v>60</v>
      </c>
      <c r="J7328" s="245" t="s">
        <v>59</v>
      </c>
      <c r="K7328" s="246" t="s">
        <v>13713</v>
      </c>
      <c r="L7328" s="245" t="s">
        <v>58</v>
      </c>
    </row>
    <row r="7329" spans="1:12" x14ac:dyDescent="0.25">
      <c r="A7329" s="245" t="s">
        <v>66</v>
      </c>
      <c r="B7329" s="245" t="s">
        <v>65</v>
      </c>
      <c r="C7329" s="245" t="s">
        <v>64</v>
      </c>
      <c r="D7329" s="245" t="s">
        <v>63</v>
      </c>
      <c r="E7329" s="246" t="s">
        <v>44</v>
      </c>
      <c r="F7329" s="245" t="s">
        <v>44</v>
      </c>
      <c r="G7329" s="245" t="s">
        <v>10087</v>
      </c>
      <c r="H7329" s="245" t="s">
        <v>10088</v>
      </c>
      <c r="I7329" s="245" t="s">
        <v>60</v>
      </c>
      <c r="J7329" s="245" t="s">
        <v>59</v>
      </c>
      <c r="K7329" s="246" t="s">
        <v>22557</v>
      </c>
      <c r="L7329" s="245" t="s">
        <v>58</v>
      </c>
    </row>
    <row r="7330" spans="1:12" x14ac:dyDescent="0.25">
      <c r="A7330" s="245" t="s">
        <v>66</v>
      </c>
      <c r="B7330" s="245" t="s">
        <v>65</v>
      </c>
      <c r="C7330" s="245" t="s">
        <v>64</v>
      </c>
      <c r="D7330" s="245" t="s">
        <v>63</v>
      </c>
      <c r="E7330" s="246" t="s">
        <v>44</v>
      </c>
      <c r="F7330" s="245" t="s">
        <v>44</v>
      </c>
      <c r="G7330" s="245" t="s">
        <v>10089</v>
      </c>
      <c r="H7330" s="245" t="s">
        <v>10090</v>
      </c>
      <c r="I7330" s="245" t="s">
        <v>60</v>
      </c>
      <c r="J7330" s="245" t="s">
        <v>59</v>
      </c>
      <c r="K7330" s="246" t="s">
        <v>22558</v>
      </c>
      <c r="L7330" s="245" t="s">
        <v>58</v>
      </c>
    </row>
    <row r="7331" spans="1:12" x14ac:dyDescent="0.25">
      <c r="A7331" s="245" t="s">
        <v>66</v>
      </c>
      <c r="B7331" s="245" t="s">
        <v>65</v>
      </c>
      <c r="C7331" s="245" t="s">
        <v>64</v>
      </c>
      <c r="D7331" s="245" t="s">
        <v>63</v>
      </c>
      <c r="E7331" s="246" t="s">
        <v>44</v>
      </c>
      <c r="F7331" s="245" t="s">
        <v>44</v>
      </c>
      <c r="G7331" s="245" t="s">
        <v>10091</v>
      </c>
      <c r="H7331" s="245" t="s">
        <v>10092</v>
      </c>
      <c r="I7331" s="245" t="s">
        <v>60</v>
      </c>
      <c r="J7331" s="245" t="s">
        <v>59</v>
      </c>
      <c r="K7331" s="246" t="s">
        <v>22559</v>
      </c>
      <c r="L7331" s="245" t="s">
        <v>58</v>
      </c>
    </row>
    <row r="7332" spans="1:12" x14ac:dyDescent="0.25">
      <c r="A7332" s="245" t="s">
        <v>66</v>
      </c>
      <c r="B7332" s="245" t="s">
        <v>65</v>
      </c>
      <c r="C7332" s="245" t="s">
        <v>64</v>
      </c>
      <c r="D7332" s="245" t="s">
        <v>63</v>
      </c>
      <c r="E7332" s="246" t="s">
        <v>44</v>
      </c>
      <c r="F7332" s="245" t="s">
        <v>44</v>
      </c>
      <c r="G7332" s="245" t="s">
        <v>10093</v>
      </c>
      <c r="H7332" s="245" t="s">
        <v>10094</v>
      </c>
      <c r="I7332" s="245" t="s">
        <v>60</v>
      </c>
      <c r="J7332" s="245" t="s">
        <v>59</v>
      </c>
      <c r="K7332" s="246" t="s">
        <v>22560</v>
      </c>
      <c r="L7332" s="245" t="s">
        <v>58</v>
      </c>
    </row>
    <row r="7333" spans="1:12" x14ac:dyDescent="0.25">
      <c r="A7333" s="245" t="s">
        <v>66</v>
      </c>
      <c r="B7333" s="245" t="s">
        <v>65</v>
      </c>
      <c r="C7333" s="245" t="s">
        <v>64</v>
      </c>
      <c r="D7333" s="245" t="s">
        <v>63</v>
      </c>
      <c r="E7333" s="246" t="s">
        <v>44</v>
      </c>
      <c r="F7333" s="245" t="s">
        <v>44</v>
      </c>
      <c r="G7333" s="245" t="s">
        <v>10095</v>
      </c>
      <c r="H7333" s="245" t="s">
        <v>10064</v>
      </c>
      <c r="I7333" s="245" t="s">
        <v>60</v>
      </c>
      <c r="J7333" s="245" t="s">
        <v>59</v>
      </c>
      <c r="K7333" s="246" t="s">
        <v>22561</v>
      </c>
      <c r="L7333" s="245" t="s">
        <v>58</v>
      </c>
    </row>
    <row r="7334" spans="1:12" x14ac:dyDescent="0.25">
      <c r="A7334" s="245" t="s">
        <v>66</v>
      </c>
      <c r="B7334" s="245" t="s">
        <v>65</v>
      </c>
      <c r="C7334" s="245" t="s">
        <v>64</v>
      </c>
      <c r="D7334" s="245" t="s">
        <v>63</v>
      </c>
      <c r="E7334" s="246" t="s">
        <v>44</v>
      </c>
      <c r="F7334" s="245" t="s">
        <v>44</v>
      </c>
      <c r="G7334" s="245" t="s">
        <v>10096</v>
      </c>
      <c r="H7334" s="245" t="s">
        <v>10097</v>
      </c>
      <c r="I7334" s="245" t="s">
        <v>60</v>
      </c>
      <c r="J7334" s="245" t="s">
        <v>59</v>
      </c>
      <c r="K7334" s="246" t="s">
        <v>22562</v>
      </c>
      <c r="L7334" s="245" t="s">
        <v>58</v>
      </c>
    </row>
    <row r="7335" spans="1:12" x14ac:dyDescent="0.25">
      <c r="A7335" s="245" t="s">
        <v>66</v>
      </c>
      <c r="B7335" s="245" t="s">
        <v>65</v>
      </c>
      <c r="C7335" s="245" t="s">
        <v>64</v>
      </c>
      <c r="D7335" s="245" t="s">
        <v>63</v>
      </c>
      <c r="E7335" s="246" t="s">
        <v>44</v>
      </c>
      <c r="F7335" s="245" t="s">
        <v>44</v>
      </c>
      <c r="G7335" s="245" t="s">
        <v>10098</v>
      </c>
      <c r="H7335" s="245" t="s">
        <v>10072</v>
      </c>
      <c r="I7335" s="245" t="s">
        <v>60</v>
      </c>
      <c r="J7335" s="245" t="s">
        <v>59</v>
      </c>
      <c r="K7335" s="246" t="s">
        <v>22563</v>
      </c>
      <c r="L7335" s="245" t="s">
        <v>58</v>
      </c>
    </row>
    <row r="7336" spans="1:12" x14ac:dyDescent="0.25">
      <c r="A7336" s="245" t="s">
        <v>66</v>
      </c>
      <c r="B7336" s="245" t="s">
        <v>65</v>
      </c>
      <c r="C7336" s="245" t="s">
        <v>64</v>
      </c>
      <c r="D7336" s="245" t="s">
        <v>63</v>
      </c>
      <c r="E7336" s="246" t="s">
        <v>44</v>
      </c>
      <c r="F7336" s="245" t="s">
        <v>44</v>
      </c>
      <c r="G7336" s="245" t="s">
        <v>10099</v>
      </c>
      <c r="H7336" s="245" t="s">
        <v>10074</v>
      </c>
      <c r="I7336" s="245" t="s">
        <v>60</v>
      </c>
      <c r="J7336" s="245" t="s">
        <v>59</v>
      </c>
      <c r="K7336" s="246" t="s">
        <v>22564</v>
      </c>
      <c r="L7336" s="245" t="s">
        <v>58</v>
      </c>
    </row>
    <row r="7337" spans="1:12" x14ac:dyDescent="0.25">
      <c r="A7337" s="245" t="s">
        <v>66</v>
      </c>
      <c r="B7337" s="245" t="s">
        <v>65</v>
      </c>
      <c r="C7337" s="245" t="s">
        <v>64</v>
      </c>
      <c r="D7337" s="245" t="s">
        <v>63</v>
      </c>
      <c r="E7337" s="246" t="s">
        <v>44</v>
      </c>
      <c r="F7337" s="245" t="s">
        <v>44</v>
      </c>
      <c r="G7337" s="245" t="s">
        <v>10100</v>
      </c>
      <c r="H7337" s="245" t="s">
        <v>10076</v>
      </c>
      <c r="I7337" s="245" t="s">
        <v>60</v>
      </c>
      <c r="J7337" s="245" t="s">
        <v>59</v>
      </c>
      <c r="K7337" s="246" t="s">
        <v>22565</v>
      </c>
      <c r="L7337" s="245" t="s">
        <v>58</v>
      </c>
    </row>
    <row r="7338" spans="1:12" x14ac:dyDescent="0.25">
      <c r="A7338" s="245" t="s">
        <v>66</v>
      </c>
      <c r="B7338" s="245" t="s">
        <v>65</v>
      </c>
      <c r="C7338" s="245" t="s">
        <v>64</v>
      </c>
      <c r="D7338" s="245" t="s">
        <v>63</v>
      </c>
      <c r="E7338" s="246" t="s">
        <v>44</v>
      </c>
      <c r="F7338" s="245" t="s">
        <v>44</v>
      </c>
      <c r="G7338" s="245" t="s">
        <v>10101</v>
      </c>
      <c r="H7338" s="245" t="s">
        <v>10102</v>
      </c>
      <c r="I7338" s="245" t="s">
        <v>60</v>
      </c>
      <c r="J7338" s="245" t="s">
        <v>59</v>
      </c>
      <c r="K7338" s="246" t="s">
        <v>22566</v>
      </c>
      <c r="L7338" s="245" t="s">
        <v>58</v>
      </c>
    </row>
    <row r="7339" spans="1:12" x14ac:dyDescent="0.25">
      <c r="A7339" s="245" t="s">
        <v>66</v>
      </c>
      <c r="B7339" s="245" t="s">
        <v>65</v>
      </c>
      <c r="C7339" s="245" t="s">
        <v>64</v>
      </c>
      <c r="D7339" s="245" t="s">
        <v>63</v>
      </c>
      <c r="E7339" s="246" t="s">
        <v>44</v>
      </c>
      <c r="F7339" s="245" t="s">
        <v>44</v>
      </c>
      <c r="G7339" s="245" t="s">
        <v>10103</v>
      </c>
      <c r="H7339" s="245" t="s">
        <v>10104</v>
      </c>
      <c r="I7339" s="245" t="s">
        <v>102</v>
      </c>
      <c r="J7339" s="245" t="s">
        <v>59</v>
      </c>
      <c r="K7339" s="246" t="s">
        <v>10511</v>
      </c>
      <c r="L7339" s="245" t="s">
        <v>58</v>
      </c>
    </row>
    <row r="7340" spans="1:12" x14ac:dyDescent="0.25">
      <c r="A7340" s="245" t="s">
        <v>66</v>
      </c>
      <c r="B7340" s="245" t="s">
        <v>65</v>
      </c>
      <c r="C7340" s="245" t="s">
        <v>64</v>
      </c>
      <c r="D7340" s="245" t="s">
        <v>63</v>
      </c>
      <c r="E7340" s="246" t="s">
        <v>44</v>
      </c>
      <c r="F7340" s="245" t="s">
        <v>44</v>
      </c>
      <c r="G7340" s="245" t="s">
        <v>10105</v>
      </c>
      <c r="H7340" s="245" t="s">
        <v>10104</v>
      </c>
      <c r="I7340" s="245" t="s">
        <v>60</v>
      </c>
      <c r="J7340" s="245" t="s">
        <v>59</v>
      </c>
      <c r="K7340" s="246" t="s">
        <v>22567</v>
      </c>
      <c r="L7340" s="245" t="s">
        <v>58</v>
      </c>
    </row>
    <row r="7341" spans="1:12" x14ac:dyDescent="0.25">
      <c r="A7341" s="245" t="s">
        <v>66</v>
      </c>
      <c r="B7341" s="245" t="s">
        <v>65</v>
      </c>
      <c r="C7341" s="245" t="s">
        <v>64</v>
      </c>
      <c r="D7341" s="245" t="s">
        <v>63</v>
      </c>
      <c r="E7341" s="246" t="s">
        <v>44</v>
      </c>
      <c r="F7341" s="245" t="s">
        <v>44</v>
      </c>
      <c r="G7341" s="245" t="s">
        <v>10106</v>
      </c>
      <c r="H7341" s="245" t="s">
        <v>10107</v>
      </c>
      <c r="I7341" s="245" t="s">
        <v>102</v>
      </c>
      <c r="J7341" s="245" t="s">
        <v>59</v>
      </c>
      <c r="K7341" s="246" t="s">
        <v>6223</v>
      </c>
      <c r="L7341" s="245" t="s">
        <v>58</v>
      </c>
    </row>
    <row r="7342" spans="1:12" x14ac:dyDescent="0.25">
      <c r="A7342" s="245" t="s">
        <v>66</v>
      </c>
      <c r="B7342" s="245" t="s">
        <v>65</v>
      </c>
      <c r="C7342" s="245" t="s">
        <v>64</v>
      </c>
      <c r="D7342" s="245" t="s">
        <v>63</v>
      </c>
      <c r="E7342" s="246" t="s">
        <v>44</v>
      </c>
      <c r="F7342" s="245" t="s">
        <v>44</v>
      </c>
      <c r="G7342" s="245" t="s">
        <v>10108</v>
      </c>
      <c r="H7342" s="245" t="s">
        <v>10109</v>
      </c>
      <c r="I7342" s="245" t="s">
        <v>60</v>
      </c>
      <c r="J7342" s="245" t="s">
        <v>59</v>
      </c>
      <c r="K7342" s="246" t="s">
        <v>21948</v>
      </c>
      <c r="L7342" s="245" t="s">
        <v>58</v>
      </c>
    </row>
    <row r="7343" spans="1:12" x14ac:dyDescent="0.25">
      <c r="A7343" s="245" t="s">
        <v>66</v>
      </c>
      <c r="B7343" s="245" t="s">
        <v>65</v>
      </c>
      <c r="C7343" s="245" t="s">
        <v>64</v>
      </c>
      <c r="D7343" s="245" t="s">
        <v>63</v>
      </c>
      <c r="E7343" s="246" t="s">
        <v>44</v>
      </c>
      <c r="F7343" s="245" t="s">
        <v>44</v>
      </c>
      <c r="G7343" s="245" t="s">
        <v>14649</v>
      </c>
      <c r="H7343" s="245" t="s">
        <v>14650</v>
      </c>
      <c r="I7343" s="245" t="s">
        <v>102</v>
      </c>
      <c r="J7343" s="245" t="s">
        <v>59</v>
      </c>
      <c r="K7343" s="246" t="s">
        <v>868</v>
      </c>
      <c r="L7343" s="245" t="s">
        <v>58</v>
      </c>
    </row>
    <row r="7344" spans="1:12" x14ac:dyDescent="0.25">
      <c r="A7344" s="245" t="s">
        <v>66</v>
      </c>
      <c r="B7344" s="245" t="s">
        <v>65</v>
      </c>
      <c r="C7344" s="245" t="s">
        <v>64</v>
      </c>
      <c r="D7344" s="245" t="s">
        <v>63</v>
      </c>
      <c r="E7344" s="246" t="s">
        <v>44</v>
      </c>
      <c r="F7344" s="245" t="s">
        <v>44</v>
      </c>
      <c r="G7344" s="245" t="s">
        <v>14651</v>
      </c>
      <c r="H7344" s="245" t="s">
        <v>14652</v>
      </c>
      <c r="I7344" s="245" t="s">
        <v>102</v>
      </c>
      <c r="J7344" s="245" t="s">
        <v>59</v>
      </c>
      <c r="K7344" s="246" t="s">
        <v>6223</v>
      </c>
      <c r="L7344" s="245" t="s">
        <v>58</v>
      </c>
    </row>
    <row r="7345" spans="1:12" x14ac:dyDescent="0.25">
      <c r="A7345" s="245" t="s">
        <v>66</v>
      </c>
      <c r="B7345" s="245" t="s">
        <v>65</v>
      </c>
      <c r="C7345" s="245" t="s">
        <v>64</v>
      </c>
      <c r="D7345" s="245" t="s">
        <v>63</v>
      </c>
      <c r="E7345" s="246" t="s">
        <v>44</v>
      </c>
      <c r="F7345" s="245" t="s">
        <v>44</v>
      </c>
      <c r="G7345" s="245" t="s">
        <v>14653</v>
      </c>
      <c r="H7345" s="245" t="s">
        <v>14654</v>
      </c>
      <c r="I7345" s="245" t="s">
        <v>60</v>
      </c>
      <c r="J7345" s="245" t="s">
        <v>59</v>
      </c>
      <c r="K7345" s="246" t="s">
        <v>22568</v>
      </c>
      <c r="L7345" s="245" t="s">
        <v>58</v>
      </c>
    </row>
    <row r="7346" spans="1:12" x14ac:dyDescent="0.25">
      <c r="A7346" s="245" t="s">
        <v>66</v>
      </c>
      <c r="B7346" s="245" t="s">
        <v>65</v>
      </c>
      <c r="C7346" s="245" t="s">
        <v>64</v>
      </c>
      <c r="D7346" s="245" t="s">
        <v>63</v>
      </c>
      <c r="E7346" s="246" t="s">
        <v>44</v>
      </c>
      <c r="F7346" s="245" t="s">
        <v>44</v>
      </c>
      <c r="G7346" s="245" t="s">
        <v>14655</v>
      </c>
      <c r="H7346" s="245" t="s">
        <v>14656</v>
      </c>
      <c r="I7346" s="245" t="s">
        <v>60</v>
      </c>
      <c r="J7346" s="245" t="s">
        <v>59</v>
      </c>
      <c r="K7346" s="246" t="s">
        <v>22569</v>
      </c>
      <c r="L7346" s="245" t="s">
        <v>58</v>
      </c>
    </row>
    <row r="7347" spans="1:12" x14ac:dyDescent="0.25">
      <c r="A7347" s="245" t="s">
        <v>66</v>
      </c>
      <c r="B7347" s="245" t="s">
        <v>65</v>
      </c>
      <c r="C7347" s="245" t="s">
        <v>64</v>
      </c>
      <c r="D7347" s="245" t="s">
        <v>63</v>
      </c>
      <c r="E7347" s="246" t="s">
        <v>44</v>
      </c>
      <c r="F7347" s="245" t="s">
        <v>44</v>
      </c>
      <c r="G7347" s="245" t="s">
        <v>14657</v>
      </c>
      <c r="H7347" s="245" t="s">
        <v>14658</v>
      </c>
      <c r="I7347" s="245" t="s">
        <v>60</v>
      </c>
      <c r="J7347" s="245" t="s">
        <v>59</v>
      </c>
      <c r="K7347" s="246" t="s">
        <v>8969</v>
      </c>
      <c r="L7347" s="245" t="s">
        <v>58</v>
      </c>
    </row>
    <row r="7348" spans="1:12" x14ac:dyDescent="0.25">
      <c r="A7348" s="245" t="s">
        <v>66</v>
      </c>
      <c r="B7348" s="245" t="s">
        <v>65</v>
      </c>
      <c r="C7348" s="245" t="s">
        <v>64</v>
      </c>
      <c r="D7348" s="245" t="s">
        <v>63</v>
      </c>
      <c r="E7348" s="246" t="s">
        <v>44</v>
      </c>
      <c r="F7348" s="245" t="s">
        <v>44</v>
      </c>
      <c r="G7348" s="245" t="s">
        <v>14659</v>
      </c>
      <c r="H7348" s="245" t="s">
        <v>14660</v>
      </c>
      <c r="I7348" s="245" t="s">
        <v>60</v>
      </c>
      <c r="J7348" s="245" t="s">
        <v>59</v>
      </c>
      <c r="K7348" s="246" t="s">
        <v>22570</v>
      </c>
      <c r="L7348" s="245" t="s">
        <v>58</v>
      </c>
    </row>
    <row r="7349" spans="1:12" x14ac:dyDescent="0.25">
      <c r="A7349" s="245" t="s">
        <v>66</v>
      </c>
      <c r="B7349" s="245" t="s">
        <v>65</v>
      </c>
      <c r="C7349" s="245" t="s">
        <v>64</v>
      </c>
      <c r="D7349" s="245" t="s">
        <v>63</v>
      </c>
      <c r="E7349" s="246" t="s">
        <v>44</v>
      </c>
      <c r="F7349" s="245" t="s">
        <v>44</v>
      </c>
      <c r="G7349" s="245" t="s">
        <v>14661</v>
      </c>
      <c r="H7349" s="245" t="s">
        <v>14662</v>
      </c>
      <c r="I7349" s="245" t="s">
        <v>60</v>
      </c>
      <c r="J7349" s="245" t="s">
        <v>59</v>
      </c>
      <c r="K7349" s="246" t="s">
        <v>9614</v>
      </c>
      <c r="L7349" s="245" t="s">
        <v>58</v>
      </c>
    </row>
    <row r="7350" spans="1:12" x14ac:dyDescent="0.25">
      <c r="A7350" s="245" t="s">
        <v>66</v>
      </c>
      <c r="B7350" s="245" t="s">
        <v>65</v>
      </c>
      <c r="C7350" s="245" t="s">
        <v>64</v>
      </c>
      <c r="D7350" s="245" t="s">
        <v>63</v>
      </c>
      <c r="E7350" s="246" t="s">
        <v>44</v>
      </c>
      <c r="F7350" s="245" t="s">
        <v>44</v>
      </c>
      <c r="G7350" s="245" t="s">
        <v>14663</v>
      </c>
      <c r="H7350" s="245" t="s">
        <v>14664</v>
      </c>
      <c r="I7350" s="245" t="s">
        <v>60</v>
      </c>
      <c r="J7350" s="245" t="s">
        <v>59</v>
      </c>
      <c r="K7350" s="246" t="s">
        <v>22570</v>
      </c>
      <c r="L7350" s="245" t="s">
        <v>58</v>
      </c>
    </row>
    <row r="7351" spans="1:12" x14ac:dyDescent="0.25">
      <c r="A7351" s="245" t="s">
        <v>66</v>
      </c>
      <c r="B7351" s="245" t="s">
        <v>65</v>
      </c>
      <c r="C7351" s="245" t="s">
        <v>64</v>
      </c>
      <c r="D7351" s="245" t="s">
        <v>63</v>
      </c>
      <c r="E7351" s="246" t="s">
        <v>44</v>
      </c>
      <c r="F7351" s="245" t="s">
        <v>44</v>
      </c>
      <c r="G7351" s="245" t="s">
        <v>14665</v>
      </c>
      <c r="H7351" s="245" t="s">
        <v>14666</v>
      </c>
      <c r="I7351" s="245" t="s">
        <v>60</v>
      </c>
      <c r="J7351" s="245" t="s">
        <v>59</v>
      </c>
      <c r="K7351" s="246" t="s">
        <v>22570</v>
      </c>
      <c r="L7351" s="245" t="s">
        <v>58</v>
      </c>
    </row>
    <row r="7352" spans="1:12" x14ac:dyDescent="0.25">
      <c r="A7352" s="245" t="s">
        <v>66</v>
      </c>
      <c r="B7352" s="245" t="s">
        <v>65</v>
      </c>
      <c r="C7352" s="245" t="s">
        <v>64</v>
      </c>
      <c r="D7352" s="245" t="s">
        <v>63</v>
      </c>
      <c r="E7352" s="246" t="s">
        <v>44</v>
      </c>
      <c r="F7352" s="245" t="s">
        <v>44</v>
      </c>
      <c r="G7352" s="245" t="s">
        <v>14667</v>
      </c>
      <c r="H7352" s="245" t="s">
        <v>14668</v>
      </c>
      <c r="I7352" s="245" t="s">
        <v>60</v>
      </c>
      <c r="J7352" s="245" t="s">
        <v>59</v>
      </c>
      <c r="K7352" s="246" t="s">
        <v>8599</v>
      </c>
      <c r="L7352" s="245" t="s">
        <v>58</v>
      </c>
    </row>
    <row r="7353" spans="1:12" x14ac:dyDescent="0.25">
      <c r="A7353" s="245" t="s">
        <v>66</v>
      </c>
      <c r="B7353" s="245" t="s">
        <v>65</v>
      </c>
      <c r="C7353" s="245" t="s">
        <v>64</v>
      </c>
      <c r="D7353" s="245" t="s">
        <v>63</v>
      </c>
      <c r="E7353" s="246" t="s">
        <v>44</v>
      </c>
      <c r="F7353" s="245" t="s">
        <v>44</v>
      </c>
      <c r="G7353" s="245" t="s">
        <v>14669</v>
      </c>
      <c r="H7353" s="245" t="s">
        <v>14670</v>
      </c>
      <c r="I7353" s="245" t="s">
        <v>60</v>
      </c>
      <c r="J7353" s="245" t="s">
        <v>59</v>
      </c>
      <c r="K7353" s="246" t="s">
        <v>10195</v>
      </c>
      <c r="L7353" s="245" t="s">
        <v>58</v>
      </c>
    </row>
    <row r="7354" spans="1:12" x14ac:dyDescent="0.25">
      <c r="A7354" s="245" t="s">
        <v>66</v>
      </c>
      <c r="B7354" s="245" t="s">
        <v>65</v>
      </c>
      <c r="C7354" s="245" t="s">
        <v>64</v>
      </c>
      <c r="D7354" s="245" t="s">
        <v>63</v>
      </c>
      <c r="E7354" s="246" t="s">
        <v>44</v>
      </c>
      <c r="F7354" s="245" t="s">
        <v>44</v>
      </c>
      <c r="G7354" s="245" t="s">
        <v>14671</v>
      </c>
      <c r="H7354" s="245" t="s">
        <v>14672</v>
      </c>
      <c r="I7354" s="245" t="s">
        <v>60</v>
      </c>
      <c r="J7354" s="245" t="s">
        <v>59</v>
      </c>
      <c r="K7354" s="246" t="s">
        <v>21041</v>
      </c>
      <c r="L7354" s="245" t="s">
        <v>58</v>
      </c>
    </row>
    <row r="7355" spans="1:12" x14ac:dyDescent="0.25">
      <c r="A7355" s="245" t="s">
        <v>66</v>
      </c>
      <c r="B7355" s="245" t="s">
        <v>65</v>
      </c>
      <c r="C7355" s="245" t="s">
        <v>64</v>
      </c>
      <c r="D7355" s="245" t="s">
        <v>63</v>
      </c>
      <c r="E7355" s="246" t="s">
        <v>44</v>
      </c>
      <c r="F7355" s="245" t="s">
        <v>44</v>
      </c>
      <c r="G7355" s="245" t="s">
        <v>14673</v>
      </c>
      <c r="H7355" s="245" t="s">
        <v>14674</v>
      </c>
      <c r="I7355" s="245" t="s">
        <v>60</v>
      </c>
      <c r="J7355" s="245" t="s">
        <v>59</v>
      </c>
      <c r="K7355" s="246" t="s">
        <v>19631</v>
      </c>
      <c r="L7355" s="245" t="s">
        <v>58</v>
      </c>
    </row>
    <row r="7356" spans="1:12" x14ac:dyDescent="0.25">
      <c r="A7356" s="245" t="s">
        <v>66</v>
      </c>
      <c r="B7356" s="245" t="s">
        <v>65</v>
      </c>
      <c r="C7356" s="245" t="s">
        <v>64</v>
      </c>
      <c r="D7356" s="245" t="s">
        <v>63</v>
      </c>
      <c r="E7356" s="246" t="s">
        <v>44</v>
      </c>
      <c r="F7356" s="245" t="s">
        <v>44</v>
      </c>
      <c r="G7356" s="245" t="s">
        <v>14675</v>
      </c>
      <c r="H7356" s="245" t="s">
        <v>14676</v>
      </c>
      <c r="I7356" s="245" t="s">
        <v>60</v>
      </c>
      <c r="J7356" s="245" t="s">
        <v>59</v>
      </c>
      <c r="K7356" s="246" t="s">
        <v>10033</v>
      </c>
      <c r="L7356" s="245" t="s">
        <v>58</v>
      </c>
    </row>
    <row r="7357" spans="1:12" x14ac:dyDescent="0.25">
      <c r="A7357" s="245" t="s">
        <v>66</v>
      </c>
      <c r="B7357" s="245" t="s">
        <v>65</v>
      </c>
      <c r="C7357" s="245" t="s">
        <v>64</v>
      </c>
      <c r="D7357" s="245" t="s">
        <v>63</v>
      </c>
      <c r="E7357" s="246" t="s">
        <v>44</v>
      </c>
      <c r="F7357" s="245" t="s">
        <v>44</v>
      </c>
      <c r="G7357" s="245" t="s">
        <v>14677</v>
      </c>
      <c r="H7357" s="245" t="s">
        <v>14678</v>
      </c>
      <c r="I7357" s="245" t="s">
        <v>60</v>
      </c>
      <c r="J7357" s="245" t="s">
        <v>59</v>
      </c>
      <c r="K7357" s="246" t="s">
        <v>9585</v>
      </c>
      <c r="L7357" s="245" t="s">
        <v>58</v>
      </c>
    </row>
    <row r="7358" spans="1:12" x14ac:dyDescent="0.25">
      <c r="A7358" s="245" t="s">
        <v>66</v>
      </c>
      <c r="B7358" s="245" t="s">
        <v>65</v>
      </c>
      <c r="C7358" s="245" t="s">
        <v>64</v>
      </c>
      <c r="D7358" s="245" t="s">
        <v>63</v>
      </c>
      <c r="E7358" s="246" t="s">
        <v>44</v>
      </c>
      <c r="F7358" s="245" t="s">
        <v>44</v>
      </c>
      <c r="G7358" s="245" t="s">
        <v>14679</v>
      </c>
      <c r="H7358" s="245" t="s">
        <v>14680</v>
      </c>
      <c r="I7358" s="245" t="s">
        <v>60</v>
      </c>
      <c r="J7358" s="245" t="s">
        <v>59</v>
      </c>
      <c r="K7358" s="246" t="s">
        <v>21041</v>
      </c>
      <c r="L7358" s="245" t="s">
        <v>58</v>
      </c>
    </row>
    <row r="7359" spans="1:12" x14ac:dyDescent="0.25">
      <c r="A7359" s="245" t="s">
        <v>66</v>
      </c>
      <c r="B7359" s="245" t="s">
        <v>65</v>
      </c>
      <c r="C7359" s="245" t="s">
        <v>64</v>
      </c>
      <c r="D7359" s="245" t="s">
        <v>63</v>
      </c>
      <c r="E7359" s="246" t="s">
        <v>44</v>
      </c>
      <c r="F7359" s="245" t="s">
        <v>44</v>
      </c>
      <c r="G7359" s="245" t="s">
        <v>14681</v>
      </c>
      <c r="H7359" s="245" t="s">
        <v>14682</v>
      </c>
      <c r="I7359" s="245" t="s">
        <v>60</v>
      </c>
      <c r="J7359" s="245" t="s">
        <v>59</v>
      </c>
      <c r="K7359" s="246" t="s">
        <v>8792</v>
      </c>
      <c r="L7359" s="245" t="s">
        <v>58</v>
      </c>
    </row>
    <row r="7360" spans="1:12" x14ac:dyDescent="0.25">
      <c r="A7360" s="245" t="s">
        <v>66</v>
      </c>
      <c r="B7360" s="245" t="s">
        <v>65</v>
      </c>
      <c r="C7360" s="245" t="s">
        <v>64</v>
      </c>
      <c r="D7360" s="245" t="s">
        <v>63</v>
      </c>
      <c r="E7360" s="246" t="s">
        <v>44</v>
      </c>
      <c r="F7360" s="245" t="s">
        <v>44</v>
      </c>
      <c r="G7360" s="245" t="s">
        <v>14683</v>
      </c>
      <c r="H7360" s="245" t="s">
        <v>14684</v>
      </c>
      <c r="I7360" s="245" t="s">
        <v>60</v>
      </c>
      <c r="J7360" s="245" t="s">
        <v>59</v>
      </c>
      <c r="K7360" s="246" t="s">
        <v>3787</v>
      </c>
      <c r="L7360" s="245" t="s">
        <v>58</v>
      </c>
    </row>
    <row r="7361" spans="1:12" x14ac:dyDescent="0.25">
      <c r="A7361" s="245" t="s">
        <v>66</v>
      </c>
      <c r="B7361" s="245" t="s">
        <v>65</v>
      </c>
      <c r="C7361" s="245" t="s">
        <v>64</v>
      </c>
      <c r="D7361" s="245" t="s">
        <v>63</v>
      </c>
      <c r="E7361" s="246" t="s">
        <v>44</v>
      </c>
      <c r="F7361" s="245" t="s">
        <v>44</v>
      </c>
      <c r="G7361" s="245" t="s">
        <v>14685</v>
      </c>
      <c r="H7361" s="245" t="s">
        <v>14686</v>
      </c>
      <c r="I7361" s="245" t="s">
        <v>60</v>
      </c>
      <c r="J7361" s="245" t="s">
        <v>59</v>
      </c>
      <c r="K7361" s="246" t="s">
        <v>22571</v>
      </c>
      <c r="L7361" s="245" t="s">
        <v>58</v>
      </c>
    </row>
    <row r="7362" spans="1:12" x14ac:dyDescent="0.25">
      <c r="A7362" s="245" t="s">
        <v>66</v>
      </c>
      <c r="B7362" s="245" t="s">
        <v>65</v>
      </c>
      <c r="C7362" s="245" t="s">
        <v>64</v>
      </c>
      <c r="D7362" s="245" t="s">
        <v>63</v>
      </c>
      <c r="E7362" s="246" t="s">
        <v>44</v>
      </c>
      <c r="F7362" s="245" t="s">
        <v>44</v>
      </c>
      <c r="G7362" s="245" t="s">
        <v>14687</v>
      </c>
      <c r="H7362" s="245" t="s">
        <v>14688</v>
      </c>
      <c r="I7362" s="245" t="s">
        <v>60</v>
      </c>
      <c r="J7362" s="245" t="s">
        <v>59</v>
      </c>
      <c r="K7362" s="246" t="s">
        <v>22572</v>
      </c>
      <c r="L7362" s="245" t="s">
        <v>58</v>
      </c>
    </row>
    <row r="7363" spans="1:12" x14ac:dyDescent="0.25">
      <c r="A7363" s="245" t="s">
        <v>66</v>
      </c>
      <c r="B7363" s="245" t="s">
        <v>65</v>
      </c>
      <c r="C7363" s="245" t="s">
        <v>64</v>
      </c>
      <c r="D7363" s="245" t="s">
        <v>63</v>
      </c>
      <c r="E7363" s="246" t="s">
        <v>44</v>
      </c>
      <c r="F7363" s="245" t="s">
        <v>44</v>
      </c>
      <c r="G7363" s="245" t="s">
        <v>14689</v>
      </c>
      <c r="H7363" s="245" t="s">
        <v>14690</v>
      </c>
      <c r="I7363" s="245" t="s">
        <v>60</v>
      </c>
      <c r="J7363" s="245" t="s">
        <v>59</v>
      </c>
      <c r="K7363" s="246" t="s">
        <v>22573</v>
      </c>
      <c r="L7363" s="245" t="s">
        <v>58</v>
      </c>
    </row>
    <row r="7364" spans="1:12" x14ac:dyDescent="0.25">
      <c r="A7364" s="245" t="s">
        <v>66</v>
      </c>
      <c r="B7364" s="245" t="s">
        <v>65</v>
      </c>
      <c r="C7364" s="245" t="s">
        <v>64</v>
      </c>
      <c r="D7364" s="245" t="s">
        <v>63</v>
      </c>
      <c r="E7364" s="246" t="s">
        <v>44</v>
      </c>
      <c r="F7364" s="245" t="s">
        <v>44</v>
      </c>
      <c r="G7364" s="245" t="s">
        <v>14691</v>
      </c>
      <c r="H7364" s="245" t="s">
        <v>14692</v>
      </c>
      <c r="I7364" s="245" t="s">
        <v>60</v>
      </c>
      <c r="J7364" s="245" t="s">
        <v>59</v>
      </c>
      <c r="K7364" s="246" t="s">
        <v>14576</v>
      </c>
      <c r="L7364" s="245" t="s">
        <v>58</v>
      </c>
    </row>
    <row r="7365" spans="1:12" x14ac:dyDescent="0.25">
      <c r="A7365" s="245" t="s">
        <v>66</v>
      </c>
      <c r="B7365" s="245" t="s">
        <v>65</v>
      </c>
      <c r="C7365" s="245" t="s">
        <v>64</v>
      </c>
      <c r="D7365" s="245" t="s">
        <v>63</v>
      </c>
      <c r="E7365" s="246" t="s">
        <v>44</v>
      </c>
      <c r="F7365" s="245" t="s">
        <v>44</v>
      </c>
      <c r="G7365" s="245" t="s">
        <v>14693</v>
      </c>
      <c r="H7365" s="245" t="s">
        <v>14694</v>
      </c>
      <c r="I7365" s="245" t="s">
        <v>60</v>
      </c>
      <c r="J7365" s="245" t="s">
        <v>59</v>
      </c>
      <c r="K7365" s="246" t="s">
        <v>19867</v>
      </c>
      <c r="L7365" s="245" t="s">
        <v>58</v>
      </c>
    </row>
    <row r="7366" spans="1:12" x14ac:dyDescent="0.25">
      <c r="A7366" s="245" t="s">
        <v>66</v>
      </c>
      <c r="B7366" s="245" t="s">
        <v>65</v>
      </c>
      <c r="C7366" s="245" t="s">
        <v>64</v>
      </c>
      <c r="D7366" s="245" t="s">
        <v>63</v>
      </c>
      <c r="E7366" s="246" t="s">
        <v>44</v>
      </c>
      <c r="F7366" s="245" t="s">
        <v>44</v>
      </c>
      <c r="G7366" s="245" t="s">
        <v>14695</v>
      </c>
      <c r="H7366" s="245" t="s">
        <v>14696</v>
      </c>
      <c r="I7366" s="245" t="s">
        <v>60</v>
      </c>
      <c r="J7366" s="245" t="s">
        <v>59</v>
      </c>
      <c r="K7366" s="246" t="s">
        <v>9488</v>
      </c>
      <c r="L7366" s="245" t="s">
        <v>58</v>
      </c>
    </row>
    <row r="7367" spans="1:12" x14ac:dyDescent="0.25">
      <c r="A7367" s="245" t="s">
        <v>66</v>
      </c>
      <c r="B7367" s="245" t="s">
        <v>65</v>
      </c>
      <c r="C7367" s="245" t="s">
        <v>64</v>
      </c>
      <c r="D7367" s="245" t="s">
        <v>63</v>
      </c>
      <c r="E7367" s="246" t="s">
        <v>44</v>
      </c>
      <c r="F7367" s="245" t="s">
        <v>44</v>
      </c>
      <c r="G7367" s="245" t="s">
        <v>14697</v>
      </c>
      <c r="H7367" s="245" t="s">
        <v>14698</v>
      </c>
      <c r="I7367" s="245" t="s">
        <v>60</v>
      </c>
      <c r="J7367" s="245" t="s">
        <v>59</v>
      </c>
      <c r="K7367" s="246" t="s">
        <v>9614</v>
      </c>
      <c r="L7367" s="245" t="s">
        <v>58</v>
      </c>
    </row>
    <row r="7368" spans="1:12" x14ac:dyDescent="0.25">
      <c r="A7368" s="245" t="s">
        <v>66</v>
      </c>
      <c r="B7368" s="245" t="s">
        <v>65</v>
      </c>
      <c r="C7368" s="245" t="s">
        <v>64</v>
      </c>
      <c r="D7368" s="245" t="s">
        <v>63</v>
      </c>
      <c r="E7368" s="246" t="s">
        <v>44</v>
      </c>
      <c r="F7368" s="245" t="s">
        <v>44</v>
      </c>
      <c r="G7368" s="245" t="s">
        <v>14699</v>
      </c>
      <c r="H7368" s="245" t="s">
        <v>14700</v>
      </c>
      <c r="I7368" s="245" t="s">
        <v>60</v>
      </c>
      <c r="J7368" s="245" t="s">
        <v>59</v>
      </c>
      <c r="K7368" s="246" t="s">
        <v>22574</v>
      </c>
      <c r="L7368" s="245" t="s">
        <v>58</v>
      </c>
    </row>
    <row r="7369" spans="1:12" x14ac:dyDescent="0.25">
      <c r="A7369" s="245" t="s">
        <v>66</v>
      </c>
      <c r="B7369" s="245" t="s">
        <v>65</v>
      </c>
      <c r="C7369" s="245" t="s">
        <v>64</v>
      </c>
      <c r="D7369" s="245" t="s">
        <v>63</v>
      </c>
      <c r="E7369" s="246" t="s">
        <v>44</v>
      </c>
      <c r="F7369" s="245" t="s">
        <v>44</v>
      </c>
      <c r="G7369" s="245" t="s">
        <v>14701</v>
      </c>
      <c r="H7369" s="245" t="s">
        <v>14702</v>
      </c>
      <c r="I7369" s="245" t="s">
        <v>60</v>
      </c>
      <c r="J7369" s="245" t="s">
        <v>59</v>
      </c>
      <c r="K7369" s="246" t="s">
        <v>8599</v>
      </c>
      <c r="L7369" s="245" t="s">
        <v>58</v>
      </c>
    </row>
    <row r="7370" spans="1:12" x14ac:dyDescent="0.25">
      <c r="A7370" s="245" t="s">
        <v>66</v>
      </c>
      <c r="B7370" s="245" t="s">
        <v>65</v>
      </c>
      <c r="C7370" s="245" t="s">
        <v>64</v>
      </c>
      <c r="D7370" s="245" t="s">
        <v>63</v>
      </c>
      <c r="E7370" s="246" t="s">
        <v>44</v>
      </c>
      <c r="F7370" s="245" t="s">
        <v>44</v>
      </c>
      <c r="G7370" s="245" t="s">
        <v>14703</v>
      </c>
      <c r="H7370" s="245" t="s">
        <v>14704</v>
      </c>
      <c r="I7370" s="245" t="s">
        <v>60</v>
      </c>
      <c r="J7370" s="245" t="s">
        <v>59</v>
      </c>
      <c r="K7370" s="246" t="s">
        <v>5159</v>
      </c>
      <c r="L7370" s="245" t="s">
        <v>58</v>
      </c>
    </row>
    <row r="7371" spans="1:12" x14ac:dyDescent="0.25">
      <c r="A7371" s="245" t="s">
        <v>66</v>
      </c>
      <c r="B7371" s="245" t="s">
        <v>65</v>
      </c>
      <c r="C7371" s="245" t="s">
        <v>64</v>
      </c>
      <c r="D7371" s="245" t="s">
        <v>63</v>
      </c>
      <c r="E7371" s="246" t="s">
        <v>44</v>
      </c>
      <c r="F7371" s="245" t="s">
        <v>44</v>
      </c>
      <c r="G7371" s="245" t="s">
        <v>14705</v>
      </c>
      <c r="H7371" s="245" t="s">
        <v>14706</v>
      </c>
      <c r="I7371" s="245" t="s">
        <v>60</v>
      </c>
      <c r="J7371" s="245" t="s">
        <v>59</v>
      </c>
      <c r="K7371" s="246" t="s">
        <v>17334</v>
      </c>
      <c r="L7371" s="245" t="s">
        <v>58</v>
      </c>
    </row>
    <row r="7372" spans="1:12" x14ac:dyDescent="0.25">
      <c r="A7372" s="245" t="s">
        <v>66</v>
      </c>
      <c r="B7372" s="245" t="s">
        <v>65</v>
      </c>
      <c r="C7372" s="245" t="s">
        <v>64</v>
      </c>
      <c r="D7372" s="245" t="s">
        <v>63</v>
      </c>
      <c r="E7372" s="246" t="s">
        <v>44</v>
      </c>
      <c r="F7372" s="245" t="s">
        <v>44</v>
      </c>
      <c r="G7372" s="245" t="s">
        <v>14707</v>
      </c>
      <c r="H7372" s="245" t="s">
        <v>14708</v>
      </c>
      <c r="I7372" s="245" t="s">
        <v>60</v>
      </c>
      <c r="J7372" s="245" t="s">
        <v>59</v>
      </c>
      <c r="K7372" s="246" t="s">
        <v>22575</v>
      </c>
      <c r="L7372" s="245" t="s">
        <v>58</v>
      </c>
    </row>
    <row r="7373" spans="1:12" x14ac:dyDescent="0.25">
      <c r="A7373" s="245" t="s">
        <v>66</v>
      </c>
      <c r="B7373" s="245" t="s">
        <v>65</v>
      </c>
      <c r="C7373" s="245" t="s">
        <v>64</v>
      </c>
      <c r="D7373" s="245" t="s">
        <v>63</v>
      </c>
      <c r="E7373" s="246" t="s">
        <v>44</v>
      </c>
      <c r="F7373" s="245" t="s">
        <v>44</v>
      </c>
      <c r="G7373" s="245" t="s">
        <v>14709</v>
      </c>
      <c r="H7373" s="245" t="s">
        <v>14710</v>
      </c>
      <c r="I7373" s="245" t="s">
        <v>60</v>
      </c>
      <c r="J7373" s="245" t="s">
        <v>59</v>
      </c>
      <c r="K7373" s="246" t="s">
        <v>22576</v>
      </c>
      <c r="L7373" s="245" t="s">
        <v>58</v>
      </c>
    </row>
    <row r="7374" spans="1:12" x14ac:dyDescent="0.25">
      <c r="A7374" s="245" t="s">
        <v>66</v>
      </c>
      <c r="B7374" s="245" t="s">
        <v>65</v>
      </c>
      <c r="C7374" s="245" t="s">
        <v>64</v>
      </c>
      <c r="D7374" s="245" t="s">
        <v>63</v>
      </c>
      <c r="E7374" s="246" t="s">
        <v>44</v>
      </c>
      <c r="F7374" s="245" t="s">
        <v>44</v>
      </c>
      <c r="G7374" s="245" t="s">
        <v>14711</v>
      </c>
      <c r="H7374" s="245" t="s">
        <v>14712</v>
      </c>
      <c r="I7374" s="245" t="s">
        <v>60</v>
      </c>
      <c r="J7374" s="245" t="s">
        <v>59</v>
      </c>
      <c r="K7374" s="246" t="s">
        <v>15253</v>
      </c>
      <c r="L7374" s="245" t="s">
        <v>58</v>
      </c>
    </row>
    <row r="7375" spans="1:12" x14ac:dyDescent="0.25">
      <c r="A7375" s="245" t="s">
        <v>66</v>
      </c>
      <c r="B7375" s="245" t="s">
        <v>65</v>
      </c>
      <c r="C7375" s="245" t="s">
        <v>64</v>
      </c>
      <c r="D7375" s="245" t="s">
        <v>63</v>
      </c>
      <c r="E7375" s="246" t="s">
        <v>44</v>
      </c>
      <c r="F7375" s="245" t="s">
        <v>44</v>
      </c>
      <c r="G7375" s="245" t="s">
        <v>14714</v>
      </c>
      <c r="H7375" s="245" t="s">
        <v>14715</v>
      </c>
      <c r="I7375" s="245" t="s">
        <v>60</v>
      </c>
      <c r="J7375" s="245" t="s">
        <v>59</v>
      </c>
      <c r="K7375" s="246" t="s">
        <v>22577</v>
      </c>
      <c r="L7375" s="245" t="s">
        <v>58</v>
      </c>
    </row>
    <row r="7376" spans="1:12" x14ac:dyDescent="0.25">
      <c r="A7376" s="245" t="s">
        <v>66</v>
      </c>
      <c r="B7376" s="245" t="s">
        <v>65</v>
      </c>
      <c r="C7376" s="245" t="s">
        <v>64</v>
      </c>
      <c r="D7376" s="245" t="s">
        <v>63</v>
      </c>
      <c r="E7376" s="246" t="s">
        <v>44</v>
      </c>
      <c r="F7376" s="245" t="s">
        <v>44</v>
      </c>
      <c r="G7376" s="245" t="s">
        <v>14717</v>
      </c>
      <c r="H7376" s="245" t="s">
        <v>14718</v>
      </c>
      <c r="I7376" s="245" t="s">
        <v>60</v>
      </c>
      <c r="J7376" s="245" t="s">
        <v>59</v>
      </c>
      <c r="K7376" s="246" t="s">
        <v>22578</v>
      </c>
      <c r="L7376" s="245" t="s">
        <v>58</v>
      </c>
    </row>
    <row r="7377" spans="1:12" x14ac:dyDescent="0.25">
      <c r="A7377" s="245" t="s">
        <v>66</v>
      </c>
      <c r="B7377" s="245" t="s">
        <v>65</v>
      </c>
      <c r="C7377" s="245" t="s">
        <v>64</v>
      </c>
      <c r="D7377" s="245" t="s">
        <v>63</v>
      </c>
      <c r="E7377" s="246" t="s">
        <v>44</v>
      </c>
      <c r="F7377" s="245" t="s">
        <v>44</v>
      </c>
      <c r="G7377" s="245" t="s">
        <v>14719</v>
      </c>
      <c r="H7377" s="245" t="s">
        <v>14720</v>
      </c>
      <c r="I7377" s="245" t="s">
        <v>60</v>
      </c>
      <c r="J7377" s="245" t="s">
        <v>59</v>
      </c>
      <c r="K7377" s="246" t="s">
        <v>18193</v>
      </c>
      <c r="L7377" s="245" t="s">
        <v>58</v>
      </c>
    </row>
    <row r="7378" spans="1:12" x14ac:dyDescent="0.25">
      <c r="A7378" s="245" t="s">
        <v>66</v>
      </c>
      <c r="B7378" s="245" t="s">
        <v>65</v>
      </c>
      <c r="C7378" s="245" t="s">
        <v>64</v>
      </c>
      <c r="D7378" s="245" t="s">
        <v>63</v>
      </c>
      <c r="E7378" s="246" t="s">
        <v>44</v>
      </c>
      <c r="F7378" s="245" t="s">
        <v>44</v>
      </c>
      <c r="G7378" s="245" t="s">
        <v>14721</v>
      </c>
      <c r="H7378" s="245" t="s">
        <v>14722</v>
      </c>
      <c r="I7378" s="245" t="s">
        <v>60</v>
      </c>
      <c r="J7378" s="245" t="s">
        <v>59</v>
      </c>
      <c r="K7378" s="246" t="s">
        <v>12899</v>
      </c>
      <c r="L7378" s="245" t="s">
        <v>58</v>
      </c>
    </row>
    <row r="7379" spans="1:12" x14ac:dyDescent="0.25">
      <c r="A7379" s="245" t="s">
        <v>66</v>
      </c>
      <c r="B7379" s="245" t="s">
        <v>65</v>
      </c>
      <c r="C7379" s="245" t="s">
        <v>64</v>
      </c>
      <c r="D7379" s="245" t="s">
        <v>63</v>
      </c>
      <c r="E7379" s="246" t="s">
        <v>44</v>
      </c>
      <c r="F7379" s="245" t="s">
        <v>44</v>
      </c>
      <c r="G7379" s="245" t="s">
        <v>14723</v>
      </c>
      <c r="H7379" s="245" t="s">
        <v>14724</v>
      </c>
      <c r="I7379" s="245" t="s">
        <v>60</v>
      </c>
      <c r="J7379" s="245" t="s">
        <v>59</v>
      </c>
      <c r="K7379" s="246" t="s">
        <v>22579</v>
      </c>
      <c r="L7379" s="245" t="s">
        <v>58</v>
      </c>
    </row>
    <row r="7380" spans="1:12" x14ac:dyDescent="0.25">
      <c r="A7380" s="245" t="s">
        <v>66</v>
      </c>
      <c r="B7380" s="245" t="s">
        <v>65</v>
      </c>
      <c r="C7380" s="245" t="s">
        <v>64</v>
      </c>
      <c r="D7380" s="245" t="s">
        <v>63</v>
      </c>
      <c r="E7380" s="246" t="s">
        <v>44</v>
      </c>
      <c r="F7380" s="245" t="s">
        <v>44</v>
      </c>
      <c r="G7380" s="245" t="s">
        <v>14725</v>
      </c>
      <c r="H7380" s="245" t="s">
        <v>14726</v>
      </c>
      <c r="I7380" s="245" t="s">
        <v>60</v>
      </c>
      <c r="J7380" s="245" t="s">
        <v>59</v>
      </c>
      <c r="K7380" s="246" t="s">
        <v>22580</v>
      </c>
      <c r="L7380" s="245" t="s">
        <v>58</v>
      </c>
    </row>
    <row r="7381" spans="1:12" x14ac:dyDescent="0.25">
      <c r="A7381" s="245" t="s">
        <v>66</v>
      </c>
      <c r="B7381" s="245" t="s">
        <v>65</v>
      </c>
      <c r="C7381" s="245" t="s">
        <v>64</v>
      </c>
      <c r="D7381" s="245" t="s">
        <v>63</v>
      </c>
      <c r="E7381" s="246" t="s">
        <v>44</v>
      </c>
      <c r="F7381" s="245" t="s">
        <v>44</v>
      </c>
      <c r="G7381" s="245" t="s">
        <v>14728</v>
      </c>
      <c r="H7381" s="245" t="s">
        <v>14729</v>
      </c>
      <c r="I7381" s="245" t="s">
        <v>60</v>
      </c>
      <c r="J7381" s="245" t="s">
        <v>59</v>
      </c>
      <c r="K7381" s="246" t="s">
        <v>8810</v>
      </c>
      <c r="L7381" s="245" t="s">
        <v>58</v>
      </c>
    </row>
    <row r="7382" spans="1:12" x14ac:dyDescent="0.25">
      <c r="A7382" s="245" t="s">
        <v>66</v>
      </c>
      <c r="B7382" s="245" t="s">
        <v>65</v>
      </c>
      <c r="C7382" s="245" t="s">
        <v>64</v>
      </c>
      <c r="D7382" s="245" t="s">
        <v>63</v>
      </c>
      <c r="E7382" s="246" t="s">
        <v>44</v>
      </c>
      <c r="F7382" s="245" t="s">
        <v>44</v>
      </c>
      <c r="G7382" s="245" t="s">
        <v>14730</v>
      </c>
      <c r="H7382" s="245" t="s">
        <v>14731</v>
      </c>
      <c r="I7382" s="245" t="s">
        <v>60</v>
      </c>
      <c r="J7382" s="245" t="s">
        <v>59</v>
      </c>
      <c r="K7382" s="246" t="s">
        <v>22581</v>
      </c>
      <c r="L7382" s="245" t="s">
        <v>58</v>
      </c>
    </row>
    <row r="7383" spans="1:12" x14ac:dyDescent="0.25">
      <c r="A7383" s="245" t="s">
        <v>66</v>
      </c>
      <c r="B7383" s="245" t="s">
        <v>65</v>
      </c>
      <c r="C7383" s="245" t="s">
        <v>64</v>
      </c>
      <c r="D7383" s="245" t="s">
        <v>63</v>
      </c>
      <c r="E7383" s="246" t="s">
        <v>44</v>
      </c>
      <c r="F7383" s="245" t="s">
        <v>44</v>
      </c>
      <c r="G7383" s="245" t="s">
        <v>14732</v>
      </c>
      <c r="H7383" s="245" t="s">
        <v>14733</v>
      </c>
      <c r="I7383" s="245" t="s">
        <v>60</v>
      </c>
      <c r="J7383" s="245" t="s">
        <v>59</v>
      </c>
      <c r="K7383" s="246" t="s">
        <v>8380</v>
      </c>
      <c r="L7383" s="245" t="s">
        <v>58</v>
      </c>
    </row>
    <row r="7384" spans="1:12" x14ac:dyDescent="0.25">
      <c r="A7384" s="245" t="s">
        <v>66</v>
      </c>
      <c r="B7384" s="245" t="s">
        <v>65</v>
      </c>
      <c r="C7384" s="245" t="s">
        <v>64</v>
      </c>
      <c r="D7384" s="245" t="s">
        <v>63</v>
      </c>
      <c r="E7384" s="246" t="s">
        <v>44</v>
      </c>
      <c r="F7384" s="245" t="s">
        <v>44</v>
      </c>
      <c r="G7384" s="245" t="s">
        <v>14734</v>
      </c>
      <c r="H7384" s="245" t="s">
        <v>14735</v>
      </c>
      <c r="I7384" s="245" t="s">
        <v>60</v>
      </c>
      <c r="J7384" s="245" t="s">
        <v>59</v>
      </c>
      <c r="K7384" s="246" t="s">
        <v>9942</v>
      </c>
      <c r="L7384" s="245" t="s">
        <v>58</v>
      </c>
    </row>
    <row r="7385" spans="1:12" x14ac:dyDescent="0.25">
      <c r="A7385" s="245" t="s">
        <v>66</v>
      </c>
      <c r="B7385" s="245" t="s">
        <v>65</v>
      </c>
      <c r="C7385" s="245" t="s">
        <v>64</v>
      </c>
      <c r="D7385" s="245" t="s">
        <v>63</v>
      </c>
      <c r="E7385" s="246" t="s">
        <v>44</v>
      </c>
      <c r="F7385" s="245" t="s">
        <v>44</v>
      </c>
      <c r="G7385" s="245" t="s">
        <v>14736</v>
      </c>
      <c r="H7385" s="245" t="s">
        <v>14737</v>
      </c>
      <c r="I7385" s="245" t="s">
        <v>60</v>
      </c>
      <c r="J7385" s="245" t="s">
        <v>59</v>
      </c>
      <c r="K7385" s="246" t="s">
        <v>22582</v>
      </c>
      <c r="L7385" s="245" t="s">
        <v>58</v>
      </c>
    </row>
    <row r="7386" spans="1:12" x14ac:dyDescent="0.25">
      <c r="A7386" s="245" t="s">
        <v>66</v>
      </c>
      <c r="B7386" s="245" t="s">
        <v>65</v>
      </c>
      <c r="C7386" s="245" t="s">
        <v>64</v>
      </c>
      <c r="D7386" s="245" t="s">
        <v>63</v>
      </c>
      <c r="E7386" s="246" t="s">
        <v>44</v>
      </c>
      <c r="F7386" s="245" t="s">
        <v>44</v>
      </c>
      <c r="G7386" s="245" t="s">
        <v>14738</v>
      </c>
      <c r="H7386" s="245" t="s">
        <v>14739</v>
      </c>
      <c r="I7386" s="245" t="s">
        <v>60</v>
      </c>
      <c r="J7386" s="245" t="s">
        <v>59</v>
      </c>
      <c r="K7386" s="246" t="s">
        <v>22583</v>
      </c>
      <c r="L7386" s="245" t="s">
        <v>58</v>
      </c>
    </row>
    <row r="7387" spans="1:12" x14ac:dyDescent="0.25">
      <c r="A7387" s="245" t="s">
        <v>66</v>
      </c>
      <c r="B7387" s="245" t="s">
        <v>65</v>
      </c>
      <c r="C7387" s="245" t="s">
        <v>64</v>
      </c>
      <c r="D7387" s="245" t="s">
        <v>63</v>
      </c>
      <c r="E7387" s="246" t="s">
        <v>44</v>
      </c>
      <c r="F7387" s="245" t="s">
        <v>44</v>
      </c>
      <c r="G7387" s="245" t="s">
        <v>14740</v>
      </c>
      <c r="H7387" s="245" t="s">
        <v>14741</v>
      </c>
      <c r="I7387" s="245" t="s">
        <v>60</v>
      </c>
      <c r="J7387" s="245" t="s">
        <v>59</v>
      </c>
      <c r="K7387" s="246" t="s">
        <v>22584</v>
      </c>
      <c r="L7387" s="245" t="s">
        <v>58</v>
      </c>
    </row>
    <row r="7388" spans="1:12" x14ac:dyDescent="0.25">
      <c r="A7388" s="245" t="s">
        <v>66</v>
      </c>
      <c r="B7388" s="245" t="s">
        <v>65</v>
      </c>
      <c r="C7388" s="245" t="s">
        <v>64</v>
      </c>
      <c r="D7388" s="245" t="s">
        <v>63</v>
      </c>
      <c r="E7388" s="246" t="s">
        <v>44</v>
      </c>
      <c r="F7388" s="245" t="s">
        <v>44</v>
      </c>
      <c r="G7388" s="245" t="s">
        <v>14742</v>
      </c>
      <c r="H7388" s="245" t="s">
        <v>14743</v>
      </c>
      <c r="I7388" s="245" t="s">
        <v>60</v>
      </c>
      <c r="J7388" s="245" t="s">
        <v>59</v>
      </c>
      <c r="K7388" s="246" t="s">
        <v>22585</v>
      </c>
      <c r="L7388" s="245" t="s">
        <v>58</v>
      </c>
    </row>
    <row r="7389" spans="1:12" x14ac:dyDescent="0.25">
      <c r="A7389" s="245" t="s">
        <v>66</v>
      </c>
      <c r="B7389" s="245" t="s">
        <v>65</v>
      </c>
      <c r="C7389" s="245" t="s">
        <v>64</v>
      </c>
      <c r="D7389" s="245" t="s">
        <v>63</v>
      </c>
      <c r="E7389" s="246" t="s">
        <v>44</v>
      </c>
      <c r="F7389" s="245" t="s">
        <v>44</v>
      </c>
      <c r="G7389" s="245" t="s">
        <v>14744</v>
      </c>
      <c r="H7389" s="245" t="s">
        <v>14745</v>
      </c>
      <c r="I7389" s="245" t="s">
        <v>60</v>
      </c>
      <c r="J7389" s="245" t="s">
        <v>59</v>
      </c>
      <c r="K7389" s="246" t="s">
        <v>8841</v>
      </c>
      <c r="L7389" s="245" t="s">
        <v>58</v>
      </c>
    </row>
    <row r="7390" spans="1:12" x14ac:dyDescent="0.25">
      <c r="A7390" s="245" t="s">
        <v>66</v>
      </c>
      <c r="B7390" s="245" t="s">
        <v>65</v>
      </c>
      <c r="C7390" s="245" t="s">
        <v>64</v>
      </c>
      <c r="D7390" s="245" t="s">
        <v>63</v>
      </c>
      <c r="E7390" s="246" t="s">
        <v>44</v>
      </c>
      <c r="F7390" s="245" t="s">
        <v>44</v>
      </c>
      <c r="G7390" s="245" t="s">
        <v>14746</v>
      </c>
      <c r="H7390" s="245" t="s">
        <v>14747</v>
      </c>
      <c r="I7390" s="245" t="s">
        <v>60</v>
      </c>
      <c r="J7390" s="245" t="s">
        <v>59</v>
      </c>
      <c r="K7390" s="246" t="s">
        <v>8569</v>
      </c>
      <c r="L7390" s="245" t="s">
        <v>58</v>
      </c>
    </row>
    <row r="7391" spans="1:12" x14ac:dyDescent="0.25">
      <c r="A7391" s="245" t="s">
        <v>66</v>
      </c>
      <c r="B7391" s="245" t="s">
        <v>65</v>
      </c>
      <c r="C7391" s="245" t="s">
        <v>64</v>
      </c>
      <c r="D7391" s="245" t="s">
        <v>63</v>
      </c>
      <c r="E7391" s="246" t="s">
        <v>44</v>
      </c>
      <c r="F7391" s="245" t="s">
        <v>44</v>
      </c>
      <c r="G7391" s="245" t="s">
        <v>14748</v>
      </c>
      <c r="H7391" s="245" t="s">
        <v>14749</v>
      </c>
      <c r="I7391" s="245" t="s">
        <v>60</v>
      </c>
      <c r="J7391" s="245" t="s">
        <v>59</v>
      </c>
      <c r="K7391" s="246" t="s">
        <v>22586</v>
      </c>
      <c r="L7391" s="245" t="s">
        <v>58</v>
      </c>
    </row>
    <row r="7392" spans="1:12" x14ac:dyDescent="0.25">
      <c r="A7392" s="245" t="s">
        <v>66</v>
      </c>
      <c r="B7392" s="245" t="s">
        <v>65</v>
      </c>
      <c r="C7392" s="245" t="s">
        <v>64</v>
      </c>
      <c r="D7392" s="245" t="s">
        <v>63</v>
      </c>
      <c r="E7392" s="246" t="s">
        <v>44</v>
      </c>
      <c r="F7392" s="245" t="s">
        <v>44</v>
      </c>
      <c r="G7392" s="245" t="s">
        <v>14750</v>
      </c>
      <c r="H7392" s="245" t="s">
        <v>14751</v>
      </c>
      <c r="I7392" s="245" t="s">
        <v>60</v>
      </c>
      <c r="J7392" s="245" t="s">
        <v>59</v>
      </c>
      <c r="K7392" s="246" t="s">
        <v>12617</v>
      </c>
      <c r="L7392" s="245" t="s">
        <v>58</v>
      </c>
    </row>
    <row r="7393" spans="1:12" x14ac:dyDescent="0.25">
      <c r="A7393" s="245" t="s">
        <v>66</v>
      </c>
      <c r="B7393" s="245" t="s">
        <v>65</v>
      </c>
      <c r="C7393" s="245" t="s">
        <v>64</v>
      </c>
      <c r="D7393" s="245" t="s">
        <v>63</v>
      </c>
      <c r="E7393" s="246" t="s">
        <v>44</v>
      </c>
      <c r="F7393" s="245" t="s">
        <v>44</v>
      </c>
      <c r="G7393" s="245" t="s">
        <v>14752</v>
      </c>
      <c r="H7393" s="245" t="s">
        <v>14753</v>
      </c>
      <c r="I7393" s="245" t="s">
        <v>60</v>
      </c>
      <c r="J7393" s="245" t="s">
        <v>59</v>
      </c>
      <c r="K7393" s="246" t="s">
        <v>22587</v>
      </c>
      <c r="L7393" s="245" t="s">
        <v>58</v>
      </c>
    </row>
    <row r="7394" spans="1:12" x14ac:dyDescent="0.25">
      <c r="A7394" s="245" t="s">
        <v>66</v>
      </c>
      <c r="B7394" s="245" t="s">
        <v>65</v>
      </c>
      <c r="C7394" s="245" t="s">
        <v>64</v>
      </c>
      <c r="D7394" s="245" t="s">
        <v>63</v>
      </c>
      <c r="E7394" s="246" t="s">
        <v>44</v>
      </c>
      <c r="F7394" s="245" t="s">
        <v>44</v>
      </c>
      <c r="G7394" s="245" t="s">
        <v>14754</v>
      </c>
      <c r="H7394" s="245" t="s">
        <v>14755</v>
      </c>
      <c r="I7394" s="245" t="s">
        <v>60</v>
      </c>
      <c r="J7394" s="245" t="s">
        <v>59</v>
      </c>
      <c r="K7394" s="246" t="s">
        <v>8386</v>
      </c>
      <c r="L7394" s="245" t="s">
        <v>58</v>
      </c>
    </row>
    <row r="7395" spans="1:12" x14ac:dyDescent="0.25">
      <c r="A7395" s="245" t="s">
        <v>66</v>
      </c>
      <c r="B7395" s="245" t="s">
        <v>65</v>
      </c>
      <c r="C7395" s="245" t="s">
        <v>64</v>
      </c>
      <c r="D7395" s="245" t="s">
        <v>63</v>
      </c>
      <c r="E7395" s="246" t="s">
        <v>44</v>
      </c>
      <c r="F7395" s="245" t="s">
        <v>44</v>
      </c>
      <c r="G7395" s="245" t="s">
        <v>14756</v>
      </c>
      <c r="H7395" s="245" t="s">
        <v>14757</v>
      </c>
      <c r="I7395" s="245" t="s">
        <v>60</v>
      </c>
      <c r="J7395" s="245" t="s">
        <v>59</v>
      </c>
      <c r="K7395" s="246" t="s">
        <v>8873</v>
      </c>
      <c r="L7395" s="245" t="s">
        <v>58</v>
      </c>
    </row>
    <row r="7396" spans="1:12" x14ac:dyDescent="0.25">
      <c r="A7396" s="245" t="s">
        <v>66</v>
      </c>
      <c r="B7396" s="245" t="s">
        <v>65</v>
      </c>
      <c r="C7396" s="245" t="s">
        <v>64</v>
      </c>
      <c r="D7396" s="245" t="s">
        <v>63</v>
      </c>
      <c r="E7396" s="246" t="s">
        <v>44</v>
      </c>
      <c r="F7396" s="245" t="s">
        <v>44</v>
      </c>
      <c r="G7396" s="245" t="s">
        <v>14758</v>
      </c>
      <c r="H7396" s="245" t="s">
        <v>14759</v>
      </c>
      <c r="I7396" s="245" t="s">
        <v>60</v>
      </c>
      <c r="J7396" s="245" t="s">
        <v>59</v>
      </c>
      <c r="K7396" s="246" t="s">
        <v>10151</v>
      </c>
      <c r="L7396" s="245" t="s">
        <v>58</v>
      </c>
    </row>
    <row r="7397" spans="1:12" x14ac:dyDescent="0.25">
      <c r="A7397" s="245" t="s">
        <v>66</v>
      </c>
      <c r="B7397" s="245" t="s">
        <v>65</v>
      </c>
      <c r="C7397" s="245" t="s">
        <v>64</v>
      </c>
      <c r="D7397" s="245" t="s">
        <v>63</v>
      </c>
      <c r="E7397" s="246" t="s">
        <v>44</v>
      </c>
      <c r="F7397" s="245" t="s">
        <v>44</v>
      </c>
      <c r="G7397" s="245" t="s">
        <v>14760</v>
      </c>
      <c r="H7397" s="245" t="s">
        <v>14761</v>
      </c>
      <c r="I7397" s="245" t="s">
        <v>60</v>
      </c>
      <c r="J7397" s="245" t="s">
        <v>59</v>
      </c>
      <c r="K7397" s="246" t="s">
        <v>8817</v>
      </c>
      <c r="L7397" s="245" t="s">
        <v>58</v>
      </c>
    </row>
    <row r="7398" spans="1:12" x14ac:dyDescent="0.25">
      <c r="A7398" s="245" t="s">
        <v>66</v>
      </c>
      <c r="B7398" s="245" t="s">
        <v>65</v>
      </c>
      <c r="C7398" s="245" t="s">
        <v>64</v>
      </c>
      <c r="D7398" s="245" t="s">
        <v>63</v>
      </c>
      <c r="E7398" s="246" t="s">
        <v>44</v>
      </c>
      <c r="F7398" s="245" t="s">
        <v>44</v>
      </c>
      <c r="G7398" s="245" t="s">
        <v>14762</v>
      </c>
      <c r="H7398" s="245" t="s">
        <v>14763</v>
      </c>
      <c r="I7398" s="245" t="s">
        <v>60</v>
      </c>
      <c r="J7398" s="245" t="s">
        <v>59</v>
      </c>
      <c r="K7398" s="246" t="s">
        <v>8235</v>
      </c>
      <c r="L7398" s="245" t="s">
        <v>58</v>
      </c>
    </row>
    <row r="7399" spans="1:12" x14ac:dyDescent="0.25">
      <c r="A7399" s="245" t="s">
        <v>66</v>
      </c>
      <c r="B7399" s="245" t="s">
        <v>65</v>
      </c>
      <c r="C7399" s="245" t="s">
        <v>64</v>
      </c>
      <c r="D7399" s="245" t="s">
        <v>63</v>
      </c>
      <c r="E7399" s="246" t="s">
        <v>44</v>
      </c>
      <c r="F7399" s="245" t="s">
        <v>44</v>
      </c>
      <c r="G7399" s="245" t="s">
        <v>14765</v>
      </c>
      <c r="H7399" s="245" t="s">
        <v>14766</v>
      </c>
      <c r="I7399" s="245" t="s">
        <v>60</v>
      </c>
      <c r="J7399" s="245" t="s">
        <v>59</v>
      </c>
      <c r="K7399" s="246" t="s">
        <v>2956</v>
      </c>
      <c r="L7399" s="245" t="s">
        <v>58</v>
      </c>
    </row>
    <row r="7400" spans="1:12" x14ac:dyDescent="0.25">
      <c r="A7400" s="245" t="s">
        <v>66</v>
      </c>
      <c r="B7400" s="245" t="s">
        <v>65</v>
      </c>
      <c r="C7400" s="245" t="s">
        <v>64</v>
      </c>
      <c r="D7400" s="245" t="s">
        <v>63</v>
      </c>
      <c r="E7400" s="246" t="s">
        <v>44</v>
      </c>
      <c r="F7400" s="245" t="s">
        <v>44</v>
      </c>
      <c r="G7400" s="245" t="s">
        <v>14768</v>
      </c>
      <c r="H7400" s="245" t="s">
        <v>14769</v>
      </c>
      <c r="I7400" s="245" t="s">
        <v>60</v>
      </c>
      <c r="J7400" s="245" t="s">
        <v>59</v>
      </c>
      <c r="K7400" s="246" t="s">
        <v>12620</v>
      </c>
      <c r="L7400" s="245" t="s">
        <v>58</v>
      </c>
    </row>
    <row r="7401" spans="1:12" x14ac:dyDescent="0.25">
      <c r="A7401" s="245" t="s">
        <v>66</v>
      </c>
      <c r="B7401" s="245" t="s">
        <v>65</v>
      </c>
      <c r="C7401" s="245" t="s">
        <v>64</v>
      </c>
      <c r="D7401" s="245" t="s">
        <v>63</v>
      </c>
      <c r="E7401" s="246" t="s">
        <v>44</v>
      </c>
      <c r="F7401" s="245" t="s">
        <v>44</v>
      </c>
      <c r="G7401" s="245" t="s">
        <v>14770</v>
      </c>
      <c r="H7401" s="245" t="s">
        <v>14771</v>
      </c>
      <c r="I7401" s="245" t="s">
        <v>60</v>
      </c>
      <c r="J7401" s="245" t="s">
        <v>59</v>
      </c>
      <c r="K7401" s="246" t="s">
        <v>12900</v>
      </c>
      <c r="L7401" s="245" t="s">
        <v>58</v>
      </c>
    </row>
    <row r="7402" spans="1:12" x14ac:dyDescent="0.25">
      <c r="A7402" s="245" t="s">
        <v>66</v>
      </c>
      <c r="B7402" s="245" t="s">
        <v>65</v>
      </c>
      <c r="C7402" s="245" t="s">
        <v>64</v>
      </c>
      <c r="D7402" s="245" t="s">
        <v>63</v>
      </c>
      <c r="E7402" s="246" t="s">
        <v>44</v>
      </c>
      <c r="F7402" s="245" t="s">
        <v>44</v>
      </c>
      <c r="G7402" s="245" t="s">
        <v>14772</v>
      </c>
      <c r="H7402" s="245" t="s">
        <v>14773</v>
      </c>
      <c r="I7402" s="245" t="s">
        <v>60</v>
      </c>
      <c r="J7402" s="245" t="s">
        <v>59</v>
      </c>
      <c r="K7402" s="246" t="s">
        <v>22588</v>
      </c>
      <c r="L7402" s="245" t="s">
        <v>58</v>
      </c>
    </row>
    <row r="7403" spans="1:12" x14ac:dyDescent="0.25">
      <c r="A7403" s="245" t="s">
        <v>66</v>
      </c>
      <c r="B7403" s="245" t="s">
        <v>65</v>
      </c>
      <c r="C7403" s="245" t="s">
        <v>64</v>
      </c>
      <c r="D7403" s="245" t="s">
        <v>63</v>
      </c>
      <c r="E7403" s="246" t="s">
        <v>44</v>
      </c>
      <c r="F7403" s="245" t="s">
        <v>44</v>
      </c>
      <c r="G7403" s="245" t="s">
        <v>14774</v>
      </c>
      <c r="H7403" s="245" t="s">
        <v>14775</v>
      </c>
      <c r="I7403" s="245" t="s">
        <v>60</v>
      </c>
      <c r="J7403" s="245" t="s">
        <v>59</v>
      </c>
      <c r="K7403" s="246" t="s">
        <v>15545</v>
      </c>
      <c r="L7403" s="245" t="s">
        <v>58</v>
      </c>
    </row>
    <row r="7404" spans="1:12" x14ac:dyDescent="0.25">
      <c r="A7404" s="245" t="s">
        <v>66</v>
      </c>
      <c r="B7404" s="245" t="s">
        <v>65</v>
      </c>
      <c r="C7404" s="245" t="s">
        <v>64</v>
      </c>
      <c r="D7404" s="245" t="s">
        <v>63</v>
      </c>
      <c r="E7404" s="246" t="s">
        <v>44</v>
      </c>
      <c r="F7404" s="245" t="s">
        <v>44</v>
      </c>
      <c r="G7404" s="245" t="s">
        <v>14776</v>
      </c>
      <c r="H7404" s="245" t="s">
        <v>14777</v>
      </c>
      <c r="I7404" s="245" t="s">
        <v>60</v>
      </c>
      <c r="J7404" s="245" t="s">
        <v>59</v>
      </c>
      <c r="K7404" s="246" t="s">
        <v>19152</v>
      </c>
      <c r="L7404" s="245" t="s">
        <v>58</v>
      </c>
    </row>
    <row r="7405" spans="1:12" x14ac:dyDescent="0.25">
      <c r="A7405" s="245" t="s">
        <v>66</v>
      </c>
      <c r="B7405" s="245" t="s">
        <v>65</v>
      </c>
      <c r="C7405" s="245" t="s">
        <v>64</v>
      </c>
      <c r="D7405" s="245" t="s">
        <v>63</v>
      </c>
      <c r="E7405" s="246" t="s">
        <v>44</v>
      </c>
      <c r="F7405" s="245" t="s">
        <v>44</v>
      </c>
      <c r="G7405" s="245" t="s">
        <v>14778</v>
      </c>
      <c r="H7405" s="245" t="s">
        <v>14779</v>
      </c>
      <c r="I7405" s="245" t="s">
        <v>60</v>
      </c>
      <c r="J7405" s="245" t="s">
        <v>59</v>
      </c>
      <c r="K7405" s="246" t="s">
        <v>19024</v>
      </c>
      <c r="L7405" s="245" t="s">
        <v>58</v>
      </c>
    </row>
    <row r="7406" spans="1:12" x14ac:dyDescent="0.25">
      <c r="A7406" s="245" t="s">
        <v>66</v>
      </c>
      <c r="B7406" s="245" t="s">
        <v>65</v>
      </c>
      <c r="C7406" s="245" t="s">
        <v>64</v>
      </c>
      <c r="D7406" s="245" t="s">
        <v>63</v>
      </c>
      <c r="E7406" s="246" t="s">
        <v>44</v>
      </c>
      <c r="F7406" s="245" t="s">
        <v>44</v>
      </c>
      <c r="G7406" s="245" t="s">
        <v>14780</v>
      </c>
      <c r="H7406" s="245" t="s">
        <v>14781</v>
      </c>
      <c r="I7406" s="245" t="s">
        <v>60</v>
      </c>
      <c r="J7406" s="245" t="s">
        <v>59</v>
      </c>
      <c r="K7406" s="246" t="s">
        <v>22545</v>
      </c>
      <c r="L7406" s="245" t="s">
        <v>58</v>
      </c>
    </row>
    <row r="7407" spans="1:12" x14ac:dyDescent="0.25">
      <c r="A7407" s="245" t="s">
        <v>66</v>
      </c>
      <c r="B7407" s="245" t="s">
        <v>65</v>
      </c>
      <c r="C7407" s="245" t="s">
        <v>64</v>
      </c>
      <c r="D7407" s="245" t="s">
        <v>63</v>
      </c>
      <c r="E7407" s="246" t="s">
        <v>44</v>
      </c>
      <c r="F7407" s="245" t="s">
        <v>44</v>
      </c>
      <c r="G7407" s="245" t="s">
        <v>14782</v>
      </c>
      <c r="H7407" s="245" t="s">
        <v>14783</v>
      </c>
      <c r="I7407" s="245" t="s">
        <v>60</v>
      </c>
      <c r="J7407" s="245" t="s">
        <v>59</v>
      </c>
      <c r="K7407" s="246" t="s">
        <v>22517</v>
      </c>
      <c r="L7407" s="245" t="s">
        <v>58</v>
      </c>
    </row>
    <row r="7408" spans="1:12" x14ac:dyDescent="0.25">
      <c r="A7408" s="245" t="s">
        <v>66</v>
      </c>
      <c r="B7408" s="245" t="s">
        <v>65</v>
      </c>
      <c r="C7408" s="245" t="s">
        <v>64</v>
      </c>
      <c r="D7408" s="245" t="s">
        <v>63</v>
      </c>
      <c r="E7408" s="246" t="s">
        <v>44</v>
      </c>
      <c r="F7408" s="245" t="s">
        <v>44</v>
      </c>
      <c r="G7408" s="245" t="s">
        <v>14784</v>
      </c>
      <c r="H7408" s="245" t="s">
        <v>14785</v>
      </c>
      <c r="I7408" s="245" t="s">
        <v>60</v>
      </c>
      <c r="J7408" s="245" t="s">
        <v>59</v>
      </c>
      <c r="K7408" s="246" t="s">
        <v>8201</v>
      </c>
      <c r="L7408" s="245" t="s">
        <v>58</v>
      </c>
    </row>
    <row r="7409" spans="1:12" x14ac:dyDescent="0.25">
      <c r="A7409" s="245" t="s">
        <v>66</v>
      </c>
      <c r="B7409" s="245" t="s">
        <v>65</v>
      </c>
      <c r="C7409" s="245" t="s">
        <v>64</v>
      </c>
      <c r="D7409" s="245" t="s">
        <v>63</v>
      </c>
      <c r="E7409" s="246" t="s">
        <v>44</v>
      </c>
      <c r="F7409" s="245" t="s">
        <v>44</v>
      </c>
      <c r="G7409" s="245" t="s">
        <v>14786</v>
      </c>
      <c r="H7409" s="245" t="s">
        <v>14787</v>
      </c>
      <c r="I7409" s="245" t="s">
        <v>60</v>
      </c>
      <c r="J7409" s="245" t="s">
        <v>59</v>
      </c>
      <c r="K7409" s="246" t="s">
        <v>10528</v>
      </c>
      <c r="L7409" s="245" t="s">
        <v>58</v>
      </c>
    </row>
    <row r="7410" spans="1:12" x14ac:dyDescent="0.25">
      <c r="A7410" s="245" t="s">
        <v>66</v>
      </c>
      <c r="B7410" s="245" t="s">
        <v>65</v>
      </c>
      <c r="C7410" s="245" t="s">
        <v>64</v>
      </c>
      <c r="D7410" s="245" t="s">
        <v>63</v>
      </c>
      <c r="E7410" s="246" t="s">
        <v>44</v>
      </c>
      <c r="F7410" s="245" t="s">
        <v>44</v>
      </c>
      <c r="G7410" s="245" t="s">
        <v>14788</v>
      </c>
      <c r="H7410" s="245" t="s">
        <v>14789</v>
      </c>
      <c r="I7410" s="245" t="s">
        <v>60</v>
      </c>
      <c r="J7410" s="245" t="s">
        <v>59</v>
      </c>
      <c r="K7410" s="246" t="s">
        <v>7150</v>
      </c>
      <c r="L7410" s="245" t="s">
        <v>58</v>
      </c>
    </row>
    <row r="7411" spans="1:12" x14ac:dyDescent="0.25">
      <c r="A7411" s="245" t="s">
        <v>66</v>
      </c>
      <c r="B7411" s="245" t="s">
        <v>65</v>
      </c>
      <c r="C7411" s="245" t="s">
        <v>64</v>
      </c>
      <c r="D7411" s="245" t="s">
        <v>63</v>
      </c>
      <c r="E7411" s="246" t="s">
        <v>44</v>
      </c>
      <c r="F7411" s="245" t="s">
        <v>44</v>
      </c>
      <c r="G7411" s="245" t="s">
        <v>14790</v>
      </c>
      <c r="H7411" s="245" t="s">
        <v>14791</v>
      </c>
      <c r="I7411" s="245" t="s">
        <v>60</v>
      </c>
      <c r="J7411" s="245" t="s">
        <v>59</v>
      </c>
      <c r="K7411" s="246" t="s">
        <v>14272</v>
      </c>
      <c r="L7411" s="245" t="s">
        <v>58</v>
      </c>
    </row>
    <row r="7412" spans="1:12" x14ac:dyDescent="0.25">
      <c r="A7412" s="245" t="s">
        <v>66</v>
      </c>
      <c r="B7412" s="245" t="s">
        <v>65</v>
      </c>
      <c r="C7412" s="245" t="s">
        <v>64</v>
      </c>
      <c r="D7412" s="245" t="s">
        <v>63</v>
      </c>
      <c r="E7412" s="246" t="s">
        <v>44</v>
      </c>
      <c r="F7412" s="245" t="s">
        <v>44</v>
      </c>
      <c r="G7412" s="245" t="s">
        <v>14792</v>
      </c>
      <c r="H7412" s="245" t="s">
        <v>14793</v>
      </c>
      <c r="I7412" s="245" t="s">
        <v>60</v>
      </c>
      <c r="J7412" s="245" t="s">
        <v>59</v>
      </c>
      <c r="K7412" s="246" t="s">
        <v>22589</v>
      </c>
      <c r="L7412" s="245" t="s">
        <v>58</v>
      </c>
    </row>
    <row r="7413" spans="1:12" x14ac:dyDescent="0.25">
      <c r="A7413" s="245" t="s">
        <v>66</v>
      </c>
      <c r="B7413" s="245" t="s">
        <v>65</v>
      </c>
      <c r="C7413" s="245" t="s">
        <v>64</v>
      </c>
      <c r="D7413" s="245" t="s">
        <v>63</v>
      </c>
      <c r="E7413" s="246" t="s">
        <v>44</v>
      </c>
      <c r="F7413" s="245" t="s">
        <v>44</v>
      </c>
      <c r="G7413" s="245" t="s">
        <v>14794</v>
      </c>
      <c r="H7413" s="245" t="s">
        <v>14795</v>
      </c>
      <c r="I7413" s="245" t="s">
        <v>60</v>
      </c>
      <c r="J7413" s="245" t="s">
        <v>59</v>
      </c>
      <c r="K7413" s="246" t="s">
        <v>22573</v>
      </c>
      <c r="L7413" s="245" t="s">
        <v>58</v>
      </c>
    </row>
    <row r="7414" spans="1:12" x14ac:dyDescent="0.25">
      <c r="A7414" s="245" t="s">
        <v>66</v>
      </c>
      <c r="B7414" s="245" t="s">
        <v>65</v>
      </c>
      <c r="C7414" s="245" t="s">
        <v>64</v>
      </c>
      <c r="D7414" s="245" t="s">
        <v>63</v>
      </c>
      <c r="E7414" s="246" t="s">
        <v>44</v>
      </c>
      <c r="F7414" s="245" t="s">
        <v>44</v>
      </c>
      <c r="G7414" s="245" t="s">
        <v>14796</v>
      </c>
      <c r="H7414" s="245" t="s">
        <v>14797</v>
      </c>
      <c r="I7414" s="245" t="s">
        <v>60</v>
      </c>
      <c r="J7414" s="245" t="s">
        <v>59</v>
      </c>
      <c r="K7414" s="246" t="s">
        <v>22580</v>
      </c>
      <c r="L7414" s="245" t="s">
        <v>58</v>
      </c>
    </row>
    <row r="7415" spans="1:12" x14ac:dyDescent="0.25">
      <c r="A7415" s="245" t="s">
        <v>66</v>
      </c>
      <c r="B7415" s="245" t="s">
        <v>65</v>
      </c>
      <c r="C7415" s="245" t="s">
        <v>64</v>
      </c>
      <c r="D7415" s="245" t="s">
        <v>63</v>
      </c>
      <c r="E7415" s="246" t="s">
        <v>44</v>
      </c>
      <c r="F7415" s="245" t="s">
        <v>44</v>
      </c>
      <c r="G7415" s="245" t="s">
        <v>14798</v>
      </c>
      <c r="H7415" s="245" t="s">
        <v>14799</v>
      </c>
      <c r="I7415" s="245" t="s">
        <v>60</v>
      </c>
      <c r="J7415" s="245" t="s">
        <v>59</v>
      </c>
      <c r="K7415" s="246" t="s">
        <v>22573</v>
      </c>
      <c r="L7415" s="245" t="s">
        <v>58</v>
      </c>
    </row>
    <row r="7416" spans="1:12" x14ac:dyDescent="0.25">
      <c r="A7416" s="245" t="s">
        <v>66</v>
      </c>
      <c r="B7416" s="245" t="s">
        <v>65</v>
      </c>
      <c r="C7416" s="245" t="s">
        <v>64</v>
      </c>
      <c r="D7416" s="245" t="s">
        <v>63</v>
      </c>
      <c r="E7416" s="246" t="s">
        <v>44</v>
      </c>
      <c r="F7416" s="245" t="s">
        <v>44</v>
      </c>
      <c r="G7416" s="245" t="s">
        <v>14800</v>
      </c>
      <c r="H7416" s="245" t="s">
        <v>14801</v>
      </c>
      <c r="I7416" s="245" t="s">
        <v>60</v>
      </c>
      <c r="J7416" s="245" t="s">
        <v>59</v>
      </c>
      <c r="K7416" s="246" t="s">
        <v>22590</v>
      </c>
      <c r="L7416" s="245" t="s">
        <v>58</v>
      </c>
    </row>
    <row r="7417" spans="1:12" x14ac:dyDescent="0.25">
      <c r="A7417" s="245" t="s">
        <v>66</v>
      </c>
      <c r="B7417" s="245" t="s">
        <v>65</v>
      </c>
      <c r="C7417" s="245" t="s">
        <v>64</v>
      </c>
      <c r="D7417" s="245" t="s">
        <v>63</v>
      </c>
      <c r="E7417" s="246" t="s">
        <v>44</v>
      </c>
      <c r="F7417" s="245" t="s">
        <v>44</v>
      </c>
      <c r="G7417" s="245" t="s">
        <v>14802</v>
      </c>
      <c r="H7417" s="245" t="s">
        <v>14803</v>
      </c>
      <c r="I7417" s="245" t="s">
        <v>60</v>
      </c>
      <c r="J7417" s="245" t="s">
        <v>59</v>
      </c>
      <c r="K7417" s="246" t="s">
        <v>22573</v>
      </c>
      <c r="L7417" s="245" t="s">
        <v>58</v>
      </c>
    </row>
    <row r="7418" spans="1:12" x14ac:dyDescent="0.25">
      <c r="A7418" s="245" t="s">
        <v>66</v>
      </c>
      <c r="B7418" s="245" t="s">
        <v>65</v>
      </c>
      <c r="C7418" s="245" t="s">
        <v>64</v>
      </c>
      <c r="D7418" s="245" t="s">
        <v>63</v>
      </c>
      <c r="E7418" s="246" t="s">
        <v>44</v>
      </c>
      <c r="F7418" s="245" t="s">
        <v>44</v>
      </c>
      <c r="G7418" s="245" t="s">
        <v>14804</v>
      </c>
      <c r="H7418" s="245" t="s">
        <v>14805</v>
      </c>
      <c r="I7418" s="245" t="s">
        <v>60</v>
      </c>
      <c r="J7418" s="245" t="s">
        <v>59</v>
      </c>
      <c r="K7418" s="246" t="s">
        <v>22591</v>
      </c>
      <c r="L7418" s="245" t="s">
        <v>58</v>
      </c>
    </row>
    <row r="7419" spans="1:12" x14ac:dyDescent="0.25">
      <c r="A7419" s="245" t="s">
        <v>66</v>
      </c>
      <c r="B7419" s="245" t="s">
        <v>65</v>
      </c>
      <c r="C7419" s="245" t="s">
        <v>64</v>
      </c>
      <c r="D7419" s="245" t="s">
        <v>63</v>
      </c>
      <c r="E7419" s="246" t="s">
        <v>44</v>
      </c>
      <c r="F7419" s="245" t="s">
        <v>44</v>
      </c>
      <c r="G7419" s="245" t="s">
        <v>14806</v>
      </c>
      <c r="H7419" s="245" t="s">
        <v>14807</v>
      </c>
      <c r="I7419" s="245" t="s">
        <v>60</v>
      </c>
      <c r="J7419" s="245" t="s">
        <v>59</v>
      </c>
      <c r="K7419" s="246" t="s">
        <v>8490</v>
      </c>
      <c r="L7419" s="245" t="s">
        <v>58</v>
      </c>
    </row>
    <row r="7420" spans="1:12" x14ac:dyDescent="0.25">
      <c r="A7420" s="245" t="s">
        <v>66</v>
      </c>
      <c r="B7420" s="245" t="s">
        <v>65</v>
      </c>
      <c r="C7420" s="245" t="s">
        <v>64</v>
      </c>
      <c r="D7420" s="245" t="s">
        <v>63</v>
      </c>
      <c r="E7420" s="246" t="s">
        <v>44</v>
      </c>
      <c r="F7420" s="245" t="s">
        <v>44</v>
      </c>
      <c r="G7420" s="245" t="s">
        <v>14808</v>
      </c>
      <c r="H7420" s="245" t="s">
        <v>14809</v>
      </c>
      <c r="I7420" s="245" t="s">
        <v>60</v>
      </c>
      <c r="J7420" s="245" t="s">
        <v>59</v>
      </c>
      <c r="K7420" s="246" t="s">
        <v>8599</v>
      </c>
      <c r="L7420" s="245" t="s">
        <v>58</v>
      </c>
    </row>
    <row r="7421" spans="1:12" x14ac:dyDescent="0.25">
      <c r="A7421" s="245" t="s">
        <v>66</v>
      </c>
      <c r="B7421" s="245" t="s">
        <v>65</v>
      </c>
      <c r="C7421" s="245" t="s">
        <v>64</v>
      </c>
      <c r="D7421" s="245" t="s">
        <v>63</v>
      </c>
      <c r="E7421" s="246" t="s">
        <v>44</v>
      </c>
      <c r="F7421" s="245" t="s">
        <v>44</v>
      </c>
      <c r="G7421" s="245" t="s">
        <v>14810</v>
      </c>
      <c r="H7421" s="245" t="s">
        <v>14811</v>
      </c>
      <c r="I7421" s="245" t="s">
        <v>60</v>
      </c>
      <c r="J7421" s="245" t="s">
        <v>59</v>
      </c>
      <c r="K7421" s="246" t="s">
        <v>22592</v>
      </c>
      <c r="L7421" s="245" t="s">
        <v>58</v>
      </c>
    </row>
    <row r="7422" spans="1:12" x14ac:dyDescent="0.25">
      <c r="A7422" s="245" t="s">
        <v>66</v>
      </c>
      <c r="B7422" s="245" t="s">
        <v>65</v>
      </c>
      <c r="C7422" s="245" t="s">
        <v>64</v>
      </c>
      <c r="D7422" s="245" t="s">
        <v>63</v>
      </c>
      <c r="E7422" s="246" t="s">
        <v>44</v>
      </c>
      <c r="F7422" s="245" t="s">
        <v>44</v>
      </c>
      <c r="G7422" s="245" t="s">
        <v>14812</v>
      </c>
      <c r="H7422" s="245" t="s">
        <v>14813</v>
      </c>
      <c r="I7422" s="245" t="s">
        <v>60</v>
      </c>
      <c r="J7422" s="245" t="s">
        <v>59</v>
      </c>
      <c r="K7422" s="246" t="s">
        <v>22593</v>
      </c>
      <c r="L7422" s="245" t="s">
        <v>58</v>
      </c>
    </row>
    <row r="7423" spans="1:12" x14ac:dyDescent="0.25">
      <c r="A7423" s="245" t="s">
        <v>66</v>
      </c>
      <c r="B7423" s="245" t="s">
        <v>65</v>
      </c>
      <c r="C7423" s="245" t="s">
        <v>64</v>
      </c>
      <c r="D7423" s="245" t="s">
        <v>63</v>
      </c>
      <c r="E7423" s="246" t="s">
        <v>44</v>
      </c>
      <c r="F7423" s="245" t="s">
        <v>44</v>
      </c>
      <c r="G7423" s="245" t="s">
        <v>14814</v>
      </c>
      <c r="H7423" s="245" t="s">
        <v>14815</v>
      </c>
      <c r="I7423" s="245" t="s">
        <v>60</v>
      </c>
      <c r="J7423" s="245" t="s">
        <v>59</v>
      </c>
      <c r="K7423" s="246" t="s">
        <v>17843</v>
      </c>
      <c r="L7423" s="245" t="s">
        <v>58</v>
      </c>
    </row>
    <row r="7424" spans="1:12" x14ac:dyDescent="0.25">
      <c r="A7424" s="245" t="s">
        <v>66</v>
      </c>
      <c r="B7424" s="245" t="s">
        <v>65</v>
      </c>
      <c r="C7424" s="245" t="s">
        <v>64</v>
      </c>
      <c r="D7424" s="245" t="s">
        <v>63</v>
      </c>
      <c r="E7424" s="246" t="s">
        <v>44</v>
      </c>
      <c r="F7424" s="245" t="s">
        <v>44</v>
      </c>
      <c r="G7424" s="245" t="s">
        <v>14816</v>
      </c>
      <c r="H7424" s="245" t="s">
        <v>14817</v>
      </c>
      <c r="I7424" s="245" t="s">
        <v>60</v>
      </c>
      <c r="J7424" s="245" t="s">
        <v>59</v>
      </c>
      <c r="K7424" s="246" t="s">
        <v>8599</v>
      </c>
      <c r="L7424" s="245" t="s">
        <v>58</v>
      </c>
    </row>
    <row r="7425" spans="1:12" x14ac:dyDescent="0.25">
      <c r="A7425" s="245" t="s">
        <v>66</v>
      </c>
      <c r="B7425" s="245" t="s">
        <v>65</v>
      </c>
      <c r="C7425" s="245" t="s">
        <v>64</v>
      </c>
      <c r="D7425" s="245" t="s">
        <v>63</v>
      </c>
      <c r="E7425" s="246" t="s">
        <v>44</v>
      </c>
      <c r="F7425" s="245" t="s">
        <v>44</v>
      </c>
      <c r="G7425" s="245" t="s">
        <v>14818</v>
      </c>
      <c r="H7425" s="245" t="s">
        <v>14819</v>
      </c>
      <c r="I7425" s="245" t="s">
        <v>60</v>
      </c>
      <c r="J7425" s="245" t="s">
        <v>59</v>
      </c>
      <c r="K7425" s="246" t="s">
        <v>22594</v>
      </c>
      <c r="L7425" s="245" t="s">
        <v>58</v>
      </c>
    </row>
    <row r="7426" spans="1:12" x14ac:dyDescent="0.25">
      <c r="A7426" s="245" t="s">
        <v>66</v>
      </c>
      <c r="B7426" s="245" t="s">
        <v>65</v>
      </c>
      <c r="C7426" s="245" t="s">
        <v>64</v>
      </c>
      <c r="D7426" s="245" t="s">
        <v>63</v>
      </c>
      <c r="E7426" s="246" t="s">
        <v>44</v>
      </c>
      <c r="F7426" s="245" t="s">
        <v>44</v>
      </c>
      <c r="G7426" s="245" t="s">
        <v>14820</v>
      </c>
      <c r="H7426" s="245" t="s">
        <v>14821</v>
      </c>
      <c r="I7426" s="245" t="s">
        <v>60</v>
      </c>
      <c r="J7426" s="245" t="s">
        <v>59</v>
      </c>
      <c r="K7426" s="246" t="s">
        <v>22595</v>
      </c>
      <c r="L7426" s="245" t="s">
        <v>58</v>
      </c>
    </row>
    <row r="7427" spans="1:12" x14ac:dyDescent="0.25">
      <c r="A7427" s="245" t="s">
        <v>66</v>
      </c>
      <c r="B7427" s="245" t="s">
        <v>65</v>
      </c>
      <c r="C7427" s="245" t="s">
        <v>64</v>
      </c>
      <c r="D7427" s="245" t="s">
        <v>63</v>
      </c>
      <c r="E7427" s="246" t="s">
        <v>44</v>
      </c>
      <c r="F7427" s="245" t="s">
        <v>44</v>
      </c>
      <c r="G7427" s="245" t="s">
        <v>14822</v>
      </c>
      <c r="H7427" s="245" t="s">
        <v>14823</v>
      </c>
      <c r="I7427" s="245" t="s">
        <v>60</v>
      </c>
      <c r="J7427" s="245" t="s">
        <v>59</v>
      </c>
      <c r="K7427" s="246" t="s">
        <v>22596</v>
      </c>
      <c r="L7427" s="245" t="s">
        <v>58</v>
      </c>
    </row>
    <row r="7428" spans="1:12" x14ac:dyDescent="0.25">
      <c r="A7428" s="245" t="s">
        <v>66</v>
      </c>
      <c r="B7428" s="245" t="s">
        <v>65</v>
      </c>
      <c r="C7428" s="245" t="s">
        <v>64</v>
      </c>
      <c r="D7428" s="245" t="s">
        <v>63</v>
      </c>
      <c r="E7428" s="246" t="s">
        <v>44</v>
      </c>
      <c r="F7428" s="245" t="s">
        <v>44</v>
      </c>
      <c r="G7428" s="245" t="s">
        <v>14824</v>
      </c>
      <c r="H7428" s="245" t="s">
        <v>14825</v>
      </c>
      <c r="I7428" s="245" t="s">
        <v>60</v>
      </c>
      <c r="J7428" s="245" t="s">
        <v>59</v>
      </c>
      <c r="K7428" s="246" t="s">
        <v>365</v>
      </c>
      <c r="L7428" s="245" t="s">
        <v>58</v>
      </c>
    </row>
    <row r="7429" spans="1:12" x14ac:dyDescent="0.25">
      <c r="A7429" s="245" t="s">
        <v>66</v>
      </c>
      <c r="B7429" s="245" t="s">
        <v>65</v>
      </c>
      <c r="C7429" s="245" t="s">
        <v>64</v>
      </c>
      <c r="D7429" s="245" t="s">
        <v>63</v>
      </c>
      <c r="E7429" s="246" t="s">
        <v>44</v>
      </c>
      <c r="F7429" s="245" t="s">
        <v>44</v>
      </c>
      <c r="G7429" s="245" t="s">
        <v>14826</v>
      </c>
      <c r="H7429" s="245" t="s">
        <v>14827</v>
      </c>
      <c r="I7429" s="245" t="s">
        <v>60</v>
      </c>
      <c r="J7429" s="245" t="s">
        <v>59</v>
      </c>
      <c r="K7429" s="246" t="s">
        <v>9134</v>
      </c>
      <c r="L7429" s="245" t="s">
        <v>58</v>
      </c>
    </row>
    <row r="7430" spans="1:12" x14ac:dyDescent="0.25">
      <c r="A7430" s="245" t="s">
        <v>66</v>
      </c>
      <c r="B7430" s="245" t="s">
        <v>65</v>
      </c>
      <c r="C7430" s="245" t="s">
        <v>64</v>
      </c>
      <c r="D7430" s="245" t="s">
        <v>63</v>
      </c>
      <c r="E7430" s="246" t="s">
        <v>44</v>
      </c>
      <c r="F7430" s="245" t="s">
        <v>44</v>
      </c>
      <c r="G7430" s="245" t="s">
        <v>14828</v>
      </c>
      <c r="H7430" s="245" t="s">
        <v>14829</v>
      </c>
      <c r="I7430" s="245" t="s">
        <v>102</v>
      </c>
      <c r="J7430" s="245" t="s">
        <v>59</v>
      </c>
      <c r="K7430" s="246" t="s">
        <v>22597</v>
      </c>
      <c r="L7430" s="245" t="s">
        <v>58</v>
      </c>
    </row>
    <row r="7431" spans="1:12" x14ac:dyDescent="0.25">
      <c r="A7431" s="245" t="s">
        <v>66</v>
      </c>
      <c r="B7431" s="245" t="s">
        <v>65</v>
      </c>
      <c r="C7431" s="245" t="s">
        <v>64</v>
      </c>
      <c r="D7431" s="245" t="s">
        <v>63</v>
      </c>
      <c r="E7431" s="246" t="s">
        <v>44</v>
      </c>
      <c r="F7431" s="245" t="s">
        <v>44</v>
      </c>
      <c r="G7431" s="245" t="s">
        <v>14830</v>
      </c>
      <c r="H7431" s="245" t="s">
        <v>565</v>
      </c>
      <c r="I7431" s="245" t="s">
        <v>60</v>
      </c>
      <c r="J7431" s="245" t="s">
        <v>59</v>
      </c>
      <c r="K7431" s="246" t="s">
        <v>22598</v>
      </c>
      <c r="L7431" s="245" t="s">
        <v>58</v>
      </c>
    </row>
    <row r="7432" spans="1:12" x14ac:dyDescent="0.25">
      <c r="A7432" s="245" t="s">
        <v>66</v>
      </c>
      <c r="B7432" s="245" t="s">
        <v>65</v>
      </c>
      <c r="C7432" s="245" t="s">
        <v>64</v>
      </c>
      <c r="D7432" s="245" t="s">
        <v>63</v>
      </c>
      <c r="E7432" s="246" t="s">
        <v>44</v>
      </c>
      <c r="F7432" s="245" t="s">
        <v>44</v>
      </c>
      <c r="G7432" s="245" t="s">
        <v>14831</v>
      </c>
      <c r="H7432" s="245" t="s">
        <v>14832</v>
      </c>
      <c r="I7432" s="245" t="s">
        <v>60</v>
      </c>
      <c r="J7432" s="245" t="s">
        <v>59</v>
      </c>
      <c r="K7432" s="246" t="s">
        <v>22599</v>
      </c>
      <c r="L7432" s="245" t="s">
        <v>58</v>
      </c>
    </row>
    <row r="7433" spans="1:12" x14ac:dyDescent="0.25">
      <c r="A7433" s="245" t="s">
        <v>66</v>
      </c>
      <c r="B7433" s="245" t="s">
        <v>65</v>
      </c>
      <c r="C7433" s="245" t="s">
        <v>64</v>
      </c>
      <c r="D7433" s="245" t="s">
        <v>63</v>
      </c>
      <c r="E7433" s="246" t="s">
        <v>44</v>
      </c>
      <c r="F7433" s="245" t="s">
        <v>44</v>
      </c>
      <c r="G7433" s="245" t="s">
        <v>14833</v>
      </c>
      <c r="H7433" s="245" t="s">
        <v>14834</v>
      </c>
      <c r="I7433" s="245" t="s">
        <v>60</v>
      </c>
      <c r="J7433" s="245" t="s">
        <v>59</v>
      </c>
      <c r="K7433" s="246" t="s">
        <v>22600</v>
      </c>
      <c r="L7433" s="245" t="s">
        <v>58</v>
      </c>
    </row>
    <row r="7434" spans="1:12" x14ac:dyDescent="0.25">
      <c r="A7434" s="245" t="s">
        <v>66</v>
      </c>
      <c r="B7434" s="245" t="s">
        <v>65</v>
      </c>
      <c r="C7434" s="245" t="s">
        <v>64</v>
      </c>
      <c r="D7434" s="245" t="s">
        <v>63</v>
      </c>
      <c r="E7434" s="246" t="s">
        <v>44</v>
      </c>
      <c r="F7434" s="245" t="s">
        <v>44</v>
      </c>
      <c r="G7434" s="245" t="s">
        <v>14835</v>
      </c>
      <c r="H7434" s="245" t="s">
        <v>559</v>
      </c>
      <c r="I7434" s="245" t="s">
        <v>60</v>
      </c>
      <c r="J7434" s="245" t="s">
        <v>59</v>
      </c>
      <c r="K7434" s="246" t="s">
        <v>22601</v>
      </c>
      <c r="L7434" s="245" t="s">
        <v>58</v>
      </c>
    </row>
    <row r="7435" spans="1:12" x14ac:dyDescent="0.25">
      <c r="A7435" s="245" t="s">
        <v>66</v>
      </c>
      <c r="B7435" s="245" t="s">
        <v>65</v>
      </c>
      <c r="C7435" s="245" t="s">
        <v>64</v>
      </c>
      <c r="D7435" s="245" t="s">
        <v>63</v>
      </c>
      <c r="E7435" s="246" t="s">
        <v>44</v>
      </c>
      <c r="F7435" s="245" t="s">
        <v>44</v>
      </c>
      <c r="G7435" s="245" t="s">
        <v>14836</v>
      </c>
      <c r="H7435" s="245" t="s">
        <v>10066</v>
      </c>
      <c r="I7435" s="245" t="s">
        <v>60</v>
      </c>
      <c r="J7435" s="245" t="s">
        <v>59</v>
      </c>
      <c r="K7435" s="246" t="s">
        <v>22602</v>
      </c>
      <c r="L7435" s="245" t="s">
        <v>58</v>
      </c>
    </row>
    <row r="7436" spans="1:12" x14ac:dyDescent="0.25">
      <c r="A7436" s="245" t="s">
        <v>66</v>
      </c>
      <c r="B7436" s="245" t="s">
        <v>65</v>
      </c>
      <c r="C7436" s="245" t="s">
        <v>64</v>
      </c>
      <c r="D7436" s="245" t="s">
        <v>63</v>
      </c>
      <c r="E7436" s="246" t="s">
        <v>44</v>
      </c>
      <c r="F7436" s="245" t="s">
        <v>44</v>
      </c>
      <c r="G7436" s="245" t="s">
        <v>14837</v>
      </c>
      <c r="H7436" s="245" t="s">
        <v>14838</v>
      </c>
      <c r="I7436" s="245" t="s">
        <v>60</v>
      </c>
      <c r="J7436" s="245" t="s">
        <v>59</v>
      </c>
      <c r="K7436" s="246" t="s">
        <v>22601</v>
      </c>
      <c r="L7436" s="245" t="s">
        <v>58</v>
      </c>
    </row>
    <row r="7437" spans="1:12" x14ac:dyDescent="0.25">
      <c r="A7437" s="245" t="s">
        <v>66</v>
      </c>
      <c r="B7437" s="245" t="s">
        <v>65</v>
      </c>
      <c r="C7437" s="245" t="s">
        <v>64</v>
      </c>
      <c r="D7437" s="245" t="s">
        <v>63</v>
      </c>
      <c r="E7437" s="246" t="s">
        <v>44</v>
      </c>
      <c r="F7437" s="245" t="s">
        <v>44</v>
      </c>
      <c r="G7437" s="245" t="s">
        <v>14839</v>
      </c>
      <c r="H7437" s="245" t="s">
        <v>555</v>
      </c>
      <c r="I7437" s="245" t="s">
        <v>60</v>
      </c>
      <c r="J7437" s="245" t="s">
        <v>59</v>
      </c>
      <c r="K7437" s="246" t="s">
        <v>22603</v>
      </c>
      <c r="L7437" s="245" t="s">
        <v>58</v>
      </c>
    </row>
    <row r="7438" spans="1:12" x14ac:dyDescent="0.25">
      <c r="A7438" s="245" t="s">
        <v>66</v>
      </c>
      <c r="B7438" s="245" t="s">
        <v>65</v>
      </c>
      <c r="C7438" s="245" t="s">
        <v>64</v>
      </c>
      <c r="D7438" s="245" t="s">
        <v>63</v>
      </c>
      <c r="E7438" s="246" t="s">
        <v>44</v>
      </c>
      <c r="F7438" s="245" t="s">
        <v>44</v>
      </c>
      <c r="G7438" s="245" t="s">
        <v>14840</v>
      </c>
      <c r="H7438" s="245" t="s">
        <v>553</v>
      </c>
      <c r="I7438" s="245" t="s">
        <v>60</v>
      </c>
      <c r="J7438" s="245" t="s">
        <v>59</v>
      </c>
      <c r="K7438" s="246" t="s">
        <v>22604</v>
      </c>
      <c r="L7438" s="245" t="s">
        <v>58</v>
      </c>
    </row>
    <row r="7439" spans="1:12" x14ac:dyDescent="0.25">
      <c r="A7439" s="245" t="s">
        <v>66</v>
      </c>
      <c r="B7439" s="245" t="s">
        <v>65</v>
      </c>
      <c r="C7439" s="245" t="s">
        <v>64</v>
      </c>
      <c r="D7439" s="245" t="s">
        <v>63</v>
      </c>
      <c r="E7439" s="246" t="s">
        <v>44</v>
      </c>
      <c r="F7439" s="245" t="s">
        <v>44</v>
      </c>
      <c r="G7439" s="245" t="s">
        <v>14841</v>
      </c>
      <c r="H7439" s="245" t="s">
        <v>14842</v>
      </c>
      <c r="I7439" s="245" t="s">
        <v>60</v>
      </c>
      <c r="J7439" s="245" t="s">
        <v>59</v>
      </c>
      <c r="K7439" s="246" t="s">
        <v>22605</v>
      </c>
      <c r="L7439" s="245" t="s">
        <v>58</v>
      </c>
    </row>
    <row r="7440" spans="1:12" x14ac:dyDescent="0.25">
      <c r="A7440" s="245" t="s">
        <v>66</v>
      </c>
      <c r="B7440" s="245" t="s">
        <v>65</v>
      </c>
      <c r="C7440" s="245" t="s">
        <v>64</v>
      </c>
      <c r="D7440" s="245" t="s">
        <v>63</v>
      </c>
      <c r="E7440" s="246" t="s">
        <v>44</v>
      </c>
      <c r="F7440" s="245" t="s">
        <v>44</v>
      </c>
      <c r="G7440" s="245" t="s">
        <v>14843</v>
      </c>
      <c r="H7440" s="245" t="s">
        <v>10070</v>
      </c>
      <c r="I7440" s="245" t="s">
        <v>60</v>
      </c>
      <c r="J7440" s="245" t="s">
        <v>59</v>
      </c>
      <c r="K7440" s="246" t="s">
        <v>22606</v>
      </c>
      <c r="L7440" s="245" t="s">
        <v>58</v>
      </c>
    </row>
    <row r="7441" spans="1:12" x14ac:dyDescent="0.25">
      <c r="A7441" s="245" t="s">
        <v>66</v>
      </c>
      <c r="B7441" s="245" t="s">
        <v>65</v>
      </c>
      <c r="C7441" s="245" t="s">
        <v>64</v>
      </c>
      <c r="D7441" s="245" t="s">
        <v>63</v>
      </c>
      <c r="E7441" s="246" t="s">
        <v>44</v>
      </c>
      <c r="F7441" s="245" t="s">
        <v>44</v>
      </c>
      <c r="G7441" s="245" t="s">
        <v>14844</v>
      </c>
      <c r="H7441" s="245" t="s">
        <v>547</v>
      </c>
      <c r="I7441" s="245" t="s">
        <v>60</v>
      </c>
      <c r="J7441" s="245" t="s">
        <v>59</v>
      </c>
      <c r="K7441" s="246" t="s">
        <v>22607</v>
      </c>
      <c r="L7441" s="245" t="s">
        <v>58</v>
      </c>
    </row>
    <row r="7442" spans="1:12" x14ac:dyDescent="0.25">
      <c r="A7442" s="245" t="s">
        <v>66</v>
      </c>
      <c r="B7442" s="245" t="s">
        <v>65</v>
      </c>
      <c r="C7442" s="245" t="s">
        <v>64</v>
      </c>
      <c r="D7442" s="245" t="s">
        <v>63</v>
      </c>
      <c r="E7442" s="246" t="s">
        <v>44</v>
      </c>
      <c r="F7442" s="245" t="s">
        <v>44</v>
      </c>
      <c r="G7442" s="245" t="s">
        <v>14845</v>
      </c>
      <c r="H7442" s="245" t="s">
        <v>14846</v>
      </c>
      <c r="I7442" s="245" t="s">
        <v>60</v>
      </c>
      <c r="J7442" s="245" t="s">
        <v>59</v>
      </c>
      <c r="K7442" s="246" t="s">
        <v>22608</v>
      </c>
      <c r="L7442" s="245" t="s">
        <v>58</v>
      </c>
    </row>
    <row r="7443" spans="1:12" x14ac:dyDescent="0.25">
      <c r="A7443" s="245" t="s">
        <v>66</v>
      </c>
      <c r="B7443" s="245" t="s">
        <v>65</v>
      </c>
      <c r="C7443" s="245" t="s">
        <v>64</v>
      </c>
      <c r="D7443" s="245" t="s">
        <v>63</v>
      </c>
      <c r="E7443" s="246" t="s">
        <v>44</v>
      </c>
      <c r="F7443" s="245" t="s">
        <v>44</v>
      </c>
      <c r="G7443" s="245" t="s">
        <v>14847</v>
      </c>
      <c r="H7443" s="245" t="s">
        <v>543</v>
      </c>
      <c r="I7443" s="245" t="s">
        <v>60</v>
      </c>
      <c r="J7443" s="245" t="s">
        <v>59</v>
      </c>
      <c r="K7443" s="246" t="s">
        <v>22609</v>
      </c>
      <c r="L7443" s="245" t="s">
        <v>58</v>
      </c>
    </row>
    <row r="7444" spans="1:12" x14ac:dyDescent="0.25">
      <c r="A7444" s="245" t="s">
        <v>66</v>
      </c>
      <c r="B7444" s="245" t="s">
        <v>65</v>
      </c>
      <c r="C7444" s="245" t="s">
        <v>64</v>
      </c>
      <c r="D7444" s="245" t="s">
        <v>63</v>
      </c>
      <c r="E7444" s="246" t="s">
        <v>44</v>
      </c>
      <c r="F7444" s="245" t="s">
        <v>44</v>
      </c>
      <c r="G7444" s="245" t="s">
        <v>14848</v>
      </c>
      <c r="H7444" s="245" t="s">
        <v>14849</v>
      </c>
      <c r="I7444" s="245" t="s">
        <v>60</v>
      </c>
      <c r="J7444" s="245" t="s">
        <v>59</v>
      </c>
      <c r="K7444" s="246" t="s">
        <v>22606</v>
      </c>
      <c r="L7444" s="245" t="s">
        <v>58</v>
      </c>
    </row>
    <row r="7445" spans="1:12" x14ac:dyDescent="0.25">
      <c r="A7445" s="245" t="s">
        <v>66</v>
      </c>
      <c r="B7445" s="245" t="s">
        <v>65</v>
      </c>
      <c r="C7445" s="245" t="s">
        <v>64</v>
      </c>
      <c r="D7445" s="245" t="s">
        <v>63</v>
      </c>
      <c r="E7445" s="246" t="s">
        <v>44</v>
      </c>
      <c r="F7445" s="245" t="s">
        <v>44</v>
      </c>
      <c r="G7445" s="245" t="s">
        <v>14850</v>
      </c>
      <c r="H7445" s="245" t="s">
        <v>538</v>
      </c>
      <c r="I7445" s="245" t="s">
        <v>60</v>
      </c>
      <c r="J7445" s="245" t="s">
        <v>59</v>
      </c>
      <c r="K7445" s="246" t="s">
        <v>22610</v>
      </c>
      <c r="L7445" s="245" t="s">
        <v>58</v>
      </c>
    </row>
    <row r="7446" spans="1:12" x14ac:dyDescent="0.25">
      <c r="A7446" s="245" t="s">
        <v>66</v>
      </c>
      <c r="B7446" s="245" t="s">
        <v>65</v>
      </c>
      <c r="C7446" s="245" t="s">
        <v>64</v>
      </c>
      <c r="D7446" s="245" t="s">
        <v>63</v>
      </c>
      <c r="E7446" s="246" t="s">
        <v>44</v>
      </c>
      <c r="F7446" s="245" t="s">
        <v>44</v>
      </c>
      <c r="G7446" s="245" t="s">
        <v>14851</v>
      </c>
      <c r="H7446" s="245" t="s">
        <v>536</v>
      </c>
      <c r="I7446" s="245" t="s">
        <v>60</v>
      </c>
      <c r="J7446" s="245" t="s">
        <v>59</v>
      </c>
      <c r="K7446" s="246" t="s">
        <v>22611</v>
      </c>
      <c r="L7446" s="245" t="s">
        <v>58</v>
      </c>
    </row>
    <row r="7447" spans="1:12" x14ac:dyDescent="0.25">
      <c r="A7447" s="245" t="s">
        <v>66</v>
      </c>
      <c r="B7447" s="245" t="s">
        <v>65</v>
      </c>
      <c r="C7447" s="245" t="s">
        <v>64</v>
      </c>
      <c r="D7447" s="245" t="s">
        <v>63</v>
      </c>
      <c r="E7447" s="246" t="s">
        <v>44</v>
      </c>
      <c r="F7447" s="245" t="s">
        <v>44</v>
      </c>
      <c r="G7447" s="245" t="s">
        <v>14852</v>
      </c>
      <c r="H7447" s="245" t="s">
        <v>14853</v>
      </c>
      <c r="I7447" s="245" t="s">
        <v>60</v>
      </c>
      <c r="J7447" s="245" t="s">
        <v>59</v>
      </c>
      <c r="K7447" s="246" t="s">
        <v>22612</v>
      </c>
      <c r="L7447" s="245" t="s">
        <v>58</v>
      </c>
    </row>
    <row r="7448" spans="1:12" x14ac:dyDescent="0.25">
      <c r="A7448" s="245" t="s">
        <v>66</v>
      </c>
      <c r="B7448" s="245" t="s">
        <v>65</v>
      </c>
      <c r="C7448" s="245" t="s">
        <v>64</v>
      </c>
      <c r="D7448" s="245" t="s">
        <v>63</v>
      </c>
      <c r="E7448" s="246" t="s">
        <v>44</v>
      </c>
      <c r="F7448" s="245" t="s">
        <v>44</v>
      </c>
      <c r="G7448" s="245" t="s">
        <v>14854</v>
      </c>
      <c r="H7448" s="245" t="s">
        <v>14855</v>
      </c>
      <c r="I7448" s="245" t="s">
        <v>60</v>
      </c>
      <c r="J7448" s="245" t="s">
        <v>59</v>
      </c>
      <c r="K7448" s="246" t="s">
        <v>22613</v>
      </c>
      <c r="L7448" s="245" t="s">
        <v>58</v>
      </c>
    </row>
    <row r="7449" spans="1:12" x14ac:dyDescent="0.25">
      <c r="A7449" s="245" t="s">
        <v>66</v>
      </c>
      <c r="B7449" s="245" t="s">
        <v>65</v>
      </c>
      <c r="C7449" s="245" t="s">
        <v>64</v>
      </c>
      <c r="D7449" s="245" t="s">
        <v>63</v>
      </c>
      <c r="E7449" s="246" t="s">
        <v>44</v>
      </c>
      <c r="F7449" s="245" t="s">
        <v>44</v>
      </c>
      <c r="G7449" s="245" t="s">
        <v>14856</v>
      </c>
      <c r="H7449" s="245" t="s">
        <v>14857</v>
      </c>
      <c r="I7449" s="245" t="s">
        <v>60</v>
      </c>
      <c r="J7449" s="245" t="s">
        <v>59</v>
      </c>
      <c r="K7449" s="246" t="s">
        <v>22614</v>
      </c>
      <c r="L7449" s="245" t="s">
        <v>58</v>
      </c>
    </row>
    <row r="7450" spans="1:12" x14ac:dyDescent="0.25">
      <c r="A7450" s="245" t="s">
        <v>66</v>
      </c>
      <c r="B7450" s="245" t="s">
        <v>65</v>
      </c>
      <c r="C7450" s="245" t="s">
        <v>64</v>
      </c>
      <c r="D7450" s="245" t="s">
        <v>63</v>
      </c>
      <c r="E7450" s="246" t="s">
        <v>44</v>
      </c>
      <c r="F7450" s="245" t="s">
        <v>44</v>
      </c>
      <c r="G7450" s="245" t="s">
        <v>14858</v>
      </c>
      <c r="H7450" s="245" t="s">
        <v>526</v>
      </c>
      <c r="I7450" s="245" t="s">
        <v>60</v>
      </c>
      <c r="J7450" s="245" t="s">
        <v>59</v>
      </c>
      <c r="K7450" s="246" t="s">
        <v>22615</v>
      </c>
      <c r="L7450" s="245" t="s">
        <v>58</v>
      </c>
    </row>
    <row r="7451" spans="1:12" x14ac:dyDescent="0.25">
      <c r="A7451" s="245" t="s">
        <v>66</v>
      </c>
      <c r="B7451" s="245" t="s">
        <v>65</v>
      </c>
      <c r="C7451" s="245" t="s">
        <v>64</v>
      </c>
      <c r="D7451" s="245" t="s">
        <v>63</v>
      </c>
      <c r="E7451" s="246" t="s">
        <v>44</v>
      </c>
      <c r="F7451" s="245" t="s">
        <v>44</v>
      </c>
      <c r="G7451" s="245" t="s">
        <v>14859</v>
      </c>
      <c r="H7451" s="245" t="s">
        <v>14860</v>
      </c>
      <c r="I7451" s="245" t="s">
        <v>60</v>
      </c>
      <c r="J7451" s="245" t="s">
        <v>59</v>
      </c>
      <c r="K7451" s="246" t="s">
        <v>22616</v>
      </c>
      <c r="L7451" s="245" t="s">
        <v>58</v>
      </c>
    </row>
    <row r="7452" spans="1:12" x14ac:dyDescent="0.25">
      <c r="A7452" s="245" t="s">
        <v>66</v>
      </c>
      <c r="B7452" s="245" t="s">
        <v>65</v>
      </c>
      <c r="C7452" s="245" t="s">
        <v>64</v>
      </c>
      <c r="D7452" s="245" t="s">
        <v>63</v>
      </c>
      <c r="E7452" s="246" t="s">
        <v>44</v>
      </c>
      <c r="F7452" s="245" t="s">
        <v>44</v>
      </c>
      <c r="G7452" s="245" t="s">
        <v>14861</v>
      </c>
      <c r="H7452" s="245" t="s">
        <v>14862</v>
      </c>
      <c r="I7452" s="245" t="s">
        <v>60</v>
      </c>
      <c r="J7452" s="245" t="s">
        <v>59</v>
      </c>
      <c r="K7452" s="246" t="s">
        <v>22617</v>
      </c>
      <c r="L7452" s="245" t="s">
        <v>58</v>
      </c>
    </row>
    <row r="7453" spans="1:12" x14ac:dyDescent="0.25">
      <c r="A7453" s="245" t="s">
        <v>66</v>
      </c>
      <c r="B7453" s="245" t="s">
        <v>65</v>
      </c>
      <c r="C7453" s="245" t="s">
        <v>64</v>
      </c>
      <c r="D7453" s="245" t="s">
        <v>63</v>
      </c>
      <c r="E7453" s="246" t="s">
        <v>44</v>
      </c>
      <c r="F7453" s="245" t="s">
        <v>44</v>
      </c>
      <c r="G7453" s="245" t="s">
        <v>14863</v>
      </c>
      <c r="H7453" s="245" t="s">
        <v>522</v>
      </c>
      <c r="I7453" s="245" t="s">
        <v>60</v>
      </c>
      <c r="J7453" s="245" t="s">
        <v>59</v>
      </c>
      <c r="K7453" s="246" t="s">
        <v>22618</v>
      </c>
      <c r="L7453" s="245" t="s">
        <v>58</v>
      </c>
    </row>
    <row r="7454" spans="1:12" x14ac:dyDescent="0.25">
      <c r="A7454" s="245" t="s">
        <v>66</v>
      </c>
      <c r="B7454" s="245" t="s">
        <v>65</v>
      </c>
      <c r="C7454" s="245" t="s">
        <v>64</v>
      </c>
      <c r="D7454" s="245" t="s">
        <v>63</v>
      </c>
      <c r="E7454" s="246" t="s">
        <v>44</v>
      </c>
      <c r="F7454" s="245" t="s">
        <v>44</v>
      </c>
      <c r="G7454" s="245" t="s">
        <v>14864</v>
      </c>
      <c r="H7454" s="245" t="s">
        <v>14865</v>
      </c>
      <c r="I7454" s="245" t="s">
        <v>60</v>
      </c>
      <c r="J7454" s="245" t="s">
        <v>59</v>
      </c>
      <c r="K7454" s="246" t="s">
        <v>22619</v>
      </c>
      <c r="L7454" s="245" t="s">
        <v>58</v>
      </c>
    </row>
    <row r="7455" spans="1:12" x14ac:dyDescent="0.25">
      <c r="A7455" s="245" t="s">
        <v>66</v>
      </c>
      <c r="B7455" s="245" t="s">
        <v>65</v>
      </c>
      <c r="C7455" s="245" t="s">
        <v>64</v>
      </c>
      <c r="D7455" s="245" t="s">
        <v>63</v>
      </c>
      <c r="E7455" s="246" t="s">
        <v>44</v>
      </c>
      <c r="F7455" s="245" t="s">
        <v>44</v>
      </c>
      <c r="G7455" s="245" t="s">
        <v>14866</v>
      </c>
      <c r="H7455" s="245" t="s">
        <v>518</v>
      </c>
      <c r="I7455" s="245" t="s">
        <v>60</v>
      </c>
      <c r="J7455" s="245" t="s">
        <v>59</v>
      </c>
      <c r="K7455" s="246" t="s">
        <v>22620</v>
      </c>
      <c r="L7455" s="245" t="s">
        <v>58</v>
      </c>
    </row>
    <row r="7456" spans="1:12" x14ac:dyDescent="0.25">
      <c r="A7456" s="245" t="s">
        <v>66</v>
      </c>
      <c r="B7456" s="245" t="s">
        <v>65</v>
      </c>
      <c r="C7456" s="245" t="s">
        <v>64</v>
      </c>
      <c r="D7456" s="245" t="s">
        <v>63</v>
      </c>
      <c r="E7456" s="246" t="s">
        <v>44</v>
      </c>
      <c r="F7456" s="245" t="s">
        <v>44</v>
      </c>
      <c r="G7456" s="245" t="s">
        <v>14867</v>
      </c>
      <c r="H7456" s="245" t="s">
        <v>14868</v>
      </c>
      <c r="I7456" s="245" t="s">
        <v>60</v>
      </c>
      <c r="J7456" s="245" t="s">
        <v>59</v>
      </c>
      <c r="K7456" s="246" t="s">
        <v>22621</v>
      </c>
      <c r="L7456" s="245" t="s">
        <v>58</v>
      </c>
    </row>
    <row r="7457" spans="1:12" x14ac:dyDescent="0.25">
      <c r="A7457" s="245" t="s">
        <v>66</v>
      </c>
      <c r="B7457" s="245" t="s">
        <v>65</v>
      </c>
      <c r="C7457" s="245" t="s">
        <v>64</v>
      </c>
      <c r="D7457" s="245" t="s">
        <v>63</v>
      </c>
      <c r="E7457" s="246" t="s">
        <v>44</v>
      </c>
      <c r="F7457" s="245" t="s">
        <v>44</v>
      </c>
      <c r="G7457" s="245" t="s">
        <v>14869</v>
      </c>
      <c r="H7457" s="245" t="s">
        <v>514</v>
      </c>
      <c r="I7457" s="245" t="s">
        <v>60</v>
      </c>
      <c r="J7457" s="245" t="s">
        <v>59</v>
      </c>
      <c r="K7457" s="246" t="s">
        <v>22622</v>
      </c>
      <c r="L7457" s="245" t="s">
        <v>58</v>
      </c>
    </row>
    <row r="7458" spans="1:12" x14ac:dyDescent="0.25">
      <c r="A7458" s="245" t="s">
        <v>66</v>
      </c>
      <c r="B7458" s="245" t="s">
        <v>65</v>
      </c>
      <c r="C7458" s="245" t="s">
        <v>64</v>
      </c>
      <c r="D7458" s="245" t="s">
        <v>63</v>
      </c>
      <c r="E7458" s="246" t="s">
        <v>44</v>
      </c>
      <c r="F7458" s="245" t="s">
        <v>44</v>
      </c>
      <c r="G7458" s="245" t="s">
        <v>14870</v>
      </c>
      <c r="H7458" s="245" t="s">
        <v>512</v>
      </c>
      <c r="I7458" s="245" t="s">
        <v>60</v>
      </c>
      <c r="J7458" s="245" t="s">
        <v>59</v>
      </c>
      <c r="K7458" s="246" t="s">
        <v>22623</v>
      </c>
      <c r="L7458" s="245" t="s">
        <v>58</v>
      </c>
    </row>
    <row r="7459" spans="1:12" x14ac:dyDescent="0.25">
      <c r="A7459" s="245" t="s">
        <v>66</v>
      </c>
      <c r="B7459" s="245" t="s">
        <v>65</v>
      </c>
      <c r="C7459" s="245" t="s">
        <v>64</v>
      </c>
      <c r="D7459" s="245" t="s">
        <v>63</v>
      </c>
      <c r="E7459" s="246" t="s">
        <v>44</v>
      </c>
      <c r="F7459" s="245" t="s">
        <v>44</v>
      </c>
      <c r="G7459" s="245" t="s">
        <v>14871</v>
      </c>
      <c r="H7459" s="245" t="s">
        <v>14829</v>
      </c>
      <c r="I7459" s="245" t="s">
        <v>60</v>
      </c>
      <c r="J7459" s="245" t="s">
        <v>59</v>
      </c>
      <c r="K7459" s="246" t="s">
        <v>22624</v>
      </c>
      <c r="L7459" s="245" t="s">
        <v>58</v>
      </c>
    </row>
    <row r="7460" spans="1:12" x14ac:dyDescent="0.25">
      <c r="A7460" s="245" t="s">
        <v>66</v>
      </c>
      <c r="B7460" s="245" t="s">
        <v>65</v>
      </c>
      <c r="C7460" s="245" t="s">
        <v>64</v>
      </c>
      <c r="D7460" s="245" t="s">
        <v>63</v>
      </c>
      <c r="E7460" s="246" t="s">
        <v>44</v>
      </c>
      <c r="F7460" s="245" t="s">
        <v>44</v>
      </c>
      <c r="G7460" s="245" t="s">
        <v>14872</v>
      </c>
      <c r="H7460" s="245" t="s">
        <v>361</v>
      </c>
      <c r="I7460" s="245" t="s">
        <v>60</v>
      </c>
      <c r="J7460" s="245" t="s">
        <v>59</v>
      </c>
      <c r="K7460" s="246" t="s">
        <v>22625</v>
      </c>
      <c r="L7460" s="245" t="s">
        <v>58</v>
      </c>
    </row>
    <row r="7461" spans="1:12" x14ac:dyDescent="0.25">
      <c r="A7461" s="245" t="s">
        <v>66</v>
      </c>
      <c r="B7461" s="245" t="s">
        <v>65</v>
      </c>
      <c r="C7461" s="245" t="s">
        <v>64</v>
      </c>
      <c r="D7461" s="245" t="s">
        <v>63</v>
      </c>
      <c r="E7461" s="246" t="s">
        <v>44</v>
      </c>
      <c r="F7461" s="245" t="s">
        <v>44</v>
      </c>
      <c r="G7461" s="245" t="s">
        <v>14873</v>
      </c>
      <c r="H7461" s="245" t="s">
        <v>359</v>
      </c>
      <c r="I7461" s="245" t="s">
        <v>60</v>
      </c>
      <c r="J7461" s="245" t="s">
        <v>59</v>
      </c>
      <c r="K7461" s="246" t="s">
        <v>22626</v>
      </c>
      <c r="L7461" s="245" t="s">
        <v>58</v>
      </c>
    </row>
    <row r="7462" spans="1:12" x14ac:dyDescent="0.25">
      <c r="A7462" s="245" t="s">
        <v>66</v>
      </c>
      <c r="B7462" s="245" t="s">
        <v>65</v>
      </c>
      <c r="C7462" s="245" t="s">
        <v>64</v>
      </c>
      <c r="D7462" s="245" t="s">
        <v>63</v>
      </c>
      <c r="E7462" s="246" t="s">
        <v>44</v>
      </c>
      <c r="F7462" s="245" t="s">
        <v>44</v>
      </c>
      <c r="G7462" s="245" t="s">
        <v>14874</v>
      </c>
      <c r="H7462" s="245" t="s">
        <v>510</v>
      </c>
      <c r="I7462" s="245" t="s">
        <v>60</v>
      </c>
      <c r="J7462" s="245" t="s">
        <v>59</v>
      </c>
      <c r="K7462" s="246" t="s">
        <v>22627</v>
      </c>
      <c r="L7462" s="245" t="s">
        <v>58</v>
      </c>
    </row>
    <row r="7463" spans="1:12" x14ac:dyDescent="0.25">
      <c r="A7463" s="245" t="s">
        <v>66</v>
      </c>
      <c r="B7463" s="245" t="s">
        <v>65</v>
      </c>
      <c r="C7463" s="245" t="s">
        <v>64</v>
      </c>
      <c r="D7463" s="245" t="s">
        <v>63</v>
      </c>
      <c r="E7463" s="246" t="s">
        <v>44</v>
      </c>
      <c r="F7463" s="245" t="s">
        <v>44</v>
      </c>
      <c r="G7463" s="245" t="s">
        <v>14875</v>
      </c>
      <c r="H7463" s="245" t="s">
        <v>508</v>
      </c>
      <c r="I7463" s="245" t="s">
        <v>60</v>
      </c>
      <c r="J7463" s="245" t="s">
        <v>59</v>
      </c>
      <c r="K7463" s="246" t="s">
        <v>22628</v>
      </c>
      <c r="L7463" s="245" t="s">
        <v>58</v>
      </c>
    </row>
    <row r="7464" spans="1:12" x14ac:dyDescent="0.25">
      <c r="A7464" s="245" t="s">
        <v>66</v>
      </c>
      <c r="B7464" s="245" t="s">
        <v>65</v>
      </c>
      <c r="C7464" s="245" t="s">
        <v>64</v>
      </c>
      <c r="D7464" s="245" t="s">
        <v>63</v>
      </c>
      <c r="E7464" s="246" t="s">
        <v>44</v>
      </c>
      <c r="F7464" s="245" t="s">
        <v>44</v>
      </c>
      <c r="G7464" s="245" t="s">
        <v>14876</v>
      </c>
      <c r="H7464" s="245" t="s">
        <v>14877</v>
      </c>
      <c r="I7464" s="245" t="s">
        <v>60</v>
      </c>
      <c r="J7464" s="245" t="s">
        <v>59</v>
      </c>
      <c r="K7464" s="246" t="s">
        <v>22629</v>
      </c>
      <c r="L7464" s="245" t="s">
        <v>58</v>
      </c>
    </row>
    <row r="7465" spans="1:12" x14ac:dyDescent="0.25">
      <c r="A7465" s="245" t="s">
        <v>66</v>
      </c>
      <c r="B7465" s="245" t="s">
        <v>65</v>
      </c>
      <c r="C7465" s="245" t="s">
        <v>64</v>
      </c>
      <c r="D7465" s="245" t="s">
        <v>63</v>
      </c>
      <c r="E7465" s="246" t="s">
        <v>44</v>
      </c>
      <c r="F7465" s="245" t="s">
        <v>44</v>
      </c>
      <c r="G7465" s="245" t="s">
        <v>14878</v>
      </c>
      <c r="H7465" s="245" t="s">
        <v>386</v>
      </c>
      <c r="I7465" s="245" t="s">
        <v>60</v>
      </c>
      <c r="J7465" s="245" t="s">
        <v>59</v>
      </c>
      <c r="K7465" s="246" t="s">
        <v>22630</v>
      </c>
      <c r="L7465" s="245" t="s">
        <v>58</v>
      </c>
    </row>
    <row r="7466" spans="1:12" x14ac:dyDescent="0.25">
      <c r="A7466" s="245" t="s">
        <v>66</v>
      </c>
      <c r="B7466" s="245" t="s">
        <v>65</v>
      </c>
      <c r="C7466" s="245" t="s">
        <v>64</v>
      </c>
      <c r="D7466" s="245" t="s">
        <v>63</v>
      </c>
      <c r="E7466" s="246" t="s">
        <v>44</v>
      </c>
      <c r="F7466" s="245" t="s">
        <v>44</v>
      </c>
      <c r="G7466" s="245" t="s">
        <v>14879</v>
      </c>
      <c r="H7466" s="245" t="s">
        <v>14880</v>
      </c>
      <c r="I7466" s="245" t="s">
        <v>60</v>
      </c>
      <c r="J7466" s="245" t="s">
        <v>59</v>
      </c>
      <c r="K7466" s="246" t="s">
        <v>22631</v>
      </c>
      <c r="L7466" s="245" t="s">
        <v>58</v>
      </c>
    </row>
    <row r="7467" spans="1:12" x14ac:dyDescent="0.25">
      <c r="A7467" s="245" t="s">
        <v>66</v>
      </c>
      <c r="B7467" s="245" t="s">
        <v>65</v>
      </c>
      <c r="C7467" s="245" t="s">
        <v>64</v>
      </c>
      <c r="D7467" s="245" t="s">
        <v>63</v>
      </c>
      <c r="E7467" s="246" t="s">
        <v>44</v>
      </c>
      <c r="F7467" s="245" t="s">
        <v>44</v>
      </c>
      <c r="G7467" s="245" t="s">
        <v>14881</v>
      </c>
      <c r="H7467" s="245" t="s">
        <v>14882</v>
      </c>
      <c r="I7467" s="245" t="s">
        <v>60</v>
      </c>
      <c r="J7467" s="245" t="s">
        <v>59</v>
      </c>
      <c r="K7467" s="246" t="s">
        <v>22632</v>
      </c>
      <c r="L7467" s="245" t="s">
        <v>58</v>
      </c>
    </row>
    <row r="7468" spans="1:12" x14ac:dyDescent="0.25">
      <c r="A7468" s="245" t="s">
        <v>66</v>
      </c>
      <c r="B7468" s="245" t="s">
        <v>65</v>
      </c>
      <c r="C7468" s="245" t="s">
        <v>64</v>
      </c>
      <c r="D7468" s="245" t="s">
        <v>63</v>
      </c>
      <c r="E7468" s="246" t="s">
        <v>44</v>
      </c>
      <c r="F7468" s="245" t="s">
        <v>44</v>
      </c>
      <c r="G7468" s="245" t="s">
        <v>14883</v>
      </c>
      <c r="H7468" s="245" t="s">
        <v>504</v>
      </c>
      <c r="I7468" s="245" t="s">
        <v>60</v>
      </c>
      <c r="J7468" s="245" t="s">
        <v>59</v>
      </c>
      <c r="K7468" s="246" t="s">
        <v>22633</v>
      </c>
      <c r="L7468" s="245" t="s">
        <v>58</v>
      </c>
    </row>
    <row r="7469" spans="1:12" x14ac:dyDescent="0.25">
      <c r="A7469" s="245" t="s">
        <v>66</v>
      </c>
      <c r="B7469" s="245" t="s">
        <v>65</v>
      </c>
      <c r="C7469" s="245" t="s">
        <v>64</v>
      </c>
      <c r="D7469" s="245" t="s">
        <v>63</v>
      </c>
      <c r="E7469" s="246" t="s">
        <v>44</v>
      </c>
      <c r="F7469" s="245" t="s">
        <v>44</v>
      </c>
      <c r="G7469" s="245" t="s">
        <v>14884</v>
      </c>
      <c r="H7469" s="245" t="s">
        <v>14885</v>
      </c>
      <c r="I7469" s="245" t="s">
        <v>60</v>
      </c>
      <c r="J7469" s="245" t="s">
        <v>59</v>
      </c>
      <c r="K7469" s="246" t="s">
        <v>22634</v>
      </c>
      <c r="L7469" s="245" t="s">
        <v>58</v>
      </c>
    </row>
    <row r="7470" spans="1:12" x14ac:dyDescent="0.25">
      <c r="A7470" s="245" t="s">
        <v>66</v>
      </c>
      <c r="B7470" s="245" t="s">
        <v>65</v>
      </c>
      <c r="C7470" s="245" t="s">
        <v>64</v>
      </c>
      <c r="D7470" s="245" t="s">
        <v>63</v>
      </c>
      <c r="E7470" s="246" t="s">
        <v>44</v>
      </c>
      <c r="F7470" s="245" t="s">
        <v>44</v>
      </c>
      <c r="G7470" s="245" t="s">
        <v>14886</v>
      </c>
      <c r="H7470" s="245" t="s">
        <v>14887</v>
      </c>
      <c r="I7470" s="245" t="s">
        <v>60</v>
      </c>
      <c r="J7470" s="245" t="s">
        <v>59</v>
      </c>
      <c r="K7470" s="246" t="s">
        <v>22635</v>
      </c>
      <c r="L7470" s="245" t="s">
        <v>58</v>
      </c>
    </row>
    <row r="7471" spans="1:12" x14ac:dyDescent="0.25">
      <c r="A7471" s="245" t="s">
        <v>66</v>
      </c>
      <c r="B7471" s="245" t="s">
        <v>65</v>
      </c>
      <c r="C7471" s="245" t="s">
        <v>64</v>
      </c>
      <c r="D7471" s="245" t="s">
        <v>63</v>
      </c>
      <c r="E7471" s="246" t="s">
        <v>44</v>
      </c>
      <c r="F7471" s="245" t="s">
        <v>44</v>
      </c>
      <c r="G7471" s="245" t="s">
        <v>14888</v>
      </c>
      <c r="H7471" s="245" t="s">
        <v>10080</v>
      </c>
      <c r="I7471" s="245" t="s">
        <v>60</v>
      </c>
      <c r="J7471" s="245" t="s">
        <v>59</v>
      </c>
      <c r="K7471" s="246" t="s">
        <v>22636</v>
      </c>
      <c r="L7471" s="245" t="s">
        <v>58</v>
      </c>
    </row>
    <row r="7472" spans="1:12" x14ac:dyDescent="0.25">
      <c r="A7472" s="245" t="s">
        <v>66</v>
      </c>
      <c r="B7472" s="245" t="s">
        <v>65</v>
      </c>
      <c r="C7472" s="245" t="s">
        <v>64</v>
      </c>
      <c r="D7472" s="245" t="s">
        <v>63</v>
      </c>
      <c r="E7472" s="246" t="s">
        <v>44</v>
      </c>
      <c r="F7472" s="245" t="s">
        <v>44</v>
      </c>
      <c r="G7472" s="245" t="s">
        <v>14889</v>
      </c>
      <c r="H7472" s="245" t="s">
        <v>14890</v>
      </c>
      <c r="I7472" s="245" t="s">
        <v>60</v>
      </c>
      <c r="J7472" s="245" t="s">
        <v>59</v>
      </c>
      <c r="K7472" s="246" t="s">
        <v>22637</v>
      </c>
      <c r="L7472" s="245" t="s">
        <v>58</v>
      </c>
    </row>
    <row r="7473" spans="1:12" x14ac:dyDescent="0.25">
      <c r="A7473" s="245" t="s">
        <v>66</v>
      </c>
      <c r="B7473" s="245" t="s">
        <v>65</v>
      </c>
      <c r="C7473" s="245" t="s">
        <v>64</v>
      </c>
      <c r="D7473" s="245" t="s">
        <v>63</v>
      </c>
      <c r="E7473" s="246" t="s">
        <v>44</v>
      </c>
      <c r="F7473" s="245" t="s">
        <v>44</v>
      </c>
      <c r="G7473" s="245" t="s">
        <v>14891</v>
      </c>
      <c r="H7473" s="245" t="s">
        <v>14892</v>
      </c>
      <c r="I7473" s="245" t="s">
        <v>60</v>
      </c>
      <c r="J7473" s="245" t="s">
        <v>59</v>
      </c>
      <c r="K7473" s="246" t="s">
        <v>22638</v>
      </c>
      <c r="L7473" s="245" t="s">
        <v>58</v>
      </c>
    </row>
    <row r="7474" spans="1:12" x14ac:dyDescent="0.25">
      <c r="A7474" s="245" t="s">
        <v>66</v>
      </c>
      <c r="B7474" s="245" t="s">
        <v>65</v>
      </c>
      <c r="C7474" s="245" t="s">
        <v>64</v>
      </c>
      <c r="D7474" s="245" t="s">
        <v>63</v>
      </c>
      <c r="E7474" s="246" t="s">
        <v>44</v>
      </c>
      <c r="F7474" s="245" t="s">
        <v>44</v>
      </c>
      <c r="G7474" s="245" t="s">
        <v>14893</v>
      </c>
      <c r="H7474" s="245" t="s">
        <v>14894</v>
      </c>
      <c r="I7474" s="245" t="s">
        <v>60</v>
      </c>
      <c r="J7474" s="245" t="s">
        <v>59</v>
      </c>
      <c r="K7474" s="246" t="s">
        <v>22639</v>
      </c>
      <c r="L7474" s="245" t="s">
        <v>58</v>
      </c>
    </row>
    <row r="7475" spans="1:12" x14ac:dyDescent="0.25">
      <c r="A7475" s="245" t="s">
        <v>66</v>
      </c>
      <c r="B7475" s="245" t="s">
        <v>65</v>
      </c>
      <c r="C7475" s="245" t="s">
        <v>64</v>
      </c>
      <c r="D7475" s="245" t="s">
        <v>63</v>
      </c>
      <c r="E7475" s="246" t="s">
        <v>44</v>
      </c>
      <c r="F7475" s="245" t="s">
        <v>44</v>
      </c>
      <c r="G7475" s="245" t="s">
        <v>14895</v>
      </c>
      <c r="H7475" s="245" t="s">
        <v>14896</v>
      </c>
      <c r="I7475" s="245" t="s">
        <v>60</v>
      </c>
      <c r="J7475" s="245" t="s">
        <v>59</v>
      </c>
      <c r="K7475" s="246" t="s">
        <v>22640</v>
      </c>
      <c r="L7475" s="245" t="s">
        <v>58</v>
      </c>
    </row>
    <row r="7476" spans="1:12" x14ac:dyDescent="0.25">
      <c r="A7476" s="245" t="s">
        <v>66</v>
      </c>
      <c r="B7476" s="245" t="s">
        <v>65</v>
      </c>
      <c r="C7476" s="245" t="s">
        <v>64</v>
      </c>
      <c r="D7476" s="245" t="s">
        <v>63</v>
      </c>
      <c r="E7476" s="246" t="s">
        <v>44</v>
      </c>
      <c r="F7476" s="245" t="s">
        <v>44</v>
      </c>
      <c r="G7476" s="245" t="s">
        <v>14897</v>
      </c>
      <c r="H7476" s="245" t="s">
        <v>14898</v>
      </c>
      <c r="I7476" s="245" t="s">
        <v>60</v>
      </c>
      <c r="J7476" s="245" t="s">
        <v>59</v>
      </c>
      <c r="K7476" s="246" t="s">
        <v>15317</v>
      </c>
      <c r="L7476" s="245" t="s">
        <v>58</v>
      </c>
    </row>
    <row r="7477" spans="1:12" x14ac:dyDescent="0.25">
      <c r="A7477" s="245" t="s">
        <v>66</v>
      </c>
      <c r="B7477" s="245" t="s">
        <v>65</v>
      </c>
      <c r="C7477" s="245" t="s">
        <v>64</v>
      </c>
      <c r="D7477" s="245" t="s">
        <v>63</v>
      </c>
      <c r="E7477" s="246" t="s">
        <v>44</v>
      </c>
      <c r="F7477" s="245" t="s">
        <v>44</v>
      </c>
      <c r="G7477" s="245" t="s">
        <v>14899</v>
      </c>
      <c r="H7477" s="245" t="s">
        <v>14900</v>
      </c>
      <c r="I7477" s="245" t="s">
        <v>60</v>
      </c>
      <c r="J7477" s="245" t="s">
        <v>59</v>
      </c>
      <c r="K7477" s="246" t="s">
        <v>22641</v>
      </c>
      <c r="L7477" s="245" t="s">
        <v>58</v>
      </c>
    </row>
    <row r="7478" spans="1:12" x14ac:dyDescent="0.25">
      <c r="A7478" s="245" t="s">
        <v>66</v>
      </c>
      <c r="B7478" s="245" t="s">
        <v>65</v>
      </c>
      <c r="C7478" s="245" t="s">
        <v>64</v>
      </c>
      <c r="D7478" s="245" t="s">
        <v>63</v>
      </c>
      <c r="E7478" s="246" t="s">
        <v>44</v>
      </c>
      <c r="F7478" s="245" t="s">
        <v>44</v>
      </c>
      <c r="G7478" s="245" t="s">
        <v>14901</v>
      </c>
      <c r="H7478" s="245" t="s">
        <v>14902</v>
      </c>
      <c r="I7478" s="245" t="s">
        <v>60</v>
      </c>
      <c r="J7478" s="245" t="s">
        <v>59</v>
      </c>
      <c r="K7478" s="246" t="s">
        <v>22642</v>
      </c>
      <c r="L7478" s="245" t="s">
        <v>58</v>
      </c>
    </row>
    <row r="7479" spans="1:12" x14ac:dyDescent="0.25">
      <c r="A7479" s="245" t="s">
        <v>66</v>
      </c>
      <c r="B7479" s="245" t="s">
        <v>65</v>
      </c>
      <c r="C7479" s="245" t="s">
        <v>64</v>
      </c>
      <c r="D7479" s="245" t="s">
        <v>63</v>
      </c>
      <c r="E7479" s="246" t="s">
        <v>44</v>
      </c>
      <c r="F7479" s="245" t="s">
        <v>44</v>
      </c>
      <c r="G7479" s="245" t="s">
        <v>14903</v>
      </c>
      <c r="H7479" s="245" t="s">
        <v>14904</v>
      </c>
      <c r="I7479" s="245" t="s">
        <v>60</v>
      </c>
      <c r="J7479" s="245" t="s">
        <v>59</v>
      </c>
      <c r="K7479" s="246" t="s">
        <v>22643</v>
      </c>
      <c r="L7479" s="245" t="s">
        <v>58</v>
      </c>
    </row>
    <row r="7480" spans="1:12" x14ac:dyDescent="0.25">
      <c r="A7480" s="245" t="s">
        <v>66</v>
      </c>
      <c r="B7480" s="245" t="s">
        <v>65</v>
      </c>
      <c r="C7480" s="245" t="s">
        <v>64</v>
      </c>
      <c r="D7480" s="245" t="s">
        <v>63</v>
      </c>
      <c r="E7480" s="246" t="s">
        <v>44</v>
      </c>
      <c r="F7480" s="245" t="s">
        <v>44</v>
      </c>
      <c r="G7480" s="245" t="s">
        <v>14905</v>
      </c>
      <c r="H7480" s="245" t="s">
        <v>14906</v>
      </c>
      <c r="I7480" s="245" t="s">
        <v>60</v>
      </c>
      <c r="J7480" s="245" t="s">
        <v>59</v>
      </c>
      <c r="K7480" s="246" t="s">
        <v>22644</v>
      </c>
      <c r="L7480" s="245" t="s">
        <v>58</v>
      </c>
    </row>
    <row r="7481" spans="1:12" x14ac:dyDescent="0.25">
      <c r="A7481" s="245" t="s">
        <v>66</v>
      </c>
      <c r="B7481" s="245" t="s">
        <v>65</v>
      </c>
      <c r="C7481" s="245" t="s">
        <v>64</v>
      </c>
      <c r="D7481" s="245" t="s">
        <v>63</v>
      </c>
      <c r="E7481" s="246" t="s">
        <v>44</v>
      </c>
      <c r="F7481" s="245" t="s">
        <v>44</v>
      </c>
      <c r="G7481" s="245" t="s">
        <v>14907</v>
      </c>
      <c r="H7481" s="245" t="s">
        <v>14908</v>
      </c>
      <c r="I7481" s="245" t="s">
        <v>60</v>
      </c>
      <c r="J7481" s="245" t="s">
        <v>59</v>
      </c>
      <c r="K7481" s="246" t="s">
        <v>22645</v>
      </c>
      <c r="L7481" s="245" t="s">
        <v>58</v>
      </c>
    </row>
    <row r="7482" spans="1:12" x14ac:dyDescent="0.25">
      <c r="A7482" s="245" t="s">
        <v>66</v>
      </c>
      <c r="B7482" s="245" t="s">
        <v>65</v>
      </c>
      <c r="C7482" s="245" t="s">
        <v>64</v>
      </c>
      <c r="D7482" s="245" t="s">
        <v>63</v>
      </c>
      <c r="E7482" s="246" t="s">
        <v>44</v>
      </c>
      <c r="F7482" s="245" t="s">
        <v>44</v>
      </c>
      <c r="G7482" s="245" t="s">
        <v>14909</v>
      </c>
      <c r="H7482" s="245" t="s">
        <v>475</v>
      </c>
      <c r="I7482" s="245" t="s">
        <v>60</v>
      </c>
      <c r="J7482" s="245" t="s">
        <v>59</v>
      </c>
      <c r="K7482" s="246" t="s">
        <v>22646</v>
      </c>
      <c r="L7482" s="245" t="s">
        <v>58</v>
      </c>
    </row>
    <row r="7483" spans="1:12" x14ac:dyDescent="0.25">
      <c r="A7483" s="245" t="s">
        <v>66</v>
      </c>
      <c r="B7483" s="245" t="s">
        <v>65</v>
      </c>
      <c r="C7483" s="245" t="s">
        <v>64</v>
      </c>
      <c r="D7483" s="245" t="s">
        <v>63</v>
      </c>
      <c r="E7483" s="246" t="s">
        <v>44</v>
      </c>
      <c r="F7483" s="245" t="s">
        <v>44</v>
      </c>
      <c r="G7483" s="245" t="s">
        <v>14910</v>
      </c>
      <c r="H7483" s="245" t="s">
        <v>14911</v>
      </c>
      <c r="I7483" s="245" t="s">
        <v>60</v>
      </c>
      <c r="J7483" s="245" t="s">
        <v>59</v>
      </c>
      <c r="K7483" s="246" t="s">
        <v>22647</v>
      </c>
      <c r="L7483" s="245" t="s">
        <v>58</v>
      </c>
    </row>
    <row r="7484" spans="1:12" x14ac:dyDescent="0.25">
      <c r="A7484" s="245" t="s">
        <v>66</v>
      </c>
      <c r="B7484" s="245" t="s">
        <v>65</v>
      </c>
      <c r="C7484" s="245" t="s">
        <v>64</v>
      </c>
      <c r="D7484" s="245" t="s">
        <v>63</v>
      </c>
      <c r="E7484" s="246" t="s">
        <v>44</v>
      </c>
      <c r="F7484" s="245" t="s">
        <v>44</v>
      </c>
      <c r="G7484" s="245" t="s">
        <v>14912</v>
      </c>
      <c r="H7484" s="245" t="s">
        <v>14913</v>
      </c>
      <c r="I7484" s="245" t="s">
        <v>60</v>
      </c>
      <c r="J7484" s="245" t="s">
        <v>59</v>
      </c>
      <c r="K7484" s="246" t="s">
        <v>22648</v>
      </c>
      <c r="L7484" s="245" t="s">
        <v>58</v>
      </c>
    </row>
    <row r="7485" spans="1:12" x14ac:dyDescent="0.25">
      <c r="A7485" s="245" t="s">
        <v>66</v>
      </c>
      <c r="B7485" s="245" t="s">
        <v>65</v>
      </c>
      <c r="C7485" s="245" t="s">
        <v>64</v>
      </c>
      <c r="D7485" s="245" t="s">
        <v>63</v>
      </c>
      <c r="E7485" s="246" t="s">
        <v>44</v>
      </c>
      <c r="F7485" s="245" t="s">
        <v>44</v>
      </c>
      <c r="G7485" s="245" t="s">
        <v>14914</v>
      </c>
      <c r="H7485" s="245" t="s">
        <v>14915</v>
      </c>
      <c r="I7485" s="245" t="s">
        <v>60</v>
      </c>
      <c r="J7485" s="245" t="s">
        <v>59</v>
      </c>
      <c r="K7485" s="246" t="s">
        <v>22649</v>
      </c>
      <c r="L7485" s="245" t="s">
        <v>58</v>
      </c>
    </row>
    <row r="7486" spans="1:12" x14ac:dyDescent="0.25">
      <c r="A7486" s="245" t="s">
        <v>66</v>
      </c>
      <c r="B7486" s="245" t="s">
        <v>65</v>
      </c>
      <c r="C7486" s="245" t="s">
        <v>64</v>
      </c>
      <c r="D7486" s="245" t="s">
        <v>63</v>
      </c>
      <c r="E7486" s="246" t="s">
        <v>44</v>
      </c>
      <c r="F7486" s="245" t="s">
        <v>44</v>
      </c>
      <c r="G7486" s="245" t="s">
        <v>14916</v>
      </c>
      <c r="H7486" s="245" t="s">
        <v>468</v>
      </c>
      <c r="I7486" s="245" t="s">
        <v>60</v>
      </c>
      <c r="J7486" s="245" t="s">
        <v>59</v>
      </c>
      <c r="K7486" s="246" t="s">
        <v>22650</v>
      </c>
      <c r="L7486" s="245" t="s">
        <v>58</v>
      </c>
    </row>
    <row r="7487" spans="1:12" x14ac:dyDescent="0.25">
      <c r="A7487" s="245" t="s">
        <v>66</v>
      </c>
      <c r="B7487" s="245" t="s">
        <v>65</v>
      </c>
      <c r="C7487" s="245" t="s">
        <v>64</v>
      </c>
      <c r="D7487" s="245" t="s">
        <v>63</v>
      </c>
      <c r="E7487" s="246" t="s">
        <v>44</v>
      </c>
      <c r="F7487" s="245" t="s">
        <v>44</v>
      </c>
      <c r="G7487" s="245" t="s">
        <v>14917</v>
      </c>
      <c r="H7487" s="245" t="s">
        <v>14918</v>
      </c>
      <c r="I7487" s="245" t="s">
        <v>60</v>
      </c>
      <c r="J7487" s="245" t="s">
        <v>59</v>
      </c>
      <c r="K7487" s="246" t="s">
        <v>22651</v>
      </c>
      <c r="L7487" s="245" t="s">
        <v>58</v>
      </c>
    </row>
    <row r="7488" spans="1:12" x14ac:dyDescent="0.25">
      <c r="A7488" s="245" t="s">
        <v>66</v>
      </c>
      <c r="B7488" s="245" t="s">
        <v>65</v>
      </c>
      <c r="C7488" s="245" t="s">
        <v>64</v>
      </c>
      <c r="D7488" s="245" t="s">
        <v>63</v>
      </c>
      <c r="E7488" s="246" t="s">
        <v>44</v>
      </c>
      <c r="F7488" s="245" t="s">
        <v>44</v>
      </c>
      <c r="G7488" s="245" t="s">
        <v>14919</v>
      </c>
      <c r="H7488" s="245" t="s">
        <v>463</v>
      </c>
      <c r="I7488" s="245" t="s">
        <v>60</v>
      </c>
      <c r="J7488" s="245" t="s">
        <v>59</v>
      </c>
      <c r="K7488" s="246" t="s">
        <v>22652</v>
      </c>
      <c r="L7488" s="245" t="s">
        <v>58</v>
      </c>
    </row>
    <row r="7489" spans="1:12" x14ac:dyDescent="0.25">
      <c r="A7489" s="245" t="s">
        <v>66</v>
      </c>
      <c r="B7489" s="245" t="s">
        <v>65</v>
      </c>
      <c r="C7489" s="245" t="s">
        <v>64</v>
      </c>
      <c r="D7489" s="245" t="s">
        <v>63</v>
      </c>
      <c r="E7489" s="246" t="s">
        <v>44</v>
      </c>
      <c r="F7489" s="245" t="s">
        <v>44</v>
      </c>
      <c r="G7489" s="245" t="s">
        <v>14920</v>
      </c>
      <c r="H7489" s="245" t="s">
        <v>14921</v>
      </c>
      <c r="I7489" s="245" t="s">
        <v>60</v>
      </c>
      <c r="J7489" s="245" t="s">
        <v>59</v>
      </c>
      <c r="K7489" s="246" t="s">
        <v>22653</v>
      </c>
      <c r="L7489" s="245" t="s">
        <v>58</v>
      </c>
    </row>
    <row r="7490" spans="1:12" x14ac:dyDescent="0.25">
      <c r="A7490" s="245" t="s">
        <v>66</v>
      </c>
      <c r="B7490" s="245" t="s">
        <v>65</v>
      </c>
      <c r="C7490" s="245" t="s">
        <v>64</v>
      </c>
      <c r="D7490" s="245" t="s">
        <v>63</v>
      </c>
      <c r="E7490" s="246" t="s">
        <v>44</v>
      </c>
      <c r="F7490" s="245" t="s">
        <v>44</v>
      </c>
      <c r="G7490" s="245" t="s">
        <v>14922</v>
      </c>
      <c r="H7490" s="245" t="s">
        <v>14923</v>
      </c>
      <c r="I7490" s="245" t="s">
        <v>60</v>
      </c>
      <c r="J7490" s="245" t="s">
        <v>59</v>
      </c>
      <c r="K7490" s="246" t="s">
        <v>22654</v>
      </c>
      <c r="L7490" s="245" t="s">
        <v>58</v>
      </c>
    </row>
    <row r="7491" spans="1:12" x14ac:dyDescent="0.25">
      <c r="A7491" s="245" t="s">
        <v>66</v>
      </c>
      <c r="B7491" s="245" t="s">
        <v>65</v>
      </c>
      <c r="C7491" s="245" t="s">
        <v>64</v>
      </c>
      <c r="D7491" s="245" t="s">
        <v>63</v>
      </c>
      <c r="E7491" s="246" t="s">
        <v>44</v>
      </c>
      <c r="F7491" s="245" t="s">
        <v>44</v>
      </c>
      <c r="G7491" s="245" t="s">
        <v>14924</v>
      </c>
      <c r="H7491" s="245" t="s">
        <v>458</v>
      </c>
      <c r="I7491" s="245" t="s">
        <v>60</v>
      </c>
      <c r="J7491" s="245" t="s">
        <v>59</v>
      </c>
      <c r="K7491" s="246" t="s">
        <v>22655</v>
      </c>
      <c r="L7491" s="245" t="s">
        <v>58</v>
      </c>
    </row>
    <row r="7492" spans="1:12" x14ac:dyDescent="0.25">
      <c r="A7492" s="245" t="s">
        <v>66</v>
      </c>
      <c r="B7492" s="245" t="s">
        <v>65</v>
      </c>
      <c r="C7492" s="245" t="s">
        <v>64</v>
      </c>
      <c r="D7492" s="245" t="s">
        <v>63</v>
      </c>
      <c r="E7492" s="246" t="s">
        <v>44</v>
      </c>
      <c r="F7492" s="245" t="s">
        <v>44</v>
      </c>
      <c r="G7492" s="245" t="s">
        <v>14925</v>
      </c>
      <c r="H7492" s="245" t="s">
        <v>14926</v>
      </c>
      <c r="I7492" s="245" t="s">
        <v>60</v>
      </c>
      <c r="J7492" s="245" t="s">
        <v>59</v>
      </c>
      <c r="K7492" s="246" t="s">
        <v>22656</v>
      </c>
      <c r="L7492" s="245" t="s">
        <v>58</v>
      </c>
    </row>
    <row r="7493" spans="1:12" x14ac:dyDescent="0.25">
      <c r="A7493" s="245" t="s">
        <v>66</v>
      </c>
      <c r="B7493" s="245" t="s">
        <v>65</v>
      </c>
      <c r="C7493" s="245" t="s">
        <v>64</v>
      </c>
      <c r="D7493" s="245" t="s">
        <v>63</v>
      </c>
      <c r="E7493" s="246" t="s">
        <v>44</v>
      </c>
      <c r="F7493" s="245" t="s">
        <v>44</v>
      </c>
      <c r="G7493" s="245" t="s">
        <v>14927</v>
      </c>
      <c r="H7493" s="245" t="s">
        <v>453</v>
      </c>
      <c r="I7493" s="245" t="s">
        <v>60</v>
      </c>
      <c r="J7493" s="245" t="s">
        <v>59</v>
      </c>
      <c r="K7493" s="246" t="s">
        <v>22657</v>
      </c>
      <c r="L7493" s="245" t="s">
        <v>58</v>
      </c>
    </row>
    <row r="7494" spans="1:12" x14ac:dyDescent="0.25">
      <c r="A7494" s="245" t="s">
        <v>66</v>
      </c>
      <c r="B7494" s="245" t="s">
        <v>65</v>
      </c>
      <c r="C7494" s="245" t="s">
        <v>64</v>
      </c>
      <c r="D7494" s="245" t="s">
        <v>63</v>
      </c>
      <c r="E7494" s="246" t="s">
        <v>44</v>
      </c>
      <c r="F7494" s="245" t="s">
        <v>44</v>
      </c>
      <c r="G7494" s="245" t="s">
        <v>14928</v>
      </c>
      <c r="H7494" s="245" t="s">
        <v>450</v>
      </c>
      <c r="I7494" s="245" t="s">
        <v>60</v>
      </c>
      <c r="J7494" s="245" t="s">
        <v>59</v>
      </c>
      <c r="K7494" s="246" t="s">
        <v>22658</v>
      </c>
      <c r="L7494" s="245" t="s">
        <v>58</v>
      </c>
    </row>
    <row r="7495" spans="1:12" x14ac:dyDescent="0.25">
      <c r="A7495" s="245" t="s">
        <v>66</v>
      </c>
      <c r="B7495" s="245" t="s">
        <v>65</v>
      </c>
      <c r="C7495" s="245" t="s">
        <v>64</v>
      </c>
      <c r="D7495" s="245" t="s">
        <v>63</v>
      </c>
      <c r="E7495" s="246" t="s">
        <v>44</v>
      </c>
      <c r="F7495" s="245" t="s">
        <v>44</v>
      </c>
      <c r="G7495" s="245" t="s">
        <v>14929</v>
      </c>
      <c r="H7495" s="245" t="s">
        <v>14930</v>
      </c>
      <c r="I7495" s="245" t="s">
        <v>60</v>
      </c>
      <c r="J7495" s="245" t="s">
        <v>59</v>
      </c>
      <c r="K7495" s="246" t="s">
        <v>22659</v>
      </c>
      <c r="L7495" s="245" t="s">
        <v>58</v>
      </c>
    </row>
    <row r="7496" spans="1:12" x14ac:dyDescent="0.25">
      <c r="A7496" s="245" t="s">
        <v>66</v>
      </c>
      <c r="B7496" s="245" t="s">
        <v>65</v>
      </c>
      <c r="C7496" s="245" t="s">
        <v>64</v>
      </c>
      <c r="D7496" s="245" t="s">
        <v>63</v>
      </c>
      <c r="E7496" s="246" t="s">
        <v>44</v>
      </c>
      <c r="F7496" s="245" t="s">
        <v>44</v>
      </c>
      <c r="G7496" s="245" t="s">
        <v>14931</v>
      </c>
      <c r="H7496" s="245" t="s">
        <v>444</v>
      </c>
      <c r="I7496" s="245" t="s">
        <v>60</v>
      </c>
      <c r="J7496" s="245" t="s">
        <v>59</v>
      </c>
      <c r="K7496" s="246" t="s">
        <v>22660</v>
      </c>
      <c r="L7496" s="245" t="s">
        <v>58</v>
      </c>
    </row>
    <row r="7497" spans="1:12" x14ac:dyDescent="0.25">
      <c r="A7497" s="245" t="s">
        <v>66</v>
      </c>
      <c r="B7497" s="245" t="s">
        <v>65</v>
      </c>
      <c r="C7497" s="245" t="s">
        <v>64</v>
      </c>
      <c r="D7497" s="245" t="s">
        <v>63</v>
      </c>
      <c r="E7497" s="246" t="s">
        <v>44</v>
      </c>
      <c r="F7497" s="245" t="s">
        <v>44</v>
      </c>
      <c r="G7497" s="245" t="s">
        <v>14932</v>
      </c>
      <c r="H7497" s="245" t="s">
        <v>14933</v>
      </c>
      <c r="I7497" s="245" t="s">
        <v>60</v>
      </c>
      <c r="J7497" s="245" t="s">
        <v>59</v>
      </c>
      <c r="K7497" s="246" t="s">
        <v>22661</v>
      </c>
      <c r="L7497" s="245" t="s">
        <v>58</v>
      </c>
    </row>
    <row r="7498" spans="1:12" x14ac:dyDescent="0.25">
      <c r="A7498" s="245" t="s">
        <v>66</v>
      </c>
      <c r="B7498" s="245" t="s">
        <v>65</v>
      </c>
      <c r="C7498" s="245" t="s">
        <v>64</v>
      </c>
      <c r="D7498" s="245" t="s">
        <v>63</v>
      </c>
      <c r="E7498" s="246" t="s">
        <v>44</v>
      </c>
      <c r="F7498" s="245" t="s">
        <v>44</v>
      </c>
      <c r="G7498" s="245" t="s">
        <v>14934</v>
      </c>
      <c r="H7498" s="245" t="s">
        <v>441</v>
      </c>
      <c r="I7498" s="245" t="s">
        <v>60</v>
      </c>
      <c r="J7498" s="245" t="s">
        <v>59</v>
      </c>
      <c r="K7498" s="246" t="s">
        <v>22662</v>
      </c>
      <c r="L7498" s="245" t="s">
        <v>58</v>
      </c>
    </row>
    <row r="7499" spans="1:12" x14ac:dyDescent="0.25">
      <c r="A7499" s="245" t="s">
        <v>66</v>
      </c>
      <c r="B7499" s="245" t="s">
        <v>65</v>
      </c>
      <c r="C7499" s="245" t="s">
        <v>64</v>
      </c>
      <c r="D7499" s="245" t="s">
        <v>63</v>
      </c>
      <c r="E7499" s="246" t="s">
        <v>44</v>
      </c>
      <c r="F7499" s="245" t="s">
        <v>44</v>
      </c>
      <c r="G7499" s="245" t="s">
        <v>14935</v>
      </c>
      <c r="H7499" s="245" t="s">
        <v>433</v>
      </c>
      <c r="I7499" s="245" t="s">
        <v>60</v>
      </c>
      <c r="J7499" s="245" t="s">
        <v>59</v>
      </c>
      <c r="K7499" s="246" t="s">
        <v>22613</v>
      </c>
      <c r="L7499" s="245" t="s">
        <v>58</v>
      </c>
    </row>
    <row r="7500" spans="1:12" x14ac:dyDescent="0.25">
      <c r="A7500" s="245" t="s">
        <v>66</v>
      </c>
      <c r="B7500" s="245" t="s">
        <v>65</v>
      </c>
      <c r="C7500" s="245" t="s">
        <v>64</v>
      </c>
      <c r="D7500" s="245" t="s">
        <v>63</v>
      </c>
      <c r="E7500" s="246" t="s">
        <v>44</v>
      </c>
      <c r="F7500" s="245" t="s">
        <v>44</v>
      </c>
      <c r="G7500" s="245" t="s">
        <v>14936</v>
      </c>
      <c r="H7500" s="245" t="s">
        <v>431</v>
      </c>
      <c r="I7500" s="245" t="s">
        <v>60</v>
      </c>
      <c r="J7500" s="245" t="s">
        <v>59</v>
      </c>
      <c r="K7500" s="246" t="s">
        <v>22628</v>
      </c>
      <c r="L7500" s="245" t="s">
        <v>58</v>
      </c>
    </row>
    <row r="7501" spans="1:12" x14ac:dyDescent="0.25">
      <c r="A7501" s="245" t="s">
        <v>66</v>
      </c>
      <c r="B7501" s="245" t="s">
        <v>65</v>
      </c>
      <c r="C7501" s="245" t="s">
        <v>64</v>
      </c>
      <c r="D7501" s="245" t="s">
        <v>63</v>
      </c>
      <c r="E7501" s="246" t="s">
        <v>44</v>
      </c>
      <c r="F7501" s="245" t="s">
        <v>44</v>
      </c>
      <c r="G7501" s="245" t="s">
        <v>14937</v>
      </c>
      <c r="H7501" s="245" t="s">
        <v>428</v>
      </c>
      <c r="I7501" s="245" t="s">
        <v>60</v>
      </c>
      <c r="J7501" s="245" t="s">
        <v>59</v>
      </c>
      <c r="K7501" s="246" t="s">
        <v>22663</v>
      </c>
      <c r="L7501" s="245" t="s">
        <v>58</v>
      </c>
    </row>
    <row r="7502" spans="1:12" x14ac:dyDescent="0.25">
      <c r="A7502" s="245" t="s">
        <v>66</v>
      </c>
      <c r="B7502" s="245" t="s">
        <v>65</v>
      </c>
      <c r="C7502" s="245" t="s">
        <v>64</v>
      </c>
      <c r="D7502" s="245" t="s">
        <v>63</v>
      </c>
      <c r="E7502" s="246" t="s">
        <v>44</v>
      </c>
      <c r="F7502" s="245" t="s">
        <v>44</v>
      </c>
      <c r="G7502" s="245" t="s">
        <v>14938</v>
      </c>
      <c r="H7502" s="245" t="s">
        <v>425</v>
      </c>
      <c r="I7502" s="245" t="s">
        <v>60</v>
      </c>
      <c r="J7502" s="245" t="s">
        <v>59</v>
      </c>
      <c r="K7502" s="246" t="s">
        <v>22664</v>
      </c>
      <c r="L7502" s="245" t="s">
        <v>58</v>
      </c>
    </row>
    <row r="7503" spans="1:12" x14ac:dyDescent="0.25">
      <c r="A7503" s="245" t="s">
        <v>66</v>
      </c>
      <c r="B7503" s="245" t="s">
        <v>65</v>
      </c>
      <c r="C7503" s="245" t="s">
        <v>64</v>
      </c>
      <c r="D7503" s="245" t="s">
        <v>63</v>
      </c>
      <c r="E7503" s="246" t="s">
        <v>44</v>
      </c>
      <c r="F7503" s="245" t="s">
        <v>44</v>
      </c>
      <c r="G7503" s="245" t="s">
        <v>14939</v>
      </c>
      <c r="H7503" s="245" t="s">
        <v>423</v>
      </c>
      <c r="I7503" s="245" t="s">
        <v>60</v>
      </c>
      <c r="J7503" s="245" t="s">
        <v>59</v>
      </c>
      <c r="K7503" s="246" t="s">
        <v>22663</v>
      </c>
      <c r="L7503" s="245" t="s">
        <v>58</v>
      </c>
    </row>
    <row r="7504" spans="1:12" x14ac:dyDescent="0.25">
      <c r="A7504" s="245" t="s">
        <v>66</v>
      </c>
      <c r="B7504" s="245" t="s">
        <v>65</v>
      </c>
      <c r="C7504" s="245" t="s">
        <v>64</v>
      </c>
      <c r="D7504" s="245" t="s">
        <v>63</v>
      </c>
      <c r="E7504" s="246" t="s">
        <v>44</v>
      </c>
      <c r="F7504" s="245" t="s">
        <v>44</v>
      </c>
      <c r="G7504" s="245" t="s">
        <v>14940</v>
      </c>
      <c r="H7504" s="245" t="s">
        <v>14941</v>
      </c>
      <c r="I7504" s="245" t="s">
        <v>60</v>
      </c>
      <c r="J7504" s="245" t="s">
        <v>59</v>
      </c>
      <c r="K7504" s="246" t="s">
        <v>22665</v>
      </c>
      <c r="L7504" s="245" t="s">
        <v>58</v>
      </c>
    </row>
    <row r="7505" spans="1:12" x14ac:dyDescent="0.25">
      <c r="A7505" s="245" t="s">
        <v>66</v>
      </c>
      <c r="B7505" s="245" t="s">
        <v>65</v>
      </c>
      <c r="C7505" s="245" t="s">
        <v>64</v>
      </c>
      <c r="D7505" s="245" t="s">
        <v>63</v>
      </c>
      <c r="E7505" s="246" t="s">
        <v>44</v>
      </c>
      <c r="F7505" s="245" t="s">
        <v>44</v>
      </c>
      <c r="G7505" s="245" t="s">
        <v>14942</v>
      </c>
      <c r="H7505" s="245" t="s">
        <v>417</v>
      </c>
      <c r="I7505" s="245" t="s">
        <v>60</v>
      </c>
      <c r="J7505" s="245" t="s">
        <v>59</v>
      </c>
      <c r="K7505" s="246" t="s">
        <v>22666</v>
      </c>
      <c r="L7505" s="245" t="s">
        <v>58</v>
      </c>
    </row>
    <row r="7506" spans="1:12" x14ac:dyDescent="0.25">
      <c r="A7506" s="245" t="s">
        <v>66</v>
      </c>
      <c r="B7506" s="245" t="s">
        <v>65</v>
      </c>
      <c r="C7506" s="245" t="s">
        <v>64</v>
      </c>
      <c r="D7506" s="245" t="s">
        <v>63</v>
      </c>
      <c r="E7506" s="246" t="s">
        <v>44</v>
      </c>
      <c r="F7506" s="245" t="s">
        <v>44</v>
      </c>
      <c r="G7506" s="245" t="s">
        <v>14943</v>
      </c>
      <c r="H7506" s="245" t="s">
        <v>414</v>
      </c>
      <c r="I7506" s="245" t="s">
        <v>60</v>
      </c>
      <c r="J7506" s="245" t="s">
        <v>59</v>
      </c>
      <c r="K7506" s="246" t="s">
        <v>22604</v>
      </c>
      <c r="L7506" s="245" t="s">
        <v>58</v>
      </c>
    </row>
    <row r="7507" spans="1:12" x14ac:dyDescent="0.25">
      <c r="A7507" s="245" t="s">
        <v>66</v>
      </c>
      <c r="B7507" s="245" t="s">
        <v>65</v>
      </c>
      <c r="C7507" s="245" t="s">
        <v>64</v>
      </c>
      <c r="D7507" s="245" t="s">
        <v>63</v>
      </c>
      <c r="E7507" s="246" t="s">
        <v>44</v>
      </c>
      <c r="F7507" s="245" t="s">
        <v>44</v>
      </c>
      <c r="G7507" s="245" t="s">
        <v>14944</v>
      </c>
      <c r="H7507" s="245" t="s">
        <v>14945</v>
      </c>
      <c r="I7507" s="245" t="s">
        <v>60</v>
      </c>
      <c r="J7507" s="245" t="s">
        <v>59</v>
      </c>
      <c r="K7507" s="246" t="s">
        <v>22667</v>
      </c>
      <c r="L7507" s="245" t="s">
        <v>58</v>
      </c>
    </row>
    <row r="7508" spans="1:12" x14ac:dyDescent="0.25">
      <c r="A7508" s="245" t="s">
        <v>66</v>
      </c>
      <c r="B7508" s="245" t="s">
        <v>65</v>
      </c>
      <c r="C7508" s="245" t="s">
        <v>64</v>
      </c>
      <c r="D7508" s="245" t="s">
        <v>63</v>
      </c>
      <c r="E7508" s="246" t="s">
        <v>44</v>
      </c>
      <c r="F7508" s="245" t="s">
        <v>44</v>
      </c>
      <c r="G7508" s="245" t="s">
        <v>14946</v>
      </c>
      <c r="H7508" s="245" t="s">
        <v>410</v>
      </c>
      <c r="I7508" s="245" t="s">
        <v>60</v>
      </c>
      <c r="J7508" s="245" t="s">
        <v>59</v>
      </c>
      <c r="K7508" s="246" t="s">
        <v>22668</v>
      </c>
      <c r="L7508" s="245" t="s">
        <v>58</v>
      </c>
    </row>
    <row r="7509" spans="1:12" x14ac:dyDescent="0.25">
      <c r="A7509" s="245" t="s">
        <v>66</v>
      </c>
      <c r="B7509" s="245" t="s">
        <v>65</v>
      </c>
      <c r="C7509" s="245" t="s">
        <v>64</v>
      </c>
      <c r="D7509" s="245" t="s">
        <v>63</v>
      </c>
      <c r="E7509" s="246" t="s">
        <v>44</v>
      </c>
      <c r="F7509" s="245" t="s">
        <v>44</v>
      </c>
      <c r="G7509" s="245" t="s">
        <v>14947</v>
      </c>
      <c r="H7509" s="245" t="s">
        <v>14948</v>
      </c>
      <c r="I7509" s="245" t="s">
        <v>60</v>
      </c>
      <c r="J7509" s="245" t="s">
        <v>59</v>
      </c>
      <c r="K7509" s="246" t="s">
        <v>22669</v>
      </c>
      <c r="L7509" s="245" t="s">
        <v>58</v>
      </c>
    </row>
    <row r="7510" spans="1:12" x14ac:dyDescent="0.25">
      <c r="A7510" s="245" t="s">
        <v>66</v>
      </c>
      <c r="B7510" s="245" t="s">
        <v>65</v>
      </c>
      <c r="C7510" s="245" t="s">
        <v>64</v>
      </c>
      <c r="D7510" s="245" t="s">
        <v>63</v>
      </c>
      <c r="E7510" s="246" t="s">
        <v>44</v>
      </c>
      <c r="F7510" s="245" t="s">
        <v>44</v>
      </c>
      <c r="G7510" s="245" t="s">
        <v>14949</v>
      </c>
      <c r="H7510" s="245" t="s">
        <v>405</v>
      </c>
      <c r="I7510" s="245" t="s">
        <v>60</v>
      </c>
      <c r="J7510" s="245" t="s">
        <v>59</v>
      </c>
      <c r="K7510" s="246" t="s">
        <v>22618</v>
      </c>
      <c r="L7510" s="245" t="s">
        <v>58</v>
      </c>
    </row>
    <row r="7511" spans="1:12" x14ac:dyDescent="0.25">
      <c r="A7511" s="245" t="s">
        <v>66</v>
      </c>
      <c r="B7511" s="245" t="s">
        <v>65</v>
      </c>
      <c r="C7511" s="245" t="s">
        <v>64</v>
      </c>
      <c r="D7511" s="245" t="s">
        <v>63</v>
      </c>
      <c r="E7511" s="246" t="s">
        <v>44</v>
      </c>
      <c r="F7511" s="245" t="s">
        <v>44</v>
      </c>
      <c r="G7511" s="245" t="s">
        <v>14950</v>
      </c>
      <c r="H7511" s="245" t="s">
        <v>14951</v>
      </c>
      <c r="I7511" s="245" t="s">
        <v>60</v>
      </c>
      <c r="J7511" s="245" t="s">
        <v>59</v>
      </c>
      <c r="K7511" s="246" t="s">
        <v>22670</v>
      </c>
      <c r="L7511" s="245" t="s">
        <v>58</v>
      </c>
    </row>
    <row r="7512" spans="1:12" x14ac:dyDescent="0.25">
      <c r="A7512" s="245" t="s">
        <v>66</v>
      </c>
      <c r="B7512" s="245" t="s">
        <v>65</v>
      </c>
      <c r="C7512" s="245" t="s">
        <v>64</v>
      </c>
      <c r="D7512" s="245" t="s">
        <v>63</v>
      </c>
      <c r="E7512" s="246" t="s">
        <v>44</v>
      </c>
      <c r="F7512" s="245" t="s">
        <v>44</v>
      </c>
      <c r="G7512" s="245" t="s">
        <v>14952</v>
      </c>
      <c r="H7512" s="245" t="s">
        <v>14953</v>
      </c>
      <c r="I7512" s="245" t="s">
        <v>60</v>
      </c>
      <c r="J7512" s="245" t="s">
        <v>59</v>
      </c>
      <c r="K7512" s="246" t="s">
        <v>22671</v>
      </c>
      <c r="L7512" s="245" t="s">
        <v>58</v>
      </c>
    </row>
    <row r="7513" spans="1:12" x14ac:dyDescent="0.25">
      <c r="A7513" s="245" t="s">
        <v>66</v>
      </c>
      <c r="B7513" s="245" t="s">
        <v>65</v>
      </c>
      <c r="C7513" s="245" t="s">
        <v>64</v>
      </c>
      <c r="D7513" s="245" t="s">
        <v>63</v>
      </c>
      <c r="E7513" s="246" t="s">
        <v>44</v>
      </c>
      <c r="F7513" s="245" t="s">
        <v>44</v>
      </c>
      <c r="G7513" s="245" t="s">
        <v>14954</v>
      </c>
      <c r="H7513" s="245" t="s">
        <v>14955</v>
      </c>
      <c r="I7513" s="245" t="s">
        <v>60</v>
      </c>
      <c r="J7513" s="245" t="s">
        <v>59</v>
      </c>
      <c r="K7513" s="246" t="s">
        <v>22672</v>
      </c>
      <c r="L7513" s="245" t="s">
        <v>58</v>
      </c>
    </row>
    <row r="7514" spans="1:12" x14ac:dyDescent="0.25">
      <c r="A7514" s="245" t="s">
        <v>66</v>
      </c>
      <c r="B7514" s="245" t="s">
        <v>65</v>
      </c>
      <c r="C7514" s="245" t="s">
        <v>64</v>
      </c>
      <c r="D7514" s="245" t="s">
        <v>63</v>
      </c>
      <c r="E7514" s="246" t="s">
        <v>44</v>
      </c>
      <c r="F7514" s="245" t="s">
        <v>44</v>
      </c>
      <c r="G7514" s="245" t="s">
        <v>14957</v>
      </c>
      <c r="H7514" s="245" t="s">
        <v>392</v>
      </c>
      <c r="I7514" s="245" t="s">
        <v>60</v>
      </c>
      <c r="J7514" s="245" t="s">
        <v>59</v>
      </c>
      <c r="K7514" s="246" t="s">
        <v>22673</v>
      </c>
      <c r="L7514" s="245" t="s">
        <v>58</v>
      </c>
    </row>
    <row r="7515" spans="1:12" x14ac:dyDescent="0.25">
      <c r="A7515" s="245" t="s">
        <v>66</v>
      </c>
      <c r="B7515" s="245" t="s">
        <v>65</v>
      </c>
      <c r="C7515" s="245" t="s">
        <v>64</v>
      </c>
      <c r="D7515" s="245" t="s">
        <v>63</v>
      </c>
      <c r="E7515" s="246" t="s">
        <v>44</v>
      </c>
      <c r="F7515" s="245" t="s">
        <v>44</v>
      </c>
      <c r="G7515" s="245" t="s">
        <v>14958</v>
      </c>
      <c r="H7515" s="245" t="s">
        <v>10042</v>
      </c>
      <c r="I7515" s="245" t="s">
        <v>60</v>
      </c>
      <c r="J7515" s="245" t="s">
        <v>59</v>
      </c>
      <c r="K7515" s="246" t="s">
        <v>22674</v>
      </c>
      <c r="L7515" s="245" t="s">
        <v>58</v>
      </c>
    </row>
  </sheetData>
  <mergeCells count="3">
    <mergeCell ref="A1:M1"/>
    <mergeCell ref="A2:M2"/>
    <mergeCell ref="A3:M3"/>
  </mergeCells>
  <pageMargins left="0.78740157499999996" right="0.78740157499999996" top="0.984251969" bottom="0.984251969" header="0.5" footer="0.5"/>
  <pageSetup orientation="portrait" horizontalDpi="300" verticalDpi="300" copies="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65124-2611-40FC-9E52-651F4A73C89C}">
  <sheetPr>
    <tabColor rgb="FF0000FF"/>
  </sheetPr>
  <dimension ref="A1:BO7744"/>
  <sheetViews>
    <sheetView workbookViewId="0">
      <selection activeCell="A8" sqref="A8"/>
    </sheetView>
  </sheetViews>
  <sheetFormatPr defaultRowHeight="12.75" x14ac:dyDescent="0.2"/>
  <cols>
    <col min="1" max="1" width="70.28515625" style="55" customWidth="1"/>
    <col min="2" max="2" width="17.5703125" style="55" customWidth="1"/>
    <col min="3" max="3" width="70.28515625" style="55" customWidth="1"/>
    <col min="4" max="4" width="17.5703125" style="55" customWidth="1"/>
    <col min="5" max="5" width="15.28515625" style="55" customWidth="1"/>
    <col min="6" max="6" width="48.7109375" style="55" customWidth="1"/>
    <col min="7" max="7" width="24.5703125" style="55" customWidth="1"/>
    <col min="8" max="8" width="48.7109375" style="55" customWidth="1"/>
    <col min="9" max="9" width="8.140625" style="55" customWidth="1"/>
    <col min="10" max="10" width="38.7109375" style="55" customWidth="1"/>
    <col min="11" max="11" width="21.140625" style="55" customWidth="1"/>
    <col min="12" max="12" width="82" style="55" customWidth="1"/>
    <col min="13" max="256" width="9.140625" style="55"/>
    <col min="257" max="257" width="70.28515625" style="55" customWidth="1"/>
    <col min="258" max="258" width="17.5703125" style="55" customWidth="1"/>
    <col min="259" max="259" width="70.28515625" style="55" customWidth="1"/>
    <col min="260" max="260" width="17.5703125" style="55" customWidth="1"/>
    <col min="261" max="261" width="15.28515625" style="55" customWidth="1"/>
    <col min="262" max="262" width="48.7109375" style="55" customWidth="1"/>
    <col min="263" max="263" width="24.5703125" style="55" customWidth="1"/>
    <col min="264" max="264" width="48.7109375" style="55" customWidth="1"/>
    <col min="265" max="265" width="8.140625" style="55" customWidth="1"/>
    <col min="266" max="266" width="38.7109375" style="55" customWidth="1"/>
    <col min="267" max="267" width="21.140625" style="55" customWidth="1"/>
    <col min="268" max="268" width="82" style="55" customWidth="1"/>
    <col min="269" max="512" width="9.140625" style="55"/>
    <col min="513" max="513" width="70.28515625" style="55" customWidth="1"/>
    <col min="514" max="514" width="17.5703125" style="55" customWidth="1"/>
    <col min="515" max="515" width="70.28515625" style="55" customWidth="1"/>
    <col min="516" max="516" width="17.5703125" style="55" customWidth="1"/>
    <col min="517" max="517" width="15.28515625" style="55" customWidth="1"/>
    <col min="518" max="518" width="48.7109375" style="55" customWidth="1"/>
    <col min="519" max="519" width="24.5703125" style="55" customWidth="1"/>
    <col min="520" max="520" width="48.7109375" style="55" customWidth="1"/>
    <col min="521" max="521" width="8.140625" style="55" customWidth="1"/>
    <col min="522" max="522" width="38.7109375" style="55" customWidth="1"/>
    <col min="523" max="523" width="21.140625" style="55" customWidth="1"/>
    <col min="524" max="524" width="82" style="55" customWidth="1"/>
    <col min="525" max="768" width="9.140625" style="55"/>
    <col min="769" max="769" width="70.28515625" style="55" customWidth="1"/>
    <col min="770" max="770" width="17.5703125" style="55" customWidth="1"/>
    <col min="771" max="771" width="70.28515625" style="55" customWidth="1"/>
    <col min="772" max="772" width="17.5703125" style="55" customWidth="1"/>
    <col min="773" max="773" width="15.28515625" style="55" customWidth="1"/>
    <col min="774" max="774" width="48.7109375" style="55" customWidth="1"/>
    <col min="775" max="775" width="24.5703125" style="55" customWidth="1"/>
    <col min="776" max="776" width="48.7109375" style="55" customWidth="1"/>
    <col min="777" max="777" width="8.140625" style="55" customWidth="1"/>
    <col min="778" max="778" width="38.7109375" style="55" customWidth="1"/>
    <col min="779" max="779" width="21.140625" style="55" customWidth="1"/>
    <col min="780" max="780" width="82" style="55" customWidth="1"/>
    <col min="781" max="1024" width="9.140625" style="55"/>
    <col min="1025" max="1025" width="70.28515625" style="55" customWidth="1"/>
    <col min="1026" max="1026" width="17.5703125" style="55" customWidth="1"/>
    <col min="1027" max="1027" width="70.28515625" style="55" customWidth="1"/>
    <col min="1028" max="1028" width="17.5703125" style="55" customWidth="1"/>
    <col min="1029" max="1029" width="15.28515625" style="55" customWidth="1"/>
    <col min="1030" max="1030" width="48.7109375" style="55" customWidth="1"/>
    <col min="1031" max="1031" width="24.5703125" style="55" customWidth="1"/>
    <col min="1032" max="1032" width="48.7109375" style="55" customWidth="1"/>
    <col min="1033" max="1033" width="8.140625" style="55" customWidth="1"/>
    <col min="1034" max="1034" width="38.7109375" style="55" customWidth="1"/>
    <col min="1035" max="1035" width="21.140625" style="55" customWidth="1"/>
    <col min="1036" max="1036" width="82" style="55" customWidth="1"/>
    <col min="1037" max="1280" width="9.140625" style="55"/>
    <col min="1281" max="1281" width="70.28515625" style="55" customWidth="1"/>
    <col min="1282" max="1282" width="17.5703125" style="55" customWidth="1"/>
    <col min="1283" max="1283" width="70.28515625" style="55" customWidth="1"/>
    <col min="1284" max="1284" width="17.5703125" style="55" customWidth="1"/>
    <col min="1285" max="1285" width="15.28515625" style="55" customWidth="1"/>
    <col min="1286" max="1286" width="48.7109375" style="55" customWidth="1"/>
    <col min="1287" max="1287" width="24.5703125" style="55" customWidth="1"/>
    <col min="1288" max="1288" width="48.7109375" style="55" customWidth="1"/>
    <col min="1289" max="1289" width="8.140625" style="55" customWidth="1"/>
    <col min="1290" max="1290" width="38.7109375" style="55" customWidth="1"/>
    <col min="1291" max="1291" width="21.140625" style="55" customWidth="1"/>
    <col min="1292" max="1292" width="82" style="55" customWidth="1"/>
    <col min="1293" max="1536" width="9.140625" style="55"/>
    <col min="1537" max="1537" width="70.28515625" style="55" customWidth="1"/>
    <col min="1538" max="1538" width="17.5703125" style="55" customWidth="1"/>
    <col min="1539" max="1539" width="70.28515625" style="55" customWidth="1"/>
    <col min="1540" max="1540" width="17.5703125" style="55" customWidth="1"/>
    <col min="1541" max="1541" width="15.28515625" style="55" customWidth="1"/>
    <col min="1542" max="1542" width="48.7109375" style="55" customWidth="1"/>
    <col min="1543" max="1543" width="24.5703125" style="55" customWidth="1"/>
    <col min="1544" max="1544" width="48.7109375" style="55" customWidth="1"/>
    <col min="1545" max="1545" width="8.140625" style="55" customWidth="1"/>
    <col min="1546" max="1546" width="38.7109375" style="55" customWidth="1"/>
    <col min="1547" max="1547" width="21.140625" style="55" customWidth="1"/>
    <col min="1548" max="1548" width="82" style="55" customWidth="1"/>
    <col min="1549" max="1792" width="9.140625" style="55"/>
    <col min="1793" max="1793" width="70.28515625" style="55" customWidth="1"/>
    <col min="1794" max="1794" width="17.5703125" style="55" customWidth="1"/>
    <col min="1795" max="1795" width="70.28515625" style="55" customWidth="1"/>
    <col min="1796" max="1796" width="17.5703125" style="55" customWidth="1"/>
    <col min="1797" max="1797" width="15.28515625" style="55" customWidth="1"/>
    <col min="1798" max="1798" width="48.7109375" style="55" customWidth="1"/>
    <col min="1799" max="1799" width="24.5703125" style="55" customWidth="1"/>
    <col min="1800" max="1800" width="48.7109375" style="55" customWidth="1"/>
    <col min="1801" max="1801" width="8.140625" style="55" customWidth="1"/>
    <col min="1802" max="1802" width="38.7109375" style="55" customWidth="1"/>
    <col min="1803" max="1803" width="21.140625" style="55" customWidth="1"/>
    <col min="1804" max="1804" width="82" style="55" customWidth="1"/>
    <col min="1805" max="2048" width="9.140625" style="55"/>
    <col min="2049" max="2049" width="70.28515625" style="55" customWidth="1"/>
    <col min="2050" max="2050" width="17.5703125" style="55" customWidth="1"/>
    <col min="2051" max="2051" width="70.28515625" style="55" customWidth="1"/>
    <col min="2052" max="2052" width="17.5703125" style="55" customWidth="1"/>
    <col min="2053" max="2053" width="15.28515625" style="55" customWidth="1"/>
    <col min="2054" max="2054" width="48.7109375" style="55" customWidth="1"/>
    <col min="2055" max="2055" width="24.5703125" style="55" customWidth="1"/>
    <col min="2056" max="2056" width="48.7109375" style="55" customWidth="1"/>
    <col min="2057" max="2057" width="8.140625" style="55" customWidth="1"/>
    <col min="2058" max="2058" width="38.7109375" style="55" customWidth="1"/>
    <col min="2059" max="2059" width="21.140625" style="55" customWidth="1"/>
    <col min="2060" max="2060" width="82" style="55" customWidth="1"/>
    <col min="2061" max="2304" width="9.140625" style="55"/>
    <col min="2305" max="2305" width="70.28515625" style="55" customWidth="1"/>
    <col min="2306" max="2306" width="17.5703125" style="55" customWidth="1"/>
    <col min="2307" max="2307" width="70.28515625" style="55" customWidth="1"/>
    <col min="2308" max="2308" width="17.5703125" style="55" customWidth="1"/>
    <col min="2309" max="2309" width="15.28515625" style="55" customWidth="1"/>
    <col min="2310" max="2310" width="48.7109375" style="55" customWidth="1"/>
    <col min="2311" max="2311" width="24.5703125" style="55" customWidth="1"/>
    <col min="2312" max="2312" width="48.7109375" style="55" customWidth="1"/>
    <col min="2313" max="2313" width="8.140625" style="55" customWidth="1"/>
    <col min="2314" max="2314" width="38.7109375" style="55" customWidth="1"/>
    <col min="2315" max="2315" width="21.140625" style="55" customWidth="1"/>
    <col min="2316" max="2316" width="82" style="55" customWidth="1"/>
    <col min="2317" max="2560" width="9.140625" style="55"/>
    <col min="2561" max="2561" width="70.28515625" style="55" customWidth="1"/>
    <col min="2562" max="2562" width="17.5703125" style="55" customWidth="1"/>
    <col min="2563" max="2563" width="70.28515625" style="55" customWidth="1"/>
    <col min="2564" max="2564" width="17.5703125" style="55" customWidth="1"/>
    <col min="2565" max="2565" width="15.28515625" style="55" customWidth="1"/>
    <col min="2566" max="2566" width="48.7109375" style="55" customWidth="1"/>
    <col min="2567" max="2567" width="24.5703125" style="55" customWidth="1"/>
    <col min="2568" max="2568" width="48.7109375" style="55" customWidth="1"/>
    <col min="2569" max="2569" width="8.140625" style="55" customWidth="1"/>
    <col min="2570" max="2570" width="38.7109375" style="55" customWidth="1"/>
    <col min="2571" max="2571" width="21.140625" style="55" customWidth="1"/>
    <col min="2572" max="2572" width="82" style="55" customWidth="1"/>
    <col min="2573" max="2816" width="9.140625" style="55"/>
    <col min="2817" max="2817" width="70.28515625" style="55" customWidth="1"/>
    <col min="2818" max="2818" width="17.5703125" style="55" customWidth="1"/>
    <col min="2819" max="2819" width="70.28515625" style="55" customWidth="1"/>
    <col min="2820" max="2820" width="17.5703125" style="55" customWidth="1"/>
    <col min="2821" max="2821" width="15.28515625" style="55" customWidth="1"/>
    <col min="2822" max="2822" width="48.7109375" style="55" customWidth="1"/>
    <col min="2823" max="2823" width="24.5703125" style="55" customWidth="1"/>
    <col min="2824" max="2824" width="48.7109375" style="55" customWidth="1"/>
    <col min="2825" max="2825" width="8.140625" style="55" customWidth="1"/>
    <col min="2826" max="2826" width="38.7109375" style="55" customWidth="1"/>
    <col min="2827" max="2827" width="21.140625" style="55" customWidth="1"/>
    <col min="2828" max="2828" width="82" style="55" customWidth="1"/>
    <col min="2829" max="3072" width="9.140625" style="55"/>
    <col min="3073" max="3073" width="70.28515625" style="55" customWidth="1"/>
    <col min="3074" max="3074" width="17.5703125" style="55" customWidth="1"/>
    <col min="3075" max="3075" width="70.28515625" style="55" customWidth="1"/>
    <col min="3076" max="3076" width="17.5703125" style="55" customWidth="1"/>
    <col min="3077" max="3077" width="15.28515625" style="55" customWidth="1"/>
    <col min="3078" max="3078" width="48.7109375" style="55" customWidth="1"/>
    <col min="3079" max="3079" width="24.5703125" style="55" customWidth="1"/>
    <col min="3080" max="3080" width="48.7109375" style="55" customWidth="1"/>
    <col min="3081" max="3081" width="8.140625" style="55" customWidth="1"/>
    <col min="3082" max="3082" width="38.7109375" style="55" customWidth="1"/>
    <col min="3083" max="3083" width="21.140625" style="55" customWidth="1"/>
    <col min="3084" max="3084" width="82" style="55" customWidth="1"/>
    <col min="3085" max="3328" width="9.140625" style="55"/>
    <col min="3329" max="3329" width="70.28515625" style="55" customWidth="1"/>
    <col min="3330" max="3330" width="17.5703125" style="55" customWidth="1"/>
    <col min="3331" max="3331" width="70.28515625" style="55" customWidth="1"/>
    <col min="3332" max="3332" width="17.5703125" style="55" customWidth="1"/>
    <col min="3333" max="3333" width="15.28515625" style="55" customWidth="1"/>
    <col min="3334" max="3334" width="48.7109375" style="55" customWidth="1"/>
    <col min="3335" max="3335" width="24.5703125" style="55" customWidth="1"/>
    <col min="3336" max="3336" width="48.7109375" style="55" customWidth="1"/>
    <col min="3337" max="3337" width="8.140625" style="55" customWidth="1"/>
    <col min="3338" max="3338" width="38.7109375" style="55" customWidth="1"/>
    <col min="3339" max="3339" width="21.140625" style="55" customWidth="1"/>
    <col min="3340" max="3340" width="82" style="55" customWidth="1"/>
    <col min="3341" max="3584" width="9.140625" style="55"/>
    <col min="3585" max="3585" width="70.28515625" style="55" customWidth="1"/>
    <col min="3586" max="3586" width="17.5703125" style="55" customWidth="1"/>
    <col min="3587" max="3587" width="70.28515625" style="55" customWidth="1"/>
    <col min="3588" max="3588" width="17.5703125" style="55" customWidth="1"/>
    <col min="3589" max="3589" width="15.28515625" style="55" customWidth="1"/>
    <col min="3590" max="3590" width="48.7109375" style="55" customWidth="1"/>
    <col min="3591" max="3591" width="24.5703125" style="55" customWidth="1"/>
    <col min="3592" max="3592" width="48.7109375" style="55" customWidth="1"/>
    <col min="3593" max="3593" width="8.140625" style="55" customWidth="1"/>
    <col min="3594" max="3594" width="38.7109375" style="55" customWidth="1"/>
    <col min="3595" max="3595" width="21.140625" style="55" customWidth="1"/>
    <col min="3596" max="3596" width="82" style="55" customWidth="1"/>
    <col min="3597" max="3840" width="9.140625" style="55"/>
    <col min="3841" max="3841" width="70.28515625" style="55" customWidth="1"/>
    <col min="3842" max="3842" width="17.5703125" style="55" customWidth="1"/>
    <col min="3843" max="3843" width="70.28515625" style="55" customWidth="1"/>
    <col min="3844" max="3844" width="17.5703125" style="55" customWidth="1"/>
    <col min="3845" max="3845" width="15.28515625" style="55" customWidth="1"/>
    <col min="3846" max="3846" width="48.7109375" style="55" customWidth="1"/>
    <col min="3847" max="3847" width="24.5703125" style="55" customWidth="1"/>
    <col min="3848" max="3848" width="48.7109375" style="55" customWidth="1"/>
    <col min="3849" max="3849" width="8.140625" style="55" customWidth="1"/>
    <col min="3850" max="3850" width="38.7109375" style="55" customWidth="1"/>
    <col min="3851" max="3851" width="21.140625" style="55" customWidth="1"/>
    <col min="3852" max="3852" width="82" style="55" customWidth="1"/>
    <col min="3853" max="4096" width="9.140625" style="55"/>
    <col min="4097" max="4097" width="70.28515625" style="55" customWidth="1"/>
    <col min="4098" max="4098" width="17.5703125" style="55" customWidth="1"/>
    <col min="4099" max="4099" width="70.28515625" style="55" customWidth="1"/>
    <col min="4100" max="4100" width="17.5703125" style="55" customWidth="1"/>
    <col min="4101" max="4101" width="15.28515625" style="55" customWidth="1"/>
    <col min="4102" max="4102" width="48.7109375" style="55" customWidth="1"/>
    <col min="4103" max="4103" width="24.5703125" style="55" customWidth="1"/>
    <col min="4104" max="4104" width="48.7109375" style="55" customWidth="1"/>
    <col min="4105" max="4105" width="8.140625" style="55" customWidth="1"/>
    <col min="4106" max="4106" width="38.7109375" style="55" customWidth="1"/>
    <col min="4107" max="4107" width="21.140625" style="55" customWidth="1"/>
    <col min="4108" max="4108" width="82" style="55" customWidth="1"/>
    <col min="4109" max="4352" width="9.140625" style="55"/>
    <col min="4353" max="4353" width="70.28515625" style="55" customWidth="1"/>
    <col min="4354" max="4354" width="17.5703125" style="55" customWidth="1"/>
    <col min="4355" max="4355" width="70.28515625" style="55" customWidth="1"/>
    <col min="4356" max="4356" width="17.5703125" style="55" customWidth="1"/>
    <col min="4357" max="4357" width="15.28515625" style="55" customWidth="1"/>
    <col min="4358" max="4358" width="48.7109375" style="55" customWidth="1"/>
    <col min="4359" max="4359" width="24.5703125" style="55" customWidth="1"/>
    <col min="4360" max="4360" width="48.7109375" style="55" customWidth="1"/>
    <col min="4361" max="4361" width="8.140625" style="55" customWidth="1"/>
    <col min="4362" max="4362" width="38.7109375" style="55" customWidth="1"/>
    <col min="4363" max="4363" width="21.140625" style="55" customWidth="1"/>
    <col min="4364" max="4364" width="82" style="55" customWidth="1"/>
    <col min="4365" max="4608" width="9.140625" style="55"/>
    <col min="4609" max="4609" width="70.28515625" style="55" customWidth="1"/>
    <col min="4610" max="4610" width="17.5703125" style="55" customWidth="1"/>
    <col min="4611" max="4611" width="70.28515625" style="55" customWidth="1"/>
    <col min="4612" max="4612" width="17.5703125" style="55" customWidth="1"/>
    <col min="4613" max="4613" width="15.28515625" style="55" customWidth="1"/>
    <col min="4614" max="4614" width="48.7109375" style="55" customWidth="1"/>
    <col min="4615" max="4615" width="24.5703125" style="55" customWidth="1"/>
    <col min="4616" max="4616" width="48.7109375" style="55" customWidth="1"/>
    <col min="4617" max="4617" width="8.140625" style="55" customWidth="1"/>
    <col min="4618" max="4618" width="38.7109375" style="55" customWidth="1"/>
    <col min="4619" max="4619" width="21.140625" style="55" customWidth="1"/>
    <col min="4620" max="4620" width="82" style="55" customWidth="1"/>
    <col min="4621" max="4864" width="9.140625" style="55"/>
    <col min="4865" max="4865" width="70.28515625" style="55" customWidth="1"/>
    <col min="4866" max="4866" width="17.5703125" style="55" customWidth="1"/>
    <col min="4867" max="4867" width="70.28515625" style="55" customWidth="1"/>
    <col min="4868" max="4868" width="17.5703125" style="55" customWidth="1"/>
    <col min="4869" max="4869" width="15.28515625" style="55" customWidth="1"/>
    <col min="4870" max="4870" width="48.7109375" style="55" customWidth="1"/>
    <col min="4871" max="4871" width="24.5703125" style="55" customWidth="1"/>
    <col min="4872" max="4872" width="48.7109375" style="55" customWidth="1"/>
    <col min="4873" max="4873" width="8.140625" style="55" customWidth="1"/>
    <col min="4874" max="4874" width="38.7109375" style="55" customWidth="1"/>
    <col min="4875" max="4875" width="21.140625" style="55" customWidth="1"/>
    <col min="4876" max="4876" width="82" style="55" customWidth="1"/>
    <col min="4877" max="5120" width="9.140625" style="55"/>
    <col min="5121" max="5121" width="70.28515625" style="55" customWidth="1"/>
    <col min="5122" max="5122" width="17.5703125" style="55" customWidth="1"/>
    <col min="5123" max="5123" width="70.28515625" style="55" customWidth="1"/>
    <col min="5124" max="5124" width="17.5703125" style="55" customWidth="1"/>
    <col min="5125" max="5125" width="15.28515625" style="55" customWidth="1"/>
    <col min="5126" max="5126" width="48.7109375" style="55" customWidth="1"/>
    <col min="5127" max="5127" width="24.5703125" style="55" customWidth="1"/>
    <col min="5128" max="5128" width="48.7109375" style="55" customWidth="1"/>
    <col min="5129" max="5129" width="8.140625" style="55" customWidth="1"/>
    <col min="5130" max="5130" width="38.7109375" style="55" customWidth="1"/>
    <col min="5131" max="5131" width="21.140625" style="55" customWidth="1"/>
    <col min="5132" max="5132" width="82" style="55" customWidth="1"/>
    <col min="5133" max="5376" width="9.140625" style="55"/>
    <col min="5377" max="5377" width="70.28515625" style="55" customWidth="1"/>
    <col min="5378" max="5378" width="17.5703125" style="55" customWidth="1"/>
    <col min="5379" max="5379" width="70.28515625" style="55" customWidth="1"/>
    <col min="5380" max="5380" width="17.5703125" style="55" customWidth="1"/>
    <col min="5381" max="5381" width="15.28515625" style="55" customWidth="1"/>
    <col min="5382" max="5382" width="48.7109375" style="55" customWidth="1"/>
    <col min="5383" max="5383" width="24.5703125" style="55" customWidth="1"/>
    <col min="5384" max="5384" width="48.7109375" style="55" customWidth="1"/>
    <col min="5385" max="5385" width="8.140625" style="55" customWidth="1"/>
    <col min="5386" max="5386" width="38.7109375" style="55" customWidth="1"/>
    <col min="5387" max="5387" width="21.140625" style="55" customWidth="1"/>
    <col min="5388" max="5388" width="82" style="55" customWidth="1"/>
    <col min="5389" max="5632" width="9.140625" style="55"/>
    <col min="5633" max="5633" width="70.28515625" style="55" customWidth="1"/>
    <col min="5634" max="5634" width="17.5703125" style="55" customWidth="1"/>
    <col min="5635" max="5635" width="70.28515625" style="55" customWidth="1"/>
    <col min="5636" max="5636" width="17.5703125" style="55" customWidth="1"/>
    <col min="5637" max="5637" width="15.28515625" style="55" customWidth="1"/>
    <col min="5638" max="5638" width="48.7109375" style="55" customWidth="1"/>
    <col min="5639" max="5639" width="24.5703125" style="55" customWidth="1"/>
    <col min="5640" max="5640" width="48.7109375" style="55" customWidth="1"/>
    <col min="5641" max="5641" width="8.140625" style="55" customWidth="1"/>
    <col min="5642" max="5642" width="38.7109375" style="55" customWidth="1"/>
    <col min="5643" max="5643" width="21.140625" style="55" customWidth="1"/>
    <col min="5644" max="5644" width="82" style="55" customWidth="1"/>
    <col min="5645" max="5888" width="9.140625" style="55"/>
    <col min="5889" max="5889" width="70.28515625" style="55" customWidth="1"/>
    <col min="5890" max="5890" width="17.5703125" style="55" customWidth="1"/>
    <col min="5891" max="5891" width="70.28515625" style="55" customWidth="1"/>
    <col min="5892" max="5892" width="17.5703125" style="55" customWidth="1"/>
    <col min="5893" max="5893" width="15.28515625" style="55" customWidth="1"/>
    <col min="5894" max="5894" width="48.7109375" style="55" customWidth="1"/>
    <col min="5895" max="5895" width="24.5703125" style="55" customWidth="1"/>
    <col min="5896" max="5896" width="48.7109375" style="55" customWidth="1"/>
    <col min="5897" max="5897" width="8.140625" style="55" customWidth="1"/>
    <col min="5898" max="5898" width="38.7109375" style="55" customWidth="1"/>
    <col min="5899" max="5899" width="21.140625" style="55" customWidth="1"/>
    <col min="5900" max="5900" width="82" style="55" customWidth="1"/>
    <col min="5901" max="6144" width="9.140625" style="55"/>
    <col min="6145" max="6145" width="70.28515625" style="55" customWidth="1"/>
    <col min="6146" max="6146" width="17.5703125" style="55" customWidth="1"/>
    <col min="6147" max="6147" width="70.28515625" style="55" customWidth="1"/>
    <col min="6148" max="6148" width="17.5703125" style="55" customWidth="1"/>
    <col min="6149" max="6149" width="15.28515625" style="55" customWidth="1"/>
    <col min="6150" max="6150" width="48.7109375" style="55" customWidth="1"/>
    <col min="6151" max="6151" width="24.5703125" style="55" customWidth="1"/>
    <col min="6152" max="6152" width="48.7109375" style="55" customWidth="1"/>
    <col min="6153" max="6153" width="8.140625" style="55" customWidth="1"/>
    <col min="6154" max="6154" width="38.7109375" style="55" customWidth="1"/>
    <col min="6155" max="6155" width="21.140625" style="55" customWidth="1"/>
    <col min="6156" max="6156" width="82" style="55" customWidth="1"/>
    <col min="6157" max="6400" width="9.140625" style="55"/>
    <col min="6401" max="6401" width="70.28515625" style="55" customWidth="1"/>
    <col min="6402" max="6402" width="17.5703125" style="55" customWidth="1"/>
    <col min="6403" max="6403" width="70.28515625" style="55" customWidth="1"/>
    <col min="6404" max="6404" width="17.5703125" style="55" customWidth="1"/>
    <col min="6405" max="6405" width="15.28515625" style="55" customWidth="1"/>
    <col min="6406" max="6406" width="48.7109375" style="55" customWidth="1"/>
    <col min="6407" max="6407" width="24.5703125" style="55" customWidth="1"/>
    <col min="6408" max="6408" width="48.7109375" style="55" customWidth="1"/>
    <col min="6409" max="6409" width="8.140625" style="55" customWidth="1"/>
    <col min="6410" max="6410" width="38.7109375" style="55" customWidth="1"/>
    <col min="6411" max="6411" width="21.140625" style="55" customWidth="1"/>
    <col min="6412" max="6412" width="82" style="55" customWidth="1"/>
    <col min="6413" max="6656" width="9.140625" style="55"/>
    <col min="6657" max="6657" width="70.28515625" style="55" customWidth="1"/>
    <col min="6658" max="6658" width="17.5703125" style="55" customWidth="1"/>
    <col min="6659" max="6659" width="70.28515625" style="55" customWidth="1"/>
    <col min="6660" max="6660" width="17.5703125" style="55" customWidth="1"/>
    <col min="6661" max="6661" width="15.28515625" style="55" customWidth="1"/>
    <col min="6662" max="6662" width="48.7109375" style="55" customWidth="1"/>
    <col min="6663" max="6663" width="24.5703125" style="55" customWidth="1"/>
    <col min="6664" max="6664" width="48.7109375" style="55" customWidth="1"/>
    <col min="6665" max="6665" width="8.140625" style="55" customWidth="1"/>
    <col min="6666" max="6666" width="38.7109375" style="55" customWidth="1"/>
    <col min="6667" max="6667" width="21.140625" style="55" customWidth="1"/>
    <col min="6668" max="6668" width="82" style="55" customWidth="1"/>
    <col min="6669" max="6912" width="9.140625" style="55"/>
    <col min="6913" max="6913" width="70.28515625" style="55" customWidth="1"/>
    <col min="6914" max="6914" width="17.5703125" style="55" customWidth="1"/>
    <col min="6915" max="6915" width="70.28515625" style="55" customWidth="1"/>
    <col min="6916" max="6916" width="17.5703125" style="55" customWidth="1"/>
    <col min="6917" max="6917" width="15.28515625" style="55" customWidth="1"/>
    <col min="6918" max="6918" width="48.7109375" style="55" customWidth="1"/>
    <col min="6919" max="6919" width="24.5703125" style="55" customWidth="1"/>
    <col min="6920" max="6920" width="48.7109375" style="55" customWidth="1"/>
    <col min="6921" max="6921" width="8.140625" style="55" customWidth="1"/>
    <col min="6922" max="6922" width="38.7109375" style="55" customWidth="1"/>
    <col min="6923" max="6923" width="21.140625" style="55" customWidth="1"/>
    <col min="6924" max="6924" width="82" style="55" customWidth="1"/>
    <col min="6925" max="7168" width="9.140625" style="55"/>
    <col min="7169" max="7169" width="70.28515625" style="55" customWidth="1"/>
    <col min="7170" max="7170" width="17.5703125" style="55" customWidth="1"/>
    <col min="7171" max="7171" width="70.28515625" style="55" customWidth="1"/>
    <col min="7172" max="7172" width="17.5703125" style="55" customWidth="1"/>
    <col min="7173" max="7173" width="15.28515625" style="55" customWidth="1"/>
    <col min="7174" max="7174" width="48.7109375" style="55" customWidth="1"/>
    <col min="7175" max="7175" width="24.5703125" style="55" customWidth="1"/>
    <col min="7176" max="7176" width="48.7109375" style="55" customWidth="1"/>
    <col min="7177" max="7177" width="8.140625" style="55" customWidth="1"/>
    <col min="7178" max="7178" width="38.7109375" style="55" customWidth="1"/>
    <col min="7179" max="7179" width="21.140625" style="55" customWidth="1"/>
    <col min="7180" max="7180" width="82" style="55" customWidth="1"/>
    <col min="7181" max="7424" width="9.140625" style="55"/>
    <col min="7425" max="7425" width="70.28515625" style="55" customWidth="1"/>
    <col min="7426" max="7426" width="17.5703125" style="55" customWidth="1"/>
    <col min="7427" max="7427" width="70.28515625" style="55" customWidth="1"/>
    <col min="7428" max="7428" width="17.5703125" style="55" customWidth="1"/>
    <col min="7429" max="7429" width="15.28515625" style="55" customWidth="1"/>
    <col min="7430" max="7430" width="48.7109375" style="55" customWidth="1"/>
    <col min="7431" max="7431" width="24.5703125" style="55" customWidth="1"/>
    <col min="7432" max="7432" width="48.7109375" style="55" customWidth="1"/>
    <col min="7433" max="7433" width="8.140625" style="55" customWidth="1"/>
    <col min="7434" max="7434" width="38.7109375" style="55" customWidth="1"/>
    <col min="7435" max="7435" width="21.140625" style="55" customWidth="1"/>
    <col min="7436" max="7436" width="82" style="55" customWidth="1"/>
    <col min="7437" max="7680" width="9.140625" style="55"/>
    <col min="7681" max="7681" width="70.28515625" style="55" customWidth="1"/>
    <col min="7682" max="7682" width="17.5703125" style="55" customWidth="1"/>
    <col min="7683" max="7683" width="70.28515625" style="55" customWidth="1"/>
    <col min="7684" max="7684" width="17.5703125" style="55" customWidth="1"/>
    <col min="7685" max="7685" width="15.28515625" style="55" customWidth="1"/>
    <col min="7686" max="7686" width="48.7109375" style="55" customWidth="1"/>
    <col min="7687" max="7687" width="24.5703125" style="55" customWidth="1"/>
    <col min="7688" max="7688" width="48.7109375" style="55" customWidth="1"/>
    <col min="7689" max="7689" width="8.140625" style="55" customWidth="1"/>
    <col min="7690" max="7690" width="38.7109375" style="55" customWidth="1"/>
    <col min="7691" max="7691" width="21.140625" style="55" customWidth="1"/>
    <col min="7692" max="7692" width="82" style="55" customWidth="1"/>
    <col min="7693" max="7936" width="9.140625" style="55"/>
    <col min="7937" max="7937" width="70.28515625" style="55" customWidth="1"/>
    <col min="7938" max="7938" width="17.5703125" style="55" customWidth="1"/>
    <col min="7939" max="7939" width="70.28515625" style="55" customWidth="1"/>
    <col min="7940" max="7940" width="17.5703125" style="55" customWidth="1"/>
    <col min="7941" max="7941" width="15.28515625" style="55" customWidth="1"/>
    <col min="7942" max="7942" width="48.7109375" style="55" customWidth="1"/>
    <col min="7943" max="7943" width="24.5703125" style="55" customWidth="1"/>
    <col min="7944" max="7944" width="48.7109375" style="55" customWidth="1"/>
    <col min="7945" max="7945" width="8.140625" style="55" customWidth="1"/>
    <col min="7946" max="7946" width="38.7109375" style="55" customWidth="1"/>
    <col min="7947" max="7947" width="21.140625" style="55" customWidth="1"/>
    <col min="7948" max="7948" width="82" style="55" customWidth="1"/>
    <col min="7949" max="8192" width="9.140625" style="55"/>
    <col min="8193" max="8193" width="70.28515625" style="55" customWidth="1"/>
    <col min="8194" max="8194" width="17.5703125" style="55" customWidth="1"/>
    <col min="8195" max="8195" width="70.28515625" style="55" customWidth="1"/>
    <col min="8196" max="8196" width="17.5703125" style="55" customWidth="1"/>
    <col min="8197" max="8197" width="15.28515625" style="55" customWidth="1"/>
    <col min="8198" max="8198" width="48.7109375" style="55" customWidth="1"/>
    <col min="8199" max="8199" width="24.5703125" style="55" customWidth="1"/>
    <col min="8200" max="8200" width="48.7109375" style="55" customWidth="1"/>
    <col min="8201" max="8201" width="8.140625" style="55" customWidth="1"/>
    <col min="8202" max="8202" width="38.7109375" style="55" customWidth="1"/>
    <col min="8203" max="8203" width="21.140625" style="55" customWidth="1"/>
    <col min="8204" max="8204" width="82" style="55" customWidth="1"/>
    <col min="8205" max="8448" width="9.140625" style="55"/>
    <col min="8449" max="8449" width="70.28515625" style="55" customWidth="1"/>
    <col min="8450" max="8450" width="17.5703125" style="55" customWidth="1"/>
    <col min="8451" max="8451" width="70.28515625" style="55" customWidth="1"/>
    <col min="8452" max="8452" width="17.5703125" style="55" customWidth="1"/>
    <col min="8453" max="8453" width="15.28515625" style="55" customWidth="1"/>
    <col min="8454" max="8454" width="48.7109375" style="55" customWidth="1"/>
    <col min="8455" max="8455" width="24.5703125" style="55" customWidth="1"/>
    <col min="8456" max="8456" width="48.7109375" style="55" customWidth="1"/>
    <col min="8457" max="8457" width="8.140625" style="55" customWidth="1"/>
    <col min="8458" max="8458" width="38.7109375" style="55" customWidth="1"/>
    <col min="8459" max="8459" width="21.140625" style="55" customWidth="1"/>
    <col min="8460" max="8460" width="82" style="55" customWidth="1"/>
    <col min="8461" max="8704" width="9.140625" style="55"/>
    <col min="8705" max="8705" width="70.28515625" style="55" customWidth="1"/>
    <col min="8706" max="8706" width="17.5703125" style="55" customWidth="1"/>
    <col min="8707" max="8707" width="70.28515625" style="55" customWidth="1"/>
    <col min="8708" max="8708" width="17.5703125" style="55" customWidth="1"/>
    <col min="8709" max="8709" width="15.28515625" style="55" customWidth="1"/>
    <col min="8710" max="8710" width="48.7109375" style="55" customWidth="1"/>
    <col min="8711" max="8711" width="24.5703125" style="55" customWidth="1"/>
    <col min="8712" max="8712" width="48.7109375" style="55" customWidth="1"/>
    <col min="8713" max="8713" width="8.140625" style="55" customWidth="1"/>
    <col min="8714" max="8714" width="38.7109375" style="55" customWidth="1"/>
    <col min="8715" max="8715" width="21.140625" style="55" customWidth="1"/>
    <col min="8716" max="8716" width="82" style="55" customWidth="1"/>
    <col min="8717" max="8960" width="9.140625" style="55"/>
    <col min="8961" max="8961" width="70.28515625" style="55" customWidth="1"/>
    <col min="8962" max="8962" width="17.5703125" style="55" customWidth="1"/>
    <col min="8963" max="8963" width="70.28515625" style="55" customWidth="1"/>
    <col min="8964" max="8964" width="17.5703125" style="55" customWidth="1"/>
    <col min="8965" max="8965" width="15.28515625" style="55" customWidth="1"/>
    <col min="8966" max="8966" width="48.7109375" style="55" customWidth="1"/>
    <col min="8967" max="8967" width="24.5703125" style="55" customWidth="1"/>
    <col min="8968" max="8968" width="48.7109375" style="55" customWidth="1"/>
    <col min="8969" max="8969" width="8.140625" style="55" customWidth="1"/>
    <col min="8970" max="8970" width="38.7109375" style="55" customWidth="1"/>
    <col min="8971" max="8971" width="21.140625" style="55" customWidth="1"/>
    <col min="8972" max="8972" width="82" style="55" customWidth="1"/>
    <col min="8973" max="9216" width="9.140625" style="55"/>
    <col min="9217" max="9217" width="70.28515625" style="55" customWidth="1"/>
    <col min="9218" max="9218" width="17.5703125" style="55" customWidth="1"/>
    <col min="9219" max="9219" width="70.28515625" style="55" customWidth="1"/>
    <col min="9220" max="9220" width="17.5703125" style="55" customWidth="1"/>
    <col min="9221" max="9221" width="15.28515625" style="55" customWidth="1"/>
    <col min="9222" max="9222" width="48.7109375" style="55" customWidth="1"/>
    <col min="9223" max="9223" width="24.5703125" style="55" customWidth="1"/>
    <col min="9224" max="9224" width="48.7109375" style="55" customWidth="1"/>
    <col min="9225" max="9225" width="8.140625" style="55" customWidth="1"/>
    <col min="9226" max="9226" width="38.7109375" style="55" customWidth="1"/>
    <col min="9227" max="9227" width="21.140625" style="55" customWidth="1"/>
    <col min="9228" max="9228" width="82" style="55" customWidth="1"/>
    <col min="9229" max="9472" width="9.140625" style="55"/>
    <col min="9473" max="9473" width="70.28515625" style="55" customWidth="1"/>
    <col min="9474" max="9474" width="17.5703125" style="55" customWidth="1"/>
    <col min="9475" max="9475" width="70.28515625" style="55" customWidth="1"/>
    <col min="9476" max="9476" width="17.5703125" style="55" customWidth="1"/>
    <col min="9477" max="9477" width="15.28515625" style="55" customWidth="1"/>
    <col min="9478" max="9478" width="48.7109375" style="55" customWidth="1"/>
    <col min="9479" max="9479" width="24.5703125" style="55" customWidth="1"/>
    <col min="9480" max="9480" width="48.7109375" style="55" customWidth="1"/>
    <col min="9481" max="9481" width="8.140625" style="55" customWidth="1"/>
    <col min="9482" max="9482" width="38.7109375" style="55" customWidth="1"/>
    <col min="9483" max="9483" width="21.140625" style="55" customWidth="1"/>
    <col min="9484" max="9484" width="82" style="55" customWidth="1"/>
    <col min="9485" max="9728" width="9.140625" style="55"/>
    <col min="9729" max="9729" width="70.28515625" style="55" customWidth="1"/>
    <col min="9730" max="9730" width="17.5703125" style="55" customWidth="1"/>
    <col min="9731" max="9731" width="70.28515625" style="55" customWidth="1"/>
    <col min="9732" max="9732" width="17.5703125" style="55" customWidth="1"/>
    <col min="9733" max="9733" width="15.28515625" style="55" customWidth="1"/>
    <col min="9734" max="9734" width="48.7109375" style="55" customWidth="1"/>
    <col min="9735" max="9735" width="24.5703125" style="55" customWidth="1"/>
    <col min="9736" max="9736" width="48.7109375" style="55" customWidth="1"/>
    <col min="9737" max="9737" width="8.140625" style="55" customWidth="1"/>
    <col min="9738" max="9738" width="38.7109375" style="55" customWidth="1"/>
    <col min="9739" max="9739" width="21.140625" style="55" customWidth="1"/>
    <col min="9740" max="9740" width="82" style="55" customWidth="1"/>
    <col min="9741" max="9984" width="9.140625" style="55"/>
    <col min="9985" max="9985" width="70.28515625" style="55" customWidth="1"/>
    <col min="9986" max="9986" width="17.5703125" style="55" customWidth="1"/>
    <col min="9987" max="9987" width="70.28515625" style="55" customWidth="1"/>
    <col min="9988" max="9988" width="17.5703125" style="55" customWidth="1"/>
    <col min="9989" max="9989" width="15.28515625" style="55" customWidth="1"/>
    <col min="9990" max="9990" width="48.7109375" style="55" customWidth="1"/>
    <col min="9991" max="9991" width="24.5703125" style="55" customWidth="1"/>
    <col min="9992" max="9992" width="48.7109375" style="55" customWidth="1"/>
    <col min="9993" max="9993" width="8.140625" style="55" customWidth="1"/>
    <col min="9994" max="9994" width="38.7109375" style="55" customWidth="1"/>
    <col min="9995" max="9995" width="21.140625" style="55" customWidth="1"/>
    <col min="9996" max="9996" width="82" style="55" customWidth="1"/>
    <col min="9997" max="10240" width="9.140625" style="55"/>
    <col min="10241" max="10241" width="70.28515625" style="55" customWidth="1"/>
    <col min="10242" max="10242" width="17.5703125" style="55" customWidth="1"/>
    <col min="10243" max="10243" width="70.28515625" style="55" customWidth="1"/>
    <col min="10244" max="10244" width="17.5703125" style="55" customWidth="1"/>
    <col min="10245" max="10245" width="15.28515625" style="55" customWidth="1"/>
    <col min="10246" max="10246" width="48.7109375" style="55" customWidth="1"/>
    <col min="10247" max="10247" width="24.5703125" style="55" customWidth="1"/>
    <col min="10248" max="10248" width="48.7109375" style="55" customWidth="1"/>
    <col min="10249" max="10249" width="8.140625" style="55" customWidth="1"/>
    <col min="10250" max="10250" width="38.7109375" style="55" customWidth="1"/>
    <col min="10251" max="10251" width="21.140625" style="55" customWidth="1"/>
    <col min="10252" max="10252" width="82" style="55" customWidth="1"/>
    <col min="10253" max="10496" width="9.140625" style="55"/>
    <col min="10497" max="10497" width="70.28515625" style="55" customWidth="1"/>
    <col min="10498" max="10498" width="17.5703125" style="55" customWidth="1"/>
    <col min="10499" max="10499" width="70.28515625" style="55" customWidth="1"/>
    <col min="10500" max="10500" width="17.5703125" style="55" customWidth="1"/>
    <col min="10501" max="10501" width="15.28515625" style="55" customWidth="1"/>
    <col min="10502" max="10502" width="48.7109375" style="55" customWidth="1"/>
    <col min="10503" max="10503" width="24.5703125" style="55" customWidth="1"/>
    <col min="10504" max="10504" width="48.7109375" style="55" customWidth="1"/>
    <col min="10505" max="10505" width="8.140625" style="55" customWidth="1"/>
    <col min="10506" max="10506" width="38.7109375" style="55" customWidth="1"/>
    <col min="10507" max="10507" width="21.140625" style="55" customWidth="1"/>
    <col min="10508" max="10508" width="82" style="55" customWidth="1"/>
    <col min="10509" max="10752" width="9.140625" style="55"/>
    <col min="10753" max="10753" width="70.28515625" style="55" customWidth="1"/>
    <col min="10754" max="10754" width="17.5703125" style="55" customWidth="1"/>
    <col min="10755" max="10755" width="70.28515625" style="55" customWidth="1"/>
    <col min="10756" max="10756" width="17.5703125" style="55" customWidth="1"/>
    <col min="10757" max="10757" width="15.28515625" style="55" customWidth="1"/>
    <col min="10758" max="10758" width="48.7109375" style="55" customWidth="1"/>
    <col min="10759" max="10759" width="24.5703125" style="55" customWidth="1"/>
    <col min="10760" max="10760" width="48.7109375" style="55" customWidth="1"/>
    <col min="10761" max="10761" width="8.140625" style="55" customWidth="1"/>
    <col min="10762" max="10762" width="38.7109375" style="55" customWidth="1"/>
    <col min="10763" max="10763" width="21.140625" style="55" customWidth="1"/>
    <col min="10764" max="10764" width="82" style="55" customWidth="1"/>
    <col min="10765" max="11008" width="9.140625" style="55"/>
    <col min="11009" max="11009" width="70.28515625" style="55" customWidth="1"/>
    <col min="11010" max="11010" width="17.5703125" style="55" customWidth="1"/>
    <col min="11011" max="11011" width="70.28515625" style="55" customWidth="1"/>
    <col min="11012" max="11012" width="17.5703125" style="55" customWidth="1"/>
    <col min="11013" max="11013" width="15.28515625" style="55" customWidth="1"/>
    <col min="11014" max="11014" width="48.7109375" style="55" customWidth="1"/>
    <col min="11015" max="11015" width="24.5703125" style="55" customWidth="1"/>
    <col min="11016" max="11016" width="48.7109375" style="55" customWidth="1"/>
    <col min="11017" max="11017" width="8.140625" style="55" customWidth="1"/>
    <col min="11018" max="11018" width="38.7109375" style="55" customWidth="1"/>
    <col min="11019" max="11019" width="21.140625" style="55" customWidth="1"/>
    <col min="11020" max="11020" width="82" style="55" customWidth="1"/>
    <col min="11021" max="11264" width="9.140625" style="55"/>
    <col min="11265" max="11265" width="70.28515625" style="55" customWidth="1"/>
    <col min="11266" max="11266" width="17.5703125" style="55" customWidth="1"/>
    <col min="11267" max="11267" width="70.28515625" style="55" customWidth="1"/>
    <col min="11268" max="11268" width="17.5703125" style="55" customWidth="1"/>
    <col min="11269" max="11269" width="15.28515625" style="55" customWidth="1"/>
    <col min="11270" max="11270" width="48.7109375" style="55" customWidth="1"/>
    <col min="11271" max="11271" width="24.5703125" style="55" customWidth="1"/>
    <col min="11272" max="11272" width="48.7109375" style="55" customWidth="1"/>
    <col min="11273" max="11273" width="8.140625" style="55" customWidth="1"/>
    <col min="11274" max="11274" width="38.7109375" style="55" customWidth="1"/>
    <col min="11275" max="11275" width="21.140625" style="55" customWidth="1"/>
    <col min="11276" max="11276" width="82" style="55" customWidth="1"/>
    <col min="11277" max="11520" width="9.140625" style="55"/>
    <col min="11521" max="11521" width="70.28515625" style="55" customWidth="1"/>
    <col min="11522" max="11522" width="17.5703125" style="55" customWidth="1"/>
    <col min="11523" max="11523" width="70.28515625" style="55" customWidth="1"/>
    <col min="11524" max="11524" width="17.5703125" style="55" customWidth="1"/>
    <col min="11525" max="11525" width="15.28515625" style="55" customWidth="1"/>
    <col min="11526" max="11526" width="48.7109375" style="55" customWidth="1"/>
    <col min="11527" max="11527" width="24.5703125" style="55" customWidth="1"/>
    <col min="11528" max="11528" width="48.7109375" style="55" customWidth="1"/>
    <col min="11529" max="11529" width="8.140625" style="55" customWidth="1"/>
    <col min="11530" max="11530" width="38.7109375" style="55" customWidth="1"/>
    <col min="11531" max="11531" width="21.140625" style="55" customWidth="1"/>
    <col min="11532" max="11532" width="82" style="55" customWidth="1"/>
    <col min="11533" max="11776" width="9.140625" style="55"/>
    <col min="11777" max="11777" width="70.28515625" style="55" customWidth="1"/>
    <col min="11778" max="11778" width="17.5703125" style="55" customWidth="1"/>
    <col min="11779" max="11779" width="70.28515625" style="55" customWidth="1"/>
    <col min="11780" max="11780" width="17.5703125" style="55" customWidth="1"/>
    <col min="11781" max="11781" width="15.28515625" style="55" customWidth="1"/>
    <col min="11782" max="11782" width="48.7109375" style="55" customWidth="1"/>
    <col min="11783" max="11783" width="24.5703125" style="55" customWidth="1"/>
    <col min="11784" max="11784" width="48.7109375" style="55" customWidth="1"/>
    <col min="11785" max="11785" width="8.140625" style="55" customWidth="1"/>
    <col min="11786" max="11786" width="38.7109375" style="55" customWidth="1"/>
    <col min="11787" max="11787" width="21.140625" style="55" customWidth="1"/>
    <col min="11788" max="11788" width="82" style="55" customWidth="1"/>
    <col min="11789" max="12032" width="9.140625" style="55"/>
    <col min="12033" max="12033" width="70.28515625" style="55" customWidth="1"/>
    <col min="12034" max="12034" width="17.5703125" style="55" customWidth="1"/>
    <col min="12035" max="12035" width="70.28515625" style="55" customWidth="1"/>
    <col min="12036" max="12036" width="17.5703125" style="55" customWidth="1"/>
    <col min="12037" max="12037" width="15.28515625" style="55" customWidth="1"/>
    <col min="12038" max="12038" width="48.7109375" style="55" customWidth="1"/>
    <col min="12039" max="12039" width="24.5703125" style="55" customWidth="1"/>
    <col min="12040" max="12040" width="48.7109375" style="55" customWidth="1"/>
    <col min="12041" max="12041" width="8.140625" style="55" customWidth="1"/>
    <col min="12042" max="12042" width="38.7109375" style="55" customWidth="1"/>
    <col min="12043" max="12043" width="21.140625" style="55" customWidth="1"/>
    <col min="12044" max="12044" width="82" style="55" customWidth="1"/>
    <col min="12045" max="12288" width="9.140625" style="55"/>
    <col min="12289" max="12289" width="70.28515625" style="55" customWidth="1"/>
    <col min="12290" max="12290" width="17.5703125" style="55" customWidth="1"/>
    <col min="12291" max="12291" width="70.28515625" style="55" customWidth="1"/>
    <col min="12292" max="12292" width="17.5703125" style="55" customWidth="1"/>
    <col min="12293" max="12293" width="15.28515625" style="55" customWidth="1"/>
    <col min="12294" max="12294" width="48.7109375" style="55" customWidth="1"/>
    <col min="12295" max="12295" width="24.5703125" style="55" customWidth="1"/>
    <col min="12296" max="12296" width="48.7109375" style="55" customWidth="1"/>
    <col min="12297" max="12297" width="8.140625" style="55" customWidth="1"/>
    <col min="12298" max="12298" width="38.7109375" style="55" customWidth="1"/>
    <col min="12299" max="12299" width="21.140625" style="55" customWidth="1"/>
    <col min="12300" max="12300" width="82" style="55" customWidth="1"/>
    <col min="12301" max="12544" width="9.140625" style="55"/>
    <col min="12545" max="12545" width="70.28515625" style="55" customWidth="1"/>
    <col min="12546" max="12546" width="17.5703125" style="55" customWidth="1"/>
    <col min="12547" max="12547" width="70.28515625" style="55" customWidth="1"/>
    <col min="12548" max="12548" width="17.5703125" style="55" customWidth="1"/>
    <col min="12549" max="12549" width="15.28515625" style="55" customWidth="1"/>
    <col min="12550" max="12550" width="48.7109375" style="55" customWidth="1"/>
    <col min="12551" max="12551" width="24.5703125" style="55" customWidth="1"/>
    <col min="12552" max="12552" width="48.7109375" style="55" customWidth="1"/>
    <col min="12553" max="12553" width="8.140625" style="55" customWidth="1"/>
    <col min="12554" max="12554" width="38.7109375" style="55" customWidth="1"/>
    <col min="12555" max="12555" width="21.140625" style="55" customWidth="1"/>
    <col min="12556" max="12556" width="82" style="55" customWidth="1"/>
    <col min="12557" max="12800" width="9.140625" style="55"/>
    <col min="12801" max="12801" width="70.28515625" style="55" customWidth="1"/>
    <col min="12802" max="12802" width="17.5703125" style="55" customWidth="1"/>
    <col min="12803" max="12803" width="70.28515625" style="55" customWidth="1"/>
    <col min="12804" max="12804" width="17.5703125" style="55" customWidth="1"/>
    <col min="12805" max="12805" width="15.28515625" style="55" customWidth="1"/>
    <col min="12806" max="12806" width="48.7109375" style="55" customWidth="1"/>
    <col min="12807" max="12807" width="24.5703125" style="55" customWidth="1"/>
    <col min="12808" max="12808" width="48.7109375" style="55" customWidth="1"/>
    <col min="12809" max="12809" width="8.140625" style="55" customWidth="1"/>
    <col min="12810" max="12810" width="38.7109375" style="55" customWidth="1"/>
    <col min="12811" max="12811" width="21.140625" style="55" customWidth="1"/>
    <col min="12812" max="12812" width="82" style="55" customWidth="1"/>
    <col min="12813" max="13056" width="9.140625" style="55"/>
    <col min="13057" max="13057" width="70.28515625" style="55" customWidth="1"/>
    <col min="13058" max="13058" width="17.5703125" style="55" customWidth="1"/>
    <col min="13059" max="13059" width="70.28515625" style="55" customWidth="1"/>
    <col min="13060" max="13060" width="17.5703125" style="55" customWidth="1"/>
    <col min="13061" max="13061" width="15.28515625" style="55" customWidth="1"/>
    <col min="13062" max="13062" width="48.7109375" style="55" customWidth="1"/>
    <col min="13063" max="13063" width="24.5703125" style="55" customWidth="1"/>
    <col min="13064" max="13064" width="48.7109375" style="55" customWidth="1"/>
    <col min="13065" max="13065" width="8.140625" style="55" customWidth="1"/>
    <col min="13066" max="13066" width="38.7109375" style="55" customWidth="1"/>
    <col min="13067" max="13067" width="21.140625" style="55" customWidth="1"/>
    <col min="13068" max="13068" width="82" style="55" customWidth="1"/>
    <col min="13069" max="13312" width="9.140625" style="55"/>
    <col min="13313" max="13313" width="70.28515625" style="55" customWidth="1"/>
    <col min="13314" max="13314" width="17.5703125" style="55" customWidth="1"/>
    <col min="13315" max="13315" width="70.28515625" style="55" customWidth="1"/>
    <col min="13316" max="13316" width="17.5703125" style="55" customWidth="1"/>
    <col min="13317" max="13317" width="15.28515625" style="55" customWidth="1"/>
    <col min="13318" max="13318" width="48.7109375" style="55" customWidth="1"/>
    <col min="13319" max="13319" width="24.5703125" style="55" customWidth="1"/>
    <col min="13320" max="13320" width="48.7109375" style="55" customWidth="1"/>
    <col min="13321" max="13321" width="8.140625" style="55" customWidth="1"/>
    <col min="13322" max="13322" width="38.7109375" style="55" customWidth="1"/>
    <col min="13323" max="13323" width="21.140625" style="55" customWidth="1"/>
    <col min="13324" max="13324" width="82" style="55" customWidth="1"/>
    <col min="13325" max="13568" width="9.140625" style="55"/>
    <col min="13569" max="13569" width="70.28515625" style="55" customWidth="1"/>
    <col min="13570" max="13570" width="17.5703125" style="55" customWidth="1"/>
    <col min="13571" max="13571" width="70.28515625" style="55" customWidth="1"/>
    <col min="13572" max="13572" width="17.5703125" style="55" customWidth="1"/>
    <col min="13573" max="13573" width="15.28515625" style="55" customWidth="1"/>
    <col min="13574" max="13574" width="48.7109375" style="55" customWidth="1"/>
    <col min="13575" max="13575" width="24.5703125" style="55" customWidth="1"/>
    <col min="13576" max="13576" width="48.7109375" style="55" customWidth="1"/>
    <col min="13577" max="13577" width="8.140625" style="55" customWidth="1"/>
    <col min="13578" max="13578" width="38.7109375" style="55" customWidth="1"/>
    <col min="13579" max="13579" width="21.140625" style="55" customWidth="1"/>
    <col min="13580" max="13580" width="82" style="55" customWidth="1"/>
    <col min="13581" max="13824" width="9.140625" style="55"/>
    <col min="13825" max="13825" width="70.28515625" style="55" customWidth="1"/>
    <col min="13826" max="13826" width="17.5703125" style="55" customWidth="1"/>
    <col min="13827" max="13827" width="70.28515625" style="55" customWidth="1"/>
    <col min="13828" max="13828" width="17.5703125" style="55" customWidth="1"/>
    <col min="13829" max="13829" width="15.28515625" style="55" customWidth="1"/>
    <col min="13830" max="13830" width="48.7109375" style="55" customWidth="1"/>
    <col min="13831" max="13831" width="24.5703125" style="55" customWidth="1"/>
    <col min="13832" max="13832" width="48.7109375" style="55" customWidth="1"/>
    <col min="13833" max="13833" width="8.140625" style="55" customWidth="1"/>
    <col min="13834" max="13834" width="38.7109375" style="55" customWidth="1"/>
    <col min="13835" max="13835" width="21.140625" style="55" customWidth="1"/>
    <col min="13836" max="13836" width="82" style="55" customWidth="1"/>
    <col min="13837" max="14080" width="9.140625" style="55"/>
    <col min="14081" max="14081" width="70.28515625" style="55" customWidth="1"/>
    <col min="14082" max="14082" width="17.5703125" style="55" customWidth="1"/>
    <col min="14083" max="14083" width="70.28515625" style="55" customWidth="1"/>
    <col min="14084" max="14084" width="17.5703125" style="55" customWidth="1"/>
    <col min="14085" max="14085" width="15.28515625" style="55" customWidth="1"/>
    <col min="14086" max="14086" width="48.7109375" style="55" customWidth="1"/>
    <col min="14087" max="14087" width="24.5703125" style="55" customWidth="1"/>
    <col min="14088" max="14088" width="48.7109375" style="55" customWidth="1"/>
    <col min="14089" max="14089" width="8.140625" style="55" customWidth="1"/>
    <col min="14090" max="14090" width="38.7109375" style="55" customWidth="1"/>
    <col min="14091" max="14091" width="21.140625" style="55" customWidth="1"/>
    <col min="14092" max="14092" width="82" style="55" customWidth="1"/>
    <col min="14093" max="14336" width="9.140625" style="55"/>
    <col min="14337" max="14337" width="70.28515625" style="55" customWidth="1"/>
    <col min="14338" max="14338" width="17.5703125" style="55" customWidth="1"/>
    <col min="14339" max="14339" width="70.28515625" style="55" customWidth="1"/>
    <col min="14340" max="14340" width="17.5703125" style="55" customWidth="1"/>
    <col min="14341" max="14341" width="15.28515625" style="55" customWidth="1"/>
    <col min="14342" max="14342" width="48.7109375" style="55" customWidth="1"/>
    <col min="14343" max="14343" width="24.5703125" style="55" customWidth="1"/>
    <col min="14344" max="14344" width="48.7109375" style="55" customWidth="1"/>
    <col min="14345" max="14345" width="8.140625" style="55" customWidth="1"/>
    <col min="14346" max="14346" width="38.7109375" style="55" customWidth="1"/>
    <col min="14347" max="14347" width="21.140625" style="55" customWidth="1"/>
    <col min="14348" max="14348" width="82" style="55" customWidth="1"/>
    <col min="14349" max="14592" width="9.140625" style="55"/>
    <col min="14593" max="14593" width="70.28515625" style="55" customWidth="1"/>
    <col min="14594" max="14594" width="17.5703125" style="55" customWidth="1"/>
    <col min="14595" max="14595" width="70.28515625" style="55" customWidth="1"/>
    <col min="14596" max="14596" width="17.5703125" style="55" customWidth="1"/>
    <col min="14597" max="14597" width="15.28515625" style="55" customWidth="1"/>
    <col min="14598" max="14598" width="48.7109375" style="55" customWidth="1"/>
    <col min="14599" max="14599" width="24.5703125" style="55" customWidth="1"/>
    <col min="14600" max="14600" width="48.7109375" style="55" customWidth="1"/>
    <col min="14601" max="14601" width="8.140625" style="55" customWidth="1"/>
    <col min="14602" max="14602" width="38.7109375" style="55" customWidth="1"/>
    <col min="14603" max="14603" width="21.140625" style="55" customWidth="1"/>
    <col min="14604" max="14604" width="82" style="55" customWidth="1"/>
    <col min="14605" max="14848" width="9.140625" style="55"/>
    <col min="14849" max="14849" width="70.28515625" style="55" customWidth="1"/>
    <col min="14850" max="14850" width="17.5703125" style="55" customWidth="1"/>
    <col min="14851" max="14851" width="70.28515625" style="55" customWidth="1"/>
    <col min="14852" max="14852" width="17.5703125" style="55" customWidth="1"/>
    <col min="14853" max="14853" width="15.28515625" style="55" customWidth="1"/>
    <col min="14854" max="14854" width="48.7109375" style="55" customWidth="1"/>
    <col min="14855" max="14855" width="24.5703125" style="55" customWidth="1"/>
    <col min="14856" max="14856" width="48.7109375" style="55" customWidth="1"/>
    <col min="14857" max="14857" width="8.140625" style="55" customWidth="1"/>
    <col min="14858" max="14858" width="38.7109375" style="55" customWidth="1"/>
    <col min="14859" max="14859" width="21.140625" style="55" customWidth="1"/>
    <col min="14860" max="14860" width="82" style="55" customWidth="1"/>
    <col min="14861" max="15104" width="9.140625" style="55"/>
    <col min="15105" max="15105" width="70.28515625" style="55" customWidth="1"/>
    <col min="15106" max="15106" width="17.5703125" style="55" customWidth="1"/>
    <col min="15107" max="15107" width="70.28515625" style="55" customWidth="1"/>
    <col min="15108" max="15108" width="17.5703125" style="55" customWidth="1"/>
    <col min="15109" max="15109" width="15.28515625" style="55" customWidth="1"/>
    <col min="15110" max="15110" width="48.7109375" style="55" customWidth="1"/>
    <col min="15111" max="15111" width="24.5703125" style="55" customWidth="1"/>
    <col min="15112" max="15112" width="48.7109375" style="55" customWidth="1"/>
    <col min="15113" max="15113" width="8.140625" style="55" customWidth="1"/>
    <col min="15114" max="15114" width="38.7109375" style="55" customWidth="1"/>
    <col min="15115" max="15115" width="21.140625" style="55" customWidth="1"/>
    <col min="15116" max="15116" width="82" style="55" customWidth="1"/>
    <col min="15117" max="15360" width="9.140625" style="55"/>
    <col min="15361" max="15361" width="70.28515625" style="55" customWidth="1"/>
    <col min="15362" max="15362" width="17.5703125" style="55" customWidth="1"/>
    <col min="15363" max="15363" width="70.28515625" style="55" customWidth="1"/>
    <col min="15364" max="15364" width="17.5703125" style="55" customWidth="1"/>
    <col min="15365" max="15365" width="15.28515625" style="55" customWidth="1"/>
    <col min="15366" max="15366" width="48.7109375" style="55" customWidth="1"/>
    <col min="15367" max="15367" width="24.5703125" style="55" customWidth="1"/>
    <col min="15368" max="15368" width="48.7109375" style="55" customWidth="1"/>
    <col min="15369" max="15369" width="8.140625" style="55" customWidth="1"/>
    <col min="15370" max="15370" width="38.7109375" style="55" customWidth="1"/>
    <col min="15371" max="15371" width="21.140625" style="55" customWidth="1"/>
    <col min="15372" max="15372" width="82" style="55" customWidth="1"/>
    <col min="15373" max="15616" width="9.140625" style="55"/>
    <col min="15617" max="15617" width="70.28515625" style="55" customWidth="1"/>
    <col min="15618" max="15618" width="17.5703125" style="55" customWidth="1"/>
    <col min="15619" max="15619" width="70.28515625" style="55" customWidth="1"/>
    <col min="15620" max="15620" width="17.5703125" style="55" customWidth="1"/>
    <col min="15621" max="15621" width="15.28515625" style="55" customWidth="1"/>
    <col min="15622" max="15622" width="48.7109375" style="55" customWidth="1"/>
    <col min="15623" max="15623" width="24.5703125" style="55" customWidth="1"/>
    <col min="15624" max="15624" width="48.7109375" style="55" customWidth="1"/>
    <col min="15625" max="15625" width="8.140625" style="55" customWidth="1"/>
    <col min="15626" max="15626" width="38.7109375" style="55" customWidth="1"/>
    <col min="15627" max="15627" width="21.140625" style="55" customWidth="1"/>
    <col min="15628" max="15628" width="82" style="55" customWidth="1"/>
    <col min="15629" max="15872" width="9.140625" style="55"/>
    <col min="15873" max="15873" width="70.28515625" style="55" customWidth="1"/>
    <col min="15874" max="15874" width="17.5703125" style="55" customWidth="1"/>
    <col min="15875" max="15875" width="70.28515625" style="55" customWidth="1"/>
    <col min="15876" max="15876" width="17.5703125" style="55" customWidth="1"/>
    <col min="15877" max="15877" width="15.28515625" style="55" customWidth="1"/>
    <col min="15878" max="15878" width="48.7109375" style="55" customWidth="1"/>
    <col min="15879" max="15879" width="24.5703125" style="55" customWidth="1"/>
    <col min="15880" max="15880" width="48.7109375" style="55" customWidth="1"/>
    <col min="15881" max="15881" width="8.140625" style="55" customWidth="1"/>
    <col min="15882" max="15882" width="38.7109375" style="55" customWidth="1"/>
    <col min="15883" max="15883" width="21.140625" style="55" customWidth="1"/>
    <col min="15884" max="15884" width="82" style="55" customWidth="1"/>
    <col min="15885" max="16128" width="9.140625" style="55"/>
    <col min="16129" max="16129" width="70.28515625" style="55" customWidth="1"/>
    <col min="16130" max="16130" width="17.5703125" style="55" customWidth="1"/>
    <col min="16131" max="16131" width="70.28515625" style="55" customWidth="1"/>
    <col min="16132" max="16132" width="17.5703125" style="55" customWidth="1"/>
    <col min="16133" max="16133" width="15.28515625" style="55" customWidth="1"/>
    <col min="16134" max="16134" width="48.7109375" style="55" customWidth="1"/>
    <col min="16135" max="16135" width="24.5703125" style="55" customWidth="1"/>
    <col min="16136" max="16136" width="48.7109375" style="55" customWidth="1"/>
    <col min="16137" max="16137" width="8.140625" style="55" customWidth="1"/>
    <col min="16138" max="16138" width="38.7109375" style="55" customWidth="1"/>
    <col min="16139" max="16139" width="21.140625" style="55" customWidth="1"/>
    <col min="16140" max="16140" width="82" style="55" customWidth="1"/>
    <col min="16141" max="16384" width="9.140625" style="55"/>
  </cols>
  <sheetData>
    <row r="1" spans="1:67" ht="13.5" customHeight="1" x14ac:dyDescent="0.25">
      <c r="A1" s="340" t="s">
        <v>22675</v>
      </c>
      <c r="B1" s="341"/>
      <c r="C1" s="341"/>
      <c r="D1" s="341"/>
      <c r="E1" s="341"/>
      <c r="F1" s="341"/>
      <c r="G1" s="341"/>
      <c r="H1" s="341"/>
      <c r="I1" s="341"/>
      <c r="J1" s="341"/>
      <c r="K1" s="341"/>
      <c r="L1" s="341"/>
      <c r="M1" s="34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row>
    <row r="2" spans="1:67" ht="13.5" customHeight="1" x14ac:dyDescent="0.25">
      <c r="A2" s="340" t="s">
        <v>22676</v>
      </c>
      <c r="B2" s="341"/>
      <c r="C2" s="341"/>
      <c r="D2" s="341"/>
      <c r="E2" s="341"/>
      <c r="F2" s="341"/>
      <c r="G2" s="341"/>
      <c r="H2" s="341"/>
      <c r="I2" s="341"/>
      <c r="J2" s="341"/>
      <c r="K2" s="341"/>
      <c r="L2" s="341"/>
      <c r="M2" s="341"/>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row>
    <row r="3" spans="1:67" ht="13.5" customHeight="1" x14ac:dyDescent="0.25">
      <c r="A3" s="340" t="s">
        <v>15495</v>
      </c>
      <c r="B3" s="341"/>
      <c r="C3" s="341"/>
      <c r="D3" s="341"/>
      <c r="E3" s="341"/>
      <c r="F3" s="341"/>
      <c r="G3" s="341"/>
      <c r="H3" s="341"/>
      <c r="I3" s="341"/>
      <c r="J3" s="341"/>
      <c r="K3" s="341"/>
      <c r="L3" s="341"/>
      <c r="M3" s="341"/>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row>
    <row r="4" spans="1:67" ht="15" x14ac:dyDescent="0.25">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ht="15" x14ac:dyDescent="0.25">
      <c r="A5" s="245" t="s">
        <v>8101</v>
      </c>
      <c r="B5" s="245" t="s">
        <v>8100</v>
      </c>
      <c r="C5" s="245" t="s">
        <v>8099</v>
      </c>
      <c r="D5" s="245" t="s">
        <v>8098</v>
      </c>
      <c r="E5" s="245" t="s">
        <v>8097</v>
      </c>
      <c r="F5" s="245" t="s">
        <v>8096</v>
      </c>
      <c r="G5" s="245" t="s">
        <v>8095</v>
      </c>
      <c r="H5" s="245" t="s">
        <v>8094</v>
      </c>
      <c r="I5" s="245" t="s">
        <v>8093</v>
      </c>
      <c r="J5" s="245" t="s">
        <v>8092</v>
      </c>
      <c r="K5" s="245" t="s">
        <v>8091</v>
      </c>
      <c r="L5" s="245" t="s">
        <v>8090</v>
      </c>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ht="15" x14ac:dyDescent="0.25">
      <c r="A6"/>
      <c r="B6"/>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row>
    <row r="7" spans="1:67" ht="15" x14ac:dyDescent="0.25">
      <c r="A7" s="245" t="s">
        <v>7719</v>
      </c>
      <c r="B7" s="245" t="s">
        <v>7718</v>
      </c>
      <c r="C7" s="245" t="s">
        <v>8025</v>
      </c>
      <c r="D7" s="245" t="s">
        <v>8024</v>
      </c>
      <c r="E7" s="246" t="s">
        <v>44</v>
      </c>
      <c r="F7" s="245" t="s">
        <v>44</v>
      </c>
      <c r="G7" s="245" t="s">
        <v>8089</v>
      </c>
      <c r="H7" s="245" t="s">
        <v>8088</v>
      </c>
      <c r="I7" s="245" t="s">
        <v>14</v>
      </c>
      <c r="J7" s="245" t="s">
        <v>59</v>
      </c>
      <c r="K7" s="246" t="s">
        <v>1678</v>
      </c>
      <c r="L7" s="245" t="s">
        <v>568</v>
      </c>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row>
    <row r="8" spans="1:67" ht="15" x14ac:dyDescent="0.25">
      <c r="A8" s="245" t="s">
        <v>7719</v>
      </c>
      <c r="B8" s="245" t="s">
        <v>7718</v>
      </c>
      <c r="C8" s="245" t="s">
        <v>8025</v>
      </c>
      <c r="D8" s="245" t="s">
        <v>8024</v>
      </c>
      <c r="E8" s="246" t="s">
        <v>44</v>
      </c>
      <c r="F8" s="245" t="s">
        <v>44</v>
      </c>
      <c r="G8" s="245" t="s">
        <v>8087</v>
      </c>
      <c r="H8" s="245" t="s">
        <v>8086</v>
      </c>
      <c r="I8" s="245" t="s">
        <v>14</v>
      </c>
      <c r="J8" s="245" t="s">
        <v>59</v>
      </c>
      <c r="K8" s="246" t="s">
        <v>4891</v>
      </c>
      <c r="L8" s="245" t="s">
        <v>568</v>
      </c>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row>
    <row r="9" spans="1:67" ht="15" x14ac:dyDescent="0.25">
      <c r="A9" s="245" t="s">
        <v>7719</v>
      </c>
      <c r="B9" s="245" t="s">
        <v>7718</v>
      </c>
      <c r="C9" s="245" t="s">
        <v>8025</v>
      </c>
      <c r="D9" s="245" t="s">
        <v>8024</v>
      </c>
      <c r="E9" s="246" t="s">
        <v>44</v>
      </c>
      <c r="F9" s="245" t="s">
        <v>44</v>
      </c>
      <c r="G9" s="245" t="s">
        <v>8084</v>
      </c>
      <c r="H9" s="245" t="s">
        <v>8083</v>
      </c>
      <c r="I9" s="245" t="s">
        <v>14</v>
      </c>
      <c r="J9" s="245" t="s">
        <v>59</v>
      </c>
      <c r="K9" s="246" t="s">
        <v>9532</v>
      </c>
      <c r="L9" s="245" t="s">
        <v>568</v>
      </c>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row>
    <row r="10" spans="1:67" ht="15" x14ac:dyDescent="0.25">
      <c r="A10" s="245" t="s">
        <v>7719</v>
      </c>
      <c r="B10" s="245" t="s">
        <v>7718</v>
      </c>
      <c r="C10" s="245" t="s">
        <v>8025</v>
      </c>
      <c r="D10" s="245" t="s">
        <v>8024</v>
      </c>
      <c r="E10" s="246" t="s">
        <v>44</v>
      </c>
      <c r="F10" s="245" t="s">
        <v>44</v>
      </c>
      <c r="G10" s="245" t="s">
        <v>8082</v>
      </c>
      <c r="H10" s="245" t="s">
        <v>8081</v>
      </c>
      <c r="I10" s="245" t="s">
        <v>14</v>
      </c>
      <c r="J10" s="245" t="s">
        <v>59</v>
      </c>
      <c r="K10" s="246" t="s">
        <v>5791</v>
      </c>
      <c r="L10" s="245" t="s">
        <v>568</v>
      </c>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row>
    <row r="11" spans="1:67" ht="15" x14ac:dyDescent="0.25">
      <c r="A11" s="245" t="s">
        <v>7719</v>
      </c>
      <c r="B11" s="245" t="s">
        <v>7718</v>
      </c>
      <c r="C11" s="245" t="s">
        <v>8025</v>
      </c>
      <c r="D11" s="245" t="s">
        <v>8024</v>
      </c>
      <c r="E11" s="246" t="s">
        <v>44</v>
      </c>
      <c r="F11" s="245" t="s">
        <v>44</v>
      </c>
      <c r="G11" s="245" t="s">
        <v>8080</v>
      </c>
      <c r="H11" s="245" t="s">
        <v>8079</v>
      </c>
      <c r="I11" s="245" t="s">
        <v>14</v>
      </c>
      <c r="J11" s="245" t="s">
        <v>59</v>
      </c>
      <c r="K11" s="246" t="s">
        <v>8725</v>
      </c>
      <c r="L11" s="245" t="s">
        <v>568</v>
      </c>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row>
    <row r="12" spans="1:67" ht="15" x14ac:dyDescent="0.25">
      <c r="A12" s="245" t="s">
        <v>7719</v>
      </c>
      <c r="B12" s="245" t="s">
        <v>7718</v>
      </c>
      <c r="C12" s="245" t="s">
        <v>8025</v>
      </c>
      <c r="D12" s="245" t="s">
        <v>8024</v>
      </c>
      <c r="E12" s="246" t="s">
        <v>44</v>
      </c>
      <c r="F12" s="245" t="s">
        <v>44</v>
      </c>
      <c r="G12" s="245" t="s">
        <v>8078</v>
      </c>
      <c r="H12" s="245" t="s">
        <v>8077</v>
      </c>
      <c r="I12" s="245" t="s">
        <v>14</v>
      </c>
      <c r="J12" s="245" t="s">
        <v>59</v>
      </c>
      <c r="K12" s="246" t="s">
        <v>22677</v>
      </c>
      <c r="L12" s="245" t="s">
        <v>568</v>
      </c>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row>
    <row r="13" spans="1:67" ht="15" x14ac:dyDescent="0.25">
      <c r="A13" s="245" t="s">
        <v>7719</v>
      </c>
      <c r="B13" s="245" t="s">
        <v>7718</v>
      </c>
      <c r="C13" s="245" t="s">
        <v>8025</v>
      </c>
      <c r="D13" s="245" t="s">
        <v>8024</v>
      </c>
      <c r="E13" s="246" t="s">
        <v>44</v>
      </c>
      <c r="F13" s="245" t="s">
        <v>44</v>
      </c>
      <c r="G13" s="245" t="s">
        <v>8076</v>
      </c>
      <c r="H13" s="245" t="s">
        <v>8075</v>
      </c>
      <c r="I13" s="245" t="s">
        <v>14</v>
      </c>
      <c r="J13" s="245" t="s">
        <v>59</v>
      </c>
      <c r="K13" s="246" t="s">
        <v>18863</v>
      </c>
      <c r="L13" s="245" t="s">
        <v>568</v>
      </c>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row>
    <row r="14" spans="1:67" ht="15" x14ac:dyDescent="0.25">
      <c r="A14" s="245" t="s">
        <v>7719</v>
      </c>
      <c r="B14" s="245" t="s">
        <v>7718</v>
      </c>
      <c r="C14" s="245" t="s">
        <v>8025</v>
      </c>
      <c r="D14" s="245" t="s">
        <v>8024</v>
      </c>
      <c r="E14" s="246" t="s">
        <v>44</v>
      </c>
      <c r="F14" s="245" t="s">
        <v>44</v>
      </c>
      <c r="G14" s="245" t="s">
        <v>8074</v>
      </c>
      <c r="H14" s="245" t="s">
        <v>8073</v>
      </c>
      <c r="I14" s="245" t="s">
        <v>14</v>
      </c>
      <c r="J14" s="245" t="s">
        <v>59</v>
      </c>
      <c r="K14" s="246" t="s">
        <v>22678</v>
      </c>
      <c r="L14" s="245" t="s">
        <v>568</v>
      </c>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row>
    <row r="15" spans="1:67" ht="15" x14ac:dyDescent="0.25">
      <c r="A15" s="245" t="s">
        <v>7719</v>
      </c>
      <c r="B15" s="245" t="s">
        <v>7718</v>
      </c>
      <c r="C15" s="245" t="s">
        <v>8025</v>
      </c>
      <c r="D15" s="245" t="s">
        <v>8024</v>
      </c>
      <c r="E15" s="246" t="s">
        <v>44</v>
      </c>
      <c r="F15" s="245" t="s">
        <v>44</v>
      </c>
      <c r="G15" s="245" t="s">
        <v>8072</v>
      </c>
      <c r="H15" s="245" t="s">
        <v>8071</v>
      </c>
      <c r="I15" s="245" t="s">
        <v>14</v>
      </c>
      <c r="J15" s="245" t="s">
        <v>59</v>
      </c>
      <c r="K15" s="246" t="s">
        <v>9586</v>
      </c>
      <c r="L15" s="245" t="s">
        <v>568</v>
      </c>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row>
    <row r="16" spans="1:67" ht="15" x14ac:dyDescent="0.25">
      <c r="A16" s="245" t="s">
        <v>7719</v>
      </c>
      <c r="B16" s="245" t="s">
        <v>7718</v>
      </c>
      <c r="C16" s="245" t="s">
        <v>8025</v>
      </c>
      <c r="D16" s="245" t="s">
        <v>8024</v>
      </c>
      <c r="E16" s="246" t="s">
        <v>44</v>
      </c>
      <c r="F16" s="245" t="s">
        <v>44</v>
      </c>
      <c r="G16" s="245" t="s">
        <v>8070</v>
      </c>
      <c r="H16" s="245" t="s">
        <v>8069</v>
      </c>
      <c r="I16" s="245" t="s">
        <v>14</v>
      </c>
      <c r="J16" s="245" t="s">
        <v>59</v>
      </c>
      <c r="K16" s="246" t="s">
        <v>15396</v>
      </c>
      <c r="L16" s="245" t="s">
        <v>568</v>
      </c>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row>
    <row r="17" spans="1:67" ht="15" x14ac:dyDescent="0.25">
      <c r="A17" s="245" t="s">
        <v>7719</v>
      </c>
      <c r="B17" s="245" t="s">
        <v>7718</v>
      </c>
      <c r="C17" s="245" t="s">
        <v>8025</v>
      </c>
      <c r="D17" s="245" t="s">
        <v>8024</v>
      </c>
      <c r="E17" s="246" t="s">
        <v>44</v>
      </c>
      <c r="F17" s="245" t="s">
        <v>44</v>
      </c>
      <c r="G17" s="245" t="s">
        <v>8068</v>
      </c>
      <c r="H17" s="245" t="s">
        <v>8067</v>
      </c>
      <c r="I17" s="245" t="s">
        <v>14</v>
      </c>
      <c r="J17" s="245" t="s">
        <v>59</v>
      </c>
      <c r="K17" s="246" t="s">
        <v>22679</v>
      </c>
      <c r="L17" s="245" t="s">
        <v>568</v>
      </c>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row>
    <row r="18" spans="1:67" ht="15" x14ac:dyDescent="0.25">
      <c r="A18" s="245" t="s">
        <v>7719</v>
      </c>
      <c r="B18" s="245" t="s">
        <v>7718</v>
      </c>
      <c r="C18" s="245" t="s">
        <v>8025</v>
      </c>
      <c r="D18" s="245" t="s">
        <v>8024</v>
      </c>
      <c r="E18" s="246" t="s">
        <v>44</v>
      </c>
      <c r="F18" s="245" t="s">
        <v>44</v>
      </c>
      <c r="G18" s="245" t="s">
        <v>8066</v>
      </c>
      <c r="H18" s="245" t="s">
        <v>8065</v>
      </c>
      <c r="I18" s="245" t="s">
        <v>14</v>
      </c>
      <c r="J18" s="245" t="s">
        <v>59</v>
      </c>
      <c r="K18" s="246" t="s">
        <v>19974</v>
      </c>
      <c r="L18" s="245" t="s">
        <v>568</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row>
    <row r="19" spans="1:67" ht="15" x14ac:dyDescent="0.25">
      <c r="A19" s="245" t="s">
        <v>7719</v>
      </c>
      <c r="B19" s="245" t="s">
        <v>7718</v>
      </c>
      <c r="C19" s="245" t="s">
        <v>8025</v>
      </c>
      <c r="D19" s="245" t="s">
        <v>8024</v>
      </c>
      <c r="E19" s="246" t="s">
        <v>44</v>
      </c>
      <c r="F19" s="245" t="s">
        <v>44</v>
      </c>
      <c r="G19" s="245" t="s">
        <v>8064</v>
      </c>
      <c r="H19" s="245" t="s">
        <v>8063</v>
      </c>
      <c r="I19" s="245" t="s">
        <v>14</v>
      </c>
      <c r="J19" s="245" t="s">
        <v>59</v>
      </c>
      <c r="K19" s="246" t="s">
        <v>10270</v>
      </c>
      <c r="L19" s="245" t="s">
        <v>568</v>
      </c>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row>
    <row r="20" spans="1:67" ht="15" x14ac:dyDescent="0.25">
      <c r="A20" s="245" t="s">
        <v>7719</v>
      </c>
      <c r="B20" s="245" t="s">
        <v>7718</v>
      </c>
      <c r="C20" s="245" t="s">
        <v>8025</v>
      </c>
      <c r="D20" s="245" t="s">
        <v>8024</v>
      </c>
      <c r="E20" s="246" t="s">
        <v>44</v>
      </c>
      <c r="F20" s="245" t="s">
        <v>44</v>
      </c>
      <c r="G20" s="245" t="s">
        <v>8062</v>
      </c>
      <c r="H20" s="245" t="s">
        <v>8061</v>
      </c>
      <c r="I20" s="245" t="s">
        <v>14</v>
      </c>
      <c r="J20" s="245" t="s">
        <v>59</v>
      </c>
      <c r="K20" s="246" t="s">
        <v>16505</v>
      </c>
      <c r="L20" s="245" t="s">
        <v>568</v>
      </c>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row>
    <row r="21" spans="1:67" ht="15" x14ac:dyDescent="0.25">
      <c r="A21" s="245" t="s">
        <v>7719</v>
      </c>
      <c r="B21" s="245" t="s">
        <v>7718</v>
      </c>
      <c r="C21" s="245" t="s">
        <v>8025</v>
      </c>
      <c r="D21" s="245" t="s">
        <v>8024</v>
      </c>
      <c r="E21" s="246" t="s">
        <v>44</v>
      </c>
      <c r="F21" s="245" t="s">
        <v>44</v>
      </c>
      <c r="G21" s="245" t="s">
        <v>8060</v>
      </c>
      <c r="H21" s="245" t="s">
        <v>8059</v>
      </c>
      <c r="I21" s="245" t="s">
        <v>14</v>
      </c>
      <c r="J21" s="245" t="s">
        <v>59</v>
      </c>
      <c r="K21" s="246" t="s">
        <v>22680</v>
      </c>
      <c r="L21" s="245" t="s">
        <v>568</v>
      </c>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row>
    <row r="22" spans="1:67" ht="15" x14ac:dyDescent="0.25">
      <c r="A22" s="245" t="s">
        <v>7719</v>
      </c>
      <c r="B22" s="245" t="s">
        <v>7718</v>
      </c>
      <c r="C22" s="245" t="s">
        <v>8025</v>
      </c>
      <c r="D22" s="245" t="s">
        <v>8024</v>
      </c>
      <c r="E22" s="246" t="s">
        <v>44</v>
      </c>
      <c r="F22" s="245" t="s">
        <v>44</v>
      </c>
      <c r="G22" s="245" t="s">
        <v>8708</v>
      </c>
      <c r="H22" s="245" t="s">
        <v>8058</v>
      </c>
      <c r="I22" s="245" t="s">
        <v>14</v>
      </c>
      <c r="J22" s="245" t="s">
        <v>59</v>
      </c>
      <c r="K22" s="246" t="s">
        <v>22681</v>
      </c>
      <c r="L22" s="245" t="s">
        <v>568</v>
      </c>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row>
    <row r="23" spans="1:67" ht="15" x14ac:dyDescent="0.25">
      <c r="A23" s="245" t="s">
        <v>7719</v>
      </c>
      <c r="B23" s="245" t="s">
        <v>7718</v>
      </c>
      <c r="C23" s="245" t="s">
        <v>8025</v>
      </c>
      <c r="D23" s="245" t="s">
        <v>8024</v>
      </c>
      <c r="E23" s="246" t="s">
        <v>44</v>
      </c>
      <c r="F23" s="245" t="s">
        <v>44</v>
      </c>
      <c r="G23" s="245" t="s">
        <v>8057</v>
      </c>
      <c r="H23" s="245" t="s">
        <v>8056</v>
      </c>
      <c r="I23" s="245" t="s">
        <v>14</v>
      </c>
      <c r="J23" s="245" t="s">
        <v>59</v>
      </c>
      <c r="K23" s="246" t="s">
        <v>1705</v>
      </c>
      <c r="L23" s="245" t="s">
        <v>568</v>
      </c>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row>
    <row r="24" spans="1:67" ht="15" x14ac:dyDescent="0.25">
      <c r="A24" s="245" t="s">
        <v>7719</v>
      </c>
      <c r="B24" s="245" t="s">
        <v>7718</v>
      </c>
      <c r="C24" s="245" t="s">
        <v>8025</v>
      </c>
      <c r="D24" s="245" t="s">
        <v>8024</v>
      </c>
      <c r="E24" s="246" t="s">
        <v>44</v>
      </c>
      <c r="F24" s="245" t="s">
        <v>44</v>
      </c>
      <c r="G24" s="245" t="s">
        <v>8055</v>
      </c>
      <c r="H24" s="245" t="s">
        <v>8054</v>
      </c>
      <c r="I24" s="245" t="s">
        <v>14</v>
      </c>
      <c r="J24" s="245" t="s">
        <v>59</v>
      </c>
      <c r="K24" s="246" t="s">
        <v>22682</v>
      </c>
      <c r="L24" s="245" t="s">
        <v>568</v>
      </c>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row>
    <row r="25" spans="1:67" ht="15" x14ac:dyDescent="0.25">
      <c r="A25" s="245" t="s">
        <v>7719</v>
      </c>
      <c r="B25" s="245" t="s">
        <v>7718</v>
      </c>
      <c r="C25" s="245" t="s">
        <v>8025</v>
      </c>
      <c r="D25" s="245" t="s">
        <v>8024</v>
      </c>
      <c r="E25" s="246" t="s">
        <v>44</v>
      </c>
      <c r="F25" s="245" t="s">
        <v>44</v>
      </c>
      <c r="G25" s="245" t="s">
        <v>8052</v>
      </c>
      <c r="H25" s="245" t="s">
        <v>8051</v>
      </c>
      <c r="I25" s="245" t="s">
        <v>14</v>
      </c>
      <c r="J25" s="245" t="s">
        <v>59</v>
      </c>
      <c r="K25" s="246" t="s">
        <v>4763</v>
      </c>
      <c r="L25" s="245" t="s">
        <v>568</v>
      </c>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row>
    <row r="26" spans="1:67" ht="15" x14ac:dyDescent="0.25">
      <c r="A26" s="245" t="s">
        <v>7719</v>
      </c>
      <c r="B26" s="245" t="s">
        <v>7718</v>
      </c>
      <c r="C26" s="245" t="s">
        <v>8025</v>
      </c>
      <c r="D26" s="245" t="s">
        <v>8024</v>
      </c>
      <c r="E26" s="246" t="s">
        <v>44</v>
      </c>
      <c r="F26" s="245" t="s">
        <v>44</v>
      </c>
      <c r="G26" s="245" t="s">
        <v>8050</v>
      </c>
      <c r="H26" s="245" t="s">
        <v>8049</v>
      </c>
      <c r="I26" s="245" t="s">
        <v>14</v>
      </c>
      <c r="J26" s="245" t="s">
        <v>59</v>
      </c>
      <c r="K26" s="246" t="s">
        <v>8940</v>
      </c>
      <c r="L26" s="245" t="s">
        <v>568</v>
      </c>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row>
    <row r="27" spans="1:67" ht="15" x14ac:dyDescent="0.25">
      <c r="A27" s="245" t="s">
        <v>7719</v>
      </c>
      <c r="B27" s="245" t="s">
        <v>7718</v>
      </c>
      <c r="C27" s="245" t="s">
        <v>8025</v>
      </c>
      <c r="D27" s="245" t="s">
        <v>8024</v>
      </c>
      <c r="E27" s="246" t="s">
        <v>44</v>
      </c>
      <c r="F27" s="245" t="s">
        <v>44</v>
      </c>
      <c r="G27" s="245" t="s">
        <v>8048</v>
      </c>
      <c r="H27" s="245" t="s">
        <v>8047</v>
      </c>
      <c r="I27" s="245" t="s">
        <v>14</v>
      </c>
      <c r="J27" s="245" t="s">
        <v>59</v>
      </c>
      <c r="K27" s="246" t="s">
        <v>2000</v>
      </c>
      <c r="L27" s="245" t="s">
        <v>568</v>
      </c>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row>
    <row r="28" spans="1:67" ht="15" x14ac:dyDescent="0.25">
      <c r="A28" s="245" t="s">
        <v>7719</v>
      </c>
      <c r="B28" s="245" t="s">
        <v>7718</v>
      </c>
      <c r="C28" s="245" t="s">
        <v>8025</v>
      </c>
      <c r="D28" s="245" t="s">
        <v>8024</v>
      </c>
      <c r="E28" s="246" t="s">
        <v>44</v>
      </c>
      <c r="F28" s="245" t="s">
        <v>44</v>
      </c>
      <c r="G28" s="245" t="s">
        <v>8046</v>
      </c>
      <c r="H28" s="245" t="s">
        <v>8045</v>
      </c>
      <c r="I28" s="245" t="s">
        <v>14</v>
      </c>
      <c r="J28" s="245" t="s">
        <v>59</v>
      </c>
      <c r="K28" s="246" t="s">
        <v>13306</v>
      </c>
      <c r="L28" s="245" t="s">
        <v>568</v>
      </c>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row>
    <row r="29" spans="1:67" ht="15" x14ac:dyDescent="0.25">
      <c r="A29" s="245" t="s">
        <v>7719</v>
      </c>
      <c r="B29" s="245" t="s">
        <v>7718</v>
      </c>
      <c r="C29" s="245" t="s">
        <v>8025</v>
      </c>
      <c r="D29" s="245" t="s">
        <v>8024</v>
      </c>
      <c r="E29" s="246" t="s">
        <v>44</v>
      </c>
      <c r="F29" s="245" t="s">
        <v>44</v>
      </c>
      <c r="G29" s="245" t="s">
        <v>8044</v>
      </c>
      <c r="H29" s="245" t="s">
        <v>8043</v>
      </c>
      <c r="I29" s="245" t="s">
        <v>14</v>
      </c>
      <c r="J29" s="245" t="s">
        <v>59</v>
      </c>
      <c r="K29" s="246" t="s">
        <v>8846</v>
      </c>
      <c r="L29" s="245" t="s">
        <v>568</v>
      </c>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row>
    <row r="30" spans="1:67" ht="15" x14ac:dyDescent="0.25">
      <c r="A30" s="245" t="s">
        <v>7719</v>
      </c>
      <c r="B30" s="245" t="s">
        <v>7718</v>
      </c>
      <c r="C30" s="245" t="s">
        <v>8025</v>
      </c>
      <c r="D30" s="245" t="s">
        <v>8024</v>
      </c>
      <c r="E30" s="246" t="s">
        <v>44</v>
      </c>
      <c r="F30" s="245" t="s">
        <v>44</v>
      </c>
      <c r="G30" s="245" t="s">
        <v>8041</v>
      </c>
      <c r="H30" s="245" t="s">
        <v>8040</v>
      </c>
      <c r="I30" s="245" t="s">
        <v>14</v>
      </c>
      <c r="J30" s="245" t="s">
        <v>59</v>
      </c>
      <c r="K30" s="246" t="s">
        <v>10512</v>
      </c>
      <c r="L30" s="245" t="s">
        <v>568</v>
      </c>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row>
    <row r="31" spans="1:67" ht="15" x14ac:dyDescent="0.25">
      <c r="A31" s="245" t="s">
        <v>7719</v>
      </c>
      <c r="B31" s="245" t="s">
        <v>7718</v>
      </c>
      <c r="C31" s="245" t="s">
        <v>8025</v>
      </c>
      <c r="D31" s="245" t="s">
        <v>8024</v>
      </c>
      <c r="E31" s="246" t="s">
        <v>44</v>
      </c>
      <c r="F31" s="245" t="s">
        <v>44</v>
      </c>
      <c r="G31" s="245" t="s">
        <v>8039</v>
      </c>
      <c r="H31" s="245" t="s">
        <v>8038</v>
      </c>
      <c r="I31" s="245" t="s">
        <v>14</v>
      </c>
      <c r="J31" s="245" t="s">
        <v>59</v>
      </c>
      <c r="K31" s="246" t="s">
        <v>22683</v>
      </c>
      <c r="L31" s="245" t="s">
        <v>568</v>
      </c>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row>
    <row r="32" spans="1:67" ht="15" x14ac:dyDescent="0.25">
      <c r="A32" s="245" t="s">
        <v>7719</v>
      </c>
      <c r="B32" s="245" t="s">
        <v>7718</v>
      </c>
      <c r="C32" s="245" t="s">
        <v>8025</v>
      </c>
      <c r="D32" s="245" t="s">
        <v>8024</v>
      </c>
      <c r="E32" s="246" t="s">
        <v>44</v>
      </c>
      <c r="F32" s="245" t="s">
        <v>44</v>
      </c>
      <c r="G32" s="245" t="s">
        <v>8037</v>
      </c>
      <c r="H32" s="245" t="s">
        <v>8036</v>
      </c>
      <c r="I32" s="245" t="s">
        <v>14</v>
      </c>
      <c r="J32" s="245" t="s">
        <v>59</v>
      </c>
      <c r="K32" s="246" t="s">
        <v>13237</v>
      </c>
      <c r="L32" s="245" t="s">
        <v>568</v>
      </c>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row>
    <row r="33" spans="1:67" ht="15" x14ac:dyDescent="0.25">
      <c r="A33" s="245" t="s">
        <v>7719</v>
      </c>
      <c r="B33" s="245" t="s">
        <v>7718</v>
      </c>
      <c r="C33" s="245" t="s">
        <v>8025</v>
      </c>
      <c r="D33" s="245" t="s">
        <v>8024</v>
      </c>
      <c r="E33" s="246" t="s">
        <v>44</v>
      </c>
      <c r="F33" s="245" t="s">
        <v>44</v>
      </c>
      <c r="G33" s="245" t="s">
        <v>8035</v>
      </c>
      <c r="H33" s="245" t="s">
        <v>8034</v>
      </c>
      <c r="I33" s="245" t="s">
        <v>14</v>
      </c>
      <c r="J33" s="245" t="s">
        <v>59</v>
      </c>
      <c r="K33" s="246" t="s">
        <v>10232</v>
      </c>
      <c r="L33" s="245" t="s">
        <v>568</v>
      </c>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row>
    <row r="34" spans="1:67" ht="15" x14ac:dyDescent="0.25">
      <c r="A34" s="245" t="s">
        <v>7719</v>
      </c>
      <c r="B34" s="245" t="s">
        <v>7718</v>
      </c>
      <c r="C34" s="245" t="s">
        <v>8025</v>
      </c>
      <c r="D34" s="245" t="s">
        <v>8024</v>
      </c>
      <c r="E34" s="246" t="s">
        <v>44</v>
      </c>
      <c r="F34" s="245" t="s">
        <v>44</v>
      </c>
      <c r="G34" s="245" t="s">
        <v>8033</v>
      </c>
      <c r="H34" s="245" t="s">
        <v>8032</v>
      </c>
      <c r="I34" s="245" t="s">
        <v>14</v>
      </c>
      <c r="J34" s="245" t="s">
        <v>59</v>
      </c>
      <c r="K34" s="246" t="s">
        <v>22684</v>
      </c>
      <c r="L34" s="245" t="s">
        <v>568</v>
      </c>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row>
    <row r="35" spans="1:67" ht="15" x14ac:dyDescent="0.25">
      <c r="A35" s="245" t="s">
        <v>7719</v>
      </c>
      <c r="B35" s="245" t="s">
        <v>7718</v>
      </c>
      <c r="C35" s="245" t="s">
        <v>8025</v>
      </c>
      <c r="D35" s="245" t="s">
        <v>8024</v>
      </c>
      <c r="E35" s="246" t="s">
        <v>44</v>
      </c>
      <c r="F35" s="245" t="s">
        <v>44</v>
      </c>
      <c r="G35" s="245" t="s">
        <v>8031</v>
      </c>
      <c r="H35" s="245" t="s">
        <v>8030</v>
      </c>
      <c r="I35" s="245" t="s">
        <v>14</v>
      </c>
      <c r="J35" s="245" t="s">
        <v>59</v>
      </c>
      <c r="K35" s="246" t="s">
        <v>15246</v>
      </c>
      <c r="L35" s="245" t="s">
        <v>568</v>
      </c>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row>
    <row r="36" spans="1:67" ht="15" x14ac:dyDescent="0.25">
      <c r="A36" s="245" t="s">
        <v>7719</v>
      </c>
      <c r="B36" s="245" t="s">
        <v>7718</v>
      </c>
      <c r="C36" s="245" t="s">
        <v>8025</v>
      </c>
      <c r="D36" s="245" t="s">
        <v>8024</v>
      </c>
      <c r="E36" s="246" t="s">
        <v>44</v>
      </c>
      <c r="F36" s="245" t="s">
        <v>44</v>
      </c>
      <c r="G36" s="245" t="s">
        <v>8029</v>
      </c>
      <c r="H36" s="245" t="s">
        <v>8028</v>
      </c>
      <c r="I36" s="245" t="s">
        <v>14</v>
      </c>
      <c r="J36" s="245" t="s">
        <v>59</v>
      </c>
      <c r="K36" s="246" t="s">
        <v>22685</v>
      </c>
      <c r="L36" s="245" t="s">
        <v>568</v>
      </c>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row>
    <row r="37" spans="1:67" ht="15" x14ac:dyDescent="0.25">
      <c r="A37" s="245" t="s">
        <v>7719</v>
      </c>
      <c r="B37" s="245" t="s">
        <v>7718</v>
      </c>
      <c r="C37" s="245" t="s">
        <v>8025</v>
      </c>
      <c r="D37" s="245" t="s">
        <v>8024</v>
      </c>
      <c r="E37" s="246" t="s">
        <v>44</v>
      </c>
      <c r="F37" s="245" t="s">
        <v>44</v>
      </c>
      <c r="G37" s="245" t="s">
        <v>8027</v>
      </c>
      <c r="H37" s="245" t="s">
        <v>8026</v>
      </c>
      <c r="I37" s="245" t="s">
        <v>14</v>
      </c>
      <c r="J37" s="245" t="s">
        <v>59</v>
      </c>
      <c r="K37" s="246" t="s">
        <v>22686</v>
      </c>
      <c r="L37" s="245" t="s">
        <v>568</v>
      </c>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row>
    <row r="38" spans="1:67" ht="15" x14ac:dyDescent="0.25">
      <c r="A38" s="245" t="s">
        <v>7719</v>
      </c>
      <c r="B38" s="245" t="s">
        <v>7718</v>
      </c>
      <c r="C38" s="245" t="s">
        <v>8025</v>
      </c>
      <c r="D38" s="245" t="s">
        <v>8024</v>
      </c>
      <c r="E38" s="246" t="s">
        <v>44</v>
      </c>
      <c r="F38" s="245" t="s">
        <v>44</v>
      </c>
      <c r="G38" s="245" t="s">
        <v>8023</v>
      </c>
      <c r="H38" s="245" t="s">
        <v>8022</v>
      </c>
      <c r="I38" s="245" t="s">
        <v>14</v>
      </c>
      <c r="J38" s="245" t="s">
        <v>59</v>
      </c>
      <c r="K38" s="246" t="s">
        <v>10026</v>
      </c>
      <c r="L38" s="245" t="s">
        <v>568</v>
      </c>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row>
    <row r="39" spans="1:67" ht="15" x14ac:dyDescent="0.25">
      <c r="A39" s="245" t="s">
        <v>7719</v>
      </c>
      <c r="B39" s="245" t="s">
        <v>7718</v>
      </c>
      <c r="C39" s="245" t="s">
        <v>7982</v>
      </c>
      <c r="D39" s="245" t="s">
        <v>7981</v>
      </c>
      <c r="E39" s="246" t="s">
        <v>44</v>
      </c>
      <c r="F39" s="245" t="s">
        <v>44</v>
      </c>
      <c r="G39" s="245" t="s">
        <v>8021</v>
      </c>
      <c r="H39" s="245" t="s">
        <v>8020</v>
      </c>
      <c r="I39" s="245" t="s">
        <v>14</v>
      </c>
      <c r="J39" s="245" t="s">
        <v>59</v>
      </c>
      <c r="K39" s="246" t="s">
        <v>22687</v>
      </c>
      <c r="L39" s="245" t="s">
        <v>568</v>
      </c>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row>
    <row r="40" spans="1:67" ht="15" x14ac:dyDescent="0.25">
      <c r="A40" s="245" t="s">
        <v>7719</v>
      </c>
      <c r="B40" s="245" t="s">
        <v>7718</v>
      </c>
      <c r="C40" s="245" t="s">
        <v>7982</v>
      </c>
      <c r="D40" s="245" t="s">
        <v>7981</v>
      </c>
      <c r="E40" s="246" t="s">
        <v>44</v>
      </c>
      <c r="F40" s="245" t="s">
        <v>44</v>
      </c>
      <c r="G40" s="245" t="s">
        <v>8019</v>
      </c>
      <c r="H40" s="245" t="s">
        <v>8018</v>
      </c>
      <c r="I40" s="245" t="s">
        <v>14</v>
      </c>
      <c r="J40" s="245" t="s">
        <v>59</v>
      </c>
      <c r="K40" s="246" t="s">
        <v>22688</v>
      </c>
      <c r="L40" s="245" t="s">
        <v>568</v>
      </c>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row>
    <row r="41" spans="1:67" ht="15" x14ac:dyDescent="0.25">
      <c r="A41" s="245" t="s">
        <v>7719</v>
      </c>
      <c r="B41" s="245" t="s">
        <v>7718</v>
      </c>
      <c r="C41" s="245" t="s">
        <v>7982</v>
      </c>
      <c r="D41" s="245" t="s">
        <v>7981</v>
      </c>
      <c r="E41" s="246" t="s">
        <v>44</v>
      </c>
      <c r="F41" s="245" t="s">
        <v>44</v>
      </c>
      <c r="G41" s="245" t="s">
        <v>8017</v>
      </c>
      <c r="H41" s="245" t="s">
        <v>8016</v>
      </c>
      <c r="I41" s="245" t="s">
        <v>14</v>
      </c>
      <c r="J41" s="245" t="s">
        <v>59</v>
      </c>
      <c r="K41" s="246" t="s">
        <v>22689</v>
      </c>
      <c r="L41" s="245" t="s">
        <v>568</v>
      </c>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row>
    <row r="42" spans="1:67" ht="15" x14ac:dyDescent="0.25">
      <c r="A42" s="245" t="s">
        <v>7719</v>
      </c>
      <c r="B42" s="245" t="s">
        <v>7718</v>
      </c>
      <c r="C42" s="245" t="s">
        <v>7982</v>
      </c>
      <c r="D42" s="245" t="s">
        <v>7981</v>
      </c>
      <c r="E42" s="246" t="s">
        <v>44</v>
      </c>
      <c r="F42" s="245" t="s">
        <v>44</v>
      </c>
      <c r="G42" s="245" t="s">
        <v>8015</v>
      </c>
      <c r="H42" s="245" t="s">
        <v>8014</v>
      </c>
      <c r="I42" s="245" t="s">
        <v>14</v>
      </c>
      <c r="J42" s="245" t="s">
        <v>59</v>
      </c>
      <c r="K42" s="246" t="s">
        <v>22690</v>
      </c>
      <c r="L42" s="245" t="s">
        <v>568</v>
      </c>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row>
    <row r="43" spans="1:67" ht="15" x14ac:dyDescent="0.25">
      <c r="A43" s="245" t="s">
        <v>7719</v>
      </c>
      <c r="B43" s="245" t="s">
        <v>7718</v>
      </c>
      <c r="C43" s="245" t="s">
        <v>7982</v>
      </c>
      <c r="D43" s="245" t="s">
        <v>7981</v>
      </c>
      <c r="E43" s="246" t="s">
        <v>44</v>
      </c>
      <c r="F43" s="245" t="s">
        <v>44</v>
      </c>
      <c r="G43" s="245" t="s">
        <v>8013</v>
      </c>
      <c r="H43" s="245" t="s">
        <v>8012</v>
      </c>
      <c r="I43" s="245" t="s">
        <v>14</v>
      </c>
      <c r="J43" s="245" t="s">
        <v>59</v>
      </c>
      <c r="K43" s="246" t="s">
        <v>22691</v>
      </c>
      <c r="L43" s="245" t="s">
        <v>568</v>
      </c>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row>
    <row r="44" spans="1:67" ht="15" x14ac:dyDescent="0.25">
      <c r="A44" s="245" t="s">
        <v>7719</v>
      </c>
      <c r="B44" s="245" t="s">
        <v>7718</v>
      </c>
      <c r="C44" s="245" t="s">
        <v>7982</v>
      </c>
      <c r="D44" s="245" t="s">
        <v>7981</v>
      </c>
      <c r="E44" s="246" t="s">
        <v>44</v>
      </c>
      <c r="F44" s="245" t="s">
        <v>44</v>
      </c>
      <c r="G44" s="245" t="s">
        <v>8011</v>
      </c>
      <c r="H44" s="245" t="s">
        <v>8010</v>
      </c>
      <c r="I44" s="245" t="s">
        <v>14</v>
      </c>
      <c r="J44" s="245" t="s">
        <v>59</v>
      </c>
      <c r="K44" s="246" t="s">
        <v>18365</v>
      </c>
      <c r="L44" s="245" t="s">
        <v>568</v>
      </c>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row>
    <row r="45" spans="1:67" ht="15" x14ac:dyDescent="0.25">
      <c r="A45" s="245" t="s">
        <v>7719</v>
      </c>
      <c r="B45" s="245" t="s">
        <v>7718</v>
      </c>
      <c r="C45" s="245" t="s">
        <v>7982</v>
      </c>
      <c r="D45" s="245" t="s">
        <v>7981</v>
      </c>
      <c r="E45" s="246" t="s">
        <v>44</v>
      </c>
      <c r="F45" s="245" t="s">
        <v>44</v>
      </c>
      <c r="G45" s="245" t="s">
        <v>8009</v>
      </c>
      <c r="H45" s="245" t="s">
        <v>8008</v>
      </c>
      <c r="I45" s="245" t="s">
        <v>14</v>
      </c>
      <c r="J45" s="245" t="s">
        <v>59</v>
      </c>
      <c r="K45" s="246" t="s">
        <v>15177</v>
      </c>
      <c r="L45" s="245" t="s">
        <v>568</v>
      </c>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row>
    <row r="46" spans="1:67" ht="15" x14ac:dyDescent="0.25">
      <c r="A46" s="245" t="s">
        <v>7719</v>
      </c>
      <c r="B46" s="245" t="s">
        <v>7718</v>
      </c>
      <c r="C46" s="245" t="s">
        <v>7982</v>
      </c>
      <c r="D46" s="245" t="s">
        <v>7981</v>
      </c>
      <c r="E46" s="246" t="s">
        <v>44</v>
      </c>
      <c r="F46" s="245" t="s">
        <v>44</v>
      </c>
      <c r="G46" s="245" t="s">
        <v>8007</v>
      </c>
      <c r="H46" s="245" t="s">
        <v>8006</v>
      </c>
      <c r="I46" s="245" t="s">
        <v>14</v>
      </c>
      <c r="J46" s="245" t="s">
        <v>59</v>
      </c>
      <c r="K46" s="246" t="s">
        <v>21404</v>
      </c>
      <c r="L46" s="245" t="s">
        <v>568</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row>
    <row r="47" spans="1:67" ht="15" x14ac:dyDescent="0.25">
      <c r="A47" s="245" t="s">
        <v>7719</v>
      </c>
      <c r="B47" s="245" t="s">
        <v>7718</v>
      </c>
      <c r="C47" s="245" t="s">
        <v>7982</v>
      </c>
      <c r="D47" s="245" t="s">
        <v>7981</v>
      </c>
      <c r="E47" s="246" t="s">
        <v>44</v>
      </c>
      <c r="F47" s="245" t="s">
        <v>44</v>
      </c>
      <c r="G47" s="245" t="s">
        <v>8005</v>
      </c>
      <c r="H47" s="245" t="s">
        <v>8004</v>
      </c>
      <c r="I47" s="245" t="s">
        <v>14</v>
      </c>
      <c r="J47" s="245" t="s">
        <v>59</v>
      </c>
      <c r="K47" s="246" t="s">
        <v>22692</v>
      </c>
      <c r="L47" s="245" t="s">
        <v>568</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row>
    <row r="48" spans="1:67" ht="15" x14ac:dyDescent="0.25">
      <c r="A48" s="245" t="s">
        <v>7719</v>
      </c>
      <c r="B48" s="245" t="s">
        <v>7718</v>
      </c>
      <c r="C48" s="245" t="s">
        <v>7982</v>
      </c>
      <c r="D48" s="245" t="s">
        <v>7981</v>
      </c>
      <c r="E48" s="246" t="s">
        <v>44</v>
      </c>
      <c r="F48" s="245" t="s">
        <v>44</v>
      </c>
      <c r="G48" s="245" t="s">
        <v>8003</v>
      </c>
      <c r="H48" s="245" t="s">
        <v>8002</v>
      </c>
      <c r="I48" s="245" t="s">
        <v>14</v>
      </c>
      <c r="J48" s="245" t="s">
        <v>59</v>
      </c>
      <c r="K48" s="246" t="s">
        <v>22693</v>
      </c>
      <c r="L48" s="245" t="s">
        <v>568</v>
      </c>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row>
    <row r="49" spans="1:67" ht="15" x14ac:dyDescent="0.25">
      <c r="A49" s="245" t="s">
        <v>7719</v>
      </c>
      <c r="B49" s="245" t="s">
        <v>7718</v>
      </c>
      <c r="C49" s="245" t="s">
        <v>7982</v>
      </c>
      <c r="D49" s="245" t="s">
        <v>7981</v>
      </c>
      <c r="E49" s="246" t="s">
        <v>44</v>
      </c>
      <c r="F49" s="245" t="s">
        <v>44</v>
      </c>
      <c r="G49" s="245" t="s">
        <v>8001</v>
      </c>
      <c r="H49" s="245" t="s">
        <v>8000</v>
      </c>
      <c r="I49" s="245" t="s">
        <v>14</v>
      </c>
      <c r="J49" s="245" t="s">
        <v>59</v>
      </c>
      <c r="K49" s="246" t="s">
        <v>1999</v>
      </c>
      <c r="L49" s="245" t="s">
        <v>568</v>
      </c>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row>
    <row r="50" spans="1:67" ht="15" x14ac:dyDescent="0.25">
      <c r="A50" s="245" t="s">
        <v>7719</v>
      </c>
      <c r="B50" s="245" t="s">
        <v>7718</v>
      </c>
      <c r="C50" s="245" t="s">
        <v>7982</v>
      </c>
      <c r="D50" s="245" t="s">
        <v>7981</v>
      </c>
      <c r="E50" s="246" t="s">
        <v>44</v>
      </c>
      <c r="F50" s="245" t="s">
        <v>44</v>
      </c>
      <c r="G50" s="245" t="s">
        <v>7999</v>
      </c>
      <c r="H50" s="245" t="s">
        <v>7998</v>
      </c>
      <c r="I50" s="245" t="s">
        <v>14</v>
      </c>
      <c r="J50" s="245" t="s">
        <v>59</v>
      </c>
      <c r="K50" s="246" t="s">
        <v>22694</v>
      </c>
      <c r="L50" s="245" t="s">
        <v>568</v>
      </c>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row>
    <row r="51" spans="1:67" ht="15" x14ac:dyDescent="0.25">
      <c r="A51" s="245" t="s">
        <v>7719</v>
      </c>
      <c r="B51" s="245" t="s">
        <v>7718</v>
      </c>
      <c r="C51" s="245" t="s">
        <v>7982</v>
      </c>
      <c r="D51" s="245" t="s">
        <v>7981</v>
      </c>
      <c r="E51" s="246" t="s">
        <v>44</v>
      </c>
      <c r="F51" s="245" t="s">
        <v>44</v>
      </c>
      <c r="G51" s="245" t="s">
        <v>7997</v>
      </c>
      <c r="H51" s="245" t="s">
        <v>7996</v>
      </c>
      <c r="I51" s="245" t="s">
        <v>14</v>
      </c>
      <c r="J51" s="245" t="s">
        <v>59</v>
      </c>
      <c r="K51" s="246" t="s">
        <v>11992</v>
      </c>
      <c r="L51" s="245" t="s">
        <v>568</v>
      </c>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row>
    <row r="52" spans="1:67" ht="15" x14ac:dyDescent="0.25">
      <c r="A52" s="245" t="s">
        <v>7719</v>
      </c>
      <c r="B52" s="245" t="s">
        <v>7718</v>
      </c>
      <c r="C52" s="245" t="s">
        <v>7982</v>
      </c>
      <c r="D52" s="245" t="s">
        <v>7981</v>
      </c>
      <c r="E52" s="246" t="s">
        <v>44</v>
      </c>
      <c r="F52" s="245" t="s">
        <v>44</v>
      </c>
      <c r="G52" s="245" t="s">
        <v>7995</v>
      </c>
      <c r="H52" s="245" t="s">
        <v>7994</v>
      </c>
      <c r="I52" s="245" t="s">
        <v>14</v>
      </c>
      <c r="J52" s="245" t="s">
        <v>59</v>
      </c>
      <c r="K52" s="246" t="s">
        <v>21643</v>
      </c>
      <c r="L52" s="245" t="s">
        <v>568</v>
      </c>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row>
    <row r="53" spans="1:67" ht="15" x14ac:dyDescent="0.25">
      <c r="A53" s="245" t="s">
        <v>7719</v>
      </c>
      <c r="B53" s="245" t="s">
        <v>7718</v>
      </c>
      <c r="C53" s="245" t="s">
        <v>7982</v>
      </c>
      <c r="D53" s="245" t="s">
        <v>7981</v>
      </c>
      <c r="E53" s="246" t="s">
        <v>44</v>
      </c>
      <c r="F53" s="245" t="s">
        <v>44</v>
      </c>
      <c r="G53" s="245" t="s">
        <v>7993</v>
      </c>
      <c r="H53" s="245" t="s">
        <v>7992</v>
      </c>
      <c r="I53" s="245" t="s">
        <v>14</v>
      </c>
      <c r="J53" s="245" t="s">
        <v>59</v>
      </c>
      <c r="K53" s="246" t="s">
        <v>22695</v>
      </c>
      <c r="L53" s="245" t="s">
        <v>568</v>
      </c>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row>
    <row r="54" spans="1:67" ht="15" x14ac:dyDescent="0.25">
      <c r="A54" s="245" t="s">
        <v>7719</v>
      </c>
      <c r="B54" s="245" t="s">
        <v>7718</v>
      </c>
      <c r="C54" s="245" t="s">
        <v>7982</v>
      </c>
      <c r="D54" s="245" t="s">
        <v>7981</v>
      </c>
      <c r="E54" s="246" t="s">
        <v>44</v>
      </c>
      <c r="F54" s="245" t="s">
        <v>44</v>
      </c>
      <c r="G54" s="245" t="s">
        <v>7991</v>
      </c>
      <c r="H54" s="245" t="s">
        <v>7990</v>
      </c>
      <c r="I54" s="245" t="s">
        <v>14</v>
      </c>
      <c r="J54" s="245" t="s">
        <v>59</v>
      </c>
      <c r="K54" s="246" t="s">
        <v>10262</v>
      </c>
      <c r="L54" s="245" t="s">
        <v>568</v>
      </c>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row>
    <row r="55" spans="1:67" ht="15" x14ac:dyDescent="0.25">
      <c r="A55" s="245" t="s">
        <v>7719</v>
      </c>
      <c r="B55" s="245" t="s">
        <v>7718</v>
      </c>
      <c r="C55" s="245" t="s">
        <v>7982</v>
      </c>
      <c r="D55" s="245" t="s">
        <v>7981</v>
      </c>
      <c r="E55" s="246" t="s">
        <v>44</v>
      </c>
      <c r="F55" s="245" t="s">
        <v>44</v>
      </c>
      <c r="G55" s="245" t="s">
        <v>7988</v>
      </c>
      <c r="H55" s="245" t="s">
        <v>7987</v>
      </c>
      <c r="I55" s="245" t="s">
        <v>14</v>
      </c>
      <c r="J55" s="245" t="s">
        <v>59</v>
      </c>
      <c r="K55" s="246" t="s">
        <v>15017</v>
      </c>
      <c r="L55" s="245" t="s">
        <v>568</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row>
    <row r="56" spans="1:67" ht="15" x14ac:dyDescent="0.25">
      <c r="A56" s="245" t="s">
        <v>7719</v>
      </c>
      <c r="B56" s="245" t="s">
        <v>7718</v>
      </c>
      <c r="C56" s="245" t="s">
        <v>7982</v>
      </c>
      <c r="D56" s="245" t="s">
        <v>7981</v>
      </c>
      <c r="E56" s="246" t="s">
        <v>44</v>
      </c>
      <c r="F56" s="245" t="s">
        <v>44</v>
      </c>
      <c r="G56" s="245" t="s">
        <v>7986</v>
      </c>
      <c r="H56" s="245" t="s">
        <v>7985</v>
      </c>
      <c r="I56" s="245" t="s">
        <v>14</v>
      </c>
      <c r="J56" s="245" t="s">
        <v>59</v>
      </c>
      <c r="K56" s="246" t="s">
        <v>22696</v>
      </c>
      <c r="L56" s="245" t="s">
        <v>568</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row>
    <row r="57" spans="1:67" ht="15" x14ac:dyDescent="0.25">
      <c r="A57" s="245" t="s">
        <v>7719</v>
      </c>
      <c r="B57" s="245" t="s">
        <v>7718</v>
      </c>
      <c r="C57" s="245" t="s">
        <v>7982</v>
      </c>
      <c r="D57" s="245" t="s">
        <v>7981</v>
      </c>
      <c r="E57" s="246" t="s">
        <v>44</v>
      </c>
      <c r="F57" s="245" t="s">
        <v>44</v>
      </c>
      <c r="G57" s="245" t="s">
        <v>7984</v>
      </c>
      <c r="H57" s="245" t="s">
        <v>7983</v>
      </c>
      <c r="I57" s="245" t="s">
        <v>14</v>
      </c>
      <c r="J57" s="245" t="s">
        <v>59</v>
      </c>
      <c r="K57" s="246" t="s">
        <v>22697</v>
      </c>
      <c r="L57" s="245" t="s">
        <v>568</v>
      </c>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row>
    <row r="58" spans="1:67" ht="15" x14ac:dyDescent="0.25">
      <c r="A58" s="245" t="s">
        <v>7719</v>
      </c>
      <c r="B58" s="245" t="s">
        <v>7718</v>
      </c>
      <c r="C58" s="245" t="s">
        <v>7982</v>
      </c>
      <c r="D58" s="245" t="s">
        <v>7981</v>
      </c>
      <c r="E58" s="246" t="s">
        <v>44</v>
      </c>
      <c r="F58" s="245" t="s">
        <v>44</v>
      </c>
      <c r="G58" s="245" t="s">
        <v>7980</v>
      </c>
      <c r="H58" s="245" t="s">
        <v>7979</v>
      </c>
      <c r="I58" s="245" t="s">
        <v>14</v>
      </c>
      <c r="J58" s="245" t="s">
        <v>59</v>
      </c>
      <c r="K58" s="246" t="s">
        <v>22698</v>
      </c>
      <c r="L58" s="245" t="s">
        <v>568</v>
      </c>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row>
    <row r="59" spans="1:67" ht="15" x14ac:dyDescent="0.25">
      <c r="A59" s="245" t="s">
        <v>7719</v>
      </c>
      <c r="B59" s="245" t="s">
        <v>7718</v>
      </c>
      <c r="C59" s="245" t="s">
        <v>7911</v>
      </c>
      <c r="D59" s="245" t="s">
        <v>7910</v>
      </c>
      <c r="E59" s="246" t="s">
        <v>44</v>
      </c>
      <c r="F59" s="245" t="s">
        <v>44</v>
      </c>
      <c r="G59" s="245" t="s">
        <v>7978</v>
      </c>
      <c r="H59" s="245" t="s">
        <v>10321</v>
      </c>
      <c r="I59" s="245" t="s">
        <v>14</v>
      </c>
      <c r="J59" s="245" t="s">
        <v>59</v>
      </c>
      <c r="K59" s="246" t="s">
        <v>9122</v>
      </c>
      <c r="L59" s="245" t="s">
        <v>568</v>
      </c>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row>
    <row r="60" spans="1:67" ht="15" x14ac:dyDescent="0.25">
      <c r="A60" s="245" t="s">
        <v>7719</v>
      </c>
      <c r="B60" s="245" t="s">
        <v>7718</v>
      </c>
      <c r="C60" s="245" t="s">
        <v>7911</v>
      </c>
      <c r="D60" s="245" t="s">
        <v>7910</v>
      </c>
      <c r="E60" s="246" t="s">
        <v>44</v>
      </c>
      <c r="F60" s="245" t="s">
        <v>44</v>
      </c>
      <c r="G60" s="245" t="s">
        <v>7977</v>
      </c>
      <c r="H60" s="245" t="s">
        <v>10322</v>
      </c>
      <c r="I60" s="245" t="s">
        <v>14</v>
      </c>
      <c r="J60" s="245" t="s">
        <v>59</v>
      </c>
      <c r="K60" s="246" t="s">
        <v>22699</v>
      </c>
      <c r="L60" s="245" t="s">
        <v>568</v>
      </c>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row>
    <row r="61" spans="1:67" ht="15" x14ac:dyDescent="0.25">
      <c r="A61" s="245" t="s">
        <v>7719</v>
      </c>
      <c r="B61" s="245" t="s">
        <v>7718</v>
      </c>
      <c r="C61" s="245" t="s">
        <v>7911</v>
      </c>
      <c r="D61" s="245" t="s">
        <v>7910</v>
      </c>
      <c r="E61" s="246" t="s">
        <v>44</v>
      </c>
      <c r="F61" s="245" t="s">
        <v>44</v>
      </c>
      <c r="G61" s="245" t="s">
        <v>7976</v>
      </c>
      <c r="H61" s="245" t="s">
        <v>10323</v>
      </c>
      <c r="I61" s="245" t="s">
        <v>14</v>
      </c>
      <c r="J61" s="245" t="s">
        <v>59</v>
      </c>
      <c r="K61" s="246" t="s">
        <v>22700</v>
      </c>
      <c r="L61" s="245" t="s">
        <v>568</v>
      </c>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row>
    <row r="62" spans="1:67" ht="15" x14ac:dyDescent="0.25">
      <c r="A62" s="245" t="s">
        <v>7719</v>
      </c>
      <c r="B62" s="245" t="s">
        <v>7718</v>
      </c>
      <c r="C62" s="245" t="s">
        <v>7911</v>
      </c>
      <c r="D62" s="245" t="s">
        <v>7910</v>
      </c>
      <c r="E62" s="246" t="s">
        <v>44</v>
      </c>
      <c r="F62" s="245" t="s">
        <v>44</v>
      </c>
      <c r="G62" s="245" t="s">
        <v>7975</v>
      </c>
      <c r="H62" s="245" t="s">
        <v>10324</v>
      </c>
      <c r="I62" s="245" t="s">
        <v>14</v>
      </c>
      <c r="J62" s="245" t="s">
        <v>59</v>
      </c>
      <c r="K62" s="246" t="s">
        <v>22701</v>
      </c>
      <c r="L62" s="245" t="s">
        <v>568</v>
      </c>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row>
    <row r="63" spans="1:67" ht="15" x14ac:dyDescent="0.25">
      <c r="A63" s="245" t="s">
        <v>7719</v>
      </c>
      <c r="B63" s="245" t="s">
        <v>7718</v>
      </c>
      <c r="C63" s="245" t="s">
        <v>7911</v>
      </c>
      <c r="D63" s="245" t="s">
        <v>7910</v>
      </c>
      <c r="E63" s="246" t="s">
        <v>44</v>
      </c>
      <c r="F63" s="245" t="s">
        <v>44</v>
      </c>
      <c r="G63" s="245" t="s">
        <v>7974</v>
      </c>
      <c r="H63" s="245" t="s">
        <v>10325</v>
      </c>
      <c r="I63" s="245" t="s">
        <v>14</v>
      </c>
      <c r="J63" s="245" t="s">
        <v>59</v>
      </c>
      <c r="K63" s="246" t="s">
        <v>22702</v>
      </c>
      <c r="L63" s="245" t="s">
        <v>568</v>
      </c>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row>
    <row r="64" spans="1:67" ht="15" x14ac:dyDescent="0.25">
      <c r="A64" s="245" t="s">
        <v>7719</v>
      </c>
      <c r="B64" s="245" t="s">
        <v>7718</v>
      </c>
      <c r="C64" s="245" t="s">
        <v>7911</v>
      </c>
      <c r="D64" s="245" t="s">
        <v>7910</v>
      </c>
      <c r="E64" s="246" t="s">
        <v>44</v>
      </c>
      <c r="F64" s="245" t="s">
        <v>44</v>
      </c>
      <c r="G64" s="245" t="s">
        <v>7973</v>
      </c>
      <c r="H64" s="245" t="s">
        <v>10326</v>
      </c>
      <c r="I64" s="245" t="s">
        <v>14</v>
      </c>
      <c r="J64" s="245" t="s">
        <v>59</v>
      </c>
      <c r="K64" s="246" t="s">
        <v>22703</v>
      </c>
      <c r="L64" s="245" t="s">
        <v>568</v>
      </c>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row>
    <row r="65" spans="1:67" ht="15" x14ac:dyDescent="0.25">
      <c r="A65" s="245" t="s">
        <v>7719</v>
      </c>
      <c r="B65" s="245" t="s">
        <v>7718</v>
      </c>
      <c r="C65" s="245" t="s">
        <v>7911</v>
      </c>
      <c r="D65" s="245" t="s">
        <v>7910</v>
      </c>
      <c r="E65" s="246" t="s">
        <v>44</v>
      </c>
      <c r="F65" s="245" t="s">
        <v>44</v>
      </c>
      <c r="G65" s="245" t="s">
        <v>7972</v>
      </c>
      <c r="H65" s="245" t="s">
        <v>10327</v>
      </c>
      <c r="I65" s="245" t="s">
        <v>14</v>
      </c>
      <c r="J65" s="245" t="s">
        <v>59</v>
      </c>
      <c r="K65" s="246" t="s">
        <v>22704</v>
      </c>
      <c r="L65" s="245" t="s">
        <v>568</v>
      </c>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row>
    <row r="66" spans="1:67" ht="15" x14ac:dyDescent="0.25">
      <c r="A66" s="245" t="s">
        <v>7719</v>
      </c>
      <c r="B66" s="245" t="s">
        <v>7718</v>
      </c>
      <c r="C66" s="245" t="s">
        <v>7911</v>
      </c>
      <c r="D66" s="245" t="s">
        <v>7910</v>
      </c>
      <c r="E66" s="246" t="s">
        <v>44</v>
      </c>
      <c r="F66" s="245" t="s">
        <v>44</v>
      </c>
      <c r="G66" s="245" t="s">
        <v>7971</v>
      </c>
      <c r="H66" s="245" t="s">
        <v>10328</v>
      </c>
      <c r="I66" s="245" t="s">
        <v>14</v>
      </c>
      <c r="J66" s="245" t="s">
        <v>59</v>
      </c>
      <c r="K66" s="246" t="s">
        <v>22705</v>
      </c>
      <c r="L66" s="245" t="s">
        <v>568</v>
      </c>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row>
    <row r="67" spans="1:67" ht="15" x14ac:dyDescent="0.25">
      <c r="A67" s="245" t="s">
        <v>7719</v>
      </c>
      <c r="B67" s="245" t="s">
        <v>7718</v>
      </c>
      <c r="C67" s="245" t="s">
        <v>7911</v>
      </c>
      <c r="D67" s="245" t="s">
        <v>7910</v>
      </c>
      <c r="E67" s="246" t="s">
        <v>44</v>
      </c>
      <c r="F67" s="245" t="s">
        <v>44</v>
      </c>
      <c r="G67" s="245" t="s">
        <v>7970</v>
      </c>
      <c r="H67" s="245" t="s">
        <v>10330</v>
      </c>
      <c r="I67" s="245" t="s">
        <v>14</v>
      </c>
      <c r="J67" s="245" t="s">
        <v>59</v>
      </c>
      <c r="K67" s="246" t="s">
        <v>15163</v>
      </c>
      <c r="L67" s="245" t="s">
        <v>568</v>
      </c>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row>
    <row r="68" spans="1:67" ht="15" x14ac:dyDescent="0.25">
      <c r="A68" s="245" t="s">
        <v>7719</v>
      </c>
      <c r="B68" s="245" t="s">
        <v>7718</v>
      </c>
      <c r="C68" s="245" t="s">
        <v>7911</v>
      </c>
      <c r="D68" s="245" t="s">
        <v>7910</v>
      </c>
      <c r="E68" s="246" t="s">
        <v>44</v>
      </c>
      <c r="F68" s="245" t="s">
        <v>44</v>
      </c>
      <c r="G68" s="245" t="s">
        <v>7969</v>
      </c>
      <c r="H68" s="245" t="s">
        <v>10331</v>
      </c>
      <c r="I68" s="245" t="s">
        <v>14</v>
      </c>
      <c r="J68" s="245" t="s">
        <v>59</v>
      </c>
      <c r="K68" s="246" t="s">
        <v>15239</v>
      </c>
      <c r="L68" s="245" t="s">
        <v>568</v>
      </c>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row>
    <row r="69" spans="1:67" ht="15" x14ac:dyDescent="0.25">
      <c r="A69" s="245" t="s">
        <v>7719</v>
      </c>
      <c r="B69" s="245" t="s">
        <v>7718</v>
      </c>
      <c r="C69" s="245" t="s">
        <v>7911</v>
      </c>
      <c r="D69" s="245" t="s">
        <v>7910</v>
      </c>
      <c r="E69" s="246" t="s">
        <v>44</v>
      </c>
      <c r="F69" s="245" t="s">
        <v>44</v>
      </c>
      <c r="G69" s="245" t="s">
        <v>7968</v>
      </c>
      <c r="H69" s="245" t="s">
        <v>10332</v>
      </c>
      <c r="I69" s="245" t="s">
        <v>14</v>
      </c>
      <c r="J69" s="245" t="s">
        <v>59</v>
      </c>
      <c r="K69" s="246" t="s">
        <v>22706</v>
      </c>
      <c r="L69" s="245" t="s">
        <v>568</v>
      </c>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row>
    <row r="70" spans="1:67" ht="15" x14ac:dyDescent="0.25">
      <c r="A70" s="245" t="s">
        <v>7719</v>
      </c>
      <c r="B70" s="245" t="s">
        <v>7718</v>
      </c>
      <c r="C70" s="245" t="s">
        <v>7911</v>
      </c>
      <c r="D70" s="245" t="s">
        <v>7910</v>
      </c>
      <c r="E70" s="246" t="s">
        <v>44</v>
      </c>
      <c r="F70" s="245" t="s">
        <v>44</v>
      </c>
      <c r="G70" s="245" t="s">
        <v>7967</v>
      </c>
      <c r="H70" s="245" t="s">
        <v>10333</v>
      </c>
      <c r="I70" s="245" t="s">
        <v>14</v>
      </c>
      <c r="J70" s="245" t="s">
        <v>59</v>
      </c>
      <c r="K70" s="246" t="s">
        <v>22707</v>
      </c>
      <c r="L70" s="245" t="s">
        <v>568</v>
      </c>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row>
    <row r="71" spans="1:67" ht="15" x14ac:dyDescent="0.25">
      <c r="A71" s="245" t="s">
        <v>7719</v>
      </c>
      <c r="B71" s="245" t="s">
        <v>7718</v>
      </c>
      <c r="C71" s="245" t="s">
        <v>7911</v>
      </c>
      <c r="D71" s="245" t="s">
        <v>7910</v>
      </c>
      <c r="E71" s="246" t="s">
        <v>44</v>
      </c>
      <c r="F71" s="245" t="s">
        <v>44</v>
      </c>
      <c r="G71" s="245" t="s">
        <v>7966</v>
      </c>
      <c r="H71" s="245" t="s">
        <v>10334</v>
      </c>
      <c r="I71" s="245" t="s">
        <v>14</v>
      </c>
      <c r="J71" s="245" t="s">
        <v>59</v>
      </c>
      <c r="K71" s="246" t="s">
        <v>22708</v>
      </c>
      <c r="L71" s="245" t="s">
        <v>568</v>
      </c>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row>
    <row r="72" spans="1:67" ht="15" x14ac:dyDescent="0.25">
      <c r="A72" s="245" t="s">
        <v>7719</v>
      </c>
      <c r="B72" s="245" t="s">
        <v>7718</v>
      </c>
      <c r="C72" s="245" t="s">
        <v>7911</v>
      </c>
      <c r="D72" s="245" t="s">
        <v>7910</v>
      </c>
      <c r="E72" s="246" t="s">
        <v>44</v>
      </c>
      <c r="F72" s="245" t="s">
        <v>44</v>
      </c>
      <c r="G72" s="245" t="s">
        <v>7965</v>
      </c>
      <c r="H72" s="245" t="s">
        <v>10335</v>
      </c>
      <c r="I72" s="245" t="s">
        <v>14</v>
      </c>
      <c r="J72" s="245" t="s">
        <v>59</v>
      </c>
      <c r="K72" s="246" t="s">
        <v>22709</v>
      </c>
      <c r="L72" s="245" t="s">
        <v>568</v>
      </c>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row>
    <row r="73" spans="1:67" ht="15" x14ac:dyDescent="0.25">
      <c r="A73" s="245" t="s">
        <v>7719</v>
      </c>
      <c r="B73" s="245" t="s">
        <v>7718</v>
      </c>
      <c r="C73" s="245" t="s">
        <v>7911</v>
      </c>
      <c r="D73" s="245" t="s">
        <v>7910</v>
      </c>
      <c r="E73" s="246" t="s">
        <v>44</v>
      </c>
      <c r="F73" s="245" t="s">
        <v>44</v>
      </c>
      <c r="G73" s="245" t="s">
        <v>7964</v>
      </c>
      <c r="H73" s="245" t="s">
        <v>10336</v>
      </c>
      <c r="I73" s="245" t="s">
        <v>24</v>
      </c>
      <c r="J73" s="245" t="s">
        <v>59</v>
      </c>
      <c r="K73" s="246" t="s">
        <v>15012</v>
      </c>
      <c r="L73" s="245" t="s">
        <v>568</v>
      </c>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row>
    <row r="74" spans="1:67" ht="15" x14ac:dyDescent="0.25">
      <c r="A74" s="245" t="s">
        <v>7719</v>
      </c>
      <c r="B74" s="245" t="s">
        <v>7718</v>
      </c>
      <c r="C74" s="245" t="s">
        <v>7911</v>
      </c>
      <c r="D74" s="245" t="s">
        <v>7910</v>
      </c>
      <c r="E74" s="246" t="s">
        <v>44</v>
      </c>
      <c r="F74" s="245" t="s">
        <v>44</v>
      </c>
      <c r="G74" s="245" t="s">
        <v>7962</v>
      </c>
      <c r="H74" s="245" t="s">
        <v>10337</v>
      </c>
      <c r="I74" s="245" t="s">
        <v>24</v>
      </c>
      <c r="J74" s="245" t="s">
        <v>59</v>
      </c>
      <c r="K74" s="246" t="s">
        <v>9976</v>
      </c>
      <c r="L74" s="245" t="s">
        <v>568</v>
      </c>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row>
    <row r="75" spans="1:67" ht="15" x14ac:dyDescent="0.25">
      <c r="A75" s="245" t="s">
        <v>7719</v>
      </c>
      <c r="B75" s="245" t="s">
        <v>7718</v>
      </c>
      <c r="C75" s="245" t="s">
        <v>7911</v>
      </c>
      <c r="D75" s="245" t="s">
        <v>7910</v>
      </c>
      <c r="E75" s="246" t="s">
        <v>44</v>
      </c>
      <c r="F75" s="245" t="s">
        <v>44</v>
      </c>
      <c r="G75" s="245" t="s">
        <v>7961</v>
      </c>
      <c r="H75" s="245" t="s">
        <v>10339</v>
      </c>
      <c r="I75" s="245" t="s">
        <v>24</v>
      </c>
      <c r="J75" s="245" t="s">
        <v>59</v>
      </c>
      <c r="K75" s="246" t="s">
        <v>8347</v>
      </c>
      <c r="L75" s="245" t="s">
        <v>568</v>
      </c>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row>
    <row r="76" spans="1:67" ht="15" x14ac:dyDescent="0.25">
      <c r="A76" s="245" t="s">
        <v>7719</v>
      </c>
      <c r="B76" s="245" t="s">
        <v>7718</v>
      </c>
      <c r="C76" s="245" t="s">
        <v>7911</v>
      </c>
      <c r="D76" s="245" t="s">
        <v>7910</v>
      </c>
      <c r="E76" s="246" t="s">
        <v>44</v>
      </c>
      <c r="F76" s="245" t="s">
        <v>44</v>
      </c>
      <c r="G76" s="245" t="s">
        <v>7960</v>
      </c>
      <c r="H76" s="245" t="s">
        <v>10340</v>
      </c>
      <c r="I76" s="245" t="s">
        <v>24</v>
      </c>
      <c r="J76" s="245" t="s">
        <v>59</v>
      </c>
      <c r="K76" s="246" t="s">
        <v>22710</v>
      </c>
      <c r="L76" s="245" t="s">
        <v>568</v>
      </c>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row>
    <row r="77" spans="1:67" ht="15" x14ac:dyDescent="0.25">
      <c r="A77" s="245" t="s">
        <v>7719</v>
      </c>
      <c r="B77" s="245" t="s">
        <v>7718</v>
      </c>
      <c r="C77" s="245" t="s">
        <v>7911</v>
      </c>
      <c r="D77" s="245" t="s">
        <v>7910</v>
      </c>
      <c r="E77" s="246" t="s">
        <v>44</v>
      </c>
      <c r="F77" s="245" t="s">
        <v>44</v>
      </c>
      <c r="G77" s="245" t="s">
        <v>7959</v>
      </c>
      <c r="H77" s="245" t="s">
        <v>10341</v>
      </c>
      <c r="I77" s="245" t="s">
        <v>24</v>
      </c>
      <c r="J77" s="245" t="s">
        <v>59</v>
      </c>
      <c r="K77" s="246" t="s">
        <v>22711</v>
      </c>
      <c r="L77" s="245" t="s">
        <v>568</v>
      </c>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row>
    <row r="78" spans="1:67" ht="15" x14ac:dyDescent="0.25">
      <c r="A78" s="245" t="s">
        <v>7719</v>
      </c>
      <c r="B78" s="245" t="s">
        <v>7718</v>
      </c>
      <c r="C78" s="245" t="s">
        <v>7911</v>
      </c>
      <c r="D78" s="245" t="s">
        <v>7910</v>
      </c>
      <c r="E78" s="246" t="s">
        <v>44</v>
      </c>
      <c r="F78" s="245" t="s">
        <v>44</v>
      </c>
      <c r="G78" s="245" t="s">
        <v>7958</v>
      </c>
      <c r="H78" s="245" t="s">
        <v>10342</v>
      </c>
      <c r="I78" s="245" t="s">
        <v>24</v>
      </c>
      <c r="J78" s="245" t="s">
        <v>59</v>
      </c>
      <c r="K78" s="246" t="s">
        <v>13665</v>
      </c>
      <c r="L78" s="245" t="s">
        <v>568</v>
      </c>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row>
    <row r="79" spans="1:67" ht="15" x14ac:dyDescent="0.25">
      <c r="A79" s="245" t="s">
        <v>7719</v>
      </c>
      <c r="B79" s="245" t="s">
        <v>7718</v>
      </c>
      <c r="C79" s="245" t="s">
        <v>7911</v>
      </c>
      <c r="D79" s="245" t="s">
        <v>7910</v>
      </c>
      <c r="E79" s="246" t="s">
        <v>44</v>
      </c>
      <c r="F79" s="245" t="s">
        <v>44</v>
      </c>
      <c r="G79" s="245" t="s">
        <v>7957</v>
      </c>
      <c r="H79" s="245" t="s">
        <v>10343</v>
      </c>
      <c r="I79" s="245" t="s">
        <v>24</v>
      </c>
      <c r="J79" s="245" t="s">
        <v>59</v>
      </c>
      <c r="K79" s="246" t="s">
        <v>22712</v>
      </c>
      <c r="L79" s="245" t="s">
        <v>568</v>
      </c>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row>
    <row r="80" spans="1:67" ht="15" x14ac:dyDescent="0.25">
      <c r="A80" s="245" t="s">
        <v>7719</v>
      </c>
      <c r="B80" s="245" t="s">
        <v>7718</v>
      </c>
      <c r="C80" s="245" t="s">
        <v>7911</v>
      </c>
      <c r="D80" s="245" t="s">
        <v>7910</v>
      </c>
      <c r="E80" s="246" t="s">
        <v>44</v>
      </c>
      <c r="F80" s="245" t="s">
        <v>44</v>
      </c>
      <c r="G80" s="245" t="s">
        <v>7956</v>
      </c>
      <c r="H80" s="245" t="s">
        <v>10344</v>
      </c>
      <c r="I80" s="245" t="s">
        <v>24</v>
      </c>
      <c r="J80" s="245" t="s">
        <v>59</v>
      </c>
      <c r="K80" s="246" t="s">
        <v>10268</v>
      </c>
      <c r="L80" s="245" t="s">
        <v>568</v>
      </c>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row>
    <row r="81" spans="1:67" ht="15" x14ac:dyDescent="0.25">
      <c r="A81" s="245" t="s">
        <v>7719</v>
      </c>
      <c r="B81" s="245" t="s">
        <v>7718</v>
      </c>
      <c r="C81" s="245" t="s">
        <v>7911</v>
      </c>
      <c r="D81" s="245" t="s">
        <v>7910</v>
      </c>
      <c r="E81" s="246" t="s">
        <v>44</v>
      </c>
      <c r="F81" s="245" t="s">
        <v>44</v>
      </c>
      <c r="G81" s="245" t="s">
        <v>7955</v>
      </c>
      <c r="H81" s="245" t="s">
        <v>10346</v>
      </c>
      <c r="I81" s="245" t="s">
        <v>24</v>
      </c>
      <c r="J81" s="245" t="s">
        <v>59</v>
      </c>
      <c r="K81" s="246" t="s">
        <v>12997</v>
      </c>
      <c r="L81" s="245" t="s">
        <v>568</v>
      </c>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row>
    <row r="82" spans="1:67" ht="15" x14ac:dyDescent="0.25">
      <c r="A82" s="245" t="s">
        <v>7719</v>
      </c>
      <c r="B82" s="245" t="s">
        <v>7718</v>
      </c>
      <c r="C82" s="245" t="s">
        <v>7911</v>
      </c>
      <c r="D82" s="245" t="s">
        <v>7910</v>
      </c>
      <c r="E82" s="246" t="s">
        <v>44</v>
      </c>
      <c r="F82" s="245" t="s">
        <v>44</v>
      </c>
      <c r="G82" s="245" t="s">
        <v>7954</v>
      </c>
      <c r="H82" s="245" t="s">
        <v>10347</v>
      </c>
      <c r="I82" s="245" t="s">
        <v>14</v>
      </c>
      <c r="J82" s="245" t="s">
        <v>59</v>
      </c>
      <c r="K82" s="246" t="s">
        <v>884</v>
      </c>
      <c r="L82" s="245" t="s">
        <v>568</v>
      </c>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row>
    <row r="83" spans="1:67" ht="15" x14ac:dyDescent="0.25">
      <c r="A83" s="245" t="s">
        <v>7719</v>
      </c>
      <c r="B83" s="245" t="s">
        <v>7718</v>
      </c>
      <c r="C83" s="245" t="s">
        <v>7911</v>
      </c>
      <c r="D83" s="245" t="s">
        <v>7910</v>
      </c>
      <c r="E83" s="246" t="s">
        <v>44</v>
      </c>
      <c r="F83" s="245" t="s">
        <v>44</v>
      </c>
      <c r="G83" s="245" t="s">
        <v>7953</v>
      </c>
      <c r="H83" s="245" t="s">
        <v>10348</v>
      </c>
      <c r="I83" s="245" t="s">
        <v>14</v>
      </c>
      <c r="J83" s="245" t="s">
        <v>59</v>
      </c>
      <c r="K83" s="246" t="s">
        <v>1976</v>
      </c>
      <c r="L83" s="245" t="s">
        <v>568</v>
      </c>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row>
    <row r="84" spans="1:67" ht="15" x14ac:dyDescent="0.25">
      <c r="A84" s="245" t="s">
        <v>7719</v>
      </c>
      <c r="B84" s="245" t="s">
        <v>7718</v>
      </c>
      <c r="C84" s="245" t="s">
        <v>7911</v>
      </c>
      <c r="D84" s="245" t="s">
        <v>7910</v>
      </c>
      <c r="E84" s="246" t="s">
        <v>44</v>
      </c>
      <c r="F84" s="245" t="s">
        <v>44</v>
      </c>
      <c r="G84" s="245" t="s">
        <v>7952</v>
      </c>
      <c r="H84" s="245" t="s">
        <v>10349</v>
      </c>
      <c r="I84" s="245" t="s">
        <v>14</v>
      </c>
      <c r="J84" s="245" t="s">
        <v>59</v>
      </c>
      <c r="K84" s="246" t="s">
        <v>1037</v>
      </c>
      <c r="L84" s="245" t="s">
        <v>568</v>
      </c>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row>
    <row r="85" spans="1:67" ht="15" x14ac:dyDescent="0.25">
      <c r="A85" s="245" t="s">
        <v>7719</v>
      </c>
      <c r="B85" s="245" t="s">
        <v>7718</v>
      </c>
      <c r="C85" s="245" t="s">
        <v>7911</v>
      </c>
      <c r="D85" s="245" t="s">
        <v>7910</v>
      </c>
      <c r="E85" s="246" t="s">
        <v>44</v>
      </c>
      <c r="F85" s="245" t="s">
        <v>44</v>
      </c>
      <c r="G85" s="245" t="s">
        <v>7951</v>
      </c>
      <c r="H85" s="245" t="s">
        <v>10350</v>
      </c>
      <c r="I85" s="245" t="s">
        <v>14</v>
      </c>
      <c r="J85" s="245" t="s">
        <v>59</v>
      </c>
      <c r="K85" s="246" t="s">
        <v>8861</v>
      </c>
      <c r="L85" s="245" t="s">
        <v>568</v>
      </c>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row>
    <row r="86" spans="1:67" ht="15" x14ac:dyDescent="0.25">
      <c r="A86" s="245" t="s">
        <v>7719</v>
      </c>
      <c r="B86" s="245" t="s">
        <v>7718</v>
      </c>
      <c r="C86" s="245" t="s">
        <v>7911</v>
      </c>
      <c r="D86" s="245" t="s">
        <v>7910</v>
      </c>
      <c r="E86" s="246" t="s">
        <v>44</v>
      </c>
      <c r="F86" s="245" t="s">
        <v>44</v>
      </c>
      <c r="G86" s="245" t="s">
        <v>7950</v>
      </c>
      <c r="H86" s="245" t="s">
        <v>10351</v>
      </c>
      <c r="I86" s="245" t="s">
        <v>14</v>
      </c>
      <c r="J86" s="245" t="s">
        <v>59</v>
      </c>
      <c r="K86" s="246" t="s">
        <v>9452</v>
      </c>
      <c r="L86" s="245" t="s">
        <v>568</v>
      </c>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row>
    <row r="87" spans="1:67" ht="15" x14ac:dyDescent="0.25">
      <c r="A87" s="245" t="s">
        <v>7719</v>
      </c>
      <c r="B87" s="245" t="s">
        <v>7718</v>
      </c>
      <c r="C87" s="245" t="s">
        <v>7911</v>
      </c>
      <c r="D87" s="245" t="s">
        <v>7910</v>
      </c>
      <c r="E87" s="246" t="s">
        <v>44</v>
      </c>
      <c r="F87" s="245" t="s">
        <v>44</v>
      </c>
      <c r="G87" s="245" t="s">
        <v>7949</v>
      </c>
      <c r="H87" s="245" t="s">
        <v>10352</v>
      </c>
      <c r="I87" s="245" t="s">
        <v>14</v>
      </c>
      <c r="J87" s="245" t="s">
        <v>59</v>
      </c>
      <c r="K87" s="246" t="s">
        <v>13553</v>
      </c>
      <c r="L87" s="245" t="s">
        <v>568</v>
      </c>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row>
    <row r="88" spans="1:67" ht="15" x14ac:dyDescent="0.25">
      <c r="A88" s="245" t="s">
        <v>7719</v>
      </c>
      <c r="B88" s="245" t="s">
        <v>7718</v>
      </c>
      <c r="C88" s="245" t="s">
        <v>7911</v>
      </c>
      <c r="D88" s="245" t="s">
        <v>7910</v>
      </c>
      <c r="E88" s="246" t="s">
        <v>44</v>
      </c>
      <c r="F88" s="245" t="s">
        <v>44</v>
      </c>
      <c r="G88" s="245" t="s">
        <v>7948</v>
      </c>
      <c r="H88" s="245" t="s">
        <v>10353</v>
      </c>
      <c r="I88" s="245" t="s">
        <v>14</v>
      </c>
      <c r="J88" s="245" t="s">
        <v>59</v>
      </c>
      <c r="K88" s="246" t="s">
        <v>10169</v>
      </c>
      <c r="L88" s="245" t="s">
        <v>568</v>
      </c>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row>
    <row r="89" spans="1:67" ht="15" x14ac:dyDescent="0.25">
      <c r="A89" s="245" t="s">
        <v>7719</v>
      </c>
      <c r="B89" s="245" t="s">
        <v>7718</v>
      </c>
      <c r="C89" s="245" t="s">
        <v>7911</v>
      </c>
      <c r="D89" s="245" t="s">
        <v>7910</v>
      </c>
      <c r="E89" s="246" t="s">
        <v>44</v>
      </c>
      <c r="F89" s="245" t="s">
        <v>44</v>
      </c>
      <c r="G89" s="245" t="s">
        <v>7947</v>
      </c>
      <c r="H89" s="245" t="s">
        <v>10354</v>
      </c>
      <c r="I89" s="245" t="s">
        <v>14</v>
      </c>
      <c r="J89" s="245" t="s">
        <v>59</v>
      </c>
      <c r="K89" s="246" t="s">
        <v>1920</v>
      </c>
      <c r="L89" s="245" t="s">
        <v>568</v>
      </c>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row>
    <row r="90" spans="1:67" ht="15" x14ac:dyDescent="0.25">
      <c r="A90" s="245" t="s">
        <v>7719</v>
      </c>
      <c r="B90" s="245" t="s">
        <v>7718</v>
      </c>
      <c r="C90" s="245" t="s">
        <v>7911</v>
      </c>
      <c r="D90" s="245" t="s">
        <v>7910</v>
      </c>
      <c r="E90" s="246" t="s">
        <v>44</v>
      </c>
      <c r="F90" s="245" t="s">
        <v>44</v>
      </c>
      <c r="G90" s="245" t="s">
        <v>7946</v>
      </c>
      <c r="H90" s="245" t="s">
        <v>10356</v>
      </c>
      <c r="I90" s="245" t="s">
        <v>14</v>
      </c>
      <c r="J90" s="245" t="s">
        <v>59</v>
      </c>
      <c r="K90" s="246" t="s">
        <v>22713</v>
      </c>
      <c r="L90" s="245" t="s">
        <v>568</v>
      </c>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row>
    <row r="91" spans="1:67" ht="15" x14ac:dyDescent="0.25">
      <c r="A91" s="245" t="s">
        <v>7719</v>
      </c>
      <c r="B91" s="245" t="s">
        <v>7718</v>
      </c>
      <c r="C91" s="245" t="s">
        <v>7911</v>
      </c>
      <c r="D91" s="245" t="s">
        <v>7910</v>
      </c>
      <c r="E91" s="246" t="s">
        <v>44</v>
      </c>
      <c r="F91" s="245" t="s">
        <v>44</v>
      </c>
      <c r="G91" s="245" t="s">
        <v>7944</v>
      </c>
      <c r="H91" s="245" t="s">
        <v>10357</v>
      </c>
      <c r="I91" s="245" t="s">
        <v>14</v>
      </c>
      <c r="J91" s="245" t="s">
        <v>59</v>
      </c>
      <c r="K91" s="246" t="s">
        <v>3573</v>
      </c>
      <c r="L91" s="245" t="s">
        <v>568</v>
      </c>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row>
    <row r="92" spans="1:67" ht="15" x14ac:dyDescent="0.25">
      <c r="A92" s="245" t="s">
        <v>7719</v>
      </c>
      <c r="B92" s="245" t="s">
        <v>7718</v>
      </c>
      <c r="C92" s="245" t="s">
        <v>7911</v>
      </c>
      <c r="D92" s="245" t="s">
        <v>7910</v>
      </c>
      <c r="E92" s="246" t="s">
        <v>44</v>
      </c>
      <c r="F92" s="245" t="s">
        <v>44</v>
      </c>
      <c r="G92" s="245" t="s">
        <v>7943</v>
      </c>
      <c r="H92" s="245" t="s">
        <v>10358</v>
      </c>
      <c r="I92" s="245" t="s">
        <v>14</v>
      </c>
      <c r="J92" s="245" t="s">
        <v>59</v>
      </c>
      <c r="K92" s="246" t="s">
        <v>22714</v>
      </c>
      <c r="L92" s="245" t="s">
        <v>568</v>
      </c>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row>
    <row r="93" spans="1:67" ht="15" x14ac:dyDescent="0.25">
      <c r="A93" s="245" t="s">
        <v>7719</v>
      </c>
      <c r="B93" s="245" t="s">
        <v>7718</v>
      </c>
      <c r="C93" s="245" t="s">
        <v>7911</v>
      </c>
      <c r="D93" s="245" t="s">
        <v>7910</v>
      </c>
      <c r="E93" s="246" t="s">
        <v>44</v>
      </c>
      <c r="F93" s="245" t="s">
        <v>44</v>
      </c>
      <c r="G93" s="245" t="s">
        <v>7942</v>
      </c>
      <c r="H93" s="245" t="s">
        <v>10359</v>
      </c>
      <c r="I93" s="245" t="s">
        <v>14</v>
      </c>
      <c r="J93" s="245" t="s">
        <v>59</v>
      </c>
      <c r="K93" s="246" t="s">
        <v>1368</v>
      </c>
      <c r="L93" s="245" t="s">
        <v>568</v>
      </c>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row>
    <row r="94" spans="1:67" ht="15" x14ac:dyDescent="0.25">
      <c r="A94" s="245" t="s">
        <v>7719</v>
      </c>
      <c r="B94" s="245" t="s">
        <v>7718</v>
      </c>
      <c r="C94" s="245" t="s">
        <v>7911</v>
      </c>
      <c r="D94" s="245" t="s">
        <v>7910</v>
      </c>
      <c r="E94" s="246" t="s">
        <v>44</v>
      </c>
      <c r="F94" s="245" t="s">
        <v>44</v>
      </c>
      <c r="G94" s="245" t="s">
        <v>7941</v>
      </c>
      <c r="H94" s="245" t="s">
        <v>10361</v>
      </c>
      <c r="I94" s="245" t="s">
        <v>14</v>
      </c>
      <c r="J94" s="245" t="s">
        <v>59</v>
      </c>
      <c r="K94" s="246" t="s">
        <v>17582</v>
      </c>
      <c r="L94" s="245" t="s">
        <v>568</v>
      </c>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row>
    <row r="95" spans="1:67" ht="15" x14ac:dyDescent="0.25">
      <c r="A95" s="245" t="s">
        <v>7719</v>
      </c>
      <c r="B95" s="245" t="s">
        <v>7718</v>
      </c>
      <c r="C95" s="245" t="s">
        <v>7911</v>
      </c>
      <c r="D95" s="245" t="s">
        <v>7910</v>
      </c>
      <c r="E95" s="246" t="s">
        <v>44</v>
      </c>
      <c r="F95" s="245" t="s">
        <v>44</v>
      </c>
      <c r="G95" s="245" t="s">
        <v>7939</v>
      </c>
      <c r="H95" s="245" t="s">
        <v>10362</v>
      </c>
      <c r="I95" s="245" t="s">
        <v>14</v>
      </c>
      <c r="J95" s="245" t="s">
        <v>59</v>
      </c>
      <c r="K95" s="246" t="s">
        <v>8944</v>
      </c>
      <c r="L95" s="245" t="s">
        <v>568</v>
      </c>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row>
    <row r="96" spans="1:67" ht="15" x14ac:dyDescent="0.25">
      <c r="A96" s="245" t="s">
        <v>7719</v>
      </c>
      <c r="B96" s="245" t="s">
        <v>7718</v>
      </c>
      <c r="C96" s="245" t="s">
        <v>7911</v>
      </c>
      <c r="D96" s="245" t="s">
        <v>7910</v>
      </c>
      <c r="E96" s="246" t="s">
        <v>44</v>
      </c>
      <c r="F96" s="245" t="s">
        <v>44</v>
      </c>
      <c r="G96" s="245" t="s">
        <v>7938</v>
      </c>
      <c r="H96" s="245" t="s">
        <v>10363</v>
      </c>
      <c r="I96" s="245" t="s">
        <v>14</v>
      </c>
      <c r="J96" s="245" t="s">
        <v>59</v>
      </c>
      <c r="K96" s="246" t="s">
        <v>22715</v>
      </c>
      <c r="L96" s="245" t="s">
        <v>568</v>
      </c>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row>
    <row r="97" spans="1:67" ht="15" x14ac:dyDescent="0.25">
      <c r="A97" s="245" t="s">
        <v>7719</v>
      </c>
      <c r="B97" s="245" t="s">
        <v>7718</v>
      </c>
      <c r="C97" s="245" t="s">
        <v>7911</v>
      </c>
      <c r="D97" s="245" t="s">
        <v>7910</v>
      </c>
      <c r="E97" s="246" t="s">
        <v>44</v>
      </c>
      <c r="F97" s="245" t="s">
        <v>44</v>
      </c>
      <c r="G97" s="245" t="s">
        <v>7935</v>
      </c>
      <c r="H97" s="245" t="s">
        <v>10364</v>
      </c>
      <c r="I97" s="245" t="s">
        <v>14</v>
      </c>
      <c r="J97" s="245" t="s">
        <v>59</v>
      </c>
      <c r="K97" s="246" t="s">
        <v>21903</v>
      </c>
      <c r="L97" s="245" t="s">
        <v>568</v>
      </c>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row>
    <row r="98" spans="1:67" ht="15" x14ac:dyDescent="0.25">
      <c r="A98" s="245" t="s">
        <v>7719</v>
      </c>
      <c r="B98" s="245" t="s">
        <v>7718</v>
      </c>
      <c r="C98" s="245" t="s">
        <v>7911</v>
      </c>
      <c r="D98" s="245" t="s">
        <v>7910</v>
      </c>
      <c r="E98" s="246" t="s">
        <v>44</v>
      </c>
      <c r="F98" s="245" t="s">
        <v>44</v>
      </c>
      <c r="G98" s="245" t="s">
        <v>7934</v>
      </c>
      <c r="H98" s="245" t="s">
        <v>10365</v>
      </c>
      <c r="I98" s="245" t="s">
        <v>14</v>
      </c>
      <c r="J98" s="245" t="s">
        <v>59</v>
      </c>
      <c r="K98" s="246" t="s">
        <v>885</v>
      </c>
      <c r="L98" s="245" t="s">
        <v>568</v>
      </c>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row>
    <row r="99" spans="1:67" ht="15" x14ac:dyDescent="0.25">
      <c r="A99" s="245" t="s">
        <v>7719</v>
      </c>
      <c r="B99" s="245" t="s">
        <v>7718</v>
      </c>
      <c r="C99" s="245" t="s">
        <v>7911</v>
      </c>
      <c r="D99" s="245" t="s">
        <v>7910</v>
      </c>
      <c r="E99" s="246" t="s">
        <v>44</v>
      </c>
      <c r="F99" s="245" t="s">
        <v>44</v>
      </c>
      <c r="G99" s="245" t="s">
        <v>7933</v>
      </c>
      <c r="H99" s="245" t="s">
        <v>10366</v>
      </c>
      <c r="I99" s="245" t="s">
        <v>14</v>
      </c>
      <c r="J99" s="245" t="s">
        <v>59</v>
      </c>
      <c r="K99" s="246" t="s">
        <v>22716</v>
      </c>
      <c r="L99" s="245" t="s">
        <v>568</v>
      </c>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row>
    <row r="100" spans="1:67" ht="15" x14ac:dyDescent="0.25">
      <c r="A100" s="245" t="s">
        <v>7719</v>
      </c>
      <c r="B100" s="245" t="s">
        <v>7718</v>
      </c>
      <c r="C100" s="245" t="s">
        <v>7911</v>
      </c>
      <c r="D100" s="245" t="s">
        <v>7910</v>
      </c>
      <c r="E100" s="246" t="s">
        <v>44</v>
      </c>
      <c r="F100" s="245" t="s">
        <v>44</v>
      </c>
      <c r="G100" s="245" t="s">
        <v>7932</v>
      </c>
      <c r="H100" s="245" t="s">
        <v>10367</v>
      </c>
      <c r="I100" s="245" t="s">
        <v>14</v>
      </c>
      <c r="J100" s="245" t="s">
        <v>59</v>
      </c>
      <c r="K100" s="246" t="s">
        <v>8396</v>
      </c>
      <c r="L100" s="245" t="s">
        <v>568</v>
      </c>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row>
    <row r="101" spans="1:67" ht="15" x14ac:dyDescent="0.25">
      <c r="A101" s="245" t="s">
        <v>7719</v>
      </c>
      <c r="B101" s="245" t="s">
        <v>7718</v>
      </c>
      <c r="C101" s="245" t="s">
        <v>7911</v>
      </c>
      <c r="D101" s="245" t="s">
        <v>7910</v>
      </c>
      <c r="E101" s="246" t="s">
        <v>44</v>
      </c>
      <c r="F101" s="245" t="s">
        <v>44</v>
      </c>
      <c r="G101" s="245" t="s">
        <v>7931</v>
      </c>
      <c r="H101" s="245" t="s">
        <v>10368</v>
      </c>
      <c r="I101" s="245" t="s">
        <v>14</v>
      </c>
      <c r="J101" s="245" t="s">
        <v>59</v>
      </c>
      <c r="K101" s="246" t="s">
        <v>22717</v>
      </c>
      <c r="L101" s="245" t="s">
        <v>568</v>
      </c>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row>
    <row r="102" spans="1:67" ht="15" x14ac:dyDescent="0.25">
      <c r="A102" s="245" t="s">
        <v>7719</v>
      </c>
      <c r="B102" s="245" t="s">
        <v>7718</v>
      </c>
      <c r="C102" s="245" t="s">
        <v>7911</v>
      </c>
      <c r="D102" s="245" t="s">
        <v>7910</v>
      </c>
      <c r="E102" s="246" t="s">
        <v>44</v>
      </c>
      <c r="F102" s="245" t="s">
        <v>44</v>
      </c>
      <c r="G102" s="245" t="s">
        <v>7930</v>
      </c>
      <c r="H102" s="245" t="s">
        <v>10369</v>
      </c>
      <c r="I102" s="245" t="s">
        <v>14</v>
      </c>
      <c r="J102" s="245" t="s">
        <v>59</v>
      </c>
      <c r="K102" s="246" t="s">
        <v>18741</v>
      </c>
      <c r="L102" s="245" t="s">
        <v>568</v>
      </c>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row>
    <row r="103" spans="1:67" ht="15" x14ac:dyDescent="0.25">
      <c r="A103" s="245" t="s">
        <v>7719</v>
      </c>
      <c r="B103" s="245" t="s">
        <v>7718</v>
      </c>
      <c r="C103" s="245" t="s">
        <v>7911</v>
      </c>
      <c r="D103" s="245" t="s">
        <v>7910</v>
      </c>
      <c r="E103" s="246" t="s">
        <v>44</v>
      </c>
      <c r="F103" s="245" t="s">
        <v>44</v>
      </c>
      <c r="G103" s="245" t="s">
        <v>7929</v>
      </c>
      <c r="H103" s="245" t="s">
        <v>10370</v>
      </c>
      <c r="I103" s="245" t="s">
        <v>14</v>
      </c>
      <c r="J103" s="245" t="s">
        <v>59</v>
      </c>
      <c r="K103" s="246" t="s">
        <v>9427</v>
      </c>
      <c r="L103" s="245" t="s">
        <v>568</v>
      </c>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row>
    <row r="104" spans="1:67" ht="15" x14ac:dyDescent="0.25">
      <c r="A104" s="245" t="s">
        <v>7719</v>
      </c>
      <c r="B104" s="245" t="s">
        <v>7718</v>
      </c>
      <c r="C104" s="245" t="s">
        <v>7911</v>
      </c>
      <c r="D104" s="245" t="s">
        <v>7910</v>
      </c>
      <c r="E104" s="246" t="s">
        <v>44</v>
      </c>
      <c r="F104" s="245" t="s">
        <v>44</v>
      </c>
      <c r="G104" s="245" t="s">
        <v>7928</v>
      </c>
      <c r="H104" s="245" t="s">
        <v>10372</v>
      </c>
      <c r="I104" s="245" t="s">
        <v>14</v>
      </c>
      <c r="J104" s="245" t="s">
        <v>59</v>
      </c>
      <c r="K104" s="246" t="s">
        <v>22718</v>
      </c>
      <c r="L104" s="245" t="s">
        <v>568</v>
      </c>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row>
    <row r="105" spans="1:67" ht="15" x14ac:dyDescent="0.25">
      <c r="A105" s="245" t="s">
        <v>7719</v>
      </c>
      <c r="B105" s="245" t="s">
        <v>7718</v>
      </c>
      <c r="C105" s="245" t="s">
        <v>7911</v>
      </c>
      <c r="D105" s="245" t="s">
        <v>7910</v>
      </c>
      <c r="E105" s="246" t="s">
        <v>44</v>
      </c>
      <c r="F105" s="245" t="s">
        <v>44</v>
      </c>
      <c r="G105" s="245" t="s">
        <v>7927</v>
      </c>
      <c r="H105" s="245" t="s">
        <v>10373</v>
      </c>
      <c r="I105" s="245" t="s">
        <v>14</v>
      </c>
      <c r="J105" s="245" t="s">
        <v>59</v>
      </c>
      <c r="K105" s="246" t="s">
        <v>11992</v>
      </c>
      <c r="L105" s="245" t="s">
        <v>568</v>
      </c>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row>
    <row r="106" spans="1:67" ht="15" x14ac:dyDescent="0.25">
      <c r="A106" s="245" t="s">
        <v>7719</v>
      </c>
      <c r="B106" s="245" t="s">
        <v>7718</v>
      </c>
      <c r="C106" s="245" t="s">
        <v>7911</v>
      </c>
      <c r="D106" s="245" t="s">
        <v>7910</v>
      </c>
      <c r="E106" s="246" t="s">
        <v>44</v>
      </c>
      <c r="F106" s="245" t="s">
        <v>44</v>
      </c>
      <c r="G106" s="245" t="s">
        <v>7926</v>
      </c>
      <c r="H106" s="245" t="s">
        <v>10374</v>
      </c>
      <c r="I106" s="245" t="s">
        <v>14</v>
      </c>
      <c r="J106" s="245" t="s">
        <v>59</v>
      </c>
      <c r="K106" s="246" t="s">
        <v>22719</v>
      </c>
      <c r="L106" s="245" t="s">
        <v>568</v>
      </c>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row>
    <row r="107" spans="1:67" ht="15" x14ac:dyDescent="0.25">
      <c r="A107" s="245" t="s">
        <v>7719</v>
      </c>
      <c r="B107" s="245" t="s">
        <v>7718</v>
      </c>
      <c r="C107" s="245" t="s">
        <v>7911</v>
      </c>
      <c r="D107" s="245" t="s">
        <v>7910</v>
      </c>
      <c r="E107" s="246" t="s">
        <v>44</v>
      </c>
      <c r="F107" s="245" t="s">
        <v>44</v>
      </c>
      <c r="G107" s="245" t="s">
        <v>7925</v>
      </c>
      <c r="H107" s="245" t="s">
        <v>10375</v>
      </c>
      <c r="I107" s="245" t="s">
        <v>14</v>
      </c>
      <c r="J107" s="245" t="s">
        <v>59</v>
      </c>
      <c r="K107" s="246" t="s">
        <v>22720</v>
      </c>
      <c r="L107" s="245" t="s">
        <v>568</v>
      </c>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row>
    <row r="108" spans="1:67" ht="15" x14ac:dyDescent="0.25">
      <c r="A108" s="245" t="s">
        <v>7719</v>
      </c>
      <c r="B108" s="245" t="s">
        <v>7718</v>
      </c>
      <c r="C108" s="245" t="s">
        <v>7911</v>
      </c>
      <c r="D108" s="245" t="s">
        <v>7910</v>
      </c>
      <c r="E108" s="246" t="s">
        <v>44</v>
      </c>
      <c r="F108" s="245" t="s">
        <v>44</v>
      </c>
      <c r="G108" s="245" t="s">
        <v>7924</v>
      </c>
      <c r="H108" s="245" t="s">
        <v>10376</v>
      </c>
      <c r="I108" s="245" t="s">
        <v>14</v>
      </c>
      <c r="J108" s="245" t="s">
        <v>59</v>
      </c>
      <c r="K108" s="246" t="s">
        <v>22721</v>
      </c>
      <c r="L108" s="245" t="s">
        <v>568</v>
      </c>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row>
    <row r="109" spans="1:67" ht="15" x14ac:dyDescent="0.25">
      <c r="A109" s="245" t="s">
        <v>7719</v>
      </c>
      <c r="B109" s="245" t="s">
        <v>7718</v>
      </c>
      <c r="C109" s="245" t="s">
        <v>7911</v>
      </c>
      <c r="D109" s="245" t="s">
        <v>7910</v>
      </c>
      <c r="E109" s="246" t="s">
        <v>44</v>
      </c>
      <c r="F109" s="245" t="s">
        <v>44</v>
      </c>
      <c r="G109" s="245" t="s">
        <v>7922</v>
      </c>
      <c r="H109" s="245" t="s">
        <v>7921</v>
      </c>
      <c r="I109" s="245" t="s">
        <v>14</v>
      </c>
      <c r="J109" s="245" t="s">
        <v>59</v>
      </c>
      <c r="K109" s="246" t="s">
        <v>14311</v>
      </c>
      <c r="L109" s="245" t="s">
        <v>568</v>
      </c>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row>
    <row r="110" spans="1:67" ht="15" x14ac:dyDescent="0.25">
      <c r="A110" s="245" t="s">
        <v>7719</v>
      </c>
      <c r="B110" s="245" t="s">
        <v>7718</v>
      </c>
      <c r="C110" s="245" t="s">
        <v>7911</v>
      </c>
      <c r="D110" s="245" t="s">
        <v>7910</v>
      </c>
      <c r="E110" s="246" t="s">
        <v>44</v>
      </c>
      <c r="F110" s="245" t="s">
        <v>44</v>
      </c>
      <c r="G110" s="245" t="s">
        <v>7920</v>
      </c>
      <c r="H110" s="245" t="s">
        <v>7919</v>
      </c>
      <c r="I110" s="245" t="s">
        <v>14</v>
      </c>
      <c r="J110" s="245" t="s">
        <v>59</v>
      </c>
      <c r="K110" s="246" t="s">
        <v>1387</v>
      </c>
      <c r="L110" s="245" t="s">
        <v>568</v>
      </c>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row>
    <row r="111" spans="1:67" ht="15" x14ac:dyDescent="0.25">
      <c r="A111" s="245" t="s">
        <v>7719</v>
      </c>
      <c r="B111" s="245" t="s">
        <v>7718</v>
      </c>
      <c r="C111" s="245" t="s">
        <v>7911</v>
      </c>
      <c r="D111" s="245" t="s">
        <v>7910</v>
      </c>
      <c r="E111" s="246" t="s">
        <v>44</v>
      </c>
      <c r="F111" s="245" t="s">
        <v>44</v>
      </c>
      <c r="G111" s="245" t="s">
        <v>7918</v>
      </c>
      <c r="H111" s="245" t="s">
        <v>7917</v>
      </c>
      <c r="I111" s="245" t="s">
        <v>14</v>
      </c>
      <c r="J111" s="245" t="s">
        <v>59</v>
      </c>
      <c r="K111" s="246" t="s">
        <v>1990</v>
      </c>
      <c r="L111" s="245" t="s">
        <v>568</v>
      </c>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row>
    <row r="112" spans="1:67" ht="15" x14ac:dyDescent="0.25">
      <c r="A112" s="245" t="s">
        <v>7719</v>
      </c>
      <c r="B112" s="245" t="s">
        <v>7718</v>
      </c>
      <c r="C112" s="245" t="s">
        <v>7911</v>
      </c>
      <c r="D112" s="245" t="s">
        <v>7910</v>
      </c>
      <c r="E112" s="246" t="s">
        <v>44</v>
      </c>
      <c r="F112" s="245" t="s">
        <v>44</v>
      </c>
      <c r="G112" s="245" t="s">
        <v>7915</v>
      </c>
      <c r="H112" s="245" t="s">
        <v>7914</v>
      </c>
      <c r="I112" s="245" t="s">
        <v>14</v>
      </c>
      <c r="J112" s="245" t="s">
        <v>59</v>
      </c>
      <c r="K112" s="246" t="s">
        <v>14408</v>
      </c>
      <c r="L112" s="245" t="s">
        <v>568</v>
      </c>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row>
    <row r="113" spans="1:67" ht="15" x14ac:dyDescent="0.25">
      <c r="A113" s="245" t="s">
        <v>7719</v>
      </c>
      <c r="B113" s="245" t="s">
        <v>7718</v>
      </c>
      <c r="C113" s="245" t="s">
        <v>7911</v>
      </c>
      <c r="D113" s="245" t="s">
        <v>7910</v>
      </c>
      <c r="E113" s="246" t="s">
        <v>44</v>
      </c>
      <c r="F113" s="245" t="s">
        <v>44</v>
      </c>
      <c r="G113" s="245" t="s">
        <v>7913</v>
      </c>
      <c r="H113" s="245" t="s">
        <v>7912</v>
      </c>
      <c r="I113" s="245" t="s">
        <v>14</v>
      </c>
      <c r="J113" s="245" t="s">
        <v>59</v>
      </c>
      <c r="K113" s="246" t="s">
        <v>9147</v>
      </c>
      <c r="L113" s="245" t="s">
        <v>568</v>
      </c>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row>
    <row r="114" spans="1:67" ht="15" x14ac:dyDescent="0.25">
      <c r="A114" s="245" t="s">
        <v>7719</v>
      </c>
      <c r="B114" s="245" t="s">
        <v>7718</v>
      </c>
      <c r="C114" s="245" t="s">
        <v>7911</v>
      </c>
      <c r="D114" s="245" t="s">
        <v>7910</v>
      </c>
      <c r="E114" s="246" t="s">
        <v>44</v>
      </c>
      <c r="F114" s="245" t="s">
        <v>44</v>
      </c>
      <c r="G114" s="245" t="s">
        <v>7909</v>
      </c>
      <c r="H114" s="245" t="s">
        <v>7908</v>
      </c>
      <c r="I114" s="245" t="s">
        <v>14</v>
      </c>
      <c r="J114" s="245" t="s">
        <v>59</v>
      </c>
      <c r="K114" s="246" t="s">
        <v>22722</v>
      </c>
      <c r="L114" s="245" t="s">
        <v>568</v>
      </c>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row>
    <row r="115" spans="1:67" ht="15" x14ac:dyDescent="0.25">
      <c r="A115" s="245" t="s">
        <v>7719</v>
      </c>
      <c r="B115" s="245" t="s">
        <v>7718</v>
      </c>
      <c r="C115" s="245" t="s">
        <v>7911</v>
      </c>
      <c r="D115" s="245" t="s">
        <v>7910</v>
      </c>
      <c r="E115" s="246" t="s">
        <v>44</v>
      </c>
      <c r="F115" s="245" t="s">
        <v>44</v>
      </c>
      <c r="G115" s="245" t="s">
        <v>10378</v>
      </c>
      <c r="H115" s="245" t="s">
        <v>10379</v>
      </c>
      <c r="I115" s="245" t="s">
        <v>14</v>
      </c>
      <c r="J115" s="245" t="s">
        <v>59</v>
      </c>
      <c r="K115" s="246" t="s">
        <v>10429</v>
      </c>
      <c r="L115" s="245" t="s">
        <v>568</v>
      </c>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row>
    <row r="116" spans="1:67" ht="15" x14ac:dyDescent="0.25">
      <c r="A116" s="245" t="s">
        <v>7719</v>
      </c>
      <c r="B116" s="245" t="s">
        <v>7718</v>
      </c>
      <c r="C116" s="245" t="s">
        <v>7911</v>
      </c>
      <c r="D116" s="245" t="s">
        <v>7910</v>
      </c>
      <c r="E116" s="246" t="s">
        <v>44</v>
      </c>
      <c r="F116" s="245" t="s">
        <v>44</v>
      </c>
      <c r="G116" s="245" t="s">
        <v>10380</v>
      </c>
      <c r="H116" s="245" t="s">
        <v>10381</v>
      </c>
      <c r="I116" s="245" t="s">
        <v>24</v>
      </c>
      <c r="J116" s="245" t="s">
        <v>59</v>
      </c>
      <c r="K116" s="246" t="s">
        <v>22723</v>
      </c>
      <c r="L116" s="245" t="s">
        <v>568</v>
      </c>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row>
    <row r="117" spans="1:67" ht="15" x14ac:dyDescent="0.25">
      <c r="A117" s="245" t="s">
        <v>7719</v>
      </c>
      <c r="B117" s="245" t="s">
        <v>7718</v>
      </c>
      <c r="C117" s="245" t="s">
        <v>7911</v>
      </c>
      <c r="D117" s="245" t="s">
        <v>7910</v>
      </c>
      <c r="E117" s="246" t="s">
        <v>44</v>
      </c>
      <c r="F117" s="245" t="s">
        <v>44</v>
      </c>
      <c r="G117" s="245" t="s">
        <v>10383</v>
      </c>
      <c r="H117" s="245" t="s">
        <v>10384</v>
      </c>
      <c r="I117" s="245" t="s">
        <v>24</v>
      </c>
      <c r="J117" s="245" t="s">
        <v>59</v>
      </c>
      <c r="K117" s="246" t="s">
        <v>22724</v>
      </c>
      <c r="L117" s="245" t="s">
        <v>568</v>
      </c>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row>
    <row r="118" spans="1:67" ht="15" x14ac:dyDescent="0.25">
      <c r="A118" s="245" t="s">
        <v>7719</v>
      </c>
      <c r="B118" s="245" t="s">
        <v>7718</v>
      </c>
      <c r="C118" s="245" t="s">
        <v>7911</v>
      </c>
      <c r="D118" s="245" t="s">
        <v>7910</v>
      </c>
      <c r="E118" s="246" t="s">
        <v>44</v>
      </c>
      <c r="F118" s="245" t="s">
        <v>44</v>
      </c>
      <c r="G118" s="245" t="s">
        <v>10385</v>
      </c>
      <c r="H118" s="245" t="s">
        <v>10386</v>
      </c>
      <c r="I118" s="245" t="s">
        <v>24</v>
      </c>
      <c r="J118" s="245" t="s">
        <v>59</v>
      </c>
      <c r="K118" s="246" t="s">
        <v>22725</v>
      </c>
      <c r="L118" s="245" t="s">
        <v>568</v>
      </c>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row>
    <row r="119" spans="1:67" ht="15" x14ac:dyDescent="0.25">
      <c r="A119" s="245" t="s">
        <v>7719</v>
      </c>
      <c r="B119" s="245" t="s">
        <v>7718</v>
      </c>
      <c r="C119" s="245" t="s">
        <v>7911</v>
      </c>
      <c r="D119" s="245" t="s">
        <v>7910</v>
      </c>
      <c r="E119" s="246" t="s">
        <v>44</v>
      </c>
      <c r="F119" s="245" t="s">
        <v>44</v>
      </c>
      <c r="G119" s="245" t="s">
        <v>10387</v>
      </c>
      <c r="H119" s="245" t="s">
        <v>10388</v>
      </c>
      <c r="I119" s="245" t="s">
        <v>24</v>
      </c>
      <c r="J119" s="245" t="s">
        <v>59</v>
      </c>
      <c r="K119" s="246" t="s">
        <v>12363</v>
      </c>
      <c r="L119" s="245" t="s">
        <v>568</v>
      </c>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row>
    <row r="120" spans="1:67" ht="15" x14ac:dyDescent="0.25">
      <c r="A120" s="245" t="s">
        <v>7719</v>
      </c>
      <c r="B120" s="245" t="s">
        <v>7718</v>
      </c>
      <c r="C120" s="245" t="s">
        <v>7911</v>
      </c>
      <c r="D120" s="245" t="s">
        <v>7910</v>
      </c>
      <c r="E120" s="246" t="s">
        <v>44</v>
      </c>
      <c r="F120" s="245" t="s">
        <v>44</v>
      </c>
      <c r="G120" s="245" t="s">
        <v>10389</v>
      </c>
      <c r="H120" s="245" t="s">
        <v>10390</v>
      </c>
      <c r="I120" s="245" t="s">
        <v>24</v>
      </c>
      <c r="J120" s="245" t="s">
        <v>59</v>
      </c>
      <c r="K120" s="246" t="s">
        <v>22726</v>
      </c>
      <c r="L120" s="245" t="s">
        <v>568</v>
      </c>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row>
    <row r="121" spans="1:67" ht="15" x14ac:dyDescent="0.25">
      <c r="A121" s="245" t="s">
        <v>7719</v>
      </c>
      <c r="B121" s="245" t="s">
        <v>7718</v>
      </c>
      <c r="C121" s="245" t="s">
        <v>7851</v>
      </c>
      <c r="D121" s="245" t="s">
        <v>7850</v>
      </c>
      <c r="E121" s="246" t="s">
        <v>44</v>
      </c>
      <c r="F121" s="245" t="s">
        <v>44</v>
      </c>
      <c r="G121" s="245" t="s">
        <v>7907</v>
      </c>
      <c r="H121" s="245" t="s">
        <v>7906</v>
      </c>
      <c r="I121" s="245" t="s">
        <v>14</v>
      </c>
      <c r="J121" s="245" t="s">
        <v>59</v>
      </c>
      <c r="K121" s="246" t="s">
        <v>10028</v>
      </c>
      <c r="L121" s="245" t="s">
        <v>568</v>
      </c>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row>
    <row r="122" spans="1:67" ht="15" x14ac:dyDescent="0.25">
      <c r="A122" s="245" t="s">
        <v>7719</v>
      </c>
      <c r="B122" s="245" t="s">
        <v>7718</v>
      </c>
      <c r="C122" s="245" t="s">
        <v>7851</v>
      </c>
      <c r="D122" s="245" t="s">
        <v>7850</v>
      </c>
      <c r="E122" s="246" t="s">
        <v>44</v>
      </c>
      <c r="F122" s="245" t="s">
        <v>44</v>
      </c>
      <c r="G122" s="245" t="s">
        <v>7905</v>
      </c>
      <c r="H122" s="245" t="s">
        <v>7904</v>
      </c>
      <c r="I122" s="245" t="s">
        <v>14</v>
      </c>
      <c r="J122" s="245" t="s">
        <v>59</v>
      </c>
      <c r="K122" s="246" t="s">
        <v>9042</v>
      </c>
      <c r="L122" s="245" t="s">
        <v>568</v>
      </c>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row>
    <row r="123" spans="1:67" ht="15" x14ac:dyDescent="0.25">
      <c r="A123" s="245" t="s">
        <v>7719</v>
      </c>
      <c r="B123" s="245" t="s">
        <v>7718</v>
      </c>
      <c r="C123" s="245" t="s">
        <v>7851</v>
      </c>
      <c r="D123" s="245" t="s">
        <v>7850</v>
      </c>
      <c r="E123" s="246" t="s">
        <v>44</v>
      </c>
      <c r="F123" s="245" t="s">
        <v>44</v>
      </c>
      <c r="G123" s="245" t="s">
        <v>7903</v>
      </c>
      <c r="H123" s="245" t="s">
        <v>7902</v>
      </c>
      <c r="I123" s="245" t="s">
        <v>14</v>
      </c>
      <c r="J123" s="245" t="s">
        <v>59</v>
      </c>
      <c r="K123" s="246" t="s">
        <v>22727</v>
      </c>
      <c r="L123" s="245" t="s">
        <v>568</v>
      </c>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row>
    <row r="124" spans="1:67" ht="15" x14ac:dyDescent="0.25">
      <c r="A124" s="245" t="s">
        <v>7719</v>
      </c>
      <c r="B124" s="245" t="s">
        <v>7718</v>
      </c>
      <c r="C124" s="245" t="s">
        <v>7851</v>
      </c>
      <c r="D124" s="245" t="s">
        <v>7850</v>
      </c>
      <c r="E124" s="246" t="s">
        <v>44</v>
      </c>
      <c r="F124" s="245" t="s">
        <v>44</v>
      </c>
      <c r="G124" s="245" t="s">
        <v>7901</v>
      </c>
      <c r="H124" s="245" t="s">
        <v>7900</v>
      </c>
      <c r="I124" s="245" t="s">
        <v>14</v>
      </c>
      <c r="J124" s="245" t="s">
        <v>59</v>
      </c>
      <c r="K124" s="246" t="s">
        <v>8384</v>
      </c>
      <c r="L124" s="245" t="s">
        <v>568</v>
      </c>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row>
    <row r="125" spans="1:67" ht="15" x14ac:dyDescent="0.25">
      <c r="A125" s="245" t="s">
        <v>7719</v>
      </c>
      <c r="B125" s="245" t="s">
        <v>7718</v>
      </c>
      <c r="C125" s="245" t="s">
        <v>7851</v>
      </c>
      <c r="D125" s="245" t="s">
        <v>7850</v>
      </c>
      <c r="E125" s="246" t="s">
        <v>44</v>
      </c>
      <c r="F125" s="245" t="s">
        <v>44</v>
      </c>
      <c r="G125" s="245" t="s">
        <v>7899</v>
      </c>
      <c r="H125" s="245" t="s">
        <v>7898</v>
      </c>
      <c r="I125" s="245" t="s">
        <v>14</v>
      </c>
      <c r="J125" s="245" t="s">
        <v>59</v>
      </c>
      <c r="K125" s="246" t="s">
        <v>22728</v>
      </c>
      <c r="L125" s="245" t="s">
        <v>568</v>
      </c>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row>
    <row r="126" spans="1:67" ht="15" x14ac:dyDescent="0.25">
      <c r="A126" s="245" t="s">
        <v>7719</v>
      </c>
      <c r="B126" s="245" t="s">
        <v>7718</v>
      </c>
      <c r="C126" s="245" t="s">
        <v>7851</v>
      </c>
      <c r="D126" s="245" t="s">
        <v>7850</v>
      </c>
      <c r="E126" s="246" t="s">
        <v>44</v>
      </c>
      <c r="F126" s="245" t="s">
        <v>44</v>
      </c>
      <c r="G126" s="245" t="s">
        <v>7897</v>
      </c>
      <c r="H126" s="245" t="s">
        <v>7896</v>
      </c>
      <c r="I126" s="245" t="s">
        <v>14</v>
      </c>
      <c r="J126" s="245" t="s">
        <v>59</v>
      </c>
      <c r="K126" s="246" t="s">
        <v>17985</v>
      </c>
      <c r="L126" s="245" t="s">
        <v>568</v>
      </c>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row>
    <row r="127" spans="1:67" ht="15" x14ac:dyDescent="0.25">
      <c r="A127" s="245" t="s">
        <v>7719</v>
      </c>
      <c r="B127" s="245" t="s">
        <v>7718</v>
      </c>
      <c r="C127" s="245" t="s">
        <v>7851</v>
      </c>
      <c r="D127" s="245" t="s">
        <v>7850</v>
      </c>
      <c r="E127" s="246" t="s">
        <v>44</v>
      </c>
      <c r="F127" s="245" t="s">
        <v>44</v>
      </c>
      <c r="G127" s="245" t="s">
        <v>7894</v>
      </c>
      <c r="H127" s="245" t="s">
        <v>7893</v>
      </c>
      <c r="I127" s="245" t="s">
        <v>14</v>
      </c>
      <c r="J127" s="245" t="s">
        <v>59</v>
      </c>
      <c r="K127" s="246" t="s">
        <v>22729</v>
      </c>
      <c r="L127" s="245" t="s">
        <v>568</v>
      </c>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row>
    <row r="128" spans="1:67" ht="15" x14ac:dyDescent="0.25">
      <c r="A128" s="245" t="s">
        <v>7719</v>
      </c>
      <c r="B128" s="245" t="s">
        <v>7718</v>
      </c>
      <c r="C128" s="245" t="s">
        <v>7851</v>
      </c>
      <c r="D128" s="245" t="s">
        <v>7850</v>
      </c>
      <c r="E128" s="246" t="s">
        <v>44</v>
      </c>
      <c r="F128" s="245" t="s">
        <v>44</v>
      </c>
      <c r="G128" s="245" t="s">
        <v>7892</v>
      </c>
      <c r="H128" s="245" t="s">
        <v>7891</v>
      </c>
      <c r="I128" s="245" t="s">
        <v>14</v>
      </c>
      <c r="J128" s="245" t="s">
        <v>59</v>
      </c>
      <c r="K128" s="246" t="s">
        <v>10533</v>
      </c>
      <c r="L128" s="245" t="s">
        <v>568</v>
      </c>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row>
    <row r="129" spans="1:67" ht="15" x14ac:dyDescent="0.25">
      <c r="A129" s="245" t="s">
        <v>7719</v>
      </c>
      <c r="B129" s="245" t="s">
        <v>7718</v>
      </c>
      <c r="C129" s="245" t="s">
        <v>7851</v>
      </c>
      <c r="D129" s="245" t="s">
        <v>7850</v>
      </c>
      <c r="E129" s="246" t="s">
        <v>44</v>
      </c>
      <c r="F129" s="245" t="s">
        <v>44</v>
      </c>
      <c r="G129" s="245" t="s">
        <v>7890</v>
      </c>
      <c r="H129" s="245" t="s">
        <v>7889</v>
      </c>
      <c r="I129" s="245" t="s">
        <v>14</v>
      </c>
      <c r="J129" s="245" t="s">
        <v>59</v>
      </c>
      <c r="K129" s="246" t="s">
        <v>22730</v>
      </c>
      <c r="L129" s="245" t="s">
        <v>568</v>
      </c>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row>
    <row r="130" spans="1:67" ht="15" x14ac:dyDescent="0.25">
      <c r="A130" s="245" t="s">
        <v>7719</v>
      </c>
      <c r="B130" s="245" t="s">
        <v>7718</v>
      </c>
      <c r="C130" s="245" t="s">
        <v>7851</v>
      </c>
      <c r="D130" s="245" t="s">
        <v>7850</v>
      </c>
      <c r="E130" s="246" t="s">
        <v>44</v>
      </c>
      <c r="F130" s="245" t="s">
        <v>44</v>
      </c>
      <c r="G130" s="245" t="s">
        <v>7888</v>
      </c>
      <c r="H130" s="245" t="s">
        <v>7887</v>
      </c>
      <c r="I130" s="245" t="s">
        <v>14</v>
      </c>
      <c r="J130" s="245" t="s">
        <v>59</v>
      </c>
      <c r="K130" s="246" t="s">
        <v>3439</v>
      </c>
      <c r="L130" s="245" t="s">
        <v>568</v>
      </c>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row>
    <row r="131" spans="1:67" ht="15" x14ac:dyDescent="0.25">
      <c r="A131" s="245" t="s">
        <v>7719</v>
      </c>
      <c r="B131" s="245" t="s">
        <v>7718</v>
      </c>
      <c r="C131" s="245" t="s">
        <v>7851</v>
      </c>
      <c r="D131" s="245" t="s">
        <v>7850</v>
      </c>
      <c r="E131" s="246" t="s">
        <v>44</v>
      </c>
      <c r="F131" s="245" t="s">
        <v>44</v>
      </c>
      <c r="G131" s="245" t="s">
        <v>10392</v>
      </c>
      <c r="H131" s="245" t="s">
        <v>10393</v>
      </c>
      <c r="I131" s="245" t="s">
        <v>14</v>
      </c>
      <c r="J131" s="245" t="s">
        <v>59</v>
      </c>
      <c r="K131" s="246" t="s">
        <v>22731</v>
      </c>
      <c r="L131" s="245" t="s">
        <v>568</v>
      </c>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row>
    <row r="132" spans="1:67" ht="15" x14ac:dyDescent="0.25">
      <c r="A132" s="245" t="s">
        <v>7719</v>
      </c>
      <c r="B132" s="245" t="s">
        <v>7718</v>
      </c>
      <c r="C132" s="245" t="s">
        <v>7851</v>
      </c>
      <c r="D132" s="245" t="s">
        <v>7850</v>
      </c>
      <c r="E132" s="246" t="s">
        <v>44</v>
      </c>
      <c r="F132" s="245" t="s">
        <v>44</v>
      </c>
      <c r="G132" s="245" t="s">
        <v>7886</v>
      </c>
      <c r="H132" s="245" t="s">
        <v>7885</v>
      </c>
      <c r="I132" s="245" t="s">
        <v>14</v>
      </c>
      <c r="J132" s="245" t="s">
        <v>59</v>
      </c>
      <c r="K132" s="246" t="s">
        <v>8776</v>
      </c>
      <c r="L132" s="245" t="s">
        <v>568</v>
      </c>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row>
    <row r="133" spans="1:67" ht="15" x14ac:dyDescent="0.25">
      <c r="A133" s="245" t="s">
        <v>7719</v>
      </c>
      <c r="B133" s="245" t="s">
        <v>7718</v>
      </c>
      <c r="C133" s="245" t="s">
        <v>7851</v>
      </c>
      <c r="D133" s="245" t="s">
        <v>7850</v>
      </c>
      <c r="E133" s="246" t="s">
        <v>44</v>
      </c>
      <c r="F133" s="245" t="s">
        <v>44</v>
      </c>
      <c r="G133" s="245" t="s">
        <v>10394</v>
      </c>
      <c r="H133" s="245" t="s">
        <v>10395</v>
      </c>
      <c r="I133" s="245" t="s">
        <v>14</v>
      </c>
      <c r="J133" s="245" t="s">
        <v>59</v>
      </c>
      <c r="K133" s="246" t="s">
        <v>22732</v>
      </c>
      <c r="L133" s="245" t="s">
        <v>568</v>
      </c>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row>
    <row r="134" spans="1:67" ht="15" x14ac:dyDescent="0.25">
      <c r="A134" s="245" t="s">
        <v>7719</v>
      </c>
      <c r="B134" s="245" t="s">
        <v>7718</v>
      </c>
      <c r="C134" s="245" t="s">
        <v>7851</v>
      </c>
      <c r="D134" s="245" t="s">
        <v>7850</v>
      </c>
      <c r="E134" s="246" t="s">
        <v>44</v>
      </c>
      <c r="F134" s="245" t="s">
        <v>44</v>
      </c>
      <c r="G134" s="245" t="s">
        <v>7884</v>
      </c>
      <c r="H134" s="245" t="s">
        <v>7883</v>
      </c>
      <c r="I134" s="245" t="s">
        <v>14</v>
      </c>
      <c r="J134" s="245" t="s">
        <v>59</v>
      </c>
      <c r="K134" s="246" t="s">
        <v>9187</v>
      </c>
      <c r="L134" s="245" t="s">
        <v>568</v>
      </c>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row>
    <row r="135" spans="1:67" ht="15" x14ac:dyDescent="0.25">
      <c r="A135" s="245" t="s">
        <v>7719</v>
      </c>
      <c r="B135" s="245" t="s">
        <v>7718</v>
      </c>
      <c r="C135" s="245" t="s">
        <v>7851</v>
      </c>
      <c r="D135" s="245" t="s">
        <v>7850</v>
      </c>
      <c r="E135" s="246" t="s">
        <v>44</v>
      </c>
      <c r="F135" s="245" t="s">
        <v>44</v>
      </c>
      <c r="G135" s="245" t="s">
        <v>7882</v>
      </c>
      <c r="H135" s="245" t="s">
        <v>7881</v>
      </c>
      <c r="I135" s="245" t="s">
        <v>14</v>
      </c>
      <c r="J135" s="245" t="s">
        <v>59</v>
      </c>
      <c r="K135" s="246" t="s">
        <v>22733</v>
      </c>
      <c r="L135" s="245" t="s">
        <v>568</v>
      </c>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row>
    <row r="136" spans="1:67" ht="15" x14ac:dyDescent="0.25">
      <c r="A136" s="245" t="s">
        <v>7719</v>
      </c>
      <c r="B136" s="245" t="s">
        <v>7718</v>
      </c>
      <c r="C136" s="245" t="s">
        <v>7851</v>
      </c>
      <c r="D136" s="245" t="s">
        <v>7850</v>
      </c>
      <c r="E136" s="246" t="s">
        <v>44</v>
      </c>
      <c r="F136" s="245" t="s">
        <v>44</v>
      </c>
      <c r="G136" s="245" t="s">
        <v>7880</v>
      </c>
      <c r="H136" s="245" t="s">
        <v>7879</v>
      </c>
      <c r="I136" s="245" t="s">
        <v>14</v>
      </c>
      <c r="J136" s="245" t="s">
        <v>59</v>
      </c>
      <c r="K136" s="246" t="s">
        <v>22734</v>
      </c>
      <c r="L136" s="245" t="s">
        <v>568</v>
      </c>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row>
    <row r="137" spans="1:67" ht="15" x14ac:dyDescent="0.25">
      <c r="A137" s="245" t="s">
        <v>7719</v>
      </c>
      <c r="B137" s="245" t="s">
        <v>7718</v>
      </c>
      <c r="C137" s="245" t="s">
        <v>7851</v>
      </c>
      <c r="D137" s="245" t="s">
        <v>7850</v>
      </c>
      <c r="E137" s="246" t="s">
        <v>44</v>
      </c>
      <c r="F137" s="245" t="s">
        <v>44</v>
      </c>
      <c r="G137" s="245" t="s">
        <v>7878</v>
      </c>
      <c r="H137" s="245" t="s">
        <v>7877</v>
      </c>
      <c r="I137" s="245" t="s">
        <v>14</v>
      </c>
      <c r="J137" s="245" t="s">
        <v>59</v>
      </c>
      <c r="K137" s="246" t="s">
        <v>22735</v>
      </c>
      <c r="L137" s="245" t="s">
        <v>568</v>
      </c>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row>
    <row r="138" spans="1:67" ht="15" x14ac:dyDescent="0.25">
      <c r="A138" s="245" t="s">
        <v>7719</v>
      </c>
      <c r="B138" s="245" t="s">
        <v>7718</v>
      </c>
      <c r="C138" s="245" t="s">
        <v>7851</v>
      </c>
      <c r="D138" s="245" t="s">
        <v>7850</v>
      </c>
      <c r="E138" s="246" t="s">
        <v>44</v>
      </c>
      <c r="F138" s="245" t="s">
        <v>44</v>
      </c>
      <c r="G138" s="245" t="s">
        <v>7876</v>
      </c>
      <c r="H138" s="245" t="s">
        <v>7875</v>
      </c>
      <c r="I138" s="245" t="s">
        <v>14</v>
      </c>
      <c r="J138" s="245" t="s">
        <v>59</v>
      </c>
      <c r="K138" s="246" t="s">
        <v>5156</v>
      </c>
      <c r="L138" s="245" t="s">
        <v>568</v>
      </c>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row>
    <row r="139" spans="1:67" ht="15" x14ac:dyDescent="0.25">
      <c r="A139" s="245" t="s">
        <v>7719</v>
      </c>
      <c r="B139" s="245" t="s">
        <v>7718</v>
      </c>
      <c r="C139" s="245" t="s">
        <v>7851</v>
      </c>
      <c r="D139" s="245" t="s">
        <v>7850</v>
      </c>
      <c r="E139" s="246" t="s">
        <v>44</v>
      </c>
      <c r="F139" s="245" t="s">
        <v>44</v>
      </c>
      <c r="G139" s="245" t="s">
        <v>7874</v>
      </c>
      <c r="H139" s="245" t="s">
        <v>7873</v>
      </c>
      <c r="I139" s="245" t="s">
        <v>14</v>
      </c>
      <c r="J139" s="245" t="s">
        <v>59</v>
      </c>
      <c r="K139" s="246" t="s">
        <v>22736</v>
      </c>
      <c r="L139" s="245" t="s">
        <v>568</v>
      </c>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row>
    <row r="140" spans="1:67" ht="15" x14ac:dyDescent="0.25">
      <c r="A140" s="245" t="s">
        <v>7719</v>
      </c>
      <c r="B140" s="245" t="s">
        <v>7718</v>
      </c>
      <c r="C140" s="245" t="s">
        <v>7851</v>
      </c>
      <c r="D140" s="245" t="s">
        <v>7850</v>
      </c>
      <c r="E140" s="246" t="s">
        <v>44</v>
      </c>
      <c r="F140" s="245" t="s">
        <v>44</v>
      </c>
      <c r="G140" s="245" t="s">
        <v>7872</v>
      </c>
      <c r="H140" s="245" t="s">
        <v>7871</v>
      </c>
      <c r="I140" s="245" t="s">
        <v>14</v>
      </c>
      <c r="J140" s="245" t="s">
        <v>59</v>
      </c>
      <c r="K140" s="246" t="s">
        <v>8722</v>
      </c>
      <c r="L140" s="245" t="s">
        <v>568</v>
      </c>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row>
    <row r="141" spans="1:67" ht="15" x14ac:dyDescent="0.25">
      <c r="A141" s="245" t="s">
        <v>7719</v>
      </c>
      <c r="B141" s="245" t="s">
        <v>7718</v>
      </c>
      <c r="C141" s="245" t="s">
        <v>7851</v>
      </c>
      <c r="D141" s="245" t="s">
        <v>7850</v>
      </c>
      <c r="E141" s="246" t="s">
        <v>44</v>
      </c>
      <c r="F141" s="245" t="s">
        <v>44</v>
      </c>
      <c r="G141" s="245" t="s">
        <v>7870</v>
      </c>
      <c r="H141" s="245" t="s">
        <v>7869</v>
      </c>
      <c r="I141" s="245" t="s">
        <v>14</v>
      </c>
      <c r="J141" s="245" t="s">
        <v>59</v>
      </c>
      <c r="K141" s="246" t="s">
        <v>20609</v>
      </c>
      <c r="L141" s="245" t="s">
        <v>568</v>
      </c>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row>
    <row r="142" spans="1:67" ht="15" x14ac:dyDescent="0.25">
      <c r="A142" s="245" t="s">
        <v>7719</v>
      </c>
      <c r="B142" s="245" t="s">
        <v>7718</v>
      </c>
      <c r="C142" s="245" t="s">
        <v>7851</v>
      </c>
      <c r="D142" s="245" t="s">
        <v>7850</v>
      </c>
      <c r="E142" s="246" t="s">
        <v>44</v>
      </c>
      <c r="F142" s="245" t="s">
        <v>44</v>
      </c>
      <c r="G142" s="245" t="s">
        <v>7868</v>
      </c>
      <c r="H142" s="245" t="s">
        <v>7867</v>
      </c>
      <c r="I142" s="245" t="s">
        <v>14</v>
      </c>
      <c r="J142" s="245" t="s">
        <v>59</v>
      </c>
      <c r="K142" s="246" t="s">
        <v>22737</v>
      </c>
      <c r="L142" s="245" t="s">
        <v>568</v>
      </c>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row>
    <row r="143" spans="1:67" ht="15" x14ac:dyDescent="0.25">
      <c r="A143" s="245" t="s">
        <v>7719</v>
      </c>
      <c r="B143" s="245" t="s">
        <v>7718</v>
      </c>
      <c r="C143" s="245" t="s">
        <v>7851</v>
      </c>
      <c r="D143" s="245" t="s">
        <v>7850</v>
      </c>
      <c r="E143" s="246" t="s">
        <v>44</v>
      </c>
      <c r="F143" s="245" t="s">
        <v>44</v>
      </c>
      <c r="G143" s="245" t="s">
        <v>7866</v>
      </c>
      <c r="H143" s="245" t="s">
        <v>7865</v>
      </c>
      <c r="I143" s="245" t="s">
        <v>14</v>
      </c>
      <c r="J143" s="245" t="s">
        <v>59</v>
      </c>
      <c r="K143" s="246" t="s">
        <v>22738</v>
      </c>
      <c r="L143" s="245" t="s">
        <v>568</v>
      </c>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row>
    <row r="144" spans="1:67" ht="15" x14ac:dyDescent="0.25">
      <c r="A144" s="245" t="s">
        <v>7719</v>
      </c>
      <c r="B144" s="245" t="s">
        <v>7718</v>
      </c>
      <c r="C144" s="245" t="s">
        <v>7851</v>
      </c>
      <c r="D144" s="245" t="s">
        <v>7850</v>
      </c>
      <c r="E144" s="246" t="s">
        <v>44</v>
      </c>
      <c r="F144" s="245" t="s">
        <v>44</v>
      </c>
      <c r="G144" s="245" t="s">
        <v>7864</v>
      </c>
      <c r="H144" s="245" t="s">
        <v>7863</v>
      </c>
      <c r="I144" s="245" t="s">
        <v>14</v>
      </c>
      <c r="J144" s="245" t="s">
        <v>59</v>
      </c>
      <c r="K144" s="246" t="s">
        <v>9526</v>
      </c>
      <c r="L144" s="245" t="s">
        <v>568</v>
      </c>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row>
    <row r="145" spans="1:67" ht="15" x14ac:dyDescent="0.25">
      <c r="A145" s="245" t="s">
        <v>7719</v>
      </c>
      <c r="B145" s="245" t="s">
        <v>7718</v>
      </c>
      <c r="C145" s="245" t="s">
        <v>7851</v>
      </c>
      <c r="D145" s="245" t="s">
        <v>7850</v>
      </c>
      <c r="E145" s="246" t="s">
        <v>44</v>
      </c>
      <c r="F145" s="245" t="s">
        <v>44</v>
      </c>
      <c r="G145" s="245" t="s">
        <v>7861</v>
      </c>
      <c r="H145" s="245" t="s">
        <v>7860</v>
      </c>
      <c r="I145" s="245" t="s">
        <v>14</v>
      </c>
      <c r="J145" s="245" t="s">
        <v>59</v>
      </c>
      <c r="K145" s="246" t="s">
        <v>22739</v>
      </c>
      <c r="L145" s="245" t="s">
        <v>568</v>
      </c>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row>
    <row r="146" spans="1:67" ht="15" x14ac:dyDescent="0.25">
      <c r="A146" s="245" t="s">
        <v>7719</v>
      </c>
      <c r="B146" s="245" t="s">
        <v>7718</v>
      </c>
      <c r="C146" s="245" t="s">
        <v>7851</v>
      </c>
      <c r="D146" s="245" t="s">
        <v>7850</v>
      </c>
      <c r="E146" s="246" t="s">
        <v>44</v>
      </c>
      <c r="F146" s="245" t="s">
        <v>44</v>
      </c>
      <c r="G146" s="245" t="s">
        <v>7859</v>
      </c>
      <c r="H146" s="245" t="s">
        <v>7858</v>
      </c>
      <c r="I146" s="245" t="s">
        <v>14</v>
      </c>
      <c r="J146" s="245" t="s">
        <v>59</v>
      </c>
      <c r="K146" s="246" t="s">
        <v>14959</v>
      </c>
      <c r="L146" s="245" t="s">
        <v>568</v>
      </c>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row>
    <row r="147" spans="1:67" ht="15" x14ac:dyDescent="0.25">
      <c r="A147" s="245" t="s">
        <v>7719</v>
      </c>
      <c r="B147" s="245" t="s">
        <v>7718</v>
      </c>
      <c r="C147" s="245" t="s">
        <v>7851</v>
      </c>
      <c r="D147" s="245" t="s">
        <v>7850</v>
      </c>
      <c r="E147" s="246" t="s">
        <v>44</v>
      </c>
      <c r="F147" s="245" t="s">
        <v>44</v>
      </c>
      <c r="G147" s="245" t="s">
        <v>10397</v>
      </c>
      <c r="H147" s="245" t="s">
        <v>10398</v>
      </c>
      <c r="I147" s="245" t="s">
        <v>14</v>
      </c>
      <c r="J147" s="245" t="s">
        <v>59</v>
      </c>
      <c r="K147" s="246" t="s">
        <v>22740</v>
      </c>
      <c r="L147" s="245" t="s">
        <v>568</v>
      </c>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row>
    <row r="148" spans="1:67" ht="15" x14ac:dyDescent="0.25">
      <c r="A148" s="245" t="s">
        <v>7719</v>
      </c>
      <c r="B148" s="245" t="s">
        <v>7718</v>
      </c>
      <c r="C148" s="245" t="s">
        <v>7851</v>
      </c>
      <c r="D148" s="245" t="s">
        <v>7850</v>
      </c>
      <c r="E148" s="246" t="s">
        <v>44</v>
      </c>
      <c r="F148" s="245" t="s">
        <v>44</v>
      </c>
      <c r="G148" s="245" t="s">
        <v>7857</v>
      </c>
      <c r="H148" s="245" t="s">
        <v>7856</v>
      </c>
      <c r="I148" s="245" t="s">
        <v>14</v>
      </c>
      <c r="J148" s="245" t="s">
        <v>59</v>
      </c>
      <c r="K148" s="246" t="s">
        <v>10458</v>
      </c>
      <c r="L148" s="245" t="s">
        <v>568</v>
      </c>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row>
    <row r="149" spans="1:67" ht="15" x14ac:dyDescent="0.25">
      <c r="A149" s="245" t="s">
        <v>7719</v>
      </c>
      <c r="B149" s="245" t="s">
        <v>7718</v>
      </c>
      <c r="C149" s="245" t="s">
        <v>7851</v>
      </c>
      <c r="D149" s="245" t="s">
        <v>7850</v>
      </c>
      <c r="E149" s="246" t="s">
        <v>44</v>
      </c>
      <c r="F149" s="245" t="s">
        <v>44</v>
      </c>
      <c r="G149" s="245" t="s">
        <v>10399</v>
      </c>
      <c r="H149" s="245" t="s">
        <v>10400</v>
      </c>
      <c r="I149" s="245" t="s">
        <v>14</v>
      </c>
      <c r="J149" s="245" t="s">
        <v>59</v>
      </c>
      <c r="K149" s="246" t="s">
        <v>22741</v>
      </c>
      <c r="L149" s="245" t="s">
        <v>568</v>
      </c>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row>
    <row r="150" spans="1:67" ht="15" x14ac:dyDescent="0.25">
      <c r="A150" s="245" t="s">
        <v>7719</v>
      </c>
      <c r="B150" s="245" t="s">
        <v>7718</v>
      </c>
      <c r="C150" s="245" t="s">
        <v>7851</v>
      </c>
      <c r="D150" s="245" t="s">
        <v>7850</v>
      </c>
      <c r="E150" s="246" t="s">
        <v>44</v>
      </c>
      <c r="F150" s="245" t="s">
        <v>44</v>
      </c>
      <c r="G150" s="245" t="s">
        <v>7855</v>
      </c>
      <c r="H150" s="245" t="s">
        <v>7854</v>
      </c>
      <c r="I150" s="245" t="s">
        <v>14</v>
      </c>
      <c r="J150" s="245" t="s">
        <v>59</v>
      </c>
      <c r="K150" s="246" t="s">
        <v>9168</v>
      </c>
      <c r="L150" s="245" t="s">
        <v>568</v>
      </c>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row>
    <row r="151" spans="1:67" ht="15" x14ac:dyDescent="0.25">
      <c r="A151" s="245" t="s">
        <v>7719</v>
      </c>
      <c r="B151" s="245" t="s">
        <v>7718</v>
      </c>
      <c r="C151" s="245" t="s">
        <v>7851</v>
      </c>
      <c r="D151" s="245" t="s">
        <v>7850</v>
      </c>
      <c r="E151" s="246" t="s">
        <v>44</v>
      </c>
      <c r="F151" s="245" t="s">
        <v>44</v>
      </c>
      <c r="G151" s="245" t="s">
        <v>7853</v>
      </c>
      <c r="H151" s="245" t="s">
        <v>7852</v>
      </c>
      <c r="I151" s="245" t="s">
        <v>14</v>
      </c>
      <c r="J151" s="245" t="s">
        <v>59</v>
      </c>
      <c r="K151" s="246" t="s">
        <v>22742</v>
      </c>
      <c r="L151" s="245" t="s">
        <v>568</v>
      </c>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row>
    <row r="152" spans="1:67" ht="15" x14ac:dyDescent="0.25">
      <c r="A152" s="245" t="s">
        <v>7719</v>
      </c>
      <c r="B152" s="245" t="s">
        <v>7718</v>
      </c>
      <c r="C152" s="245" t="s">
        <v>7851</v>
      </c>
      <c r="D152" s="245" t="s">
        <v>7850</v>
      </c>
      <c r="E152" s="246" t="s">
        <v>44</v>
      </c>
      <c r="F152" s="245" t="s">
        <v>44</v>
      </c>
      <c r="G152" s="245" t="s">
        <v>7849</v>
      </c>
      <c r="H152" s="245" t="s">
        <v>7848</v>
      </c>
      <c r="I152" s="245" t="s">
        <v>14</v>
      </c>
      <c r="J152" s="245" t="s">
        <v>59</v>
      </c>
      <c r="K152" s="246" t="s">
        <v>22743</v>
      </c>
      <c r="L152" s="245" t="s">
        <v>568</v>
      </c>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row>
    <row r="153" spans="1:67" ht="15" x14ac:dyDescent="0.25">
      <c r="A153" s="245" t="s">
        <v>7719</v>
      </c>
      <c r="B153" s="245" t="s">
        <v>7718</v>
      </c>
      <c r="C153" s="245" t="s">
        <v>7755</v>
      </c>
      <c r="D153" s="245" t="s">
        <v>7754</v>
      </c>
      <c r="E153" s="246" t="s">
        <v>44</v>
      </c>
      <c r="F153" s="245" t="s">
        <v>44</v>
      </c>
      <c r="G153" s="245" t="s">
        <v>7846</v>
      </c>
      <c r="H153" s="245" t="s">
        <v>7845</v>
      </c>
      <c r="I153" s="245" t="s">
        <v>14</v>
      </c>
      <c r="J153" s="245" t="s">
        <v>59</v>
      </c>
      <c r="K153" s="246" t="s">
        <v>22744</v>
      </c>
      <c r="L153" s="245" t="s">
        <v>568</v>
      </c>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row>
    <row r="154" spans="1:67" ht="15" x14ac:dyDescent="0.25">
      <c r="A154" s="245" t="s">
        <v>7719</v>
      </c>
      <c r="B154" s="245" t="s">
        <v>7718</v>
      </c>
      <c r="C154" s="245" t="s">
        <v>7755</v>
      </c>
      <c r="D154" s="245" t="s">
        <v>7754</v>
      </c>
      <c r="E154" s="246" t="s">
        <v>44</v>
      </c>
      <c r="F154" s="245" t="s">
        <v>44</v>
      </c>
      <c r="G154" s="245" t="s">
        <v>7844</v>
      </c>
      <c r="H154" s="245" t="s">
        <v>7843</v>
      </c>
      <c r="I154" s="245" t="s">
        <v>14</v>
      </c>
      <c r="J154" s="245" t="s">
        <v>59</v>
      </c>
      <c r="K154" s="246" t="s">
        <v>15297</v>
      </c>
      <c r="L154" s="245" t="s">
        <v>568</v>
      </c>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row>
    <row r="155" spans="1:67" ht="15" x14ac:dyDescent="0.25">
      <c r="A155" s="245" t="s">
        <v>7719</v>
      </c>
      <c r="B155" s="245" t="s">
        <v>7718</v>
      </c>
      <c r="C155" s="245" t="s">
        <v>7755</v>
      </c>
      <c r="D155" s="245" t="s">
        <v>7754</v>
      </c>
      <c r="E155" s="246" t="s">
        <v>44</v>
      </c>
      <c r="F155" s="245" t="s">
        <v>44</v>
      </c>
      <c r="G155" s="245" t="s">
        <v>7842</v>
      </c>
      <c r="H155" s="245" t="s">
        <v>7841</v>
      </c>
      <c r="I155" s="245" t="s">
        <v>14</v>
      </c>
      <c r="J155" s="245" t="s">
        <v>59</v>
      </c>
      <c r="K155" s="246" t="s">
        <v>15226</v>
      </c>
      <c r="L155" s="245" t="s">
        <v>568</v>
      </c>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row>
    <row r="156" spans="1:67" ht="15" x14ac:dyDescent="0.25">
      <c r="A156" s="245" t="s">
        <v>7719</v>
      </c>
      <c r="B156" s="245" t="s">
        <v>7718</v>
      </c>
      <c r="C156" s="245" t="s">
        <v>7755</v>
      </c>
      <c r="D156" s="245" t="s">
        <v>7754</v>
      </c>
      <c r="E156" s="246" t="s">
        <v>44</v>
      </c>
      <c r="F156" s="245" t="s">
        <v>44</v>
      </c>
      <c r="G156" s="245" t="s">
        <v>7840</v>
      </c>
      <c r="H156" s="245" t="s">
        <v>7839</v>
      </c>
      <c r="I156" s="245" t="s">
        <v>14</v>
      </c>
      <c r="J156" s="245" t="s">
        <v>59</v>
      </c>
      <c r="K156" s="246" t="s">
        <v>22745</v>
      </c>
      <c r="L156" s="245" t="s">
        <v>568</v>
      </c>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row>
    <row r="157" spans="1:67" ht="15" x14ac:dyDescent="0.25">
      <c r="A157" s="245" t="s">
        <v>7719</v>
      </c>
      <c r="B157" s="245" t="s">
        <v>7718</v>
      </c>
      <c r="C157" s="245" t="s">
        <v>7755</v>
      </c>
      <c r="D157" s="245" t="s">
        <v>7754</v>
      </c>
      <c r="E157" s="246" t="s">
        <v>44</v>
      </c>
      <c r="F157" s="245" t="s">
        <v>44</v>
      </c>
      <c r="G157" s="245" t="s">
        <v>7838</v>
      </c>
      <c r="H157" s="245" t="s">
        <v>7837</v>
      </c>
      <c r="I157" s="245" t="s">
        <v>14</v>
      </c>
      <c r="J157" s="245" t="s">
        <v>59</v>
      </c>
      <c r="K157" s="246" t="s">
        <v>22746</v>
      </c>
      <c r="L157" s="245" t="s">
        <v>568</v>
      </c>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row>
    <row r="158" spans="1:67" ht="15" x14ac:dyDescent="0.25">
      <c r="A158" s="245" t="s">
        <v>7719</v>
      </c>
      <c r="B158" s="245" t="s">
        <v>7718</v>
      </c>
      <c r="C158" s="245" t="s">
        <v>7755</v>
      </c>
      <c r="D158" s="245" t="s">
        <v>7754</v>
      </c>
      <c r="E158" s="246" t="s">
        <v>44</v>
      </c>
      <c r="F158" s="245" t="s">
        <v>44</v>
      </c>
      <c r="G158" s="245" t="s">
        <v>7836</v>
      </c>
      <c r="H158" s="245" t="s">
        <v>7835</v>
      </c>
      <c r="I158" s="245" t="s">
        <v>14</v>
      </c>
      <c r="J158" s="245" t="s">
        <v>59</v>
      </c>
      <c r="K158" s="246" t="s">
        <v>22747</v>
      </c>
      <c r="L158" s="245" t="s">
        <v>568</v>
      </c>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row>
    <row r="159" spans="1:67" ht="15" x14ac:dyDescent="0.25">
      <c r="A159" s="245" t="s">
        <v>7719</v>
      </c>
      <c r="B159" s="245" t="s">
        <v>7718</v>
      </c>
      <c r="C159" s="245" t="s">
        <v>7755</v>
      </c>
      <c r="D159" s="245" t="s">
        <v>7754</v>
      </c>
      <c r="E159" s="246" t="s">
        <v>44</v>
      </c>
      <c r="F159" s="245" t="s">
        <v>44</v>
      </c>
      <c r="G159" s="245" t="s">
        <v>7834</v>
      </c>
      <c r="H159" s="245" t="s">
        <v>7833</v>
      </c>
      <c r="I159" s="245" t="s">
        <v>14</v>
      </c>
      <c r="J159" s="245" t="s">
        <v>59</v>
      </c>
      <c r="K159" s="246" t="s">
        <v>22748</v>
      </c>
      <c r="L159" s="245" t="s">
        <v>568</v>
      </c>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row>
    <row r="160" spans="1:67" ht="15" x14ac:dyDescent="0.25">
      <c r="A160" s="245" t="s">
        <v>7719</v>
      </c>
      <c r="B160" s="245" t="s">
        <v>7718</v>
      </c>
      <c r="C160" s="245" t="s">
        <v>7755</v>
      </c>
      <c r="D160" s="245" t="s">
        <v>7754</v>
      </c>
      <c r="E160" s="246" t="s">
        <v>44</v>
      </c>
      <c r="F160" s="245" t="s">
        <v>44</v>
      </c>
      <c r="G160" s="245" t="s">
        <v>7832</v>
      </c>
      <c r="H160" s="245" t="s">
        <v>7831</v>
      </c>
      <c r="I160" s="245" t="s">
        <v>14</v>
      </c>
      <c r="J160" s="245" t="s">
        <v>59</v>
      </c>
      <c r="K160" s="246" t="s">
        <v>22749</v>
      </c>
      <c r="L160" s="245" t="s">
        <v>568</v>
      </c>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row>
    <row r="161" spans="1:67" ht="15" x14ac:dyDescent="0.25">
      <c r="A161" s="245" t="s">
        <v>7719</v>
      </c>
      <c r="B161" s="245" t="s">
        <v>7718</v>
      </c>
      <c r="C161" s="245" t="s">
        <v>7755</v>
      </c>
      <c r="D161" s="245" t="s">
        <v>7754</v>
      </c>
      <c r="E161" s="246" t="s">
        <v>44</v>
      </c>
      <c r="F161" s="245" t="s">
        <v>44</v>
      </c>
      <c r="G161" s="245" t="s">
        <v>7830</v>
      </c>
      <c r="H161" s="245" t="s">
        <v>7829</v>
      </c>
      <c r="I161" s="245" t="s">
        <v>14</v>
      </c>
      <c r="J161" s="245" t="s">
        <v>59</v>
      </c>
      <c r="K161" s="246" t="s">
        <v>22750</v>
      </c>
      <c r="L161" s="245" t="s">
        <v>568</v>
      </c>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row>
    <row r="162" spans="1:67" ht="15" x14ac:dyDescent="0.25">
      <c r="A162" s="245" t="s">
        <v>7719</v>
      </c>
      <c r="B162" s="245" t="s">
        <v>7718</v>
      </c>
      <c r="C162" s="245" t="s">
        <v>7755</v>
      </c>
      <c r="D162" s="245" t="s">
        <v>7754</v>
      </c>
      <c r="E162" s="246" t="s">
        <v>44</v>
      </c>
      <c r="F162" s="245" t="s">
        <v>44</v>
      </c>
      <c r="G162" s="245" t="s">
        <v>7828</v>
      </c>
      <c r="H162" s="245" t="s">
        <v>7827</v>
      </c>
      <c r="I162" s="245" t="s">
        <v>14</v>
      </c>
      <c r="J162" s="245" t="s">
        <v>59</v>
      </c>
      <c r="K162" s="246" t="s">
        <v>22751</v>
      </c>
      <c r="L162" s="245" t="s">
        <v>568</v>
      </c>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row>
    <row r="163" spans="1:67" ht="15" x14ac:dyDescent="0.25">
      <c r="A163" s="245" t="s">
        <v>7719</v>
      </c>
      <c r="B163" s="245" t="s">
        <v>7718</v>
      </c>
      <c r="C163" s="245" t="s">
        <v>7755</v>
      </c>
      <c r="D163" s="245" t="s">
        <v>7754</v>
      </c>
      <c r="E163" s="246" t="s">
        <v>44</v>
      </c>
      <c r="F163" s="245" t="s">
        <v>44</v>
      </c>
      <c r="G163" s="245" t="s">
        <v>7826</v>
      </c>
      <c r="H163" s="245" t="s">
        <v>7825</v>
      </c>
      <c r="I163" s="245" t="s">
        <v>14</v>
      </c>
      <c r="J163" s="245" t="s">
        <v>59</v>
      </c>
      <c r="K163" s="246" t="s">
        <v>22752</v>
      </c>
      <c r="L163" s="245" t="s">
        <v>568</v>
      </c>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row>
    <row r="164" spans="1:67" ht="15" x14ac:dyDescent="0.25">
      <c r="A164" s="245" t="s">
        <v>7719</v>
      </c>
      <c r="B164" s="245" t="s">
        <v>7718</v>
      </c>
      <c r="C164" s="245" t="s">
        <v>7755</v>
      </c>
      <c r="D164" s="245" t="s">
        <v>7754</v>
      </c>
      <c r="E164" s="246" t="s">
        <v>44</v>
      </c>
      <c r="F164" s="245" t="s">
        <v>44</v>
      </c>
      <c r="G164" s="245" t="s">
        <v>7824</v>
      </c>
      <c r="H164" s="245" t="s">
        <v>7823</v>
      </c>
      <c r="I164" s="245" t="s">
        <v>14</v>
      </c>
      <c r="J164" s="245" t="s">
        <v>59</v>
      </c>
      <c r="K164" s="246" t="s">
        <v>22753</v>
      </c>
      <c r="L164" s="245" t="s">
        <v>568</v>
      </c>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row>
    <row r="165" spans="1:67" ht="15" x14ac:dyDescent="0.25">
      <c r="A165" s="245" t="s">
        <v>7719</v>
      </c>
      <c r="B165" s="245" t="s">
        <v>7718</v>
      </c>
      <c r="C165" s="245" t="s">
        <v>7755</v>
      </c>
      <c r="D165" s="245" t="s">
        <v>7754</v>
      </c>
      <c r="E165" s="246" t="s">
        <v>44</v>
      </c>
      <c r="F165" s="245" t="s">
        <v>44</v>
      </c>
      <c r="G165" s="245" t="s">
        <v>7822</v>
      </c>
      <c r="H165" s="245" t="s">
        <v>7821</v>
      </c>
      <c r="I165" s="245" t="s">
        <v>14</v>
      </c>
      <c r="J165" s="245" t="s">
        <v>59</v>
      </c>
      <c r="K165" s="246" t="s">
        <v>15570</v>
      </c>
      <c r="L165" s="245" t="s">
        <v>568</v>
      </c>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row>
    <row r="166" spans="1:67" ht="15" x14ac:dyDescent="0.25">
      <c r="A166" s="245" t="s">
        <v>7719</v>
      </c>
      <c r="B166" s="245" t="s">
        <v>7718</v>
      </c>
      <c r="C166" s="245" t="s">
        <v>7755</v>
      </c>
      <c r="D166" s="245" t="s">
        <v>7754</v>
      </c>
      <c r="E166" s="246" t="s">
        <v>44</v>
      </c>
      <c r="F166" s="245" t="s">
        <v>44</v>
      </c>
      <c r="G166" s="245" t="s">
        <v>7820</v>
      </c>
      <c r="H166" s="245" t="s">
        <v>7819</v>
      </c>
      <c r="I166" s="245" t="s">
        <v>14</v>
      </c>
      <c r="J166" s="245" t="s">
        <v>59</v>
      </c>
      <c r="K166" s="246" t="s">
        <v>22754</v>
      </c>
      <c r="L166" s="245" t="s">
        <v>568</v>
      </c>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row>
    <row r="167" spans="1:67" ht="15" x14ac:dyDescent="0.25">
      <c r="A167" s="245" t="s">
        <v>7719</v>
      </c>
      <c r="B167" s="245" t="s">
        <v>7718</v>
      </c>
      <c r="C167" s="245" t="s">
        <v>7755</v>
      </c>
      <c r="D167" s="245" t="s">
        <v>7754</v>
      </c>
      <c r="E167" s="246" t="s">
        <v>44</v>
      </c>
      <c r="F167" s="245" t="s">
        <v>44</v>
      </c>
      <c r="G167" s="245" t="s">
        <v>7818</v>
      </c>
      <c r="H167" s="245" t="s">
        <v>7817</v>
      </c>
      <c r="I167" s="245" t="s">
        <v>14</v>
      </c>
      <c r="J167" s="245" t="s">
        <v>59</v>
      </c>
      <c r="K167" s="246" t="s">
        <v>15136</v>
      </c>
      <c r="L167" s="245" t="s">
        <v>568</v>
      </c>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row>
    <row r="168" spans="1:67" ht="15" x14ac:dyDescent="0.25">
      <c r="A168" s="245" t="s">
        <v>7719</v>
      </c>
      <c r="B168" s="245" t="s">
        <v>7718</v>
      </c>
      <c r="C168" s="245" t="s">
        <v>7755</v>
      </c>
      <c r="D168" s="245" t="s">
        <v>7754</v>
      </c>
      <c r="E168" s="246" t="s">
        <v>44</v>
      </c>
      <c r="F168" s="245" t="s">
        <v>44</v>
      </c>
      <c r="G168" s="245" t="s">
        <v>7816</v>
      </c>
      <c r="H168" s="245" t="s">
        <v>7815</v>
      </c>
      <c r="I168" s="245" t="s">
        <v>14</v>
      </c>
      <c r="J168" s="245" t="s">
        <v>59</v>
      </c>
      <c r="K168" s="246" t="s">
        <v>22755</v>
      </c>
      <c r="L168" s="245" t="s">
        <v>568</v>
      </c>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row>
    <row r="169" spans="1:67" ht="15" x14ac:dyDescent="0.25">
      <c r="A169" s="245" t="s">
        <v>7719</v>
      </c>
      <c r="B169" s="245" t="s">
        <v>7718</v>
      </c>
      <c r="C169" s="245" t="s">
        <v>7755</v>
      </c>
      <c r="D169" s="245" t="s">
        <v>7754</v>
      </c>
      <c r="E169" s="246" t="s">
        <v>44</v>
      </c>
      <c r="F169" s="245" t="s">
        <v>44</v>
      </c>
      <c r="G169" s="245" t="s">
        <v>7814</v>
      </c>
      <c r="H169" s="245" t="s">
        <v>7813</v>
      </c>
      <c r="I169" s="245" t="s">
        <v>14</v>
      </c>
      <c r="J169" s="245" t="s">
        <v>59</v>
      </c>
      <c r="K169" s="246" t="s">
        <v>10114</v>
      </c>
      <c r="L169" s="245" t="s">
        <v>568</v>
      </c>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row>
    <row r="170" spans="1:67" ht="15" x14ac:dyDescent="0.25">
      <c r="A170" s="245" t="s">
        <v>7719</v>
      </c>
      <c r="B170" s="245" t="s">
        <v>7718</v>
      </c>
      <c r="C170" s="245" t="s">
        <v>7755</v>
      </c>
      <c r="D170" s="245" t="s">
        <v>7754</v>
      </c>
      <c r="E170" s="246" t="s">
        <v>44</v>
      </c>
      <c r="F170" s="245" t="s">
        <v>44</v>
      </c>
      <c r="G170" s="245" t="s">
        <v>7812</v>
      </c>
      <c r="H170" s="245" t="s">
        <v>7811</v>
      </c>
      <c r="I170" s="245" t="s">
        <v>14</v>
      </c>
      <c r="J170" s="245" t="s">
        <v>59</v>
      </c>
      <c r="K170" s="246" t="s">
        <v>15139</v>
      </c>
      <c r="L170" s="245" t="s">
        <v>568</v>
      </c>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row>
    <row r="171" spans="1:67" ht="15" x14ac:dyDescent="0.25">
      <c r="A171" s="245" t="s">
        <v>7719</v>
      </c>
      <c r="B171" s="245" t="s">
        <v>7718</v>
      </c>
      <c r="C171" s="245" t="s">
        <v>7755</v>
      </c>
      <c r="D171" s="245" t="s">
        <v>7754</v>
      </c>
      <c r="E171" s="246" t="s">
        <v>44</v>
      </c>
      <c r="F171" s="245" t="s">
        <v>44</v>
      </c>
      <c r="G171" s="245" t="s">
        <v>7810</v>
      </c>
      <c r="H171" s="245" t="s">
        <v>7809</v>
      </c>
      <c r="I171" s="245" t="s">
        <v>14</v>
      </c>
      <c r="J171" s="245" t="s">
        <v>59</v>
      </c>
      <c r="K171" s="246" t="s">
        <v>22756</v>
      </c>
      <c r="L171" s="245" t="s">
        <v>568</v>
      </c>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row>
    <row r="172" spans="1:67" ht="15" x14ac:dyDescent="0.25">
      <c r="A172" s="245" t="s">
        <v>7719</v>
      </c>
      <c r="B172" s="245" t="s">
        <v>7718</v>
      </c>
      <c r="C172" s="245" t="s">
        <v>7755</v>
      </c>
      <c r="D172" s="245" t="s">
        <v>7754</v>
      </c>
      <c r="E172" s="246" t="s">
        <v>44</v>
      </c>
      <c r="F172" s="245" t="s">
        <v>44</v>
      </c>
      <c r="G172" s="245" t="s">
        <v>7808</v>
      </c>
      <c r="H172" s="245" t="s">
        <v>7807</v>
      </c>
      <c r="I172" s="245" t="s">
        <v>14</v>
      </c>
      <c r="J172" s="245" t="s">
        <v>59</v>
      </c>
      <c r="K172" s="246" t="s">
        <v>22757</v>
      </c>
      <c r="L172" s="245" t="s">
        <v>568</v>
      </c>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row>
    <row r="173" spans="1:67" ht="15" x14ac:dyDescent="0.25">
      <c r="A173" s="245" t="s">
        <v>7719</v>
      </c>
      <c r="B173" s="245" t="s">
        <v>7718</v>
      </c>
      <c r="C173" s="245" t="s">
        <v>7755</v>
      </c>
      <c r="D173" s="245" t="s">
        <v>7754</v>
      </c>
      <c r="E173" s="246" t="s">
        <v>44</v>
      </c>
      <c r="F173" s="245" t="s">
        <v>44</v>
      </c>
      <c r="G173" s="245" t="s">
        <v>7806</v>
      </c>
      <c r="H173" s="245" t="s">
        <v>7805</v>
      </c>
      <c r="I173" s="245" t="s">
        <v>14</v>
      </c>
      <c r="J173" s="245" t="s">
        <v>59</v>
      </c>
      <c r="K173" s="246" t="s">
        <v>22758</v>
      </c>
      <c r="L173" s="245" t="s">
        <v>568</v>
      </c>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row>
    <row r="174" spans="1:67" ht="15" x14ac:dyDescent="0.25">
      <c r="A174" s="245" t="s">
        <v>7719</v>
      </c>
      <c r="B174" s="245" t="s">
        <v>7718</v>
      </c>
      <c r="C174" s="245" t="s">
        <v>7755</v>
      </c>
      <c r="D174" s="245" t="s">
        <v>7754</v>
      </c>
      <c r="E174" s="246" t="s">
        <v>44</v>
      </c>
      <c r="F174" s="245" t="s">
        <v>44</v>
      </c>
      <c r="G174" s="245" t="s">
        <v>7804</v>
      </c>
      <c r="H174" s="245" t="s">
        <v>7803</v>
      </c>
      <c r="I174" s="245" t="s">
        <v>14</v>
      </c>
      <c r="J174" s="245" t="s">
        <v>59</v>
      </c>
      <c r="K174" s="246" t="s">
        <v>22759</v>
      </c>
      <c r="L174" s="245" t="s">
        <v>568</v>
      </c>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row>
    <row r="175" spans="1:67" ht="15" x14ac:dyDescent="0.25">
      <c r="A175" s="245" t="s">
        <v>7719</v>
      </c>
      <c r="B175" s="245" t="s">
        <v>7718</v>
      </c>
      <c r="C175" s="245" t="s">
        <v>7755</v>
      </c>
      <c r="D175" s="245" t="s">
        <v>7754</v>
      </c>
      <c r="E175" s="246" t="s">
        <v>44</v>
      </c>
      <c r="F175" s="245" t="s">
        <v>44</v>
      </c>
      <c r="G175" s="245" t="s">
        <v>7802</v>
      </c>
      <c r="H175" s="245" t="s">
        <v>7801</v>
      </c>
      <c r="I175" s="245" t="s">
        <v>14</v>
      </c>
      <c r="J175" s="245" t="s">
        <v>59</v>
      </c>
      <c r="K175" s="246" t="s">
        <v>22760</v>
      </c>
      <c r="L175" s="245" t="s">
        <v>568</v>
      </c>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row>
    <row r="176" spans="1:67" ht="15" x14ac:dyDescent="0.25">
      <c r="A176" s="245" t="s">
        <v>7719</v>
      </c>
      <c r="B176" s="245" t="s">
        <v>7718</v>
      </c>
      <c r="C176" s="245" t="s">
        <v>7755</v>
      </c>
      <c r="D176" s="245" t="s">
        <v>7754</v>
      </c>
      <c r="E176" s="246" t="s">
        <v>44</v>
      </c>
      <c r="F176" s="245" t="s">
        <v>44</v>
      </c>
      <c r="G176" s="245" t="s">
        <v>7800</v>
      </c>
      <c r="H176" s="245" t="s">
        <v>7799</v>
      </c>
      <c r="I176" s="245" t="s">
        <v>14</v>
      </c>
      <c r="J176" s="245" t="s">
        <v>59</v>
      </c>
      <c r="K176" s="246" t="s">
        <v>22761</v>
      </c>
      <c r="L176" s="245" t="s">
        <v>568</v>
      </c>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row>
    <row r="177" spans="1:67" ht="15" x14ac:dyDescent="0.25">
      <c r="A177" s="245" t="s">
        <v>7719</v>
      </c>
      <c r="B177" s="245" t="s">
        <v>7718</v>
      </c>
      <c r="C177" s="245" t="s">
        <v>7755</v>
      </c>
      <c r="D177" s="245" t="s">
        <v>7754</v>
      </c>
      <c r="E177" s="246" t="s">
        <v>44</v>
      </c>
      <c r="F177" s="245" t="s">
        <v>44</v>
      </c>
      <c r="G177" s="245" t="s">
        <v>7798</v>
      </c>
      <c r="H177" s="245" t="s">
        <v>7797</v>
      </c>
      <c r="I177" s="245" t="s">
        <v>14</v>
      </c>
      <c r="J177" s="245" t="s">
        <v>59</v>
      </c>
      <c r="K177" s="246" t="s">
        <v>22762</v>
      </c>
      <c r="L177" s="245" t="s">
        <v>568</v>
      </c>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row>
    <row r="178" spans="1:67" ht="15" x14ac:dyDescent="0.25">
      <c r="A178" s="245" t="s">
        <v>7719</v>
      </c>
      <c r="B178" s="245" t="s">
        <v>7718</v>
      </c>
      <c r="C178" s="245" t="s">
        <v>7755</v>
      </c>
      <c r="D178" s="245" t="s">
        <v>7754</v>
      </c>
      <c r="E178" s="246" t="s">
        <v>44</v>
      </c>
      <c r="F178" s="245" t="s">
        <v>44</v>
      </c>
      <c r="G178" s="245" t="s">
        <v>7796</v>
      </c>
      <c r="H178" s="245" t="s">
        <v>7795</v>
      </c>
      <c r="I178" s="245" t="s">
        <v>14</v>
      </c>
      <c r="J178" s="245" t="s">
        <v>59</v>
      </c>
      <c r="K178" s="246" t="s">
        <v>22763</v>
      </c>
      <c r="L178" s="245" t="s">
        <v>568</v>
      </c>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row>
    <row r="179" spans="1:67" ht="15" x14ac:dyDescent="0.25">
      <c r="A179" s="245" t="s">
        <v>7719</v>
      </c>
      <c r="B179" s="245" t="s">
        <v>7718</v>
      </c>
      <c r="C179" s="245" t="s">
        <v>7755</v>
      </c>
      <c r="D179" s="245" t="s">
        <v>7754</v>
      </c>
      <c r="E179" s="246" t="s">
        <v>44</v>
      </c>
      <c r="F179" s="245" t="s">
        <v>44</v>
      </c>
      <c r="G179" s="245" t="s">
        <v>7794</v>
      </c>
      <c r="H179" s="245" t="s">
        <v>7793</v>
      </c>
      <c r="I179" s="245" t="s">
        <v>14</v>
      </c>
      <c r="J179" s="245" t="s">
        <v>59</v>
      </c>
      <c r="K179" s="246" t="s">
        <v>15039</v>
      </c>
      <c r="L179" s="245" t="s">
        <v>568</v>
      </c>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row>
    <row r="180" spans="1:67" ht="15" x14ac:dyDescent="0.25">
      <c r="A180" s="245" t="s">
        <v>7719</v>
      </c>
      <c r="B180" s="245" t="s">
        <v>7718</v>
      </c>
      <c r="C180" s="245" t="s">
        <v>7755</v>
      </c>
      <c r="D180" s="245" t="s">
        <v>7754</v>
      </c>
      <c r="E180" s="246" t="s">
        <v>44</v>
      </c>
      <c r="F180" s="245" t="s">
        <v>44</v>
      </c>
      <c r="G180" s="245" t="s">
        <v>7792</v>
      </c>
      <c r="H180" s="245" t="s">
        <v>7791</v>
      </c>
      <c r="I180" s="245" t="s">
        <v>14</v>
      </c>
      <c r="J180" s="245" t="s">
        <v>59</v>
      </c>
      <c r="K180" s="246" t="s">
        <v>22764</v>
      </c>
      <c r="L180" s="245" t="s">
        <v>568</v>
      </c>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row>
    <row r="181" spans="1:67" ht="15" x14ac:dyDescent="0.25">
      <c r="A181" s="245" t="s">
        <v>7719</v>
      </c>
      <c r="B181" s="245" t="s">
        <v>7718</v>
      </c>
      <c r="C181" s="245" t="s">
        <v>7755</v>
      </c>
      <c r="D181" s="245" t="s">
        <v>7754</v>
      </c>
      <c r="E181" s="246" t="s">
        <v>44</v>
      </c>
      <c r="F181" s="245" t="s">
        <v>44</v>
      </c>
      <c r="G181" s="245" t="s">
        <v>7790</v>
      </c>
      <c r="H181" s="245" t="s">
        <v>7789</v>
      </c>
      <c r="I181" s="245" t="s">
        <v>14</v>
      </c>
      <c r="J181" s="245" t="s">
        <v>59</v>
      </c>
      <c r="K181" s="246" t="s">
        <v>22765</v>
      </c>
      <c r="L181" s="245" t="s">
        <v>568</v>
      </c>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row>
    <row r="182" spans="1:67" ht="15" x14ac:dyDescent="0.25">
      <c r="A182" s="245" t="s">
        <v>7719</v>
      </c>
      <c r="B182" s="245" t="s">
        <v>7718</v>
      </c>
      <c r="C182" s="245" t="s">
        <v>7755</v>
      </c>
      <c r="D182" s="245" t="s">
        <v>7754</v>
      </c>
      <c r="E182" s="246" t="s">
        <v>44</v>
      </c>
      <c r="F182" s="245" t="s">
        <v>44</v>
      </c>
      <c r="G182" s="245" t="s">
        <v>7787</v>
      </c>
      <c r="H182" s="245" t="s">
        <v>7786</v>
      </c>
      <c r="I182" s="245" t="s">
        <v>14</v>
      </c>
      <c r="J182" s="245" t="s">
        <v>59</v>
      </c>
      <c r="K182" s="246" t="s">
        <v>21455</v>
      </c>
      <c r="L182" s="245" t="s">
        <v>568</v>
      </c>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row>
    <row r="183" spans="1:67" ht="15" x14ac:dyDescent="0.25">
      <c r="A183" s="245" t="s">
        <v>7719</v>
      </c>
      <c r="B183" s="245" t="s">
        <v>7718</v>
      </c>
      <c r="C183" s="245" t="s">
        <v>7755</v>
      </c>
      <c r="D183" s="245" t="s">
        <v>7754</v>
      </c>
      <c r="E183" s="246" t="s">
        <v>44</v>
      </c>
      <c r="F183" s="245" t="s">
        <v>44</v>
      </c>
      <c r="G183" s="245" t="s">
        <v>7785</v>
      </c>
      <c r="H183" s="245" t="s">
        <v>7784</v>
      </c>
      <c r="I183" s="245" t="s">
        <v>14</v>
      </c>
      <c r="J183" s="245" t="s">
        <v>59</v>
      </c>
      <c r="K183" s="246" t="s">
        <v>22766</v>
      </c>
      <c r="L183" s="245" t="s">
        <v>568</v>
      </c>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row>
    <row r="184" spans="1:67" ht="15" x14ac:dyDescent="0.25">
      <c r="A184" s="245" t="s">
        <v>7719</v>
      </c>
      <c r="B184" s="245" t="s">
        <v>7718</v>
      </c>
      <c r="C184" s="245" t="s">
        <v>7755</v>
      </c>
      <c r="D184" s="245" t="s">
        <v>7754</v>
      </c>
      <c r="E184" s="246" t="s">
        <v>44</v>
      </c>
      <c r="F184" s="245" t="s">
        <v>44</v>
      </c>
      <c r="G184" s="245" t="s">
        <v>7783</v>
      </c>
      <c r="H184" s="245" t="s">
        <v>7782</v>
      </c>
      <c r="I184" s="245" t="s">
        <v>14</v>
      </c>
      <c r="J184" s="245" t="s">
        <v>59</v>
      </c>
      <c r="K184" s="246" t="s">
        <v>22767</v>
      </c>
      <c r="L184" s="245" t="s">
        <v>568</v>
      </c>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row>
    <row r="185" spans="1:67" ht="15" x14ac:dyDescent="0.25">
      <c r="A185" s="245" t="s">
        <v>7719</v>
      </c>
      <c r="B185" s="245" t="s">
        <v>7718</v>
      </c>
      <c r="C185" s="245" t="s">
        <v>7755</v>
      </c>
      <c r="D185" s="245" t="s">
        <v>7754</v>
      </c>
      <c r="E185" s="246" t="s">
        <v>44</v>
      </c>
      <c r="F185" s="245" t="s">
        <v>44</v>
      </c>
      <c r="G185" s="245" t="s">
        <v>7781</v>
      </c>
      <c r="H185" s="245" t="s">
        <v>7780</v>
      </c>
      <c r="I185" s="245" t="s">
        <v>14</v>
      </c>
      <c r="J185" s="245" t="s">
        <v>59</v>
      </c>
      <c r="K185" s="246" t="s">
        <v>22768</v>
      </c>
      <c r="L185" s="245" t="s">
        <v>568</v>
      </c>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row>
    <row r="186" spans="1:67" ht="15" x14ac:dyDescent="0.25">
      <c r="A186" s="245" t="s">
        <v>7719</v>
      </c>
      <c r="B186" s="245" t="s">
        <v>7718</v>
      </c>
      <c r="C186" s="245" t="s">
        <v>7755</v>
      </c>
      <c r="D186" s="245" t="s">
        <v>7754</v>
      </c>
      <c r="E186" s="246" t="s">
        <v>44</v>
      </c>
      <c r="F186" s="245" t="s">
        <v>44</v>
      </c>
      <c r="G186" s="245" t="s">
        <v>7779</v>
      </c>
      <c r="H186" s="245" t="s">
        <v>7778</v>
      </c>
      <c r="I186" s="245" t="s">
        <v>14</v>
      </c>
      <c r="J186" s="245" t="s">
        <v>59</v>
      </c>
      <c r="K186" s="246" t="s">
        <v>22769</v>
      </c>
      <c r="L186" s="245" t="s">
        <v>568</v>
      </c>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row>
    <row r="187" spans="1:67" ht="15" x14ac:dyDescent="0.25">
      <c r="A187" s="245" t="s">
        <v>7719</v>
      </c>
      <c r="B187" s="245" t="s">
        <v>7718</v>
      </c>
      <c r="C187" s="245" t="s">
        <v>7755</v>
      </c>
      <c r="D187" s="245" t="s">
        <v>7754</v>
      </c>
      <c r="E187" s="246" t="s">
        <v>44</v>
      </c>
      <c r="F187" s="245" t="s">
        <v>44</v>
      </c>
      <c r="G187" s="245" t="s">
        <v>7777</v>
      </c>
      <c r="H187" s="245" t="s">
        <v>7776</v>
      </c>
      <c r="I187" s="245" t="s">
        <v>14</v>
      </c>
      <c r="J187" s="245" t="s">
        <v>59</v>
      </c>
      <c r="K187" s="246" t="s">
        <v>22770</v>
      </c>
      <c r="L187" s="245" t="s">
        <v>568</v>
      </c>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row>
    <row r="188" spans="1:67" ht="15" x14ac:dyDescent="0.25">
      <c r="A188" s="245" t="s">
        <v>7719</v>
      </c>
      <c r="B188" s="245" t="s">
        <v>7718</v>
      </c>
      <c r="C188" s="245" t="s">
        <v>7755</v>
      </c>
      <c r="D188" s="245" t="s">
        <v>7754</v>
      </c>
      <c r="E188" s="246" t="s">
        <v>44</v>
      </c>
      <c r="F188" s="245" t="s">
        <v>44</v>
      </c>
      <c r="G188" s="245" t="s">
        <v>7775</v>
      </c>
      <c r="H188" s="245" t="s">
        <v>7774</v>
      </c>
      <c r="I188" s="245" t="s">
        <v>14</v>
      </c>
      <c r="J188" s="245" t="s">
        <v>59</v>
      </c>
      <c r="K188" s="246" t="s">
        <v>22771</v>
      </c>
      <c r="L188" s="245" t="s">
        <v>568</v>
      </c>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row>
    <row r="189" spans="1:67" ht="15" x14ac:dyDescent="0.25">
      <c r="A189" s="245" t="s">
        <v>7719</v>
      </c>
      <c r="B189" s="245" t="s">
        <v>7718</v>
      </c>
      <c r="C189" s="245" t="s">
        <v>7755</v>
      </c>
      <c r="D189" s="245" t="s">
        <v>7754</v>
      </c>
      <c r="E189" s="246" t="s">
        <v>44</v>
      </c>
      <c r="F189" s="245" t="s">
        <v>44</v>
      </c>
      <c r="G189" s="245" t="s">
        <v>7773</v>
      </c>
      <c r="H189" s="245" t="s">
        <v>7772</v>
      </c>
      <c r="I189" s="245" t="s">
        <v>14</v>
      </c>
      <c r="J189" s="245" t="s">
        <v>59</v>
      </c>
      <c r="K189" s="246" t="s">
        <v>22772</v>
      </c>
      <c r="L189" s="245" t="s">
        <v>568</v>
      </c>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row>
    <row r="190" spans="1:67" ht="15" x14ac:dyDescent="0.25">
      <c r="A190" s="245" t="s">
        <v>7719</v>
      </c>
      <c r="B190" s="245" t="s">
        <v>7718</v>
      </c>
      <c r="C190" s="245" t="s">
        <v>7755</v>
      </c>
      <c r="D190" s="245" t="s">
        <v>7754</v>
      </c>
      <c r="E190" s="246" t="s">
        <v>44</v>
      </c>
      <c r="F190" s="245" t="s">
        <v>44</v>
      </c>
      <c r="G190" s="245" t="s">
        <v>7771</v>
      </c>
      <c r="H190" s="245" t="s">
        <v>7770</v>
      </c>
      <c r="I190" s="245" t="s">
        <v>14</v>
      </c>
      <c r="J190" s="245" t="s">
        <v>59</v>
      </c>
      <c r="K190" s="246" t="s">
        <v>22773</v>
      </c>
      <c r="L190" s="245" t="s">
        <v>568</v>
      </c>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row>
    <row r="191" spans="1:67" ht="15" x14ac:dyDescent="0.25">
      <c r="A191" s="245" t="s">
        <v>7719</v>
      </c>
      <c r="B191" s="245" t="s">
        <v>7718</v>
      </c>
      <c r="C191" s="245" t="s">
        <v>7755</v>
      </c>
      <c r="D191" s="245" t="s">
        <v>7754</v>
      </c>
      <c r="E191" s="246" t="s">
        <v>44</v>
      </c>
      <c r="F191" s="245" t="s">
        <v>44</v>
      </c>
      <c r="G191" s="245" t="s">
        <v>7769</v>
      </c>
      <c r="H191" s="245" t="s">
        <v>7768</v>
      </c>
      <c r="I191" s="245" t="s">
        <v>14</v>
      </c>
      <c r="J191" s="245" t="s">
        <v>59</v>
      </c>
      <c r="K191" s="246" t="s">
        <v>16497</v>
      </c>
      <c r="L191" s="245" t="s">
        <v>568</v>
      </c>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row>
    <row r="192" spans="1:67" ht="15" x14ac:dyDescent="0.25">
      <c r="A192" s="245" t="s">
        <v>7719</v>
      </c>
      <c r="B192" s="245" t="s">
        <v>7718</v>
      </c>
      <c r="C192" s="245" t="s">
        <v>7755</v>
      </c>
      <c r="D192" s="245" t="s">
        <v>7754</v>
      </c>
      <c r="E192" s="246" t="s">
        <v>44</v>
      </c>
      <c r="F192" s="245" t="s">
        <v>44</v>
      </c>
      <c r="G192" s="245" t="s">
        <v>7767</v>
      </c>
      <c r="H192" s="245" t="s">
        <v>7766</v>
      </c>
      <c r="I192" s="245" t="s">
        <v>14</v>
      </c>
      <c r="J192" s="245" t="s">
        <v>59</v>
      </c>
      <c r="K192" s="246" t="s">
        <v>22774</v>
      </c>
      <c r="L192" s="245" t="s">
        <v>568</v>
      </c>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row>
    <row r="193" spans="1:67" ht="15" x14ac:dyDescent="0.25">
      <c r="A193" s="245" t="s">
        <v>7719</v>
      </c>
      <c r="B193" s="245" t="s">
        <v>7718</v>
      </c>
      <c r="C193" s="245" t="s">
        <v>7755</v>
      </c>
      <c r="D193" s="245" t="s">
        <v>7754</v>
      </c>
      <c r="E193" s="246" t="s">
        <v>44</v>
      </c>
      <c r="F193" s="245" t="s">
        <v>44</v>
      </c>
      <c r="G193" s="245" t="s">
        <v>7765</v>
      </c>
      <c r="H193" s="245" t="s">
        <v>7764</v>
      </c>
      <c r="I193" s="245" t="s">
        <v>14</v>
      </c>
      <c r="J193" s="245" t="s">
        <v>59</v>
      </c>
      <c r="K193" s="246" t="s">
        <v>21764</v>
      </c>
      <c r="L193" s="245" t="s">
        <v>568</v>
      </c>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row>
    <row r="194" spans="1:67" ht="15" x14ac:dyDescent="0.25">
      <c r="A194" s="245" t="s">
        <v>7719</v>
      </c>
      <c r="B194" s="245" t="s">
        <v>7718</v>
      </c>
      <c r="C194" s="245" t="s">
        <v>7755</v>
      </c>
      <c r="D194" s="245" t="s">
        <v>7754</v>
      </c>
      <c r="E194" s="246" t="s">
        <v>44</v>
      </c>
      <c r="F194" s="245" t="s">
        <v>44</v>
      </c>
      <c r="G194" s="245" t="s">
        <v>7763</v>
      </c>
      <c r="H194" s="245" t="s">
        <v>7762</v>
      </c>
      <c r="I194" s="245" t="s">
        <v>14</v>
      </c>
      <c r="J194" s="245" t="s">
        <v>59</v>
      </c>
      <c r="K194" s="246" t="s">
        <v>22775</v>
      </c>
      <c r="L194" s="245" t="s">
        <v>568</v>
      </c>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row>
    <row r="195" spans="1:67" ht="15" x14ac:dyDescent="0.25">
      <c r="A195" s="245" t="s">
        <v>7719</v>
      </c>
      <c r="B195" s="245" t="s">
        <v>7718</v>
      </c>
      <c r="C195" s="245" t="s">
        <v>7755</v>
      </c>
      <c r="D195" s="245" t="s">
        <v>7754</v>
      </c>
      <c r="E195" s="246" t="s">
        <v>44</v>
      </c>
      <c r="F195" s="245" t="s">
        <v>44</v>
      </c>
      <c r="G195" s="245" t="s">
        <v>7761</v>
      </c>
      <c r="H195" s="245" t="s">
        <v>7760</v>
      </c>
      <c r="I195" s="245" t="s">
        <v>14</v>
      </c>
      <c r="J195" s="245" t="s">
        <v>59</v>
      </c>
      <c r="K195" s="246" t="s">
        <v>22776</v>
      </c>
      <c r="L195" s="245" t="s">
        <v>568</v>
      </c>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row>
    <row r="196" spans="1:67" ht="15" x14ac:dyDescent="0.25">
      <c r="A196" s="245" t="s">
        <v>7719</v>
      </c>
      <c r="B196" s="245" t="s">
        <v>7718</v>
      </c>
      <c r="C196" s="245" t="s">
        <v>7755</v>
      </c>
      <c r="D196" s="245" t="s">
        <v>7754</v>
      </c>
      <c r="E196" s="246" t="s">
        <v>44</v>
      </c>
      <c r="F196" s="245" t="s">
        <v>44</v>
      </c>
      <c r="G196" s="245" t="s">
        <v>7759</v>
      </c>
      <c r="H196" s="245" t="s">
        <v>7758</v>
      </c>
      <c r="I196" s="245" t="s">
        <v>14</v>
      </c>
      <c r="J196" s="245" t="s">
        <v>59</v>
      </c>
      <c r="K196" s="246" t="s">
        <v>22777</v>
      </c>
      <c r="L196" s="245" t="s">
        <v>568</v>
      </c>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row>
    <row r="197" spans="1:67" ht="15" x14ac:dyDescent="0.25">
      <c r="A197" s="245" t="s">
        <v>7719</v>
      </c>
      <c r="B197" s="245" t="s">
        <v>7718</v>
      </c>
      <c r="C197" s="245" t="s">
        <v>7755</v>
      </c>
      <c r="D197" s="245" t="s">
        <v>7754</v>
      </c>
      <c r="E197" s="246" t="s">
        <v>44</v>
      </c>
      <c r="F197" s="245" t="s">
        <v>44</v>
      </c>
      <c r="G197" s="245" t="s">
        <v>7757</v>
      </c>
      <c r="H197" s="245" t="s">
        <v>7756</v>
      </c>
      <c r="I197" s="245" t="s">
        <v>14</v>
      </c>
      <c r="J197" s="245" t="s">
        <v>59</v>
      </c>
      <c r="K197" s="246" t="s">
        <v>21910</v>
      </c>
      <c r="L197" s="245" t="s">
        <v>568</v>
      </c>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row>
    <row r="198" spans="1:67" ht="15" x14ac:dyDescent="0.25">
      <c r="A198" s="245" t="s">
        <v>7719</v>
      </c>
      <c r="B198" s="245" t="s">
        <v>7718</v>
      </c>
      <c r="C198" s="245" t="s">
        <v>7755</v>
      </c>
      <c r="D198" s="245" t="s">
        <v>7754</v>
      </c>
      <c r="E198" s="246" t="s">
        <v>44</v>
      </c>
      <c r="F198" s="245" t="s">
        <v>44</v>
      </c>
      <c r="G198" s="245" t="s">
        <v>7753</v>
      </c>
      <c r="H198" s="245" t="s">
        <v>7752</v>
      </c>
      <c r="I198" s="245" t="s">
        <v>14</v>
      </c>
      <c r="J198" s="245" t="s">
        <v>59</v>
      </c>
      <c r="K198" s="246" t="s">
        <v>22778</v>
      </c>
      <c r="L198" s="245" t="s">
        <v>568</v>
      </c>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row>
    <row r="199" spans="1:67" ht="15" x14ac:dyDescent="0.25">
      <c r="A199" s="245" t="s">
        <v>7719</v>
      </c>
      <c r="B199" s="245" t="s">
        <v>7718</v>
      </c>
      <c r="C199" s="245" t="s">
        <v>7723</v>
      </c>
      <c r="D199" s="245" t="s">
        <v>7722</v>
      </c>
      <c r="E199" s="246" t="s">
        <v>44</v>
      </c>
      <c r="F199" s="245" t="s">
        <v>44</v>
      </c>
      <c r="G199" s="245" t="s">
        <v>7751</v>
      </c>
      <c r="H199" s="245" t="s">
        <v>7750</v>
      </c>
      <c r="I199" s="245" t="s">
        <v>14</v>
      </c>
      <c r="J199" s="245" t="s">
        <v>59</v>
      </c>
      <c r="K199" s="246" t="s">
        <v>5009</v>
      </c>
      <c r="L199" s="245" t="s">
        <v>568</v>
      </c>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row>
    <row r="200" spans="1:67" ht="15" x14ac:dyDescent="0.25">
      <c r="A200" s="245" t="s">
        <v>7719</v>
      </c>
      <c r="B200" s="245" t="s">
        <v>7718</v>
      </c>
      <c r="C200" s="245" t="s">
        <v>7723</v>
      </c>
      <c r="D200" s="245" t="s">
        <v>7722</v>
      </c>
      <c r="E200" s="246" t="s">
        <v>44</v>
      </c>
      <c r="F200" s="245" t="s">
        <v>44</v>
      </c>
      <c r="G200" s="245" t="s">
        <v>7749</v>
      </c>
      <c r="H200" s="245" t="s">
        <v>7748</v>
      </c>
      <c r="I200" s="245" t="s">
        <v>14</v>
      </c>
      <c r="J200" s="245" t="s">
        <v>59</v>
      </c>
      <c r="K200" s="246" t="s">
        <v>3826</v>
      </c>
      <c r="L200" s="245" t="s">
        <v>568</v>
      </c>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row>
    <row r="201" spans="1:67" ht="15" x14ac:dyDescent="0.25">
      <c r="A201" s="245" t="s">
        <v>7719</v>
      </c>
      <c r="B201" s="245" t="s">
        <v>7718</v>
      </c>
      <c r="C201" s="245" t="s">
        <v>7723</v>
      </c>
      <c r="D201" s="245" t="s">
        <v>7722</v>
      </c>
      <c r="E201" s="246" t="s">
        <v>44</v>
      </c>
      <c r="F201" s="245" t="s">
        <v>44</v>
      </c>
      <c r="G201" s="245" t="s">
        <v>7747</v>
      </c>
      <c r="H201" s="245" t="s">
        <v>7746</v>
      </c>
      <c r="I201" s="245" t="s">
        <v>14</v>
      </c>
      <c r="J201" s="245" t="s">
        <v>59</v>
      </c>
      <c r="K201" s="246" t="s">
        <v>22779</v>
      </c>
      <c r="L201" s="245" t="s">
        <v>568</v>
      </c>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row>
    <row r="202" spans="1:67" ht="15" x14ac:dyDescent="0.25">
      <c r="A202" s="245" t="s">
        <v>7719</v>
      </c>
      <c r="B202" s="245" t="s">
        <v>7718</v>
      </c>
      <c r="C202" s="245" t="s">
        <v>7723</v>
      </c>
      <c r="D202" s="245" t="s">
        <v>7722</v>
      </c>
      <c r="E202" s="246" t="s">
        <v>44</v>
      </c>
      <c r="F202" s="245" t="s">
        <v>44</v>
      </c>
      <c r="G202" s="245" t="s">
        <v>7745</v>
      </c>
      <c r="H202" s="245" t="s">
        <v>7744</v>
      </c>
      <c r="I202" s="245" t="s">
        <v>14</v>
      </c>
      <c r="J202" s="245" t="s">
        <v>59</v>
      </c>
      <c r="K202" s="246" t="s">
        <v>22780</v>
      </c>
      <c r="L202" s="245" t="s">
        <v>568</v>
      </c>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row>
    <row r="203" spans="1:67" ht="15" x14ac:dyDescent="0.25">
      <c r="A203" s="245" t="s">
        <v>7719</v>
      </c>
      <c r="B203" s="245" t="s">
        <v>7718</v>
      </c>
      <c r="C203" s="245" t="s">
        <v>7723</v>
      </c>
      <c r="D203" s="245" t="s">
        <v>7722</v>
      </c>
      <c r="E203" s="246" t="s">
        <v>44</v>
      </c>
      <c r="F203" s="245" t="s">
        <v>44</v>
      </c>
      <c r="G203" s="245" t="s">
        <v>7743</v>
      </c>
      <c r="H203" s="245" t="s">
        <v>7742</v>
      </c>
      <c r="I203" s="245" t="s">
        <v>14</v>
      </c>
      <c r="J203" s="245" t="s">
        <v>59</v>
      </c>
      <c r="K203" s="246" t="s">
        <v>8877</v>
      </c>
      <c r="L203" s="245" t="s">
        <v>568</v>
      </c>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row>
    <row r="204" spans="1:67" ht="15" x14ac:dyDescent="0.25">
      <c r="A204" s="245" t="s">
        <v>7719</v>
      </c>
      <c r="B204" s="245" t="s">
        <v>7718</v>
      </c>
      <c r="C204" s="245" t="s">
        <v>7723</v>
      </c>
      <c r="D204" s="245" t="s">
        <v>7722</v>
      </c>
      <c r="E204" s="246" t="s">
        <v>44</v>
      </c>
      <c r="F204" s="245" t="s">
        <v>44</v>
      </c>
      <c r="G204" s="245" t="s">
        <v>7741</v>
      </c>
      <c r="H204" s="245" t="s">
        <v>7740</v>
      </c>
      <c r="I204" s="245" t="s">
        <v>14</v>
      </c>
      <c r="J204" s="245" t="s">
        <v>59</v>
      </c>
      <c r="K204" s="246" t="s">
        <v>22781</v>
      </c>
      <c r="L204" s="245" t="s">
        <v>568</v>
      </c>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row>
    <row r="205" spans="1:67" ht="15" x14ac:dyDescent="0.25">
      <c r="A205" s="245" t="s">
        <v>7719</v>
      </c>
      <c r="B205" s="245" t="s">
        <v>7718</v>
      </c>
      <c r="C205" s="245" t="s">
        <v>7723</v>
      </c>
      <c r="D205" s="245" t="s">
        <v>7722</v>
      </c>
      <c r="E205" s="246" t="s">
        <v>44</v>
      </c>
      <c r="F205" s="245" t="s">
        <v>44</v>
      </c>
      <c r="G205" s="245" t="s">
        <v>7739</v>
      </c>
      <c r="H205" s="245" t="s">
        <v>7738</v>
      </c>
      <c r="I205" s="245" t="s">
        <v>14</v>
      </c>
      <c r="J205" s="245" t="s">
        <v>59</v>
      </c>
      <c r="K205" s="246" t="s">
        <v>891</v>
      </c>
      <c r="L205" s="245" t="s">
        <v>568</v>
      </c>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row>
    <row r="206" spans="1:67" ht="15" x14ac:dyDescent="0.25">
      <c r="A206" s="245" t="s">
        <v>7719</v>
      </c>
      <c r="B206" s="245" t="s">
        <v>7718</v>
      </c>
      <c r="C206" s="245" t="s">
        <v>7723</v>
      </c>
      <c r="D206" s="245" t="s">
        <v>7722</v>
      </c>
      <c r="E206" s="246" t="s">
        <v>44</v>
      </c>
      <c r="F206" s="245" t="s">
        <v>44</v>
      </c>
      <c r="G206" s="245" t="s">
        <v>7736</v>
      </c>
      <c r="H206" s="245" t="s">
        <v>7735</v>
      </c>
      <c r="I206" s="245" t="s">
        <v>14</v>
      </c>
      <c r="J206" s="245" t="s">
        <v>59</v>
      </c>
      <c r="K206" s="246" t="s">
        <v>8302</v>
      </c>
      <c r="L206" s="245" t="s">
        <v>568</v>
      </c>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row>
    <row r="207" spans="1:67" ht="15" x14ac:dyDescent="0.25">
      <c r="A207" s="245" t="s">
        <v>7719</v>
      </c>
      <c r="B207" s="245" t="s">
        <v>7718</v>
      </c>
      <c r="C207" s="245" t="s">
        <v>7723</v>
      </c>
      <c r="D207" s="245" t="s">
        <v>7722</v>
      </c>
      <c r="E207" s="246" t="s">
        <v>44</v>
      </c>
      <c r="F207" s="245" t="s">
        <v>44</v>
      </c>
      <c r="G207" s="245" t="s">
        <v>7734</v>
      </c>
      <c r="H207" s="245" t="s">
        <v>7733</v>
      </c>
      <c r="I207" s="245" t="s">
        <v>14</v>
      </c>
      <c r="J207" s="245" t="s">
        <v>59</v>
      </c>
      <c r="K207" s="246" t="s">
        <v>873</v>
      </c>
      <c r="L207" s="245" t="s">
        <v>568</v>
      </c>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row>
    <row r="208" spans="1:67" ht="15" x14ac:dyDescent="0.25">
      <c r="A208" s="245" t="s">
        <v>7719</v>
      </c>
      <c r="B208" s="245" t="s">
        <v>7718</v>
      </c>
      <c r="C208" s="245" t="s">
        <v>7723</v>
      </c>
      <c r="D208" s="245" t="s">
        <v>7722</v>
      </c>
      <c r="E208" s="246" t="s">
        <v>44</v>
      </c>
      <c r="F208" s="245" t="s">
        <v>44</v>
      </c>
      <c r="G208" s="245" t="s">
        <v>7732</v>
      </c>
      <c r="H208" s="245" t="s">
        <v>7731</v>
      </c>
      <c r="I208" s="245" t="s">
        <v>14</v>
      </c>
      <c r="J208" s="245" t="s">
        <v>59</v>
      </c>
      <c r="K208" s="246" t="s">
        <v>10305</v>
      </c>
      <c r="L208" s="245" t="s">
        <v>568</v>
      </c>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row>
    <row r="209" spans="1:67" ht="15" x14ac:dyDescent="0.25">
      <c r="A209" s="245" t="s">
        <v>7719</v>
      </c>
      <c r="B209" s="245" t="s">
        <v>7718</v>
      </c>
      <c r="C209" s="245" t="s">
        <v>7723</v>
      </c>
      <c r="D209" s="245" t="s">
        <v>7722</v>
      </c>
      <c r="E209" s="246" t="s">
        <v>44</v>
      </c>
      <c r="F209" s="245" t="s">
        <v>44</v>
      </c>
      <c r="G209" s="245" t="s">
        <v>7729</v>
      </c>
      <c r="H209" s="245" t="s">
        <v>7728</v>
      </c>
      <c r="I209" s="245" t="s">
        <v>14</v>
      </c>
      <c r="J209" s="245" t="s">
        <v>59</v>
      </c>
      <c r="K209" s="246" t="s">
        <v>8878</v>
      </c>
      <c r="L209" s="245" t="s">
        <v>568</v>
      </c>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row>
    <row r="210" spans="1:67" ht="15" x14ac:dyDescent="0.25">
      <c r="A210" s="245" t="s">
        <v>7719</v>
      </c>
      <c r="B210" s="245" t="s">
        <v>7718</v>
      </c>
      <c r="C210" s="245" t="s">
        <v>7723</v>
      </c>
      <c r="D210" s="245" t="s">
        <v>7722</v>
      </c>
      <c r="E210" s="246" t="s">
        <v>44</v>
      </c>
      <c r="F210" s="245" t="s">
        <v>44</v>
      </c>
      <c r="G210" s="245" t="s">
        <v>7727</v>
      </c>
      <c r="H210" s="245" t="s">
        <v>7726</v>
      </c>
      <c r="I210" s="245" t="s">
        <v>14</v>
      </c>
      <c r="J210" s="245" t="s">
        <v>59</v>
      </c>
      <c r="K210" s="246" t="s">
        <v>8868</v>
      </c>
      <c r="L210" s="245" t="s">
        <v>568</v>
      </c>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row>
    <row r="211" spans="1:67" ht="15" x14ac:dyDescent="0.25">
      <c r="A211" s="245" t="s">
        <v>7719</v>
      </c>
      <c r="B211" s="245" t="s">
        <v>7718</v>
      </c>
      <c r="C211" s="245" t="s">
        <v>7723</v>
      </c>
      <c r="D211" s="245" t="s">
        <v>7722</v>
      </c>
      <c r="E211" s="246" t="s">
        <v>44</v>
      </c>
      <c r="F211" s="245" t="s">
        <v>44</v>
      </c>
      <c r="G211" s="245" t="s">
        <v>7725</v>
      </c>
      <c r="H211" s="245" t="s">
        <v>7724</v>
      </c>
      <c r="I211" s="245" t="s">
        <v>14</v>
      </c>
      <c r="J211" s="245" t="s">
        <v>59</v>
      </c>
      <c r="K211" s="246" t="s">
        <v>8991</v>
      </c>
      <c r="L211" s="245" t="s">
        <v>568</v>
      </c>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row>
    <row r="212" spans="1:67" ht="15" x14ac:dyDescent="0.25">
      <c r="A212" s="245" t="s">
        <v>7719</v>
      </c>
      <c r="B212" s="245" t="s">
        <v>7718</v>
      </c>
      <c r="C212" s="245" t="s">
        <v>7723</v>
      </c>
      <c r="D212" s="245" t="s">
        <v>7722</v>
      </c>
      <c r="E212" s="246" t="s">
        <v>44</v>
      </c>
      <c r="F212" s="245" t="s">
        <v>44</v>
      </c>
      <c r="G212" s="245" t="s">
        <v>7721</v>
      </c>
      <c r="H212" s="245" t="s">
        <v>7720</v>
      </c>
      <c r="I212" s="245" t="s">
        <v>14</v>
      </c>
      <c r="J212" s="245" t="s">
        <v>59</v>
      </c>
      <c r="K212" s="246" t="s">
        <v>8968</v>
      </c>
      <c r="L212" s="245" t="s">
        <v>568</v>
      </c>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row>
    <row r="213" spans="1:67" ht="15" x14ac:dyDescent="0.25">
      <c r="A213" s="245" t="s">
        <v>7719</v>
      </c>
      <c r="B213" s="245" t="s">
        <v>7718</v>
      </c>
      <c r="C213" s="245" t="s">
        <v>15623</v>
      </c>
      <c r="D213" s="245" t="s">
        <v>15624</v>
      </c>
      <c r="E213" s="246" t="s">
        <v>44</v>
      </c>
      <c r="F213" s="245" t="s">
        <v>44</v>
      </c>
      <c r="G213" s="245" t="s">
        <v>15625</v>
      </c>
      <c r="H213" s="245" t="s">
        <v>15626</v>
      </c>
      <c r="I213" s="245" t="s">
        <v>14</v>
      </c>
      <c r="J213" s="245" t="s">
        <v>569</v>
      </c>
      <c r="K213" s="246" t="s">
        <v>9492</v>
      </c>
      <c r="L213" s="245" t="s">
        <v>568</v>
      </c>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row>
    <row r="214" spans="1:67" ht="15" x14ac:dyDescent="0.25">
      <c r="A214" s="245" t="s">
        <v>7719</v>
      </c>
      <c r="B214" s="245" t="s">
        <v>7718</v>
      </c>
      <c r="C214" s="245" t="s">
        <v>15623</v>
      </c>
      <c r="D214" s="245" t="s">
        <v>15624</v>
      </c>
      <c r="E214" s="246" t="s">
        <v>44</v>
      </c>
      <c r="F214" s="245" t="s">
        <v>44</v>
      </c>
      <c r="G214" s="245" t="s">
        <v>15627</v>
      </c>
      <c r="H214" s="245" t="s">
        <v>15628</v>
      </c>
      <c r="I214" s="245" t="s">
        <v>14</v>
      </c>
      <c r="J214" s="245" t="s">
        <v>569</v>
      </c>
      <c r="K214" s="246" t="s">
        <v>1470</v>
      </c>
      <c r="L214" s="245" t="s">
        <v>568</v>
      </c>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row>
    <row r="215" spans="1:67" ht="15" x14ac:dyDescent="0.25">
      <c r="A215" s="245" t="s">
        <v>7719</v>
      </c>
      <c r="B215" s="245" t="s">
        <v>7718</v>
      </c>
      <c r="C215" s="245" t="s">
        <v>15623</v>
      </c>
      <c r="D215" s="245" t="s">
        <v>15624</v>
      </c>
      <c r="E215" s="246" t="s">
        <v>44</v>
      </c>
      <c r="F215" s="245" t="s">
        <v>44</v>
      </c>
      <c r="G215" s="245" t="s">
        <v>15629</v>
      </c>
      <c r="H215" s="245" t="s">
        <v>15630</v>
      </c>
      <c r="I215" s="245" t="s">
        <v>14</v>
      </c>
      <c r="J215" s="245" t="s">
        <v>569</v>
      </c>
      <c r="K215" s="246" t="s">
        <v>16321</v>
      </c>
      <c r="L215" s="245" t="s">
        <v>568</v>
      </c>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row>
    <row r="216" spans="1:67" ht="15" x14ac:dyDescent="0.25">
      <c r="A216" s="245" t="s">
        <v>7719</v>
      </c>
      <c r="B216" s="245" t="s">
        <v>7718</v>
      </c>
      <c r="C216" s="245" t="s">
        <v>15623</v>
      </c>
      <c r="D216" s="245" t="s">
        <v>15624</v>
      </c>
      <c r="E216" s="246" t="s">
        <v>44</v>
      </c>
      <c r="F216" s="245" t="s">
        <v>44</v>
      </c>
      <c r="G216" s="245" t="s">
        <v>15631</v>
      </c>
      <c r="H216" s="245" t="s">
        <v>15632</v>
      </c>
      <c r="I216" s="245" t="s">
        <v>14</v>
      </c>
      <c r="J216" s="245" t="s">
        <v>569</v>
      </c>
      <c r="K216" s="246" t="s">
        <v>12884</v>
      </c>
      <c r="L216" s="245" t="s">
        <v>568</v>
      </c>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row>
    <row r="217" spans="1:67" ht="15" x14ac:dyDescent="0.25">
      <c r="A217" s="245" t="s">
        <v>7719</v>
      </c>
      <c r="B217" s="245" t="s">
        <v>7718</v>
      </c>
      <c r="C217" s="245" t="s">
        <v>15623</v>
      </c>
      <c r="D217" s="245" t="s">
        <v>15624</v>
      </c>
      <c r="E217" s="246" t="s">
        <v>44</v>
      </c>
      <c r="F217" s="245" t="s">
        <v>44</v>
      </c>
      <c r="G217" s="245" t="s">
        <v>15634</v>
      </c>
      <c r="H217" s="245" t="s">
        <v>15635</v>
      </c>
      <c r="I217" s="245" t="s">
        <v>14</v>
      </c>
      <c r="J217" s="245" t="s">
        <v>569</v>
      </c>
      <c r="K217" s="246" t="s">
        <v>22782</v>
      </c>
      <c r="L217" s="245" t="s">
        <v>568</v>
      </c>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row>
    <row r="218" spans="1:67" ht="15" x14ac:dyDescent="0.25">
      <c r="A218" s="245" t="s">
        <v>7719</v>
      </c>
      <c r="B218" s="245" t="s">
        <v>7718</v>
      </c>
      <c r="C218" s="245" t="s">
        <v>15623</v>
      </c>
      <c r="D218" s="245" t="s">
        <v>15624</v>
      </c>
      <c r="E218" s="246" t="s">
        <v>44</v>
      </c>
      <c r="F218" s="245" t="s">
        <v>44</v>
      </c>
      <c r="G218" s="245" t="s">
        <v>15637</v>
      </c>
      <c r="H218" s="245" t="s">
        <v>15638</v>
      </c>
      <c r="I218" s="245" t="s">
        <v>14</v>
      </c>
      <c r="J218" s="245" t="s">
        <v>569</v>
      </c>
      <c r="K218" s="246" t="s">
        <v>9230</v>
      </c>
      <c r="L218" s="245" t="s">
        <v>568</v>
      </c>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row>
    <row r="219" spans="1:67" ht="15" x14ac:dyDescent="0.25">
      <c r="A219" s="245" t="s">
        <v>7719</v>
      </c>
      <c r="B219" s="245" t="s">
        <v>7718</v>
      </c>
      <c r="C219" s="245" t="s">
        <v>15623</v>
      </c>
      <c r="D219" s="245" t="s">
        <v>15624</v>
      </c>
      <c r="E219" s="246" t="s">
        <v>44</v>
      </c>
      <c r="F219" s="245" t="s">
        <v>44</v>
      </c>
      <c r="G219" s="245" t="s">
        <v>15640</v>
      </c>
      <c r="H219" s="245" t="s">
        <v>15641</v>
      </c>
      <c r="I219" s="245" t="s">
        <v>14</v>
      </c>
      <c r="J219" s="245" t="s">
        <v>569</v>
      </c>
      <c r="K219" s="246" t="s">
        <v>22783</v>
      </c>
      <c r="L219" s="245" t="s">
        <v>568</v>
      </c>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row>
    <row r="220" spans="1:67" ht="15" x14ac:dyDescent="0.25">
      <c r="A220" s="245" t="s">
        <v>7719</v>
      </c>
      <c r="B220" s="245" t="s">
        <v>7718</v>
      </c>
      <c r="C220" s="245" t="s">
        <v>15623</v>
      </c>
      <c r="D220" s="245" t="s">
        <v>15624</v>
      </c>
      <c r="E220" s="246" t="s">
        <v>44</v>
      </c>
      <c r="F220" s="245" t="s">
        <v>44</v>
      </c>
      <c r="G220" s="245" t="s">
        <v>15642</v>
      </c>
      <c r="H220" s="245" t="s">
        <v>15643</v>
      </c>
      <c r="I220" s="245" t="s">
        <v>14</v>
      </c>
      <c r="J220" s="245" t="s">
        <v>569</v>
      </c>
      <c r="K220" s="246" t="s">
        <v>22784</v>
      </c>
      <c r="L220" s="245" t="s">
        <v>568</v>
      </c>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row>
    <row r="221" spans="1:67" ht="15" x14ac:dyDescent="0.25">
      <c r="A221" s="245" t="s">
        <v>7719</v>
      </c>
      <c r="B221" s="245" t="s">
        <v>7718</v>
      </c>
      <c r="C221" s="245" t="s">
        <v>15623</v>
      </c>
      <c r="D221" s="245" t="s">
        <v>15624</v>
      </c>
      <c r="E221" s="246" t="s">
        <v>44</v>
      </c>
      <c r="F221" s="245" t="s">
        <v>44</v>
      </c>
      <c r="G221" s="245" t="s">
        <v>15645</v>
      </c>
      <c r="H221" s="245" t="s">
        <v>15646</v>
      </c>
      <c r="I221" s="245" t="s">
        <v>14</v>
      </c>
      <c r="J221" s="245" t="s">
        <v>569</v>
      </c>
      <c r="K221" s="246" t="s">
        <v>9604</v>
      </c>
      <c r="L221" s="245" t="s">
        <v>568</v>
      </c>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row>
    <row r="222" spans="1:67" ht="15" x14ac:dyDescent="0.25">
      <c r="A222" s="245" t="s">
        <v>7719</v>
      </c>
      <c r="B222" s="245" t="s">
        <v>7718</v>
      </c>
      <c r="C222" s="245" t="s">
        <v>15623</v>
      </c>
      <c r="D222" s="245" t="s">
        <v>15624</v>
      </c>
      <c r="E222" s="246" t="s">
        <v>44</v>
      </c>
      <c r="F222" s="245" t="s">
        <v>44</v>
      </c>
      <c r="G222" s="245" t="s">
        <v>15648</v>
      </c>
      <c r="H222" s="245" t="s">
        <v>15649</v>
      </c>
      <c r="I222" s="245" t="s">
        <v>14</v>
      </c>
      <c r="J222" s="245" t="s">
        <v>569</v>
      </c>
      <c r="K222" s="246" t="s">
        <v>18968</v>
      </c>
      <c r="L222" s="245" t="s">
        <v>568</v>
      </c>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row>
    <row r="223" spans="1:67" ht="15" x14ac:dyDescent="0.25">
      <c r="A223" s="245" t="s">
        <v>7719</v>
      </c>
      <c r="B223" s="245" t="s">
        <v>7718</v>
      </c>
      <c r="C223" s="245" t="s">
        <v>15623</v>
      </c>
      <c r="D223" s="245" t="s">
        <v>15624</v>
      </c>
      <c r="E223" s="246" t="s">
        <v>44</v>
      </c>
      <c r="F223" s="245" t="s">
        <v>44</v>
      </c>
      <c r="G223" s="245" t="s">
        <v>15651</v>
      </c>
      <c r="H223" s="245" t="s">
        <v>15652</v>
      </c>
      <c r="I223" s="245" t="s">
        <v>14</v>
      </c>
      <c r="J223" s="245" t="s">
        <v>569</v>
      </c>
      <c r="K223" s="246" t="s">
        <v>22785</v>
      </c>
      <c r="L223" s="245" t="s">
        <v>568</v>
      </c>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row>
    <row r="224" spans="1:67" ht="15" x14ac:dyDescent="0.25">
      <c r="A224" s="245" t="s">
        <v>7719</v>
      </c>
      <c r="B224" s="245" t="s">
        <v>7718</v>
      </c>
      <c r="C224" s="245" t="s">
        <v>15623</v>
      </c>
      <c r="D224" s="245" t="s">
        <v>15624</v>
      </c>
      <c r="E224" s="246" t="s">
        <v>44</v>
      </c>
      <c r="F224" s="245" t="s">
        <v>44</v>
      </c>
      <c r="G224" s="245" t="s">
        <v>15654</v>
      </c>
      <c r="H224" s="245" t="s">
        <v>15655</v>
      </c>
      <c r="I224" s="245" t="s">
        <v>14</v>
      </c>
      <c r="J224" s="245" t="s">
        <v>569</v>
      </c>
      <c r="K224" s="246" t="s">
        <v>21399</v>
      </c>
      <c r="L224" s="245" t="s">
        <v>568</v>
      </c>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row>
    <row r="225" spans="1:67" ht="15" x14ac:dyDescent="0.25">
      <c r="A225" s="245" t="s">
        <v>7719</v>
      </c>
      <c r="B225" s="245" t="s">
        <v>7718</v>
      </c>
      <c r="C225" s="245" t="s">
        <v>15623</v>
      </c>
      <c r="D225" s="245" t="s">
        <v>15624</v>
      </c>
      <c r="E225" s="246" t="s">
        <v>44</v>
      </c>
      <c r="F225" s="245" t="s">
        <v>44</v>
      </c>
      <c r="G225" s="245" t="s">
        <v>15657</v>
      </c>
      <c r="H225" s="245" t="s">
        <v>15658</v>
      </c>
      <c r="I225" s="245" t="s">
        <v>14</v>
      </c>
      <c r="J225" s="245" t="s">
        <v>569</v>
      </c>
      <c r="K225" s="246" t="s">
        <v>22786</v>
      </c>
      <c r="L225" s="245" t="s">
        <v>568</v>
      </c>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row>
    <row r="226" spans="1:67" ht="15" x14ac:dyDescent="0.25">
      <c r="A226" s="245" t="s">
        <v>7719</v>
      </c>
      <c r="B226" s="245" t="s">
        <v>7718</v>
      </c>
      <c r="C226" s="245" t="s">
        <v>15623</v>
      </c>
      <c r="D226" s="245" t="s">
        <v>15624</v>
      </c>
      <c r="E226" s="246" t="s">
        <v>44</v>
      </c>
      <c r="F226" s="245" t="s">
        <v>44</v>
      </c>
      <c r="G226" s="245" t="s">
        <v>15659</v>
      </c>
      <c r="H226" s="245" t="s">
        <v>15660</v>
      </c>
      <c r="I226" s="245" t="s">
        <v>14</v>
      </c>
      <c r="J226" s="245" t="s">
        <v>569</v>
      </c>
      <c r="K226" s="246" t="s">
        <v>22787</v>
      </c>
      <c r="L226" s="245" t="s">
        <v>568</v>
      </c>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row>
    <row r="227" spans="1:67" ht="15" x14ac:dyDescent="0.25">
      <c r="A227" s="245" t="s">
        <v>7719</v>
      </c>
      <c r="B227" s="245" t="s">
        <v>7718</v>
      </c>
      <c r="C227" s="245" t="s">
        <v>15623</v>
      </c>
      <c r="D227" s="245" t="s">
        <v>15624</v>
      </c>
      <c r="E227" s="246" t="s">
        <v>44</v>
      </c>
      <c r="F227" s="245" t="s">
        <v>44</v>
      </c>
      <c r="G227" s="245" t="s">
        <v>15662</v>
      </c>
      <c r="H227" s="245" t="s">
        <v>15663</v>
      </c>
      <c r="I227" s="245" t="s">
        <v>14</v>
      </c>
      <c r="J227" s="245" t="s">
        <v>569</v>
      </c>
      <c r="K227" s="246" t="s">
        <v>22788</v>
      </c>
      <c r="L227" s="245" t="s">
        <v>568</v>
      </c>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row>
    <row r="228" spans="1:67" ht="15" x14ac:dyDescent="0.25">
      <c r="A228" s="245" t="s">
        <v>7719</v>
      </c>
      <c r="B228" s="245" t="s">
        <v>7718</v>
      </c>
      <c r="C228" s="245" t="s">
        <v>15623</v>
      </c>
      <c r="D228" s="245" t="s">
        <v>15624</v>
      </c>
      <c r="E228" s="246" t="s">
        <v>44</v>
      </c>
      <c r="F228" s="245" t="s">
        <v>44</v>
      </c>
      <c r="G228" s="245" t="s">
        <v>15665</v>
      </c>
      <c r="H228" s="245" t="s">
        <v>15666</v>
      </c>
      <c r="I228" s="245" t="s">
        <v>14</v>
      </c>
      <c r="J228" s="245" t="s">
        <v>569</v>
      </c>
      <c r="K228" s="246" t="s">
        <v>22789</v>
      </c>
      <c r="L228" s="245" t="s">
        <v>568</v>
      </c>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row>
    <row r="229" spans="1:67" ht="15" x14ac:dyDescent="0.25">
      <c r="A229" s="245" t="s">
        <v>7719</v>
      </c>
      <c r="B229" s="245" t="s">
        <v>7718</v>
      </c>
      <c r="C229" s="245" t="s">
        <v>15623</v>
      </c>
      <c r="D229" s="245" t="s">
        <v>15624</v>
      </c>
      <c r="E229" s="246" t="s">
        <v>44</v>
      </c>
      <c r="F229" s="245" t="s">
        <v>44</v>
      </c>
      <c r="G229" s="245" t="s">
        <v>15668</v>
      </c>
      <c r="H229" s="245" t="s">
        <v>15669</v>
      </c>
      <c r="I229" s="245" t="s">
        <v>24</v>
      </c>
      <c r="J229" s="245" t="s">
        <v>569</v>
      </c>
      <c r="K229" s="246" t="s">
        <v>14309</v>
      </c>
      <c r="L229" s="245" t="s">
        <v>568</v>
      </c>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row>
    <row r="230" spans="1:67" ht="15" x14ac:dyDescent="0.25">
      <c r="A230" s="245" t="s">
        <v>7719</v>
      </c>
      <c r="B230" s="245" t="s">
        <v>7718</v>
      </c>
      <c r="C230" s="245" t="s">
        <v>15623</v>
      </c>
      <c r="D230" s="245" t="s">
        <v>15624</v>
      </c>
      <c r="E230" s="246" t="s">
        <v>44</v>
      </c>
      <c r="F230" s="245" t="s">
        <v>44</v>
      </c>
      <c r="G230" s="245" t="s">
        <v>15671</v>
      </c>
      <c r="H230" s="245" t="s">
        <v>15672</v>
      </c>
      <c r="I230" s="245" t="s">
        <v>24</v>
      </c>
      <c r="J230" s="245" t="s">
        <v>569</v>
      </c>
      <c r="K230" s="246" t="s">
        <v>22790</v>
      </c>
      <c r="L230" s="245" t="s">
        <v>568</v>
      </c>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row>
    <row r="231" spans="1:67" ht="15" x14ac:dyDescent="0.25">
      <c r="A231" s="245" t="s">
        <v>7719</v>
      </c>
      <c r="B231" s="245" t="s">
        <v>7718</v>
      </c>
      <c r="C231" s="245" t="s">
        <v>15623</v>
      </c>
      <c r="D231" s="245" t="s">
        <v>15624</v>
      </c>
      <c r="E231" s="246" t="s">
        <v>44</v>
      </c>
      <c r="F231" s="245" t="s">
        <v>44</v>
      </c>
      <c r="G231" s="245" t="s">
        <v>15674</v>
      </c>
      <c r="H231" s="245" t="s">
        <v>15675</v>
      </c>
      <c r="I231" s="245" t="s">
        <v>24</v>
      </c>
      <c r="J231" s="245" t="s">
        <v>569</v>
      </c>
      <c r="K231" s="246" t="s">
        <v>22791</v>
      </c>
      <c r="L231" s="245" t="s">
        <v>568</v>
      </c>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row>
    <row r="232" spans="1:67" ht="15" x14ac:dyDescent="0.25">
      <c r="A232" s="245" t="s">
        <v>7719</v>
      </c>
      <c r="B232" s="245" t="s">
        <v>7718</v>
      </c>
      <c r="C232" s="245" t="s">
        <v>15623</v>
      </c>
      <c r="D232" s="245" t="s">
        <v>15624</v>
      </c>
      <c r="E232" s="246" t="s">
        <v>44</v>
      </c>
      <c r="F232" s="245" t="s">
        <v>44</v>
      </c>
      <c r="G232" s="245" t="s">
        <v>15677</v>
      </c>
      <c r="H232" s="245" t="s">
        <v>15678</v>
      </c>
      <c r="I232" s="245" t="s">
        <v>24</v>
      </c>
      <c r="J232" s="245" t="s">
        <v>569</v>
      </c>
      <c r="K232" s="246" t="s">
        <v>22792</v>
      </c>
      <c r="L232" s="245" t="s">
        <v>568</v>
      </c>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row>
    <row r="233" spans="1:67" ht="15" x14ac:dyDescent="0.25">
      <c r="A233" s="245" t="s">
        <v>7719</v>
      </c>
      <c r="B233" s="245" t="s">
        <v>7718</v>
      </c>
      <c r="C233" s="245" t="s">
        <v>15623</v>
      </c>
      <c r="D233" s="245" t="s">
        <v>15624</v>
      </c>
      <c r="E233" s="246" t="s">
        <v>44</v>
      </c>
      <c r="F233" s="245" t="s">
        <v>44</v>
      </c>
      <c r="G233" s="245" t="s">
        <v>15680</v>
      </c>
      <c r="H233" s="245" t="s">
        <v>15681</v>
      </c>
      <c r="I233" s="245" t="s">
        <v>24</v>
      </c>
      <c r="J233" s="245" t="s">
        <v>569</v>
      </c>
      <c r="K233" s="246" t="s">
        <v>22793</v>
      </c>
      <c r="L233" s="245" t="s">
        <v>568</v>
      </c>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row>
    <row r="234" spans="1:67" ht="15" x14ac:dyDescent="0.25">
      <c r="A234" s="245" t="s">
        <v>7719</v>
      </c>
      <c r="B234" s="245" t="s">
        <v>7718</v>
      </c>
      <c r="C234" s="245" t="s">
        <v>15623</v>
      </c>
      <c r="D234" s="245" t="s">
        <v>15624</v>
      </c>
      <c r="E234" s="246" t="s">
        <v>44</v>
      </c>
      <c r="F234" s="245" t="s">
        <v>44</v>
      </c>
      <c r="G234" s="245" t="s">
        <v>15683</v>
      </c>
      <c r="H234" s="245" t="s">
        <v>15684</v>
      </c>
      <c r="I234" s="245" t="s">
        <v>24</v>
      </c>
      <c r="J234" s="245" t="s">
        <v>569</v>
      </c>
      <c r="K234" s="246" t="s">
        <v>22794</v>
      </c>
      <c r="L234" s="245" t="s">
        <v>568</v>
      </c>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row>
    <row r="235" spans="1:67" ht="15" x14ac:dyDescent="0.25">
      <c r="A235" s="245" t="s">
        <v>7719</v>
      </c>
      <c r="B235" s="245" t="s">
        <v>7718</v>
      </c>
      <c r="C235" s="245" t="s">
        <v>15623</v>
      </c>
      <c r="D235" s="245" t="s">
        <v>15624</v>
      </c>
      <c r="E235" s="246" t="s">
        <v>44</v>
      </c>
      <c r="F235" s="245" t="s">
        <v>44</v>
      </c>
      <c r="G235" s="245" t="s">
        <v>15686</v>
      </c>
      <c r="H235" s="245" t="s">
        <v>15687</v>
      </c>
      <c r="I235" s="245" t="s">
        <v>24</v>
      </c>
      <c r="J235" s="245" t="s">
        <v>569</v>
      </c>
      <c r="K235" s="246" t="s">
        <v>22795</v>
      </c>
      <c r="L235" s="245" t="s">
        <v>568</v>
      </c>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row>
    <row r="236" spans="1:67" ht="15" x14ac:dyDescent="0.25">
      <c r="A236" s="245" t="s">
        <v>7719</v>
      </c>
      <c r="B236" s="245" t="s">
        <v>7718</v>
      </c>
      <c r="C236" s="245" t="s">
        <v>15623</v>
      </c>
      <c r="D236" s="245" t="s">
        <v>15624</v>
      </c>
      <c r="E236" s="246" t="s">
        <v>44</v>
      </c>
      <c r="F236" s="245" t="s">
        <v>44</v>
      </c>
      <c r="G236" s="245" t="s">
        <v>15688</v>
      </c>
      <c r="H236" s="245" t="s">
        <v>15689</v>
      </c>
      <c r="I236" s="245" t="s">
        <v>24</v>
      </c>
      <c r="J236" s="245" t="s">
        <v>569</v>
      </c>
      <c r="K236" s="246" t="s">
        <v>22796</v>
      </c>
      <c r="L236" s="245" t="s">
        <v>568</v>
      </c>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row>
    <row r="237" spans="1:67" ht="15" x14ac:dyDescent="0.25">
      <c r="A237" s="245" t="s">
        <v>7719</v>
      </c>
      <c r="B237" s="245" t="s">
        <v>7718</v>
      </c>
      <c r="C237" s="245" t="s">
        <v>15623</v>
      </c>
      <c r="D237" s="245" t="s">
        <v>15624</v>
      </c>
      <c r="E237" s="246" t="s">
        <v>44</v>
      </c>
      <c r="F237" s="245" t="s">
        <v>44</v>
      </c>
      <c r="G237" s="245" t="s">
        <v>15691</v>
      </c>
      <c r="H237" s="245" t="s">
        <v>15692</v>
      </c>
      <c r="I237" s="245" t="s">
        <v>24</v>
      </c>
      <c r="J237" s="245" t="s">
        <v>569</v>
      </c>
      <c r="K237" s="246" t="s">
        <v>22797</v>
      </c>
      <c r="L237" s="245" t="s">
        <v>568</v>
      </c>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row>
    <row r="238" spans="1:67" ht="15" x14ac:dyDescent="0.25">
      <c r="A238" s="245" t="s">
        <v>7719</v>
      </c>
      <c r="B238" s="245" t="s">
        <v>7718</v>
      </c>
      <c r="C238" s="245" t="s">
        <v>15623</v>
      </c>
      <c r="D238" s="245" t="s">
        <v>15624</v>
      </c>
      <c r="E238" s="246" t="s">
        <v>44</v>
      </c>
      <c r="F238" s="245" t="s">
        <v>44</v>
      </c>
      <c r="G238" s="245" t="s">
        <v>15694</v>
      </c>
      <c r="H238" s="245" t="s">
        <v>15695</v>
      </c>
      <c r="I238" s="245" t="s">
        <v>24</v>
      </c>
      <c r="J238" s="245" t="s">
        <v>569</v>
      </c>
      <c r="K238" s="246" t="s">
        <v>22798</v>
      </c>
      <c r="L238" s="245" t="s">
        <v>568</v>
      </c>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row>
    <row r="239" spans="1:67" ht="15" x14ac:dyDescent="0.25">
      <c r="A239" s="245" t="s">
        <v>7719</v>
      </c>
      <c r="B239" s="245" t="s">
        <v>7718</v>
      </c>
      <c r="C239" s="245" t="s">
        <v>15623</v>
      </c>
      <c r="D239" s="245" t="s">
        <v>15624</v>
      </c>
      <c r="E239" s="246" t="s">
        <v>44</v>
      </c>
      <c r="F239" s="245" t="s">
        <v>44</v>
      </c>
      <c r="G239" s="245" t="s">
        <v>15697</v>
      </c>
      <c r="H239" s="245" t="s">
        <v>15698</v>
      </c>
      <c r="I239" s="245" t="s">
        <v>24</v>
      </c>
      <c r="J239" s="245" t="s">
        <v>569</v>
      </c>
      <c r="K239" s="246" t="s">
        <v>22799</v>
      </c>
      <c r="L239" s="245" t="s">
        <v>568</v>
      </c>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row>
    <row r="240" spans="1:67" ht="15" x14ac:dyDescent="0.25">
      <c r="A240" s="245" t="s">
        <v>7719</v>
      </c>
      <c r="B240" s="245" t="s">
        <v>7718</v>
      </c>
      <c r="C240" s="245" t="s">
        <v>15623</v>
      </c>
      <c r="D240" s="245" t="s">
        <v>15624</v>
      </c>
      <c r="E240" s="246" t="s">
        <v>44</v>
      </c>
      <c r="F240" s="245" t="s">
        <v>44</v>
      </c>
      <c r="G240" s="245" t="s">
        <v>15700</v>
      </c>
      <c r="H240" s="245" t="s">
        <v>15701</v>
      </c>
      <c r="I240" s="245" t="s">
        <v>24</v>
      </c>
      <c r="J240" s="245" t="s">
        <v>569</v>
      </c>
      <c r="K240" s="246" t="s">
        <v>22800</v>
      </c>
      <c r="L240" s="245" t="s">
        <v>568</v>
      </c>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row>
    <row r="241" spans="1:67" ht="15" x14ac:dyDescent="0.25">
      <c r="A241" s="245" t="s">
        <v>7719</v>
      </c>
      <c r="B241" s="245" t="s">
        <v>7718</v>
      </c>
      <c r="C241" s="245" t="s">
        <v>15623</v>
      </c>
      <c r="D241" s="245" t="s">
        <v>15624</v>
      </c>
      <c r="E241" s="246" t="s">
        <v>44</v>
      </c>
      <c r="F241" s="245" t="s">
        <v>44</v>
      </c>
      <c r="G241" s="245" t="s">
        <v>15703</v>
      </c>
      <c r="H241" s="245" t="s">
        <v>15704</v>
      </c>
      <c r="I241" s="245" t="s">
        <v>24</v>
      </c>
      <c r="J241" s="245" t="s">
        <v>569</v>
      </c>
      <c r="K241" s="246" t="s">
        <v>22801</v>
      </c>
      <c r="L241" s="245" t="s">
        <v>568</v>
      </c>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row>
    <row r="242" spans="1:67" ht="15" x14ac:dyDescent="0.25">
      <c r="A242" s="245" t="s">
        <v>7719</v>
      </c>
      <c r="B242" s="245" t="s">
        <v>7718</v>
      </c>
      <c r="C242" s="245" t="s">
        <v>15623</v>
      </c>
      <c r="D242" s="245" t="s">
        <v>15624</v>
      </c>
      <c r="E242" s="246" t="s">
        <v>44</v>
      </c>
      <c r="F242" s="245" t="s">
        <v>44</v>
      </c>
      <c r="G242" s="245" t="s">
        <v>15706</v>
      </c>
      <c r="H242" s="245" t="s">
        <v>15707</v>
      </c>
      <c r="I242" s="245" t="s">
        <v>24</v>
      </c>
      <c r="J242" s="245" t="s">
        <v>569</v>
      </c>
      <c r="K242" s="246" t="s">
        <v>22802</v>
      </c>
      <c r="L242" s="245" t="s">
        <v>568</v>
      </c>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row>
    <row r="243" spans="1:67" ht="15" x14ac:dyDescent="0.25">
      <c r="A243" s="245" t="s">
        <v>7719</v>
      </c>
      <c r="B243" s="245" t="s">
        <v>7718</v>
      </c>
      <c r="C243" s="245" t="s">
        <v>15623</v>
      </c>
      <c r="D243" s="245" t="s">
        <v>15624</v>
      </c>
      <c r="E243" s="246" t="s">
        <v>44</v>
      </c>
      <c r="F243" s="245" t="s">
        <v>44</v>
      </c>
      <c r="G243" s="245" t="s">
        <v>15709</v>
      </c>
      <c r="H243" s="245" t="s">
        <v>15710</v>
      </c>
      <c r="I243" s="245" t="s">
        <v>24</v>
      </c>
      <c r="J243" s="245" t="s">
        <v>569</v>
      </c>
      <c r="K243" s="246" t="s">
        <v>22803</v>
      </c>
      <c r="L243" s="245" t="s">
        <v>568</v>
      </c>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row>
    <row r="244" spans="1:67" ht="15" x14ac:dyDescent="0.25">
      <c r="A244" s="245" t="s">
        <v>7719</v>
      </c>
      <c r="B244" s="245" t="s">
        <v>7718</v>
      </c>
      <c r="C244" s="245" t="s">
        <v>15623</v>
      </c>
      <c r="D244" s="245" t="s">
        <v>15624</v>
      </c>
      <c r="E244" s="246" t="s">
        <v>44</v>
      </c>
      <c r="F244" s="245" t="s">
        <v>44</v>
      </c>
      <c r="G244" s="245" t="s">
        <v>15712</v>
      </c>
      <c r="H244" s="245" t="s">
        <v>15713</v>
      </c>
      <c r="I244" s="245" t="s">
        <v>24</v>
      </c>
      <c r="J244" s="245" t="s">
        <v>569</v>
      </c>
      <c r="K244" s="246" t="s">
        <v>22804</v>
      </c>
      <c r="L244" s="245" t="s">
        <v>568</v>
      </c>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row>
    <row r="245" spans="1:67" ht="15" x14ac:dyDescent="0.25">
      <c r="A245" s="245" t="s">
        <v>7719</v>
      </c>
      <c r="B245" s="245" t="s">
        <v>7718</v>
      </c>
      <c r="C245" s="245" t="s">
        <v>15623</v>
      </c>
      <c r="D245" s="245" t="s">
        <v>15624</v>
      </c>
      <c r="E245" s="246" t="s">
        <v>44</v>
      </c>
      <c r="F245" s="245" t="s">
        <v>44</v>
      </c>
      <c r="G245" s="245" t="s">
        <v>15715</v>
      </c>
      <c r="H245" s="245" t="s">
        <v>15716</v>
      </c>
      <c r="I245" s="245" t="s">
        <v>24</v>
      </c>
      <c r="J245" s="245" t="s">
        <v>569</v>
      </c>
      <c r="K245" s="246" t="s">
        <v>16335</v>
      </c>
      <c r="L245" s="245" t="s">
        <v>568</v>
      </c>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row>
    <row r="246" spans="1:67" ht="15" x14ac:dyDescent="0.25">
      <c r="A246" s="245" t="s">
        <v>7719</v>
      </c>
      <c r="B246" s="245" t="s">
        <v>7718</v>
      </c>
      <c r="C246" s="245" t="s">
        <v>15623</v>
      </c>
      <c r="D246" s="245" t="s">
        <v>15624</v>
      </c>
      <c r="E246" s="246" t="s">
        <v>44</v>
      </c>
      <c r="F246" s="245" t="s">
        <v>44</v>
      </c>
      <c r="G246" s="245" t="s">
        <v>15717</v>
      </c>
      <c r="H246" s="245" t="s">
        <v>15718</v>
      </c>
      <c r="I246" s="245" t="s">
        <v>24</v>
      </c>
      <c r="J246" s="245" t="s">
        <v>569</v>
      </c>
      <c r="K246" s="246" t="s">
        <v>22805</v>
      </c>
      <c r="L246" s="245" t="s">
        <v>568</v>
      </c>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row>
    <row r="247" spans="1:67" ht="15" x14ac:dyDescent="0.25">
      <c r="A247" s="245" t="s">
        <v>7719</v>
      </c>
      <c r="B247" s="245" t="s">
        <v>7718</v>
      </c>
      <c r="C247" s="245" t="s">
        <v>15623</v>
      </c>
      <c r="D247" s="245" t="s">
        <v>15624</v>
      </c>
      <c r="E247" s="246" t="s">
        <v>44</v>
      </c>
      <c r="F247" s="245" t="s">
        <v>44</v>
      </c>
      <c r="G247" s="245" t="s">
        <v>15719</v>
      </c>
      <c r="H247" s="245" t="s">
        <v>15720</v>
      </c>
      <c r="I247" s="245" t="s">
        <v>24</v>
      </c>
      <c r="J247" s="245" t="s">
        <v>569</v>
      </c>
      <c r="K247" s="246" t="s">
        <v>22806</v>
      </c>
      <c r="L247" s="245" t="s">
        <v>568</v>
      </c>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row>
    <row r="248" spans="1:67" ht="15" x14ac:dyDescent="0.25">
      <c r="A248" s="245" t="s">
        <v>7719</v>
      </c>
      <c r="B248" s="245" t="s">
        <v>7718</v>
      </c>
      <c r="C248" s="245" t="s">
        <v>15623</v>
      </c>
      <c r="D248" s="245" t="s">
        <v>15624</v>
      </c>
      <c r="E248" s="246" t="s">
        <v>44</v>
      </c>
      <c r="F248" s="245" t="s">
        <v>44</v>
      </c>
      <c r="G248" s="245" t="s">
        <v>15722</v>
      </c>
      <c r="H248" s="245" t="s">
        <v>15723</v>
      </c>
      <c r="I248" s="245" t="s">
        <v>24</v>
      </c>
      <c r="J248" s="245" t="s">
        <v>569</v>
      </c>
      <c r="K248" s="246" t="s">
        <v>22807</v>
      </c>
      <c r="L248" s="245" t="s">
        <v>568</v>
      </c>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row>
    <row r="249" spans="1:67" ht="15" x14ac:dyDescent="0.25">
      <c r="A249" s="245" t="s">
        <v>7719</v>
      </c>
      <c r="B249" s="245" t="s">
        <v>7718</v>
      </c>
      <c r="C249" s="245" t="s">
        <v>15623</v>
      </c>
      <c r="D249" s="245" t="s">
        <v>15624</v>
      </c>
      <c r="E249" s="246" t="s">
        <v>44</v>
      </c>
      <c r="F249" s="245" t="s">
        <v>44</v>
      </c>
      <c r="G249" s="245" t="s">
        <v>15724</v>
      </c>
      <c r="H249" s="245" t="s">
        <v>15725</v>
      </c>
      <c r="I249" s="245" t="s">
        <v>24</v>
      </c>
      <c r="J249" s="245" t="s">
        <v>569</v>
      </c>
      <c r="K249" s="246" t="s">
        <v>22808</v>
      </c>
      <c r="L249" s="245" t="s">
        <v>568</v>
      </c>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row>
    <row r="250" spans="1:67" ht="15" x14ac:dyDescent="0.25">
      <c r="A250" s="245" t="s">
        <v>7719</v>
      </c>
      <c r="B250" s="245" t="s">
        <v>7718</v>
      </c>
      <c r="C250" s="245" t="s">
        <v>15623</v>
      </c>
      <c r="D250" s="245" t="s">
        <v>15624</v>
      </c>
      <c r="E250" s="246" t="s">
        <v>44</v>
      </c>
      <c r="F250" s="245" t="s">
        <v>44</v>
      </c>
      <c r="G250" s="245" t="s">
        <v>15727</v>
      </c>
      <c r="H250" s="245" t="s">
        <v>15728</v>
      </c>
      <c r="I250" s="245" t="s">
        <v>24</v>
      </c>
      <c r="J250" s="245" t="s">
        <v>569</v>
      </c>
      <c r="K250" s="246" t="s">
        <v>22809</v>
      </c>
      <c r="L250" s="245" t="s">
        <v>568</v>
      </c>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row>
    <row r="251" spans="1:67" ht="15" x14ac:dyDescent="0.25">
      <c r="A251" s="245" t="s">
        <v>7719</v>
      </c>
      <c r="B251" s="245" t="s">
        <v>7718</v>
      </c>
      <c r="C251" s="245" t="s">
        <v>15623</v>
      </c>
      <c r="D251" s="245" t="s">
        <v>15624</v>
      </c>
      <c r="E251" s="246" t="s">
        <v>44</v>
      </c>
      <c r="F251" s="245" t="s">
        <v>44</v>
      </c>
      <c r="G251" s="245" t="s">
        <v>15730</v>
      </c>
      <c r="H251" s="245" t="s">
        <v>15731</v>
      </c>
      <c r="I251" s="245" t="s">
        <v>24</v>
      </c>
      <c r="J251" s="245" t="s">
        <v>569</v>
      </c>
      <c r="K251" s="246" t="s">
        <v>22810</v>
      </c>
      <c r="L251" s="245" t="s">
        <v>568</v>
      </c>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row>
    <row r="252" spans="1:67" ht="15" x14ac:dyDescent="0.25">
      <c r="A252" s="245" t="s">
        <v>7719</v>
      </c>
      <c r="B252" s="245" t="s">
        <v>7718</v>
      </c>
      <c r="C252" s="245" t="s">
        <v>15623</v>
      </c>
      <c r="D252" s="245" t="s">
        <v>15624</v>
      </c>
      <c r="E252" s="246" t="s">
        <v>44</v>
      </c>
      <c r="F252" s="245" t="s">
        <v>44</v>
      </c>
      <c r="G252" s="245" t="s">
        <v>15733</v>
      </c>
      <c r="H252" s="245" t="s">
        <v>15734</v>
      </c>
      <c r="I252" s="245" t="s">
        <v>24</v>
      </c>
      <c r="J252" s="245" t="s">
        <v>569</v>
      </c>
      <c r="K252" s="246" t="s">
        <v>22811</v>
      </c>
      <c r="L252" s="245" t="s">
        <v>568</v>
      </c>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row>
    <row r="253" spans="1:67" ht="15" x14ac:dyDescent="0.25">
      <c r="A253" s="245" t="s">
        <v>7719</v>
      </c>
      <c r="B253" s="245" t="s">
        <v>7718</v>
      </c>
      <c r="C253" s="245" t="s">
        <v>15623</v>
      </c>
      <c r="D253" s="245" t="s">
        <v>15624</v>
      </c>
      <c r="E253" s="246" t="s">
        <v>44</v>
      </c>
      <c r="F253" s="245" t="s">
        <v>44</v>
      </c>
      <c r="G253" s="245" t="s">
        <v>15736</v>
      </c>
      <c r="H253" s="245" t="s">
        <v>15737</v>
      </c>
      <c r="I253" s="245" t="s">
        <v>24</v>
      </c>
      <c r="J253" s="245" t="s">
        <v>569</v>
      </c>
      <c r="K253" s="246" t="s">
        <v>22812</v>
      </c>
      <c r="L253" s="245" t="s">
        <v>568</v>
      </c>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row>
    <row r="254" spans="1:67" ht="15" x14ac:dyDescent="0.25">
      <c r="A254" s="245" t="s">
        <v>7719</v>
      </c>
      <c r="B254" s="245" t="s">
        <v>7718</v>
      </c>
      <c r="C254" s="245" t="s">
        <v>15623</v>
      </c>
      <c r="D254" s="245" t="s">
        <v>15624</v>
      </c>
      <c r="E254" s="246" t="s">
        <v>44</v>
      </c>
      <c r="F254" s="245" t="s">
        <v>44</v>
      </c>
      <c r="G254" s="245" t="s">
        <v>15739</v>
      </c>
      <c r="H254" s="245" t="s">
        <v>15740</v>
      </c>
      <c r="I254" s="245" t="s">
        <v>24</v>
      </c>
      <c r="J254" s="245" t="s">
        <v>569</v>
      </c>
      <c r="K254" s="246" t="s">
        <v>22813</v>
      </c>
      <c r="L254" s="245" t="s">
        <v>568</v>
      </c>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row>
    <row r="255" spans="1:67" ht="15" x14ac:dyDescent="0.25">
      <c r="A255" s="245" t="s">
        <v>7719</v>
      </c>
      <c r="B255" s="245" t="s">
        <v>7718</v>
      </c>
      <c r="C255" s="245" t="s">
        <v>15623</v>
      </c>
      <c r="D255" s="245" t="s">
        <v>15624</v>
      </c>
      <c r="E255" s="246" t="s">
        <v>44</v>
      </c>
      <c r="F255" s="245" t="s">
        <v>44</v>
      </c>
      <c r="G255" s="245" t="s">
        <v>15742</v>
      </c>
      <c r="H255" s="245" t="s">
        <v>15743</v>
      </c>
      <c r="I255" s="245" t="s">
        <v>24</v>
      </c>
      <c r="J255" s="245" t="s">
        <v>569</v>
      </c>
      <c r="K255" s="246" t="s">
        <v>22814</v>
      </c>
      <c r="L255" s="245" t="s">
        <v>568</v>
      </c>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row>
    <row r="256" spans="1:67" ht="15" x14ac:dyDescent="0.25">
      <c r="A256" s="245" t="s">
        <v>7719</v>
      </c>
      <c r="B256" s="245" t="s">
        <v>7718</v>
      </c>
      <c r="C256" s="245" t="s">
        <v>15623</v>
      </c>
      <c r="D256" s="245" t="s">
        <v>15624</v>
      </c>
      <c r="E256" s="246" t="s">
        <v>44</v>
      </c>
      <c r="F256" s="245" t="s">
        <v>44</v>
      </c>
      <c r="G256" s="245" t="s">
        <v>15745</v>
      </c>
      <c r="H256" s="245" t="s">
        <v>15746</v>
      </c>
      <c r="I256" s="245" t="s">
        <v>24</v>
      </c>
      <c r="J256" s="245" t="s">
        <v>569</v>
      </c>
      <c r="K256" s="246" t="s">
        <v>22815</v>
      </c>
      <c r="L256" s="245" t="s">
        <v>568</v>
      </c>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row>
    <row r="257" spans="1:67" ht="15" x14ac:dyDescent="0.25">
      <c r="A257" s="245" t="s">
        <v>7719</v>
      </c>
      <c r="B257" s="245" t="s">
        <v>7718</v>
      </c>
      <c r="C257" s="245" t="s">
        <v>15623</v>
      </c>
      <c r="D257" s="245" t="s">
        <v>15624</v>
      </c>
      <c r="E257" s="246" t="s">
        <v>44</v>
      </c>
      <c r="F257" s="245" t="s">
        <v>44</v>
      </c>
      <c r="G257" s="245" t="s">
        <v>15748</v>
      </c>
      <c r="H257" s="245" t="s">
        <v>15749</v>
      </c>
      <c r="I257" s="245" t="s">
        <v>24</v>
      </c>
      <c r="J257" s="245" t="s">
        <v>569</v>
      </c>
      <c r="K257" s="246" t="s">
        <v>22816</v>
      </c>
      <c r="L257" s="245" t="s">
        <v>568</v>
      </c>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row>
    <row r="258" spans="1:67" ht="15" x14ac:dyDescent="0.25">
      <c r="A258" s="245" t="s">
        <v>7719</v>
      </c>
      <c r="B258" s="245" t="s">
        <v>7718</v>
      </c>
      <c r="C258" s="245" t="s">
        <v>15623</v>
      </c>
      <c r="D258" s="245" t="s">
        <v>15624</v>
      </c>
      <c r="E258" s="246" t="s">
        <v>44</v>
      </c>
      <c r="F258" s="245" t="s">
        <v>44</v>
      </c>
      <c r="G258" s="245" t="s">
        <v>15751</v>
      </c>
      <c r="H258" s="245" t="s">
        <v>15752</v>
      </c>
      <c r="I258" s="245" t="s">
        <v>24</v>
      </c>
      <c r="J258" s="245" t="s">
        <v>569</v>
      </c>
      <c r="K258" s="246" t="s">
        <v>22817</v>
      </c>
      <c r="L258" s="245" t="s">
        <v>568</v>
      </c>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row>
    <row r="259" spans="1:67" ht="15" x14ac:dyDescent="0.25">
      <c r="A259" s="245" t="s">
        <v>7719</v>
      </c>
      <c r="B259" s="245" t="s">
        <v>7718</v>
      </c>
      <c r="C259" s="245" t="s">
        <v>15623</v>
      </c>
      <c r="D259" s="245" t="s">
        <v>15624</v>
      </c>
      <c r="E259" s="246" t="s">
        <v>44</v>
      </c>
      <c r="F259" s="245" t="s">
        <v>44</v>
      </c>
      <c r="G259" s="245" t="s">
        <v>15754</v>
      </c>
      <c r="H259" s="245" t="s">
        <v>15755</v>
      </c>
      <c r="I259" s="245" t="s">
        <v>24</v>
      </c>
      <c r="J259" s="245" t="s">
        <v>569</v>
      </c>
      <c r="K259" s="246" t="s">
        <v>22818</v>
      </c>
      <c r="L259" s="245" t="s">
        <v>568</v>
      </c>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row>
    <row r="260" spans="1:67" ht="15" x14ac:dyDescent="0.25">
      <c r="A260" s="245" t="s">
        <v>7719</v>
      </c>
      <c r="B260" s="245" t="s">
        <v>7718</v>
      </c>
      <c r="C260" s="245" t="s">
        <v>15623</v>
      </c>
      <c r="D260" s="245" t="s">
        <v>15624</v>
      </c>
      <c r="E260" s="246" t="s">
        <v>44</v>
      </c>
      <c r="F260" s="245" t="s">
        <v>44</v>
      </c>
      <c r="G260" s="245" t="s">
        <v>15757</v>
      </c>
      <c r="H260" s="245" t="s">
        <v>15758</v>
      </c>
      <c r="I260" s="245" t="s">
        <v>24</v>
      </c>
      <c r="J260" s="245" t="s">
        <v>569</v>
      </c>
      <c r="K260" s="246" t="s">
        <v>22819</v>
      </c>
      <c r="L260" s="245" t="s">
        <v>568</v>
      </c>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row>
    <row r="261" spans="1:67" ht="15" x14ac:dyDescent="0.25">
      <c r="A261" s="245" t="s">
        <v>7719</v>
      </c>
      <c r="B261" s="245" t="s">
        <v>7718</v>
      </c>
      <c r="C261" s="245" t="s">
        <v>15623</v>
      </c>
      <c r="D261" s="245" t="s">
        <v>15624</v>
      </c>
      <c r="E261" s="246" t="s">
        <v>44</v>
      </c>
      <c r="F261" s="245" t="s">
        <v>44</v>
      </c>
      <c r="G261" s="245" t="s">
        <v>15760</v>
      </c>
      <c r="H261" s="245" t="s">
        <v>15761</v>
      </c>
      <c r="I261" s="245" t="s">
        <v>24</v>
      </c>
      <c r="J261" s="245" t="s">
        <v>569</v>
      </c>
      <c r="K261" s="246" t="s">
        <v>14261</v>
      </c>
      <c r="L261" s="245" t="s">
        <v>568</v>
      </c>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row>
    <row r="262" spans="1:67" ht="15" x14ac:dyDescent="0.25">
      <c r="A262" s="245" t="s">
        <v>7719</v>
      </c>
      <c r="B262" s="245" t="s">
        <v>7718</v>
      </c>
      <c r="C262" s="245" t="s">
        <v>15623</v>
      </c>
      <c r="D262" s="245" t="s">
        <v>15624</v>
      </c>
      <c r="E262" s="246" t="s">
        <v>44</v>
      </c>
      <c r="F262" s="245" t="s">
        <v>44</v>
      </c>
      <c r="G262" s="245" t="s">
        <v>15762</v>
      </c>
      <c r="H262" s="245" t="s">
        <v>15763</v>
      </c>
      <c r="I262" s="245" t="s">
        <v>24</v>
      </c>
      <c r="J262" s="245" t="s">
        <v>569</v>
      </c>
      <c r="K262" s="246" t="s">
        <v>18037</v>
      </c>
      <c r="L262" s="245" t="s">
        <v>568</v>
      </c>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row>
    <row r="263" spans="1:67" ht="15" x14ac:dyDescent="0.25">
      <c r="A263" s="245" t="s">
        <v>7719</v>
      </c>
      <c r="B263" s="245" t="s">
        <v>7718</v>
      </c>
      <c r="C263" s="245" t="s">
        <v>15623</v>
      </c>
      <c r="D263" s="245" t="s">
        <v>15624</v>
      </c>
      <c r="E263" s="246" t="s">
        <v>44</v>
      </c>
      <c r="F263" s="245" t="s">
        <v>44</v>
      </c>
      <c r="G263" s="245" t="s">
        <v>15765</v>
      </c>
      <c r="H263" s="245" t="s">
        <v>15766</v>
      </c>
      <c r="I263" s="245" t="s">
        <v>24</v>
      </c>
      <c r="J263" s="245" t="s">
        <v>569</v>
      </c>
      <c r="K263" s="246" t="s">
        <v>22820</v>
      </c>
      <c r="L263" s="245" t="s">
        <v>568</v>
      </c>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row>
    <row r="264" spans="1:67" ht="15" x14ac:dyDescent="0.25">
      <c r="A264" s="245" t="s">
        <v>7719</v>
      </c>
      <c r="B264" s="245" t="s">
        <v>7718</v>
      </c>
      <c r="C264" s="245" t="s">
        <v>15623</v>
      </c>
      <c r="D264" s="245" t="s">
        <v>15624</v>
      </c>
      <c r="E264" s="246" t="s">
        <v>44</v>
      </c>
      <c r="F264" s="245" t="s">
        <v>44</v>
      </c>
      <c r="G264" s="245" t="s">
        <v>15768</v>
      </c>
      <c r="H264" s="245" t="s">
        <v>15769</v>
      </c>
      <c r="I264" s="245" t="s">
        <v>24</v>
      </c>
      <c r="J264" s="245" t="s">
        <v>569</v>
      </c>
      <c r="K264" s="246" t="s">
        <v>22821</v>
      </c>
      <c r="L264" s="245" t="s">
        <v>568</v>
      </c>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row>
    <row r="265" spans="1:67" ht="15" x14ac:dyDescent="0.25">
      <c r="A265" s="245" t="s">
        <v>7719</v>
      </c>
      <c r="B265" s="245" t="s">
        <v>7718</v>
      </c>
      <c r="C265" s="245" t="s">
        <v>15623</v>
      </c>
      <c r="D265" s="245" t="s">
        <v>15624</v>
      </c>
      <c r="E265" s="246" t="s">
        <v>44</v>
      </c>
      <c r="F265" s="245" t="s">
        <v>44</v>
      </c>
      <c r="G265" s="245" t="s">
        <v>15771</v>
      </c>
      <c r="H265" s="245" t="s">
        <v>15772</v>
      </c>
      <c r="I265" s="245" t="s">
        <v>24</v>
      </c>
      <c r="J265" s="245" t="s">
        <v>569</v>
      </c>
      <c r="K265" s="246" t="s">
        <v>22822</v>
      </c>
      <c r="L265" s="245" t="s">
        <v>568</v>
      </c>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row>
    <row r="266" spans="1:67" ht="15" x14ac:dyDescent="0.25">
      <c r="A266" s="245" t="s">
        <v>7719</v>
      </c>
      <c r="B266" s="245" t="s">
        <v>7718</v>
      </c>
      <c r="C266" s="245" t="s">
        <v>15623</v>
      </c>
      <c r="D266" s="245" t="s">
        <v>15624</v>
      </c>
      <c r="E266" s="246" t="s">
        <v>44</v>
      </c>
      <c r="F266" s="245" t="s">
        <v>44</v>
      </c>
      <c r="G266" s="245" t="s">
        <v>15774</v>
      </c>
      <c r="H266" s="245" t="s">
        <v>15775</v>
      </c>
      <c r="I266" s="245" t="s">
        <v>24</v>
      </c>
      <c r="J266" s="245" t="s">
        <v>569</v>
      </c>
      <c r="K266" s="246" t="s">
        <v>22823</v>
      </c>
      <c r="L266" s="245" t="s">
        <v>568</v>
      </c>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row>
    <row r="267" spans="1:67" ht="15" x14ac:dyDescent="0.25">
      <c r="A267" s="245" t="s">
        <v>7719</v>
      </c>
      <c r="B267" s="245" t="s">
        <v>7718</v>
      </c>
      <c r="C267" s="245" t="s">
        <v>15623</v>
      </c>
      <c r="D267" s="245" t="s">
        <v>15624</v>
      </c>
      <c r="E267" s="246" t="s">
        <v>44</v>
      </c>
      <c r="F267" s="245" t="s">
        <v>44</v>
      </c>
      <c r="G267" s="245" t="s">
        <v>15777</v>
      </c>
      <c r="H267" s="245" t="s">
        <v>15778</v>
      </c>
      <c r="I267" s="245" t="s">
        <v>24</v>
      </c>
      <c r="J267" s="245" t="s">
        <v>569</v>
      </c>
      <c r="K267" s="246" t="s">
        <v>22824</v>
      </c>
      <c r="L267" s="245" t="s">
        <v>568</v>
      </c>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row>
    <row r="268" spans="1:67" ht="15" x14ac:dyDescent="0.25">
      <c r="A268" s="245" t="s">
        <v>7719</v>
      </c>
      <c r="B268" s="245" t="s">
        <v>7718</v>
      </c>
      <c r="C268" s="245" t="s">
        <v>15623</v>
      </c>
      <c r="D268" s="245" t="s">
        <v>15624</v>
      </c>
      <c r="E268" s="246" t="s">
        <v>44</v>
      </c>
      <c r="F268" s="245" t="s">
        <v>44</v>
      </c>
      <c r="G268" s="245" t="s">
        <v>15780</v>
      </c>
      <c r="H268" s="245" t="s">
        <v>15781</v>
      </c>
      <c r="I268" s="245" t="s">
        <v>24</v>
      </c>
      <c r="J268" s="245" t="s">
        <v>569</v>
      </c>
      <c r="K268" s="246" t="s">
        <v>15115</v>
      </c>
      <c r="L268" s="245" t="s">
        <v>568</v>
      </c>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row>
    <row r="269" spans="1:67" ht="15" x14ac:dyDescent="0.25">
      <c r="A269" s="245" t="s">
        <v>7719</v>
      </c>
      <c r="B269" s="245" t="s">
        <v>7718</v>
      </c>
      <c r="C269" s="245" t="s">
        <v>15623</v>
      </c>
      <c r="D269" s="245" t="s">
        <v>15624</v>
      </c>
      <c r="E269" s="246" t="s">
        <v>44</v>
      </c>
      <c r="F269" s="245" t="s">
        <v>44</v>
      </c>
      <c r="G269" s="245" t="s">
        <v>15783</v>
      </c>
      <c r="H269" s="245" t="s">
        <v>15784</v>
      </c>
      <c r="I269" s="245" t="s">
        <v>24</v>
      </c>
      <c r="J269" s="245" t="s">
        <v>569</v>
      </c>
      <c r="K269" s="246" t="s">
        <v>22825</v>
      </c>
      <c r="L269" s="245" t="s">
        <v>568</v>
      </c>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row>
    <row r="270" spans="1:67" ht="15" x14ac:dyDescent="0.25">
      <c r="A270" s="245" t="s">
        <v>7719</v>
      </c>
      <c r="B270" s="245" t="s">
        <v>7718</v>
      </c>
      <c r="C270" s="245" t="s">
        <v>15623</v>
      </c>
      <c r="D270" s="245" t="s">
        <v>15624</v>
      </c>
      <c r="E270" s="246" t="s">
        <v>44</v>
      </c>
      <c r="F270" s="245" t="s">
        <v>44</v>
      </c>
      <c r="G270" s="245" t="s">
        <v>15786</v>
      </c>
      <c r="H270" s="245" t="s">
        <v>15787</v>
      </c>
      <c r="I270" s="245" t="s">
        <v>24</v>
      </c>
      <c r="J270" s="245" t="s">
        <v>569</v>
      </c>
      <c r="K270" s="246" t="s">
        <v>22826</v>
      </c>
      <c r="L270" s="245" t="s">
        <v>568</v>
      </c>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row>
    <row r="271" spans="1:67" ht="15" x14ac:dyDescent="0.25">
      <c r="A271" s="245" t="s">
        <v>7719</v>
      </c>
      <c r="B271" s="245" t="s">
        <v>7718</v>
      </c>
      <c r="C271" s="245" t="s">
        <v>15623</v>
      </c>
      <c r="D271" s="245" t="s">
        <v>15624</v>
      </c>
      <c r="E271" s="246" t="s">
        <v>44</v>
      </c>
      <c r="F271" s="245" t="s">
        <v>44</v>
      </c>
      <c r="G271" s="245" t="s">
        <v>15788</v>
      </c>
      <c r="H271" s="245" t="s">
        <v>15789</v>
      </c>
      <c r="I271" s="245" t="s">
        <v>24</v>
      </c>
      <c r="J271" s="245" t="s">
        <v>569</v>
      </c>
      <c r="K271" s="246" t="s">
        <v>22827</v>
      </c>
      <c r="L271" s="245" t="s">
        <v>568</v>
      </c>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row>
    <row r="272" spans="1:67" ht="15" x14ac:dyDescent="0.25">
      <c r="A272" s="245" t="s">
        <v>7719</v>
      </c>
      <c r="B272" s="245" t="s">
        <v>7718</v>
      </c>
      <c r="C272" s="245" t="s">
        <v>15623</v>
      </c>
      <c r="D272" s="245" t="s">
        <v>15624</v>
      </c>
      <c r="E272" s="246" t="s">
        <v>44</v>
      </c>
      <c r="F272" s="245" t="s">
        <v>44</v>
      </c>
      <c r="G272" s="245" t="s">
        <v>15791</v>
      </c>
      <c r="H272" s="245" t="s">
        <v>15792</v>
      </c>
      <c r="I272" s="245" t="s">
        <v>24</v>
      </c>
      <c r="J272" s="245" t="s">
        <v>569</v>
      </c>
      <c r="K272" s="246" t="s">
        <v>22828</v>
      </c>
      <c r="L272" s="245" t="s">
        <v>568</v>
      </c>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row>
    <row r="273" spans="1:67" ht="15" x14ac:dyDescent="0.25">
      <c r="A273" s="245" t="s">
        <v>7719</v>
      </c>
      <c r="B273" s="245" t="s">
        <v>7718</v>
      </c>
      <c r="C273" s="245" t="s">
        <v>15623</v>
      </c>
      <c r="D273" s="245" t="s">
        <v>15624</v>
      </c>
      <c r="E273" s="246" t="s">
        <v>44</v>
      </c>
      <c r="F273" s="245" t="s">
        <v>44</v>
      </c>
      <c r="G273" s="245" t="s">
        <v>15794</v>
      </c>
      <c r="H273" s="245" t="s">
        <v>15795</v>
      </c>
      <c r="I273" s="245" t="s">
        <v>24</v>
      </c>
      <c r="J273" s="245" t="s">
        <v>569</v>
      </c>
      <c r="K273" s="246" t="s">
        <v>22829</v>
      </c>
      <c r="L273" s="245" t="s">
        <v>568</v>
      </c>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row>
    <row r="274" spans="1:67" ht="15" x14ac:dyDescent="0.25">
      <c r="A274" s="245" t="s">
        <v>7719</v>
      </c>
      <c r="B274" s="245" t="s">
        <v>7718</v>
      </c>
      <c r="C274" s="245" t="s">
        <v>15623</v>
      </c>
      <c r="D274" s="245" t="s">
        <v>15624</v>
      </c>
      <c r="E274" s="246" t="s">
        <v>44</v>
      </c>
      <c r="F274" s="245" t="s">
        <v>44</v>
      </c>
      <c r="G274" s="245" t="s">
        <v>15797</v>
      </c>
      <c r="H274" s="245" t="s">
        <v>15798</v>
      </c>
      <c r="I274" s="245" t="s">
        <v>24</v>
      </c>
      <c r="J274" s="245" t="s">
        <v>569</v>
      </c>
      <c r="K274" s="246" t="s">
        <v>22830</v>
      </c>
      <c r="L274" s="245" t="s">
        <v>568</v>
      </c>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row>
    <row r="275" spans="1:67" ht="15" x14ac:dyDescent="0.25">
      <c r="A275" s="245" t="s">
        <v>7719</v>
      </c>
      <c r="B275" s="245" t="s">
        <v>7718</v>
      </c>
      <c r="C275" s="245" t="s">
        <v>15623</v>
      </c>
      <c r="D275" s="245" t="s">
        <v>15624</v>
      </c>
      <c r="E275" s="246" t="s">
        <v>44</v>
      </c>
      <c r="F275" s="245" t="s">
        <v>44</v>
      </c>
      <c r="G275" s="245" t="s">
        <v>15800</v>
      </c>
      <c r="H275" s="245" t="s">
        <v>15801</v>
      </c>
      <c r="I275" s="245" t="s">
        <v>24</v>
      </c>
      <c r="J275" s="245" t="s">
        <v>569</v>
      </c>
      <c r="K275" s="246" t="s">
        <v>22831</v>
      </c>
      <c r="L275" s="245" t="s">
        <v>568</v>
      </c>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row>
    <row r="276" spans="1:67" ht="15" x14ac:dyDescent="0.25">
      <c r="A276" s="245" t="s">
        <v>7719</v>
      </c>
      <c r="B276" s="245" t="s">
        <v>7718</v>
      </c>
      <c r="C276" s="245" t="s">
        <v>15623</v>
      </c>
      <c r="D276" s="245" t="s">
        <v>15624</v>
      </c>
      <c r="E276" s="246" t="s">
        <v>44</v>
      </c>
      <c r="F276" s="245" t="s">
        <v>44</v>
      </c>
      <c r="G276" s="245" t="s">
        <v>15803</v>
      </c>
      <c r="H276" s="245" t="s">
        <v>15804</v>
      </c>
      <c r="I276" s="245" t="s">
        <v>24</v>
      </c>
      <c r="J276" s="245" t="s">
        <v>569</v>
      </c>
      <c r="K276" s="246" t="s">
        <v>22832</v>
      </c>
      <c r="L276" s="245" t="s">
        <v>568</v>
      </c>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row>
    <row r="277" spans="1:67" ht="15" x14ac:dyDescent="0.25">
      <c r="A277" s="245" t="s">
        <v>7719</v>
      </c>
      <c r="B277" s="245" t="s">
        <v>7718</v>
      </c>
      <c r="C277" s="245" t="s">
        <v>15806</v>
      </c>
      <c r="D277" s="245" t="s">
        <v>15807</v>
      </c>
      <c r="E277" s="246" t="s">
        <v>44</v>
      </c>
      <c r="F277" s="245" t="s">
        <v>44</v>
      </c>
      <c r="G277" s="245" t="s">
        <v>15808</v>
      </c>
      <c r="H277" s="245" t="s">
        <v>15809</v>
      </c>
      <c r="I277" s="245" t="s">
        <v>14</v>
      </c>
      <c r="J277" s="245" t="s">
        <v>569</v>
      </c>
      <c r="K277" s="246" t="s">
        <v>8783</v>
      </c>
      <c r="L277" s="245" t="s">
        <v>568</v>
      </c>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row>
    <row r="278" spans="1:67" ht="15" x14ac:dyDescent="0.25">
      <c r="A278" s="245" t="s">
        <v>7719</v>
      </c>
      <c r="B278" s="245" t="s">
        <v>7718</v>
      </c>
      <c r="C278" s="245" t="s">
        <v>15806</v>
      </c>
      <c r="D278" s="245" t="s">
        <v>15807</v>
      </c>
      <c r="E278" s="246" t="s">
        <v>44</v>
      </c>
      <c r="F278" s="245" t="s">
        <v>44</v>
      </c>
      <c r="G278" s="245" t="s">
        <v>15810</v>
      </c>
      <c r="H278" s="245" t="s">
        <v>15811</v>
      </c>
      <c r="I278" s="245" t="s">
        <v>14</v>
      </c>
      <c r="J278" s="245" t="s">
        <v>569</v>
      </c>
      <c r="K278" s="246" t="s">
        <v>1598</v>
      </c>
      <c r="L278" s="245" t="s">
        <v>568</v>
      </c>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row>
    <row r="279" spans="1:67" ht="15" x14ac:dyDescent="0.25">
      <c r="A279" s="245" t="s">
        <v>7719</v>
      </c>
      <c r="B279" s="245" t="s">
        <v>7718</v>
      </c>
      <c r="C279" s="245" t="s">
        <v>15806</v>
      </c>
      <c r="D279" s="245" t="s">
        <v>15807</v>
      </c>
      <c r="E279" s="246" t="s">
        <v>44</v>
      </c>
      <c r="F279" s="245" t="s">
        <v>44</v>
      </c>
      <c r="G279" s="245" t="s">
        <v>15812</v>
      </c>
      <c r="H279" s="245" t="s">
        <v>15813</v>
      </c>
      <c r="I279" s="245" t="s">
        <v>14</v>
      </c>
      <c r="J279" s="245" t="s">
        <v>569</v>
      </c>
      <c r="K279" s="246" t="s">
        <v>22833</v>
      </c>
      <c r="L279" s="245" t="s">
        <v>568</v>
      </c>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row>
    <row r="280" spans="1:67" ht="15" x14ac:dyDescent="0.25">
      <c r="A280" s="245" t="s">
        <v>7719</v>
      </c>
      <c r="B280" s="245" t="s">
        <v>7718</v>
      </c>
      <c r="C280" s="245" t="s">
        <v>15806</v>
      </c>
      <c r="D280" s="245" t="s">
        <v>15807</v>
      </c>
      <c r="E280" s="246" t="s">
        <v>44</v>
      </c>
      <c r="F280" s="245" t="s">
        <v>44</v>
      </c>
      <c r="G280" s="245" t="s">
        <v>15814</v>
      </c>
      <c r="H280" s="245" t="s">
        <v>15815</v>
      </c>
      <c r="I280" s="245" t="s">
        <v>14</v>
      </c>
      <c r="J280" s="245" t="s">
        <v>569</v>
      </c>
      <c r="K280" s="246" t="s">
        <v>17511</v>
      </c>
      <c r="L280" s="245" t="s">
        <v>568</v>
      </c>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row>
    <row r="281" spans="1:67" ht="15" x14ac:dyDescent="0.25">
      <c r="A281" s="245" t="s">
        <v>7719</v>
      </c>
      <c r="B281" s="245" t="s">
        <v>7718</v>
      </c>
      <c r="C281" s="245" t="s">
        <v>15806</v>
      </c>
      <c r="D281" s="245" t="s">
        <v>15807</v>
      </c>
      <c r="E281" s="246" t="s">
        <v>44</v>
      </c>
      <c r="F281" s="245" t="s">
        <v>44</v>
      </c>
      <c r="G281" s="245" t="s">
        <v>15817</v>
      </c>
      <c r="H281" s="245" t="s">
        <v>15818</v>
      </c>
      <c r="I281" s="245" t="s">
        <v>14</v>
      </c>
      <c r="J281" s="245" t="s">
        <v>569</v>
      </c>
      <c r="K281" s="246" t="s">
        <v>22834</v>
      </c>
      <c r="L281" s="245" t="s">
        <v>568</v>
      </c>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row>
    <row r="282" spans="1:67" ht="15" x14ac:dyDescent="0.25">
      <c r="A282" s="245" t="s">
        <v>7719</v>
      </c>
      <c r="B282" s="245" t="s">
        <v>7718</v>
      </c>
      <c r="C282" s="245" t="s">
        <v>15806</v>
      </c>
      <c r="D282" s="245" t="s">
        <v>15807</v>
      </c>
      <c r="E282" s="246" t="s">
        <v>44</v>
      </c>
      <c r="F282" s="245" t="s">
        <v>44</v>
      </c>
      <c r="G282" s="245" t="s">
        <v>15820</v>
      </c>
      <c r="H282" s="245" t="s">
        <v>15821</v>
      </c>
      <c r="I282" s="245" t="s">
        <v>14</v>
      </c>
      <c r="J282" s="245" t="s">
        <v>569</v>
      </c>
      <c r="K282" s="246" t="s">
        <v>22835</v>
      </c>
      <c r="L282" s="245" t="s">
        <v>568</v>
      </c>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row>
    <row r="283" spans="1:67" ht="15" x14ac:dyDescent="0.25">
      <c r="A283" s="245" t="s">
        <v>7719</v>
      </c>
      <c r="B283" s="245" t="s">
        <v>7718</v>
      </c>
      <c r="C283" s="245" t="s">
        <v>15806</v>
      </c>
      <c r="D283" s="245" t="s">
        <v>15807</v>
      </c>
      <c r="E283" s="246" t="s">
        <v>44</v>
      </c>
      <c r="F283" s="245" t="s">
        <v>44</v>
      </c>
      <c r="G283" s="245" t="s">
        <v>15823</v>
      </c>
      <c r="H283" s="245" t="s">
        <v>15824</v>
      </c>
      <c r="I283" s="245" t="s">
        <v>14</v>
      </c>
      <c r="J283" s="245" t="s">
        <v>569</v>
      </c>
      <c r="K283" s="246" t="s">
        <v>22836</v>
      </c>
      <c r="L283" s="245" t="s">
        <v>568</v>
      </c>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row>
    <row r="284" spans="1:67" ht="15" x14ac:dyDescent="0.25">
      <c r="A284" s="245" t="s">
        <v>7719</v>
      </c>
      <c r="B284" s="245" t="s">
        <v>7718</v>
      </c>
      <c r="C284" s="245" t="s">
        <v>15806</v>
      </c>
      <c r="D284" s="245" t="s">
        <v>15807</v>
      </c>
      <c r="E284" s="246" t="s">
        <v>44</v>
      </c>
      <c r="F284" s="245" t="s">
        <v>44</v>
      </c>
      <c r="G284" s="245" t="s">
        <v>15826</v>
      </c>
      <c r="H284" s="245" t="s">
        <v>15827</v>
      </c>
      <c r="I284" s="245" t="s">
        <v>14</v>
      </c>
      <c r="J284" s="245" t="s">
        <v>569</v>
      </c>
      <c r="K284" s="246" t="s">
        <v>22837</v>
      </c>
      <c r="L284" s="245" t="s">
        <v>568</v>
      </c>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row>
    <row r="285" spans="1:67" ht="15" x14ac:dyDescent="0.25">
      <c r="A285" s="245" t="s">
        <v>7719</v>
      </c>
      <c r="B285" s="245" t="s">
        <v>7718</v>
      </c>
      <c r="C285" s="245" t="s">
        <v>15806</v>
      </c>
      <c r="D285" s="245" t="s">
        <v>15807</v>
      </c>
      <c r="E285" s="246" t="s">
        <v>44</v>
      </c>
      <c r="F285" s="245" t="s">
        <v>44</v>
      </c>
      <c r="G285" s="245" t="s">
        <v>15829</v>
      </c>
      <c r="H285" s="245" t="s">
        <v>15830</v>
      </c>
      <c r="I285" s="245" t="s">
        <v>14</v>
      </c>
      <c r="J285" s="245" t="s">
        <v>569</v>
      </c>
      <c r="K285" s="246" t="s">
        <v>22838</v>
      </c>
      <c r="L285" s="245" t="s">
        <v>568</v>
      </c>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row>
    <row r="286" spans="1:67" ht="15" x14ac:dyDescent="0.25">
      <c r="A286" s="245" t="s">
        <v>7719</v>
      </c>
      <c r="B286" s="245" t="s">
        <v>7718</v>
      </c>
      <c r="C286" s="245" t="s">
        <v>15806</v>
      </c>
      <c r="D286" s="245" t="s">
        <v>15807</v>
      </c>
      <c r="E286" s="246" t="s">
        <v>44</v>
      </c>
      <c r="F286" s="245" t="s">
        <v>44</v>
      </c>
      <c r="G286" s="245" t="s">
        <v>15832</v>
      </c>
      <c r="H286" s="245" t="s">
        <v>15833</v>
      </c>
      <c r="I286" s="245" t="s">
        <v>14</v>
      </c>
      <c r="J286" s="245" t="s">
        <v>569</v>
      </c>
      <c r="K286" s="246" t="s">
        <v>22839</v>
      </c>
      <c r="L286" s="245" t="s">
        <v>568</v>
      </c>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row>
    <row r="287" spans="1:67" ht="15" x14ac:dyDescent="0.25">
      <c r="A287" s="245" t="s">
        <v>7719</v>
      </c>
      <c r="B287" s="245" t="s">
        <v>7718</v>
      </c>
      <c r="C287" s="245" t="s">
        <v>15806</v>
      </c>
      <c r="D287" s="245" t="s">
        <v>15807</v>
      </c>
      <c r="E287" s="246" t="s">
        <v>44</v>
      </c>
      <c r="F287" s="245" t="s">
        <v>44</v>
      </c>
      <c r="G287" s="245" t="s">
        <v>15835</v>
      </c>
      <c r="H287" s="245" t="s">
        <v>15836</v>
      </c>
      <c r="I287" s="245" t="s">
        <v>14</v>
      </c>
      <c r="J287" s="245" t="s">
        <v>569</v>
      </c>
      <c r="K287" s="246" t="s">
        <v>22840</v>
      </c>
      <c r="L287" s="245" t="s">
        <v>568</v>
      </c>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row>
    <row r="288" spans="1:67" ht="15" x14ac:dyDescent="0.25">
      <c r="A288" s="245" t="s">
        <v>7719</v>
      </c>
      <c r="B288" s="245" t="s">
        <v>7718</v>
      </c>
      <c r="C288" s="245" t="s">
        <v>15806</v>
      </c>
      <c r="D288" s="245" t="s">
        <v>15807</v>
      </c>
      <c r="E288" s="246" t="s">
        <v>44</v>
      </c>
      <c r="F288" s="245" t="s">
        <v>44</v>
      </c>
      <c r="G288" s="245" t="s">
        <v>15838</v>
      </c>
      <c r="H288" s="245" t="s">
        <v>15839</v>
      </c>
      <c r="I288" s="245" t="s">
        <v>14</v>
      </c>
      <c r="J288" s="245" t="s">
        <v>569</v>
      </c>
      <c r="K288" s="246" t="s">
        <v>22841</v>
      </c>
      <c r="L288" s="245" t="s">
        <v>568</v>
      </c>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row>
    <row r="289" spans="1:67" ht="15" x14ac:dyDescent="0.25">
      <c r="A289" s="245" t="s">
        <v>7719</v>
      </c>
      <c r="B289" s="245" t="s">
        <v>7718</v>
      </c>
      <c r="C289" s="245" t="s">
        <v>15806</v>
      </c>
      <c r="D289" s="245" t="s">
        <v>15807</v>
      </c>
      <c r="E289" s="246" t="s">
        <v>44</v>
      </c>
      <c r="F289" s="245" t="s">
        <v>44</v>
      </c>
      <c r="G289" s="245" t="s">
        <v>15841</v>
      </c>
      <c r="H289" s="245" t="s">
        <v>15842</v>
      </c>
      <c r="I289" s="245" t="s">
        <v>14</v>
      </c>
      <c r="J289" s="245" t="s">
        <v>569</v>
      </c>
      <c r="K289" s="246" t="s">
        <v>22842</v>
      </c>
      <c r="L289" s="245" t="s">
        <v>568</v>
      </c>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row>
    <row r="290" spans="1:67" ht="15" x14ac:dyDescent="0.25">
      <c r="A290" s="245" t="s">
        <v>7719</v>
      </c>
      <c r="B290" s="245" t="s">
        <v>7718</v>
      </c>
      <c r="C290" s="245" t="s">
        <v>15806</v>
      </c>
      <c r="D290" s="245" t="s">
        <v>15807</v>
      </c>
      <c r="E290" s="246" t="s">
        <v>44</v>
      </c>
      <c r="F290" s="245" t="s">
        <v>44</v>
      </c>
      <c r="G290" s="245" t="s">
        <v>15844</v>
      </c>
      <c r="H290" s="245" t="s">
        <v>15845</v>
      </c>
      <c r="I290" s="245" t="s">
        <v>14</v>
      </c>
      <c r="J290" s="245" t="s">
        <v>569</v>
      </c>
      <c r="K290" s="246" t="s">
        <v>22843</v>
      </c>
      <c r="L290" s="245" t="s">
        <v>568</v>
      </c>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row>
    <row r="291" spans="1:67" ht="15" x14ac:dyDescent="0.25">
      <c r="A291" s="245" t="s">
        <v>7719</v>
      </c>
      <c r="B291" s="245" t="s">
        <v>7718</v>
      </c>
      <c r="C291" s="245" t="s">
        <v>15806</v>
      </c>
      <c r="D291" s="245" t="s">
        <v>15807</v>
      </c>
      <c r="E291" s="246" t="s">
        <v>44</v>
      </c>
      <c r="F291" s="245" t="s">
        <v>44</v>
      </c>
      <c r="G291" s="245" t="s">
        <v>15847</v>
      </c>
      <c r="H291" s="245" t="s">
        <v>15848</v>
      </c>
      <c r="I291" s="245" t="s">
        <v>14</v>
      </c>
      <c r="J291" s="245" t="s">
        <v>569</v>
      </c>
      <c r="K291" s="246" t="s">
        <v>22844</v>
      </c>
      <c r="L291" s="245" t="s">
        <v>568</v>
      </c>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row>
    <row r="292" spans="1:67" ht="15" x14ac:dyDescent="0.25">
      <c r="A292" s="245" t="s">
        <v>7719</v>
      </c>
      <c r="B292" s="245" t="s">
        <v>7718</v>
      </c>
      <c r="C292" s="245" t="s">
        <v>15806</v>
      </c>
      <c r="D292" s="245" t="s">
        <v>15807</v>
      </c>
      <c r="E292" s="246" t="s">
        <v>44</v>
      </c>
      <c r="F292" s="245" t="s">
        <v>44</v>
      </c>
      <c r="G292" s="245" t="s">
        <v>15850</v>
      </c>
      <c r="H292" s="245" t="s">
        <v>15851</v>
      </c>
      <c r="I292" s="245" t="s">
        <v>24</v>
      </c>
      <c r="J292" s="245" t="s">
        <v>59</v>
      </c>
      <c r="K292" s="246" t="s">
        <v>1374</v>
      </c>
      <c r="L292" s="245" t="s">
        <v>568</v>
      </c>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row>
    <row r="293" spans="1:67" ht="15" x14ac:dyDescent="0.25">
      <c r="A293" s="245" t="s">
        <v>7719</v>
      </c>
      <c r="B293" s="245" t="s">
        <v>7718</v>
      </c>
      <c r="C293" s="245" t="s">
        <v>15806</v>
      </c>
      <c r="D293" s="245" t="s">
        <v>15807</v>
      </c>
      <c r="E293" s="246" t="s">
        <v>44</v>
      </c>
      <c r="F293" s="245" t="s">
        <v>44</v>
      </c>
      <c r="G293" s="245" t="s">
        <v>15852</v>
      </c>
      <c r="H293" s="245" t="s">
        <v>15853</v>
      </c>
      <c r="I293" s="245" t="s">
        <v>24</v>
      </c>
      <c r="J293" s="245" t="s">
        <v>59</v>
      </c>
      <c r="K293" s="246" t="s">
        <v>8983</v>
      </c>
      <c r="L293" s="245" t="s">
        <v>568</v>
      </c>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row>
    <row r="294" spans="1:67" ht="15" x14ac:dyDescent="0.25">
      <c r="A294" s="245" t="s">
        <v>7719</v>
      </c>
      <c r="B294" s="245" t="s">
        <v>7718</v>
      </c>
      <c r="C294" s="245" t="s">
        <v>15806</v>
      </c>
      <c r="D294" s="245" t="s">
        <v>15807</v>
      </c>
      <c r="E294" s="246" t="s">
        <v>44</v>
      </c>
      <c r="F294" s="245" t="s">
        <v>44</v>
      </c>
      <c r="G294" s="245" t="s">
        <v>15855</v>
      </c>
      <c r="H294" s="245" t="s">
        <v>15856</v>
      </c>
      <c r="I294" s="245" t="s">
        <v>24</v>
      </c>
      <c r="J294" s="245" t="s">
        <v>59</v>
      </c>
      <c r="K294" s="246" t="s">
        <v>21224</v>
      </c>
      <c r="L294" s="245" t="s">
        <v>568</v>
      </c>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row>
    <row r="295" spans="1:67" ht="15" x14ac:dyDescent="0.25">
      <c r="A295" s="245" t="s">
        <v>7719</v>
      </c>
      <c r="B295" s="245" t="s">
        <v>7718</v>
      </c>
      <c r="C295" s="245" t="s">
        <v>15806</v>
      </c>
      <c r="D295" s="245" t="s">
        <v>15807</v>
      </c>
      <c r="E295" s="246" t="s">
        <v>44</v>
      </c>
      <c r="F295" s="245" t="s">
        <v>44</v>
      </c>
      <c r="G295" s="245" t="s">
        <v>15858</v>
      </c>
      <c r="H295" s="245" t="s">
        <v>15859</v>
      </c>
      <c r="I295" s="245" t="s">
        <v>24</v>
      </c>
      <c r="J295" s="245" t="s">
        <v>59</v>
      </c>
      <c r="K295" s="246" t="s">
        <v>8352</v>
      </c>
      <c r="L295" s="245" t="s">
        <v>568</v>
      </c>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row>
    <row r="296" spans="1:67" ht="15" x14ac:dyDescent="0.25">
      <c r="A296" s="245" t="s">
        <v>7719</v>
      </c>
      <c r="B296" s="245" t="s">
        <v>7718</v>
      </c>
      <c r="C296" s="245" t="s">
        <v>15806</v>
      </c>
      <c r="D296" s="245" t="s">
        <v>15807</v>
      </c>
      <c r="E296" s="246" t="s">
        <v>44</v>
      </c>
      <c r="F296" s="245" t="s">
        <v>44</v>
      </c>
      <c r="G296" s="245" t="s">
        <v>15860</v>
      </c>
      <c r="H296" s="245" t="s">
        <v>15861</v>
      </c>
      <c r="I296" s="245" t="s">
        <v>24</v>
      </c>
      <c r="J296" s="245" t="s">
        <v>59</v>
      </c>
      <c r="K296" s="246" t="s">
        <v>11999</v>
      </c>
      <c r="L296" s="245" t="s">
        <v>568</v>
      </c>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row>
    <row r="297" spans="1:67" ht="15" x14ac:dyDescent="0.25">
      <c r="A297" s="245" t="s">
        <v>7719</v>
      </c>
      <c r="B297" s="245" t="s">
        <v>7718</v>
      </c>
      <c r="C297" s="245" t="s">
        <v>15806</v>
      </c>
      <c r="D297" s="245" t="s">
        <v>15807</v>
      </c>
      <c r="E297" s="246" t="s">
        <v>44</v>
      </c>
      <c r="F297" s="245" t="s">
        <v>44</v>
      </c>
      <c r="G297" s="245" t="s">
        <v>15863</v>
      </c>
      <c r="H297" s="245" t="s">
        <v>15864</v>
      </c>
      <c r="I297" s="245" t="s">
        <v>24</v>
      </c>
      <c r="J297" s="245" t="s">
        <v>59</v>
      </c>
      <c r="K297" s="246" t="s">
        <v>22845</v>
      </c>
      <c r="L297" s="245" t="s">
        <v>568</v>
      </c>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row>
    <row r="298" spans="1:67" ht="15" x14ac:dyDescent="0.25">
      <c r="A298" s="245" t="s">
        <v>7719</v>
      </c>
      <c r="B298" s="245" t="s">
        <v>7718</v>
      </c>
      <c r="C298" s="245" t="s">
        <v>15806</v>
      </c>
      <c r="D298" s="245" t="s">
        <v>15807</v>
      </c>
      <c r="E298" s="246" t="s">
        <v>44</v>
      </c>
      <c r="F298" s="245" t="s">
        <v>44</v>
      </c>
      <c r="G298" s="245" t="s">
        <v>15866</v>
      </c>
      <c r="H298" s="245" t="s">
        <v>15867</v>
      </c>
      <c r="I298" s="245" t="s">
        <v>24</v>
      </c>
      <c r="J298" s="245" t="s">
        <v>59</v>
      </c>
      <c r="K298" s="246" t="s">
        <v>22846</v>
      </c>
      <c r="L298" s="245" t="s">
        <v>568</v>
      </c>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row>
    <row r="299" spans="1:67" ht="15" x14ac:dyDescent="0.25">
      <c r="A299" s="245" t="s">
        <v>7719</v>
      </c>
      <c r="B299" s="245" t="s">
        <v>7718</v>
      </c>
      <c r="C299" s="245" t="s">
        <v>15806</v>
      </c>
      <c r="D299" s="245" t="s">
        <v>15807</v>
      </c>
      <c r="E299" s="246" t="s">
        <v>44</v>
      </c>
      <c r="F299" s="245" t="s">
        <v>44</v>
      </c>
      <c r="G299" s="245" t="s">
        <v>15869</v>
      </c>
      <c r="H299" s="245" t="s">
        <v>15870</v>
      </c>
      <c r="I299" s="245" t="s">
        <v>24</v>
      </c>
      <c r="J299" s="245" t="s">
        <v>59</v>
      </c>
      <c r="K299" s="246" t="s">
        <v>18920</v>
      </c>
      <c r="L299" s="245" t="s">
        <v>568</v>
      </c>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row>
    <row r="300" spans="1:67" ht="15" x14ac:dyDescent="0.25">
      <c r="A300" s="245" t="s">
        <v>7719</v>
      </c>
      <c r="B300" s="245" t="s">
        <v>7718</v>
      </c>
      <c r="C300" s="245" t="s">
        <v>15806</v>
      </c>
      <c r="D300" s="245" t="s">
        <v>15807</v>
      </c>
      <c r="E300" s="246" t="s">
        <v>44</v>
      </c>
      <c r="F300" s="245" t="s">
        <v>44</v>
      </c>
      <c r="G300" s="245" t="s">
        <v>15871</v>
      </c>
      <c r="H300" s="245" t="s">
        <v>15872</v>
      </c>
      <c r="I300" s="245" t="s">
        <v>24</v>
      </c>
      <c r="J300" s="245" t="s">
        <v>59</v>
      </c>
      <c r="K300" s="246" t="s">
        <v>10196</v>
      </c>
      <c r="L300" s="245" t="s">
        <v>568</v>
      </c>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row>
    <row r="301" spans="1:67" ht="15" x14ac:dyDescent="0.25">
      <c r="A301" s="245" t="s">
        <v>7719</v>
      </c>
      <c r="B301" s="245" t="s">
        <v>7718</v>
      </c>
      <c r="C301" s="245" t="s">
        <v>15806</v>
      </c>
      <c r="D301" s="245" t="s">
        <v>15807</v>
      </c>
      <c r="E301" s="246" t="s">
        <v>44</v>
      </c>
      <c r="F301" s="245" t="s">
        <v>44</v>
      </c>
      <c r="G301" s="245" t="s">
        <v>15874</v>
      </c>
      <c r="H301" s="245" t="s">
        <v>15875</v>
      </c>
      <c r="I301" s="245" t="s">
        <v>24</v>
      </c>
      <c r="J301" s="245" t="s">
        <v>59</v>
      </c>
      <c r="K301" s="246" t="s">
        <v>9572</v>
      </c>
      <c r="L301" s="245" t="s">
        <v>568</v>
      </c>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row>
    <row r="302" spans="1:67" ht="15" x14ac:dyDescent="0.25">
      <c r="A302" s="245" t="s">
        <v>7719</v>
      </c>
      <c r="B302" s="245" t="s">
        <v>7718</v>
      </c>
      <c r="C302" s="245" t="s">
        <v>15806</v>
      </c>
      <c r="D302" s="245" t="s">
        <v>15807</v>
      </c>
      <c r="E302" s="246" t="s">
        <v>44</v>
      </c>
      <c r="F302" s="245" t="s">
        <v>44</v>
      </c>
      <c r="G302" s="245" t="s">
        <v>15876</v>
      </c>
      <c r="H302" s="245" t="s">
        <v>15877</v>
      </c>
      <c r="I302" s="245" t="s">
        <v>24</v>
      </c>
      <c r="J302" s="245" t="s">
        <v>59</v>
      </c>
      <c r="K302" s="246" t="s">
        <v>15300</v>
      </c>
      <c r="L302" s="245" t="s">
        <v>568</v>
      </c>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row>
    <row r="303" spans="1:67" ht="15" x14ac:dyDescent="0.25">
      <c r="A303" s="245" t="s">
        <v>7719</v>
      </c>
      <c r="B303" s="245" t="s">
        <v>7718</v>
      </c>
      <c r="C303" s="245" t="s">
        <v>15806</v>
      </c>
      <c r="D303" s="245" t="s">
        <v>15807</v>
      </c>
      <c r="E303" s="246" t="s">
        <v>44</v>
      </c>
      <c r="F303" s="245" t="s">
        <v>44</v>
      </c>
      <c r="G303" s="245" t="s">
        <v>15878</v>
      </c>
      <c r="H303" s="245" t="s">
        <v>15879</v>
      </c>
      <c r="I303" s="245" t="s">
        <v>24</v>
      </c>
      <c r="J303" s="245" t="s">
        <v>59</v>
      </c>
      <c r="K303" s="246" t="s">
        <v>12007</v>
      </c>
      <c r="L303" s="245" t="s">
        <v>568</v>
      </c>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row>
    <row r="304" spans="1:67" ht="15" x14ac:dyDescent="0.25">
      <c r="A304" s="245" t="s">
        <v>7719</v>
      </c>
      <c r="B304" s="245" t="s">
        <v>7718</v>
      </c>
      <c r="C304" s="245" t="s">
        <v>15806</v>
      </c>
      <c r="D304" s="245" t="s">
        <v>15807</v>
      </c>
      <c r="E304" s="246" t="s">
        <v>44</v>
      </c>
      <c r="F304" s="245" t="s">
        <v>44</v>
      </c>
      <c r="G304" s="245" t="s">
        <v>15881</v>
      </c>
      <c r="H304" s="245" t="s">
        <v>15882</v>
      </c>
      <c r="I304" s="245" t="s">
        <v>24</v>
      </c>
      <c r="J304" s="245" t="s">
        <v>59</v>
      </c>
      <c r="K304" s="246" t="s">
        <v>22847</v>
      </c>
      <c r="L304" s="245" t="s">
        <v>568</v>
      </c>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row>
    <row r="305" spans="1:67" ht="15" x14ac:dyDescent="0.25">
      <c r="A305" s="245" t="s">
        <v>7719</v>
      </c>
      <c r="B305" s="245" t="s">
        <v>7718</v>
      </c>
      <c r="C305" s="245" t="s">
        <v>15806</v>
      </c>
      <c r="D305" s="245" t="s">
        <v>15807</v>
      </c>
      <c r="E305" s="246" t="s">
        <v>44</v>
      </c>
      <c r="F305" s="245" t="s">
        <v>44</v>
      </c>
      <c r="G305" s="245" t="s">
        <v>15884</v>
      </c>
      <c r="H305" s="245" t="s">
        <v>15885</v>
      </c>
      <c r="I305" s="245" t="s">
        <v>24</v>
      </c>
      <c r="J305" s="245" t="s">
        <v>59</v>
      </c>
      <c r="K305" s="246" t="s">
        <v>22848</v>
      </c>
      <c r="L305" s="245" t="s">
        <v>568</v>
      </c>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row>
    <row r="306" spans="1:67" ht="15" x14ac:dyDescent="0.25">
      <c r="A306" s="245" t="s">
        <v>7719</v>
      </c>
      <c r="B306" s="245" t="s">
        <v>7718</v>
      </c>
      <c r="C306" s="245" t="s">
        <v>15806</v>
      </c>
      <c r="D306" s="245" t="s">
        <v>15807</v>
      </c>
      <c r="E306" s="246" t="s">
        <v>44</v>
      </c>
      <c r="F306" s="245" t="s">
        <v>44</v>
      </c>
      <c r="G306" s="245" t="s">
        <v>15886</v>
      </c>
      <c r="H306" s="245" t="s">
        <v>15887</v>
      </c>
      <c r="I306" s="245" t="s">
        <v>24</v>
      </c>
      <c r="J306" s="245" t="s">
        <v>59</v>
      </c>
      <c r="K306" s="246" t="s">
        <v>8980</v>
      </c>
      <c r="L306" s="245" t="s">
        <v>568</v>
      </c>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row>
    <row r="307" spans="1:67" ht="15" x14ac:dyDescent="0.25">
      <c r="A307" s="245" t="s">
        <v>7719</v>
      </c>
      <c r="B307" s="245" t="s">
        <v>7718</v>
      </c>
      <c r="C307" s="245" t="s">
        <v>15806</v>
      </c>
      <c r="D307" s="245" t="s">
        <v>15807</v>
      </c>
      <c r="E307" s="246" t="s">
        <v>44</v>
      </c>
      <c r="F307" s="245" t="s">
        <v>44</v>
      </c>
      <c r="G307" s="245" t="s">
        <v>15888</v>
      </c>
      <c r="H307" s="245" t="s">
        <v>15889</v>
      </c>
      <c r="I307" s="245" t="s">
        <v>24</v>
      </c>
      <c r="J307" s="245" t="s">
        <v>59</v>
      </c>
      <c r="K307" s="246" t="s">
        <v>22779</v>
      </c>
      <c r="L307" s="245" t="s">
        <v>568</v>
      </c>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row>
    <row r="308" spans="1:67" ht="15" x14ac:dyDescent="0.25">
      <c r="A308" s="245" t="s">
        <v>7719</v>
      </c>
      <c r="B308" s="245" t="s">
        <v>7718</v>
      </c>
      <c r="C308" s="245" t="s">
        <v>15806</v>
      </c>
      <c r="D308" s="245" t="s">
        <v>15807</v>
      </c>
      <c r="E308" s="246" t="s">
        <v>44</v>
      </c>
      <c r="F308" s="245" t="s">
        <v>44</v>
      </c>
      <c r="G308" s="245" t="s">
        <v>15890</v>
      </c>
      <c r="H308" s="245" t="s">
        <v>15891</v>
      </c>
      <c r="I308" s="245" t="s">
        <v>24</v>
      </c>
      <c r="J308" s="245" t="s">
        <v>59</v>
      </c>
      <c r="K308" s="246" t="s">
        <v>22380</v>
      </c>
      <c r="L308" s="245" t="s">
        <v>568</v>
      </c>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row>
    <row r="309" spans="1:67" ht="15" x14ac:dyDescent="0.25">
      <c r="A309" s="245" t="s">
        <v>7719</v>
      </c>
      <c r="B309" s="245" t="s">
        <v>7718</v>
      </c>
      <c r="C309" s="245" t="s">
        <v>15806</v>
      </c>
      <c r="D309" s="245" t="s">
        <v>15807</v>
      </c>
      <c r="E309" s="246" t="s">
        <v>44</v>
      </c>
      <c r="F309" s="245" t="s">
        <v>44</v>
      </c>
      <c r="G309" s="245" t="s">
        <v>15892</v>
      </c>
      <c r="H309" s="245" t="s">
        <v>15893</v>
      </c>
      <c r="I309" s="245" t="s">
        <v>24</v>
      </c>
      <c r="J309" s="245" t="s">
        <v>59</v>
      </c>
      <c r="K309" s="246" t="s">
        <v>22846</v>
      </c>
      <c r="L309" s="245" t="s">
        <v>568</v>
      </c>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row>
    <row r="310" spans="1:67" ht="15" x14ac:dyDescent="0.25">
      <c r="A310" s="245" t="s">
        <v>7719</v>
      </c>
      <c r="B310" s="245" t="s">
        <v>7718</v>
      </c>
      <c r="C310" s="245" t="s">
        <v>15806</v>
      </c>
      <c r="D310" s="245" t="s">
        <v>15807</v>
      </c>
      <c r="E310" s="246" t="s">
        <v>44</v>
      </c>
      <c r="F310" s="245" t="s">
        <v>44</v>
      </c>
      <c r="G310" s="245" t="s">
        <v>15894</v>
      </c>
      <c r="H310" s="245" t="s">
        <v>15895</v>
      </c>
      <c r="I310" s="245" t="s">
        <v>24</v>
      </c>
      <c r="J310" s="245" t="s">
        <v>59</v>
      </c>
      <c r="K310" s="246" t="s">
        <v>17013</v>
      </c>
      <c r="L310" s="245" t="s">
        <v>568</v>
      </c>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row>
    <row r="311" spans="1:67" ht="15" x14ac:dyDescent="0.25">
      <c r="A311" s="245" t="s">
        <v>7719</v>
      </c>
      <c r="B311" s="245" t="s">
        <v>7718</v>
      </c>
      <c r="C311" s="245" t="s">
        <v>15806</v>
      </c>
      <c r="D311" s="245" t="s">
        <v>15807</v>
      </c>
      <c r="E311" s="246" t="s">
        <v>44</v>
      </c>
      <c r="F311" s="245" t="s">
        <v>44</v>
      </c>
      <c r="G311" s="245" t="s">
        <v>15896</v>
      </c>
      <c r="H311" s="245" t="s">
        <v>15897</v>
      </c>
      <c r="I311" s="245" t="s">
        <v>24</v>
      </c>
      <c r="J311" s="245" t="s">
        <v>59</v>
      </c>
      <c r="K311" s="246" t="s">
        <v>15444</v>
      </c>
      <c r="L311" s="245" t="s">
        <v>568</v>
      </c>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row>
    <row r="312" spans="1:67" ht="15" x14ac:dyDescent="0.25">
      <c r="A312" s="245" t="s">
        <v>7719</v>
      </c>
      <c r="B312" s="245" t="s">
        <v>7718</v>
      </c>
      <c r="C312" s="245" t="s">
        <v>15806</v>
      </c>
      <c r="D312" s="245" t="s">
        <v>15807</v>
      </c>
      <c r="E312" s="246" t="s">
        <v>44</v>
      </c>
      <c r="F312" s="245" t="s">
        <v>44</v>
      </c>
      <c r="G312" s="245" t="s">
        <v>15899</v>
      </c>
      <c r="H312" s="245" t="s">
        <v>15900</v>
      </c>
      <c r="I312" s="245" t="s">
        <v>24</v>
      </c>
      <c r="J312" s="245" t="s">
        <v>59</v>
      </c>
      <c r="K312" s="246" t="s">
        <v>22849</v>
      </c>
      <c r="L312" s="245" t="s">
        <v>568</v>
      </c>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row>
    <row r="313" spans="1:67" ht="15" x14ac:dyDescent="0.25">
      <c r="A313" s="245" t="s">
        <v>7719</v>
      </c>
      <c r="B313" s="245" t="s">
        <v>7718</v>
      </c>
      <c r="C313" s="245" t="s">
        <v>15806</v>
      </c>
      <c r="D313" s="245" t="s">
        <v>15807</v>
      </c>
      <c r="E313" s="246" t="s">
        <v>44</v>
      </c>
      <c r="F313" s="245" t="s">
        <v>44</v>
      </c>
      <c r="G313" s="245" t="s">
        <v>15902</v>
      </c>
      <c r="H313" s="245" t="s">
        <v>15903</v>
      </c>
      <c r="I313" s="245" t="s">
        <v>24</v>
      </c>
      <c r="J313" s="245" t="s">
        <v>59</v>
      </c>
      <c r="K313" s="246" t="s">
        <v>22848</v>
      </c>
      <c r="L313" s="245" t="s">
        <v>568</v>
      </c>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row>
    <row r="314" spans="1:67" ht="15" x14ac:dyDescent="0.25">
      <c r="A314" s="245" t="s">
        <v>7719</v>
      </c>
      <c r="B314" s="245" t="s">
        <v>7718</v>
      </c>
      <c r="C314" s="245" t="s">
        <v>15806</v>
      </c>
      <c r="D314" s="245" t="s">
        <v>15807</v>
      </c>
      <c r="E314" s="246" t="s">
        <v>44</v>
      </c>
      <c r="F314" s="245" t="s">
        <v>44</v>
      </c>
      <c r="G314" s="245" t="s">
        <v>15904</v>
      </c>
      <c r="H314" s="245" t="s">
        <v>15905</v>
      </c>
      <c r="I314" s="245" t="s">
        <v>24</v>
      </c>
      <c r="J314" s="245" t="s">
        <v>59</v>
      </c>
      <c r="K314" s="246" t="s">
        <v>22850</v>
      </c>
      <c r="L314" s="245" t="s">
        <v>568</v>
      </c>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row>
    <row r="315" spans="1:67" ht="15" x14ac:dyDescent="0.25">
      <c r="A315" s="245" t="s">
        <v>7719</v>
      </c>
      <c r="B315" s="245" t="s">
        <v>7718</v>
      </c>
      <c r="C315" s="245" t="s">
        <v>15806</v>
      </c>
      <c r="D315" s="245" t="s">
        <v>15807</v>
      </c>
      <c r="E315" s="246" t="s">
        <v>44</v>
      </c>
      <c r="F315" s="245" t="s">
        <v>44</v>
      </c>
      <c r="G315" s="245" t="s">
        <v>15907</v>
      </c>
      <c r="H315" s="245" t="s">
        <v>15908</v>
      </c>
      <c r="I315" s="245" t="s">
        <v>24</v>
      </c>
      <c r="J315" s="245" t="s">
        <v>59</v>
      </c>
      <c r="K315" s="246" t="s">
        <v>22851</v>
      </c>
      <c r="L315" s="245" t="s">
        <v>568</v>
      </c>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row>
    <row r="316" spans="1:67" ht="15" x14ac:dyDescent="0.25">
      <c r="A316" s="245" t="s">
        <v>7719</v>
      </c>
      <c r="B316" s="245" t="s">
        <v>7718</v>
      </c>
      <c r="C316" s="245" t="s">
        <v>15806</v>
      </c>
      <c r="D316" s="245" t="s">
        <v>15807</v>
      </c>
      <c r="E316" s="246" t="s">
        <v>44</v>
      </c>
      <c r="F316" s="245" t="s">
        <v>44</v>
      </c>
      <c r="G316" s="245" t="s">
        <v>15909</v>
      </c>
      <c r="H316" s="245" t="s">
        <v>15910</v>
      </c>
      <c r="I316" s="245" t="s">
        <v>24</v>
      </c>
      <c r="J316" s="245" t="s">
        <v>59</v>
      </c>
      <c r="K316" s="246" t="s">
        <v>22852</v>
      </c>
      <c r="L316" s="245" t="s">
        <v>568</v>
      </c>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row>
    <row r="317" spans="1:67" ht="15" x14ac:dyDescent="0.25">
      <c r="A317" s="245" t="s">
        <v>7719</v>
      </c>
      <c r="B317" s="245" t="s">
        <v>7718</v>
      </c>
      <c r="C317" s="245" t="s">
        <v>15806</v>
      </c>
      <c r="D317" s="245" t="s">
        <v>15807</v>
      </c>
      <c r="E317" s="246" t="s">
        <v>44</v>
      </c>
      <c r="F317" s="245" t="s">
        <v>44</v>
      </c>
      <c r="G317" s="245" t="s">
        <v>15912</v>
      </c>
      <c r="H317" s="245" t="s">
        <v>15913</v>
      </c>
      <c r="I317" s="245" t="s">
        <v>24</v>
      </c>
      <c r="J317" s="245" t="s">
        <v>59</v>
      </c>
      <c r="K317" s="246" t="s">
        <v>22853</v>
      </c>
      <c r="L317" s="245" t="s">
        <v>568</v>
      </c>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row>
    <row r="318" spans="1:67" ht="15" x14ac:dyDescent="0.25">
      <c r="A318" s="245" t="s">
        <v>7719</v>
      </c>
      <c r="B318" s="245" t="s">
        <v>7718</v>
      </c>
      <c r="C318" s="245" t="s">
        <v>15806</v>
      </c>
      <c r="D318" s="245" t="s">
        <v>15807</v>
      </c>
      <c r="E318" s="246" t="s">
        <v>44</v>
      </c>
      <c r="F318" s="245" t="s">
        <v>44</v>
      </c>
      <c r="G318" s="245" t="s">
        <v>15915</v>
      </c>
      <c r="H318" s="245" t="s">
        <v>15916</v>
      </c>
      <c r="I318" s="245" t="s">
        <v>24</v>
      </c>
      <c r="J318" s="245" t="s">
        <v>59</v>
      </c>
      <c r="K318" s="246" t="s">
        <v>22854</v>
      </c>
      <c r="L318" s="245" t="s">
        <v>568</v>
      </c>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row>
    <row r="319" spans="1:67" ht="15" x14ac:dyDescent="0.25">
      <c r="A319" s="245" t="s">
        <v>7719</v>
      </c>
      <c r="B319" s="245" t="s">
        <v>7718</v>
      </c>
      <c r="C319" s="245" t="s">
        <v>15806</v>
      </c>
      <c r="D319" s="245" t="s">
        <v>15807</v>
      </c>
      <c r="E319" s="246" t="s">
        <v>44</v>
      </c>
      <c r="F319" s="245" t="s">
        <v>44</v>
      </c>
      <c r="G319" s="245" t="s">
        <v>15918</v>
      </c>
      <c r="H319" s="245" t="s">
        <v>15919</v>
      </c>
      <c r="I319" s="245" t="s">
        <v>24</v>
      </c>
      <c r="J319" s="245" t="s">
        <v>59</v>
      </c>
      <c r="K319" s="246" t="s">
        <v>22855</v>
      </c>
      <c r="L319" s="245" t="s">
        <v>568</v>
      </c>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row>
    <row r="320" spans="1:67" ht="15" x14ac:dyDescent="0.25">
      <c r="A320" s="245" t="s">
        <v>7719</v>
      </c>
      <c r="B320" s="245" t="s">
        <v>7718</v>
      </c>
      <c r="C320" s="245" t="s">
        <v>15806</v>
      </c>
      <c r="D320" s="245" t="s">
        <v>15807</v>
      </c>
      <c r="E320" s="246" t="s">
        <v>44</v>
      </c>
      <c r="F320" s="245" t="s">
        <v>44</v>
      </c>
      <c r="G320" s="245" t="s">
        <v>15921</v>
      </c>
      <c r="H320" s="245" t="s">
        <v>15922</v>
      </c>
      <c r="I320" s="245" t="s">
        <v>24</v>
      </c>
      <c r="J320" s="245" t="s">
        <v>569</v>
      </c>
      <c r="K320" s="246" t="s">
        <v>12623</v>
      </c>
      <c r="L320" s="245" t="s">
        <v>568</v>
      </c>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row>
    <row r="321" spans="1:67" ht="15" x14ac:dyDescent="0.25">
      <c r="A321" s="245" t="s">
        <v>7719</v>
      </c>
      <c r="B321" s="245" t="s">
        <v>7718</v>
      </c>
      <c r="C321" s="245" t="s">
        <v>15806</v>
      </c>
      <c r="D321" s="245" t="s">
        <v>15807</v>
      </c>
      <c r="E321" s="246" t="s">
        <v>44</v>
      </c>
      <c r="F321" s="245" t="s">
        <v>44</v>
      </c>
      <c r="G321" s="245" t="s">
        <v>15923</v>
      </c>
      <c r="H321" s="245" t="s">
        <v>15924</v>
      </c>
      <c r="I321" s="245" t="s">
        <v>24</v>
      </c>
      <c r="J321" s="245" t="s">
        <v>569</v>
      </c>
      <c r="K321" s="246" t="s">
        <v>17091</v>
      </c>
      <c r="L321" s="245" t="s">
        <v>568</v>
      </c>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row>
    <row r="322" spans="1:67" ht="15" x14ac:dyDescent="0.25">
      <c r="A322" s="245" t="s">
        <v>7719</v>
      </c>
      <c r="B322" s="245" t="s">
        <v>7718</v>
      </c>
      <c r="C322" s="245" t="s">
        <v>15806</v>
      </c>
      <c r="D322" s="245" t="s">
        <v>15807</v>
      </c>
      <c r="E322" s="246" t="s">
        <v>44</v>
      </c>
      <c r="F322" s="245" t="s">
        <v>44</v>
      </c>
      <c r="G322" s="245" t="s">
        <v>15925</v>
      </c>
      <c r="H322" s="245" t="s">
        <v>15926</v>
      </c>
      <c r="I322" s="245" t="s">
        <v>24</v>
      </c>
      <c r="J322" s="245" t="s">
        <v>569</v>
      </c>
      <c r="K322" s="246" t="s">
        <v>16279</v>
      </c>
      <c r="L322" s="245" t="s">
        <v>568</v>
      </c>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row>
    <row r="323" spans="1:67" ht="15" x14ac:dyDescent="0.25">
      <c r="A323" s="245" t="s">
        <v>7719</v>
      </c>
      <c r="B323" s="245" t="s">
        <v>7718</v>
      </c>
      <c r="C323" s="245" t="s">
        <v>15806</v>
      </c>
      <c r="D323" s="245" t="s">
        <v>15807</v>
      </c>
      <c r="E323" s="246" t="s">
        <v>44</v>
      </c>
      <c r="F323" s="245" t="s">
        <v>44</v>
      </c>
      <c r="G323" s="245" t="s">
        <v>15927</v>
      </c>
      <c r="H323" s="245" t="s">
        <v>15928</v>
      </c>
      <c r="I323" s="245" t="s">
        <v>24</v>
      </c>
      <c r="J323" s="245" t="s">
        <v>569</v>
      </c>
      <c r="K323" s="246" t="s">
        <v>22856</v>
      </c>
      <c r="L323" s="245" t="s">
        <v>568</v>
      </c>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row>
    <row r="324" spans="1:67" ht="15" x14ac:dyDescent="0.25">
      <c r="A324" s="245" t="s">
        <v>7719</v>
      </c>
      <c r="B324" s="245" t="s">
        <v>7718</v>
      </c>
      <c r="C324" s="245" t="s">
        <v>15806</v>
      </c>
      <c r="D324" s="245" t="s">
        <v>15807</v>
      </c>
      <c r="E324" s="246" t="s">
        <v>44</v>
      </c>
      <c r="F324" s="245" t="s">
        <v>44</v>
      </c>
      <c r="G324" s="245" t="s">
        <v>15930</v>
      </c>
      <c r="H324" s="245" t="s">
        <v>15931</v>
      </c>
      <c r="I324" s="245" t="s">
        <v>24</v>
      </c>
      <c r="J324" s="245" t="s">
        <v>569</v>
      </c>
      <c r="K324" s="246" t="s">
        <v>22857</v>
      </c>
      <c r="L324" s="245" t="s">
        <v>568</v>
      </c>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row>
    <row r="325" spans="1:67" ht="15" x14ac:dyDescent="0.25">
      <c r="A325" s="245" t="s">
        <v>7719</v>
      </c>
      <c r="B325" s="245" t="s">
        <v>7718</v>
      </c>
      <c r="C325" s="245" t="s">
        <v>15806</v>
      </c>
      <c r="D325" s="245" t="s">
        <v>15807</v>
      </c>
      <c r="E325" s="246" t="s">
        <v>44</v>
      </c>
      <c r="F325" s="245" t="s">
        <v>44</v>
      </c>
      <c r="G325" s="245" t="s">
        <v>15933</v>
      </c>
      <c r="H325" s="245" t="s">
        <v>15934</v>
      </c>
      <c r="I325" s="245" t="s">
        <v>24</v>
      </c>
      <c r="J325" s="245" t="s">
        <v>569</v>
      </c>
      <c r="K325" s="246" t="s">
        <v>10164</v>
      </c>
      <c r="L325" s="245" t="s">
        <v>568</v>
      </c>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row>
    <row r="326" spans="1:67" ht="15" x14ac:dyDescent="0.25">
      <c r="A326" s="245" t="s">
        <v>7719</v>
      </c>
      <c r="B326" s="245" t="s">
        <v>7718</v>
      </c>
      <c r="C326" s="245" t="s">
        <v>15806</v>
      </c>
      <c r="D326" s="245" t="s">
        <v>15807</v>
      </c>
      <c r="E326" s="246" t="s">
        <v>44</v>
      </c>
      <c r="F326" s="245" t="s">
        <v>44</v>
      </c>
      <c r="G326" s="245" t="s">
        <v>15936</v>
      </c>
      <c r="H326" s="245" t="s">
        <v>15937</v>
      </c>
      <c r="I326" s="245" t="s">
        <v>24</v>
      </c>
      <c r="J326" s="245" t="s">
        <v>569</v>
      </c>
      <c r="K326" s="246" t="s">
        <v>22858</v>
      </c>
      <c r="L326" s="245" t="s">
        <v>568</v>
      </c>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row>
    <row r="327" spans="1:67" ht="15" x14ac:dyDescent="0.25">
      <c r="A327" s="245" t="s">
        <v>7719</v>
      </c>
      <c r="B327" s="245" t="s">
        <v>7718</v>
      </c>
      <c r="C327" s="245" t="s">
        <v>15806</v>
      </c>
      <c r="D327" s="245" t="s">
        <v>15807</v>
      </c>
      <c r="E327" s="246" t="s">
        <v>44</v>
      </c>
      <c r="F327" s="245" t="s">
        <v>44</v>
      </c>
      <c r="G327" s="245" t="s">
        <v>15939</v>
      </c>
      <c r="H327" s="245" t="s">
        <v>15940</v>
      </c>
      <c r="I327" s="245" t="s">
        <v>24</v>
      </c>
      <c r="J327" s="245" t="s">
        <v>569</v>
      </c>
      <c r="K327" s="246" t="s">
        <v>22859</v>
      </c>
      <c r="L327" s="245" t="s">
        <v>568</v>
      </c>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row>
    <row r="328" spans="1:67" ht="15" x14ac:dyDescent="0.25">
      <c r="A328" s="245" t="s">
        <v>7719</v>
      </c>
      <c r="B328" s="245" t="s">
        <v>7718</v>
      </c>
      <c r="C328" s="245" t="s">
        <v>15806</v>
      </c>
      <c r="D328" s="245" t="s">
        <v>15807</v>
      </c>
      <c r="E328" s="246" t="s">
        <v>44</v>
      </c>
      <c r="F328" s="245" t="s">
        <v>44</v>
      </c>
      <c r="G328" s="245" t="s">
        <v>15942</v>
      </c>
      <c r="H328" s="245" t="s">
        <v>15943</v>
      </c>
      <c r="I328" s="245" t="s">
        <v>24</v>
      </c>
      <c r="J328" s="245" t="s">
        <v>569</v>
      </c>
      <c r="K328" s="246" t="s">
        <v>7847</v>
      </c>
      <c r="L328" s="245" t="s">
        <v>568</v>
      </c>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row>
    <row r="329" spans="1:67" ht="15" x14ac:dyDescent="0.25">
      <c r="A329" s="245" t="s">
        <v>7719</v>
      </c>
      <c r="B329" s="245" t="s">
        <v>7718</v>
      </c>
      <c r="C329" s="245" t="s">
        <v>15806</v>
      </c>
      <c r="D329" s="245" t="s">
        <v>15807</v>
      </c>
      <c r="E329" s="246" t="s">
        <v>44</v>
      </c>
      <c r="F329" s="245" t="s">
        <v>44</v>
      </c>
      <c r="G329" s="245" t="s">
        <v>15944</v>
      </c>
      <c r="H329" s="245" t="s">
        <v>15945</v>
      </c>
      <c r="I329" s="245" t="s">
        <v>24</v>
      </c>
      <c r="J329" s="245" t="s">
        <v>569</v>
      </c>
      <c r="K329" s="246" t="s">
        <v>21971</v>
      </c>
      <c r="L329" s="245" t="s">
        <v>568</v>
      </c>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row>
    <row r="330" spans="1:67" ht="15" x14ac:dyDescent="0.25">
      <c r="A330" s="245" t="s">
        <v>7719</v>
      </c>
      <c r="B330" s="245" t="s">
        <v>7718</v>
      </c>
      <c r="C330" s="245" t="s">
        <v>15806</v>
      </c>
      <c r="D330" s="245" t="s">
        <v>15807</v>
      </c>
      <c r="E330" s="246" t="s">
        <v>44</v>
      </c>
      <c r="F330" s="245" t="s">
        <v>44</v>
      </c>
      <c r="G330" s="245" t="s">
        <v>15947</v>
      </c>
      <c r="H330" s="245" t="s">
        <v>15948</v>
      </c>
      <c r="I330" s="245" t="s">
        <v>24</v>
      </c>
      <c r="J330" s="245" t="s">
        <v>569</v>
      </c>
      <c r="K330" s="246" t="s">
        <v>22860</v>
      </c>
      <c r="L330" s="245" t="s">
        <v>568</v>
      </c>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row>
    <row r="331" spans="1:67" ht="15" x14ac:dyDescent="0.25">
      <c r="A331" s="245" t="s">
        <v>7719</v>
      </c>
      <c r="B331" s="245" t="s">
        <v>7718</v>
      </c>
      <c r="C331" s="245" t="s">
        <v>15806</v>
      </c>
      <c r="D331" s="245" t="s">
        <v>15807</v>
      </c>
      <c r="E331" s="246" t="s">
        <v>44</v>
      </c>
      <c r="F331" s="245" t="s">
        <v>44</v>
      </c>
      <c r="G331" s="245" t="s">
        <v>15949</v>
      </c>
      <c r="H331" s="245" t="s">
        <v>15950</v>
      </c>
      <c r="I331" s="245" t="s">
        <v>24</v>
      </c>
      <c r="J331" s="245" t="s">
        <v>569</v>
      </c>
      <c r="K331" s="246" t="s">
        <v>22861</v>
      </c>
      <c r="L331" s="245" t="s">
        <v>568</v>
      </c>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row>
    <row r="332" spans="1:67" ht="15" x14ac:dyDescent="0.25">
      <c r="A332" s="245" t="s">
        <v>7719</v>
      </c>
      <c r="B332" s="245" t="s">
        <v>7718</v>
      </c>
      <c r="C332" s="245" t="s">
        <v>15806</v>
      </c>
      <c r="D332" s="245" t="s">
        <v>15807</v>
      </c>
      <c r="E332" s="246" t="s">
        <v>44</v>
      </c>
      <c r="F332" s="245" t="s">
        <v>44</v>
      </c>
      <c r="G332" s="245" t="s">
        <v>15952</v>
      </c>
      <c r="H332" s="245" t="s">
        <v>15953</v>
      </c>
      <c r="I332" s="245" t="s">
        <v>24</v>
      </c>
      <c r="J332" s="245" t="s">
        <v>569</v>
      </c>
      <c r="K332" s="246" t="s">
        <v>15181</v>
      </c>
      <c r="L332" s="245" t="s">
        <v>568</v>
      </c>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row>
    <row r="333" spans="1:67" ht="15" x14ac:dyDescent="0.25">
      <c r="A333" s="245" t="s">
        <v>7719</v>
      </c>
      <c r="B333" s="245" t="s">
        <v>7718</v>
      </c>
      <c r="C333" s="245" t="s">
        <v>15806</v>
      </c>
      <c r="D333" s="245" t="s">
        <v>15807</v>
      </c>
      <c r="E333" s="246" t="s">
        <v>44</v>
      </c>
      <c r="F333" s="245" t="s">
        <v>44</v>
      </c>
      <c r="G333" s="245" t="s">
        <v>15955</v>
      </c>
      <c r="H333" s="245" t="s">
        <v>15956</v>
      </c>
      <c r="I333" s="245" t="s">
        <v>24</v>
      </c>
      <c r="J333" s="245" t="s">
        <v>569</v>
      </c>
      <c r="K333" s="246" t="s">
        <v>15181</v>
      </c>
      <c r="L333" s="245" t="s">
        <v>568</v>
      </c>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row>
    <row r="334" spans="1:67" ht="15" x14ac:dyDescent="0.25">
      <c r="A334" s="245" t="s">
        <v>7719</v>
      </c>
      <c r="B334" s="245" t="s">
        <v>7718</v>
      </c>
      <c r="C334" s="245" t="s">
        <v>15806</v>
      </c>
      <c r="D334" s="245" t="s">
        <v>15807</v>
      </c>
      <c r="E334" s="246" t="s">
        <v>44</v>
      </c>
      <c r="F334" s="245" t="s">
        <v>44</v>
      </c>
      <c r="G334" s="245" t="s">
        <v>15957</v>
      </c>
      <c r="H334" s="245" t="s">
        <v>15958</v>
      </c>
      <c r="I334" s="245" t="s">
        <v>24</v>
      </c>
      <c r="J334" s="245" t="s">
        <v>569</v>
      </c>
      <c r="K334" s="246" t="s">
        <v>22862</v>
      </c>
      <c r="L334" s="245" t="s">
        <v>568</v>
      </c>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row>
    <row r="335" spans="1:67" ht="15" x14ac:dyDescent="0.25">
      <c r="A335" s="245" t="s">
        <v>7719</v>
      </c>
      <c r="B335" s="245" t="s">
        <v>7718</v>
      </c>
      <c r="C335" s="245" t="s">
        <v>15806</v>
      </c>
      <c r="D335" s="245" t="s">
        <v>15807</v>
      </c>
      <c r="E335" s="246" t="s">
        <v>44</v>
      </c>
      <c r="F335" s="245" t="s">
        <v>44</v>
      </c>
      <c r="G335" s="245" t="s">
        <v>15960</v>
      </c>
      <c r="H335" s="245" t="s">
        <v>15961</v>
      </c>
      <c r="I335" s="245" t="s">
        <v>24</v>
      </c>
      <c r="J335" s="245" t="s">
        <v>569</v>
      </c>
      <c r="K335" s="246" t="s">
        <v>22863</v>
      </c>
      <c r="L335" s="245" t="s">
        <v>568</v>
      </c>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row>
    <row r="336" spans="1:67" ht="15" x14ac:dyDescent="0.25">
      <c r="A336" s="245" t="s">
        <v>7719</v>
      </c>
      <c r="B336" s="245" t="s">
        <v>7718</v>
      </c>
      <c r="C336" s="245" t="s">
        <v>15806</v>
      </c>
      <c r="D336" s="245" t="s">
        <v>15807</v>
      </c>
      <c r="E336" s="246" t="s">
        <v>44</v>
      </c>
      <c r="F336" s="245" t="s">
        <v>44</v>
      </c>
      <c r="G336" s="245" t="s">
        <v>15963</v>
      </c>
      <c r="H336" s="245" t="s">
        <v>15964</v>
      </c>
      <c r="I336" s="245" t="s">
        <v>24</v>
      </c>
      <c r="J336" s="245" t="s">
        <v>569</v>
      </c>
      <c r="K336" s="246" t="s">
        <v>22864</v>
      </c>
      <c r="L336" s="245" t="s">
        <v>568</v>
      </c>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row>
    <row r="337" spans="1:67" ht="15" x14ac:dyDescent="0.25">
      <c r="A337" s="245" t="s">
        <v>7719</v>
      </c>
      <c r="B337" s="245" t="s">
        <v>7718</v>
      </c>
      <c r="C337" s="245" t="s">
        <v>15806</v>
      </c>
      <c r="D337" s="245" t="s">
        <v>15807</v>
      </c>
      <c r="E337" s="246" t="s">
        <v>44</v>
      </c>
      <c r="F337" s="245" t="s">
        <v>44</v>
      </c>
      <c r="G337" s="245" t="s">
        <v>15965</v>
      </c>
      <c r="H337" s="245" t="s">
        <v>15966</v>
      </c>
      <c r="I337" s="245" t="s">
        <v>24</v>
      </c>
      <c r="J337" s="245" t="s">
        <v>569</v>
      </c>
      <c r="K337" s="246" t="s">
        <v>22865</v>
      </c>
      <c r="L337" s="245" t="s">
        <v>568</v>
      </c>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row>
    <row r="338" spans="1:67" ht="15" x14ac:dyDescent="0.25">
      <c r="A338" s="245" t="s">
        <v>7649</v>
      </c>
      <c r="B338" s="245" t="s">
        <v>7648</v>
      </c>
      <c r="C338" s="245" t="s">
        <v>7652</v>
      </c>
      <c r="D338" s="245" t="s">
        <v>7651</v>
      </c>
      <c r="E338" s="246" t="s">
        <v>44</v>
      </c>
      <c r="F338" s="245" t="s">
        <v>44</v>
      </c>
      <c r="G338" s="245" t="s">
        <v>7717</v>
      </c>
      <c r="H338" s="245" t="s">
        <v>7716</v>
      </c>
      <c r="I338" s="245" t="s">
        <v>11</v>
      </c>
      <c r="J338" s="245" t="s">
        <v>569</v>
      </c>
      <c r="K338" s="246" t="s">
        <v>22866</v>
      </c>
      <c r="L338" s="245" t="s">
        <v>568</v>
      </c>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row>
    <row r="339" spans="1:67" ht="15" x14ac:dyDescent="0.25">
      <c r="A339" s="245" t="s">
        <v>7649</v>
      </c>
      <c r="B339" s="245" t="s">
        <v>7648</v>
      </c>
      <c r="C339" s="245" t="s">
        <v>7652</v>
      </c>
      <c r="D339" s="245" t="s">
        <v>7651</v>
      </c>
      <c r="E339" s="246" t="s">
        <v>44</v>
      </c>
      <c r="F339" s="245" t="s">
        <v>44</v>
      </c>
      <c r="G339" s="245" t="s">
        <v>7715</v>
      </c>
      <c r="H339" s="245" t="s">
        <v>7714</v>
      </c>
      <c r="I339" s="245" t="s">
        <v>11</v>
      </c>
      <c r="J339" s="245" t="s">
        <v>569</v>
      </c>
      <c r="K339" s="246" t="s">
        <v>22867</v>
      </c>
      <c r="L339" s="245" t="s">
        <v>568</v>
      </c>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row>
    <row r="340" spans="1:67" ht="15" x14ac:dyDescent="0.25">
      <c r="A340" s="245" t="s">
        <v>7649</v>
      </c>
      <c r="B340" s="245" t="s">
        <v>7648</v>
      </c>
      <c r="C340" s="245" t="s">
        <v>7652</v>
      </c>
      <c r="D340" s="245" t="s">
        <v>7651</v>
      </c>
      <c r="E340" s="246" t="s">
        <v>44</v>
      </c>
      <c r="F340" s="245" t="s">
        <v>44</v>
      </c>
      <c r="G340" s="245" t="s">
        <v>7713</v>
      </c>
      <c r="H340" s="245" t="s">
        <v>7712</v>
      </c>
      <c r="I340" s="245" t="s">
        <v>11</v>
      </c>
      <c r="J340" s="245" t="s">
        <v>569</v>
      </c>
      <c r="K340" s="246" t="s">
        <v>22868</v>
      </c>
      <c r="L340" s="245" t="s">
        <v>568</v>
      </c>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row>
    <row r="341" spans="1:67" ht="15" x14ac:dyDescent="0.25">
      <c r="A341" s="245" t="s">
        <v>7649</v>
      </c>
      <c r="B341" s="245" t="s">
        <v>7648</v>
      </c>
      <c r="C341" s="245" t="s">
        <v>7652</v>
      </c>
      <c r="D341" s="245" t="s">
        <v>7651</v>
      </c>
      <c r="E341" s="246" t="s">
        <v>44</v>
      </c>
      <c r="F341" s="245" t="s">
        <v>44</v>
      </c>
      <c r="G341" s="245" t="s">
        <v>7711</v>
      </c>
      <c r="H341" s="245" t="s">
        <v>7710</v>
      </c>
      <c r="I341" s="245" t="s">
        <v>11</v>
      </c>
      <c r="J341" s="245" t="s">
        <v>569</v>
      </c>
      <c r="K341" s="246" t="s">
        <v>22869</v>
      </c>
      <c r="L341" s="245" t="s">
        <v>568</v>
      </c>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row>
    <row r="342" spans="1:67" ht="15" x14ac:dyDescent="0.25">
      <c r="A342" s="245" t="s">
        <v>7649</v>
      </c>
      <c r="B342" s="245" t="s">
        <v>7648</v>
      </c>
      <c r="C342" s="245" t="s">
        <v>7652</v>
      </c>
      <c r="D342" s="245" t="s">
        <v>7651</v>
      </c>
      <c r="E342" s="246" t="s">
        <v>44</v>
      </c>
      <c r="F342" s="245" t="s">
        <v>44</v>
      </c>
      <c r="G342" s="245" t="s">
        <v>7709</v>
      </c>
      <c r="H342" s="245" t="s">
        <v>7708</v>
      </c>
      <c r="I342" s="245" t="s">
        <v>11</v>
      </c>
      <c r="J342" s="245" t="s">
        <v>569</v>
      </c>
      <c r="K342" s="246" t="s">
        <v>22870</v>
      </c>
      <c r="L342" s="245" t="s">
        <v>568</v>
      </c>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row>
    <row r="343" spans="1:67" ht="15" x14ac:dyDescent="0.25">
      <c r="A343" s="245" t="s">
        <v>7649</v>
      </c>
      <c r="B343" s="245" t="s">
        <v>7648</v>
      </c>
      <c r="C343" s="245" t="s">
        <v>7652</v>
      </c>
      <c r="D343" s="245" t="s">
        <v>7651</v>
      </c>
      <c r="E343" s="246" t="s">
        <v>44</v>
      </c>
      <c r="F343" s="245" t="s">
        <v>44</v>
      </c>
      <c r="G343" s="245" t="s">
        <v>7707</v>
      </c>
      <c r="H343" s="245" t="s">
        <v>7706</v>
      </c>
      <c r="I343" s="245" t="s">
        <v>11</v>
      </c>
      <c r="J343" s="245" t="s">
        <v>569</v>
      </c>
      <c r="K343" s="246" t="s">
        <v>22871</v>
      </c>
      <c r="L343" s="245" t="s">
        <v>568</v>
      </c>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row>
    <row r="344" spans="1:67" ht="15" x14ac:dyDescent="0.25">
      <c r="A344" s="245" t="s">
        <v>7649</v>
      </c>
      <c r="B344" s="245" t="s">
        <v>7648</v>
      </c>
      <c r="C344" s="245" t="s">
        <v>7652</v>
      </c>
      <c r="D344" s="245" t="s">
        <v>7651</v>
      </c>
      <c r="E344" s="246" t="s">
        <v>44</v>
      </c>
      <c r="F344" s="245" t="s">
        <v>44</v>
      </c>
      <c r="G344" s="245" t="s">
        <v>7705</v>
      </c>
      <c r="H344" s="245" t="s">
        <v>7704</v>
      </c>
      <c r="I344" s="245" t="s">
        <v>11</v>
      </c>
      <c r="J344" s="245" t="s">
        <v>569</v>
      </c>
      <c r="K344" s="246" t="s">
        <v>22872</v>
      </c>
      <c r="L344" s="245" t="s">
        <v>568</v>
      </c>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row>
    <row r="345" spans="1:67" ht="15" x14ac:dyDescent="0.25">
      <c r="A345" s="245" t="s">
        <v>7649</v>
      </c>
      <c r="B345" s="245" t="s">
        <v>7648</v>
      </c>
      <c r="C345" s="245" t="s">
        <v>7652</v>
      </c>
      <c r="D345" s="245" t="s">
        <v>7651</v>
      </c>
      <c r="E345" s="246" t="s">
        <v>44</v>
      </c>
      <c r="F345" s="245" t="s">
        <v>44</v>
      </c>
      <c r="G345" s="245" t="s">
        <v>7703</v>
      </c>
      <c r="H345" s="245" t="s">
        <v>7702</v>
      </c>
      <c r="I345" s="245" t="s">
        <v>11</v>
      </c>
      <c r="J345" s="245" t="s">
        <v>569</v>
      </c>
      <c r="K345" s="246" t="s">
        <v>22873</v>
      </c>
      <c r="L345" s="245" t="s">
        <v>568</v>
      </c>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row>
    <row r="346" spans="1:67" ht="15" x14ac:dyDescent="0.25">
      <c r="A346" s="245" t="s">
        <v>7649</v>
      </c>
      <c r="B346" s="245" t="s">
        <v>7648</v>
      </c>
      <c r="C346" s="245" t="s">
        <v>7652</v>
      </c>
      <c r="D346" s="245" t="s">
        <v>7651</v>
      </c>
      <c r="E346" s="246" t="s">
        <v>44</v>
      </c>
      <c r="F346" s="245" t="s">
        <v>44</v>
      </c>
      <c r="G346" s="245" t="s">
        <v>7701</v>
      </c>
      <c r="H346" s="245" t="s">
        <v>15976</v>
      </c>
      <c r="I346" s="245" t="s">
        <v>24</v>
      </c>
      <c r="J346" s="245" t="s">
        <v>59</v>
      </c>
      <c r="K346" s="246" t="s">
        <v>22874</v>
      </c>
      <c r="L346" s="245" t="s">
        <v>568</v>
      </c>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row>
    <row r="347" spans="1:67" ht="15" x14ac:dyDescent="0.25">
      <c r="A347" s="245" t="s">
        <v>7649</v>
      </c>
      <c r="B347" s="245" t="s">
        <v>7648</v>
      </c>
      <c r="C347" s="245" t="s">
        <v>7652</v>
      </c>
      <c r="D347" s="245" t="s">
        <v>7651</v>
      </c>
      <c r="E347" s="246" t="s">
        <v>44</v>
      </c>
      <c r="F347" s="245" t="s">
        <v>44</v>
      </c>
      <c r="G347" s="245" t="s">
        <v>7700</v>
      </c>
      <c r="H347" s="245" t="s">
        <v>15978</v>
      </c>
      <c r="I347" s="245" t="s">
        <v>24</v>
      </c>
      <c r="J347" s="245" t="s">
        <v>59</v>
      </c>
      <c r="K347" s="246" t="s">
        <v>22875</v>
      </c>
      <c r="L347" s="245" t="s">
        <v>568</v>
      </c>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row>
    <row r="348" spans="1:67" ht="15" x14ac:dyDescent="0.25">
      <c r="A348" s="245" t="s">
        <v>7649</v>
      </c>
      <c r="B348" s="245" t="s">
        <v>7648</v>
      </c>
      <c r="C348" s="245" t="s">
        <v>7652</v>
      </c>
      <c r="D348" s="245" t="s">
        <v>7651</v>
      </c>
      <c r="E348" s="246" t="s">
        <v>44</v>
      </c>
      <c r="F348" s="245" t="s">
        <v>44</v>
      </c>
      <c r="G348" s="245" t="s">
        <v>7699</v>
      </c>
      <c r="H348" s="245" t="s">
        <v>7698</v>
      </c>
      <c r="I348" s="245" t="s">
        <v>11</v>
      </c>
      <c r="J348" s="245" t="s">
        <v>569</v>
      </c>
      <c r="K348" s="246" t="s">
        <v>22876</v>
      </c>
      <c r="L348" s="245" t="s">
        <v>568</v>
      </c>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row>
    <row r="349" spans="1:67" ht="15" x14ac:dyDescent="0.25">
      <c r="A349" s="245" t="s">
        <v>7649</v>
      </c>
      <c r="B349" s="245" t="s">
        <v>7648</v>
      </c>
      <c r="C349" s="245" t="s">
        <v>7652</v>
      </c>
      <c r="D349" s="245" t="s">
        <v>7651</v>
      </c>
      <c r="E349" s="246" t="s">
        <v>44</v>
      </c>
      <c r="F349" s="245" t="s">
        <v>44</v>
      </c>
      <c r="G349" s="245" t="s">
        <v>7697</v>
      </c>
      <c r="H349" s="245" t="s">
        <v>7696</v>
      </c>
      <c r="I349" s="245" t="s">
        <v>11</v>
      </c>
      <c r="J349" s="245" t="s">
        <v>569</v>
      </c>
      <c r="K349" s="246" t="s">
        <v>22877</v>
      </c>
      <c r="L349" s="245" t="s">
        <v>568</v>
      </c>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row>
    <row r="350" spans="1:67" ht="15" x14ac:dyDescent="0.25">
      <c r="A350" s="245" t="s">
        <v>7649</v>
      </c>
      <c r="B350" s="245" t="s">
        <v>7648</v>
      </c>
      <c r="C350" s="245" t="s">
        <v>7652</v>
      </c>
      <c r="D350" s="245" t="s">
        <v>7651</v>
      </c>
      <c r="E350" s="246" t="s">
        <v>44</v>
      </c>
      <c r="F350" s="245" t="s">
        <v>44</v>
      </c>
      <c r="G350" s="245" t="s">
        <v>7695</v>
      </c>
      <c r="H350" s="245" t="s">
        <v>7694</v>
      </c>
      <c r="I350" s="245" t="s">
        <v>11</v>
      </c>
      <c r="J350" s="245" t="s">
        <v>569</v>
      </c>
      <c r="K350" s="246" t="s">
        <v>22878</v>
      </c>
      <c r="L350" s="245" t="s">
        <v>568</v>
      </c>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row>
    <row r="351" spans="1:67" ht="15" x14ac:dyDescent="0.25">
      <c r="A351" s="245" t="s">
        <v>7649</v>
      </c>
      <c r="B351" s="245" t="s">
        <v>7648</v>
      </c>
      <c r="C351" s="245" t="s">
        <v>7652</v>
      </c>
      <c r="D351" s="245" t="s">
        <v>7651</v>
      </c>
      <c r="E351" s="246" t="s">
        <v>44</v>
      </c>
      <c r="F351" s="245" t="s">
        <v>44</v>
      </c>
      <c r="G351" s="245" t="s">
        <v>7693</v>
      </c>
      <c r="H351" s="245" t="s">
        <v>7692</v>
      </c>
      <c r="I351" s="245" t="s">
        <v>11</v>
      </c>
      <c r="J351" s="245" t="s">
        <v>569</v>
      </c>
      <c r="K351" s="246" t="s">
        <v>22879</v>
      </c>
      <c r="L351" s="245" t="s">
        <v>568</v>
      </c>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row>
    <row r="352" spans="1:67" ht="15" x14ac:dyDescent="0.25">
      <c r="A352" s="245" t="s">
        <v>7649</v>
      </c>
      <c r="B352" s="245" t="s">
        <v>7648</v>
      </c>
      <c r="C352" s="245" t="s">
        <v>7652</v>
      </c>
      <c r="D352" s="245" t="s">
        <v>7651</v>
      </c>
      <c r="E352" s="246" t="s">
        <v>44</v>
      </c>
      <c r="F352" s="245" t="s">
        <v>44</v>
      </c>
      <c r="G352" s="245" t="s">
        <v>7691</v>
      </c>
      <c r="H352" s="245" t="s">
        <v>7690</v>
      </c>
      <c r="I352" s="245" t="s">
        <v>11</v>
      </c>
      <c r="J352" s="245" t="s">
        <v>59</v>
      </c>
      <c r="K352" s="246" t="s">
        <v>22880</v>
      </c>
      <c r="L352" s="245" t="s">
        <v>568</v>
      </c>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row>
    <row r="353" spans="1:67" ht="15" x14ac:dyDescent="0.25">
      <c r="A353" s="245" t="s">
        <v>7649</v>
      </c>
      <c r="B353" s="245" t="s">
        <v>7648</v>
      </c>
      <c r="C353" s="245" t="s">
        <v>7652</v>
      </c>
      <c r="D353" s="245" t="s">
        <v>7651</v>
      </c>
      <c r="E353" s="246" t="s">
        <v>44</v>
      </c>
      <c r="F353" s="245" t="s">
        <v>44</v>
      </c>
      <c r="G353" s="245" t="s">
        <v>7689</v>
      </c>
      <c r="H353" s="245" t="s">
        <v>7688</v>
      </c>
      <c r="I353" s="245" t="s">
        <v>11</v>
      </c>
      <c r="J353" s="245" t="s">
        <v>59</v>
      </c>
      <c r="K353" s="246" t="s">
        <v>22881</v>
      </c>
      <c r="L353" s="245" t="s">
        <v>568</v>
      </c>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row>
    <row r="354" spans="1:67" ht="15" x14ac:dyDescent="0.25">
      <c r="A354" s="245" t="s">
        <v>7649</v>
      </c>
      <c r="B354" s="245" t="s">
        <v>7648</v>
      </c>
      <c r="C354" s="245" t="s">
        <v>7652</v>
      </c>
      <c r="D354" s="245" t="s">
        <v>7651</v>
      </c>
      <c r="E354" s="246" t="s">
        <v>44</v>
      </c>
      <c r="F354" s="245" t="s">
        <v>44</v>
      </c>
      <c r="G354" s="245" t="s">
        <v>7687</v>
      </c>
      <c r="H354" s="245" t="s">
        <v>7686</v>
      </c>
      <c r="I354" s="245" t="s">
        <v>11</v>
      </c>
      <c r="J354" s="245" t="s">
        <v>59</v>
      </c>
      <c r="K354" s="246" t="s">
        <v>22882</v>
      </c>
      <c r="L354" s="245" t="s">
        <v>568</v>
      </c>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row>
    <row r="355" spans="1:67" ht="15" x14ac:dyDescent="0.25">
      <c r="A355" s="245" t="s">
        <v>7649</v>
      </c>
      <c r="B355" s="245" t="s">
        <v>7648</v>
      </c>
      <c r="C355" s="245" t="s">
        <v>7652</v>
      </c>
      <c r="D355" s="245" t="s">
        <v>7651</v>
      </c>
      <c r="E355" s="246" t="s">
        <v>44</v>
      </c>
      <c r="F355" s="245" t="s">
        <v>44</v>
      </c>
      <c r="G355" s="245" t="s">
        <v>7685</v>
      </c>
      <c r="H355" s="245" t="s">
        <v>7684</v>
      </c>
      <c r="I355" s="245" t="s">
        <v>11</v>
      </c>
      <c r="J355" s="245" t="s">
        <v>59</v>
      </c>
      <c r="K355" s="246" t="s">
        <v>22883</v>
      </c>
      <c r="L355" s="245" t="s">
        <v>568</v>
      </c>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row>
    <row r="356" spans="1:67" ht="15" x14ac:dyDescent="0.25">
      <c r="A356" s="245" t="s">
        <v>7649</v>
      </c>
      <c r="B356" s="245" t="s">
        <v>7648</v>
      </c>
      <c r="C356" s="245" t="s">
        <v>7652</v>
      </c>
      <c r="D356" s="245" t="s">
        <v>7651</v>
      </c>
      <c r="E356" s="246" t="s">
        <v>44</v>
      </c>
      <c r="F356" s="245" t="s">
        <v>44</v>
      </c>
      <c r="G356" s="245" t="s">
        <v>7683</v>
      </c>
      <c r="H356" s="245" t="s">
        <v>7682</v>
      </c>
      <c r="I356" s="245" t="s">
        <v>11</v>
      </c>
      <c r="J356" s="245" t="s">
        <v>59</v>
      </c>
      <c r="K356" s="246" t="s">
        <v>22884</v>
      </c>
      <c r="L356" s="245" t="s">
        <v>568</v>
      </c>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row>
    <row r="357" spans="1:67" ht="15" x14ac:dyDescent="0.25">
      <c r="A357" s="245" t="s">
        <v>7649</v>
      </c>
      <c r="B357" s="245" t="s">
        <v>7648</v>
      </c>
      <c r="C357" s="245" t="s">
        <v>7652</v>
      </c>
      <c r="D357" s="245" t="s">
        <v>7651</v>
      </c>
      <c r="E357" s="246" t="s">
        <v>44</v>
      </c>
      <c r="F357" s="245" t="s">
        <v>44</v>
      </c>
      <c r="G357" s="245" t="s">
        <v>7681</v>
      </c>
      <c r="H357" s="245" t="s">
        <v>7680</v>
      </c>
      <c r="I357" s="245" t="s">
        <v>11</v>
      </c>
      <c r="J357" s="245" t="s">
        <v>59</v>
      </c>
      <c r="K357" s="246" t="s">
        <v>22885</v>
      </c>
      <c r="L357" s="245" t="s">
        <v>568</v>
      </c>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row>
    <row r="358" spans="1:67" ht="15" x14ac:dyDescent="0.25">
      <c r="A358" s="245" t="s">
        <v>7649</v>
      </c>
      <c r="B358" s="245" t="s">
        <v>7648</v>
      </c>
      <c r="C358" s="245" t="s">
        <v>7652</v>
      </c>
      <c r="D358" s="245" t="s">
        <v>7651</v>
      </c>
      <c r="E358" s="246" t="s">
        <v>44</v>
      </c>
      <c r="F358" s="245" t="s">
        <v>44</v>
      </c>
      <c r="G358" s="245" t="s">
        <v>7679</v>
      </c>
      <c r="H358" s="245" t="s">
        <v>7678</v>
      </c>
      <c r="I358" s="245" t="s">
        <v>11</v>
      </c>
      <c r="J358" s="245" t="s">
        <v>59</v>
      </c>
      <c r="K358" s="246" t="s">
        <v>18792</v>
      </c>
      <c r="L358" s="245" t="s">
        <v>568</v>
      </c>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row>
    <row r="359" spans="1:67" ht="15" x14ac:dyDescent="0.25">
      <c r="A359" s="245" t="s">
        <v>7649</v>
      </c>
      <c r="B359" s="245" t="s">
        <v>7648</v>
      </c>
      <c r="C359" s="245" t="s">
        <v>7652</v>
      </c>
      <c r="D359" s="245" t="s">
        <v>7651</v>
      </c>
      <c r="E359" s="246" t="s">
        <v>44</v>
      </c>
      <c r="F359" s="245" t="s">
        <v>44</v>
      </c>
      <c r="G359" s="245" t="s">
        <v>7677</v>
      </c>
      <c r="H359" s="245" t="s">
        <v>7676</v>
      </c>
      <c r="I359" s="245" t="s">
        <v>11</v>
      </c>
      <c r="J359" s="245" t="s">
        <v>59</v>
      </c>
      <c r="K359" s="246" t="s">
        <v>22886</v>
      </c>
      <c r="L359" s="245" t="s">
        <v>568</v>
      </c>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row>
    <row r="360" spans="1:67" ht="15" x14ac:dyDescent="0.25">
      <c r="A360" s="245" t="s">
        <v>7649</v>
      </c>
      <c r="B360" s="245" t="s">
        <v>7648</v>
      </c>
      <c r="C360" s="245" t="s">
        <v>7652</v>
      </c>
      <c r="D360" s="245" t="s">
        <v>7651</v>
      </c>
      <c r="E360" s="246" t="s">
        <v>44</v>
      </c>
      <c r="F360" s="245" t="s">
        <v>44</v>
      </c>
      <c r="G360" s="245" t="s">
        <v>7675</v>
      </c>
      <c r="H360" s="245" t="s">
        <v>7674</v>
      </c>
      <c r="I360" s="245" t="s">
        <v>11</v>
      </c>
      <c r="J360" s="245" t="s">
        <v>59</v>
      </c>
      <c r="K360" s="246" t="s">
        <v>22887</v>
      </c>
      <c r="L360" s="245" t="s">
        <v>568</v>
      </c>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row>
    <row r="361" spans="1:67" ht="15" x14ac:dyDescent="0.25">
      <c r="A361" s="245" t="s">
        <v>7649</v>
      </c>
      <c r="B361" s="245" t="s">
        <v>7648</v>
      </c>
      <c r="C361" s="245" t="s">
        <v>7652</v>
      </c>
      <c r="D361" s="245" t="s">
        <v>7651</v>
      </c>
      <c r="E361" s="246" t="s">
        <v>44</v>
      </c>
      <c r="F361" s="245" t="s">
        <v>44</v>
      </c>
      <c r="G361" s="245" t="s">
        <v>7673</v>
      </c>
      <c r="H361" s="245" t="s">
        <v>7672</v>
      </c>
      <c r="I361" s="245" t="s">
        <v>11</v>
      </c>
      <c r="J361" s="245" t="s">
        <v>59</v>
      </c>
      <c r="K361" s="246" t="s">
        <v>22888</v>
      </c>
      <c r="L361" s="245" t="s">
        <v>568</v>
      </c>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row>
    <row r="362" spans="1:67" ht="15" x14ac:dyDescent="0.25">
      <c r="A362" s="245" t="s">
        <v>7649</v>
      </c>
      <c r="B362" s="245" t="s">
        <v>7648</v>
      </c>
      <c r="C362" s="245" t="s">
        <v>7652</v>
      </c>
      <c r="D362" s="245" t="s">
        <v>7651</v>
      </c>
      <c r="E362" s="246" t="s">
        <v>44</v>
      </c>
      <c r="F362" s="245" t="s">
        <v>44</v>
      </c>
      <c r="G362" s="245" t="s">
        <v>7671</v>
      </c>
      <c r="H362" s="245" t="s">
        <v>7670</v>
      </c>
      <c r="I362" s="245" t="s">
        <v>11</v>
      </c>
      <c r="J362" s="245" t="s">
        <v>59</v>
      </c>
      <c r="K362" s="246" t="s">
        <v>22889</v>
      </c>
      <c r="L362" s="245" t="s">
        <v>568</v>
      </c>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row>
    <row r="363" spans="1:67" ht="15" x14ac:dyDescent="0.25">
      <c r="A363" s="245" t="s">
        <v>7649</v>
      </c>
      <c r="B363" s="245" t="s">
        <v>7648</v>
      </c>
      <c r="C363" s="245" t="s">
        <v>7652</v>
      </c>
      <c r="D363" s="245" t="s">
        <v>7651</v>
      </c>
      <c r="E363" s="246" t="s">
        <v>44</v>
      </c>
      <c r="F363" s="245" t="s">
        <v>44</v>
      </c>
      <c r="G363" s="245" t="s">
        <v>7669</v>
      </c>
      <c r="H363" s="245" t="s">
        <v>7668</v>
      </c>
      <c r="I363" s="245" t="s">
        <v>11</v>
      </c>
      <c r="J363" s="245" t="s">
        <v>59</v>
      </c>
      <c r="K363" s="246" t="s">
        <v>22890</v>
      </c>
      <c r="L363" s="245" t="s">
        <v>568</v>
      </c>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row>
    <row r="364" spans="1:67" ht="15" x14ac:dyDescent="0.25">
      <c r="A364" s="245" t="s">
        <v>7649</v>
      </c>
      <c r="B364" s="245" t="s">
        <v>7648</v>
      </c>
      <c r="C364" s="245" t="s">
        <v>7652</v>
      </c>
      <c r="D364" s="245" t="s">
        <v>7651</v>
      </c>
      <c r="E364" s="246" t="s">
        <v>44</v>
      </c>
      <c r="F364" s="245" t="s">
        <v>44</v>
      </c>
      <c r="G364" s="245" t="s">
        <v>7667</v>
      </c>
      <c r="H364" s="245" t="s">
        <v>7666</v>
      </c>
      <c r="I364" s="245" t="s">
        <v>11</v>
      </c>
      <c r="J364" s="245" t="s">
        <v>59</v>
      </c>
      <c r="K364" s="246" t="s">
        <v>22891</v>
      </c>
      <c r="L364" s="245" t="s">
        <v>568</v>
      </c>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row>
    <row r="365" spans="1:67" ht="15" x14ac:dyDescent="0.25">
      <c r="A365" s="245" t="s">
        <v>7649</v>
      </c>
      <c r="B365" s="245" t="s">
        <v>7648</v>
      </c>
      <c r="C365" s="245" t="s">
        <v>7652</v>
      </c>
      <c r="D365" s="245" t="s">
        <v>7651</v>
      </c>
      <c r="E365" s="246" t="s">
        <v>44</v>
      </c>
      <c r="F365" s="245" t="s">
        <v>44</v>
      </c>
      <c r="G365" s="245" t="s">
        <v>7665</v>
      </c>
      <c r="H365" s="245" t="s">
        <v>7664</v>
      </c>
      <c r="I365" s="245" t="s">
        <v>11</v>
      </c>
      <c r="J365" s="245" t="s">
        <v>59</v>
      </c>
      <c r="K365" s="246" t="s">
        <v>22892</v>
      </c>
      <c r="L365" s="245" t="s">
        <v>568</v>
      </c>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row>
    <row r="366" spans="1:67" ht="15" x14ac:dyDescent="0.25">
      <c r="A366" s="245" t="s">
        <v>7649</v>
      </c>
      <c r="B366" s="245" t="s">
        <v>7648</v>
      </c>
      <c r="C366" s="245" t="s">
        <v>7652</v>
      </c>
      <c r="D366" s="245" t="s">
        <v>7651</v>
      </c>
      <c r="E366" s="246" t="s">
        <v>44</v>
      </c>
      <c r="F366" s="245" t="s">
        <v>44</v>
      </c>
      <c r="G366" s="245" t="s">
        <v>7663</v>
      </c>
      <c r="H366" s="245" t="s">
        <v>7662</v>
      </c>
      <c r="I366" s="245" t="s">
        <v>11</v>
      </c>
      <c r="J366" s="245" t="s">
        <v>59</v>
      </c>
      <c r="K366" s="246" t="s">
        <v>22893</v>
      </c>
      <c r="L366" s="245" t="s">
        <v>568</v>
      </c>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row>
    <row r="367" spans="1:67" ht="15" x14ac:dyDescent="0.25">
      <c r="A367" s="245" t="s">
        <v>7649</v>
      </c>
      <c r="B367" s="245" t="s">
        <v>7648</v>
      </c>
      <c r="C367" s="245" t="s">
        <v>7652</v>
      </c>
      <c r="D367" s="245" t="s">
        <v>7651</v>
      </c>
      <c r="E367" s="246" t="s">
        <v>44</v>
      </c>
      <c r="F367" s="245" t="s">
        <v>44</v>
      </c>
      <c r="G367" s="245" t="s">
        <v>7661</v>
      </c>
      <c r="H367" s="245" t="s">
        <v>7660</v>
      </c>
      <c r="I367" s="245" t="s">
        <v>11</v>
      </c>
      <c r="J367" s="245" t="s">
        <v>59</v>
      </c>
      <c r="K367" s="246" t="s">
        <v>22894</v>
      </c>
      <c r="L367" s="245" t="s">
        <v>568</v>
      </c>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row>
    <row r="368" spans="1:67" ht="15" x14ac:dyDescent="0.25">
      <c r="A368" s="245" t="s">
        <v>7649</v>
      </c>
      <c r="B368" s="245" t="s">
        <v>7648</v>
      </c>
      <c r="C368" s="245" t="s">
        <v>7652</v>
      </c>
      <c r="D368" s="245" t="s">
        <v>7651</v>
      </c>
      <c r="E368" s="246" t="s">
        <v>44</v>
      </c>
      <c r="F368" s="245" t="s">
        <v>44</v>
      </c>
      <c r="G368" s="245" t="s">
        <v>7659</v>
      </c>
      <c r="H368" s="245" t="s">
        <v>7658</v>
      </c>
      <c r="I368" s="245" t="s">
        <v>11</v>
      </c>
      <c r="J368" s="245" t="s">
        <v>59</v>
      </c>
      <c r="K368" s="246" t="s">
        <v>9087</v>
      </c>
      <c r="L368" s="245" t="s">
        <v>568</v>
      </c>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row>
    <row r="369" spans="1:67" ht="15" x14ac:dyDescent="0.25">
      <c r="A369" s="245" t="s">
        <v>7649</v>
      </c>
      <c r="B369" s="245" t="s">
        <v>7648</v>
      </c>
      <c r="C369" s="245" t="s">
        <v>7652</v>
      </c>
      <c r="D369" s="245" t="s">
        <v>7651</v>
      </c>
      <c r="E369" s="246" t="s">
        <v>44</v>
      </c>
      <c r="F369" s="245" t="s">
        <v>44</v>
      </c>
      <c r="G369" s="245" t="s">
        <v>7657</v>
      </c>
      <c r="H369" s="245" t="s">
        <v>7656</v>
      </c>
      <c r="I369" s="245" t="s">
        <v>11</v>
      </c>
      <c r="J369" s="245" t="s">
        <v>569</v>
      </c>
      <c r="K369" s="246" t="s">
        <v>22895</v>
      </c>
      <c r="L369" s="245" t="s">
        <v>568</v>
      </c>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row>
    <row r="370" spans="1:67" ht="15" x14ac:dyDescent="0.25">
      <c r="A370" s="245" t="s">
        <v>7649</v>
      </c>
      <c r="B370" s="245" t="s">
        <v>7648</v>
      </c>
      <c r="C370" s="245" t="s">
        <v>7652</v>
      </c>
      <c r="D370" s="245" t="s">
        <v>7651</v>
      </c>
      <c r="E370" s="246" t="s">
        <v>44</v>
      </c>
      <c r="F370" s="245" t="s">
        <v>44</v>
      </c>
      <c r="G370" s="245" t="s">
        <v>7655</v>
      </c>
      <c r="H370" s="245" t="s">
        <v>7654</v>
      </c>
      <c r="I370" s="245" t="s">
        <v>11</v>
      </c>
      <c r="J370" s="245" t="s">
        <v>59</v>
      </c>
      <c r="K370" s="246" t="s">
        <v>17482</v>
      </c>
      <c r="L370" s="245" t="s">
        <v>568</v>
      </c>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row>
    <row r="371" spans="1:67" ht="15" x14ac:dyDescent="0.25">
      <c r="A371" s="245" t="s">
        <v>7649</v>
      </c>
      <c r="B371" s="245" t="s">
        <v>7648</v>
      </c>
      <c r="C371" s="245" t="s">
        <v>7652</v>
      </c>
      <c r="D371" s="245" t="s">
        <v>7651</v>
      </c>
      <c r="E371" s="246" t="s">
        <v>44</v>
      </c>
      <c r="F371" s="245" t="s">
        <v>44</v>
      </c>
      <c r="G371" s="245" t="s">
        <v>7653</v>
      </c>
      <c r="H371" s="245" t="s">
        <v>16002</v>
      </c>
      <c r="I371" s="245" t="s">
        <v>24</v>
      </c>
      <c r="J371" s="245" t="s">
        <v>59</v>
      </c>
      <c r="K371" s="246" t="s">
        <v>22896</v>
      </c>
      <c r="L371" s="245" t="s">
        <v>568</v>
      </c>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row>
    <row r="372" spans="1:67" ht="15" x14ac:dyDescent="0.25">
      <c r="A372" s="245" t="s">
        <v>7649</v>
      </c>
      <c r="B372" s="245" t="s">
        <v>7648</v>
      </c>
      <c r="C372" s="245" t="s">
        <v>7652</v>
      </c>
      <c r="D372" s="245" t="s">
        <v>7651</v>
      </c>
      <c r="E372" s="246" t="s">
        <v>44</v>
      </c>
      <c r="F372" s="245" t="s">
        <v>44</v>
      </c>
      <c r="G372" s="245" t="s">
        <v>7650</v>
      </c>
      <c r="H372" s="245" t="s">
        <v>16004</v>
      </c>
      <c r="I372" s="245" t="s">
        <v>24</v>
      </c>
      <c r="J372" s="245" t="s">
        <v>59</v>
      </c>
      <c r="K372" s="246" t="s">
        <v>22897</v>
      </c>
      <c r="L372" s="245" t="s">
        <v>568</v>
      </c>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row>
    <row r="373" spans="1:67" ht="15" x14ac:dyDescent="0.25">
      <c r="A373" s="245" t="s">
        <v>5904</v>
      </c>
      <c r="B373" s="245" t="s">
        <v>5903</v>
      </c>
      <c r="C373" s="245" t="s">
        <v>7371</v>
      </c>
      <c r="D373" s="245" t="s">
        <v>7370</v>
      </c>
      <c r="E373" s="246" t="s">
        <v>44</v>
      </c>
      <c r="F373" s="245" t="s">
        <v>44</v>
      </c>
      <c r="G373" s="245" t="s">
        <v>7647</v>
      </c>
      <c r="H373" s="245" t="s">
        <v>7646</v>
      </c>
      <c r="I373" s="245" t="s">
        <v>7367</v>
      </c>
      <c r="J373" s="245" t="s">
        <v>106</v>
      </c>
      <c r="K373" s="246" t="s">
        <v>22898</v>
      </c>
      <c r="L373" s="245" t="s">
        <v>568</v>
      </c>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row>
    <row r="374" spans="1:67" ht="15" x14ac:dyDescent="0.25">
      <c r="A374" s="245" t="s">
        <v>5904</v>
      </c>
      <c r="B374" s="245" t="s">
        <v>5903</v>
      </c>
      <c r="C374" s="245" t="s">
        <v>7371</v>
      </c>
      <c r="D374" s="245" t="s">
        <v>7370</v>
      </c>
      <c r="E374" s="246" t="s">
        <v>44</v>
      </c>
      <c r="F374" s="245" t="s">
        <v>44</v>
      </c>
      <c r="G374" s="245" t="s">
        <v>7645</v>
      </c>
      <c r="H374" s="245" t="s">
        <v>7644</v>
      </c>
      <c r="I374" s="245" t="s">
        <v>7367</v>
      </c>
      <c r="J374" s="245" t="s">
        <v>59</v>
      </c>
      <c r="K374" s="246" t="s">
        <v>22899</v>
      </c>
      <c r="L374" s="245" t="s">
        <v>568</v>
      </c>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row>
    <row r="375" spans="1:67" ht="15" x14ac:dyDescent="0.25">
      <c r="A375" s="245" t="s">
        <v>5904</v>
      </c>
      <c r="B375" s="245" t="s">
        <v>5903</v>
      </c>
      <c r="C375" s="245" t="s">
        <v>7371</v>
      </c>
      <c r="D375" s="245" t="s">
        <v>7370</v>
      </c>
      <c r="E375" s="246" t="s">
        <v>44</v>
      </c>
      <c r="F375" s="245" t="s">
        <v>44</v>
      </c>
      <c r="G375" s="245" t="s">
        <v>7643</v>
      </c>
      <c r="H375" s="245" t="s">
        <v>7642</v>
      </c>
      <c r="I375" s="245" t="s">
        <v>7367</v>
      </c>
      <c r="J375" s="245" t="s">
        <v>59</v>
      </c>
      <c r="K375" s="246" t="s">
        <v>14975</v>
      </c>
      <c r="L375" s="245" t="s">
        <v>568</v>
      </c>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row>
    <row r="376" spans="1:67" ht="15" x14ac:dyDescent="0.25">
      <c r="A376" s="245" t="s">
        <v>5904</v>
      </c>
      <c r="B376" s="245" t="s">
        <v>5903</v>
      </c>
      <c r="C376" s="245" t="s">
        <v>7371</v>
      </c>
      <c r="D376" s="245" t="s">
        <v>7370</v>
      </c>
      <c r="E376" s="246" t="s">
        <v>44</v>
      </c>
      <c r="F376" s="245" t="s">
        <v>44</v>
      </c>
      <c r="G376" s="245" t="s">
        <v>7641</v>
      </c>
      <c r="H376" s="245" t="s">
        <v>7640</v>
      </c>
      <c r="I376" s="245" t="s">
        <v>7367</v>
      </c>
      <c r="J376" s="245" t="s">
        <v>569</v>
      </c>
      <c r="K376" s="246" t="s">
        <v>22900</v>
      </c>
      <c r="L376" s="245" t="s">
        <v>568</v>
      </c>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row>
    <row r="377" spans="1:67" ht="15" x14ac:dyDescent="0.25">
      <c r="A377" s="245" t="s">
        <v>5904</v>
      </c>
      <c r="B377" s="245" t="s">
        <v>5903</v>
      </c>
      <c r="C377" s="245" t="s">
        <v>7371</v>
      </c>
      <c r="D377" s="245" t="s">
        <v>7370</v>
      </c>
      <c r="E377" s="246" t="s">
        <v>44</v>
      </c>
      <c r="F377" s="245" t="s">
        <v>44</v>
      </c>
      <c r="G377" s="245" t="s">
        <v>7639</v>
      </c>
      <c r="H377" s="245" t="s">
        <v>7638</v>
      </c>
      <c r="I377" s="245" t="s">
        <v>7367</v>
      </c>
      <c r="J377" s="245" t="s">
        <v>569</v>
      </c>
      <c r="K377" s="246" t="s">
        <v>8199</v>
      </c>
      <c r="L377" s="245" t="s">
        <v>568</v>
      </c>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row>
    <row r="378" spans="1:67" ht="15" x14ac:dyDescent="0.25">
      <c r="A378" s="245" t="s">
        <v>5904</v>
      </c>
      <c r="B378" s="245" t="s">
        <v>5903</v>
      </c>
      <c r="C378" s="245" t="s">
        <v>7371</v>
      </c>
      <c r="D378" s="245" t="s">
        <v>7370</v>
      </c>
      <c r="E378" s="246" t="s">
        <v>44</v>
      </c>
      <c r="F378" s="245" t="s">
        <v>44</v>
      </c>
      <c r="G378" s="245" t="s">
        <v>7637</v>
      </c>
      <c r="H378" s="245" t="s">
        <v>7636</v>
      </c>
      <c r="I378" s="245" t="s">
        <v>7367</v>
      </c>
      <c r="J378" s="245" t="s">
        <v>569</v>
      </c>
      <c r="K378" s="246" t="s">
        <v>2649</v>
      </c>
      <c r="L378" s="245" t="s">
        <v>568</v>
      </c>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row>
    <row r="379" spans="1:67" ht="15" x14ac:dyDescent="0.25">
      <c r="A379" s="245" t="s">
        <v>5904</v>
      </c>
      <c r="B379" s="245" t="s">
        <v>5903</v>
      </c>
      <c r="C379" s="245" t="s">
        <v>7371</v>
      </c>
      <c r="D379" s="245" t="s">
        <v>7370</v>
      </c>
      <c r="E379" s="246" t="s">
        <v>44</v>
      </c>
      <c r="F379" s="245" t="s">
        <v>44</v>
      </c>
      <c r="G379" s="245" t="s">
        <v>7635</v>
      </c>
      <c r="H379" s="245" t="s">
        <v>7634</v>
      </c>
      <c r="I379" s="245" t="s">
        <v>7367</v>
      </c>
      <c r="J379" s="245" t="s">
        <v>569</v>
      </c>
      <c r="K379" s="246" t="s">
        <v>22901</v>
      </c>
      <c r="L379" s="245" t="s">
        <v>568</v>
      </c>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row>
    <row r="380" spans="1:67" ht="15" x14ac:dyDescent="0.25">
      <c r="A380" s="245" t="s">
        <v>5904</v>
      </c>
      <c r="B380" s="245" t="s">
        <v>5903</v>
      </c>
      <c r="C380" s="245" t="s">
        <v>7371</v>
      </c>
      <c r="D380" s="245" t="s">
        <v>7370</v>
      </c>
      <c r="E380" s="246" t="s">
        <v>44</v>
      </c>
      <c r="F380" s="245" t="s">
        <v>44</v>
      </c>
      <c r="G380" s="245" t="s">
        <v>7633</v>
      </c>
      <c r="H380" s="245" t="s">
        <v>7632</v>
      </c>
      <c r="I380" s="245" t="s">
        <v>7367</v>
      </c>
      <c r="J380" s="245" t="s">
        <v>569</v>
      </c>
      <c r="K380" s="246" t="s">
        <v>22902</v>
      </c>
      <c r="L380" s="245" t="s">
        <v>568</v>
      </c>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row>
    <row r="381" spans="1:67" ht="15" x14ac:dyDescent="0.25">
      <c r="A381" s="245" t="s">
        <v>5904</v>
      </c>
      <c r="B381" s="245" t="s">
        <v>5903</v>
      </c>
      <c r="C381" s="245" t="s">
        <v>7371</v>
      </c>
      <c r="D381" s="245" t="s">
        <v>7370</v>
      </c>
      <c r="E381" s="246" t="s">
        <v>44</v>
      </c>
      <c r="F381" s="245" t="s">
        <v>44</v>
      </c>
      <c r="G381" s="245" t="s">
        <v>7631</v>
      </c>
      <c r="H381" s="245" t="s">
        <v>7630</v>
      </c>
      <c r="I381" s="245" t="s">
        <v>7367</v>
      </c>
      <c r="J381" s="245" t="s">
        <v>569</v>
      </c>
      <c r="K381" s="246" t="s">
        <v>22903</v>
      </c>
      <c r="L381" s="245" t="s">
        <v>568</v>
      </c>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row>
    <row r="382" spans="1:67" ht="15" x14ac:dyDescent="0.25">
      <c r="A382" s="245" t="s">
        <v>5904</v>
      </c>
      <c r="B382" s="245" t="s">
        <v>5903</v>
      </c>
      <c r="C382" s="245" t="s">
        <v>7371</v>
      </c>
      <c r="D382" s="245" t="s">
        <v>7370</v>
      </c>
      <c r="E382" s="246" t="s">
        <v>44</v>
      </c>
      <c r="F382" s="245" t="s">
        <v>44</v>
      </c>
      <c r="G382" s="245" t="s">
        <v>7629</v>
      </c>
      <c r="H382" s="245" t="s">
        <v>7628</v>
      </c>
      <c r="I382" s="245" t="s">
        <v>7367</v>
      </c>
      <c r="J382" s="245" t="s">
        <v>569</v>
      </c>
      <c r="K382" s="246" t="s">
        <v>22904</v>
      </c>
      <c r="L382" s="245" t="s">
        <v>568</v>
      </c>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row>
    <row r="383" spans="1:67" ht="15" x14ac:dyDescent="0.25">
      <c r="A383" s="245" t="s">
        <v>5904</v>
      </c>
      <c r="B383" s="245" t="s">
        <v>5903</v>
      </c>
      <c r="C383" s="245" t="s">
        <v>7371</v>
      </c>
      <c r="D383" s="245" t="s">
        <v>7370</v>
      </c>
      <c r="E383" s="246" t="s">
        <v>44</v>
      </c>
      <c r="F383" s="245" t="s">
        <v>44</v>
      </c>
      <c r="G383" s="245" t="s">
        <v>7627</v>
      </c>
      <c r="H383" s="245" t="s">
        <v>7626</v>
      </c>
      <c r="I383" s="245" t="s">
        <v>7367</v>
      </c>
      <c r="J383" s="245" t="s">
        <v>569</v>
      </c>
      <c r="K383" s="246" t="s">
        <v>9037</v>
      </c>
      <c r="L383" s="245" t="s">
        <v>568</v>
      </c>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row>
    <row r="384" spans="1:67" ht="15" x14ac:dyDescent="0.25">
      <c r="A384" s="245" t="s">
        <v>5904</v>
      </c>
      <c r="B384" s="245" t="s">
        <v>5903</v>
      </c>
      <c r="C384" s="245" t="s">
        <v>7371</v>
      </c>
      <c r="D384" s="245" t="s">
        <v>7370</v>
      </c>
      <c r="E384" s="246" t="s">
        <v>44</v>
      </c>
      <c r="F384" s="245" t="s">
        <v>44</v>
      </c>
      <c r="G384" s="245" t="s">
        <v>7625</v>
      </c>
      <c r="H384" s="245" t="s">
        <v>7624</v>
      </c>
      <c r="I384" s="245" t="s">
        <v>7367</v>
      </c>
      <c r="J384" s="245" t="s">
        <v>569</v>
      </c>
      <c r="K384" s="246" t="s">
        <v>22905</v>
      </c>
      <c r="L384" s="245" t="s">
        <v>568</v>
      </c>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row>
    <row r="385" spans="1:67" ht="15" x14ac:dyDescent="0.25">
      <c r="A385" s="245" t="s">
        <v>5904</v>
      </c>
      <c r="B385" s="245" t="s">
        <v>5903</v>
      </c>
      <c r="C385" s="245" t="s">
        <v>7371</v>
      </c>
      <c r="D385" s="245" t="s">
        <v>7370</v>
      </c>
      <c r="E385" s="246" t="s">
        <v>44</v>
      </c>
      <c r="F385" s="245" t="s">
        <v>44</v>
      </c>
      <c r="G385" s="245" t="s">
        <v>7623</v>
      </c>
      <c r="H385" s="245" t="s">
        <v>7622</v>
      </c>
      <c r="I385" s="245" t="s">
        <v>7367</v>
      </c>
      <c r="J385" s="245" t="s">
        <v>59</v>
      </c>
      <c r="K385" s="246" t="s">
        <v>22906</v>
      </c>
      <c r="L385" s="245" t="s">
        <v>568</v>
      </c>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row>
    <row r="386" spans="1:67" ht="15" x14ac:dyDescent="0.25">
      <c r="A386" s="245" t="s">
        <v>5904</v>
      </c>
      <c r="B386" s="245" t="s">
        <v>5903</v>
      </c>
      <c r="C386" s="245" t="s">
        <v>7371</v>
      </c>
      <c r="D386" s="245" t="s">
        <v>7370</v>
      </c>
      <c r="E386" s="246" t="s">
        <v>44</v>
      </c>
      <c r="F386" s="245" t="s">
        <v>44</v>
      </c>
      <c r="G386" s="245" t="s">
        <v>7621</v>
      </c>
      <c r="H386" s="245" t="s">
        <v>7620</v>
      </c>
      <c r="I386" s="245" t="s">
        <v>7367</v>
      </c>
      <c r="J386" s="245" t="s">
        <v>59</v>
      </c>
      <c r="K386" s="246" t="s">
        <v>22907</v>
      </c>
      <c r="L386" s="245" t="s">
        <v>568</v>
      </c>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row>
    <row r="387" spans="1:67" ht="15" x14ac:dyDescent="0.25">
      <c r="A387" s="245" t="s">
        <v>5904</v>
      </c>
      <c r="B387" s="245" t="s">
        <v>5903</v>
      </c>
      <c r="C387" s="245" t="s">
        <v>7371</v>
      </c>
      <c r="D387" s="245" t="s">
        <v>7370</v>
      </c>
      <c r="E387" s="246" t="s">
        <v>44</v>
      </c>
      <c r="F387" s="245" t="s">
        <v>44</v>
      </c>
      <c r="G387" s="245" t="s">
        <v>7619</v>
      </c>
      <c r="H387" s="245" t="s">
        <v>7618</v>
      </c>
      <c r="I387" s="245" t="s">
        <v>7367</v>
      </c>
      <c r="J387" s="245" t="s">
        <v>59</v>
      </c>
      <c r="K387" s="246" t="s">
        <v>22908</v>
      </c>
      <c r="L387" s="245" t="s">
        <v>568</v>
      </c>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row>
    <row r="388" spans="1:67" ht="15" x14ac:dyDescent="0.25">
      <c r="A388" s="245" t="s">
        <v>5904</v>
      </c>
      <c r="B388" s="245" t="s">
        <v>5903</v>
      </c>
      <c r="C388" s="245" t="s">
        <v>7371</v>
      </c>
      <c r="D388" s="245" t="s">
        <v>7370</v>
      </c>
      <c r="E388" s="246" t="s">
        <v>44</v>
      </c>
      <c r="F388" s="245" t="s">
        <v>44</v>
      </c>
      <c r="G388" s="245" t="s">
        <v>7617</v>
      </c>
      <c r="H388" s="245" t="s">
        <v>7616</v>
      </c>
      <c r="I388" s="245" t="s">
        <v>7367</v>
      </c>
      <c r="J388" s="245" t="s">
        <v>569</v>
      </c>
      <c r="K388" s="246" t="s">
        <v>16015</v>
      </c>
      <c r="L388" s="245" t="s">
        <v>568</v>
      </c>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row>
    <row r="389" spans="1:67" ht="15" x14ac:dyDescent="0.25">
      <c r="A389" s="245" t="s">
        <v>5904</v>
      </c>
      <c r="B389" s="245" t="s">
        <v>5903</v>
      </c>
      <c r="C389" s="245" t="s">
        <v>7371</v>
      </c>
      <c r="D389" s="245" t="s">
        <v>7370</v>
      </c>
      <c r="E389" s="246" t="s">
        <v>44</v>
      </c>
      <c r="F389" s="245" t="s">
        <v>44</v>
      </c>
      <c r="G389" s="245" t="s">
        <v>7614</v>
      </c>
      <c r="H389" s="245" t="s">
        <v>7613</v>
      </c>
      <c r="I389" s="245" t="s">
        <v>7367</v>
      </c>
      <c r="J389" s="245" t="s">
        <v>569</v>
      </c>
      <c r="K389" s="246" t="s">
        <v>22909</v>
      </c>
      <c r="L389" s="245" t="s">
        <v>568</v>
      </c>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row>
    <row r="390" spans="1:67" ht="15" x14ac:dyDescent="0.25">
      <c r="A390" s="245" t="s">
        <v>5904</v>
      </c>
      <c r="B390" s="245" t="s">
        <v>5903</v>
      </c>
      <c r="C390" s="245" t="s">
        <v>7371</v>
      </c>
      <c r="D390" s="245" t="s">
        <v>7370</v>
      </c>
      <c r="E390" s="246" t="s">
        <v>44</v>
      </c>
      <c r="F390" s="245" t="s">
        <v>44</v>
      </c>
      <c r="G390" s="245" t="s">
        <v>7612</v>
      </c>
      <c r="H390" s="245" t="s">
        <v>7611</v>
      </c>
      <c r="I390" s="245" t="s">
        <v>7367</v>
      </c>
      <c r="J390" s="245" t="s">
        <v>106</v>
      </c>
      <c r="K390" s="246" t="s">
        <v>22910</v>
      </c>
      <c r="L390" s="245" t="s">
        <v>568</v>
      </c>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row>
    <row r="391" spans="1:67" ht="15" x14ac:dyDescent="0.25">
      <c r="A391" s="245" t="s">
        <v>5904</v>
      </c>
      <c r="B391" s="245" t="s">
        <v>5903</v>
      </c>
      <c r="C391" s="245" t="s">
        <v>7371</v>
      </c>
      <c r="D391" s="245" t="s">
        <v>7370</v>
      </c>
      <c r="E391" s="246" t="s">
        <v>44</v>
      </c>
      <c r="F391" s="245" t="s">
        <v>44</v>
      </c>
      <c r="G391" s="245" t="s">
        <v>7610</v>
      </c>
      <c r="H391" s="245" t="s">
        <v>7609</v>
      </c>
      <c r="I391" s="245" t="s">
        <v>7367</v>
      </c>
      <c r="J391" s="245" t="s">
        <v>569</v>
      </c>
      <c r="K391" s="246" t="s">
        <v>22911</v>
      </c>
      <c r="L391" s="245" t="s">
        <v>568</v>
      </c>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row>
    <row r="392" spans="1:67" ht="15" x14ac:dyDescent="0.25">
      <c r="A392" s="245" t="s">
        <v>5904</v>
      </c>
      <c r="B392" s="245" t="s">
        <v>5903</v>
      </c>
      <c r="C392" s="245" t="s">
        <v>7371</v>
      </c>
      <c r="D392" s="245" t="s">
        <v>7370</v>
      </c>
      <c r="E392" s="246" t="s">
        <v>44</v>
      </c>
      <c r="F392" s="245" t="s">
        <v>44</v>
      </c>
      <c r="G392" s="245" t="s">
        <v>7608</v>
      </c>
      <c r="H392" s="245" t="s">
        <v>7607</v>
      </c>
      <c r="I392" s="245" t="s">
        <v>7367</v>
      </c>
      <c r="J392" s="245" t="s">
        <v>569</v>
      </c>
      <c r="K392" s="246" t="s">
        <v>15077</v>
      </c>
      <c r="L392" s="245" t="s">
        <v>568</v>
      </c>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row>
    <row r="393" spans="1:67" ht="15" x14ac:dyDescent="0.25">
      <c r="A393" s="245" t="s">
        <v>5904</v>
      </c>
      <c r="B393" s="245" t="s">
        <v>5903</v>
      </c>
      <c r="C393" s="245" t="s">
        <v>7371</v>
      </c>
      <c r="D393" s="245" t="s">
        <v>7370</v>
      </c>
      <c r="E393" s="246" t="s">
        <v>44</v>
      </c>
      <c r="F393" s="245" t="s">
        <v>44</v>
      </c>
      <c r="G393" s="245" t="s">
        <v>7606</v>
      </c>
      <c r="H393" s="245" t="s">
        <v>7605</v>
      </c>
      <c r="I393" s="245" t="s">
        <v>7367</v>
      </c>
      <c r="J393" s="245" t="s">
        <v>569</v>
      </c>
      <c r="K393" s="246" t="s">
        <v>22912</v>
      </c>
      <c r="L393" s="245" t="s">
        <v>568</v>
      </c>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row>
    <row r="394" spans="1:67" ht="15" x14ac:dyDescent="0.25">
      <c r="A394" s="245" t="s">
        <v>5904</v>
      </c>
      <c r="B394" s="245" t="s">
        <v>5903</v>
      </c>
      <c r="C394" s="245" t="s">
        <v>7371</v>
      </c>
      <c r="D394" s="245" t="s">
        <v>7370</v>
      </c>
      <c r="E394" s="246" t="s">
        <v>44</v>
      </c>
      <c r="F394" s="245" t="s">
        <v>44</v>
      </c>
      <c r="G394" s="245" t="s">
        <v>7604</v>
      </c>
      <c r="H394" s="245" t="s">
        <v>7603</v>
      </c>
      <c r="I394" s="245" t="s">
        <v>7367</v>
      </c>
      <c r="J394" s="245" t="s">
        <v>569</v>
      </c>
      <c r="K394" s="246" t="s">
        <v>22913</v>
      </c>
      <c r="L394" s="245" t="s">
        <v>568</v>
      </c>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row>
    <row r="395" spans="1:67" ht="15" x14ac:dyDescent="0.25">
      <c r="A395" s="245" t="s">
        <v>5904</v>
      </c>
      <c r="B395" s="245" t="s">
        <v>5903</v>
      </c>
      <c r="C395" s="245" t="s">
        <v>7371</v>
      </c>
      <c r="D395" s="245" t="s">
        <v>7370</v>
      </c>
      <c r="E395" s="246" t="s">
        <v>44</v>
      </c>
      <c r="F395" s="245" t="s">
        <v>44</v>
      </c>
      <c r="G395" s="245" t="s">
        <v>7602</v>
      </c>
      <c r="H395" s="245" t="s">
        <v>7601</v>
      </c>
      <c r="I395" s="245" t="s">
        <v>7367</v>
      </c>
      <c r="J395" s="245" t="s">
        <v>569</v>
      </c>
      <c r="K395" s="246" t="s">
        <v>22914</v>
      </c>
      <c r="L395" s="245" t="s">
        <v>568</v>
      </c>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row>
    <row r="396" spans="1:67" ht="15" x14ac:dyDescent="0.25">
      <c r="A396" s="245" t="s">
        <v>5904</v>
      </c>
      <c r="B396" s="245" t="s">
        <v>5903</v>
      </c>
      <c r="C396" s="245" t="s">
        <v>7371</v>
      </c>
      <c r="D396" s="245" t="s">
        <v>7370</v>
      </c>
      <c r="E396" s="246" t="s">
        <v>44</v>
      </c>
      <c r="F396" s="245" t="s">
        <v>44</v>
      </c>
      <c r="G396" s="245" t="s">
        <v>7600</v>
      </c>
      <c r="H396" s="245" t="s">
        <v>7599</v>
      </c>
      <c r="I396" s="245" t="s">
        <v>7367</v>
      </c>
      <c r="J396" s="245" t="s">
        <v>569</v>
      </c>
      <c r="K396" s="246" t="s">
        <v>22915</v>
      </c>
      <c r="L396" s="245" t="s">
        <v>568</v>
      </c>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row>
    <row r="397" spans="1:67" ht="15" x14ac:dyDescent="0.25">
      <c r="A397" s="245" t="s">
        <v>5904</v>
      </c>
      <c r="B397" s="245" t="s">
        <v>5903</v>
      </c>
      <c r="C397" s="245" t="s">
        <v>7371</v>
      </c>
      <c r="D397" s="245" t="s">
        <v>7370</v>
      </c>
      <c r="E397" s="246" t="s">
        <v>44</v>
      </c>
      <c r="F397" s="245" t="s">
        <v>44</v>
      </c>
      <c r="G397" s="245" t="s">
        <v>7598</v>
      </c>
      <c r="H397" s="245" t="s">
        <v>7597</v>
      </c>
      <c r="I397" s="245" t="s">
        <v>7367</v>
      </c>
      <c r="J397" s="245" t="s">
        <v>569</v>
      </c>
      <c r="K397" s="246" t="s">
        <v>8920</v>
      </c>
      <c r="L397" s="245" t="s">
        <v>568</v>
      </c>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row>
    <row r="398" spans="1:67" ht="15" x14ac:dyDescent="0.25">
      <c r="A398" s="245" t="s">
        <v>5904</v>
      </c>
      <c r="B398" s="245" t="s">
        <v>5903</v>
      </c>
      <c r="C398" s="245" t="s">
        <v>7371</v>
      </c>
      <c r="D398" s="245" t="s">
        <v>7370</v>
      </c>
      <c r="E398" s="246" t="s">
        <v>44</v>
      </c>
      <c r="F398" s="245" t="s">
        <v>44</v>
      </c>
      <c r="G398" s="245" t="s">
        <v>7596</v>
      </c>
      <c r="H398" s="245" t="s">
        <v>7595</v>
      </c>
      <c r="I398" s="245" t="s">
        <v>7367</v>
      </c>
      <c r="J398" s="245" t="s">
        <v>569</v>
      </c>
      <c r="K398" s="246" t="s">
        <v>22916</v>
      </c>
      <c r="L398" s="245" t="s">
        <v>568</v>
      </c>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row>
    <row r="399" spans="1:67" ht="15" x14ac:dyDescent="0.25">
      <c r="A399" s="245" t="s">
        <v>5904</v>
      </c>
      <c r="B399" s="245" t="s">
        <v>5903</v>
      </c>
      <c r="C399" s="245" t="s">
        <v>7371</v>
      </c>
      <c r="D399" s="245" t="s">
        <v>7370</v>
      </c>
      <c r="E399" s="246" t="s">
        <v>44</v>
      </c>
      <c r="F399" s="245" t="s">
        <v>44</v>
      </c>
      <c r="G399" s="245" t="s">
        <v>7594</v>
      </c>
      <c r="H399" s="245" t="s">
        <v>7593</v>
      </c>
      <c r="I399" s="245" t="s">
        <v>7367</v>
      </c>
      <c r="J399" s="245" t="s">
        <v>59</v>
      </c>
      <c r="K399" s="246" t="s">
        <v>22916</v>
      </c>
      <c r="L399" s="245" t="s">
        <v>568</v>
      </c>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row>
    <row r="400" spans="1:67" ht="15" x14ac:dyDescent="0.25">
      <c r="A400" s="245" t="s">
        <v>5904</v>
      </c>
      <c r="B400" s="245" t="s">
        <v>5903</v>
      </c>
      <c r="C400" s="245" t="s">
        <v>7371</v>
      </c>
      <c r="D400" s="245" t="s">
        <v>7370</v>
      </c>
      <c r="E400" s="246" t="s">
        <v>44</v>
      </c>
      <c r="F400" s="245" t="s">
        <v>44</v>
      </c>
      <c r="G400" s="245" t="s">
        <v>7592</v>
      </c>
      <c r="H400" s="245" t="s">
        <v>7591</v>
      </c>
      <c r="I400" s="245" t="s">
        <v>7367</v>
      </c>
      <c r="J400" s="245" t="s">
        <v>59</v>
      </c>
      <c r="K400" s="246" t="s">
        <v>22917</v>
      </c>
      <c r="L400" s="245" t="s">
        <v>568</v>
      </c>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row>
    <row r="401" spans="1:67" ht="15" x14ac:dyDescent="0.25">
      <c r="A401" s="245" t="s">
        <v>5904</v>
      </c>
      <c r="B401" s="245" t="s">
        <v>5903</v>
      </c>
      <c r="C401" s="245" t="s">
        <v>7371</v>
      </c>
      <c r="D401" s="245" t="s">
        <v>7370</v>
      </c>
      <c r="E401" s="246" t="s">
        <v>44</v>
      </c>
      <c r="F401" s="245" t="s">
        <v>44</v>
      </c>
      <c r="G401" s="245" t="s">
        <v>7590</v>
      </c>
      <c r="H401" s="245" t="s">
        <v>7589</v>
      </c>
      <c r="I401" s="245" t="s">
        <v>7367</v>
      </c>
      <c r="J401" s="245" t="s">
        <v>59</v>
      </c>
      <c r="K401" s="246" t="s">
        <v>22918</v>
      </c>
      <c r="L401" s="245" t="s">
        <v>568</v>
      </c>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row>
    <row r="402" spans="1:67" ht="15" x14ac:dyDescent="0.25">
      <c r="A402" s="245" t="s">
        <v>5904</v>
      </c>
      <c r="B402" s="245" t="s">
        <v>5903</v>
      </c>
      <c r="C402" s="245" t="s">
        <v>7371</v>
      </c>
      <c r="D402" s="245" t="s">
        <v>7370</v>
      </c>
      <c r="E402" s="246" t="s">
        <v>44</v>
      </c>
      <c r="F402" s="245" t="s">
        <v>44</v>
      </c>
      <c r="G402" s="245" t="s">
        <v>7588</v>
      </c>
      <c r="H402" s="245" t="s">
        <v>7587</v>
      </c>
      <c r="I402" s="245" t="s">
        <v>7367</v>
      </c>
      <c r="J402" s="245" t="s">
        <v>569</v>
      </c>
      <c r="K402" s="246" t="s">
        <v>11812</v>
      </c>
      <c r="L402" s="245" t="s">
        <v>568</v>
      </c>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row>
    <row r="403" spans="1:67" ht="15" x14ac:dyDescent="0.25">
      <c r="A403" s="245" t="s">
        <v>5904</v>
      </c>
      <c r="B403" s="245" t="s">
        <v>5903</v>
      </c>
      <c r="C403" s="245" t="s">
        <v>7371</v>
      </c>
      <c r="D403" s="245" t="s">
        <v>7370</v>
      </c>
      <c r="E403" s="246" t="s">
        <v>44</v>
      </c>
      <c r="F403" s="245" t="s">
        <v>44</v>
      </c>
      <c r="G403" s="245" t="s">
        <v>7586</v>
      </c>
      <c r="H403" s="245" t="s">
        <v>7585</v>
      </c>
      <c r="I403" s="245" t="s">
        <v>7367</v>
      </c>
      <c r="J403" s="245" t="s">
        <v>569</v>
      </c>
      <c r="K403" s="246" t="s">
        <v>22919</v>
      </c>
      <c r="L403" s="245" t="s">
        <v>568</v>
      </c>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row>
    <row r="404" spans="1:67" ht="15" x14ac:dyDescent="0.25">
      <c r="A404" s="245" t="s">
        <v>5904</v>
      </c>
      <c r="B404" s="245" t="s">
        <v>5903</v>
      </c>
      <c r="C404" s="245" t="s">
        <v>7371</v>
      </c>
      <c r="D404" s="245" t="s">
        <v>7370</v>
      </c>
      <c r="E404" s="246" t="s">
        <v>44</v>
      </c>
      <c r="F404" s="245" t="s">
        <v>44</v>
      </c>
      <c r="G404" s="245" t="s">
        <v>7584</v>
      </c>
      <c r="H404" s="245" t="s">
        <v>7583</v>
      </c>
      <c r="I404" s="245" t="s">
        <v>7367</v>
      </c>
      <c r="J404" s="245" t="s">
        <v>569</v>
      </c>
      <c r="K404" s="246" t="s">
        <v>22920</v>
      </c>
      <c r="L404" s="245" t="s">
        <v>568</v>
      </c>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row>
    <row r="405" spans="1:67" ht="15" x14ac:dyDescent="0.25">
      <c r="A405" s="245" t="s">
        <v>5904</v>
      </c>
      <c r="B405" s="245" t="s">
        <v>5903</v>
      </c>
      <c r="C405" s="245" t="s">
        <v>7371</v>
      </c>
      <c r="D405" s="245" t="s">
        <v>7370</v>
      </c>
      <c r="E405" s="246" t="s">
        <v>44</v>
      </c>
      <c r="F405" s="245" t="s">
        <v>44</v>
      </c>
      <c r="G405" s="245" t="s">
        <v>7582</v>
      </c>
      <c r="H405" s="245" t="s">
        <v>7581</v>
      </c>
      <c r="I405" s="245" t="s">
        <v>7367</v>
      </c>
      <c r="J405" s="245" t="s">
        <v>569</v>
      </c>
      <c r="K405" s="246" t="s">
        <v>16029</v>
      </c>
      <c r="L405" s="245" t="s">
        <v>568</v>
      </c>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row>
    <row r="406" spans="1:67" ht="15" x14ac:dyDescent="0.25">
      <c r="A406" s="245" t="s">
        <v>5904</v>
      </c>
      <c r="B406" s="245" t="s">
        <v>5903</v>
      </c>
      <c r="C406" s="245" t="s">
        <v>7371</v>
      </c>
      <c r="D406" s="245" t="s">
        <v>7370</v>
      </c>
      <c r="E406" s="246" t="s">
        <v>44</v>
      </c>
      <c r="F406" s="245" t="s">
        <v>44</v>
      </c>
      <c r="G406" s="245" t="s">
        <v>7580</v>
      </c>
      <c r="H406" s="245" t="s">
        <v>7579</v>
      </c>
      <c r="I406" s="245" t="s">
        <v>7367</v>
      </c>
      <c r="J406" s="245" t="s">
        <v>59</v>
      </c>
      <c r="K406" s="246" t="s">
        <v>16030</v>
      </c>
      <c r="L406" s="245" t="s">
        <v>568</v>
      </c>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row>
    <row r="407" spans="1:67" ht="15" x14ac:dyDescent="0.25">
      <c r="A407" s="245" t="s">
        <v>5904</v>
      </c>
      <c r="B407" s="245" t="s">
        <v>5903</v>
      </c>
      <c r="C407" s="245" t="s">
        <v>7371</v>
      </c>
      <c r="D407" s="245" t="s">
        <v>7370</v>
      </c>
      <c r="E407" s="246" t="s">
        <v>44</v>
      </c>
      <c r="F407" s="245" t="s">
        <v>44</v>
      </c>
      <c r="G407" s="245" t="s">
        <v>7578</v>
      </c>
      <c r="H407" s="245" t="s">
        <v>7577</v>
      </c>
      <c r="I407" s="245" t="s">
        <v>7367</v>
      </c>
      <c r="J407" s="245" t="s">
        <v>569</v>
      </c>
      <c r="K407" s="246" t="s">
        <v>22921</v>
      </c>
      <c r="L407" s="245" t="s">
        <v>568</v>
      </c>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row>
    <row r="408" spans="1:67" ht="15" x14ac:dyDescent="0.25">
      <c r="A408" s="245" t="s">
        <v>5904</v>
      </c>
      <c r="B408" s="245" t="s">
        <v>5903</v>
      </c>
      <c r="C408" s="245" t="s">
        <v>7371</v>
      </c>
      <c r="D408" s="245" t="s">
        <v>7370</v>
      </c>
      <c r="E408" s="246" t="s">
        <v>44</v>
      </c>
      <c r="F408" s="245" t="s">
        <v>44</v>
      </c>
      <c r="G408" s="245" t="s">
        <v>7576</v>
      </c>
      <c r="H408" s="245" t="s">
        <v>7575</v>
      </c>
      <c r="I408" s="245" t="s">
        <v>7367</v>
      </c>
      <c r="J408" s="245" t="s">
        <v>569</v>
      </c>
      <c r="K408" s="246" t="s">
        <v>22922</v>
      </c>
      <c r="L408" s="245" t="s">
        <v>568</v>
      </c>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row>
    <row r="409" spans="1:67" ht="15" x14ac:dyDescent="0.25">
      <c r="A409" s="245" t="s">
        <v>5904</v>
      </c>
      <c r="B409" s="245" t="s">
        <v>5903</v>
      </c>
      <c r="C409" s="245" t="s">
        <v>7371</v>
      </c>
      <c r="D409" s="245" t="s">
        <v>7370</v>
      </c>
      <c r="E409" s="246" t="s">
        <v>44</v>
      </c>
      <c r="F409" s="245" t="s">
        <v>44</v>
      </c>
      <c r="G409" s="245" t="s">
        <v>7574</v>
      </c>
      <c r="H409" s="245" t="s">
        <v>7573</v>
      </c>
      <c r="I409" s="245" t="s">
        <v>7367</v>
      </c>
      <c r="J409" s="245" t="s">
        <v>59</v>
      </c>
      <c r="K409" s="246" t="s">
        <v>16033</v>
      </c>
      <c r="L409" s="245" t="s">
        <v>568</v>
      </c>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row>
    <row r="410" spans="1:67" ht="15" x14ac:dyDescent="0.25">
      <c r="A410" s="245" t="s">
        <v>5904</v>
      </c>
      <c r="B410" s="245" t="s">
        <v>5903</v>
      </c>
      <c r="C410" s="245" t="s">
        <v>7371</v>
      </c>
      <c r="D410" s="245" t="s">
        <v>7370</v>
      </c>
      <c r="E410" s="246" t="s">
        <v>44</v>
      </c>
      <c r="F410" s="245" t="s">
        <v>44</v>
      </c>
      <c r="G410" s="245" t="s">
        <v>7572</v>
      </c>
      <c r="H410" s="245" t="s">
        <v>7571</v>
      </c>
      <c r="I410" s="245" t="s">
        <v>7367</v>
      </c>
      <c r="J410" s="245" t="s">
        <v>569</v>
      </c>
      <c r="K410" s="246" t="s">
        <v>22923</v>
      </c>
      <c r="L410" s="245" t="s">
        <v>568</v>
      </c>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row>
    <row r="411" spans="1:67" ht="15" x14ac:dyDescent="0.25">
      <c r="A411" s="245" t="s">
        <v>5904</v>
      </c>
      <c r="B411" s="245" t="s">
        <v>5903</v>
      </c>
      <c r="C411" s="245" t="s">
        <v>7371</v>
      </c>
      <c r="D411" s="245" t="s">
        <v>7370</v>
      </c>
      <c r="E411" s="246" t="s">
        <v>44</v>
      </c>
      <c r="F411" s="245" t="s">
        <v>44</v>
      </c>
      <c r="G411" s="245" t="s">
        <v>7570</v>
      </c>
      <c r="H411" s="245" t="s">
        <v>7569</v>
      </c>
      <c r="I411" s="245" t="s">
        <v>7367</v>
      </c>
      <c r="J411" s="245" t="s">
        <v>569</v>
      </c>
      <c r="K411" s="246" t="s">
        <v>18930</v>
      </c>
      <c r="L411" s="245" t="s">
        <v>568</v>
      </c>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row>
    <row r="412" spans="1:67" ht="15" x14ac:dyDescent="0.25">
      <c r="A412" s="245" t="s">
        <v>5904</v>
      </c>
      <c r="B412" s="245" t="s">
        <v>5903</v>
      </c>
      <c r="C412" s="245" t="s">
        <v>7371</v>
      </c>
      <c r="D412" s="245" t="s">
        <v>7370</v>
      </c>
      <c r="E412" s="246" t="s">
        <v>44</v>
      </c>
      <c r="F412" s="245" t="s">
        <v>44</v>
      </c>
      <c r="G412" s="245" t="s">
        <v>7568</v>
      </c>
      <c r="H412" s="245" t="s">
        <v>7567</v>
      </c>
      <c r="I412" s="245" t="s">
        <v>7367</v>
      </c>
      <c r="J412" s="245" t="s">
        <v>59</v>
      </c>
      <c r="K412" s="246" t="s">
        <v>12895</v>
      </c>
      <c r="L412" s="245" t="s">
        <v>568</v>
      </c>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c r="BO412"/>
    </row>
    <row r="413" spans="1:67" ht="15" x14ac:dyDescent="0.25">
      <c r="A413" s="245" t="s">
        <v>5904</v>
      </c>
      <c r="B413" s="245" t="s">
        <v>5903</v>
      </c>
      <c r="C413" s="245" t="s">
        <v>7371</v>
      </c>
      <c r="D413" s="245" t="s">
        <v>7370</v>
      </c>
      <c r="E413" s="246" t="s">
        <v>44</v>
      </c>
      <c r="F413" s="245" t="s">
        <v>44</v>
      </c>
      <c r="G413" s="245" t="s">
        <v>7566</v>
      </c>
      <c r="H413" s="245" t="s">
        <v>7565</v>
      </c>
      <c r="I413" s="245" t="s">
        <v>7367</v>
      </c>
      <c r="J413" s="245" t="s">
        <v>569</v>
      </c>
      <c r="K413" s="246" t="s">
        <v>22924</v>
      </c>
      <c r="L413" s="245" t="s">
        <v>568</v>
      </c>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row>
    <row r="414" spans="1:67" ht="15" x14ac:dyDescent="0.25">
      <c r="A414" s="245" t="s">
        <v>5904</v>
      </c>
      <c r="B414" s="245" t="s">
        <v>5903</v>
      </c>
      <c r="C414" s="245" t="s">
        <v>7371</v>
      </c>
      <c r="D414" s="245" t="s">
        <v>7370</v>
      </c>
      <c r="E414" s="246" t="s">
        <v>44</v>
      </c>
      <c r="F414" s="245" t="s">
        <v>44</v>
      </c>
      <c r="G414" s="245" t="s">
        <v>7564</v>
      </c>
      <c r="H414" s="245" t="s">
        <v>7563</v>
      </c>
      <c r="I414" s="245" t="s">
        <v>7367</v>
      </c>
      <c r="J414" s="245" t="s">
        <v>59</v>
      </c>
      <c r="K414" s="246" t="s">
        <v>22925</v>
      </c>
      <c r="L414" s="245" t="s">
        <v>568</v>
      </c>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c r="BO414"/>
    </row>
    <row r="415" spans="1:67" ht="15" x14ac:dyDescent="0.25">
      <c r="A415" s="245" t="s">
        <v>5904</v>
      </c>
      <c r="B415" s="245" t="s">
        <v>5903</v>
      </c>
      <c r="C415" s="245" t="s">
        <v>7371</v>
      </c>
      <c r="D415" s="245" t="s">
        <v>7370</v>
      </c>
      <c r="E415" s="246" t="s">
        <v>44</v>
      </c>
      <c r="F415" s="245" t="s">
        <v>44</v>
      </c>
      <c r="G415" s="245" t="s">
        <v>7562</v>
      </c>
      <c r="H415" s="245" t="s">
        <v>7561</v>
      </c>
      <c r="I415" s="245" t="s">
        <v>7367</v>
      </c>
      <c r="J415" s="245" t="s">
        <v>59</v>
      </c>
      <c r="K415" s="246" t="s">
        <v>9185</v>
      </c>
      <c r="L415" s="245" t="s">
        <v>568</v>
      </c>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row>
    <row r="416" spans="1:67" ht="15" x14ac:dyDescent="0.25">
      <c r="A416" s="245" t="s">
        <v>5904</v>
      </c>
      <c r="B416" s="245" t="s">
        <v>5903</v>
      </c>
      <c r="C416" s="245" t="s">
        <v>7371</v>
      </c>
      <c r="D416" s="245" t="s">
        <v>7370</v>
      </c>
      <c r="E416" s="246" t="s">
        <v>44</v>
      </c>
      <c r="F416" s="245" t="s">
        <v>44</v>
      </c>
      <c r="G416" s="245" t="s">
        <v>7560</v>
      </c>
      <c r="H416" s="245" t="s">
        <v>7559</v>
      </c>
      <c r="I416" s="245" t="s">
        <v>7367</v>
      </c>
      <c r="J416" s="245" t="s">
        <v>59</v>
      </c>
      <c r="K416" s="246" t="s">
        <v>16037</v>
      </c>
      <c r="L416" s="245" t="s">
        <v>568</v>
      </c>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row>
    <row r="417" spans="1:67" ht="15" x14ac:dyDescent="0.25">
      <c r="A417" s="245" t="s">
        <v>5904</v>
      </c>
      <c r="B417" s="245" t="s">
        <v>5903</v>
      </c>
      <c r="C417" s="245" t="s">
        <v>7371</v>
      </c>
      <c r="D417" s="245" t="s">
        <v>7370</v>
      </c>
      <c r="E417" s="246" t="s">
        <v>44</v>
      </c>
      <c r="F417" s="245" t="s">
        <v>44</v>
      </c>
      <c r="G417" s="245" t="s">
        <v>7558</v>
      </c>
      <c r="H417" s="245" t="s">
        <v>7557</v>
      </c>
      <c r="I417" s="245" t="s">
        <v>7367</v>
      </c>
      <c r="J417" s="245" t="s">
        <v>59</v>
      </c>
      <c r="K417" s="246" t="s">
        <v>8232</v>
      </c>
      <c r="L417" s="245" t="s">
        <v>568</v>
      </c>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row>
    <row r="418" spans="1:67" ht="15" x14ac:dyDescent="0.25">
      <c r="A418" s="245" t="s">
        <v>5904</v>
      </c>
      <c r="B418" s="245" t="s">
        <v>5903</v>
      </c>
      <c r="C418" s="245" t="s">
        <v>7371</v>
      </c>
      <c r="D418" s="245" t="s">
        <v>7370</v>
      </c>
      <c r="E418" s="246" t="s">
        <v>44</v>
      </c>
      <c r="F418" s="245" t="s">
        <v>44</v>
      </c>
      <c r="G418" s="245" t="s">
        <v>7556</v>
      </c>
      <c r="H418" s="245" t="s">
        <v>7555</v>
      </c>
      <c r="I418" s="245" t="s">
        <v>7367</v>
      </c>
      <c r="J418" s="245" t="s">
        <v>59</v>
      </c>
      <c r="K418" s="246" t="s">
        <v>8872</v>
      </c>
      <c r="L418" s="245" t="s">
        <v>568</v>
      </c>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c r="BF418"/>
      <c r="BG418"/>
      <c r="BH418"/>
      <c r="BI418"/>
      <c r="BJ418"/>
      <c r="BK418"/>
      <c r="BL418"/>
      <c r="BM418"/>
      <c r="BN418"/>
      <c r="BO418"/>
    </row>
    <row r="419" spans="1:67" ht="15" x14ac:dyDescent="0.25">
      <c r="A419" s="245" t="s">
        <v>5904</v>
      </c>
      <c r="B419" s="245" t="s">
        <v>5903</v>
      </c>
      <c r="C419" s="245" t="s">
        <v>7371</v>
      </c>
      <c r="D419" s="245" t="s">
        <v>7370</v>
      </c>
      <c r="E419" s="246" t="s">
        <v>44</v>
      </c>
      <c r="F419" s="245" t="s">
        <v>44</v>
      </c>
      <c r="G419" s="245" t="s">
        <v>7554</v>
      </c>
      <c r="H419" s="245" t="s">
        <v>7553</v>
      </c>
      <c r="I419" s="245" t="s">
        <v>7367</v>
      </c>
      <c r="J419" s="245" t="s">
        <v>59</v>
      </c>
      <c r="K419" s="246" t="s">
        <v>8971</v>
      </c>
      <c r="L419" s="245" t="s">
        <v>568</v>
      </c>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row>
    <row r="420" spans="1:67" ht="15" x14ac:dyDescent="0.25">
      <c r="A420" s="245" t="s">
        <v>5904</v>
      </c>
      <c r="B420" s="245" t="s">
        <v>5903</v>
      </c>
      <c r="C420" s="245" t="s">
        <v>7371</v>
      </c>
      <c r="D420" s="245" t="s">
        <v>7370</v>
      </c>
      <c r="E420" s="246" t="s">
        <v>44</v>
      </c>
      <c r="F420" s="245" t="s">
        <v>44</v>
      </c>
      <c r="G420" s="245" t="s">
        <v>7552</v>
      </c>
      <c r="H420" s="245" t="s">
        <v>7551</v>
      </c>
      <c r="I420" s="245" t="s">
        <v>7367</v>
      </c>
      <c r="J420" s="245" t="s">
        <v>59</v>
      </c>
      <c r="K420" s="246" t="s">
        <v>16038</v>
      </c>
      <c r="L420" s="245" t="s">
        <v>568</v>
      </c>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row>
    <row r="421" spans="1:67" ht="15" x14ac:dyDescent="0.25">
      <c r="A421" s="245" t="s">
        <v>5904</v>
      </c>
      <c r="B421" s="245" t="s">
        <v>5903</v>
      </c>
      <c r="C421" s="245" t="s">
        <v>7371</v>
      </c>
      <c r="D421" s="245" t="s">
        <v>7370</v>
      </c>
      <c r="E421" s="246" t="s">
        <v>44</v>
      </c>
      <c r="F421" s="245" t="s">
        <v>44</v>
      </c>
      <c r="G421" s="245" t="s">
        <v>7550</v>
      </c>
      <c r="H421" s="245" t="s">
        <v>7549</v>
      </c>
      <c r="I421" s="245" t="s">
        <v>7367</v>
      </c>
      <c r="J421" s="245" t="s">
        <v>59</v>
      </c>
      <c r="K421" s="246" t="s">
        <v>8253</v>
      </c>
      <c r="L421" s="245" t="s">
        <v>568</v>
      </c>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c r="BG421"/>
      <c r="BH421"/>
      <c r="BI421"/>
      <c r="BJ421"/>
      <c r="BK421"/>
      <c r="BL421"/>
      <c r="BM421"/>
      <c r="BN421"/>
      <c r="BO421"/>
    </row>
    <row r="422" spans="1:67" ht="15" x14ac:dyDescent="0.25">
      <c r="A422" s="245" t="s">
        <v>5904</v>
      </c>
      <c r="B422" s="245" t="s">
        <v>5903</v>
      </c>
      <c r="C422" s="245" t="s">
        <v>7371</v>
      </c>
      <c r="D422" s="245" t="s">
        <v>7370</v>
      </c>
      <c r="E422" s="246" t="s">
        <v>44</v>
      </c>
      <c r="F422" s="245" t="s">
        <v>44</v>
      </c>
      <c r="G422" s="245" t="s">
        <v>7548</v>
      </c>
      <c r="H422" s="245" t="s">
        <v>7547</v>
      </c>
      <c r="I422" s="245" t="s">
        <v>7367</v>
      </c>
      <c r="J422" s="245" t="s">
        <v>59</v>
      </c>
      <c r="K422" s="246" t="s">
        <v>22926</v>
      </c>
      <c r="L422" s="245" t="s">
        <v>568</v>
      </c>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row>
    <row r="423" spans="1:67" ht="15" x14ac:dyDescent="0.25">
      <c r="A423" s="245" t="s">
        <v>5904</v>
      </c>
      <c r="B423" s="245" t="s">
        <v>5903</v>
      </c>
      <c r="C423" s="245" t="s">
        <v>7371</v>
      </c>
      <c r="D423" s="245" t="s">
        <v>7370</v>
      </c>
      <c r="E423" s="246" t="s">
        <v>44</v>
      </c>
      <c r="F423" s="245" t="s">
        <v>44</v>
      </c>
      <c r="G423" s="245" t="s">
        <v>7546</v>
      </c>
      <c r="H423" s="245" t="s">
        <v>7545</v>
      </c>
      <c r="I423" s="245" t="s">
        <v>7367</v>
      </c>
      <c r="J423" s="245" t="s">
        <v>59</v>
      </c>
      <c r="K423" s="246" t="s">
        <v>22927</v>
      </c>
      <c r="L423" s="245" t="s">
        <v>568</v>
      </c>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row>
    <row r="424" spans="1:67" ht="15" x14ac:dyDescent="0.25">
      <c r="A424" s="245" t="s">
        <v>5904</v>
      </c>
      <c r="B424" s="245" t="s">
        <v>5903</v>
      </c>
      <c r="C424" s="245" t="s">
        <v>7371</v>
      </c>
      <c r="D424" s="245" t="s">
        <v>7370</v>
      </c>
      <c r="E424" s="246" t="s">
        <v>44</v>
      </c>
      <c r="F424" s="245" t="s">
        <v>44</v>
      </c>
      <c r="G424" s="245" t="s">
        <v>7544</v>
      </c>
      <c r="H424" s="245" t="s">
        <v>7543</v>
      </c>
      <c r="I424" s="245" t="s">
        <v>7367</v>
      </c>
      <c r="J424" s="245" t="s">
        <v>59</v>
      </c>
      <c r="K424" s="246" t="s">
        <v>15383</v>
      </c>
      <c r="L424" s="245" t="s">
        <v>568</v>
      </c>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row>
    <row r="425" spans="1:67" ht="15" x14ac:dyDescent="0.25">
      <c r="A425" s="245" t="s">
        <v>5904</v>
      </c>
      <c r="B425" s="245" t="s">
        <v>5903</v>
      </c>
      <c r="C425" s="245" t="s">
        <v>7371</v>
      </c>
      <c r="D425" s="245" t="s">
        <v>7370</v>
      </c>
      <c r="E425" s="246" t="s">
        <v>44</v>
      </c>
      <c r="F425" s="245" t="s">
        <v>44</v>
      </c>
      <c r="G425" s="245" t="s">
        <v>7542</v>
      </c>
      <c r="H425" s="245" t="s">
        <v>7541</v>
      </c>
      <c r="I425" s="245" t="s">
        <v>7367</v>
      </c>
      <c r="J425" s="245" t="s">
        <v>569</v>
      </c>
      <c r="K425" s="246" t="s">
        <v>16041</v>
      </c>
      <c r="L425" s="245" t="s">
        <v>568</v>
      </c>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row>
    <row r="426" spans="1:67" ht="15" x14ac:dyDescent="0.25">
      <c r="A426" s="245" t="s">
        <v>5904</v>
      </c>
      <c r="B426" s="245" t="s">
        <v>5903</v>
      </c>
      <c r="C426" s="245" t="s">
        <v>7371</v>
      </c>
      <c r="D426" s="245" t="s">
        <v>7370</v>
      </c>
      <c r="E426" s="246" t="s">
        <v>44</v>
      </c>
      <c r="F426" s="245" t="s">
        <v>44</v>
      </c>
      <c r="G426" s="245" t="s">
        <v>7540</v>
      </c>
      <c r="H426" s="245" t="s">
        <v>7539</v>
      </c>
      <c r="I426" s="245" t="s">
        <v>7367</v>
      </c>
      <c r="J426" s="245" t="s">
        <v>59</v>
      </c>
      <c r="K426" s="246" t="s">
        <v>14979</v>
      </c>
      <c r="L426" s="245" t="s">
        <v>568</v>
      </c>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row>
    <row r="427" spans="1:67" ht="15" x14ac:dyDescent="0.25">
      <c r="A427" s="245" t="s">
        <v>5904</v>
      </c>
      <c r="B427" s="245" t="s">
        <v>5903</v>
      </c>
      <c r="C427" s="245" t="s">
        <v>7371</v>
      </c>
      <c r="D427" s="245" t="s">
        <v>7370</v>
      </c>
      <c r="E427" s="246" t="s">
        <v>44</v>
      </c>
      <c r="F427" s="245" t="s">
        <v>44</v>
      </c>
      <c r="G427" s="245" t="s">
        <v>7538</v>
      </c>
      <c r="H427" s="245" t="s">
        <v>7537</v>
      </c>
      <c r="I427" s="245" t="s">
        <v>7367</v>
      </c>
      <c r="J427" s="245" t="s">
        <v>569</v>
      </c>
      <c r="K427" s="246" t="s">
        <v>13919</v>
      </c>
      <c r="L427" s="245" t="s">
        <v>568</v>
      </c>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row>
    <row r="428" spans="1:67" ht="15" x14ac:dyDescent="0.25">
      <c r="A428" s="245" t="s">
        <v>5904</v>
      </c>
      <c r="B428" s="245" t="s">
        <v>5903</v>
      </c>
      <c r="C428" s="245" t="s">
        <v>7371</v>
      </c>
      <c r="D428" s="245" t="s">
        <v>7370</v>
      </c>
      <c r="E428" s="246" t="s">
        <v>44</v>
      </c>
      <c r="F428" s="245" t="s">
        <v>44</v>
      </c>
      <c r="G428" s="245" t="s">
        <v>7536</v>
      </c>
      <c r="H428" s="245" t="s">
        <v>7535</v>
      </c>
      <c r="I428" s="245" t="s">
        <v>7367</v>
      </c>
      <c r="J428" s="245" t="s">
        <v>59</v>
      </c>
      <c r="K428" s="246" t="s">
        <v>1025</v>
      </c>
      <c r="L428" s="245" t="s">
        <v>568</v>
      </c>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row>
    <row r="429" spans="1:67" ht="15" x14ac:dyDescent="0.25">
      <c r="A429" s="245" t="s">
        <v>5904</v>
      </c>
      <c r="B429" s="245" t="s">
        <v>5903</v>
      </c>
      <c r="C429" s="245" t="s">
        <v>7371</v>
      </c>
      <c r="D429" s="245" t="s">
        <v>7370</v>
      </c>
      <c r="E429" s="246" t="s">
        <v>44</v>
      </c>
      <c r="F429" s="245" t="s">
        <v>44</v>
      </c>
      <c r="G429" s="245" t="s">
        <v>7534</v>
      </c>
      <c r="H429" s="245" t="s">
        <v>7533</v>
      </c>
      <c r="I429" s="245" t="s">
        <v>7367</v>
      </c>
      <c r="J429" s="245" t="s">
        <v>569</v>
      </c>
      <c r="K429" s="246" t="s">
        <v>22928</v>
      </c>
      <c r="L429" s="245" t="s">
        <v>568</v>
      </c>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row>
    <row r="430" spans="1:67" ht="15" x14ac:dyDescent="0.25">
      <c r="A430" s="245" t="s">
        <v>5904</v>
      </c>
      <c r="B430" s="245" t="s">
        <v>5903</v>
      </c>
      <c r="C430" s="245" t="s">
        <v>7371</v>
      </c>
      <c r="D430" s="245" t="s">
        <v>7370</v>
      </c>
      <c r="E430" s="246" t="s">
        <v>44</v>
      </c>
      <c r="F430" s="245" t="s">
        <v>44</v>
      </c>
      <c r="G430" s="245" t="s">
        <v>7532</v>
      </c>
      <c r="H430" s="245" t="s">
        <v>7531</v>
      </c>
      <c r="I430" s="245" t="s">
        <v>7367</v>
      </c>
      <c r="J430" s="245" t="s">
        <v>569</v>
      </c>
      <c r="K430" s="246" t="s">
        <v>22929</v>
      </c>
      <c r="L430" s="245" t="s">
        <v>568</v>
      </c>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row>
    <row r="431" spans="1:67" ht="15" x14ac:dyDescent="0.25">
      <c r="A431" s="245" t="s">
        <v>5904</v>
      </c>
      <c r="B431" s="245" t="s">
        <v>5903</v>
      </c>
      <c r="C431" s="245" t="s">
        <v>7371</v>
      </c>
      <c r="D431" s="245" t="s">
        <v>7370</v>
      </c>
      <c r="E431" s="246" t="s">
        <v>44</v>
      </c>
      <c r="F431" s="245" t="s">
        <v>44</v>
      </c>
      <c r="G431" s="245" t="s">
        <v>7530</v>
      </c>
      <c r="H431" s="245" t="s">
        <v>7529</v>
      </c>
      <c r="I431" s="245" t="s">
        <v>7367</v>
      </c>
      <c r="J431" s="245" t="s">
        <v>569</v>
      </c>
      <c r="K431" s="246" t="s">
        <v>22930</v>
      </c>
      <c r="L431" s="245" t="s">
        <v>568</v>
      </c>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row>
    <row r="432" spans="1:67" ht="15" x14ac:dyDescent="0.25">
      <c r="A432" s="245" t="s">
        <v>5904</v>
      </c>
      <c r="B432" s="245" t="s">
        <v>5903</v>
      </c>
      <c r="C432" s="245" t="s">
        <v>7371</v>
      </c>
      <c r="D432" s="245" t="s">
        <v>7370</v>
      </c>
      <c r="E432" s="246" t="s">
        <v>44</v>
      </c>
      <c r="F432" s="245" t="s">
        <v>44</v>
      </c>
      <c r="G432" s="245" t="s">
        <v>7528</v>
      </c>
      <c r="H432" s="245" t="s">
        <v>7527</v>
      </c>
      <c r="I432" s="245" t="s">
        <v>7367</v>
      </c>
      <c r="J432" s="245" t="s">
        <v>569</v>
      </c>
      <c r="K432" s="246" t="s">
        <v>22931</v>
      </c>
      <c r="L432" s="245" t="s">
        <v>568</v>
      </c>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row>
    <row r="433" spans="1:67" ht="15" x14ac:dyDescent="0.25">
      <c r="A433" s="245" t="s">
        <v>5904</v>
      </c>
      <c r="B433" s="245" t="s">
        <v>5903</v>
      </c>
      <c r="C433" s="245" t="s">
        <v>7371</v>
      </c>
      <c r="D433" s="245" t="s">
        <v>7370</v>
      </c>
      <c r="E433" s="246" t="s">
        <v>44</v>
      </c>
      <c r="F433" s="245" t="s">
        <v>44</v>
      </c>
      <c r="G433" s="245" t="s">
        <v>7526</v>
      </c>
      <c r="H433" s="245" t="s">
        <v>7525</v>
      </c>
      <c r="I433" s="245" t="s">
        <v>7367</v>
      </c>
      <c r="J433" s="245" t="s">
        <v>569</v>
      </c>
      <c r="K433" s="246" t="s">
        <v>22932</v>
      </c>
      <c r="L433" s="245" t="s">
        <v>568</v>
      </c>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c r="BG433"/>
      <c r="BH433"/>
      <c r="BI433"/>
      <c r="BJ433"/>
      <c r="BK433"/>
      <c r="BL433"/>
      <c r="BM433"/>
      <c r="BN433"/>
      <c r="BO433"/>
    </row>
    <row r="434" spans="1:67" ht="15" x14ac:dyDescent="0.25">
      <c r="A434" s="245" t="s">
        <v>5904</v>
      </c>
      <c r="B434" s="245" t="s">
        <v>5903</v>
      </c>
      <c r="C434" s="245" t="s">
        <v>7371</v>
      </c>
      <c r="D434" s="245" t="s">
        <v>7370</v>
      </c>
      <c r="E434" s="246" t="s">
        <v>44</v>
      </c>
      <c r="F434" s="245" t="s">
        <v>44</v>
      </c>
      <c r="G434" s="245" t="s">
        <v>7524</v>
      </c>
      <c r="H434" s="245" t="s">
        <v>7523</v>
      </c>
      <c r="I434" s="245" t="s">
        <v>7367</v>
      </c>
      <c r="J434" s="245" t="s">
        <v>59</v>
      </c>
      <c r="K434" s="246" t="s">
        <v>3586</v>
      </c>
      <c r="L434" s="245" t="s">
        <v>568</v>
      </c>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row>
    <row r="435" spans="1:67" ht="15" x14ac:dyDescent="0.25">
      <c r="A435" s="245" t="s">
        <v>5904</v>
      </c>
      <c r="B435" s="245" t="s">
        <v>5903</v>
      </c>
      <c r="C435" s="245" t="s">
        <v>7371</v>
      </c>
      <c r="D435" s="245" t="s">
        <v>7370</v>
      </c>
      <c r="E435" s="246" t="s">
        <v>44</v>
      </c>
      <c r="F435" s="245" t="s">
        <v>44</v>
      </c>
      <c r="G435" s="245" t="s">
        <v>7522</v>
      </c>
      <c r="H435" s="245" t="s">
        <v>7521</v>
      </c>
      <c r="I435" s="245" t="s">
        <v>7367</v>
      </c>
      <c r="J435" s="245" t="s">
        <v>569</v>
      </c>
      <c r="K435" s="246" t="s">
        <v>22933</v>
      </c>
      <c r="L435" s="245" t="s">
        <v>568</v>
      </c>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row>
    <row r="436" spans="1:67" ht="15" x14ac:dyDescent="0.25">
      <c r="A436" s="245" t="s">
        <v>5904</v>
      </c>
      <c r="B436" s="245" t="s">
        <v>5903</v>
      </c>
      <c r="C436" s="245" t="s">
        <v>7371</v>
      </c>
      <c r="D436" s="245" t="s">
        <v>7370</v>
      </c>
      <c r="E436" s="246" t="s">
        <v>44</v>
      </c>
      <c r="F436" s="245" t="s">
        <v>44</v>
      </c>
      <c r="G436" s="245" t="s">
        <v>7520</v>
      </c>
      <c r="H436" s="245" t="s">
        <v>7519</v>
      </c>
      <c r="I436" s="245" t="s">
        <v>7367</v>
      </c>
      <c r="J436" s="245" t="s">
        <v>569</v>
      </c>
      <c r="K436" s="246" t="s">
        <v>22934</v>
      </c>
      <c r="L436" s="245" t="s">
        <v>568</v>
      </c>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row>
    <row r="437" spans="1:67" ht="15" x14ac:dyDescent="0.25">
      <c r="A437" s="245" t="s">
        <v>5904</v>
      </c>
      <c r="B437" s="245" t="s">
        <v>5903</v>
      </c>
      <c r="C437" s="245" t="s">
        <v>7371</v>
      </c>
      <c r="D437" s="245" t="s">
        <v>7370</v>
      </c>
      <c r="E437" s="246" t="s">
        <v>44</v>
      </c>
      <c r="F437" s="245" t="s">
        <v>44</v>
      </c>
      <c r="G437" s="245" t="s">
        <v>7518</v>
      </c>
      <c r="H437" s="245" t="s">
        <v>7517</v>
      </c>
      <c r="I437" s="245" t="s">
        <v>7367</v>
      </c>
      <c r="J437" s="245" t="s">
        <v>569</v>
      </c>
      <c r="K437" s="246" t="s">
        <v>22935</v>
      </c>
      <c r="L437" s="245" t="s">
        <v>568</v>
      </c>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J437"/>
      <c r="BK437"/>
      <c r="BL437"/>
      <c r="BM437"/>
      <c r="BN437"/>
      <c r="BO437"/>
    </row>
    <row r="438" spans="1:67" ht="15" x14ac:dyDescent="0.25">
      <c r="A438" s="245" t="s">
        <v>5904</v>
      </c>
      <c r="B438" s="245" t="s">
        <v>5903</v>
      </c>
      <c r="C438" s="245" t="s">
        <v>7371</v>
      </c>
      <c r="D438" s="245" t="s">
        <v>7370</v>
      </c>
      <c r="E438" s="246" t="s">
        <v>44</v>
      </c>
      <c r="F438" s="245" t="s">
        <v>44</v>
      </c>
      <c r="G438" s="245" t="s">
        <v>7516</v>
      </c>
      <c r="H438" s="245" t="s">
        <v>7515</v>
      </c>
      <c r="I438" s="245" t="s">
        <v>7367</v>
      </c>
      <c r="J438" s="245" t="s">
        <v>569</v>
      </c>
      <c r="K438" s="246" t="s">
        <v>16052</v>
      </c>
      <c r="L438" s="245" t="s">
        <v>568</v>
      </c>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c r="BM438"/>
      <c r="BN438"/>
      <c r="BO438"/>
    </row>
    <row r="439" spans="1:67" ht="15" x14ac:dyDescent="0.25">
      <c r="A439" s="245" t="s">
        <v>5904</v>
      </c>
      <c r="B439" s="245" t="s">
        <v>5903</v>
      </c>
      <c r="C439" s="245" t="s">
        <v>7371</v>
      </c>
      <c r="D439" s="245" t="s">
        <v>7370</v>
      </c>
      <c r="E439" s="246" t="s">
        <v>44</v>
      </c>
      <c r="F439" s="245" t="s">
        <v>44</v>
      </c>
      <c r="G439" s="245" t="s">
        <v>7514</v>
      </c>
      <c r="H439" s="245" t="s">
        <v>7513</v>
      </c>
      <c r="I439" s="245" t="s">
        <v>7367</v>
      </c>
      <c r="J439" s="245" t="s">
        <v>569</v>
      </c>
      <c r="K439" s="246" t="s">
        <v>9113</v>
      </c>
      <c r="L439" s="245" t="s">
        <v>568</v>
      </c>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c r="BM439"/>
      <c r="BN439"/>
      <c r="BO439"/>
    </row>
    <row r="440" spans="1:67" ht="15" x14ac:dyDescent="0.25">
      <c r="A440" s="245" t="s">
        <v>5904</v>
      </c>
      <c r="B440" s="245" t="s">
        <v>5903</v>
      </c>
      <c r="C440" s="245" t="s">
        <v>7371</v>
      </c>
      <c r="D440" s="245" t="s">
        <v>7370</v>
      </c>
      <c r="E440" s="246" t="s">
        <v>44</v>
      </c>
      <c r="F440" s="245" t="s">
        <v>44</v>
      </c>
      <c r="G440" s="245" t="s">
        <v>7512</v>
      </c>
      <c r="H440" s="245" t="s">
        <v>7511</v>
      </c>
      <c r="I440" s="245" t="s">
        <v>7367</v>
      </c>
      <c r="J440" s="245" t="s">
        <v>59</v>
      </c>
      <c r="K440" s="246" t="s">
        <v>22936</v>
      </c>
      <c r="L440" s="245" t="s">
        <v>568</v>
      </c>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row>
    <row r="441" spans="1:67" ht="15" x14ac:dyDescent="0.25">
      <c r="A441" s="245" t="s">
        <v>5904</v>
      </c>
      <c r="B441" s="245" t="s">
        <v>5903</v>
      </c>
      <c r="C441" s="245" t="s">
        <v>7371</v>
      </c>
      <c r="D441" s="245" t="s">
        <v>7370</v>
      </c>
      <c r="E441" s="246" t="s">
        <v>44</v>
      </c>
      <c r="F441" s="245" t="s">
        <v>44</v>
      </c>
      <c r="G441" s="245" t="s">
        <v>7510</v>
      </c>
      <c r="H441" s="245" t="s">
        <v>7509</v>
      </c>
      <c r="I441" s="245" t="s">
        <v>7367</v>
      </c>
      <c r="J441" s="245" t="s">
        <v>59</v>
      </c>
      <c r="K441" s="246" t="s">
        <v>12465</v>
      </c>
      <c r="L441" s="245" t="s">
        <v>568</v>
      </c>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c r="BN441"/>
      <c r="BO441"/>
    </row>
    <row r="442" spans="1:67" ht="15" x14ac:dyDescent="0.25">
      <c r="A442" s="245" t="s">
        <v>5904</v>
      </c>
      <c r="B442" s="245" t="s">
        <v>5903</v>
      </c>
      <c r="C442" s="245" t="s">
        <v>7371</v>
      </c>
      <c r="D442" s="245" t="s">
        <v>7370</v>
      </c>
      <c r="E442" s="246" t="s">
        <v>44</v>
      </c>
      <c r="F442" s="245" t="s">
        <v>44</v>
      </c>
      <c r="G442" s="245" t="s">
        <v>7508</v>
      </c>
      <c r="H442" s="245" t="s">
        <v>7507</v>
      </c>
      <c r="I442" s="245" t="s">
        <v>7367</v>
      </c>
      <c r="J442" s="245" t="s">
        <v>59</v>
      </c>
      <c r="K442" s="246" t="s">
        <v>16054</v>
      </c>
      <c r="L442" s="245" t="s">
        <v>568</v>
      </c>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c r="BN442"/>
      <c r="BO442"/>
    </row>
    <row r="443" spans="1:67" ht="15" x14ac:dyDescent="0.25">
      <c r="A443" s="245" t="s">
        <v>5904</v>
      </c>
      <c r="B443" s="245" t="s">
        <v>5903</v>
      </c>
      <c r="C443" s="245" t="s">
        <v>7371</v>
      </c>
      <c r="D443" s="245" t="s">
        <v>7370</v>
      </c>
      <c r="E443" s="246" t="s">
        <v>44</v>
      </c>
      <c r="F443" s="245" t="s">
        <v>44</v>
      </c>
      <c r="G443" s="245" t="s">
        <v>7506</v>
      </c>
      <c r="H443" s="245" t="s">
        <v>7505</v>
      </c>
      <c r="I443" s="245" t="s">
        <v>7367</v>
      </c>
      <c r="J443" s="245" t="s">
        <v>59</v>
      </c>
      <c r="K443" s="246" t="s">
        <v>15102</v>
      </c>
      <c r="L443" s="245" t="s">
        <v>568</v>
      </c>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row>
    <row r="444" spans="1:67" ht="15" x14ac:dyDescent="0.25">
      <c r="A444" s="245" t="s">
        <v>5904</v>
      </c>
      <c r="B444" s="245" t="s">
        <v>5903</v>
      </c>
      <c r="C444" s="245" t="s">
        <v>7371</v>
      </c>
      <c r="D444" s="245" t="s">
        <v>7370</v>
      </c>
      <c r="E444" s="246" t="s">
        <v>44</v>
      </c>
      <c r="F444" s="245" t="s">
        <v>44</v>
      </c>
      <c r="G444" s="245" t="s">
        <v>7504</v>
      </c>
      <c r="H444" s="245" t="s">
        <v>7503</v>
      </c>
      <c r="I444" s="245" t="s">
        <v>7367</v>
      </c>
      <c r="J444" s="245" t="s">
        <v>59</v>
      </c>
      <c r="K444" s="246" t="s">
        <v>11726</v>
      </c>
      <c r="L444" s="245" t="s">
        <v>568</v>
      </c>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row>
    <row r="445" spans="1:67" ht="15" x14ac:dyDescent="0.25">
      <c r="A445" s="245" t="s">
        <v>5904</v>
      </c>
      <c r="B445" s="245" t="s">
        <v>5903</v>
      </c>
      <c r="C445" s="245" t="s">
        <v>7371</v>
      </c>
      <c r="D445" s="245" t="s">
        <v>7370</v>
      </c>
      <c r="E445" s="246" t="s">
        <v>44</v>
      </c>
      <c r="F445" s="245" t="s">
        <v>44</v>
      </c>
      <c r="G445" s="245" t="s">
        <v>7502</v>
      </c>
      <c r="H445" s="245" t="s">
        <v>7501</v>
      </c>
      <c r="I445" s="245" t="s">
        <v>7367</v>
      </c>
      <c r="J445" s="245" t="s">
        <v>59</v>
      </c>
      <c r="K445" s="246" t="s">
        <v>16055</v>
      </c>
      <c r="L445" s="245" t="s">
        <v>568</v>
      </c>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row>
    <row r="446" spans="1:67" ht="15" x14ac:dyDescent="0.25">
      <c r="A446" s="245" t="s">
        <v>5904</v>
      </c>
      <c r="B446" s="245" t="s">
        <v>5903</v>
      </c>
      <c r="C446" s="245" t="s">
        <v>7371</v>
      </c>
      <c r="D446" s="245" t="s">
        <v>7370</v>
      </c>
      <c r="E446" s="246" t="s">
        <v>44</v>
      </c>
      <c r="F446" s="245" t="s">
        <v>44</v>
      </c>
      <c r="G446" s="245" t="s">
        <v>7500</v>
      </c>
      <c r="H446" s="245" t="s">
        <v>7499</v>
      </c>
      <c r="I446" s="245" t="s">
        <v>7367</v>
      </c>
      <c r="J446" s="245" t="s">
        <v>569</v>
      </c>
      <c r="K446" s="246" t="s">
        <v>16056</v>
      </c>
      <c r="L446" s="245" t="s">
        <v>568</v>
      </c>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row>
    <row r="447" spans="1:67" ht="15" x14ac:dyDescent="0.25">
      <c r="A447" s="245" t="s">
        <v>5904</v>
      </c>
      <c r="B447" s="245" t="s">
        <v>5903</v>
      </c>
      <c r="C447" s="245" t="s">
        <v>7371</v>
      </c>
      <c r="D447" s="245" t="s">
        <v>7370</v>
      </c>
      <c r="E447" s="246" t="s">
        <v>44</v>
      </c>
      <c r="F447" s="245" t="s">
        <v>44</v>
      </c>
      <c r="G447" s="245" t="s">
        <v>7498</v>
      </c>
      <c r="H447" s="245" t="s">
        <v>7497</v>
      </c>
      <c r="I447" s="245" t="s">
        <v>7367</v>
      </c>
      <c r="J447" s="245" t="s">
        <v>59</v>
      </c>
      <c r="K447" s="246" t="s">
        <v>22937</v>
      </c>
      <c r="L447" s="245" t="s">
        <v>568</v>
      </c>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row>
    <row r="448" spans="1:67" ht="15" x14ac:dyDescent="0.25">
      <c r="A448" s="245" t="s">
        <v>5904</v>
      </c>
      <c r="B448" s="245" t="s">
        <v>5903</v>
      </c>
      <c r="C448" s="245" t="s">
        <v>7371</v>
      </c>
      <c r="D448" s="245" t="s">
        <v>7370</v>
      </c>
      <c r="E448" s="246" t="s">
        <v>44</v>
      </c>
      <c r="F448" s="245" t="s">
        <v>44</v>
      </c>
      <c r="G448" s="245" t="s">
        <v>7496</v>
      </c>
      <c r="H448" s="245" t="s">
        <v>7495</v>
      </c>
      <c r="I448" s="245" t="s">
        <v>7367</v>
      </c>
      <c r="J448" s="245" t="s">
        <v>569</v>
      </c>
      <c r="K448" s="246" t="s">
        <v>22938</v>
      </c>
      <c r="L448" s="245" t="s">
        <v>568</v>
      </c>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row>
    <row r="449" spans="1:67" ht="15" x14ac:dyDescent="0.25">
      <c r="A449" s="245" t="s">
        <v>5904</v>
      </c>
      <c r="B449" s="245" t="s">
        <v>5903</v>
      </c>
      <c r="C449" s="245" t="s">
        <v>7371</v>
      </c>
      <c r="D449" s="245" t="s">
        <v>7370</v>
      </c>
      <c r="E449" s="246" t="s">
        <v>44</v>
      </c>
      <c r="F449" s="245" t="s">
        <v>44</v>
      </c>
      <c r="G449" s="245" t="s">
        <v>7494</v>
      </c>
      <c r="H449" s="245" t="s">
        <v>7493</v>
      </c>
      <c r="I449" s="245" t="s">
        <v>7367</v>
      </c>
      <c r="J449" s="245" t="s">
        <v>569</v>
      </c>
      <c r="K449" s="246" t="s">
        <v>22939</v>
      </c>
      <c r="L449" s="245" t="s">
        <v>568</v>
      </c>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row>
    <row r="450" spans="1:67" ht="15" x14ac:dyDescent="0.25">
      <c r="A450" s="245" t="s">
        <v>5904</v>
      </c>
      <c r="B450" s="245" t="s">
        <v>5903</v>
      </c>
      <c r="C450" s="245" t="s">
        <v>7371</v>
      </c>
      <c r="D450" s="245" t="s">
        <v>7370</v>
      </c>
      <c r="E450" s="246" t="s">
        <v>44</v>
      </c>
      <c r="F450" s="245" t="s">
        <v>44</v>
      </c>
      <c r="G450" s="245" t="s">
        <v>7492</v>
      </c>
      <c r="H450" s="245" t="s">
        <v>7491</v>
      </c>
      <c r="I450" s="245" t="s">
        <v>7367</v>
      </c>
      <c r="J450" s="245" t="s">
        <v>569</v>
      </c>
      <c r="K450" s="246" t="s">
        <v>15614</v>
      </c>
      <c r="L450" s="245" t="s">
        <v>568</v>
      </c>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row>
    <row r="451" spans="1:67" ht="15" x14ac:dyDescent="0.25">
      <c r="A451" s="245" t="s">
        <v>5904</v>
      </c>
      <c r="B451" s="245" t="s">
        <v>5903</v>
      </c>
      <c r="C451" s="245" t="s">
        <v>7371</v>
      </c>
      <c r="D451" s="245" t="s">
        <v>7370</v>
      </c>
      <c r="E451" s="246" t="s">
        <v>44</v>
      </c>
      <c r="F451" s="245" t="s">
        <v>44</v>
      </c>
      <c r="G451" s="245" t="s">
        <v>7490</v>
      </c>
      <c r="H451" s="245" t="s">
        <v>7489</v>
      </c>
      <c r="I451" s="245" t="s">
        <v>7367</v>
      </c>
      <c r="J451" s="245" t="s">
        <v>569</v>
      </c>
      <c r="K451" s="246" t="s">
        <v>11879</v>
      </c>
      <c r="L451" s="245" t="s">
        <v>568</v>
      </c>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row>
    <row r="452" spans="1:67" ht="15" x14ac:dyDescent="0.25">
      <c r="A452" s="245" t="s">
        <v>5904</v>
      </c>
      <c r="B452" s="245" t="s">
        <v>5903</v>
      </c>
      <c r="C452" s="245" t="s">
        <v>7371</v>
      </c>
      <c r="D452" s="245" t="s">
        <v>7370</v>
      </c>
      <c r="E452" s="246" t="s">
        <v>44</v>
      </c>
      <c r="F452" s="245" t="s">
        <v>44</v>
      </c>
      <c r="G452" s="245" t="s">
        <v>7488</v>
      </c>
      <c r="H452" s="245" t="s">
        <v>7487</v>
      </c>
      <c r="I452" s="245" t="s">
        <v>7367</v>
      </c>
      <c r="J452" s="245" t="s">
        <v>569</v>
      </c>
      <c r="K452" s="246" t="s">
        <v>8581</v>
      </c>
      <c r="L452" s="245" t="s">
        <v>568</v>
      </c>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c r="BG452"/>
      <c r="BH452"/>
      <c r="BI452"/>
      <c r="BJ452"/>
      <c r="BK452"/>
      <c r="BL452"/>
      <c r="BM452"/>
      <c r="BN452"/>
      <c r="BO452"/>
    </row>
    <row r="453" spans="1:67" ht="15" x14ac:dyDescent="0.25">
      <c r="A453" s="245" t="s">
        <v>5904</v>
      </c>
      <c r="B453" s="245" t="s">
        <v>5903</v>
      </c>
      <c r="C453" s="245" t="s">
        <v>7371</v>
      </c>
      <c r="D453" s="245" t="s">
        <v>7370</v>
      </c>
      <c r="E453" s="246" t="s">
        <v>44</v>
      </c>
      <c r="F453" s="245" t="s">
        <v>44</v>
      </c>
      <c r="G453" s="245" t="s">
        <v>7486</v>
      </c>
      <c r="H453" s="245" t="s">
        <v>7485</v>
      </c>
      <c r="I453" s="245" t="s">
        <v>7367</v>
      </c>
      <c r="J453" s="245" t="s">
        <v>569</v>
      </c>
      <c r="K453" s="246" t="s">
        <v>16061</v>
      </c>
      <c r="L453" s="245" t="s">
        <v>568</v>
      </c>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c r="BM453"/>
      <c r="BN453"/>
      <c r="BO453"/>
    </row>
    <row r="454" spans="1:67" ht="15" x14ac:dyDescent="0.25">
      <c r="A454" s="245" t="s">
        <v>5904</v>
      </c>
      <c r="B454" s="245" t="s">
        <v>5903</v>
      </c>
      <c r="C454" s="245" t="s">
        <v>7371</v>
      </c>
      <c r="D454" s="245" t="s">
        <v>7370</v>
      </c>
      <c r="E454" s="246" t="s">
        <v>44</v>
      </c>
      <c r="F454" s="245" t="s">
        <v>44</v>
      </c>
      <c r="G454" s="245" t="s">
        <v>7484</v>
      </c>
      <c r="H454" s="245" t="s">
        <v>7483</v>
      </c>
      <c r="I454" s="245" t="s">
        <v>7367</v>
      </c>
      <c r="J454" s="245" t="s">
        <v>59</v>
      </c>
      <c r="K454" s="246" t="s">
        <v>22940</v>
      </c>
      <c r="L454" s="245" t="s">
        <v>568</v>
      </c>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c r="BG454"/>
      <c r="BH454"/>
      <c r="BI454"/>
      <c r="BJ454"/>
      <c r="BK454"/>
      <c r="BL454"/>
      <c r="BM454"/>
      <c r="BN454"/>
      <c r="BO454"/>
    </row>
    <row r="455" spans="1:67" ht="15" x14ac:dyDescent="0.25">
      <c r="A455" s="245" t="s">
        <v>5904</v>
      </c>
      <c r="B455" s="245" t="s">
        <v>5903</v>
      </c>
      <c r="C455" s="245" t="s">
        <v>7371</v>
      </c>
      <c r="D455" s="245" t="s">
        <v>7370</v>
      </c>
      <c r="E455" s="246" t="s">
        <v>44</v>
      </c>
      <c r="F455" s="245" t="s">
        <v>44</v>
      </c>
      <c r="G455" s="245" t="s">
        <v>7482</v>
      </c>
      <c r="H455" s="245" t="s">
        <v>7481</v>
      </c>
      <c r="I455" s="245" t="s">
        <v>7367</v>
      </c>
      <c r="J455" s="245" t="s">
        <v>569</v>
      </c>
      <c r="K455" s="246" t="s">
        <v>16063</v>
      </c>
      <c r="L455" s="245" t="s">
        <v>568</v>
      </c>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c r="BN455"/>
      <c r="BO455"/>
    </row>
    <row r="456" spans="1:67" ht="15" x14ac:dyDescent="0.25">
      <c r="A456" s="245" t="s">
        <v>5904</v>
      </c>
      <c r="B456" s="245" t="s">
        <v>5903</v>
      </c>
      <c r="C456" s="245" t="s">
        <v>7371</v>
      </c>
      <c r="D456" s="245" t="s">
        <v>7370</v>
      </c>
      <c r="E456" s="246" t="s">
        <v>44</v>
      </c>
      <c r="F456" s="245" t="s">
        <v>44</v>
      </c>
      <c r="G456" s="245" t="s">
        <v>7480</v>
      </c>
      <c r="H456" s="245" t="s">
        <v>7479</v>
      </c>
      <c r="I456" s="245" t="s">
        <v>7367</v>
      </c>
      <c r="J456" s="245" t="s">
        <v>569</v>
      </c>
      <c r="K456" s="246" t="s">
        <v>22941</v>
      </c>
      <c r="L456" s="245" t="s">
        <v>568</v>
      </c>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c r="BG456"/>
      <c r="BH456"/>
      <c r="BI456"/>
      <c r="BJ456"/>
      <c r="BK456"/>
      <c r="BL456"/>
      <c r="BM456"/>
      <c r="BN456"/>
      <c r="BO456"/>
    </row>
    <row r="457" spans="1:67" ht="15" x14ac:dyDescent="0.25">
      <c r="A457" s="245" t="s">
        <v>5904</v>
      </c>
      <c r="B457" s="245" t="s">
        <v>5903</v>
      </c>
      <c r="C457" s="245" t="s">
        <v>7371</v>
      </c>
      <c r="D457" s="245" t="s">
        <v>7370</v>
      </c>
      <c r="E457" s="246" t="s">
        <v>44</v>
      </c>
      <c r="F457" s="245" t="s">
        <v>44</v>
      </c>
      <c r="G457" s="245" t="s">
        <v>7478</v>
      </c>
      <c r="H457" s="245" t="s">
        <v>7477</v>
      </c>
      <c r="I457" s="245" t="s">
        <v>7367</v>
      </c>
      <c r="J457" s="245" t="s">
        <v>569</v>
      </c>
      <c r="K457" s="246" t="s">
        <v>11850</v>
      </c>
      <c r="L457" s="245" t="s">
        <v>568</v>
      </c>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c r="BF457"/>
      <c r="BG457"/>
      <c r="BH457"/>
      <c r="BI457"/>
      <c r="BJ457"/>
      <c r="BK457"/>
      <c r="BL457"/>
      <c r="BM457"/>
      <c r="BN457"/>
      <c r="BO457"/>
    </row>
    <row r="458" spans="1:67" ht="15" x14ac:dyDescent="0.25">
      <c r="A458" s="245" t="s">
        <v>5904</v>
      </c>
      <c r="B458" s="245" t="s">
        <v>5903</v>
      </c>
      <c r="C458" s="245" t="s">
        <v>7371</v>
      </c>
      <c r="D458" s="245" t="s">
        <v>7370</v>
      </c>
      <c r="E458" s="246" t="s">
        <v>44</v>
      </c>
      <c r="F458" s="245" t="s">
        <v>44</v>
      </c>
      <c r="G458" s="245" t="s">
        <v>7476</v>
      </c>
      <c r="H458" s="245" t="s">
        <v>7475</v>
      </c>
      <c r="I458" s="245" t="s">
        <v>7367</v>
      </c>
      <c r="J458" s="245" t="s">
        <v>59</v>
      </c>
      <c r="K458" s="246" t="s">
        <v>8961</v>
      </c>
      <c r="L458" s="245" t="s">
        <v>568</v>
      </c>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c r="BF458"/>
      <c r="BG458"/>
      <c r="BH458"/>
      <c r="BI458"/>
      <c r="BJ458"/>
      <c r="BK458"/>
      <c r="BL458"/>
      <c r="BM458"/>
      <c r="BN458"/>
      <c r="BO458"/>
    </row>
    <row r="459" spans="1:67" ht="15" x14ac:dyDescent="0.25">
      <c r="A459" s="245" t="s">
        <v>5904</v>
      </c>
      <c r="B459" s="245" t="s">
        <v>5903</v>
      </c>
      <c r="C459" s="245" t="s">
        <v>7371</v>
      </c>
      <c r="D459" s="245" t="s">
        <v>7370</v>
      </c>
      <c r="E459" s="246" t="s">
        <v>44</v>
      </c>
      <c r="F459" s="245" t="s">
        <v>44</v>
      </c>
      <c r="G459" s="245" t="s">
        <v>7474</v>
      </c>
      <c r="H459" s="245" t="s">
        <v>7473</v>
      </c>
      <c r="I459" s="245" t="s">
        <v>7367</v>
      </c>
      <c r="J459" s="245" t="s">
        <v>569</v>
      </c>
      <c r="K459" s="246" t="s">
        <v>22942</v>
      </c>
      <c r="L459" s="245" t="s">
        <v>568</v>
      </c>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c r="BF459"/>
      <c r="BG459"/>
      <c r="BH459"/>
      <c r="BI459"/>
      <c r="BJ459"/>
      <c r="BK459"/>
      <c r="BL459"/>
      <c r="BM459"/>
      <c r="BN459"/>
      <c r="BO459"/>
    </row>
    <row r="460" spans="1:67" ht="15" x14ac:dyDescent="0.25">
      <c r="A460" s="245" t="s">
        <v>5904</v>
      </c>
      <c r="B460" s="245" t="s">
        <v>5903</v>
      </c>
      <c r="C460" s="245" t="s">
        <v>7371</v>
      </c>
      <c r="D460" s="245" t="s">
        <v>7370</v>
      </c>
      <c r="E460" s="246" t="s">
        <v>44</v>
      </c>
      <c r="F460" s="245" t="s">
        <v>44</v>
      </c>
      <c r="G460" s="245" t="s">
        <v>7472</v>
      </c>
      <c r="H460" s="245" t="s">
        <v>7471</v>
      </c>
      <c r="I460" s="245" t="s">
        <v>7367</v>
      </c>
      <c r="J460" s="245" t="s">
        <v>569</v>
      </c>
      <c r="K460" s="246" t="s">
        <v>22943</v>
      </c>
      <c r="L460" s="245" t="s">
        <v>568</v>
      </c>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c r="AY460"/>
      <c r="AZ460"/>
      <c r="BA460"/>
      <c r="BB460"/>
      <c r="BC460"/>
      <c r="BD460"/>
      <c r="BE460"/>
      <c r="BF460"/>
      <c r="BG460"/>
      <c r="BH460"/>
      <c r="BI460"/>
      <c r="BJ460"/>
      <c r="BK460"/>
      <c r="BL460"/>
      <c r="BM460"/>
      <c r="BN460"/>
      <c r="BO460"/>
    </row>
    <row r="461" spans="1:67" ht="15" x14ac:dyDescent="0.25">
      <c r="A461" s="245" t="s">
        <v>5904</v>
      </c>
      <c r="B461" s="245" t="s">
        <v>5903</v>
      </c>
      <c r="C461" s="245" t="s">
        <v>7371</v>
      </c>
      <c r="D461" s="245" t="s">
        <v>7370</v>
      </c>
      <c r="E461" s="246" t="s">
        <v>44</v>
      </c>
      <c r="F461" s="245" t="s">
        <v>44</v>
      </c>
      <c r="G461" s="245" t="s">
        <v>7470</v>
      </c>
      <c r="H461" s="245" t="s">
        <v>7469</v>
      </c>
      <c r="I461" s="245" t="s">
        <v>7367</v>
      </c>
      <c r="J461" s="245" t="s">
        <v>569</v>
      </c>
      <c r="K461" s="246" t="s">
        <v>22944</v>
      </c>
      <c r="L461" s="245" t="s">
        <v>568</v>
      </c>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c r="BC461"/>
      <c r="BD461"/>
      <c r="BE461"/>
      <c r="BF461"/>
      <c r="BG461"/>
      <c r="BH461"/>
      <c r="BI461"/>
      <c r="BJ461"/>
      <c r="BK461"/>
      <c r="BL461"/>
      <c r="BM461"/>
      <c r="BN461"/>
      <c r="BO461"/>
    </row>
    <row r="462" spans="1:67" ht="15" x14ac:dyDescent="0.25">
      <c r="A462" s="245" t="s">
        <v>5904</v>
      </c>
      <c r="B462" s="245" t="s">
        <v>5903</v>
      </c>
      <c r="C462" s="245" t="s">
        <v>7371</v>
      </c>
      <c r="D462" s="245" t="s">
        <v>7370</v>
      </c>
      <c r="E462" s="246" t="s">
        <v>44</v>
      </c>
      <c r="F462" s="245" t="s">
        <v>44</v>
      </c>
      <c r="G462" s="245" t="s">
        <v>7468</v>
      </c>
      <c r="H462" s="245" t="s">
        <v>7467</v>
      </c>
      <c r="I462" s="245" t="s">
        <v>7367</v>
      </c>
      <c r="J462" s="245" t="s">
        <v>569</v>
      </c>
      <c r="K462" s="246" t="s">
        <v>22945</v>
      </c>
      <c r="L462" s="245" t="s">
        <v>568</v>
      </c>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c r="AY462"/>
      <c r="AZ462"/>
      <c r="BA462"/>
      <c r="BB462"/>
      <c r="BC462"/>
      <c r="BD462"/>
      <c r="BE462"/>
      <c r="BF462"/>
      <c r="BG462"/>
      <c r="BH462"/>
      <c r="BI462"/>
      <c r="BJ462"/>
      <c r="BK462"/>
      <c r="BL462"/>
      <c r="BM462"/>
      <c r="BN462"/>
      <c r="BO462"/>
    </row>
    <row r="463" spans="1:67" ht="15" x14ac:dyDescent="0.25">
      <c r="A463" s="245" t="s">
        <v>5904</v>
      </c>
      <c r="B463" s="245" t="s">
        <v>5903</v>
      </c>
      <c r="C463" s="245" t="s">
        <v>7371</v>
      </c>
      <c r="D463" s="245" t="s">
        <v>7370</v>
      </c>
      <c r="E463" s="246" t="s">
        <v>44</v>
      </c>
      <c r="F463" s="245" t="s">
        <v>44</v>
      </c>
      <c r="G463" s="245" t="s">
        <v>7466</v>
      </c>
      <c r="H463" s="245" t="s">
        <v>7465</v>
      </c>
      <c r="I463" s="245" t="s">
        <v>7367</v>
      </c>
      <c r="J463" s="245" t="s">
        <v>59</v>
      </c>
      <c r="K463" s="246" t="s">
        <v>10132</v>
      </c>
      <c r="L463" s="245" t="s">
        <v>568</v>
      </c>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c r="BF463"/>
      <c r="BG463"/>
      <c r="BH463"/>
      <c r="BI463"/>
      <c r="BJ463"/>
      <c r="BK463"/>
      <c r="BL463"/>
      <c r="BM463"/>
      <c r="BN463"/>
      <c r="BO463"/>
    </row>
    <row r="464" spans="1:67" ht="15" x14ac:dyDescent="0.25">
      <c r="A464" s="245" t="s">
        <v>5904</v>
      </c>
      <c r="B464" s="245" t="s">
        <v>5903</v>
      </c>
      <c r="C464" s="245" t="s">
        <v>7371</v>
      </c>
      <c r="D464" s="245" t="s">
        <v>7370</v>
      </c>
      <c r="E464" s="246" t="s">
        <v>44</v>
      </c>
      <c r="F464" s="245" t="s">
        <v>44</v>
      </c>
      <c r="G464" s="245" t="s">
        <v>7464</v>
      </c>
      <c r="H464" s="245" t="s">
        <v>7463</v>
      </c>
      <c r="I464" s="245" t="s">
        <v>7367</v>
      </c>
      <c r="J464" s="245" t="s">
        <v>569</v>
      </c>
      <c r="K464" s="246" t="s">
        <v>13480</v>
      </c>
      <c r="L464" s="245" t="s">
        <v>568</v>
      </c>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c r="BG464"/>
      <c r="BH464"/>
      <c r="BI464"/>
      <c r="BJ464"/>
      <c r="BK464"/>
      <c r="BL464"/>
      <c r="BM464"/>
      <c r="BN464"/>
      <c r="BO464"/>
    </row>
    <row r="465" spans="1:67" ht="15" x14ac:dyDescent="0.25">
      <c r="A465" s="245" t="s">
        <v>5904</v>
      </c>
      <c r="B465" s="245" t="s">
        <v>5903</v>
      </c>
      <c r="C465" s="245" t="s">
        <v>7371</v>
      </c>
      <c r="D465" s="245" t="s">
        <v>7370</v>
      </c>
      <c r="E465" s="246" t="s">
        <v>44</v>
      </c>
      <c r="F465" s="245" t="s">
        <v>44</v>
      </c>
      <c r="G465" s="245" t="s">
        <v>7462</v>
      </c>
      <c r="H465" s="245" t="s">
        <v>7461</v>
      </c>
      <c r="I465" s="245" t="s">
        <v>7367</v>
      </c>
      <c r="J465" s="245" t="s">
        <v>569</v>
      </c>
      <c r="K465" s="246" t="s">
        <v>22946</v>
      </c>
      <c r="L465" s="245" t="s">
        <v>568</v>
      </c>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c r="AW465"/>
      <c r="AX465"/>
      <c r="AY465"/>
      <c r="AZ465"/>
      <c r="BA465"/>
      <c r="BB465"/>
      <c r="BC465"/>
      <c r="BD465"/>
      <c r="BE465"/>
      <c r="BF465"/>
      <c r="BG465"/>
      <c r="BH465"/>
      <c r="BI465"/>
      <c r="BJ465"/>
      <c r="BK465"/>
      <c r="BL465"/>
      <c r="BM465"/>
      <c r="BN465"/>
      <c r="BO465"/>
    </row>
    <row r="466" spans="1:67" ht="15" x14ac:dyDescent="0.25">
      <c r="A466" s="245" t="s">
        <v>5904</v>
      </c>
      <c r="B466" s="245" t="s">
        <v>5903</v>
      </c>
      <c r="C466" s="245" t="s">
        <v>7371</v>
      </c>
      <c r="D466" s="245" t="s">
        <v>7370</v>
      </c>
      <c r="E466" s="246" t="s">
        <v>44</v>
      </c>
      <c r="F466" s="245" t="s">
        <v>44</v>
      </c>
      <c r="G466" s="245" t="s">
        <v>7460</v>
      </c>
      <c r="H466" s="245" t="s">
        <v>7459</v>
      </c>
      <c r="I466" s="245" t="s">
        <v>7367</v>
      </c>
      <c r="J466" s="245" t="s">
        <v>59</v>
      </c>
      <c r="K466" s="246" t="s">
        <v>16071</v>
      </c>
      <c r="L466" s="245" t="s">
        <v>568</v>
      </c>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c r="AW466"/>
      <c r="AX466"/>
      <c r="AY466"/>
      <c r="AZ466"/>
      <c r="BA466"/>
      <c r="BB466"/>
      <c r="BC466"/>
      <c r="BD466"/>
      <c r="BE466"/>
      <c r="BF466"/>
      <c r="BG466"/>
      <c r="BH466"/>
      <c r="BI466"/>
      <c r="BJ466"/>
      <c r="BK466"/>
      <c r="BL466"/>
      <c r="BM466"/>
      <c r="BN466"/>
      <c r="BO466"/>
    </row>
    <row r="467" spans="1:67" ht="15" x14ac:dyDescent="0.25">
      <c r="A467" s="245" t="s">
        <v>5904</v>
      </c>
      <c r="B467" s="245" t="s">
        <v>5903</v>
      </c>
      <c r="C467" s="245" t="s">
        <v>7371</v>
      </c>
      <c r="D467" s="245" t="s">
        <v>7370</v>
      </c>
      <c r="E467" s="246" t="s">
        <v>44</v>
      </c>
      <c r="F467" s="245" t="s">
        <v>44</v>
      </c>
      <c r="G467" s="245" t="s">
        <v>7458</v>
      </c>
      <c r="H467" s="245" t="s">
        <v>7457</v>
      </c>
      <c r="I467" s="245" t="s">
        <v>7367</v>
      </c>
      <c r="J467" s="245" t="s">
        <v>59</v>
      </c>
      <c r="K467" s="246" t="s">
        <v>6051</v>
      </c>
      <c r="L467" s="245" t="s">
        <v>568</v>
      </c>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c r="AY467"/>
      <c r="AZ467"/>
      <c r="BA467"/>
      <c r="BB467"/>
      <c r="BC467"/>
      <c r="BD467"/>
      <c r="BE467"/>
      <c r="BF467"/>
      <c r="BG467"/>
      <c r="BH467"/>
      <c r="BI467"/>
      <c r="BJ467"/>
      <c r="BK467"/>
      <c r="BL467"/>
      <c r="BM467"/>
      <c r="BN467"/>
      <c r="BO467"/>
    </row>
    <row r="468" spans="1:67" ht="15" x14ac:dyDescent="0.25">
      <c r="A468" s="245" t="s">
        <v>5904</v>
      </c>
      <c r="B468" s="245" t="s">
        <v>5903</v>
      </c>
      <c r="C468" s="245" t="s">
        <v>7371</v>
      </c>
      <c r="D468" s="245" t="s">
        <v>7370</v>
      </c>
      <c r="E468" s="246" t="s">
        <v>44</v>
      </c>
      <c r="F468" s="245" t="s">
        <v>44</v>
      </c>
      <c r="G468" s="245" t="s">
        <v>7456</v>
      </c>
      <c r="H468" s="245" t="s">
        <v>7455</v>
      </c>
      <c r="I468" s="245" t="s">
        <v>7367</v>
      </c>
      <c r="J468" s="245" t="s">
        <v>59</v>
      </c>
      <c r="K468" s="246" t="s">
        <v>22947</v>
      </c>
      <c r="L468" s="245" t="s">
        <v>568</v>
      </c>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c r="AY468"/>
      <c r="AZ468"/>
      <c r="BA468"/>
      <c r="BB468"/>
      <c r="BC468"/>
      <c r="BD468"/>
      <c r="BE468"/>
      <c r="BF468"/>
      <c r="BG468"/>
      <c r="BH468"/>
      <c r="BI468"/>
      <c r="BJ468"/>
      <c r="BK468"/>
      <c r="BL468"/>
      <c r="BM468"/>
      <c r="BN468"/>
      <c r="BO468"/>
    </row>
    <row r="469" spans="1:67" ht="15" x14ac:dyDescent="0.25">
      <c r="A469" s="245" t="s">
        <v>5904</v>
      </c>
      <c r="B469" s="245" t="s">
        <v>5903</v>
      </c>
      <c r="C469" s="245" t="s">
        <v>7371</v>
      </c>
      <c r="D469" s="245" t="s">
        <v>7370</v>
      </c>
      <c r="E469" s="246" t="s">
        <v>44</v>
      </c>
      <c r="F469" s="245" t="s">
        <v>44</v>
      </c>
      <c r="G469" s="245" t="s">
        <v>7454</v>
      </c>
      <c r="H469" s="245" t="s">
        <v>7453</v>
      </c>
      <c r="I469" s="245" t="s">
        <v>7367</v>
      </c>
      <c r="J469" s="245" t="s">
        <v>59</v>
      </c>
      <c r="K469" s="246" t="s">
        <v>19622</v>
      </c>
      <c r="L469" s="245" t="s">
        <v>568</v>
      </c>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c r="AW469"/>
      <c r="AX469"/>
      <c r="AY469"/>
      <c r="AZ469"/>
      <c r="BA469"/>
      <c r="BB469"/>
      <c r="BC469"/>
      <c r="BD469"/>
      <c r="BE469"/>
      <c r="BF469"/>
      <c r="BG469"/>
      <c r="BH469"/>
      <c r="BI469"/>
      <c r="BJ469"/>
      <c r="BK469"/>
      <c r="BL469"/>
      <c r="BM469"/>
      <c r="BN469"/>
      <c r="BO469"/>
    </row>
    <row r="470" spans="1:67" ht="15" x14ac:dyDescent="0.25">
      <c r="A470" s="245" t="s">
        <v>5904</v>
      </c>
      <c r="B470" s="245" t="s">
        <v>5903</v>
      </c>
      <c r="C470" s="245" t="s">
        <v>7371</v>
      </c>
      <c r="D470" s="245" t="s">
        <v>7370</v>
      </c>
      <c r="E470" s="246" t="s">
        <v>44</v>
      </c>
      <c r="F470" s="245" t="s">
        <v>44</v>
      </c>
      <c r="G470" s="245" t="s">
        <v>7452</v>
      </c>
      <c r="H470" s="245" t="s">
        <v>7451</v>
      </c>
      <c r="I470" s="245" t="s">
        <v>7367</v>
      </c>
      <c r="J470" s="245" t="s">
        <v>569</v>
      </c>
      <c r="K470" s="246" t="s">
        <v>22948</v>
      </c>
      <c r="L470" s="245" t="s">
        <v>568</v>
      </c>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c r="BG470"/>
      <c r="BH470"/>
      <c r="BI470"/>
      <c r="BJ470"/>
      <c r="BK470"/>
      <c r="BL470"/>
      <c r="BM470"/>
      <c r="BN470"/>
      <c r="BO470"/>
    </row>
    <row r="471" spans="1:67" ht="15" x14ac:dyDescent="0.25">
      <c r="A471" s="245" t="s">
        <v>5904</v>
      </c>
      <c r="B471" s="245" t="s">
        <v>5903</v>
      </c>
      <c r="C471" s="245" t="s">
        <v>7371</v>
      </c>
      <c r="D471" s="245" t="s">
        <v>7370</v>
      </c>
      <c r="E471" s="246" t="s">
        <v>44</v>
      </c>
      <c r="F471" s="245" t="s">
        <v>44</v>
      </c>
      <c r="G471" s="245" t="s">
        <v>7450</v>
      </c>
      <c r="H471" s="245" t="s">
        <v>7449</v>
      </c>
      <c r="I471" s="245" t="s">
        <v>7367</v>
      </c>
      <c r="J471" s="245" t="s">
        <v>59</v>
      </c>
      <c r="K471" s="246" t="s">
        <v>16073</v>
      </c>
      <c r="L471" s="245" t="s">
        <v>568</v>
      </c>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c r="AY471"/>
      <c r="AZ471"/>
      <c r="BA471"/>
      <c r="BB471"/>
      <c r="BC471"/>
      <c r="BD471"/>
      <c r="BE471"/>
      <c r="BF471"/>
      <c r="BG471"/>
      <c r="BH471"/>
      <c r="BI471"/>
      <c r="BJ471"/>
      <c r="BK471"/>
      <c r="BL471"/>
      <c r="BM471"/>
      <c r="BN471"/>
      <c r="BO471"/>
    </row>
    <row r="472" spans="1:67" ht="15" x14ac:dyDescent="0.25">
      <c r="A472" s="245" t="s">
        <v>5904</v>
      </c>
      <c r="B472" s="245" t="s">
        <v>5903</v>
      </c>
      <c r="C472" s="245" t="s">
        <v>7371</v>
      </c>
      <c r="D472" s="245" t="s">
        <v>7370</v>
      </c>
      <c r="E472" s="246" t="s">
        <v>44</v>
      </c>
      <c r="F472" s="245" t="s">
        <v>44</v>
      </c>
      <c r="G472" s="245" t="s">
        <v>7447</v>
      </c>
      <c r="H472" s="245" t="s">
        <v>7446</v>
      </c>
      <c r="I472" s="245" t="s">
        <v>7367</v>
      </c>
      <c r="J472" s="245" t="s">
        <v>569</v>
      </c>
      <c r="K472" s="246" t="s">
        <v>8402</v>
      </c>
      <c r="L472" s="245" t="s">
        <v>568</v>
      </c>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c r="BG472"/>
      <c r="BH472"/>
      <c r="BI472"/>
      <c r="BJ472"/>
      <c r="BK472"/>
      <c r="BL472"/>
      <c r="BM472"/>
      <c r="BN472"/>
      <c r="BO472"/>
    </row>
    <row r="473" spans="1:67" ht="15" x14ac:dyDescent="0.25">
      <c r="A473" s="245" t="s">
        <v>5904</v>
      </c>
      <c r="B473" s="245" t="s">
        <v>5903</v>
      </c>
      <c r="C473" s="245" t="s">
        <v>7371</v>
      </c>
      <c r="D473" s="245" t="s">
        <v>7370</v>
      </c>
      <c r="E473" s="246" t="s">
        <v>44</v>
      </c>
      <c r="F473" s="245" t="s">
        <v>44</v>
      </c>
      <c r="G473" s="245" t="s">
        <v>7445</v>
      </c>
      <c r="H473" s="245" t="s">
        <v>7444</v>
      </c>
      <c r="I473" s="245" t="s">
        <v>7367</v>
      </c>
      <c r="J473" s="245" t="s">
        <v>569</v>
      </c>
      <c r="K473" s="246" t="s">
        <v>8348</v>
      </c>
      <c r="L473" s="245" t="s">
        <v>568</v>
      </c>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c r="AY473"/>
      <c r="AZ473"/>
      <c r="BA473"/>
      <c r="BB473"/>
      <c r="BC473"/>
      <c r="BD473"/>
      <c r="BE473"/>
      <c r="BF473"/>
      <c r="BG473"/>
      <c r="BH473"/>
      <c r="BI473"/>
      <c r="BJ473"/>
      <c r="BK473"/>
      <c r="BL473"/>
      <c r="BM473"/>
      <c r="BN473"/>
      <c r="BO473"/>
    </row>
    <row r="474" spans="1:67" ht="15" x14ac:dyDescent="0.25">
      <c r="A474" s="245" t="s">
        <v>5904</v>
      </c>
      <c r="B474" s="245" t="s">
        <v>5903</v>
      </c>
      <c r="C474" s="245" t="s">
        <v>7371</v>
      </c>
      <c r="D474" s="245" t="s">
        <v>7370</v>
      </c>
      <c r="E474" s="246" t="s">
        <v>44</v>
      </c>
      <c r="F474" s="245" t="s">
        <v>44</v>
      </c>
      <c r="G474" s="245" t="s">
        <v>7443</v>
      </c>
      <c r="H474" s="245" t="s">
        <v>7442</v>
      </c>
      <c r="I474" s="245" t="s">
        <v>7367</v>
      </c>
      <c r="J474" s="245" t="s">
        <v>59</v>
      </c>
      <c r="K474" s="246" t="s">
        <v>22949</v>
      </c>
      <c r="L474" s="245" t="s">
        <v>568</v>
      </c>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c r="BC474"/>
      <c r="BD474"/>
      <c r="BE474"/>
      <c r="BF474"/>
      <c r="BG474"/>
      <c r="BH474"/>
      <c r="BI474"/>
      <c r="BJ474"/>
      <c r="BK474"/>
      <c r="BL474"/>
      <c r="BM474"/>
      <c r="BN474"/>
      <c r="BO474"/>
    </row>
    <row r="475" spans="1:67" ht="15" x14ac:dyDescent="0.25">
      <c r="A475" s="245" t="s">
        <v>5904</v>
      </c>
      <c r="B475" s="245" t="s">
        <v>5903</v>
      </c>
      <c r="C475" s="245" t="s">
        <v>7371</v>
      </c>
      <c r="D475" s="245" t="s">
        <v>7370</v>
      </c>
      <c r="E475" s="246" t="s">
        <v>44</v>
      </c>
      <c r="F475" s="245" t="s">
        <v>44</v>
      </c>
      <c r="G475" s="245" t="s">
        <v>7441</v>
      </c>
      <c r="H475" s="245" t="s">
        <v>7440</v>
      </c>
      <c r="I475" s="245" t="s">
        <v>7367</v>
      </c>
      <c r="J475" s="245" t="s">
        <v>59</v>
      </c>
      <c r="K475" s="246" t="s">
        <v>15330</v>
      </c>
      <c r="L475" s="245" t="s">
        <v>568</v>
      </c>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c r="AY475"/>
      <c r="AZ475"/>
      <c r="BA475"/>
      <c r="BB475"/>
      <c r="BC475"/>
      <c r="BD475"/>
      <c r="BE475"/>
      <c r="BF475"/>
      <c r="BG475"/>
      <c r="BH475"/>
      <c r="BI475"/>
      <c r="BJ475"/>
      <c r="BK475"/>
      <c r="BL475"/>
      <c r="BM475"/>
      <c r="BN475"/>
      <c r="BO475"/>
    </row>
    <row r="476" spans="1:67" ht="15" x14ac:dyDescent="0.25">
      <c r="A476" s="245" t="s">
        <v>5904</v>
      </c>
      <c r="B476" s="245" t="s">
        <v>5903</v>
      </c>
      <c r="C476" s="245" t="s">
        <v>7371</v>
      </c>
      <c r="D476" s="245" t="s">
        <v>7370</v>
      </c>
      <c r="E476" s="246" t="s">
        <v>44</v>
      </c>
      <c r="F476" s="245" t="s">
        <v>44</v>
      </c>
      <c r="G476" s="245" t="s">
        <v>7439</v>
      </c>
      <c r="H476" s="245" t="s">
        <v>7438</v>
      </c>
      <c r="I476" s="245" t="s">
        <v>7367</v>
      </c>
      <c r="J476" s="245" t="s">
        <v>569</v>
      </c>
      <c r="K476" s="246" t="s">
        <v>22950</v>
      </c>
      <c r="L476" s="245" t="s">
        <v>568</v>
      </c>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c r="AY476"/>
      <c r="AZ476"/>
      <c r="BA476"/>
      <c r="BB476"/>
      <c r="BC476"/>
      <c r="BD476"/>
      <c r="BE476"/>
      <c r="BF476"/>
      <c r="BG476"/>
      <c r="BH476"/>
      <c r="BI476"/>
      <c r="BJ476"/>
      <c r="BK476"/>
      <c r="BL476"/>
      <c r="BM476"/>
      <c r="BN476"/>
      <c r="BO476"/>
    </row>
    <row r="477" spans="1:67" ht="15" x14ac:dyDescent="0.25">
      <c r="A477" s="245" t="s">
        <v>5904</v>
      </c>
      <c r="B477" s="245" t="s">
        <v>5903</v>
      </c>
      <c r="C477" s="245" t="s">
        <v>7371</v>
      </c>
      <c r="D477" s="245" t="s">
        <v>7370</v>
      </c>
      <c r="E477" s="246" t="s">
        <v>44</v>
      </c>
      <c r="F477" s="245" t="s">
        <v>44</v>
      </c>
      <c r="G477" s="245" t="s">
        <v>7437</v>
      </c>
      <c r="H477" s="245" t="s">
        <v>7436</v>
      </c>
      <c r="I477" s="245" t="s">
        <v>7367</v>
      </c>
      <c r="J477" s="245" t="s">
        <v>569</v>
      </c>
      <c r="K477" s="246" t="s">
        <v>15280</v>
      </c>
      <c r="L477" s="245" t="s">
        <v>568</v>
      </c>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c r="AW477"/>
      <c r="AX477"/>
      <c r="AY477"/>
      <c r="AZ477"/>
      <c r="BA477"/>
      <c r="BB477"/>
      <c r="BC477"/>
      <c r="BD477"/>
      <c r="BE477"/>
      <c r="BF477"/>
      <c r="BG477"/>
      <c r="BH477"/>
      <c r="BI477"/>
      <c r="BJ477"/>
      <c r="BK477"/>
      <c r="BL477"/>
      <c r="BM477"/>
      <c r="BN477"/>
      <c r="BO477"/>
    </row>
    <row r="478" spans="1:67" ht="15" x14ac:dyDescent="0.25">
      <c r="A478" s="245" t="s">
        <v>5904</v>
      </c>
      <c r="B478" s="245" t="s">
        <v>5903</v>
      </c>
      <c r="C478" s="245" t="s">
        <v>7371</v>
      </c>
      <c r="D478" s="245" t="s">
        <v>7370</v>
      </c>
      <c r="E478" s="246" t="s">
        <v>44</v>
      </c>
      <c r="F478" s="245" t="s">
        <v>44</v>
      </c>
      <c r="G478" s="245" t="s">
        <v>7435</v>
      </c>
      <c r="H478" s="245" t="s">
        <v>7434</v>
      </c>
      <c r="I478" s="245" t="s">
        <v>7367</v>
      </c>
      <c r="J478" s="245" t="s">
        <v>569</v>
      </c>
      <c r="K478" s="246" t="s">
        <v>22951</v>
      </c>
      <c r="L478" s="245" t="s">
        <v>568</v>
      </c>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c r="AW478"/>
      <c r="AX478"/>
      <c r="AY478"/>
      <c r="AZ478"/>
      <c r="BA478"/>
      <c r="BB478"/>
      <c r="BC478"/>
      <c r="BD478"/>
      <c r="BE478"/>
      <c r="BF478"/>
      <c r="BG478"/>
      <c r="BH478"/>
      <c r="BI478"/>
      <c r="BJ478"/>
      <c r="BK478"/>
      <c r="BL478"/>
      <c r="BM478"/>
      <c r="BN478"/>
      <c r="BO478"/>
    </row>
    <row r="479" spans="1:67" ht="15" x14ac:dyDescent="0.25">
      <c r="A479" s="245" t="s">
        <v>5904</v>
      </c>
      <c r="B479" s="245" t="s">
        <v>5903</v>
      </c>
      <c r="C479" s="245" t="s">
        <v>7371</v>
      </c>
      <c r="D479" s="245" t="s">
        <v>7370</v>
      </c>
      <c r="E479" s="246" t="s">
        <v>44</v>
      </c>
      <c r="F479" s="245" t="s">
        <v>44</v>
      </c>
      <c r="G479" s="245" t="s">
        <v>7433</v>
      </c>
      <c r="H479" s="245" t="s">
        <v>7432</v>
      </c>
      <c r="I479" s="245" t="s">
        <v>7367</v>
      </c>
      <c r="J479" s="245" t="s">
        <v>569</v>
      </c>
      <c r="K479" s="246" t="s">
        <v>22952</v>
      </c>
      <c r="L479" s="245" t="s">
        <v>568</v>
      </c>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c r="AW479"/>
      <c r="AX479"/>
      <c r="AY479"/>
      <c r="AZ479"/>
      <c r="BA479"/>
      <c r="BB479"/>
      <c r="BC479"/>
      <c r="BD479"/>
      <c r="BE479"/>
      <c r="BF479"/>
      <c r="BG479"/>
      <c r="BH479"/>
      <c r="BI479"/>
      <c r="BJ479"/>
      <c r="BK479"/>
      <c r="BL479"/>
      <c r="BM479"/>
      <c r="BN479"/>
      <c r="BO479"/>
    </row>
    <row r="480" spans="1:67" ht="15" x14ac:dyDescent="0.25">
      <c r="A480" s="245" t="s">
        <v>5904</v>
      </c>
      <c r="B480" s="245" t="s">
        <v>5903</v>
      </c>
      <c r="C480" s="245" t="s">
        <v>7371</v>
      </c>
      <c r="D480" s="245" t="s">
        <v>7370</v>
      </c>
      <c r="E480" s="246" t="s">
        <v>44</v>
      </c>
      <c r="F480" s="245" t="s">
        <v>44</v>
      </c>
      <c r="G480" s="245" t="s">
        <v>7431</v>
      </c>
      <c r="H480" s="245" t="s">
        <v>10427</v>
      </c>
      <c r="I480" s="245" t="s">
        <v>7367</v>
      </c>
      <c r="J480" s="245" t="s">
        <v>569</v>
      </c>
      <c r="K480" s="246" t="s">
        <v>22953</v>
      </c>
      <c r="L480" s="245" t="s">
        <v>568</v>
      </c>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c r="AW480"/>
      <c r="AX480"/>
      <c r="AY480"/>
      <c r="AZ480"/>
      <c r="BA480"/>
      <c r="BB480"/>
      <c r="BC480"/>
      <c r="BD480"/>
      <c r="BE480"/>
      <c r="BF480"/>
      <c r="BG480"/>
      <c r="BH480"/>
      <c r="BI480"/>
      <c r="BJ480"/>
      <c r="BK480"/>
      <c r="BL480"/>
      <c r="BM480"/>
      <c r="BN480"/>
      <c r="BO480"/>
    </row>
    <row r="481" spans="1:67" ht="15" x14ac:dyDescent="0.25">
      <c r="A481" s="245" t="s">
        <v>5904</v>
      </c>
      <c r="B481" s="245" t="s">
        <v>5903</v>
      </c>
      <c r="C481" s="245" t="s">
        <v>7371</v>
      </c>
      <c r="D481" s="245" t="s">
        <v>7370</v>
      </c>
      <c r="E481" s="246" t="s">
        <v>44</v>
      </c>
      <c r="F481" s="245" t="s">
        <v>44</v>
      </c>
      <c r="G481" s="245" t="s">
        <v>7430</v>
      </c>
      <c r="H481" s="245" t="s">
        <v>7429</v>
      </c>
      <c r="I481" s="245" t="s">
        <v>7367</v>
      </c>
      <c r="J481" s="245" t="s">
        <v>59</v>
      </c>
      <c r="K481" s="246" t="s">
        <v>9029</v>
      </c>
      <c r="L481" s="245" t="s">
        <v>568</v>
      </c>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c r="AW481"/>
      <c r="AX481"/>
      <c r="AY481"/>
      <c r="AZ481"/>
      <c r="BA481"/>
      <c r="BB481"/>
      <c r="BC481"/>
      <c r="BD481"/>
      <c r="BE481"/>
      <c r="BF481"/>
      <c r="BG481"/>
      <c r="BH481"/>
      <c r="BI481"/>
      <c r="BJ481"/>
      <c r="BK481"/>
      <c r="BL481"/>
      <c r="BM481"/>
      <c r="BN481"/>
      <c r="BO481"/>
    </row>
    <row r="482" spans="1:67" ht="15" x14ac:dyDescent="0.25">
      <c r="A482" s="245" t="s">
        <v>5904</v>
      </c>
      <c r="B482" s="245" t="s">
        <v>5903</v>
      </c>
      <c r="C482" s="245" t="s">
        <v>7371</v>
      </c>
      <c r="D482" s="245" t="s">
        <v>7370</v>
      </c>
      <c r="E482" s="246" t="s">
        <v>44</v>
      </c>
      <c r="F482" s="245" t="s">
        <v>44</v>
      </c>
      <c r="G482" s="245" t="s">
        <v>7428</v>
      </c>
      <c r="H482" s="245" t="s">
        <v>7427</v>
      </c>
      <c r="I482" s="245" t="s">
        <v>7367</v>
      </c>
      <c r="J482" s="245" t="s">
        <v>59</v>
      </c>
      <c r="K482" s="246" t="s">
        <v>16080</v>
      </c>
      <c r="L482" s="245" t="s">
        <v>568</v>
      </c>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c r="AW482"/>
      <c r="AX482"/>
      <c r="AY482"/>
      <c r="AZ482"/>
      <c r="BA482"/>
      <c r="BB482"/>
      <c r="BC482"/>
      <c r="BD482"/>
      <c r="BE482"/>
      <c r="BF482"/>
      <c r="BG482"/>
      <c r="BH482"/>
      <c r="BI482"/>
      <c r="BJ482"/>
      <c r="BK482"/>
      <c r="BL482"/>
      <c r="BM482"/>
      <c r="BN482"/>
      <c r="BO482"/>
    </row>
    <row r="483" spans="1:67" ht="15" x14ac:dyDescent="0.25">
      <c r="A483" s="245" t="s">
        <v>5904</v>
      </c>
      <c r="B483" s="245" t="s">
        <v>5903</v>
      </c>
      <c r="C483" s="245" t="s">
        <v>7371</v>
      </c>
      <c r="D483" s="245" t="s">
        <v>7370</v>
      </c>
      <c r="E483" s="246" t="s">
        <v>44</v>
      </c>
      <c r="F483" s="245" t="s">
        <v>44</v>
      </c>
      <c r="G483" s="245" t="s">
        <v>7426</v>
      </c>
      <c r="H483" s="245" t="s">
        <v>7425</v>
      </c>
      <c r="I483" s="245" t="s">
        <v>7367</v>
      </c>
      <c r="J483" s="245" t="s">
        <v>59</v>
      </c>
      <c r="K483" s="246" t="s">
        <v>9589</v>
      </c>
      <c r="L483" s="245" t="s">
        <v>568</v>
      </c>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c r="AW483"/>
      <c r="AX483"/>
      <c r="AY483"/>
      <c r="AZ483"/>
      <c r="BA483"/>
      <c r="BB483"/>
      <c r="BC483"/>
      <c r="BD483"/>
      <c r="BE483"/>
      <c r="BF483"/>
      <c r="BG483"/>
      <c r="BH483"/>
      <c r="BI483"/>
      <c r="BJ483"/>
      <c r="BK483"/>
      <c r="BL483"/>
      <c r="BM483"/>
      <c r="BN483"/>
      <c r="BO483"/>
    </row>
    <row r="484" spans="1:67" ht="15" x14ac:dyDescent="0.25">
      <c r="A484" s="245" t="s">
        <v>5904</v>
      </c>
      <c r="B484" s="245" t="s">
        <v>5903</v>
      </c>
      <c r="C484" s="245" t="s">
        <v>7371</v>
      </c>
      <c r="D484" s="245" t="s">
        <v>7370</v>
      </c>
      <c r="E484" s="246" t="s">
        <v>44</v>
      </c>
      <c r="F484" s="245" t="s">
        <v>44</v>
      </c>
      <c r="G484" s="245" t="s">
        <v>7424</v>
      </c>
      <c r="H484" s="245" t="s">
        <v>7423</v>
      </c>
      <c r="I484" s="245" t="s">
        <v>7367</v>
      </c>
      <c r="J484" s="245" t="s">
        <v>569</v>
      </c>
      <c r="K484" s="246" t="s">
        <v>22954</v>
      </c>
      <c r="L484" s="245" t="s">
        <v>568</v>
      </c>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c r="AW484"/>
      <c r="AX484"/>
      <c r="AY484"/>
      <c r="AZ484"/>
      <c r="BA484"/>
      <c r="BB484"/>
      <c r="BC484"/>
      <c r="BD484"/>
      <c r="BE484"/>
      <c r="BF484"/>
      <c r="BG484"/>
      <c r="BH484"/>
      <c r="BI484"/>
      <c r="BJ484"/>
      <c r="BK484"/>
      <c r="BL484"/>
      <c r="BM484"/>
      <c r="BN484"/>
      <c r="BO484"/>
    </row>
    <row r="485" spans="1:67" ht="15" x14ac:dyDescent="0.25">
      <c r="A485" s="245" t="s">
        <v>5904</v>
      </c>
      <c r="B485" s="245" t="s">
        <v>5903</v>
      </c>
      <c r="C485" s="245" t="s">
        <v>7371</v>
      </c>
      <c r="D485" s="245" t="s">
        <v>7370</v>
      </c>
      <c r="E485" s="246" t="s">
        <v>44</v>
      </c>
      <c r="F485" s="245" t="s">
        <v>44</v>
      </c>
      <c r="G485" s="245" t="s">
        <v>7422</v>
      </c>
      <c r="H485" s="245" t="s">
        <v>7421</v>
      </c>
      <c r="I485" s="245" t="s">
        <v>7367</v>
      </c>
      <c r="J485" s="245" t="s">
        <v>569</v>
      </c>
      <c r="K485" s="246" t="s">
        <v>22955</v>
      </c>
      <c r="L485" s="245" t="s">
        <v>568</v>
      </c>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c r="AW485"/>
      <c r="AX485"/>
      <c r="AY485"/>
      <c r="AZ485"/>
      <c r="BA485"/>
      <c r="BB485"/>
      <c r="BC485"/>
      <c r="BD485"/>
      <c r="BE485"/>
      <c r="BF485"/>
      <c r="BG485"/>
      <c r="BH485"/>
      <c r="BI485"/>
      <c r="BJ485"/>
      <c r="BK485"/>
      <c r="BL485"/>
      <c r="BM485"/>
      <c r="BN485"/>
      <c r="BO485"/>
    </row>
    <row r="486" spans="1:67" ht="15" x14ac:dyDescent="0.25">
      <c r="A486" s="245" t="s">
        <v>5904</v>
      </c>
      <c r="B486" s="245" t="s">
        <v>5903</v>
      </c>
      <c r="C486" s="245" t="s">
        <v>7371</v>
      </c>
      <c r="D486" s="245" t="s">
        <v>7370</v>
      </c>
      <c r="E486" s="246" t="s">
        <v>44</v>
      </c>
      <c r="F486" s="245" t="s">
        <v>44</v>
      </c>
      <c r="G486" s="245" t="s">
        <v>7420</v>
      </c>
      <c r="H486" s="245" t="s">
        <v>7419</v>
      </c>
      <c r="I486" s="245" t="s">
        <v>7367</v>
      </c>
      <c r="J486" s="245" t="s">
        <v>569</v>
      </c>
      <c r="K486" s="246" t="s">
        <v>22956</v>
      </c>
      <c r="L486" s="245" t="s">
        <v>568</v>
      </c>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c r="AW486"/>
      <c r="AX486"/>
      <c r="AY486"/>
      <c r="AZ486"/>
      <c r="BA486"/>
      <c r="BB486"/>
      <c r="BC486"/>
      <c r="BD486"/>
      <c r="BE486"/>
      <c r="BF486"/>
      <c r="BG486"/>
      <c r="BH486"/>
      <c r="BI486"/>
      <c r="BJ486"/>
      <c r="BK486"/>
      <c r="BL486"/>
      <c r="BM486"/>
      <c r="BN486"/>
      <c r="BO486"/>
    </row>
    <row r="487" spans="1:67" ht="15" x14ac:dyDescent="0.25">
      <c r="A487" s="245" t="s">
        <v>5904</v>
      </c>
      <c r="B487" s="245" t="s">
        <v>5903</v>
      </c>
      <c r="C487" s="245" t="s">
        <v>7371</v>
      </c>
      <c r="D487" s="245" t="s">
        <v>7370</v>
      </c>
      <c r="E487" s="246" t="s">
        <v>44</v>
      </c>
      <c r="F487" s="245" t="s">
        <v>44</v>
      </c>
      <c r="G487" s="245" t="s">
        <v>7418</v>
      </c>
      <c r="H487" s="245" t="s">
        <v>7417</v>
      </c>
      <c r="I487" s="245" t="s">
        <v>7367</v>
      </c>
      <c r="J487" s="245" t="s">
        <v>569</v>
      </c>
      <c r="K487" s="246" t="s">
        <v>22957</v>
      </c>
      <c r="L487" s="245" t="s">
        <v>568</v>
      </c>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c r="AW487"/>
      <c r="AX487"/>
      <c r="AY487"/>
      <c r="AZ487"/>
      <c r="BA487"/>
      <c r="BB487"/>
      <c r="BC487"/>
      <c r="BD487"/>
      <c r="BE487"/>
      <c r="BF487"/>
      <c r="BG487"/>
      <c r="BH487"/>
      <c r="BI487"/>
      <c r="BJ487"/>
      <c r="BK487"/>
      <c r="BL487"/>
      <c r="BM487"/>
      <c r="BN487"/>
      <c r="BO487"/>
    </row>
    <row r="488" spans="1:67" ht="15" x14ac:dyDescent="0.25">
      <c r="A488" s="245" t="s">
        <v>5904</v>
      </c>
      <c r="B488" s="245" t="s">
        <v>5903</v>
      </c>
      <c r="C488" s="245" t="s">
        <v>7371</v>
      </c>
      <c r="D488" s="245" t="s">
        <v>7370</v>
      </c>
      <c r="E488" s="246" t="s">
        <v>44</v>
      </c>
      <c r="F488" s="245" t="s">
        <v>44</v>
      </c>
      <c r="G488" s="245" t="s">
        <v>7416</v>
      </c>
      <c r="H488" s="245" t="s">
        <v>7415</v>
      </c>
      <c r="I488" s="245" t="s">
        <v>7367</v>
      </c>
      <c r="J488" s="245" t="s">
        <v>569</v>
      </c>
      <c r="K488" s="246" t="s">
        <v>16319</v>
      </c>
      <c r="L488" s="245" t="s">
        <v>568</v>
      </c>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c r="AW488"/>
      <c r="AX488"/>
      <c r="AY488"/>
      <c r="AZ488"/>
      <c r="BA488"/>
      <c r="BB488"/>
      <c r="BC488"/>
      <c r="BD488"/>
      <c r="BE488"/>
      <c r="BF488"/>
      <c r="BG488"/>
      <c r="BH488"/>
      <c r="BI488"/>
      <c r="BJ488"/>
      <c r="BK488"/>
      <c r="BL488"/>
      <c r="BM488"/>
      <c r="BN488"/>
      <c r="BO488"/>
    </row>
    <row r="489" spans="1:67" ht="15" x14ac:dyDescent="0.25">
      <c r="A489" s="245" t="s">
        <v>5904</v>
      </c>
      <c r="B489" s="245" t="s">
        <v>5903</v>
      </c>
      <c r="C489" s="245" t="s">
        <v>7371</v>
      </c>
      <c r="D489" s="245" t="s">
        <v>7370</v>
      </c>
      <c r="E489" s="246" t="s">
        <v>44</v>
      </c>
      <c r="F489" s="245" t="s">
        <v>44</v>
      </c>
      <c r="G489" s="245" t="s">
        <v>7414</v>
      </c>
      <c r="H489" s="245" t="s">
        <v>7413</v>
      </c>
      <c r="I489" s="245" t="s">
        <v>7367</v>
      </c>
      <c r="J489" s="245" t="s">
        <v>569</v>
      </c>
      <c r="K489" s="246" t="s">
        <v>126</v>
      </c>
      <c r="L489" s="245" t="s">
        <v>568</v>
      </c>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c r="AW489"/>
      <c r="AX489"/>
      <c r="AY489"/>
      <c r="AZ489"/>
      <c r="BA489"/>
      <c r="BB489"/>
      <c r="BC489"/>
      <c r="BD489"/>
      <c r="BE489"/>
      <c r="BF489"/>
      <c r="BG489"/>
      <c r="BH489"/>
      <c r="BI489"/>
      <c r="BJ489"/>
      <c r="BK489"/>
      <c r="BL489"/>
      <c r="BM489"/>
      <c r="BN489"/>
      <c r="BO489"/>
    </row>
    <row r="490" spans="1:67" ht="15" x14ac:dyDescent="0.25">
      <c r="A490" s="245" t="s">
        <v>5904</v>
      </c>
      <c r="B490" s="245" t="s">
        <v>5903</v>
      </c>
      <c r="C490" s="245" t="s">
        <v>7371</v>
      </c>
      <c r="D490" s="245" t="s">
        <v>7370</v>
      </c>
      <c r="E490" s="246" t="s">
        <v>44</v>
      </c>
      <c r="F490" s="245" t="s">
        <v>44</v>
      </c>
      <c r="G490" s="245" t="s">
        <v>7412</v>
      </c>
      <c r="H490" s="245" t="s">
        <v>7411</v>
      </c>
      <c r="I490" s="245" t="s">
        <v>7367</v>
      </c>
      <c r="J490" s="245" t="s">
        <v>569</v>
      </c>
      <c r="K490" s="246" t="s">
        <v>22958</v>
      </c>
      <c r="L490" s="245" t="s">
        <v>568</v>
      </c>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c r="AW490"/>
      <c r="AX490"/>
      <c r="AY490"/>
      <c r="AZ490"/>
      <c r="BA490"/>
      <c r="BB490"/>
      <c r="BC490"/>
      <c r="BD490"/>
      <c r="BE490"/>
      <c r="BF490"/>
      <c r="BG490"/>
      <c r="BH490"/>
      <c r="BI490"/>
      <c r="BJ490"/>
      <c r="BK490"/>
      <c r="BL490"/>
      <c r="BM490"/>
      <c r="BN490"/>
      <c r="BO490"/>
    </row>
    <row r="491" spans="1:67" ht="15" x14ac:dyDescent="0.25">
      <c r="A491" s="245" t="s">
        <v>5904</v>
      </c>
      <c r="B491" s="245" t="s">
        <v>5903</v>
      </c>
      <c r="C491" s="245" t="s">
        <v>7371</v>
      </c>
      <c r="D491" s="245" t="s">
        <v>7370</v>
      </c>
      <c r="E491" s="246" t="s">
        <v>44</v>
      </c>
      <c r="F491" s="245" t="s">
        <v>44</v>
      </c>
      <c r="G491" s="245" t="s">
        <v>7410</v>
      </c>
      <c r="H491" s="245" t="s">
        <v>7409</v>
      </c>
      <c r="I491" s="245" t="s">
        <v>7367</v>
      </c>
      <c r="J491" s="245" t="s">
        <v>569</v>
      </c>
      <c r="K491" s="246" t="s">
        <v>16487</v>
      </c>
      <c r="L491" s="245" t="s">
        <v>568</v>
      </c>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c r="AW491"/>
      <c r="AX491"/>
      <c r="AY491"/>
      <c r="AZ491"/>
      <c r="BA491"/>
      <c r="BB491"/>
      <c r="BC491"/>
      <c r="BD491"/>
      <c r="BE491"/>
      <c r="BF491"/>
      <c r="BG491"/>
      <c r="BH491"/>
      <c r="BI491"/>
      <c r="BJ491"/>
      <c r="BK491"/>
      <c r="BL491"/>
      <c r="BM491"/>
      <c r="BN491"/>
      <c r="BO491"/>
    </row>
    <row r="492" spans="1:67" ht="15" x14ac:dyDescent="0.25">
      <c r="A492" s="245" t="s">
        <v>5904</v>
      </c>
      <c r="B492" s="245" t="s">
        <v>5903</v>
      </c>
      <c r="C492" s="245" t="s">
        <v>7371</v>
      </c>
      <c r="D492" s="245" t="s">
        <v>7370</v>
      </c>
      <c r="E492" s="246" t="s">
        <v>44</v>
      </c>
      <c r="F492" s="245" t="s">
        <v>44</v>
      </c>
      <c r="G492" s="245" t="s">
        <v>7408</v>
      </c>
      <c r="H492" s="245" t="s">
        <v>7407</v>
      </c>
      <c r="I492" s="245" t="s">
        <v>7367</v>
      </c>
      <c r="J492" s="245" t="s">
        <v>569</v>
      </c>
      <c r="K492" s="246" t="s">
        <v>9442</v>
      </c>
      <c r="L492" s="245" t="s">
        <v>568</v>
      </c>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c r="AW492"/>
      <c r="AX492"/>
      <c r="AY492"/>
      <c r="AZ492"/>
      <c r="BA492"/>
      <c r="BB492"/>
      <c r="BC492"/>
      <c r="BD492"/>
      <c r="BE492"/>
      <c r="BF492"/>
      <c r="BG492"/>
      <c r="BH492"/>
      <c r="BI492"/>
      <c r="BJ492"/>
      <c r="BK492"/>
      <c r="BL492"/>
      <c r="BM492"/>
      <c r="BN492"/>
      <c r="BO492"/>
    </row>
    <row r="493" spans="1:67" ht="15" x14ac:dyDescent="0.25">
      <c r="A493" s="245" t="s">
        <v>5904</v>
      </c>
      <c r="B493" s="245" t="s">
        <v>5903</v>
      </c>
      <c r="C493" s="245" t="s">
        <v>7371</v>
      </c>
      <c r="D493" s="245" t="s">
        <v>7370</v>
      </c>
      <c r="E493" s="246" t="s">
        <v>44</v>
      </c>
      <c r="F493" s="245" t="s">
        <v>44</v>
      </c>
      <c r="G493" s="245" t="s">
        <v>7406</v>
      </c>
      <c r="H493" s="245" t="s">
        <v>7405</v>
      </c>
      <c r="I493" s="245" t="s">
        <v>7367</v>
      </c>
      <c r="J493" s="245" t="s">
        <v>569</v>
      </c>
      <c r="K493" s="246" t="s">
        <v>16087</v>
      </c>
      <c r="L493" s="245" t="s">
        <v>568</v>
      </c>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c r="AW493"/>
      <c r="AX493"/>
      <c r="AY493"/>
      <c r="AZ493"/>
      <c r="BA493"/>
      <c r="BB493"/>
      <c r="BC493"/>
      <c r="BD493"/>
      <c r="BE493"/>
      <c r="BF493"/>
      <c r="BG493"/>
      <c r="BH493"/>
      <c r="BI493"/>
      <c r="BJ493"/>
      <c r="BK493"/>
      <c r="BL493"/>
      <c r="BM493"/>
      <c r="BN493"/>
      <c r="BO493"/>
    </row>
    <row r="494" spans="1:67" ht="15" x14ac:dyDescent="0.25">
      <c r="A494" s="245" t="s">
        <v>5904</v>
      </c>
      <c r="B494" s="245" t="s">
        <v>5903</v>
      </c>
      <c r="C494" s="245" t="s">
        <v>7371</v>
      </c>
      <c r="D494" s="245" t="s">
        <v>7370</v>
      </c>
      <c r="E494" s="246" t="s">
        <v>44</v>
      </c>
      <c r="F494" s="245" t="s">
        <v>44</v>
      </c>
      <c r="G494" s="245" t="s">
        <v>7404</v>
      </c>
      <c r="H494" s="245" t="s">
        <v>7403</v>
      </c>
      <c r="I494" s="245" t="s">
        <v>7367</v>
      </c>
      <c r="J494" s="245" t="s">
        <v>569</v>
      </c>
      <c r="K494" s="246" t="s">
        <v>9036</v>
      </c>
      <c r="L494" s="245" t="s">
        <v>568</v>
      </c>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c r="AW494"/>
      <c r="AX494"/>
      <c r="AY494"/>
      <c r="AZ494"/>
      <c r="BA494"/>
      <c r="BB494"/>
      <c r="BC494"/>
      <c r="BD494"/>
      <c r="BE494"/>
      <c r="BF494"/>
      <c r="BG494"/>
      <c r="BH494"/>
      <c r="BI494"/>
      <c r="BJ494"/>
      <c r="BK494"/>
      <c r="BL494"/>
      <c r="BM494"/>
      <c r="BN494"/>
      <c r="BO494"/>
    </row>
    <row r="495" spans="1:67" ht="15" x14ac:dyDescent="0.25">
      <c r="A495" s="245" t="s">
        <v>5904</v>
      </c>
      <c r="B495" s="245" t="s">
        <v>5903</v>
      </c>
      <c r="C495" s="245" t="s">
        <v>7371</v>
      </c>
      <c r="D495" s="245" t="s">
        <v>7370</v>
      </c>
      <c r="E495" s="246" t="s">
        <v>44</v>
      </c>
      <c r="F495" s="245" t="s">
        <v>44</v>
      </c>
      <c r="G495" s="245" t="s">
        <v>7402</v>
      </c>
      <c r="H495" s="245" t="s">
        <v>16088</v>
      </c>
      <c r="I495" s="245" t="s">
        <v>7367</v>
      </c>
      <c r="J495" s="245" t="s">
        <v>569</v>
      </c>
      <c r="K495" s="246" t="s">
        <v>1659</v>
      </c>
      <c r="L495" s="245" t="s">
        <v>568</v>
      </c>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c r="AW495"/>
      <c r="AX495"/>
      <c r="AY495"/>
      <c r="AZ495"/>
      <c r="BA495"/>
      <c r="BB495"/>
      <c r="BC495"/>
      <c r="BD495"/>
      <c r="BE495"/>
      <c r="BF495"/>
      <c r="BG495"/>
      <c r="BH495"/>
      <c r="BI495"/>
      <c r="BJ495"/>
      <c r="BK495"/>
      <c r="BL495"/>
      <c r="BM495"/>
      <c r="BN495"/>
      <c r="BO495"/>
    </row>
    <row r="496" spans="1:67" ht="15" x14ac:dyDescent="0.25">
      <c r="A496" s="245" t="s">
        <v>5904</v>
      </c>
      <c r="B496" s="245" t="s">
        <v>5903</v>
      </c>
      <c r="C496" s="245" t="s">
        <v>7371</v>
      </c>
      <c r="D496" s="245" t="s">
        <v>7370</v>
      </c>
      <c r="E496" s="246" t="s">
        <v>44</v>
      </c>
      <c r="F496" s="245" t="s">
        <v>44</v>
      </c>
      <c r="G496" s="245" t="s">
        <v>7401</v>
      </c>
      <c r="H496" s="245" t="s">
        <v>7400</v>
      </c>
      <c r="I496" s="245" t="s">
        <v>7367</v>
      </c>
      <c r="J496" s="245" t="s">
        <v>569</v>
      </c>
      <c r="K496" s="246" t="s">
        <v>22959</v>
      </c>
      <c r="L496" s="245" t="s">
        <v>568</v>
      </c>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c r="AW496"/>
      <c r="AX496"/>
      <c r="AY496"/>
      <c r="AZ496"/>
      <c r="BA496"/>
      <c r="BB496"/>
      <c r="BC496"/>
      <c r="BD496"/>
      <c r="BE496"/>
      <c r="BF496"/>
      <c r="BG496"/>
      <c r="BH496"/>
      <c r="BI496"/>
      <c r="BJ496"/>
      <c r="BK496"/>
      <c r="BL496"/>
      <c r="BM496"/>
      <c r="BN496"/>
      <c r="BO496"/>
    </row>
    <row r="497" spans="1:67" ht="15" x14ac:dyDescent="0.25">
      <c r="A497" s="245" t="s">
        <v>5904</v>
      </c>
      <c r="B497" s="245" t="s">
        <v>5903</v>
      </c>
      <c r="C497" s="245" t="s">
        <v>7371</v>
      </c>
      <c r="D497" s="245" t="s">
        <v>7370</v>
      </c>
      <c r="E497" s="246" t="s">
        <v>44</v>
      </c>
      <c r="F497" s="245" t="s">
        <v>44</v>
      </c>
      <c r="G497" s="245" t="s">
        <v>7399</v>
      </c>
      <c r="H497" s="245" t="s">
        <v>7398</v>
      </c>
      <c r="I497" s="245" t="s">
        <v>7367</v>
      </c>
      <c r="J497" s="245" t="s">
        <v>569</v>
      </c>
      <c r="K497" s="246" t="s">
        <v>22960</v>
      </c>
      <c r="L497" s="245" t="s">
        <v>568</v>
      </c>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c r="AW497"/>
      <c r="AX497"/>
      <c r="AY497"/>
      <c r="AZ497"/>
      <c r="BA497"/>
      <c r="BB497"/>
      <c r="BC497"/>
      <c r="BD497"/>
      <c r="BE497"/>
      <c r="BF497"/>
      <c r="BG497"/>
      <c r="BH497"/>
      <c r="BI497"/>
      <c r="BJ497"/>
      <c r="BK497"/>
      <c r="BL497"/>
      <c r="BM497"/>
      <c r="BN497"/>
      <c r="BO497"/>
    </row>
    <row r="498" spans="1:67" ht="15" x14ac:dyDescent="0.25">
      <c r="A498" s="245" t="s">
        <v>5904</v>
      </c>
      <c r="B498" s="245" t="s">
        <v>5903</v>
      </c>
      <c r="C498" s="245" t="s">
        <v>7371</v>
      </c>
      <c r="D498" s="245" t="s">
        <v>7370</v>
      </c>
      <c r="E498" s="246" t="s">
        <v>44</v>
      </c>
      <c r="F498" s="245" t="s">
        <v>44</v>
      </c>
      <c r="G498" s="245" t="s">
        <v>7397</v>
      </c>
      <c r="H498" s="245" t="s">
        <v>7396</v>
      </c>
      <c r="I498" s="245" t="s">
        <v>7367</v>
      </c>
      <c r="J498" s="245" t="s">
        <v>569</v>
      </c>
      <c r="K498" s="246" t="s">
        <v>21868</v>
      </c>
      <c r="L498" s="245" t="s">
        <v>568</v>
      </c>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c r="AW498"/>
      <c r="AX498"/>
      <c r="AY498"/>
      <c r="AZ498"/>
      <c r="BA498"/>
      <c r="BB498"/>
      <c r="BC498"/>
      <c r="BD498"/>
      <c r="BE498"/>
      <c r="BF498"/>
      <c r="BG498"/>
      <c r="BH498"/>
      <c r="BI498"/>
      <c r="BJ498"/>
      <c r="BK498"/>
      <c r="BL498"/>
      <c r="BM498"/>
      <c r="BN498"/>
      <c r="BO498"/>
    </row>
    <row r="499" spans="1:67" ht="15" x14ac:dyDescent="0.25">
      <c r="A499" s="245" t="s">
        <v>5904</v>
      </c>
      <c r="B499" s="245" t="s">
        <v>5903</v>
      </c>
      <c r="C499" s="245" t="s">
        <v>7371</v>
      </c>
      <c r="D499" s="245" t="s">
        <v>7370</v>
      </c>
      <c r="E499" s="246" t="s">
        <v>44</v>
      </c>
      <c r="F499" s="245" t="s">
        <v>44</v>
      </c>
      <c r="G499" s="245" t="s">
        <v>7395</v>
      </c>
      <c r="H499" s="245" t="s">
        <v>7394</v>
      </c>
      <c r="I499" s="245" t="s">
        <v>7367</v>
      </c>
      <c r="J499" s="245" t="s">
        <v>59</v>
      </c>
      <c r="K499" s="246" t="s">
        <v>22961</v>
      </c>
      <c r="L499" s="245" t="s">
        <v>568</v>
      </c>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c r="AW499"/>
      <c r="AX499"/>
      <c r="AY499"/>
      <c r="AZ499"/>
      <c r="BA499"/>
      <c r="BB499"/>
      <c r="BC499"/>
      <c r="BD499"/>
      <c r="BE499"/>
      <c r="BF499"/>
      <c r="BG499"/>
      <c r="BH499"/>
      <c r="BI499"/>
      <c r="BJ499"/>
      <c r="BK499"/>
      <c r="BL499"/>
      <c r="BM499"/>
      <c r="BN499"/>
      <c r="BO499"/>
    </row>
    <row r="500" spans="1:67" ht="15" x14ac:dyDescent="0.25">
      <c r="A500" s="245" t="s">
        <v>5904</v>
      </c>
      <c r="B500" s="245" t="s">
        <v>5903</v>
      </c>
      <c r="C500" s="245" t="s">
        <v>7371</v>
      </c>
      <c r="D500" s="245" t="s">
        <v>7370</v>
      </c>
      <c r="E500" s="246" t="s">
        <v>44</v>
      </c>
      <c r="F500" s="245" t="s">
        <v>44</v>
      </c>
      <c r="G500" s="245" t="s">
        <v>7393</v>
      </c>
      <c r="H500" s="245" t="s">
        <v>7392</v>
      </c>
      <c r="I500" s="245" t="s">
        <v>7367</v>
      </c>
      <c r="J500" s="245" t="s">
        <v>59</v>
      </c>
      <c r="K500" s="246" t="s">
        <v>22962</v>
      </c>
      <c r="L500" s="245" t="s">
        <v>568</v>
      </c>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c r="AW500"/>
      <c r="AX500"/>
      <c r="AY500"/>
      <c r="AZ500"/>
      <c r="BA500"/>
      <c r="BB500"/>
      <c r="BC500"/>
      <c r="BD500"/>
      <c r="BE500"/>
      <c r="BF500"/>
      <c r="BG500"/>
      <c r="BH500"/>
      <c r="BI500"/>
      <c r="BJ500"/>
      <c r="BK500"/>
      <c r="BL500"/>
      <c r="BM500"/>
      <c r="BN500"/>
      <c r="BO500"/>
    </row>
    <row r="501" spans="1:67" ht="15" x14ac:dyDescent="0.25">
      <c r="A501" s="245" t="s">
        <v>5904</v>
      </c>
      <c r="B501" s="245" t="s">
        <v>5903</v>
      </c>
      <c r="C501" s="245" t="s">
        <v>7371</v>
      </c>
      <c r="D501" s="245" t="s">
        <v>7370</v>
      </c>
      <c r="E501" s="246" t="s">
        <v>44</v>
      </c>
      <c r="F501" s="245" t="s">
        <v>44</v>
      </c>
      <c r="G501" s="245" t="s">
        <v>7391</v>
      </c>
      <c r="H501" s="245" t="s">
        <v>7390</v>
      </c>
      <c r="I501" s="245" t="s">
        <v>7367</v>
      </c>
      <c r="J501" s="245" t="s">
        <v>59</v>
      </c>
      <c r="K501" s="246" t="s">
        <v>22963</v>
      </c>
      <c r="L501" s="245" t="s">
        <v>568</v>
      </c>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c r="AW501"/>
      <c r="AX501"/>
      <c r="AY501"/>
      <c r="AZ501"/>
      <c r="BA501"/>
      <c r="BB501"/>
      <c r="BC501"/>
      <c r="BD501"/>
      <c r="BE501"/>
      <c r="BF501"/>
      <c r="BG501"/>
      <c r="BH501"/>
      <c r="BI501"/>
      <c r="BJ501"/>
      <c r="BK501"/>
      <c r="BL501"/>
      <c r="BM501"/>
      <c r="BN501"/>
      <c r="BO501"/>
    </row>
    <row r="502" spans="1:67" ht="15" x14ac:dyDescent="0.25">
      <c r="A502" s="245" t="s">
        <v>5904</v>
      </c>
      <c r="B502" s="245" t="s">
        <v>5903</v>
      </c>
      <c r="C502" s="245" t="s">
        <v>7371</v>
      </c>
      <c r="D502" s="245" t="s">
        <v>7370</v>
      </c>
      <c r="E502" s="246" t="s">
        <v>44</v>
      </c>
      <c r="F502" s="245" t="s">
        <v>44</v>
      </c>
      <c r="G502" s="245" t="s">
        <v>7389</v>
      </c>
      <c r="H502" s="245" t="s">
        <v>7388</v>
      </c>
      <c r="I502" s="245" t="s">
        <v>7367</v>
      </c>
      <c r="J502" s="245" t="s">
        <v>59</v>
      </c>
      <c r="K502" s="246" t="s">
        <v>16093</v>
      </c>
      <c r="L502" s="245" t="s">
        <v>568</v>
      </c>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c r="AW502"/>
      <c r="AX502"/>
      <c r="AY502"/>
      <c r="AZ502"/>
      <c r="BA502"/>
      <c r="BB502"/>
      <c r="BC502"/>
      <c r="BD502"/>
      <c r="BE502"/>
      <c r="BF502"/>
      <c r="BG502"/>
      <c r="BH502"/>
      <c r="BI502"/>
      <c r="BJ502"/>
      <c r="BK502"/>
      <c r="BL502"/>
      <c r="BM502"/>
      <c r="BN502"/>
      <c r="BO502"/>
    </row>
    <row r="503" spans="1:67" ht="15" x14ac:dyDescent="0.25">
      <c r="A503" s="245" t="s">
        <v>5904</v>
      </c>
      <c r="B503" s="245" t="s">
        <v>5903</v>
      </c>
      <c r="C503" s="245" t="s">
        <v>7371</v>
      </c>
      <c r="D503" s="245" t="s">
        <v>7370</v>
      </c>
      <c r="E503" s="246" t="s">
        <v>44</v>
      </c>
      <c r="F503" s="245" t="s">
        <v>44</v>
      </c>
      <c r="G503" s="245" t="s">
        <v>7387</v>
      </c>
      <c r="H503" s="245" t="s">
        <v>7386</v>
      </c>
      <c r="I503" s="245" t="s">
        <v>7367</v>
      </c>
      <c r="J503" s="245" t="s">
        <v>569</v>
      </c>
      <c r="K503" s="246" t="s">
        <v>17538</v>
      </c>
      <c r="L503" s="245" t="s">
        <v>568</v>
      </c>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c r="AW503"/>
      <c r="AX503"/>
      <c r="AY503"/>
      <c r="AZ503"/>
      <c r="BA503"/>
      <c r="BB503"/>
      <c r="BC503"/>
      <c r="BD503"/>
      <c r="BE503"/>
      <c r="BF503"/>
      <c r="BG503"/>
      <c r="BH503"/>
      <c r="BI503"/>
      <c r="BJ503"/>
      <c r="BK503"/>
      <c r="BL503"/>
      <c r="BM503"/>
      <c r="BN503"/>
      <c r="BO503"/>
    </row>
    <row r="504" spans="1:67" ht="15" x14ac:dyDescent="0.25">
      <c r="A504" s="245" t="s">
        <v>5904</v>
      </c>
      <c r="B504" s="245" t="s">
        <v>5903</v>
      </c>
      <c r="C504" s="245" t="s">
        <v>7371</v>
      </c>
      <c r="D504" s="245" t="s">
        <v>7370</v>
      </c>
      <c r="E504" s="246" t="s">
        <v>44</v>
      </c>
      <c r="F504" s="245" t="s">
        <v>44</v>
      </c>
      <c r="G504" s="245" t="s">
        <v>7385</v>
      </c>
      <c r="H504" s="245" t="s">
        <v>7384</v>
      </c>
      <c r="I504" s="245" t="s">
        <v>7367</v>
      </c>
      <c r="J504" s="245" t="s">
        <v>569</v>
      </c>
      <c r="K504" s="246" t="s">
        <v>15061</v>
      </c>
      <c r="L504" s="245" t="s">
        <v>568</v>
      </c>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c r="AW504"/>
      <c r="AX504"/>
      <c r="AY504"/>
      <c r="AZ504"/>
      <c r="BA504"/>
      <c r="BB504"/>
      <c r="BC504"/>
      <c r="BD504"/>
      <c r="BE504"/>
      <c r="BF504"/>
      <c r="BG504"/>
      <c r="BH504"/>
      <c r="BI504"/>
      <c r="BJ504"/>
      <c r="BK504"/>
      <c r="BL504"/>
      <c r="BM504"/>
      <c r="BN504"/>
      <c r="BO504"/>
    </row>
    <row r="505" spans="1:67" ht="15" x14ac:dyDescent="0.25">
      <c r="A505" s="245" t="s">
        <v>5904</v>
      </c>
      <c r="B505" s="245" t="s">
        <v>5903</v>
      </c>
      <c r="C505" s="245" t="s">
        <v>7371</v>
      </c>
      <c r="D505" s="245" t="s">
        <v>7370</v>
      </c>
      <c r="E505" s="246" t="s">
        <v>44</v>
      </c>
      <c r="F505" s="245" t="s">
        <v>44</v>
      </c>
      <c r="G505" s="245" t="s">
        <v>7383</v>
      </c>
      <c r="H505" s="245" t="s">
        <v>7382</v>
      </c>
      <c r="I505" s="245" t="s">
        <v>7367</v>
      </c>
      <c r="J505" s="245" t="s">
        <v>569</v>
      </c>
      <c r="K505" s="246" t="s">
        <v>22964</v>
      </c>
      <c r="L505" s="245" t="s">
        <v>568</v>
      </c>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c r="AW505"/>
      <c r="AX505"/>
      <c r="AY505"/>
      <c r="AZ505"/>
      <c r="BA505"/>
      <c r="BB505"/>
      <c r="BC505"/>
      <c r="BD505"/>
      <c r="BE505"/>
      <c r="BF505"/>
      <c r="BG505"/>
      <c r="BH505"/>
      <c r="BI505"/>
      <c r="BJ505"/>
      <c r="BK505"/>
      <c r="BL505"/>
      <c r="BM505"/>
      <c r="BN505"/>
      <c r="BO505"/>
    </row>
    <row r="506" spans="1:67" ht="15" x14ac:dyDescent="0.25">
      <c r="A506" s="245" t="s">
        <v>5904</v>
      </c>
      <c r="B506" s="245" t="s">
        <v>5903</v>
      </c>
      <c r="C506" s="245" t="s">
        <v>7371</v>
      </c>
      <c r="D506" s="245" t="s">
        <v>7370</v>
      </c>
      <c r="E506" s="246" t="s">
        <v>44</v>
      </c>
      <c r="F506" s="245" t="s">
        <v>44</v>
      </c>
      <c r="G506" s="245" t="s">
        <v>7381</v>
      </c>
      <c r="H506" s="245" t="s">
        <v>7380</v>
      </c>
      <c r="I506" s="245" t="s">
        <v>7367</v>
      </c>
      <c r="J506" s="245" t="s">
        <v>569</v>
      </c>
      <c r="K506" s="246" t="s">
        <v>22965</v>
      </c>
      <c r="L506" s="245" t="s">
        <v>568</v>
      </c>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c r="AW506"/>
      <c r="AX506"/>
      <c r="AY506"/>
      <c r="AZ506"/>
      <c r="BA506"/>
      <c r="BB506"/>
      <c r="BC506"/>
      <c r="BD506"/>
      <c r="BE506"/>
      <c r="BF506"/>
      <c r="BG506"/>
      <c r="BH506"/>
      <c r="BI506"/>
      <c r="BJ506"/>
      <c r="BK506"/>
      <c r="BL506"/>
      <c r="BM506"/>
      <c r="BN506"/>
      <c r="BO506"/>
    </row>
    <row r="507" spans="1:67" ht="15" x14ac:dyDescent="0.25">
      <c r="A507" s="245" t="s">
        <v>5904</v>
      </c>
      <c r="B507" s="245" t="s">
        <v>5903</v>
      </c>
      <c r="C507" s="245" t="s">
        <v>7371</v>
      </c>
      <c r="D507" s="245" t="s">
        <v>7370</v>
      </c>
      <c r="E507" s="246" t="s">
        <v>44</v>
      </c>
      <c r="F507" s="245" t="s">
        <v>44</v>
      </c>
      <c r="G507" s="245" t="s">
        <v>7379</v>
      </c>
      <c r="H507" s="245" t="s">
        <v>7378</v>
      </c>
      <c r="I507" s="245" t="s">
        <v>7367</v>
      </c>
      <c r="J507" s="245" t="s">
        <v>569</v>
      </c>
      <c r="K507" s="246" t="s">
        <v>22966</v>
      </c>
      <c r="L507" s="245" t="s">
        <v>568</v>
      </c>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c r="AW507"/>
      <c r="AX507"/>
      <c r="AY507"/>
      <c r="AZ507"/>
      <c r="BA507"/>
      <c r="BB507"/>
      <c r="BC507"/>
      <c r="BD507"/>
      <c r="BE507"/>
      <c r="BF507"/>
      <c r="BG507"/>
      <c r="BH507"/>
      <c r="BI507"/>
      <c r="BJ507"/>
      <c r="BK507"/>
      <c r="BL507"/>
      <c r="BM507"/>
      <c r="BN507"/>
      <c r="BO507"/>
    </row>
    <row r="508" spans="1:67" ht="15" x14ac:dyDescent="0.25">
      <c r="A508" s="245" t="s">
        <v>5904</v>
      </c>
      <c r="B508" s="245" t="s">
        <v>5903</v>
      </c>
      <c r="C508" s="245" t="s">
        <v>7371</v>
      </c>
      <c r="D508" s="245" t="s">
        <v>7370</v>
      </c>
      <c r="E508" s="246" t="s">
        <v>44</v>
      </c>
      <c r="F508" s="245" t="s">
        <v>44</v>
      </c>
      <c r="G508" s="245" t="s">
        <v>7377</v>
      </c>
      <c r="H508" s="245" t="s">
        <v>7376</v>
      </c>
      <c r="I508" s="245" t="s">
        <v>7367</v>
      </c>
      <c r="J508" s="245" t="s">
        <v>569</v>
      </c>
      <c r="K508" s="246" t="s">
        <v>22967</v>
      </c>
      <c r="L508" s="245" t="s">
        <v>568</v>
      </c>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c r="AW508"/>
      <c r="AX508"/>
      <c r="AY508"/>
      <c r="AZ508"/>
      <c r="BA508"/>
      <c r="BB508"/>
      <c r="BC508"/>
      <c r="BD508"/>
      <c r="BE508"/>
      <c r="BF508"/>
      <c r="BG508"/>
      <c r="BH508"/>
      <c r="BI508"/>
      <c r="BJ508"/>
      <c r="BK508"/>
      <c r="BL508"/>
      <c r="BM508"/>
      <c r="BN508"/>
      <c r="BO508"/>
    </row>
    <row r="509" spans="1:67" ht="15" x14ac:dyDescent="0.25">
      <c r="A509" s="245" t="s">
        <v>5904</v>
      </c>
      <c r="B509" s="245" t="s">
        <v>5903</v>
      </c>
      <c r="C509" s="245" t="s">
        <v>7371</v>
      </c>
      <c r="D509" s="245" t="s">
        <v>7370</v>
      </c>
      <c r="E509" s="246" t="s">
        <v>44</v>
      </c>
      <c r="F509" s="245" t="s">
        <v>44</v>
      </c>
      <c r="G509" s="245" t="s">
        <v>7375</v>
      </c>
      <c r="H509" s="245" t="s">
        <v>7374</v>
      </c>
      <c r="I509" s="245" t="s">
        <v>7367</v>
      </c>
      <c r="J509" s="245" t="s">
        <v>569</v>
      </c>
      <c r="K509" s="246" t="s">
        <v>19171</v>
      </c>
      <c r="L509" s="245" t="s">
        <v>568</v>
      </c>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c r="AW509"/>
      <c r="AX509"/>
      <c r="AY509"/>
      <c r="AZ509"/>
      <c r="BA509"/>
      <c r="BB509"/>
      <c r="BC509"/>
      <c r="BD509"/>
      <c r="BE509"/>
      <c r="BF509"/>
      <c r="BG509"/>
      <c r="BH509"/>
      <c r="BI509"/>
      <c r="BJ509"/>
      <c r="BK509"/>
      <c r="BL509"/>
      <c r="BM509"/>
      <c r="BN509"/>
      <c r="BO509"/>
    </row>
    <row r="510" spans="1:67" ht="15" x14ac:dyDescent="0.25">
      <c r="A510" s="245" t="s">
        <v>5904</v>
      </c>
      <c r="B510" s="245" t="s">
        <v>5903</v>
      </c>
      <c r="C510" s="245" t="s">
        <v>7371</v>
      </c>
      <c r="D510" s="245" t="s">
        <v>7370</v>
      </c>
      <c r="E510" s="246" t="s">
        <v>44</v>
      </c>
      <c r="F510" s="245" t="s">
        <v>44</v>
      </c>
      <c r="G510" s="245" t="s">
        <v>7373</v>
      </c>
      <c r="H510" s="245" t="s">
        <v>7372</v>
      </c>
      <c r="I510" s="245" t="s">
        <v>7367</v>
      </c>
      <c r="J510" s="245" t="s">
        <v>569</v>
      </c>
      <c r="K510" s="246" t="s">
        <v>22968</v>
      </c>
      <c r="L510" s="245" t="s">
        <v>568</v>
      </c>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c r="AW510"/>
      <c r="AX510"/>
      <c r="AY510"/>
      <c r="AZ510"/>
      <c r="BA510"/>
      <c r="BB510"/>
      <c r="BC510"/>
      <c r="BD510"/>
      <c r="BE510"/>
      <c r="BF510"/>
      <c r="BG510"/>
      <c r="BH510"/>
      <c r="BI510"/>
      <c r="BJ510"/>
      <c r="BK510"/>
      <c r="BL510"/>
      <c r="BM510"/>
      <c r="BN510"/>
      <c r="BO510"/>
    </row>
    <row r="511" spans="1:67" ht="15" x14ac:dyDescent="0.25">
      <c r="A511" s="245" t="s">
        <v>5904</v>
      </c>
      <c r="B511" s="245" t="s">
        <v>5903</v>
      </c>
      <c r="C511" s="245" t="s">
        <v>7371</v>
      </c>
      <c r="D511" s="245" t="s">
        <v>7370</v>
      </c>
      <c r="E511" s="246" t="s">
        <v>44</v>
      </c>
      <c r="F511" s="245" t="s">
        <v>44</v>
      </c>
      <c r="G511" s="245" t="s">
        <v>7369</v>
      </c>
      <c r="H511" s="245" t="s">
        <v>7368</v>
      </c>
      <c r="I511" s="245" t="s">
        <v>7367</v>
      </c>
      <c r="J511" s="245" t="s">
        <v>59</v>
      </c>
      <c r="K511" s="246" t="s">
        <v>1680</v>
      </c>
      <c r="L511" s="245" t="s">
        <v>568</v>
      </c>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c r="AW511"/>
      <c r="AX511"/>
      <c r="AY511"/>
      <c r="AZ511"/>
      <c r="BA511"/>
      <c r="BB511"/>
      <c r="BC511"/>
      <c r="BD511"/>
      <c r="BE511"/>
      <c r="BF511"/>
      <c r="BG511"/>
      <c r="BH511"/>
      <c r="BI511"/>
      <c r="BJ511"/>
      <c r="BK511"/>
      <c r="BL511"/>
      <c r="BM511"/>
      <c r="BN511"/>
      <c r="BO511"/>
    </row>
    <row r="512" spans="1:67" ht="15" x14ac:dyDescent="0.25">
      <c r="A512" s="245" t="s">
        <v>5904</v>
      </c>
      <c r="B512" s="245" t="s">
        <v>5903</v>
      </c>
      <c r="C512" s="245" t="s">
        <v>7371</v>
      </c>
      <c r="D512" s="245" t="s">
        <v>7370</v>
      </c>
      <c r="E512" s="246" t="s">
        <v>44</v>
      </c>
      <c r="F512" s="245" t="s">
        <v>44</v>
      </c>
      <c r="G512" s="245" t="s">
        <v>8291</v>
      </c>
      <c r="H512" s="245" t="s">
        <v>8290</v>
      </c>
      <c r="I512" s="245" t="s">
        <v>7367</v>
      </c>
      <c r="J512" s="245" t="s">
        <v>59</v>
      </c>
      <c r="K512" s="246" t="s">
        <v>16101</v>
      </c>
      <c r="L512" s="245" t="s">
        <v>568</v>
      </c>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c r="AW512"/>
      <c r="AX512"/>
      <c r="AY512"/>
      <c r="AZ512"/>
      <c r="BA512"/>
      <c r="BB512"/>
      <c r="BC512"/>
      <c r="BD512"/>
      <c r="BE512"/>
      <c r="BF512"/>
      <c r="BG512"/>
      <c r="BH512"/>
      <c r="BI512"/>
      <c r="BJ512"/>
      <c r="BK512"/>
      <c r="BL512"/>
      <c r="BM512"/>
      <c r="BN512"/>
      <c r="BO512"/>
    </row>
    <row r="513" spans="1:67" ht="15" x14ac:dyDescent="0.25">
      <c r="A513" s="245" t="s">
        <v>5904</v>
      </c>
      <c r="B513" s="245" t="s">
        <v>5903</v>
      </c>
      <c r="C513" s="245" t="s">
        <v>7371</v>
      </c>
      <c r="D513" s="245" t="s">
        <v>7370</v>
      </c>
      <c r="E513" s="246" t="s">
        <v>44</v>
      </c>
      <c r="F513" s="245" t="s">
        <v>44</v>
      </c>
      <c r="G513" s="245" t="s">
        <v>10433</v>
      </c>
      <c r="H513" s="245" t="s">
        <v>10434</v>
      </c>
      <c r="I513" s="245" t="s">
        <v>7367</v>
      </c>
      <c r="J513" s="245" t="s">
        <v>569</v>
      </c>
      <c r="K513" s="246" t="s">
        <v>22969</v>
      </c>
      <c r="L513" s="245" t="s">
        <v>568</v>
      </c>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c r="AW513"/>
      <c r="AX513"/>
      <c r="AY513"/>
      <c r="AZ513"/>
      <c r="BA513"/>
      <c r="BB513"/>
      <c r="BC513"/>
      <c r="BD513"/>
      <c r="BE513"/>
      <c r="BF513"/>
      <c r="BG513"/>
      <c r="BH513"/>
      <c r="BI513"/>
      <c r="BJ513"/>
      <c r="BK513"/>
      <c r="BL513"/>
      <c r="BM513"/>
      <c r="BN513"/>
      <c r="BO513"/>
    </row>
    <row r="514" spans="1:67" ht="15" x14ac:dyDescent="0.25">
      <c r="A514" s="245" t="s">
        <v>5904</v>
      </c>
      <c r="B514" s="245" t="s">
        <v>5903</v>
      </c>
      <c r="C514" s="245" t="s">
        <v>7371</v>
      </c>
      <c r="D514" s="245" t="s">
        <v>7370</v>
      </c>
      <c r="E514" s="246" t="s">
        <v>44</v>
      </c>
      <c r="F514" s="245" t="s">
        <v>44</v>
      </c>
      <c r="G514" s="245" t="s">
        <v>10435</v>
      </c>
      <c r="H514" s="245" t="s">
        <v>10436</v>
      </c>
      <c r="I514" s="245" t="s">
        <v>7367</v>
      </c>
      <c r="J514" s="245" t="s">
        <v>569</v>
      </c>
      <c r="K514" s="246" t="s">
        <v>22970</v>
      </c>
      <c r="L514" s="245" t="s">
        <v>568</v>
      </c>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c r="AW514"/>
      <c r="AX514"/>
      <c r="AY514"/>
      <c r="AZ514"/>
      <c r="BA514"/>
      <c r="BB514"/>
      <c r="BC514"/>
      <c r="BD514"/>
      <c r="BE514"/>
      <c r="BF514"/>
      <c r="BG514"/>
      <c r="BH514"/>
      <c r="BI514"/>
      <c r="BJ514"/>
      <c r="BK514"/>
      <c r="BL514"/>
      <c r="BM514"/>
      <c r="BN514"/>
      <c r="BO514"/>
    </row>
    <row r="515" spans="1:67" ht="15" x14ac:dyDescent="0.25">
      <c r="A515" s="245" t="s">
        <v>5904</v>
      </c>
      <c r="B515" s="245" t="s">
        <v>5903</v>
      </c>
      <c r="C515" s="245" t="s">
        <v>7371</v>
      </c>
      <c r="D515" s="245" t="s">
        <v>7370</v>
      </c>
      <c r="E515" s="246" t="s">
        <v>44</v>
      </c>
      <c r="F515" s="245" t="s">
        <v>44</v>
      </c>
      <c r="G515" s="245" t="s">
        <v>10437</v>
      </c>
      <c r="H515" s="245" t="s">
        <v>10438</v>
      </c>
      <c r="I515" s="245" t="s">
        <v>7367</v>
      </c>
      <c r="J515" s="245" t="s">
        <v>569</v>
      </c>
      <c r="K515" s="246" t="s">
        <v>14289</v>
      </c>
      <c r="L515" s="245" t="s">
        <v>568</v>
      </c>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c r="AW515"/>
      <c r="AX515"/>
      <c r="AY515"/>
      <c r="AZ515"/>
      <c r="BA515"/>
      <c r="BB515"/>
      <c r="BC515"/>
      <c r="BD515"/>
      <c r="BE515"/>
      <c r="BF515"/>
      <c r="BG515"/>
      <c r="BH515"/>
      <c r="BI515"/>
      <c r="BJ515"/>
      <c r="BK515"/>
      <c r="BL515"/>
      <c r="BM515"/>
      <c r="BN515"/>
      <c r="BO515"/>
    </row>
    <row r="516" spans="1:67" ht="15" x14ac:dyDescent="0.25">
      <c r="A516" s="245" t="s">
        <v>5904</v>
      </c>
      <c r="B516" s="245" t="s">
        <v>5903</v>
      </c>
      <c r="C516" s="245" t="s">
        <v>7371</v>
      </c>
      <c r="D516" s="245" t="s">
        <v>7370</v>
      </c>
      <c r="E516" s="246" t="s">
        <v>44</v>
      </c>
      <c r="F516" s="245" t="s">
        <v>44</v>
      </c>
      <c r="G516" s="245" t="s">
        <v>16104</v>
      </c>
      <c r="H516" s="245" t="s">
        <v>16105</v>
      </c>
      <c r="I516" s="245" t="s">
        <v>7367</v>
      </c>
      <c r="J516" s="245" t="s">
        <v>59</v>
      </c>
      <c r="K516" s="246" t="s">
        <v>16106</v>
      </c>
      <c r="L516" s="245" t="s">
        <v>568</v>
      </c>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c r="AW516"/>
      <c r="AX516"/>
      <c r="AY516"/>
      <c r="AZ516"/>
      <c r="BA516"/>
      <c r="BB516"/>
      <c r="BC516"/>
      <c r="BD516"/>
      <c r="BE516"/>
      <c r="BF516"/>
      <c r="BG516"/>
      <c r="BH516"/>
      <c r="BI516"/>
      <c r="BJ516"/>
      <c r="BK516"/>
      <c r="BL516"/>
      <c r="BM516"/>
      <c r="BN516"/>
      <c r="BO516"/>
    </row>
    <row r="517" spans="1:67" ht="15" x14ac:dyDescent="0.25">
      <c r="A517" s="245" t="s">
        <v>5904</v>
      </c>
      <c r="B517" s="245" t="s">
        <v>5903</v>
      </c>
      <c r="C517" s="245" t="s">
        <v>7371</v>
      </c>
      <c r="D517" s="245" t="s">
        <v>7370</v>
      </c>
      <c r="E517" s="246" t="s">
        <v>44</v>
      </c>
      <c r="F517" s="245" t="s">
        <v>44</v>
      </c>
      <c r="G517" s="245" t="s">
        <v>16107</v>
      </c>
      <c r="H517" s="245" t="s">
        <v>16108</v>
      </c>
      <c r="I517" s="245" t="s">
        <v>7367</v>
      </c>
      <c r="J517" s="245" t="s">
        <v>59</v>
      </c>
      <c r="K517" s="246" t="s">
        <v>896</v>
      </c>
      <c r="L517" s="245" t="s">
        <v>568</v>
      </c>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c r="AW517"/>
      <c r="AX517"/>
      <c r="AY517"/>
      <c r="AZ517"/>
      <c r="BA517"/>
      <c r="BB517"/>
      <c r="BC517"/>
      <c r="BD517"/>
      <c r="BE517"/>
      <c r="BF517"/>
      <c r="BG517"/>
      <c r="BH517"/>
      <c r="BI517"/>
      <c r="BJ517"/>
      <c r="BK517"/>
      <c r="BL517"/>
      <c r="BM517"/>
      <c r="BN517"/>
      <c r="BO517"/>
    </row>
    <row r="518" spans="1:67" ht="15" x14ac:dyDescent="0.25">
      <c r="A518" s="245" t="s">
        <v>5904</v>
      </c>
      <c r="B518" s="245" t="s">
        <v>5903</v>
      </c>
      <c r="C518" s="245" t="s">
        <v>7085</v>
      </c>
      <c r="D518" s="245" t="s">
        <v>7084</v>
      </c>
      <c r="E518" s="246" t="s">
        <v>44</v>
      </c>
      <c r="F518" s="245" t="s">
        <v>44</v>
      </c>
      <c r="G518" s="245" t="s">
        <v>7366</v>
      </c>
      <c r="H518" s="245" t="s">
        <v>7365</v>
      </c>
      <c r="I518" s="245" t="s">
        <v>7081</v>
      </c>
      <c r="J518" s="245" t="s">
        <v>106</v>
      </c>
      <c r="K518" s="246" t="s">
        <v>22971</v>
      </c>
      <c r="L518" s="245" t="s">
        <v>568</v>
      </c>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c r="AW518"/>
      <c r="AX518"/>
      <c r="AY518"/>
      <c r="AZ518"/>
      <c r="BA518"/>
      <c r="BB518"/>
      <c r="BC518"/>
      <c r="BD518"/>
      <c r="BE518"/>
      <c r="BF518"/>
      <c r="BG518"/>
      <c r="BH518"/>
      <c r="BI518"/>
      <c r="BJ518"/>
      <c r="BK518"/>
      <c r="BL518"/>
      <c r="BM518"/>
      <c r="BN518"/>
      <c r="BO518"/>
    </row>
    <row r="519" spans="1:67" ht="15" x14ac:dyDescent="0.25">
      <c r="A519" s="245" t="s">
        <v>5904</v>
      </c>
      <c r="B519" s="245" t="s">
        <v>5903</v>
      </c>
      <c r="C519" s="245" t="s">
        <v>7085</v>
      </c>
      <c r="D519" s="245" t="s">
        <v>7084</v>
      </c>
      <c r="E519" s="246" t="s">
        <v>44</v>
      </c>
      <c r="F519" s="245" t="s">
        <v>44</v>
      </c>
      <c r="G519" s="245" t="s">
        <v>7364</v>
      </c>
      <c r="H519" s="245" t="s">
        <v>7363</v>
      </c>
      <c r="I519" s="245" t="s">
        <v>7081</v>
      </c>
      <c r="J519" s="245" t="s">
        <v>59</v>
      </c>
      <c r="K519" s="246" t="s">
        <v>22972</v>
      </c>
      <c r="L519" s="245" t="s">
        <v>568</v>
      </c>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c r="AW519"/>
      <c r="AX519"/>
      <c r="AY519"/>
      <c r="AZ519"/>
      <c r="BA519"/>
      <c r="BB519"/>
      <c r="BC519"/>
      <c r="BD519"/>
      <c r="BE519"/>
      <c r="BF519"/>
      <c r="BG519"/>
      <c r="BH519"/>
      <c r="BI519"/>
      <c r="BJ519"/>
      <c r="BK519"/>
      <c r="BL519"/>
      <c r="BM519"/>
      <c r="BN519"/>
      <c r="BO519"/>
    </row>
    <row r="520" spans="1:67" ht="15" x14ac:dyDescent="0.25">
      <c r="A520" s="245" t="s">
        <v>5904</v>
      </c>
      <c r="B520" s="245" t="s">
        <v>5903</v>
      </c>
      <c r="C520" s="245" t="s">
        <v>7085</v>
      </c>
      <c r="D520" s="245" t="s">
        <v>7084</v>
      </c>
      <c r="E520" s="246" t="s">
        <v>44</v>
      </c>
      <c r="F520" s="245" t="s">
        <v>44</v>
      </c>
      <c r="G520" s="245" t="s">
        <v>7362</v>
      </c>
      <c r="H520" s="245" t="s">
        <v>7361</v>
      </c>
      <c r="I520" s="245" t="s">
        <v>7081</v>
      </c>
      <c r="J520" s="245" t="s">
        <v>59</v>
      </c>
      <c r="K520" s="246" t="s">
        <v>10460</v>
      </c>
      <c r="L520" s="245" t="s">
        <v>568</v>
      </c>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c r="AW520"/>
      <c r="AX520"/>
      <c r="AY520"/>
      <c r="AZ520"/>
      <c r="BA520"/>
      <c r="BB520"/>
      <c r="BC520"/>
      <c r="BD520"/>
      <c r="BE520"/>
      <c r="BF520"/>
      <c r="BG520"/>
      <c r="BH520"/>
      <c r="BI520"/>
      <c r="BJ520"/>
      <c r="BK520"/>
      <c r="BL520"/>
      <c r="BM520"/>
      <c r="BN520"/>
      <c r="BO520"/>
    </row>
    <row r="521" spans="1:67" ht="15" x14ac:dyDescent="0.25">
      <c r="A521" s="245" t="s">
        <v>5904</v>
      </c>
      <c r="B521" s="245" t="s">
        <v>5903</v>
      </c>
      <c r="C521" s="245" t="s">
        <v>7085</v>
      </c>
      <c r="D521" s="245" t="s">
        <v>7084</v>
      </c>
      <c r="E521" s="246" t="s">
        <v>44</v>
      </c>
      <c r="F521" s="245" t="s">
        <v>44</v>
      </c>
      <c r="G521" s="245" t="s">
        <v>7360</v>
      </c>
      <c r="H521" s="245" t="s">
        <v>7359</v>
      </c>
      <c r="I521" s="245" t="s">
        <v>7081</v>
      </c>
      <c r="J521" s="245" t="s">
        <v>569</v>
      </c>
      <c r="K521" s="246" t="s">
        <v>12658</v>
      </c>
      <c r="L521" s="245" t="s">
        <v>568</v>
      </c>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c r="AW521"/>
      <c r="AX521"/>
      <c r="AY521"/>
      <c r="AZ521"/>
      <c r="BA521"/>
      <c r="BB521"/>
      <c r="BC521"/>
      <c r="BD521"/>
      <c r="BE521"/>
      <c r="BF521"/>
      <c r="BG521"/>
      <c r="BH521"/>
      <c r="BI521"/>
      <c r="BJ521"/>
      <c r="BK521"/>
      <c r="BL521"/>
      <c r="BM521"/>
      <c r="BN521"/>
      <c r="BO521"/>
    </row>
    <row r="522" spans="1:67" ht="15" x14ac:dyDescent="0.25">
      <c r="A522" s="245" t="s">
        <v>5904</v>
      </c>
      <c r="B522" s="245" t="s">
        <v>5903</v>
      </c>
      <c r="C522" s="245" t="s">
        <v>7085</v>
      </c>
      <c r="D522" s="245" t="s">
        <v>7084</v>
      </c>
      <c r="E522" s="246" t="s">
        <v>44</v>
      </c>
      <c r="F522" s="245" t="s">
        <v>44</v>
      </c>
      <c r="G522" s="245" t="s">
        <v>7358</v>
      </c>
      <c r="H522" s="245" t="s">
        <v>7357</v>
      </c>
      <c r="I522" s="245" t="s">
        <v>7081</v>
      </c>
      <c r="J522" s="245" t="s">
        <v>569</v>
      </c>
      <c r="K522" s="246" t="s">
        <v>7730</v>
      </c>
      <c r="L522" s="245" t="s">
        <v>568</v>
      </c>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c r="AW522"/>
      <c r="AX522"/>
      <c r="AY522"/>
      <c r="AZ522"/>
      <c r="BA522"/>
      <c r="BB522"/>
      <c r="BC522"/>
      <c r="BD522"/>
      <c r="BE522"/>
      <c r="BF522"/>
      <c r="BG522"/>
      <c r="BH522"/>
      <c r="BI522"/>
      <c r="BJ522"/>
      <c r="BK522"/>
      <c r="BL522"/>
      <c r="BM522"/>
      <c r="BN522"/>
      <c r="BO522"/>
    </row>
    <row r="523" spans="1:67" ht="15" x14ac:dyDescent="0.25">
      <c r="A523" s="245" t="s">
        <v>5904</v>
      </c>
      <c r="B523" s="245" t="s">
        <v>5903</v>
      </c>
      <c r="C523" s="245" t="s">
        <v>7085</v>
      </c>
      <c r="D523" s="245" t="s">
        <v>7084</v>
      </c>
      <c r="E523" s="246" t="s">
        <v>44</v>
      </c>
      <c r="F523" s="245" t="s">
        <v>44</v>
      </c>
      <c r="G523" s="245" t="s">
        <v>7356</v>
      </c>
      <c r="H523" s="245" t="s">
        <v>7355</v>
      </c>
      <c r="I523" s="245" t="s">
        <v>7081</v>
      </c>
      <c r="J523" s="245" t="s">
        <v>59</v>
      </c>
      <c r="K523" s="246" t="s">
        <v>895</v>
      </c>
      <c r="L523" s="245" t="s">
        <v>568</v>
      </c>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c r="AW523"/>
      <c r="AX523"/>
      <c r="AY523"/>
      <c r="AZ523"/>
      <c r="BA523"/>
      <c r="BB523"/>
      <c r="BC523"/>
      <c r="BD523"/>
      <c r="BE523"/>
      <c r="BF523"/>
      <c r="BG523"/>
      <c r="BH523"/>
      <c r="BI523"/>
      <c r="BJ523"/>
      <c r="BK523"/>
      <c r="BL523"/>
      <c r="BM523"/>
      <c r="BN523"/>
      <c r="BO523"/>
    </row>
    <row r="524" spans="1:67" ht="15" x14ac:dyDescent="0.25">
      <c r="A524" s="245" t="s">
        <v>5904</v>
      </c>
      <c r="B524" s="245" t="s">
        <v>5903</v>
      </c>
      <c r="C524" s="245" t="s">
        <v>7085</v>
      </c>
      <c r="D524" s="245" t="s">
        <v>7084</v>
      </c>
      <c r="E524" s="246" t="s">
        <v>44</v>
      </c>
      <c r="F524" s="245" t="s">
        <v>44</v>
      </c>
      <c r="G524" s="245" t="s">
        <v>7354</v>
      </c>
      <c r="H524" s="245" t="s">
        <v>7353</v>
      </c>
      <c r="I524" s="245" t="s">
        <v>7081</v>
      </c>
      <c r="J524" s="245" t="s">
        <v>569</v>
      </c>
      <c r="K524" s="246" t="s">
        <v>16254</v>
      </c>
      <c r="L524" s="245" t="s">
        <v>568</v>
      </c>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c r="AW524"/>
      <c r="AX524"/>
      <c r="AY524"/>
      <c r="AZ524"/>
      <c r="BA524"/>
      <c r="BB524"/>
      <c r="BC524"/>
      <c r="BD524"/>
      <c r="BE524"/>
      <c r="BF524"/>
      <c r="BG524"/>
      <c r="BH524"/>
      <c r="BI524"/>
      <c r="BJ524"/>
      <c r="BK524"/>
      <c r="BL524"/>
      <c r="BM524"/>
      <c r="BN524"/>
      <c r="BO524"/>
    </row>
    <row r="525" spans="1:67" ht="15" x14ac:dyDescent="0.25">
      <c r="A525" s="245" t="s">
        <v>5904</v>
      </c>
      <c r="B525" s="245" t="s">
        <v>5903</v>
      </c>
      <c r="C525" s="245" t="s">
        <v>7085</v>
      </c>
      <c r="D525" s="245" t="s">
        <v>7084</v>
      </c>
      <c r="E525" s="246" t="s">
        <v>44</v>
      </c>
      <c r="F525" s="245" t="s">
        <v>44</v>
      </c>
      <c r="G525" s="245" t="s">
        <v>7352</v>
      </c>
      <c r="H525" s="245" t="s">
        <v>7351</v>
      </c>
      <c r="I525" s="245" t="s">
        <v>7081</v>
      </c>
      <c r="J525" s="245" t="s">
        <v>569</v>
      </c>
      <c r="K525" s="246" t="s">
        <v>22973</v>
      </c>
      <c r="L525" s="245" t="s">
        <v>568</v>
      </c>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c r="AW525"/>
      <c r="AX525"/>
      <c r="AY525"/>
      <c r="AZ525"/>
      <c r="BA525"/>
      <c r="BB525"/>
      <c r="BC525"/>
      <c r="BD525"/>
      <c r="BE525"/>
      <c r="BF525"/>
      <c r="BG525"/>
      <c r="BH525"/>
      <c r="BI525"/>
      <c r="BJ525"/>
      <c r="BK525"/>
      <c r="BL525"/>
      <c r="BM525"/>
      <c r="BN525"/>
      <c r="BO525"/>
    </row>
    <row r="526" spans="1:67" ht="15" x14ac:dyDescent="0.25">
      <c r="A526" s="245" t="s">
        <v>5904</v>
      </c>
      <c r="B526" s="245" t="s">
        <v>5903</v>
      </c>
      <c r="C526" s="245" t="s">
        <v>7085</v>
      </c>
      <c r="D526" s="245" t="s">
        <v>7084</v>
      </c>
      <c r="E526" s="246" t="s">
        <v>44</v>
      </c>
      <c r="F526" s="245" t="s">
        <v>44</v>
      </c>
      <c r="G526" s="245" t="s">
        <v>7350</v>
      </c>
      <c r="H526" s="245" t="s">
        <v>7349</v>
      </c>
      <c r="I526" s="245" t="s">
        <v>7081</v>
      </c>
      <c r="J526" s="245" t="s">
        <v>569</v>
      </c>
      <c r="K526" s="246" t="s">
        <v>22974</v>
      </c>
      <c r="L526" s="245" t="s">
        <v>568</v>
      </c>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c r="AW526"/>
      <c r="AX526"/>
      <c r="AY526"/>
      <c r="AZ526"/>
      <c r="BA526"/>
      <c r="BB526"/>
      <c r="BC526"/>
      <c r="BD526"/>
      <c r="BE526"/>
      <c r="BF526"/>
      <c r="BG526"/>
      <c r="BH526"/>
      <c r="BI526"/>
      <c r="BJ526"/>
      <c r="BK526"/>
      <c r="BL526"/>
      <c r="BM526"/>
      <c r="BN526"/>
      <c r="BO526"/>
    </row>
    <row r="527" spans="1:67" ht="15" x14ac:dyDescent="0.25">
      <c r="A527" s="245" t="s">
        <v>5904</v>
      </c>
      <c r="B527" s="245" t="s">
        <v>5903</v>
      </c>
      <c r="C527" s="245" t="s">
        <v>7085</v>
      </c>
      <c r="D527" s="245" t="s">
        <v>7084</v>
      </c>
      <c r="E527" s="246" t="s">
        <v>44</v>
      </c>
      <c r="F527" s="245" t="s">
        <v>44</v>
      </c>
      <c r="G527" s="245" t="s">
        <v>7348</v>
      </c>
      <c r="H527" s="245" t="s">
        <v>7347</v>
      </c>
      <c r="I527" s="245" t="s">
        <v>7081</v>
      </c>
      <c r="J527" s="245" t="s">
        <v>569</v>
      </c>
      <c r="K527" s="246" t="s">
        <v>1920</v>
      </c>
      <c r="L527" s="245" t="s">
        <v>568</v>
      </c>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c r="AW527"/>
      <c r="AX527"/>
      <c r="AY527"/>
      <c r="AZ527"/>
      <c r="BA527"/>
      <c r="BB527"/>
      <c r="BC527"/>
      <c r="BD527"/>
      <c r="BE527"/>
      <c r="BF527"/>
      <c r="BG527"/>
      <c r="BH527"/>
      <c r="BI527"/>
      <c r="BJ527"/>
      <c r="BK527"/>
      <c r="BL527"/>
      <c r="BM527"/>
      <c r="BN527"/>
      <c r="BO527"/>
    </row>
    <row r="528" spans="1:67" ht="15" x14ac:dyDescent="0.25">
      <c r="A528" s="245" t="s">
        <v>5904</v>
      </c>
      <c r="B528" s="245" t="s">
        <v>5903</v>
      </c>
      <c r="C528" s="245" t="s">
        <v>7085</v>
      </c>
      <c r="D528" s="245" t="s">
        <v>7084</v>
      </c>
      <c r="E528" s="246" t="s">
        <v>44</v>
      </c>
      <c r="F528" s="245" t="s">
        <v>44</v>
      </c>
      <c r="G528" s="245" t="s">
        <v>7346</v>
      </c>
      <c r="H528" s="245" t="s">
        <v>7345</v>
      </c>
      <c r="I528" s="245" t="s">
        <v>7081</v>
      </c>
      <c r="J528" s="245" t="s">
        <v>569</v>
      </c>
      <c r="K528" s="246" t="s">
        <v>22975</v>
      </c>
      <c r="L528" s="245" t="s">
        <v>568</v>
      </c>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c r="AW528"/>
      <c r="AX528"/>
      <c r="AY528"/>
      <c r="AZ528"/>
      <c r="BA528"/>
      <c r="BB528"/>
      <c r="BC528"/>
      <c r="BD528"/>
      <c r="BE528"/>
      <c r="BF528"/>
      <c r="BG528"/>
      <c r="BH528"/>
      <c r="BI528"/>
      <c r="BJ528"/>
      <c r="BK528"/>
      <c r="BL528"/>
      <c r="BM528"/>
      <c r="BN528"/>
      <c r="BO528"/>
    </row>
    <row r="529" spans="1:67" ht="15" x14ac:dyDescent="0.25">
      <c r="A529" s="245" t="s">
        <v>5904</v>
      </c>
      <c r="B529" s="245" t="s">
        <v>5903</v>
      </c>
      <c r="C529" s="245" t="s">
        <v>7085</v>
      </c>
      <c r="D529" s="245" t="s">
        <v>7084</v>
      </c>
      <c r="E529" s="246" t="s">
        <v>44</v>
      </c>
      <c r="F529" s="245" t="s">
        <v>44</v>
      </c>
      <c r="G529" s="245" t="s">
        <v>7344</v>
      </c>
      <c r="H529" s="245" t="s">
        <v>7343</v>
      </c>
      <c r="I529" s="245" t="s">
        <v>7081</v>
      </c>
      <c r="J529" s="245" t="s">
        <v>59</v>
      </c>
      <c r="K529" s="246" t="s">
        <v>15075</v>
      </c>
      <c r="L529" s="245" t="s">
        <v>568</v>
      </c>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c r="AW529"/>
      <c r="AX529"/>
      <c r="AY529"/>
      <c r="AZ529"/>
      <c r="BA529"/>
      <c r="BB529"/>
      <c r="BC529"/>
      <c r="BD529"/>
      <c r="BE529"/>
      <c r="BF529"/>
      <c r="BG529"/>
      <c r="BH529"/>
      <c r="BI529"/>
      <c r="BJ529"/>
      <c r="BK529"/>
      <c r="BL529"/>
      <c r="BM529"/>
      <c r="BN529"/>
      <c r="BO529"/>
    </row>
    <row r="530" spans="1:67" ht="15" x14ac:dyDescent="0.25">
      <c r="A530" s="245" t="s">
        <v>5904</v>
      </c>
      <c r="B530" s="245" t="s">
        <v>5903</v>
      </c>
      <c r="C530" s="245" t="s">
        <v>7085</v>
      </c>
      <c r="D530" s="245" t="s">
        <v>7084</v>
      </c>
      <c r="E530" s="246" t="s">
        <v>44</v>
      </c>
      <c r="F530" s="245" t="s">
        <v>44</v>
      </c>
      <c r="G530" s="245" t="s">
        <v>7342</v>
      </c>
      <c r="H530" s="245" t="s">
        <v>7341</v>
      </c>
      <c r="I530" s="245" t="s">
        <v>7081</v>
      </c>
      <c r="J530" s="245" t="s">
        <v>59</v>
      </c>
      <c r="K530" s="246" t="s">
        <v>22976</v>
      </c>
      <c r="L530" s="245" t="s">
        <v>568</v>
      </c>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c r="AW530"/>
      <c r="AX530"/>
      <c r="AY530"/>
      <c r="AZ530"/>
      <c r="BA530"/>
      <c r="BB530"/>
      <c r="BC530"/>
      <c r="BD530"/>
      <c r="BE530"/>
      <c r="BF530"/>
      <c r="BG530"/>
      <c r="BH530"/>
      <c r="BI530"/>
      <c r="BJ530"/>
      <c r="BK530"/>
      <c r="BL530"/>
      <c r="BM530"/>
      <c r="BN530"/>
      <c r="BO530"/>
    </row>
    <row r="531" spans="1:67" ht="15" x14ac:dyDescent="0.25">
      <c r="A531" s="245" t="s">
        <v>5904</v>
      </c>
      <c r="B531" s="245" t="s">
        <v>5903</v>
      </c>
      <c r="C531" s="245" t="s">
        <v>7085</v>
      </c>
      <c r="D531" s="245" t="s">
        <v>7084</v>
      </c>
      <c r="E531" s="246" t="s">
        <v>44</v>
      </c>
      <c r="F531" s="245" t="s">
        <v>44</v>
      </c>
      <c r="G531" s="245" t="s">
        <v>7340</v>
      </c>
      <c r="H531" s="245" t="s">
        <v>7339</v>
      </c>
      <c r="I531" s="245" t="s">
        <v>7081</v>
      </c>
      <c r="J531" s="245" t="s">
        <v>59</v>
      </c>
      <c r="K531" s="246" t="s">
        <v>22977</v>
      </c>
      <c r="L531" s="245" t="s">
        <v>568</v>
      </c>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c r="AW531"/>
      <c r="AX531"/>
      <c r="AY531"/>
      <c r="AZ531"/>
      <c r="BA531"/>
      <c r="BB531"/>
      <c r="BC531"/>
      <c r="BD531"/>
      <c r="BE531"/>
      <c r="BF531"/>
      <c r="BG531"/>
      <c r="BH531"/>
      <c r="BI531"/>
      <c r="BJ531"/>
      <c r="BK531"/>
      <c r="BL531"/>
      <c r="BM531"/>
      <c r="BN531"/>
      <c r="BO531"/>
    </row>
    <row r="532" spans="1:67" ht="15" x14ac:dyDescent="0.25">
      <c r="A532" s="245" t="s">
        <v>5904</v>
      </c>
      <c r="B532" s="245" t="s">
        <v>5903</v>
      </c>
      <c r="C532" s="245" t="s">
        <v>7085</v>
      </c>
      <c r="D532" s="245" t="s">
        <v>7084</v>
      </c>
      <c r="E532" s="246" t="s">
        <v>44</v>
      </c>
      <c r="F532" s="245" t="s">
        <v>44</v>
      </c>
      <c r="G532" s="245" t="s">
        <v>7338</v>
      </c>
      <c r="H532" s="245" t="s">
        <v>7337</v>
      </c>
      <c r="I532" s="245" t="s">
        <v>7081</v>
      </c>
      <c r="J532" s="245" t="s">
        <v>569</v>
      </c>
      <c r="K532" s="246" t="s">
        <v>15047</v>
      </c>
      <c r="L532" s="245" t="s">
        <v>568</v>
      </c>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c r="AW532"/>
      <c r="AX532"/>
      <c r="AY532"/>
      <c r="AZ532"/>
      <c r="BA532"/>
      <c r="BB532"/>
      <c r="BC532"/>
      <c r="BD532"/>
      <c r="BE532"/>
      <c r="BF532"/>
      <c r="BG532"/>
      <c r="BH532"/>
      <c r="BI532"/>
      <c r="BJ532"/>
      <c r="BK532"/>
      <c r="BL532"/>
      <c r="BM532"/>
      <c r="BN532"/>
      <c r="BO532"/>
    </row>
    <row r="533" spans="1:67" ht="15" x14ac:dyDescent="0.25">
      <c r="A533" s="245" t="s">
        <v>5904</v>
      </c>
      <c r="B533" s="245" t="s">
        <v>5903</v>
      </c>
      <c r="C533" s="245" t="s">
        <v>7085</v>
      </c>
      <c r="D533" s="245" t="s">
        <v>7084</v>
      </c>
      <c r="E533" s="246" t="s">
        <v>44</v>
      </c>
      <c r="F533" s="245" t="s">
        <v>44</v>
      </c>
      <c r="G533" s="245" t="s">
        <v>7336</v>
      </c>
      <c r="H533" s="245" t="s">
        <v>7335</v>
      </c>
      <c r="I533" s="245" t="s">
        <v>7081</v>
      </c>
      <c r="J533" s="245" t="s">
        <v>569</v>
      </c>
      <c r="K533" s="246" t="s">
        <v>10229</v>
      </c>
      <c r="L533" s="245" t="s">
        <v>568</v>
      </c>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c r="AW533"/>
      <c r="AX533"/>
      <c r="AY533"/>
      <c r="AZ533"/>
      <c r="BA533"/>
      <c r="BB533"/>
      <c r="BC533"/>
      <c r="BD533"/>
      <c r="BE533"/>
      <c r="BF533"/>
      <c r="BG533"/>
      <c r="BH533"/>
      <c r="BI533"/>
      <c r="BJ533"/>
      <c r="BK533"/>
      <c r="BL533"/>
      <c r="BM533"/>
      <c r="BN533"/>
      <c r="BO533"/>
    </row>
    <row r="534" spans="1:67" ht="15" x14ac:dyDescent="0.25">
      <c r="A534" s="245" t="s">
        <v>5904</v>
      </c>
      <c r="B534" s="245" t="s">
        <v>5903</v>
      </c>
      <c r="C534" s="245" t="s">
        <v>7085</v>
      </c>
      <c r="D534" s="245" t="s">
        <v>7084</v>
      </c>
      <c r="E534" s="246" t="s">
        <v>44</v>
      </c>
      <c r="F534" s="245" t="s">
        <v>44</v>
      </c>
      <c r="G534" s="245" t="s">
        <v>7334</v>
      </c>
      <c r="H534" s="245" t="s">
        <v>7333</v>
      </c>
      <c r="I534" s="245" t="s">
        <v>7081</v>
      </c>
      <c r="J534" s="245" t="s">
        <v>106</v>
      </c>
      <c r="K534" s="246" t="s">
        <v>22978</v>
      </c>
      <c r="L534" s="245" t="s">
        <v>568</v>
      </c>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c r="AW534"/>
      <c r="AX534"/>
      <c r="AY534"/>
      <c r="AZ534"/>
      <c r="BA534"/>
      <c r="BB534"/>
      <c r="BC534"/>
      <c r="BD534"/>
      <c r="BE534"/>
      <c r="BF534"/>
      <c r="BG534"/>
      <c r="BH534"/>
      <c r="BI534"/>
      <c r="BJ534"/>
      <c r="BK534"/>
      <c r="BL534"/>
      <c r="BM534"/>
      <c r="BN534"/>
      <c r="BO534"/>
    </row>
    <row r="535" spans="1:67" ht="15" x14ac:dyDescent="0.25">
      <c r="A535" s="245" t="s">
        <v>5904</v>
      </c>
      <c r="B535" s="245" t="s">
        <v>5903</v>
      </c>
      <c r="C535" s="245" t="s">
        <v>7085</v>
      </c>
      <c r="D535" s="245" t="s">
        <v>7084</v>
      </c>
      <c r="E535" s="246" t="s">
        <v>44</v>
      </c>
      <c r="F535" s="245" t="s">
        <v>44</v>
      </c>
      <c r="G535" s="245" t="s">
        <v>7332</v>
      </c>
      <c r="H535" s="245" t="s">
        <v>7331</v>
      </c>
      <c r="I535" s="245" t="s">
        <v>7081</v>
      </c>
      <c r="J535" s="245" t="s">
        <v>569</v>
      </c>
      <c r="K535" s="246" t="s">
        <v>22979</v>
      </c>
      <c r="L535" s="245" t="s">
        <v>568</v>
      </c>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c r="AW535"/>
      <c r="AX535"/>
      <c r="AY535"/>
      <c r="AZ535"/>
      <c r="BA535"/>
      <c r="BB535"/>
      <c r="BC535"/>
      <c r="BD535"/>
      <c r="BE535"/>
      <c r="BF535"/>
      <c r="BG535"/>
      <c r="BH535"/>
      <c r="BI535"/>
      <c r="BJ535"/>
      <c r="BK535"/>
      <c r="BL535"/>
      <c r="BM535"/>
      <c r="BN535"/>
      <c r="BO535"/>
    </row>
    <row r="536" spans="1:67" ht="15" x14ac:dyDescent="0.25">
      <c r="A536" s="245" t="s">
        <v>5904</v>
      </c>
      <c r="B536" s="245" t="s">
        <v>5903</v>
      </c>
      <c r="C536" s="245" t="s">
        <v>7085</v>
      </c>
      <c r="D536" s="245" t="s">
        <v>7084</v>
      </c>
      <c r="E536" s="246" t="s">
        <v>44</v>
      </c>
      <c r="F536" s="245" t="s">
        <v>44</v>
      </c>
      <c r="G536" s="245" t="s">
        <v>7330</v>
      </c>
      <c r="H536" s="245" t="s">
        <v>7329</v>
      </c>
      <c r="I536" s="245" t="s">
        <v>7081</v>
      </c>
      <c r="J536" s="245" t="s">
        <v>569</v>
      </c>
      <c r="K536" s="246" t="s">
        <v>10274</v>
      </c>
      <c r="L536" s="245" t="s">
        <v>568</v>
      </c>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c r="AW536"/>
      <c r="AX536"/>
      <c r="AY536"/>
      <c r="AZ536"/>
      <c r="BA536"/>
      <c r="BB536"/>
      <c r="BC536"/>
      <c r="BD536"/>
      <c r="BE536"/>
      <c r="BF536"/>
      <c r="BG536"/>
      <c r="BH536"/>
      <c r="BI536"/>
      <c r="BJ536"/>
      <c r="BK536"/>
      <c r="BL536"/>
      <c r="BM536"/>
      <c r="BN536"/>
      <c r="BO536"/>
    </row>
    <row r="537" spans="1:67" ht="15" x14ac:dyDescent="0.25">
      <c r="A537" s="245" t="s">
        <v>5904</v>
      </c>
      <c r="B537" s="245" t="s">
        <v>5903</v>
      </c>
      <c r="C537" s="245" t="s">
        <v>7085</v>
      </c>
      <c r="D537" s="245" t="s">
        <v>7084</v>
      </c>
      <c r="E537" s="246" t="s">
        <v>44</v>
      </c>
      <c r="F537" s="245" t="s">
        <v>44</v>
      </c>
      <c r="G537" s="245" t="s">
        <v>7328</v>
      </c>
      <c r="H537" s="245" t="s">
        <v>7327</v>
      </c>
      <c r="I537" s="245" t="s">
        <v>7081</v>
      </c>
      <c r="J537" s="245" t="s">
        <v>569</v>
      </c>
      <c r="K537" s="246" t="s">
        <v>12512</v>
      </c>
      <c r="L537" s="245" t="s">
        <v>568</v>
      </c>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c r="AW537"/>
      <c r="AX537"/>
      <c r="AY537"/>
      <c r="AZ537"/>
      <c r="BA537"/>
      <c r="BB537"/>
      <c r="BC537"/>
      <c r="BD537"/>
      <c r="BE537"/>
      <c r="BF537"/>
      <c r="BG537"/>
      <c r="BH537"/>
      <c r="BI537"/>
      <c r="BJ537"/>
      <c r="BK537"/>
      <c r="BL537"/>
      <c r="BM537"/>
      <c r="BN537"/>
      <c r="BO537"/>
    </row>
    <row r="538" spans="1:67" ht="15" x14ac:dyDescent="0.25">
      <c r="A538" s="245" t="s">
        <v>5904</v>
      </c>
      <c r="B538" s="245" t="s">
        <v>5903</v>
      </c>
      <c r="C538" s="245" t="s">
        <v>7085</v>
      </c>
      <c r="D538" s="245" t="s">
        <v>7084</v>
      </c>
      <c r="E538" s="246" t="s">
        <v>44</v>
      </c>
      <c r="F538" s="245" t="s">
        <v>44</v>
      </c>
      <c r="G538" s="245" t="s">
        <v>7326</v>
      </c>
      <c r="H538" s="245" t="s">
        <v>7325</v>
      </c>
      <c r="I538" s="245" t="s">
        <v>7081</v>
      </c>
      <c r="J538" s="245" t="s">
        <v>569</v>
      </c>
      <c r="K538" s="246" t="s">
        <v>21971</v>
      </c>
      <c r="L538" s="245" t="s">
        <v>568</v>
      </c>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c r="AW538"/>
      <c r="AX538"/>
      <c r="AY538"/>
      <c r="AZ538"/>
      <c r="BA538"/>
      <c r="BB538"/>
      <c r="BC538"/>
      <c r="BD538"/>
      <c r="BE538"/>
      <c r="BF538"/>
      <c r="BG538"/>
      <c r="BH538"/>
      <c r="BI538"/>
      <c r="BJ538"/>
      <c r="BK538"/>
      <c r="BL538"/>
      <c r="BM538"/>
      <c r="BN538"/>
      <c r="BO538"/>
    </row>
    <row r="539" spans="1:67" ht="15" x14ac:dyDescent="0.25">
      <c r="A539" s="245" t="s">
        <v>5904</v>
      </c>
      <c r="B539" s="245" t="s">
        <v>5903</v>
      </c>
      <c r="C539" s="245" t="s">
        <v>7085</v>
      </c>
      <c r="D539" s="245" t="s">
        <v>7084</v>
      </c>
      <c r="E539" s="246" t="s">
        <v>44</v>
      </c>
      <c r="F539" s="245" t="s">
        <v>44</v>
      </c>
      <c r="G539" s="245" t="s">
        <v>7324</v>
      </c>
      <c r="H539" s="245" t="s">
        <v>7323</v>
      </c>
      <c r="I539" s="245" t="s">
        <v>7081</v>
      </c>
      <c r="J539" s="245" t="s">
        <v>569</v>
      </c>
      <c r="K539" s="246" t="s">
        <v>22980</v>
      </c>
      <c r="L539" s="245" t="s">
        <v>568</v>
      </c>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c r="AW539"/>
      <c r="AX539"/>
      <c r="AY539"/>
      <c r="AZ539"/>
      <c r="BA539"/>
      <c r="BB539"/>
      <c r="BC539"/>
      <c r="BD539"/>
      <c r="BE539"/>
      <c r="BF539"/>
      <c r="BG539"/>
      <c r="BH539"/>
      <c r="BI539"/>
      <c r="BJ539"/>
      <c r="BK539"/>
      <c r="BL539"/>
      <c r="BM539"/>
      <c r="BN539"/>
      <c r="BO539"/>
    </row>
    <row r="540" spans="1:67" ht="15" x14ac:dyDescent="0.25">
      <c r="A540" s="245" t="s">
        <v>5904</v>
      </c>
      <c r="B540" s="245" t="s">
        <v>5903</v>
      </c>
      <c r="C540" s="245" t="s">
        <v>7085</v>
      </c>
      <c r="D540" s="245" t="s">
        <v>7084</v>
      </c>
      <c r="E540" s="246" t="s">
        <v>44</v>
      </c>
      <c r="F540" s="245" t="s">
        <v>44</v>
      </c>
      <c r="G540" s="245" t="s">
        <v>7321</v>
      </c>
      <c r="H540" s="245" t="s">
        <v>7320</v>
      </c>
      <c r="I540" s="245" t="s">
        <v>7081</v>
      </c>
      <c r="J540" s="245" t="s">
        <v>569</v>
      </c>
      <c r="K540" s="246" t="s">
        <v>9588</v>
      </c>
      <c r="L540" s="245" t="s">
        <v>568</v>
      </c>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c r="AW540"/>
      <c r="AX540"/>
      <c r="AY540"/>
      <c r="AZ540"/>
      <c r="BA540"/>
      <c r="BB540"/>
      <c r="BC540"/>
      <c r="BD540"/>
      <c r="BE540"/>
      <c r="BF540"/>
      <c r="BG540"/>
      <c r="BH540"/>
      <c r="BI540"/>
      <c r="BJ540"/>
      <c r="BK540"/>
      <c r="BL540"/>
      <c r="BM540"/>
      <c r="BN540"/>
      <c r="BO540"/>
    </row>
    <row r="541" spans="1:67" ht="15" x14ac:dyDescent="0.25">
      <c r="A541" s="245" t="s">
        <v>5904</v>
      </c>
      <c r="B541" s="245" t="s">
        <v>5903</v>
      </c>
      <c r="C541" s="245" t="s">
        <v>7085</v>
      </c>
      <c r="D541" s="245" t="s">
        <v>7084</v>
      </c>
      <c r="E541" s="246" t="s">
        <v>44</v>
      </c>
      <c r="F541" s="245" t="s">
        <v>44</v>
      </c>
      <c r="G541" s="245" t="s">
        <v>7319</v>
      </c>
      <c r="H541" s="245" t="s">
        <v>7318</v>
      </c>
      <c r="I541" s="245" t="s">
        <v>7081</v>
      </c>
      <c r="J541" s="245" t="s">
        <v>569</v>
      </c>
      <c r="K541" s="246" t="s">
        <v>12403</v>
      </c>
      <c r="L541" s="245" t="s">
        <v>568</v>
      </c>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c r="AW541"/>
      <c r="AX541"/>
      <c r="AY541"/>
      <c r="AZ541"/>
      <c r="BA541"/>
      <c r="BB541"/>
      <c r="BC541"/>
      <c r="BD541"/>
      <c r="BE541"/>
      <c r="BF541"/>
      <c r="BG541"/>
      <c r="BH541"/>
      <c r="BI541"/>
      <c r="BJ541"/>
      <c r="BK541"/>
      <c r="BL541"/>
      <c r="BM541"/>
      <c r="BN541"/>
      <c r="BO541"/>
    </row>
    <row r="542" spans="1:67" ht="15" x14ac:dyDescent="0.25">
      <c r="A542" s="245" t="s">
        <v>5904</v>
      </c>
      <c r="B542" s="245" t="s">
        <v>5903</v>
      </c>
      <c r="C542" s="245" t="s">
        <v>7085</v>
      </c>
      <c r="D542" s="245" t="s">
        <v>7084</v>
      </c>
      <c r="E542" s="246" t="s">
        <v>44</v>
      </c>
      <c r="F542" s="245" t="s">
        <v>44</v>
      </c>
      <c r="G542" s="245" t="s">
        <v>7317</v>
      </c>
      <c r="H542" s="245" t="s">
        <v>7316</v>
      </c>
      <c r="I542" s="245" t="s">
        <v>7081</v>
      </c>
      <c r="J542" s="245" t="s">
        <v>569</v>
      </c>
      <c r="K542" s="246" t="s">
        <v>12691</v>
      </c>
      <c r="L542" s="245" t="s">
        <v>568</v>
      </c>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c r="AW542"/>
      <c r="AX542"/>
      <c r="AY542"/>
      <c r="AZ542"/>
      <c r="BA542"/>
      <c r="BB542"/>
      <c r="BC542"/>
      <c r="BD542"/>
      <c r="BE542"/>
      <c r="BF542"/>
      <c r="BG542"/>
      <c r="BH542"/>
      <c r="BI542"/>
      <c r="BJ542"/>
      <c r="BK542"/>
      <c r="BL542"/>
      <c r="BM542"/>
      <c r="BN542"/>
      <c r="BO542"/>
    </row>
    <row r="543" spans="1:67" ht="15" x14ac:dyDescent="0.25">
      <c r="A543" s="245" t="s">
        <v>5904</v>
      </c>
      <c r="B543" s="245" t="s">
        <v>5903</v>
      </c>
      <c r="C543" s="245" t="s">
        <v>7085</v>
      </c>
      <c r="D543" s="245" t="s">
        <v>7084</v>
      </c>
      <c r="E543" s="246" t="s">
        <v>44</v>
      </c>
      <c r="F543" s="245" t="s">
        <v>44</v>
      </c>
      <c r="G543" s="245" t="s">
        <v>7315</v>
      </c>
      <c r="H543" s="245" t="s">
        <v>7314</v>
      </c>
      <c r="I543" s="245" t="s">
        <v>7081</v>
      </c>
      <c r="J543" s="245" t="s">
        <v>59</v>
      </c>
      <c r="K543" s="246" t="s">
        <v>18943</v>
      </c>
      <c r="L543" s="245" t="s">
        <v>568</v>
      </c>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c r="AW543"/>
      <c r="AX543"/>
      <c r="AY543"/>
      <c r="AZ543"/>
      <c r="BA543"/>
      <c r="BB543"/>
      <c r="BC543"/>
      <c r="BD543"/>
      <c r="BE543"/>
      <c r="BF543"/>
      <c r="BG543"/>
      <c r="BH543"/>
      <c r="BI543"/>
      <c r="BJ543"/>
      <c r="BK543"/>
      <c r="BL543"/>
      <c r="BM543"/>
      <c r="BN543"/>
      <c r="BO543"/>
    </row>
    <row r="544" spans="1:67" ht="15" x14ac:dyDescent="0.25">
      <c r="A544" s="245" t="s">
        <v>5904</v>
      </c>
      <c r="B544" s="245" t="s">
        <v>5903</v>
      </c>
      <c r="C544" s="245" t="s">
        <v>7085</v>
      </c>
      <c r="D544" s="245" t="s">
        <v>7084</v>
      </c>
      <c r="E544" s="246" t="s">
        <v>44</v>
      </c>
      <c r="F544" s="245" t="s">
        <v>44</v>
      </c>
      <c r="G544" s="245" t="s">
        <v>7313</v>
      </c>
      <c r="H544" s="245" t="s">
        <v>7312</v>
      </c>
      <c r="I544" s="245" t="s">
        <v>7081</v>
      </c>
      <c r="J544" s="245" t="s">
        <v>59</v>
      </c>
      <c r="K544" s="246" t="s">
        <v>16337</v>
      </c>
      <c r="L544" s="245" t="s">
        <v>568</v>
      </c>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c r="AW544"/>
      <c r="AX544"/>
      <c r="AY544"/>
      <c r="AZ544"/>
      <c r="BA544"/>
      <c r="BB544"/>
      <c r="BC544"/>
      <c r="BD544"/>
      <c r="BE544"/>
      <c r="BF544"/>
      <c r="BG544"/>
      <c r="BH544"/>
      <c r="BI544"/>
      <c r="BJ544"/>
      <c r="BK544"/>
      <c r="BL544"/>
      <c r="BM544"/>
      <c r="BN544"/>
      <c r="BO544"/>
    </row>
    <row r="545" spans="1:67" ht="15" x14ac:dyDescent="0.25">
      <c r="A545" s="245" t="s">
        <v>5904</v>
      </c>
      <c r="B545" s="245" t="s">
        <v>5903</v>
      </c>
      <c r="C545" s="245" t="s">
        <v>7085</v>
      </c>
      <c r="D545" s="245" t="s">
        <v>7084</v>
      </c>
      <c r="E545" s="246" t="s">
        <v>44</v>
      </c>
      <c r="F545" s="245" t="s">
        <v>44</v>
      </c>
      <c r="G545" s="245" t="s">
        <v>7311</v>
      </c>
      <c r="H545" s="245" t="s">
        <v>7310</v>
      </c>
      <c r="I545" s="245" t="s">
        <v>7081</v>
      </c>
      <c r="J545" s="245" t="s">
        <v>59</v>
      </c>
      <c r="K545" s="246" t="s">
        <v>22981</v>
      </c>
      <c r="L545" s="245" t="s">
        <v>568</v>
      </c>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c r="AW545"/>
      <c r="AX545"/>
      <c r="AY545"/>
      <c r="AZ545"/>
      <c r="BA545"/>
      <c r="BB545"/>
      <c r="BC545"/>
      <c r="BD545"/>
      <c r="BE545"/>
      <c r="BF545"/>
      <c r="BG545"/>
      <c r="BH545"/>
      <c r="BI545"/>
      <c r="BJ545"/>
      <c r="BK545"/>
      <c r="BL545"/>
      <c r="BM545"/>
      <c r="BN545"/>
      <c r="BO545"/>
    </row>
    <row r="546" spans="1:67" ht="15" x14ac:dyDescent="0.25">
      <c r="A546" s="245" t="s">
        <v>5904</v>
      </c>
      <c r="B546" s="245" t="s">
        <v>5903</v>
      </c>
      <c r="C546" s="245" t="s">
        <v>7085</v>
      </c>
      <c r="D546" s="245" t="s">
        <v>7084</v>
      </c>
      <c r="E546" s="246" t="s">
        <v>44</v>
      </c>
      <c r="F546" s="245" t="s">
        <v>44</v>
      </c>
      <c r="G546" s="245" t="s">
        <v>7309</v>
      </c>
      <c r="H546" s="245" t="s">
        <v>7308</v>
      </c>
      <c r="I546" s="245" t="s">
        <v>7081</v>
      </c>
      <c r="J546" s="245" t="s">
        <v>569</v>
      </c>
      <c r="K546" s="246" t="s">
        <v>22517</v>
      </c>
      <c r="L546" s="245" t="s">
        <v>568</v>
      </c>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c r="AW546"/>
      <c r="AX546"/>
      <c r="AY546"/>
      <c r="AZ546"/>
      <c r="BA546"/>
      <c r="BB546"/>
      <c r="BC546"/>
      <c r="BD546"/>
      <c r="BE546"/>
      <c r="BF546"/>
      <c r="BG546"/>
      <c r="BH546"/>
      <c r="BI546"/>
      <c r="BJ546"/>
      <c r="BK546"/>
      <c r="BL546"/>
      <c r="BM546"/>
      <c r="BN546"/>
      <c r="BO546"/>
    </row>
    <row r="547" spans="1:67" ht="15" x14ac:dyDescent="0.25">
      <c r="A547" s="245" t="s">
        <v>5904</v>
      </c>
      <c r="B547" s="245" t="s">
        <v>5903</v>
      </c>
      <c r="C547" s="245" t="s">
        <v>7085</v>
      </c>
      <c r="D547" s="245" t="s">
        <v>7084</v>
      </c>
      <c r="E547" s="246" t="s">
        <v>44</v>
      </c>
      <c r="F547" s="245" t="s">
        <v>44</v>
      </c>
      <c r="G547" s="245" t="s">
        <v>7307</v>
      </c>
      <c r="H547" s="245" t="s">
        <v>7306</v>
      </c>
      <c r="I547" s="245" t="s">
        <v>7081</v>
      </c>
      <c r="J547" s="245" t="s">
        <v>569</v>
      </c>
      <c r="K547" s="246" t="s">
        <v>744</v>
      </c>
      <c r="L547" s="245" t="s">
        <v>568</v>
      </c>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c r="AW547"/>
      <c r="AX547"/>
      <c r="AY547"/>
      <c r="AZ547"/>
      <c r="BA547"/>
      <c r="BB547"/>
      <c r="BC547"/>
      <c r="BD547"/>
      <c r="BE547"/>
      <c r="BF547"/>
      <c r="BG547"/>
      <c r="BH547"/>
      <c r="BI547"/>
      <c r="BJ547"/>
      <c r="BK547"/>
      <c r="BL547"/>
      <c r="BM547"/>
      <c r="BN547"/>
      <c r="BO547"/>
    </row>
    <row r="548" spans="1:67" ht="15" x14ac:dyDescent="0.25">
      <c r="A548" s="245" t="s">
        <v>5904</v>
      </c>
      <c r="B548" s="245" t="s">
        <v>5903</v>
      </c>
      <c r="C548" s="245" t="s">
        <v>7085</v>
      </c>
      <c r="D548" s="245" t="s">
        <v>7084</v>
      </c>
      <c r="E548" s="246" t="s">
        <v>44</v>
      </c>
      <c r="F548" s="245" t="s">
        <v>44</v>
      </c>
      <c r="G548" s="245" t="s">
        <v>7305</v>
      </c>
      <c r="H548" s="245" t="s">
        <v>7304</v>
      </c>
      <c r="I548" s="245" t="s">
        <v>7081</v>
      </c>
      <c r="J548" s="245" t="s">
        <v>569</v>
      </c>
      <c r="K548" s="246" t="s">
        <v>22982</v>
      </c>
      <c r="L548" s="245" t="s">
        <v>568</v>
      </c>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c r="AW548"/>
      <c r="AX548"/>
      <c r="AY548"/>
      <c r="AZ548"/>
      <c r="BA548"/>
      <c r="BB548"/>
      <c r="BC548"/>
      <c r="BD548"/>
      <c r="BE548"/>
      <c r="BF548"/>
      <c r="BG548"/>
      <c r="BH548"/>
      <c r="BI548"/>
      <c r="BJ548"/>
      <c r="BK548"/>
      <c r="BL548"/>
      <c r="BM548"/>
      <c r="BN548"/>
      <c r="BO548"/>
    </row>
    <row r="549" spans="1:67" ht="15" x14ac:dyDescent="0.25">
      <c r="A549" s="245" t="s">
        <v>5904</v>
      </c>
      <c r="B549" s="245" t="s">
        <v>5903</v>
      </c>
      <c r="C549" s="245" t="s">
        <v>7085</v>
      </c>
      <c r="D549" s="245" t="s">
        <v>7084</v>
      </c>
      <c r="E549" s="246" t="s">
        <v>44</v>
      </c>
      <c r="F549" s="245" t="s">
        <v>44</v>
      </c>
      <c r="G549" s="245" t="s">
        <v>7303</v>
      </c>
      <c r="H549" s="245" t="s">
        <v>7302</v>
      </c>
      <c r="I549" s="245" t="s">
        <v>7081</v>
      </c>
      <c r="J549" s="245" t="s">
        <v>569</v>
      </c>
      <c r="K549" s="246" t="s">
        <v>22983</v>
      </c>
      <c r="L549" s="245" t="s">
        <v>568</v>
      </c>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c r="AW549"/>
      <c r="AX549"/>
      <c r="AY549"/>
      <c r="AZ549"/>
      <c r="BA549"/>
      <c r="BB549"/>
      <c r="BC549"/>
      <c r="BD549"/>
      <c r="BE549"/>
      <c r="BF549"/>
      <c r="BG549"/>
      <c r="BH549"/>
      <c r="BI549"/>
      <c r="BJ549"/>
      <c r="BK549"/>
      <c r="BL549"/>
      <c r="BM549"/>
      <c r="BN549"/>
      <c r="BO549"/>
    </row>
    <row r="550" spans="1:67" ht="15" x14ac:dyDescent="0.25">
      <c r="A550" s="245" t="s">
        <v>5904</v>
      </c>
      <c r="B550" s="245" t="s">
        <v>5903</v>
      </c>
      <c r="C550" s="245" t="s">
        <v>7085</v>
      </c>
      <c r="D550" s="245" t="s">
        <v>7084</v>
      </c>
      <c r="E550" s="246" t="s">
        <v>44</v>
      </c>
      <c r="F550" s="245" t="s">
        <v>44</v>
      </c>
      <c r="G550" s="245" t="s">
        <v>7301</v>
      </c>
      <c r="H550" s="245" t="s">
        <v>7300</v>
      </c>
      <c r="I550" s="245" t="s">
        <v>7081</v>
      </c>
      <c r="J550" s="245" t="s">
        <v>569</v>
      </c>
      <c r="K550" s="246" t="s">
        <v>22984</v>
      </c>
      <c r="L550" s="245" t="s">
        <v>568</v>
      </c>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c r="AW550"/>
      <c r="AX550"/>
      <c r="AY550"/>
      <c r="AZ550"/>
      <c r="BA550"/>
      <c r="BB550"/>
      <c r="BC550"/>
      <c r="BD550"/>
      <c r="BE550"/>
      <c r="BF550"/>
      <c r="BG550"/>
      <c r="BH550"/>
      <c r="BI550"/>
      <c r="BJ550"/>
      <c r="BK550"/>
      <c r="BL550"/>
      <c r="BM550"/>
      <c r="BN550"/>
      <c r="BO550"/>
    </row>
    <row r="551" spans="1:67" ht="15" x14ac:dyDescent="0.25">
      <c r="A551" s="245" t="s">
        <v>5904</v>
      </c>
      <c r="B551" s="245" t="s">
        <v>5903</v>
      </c>
      <c r="C551" s="245" t="s">
        <v>7085</v>
      </c>
      <c r="D551" s="245" t="s">
        <v>7084</v>
      </c>
      <c r="E551" s="246" t="s">
        <v>44</v>
      </c>
      <c r="F551" s="245" t="s">
        <v>44</v>
      </c>
      <c r="G551" s="245" t="s">
        <v>7299</v>
      </c>
      <c r="H551" s="245" t="s">
        <v>7298</v>
      </c>
      <c r="I551" s="245" t="s">
        <v>7081</v>
      </c>
      <c r="J551" s="245" t="s">
        <v>569</v>
      </c>
      <c r="K551" s="246" t="s">
        <v>9035</v>
      </c>
      <c r="L551" s="245" t="s">
        <v>568</v>
      </c>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c r="AW551"/>
      <c r="AX551"/>
      <c r="AY551"/>
      <c r="AZ551"/>
      <c r="BA551"/>
      <c r="BB551"/>
      <c r="BC551"/>
      <c r="BD551"/>
      <c r="BE551"/>
      <c r="BF551"/>
      <c r="BG551"/>
      <c r="BH551"/>
      <c r="BI551"/>
      <c r="BJ551"/>
      <c r="BK551"/>
      <c r="BL551"/>
      <c r="BM551"/>
      <c r="BN551"/>
      <c r="BO551"/>
    </row>
    <row r="552" spans="1:67" ht="15" x14ac:dyDescent="0.25">
      <c r="A552" s="245" t="s">
        <v>5904</v>
      </c>
      <c r="B552" s="245" t="s">
        <v>5903</v>
      </c>
      <c r="C552" s="245" t="s">
        <v>7085</v>
      </c>
      <c r="D552" s="245" t="s">
        <v>7084</v>
      </c>
      <c r="E552" s="246" t="s">
        <v>44</v>
      </c>
      <c r="F552" s="245" t="s">
        <v>44</v>
      </c>
      <c r="G552" s="245" t="s">
        <v>7296</v>
      </c>
      <c r="H552" s="245" t="s">
        <v>7295</v>
      </c>
      <c r="I552" s="245" t="s">
        <v>7081</v>
      </c>
      <c r="J552" s="245" t="s">
        <v>59</v>
      </c>
      <c r="K552" s="246" t="s">
        <v>6223</v>
      </c>
      <c r="L552" s="245" t="s">
        <v>568</v>
      </c>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c r="AW552"/>
      <c r="AX552"/>
      <c r="AY552"/>
      <c r="AZ552"/>
      <c r="BA552"/>
      <c r="BB552"/>
      <c r="BC552"/>
      <c r="BD552"/>
      <c r="BE552"/>
      <c r="BF552"/>
      <c r="BG552"/>
      <c r="BH552"/>
      <c r="BI552"/>
      <c r="BJ552"/>
      <c r="BK552"/>
      <c r="BL552"/>
      <c r="BM552"/>
      <c r="BN552"/>
      <c r="BO552"/>
    </row>
    <row r="553" spans="1:67" ht="15" x14ac:dyDescent="0.25">
      <c r="A553" s="245" t="s">
        <v>5904</v>
      </c>
      <c r="B553" s="245" t="s">
        <v>5903</v>
      </c>
      <c r="C553" s="245" t="s">
        <v>7085</v>
      </c>
      <c r="D553" s="245" t="s">
        <v>7084</v>
      </c>
      <c r="E553" s="246" t="s">
        <v>44</v>
      </c>
      <c r="F553" s="245" t="s">
        <v>44</v>
      </c>
      <c r="G553" s="245" t="s">
        <v>7294</v>
      </c>
      <c r="H553" s="245" t="s">
        <v>7293</v>
      </c>
      <c r="I553" s="245" t="s">
        <v>7081</v>
      </c>
      <c r="J553" s="245" t="s">
        <v>569</v>
      </c>
      <c r="K553" s="246" t="s">
        <v>22985</v>
      </c>
      <c r="L553" s="245" t="s">
        <v>568</v>
      </c>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c r="AW553"/>
      <c r="AX553"/>
      <c r="AY553"/>
      <c r="AZ553"/>
      <c r="BA553"/>
      <c r="BB553"/>
      <c r="BC553"/>
      <c r="BD553"/>
      <c r="BE553"/>
      <c r="BF553"/>
      <c r="BG553"/>
      <c r="BH553"/>
      <c r="BI553"/>
      <c r="BJ553"/>
      <c r="BK553"/>
      <c r="BL553"/>
      <c r="BM553"/>
      <c r="BN553"/>
      <c r="BO553"/>
    </row>
    <row r="554" spans="1:67" ht="15" x14ac:dyDescent="0.25">
      <c r="A554" s="245" t="s">
        <v>5904</v>
      </c>
      <c r="B554" s="245" t="s">
        <v>5903</v>
      </c>
      <c r="C554" s="245" t="s">
        <v>7085</v>
      </c>
      <c r="D554" s="245" t="s">
        <v>7084</v>
      </c>
      <c r="E554" s="246" t="s">
        <v>44</v>
      </c>
      <c r="F554" s="245" t="s">
        <v>44</v>
      </c>
      <c r="G554" s="245" t="s">
        <v>7292</v>
      </c>
      <c r="H554" s="245" t="s">
        <v>7291</v>
      </c>
      <c r="I554" s="245" t="s">
        <v>7081</v>
      </c>
      <c r="J554" s="245" t="s">
        <v>569</v>
      </c>
      <c r="K554" s="246" t="s">
        <v>16267</v>
      </c>
      <c r="L554" s="245" t="s">
        <v>568</v>
      </c>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c r="AW554"/>
      <c r="AX554"/>
      <c r="AY554"/>
      <c r="AZ554"/>
      <c r="BA554"/>
      <c r="BB554"/>
      <c r="BC554"/>
      <c r="BD554"/>
      <c r="BE554"/>
      <c r="BF554"/>
      <c r="BG554"/>
      <c r="BH554"/>
      <c r="BI554"/>
      <c r="BJ554"/>
      <c r="BK554"/>
      <c r="BL554"/>
      <c r="BM554"/>
      <c r="BN554"/>
      <c r="BO554"/>
    </row>
    <row r="555" spans="1:67" ht="15" x14ac:dyDescent="0.25">
      <c r="A555" s="245" t="s">
        <v>5904</v>
      </c>
      <c r="B555" s="245" t="s">
        <v>5903</v>
      </c>
      <c r="C555" s="245" t="s">
        <v>7085</v>
      </c>
      <c r="D555" s="245" t="s">
        <v>7084</v>
      </c>
      <c r="E555" s="246" t="s">
        <v>44</v>
      </c>
      <c r="F555" s="245" t="s">
        <v>44</v>
      </c>
      <c r="G555" s="245" t="s">
        <v>7289</v>
      </c>
      <c r="H555" s="245" t="s">
        <v>7288</v>
      </c>
      <c r="I555" s="245" t="s">
        <v>7081</v>
      </c>
      <c r="J555" s="245" t="s">
        <v>59</v>
      </c>
      <c r="K555" s="246" t="s">
        <v>12138</v>
      </c>
      <c r="L555" s="245" t="s">
        <v>568</v>
      </c>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c r="AW555"/>
      <c r="AX555"/>
      <c r="AY555"/>
      <c r="AZ555"/>
      <c r="BA555"/>
      <c r="BB555"/>
      <c r="BC555"/>
      <c r="BD555"/>
      <c r="BE555"/>
      <c r="BF555"/>
      <c r="BG555"/>
      <c r="BH555"/>
      <c r="BI555"/>
      <c r="BJ555"/>
      <c r="BK555"/>
      <c r="BL555"/>
      <c r="BM555"/>
      <c r="BN555"/>
      <c r="BO555"/>
    </row>
    <row r="556" spans="1:67" ht="15" x14ac:dyDescent="0.25">
      <c r="A556" s="245" t="s">
        <v>5904</v>
      </c>
      <c r="B556" s="245" t="s">
        <v>5903</v>
      </c>
      <c r="C556" s="245" t="s">
        <v>7085</v>
      </c>
      <c r="D556" s="245" t="s">
        <v>7084</v>
      </c>
      <c r="E556" s="246" t="s">
        <v>44</v>
      </c>
      <c r="F556" s="245" t="s">
        <v>44</v>
      </c>
      <c r="G556" s="245" t="s">
        <v>7287</v>
      </c>
      <c r="H556" s="245" t="s">
        <v>7286</v>
      </c>
      <c r="I556" s="245" t="s">
        <v>7081</v>
      </c>
      <c r="J556" s="245" t="s">
        <v>59</v>
      </c>
      <c r="K556" s="246" t="s">
        <v>22986</v>
      </c>
      <c r="L556" s="245" t="s">
        <v>568</v>
      </c>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c r="AW556"/>
      <c r="AX556"/>
      <c r="AY556"/>
      <c r="AZ556"/>
      <c r="BA556"/>
      <c r="BB556"/>
      <c r="BC556"/>
      <c r="BD556"/>
      <c r="BE556"/>
      <c r="BF556"/>
      <c r="BG556"/>
      <c r="BH556"/>
      <c r="BI556"/>
      <c r="BJ556"/>
      <c r="BK556"/>
      <c r="BL556"/>
      <c r="BM556"/>
      <c r="BN556"/>
      <c r="BO556"/>
    </row>
    <row r="557" spans="1:67" ht="15" x14ac:dyDescent="0.25">
      <c r="A557" s="245" t="s">
        <v>5904</v>
      </c>
      <c r="B557" s="245" t="s">
        <v>5903</v>
      </c>
      <c r="C557" s="245" t="s">
        <v>7085</v>
      </c>
      <c r="D557" s="245" t="s">
        <v>7084</v>
      </c>
      <c r="E557" s="246" t="s">
        <v>44</v>
      </c>
      <c r="F557" s="245" t="s">
        <v>44</v>
      </c>
      <c r="G557" s="245" t="s">
        <v>7285</v>
      </c>
      <c r="H557" s="245" t="s">
        <v>7284</v>
      </c>
      <c r="I557" s="245" t="s">
        <v>7081</v>
      </c>
      <c r="J557" s="245" t="s">
        <v>59</v>
      </c>
      <c r="K557" s="246" t="s">
        <v>22987</v>
      </c>
      <c r="L557" s="245" t="s">
        <v>568</v>
      </c>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c r="AW557"/>
      <c r="AX557"/>
      <c r="AY557"/>
      <c r="AZ557"/>
      <c r="BA557"/>
      <c r="BB557"/>
      <c r="BC557"/>
      <c r="BD557"/>
      <c r="BE557"/>
      <c r="BF557"/>
      <c r="BG557"/>
      <c r="BH557"/>
      <c r="BI557"/>
      <c r="BJ557"/>
      <c r="BK557"/>
      <c r="BL557"/>
      <c r="BM557"/>
      <c r="BN557"/>
      <c r="BO557"/>
    </row>
    <row r="558" spans="1:67" ht="15" x14ac:dyDescent="0.25">
      <c r="A558" s="245" t="s">
        <v>5904</v>
      </c>
      <c r="B558" s="245" t="s">
        <v>5903</v>
      </c>
      <c r="C558" s="245" t="s">
        <v>7085</v>
      </c>
      <c r="D558" s="245" t="s">
        <v>7084</v>
      </c>
      <c r="E558" s="246" t="s">
        <v>44</v>
      </c>
      <c r="F558" s="245" t="s">
        <v>44</v>
      </c>
      <c r="G558" s="245" t="s">
        <v>7283</v>
      </c>
      <c r="H558" s="245" t="s">
        <v>7282</v>
      </c>
      <c r="I558" s="245" t="s">
        <v>7081</v>
      </c>
      <c r="J558" s="245" t="s">
        <v>59</v>
      </c>
      <c r="K558" s="246" t="s">
        <v>251</v>
      </c>
      <c r="L558" s="245" t="s">
        <v>568</v>
      </c>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c r="AW558"/>
      <c r="AX558"/>
      <c r="AY558"/>
      <c r="AZ558"/>
      <c r="BA558"/>
      <c r="BB558"/>
      <c r="BC558"/>
      <c r="BD558"/>
      <c r="BE558"/>
      <c r="BF558"/>
      <c r="BG558"/>
      <c r="BH558"/>
      <c r="BI558"/>
      <c r="BJ558"/>
      <c r="BK558"/>
      <c r="BL558"/>
      <c r="BM558"/>
      <c r="BN558"/>
      <c r="BO558"/>
    </row>
    <row r="559" spans="1:67" ht="15" x14ac:dyDescent="0.25">
      <c r="A559" s="245" t="s">
        <v>5904</v>
      </c>
      <c r="B559" s="245" t="s">
        <v>5903</v>
      </c>
      <c r="C559" s="245" t="s">
        <v>7085</v>
      </c>
      <c r="D559" s="245" t="s">
        <v>7084</v>
      </c>
      <c r="E559" s="246" t="s">
        <v>44</v>
      </c>
      <c r="F559" s="245" t="s">
        <v>44</v>
      </c>
      <c r="G559" s="245" t="s">
        <v>7281</v>
      </c>
      <c r="H559" s="245" t="s">
        <v>7280</v>
      </c>
      <c r="I559" s="245" t="s">
        <v>7081</v>
      </c>
      <c r="J559" s="245" t="s">
        <v>59</v>
      </c>
      <c r="K559" s="246" t="s">
        <v>698</v>
      </c>
      <c r="L559" s="245" t="s">
        <v>568</v>
      </c>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c r="AW559"/>
      <c r="AX559"/>
      <c r="AY559"/>
      <c r="AZ559"/>
      <c r="BA559"/>
      <c r="BB559"/>
      <c r="BC559"/>
      <c r="BD559"/>
      <c r="BE559"/>
      <c r="BF559"/>
      <c r="BG559"/>
      <c r="BH559"/>
      <c r="BI559"/>
      <c r="BJ559"/>
      <c r="BK559"/>
      <c r="BL559"/>
      <c r="BM559"/>
      <c r="BN559"/>
      <c r="BO559"/>
    </row>
    <row r="560" spans="1:67" ht="15" x14ac:dyDescent="0.25">
      <c r="A560" s="245" t="s">
        <v>5904</v>
      </c>
      <c r="B560" s="245" t="s">
        <v>5903</v>
      </c>
      <c r="C560" s="245" t="s">
        <v>7085</v>
      </c>
      <c r="D560" s="245" t="s">
        <v>7084</v>
      </c>
      <c r="E560" s="246" t="s">
        <v>44</v>
      </c>
      <c r="F560" s="245" t="s">
        <v>44</v>
      </c>
      <c r="G560" s="245" t="s">
        <v>7279</v>
      </c>
      <c r="H560" s="245" t="s">
        <v>7278</v>
      </c>
      <c r="I560" s="245" t="s">
        <v>7081</v>
      </c>
      <c r="J560" s="245" t="s">
        <v>59</v>
      </c>
      <c r="K560" s="246" t="s">
        <v>886</v>
      </c>
      <c r="L560" s="245" t="s">
        <v>568</v>
      </c>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c r="AW560"/>
      <c r="AX560"/>
      <c r="AY560"/>
      <c r="AZ560"/>
      <c r="BA560"/>
      <c r="BB560"/>
      <c r="BC560"/>
      <c r="BD560"/>
      <c r="BE560"/>
      <c r="BF560"/>
      <c r="BG560"/>
      <c r="BH560"/>
      <c r="BI560"/>
      <c r="BJ560"/>
      <c r="BK560"/>
      <c r="BL560"/>
      <c r="BM560"/>
      <c r="BN560"/>
      <c r="BO560"/>
    </row>
    <row r="561" spans="1:67" ht="15" x14ac:dyDescent="0.25">
      <c r="A561" s="245" t="s">
        <v>5904</v>
      </c>
      <c r="B561" s="245" t="s">
        <v>5903</v>
      </c>
      <c r="C561" s="245" t="s">
        <v>7085</v>
      </c>
      <c r="D561" s="245" t="s">
        <v>7084</v>
      </c>
      <c r="E561" s="246" t="s">
        <v>44</v>
      </c>
      <c r="F561" s="245" t="s">
        <v>44</v>
      </c>
      <c r="G561" s="245" t="s">
        <v>7277</v>
      </c>
      <c r="H561" s="245" t="s">
        <v>7276</v>
      </c>
      <c r="I561" s="245" t="s">
        <v>7081</v>
      </c>
      <c r="J561" s="245" t="s">
        <v>59</v>
      </c>
      <c r="K561" s="246" t="s">
        <v>9620</v>
      </c>
      <c r="L561" s="245" t="s">
        <v>568</v>
      </c>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c r="AW561"/>
      <c r="AX561"/>
      <c r="AY561"/>
      <c r="AZ561"/>
      <c r="BA561"/>
      <c r="BB561"/>
      <c r="BC561"/>
      <c r="BD561"/>
      <c r="BE561"/>
      <c r="BF561"/>
      <c r="BG561"/>
      <c r="BH561"/>
      <c r="BI561"/>
      <c r="BJ561"/>
      <c r="BK561"/>
      <c r="BL561"/>
      <c r="BM561"/>
      <c r="BN561"/>
      <c r="BO561"/>
    </row>
    <row r="562" spans="1:67" ht="15" x14ac:dyDescent="0.25">
      <c r="A562" s="245" t="s">
        <v>5904</v>
      </c>
      <c r="B562" s="245" t="s">
        <v>5903</v>
      </c>
      <c r="C562" s="245" t="s">
        <v>7085</v>
      </c>
      <c r="D562" s="245" t="s">
        <v>7084</v>
      </c>
      <c r="E562" s="246" t="s">
        <v>44</v>
      </c>
      <c r="F562" s="245" t="s">
        <v>44</v>
      </c>
      <c r="G562" s="245" t="s">
        <v>7275</v>
      </c>
      <c r="H562" s="245" t="s">
        <v>7274</v>
      </c>
      <c r="I562" s="245" t="s">
        <v>7081</v>
      </c>
      <c r="J562" s="245" t="s">
        <v>59</v>
      </c>
      <c r="K562" s="246" t="s">
        <v>1037</v>
      </c>
      <c r="L562" s="245" t="s">
        <v>568</v>
      </c>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c r="AW562"/>
      <c r="AX562"/>
      <c r="AY562"/>
      <c r="AZ562"/>
      <c r="BA562"/>
      <c r="BB562"/>
      <c r="BC562"/>
      <c r="BD562"/>
      <c r="BE562"/>
      <c r="BF562"/>
      <c r="BG562"/>
      <c r="BH562"/>
      <c r="BI562"/>
      <c r="BJ562"/>
      <c r="BK562"/>
      <c r="BL562"/>
      <c r="BM562"/>
      <c r="BN562"/>
      <c r="BO562"/>
    </row>
    <row r="563" spans="1:67" ht="15" x14ac:dyDescent="0.25">
      <c r="A563" s="245" t="s">
        <v>5904</v>
      </c>
      <c r="B563" s="245" t="s">
        <v>5903</v>
      </c>
      <c r="C563" s="245" t="s">
        <v>7085</v>
      </c>
      <c r="D563" s="245" t="s">
        <v>7084</v>
      </c>
      <c r="E563" s="246" t="s">
        <v>44</v>
      </c>
      <c r="F563" s="245" t="s">
        <v>44</v>
      </c>
      <c r="G563" s="245" t="s">
        <v>7273</v>
      </c>
      <c r="H563" s="245" t="s">
        <v>7272</v>
      </c>
      <c r="I563" s="245" t="s">
        <v>7081</v>
      </c>
      <c r="J563" s="245" t="s">
        <v>59</v>
      </c>
      <c r="K563" s="246" t="s">
        <v>10305</v>
      </c>
      <c r="L563" s="245" t="s">
        <v>568</v>
      </c>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c r="AW563"/>
      <c r="AX563"/>
      <c r="AY563"/>
      <c r="AZ563"/>
      <c r="BA563"/>
      <c r="BB563"/>
      <c r="BC563"/>
      <c r="BD563"/>
      <c r="BE563"/>
      <c r="BF563"/>
      <c r="BG563"/>
      <c r="BH563"/>
      <c r="BI563"/>
      <c r="BJ563"/>
      <c r="BK563"/>
      <c r="BL563"/>
      <c r="BM563"/>
      <c r="BN563"/>
      <c r="BO563"/>
    </row>
    <row r="564" spans="1:67" ht="15" x14ac:dyDescent="0.25">
      <c r="A564" s="245" t="s">
        <v>5904</v>
      </c>
      <c r="B564" s="245" t="s">
        <v>5903</v>
      </c>
      <c r="C564" s="245" t="s">
        <v>7085</v>
      </c>
      <c r="D564" s="245" t="s">
        <v>7084</v>
      </c>
      <c r="E564" s="246" t="s">
        <v>44</v>
      </c>
      <c r="F564" s="245" t="s">
        <v>44</v>
      </c>
      <c r="G564" s="245" t="s">
        <v>7271</v>
      </c>
      <c r="H564" s="245" t="s">
        <v>7270</v>
      </c>
      <c r="I564" s="245" t="s">
        <v>7081</v>
      </c>
      <c r="J564" s="245" t="s">
        <v>106</v>
      </c>
      <c r="K564" s="246" t="s">
        <v>308</v>
      </c>
      <c r="L564" s="245" t="s">
        <v>568</v>
      </c>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c r="AW564"/>
      <c r="AX564"/>
      <c r="AY564"/>
      <c r="AZ564"/>
      <c r="BA564"/>
      <c r="BB564"/>
      <c r="BC564"/>
      <c r="BD564"/>
      <c r="BE564"/>
      <c r="BF564"/>
      <c r="BG564"/>
      <c r="BH564"/>
      <c r="BI564"/>
      <c r="BJ564"/>
      <c r="BK564"/>
      <c r="BL564"/>
      <c r="BM564"/>
      <c r="BN564"/>
      <c r="BO564"/>
    </row>
    <row r="565" spans="1:67" ht="15" x14ac:dyDescent="0.25">
      <c r="A565" s="245" t="s">
        <v>5904</v>
      </c>
      <c r="B565" s="245" t="s">
        <v>5903</v>
      </c>
      <c r="C565" s="245" t="s">
        <v>7085</v>
      </c>
      <c r="D565" s="245" t="s">
        <v>7084</v>
      </c>
      <c r="E565" s="246" t="s">
        <v>44</v>
      </c>
      <c r="F565" s="245" t="s">
        <v>44</v>
      </c>
      <c r="G565" s="245" t="s">
        <v>7269</v>
      </c>
      <c r="H565" s="245" t="s">
        <v>7268</v>
      </c>
      <c r="I565" s="245" t="s">
        <v>7081</v>
      </c>
      <c r="J565" s="245" t="s">
        <v>59</v>
      </c>
      <c r="K565" s="246" t="s">
        <v>13718</v>
      </c>
      <c r="L565" s="245" t="s">
        <v>568</v>
      </c>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c r="AW565"/>
      <c r="AX565"/>
      <c r="AY565"/>
      <c r="AZ565"/>
      <c r="BA565"/>
      <c r="BB565"/>
      <c r="BC565"/>
      <c r="BD565"/>
      <c r="BE565"/>
      <c r="BF565"/>
      <c r="BG565"/>
      <c r="BH565"/>
      <c r="BI565"/>
      <c r="BJ565"/>
      <c r="BK565"/>
      <c r="BL565"/>
      <c r="BM565"/>
      <c r="BN565"/>
      <c r="BO565"/>
    </row>
    <row r="566" spans="1:67" ht="15" x14ac:dyDescent="0.25">
      <c r="A566" s="245" t="s">
        <v>5904</v>
      </c>
      <c r="B566" s="245" t="s">
        <v>5903</v>
      </c>
      <c r="C566" s="245" t="s">
        <v>7085</v>
      </c>
      <c r="D566" s="245" t="s">
        <v>7084</v>
      </c>
      <c r="E566" s="246" t="s">
        <v>44</v>
      </c>
      <c r="F566" s="245" t="s">
        <v>44</v>
      </c>
      <c r="G566" s="245" t="s">
        <v>7267</v>
      </c>
      <c r="H566" s="245" t="s">
        <v>7266</v>
      </c>
      <c r="I566" s="245" t="s">
        <v>7081</v>
      </c>
      <c r="J566" s="245" t="s">
        <v>59</v>
      </c>
      <c r="K566" s="246" t="s">
        <v>22988</v>
      </c>
      <c r="L566" s="245" t="s">
        <v>568</v>
      </c>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c r="AW566"/>
      <c r="AX566"/>
      <c r="AY566"/>
      <c r="AZ566"/>
      <c r="BA566"/>
      <c r="BB566"/>
      <c r="BC566"/>
      <c r="BD566"/>
      <c r="BE566"/>
      <c r="BF566"/>
      <c r="BG566"/>
      <c r="BH566"/>
      <c r="BI566"/>
      <c r="BJ566"/>
      <c r="BK566"/>
      <c r="BL566"/>
      <c r="BM566"/>
      <c r="BN566"/>
      <c r="BO566"/>
    </row>
    <row r="567" spans="1:67" ht="15" x14ac:dyDescent="0.25">
      <c r="A567" s="245" t="s">
        <v>5904</v>
      </c>
      <c r="B567" s="245" t="s">
        <v>5903</v>
      </c>
      <c r="C567" s="245" t="s">
        <v>7085</v>
      </c>
      <c r="D567" s="245" t="s">
        <v>7084</v>
      </c>
      <c r="E567" s="246" t="s">
        <v>44</v>
      </c>
      <c r="F567" s="245" t="s">
        <v>44</v>
      </c>
      <c r="G567" s="245" t="s">
        <v>7265</v>
      </c>
      <c r="H567" s="245" t="s">
        <v>7264</v>
      </c>
      <c r="I567" s="245" t="s">
        <v>7081</v>
      </c>
      <c r="J567" s="245" t="s">
        <v>59</v>
      </c>
      <c r="K567" s="246" t="s">
        <v>251</v>
      </c>
      <c r="L567" s="245" t="s">
        <v>568</v>
      </c>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c r="AW567"/>
      <c r="AX567"/>
      <c r="AY567"/>
      <c r="AZ567"/>
      <c r="BA567"/>
      <c r="BB567"/>
      <c r="BC567"/>
      <c r="BD567"/>
      <c r="BE567"/>
      <c r="BF567"/>
      <c r="BG567"/>
      <c r="BH567"/>
      <c r="BI567"/>
      <c r="BJ567"/>
      <c r="BK567"/>
      <c r="BL567"/>
      <c r="BM567"/>
      <c r="BN567"/>
      <c r="BO567"/>
    </row>
    <row r="568" spans="1:67" ht="15" x14ac:dyDescent="0.25">
      <c r="A568" s="245" t="s">
        <v>5904</v>
      </c>
      <c r="B568" s="245" t="s">
        <v>5903</v>
      </c>
      <c r="C568" s="245" t="s">
        <v>7085</v>
      </c>
      <c r="D568" s="245" t="s">
        <v>7084</v>
      </c>
      <c r="E568" s="246" t="s">
        <v>44</v>
      </c>
      <c r="F568" s="245" t="s">
        <v>44</v>
      </c>
      <c r="G568" s="245" t="s">
        <v>7263</v>
      </c>
      <c r="H568" s="245" t="s">
        <v>7262</v>
      </c>
      <c r="I568" s="245" t="s">
        <v>7081</v>
      </c>
      <c r="J568" s="245" t="s">
        <v>569</v>
      </c>
      <c r="K568" s="246" t="s">
        <v>9613</v>
      </c>
      <c r="L568" s="245" t="s">
        <v>568</v>
      </c>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c r="AW568"/>
      <c r="AX568"/>
      <c r="AY568"/>
      <c r="AZ568"/>
      <c r="BA568"/>
      <c r="BB568"/>
      <c r="BC568"/>
      <c r="BD568"/>
      <c r="BE568"/>
      <c r="BF568"/>
      <c r="BG568"/>
      <c r="BH568"/>
      <c r="BI568"/>
      <c r="BJ568"/>
      <c r="BK568"/>
      <c r="BL568"/>
      <c r="BM568"/>
      <c r="BN568"/>
      <c r="BO568"/>
    </row>
    <row r="569" spans="1:67" ht="15" x14ac:dyDescent="0.25">
      <c r="A569" s="245" t="s">
        <v>5904</v>
      </c>
      <c r="B569" s="245" t="s">
        <v>5903</v>
      </c>
      <c r="C569" s="245" t="s">
        <v>7085</v>
      </c>
      <c r="D569" s="245" t="s">
        <v>7084</v>
      </c>
      <c r="E569" s="246" t="s">
        <v>44</v>
      </c>
      <c r="F569" s="245" t="s">
        <v>44</v>
      </c>
      <c r="G569" s="245" t="s">
        <v>7261</v>
      </c>
      <c r="H569" s="245" t="s">
        <v>7260</v>
      </c>
      <c r="I569" s="245" t="s">
        <v>7081</v>
      </c>
      <c r="J569" s="245" t="s">
        <v>59</v>
      </c>
      <c r="K569" s="246" t="s">
        <v>12638</v>
      </c>
      <c r="L569" s="245" t="s">
        <v>568</v>
      </c>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c r="AW569"/>
      <c r="AX569"/>
      <c r="AY569"/>
      <c r="AZ569"/>
      <c r="BA569"/>
      <c r="BB569"/>
      <c r="BC569"/>
      <c r="BD569"/>
      <c r="BE569"/>
      <c r="BF569"/>
      <c r="BG569"/>
      <c r="BH569"/>
      <c r="BI569"/>
      <c r="BJ569"/>
      <c r="BK569"/>
      <c r="BL569"/>
      <c r="BM569"/>
      <c r="BN569"/>
      <c r="BO569"/>
    </row>
    <row r="570" spans="1:67" ht="15" x14ac:dyDescent="0.25">
      <c r="A570" s="245" t="s">
        <v>5904</v>
      </c>
      <c r="B570" s="245" t="s">
        <v>5903</v>
      </c>
      <c r="C570" s="245" t="s">
        <v>7085</v>
      </c>
      <c r="D570" s="245" t="s">
        <v>7084</v>
      </c>
      <c r="E570" s="246" t="s">
        <v>44</v>
      </c>
      <c r="F570" s="245" t="s">
        <v>44</v>
      </c>
      <c r="G570" s="245" t="s">
        <v>7259</v>
      </c>
      <c r="H570" s="245" t="s">
        <v>7258</v>
      </c>
      <c r="I570" s="245" t="s">
        <v>7081</v>
      </c>
      <c r="J570" s="245" t="s">
        <v>569</v>
      </c>
      <c r="K570" s="246" t="s">
        <v>22989</v>
      </c>
      <c r="L570" s="245" t="s">
        <v>568</v>
      </c>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c r="AW570"/>
      <c r="AX570"/>
      <c r="AY570"/>
      <c r="AZ570"/>
      <c r="BA570"/>
      <c r="BB570"/>
      <c r="BC570"/>
      <c r="BD570"/>
      <c r="BE570"/>
      <c r="BF570"/>
      <c r="BG570"/>
      <c r="BH570"/>
      <c r="BI570"/>
      <c r="BJ570"/>
      <c r="BK570"/>
      <c r="BL570"/>
      <c r="BM570"/>
      <c r="BN570"/>
      <c r="BO570"/>
    </row>
    <row r="571" spans="1:67" ht="15" x14ac:dyDescent="0.25">
      <c r="A571" s="245" t="s">
        <v>5904</v>
      </c>
      <c r="B571" s="245" t="s">
        <v>5903</v>
      </c>
      <c r="C571" s="245" t="s">
        <v>7085</v>
      </c>
      <c r="D571" s="245" t="s">
        <v>7084</v>
      </c>
      <c r="E571" s="246" t="s">
        <v>44</v>
      </c>
      <c r="F571" s="245" t="s">
        <v>44</v>
      </c>
      <c r="G571" s="245" t="s">
        <v>7257</v>
      </c>
      <c r="H571" s="245" t="s">
        <v>7256</v>
      </c>
      <c r="I571" s="245" t="s">
        <v>7081</v>
      </c>
      <c r="J571" s="245" t="s">
        <v>569</v>
      </c>
      <c r="K571" s="246" t="s">
        <v>22990</v>
      </c>
      <c r="L571" s="245" t="s">
        <v>568</v>
      </c>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c r="AW571"/>
      <c r="AX571"/>
      <c r="AY571"/>
      <c r="AZ571"/>
      <c r="BA571"/>
      <c r="BB571"/>
      <c r="BC571"/>
      <c r="BD571"/>
      <c r="BE571"/>
      <c r="BF571"/>
      <c r="BG571"/>
      <c r="BH571"/>
      <c r="BI571"/>
      <c r="BJ571"/>
      <c r="BK571"/>
      <c r="BL571"/>
      <c r="BM571"/>
      <c r="BN571"/>
      <c r="BO571"/>
    </row>
    <row r="572" spans="1:67" ht="15" x14ac:dyDescent="0.25">
      <c r="A572" s="245" t="s">
        <v>5904</v>
      </c>
      <c r="B572" s="245" t="s">
        <v>5903</v>
      </c>
      <c r="C572" s="245" t="s">
        <v>7085</v>
      </c>
      <c r="D572" s="245" t="s">
        <v>7084</v>
      </c>
      <c r="E572" s="246" t="s">
        <v>44</v>
      </c>
      <c r="F572" s="245" t="s">
        <v>44</v>
      </c>
      <c r="G572" s="245" t="s">
        <v>7255</v>
      </c>
      <c r="H572" s="245" t="s">
        <v>7254</v>
      </c>
      <c r="I572" s="245" t="s">
        <v>7081</v>
      </c>
      <c r="J572" s="245" t="s">
        <v>59</v>
      </c>
      <c r="K572" s="246" t="s">
        <v>8762</v>
      </c>
      <c r="L572" s="245" t="s">
        <v>568</v>
      </c>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c r="AW572"/>
      <c r="AX572"/>
      <c r="AY572"/>
      <c r="AZ572"/>
      <c r="BA572"/>
      <c r="BB572"/>
      <c r="BC572"/>
      <c r="BD572"/>
      <c r="BE572"/>
      <c r="BF572"/>
      <c r="BG572"/>
      <c r="BH572"/>
      <c r="BI572"/>
      <c r="BJ572"/>
      <c r="BK572"/>
      <c r="BL572"/>
      <c r="BM572"/>
      <c r="BN572"/>
      <c r="BO572"/>
    </row>
    <row r="573" spans="1:67" ht="15" x14ac:dyDescent="0.25">
      <c r="A573" s="245" t="s">
        <v>5904</v>
      </c>
      <c r="B573" s="245" t="s">
        <v>5903</v>
      </c>
      <c r="C573" s="245" t="s">
        <v>7085</v>
      </c>
      <c r="D573" s="245" t="s">
        <v>7084</v>
      </c>
      <c r="E573" s="246" t="s">
        <v>44</v>
      </c>
      <c r="F573" s="245" t="s">
        <v>44</v>
      </c>
      <c r="G573" s="245" t="s">
        <v>7253</v>
      </c>
      <c r="H573" s="245" t="s">
        <v>7252</v>
      </c>
      <c r="I573" s="245" t="s">
        <v>7081</v>
      </c>
      <c r="J573" s="245" t="s">
        <v>569</v>
      </c>
      <c r="K573" s="246" t="s">
        <v>22991</v>
      </c>
      <c r="L573" s="245" t="s">
        <v>568</v>
      </c>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c r="AW573"/>
      <c r="AX573"/>
      <c r="AY573"/>
      <c r="AZ573"/>
      <c r="BA573"/>
      <c r="BB573"/>
      <c r="BC573"/>
      <c r="BD573"/>
      <c r="BE573"/>
      <c r="BF573"/>
      <c r="BG573"/>
      <c r="BH573"/>
      <c r="BI573"/>
      <c r="BJ573"/>
      <c r="BK573"/>
      <c r="BL573"/>
      <c r="BM573"/>
      <c r="BN573"/>
      <c r="BO573"/>
    </row>
    <row r="574" spans="1:67" ht="15" x14ac:dyDescent="0.25">
      <c r="A574" s="245" t="s">
        <v>5904</v>
      </c>
      <c r="B574" s="245" t="s">
        <v>5903</v>
      </c>
      <c r="C574" s="245" t="s">
        <v>7085</v>
      </c>
      <c r="D574" s="245" t="s">
        <v>7084</v>
      </c>
      <c r="E574" s="246" t="s">
        <v>44</v>
      </c>
      <c r="F574" s="245" t="s">
        <v>44</v>
      </c>
      <c r="G574" s="245" t="s">
        <v>7251</v>
      </c>
      <c r="H574" s="245" t="s">
        <v>7250</v>
      </c>
      <c r="I574" s="245" t="s">
        <v>7081</v>
      </c>
      <c r="J574" s="245" t="s">
        <v>569</v>
      </c>
      <c r="K574" s="246" t="s">
        <v>22992</v>
      </c>
      <c r="L574" s="245" t="s">
        <v>568</v>
      </c>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c r="AW574"/>
      <c r="AX574"/>
      <c r="AY574"/>
      <c r="AZ574"/>
      <c r="BA574"/>
      <c r="BB574"/>
      <c r="BC574"/>
      <c r="BD574"/>
      <c r="BE574"/>
      <c r="BF574"/>
      <c r="BG574"/>
      <c r="BH574"/>
      <c r="BI574"/>
      <c r="BJ574"/>
      <c r="BK574"/>
      <c r="BL574"/>
      <c r="BM574"/>
      <c r="BN574"/>
      <c r="BO574"/>
    </row>
    <row r="575" spans="1:67" ht="15" x14ac:dyDescent="0.25">
      <c r="A575" s="245" t="s">
        <v>5904</v>
      </c>
      <c r="B575" s="245" t="s">
        <v>5903</v>
      </c>
      <c r="C575" s="245" t="s">
        <v>7085</v>
      </c>
      <c r="D575" s="245" t="s">
        <v>7084</v>
      </c>
      <c r="E575" s="246" t="s">
        <v>44</v>
      </c>
      <c r="F575" s="245" t="s">
        <v>44</v>
      </c>
      <c r="G575" s="245" t="s">
        <v>7249</v>
      </c>
      <c r="H575" s="245" t="s">
        <v>7248</v>
      </c>
      <c r="I575" s="245" t="s">
        <v>7081</v>
      </c>
      <c r="J575" s="245" t="s">
        <v>569</v>
      </c>
      <c r="K575" s="246" t="s">
        <v>22993</v>
      </c>
      <c r="L575" s="245" t="s">
        <v>568</v>
      </c>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c r="AW575"/>
      <c r="AX575"/>
      <c r="AY575"/>
      <c r="AZ575"/>
      <c r="BA575"/>
      <c r="BB575"/>
      <c r="BC575"/>
      <c r="BD575"/>
      <c r="BE575"/>
      <c r="BF575"/>
      <c r="BG575"/>
      <c r="BH575"/>
      <c r="BI575"/>
      <c r="BJ575"/>
      <c r="BK575"/>
      <c r="BL575"/>
      <c r="BM575"/>
      <c r="BN575"/>
      <c r="BO575"/>
    </row>
    <row r="576" spans="1:67" ht="15" x14ac:dyDescent="0.25">
      <c r="A576" s="245" t="s">
        <v>5904</v>
      </c>
      <c r="B576" s="245" t="s">
        <v>5903</v>
      </c>
      <c r="C576" s="245" t="s">
        <v>7085</v>
      </c>
      <c r="D576" s="245" t="s">
        <v>7084</v>
      </c>
      <c r="E576" s="246" t="s">
        <v>44</v>
      </c>
      <c r="F576" s="245" t="s">
        <v>44</v>
      </c>
      <c r="G576" s="245" t="s">
        <v>7247</v>
      </c>
      <c r="H576" s="245" t="s">
        <v>7246</v>
      </c>
      <c r="I576" s="245" t="s">
        <v>7081</v>
      </c>
      <c r="J576" s="245" t="s">
        <v>569</v>
      </c>
      <c r="K576" s="246" t="s">
        <v>22994</v>
      </c>
      <c r="L576" s="245" t="s">
        <v>568</v>
      </c>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c r="AW576"/>
      <c r="AX576"/>
      <c r="AY576"/>
      <c r="AZ576"/>
      <c r="BA576"/>
      <c r="BB576"/>
      <c r="BC576"/>
      <c r="BD576"/>
      <c r="BE576"/>
      <c r="BF576"/>
      <c r="BG576"/>
      <c r="BH576"/>
      <c r="BI576"/>
      <c r="BJ576"/>
      <c r="BK576"/>
      <c r="BL576"/>
      <c r="BM576"/>
      <c r="BN576"/>
      <c r="BO576"/>
    </row>
    <row r="577" spans="1:67" ht="15" x14ac:dyDescent="0.25">
      <c r="A577" s="245" t="s">
        <v>5904</v>
      </c>
      <c r="B577" s="245" t="s">
        <v>5903</v>
      </c>
      <c r="C577" s="245" t="s">
        <v>7085</v>
      </c>
      <c r="D577" s="245" t="s">
        <v>7084</v>
      </c>
      <c r="E577" s="246" t="s">
        <v>44</v>
      </c>
      <c r="F577" s="245" t="s">
        <v>44</v>
      </c>
      <c r="G577" s="245" t="s">
        <v>7245</v>
      </c>
      <c r="H577" s="245" t="s">
        <v>7244</v>
      </c>
      <c r="I577" s="245" t="s">
        <v>7081</v>
      </c>
      <c r="J577" s="245" t="s">
        <v>569</v>
      </c>
      <c r="K577" s="246" t="s">
        <v>22995</v>
      </c>
      <c r="L577" s="245" t="s">
        <v>568</v>
      </c>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c r="AW577"/>
      <c r="AX577"/>
      <c r="AY577"/>
      <c r="AZ577"/>
      <c r="BA577"/>
      <c r="BB577"/>
      <c r="BC577"/>
      <c r="BD577"/>
      <c r="BE577"/>
      <c r="BF577"/>
      <c r="BG577"/>
      <c r="BH577"/>
      <c r="BI577"/>
      <c r="BJ577"/>
      <c r="BK577"/>
      <c r="BL577"/>
      <c r="BM577"/>
      <c r="BN577"/>
      <c r="BO577"/>
    </row>
    <row r="578" spans="1:67" ht="15" x14ac:dyDescent="0.25">
      <c r="A578" s="245" t="s">
        <v>5904</v>
      </c>
      <c r="B578" s="245" t="s">
        <v>5903</v>
      </c>
      <c r="C578" s="245" t="s">
        <v>7085</v>
      </c>
      <c r="D578" s="245" t="s">
        <v>7084</v>
      </c>
      <c r="E578" s="246" t="s">
        <v>44</v>
      </c>
      <c r="F578" s="245" t="s">
        <v>44</v>
      </c>
      <c r="G578" s="245" t="s">
        <v>7243</v>
      </c>
      <c r="H578" s="245" t="s">
        <v>7242</v>
      </c>
      <c r="I578" s="245" t="s">
        <v>7081</v>
      </c>
      <c r="J578" s="245" t="s">
        <v>59</v>
      </c>
      <c r="K578" s="246" t="s">
        <v>4185</v>
      </c>
      <c r="L578" s="245" t="s">
        <v>568</v>
      </c>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c r="AW578"/>
      <c r="AX578"/>
      <c r="AY578"/>
      <c r="AZ578"/>
      <c r="BA578"/>
      <c r="BB578"/>
      <c r="BC578"/>
      <c r="BD578"/>
      <c r="BE578"/>
      <c r="BF578"/>
      <c r="BG578"/>
      <c r="BH578"/>
      <c r="BI578"/>
      <c r="BJ578"/>
      <c r="BK578"/>
      <c r="BL578"/>
      <c r="BM578"/>
      <c r="BN578"/>
      <c r="BO578"/>
    </row>
    <row r="579" spans="1:67" ht="15" x14ac:dyDescent="0.25">
      <c r="A579" s="245" t="s">
        <v>5904</v>
      </c>
      <c r="B579" s="245" t="s">
        <v>5903</v>
      </c>
      <c r="C579" s="245" t="s">
        <v>7085</v>
      </c>
      <c r="D579" s="245" t="s">
        <v>7084</v>
      </c>
      <c r="E579" s="246" t="s">
        <v>44</v>
      </c>
      <c r="F579" s="245" t="s">
        <v>44</v>
      </c>
      <c r="G579" s="245" t="s">
        <v>7241</v>
      </c>
      <c r="H579" s="245" t="s">
        <v>7240</v>
      </c>
      <c r="I579" s="245" t="s">
        <v>7081</v>
      </c>
      <c r="J579" s="245" t="s">
        <v>569</v>
      </c>
      <c r="K579" s="246" t="s">
        <v>15096</v>
      </c>
      <c r="L579" s="245" t="s">
        <v>568</v>
      </c>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c r="AW579"/>
      <c r="AX579"/>
      <c r="AY579"/>
      <c r="AZ579"/>
      <c r="BA579"/>
      <c r="BB579"/>
      <c r="BC579"/>
      <c r="BD579"/>
      <c r="BE579"/>
      <c r="BF579"/>
      <c r="BG579"/>
      <c r="BH579"/>
      <c r="BI579"/>
      <c r="BJ579"/>
      <c r="BK579"/>
      <c r="BL579"/>
      <c r="BM579"/>
      <c r="BN579"/>
      <c r="BO579"/>
    </row>
    <row r="580" spans="1:67" ht="15" x14ac:dyDescent="0.25">
      <c r="A580" s="245" t="s">
        <v>5904</v>
      </c>
      <c r="B580" s="245" t="s">
        <v>5903</v>
      </c>
      <c r="C580" s="245" t="s">
        <v>7085</v>
      </c>
      <c r="D580" s="245" t="s">
        <v>7084</v>
      </c>
      <c r="E580" s="246" t="s">
        <v>44</v>
      </c>
      <c r="F580" s="245" t="s">
        <v>44</v>
      </c>
      <c r="G580" s="245" t="s">
        <v>7239</v>
      </c>
      <c r="H580" s="245" t="s">
        <v>7238</v>
      </c>
      <c r="I580" s="245" t="s">
        <v>7081</v>
      </c>
      <c r="J580" s="245" t="s">
        <v>569</v>
      </c>
      <c r="K580" s="246" t="s">
        <v>22996</v>
      </c>
      <c r="L580" s="245" t="s">
        <v>568</v>
      </c>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c r="AW580"/>
      <c r="AX580"/>
      <c r="AY580"/>
      <c r="AZ580"/>
      <c r="BA580"/>
      <c r="BB580"/>
      <c r="BC580"/>
      <c r="BD580"/>
      <c r="BE580"/>
      <c r="BF580"/>
      <c r="BG580"/>
      <c r="BH580"/>
      <c r="BI580"/>
      <c r="BJ580"/>
      <c r="BK580"/>
      <c r="BL580"/>
      <c r="BM580"/>
      <c r="BN580"/>
      <c r="BO580"/>
    </row>
    <row r="581" spans="1:67" ht="15" x14ac:dyDescent="0.25">
      <c r="A581" s="245" t="s">
        <v>5904</v>
      </c>
      <c r="B581" s="245" t="s">
        <v>5903</v>
      </c>
      <c r="C581" s="245" t="s">
        <v>7085</v>
      </c>
      <c r="D581" s="245" t="s">
        <v>7084</v>
      </c>
      <c r="E581" s="246" t="s">
        <v>44</v>
      </c>
      <c r="F581" s="245" t="s">
        <v>44</v>
      </c>
      <c r="G581" s="245" t="s">
        <v>7237</v>
      </c>
      <c r="H581" s="245" t="s">
        <v>7236</v>
      </c>
      <c r="I581" s="245" t="s">
        <v>7081</v>
      </c>
      <c r="J581" s="245" t="s">
        <v>569</v>
      </c>
      <c r="K581" s="246" t="s">
        <v>224</v>
      </c>
      <c r="L581" s="245" t="s">
        <v>568</v>
      </c>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c r="AW581"/>
      <c r="AX581"/>
      <c r="AY581"/>
      <c r="AZ581"/>
      <c r="BA581"/>
      <c r="BB581"/>
      <c r="BC581"/>
      <c r="BD581"/>
      <c r="BE581"/>
      <c r="BF581"/>
      <c r="BG581"/>
      <c r="BH581"/>
      <c r="BI581"/>
      <c r="BJ581"/>
      <c r="BK581"/>
      <c r="BL581"/>
      <c r="BM581"/>
      <c r="BN581"/>
      <c r="BO581"/>
    </row>
    <row r="582" spans="1:67" ht="15" x14ac:dyDescent="0.25">
      <c r="A582" s="245" t="s">
        <v>5904</v>
      </c>
      <c r="B582" s="245" t="s">
        <v>5903</v>
      </c>
      <c r="C582" s="245" t="s">
        <v>7085</v>
      </c>
      <c r="D582" s="245" t="s">
        <v>7084</v>
      </c>
      <c r="E582" s="246" t="s">
        <v>44</v>
      </c>
      <c r="F582" s="245" t="s">
        <v>44</v>
      </c>
      <c r="G582" s="245" t="s">
        <v>7235</v>
      </c>
      <c r="H582" s="245" t="s">
        <v>7234</v>
      </c>
      <c r="I582" s="245" t="s">
        <v>7081</v>
      </c>
      <c r="J582" s="245" t="s">
        <v>569</v>
      </c>
      <c r="K582" s="246" t="s">
        <v>9163</v>
      </c>
      <c r="L582" s="245" t="s">
        <v>568</v>
      </c>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c r="AW582"/>
      <c r="AX582"/>
      <c r="AY582"/>
      <c r="AZ582"/>
      <c r="BA582"/>
      <c r="BB582"/>
      <c r="BC582"/>
      <c r="BD582"/>
      <c r="BE582"/>
      <c r="BF582"/>
      <c r="BG582"/>
      <c r="BH582"/>
      <c r="BI582"/>
      <c r="BJ582"/>
      <c r="BK582"/>
      <c r="BL582"/>
      <c r="BM582"/>
      <c r="BN582"/>
      <c r="BO582"/>
    </row>
    <row r="583" spans="1:67" ht="15" x14ac:dyDescent="0.25">
      <c r="A583" s="245" t="s">
        <v>5904</v>
      </c>
      <c r="B583" s="245" t="s">
        <v>5903</v>
      </c>
      <c r="C583" s="245" t="s">
        <v>7085</v>
      </c>
      <c r="D583" s="245" t="s">
        <v>7084</v>
      </c>
      <c r="E583" s="246" t="s">
        <v>44</v>
      </c>
      <c r="F583" s="245" t="s">
        <v>44</v>
      </c>
      <c r="G583" s="245" t="s">
        <v>7233</v>
      </c>
      <c r="H583" s="245" t="s">
        <v>7232</v>
      </c>
      <c r="I583" s="245" t="s">
        <v>7081</v>
      </c>
      <c r="J583" s="245" t="s">
        <v>59</v>
      </c>
      <c r="K583" s="246" t="s">
        <v>22997</v>
      </c>
      <c r="L583" s="245" t="s">
        <v>568</v>
      </c>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c r="AW583"/>
      <c r="AX583"/>
      <c r="AY583"/>
      <c r="AZ583"/>
      <c r="BA583"/>
      <c r="BB583"/>
      <c r="BC583"/>
      <c r="BD583"/>
      <c r="BE583"/>
      <c r="BF583"/>
      <c r="BG583"/>
      <c r="BH583"/>
      <c r="BI583"/>
      <c r="BJ583"/>
      <c r="BK583"/>
      <c r="BL583"/>
      <c r="BM583"/>
      <c r="BN583"/>
      <c r="BO583"/>
    </row>
    <row r="584" spans="1:67" ht="15" x14ac:dyDescent="0.25">
      <c r="A584" s="245" t="s">
        <v>5904</v>
      </c>
      <c r="B584" s="245" t="s">
        <v>5903</v>
      </c>
      <c r="C584" s="245" t="s">
        <v>7085</v>
      </c>
      <c r="D584" s="245" t="s">
        <v>7084</v>
      </c>
      <c r="E584" s="246" t="s">
        <v>44</v>
      </c>
      <c r="F584" s="245" t="s">
        <v>44</v>
      </c>
      <c r="G584" s="245" t="s">
        <v>7231</v>
      </c>
      <c r="H584" s="245" t="s">
        <v>7230</v>
      </c>
      <c r="I584" s="245" t="s">
        <v>7081</v>
      </c>
      <c r="J584" s="245" t="s">
        <v>59</v>
      </c>
      <c r="K584" s="246" t="s">
        <v>1990</v>
      </c>
      <c r="L584" s="245" t="s">
        <v>568</v>
      </c>
      <c r="M584"/>
      <c r="N584"/>
      <c r="O584"/>
      <c r="P584"/>
      <c r="Q584"/>
      <c r="R584"/>
      <c r="S584"/>
      <c r="T584"/>
      <c r="U584"/>
      <c r="V584"/>
      <c r="W584"/>
      <c r="X584"/>
      <c r="Y584"/>
      <c r="Z584"/>
      <c r="AA584"/>
      <c r="AB584"/>
      <c r="AC584"/>
      <c r="AD584"/>
      <c r="AE584"/>
      <c r="AF584"/>
      <c r="AG584"/>
      <c r="AH584"/>
      <c r="AI584"/>
      <c r="AJ584"/>
      <c r="AK584"/>
      <c r="AL584"/>
      <c r="AM584"/>
      <c r="AN584"/>
      <c r="AO584"/>
      <c r="AP584"/>
      <c r="AQ584"/>
      <c r="AR584"/>
      <c r="AS584"/>
      <c r="AT584"/>
      <c r="AU584"/>
      <c r="AV584"/>
      <c r="AW584"/>
      <c r="AX584"/>
      <c r="AY584"/>
      <c r="AZ584"/>
      <c r="BA584"/>
      <c r="BB584"/>
      <c r="BC584"/>
      <c r="BD584"/>
      <c r="BE584"/>
      <c r="BF584"/>
      <c r="BG584"/>
      <c r="BH584"/>
      <c r="BI584"/>
      <c r="BJ584"/>
      <c r="BK584"/>
      <c r="BL584"/>
      <c r="BM584"/>
      <c r="BN584"/>
      <c r="BO584"/>
    </row>
    <row r="585" spans="1:67" ht="15" x14ac:dyDescent="0.25">
      <c r="A585" s="245" t="s">
        <v>5904</v>
      </c>
      <c r="B585" s="245" t="s">
        <v>5903</v>
      </c>
      <c r="C585" s="245" t="s">
        <v>7085</v>
      </c>
      <c r="D585" s="245" t="s">
        <v>7084</v>
      </c>
      <c r="E585" s="246" t="s">
        <v>44</v>
      </c>
      <c r="F585" s="245" t="s">
        <v>44</v>
      </c>
      <c r="G585" s="245" t="s">
        <v>7229</v>
      </c>
      <c r="H585" s="245" t="s">
        <v>7228</v>
      </c>
      <c r="I585" s="245" t="s">
        <v>7081</v>
      </c>
      <c r="J585" s="245" t="s">
        <v>59</v>
      </c>
      <c r="K585" s="246" t="s">
        <v>4995</v>
      </c>
      <c r="L585" s="245" t="s">
        <v>568</v>
      </c>
      <c r="M585"/>
      <c r="N585"/>
      <c r="O585"/>
      <c r="P585"/>
      <c r="Q585"/>
      <c r="R585"/>
      <c r="S585"/>
      <c r="T585"/>
      <c r="U585"/>
      <c r="V585"/>
      <c r="W585"/>
      <c r="X585"/>
      <c r="Y585"/>
      <c r="Z585"/>
      <c r="AA585"/>
      <c r="AB585"/>
      <c r="AC585"/>
      <c r="AD585"/>
      <c r="AE585"/>
      <c r="AF585"/>
      <c r="AG585"/>
      <c r="AH585"/>
      <c r="AI585"/>
      <c r="AJ585"/>
      <c r="AK585"/>
      <c r="AL585"/>
      <c r="AM585"/>
      <c r="AN585"/>
      <c r="AO585"/>
      <c r="AP585"/>
      <c r="AQ585"/>
      <c r="AR585"/>
      <c r="AS585"/>
      <c r="AT585"/>
      <c r="AU585"/>
      <c r="AV585"/>
      <c r="AW585"/>
      <c r="AX585"/>
      <c r="AY585"/>
      <c r="AZ585"/>
      <c r="BA585"/>
      <c r="BB585"/>
      <c r="BC585"/>
      <c r="BD585"/>
      <c r="BE585"/>
      <c r="BF585"/>
      <c r="BG585"/>
      <c r="BH585"/>
      <c r="BI585"/>
      <c r="BJ585"/>
      <c r="BK585"/>
      <c r="BL585"/>
      <c r="BM585"/>
      <c r="BN585"/>
      <c r="BO585"/>
    </row>
    <row r="586" spans="1:67" ht="15" x14ac:dyDescent="0.25">
      <c r="A586" s="245" t="s">
        <v>5904</v>
      </c>
      <c r="B586" s="245" t="s">
        <v>5903</v>
      </c>
      <c r="C586" s="245" t="s">
        <v>7085</v>
      </c>
      <c r="D586" s="245" t="s">
        <v>7084</v>
      </c>
      <c r="E586" s="246" t="s">
        <v>44</v>
      </c>
      <c r="F586" s="245" t="s">
        <v>44</v>
      </c>
      <c r="G586" s="245" t="s">
        <v>7227</v>
      </c>
      <c r="H586" s="245" t="s">
        <v>7226</v>
      </c>
      <c r="I586" s="245" t="s">
        <v>7081</v>
      </c>
      <c r="J586" s="245" t="s">
        <v>59</v>
      </c>
      <c r="K586" s="246" t="s">
        <v>698</v>
      </c>
      <c r="L586" s="245" t="s">
        <v>568</v>
      </c>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c r="AW586"/>
      <c r="AX586"/>
      <c r="AY586"/>
      <c r="AZ586"/>
      <c r="BA586"/>
      <c r="BB586"/>
      <c r="BC586"/>
      <c r="BD586"/>
      <c r="BE586"/>
      <c r="BF586"/>
      <c r="BG586"/>
      <c r="BH586"/>
      <c r="BI586"/>
      <c r="BJ586"/>
      <c r="BK586"/>
      <c r="BL586"/>
      <c r="BM586"/>
      <c r="BN586"/>
      <c r="BO586"/>
    </row>
    <row r="587" spans="1:67" ht="15" x14ac:dyDescent="0.25">
      <c r="A587" s="245" t="s">
        <v>5904</v>
      </c>
      <c r="B587" s="245" t="s">
        <v>5903</v>
      </c>
      <c r="C587" s="245" t="s">
        <v>7085</v>
      </c>
      <c r="D587" s="245" t="s">
        <v>7084</v>
      </c>
      <c r="E587" s="246" t="s">
        <v>44</v>
      </c>
      <c r="F587" s="245" t="s">
        <v>44</v>
      </c>
      <c r="G587" s="245" t="s">
        <v>7225</v>
      </c>
      <c r="H587" s="245" t="s">
        <v>7224</v>
      </c>
      <c r="I587" s="245" t="s">
        <v>7081</v>
      </c>
      <c r="J587" s="245" t="s">
        <v>59</v>
      </c>
      <c r="K587" s="246" t="s">
        <v>14481</v>
      </c>
      <c r="L587" s="245" t="s">
        <v>568</v>
      </c>
      <c r="M587"/>
      <c r="N587"/>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c r="AW587"/>
      <c r="AX587"/>
      <c r="AY587"/>
      <c r="AZ587"/>
      <c r="BA587"/>
      <c r="BB587"/>
      <c r="BC587"/>
      <c r="BD587"/>
      <c r="BE587"/>
      <c r="BF587"/>
      <c r="BG587"/>
      <c r="BH587"/>
      <c r="BI587"/>
      <c r="BJ587"/>
      <c r="BK587"/>
      <c r="BL587"/>
      <c r="BM587"/>
      <c r="BN587"/>
      <c r="BO587"/>
    </row>
    <row r="588" spans="1:67" ht="15" x14ac:dyDescent="0.25">
      <c r="A588" s="245" t="s">
        <v>5904</v>
      </c>
      <c r="B588" s="245" t="s">
        <v>5903</v>
      </c>
      <c r="C588" s="245" t="s">
        <v>7085</v>
      </c>
      <c r="D588" s="245" t="s">
        <v>7084</v>
      </c>
      <c r="E588" s="246" t="s">
        <v>44</v>
      </c>
      <c r="F588" s="245" t="s">
        <v>44</v>
      </c>
      <c r="G588" s="245" t="s">
        <v>7222</v>
      </c>
      <c r="H588" s="245" t="s">
        <v>7221</v>
      </c>
      <c r="I588" s="245" t="s">
        <v>7081</v>
      </c>
      <c r="J588" s="245" t="s">
        <v>59</v>
      </c>
      <c r="K588" s="246" t="s">
        <v>2116</v>
      </c>
      <c r="L588" s="245" t="s">
        <v>568</v>
      </c>
      <c r="M588"/>
      <c r="N588"/>
      <c r="O588"/>
      <c r="P588"/>
      <c r="Q588"/>
      <c r="R588"/>
      <c r="S588"/>
      <c r="T588"/>
      <c r="U588"/>
      <c r="V588"/>
      <c r="W588"/>
      <c r="X588"/>
      <c r="Y588"/>
      <c r="Z588"/>
      <c r="AA588"/>
      <c r="AB588"/>
      <c r="AC588"/>
      <c r="AD588"/>
      <c r="AE588"/>
      <c r="AF588"/>
      <c r="AG588"/>
      <c r="AH588"/>
      <c r="AI588"/>
      <c r="AJ588"/>
      <c r="AK588"/>
      <c r="AL588"/>
      <c r="AM588"/>
      <c r="AN588"/>
      <c r="AO588"/>
      <c r="AP588"/>
      <c r="AQ588"/>
      <c r="AR588"/>
      <c r="AS588"/>
      <c r="AT588"/>
      <c r="AU588"/>
      <c r="AV588"/>
      <c r="AW588"/>
      <c r="AX588"/>
      <c r="AY588"/>
      <c r="AZ588"/>
      <c r="BA588"/>
      <c r="BB588"/>
      <c r="BC588"/>
      <c r="BD588"/>
      <c r="BE588"/>
      <c r="BF588"/>
      <c r="BG588"/>
      <c r="BH588"/>
      <c r="BI588"/>
      <c r="BJ588"/>
      <c r="BK588"/>
      <c r="BL588"/>
      <c r="BM588"/>
      <c r="BN588"/>
      <c r="BO588"/>
    </row>
    <row r="589" spans="1:67" ht="15" x14ac:dyDescent="0.25">
      <c r="A589" s="245" t="s">
        <v>5904</v>
      </c>
      <c r="B589" s="245" t="s">
        <v>5903</v>
      </c>
      <c r="C589" s="245" t="s">
        <v>7085</v>
      </c>
      <c r="D589" s="245" t="s">
        <v>7084</v>
      </c>
      <c r="E589" s="246" t="s">
        <v>44</v>
      </c>
      <c r="F589" s="245" t="s">
        <v>44</v>
      </c>
      <c r="G589" s="245" t="s">
        <v>7220</v>
      </c>
      <c r="H589" s="245" t="s">
        <v>7219</v>
      </c>
      <c r="I589" s="245" t="s">
        <v>7081</v>
      </c>
      <c r="J589" s="245" t="s">
        <v>569</v>
      </c>
      <c r="K589" s="246" t="s">
        <v>9175</v>
      </c>
      <c r="L589" s="245" t="s">
        <v>568</v>
      </c>
      <c r="M589"/>
      <c r="N589"/>
      <c r="O589"/>
      <c r="P589"/>
      <c r="Q589"/>
      <c r="R589"/>
      <c r="S589"/>
      <c r="T589"/>
      <c r="U589"/>
      <c r="V589"/>
      <c r="W589"/>
      <c r="X589"/>
      <c r="Y589"/>
      <c r="Z589"/>
      <c r="AA589"/>
      <c r="AB589"/>
      <c r="AC589"/>
      <c r="AD589"/>
      <c r="AE589"/>
      <c r="AF589"/>
      <c r="AG589"/>
      <c r="AH589"/>
      <c r="AI589"/>
      <c r="AJ589"/>
      <c r="AK589"/>
      <c r="AL589"/>
      <c r="AM589"/>
      <c r="AN589"/>
      <c r="AO589"/>
      <c r="AP589"/>
      <c r="AQ589"/>
      <c r="AR589"/>
      <c r="AS589"/>
      <c r="AT589"/>
      <c r="AU589"/>
      <c r="AV589"/>
      <c r="AW589"/>
      <c r="AX589"/>
      <c r="AY589"/>
      <c r="AZ589"/>
      <c r="BA589"/>
      <c r="BB589"/>
      <c r="BC589"/>
      <c r="BD589"/>
      <c r="BE589"/>
      <c r="BF589"/>
      <c r="BG589"/>
      <c r="BH589"/>
      <c r="BI589"/>
      <c r="BJ589"/>
      <c r="BK589"/>
      <c r="BL589"/>
      <c r="BM589"/>
      <c r="BN589"/>
      <c r="BO589"/>
    </row>
    <row r="590" spans="1:67" ht="15" x14ac:dyDescent="0.25">
      <c r="A590" s="245" t="s">
        <v>5904</v>
      </c>
      <c r="B590" s="245" t="s">
        <v>5903</v>
      </c>
      <c r="C590" s="245" t="s">
        <v>7085</v>
      </c>
      <c r="D590" s="245" t="s">
        <v>7084</v>
      </c>
      <c r="E590" s="246" t="s">
        <v>44</v>
      </c>
      <c r="F590" s="245" t="s">
        <v>44</v>
      </c>
      <c r="G590" s="245" t="s">
        <v>7218</v>
      </c>
      <c r="H590" s="245" t="s">
        <v>7217</v>
      </c>
      <c r="I590" s="245" t="s">
        <v>7081</v>
      </c>
      <c r="J590" s="245" t="s">
        <v>59</v>
      </c>
      <c r="K590" s="246" t="s">
        <v>22998</v>
      </c>
      <c r="L590" s="245" t="s">
        <v>568</v>
      </c>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c r="AW590"/>
      <c r="AX590"/>
      <c r="AY590"/>
      <c r="AZ590"/>
      <c r="BA590"/>
      <c r="BB590"/>
      <c r="BC590"/>
      <c r="BD590"/>
      <c r="BE590"/>
      <c r="BF590"/>
      <c r="BG590"/>
      <c r="BH590"/>
      <c r="BI590"/>
      <c r="BJ590"/>
      <c r="BK590"/>
      <c r="BL590"/>
      <c r="BM590"/>
      <c r="BN590"/>
      <c r="BO590"/>
    </row>
    <row r="591" spans="1:67" ht="15" x14ac:dyDescent="0.25">
      <c r="A591" s="245" t="s">
        <v>5904</v>
      </c>
      <c r="B591" s="245" t="s">
        <v>5903</v>
      </c>
      <c r="C591" s="245" t="s">
        <v>7085</v>
      </c>
      <c r="D591" s="245" t="s">
        <v>7084</v>
      </c>
      <c r="E591" s="246" t="s">
        <v>44</v>
      </c>
      <c r="F591" s="245" t="s">
        <v>44</v>
      </c>
      <c r="G591" s="245" t="s">
        <v>7216</v>
      </c>
      <c r="H591" s="245" t="s">
        <v>7215</v>
      </c>
      <c r="I591" s="245" t="s">
        <v>7081</v>
      </c>
      <c r="J591" s="245" t="s">
        <v>569</v>
      </c>
      <c r="K591" s="246" t="s">
        <v>9133</v>
      </c>
      <c r="L591" s="245" t="s">
        <v>568</v>
      </c>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c r="AW591"/>
      <c r="AX591"/>
      <c r="AY591"/>
      <c r="AZ591"/>
      <c r="BA591"/>
      <c r="BB591"/>
      <c r="BC591"/>
      <c r="BD591"/>
      <c r="BE591"/>
      <c r="BF591"/>
      <c r="BG591"/>
      <c r="BH591"/>
      <c r="BI591"/>
      <c r="BJ591"/>
      <c r="BK591"/>
      <c r="BL591"/>
      <c r="BM591"/>
      <c r="BN591"/>
      <c r="BO591"/>
    </row>
    <row r="592" spans="1:67" ht="15" x14ac:dyDescent="0.25">
      <c r="A592" s="245" t="s">
        <v>5904</v>
      </c>
      <c r="B592" s="245" t="s">
        <v>5903</v>
      </c>
      <c r="C592" s="245" t="s">
        <v>7085</v>
      </c>
      <c r="D592" s="245" t="s">
        <v>7084</v>
      </c>
      <c r="E592" s="246" t="s">
        <v>44</v>
      </c>
      <c r="F592" s="245" t="s">
        <v>44</v>
      </c>
      <c r="G592" s="245" t="s">
        <v>7214</v>
      </c>
      <c r="H592" s="245" t="s">
        <v>7213</v>
      </c>
      <c r="I592" s="245" t="s">
        <v>7081</v>
      </c>
      <c r="J592" s="245" t="s">
        <v>569</v>
      </c>
      <c r="K592" s="246" t="s">
        <v>8836</v>
      </c>
      <c r="L592" s="245" t="s">
        <v>568</v>
      </c>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c r="AW592"/>
      <c r="AX592"/>
      <c r="AY592"/>
      <c r="AZ592"/>
      <c r="BA592"/>
      <c r="BB592"/>
      <c r="BC592"/>
      <c r="BD592"/>
      <c r="BE592"/>
      <c r="BF592"/>
      <c r="BG592"/>
      <c r="BH592"/>
      <c r="BI592"/>
      <c r="BJ592"/>
      <c r="BK592"/>
      <c r="BL592"/>
      <c r="BM592"/>
      <c r="BN592"/>
      <c r="BO592"/>
    </row>
    <row r="593" spans="1:67" ht="15" x14ac:dyDescent="0.25">
      <c r="A593" s="245" t="s">
        <v>5904</v>
      </c>
      <c r="B593" s="245" t="s">
        <v>5903</v>
      </c>
      <c r="C593" s="245" t="s">
        <v>7085</v>
      </c>
      <c r="D593" s="245" t="s">
        <v>7084</v>
      </c>
      <c r="E593" s="246" t="s">
        <v>44</v>
      </c>
      <c r="F593" s="245" t="s">
        <v>44</v>
      </c>
      <c r="G593" s="245" t="s">
        <v>7212</v>
      </c>
      <c r="H593" s="245" t="s">
        <v>7211</v>
      </c>
      <c r="I593" s="245" t="s">
        <v>7081</v>
      </c>
      <c r="J593" s="245" t="s">
        <v>569</v>
      </c>
      <c r="K593" s="246" t="s">
        <v>21042</v>
      </c>
      <c r="L593" s="245" t="s">
        <v>568</v>
      </c>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c r="AW593"/>
      <c r="AX593"/>
      <c r="AY593"/>
      <c r="AZ593"/>
      <c r="BA593"/>
      <c r="BB593"/>
      <c r="BC593"/>
      <c r="BD593"/>
      <c r="BE593"/>
      <c r="BF593"/>
      <c r="BG593"/>
      <c r="BH593"/>
      <c r="BI593"/>
      <c r="BJ593"/>
      <c r="BK593"/>
      <c r="BL593"/>
      <c r="BM593"/>
      <c r="BN593"/>
      <c r="BO593"/>
    </row>
    <row r="594" spans="1:67" ht="15" x14ac:dyDescent="0.25">
      <c r="A594" s="245" t="s">
        <v>5904</v>
      </c>
      <c r="B594" s="245" t="s">
        <v>5903</v>
      </c>
      <c r="C594" s="245" t="s">
        <v>7085</v>
      </c>
      <c r="D594" s="245" t="s">
        <v>7084</v>
      </c>
      <c r="E594" s="246" t="s">
        <v>44</v>
      </c>
      <c r="F594" s="245" t="s">
        <v>44</v>
      </c>
      <c r="G594" s="245" t="s">
        <v>7210</v>
      </c>
      <c r="H594" s="245" t="s">
        <v>7209</v>
      </c>
      <c r="I594" s="245" t="s">
        <v>7081</v>
      </c>
      <c r="J594" s="245" t="s">
        <v>569</v>
      </c>
      <c r="K594" s="246" t="s">
        <v>8454</v>
      </c>
      <c r="L594" s="245" t="s">
        <v>568</v>
      </c>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c r="AW594"/>
      <c r="AX594"/>
      <c r="AY594"/>
      <c r="AZ594"/>
      <c r="BA594"/>
      <c r="BB594"/>
      <c r="BC594"/>
      <c r="BD594"/>
      <c r="BE594"/>
      <c r="BF594"/>
      <c r="BG594"/>
      <c r="BH594"/>
      <c r="BI594"/>
      <c r="BJ594"/>
      <c r="BK594"/>
      <c r="BL594"/>
      <c r="BM594"/>
      <c r="BN594"/>
      <c r="BO594"/>
    </row>
    <row r="595" spans="1:67" ht="15" x14ac:dyDescent="0.25">
      <c r="A595" s="245" t="s">
        <v>5904</v>
      </c>
      <c r="B595" s="245" t="s">
        <v>5903</v>
      </c>
      <c r="C595" s="245" t="s">
        <v>7085</v>
      </c>
      <c r="D595" s="245" t="s">
        <v>7084</v>
      </c>
      <c r="E595" s="246" t="s">
        <v>44</v>
      </c>
      <c r="F595" s="245" t="s">
        <v>44</v>
      </c>
      <c r="G595" s="245" t="s">
        <v>7208</v>
      </c>
      <c r="H595" s="245" t="s">
        <v>7207</v>
      </c>
      <c r="I595" s="245" t="s">
        <v>7081</v>
      </c>
      <c r="J595" s="245" t="s">
        <v>569</v>
      </c>
      <c r="K595" s="246" t="s">
        <v>16143</v>
      </c>
      <c r="L595" s="245" t="s">
        <v>568</v>
      </c>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c r="AW595"/>
      <c r="AX595"/>
      <c r="AY595"/>
      <c r="AZ595"/>
      <c r="BA595"/>
      <c r="BB595"/>
      <c r="BC595"/>
      <c r="BD595"/>
      <c r="BE595"/>
      <c r="BF595"/>
      <c r="BG595"/>
      <c r="BH595"/>
      <c r="BI595"/>
      <c r="BJ595"/>
      <c r="BK595"/>
      <c r="BL595"/>
      <c r="BM595"/>
      <c r="BN595"/>
      <c r="BO595"/>
    </row>
    <row r="596" spans="1:67" ht="15" x14ac:dyDescent="0.25">
      <c r="A596" s="245" t="s">
        <v>5904</v>
      </c>
      <c r="B596" s="245" t="s">
        <v>5903</v>
      </c>
      <c r="C596" s="245" t="s">
        <v>7085</v>
      </c>
      <c r="D596" s="245" t="s">
        <v>7084</v>
      </c>
      <c r="E596" s="246" t="s">
        <v>44</v>
      </c>
      <c r="F596" s="245" t="s">
        <v>44</v>
      </c>
      <c r="G596" s="245" t="s">
        <v>7206</v>
      </c>
      <c r="H596" s="245" t="s">
        <v>7205</v>
      </c>
      <c r="I596" s="245" t="s">
        <v>7081</v>
      </c>
      <c r="J596" s="245" t="s">
        <v>569</v>
      </c>
      <c r="K596" s="246" t="s">
        <v>3639</v>
      </c>
      <c r="L596" s="245" t="s">
        <v>568</v>
      </c>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c r="AW596"/>
      <c r="AX596"/>
      <c r="AY596"/>
      <c r="AZ596"/>
      <c r="BA596"/>
      <c r="BB596"/>
      <c r="BC596"/>
      <c r="BD596"/>
      <c r="BE596"/>
      <c r="BF596"/>
      <c r="BG596"/>
      <c r="BH596"/>
      <c r="BI596"/>
      <c r="BJ596"/>
      <c r="BK596"/>
      <c r="BL596"/>
      <c r="BM596"/>
      <c r="BN596"/>
      <c r="BO596"/>
    </row>
    <row r="597" spans="1:67" ht="15" x14ac:dyDescent="0.25">
      <c r="A597" s="245" t="s">
        <v>5904</v>
      </c>
      <c r="B597" s="245" t="s">
        <v>5903</v>
      </c>
      <c r="C597" s="245" t="s">
        <v>7085</v>
      </c>
      <c r="D597" s="245" t="s">
        <v>7084</v>
      </c>
      <c r="E597" s="246" t="s">
        <v>44</v>
      </c>
      <c r="F597" s="245" t="s">
        <v>44</v>
      </c>
      <c r="G597" s="245" t="s">
        <v>7203</v>
      </c>
      <c r="H597" s="245" t="s">
        <v>7202</v>
      </c>
      <c r="I597" s="245" t="s">
        <v>7081</v>
      </c>
      <c r="J597" s="245" t="s">
        <v>569</v>
      </c>
      <c r="K597" s="246" t="s">
        <v>8388</v>
      </c>
      <c r="L597" s="245" t="s">
        <v>568</v>
      </c>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c r="AW597"/>
      <c r="AX597"/>
      <c r="AY597"/>
      <c r="AZ597"/>
      <c r="BA597"/>
      <c r="BB597"/>
      <c r="BC597"/>
      <c r="BD597"/>
      <c r="BE597"/>
      <c r="BF597"/>
      <c r="BG597"/>
      <c r="BH597"/>
      <c r="BI597"/>
      <c r="BJ597"/>
      <c r="BK597"/>
      <c r="BL597"/>
      <c r="BM597"/>
      <c r="BN597"/>
      <c r="BO597"/>
    </row>
    <row r="598" spans="1:67" ht="15" x14ac:dyDescent="0.25">
      <c r="A598" s="245" t="s">
        <v>5904</v>
      </c>
      <c r="B598" s="245" t="s">
        <v>5903</v>
      </c>
      <c r="C598" s="245" t="s">
        <v>7085</v>
      </c>
      <c r="D598" s="245" t="s">
        <v>7084</v>
      </c>
      <c r="E598" s="246" t="s">
        <v>44</v>
      </c>
      <c r="F598" s="245" t="s">
        <v>44</v>
      </c>
      <c r="G598" s="245" t="s">
        <v>7201</v>
      </c>
      <c r="H598" s="245" t="s">
        <v>7200</v>
      </c>
      <c r="I598" s="245" t="s">
        <v>7081</v>
      </c>
      <c r="J598" s="245" t="s">
        <v>569</v>
      </c>
      <c r="K598" s="246" t="s">
        <v>22999</v>
      </c>
      <c r="L598" s="245" t="s">
        <v>568</v>
      </c>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c r="AW598"/>
      <c r="AX598"/>
      <c r="AY598"/>
      <c r="AZ598"/>
      <c r="BA598"/>
      <c r="BB598"/>
      <c r="BC598"/>
      <c r="BD598"/>
      <c r="BE598"/>
      <c r="BF598"/>
      <c r="BG598"/>
      <c r="BH598"/>
      <c r="BI598"/>
      <c r="BJ598"/>
      <c r="BK598"/>
      <c r="BL598"/>
      <c r="BM598"/>
      <c r="BN598"/>
      <c r="BO598"/>
    </row>
    <row r="599" spans="1:67" ht="15" x14ac:dyDescent="0.25">
      <c r="A599" s="245" t="s">
        <v>5904</v>
      </c>
      <c r="B599" s="245" t="s">
        <v>5903</v>
      </c>
      <c r="C599" s="245" t="s">
        <v>7085</v>
      </c>
      <c r="D599" s="245" t="s">
        <v>7084</v>
      </c>
      <c r="E599" s="246" t="s">
        <v>44</v>
      </c>
      <c r="F599" s="245" t="s">
        <v>44</v>
      </c>
      <c r="G599" s="245" t="s">
        <v>7199</v>
      </c>
      <c r="H599" s="245" t="s">
        <v>7198</v>
      </c>
      <c r="I599" s="245" t="s">
        <v>7081</v>
      </c>
      <c r="J599" s="245" t="s">
        <v>569</v>
      </c>
      <c r="K599" s="246" t="s">
        <v>10510</v>
      </c>
      <c r="L599" s="245" t="s">
        <v>568</v>
      </c>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c r="AW599"/>
      <c r="AX599"/>
      <c r="AY599"/>
      <c r="AZ599"/>
      <c r="BA599"/>
      <c r="BB599"/>
      <c r="BC599"/>
      <c r="BD599"/>
      <c r="BE599"/>
      <c r="BF599"/>
      <c r="BG599"/>
      <c r="BH599"/>
      <c r="BI599"/>
      <c r="BJ599"/>
      <c r="BK599"/>
      <c r="BL599"/>
      <c r="BM599"/>
      <c r="BN599"/>
      <c r="BO599"/>
    </row>
    <row r="600" spans="1:67" ht="15" x14ac:dyDescent="0.25">
      <c r="A600" s="245" t="s">
        <v>5904</v>
      </c>
      <c r="B600" s="245" t="s">
        <v>5903</v>
      </c>
      <c r="C600" s="245" t="s">
        <v>7085</v>
      </c>
      <c r="D600" s="245" t="s">
        <v>7084</v>
      </c>
      <c r="E600" s="246" t="s">
        <v>44</v>
      </c>
      <c r="F600" s="245" t="s">
        <v>44</v>
      </c>
      <c r="G600" s="245" t="s">
        <v>7197</v>
      </c>
      <c r="H600" s="245" t="s">
        <v>7196</v>
      </c>
      <c r="I600" s="245" t="s">
        <v>7081</v>
      </c>
      <c r="J600" s="245" t="s">
        <v>59</v>
      </c>
      <c r="K600" s="246" t="s">
        <v>6852</v>
      </c>
      <c r="L600" s="245" t="s">
        <v>568</v>
      </c>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c r="AW600"/>
      <c r="AX600"/>
      <c r="AY600"/>
      <c r="AZ600"/>
      <c r="BA600"/>
      <c r="BB600"/>
      <c r="BC600"/>
      <c r="BD600"/>
      <c r="BE600"/>
      <c r="BF600"/>
      <c r="BG600"/>
      <c r="BH600"/>
      <c r="BI600"/>
      <c r="BJ600"/>
      <c r="BK600"/>
      <c r="BL600"/>
      <c r="BM600"/>
      <c r="BN600"/>
      <c r="BO600"/>
    </row>
    <row r="601" spans="1:67" ht="15" x14ac:dyDescent="0.25">
      <c r="A601" s="245" t="s">
        <v>5904</v>
      </c>
      <c r="B601" s="245" t="s">
        <v>5903</v>
      </c>
      <c r="C601" s="245" t="s">
        <v>7085</v>
      </c>
      <c r="D601" s="245" t="s">
        <v>7084</v>
      </c>
      <c r="E601" s="246" t="s">
        <v>44</v>
      </c>
      <c r="F601" s="245" t="s">
        <v>44</v>
      </c>
      <c r="G601" s="245" t="s">
        <v>7195</v>
      </c>
      <c r="H601" s="245" t="s">
        <v>7194</v>
      </c>
      <c r="I601" s="245" t="s">
        <v>7081</v>
      </c>
      <c r="J601" s="245" t="s">
        <v>569</v>
      </c>
      <c r="K601" s="246" t="s">
        <v>12660</v>
      </c>
      <c r="L601" s="245" t="s">
        <v>568</v>
      </c>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c r="AW601"/>
      <c r="AX601"/>
      <c r="AY601"/>
      <c r="AZ601"/>
      <c r="BA601"/>
      <c r="BB601"/>
      <c r="BC601"/>
      <c r="BD601"/>
      <c r="BE601"/>
      <c r="BF601"/>
      <c r="BG601"/>
      <c r="BH601"/>
      <c r="BI601"/>
      <c r="BJ601"/>
      <c r="BK601"/>
      <c r="BL601"/>
      <c r="BM601"/>
      <c r="BN601"/>
      <c r="BO601"/>
    </row>
    <row r="602" spans="1:67" ht="15" x14ac:dyDescent="0.25">
      <c r="A602" s="245" t="s">
        <v>5904</v>
      </c>
      <c r="B602" s="245" t="s">
        <v>5903</v>
      </c>
      <c r="C602" s="245" t="s">
        <v>7085</v>
      </c>
      <c r="D602" s="245" t="s">
        <v>7084</v>
      </c>
      <c r="E602" s="246" t="s">
        <v>44</v>
      </c>
      <c r="F602" s="245" t="s">
        <v>44</v>
      </c>
      <c r="G602" s="245" t="s">
        <v>7193</v>
      </c>
      <c r="H602" s="245" t="s">
        <v>7192</v>
      </c>
      <c r="I602" s="245" t="s">
        <v>7081</v>
      </c>
      <c r="J602" s="245" t="s">
        <v>569</v>
      </c>
      <c r="K602" s="246" t="s">
        <v>23000</v>
      </c>
      <c r="L602" s="245" t="s">
        <v>568</v>
      </c>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c r="AW602"/>
      <c r="AX602"/>
      <c r="AY602"/>
      <c r="AZ602"/>
      <c r="BA602"/>
      <c r="BB602"/>
      <c r="BC602"/>
      <c r="BD602"/>
      <c r="BE602"/>
      <c r="BF602"/>
      <c r="BG602"/>
      <c r="BH602"/>
      <c r="BI602"/>
      <c r="BJ602"/>
      <c r="BK602"/>
      <c r="BL602"/>
      <c r="BM602"/>
      <c r="BN602"/>
      <c r="BO602"/>
    </row>
    <row r="603" spans="1:67" ht="15" x14ac:dyDescent="0.25">
      <c r="A603" s="245" t="s">
        <v>5904</v>
      </c>
      <c r="B603" s="245" t="s">
        <v>5903</v>
      </c>
      <c r="C603" s="245" t="s">
        <v>7085</v>
      </c>
      <c r="D603" s="245" t="s">
        <v>7084</v>
      </c>
      <c r="E603" s="246" t="s">
        <v>44</v>
      </c>
      <c r="F603" s="245" t="s">
        <v>44</v>
      </c>
      <c r="G603" s="245" t="s">
        <v>7191</v>
      </c>
      <c r="H603" s="245" t="s">
        <v>7190</v>
      </c>
      <c r="I603" s="245" t="s">
        <v>7081</v>
      </c>
      <c r="J603" s="245" t="s">
        <v>569</v>
      </c>
      <c r="K603" s="246" t="s">
        <v>10455</v>
      </c>
      <c r="L603" s="245" t="s">
        <v>568</v>
      </c>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c r="AW603"/>
      <c r="AX603"/>
      <c r="AY603"/>
      <c r="AZ603"/>
      <c r="BA603"/>
      <c r="BB603"/>
      <c r="BC603"/>
      <c r="BD603"/>
      <c r="BE603"/>
      <c r="BF603"/>
      <c r="BG603"/>
      <c r="BH603"/>
      <c r="BI603"/>
      <c r="BJ603"/>
      <c r="BK603"/>
      <c r="BL603"/>
      <c r="BM603"/>
      <c r="BN603"/>
      <c r="BO603"/>
    </row>
    <row r="604" spans="1:67" ht="15" x14ac:dyDescent="0.25">
      <c r="A604" s="245" t="s">
        <v>5904</v>
      </c>
      <c r="B604" s="245" t="s">
        <v>5903</v>
      </c>
      <c r="C604" s="245" t="s">
        <v>7085</v>
      </c>
      <c r="D604" s="245" t="s">
        <v>7084</v>
      </c>
      <c r="E604" s="246" t="s">
        <v>44</v>
      </c>
      <c r="F604" s="245" t="s">
        <v>44</v>
      </c>
      <c r="G604" s="245" t="s">
        <v>7189</v>
      </c>
      <c r="H604" s="245" t="s">
        <v>7188</v>
      </c>
      <c r="I604" s="245" t="s">
        <v>7081</v>
      </c>
      <c r="J604" s="245" t="s">
        <v>569</v>
      </c>
      <c r="K604" s="246" t="s">
        <v>23001</v>
      </c>
      <c r="L604" s="245" t="s">
        <v>568</v>
      </c>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c r="AW604"/>
      <c r="AX604"/>
      <c r="AY604"/>
      <c r="AZ604"/>
      <c r="BA604"/>
      <c r="BB604"/>
      <c r="BC604"/>
      <c r="BD604"/>
      <c r="BE604"/>
      <c r="BF604"/>
      <c r="BG604"/>
      <c r="BH604"/>
      <c r="BI604"/>
      <c r="BJ604"/>
      <c r="BK604"/>
      <c r="BL604"/>
      <c r="BM604"/>
      <c r="BN604"/>
      <c r="BO604"/>
    </row>
    <row r="605" spans="1:67" ht="15" x14ac:dyDescent="0.25">
      <c r="A605" s="245" t="s">
        <v>5904</v>
      </c>
      <c r="B605" s="245" t="s">
        <v>5903</v>
      </c>
      <c r="C605" s="245" t="s">
        <v>7085</v>
      </c>
      <c r="D605" s="245" t="s">
        <v>7084</v>
      </c>
      <c r="E605" s="246" t="s">
        <v>44</v>
      </c>
      <c r="F605" s="245" t="s">
        <v>44</v>
      </c>
      <c r="G605" s="245" t="s">
        <v>7187</v>
      </c>
      <c r="H605" s="245" t="s">
        <v>7186</v>
      </c>
      <c r="I605" s="245" t="s">
        <v>7081</v>
      </c>
      <c r="J605" s="245" t="s">
        <v>569</v>
      </c>
      <c r="K605" s="246" t="s">
        <v>22999</v>
      </c>
      <c r="L605" s="245" t="s">
        <v>568</v>
      </c>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c r="AW605"/>
      <c r="AX605"/>
      <c r="AY605"/>
      <c r="AZ605"/>
      <c r="BA605"/>
      <c r="BB605"/>
      <c r="BC605"/>
      <c r="BD605"/>
      <c r="BE605"/>
      <c r="BF605"/>
      <c r="BG605"/>
      <c r="BH605"/>
      <c r="BI605"/>
      <c r="BJ605"/>
      <c r="BK605"/>
      <c r="BL605"/>
      <c r="BM605"/>
      <c r="BN605"/>
      <c r="BO605"/>
    </row>
    <row r="606" spans="1:67" ht="15" x14ac:dyDescent="0.25">
      <c r="A606" s="245" t="s">
        <v>5904</v>
      </c>
      <c r="B606" s="245" t="s">
        <v>5903</v>
      </c>
      <c r="C606" s="245" t="s">
        <v>7085</v>
      </c>
      <c r="D606" s="245" t="s">
        <v>7084</v>
      </c>
      <c r="E606" s="246" t="s">
        <v>44</v>
      </c>
      <c r="F606" s="245" t="s">
        <v>44</v>
      </c>
      <c r="G606" s="245" t="s">
        <v>7185</v>
      </c>
      <c r="H606" s="245" t="s">
        <v>7184</v>
      </c>
      <c r="I606" s="245" t="s">
        <v>7081</v>
      </c>
      <c r="J606" s="245" t="s">
        <v>569</v>
      </c>
      <c r="K606" s="246" t="s">
        <v>16513</v>
      </c>
      <c r="L606" s="245" t="s">
        <v>568</v>
      </c>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c r="AW606"/>
      <c r="AX606"/>
      <c r="AY606"/>
      <c r="AZ606"/>
      <c r="BA606"/>
      <c r="BB606"/>
      <c r="BC606"/>
      <c r="BD606"/>
      <c r="BE606"/>
      <c r="BF606"/>
      <c r="BG606"/>
      <c r="BH606"/>
      <c r="BI606"/>
      <c r="BJ606"/>
      <c r="BK606"/>
      <c r="BL606"/>
      <c r="BM606"/>
      <c r="BN606"/>
      <c r="BO606"/>
    </row>
    <row r="607" spans="1:67" ht="15" x14ac:dyDescent="0.25">
      <c r="A607" s="245" t="s">
        <v>5904</v>
      </c>
      <c r="B607" s="245" t="s">
        <v>5903</v>
      </c>
      <c r="C607" s="245" t="s">
        <v>7085</v>
      </c>
      <c r="D607" s="245" t="s">
        <v>7084</v>
      </c>
      <c r="E607" s="246" t="s">
        <v>44</v>
      </c>
      <c r="F607" s="245" t="s">
        <v>44</v>
      </c>
      <c r="G607" s="245" t="s">
        <v>7183</v>
      </c>
      <c r="H607" s="245" t="s">
        <v>7182</v>
      </c>
      <c r="I607" s="245" t="s">
        <v>7081</v>
      </c>
      <c r="J607" s="245" t="s">
        <v>59</v>
      </c>
      <c r="K607" s="246" t="s">
        <v>8473</v>
      </c>
      <c r="L607" s="245" t="s">
        <v>568</v>
      </c>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c r="AW607"/>
      <c r="AX607"/>
      <c r="AY607"/>
      <c r="AZ607"/>
      <c r="BA607"/>
      <c r="BB607"/>
      <c r="BC607"/>
      <c r="BD607"/>
      <c r="BE607"/>
      <c r="BF607"/>
      <c r="BG607"/>
      <c r="BH607"/>
      <c r="BI607"/>
      <c r="BJ607"/>
      <c r="BK607"/>
      <c r="BL607"/>
      <c r="BM607"/>
      <c r="BN607"/>
      <c r="BO607"/>
    </row>
    <row r="608" spans="1:67" ht="15" x14ac:dyDescent="0.25">
      <c r="A608" s="245" t="s">
        <v>5904</v>
      </c>
      <c r="B608" s="245" t="s">
        <v>5903</v>
      </c>
      <c r="C608" s="245" t="s">
        <v>7085</v>
      </c>
      <c r="D608" s="245" t="s">
        <v>7084</v>
      </c>
      <c r="E608" s="246" t="s">
        <v>44</v>
      </c>
      <c r="F608" s="245" t="s">
        <v>44</v>
      </c>
      <c r="G608" s="245" t="s">
        <v>7181</v>
      </c>
      <c r="H608" s="245" t="s">
        <v>7180</v>
      </c>
      <c r="I608" s="245" t="s">
        <v>7081</v>
      </c>
      <c r="J608" s="245" t="s">
        <v>569</v>
      </c>
      <c r="K608" s="246" t="s">
        <v>9038</v>
      </c>
      <c r="L608" s="245" t="s">
        <v>568</v>
      </c>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c r="AW608"/>
      <c r="AX608"/>
      <c r="AY608"/>
      <c r="AZ608"/>
      <c r="BA608"/>
      <c r="BB608"/>
      <c r="BC608"/>
      <c r="BD608"/>
      <c r="BE608"/>
      <c r="BF608"/>
      <c r="BG608"/>
      <c r="BH608"/>
      <c r="BI608"/>
      <c r="BJ608"/>
      <c r="BK608"/>
      <c r="BL608"/>
      <c r="BM608"/>
      <c r="BN608"/>
      <c r="BO608"/>
    </row>
    <row r="609" spans="1:67" ht="15" x14ac:dyDescent="0.25">
      <c r="A609" s="245" t="s">
        <v>5904</v>
      </c>
      <c r="B609" s="245" t="s">
        <v>5903</v>
      </c>
      <c r="C609" s="245" t="s">
        <v>7085</v>
      </c>
      <c r="D609" s="245" t="s">
        <v>7084</v>
      </c>
      <c r="E609" s="246" t="s">
        <v>44</v>
      </c>
      <c r="F609" s="245" t="s">
        <v>44</v>
      </c>
      <c r="G609" s="245" t="s">
        <v>7179</v>
      </c>
      <c r="H609" s="245" t="s">
        <v>7178</v>
      </c>
      <c r="I609" s="245" t="s">
        <v>7081</v>
      </c>
      <c r="J609" s="245" t="s">
        <v>569</v>
      </c>
      <c r="K609" s="246" t="s">
        <v>21758</v>
      </c>
      <c r="L609" s="245" t="s">
        <v>568</v>
      </c>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c r="AW609"/>
      <c r="AX609"/>
      <c r="AY609"/>
      <c r="AZ609"/>
      <c r="BA609"/>
      <c r="BB609"/>
      <c r="BC609"/>
      <c r="BD609"/>
      <c r="BE609"/>
      <c r="BF609"/>
      <c r="BG609"/>
      <c r="BH609"/>
      <c r="BI609"/>
      <c r="BJ609"/>
      <c r="BK609"/>
      <c r="BL609"/>
      <c r="BM609"/>
      <c r="BN609"/>
      <c r="BO609"/>
    </row>
    <row r="610" spans="1:67" ht="15" x14ac:dyDescent="0.25">
      <c r="A610" s="245" t="s">
        <v>5904</v>
      </c>
      <c r="B610" s="245" t="s">
        <v>5903</v>
      </c>
      <c r="C610" s="245" t="s">
        <v>7085</v>
      </c>
      <c r="D610" s="245" t="s">
        <v>7084</v>
      </c>
      <c r="E610" s="246" t="s">
        <v>44</v>
      </c>
      <c r="F610" s="245" t="s">
        <v>44</v>
      </c>
      <c r="G610" s="245" t="s">
        <v>7177</v>
      </c>
      <c r="H610" s="245" t="s">
        <v>7176</v>
      </c>
      <c r="I610" s="245" t="s">
        <v>7081</v>
      </c>
      <c r="J610" s="245" t="s">
        <v>59</v>
      </c>
      <c r="K610" s="246" t="s">
        <v>114</v>
      </c>
      <c r="L610" s="245" t="s">
        <v>568</v>
      </c>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c r="AW610"/>
      <c r="AX610"/>
      <c r="AY610"/>
      <c r="AZ610"/>
      <c r="BA610"/>
      <c r="BB610"/>
      <c r="BC610"/>
      <c r="BD610"/>
      <c r="BE610"/>
      <c r="BF610"/>
      <c r="BG610"/>
      <c r="BH610"/>
      <c r="BI610"/>
      <c r="BJ610"/>
      <c r="BK610"/>
      <c r="BL610"/>
      <c r="BM610"/>
      <c r="BN610"/>
      <c r="BO610"/>
    </row>
    <row r="611" spans="1:67" ht="15" x14ac:dyDescent="0.25">
      <c r="A611" s="245" t="s">
        <v>5904</v>
      </c>
      <c r="B611" s="245" t="s">
        <v>5903</v>
      </c>
      <c r="C611" s="245" t="s">
        <v>7085</v>
      </c>
      <c r="D611" s="245" t="s">
        <v>7084</v>
      </c>
      <c r="E611" s="246" t="s">
        <v>44</v>
      </c>
      <c r="F611" s="245" t="s">
        <v>44</v>
      </c>
      <c r="G611" s="245" t="s">
        <v>7174</v>
      </c>
      <c r="H611" s="245" t="s">
        <v>7173</v>
      </c>
      <c r="I611" s="245" t="s">
        <v>7081</v>
      </c>
      <c r="J611" s="245" t="s">
        <v>59</v>
      </c>
      <c r="K611" s="246" t="s">
        <v>889</v>
      </c>
      <c r="L611" s="245" t="s">
        <v>568</v>
      </c>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c r="AW611"/>
      <c r="AX611"/>
      <c r="AY611"/>
      <c r="AZ611"/>
      <c r="BA611"/>
      <c r="BB611"/>
      <c r="BC611"/>
      <c r="BD611"/>
      <c r="BE611"/>
      <c r="BF611"/>
      <c r="BG611"/>
      <c r="BH611"/>
      <c r="BI611"/>
      <c r="BJ611"/>
      <c r="BK611"/>
      <c r="BL611"/>
      <c r="BM611"/>
      <c r="BN611"/>
      <c r="BO611"/>
    </row>
    <row r="612" spans="1:67" ht="15" x14ac:dyDescent="0.25">
      <c r="A612" s="245" t="s">
        <v>5904</v>
      </c>
      <c r="B612" s="245" t="s">
        <v>5903</v>
      </c>
      <c r="C612" s="245" t="s">
        <v>7085</v>
      </c>
      <c r="D612" s="245" t="s">
        <v>7084</v>
      </c>
      <c r="E612" s="246" t="s">
        <v>44</v>
      </c>
      <c r="F612" s="245" t="s">
        <v>44</v>
      </c>
      <c r="G612" s="245" t="s">
        <v>7172</v>
      </c>
      <c r="H612" s="245" t="s">
        <v>7171</v>
      </c>
      <c r="I612" s="245" t="s">
        <v>7081</v>
      </c>
      <c r="J612" s="245" t="s">
        <v>59</v>
      </c>
      <c r="K612" s="246" t="s">
        <v>23002</v>
      </c>
      <c r="L612" s="245" t="s">
        <v>568</v>
      </c>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c r="AW612"/>
      <c r="AX612"/>
      <c r="AY612"/>
      <c r="AZ612"/>
      <c r="BA612"/>
      <c r="BB612"/>
      <c r="BC612"/>
      <c r="BD612"/>
      <c r="BE612"/>
      <c r="BF612"/>
      <c r="BG612"/>
      <c r="BH612"/>
      <c r="BI612"/>
      <c r="BJ612"/>
      <c r="BK612"/>
      <c r="BL612"/>
      <c r="BM612"/>
      <c r="BN612"/>
      <c r="BO612"/>
    </row>
    <row r="613" spans="1:67" ht="15" x14ac:dyDescent="0.25">
      <c r="A613" s="245" t="s">
        <v>5904</v>
      </c>
      <c r="B613" s="245" t="s">
        <v>5903</v>
      </c>
      <c r="C613" s="245" t="s">
        <v>7085</v>
      </c>
      <c r="D613" s="245" t="s">
        <v>7084</v>
      </c>
      <c r="E613" s="246" t="s">
        <v>44</v>
      </c>
      <c r="F613" s="245" t="s">
        <v>44</v>
      </c>
      <c r="G613" s="245" t="s">
        <v>7170</v>
      </c>
      <c r="H613" s="245" t="s">
        <v>7169</v>
      </c>
      <c r="I613" s="245" t="s">
        <v>7081</v>
      </c>
      <c r="J613" s="245" t="s">
        <v>59</v>
      </c>
      <c r="K613" s="246" t="s">
        <v>23003</v>
      </c>
      <c r="L613" s="245" t="s">
        <v>568</v>
      </c>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c r="AW613"/>
      <c r="AX613"/>
      <c r="AY613"/>
      <c r="AZ613"/>
      <c r="BA613"/>
      <c r="BB613"/>
      <c r="BC613"/>
      <c r="BD613"/>
      <c r="BE613"/>
      <c r="BF613"/>
      <c r="BG613"/>
      <c r="BH613"/>
      <c r="BI613"/>
      <c r="BJ613"/>
      <c r="BK613"/>
      <c r="BL613"/>
      <c r="BM613"/>
      <c r="BN613"/>
      <c r="BO613"/>
    </row>
    <row r="614" spans="1:67" ht="15" x14ac:dyDescent="0.25">
      <c r="A614" s="245" t="s">
        <v>5904</v>
      </c>
      <c r="B614" s="245" t="s">
        <v>5903</v>
      </c>
      <c r="C614" s="245" t="s">
        <v>7085</v>
      </c>
      <c r="D614" s="245" t="s">
        <v>7084</v>
      </c>
      <c r="E614" s="246" t="s">
        <v>44</v>
      </c>
      <c r="F614" s="245" t="s">
        <v>44</v>
      </c>
      <c r="G614" s="245" t="s">
        <v>7168</v>
      </c>
      <c r="H614" s="245" t="s">
        <v>7167</v>
      </c>
      <c r="I614" s="245" t="s">
        <v>7081</v>
      </c>
      <c r="J614" s="245" t="s">
        <v>569</v>
      </c>
      <c r="K614" s="246" t="s">
        <v>15381</v>
      </c>
      <c r="L614" s="245" t="s">
        <v>568</v>
      </c>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c r="AW614"/>
      <c r="AX614"/>
      <c r="AY614"/>
      <c r="AZ614"/>
      <c r="BA614"/>
      <c r="BB614"/>
      <c r="BC614"/>
      <c r="BD614"/>
      <c r="BE614"/>
      <c r="BF614"/>
      <c r="BG614"/>
      <c r="BH614"/>
      <c r="BI614"/>
      <c r="BJ614"/>
      <c r="BK614"/>
      <c r="BL614"/>
      <c r="BM614"/>
      <c r="BN614"/>
      <c r="BO614"/>
    </row>
    <row r="615" spans="1:67" ht="15" x14ac:dyDescent="0.25">
      <c r="A615" s="245" t="s">
        <v>5904</v>
      </c>
      <c r="B615" s="245" t="s">
        <v>5903</v>
      </c>
      <c r="C615" s="245" t="s">
        <v>7085</v>
      </c>
      <c r="D615" s="245" t="s">
        <v>7084</v>
      </c>
      <c r="E615" s="246" t="s">
        <v>44</v>
      </c>
      <c r="F615" s="245" t="s">
        <v>44</v>
      </c>
      <c r="G615" s="245" t="s">
        <v>7166</v>
      </c>
      <c r="H615" s="245" t="s">
        <v>7165</v>
      </c>
      <c r="I615" s="245" t="s">
        <v>7081</v>
      </c>
      <c r="J615" s="245" t="s">
        <v>59</v>
      </c>
      <c r="K615" s="246" t="s">
        <v>205</v>
      </c>
      <c r="L615" s="245" t="s">
        <v>568</v>
      </c>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c r="AW615"/>
      <c r="AX615"/>
      <c r="AY615"/>
      <c r="AZ615"/>
      <c r="BA615"/>
      <c r="BB615"/>
      <c r="BC615"/>
      <c r="BD615"/>
      <c r="BE615"/>
      <c r="BF615"/>
      <c r="BG615"/>
      <c r="BH615"/>
      <c r="BI615"/>
      <c r="BJ615"/>
      <c r="BK615"/>
      <c r="BL615"/>
      <c r="BM615"/>
      <c r="BN615"/>
      <c r="BO615"/>
    </row>
    <row r="616" spans="1:67" ht="15" x14ac:dyDescent="0.25">
      <c r="A616" s="245" t="s">
        <v>5904</v>
      </c>
      <c r="B616" s="245" t="s">
        <v>5903</v>
      </c>
      <c r="C616" s="245" t="s">
        <v>7085</v>
      </c>
      <c r="D616" s="245" t="s">
        <v>7084</v>
      </c>
      <c r="E616" s="246" t="s">
        <v>44</v>
      </c>
      <c r="F616" s="245" t="s">
        <v>44</v>
      </c>
      <c r="G616" s="245" t="s">
        <v>7164</v>
      </c>
      <c r="H616" s="245" t="s">
        <v>7163</v>
      </c>
      <c r="I616" s="245" t="s">
        <v>7081</v>
      </c>
      <c r="J616" s="245" t="s">
        <v>569</v>
      </c>
      <c r="K616" s="246" t="s">
        <v>4699</v>
      </c>
      <c r="L616" s="245" t="s">
        <v>568</v>
      </c>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c r="AW616"/>
      <c r="AX616"/>
      <c r="AY616"/>
      <c r="AZ616"/>
      <c r="BA616"/>
      <c r="BB616"/>
      <c r="BC616"/>
      <c r="BD616"/>
      <c r="BE616"/>
      <c r="BF616"/>
      <c r="BG616"/>
      <c r="BH616"/>
      <c r="BI616"/>
      <c r="BJ616"/>
      <c r="BK616"/>
      <c r="BL616"/>
      <c r="BM616"/>
      <c r="BN616"/>
      <c r="BO616"/>
    </row>
    <row r="617" spans="1:67" ht="15" x14ac:dyDescent="0.25">
      <c r="A617" s="245" t="s">
        <v>5904</v>
      </c>
      <c r="B617" s="245" t="s">
        <v>5903</v>
      </c>
      <c r="C617" s="245" t="s">
        <v>7085</v>
      </c>
      <c r="D617" s="245" t="s">
        <v>7084</v>
      </c>
      <c r="E617" s="246" t="s">
        <v>44</v>
      </c>
      <c r="F617" s="245" t="s">
        <v>44</v>
      </c>
      <c r="G617" s="245" t="s">
        <v>7162</v>
      </c>
      <c r="H617" s="245" t="s">
        <v>7161</v>
      </c>
      <c r="I617" s="245" t="s">
        <v>7081</v>
      </c>
      <c r="J617" s="245" t="s">
        <v>569</v>
      </c>
      <c r="K617" s="246" t="s">
        <v>11515</v>
      </c>
      <c r="L617" s="245" t="s">
        <v>568</v>
      </c>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c r="AW617"/>
      <c r="AX617"/>
      <c r="AY617"/>
      <c r="AZ617"/>
      <c r="BA617"/>
      <c r="BB617"/>
      <c r="BC617"/>
      <c r="BD617"/>
      <c r="BE617"/>
      <c r="BF617"/>
      <c r="BG617"/>
      <c r="BH617"/>
      <c r="BI617"/>
      <c r="BJ617"/>
      <c r="BK617"/>
      <c r="BL617"/>
      <c r="BM617"/>
      <c r="BN617"/>
      <c r="BO617"/>
    </row>
    <row r="618" spans="1:67" ht="15" x14ac:dyDescent="0.25">
      <c r="A618" s="245" t="s">
        <v>5904</v>
      </c>
      <c r="B618" s="245" t="s">
        <v>5903</v>
      </c>
      <c r="C618" s="245" t="s">
        <v>7085</v>
      </c>
      <c r="D618" s="245" t="s">
        <v>7084</v>
      </c>
      <c r="E618" s="246" t="s">
        <v>44</v>
      </c>
      <c r="F618" s="245" t="s">
        <v>44</v>
      </c>
      <c r="G618" s="245" t="s">
        <v>7160</v>
      </c>
      <c r="H618" s="245" t="s">
        <v>7159</v>
      </c>
      <c r="I618" s="245" t="s">
        <v>7081</v>
      </c>
      <c r="J618" s="245" t="s">
        <v>59</v>
      </c>
      <c r="K618" s="246" t="s">
        <v>23004</v>
      </c>
      <c r="L618" s="245" t="s">
        <v>568</v>
      </c>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c r="AW618"/>
      <c r="AX618"/>
      <c r="AY618"/>
      <c r="AZ618"/>
      <c r="BA618"/>
      <c r="BB618"/>
      <c r="BC618"/>
      <c r="BD618"/>
      <c r="BE618"/>
      <c r="BF618"/>
      <c r="BG618"/>
      <c r="BH618"/>
      <c r="BI618"/>
      <c r="BJ618"/>
      <c r="BK618"/>
      <c r="BL618"/>
      <c r="BM618"/>
      <c r="BN618"/>
      <c r="BO618"/>
    </row>
    <row r="619" spans="1:67" ht="15" x14ac:dyDescent="0.25">
      <c r="A619" s="245" t="s">
        <v>5904</v>
      </c>
      <c r="B619" s="245" t="s">
        <v>5903</v>
      </c>
      <c r="C619" s="245" t="s">
        <v>7085</v>
      </c>
      <c r="D619" s="245" t="s">
        <v>7084</v>
      </c>
      <c r="E619" s="246" t="s">
        <v>44</v>
      </c>
      <c r="F619" s="245" t="s">
        <v>44</v>
      </c>
      <c r="G619" s="245" t="s">
        <v>7158</v>
      </c>
      <c r="H619" s="245" t="s">
        <v>7157</v>
      </c>
      <c r="I619" s="245" t="s">
        <v>7081</v>
      </c>
      <c r="J619" s="245" t="s">
        <v>59</v>
      </c>
      <c r="K619" s="246" t="s">
        <v>6045</v>
      </c>
      <c r="L619" s="245" t="s">
        <v>568</v>
      </c>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c r="AW619"/>
      <c r="AX619"/>
      <c r="AY619"/>
      <c r="AZ619"/>
      <c r="BA619"/>
      <c r="BB619"/>
      <c r="BC619"/>
      <c r="BD619"/>
      <c r="BE619"/>
      <c r="BF619"/>
      <c r="BG619"/>
      <c r="BH619"/>
      <c r="BI619"/>
      <c r="BJ619"/>
      <c r="BK619"/>
      <c r="BL619"/>
      <c r="BM619"/>
      <c r="BN619"/>
      <c r="BO619"/>
    </row>
    <row r="620" spans="1:67" ht="15" x14ac:dyDescent="0.25">
      <c r="A620" s="245" t="s">
        <v>5904</v>
      </c>
      <c r="B620" s="245" t="s">
        <v>5903</v>
      </c>
      <c r="C620" s="245" t="s">
        <v>7085</v>
      </c>
      <c r="D620" s="245" t="s">
        <v>7084</v>
      </c>
      <c r="E620" s="246" t="s">
        <v>44</v>
      </c>
      <c r="F620" s="245" t="s">
        <v>44</v>
      </c>
      <c r="G620" s="245" t="s">
        <v>7156</v>
      </c>
      <c r="H620" s="245" t="s">
        <v>7155</v>
      </c>
      <c r="I620" s="245" t="s">
        <v>7081</v>
      </c>
      <c r="J620" s="245" t="s">
        <v>569</v>
      </c>
      <c r="K620" s="246" t="s">
        <v>23005</v>
      </c>
      <c r="L620" s="245" t="s">
        <v>568</v>
      </c>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c r="AW620"/>
      <c r="AX620"/>
      <c r="AY620"/>
      <c r="AZ620"/>
      <c r="BA620"/>
      <c r="BB620"/>
      <c r="BC620"/>
      <c r="BD620"/>
      <c r="BE620"/>
      <c r="BF620"/>
      <c r="BG620"/>
      <c r="BH620"/>
      <c r="BI620"/>
      <c r="BJ620"/>
      <c r="BK620"/>
      <c r="BL620"/>
      <c r="BM620"/>
      <c r="BN620"/>
      <c r="BO620"/>
    </row>
    <row r="621" spans="1:67" ht="15" x14ac:dyDescent="0.25">
      <c r="A621" s="245" t="s">
        <v>5904</v>
      </c>
      <c r="B621" s="245" t="s">
        <v>5903</v>
      </c>
      <c r="C621" s="245" t="s">
        <v>7085</v>
      </c>
      <c r="D621" s="245" t="s">
        <v>7084</v>
      </c>
      <c r="E621" s="246" t="s">
        <v>44</v>
      </c>
      <c r="F621" s="245" t="s">
        <v>44</v>
      </c>
      <c r="G621" s="245" t="s">
        <v>7154</v>
      </c>
      <c r="H621" s="245" t="s">
        <v>7153</v>
      </c>
      <c r="I621" s="245" t="s">
        <v>7081</v>
      </c>
      <c r="J621" s="245" t="s">
        <v>569</v>
      </c>
      <c r="K621" s="246" t="s">
        <v>15233</v>
      </c>
      <c r="L621" s="245" t="s">
        <v>568</v>
      </c>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c r="AW621"/>
      <c r="AX621"/>
      <c r="AY621"/>
      <c r="AZ621"/>
      <c r="BA621"/>
      <c r="BB621"/>
      <c r="BC621"/>
      <c r="BD621"/>
      <c r="BE621"/>
      <c r="BF621"/>
      <c r="BG621"/>
      <c r="BH621"/>
      <c r="BI621"/>
      <c r="BJ621"/>
      <c r="BK621"/>
      <c r="BL621"/>
      <c r="BM621"/>
      <c r="BN621"/>
      <c r="BO621"/>
    </row>
    <row r="622" spans="1:67" ht="15" x14ac:dyDescent="0.25">
      <c r="A622" s="245" t="s">
        <v>5904</v>
      </c>
      <c r="B622" s="245" t="s">
        <v>5903</v>
      </c>
      <c r="C622" s="245" t="s">
        <v>7085</v>
      </c>
      <c r="D622" s="245" t="s">
        <v>7084</v>
      </c>
      <c r="E622" s="246" t="s">
        <v>44</v>
      </c>
      <c r="F622" s="245" t="s">
        <v>44</v>
      </c>
      <c r="G622" s="245" t="s">
        <v>7152</v>
      </c>
      <c r="H622" s="245" t="s">
        <v>7151</v>
      </c>
      <c r="I622" s="245" t="s">
        <v>7081</v>
      </c>
      <c r="J622" s="245" t="s">
        <v>569</v>
      </c>
      <c r="K622" s="246" t="s">
        <v>23006</v>
      </c>
      <c r="L622" s="245" t="s">
        <v>568</v>
      </c>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c r="AW622"/>
      <c r="AX622"/>
      <c r="AY622"/>
      <c r="AZ622"/>
      <c r="BA622"/>
      <c r="BB622"/>
      <c r="BC622"/>
      <c r="BD622"/>
      <c r="BE622"/>
      <c r="BF622"/>
      <c r="BG622"/>
      <c r="BH622"/>
      <c r="BI622"/>
      <c r="BJ622"/>
      <c r="BK622"/>
      <c r="BL622"/>
      <c r="BM622"/>
      <c r="BN622"/>
      <c r="BO622"/>
    </row>
    <row r="623" spans="1:67" ht="15" x14ac:dyDescent="0.25">
      <c r="A623" s="245" t="s">
        <v>5904</v>
      </c>
      <c r="B623" s="245" t="s">
        <v>5903</v>
      </c>
      <c r="C623" s="245" t="s">
        <v>7085</v>
      </c>
      <c r="D623" s="245" t="s">
        <v>7084</v>
      </c>
      <c r="E623" s="246" t="s">
        <v>44</v>
      </c>
      <c r="F623" s="245" t="s">
        <v>44</v>
      </c>
      <c r="G623" s="245" t="s">
        <v>7149</v>
      </c>
      <c r="H623" s="245" t="s">
        <v>7148</v>
      </c>
      <c r="I623" s="245" t="s">
        <v>7081</v>
      </c>
      <c r="J623" s="245" t="s">
        <v>569</v>
      </c>
      <c r="K623" s="246" t="s">
        <v>11430</v>
      </c>
      <c r="L623" s="245" t="s">
        <v>568</v>
      </c>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c r="AW623"/>
      <c r="AX623"/>
      <c r="AY623"/>
      <c r="AZ623"/>
      <c r="BA623"/>
      <c r="BB623"/>
      <c r="BC623"/>
      <c r="BD623"/>
      <c r="BE623"/>
      <c r="BF623"/>
      <c r="BG623"/>
      <c r="BH623"/>
      <c r="BI623"/>
      <c r="BJ623"/>
      <c r="BK623"/>
      <c r="BL623"/>
      <c r="BM623"/>
      <c r="BN623"/>
      <c r="BO623"/>
    </row>
    <row r="624" spans="1:67" ht="15" x14ac:dyDescent="0.25">
      <c r="A624" s="245" t="s">
        <v>5904</v>
      </c>
      <c r="B624" s="245" t="s">
        <v>5903</v>
      </c>
      <c r="C624" s="245" t="s">
        <v>7085</v>
      </c>
      <c r="D624" s="245" t="s">
        <v>7084</v>
      </c>
      <c r="E624" s="246" t="s">
        <v>44</v>
      </c>
      <c r="F624" s="245" t="s">
        <v>44</v>
      </c>
      <c r="G624" s="245" t="s">
        <v>7147</v>
      </c>
      <c r="H624" s="245" t="s">
        <v>7146</v>
      </c>
      <c r="I624" s="245" t="s">
        <v>7081</v>
      </c>
      <c r="J624" s="245" t="s">
        <v>569</v>
      </c>
      <c r="K624" s="246" t="s">
        <v>11221</v>
      </c>
      <c r="L624" s="245" t="s">
        <v>568</v>
      </c>
      <c r="M624"/>
      <c r="N624"/>
      <c r="O624"/>
      <c r="P624"/>
      <c r="Q624"/>
      <c r="R624"/>
      <c r="S624"/>
      <c r="T624"/>
      <c r="U624"/>
      <c r="V624"/>
      <c r="W624"/>
      <c r="X624"/>
      <c r="Y624"/>
      <c r="Z624"/>
      <c r="AA624"/>
      <c r="AB624"/>
      <c r="AC624"/>
      <c r="AD624"/>
      <c r="AE624"/>
      <c r="AF624"/>
      <c r="AG624"/>
      <c r="AH624"/>
      <c r="AI624"/>
      <c r="AJ624"/>
      <c r="AK624"/>
      <c r="AL624"/>
      <c r="AM624"/>
      <c r="AN624"/>
      <c r="AO624"/>
      <c r="AP624"/>
      <c r="AQ624"/>
      <c r="AR624"/>
      <c r="AS624"/>
      <c r="AT624"/>
      <c r="AU624"/>
      <c r="AV624"/>
      <c r="AW624"/>
      <c r="AX624"/>
      <c r="AY624"/>
      <c r="AZ624"/>
      <c r="BA624"/>
      <c r="BB624"/>
      <c r="BC624"/>
      <c r="BD624"/>
      <c r="BE624"/>
      <c r="BF624"/>
      <c r="BG624"/>
      <c r="BH624"/>
      <c r="BI624"/>
      <c r="BJ624"/>
      <c r="BK624"/>
      <c r="BL624"/>
      <c r="BM624"/>
      <c r="BN624"/>
      <c r="BO624"/>
    </row>
    <row r="625" spans="1:67" ht="15" x14ac:dyDescent="0.25">
      <c r="A625" s="245" t="s">
        <v>5904</v>
      </c>
      <c r="B625" s="245" t="s">
        <v>5903</v>
      </c>
      <c r="C625" s="245" t="s">
        <v>7085</v>
      </c>
      <c r="D625" s="245" t="s">
        <v>7084</v>
      </c>
      <c r="E625" s="246" t="s">
        <v>44</v>
      </c>
      <c r="F625" s="245" t="s">
        <v>44</v>
      </c>
      <c r="G625" s="245" t="s">
        <v>7145</v>
      </c>
      <c r="H625" s="245" t="s">
        <v>10453</v>
      </c>
      <c r="I625" s="245" t="s">
        <v>7081</v>
      </c>
      <c r="J625" s="245" t="s">
        <v>569</v>
      </c>
      <c r="K625" s="246" t="s">
        <v>9095</v>
      </c>
      <c r="L625" s="245" t="s">
        <v>568</v>
      </c>
      <c r="M625"/>
      <c r="N625"/>
      <c r="O625"/>
      <c r="P625"/>
      <c r="Q625"/>
      <c r="R625"/>
      <c r="S625"/>
      <c r="T625"/>
      <c r="U625"/>
      <c r="V625"/>
      <c r="W625"/>
      <c r="X625"/>
      <c r="Y625"/>
      <c r="Z625"/>
      <c r="AA625"/>
      <c r="AB625"/>
      <c r="AC625"/>
      <c r="AD625"/>
      <c r="AE625"/>
      <c r="AF625"/>
      <c r="AG625"/>
      <c r="AH625"/>
      <c r="AI625"/>
      <c r="AJ625"/>
      <c r="AK625"/>
      <c r="AL625"/>
      <c r="AM625"/>
      <c r="AN625"/>
      <c r="AO625"/>
      <c r="AP625"/>
      <c r="AQ625"/>
      <c r="AR625"/>
      <c r="AS625"/>
      <c r="AT625"/>
      <c r="AU625"/>
      <c r="AV625"/>
      <c r="AW625"/>
      <c r="AX625"/>
      <c r="AY625"/>
      <c r="AZ625"/>
      <c r="BA625"/>
      <c r="BB625"/>
      <c r="BC625"/>
      <c r="BD625"/>
      <c r="BE625"/>
      <c r="BF625"/>
      <c r="BG625"/>
      <c r="BH625"/>
      <c r="BI625"/>
      <c r="BJ625"/>
      <c r="BK625"/>
      <c r="BL625"/>
      <c r="BM625"/>
      <c r="BN625"/>
      <c r="BO625"/>
    </row>
    <row r="626" spans="1:67" ht="15" x14ac:dyDescent="0.25">
      <c r="A626" s="245" t="s">
        <v>5904</v>
      </c>
      <c r="B626" s="245" t="s">
        <v>5903</v>
      </c>
      <c r="C626" s="245" t="s">
        <v>7085</v>
      </c>
      <c r="D626" s="245" t="s">
        <v>7084</v>
      </c>
      <c r="E626" s="246" t="s">
        <v>44</v>
      </c>
      <c r="F626" s="245" t="s">
        <v>44</v>
      </c>
      <c r="G626" s="245" t="s">
        <v>7144</v>
      </c>
      <c r="H626" s="245" t="s">
        <v>7143</v>
      </c>
      <c r="I626" s="245" t="s">
        <v>7081</v>
      </c>
      <c r="J626" s="245" t="s">
        <v>59</v>
      </c>
      <c r="K626" s="246" t="s">
        <v>140</v>
      </c>
      <c r="L626" s="245" t="s">
        <v>568</v>
      </c>
      <c r="M626"/>
      <c r="N626"/>
      <c r="O626"/>
      <c r="P626"/>
      <c r="Q626"/>
      <c r="R626"/>
      <c r="S626"/>
      <c r="T626"/>
      <c r="U626"/>
      <c r="V626"/>
      <c r="W626"/>
      <c r="X626"/>
      <c r="Y626"/>
      <c r="Z626"/>
      <c r="AA626"/>
      <c r="AB626"/>
      <c r="AC626"/>
      <c r="AD626"/>
      <c r="AE626"/>
      <c r="AF626"/>
      <c r="AG626"/>
      <c r="AH626"/>
      <c r="AI626"/>
      <c r="AJ626"/>
      <c r="AK626"/>
      <c r="AL626"/>
      <c r="AM626"/>
      <c r="AN626"/>
      <c r="AO626"/>
      <c r="AP626"/>
      <c r="AQ626"/>
      <c r="AR626"/>
      <c r="AS626"/>
      <c r="AT626"/>
      <c r="AU626"/>
      <c r="AV626"/>
      <c r="AW626"/>
      <c r="AX626"/>
      <c r="AY626"/>
      <c r="AZ626"/>
      <c r="BA626"/>
      <c r="BB626"/>
      <c r="BC626"/>
      <c r="BD626"/>
      <c r="BE626"/>
      <c r="BF626"/>
      <c r="BG626"/>
      <c r="BH626"/>
      <c r="BI626"/>
      <c r="BJ626"/>
      <c r="BK626"/>
      <c r="BL626"/>
      <c r="BM626"/>
      <c r="BN626"/>
      <c r="BO626"/>
    </row>
    <row r="627" spans="1:67" ht="15" x14ac:dyDescent="0.25">
      <c r="A627" s="245" t="s">
        <v>5904</v>
      </c>
      <c r="B627" s="245" t="s">
        <v>5903</v>
      </c>
      <c r="C627" s="245" t="s">
        <v>7085</v>
      </c>
      <c r="D627" s="245" t="s">
        <v>7084</v>
      </c>
      <c r="E627" s="246" t="s">
        <v>44</v>
      </c>
      <c r="F627" s="245" t="s">
        <v>44</v>
      </c>
      <c r="G627" s="245" t="s">
        <v>7142</v>
      </c>
      <c r="H627" s="245" t="s">
        <v>7141</v>
      </c>
      <c r="I627" s="245" t="s">
        <v>7081</v>
      </c>
      <c r="J627" s="245" t="s">
        <v>59</v>
      </c>
      <c r="K627" s="246" t="s">
        <v>16151</v>
      </c>
      <c r="L627" s="245" t="s">
        <v>568</v>
      </c>
      <c r="M627"/>
      <c r="N627"/>
      <c r="O627"/>
      <c r="P627"/>
      <c r="Q627"/>
      <c r="R627"/>
      <c r="S627"/>
      <c r="T627"/>
      <c r="U627"/>
      <c r="V627"/>
      <c r="W627"/>
      <c r="X627"/>
      <c r="Y627"/>
      <c r="Z627"/>
      <c r="AA627"/>
      <c r="AB627"/>
      <c r="AC627"/>
      <c r="AD627"/>
      <c r="AE627"/>
      <c r="AF627"/>
      <c r="AG627"/>
      <c r="AH627"/>
      <c r="AI627"/>
      <c r="AJ627"/>
      <c r="AK627"/>
      <c r="AL627"/>
      <c r="AM627"/>
      <c r="AN627"/>
      <c r="AO627"/>
      <c r="AP627"/>
      <c r="AQ627"/>
      <c r="AR627"/>
      <c r="AS627"/>
      <c r="AT627"/>
      <c r="AU627"/>
      <c r="AV627"/>
      <c r="AW627"/>
      <c r="AX627"/>
      <c r="AY627"/>
      <c r="AZ627"/>
      <c r="BA627"/>
      <c r="BB627"/>
      <c r="BC627"/>
      <c r="BD627"/>
      <c r="BE627"/>
      <c r="BF627"/>
      <c r="BG627"/>
      <c r="BH627"/>
      <c r="BI627"/>
      <c r="BJ627"/>
      <c r="BK627"/>
      <c r="BL627"/>
      <c r="BM627"/>
      <c r="BN627"/>
      <c r="BO627"/>
    </row>
    <row r="628" spans="1:67" ht="15" x14ac:dyDescent="0.25">
      <c r="A628" s="245" t="s">
        <v>5904</v>
      </c>
      <c r="B628" s="245" t="s">
        <v>5903</v>
      </c>
      <c r="C628" s="245" t="s">
        <v>7085</v>
      </c>
      <c r="D628" s="245" t="s">
        <v>7084</v>
      </c>
      <c r="E628" s="246" t="s">
        <v>44</v>
      </c>
      <c r="F628" s="245" t="s">
        <v>44</v>
      </c>
      <c r="G628" s="245" t="s">
        <v>7140</v>
      </c>
      <c r="H628" s="245" t="s">
        <v>7139</v>
      </c>
      <c r="I628" s="245" t="s">
        <v>7081</v>
      </c>
      <c r="J628" s="245" t="s">
        <v>59</v>
      </c>
      <c r="K628" s="246" t="s">
        <v>707</v>
      </c>
      <c r="L628" s="245" t="s">
        <v>568</v>
      </c>
      <c r="M628"/>
      <c r="N628"/>
      <c r="O628"/>
      <c r="P628"/>
      <c r="Q628"/>
      <c r="R628"/>
      <c r="S628"/>
      <c r="T628"/>
      <c r="U628"/>
      <c r="V628"/>
      <c r="W628"/>
      <c r="X628"/>
      <c r="Y628"/>
      <c r="Z628"/>
      <c r="AA628"/>
      <c r="AB628"/>
      <c r="AC628"/>
      <c r="AD628"/>
      <c r="AE628"/>
      <c r="AF628"/>
      <c r="AG628"/>
      <c r="AH628"/>
      <c r="AI628"/>
      <c r="AJ628"/>
      <c r="AK628"/>
      <c r="AL628"/>
      <c r="AM628"/>
      <c r="AN628"/>
      <c r="AO628"/>
      <c r="AP628"/>
      <c r="AQ628"/>
      <c r="AR628"/>
      <c r="AS628"/>
      <c r="AT628"/>
      <c r="AU628"/>
      <c r="AV628"/>
      <c r="AW628"/>
      <c r="AX628"/>
      <c r="AY628"/>
      <c r="AZ628"/>
      <c r="BA628"/>
      <c r="BB628"/>
      <c r="BC628"/>
      <c r="BD628"/>
      <c r="BE628"/>
      <c r="BF628"/>
      <c r="BG628"/>
      <c r="BH628"/>
      <c r="BI628"/>
      <c r="BJ628"/>
      <c r="BK628"/>
      <c r="BL628"/>
      <c r="BM628"/>
      <c r="BN628"/>
      <c r="BO628"/>
    </row>
    <row r="629" spans="1:67" ht="15" x14ac:dyDescent="0.25">
      <c r="A629" s="245" t="s">
        <v>5904</v>
      </c>
      <c r="B629" s="245" t="s">
        <v>5903</v>
      </c>
      <c r="C629" s="245" t="s">
        <v>7085</v>
      </c>
      <c r="D629" s="245" t="s">
        <v>7084</v>
      </c>
      <c r="E629" s="246" t="s">
        <v>44</v>
      </c>
      <c r="F629" s="245" t="s">
        <v>44</v>
      </c>
      <c r="G629" s="245" t="s">
        <v>7138</v>
      </c>
      <c r="H629" s="245" t="s">
        <v>7137</v>
      </c>
      <c r="I629" s="245" t="s">
        <v>7081</v>
      </c>
      <c r="J629" s="245" t="s">
        <v>569</v>
      </c>
      <c r="K629" s="246" t="s">
        <v>23007</v>
      </c>
      <c r="L629" s="245" t="s">
        <v>568</v>
      </c>
      <c r="M629"/>
      <c r="N629"/>
      <c r="O629"/>
      <c r="P629"/>
      <c r="Q629"/>
      <c r="R629"/>
      <c r="S629"/>
      <c r="T629"/>
      <c r="U629"/>
      <c r="V629"/>
      <c r="W629"/>
      <c r="X629"/>
      <c r="Y629"/>
      <c r="Z629"/>
      <c r="AA629"/>
      <c r="AB629"/>
      <c r="AC629"/>
      <c r="AD629"/>
      <c r="AE629"/>
      <c r="AF629"/>
      <c r="AG629"/>
      <c r="AH629"/>
      <c r="AI629"/>
      <c r="AJ629"/>
      <c r="AK629"/>
      <c r="AL629"/>
      <c r="AM629"/>
      <c r="AN629"/>
      <c r="AO629"/>
      <c r="AP629"/>
      <c r="AQ629"/>
      <c r="AR629"/>
      <c r="AS629"/>
      <c r="AT629"/>
      <c r="AU629"/>
      <c r="AV629"/>
      <c r="AW629"/>
      <c r="AX629"/>
      <c r="AY629"/>
      <c r="AZ629"/>
      <c r="BA629"/>
      <c r="BB629"/>
      <c r="BC629"/>
      <c r="BD629"/>
      <c r="BE629"/>
      <c r="BF629"/>
      <c r="BG629"/>
      <c r="BH629"/>
      <c r="BI629"/>
      <c r="BJ629"/>
      <c r="BK629"/>
      <c r="BL629"/>
      <c r="BM629"/>
      <c r="BN629"/>
      <c r="BO629"/>
    </row>
    <row r="630" spans="1:67" ht="15" x14ac:dyDescent="0.25">
      <c r="A630" s="245" t="s">
        <v>5904</v>
      </c>
      <c r="B630" s="245" t="s">
        <v>5903</v>
      </c>
      <c r="C630" s="245" t="s">
        <v>7085</v>
      </c>
      <c r="D630" s="245" t="s">
        <v>7084</v>
      </c>
      <c r="E630" s="246" t="s">
        <v>44</v>
      </c>
      <c r="F630" s="245" t="s">
        <v>44</v>
      </c>
      <c r="G630" s="245" t="s">
        <v>7136</v>
      </c>
      <c r="H630" s="245" t="s">
        <v>7135</v>
      </c>
      <c r="I630" s="245" t="s">
        <v>7081</v>
      </c>
      <c r="J630" s="245" t="s">
        <v>569</v>
      </c>
      <c r="K630" s="246" t="s">
        <v>23008</v>
      </c>
      <c r="L630" s="245" t="s">
        <v>568</v>
      </c>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c r="AW630"/>
      <c r="AX630"/>
      <c r="AY630"/>
      <c r="AZ630"/>
      <c r="BA630"/>
      <c r="BB630"/>
      <c r="BC630"/>
      <c r="BD630"/>
      <c r="BE630"/>
      <c r="BF630"/>
      <c r="BG630"/>
      <c r="BH630"/>
      <c r="BI630"/>
      <c r="BJ630"/>
      <c r="BK630"/>
      <c r="BL630"/>
      <c r="BM630"/>
      <c r="BN630"/>
      <c r="BO630"/>
    </row>
    <row r="631" spans="1:67" ht="15" x14ac:dyDescent="0.25">
      <c r="A631" s="245" t="s">
        <v>5904</v>
      </c>
      <c r="B631" s="245" t="s">
        <v>5903</v>
      </c>
      <c r="C631" s="245" t="s">
        <v>7085</v>
      </c>
      <c r="D631" s="245" t="s">
        <v>7084</v>
      </c>
      <c r="E631" s="246" t="s">
        <v>44</v>
      </c>
      <c r="F631" s="245" t="s">
        <v>44</v>
      </c>
      <c r="G631" s="245" t="s">
        <v>7134</v>
      </c>
      <c r="H631" s="245" t="s">
        <v>7133</v>
      </c>
      <c r="I631" s="245" t="s">
        <v>7081</v>
      </c>
      <c r="J631" s="245" t="s">
        <v>569</v>
      </c>
      <c r="K631" s="246" t="s">
        <v>23009</v>
      </c>
      <c r="L631" s="245" t="s">
        <v>568</v>
      </c>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c r="AW631"/>
      <c r="AX631"/>
      <c r="AY631"/>
      <c r="AZ631"/>
      <c r="BA631"/>
      <c r="BB631"/>
      <c r="BC631"/>
      <c r="BD631"/>
      <c r="BE631"/>
      <c r="BF631"/>
      <c r="BG631"/>
      <c r="BH631"/>
      <c r="BI631"/>
      <c r="BJ631"/>
      <c r="BK631"/>
      <c r="BL631"/>
      <c r="BM631"/>
      <c r="BN631"/>
      <c r="BO631"/>
    </row>
    <row r="632" spans="1:67" ht="15" x14ac:dyDescent="0.25">
      <c r="A632" s="245" t="s">
        <v>5904</v>
      </c>
      <c r="B632" s="245" t="s">
        <v>5903</v>
      </c>
      <c r="C632" s="245" t="s">
        <v>7085</v>
      </c>
      <c r="D632" s="245" t="s">
        <v>7084</v>
      </c>
      <c r="E632" s="246" t="s">
        <v>44</v>
      </c>
      <c r="F632" s="245" t="s">
        <v>44</v>
      </c>
      <c r="G632" s="245" t="s">
        <v>7132</v>
      </c>
      <c r="H632" s="245" t="s">
        <v>7131</v>
      </c>
      <c r="I632" s="245" t="s">
        <v>7081</v>
      </c>
      <c r="J632" s="245" t="s">
        <v>569</v>
      </c>
      <c r="K632" s="246" t="s">
        <v>23010</v>
      </c>
      <c r="L632" s="245" t="s">
        <v>568</v>
      </c>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c r="AW632"/>
      <c r="AX632"/>
      <c r="AY632"/>
      <c r="AZ632"/>
      <c r="BA632"/>
      <c r="BB632"/>
      <c r="BC632"/>
      <c r="BD632"/>
      <c r="BE632"/>
      <c r="BF632"/>
      <c r="BG632"/>
      <c r="BH632"/>
      <c r="BI632"/>
      <c r="BJ632"/>
      <c r="BK632"/>
      <c r="BL632"/>
      <c r="BM632"/>
      <c r="BN632"/>
      <c r="BO632"/>
    </row>
    <row r="633" spans="1:67" ht="15" x14ac:dyDescent="0.25">
      <c r="A633" s="245" t="s">
        <v>5904</v>
      </c>
      <c r="B633" s="245" t="s">
        <v>5903</v>
      </c>
      <c r="C633" s="245" t="s">
        <v>7085</v>
      </c>
      <c r="D633" s="245" t="s">
        <v>7084</v>
      </c>
      <c r="E633" s="246" t="s">
        <v>44</v>
      </c>
      <c r="F633" s="245" t="s">
        <v>44</v>
      </c>
      <c r="G633" s="245" t="s">
        <v>7130</v>
      </c>
      <c r="H633" s="245" t="s">
        <v>7129</v>
      </c>
      <c r="I633" s="245" t="s">
        <v>7081</v>
      </c>
      <c r="J633" s="245" t="s">
        <v>569</v>
      </c>
      <c r="K633" s="246" t="s">
        <v>6096</v>
      </c>
      <c r="L633" s="245" t="s">
        <v>568</v>
      </c>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c r="AW633"/>
      <c r="AX633"/>
      <c r="AY633"/>
      <c r="AZ633"/>
      <c r="BA633"/>
      <c r="BB633"/>
      <c r="BC633"/>
      <c r="BD633"/>
      <c r="BE633"/>
      <c r="BF633"/>
      <c r="BG633"/>
      <c r="BH633"/>
      <c r="BI633"/>
      <c r="BJ633"/>
      <c r="BK633"/>
      <c r="BL633"/>
      <c r="BM633"/>
      <c r="BN633"/>
      <c r="BO633"/>
    </row>
    <row r="634" spans="1:67" ht="15" x14ac:dyDescent="0.25">
      <c r="A634" s="245" t="s">
        <v>5904</v>
      </c>
      <c r="B634" s="245" t="s">
        <v>5903</v>
      </c>
      <c r="C634" s="245" t="s">
        <v>7085</v>
      </c>
      <c r="D634" s="245" t="s">
        <v>7084</v>
      </c>
      <c r="E634" s="246" t="s">
        <v>44</v>
      </c>
      <c r="F634" s="245" t="s">
        <v>44</v>
      </c>
      <c r="G634" s="245" t="s">
        <v>7128</v>
      </c>
      <c r="H634" s="245" t="s">
        <v>7127</v>
      </c>
      <c r="I634" s="245" t="s">
        <v>7081</v>
      </c>
      <c r="J634" s="245" t="s">
        <v>569</v>
      </c>
      <c r="K634" s="246" t="s">
        <v>23011</v>
      </c>
      <c r="L634" s="245" t="s">
        <v>568</v>
      </c>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c r="AW634"/>
      <c r="AX634"/>
      <c r="AY634"/>
      <c r="AZ634"/>
      <c r="BA634"/>
      <c r="BB634"/>
      <c r="BC634"/>
      <c r="BD634"/>
      <c r="BE634"/>
      <c r="BF634"/>
      <c r="BG634"/>
      <c r="BH634"/>
      <c r="BI634"/>
      <c r="BJ634"/>
      <c r="BK634"/>
      <c r="BL634"/>
      <c r="BM634"/>
      <c r="BN634"/>
      <c r="BO634"/>
    </row>
    <row r="635" spans="1:67" ht="15" x14ac:dyDescent="0.25">
      <c r="A635" s="245" t="s">
        <v>5904</v>
      </c>
      <c r="B635" s="245" t="s">
        <v>5903</v>
      </c>
      <c r="C635" s="245" t="s">
        <v>7085</v>
      </c>
      <c r="D635" s="245" t="s">
        <v>7084</v>
      </c>
      <c r="E635" s="246" t="s">
        <v>44</v>
      </c>
      <c r="F635" s="245" t="s">
        <v>44</v>
      </c>
      <c r="G635" s="245" t="s">
        <v>7126</v>
      </c>
      <c r="H635" s="245" t="s">
        <v>7125</v>
      </c>
      <c r="I635" s="245" t="s">
        <v>7081</v>
      </c>
      <c r="J635" s="245" t="s">
        <v>569</v>
      </c>
      <c r="K635" s="246" t="s">
        <v>8267</v>
      </c>
      <c r="L635" s="245" t="s">
        <v>568</v>
      </c>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c r="AW635"/>
      <c r="AX635"/>
      <c r="AY635"/>
      <c r="AZ635"/>
      <c r="BA635"/>
      <c r="BB635"/>
      <c r="BC635"/>
      <c r="BD635"/>
      <c r="BE635"/>
      <c r="BF635"/>
      <c r="BG635"/>
      <c r="BH635"/>
      <c r="BI635"/>
      <c r="BJ635"/>
      <c r="BK635"/>
      <c r="BL635"/>
      <c r="BM635"/>
      <c r="BN635"/>
      <c r="BO635"/>
    </row>
    <row r="636" spans="1:67" ht="15" x14ac:dyDescent="0.25">
      <c r="A636" s="245" t="s">
        <v>5904</v>
      </c>
      <c r="B636" s="245" t="s">
        <v>5903</v>
      </c>
      <c r="C636" s="245" t="s">
        <v>7085</v>
      </c>
      <c r="D636" s="245" t="s">
        <v>7084</v>
      </c>
      <c r="E636" s="246" t="s">
        <v>44</v>
      </c>
      <c r="F636" s="245" t="s">
        <v>44</v>
      </c>
      <c r="G636" s="245" t="s">
        <v>7124</v>
      </c>
      <c r="H636" s="245" t="s">
        <v>7123</v>
      </c>
      <c r="I636" s="245" t="s">
        <v>7081</v>
      </c>
      <c r="J636" s="245" t="s">
        <v>569</v>
      </c>
      <c r="K636" s="246" t="s">
        <v>1119</v>
      </c>
      <c r="L636" s="245" t="s">
        <v>568</v>
      </c>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c r="AW636"/>
      <c r="AX636"/>
      <c r="AY636"/>
      <c r="AZ636"/>
      <c r="BA636"/>
      <c r="BB636"/>
      <c r="BC636"/>
      <c r="BD636"/>
      <c r="BE636"/>
      <c r="BF636"/>
      <c r="BG636"/>
      <c r="BH636"/>
      <c r="BI636"/>
      <c r="BJ636"/>
      <c r="BK636"/>
      <c r="BL636"/>
      <c r="BM636"/>
      <c r="BN636"/>
      <c r="BO636"/>
    </row>
    <row r="637" spans="1:67" ht="15" x14ac:dyDescent="0.25">
      <c r="A637" s="245" t="s">
        <v>5904</v>
      </c>
      <c r="B637" s="245" t="s">
        <v>5903</v>
      </c>
      <c r="C637" s="245" t="s">
        <v>7085</v>
      </c>
      <c r="D637" s="245" t="s">
        <v>7084</v>
      </c>
      <c r="E637" s="246" t="s">
        <v>44</v>
      </c>
      <c r="F637" s="245" t="s">
        <v>44</v>
      </c>
      <c r="G637" s="245" t="s">
        <v>7122</v>
      </c>
      <c r="H637" s="245" t="s">
        <v>7121</v>
      </c>
      <c r="I637" s="245" t="s">
        <v>7081</v>
      </c>
      <c r="J637" s="245" t="s">
        <v>569</v>
      </c>
      <c r="K637" s="246" t="s">
        <v>272</v>
      </c>
      <c r="L637" s="245" t="s">
        <v>568</v>
      </c>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c r="AW637"/>
      <c r="AX637"/>
      <c r="AY637"/>
      <c r="AZ637"/>
      <c r="BA637"/>
      <c r="BB637"/>
      <c r="BC637"/>
      <c r="BD637"/>
      <c r="BE637"/>
      <c r="BF637"/>
      <c r="BG637"/>
      <c r="BH637"/>
      <c r="BI637"/>
      <c r="BJ637"/>
      <c r="BK637"/>
      <c r="BL637"/>
      <c r="BM637"/>
      <c r="BN637"/>
      <c r="BO637"/>
    </row>
    <row r="638" spans="1:67" ht="15" x14ac:dyDescent="0.25">
      <c r="A638" s="245" t="s">
        <v>5904</v>
      </c>
      <c r="B638" s="245" t="s">
        <v>5903</v>
      </c>
      <c r="C638" s="245" t="s">
        <v>7085</v>
      </c>
      <c r="D638" s="245" t="s">
        <v>7084</v>
      </c>
      <c r="E638" s="246" t="s">
        <v>44</v>
      </c>
      <c r="F638" s="245" t="s">
        <v>44</v>
      </c>
      <c r="G638" s="245" t="s">
        <v>7120</v>
      </c>
      <c r="H638" s="245" t="s">
        <v>7119</v>
      </c>
      <c r="I638" s="245" t="s">
        <v>7081</v>
      </c>
      <c r="J638" s="245" t="s">
        <v>569</v>
      </c>
      <c r="K638" s="246" t="s">
        <v>272</v>
      </c>
      <c r="L638" s="245" t="s">
        <v>568</v>
      </c>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c r="AW638"/>
      <c r="AX638"/>
      <c r="AY638"/>
      <c r="AZ638"/>
      <c r="BA638"/>
      <c r="BB638"/>
      <c r="BC638"/>
      <c r="BD638"/>
      <c r="BE638"/>
      <c r="BF638"/>
      <c r="BG638"/>
      <c r="BH638"/>
      <c r="BI638"/>
      <c r="BJ638"/>
      <c r="BK638"/>
      <c r="BL638"/>
      <c r="BM638"/>
      <c r="BN638"/>
      <c r="BO638"/>
    </row>
    <row r="639" spans="1:67" ht="15" x14ac:dyDescent="0.25">
      <c r="A639" s="245" t="s">
        <v>5904</v>
      </c>
      <c r="B639" s="245" t="s">
        <v>5903</v>
      </c>
      <c r="C639" s="245" t="s">
        <v>7085</v>
      </c>
      <c r="D639" s="245" t="s">
        <v>7084</v>
      </c>
      <c r="E639" s="246" t="s">
        <v>44</v>
      </c>
      <c r="F639" s="245" t="s">
        <v>44</v>
      </c>
      <c r="G639" s="245" t="s">
        <v>7118</v>
      </c>
      <c r="H639" s="245" t="s">
        <v>16155</v>
      </c>
      <c r="I639" s="245" t="s">
        <v>7081</v>
      </c>
      <c r="J639" s="245" t="s">
        <v>569</v>
      </c>
      <c r="K639" s="246" t="s">
        <v>900</v>
      </c>
      <c r="L639" s="245" t="s">
        <v>568</v>
      </c>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c r="AW639"/>
      <c r="AX639"/>
      <c r="AY639"/>
      <c r="AZ639"/>
      <c r="BA639"/>
      <c r="BB639"/>
      <c r="BC639"/>
      <c r="BD639"/>
      <c r="BE639"/>
      <c r="BF639"/>
      <c r="BG639"/>
      <c r="BH639"/>
      <c r="BI639"/>
      <c r="BJ639"/>
      <c r="BK639"/>
      <c r="BL639"/>
      <c r="BM639"/>
      <c r="BN639"/>
      <c r="BO639"/>
    </row>
    <row r="640" spans="1:67" ht="15" x14ac:dyDescent="0.25">
      <c r="A640" s="245" t="s">
        <v>5904</v>
      </c>
      <c r="B640" s="245" t="s">
        <v>5903</v>
      </c>
      <c r="C640" s="245" t="s">
        <v>7085</v>
      </c>
      <c r="D640" s="245" t="s">
        <v>7084</v>
      </c>
      <c r="E640" s="246" t="s">
        <v>44</v>
      </c>
      <c r="F640" s="245" t="s">
        <v>44</v>
      </c>
      <c r="G640" s="245" t="s">
        <v>7117</v>
      </c>
      <c r="H640" s="245" t="s">
        <v>7116</v>
      </c>
      <c r="I640" s="245" t="s">
        <v>7081</v>
      </c>
      <c r="J640" s="245" t="s">
        <v>569</v>
      </c>
      <c r="K640" s="246" t="s">
        <v>23012</v>
      </c>
      <c r="L640" s="245" t="s">
        <v>568</v>
      </c>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c r="AW640"/>
      <c r="AX640"/>
      <c r="AY640"/>
      <c r="AZ640"/>
      <c r="BA640"/>
      <c r="BB640"/>
      <c r="BC640"/>
      <c r="BD640"/>
      <c r="BE640"/>
      <c r="BF640"/>
      <c r="BG640"/>
      <c r="BH640"/>
      <c r="BI640"/>
      <c r="BJ640"/>
      <c r="BK640"/>
      <c r="BL640"/>
      <c r="BM640"/>
      <c r="BN640"/>
      <c r="BO640"/>
    </row>
    <row r="641" spans="1:67" ht="15" x14ac:dyDescent="0.25">
      <c r="A641" s="245" t="s">
        <v>5904</v>
      </c>
      <c r="B641" s="245" t="s">
        <v>5903</v>
      </c>
      <c r="C641" s="245" t="s">
        <v>7085</v>
      </c>
      <c r="D641" s="245" t="s">
        <v>7084</v>
      </c>
      <c r="E641" s="246" t="s">
        <v>44</v>
      </c>
      <c r="F641" s="245" t="s">
        <v>44</v>
      </c>
      <c r="G641" s="245" t="s">
        <v>7115</v>
      </c>
      <c r="H641" s="245" t="s">
        <v>7114</v>
      </c>
      <c r="I641" s="245" t="s">
        <v>7081</v>
      </c>
      <c r="J641" s="245" t="s">
        <v>569</v>
      </c>
      <c r="K641" s="246" t="s">
        <v>23013</v>
      </c>
      <c r="L641" s="245" t="s">
        <v>568</v>
      </c>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c r="AW641"/>
      <c r="AX641"/>
      <c r="AY641"/>
      <c r="AZ641"/>
      <c r="BA641"/>
      <c r="BB641"/>
      <c r="BC641"/>
      <c r="BD641"/>
      <c r="BE641"/>
      <c r="BF641"/>
      <c r="BG641"/>
      <c r="BH641"/>
      <c r="BI641"/>
      <c r="BJ641"/>
      <c r="BK641"/>
      <c r="BL641"/>
      <c r="BM641"/>
      <c r="BN641"/>
      <c r="BO641"/>
    </row>
    <row r="642" spans="1:67" ht="15" x14ac:dyDescent="0.25">
      <c r="A642" s="245" t="s">
        <v>5904</v>
      </c>
      <c r="B642" s="245" t="s">
        <v>5903</v>
      </c>
      <c r="C642" s="245" t="s">
        <v>7085</v>
      </c>
      <c r="D642" s="245" t="s">
        <v>7084</v>
      </c>
      <c r="E642" s="246" t="s">
        <v>44</v>
      </c>
      <c r="F642" s="245" t="s">
        <v>44</v>
      </c>
      <c r="G642" s="245" t="s">
        <v>7113</v>
      </c>
      <c r="H642" s="245" t="s">
        <v>7112</v>
      </c>
      <c r="I642" s="245" t="s">
        <v>7081</v>
      </c>
      <c r="J642" s="245" t="s">
        <v>569</v>
      </c>
      <c r="K642" s="246" t="s">
        <v>23014</v>
      </c>
      <c r="L642" s="245" t="s">
        <v>568</v>
      </c>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c r="AW642"/>
      <c r="AX642"/>
      <c r="AY642"/>
      <c r="AZ642"/>
      <c r="BA642"/>
      <c r="BB642"/>
      <c r="BC642"/>
      <c r="BD642"/>
      <c r="BE642"/>
      <c r="BF642"/>
      <c r="BG642"/>
      <c r="BH642"/>
      <c r="BI642"/>
      <c r="BJ642"/>
      <c r="BK642"/>
      <c r="BL642"/>
      <c r="BM642"/>
      <c r="BN642"/>
      <c r="BO642"/>
    </row>
    <row r="643" spans="1:67" ht="15" x14ac:dyDescent="0.25">
      <c r="A643" s="245" t="s">
        <v>5904</v>
      </c>
      <c r="B643" s="245" t="s">
        <v>5903</v>
      </c>
      <c r="C643" s="245" t="s">
        <v>7085</v>
      </c>
      <c r="D643" s="245" t="s">
        <v>7084</v>
      </c>
      <c r="E643" s="246" t="s">
        <v>44</v>
      </c>
      <c r="F643" s="245" t="s">
        <v>44</v>
      </c>
      <c r="G643" s="245" t="s">
        <v>7111</v>
      </c>
      <c r="H643" s="245" t="s">
        <v>7110</v>
      </c>
      <c r="I643" s="245" t="s">
        <v>7081</v>
      </c>
      <c r="J643" s="245" t="s">
        <v>59</v>
      </c>
      <c r="K643" s="246" t="s">
        <v>18143</v>
      </c>
      <c r="L643" s="245" t="s">
        <v>568</v>
      </c>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c r="AW643"/>
      <c r="AX643"/>
      <c r="AY643"/>
      <c r="AZ643"/>
      <c r="BA643"/>
      <c r="BB643"/>
      <c r="BC643"/>
      <c r="BD643"/>
      <c r="BE643"/>
      <c r="BF643"/>
      <c r="BG643"/>
      <c r="BH643"/>
      <c r="BI643"/>
      <c r="BJ643"/>
      <c r="BK643"/>
      <c r="BL643"/>
      <c r="BM643"/>
      <c r="BN643"/>
      <c r="BO643"/>
    </row>
    <row r="644" spans="1:67" ht="15" x14ac:dyDescent="0.25">
      <c r="A644" s="245" t="s">
        <v>5904</v>
      </c>
      <c r="B644" s="245" t="s">
        <v>5903</v>
      </c>
      <c r="C644" s="245" t="s">
        <v>7085</v>
      </c>
      <c r="D644" s="245" t="s">
        <v>7084</v>
      </c>
      <c r="E644" s="246" t="s">
        <v>44</v>
      </c>
      <c r="F644" s="245" t="s">
        <v>44</v>
      </c>
      <c r="G644" s="245" t="s">
        <v>7109</v>
      </c>
      <c r="H644" s="245" t="s">
        <v>7108</v>
      </c>
      <c r="I644" s="245" t="s">
        <v>7081</v>
      </c>
      <c r="J644" s="245" t="s">
        <v>59</v>
      </c>
      <c r="K644" s="246" t="s">
        <v>18159</v>
      </c>
      <c r="L644" s="245" t="s">
        <v>568</v>
      </c>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c r="AW644"/>
      <c r="AX644"/>
      <c r="AY644"/>
      <c r="AZ644"/>
      <c r="BA644"/>
      <c r="BB644"/>
      <c r="BC644"/>
      <c r="BD644"/>
      <c r="BE644"/>
      <c r="BF644"/>
      <c r="BG644"/>
      <c r="BH644"/>
      <c r="BI644"/>
      <c r="BJ644"/>
      <c r="BK644"/>
      <c r="BL644"/>
      <c r="BM644"/>
      <c r="BN644"/>
      <c r="BO644"/>
    </row>
    <row r="645" spans="1:67" ht="15" x14ac:dyDescent="0.25">
      <c r="A645" s="245" t="s">
        <v>5904</v>
      </c>
      <c r="B645" s="245" t="s">
        <v>5903</v>
      </c>
      <c r="C645" s="245" t="s">
        <v>7085</v>
      </c>
      <c r="D645" s="245" t="s">
        <v>7084</v>
      </c>
      <c r="E645" s="246" t="s">
        <v>44</v>
      </c>
      <c r="F645" s="245" t="s">
        <v>44</v>
      </c>
      <c r="G645" s="245" t="s">
        <v>7107</v>
      </c>
      <c r="H645" s="245" t="s">
        <v>7106</v>
      </c>
      <c r="I645" s="245" t="s">
        <v>7081</v>
      </c>
      <c r="J645" s="245" t="s">
        <v>59</v>
      </c>
      <c r="K645" s="246" t="s">
        <v>12839</v>
      </c>
      <c r="L645" s="245" t="s">
        <v>568</v>
      </c>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c r="AW645"/>
      <c r="AX645"/>
      <c r="AY645"/>
      <c r="AZ645"/>
      <c r="BA645"/>
      <c r="BB645"/>
      <c r="BC645"/>
      <c r="BD645"/>
      <c r="BE645"/>
      <c r="BF645"/>
      <c r="BG645"/>
      <c r="BH645"/>
      <c r="BI645"/>
      <c r="BJ645"/>
      <c r="BK645"/>
      <c r="BL645"/>
      <c r="BM645"/>
      <c r="BN645"/>
      <c r="BO645"/>
    </row>
    <row r="646" spans="1:67" ht="15" x14ac:dyDescent="0.25">
      <c r="A646" s="245" t="s">
        <v>5904</v>
      </c>
      <c r="B646" s="245" t="s">
        <v>5903</v>
      </c>
      <c r="C646" s="245" t="s">
        <v>7085</v>
      </c>
      <c r="D646" s="245" t="s">
        <v>7084</v>
      </c>
      <c r="E646" s="246" t="s">
        <v>44</v>
      </c>
      <c r="F646" s="245" t="s">
        <v>44</v>
      </c>
      <c r="G646" s="245" t="s">
        <v>7105</v>
      </c>
      <c r="H646" s="245" t="s">
        <v>7104</v>
      </c>
      <c r="I646" s="245" t="s">
        <v>7081</v>
      </c>
      <c r="J646" s="245" t="s">
        <v>59</v>
      </c>
      <c r="K646" s="246" t="s">
        <v>4655</v>
      </c>
      <c r="L646" s="245" t="s">
        <v>568</v>
      </c>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c r="AW646"/>
      <c r="AX646"/>
      <c r="AY646"/>
      <c r="AZ646"/>
      <c r="BA646"/>
      <c r="BB646"/>
      <c r="BC646"/>
      <c r="BD646"/>
      <c r="BE646"/>
      <c r="BF646"/>
      <c r="BG646"/>
      <c r="BH646"/>
      <c r="BI646"/>
      <c r="BJ646"/>
      <c r="BK646"/>
      <c r="BL646"/>
      <c r="BM646"/>
      <c r="BN646"/>
      <c r="BO646"/>
    </row>
    <row r="647" spans="1:67" ht="15" x14ac:dyDescent="0.25">
      <c r="A647" s="245" t="s">
        <v>5904</v>
      </c>
      <c r="B647" s="245" t="s">
        <v>5903</v>
      </c>
      <c r="C647" s="245" t="s">
        <v>7085</v>
      </c>
      <c r="D647" s="245" t="s">
        <v>7084</v>
      </c>
      <c r="E647" s="246" t="s">
        <v>44</v>
      </c>
      <c r="F647" s="245" t="s">
        <v>44</v>
      </c>
      <c r="G647" s="245" t="s">
        <v>7103</v>
      </c>
      <c r="H647" s="245" t="s">
        <v>7102</v>
      </c>
      <c r="I647" s="245" t="s">
        <v>7081</v>
      </c>
      <c r="J647" s="245" t="s">
        <v>569</v>
      </c>
      <c r="K647" s="246" t="s">
        <v>23015</v>
      </c>
      <c r="L647" s="245" t="s">
        <v>568</v>
      </c>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c r="AW647"/>
      <c r="AX647"/>
      <c r="AY647"/>
      <c r="AZ647"/>
      <c r="BA647"/>
      <c r="BB647"/>
      <c r="BC647"/>
      <c r="BD647"/>
      <c r="BE647"/>
      <c r="BF647"/>
      <c r="BG647"/>
      <c r="BH647"/>
      <c r="BI647"/>
      <c r="BJ647"/>
      <c r="BK647"/>
      <c r="BL647"/>
      <c r="BM647"/>
      <c r="BN647"/>
      <c r="BO647"/>
    </row>
    <row r="648" spans="1:67" ht="15" x14ac:dyDescent="0.25">
      <c r="A648" s="245" t="s">
        <v>5904</v>
      </c>
      <c r="B648" s="245" t="s">
        <v>5903</v>
      </c>
      <c r="C648" s="245" t="s">
        <v>7085</v>
      </c>
      <c r="D648" s="245" t="s">
        <v>7084</v>
      </c>
      <c r="E648" s="246" t="s">
        <v>44</v>
      </c>
      <c r="F648" s="245" t="s">
        <v>44</v>
      </c>
      <c r="G648" s="245" t="s">
        <v>7101</v>
      </c>
      <c r="H648" s="245" t="s">
        <v>7100</v>
      </c>
      <c r="I648" s="245" t="s">
        <v>7081</v>
      </c>
      <c r="J648" s="245" t="s">
        <v>569</v>
      </c>
      <c r="K648" s="246" t="s">
        <v>15644</v>
      </c>
      <c r="L648" s="245" t="s">
        <v>568</v>
      </c>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c r="AW648"/>
      <c r="AX648"/>
      <c r="AY648"/>
      <c r="AZ648"/>
      <c r="BA648"/>
      <c r="BB648"/>
      <c r="BC648"/>
      <c r="BD648"/>
      <c r="BE648"/>
      <c r="BF648"/>
      <c r="BG648"/>
      <c r="BH648"/>
      <c r="BI648"/>
      <c r="BJ648"/>
      <c r="BK648"/>
      <c r="BL648"/>
      <c r="BM648"/>
      <c r="BN648"/>
      <c r="BO648"/>
    </row>
    <row r="649" spans="1:67" ht="15" x14ac:dyDescent="0.25">
      <c r="A649" s="245" t="s">
        <v>5904</v>
      </c>
      <c r="B649" s="245" t="s">
        <v>5903</v>
      </c>
      <c r="C649" s="245" t="s">
        <v>7085</v>
      </c>
      <c r="D649" s="245" t="s">
        <v>7084</v>
      </c>
      <c r="E649" s="246" t="s">
        <v>44</v>
      </c>
      <c r="F649" s="245" t="s">
        <v>44</v>
      </c>
      <c r="G649" s="245" t="s">
        <v>7099</v>
      </c>
      <c r="H649" s="245" t="s">
        <v>7098</v>
      </c>
      <c r="I649" s="245" t="s">
        <v>7081</v>
      </c>
      <c r="J649" s="245" t="s">
        <v>569</v>
      </c>
      <c r="K649" s="246" t="s">
        <v>23016</v>
      </c>
      <c r="L649" s="245" t="s">
        <v>568</v>
      </c>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c r="AW649"/>
      <c r="AX649"/>
      <c r="AY649"/>
      <c r="AZ649"/>
      <c r="BA649"/>
      <c r="BB649"/>
      <c r="BC649"/>
      <c r="BD649"/>
      <c r="BE649"/>
      <c r="BF649"/>
      <c r="BG649"/>
      <c r="BH649"/>
      <c r="BI649"/>
      <c r="BJ649"/>
      <c r="BK649"/>
      <c r="BL649"/>
      <c r="BM649"/>
      <c r="BN649"/>
      <c r="BO649"/>
    </row>
    <row r="650" spans="1:67" ht="15" x14ac:dyDescent="0.25">
      <c r="A650" s="245" t="s">
        <v>5904</v>
      </c>
      <c r="B650" s="245" t="s">
        <v>5903</v>
      </c>
      <c r="C650" s="245" t="s">
        <v>7085</v>
      </c>
      <c r="D650" s="245" t="s">
        <v>7084</v>
      </c>
      <c r="E650" s="246" t="s">
        <v>44</v>
      </c>
      <c r="F650" s="245" t="s">
        <v>44</v>
      </c>
      <c r="G650" s="245" t="s">
        <v>7097</v>
      </c>
      <c r="H650" s="245" t="s">
        <v>7096</v>
      </c>
      <c r="I650" s="245" t="s">
        <v>7081</v>
      </c>
      <c r="J650" s="245" t="s">
        <v>569</v>
      </c>
      <c r="K650" s="246" t="s">
        <v>15347</v>
      </c>
      <c r="L650" s="245" t="s">
        <v>568</v>
      </c>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c r="AW650"/>
      <c r="AX650"/>
      <c r="AY650"/>
      <c r="AZ650"/>
      <c r="BA650"/>
      <c r="BB650"/>
      <c r="BC650"/>
      <c r="BD650"/>
      <c r="BE650"/>
      <c r="BF650"/>
      <c r="BG650"/>
      <c r="BH650"/>
      <c r="BI650"/>
      <c r="BJ650"/>
      <c r="BK650"/>
      <c r="BL650"/>
      <c r="BM650"/>
      <c r="BN650"/>
      <c r="BO650"/>
    </row>
    <row r="651" spans="1:67" ht="15" x14ac:dyDescent="0.25">
      <c r="A651" s="245" t="s">
        <v>5904</v>
      </c>
      <c r="B651" s="245" t="s">
        <v>5903</v>
      </c>
      <c r="C651" s="245" t="s">
        <v>7085</v>
      </c>
      <c r="D651" s="245" t="s">
        <v>7084</v>
      </c>
      <c r="E651" s="246" t="s">
        <v>44</v>
      </c>
      <c r="F651" s="245" t="s">
        <v>44</v>
      </c>
      <c r="G651" s="245" t="s">
        <v>7095</v>
      </c>
      <c r="H651" s="245" t="s">
        <v>7094</v>
      </c>
      <c r="I651" s="245" t="s">
        <v>7081</v>
      </c>
      <c r="J651" s="245" t="s">
        <v>569</v>
      </c>
      <c r="K651" s="246" t="s">
        <v>15673</v>
      </c>
      <c r="L651" s="245" t="s">
        <v>568</v>
      </c>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c r="AW651"/>
      <c r="AX651"/>
      <c r="AY651"/>
      <c r="AZ651"/>
      <c r="BA651"/>
      <c r="BB651"/>
      <c r="BC651"/>
      <c r="BD651"/>
      <c r="BE651"/>
      <c r="BF651"/>
      <c r="BG651"/>
      <c r="BH651"/>
      <c r="BI651"/>
      <c r="BJ651"/>
      <c r="BK651"/>
      <c r="BL651"/>
      <c r="BM651"/>
      <c r="BN651"/>
      <c r="BO651"/>
    </row>
    <row r="652" spans="1:67" ht="15" x14ac:dyDescent="0.25">
      <c r="A652" s="245" t="s">
        <v>5904</v>
      </c>
      <c r="B652" s="245" t="s">
        <v>5903</v>
      </c>
      <c r="C652" s="245" t="s">
        <v>7085</v>
      </c>
      <c r="D652" s="245" t="s">
        <v>7084</v>
      </c>
      <c r="E652" s="246" t="s">
        <v>44</v>
      </c>
      <c r="F652" s="245" t="s">
        <v>44</v>
      </c>
      <c r="G652" s="245" t="s">
        <v>7093</v>
      </c>
      <c r="H652" s="245" t="s">
        <v>7092</v>
      </c>
      <c r="I652" s="245" t="s">
        <v>7081</v>
      </c>
      <c r="J652" s="245" t="s">
        <v>569</v>
      </c>
      <c r="K652" s="246" t="s">
        <v>15435</v>
      </c>
      <c r="L652" s="245" t="s">
        <v>568</v>
      </c>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c r="AW652"/>
      <c r="AX652"/>
      <c r="AY652"/>
      <c r="AZ652"/>
      <c r="BA652"/>
      <c r="BB652"/>
      <c r="BC652"/>
      <c r="BD652"/>
      <c r="BE652"/>
      <c r="BF652"/>
      <c r="BG652"/>
      <c r="BH652"/>
      <c r="BI652"/>
      <c r="BJ652"/>
      <c r="BK652"/>
      <c r="BL652"/>
      <c r="BM652"/>
      <c r="BN652"/>
      <c r="BO652"/>
    </row>
    <row r="653" spans="1:67" ht="15" x14ac:dyDescent="0.25">
      <c r="A653" s="245" t="s">
        <v>5904</v>
      </c>
      <c r="B653" s="245" t="s">
        <v>5903</v>
      </c>
      <c r="C653" s="245" t="s">
        <v>7085</v>
      </c>
      <c r="D653" s="245" t="s">
        <v>7084</v>
      </c>
      <c r="E653" s="246" t="s">
        <v>44</v>
      </c>
      <c r="F653" s="245" t="s">
        <v>44</v>
      </c>
      <c r="G653" s="245" t="s">
        <v>7091</v>
      </c>
      <c r="H653" s="245" t="s">
        <v>7090</v>
      </c>
      <c r="I653" s="245" t="s">
        <v>7081</v>
      </c>
      <c r="J653" s="245" t="s">
        <v>569</v>
      </c>
      <c r="K653" s="246" t="s">
        <v>23017</v>
      </c>
      <c r="L653" s="245" t="s">
        <v>568</v>
      </c>
      <c r="M653"/>
      <c r="N653"/>
      <c r="O653"/>
      <c r="P653"/>
      <c r="Q653"/>
      <c r="R653"/>
      <c r="S653"/>
      <c r="T653"/>
      <c r="U653"/>
      <c r="V653"/>
      <c r="W653"/>
      <c r="X653"/>
      <c r="Y653"/>
      <c r="Z653"/>
      <c r="AA653"/>
      <c r="AB653"/>
      <c r="AC653"/>
      <c r="AD653"/>
      <c r="AE653"/>
      <c r="AF653"/>
      <c r="AG653"/>
      <c r="AH653"/>
      <c r="AI653"/>
      <c r="AJ653"/>
      <c r="AK653"/>
      <c r="AL653"/>
      <c r="AM653"/>
      <c r="AN653"/>
      <c r="AO653"/>
      <c r="AP653"/>
      <c r="AQ653"/>
      <c r="AR653"/>
      <c r="AS653"/>
      <c r="AT653"/>
      <c r="AU653"/>
      <c r="AV653"/>
      <c r="AW653"/>
      <c r="AX653"/>
      <c r="AY653"/>
      <c r="AZ653"/>
      <c r="BA653"/>
      <c r="BB653"/>
      <c r="BC653"/>
      <c r="BD653"/>
      <c r="BE653"/>
      <c r="BF653"/>
      <c r="BG653"/>
      <c r="BH653"/>
      <c r="BI653"/>
      <c r="BJ653"/>
      <c r="BK653"/>
      <c r="BL653"/>
      <c r="BM653"/>
      <c r="BN653"/>
      <c r="BO653"/>
    </row>
    <row r="654" spans="1:67" ht="15" x14ac:dyDescent="0.25">
      <c r="A654" s="245" t="s">
        <v>5904</v>
      </c>
      <c r="B654" s="245" t="s">
        <v>5903</v>
      </c>
      <c r="C654" s="245" t="s">
        <v>7085</v>
      </c>
      <c r="D654" s="245" t="s">
        <v>7084</v>
      </c>
      <c r="E654" s="246" t="s">
        <v>44</v>
      </c>
      <c r="F654" s="245" t="s">
        <v>44</v>
      </c>
      <c r="G654" s="245" t="s">
        <v>7089</v>
      </c>
      <c r="H654" s="245" t="s">
        <v>7088</v>
      </c>
      <c r="I654" s="245" t="s">
        <v>7081</v>
      </c>
      <c r="J654" s="245" t="s">
        <v>569</v>
      </c>
      <c r="K654" s="246" t="s">
        <v>12649</v>
      </c>
      <c r="L654" s="245" t="s">
        <v>568</v>
      </c>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c r="AW654"/>
      <c r="AX654"/>
      <c r="AY654"/>
      <c r="AZ654"/>
      <c r="BA654"/>
      <c r="BB654"/>
      <c r="BC654"/>
      <c r="BD654"/>
      <c r="BE654"/>
      <c r="BF654"/>
      <c r="BG654"/>
      <c r="BH654"/>
      <c r="BI654"/>
      <c r="BJ654"/>
      <c r="BK654"/>
      <c r="BL654"/>
      <c r="BM654"/>
      <c r="BN654"/>
      <c r="BO654"/>
    </row>
    <row r="655" spans="1:67" ht="15" x14ac:dyDescent="0.25">
      <c r="A655" s="245" t="s">
        <v>5904</v>
      </c>
      <c r="B655" s="245" t="s">
        <v>5903</v>
      </c>
      <c r="C655" s="245" t="s">
        <v>7085</v>
      </c>
      <c r="D655" s="245" t="s">
        <v>7084</v>
      </c>
      <c r="E655" s="246" t="s">
        <v>44</v>
      </c>
      <c r="F655" s="245" t="s">
        <v>44</v>
      </c>
      <c r="G655" s="245" t="s">
        <v>7087</v>
      </c>
      <c r="H655" s="245" t="s">
        <v>7086</v>
      </c>
      <c r="I655" s="245" t="s">
        <v>7081</v>
      </c>
      <c r="J655" s="245" t="s">
        <v>569</v>
      </c>
      <c r="K655" s="246" t="s">
        <v>23018</v>
      </c>
      <c r="L655" s="245" t="s">
        <v>568</v>
      </c>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c r="AW655"/>
      <c r="AX655"/>
      <c r="AY655"/>
      <c r="AZ655"/>
      <c r="BA655"/>
      <c r="BB655"/>
      <c r="BC655"/>
      <c r="BD655"/>
      <c r="BE655"/>
      <c r="BF655"/>
      <c r="BG655"/>
      <c r="BH655"/>
      <c r="BI655"/>
      <c r="BJ655"/>
      <c r="BK655"/>
      <c r="BL655"/>
      <c r="BM655"/>
      <c r="BN655"/>
      <c r="BO655"/>
    </row>
    <row r="656" spans="1:67" ht="15" x14ac:dyDescent="0.25">
      <c r="A656" s="245" t="s">
        <v>5904</v>
      </c>
      <c r="B656" s="245" t="s">
        <v>5903</v>
      </c>
      <c r="C656" s="245" t="s">
        <v>7085</v>
      </c>
      <c r="D656" s="245" t="s">
        <v>7084</v>
      </c>
      <c r="E656" s="246" t="s">
        <v>44</v>
      </c>
      <c r="F656" s="245" t="s">
        <v>44</v>
      </c>
      <c r="G656" s="245" t="s">
        <v>7083</v>
      </c>
      <c r="H656" s="245" t="s">
        <v>7082</v>
      </c>
      <c r="I656" s="245" t="s">
        <v>7081</v>
      </c>
      <c r="J656" s="245" t="s">
        <v>106</v>
      </c>
      <c r="K656" s="246" t="s">
        <v>146</v>
      </c>
      <c r="L656" s="245" t="s">
        <v>568</v>
      </c>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c r="AW656"/>
      <c r="AX656"/>
      <c r="AY656"/>
      <c r="AZ656"/>
      <c r="BA656"/>
      <c r="BB656"/>
      <c r="BC656"/>
      <c r="BD656"/>
      <c r="BE656"/>
      <c r="BF656"/>
      <c r="BG656"/>
      <c r="BH656"/>
      <c r="BI656"/>
      <c r="BJ656"/>
      <c r="BK656"/>
      <c r="BL656"/>
      <c r="BM656"/>
      <c r="BN656"/>
      <c r="BO656"/>
    </row>
    <row r="657" spans="1:67" ht="15" x14ac:dyDescent="0.25">
      <c r="A657" s="245" t="s">
        <v>5904</v>
      </c>
      <c r="B657" s="245" t="s">
        <v>5903</v>
      </c>
      <c r="C657" s="245" t="s">
        <v>7085</v>
      </c>
      <c r="D657" s="245" t="s">
        <v>7084</v>
      </c>
      <c r="E657" s="246" t="s">
        <v>44</v>
      </c>
      <c r="F657" s="245" t="s">
        <v>44</v>
      </c>
      <c r="G657" s="245" t="s">
        <v>8702</v>
      </c>
      <c r="H657" s="245" t="s">
        <v>8701</v>
      </c>
      <c r="I657" s="245" t="s">
        <v>7081</v>
      </c>
      <c r="J657" s="245" t="s">
        <v>106</v>
      </c>
      <c r="K657" s="246" t="s">
        <v>170</v>
      </c>
      <c r="L657" s="245" t="s">
        <v>568</v>
      </c>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c r="AW657"/>
      <c r="AX657"/>
      <c r="AY657"/>
      <c r="AZ657"/>
      <c r="BA657"/>
      <c r="BB657"/>
      <c r="BC657"/>
      <c r="BD657"/>
      <c r="BE657"/>
      <c r="BF657"/>
      <c r="BG657"/>
      <c r="BH657"/>
      <c r="BI657"/>
      <c r="BJ657"/>
      <c r="BK657"/>
      <c r="BL657"/>
      <c r="BM657"/>
      <c r="BN657"/>
      <c r="BO657"/>
    </row>
    <row r="658" spans="1:67" ht="15" x14ac:dyDescent="0.25">
      <c r="A658" s="245" t="s">
        <v>5904</v>
      </c>
      <c r="B658" s="245" t="s">
        <v>5903</v>
      </c>
      <c r="C658" s="245" t="s">
        <v>7085</v>
      </c>
      <c r="D658" s="245" t="s">
        <v>7084</v>
      </c>
      <c r="E658" s="246" t="s">
        <v>44</v>
      </c>
      <c r="F658" s="245" t="s">
        <v>44</v>
      </c>
      <c r="G658" s="245" t="s">
        <v>10461</v>
      </c>
      <c r="H658" s="245" t="s">
        <v>10462</v>
      </c>
      <c r="I658" s="245" t="s">
        <v>7081</v>
      </c>
      <c r="J658" s="245" t="s">
        <v>569</v>
      </c>
      <c r="K658" s="246" t="s">
        <v>23019</v>
      </c>
      <c r="L658" s="245" t="s">
        <v>568</v>
      </c>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c r="AW658"/>
      <c r="AX658"/>
      <c r="AY658"/>
      <c r="AZ658"/>
      <c r="BA658"/>
      <c r="BB658"/>
      <c r="BC658"/>
      <c r="BD658"/>
      <c r="BE658"/>
      <c r="BF658"/>
      <c r="BG658"/>
      <c r="BH658"/>
      <c r="BI658"/>
      <c r="BJ658"/>
      <c r="BK658"/>
      <c r="BL658"/>
      <c r="BM658"/>
      <c r="BN658"/>
      <c r="BO658"/>
    </row>
    <row r="659" spans="1:67" ht="15" x14ac:dyDescent="0.25">
      <c r="A659" s="245" t="s">
        <v>5904</v>
      </c>
      <c r="B659" s="245" t="s">
        <v>5903</v>
      </c>
      <c r="C659" s="245" t="s">
        <v>7085</v>
      </c>
      <c r="D659" s="245" t="s">
        <v>7084</v>
      </c>
      <c r="E659" s="246" t="s">
        <v>44</v>
      </c>
      <c r="F659" s="245" t="s">
        <v>44</v>
      </c>
      <c r="G659" s="245" t="s">
        <v>10463</v>
      </c>
      <c r="H659" s="245" t="s">
        <v>10464</v>
      </c>
      <c r="I659" s="245" t="s">
        <v>7081</v>
      </c>
      <c r="J659" s="245" t="s">
        <v>569</v>
      </c>
      <c r="K659" s="246" t="s">
        <v>23020</v>
      </c>
      <c r="L659" s="245" t="s">
        <v>568</v>
      </c>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c r="AW659"/>
      <c r="AX659"/>
      <c r="AY659"/>
      <c r="AZ659"/>
      <c r="BA659"/>
      <c r="BB659"/>
      <c r="BC659"/>
      <c r="BD659"/>
      <c r="BE659"/>
      <c r="BF659"/>
      <c r="BG659"/>
      <c r="BH659"/>
      <c r="BI659"/>
      <c r="BJ659"/>
      <c r="BK659"/>
      <c r="BL659"/>
      <c r="BM659"/>
      <c r="BN659"/>
      <c r="BO659"/>
    </row>
    <row r="660" spans="1:67" ht="15" x14ac:dyDescent="0.25">
      <c r="A660" s="245" t="s">
        <v>5904</v>
      </c>
      <c r="B660" s="245" t="s">
        <v>5903</v>
      </c>
      <c r="C660" s="245" t="s">
        <v>7085</v>
      </c>
      <c r="D660" s="245" t="s">
        <v>7084</v>
      </c>
      <c r="E660" s="246" t="s">
        <v>44</v>
      </c>
      <c r="F660" s="245" t="s">
        <v>44</v>
      </c>
      <c r="G660" s="245" t="s">
        <v>10465</v>
      </c>
      <c r="H660" s="245" t="s">
        <v>10466</v>
      </c>
      <c r="I660" s="245" t="s">
        <v>7081</v>
      </c>
      <c r="J660" s="245" t="s">
        <v>569</v>
      </c>
      <c r="K660" s="246" t="s">
        <v>10789</v>
      </c>
      <c r="L660" s="245" t="s">
        <v>568</v>
      </c>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c r="AW660"/>
      <c r="AX660"/>
      <c r="AY660"/>
      <c r="AZ660"/>
      <c r="BA660"/>
      <c r="BB660"/>
      <c r="BC660"/>
      <c r="BD660"/>
      <c r="BE660"/>
      <c r="BF660"/>
      <c r="BG660"/>
      <c r="BH660"/>
      <c r="BI660"/>
      <c r="BJ660"/>
      <c r="BK660"/>
      <c r="BL660"/>
      <c r="BM660"/>
      <c r="BN660"/>
      <c r="BO660"/>
    </row>
    <row r="661" spans="1:67" ht="15" x14ac:dyDescent="0.25">
      <c r="A661" s="245" t="s">
        <v>5904</v>
      </c>
      <c r="B661" s="245" t="s">
        <v>5903</v>
      </c>
      <c r="C661" s="245" t="s">
        <v>7085</v>
      </c>
      <c r="D661" s="245" t="s">
        <v>7084</v>
      </c>
      <c r="E661" s="246" t="s">
        <v>44</v>
      </c>
      <c r="F661" s="245" t="s">
        <v>44</v>
      </c>
      <c r="G661" s="245" t="s">
        <v>16170</v>
      </c>
      <c r="H661" s="245" t="s">
        <v>16171</v>
      </c>
      <c r="I661" s="245" t="s">
        <v>7081</v>
      </c>
      <c r="J661" s="245" t="s">
        <v>59</v>
      </c>
      <c r="K661" s="246" t="s">
        <v>297</v>
      </c>
      <c r="L661" s="245" t="s">
        <v>568</v>
      </c>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c r="AW661"/>
      <c r="AX661"/>
      <c r="AY661"/>
      <c r="AZ661"/>
      <c r="BA661"/>
      <c r="BB661"/>
      <c r="BC661"/>
      <c r="BD661"/>
      <c r="BE661"/>
      <c r="BF661"/>
      <c r="BG661"/>
      <c r="BH661"/>
      <c r="BI661"/>
      <c r="BJ661"/>
      <c r="BK661"/>
      <c r="BL661"/>
      <c r="BM661"/>
      <c r="BN661"/>
      <c r="BO661"/>
    </row>
    <row r="662" spans="1:67" ht="15" x14ac:dyDescent="0.25">
      <c r="A662" s="245" t="s">
        <v>5904</v>
      </c>
      <c r="B662" s="245" t="s">
        <v>5903</v>
      </c>
      <c r="C662" s="245" t="s">
        <v>7085</v>
      </c>
      <c r="D662" s="245" t="s">
        <v>7084</v>
      </c>
      <c r="E662" s="246" t="s">
        <v>44</v>
      </c>
      <c r="F662" s="245" t="s">
        <v>44</v>
      </c>
      <c r="G662" s="245" t="s">
        <v>16172</v>
      </c>
      <c r="H662" s="245" t="s">
        <v>16173</v>
      </c>
      <c r="I662" s="245" t="s">
        <v>7081</v>
      </c>
      <c r="J662" s="245" t="s">
        <v>59</v>
      </c>
      <c r="K662" s="246" t="s">
        <v>205</v>
      </c>
      <c r="L662" s="245" t="s">
        <v>568</v>
      </c>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c r="AW662"/>
      <c r="AX662"/>
      <c r="AY662"/>
      <c r="AZ662"/>
      <c r="BA662"/>
      <c r="BB662"/>
      <c r="BC662"/>
      <c r="BD662"/>
      <c r="BE662"/>
      <c r="BF662"/>
      <c r="BG662"/>
      <c r="BH662"/>
      <c r="BI662"/>
      <c r="BJ662"/>
      <c r="BK662"/>
      <c r="BL662"/>
      <c r="BM662"/>
      <c r="BN662"/>
      <c r="BO662"/>
    </row>
    <row r="663" spans="1:67" ht="15" x14ac:dyDescent="0.25">
      <c r="A663" s="245" t="s">
        <v>5904</v>
      </c>
      <c r="B663" s="245" t="s">
        <v>5903</v>
      </c>
      <c r="C663" s="245" t="s">
        <v>5902</v>
      </c>
      <c r="D663" s="245" t="s">
        <v>5901</v>
      </c>
      <c r="E663" s="246" t="s">
        <v>44</v>
      </c>
      <c r="F663" s="245" t="s">
        <v>44</v>
      </c>
      <c r="G663" s="245" t="s">
        <v>7080</v>
      </c>
      <c r="H663" s="245" t="s">
        <v>7079</v>
      </c>
      <c r="I663" s="245" t="s">
        <v>102</v>
      </c>
      <c r="J663" s="245" t="s">
        <v>569</v>
      </c>
      <c r="K663" s="246" t="s">
        <v>16174</v>
      </c>
      <c r="L663" s="245" t="s">
        <v>568</v>
      </c>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c r="AW663"/>
      <c r="AX663"/>
      <c r="AY663"/>
      <c r="AZ663"/>
      <c r="BA663"/>
      <c r="BB663"/>
      <c r="BC663"/>
      <c r="BD663"/>
      <c r="BE663"/>
      <c r="BF663"/>
      <c r="BG663"/>
      <c r="BH663"/>
      <c r="BI663"/>
      <c r="BJ663"/>
      <c r="BK663"/>
      <c r="BL663"/>
      <c r="BM663"/>
      <c r="BN663"/>
      <c r="BO663"/>
    </row>
    <row r="664" spans="1:67" ht="15" x14ac:dyDescent="0.25">
      <c r="A664" s="245" t="s">
        <v>5904</v>
      </c>
      <c r="B664" s="245" t="s">
        <v>5903</v>
      </c>
      <c r="C664" s="245" t="s">
        <v>5902</v>
      </c>
      <c r="D664" s="245" t="s">
        <v>5901</v>
      </c>
      <c r="E664" s="246" t="s">
        <v>44</v>
      </c>
      <c r="F664" s="245" t="s">
        <v>44</v>
      </c>
      <c r="G664" s="245" t="s">
        <v>7078</v>
      </c>
      <c r="H664" s="245" t="s">
        <v>7077</v>
      </c>
      <c r="I664" s="245" t="s">
        <v>102</v>
      </c>
      <c r="J664" s="245" t="s">
        <v>106</v>
      </c>
      <c r="K664" s="246" t="s">
        <v>16175</v>
      </c>
      <c r="L664" s="245" t="s">
        <v>568</v>
      </c>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c r="AW664"/>
      <c r="AX664"/>
      <c r="AY664"/>
      <c r="AZ664"/>
      <c r="BA664"/>
      <c r="BB664"/>
      <c r="BC664"/>
      <c r="BD664"/>
      <c r="BE664"/>
      <c r="BF664"/>
      <c r="BG664"/>
      <c r="BH664"/>
      <c r="BI664"/>
      <c r="BJ664"/>
      <c r="BK664"/>
      <c r="BL664"/>
      <c r="BM664"/>
      <c r="BN664"/>
      <c r="BO664"/>
    </row>
    <row r="665" spans="1:67" ht="15" x14ac:dyDescent="0.25">
      <c r="A665" s="245" t="s">
        <v>5904</v>
      </c>
      <c r="B665" s="245" t="s">
        <v>5903</v>
      </c>
      <c r="C665" s="245" t="s">
        <v>5902</v>
      </c>
      <c r="D665" s="245" t="s">
        <v>5901</v>
      </c>
      <c r="E665" s="246" t="s">
        <v>44</v>
      </c>
      <c r="F665" s="245" t="s">
        <v>44</v>
      </c>
      <c r="G665" s="245" t="s">
        <v>7076</v>
      </c>
      <c r="H665" s="245" t="s">
        <v>7075</v>
      </c>
      <c r="I665" s="245" t="s">
        <v>102</v>
      </c>
      <c r="J665" s="245" t="s">
        <v>106</v>
      </c>
      <c r="K665" s="246" t="s">
        <v>1863</v>
      </c>
      <c r="L665" s="245" t="s">
        <v>568</v>
      </c>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c r="AW665"/>
      <c r="AX665"/>
      <c r="AY665"/>
      <c r="AZ665"/>
      <c r="BA665"/>
      <c r="BB665"/>
      <c r="BC665"/>
      <c r="BD665"/>
      <c r="BE665"/>
      <c r="BF665"/>
      <c r="BG665"/>
      <c r="BH665"/>
      <c r="BI665"/>
      <c r="BJ665"/>
      <c r="BK665"/>
      <c r="BL665"/>
      <c r="BM665"/>
      <c r="BN665"/>
      <c r="BO665"/>
    </row>
    <row r="666" spans="1:67" ht="15" x14ac:dyDescent="0.25">
      <c r="A666" s="245" t="s">
        <v>5904</v>
      </c>
      <c r="B666" s="245" t="s">
        <v>5903</v>
      </c>
      <c r="C666" s="245" t="s">
        <v>5902</v>
      </c>
      <c r="D666" s="245" t="s">
        <v>5901</v>
      </c>
      <c r="E666" s="246" t="s">
        <v>44</v>
      </c>
      <c r="F666" s="245" t="s">
        <v>44</v>
      </c>
      <c r="G666" s="245" t="s">
        <v>7074</v>
      </c>
      <c r="H666" s="245" t="s">
        <v>7073</v>
      </c>
      <c r="I666" s="245" t="s">
        <v>102</v>
      </c>
      <c r="J666" s="245" t="s">
        <v>106</v>
      </c>
      <c r="K666" s="246" t="s">
        <v>16176</v>
      </c>
      <c r="L666" s="245" t="s">
        <v>568</v>
      </c>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c r="AW666"/>
      <c r="AX666"/>
      <c r="AY666"/>
      <c r="AZ666"/>
      <c r="BA666"/>
      <c r="BB666"/>
      <c r="BC666"/>
      <c r="BD666"/>
      <c r="BE666"/>
      <c r="BF666"/>
      <c r="BG666"/>
      <c r="BH666"/>
      <c r="BI666"/>
      <c r="BJ666"/>
      <c r="BK666"/>
      <c r="BL666"/>
      <c r="BM666"/>
      <c r="BN666"/>
      <c r="BO666"/>
    </row>
    <row r="667" spans="1:67" ht="15" x14ac:dyDescent="0.25">
      <c r="A667" s="245" t="s">
        <v>5904</v>
      </c>
      <c r="B667" s="245" t="s">
        <v>5903</v>
      </c>
      <c r="C667" s="245" t="s">
        <v>5902</v>
      </c>
      <c r="D667" s="245" t="s">
        <v>5901</v>
      </c>
      <c r="E667" s="246" t="s">
        <v>44</v>
      </c>
      <c r="F667" s="245" t="s">
        <v>44</v>
      </c>
      <c r="G667" s="245" t="s">
        <v>7072</v>
      </c>
      <c r="H667" s="245" t="s">
        <v>7071</v>
      </c>
      <c r="I667" s="245" t="s">
        <v>102</v>
      </c>
      <c r="J667" s="245" t="s">
        <v>106</v>
      </c>
      <c r="K667" s="246" t="s">
        <v>15207</v>
      </c>
      <c r="L667" s="245" t="s">
        <v>568</v>
      </c>
      <c r="M667"/>
      <c r="N667"/>
      <c r="O667"/>
      <c r="P667"/>
      <c r="Q667"/>
      <c r="R667"/>
      <c r="S667"/>
      <c r="T667"/>
      <c r="U667"/>
      <c r="V667"/>
      <c r="W667"/>
      <c r="X667"/>
      <c r="Y667"/>
      <c r="Z667"/>
      <c r="AA667"/>
      <c r="AB667"/>
      <c r="AC667"/>
      <c r="AD667"/>
      <c r="AE667"/>
      <c r="AF667"/>
      <c r="AG667"/>
      <c r="AH667"/>
      <c r="AI667"/>
      <c r="AJ667"/>
      <c r="AK667"/>
      <c r="AL667"/>
      <c r="AM667"/>
      <c r="AN667"/>
      <c r="AO667"/>
      <c r="AP667"/>
      <c r="AQ667"/>
      <c r="AR667"/>
      <c r="AS667"/>
      <c r="AT667"/>
      <c r="AU667"/>
      <c r="AV667"/>
      <c r="AW667"/>
      <c r="AX667"/>
      <c r="AY667"/>
      <c r="AZ667"/>
      <c r="BA667"/>
      <c r="BB667"/>
      <c r="BC667"/>
      <c r="BD667"/>
      <c r="BE667"/>
      <c r="BF667"/>
      <c r="BG667"/>
      <c r="BH667"/>
      <c r="BI667"/>
      <c r="BJ667"/>
      <c r="BK667"/>
      <c r="BL667"/>
      <c r="BM667"/>
      <c r="BN667"/>
      <c r="BO667"/>
    </row>
    <row r="668" spans="1:67" ht="15" x14ac:dyDescent="0.25">
      <c r="A668" s="245" t="s">
        <v>5904</v>
      </c>
      <c r="B668" s="245" t="s">
        <v>5903</v>
      </c>
      <c r="C668" s="245" t="s">
        <v>5902</v>
      </c>
      <c r="D668" s="245" t="s">
        <v>5901</v>
      </c>
      <c r="E668" s="246" t="s">
        <v>44</v>
      </c>
      <c r="F668" s="245" t="s">
        <v>44</v>
      </c>
      <c r="G668" s="245" t="s">
        <v>7070</v>
      </c>
      <c r="H668" s="245" t="s">
        <v>7069</v>
      </c>
      <c r="I668" s="245" t="s">
        <v>102</v>
      </c>
      <c r="J668" s="245" t="s">
        <v>569</v>
      </c>
      <c r="K668" s="246" t="s">
        <v>7916</v>
      </c>
      <c r="L668" s="245" t="s">
        <v>568</v>
      </c>
      <c r="M668"/>
      <c r="N668"/>
      <c r="O668"/>
      <c r="P668"/>
      <c r="Q668"/>
      <c r="R668"/>
      <c r="S668"/>
      <c r="T668"/>
      <c r="U668"/>
      <c r="V668"/>
      <c r="W668"/>
      <c r="X668"/>
      <c r="Y668"/>
      <c r="Z668"/>
      <c r="AA668"/>
      <c r="AB668"/>
      <c r="AC668"/>
      <c r="AD668"/>
      <c r="AE668"/>
      <c r="AF668"/>
      <c r="AG668"/>
      <c r="AH668"/>
      <c r="AI668"/>
      <c r="AJ668"/>
      <c r="AK668"/>
      <c r="AL668"/>
      <c r="AM668"/>
      <c r="AN668"/>
      <c r="AO668"/>
      <c r="AP668"/>
      <c r="AQ668"/>
      <c r="AR668"/>
      <c r="AS668"/>
      <c r="AT668"/>
      <c r="AU668"/>
      <c r="AV668"/>
      <c r="AW668"/>
      <c r="AX668"/>
      <c r="AY668"/>
      <c r="AZ668"/>
      <c r="BA668"/>
      <c r="BB668"/>
      <c r="BC668"/>
      <c r="BD668"/>
      <c r="BE668"/>
      <c r="BF668"/>
      <c r="BG668"/>
      <c r="BH668"/>
      <c r="BI668"/>
      <c r="BJ668"/>
      <c r="BK668"/>
      <c r="BL668"/>
      <c r="BM668"/>
      <c r="BN668"/>
      <c r="BO668"/>
    </row>
    <row r="669" spans="1:67" ht="15" x14ac:dyDescent="0.25">
      <c r="A669" s="245" t="s">
        <v>5904</v>
      </c>
      <c r="B669" s="245" t="s">
        <v>5903</v>
      </c>
      <c r="C669" s="245" t="s">
        <v>5902</v>
      </c>
      <c r="D669" s="245" t="s">
        <v>5901</v>
      </c>
      <c r="E669" s="246" t="s">
        <v>44</v>
      </c>
      <c r="F669" s="245" t="s">
        <v>44</v>
      </c>
      <c r="G669" s="245" t="s">
        <v>7068</v>
      </c>
      <c r="H669" s="245" t="s">
        <v>7067</v>
      </c>
      <c r="I669" s="245" t="s">
        <v>102</v>
      </c>
      <c r="J669" s="245" t="s">
        <v>59</v>
      </c>
      <c r="K669" s="246" t="s">
        <v>14964</v>
      </c>
      <c r="L669" s="245" t="s">
        <v>568</v>
      </c>
      <c r="M669"/>
      <c r="N669"/>
      <c r="O669"/>
      <c r="P669"/>
      <c r="Q669"/>
      <c r="R669"/>
      <c r="S669"/>
      <c r="T669"/>
      <c r="U669"/>
      <c r="V669"/>
      <c r="W669"/>
      <c r="X669"/>
      <c r="Y669"/>
      <c r="Z669"/>
      <c r="AA669"/>
      <c r="AB669"/>
      <c r="AC669"/>
      <c r="AD669"/>
      <c r="AE669"/>
      <c r="AF669"/>
      <c r="AG669"/>
      <c r="AH669"/>
      <c r="AI669"/>
      <c r="AJ669"/>
      <c r="AK669"/>
      <c r="AL669"/>
      <c r="AM669"/>
      <c r="AN669"/>
      <c r="AO669"/>
      <c r="AP669"/>
      <c r="AQ669"/>
      <c r="AR669"/>
      <c r="AS669"/>
      <c r="AT669"/>
      <c r="AU669"/>
      <c r="AV669"/>
      <c r="AW669"/>
      <c r="AX669"/>
      <c r="AY669"/>
      <c r="AZ669"/>
      <c r="BA669"/>
      <c r="BB669"/>
      <c r="BC669"/>
      <c r="BD669"/>
      <c r="BE669"/>
      <c r="BF669"/>
      <c r="BG669"/>
      <c r="BH669"/>
      <c r="BI669"/>
      <c r="BJ669"/>
      <c r="BK669"/>
      <c r="BL669"/>
      <c r="BM669"/>
      <c r="BN669"/>
      <c r="BO669"/>
    </row>
    <row r="670" spans="1:67" ht="15" x14ac:dyDescent="0.25">
      <c r="A670" s="245" t="s">
        <v>5904</v>
      </c>
      <c r="B670" s="245" t="s">
        <v>5903</v>
      </c>
      <c r="C670" s="245" t="s">
        <v>5902</v>
      </c>
      <c r="D670" s="245" t="s">
        <v>5901</v>
      </c>
      <c r="E670" s="246" t="s">
        <v>44</v>
      </c>
      <c r="F670" s="245" t="s">
        <v>44</v>
      </c>
      <c r="G670" s="245" t="s">
        <v>7066</v>
      </c>
      <c r="H670" s="245" t="s">
        <v>7065</v>
      </c>
      <c r="I670" s="245" t="s">
        <v>102</v>
      </c>
      <c r="J670" s="245" t="s">
        <v>59</v>
      </c>
      <c r="K670" s="246" t="s">
        <v>16177</v>
      </c>
      <c r="L670" s="245" t="s">
        <v>568</v>
      </c>
      <c r="M670"/>
      <c r="N670"/>
      <c r="O670"/>
      <c r="P670"/>
      <c r="Q670"/>
      <c r="R670"/>
      <c r="S670"/>
      <c r="T670"/>
      <c r="U670"/>
      <c r="V670"/>
      <c r="W670"/>
      <c r="X670"/>
      <c r="Y670"/>
      <c r="Z670"/>
      <c r="AA670"/>
      <c r="AB670"/>
      <c r="AC670"/>
      <c r="AD670"/>
      <c r="AE670"/>
      <c r="AF670"/>
      <c r="AG670"/>
      <c r="AH670"/>
      <c r="AI670"/>
      <c r="AJ670"/>
      <c r="AK670"/>
      <c r="AL670"/>
      <c r="AM670"/>
      <c r="AN670"/>
      <c r="AO670"/>
      <c r="AP670"/>
      <c r="AQ670"/>
      <c r="AR670"/>
      <c r="AS670"/>
      <c r="AT670"/>
      <c r="AU670"/>
      <c r="AV670"/>
      <c r="AW670"/>
      <c r="AX670"/>
      <c r="AY670"/>
      <c r="AZ670"/>
      <c r="BA670"/>
      <c r="BB670"/>
      <c r="BC670"/>
      <c r="BD670"/>
      <c r="BE670"/>
      <c r="BF670"/>
      <c r="BG670"/>
      <c r="BH670"/>
      <c r="BI670"/>
      <c r="BJ670"/>
      <c r="BK670"/>
      <c r="BL670"/>
      <c r="BM670"/>
      <c r="BN670"/>
      <c r="BO670"/>
    </row>
    <row r="671" spans="1:67" ht="15" x14ac:dyDescent="0.25">
      <c r="A671" s="245" t="s">
        <v>5904</v>
      </c>
      <c r="B671" s="245" t="s">
        <v>5903</v>
      </c>
      <c r="C671" s="245" t="s">
        <v>5902</v>
      </c>
      <c r="D671" s="245" t="s">
        <v>5901</v>
      </c>
      <c r="E671" s="246" t="s">
        <v>44</v>
      </c>
      <c r="F671" s="245" t="s">
        <v>44</v>
      </c>
      <c r="G671" s="245" t="s">
        <v>7064</v>
      </c>
      <c r="H671" s="245" t="s">
        <v>7063</v>
      </c>
      <c r="I671" s="245" t="s">
        <v>102</v>
      </c>
      <c r="J671" s="245" t="s">
        <v>106</v>
      </c>
      <c r="K671" s="246" t="s">
        <v>3206</v>
      </c>
      <c r="L671" s="245" t="s">
        <v>568</v>
      </c>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c r="AW671"/>
      <c r="AX671"/>
      <c r="AY671"/>
      <c r="AZ671"/>
      <c r="BA671"/>
      <c r="BB671"/>
      <c r="BC671"/>
      <c r="BD671"/>
      <c r="BE671"/>
      <c r="BF671"/>
      <c r="BG671"/>
      <c r="BH671"/>
      <c r="BI671"/>
      <c r="BJ671"/>
      <c r="BK671"/>
      <c r="BL671"/>
      <c r="BM671"/>
      <c r="BN671"/>
      <c r="BO671"/>
    </row>
    <row r="672" spans="1:67" ht="15" x14ac:dyDescent="0.25">
      <c r="A672" s="245" t="s">
        <v>5904</v>
      </c>
      <c r="B672" s="245" t="s">
        <v>5903</v>
      </c>
      <c r="C672" s="245" t="s">
        <v>5902</v>
      </c>
      <c r="D672" s="245" t="s">
        <v>5901</v>
      </c>
      <c r="E672" s="246" t="s">
        <v>44</v>
      </c>
      <c r="F672" s="245" t="s">
        <v>44</v>
      </c>
      <c r="G672" s="245" t="s">
        <v>7062</v>
      </c>
      <c r="H672" s="245" t="s">
        <v>7061</v>
      </c>
      <c r="I672" s="245" t="s">
        <v>102</v>
      </c>
      <c r="J672" s="245" t="s">
        <v>569</v>
      </c>
      <c r="K672" s="246" t="s">
        <v>8775</v>
      </c>
      <c r="L672" s="245" t="s">
        <v>568</v>
      </c>
      <c r="M672"/>
      <c r="N672"/>
      <c r="O672"/>
      <c r="P672"/>
      <c r="Q672"/>
      <c r="R672"/>
      <c r="S672"/>
      <c r="T672"/>
      <c r="U672"/>
      <c r="V672"/>
      <c r="W672"/>
      <c r="X672"/>
      <c r="Y672"/>
      <c r="Z672"/>
      <c r="AA672"/>
      <c r="AB672"/>
      <c r="AC672"/>
      <c r="AD672"/>
      <c r="AE672"/>
      <c r="AF672"/>
      <c r="AG672"/>
      <c r="AH672"/>
      <c r="AI672"/>
      <c r="AJ672"/>
      <c r="AK672"/>
      <c r="AL672"/>
      <c r="AM672"/>
      <c r="AN672"/>
      <c r="AO672"/>
      <c r="AP672"/>
      <c r="AQ672"/>
      <c r="AR672"/>
      <c r="AS672"/>
      <c r="AT672"/>
      <c r="AU672"/>
      <c r="AV672"/>
      <c r="AW672"/>
      <c r="AX672"/>
      <c r="AY672"/>
      <c r="AZ672"/>
      <c r="BA672"/>
      <c r="BB672"/>
      <c r="BC672"/>
      <c r="BD672"/>
      <c r="BE672"/>
      <c r="BF672"/>
      <c r="BG672"/>
      <c r="BH672"/>
      <c r="BI672"/>
      <c r="BJ672"/>
      <c r="BK672"/>
      <c r="BL672"/>
      <c r="BM672"/>
      <c r="BN672"/>
      <c r="BO672"/>
    </row>
    <row r="673" spans="1:67" ht="15" x14ac:dyDescent="0.25">
      <c r="A673" s="245" t="s">
        <v>5904</v>
      </c>
      <c r="B673" s="245" t="s">
        <v>5903</v>
      </c>
      <c r="C673" s="245" t="s">
        <v>5902</v>
      </c>
      <c r="D673" s="245" t="s">
        <v>5901</v>
      </c>
      <c r="E673" s="246" t="s">
        <v>44</v>
      </c>
      <c r="F673" s="245" t="s">
        <v>44</v>
      </c>
      <c r="G673" s="245" t="s">
        <v>7060</v>
      </c>
      <c r="H673" s="245" t="s">
        <v>7059</v>
      </c>
      <c r="I673" s="245" t="s">
        <v>102</v>
      </c>
      <c r="J673" s="245" t="s">
        <v>59</v>
      </c>
      <c r="K673" s="246" t="s">
        <v>895</v>
      </c>
      <c r="L673" s="245" t="s">
        <v>568</v>
      </c>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c r="AW673"/>
      <c r="AX673"/>
      <c r="AY673"/>
      <c r="AZ673"/>
      <c r="BA673"/>
      <c r="BB673"/>
      <c r="BC673"/>
      <c r="BD673"/>
      <c r="BE673"/>
      <c r="BF673"/>
      <c r="BG673"/>
      <c r="BH673"/>
      <c r="BI673"/>
      <c r="BJ673"/>
      <c r="BK673"/>
      <c r="BL673"/>
      <c r="BM673"/>
      <c r="BN673"/>
      <c r="BO673"/>
    </row>
    <row r="674" spans="1:67" ht="15" x14ac:dyDescent="0.25">
      <c r="A674" s="245" t="s">
        <v>5904</v>
      </c>
      <c r="B674" s="245" t="s">
        <v>5903</v>
      </c>
      <c r="C674" s="245" t="s">
        <v>5902</v>
      </c>
      <c r="D674" s="245" t="s">
        <v>5901</v>
      </c>
      <c r="E674" s="246" t="s">
        <v>44</v>
      </c>
      <c r="F674" s="245" t="s">
        <v>44</v>
      </c>
      <c r="G674" s="245" t="s">
        <v>7058</v>
      </c>
      <c r="H674" s="245" t="s">
        <v>7057</v>
      </c>
      <c r="I674" s="245" t="s">
        <v>102</v>
      </c>
      <c r="J674" s="245" t="s">
        <v>106</v>
      </c>
      <c r="K674" s="246" t="s">
        <v>10566</v>
      </c>
      <c r="L674" s="245" t="s">
        <v>568</v>
      </c>
      <c r="M674"/>
      <c r="N674"/>
      <c r="O674"/>
      <c r="P674"/>
      <c r="Q674"/>
      <c r="R674"/>
      <c r="S674"/>
      <c r="T674"/>
      <c r="U674"/>
      <c r="V674"/>
      <c r="W674"/>
      <c r="X674"/>
      <c r="Y674"/>
      <c r="Z674"/>
      <c r="AA674"/>
      <c r="AB674"/>
      <c r="AC674"/>
      <c r="AD674"/>
      <c r="AE674"/>
      <c r="AF674"/>
      <c r="AG674"/>
      <c r="AH674"/>
      <c r="AI674"/>
      <c r="AJ674"/>
      <c r="AK674"/>
      <c r="AL674"/>
      <c r="AM674"/>
      <c r="AN674"/>
      <c r="AO674"/>
      <c r="AP674"/>
      <c r="AQ674"/>
      <c r="AR674"/>
      <c r="AS674"/>
      <c r="AT674"/>
      <c r="AU674"/>
      <c r="AV674"/>
      <c r="AW674"/>
      <c r="AX674"/>
      <c r="AY674"/>
      <c r="AZ674"/>
      <c r="BA674"/>
      <c r="BB674"/>
      <c r="BC674"/>
      <c r="BD674"/>
      <c r="BE674"/>
      <c r="BF674"/>
      <c r="BG674"/>
      <c r="BH674"/>
      <c r="BI674"/>
      <c r="BJ674"/>
      <c r="BK674"/>
      <c r="BL674"/>
      <c r="BM674"/>
      <c r="BN674"/>
      <c r="BO674"/>
    </row>
    <row r="675" spans="1:67" ht="15" x14ac:dyDescent="0.25">
      <c r="A675" s="245" t="s">
        <v>5904</v>
      </c>
      <c r="B675" s="245" t="s">
        <v>5903</v>
      </c>
      <c r="C675" s="245" t="s">
        <v>5902</v>
      </c>
      <c r="D675" s="245" t="s">
        <v>5901</v>
      </c>
      <c r="E675" s="246" t="s">
        <v>44</v>
      </c>
      <c r="F675" s="245" t="s">
        <v>44</v>
      </c>
      <c r="G675" s="245" t="s">
        <v>7056</v>
      </c>
      <c r="H675" s="245" t="s">
        <v>7055</v>
      </c>
      <c r="I675" s="245" t="s">
        <v>102</v>
      </c>
      <c r="J675" s="245" t="s">
        <v>569</v>
      </c>
      <c r="K675" s="246" t="s">
        <v>16178</v>
      </c>
      <c r="L675" s="245" t="s">
        <v>568</v>
      </c>
      <c r="M675"/>
      <c r="N675"/>
      <c r="O675"/>
      <c r="P675"/>
      <c r="Q675"/>
      <c r="R675"/>
      <c r="S675"/>
      <c r="T675"/>
      <c r="U675"/>
      <c r="V675"/>
      <c r="W675"/>
      <c r="X675"/>
      <c r="Y675"/>
      <c r="Z675"/>
      <c r="AA675"/>
      <c r="AB675"/>
      <c r="AC675"/>
      <c r="AD675"/>
      <c r="AE675"/>
      <c r="AF675"/>
      <c r="AG675"/>
      <c r="AH675"/>
      <c r="AI675"/>
      <c r="AJ675"/>
      <c r="AK675"/>
      <c r="AL675"/>
      <c r="AM675"/>
      <c r="AN675"/>
      <c r="AO675"/>
      <c r="AP675"/>
      <c r="AQ675"/>
      <c r="AR675"/>
      <c r="AS675"/>
      <c r="AT675"/>
      <c r="AU675"/>
      <c r="AV675"/>
      <c r="AW675"/>
      <c r="AX675"/>
      <c r="AY675"/>
      <c r="AZ675"/>
      <c r="BA675"/>
      <c r="BB675"/>
      <c r="BC675"/>
      <c r="BD675"/>
      <c r="BE675"/>
      <c r="BF675"/>
      <c r="BG675"/>
      <c r="BH675"/>
      <c r="BI675"/>
      <c r="BJ675"/>
      <c r="BK675"/>
      <c r="BL675"/>
      <c r="BM675"/>
      <c r="BN675"/>
      <c r="BO675"/>
    </row>
    <row r="676" spans="1:67" ht="15" x14ac:dyDescent="0.25">
      <c r="A676" s="245" t="s">
        <v>5904</v>
      </c>
      <c r="B676" s="245" t="s">
        <v>5903</v>
      </c>
      <c r="C676" s="245" t="s">
        <v>5902</v>
      </c>
      <c r="D676" s="245" t="s">
        <v>5901</v>
      </c>
      <c r="E676" s="246" t="s">
        <v>44</v>
      </c>
      <c r="F676" s="245" t="s">
        <v>44</v>
      </c>
      <c r="G676" s="245" t="s">
        <v>7054</v>
      </c>
      <c r="H676" s="245" t="s">
        <v>7053</v>
      </c>
      <c r="I676" s="245" t="s">
        <v>102</v>
      </c>
      <c r="J676" s="245" t="s">
        <v>59</v>
      </c>
      <c r="K676" s="246" t="s">
        <v>8228</v>
      </c>
      <c r="L676" s="245" t="s">
        <v>568</v>
      </c>
      <c r="M676"/>
      <c r="N676"/>
      <c r="O676"/>
      <c r="P676"/>
      <c r="Q676"/>
      <c r="R676"/>
      <c r="S676"/>
      <c r="T676"/>
      <c r="U676"/>
      <c r="V676"/>
      <c r="W676"/>
      <c r="X676"/>
      <c r="Y676"/>
      <c r="Z676"/>
      <c r="AA676"/>
      <c r="AB676"/>
      <c r="AC676"/>
      <c r="AD676"/>
      <c r="AE676"/>
      <c r="AF676"/>
      <c r="AG676"/>
      <c r="AH676"/>
      <c r="AI676"/>
      <c r="AJ676"/>
      <c r="AK676"/>
      <c r="AL676"/>
      <c r="AM676"/>
      <c r="AN676"/>
      <c r="AO676"/>
      <c r="AP676"/>
      <c r="AQ676"/>
      <c r="AR676"/>
      <c r="AS676"/>
      <c r="AT676"/>
      <c r="AU676"/>
      <c r="AV676"/>
      <c r="AW676"/>
      <c r="AX676"/>
      <c r="AY676"/>
      <c r="AZ676"/>
      <c r="BA676"/>
      <c r="BB676"/>
      <c r="BC676"/>
      <c r="BD676"/>
      <c r="BE676"/>
      <c r="BF676"/>
      <c r="BG676"/>
      <c r="BH676"/>
      <c r="BI676"/>
      <c r="BJ676"/>
      <c r="BK676"/>
      <c r="BL676"/>
      <c r="BM676"/>
      <c r="BN676"/>
      <c r="BO676"/>
    </row>
    <row r="677" spans="1:67" ht="15" x14ac:dyDescent="0.25">
      <c r="A677" s="245" t="s">
        <v>5904</v>
      </c>
      <c r="B677" s="245" t="s">
        <v>5903</v>
      </c>
      <c r="C677" s="245" t="s">
        <v>5902</v>
      </c>
      <c r="D677" s="245" t="s">
        <v>5901</v>
      </c>
      <c r="E677" s="246" t="s">
        <v>44</v>
      </c>
      <c r="F677" s="245" t="s">
        <v>44</v>
      </c>
      <c r="G677" s="245" t="s">
        <v>7052</v>
      </c>
      <c r="H677" s="245" t="s">
        <v>7051</v>
      </c>
      <c r="I677" s="245" t="s">
        <v>102</v>
      </c>
      <c r="J677" s="245" t="s">
        <v>569</v>
      </c>
      <c r="K677" s="246" t="s">
        <v>16179</v>
      </c>
      <c r="L677" s="245" t="s">
        <v>568</v>
      </c>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c r="AW677"/>
      <c r="AX677"/>
      <c r="AY677"/>
      <c r="AZ677"/>
      <c r="BA677"/>
      <c r="BB677"/>
      <c r="BC677"/>
      <c r="BD677"/>
      <c r="BE677"/>
      <c r="BF677"/>
      <c r="BG677"/>
      <c r="BH677"/>
      <c r="BI677"/>
      <c r="BJ677"/>
      <c r="BK677"/>
      <c r="BL677"/>
      <c r="BM677"/>
      <c r="BN677"/>
      <c r="BO677"/>
    </row>
    <row r="678" spans="1:67" ht="15" x14ac:dyDescent="0.25">
      <c r="A678" s="245" t="s">
        <v>5904</v>
      </c>
      <c r="B678" s="245" t="s">
        <v>5903</v>
      </c>
      <c r="C678" s="245" t="s">
        <v>5902</v>
      </c>
      <c r="D678" s="245" t="s">
        <v>5901</v>
      </c>
      <c r="E678" s="246" t="s">
        <v>44</v>
      </c>
      <c r="F678" s="245" t="s">
        <v>44</v>
      </c>
      <c r="G678" s="245" t="s">
        <v>7050</v>
      </c>
      <c r="H678" s="245" t="s">
        <v>7049</v>
      </c>
      <c r="I678" s="245" t="s">
        <v>102</v>
      </c>
      <c r="J678" s="245" t="s">
        <v>569</v>
      </c>
      <c r="K678" s="246" t="s">
        <v>16180</v>
      </c>
      <c r="L678" s="245" t="s">
        <v>568</v>
      </c>
      <c r="M678"/>
      <c r="N678"/>
      <c r="O678"/>
      <c r="P678"/>
      <c r="Q678"/>
      <c r="R678"/>
      <c r="S678"/>
      <c r="T678"/>
      <c r="U678"/>
      <c r="V678"/>
      <c r="W678"/>
      <c r="X678"/>
      <c r="Y678"/>
      <c r="Z678"/>
      <c r="AA678"/>
      <c r="AB678"/>
      <c r="AC678"/>
      <c r="AD678"/>
      <c r="AE678"/>
      <c r="AF678"/>
      <c r="AG678"/>
      <c r="AH678"/>
      <c r="AI678"/>
      <c r="AJ678"/>
      <c r="AK678"/>
      <c r="AL678"/>
      <c r="AM678"/>
      <c r="AN678"/>
      <c r="AO678"/>
      <c r="AP678"/>
      <c r="AQ678"/>
      <c r="AR678"/>
      <c r="AS678"/>
      <c r="AT678"/>
      <c r="AU678"/>
      <c r="AV678"/>
      <c r="AW678"/>
      <c r="AX678"/>
      <c r="AY678"/>
      <c r="AZ678"/>
      <c r="BA678"/>
      <c r="BB678"/>
      <c r="BC678"/>
      <c r="BD678"/>
      <c r="BE678"/>
      <c r="BF678"/>
      <c r="BG678"/>
      <c r="BH678"/>
      <c r="BI678"/>
      <c r="BJ678"/>
      <c r="BK678"/>
      <c r="BL678"/>
      <c r="BM678"/>
      <c r="BN678"/>
      <c r="BO678"/>
    </row>
    <row r="679" spans="1:67" ht="15" x14ac:dyDescent="0.25">
      <c r="A679" s="245" t="s">
        <v>5904</v>
      </c>
      <c r="B679" s="245" t="s">
        <v>5903</v>
      </c>
      <c r="C679" s="245" t="s">
        <v>5902</v>
      </c>
      <c r="D679" s="245" t="s">
        <v>5901</v>
      </c>
      <c r="E679" s="246" t="s">
        <v>44</v>
      </c>
      <c r="F679" s="245" t="s">
        <v>44</v>
      </c>
      <c r="G679" s="245" t="s">
        <v>7048</v>
      </c>
      <c r="H679" s="245" t="s">
        <v>7047</v>
      </c>
      <c r="I679" s="245" t="s">
        <v>102</v>
      </c>
      <c r="J679" s="245" t="s">
        <v>569</v>
      </c>
      <c r="K679" s="246" t="s">
        <v>16181</v>
      </c>
      <c r="L679" s="245" t="s">
        <v>568</v>
      </c>
      <c r="M679"/>
      <c r="N679"/>
      <c r="O679"/>
      <c r="P679"/>
      <c r="Q679"/>
      <c r="R679"/>
      <c r="S679"/>
      <c r="T679"/>
      <c r="U679"/>
      <c r="V679"/>
      <c r="W679"/>
      <c r="X679"/>
      <c r="Y679"/>
      <c r="Z679"/>
      <c r="AA679"/>
      <c r="AB679"/>
      <c r="AC679"/>
      <c r="AD679"/>
      <c r="AE679"/>
      <c r="AF679"/>
      <c r="AG679"/>
      <c r="AH679"/>
      <c r="AI679"/>
      <c r="AJ679"/>
      <c r="AK679"/>
      <c r="AL679"/>
      <c r="AM679"/>
      <c r="AN679"/>
      <c r="AO679"/>
      <c r="AP679"/>
      <c r="AQ679"/>
      <c r="AR679"/>
      <c r="AS679"/>
      <c r="AT679"/>
      <c r="AU679"/>
      <c r="AV679"/>
      <c r="AW679"/>
      <c r="AX679"/>
      <c r="AY679"/>
      <c r="AZ679"/>
      <c r="BA679"/>
      <c r="BB679"/>
      <c r="BC679"/>
      <c r="BD679"/>
      <c r="BE679"/>
      <c r="BF679"/>
      <c r="BG679"/>
      <c r="BH679"/>
      <c r="BI679"/>
      <c r="BJ679"/>
      <c r="BK679"/>
      <c r="BL679"/>
      <c r="BM679"/>
      <c r="BN679"/>
      <c r="BO679"/>
    </row>
    <row r="680" spans="1:67" ht="15" x14ac:dyDescent="0.25">
      <c r="A680" s="245" t="s">
        <v>5904</v>
      </c>
      <c r="B680" s="245" t="s">
        <v>5903</v>
      </c>
      <c r="C680" s="245" t="s">
        <v>5902</v>
      </c>
      <c r="D680" s="245" t="s">
        <v>5901</v>
      </c>
      <c r="E680" s="246" t="s">
        <v>44</v>
      </c>
      <c r="F680" s="245" t="s">
        <v>44</v>
      </c>
      <c r="G680" s="245" t="s">
        <v>7046</v>
      </c>
      <c r="H680" s="245" t="s">
        <v>7045</v>
      </c>
      <c r="I680" s="245" t="s">
        <v>102</v>
      </c>
      <c r="J680" s="245" t="s">
        <v>106</v>
      </c>
      <c r="K680" s="246" t="s">
        <v>16182</v>
      </c>
      <c r="L680" s="245" t="s">
        <v>568</v>
      </c>
      <c r="M680"/>
      <c r="N680"/>
      <c r="O680"/>
      <c r="P680"/>
      <c r="Q680"/>
      <c r="R680"/>
      <c r="S680"/>
      <c r="T680"/>
      <c r="U680"/>
      <c r="V680"/>
      <c r="W680"/>
      <c r="X680"/>
      <c r="Y680"/>
      <c r="Z680"/>
      <c r="AA680"/>
      <c r="AB680"/>
      <c r="AC680"/>
      <c r="AD680"/>
      <c r="AE680"/>
      <c r="AF680"/>
      <c r="AG680"/>
      <c r="AH680"/>
      <c r="AI680"/>
      <c r="AJ680"/>
      <c r="AK680"/>
      <c r="AL680"/>
      <c r="AM680"/>
      <c r="AN680"/>
      <c r="AO680"/>
      <c r="AP680"/>
      <c r="AQ680"/>
      <c r="AR680"/>
      <c r="AS680"/>
      <c r="AT680"/>
      <c r="AU680"/>
      <c r="AV680"/>
      <c r="AW680"/>
      <c r="AX680"/>
      <c r="AY680"/>
      <c r="AZ680"/>
      <c r="BA680"/>
      <c r="BB680"/>
      <c r="BC680"/>
      <c r="BD680"/>
      <c r="BE680"/>
      <c r="BF680"/>
      <c r="BG680"/>
      <c r="BH680"/>
      <c r="BI680"/>
      <c r="BJ680"/>
      <c r="BK680"/>
      <c r="BL680"/>
      <c r="BM680"/>
      <c r="BN680"/>
      <c r="BO680"/>
    </row>
    <row r="681" spans="1:67" ht="15" x14ac:dyDescent="0.25">
      <c r="A681" s="245" t="s">
        <v>5904</v>
      </c>
      <c r="B681" s="245" t="s">
        <v>5903</v>
      </c>
      <c r="C681" s="245" t="s">
        <v>5902</v>
      </c>
      <c r="D681" s="245" t="s">
        <v>5901</v>
      </c>
      <c r="E681" s="246" t="s">
        <v>44</v>
      </c>
      <c r="F681" s="245" t="s">
        <v>44</v>
      </c>
      <c r="G681" s="245" t="s">
        <v>7044</v>
      </c>
      <c r="H681" s="245" t="s">
        <v>7043</v>
      </c>
      <c r="I681" s="245" t="s">
        <v>102</v>
      </c>
      <c r="J681" s="245" t="s">
        <v>569</v>
      </c>
      <c r="K681" s="246" t="s">
        <v>416</v>
      </c>
      <c r="L681" s="245" t="s">
        <v>568</v>
      </c>
      <c r="M681"/>
      <c r="N681"/>
      <c r="O681"/>
      <c r="P681"/>
      <c r="Q681"/>
      <c r="R681"/>
      <c r="S681"/>
      <c r="T681"/>
      <c r="U681"/>
      <c r="V681"/>
      <c r="W681"/>
      <c r="X681"/>
      <c r="Y681"/>
      <c r="Z681"/>
      <c r="AA681"/>
      <c r="AB681"/>
      <c r="AC681"/>
      <c r="AD681"/>
      <c r="AE681"/>
      <c r="AF681"/>
      <c r="AG681"/>
      <c r="AH681"/>
      <c r="AI681"/>
      <c r="AJ681"/>
      <c r="AK681"/>
      <c r="AL681"/>
      <c r="AM681"/>
      <c r="AN681"/>
      <c r="AO681"/>
      <c r="AP681"/>
      <c r="AQ681"/>
      <c r="AR681"/>
      <c r="AS681"/>
      <c r="AT681"/>
      <c r="AU681"/>
      <c r="AV681"/>
      <c r="AW681"/>
      <c r="AX681"/>
      <c r="AY681"/>
      <c r="AZ681"/>
      <c r="BA681"/>
      <c r="BB681"/>
      <c r="BC681"/>
      <c r="BD681"/>
      <c r="BE681"/>
      <c r="BF681"/>
      <c r="BG681"/>
      <c r="BH681"/>
      <c r="BI681"/>
      <c r="BJ681"/>
      <c r="BK681"/>
      <c r="BL681"/>
      <c r="BM681"/>
      <c r="BN681"/>
      <c r="BO681"/>
    </row>
    <row r="682" spans="1:67" ht="15" x14ac:dyDescent="0.25">
      <c r="A682" s="245" t="s">
        <v>5904</v>
      </c>
      <c r="B682" s="245" t="s">
        <v>5903</v>
      </c>
      <c r="C682" s="245" t="s">
        <v>5902</v>
      </c>
      <c r="D682" s="245" t="s">
        <v>5901</v>
      </c>
      <c r="E682" s="246" t="s">
        <v>44</v>
      </c>
      <c r="F682" s="245" t="s">
        <v>44</v>
      </c>
      <c r="G682" s="245" t="s">
        <v>7041</v>
      </c>
      <c r="H682" s="245" t="s">
        <v>7040</v>
      </c>
      <c r="I682" s="245" t="s">
        <v>102</v>
      </c>
      <c r="J682" s="245" t="s">
        <v>106</v>
      </c>
      <c r="K682" s="246" t="s">
        <v>16183</v>
      </c>
      <c r="L682" s="245" t="s">
        <v>568</v>
      </c>
      <c r="M682"/>
      <c r="N682"/>
      <c r="O682"/>
      <c r="P682"/>
      <c r="Q682"/>
      <c r="R682"/>
      <c r="S682"/>
      <c r="T682"/>
      <c r="U682"/>
      <c r="V682"/>
      <c r="W682"/>
      <c r="X682"/>
      <c r="Y682"/>
      <c r="Z682"/>
      <c r="AA682"/>
      <c r="AB682"/>
      <c r="AC682"/>
      <c r="AD682"/>
      <c r="AE682"/>
      <c r="AF682"/>
      <c r="AG682"/>
      <c r="AH682"/>
      <c r="AI682"/>
      <c r="AJ682"/>
      <c r="AK682"/>
      <c r="AL682"/>
      <c r="AM682"/>
      <c r="AN682"/>
      <c r="AO682"/>
      <c r="AP682"/>
      <c r="AQ682"/>
      <c r="AR682"/>
      <c r="AS682"/>
      <c r="AT682"/>
      <c r="AU682"/>
      <c r="AV682"/>
      <c r="AW682"/>
      <c r="AX682"/>
      <c r="AY682"/>
      <c r="AZ682"/>
      <c r="BA682"/>
      <c r="BB682"/>
      <c r="BC682"/>
      <c r="BD682"/>
      <c r="BE682"/>
      <c r="BF682"/>
      <c r="BG682"/>
      <c r="BH682"/>
      <c r="BI682"/>
      <c r="BJ682"/>
      <c r="BK682"/>
      <c r="BL682"/>
      <c r="BM682"/>
      <c r="BN682"/>
      <c r="BO682"/>
    </row>
    <row r="683" spans="1:67" ht="15" x14ac:dyDescent="0.25">
      <c r="A683" s="245" t="s">
        <v>5904</v>
      </c>
      <c r="B683" s="245" t="s">
        <v>5903</v>
      </c>
      <c r="C683" s="245" t="s">
        <v>5902</v>
      </c>
      <c r="D683" s="245" t="s">
        <v>5901</v>
      </c>
      <c r="E683" s="246" t="s">
        <v>44</v>
      </c>
      <c r="F683" s="245" t="s">
        <v>44</v>
      </c>
      <c r="G683" s="245" t="s">
        <v>7039</v>
      </c>
      <c r="H683" s="245" t="s">
        <v>7038</v>
      </c>
      <c r="I683" s="245" t="s">
        <v>102</v>
      </c>
      <c r="J683" s="245" t="s">
        <v>106</v>
      </c>
      <c r="K683" s="246" t="s">
        <v>16184</v>
      </c>
      <c r="L683" s="245" t="s">
        <v>568</v>
      </c>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c r="AW683"/>
      <c r="AX683"/>
      <c r="AY683"/>
      <c r="AZ683"/>
      <c r="BA683"/>
      <c r="BB683"/>
      <c r="BC683"/>
      <c r="BD683"/>
      <c r="BE683"/>
      <c r="BF683"/>
      <c r="BG683"/>
      <c r="BH683"/>
      <c r="BI683"/>
      <c r="BJ683"/>
      <c r="BK683"/>
      <c r="BL683"/>
      <c r="BM683"/>
      <c r="BN683"/>
      <c r="BO683"/>
    </row>
    <row r="684" spans="1:67" ht="15" x14ac:dyDescent="0.25">
      <c r="A684" s="245" t="s">
        <v>5904</v>
      </c>
      <c r="B684" s="245" t="s">
        <v>5903</v>
      </c>
      <c r="C684" s="245" t="s">
        <v>5902</v>
      </c>
      <c r="D684" s="245" t="s">
        <v>5901</v>
      </c>
      <c r="E684" s="246" t="s">
        <v>44</v>
      </c>
      <c r="F684" s="245" t="s">
        <v>44</v>
      </c>
      <c r="G684" s="245" t="s">
        <v>7037</v>
      </c>
      <c r="H684" s="245" t="s">
        <v>7036</v>
      </c>
      <c r="I684" s="245" t="s">
        <v>102</v>
      </c>
      <c r="J684" s="245" t="s">
        <v>106</v>
      </c>
      <c r="K684" s="246" t="s">
        <v>16185</v>
      </c>
      <c r="L684" s="245" t="s">
        <v>568</v>
      </c>
      <c r="M684"/>
      <c r="N684"/>
      <c r="O684"/>
      <c r="P684"/>
      <c r="Q684"/>
      <c r="R684"/>
      <c r="S684"/>
      <c r="T684"/>
      <c r="U684"/>
      <c r="V684"/>
      <c r="W684"/>
      <c r="X684"/>
      <c r="Y684"/>
      <c r="Z684"/>
      <c r="AA684"/>
      <c r="AB684"/>
      <c r="AC684"/>
      <c r="AD684"/>
      <c r="AE684"/>
      <c r="AF684"/>
      <c r="AG684"/>
      <c r="AH684"/>
      <c r="AI684"/>
      <c r="AJ684"/>
      <c r="AK684"/>
      <c r="AL684"/>
      <c r="AM684"/>
      <c r="AN684"/>
      <c r="AO684"/>
      <c r="AP684"/>
      <c r="AQ684"/>
      <c r="AR684"/>
      <c r="AS684"/>
      <c r="AT684"/>
      <c r="AU684"/>
      <c r="AV684"/>
      <c r="AW684"/>
      <c r="AX684"/>
      <c r="AY684"/>
      <c r="AZ684"/>
      <c r="BA684"/>
      <c r="BB684"/>
      <c r="BC684"/>
      <c r="BD684"/>
      <c r="BE684"/>
      <c r="BF684"/>
      <c r="BG684"/>
      <c r="BH684"/>
      <c r="BI684"/>
      <c r="BJ684"/>
      <c r="BK684"/>
      <c r="BL684"/>
      <c r="BM684"/>
      <c r="BN684"/>
      <c r="BO684"/>
    </row>
    <row r="685" spans="1:67" ht="15" x14ac:dyDescent="0.25">
      <c r="A685" s="245" t="s">
        <v>5904</v>
      </c>
      <c r="B685" s="245" t="s">
        <v>5903</v>
      </c>
      <c r="C685" s="245" t="s">
        <v>5902</v>
      </c>
      <c r="D685" s="245" t="s">
        <v>5901</v>
      </c>
      <c r="E685" s="246" t="s">
        <v>44</v>
      </c>
      <c r="F685" s="245" t="s">
        <v>44</v>
      </c>
      <c r="G685" s="245" t="s">
        <v>7035</v>
      </c>
      <c r="H685" s="245" t="s">
        <v>7034</v>
      </c>
      <c r="I685" s="245" t="s">
        <v>102</v>
      </c>
      <c r="J685" s="245" t="s">
        <v>106</v>
      </c>
      <c r="K685" s="246" t="s">
        <v>15333</v>
      </c>
      <c r="L685" s="245" t="s">
        <v>568</v>
      </c>
      <c r="M685"/>
      <c r="N685"/>
      <c r="O685"/>
      <c r="P685"/>
      <c r="Q685"/>
      <c r="R685"/>
      <c r="S685"/>
      <c r="T685"/>
      <c r="U685"/>
      <c r="V685"/>
      <c r="W685"/>
      <c r="X685"/>
      <c r="Y685"/>
      <c r="Z685"/>
      <c r="AA685"/>
      <c r="AB685"/>
      <c r="AC685"/>
      <c r="AD685"/>
      <c r="AE685"/>
      <c r="AF685"/>
      <c r="AG685"/>
      <c r="AH685"/>
      <c r="AI685"/>
      <c r="AJ685"/>
      <c r="AK685"/>
      <c r="AL685"/>
      <c r="AM685"/>
      <c r="AN685"/>
      <c r="AO685"/>
      <c r="AP685"/>
      <c r="AQ685"/>
      <c r="AR685"/>
      <c r="AS685"/>
      <c r="AT685"/>
      <c r="AU685"/>
      <c r="AV685"/>
      <c r="AW685"/>
      <c r="AX685"/>
      <c r="AY685"/>
      <c r="AZ685"/>
      <c r="BA685"/>
      <c r="BB685"/>
      <c r="BC685"/>
      <c r="BD685"/>
      <c r="BE685"/>
      <c r="BF685"/>
      <c r="BG685"/>
      <c r="BH685"/>
      <c r="BI685"/>
      <c r="BJ685"/>
      <c r="BK685"/>
      <c r="BL685"/>
      <c r="BM685"/>
      <c r="BN685"/>
      <c r="BO685"/>
    </row>
    <row r="686" spans="1:67" ht="15" x14ac:dyDescent="0.25">
      <c r="A686" s="245" t="s">
        <v>5904</v>
      </c>
      <c r="B686" s="245" t="s">
        <v>5903</v>
      </c>
      <c r="C686" s="245" t="s">
        <v>5902</v>
      </c>
      <c r="D686" s="245" t="s">
        <v>5901</v>
      </c>
      <c r="E686" s="246" t="s">
        <v>44</v>
      </c>
      <c r="F686" s="245" t="s">
        <v>44</v>
      </c>
      <c r="G686" s="245" t="s">
        <v>7033</v>
      </c>
      <c r="H686" s="245" t="s">
        <v>7032</v>
      </c>
      <c r="I686" s="245" t="s">
        <v>102</v>
      </c>
      <c r="J686" s="245" t="s">
        <v>59</v>
      </c>
      <c r="K686" s="246" t="s">
        <v>16186</v>
      </c>
      <c r="L686" s="245" t="s">
        <v>568</v>
      </c>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c r="AW686"/>
      <c r="AX686"/>
      <c r="AY686"/>
      <c r="AZ686"/>
      <c r="BA686"/>
      <c r="BB686"/>
      <c r="BC686"/>
      <c r="BD686"/>
      <c r="BE686"/>
      <c r="BF686"/>
      <c r="BG686"/>
      <c r="BH686"/>
      <c r="BI686"/>
      <c r="BJ686"/>
      <c r="BK686"/>
      <c r="BL686"/>
      <c r="BM686"/>
      <c r="BN686"/>
      <c r="BO686"/>
    </row>
    <row r="687" spans="1:67" ht="15" x14ac:dyDescent="0.25">
      <c r="A687" s="245" t="s">
        <v>5904</v>
      </c>
      <c r="B687" s="245" t="s">
        <v>5903</v>
      </c>
      <c r="C687" s="245" t="s">
        <v>5902</v>
      </c>
      <c r="D687" s="245" t="s">
        <v>5901</v>
      </c>
      <c r="E687" s="246" t="s">
        <v>44</v>
      </c>
      <c r="F687" s="245" t="s">
        <v>44</v>
      </c>
      <c r="G687" s="245" t="s">
        <v>7031</v>
      </c>
      <c r="H687" s="245" t="s">
        <v>7030</v>
      </c>
      <c r="I687" s="245" t="s">
        <v>102</v>
      </c>
      <c r="J687" s="245" t="s">
        <v>569</v>
      </c>
      <c r="K687" s="246" t="s">
        <v>16187</v>
      </c>
      <c r="L687" s="245" t="s">
        <v>568</v>
      </c>
      <c r="M687"/>
      <c r="N687"/>
      <c r="O687"/>
      <c r="P687"/>
      <c r="Q687"/>
      <c r="R687"/>
      <c r="S687"/>
      <c r="T687"/>
      <c r="U687"/>
      <c r="V687"/>
      <c r="W687"/>
      <c r="X687"/>
      <c r="Y687"/>
      <c r="Z687"/>
      <c r="AA687"/>
      <c r="AB687"/>
      <c r="AC687"/>
      <c r="AD687"/>
      <c r="AE687"/>
      <c r="AF687"/>
      <c r="AG687"/>
      <c r="AH687"/>
      <c r="AI687"/>
      <c r="AJ687"/>
      <c r="AK687"/>
      <c r="AL687"/>
      <c r="AM687"/>
      <c r="AN687"/>
      <c r="AO687"/>
      <c r="AP687"/>
      <c r="AQ687"/>
      <c r="AR687"/>
      <c r="AS687"/>
      <c r="AT687"/>
      <c r="AU687"/>
      <c r="AV687"/>
      <c r="AW687"/>
      <c r="AX687"/>
      <c r="AY687"/>
      <c r="AZ687"/>
      <c r="BA687"/>
      <c r="BB687"/>
      <c r="BC687"/>
      <c r="BD687"/>
      <c r="BE687"/>
      <c r="BF687"/>
      <c r="BG687"/>
      <c r="BH687"/>
      <c r="BI687"/>
      <c r="BJ687"/>
      <c r="BK687"/>
      <c r="BL687"/>
      <c r="BM687"/>
      <c r="BN687"/>
      <c r="BO687"/>
    </row>
    <row r="688" spans="1:67" ht="15" x14ac:dyDescent="0.25">
      <c r="A688" s="245" t="s">
        <v>5904</v>
      </c>
      <c r="B688" s="245" t="s">
        <v>5903</v>
      </c>
      <c r="C688" s="245" t="s">
        <v>5902</v>
      </c>
      <c r="D688" s="245" t="s">
        <v>5901</v>
      </c>
      <c r="E688" s="246" t="s">
        <v>44</v>
      </c>
      <c r="F688" s="245" t="s">
        <v>44</v>
      </c>
      <c r="G688" s="245" t="s">
        <v>7029</v>
      </c>
      <c r="H688" s="245" t="s">
        <v>7028</v>
      </c>
      <c r="I688" s="245" t="s">
        <v>102</v>
      </c>
      <c r="J688" s="245" t="s">
        <v>569</v>
      </c>
      <c r="K688" s="246" t="s">
        <v>16188</v>
      </c>
      <c r="L688" s="245" t="s">
        <v>568</v>
      </c>
      <c r="M688"/>
      <c r="N688"/>
      <c r="O688"/>
      <c r="P688"/>
      <c r="Q688"/>
      <c r="R688"/>
      <c r="S688"/>
      <c r="T688"/>
      <c r="U688"/>
      <c r="V688"/>
      <c r="W688"/>
      <c r="X688"/>
      <c r="Y688"/>
      <c r="Z688"/>
      <c r="AA688"/>
      <c r="AB688"/>
      <c r="AC688"/>
      <c r="AD688"/>
      <c r="AE688"/>
      <c r="AF688"/>
      <c r="AG688"/>
      <c r="AH688"/>
      <c r="AI688"/>
      <c r="AJ688"/>
      <c r="AK688"/>
      <c r="AL688"/>
      <c r="AM688"/>
      <c r="AN688"/>
      <c r="AO688"/>
      <c r="AP688"/>
      <c r="AQ688"/>
      <c r="AR688"/>
      <c r="AS688"/>
      <c r="AT688"/>
      <c r="AU688"/>
      <c r="AV688"/>
      <c r="AW688"/>
      <c r="AX688"/>
      <c r="AY688"/>
      <c r="AZ688"/>
      <c r="BA688"/>
      <c r="BB688"/>
      <c r="BC688"/>
      <c r="BD688"/>
      <c r="BE688"/>
      <c r="BF688"/>
      <c r="BG688"/>
      <c r="BH688"/>
      <c r="BI688"/>
      <c r="BJ688"/>
      <c r="BK688"/>
      <c r="BL688"/>
      <c r="BM688"/>
      <c r="BN688"/>
      <c r="BO688"/>
    </row>
    <row r="689" spans="1:67" ht="15" x14ac:dyDescent="0.25">
      <c r="A689" s="245" t="s">
        <v>5904</v>
      </c>
      <c r="B689" s="245" t="s">
        <v>5903</v>
      </c>
      <c r="C689" s="245" t="s">
        <v>5902</v>
      </c>
      <c r="D689" s="245" t="s">
        <v>5901</v>
      </c>
      <c r="E689" s="246" t="s">
        <v>44</v>
      </c>
      <c r="F689" s="245" t="s">
        <v>44</v>
      </c>
      <c r="G689" s="245" t="s">
        <v>7027</v>
      </c>
      <c r="H689" s="245" t="s">
        <v>7026</v>
      </c>
      <c r="I689" s="245" t="s">
        <v>102</v>
      </c>
      <c r="J689" s="245" t="s">
        <v>106</v>
      </c>
      <c r="K689" s="246" t="s">
        <v>16189</v>
      </c>
      <c r="L689" s="245" t="s">
        <v>568</v>
      </c>
      <c r="M689"/>
      <c r="N689"/>
      <c r="O689"/>
      <c r="P689"/>
      <c r="Q689"/>
      <c r="R689"/>
      <c r="S689"/>
      <c r="T689"/>
      <c r="U689"/>
      <c r="V689"/>
      <c r="W689"/>
      <c r="X689"/>
      <c r="Y689"/>
      <c r="Z689"/>
      <c r="AA689"/>
      <c r="AB689"/>
      <c r="AC689"/>
      <c r="AD689"/>
      <c r="AE689"/>
      <c r="AF689"/>
      <c r="AG689"/>
      <c r="AH689"/>
      <c r="AI689"/>
      <c r="AJ689"/>
      <c r="AK689"/>
      <c r="AL689"/>
      <c r="AM689"/>
      <c r="AN689"/>
      <c r="AO689"/>
      <c r="AP689"/>
      <c r="AQ689"/>
      <c r="AR689"/>
      <c r="AS689"/>
      <c r="AT689"/>
      <c r="AU689"/>
      <c r="AV689"/>
      <c r="AW689"/>
      <c r="AX689"/>
      <c r="AY689"/>
      <c r="AZ689"/>
      <c r="BA689"/>
      <c r="BB689"/>
      <c r="BC689"/>
      <c r="BD689"/>
      <c r="BE689"/>
      <c r="BF689"/>
      <c r="BG689"/>
      <c r="BH689"/>
      <c r="BI689"/>
      <c r="BJ689"/>
      <c r="BK689"/>
      <c r="BL689"/>
      <c r="BM689"/>
      <c r="BN689"/>
      <c r="BO689"/>
    </row>
    <row r="690" spans="1:67" ht="15" x14ac:dyDescent="0.25">
      <c r="A690" s="245" t="s">
        <v>5904</v>
      </c>
      <c r="B690" s="245" t="s">
        <v>5903</v>
      </c>
      <c r="C690" s="245" t="s">
        <v>5902</v>
      </c>
      <c r="D690" s="245" t="s">
        <v>5901</v>
      </c>
      <c r="E690" s="246" t="s">
        <v>44</v>
      </c>
      <c r="F690" s="245" t="s">
        <v>44</v>
      </c>
      <c r="G690" s="245" t="s">
        <v>7025</v>
      </c>
      <c r="H690" s="245" t="s">
        <v>7024</v>
      </c>
      <c r="I690" s="245" t="s">
        <v>102</v>
      </c>
      <c r="J690" s="245" t="s">
        <v>106</v>
      </c>
      <c r="K690" s="246" t="s">
        <v>1446</v>
      </c>
      <c r="L690" s="245" t="s">
        <v>568</v>
      </c>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c r="AW690"/>
      <c r="AX690"/>
      <c r="AY690"/>
      <c r="AZ690"/>
      <c r="BA690"/>
      <c r="BB690"/>
      <c r="BC690"/>
      <c r="BD690"/>
      <c r="BE690"/>
      <c r="BF690"/>
      <c r="BG690"/>
      <c r="BH690"/>
      <c r="BI690"/>
      <c r="BJ690"/>
      <c r="BK690"/>
      <c r="BL690"/>
      <c r="BM690"/>
      <c r="BN690"/>
      <c r="BO690"/>
    </row>
    <row r="691" spans="1:67" ht="15" x14ac:dyDescent="0.25">
      <c r="A691" s="245" t="s">
        <v>5904</v>
      </c>
      <c r="B691" s="245" t="s">
        <v>5903</v>
      </c>
      <c r="C691" s="245" t="s">
        <v>5902</v>
      </c>
      <c r="D691" s="245" t="s">
        <v>5901</v>
      </c>
      <c r="E691" s="246" t="s">
        <v>44</v>
      </c>
      <c r="F691" s="245" t="s">
        <v>44</v>
      </c>
      <c r="G691" s="245" t="s">
        <v>7022</v>
      </c>
      <c r="H691" s="245" t="s">
        <v>7021</v>
      </c>
      <c r="I691" s="245" t="s">
        <v>102</v>
      </c>
      <c r="J691" s="245" t="s">
        <v>106</v>
      </c>
      <c r="K691" s="246" t="s">
        <v>16190</v>
      </c>
      <c r="L691" s="245" t="s">
        <v>568</v>
      </c>
      <c r="M691"/>
      <c r="N691"/>
      <c r="O691"/>
      <c r="P691"/>
      <c r="Q691"/>
      <c r="R691"/>
      <c r="S691"/>
      <c r="T691"/>
      <c r="U691"/>
      <c r="V691"/>
      <c r="W691"/>
      <c r="X691"/>
      <c r="Y691"/>
      <c r="Z691"/>
      <c r="AA691"/>
      <c r="AB691"/>
      <c r="AC691"/>
      <c r="AD691"/>
      <c r="AE691"/>
      <c r="AF691"/>
      <c r="AG691"/>
      <c r="AH691"/>
      <c r="AI691"/>
      <c r="AJ691"/>
      <c r="AK691"/>
      <c r="AL691"/>
      <c r="AM691"/>
      <c r="AN691"/>
      <c r="AO691"/>
      <c r="AP691"/>
      <c r="AQ691"/>
      <c r="AR691"/>
      <c r="AS691"/>
      <c r="AT691"/>
      <c r="AU691"/>
      <c r="AV691"/>
      <c r="AW691"/>
      <c r="AX691"/>
      <c r="AY691"/>
      <c r="AZ691"/>
      <c r="BA691"/>
      <c r="BB691"/>
      <c r="BC691"/>
      <c r="BD691"/>
      <c r="BE691"/>
      <c r="BF691"/>
      <c r="BG691"/>
      <c r="BH691"/>
      <c r="BI691"/>
      <c r="BJ691"/>
      <c r="BK691"/>
      <c r="BL691"/>
      <c r="BM691"/>
      <c r="BN691"/>
      <c r="BO691"/>
    </row>
    <row r="692" spans="1:67" ht="15" x14ac:dyDescent="0.25">
      <c r="A692" s="245" t="s">
        <v>5904</v>
      </c>
      <c r="B692" s="245" t="s">
        <v>5903</v>
      </c>
      <c r="C692" s="245" t="s">
        <v>5902</v>
      </c>
      <c r="D692" s="245" t="s">
        <v>5901</v>
      </c>
      <c r="E692" s="246" t="s">
        <v>44</v>
      </c>
      <c r="F692" s="245" t="s">
        <v>44</v>
      </c>
      <c r="G692" s="245" t="s">
        <v>7020</v>
      </c>
      <c r="H692" s="245" t="s">
        <v>7019</v>
      </c>
      <c r="I692" s="245" t="s">
        <v>102</v>
      </c>
      <c r="J692" s="245" t="s">
        <v>569</v>
      </c>
      <c r="K692" s="246" t="s">
        <v>16191</v>
      </c>
      <c r="L692" s="245" t="s">
        <v>568</v>
      </c>
      <c r="M692"/>
      <c r="N692"/>
      <c r="O692"/>
      <c r="P692"/>
      <c r="Q692"/>
      <c r="R692"/>
      <c r="S692"/>
      <c r="T692"/>
      <c r="U692"/>
      <c r="V692"/>
      <c r="W692"/>
      <c r="X692"/>
      <c r="Y692"/>
      <c r="Z692"/>
      <c r="AA692"/>
      <c r="AB692"/>
      <c r="AC692"/>
      <c r="AD692"/>
      <c r="AE692"/>
      <c r="AF692"/>
      <c r="AG692"/>
      <c r="AH692"/>
      <c r="AI692"/>
      <c r="AJ692"/>
      <c r="AK692"/>
      <c r="AL692"/>
      <c r="AM692"/>
      <c r="AN692"/>
      <c r="AO692"/>
      <c r="AP692"/>
      <c r="AQ692"/>
      <c r="AR692"/>
      <c r="AS692"/>
      <c r="AT692"/>
      <c r="AU692"/>
      <c r="AV692"/>
      <c r="AW692"/>
      <c r="AX692"/>
      <c r="AY692"/>
      <c r="AZ692"/>
      <c r="BA692"/>
      <c r="BB692"/>
      <c r="BC692"/>
      <c r="BD692"/>
      <c r="BE692"/>
      <c r="BF692"/>
      <c r="BG692"/>
      <c r="BH692"/>
      <c r="BI692"/>
      <c r="BJ692"/>
      <c r="BK692"/>
      <c r="BL692"/>
      <c r="BM692"/>
      <c r="BN692"/>
      <c r="BO692"/>
    </row>
    <row r="693" spans="1:67" ht="15" x14ac:dyDescent="0.25">
      <c r="A693" s="245" t="s">
        <v>5904</v>
      </c>
      <c r="B693" s="245" t="s">
        <v>5903</v>
      </c>
      <c r="C693" s="245" t="s">
        <v>5902</v>
      </c>
      <c r="D693" s="245" t="s">
        <v>5901</v>
      </c>
      <c r="E693" s="246" t="s">
        <v>44</v>
      </c>
      <c r="F693" s="245" t="s">
        <v>44</v>
      </c>
      <c r="G693" s="245" t="s">
        <v>7017</v>
      </c>
      <c r="H693" s="245" t="s">
        <v>7016</v>
      </c>
      <c r="I693" s="245" t="s">
        <v>102</v>
      </c>
      <c r="J693" s="245" t="s">
        <v>569</v>
      </c>
      <c r="K693" s="246" t="s">
        <v>15591</v>
      </c>
      <c r="L693" s="245" t="s">
        <v>568</v>
      </c>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c r="AW693"/>
      <c r="AX693"/>
      <c r="AY693"/>
      <c r="AZ693"/>
      <c r="BA693"/>
      <c r="BB693"/>
      <c r="BC693"/>
      <c r="BD693"/>
      <c r="BE693"/>
      <c r="BF693"/>
      <c r="BG693"/>
      <c r="BH693"/>
      <c r="BI693"/>
      <c r="BJ693"/>
      <c r="BK693"/>
      <c r="BL693"/>
      <c r="BM693"/>
      <c r="BN693"/>
      <c r="BO693"/>
    </row>
    <row r="694" spans="1:67" ht="15" x14ac:dyDescent="0.25">
      <c r="A694" s="245" t="s">
        <v>5904</v>
      </c>
      <c r="B694" s="245" t="s">
        <v>5903</v>
      </c>
      <c r="C694" s="245" t="s">
        <v>5902</v>
      </c>
      <c r="D694" s="245" t="s">
        <v>5901</v>
      </c>
      <c r="E694" s="246" t="s">
        <v>44</v>
      </c>
      <c r="F694" s="245" t="s">
        <v>44</v>
      </c>
      <c r="G694" s="245" t="s">
        <v>7015</v>
      </c>
      <c r="H694" s="245" t="s">
        <v>7014</v>
      </c>
      <c r="I694" s="245" t="s">
        <v>102</v>
      </c>
      <c r="J694" s="245" t="s">
        <v>569</v>
      </c>
      <c r="K694" s="246" t="s">
        <v>12518</v>
      </c>
      <c r="L694" s="245" t="s">
        <v>568</v>
      </c>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c r="AW694"/>
      <c r="AX694"/>
      <c r="AY694"/>
      <c r="AZ694"/>
      <c r="BA694"/>
      <c r="BB694"/>
      <c r="BC694"/>
      <c r="BD694"/>
      <c r="BE694"/>
      <c r="BF694"/>
      <c r="BG694"/>
      <c r="BH694"/>
      <c r="BI694"/>
      <c r="BJ694"/>
      <c r="BK694"/>
      <c r="BL694"/>
      <c r="BM694"/>
      <c r="BN694"/>
      <c r="BO694"/>
    </row>
    <row r="695" spans="1:67" ht="15" x14ac:dyDescent="0.25">
      <c r="A695" s="245" t="s">
        <v>5904</v>
      </c>
      <c r="B695" s="245" t="s">
        <v>5903</v>
      </c>
      <c r="C695" s="245" t="s">
        <v>5902</v>
      </c>
      <c r="D695" s="245" t="s">
        <v>5901</v>
      </c>
      <c r="E695" s="246" t="s">
        <v>44</v>
      </c>
      <c r="F695" s="245" t="s">
        <v>44</v>
      </c>
      <c r="G695" s="245" t="s">
        <v>7013</v>
      </c>
      <c r="H695" s="245" t="s">
        <v>7012</v>
      </c>
      <c r="I695" s="245" t="s">
        <v>102</v>
      </c>
      <c r="J695" s="245" t="s">
        <v>106</v>
      </c>
      <c r="K695" s="246" t="s">
        <v>15116</v>
      </c>
      <c r="L695" s="245" t="s">
        <v>568</v>
      </c>
      <c r="M695"/>
      <c r="N695"/>
      <c r="O695"/>
      <c r="P695"/>
      <c r="Q695"/>
      <c r="R695"/>
      <c r="S695"/>
      <c r="T695"/>
      <c r="U695"/>
      <c r="V695"/>
      <c r="W695"/>
      <c r="X695"/>
      <c r="Y695"/>
      <c r="Z695"/>
      <c r="AA695"/>
      <c r="AB695"/>
      <c r="AC695"/>
      <c r="AD695"/>
      <c r="AE695"/>
      <c r="AF695"/>
      <c r="AG695"/>
      <c r="AH695"/>
      <c r="AI695"/>
      <c r="AJ695"/>
      <c r="AK695"/>
      <c r="AL695"/>
      <c r="AM695"/>
      <c r="AN695"/>
      <c r="AO695"/>
      <c r="AP695"/>
      <c r="AQ695"/>
      <c r="AR695"/>
      <c r="AS695"/>
      <c r="AT695"/>
      <c r="AU695"/>
      <c r="AV695"/>
      <c r="AW695"/>
      <c r="AX695"/>
      <c r="AY695"/>
      <c r="AZ695"/>
      <c r="BA695"/>
      <c r="BB695"/>
      <c r="BC695"/>
      <c r="BD695"/>
      <c r="BE695"/>
      <c r="BF695"/>
      <c r="BG695"/>
      <c r="BH695"/>
      <c r="BI695"/>
      <c r="BJ695"/>
      <c r="BK695"/>
      <c r="BL695"/>
      <c r="BM695"/>
      <c r="BN695"/>
      <c r="BO695"/>
    </row>
    <row r="696" spans="1:67" ht="15" x14ac:dyDescent="0.25">
      <c r="A696" s="245" t="s">
        <v>5904</v>
      </c>
      <c r="B696" s="245" t="s">
        <v>5903</v>
      </c>
      <c r="C696" s="245" t="s">
        <v>5902</v>
      </c>
      <c r="D696" s="245" t="s">
        <v>5901</v>
      </c>
      <c r="E696" s="246" t="s">
        <v>44</v>
      </c>
      <c r="F696" s="245" t="s">
        <v>44</v>
      </c>
      <c r="G696" s="245" t="s">
        <v>7011</v>
      </c>
      <c r="H696" s="245" t="s">
        <v>7010</v>
      </c>
      <c r="I696" s="245" t="s">
        <v>102</v>
      </c>
      <c r="J696" s="245" t="s">
        <v>106</v>
      </c>
      <c r="K696" s="246" t="s">
        <v>16192</v>
      </c>
      <c r="L696" s="245" t="s">
        <v>568</v>
      </c>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c r="AW696"/>
      <c r="AX696"/>
      <c r="AY696"/>
      <c r="AZ696"/>
      <c r="BA696"/>
      <c r="BB696"/>
      <c r="BC696"/>
      <c r="BD696"/>
      <c r="BE696"/>
      <c r="BF696"/>
      <c r="BG696"/>
      <c r="BH696"/>
      <c r="BI696"/>
      <c r="BJ696"/>
      <c r="BK696"/>
      <c r="BL696"/>
      <c r="BM696"/>
      <c r="BN696"/>
      <c r="BO696"/>
    </row>
    <row r="697" spans="1:67" ht="15" x14ac:dyDescent="0.25">
      <c r="A697" s="245" t="s">
        <v>5904</v>
      </c>
      <c r="B697" s="245" t="s">
        <v>5903</v>
      </c>
      <c r="C697" s="245" t="s">
        <v>5902</v>
      </c>
      <c r="D697" s="245" t="s">
        <v>5901</v>
      </c>
      <c r="E697" s="246" t="s">
        <v>44</v>
      </c>
      <c r="F697" s="245" t="s">
        <v>44</v>
      </c>
      <c r="G697" s="245" t="s">
        <v>7009</v>
      </c>
      <c r="H697" s="245" t="s">
        <v>7008</v>
      </c>
      <c r="I697" s="245" t="s">
        <v>102</v>
      </c>
      <c r="J697" s="245" t="s">
        <v>569</v>
      </c>
      <c r="K697" s="246" t="s">
        <v>1272</v>
      </c>
      <c r="L697" s="245" t="s">
        <v>568</v>
      </c>
      <c r="M697"/>
      <c r="N697"/>
      <c r="O697"/>
      <c r="P697"/>
      <c r="Q697"/>
      <c r="R697"/>
      <c r="S697"/>
      <c r="T697"/>
      <c r="U697"/>
      <c r="V697"/>
      <c r="W697"/>
      <c r="X697"/>
      <c r="Y697"/>
      <c r="Z697"/>
      <c r="AA697"/>
      <c r="AB697"/>
      <c r="AC697"/>
      <c r="AD697"/>
      <c r="AE697"/>
      <c r="AF697"/>
      <c r="AG697"/>
      <c r="AH697"/>
      <c r="AI697"/>
      <c r="AJ697"/>
      <c r="AK697"/>
      <c r="AL697"/>
      <c r="AM697"/>
      <c r="AN697"/>
      <c r="AO697"/>
      <c r="AP697"/>
      <c r="AQ697"/>
      <c r="AR697"/>
      <c r="AS697"/>
      <c r="AT697"/>
      <c r="AU697"/>
      <c r="AV697"/>
      <c r="AW697"/>
      <c r="AX697"/>
      <c r="AY697"/>
      <c r="AZ697"/>
      <c r="BA697"/>
      <c r="BB697"/>
      <c r="BC697"/>
      <c r="BD697"/>
      <c r="BE697"/>
      <c r="BF697"/>
      <c r="BG697"/>
      <c r="BH697"/>
      <c r="BI697"/>
      <c r="BJ697"/>
      <c r="BK697"/>
      <c r="BL697"/>
      <c r="BM697"/>
      <c r="BN697"/>
      <c r="BO697"/>
    </row>
    <row r="698" spans="1:67" ht="15" x14ac:dyDescent="0.25">
      <c r="A698" s="245" t="s">
        <v>5904</v>
      </c>
      <c r="B698" s="245" t="s">
        <v>5903</v>
      </c>
      <c r="C698" s="245" t="s">
        <v>5902</v>
      </c>
      <c r="D698" s="245" t="s">
        <v>5901</v>
      </c>
      <c r="E698" s="246" t="s">
        <v>44</v>
      </c>
      <c r="F698" s="245" t="s">
        <v>44</v>
      </c>
      <c r="G698" s="245" t="s">
        <v>7007</v>
      </c>
      <c r="H698" s="245" t="s">
        <v>7006</v>
      </c>
      <c r="I698" s="245" t="s">
        <v>102</v>
      </c>
      <c r="J698" s="245" t="s">
        <v>569</v>
      </c>
      <c r="K698" s="246" t="s">
        <v>9108</v>
      </c>
      <c r="L698" s="245" t="s">
        <v>568</v>
      </c>
      <c r="M698"/>
      <c r="N698"/>
      <c r="O698"/>
      <c r="P698"/>
      <c r="Q698"/>
      <c r="R698"/>
      <c r="S698"/>
      <c r="T698"/>
      <c r="U698"/>
      <c r="V698"/>
      <c r="W698"/>
      <c r="X698"/>
      <c r="Y698"/>
      <c r="Z698"/>
      <c r="AA698"/>
      <c r="AB698"/>
      <c r="AC698"/>
      <c r="AD698"/>
      <c r="AE698"/>
      <c r="AF698"/>
      <c r="AG698"/>
      <c r="AH698"/>
      <c r="AI698"/>
      <c r="AJ698"/>
      <c r="AK698"/>
      <c r="AL698"/>
      <c r="AM698"/>
      <c r="AN698"/>
      <c r="AO698"/>
      <c r="AP698"/>
      <c r="AQ698"/>
      <c r="AR698"/>
      <c r="AS698"/>
      <c r="AT698"/>
      <c r="AU698"/>
      <c r="AV698"/>
      <c r="AW698"/>
      <c r="AX698"/>
      <c r="AY698"/>
      <c r="AZ698"/>
      <c r="BA698"/>
      <c r="BB698"/>
      <c r="BC698"/>
      <c r="BD698"/>
      <c r="BE698"/>
      <c r="BF698"/>
      <c r="BG698"/>
      <c r="BH698"/>
      <c r="BI698"/>
      <c r="BJ698"/>
      <c r="BK698"/>
      <c r="BL698"/>
      <c r="BM698"/>
      <c r="BN698"/>
      <c r="BO698"/>
    </row>
    <row r="699" spans="1:67" ht="15" x14ac:dyDescent="0.25">
      <c r="A699" s="245" t="s">
        <v>5904</v>
      </c>
      <c r="B699" s="245" t="s">
        <v>5903</v>
      </c>
      <c r="C699" s="245" t="s">
        <v>5902</v>
      </c>
      <c r="D699" s="245" t="s">
        <v>5901</v>
      </c>
      <c r="E699" s="246" t="s">
        <v>44</v>
      </c>
      <c r="F699" s="245" t="s">
        <v>44</v>
      </c>
      <c r="G699" s="245" t="s">
        <v>7005</v>
      </c>
      <c r="H699" s="245" t="s">
        <v>7004</v>
      </c>
      <c r="I699" s="245" t="s">
        <v>102</v>
      </c>
      <c r="J699" s="245" t="s">
        <v>569</v>
      </c>
      <c r="K699" s="246" t="s">
        <v>8379</v>
      </c>
      <c r="L699" s="245" t="s">
        <v>568</v>
      </c>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c r="AW699"/>
      <c r="AX699"/>
      <c r="AY699"/>
      <c r="AZ699"/>
      <c r="BA699"/>
      <c r="BB699"/>
      <c r="BC699"/>
      <c r="BD699"/>
      <c r="BE699"/>
      <c r="BF699"/>
      <c r="BG699"/>
      <c r="BH699"/>
      <c r="BI699"/>
      <c r="BJ699"/>
      <c r="BK699"/>
      <c r="BL699"/>
      <c r="BM699"/>
      <c r="BN699"/>
      <c r="BO699"/>
    </row>
    <row r="700" spans="1:67" ht="15" x14ac:dyDescent="0.25">
      <c r="A700" s="245" t="s">
        <v>5904</v>
      </c>
      <c r="B700" s="245" t="s">
        <v>5903</v>
      </c>
      <c r="C700" s="245" t="s">
        <v>5902</v>
      </c>
      <c r="D700" s="245" t="s">
        <v>5901</v>
      </c>
      <c r="E700" s="246" t="s">
        <v>44</v>
      </c>
      <c r="F700" s="245" t="s">
        <v>44</v>
      </c>
      <c r="G700" s="245" t="s">
        <v>7003</v>
      </c>
      <c r="H700" s="245" t="s">
        <v>7002</v>
      </c>
      <c r="I700" s="245" t="s">
        <v>102</v>
      </c>
      <c r="J700" s="245" t="s">
        <v>569</v>
      </c>
      <c r="K700" s="246" t="s">
        <v>10482</v>
      </c>
      <c r="L700" s="245" t="s">
        <v>568</v>
      </c>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c r="AW700"/>
      <c r="AX700"/>
      <c r="AY700"/>
      <c r="AZ700"/>
      <c r="BA700"/>
      <c r="BB700"/>
      <c r="BC700"/>
      <c r="BD700"/>
      <c r="BE700"/>
      <c r="BF700"/>
      <c r="BG700"/>
      <c r="BH700"/>
      <c r="BI700"/>
      <c r="BJ700"/>
      <c r="BK700"/>
      <c r="BL700"/>
      <c r="BM700"/>
      <c r="BN700"/>
      <c r="BO700"/>
    </row>
    <row r="701" spans="1:67" ht="15" x14ac:dyDescent="0.25">
      <c r="A701" s="245" t="s">
        <v>5904</v>
      </c>
      <c r="B701" s="245" t="s">
        <v>5903</v>
      </c>
      <c r="C701" s="245" t="s">
        <v>5902</v>
      </c>
      <c r="D701" s="245" t="s">
        <v>5901</v>
      </c>
      <c r="E701" s="246" t="s">
        <v>44</v>
      </c>
      <c r="F701" s="245" t="s">
        <v>44</v>
      </c>
      <c r="G701" s="245" t="s">
        <v>7001</v>
      </c>
      <c r="H701" s="245" t="s">
        <v>7000</v>
      </c>
      <c r="I701" s="245" t="s">
        <v>102</v>
      </c>
      <c r="J701" s="245" t="s">
        <v>106</v>
      </c>
      <c r="K701" s="246" t="s">
        <v>8819</v>
      </c>
      <c r="L701" s="245" t="s">
        <v>568</v>
      </c>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c r="AW701"/>
      <c r="AX701"/>
      <c r="AY701"/>
      <c r="AZ701"/>
      <c r="BA701"/>
      <c r="BB701"/>
      <c r="BC701"/>
      <c r="BD701"/>
      <c r="BE701"/>
      <c r="BF701"/>
      <c r="BG701"/>
      <c r="BH701"/>
      <c r="BI701"/>
      <c r="BJ701"/>
      <c r="BK701"/>
      <c r="BL701"/>
      <c r="BM701"/>
      <c r="BN701"/>
      <c r="BO701"/>
    </row>
    <row r="702" spans="1:67" ht="15" x14ac:dyDescent="0.25">
      <c r="A702" s="245" t="s">
        <v>5904</v>
      </c>
      <c r="B702" s="245" t="s">
        <v>5903</v>
      </c>
      <c r="C702" s="245" t="s">
        <v>5902</v>
      </c>
      <c r="D702" s="245" t="s">
        <v>5901</v>
      </c>
      <c r="E702" s="246" t="s">
        <v>44</v>
      </c>
      <c r="F702" s="245" t="s">
        <v>44</v>
      </c>
      <c r="G702" s="245" t="s">
        <v>6999</v>
      </c>
      <c r="H702" s="245" t="s">
        <v>6998</v>
      </c>
      <c r="I702" s="245" t="s">
        <v>102</v>
      </c>
      <c r="J702" s="245" t="s">
        <v>106</v>
      </c>
      <c r="K702" s="246" t="s">
        <v>16193</v>
      </c>
      <c r="L702" s="245" t="s">
        <v>568</v>
      </c>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c r="AW702"/>
      <c r="AX702"/>
      <c r="AY702"/>
      <c r="AZ702"/>
      <c r="BA702"/>
      <c r="BB702"/>
      <c r="BC702"/>
      <c r="BD702"/>
      <c r="BE702"/>
      <c r="BF702"/>
      <c r="BG702"/>
      <c r="BH702"/>
      <c r="BI702"/>
      <c r="BJ702"/>
      <c r="BK702"/>
      <c r="BL702"/>
      <c r="BM702"/>
      <c r="BN702"/>
      <c r="BO702"/>
    </row>
    <row r="703" spans="1:67" ht="15" x14ac:dyDescent="0.25">
      <c r="A703" s="245" t="s">
        <v>5904</v>
      </c>
      <c r="B703" s="245" t="s">
        <v>5903</v>
      </c>
      <c r="C703" s="245" t="s">
        <v>5902</v>
      </c>
      <c r="D703" s="245" t="s">
        <v>5901</v>
      </c>
      <c r="E703" s="246" t="s">
        <v>44</v>
      </c>
      <c r="F703" s="245" t="s">
        <v>44</v>
      </c>
      <c r="G703" s="245" t="s">
        <v>6997</v>
      </c>
      <c r="H703" s="245" t="s">
        <v>6996</v>
      </c>
      <c r="I703" s="245" t="s">
        <v>102</v>
      </c>
      <c r="J703" s="245" t="s">
        <v>106</v>
      </c>
      <c r="K703" s="246" t="s">
        <v>16194</v>
      </c>
      <c r="L703" s="245" t="s">
        <v>568</v>
      </c>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c r="AW703"/>
      <c r="AX703"/>
      <c r="AY703"/>
      <c r="AZ703"/>
      <c r="BA703"/>
      <c r="BB703"/>
      <c r="BC703"/>
      <c r="BD703"/>
      <c r="BE703"/>
      <c r="BF703"/>
      <c r="BG703"/>
      <c r="BH703"/>
      <c r="BI703"/>
      <c r="BJ703"/>
      <c r="BK703"/>
      <c r="BL703"/>
      <c r="BM703"/>
      <c r="BN703"/>
      <c r="BO703"/>
    </row>
    <row r="704" spans="1:67" ht="15" x14ac:dyDescent="0.25">
      <c r="A704" s="245" t="s">
        <v>5904</v>
      </c>
      <c r="B704" s="245" t="s">
        <v>5903</v>
      </c>
      <c r="C704" s="245" t="s">
        <v>5902</v>
      </c>
      <c r="D704" s="245" t="s">
        <v>5901</v>
      </c>
      <c r="E704" s="246" t="s">
        <v>44</v>
      </c>
      <c r="F704" s="245" t="s">
        <v>44</v>
      </c>
      <c r="G704" s="245" t="s">
        <v>6995</v>
      </c>
      <c r="H704" s="245" t="s">
        <v>6994</v>
      </c>
      <c r="I704" s="245" t="s">
        <v>102</v>
      </c>
      <c r="J704" s="245" t="s">
        <v>569</v>
      </c>
      <c r="K704" s="246" t="s">
        <v>5009</v>
      </c>
      <c r="L704" s="245" t="s">
        <v>568</v>
      </c>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c r="AW704"/>
      <c r="AX704"/>
      <c r="AY704"/>
      <c r="AZ704"/>
      <c r="BA704"/>
      <c r="BB704"/>
      <c r="BC704"/>
      <c r="BD704"/>
      <c r="BE704"/>
      <c r="BF704"/>
      <c r="BG704"/>
      <c r="BH704"/>
      <c r="BI704"/>
      <c r="BJ704"/>
      <c r="BK704"/>
      <c r="BL704"/>
      <c r="BM704"/>
      <c r="BN704"/>
      <c r="BO704"/>
    </row>
    <row r="705" spans="1:67" ht="15" x14ac:dyDescent="0.25">
      <c r="A705" s="245" t="s">
        <v>5904</v>
      </c>
      <c r="B705" s="245" t="s">
        <v>5903</v>
      </c>
      <c r="C705" s="245" t="s">
        <v>5902</v>
      </c>
      <c r="D705" s="245" t="s">
        <v>5901</v>
      </c>
      <c r="E705" s="246" t="s">
        <v>44</v>
      </c>
      <c r="F705" s="245" t="s">
        <v>44</v>
      </c>
      <c r="G705" s="245" t="s">
        <v>6993</v>
      </c>
      <c r="H705" s="245" t="s">
        <v>6992</v>
      </c>
      <c r="I705" s="245" t="s">
        <v>102</v>
      </c>
      <c r="J705" s="245" t="s">
        <v>59</v>
      </c>
      <c r="K705" s="246" t="s">
        <v>251</v>
      </c>
      <c r="L705" s="245" t="s">
        <v>568</v>
      </c>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c r="AW705"/>
      <c r="AX705"/>
      <c r="AY705"/>
      <c r="AZ705"/>
      <c r="BA705"/>
      <c r="BB705"/>
      <c r="BC705"/>
      <c r="BD705"/>
      <c r="BE705"/>
      <c r="BF705"/>
      <c r="BG705"/>
      <c r="BH705"/>
      <c r="BI705"/>
      <c r="BJ705"/>
      <c r="BK705"/>
      <c r="BL705"/>
      <c r="BM705"/>
      <c r="BN705"/>
      <c r="BO705"/>
    </row>
    <row r="706" spans="1:67" ht="15" x14ac:dyDescent="0.25">
      <c r="A706" s="245" t="s">
        <v>5904</v>
      </c>
      <c r="B706" s="245" t="s">
        <v>5903</v>
      </c>
      <c r="C706" s="245" t="s">
        <v>5902</v>
      </c>
      <c r="D706" s="245" t="s">
        <v>5901</v>
      </c>
      <c r="E706" s="246" t="s">
        <v>44</v>
      </c>
      <c r="F706" s="245" t="s">
        <v>44</v>
      </c>
      <c r="G706" s="245" t="s">
        <v>6991</v>
      </c>
      <c r="H706" s="245" t="s">
        <v>6990</v>
      </c>
      <c r="I706" s="245" t="s">
        <v>102</v>
      </c>
      <c r="J706" s="245" t="s">
        <v>569</v>
      </c>
      <c r="K706" s="246" t="s">
        <v>12625</v>
      </c>
      <c r="L706" s="245" t="s">
        <v>568</v>
      </c>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c r="AW706"/>
      <c r="AX706"/>
      <c r="AY706"/>
      <c r="AZ706"/>
      <c r="BA706"/>
      <c r="BB706"/>
      <c r="BC706"/>
      <c r="BD706"/>
      <c r="BE706"/>
      <c r="BF706"/>
      <c r="BG706"/>
      <c r="BH706"/>
      <c r="BI706"/>
      <c r="BJ706"/>
      <c r="BK706"/>
      <c r="BL706"/>
      <c r="BM706"/>
      <c r="BN706"/>
      <c r="BO706"/>
    </row>
    <row r="707" spans="1:67" ht="15" x14ac:dyDescent="0.25">
      <c r="A707" s="245" t="s">
        <v>5904</v>
      </c>
      <c r="B707" s="245" t="s">
        <v>5903</v>
      </c>
      <c r="C707" s="245" t="s">
        <v>5902</v>
      </c>
      <c r="D707" s="245" t="s">
        <v>5901</v>
      </c>
      <c r="E707" s="246" t="s">
        <v>44</v>
      </c>
      <c r="F707" s="245" t="s">
        <v>44</v>
      </c>
      <c r="G707" s="245" t="s">
        <v>6989</v>
      </c>
      <c r="H707" s="245" t="s">
        <v>6988</v>
      </c>
      <c r="I707" s="245" t="s">
        <v>102</v>
      </c>
      <c r="J707" s="245" t="s">
        <v>569</v>
      </c>
      <c r="K707" s="246" t="s">
        <v>6399</v>
      </c>
      <c r="L707" s="245" t="s">
        <v>568</v>
      </c>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c r="AW707"/>
      <c r="AX707"/>
      <c r="AY707"/>
      <c r="AZ707"/>
      <c r="BA707"/>
      <c r="BB707"/>
      <c r="BC707"/>
      <c r="BD707"/>
      <c r="BE707"/>
      <c r="BF707"/>
      <c r="BG707"/>
      <c r="BH707"/>
      <c r="BI707"/>
      <c r="BJ707"/>
      <c r="BK707"/>
      <c r="BL707"/>
      <c r="BM707"/>
      <c r="BN707"/>
      <c r="BO707"/>
    </row>
    <row r="708" spans="1:67" ht="15" x14ac:dyDescent="0.25">
      <c r="A708" s="245" t="s">
        <v>5904</v>
      </c>
      <c r="B708" s="245" t="s">
        <v>5903</v>
      </c>
      <c r="C708" s="245" t="s">
        <v>5902</v>
      </c>
      <c r="D708" s="245" t="s">
        <v>5901</v>
      </c>
      <c r="E708" s="246" t="s">
        <v>44</v>
      </c>
      <c r="F708" s="245" t="s">
        <v>44</v>
      </c>
      <c r="G708" s="245" t="s">
        <v>6986</v>
      </c>
      <c r="H708" s="245" t="s">
        <v>6985</v>
      </c>
      <c r="I708" s="245" t="s">
        <v>102</v>
      </c>
      <c r="J708" s="245" t="s">
        <v>569</v>
      </c>
      <c r="K708" s="246" t="s">
        <v>4175</v>
      </c>
      <c r="L708" s="245" t="s">
        <v>568</v>
      </c>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c r="AW708"/>
      <c r="AX708"/>
      <c r="AY708"/>
      <c r="AZ708"/>
      <c r="BA708"/>
      <c r="BB708"/>
      <c r="BC708"/>
      <c r="BD708"/>
      <c r="BE708"/>
      <c r="BF708"/>
      <c r="BG708"/>
      <c r="BH708"/>
      <c r="BI708"/>
      <c r="BJ708"/>
      <c r="BK708"/>
      <c r="BL708"/>
      <c r="BM708"/>
      <c r="BN708"/>
      <c r="BO708"/>
    </row>
    <row r="709" spans="1:67" ht="15" x14ac:dyDescent="0.25">
      <c r="A709" s="245" t="s">
        <v>5904</v>
      </c>
      <c r="B709" s="245" t="s">
        <v>5903</v>
      </c>
      <c r="C709" s="245" t="s">
        <v>5902</v>
      </c>
      <c r="D709" s="245" t="s">
        <v>5901</v>
      </c>
      <c r="E709" s="246" t="s">
        <v>44</v>
      </c>
      <c r="F709" s="245" t="s">
        <v>44</v>
      </c>
      <c r="G709" s="245" t="s">
        <v>6984</v>
      </c>
      <c r="H709" s="245" t="s">
        <v>6983</v>
      </c>
      <c r="I709" s="245" t="s">
        <v>102</v>
      </c>
      <c r="J709" s="245" t="s">
        <v>106</v>
      </c>
      <c r="K709" s="246" t="s">
        <v>11273</v>
      </c>
      <c r="L709" s="245" t="s">
        <v>568</v>
      </c>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c r="AW709"/>
      <c r="AX709"/>
      <c r="AY709"/>
      <c r="AZ709"/>
      <c r="BA709"/>
      <c r="BB709"/>
      <c r="BC709"/>
      <c r="BD709"/>
      <c r="BE709"/>
      <c r="BF709"/>
      <c r="BG709"/>
      <c r="BH709"/>
      <c r="BI709"/>
      <c r="BJ709"/>
      <c r="BK709"/>
      <c r="BL709"/>
      <c r="BM709"/>
      <c r="BN709"/>
      <c r="BO709"/>
    </row>
    <row r="710" spans="1:67" ht="15" x14ac:dyDescent="0.25">
      <c r="A710" s="245" t="s">
        <v>5904</v>
      </c>
      <c r="B710" s="245" t="s">
        <v>5903</v>
      </c>
      <c r="C710" s="245" t="s">
        <v>5902</v>
      </c>
      <c r="D710" s="245" t="s">
        <v>5901</v>
      </c>
      <c r="E710" s="246" t="s">
        <v>44</v>
      </c>
      <c r="F710" s="245" t="s">
        <v>44</v>
      </c>
      <c r="G710" s="245" t="s">
        <v>6982</v>
      </c>
      <c r="H710" s="245" t="s">
        <v>6981</v>
      </c>
      <c r="I710" s="245" t="s">
        <v>102</v>
      </c>
      <c r="J710" s="245" t="s">
        <v>569</v>
      </c>
      <c r="K710" s="246" t="s">
        <v>16195</v>
      </c>
      <c r="L710" s="245" t="s">
        <v>568</v>
      </c>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c r="AW710"/>
      <c r="AX710"/>
      <c r="AY710"/>
      <c r="AZ710"/>
      <c r="BA710"/>
      <c r="BB710"/>
      <c r="BC710"/>
      <c r="BD710"/>
      <c r="BE710"/>
      <c r="BF710"/>
      <c r="BG710"/>
      <c r="BH710"/>
      <c r="BI710"/>
      <c r="BJ710"/>
      <c r="BK710"/>
      <c r="BL710"/>
      <c r="BM710"/>
      <c r="BN710"/>
      <c r="BO710"/>
    </row>
    <row r="711" spans="1:67" ht="15" x14ac:dyDescent="0.25">
      <c r="A711" s="245" t="s">
        <v>5904</v>
      </c>
      <c r="B711" s="245" t="s">
        <v>5903</v>
      </c>
      <c r="C711" s="245" t="s">
        <v>5902</v>
      </c>
      <c r="D711" s="245" t="s">
        <v>5901</v>
      </c>
      <c r="E711" s="246" t="s">
        <v>44</v>
      </c>
      <c r="F711" s="245" t="s">
        <v>44</v>
      </c>
      <c r="G711" s="245" t="s">
        <v>6980</v>
      </c>
      <c r="H711" s="245" t="s">
        <v>6979</v>
      </c>
      <c r="I711" s="245" t="s">
        <v>102</v>
      </c>
      <c r="J711" s="245" t="s">
        <v>569</v>
      </c>
      <c r="K711" s="246" t="s">
        <v>8251</v>
      </c>
      <c r="L711" s="245" t="s">
        <v>568</v>
      </c>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c r="AW711"/>
      <c r="AX711"/>
      <c r="AY711"/>
      <c r="AZ711"/>
      <c r="BA711"/>
      <c r="BB711"/>
      <c r="BC711"/>
      <c r="BD711"/>
      <c r="BE711"/>
      <c r="BF711"/>
      <c r="BG711"/>
      <c r="BH711"/>
      <c r="BI711"/>
      <c r="BJ711"/>
      <c r="BK711"/>
      <c r="BL711"/>
      <c r="BM711"/>
      <c r="BN711"/>
      <c r="BO711"/>
    </row>
    <row r="712" spans="1:67" ht="15" x14ac:dyDescent="0.25">
      <c r="A712" s="245" t="s">
        <v>5904</v>
      </c>
      <c r="B712" s="245" t="s">
        <v>5903</v>
      </c>
      <c r="C712" s="245" t="s">
        <v>5902</v>
      </c>
      <c r="D712" s="245" t="s">
        <v>5901</v>
      </c>
      <c r="E712" s="246" t="s">
        <v>44</v>
      </c>
      <c r="F712" s="245" t="s">
        <v>44</v>
      </c>
      <c r="G712" s="245" t="s">
        <v>6978</v>
      </c>
      <c r="H712" s="245" t="s">
        <v>6977</v>
      </c>
      <c r="I712" s="245" t="s">
        <v>102</v>
      </c>
      <c r="J712" s="245" t="s">
        <v>569</v>
      </c>
      <c r="K712" s="246" t="s">
        <v>9638</v>
      </c>
      <c r="L712" s="245" t="s">
        <v>568</v>
      </c>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c r="AW712"/>
      <c r="AX712"/>
      <c r="AY712"/>
      <c r="AZ712"/>
      <c r="BA712"/>
      <c r="BB712"/>
      <c r="BC712"/>
      <c r="BD712"/>
      <c r="BE712"/>
      <c r="BF712"/>
      <c r="BG712"/>
      <c r="BH712"/>
      <c r="BI712"/>
      <c r="BJ712"/>
      <c r="BK712"/>
      <c r="BL712"/>
      <c r="BM712"/>
      <c r="BN712"/>
      <c r="BO712"/>
    </row>
    <row r="713" spans="1:67" ht="15" x14ac:dyDescent="0.25">
      <c r="A713" s="245" t="s">
        <v>5904</v>
      </c>
      <c r="B713" s="245" t="s">
        <v>5903</v>
      </c>
      <c r="C713" s="245" t="s">
        <v>5902</v>
      </c>
      <c r="D713" s="245" t="s">
        <v>5901</v>
      </c>
      <c r="E713" s="246" t="s">
        <v>44</v>
      </c>
      <c r="F713" s="245" t="s">
        <v>44</v>
      </c>
      <c r="G713" s="245" t="s">
        <v>6976</v>
      </c>
      <c r="H713" s="245" t="s">
        <v>6975</v>
      </c>
      <c r="I713" s="245" t="s">
        <v>102</v>
      </c>
      <c r="J713" s="245" t="s">
        <v>59</v>
      </c>
      <c r="K713" s="246" t="s">
        <v>612</v>
      </c>
      <c r="L713" s="245" t="s">
        <v>568</v>
      </c>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c r="AW713"/>
      <c r="AX713"/>
      <c r="AY713"/>
      <c r="AZ713"/>
      <c r="BA713"/>
      <c r="BB713"/>
      <c r="BC713"/>
      <c r="BD713"/>
      <c r="BE713"/>
      <c r="BF713"/>
      <c r="BG713"/>
      <c r="BH713"/>
      <c r="BI713"/>
      <c r="BJ713"/>
      <c r="BK713"/>
      <c r="BL713"/>
      <c r="BM713"/>
      <c r="BN713"/>
      <c r="BO713"/>
    </row>
    <row r="714" spans="1:67" ht="15" x14ac:dyDescent="0.25">
      <c r="A714" s="245" t="s">
        <v>5904</v>
      </c>
      <c r="B714" s="245" t="s">
        <v>5903</v>
      </c>
      <c r="C714" s="245" t="s">
        <v>5902</v>
      </c>
      <c r="D714" s="245" t="s">
        <v>5901</v>
      </c>
      <c r="E714" s="246" t="s">
        <v>44</v>
      </c>
      <c r="F714" s="245" t="s">
        <v>44</v>
      </c>
      <c r="G714" s="245" t="s">
        <v>6974</v>
      </c>
      <c r="H714" s="245" t="s">
        <v>6973</v>
      </c>
      <c r="I714" s="245" t="s">
        <v>102</v>
      </c>
      <c r="J714" s="245" t="s">
        <v>59</v>
      </c>
      <c r="K714" s="246" t="s">
        <v>6096</v>
      </c>
      <c r="L714" s="245" t="s">
        <v>568</v>
      </c>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c r="AW714"/>
      <c r="AX714"/>
      <c r="AY714"/>
      <c r="AZ714"/>
      <c r="BA714"/>
      <c r="BB714"/>
      <c r="BC714"/>
      <c r="BD714"/>
      <c r="BE714"/>
      <c r="BF714"/>
      <c r="BG714"/>
      <c r="BH714"/>
      <c r="BI714"/>
      <c r="BJ714"/>
      <c r="BK714"/>
      <c r="BL714"/>
      <c r="BM714"/>
      <c r="BN714"/>
      <c r="BO714"/>
    </row>
    <row r="715" spans="1:67" ht="15" x14ac:dyDescent="0.25">
      <c r="A715" s="245" t="s">
        <v>5904</v>
      </c>
      <c r="B715" s="245" t="s">
        <v>5903</v>
      </c>
      <c r="C715" s="245" t="s">
        <v>5902</v>
      </c>
      <c r="D715" s="245" t="s">
        <v>5901</v>
      </c>
      <c r="E715" s="246" t="s">
        <v>44</v>
      </c>
      <c r="F715" s="245" t="s">
        <v>44</v>
      </c>
      <c r="G715" s="245" t="s">
        <v>6972</v>
      </c>
      <c r="H715" s="245" t="s">
        <v>6971</v>
      </c>
      <c r="I715" s="245" t="s">
        <v>102</v>
      </c>
      <c r="J715" s="245" t="s">
        <v>59</v>
      </c>
      <c r="K715" s="246" t="s">
        <v>6223</v>
      </c>
      <c r="L715" s="245" t="s">
        <v>568</v>
      </c>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c r="AW715"/>
      <c r="AX715"/>
      <c r="AY715"/>
      <c r="AZ715"/>
      <c r="BA715"/>
      <c r="BB715"/>
      <c r="BC715"/>
      <c r="BD715"/>
      <c r="BE715"/>
      <c r="BF715"/>
      <c r="BG715"/>
      <c r="BH715"/>
      <c r="BI715"/>
      <c r="BJ715"/>
      <c r="BK715"/>
      <c r="BL715"/>
      <c r="BM715"/>
      <c r="BN715"/>
      <c r="BO715"/>
    </row>
    <row r="716" spans="1:67" ht="15" x14ac:dyDescent="0.25">
      <c r="A716" s="245" t="s">
        <v>5904</v>
      </c>
      <c r="B716" s="245" t="s">
        <v>5903</v>
      </c>
      <c r="C716" s="245" t="s">
        <v>5902</v>
      </c>
      <c r="D716" s="245" t="s">
        <v>5901</v>
      </c>
      <c r="E716" s="246" t="s">
        <v>44</v>
      </c>
      <c r="F716" s="245" t="s">
        <v>44</v>
      </c>
      <c r="G716" s="245" t="s">
        <v>6970</v>
      </c>
      <c r="H716" s="245" t="s">
        <v>6969</v>
      </c>
      <c r="I716" s="245" t="s">
        <v>102</v>
      </c>
      <c r="J716" s="245" t="s">
        <v>106</v>
      </c>
      <c r="K716" s="246" t="s">
        <v>8544</v>
      </c>
      <c r="L716" s="245" t="s">
        <v>568</v>
      </c>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c r="AW716"/>
      <c r="AX716"/>
      <c r="AY716"/>
      <c r="AZ716"/>
      <c r="BA716"/>
      <c r="BB716"/>
      <c r="BC716"/>
      <c r="BD716"/>
      <c r="BE716"/>
      <c r="BF716"/>
      <c r="BG716"/>
      <c r="BH716"/>
      <c r="BI716"/>
      <c r="BJ716"/>
      <c r="BK716"/>
      <c r="BL716"/>
      <c r="BM716"/>
      <c r="BN716"/>
      <c r="BO716"/>
    </row>
    <row r="717" spans="1:67" ht="15" x14ac:dyDescent="0.25">
      <c r="A717" s="245" t="s">
        <v>5904</v>
      </c>
      <c r="B717" s="245" t="s">
        <v>5903</v>
      </c>
      <c r="C717" s="245" t="s">
        <v>5902</v>
      </c>
      <c r="D717" s="245" t="s">
        <v>5901</v>
      </c>
      <c r="E717" s="246" t="s">
        <v>44</v>
      </c>
      <c r="F717" s="245" t="s">
        <v>44</v>
      </c>
      <c r="G717" s="245" t="s">
        <v>6968</v>
      </c>
      <c r="H717" s="245" t="s">
        <v>6967</v>
      </c>
      <c r="I717" s="245" t="s">
        <v>102</v>
      </c>
      <c r="J717" s="245" t="s">
        <v>569</v>
      </c>
      <c r="K717" s="246" t="s">
        <v>13818</v>
      </c>
      <c r="L717" s="245" t="s">
        <v>568</v>
      </c>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c r="AW717"/>
      <c r="AX717"/>
      <c r="AY717"/>
      <c r="AZ717"/>
      <c r="BA717"/>
      <c r="BB717"/>
      <c r="BC717"/>
      <c r="BD717"/>
      <c r="BE717"/>
      <c r="BF717"/>
      <c r="BG717"/>
      <c r="BH717"/>
      <c r="BI717"/>
      <c r="BJ717"/>
      <c r="BK717"/>
      <c r="BL717"/>
      <c r="BM717"/>
      <c r="BN717"/>
      <c r="BO717"/>
    </row>
    <row r="718" spans="1:67" ht="15" x14ac:dyDescent="0.25">
      <c r="A718" s="245" t="s">
        <v>5904</v>
      </c>
      <c r="B718" s="245" t="s">
        <v>5903</v>
      </c>
      <c r="C718" s="245" t="s">
        <v>5902</v>
      </c>
      <c r="D718" s="245" t="s">
        <v>5901</v>
      </c>
      <c r="E718" s="246" t="s">
        <v>44</v>
      </c>
      <c r="F718" s="245" t="s">
        <v>44</v>
      </c>
      <c r="G718" s="245" t="s">
        <v>6966</v>
      </c>
      <c r="H718" s="245" t="s">
        <v>6965</v>
      </c>
      <c r="I718" s="245" t="s">
        <v>102</v>
      </c>
      <c r="J718" s="245" t="s">
        <v>569</v>
      </c>
      <c r="K718" s="246" t="s">
        <v>2105</v>
      </c>
      <c r="L718" s="245" t="s">
        <v>568</v>
      </c>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c r="AW718"/>
      <c r="AX718"/>
      <c r="AY718"/>
      <c r="AZ718"/>
      <c r="BA718"/>
      <c r="BB718"/>
      <c r="BC718"/>
      <c r="BD718"/>
      <c r="BE718"/>
      <c r="BF718"/>
      <c r="BG718"/>
      <c r="BH718"/>
      <c r="BI718"/>
      <c r="BJ718"/>
      <c r="BK718"/>
      <c r="BL718"/>
      <c r="BM718"/>
      <c r="BN718"/>
      <c r="BO718"/>
    </row>
    <row r="719" spans="1:67" ht="15" x14ac:dyDescent="0.25">
      <c r="A719" s="245" t="s">
        <v>5904</v>
      </c>
      <c r="B719" s="245" t="s">
        <v>5903</v>
      </c>
      <c r="C719" s="245" t="s">
        <v>5902</v>
      </c>
      <c r="D719" s="245" t="s">
        <v>5901</v>
      </c>
      <c r="E719" s="246" t="s">
        <v>44</v>
      </c>
      <c r="F719" s="245" t="s">
        <v>44</v>
      </c>
      <c r="G719" s="245" t="s">
        <v>6964</v>
      </c>
      <c r="H719" s="245" t="s">
        <v>6963</v>
      </c>
      <c r="I719" s="245" t="s">
        <v>102</v>
      </c>
      <c r="J719" s="245" t="s">
        <v>569</v>
      </c>
      <c r="K719" s="246" t="s">
        <v>10221</v>
      </c>
      <c r="L719" s="245" t="s">
        <v>568</v>
      </c>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c r="AW719"/>
      <c r="AX719"/>
      <c r="AY719"/>
      <c r="AZ719"/>
      <c r="BA719"/>
      <c r="BB719"/>
      <c r="BC719"/>
      <c r="BD719"/>
      <c r="BE719"/>
      <c r="BF719"/>
      <c r="BG719"/>
      <c r="BH719"/>
      <c r="BI719"/>
      <c r="BJ719"/>
      <c r="BK719"/>
      <c r="BL719"/>
      <c r="BM719"/>
      <c r="BN719"/>
      <c r="BO719"/>
    </row>
    <row r="720" spans="1:67" ht="15" x14ac:dyDescent="0.25">
      <c r="A720" s="245" t="s">
        <v>5904</v>
      </c>
      <c r="B720" s="245" t="s">
        <v>5903</v>
      </c>
      <c r="C720" s="245" t="s">
        <v>5902</v>
      </c>
      <c r="D720" s="245" t="s">
        <v>5901</v>
      </c>
      <c r="E720" s="246" t="s">
        <v>44</v>
      </c>
      <c r="F720" s="245" t="s">
        <v>44</v>
      </c>
      <c r="G720" s="245" t="s">
        <v>6962</v>
      </c>
      <c r="H720" s="245" t="s">
        <v>6961</v>
      </c>
      <c r="I720" s="245" t="s">
        <v>102</v>
      </c>
      <c r="J720" s="245" t="s">
        <v>106</v>
      </c>
      <c r="K720" s="246" t="s">
        <v>16196</v>
      </c>
      <c r="L720" s="245" t="s">
        <v>568</v>
      </c>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c r="AW720"/>
      <c r="AX720"/>
      <c r="AY720"/>
      <c r="AZ720"/>
      <c r="BA720"/>
      <c r="BB720"/>
      <c r="BC720"/>
      <c r="BD720"/>
      <c r="BE720"/>
      <c r="BF720"/>
      <c r="BG720"/>
      <c r="BH720"/>
      <c r="BI720"/>
      <c r="BJ720"/>
      <c r="BK720"/>
      <c r="BL720"/>
      <c r="BM720"/>
      <c r="BN720"/>
      <c r="BO720"/>
    </row>
    <row r="721" spans="1:67" ht="15" x14ac:dyDescent="0.25">
      <c r="A721" s="245" t="s">
        <v>5904</v>
      </c>
      <c r="B721" s="245" t="s">
        <v>5903</v>
      </c>
      <c r="C721" s="245" t="s">
        <v>5902</v>
      </c>
      <c r="D721" s="245" t="s">
        <v>5901</v>
      </c>
      <c r="E721" s="246" t="s">
        <v>44</v>
      </c>
      <c r="F721" s="245" t="s">
        <v>44</v>
      </c>
      <c r="G721" s="245" t="s">
        <v>6960</v>
      </c>
      <c r="H721" s="245" t="s">
        <v>6959</v>
      </c>
      <c r="I721" s="245" t="s">
        <v>102</v>
      </c>
      <c r="J721" s="245" t="s">
        <v>569</v>
      </c>
      <c r="K721" s="246" t="s">
        <v>10199</v>
      </c>
      <c r="L721" s="245" t="s">
        <v>568</v>
      </c>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c r="AW721"/>
      <c r="AX721"/>
      <c r="AY721"/>
      <c r="AZ721"/>
      <c r="BA721"/>
      <c r="BB721"/>
      <c r="BC721"/>
      <c r="BD721"/>
      <c r="BE721"/>
      <c r="BF721"/>
      <c r="BG721"/>
      <c r="BH721"/>
      <c r="BI721"/>
      <c r="BJ721"/>
      <c r="BK721"/>
      <c r="BL721"/>
      <c r="BM721"/>
      <c r="BN721"/>
      <c r="BO721"/>
    </row>
    <row r="722" spans="1:67" ht="15" x14ac:dyDescent="0.25">
      <c r="A722" s="245" t="s">
        <v>5904</v>
      </c>
      <c r="B722" s="245" t="s">
        <v>5903</v>
      </c>
      <c r="C722" s="245" t="s">
        <v>5902</v>
      </c>
      <c r="D722" s="245" t="s">
        <v>5901</v>
      </c>
      <c r="E722" s="246" t="s">
        <v>44</v>
      </c>
      <c r="F722" s="245" t="s">
        <v>44</v>
      </c>
      <c r="G722" s="245" t="s">
        <v>6958</v>
      </c>
      <c r="H722" s="245" t="s">
        <v>6957</v>
      </c>
      <c r="I722" s="245" t="s">
        <v>102</v>
      </c>
      <c r="J722" s="245" t="s">
        <v>569</v>
      </c>
      <c r="K722" s="246" t="s">
        <v>1987</v>
      </c>
      <c r="L722" s="245" t="s">
        <v>568</v>
      </c>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c r="AW722"/>
      <c r="AX722"/>
      <c r="AY722"/>
      <c r="AZ722"/>
      <c r="BA722"/>
      <c r="BB722"/>
      <c r="BC722"/>
      <c r="BD722"/>
      <c r="BE722"/>
      <c r="BF722"/>
      <c r="BG722"/>
      <c r="BH722"/>
      <c r="BI722"/>
      <c r="BJ722"/>
      <c r="BK722"/>
      <c r="BL722"/>
      <c r="BM722"/>
      <c r="BN722"/>
      <c r="BO722"/>
    </row>
    <row r="723" spans="1:67" ht="15" x14ac:dyDescent="0.25">
      <c r="A723" s="245" t="s">
        <v>5904</v>
      </c>
      <c r="B723" s="245" t="s">
        <v>5903</v>
      </c>
      <c r="C723" s="245" t="s">
        <v>5902</v>
      </c>
      <c r="D723" s="245" t="s">
        <v>5901</v>
      </c>
      <c r="E723" s="246" t="s">
        <v>44</v>
      </c>
      <c r="F723" s="245" t="s">
        <v>44</v>
      </c>
      <c r="G723" s="245" t="s">
        <v>6956</v>
      </c>
      <c r="H723" s="245" t="s">
        <v>6955</v>
      </c>
      <c r="I723" s="245" t="s">
        <v>102</v>
      </c>
      <c r="J723" s="245" t="s">
        <v>569</v>
      </c>
      <c r="K723" s="246" t="s">
        <v>10149</v>
      </c>
      <c r="L723" s="245" t="s">
        <v>568</v>
      </c>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c r="AW723"/>
      <c r="AX723"/>
      <c r="AY723"/>
      <c r="AZ723"/>
      <c r="BA723"/>
      <c r="BB723"/>
      <c r="BC723"/>
      <c r="BD723"/>
      <c r="BE723"/>
      <c r="BF723"/>
      <c r="BG723"/>
      <c r="BH723"/>
      <c r="BI723"/>
      <c r="BJ723"/>
      <c r="BK723"/>
      <c r="BL723"/>
      <c r="BM723"/>
      <c r="BN723"/>
      <c r="BO723"/>
    </row>
    <row r="724" spans="1:67" ht="15" x14ac:dyDescent="0.25">
      <c r="A724" s="245" t="s">
        <v>5904</v>
      </c>
      <c r="B724" s="245" t="s">
        <v>5903</v>
      </c>
      <c r="C724" s="245" t="s">
        <v>5902</v>
      </c>
      <c r="D724" s="245" t="s">
        <v>5901</v>
      </c>
      <c r="E724" s="246" t="s">
        <v>44</v>
      </c>
      <c r="F724" s="245" t="s">
        <v>44</v>
      </c>
      <c r="G724" s="245" t="s">
        <v>6954</v>
      </c>
      <c r="H724" s="245" t="s">
        <v>6953</v>
      </c>
      <c r="I724" s="245" t="s">
        <v>102</v>
      </c>
      <c r="J724" s="245" t="s">
        <v>106</v>
      </c>
      <c r="K724" s="246" t="s">
        <v>16197</v>
      </c>
      <c r="L724" s="245" t="s">
        <v>568</v>
      </c>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c r="AW724"/>
      <c r="AX724"/>
      <c r="AY724"/>
      <c r="AZ724"/>
      <c r="BA724"/>
      <c r="BB724"/>
      <c r="BC724"/>
      <c r="BD724"/>
      <c r="BE724"/>
      <c r="BF724"/>
      <c r="BG724"/>
      <c r="BH724"/>
      <c r="BI724"/>
      <c r="BJ724"/>
      <c r="BK724"/>
      <c r="BL724"/>
      <c r="BM724"/>
      <c r="BN724"/>
      <c r="BO724"/>
    </row>
    <row r="725" spans="1:67" ht="15" x14ac:dyDescent="0.25">
      <c r="A725" s="245" t="s">
        <v>5904</v>
      </c>
      <c r="B725" s="245" t="s">
        <v>5903</v>
      </c>
      <c r="C725" s="245" t="s">
        <v>5902</v>
      </c>
      <c r="D725" s="245" t="s">
        <v>5901</v>
      </c>
      <c r="E725" s="246" t="s">
        <v>44</v>
      </c>
      <c r="F725" s="245" t="s">
        <v>44</v>
      </c>
      <c r="G725" s="245" t="s">
        <v>6952</v>
      </c>
      <c r="H725" s="245" t="s">
        <v>6951</v>
      </c>
      <c r="I725" s="245" t="s">
        <v>102</v>
      </c>
      <c r="J725" s="245" t="s">
        <v>569</v>
      </c>
      <c r="K725" s="246" t="s">
        <v>16198</v>
      </c>
      <c r="L725" s="245" t="s">
        <v>568</v>
      </c>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c r="AW725"/>
      <c r="AX725"/>
      <c r="AY725"/>
      <c r="AZ725"/>
      <c r="BA725"/>
      <c r="BB725"/>
      <c r="BC725"/>
      <c r="BD725"/>
      <c r="BE725"/>
      <c r="BF725"/>
      <c r="BG725"/>
      <c r="BH725"/>
      <c r="BI725"/>
      <c r="BJ725"/>
      <c r="BK725"/>
      <c r="BL725"/>
      <c r="BM725"/>
      <c r="BN725"/>
      <c r="BO725"/>
    </row>
    <row r="726" spans="1:67" ht="15" x14ac:dyDescent="0.25">
      <c r="A726" s="245" t="s">
        <v>5904</v>
      </c>
      <c r="B726" s="245" t="s">
        <v>5903</v>
      </c>
      <c r="C726" s="245" t="s">
        <v>5902</v>
      </c>
      <c r="D726" s="245" t="s">
        <v>5901</v>
      </c>
      <c r="E726" s="246" t="s">
        <v>44</v>
      </c>
      <c r="F726" s="245" t="s">
        <v>44</v>
      </c>
      <c r="G726" s="245" t="s">
        <v>6950</v>
      </c>
      <c r="H726" s="245" t="s">
        <v>6949</v>
      </c>
      <c r="I726" s="245" t="s">
        <v>102</v>
      </c>
      <c r="J726" s="245" t="s">
        <v>569</v>
      </c>
      <c r="K726" s="246" t="s">
        <v>8331</v>
      </c>
      <c r="L726" s="245" t="s">
        <v>568</v>
      </c>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c r="AW726"/>
      <c r="AX726"/>
      <c r="AY726"/>
      <c r="AZ726"/>
      <c r="BA726"/>
      <c r="BB726"/>
      <c r="BC726"/>
      <c r="BD726"/>
      <c r="BE726"/>
      <c r="BF726"/>
      <c r="BG726"/>
      <c r="BH726"/>
      <c r="BI726"/>
      <c r="BJ726"/>
      <c r="BK726"/>
      <c r="BL726"/>
      <c r="BM726"/>
      <c r="BN726"/>
      <c r="BO726"/>
    </row>
    <row r="727" spans="1:67" ht="15" x14ac:dyDescent="0.25">
      <c r="A727" s="245" t="s">
        <v>5904</v>
      </c>
      <c r="B727" s="245" t="s">
        <v>5903</v>
      </c>
      <c r="C727" s="245" t="s">
        <v>5902</v>
      </c>
      <c r="D727" s="245" t="s">
        <v>5901</v>
      </c>
      <c r="E727" s="246" t="s">
        <v>44</v>
      </c>
      <c r="F727" s="245" t="s">
        <v>44</v>
      </c>
      <c r="G727" s="245" t="s">
        <v>6948</v>
      </c>
      <c r="H727" s="245" t="s">
        <v>6947</v>
      </c>
      <c r="I727" s="245" t="s">
        <v>102</v>
      </c>
      <c r="J727" s="245" t="s">
        <v>569</v>
      </c>
      <c r="K727" s="246" t="s">
        <v>15041</v>
      </c>
      <c r="L727" s="245" t="s">
        <v>568</v>
      </c>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c r="AW727"/>
      <c r="AX727"/>
      <c r="AY727"/>
      <c r="AZ727"/>
      <c r="BA727"/>
      <c r="BB727"/>
      <c r="BC727"/>
      <c r="BD727"/>
      <c r="BE727"/>
      <c r="BF727"/>
      <c r="BG727"/>
      <c r="BH727"/>
      <c r="BI727"/>
      <c r="BJ727"/>
      <c r="BK727"/>
      <c r="BL727"/>
      <c r="BM727"/>
      <c r="BN727"/>
      <c r="BO727"/>
    </row>
    <row r="728" spans="1:67" ht="15" x14ac:dyDescent="0.25">
      <c r="A728" s="245" t="s">
        <v>5904</v>
      </c>
      <c r="B728" s="245" t="s">
        <v>5903</v>
      </c>
      <c r="C728" s="245" t="s">
        <v>5902</v>
      </c>
      <c r="D728" s="245" t="s">
        <v>5901</v>
      </c>
      <c r="E728" s="246" t="s">
        <v>44</v>
      </c>
      <c r="F728" s="245" t="s">
        <v>44</v>
      </c>
      <c r="G728" s="245" t="s">
        <v>6946</v>
      </c>
      <c r="H728" s="245" t="s">
        <v>6945</v>
      </c>
      <c r="I728" s="245" t="s">
        <v>102</v>
      </c>
      <c r="J728" s="245" t="s">
        <v>106</v>
      </c>
      <c r="K728" s="246" t="s">
        <v>16199</v>
      </c>
      <c r="L728" s="245" t="s">
        <v>568</v>
      </c>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c r="AW728"/>
      <c r="AX728"/>
      <c r="AY728"/>
      <c r="AZ728"/>
      <c r="BA728"/>
      <c r="BB728"/>
      <c r="BC728"/>
      <c r="BD728"/>
      <c r="BE728"/>
      <c r="BF728"/>
      <c r="BG728"/>
      <c r="BH728"/>
      <c r="BI728"/>
      <c r="BJ728"/>
      <c r="BK728"/>
      <c r="BL728"/>
      <c r="BM728"/>
      <c r="BN728"/>
      <c r="BO728"/>
    </row>
    <row r="729" spans="1:67" ht="15" x14ac:dyDescent="0.25">
      <c r="A729" s="245" t="s">
        <v>5904</v>
      </c>
      <c r="B729" s="245" t="s">
        <v>5903</v>
      </c>
      <c r="C729" s="245" t="s">
        <v>5902</v>
      </c>
      <c r="D729" s="245" t="s">
        <v>5901</v>
      </c>
      <c r="E729" s="246" t="s">
        <v>44</v>
      </c>
      <c r="F729" s="245" t="s">
        <v>44</v>
      </c>
      <c r="G729" s="245" t="s">
        <v>6944</v>
      </c>
      <c r="H729" s="245" t="s">
        <v>6943</v>
      </c>
      <c r="I729" s="245" t="s">
        <v>102</v>
      </c>
      <c r="J729" s="245" t="s">
        <v>106</v>
      </c>
      <c r="K729" s="246" t="s">
        <v>16200</v>
      </c>
      <c r="L729" s="245" t="s">
        <v>568</v>
      </c>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c r="AW729"/>
      <c r="AX729"/>
      <c r="AY729"/>
      <c r="AZ729"/>
      <c r="BA729"/>
      <c r="BB729"/>
      <c r="BC729"/>
      <c r="BD729"/>
      <c r="BE729"/>
      <c r="BF729"/>
      <c r="BG729"/>
      <c r="BH729"/>
      <c r="BI729"/>
      <c r="BJ729"/>
      <c r="BK729"/>
      <c r="BL729"/>
      <c r="BM729"/>
      <c r="BN729"/>
      <c r="BO729"/>
    </row>
    <row r="730" spans="1:67" ht="15" x14ac:dyDescent="0.25">
      <c r="A730" s="245" t="s">
        <v>5904</v>
      </c>
      <c r="B730" s="245" t="s">
        <v>5903</v>
      </c>
      <c r="C730" s="245" t="s">
        <v>5902</v>
      </c>
      <c r="D730" s="245" t="s">
        <v>5901</v>
      </c>
      <c r="E730" s="246" t="s">
        <v>44</v>
      </c>
      <c r="F730" s="245" t="s">
        <v>44</v>
      </c>
      <c r="G730" s="245" t="s">
        <v>6942</v>
      </c>
      <c r="H730" s="245" t="s">
        <v>6941</v>
      </c>
      <c r="I730" s="245" t="s">
        <v>102</v>
      </c>
      <c r="J730" s="245" t="s">
        <v>106</v>
      </c>
      <c r="K730" s="246" t="s">
        <v>14292</v>
      </c>
      <c r="L730" s="245" t="s">
        <v>568</v>
      </c>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c r="AW730"/>
      <c r="AX730"/>
      <c r="AY730"/>
      <c r="AZ730"/>
      <c r="BA730"/>
      <c r="BB730"/>
      <c r="BC730"/>
      <c r="BD730"/>
      <c r="BE730"/>
      <c r="BF730"/>
      <c r="BG730"/>
      <c r="BH730"/>
      <c r="BI730"/>
      <c r="BJ730"/>
      <c r="BK730"/>
      <c r="BL730"/>
      <c r="BM730"/>
      <c r="BN730"/>
      <c r="BO730"/>
    </row>
    <row r="731" spans="1:67" ht="15" x14ac:dyDescent="0.25">
      <c r="A731" s="245" t="s">
        <v>5904</v>
      </c>
      <c r="B731" s="245" t="s">
        <v>5903</v>
      </c>
      <c r="C731" s="245" t="s">
        <v>5902</v>
      </c>
      <c r="D731" s="245" t="s">
        <v>5901</v>
      </c>
      <c r="E731" s="246" t="s">
        <v>44</v>
      </c>
      <c r="F731" s="245" t="s">
        <v>44</v>
      </c>
      <c r="G731" s="245" t="s">
        <v>6940</v>
      </c>
      <c r="H731" s="245" t="s">
        <v>6939</v>
      </c>
      <c r="I731" s="245" t="s">
        <v>102</v>
      </c>
      <c r="J731" s="245" t="s">
        <v>106</v>
      </c>
      <c r="K731" s="246" t="s">
        <v>16201</v>
      </c>
      <c r="L731" s="245" t="s">
        <v>568</v>
      </c>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c r="AW731"/>
      <c r="AX731"/>
      <c r="AY731"/>
      <c r="AZ731"/>
      <c r="BA731"/>
      <c r="BB731"/>
      <c r="BC731"/>
      <c r="BD731"/>
      <c r="BE731"/>
      <c r="BF731"/>
      <c r="BG731"/>
      <c r="BH731"/>
      <c r="BI731"/>
      <c r="BJ731"/>
      <c r="BK731"/>
      <c r="BL731"/>
      <c r="BM731"/>
      <c r="BN731"/>
      <c r="BO731"/>
    </row>
    <row r="732" spans="1:67" ht="15" x14ac:dyDescent="0.25">
      <c r="A732" s="245" t="s">
        <v>5904</v>
      </c>
      <c r="B732" s="245" t="s">
        <v>5903</v>
      </c>
      <c r="C732" s="245" t="s">
        <v>5902</v>
      </c>
      <c r="D732" s="245" t="s">
        <v>5901</v>
      </c>
      <c r="E732" s="246" t="s">
        <v>44</v>
      </c>
      <c r="F732" s="245" t="s">
        <v>44</v>
      </c>
      <c r="G732" s="245" t="s">
        <v>6938</v>
      </c>
      <c r="H732" s="245" t="s">
        <v>6937</v>
      </c>
      <c r="I732" s="245" t="s">
        <v>102</v>
      </c>
      <c r="J732" s="245" t="s">
        <v>569</v>
      </c>
      <c r="K732" s="246" t="s">
        <v>6936</v>
      </c>
      <c r="L732" s="245" t="s">
        <v>568</v>
      </c>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c r="AW732"/>
      <c r="AX732"/>
      <c r="AY732"/>
      <c r="AZ732"/>
      <c r="BA732"/>
      <c r="BB732"/>
      <c r="BC732"/>
      <c r="BD732"/>
      <c r="BE732"/>
      <c r="BF732"/>
      <c r="BG732"/>
      <c r="BH732"/>
      <c r="BI732"/>
      <c r="BJ732"/>
      <c r="BK732"/>
      <c r="BL732"/>
      <c r="BM732"/>
      <c r="BN732"/>
      <c r="BO732"/>
    </row>
    <row r="733" spans="1:67" ht="15" x14ac:dyDescent="0.25">
      <c r="A733" s="245" t="s">
        <v>5904</v>
      </c>
      <c r="B733" s="245" t="s">
        <v>5903</v>
      </c>
      <c r="C733" s="245" t="s">
        <v>5902</v>
      </c>
      <c r="D733" s="245" t="s">
        <v>5901</v>
      </c>
      <c r="E733" s="246" t="s">
        <v>44</v>
      </c>
      <c r="F733" s="245" t="s">
        <v>44</v>
      </c>
      <c r="G733" s="245" t="s">
        <v>6935</v>
      </c>
      <c r="H733" s="245" t="s">
        <v>6934</v>
      </c>
      <c r="I733" s="245" t="s">
        <v>102</v>
      </c>
      <c r="J733" s="245" t="s">
        <v>106</v>
      </c>
      <c r="K733" s="246" t="s">
        <v>16202</v>
      </c>
      <c r="L733" s="245" t="s">
        <v>568</v>
      </c>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c r="AW733"/>
      <c r="AX733"/>
      <c r="AY733"/>
      <c r="AZ733"/>
      <c r="BA733"/>
      <c r="BB733"/>
      <c r="BC733"/>
      <c r="BD733"/>
      <c r="BE733"/>
      <c r="BF733"/>
      <c r="BG733"/>
      <c r="BH733"/>
      <c r="BI733"/>
      <c r="BJ733"/>
      <c r="BK733"/>
      <c r="BL733"/>
      <c r="BM733"/>
      <c r="BN733"/>
      <c r="BO733"/>
    </row>
    <row r="734" spans="1:67" ht="15" x14ac:dyDescent="0.25">
      <c r="A734" s="245" t="s">
        <v>5904</v>
      </c>
      <c r="B734" s="245" t="s">
        <v>5903</v>
      </c>
      <c r="C734" s="245" t="s">
        <v>5902</v>
      </c>
      <c r="D734" s="245" t="s">
        <v>5901</v>
      </c>
      <c r="E734" s="246" t="s">
        <v>44</v>
      </c>
      <c r="F734" s="245" t="s">
        <v>44</v>
      </c>
      <c r="G734" s="245" t="s">
        <v>6933</v>
      </c>
      <c r="H734" s="245" t="s">
        <v>6932</v>
      </c>
      <c r="I734" s="245" t="s">
        <v>102</v>
      </c>
      <c r="J734" s="245" t="s">
        <v>569</v>
      </c>
      <c r="K734" s="246" t="s">
        <v>8393</v>
      </c>
      <c r="L734" s="245" t="s">
        <v>568</v>
      </c>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c r="AW734"/>
      <c r="AX734"/>
      <c r="AY734"/>
      <c r="AZ734"/>
      <c r="BA734"/>
      <c r="BB734"/>
      <c r="BC734"/>
      <c r="BD734"/>
      <c r="BE734"/>
      <c r="BF734"/>
      <c r="BG734"/>
      <c r="BH734"/>
      <c r="BI734"/>
      <c r="BJ734"/>
      <c r="BK734"/>
      <c r="BL734"/>
      <c r="BM734"/>
      <c r="BN734"/>
      <c r="BO734"/>
    </row>
    <row r="735" spans="1:67" ht="15" x14ac:dyDescent="0.25">
      <c r="A735" s="245" t="s">
        <v>5904</v>
      </c>
      <c r="B735" s="245" t="s">
        <v>5903</v>
      </c>
      <c r="C735" s="245" t="s">
        <v>5902</v>
      </c>
      <c r="D735" s="245" t="s">
        <v>5901</v>
      </c>
      <c r="E735" s="246" t="s">
        <v>44</v>
      </c>
      <c r="F735" s="245" t="s">
        <v>44</v>
      </c>
      <c r="G735" s="245" t="s">
        <v>6931</v>
      </c>
      <c r="H735" s="245" t="s">
        <v>6930</v>
      </c>
      <c r="I735" s="245" t="s">
        <v>102</v>
      </c>
      <c r="J735" s="245" t="s">
        <v>59</v>
      </c>
      <c r="K735" s="246" t="s">
        <v>15122</v>
      </c>
      <c r="L735" s="245" t="s">
        <v>568</v>
      </c>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c r="AW735"/>
      <c r="AX735"/>
      <c r="AY735"/>
      <c r="AZ735"/>
      <c r="BA735"/>
      <c r="BB735"/>
      <c r="BC735"/>
      <c r="BD735"/>
      <c r="BE735"/>
      <c r="BF735"/>
      <c r="BG735"/>
      <c r="BH735"/>
      <c r="BI735"/>
      <c r="BJ735"/>
      <c r="BK735"/>
      <c r="BL735"/>
      <c r="BM735"/>
      <c r="BN735"/>
      <c r="BO735"/>
    </row>
    <row r="736" spans="1:67" ht="15" x14ac:dyDescent="0.25">
      <c r="A736" s="245" t="s">
        <v>5904</v>
      </c>
      <c r="B736" s="245" t="s">
        <v>5903</v>
      </c>
      <c r="C736" s="245" t="s">
        <v>5902</v>
      </c>
      <c r="D736" s="245" t="s">
        <v>5901</v>
      </c>
      <c r="E736" s="246" t="s">
        <v>44</v>
      </c>
      <c r="F736" s="245" t="s">
        <v>44</v>
      </c>
      <c r="G736" s="245" t="s">
        <v>6929</v>
      </c>
      <c r="H736" s="245" t="s">
        <v>6928</v>
      </c>
      <c r="I736" s="245" t="s">
        <v>102</v>
      </c>
      <c r="J736" s="245" t="s">
        <v>106</v>
      </c>
      <c r="K736" s="246" t="s">
        <v>16203</v>
      </c>
      <c r="L736" s="245" t="s">
        <v>568</v>
      </c>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c r="AW736"/>
      <c r="AX736"/>
      <c r="AY736"/>
      <c r="AZ736"/>
      <c r="BA736"/>
      <c r="BB736"/>
      <c r="BC736"/>
      <c r="BD736"/>
      <c r="BE736"/>
      <c r="BF736"/>
      <c r="BG736"/>
      <c r="BH736"/>
      <c r="BI736"/>
      <c r="BJ736"/>
      <c r="BK736"/>
      <c r="BL736"/>
      <c r="BM736"/>
      <c r="BN736"/>
      <c r="BO736"/>
    </row>
    <row r="737" spans="1:67" ht="15" x14ac:dyDescent="0.25">
      <c r="A737" s="245" t="s">
        <v>5904</v>
      </c>
      <c r="B737" s="245" t="s">
        <v>5903</v>
      </c>
      <c r="C737" s="245" t="s">
        <v>5902</v>
      </c>
      <c r="D737" s="245" t="s">
        <v>5901</v>
      </c>
      <c r="E737" s="246" t="s">
        <v>44</v>
      </c>
      <c r="F737" s="245" t="s">
        <v>44</v>
      </c>
      <c r="G737" s="245" t="s">
        <v>6927</v>
      </c>
      <c r="H737" s="245" t="s">
        <v>6926</v>
      </c>
      <c r="I737" s="245" t="s">
        <v>102</v>
      </c>
      <c r="J737" s="245" t="s">
        <v>59</v>
      </c>
      <c r="K737" s="246" t="s">
        <v>16204</v>
      </c>
      <c r="L737" s="245" t="s">
        <v>568</v>
      </c>
      <c r="M737"/>
      <c r="N737"/>
      <c r="O737"/>
      <c r="P737"/>
      <c r="Q737"/>
      <c r="R737"/>
      <c r="S737"/>
      <c r="T737"/>
      <c r="U737"/>
      <c r="V737"/>
      <c r="W737"/>
      <c r="X737"/>
      <c r="Y737"/>
      <c r="Z737"/>
      <c r="AA737"/>
      <c r="AB737"/>
      <c r="AC737"/>
      <c r="AD737"/>
      <c r="AE737"/>
      <c r="AF737"/>
      <c r="AG737"/>
      <c r="AH737"/>
      <c r="AI737"/>
      <c r="AJ737"/>
      <c r="AK737"/>
      <c r="AL737"/>
      <c r="AM737"/>
      <c r="AN737"/>
      <c r="AO737"/>
      <c r="AP737"/>
      <c r="AQ737"/>
      <c r="AR737"/>
      <c r="AS737"/>
      <c r="AT737"/>
      <c r="AU737"/>
      <c r="AV737"/>
      <c r="AW737"/>
      <c r="AX737"/>
      <c r="AY737"/>
      <c r="AZ737"/>
      <c r="BA737"/>
      <c r="BB737"/>
      <c r="BC737"/>
      <c r="BD737"/>
      <c r="BE737"/>
      <c r="BF737"/>
      <c r="BG737"/>
      <c r="BH737"/>
      <c r="BI737"/>
      <c r="BJ737"/>
      <c r="BK737"/>
      <c r="BL737"/>
      <c r="BM737"/>
      <c r="BN737"/>
      <c r="BO737"/>
    </row>
    <row r="738" spans="1:67" ht="15" x14ac:dyDescent="0.25">
      <c r="A738" s="245" t="s">
        <v>5904</v>
      </c>
      <c r="B738" s="245" t="s">
        <v>5903</v>
      </c>
      <c r="C738" s="245" t="s">
        <v>5902</v>
      </c>
      <c r="D738" s="245" t="s">
        <v>5901</v>
      </c>
      <c r="E738" s="246" t="s">
        <v>44</v>
      </c>
      <c r="F738" s="245" t="s">
        <v>44</v>
      </c>
      <c r="G738" s="245" t="s">
        <v>6925</v>
      </c>
      <c r="H738" s="245" t="s">
        <v>6924</v>
      </c>
      <c r="I738" s="245" t="s">
        <v>102</v>
      </c>
      <c r="J738" s="245" t="s">
        <v>106</v>
      </c>
      <c r="K738" s="246" t="s">
        <v>15351</v>
      </c>
      <c r="L738" s="245" t="s">
        <v>568</v>
      </c>
      <c r="M738"/>
      <c r="N738"/>
      <c r="O738"/>
      <c r="P738"/>
      <c r="Q738"/>
      <c r="R738"/>
      <c r="S738"/>
      <c r="T738"/>
      <c r="U738"/>
      <c r="V738"/>
      <c r="W738"/>
      <c r="X738"/>
      <c r="Y738"/>
      <c r="Z738"/>
      <c r="AA738"/>
      <c r="AB738"/>
      <c r="AC738"/>
      <c r="AD738"/>
      <c r="AE738"/>
      <c r="AF738"/>
      <c r="AG738"/>
      <c r="AH738"/>
      <c r="AI738"/>
      <c r="AJ738"/>
      <c r="AK738"/>
      <c r="AL738"/>
      <c r="AM738"/>
      <c r="AN738"/>
      <c r="AO738"/>
      <c r="AP738"/>
      <c r="AQ738"/>
      <c r="AR738"/>
      <c r="AS738"/>
      <c r="AT738"/>
      <c r="AU738"/>
      <c r="AV738"/>
      <c r="AW738"/>
      <c r="AX738"/>
      <c r="AY738"/>
      <c r="AZ738"/>
      <c r="BA738"/>
      <c r="BB738"/>
      <c r="BC738"/>
      <c r="BD738"/>
      <c r="BE738"/>
      <c r="BF738"/>
      <c r="BG738"/>
      <c r="BH738"/>
      <c r="BI738"/>
      <c r="BJ738"/>
      <c r="BK738"/>
      <c r="BL738"/>
      <c r="BM738"/>
      <c r="BN738"/>
      <c r="BO738"/>
    </row>
    <row r="739" spans="1:67" ht="15" x14ac:dyDescent="0.25">
      <c r="A739" s="245" t="s">
        <v>5904</v>
      </c>
      <c r="B739" s="245" t="s">
        <v>5903</v>
      </c>
      <c r="C739" s="245" t="s">
        <v>5902</v>
      </c>
      <c r="D739" s="245" t="s">
        <v>5901</v>
      </c>
      <c r="E739" s="246" t="s">
        <v>44</v>
      </c>
      <c r="F739" s="245" t="s">
        <v>44</v>
      </c>
      <c r="G739" s="245" t="s">
        <v>6923</v>
      </c>
      <c r="H739" s="245" t="s">
        <v>6922</v>
      </c>
      <c r="I739" s="245" t="s">
        <v>102</v>
      </c>
      <c r="J739" s="245" t="s">
        <v>569</v>
      </c>
      <c r="K739" s="246" t="s">
        <v>2902</v>
      </c>
      <c r="L739" s="245" t="s">
        <v>568</v>
      </c>
      <c r="M739"/>
      <c r="N739"/>
      <c r="O739"/>
      <c r="P739"/>
      <c r="Q739"/>
      <c r="R739"/>
      <c r="S739"/>
      <c r="T739"/>
      <c r="U739"/>
      <c r="V739"/>
      <c r="W739"/>
      <c r="X739"/>
      <c r="Y739"/>
      <c r="Z739"/>
      <c r="AA739"/>
      <c r="AB739"/>
      <c r="AC739"/>
      <c r="AD739"/>
      <c r="AE739"/>
      <c r="AF739"/>
      <c r="AG739"/>
      <c r="AH739"/>
      <c r="AI739"/>
      <c r="AJ739"/>
      <c r="AK739"/>
      <c r="AL739"/>
      <c r="AM739"/>
      <c r="AN739"/>
      <c r="AO739"/>
      <c r="AP739"/>
      <c r="AQ739"/>
      <c r="AR739"/>
      <c r="AS739"/>
      <c r="AT739"/>
      <c r="AU739"/>
      <c r="AV739"/>
      <c r="AW739"/>
      <c r="AX739"/>
      <c r="AY739"/>
      <c r="AZ739"/>
      <c r="BA739"/>
      <c r="BB739"/>
      <c r="BC739"/>
      <c r="BD739"/>
      <c r="BE739"/>
      <c r="BF739"/>
      <c r="BG739"/>
      <c r="BH739"/>
      <c r="BI739"/>
      <c r="BJ739"/>
      <c r="BK739"/>
      <c r="BL739"/>
      <c r="BM739"/>
      <c r="BN739"/>
      <c r="BO739"/>
    </row>
    <row r="740" spans="1:67" ht="15" x14ac:dyDescent="0.25">
      <c r="A740" s="245" t="s">
        <v>5904</v>
      </c>
      <c r="B740" s="245" t="s">
        <v>5903</v>
      </c>
      <c r="C740" s="245" t="s">
        <v>5902</v>
      </c>
      <c r="D740" s="245" t="s">
        <v>5901</v>
      </c>
      <c r="E740" s="246" t="s">
        <v>44</v>
      </c>
      <c r="F740" s="245" t="s">
        <v>44</v>
      </c>
      <c r="G740" s="245" t="s">
        <v>6921</v>
      </c>
      <c r="H740" s="245" t="s">
        <v>6920</v>
      </c>
      <c r="I740" s="245" t="s">
        <v>102</v>
      </c>
      <c r="J740" s="245" t="s">
        <v>106</v>
      </c>
      <c r="K740" s="246" t="s">
        <v>16205</v>
      </c>
      <c r="L740" s="245" t="s">
        <v>568</v>
      </c>
      <c r="M740"/>
      <c r="N740"/>
      <c r="O740"/>
      <c r="P740"/>
      <c r="Q740"/>
      <c r="R740"/>
      <c r="S740"/>
      <c r="T740"/>
      <c r="U740"/>
      <c r="V740"/>
      <c r="W740"/>
      <c r="X740"/>
      <c r="Y740"/>
      <c r="Z740"/>
      <c r="AA740"/>
      <c r="AB740"/>
      <c r="AC740"/>
      <c r="AD740"/>
      <c r="AE740"/>
      <c r="AF740"/>
      <c r="AG740"/>
      <c r="AH740"/>
      <c r="AI740"/>
      <c r="AJ740"/>
      <c r="AK740"/>
      <c r="AL740"/>
      <c r="AM740"/>
      <c r="AN740"/>
      <c r="AO740"/>
      <c r="AP740"/>
      <c r="AQ740"/>
      <c r="AR740"/>
      <c r="AS740"/>
      <c r="AT740"/>
      <c r="AU740"/>
      <c r="AV740"/>
      <c r="AW740"/>
      <c r="AX740"/>
      <c r="AY740"/>
      <c r="AZ740"/>
      <c r="BA740"/>
      <c r="BB740"/>
      <c r="BC740"/>
      <c r="BD740"/>
      <c r="BE740"/>
      <c r="BF740"/>
      <c r="BG740"/>
      <c r="BH740"/>
      <c r="BI740"/>
      <c r="BJ740"/>
      <c r="BK740"/>
      <c r="BL740"/>
      <c r="BM740"/>
      <c r="BN740"/>
      <c r="BO740"/>
    </row>
    <row r="741" spans="1:67" ht="15" x14ac:dyDescent="0.25">
      <c r="A741" s="245" t="s">
        <v>5904</v>
      </c>
      <c r="B741" s="245" t="s">
        <v>5903</v>
      </c>
      <c r="C741" s="245" t="s">
        <v>5902</v>
      </c>
      <c r="D741" s="245" t="s">
        <v>5901</v>
      </c>
      <c r="E741" s="246" t="s">
        <v>44</v>
      </c>
      <c r="F741" s="245" t="s">
        <v>44</v>
      </c>
      <c r="G741" s="245" t="s">
        <v>6919</v>
      </c>
      <c r="H741" s="245" t="s">
        <v>6918</v>
      </c>
      <c r="I741" s="245" t="s">
        <v>102</v>
      </c>
      <c r="J741" s="245" t="s">
        <v>106</v>
      </c>
      <c r="K741" s="246" t="s">
        <v>16202</v>
      </c>
      <c r="L741" s="245" t="s">
        <v>568</v>
      </c>
      <c r="M741"/>
      <c r="N741"/>
      <c r="O741"/>
      <c r="P741"/>
      <c r="Q741"/>
      <c r="R741"/>
      <c r="S741"/>
      <c r="T741"/>
      <c r="U741"/>
      <c r="V741"/>
      <c r="W741"/>
      <c r="X741"/>
      <c r="Y741"/>
      <c r="Z741"/>
      <c r="AA741"/>
      <c r="AB741"/>
      <c r="AC741"/>
      <c r="AD741"/>
      <c r="AE741"/>
      <c r="AF741"/>
      <c r="AG741"/>
      <c r="AH741"/>
      <c r="AI741"/>
      <c r="AJ741"/>
      <c r="AK741"/>
      <c r="AL741"/>
      <c r="AM741"/>
      <c r="AN741"/>
      <c r="AO741"/>
      <c r="AP741"/>
      <c r="AQ741"/>
      <c r="AR741"/>
      <c r="AS741"/>
      <c r="AT741"/>
      <c r="AU741"/>
      <c r="AV741"/>
      <c r="AW741"/>
      <c r="AX741"/>
      <c r="AY741"/>
      <c r="AZ741"/>
      <c r="BA741"/>
      <c r="BB741"/>
      <c r="BC741"/>
      <c r="BD741"/>
      <c r="BE741"/>
      <c r="BF741"/>
      <c r="BG741"/>
      <c r="BH741"/>
      <c r="BI741"/>
      <c r="BJ741"/>
      <c r="BK741"/>
      <c r="BL741"/>
      <c r="BM741"/>
      <c r="BN741"/>
      <c r="BO741"/>
    </row>
    <row r="742" spans="1:67" ht="15" x14ac:dyDescent="0.25">
      <c r="A742" s="245" t="s">
        <v>5904</v>
      </c>
      <c r="B742" s="245" t="s">
        <v>5903</v>
      </c>
      <c r="C742" s="245" t="s">
        <v>5902</v>
      </c>
      <c r="D742" s="245" t="s">
        <v>5901</v>
      </c>
      <c r="E742" s="246" t="s">
        <v>44</v>
      </c>
      <c r="F742" s="245" t="s">
        <v>44</v>
      </c>
      <c r="G742" s="245" t="s">
        <v>6917</v>
      </c>
      <c r="H742" s="245" t="s">
        <v>6916</v>
      </c>
      <c r="I742" s="245" t="s">
        <v>102</v>
      </c>
      <c r="J742" s="245" t="s">
        <v>106</v>
      </c>
      <c r="K742" s="246" t="s">
        <v>16206</v>
      </c>
      <c r="L742" s="245" t="s">
        <v>568</v>
      </c>
      <c r="M742"/>
      <c r="N742"/>
      <c r="O742"/>
      <c r="P742"/>
      <c r="Q742"/>
      <c r="R742"/>
      <c r="S742"/>
      <c r="T742"/>
      <c r="U742"/>
      <c r="V742"/>
      <c r="W742"/>
      <c r="X742"/>
      <c r="Y742"/>
      <c r="Z742"/>
      <c r="AA742"/>
      <c r="AB742"/>
      <c r="AC742"/>
      <c r="AD742"/>
      <c r="AE742"/>
      <c r="AF742"/>
      <c r="AG742"/>
      <c r="AH742"/>
      <c r="AI742"/>
      <c r="AJ742"/>
      <c r="AK742"/>
      <c r="AL742"/>
      <c r="AM742"/>
      <c r="AN742"/>
      <c r="AO742"/>
      <c r="AP742"/>
      <c r="AQ742"/>
      <c r="AR742"/>
      <c r="AS742"/>
      <c r="AT742"/>
      <c r="AU742"/>
      <c r="AV742"/>
      <c r="AW742"/>
      <c r="AX742"/>
      <c r="AY742"/>
      <c r="AZ742"/>
      <c r="BA742"/>
      <c r="BB742"/>
      <c r="BC742"/>
      <c r="BD742"/>
      <c r="BE742"/>
      <c r="BF742"/>
      <c r="BG742"/>
      <c r="BH742"/>
      <c r="BI742"/>
      <c r="BJ742"/>
      <c r="BK742"/>
      <c r="BL742"/>
      <c r="BM742"/>
      <c r="BN742"/>
      <c r="BO742"/>
    </row>
    <row r="743" spans="1:67" ht="15" x14ac:dyDescent="0.25">
      <c r="A743" s="245" t="s">
        <v>5904</v>
      </c>
      <c r="B743" s="245" t="s">
        <v>5903</v>
      </c>
      <c r="C743" s="245" t="s">
        <v>5902</v>
      </c>
      <c r="D743" s="245" t="s">
        <v>5901</v>
      </c>
      <c r="E743" s="246" t="s">
        <v>44</v>
      </c>
      <c r="F743" s="245" t="s">
        <v>44</v>
      </c>
      <c r="G743" s="245" t="s">
        <v>6915</v>
      </c>
      <c r="H743" s="245" t="s">
        <v>6914</v>
      </c>
      <c r="I743" s="245" t="s">
        <v>102</v>
      </c>
      <c r="J743" s="245" t="s">
        <v>569</v>
      </c>
      <c r="K743" s="246" t="s">
        <v>10258</v>
      </c>
      <c r="L743" s="245" t="s">
        <v>568</v>
      </c>
      <c r="M743"/>
      <c r="N743"/>
      <c r="O743"/>
      <c r="P743"/>
      <c r="Q743"/>
      <c r="R743"/>
      <c r="S743"/>
      <c r="T743"/>
      <c r="U743"/>
      <c r="V743"/>
      <c r="W743"/>
      <c r="X743"/>
      <c r="Y743"/>
      <c r="Z743"/>
      <c r="AA743"/>
      <c r="AB743"/>
      <c r="AC743"/>
      <c r="AD743"/>
      <c r="AE743"/>
      <c r="AF743"/>
      <c r="AG743"/>
      <c r="AH743"/>
      <c r="AI743"/>
      <c r="AJ743"/>
      <c r="AK743"/>
      <c r="AL743"/>
      <c r="AM743"/>
      <c r="AN743"/>
      <c r="AO743"/>
      <c r="AP743"/>
      <c r="AQ743"/>
      <c r="AR743"/>
      <c r="AS743"/>
      <c r="AT743"/>
      <c r="AU743"/>
      <c r="AV743"/>
      <c r="AW743"/>
      <c r="AX743"/>
      <c r="AY743"/>
      <c r="AZ743"/>
      <c r="BA743"/>
      <c r="BB743"/>
      <c r="BC743"/>
      <c r="BD743"/>
      <c r="BE743"/>
      <c r="BF743"/>
      <c r="BG743"/>
      <c r="BH743"/>
      <c r="BI743"/>
      <c r="BJ743"/>
      <c r="BK743"/>
      <c r="BL743"/>
      <c r="BM743"/>
      <c r="BN743"/>
      <c r="BO743"/>
    </row>
    <row r="744" spans="1:67" ht="15" x14ac:dyDescent="0.25">
      <c r="A744" s="245" t="s">
        <v>5904</v>
      </c>
      <c r="B744" s="245" t="s">
        <v>5903</v>
      </c>
      <c r="C744" s="245" t="s">
        <v>5902</v>
      </c>
      <c r="D744" s="245" t="s">
        <v>5901</v>
      </c>
      <c r="E744" s="246" t="s">
        <v>44</v>
      </c>
      <c r="F744" s="245" t="s">
        <v>44</v>
      </c>
      <c r="G744" s="245" t="s">
        <v>6913</v>
      </c>
      <c r="H744" s="245" t="s">
        <v>6912</v>
      </c>
      <c r="I744" s="245" t="s">
        <v>102</v>
      </c>
      <c r="J744" s="245" t="s">
        <v>569</v>
      </c>
      <c r="K744" s="246" t="s">
        <v>16207</v>
      </c>
      <c r="L744" s="245" t="s">
        <v>568</v>
      </c>
      <c r="M744"/>
      <c r="N744"/>
      <c r="O744"/>
      <c r="P744"/>
      <c r="Q744"/>
      <c r="R744"/>
      <c r="S744"/>
      <c r="T744"/>
      <c r="U744"/>
      <c r="V744"/>
      <c r="W744"/>
      <c r="X744"/>
      <c r="Y744"/>
      <c r="Z744"/>
      <c r="AA744"/>
      <c r="AB744"/>
      <c r="AC744"/>
      <c r="AD744"/>
      <c r="AE744"/>
      <c r="AF744"/>
      <c r="AG744"/>
      <c r="AH744"/>
      <c r="AI744"/>
      <c r="AJ744"/>
      <c r="AK744"/>
      <c r="AL744"/>
      <c r="AM744"/>
      <c r="AN744"/>
      <c r="AO744"/>
      <c r="AP744"/>
      <c r="AQ744"/>
      <c r="AR744"/>
      <c r="AS744"/>
      <c r="AT744"/>
      <c r="AU744"/>
      <c r="AV744"/>
      <c r="AW744"/>
      <c r="AX744"/>
      <c r="AY744"/>
      <c r="AZ744"/>
      <c r="BA744"/>
      <c r="BB744"/>
      <c r="BC744"/>
      <c r="BD744"/>
      <c r="BE744"/>
      <c r="BF744"/>
      <c r="BG744"/>
      <c r="BH744"/>
      <c r="BI744"/>
      <c r="BJ744"/>
      <c r="BK744"/>
      <c r="BL744"/>
      <c r="BM744"/>
      <c r="BN744"/>
      <c r="BO744"/>
    </row>
    <row r="745" spans="1:67" ht="15" x14ac:dyDescent="0.25">
      <c r="A745" s="245" t="s">
        <v>5904</v>
      </c>
      <c r="B745" s="245" t="s">
        <v>5903</v>
      </c>
      <c r="C745" s="245" t="s">
        <v>5902</v>
      </c>
      <c r="D745" s="245" t="s">
        <v>5901</v>
      </c>
      <c r="E745" s="246" t="s">
        <v>44</v>
      </c>
      <c r="F745" s="245" t="s">
        <v>44</v>
      </c>
      <c r="G745" s="245" t="s">
        <v>6910</v>
      </c>
      <c r="H745" s="245" t="s">
        <v>6909</v>
      </c>
      <c r="I745" s="245" t="s">
        <v>102</v>
      </c>
      <c r="J745" s="245" t="s">
        <v>106</v>
      </c>
      <c r="K745" s="246" t="s">
        <v>16208</v>
      </c>
      <c r="L745" s="245" t="s">
        <v>568</v>
      </c>
      <c r="M745"/>
      <c r="N745"/>
      <c r="O745"/>
      <c r="P745"/>
      <c r="Q745"/>
      <c r="R745"/>
      <c r="S745"/>
      <c r="T745"/>
      <c r="U745"/>
      <c r="V745"/>
      <c r="W745"/>
      <c r="X745"/>
      <c r="Y745"/>
      <c r="Z745"/>
      <c r="AA745"/>
      <c r="AB745"/>
      <c r="AC745"/>
      <c r="AD745"/>
      <c r="AE745"/>
      <c r="AF745"/>
      <c r="AG745"/>
      <c r="AH745"/>
      <c r="AI745"/>
      <c r="AJ745"/>
      <c r="AK745"/>
      <c r="AL745"/>
      <c r="AM745"/>
      <c r="AN745"/>
      <c r="AO745"/>
      <c r="AP745"/>
      <c r="AQ745"/>
      <c r="AR745"/>
      <c r="AS745"/>
      <c r="AT745"/>
      <c r="AU745"/>
      <c r="AV745"/>
      <c r="AW745"/>
      <c r="AX745"/>
      <c r="AY745"/>
      <c r="AZ745"/>
      <c r="BA745"/>
      <c r="BB745"/>
      <c r="BC745"/>
      <c r="BD745"/>
      <c r="BE745"/>
      <c r="BF745"/>
      <c r="BG745"/>
      <c r="BH745"/>
      <c r="BI745"/>
      <c r="BJ745"/>
      <c r="BK745"/>
      <c r="BL745"/>
      <c r="BM745"/>
      <c r="BN745"/>
      <c r="BO745"/>
    </row>
    <row r="746" spans="1:67" ht="15" x14ac:dyDescent="0.25">
      <c r="A746" s="245" t="s">
        <v>5904</v>
      </c>
      <c r="B746" s="245" t="s">
        <v>5903</v>
      </c>
      <c r="C746" s="245" t="s">
        <v>5902</v>
      </c>
      <c r="D746" s="245" t="s">
        <v>5901</v>
      </c>
      <c r="E746" s="246" t="s">
        <v>44</v>
      </c>
      <c r="F746" s="245" t="s">
        <v>44</v>
      </c>
      <c r="G746" s="245" t="s">
        <v>6908</v>
      </c>
      <c r="H746" s="245" t="s">
        <v>6907</v>
      </c>
      <c r="I746" s="245" t="s">
        <v>102</v>
      </c>
      <c r="J746" s="245" t="s">
        <v>106</v>
      </c>
      <c r="K746" s="246" t="s">
        <v>16209</v>
      </c>
      <c r="L746" s="245" t="s">
        <v>568</v>
      </c>
      <c r="M746"/>
      <c r="N746"/>
      <c r="O746"/>
      <c r="P746"/>
      <c r="Q746"/>
      <c r="R746"/>
      <c r="S746"/>
      <c r="T746"/>
      <c r="U746"/>
      <c r="V746"/>
      <c r="W746"/>
      <c r="X746"/>
      <c r="Y746"/>
      <c r="Z746"/>
      <c r="AA746"/>
      <c r="AB746"/>
      <c r="AC746"/>
      <c r="AD746"/>
      <c r="AE746"/>
      <c r="AF746"/>
      <c r="AG746"/>
      <c r="AH746"/>
      <c r="AI746"/>
      <c r="AJ746"/>
      <c r="AK746"/>
      <c r="AL746"/>
      <c r="AM746"/>
      <c r="AN746"/>
      <c r="AO746"/>
      <c r="AP746"/>
      <c r="AQ746"/>
      <c r="AR746"/>
      <c r="AS746"/>
      <c r="AT746"/>
      <c r="AU746"/>
      <c r="AV746"/>
      <c r="AW746"/>
      <c r="AX746"/>
      <c r="AY746"/>
      <c r="AZ746"/>
      <c r="BA746"/>
      <c r="BB746"/>
      <c r="BC746"/>
      <c r="BD746"/>
      <c r="BE746"/>
      <c r="BF746"/>
      <c r="BG746"/>
      <c r="BH746"/>
      <c r="BI746"/>
      <c r="BJ746"/>
      <c r="BK746"/>
      <c r="BL746"/>
      <c r="BM746"/>
      <c r="BN746"/>
      <c r="BO746"/>
    </row>
    <row r="747" spans="1:67" ht="15" x14ac:dyDescent="0.25">
      <c r="A747" s="245" t="s">
        <v>5904</v>
      </c>
      <c r="B747" s="245" t="s">
        <v>5903</v>
      </c>
      <c r="C747" s="245" t="s">
        <v>5902</v>
      </c>
      <c r="D747" s="245" t="s">
        <v>5901</v>
      </c>
      <c r="E747" s="246" t="s">
        <v>44</v>
      </c>
      <c r="F747" s="245" t="s">
        <v>44</v>
      </c>
      <c r="G747" s="245" t="s">
        <v>6906</v>
      </c>
      <c r="H747" s="245" t="s">
        <v>6905</v>
      </c>
      <c r="I747" s="245" t="s">
        <v>102</v>
      </c>
      <c r="J747" s="245" t="s">
        <v>106</v>
      </c>
      <c r="K747" s="246" t="s">
        <v>11992</v>
      </c>
      <c r="L747" s="245" t="s">
        <v>568</v>
      </c>
      <c r="M747"/>
      <c r="N747"/>
      <c r="O747"/>
      <c r="P747"/>
      <c r="Q747"/>
      <c r="R747"/>
      <c r="S747"/>
      <c r="T747"/>
      <c r="U747"/>
      <c r="V747"/>
      <c r="W747"/>
      <c r="X747"/>
      <c r="Y747"/>
      <c r="Z747"/>
      <c r="AA747"/>
      <c r="AB747"/>
      <c r="AC747"/>
      <c r="AD747"/>
      <c r="AE747"/>
      <c r="AF747"/>
      <c r="AG747"/>
      <c r="AH747"/>
      <c r="AI747"/>
      <c r="AJ747"/>
      <c r="AK747"/>
      <c r="AL747"/>
      <c r="AM747"/>
      <c r="AN747"/>
      <c r="AO747"/>
      <c r="AP747"/>
      <c r="AQ747"/>
      <c r="AR747"/>
      <c r="AS747"/>
      <c r="AT747"/>
      <c r="AU747"/>
      <c r="AV747"/>
      <c r="AW747"/>
      <c r="AX747"/>
      <c r="AY747"/>
      <c r="AZ747"/>
      <c r="BA747"/>
      <c r="BB747"/>
      <c r="BC747"/>
      <c r="BD747"/>
      <c r="BE747"/>
      <c r="BF747"/>
      <c r="BG747"/>
      <c r="BH747"/>
      <c r="BI747"/>
      <c r="BJ747"/>
      <c r="BK747"/>
      <c r="BL747"/>
      <c r="BM747"/>
      <c r="BN747"/>
      <c r="BO747"/>
    </row>
    <row r="748" spans="1:67" ht="15" x14ac:dyDescent="0.25">
      <c r="A748" s="245" t="s">
        <v>5904</v>
      </c>
      <c r="B748" s="245" t="s">
        <v>5903</v>
      </c>
      <c r="C748" s="245" t="s">
        <v>5902</v>
      </c>
      <c r="D748" s="245" t="s">
        <v>5901</v>
      </c>
      <c r="E748" s="246" t="s">
        <v>44</v>
      </c>
      <c r="F748" s="245" t="s">
        <v>44</v>
      </c>
      <c r="G748" s="245" t="s">
        <v>6904</v>
      </c>
      <c r="H748" s="245" t="s">
        <v>6903</v>
      </c>
      <c r="I748" s="245" t="s">
        <v>102</v>
      </c>
      <c r="J748" s="245" t="s">
        <v>59</v>
      </c>
      <c r="K748" s="246" t="s">
        <v>10176</v>
      </c>
      <c r="L748" s="245" t="s">
        <v>568</v>
      </c>
      <c r="M748"/>
      <c r="N748"/>
      <c r="O748"/>
      <c r="P748"/>
      <c r="Q748"/>
      <c r="R748"/>
      <c r="S748"/>
      <c r="T748"/>
      <c r="U748"/>
      <c r="V748"/>
      <c r="W748"/>
      <c r="X748"/>
      <c r="Y748"/>
      <c r="Z748"/>
      <c r="AA748"/>
      <c r="AB748"/>
      <c r="AC748"/>
      <c r="AD748"/>
      <c r="AE748"/>
      <c r="AF748"/>
      <c r="AG748"/>
      <c r="AH748"/>
      <c r="AI748"/>
      <c r="AJ748"/>
      <c r="AK748"/>
      <c r="AL748"/>
      <c r="AM748"/>
      <c r="AN748"/>
      <c r="AO748"/>
      <c r="AP748"/>
      <c r="AQ748"/>
      <c r="AR748"/>
      <c r="AS748"/>
      <c r="AT748"/>
      <c r="AU748"/>
      <c r="AV748"/>
      <c r="AW748"/>
      <c r="AX748"/>
      <c r="AY748"/>
      <c r="AZ748"/>
      <c r="BA748"/>
      <c r="BB748"/>
      <c r="BC748"/>
      <c r="BD748"/>
      <c r="BE748"/>
      <c r="BF748"/>
      <c r="BG748"/>
      <c r="BH748"/>
      <c r="BI748"/>
      <c r="BJ748"/>
      <c r="BK748"/>
      <c r="BL748"/>
      <c r="BM748"/>
      <c r="BN748"/>
      <c r="BO748"/>
    </row>
    <row r="749" spans="1:67" ht="15" x14ac:dyDescent="0.25">
      <c r="A749" s="245" t="s">
        <v>5904</v>
      </c>
      <c r="B749" s="245" t="s">
        <v>5903</v>
      </c>
      <c r="C749" s="245" t="s">
        <v>5902</v>
      </c>
      <c r="D749" s="245" t="s">
        <v>5901</v>
      </c>
      <c r="E749" s="246" t="s">
        <v>44</v>
      </c>
      <c r="F749" s="245" t="s">
        <v>44</v>
      </c>
      <c r="G749" s="245" t="s">
        <v>6902</v>
      </c>
      <c r="H749" s="245" t="s">
        <v>6901</v>
      </c>
      <c r="I749" s="245" t="s">
        <v>102</v>
      </c>
      <c r="J749" s="245" t="s">
        <v>569</v>
      </c>
      <c r="K749" s="246" t="s">
        <v>868</v>
      </c>
      <c r="L749" s="245" t="s">
        <v>568</v>
      </c>
      <c r="M749"/>
      <c r="N749"/>
      <c r="O749"/>
      <c r="P749"/>
      <c r="Q749"/>
      <c r="R749"/>
      <c r="S749"/>
      <c r="T749"/>
      <c r="U749"/>
      <c r="V749"/>
      <c r="W749"/>
      <c r="X749"/>
      <c r="Y749"/>
      <c r="Z749"/>
      <c r="AA749"/>
      <c r="AB749"/>
      <c r="AC749"/>
      <c r="AD749"/>
      <c r="AE749"/>
      <c r="AF749"/>
      <c r="AG749"/>
      <c r="AH749"/>
      <c r="AI749"/>
      <c r="AJ749"/>
      <c r="AK749"/>
      <c r="AL749"/>
      <c r="AM749"/>
      <c r="AN749"/>
      <c r="AO749"/>
      <c r="AP749"/>
      <c r="AQ749"/>
      <c r="AR749"/>
      <c r="AS749"/>
      <c r="AT749"/>
      <c r="AU749"/>
      <c r="AV749"/>
      <c r="AW749"/>
      <c r="AX749"/>
      <c r="AY749"/>
      <c r="AZ749"/>
      <c r="BA749"/>
      <c r="BB749"/>
      <c r="BC749"/>
      <c r="BD749"/>
      <c r="BE749"/>
      <c r="BF749"/>
      <c r="BG749"/>
      <c r="BH749"/>
      <c r="BI749"/>
      <c r="BJ749"/>
      <c r="BK749"/>
      <c r="BL749"/>
      <c r="BM749"/>
      <c r="BN749"/>
      <c r="BO749"/>
    </row>
    <row r="750" spans="1:67" ht="15" x14ac:dyDescent="0.25">
      <c r="A750" s="245" t="s">
        <v>5904</v>
      </c>
      <c r="B750" s="245" t="s">
        <v>5903</v>
      </c>
      <c r="C750" s="245" t="s">
        <v>5902</v>
      </c>
      <c r="D750" s="245" t="s">
        <v>5901</v>
      </c>
      <c r="E750" s="246" t="s">
        <v>44</v>
      </c>
      <c r="F750" s="245" t="s">
        <v>44</v>
      </c>
      <c r="G750" s="245" t="s">
        <v>6900</v>
      </c>
      <c r="H750" s="245" t="s">
        <v>6899</v>
      </c>
      <c r="I750" s="245" t="s">
        <v>102</v>
      </c>
      <c r="J750" s="245" t="s">
        <v>106</v>
      </c>
      <c r="K750" s="246" t="s">
        <v>10177</v>
      </c>
      <c r="L750" s="245" t="s">
        <v>568</v>
      </c>
      <c r="M750"/>
      <c r="N750"/>
      <c r="O750"/>
      <c r="P750"/>
      <c r="Q750"/>
      <c r="R750"/>
      <c r="S750"/>
      <c r="T750"/>
      <c r="U750"/>
      <c r="V750"/>
      <c r="W750"/>
      <c r="X750"/>
      <c r="Y750"/>
      <c r="Z750"/>
      <c r="AA750"/>
      <c r="AB750"/>
      <c r="AC750"/>
      <c r="AD750"/>
      <c r="AE750"/>
      <c r="AF750"/>
      <c r="AG750"/>
      <c r="AH750"/>
      <c r="AI750"/>
      <c r="AJ750"/>
      <c r="AK750"/>
      <c r="AL750"/>
      <c r="AM750"/>
      <c r="AN750"/>
      <c r="AO750"/>
      <c r="AP750"/>
      <c r="AQ750"/>
      <c r="AR750"/>
      <c r="AS750"/>
      <c r="AT750"/>
      <c r="AU750"/>
      <c r="AV750"/>
      <c r="AW750"/>
      <c r="AX750"/>
      <c r="AY750"/>
      <c r="AZ750"/>
      <c r="BA750"/>
      <c r="BB750"/>
      <c r="BC750"/>
      <c r="BD750"/>
      <c r="BE750"/>
      <c r="BF750"/>
      <c r="BG750"/>
      <c r="BH750"/>
      <c r="BI750"/>
      <c r="BJ750"/>
      <c r="BK750"/>
      <c r="BL750"/>
      <c r="BM750"/>
      <c r="BN750"/>
      <c r="BO750"/>
    </row>
    <row r="751" spans="1:67" ht="15" x14ac:dyDescent="0.25">
      <c r="A751" s="245" t="s">
        <v>5904</v>
      </c>
      <c r="B751" s="245" t="s">
        <v>5903</v>
      </c>
      <c r="C751" s="245" t="s">
        <v>5902</v>
      </c>
      <c r="D751" s="245" t="s">
        <v>5901</v>
      </c>
      <c r="E751" s="246" t="s">
        <v>44</v>
      </c>
      <c r="F751" s="245" t="s">
        <v>44</v>
      </c>
      <c r="G751" s="245" t="s">
        <v>6898</v>
      </c>
      <c r="H751" s="245" t="s">
        <v>6897</v>
      </c>
      <c r="I751" s="245" t="s">
        <v>102</v>
      </c>
      <c r="J751" s="245" t="s">
        <v>106</v>
      </c>
      <c r="K751" s="246" t="s">
        <v>10529</v>
      </c>
      <c r="L751" s="245" t="s">
        <v>568</v>
      </c>
      <c r="M751"/>
      <c r="N751"/>
      <c r="O751"/>
      <c r="P751"/>
      <c r="Q751"/>
      <c r="R751"/>
      <c r="S751"/>
      <c r="T751"/>
      <c r="U751"/>
      <c r="V751"/>
      <c r="W751"/>
      <c r="X751"/>
      <c r="Y751"/>
      <c r="Z751"/>
      <c r="AA751"/>
      <c r="AB751"/>
      <c r="AC751"/>
      <c r="AD751"/>
      <c r="AE751"/>
      <c r="AF751"/>
      <c r="AG751"/>
      <c r="AH751"/>
      <c r="AI751"/>
      <c r="AJ751"/>
      <c r="AK751"/>
      <c r="AL751"/>
      <c r="AM751"/>
      <c r="AN751"/>
      <c r="AO751"/>
      <c r="AP751"/>
      <c r="AQ751"/>
      <c r="AR751"/>
      <c r="AS751"/>
      <c r="AT751"/>
      <c r="AU751"/>
      <c r="AV751"/>
      <c r="AW751"/>
      <c r="AX751"/>
      <c r="AY751"/>
      <c r="AZ751"/>
      <c r="BA751"/>
      <c r="BB751"/>
      <c r="BC751"/>
      <c r="BD751"/>
      <c r="BE751"/>
      <c r="BF751"/>
      <c r="BG751"/>
      <c r="BH751"/>
      <c r="BI751"/>
      <c r="BJ751"/>
      <c r="BK751"/>
      <c r="BL751"/>
      <c r="BM751"/>
      <c r="BN751"/>
      <c r="BO751"/>
    </row>
    <row r="752" spans="1:67" ht="15" x14ac:dyDescent="0.25">
      <c r="A752" s="245" t="s">
        <v>5904</v>
      </c>
      <c r="B752" s="245" t="s">
        <v>5903</v>
      </c>
      <c r="C752" s="245" t="s">
        <v>5902</v>
      </c>
      <c r="D752" s="245" t="s">
        <v>5901</v>
      </c>
      <c r="E752" s="246" t="s">
        <v>44</v>
      </c>
      <c r="F752" s="245" t="s">
        <v>44</v>
      </c>
      <c r="G752" s="245" t="s">
        <v>6895</v>
      </c>
      <c r="H752" s="245" t="s">
        <v>6894</v>
      </c>
      <c r="I752" s="245" t="s">
        <v>102</v>
      </c>
      <c r="J752" s="245" t="s">
        <v>569</v>
      </c>
      <c r="K752" s="246" t="s">
        <v>12464</v>
      </c>
      <c r="L752" s="245" t="s">
        <v>568</v>
      </c>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c r="AW752"/>
      <c r="AX752"/>
      <c r="AY752"/>
      <c r="AZ752"/>
      <c r="BA752"/>
      <c r="BB752"/>
      <c r="BC752"/>
      <c r="BD752"/>
      <c r="BE752"/>
      <c r="BF752"/>
      <c r="BG752"/>
      <c r="BH752"/>
      <c r="BI752"/>
      <c r="BJ752"/>
      <c r="BK752"/>
      <c r="BL752"/>
      <c r="BM752"/>
      <c r="BN752"/>
      <c r="BO752"/>
    </row>
    <row r="753" spans="1:67" ht="15" x14ac:dyDescent="0.25">
      <c r="A753" s="245" t="s">
        <v>5904</v>
      </c>
      <c r="B753" s="245" t="s">
        <v>5903</v>
      </c>
      <c r="C753" s="245" t="s">
        <v>5902</v>
      </c>
      <c r="D753" s="245" t="s">
        <v>5901</v>
      </c>
      <c r="E753" s="246" t="s">
        <v>44</v>
      </c>
      <c r="F753" s="245" t="s">
        <v>44</v>
      </c>
      <c r="G753" s="245" t="s">
        <v>6893</v>
      </c>
      <c r="H753" s="245" t="s">
        <v>6892</v>
      </c>
      <c r="I753" s="245" t="s">
        <v>102</v>
      </c>
      <c r="J753" s="245" t="s">
        <v>106</v>
      </c>
      <c r="K753" s="246" t="s">
        <v>15207</v>
      </c>
      <c r="L753" s="245" t="s">
        <v>568</v>
      </c>
      <c r="M753"/>
      <c r="N753"/>
      <c r="O753"/>
      <c r="P753"/>
      <c r="Q753"/>
      <c r="R753"/>
      <c r="S753"/>
      <c r="T753"/>
      <c r="U753"/>
      <c r="V753"/>
      <c r="W753"/>
      <c r="X753"/>
      <c r="Y753"/>
      <c r="Z753"/>
      <c r="AA753"/>
      <c r="AB753"/>
      <c r="AC753"/>
      <c r="AD753"/>
      <c r="AE753"/>
      <c r="AF753"/>
      <c r="AG753"/>
      <c r="AH753"/>
      <c r="AI753"/>
      <c r="AJ753"/>
      <c r="AK753"/>
      <c r="AL753"/>
      <c r="AM753"/>
      <c r="AN753"/>
      <c r="AO753"/>
      <c r="AP753"/>
      <c r="AQ753"/>
      <c r="AR753"/>
      <c r="AS753"/>
      <c r="AT753"/>
      <c r="AU753"/>
      <c r="AV753"/>
      <c r="AW753"/>
      <c r="AX753"/>
      <c r="AY753"/>
      <c r="AZ753"/>
      <c r="BA753"/>
      <c r="BB753"/>
      <c r="BC753"/>
      <c r="BD753"/>
      <c r="BE753"/>
      <c r="BF753"/>
      <c r="BG753"/>
      <c r="BH753"/>
      <c r="BI753"/>
      <c r="BJ753"/>
      <c r="BK753"/>
      <c r="BL753"/>
      <c r="BM753"/>
      <c r="BN753"/>
      <c r="BO753"/>
    </row>
    <row r="754" spans="1:67" ht="15" x14ac:dyDescent="0.25">
      <c r="A754" s="245" t="s">
        <v>5904</v>
      </c>
      <c r="B754" s="245" t="s">
        <v>5903</v>
      </c>
      <c r="C754" s="245" t="s">
        <v>5902</v>
      </c>
      <c r="D754" s="245" t="s">
        <v>5901</v>
      </c>
      <c r="E754" s="246" t="s">
        <v>44</v>
      </c>
      <c r="F754" s="245" t="s">
        <v>44</v>
      </c>
      <c r="G754" s="245" t="s">
        <v>6891</v>
      </c>
      <c r="H754" s="245" t="s">
        <v>6890</v>
      </c>
      <c r="I754" s="245" t="s">
        <v>102</v>
      </c>
      <c r="J754" s="245" t="s">
        <v>59</v>
      </c>
      <c r="K754" s="246" t="s">
        <v>8319</v>
      </c>
      <c r="L754" s="245" t="s">
        <v>568</v>
      </c>
      <c r="M754"/>
      <c r="N754"/>
      <c r="O754"/>
      <c r="P754"/>
      <c r="Q754"/>
      <c r="R754"/>
      <c r="S754"/>
      <c r="T754"/>
      <c r="U754"/>
      <c r="V754"/>
      <c r="W754"/>
      <c r="X754"/>
      <c r="Y754"/>
      <c r="Z754"/>
      <c r="AA754"/>
      <c r="AB754"/>
      <c r="AC754"/>
      <c r="AD754"/>
      <c r="AE754"/>
      <c r="AF754"/>
      <c r="AG754"/>
      <c r="AH754"/>
      <c r="AI754"/>
      <c r="AJ754"/>
      <c r="AK754"/>
      <c r="AL754"/>
      <c r="AM754"/>
      <c r="AN754"/>
      <c r="AO754"/>
      <c r="AP754"/>
      <c r="AQ754"/>
      <c r="AR754"/>
      <c r="AS754"/>
      <c r="AT754"/>
      <c r="AU754"/>
      <c r="AV754"/>
      <c r="AW754"/>
      <c r="AX754"/>
      <c r="AY754"/>
      <c r="AZ754"/>
      <c r="BA754"/>
      <c r="BB754"/>
      <c r="BC754"/>
      <c r="BD754"/>
      <c r="BE754"/>
      <c r="BF754"/>
      <c r="BG754"/>
      <c r="BH754"/>
      <c r="BI754"/>
      <c r="BJ754"/>
      <c r="BK754"/>
      <c r="BL754"/>
      <c r="BM754"/>
      <c r="BN754"/>
      <c r="BO754"/>
    </row>
    <row r="755" spans="1:67" ht="15" x14ac:dyDescent="0.25">
      <c r="A755" s="245" t="s">
        <v>5904</v>
      </c>
      <c r="B755" s="245" t="s">
        <v>5903</v>
      </c>
      <c r="C755" s="245" t="s">
        <v>5902</v>
      </c>
      <c r="D755" s="245" t="s">
        <v>5901</v>
      </c>
      <c r="E755" s="246" t="s">
        <v>44</v>
      </c>
      <c r="F755" s="245" t="s">
        <v>44</v>
      </c>
      <c r="G755" s="245" t="s">
        <v>6889</v>
      </c>
      <c r="H755" s="245" t="s">
        <v>6888</v>
      </c>
      <c r="I755" s="245" t="s">
        <v>102</v>
      </c>
      <c r="J755" s="245" t="s">
        <v>59</v>
      </c>
      <c r="K755" s="246" t="s">
        <v>883</v>
      </c>
      <c r="L755" s="245" t="s">
        <v>568</v>
      </c>
      <c r="M755"/>
      <c r="N755"/>
      <c r="O755"/>
      <c r="P755"/>
      <c r="Q755"/>
      <c r="R755"/>
      <c r="S755"/>
      <c r="T755"/>
      <c r="U755"/>
      <c r="V755"/>
      <c r="W755"/>
      <c r="X755"/>
      <c r="Y755"/>
      <c r="Z755"/>
      <c r="AA755"/>
      <c r="AB755"/>
      <c r="AC755"/>
      <c r="AD755"/>
      <c r="AE755"/>
      <c r="AF755"/>
      <c r="AG755"/>
      <c r="AH755"/>
      <c r="AI755"/>
      <c r="AJ755"/>
      <c r="AK755"/>
      <c r="AL755"/>
      <c r="AM755"/>
      <c r="AN755"/>
      <c r="AO755"/>
      <c r="AP755"/>
      <c r="AQ755"/>
      <c r="AR755"/>
      <c r="AS755"/>
      <c r="AT755"/>
      <c r="AU755"/>
      <c r="AV755"/>
      <c r="AW755"/>
      <c r="AX755"/>
      <c r="AY755"/>
      <c r="AZ755"/>
      <c r="BA755"/>
      <c r="BB755"/>
      <c r="BC755"/>
      <c r="BD755"/>
      <c r="BE755"/>
      <c r="BF755"/>
      <c r="BG755"/>
      <c r="BH755"/>
      <c r="BI755"/>
      <c r="BJ755"/>
      <c r="BK755"/>
      <c r="BL755"/>
      <c r="BM755"/>
      <c r="BN755"/>
      <c r="BO755"/>
    </row>
    <row r="756" spans="1:67" ht="15" x14ac:dyDescent="0.25">
      <c r="A756" s="245" t="s">
        <v>5904</v>
      </c>
      <c r="B756" s="245" t="s">
        <v>5903</v>
      </c>
      <c r="C756" s="245" t="s">
        <v>5902</v>
      </c>
      <c r="D756" s="245" t="s">
        <v>5901</v>
      </c>
      <c r="E756" s="246" t="s">
        <v>44</v>
      </c>
      <c r="F756" s="245" t="s">
        <v>44</v>
      </c>
      <c r="G756" s="245" t="s">
        <v>6887</v>
      </c>
      <c r="H756" s="245" t="s">
        <v>6886</v>
      </c>
      <c r="I756" s="245" t="s">
        <v>102</v>
      </c>
      <c r="J756" s="245" t="s">
        <v>569</v>
      </c>
      <c r="K756" s="246" t="s">
        <v>16210</v>
      </c>
      <c r="L756" s="245" t="s">
        <v>568</v>
      </c>
      <c r="M756"/>
      <c r="N756"/>
      <c r="O756"/>
      <c r="P756"/>
      <c r="Q756"/>
      <c r="R756"/>
      <c r="S756"/>
      <c r="T756"/>
      <c r="U756"/>
      <c r="V756"/>
      <c r="W756"/>
      <c r="X756"/>
      <c r="Y756"/>
      <c r="Z756"/>
      <c r="AA756"/>
      <c r="AB756"/>
      <c r="AC756"/>
      <c r="AD756"/>
      <c r="AE756"/>
      <c r="AF756"/>
      <c r="AG756"/>
      <c r="AH756"/>
      <c r="AI756"/>
      <c r="AJ756"/>
      <c r="AK756"/>
      <c r="AL756"/>
      <c r="AM756"/>
      <c r="AN756"/>
      <c r="AO756"/>
      <c r="AP756"/>
      <c r="AQ756"/>
      <c r="AR756"/>
      <c r="AS756"/>
      <c r="AT756"/>
      <c r="AU756"/>
      <c r="AV756"/>
      <c r="AW756"/>
      <c r="AX756"/>
      <c r="AY756"/>
      <c r="AZ756"/>
      <c r="BA756"/>
      <c r="BB756"/>
      <c r="BC756"/>
      <c r="BD756"/>
      <c r="BE756"/>
      <c r="BF756"/>
      <c r="BG756"/>
      <c r="BH756"/>
      <c r="BI756"/>
      <c r="BJ756"/>
      <c r="BK756"/>
      <c r="BL756"/>
      <c r="BM756"/>
      <c r="BN756"/>
      <c r="BO756"/>
    </row>
    <row r="757" spans="1:67" ht="15" x14ac:dyDescent="0.25">
      <c r="A757" s="245" t="s">
        <v>5904</v>
      </c>
      <c r="B757" s="245" t="s">
        <v>5903</v>
      </c>
      <c r="C757" s="245" t="s">
        <v>5902</v>
      </c>
      <c r="D757" s="245" t="s">
        <v>5901</v>
      </c>
      <c r="E757" s="246" t="s">
        <v>44</v>
      </c>
      <c r="F757" s="245" t="s">
        <v>44</v>
      </c>
      <c r="G757" s="245" t="s">
        <v>6885</v>
      </c>
      <c r="H757" s="245" t="s">
        <v>6884</v>
      </c>
      <c r="I757" s="245" t="s">
        <v>102</v>
      </c>
      <c r="J757" s="245" t="s">
        <v>106</v>
      </c>
      <c r="K757" s="246" t="s">
        <v>16211</v>
      </c>
      <c r="L757" s="245" t="s">
        <v>568</v>
      </c>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c r="AW757"/>
      <c r="AX757"/>
      <c r="AY757"/>
      <c r="AZ757"/>
      <c r="BA757"/>
      <c r="BB757"/>
      <c r="BC757"/>
      <c r="BD757"/>
      <c r="BE757"/>
      <c r="BF757"/>
      <c r="BG757"/>
      <c r="BH757"/>
      <c r="BI757"/>
      <c r="BJ757"/>
      <c r="BK757"/>
      <c r="BL757"/>
      <c r="BM757"/>
      <c r="BN757"/>
      <c r="BO757"/>
    </row>
    <row r="758" spans="1:67" ht="15" x14ac:dyDescent="0.25">
      <c r="A758" s="245" t="s">
        <v>5904</v>
      </c>
      <c r="B758" s="245" t="s">
        <v>5903</v>
      </c>
      <c r="C758" s="245" t="s">
        <v>5902</v>
      </c>
      <c r="D758" s="245" t="s">
        <v>5901</v>
      </c>
      <c r="E758" s="246" t="s">
        <v>44</v>
      </c>
      <c r="F758" s="245" t="s">
        <v>44</v>
      </c>
      <c r="G758" s="245" t="s">
        <v>6883</v>
      </c>
      <c r="H758" s="245" t="s">
        <v>6882</v>
      </c>
      <c r="I758" s="245" t="s">
        <v>102</v>
      </c>
      <c r="J758" s="245" t="s">
        <v>569</v>
      </c>
      <c r="K758" s="246" t="s">
        <v>14968</v>
      </c>
      <c r="L758" s="245" t="s">
        <v>568</v>
      </c>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c r="AW758"/>
      <c r="AX758"/>
      <c r="AY758"/>
      <c r="AZ758"/>
      <c r="BA758"/>
      <c r="BB758"/>
      <c r="BC758"/>
      <c r="BD758"/>
      <c r="BE758"/>
      <c r="BF758"/>
      <c r="BG758"/>
      <c r="BH758"/>
      <c r="BI758"/>
      <c r="BJ758"/>
      <c r="BK758"/>
      <c r="BL758"/>
      <c r="BM758"/>
      <c r="BN758"/>
      <c r="BO758"/>
    </row>
    <row r="759" spans="1:67" ht="15" x14ac:dyDescent="0.25">
      <c r="A759" s="245" t="s">
        <v>5904</v>
      </c>
      <c r="B759" s="245" t="s">
        <v>5903</v>
      </c>
      <c r="C759" s="245" t="s">
        <v>5902</v>
      </c>
      <c r="D759" s="245" t="s">
        <v>5901</v>
      </c>
      <c r="E759" s="246" t="s">
        <v>44</v>
      </c>
      <c r="F759" s="245" t="s">
        <v>44</v>
      </c>
      <c r="G759" s="245" t="s">
        <v>6881</v>
      </c>
      <c r="H759" s="245" t="s">
        <v>6880</v>
      </c>
      <c r="I759" s="245" t="s">
        <v>102</v>
      </c>
      <c r="J759" s="245" t="s">
        <v>106</v>
      </c>
      <c r="K759" s="246" t="s">
        <v>14292</v>
      </c>
      <c r="L759" s="245" t="s">
        <v>568</v>
      </c>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c r="AW759"/>
      <c r="AX759"/>
      <c r="AY759"/>
      <c r="AZ759"/>
      <c r="BA759"/>
      <c r="BB759"/>
      <c r="BC759"/>
      <c r="BD759"/>
      <c r="BE759"/>
      <c r="BF759"/>
      <c r="BG759"/>
      <c r="BH759"/>
      <c r="BI759"/>
      <c r="BJ759"/>
      <c r="BK759"/>
      <c r="BL759"/>
      <c r="BM759"/>
      <c r="BN759"/>
      <c r="BO759"/>
    </row>
    <row r="760" spans="1:67" ht="15" x14ac:dyDescent="0.25">
      <c r="A760" s="245" t="s">
        <v>5904</v>
      </c>
      <c r="B760" s="245" t="s">
        <v>5903</v>
      </c>
      <c r="C760" s="245" t="s">
        <v>5902</v>
      </c>
      <c r="D760" s="245" t="s">
        <v>5901</v>
      </c>
      <c r="E760" s="246" t="s">
        <v>44</v>
      </c>
      <c r="F760" s="245" t="s">
        <v>44</v>
      </c>
      <c r="G760" s="245" t="s">
        <v>6879</v>
      </c>
      <c r="H760" s="245" t="s">
        <v>6878</v>
      </c>
      <c r="I760" s="245" t="s">
        <v>102</v>
      </c>
      <c r="J760" s="245" t="s">
        <v>569</v>
      </c>
      <c r="K760" s="246" t="s">
        <v>2649</v>
      </c>
      <c r="L760" s="245" t="s">
        <v>568</v>
      </c>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c r="AW760"/>
      <c r="AX760"/>
      <c r="AY760"/>
      <c r="AZ760"/>
      <c r="BA760"/>
      <c r="BB760"/>
      <c r="BC760"/>
      <c r="BD760"/>
      <c r="BE760"/>
      <c r="BF760"/>
      <c r="BG760"/>
      <c r="BH760"/>
      <c r="BI760"/>
      <c r="BJ760"/>
      <c r="BK760"/>
      <c r="BL760"/>
      <c r="BM760"/>
      <c r="BN760"/>
      <c r="BO760"/>
    </row>
    <row r="761" spans="1:67" ht="15" x14ac:dyDescent="0.25">
      <c r="A761" s="245" t="s">
        <v>5904</v>
      </c>
      <c r="B761" s="245" t="s">
        <v>5903</v>
      </c>
      <c r="C761" s="245" t="s">
        <v>5902</v>
      </c>
      <c r="D761" s="245" t="s">
        <v>5901</v>
      </c>
      <c r="E761" s="246" t="s">
        <v>44</v>
      </c>
      <c r="F761" s="245" t="s">
        <v>44</v>
      </c>
      <c r="G761" s="245" t="s">
        <v>6877</v>
      </c>
      <c r="H761" s="245" t="s">
        <v>6876</v>
      </c>
      <c r="I761" s="245" t="s">
        <v>102</v>
      </c>
      <c r="J761" s="245" t="s">
        <v>106</v>
      </c>
      <c r="K761" s="246" t="s">
        <v>16212</v>
      </c>
      <c r="L761" s="245" t="s">
        <v>568</v>
      </c>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c r="AW761"/>
      <c r="AX761"/>
      <c r="AY761"/>
      <c r="AZ761"/>
      <c r="BA761"/>
      <c r="BB761"/>
      <c r="BC761"/>
      <c r="BD761"/>
      <c r="BE761"/>
      <c r="BF761"/>
      <c r="BG761"/>
      <c r="BH761"/>
      <c r="BI761"/>
      <c r="BJ761"/>
      <c r="BK761"/>
      <c r="BL761"/>
      <c r="BM761"/>
      <c r="BN761"/>
      <c r="BO761"/>
    </row>
    <row r="762" spans="1:67" ht="15" x14ac:dyDescent="0.25">
      <c r="A762" s="245" t="s">
        <v>5904</v>
      </c>
      <c r="B762" s="245" t="s">
        <v>5903</v>
      </c>
      <c r="C762" s="245" t="s">
        <v>5902</v>
      </c>
      <c r="D762" s="245" t="s">
        <v>5901</v>
      </c>
      <c r="E762" s="246" t="s">
        <v>44</v>
      </c>
      <c r="F762" s="245" t="s">
        <v>44</v>
      </c>
      <c r="G762" s="245" t="s">
        <v>6875</v>
      </c>
      <c r="H762" s="245" t="s">
        <v>6874</v>
      </c>
      <c r="I762" s="245" t="s">
        <v>102</v>
      </c>
      <c r="J762" s="245" t="s">
        <v>569</v>
      </c>
      <c r="K762" s="246" t="s">
        <v>10164</v>
      </c>
      <c r="L762" s="245" t="s">
        <v>568</v>
      </c>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c r="AW762"/>
      <c r="AX762"/>
      <c r="AY762"/>
      <c r="AZ762"/>
      <c r="BA762"/>
      <c r="BB762"/>
      <c r="BC762"/>
      <c r="BD762"/>
      <c r="BE762"/>
      <c r="BF762"/>
      <c r="BG762"/>
      <c r="BH762"/>
      <c r="BI762"/>
      <c r="BJ762"/>
      <c r="BK762"/>
      <c r="BL762"/>
      <c r="BM762"/>
      <c r="BN762"/>
      <c r="BO762"/>
    </row>
    <row r="763" spans="1:67" ht="15" x14ac:dyDescent="0.25">
      <c r="A763" s="245" t="s">
        <v>5904</v>
      </c>
      <c r="B763" s="245" t="s">
        <v>5903</v>
      </c>
      <c r="C763" s="245" t="s">
        <v>5902</v>
      </c>
      <c r="D763" s="245" t="s">
        <v>5901</v>
      </c>
      <c r="E763" s="246" t="s">
        <v>44</v>
      </c>
      <c r="F763" s="245" t="s">
        <v>44</v>
      </c>
      <c r="G763" s="245" t="s">
        <v>6873</v>
      </c>
      <c r="H763" s="245" t="s">
        <v>6872</v>
      </c>
      <c r="I763" s="245" t="s">
        <v>102</v>
      </c>
      <c r="J763" s="245" t="s">
        <v>59</v>
      </c>
      <c r="K763" s="246" t="s">
        <v>9112</v>
      </c>
      <c r="L763" s="245" t="s">
        <v>568</v>
      </c>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c r="AW763"/>
      <c r="AX763"/>
      <c r="AY763"/>
      <c r="AZ763"/>
      <c r="BA763"/>
      <c r="BB763"/>
      <c r="BC763"/>
      <c r="BD763"/>
      <c r="BE763"/>
      <c r="BF763"/>
      <c r="BG763"/>
      <c r="BH763"/>
      <c r="BI763"/>
      <c r="BJ763"/>
      <c r="BK763"/>
      <c r="BL763"/>
      <c r="BM763"/>
      <c r="BN763"/>
      <c r="BO763"/>
    </row>
    <row r="764" spans="1:67" ht="15" x14ac:dyDescent="0.25">
      <c r="A764" s="245" t="s">
        <v>5904</v>
      </c>
      <c r="B764" s="245" t="s">
        <v>5903</v>
      </c>
      <c r="C764" s="245" t="s">
        <v>5902</v>
      </c>
      <c r="D764" s="245" t="s">
        <v>5901</v>
      </c>
      <c r="E764" s="246" t="s">
        <v>44</v>
      </c>
      <c r="F764" s="245" t="s">
        <v>44</v>
      </c>
      <c r="G764" s="245" t="s">
        <v>6870</v>
      </c>
      <c r="H764" s="245" t="s">
        <v>6869</v>
      </c>
      <c r="I764" s="245" t="s">
        <v>102</v>
      </c>
      <c r="J764" s="245" t="s">
        <v>59</v>
      </c>
      <c r="K764" s="246" t="s">
        <v>8986</v>
      </c>
      <c r="L764" s="245" t="s">
        <v>568</v>
      </c>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c r="AW764"/>
      <c r="AX764"/>
      <c r="AY764"/>
      <c r="AZ764"/>
      <c r="BA764"/>
      <c r="BB764"/>
      <c r="BC764"/>
      <c r="BD764"/>
      <c r="BE764"/>
      <c r="BF764"/>
      <c r="BG764"/>
      <c r="BH764"/>
      <c r="BI764"/>
      <c r="BJ764"/>
      <c r="BK764"/>
      <c r="BL764"/>
      <c r="BM764"/>
      <c r="BN764"/>
      <c r="BO764"/>
    </row>
    <row r="765" spans="1:67" ht="15" x14ac:dyDescent="0.25">
      <c r="A765" s="245" t="s">
        <v>5904</v>
      </c>
      <c r="B765" s="245" t="s">
        <v>5903</v>
      </c>
      <c r="C765" s="245" t="s">
        <v>5902</v>
      </c>
      <c r="D765" s="245" t="s">
        <v>5901</v>
      </c>
      <c r="E765" s="246" t="s">
        <v>44</v>
      </c>
      <c r="F765" s="245" t="s">
        <v>44</v>
      </c>
      <c r="G765" s="245" t="s">
        <v>6868</v>
      </c>
      <c r="H765" s="245" t="s">
        <v>6867</v>
      </c>
      <c r="I765" s="245" t="s">
        <v>102</v>
      </c>
      <c r="J765" s="245" t="s">
        <v>106</v>
      </c>
      <c r="K765" s="246" t="s">
        <v>16213</v>
      </c>
      <c r="L765" s="245" t="s">
        <v>568</v>
      </c>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c r="AW765"/>
      <c r="AX765"/>
      <c r="AY765"/>
      <c r="AZ765"/>
      <c r="BA765"/>
      <c r="BB765"/>
      <c r="BC765"/>
      <c r="BD765"/>
      <c r="BE765"/>
      <c r="BF765"/>
      <c r="BG765"/>
      <c r="BH765"/>
      <c r="BI765"/>
      <c r="BJ765"/>
      <c r="BK765"/>
      <c r="BL765"/>
      <c r="BM765"/>
      <c r="BN765"/>
      <c r="BO765"/>
    </row>
    <row r="766" spans="1:67" ht="15" x14ac:dyDescent="0.25">
      <c r="A766" s="245" t="s">
        <v>5904</v>
      </c>
      <c r="B766" s="245" t="s">
        <v>5903</v>
      </c>
      <c r="C766" s="245" t="s">
        <v>5902</v>
      </c>
      <c r="D766" s="245" t="s">
        <v>5901</v>
      </c>
      <c r="E766" s="246" t="s">
        <v>44</v>
      </c>
      <c r="F766" s="245" t="s">
        <v>44</v>
      </c>
      <c r="G766" s="245" t="s">
        <v>6866</v>
      </c>
      <c r="H766" s="245" t="s">
        <v>6865</v>
      </c>
      <c r="I766" s="245" t="s">
        <v>102</v>
      </c>
      <c r="J766" s="245" t="s">
        <v>59</v>
      </c>
      <c r="K766" s="246" t="s">
        <v>4200</v>
      </c>
      <c r="L766" s="245" t="s">
        <v>568</v>
      </c>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c r="AW766"/>
      <c r="AX766"/>
      <c r="AY766"/>
      <c r="AZ766"/>
      <c r="BA766"/>
      <c r="BB766"/>
      <c r="BC766"/>
      <c r="BD766"/>
      <c r="BE766"/>
      <c r="BF766"/>
      <c r="BG766"/>
      <c r="BH766"/>
      <c r="BI766"/>
      <c r="BJ766"/>
      <c r="BK766"/>
      <c r="BL766"/>
      <c r="BM766"/>
      <c r="BN766"/>
      <c r="BO766"/>
    </row>
    <row r="767" spans="1:67" ht="15" x14ac:dyDescent="0.25">
      <c r="A767" s="245" t="s">
        <v>5904</v>
      </c>
      <c r="B767" s="245" t="s">
        <v>5903</v>
      </c>
      <c r="C767" s="245" t="s">
        <v>5902</v>
      </c>
      <c r="D767" s="245" t="s">
        <v>5901</v>
      </c>
      <c r="E767" s="246" t="s">
        <v>44</v>
      </c>
      <c r="F767" s="245" t="s">
        <v>44</v>
      </c>
      <c r="G767" s="245" t="s">
        <v>6864</v>
      </c>
      <c r="H767" s="245" t="s">
        <v>6863</v>
      </c>
      <c r="I767" s="245" t="s">
        <v>102</v>
      </c>
      <c r="J767" s="245" t="s">
        <v>569</v>
      </c>
      <c r="K767" s="246" t="s">
        <v>251</v>
      </c>
      <c r="L767" s="245" t="s">
        <v>568</v>
      </c>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c r="AW767"/>
      <c r="AX767"/>
      <c r="AY767"/>
      <c r="AZ767"/>
      <c r="BA767"/>
      <c r="BB767"/>
      <c r="BC767"/>
      <c r="BD767"/>
      <c r="BE767"/>
      <c r="BF767"/>
      <c r="BG767"/>
      <c r="BH767"/>
      <c r="BI767"/>
      <c r="BJ767"/>
      <c r="BK767"/>
      <c r="BL767"/>
      <c r="BM767"/>
      <c r="BN767"/>
      <c r="BO767"/>
    </row>
    <row r="768" spans="1:67" ht="15" x14ac:dyDescent="0.25">
      <c r="A768" s="245" t="s">
        <v>5904</v>
      </c>
      <c r="B768" s="245" t="s">
        <v>5903</v>
      </c>
      <c r="C768" s="245" t="s">
        <v>5902</v>
      </c>
      <c r="D768" s="245" t="s">
        <v>5901</v>
      </c>
      <c r="E768" s="246" t="s">
        <v>44</v>
      </c>
      <c r="F768" s="245" t="s">
        <v>44</v>
      </c>
      <c r="G768" s="245" t="s">
        <v>6862</v>
      </c>
      <c r="H768" s="245" t="s">
        <v>16214</v>
      </c>
      <c r="I768" s="245" t="s">
        <v>102</v>
      </c>
      <c r="J768" s="245" t="s">
        <v>59</v>
      </c>
      <c r="K768" s="246" t="s">
        <v>10500</v>
      </c>
      <c r="L768" s="245" t="s">
        <v>568</v>
      </c>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c r="AW768"/>
      <c r="AX768"/>
      <c r="AY768"/>
      <c r="AZ768"/>
      <c r="BA768"/>
      <c r="BB768"/>
      <c r="BC768"/>
      <c r="BD768"/>
      <c r="BE768"/>
      <c r="BF768"/>
      <c r="BG768"/>
      <c r="BH768"/>
      <c r="BI768"/>
      <c r="BJ768"/>
      <c r="BK768"/>
      <c r="BL768"/>
      <c r="BM768"/>
      <c r="BN768"/>
      <c r="BO768"/>
    </row>
    <row r="769" spans="1:67" ht="15" x14ac:dyDescent="0.25">
      <c r="A769" s="245" t="s">
        <v>5904</v>
      </c>
      <c r="B769" s="245" t="s">
        <v>5903</v>
      </c>
      <c r="C769" s="245" t="s">
        <v>5902</v>
      </c>
      <c r="D769" s="245" t="s">
        <v>5901</v>
      </c>
      <c r="E769" s="246" t="s">
        <v>44</v>
      </c>
      <c r="F769" s="245" t="s">
        <v>44</v>
      </c>
      <c r="G769" s="245" t="s">
        <v>6861</v>
      </c>
      <c r="H769" s="245" t="s">
        <v>16215</v>
      </c>
      <c r="I769" s="245" t="s">
        <v>102</v>
      </c>
      <c r="J769" s="245" t="s">
        <v>59</v>
      </c>
      <c r="K769" s="246" t="s">
        <v>185</v>
      </c>
      <c r="L769" s="245" t="s">
        <v>568</v>
      </c>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c r="AW769"/>
      <c r="AX769"/>
      <c r="AY769"/>
      <c r="AZ769"/>
      <c r="BA769"/>
      <c r="BB769"/>
      <c r="BC769"/>
      <c r="BD769"/>
      <c r="BE769"/>
      <c r="BF769"/>
      <c r="BG769"/>
      <c r="BH769"/>
      <c r="BI769"/>
      <c r="BJ769"/>
      <c r="BK769"/>
      <c r="BL769"/>
      <c r="BM769"/>
      <c r="BN769"/>
      <c r="BO769"/>
    </row>
    <row r="770" spans="1:67" ht="15" x14ac:dyDescent="0.25">
      <c r="A770" s="245" t="s">
        <v>5904</v>
      </c>
      <c r="B770" s="245" t="s">
        <v>5903</v>
      </c>
      <c r="C770" s="245" t="s">
        <v>5902</v>
      </c>
      <c r="D770" s="245" t="s">
        <v>5901</v>
      </c>
      <c r="E770" s="246" t="s">
        <v>44</v>
      </c>
      <c r="F770" s="245" t="s">
        <v>44</v>
      </c>
      <c r="G770" s="245" t="s">
        <v>6860</v>
      </c>
      <c r="H770" s="245" t="s">
        <v>16216</v>
      </c>
      <c r="I770" s="245" t="s">
        <v>102</v>
      </c>
      <c r="J770" s="245" t="s">
        <v>59</v>
      </c>
      <c r="K770" s="246" t="s">
        <v>5251</v>
      </c>
      <c r="L770" s="245" t="s">
        <v>568</v>
      </c>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c r="AW770"/>
      <c r="AX770"/>
      <c r="AY770"/>
      <c r="AZ770"/>
      <c r="BA770"/>
      <c r="BB770"/>
      <c r="BC770"/>
      <c r="BD770"/>
      <c r="BE770"/>
      <c r="BF770"/>
      <c r="BG770"/>
      <c r="BH770"/>
      <c r="BI770"/>
      <c r="BJ770"/>
      <c r="BK770"/>
      <c r="BL770"/>
      <c r="BM770"/>
      <c r="BN770"/>
      <c r="BO770"/>
    </row>
    <row r="771" spans="1:67" ht="15" x14ac:dyDescent="0.25">
      <c r="A771" s="245" t="s">
        <v>5904</v>
      </c>
      <c r="B771" s="245" t="s">
        <v>5903</v>
      </c>
      <c r="C771" s="245" t="s">
        <v>5902</v>
      </c>
      <c r="D771" s="245" t="s">
        <v>5901</v>
      </c>
      <c r="E771" s="246" t="s">
        <v>44</v>
      </c>
      <c r="F771" s="245" t="s">
        <v>44</v>
      </c>
      <c r="G771" s="245" t="s">
        <v>6859</v>
      </c>
      <c r="H771" s="245" t="s">
        <v>16217</v>
      </c>
      <c r="I771" s="245" t="s">
        <v>102</v>
      </c>
      <c r="J771" s="245" t="s">
        <v>106</v>
      </c>
      <c r="K771" s="246" t="s">
        <v>15148</v>
      </c>
      <c r="L771" s="245" t="s">
        <v>568</v>
      </c>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c r="AW771"/>
      <c r="AX771"/>
      <c r="AY771"/>
      <c r="AZ771"/>
      <c r="BA771"/>
      <c r="BB771"/>
      <c r="BC771"/>
      <c r="BD771"/>
      <c r="BE771"/>
      <c r="BF771"/>
      <c r="BG771"/>
      <c r="BH771"/>
      <c r="BI771"/>
      <c r="BJ771"/>
      <c r="BK771"/>
      <c r="BL771"/>
      <c r="BM771"/>
      <c r="BN771"/>
      <c r="BO771"/>
    </row>
    <row r="772" spans="1:67" ht="15" x14ac:dyDescent="0.25">
      <c r="A772" s="245" t="s">
        <v>5904</v>
      </c>
      <c r="B772" s="245" t="s">
        <v>5903</v>
      </c>
      <c r="C772" s="245" t="s">
        <v>5902</v>
      </c>
      <c r="D772" s="245" t="s">
        <v>5901</v>
      </c>
      <c r="E772" s="246" t="s">
        <v>44</v>
      </c>
      <c r="F772" s="245" t="s">
        <v>44</v>
      </c>
      <c r="G772" s="245" t="s">
        <v>6858</v>
      </c>
      <c r="H772" s="245" t="s">
        <v>6857</v>
      </c>
      <c r="I772" s="245" t="s">
        <v>102</v>
      </c>
      <c r="J772" s="245" t="s">
        <v>59</v>
      </c>
      <c r="K772" s="246" t="s">
        <v>6399</v>
      </c>
      <c r="L772" s="245" t="s">
        <v>568</v>
      </c>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c r="AW772"/>
      <c r="AX772"/>
      <c r="AY772"/>
      <c r="AZ772"/>
      <c r="BA772"/>
      <c r="BB772"/>
      <c r="BC772"/>
      <c r="BD772"/>
      <c r="BE772"/>
      <c r="BF772"/>
      <c r="BG772"/>
      <c r="BH772"/>
      <c r="BI772"/>
      <c r="BJ772"/>
      <c r="BK772"/>
      <c r="BL772"/>
      <c r="BM772"/>
      <c r="BN772"/>
      <c r="BO772"/>
    </row>
    <row r="773" spans="1:67" ht="15" x14ac:dyDescent="0.25">
      <c r="A773" s="245" t="s">
        <v>5904</v>
      </c>
      <c r="B773" s="245" t="s">
        <v>5903</v>
      </c>
      <c r="C773" s="245" t="s">
        <v>5902</v>
      </c>
      <c r="D773" s="245" t="s">
        <v>5901</v>
      </c>
      <c r="E773" s="246" t="s">
        <v>44</v>
      </c>
      <c r="F773" s="245" t="s">
        <v>44</v>
      </c>
      <c r="G773" s="245" t="s">
        <v>6856</v>
      </c>
      <c r="H773" s="245" t="s">
        <v>6855</v>
      </c>
      <c r="I773" s="245" t="s">
        <v>102</v>
      </c>
      <c r="J773" s="245" t="s">
        <v>59</v>
      </c>
      <c r="K773" s="246" t="s">
        <v>202</v>
      </c>
      <c r="L773" s="245" t="s">
        <v>568</v>
      </c>
      <c r="M773"/>
      <c r="N773"/>
      <c r="O773"/>
      <c r="P773"/>
      <c r="Q773"/>
      <c r="R773"/>
      <c r="S773"/>
      <c r="T773"/>
      <c r="U773"/>
      <c r="V773"/>
      <c r="W773"/>
      <c r="X773"/>
      <c r="Y773"/>
      <c r="Z773"/>
      <c r="AA773"/>
      <c r="AB773"/>
      <c r="AC773"/>
      <c r="AD773"/>
      <c r="AE773"/>
      <c r="AF773"/>
      <c r="AG773"/>
      <c r="AH773"/>
      <c r="AI773"/>
      <c r="AJ773"/>
      <c r="AK773"/>
      <c r="AL773"/>
      <c r="AM773"/>
      <c r="AN773"/>
      <c r="AO773"/>
      <c r="AP773"/>
      <c r="AQ773"/>
      <c r="AR773"/>
      <c r="AS773"/>
      <c r="AT773"/>
      <c r="AU773"/>
      <c r="AV773"/>
      <c r="AW773"/>
      <c r="AX773"/>
      <c r="AY773"/>
      <c r="AZ773"/>
      <c r="BA773"/>
      <c r="BB773"/>
      <c r="BC773"/>
      <c r="BD773"/>
      <c r="BE773"/>
      <c r="BF773"/>
      <c r="BG773"/>
      <c r="BH773"/>
      <c r="BI773"/>
      <c r="BJ773"/>
      <c r="BK773"/>
      <c r="BL773"/>
      <c r="BM773"/>
      <c r="BN773"/>
      <c r="BO773"/>
    </row>
    <row r="774" spans="1:67" ht="15" x14ac:dyDescent="0.25">
      <c r="A774" s="245" t="s">
        <v>5904</v>
      </c>
      <c r="B774" s="245" t="s">
        <v>5903</v>
      </c>
      <c r="C774" s="245" t="s">
        <v>5902</v>
      </c>
      <c r="D774" s="245" t="s">
        <v>5901</v>
      </c>
      <c r="E774" s="246" t="s">
        <v>44</v>
      </c>
      <c r="F774" s="245" t="s">
        <v>44</v>
      </c>
      <c r="G774" s="245" t="s">
        <v>6854</v>
      </c>
      <c r="H774" s="245" t="s">
        <v>6853</v>
      </c>
      <c r="I774" s="245" t="s">
        <v>102</v>
      </c>
      <c r="J774" s="245" t="s">
        <v>59</v>
      </c>
      <c r="K774" s="246" t="s">
        <v>896</v>
      </c>
      <c r="L774" s="245" t="s">
        <v>568</v>
      </c>
      <c r="M774"/>
      <c r="N774"/>
      <c r="O774"/>
      <c r="P774"/>
      <c r="Q774"/>
      <c r="R774"/>
      <c r="S774"/>
      <c r="T774"/>
      <c r="U774"/>
      <c r="V774"/>
      <c r="W774"/>
      <c r="X774"/>
      <c r="Y774"/>
      <c r="Z774"/>
      <c r="AA774"/>
      <c r="AB774"/>
      <c r="AC774"/>
      <c r="AD774"/>
      <c r="AE774"/>
      <c r="AF774"/>
      <c r="AG774"/>
      <c r="AH774"/>
      <c r="AI774"/>
      <c r="AJ774"/>
      <c r="AK774"/>
      <c r="AL774"/>
      <c r="AM774"/>
      <c r="AN774"/>
      <c r="AO774"/>
      <c r="AP774"/>
      <c r="AQ774"/>
      <c r="AR774"/>
      <c r="AS774"/>
      <c r="AT774"/>
      <c r="AU774"/>
      <c r="AV774"/>
      <c r="AW774"/>
      <c r="AX774"/>
      <c r="AY774"/>
      <c r="AZ774"/>
      <c r="BA774"/>
      <c r="BB774"/>
      <c r="BC774"/>
      <c r="BD774"/>
      <c r="BE774"/>
      <c r="BF774"/>
      <c r="BG774"/>
      <c r="BH774"/>
      <c r="BI774"/>
      <c r="BJ774"/>
      <c r="BK774"/>
      <c r="BL774"/>
      <c r="BM774"/>
      <c r="BN774"/>
      <c r="BO774"/>
    </row>
    <row r="775" spans="1:67" ht="15" x14ac:dyDescent="0.25">
      <c r="A775" s="245" t="s">
        <v>5904</v>
      </c>
      <c r="B775" s="245" t="s">
        <v>5903</v>
      </c>
      <c r="C775" s="245" t="s">
        <v>5902</v>
      </c>
      <c r="D775" s="245" t="s">
        <v>5901</v>
      </c>
      <c r="E775" s="246" t="s">
        <v>44</v>
      </c>
      <c r="F775" s="245" t="s">
        <v>44</v>
      </c>
      <c r="G775" s="245" t="s">
        <v>6851</v>
      </c>
      <c r="H775" s="245" t="s">
        <v>6850</v>
      </c>
      <c r="I775" s="245" t="s">
        <v>102</v>
      </c>
      <c r="J775" s="245" t="s">
        <v>59</v>
      </c>
      <c r="K775" s="246" t="s">
        <v>15429</v>
      </c>
      <c r="L775" s="245" t="s">
        <v>568</v>
      </c>
      <c r="M775"/>
      <c r="N775"/>
      <c r="O775"/>
      <c r="P775"/>
      <c r="Q775"/>
      <c r="R775"/>
      <c r="S775"/>
      <c r="T775"/>
      <c r="U775"/>
      <c r="V775"/>
      <c r="W775"/>
      <c r="X775"/>
      <c r="Y775"/>
      <c r="Z775"/>
      <c r="AA775"/>
      <c r="AB775"/>
      <c r="AC775"/>
      <c r="AD775"/>
      <c r="AE775"/>
      <c r="AF775"/>
      <c r="AG775"/>
      <c r="AH775"/>
      <c r="AI775"/>
      <c r="AJ775"/>
      <c r="AK775"/>
      <c r="AL775"/>
      <c r="AM775"/>
      <c r="AN775"/>
      <c r="AO775"/>
      <c r="AP775"/>
      <c r="AQ775"/>
      <c r="AR775"/>
      <c r="AS775"/>
      <c r="AT775"/>
      <c r="AU775"/>
      <c r="AV775"/>
      <c r="AW775"/>
      <c r="AX775"/>
      <c r="AY775"/>
      <c r="AZ775"/>
      <c r="BA775"/>
      <c r="BB775"/>
      <c r="BC775"/>
      <c r="BD775"/>
      <c r="BE775"/>
      <c r="BF775"/>
      <c r="BG775"/>
      <c r="BH775"/>
      <c r="BI775"/>
      <c r="BJ775"/>
      <c r="BK775"/>
      <c r="BL775"/>
      <c r="BM775"/>
      <c r="BN775"/>
      <c r="BO775"/>
    </row>
    <row r="776" spans="1:67" ht="15" x14ac:dyDescent="0.25">
      <c r="A776" s="245" t="s">
        <v>5904</v>
      </c>
      <c r="B776" s="245" t="s">
        <v>5903</v>
      </c>
      <c r="C776" s="245" t="s">
        <v>5902</v>
      </c>
      <c r="D776" s="245" t="s">
        <v>5901</v>
      </c>
      <c r="E776" s="246" t="s">
        <v>44</v>
      </c>
      <c r="F776" s="245" t="s">
        <v>44</v>
      </c>
      <c r="G776" s="245" t="s">
        <v>6849</v>
      </c>
      <c r="H776" s="245" t="s">
        <v>6848</v>
      </c>
      <c r="I776" s="245" t="s">
        <v>102</v>
      </c>
      <c r="J776" s="245" t="s">
        <v>59</v>
      </c>
      <c r="K776" s="246" t="s">
        <v>6987</v>
      </c>
      <c r="L776" s="245" t="s">
        <v>568</v>
      </c>
      <c r="M776"/>
      <c r="N776"/>
      <c r="O776"/>
      <c r="P776"/>
      <c r="Q776"/>
      <c r="R776"/>
      <c r="S776"/>
      <c r="T776"/>
      <c r="U776"/>
      <c r="V776"/>
      <c r="W776"/>
      <c r="X776"/>
      <c r="Y776"/>
      <c r="Z776"/>
      <c r="AA776"/>
      <c r="AB776"/>
      <c r="AC776"/>
      <c r="AD776"/>
      <c r="AE776"/>
      <c r="AF776"/>
      <c r="AG776"/>
      <c r="AH776"/>
      <c r="AI776"/>
      <c r="AJ776"/>
      <c r="AK776"/>
      <c r="AL776"/>
      <c r="AM776"/>
      <c r="AN776"/>
      <c r="AO776"/>
      <c r="AP776"/>
      <c r="AQ776"/>
      <c r="AR776"/>
      <c r="AS776"/>
      <c r="AT776"/>
      <c r="AU776"/>
      <c r="AV776"/>
      <c r="AW776"/>
      <c r="AX776"/>
      <c r="AY776"/>
      <c r="AZ776"/>
      <c r="BA776"/>
      <c r="BB776"/>
      <c r="BC776"/>
      <c r="BD776"/>
      <c r="BE776"/>
      <c r="BF776"/>
      <c r="BG776"/>
      <c r="BH776"/>
      <c r="BI776"/>
      <c r="BJ776"/>
      <c r="BK776"/>
      <c r="BL776"/>
      <c r="BM776"/>
      <c r="BN776"/>
      <c r="BO776"/>
    </row>
    <row r="777" spans="1:67" ht="15" x14ac:dyDescent="0.25">
      <c r="A777" s="245" t="s">
        <v>5904</v>
      </c>
      <c r="B777" s="245" t="s">
        <v>5903</v>
      </c>
      <c r="C777" s="245" t="s">
        <v>5902</v>
      </c>
      <c r="D777" s="245" t="s">
        <v>5901</v>
      </c>
      <c r="E777" s="246" t="s">
        <v>44</v>
      </c>
      <c r="F777" s="245" t="s">
        <v>44</v>
      </c>
      <c r="G777" s="245" t="s">
        <v>6847</v>
      </c>
      <c r="H777" s="245" t="s">
        <v>6846</v>
      </c>
      <c r="I777" s="245" t="s">
        <v>102</v>
      </c>
      <c r="J777" s="245" t="s">
        <v>59</v>
      </c>
      <c r="K777" s="246" t="s">
        <v>297</v>
      </c>
      <c r="L777" s="245" t="s">
        <v>568</v>
      </c>
      <c r="M777"/>
      <c r="N777"/>
      <c r="O777"/>
      <c r="P777"/>
      <c r="Q777"/>
      <c r="R777"/>
      <c r="S777"/>
      <c r="T777"/>
      <c r="U777"/>
      <c r="V777"/>
      <c r="W777"/>
      <c r="X777"/>
      <c r="Y777"/>
      <c r="Z777"/>
      <c r="AA777"/>
      <c r="AB777"/>
      <c r="AC777"/>
      <c r="AD777"/>
      <c r="AE777"/>
      <c r="AF777"/>
      <c r="AG777"/>
      <c r="AH777"/>
      <c r="AI777"/>
      <c r="AJ777"/>
      <c r="AK777"/>
      <c r="AL777"/>
      <c r="AM777"/>
      <c r="AN777"/>
      <c r="AO777"/>
      <c r="AP777"/>
      <c r="AQ777"/>
      <c r="AR777"/>
      <c r="AS777"/>
      <c r="AT777"/>
      <c r="AU777"/>
      <c r="AV777"/>
      <c r="AW777"/>
      <c r="AX777"/>
      <c r="AY777"/>
      <c r="AZ777"/>
      <c r="BA777"/>
      <c r="BB777"/>
      <c r="BC777"/>
      <c r="BD777"/>
      <c r="BE777"/>
      <c r="BF777"/>
      <c r="BG777"/>
      <c r="BH777"/>
      <c r="BI777"/>
      <c r="BJ777"/>
      <c r="BK777"/>
      <c r="BL777"/>
      <c r="BM777"/>
      <c r="BN777"/>
      <c r="BO777"/>
    </row>
    <row r="778" spans="1:67" ht="15" x14ac:dyDescent="0.25">
      <c r="A778" s="245" t="s">
        <v>5904</v>
      </c>
      <c r="B778" s="245" t="s">
        <v>5903</v>
      </c>
      <c r="C778" s="245" t="s">
        <v>5902</v>
      </c>
      <c r="D778" s="245" t="s">
        <v>5901</v>
      </c>
      <c r="E778" s="246" t="s">
        <v>44</v>
      </c>
      <c r="F778" s="245" t="s">
        <v>44</v>
      </c>
      <c r="G778" s="245" t="s">
        <v>6845</v>
      </c>
      <c r="H778" s="245" t="s">
        <v>6844</v>
      </c>
      <c r="I778" s="245" t="s">
        <v>102</v>
      </c>
      <c r="J778" s="245" t="s">
        <v>59</v>
      </c>
      <c r="K778" s="246" t="s">
        <v>6896</v>
      </c>
      <c r="L778" s="245" t="s">
        <v>568</v>
      </c>
      <c r="M778"/>
      <c r="N778"/>
      <c r="O778"/>
      <c r="P778"/>
      <c r="Q778"/>
      <c r="R778"/>
      <c r="S778"/>
      <c r="T778"/>
      <c r="U778"/>
      <c r="V778"/>
      <c r="W778"/>
      <c r="X778"/>
      <c r="Y778"/>
      <c r="Z778"/>
      <c r="AA778"/>
      <c r="AB778"/>
      <c r="AC778"/>
      <c r="AD778"/>
      <c r="AE778"/>
      <c r="AF778"/>
      <c r="AG778"/>
      <c r="AH778"/>
      <c r="AI778"/>
      <c r="AJ778"/>
      <c r="AK778"/>
      <c r="AL778"/>
      <c r="AM778"/>
      <c r="AN778"/>
      <c r="AO778"/>
      <c r="AP778"/>
      <c r="AQ778"/>
      <c r="AR778"/>
      <c r="AS778"/>
      <c r="AT778"/>
      <c r="AU778"/>
      <c r="AV778"/>
      <c r="AW778"/>
      <c r="AX778"/>
      <c r="AY778"/>
      <c r="AZ778"/>
      <c r="BA778"/>
      <c r="BB778"/>
      <c r="BC778"/>
      <c r="BD778"/>
      <c r="BE778"/>
      <c r="BF778"/>
      <c r="BG778"/>
      <c r="BH778"/>
      <c r="BI778"/>
      <c r="BJ778"/>
      <c r="BK778"/>
      <c r="BL778"/>
      <c r="BM778"/>
      <c r="BN778"/>
      <c r="BO778"/>
    </row>
    <row r="779" spans="1:67" ht="15" x14ac:dyDescent="0.25">
      <c r="A779" s="245" t="s">
        <v>5904</v>
      </c>
      <c r="B779" s="245" t="s">
        <v>5903</v>
      </c>
      <c r="C779" s="245" t="s">
        <v>5902</v>
      </c>
      <c r="D779" s="245" t="s">
        <v>5901</v>
      </c>
      <c r="E779" s="246" t="s">
        <v>44</v>
      </c>
      <c r="F779" s="245" t="s">
        <v>44</v>
      </c>
      <c r="G779" s="245" t="s">
        <v>6843</v>
      </c>
      <c r="H779" s="245" t="s">
        <v>6842</v>
      </c>
      <c r="I779" s="245" t="s">
        <v>102</v>
      </c>
      <c r="J779" s="245" t="s">
        <v>59</v>
      </c>
      <c r="K779" s="246" t="s">
        <v>10504</v>
      </c>
      <c r="L779" s="245" t="s">
        <v>568</v>
      </c>
      <c r="M779"/>
      <c r="N779"/>
      <c r="O779"/>
      <c r="P779"/>
      <c r="Q779"/>
      <c r="R779"/>
      <c r="S779"/>
      <c r="T779"/>
      <c r="U779"/>
      <c r="V779"/>
      <c r="W779"/>
      <c r="X779"/>
      <c r="Y779"/>
      <c r="Z779"/>
      <c r="AA779"/>
      <c r="AB779"/>
      <c r="AC779"/>
      <c r="AD779"/>
      <c r="AE779"/>
      <c r="AF779"/>
      <c r="AG779"/>
      <c r="AH779"/>
      <c r="AI779"/>
      <c r="AJ779"/>
      <c r="AK779"/>
      <c r="AL779"/>
      <c r="AM779"/>
      <c r="AN779"/>
      <c r="AO779"/>
      <c r="AP779"/>
      <c r="AQ779"/>
      <c r="AR779"/>
      <c r="AS779"/>
      <c r="AT779"/>
      <c r="AU779"/>
      <c r="AV779"/>
      <c r="AW779"/>
      <c r="AX779"/>
      <c r="AY779"/>
      <c r="AZ779"/>
      <c r="BA779"/>
      <c r="BB779"/>
      <c r="BC779"/>
      <c r="BD779"/>
      <c r="BE779"/>
      <c r="BF779"/>
      <c r="BG779"/>
      <c r="BH779"/>
      <c r="BI779"/>
      <c r="BJ779"/>
      <c r="BK779"/>
      <c r="BL779"/>
      <c r="BM779"/>
      <c r="BN779"/>
      <c r="BO779"/>
    </row>
    <row r="780" spans="1:67" ht="15" x14ac:dyDescent="0.25">
      <c r="A780" s="245" t="s">
        <v>5904</v>
      </c>
      <c r="B780" s="245" t="s">
        <v>5903</v>
      </c>
      <c r="C780" s="245" t="s">
        <v>5902</v>
      </c>
      <c r="D780" s="245" t="s">
        <v>5901</v>
      </c>
      <c r="E780" s="246" t="s">
        <v>44</v>
      </c>
      <c r="F780" s="245" t="s">
        <v>44</v>
      </c>
      <c r="G780" s="245" t="s">
        <v>6841</v>
      </c>
      <c r="H780" s="245" t="s">
        <v>6840</v>
      </c>
      <c r="I780" s="245" t="s">
        <v>102</v>
      </c>
      <c r="J780" s="245" t="s">
        <v>59</v>
      </c>
      <c r="K780" s="246" t="s">
        <v>667</v>
      </c>
      <c r="L780" s="245" t="s">
        <v>568</v>
      </c>
      <c r="M780"/>
      <c r="N780"/>
      <c r="O780"/>
      <c r="P780"/>
      <c r="Q780"/>
      <c r="R780"/>
      <c r="S780"/>
      <c r="T780"/>
      <c r="U780"/>
      <c r="V780"/>
      <c r="W780"/>
      <c r="X780"/>
      <c r="Y780"/>
      <c r="Z780"/>
      <c r="AA780"/>
      <c r="AB780"/>
      <c r="AC780"/>
      <c r="AD780"/>
      <c r="AE780"/>
      <c r="AF780"/>
      <c r="AG780"/>
      <c r="AH780"/>
      <c r="AI780"/>
      <c r="AJ780"/>
      <c r="AK780"/>
      <c r="AL780"/>
      <c r="AM780"/>
      <c r="AN780"/>
      <c r="AO780"/>
      <c r="AP780"/>
      <c r="AQ780"/>
      <c r="AR780"/>
      <c r="AS780"/>
      <c r="AT780"/>
      <c r="AU780"/>
      <c r="AV780"/>
      <c r="AW780"/>
      <c r="AX780"/>
      <c r="AY780"/>
      <c r="AZ780"/>
      <c r="BA780"/>
      <c r="BB780"/>
      <c r="BC780"/>
      <c r="BD780"/>
      <c r="BE780"/>
      <c r="BF780"/>
      <c r="BG780"/>
      <c r="BH780"/>
      <c r="BI780"/>
      <c r="BJ780"/>
      <c r="BK780"/>
      <c r="BL780"/>
      <c r="BM780"/>
      <c r="BN780"/>
      <c r="BO780"/>
    </row>
    <row r="781" spans="1:67" ht="15" x14ac:dyDescent="0.25">
      <c r="A781" s="245" t="s">
        <v>5904</v>
      </c>
      <c r="B781" s="245" t="s">
        <v>5903</v>
      </c>
      <c r="C781" s="245" t="s">
        <v>5902</v>
      </c>
      <c r="D781" s="245" t="s">
        <v>5901</v>
      </c>
      <c r="E781" s="246" t="s">
        <v>44</v>
      </c>
      <c r="F781" s="245" t="s">
        <v>44</v>
      </c>
      <c r="G781" s="245" t="s">
        <v>6839</v>
      </c>
      <c r="H781" s="245" t="s">
        <v>6838</v>
      </c>
      <c r="I781" s="245" t="s">
        <v>102</v>
      </c>
      <c r="J781" s="245" t="s">
        <v>59</v>
      </c>
      <c r="K781" s="246" t="s">
        <v>202</v>
      </c>
      <c r="L781" s="245" t="s">
        <v>568</v>
      </c>
      <c r="M781"/>
      <c r="N781"/>
      <c r="O781"/>
      <c r="P781"/>
      <c r="Q781"/>
      <c r="R781"/>
      <c r="S781"/>
      <c r="T781"/>
      <c r="U781"/>
      <c r="V781"/>
      <c r="W781"/>
      <c r="X781"/>
      <c r="Y781"/>
      <c r="Z781"/>
      <c r="AA781"/>
      <c r="AB781"/>
      <c r="AC781"/>
      <c r="AD781"/>
      <c r="AE781"/>
      <c r="AF781"/>
      <c r="AG781"/>
      <c r="AH781"/>
      <c r="AI781"/>
      <c r="AJ781"/>
      <c r="AK781"/>
      <c r="AL781"/>
      <c r="AM781"/>
      <c r="AN781"/>
      <c r="AO781"/>
      <c r="AP781"/>
      <c r="AQ781"/>
      <c r="AR781"/>
      <c r="AS781"/>
      <c r="AT781"/>
      <c r="AU781"/>
      <c r="AV781"/>
      <c r="AW781"/>
      <c r="AX781"/>
      <c r="AY781"/>
      <c r="AZ781"/>
      <c r="BA781"/>
      <c r="BB781"/>
      <c r="BC781"/>
      <c r="BD781"/>
      <c r="BE781"/>
      <c r="BF781"/>
      <c r="BG781"/>
      <c r="BH781"/>
      <c r="BI781"/>
      <c r="BJ781"/>
      <c r="BK781"/>
      <c r="BL781"/>
      <c r="BM781"/>
      <c r="BN781"/>
      <c r="BO781"/>
    </row>
    <row r="782" spans="1:67" ht="15" x14ac:dyDescent="0.25">
      <c r="A782" s="245" t="s">
        <v>5904</v>
      </c>
      <c r="B782" s="245" t="s">
        <v>5903</v>
      </c>
      <c r="C782" s="245" t="s">
        <v>5902</v>
      </c>
      <c r="D782" s="245" t="s">
        <v>5901</v>
      </c>
      <c r="E782" s="246" t="s">
        <v>44</v>
      </c>
      <c r="F782" s="245" t="s">
        <v>44</v>
      </c>
      <c r="G782" s="245" t="s">
        <v>6837</v>
      </c>
      <c r="H782" s="245" t="s">
        <v>6836</v>
      </c>
      <c r="I782" s="245" t="s">
        <v>102</v>
      </c>
      <c r="J782" s="245" t="s">
        <v>59</v>
      </c>
      <c r="K782" s="246" t="s">
        <v>6023</v>
      </c>
      <c r="L782" s="245" t="s">
        <v>568</v>
      </c>
      <c r="M782"/>
      <c r="N782"/>
      <c r="O782"/>
      <c r="P782"/>
      <c r="Q782"/>
      <c r="R782"/>
      <c r="S782"/>
      <c r="T782"/>
      <c r="U782"/>
      <c r="V782"/>
      <c r="W782"/>
      <c r="X782"/>
      <c r="Y782"/>
      <c r="Z782"/>
      <c r="AA782"/>
      <c r="AB782"/>
      <c r="AC782"/>
      <c r="AD782"/>
      <c r="AE782"/>
      <c r="AF782"/>
      <c r="AG782"/>
      <c r="AH782"/>
      <c r="AI782"/>
      <c r="AJ782"/>
      <c r="AK782"/>
      <c r="AL782"/>
      <c r="AM782"/>
      <c r="AN782"/>
      <c r="AO782"/>
      <c r="AP782"/>
      <c r="AQ782"/>
      <c r="AR782"/>
      <c r="AS782"/>
      <c r="AT782"/>
      <c r="AU782"/>
      <c r="AV782"/>
      <c r="AW782"/>
      <c r="AX782"/>
      <c r="AY782"/>
      <c r="AZ782"/>
      <c r="BA782"/>
      <c r="BB782"/>
      <c r="BC782"/>
      <c r="BD782"/>
      <c r="BE782"/>
      <c r="BF782"/>
      <c r="BG782"/>
      <c r="BH782"/>
      <c r="BI782"/>
      <c r="BJ782"/>
      <c r="BK782"/>
      <c r="BL782"/>
      <c r="BM782"/>
      <c r="BN782"/>
      <c r="BO782"/>
    </row>
    <row r="783" spans="1:67" ht="15" x14ac:dyDescent="0.25">
      <c r="A783" s="245" t="s">
        <v>5904</v>
      </c>
      <c r="B783" s="245" t="s">
        <v>5903</v>
      </c>
      <c r="C783" s="245" t="s">
        <v>5902</v>
      </c>
      <c r="D783" s="245" t="s">
        <v>5901</v>
      </c>
      <c r="E783" s="246" t="s">
        <v>44</v>
      </c>
      <c r="F783" s="245" t="s">
        <v>44</v>
      </c>
      <c r="G783" s="245" t="s">
        <v>6835</v>
      </c>
      <c r="H783" s="245" t="s">
        <v>6834</v>
      </c>
      <c r="I783" s="245" t="s">
        <v>102</v>
      </c>
      <c r="J783" s="245" t="s">
        <v>59</v>
      </c>
      <c r="K783" s="246" t="s">
        <v>16218</v>
      </c>
      <c r="L783" s="245" t="s">
        <v>568</v>
      </c>
      <c r="M783"/>
      <c r="N783"/>
      <c r="O783"/>
      <c r="P783"/>
      <c r="Q783"/>
      <c r="R783"/>
      <c r="S783"/>
      <c r="T783"/>
      <c r="U783"/>
      <c r="V783"/>
      <c r="W783"/>
      <c r="X783"/>
      <c r="Y783"/>
      <c r="Z783"/>
      <c r="AA783"/>
      <c r="AB783"/>
      <c r="AC783"/>
      <c r="AD783"/>
      <c r="AE783"/>
      <c r="AF783"/>
      <c r="AG783"/>
      <c r="AH783"/>
      <c r="AI783"/>
      <c r="AJ783"/>
      <c r="AK783"/>
      <c r="AL783"/>
      <c r="AM783"/>
      <c r="AN783"/>
      <c r="AO783"/>
      <c r="AP783"/>
      <c r="AQ783"/>
      <c r="AR783"/>
      <c r="AS783"/>
      <c r="AT783"/>
      <c r="AU783"/>
      <c r="AV783"/>
      <c r="AW783"/>
      <c r="AX783"/>
      <c r="AY783"/>
      <c r="AZ783"/>
      <c r="BA783"/>
      <c r="BB783"/>
      <c r="BC783"/>
      <c r="BD783"/>
      <c r="BE783"/>
      <c r="BF783"/>
      <c r="BG783"/>
      <c r="BH783"/>
      <c r="BI783"/>
      <c r="BJ783"/>
      <c r="BK783"/>
      <c r="BL783"/>
      <c r="BM783"/>
      <c r="BN783"/>
      <c r="BO783"/>
    </row>
    <row r="784" spans="1:67" ht="15" x14ac:dyDescent="0.25">
      <c r="A784" s="245" t="s">
        <v>5904</v>
      </c>
      <c r="B784" s="245" t="s">
        <v>5903</v>
      </c>
      <c r="C784" s="245" t="s">
        <v>5902</v>
      </c>
      <c r="D784" s="245" t="s">
        <v>5901</v>
      </c>
      <c r="E784" s="246" t="s">
        <v>44</v>
      </c>
      <c r="F784" s="245" t="s">
        <v>44</v>
      </c>
      <c r="G784" s="245" t="s">
        <v>6833</v>
      </c>
      <c r="H784" s="245" t="s">
        <v>6832</v>
      </c>
      <c r="I784" s="245" t="s">
        <v>102</v>
      </c>
      <c r="J784" s="245" t="s">
        <v>59</v>
      </c>
      <c r="K784" s="246" t="s">
        <v>4623</v>
      </c>
      <c r="L784" s="245" t="s">
        <v>568</v>
      </c>
      <c r="M784"/>
      <c r="N784"/>
      <c r="O784"/>
      <c r="P784"/>
      <c r="Q784"/>
      <c r="R784"/>
      <c r="S784"/>
      <c r="T784"/>
      <c r="U784"/>
      <c r="V784"/>
      <c r="W784"/>
      <c r="X784"/>
      <c r="Y784"/>
      <c r="Z784"/>
      <c r="AA784"/>
      <c r="AB784"/>
      <c r="AC784"/>
      <c r="AD784"/>
      <c r="AE784"/>
      <c r="AF784"/>
      <c r="AG784"/>
      <c r="AH784"/>
      <c r="AI784"/>
      <c r="AJ784"/>
      <c r="AK784"/>
      <c r="AL784"/>
      <c r="AM784"/>
      <c r="AN784"/>
      <c r="AO784"/>
      <c r="AP784"/>
      <c r="AQ784"/>
      <c r="AR784"/>
      <c r="AS784"/>
      <c r="AT784"/>
      <c r="AU784"/>
      <c r="AV784"/>
      <c r="AW784"/>
      <c r="AX784"/>
      <c r="AY784"/>
      <c r="AZ784"/>
      <c r="BA784"/>
      <c r="BB784"/>
      <c r="BC784"/>
      <c r="BD784"/>
      <c r="BE784"/>
      <c r="BF784"/>
      <c r="BG784"/>
      <c r="BH784"/>
      <c r="BI784"/>
      <c r="BJ784"/>
      <c r="BK784"/>
      <c r="BL784"/>
      <c r="BM784"/>
      <c r="BN784"/>
      <c r="BO784"/>
    </row>
    <row r="785" spans="1:67" ht="15" x14ac:dyDescent="0.25">
      <c r="A785" s="245" t="s">
        <v>5904</v>
      </c>
      <c r="B785" s="245" t="s">
        <v>5903</v>
      </c>
      <c r="C785" s="245" t="s">
        <v>5902</v>
      </c>
      <c r="D785" s="245" t="s">
        <v>5901</v>
      </c>
      <c r="E785" s="246" t="s">
        <v>44</v>
      </c>
      <c r="F785" s="245" t="s">
        <v>44</v>
      </c>
      <c r="G785" s="245" t="s">
        <v>6831</v>
      </c>
      <c r="H785" s="245" t="s">
        <v>6830</v>
      </c>
      <c r="I785" s="245" t="s">
        <v>102</v>
      </c>
      <c r="J785" s="245" t="s">
        <v>59</v>
      </c>
      <c r="K785" s="246" t="s">
        <v>8194</v>
      </c>
      <c r="L785" s="245" t="s">
        <v>568</v>
      </c>
      <c r="M785"/>
      <c r="N785"/>
      <c r="O785"/>
      <c r="P785"/>
      <c r="Q785"/>
      <c r="R785"/>
      <c r="S785"/>
      <c r="T785"/>
      <c r="U785"/>
      <c r="V785"/>
      <c r="W785"/>
      <c r="X785"/>
      <c r="Y785"/>
      <c r="Z785"/>
      <c r="AA785"/>
      <c r="AB785"/>
      <c r="AC785"/>
      <c r="AD785"/>
      <c r="AE785"/>
      <c r="AF785"/>
      <c r="AG785"/>
      <c r="AH785"/>
      <c r="AI785"/>
      <c r="AJ785"/>
      <c r="AK785"/>
      <c r="AL785"/>
      <c r="AM785"/>
      <c r="AN785"/>
      <c r="AO785"/>
      <c r="AP785"/>
      <c r="AQ785"/>
      <c r="AR785"/>
      <c r="AS785"/>
      <c r="AT785"/>
      <c r="AU785"/>
      <c r="AV785"/>
      <c r="AW785"/>
      <c r="AX785"/>
      <c r="AY785"/>
      <c r="AZ785"/>
      <c r="BA785"/>
      <c r="BB785"/>
      <c r="BC785"/>
      <c r="BD785"/>
      <c r="BE785"/>
      <c r="BF785"/>
      <c r="BG785"/>
      <c r="BH785"/>
      <c r="BI785"/>
      <c r="BJ785"/>
      <c r="BK785"/>
      <c r="BL785"/>
      <c r="BM785"/>
      <c r="BN785"/>
      <c r="BO785"/>
    </row>
    <row r="786" spans="1:67" ht="15" x14ac:dyDescent="0.25">
      <c r="A786" s="245" t="s">
        <v>5904</v>
      </c>
      <c r="B786" s="245" t="s">
        <v>5903</v>
      </c>
      <c r="C786" s="245" t="s">
        <v>5902</v>
      </c>
      <c r="D786" s="245" t="s">
        <v>5901</v>
      </c>
      <c r="E786" s="246" t="s">
        <v>44</v>
      </c>
      <c r="F786" s="245" t="s">
        <v>44</v>
      </c>
      <c r="G786" s="245" t="s">
        <v>6829</v>
      </c>
      <c r="H786" s="245" t="s">
        <v>6828</v>
      </c>
      <c r="I786" s="245" t="s">
        <v>102</v>
      </c>
      <c r="J786" s="245" t="s">
        <v>59</v>
      </c>
      <c r="K786" s="246" t="s">
        <v>2022</v>
      </c>
      <c r="L786" s="245" t="s">
        <v>568</v>
      </c>
      <c r="M786"/>
      <c r="N786"/>
      <c r="O786"/>
      <c r="P786"/>
      <c r="Q786"/>
      <c r="R786"/>
      <c r="S786"/>
      <c r="T786"/>
      <c r="U786"/>
      <c r="V786"/>
      <c r="W786"/>
      <c r="X786"/>
      <c r="Y786"/>
      <c r="Z786"/>
      <c r="AA786"/>
      <c r="AB786"/>
      <c r="AC786"/>
      <c r="AD786"/>
      <c r="AE786"/>
      <c r="AF786"/>
      <c r="AG786"/>
      <c r="AH786"/>
      <c r="AI786"/>
      <c r="AJ786"/>
      <c r="AK786"/>
      <c r="AL786"/>
      <c r="AM786"/>
      <c r="AN786"/>
      <c r="AO786"/>
      <c r="AP786"/>
      <c r="AQ786"/>
      <c r="AR786"/>
      <c r="AS786"/>
      <c r="AT786"/>
      <c r="AU786"/>
      <c r="AV786"/>
      <c r="AW786"/>
      <c r="AX786"/>
      <c r="AY786"/>
      <c r="AZ786"/>
      <c r="BA786"/>
      <c r="BB786"/>
      <c r="BC786"/>
      <c r="BD786"/>
      <c r="BE786"/>
      <c r="BF786"/>
      <c r="BG786"/>
      <c r="BH786"/>
      <c r="BI786"/>
      <c r="BJ786"/>
      <c r="BK786"/>
      <c r="BL786"/>
      <c r="BM786"/>
      <c r="BN786"/>
      <c r="BO786"/>
    </row>
    <row r="787" spans="1:67" ht="15" x14ac:dyDescent="0.25">
      <c r="A787" s="245" t="s">
        <v>5904</v>
      </c>
      <c r="B787" s="245" t="s">
        <v>5903</v>
      </c>
      <c r="C787" s="245" t="s">
        <v>5902</v>
      </c>
      <c r="D787" s="245" t="s">
        <v>5901</v>
      </c>
      <c r="E787" s="246" t="s">
        <v>44</v>
      </c>
      <c r="F787" s="245" t="s">
        <v>44</v>
      </c>
      <c r="G787" s="245" t="s">
        <v>6827</v>
      </c>
      <c r="H787" s="245" t="s">
        <v>6826</v>
      </c>
      <c r="I787" s="245" t="s">
        <v>102</v>
      </c>
      <c r="J787" s="245" t="s">
        <v>59</v>
      </c>
      <c r="K787" s="246" t="s">
        <v>6293</v>
      </c>
      <c r="L787" s="245" t="s">
        <v>568</v>
      </c>
      <c r="M787"/>
      <c r="N787"/>
      <c r="O787"/>
      <c r="P787"/>
      <c r="Q787"/>
      <c r="R787"/>
      <c r="S787"/>
      <c r="T787"/>
      <c r="U787"/>
      <c r="V787"/>
      <c r="W787"/>
      <c r="X787"/>
      <c r="Y787"/>
      <c r="Z787"/>
      <c r="AA787"/>
      <c r="AB787"/>
      <c r="AC787"/>
      <c r="AD787"/>
      <c r="AE787"/>
      <c r="AF787"/>
      <c r="AG787"/>
      <c r="AH787"/>
      <c r="AI787"/>
      <c r="AJ787"/>
      <c r="AK787"/>
      <c r="AL787"/>
      <c r="AM787"/>
      <c r="AN787"/>
      <c r="AO787"/>
      <c r="AP787"/>
      <c r="AQ787"/>
      <c r="AR787"/>
      <c r="AS787"/>
      <c r="AT787"/>
      <c r="AU787"/>
      <c r="AV787"/>
      <c r="AW787"/>
      <c r="AX787"/>
      <c r="AY787"/>
      <c r="AZ787"/>
      <c r="BA787"/>
      <c r="BB787"/>
      <c r="BC787"/>
      <c r="BD787"/>
      <c r="BE787"/>
      <c r="BF787"/>
      <c r="BG787"/>
      <c r="BH787"/>
      <c r="BI787"/>
      <c r="BJ787"/>
      <c r="BK787"/>
      <c r="BL787"/>
      <c r="BM787"/>
      <c r="BN787"/>
      <c r="BO787"/>
    </row>
    <row r="788" spans="1:67" ht="15" x14ac:dyDescent="0.25">
      <c r="A788" s="245" t="s">
        <v>5904</v>
      </c>
      <c r="B788" s="245" t="s">
        <v>5903</v>
      </c>
      <c r="C788" s="245" t="s">
        <v>5902</v>
      </c>
      <c r="D788" s="245" t="s">
        <v>5901</v>
      </c>
      <c r="E788" s="246" t="s">
        <v>44</v>
      </c>
      <c r="F788" s="245" t="s">
        <v>44</v>
      </c>
      <c r="G788" s="245" t="s">
        <v>6825</v>
      </c>
      <c r="H788" s="245" t="s">
        <v>6824</v>
      </c>
      <c r="I788" s="245" t="s">
        <v>102</v>
      </c>
      <c r="J788" s="245" t="s">
        <v>59</v>
      </c>
      <c r="K788" s="246" t="s">
        <v>16219</v>
      </c>
      <c r="L788" s="245" t="s">
        <v>568</v>
      </c>
      <c r="M788"/>
      <c r="N788"/>
      <c r="O788"/>
      <c r="P788"/>
      <c r="Q788"/>
      <c r="R788"/>
      <c r="S788"/>
      <c r="T788"/>
      <c r="U788"/>
      <c r="V788"/>
      <c r="W788"/>
      <c r="X788"/>
      <c r="Y788"/>
      <c r="Z788"/>
      <c r="AA788"/>
      <c r="AB788"/>
      <c r="AC788"/>
      <c r="AD788"/>
      <c r="AE788"/>
      <c r="AF788"/>
      <c r="AG788"/>
      <c r="AH788"/>
      <c r="AI788"/>
      <c r="AJ788"/>
      <c r="AK788"/>
      <c r="AL788"/>
      <c r="AM788"/>
      <c r="AN788"/>
      <c r="AO788"/>
      <c r="AP788"/>
      <c r="AQ788"/>
      <c r="AR788"/>
      <c r="AS788"/>
      <c r="AT788"/>
      <c r="AU788"/>
      <c r="AV788"/>
      <c r="AW788"/>
      <c r="AX788"/>
      <c r="AY788"/>
      <c r="AZ788"/>
      <c r="BA788"/>
      <c r="BB788"/>
      <c r="BC788"/>
      <c r="BD788"/>
      <c r="BE788"/>
      <c r="BF788"/>
      <c r="BG788"/>
      <c r="BH788"/>
      <c r="BI788"/>
      <c r="BJ788"/>
      <c r="BK788"/>
      <c r="BL788"/>
      <c r="BM788"/>
      <c r="BN788"/>
      <c r="BO788"/>
    </row>
    <row r="789" spans="1:67" ht="15" x14ac:dyDescent="0.25">
      <c r="A789" s="245" t="s">
        <v>5904</v>
      </c>
      <c r="B789" s="245" t="s">
        <v>5903</v>
      </c>
      <c r="C789" s="245" t="s">
        <v>5902</v>
      </c>
      <c r="D789" s="245" t="s">
        <v>5901</v>
      </c>
      <c r="E789" s="246" t="s">
        <v>44</v>
      </c>
      <c r="F789" s="245" t="s">
        <v>44</v>
      </c>
      <c r="G789" s="245" t="s">
        <v>6823</v>
      </c>
      <c r="H789" s="245" t="s">
        <v>6822</v>
      </c>
      <c r="I789" s="245" t="s">
        <v>102</v>
      </c>
      <c r="J789" s="245" t="s">
        <v>59</v>
      </c>
      <c r="K789" s="246" t="s">
        <v>869</v>
      </c>
      <c r="L789" s="245" t="s">
        <v>568</v>
      </c>
      <c r="M789"/>
      <c r="N789"/>
      <c r="O789"/>
      <c r="P789"/>
      <c r="Q789"/>
      <c r="R789"/>
      <c r="S789"/>
      <c r="T789"/>
      <c r="U789"/>
      <c r="V789"/>
      <c r="W789"/>
      <c r="X789"/>
      <c r="Y789"/>
      <c r="Z789"/>
      <c r="AA789"/>
      <c r="AB789"/>
      <c r="AC789"/>
      <c r="AD789"/>
      <c r="AE789"/>
      <c r="AF789"/>
      <c r="AG789"/>
      <c r="AH789"/>
      <c r="AI789"/>
      <c r="AJ789"/>
      <c r="AK789"/>
      <c r="AL789"/>
      <c r="AM789"/>
      <c r="AN789"/>
      <c r="AO789"/>
      <c r="AP789"/>
      <c r="AQ789"/>
      <c r="AR789"/>
      <c r="AS789"/>
      <c r="AT789"/>
      <c r="AU789"/>
      <c r="AV789"/>
      <c r="AW789"/>
      <c r="AX789"/>
      <c r="AY789"/>
      <c r="AZ789"/>
      <c r="BA789"/>
      <c r="BB789"/>
      <c r="BC789"/>
      <c r="BD789"/>
      <c r="BE789"/>
      <c r="BF789"/>
      <c r="BG789"/>
      <c r="BH789"/>
      <c r="BI789"/>
      <c r="BJ789"/>
      <c r="BK789"/>
      <c r="BL789"/>
      <c r="BM789"/>
      <c r="BN789"/>
      <c r="BO789"/>
    </row>
    <row r="790" spans="1:67" ht="15" x14ac:dyDescent="0.25">
      <c r="A790" s="245" t="s">
        <v>5904</v>
      </c>
      <c r="B790" s="245" t="s">
        <v>5903</v>
      </c>
      <c r="C790" s="245" t="s">
        <v>5902</v>
      </c>
      <c r="D790" s="245" t="s">
        <v>5901</v>
      </c>
      <c r="E790" s="246" t="s">
        <v>44</v>
      </c>
      <c r="F790" s="245" t="s">
        <v>44</v>
      </c>
      <c r="G790" s="245" t="s">
        <v>6821</v>
      </c>
      <c r="H790" s="245" t="s">
        <v>6820</v>
      </c>
      <c r="I790" s="245" t="s">
        <v>102</v>
      </c>
      <c r="J790" s="245" t="s">
        <v>59</v>
      </c>
      <c r="K790" s="246" t="s">
        <v>8363</v>
      </c>
      <c r="L790" s="245" t="s">
        <v>568</v>
      </c>
      <c r="M790"/>
      <c r="N790"/>
      <c r="O790"/>
      <c r="P790"/>
      <c r="Q790"/>
      <c r="R790"/>
      <c r="S790"/>
      <c r="T790"/>
      <c r="U790"/>
      <c r="V790"/>
      <c r="W790"/>
      <c r="X790"/>
      <c r="Y790"/>
      <c r="Z790"/>
      <c r="AA790"/>
      <c r="AB790"/>
      <c r="AC790"/>
      <c r="AD790"/>
      <c r="AE790"/>
      <c r="AF790"/>
      <c r="AG790"/>
      <c r="AH790"/>
      <c r="AI790"/>
      <c r="AJ790"/>
      <c r="AK790"/>
      <c r="AL790"/>
      <c r="AM790"/>
      <c r="AN790"/>
      <c r="AO790"/>
      <c r="AP790"/>
      <c r="AQ790"/>
      <c r="AR790"/>
      <c r="AS790"/>
      <c r="AT790"/>
      <c r="AU790"/>
      <c r="AV790"/>
      <c r="AW790"/>
      <c r="AX790"/>
      <c r="AY790"/>
      <c r="AZ790"/>
      <c r="BA790"/>
      <c r="BB790"/>
      <c r="BC790"/>
      <c r="BD790"/>
      <c r="BE790"/>
      <c r="BF790"/>
      <c r="BG790"/>
      <c r="BH790"/>
      <c r="BI790"/>
      <c r="BJ790"/>
      <c r="BK790"/>
      <c r="BL790"/>
      <c r="BM790"/>
      <c r="BN790"/>
      <c r="BO790"/>
    </row>
    <row r="791" spans="1:67" ht="15" x14ac:dyDescent="0.25">
      <c r="A791" s="245" t="s">
        <v>5904</v>
      </c>
      <c r="B791" s="245" t="s">
        <v>5903</v>
      </c>
      <c r="C791" s="245" t="s">
        <v>5902</v>
      </c>
      <c r="D791" s="245" t="s">
        <v>5901</v>
      </c>
      <c r="E791" s="246" t="s">
        <v>44</v>
      </c>
      <c r="F791" s="245" t="s">
        <v>44</v>
      </c>
      <c r="G791" s="245" t="s">
        <v>6819</v>
      </c>
      <c r="H791" s="245" t="s">
        <v>6818</v>
      </c>
      <c r="I791" s="245" t="s">
        <v>102</v>
      </c>
      <c r="J791" s="245" t="s">
        <v>59</v>
      </c>
      <c r="K791" s="246" t="s">
        <v>6293</v>
      </c>
      <c r="L791" s="245" t="s">
        <v>568</v>
      </c>
      <c r="M791"/>
      <c r="N791"/>
      <c r="O791"/>
      <c r="P791"/>
      <c r="Q791"/>
      <c r="R791"/>
      <c r="S791"/>
      <c r="T791"/>
      <c r="U791"/>
      <c r="V791"/>
      <c r="W791"/>
      <c r="X791"/>
      <c r="Y791"/>
      <c r="Z791"/>
      <c r="AA791"/>
      <c r="AB791"/>
      <c r="AC791"/>
      <c r="AD791"/>
      <c r="AE791"/>
      <c r="AF791"/>
      <c r="AG791"/>
      <c r="AH791"/>
      <c r="AI791"/>
      <c r="AJ791"/>
      <c r="AK791"/>
      <c r="AL791"/>
      <c r="AM791"/>
      <c r="AN791"/>
      <c r="AO791"/>
      <c r="AP791"/>
      <c r="AQ791"/>
      <c r="AR791"/>
      <c r="AS791"/>
      <c r="AT791"/>
      <c r="AU791"/>
      <c r="AV791"/>
      <c r="AW791"/>
      <c r="AX791"/>
      <c r="AY791"/>
      <c r="AZ791"/>
      <c r="BA791"/>
      <c r="BB791"/>
      <c r="BC791"/>
      <c r="BD791"/>
      <c r="BE791"/>
      <c r="BF791"/>
      <c r="BG791"/>
      <c r="BH791"/>
      <c r="BI791"/>
      <c r="BJ791"/>
      <c r="BK791"/>
      <c r="BL791"/>
      <c r="BM791"/>
      <c r="BN791"/>
      <c r="BO791"/>
    </row>
    <row r="792" spans="1:67" ht="15" x14ac:dyDescent="0.25">
      <c r="A792" s="245" t="s">
        <v>5904</v>
      </c>
      <c r="B792" s="245" t="s">
        <v>5903</v>
      </c>
      <c r="C792" s="245" t="s">
        <v>5902</v>
      </c>
      <c r="D792" s="245" t="s">
        <v>5901</v>
      </c>
      <c r="E792" s="246" t="s">
        <v>44</v>
      </c>
      <c r="F792" s="245" t="s">
        <v>44</v>
      </c>
      <c r="G792" s="245" t="s">
        <v>6817</v>
      </c>
      <c r="H792" s="245" t="s">
        <v>6816</v>
      </c>
      <c r="I792" s="245" t="s">
        <v>102</v>
      </c>
      <c r="J792" s="245" t="s">
        <v>569</v>
      </c>
      <c r="K792" s="246" t="s">
        <v>16220</v>
      </c>
      <c r="L792" s="245" t="s">
        <v>568</v>
      </c>
      <c r="M792"/>
      <c r="N792"/>
      <c r="O792"/>
      <c r="P792"/>
      <c r="Q792"/>
      <c r="R792"/>
      <c r="S792"/>
      <c r="T792"/>
      <c r="U792"/>
      <c r="V792"/>
      <c r="W792"/>
      <c r="X792"/>
      <c r="Y792"/>
      <c r="Z792"/>
      <c r="AA792"/>
      <c r="AB792"/>
      <c r="AC792"/>
      <c r="AD792"/>
      <c r="AE792"/>
      <c r="AF792"/>
      <c r="AG792"/>
      <c r="AH792"/>
      <c r="AI792"/>
      <c r="AJ792"/>
      <c r="AK792"/>
      <c r="AL792"/>
      <c r="AM792"/>
      <c r="AN792"/>
      <c r="AO792"/>
      <c r="AP792"/>
      <c r="AQ792"/>
      <c r="AR792"/>
      <c r="AS792"/>
      <c r="AT792"/>
      <c r="AU792"/>
      <c r="AV792"/>
      <c r="AW792"/>
      <c r="AX792"/>
      <c r="AY792"/>
      <c r="AZ792"/>
      <c r="BA792"/>
      <c r="BB792"/>
      <c r="BC792"/>
      <c r="BD792"/>
      <c r="BE792"/>
      <c r="BF792"/>
      <c r="BG792"/>
      <c r="BH792"/>
      <c r="BI792"/>
      <c r="BJ792"/>
      <c r="BK792"/>
      <c r="BL792"/>
      <c r="BM792"/>
      <c r="BN792"/>
      <c r="BO792"/>
    </row>
    <row r="793" spans="1:67" ht="15" x14ac:dyDescent="0.25">
      <c r="A793" s="245" t="s">
        <v>5904</v>
      </c>
      <c r="B793" s="245" t="s">
        <v>5903</v>
      </c>
      <c r="C793" s="245" t="s">
        <v>5902</v>
      </c>
      <c r="D793" s="245" t="s">
        <v>5901</v>
      </c>
      <c r="E793" s="246" t="s">
        <v>44</v>
      </c>
      <c r="F793" s="245" t="s">
        <v>44</v>
      </c>
      <c r="G793" s="245" t="s">
        <v>6814</v>
      </c>
      <c r="H793" s="245" t="s">
        <v>6813</v>
      </c>
      <c r="I793" s="245" t="s">
        <v>102</v>
      </c>
      <c r="J793" s="245" t="s">
        <v>569</v>
      </c>
      <c r="K793" s="246" t="s">
        <v>900</v>
      </c>
      <c r="L793" s="245" t="s">
        <v>568</v>
      </c>
      <c r="M793"/>
      <c r="N793"/>
      <c r="O793"/>
      <c r="P793"/>
      <c r="Q793"/>
      <c r="R793"/>
      <c r="S793"/>
      <c r="T793"/>
      <c r="U793"/>
      <c r="V793"/>
      <c r="W793"/>
      <c r="X793"/>
      <c r="Y793"/>
      <c r="Z793"/>
      <c r="AA793"/>
      <c r="AB793"/>
      <c r="AC793"/>
      <c r="AD793"/>
      <c r="AE793"/>
      <c r="AF793"/>
      <c r="AG793"/>
      <c r="AH793"/>
      <c r="AI793"/>
      <c r="AJ793"/>
      <c r="AK793"/>
      <c r="AL793"/>
      <c r="AM793"/>
      <c r="AN793"/>
      <c r="AO793"/>
      <c r="AP793"/>
      <c r="AQ793"/>
      <c r="AR793"/>
      <c r="AS793"/>
      <c r="AT793"/>
      <c r="AU793"/>
      <c r="AV793"/>
      <c r="AW793"/>
      <c r="AX793"/>
      <c r="AY793"/>
      <c r="AZ793"/>
      <c r="BA793"/>
      <c r="BB793"/>
      <c r="BC793"/>
      <c r="BD793"/>
      <c r="BE793"/>
      <c r="BF793"/>
      <c r="BG793"/>
      <c r="BH793"/>
      <c r="BI793"/>
      <c r="BJ793"/>
      <c r="BK793"/>
      <c r="BL793"/>
      <c r="BM793"/>
      <c r="BN793"/>
      <c r="BO793"/>
    </row>
    <row r="794" spans="1:67" ht="15" x14ac:dyDescent="0.25">
      <c r="A794" s="245" t="s">
        <v>5904</v>
      </c>
      <c r="B794" s="245" t="s">
        <v>5903</v>
      </c>
      <c r="C794" s="245" t="s">
        <v>5902</v>
      </c>
      <c r="D794" s="245" t="s">
        <v>5901</v>
      </c>
      <c r="E794" s="246" t="s">
        <v>44</v>
      </c>
      <c r="F794" s="245" t="s">
        <v>44</v>
      </c>
      <c r="G794" s="245" t="s">
        <v>6812</v>
      </c>
      <c r="H794" s="245" t="s">
        <v>6811</v>
      </c>
      <c r="I794" s="245" t="s">
        <v>102</v>
      </c>
      <c r="J794" s="245" t="s">
        <v>106</v>
      </c>
      <c r="K794" s="246" t="s">
        <v>888</v>
      </c>
      <c r="L794" s="245" t="s">
        <v>568</v>
      </c>
      <c r="M794"/>
      <c r="N794"/>
      <c r="O794"/>
      <c r="P794"/>
      <c r="Q794"/>
      <c r="R794"/>
      <c r="S794"/>
      <c r="T794"/>
      <c r="U794"/>
      <c r="V794"/>
      <c r="W794"/>
      <c r="X794"/>
      <c r="Y794"/>
      <c r="Z794"/>
      <c r="AA794"/>
      <c r="AB794"/>
      <c r="AC794"/>
      <c r="AD794"/>
      <c r="AE794"/>
      <c r="AF794"/>
      <c r="AG794"/>
      <c r="AH794"/>
      <c r="AI794"/>
      <c r="AJ794"/>
      <c r="AK794"/>
      <c r="AL794"/>
      <c r="AM794"/>
      <c r="AN794"/>
      <c r="AO794"/>
      <c r="AP794"/>
      <c r="AQ794"/>
      <c r="AR794"/>
      <c r="AS794"/>
      <c r="AT794"/>
      <c r="AU794"/>
      <c r="AV794"/>
      <c r="AW794"/>
      <c r="AX794"/>
      <c r="AY794"/>
      <c r="AZ794"/>
      <c r="BA794"/>
      <c r="BB794"/>
      <c r="BC794"/>
      <c r="BD794"/>
      <c r="BE794"/>
      <c r="BF794"/>
      <c r="BG794"/>
      <c r="BH794"/>
      <c r="BI794"/>
      <c r="BJ794"/>
      <c r="BK794"/>
      <c r="BL794"/>
      <c r="BM794"/>
      <c r="BN794"/>
      <c r="BO794"/>
    </row>
    <row r="795" spans="1:67" ht="15" x14ac:dyDescent="0.25">
      <c r="A795" s="245" t="s">
        <v>5904</v>
      </c>
      <c r="B795" s="245" t="s">
        <v>5903</v>
      </c>
      <c r="C795" s="245" t="s">
        <v>5902</v>
      </c>
      <c r="D795" s="245" t="s">
        <v>5901</v>
      </c>
      <c r="E795" s="246" t="s">
        <v>44</v>
      </c>
      <c r="F795" s="245" t="s">
        <v>44</v>
      </c>
      <c r="G795" s="245" t="s">
        <v>6810</v>
      </c>
      <c r="H795" s="245" t="s">
        <v>6809</v>
      </c>
      <c r="I795" s="245" t="s">
        <v>102</v>
      </c>
      <c r="J795" s="245" t="s">
        <v>106</v>
      </c>
      <c r="K795" s="246" t="s">
        <v>6096</v>
      </c>
      <c r="L795" s="245" t="s">
        <v>568</v>
      </c>
      <c r="M795"/>
      <c r="N795"/>
      <c r="O795"/>
      <c r="P795"/>
      <c r="Q795"/>
      <c r="R795"/>
      <c r="S795"/>
      <c r="T795"/>
      <c r="U795"/>
      <c r="V795"/>
      <c r="W795"/>
      <c r="X795"/>
      <c r="Y795"/>
      <c r="Z795"/>
      <c r="AA795"/>
      <c r="AB795"/>
      <c r="AC795"/>
      <c r="AD795"/>
      <c r="AE795"/>
      <c r="AF795"/>
      <c r="AG795"/>
      <c r="AH795"/>
      <c r="AI795"/>
      <c r="AJ795"/>
      <c r="AK795"/>
      <c r="AL795"/>
      <c r="AM795"/>
      <c r="AN795"/>
      <c r="AO795"/>
      <c r="AP795"/>
      <c r="AQ795"/>
      <c r="AR795"/>
      <c r="AS795"/>
      <c r="AT795"/>
      <c r="AU795"/>
      <c r="AV795"/>
      <c r="AW795"/>
      <c r="AX795"/>
      <c r="AY795"/>
      <c r="AZ795"/>
      <c r="BA795"/>
      <c r="BB795"/>
      <c r="BC795"/>
      <c r="BD795"/>
      <c r="BE795"/>
      <c r="BF795"/>
      <c r="BG795"/>
      <c r="BH795"/>
      <c r="BI795"/>
      <c r="BJ795"/>
      <c r="BK795"/>
      <c r="BL795"/>
      <c r="BM795"/>
      <c r="BN795"/>
      <c r="BO795"/>
    </row>
    <row r="796" spans="1:67" ht="15" x14ac:dyDescent="0.25">
      <c r="A796" s="245" t="s">
        <v>5904</v>
      </c>
      <c r="B796" s="245" t="s">
        <v>5903</v>
      </c>
      <c r="C796" s="245" t="s">
        <v>5902</v>
      </c>
      <c r="D796" s="245" t="s">
        <v>5901</v>
      </c>
      <c r="E796" s="246" t="s">
        <v>44</v>
      </c>
      <c r="F796" s="245" t="s">
        <v>44</v>
      </c>
      <c r="G796" s="245" t="s">
        <v>6808</v>
      </c>
      <c r="H796" s="245" t="s">
        <v>6807</v>
      </c>
      <c r="I796" s="245" t="s">
        <v>102</v>
      </c>
      <c r="J796" s="245" t="s">
        <v>106</v>
      </c>
      <c r="K796" s="246" t="s">
        <v>308</v>
      </c>
      <c r="L796" s="245" t="s">
        <v>568</v>
      </c>
      <c r="M796"/>
      <c r="N796"/>
      <c r="O796"/>
      <c r="P796"/>
      <c r="Q796"/>
      <c r="R796"/>
      <c r="S796"/>
      <c r="T796"/>
      <c r="U796"/>
      <c r="V796"/>
      <c r="W796"/>
      <c r="X796"/>
      <c r="Y796"/>
      <c r="Z796"/>
      <c r="AA796"/>
      <c r="AB796"/>
      <c r="AC796"/>
      <c r="AD796"/>
      <c r="AE796"/>
      <c r="AF796"/>
      <c r="AG796"/>
      <c r="AH796"/>
      <c r="AI796"/>
      <c r="AJ796"/>
      <c r="AK796"/>
      <c r="AL796"/>
      <c r="AM796"/>
      <c r="AN796"/>
      <c r="AO796"/>
      <c r="AP796"/>
      <c r="AQ796"/>
      <c r="AR796"/>
      <c r="AS796"/>
      <c r="AT796"/>
      <c r="AU796"/>
      <c r="AV796"/>
      <c r="AW796"/>
      <c r="AX796"/>
      <c r="AY796"/>
      <c r="AZ796"/>
      <c r="BA796"/>
      <c r="BB796"/>
      <c r="BC796"/>
      <c r="BD796"/>
      <c r="BE796"/>
      <c r="BF796"/>
      <c r="BG796"/>
      <c r="BH796"/>
      <c r="BI796"/>
      <c r="BJ796"/>
      <c r="BK796"/>
      <c r="BL796"/>
      <c r="BM796"/>
      <c r="BN796"/>
      <c r="BO796"/>
    </row>
    <row r="797" spans="1:67" ht="15" x14ac:dyDescent="0.25">
      <c r="A797" s="245" t="s">
        <v>5904</v>
      </c>
      <c r="B797" s="245" t="s">
        <v>5903</v>
      </c>
      <c r="C797" s="245" t="s">
        <v>5902</v>
      </c>
      <c r="D797" s="245" t="s">
        <v>5901</v>
      </c>
      <c r="E797" s="246" t="s">
        <v>44</v>
      </c>
      <c r="F797" s="245" t="s">
        <v>44</v>
      </c>
      <c r="G797" s="245" t="s">
        <v>6806</v>
      </c>
      <c r="H797" s="245" t="s">
        <v>6805</v>
      </c>
      <c r="I797" s="245" t="s">
        <v>102</v>
      </c>
      <c r="J797" s="245" t="s">
        <v>59</v>
      </c>
      <c r="K797" s="246" t="s">
        <v>6399</v>
      </c>
      <c r="L797" s="245" t="s">
        <v>568</v>
      </c>
      <c r="M797"/>
      <c r="N797"/>
      <c r="O797"/>
      <c r="P797"/>
      <c r="Q797"/>
      <c r="R797"/>
      <c r="S797"/>
      <c r="T797"/>
      <c r="U797"/>
      <c r="V797"/>
      <c r="W797"/>
      <c r="X797"/>
      <c r="Y797"/>
      <c r="Z797"/>
      <c r="AA797"/>
      <c r="AB797"/>
      <c r="AC797"/>
      <c r="AD797"/>
      <c r="AE797"/>
      <c r="AF797"/>
      <c r="AG797"/>
      <c r="AH797"/>
      <c r="AI797"/>
      <c r="AJ797"/>
      <c r="AK797"/>
      <c r="AL797"/>
      <c r="AM797"/>
      <c r="AN797"/>
      <c r="AO797"/>
      <c r="AP797"/>
      <c r="AQ797"/>
      <c r="AR797"/>
      <c r="AS797"/>
      <c r="AT797"/>
      <c r="AU797"/>
      <c r="AV797"/>
      <c r="AW797"/>
      <c r="AX797"/>
      <c r="AY797"/>
      <c r="AZ797"/>
      <c r="BA797"/>
      <c r="BB797"/>
      <c r="BC797"/>
      <c r="BD797"/>
      <c r="BE797"/>
      <c r="BF797"/>
      <c r="BG797"/>
      <c r="BH797"/>
      <c r="BI797"/>
      <c r="BJ797"/>
      <c r="BK797"/>
      <c r="BL797"/>
      <c r="BM797"/>
      <c r="BN797"/>
      <c r="BO797"/>
    </row>
    <row r="798" spans="1:67" ht="15" x14ac:dyDescent="0.25">
      <c r="A798" s="245" t="s">
        <v>5904</v>
      </c>
      <c r="B798" s="245" t="s">
        <v>5903</v>
      </c>
      <c r="C798" s="245" t="s">
        <v>5902</v>
      </c>
      <c r="D798" s="245" t="s">
        <v>5901</v>
      </c>
      <c r="E798" s="246" t="s">
        <v>44</v>
      </c>
      <c r="F798" s="245" t="s">
        <v>44</v>
      </c>
      <c r="G798" s="245" t="s">
        <v>6804</v>
      </c>
      <c r="H798" s="245" t="s">
        <v>6803</v>
      </c>
      <c r="I798" s="245" t="s">
        <v>102</v>
      </c>
      <c r="J798" s="245" t="s">
        <v>59</v>
      </c>
      <c r="K798" s="246" t="s">
        <v>8507</v>
      </c>
      <c r="L798" s="245" t="s">
        <v>568</v>
      </c>
      <c r="M798"/>
      <c r="N798"/>
      <c r="O798"/>
      <c r="P798"/>
      <c r="Q798"/>
      <c r="R798"/>
      <c r="S798"/>
      <c r="T798"/>
      <c r="U798"/>
      <c r="V798"/>
      <c r="W798"/>
      <c r="X798"/>
      <c r="Y798"/>
      <c r="Z798"/>
      <c r="AA798"/>
      <c r="AB798"/>
      <c r="AC798"/>
      <c r="AD798"/>
      <c r="AE798"/>
      <c r="AF798"/>
      <c r="AG798"/>
      <c r="AH798"/>
      <c r="AI798"/>
      <c r="AJ798"/>
      <c r="AK798"/>
      <c r="AL798"/>
      <c r="AM798"/>
      <c r="AN798"/>
      <c r="AO798"/>
      <c r="AP798"/>
      <c r="AQ798"/>
      <c r="AR798"/>
      <c r="AS798"/>
      <c r="AT798"/>
      <c r="AU798"/>
      <c r="AV798"/>
      <c r="AW798"/>
      <c r="AX798"/>
      <c r="AY798"/>
      <c r="AZ798"/>
      <c r="BA798"/>
      <c r="BB798"/>
      <c r="BC798"/>
      <c r="BD798"/>
      <c r="BE798"/>
      <c r="BF798"/>
      <c r="BG798"/>
      <c r="BH798"/>
      <c r="BI798"/>
      <c r="BJ798"/>
      <c r="BK798"/>
      <c r="BL798"/>
      <c r="BM798"/>
      <c r="BN798"/>
      <c r="BO798"/>
    </row>
    <row r="799" spans="1:67" ht="15" x14ac:dyDescent="0.25">
      <c r="A799" s="245" t="s">
        <v>5904</v>
      </c>
      <c r="B799" s="245" t="s">
        <v>5903</v>
      </c>
      <c r="C799" s="245" t="s">
        <v>5902</v>
      </c>
      <c r="D799" s="245" t="s">
        <v>5901</v>
      </c>
      <c r="E799" s="246" t="s">
        <v>44</v>
      </c>
      <c r="F799" s="245" t="s">
        <v>44</v>
      </c>
      <c r="G799" s="245" t="s">
        <v>6802</v>
      </c>
      <c r="H799" s="245" t="s">
        <v>6801</v>
      </c>
      <c r="I799" s="245" t="s">
        <v>102</v>
      </c>
      <c r="J799" s="245" t="s">
        <v>59</v>
      </c>
      <c r="K799" s="246" t="s">
        <v>4756</v>
      </c>
      <c r="L799" s="245" t="s">
        <v>568</v>
      </c>
      <c r="M799"/>
      <c r="N799"/>
      <c r="O799"/>
      <c r="P799"/>
      <c r="Q799"/>
      <c r="R799"/>
      <c r="S799"/>
      <c r="T799"/>
      <c r="U799"/>
      <c r="V799"/>
      <c r="W799"/>
      <c r="X799"/>
      <c r="Y799"/>
      <c r="Z799"/>
      <c r="AA799"/>
      <c r="AB799"/>
      <c r="AC799"/>
      <c r="AD799"/>
      <c r="AE799"/>
      <c r="AF799"/>
      <c r="AG799"/>
      <c r="AH799"/>
      <c r="AI799"/>
      <c r="AJ799"/>
      <c r="AK799"/>
      <c r="AL799"/>
      <c r="AM799"/>
      <c r="AN799"/>
      <c r="AO799"/>
      <c r="AP799"/>
      <c r="AQ799"/>
      <c r="AR799"/>
      <c r="AS799"/>
      <c r="AT799"/>
      <c r="AU799"/>
      <c r="AV799"/>
      <c r="AW799"/>
      <c r="AX799"/>
      <c r="AY799"/>
      <c r="AZ799"/>
      <c r="BA799"/>
      <c r="BB799"/>
      <c r="BC799"/>
      <c r="BD799"/>
      <c r="BE799"/>
      <c r="BF799"/>
      <c r="BG799"/>
      <c r="BH799"/>
      <c r="BI799"/>
      <c r="BJ799"/>
      <c r="BK799"/>
      <c r="BL799"/>
      <c r="BM799"/>
      <c r="BN799"/>
      <c r="BO799"/>
    </row>
    <row r="800" spans="1:67" ht="15" x14ac:dyDescent="0.25">
      <c r="A800" s="245" t="s">
        <v>5904</v>
      </c>
      <c r="B800" s="245" t="s">
        <v>5903</v>
      </c>
      <c r="C800" s="245" t="s">
        <v>5902</v>
      </c>
      <c r="D800" s="245" t="s">
        <v>5901</v>
      </c>
      <c r="E800" s="246" t="s">
        <v>44</v>
      </c>
      <c r="F800" s="245" t="s">
        <v>44</v>
      </c>
      <c r="G800" s="245" t="s">
        <v>6800</v>
      </c>
      <c r="H800" s="245" t="s">
        <v>6799</v>
      </c>
      <c r="I800" s="245" t="s">
        <v>102</v>
      </c>
      <c r="J800" s="245" t="s">
        <v>59</v>
      </c>
      <c r="K800" s="246" t="s">
        <v>16221</v>
      </c>
      <c r="L800" s="245" t="s">
        <v>568</v>
      </c>
      <c r="M800"/>
      <c r="N800"/>
      <c r="O800"/>
      <c r="P800"/>
      <c r="Q800"/>
      <c r="R800"/>
      <c r="S800"/>
      <c r="T800"/>
      <c r="U800"/>
      <c r="V800"/>
      <c r="W800"/>
      <c r="X800"/>
      <c r="Y800"/>
      <c r="Z800"/>
      <c r="AA800"/>
      <c r="AB800"/>
      <c r="AC800"/>
      <c r="AD800"/>
      <c r="AE800"/>
      <c r="AF800"/>
      <c r="AG800"/>
      <c r="AH800"/>
      <c r="AI800"/>
      <c r="AJ800"/>
      <c r="AK800"/>
      <c r="AL800"/>
      <c r="AM800"/>
      <c r="AN800"/>
      <c r="AO800"/>
      <c r="AP800"/>
      <c r="AQ800"/>
      <c r="AR800"/>
      <c r="AS800"/>
      <c r="AT800"/>
      <c r="AU800"/>
      <c r="AV800"/>
      <c r="AW800"/>
      <c r="AX800"/>
      <c r="AY800"/>
      <c r="AZ800"/>
      <c r="BA800"/>
      <c r="BB800"/>
      <c r="BC800"/>
      <c r="BD800"/>
      <c r="BE800"/>
      <c r="BF800"/>
      <c r="BG800"/>
      <c r="BH800"/>
      <c r="BI800"/>
      <c r="BJ800"/>
      <c r="BK800"/>
      <c r="BL800"/>
      <c r="BM800"/>
      <c r="BN800"/>
      <c r="BO800"/>
    </row>
    <row r="801" spans="1:67" ht="15" x14ac:dyDescent="0.25">
      <c r="A801" s="245" t="s">
        <v>5904</v>
      </c>
      <c r="B801" s="245" t="s">
        <v>5903</v>
      </c>
      <c r="C801" s="245" t="s">
        <v>5902</v>
      </c>
      <c r="D801" s="245" t="s">
        <v>5901</v>
      </c>
      <c r="E801" s="246" t="s">
        <v>44</v>
      </c>
      <c r="F801" s="245" t="s">
        <v>44</v>
      </c>
      <c r="G801" s="245" t="s">
        <v>6798</v>
      </c>
      <c r="H801" s="245" t="s">
        <v>6797</v>
      </c>
      <c r="I801" s="245" t="s">
        <v>102</v>
      </c>
      <c r="J801" s="245" t="s">
        <v>106</v>
      </c>
      <c r="K801" s="246" t="s">
        <v>8421</v>
      </c>
      <c r="L801" s="245" t="s">
        <v>568</v>
      </c>
      <c r="M801"/>
      <c r="N801"/>
      <c r="O801"/>
      <c r="P801"/>
      <c r="Q801"/>
      <c r="R801"/>
      <c r="S801"/>
      <c r="T801"/>
      <c r="U801"/>
      <c r="V801"/>
      <c r="W801"/>
      <c r="X801"/>
      <c r="Y801"/>
      <c r="Z801"/>
      <c r="AA801"/>
      <c r="AB801"/>
      <c r="AC801"/>
      <c r="AD801"/>
      <c r="AE801"/>
      <c r="AF801"/>
      <c r="AG801"/>
      <c r="AH801"/>
      <c r="AI801"/>
      <c r="AJ801"/>
      <c r="AK801"/>
      <c r="AL801"/>
      <c r="AM801"/>
      <c r="AN801"/>
      <c r="AO801"/>
      <c r="AP801"/>
      <c r="AQ801"/>
      <c r="AR801"/>
      <c r="AS801"/>
      <c r="AT801"/>
      <c r="AU801"/>
      <c r="AV801"/>
      <c r="AW801"/>
      <c r="AX801"/>
      <c r="AY801"/>
      <c r="AZ801"/>
      <c r="BA801"/>
      <c r="BB801"/>
      <c r="BC801"/>
      <c r="BD801"/>
      <c r="BE801"/>
      <c r="BF801"/>
      <c r="BG801"/>
      <c r="BH801"/>
      <c r="BI801"/>
      <c r="BJ801"/>
      <c r="BK801"/>
      <c r="BL801"/>
      <c r="BM801"/>
      <c r="BN801"/>
      <c r="BO801"/>
    </row>
    <row r="802" spans="1:67" ht="15" x14ac:dyDescent="0.25">
      <c r="A802" s="245" t="s">
        <v>5904</v>
      </c>
      <c r="B802" s="245" t="s">
        <v>5903</v>
      </c>
      <c r="C802" s="245" t="s">
        <v>5902</v>
      </c>
      <c r="D802" s="245" t="s">
        <v>5901</v>
      </c>
      <c r="E802" s="246" t="s">
        <v>44</v>
      </c>
      <c r="F802" s="245" t="s">
        <v>44</v>
      </c>
      <c r="G802" s="245" t="s">
        <v>6796</v>
      </c>
      <c r="H802" s="245" t="s">
        <v>6795</v>
      </c>
      <c r="I802" s="245" t="s">
        <v>102</v>
      </c>
      <c r="J802" s="245" t="s">
        <v>59</v>
      </c>
      <c r="K802" s="246" t="s">
        <v>16222</v>
      </c>
      <c r="L802" s="245" t="s">
        <v>568</v>
      </c>
      <c r="M802"/>
      <c r="N802"/>
      <c r="O802"/>
      <c r="P802"/>
      <c r="Q802"/>
      <c r="R802"/>
      <c r="S802"/>
      <c r="T802"/>
      <c r="U802"/>
      <c r="V802"/>
      <c r="W802"/>
      <c r="X802"/>
      <c r="Y802"/>
      <c r="Z802"/>
      <c r="AA802"/>
      <c r="AB802"/>
      <c r="AC802"/>
      <c r="AD802"/>
      <c r="AE802"/>
      <c r="AF802"/>
      <c r="AG802"/>
      <c r="AH802"/>
      <c r="AI802"/>
      <c r="AJ802"/>
      <c r="AK802"/>
      <c r="AL802"/>
      <c r="AM802"/>
      <c r="AN802"/>
      <c r="AO802"/>
      <c r="AP802"/>
      <c r="AQ802"/>
      <c r="AR802"/>
      <c r="AS802"/>
      <c r="AT802"/>
      <c r="AU802"/>
      <c r="AV802"/>
      <c r="AW802"/>
      <c r="AX802"/>
      <c r="AY802"/>
      <c r="AZ802"/>
      <c r="BA802"/>
      <c r="BB802"/>
      <c r="BC802"/>
      <c r="BD802"/>
      <c r="BE802"/>
      <c r="BF802"/>
      <c r="BG802"/>
      <c r="BH802"/>
      <c r="BI802"/>
      <c r="BJ802"/>
      <c r="BK802"/>
      <c r="BL802"/>
      <c r="BM802"/>
      <c r="BN802"/>
      <c r="BO802"/>
    </row>
    <row r="803" spans="1:67" ht="15" x14ac:dyDescent="0.25">
      <c r="A803" s="245" t="s">
        <v>5904</v>
      </c>
      <c r="B803" s="245" t="s">
        <v>5903</v>
      </c>
      <c r="C803" s="245" t="s">
        <v>5902</v>
      </c>
      <c r="D803" s="245" t="s">
        <v>5901</v>
      </c>
      <c r="E803" s="246" t="s">
        <v>44</v>
      </c>
      <c r="F803" s="245" t="s">
        <v>44</v>
      </c>
      <c r="G803" s="245" t="s">
        <v>6794</v>
      </c>
      <c r="H803" s="245" t="s">
        <v>6793</v>
      </c>
      <c r="I803" s="245" t="s">
        <v>102</v>
      </c>
      <c r="J803" s="245" t="s">
        <v>59</v>
      </c>
      <c r="K803" s="246" t="s">
        <v>13553</v>
      </c>
      <c r="L803" s="245" t="s">
        <v>568</v>
      </c>
      <c r="M803"/>
      <c r="N803"/>
      <c r="O803"/>
      <c r="P803"/>
      <c r="Q803"/>
      <c r="R803"/>
      <c r="S803"/>
      <c r="T803"/>
      <c r="U803"/>
      <c r="V803"/>
      <c r="W803"/>
      <c r="X803"/>
      <c r="Y803"/>
      <c r="Z803"/>
      <c r="AA803"/>
      <c r="AB803"/>
      <c r="AC803"/>
      <c r="AD803"/>
      <c r="AE803"/>
      <c r="AF803"/>
      <c r="AG803"/>
      <c r="AH803"/>
      <c r="AI803"/>
      <c r="AJ803"/>
      <c r="AK803"/>
      <c r="AL803"/>
      <c r="AM803"/>
      <c r="AN803"/>
      <c r="AO803"/>
      <c r="AP803"/>
      <c r="AQ803"/>
      <c r="AR803"/>
      <c r="AS803"/>
      <c r="AT803"/>
      <c r="AU803"/>
      <c r="AV803"/>
      <c r="AW803"/>
      <c r="AX803"/>
      <c r="AY803"/>
      <c r="AZ803"/>
      <c r="BA803"/>
      <c r="BB803"/>
      <c r="BC803"/>
      <c r="BD803"/>
      <c r="BE803"/>
      <c r="BF803"/>
      <c r="BG803"/>
      <c r="BH803"/>
      <c r="BI803"/>
      <c r="BJ803"/>
      <c r="BK803"/>
      <c r="BL803"/>
      <c r="BM803"/>
      <c r="BN803"/>
      <c r="BO803"/>
    </row>
    <row r="804" spans="1:67" ht="15" x14ac:dyDescent="0.25">
      <c r="A804" s="245" t="s">
        <v>5904</v>
      </c>
      <c r="B804" s="245" t="s">
        <v>5903</v>
      </c>
      <c r="C804" s="245" t="s">
        <v>5902</v>
      </c>
      <c r="D804" s="245" t="s">
        <v>5901</v>
      </c>
      <c r="E804" s="246" t="s">
        <v>44</v>
      </c>
      <c r="F804" s="245" t="s">
        <v>44</v>
      </c>
      <c r="G804" s="245" t="s">
        <v>6792</v>
      </c>
      <c r="H804" s="245" t="s">
        <v>6791</v>
      </c>
      <c r="I804" s="245" t="s">
        <v>102</v>
      </c>
      <c r="J804" s="245" t="s">
        <v>59</v>
      </c>
      <c r="K804" s="246" t="s">
        <v>10152</v>
      </c>
      <c r="L804" s="245" t="s">
        <v>568</v>
      </c>
      <c r="M804"/>
      <c r="N804"/>
      <c r="O804"/>
      <c r="P804"/>
      <c r="Q804"/>
      <c r="R804"/>
      <c r="S804"/>
      <c r="T804"/>
      <c r="U804"/>
      <c r="V804"/>
      <c r="W804"/>
      <c r="X804"/>
      <c r="Y804"/>
      <c r="Z804"/>
      <c r="AA804"/>
      <c r="AB804"/>
      <c r="AC804"/>
      <c r="AD804"/>
      <c r="AE804"/>
      <c r="AF804"/>
      <c r="AG804"/>
      <c r="AH804"/>
      <c r="AI804"/>
      <c r="AJ804"/>
      <c r="AK804"/>
      <c r="AL804"/>
      <c r="AM804"/>
      <c r="AN804"/>
      <c r="AO804"/>
      <c r="AP804"/>
      <c r="AQ804"/>
      <c r="AR804"/>
      <c r="AS804"/>
      <c r="AT804"/>
      <c r="AU804"/>
      <c r="AV804"/>
      <c r="AW804"/>
      <c r="AX804"/>
      <c r="AY804"/>
      <c r="AZ804"/>
      <c r="BA804"/>
      <c r="BB804"/>
      <c r="BC804"/>
      <c r="BD804"/>
      <c r="BE804"/>
      <c r="BF804"/>
      <c r="BG804"/>
      <c r="BH804"/>
      <c r="BI804"/>
      <c r="BJ804"/>
      <c r="BK804"/>
      <c r="BL804"/>
      <c r="BM804"/>
      <c r="BN804"/>
      <c r="BO804"/>
    </row>
    <row r="805" spans="1:67" ht="15" x14ac:dyDescent="0.25">
      <c r="A805" s="245" t="s">
        <v>5904</v>
      </c>
      <c r="B805" s="245" t="s">
        <v>5903</v>
      </c>
      <c r="C805" s="245" t="s">
        <v>5902</v>
      </c>
      <c r="D805" s="245" t="s">
        <v>5901</v>
      </c>
      <c r="E805" s="246" t="s">
        <v>44</v>
      </c>
      <c r="F805" s="245" t="s">
        <v>44</v>
      </c>
      <c r="G805" s="245" t="s">
        <v>6790</v>
      </c>
      <c r="H805" s="245" t="s">
        <v>6789</v>
      </c>
      <c r="I805" s="245" t="s">
        <v>102</v>
      </c>
      <c r="J805" s="245" t="s">
        <v>106</v>
      </c>
      <c r="K805" s="246" t="s">
        <v>16223</v>
      </c>
      <c r="L805" s="245" t="s">
        <v>568</v>
      </c>
      <c r="M805"/>
      <c r="N805"/>
      <c r="O805"/>
      <c r="P805"/>
      <c r="Q805"/>
      <c r="R805"/>
      <c r="S805"/>
      <c r="T805"/>
      <c r="U805"/>
      <c r="V805"/>
      <c r="W805"/>
      <c r="X805"/>
      <c r="Y805"/>
      <c r="Z805"/>
      <c r="AA805"/>
      <c r="AB805"/>
      <c r="AC805"/>
      <c r="AD805"/>
      <c r="AE805"/>
      <c r="AF805"/>
      <c r="AG805"/>
      <c r="AH805"/>
      <c r="AI805"/>
      <c r="AJ805"/>
      <c r="AK805"/>
      <c r="AL805"/>
      <c r="AM805"/>
      <c r="AN805"/>
      <c r="AO805"/>
      <c r="AP805"/>
      <c r="AQ805"/>
      <c r="AR805"/>
      <c r="AS805"/>
      <c r="AT805"/>
      <c r="AU805"/>
      <c r="AV805"/>
      <c r="AW805"/>
      <c r="AX805"/>
      <c r="AY805"/>
      <c r="AZ805"/>
      <c r="BA805"/>
      <c r="BB805"/>
      <c r="BC805"/>
      <c r="BD805"/>
      <c r="BE805"/>
      <c r="BF805"/>
      <c r="BG805"/>
      <c r="BH805"/>
      <c r="BI805"/>
      <c r="BJ805"/>
      <c r="BK805"/>
      <c r="BL805"/>
      <c r="BM805"/>
      <c r="BN805"/>
      <c r="BO805"/>
    </row>
    <row r="806" spans="1:67" ht="15" x14ac:dyDescent="0.25">
      <c r="A806" s="245" t="s">
        <v>5904</v>
      </c>
      <c r="B806" s="245" t="s">
        <v>5903</v>
      </c>
      <c r="C806" s="245" t="s">
        <v>5902</v>
      </c>
      <c r="D806" s="245" t="s">
        <v>5901</v>
      </c>
      <c r="E806" s="246" t="s">
        <v>44</v>
      </c>
      <c r="F806" s="245" t="s">
        <v>44</v>
      </c>
      <c r="G806" s="245" t="s">
        <v>6788</v>
      </c>
      <c r="H806" s="245" t="s">
        <v>6787</v>
      </c>
      <c r="I806" s="245" t="s">
        <v>102</v>
      </c>
      <c r="J806" s="245" t="s">
        <v>569</v>
      </c>
      <c r="K806" s="246" t="s">
        <v>9177</v>
      </c>
      <c r="L806" s="245" t="s">
        <v>568</v>
      </c>
      <c r="M806"/>
      <c r="N806"/>
      <c r="O806"/>
      <c r="P806"/>
      <c r="Q806"/>
      <c r="R806"/>
      <c r="S806"/>
      <c r="T806"/>
      <c r="U806"/>
      <c r="V806"/>
      <c r="W806"/>
      <c r="X806"/>
      <c r="Y806"/>
      <c r="Z806"/>
      <c r="AA806"/>
      <c r="AB806"/>
      <c r="AC806"/>
      <c r="AD806"/>
      <c r="AE806"/>
      <c r="AF806"/>
      <c r="AG806"/>
      <c r="AH806"/>
      <c r="AI806"/>
      <c r="AJ806"/>
      <c r="AK806"/>
      <c r="AL806"/>
      <c r="AM806"/>
      <c r="AN806"/>
      <c r="AO806"/>
      <c r="AP806"/>
      <c r="AQ806"/>
      <c r="AR806"/>
      <c r="AS806"/>
      <c r="AT806"/>
      <c r="AU806"/>
      <c r="AV806"/>
      <c r="AW806"/>
      <c r="AX806"/>
      <c r="AY806"/>
      <c r="AZ806"/>
      <c r="BA806"/>
      <c r="BB806"/>
      <c r="BC806"/>
      <c r="BD806"/>
      <c r="BE806"/>
      <c r="BF806"/>
      <c r="BG806"/>
      <c r="BH806"/>
      <c r="BI806"/>
      <c r="BJ806"/>
      <c r="BK806"/>
      <c r="BL806"/>
      <c r="BM806"/>
      <c r="BN806"/>
      <c r="BO806"/>
    </row>
    <row r="807" spans="1:67" ht="15" x14ac:dyDescent="0.25">
      <c r="A807" s="245" t="s">
        <v>5904</v>
      </c>
      <c r="B807" s="245" t="s">
        <v>5903</v>
      </c>
      <c r="C807" s="245" t="s">
        <v>5902</v>
      </c>
      <c r="D807" s="245" t="s">
        <v>5901</v>
      </c>
      <c r="E807" s="246" t="s">
        <v>44</v>
      </c>
      <c r="F807" s="245" t="s">
        <v>44</v>
      </c>
      <c r="G807" s="245" t="s">
        <v>6786</v>
      </c>
      <c r="H807" s="245" t="s">
        <v>6785</v>
      </c>
      <c r="I807" s="245" t="s">
        <v>102</v>
      </c>
      <c r="J807" s="245" t="s">
        <v>569</v>
      </c>
      <c r="K807" s="246" t="s">
        <v>16224</v>
      </c>
      <c r="L807" s="245" t="s">
        <v>568</v>
      </c>
      <c r="M807"/>
      <c r="N807"/>
      <c r="O807"/>
      <c r="P807"/>
      <c r="Q807"/>
      <c r="R807"/>
      <c r="S807"/>
      <c r="T807"/>
      <c r="U807"/>
      <c r="V807"/>
      <c r="W807"/>
      <c r="X807"/>
      <c r="Y807"/>
      <c r="Z807"/>
      <c r="AA807"/>
      <c r="AB807"/>
      <c r="AC807"/>
      <c r="AD807"/>
      <c r="AE807"/>
      <c r="AF807"/>
      <c r="AG807"/>
      <c r="AH807"/>
      <c r="AI807"/>
      <c r="AJ807"/>
      <c r="AK807"/>
      <c r="AL807"/>
      <c r="AM807"/>
      <c r="AN807"/>
      <c r="AO807"/>
      <c r="AP807"/>
      <c r="AQ807"/>
      <c r="AR807"/>
      <c r="AS807"/>
      <c r="AT807"/>
      <c r="AU807"/>
      <c r="AV807"/>
      <c r="AW807"/>
      <c r="AX807"/>
      <c r="AY807"/>
      <c r="AZ807"/>
      <c r="BA807"/>
      <c r="BB807"/>
      <c r="BC807"/>
      <c r="BD807"/>
      <c r="BE807"/>
      <c r="BF807"/>
      <c r="BG807"/>
      <c r="BH807"/>
      <c r="BI807"/>
      <c r="BJ807"/>
      <c r="BK807"/>
      <c r="BL807"/>
      <c r="BM807"/>
      <c r="BN807"/>
      <c r="BO807"/>
    </row>
    <row r="808" spans="1:67" ht="15" x14ac:dyDescent="0.25">
      <c r="A808" s="245" t="s">
        <v>5904</v>
      </c>
      <c r="B808" s="245" t="s">
        <v>5903</v>
      </c>
      <c r="C808" s="245" t="s">
        <v>5902</v>
      </c>
      <c r="D808" s="245" t="s">
        <v>5901</v>
      </c>
      <c r="E808" s="246" t="s">
        <v>44</v>
      </c>
      <c r="F808" s="245" t="s">
        <v>44</v>
      </c>
      <c r="G808" s="245" t="s">
        <v>6784</v>
      </c>
      <c r="H808" s="245" t="s">
        <v>6783</v>
      </c>
      <c r="I808" s="245" t="s">
        <v>102</v>
      </c>
      <c r="J808" s="245" t="s">
        <v>59</v>
      </c>
      <c r="K808" s="246" t="s">
        <v>143</v>
      </c>
      <c r="L808" s="245" t="s">
        <v>568</v>
      </c>
      <c r="M808"/>
      <c r="N808"/>
      <c r="O808"/>
      <c r="P808"/>
      <c r="Q808"/>
      <c r="R808"/>
      <c r="S808"/>
      <c r="T808"/>
      <c r="U808"/>
      <c r="V808"/>
      <c r="W808"/>
      <c r="X808"/>
      <c r="Y808"/>
      <c r="Z808"/>
      <c r="AA808"/>
      <c r="AB808"/>
      <c r="AC808"/>
      <c r="AD808"/>
      <c r="AE808"/>
      <c r="AF808"/>
      <c r="AG808"/>
      <c r="AH808"/>
      <c r="AI808"/>
      <c r="AJ808"/>
      <c r="AK808"/>
      <c r="AL808"/>
      <c r="AM808"/>
      <c r="AN808"/>
      <c r="AO808"/>
      <c r="AP808"/>
      <c r="AQ808"/>
      <c r="AR808"/>
      <c r="AS808"/>
      <c r="AT808"/>
      <c r="AU808"/>
      <c r="AV808"/>
      <c r="AW808"/>
      <c r="AX808"/>
      <c r="AY808"/>
      <c r="AZ808"/>
      <c r="BA808"/>
      <c r="BB808"/>
      <c r="BC808"/>
      <c r="BD808"/>
      <c r="BE808"/>
      <c r="BF808"/>
      <c r="BG808"/>
      <c r="BH808"/>
      <c r="BI808"/>
      <c r="BJ808"/>
      <c r="BK808"/>
      <c r="BL808"/>
      <c r="BM808"/>
      <c r="BN808"/>
      <c r="BO808"/>
    </row>
    <row r="809" spans="1:67" ht="15" x14ac:dyDescent="0.25">
      <c r="A809" s="245" t="s">
        <v>5904</v>
      </c>
      <c r="B809" s="245" t="s">
        <v>5903</v>
      </c>
      <c r="C809" s="245" t="s">
        <v>5902</v>
      </c>
      <c r="D809" s="245" t="s">
        <v>5901</v>
      </c>
      <c r="E809" s="246" t="s">
        <v>44</v>
      </c>
      <c r="F809" s="245" t="s">
        <v>44</v>
      </c>
      <c r="G809" s="245" t="s">
        <v>6782</v>
      </c>
      <c r="H809" s="245" t="s">
        <v>6781</v>
      </c>
      <c r="I809" s="245" t="s">
        <v>102</v>
      </c>
      <c r="J809" s="245" t="s">
        <v>59</v>
      </c>
      <c r="K809" s="246" t="s">
        <v>894</v>
      </c>
      <c r="L809" s="245" t="s">
        <v>568</v>
      </c>
      <c r="M809"/>
      <c r="N809"/>
      <c r="O809"/>
      <c r="P809"/>
      <c r="Q809"/>
      <c r="R809"/>
      <c r="S809"/>
      <c r="T809"/>
      <c r="U809"/>
      <c r="V809"/>
      <c r="W809"/>
      <c r="X809"/>
      <c r="Y809"/>
      <c r="Z809"/>
      <c r="AA809"/>
      <c r="AB809"/>
      <c r="AC809"/>
      <c r="AD809"/>
      <c r="AE809"/>
      <c r="AF809"/>
      <c r="AG809"/>
      <c r="AH809"/>
      <c r="AI809"/>
      <c r="AJ809"/>
      <c r="AK809"/>
      <c r="AL809"/>
      <c r="AM809"/>
      <c r="AN809"/>
      <c r="AO809"/>
      <c r="AP809"/>
      <c r="AQ809"/>
      <c r="AR809"/>
      <c r="AS809"/>
      <c r="AT809"/>
      <c r="AU809"/>
      <c r="AV809"/>
      <c r="AW809"/>
      <c r="AX809"/>
      <c r="AY809"/>
      <c r="AZ809"/>
      <c r="BA809"/>
      <c r="BB809"/>
      <c r="BC809"/>
      <c r="BD809"/>
      <c r="BE809"/>
      <c r="BF809"/>
      <c r="BG809"/>
      <c r="BH809"/>
      <c r="BI809"/>
      <c r="BJ809"/>
      <c r="BK809"/>
      <c r="BL809"/>
      <c r="BM809"/>
      <c r="BN809"/>
      <c r="BO809"/>
    </row>
    <row r="810" spans="1:67" ht="15" x14ac:dyDescent="0.25">
      <c r="A810" s="245" t="s">
        <v>5904</v>
      </c>
      <c r="B810" s="245" t="s">
        <v>5903</v>
      </c>
      <c r="C810" s="245" t="s">
        <v>5902</v>
      </c>
      <c r="D810" s="245" t="s">
        <v>5901</v>
      </c>
      <c r="E810" s="246" t="s">
        <v>44</v>
      </c>
      <c r="F810" s="245" t="s">
        <v>44</v>
      </c>
      <c r="G810" s="245" t="s">
        <v>6780</v>
      </c>
      <c r="H810" s="245" t="s">
        <v>6779</v>
      </c>
      <c r="I810" s="245" t="s">
        <v>102</v>
      </c>
      <c r="J810" s="245" t="s">
        <v>569</v>
      </c>
      <c r="K810" s="246" t="s">
        <v>15185</v>
      </c>
      <c r="L810" s="245" t="s">
        <v>568</v>
      </c>
      <c r="M810"/>
      <c r="N810"/>
      <c r="O810"/>
      <c r="P810"/>
      <c r="Q810"/>
      <c r="R810"/>
      <c r="S810"/>
      <c r="T810"/>
      <c r="U810"/>
      <c r="V810"/>
      <c r="W810"/>
      <c r="X810"/>
      <c r="Y810"/>
      <c r="Z810"/>
      <c r="AA810"/>
      <c r="AB810"/>
      <c r="AC810"/>
      <c r="AD810"/>
      <c r="AE810"/>
      <c r="AF810"/>
      <c r="AG810"/>
      <c r="AH810"/>
      <c r="AI810"/>
      <c r="AJ810"/>
      <c r="AK810"/>
      <c r="AL810"/>
      <c r="AM810"/>
      <c r="AN810"/>
      <c r="AO810"/>
      <c r="AP810"/>
      <c r="AQ810"/>
      <c r="AR810"/>
      <c r="AS810"/>
      <c r="AT810"/>
      <c r="AU810"/>
      <c r="AV810"/>
      <c r="AW810"/>
      <c r="AX810"/>
      <c r="AY810"/>
      <c r="AZ810"/>
      <c r="BA810"/>
      <c r="BB810"/>
      <c r="BC810"/>
      <c r="BD810"/>
      <c r="BE810"/>
      <c r="BF810"/>
      <c r="BG810"/>
      <c r="BH810"/>
      <c r="BI810"/>
      <c r="BJ810"/>
      <c r="BK810"/>
      <c r="BL810"/>
      <c r="BM810"/>
      <c r="BN810"/>
      <c r="BO810"/>
    </row>
    <row r="811" spans="1:67" ht="15" x14ac:dyDescent="0.25">
      <c r="A811" s="245" t="s">
        <v>5904</v>
      </c>
      <c r="B811" s="245" t="s">
        <v>5903</v>
      </c>
      <c r="C811" s="245" t="s">
        <v>5902</v>
      </c>
      <c r="D811" s="245" t="s">
        <v>5901</v>
      </c>
      <c r="E811" s="246" t="s">
        <v>44</v>
      </c>
      <c r="F811" s="245" t="s">
        <v>44</v>
      </c>
      <c r="G811" s="245" t="s">
        <v>6778</v>
      </c>
      <c r="H811" s="245" t="s">
        <v>6777</v>
      </c>
      <c r="I811" s="245" t="s">
        <v>102</v>
      </c>
      <c r="J811" s="245" t="s">
        <v>569</v>
      </c>
      <c r="K811" s="246" t="s">
        <v>654</v>
      </c>
      <c r="L811" s="245" t="s">
        <v>568</v>
      </c>
      <c r="M811"/>
      <c r="N811"/>
      <c r="O811"/>
      <c r="P811"/>
      <c r="Q811"/>
      <c r="R811"/>
      <c r="S811"/>
      <c r="T811"/>
      <c r="U811"/>
      <c r="V811"/>
      <c r="W811"/>
      <c r="X811"/>
      <c r="Y811"/>
      <c r="Z811"/>
      <c r="AA811"/>
      <c r="AB811"/>
      <c r="AC811"/>
      <c r="AD811"/>
      <c r="AE811"/>
      <c r="AF811"/>
      <c r="AG811"/>
      <c r="AH811"/>
      <c r="AI811"/>
      <c r="AJ811"/>
      <c r="AK811"/>
      <c r="AL811"/>
      <c r="AM811"/>
      <c r="AN811"/>
      <c r="AO811"/>
      <c r="AP811"/>
      <c r="AQ811"/>
      <c r="AR811"/>
      <c r="AS811"/>
      <c r="AT811"/>
      <c r="AU811"/>
      <c r="AV811"/>
      <c r="AW811"/>
      <c r="AX811"/>
      <c r="AY811"/>
      <c r="AZ811"/>
      <c r="BA811"/>
      <c r="BB811"/>
      <c r="BC811"/>
      <c r="BD811"/>
      <c r="BE811"/>
      <c r="BF811"/>
      <c r="BG811"/>
      <c r="BH811"/>
      <c r="BI811"/>
      <c r="BJ811"/>
      <c r="BK811"/>
      <c r="BL811"/>
      <c r="BM811"/>
      <c r="BN811"/>
      <c r="BO811"/>
    </row>
    <row r="812" spans="1:67" ht="15" x14ac:dyDescent="0.25">
      <c r="A812" s="245" t="s">
        <v>5904</v>
      </c>
      <c r="B812" s="245" t="s">
        <v>5903</v>
      </c>
      <c r="C812" s="245" t="s">
        <v>5902</v>
      </c>
      <c r="D812" s="245" t="s">
        <v>5901</v>
      </c>
      <c r="E812" s="246" t="s">
        <v>44</v>
      </c>
      <c r="F812" s="245" t="s">
        <v>44</v>
      </c>
      <c r="G812" s="245" t="s">
        <v>6776</v>
      </c>
      <c r="H812" s="245" t="s">
        <v>6775</v>
      </c>
      <c r="I812" s="245" t="s">
        <v>102</v>
      </c>
      <c r="J812" s="245" t="s">
        <v>59</v>
      </c>
      <c r="K812" s="246" t="s">
        <v>16225</v>
      </c>
      <c r="L812" s="245" t="s">
        <v>568</v>
      </c>
      <c r="M812"/>
      <c r="N812"/>
      <c r="O812"/>
      <c r="P812"/>
      <c r="Q812"/>
      <c r="R812"/>
      <c r="S812"/>
      <c r="T812"/>
      <c r="U812"/>
      <c r="V812"/>
      <c r="W812"/>
      <c r="X812"/>
      <c r="Y812"/>
      <c r="Z812"/>
      <c r="AA812"/>
      <c r="AB812"/>
      <c r="AC812"/>
      <c r="AD812"/>
      <c r="AE812"/>
      <c r="AF812"/>
      <c r="AG812"/>
      <c r="AH812"/>
      <c r="AI812"/>
      <c r="AJ812"/>
      <c r="AK812"/>
      <c r="AL812"/>
      <c r="AM812"/>
      <c r="AN812"/>
      <c r="AO812"/>
      <c r="AP812"/>
      <c r="AQ812"/>
      <c r="AR812"/>
      <c r="AS812"/>
      <c r="AT812"/>
      <c r="AU812"/>
      <c r="AV812"/>
      <c r="AW812"/>
      <c r="AX812"/>
      <c r="AY812"/>
      <c r="AZ812"/>
      <c r="BA812"/>
      <c r="BB812"/>
      <c r="BC812"/>
      <c r="BD812"/>
      <c r="BE812"/>
      <c r="BF812"/>
      <c r="BG812"/>
      <c r="BH812"/>
      <c r="BI812"/>
      <c r="BJ812"/>
      <c r="BK812"/>
      <c r="BL812"/>
      <c r="BM812"/>
      <c r="BN812"/>
      <c r="BO812"/>
    </row>
    <row r="813" spans="1:67" ht="15" x14ac:dyDescent="0.25">
      <c r="A813" s="245" t="s">
        <v>5904</v>
      </c>
      <c r="B813" s="245" t="s">
        <v>5903</v>
      </c>
      <c r="C813" s="245" t="s">
        <v>5902</v>
      </c>
      <c r="D813" s="245" t="s">
        <v>5901</v>
      </c>
      <c r="E813" s="246" t="s">
        <v>44</v>
      </c>
      <c r="F813" s="245" t="s">
        <v>44</v>
      </c>
      <c r="G813" s="245" t="s">
        <v>6774</v>
      </c>
      <c r="H813" s="245" t="s">
        <v>6773</v>
      </c>
      <c r="I813" s="245" t="s">
        <v>102</v>
      </c>
      <c r="J813" s="245" t="s">
        <v>59</v>
      </c>
      <c r="K813" s="246" t="s">
        <v>9018</v>
      </c>
      <c r="L813" s="245" t="s">
        <v>568</v>
      </c>
      <c r="M813"/>
      <c r="N813"/>
      <c r="O813"/>
      <c r="P813"/>
      <c r="Q813"/>
      <c r="R813"/>
      <c r="S813"/>
      <c r="T813"/>
      <c r="U813"/>
      <c r="V813"/>
      <c r="W813"/>
      <c r="X813"/>
      <c r="Y813"/>
      <c r="Z813"/>
      <c r="AA813"/>
      <c r="AB813"/>
      <c r="AC813"/>
      <c r="AD813"/>
      <c r="AE813"/>
      <c r="AF813"/>
      <c r="AG813"/>
      <c r="AH813"/>
      <c r="AI813"/>
      <c r="AJ813"/>
      <c r="AK813"/>
      <c r="AL813"/>
      <c r="AM813"/>
      <c r="AN813"/>
      <c r="AO813"/>
      <c r="AP813"/>
      <c r="AQ813"/>
      <c r="AR813"/>
      <c r="AS813"/>
      <c r="AT813"/>
      <c r="AU813"/>
      <c r="AV813"/>
      <c r="AW813"/>
      <c r="AX813"/>
      <c r="AY813"/>
      <c r="AZ813"/>
      <c r="BA813"/>
      <c r="BB813"/>
      <c r="BC813"/>
      <c r="BD813"/>
      <c r="BE813"/>
      <c r="BF813"/>
      <c r="BG813"/>
      <c r="BH813"/>
      <c r="BI813"/>
      <c r="BJ813"/>
      <c r="BK813"/>
      <c r="BL813"/>
      <c r="BM813"/>
      <c r="BN813"/>
      <c r="BO813"/>
    </row>
    <row r="814" spans="1:67" ht="15" x14ac:dyDescent="0.25">
      <c r="A814" s="245" t="s">
        <v>5904</v>
      </c>
      <c r="B814" s="245" t="s">
        <v>5903</v>
      </c>
      <c r="C814" s="245" t="s">
        <v>5902</v>
      </c>
      <c r="D814" s="245" t="s">
        <v>5901</v>
      </c>
      <c r="E814" s="246" t="s">
        <v>44</v>
      </c>
      <c r="F814" s="245" t="s">
        <v>44</v>
      </c>
      <c r="G814" s="245" t="s">
        <v>6772</v>
      </c>
      <c r="H814" s="245" t="s">
        <v>6771</v>
      </c>
      <c r="I814" s="245" t="s">
        <v>102</v>
      </c>
      <c r="J814" s="245" t="s">
        <v>59</v>
      </c>
      <c r="K814" s="246" t="s">
        <v>16226</v>
      </c>
      <c r="L814" s="245" t="s">
        <v>568</v>
      </c>
      <c r="M814"/>
      <c r="N814"/>
      <c r="O814"/>
      <c r="P814"/>
      <c r="Q814"/>
      <c r="R814"/>
      <c r="S814"/>
      <c r="T814"/>
      <c r="U814"/>
      <c r="V814"/>
      <c r="W814"/>
      <c r="X814"/>
      <c r="Y814"/>
      <c r="Z814"/>
      <c r="AA814"/>
      <c r="AB814"/>
      <c r="AC814"/>
      <c r="AD814"/>
      <c r="AE814"/>
      <c r="AF814"/>
      <c r="AG814"/>
      <c r="AH814"/>
      <c r="AI814"/>
      <c r="AJ814"/>
      <c r="AK814"/>
      <c r="AL814"/>
      <c r="AM814"/>
      <c r="AN814"/>
      <c r="AO814"/>
      <c r="AP814"/>
      <c r="AQ814"/>
      <c r="AR814"/>
      <c r="AS814"/>
      <c r="AT814"/>
      <c r="AU814"/>
      <c r="AV814"/>
      <c r="AW814"/>
      <c r="AX814"/>
      <c r="AY814"/>
      <c r="AZ814"/>
      <c r="BA814"/>
      <c r="BB814"/>
      <c r="BC814"/>
      <c r="BD814"/>
      <c r="BE814"/>
      <c r="BF814"/>
      <c r="BG814"/>
      <c r="BH814"/>
      <c r="BI814"/>
      <c r="BJ814"/>
      <c r="BK814"/>
      <c r="BL814"/>
      <c r="BM814"/>
      <c r="BN814"/>
      <c r="BO814"/>
    </row>
    <row r="815" spans="1:67" ht="15" x14ac:dyDescent="0.25">
      <c r="A815" s="245" t="s">
        <v>5904</v>
      </c>
      <c r="B815" s="245" t="s">
        <v>5903</v>
      </c>
      <c r="C815" s="245" t="s">
        <v>5902</v>
      </c>
      <c r="D815" s="245" t="s">
        <v>5901</v>
      </c>
      <c r="E815" s="246" t="s">
        <v>44</v>
      </c>
      <c r="F815" s="245" t="s">
        <v>44</v>
      </c>
      <c r="G815" s="245" t="s">
        <v>6770</v>
      </c>
      <c r="H815" s="245" t="s">
        <v>6769</v>
      </c>
      <c r="I815" s="245" t="s">
        <v>102</v>
      </c>
      <c r="J815" s="245" t="s">
        <v>59</v>
      </c>
      <c r="K815" s="246" t="s">
        <v>16227</v>
      </c>
      <c r="L815" s="245" t="s">
        <v>568</v>
      </c>
      <c r="M815"/>
      <c r="N815"/>
      <c r="O815"/>
      <c r="P815"/>
      <c r="Q815"/>
      <c r="R815"/>
      <c r="S815"/>
      <c r="T815"/>
      <c r="U815"/>
      <c r="V815"/>
      <c r="W815"/>
      <c r="X815"/>
      <c r="Y815"/>
      <c r="Z815"/>
      <c r="AA815"/>
      <c r="AB815"/>
      <c r="AC815"/>
      <c r="AD815"/>
      <c r="AE815"/>
      <c r="AF815"/>
      <c r="AG815"/>
      <c r="AH815"/>
      <c r="AI815"/>
      <c r="AJ815"/>
      <c r="AK815"/>
      <c r="AL815"/>
      <c r="AM815"/>
      <c r="AN815"/>
      <c r="AO815"/>
      <c r="AP815"/>
      <c r="AQ815"/>
      <c r="AR815"/>
      <c r="AS815"/>
      <c r="AT815"/>
      <c r="AU815"/>
      <c r="AV815"/>
      <c r="AW815"/>
      <c r="AX815"/>
      <c r="AY815"/>
      <c r="AZ815"/>
      <c r="BA815"/>
      <c r="BB815"/>
      <c r="BC815"/>
      <c r="BD815"/>
      <c r="BE815"/>
      <c r="BF815"/>
      <c r="BG815"/>
      <c r="BH815"/>
      <c r="BI815"/>
      <c r="BJ815"/>
      <c r="BK815"/>
      <c r="BL815"/>
      <c r="BM815"/>
      <c r="BN815"/>
      <c r="BO815"/>
    </row>
    <row r="816" spans="1:67" ht="15" x14ac:dyDescent="0.25">
      <c r="A816" s="245" t="s">
        <v>5904</v>
      </c>
      <c r="B816" s="245" t="s">
        <v>5903</v>
      </c>
      <c r="C816" s="245" t="s">
        <v>5902</v>
      </c>
      <c r="D816" s="245" t="s">
        <v>5901</v>
      </c>
      <c r="E816" s="246" t="s">
        <v>44</v>
      </c>
      <c r="F816" s="245" t="s">
        <v>44</v>
      </c>
      <c r="G816" s="245" t="s">
        <v>6768</v>
      </c>
      <c r="H816" s="245" t="s">
        <v>6767</v>
      </c>
      <c r="I816" s="245" t="s">
        <v>102</v>
      </c>
      <c r="J816" s="245" t="s">
        <v>59</v>
      </c>
      <c r="K816" s="246" t="s">
        <v>16228</v>
      </c>
      <c r="L816" s="245" t="s">
        <v>568</v>
      </c>
      <c r="M816"/>
      <c r="N816"/>
      <c r="O816"/>
      <c r="P816"/>
      <c r="Q816"/>
      <c r="R816"/>
      <c r="S816"/>
      <c r="T816"/>
      <c r="U816"/>
      <c r="V816"/>
      <c r="W816"/>
      <c r="X816"/>
      <c r="Y816"/>
      <c r="Z816"/>
      <c r="AA816"/>
      <c r="AB816"/>
      <c r="AC816"/>
      <c r="AD816"/>
      <c r="AE816"/>
      <c r="AF816"/>
      <c r="AG816"/>
      <c r="AH816"/>
      <c r="AI816"/>
      <c r="AJ816"/>
      <c r="AK816"/>
      <c r="AL816"/>
      <c r="AM816"/>
      <c r="AN816"/>
      <c r="AO816"/>
      <c r="AP816"/>
      <c r="AQ816"/>
      <c r="AR816"/>
      <c r="AS816"/>
      <c r="AT816"/>
      <c r="AU816"/>
      <c r="AV816"/>
      <c r="AW816"/>
      <c r="AX816"/>
      <c r="AY816"/>
      <c r="AZ816"/>
      <c r="BA816"/>
      <c r="BB816"/>
      <c r="BC816"/>
      <c r="BD816"/>
      <c r="BE816"/>
      <c r="BF816"/>
      <c r="BG816"/>
      <c r="BH816"/>
      <c r="BI816"/>
      <c r="BJ816"/>
      <c r="BK816"/>
      <c r="BL816"/>
      <c r="BM816"/>
      <c r="BN816"/>
      <c r="BO816"/>
    </row>
    <row r="817" spans="1:67" ht="15" x14ac:dyDescent="0.25">
      <c r="A817" s="245" t="s">
        <v>5904</v>
      </c>
      <c r="B817" s="245" t="s">
        <v>5903</v>
      </c>
      <c r="C817" s="245" t="s">
        <v>5902</v>
      </c>
      <c r="D817" s="245" t="s">
        <v>5901</v>
      </c>
      <c r="E817" s="246" t="s">
        <v>44</v>
      </c>
      <c r="F817" s="245" t="s">
        <v>44</v>
      </c>
      <c r="G817" s="245" t="s">
        <v>6766</v>
      </c>
      <c r="H817" s="245" t="s">
        <v>6765</v>
      </c>
      <c r="I817" s="245" t="s">
        <v>102</v>
      </c>
      <c r="J817" s="245" t="s">
        <v>59</v>
      </c>
      <c r="K817" s="246" t="s">
        <v>8812</v>
      </c>
      <c r="L817" s="245" t="s">
        <v>568</v>
      </c>
      <c r="M817"/>
      <c r="N817"/>
      <c r="O817"/>
      <c r="P817"/>
      <c r="Q817"/>
      <c r="R817"/>
      <c r="S817"/>
      <c r="T817"/>
      <c r="U817"/>
      <c r="V817"/>
      <c r="W817"/>
      <c r="X817"/>
      <c r="Y817"/>
      <c r="Z817"/>
      <c r="AA817"/>
      <c r="AB817"/>
      <c r="AC817"/>
      <c r="AD817"/>
      <c r="AE817"/>
      <c r="AF817"/>
      <c r="AG817"/>
      <c r="AH817"/>
      <c r="AI817"/>
      <c r="AJ817"/>
      <c r="AK817"/>
      <c r="AL817"/>
      <c r="AM817"/>
      <c r="AN817"/>
      <c r="AO817"/>
      <c r="AP817"/>
      <c r="AQ817"/>
      <c r="AR817"/>
      <c r="AS817"/>
      <c r="AT817"/>
      <c r="AU817"/>
      <c r="AV817"/>
      <c r="AW817"/>
      <c r="AX817"/>
      <c r="AY817"/>
      <c r="AZ817"/>
      <c r="BA817"/>
      <c r="BB817"/>
      <c r="BC817"/>
      <c r="BD817"/>
      <c r="BE817"/>
      <c r="BF817"/>
      <c r="BG817"/>
      <c r="BH817"/>
      <c r="BI817"/>
      <c r="BJ817"/>
      <c r="BK817"/>
      <c r="BL817"/>
      <c r="BM817"/>
      <c r="BN817"/>
      <c r="BO817"/>
    </row>
    <row r="818" spans="1:67" ht="15" x14ac:dyDescent="0.25">
      <c r="A818" s="245" t="s">
        <v>5904</v>
      </c>
      <c r="B818" s="245" t="s">
        <v>5903</v>
      </c>
      <c r="C818" s="245" t="s">
        <v>5902</v>
      </c>
      <c r="D818" s="245" t="s">
        <v>5901</v>
      </c>
      <c r="E818" s="246" t="s">
        <v>44</v>
      </c>
      <c r="F818" s="245" t="s">
        <v>44</v>
      </c>
      <c r="G818" s="245" t="s">
        <v>6764</v>
      </c>
      <c r="H818" s="245" t="s">
        <v>6763</v>
      </c>
      <c r="I818" s="245" t="s">
        <v>102</v>
      </c>
      <c r="J818" s="245" t="s">
        <v>59</v>
      </c>
      <c r="K818" s="246" t="s">
        <v>16229</v>
      </c>
      <c r="L818" s="245" t="s">
        <v>568</v>
      </c>
      <c r="M818"/>
      <c r="N818"/>
      <c r="O818"/>
      <c r="P818"/>
      <c r="Q818"/>
      <c r="R818"/>
      <c r="S818"/>
      <c r="T818"/>
      <c r="U818"/>
      <c r="V818"/>
      <c r="W818"/>
      <c r="X818"/>
      <c r="Y818"/>
      <c r="Z818"/>
      <c r="AA818"/>
      <c r="AB818"/>
      <c r="AC818"/>
      <c r="AD818"/>
      <c r="AE818"/>
      <c r="AF818"/>
      <c r="AG818"/>
      <c r="AH818"/>
      <c r="AI818"/>
      <c r="AJ818"/>
      <c r="AK818"/>
      <c r="AL818"/>
      <c r="AM818"/>
      <c r="AN818"/>
      <c r="AO818"/>
      <c r="AP818"/>
      <c r="AQ818"/>
      <c r="AR818"/>
      <c r="AS818"/>
      <c r="AT818"/>
      <c r="AU818"/>
      <c r="AV818"/>
      <c r="AW818"/>
      <c r="AX818"/>
      <c r="AY818"/>
      <c r="AZ818"/>
      <c r="BA818"/>
      <c r="BB818"/>
      <c r="BC818"/>
      <c r="BD818"/>
      <c r="BE818"/>
      <c r="BF818"/>
      <c r="BG818"/>
      <c r="BH818"/>
      <c r="BI818"/>
      <c r="BJ818"/>
      <c r="BK818"/>
      <c r="BL818"/>
      <c r="BM818"/>
      <c r="BN818"/>
      <c r="BO818"/>
    </row>
    <row r="819" spans="1:67" ht="15" x14ac:dyDescent="0.25">
      <c r="A819" s="245" t="s">
        <v>5904</v>
      </c>
      <c r="B819" s="245" t="s">
        <v>5903</v>
      </c>
      <c r="C819" s="245" t="s">
        <v>5902</v>
      </c>
      <c r="D819" s="245" t="s">
        <v>5901</v>
      </c>
      <c r="E819" s="246" t="s">
        <v>44</v>
      </c>
      <c r="F819" s="245" t="s">
        <v>44</v>
      </c>
      <c r="G819" s="245" t="s">
        <v>6762</v>
      </c>
      <c r="H819" s="245" t="s">
        <v>6761</v>
      </c>
      <c r="I819" s="245" t="s">
        <v>102</v>
      </c>
      <c r="J819" s="245" t="s">
        <v>106</v>
      </c>
      <c r="K819" s="246" t="s">
        <v>16230</v>
      </c>
      <c r="L819" s="245" t="s">
        <v>568</v>
      </c>
      <c r="M819"/>
      <c r="N819"/>
      <c r="O819"/>
      <c r="P819"/>
      <c r="Q819"/>
      <c r="R819"/>
      <c r="S819"/>
      <c r="T819"/>
      <c r="U819"/>
      <c r="V819"/>
      <c r="W819"/>
      <c r="X819"/>
      <c r="Y819"/>
      <c r="Z819"/>
      <c r="AA819"/>
      <c r="AB819"/>
      <c r="AC819"/>
      <c r="AD819"/>
      <c r="AE819"/>
      <c r="AF819"/>
      <c r="AG819"/>
      <c r="AH819"/>
      <c r="AI819"/>
      <c r="AJ819"/>
      <c r="AK819"/>
      <c r="AL819"/>
      <c r="AM819"/>
      <c r="AN819"/>
      <c r="AO819"/>
      <c r="AP819"/>
      <c r="AQ819"/>
      <c r="AR819"/>
      <c r="AS819"/>
      <c r="AT819"/>
      <c r="AU819"/>
      <c r="AV819"/>
      <c r="AW819"/>
      <c r="AX819"/>
      <c r="AY819"/>
      <c r="AZ819"/>
      <c r="BA819"/>
      <c r="BB819"/>
      <c r="BC819"/>
      <c r="BD819"/>
      <c r="BE819"/>
      <c r="BF819"/>
      <c r="BG819"/>
      <c r="BH819"/>
      <c r="BI819"/>
      <c r="BJ819"/>
      <c r="BK819"/>
      <c r="BL819"/>
      <c r="BM819"/>
      <c r="BN819"/>
      <c r="BO819"/>
    </row>
    <row r="820" spans="1:67" ht="15" x14ac:dyDescent="0.25">
      <c r="A820" s="245" t="s">
        <v>5904</v>
      </c>
      <c r="B820" s="245" t="s">
        <v>5903</v>
      </c>
      <c r="C820" s="245" t="s">
        <v>5902</v>
      </c>
      <c r="D820" s="245" t="s">
        <v>5901</v>
      </c>
      <c r="E820" s="246" t="s">
        <v>44</v>
      </c>
      <c r="F820" s="245" t="s">
        <v>44</v>
      </c>
      <c r="G820" s="245" t="s">
        <v>6760</v>
      </c>
      <c r="H820" s="245" t="s">
        <v>6759</v>
      </c>
      <c r="I820" s="245" t="s">
        <v>102</v>
      </c>
      <c r="J820" s="245" t="s">
        <v>106</v>
      </c>
      <c r="K820" s="246" t="s">
        <v>10249</v>
      </c>
      <c r="L820" s="245" t="s">
        <v>568</v>
      </c>
      <c r="M820"/>
      <c r="N820"/>
      <c r="O820"/>
      <c r="P820"/>
      <c r="Q820"/>
      <c r="R820"/>
      <c r="S820"/>
      <c r="T820"/>
      <c r="U820"/>
      <c r="V820"/>
      <c r="W820"/>
      <c r="X820"/>
      <c r="Y820"/>
      <c r="Z820"/>
      <c r="AA820"/>
      <c r="AB820"/>
      <c r="AC820"/>
      <c r="AD820"/>
      <c r="AE820"/>
      <c r="AF820"/>
      <c r="AG820"/>
      <c r="AH820"/>
      <c r="AI820"/>
      <c r="AJ820"/>
      <c r="AK820"/>
      <c r="AL820"/>
      <c r="AM820"/>
      <c r="AN820"/>
      <c r="AO820"/>
      <c r="AP820"/>
      <c r="AQ820"/>
      <c r="AR820"/>
      <c r="AS820"/>
      <c r="AT820"/>
      <c r="AU820"/>
      <c r="AV820"/>
      <c r="AW820"/>
      <c r="AX820"/>
      <c r="AY820"/>
      <c r="AZ820"/>
      <c r="BA820"/>
      <c r="BB820"/>
      <c r="BC820"/>
      <c r="BD820"/>
      <c r="BE820"/>
      <c r="BF820"/>
      <c r="BG820"/>
      <c r="BH820"/>
      <c r="BI820"/>
      <c r="BJ820"/>
      <c r="BK820"/>
      <c r="BL820"/>
      <c r="BM820"/>
      <c r="BN820"/>
      <c r="BO820"/>
    </row>
    <row r="821" spans="1:67" ht="15" x14ac:dyDescent="0.25">
      <c r="A821" s="245" t="s">
        <v>5904</v>
      </c>
      <c r="B821" s="245" t="s">
        <v>5903</v>
      </c>
      <c r="C821" s="245" t="s">
        <v>5902</v>
      </c>
      <c r="D821" s="245" t="s">
        <v>5901</v>
      </c>
      <c r="E821" s="246" t="s">
        <v>44</v>
      </c>
      <c r="F821" s="245" t="s">
        <v>44</v>
      </c>
      <c r="G821" s="245" t="s">
        <v>6758</v>
      </c>
      <c r="H821" s="245" t="s">
        <v>6757</v>
      </c>
      <c r="I821" s="245" t="s">
        <v>102</v>
      </c>
      <c r="J821" s="245" t="s">
        <v>106</v>
      </c>
      <c r="K821" s="246" t="s">
        <v>3579</v>
      </c>
      <c r="L821" s="245" t="s">
        <v>568</v>
      </c>
      <c r="M821"/>
      <c r="N821"/>
      <c r="O821"/>
      <c r="P821"/>
      <c r="Q821"/>
      <c r="R821"/>
      <c r="S821"/>
      <c r="T821"/>
      <c r="U821"/>
      <c r="V821"/>
      <c r="W821"/>
      <c r="X821"/>
      <c r="Y821"/>
      <c r="Z821"/>
      <c r="AA821"/>
      <c r="AB821"/>
      <c r="AC821"/>
      <c r="AD821"/>
      <c r="AE821"/>
      <c r="AF821"/>
      <c r="AG821"/>
      <c r="AH821"/>
      <c r="AI821"/>
      <c r="AJ821"/>
      <c r="AK821"/>
      <c r="AL821"/>
      <c r="AM821"/>
      <c r="AN821"/>
      <c r="AO821"/>
      <c r="AP821"/>
      <c r="AQ821"/>
      <c r="AR821"/>
      <c r="AS821"/>
      <c r="AT821"/>
      <c r="AU821"/>
      <c r="AV821"/>
      <c r="AW821"/>
      <c r="AX821"/>
      <c r="AY821"/>
      <c r="AZ821"/>
      <c r="BA821"/>
      <c r="BB821"/>
      <c r="BC821"/>
      <c r="BD821"/>
      <c r="BE821"/>
      <c r="BF821"/>
      <c r="BG821"/>
      <c r="BH821"/>
      <c r="BI821"/>
      <c r="BJ821"/>
      <c r="BK821"/>
      <c r="BL821"/>
      <c r="BM821"/>
      <c r="BN821"/>
      <c r="BO821"/>
    </row>
    <row r="822" spans="1:67" ht="15" x14ac:dyDescent="0.25">
      <c r="A822" s="245" t="s">
        <v>5904</v>
      </c>
      <c r="B822" s="245" t="s">
        <v>5903</v>
      </c>
      <c r="C822" s="245" t="s">
        <v>5902</v>
      </c>
      <c r="D822" s="245" t="s">
        <v>5901</v>
      </c>
      <c r="E822" s="246" t="s">
        <v>44</v>
      </c>
      <c r="F822" s="245" t="s">
        <v>44</v>
      </c>
      <c r="G822" s="245" t="s">
        <v>6756</v>
      </c>
      <c r="H822" s="245" t="s">
        <v>6755</v>
      </c>
      <c r="I822" s="245" t="s">
        <v>102</v>
      </c>
      <c r="J822" s="245" t="s">
        <v>106</v>
      </c>
      <c r="K822" s="246" t="s">
        <v>15451</v>
      </c>
      <c r="L822" s="245" t="s">
        <v>568</v>
      </c>
      <c r="M822"/>
      <c r="N822"/>
      <c r="O822"/>
      <c r="P822"/>
      <c r="Q822"/>
      <c r="R822"/>
      <c r="S822"/>
      <c r="T822"/>
      <c r="U822"/>
      <c r="V822"/>
      <c r="W822"/>
      <c r="X822"/>
      <c r="Y822"/>
      <c r="Z822"/>
      <c r="AA822"/>
      <c r="AB822"/>
      <c r="AC822"/>
      <c r="AD822"/>
      <c r="AE822"/>
      <c r="AF822"/>
      <c r="AG822"/>
      <c r="AH822"/>
      <c r="AI822"/>
      <c r="AJ822"/>
      <c r="AK822"/>
      <c r="AL822"/>
      <c r="AM822"/>
      <c r="AN822"/>
      <c r="AO822"/>
      <c r="AP822"/>
      <c r="AQ822"/>
      <c r="AR822"/>
      <c r="AS822"/>
      <c r="AT822"/>
      <c r="AU822"/>
      <c r="AV822"/>
      <c r="AW822"/>
      <c r="AX822"/>
      <c r="AY822"/>
      <c r="AZ822"/>
      <c r="BA822"/>
      <c r="BB822"/>
      <c r="BC822"/>
      <c r="BD822"/>
      <c r="BE822"/>
      <c r="BF822"/>
      <c r="BG822"/>
      <c r="BH822"/>
      <c r="BI822"/>
      <c r="BJ822"/>
      <c r="BK822"/>
      <c r="BL822"/>
      <c r="BM822"/>
      <c r="BN822"/>
      <c r="BO822"/>
    </row>
    <row r="823" spans="1:67" ht="15" x14ac:dyDescent="0.25">
      <c r="A823" s="245" t="s">
        <v>5904</v>
      </c>
      <c r="B823" s="245" t="s">
        <v>5903</v>
      </c>
      <c r="C823" s="245" t="s">
        <v>5902</v>
      </c>
      <c r="D823" s="245" t="s">
        <v>5901</v>
      </c>
      <c r="E823" s="246" t="s">
        <v>44</v>
      </c>
      <c r="F823" s="245" t="s">
        <v>44</v>
      </c>
      <c r="G823" s="245" t="s">
        <v>6754</v>
      </c>
      <c r="H823" s="245" t="s">
        <v>6753</v>
      </c>
      <c r="I823" s="245" t="s">
        <v>102</v>
      </c>
      <c r="J823" s="245" t="s">
        <v>106</v>
      </c>
      <c r="K823" s="246" t="s">
        <v>16231</v>
      </c>
      <c r="L823" s="245" t="s">
        <v>568</v>
      </c>
      <c r="M823"/>
      <c r="N823"/>
      <c r="O823"/>
      <c r="P823"/>
      <c r="Q823"/>
      <c r="R823"/>
      <c r="S823"/>
      <c r="T823"/>
      <c r="U823"/>
      <c r="V823"/>
      <c r="W823"/>
      <c r="X823"/>
      <c r="Y823"/>
      <c r="Z823"/>
      <c r="AA823"/>
      <c r="AB823"/>
      <c r="AC823"/>
      <c r="AD823"/>
      <c r="AE823"/>
      <c r="AF823"/>
      <c r="AG823"/>
      <c r="AH823"/>
      <c r="AI823"/>
      <c r="AJ823"/>
      <c r="AK823"/>
      <c r="AL823"/>
      <c r="AM823"/>
      <c r="AN823"/>
      <c r="AO823"/>
      <c r="AP823"/>
      <c r="AQ823"/>
      <c r="AR823"/>
      <c r="AS823"/>
      <c r="AT823"/>
      <c r="AU823"/>
      <c r="AV823"/>
      <c r="AW823"/>
      <c r="AX823"/>
      <c r="AY823"/>
      <c r="AZ823"/>
      <c r="BA823"/>
      <c r="BB823"/>
      <c r="BC823"/>
      <c r="BD823"/>
      <c r="BE823"/>
      <c r="BF823"/>
      <c r="BG823"/>
      <c r="BH823"/>
      <c r="BI823"/>
      <c r="BJ823"/>
      <c r="BK823"/>
      <c r="BL823"/>
      <c r="BM823"/>
      <c r="BN823"/>
      <c r="BO823"/>
    </row>
    <row r="824" spans="1:67" ht="15" x14ac:dyDescent="0.25">
      <c r="A824" s="245" t="s">
        <v>5904</v>
      </c>
      <c r="B824" s="245" t="s">
        <v>5903</v>
      </c>
      <c r="C824" s="245" t="s">
        <v>5902</v>
      </c>
      <c r="D824" s="245" t="s">
        <v>5901</v>
      </c>
      <c r="E824" s="246" t="s">
        <v>44</v>
      </c>
      <c r="F824" s="245" t="s">
        <v>44</v>
      </c>
      <c r="G824" s="245" t="s">
        <v>6752</v>
      </c>
      <c r="H824" s="245" t="s">
        <v>6751</v>
      </c>
      <c r="I824" s="245" t="s">
        <v>102</v>
      </c>
      <c r="J824" s="245" t="s">
        <v>59</v>
      </c>
      <c r="K824" s="246" t="s">
        <v>16232</v>
      </c>
      <c r="L824" s="245" t="s">
        <v>568</v>
      </c>
      <c r="M824"/>
      <c r="N824"/>
      <c r="O824"/>
      <c r="P824"/>
      <c r="Q824"/>
      <c r="R824"/>
      <c r="S824"/>
      <c r="T824"/>
      <c r="U824"/>
      <c r="V824"/>
      <c r="W824"/>
      <c r="X824"/>
      <c r="Y824"/>
      <c r="Z824"/>
      <c r="AA824"/>
      <c r="AB824"/>
      <c r="AC824"/>
      <c r="AD824"/>
      <c r="AE824"/>
      <c r="AF824"/>
      <c r="AG824"/>
      <c r="AH824"/>
      <c r="AI824"/>
      <c r="AJ824"/>
      <c r="AK824"/>
      <c r="AL824"/>
      <c r="AM824"/>
      <c r="AN824"/>
      <c r="AO824"/>
      <c r="AP824"/>
      <c r="AQ824"/>
      <c r="AR824"/>
      <c r="AS824"/>
      <c r="AT824"/>
      <c r="AU824"/>
      <c r="AV824"/>
      <c r="AW824"/>
      <c r="AX824"/>
      <c r="AY824"/>
      <c r="AZ824"/>
      <c r="BA824"/>
      <c r="BB824"/>
      <c r="BC824"/>
      <c r="BD824"/>
      <c r="BE824"/>
      <c r="BF824"/>
      <c r="BG824"/>
      <c r="BH824"/>
      <c r="BI824"/>
      <c r="BJ824"/>
      <c r="BK824"/>
      <c r="BL824"/>
      <c r="BM824"/>
      <c r="BN824"/>
      <c r="BO824"/>
    </row>
    <row r="825" spans="1:67" ht="15" x14ac:dyDescent="0.25">
      <c r="A825" s="245" t="s">
        <v>5904</v>
      </c>
      <c r="B825" s="245" t="s">
        <v>5903</v>
      </c>
      <c r="C825" s="245" t="s">
        <v>5902</v>
      </c>
      <c r="D825" s="245" t="s">
        <v>5901</v>
      </c>
      <c r="E825" s="246" t="s">
        <v>44</v>
      </c>
      <c r="F825" s="245" t="s">
        <v>44</v>
      </c>
      <c r="G825" s="245" t="s">
        <v>6750</v>
      </c>
      <c r="H825" s="245" t="s">
        <v>6749</v>
      </c>
      <c r="I825" s="245" t="s">
        <v>102</v>
      </c>
      <c r="J825" s="245" t="s">
        <v>59</v>
      </c>
      <c r="K825" s="246" t="s">
        <v>15532</v>
      </c>
      <c r="L825" s="245" t="s">
        <v>568</v>
      </c>
      <c r="M825"/>
      <c r="N825"/>
      <c r="O825"/>
      <c r="P825"/>
      <c r="Q825"/>
      <c r="R825"/>
      <c r="S825"/>
      <c r="T825"/>
      <c r="U825"/>
      <c r="V825"/>
      <c r="W825"/>
      <c r="X825"/>
      <c r="Y825"/>
      <c r="Z825"/>
      <c r="AA825"/>
      <c r="AB825"/>
      <c r="AC825"/>
      <c r="AD825"/>
      <c r="AE825"/>
      <c r="AF825"/>
      <c r="AG825"/>
      <c r="AH825"/>
      <c r="AI825"/>
      <c r="AJ825"/>
      <c r="AK825"/>
      <c r="AL825"/>
      <c r="AM825"/>
      <c r="AN825"/>
      <c r="AO825"/>
      <c r="AP825"/>
      <c r="AQ825"/>
      <c r="AR825"/>
      <c r="AS825"/>
      <c r="AT825"/>
      <c r="AU825"/>
      <c r="AV825"/>
      <c r="AW825"/>
      <c r="AX825"/>
      <c r="AY825"/>
      <c r="AZ825"/>
      <c r="BA825"/>
      <c r="BB825"/>
      <c r="BC825"/>
      <c r="BD825"/>
      <c r="BE825"/>
      <c r="BF825"/>
      <c r="BG825"/>
      <c r="BH825"/>
      <c r="BI825"/>
      <c r="BJ825"/>
      <c r="BK825"/>
      <c r="BL825"/>
      <c r="BM825"/>
      <c r="BN825"/>
      <c r="BO825"/>
    </row>
    <row r="826" spans="1:67" ht="15" x14ac:dyDescent="0.25">
      <c r="A826" s="245" t="s">
        <v>5904</v>
      </c>
      <c r="B826" s="245" t="s">
        <v>5903</v>
      </c>
      <c r="C826" s="245" t="s">
        <v>5902</v>
      </c>
      <c r="D826" s="245" t="s">
        <v>5901</v>
      </c>
      <c r="E826" s="246" t="s">
        <v>44</v>
      </c>
      <c r="F826" s="245" t="s">
        <v>44</v>
      </c>
      <c r="G826" s="245" t="s">
        <v>6748</v>
      </c>
      <c r="H826" s="245" t="s">
        <v>6747</v>
      </c>
      <c r="I826" s="245" t="s">
        <v>102</v>
      </c>
      <c r="J826" s="245" t="s">
        <v>569</v>
      </c>
      <c r="K826" s="246" t="s">
        <v>8866</v>
      </c>
      <c r="L826" s="245" t="s">
        <v>568</v>
      </c>
      <c r="M826"/>
      <c r="N826"/>
      <c r="O826"/>
      <c r="P826"/>
      <c r="Q826"/>
      <c r="R826"/>
      <c r="S826"/>
      <c r="T826"/>
      <c r="U826"/>
      <c r="V826"/>
      <c r="W826"/>
      <c r="X826"/>
      <c r="Y826"/>
      <c r="Z826"/>
      <c r="AA826"/>
      <c r="AB826"/>
      <c r="AC826"/>
      <c r="AD826"/>
      <c r="AE826"/>
      <c r="AF826"/>
      <c r="AG826"/>
      <c r="AH826"/>
      <c r="AI826"/>
      <c r="AJ826"/>
      <c r="AK826"/>
      <c r="AL826"/>
      <c r="AM826"/>
      <c r="AN826"/>
      <c r="AO826"/>
      <c r="AP826"/>
      <c r="AQ826"/>
      <c r="AR826"/>
      <c r="AS826"/>
      <c r="AT826"/>
      <c r="AU826"/>
      <c r="AV826"/>
      <c r="AW826"/>
      <c r="AX826"/>
      <c r="AY826"/>
      <c r="AZ826"/>
      <c r="BA826"/>
      <c r="BB826"/>
      <c r="BC826"/>
      <c r="BD826"/>
      <c r="BE826"/>
      <c r="BF826"/>
      <c r="BG826"/>
      <c r="BH826"/>
      <c r="BI826"/>
      <c r="BJ826"/>
      <c r="BK826"/>
      <c r="BL826"/>
      <c r="BM826"/>
      <c r="BN826"/>
      <c r="BO826"/>
    </row>
    <row r="827" spans="1:67" ht="15" x14ac:dyDescent="0.25">
      <c r="A827" s="245" t="s">
        <v>5904</v>
      </c>
      <c r="B827" s="245" t="s">
        <v>5903</v>
      </c>
      <c r="C827" s="245" t="s">
        <v>5902</v>
      </c>
      <c r="D827" s="245" t="s">
        <v>5901</v>
      </c>
      <c r="E827" s="246" t="s">
        <v>44</v>
      </c>
      <c r="F827" s="245" t="s">
        <v>44</v>
      </c>
      <c r="G827" s="245" t="s">
        <v>6746</v>
      </c>
      <c r="H827" s="245" t="s">
        <v>6745</v>
      </c>
      <c r="I827" s="245" t="s">
        <v>102</v>
      </c>
      <c r="J827" s="245" t="s">
        <v>569</v>
      </c>
      <c r="K827" s="246" t="s">
        <v>6272</v>
      </c>
      <c r="L827" s="245" t="s">
        <v>568</v>
      </c>
      <c r="M827"/>
      <c r="N827"/>
      <c r="O827"/>
      <c r="P827"/>
      <c r="Q827"/>
      <c r="R827"/>
      <c r="S827"/>
      <c r="T827"/>
      <c r="U827"/>
      <c r="V827"/>
      <c r="W827"/>
      <c r="X827"/>
      <c r="Y827"/>
      <c r="Z827"/>
      <c r="AA827"/>
      <c r="AB827"/>
      <c r="AC827"/>
      <c r="AD827"/>
      <c r="AE827"/>
      <c r="AF827"/>
      <c r="AG827"/>
      <c r="AH827"/>
      <c r="AI827"/>
      <c r="AJ827"/>
      <c r="AK827"/>
      <c r="AL827"/>
      <c r="AM827"/>
      <c r="AN827"/>
      <c r="AO827"/>
      <c r="AP827"/>
      <c r="AQ827"/>
      <c r="AR827"/>
      <c r="AS827"/>
      <c r="AT827"/>
      <c r="AU827"/>
      <c r="AV827"/>
      <c r="AW827"/>
      <c r="AX827"/>
      <c r="AY827"/>
      <c r="AZ827"/>
      <c r="BA827"/>
      <c r="BB827"/>
      <c r="BC827"/>
      <c r="BD827"/>
      <c r="BE827"/>
      <c r="BF827"/>
      <c r="BG827"/>
      <c r="BH827"/>
      <c r="BI827"/>
      <c r="BJ827"/>
      <c r="BK827"/>
      <c r="BL827"/>
      <c r="BM827"/>
      <c r="BN827"/>
      <c r="BO827"/>
    </row>
    <row r="828" spans="1:67" ht="15" x14ac:dyDescent="0.25">
      <c r="A828" s="245" t="s">
        <v>5904</v>
      </c>
      <c r="B828" s="245" t="s">
        <v>5903</v>
      </c>
      <c r="C828" s="245" t="s">
        <v>5902</v>
      </c>
      <c r="D828" s="245" t="s">
        <v>5901</v>
      </c>
      <c r="E828" s="246" t="s">
        <v>44</v>
      </c>
      <c r="F828" s="245" t="s">
        <v>44</v>
      </c>
      <c r="G828" s="245" t="s">
        <v>6744</v>
      </c>
      <c r="H828" s="245" t="s">
        <v>6743</v>
      </c>
      <c r="I828" s="245" t="s">
        <v>102</v>
      </c>
      <c r="J828" s="245" t="s">
        <v>59</v>
      </c>
      <c r="K828" s="246" t="s">
        <v>16233</v>
      </c>
      <c r="L828" s="245" t="s">
        <v>568</v>
      </c>
      <c r="M828"/>
      <c r="N828"/>
      <c r="O828"/>
      <c r="P828"/>
      <c r="Q828"/>
      <c r="R828"/>
      <c r="S828"/>
      <c r="T828"/>
      <c r="U828"/>
      <c r="V828"/>
      <c r="W828"/>
      <c r="X828"/>
      <c r="Y828"/>
      <c r="Z828"/>
      <c r="AA828"/>
      <c r="AB828"/>
      <c r="AC828"/>
      <c r="AD828"/>
      <c r="AE828"/>
      <c r="AF828"/>
      <c r="AG828"/>
      <c r="AH828"/>
      <c r="AI828"/>
      <c r="AJ828"/>
      <c r="AK828"/>
      <c r="AL828"/>
      <c r="AM828"/>
      <c r="AN828"/>
      <c r="AO828"/>
      <c r="AP828"/>
      <c r="AQ828"/>
      <c r="AR828"/>
      <c r="AS828"/>
      <c r="AT828"/>
      <c r="AU828"/>
      <c r="AV828"/>
      <c r="AW828"/>
      <c r="AX828"/>
      <c r="AY828"/>
      <c r="AZ828"/>
      <c r="BA828"/>
      <c r="BB828"/>
      <c r="BC828"/>
      <c r="BD828"/>
      <c r="BE828"/>
      <c r="BF828"/>
      <c r="BG828"/>
      <c r="BH828"/>
      <c r="BI828"/>
      <c r="BJ828"/>
      <c r="BK828"/>
      <c r="BL828"/>
      <c r="BM828"/>
      <c r="BN828"/>
      <c r="BO828"/>
    </row>
    <row r="829" spans="1:67" ht="15" x14ac:dyDescent="0.25">
      <c r="A829" s="245" t="s">
        <v>5904</v>
      </c>
      <c r="B829" s="245" t="s">
        <v>5903</v>
      </c>
      <c r="C829" s="245" t="s">
        <v>5902</v>
      </c>
      <c r="D829" s="245" t="s">
        <v>5901</v>
      </c>
      <c r="E829" s="246" t="s">
        <v>44</v>
      </c>
      <c r="F829" s="245" t="s">
        <v>44</v>
      </c>
      <c r="G829" s="245" t="s">
        <v>6741</v>
      </c>
      <c r="H829" s="245" t="s">
        <v>6740</v>
      </c>
      <c r="I829" s="245" t="s">
        <v>102</v>
      </c>
      <c r="J829" s="245" t="s">
        <v>59</v>
      </c>
      <c r="K829" s="246" t="s">
        <v>4691</v>
      </c>
      <c r="L829" s="245" t="s">
        <v>568</v>
      </c>
      <c r="M829"/>
      <c r="N829"/>
      <c r="O829"/>
      <c r="P829"/>
      <c r="Q829"/>
      <c r="R829"/>
      <c r="S829"/>
      <c r="T829"/>
      <c r="U829"/>
      <c r="V829"/>
      <c r="W829"/>
      <c r="X829"/>
      <c r="Y829"/>
      <c r="Z829"/>
      <c r="AA829"/>
      <c r="AB829"/>
      <c r="AC829"/>
      <c r="AD829"/>
      <c r="AE829"/>
      <c r="AF829"/>
      <c r="AG829"/>
      <c r="AH829"/>
      <c r="AI829"/>
      <c r="AJ829"/>
      <c r="AK829"/>
      <c r="AL829"/>
      <c r="AM829"/>
      <c r="AN829"/>
      <c r="AO829"/>
      <c r="AP829"/>
      <c r="AQ829"/>
      <c r="AR829"/>
      <c r="AS829"/>
      <c r="AT829"/>
      <c r="AU829"/>
      <c r="AV829"/>
      <c r="AW829"/>
      <c r="AX829"/>
      <c r="AY829"/>
      <c r="AZ829"/>
      <c r="BA829"/>
      <c r="BB829"/>
      <c r="BC829"/>
      <c r="BD829"/>
      <c r="BE829"/>
      <c r="BF829"/>
      <c r="BG829"/>
      <c r="BH829"/>
      <c r="BI829"/>
      <c r="BJ829"/>
      <c r="BK829"/>
      <c r="BL829"/>
      <c r="BM829"/>
      <c r="BN829"/>
      <c r="BO829"/>
    </row>
    <row r="830" spans="1:67" ht="15" x14ac:dyDescent="0.25">
      <c r="A830" s="245" t="s">
        <v>5904</v>
      </c>
      <c r="B830" s="245" t="s">
        <v>5903</v>
      </c>
      <c r="C830" s="245" t="s">
        <v>5902</v>
      </c>
      <c r="D830" s="245" t="s">
        <v>5901</v>
      </c>
      <c r="E830" s="246" t="s">
        <v>44</v>
      </c>
      <c r="F830" s="245" t="s">
        <v>44</v>
      </c>
      <c r="G830" s="245" t="s">
        <v>6738</v>
      </c>
      <c r="H830" s="245" t="s">
        <v>6737</v>
      </c>
      <c r="I830" s="245" t="s">
        <v>102</v>
      </c>
      <c r="J830" s="245" t="s">
        <v>59</v>
      </c>
      <c r="K830" s="246" t="s">
        <v>10500</v>
      </c>
      <c r="L830" s="245" t="s">
        <v>568</v>
      </c>
      <c r="M830"/>
      <c r="N830"/>
      <c r="O830"/>
      <c r="P830"/>
      <c r="Q830"/>
      <c r="R830"/>
      <c r="S830"/>
      <c r="T830"/>
      <c r="U830"/>
      <c r="V830"/>
      <c r="W830"/>
      <c r="X830"/>
      <c r="Y830"/>
      <c r="Z830"/>
      <c r="AA830"/>
      <c r="AB830"/>
      <c r="AC830"/>
      <c r="AD830"/>
      <c r="AE830"/>
      <c r="AF830"/>
      <c r="AG830"/>
      <c r="AH830"/>
      <c r="AI830"/>
      <c r="AJ830"/>
      <c r="AK830"/>
      <c r="AL830"/>
      <c r="AM830"/>
      <c r="AN830"/>
      <c r="AO830"/>
      <c r="AP830"/>
      <c r="AQ830"/>
      <c r="AR830"/>
      <c r="AS830"/>
      <c r="AT830"/>
      <c r="AU830"/>
      <c r="AV830"/>
      <c r="AW830"/>
      <c r="AX830"/>
      <c r="AY830"/>
      <c r="AZ830"/>
      <c r="BA830"/>
      <c r="BB830"/>
      <c r="BC830"/>
      <c r="BD830"/>
      <c r="BE830"/>
      <c r="BF830"/>
      <c r="BG830"/>
      <c r="BH830"/>
      <c r="BI830"/>
      <c r="BJ830"/>
      <c r="BK830"/>
      <c r="BL830"/>
      <c r="BM830"/>
      <c r="BN830"/>
      <c r="BO830"/>
    </row>
    <row r="831" spans="1:67" ht="15" x14ac:dyDescent="0.25">
      <c r="A831" s="245" t="s">
        <v>5904</v>
      </c>
      <c r="B831" s="245" t="s">
        <v>5903</v>
      </c>
      <c r="C831" s="245" t="s">
        <v>5902</v>
      </c>
      <c r="D831" s="245" t="s">
        <v>5901</v>
      </c>
      <c r="E831" s="246" t="s">
        <v>44</v>
      </c>
      <c r="F831" s="245" t="s">
        <v>44</v>
      </c>
      <c r="G831" s="245" t="s">
        <v>6736</v>
      </c>
      <c r="H831" s="245" t="s">
        <v>6735</v>
      </c>
      <c r="I831" s="245" t="s">
        <v>102</v>
      </c>
      <c r="J831" s="245" t="s">
        <v>59</v>
      </c>
      <c r="K831" s="246" t="s">
        <v>185</v>
      </c>
      <c r="L831" s="245" t="s">
        <v>568</v>
      </c>
      <c r="M831"/>
      <c r="N831"/>
      <c r="O831"/>
      <c r="P831"/>
      <c r="Q831"/>
      <c r="R831"/>
      <c r="S831"/>
      <c r="T831"/>
      <c r="U831"/>
      <c r="V831"/>
      <c r="W831"/>
      <c r="X831"/>
      <c r="Y831"/>
      <c r="Z831"/>
      <c r="AA831"/>
      <c r="AB831"/>
      <c r="AC831"/>
      <c r="AD831"/>
      <c r="AE831"/>
      <c r="AF831"/>
      <c r="AG831"/>
      <c r="AH831"/>
      <c r="AI831"/>
      <c r="AJ831"/>
      <c r="AK831"/>
      <c r="AL831"/>
      <c r="AM831"/>
      <c r="AN831"/>
      <c r="AO831"/>
      <c r="AP831"/>
      <c r="AQ831"/>
      <c r="AR831"/>
      <c r="AS831"/>
      <c r="AT831"/>
      <c r="AU831"/>
      <c r="AV831"/>
      <c r="AW831"/>
      <c r="AX831"/>
      <c r="AY831"/>
      <c r="AZ831"/>
      <c r="BA831"/>
      <c r="BB831"/>
      <c r="BC831"/>
      <c r="BD831"/>
      <c r="BE831"/>
      <c r="BF831"/>
      <c r="BG831"/>
      <c r="BH831"/>
      <c r="BI831"/>
      <c r="BJ831"/>
      <c r="BK831"/>
      <c r="BL831"/>
      <c r="BM831"/>
      <c r="BN831"/>
      <c r="BO831"/>
    </row>
    <row r="832" spans="1:67" ht="15" x14ac:dyDescent="0.25">
      <c r="A832" s="245" t="s">
        <v>5904</v>
      </c>
      <c r="B832" s="245" t="s">
        <v>5903</v>
      </c>
      <c r="C832" s="245" t="s">
        <v>5902</v>
      </c>
      <c r="D832" s="245" t="s">
        <v>5901</v>
      </c>
      <c r="E832" s="246" t="s">
        <v>44</v>
      </c>
      <c r="F832" s="245" t="s">
        <v>44</v>
      </c>
      <c r="G832" s="245" t="s">
        <v>6734</v>
      </c>
      <c r="H832" s="245" t="s">
        <v>6733</v>
      </c>
      <c r="I832" s="245" t="s">
        <v>102</v>
      </c>
      <c r="J832" s="245" t="s">
        <v>569</v>
      </c>
      <c r="K832" s="246" t="s">
        <v>7223</v>
      </c>
      <c r="L832" s="245" t="s">
        <v>568</v>
      </c>
      <c r="M832"/>
      <c r="N832"/>
      <c r="O832"/>
      <c r="P832"/>
      <c r="Q832"/>
      <c r="R832"/>
      <c r="S832"/>
      <c r="T832"/>
      <c r="U832"/>
      <c r="V832"/>
      <c r="W832"/>
      <c r="X832"/>
      <c r="Y832"/>
      <c r="Z832"/>
      <c r="AA832"/>
      <c r="AB832"/>
      <c r="AC832"/>
      <c r="AD832"/>
      <c r="AE832"/>
      <c r="AF832"/>
      <c r="AG832"/>
      <c r="AH832"/>
      <c r="AI832"/>
      <c r="AJ832"/>
      <c r="AK832"/>
      <c r="AL832"/>
      <c r="AM832"/>
      <c r="AN832"/>
      <c r="AO832"/>
      <c r="AP832"/>
      <c r="AQ832"/>
      <c r="AR832"/>
      <c r="AS832"/>
      <c r="AT832"/>
      <c r="AU832"/>
      <c r="AV832"/>
      <c r="AW832"/>
      <c r="AX832"/>
      <c r="AY832"/>
      <c r="AZ832"/>
      <c r="BA832"/>
      <c r="BB832"/>
      <c r="BC832"/>
      <c r="BD832"/>
      <c r="BE832"/>
      <c r="BF832"/>
      <c r="BG832"/>
      <c r="BH832"/>
      <c r="BI832"/>
      <c r="BJ832"/>
      <c r="BK832"/>
      <c r="BL832"/>
      <c r="BM832"/>
      <c r="BN832"/>
      <c r="BO832"/>
    </row>
    <row r="833" spans="1:67" ht="15" x14ac:dyDescent="0.25">
      <c r="A833" s="245" t="s">
        <v>5904</v>
      </c>
      <c r="B833" s="245" t="s">
        <v>5903</v>
      </c>
      <c r="C833" s="245" t="s">
        <v>5902</v>
      </c>
      <c r="D833" s="245" t="s">
        <v>5901</v>
      </c>
      <c r="E833" s="246" t="s">
        <v>44</v>
      </c>
      <c r="F833" s="245" t="s">
        <v>44</v>
      </c>
      <c r="G833" s="245" t="s">
        <v>6732</v>
      </c>
      <c r="H833" s="245" t="s">
        <v>6731</v>
      </c>
      <c r="I833" s="245" t="s">
        <v>102</v>
      </c>
      <c r="J833" s="245" t="s">
        <v>569</v>
      </c>
      <c r="K833" s="246" t="s">
        <v>663</v>
      </c>
      <c r="L833" s="245" t="s">
        <v>568</v>
      </c>
      <c r="M833"/>
      <c r="N833"/>
      <c r="O833"/>
      <c r="P833"/>
      <c r="Q833"/>
      <c r="R833"/>
      <c r="S833"/>
      <c r="T833"/>
      <c r="U833"/>
      <c r="V833"/>
      <c r="W833"/>
      <c r="X833"/>
      <c r="Y833"/>
      <c r="Z833"/>
      <c r="AA833"/>
      <c r="AB833"/>
      <c r="AC833"/>
      <c r="AD833"/>
      <c r="AE833"/>
      <c r="AF833"/>
      <c r="AG833"/>
      <c r="AH833"/>
      <c r="AI833"/>
      <c r="AJ833"/>
      <c r="AK833"/>
      <c r="AL833"/>
      <c r="AM833"/>
      <c r="AN833"/>
      <c r="AO833"/>
      <c r="AP833"/>
      <c r="AQ833"/>
      <c r="AR833"/>
      <c r="AS833"/>
      <c r="AT833"/>
      <c r="AU833"/>
      <c r="AV833"/>
      <c r="AW833"/>
      <c r="AX833"/>
      <c r="AY833"/>
      <c r="AZ833"/>
      <c r="BA833"/>
      <c r="BB833"/>
      <c r="BC833"/>
      <c r="BD833"/>
      <c r="BE833"/>
      <c r="BF833"/>
      <c r="BG833"/>
      <c r="BH833"/>
      <c r="BI833"/>
      <c r="BJ833"/>
      <c r="BK833"/>
      <c r="BL833"/>
      <c r="BM833"/>
      <c r="BN833"/>
      <c r="BO833"/>
    </row>
    <row r="834" spans="1:67" ht="15" x14ac:dyDescent="0.25">
      <c r="A834" s="245" t="s">
        <v>5904</v>
      </c>
      <c r="B834" s="245" t="s">
        <v>5903</v>
      </c>
      <c r="C834" s="245" t="s">
        <v>5902</v>
      </c>
      <c r="D834" s="245" t="s">
        <v>5901</v>
      </c>
      <c r="E834" s="246" t="s">
        <v>44</v>
      </c>
      <c r="F834" s="245" t="s">
        <v>44</v>
      </c>
      <c r="G834" s="245" t="s">
        <v>6730</v>
      </c>
      <c r="H834" s="245" t="s">
        <v>6729</v>
      </c>
      <c r="I834" s="245" t="s">
        <v>102</v>
      </c>
      <c r="J834" s="245" t="s">
        <v>569</v>
      </c>
      <c r="K834" s="246" t="s">
        <v>8451</v>
      </c>
      <c r="L834" s="245" t="s">
        <v>568</v>
      </c>
      <c r="M834"/>
      <c r="N834"/>
      <c r="O834"/>
      <c r="P834"/>
      <c r="Q834"/>
      <c r="R834"/>
      <c r="S834"/>
      <c r="T834"/>
      <c r="U834"/>
      <c r="V834"/>
      <c r="W834"/>
      <c r="X834"/>
      <c r="Y834"/>
      <c r="Z834"/>
      <c r="AA834"/>
      <c r="AB834"/>
      <c r="AC834"/>
      <c r="AD834"/>
      <c r="AE834"/>
      <c r="AF834"/>
      <c r="AG834"/>
      <c r="AH834"/>
      <c r="AI834"/>
      <c r="AJ834"/>
      <c r="AK834"/>
      <c r="AL834"/>
      <c r="AM834"/>
      <c r="AN834"/>
      <c r="AO834"/>
      <c r="AP834"/>
      <c r="AQ834"/>
      <c r="AR834"/>
      <c r="AS834"/>
      <c r="AT834"/>
      <c r="AU834"/>
      <c r="AV834"/>
      <c r="AW834"/>
      <c r="AX834"/>
      <c r="AY834"/>
      <c r="AZ834"/>
      <c r="BA834"/>
      <c r="BB834"/>
      <c r="BC834"/>
      <c r="BD834"/>
      <c r="BE834"/>
      <c r="BF834"/>
      <c r="BG834"/>
      <c r="BH834"/>
      <c r="BI834"/>
      <c r="BJ834"/>
      <c r="BK834"/>
      <c r="BL834"/>
      <c r="BM834"/>
      <c r="BN834"/>
      <c r="BO834"/>
    </row>
    <row r="835" spans="1:67" ht="15" x14ac:dyDescent="0.25">
      <c r="A835" s="245" t="s">
        <v>5904</v>
      </c>
      <c r="B835" s="245" t="s">
        <v>5903</v>
      </c>
      <c r="C835" s="245" t="s">
        <v>5902</v>
      </c>
      <c r="D835" s="245" t="s">
        <v>5901</v>
      </c>
      <c r="E835" s="246" t="s">
        <v>44</v>
      </c>
      <c r="F835" s="245" t="s">
        <v>44</v>
      </c>
      <c r="G835" s="245" t="s">
        <v>6728</v>
      </c>
      <c r="H835" s="245" t="s">
        <v>6727</v>
      </c>
      <c r="I835" s="245" t="s">
        <v>102</v>
      </c>
      <c r="J835" s="245" t="s">
        <v>106</v>
      </c>
      <c r="K835" s="246" t="s">
        <v>16234</v>
      </c>
      <c r="L835" s="245" t="s">
        <v>568</v>
      </c>
      <c r="M835"/>
      <c r="N835"/>
      <c r="O835"/>
      <c r="P835"/>
      <c r="Q835"/>
      <c r="R835"/>
      <c r="S835"/>
      <c r="T835"/>
      <c r="U835"/>
      <c r="V835"/>
      <c r="W835"/>
      <c r="X835"/>
      <c r="Y835"/>
      <c r="Z835"/>
      <c r="AA835"/>
      <c r="AB835"/>
      <c r="AC835"/>
      <c r="AD835"/>
      <c r="AE835"/>
      <c r="AF835"/>
      <c r="AG835"/>
      <c r="AH835"/>
      <c r="AI835"/>
      <c r="AJ835"/>
      <c r="AK835"/>
      <c r="AL835"/>
      <c r="AM835"/>
      <c r="AN835"/>
      <c r="AO835"/>
      <c r="AP835"/>
      <c r="AQ835"/>
      <c r="AR835"/>
      <c r="AS835"/>
      <c r="AT835"/>
      <c r="AU835"/>
      <c r="AV835"/>
      <c r="AW835"/>
      <c r="AX835"/>
      <c r="AY835"/>
      <c r="AZ835"/>
      <c r="BA835"/>
      <c r="BB835"/>
      <c r="BC835"/>
      <c r="BD835"/>
      <c r="BE835"/>
      <c r="BF835"/>
      <c r="BG835"/>
      <c r="BH835"/>
      <c r="BI835"/>
      <c r="BJ835"/>
      <c r="BK835"/>
      <c r="BL835"/>
      <c r="BM835"/>
      <c r="BN835"/>
      <c r="BO835"/>
    </row>
    <row r="836" spans="1:67" ht="15" x14ac:dyDescent="0.25">
      <c r="A836" s="245" t="s">
        <v>5904</v>
      </c>
      <c r="B836" s="245" t="s">
        <v>5903</v>
      </c>
      <c r="C836" s="245" t="s">
        <v>5902</v>
      </c>
      <c r="D836" s="245" t="s">
        <v>5901</v>
      </c>
      <c r="E836" s="246" t="s">
        <v>44</v>
      </c>
      <c r="F836" s="245" t="s">
        <v>44</v>
      </c>
      <c r="G836" s="245" t="s">
        <v>6726</v>
      </c>
      <c r="H836" s="245" t="s">
        <v>6725</v>
      </c>
      <c r="I836" s="245" t="s">
        <v>102</v>
      </c>
      <c r="J836" s="245" t="s">
        <v>59</v>
      </c>
      <c r="K836" s="246" t="s">
        <v>16235</v>
      </c>
      <c r="L836" s="245" t="s">
        <v>568</v>
      </c>
      <c r="M836"/>
      <c r="N836"/>
      <c r="O836"/>
      <c r="P836"/>
      <c r="Q836"/>
      <c r="R836"/>
      <c r="S836"/>
      <c r="T836"/>
      <c r="U836"/>
      <c r="V836"/>
      <c r="W836"/>
      <c r="X836"/>
      <c r="Y836"/>
      <c r="Z836"/>
      <c r="AA836"/>
      <c r="AB836"/>
      <c r="AC836"/>
      <c r="AD836"/>
      <c r="AE836"/>
      <c r="AF836"/>
      <c r="AG836"/>
      <c r="AH836"/>
      <c r="AI836"/>
      <c r="AJ836"/>
      <c r="AK836"/>
      <c r="AL836"/>
      <c r="AM836"/>
      <c r="AN836"/>
      <c r="AO836"/>
      <c r="AP836"/>
      <c r="AQ836"/>
      <c r="AR836"/>
      <c r="AS836"/>
      <c r="AT836"/>
      <c r="AU836"/>
      <c r="AV836"/>
      <c r="AW836"/>
      <c r="AX836"/>
      <c r="AY836"/>
      <c r="AZ836"/>
      <c r="BA836"/>
      <c r="BB836"/>
      <c r="BC836"/>
      <c r="BD836"/>
      <c r="BE836"/>
      <c r="BF836"/>
      <c r="BG836"/>
      <c r="BH836"/>
      <c r="BI836"/>
      <c r="BJ836"/>
      <c r="BK836"/>
      <c r="BL836"/>
      <c r="BM836"/>
      <c r="BN836"/>
      <c r="BO836"/>
    </row>
    <row r="837" spans="1:67" ht="15" x14ac:dyDescent="0.25">
      <c r="A837" s="245" t="s">
        <v>5904</v>
      </c>
      <c r="B837" s="245" t="s">
        <v>5903</v>
      </c>
      <c r="C837" s="245" t="s">
        <v>5902</v>
      </c>
      <c r="D837" s="245" t="s">
        <v>5901</v>
      </c>
      <c r="E837" s="246" t="s">
        <v>44</v>
      </c>
      <c r="F837" s="245" t="s">
        <v>44</v>
      </c>
      <c r="G837" s="245" t="s">
        <v>6724</v>
      </c>
      <c r="H837" s="245" t="s">
        <v>6723</v>
      </c>
      <c r="I837" s="245" t="s">
        <v>102</v>
      </c>
      <c r="J837" s="245" t="s">
        <v>59</v>
      </c>
      <c r="K837" s="246" t="s">
        <v>9027</v>
      </c>
      <c r="L837" s="245" t="s">
        <v>568</v>
      </c>
      <c r="M837"/>
      <c r="N837"/>
      <c r="O837"/>
      <c r="P837"/>
      <c r="Q837"/>
      <c r="R837"/>
      <c r="S837"/>
      <c r="T837"/>
      <c r="U837"/>
      <c r="V837"/>
      <c r="W837"/>
      <c r="X837"/>
      <c r="Y837"/>
      <c r="Z837"/>
      <c r="AA837"/>
      <c r="AB837"/>
      <c r="AC837"/>
      <c r="AD837"/>
      <c r="AE837"/>
      <c r="AF837"/>
      <c r="AG837"/>
      <c r="AH837"/>
      <c r="AI837"/>
      <c r="AJ837"/>
      <c r="AK837"/>
      <c r="AL837"/>
      <c r="AM837"/>
      <c r="AN837"/>
      <c r="AO837"/>
      <c r="AP837"/>
      <c r="AQ837"/>
      <c r="AR837"/>
      <c r="AS837"/>
      <c r="AT837"/>
      <c r="AU837"/>
      <c r="AV837"/>
      <c r="AW837"/>
      <c r="AX837"/>
      <c r="AY837"/>
      <c r="AZ837"/>
      <c r="BA837"/>
      <c r="BB837"/>
      <c r="BC837"/>
      <c r="BD837"/>
      <c r="BE837"/>
      <c r="BF837"/>
      <c r="BG837"/>
      <c r="BH837"/>
      <c r="BI837"/>
      <c r="BJ837"/>
      <c r="BK837"/>
      <c r="BL837"/>
      <c r="BM837"/>
      <c r="BN837"/>
      <c r="BO837"/>
    </row>
    <row r="838" spans="1:67" ht="15" x14ac:dyDescent="0.25">
      <c r="A838" s="245" t="s">
        <v>5904</v>
      </c>
      <c r="B838" s="245" t="s">
        <v>5903</v>
      </c>
      <c r="C838" s="245" t="s">
        <v>5902</v>
      </c>
      <c r="D838" s="245" t="s">
        <v>5901</v>
      </c>
      <c r="E838" s="246" t="s">
        <v>44</v>
      </c>
      <c r="F838" s="245" t="s">
        <v>44</v>
      </c>
      <c r="G838" s="245" t="s">
        <v>6722</v>
      </c>
      <c r="H838" s="245" t="s">
        <v>6721</v>
      </c>
      <c r="I838" s="245" t="s">
        <v>102</v>
      </c>
      <c r="J838" s="245" t="s">
        <v>569</v>
      </c>
      <c r="K838" s="246" t="s">
        <v>9453</v>
      </c>
      <c r="L838" s="245" t="s">
        <v>568</v>
      </c>
      <c r="M838"/>
      <c r="N838"/>
      <c r="O838"/>
      <c r="P838"/>
      <c r="Q838"/>
      <c r="R838"/>
      <c r="S838"/>
      <c r="T838"/>
      <c r="U838"/>
      <c r="V838"/>
      <c r="W838"/>
      <c r="X838"/>
      <c r="Y838"/>
      <c r="Z838"/>
      <c r="AA838"/>
      <c r="AB838"/>
      <c r="AC838"/>
      <c r="AD838"/>
      <c r="AE838"/>
      <c r="AF838"/>
      <c r="AG838"/>
      <c r="AH838"/>
      <c r="AI838"/>
      <c r="AJ838"/>
      <c r="AK838"/>
      <c r="AL838"/>
      <c r="AM838"/>
      <c r="AN838"/>
      <c r="AO838"/>
      <c r="AP838"/>
      <c r="AQ838"/>
      <c r="AR838"/>
      <c r="AS838"/>
      <c r="AT838"/>
      <c r="AU838"/>
      <c r="AV838"/>
      <c r="AW838"/>
      <c r="AX838"/>
      <c r="AY838"/>
      <c r="AZ838"/>
      <c r="BA838"/>
      <c r="BB838"/>
      <c r="BC838"/>
      <c r="BD838"/>
      <c r="BE838"/>
      <c r="BF838"/>
      <c r="BG838"/>
      <c r="BH838"/>
      <c r="BI838"/>
      <c r="BJ838"/>
      <c r="BK838"/>
      <c r="BL838"/>
      <c r="BM838"/>
      <c r="BN838"/>
      <c r="BO838"/>
    </row>
    <row r="839" spans="1:67" ht="15" x14ac:dyDescent="0.25">
      <c r="A839" s="245" t="s">
        <v>5904</v>
      </c>
      <c r="B839" s="245" t="s">
        <v>5903</v>
      </c>
      <c r="C839" s="245" t="s">
        <v>5902</v>
      </c>
      <c r="D839" s="245" t="s">
        <v>5901</v>
      </c>
      <c r="E839" s="246" t="s">
        <v>44</v>
      </c>
      <c r="F839" s="245" t="s">
        <v>44</v>
      </c>
      <c r="G839" s="245" t="s">
        <v>6720</v>
      </c>
      <c r="H839" s="245" t="s">
        <v>6719</v>
      </c>
      <c r="I839" s="245" t="s">
        <v>102</v>
      </c>
      <c r="J839" s="245" t="s">
        <v>569</v>
      </c>
      <c r="K839" s="246" t="s">
        <v>10513</v>
      </c>
      <c r="L839" s="245" t="s">
        <v>568</v>
      </c>
      <c r="M839"/>
      <c r="N839"/>
      <c r="O839"/>
      <c r="P839"/>
      <c r="Q839"/>
      <c r="R839"/>
      <c r="S839"/>
      <c r="T839"/>
      <c r="U839"/>
      <c r="V839"/>
      <c r="W839"/>
      <c r="X839"/>
      <c r="Y839"/>
      <c r="Z839"/>
      <c r="AA839"/>
      <c r="AB839"/>
      <c r="AC839"/>
      <c r="AD839"/>
      <c r="AE839"/>
      <c r="AF839"/>
      <c r="AG839"/>
      <c r="AH839"/>
      <c r="AI839"/>
      <c r="AJ839"/>
      <c r="AK839"/>
      <c r="AL839"/>
      <c r="AM839"/>
      <c r="AN839"/>
      <c r="AO839"/>
      <c r="AP839"/>
      <c r="AQ839"/>
      <c r="AR839"/>
      <c r="AS839"/>
      <c r="AT839"/>
      <c r="AU839"/>
      <c r="AV839"/>
      <c r="AW839"/>
      <c r="AX839"/>
      <c r="AY839"/>
      <c r="AZ839"/>
      <c r="BA839"/>
      <c r="BB839"/>
      <c r="BC839"/>
      <c r="BD839"/>
      <c r="BE839"/>
      <c r="BF839"/>
      <c r="BG839"/>
      <c r="BH839"/>
      <c r="BI839"/>
      <c r="BJ839"/>
      <c r="BK839"/>
      <c r="BL839"/>
      <c r="BM839"/>
      <c r="BN839"/>
      <c r="BO839"/>
    </row>
    <row r="840" spans="1:67" ht="15" x14ac:dyDescent="0.25">
      <c r="A840" s="245" t="s">
        <v>5904</v>
      </c>
      <c r="B840" s="245" t="s">
        <v>5903</v>
      </c>
      <c r="C840" s="245" t="s">
        <v>5902</v>
      </c>
      <c r="D840" s="245" t="s">
        <v>5901</v>
      </c>
      <c r="E840" s="246" t="s">
        <v>44</v>
      </c>
      <c r="F840" s="245" t="s">
        <v>44</v>
      </c>
      <c r="G840" s="245" t="s">
        <v>6718</v>
      </c>
      <c r="H840" s="245" t="s">
        <v>6717</v>
      </c>
      <c r="I840" s="245" t="s">
        <v>102</v>
      </c>
      <c r="J840" s="245" t="s">
        <v>106</v>
      </c>
      <c r="K840" s="246" t="s">
        <v>16236</v>
      </c>
      <c r="L840" s="245" t="s">
        <v>568</v>
      </c>
      <c r="M840"/>
      <c r="N840"/>
      <c r="O840"/>
      <c r="P840"/>
      <c r="Q840"/>
      <c r="R840"/>
      <c r="S840"/>
      <c r="T840"/>
      <c r="U840"/>
      <c r="V840"/>
      <c r="W840"/>
      <c r="X840"/>
      <c r="Y840"/>
      <c r="Z840"/>
      <c r="AA840"/>
      <c r="AB840"/>
      <c r="AC840"/>
      <c r="AD840"/>
      <c r="AE840"/>
      <c r="AF840"/>
      <c r="AG840"/>
      <c r="AH840"/>
      <c r="AI840"/>
      <c r="AJ840"/>
      <c r="AK840"/>
      <c r="AL840"/>
      <c r="AM840"/>
      <c r="AN840"/>
      <c r="AO840"/>
      <c r="AP840"/>
      <c r="AQ840"/>
      <c r="AR840"/>
      <c r="AS840"/>
      <c r="AT840"/>
      <c r="AU840"/>
      <c r="AV840"/>
      <c r="AW840"/>
      <c r="AX840"/>
      <c r="AY840"/>
      <c r="AZ840"/>
      <c r="BA840"/>
      <c r="BB840"/>
      <c r="BC840"/>
      <c r="BD840"/>
      <c r="BE840"/>
      <c r="BF840"/>
      <c r="BG840"/>
      <c r="BH840"/>
      <c r="BI840"/>
      <c r="BJ840"/>
      <c r="BK840"/>
      <c r="BL840"/>
      <c r="BM840"/>
      <c r="BN840"/>
      <c r="BO840"/>
    </row>
    <row r="841" spans="1:67" ht="15" x14ac:dyDescent="0.25">
      <c r="A841" s="245" t="s">
        <v>5904</v>
      </c>
      <c r="B841" s="245" t="s">
        <v>5903</v>
      </c>
      <c r="C841" s="245" t="s">
        <v>5902</v>
      </c>
      <c r="D841" s="245" t="s">
        <v>5901</v>
      </c>
      <c r="E841" s="246" t="s">
        <v>44</v>
      </c>
      <c r="F841" s="245" t="s">
        <v>44</v>
      </c>
      <c r="G841" s="245" t="s">
        <v>6716</v>
      </c>
      <c r="H841" s="245" t="s">
        <v>6715</v>
      </c>
      <c r="I841" s="245" t="s">
        <v>102</v>
      </c>
      <c r="J841" s="245" t="s">
        <v>106</v>
      </c>
      <c r="K841" s="246" t="s">
        <v>3568</v>
      </c>
      <c r="L841" s="245" t="s">
        <v>568</v>
      </c>
      <c r="M841"/>
      <c r="N841"/>
      <c r="O841"/>
      <c r="P841"/>
      <c r="Q841"/>
      <c r="R841"/>
      <c r="S841"/>
      <c r="T841"/>
      <c r="U841"/>
      <c r="V841"/>
      <c r="W841"/>
      <c r="X841"/>
      <c r="Y841"/>
      <c r="Z841"/>
      <c r="AA841"/>
      <c r="AB841"/>
      <c r="AC841"/>
      <c r="AD841"/>
      <c r="AE841"/>
      <c r="AF841"/>
      <c r="AG841"/>
      <c r="AH841"/>
      <c r="AI841"/>
      <c r="AJ841"/>
      <c r="AK841"/>
      <c r="AL841"/>
      <c r="AM841"/>
      <c r="AN841"/>
      <c r="AO841"/>
      <c r="AP841"/>
      <c r="AQ841"/>
      <c r="AR841"/>
      <c r="AS841"/>
      <c r="AT841"/>
      <c r="AU841"/>
      <c r="AV841"/>
      <c r="AW841"/>
      <c r="AX841"/>
      <c r="AY841"/>
      <c r="AZ841"/>
      <c r="BA841"/>
      <c r="BB841"/>
      <c r="BC841"/>
      <c r="BD841"/>
      <c r="BE841"/>
      <c r="BF841"/>
      <c r="BG841"/>
      <c r="BH841"/>
      <c r="BI841"/>
      <c r="BJ841"/>
      <c r="BK841"/>
      <c r="BL841"/>
      <c r="BM841"/>
      <c r="BN841"/>
      <c r="BO841"/>
    </row>
    <row r="842" spans="1:67" ht="15" x14ac:dyDescent="0.25">
      <c r="A842" s="245" t="s">
        <v>5904</v>
      </c>
      <c r="B842" s="245" t="s">
        <v>5903</v>
      </c>
      <c r="C842" s="245" t="s">
        <v>5902</v>
      </c>
      <c r="D842" s="245" t="s">
        <v>5901</v>
      </c>
      <c r="E842" s="246" t="s">
        <v>44</v>
      </c>
      <c r="F842" s="245" t="s">
        <v>44</v>
      </c>
      <c r="G842" s="245" t="s">
        <v>6713</v>
      </c>
      <c r="H842" s="245" t="s">
        <v>6712</v>
      </c>
      <c r="I842" s="245" t="s">
        <v>102</v>
      </c>
      <c r="J842" s="245" t="s">
        <v>59</v>
      </c>
      <c r="K842" s="246" t="s">
        <v>10801</v>
      </c>
      <c r="L842" s="245" t="s">
        <v>568</v>
      </c>
      <c r="M842"/>
      <c r="N842"/>
      <c r="O842"/>
      <c r="P842"/>
      <c r="Q842"/>
      <c r="R842"/>
      <c r="S842"/>
      <c r="T842"/>
      <c r="U842"/>
      <c r="V842"/>
      <c r="W842"/>
      <c r="X842"/>
      <c r="Y842"/>
      <c r="Z842"/>
      <c r="AA842"/>
      <c r="AB842"/>
      <c r="AC842"/>
      <c r="AD842"/>
      <c r="AE842"/>
      <c r="AF842"/>
      <c r="AG842"/>
      <c r="AH842"/>
      <c r="AI842"/>
      <c r="AJ842"/>
      <c r="AK842"/>
      <c r="AL842"/>
      <c r="AM842"/>
      <c r="AN842"/>
      <c r="AO842"/>
      <c r="AP842"/>
      <c r="AQ842"/>
      <c r="AR842"/>
      <c r="AS842"/>
      <c r="AT842"/>
      <c r="AU842"/>
      <c r="AV842"/>
      <c r="AW842"/>
      <c r="AX842"/>
      <c r="AY842"/>
      <c r="AZ842"/>
      <c r="BA842"/>
      <c r="BB842"/>
      <c r="BC842"/>
      <c r="BD842"/>
      <c r="BE842"/>
      <c r="BF842"/>
      <c r="BG842"/>
      <c r="BH842"/>
      <c r="BI842"/>
      <c r="BJ842"/>
      <c r="BK842"/>
      <c r="BL842"/>
      <c r="BM842"/>
      <c r="BN842"/>
      <c r="BO842"/>
    </row>
    <row r="843" spans="1:67" ht="15" x14ac:dyDescent="0.25">
      <c r="A843" s="245" t="s">
        <v>5904</v>
      </c>
      <c r="B843" s="245" t="s">
        <v>5903</v>
      </c>
      <c r="C843" s="245" t="s">
        <v>5902</v>
      </c>
      <c r="D843" s="245" t="s">
        <v>5901</v>
      </c>
      <c r="E843" s="246" t="s">
        <v>44</v>
      </c>
      <c r="F843" s="245" t="s">
        <v>44</v>
      </c>
      <c r="G843" s="245" t="s">
        <v>6711</v>
      </c>
      <c r="H843" s="245" t="s">
        <v>6710</v>
      </c>
      <c r="I843" s="245" t="s">
        <v>102</v>
      </c>
      <c r="J843" s="245" t="s">
        <v>59</v>
      </c>
      <c r="K843" s="246" t="s">
        <v>8229</v>
      </c>
      <c r="L843" s="245" t="s">
        <v>568</v>
      </c>
      <c r="M843"/>
      <c r="N843"/>
      <c r="O843"/>
      <c r="P843"/>
      <c r="Q843"/>
      <c r="R843"/>
      <c r="S843"/>
      <c r="T843"/>
      <c r="U843"/>
      <c r="V843"/>
      <c r="W843"/>
      <c r="X843"/>
      <c r="Y843"/>
      <c r="Z843"/>
      <c r="AA843"/>
      <c r="AB843"/>
      <c r="AC843"/>
      <c r="AD843"/>
      <c r="AE843"/>
      <c r="AF843"/>
      <c r="AG843"/>
      <c r="AH843"/>
      <c r="AI843"/>
      <c r="AJ843"/>
      <c r="AK843"/>
      <c r="AL843"/>
      <c r="AM843"/>
      <c r="AN843"/>
      <c r="AO843"/>
      <c r="AP843"/>
      <c r="AQ843"/>
      <c r="AR843"/>
      <c r="AS843"/>
      <c r="AT843"/>
      <c r="AU843"/>
      <c r="AV843"/>
      <c r="AW843"/>
      <c r="AX843"/>
      <c r="AY843"/>
      <c r="AZ843"/>
      <c r="BA843"/>
      <c r="BB843"/>
      <c r="BC843"/>
      <c r="BD843"/>
      <c r="BE843"/>
      <c r="BF843"/>
      <c r="BG843"/>
      <c r="BH843"/>
      <c r="BI843"/>
      <c r="BJ843"/>
      <c r="BK843"/>
      <c r="BL843"/>
      <c r="BM843"/>
      <c r="BN843"/>
      <c r="BO843"/>
    </row>
    <row r="844" spans="1:67" ht="15" x14ac:dyDescent="0.25">
      <c r="A844" s="245" t="s">
        <v>5904</v>
      </c>
      <c r="B844" s="245" t="s">
        <v>5903</v>
      </c>
      <c r="C844" s="245" t="s">
        <v>5902</v>
      </c>
      <c r="D844" s="245" t="s">
        <v>5901</v>
      </c>
      <c r="E844" s="246" t="s">
        <v>44</v>
      </c>
      <c r="F844" s="245" t="s">
        <v>44</v>
      </c>
      <c r="G844" s="245" t="s">
        <v>6709</v>
      </c>
      <c r="H844" s="245" t="s">
        <v>6708</v>
      </c>
      <c r="I844" s="245" t="s">
        <v>102</v>
      </c>
      <c r="J844" s="245" t="s">
        <v>569</v>
      </c>
      <c r="K844" s="246" t="s">
        <v>12859</v>
      </c>
      <c r="L844" s="245" t="s">
        <v>568</v>
      </c>
      <c r="M844"/>
      <c r="N844"/>
      <c r="O844"/>
      <c r="P844"/>
      <c r="Q844"/>
      <c r="R844"/>
      <c r="S844"/>
      <c r="T844"/>
      <c r="U844"/>
      <c r="V844"/>
      <c r="W844"/>
      <c r="X844"/>
      <c r="Y844"/>
      <c r="Z844"/>
      <c r="AA844"/>
      <c r="AB844"/>
      <c r="AC844"/>
      <c r="AD844"/>
      <c r="AE844"/>
      <c r="AF844"/>
      <c r="AG844"/>
      <c r="AH844"/>
      <c r="AI844"/>
      <c r="AJ844"/>
      <c r="AK844"/>
      <c r="AL844"/>
      <c r="AM844"/>
      <c r="AN844"/>
      <c r="AO844"/>
      <c r="AP844"/>
      <c r="AQ844"/>
      <c r="AR844"/>
      <c r="AS844"/>
      <c r="AT844"/>
      <c r="AU844"/>
      <c r="AV844"/>
      <c r="AW844"/>
      <c r="AX844"/>
      <c r="AY844"/>
      <c r="AZ844"/>
      <c r="BA844"/>
      <c r="BB844"/>
      <c r="BC844"/>
      <c r="BD844"/>
      <c r="BE844"/>
      <c r="BF844"/>
      <c r="BG844"/>
      <c r="BH844"/>
      <c r="BI844"/>
      <c r="BJ844"/>
      <c r="BK844"/>
      <c r="BL844"/>
      <c r="BM844"/>
      <c r="BN844"/>
      <c r="BO844"/>
    </row>
    <row r="845" spans="1:67" ht="15" x14ac:dyDescent="0.25">
      <c r="A845" s="245" t="s">
        <v>5904</v>
      </c>
      <c r="B845" s="245" t="s">
        <v>5903</v>
      </c>
      <c r="C845" s="245" t="s">
        <v>5902</v>
      </c>
      <c r="D845" s="245" t="s">
        <v>5901</v>
      </c>
      <c r="E845" s="246" t="s">
        <v>44</v>
      </c>
      <c r="F845" s="245" t="s">
        <v>44</v>
      </c>
      <c r="G845" s="245" t="s">
        <v>6707</v>
      </c>
      <c r="H845" s="245" t="s">
        <v>6706</v>
      </c>
      <c r="I845" s="245" t="s">
        <v>102</v>
      </c>
      <c r="J845" s="245" t="s">
        <v>569</v>
      </c>
      <c r="K845" s="246" t="s">
        <v>4260</v>
      </c>
      <c r="L845" s="245" t="s">
        <v>568</v>
      </c>
      <c r="M845"/>
      <c r="N845"/>
      <c r="O845"/>
      <c r="P845"/>
      <c r="Q845"/>
      <c r="R845"/>
      <c r="S845"/>
      <c r="T845"/>
      <c r="U845"/>
      <c r="V845"/>
      <c r="W845"/>
      <c r="X845"/>
      <c r="Y845"/>
      <c r="Z845"/>
      <c r="AA845"/>
      <c r="AB845"/>
      <c r="AC845"/>
      <c r="AD845"/>
      <c r="AE845"/>
      <c r="AF845"/>
      <c r="AG845"/>
      <c r="AH845"/>
      <c r="AI845"/>
      <c r="AJ845"/>
      <c r="AK845"/>
      <c r="AL845"/>
      <c r="AM845"/>
      <c r="AN845"/>
      <c r="AO845"/>
      <c r="AP845"/>
      <c r="AQ845"/>
      <c r="AR845"/>
      <c r="AS845"/>
      <c r="AT845"/>
      <c r="AU845"/>
      <c r="AV845"/>
      <c r="AW845"/>
      <c r="AX845"/>
      <c r="AY845"/>
      <c r="AZ845"/>
      <c r="BA845"/>
      <c r="BB845"/>
      <c r="BC845"/>
      <c r="BD845"/>
      <c r="BE845"/>
      <c r="BF845"/>
      <c r="BG845"/>
      <c r="BH845"/>
      <c r="BI845"/>
      <c r="BJ845"/>
      <c r="BK845"/>
      <c r="BL845"/>
      <c r="BM845"/>
      <c r="BN845"/>
      <c r="BO845"/>
    </row>
    <row r="846" spans="1:67" ht="15" x14ac:dyDescent="0.25">
      <c r="A846" s="245" t="s">
        <v>5904</v>
      </c>
      <c r="B846" s="245" t="s">
        <v>5903</v>
      </c>
      <c r="C846" s="245" t="s">
        <v>5902</v>
      </c>
      <c r="D846" s="245" t="s">
        <v>5901</v>
      </c>
      <c r="E846" s="246" t="s">
        <v>44</v>
      </c>
      <c r="F846" s="245" t="s">
        <v>44</v>
      </c>
      <c r="G846" s="245" t="s">
        <v>6705</v>
      </c>
      <c r="H846" s="245" t="s">
        <v>6704</v>
      </c>
      <c r="I846" s="245" t="s">
        <v>102</v>
      </c>
      <c r="J846" s="245" t="s">
        <v>569</v>
      </c>
      <c r="K846" s="246" t="s">
        <v>16237</v>
      </c>
      <c r="L846" s="245" t="s">
        <v>568</v>
      </c>
      <c r="M846"/>
      <c r="N846"/>
      <c r="O846"/>
      <c r="P846"/>
      <c r="Q846"/>
      <c r="R846"/>
      <c r="S846"/>
      <c r="T846"/>
      <c r="U846"/>
      <c r="V846"/>
      <c r="W846"/>
      <c r="X846"/>
      <c r="Y846"/>
      <c r="Z846"/>
      <c r="AA846"/>
      <c r="AB846"/>
      <c r="AC846"/>
      <c r="AD846"/>
      <c r="AE846"/>
      <c r="AF846"/>
      <c r="AG846"/>
      <c r="AH846"/>
      <c r="AI846"/>
      <c r="AJ846"/>
      <c r="AK846"/>
      <c r="AL846"/>
      <c r="AM846"/>
      <c r="AN846"/>
      <c r="AO846"/>
      <c r="AP846"/>
      <c r="AQ846"/>
      <c r="AR846"/>
      <c r="AS846"/>
      <c r="AT846"/>
      <c r="AU846"/>
      <c r="AV846"/>
      <c r="AW846"/>
      <c r="AX846"/>
      <c r="AY846"/>
      <c r="AZ846"/>
      <c r="BA846"/>
      <c r="BB846"/>
      <c r="BC846"/>
      <c r="BD846"/>
      <c r="BE846"/>
      <c r="BF846"/>
      <c r="BG846"/>
      <c r="BH846"/>
      <c r="BI846"/>
      <c r="BJ846"/>
      <c r="BK846"/>
      <c r="BL846"/>
      <c r="BM846"/>
      <c r="BN846"/>
      <c r="BO846"/>
    </row>
    <row r="847" spans="1:67" ht="15" x14ac:dyDescent="0.25">
      <c r="A847" s="245" t="s">
        <v>5904</v>
      </c>
      <c r="B847" s="245" t="s">
        <v>5903</v>
      </c>
      <c r="C847" s="245" t="s">
        <v>5902</v>
      </c>
      <c r="D847" s="245" t="s">
        <v>5901</v>
      </c>
      <c r="E847" s="246" t="s">
        <v>44</v>
      </c>
      <c r="F847" s="245" t="s">
        <v>44</v>
      </c>
      <c r="G847" s="245" t="s">
        <v>6703</v>
      </c>
      <c r="H847" s="245" t="s">
        <v>6702</v>
      </c>
      <c r="I847" s="245" t="s">
        <v>102</v>
      </c>
      <c r="J847" s="245" t="s">
        <v>569</v>
      </c>
      <c r="K847" s="246" t="s">
        <v>8451</v>
      </c>
      <c r="L847" s="245" t="s">
        <v>568</v>
      </c>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c r="AZ847"/>
      <c r="BA847"/>
      <c r="BB847"/>
      <c r="BC847"/>
      <c r="BD847"/>
      <c r="BE847"/>
      <c r="BF847"/>
      <c r="BG847"/>
      <c r="BH847"/>
      <c r="BI847"/>
      <c r="BJ847"/>
      <c r="BK847"/>
      <c r="BL847"/>
      <c r="BM847"/>
      <c r="BN847"/>
      <c r="BO847"/>
    </row>
    <row r="848" spans="1:67" ht="15" x14ac:dyDescent="0.25">
      <c r="A848" s="245" t="s">
        <v>5904</v>
      </c>
      <c r="B848" s="245" t="s">
        <v>5903</v>
      </c>
      <c r="C848" s="245" t="s">
        <v>5902</v>
      </c>
      <c r="D848" s="245" t="s">
        <v>5901</v>
      </c>
      <c r="E848" s="246" t="s">
        <v>44</v>
      </c>
      <c r="F848" s="245" t="s">
        <v>44</v>
      </c>
      <c r="G848" s="245" t="s">
        <v>6701</v>
      </c>
      <c r="H848" s="245" t="s">
        <v>6700</v>
      </c>
      <c r="I848" s="245" t="s">
        <v>102</v>
      </c>
      <c r="J848" s="245" t="s">
        <v>569</v>
      </c>
      <c r="K848" s="246" t="s">
        <v>3372</v>
      </c>
      <c r="L848" s="245" t="s">
        <v>568</v>
      </c>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c r="AZ848"/>
      <c r="BA848"/>
      <c r="BB848"/>
      <c r="BC848"/>
      <c r="BD848"/>
      <c r="BE848"/>
      <c r="BF848"/>
      <c r="BG848"/>
      <c r="BH848"/>
      <c r="BI848"/>
      <c r="BJ848"/>
      <c r="BK848"/>
      <c r="BL848"/>
      <c r="BM848"/>
      <c r="BN848"/>
      <c r="BO848"/>
    </row>
    <row r="849" spans="1:67" ht="15" x14ac:dyDescent="0.25">
      <c r="A849" s="245" t="s">
        <v>5904</v>
      </c>
      <c r="B849" s="245" t="s">
        <v>5903</v>
      </c>
      <c r="C849" s="245" t="s">
        <v>5902</v>
      </c>
      <c r="D849" s="245" t="s">
        <v>5901</v>
      </c>
      <c r="E849" s="246" t="s">
        <v>44</v>
      </c>
      <c r="F849" s="245" t="s">
        <v>44</v>
      </c>
      <c r="G849" s="245" t="s">
        <v>6698</v>
      </c>
      <c r="H849" s="245" t="s">
        <v>6697</v>
      </c>
      <c r="I849" s="245" t="s">
        <v>102</v>
      </c>
      <c r="J849" s="245" t="s">
        <v>106</v>
      </c>
      <c r="K849" s="246" t="s">
        <v>16238</v>
      </c>
      <c r="L849" s="245" t="s">
        <v>568</v>
      </c>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AZ849"/>
      <c r="BA849"/>
      <c r="BB849"/>
      <c r="BC849"/>
      <c r="BD849"/>
      <c r="BE849"/>
      <c r="BF849"/>
      <c r="BG849"/>
      <c r="BH849"/>
      <c r="BI849"/>
      <c r="BJ849"/>
      <c r="BK849"/>
      <c r="BL849"/>
      <c r="BM849"/>
      <c r="BN849"/>
      <c r="BO849"/>
    </row>
    <row r="850" spans="1:67" ht="15" x14ac:dyDescent="0.25">
      <c r="A850" s="245" t="s">
        <v>5904</v>
      </c>
      <c r="B850" s="245" t="s">
        <v>5903</v>
      </c>
      <c r="C850" s="245" t="s">
        <v>5902</v>
      </c>
      <c r="D850" s="245" t="s">
        <v>5901</v>
      </c>
      <c r="E850" s="246" t="s">
        <v>44</v>
      </c>
      <c r="F850" s="245" t="s">
        <v>44</v>
      </c>
      <c r="G850" s="245" t="s">
        <v>6696</v>
      </c>
      <c r="H850" s="245" t="s">
        <v>6695</v>
      </c>
      <c r="I850" s="245" t="s">
        <v>102</v>
      </c>
      <c r="J850" s="245" t="s">
        <v>59</v>
      </c>
      <c r="K850" s="246" t="s">
        <v>10529</v>
      </c>
      <c r="L850" s="245" t="s">
        <v>568</v>
      </c>
      <c r="M850"/>
      <c r="N850"/>
      <c r="O850"/>
      <c r="P850"/>
      <c r="Q850"/>
      <c r="R850"/>
      <c r="S850"/>
      <c r="T850"/>
      <c r="U850"/>
      <c r="V850"/>
      <c r="W850"/>
      <c r="X850"/>
      <c r="Y850"/>
      <c r="Z850"/>
      <c r="AA850"/>
      <c r="AB850"/>
      <c r="AC850"/>
      <c r="AD850"/>
      <c r="AE850"/>
      <c r="AF850"/>
      <c r="AG850"/>
      <c r="AH850"/>
      <c r="AI850"/>
      <c r="AJ850"/>
      <c r="AK850"/>
      <c r="AL850"/>
      <c r="AM850"/>
      <c r="AN850"/>
      <c r="AO850"/>
      <c r="AP850"/>
      <c r="AQ850"/>
      <c r="AR850"/>
      <c r="AS850"/>
      <c r="AT850"/>
      <c r="AU850"/>
      <c r="AV850"/>
      <c r="AW850"/>
      <c r="AX850"/>
      <c r="AY850"/>
      <c r="AZ850"/>
      <c r="BA850"/>
      <c r="BB850"/>
      <c r="BC850"/>
      <c r="BD850"/>
      <c r="BE850"/>
      <c r="BF850"/>
      <c r="BG850"/>
      <c r="BH850"/>
      <c r="BI850"/>
      <c r="BJ850"/>
      <c r="BK850"/>
      <c r="BL850"/>
      <c r="BM850"/>
      <c r="BN850"/>
      <c r="BO850"/>
    </row>
    <row r="851" spans="1:67" ht="15" x14ac:dyDescent="0.25">
      <c r="A851" s="245" t="s">
        <v>5904</v>
      </c>
      <c r="B851" s="245" t="s">
        <v>5903</v>
      </c>
      <c r="C851" s="245" t="s">
        <v>5902</v>
      </c>
      <c r="D851" s="245" t="s">
        <v>5901</v>
      </c>
      <c r="E851" s="246" t="s">
        <v>44</v>
      </c>
      <c r="F851" s="245" t="s">
        <v>44</v>
      </c>
      <c r="G851" s="245" t="s">
        <v>6694</v>
      </c>
      <c r="H851" s="245" t="s">
        <v>6693</v>
      </c>
      <c r="I851" s="245" t="s">
        <v>102</v>
      </c>
      <c r="J851" s="245" t="s">
        <v>59</v>
      </c>
      <c r="K851" s="246" t="s">
        <v>182</v>
      </c>
      <c r="L851" s="245" t="s">
        <v>568</v>
      </c>
      <c r="M851"/>
      <c r="N851"/>
      <c r="O851"/>
      <c r="P851"/>
      <c r="Q851"/>
      <c r="R851"/>
      <c r="S851"/>
      <c r="T851"/>
      <c r="U851"/>
      <c r="V851"/>
      <c r="W851"/>
      <c r="X851"/>
      <c r="Y851"/>
      <c r="Z851"/>
      <c r="AA851"/>
      <c r="AB851"/>
      <c r="AC851"/>
      <c r="AD851"/>
      <c r="AE851"/>
      <c r="AF851"/>
      <c r="AG851"/>
      <c r="AH851"/>
      <c r="AI851"/>
      <c r="AJ851"/>
      <c r="AK851"/>
      <c r="AL851"/>
      <c r="AM851"/>
      <c r="AN851"/>
      <c r="AO851"/>
      <c r="AP851"/>
      <c r="AQ851"/>
      <c r="AR851"/>
      <c r="AS851"/>
      <c r="AT851"/>
      <c r="AU851"/>
      <c r="AV851"/>
      <c r="AW851"/>
      <c r="AX851"/>
      <c r="AY851"/>
      <c r="AZ851"/>
      <c r="BA851"/>
      <c r="BB851"/>
      <c r="BC851"/>
      <c r="BD851"/>
      <c r="BE851"/>
      <c r="BF851"/>
      <c r="BG851"/>
      <c r="BH851"/>
      <c r="BI851"/>
      <c r="BJ851"/>
      <c r="BK851"/>
      <c r="BL851"/>
      <c r="BM851"/>
      <c r="BN851"/>
      <c r="BO851"/>
    </row>
    <row r="852" spans="1:67" ht="15" x14ac:dyDescent="0.25">
      <c r="A852" s="245" t="s">
        <v>5904</v>
      </c>
      <c r="B852" s="245" t="s">
        <v>5903</v>
      </c>
      <c r="C852" s="245" t="s">
        <v>5902</v>
      </c>
      <c r="D852" s="245" t="s">
        <v>5901</v>
      </c>
      <c r="E852" s="246" t="s">
        <v>44</v>
      </c>
      <c r="F852" s="245" t="s">
        <v>44</v>
      </c>
      <c r="G852" s="245" t="s">
        <v>6692</v>
      </c>
      <c r="H852" s="245" t="s">
        <v>6691</v>
      </c>
      <c r="I852" s="245" t="s">
        <v>102</v>
      </c>
      <c r="J852" s="245" t="s">
        <v>59</v>
      </c>
      <c r="K852" s="246" t="s">
        <v>764</v>
      </c>
      <c r="L852" s="245" t="s">
        <v>568</v>
      </c>
      <c r="M852"/>
      <c r="N852"/>
      <c r="O852"/>
      <c r="P852"/>
      <c r="Q852"/>
      <c r="R852"/>
      <c r="S852"/>
      <c r="T852"/>
      <c r="U852"/>
      <c r="V852"/>
      <c r="W852"/>
      <c r="X852"/>
      <c r="Y852"/>
      <c r="Z852"/>
      <c r="AA852"/>
      <c r="AB852"/>
      <c r="AC852"/>
      <c r="AD852"/>
      <c r="AE852"/>
      <c r="AF852"/>
      <c r="AG852"/>
      <c r="AH852"/>
      <c r="AI852"/>
      <c r="AJ852"/>
      <c r="AK852"/>
      <c r="AL852"/>
      <c r="AM852"/>
      <c r="AN852"/>
      <c r="AO852"/>
      <c r="AP852"/>
      <c r="AQ852"/>
      <c r="AR852"/>
      <c r="AS852"/>
      <c r="AT852"/>
      <c r="AU852"/>
      <c r="AV852"/>
      <c r="AW852"/>
      <c r="AX852"/>
      <c r="AY852"/>
      <c r="AZ852"/>
      <c r="BA852"/>
      <c r="BB852"/>
      <c r="BC852"/>
      <c r="BD852"/>
      <c r="BE852"/>
      <c r="BF852"/>
      <c r="BG852"/>
      <c r="BH852"/>
      <c r="BI852"/>
      <c r="BJ852"/>
      <c r="BK852"/>
      <c r="BL852"/>
      <c r="BM852"/>
      <c r="BN852"/>
      <c r="BO852"/>
    </row>
    <row r="853" spans="1:67" ht="15" x14ac:dyDescent="0.25">
      <c r="A853" s="245" t="s">
        <v>5904</v>
      </c>
      <c r="B853" s="245" t="s">
        <v>5903</v>
      </c>
      <c r="C853" s="245" t="s">
        <v>5902</v>
      </c>
      <c r="D853" s="245" t="s">
        <v>5901</v>
      </c>
      <c r="E853" s="246" t="s">
        <v>44</v>
      </c>
      <c r="F853" s="245" t="s">
        <v>44</v>
      </c>
      <c r="G853" s="245" t="s">
        <v>6690</v>
      </c>
      <c r="H853" s="245" t="s">
        <v>6689</v>
      </c>
      <c r="I853" s="245" t="s">
        <v>102</v>
      </c>
      <c r="J853" s="245" t="s">
        <v>59</v>
      </c>
      <c r="K853" s="246" t="s">
        <v>15438</v>
      </c>
      <c r="L853" s="245" t="s">
        <v>568</v>
      </c>
      <c r="M853"/>
      <c r="N853"/>
      <c r="O853"/>
      <c r="P853"/>
      <c r="Q853"/>
      <c r="R853"/>
      <c r="S853"/>
      <c r="T853"/>
      <c r="U853"/>
      <c r="V853"/>
      <c r="W853"/>
      <c r="X853"/>
      <c r="Y853"/>
      <c r="Z853"/>
      <c r="AA853"/>
      <c r="AB853"/>
      <c r="AC853"/>
      <c r="AD853"/>
      <c r="AE853"/>
      <c r="AF853"/>
      <c r="AG853"/>
      <c r="AH853"/>
      <c r="AI853"/>
      <c r="AJ853"/>
      <c r="AK853"/>
      <c r="AL853"/>
      <c r="AM853"/>
      <c r="AN853"/>
      <c r="AO853"/>
      <c r="AP853"/>
      <c r="AQ853"/>
      <c r="AR853"/>
      <c r="AS853"/>
      <c r="AT853"/>
      <c r="AU853"/>
      <c r="AV853"/>
      <c r="AW853"/>
      <c r="AX853"/>
      <c r="AY853"/>
      <c r="AZ853"/>
      <c r="BA853"/>
      <c r="BB853"/>
      <c r="BC853"/>
      <c r="BD853"/>
      <c r="BE853"/>
      <c r="BF853"/>
      <c r="BG853"/>
      <c r="BH853"/>
      <c r="BI853"/>
      <c r="BJ853"/>
      <c r="BK853"/>
      <c r="BL853"/>
      <c r="BM853"/>
      <c r="BN853"/>
      <c r="BO853"/>
    </row>
    <row r="854" spans="1:67" ht="15" x14ac:dyDescent="0.25">
      <c r="A854" s="245" t="s">
        <v>5904</v>
      </c>
      <c r="B854" s="245" t="s">
        <v>5903</v>
      </c>
      <c r="C854" s="245" t="s">
        <v>5902</v>
      </c>
      <c r="D854" s="245" t="s">
        <v>5901</v>
      </c>
      <c r="E854" s="246" t="s">
        <v>44</v>
      </c>
      <c r="F854" s="245" t="s">
        <v>44</v>
      </c>
      <c r="G854" s="245" t="s">
        <v>6688</v>
      </c>
      <c r="H854" s="245" t="s">
        <v>6687</v>
      </c>
      <c r="I854" s="245" t="s">
        <v>102</v>
      </c>
      <c r="J854" s="245" t="s">
        <v>106</v>
      </c>
      <c r="K854" s="246" t="s">
        <v>16239</v>
      </c>
      <c r="L854" s="245" t="s">
        <v>568</v>
      </c>
      <c r="M854"/>
      <c r="N854"/>
      <c r="O854"/>
      <c r="P854"/>
      <c r="Q854"/>
      <c r="R854"/>
      <c r="S854"/>
      <c r="T854"/>
      <c r="U854"/>
      <c r="V854"/>
      <c r="W854"/>
      <c r="X854"/>
      <c r="Y854"/>
      <c r="Z854"/>
      <c r="AA854"/>
      <c r="AB854"/>
      <c r="AC854"/>
      <c r="AD854"/>
      <c r="AE854"/>
      <c r="AF854"/>
      <c r="AG854"/>
      <c r="AH854"/>
      <c r="AI854"/>
      <c r="AJ854"/>
      <c r="AK854"/>
      <c r="AL854"/>
      <c r="AM854"/>
      <c r="AN854"/>
      <c r="AO854"/>
      <c r="AP854"/>
      <c r="AQ854"/>
      <c r="AR854"/>
      <c r="AS854"/>
      <c r="AT854"/>
      <c r="AU854"/>
      <c r="AV854"/>
      <c r="AW854"/>
      <c r="AX854"/>
      <c r="AY854"/>
      <c r="AZ854"/>
      <c r="BA854"/>
      <c r="BB854"/>
      <c r="BC854"/>
      <c r="BD854"/>
      <c r="BE854"/>
      <c r="BF854"/>
      <c r="BG854"/>
      <c r="BH854"/>
      <c r="BI854"/>
      <c r="BJ854"/>
      <c r="BK854"/>
      <c r="BL854"/>
      <c r="BM854"/>
      <c r="BN854"/>
      <c r="BO854"/>
    </row>
    <row r="855" spans="1:67" ht="15" x14ac:dyDescent="0.25">
      <c r="A855" s="245" t="s">
        <v>5904</v>
      </c>
      <c r="B855" s="245" t="s">
        <v>5903</v>
      </c>
      <c r="C855" s="245" t="s">
        <v>5902</v>
      </c>
      <c r="D855" s="245" t="s">
        <v>5901</v>
      </c>
      <c r="E855" s="246" t="s">
        <v>44</v>
      </c>
      <c r="F855" s="245" t="s">
        <v>44</v>
      </c>
      <c r="G855" s="245" t="s">
        <v>6686</v>
      </c>
      <c r="H855" s="245" t="s">
        <v>6685</v>
      </c>
      <c r="I855" s="245" t="s">
        <v>102</v>
      </c>
      <c r="J855" s="245" t="s">
        <v>106</v>
      </c>
      <c r="K855" s="246" t="s">
        <v>4710</v>
      </c>
      <c r="L855" s="245" t="s">
        <v>568</v>
      </c>
      <c r="M855"/>
      <c r="N855"/>
      <c r="O855"/>
      <c r="P855"/>
      <c r="Q855"/>
      <c r="R855"/>
      <c r="S855"/>
      <c r="T855"/>
      <c r="U855"/>
      <c r="V855"/>
      <c r="W855"/>
      <c r="X855"/>
      <c r="Y855"/>
      <c r="Z855"/>
      <c r="AA855"/>
      <c r="AB855"/>
      <c r="AC855"/>
      <c r="AD855"/>
      <c r="AE855"/>
      <c r="AF855"/>
      <c r="AG855"/>
      <c r="AH855"/>
      <c r="AI855"/>
      <c r="AJ855"/>
      <c r="AK855"/>
      <c r="AL855"/>
      <c r="AM855"/>
      <c r="AN855"/>
      <c r="AO855"/>
      <c r="AP855"/>
      <c r="AQ855"/>
      <c r="AR855"/>
      <c r="AS855"/>
      <c r="AT855"/>
      <c r="AU855"/>
      <c r="AV855"/>
      <c r="AW855"/>
      <c r="AX855"/>
      <c r="AY855"/>
      <c r="AZ855"/>
      <c r="BA855"/>
      <c r="BB855"/>
      <c r="BC855"/>
      <c r="BD855"/>
      <c r="BE855"/>
      <c r="BF855"/>
      <c r="BG855"/>
      <c r="BH855"/>
      <c r="BI855"/>
      <c r="BJ855"/>
      <c r="BK855"/>
      <c r="BL855"/>
      <c r="BM855"/>
      <c r="BN855"/>
      <c r="BO855"/>
    </row>
    <row r="856" spans="1:67" ht="15" x14ac:dyDescent="0.25">
      <c r="A856" s="245" t="s">
        <v>5904</v>
      </c>
      <c r="B856" s="245" t="s">
        <v>5903</v>
      </c>
      <c r="C856" s="245" t="s">
        <v>5902</v>
      </c>
      <c r="D856" s="245" t="s">
        <v>5901</v>
      </c>
      <c r="E856" s="246" t="s">
        <v>44</v>
      </c>
      <c r="F856" s="245" t="s">
        <v>44</v>
      </c>
      <c r="G856" s="245" t="s">
        <v>6683</v>
      </c>
      <c r="H856" s="245" t="s">
        <v>6682</v>
      </c>
      <c r="I856" s="245" t="s">
        <v>102</v>
      </c>
      <c r="J856" s="245" t="s">
        <v>569</v>
      </c>
      <c r="K856" s="246" t="s">
        <v>16240</v>
      </c>
      <c r="L856" s="245" t="s">
        <v>568</v>
      </c>
      <c r="M856"/>
      <c r="N856"/>
      <c r="O856"/>
      <c r="P856"/>
      <c r="Q856"/>
      <c r="R856"/>
      <c r="S856"/>
      <c r="T856"/>
      <c r="U856"/>
      <c r="V856"/>
      <c r="W856"/>
      <c r="X856"/>
      <c r="Y856"/>
      <c r="Z856"/>
      <c r="AA856"/>
      <c r="AB856"/>
      <c r="AC856"/>
      <c r="AD856"/>
      <c r="AE856"/>
      <c r="AF856"/>
      <c r="AG856"/>
      <c r="AH856"/>
      <c r="AI856"/>
      <c r="AJ856"/>
      <c r="AK856"/>
      <c r="AL856"/>
      <c r="AM856"/>
      <c r="AN856"/>
      <c r="AO856"/>
      <c r="AP856"/>
      <c r="AQ856"/>
      <c r="AR856"/>
      <c r="AS856"/>
      <c r="AT856"/>
      <c r="AU856"/>
      <c r="AV856"/>
      <c r="AW856"/>
      <c r="AX856"/>
      <c r="AY856"/>
      <c r="AZ856"/>
      <c r="BA856"/>
      <c r="BB856"/>
      <c r="BC856"/>
      <c r="BD856"/>
      <c r="BE856"/>
      <c r="BF856"/>
      <c r="BG856"/>
      <c r="BH856"/>
      <c r="BI856"/>
      <c r="BJ856"/>
      <c r="BK856"/>
      <c r="BL856"/>
      <c r="BM856"/>
      <c r="BN856"/>
      <c r="BO856"/>
    </row>
    <row r="857" spans="1:67" ht="15" x14ac:dyDescent="0.25">
      <c r="A857" s="245" t="s">
        <v>5904</v>
      </c>
      <c r="B857" s="245" t="s">
        <v>5903</v>
      </c>
      <c r="C857" s="245" t="s">
        <v>5902</v>
      </c>
      <c r="D857" s="245" t="s">
        <v>5901</v>
      </c>
      <c r="E857" s="246" t="s">
        <v>44</v>
      </c>
      <c r="F857" s="245" t="s">
        <v>44</v>
      </c>
      <c r="G857" s="245" t="s">
        <v>6681</v>
      </c>
      <c r="H857" s="245" t="s">
        <v>6680</v>
      </c>
      <c r="I857" s="245" t="s">
        <v>102</v>
      </c>
      <c r="J857" s="245" t="s">
        <v>569</v>
      </c>
      <c r="K857" s="246" t="s">
        <v>9538</v>
      </c>
      <c r="L857" s="245" t="s">
        <v>568</v>
      </c>
      <c r="M857"/>
      <c r="N857"/>
      <c r="O857"/>
      <c r="P857"/>
      <c r="Q857"/>
      <c r="R857"/>
      <c r="S857"/>
      <c r="T857"/>
      <c r="U857"/>
      <c r="V857"/>
      <c r="W857"/>
      <c r="X857"/>
      <c r="Y857"/>
      <c r="Z857"/>
      <c r="AA857"/>
      <c r="AB857"/>
      <c r="AC857"/>
      <c r="AD857"/>
      <c r="AE857"/>
      <c r="AF857"/>
      <c r="AG857"/>
      <c r="AH857"/>
      <c r="AI857"/>
      <c r="AJ857"/>
      <c r="AK857"/>
      <c r="AL857"/>
      <c r="AM857"/>
      <c r="AN857"/>
      <c r="AO857"/>
      <c r="AP857"/>
      <c r="AQ857"/>
      <c r="AR857"/>
      <c r="AS857"/>
      <c r="AT857"/>
      <c r="AU857"/>
      <c r="AV857"/>
      <c r="AW857"/>
      <c r="AX857"/>
      <c r="AY857"/>
      <c r="AZ857"/>
      <c r="BA857"/>
      <c r="BB857"/>
      <c r="BC857"/>
      <c r="BD857"/>
      <c r="BE857"/>
      <c r="BF857"/>
      <c r="BG857"/>
      <c r="BH857"/>
      <c r="BI857"/>
      <c r="BJ857"/>
      <c r="BK857"/>
      <c r="BL857"/>
      <c r="BM857"/>
      <c r="BN857"/>
      <c r="BO857"/>
    </row>
    <row r="858" spans="1:67" ht="15" x14ac:dyDescent="0.25">
      <c r="A858" s="245" t="s">
        <v>5904</v>
      </c>
      <c r="B858" s="245" t="s">
        <v>5903</v>
      </c>
      <c r="C858" s="245" t="s">
        <v>5902</v>
      </c>
      <c r="D858" s="245" t="s">
        <v>5901</v>
      </c>
      <c r="E858" s="246" t="s">
        <v>44</v>
      </c>
      <c r="F858" s="245" t="s">
        <v>44</v>
      </c>
      <c r="G858" s="245" t="s">
        <v>6679</v>
      </c>
      <c r="H858" s="245" t="s">
        <v>6678</v>
      </c>
      <c r="I858" s="245" t="s">
        <v>102</v>
      </c>
      <c r="J858" s="245" t="s">
        <v>569</v>
      </c>
      <c r="K858" s="246" t="s">
        <v>16241</v>
      </c>
      <c r="L858" s="245" t="s">
        <v>568</v>
      </c>
      <c r="M858"/>
      <c r="N858"/>
      <c r="O858"/>
      <c r="P858"/>
      <c r="Q858"/>
      <c r="R858"/>
      <c r="S858"/>
      <c r="T858"/>
      <c r="U858"/>
      <c r="V858"/>
      <c r="W858"/>
      <c r="X858"/>
      <c r="Y858"/>
      <c r="Z858"/>
      <c r="AA858"/>
      <c r="AB858"/>
      <c r="AC858"/>
      <c r="AD858"/>
      <c r="AE858"/>
      <c r="AF858"/>
      <c r="AG858"/>
      <c r="AH858"/>
      <c r="AI858"/>
      <c r="AJ858"/>
      <c r="AK858"/>
      <c r="AL858"/>
      <c r="AM858"/>
      <c r="AN858"/>
      <c r="AO858"/>
      <c r="AP858"/>
      <c r="AQ858"/>
      <c r="AR858"/>
      <c r="AS858"/>
      <c r="AT858"/>
      <c r="AU858"/>
      <c r="AV858"/>
      <c r="AW858"/>
      <c r="AX858"/>
      <c r="AY858"/>
      <c r="AZ858"/>
      <c r="BA858"/>
      <c r="BB858"/>
      <c r="BC858"/>
      <c r="BD858"/>
      <c r="BE858"/>
      <c r="BF858"/>
      <c r="BG858"/>
      <c r="BH858"/>
      <c r="BI858"/>
      <c r="BJ858"/>
      <c r="BK858"/>
      <c r="BL858"/>
      <c r="BM858"/>
      <c r="BN858"/>
      <c r="BO858"/>
    </row>
    <row r="859" spans="1:67" ht="15" x14ac:dyDescent="0.25">
      <c r="A859" s="245" t="s">
        <v>5904</v>
      </c>
      <c r="B859" s="245" t="s">
        <v>5903</v>
      </c>
      <c r="C859" s="245" t="s">
        <v>5902</v>
      </c>
      <c r="D859" s="245" t="s">
        <v>5901</v>
      </c>
      <c r="E859" s="246" t="s">
        <v>44</v>
      </c>
      <c r="F859" s="245" t="s">
        <v>44</v>
      </c>
      <c r="G859" s="245" t="s">
        <v>6677</v>
      </c>
      <c r="H859" s="245" t="s">
        <v>6676</v>
      </c>
      <c r="I859" s="245" t="s">
        <v>102</v>
      </c>
      <c r="J859" s="245" t="s">
        <v>106</v>
      </c>
      <c r="K859" s="246" t="s">
        <v>16242</v>
      </c>
      <c r="L859" s="245" t="s">
        <v>568</v>
      </c>
      <c r="M859"/>
      <c r="N859"/>
      <c r="O859"/>
      <c r="P859"/>
      <c r="Q859"/>
      <c r="R859"/>
      <c r="S859"/>
      <c r="T859"/>
      <c r="U859"/>
      <c r="V859"/>
      <c r="W859"/>
      <c r="X859"/>
      <c r="Y859"/>
      <c r="Z859"/>
      <c r="AA859"/>
      <c r="AB859"/>
      <c r="AC859"/>
      <c r="AD859"/>
      <c r="AE859"/>
      <c r="AF859"/>
      <c r="AG859"/>
      <c r="AH859"/>
      <c r="AI859"/>
      <c r="AJ859"/>
      <c r="AK859"/>
      <c r="AL859"/>
      <c r="AM859"/>
      <c r="AN859"/>
      <c r="AO859"/>
      <c r="AP859"/>
      <c r="AQ859"/>
      <c r="AR859"/>
      <c r="AS859"/>
      <c r="AT859"/>
      <c r="AU859"/>
      <c r="AV859"/>
      <c r="AW859"/>
      <c r="AX859"/>
      <c r="AY859"/>
      <c r="AZ859"/>
      <c r="BA859"/>
      <c r="BB859"/>
      <c r="BC859"/>
      <c r="BD859"/>
      <c r="BE859"/>
      <c r="BF859"/>
      <c r="BG859"/>
      <c r="BH859"/>
      <c r="BI859"/>
      <c r="BJ859"/>
      <c r="BK859"/>
      <c r="BL859"/>
      <c r="BM859"/>
      <c r="BN859"/>
      <c r="BO859"/>
    </row>
    <row r="860" spans="1:67" ht="15" x14ac:dyDescent="0.25">
      <c r="A860" s="245" t="s">
        <v>5904</v>
      </c>
      <c r="B860" s="245" t="s">
        <v>5903</v>
      </c>
      <c r="C860" s="245" t="s">
        <v>5902</v>
      </c>
      <c r="D860" s="245" t="s">
        <v>5901</v>
      </c>
      <c r="E860" s="246" t="s">
        <v>44</v>
      </c>
      <c r="F860" s="245" t="s">
        <v>44</v>
      </c>
      <c r="G860" s="245" t="s">
        <v>6675</v>
      </c>
      <c r="H860" s="245" t="s">
        <v>6674</v>
      </c>
      <c r="I860" s="245" t="s">
        <v>102</v>
      </c>
      <c r="J860" s="245" t="s">
        <v>569</v>
      </c>
      <c r="K860" s="246" t="s">
        <v>16243</v>
      </c>
      <c r="L860" s="245" t="s">
        <v>568</v>
      </c>
      <c r="M860"/>
      <c r="N860"/>
      <c r="O860"/>
      <c r="P860"/>
      <c r="Q860"/>
      <c r="R860"/>
      <c r="S860"/>
      <c r="T860"/>
      <c r="U860"/>
      <c r="V860"/>
      <c r="W860"/>
      <c r="X860"/>
      <c r="Y860"/>
      <c r="Z860"/>
      <c r="AA860"/>
      <c r="AB860"/>
      <c r="AC860"/>
      <c r="AD860"/>
      <c r="AE860"/>
      <c r="AF860"/>
      <c r="AG860"/>
      <c r="AH860"/>
      <c r="AI860"/>
      <c r="AJ860"/>
      <c r="AK860"/>
      <c r="AL860"/>
      <c r="AM860"/>
      <c r="AN860"/>
      <c r="AO860"/>
      <c r="AP860"/>
      <c r="AQ860"/>
      <c r="AR860"/>
      <c r="AS860"/>
      <c r="AT860"/>
      <c r="AU860"/>
      <c r="AV860"/>
      <c r="AW860"/>
      <c r="AX860"/>
      <c r="AY860"/>
      <c r="AZ860"/>
      <c r="BA860"/>
      <c r="BB860"/>
      <c r="BC860"/>
      <c r="BD860"/>
      <c r="BE860"/>
      <c r="BF860"/>
      <c r="BG860"/>
      <c r="BH860"/>
      <c r="BI860"/>
      <c r="BJ860"/>
      <c r="BK860"/>
      <c r="BL860"/>
      <c r="BM860"/>
      <c r="BN860"/>
      <c r="BO860"/>
    </row>
    <row r="861" spans="1:67" ht="15" x14ac:dyDescent="0.25">
      <c r="A861" s="245" t="s">
        <v>5904</v>
      </c>
      <c r="B861" s="245" t="s">
        <v>5903</v>
      </c>
      <c r="C861" s="245" t="s">
        <v>5902</v>
      </c>
      <c r="D861" s="245" t="s">
        <v>5901</v>
      </c>
      <c r="E861" s="246" t="s">
        <v>44</v>
      </c>
      <c r="F861" s="245" t="s">
        <v>44</v>
      </c>
      <c r="G861" s="245" t="s">
        <v>6673</v>
      </c>
      <c r="H861" s="245" t="s">
        <v>6672</v>
      </c>
      <c r="I861" s="245" t="s">
        <v>102</v>
      </c>
      <c r="J861" s="245" t="s">
        <v>569</v>
      </c>
      <c r="K861" s="246" t="s">
        <v>16244</v>
      </c>
      <c r="L861" s="245" t="s">
        <v>568</v>
      </c>
      <c r="M861"/>
      <c r="N861"/>
      <c r="O861"/>
      <c r="P861"/>
      <c r="Q861"/>
      <c r="R861"/>
      <c r="S861"/>
      <c r="T861"/>
      <c r="U861"/>
      <c r="V861"/>
      <c r="W861"/>
      <c r="X861"/>
      <c r="Y861"/>
      <c r="Z861"/>
      <c r="AA861"/>
      <c r="AB861"/>
      <c r="AC861"/>
      <c r="AD861"/>
      <c r="AE861"/>
      <c r="AF861"/>
      <c r="AG861"/>
      <c r="AH861"/>
      <c r="AI861"/>
      <c r="AJ861"/>
      <c r="AK861"/>
      <c r="AL861"/>
      <c r="AM861"/>
      <c r="AN861"/>
      <c r="AO861"/>
      <c r="AP861"/>
      <c r="AQ861"/>
      <c r="AR861"/>
      <c r="AS861"/>
      <c r="AT861"/>
      <c r="AU861"/>
      <c r="AV861"/>
      <c r="AW861"/>
      <c r="AX861"/>
      <c r="AY861"/>
      <c r="AZ861"/>
      <c r="BA861"/>
      <c r="BB861"/>
      <c r="BC861"/>
      <c r="BD861"/>
      <c r="BE861"/>
      <c r="BF861"/>
      <c r="BG861"/>
      <c r="BH861"/>
      <c r="BI861"/>
      <c r="BJ861"/>
      <c r="BK861"/>
      <c r="BL861"/>
      <c r="BM861"/>
      <c r="BN861"/>
      <c r="BO861"/>
    </row>
    <row r="862" spans="1:67" ht="15" x14ac:dyDescent="0.25">
      <c r="A862" s="245" t="s">
        <v>5904</v>
      </c>
      <c r="B862" s="245" t="s">
        <v>5903</v>
      </c>
      <c r="C862" s="245" t="s">
        <v>5902</v>
      </c>
      <c r="D862" s="245" t="s">
        <v>5901</v>
      </c>
      <c r="E862" s="246" t="s">
        <v>44</v>
      </c>
      <c r="F862" s="245" t="s">
        <v>44</v>
      </c>
      <c r="G862" s="245" t="s">
        <v>6671</v>
      </c>
      <c r="H862" s="245" t="s">
        <v>6670</v>
      </c>
      <c r="I862" s="245" t="s">
        <v>102</v>
      </c>
      <c r="J862" s="245" t="s">
        <v>569</v>
      </c>
      <c r="K862" s="246" t="s">
        <v>16245</v>
      </c>
      <c r="L862" s="245" t="s">
        <v>568</v>
      </c>
      <c r="M862"/>
      <c r="N862"/>
      <c r="O862"/>
      <c r="P862"/>
      <c r="Q862"/>
      <c r="R862"/>
      <c r="S862"/>
      <c r="T862"/>
      <c r="U862"/>
      <c r="V862"/>
      <c r="W862"/>
      <c r="X862"/>
      <c r="Y862"/>
      <c r="Z862"/>
      <c r="AA862"/>
      <c r="AB862"/>
      <c r="AC862"/>
      <c r="AD862"/>
      <c r="AE862"/>
      <c r="AF862"/>
      <c r="AG862"/>
      <c r="AH862"/>
      <c r="AI862"/>
      <c r="AJ862"/>
      <c r="AK862"/>
      <c r="AL862"/>
      <c r="AM862"/>
      <c r="AN862"/>
      <c r="AO862"/>
      <c r="AP862"/>
      <c r="AQ862"/>
      <c r="AR862"/>
      <c r="AS862"/>
      <c r="AT862"/>
      <c r="AU862"/>
      <c r="AV862"/>
      <c r="AW862"/>
      <c r="AX862"/>
      <c r="AY862"/>
      <c r="AZ862"/>
      <c r="BA862"/>
      <c r="BB862"/>
      <c r="BC862"/>
      <c r="BD862"/>
      <c r="BE862"/>
      <c r="BF862"/>
      <c r="BG862"/>
      <c r="BH862"/>
      <c r="BI862"/>
      <c r="BJ862"/>
      <c r="BK862"/>
      <c r="BL862"/>
      <c r="BM862"/>
      <c r="BN862"/>
      <c r="BO862"/>
    </row>
    <row r="863" spans="1:67" ht="15" x14ac:dyDescent="0.25">
      <c r="A863" s="245" t="s">
        <v>5904</v>
      </c>
      <c r="B863" s="245" t="s">
        <v>5903</v>
      </c>
      <c r="C863" s="245" t="s">
        <v>5902</v>
      </c>
      <c r="D863" s="245" t="s">
        <v>5901</v>
      </c>
      <c r="E863" s="246" t="s">
        <v>44</v>
      </c>
      <c r="F863" s="245" t="s">
        <v>44</v>
      </c>
      <c r="G863" s="245" t="s">
        <v>6669</v>
      </c>
      <c r="H863" s="245" t="s">
        <v>6668</v>
      </c>
      <c r="I863" s="245" t="s">
        <v>102</v>
      </c>
      <c r="J863" s="245" t="s">
        <v>106</v>
      </c>
      <c r="K863" s="246" t="s">
        <v>16246</v>
      </c>
      <c r="L863" s="245" t="s">
        <v>568</v>
      </c>
      <c r="M863"/>
      <c r="N863"/>
      <c r="O863"/>
      <c r="P863"/>
      <c r="Q863"/>
      <c r="R863"/>
      <c r="S863"/>
      <c r="T863"/>
      <c r="U863"/>
      <c r="V863"/>
      <c r="W863"/>
      <c r="X863"/>
      <c r="Y863"/>
      <c r="Z863"/>
      <c r="AA863"/>
      <c r="AB863"/>
      <c r="AC863"/>
      <c r="AD863"/>
      <c r="AE863"/>
      <c r="AF863"/>
      <c r="AG863"/>
      <c r="AH863"/>
      <c r="AI863"/>
      <c r="AJ863"/>
      <c r="AK863"/>
      <c r="AL863"/>
      <c r="AM863"/>
      <c r="AN863"/>
      <c r="AO863"/>
      <c r="AP863"/>
      <c r="AQ863"/>
      <c r="AR863"/>
      <c r="AS863"/>
      <c r="AT863"/>
      <c r="AU863"/>
      <c r="AV863"/>
      <c r="AW863"/>
      <c r="AX863"/>
      <c r="AY863"/>
      <c r="AZ863"/>
      <c r="BA863"/>
      <c r="BB863"/>
      <c r="BC863"/>
      <c r="BD863"/>
      <c r="BE863"/>
      <c r="BF863"/>
      <c r="BG863"/>
      <c r="BH863"/>
      <c r="BI863"/>
      <c r="BJ863"/>
      <c r="BK863"/>
      <c r="BL863"/>
      <c r="BM863"/>
      <c r="BN863"/>
      <c r="BO863"/>
    </row>
    <row r="864" spans="1:67" ht="15" x14ac:dyDescent="0.25">
      <c r="A864" s="245" t="s">
        <v>5904</v>
      </c>
      <c r="B864" s="245" t="s">
        <v>5903</v>
      </c>
      <c r="C864" s="245" t="s">
        <v>5902</v>
      </c>
      <c r="D864" s="245" t="s">
        <v>5901</v>
      </c>
      <c r="E864" s="246" t="s">
        <v>44</v>
      </c>
      <c r="F864" s="245" t="s">
        <v>44</v>
      </c>
      <c r="G864" s="245" t="s">
        <v>6667</v>
      </c>
      <c r="H864" s="245" t="s">
        <v>6666</v>
      </c>
      <c r="I864" s="245" t="s">
        <v>102</v>
      </c>
      <c r="J864" s="245" t="s">
        <v>569</v>
      </c>
      <c r="K864" s="246" t="s">
        <v>15355</v>
      </c>
      <c r="L864" s="245" t="s">
        <v>568</v>
      </c>
      <c r="M864"/>
      <c r="N864"/>
      <c r="O864"/>
      <c r="P864"/>
      <c r="Q864"/>
      <c r="R864"/>
      <c r="S864"/>
      <c r="T864"/>
      <c r="U864"/>
      <c r="V864"/>
      <c r="W864"/>
      <c r="X864"/>
      <c r="Y864"/>
      <c r="Z864"/>
      <c r="AA864"/>
      <c r="AB864"/>
      <c r="AC864"/>
      <c r="AD864"/>
      <c r="AE864"/>
      <c r="AF864"/>
      <c r="AG864"/>
      <c r="AH864"/>
      <c r="AI864"/>
      <c r="AJ864"/>
      <c r="AK864"/>
      <c r="AL864"/>
      <c r="AM864"/>
      <c r="AN864"/>
      <c r="AO864"/>
      <c r="AP864"/>
      <c r="AQ864"/>
      <c r="AR864"/>
      <c r="AS864"/>
      <c r="AT864"/>
      <c r="AU864"/>
      <c r="AV864"/>
      <c r="AW864"/>
      <c r="AX864"/>
      <c r="AY864"/>
      <c r="AZ864"/>
      <c r="BA864"/>
      <c r="BB864"/>
      <c r="BC864"/>
      <c r="BD864"/>
      <c r="BE864"/>
      <c r="BF864"/>
      <c r="BG864"/>
      <c r="BH864"/>
      <c r="BI864"/>
      <c r="BJ864"/>
      <c r="BK864"/>
      <c r="BL864"/>
      <c r="BM864"/>
      <c r="BN864"/>
      <c r="BO864"/>
    </row>
    <row r="865" spans="1:67" ht="15" x14ac:dyDescent="0.25">
      <c r="A865" s="245" t="s">
        <v>5904</v>
      </c>
      <c r="B865" s="245" t="s">
        <v>5903</v>
      </c>
      <c r="C865" s="245" t="s">
        <v>5902</v>
      </c>
      <c r="D865" s="245" t="s">
        <v>5901</v>
      </c>
      <c r="E865" s="246" t="s">
        <v>44</v>
      </c>
      <c r="F865" s="245" t="s">
        <v>44</v>
      </c>
      <c r="G865" s="245" t="s">
        <v>6665</v>
      </c>
      <c r="H865" s="245" t="s">
        <v>6664</v>
      </c>
      <c r="I865" s="245" t="s">
        <v>102</v>
      </c>
      <c r="J865" s="245" t="s">
        <v>569</v>
      </c>
      <c r="K865" s="246" t="s">
        <v>16247</v>
      </c>
      <c r="L865" s="245" t="s">
        <v>568</v>
      </c>
      <c r="M865"/>
      <c r="N865"/>
      <c r="O865"/>
      <c r="P865"/>
      <c r="Q865"/>
      <c r="R865"/>
      <c r="S865"/>
      <c r="T865"/>
      <c r="U865"/>
      <c r="V865"/>
      <c r="W865"/>
      <c r="X865"/>
      <c r="Y865"/>
      <c r="Z865"/>
      <c r="AA865"/>
      <c r="AB865"/>
      <c r="AC865"/>
      <c r="AD865"/>
      <c r="AE865"/>
      <c r="AF865"/>
      <c r="AG865"/>
      <c r="AH865"/>
      <c r="AI865"/>
      <c r="AJ865"/>
      <c r="AK865"/>
      <c r="AL865"/>
      <c r="AM865"/>
      <c r="AN865"/>
      <c r="AO865"/>
      <c r="AP865"/>
      <c r="AQ865"/>
      <c r="AR865"/>
      <c r="AS865"/>
      <c r="AT865"/>
      <c r="AU865"/>
      <c r="AV865"/>
      <c r="AW865"/>
      <c r="AX865"/>
      <c r="AY865"/>
      <c r="AZ865"/>
      <c r="BA865"/>
      <c r="BB865"/>
      <c r="BC865"/>
      <c r="BD865"/>
      <c r="BE865"/>
      <c r="BF865"/>
      <c r="BG865"/>
      <c r="BH865"/>
      <c r="BI865"/>
      <c r="BJ865"/>
      <c r="BK865"/>
      <c r="BL865"/>
      <c r="BM865"/>
      <c r="BN865"/>
      <c r="BO865"/>
    </row>
    <row r="866" spans="1:67" ht="15" x14ac:dyDescent="0.25">
      <c r="A866" s="245" t="s">
        <v>5904</v>
      </c>
      <c r="B866" s="245" t="s">
        <v>5903</v>
      </c>
      <c r="C866" s="245" t="s">
        <v>5902</v>
      </c>
      <c r="D866" s="245" t="s">
        <v>5901</v>
      </c>
      <c r="E866" s="246" t="s">
        <v>44</v>
      </c>
      <c r="F866" s="245" t="s">
        <v>44</v>
      </c>
      <c r="G866" s="245" t="s">
        <v>6663</v>
      </c>
      <c r="H866" s="245" t="s">
        <v>6662</v>
      </c>
      <c r="I866" s="245" t="s">
        <v>102</v>
      </c>
      <c r="J866" s="245" t="s">
        <v>569</v>
      </c>
      <c r="K866" s="246" t="s">
        <v>16248</v>
      </c>
      <c r="L866" s="245" t="s">
        <v>568</v>
      </c>
      <c r="M866"/>
      <c r="N866"/>
      <c r="O866"/>
      <c r="P866"/>
      <c r="Q866"/>
      <c r="R866"/>
      <c r="S866"/>
      <c r="T866"/>
      <c r="U866"/>
      <c r="V866"/>
      <c r="W866"/>
      <c r="X866"/>
      <c r="Y866"/>
      <c r="Z866"/>
      <c r="AA866"/>
      <c r="AB866"/>
      <c r="AC866"/>
      <c r="AD866"/>
      <c r="AE866"/>
      <c r="AF866"/>
      <c r="AG866"/>
      <c r="AH866"/>
      <c r="AI866"/>
      <c r="AJ866"/>
      <c r="AK866"/>
      <c r="AL866"/>
      <c r="AM866"/>
      <c r="AN866"/>
      <c r="AO866"/>
      <c r="AP866"/>
      <c r="AQ866"/>
      <c r="AR866"/>
      <c r="AS866"/>
      <c r="AT866"/>
      <c r="AU866"/>
      <c r="AV866"/>
      <c r="AW866"/>
      <c r="AX866"/>
      <c r="AY866"/>
      <c r="AZ866"/>
      <c r="BA866"/>
      <c r="BB866"/>
      <c r="BC866"/>
      <c r="BD866"/>
      <c r="BE866"/>
      <c r="BF866"/>
      <c r="BG866"/>
      <c r="BH866"/>
      <c r="BI866"/>
      <c r="BJ866"/>
      <c r="BK866"/>
      <c r="BL866"/>
      <c r="BM866"/>
      <c r="BN866"/>
      <c r="BO866"/>
    </row>
    <row r="867" spans="1:67" ht="15" x14ac:dyDescent="0.25">
      <c r="A867" s="245" t="s">
        <v>5904</v>
      </c>
      <c r="B867" s="245" t="s">
        <v>5903</v>
      </c>
      <c r="C867" s="245" t="s">
        <v>5902</v>
      </c>
      <c r="D867" s="245" t="s">
        <v>5901</v>
      </c>
      <c r="E867" s="246" t="s">
        <v>44</v>
      </c>
      <c r="F867" s="245" t="s">
        <v>44</v>
      </c>
      <c r="G867" s="245" t="s">
        <v>6661</v>
      </c>
      <c r="H867" s="245" t="s">
        <v>6660</v>
      </c>
      <c r="I867" s="245" t="s">
        <v>102</v>
      </c>
      <c r="J867" s="245" t="s">
        <v>569</v>
      </c>
      <c r="K867" s="246" t="s">
        <v>15590</v>
      </c>
      <c r="L867" s="245" t="s">
        <v>568</v>
      </c>
      <c r="M867"/>
      <c r="N867"/>
      <c r="O867"/>
      <c r="P867"/>
      <c r="Q867"/>
      <c r="R867"/>
      <c r="S867"/>
      <c r="T867"/>
      <c r="U867"/>
      <c r="V867"/>
      <c r="W867"/>
      <c r="X867"/>
      <c r="Y867"/>
      <c r="Z867"/>
      <c r="AA867"/>
      <c r="AB867"/>
      <c r="AC867"/>
      <c r="AD867"/>
      <c r="AE867"/>
      <c r="AF867"/>
      <c r="AG867"/>
      <c r="AH867"/>
      <c r="AI867"/>
      <c r="AJ867"/>
      <c r="AK867"/>
      <c r="AL867"/>
      <c r="AM867"/>
      <c r="AN867"/>
      <c r="AO867"/>
      <c r="AP867"/>
      <c r="AQ867"/>
      <c r="AR867"/>
      <c r="AS867"/>
      <c r="AT867"/>
      <c r="AU867"/>
      <c r="AV867"/>
      <c r="AW867"/>
      <c r="AX867"/>
      <c r="AY867"/>
      <c r="AZ867"/>
      <c r="BA867"/>
      <c r="BB867"/>
      <c r="BC867"/>
      <c r="BD867"/>
      <c r="BE867"/>
      <c r="BF867"/>
      <c r="BG867"/>
      <c r="BH867"/>
      <c r="BI867"/>
      <c r="BJ867"/>
      <c r="BK867"/>
      <c r="BL867"/>
      <c r="BM867"/>
      <c r="BN867"/>
      <c r="BO867"/>
    </row>
    <row r="868" spans="1:67" ht="15" x14ac:dyDescent="0.25">
      <c r="A868" s="245" t="s">
        <v>5904</v>
      </c>
      <c r="B868" s="245" t="s">
        <v>5903</v>
      </c>
      <c r="C868" s="245" t="s">
        <v>5902</v>
      </c>
      <c r="D868" s="245" t="s">
        <v>5901</v>
      </c>
      <c r="E868" s="246" t="s">
        <v>44</v>
      </c>
      <c r="F868" s="245" t="s">
        <v>44</v>
      </c>
      <c r="G868" s="245" t="s">
        <v>6659</v>
      </c>
      <c r="H868" s="245" t="s">
        <v>6658</v>
      </c>
      <c r="I868" s="245" t="s">
        <v>102</v>
      </c>
      <c r="J868" s="245" t="s">
        <v>569</v>
      </c>
      <c r="K868" s="246" t="s">
        <v>16249</v>
      </c>
      <c r="L868" s="245" t="s">
        <v>568</v>
      </c>
      <c r="M868"/>
      <c r="N868"/>
      <c r="O868"/>
      <c r="P868"/>
      <c r="Q868"/>
      <c r="R868"/>
      <c r="S868"/>
      <c r="T868"/>
      <c r="U868"/>
      <c r="V868"/>
      <c r="W868"/>
      <c r="X868"/>
      <c r="Y868"/>
      <c r="Z868"/>
      <c r="AA868"/>
      <c r="AB868"/>
      <c r="AC868"/>
      <c r="AD868"/>
      <c r="AE868"/>
      <c r="AF868"/>
      <c r="AG868"/>
      <c r="AH868"/>
      <c r="AI868"/>
      <c r="AJ868"/>
      <c r="AK868"/>
      <c r="AL868"/>
      <c r="AM868"/>
      <c r="AN868"/>
      <c r="AO868"/>
      <c r="AP868"/>
      <c r="AQ868"/>
      <c r="AR868"/>
      <c r="AS868"/>
      <c r="AT868"/>
      <c r="AU868"/>
      <c r="AV868"/>
      <c r="AW868"/>
      <c r="AX868"/>
      <c r="AY868"/>
      <c r="AZ868"/>
      <c r="BA868"/>
      <c r="BB868"/>
      <c r="BC868"/>
      <c r="BD868"/>
      <c r="BE868"/>
      <c r="BF868"/>
      <c r="BG868"/>
      <c r="BH868"/>
      <c r="BI868"/>
      <c r="BJ868"/>
      <c r="BK868"/>
      <c r="BL868"/>
      <c r="BM868"/>
      <c r="BN868"/>
      <c r="BO868"/>
    </row>
    <row r="869" spans="1:67" ht="15" x14ac:dyDescent="0.25">
      <c r="A869" s="245" t="s">
        <v>5904</v>
      </c>
      <c r="B869" s="245" t="s">
        <v>5903</v>
      </c>
      <c r="C869" s="245" t="s">
        <v>5902</v>
      </c>
      <c r="D869" s="245" t="s">
        <v>5901</v>
      </c>
      <c r="E869" s="246" t="s">
        <v>44</v>
      </c>
      <c r="F869" s="245" t="s">
        <v>44</v>
      </c>
      <c r="G869" s="245" t="s">
        <v>6657</v>
      </c>
      <c r="H869" s="245" t="s">
        <v>6656</v>
      </c>
      <c r="I869" s="245" t="s">
        <v>102</v>
      </c>
      <c r="J869" s="245" t="s">
        <v>106</v>
      </c>
      <c r="K869" s="246" t="s">
        <v>16250</v>
      </c>
      <c r="L869" s="245" t="s">
        <v>568</v>
      </c>
      <c r="M869"/>
      <c r="N869"/>
      <c r="O869"/>
      <c r="P869"/>
      <c r="Q869"/>
      <c r="R869"/>
      <c r="S869"/>
      <c r="T869"/>
      <c r="U869"/>
      <c r="V869"/>
      <c r="W869"/>
      <c r="X869"/>
      <c r="Y869"/>
      <c r="Z869"/>
      <c r="AA869"/>
      <c r="AB869"/>
      <c r="AC869"/>
      <c r="AD869"/>
      <c r="AE869"/>
      <c r="AF869"/>
      <c r="AG869"/>
      <c r="AH869"/>
      <c r="AI869"/>
      <c r="AJ869"/>
      <c r="AK869"/>
      <c r="AL869"/>
      <c r="AM869"/>
      <c r="AN869"/>
      <c r="AO869"/>
      <c r="AP869"/>
      <c r="AQ869"/>
      <c r="AR869"/>
      <c r="AS869"/>
      <c r="AT869"/>
      <c r="AU869"/>
      <c r="AV869"/>
      <c r="AW869"/>
      <c r="AX869"/>
      <c r="AY869"/>
      <c r="AZ869"/>
      <c r="BA869"/>
      <c r="BB869"/>
      <c r="BC869"/>
      <c r="BD869"/>
      <c r="BE869"/>
      <c r="BF869"/>
      <c r="BG869"/>
      <c r="BH869"/>
      <c r="BI869"/>
      <c r="BJ869"/>
      <c r="BK869"/>
      <c r="BL869"/>
      <c r="BM869"/>
      <c r="BN869"/>
      <c r="BO869"/>
    </row>
    <row r="870" spans="1:67" ht="15" x14ac:dyDescent="0.25">
      <c r="A870" s="245" t="s">
        <v>5904</v>
      </c>
      <c r="B870" s="245" t="s">
        <v>5903</v>
      </c>
      <c r="C870" s="245" t="s">
        <v>5902</v>
      </c>
      <c r="D870" s="245" t="s">
        <v>5901</v>
      </c>
      <c r="E870" s="246" t="s">
        <v>44</v>
      </c>
      <c r="F870" s="245" t="s">
        <v>44</v>
      </c>
      <c r="G870" s="245" t="s">
        <v>6655</v>
      </c>
      <c r="H870" s="245" t="s">
        <v>6654</v>
      </c>
      <c r="I870" s="245" t="s">
        <v>102</v>
      </c>
      <c r="J870" s="245" t="s">
        <v>569</v>
      </c>
      <c r="K870" s="246" t="s">
        <v>16251</v>
      </c>
      <c r="L870" s="245" t="s">
        <v>568</v>
      </c>
      <c r="M870"/>
      <c r="N870"/>
      <c r="O870"/>
      <c r="P870"/>
      <c r="Q870"/>
      <c r="R870"/>
      <c r="S870"/>
      <c r="T870"/>
      <c r="U870"/>
      <c r="V870"/>
      <c r="W870"/>
      <c r="X870"/>
      <c r="Y870"/>
      <c r="Z870"/>
      <c r="AA870"/>
      <c r="AB870"/>
      <c r="AC870"/>
      <c r="AD870"/>
      <c r="AE870"/>
      <c r="AF870"/>
      <c r="AG870"/>
      <c r="AH870"/>
      <c r="AI870"/>
      <c r="AJ870"/>
      <c r="AK870"/>
      <c r="AL870"/>
      <c r="AM870"/>
      <c r="AN870"/>
      <c r="AO870"/>
      <c r="AP870"/>
      <c r="AQ870"/>
      <c r="AR870"/>
      <c r="AS870"/>
      <c r="AT870"/>
      <c r="AU870"/>
      <c r="AV870"/>
      <c r="AW870"/>
      <c r="AX870"/>
      <c r="AY870"/>
      <c r="AZ870"/>
      <c r="BA870"/>
      <c r="BB870"/>
      <c r="BC870"/>
      <c r="BD870"/>
      <c r="BE870"/>
      <c r="BF870"/>
      <c r="BG870"/>
      <c r="BH870"/>
      <c r="BI870"/>
      <c r="BJ870"/>
      <c r="BK870"/>
      <c r="BL870"/>
      <c r="BM870"/>
      <c r="BN870"/>
      <c r="BO870"/>
    </row>
    <row r="871" spans="1:67" ht="15" x14ac:dyDescent="0.25">
      <c r="A871" s="245" t="s">
        <v>5904</v>
      </c>
      <c r="B871" s="245" t="s">
        <v>5903</v>
      </c>
      <c r="C871" s="245" t="s">
        <v>5902</v>
      </c>
      <c r="D871" s="245" t="s">
        <v>5901</v>
      </c>
      <c r="E871" s="246" t="s">
        <v>44</v>
      </c>
      <c r="F871" s="245" t="s">
        <v>44</v>
      </c>
      <c r="G871" s="245" t="s">
        <v>6653</v>
      </c>
      <c r="H871" s="245" t="s">
        <v>6652</v>
      </c>
      <c r="I871" s="245" t="s">
        <v>102</v>
      </c>
      <c r="J871" s="245" t="s">
        <v>569</v>
      </c>
      <c r="K871" s="246" t="s">
        <v>4110</v>
      </c>
      <c r="L871" s="245" t="s">
        <v>568</v>
      </c>
      <c r="M871"/>
      <c r="N871"/>
      <c r="O871"/>
      <c r="P871"/>
      <c r="Q871"/>
      <c r="R871"/>
      <c r="S871"/>
      <c r="T871"/>
      <c r="U871"/>
      <c r="V871"/>
      <c r="W871"/>
      <c r="X871"/>
      <c r="Y871"/>
      <c r="Z871"/>
      <c r="AA871"/>
      <c r="AB871"/>
      <c r="AC871"/>
      <c r="AD871"/>
      <c r="AE871"/>
      <c r="AF871"/>
      <c r="AG871"/>
      <c r="AH871"/>
      <c r="AI871"/>
      <c r="AJ871"/>
      <c r="AK871"/>
      <c r="AL871"/>
      <c r="AM871"/>
      <c r="AN871"/>
      <c r="AO871"/>
      <c r="AP871"/>
      <c r="AQ871"/>
      <c r="AR871"/>
      <c r="AS871"/>
      <c r="AT871"/>
      <c r="AU871"/>
      <c r="AV871"/>
      <c r="AW871"/>
      <c r="AX871"/>
      <c r="AY871"/>
      <c r="AZ871"/>
      <c r="BA871"/>
      <c r="BB871"/>
      <c r="BC871"/>
      <c r="BD871"/>
      <c r="BE871"/>
      <c r="BF871"/>
      <c r="BG871"/>
      <c r="BH871"/>
      <c r="BI871"/>
      <c r="BJ871"/>
      <c r="BK871"/>
      <c r="BL871"/>
      <c r="BM871"/>
      <c r="BN871"/>
      <c r="BO871"/>
    </row>
    <row r="872" spans="1:67" ht="15" x14ac:dyDescent="0.25">
      <c r="A872" s="245" t="s">
        <v>5904</v>
      </c>
      <c r="B872" s="245" t="s">
        <v>5903</v>
      </c>
      <c r="C872" s="245" t="s">
        <v>5902</v>
      </c>
      <c r="D872" s="245" t="s">
        <v>5901</v>
      </c>
      <c r="E872" s="246" t="s">
        <v>44</v>
      </c>
      <c r="F872" s="245" t="s">
        <v>44</v>
      </c>
      <c r="G872" s="245" t="s">
        <v>6651</v>
      </c>
      <c r="H872" s="245" t="s">
        <v>6650</v>
      </c>
      <c r="I872" s="245" t="s">
        <v>102</v>
      </c>
      <c r="J872" s="245" t="s">
        <v>569</v>
      </c>
      <c r="K872" s="246" t="s">
        <v>16252</v>
      </c>
      <c r="L872" s="245" t="s">
        <v>568</v>
      </c>
      <c r="M872"/>
      <c r="N872"/>
      <c r="O872"/>
      <c r="P872"/>
      <c r="Q872"/>
      <c r="R872"/>
      <c r="S872"/>
      <c r="T872"/>
      <c r="U872"/>
      <c r="V872"/>
      <c r="W872"/>
      <c r="X872"/>
      <c r="Y872"/>
      <c r="Z872"/>
      <c r="AA872"/>
      <c r="AB872"/>
      <c r="AC872"/>
      <c r="AD872"/>
      <c r="AE872"/>
      <c r="AF872"/>
      <c r="AG872"/>
      <c r="AH872"/>
      <c r="AI872"/>
      <c r="AJ872"/>
      <c r="AK872"/>
      <c r="AL872"/>
      <c r="AM872"/>
      <c r="AN872"/>
      <c r="AO872"/>
      <c r="AP872"/>
      <c r="AQ872"/>
      <c r="AR872"/>
      <c r="AS872"/>
      <c r="AT872"/>
      <c r="AU872"/>
      <c r="AV872"/>
      <c r="AW872"/>
      <c r="AX872"/>
      <c r="AY872"/>
      <c r="AZ872"/>
      <c r="BA872"/>
      <c r="BB872"/>
      <c r="BC872"/>
      <c r="BD872"/>
      <c r="BE872"/>
      <c r="BF872"/>
      <c r="BG872"/>
      <c r="BH872"/>
      <c r="BI872"/>
      <c r="BJ872"/>
      <c r="BK872"/>
      <c r="BL872"/>
      <c r="BM872"/>
      <c r="BN872"/>
      <c r="BO872"/>
    </row>
    <row r="873" spans="1:67" ht="15" x14ac:dyDescent="0.25">
      <c r="A873" s="245" t="s">
        <v>5904</v>
      </c>
      <c r="B873" s="245" t="s">
        <v>5903</v>
      </c>
      <c r="C873" s="245" t="s">
        <v>5902</v>
      </c>
      <c r="D873" s="245" t="s">
        <v>5901</v>
      </c>
      <c r="E873" s="246" t="s">
        <v>44</v>
      </c>
      <c r="F873" s="245" t="s">
        <v>44</v>
      </c>
      <c r="G873" s="245" t="s">
        <v>6649</v>
      </c>
      <c r="H873" s="245" t="s">
        <v>6648</v>
      </c>
      <c r="I873" s="245" t="s">
        <v>102</v>
      </c>
      <c r="J873" s="245" t="s">
        <v>106</v>
      </c>
      <c r="K873" s="246" t="s">
        <v>15126</v>
      </c>
      <c r="L873" s="245" t="s">
        <v>568</v>
      </c>
      <c r="M873"/>
      <c r="N873"/>
      <c r="O873"/>
      <c r="P873"/>
      <c r="Q873"/>
      <c r="R873"/>
      <c r="S873"/>
      <c r="T873"/>
      <c r="U873"/>
      <c r="V873"/>
      <c r="W873"/>
      <c r="X873"/>
      <c r="Y873"/>
      <c r="Z873"/>
      <c r="AA873"/>
      <c r="AB873"/>
      <c r="AC873"/>
      <c r="AD873"/>
      <c r="AE873"/>
      <c r="AF873"/>
      <c r="AG873"/>
      <c r="AH873"/>
      <c r="AI873"/>
      <c r="AJ873"/>
      <c r="AK873"/>
      <c r="AL873"/>
      <c r="AM873"/>
      <c r="AN873"/>
      <c r="AO873"/>
      <c r="AP873"/>
      <c r="AQ873"/>
      <c r="AR873"/>
      <c r="AS873"/>
      <c r="AT873"/>
      <c r="AU873"/>
      <c r="AV873"/>
      <c r="AW873"/>
      <c r="AX873"/>
      <c r="AY873"/>
      <c r="AZ873"/>
      <c r="BA873"/>
      <c r="BB873"/>
      <c r="BC873"/>
      <c r="BD873"/>
      <c r="BE873"/>
      <c r="BF873"/>
      <c r="BG873"/>
      <c r="BH873"/>
      <c r="BI873"/>
      <c r="BJ873"/>
      <c r="BK873"/>
      <c r="BL873"/>
      <c r="BM873"/>
      <c r="BN873"/>
      <c r="BO873"/>
    </row>
    <row r="874" spans="1:67" ht="15" x14ac:dyDescent="0.25">
      <c r="A874" s="245" t="s">
        <v>5904</v>
      </c>
      <c r="B874" s="245" t="s">
        <v>5903</v>
      </c>
      <c r="C874" s="245" t="s">
        <v>5902</v>
      </c>
      <c r="D874" s="245" t="s">
        <v>5901</v>
      </c>
      <c r="E874" s="246" t="s">
        <v>44</v>
      </c>
      <c r="F874" s="245" t="s">
        <v>44</v>
      </c>
      <c r="G874" s="245" t="s">
        <v>6647</v>
      </c>
      <c r="H874" s="245" t="s">
        <v>6646</v>
      </c>
      <c r="I874" s="245" t="s">
        <v>102</v>
      </c>
      <c r="J874" s="245" t="s">
        <v>569</v>
      </c>
      <c r="K874" s="246" t="s">
        <v>10147</v>
      </c>
      <c r="L874" s="245" t="s">
        <v>568</v>
      </c>
      <c r="M874"/>
      <c r="N874"/>
      <c r="O874"/>
      <c r="P874"/>
      <c r="Q874"/>
      <c r="R874"/>
      <c r="S874"/>
      <c r="T874"/>
      <c r="U874"/>
      <c r="V874"/>
      <c r="W874"/>
      <c r="X874"/>
      <c r="Y874"/>
      <c r="Z874"/>
      <c r="AA874"/>
      <c r="AB874"/>
      <c r="AC874"/>
      <c r="AD874"/>
      <c r="AE874"/>
      <c r="AF874"/>
      <c r="AG874"/>
      <c r="AH874"/>
      <c r="AI874"/>
      <c r="AJ874"/>
      <c r="AK874"/>
      <c r="AL874"/>
      <c r="AM874"/>
      <c r="AN874"/>
      <c r="AO874"/>
      <c r="AP874"/>
      <c r="AQ874"/>
      <c r="AR874"/>
      <c r="AS874"/>
      <c r="AT874"/>
      <c r="AU874"/>
      <c r="AV874"/>
      <c r="AW874"/>
      <c r="AX874"/>
      <c r="AY874"/>
      <c r="AZ874"/>
      <c r="BA874"/>
      <c r="BB874"/>
      <c r="BC874"/>
      <c r="BD874"/>
      <c r="BE874"/>
      <c r="BF874"/>
      <c r="BG874"/>
      <c r="BH874"/>
      <c r="BI874"/>
      <c r="BJ874"/>
      <c r="BK874"/>
      <c r="BL874"/>
      <c r="BM874"/>
      <c r="BN874"/>
      <c r="BO874"/>
    </row>
    <row r="875" spans="1:67" ht="15" x14ac:dyDescent="0.25">
      <c r="A875" s="245" t="s">
        <v>5904</v>
      </c>
      <c r="B875" s="245" t="s">
        <v>5903</v>
      </c>
      <c r="C875" s="245" t="s">
        <v>5902</v>
      </c>
      <c r="D875" s="245" t="s">
        <v>5901</v>
      </c>
      <c r="E875" s="246" t="s">
        <v>44</v>
      </c>
      <c r="F875" s="245" t="s">
        <v>44</v>
      </c>
      <c r="G875" s="245" t="s">
        <v>6645</v>
      </c>
      <c r="H875" s="245" t="s">
        <v>6644</v>
      </c>
      <c r="I875" s="245" t="s">
        <v>102</v>
      </c>
      <c r="J875" s="245" t="s">
        <v>569</v>
      </c>
      <c r="K875" s="246" t="s">
        <v>1025</v>
      </c>
      <c r="L875" s="245" t="s">
        <v>568</v>
      </c>
      <c r="M875"/>
      <c r="N875"/>
      <c r="O875"/>
      <c r="P875"/>
      <c r="Q875"/>
      <c r="R875"/>
      <c r="S875"/>
      <c r="T875"/>
      <c r="U875"/>
      <c r="V875"/>
      <c r="W875"/>
      <c r="X875"/>
      <c r="Y875"/>
      <c r="Z875"/>
      <c r="AA875"/>
      <c r="AB875"/>
      <c r="AC875"/>
      <c r="AD875"/>
      <c r="AE875"/>
      <c r="AF875"/>
      <c r="AG875"/>
      <c r="AH875"/>
      <c r="AI875"/>
      <c r="AJ875"/>
      <c r="AK875"/>
      <c r="AL875"/>
      <c r="AM875"/>
      <c r="AN875"/>
      <c r="AO875"/>
      <c r="AP875"/>
      <c r="AQ875"/>
      <c r="AR875"/>
      <c r="AS875"/>
      <c r="AT875"/>
      <c r="AU875"/>
      <c r="AV875"/>
      <c r="AW875"/>
      <c r="AX875"/>
      <c r="AY875"/>
      <c r="AZ875"/>
      <c r="BA875"/>
      <c r="BB875"/>
      <c r="BC875"/>
      <c r="BD875"/>
      <c r="BE875"/>
      <c r="BF875"/>
      <c r="BG875"/>
      <c r="BH875"/>
      <c r="BI875"/>
      <c r="BJ875"/>
      <c r="BK875"/>
      <c r="BL875"/>
      <c r="BM875"/>
      <c r="BN875"/>
      <c r="BO875"/>
    </row>
    <row r="876" spans="1:67" ht="15" x14ac:dyDescent="0.25">
      <c r="A876" s="245" t="s">
        <v>5904</v>
      </c>
      <c r="B876" s="245" t="s">
        <v>5903</v>
      </c>
      <c r="C876" s="245" t="s">
        <v>5902</v>
      </c>
      <c r="D876" s="245" t="s">
        <v>5901</v>
      </c>
      <c r="E876" s="246" t="s">
        <v>44</v>
      </c>
      <c r="F876" s="245" t="s">
        <v>44</v>
      </c>
      <c r="G876" s="245" t="s">
        <v>6642</v>
      </c>
      <c r="H876" s="245" t="s">
        <v>6641</v>
      </c>
      <c r="I876" s="245" t="s">
        <v>102</v>
      </c>
      <c r="J876" s="245" t="s">
        <v>569</v>
      </c>
      <c r="K876" s="246" t="s">
        <v>11880</v>
      </c>
      <c r="L876" s="245" t="s">
        <v>568</v>
      </c>
      <c r="M876"/>
      <c r="N876"/>
      <c r="O876"/>
      <c r="P876"/>
      <c r="Q876"/>
      <c r="R876"/>
      <c r="S876"/>
      <c r="T876"/>
      <c r="U876"/>
      <c r="V876"/>
      <c r="W876"/>
      <c r="X876"/>
      <c r="Y876"/>
      <c r="Z876"/>
      <c r="AA876"/>
      <c r="AB876"/>
      <c r="AC876"/>
      <c r="AD876"/>
      <c r="AE876"/>
      <c r="AF876"/>
      <c r="AG876"/>
      <c r="AH876"/>
      <c r="AI876"/>
      <c r="AJ876"/>
      <c r="AK876"/>
      <c r="AL876"/>
      <c r="AM876"/>
      <c r="AN876"/>
      <c r="AO876"/>
      <c r="AP876"/>
      <c r="AQ876"/>
      <c r="AR876"/>
      <c r="AS876"/>
      <c r="AT876"/>
      <c r="AU876"/>
      <c r="AV876"/>
      <c r="AW876"/>
      <c r="AX876"/>
      <c r="AY876"/>
      <c r="AZ876"/>
      <c r="BA876"/>
      <c r="BB876"/>
      <c r="BC876"/>
      <c r="BD876"/>
      <c r="BE876"/>
      <c r="BF876"/>
      <c r="BG876"/>
      <c r="BH876"/>
      <c r="BI876"/>
      <c r="BJ876"/>
      <c r="BK876"/>
      <c r="BL876"/>
      <c r="BM876"/>
      <c r="BN876"/>
      <c r="BO876"/>
    </row>
    <row r="877" spans="1:67" ht="15" x14ac:dyDescent="0.25">
      <c r="A877" s="245" t="s">
        <v>5904</v>
      </c>
      <c r="B877" s="245" t="s">
        <v>5903</v>
      </c>
      <c r="C877" s="245" t="s">
        <v>5902</v>
      </c>
      <c r="D877" s="245" t="s">
        <v>5901</v>
      </c>
      <c r="E877" s="246" t="s">
        <v>44</v>
      </c>
      <c r="F877" s="245" t="s">
        <v>44</v>
      </c>
      <c r="G877" s="245" t="s">
        <v>6640</v>
      </c>
      <c r="H877" s="245" t="s">
        <v>6639</v>
      </c>
      <c r="I877" s="245" t="s">
        <v>102</v>
      </c>
      <c r="J877" s="245" t="s">
        <v>569</v>
      </c>
      <c r="K877" s="246" t="s">
        <v>8732</v>
      </c>
      <c r="L877" s="245" t="s">
        <v>568</v>
      </c>
      <c r="M877"/>
      <c r="N877"/>
      <c r="O877"/>
      <c r="P877"/>
      <c r="Q877"/>
      <c r="R877"/>
      <c r="S877"/>
      <c r="T877"/>
      <c r="U877"/>
      <c r="V877"/>
      <c r="W877"/>
      <c r="X877"/>
      <c r="Y877"/>
      <c r="Z877"/>
      <c r="AA877"/>
      <c r="AB877"/>
      <c r="AC877"/>
      <c r="AD877"/>
      <c r="AE877"/>
      <c r="AF877"/>
      <c r="AG877"/>
      <c r="AH877"/>
      <c r="AI877"/>
      <c r="AJ877"/>
      <c r="AK877"/>
      <c r="AL877"/>
      <c r="AM877"/>
      <c r="AN877"/>
      <c r="AO877"/>
      <c r="AP877"/>
      <c r="AQ877"/>
      <c r="AR877"/>
      <c r="AS877"/>
      <c r="AT877"/>
      <c r="AU877"/>
      <c r="AV877"/>
      <c r="AW877"/>
      <c r="AX877"/>
      <c r="AY877"/>
      <c r="AZ877"/>
      <c r="BA877"/>
      <c r="BB877"/>
      <c r="BC877"/>
      <c r="BD877"/>
      <c r="BE877"/>
      <c r="BF877"/>
      <c r="BG877"/>
      <c r="BH877"/>
      <c r="BI877"/>
      <c r="BJ877"/>
      <c r="BK877"/>
      <c r="BL877"/>
      <c r="BM877"/>
      <c r="BN877"/>
      <c r="BO877"/>
    </row>
    <row r="878" spans="1:67" ht="15" x14ac:dyDescent="0.25">
      <c r="A878" s="245" t="s">
        <v>5904</v>
      </c>
      <c r="B878" s="245" t="s">
        <v>5903</v>
      </c>
      <c r="C878" s="245" t="s">
        <v>5902</v>
      </c>
      <c r="D878" s="245" t="s">
        <v>5901</v>
      </c>
      <c r="E878" s="246" t="s">
        <v>44</v>
      </c>
      <c r="F878" s="245" t="s">
        <v>44</v>
      </c>
      <c r="G878" s="245" t="s">
        <v>6638</v>
      </c>
      <c r="H878" s="245" t="s">
        <v>6637</v>
      </c>
      <c r="I878" s="245" t="s">
        <v>102</v>
      </c>
      <c r="J878" s="245" t="s">
        <v>569</v>
      </c>
      <c r="K878" s="246" t="s">
        <v>16253</v>
      </c>
      <c r="L878" s="245" t="s">
        <v>568</v>
      </c>
      <c r="M878"/>
      <c r="N878"/>
      <c r="O878"/>
      <c r="P878"/>
      <c r="Q878"/>
      <c r="R878"/>
      <c r="S878"/>
      <c r="T878"/>
      <c r="U878"/>
      <c r="V878"/>
      <c r="W878"/>
      <c r="X878"/>
      <c r="Y878"/>
      <c r="Z878"/>
      <c r="AA878"/>
      <c r="AB878"/>
      <c r="AC878"/>
      <c r="AD878"/>
      <c r="AE878"/>
      <c r="AF878"/>
      <c r="AG878"/>
      <c r="AH878"/>
      <c r="AI878"/>
      <c r="AJ878"/>
      <c r="AK878"/>
      <c r="AL878"/>
      <c r="AM878"/>
      <c r="AN878"/>
      <c r="AO878"/>
      <c r="AP878"/>
      <c r="AQ878"/>
      <c r="AR878"/>
      <c r="AS878"/>
      <c r="AT878"/>
      <c r="AU878"/>
      <c r="AV878"/>
      <c r="AW878"/>
      <c r="AX878"/>
      <c r="AY878"/>
      <c r="AZ878"/>
      <c r="BA878"/>
      <c r="BB878"/>
      <c r="BC878"/>
      <c r="BD878"/>
      <c r="BE878"/>
      <c r="BF878"/>
      <c r="BG878"/>
      <c r="BH878"/>
      <c r="BI878"/>
      <c r="BJ878"/>
      <c r="BK878"/>
      <c r="BL878"/>
      <c r="BM878"/>
      <c r="BN878"/>
      <c r="BO878"/>
    </row>
    <row r="879" spans="1:67" ht="15" x14ac:dyDescent="0.25">
      <c r="A879" s="245" t="s">
        <v>5904</v>
      </c>
      <c r="B879" s="245" t="s">
        <v>5903</v>
      </c>
      <c r="C879" s="245" t="s">
        <v>5902</v>
      </c>
      <c r="D879" s="245" t="s">
        <v>5901</v>
      </c>
      <c r="E879" s="246" t="s">
        <v>44</v>
      </c>
      <c r="F879" s="245" t="s">
        <v>44</v>
      </c>
      <c r="G879" s="245" t="s">
        <v>6636</v>
      </c>
      <c r="H879" s="245" t="s">
        <v>6635</v>
      </c>
      <c r="I879" s="245" t="s">
        <v>102</v>
      </c>
      <c r="J879" s="245" t="s">
        <v>569</v>
      </c>
      <c r="K879" s="246" t="s">
        <v>10280</v>
      </c>
      <c r="L879" s="245" t="s">
        <v>568</v>
      </c>
      <c r="M879"/>
      <c r="N879"/>
      <c r="O879"/>
      <c r="P879"/>
      <c r="Q879"/>
      <c r="R879"/>
      <c r="S879"/>
      <c r="T879"/>
      <c r="U879"/>
      <c r="V879"/>
      <c r="W879"/>
      <c r="X879"/>
      <c r="Y879"/>
      <c r="Z879"/>
      <c r="AA879"/>
      <c r="AB879"/>
      <c r="AC879"/>
      <c r="AD879"/>
      <c r="AE879"/>
      <c r="AF879"/>
      <c r="AG879"/>
      <c r="AH879"/>
      <c r="AI879"/>
      <c r="AJ879"/>
      <c r="AK879"/>
      <c r="AL879"/>
      <c r="AM879"/>
      <c r="AN879"/>
      <c r="AO879"/>
      <c r="AP879"/>
      <c r="AQ879"/>
      <c r="AR879"/>
      <c r="AS879"/>
      <c r="AT879"/>
      <c r="AU879"/>
      <c r="AV879"/>
      <c r="AW879"/>
      <c r="AX879"/>
      <c r="AY879"/>
      <c r="AZ879"/>
      <c r="BA879"/>
      <c r="BB879"/>
      <c r="BC879"/>
      <c r="BD879"/>
      <c r="BE879"/>
      <c r="BF879"/>
      <c r="BG879"/>
      <c r="BH879"/>
      <c r="BI879"/>
      <c r="BJ879"/>
      <c r="BK879"/>
      <c r="BL879"/>
      <c r="BM879"/>
      <c r="BN879"/>
      <c r="BO879"/>
    </row>
    <row r="880" spans="1:67" ht="15" x14ac:dyDescent="0.25">
      <c r="A880" s="245" t="s">
        <v>5904</v>
      </c>
      <c r="B880" s="245" t="s">
        <v>5903</v>
      </c>
      <c r="C880" s="245" t="s">
        <v>5902</v>
      </c>
      <c r="D880" s="245" t="s">
        <v>5901</v>
      </c>
      <c r="E880" s="246" t="s">
        <v>44</v>
      </c>
      <c r="F880" s="245" t="s">
        <v>44</v>
      </c>
      <c r="G880" s="245" t="s">
        <v>6634</v>
      </c>
      <c r="H880" s="245" t="s">
        <v>6633</v>
      </c>
      <c r="I880" s="245" t="s">
        <v>102</v>
      </c>
      <c r="J880" s="245" t="s">
        <v>569</v>
      </c>
      <c r="K880" s="246" t="s">
        <v>16254</v>
      </c>
      <c r="L880" s="245" t="s">
        <v>568</v>
      </c>
      <c r="M880"/>
      <c r="N880"/>
      <c r="O880"/>
      <c r="P880"/>
      <c r="Q880"/>
      <c r="R880"/>
      <c r="S880"/>
      <c r="T880"/>
      <c r="U880"/>
      <c r="V880"/>
      <c r="W880"/>
      <c r="X880"/>
      <c r="Y880"/>
      <c r="Z880"/>
      <c r="AA880"/>
      <c r="AB880"/>
      <c r="AC880"/>
      <c r="AD880"/>
      <c r="AE880"/>
      <c r="AF880"/>
      <c r="AG880"/>
      <c r="AH880"/>
      <c r="AI880"/>
      <c r="AJ880"/>
      <c r="AK880"/>
      <c r="AL880"/>
      <c r="AM880"/>
      <c r="AN880"/>
      <c r="AO880"/>
      <c r="AP880"/>
      <c r="AQ880"/>
      <c r="AR880"/>
      <c r="AS880"/>
      <c r="AT880"/>
      <c r="AU880"/>
      <c r="AV880"/>
      <c r="AW880"/>
      <c r="AX880"/>
      <c r="AY880"/>
      <c r="AZ880"/>
      <c r="BA880"/>
      <c r="BB880"/>
      <c r="BC880"/>
      <c r="BD880"/>
      <c r="BE880"/>
      <c r="BF880"/>
      <c r="BG880"/>
      <c r="BH880"/>
      <c r="BI880"/>
      <c r="BJ880"/>
      <c r="BK880"/>
      <c r="BL880"/>
      <c r="BM880"/>
      <c r="BN880"/>
      <c r="BO880"/>
    </row>
    <row r="881" spans="1:67" ht="15" x14ac:dyDescent="0.25">
      <c r="A881" s="245" t="s">
        <v>5904</v>
      </c>
      <c r="B881" s="245" t="s">
        <v>5903</v>
      </c>
      <c r="C881" s="245" t="s">
        <v>5902</v>
      </c>
      <c r="D881" s="245" t="s">
        <v>5901</v>
      </c>
      <c r="E881" s="246" t="s">
        <v>44</v>
      </c>
      <c r="F881" s="245" t="s">
        <v>44</v>
      </c>
      <c r="G881" s="245" t="s">
        <v>6632</v>
      </c>
      <c r="H881" s="245" t="s">
        <v>6631</v>
      </c>
      <c r="I881" s="245" t="s">
        <v>102</v>
      </c>
      <c r="J881" s="245" t="s">
        <v>569</v>
      </c>
      <c r="K881" s="246" t="s">
        <v>4261</v>
      </c>
      <c r="L881" s="245" t="s">
        <v>568</v>
      </c>
      <c r="M881"/>
      <c r="N881"/>
      <c r="O881"/>
      <c r="P881"/>
      <c r="Q881"/>
      <c r="R881"/>
      <c r="S881"/>
      <c r="T881"/>
      <c r="U881"/>
      <c r="V881"/>
      <c r="W881"/>
      <c r="X881"/>
      <c r="Y881"/>
      <c r="Z881"/>
      <c r="AA881"/>
      <c r="AB881"/>
      <c r="AC881"/>
      <c r="AD881"/>
      <c r="AE881"/>
      <c r="AF881"/>
      <c r="AG881"/>
      <c r="AH881"/>
      <c r="AI881"/>
      <c r="AJ881"/>
      <c r="AK881"/>
      <c r="AL881"/>
      <c r="AM881"/>
      <c r="AN881"/>
      <c r="AO881"/>
      <c r="AP881"/>
      <c r="AQ881"/>
      <c r="AR881"/>
      <c r="AS881"/>
      <c r="AT881"/>
      <c r="AU881"/>
      <c r="AV881"/>
      <c r="AW881"/>
      <c r="AX881"/>
      <c r="AY881"/>
      <c r="AZ881"/>
      <c r="BA881"/>
      <c r="BB881"/>
      <c r="BC881"/>
      <c r="BD881"/>
      <c r="BE881"/>
      <c r="BF881"/>
      <c r="BG881"/>
      <c r="BH881"/>
      <c r="BI881"/>
      <c r="BJ881"/>
      <c r="BK881"/>
      <c r="BL881"/>
      <c r="BM881"/>
      <c r="BN881"/>
      <c r="BO881"/>
    </row>
    <row r="882" spans="1:67" ht="15" x14ac:dyDescent="0.25">
      <c r="A882" s="245" t="s">
        <v>5904</v>
      </c>
      <c r="B882" s="245" t="s">
        <v>5903</v>
      </c>
      <c r="C882" s="245" t="s">
        <v>5902</v>
      </c>
      <c r="D882" s="245" t="s">
        <v>5901</v>
      </c>
      <c r="E882" s="246" t="s">
        <v>44</v>
      </c>
      <c r="F882" s="245" t="s">
        <v>44</v>
      </c>
      <c r="G882" s="245" t="s">
        <v>6630</v>
      </c>
      <c r="H882" s="245" t="s">
        <v>6629</v>
      </c>
      <c r="I882" s="245" t="s">
        <v>102</v>
      </c>
      <c r="J882" s="245" t="s">
        <v>569</v>
      </c>
      <c r="K882" s="246" t="s">
        <v>8329</v>
      </c>
      <c r="L882" s="245" t="s">
        <v>568</v>
      </c>
      <c r="M882"/>
      <c r="N882"/>
      <c r="O882"/>
      <c r="P882"/>
      <c r="Q882"/>
      <c r="R882"/>
      <c r="S882"/>
      <c r="T882"/>
      <c r="U882"/>
      <c r="V882"/>
      <c r="W882"/>
      <c r="X882"/>
      <c r="Y882"/>
      <c r="Z882"/>
      <c r="AA882"/>
      <c r="AB882"/>
      <c r="AC882"/>
      <c r="AD882"/>
      <c r="AE882"/>
      <c r="AF882"/>
      <c r="AG882"/>
      <c r="AH882"/>
      <c r="AI882"/>
      <c r="AJ882"/>
      <c r="AK882"/>
      <c r="AL882"/>
      <c r="AM882"/>
      <c r="AN882"/>
      <c r="AO882"/>
      <c r="AP882"/>
      <c r="AQ882"/>
      <c r="AR882"/>
      <c r="AS882"/>
      <c r="AT882"/>
      <c r="AU882"/>
      <c r="AV882"/>
      <c r="AW882"/>
      <c r="AX882"/>
      <c r="AY882"/>
      <c r="AZ882"/>
      <c r="BA882"/>
      <c r="BB882"/>
      <c r="BC882"/>
      <c r="BD882"/>
      <c r="BE882"/>
      <c r="BF882"/>
      <c r="BG882"/>
      <c r="BH882"/>
      <c r="BI882"/>
      <c r="BJ882"/>
      <c r="BK882"/>
      <c r="BL882"/>
      <c r="BM882"/>
      <c r="BN882"/>
      <c r="BO882"/>
    </row>
    <row r="883" spans="1:67" ht="15" x14ac:dyDescent="0.25">
      <c r="A883" s="245" t="s">
        <v>5904</v>
      </c>
      <c r="B883" s="245" t="s">
        <v>5903</v>
      </c>
      <c r="C883" s="245" t="s">
        <v>5902</v>
      </c>
      <c r="D883" s="245" t="s">
        <v>5901</v>
      </c>
      <c r="E883" s="246" t="s">
        <v>44</v>
      </c>
      <c r="F883" s="245" t="s">
        <v>44</v>
      </c>
      <c r="G883" s="245" t="s">
        <v>6628</v>
      </c>
      <c r="H883" s="245" t="s">
        <v>6627</v>
      </c>
      <c r="I883" s="245" t="s">
        <v>102</v>
      </c>
      <c r="J883" s="245" t="s">
        <v>569</v>
      </c>
      <c r="K883" s="246" t="s">
        <v>16255</v>
      </c>
      <c r="L883" s="245" t="s">
        <v>568</v>
      </c>
      <c r="M883"/>
      <c r="N883"/>
      <c r="O883"/>
      <c r="P883"/>
      <c r="Q883"/>
      <c r="R883"/>
      <c r="S883"/>
      <c r="T883"/>
      <c r="U883"/>
      <c r="V883"/>
      <c r="W883"/>
      <c r="X883"/>
      <c r="Y883"/>
      <c r="Z883"/>
      <c r="AA883"/>
      <c r="AB883"/>
      <c r="AC883"/>
      <c r="AD883"/>
      <c r="AE883"/>
      <c r="AF883"/>
      <c r="AG883"/>
      <c r="AH883"/>
      <c r="AI883"/>
      <c r="AJ883"/>
      <c r="AK883"/>
      <c r="AL883"/>
      <c r="AM883"/>
      <c r="AN883"/>
      <c r="AO883"/>
      <c r="AP883"/>
      <c r="AQ883"/>
      <c r="AR883"/>
      <c r="AS883"/>
      <c r="AT883"/>
      <c r="AU883"/>
      <c r="AV883"/>
      <c r="AW883"/>
      <c r="AX883"/>
      <c r="AY883"/>
      <c r="AZ883"/>
      <c r="BA883"/>
      <c r="BB883"/>
      <c r="BC883"/>
      <c r="BD883"/>
      <c r="BE883"/>
      <c r="BF883"/>
      <c r="BG883"/>
      <c r="BH883"/>
      <c r="BI883"/>
      <c r="BJ883"/>
      <c r="BK883"/>
      <c r="BL883"/>
      <c r="BM883"/>
      <c r="BN883"/>
      <c r="BO883"/>
    </row>
    <row r="884" spans="1:67" ht="15" x14ac:dyDescent="0.25">
      <c r="A884" s="245" t="s">
        <v>5904</v>
      </c>
      <c r="B884" s="245" t="s">
        <v>5903</v>
      </c>
      <c r="C884" s="245" t="s">
        <v>5902</v>
      </c>
      <c r="D884" s="245" t="s">
        <v>5901</v>
      </c>
      <c r="E884" s="246" t="s">
        <v>44</v>
      </c>
      <c r="F884" s="245" t="s">
        <v>44</v>
      </c>
      <c r="G884" s="245" t="s">
        <v>6626</v>
      </c>
      <c r="H884" s="245" t="s">
        <v>6625</v>
      </c>
      <c r="I884" s="245" t="s">
        <v>102</v>
      </c>
      <c r="J884" s="245" t="s">
        <v>106</v>
      </c>
      <c r="K884" s="246" t="s">
        <v>9141</v>
      </c>
      <c r="L884" s="245" t="s">
        <v>568</v>
      </c>
      <c r="M884"/>
      <c r="N884"/>
      <c r="O884"/>
      <c r="P884"/>
      <c r="Q884"/>
      <c r="R884"/>
      <c r="S884"/>
      <c r="T884"/>
      <c r="U884"/>
      <c r="V884"/>
      <c r="W884"/>
      <c r="X884"/>
      <c r="Y884"/>
      <c r="Z884"/>
      <c r="AA884"/>
      <c r="AB884"/>
      <c r="AC884"/>
      <c r="AD884"/>
      <c r="AE884"/>
      <c r="AF884"/>
      <c r="AG884"/>
      <c r="AH884"/>
      <c r="AI884"/>
      <c r="AJ884"/>
      <c r="AK884"/>
      <c r="AL884"/>
      <c r="AM884"/>
      <c r="AN884"/>
      <c r="AO884"/>
      <c r="AP884"/>
      <c r="AQ884"/>
      <c r="AR884"/>
      <c r="AS884"/>
      <c r="AT884"/>
      <c r="AU884"/>
      <c r="AV884"/>
      <c r="AW884"/>
      <c r="AX884"/>
      <c r="AY884"/>
      <c r="AZ884"/>
      <c r="BA884"/>
      <c r="BB884"/>
      <c r="BC884"/>
      <c r="BD884"/>
      <c r="BE884"/>
      <c r="BF884"/>
      <c r="BG884"/>
      <c r="BH884"/>
      <c r="BI884"/>
      <c r="BJ884"/>
      <c r="BK884"/>
      <c r="BL884"/>
      <c r="BM884"/>
      <c r="BN884"/>
      <c r="BO884"/>
    </row>
    <row r="885" spans="1:67" ht="15" x14ac:dyDescent="0.25">
      <c r="A885" s="245" t="s">
        <v>5904</v>
      </c>
      <c r="B885" s="245" t="s">
        <v>5903</v>
      </c>
      <c r="C885" s="245" t="s">
        <v>5902</v>
      </c>
      <c r="D885" s="245" t="s">
        <v>5901</v>
      </c>
      <c r="E885" s="246" t="s">
        <v>44</v>
      </c>
      <c r="F885" s="245" t="s">
        <v>44</v>
      </c>
      <c r="G885" s="245" t="s">
        <v>6624</v>
      </c>
      <c r="H885" s="245" t="s">
        <v>16256</v>
      </c>
      <c r="I885" s="245" t="s">
        <v>102</v>
      </c>
      <c r="J885" s="245" t="s">
        <v>59</v>
      </c>
      <c r="K885" s="246" t="s">
        <v>9618</v>
      </c>
      <c r="L885" s="245" t="s">
        <v>568</v>
      </c>
      <c r="M885"/>
      <c r="N885"/>
      <c r="O885"/>
      <c r="P885"/>
      <c r="Q885"/>
      <c r="R885"/>
      <c r="S885"/>
      <c r="T885"/>
      <c r="U885"/>
      <c r="V885"/>
      <c r="W885"/>
      <c r="X885"/>
      <c r="Y885"/>
      <c r="Z885"/>
      <c r="AA885"/>
      <c r="AB885"/>
      <c r="AC885"/>
      <c r="AD885"/>
      <c r="AE885"/>
      <c r="AF885"/>
      <c r="AG885"/>
      <c r="AH885"/>
      <c r="AI885"/>
      <c r="AJ885"/>
      <c r="AK885"/>
      <c r="AL885"/>
      <c r="AM885"/>
      <c r="AN885"/>
      <c r="AO885"/>
      <c r="AP885"/>
      <c r="AQ885"/>
      <c r="AR885"/>
      <c r="AS885"/>
      <c r="AT885"/>
      <c r="AU885"/>
      <c r="AV885"/>
      <c r="AW885"/>
      <c r="AX885"/>
      <c r="AY885"/>
      <c r="AZ885"/>
      <c r="BA885"/>
      <c r="BB885"/>
      <c r="BC885"/>
      <c r="BD885"/>
      <c r="BE885"/>
      <c r="BF885"/>
      <c r="BG885"/>
      <c r="BH885"/>
      <c r="BI885"/>
      <c r="BJ885"/>
      <c r="BK885"/>
      <c r="BL885"/>
      <c r="BM885"/>
      <c r="BN885"/>
      <c r="BO885"/>
    </row>
    <row r="886" spans="1:67" ht="15" x14ac:dyDescent="0.25">
      <c r="A886" s="245" t="s">
        <v>5904</v>
      </c>
      <c r="B886" s="245" t="s">
        <v>5903</v>
      </c>
      <c r="C886" s="245" t="s">
        <v>5902</v>
      </c>
      <c r="D886" s="245" t="s">
        <v>5901</v>
      </c>
      <c r="E886" s="246" t="s">
        <v>44</v>
      </c>
      <c r="F886" s="245" t="s">
        <v>44</v>
      </c>
      <c r="G886" s="245" t="s">
        <v>6623</v>
      </c>
      <c r="H886" s="245" t="s">
        <v>16257</v>
      </c>
      <c r="I886" s="245" t="s">
        <v>102</v>
      </c>
      <c r="J886" s="245" t="s">
        <v>59</v>
      </c>
      <c r="K886" s="246" t="s">
        <v>205</v>
      </c>
      <c r="L886" s="245" t="s">
        <v>568</v>
      </c>
      <c r="M886"/>
      <c r="N886"/>
      <c r="O886"/>
      <c r="P886"/>
      <c r="Q886"/>
      <c r="R886"/>
      <c r="S886"/>
      <c r="T886"/>
      <c r="U886"/>
      <c r="V886"/>
      <c r="W886"/>
      <c r="X886"/>
      <c r="Y886"/>
      <c r="Z886"/>
      <c r="AA886"/>
      <c r="AB886"/>
      <c r="AC886"/>
      <c r="AD886"/>
      <c r="AE886"/>
      <c r="AF886"/>
      <c r="AG886"/>
      <c r="AH886"/>
      <c r="AI886"/>
      <c r="AJ886"/>
      <c r="AK886"/>
      <c r="AL886"/>
      <c r="AM886"/>
      <c r="AN886"/>
      <c r="AO886"/>
      <c r="AP886"/>
      <c r="AQ886"/>
      <c r="AR886"/>
      <c r="AS886"/>
      <c r="AT886"/>
      <c r="AU886"/>
      <c r="AV886"/>
      <c r="AW886"/>
      <c r="AX886"/>
      <c r="AY886"/>
      <c r="AZ886"/>
      <c r="BA886"/>
      <c r="BB886"/>
      <c r="BC886"/>
      <c r="BD886"/>
      <c r="BE886"/>
      <c r="BF886"/>
      <c r="BG886"/>
      <c r="BH886"/>
      <c r="BI886"/>
      <c r="BJ886"/>
      <c r="BK886"/>
      <c r="BL886"/>
      <c r="BM886"/>
      <c r="BN886"/>
      <c r="BO886"/>
    </row>
    <row r="887" spans="1:67" ht="15" x14ac:dyDescent="0.25">
      <c r="A887" s="245" t="s">
        <v>5904</v>
      </c>
      <c r="B887" s="245" t="s">
        <v>5903</v>
      </c>
      <c r="C887" s="245" t="s">
        <v>5902</v>
      </c>
      <c r="D887" s="245" t="s">
        <v>5901</v>
      </c>
      <c r="E887" s="246" t="s">
        <v>44</v>
      </c>
      <c r="F887" s="245" t="s">
        <v>44</v>
      </c>
      <c r="G887" s="245" t="s">
        <v>6622</v>
      </c>
      <c r="H887" s="245" t="s">
        <v>16258</v>
      </c>
      <c r="I887" s="245" t="s">
        <v>102</v>
      </c>
      <c r="J887" s="245" t="s">
        <v>59</v>
      </c>
      <c r="K887" s="246" t="s">
        <v>9165</v>
      </c>
      <c r="L887" s="245" t="s">
        <v>568</v>
      </c>
      <c r="M887"/>
      <c r="N887"/>
      <c r="O887"/>
      <c r="P887"/>
      <c r="Q887"/>
      <c r="R887"/>
      <c r="S887"/>
      <c r="T887"/>
      <c r="U887"/>
      <c r="V887"/>
      <c r="W887"/>
      <c r="X887"/>
      <c r="Y887"/>
      <c r="Z887"/>
      <c r="AA887"/>
      <c r="AB887"/>
      <c r="AC887"/>
      <c r="AD887"/>
      <c r="AE887"/>
      <c r="AF887"/>
      <c r="AG887"/>
      <c r="AH887"/>
      <c r="AI887"/>
      <c r="AJ887"/>
      <c r="AK887"/>
      <c r="AL887"/>
      <c r="AM887"/>
      <c r="AN887"/>
      <c r="AO887"/>
      <c r="AP887"/>
      <c r="AQ887"/>
      <c r="AR887"/>
      <c r="AS887"/>
      <c r="AT887"/>
      <c r="AU887"/>
      <c r="AV887"/>
      <c r="AW887"/>
      <c r="AX887"/>
      <c r="AY887"/>
      <c r="AZ887"/>
      <c r="BA887"/>
      <c r="BB887"/>
      <c r="BC887"/>
      <c r="BD887"/>
      <c r="BE887"/>
      <c r="BF887"/>
      <c r="BG887"/>
      <c r="BH887"/>
      <c r="BI887"/>
      <c r="BJ887"/>
      <c r="BK887"/>
      <c r="BL887"/>
      <c r="BM887"/>
      <c r="BN887"/>
      <c r="BO887"/>
    </row>
    <row r="888" spans="1:67" ht="15" x14ac:dyDescent="0.25">
      <c r="A888" s="245" t="s">
        <v>5904</v>
      </c>
      <c r="B888" s="245" t="s">
        <v>5903</v>
      </c>
      <c r="C888" s="245" t="s">
        <v>5902</v>
      </c>
      <c r="D888" s="245" t="s">
        <v>5901</v>
      </c>
      <c r="E888" s="246" t="s">
        <v>44</v>
      </c>
      <c r="F888" s="245" t="s">
        <v>44</v>
      </c>
      <c r="G888" s="245" t="s">
        <v>6621</v>
      </c>
      <c r="H888" s="245" t="s">
        <v>16259</v>
      </c>
      <c r="I888" s="245" t="s">
        <v>102</v>
      </c>
      <c r="J888" s="245" t="s">
        <v>106</v>
      </c>
      <c r="K888" s="246" t="s">
        <v>8844</v>
      </c>
      <c r="L888" s="245" t="s">
        <v>568</v>
      </c>
      <c r="M888"/>
      <c r="N888"/>
      <c r="O888"/>
      <c r="P888"/>
      <c r="Q888"/>
      <c r="R888"/>
      <c r="S888"/>
      <c r="T888"/>
      <c r="U888"/>
      <c r="V888"/>
      <c r="W888"/>
      <c r="X888"/>
      <c r="Y888"/>
      <c r="Z888"/>
      <c r="AA888"/>
      <c r="AB888"/>
      <c r="AC888"/>
      <c r="AD888"/>
      <c r="AE888"/>
      <c r="AF888"/>
      <c r="AG888"/>
      <c r="AH888"/>
      <c r="AI888"/>
      <c r="AJ888"/>
      <c r="AK888"/>
      <c r="AL888"/>
      <c r="AM888"/>
      <c r="AN888"/>
      <c r="AO888"/>
      <c r="AP888"/>
      <c r="AQ888"/>
      <c r="AR888"/>
      <c r="AS888"/>
      <c r="AT888"/>
      <c r="AU888"/>
      <c r="AV888"/>
      <c r="AW888"/>
      <c r="AX888"/>
      <c r="AY888"/>
      <c r="AZ888"/>
      <c r="BA888"/>
      <c r="BB888"/>
      <c r="BC888"/>
      <c r="BD888"/>
      <c r="BE888"/>
      <c r="BF888"/>
      <c r="BG888"/>
      <c r="BH888"/>
      <c r="BI888"/>
      <c r="BJ888"/>
      <c r="BK888"/>
      <c r="BL888"/>
      <c r="BM888"/>
      <c r="BN888"/>
      <c r="BO888"/>
    </row>
    <row r="889" spans="1:67" ht="15" x14ac:dyDescent="0.25">
      <c r="A889" s="245" t="s">
        <v>5904</v>
      </c>
      <c r="B889" s="245" t="s">
        <v>5903</v>
      </c>
      <c r="C889" s="245" t="s">
        <v>5902</v>
      </c>
      <c r="D889" s="245" t="s">
        <v>5901</v>
      </c>
      <c r="E889" s="246" t="s">
        <v>44</v>
      </c>
      <c r="F889" s="245" t="s">
        <v>44</v>
      </c>
      <c r="G889" s="245" t="s">
        <v>6620</v>
      </c>
      <c r="H889" s="245" t="s">
        <v>6619</v>
      </c>
      <c r="I889" s="245" t="s">
        <v>102</v>
      </c>
      <c r="J889" s="245" t="s">
        <v>569</v>
      </c>
      <c r="K889" s="246" t="s">
        <v>16260</v>
      </c>
      <c r="L889" s="245" t="s">
        <v>568</v>
      </c>
      <c r="M889"/>
      <c r="N889"/>
      <c r="O889"/>
      <c r="P889"/>
      <c r="Q889"/>
      <c r="R889"/>
      <c r="S889"/>
      <c r="T889"/>
      <c r="U889"/>
      <c r="V889"/>
      <c r="W889"/>
      <c r="X889"/>
      <c r="Y889"/>
      <c r="Z889"/>
      <c r="AA889"/>
      <c r="AB889"/>
      <c r="AC889"/>
      <c r="AD889"/>
      <c r="AE889"/>
      <c r="AF889"/>
      <c r="AG889"/>
      <c r="AH889"/>
      <c r="AI889"/>
      <c r="AJ889"/>
      <c r="AK889"/>
      <c r="AL889"/>
      <c r="AM889"/>
      <c r="AN889"/>
      <c r="AO889"/>
      <c r="AP889"/>
      <c r="AQ889"/>
      <c r="AR889"/>
      <c r="AS889"/>
      <c r="AT889"/>
      <c r="AU889"/>
      <c r="AV889"/>
      <c r="AW889"/>
      <c r="AX889"/>
      <c r="AY889"/>
      <c r="AZ889"/>
      <c r="BA889"/>
      <c r="BB889"/>
      <c r="BC889"/>
      <c r="BD889"/>
      <c r="BE889"/>
      <c r="BF889"/>
      <c r="BG889"/>
      <c r="BH889"/>
      <c r="BI889"/>
      <c r="BJ889"/>
      <c r="BK889"/>
      <c r="BL889"/>
      <c r="BM889"/>
      <c r="BN889"/>
      <c r="BO889"/>
    </row>
    <row r="890" spans="1:67" ht="15" x14ac:dyDescent="0.25">
      <c r="A890" s="245" t="s">
        <v>5904</v>
      </c>
      <c r="B890" s="245" t="s">
        <v>5903</v>
      </c>
      <c r="C890" s="245" t="s">
        <v>5902</v>
      </c>
      <c r="D890" s="245" t="s">
        <v>5901</v>
      </c>
      <c r="E890" s="246" t="s">
        <v>44</v>
      </c>
      <c r="F890" s="245" t="s">
        <v>44</v>
      </c>
      <c r="G890" s="245" t="s">
        <v>6618</v>
      </c>
      <c r="H890" s="245" t="s">
        <v>6617</v>
      </c>
      <c r="I890" s="245" t="s">
        <v>102</v>
      </c>
      <c r="J890" s="245" t="s">
        <v>569</v>
      </c>
      <c r="K890" s="246" t="s">
        <v>16261</v>
      </c>
      <c r="L890" s="245" t="s">
        <v>568</v>
      </c>
      <c r="M890"/>
      <c r="N890"/>
      <c r="O890"/>
      <c r="P890"/>
      <c r="Q890"/>
      <c r="R890"/>
      <c r="S890"/>
      <c r="T890"/>
      <c r="U890"/>
      <c r="V890"/>
      <c r="W890"/>
      <c r="X890"/>
      <c r="Y890"/>
      <c r="Z890"/>
      <c r="AA890"/>
      <c r="AB890"/>
      <c r="AC890"/>
      <c r="AD890"/>
      <c r="AE890"/>
      <c r="AF890"/>
      <c r="AG890"/>
      <c r="AH890"/>
      <c r="AI890"/>
      <c r="AJ890"/>
      <c r="AK890"/>
      <c r="AL890"/>
      <c r="AM890"/>
      <c r="AN890"/>
      <c r="AO890"/>
      <c r="AP890"/>
      <c r="AQ890"/>
      <c r="AR890"/>
      <c r="AS890"/>
      <c r="AT890"/>
      <c r="AU890"/>
      <c r="AV890"/>
      <c r="AW890"/>
      <c r="AX890"/>
      <c r="AY890"/>
      <c r="AZ890"/>
      <c r="BA890"/>
      <c r="BB890"/>
      <c r="BC890"/>
      <c r="BD890"/>
      <c r="BE890"/>
      <c r="BF890"/>
      <c r="BG890"/>
      <c r="BH890"/>
      <c r="BI890"/>
      <c r="BJ890"/>
      <c r="BK890"/>
      <c r="BL890"/>
      <c r="BM890"/>
      <c r="BN890"/>
      <c r="BO890"/>
    </row>
    <row r="891" spans="1:67" ht="15" x14ac:dyDescent="0.25">
      <c r="A891" s="245" t="s">
        <v>5904</v>
      </c>
      <c r="B891" s="245" t="s">
        <v>5903</v>
      </c>
      <c r="C891" s="245" t="s">
        <v>5902</v>
      </c>
      <c r="D891" s="245" t="s">
        <v>5901</v>
      </c>
      <c r="E891" s="246" t="s">
        <v>44</v>
      </c>
      <c r="F891" s="245" t="s">
        <v>44</v>
      </c>
      <c r="G891" s="245" t="s">
        <v>6616</v>
      </c>
      <c r="H891" s="245" t="s">
        <v>6615</v>
      </c>
      <c r="I891" s="245" t="s">
        <v>102</v>
      </c>
      <c r="J891" s="245" t="s">
        <v>569</v>
      </c>
      <c r="K891" s="246" t="s">
        <v>16262</v>
      </c>
      <c r="L891" s="245" t="s">
        <v>568</v>
      </c>
      <c r="M891"/>
      <c r="N891"/>
      <c r="O891"/>
      <c r="P891"/>
      <c r="Q891"/>
      <c r="R891"/>
      <c r="S891"/>
      <c r="T891"/>
      <c r="U891"/>
      <c r="V891"/>
      <c r="W891"/>
      <c r="X891"/>
      <c r="Y891"/>
      <c r="Z891"/>
      <c r="AA891"/>
      <c r="AB891"/>
      <c r="AC891"/>
      <c r="AD891"/>
      <c r="AE891"/>
      <c r="AF891"/>
      <c r="AG891"/>
      <c r="AH891"/>
      <c r="AI891"/>
      <c r="AJ891"/>
      <c r="AK891"/>
      <c r="AL891"/>
      <c r="AM891"/>
      <c r="AN891"/>
      <c r="AO891"/>
      <c r="AP891"/>
      <c r="AQ891"/>
      <c r="AR891"/>
      <c r="AS891"/>
      <c r="AT891"/>
      <c r="AU891"/>
      <c r="AV891"/>
      <c r="AW891"/>
      <c r="AX891"/>
      <c r="AY891"/>
      <c r="AZ891"/>
      <c r="BA891"/>
      <c r="BB891"/>
      <c r="BC891"/>
      <c r="BD891"/>
      <c r="BE891"/>
      <c r="BF891"/>
      <c r="BG891"/>
      <c r="BH891"/>
      <c r="BI891"/>
      <c r="BJ891"/>
      <c r="BK891"/>
      <c r="BL891"/>
      <c r="BM891"/>
      <c r="BN891"/>
      <c r="BO891"/>
    </row>
    <row r="892" spans="1:67" ht="15" x14ac:dyDescent="0.25">
      <c r="A892" s="245" t="s">
        <v>5904</v>
      </c>
      <c r="B892" s="245" t="s">
        <v>5903</v>
      </c>
      <c r="C892" s="245" t="s">
        <v>5902</v>
      </c>
      <c r="D892" s="245" t="s">
        <v>5901</v>
      </c>
      <c r="E892" s="246" t="s">
        <v>44</v>
      </c>
      <c r="F892" s="245" t="s">
        <v>44</v>
      </c>
      <c r="G892" s="245" t="s">
        <v>6614</v>
      </c>
      <c r="H892" s="245" t="s">
        <v>6613</v>
      </c>
      <c r="I892" s="245" t="s">
        <v>102</v>
      </c>
      <c r="J892" s="245" t="s">
        <v>569</v>
      </c>
      <c r="K892" s="246" t="s">
        <v>16263</v>
      </c>
      <c r="L892" s="245" t="s">
        <v>568</v>
      </c>
      <c r="M892"/>
      <c r="N892"/>
      <c r="O892"/>
      <c r="P892"/>
      <c r="Q892"/>
      <c r="R892"/>
      <c r="S892"/>
      <c r="T892"/>
      <c r="U892"/>
      <c r="V892"/>
      <c r="W892"/>
      <c r="X892"/>
      <c r="Y892"/>
      <c r="Z892"/>
      <c r="AA892"/>
      <c r="AB892"/>
      <c r="AC892"/>
      <c r="AD892"/>
      <c r="AE892"/>
      <c r="AF892"/>
      <c r="AG892"/>
      <c r="AH892"/>
      <c r="AI892"/>
      <c r="AJ892"/>
      <c r="AK892"/>
      <c r="AL892"/>
      <c r="AM892"/>
      <c r="AN892"/>
      <c r="AO892"/>
      <c r="AP892"/>
      <c r="AQ892"/>
      <c r="AR892"/>
      <c r="AS892"/>
      <c r="AT892"/>
      <c r="AU892"/>
      <c r="AV892"/>
      <c r="AW892"/>
      <c r="AX892"/>
      <c r="AY892"/>
      <c r="AZ892"/>
      <c r="BA892"/>
      <c r="BB892"/>
      <c r="BC892"/>
      <c r="BD892"/>
      <c r="BE892"/>
      <c r="BF892"/>
      <c r="BG892"/>
      <c r="BH892"/>
      <c r="BI892"/>
      <c r="BJ892"/>
      <c r="BK892"/>
      <c r="BL892"/>
      <c r="BM892"/>
      <c r="BN892"/>
      <c r="BO892"/>
    </row>
    <row r="893" spans="1:67" ht="15" x14ac:dyDescent="0.25">
      <c r="A893" s="245" t="s">
        <v>5904</v>
      </c>
      <c r="B893" s="245" t="s">
        <v>5903</v>
      </c>
      <c r="C893" s="245" t="s">
        <v>5902</v>
      </c>
      <c r="D893" s="245" t="s">
        <v>5901</v>
      </c>
      <c r="E893" s="246" t="s">
        <v>44</v>
      </c>
      <c r="F893" s="245" t="s">
        <v>44</v>
      </c>
      <c r="G893" s="245" t="s">
        <v>6612</v>
      </c>
      <c r="H893" s="245" t="s">
        <v>6611</v>
      </c>
      <c r="I893" s="245" t="s">
        <v>102</v>
      </c>
      <c r="J893" s="245" t="s">
        <v>569</v>
      </c>
      <c r="K893" s="246" t="s">
        <v>94</v>
      </c>
      <c r="L893" s="245" t="s">
        <v>568</v>
      </c>
      <c r="M893"/>
      <c r="N893"/>
      <c r="O893"/>
      <c r="P893"/>
      <c r="Q893"/>
      <c r="R893"/>
      <c r="S893"/>
      <c r="T893"/>
      <c r="U893"/>
      <c r="V893"/>
      <c r="W893"/>
      <c r="X893"/>
      <c r="Y893"/>
      <c r="Z893"/>
      <c r="AA893"/>
      <c r="AB893"/>
      <c r="AC893"/>
      <c r="AD893"/>
      <c r="AE893"/>
      <c r="AF893"/>
      <c r="AG893"/>
      <c r="AH893"/>
      <c r="AI893"/>
      <c r="AJ893"/>
      <c r="AK893"/>
      <c r="AL893"/>
      <c r="AM893"/>
      <c r="AN893"/>
      <c r="AO893"/>
      <c r="AP893"/>
      <c r="AQ893"/>
      <c r="AR893"/>
      <c r="AS893"/>
      <c r="AT893"/>
      <c r="AU893"/>
      <c r="AV893"/>
      <c r="AW893"/>
      <c r="AX893"/>
      <c r="AY893"/>
      <c r="AZ893"/>
      <c r="BA893"/>
      <c r="BB893"/>
      <c r="BC893"/>
      <c r="BD893"/>
      <c r="BE893"/>
      <c r="BF893"/>
      <c r="BG893"/>
      <c r="BH893"/>
      <c r="BI893"/>
      <c r="BJ893"/>
      <c r="BK893"/>
      <c r="BL893"/>
      <c r="BM893"/>
      <c r="BN893"/>
      <c r="BO893"/>
    </row>
    <row r="894" spans="1:67" ht="15" x14ac:dyDescent="0.25">
      <c r="A894" s="245" t="s">
        <v>5904</v>
      </c>
      <c r="B894" s="245" t="s">
        <v>5903</v>
      </c>
      <c r="C894" s="245" t="s">
        <v>5902</v>
      </c>
      <c r="D894" s="245" t="s">
        <v>5901</v>
      </c>
      <c r="E894" s="246" t="s">
        <v>44</v>
      </c>
      <c r="F894" s="245" t="s">
        <v>44</v>
      </c>
      <c r="G894" s="245" t="s">
        <v>6609</v>
      </c>
      <c r="H894" s="245" t="s">
        <v>6608</v>
      </c>
      <c r="I894" s="245" t="s">
        <v>102</v>
      </c>
      <c r="J894" s="245" t="s">
        <v>569</v>
      </c>
      <c r="K894" s="246" t="s">
        <v>15432</v>
      </c>
      <c r="L894" s="245" t="s">
        <v>568</v>
      </c>
      <c r="M894"/>
      <c r="N894"/>
      <c r="O894"/>
      <c r="P894"/>
      <c r="Q894"/>
      <c r="R894"/>
      <c r="S894"/>
      <c r="T894"/>
      <c r="U894"/>
      <c r="V894"/>
      <c r="W894"/>
      <c r="X894"/>
      <c r="Y894"/>
      <c r="Z894"/>
      <c r="AA894"/>
      <c r="AB894"/>
      <c r="AC894"/>
      <c r="AD894"/>
      <c r="AE894"/>
      <c r="AF894"/>
      <c r="AG894"/>
      <c r="AH894"/>
      <c r="AI894"/>
      <c r="AJ894"/>
      <c r="AK894"/>
      <c r="AL894"/>
      <c r="AM894"/>
      <c r="AN894"/>
      <c r="AO894"/>
      <c r="AP894"/>
      <c r="AQ894"/>
      <c r="AR894"/>
      <c r="AS894"/>
      <c r="AT894"/>
      <c r="AU894"/>
      <c r="AV894"/>
      <c r="AW894"/>
      <c r="AX894"/>
      <c r="AY894"/>
      <c r="AZ894"/>
      <c r="BA894"/>
      <c r="BB894"/>
      <c r="BC894"/>
      <c r="BD894"/>
      <c r="BE894"/>
      <c r="BF894"/>
      <c r="BG894"/>
      <c r="BH894"/>
      <c r="BI894"/>
      <c r="BJ894"/>
      <c r="BK894"/>
      <c r="BL894"/>
      <c r="BM894"/>
      <c r="BN894"/>
      <c r="BO894"/>
    </row>
    <row r="895" spans="1:67" ht="15" x14ac:dyDescent="0.25">
      <c r="A895" s="245" t="s">
        <v>5904</v>
      </c>
      <c r="B895" s="245" t="s">
        <v>5903</v>
      </c>
      <c r="C895" s="245" t="s">
        <v>5902</v>
      </c>
      <c r="D895" s="245" t="s">
        <v>5901</v>
      </c>
      <c r="E895" s="246" t="s">
        <v>44</v>
      </c>
      <c r="F895" s="245" t="s">
        <v>44</v>
      </c>
      <c r="G895" s="245" t="s">
        <v>6607</v>
      </c>
      <c r="H895" s="245" t="s">
        <v>6606</v>
      </c>
      <c r="I895" s="245" t="s">
        <v>102</v>
      </c>
      <c r="J895" s="245" t="s">
        <v>106</v>
      </c>
      <c r="K895" s="246" t="s">
        <v>16264</v>
      </c>
      <c r="L895" s="245" t="s">
        <v>568</v>
      </c>
      <c r="M895"/>
      <c r="N895"/>
      <c r="O895"/>
      <c r="P895"/>
      <c r="Q895"/>
      <c r="R895"/>
      <c r="S895"/>
      <c r="T895"/>
      <c r="U895"/>
      <c r="V895"/>
      <c r="W895"/>
      <c r="X895"/>
      <c r="Y895"/>
      <c r="Z895"/>
      <c r="AA895"/>
      <c r="AB895"/>
      <c r="AC895"/>
      <c r="AD895"/>
      <c r="AE895"/>
      <c r="AF895"/>
      <c r="AG895"/>
      <c r="AH895"/>
      <c r="AI895"/>
      <c r="AJ895"/>
      <c r="AK895"/>
      <c r="AL895"/>
      <c r="AM895"/>
      <c r="AN895"/>
      <c r="AO895"/>
      <c r="AP895"/>
      <c r="AQ895"/>
      <c r="AR895"/>
      <c r="AS895"/>
      <c r="AT895"/>
      <c r="AU895"/>
      <c r="AV895"/>
      <c r="AW895"/>
      <c r="AX895"/>
      <c r="AY895"/>
      <c r="AZ895"/>
      <c r="BA895"/>
      <c r="BB895"/>
      <c r="BC895"/>
      <c r="BD895"/>
      <c r="BE895"/>
      <c r="BF895"/>
      <c r="BG895"/>
      <c r="BH895"/>
      <c r="BI895"/>
      <c r="BJ895"/>
      <c r="BK895"/>
      <c r="BL895"/>
      <c r="BM895"/>
      <c r="BN895"/>
      <c r="BO895"/>
    </row>
    <row r="896" spans="1:67" ht="15" x14ac:dyDescent="0.25">
      <c r="A896" s="245" t="s">
        <v>5904</v>
      </c>
      <c r="B896" s="245" t="s">
        <v>5903</v>
      </c>
      <c r="C896" s="245" t="s">
        <v>5902</v>
      </c>
      <c r="D896" s="245" t="s">
        <v>5901</v>
      </c>
      <c r="E896" s="246" t="s">
        <v>44</v>
      </c>
      <c r="F896" s="245" t="s">
        <v>44</v>
      </c>
      <c r="G896" s="245" t="s">
        <v>6605</v>
      </c>
      <c r="H896" s="245" t="s">
        <v>6604</v>
      </c>
      <c r="I896" s="245" t="s">
        <v>102</v>
      </c>
      <c r="J896" s="245" t="s">
        <v>569</v>
      </c>
      <c r="K896" s="246" t="s">
        <v>16265</v>
      </c>
      <c r="L896" s="245" t="s">
        <v>568</v>
      </c>
      <c r="M896"/>
      <c r="N896"/>
      <c r="O896"/>
      <c r="P896"/>
      <c r="Q896"/>
      <c r="R896"/>
      <c r="S896"/>
      <c r="T896"/>
      <c r="U896"/>
      <c r="V896"/>
      <c r="W896"/>
      <c r="X896"/>
      <c r="Y896"/>
      <c r="Z896"/>
      <c r="AA896"/>
      <c r="AB896"/>
      <c r="AC896"/>
      <c r="AD896"/>
      <c r="AE896"/>
      <c r="AF896"/>
      <c r="AG896"/>
      <c r="AH896"/>
      <c r="AI896"/>
      <c r="AJ896"/>
      <c r="AK896"/>
      <c r="AL896"/>
      <c r="AM896"/>
      <c r="AN896"/>
      <c r="AO896"/>
      <c r="AP896"/>
      <c r="AQ896"/>
      <c r="AR896"/>
      <c r="AS896"/>
      <c r="AT896"/>
      <c r="AU896"/>
      <c r="AV896"/>
      <c r="AW896"/>
      <c r="AX896"/>
      <c r="AY896"/>
      <c r="AZ896"/>
      <c r="BA896"/>
      <c r="BB896"/>
      <c r="BC896"/>
      <c r="BD896"/>
      <c r="BE896"/>
      <c r="BF896"/>
      <c r="BG896"/>
      <c r="BH896"/>
      <c r="BI896"/>
      <c r="BJ896"/>
      <c r="BK896"/>
      <c r="BL896"/>
      <c r="BM896"/>
      <c r="BN896"/>
      <c r="BO896"/>
    </row>
    <row r="897" spans="1:67" ht="15" x14ac:dyDescent="0.25">
      <c r="A897" s="245" t="s">
        <v>5904</v>
      </c>
      <c r="B897" s="245" t="s">
        <v>5903</v>
      </c>
      <c r="C897" s="245" t="s">
        <v>5902</v>
      </c>
      <c r="D897" s="245" t="s">
        <v>5901</v>
      </c>
      <c r="E897" s="246" t="s">
        <v>44</v>
      </c>
      <c r="F897" s="245" t="s">
        <v>44</v>
      </c>
      <c r="G897" s="245" t="s">
        <v>6603</v>
      </c>
      <c r="H897" s="245" t="s">
        <v>6602</v>
      </c>
      <c r="I897" s="245" t="s">
        <v>102</v>
      </c>
      <c r="J897" s="245" t="s">
        <v>569</v>
      </c>
      <c r="K897" s="246" t="s">
        <v>8280</v>
      </c>
      <c r="L897" s="245" t="s">
        <v>568</v>
      </c>
      <c r="M897"/>
      <c r="N897"/>
      <c r="O897"/>
      <c r="P897"/>
      <c r="Q897"/>
      <c r="R897"/>
      <c r="S897"/>
      <c r="T897"/>
      <c r="U897"/>
      <c r="V897"/>
      <c r="W897"/>
      <c r="X897"/>
      <c r="Y897"/>
      <c r="Z897"/>
      <c r="AA897"/>
      <c r="AB897"/>
      <c r="AC897"/>
      <c r="AD897"/>
      <c r="AE897"/>
      <c r="AF897"/>
      <c r="AG897"/>
      <c r="AH897"/>
      <c r="AI897"/>
      <c r="AJ897"/>
      <c r="AK897"/>
      <c r="AL897"/>
      <c r="AM897"/>
      <c r="AN897"/>
      <c r="AO897"/>
      <c r="AP897"/>
      <c r="AQ897"/>
      <c r="AR897"/>
      <c r="AS897"/>
      <c r="AT897"/>
      <c r="AU897"/>
      <c r="AV897"/>
      <c r="AW897"/>
      <c r="AX897"/>
      <c r="AY897"/>
      <c r="AZ897"/>
      <c r="BA897"/>
      <c r="BB897"/>
      <c r="BC897"/>
      <c r="BD897"/>
      <c r="BE897"/>
      <c r="BF897"/>
      <c r="BG897"/>
      <c r="BH897"/>
      <c r="BI897"/>
      <c r="BJ897"/>
      <c r="BK897"/>
      <c r="BL897"/>
      <c r="BM897"/>
      <c r="BN897"/>
      <c r="BO897"/>
    </row>
    <row r="898" spans="1:67" ht="15" x14ac:dyDescent="0.25">
      <c r="A898" s="245" t="s">
        <v>5904</v>
      </c>
      <c r="B898" s="245" t="s">
        <v>5903</v>
      </c>
      <c r="C898" s="245" t="s">
        <v>5902</v>
      </c>
      <c r="D898" s="245" t="s">
        <v>5901</v>
      </c>
      <c r="E898" s="246" t="s">
        <v>44</v>
      </c>
      <c r="F898" s="245" t="s">
        <v>44</v>
      </c>
      <c r="G898" s="245" t="s">
        <v>6601</v>
      </c>
      <c r="H898" s="245" t="s">
        <v>6600</v>
      </c>
      <c r="I898" s="245" t="s">
        <v>102</v>
      </c>
      <c r="J898" s="245" t="s">
        <v>569</v>
      </c>
      <c r="K898" s="246" t="s">
        <v>7945</v>
      </c>
      <c r="L898" s="245" t="s">
        <v>568</v>
      </c>
      <c r="M898"/>
      <c r="N898"/>
      <c r="O898"/>
      <c r="P898"/>
      <c r="Q898"/>
      <c r="R898"/>
      <c r="S898"/>
      <c r="T898"/>
      <c r="U898"/>
      <c r="V898"/>
      <c r="W898"/>
      <c r="X898"/>
      <c r="Y898"/>
      <c r="Z898"/>
      <c r="AA898"/>
      <c r="AB898"/>
      <c r="AC898"/>
      <c r="AD898"/>
      <c r="AE898"/>
      <c r="AF898"/>
      <c r="AG898"/>
      <c r="AH898"/>
      <c r="AI898"/>
      <c r="AJ898"/>
      <c r="AK898"/>
      <c r="AL898"/>
      <c r="AM898"/>
      <c r="AN898"/>
      <c r="AO898"/>
      <c r="AP898"/>
      <c r="AQ898"/>
      <c r="AR898"/>
      <c r="AS898"/>
      <c r="AT898"/>
      <c r="AU898"/>
      <c r="AV898"/>
      <c r="AW898"/>
      <c r="AX898"/>
      <c r="AY898"/>
      <c r="AZ898"/>
      <c r="BA898"/>
      <c r="BB898"/>
      <c r="BC898"/>
      <c r="BD898"/>
      <c r="BE898"/>
      <c r="BF898"/>
      <c r="BG898"/>
      <c r="BH898"/>
      <c r="BI898"/>
      <c r="BJ898"/>
      <c r="BK898"/>
      <c r="BL898"/>
      <c r="BM898"/>
      <c r="BN898"/>
      <c r="BO898"/>
    </row>
    <row r="899" spans="1:67" ht="15" x14ac:dyDescent="0.25">
      <c r="A899" s="245" t="s">
        <v>5904</v>
      </c>
      <c r="B899" s="245" t="s">
        <v>5903</v>
      </c>
      <c r="C899" s="245" t="s">
        <v>5902</v>
      </c>
      <c r="D899" s="245" t="s">
        <v>5901</v>
      </c>
      <c r="E899" s="246" t="s">
        <v>44</v>
      </c>
      <c r="F899" s="245" t="s">
        <v>44</v>
      </c>
      <c r="G899" s="245" t="s">
        <v>6599</v>
      </c>
      <c r="H899" s="245" t="s">
        <v>6598</v>
      </c>
      <c r="I899" s="245" t="s">
        <v>102</v>
      </c>
      <c r="J899" s="245" t="s">
        <v>569</v>
      </c>
      <c r="K899" s="246" t="s">
        <v>15064</v>
      </c>
      <c r="L899" s="245" t="s">
        <v>568</v>
      </c>
      <c r="M899"/>
      <c r="N899"/>
      <c r="O899"/>
      <c r="P899"/>
      <c r="Q899"/>
      <c r="R899"/>
      <c r="S899"/>
      <c r="T899"/>
      <c r="U899"/>
      <c r="V899"/>
      <c r="W899"/>
      <c r="X899"/>
      <c r="Y899"/>
      <c r="Z899"/>
      <c r="AA899"/>
      <c r="AB899"/>
      <c r="AC899"/>
      <c r="AD899"/>
      <c r="AE899"/>
      <c r="AF899"/>
      <c r="AG899"/>
      <c r="AH899"/>
      <c r="AI899"/>
      <c r="AJ899"/>
      <c r="AK899"/>
      <c r="AL899"/>
      <c r="AM899"/>
      <c r="AN899"/>
      <c r="AO899"/>
      <c r="AP899"/>
      <c r="AQ899"/>
      <c r="AR899"/>
      <c r="AS899"/>
      <c r="AT899"/>
      <c r="AU899"/>
      <c r="AV899"/>
      <c r="AW899"/>
      <c r="AX899"/>
      <c r="AY899"/>
      <c r="AZ899"/>
      <c r="BA899"/>
      <c r="BB899"/>
      <c r="BC899"/>
      <c r="BD899"/>
      <c r="BE899"/>
      <c r="BF899"/>
      <c r="BG899"/>
      <c r="BH899"/>
      <c r="BI899"/>
      <c r="BJ899"/>
      <c r="BK899"/>
      <c r="BL899"/>
      <c r="BM899"/>
      <c r="BN899"/>
      <c r="BO899"/>
    </row>
    <row r="900" spans="1:67" ht="15" x14ac:dyDescent="0.25">
      <c r="A900" s="245" t="s">
        <v>5904</v>
      </c>
      <c r="B900" s="245" t="s">
        <v>5903</v>
      </c>
      <c r="C900" s="245" t="s">
        <v>5902</v>
      </c>
      <c r="D900" s="245" t="s">
        <v>5901</v>
      </c>
      <c r="E900" s="246" t="s">
        <v>44</v>
      </c>
      <c r="F900" s="245" t="s">
        <v>44</v>
      </c>
      <c r="G900" s="245" t="s">
        <v>6596</v>
      </c>
      <c r="H900" s="245" t="s">
        <v>6595</v>
      </c>
      <c r="I900" s="245" t="s">
        <v>102</v>
      </c>
      <c r="J900" s="245" t="s">
        <v>106</v>
      </c>
      <c r="K900" s="246" t="s">
        <v>16266</v>
      </c>
      <c r="L900" s="245" t="s">
        <v>568</v>
      </c>
      <c r="M900"/>
      <c r="N900"/>
      <c r="O900"/>
      <c r="P900"/>
      <c r="Q900"/>
      <c r="R900"/>
      <c r="S900"/>
      <c r="T900"/>
      <c r="U900"/>
      <c r="V900"/>
      <c r="W900"/>
      <c r="X900"/>
      <c r="Y900"/>
      <c r="Z900"/>
      <c r="AA900"/>
      <c r="AB900"/>
      <c r="AC900"/>
      <c r="AD900"/>
      <c r="AE900"/>
      <c r="AF900"/>
      <c r="AG900"/>
      <c r="AH900"/>
      <c r="AI900"/>
      <c r="AJ900"/>
      <c r="AK900"/>
      <c r="AL900"/>
      <c r="AM900"/>
      <c r="AN900"/>
      <c r="AO900"/>
      <c r="AP900"/>
      <c r="AQ900"/>
      <c r="AR900"/>
      <c r="AS900"/>
      <c r="AT900"/>
      <c r="AU900"/>
      <c r="AV900"/>
      <c r="AW900"/>
      <c r="AX900"/>
      <c r="AY900"/>
      <c r="AZ900"/>
      <c r="BA900"/>
      <c r="BB900"/>
      <c r="BC900"/>
      <c r="BD900"/>
      <c r="BE900"/>
      <c r="BF900"/>
      <c r="BG900"/>
      <c r="BH900"/>
      <c r="BI900"/>
      <c r="BJ900"/>
      <c r="BK900"/>
      <c r="BL900"/>
      <c r="BM900"/>
      <c r="BN900"/>
      <c r="BO900"/>
    </row>
    <row r="901" spans="1:67" ht="15" x14ac:dyDescent="0.25">
      <c r="A901" s="245" t="s">
        <v>5904</v>
      </c>
      <c r="B901" s="245" t="s">
        <v>5903</v>
      </c>
      <c r="C901" s="245" t="s">
        <v>5902</v>
      </c>
      <c r="D901" s="245" t="s">
        <v>5901</v>
      </c>
      <c r="E901" s="246" t="s">
        <v>44</v>
      </c>
      <c r="F901" s="245" t="s">
        <v>44</v>
      </c>
      <c r="G901" s="245" t="s">
        <v>6594</v>
      </c>
      <c r="H901" s="245" t="s">
        <v>6593</v>
      </c>
      <c r="I901" s="245" t="s">
        <v>102</v>
      </c>
      <c r="J901" s="245" t="s">
        <v>569</v>
      </c>
      <c r="K901" s="246" t="s">
        <v>661</v>
      </c>
      <c r="L901" s="245" t="s">
        <v>568</v>
      </c>
      <c r="M901"/>
      <c r="N901"/>
      <c r="O901"/>
      <c r="P901"/>
      <c r="Q901"/>
      <c r="R901"/>
      <c r="S901"/>
      <c r="T901"/>
      <c r="U901"/>
      <c r="V901"/>
      <c r="W901"/>
      <c r="X901"/>
      <c r="Y901"/>
      <c r="Z901"/>
      <c r="AA901"/>
      <c r="AB901"/>
      <c r="AC901"/>
      <c r="AD901"/>
      <c r="AE901"/>
      <c r="AF901"/>
      <c r="AG901"/>
      <c r="AH901"/>
      <c r="AI901"/>
      <c r="AJ901"/>
      <c r="AK901"/>
      <c r="AL901"/>
      <c r="AM901"/>
      <c r="AN901"/>
      <c r="AO901"/>
      <c r="AP901"/>
      <c r="AQ901"/>
      <c r="AR901"/>
      <c r="AS901"/>
      <c r="AT901"/>
      <c r="AU901"/>
      <c r="AV901"/>
      <c r="AW901"/>
      <c r="AX901"/>
      <c r="AY901"/>
      <c r="AZ901"/>
      <c r="BA901"/>
      <c r="BB901"/>
      <c r="BC901"/>
      <c r="BD901"/>
      <c r="BE901"/>
      <c r="BF901"/>
      <c r="BG901"/>
      <c r="BH901"/>
      <c r="BI901"/>
      <c r="BJ901"/>
      <c r="BK901"/>
      <c r="BL901"/>
      <c r="BM901"/>
      <c r="BN901"/>
      <c r="BO901"/>
    </row>
    <row r="902" spans="1:67" ht="15" x14ac:dyDescent="0.25">
      <c r="A902" s="245" t="s">
        <v>5904</v>
      </c>
      <c r="B902" s="245" t="s">
        <v>5903</v>
      </c>
      <c r="C902" s="245" t="s">
        <v>5902</v>
      </c>
      <c r="D902" s="245" t="s">
        <v>5901</v>
      </c>
      <c r="E902" s="246" t="s">
        <v>44</v>
      </c>
      <c r="F902" s="245" t="s">
        <v>44</v>
      </c>
      <c r="G902" s="245" t="s">
        <v>6592</v>
      </c>
      <c r="H902" s="245" t="s">
        <v>6591</v>
      </c>
      <c r="I902" s="245" t="s">
        <v>102</v>
      </c>
      <c r="J902" s="245" t="s">
        <v>569</v>
      </c>
      <c r="K902" s="246" t="s">
        <v>126</v>
      </c>
      <c r="L902" s="245" t="s">
        <v>568</v>
      </c>
      <c r="M902"/>
      <c r="N902"/>
      <c r="O902"/>
      <c r="P902"/>
      <c r="Q902"/>
      <c r="R902"/>
      <c r="S902"/>
      <c r="T902"/>
      <c r="U902"/>
      <c r="V902"/>
      <c r="W902"/>
      <c r="X902"/>
      <c r="Y902"/>
      <c r="Z902"/>
      <c r="AA902"/>
      <c r="AB902"/>
      <c r="AC902"/>
      <c r="AD902"/>
      <c r="AE902"/>
      <c r="AF902"/>
      <c r="AG902"/>
      <c r="AH902"/>
      <c r="AI902"/>
      <c r="AJ902"/>
      <c r="AK902"/>
      <c r="AL902"/>
      <c r="AM902"/>
      <c r="AN902"/>
      <c r="AO902"/>
      <c r="AP902"/>
      <c r="AQ902"/>
      <c r="AR902"/>
      <c r="AS902"/>
      <c r="AT902"/>
      <c r="AU902"/>
      <c r="AV902"/>
      <c r="AW902"/>
      <c r="AX902"/>
      <c r="AY902"/>
      <c r="AZ902"/>
      <c r="BA902"/>
      <c r="BB902"/>
      <c r="BC902"/>
      <c r="BD902"/>
      <c r="BE902"/>
      <c r="BF902"/>
      <c r="BG902"/>
      <c r="BH902"/>
      <c r="BI902"/>
      <c r="BJ902"/>
      <c r="BK902"/>
      <c r="BL902"/>
      <c r="BM902"/>
      <c r="BN902"/>
      <c r="BO902"/>
    </row>
    <row r="903" spans="1:67" ht="15" x14ac:dyDescent="0.25">
      <c r="A903" s="245" t="s">
        <v>5904</v>
      </c>
      <c r="B903" s="245" t="s">
        <v>5903</v>
      </c>
      <c r="C903" s="245" t="s">
        <v>5902</v>
      </c>
      <c r="D903" s="245" t="s">
        <v>5901</v>
      </c>
      <c r="E903" s="246" t="s">
        <v>44</v>
      </c>
      <c r="F903" s="245" t="s">
        <v>44</v>
      </c>
      <c r="G903" s="245" t="s">
        <v>6590</v>
      </c>
      <c r="H903" s="245" t="s">
        <v>6589</v>
      </c>
      <c r="I903" s="245" t="s">
        <v>102</v>
      </c>
      <c r="J903" s="245" t="s">
        <v>569</v>
      </c>
      <c r="K903" s="246" t="s">
        <v>8747</v>
      </c>
      <c r="L903" s="245" t="s">
        <v>568</v>
      </c>
      <c r="M903"/>
      <c r="N903"/>
      <c r="O903"/>
      <c r="P903"/>
      <c r="Q903"/>
      <c r="R903"/>
      <c r="S903"/>
      <c r="T903"/>
      <c r="U903"/>
      <c r="V903"/>
      <c r="W903"/>
      <c r="X903"/>
      <c r="Y903"/>
      <c r="Z903"/>
      <c r="AA903"/>
      <c r="AB903"/>
      <c r="AC903"/>
      <c r="AD903"/>
      <c r="AE903"/>
      <c r="AF903"/>
      <c r="AG903"/>
      <c r="AH903"/>
      <c r="AI903"/>
      <c r="AJ903"/>
      <c r="AK903"/>
      <c r="AL903"/>
      <c r="AM903"/>
      <c r="AN903"/>
      <c r="AO903"/>
      <c r="AP903"/>
      <c r="AQ903"/>
      <c r="AR903"/>
      <c r="AS903"/>
      <c r="AT903"/>
      <c r="AU903"/>
      <c r="AV903"/>
      <c r="AW903"/>
      <c r="AX903"/>
      <c r="AY903"/>
      <c r="AZ903"/>
      <c r="BA903"/>
      <c r="BB903"/>
      <c r="BC903"/>
      <c r="BD903"/>
      <c r="BE903"/>
      <c r="BF903"/>
      <c r="BG903"/>
      <c r="BH903"/>
      <c r="BI903"/>
      <c r="BJ903"/>
      <c r="BK903"/>
      <c r="BL903"/>
      <c r="BM903"/>
      <c r="BN903"/>
      <c r="BO903"/>
    </row>
    <row r="904" spans="1:67" ht="15" x14ac:dyDescent="0.25">
      <c r="A904" s="245" t="s">
        <v>5904</v>
      </c>
      <c r="B904" s="245" t="s">
        <v>5903</v>
      </c>
      <c r="C904" s="245" t="s">
        <v>5902</v>
      </c>
      <c r="D904" s="245" t="s">
        <v>5901</v>
      </c>
      <c r="E904" s="246" t="s">
        <v>44</v>
      </c>
      <c r="F904" s="245" t="s">
        <v>44</v>
      </c>
      <c r="G904" s="245" t="s">
        <v>6588</v>
      </c>
      <c r="H904" s="245" t="s">
        <v>6587</v>
      </c>
      <c r="I904" s="245" t="s">
        <v>102</v>
      </c>
      <c r="J904" s="245" t="s">
        <v>59</v>
      </c>
      <c r="K904" s="246" t="s">
        <v>308</v>
      </c>
      <c r="L904" s="245" t="s">
        <v>568</v>
      </c>
      <c r="M904"/>
      <c r="N904"/>
      <c r="O904"/>
      <c r="P904"/>
      <c r="Q904"/>
      <c r="R904"/>
      <c r="S904"/>
      <c r="T904"/>
      <c r="U904"/>
      <c r="V904"/>
      <c r="W904"/>
      <c r="X904"/>
      <c r="Y904"/>
      <c r="Z904"/>
      <c r="AA904"/>
      <c r="AB904"/>
      <c r="AC904"/>
      <c r="AD904"/>
      <c r="AE904"/>
      <c r="AF904"/>
      <c r="AG904"/>
      <c r="AH904"/>
      <c r="AI904"/>
      <c r="AJ904"/>
      <c r="AK904"/>
      <c r="AL904"/>
      <c r="AM904"/>
      <c r="AN904"/>
      <c r="AO904"/>
      <c r="AP904"/>
      <c r="AQ904"/>
      <c r="AR904"/>
      <c r="AS904"/>
      <c r="AT904"/>
      <c r="AU904"/>
      <c r="AV904"/>
      <c r="AW904"/>
      <c r="AX904"/>
      <c r="AY904"/>
      <c r="AZ904"/>
      <c r="BA904"/>
      <c r="BB904"/>
      <c r="BC904"/>
      <c r="BD904"/>
      <c r="BE904"/>
      <c r="BF904"/>
      <c r="BG904"/>
      <c r="BH904"/>
      <c r="BI904"/>
      <c r="BJ904"/>
      <c r="BK904"/>
      <c r="BL904"/>
      <c r="BM904"/>
      <c r="BN904"/>
      <c r="BO904"/>
    </row>
    <row r="905" spans="1:67" ht="15" x14ac:dyDescent="0.25">
      <c r="A905" s="245" t="s">
        <v>5904</v>
      </c>
      <c r="B905" s="245" t="s">
        <v>5903</v>
      </c>
      <c r="C905" s="245" t="s">
        <v>5902</v>
      </c>
      <c r="D905" s="245" t="s">
        <v>5901</v>
      </c>
      <c r="E905" s="246" t="s">
        <v>44</v>
      </c>
      <c r="F905" s="245" t="s">
        <v>44</v>
      </c>
      <c r="G905" s="245" t="s">
        <v>6586</v>
      </c>
      <c r="H905" s="245" t="s">
        <v>6585</v>
      </c>
      <c r="I905" s="245" t="s">
        <v>102</v>
      </c>
      <c r="J905" s="245" t="s">
        <v>569</v>
      </c>
      <c r="K905" s="246" t="s">
        <v>9014</v>
      </c>
      <c r="L905" s="245" t="s">
        <v>568</v>
      </c>
      <c r="M905"/>
      <c r="N905"/>
      <c r="O905"/>
      <c r="P905"/>
      <c r="Q905"/>
      <c r="R905"/>
      <c r="S905"/>
      <c r="T905"/>
      <c r="U905"/>
      <c r="V905"/>
      <c r="W905"/>
      <c r="X905"/>
      <c r="Y905"/>
      <c r="Z905"/>
      <c r="AA905"/>
      <c r="AB905"/>
      <c r="AC905"/>
      <c r="AD905"/>
      <c r="AE905"/>
      <c r="AF905"/>
      <c r="AG905"/>
      <c r="AH905"/>
      <c r="AI905"/>
      <c r="AJ905"/>
      <c r="AK905"/>
      <c r="AL905"/>
      <c r="AM905"/>
      <c r="AN905"/>
      <c r="AO905"/>
      <c r="AP905"/>
      <c r="AQ905"/>
      <c r="AR905"/>
      <c r="AS905"/>
      <c r="AT905"/>
      <c r="AU905"/>
      <c r="AV905"/>
      <c r="AW905"/>
      <c r="AX905"/>
      <c r="AY905"/>
      <c r="AZ905"/>
      <c r="BA905"/>
      <c r="BB905"/>
      <c r="BC905"/>
      <c r="BD905"/>
      <c r="BE905"/>
      <c r="BF905"/>
      <c r="BG905"/>
      <c r="BH905"/>
      <c r="BI905"/>
      <c r="BJ905"/>
      <c r="BK905"/>
      <c r="BL905"/>
      <c r="BM905"/>
      <c r="BN905"/>
      <c r="BO905"/>
    </row>
    <row r="906" spans="1:67" ht="15" x14ac:dyDescent="0.25">
      <c r="A906" s="245" t="s">
        <v>5904</v>
      </c>
      <c r="B906" s="245" t="s">
        <v>5903</v>
      </c>
      <c r="C906" s="245" t="s">
        <v>5902</v>
      </c>
      <c r="D906" s="245" t="s">
        <v>5901</v>
      </c>
      <c r="E906" s="246" t="s">
        <v>44</v>
      </c>
      <c r="F906" s="245" t="s">
        <v>44</v>
      </c>
      <c r="G906" s="245" t="s">
        <v>6584</v>
      </c>
      <c r="H906" s="245" t="s">
        <v>6583</v>
      </c>
      <c r="I906" s="245" t="s">
        <v>102</v>
      </c>
      <c r="J906" s="245" t="s">
        <v>569</v>
      </c>
      <c r="K906" s="246" t="s">
        <v>890</v>
      </c>
      <c r="L906" s="245" t="s">
        <v>568</v>
      </c>
      <c r="M906"/>
      <c r="N906"/>
      <c r="O906"/>
      <c r="P906"/>
      <c r="Q906"/>
      <c r="R906"/>
      <c r="S906"/>
      <c r="T906"/>
      <c r="U906"/>
      <c r="V906"/>
      <c r="W906"/>
      <c r="X906"/>
      <c r="Y906"/>
      <c r="Z906"/>
      <c r="AA906"/>
      <c r="AB906"/>
      <c r="AC906"/>
      <c r="AD906"/>
      <c r="AE906"/>
      <c r="AF906"/>
      <c r="AG906"/>
      <c r="AH906"/>
      <c r="AI906"/>
      <c r="AJ906"/>
      <c r="AK906"/>
      <c r="AL906"/>
      <c r="AM906"/>
      <c r="AN906"/>
      <c r="AO906"/>
      <c r="AP906"/>
      <c r="AQ906"/>
      <c r="AR906"/>
      <c r="AS906"/>
      <c r="AT906"/>
      <c r="AU906"/>
      <c r="AV906"/>
      <c r="AW906"/>
      <c r="AX906"/>
      <c r="AY906"/>
      <c r="AZ906"/>
      <c r="BA906"/>
      <c r="BB906"/>
      <c r="BC906"/>
      <c r="BD906"/>
      <c r="BE906"/>
      <c r="BF906"/>
      <c r="BG906"/>
      <c r="BH906"/>
      <c r="BI906"/>
      <c r="BJ906"/>
      <c r="BK906"/>
      <c r="BL906"/>
      <c r="BM906"/>
      <c r="BN906"/>
      <c r="BO906"/>
    </row>
    <row r="907" spans="1:67" ht="15" x14ac:dyDescent="0.25">
      <c r="A907" s="245" t="s">
        <v>5904</v>
      </c>
      <c r="B907" s="245" t="s">
        <v>5903</v>
      </c>
      <c r="C907" s="245" t="s">
        <v>5902</v>
      </c>
      <c r="D907" s="245" t="s">
        <v>5901</v>
      </c>
      <c r="E907" s="246" t="s">
        <v>44</v>
      </c>
      <c r="F907" s="245" t="s">
        <v>44</v>
      </c>
      <c r="G907" s="245" t="s">
        <v>6582</v>
      </c>
      <c r="H907" s="245" t="s">
        <v>6581</v>
      </c>
      <c r="I907" s="245" t="s">
        <v>102</v>
      </c>
      <c r="J907" s="245" t="s">
        <v>569</v>
      </c>
      <c r="K907" s="246" t="s">
        <v>9184</v>
      </c>
      <c r="L907" s="245" t="s">
        <v>568</v>
      </c>
      <c r="M907"/>
      <c r="N907"/>
      <c r="O907"/>
      <c r="P907"/>
      <c r="Q907"/>
      <c r="R907"/>
      <c r="S907"/>
      <c r="T907"/>
      <c r="U907"/>
      <c r="V907"/>
      <c r="W907"/>
      <c r="X907"/>
      <c r="Y907"/>
      <c r="Z907"/>
      <c r="AA907"/>
      <c r="AB907"/>
      <c r="AC907"/>
      <c r="AD907"/>
      <c r="AE907"/>
      <c r="AF907"/>
      <c r="AG907"/>
      <c r="AH907"/>
      <c r="AI907"/>
      <c r="AJ907"/>
      <c r="AK907"/>
      <c r="AL907"/>
      <c r="AM907"/>
      <c r="AN907"/>
      <c r="AO907"/>
      <c r="AP907"/>
      <c r="AQ907"/>
      <c r="AR907"/>
      <c r="AS907"/>
      <c r="AT907"/>
      <c r="AU907"/>
      <c r="AV907"/>
      <c r="AW907"/>
      <c r="AX907"/>
      <c r="AY907"/>
      <c r="AZ907"/>
      <c r="BA907"/>
      <c r="BB907"/>
      <c r="BC907"/>
      <c r="BD907"/>
      <c r="BE907"/>
      <c r="BF907"/>
      <c r="BG907"/>
      <c r="BH907"/>
      <c r="BI907"/>
      <c r="BJ907"/>
      <c r="BK907"/>
      <c r="BL907"/>
      <c r="BM907"/>
      <c r="BN907"/>
      <c r="BO907"/>
    </row>
    <row r="908" spans="1:67" ht="15" x14ac:dyDescent="0.25">
      <c r="A908" s="245" t="s">
        <v>5904</v>
      </c>
      <c r="B908" s="245" t="s">
        <v>5903</v>
      </c>
      <c r="C908" s="245" t="s">
        <v>5902</v>
      </c>
      <c r="D908" s="245" t="s">
        <v>5901</v>
      </c>
      <c r="E908" s="246" t="s">
        <v>44</v>
      </c>
      <c r="F908" s="245" t="s">
        <v>44</v>
      </c>
      <c r="G908" s="245" t="s">
        <v>6580</v>
      </c>
      <c r="H908" s="245" t="s">
        <v>6579</v>
      </c>
      <c r="I908" s="245" t="s">
        <v>102</v>
      </c>
      <c r="J908" s="245" t="s">
        <v>59</v>
      </c>
      <c r="K908" s="246" t="s">
        <v>15429</v>
      </c>
      <c r="L908" s="245" t="s">
        <v>568</v>
      </c>
      <c r="M908"/>
      <c r="N908"/>
      <c r="O908"/>
      <c r="P908"/>
      <c r="Q908"/>
      <c r="R908"/>
      <c r="S908"/>
      <c r="T908"/>
      <c r="U908"/>
      <c r="V908"/>
      <c r="W908"/>
      <c r="X908"/>
      <c r="Y908"/>
      <c r="Z908"/>
      <c r="AA908"/>
      <c r="AB908"/>
      <c r="AC908"/>
      <c r="AD908"/>
      <c r="AE908"/>
      <c r="AF908"/>
      <c r="AG908"/>
      <c r="AH908"/>
      <c r="AI908"/>
      <c r="AJ908"/>
      <c r="AK908"/>
      <c r="AL908"/>
      <c r="AM908"/>
      <c r="AN908"/>
      <c r="AO908"/>
      <c r="AP908"/>
      <c r="AQ908"/>
      <c r="AR908"/>
      <c r="AS908"/>
      <c r="AT908"/>
      <c r="AU908"/>
      <c r="AV908"/>
      <c r="AW908"/>
      <c r="AX908"/>
      <c r="AY908"/>
      <c r="AZ908"/>
      <c r="BA908"/>
      <c r="BB908"/>
      <c r="BC908"/>
      <c r="BD908"/>
      <c r="BE908"/>
      <c r="BF908"/>
      <c r="BG908"/>
      <c r="BH908"/>
      <c r="BI908"/>
      <c r="BJ908"/>
      <c r="BK908"/>
      <c r="BL908"/>
      <c r="BM908"/>
      <c r="BN908"/>
      <c r="BO908"/>
    </row>
    <row r="909" spans="1:67" ht="15" x14ac:dyDescent="0.25">
      <c r="A909" s="245" t="s">
        <v>5904</v>
      </c>
      <c r="B909" s="245" t="s">
        <v>5903</v>
      </c>
      <c r="C909" s="245" t="s">
        <v>5902</v>
      </c>
      <c r="D909" s="245" t="s">
        <v>5901</v>
      </c>
      <c r="E909" s="246" t="s">
        <v>44</v>
      </c>
      <c r="F909" s="245" t="s">
        <v>44</v>
      </c>
      <c r="G909" s="245" t="s">
        <v>6578</v>
      </c>
      <c r="H909" s="245" t="s">
        <v>6577</v>
      </c>
      <c r="I909" s="245" t="s">
        <v>102</v>
      </c>
      <c r="J909" s="245" t="s">
        <v>59</v>
      </c>
      <c r="K909" s="246" t="s">
        <v>16267</v>
      </c>
      <c r="L909" s="245" t="s">
        <v>568</v>
      </c>
      <c r="M909"/>
      <c r="N909"/>
      <c r="O909"/>
      <c r="P909"/>
      <c r="Q909"/>
      <c r="R909"/>
      <c r="S909"/>
      <c r="T909"/>
      <c r="U909"/>
      <c r="V909"/>
      <c r="W909"/>
      <c r="X909"/>
      <c r="Y909"/>
      <c r="Z909"/>
      <c r="AA909"/>
      <c r="AB909"/>
      <c r="AC909"/>
      <c r="AD909"/>
      <c r="AE909"/>
      <c r="AF909"/>
      <c r="AG909"/>
      <c r="AH909"/>
      <c r="AI909"/>
      <c r="AJ909"/>
      <c r="AK909"/>
      <c r="AL909"/>
      <c r="AM909"/>
      <c r="AN909"/>
      <c r="AO909"/>
      <c r="AP909"/>
      <c r="AQ909"/>
      <c r="AR909"/>
      <c r="AS909"/>
      <c r="AT909"/>
      <c r="AU909"/>
      <c r="AV909"/>
      <c r="AW909"/>
      <c r="AX909"/>
      <c r="AY909"/>
      <c r="AZ909"/>
      <c r="BA909"/>
      <c r="BB909"/>
      <c r="BC909"/>
      <c r="BD909"/>
      <c r="BE909"/>
      <c r="BF909"/>
      <c r="BG909"/>
      <c r="BH909"/>
      <c r="BI909"/>
      <c r="BJ909"/>
      <c r="BK909"/>
      <c r="BL909"/>
      <c r="BM909"/>
      <c r="BN909"/>
      <c r="BO909"/>
    </row>
    <row r="910" spans="1:67" ht="15" x14ac:dyDescent="0.25">
      <c r="A910" s="245" t="s">
        <v>5904</v>
      </c>
      <c r="B910" s="245" t="s">
        <v>5903</v>
      </c>
      <c r="C910" s="245" t="s">
        <v>5902</v>
      </c>
      <c r="D910" s="245" t="s">
        <v>5901</v>
      </c>
      <c r="E910" s="246" t="s">
        <v>44</v>
      </c>
      <c r="F910" s="245" t="s">
        <v>44</v>
      </c>
      <c r="G910" s="245" t="s">
        <v>6576</v>
      </c>
      <c r="H910" s="245" t="s">
        <v>6575</v>
      </c>
      <c r="I910" s="245" t="s">
        <v>102</v>
      </c>
      <c r="J910" s="245" t="s">
        <v>59</v>
      </c>
      <c r="K910" s="246" t="s">
        <v>1904</v>
      </c>
      <c r="L910" s="245" t="s">
        <v>568</v>
      </c>
      <c r="M910"/>
      <c r="N910"/>
      <c r="O910"/>
      <c r="P910"/>
      <c r="Q910"/>
      <c r="R910"/>
      <c r="S910"/>
      <c r="T910"/>
      <c r="U910"/>
      <c r="V910"/>
      <c r="W910"/>
      <c r="X910"/>
      <c r="Y910"/>
      <c r="Z910"/>
      <c r="AA910"/>
      <c r="AB910"/>
      <c r="AC910"/>
      <c r="AD910"/>
      <c r="AE910"/>
      <c r="AF910"/>
      <c r="AG910"/>
      <c r="AH910"/>
      <c r="AI910"/>
      <c r="AJ910"/>
      <c r="AK910"/>
      <c r="AL910"/>
      <c r="AM910"/>
      <c r="AN910"/>
      <c r="AO910"/>
      <c r="AP910"/>
      <c r="AQ910"/>
      <c r="AR910"/>
      <c r="AS910"/>
      <c r="AT910"/>
      <c r="AU910"/>
      <c r="AV910"/>
      <c r="AW910"/>
      <c r="AX910"/>
      <c r="AY910"/>
      <c r="AZ910"/>
      <c r="BA910"/>
      <c r="BB910"/>
      <c r="BC910"/>
      <c r="BD910"/>
      <c r="BE910"/>
      <c r="BF910"/>
      <c r="BG910"/>
      <c r="BH910"/>
      <c r="BI910"/>
      <c r="BJ910"/>
      <c r="BK910"/>
      <c r="BL910"/>
      <c r="BM910"/>
      <c r="BN910"/>
      <c r="BO910"/>
    </row>
    <row r="911" spans="1:67" ht="15" x14ac:dyDescent="0.25">
      <c r="A911" s="245" t="s">
        <v>5904</v>
      </c>
      <c r="B911" s="245" t="s">
        <v>5903</v>
      </c>
      <c r="C911" s="245" t="s">
        <v>5902</v>
      </c>
      <c r="D911" s="245" t="s">
        <v>5901</v>
      </c>
      <c r="E911" s="246" t="s">
        <v>44</v>
      </c>
      <c r="F911" s="245" t="s">
        <v>44</v>
      </c>
      <c r="G911" s="245" t="s">
        <v>6574</v>
      </c>
      <c r="H911" s="245" t="s">
        <v>6573</v>
      </c>
      <c r="I911" s="245" t="s">
        <v>102</v>
      </c>
      <c r="J911" s="245" t="s">
        <v>59</v>
      </c>
      <c r="K911" s="246" t="s">
        <v>16268</v>
      </c>
      <c r="L911" s="245" t="s">
        <v>568</v>
      </c>
      <c r="M911"/>
      <c r="N911"/>
      <c r="O911"/>
      <c r="P911"/>
      <c r="Q911"/>
      <c r="R911"/>
      <c r="S911"/>
      <c r="T911"/>
      <c r="U911"/>
      <c r="V911"/>
      <c r="W911"/>
      <c r="X911"/>
      <c r="Y911"/>
      <c r="Z911"/>
      <c r="AA911"/>
      <c r="AB911"/>
      <c r="AC911"/>
      <c r="AD911"/>
      <c r="AE911"/>
      <c r="AF911"/>
      <c r="AG911"/>
      <c r="AH911"/>
      <c r="AI911"/>
      <c r="AJ911"/>
      <c r="AK911"/>
      <c r="AL911"/>
      <c r="AM911"/>
      <c r="AN911"/>
      <c r="AO911"/>
      <c r="AP911"/>
      <c r="AQ911"/>
      <c r="AR911"/>
      <c r="AS911"/>
      <c r="AT911"/>
      <c r="AU911"/>
      <c r="AV911"/>
      <c r="AW911"/>
      <c r="AX911"/>
      <c r="AY911"/>
      <c r="AZ911"/>
      <c r="BA911"/>
      <c r="BB911"/>
      <c r="BC911"/>
      <c r="BD911"/>
      <c r="BE911"/>
      <c r="BF911"/>
      <c r="BG911"/>
      <c r="BH911"/>
      <c r="BI911"/>
      <c r="BJ911"/>
      <c r="BK911"/>
      <c r="BL911"/>
      <c r="BM911"/>
      <c r="BN911"/>
      <c r="BO911"/>
    </row>
    <row r="912" spans="1:67" ht="15" x14ac:dyDescent="0.25">
      <c r="A912" s="245" t="s">
        <v>5904</v>
      </c>
      <c r="B912" s="245" t="s">
        <v>5903</v>
      </c>
      <c r="C912" s="245" t="s">
        <v>5902</v>
      </c>
      <c r="D912" s="245" t="s">
        <v>5901</v>
      </c>
      <c r="E912" s="246" t="s">
        <v>44</v>
      </c>
      <c r="F912" s="245" t="s">
        <v>44</v>
      </c>
      <c r="G912" s="245" t="s">
        <v>6572</v>
      </c>
      <c r="H912" s="245" t="s">
        <v>6571</v>
      </c>
      <c r="I912" s="245" t="s">
        <v>102</v>
      </c>
      <c r="J912" s="245" t="s">
        <v>59</v>
      </c>
      <c r="K912" s="246" t="s">
        <v>6987</v>
      </c>
      <c r="L912" s="245" t="s">
        <v>568</v>
      </c>
      <c r="M912"/>
      <c r="N912"/>
      <c r="O912"/>
      <c r="P912"/>
      <c r="Q912"/>
      <c r="R912"/>
      <c r="S912"/>
      <c r="T912"/>
      <c r="U912"/>
      <c r="V912"/>
      <c r="W912"/>
      <c r="X912"/>
      <c r="Y912"/>
      <c r="Z912"/>
      <c r="AA912"/>
      <c r="AB912"/>
      <c r="AC912"/>
      <c r="AD912"/>
      <c r="AE912"/>
      <c r="AF912"/>
      <c r="AG912"/>
      <c r="AH912"/>
      <c r="AI912"/>
      <c r="AJ912"/>
      <c r="AK912"/>
      <c r="AL912"/>
      <c r="AM912"/>
      <c r="AN912"/>
      <c r="AO912"/>
      <c r="AP912"/>
      <c r="AQ912"/>
      <c r="AR912"/>
      <c r="AS912"/>
      <c r="AT912"/>
      <c r="AU912"/>
      <c r="AV912"/>
      <c r="AW912"/>
      <c r="AX912"/>
      <c r="AY912"/>
      <c r="AZ912"/>
      <c r="BA912"/>
      <c r="BB912"/>
      <c r="BC912"/>
      <c r="BD912"/>
      <c r="BE912"/>
      <c r="BF912"/>
      <c r="BG912"/>
      <c r="BH912"/>
      <c r="BI912"/>
      <c r="BJ912"/>
      <c r="BK912"/>
      <c r="BL912"/>
      <c r="BM912"/>
      <c r="BN912"/>
      <c r="BO912"/>
    </row>
    <row r="913" spans="1:67" ht="15" x14ac:dyDescent="0.25">
      <c r="A913" s="245" t="s">
        <v>5904</v>
      </c>
      <c r="B913" s="245" t="s">
        <v>5903</v>
      </c>
      <c r="C913" s="245" t="s">
        <v>5902</v>
      </c>
      <c r="D913" s="245" t="s">
        <v>5901</v>
      </c>
      <c r="E913" s="246" t="s">
        <v>44</v>
      </c>
      <c r="F913" s="245" t="s">
        <v>44</v>
      </c>
      <c r="G913" s="245" t="s">
        <v>6570</v>
      </c>
      <c r="H913" s="245" t="s">
        <v>6569</v>
      </c>
      <c r="I913" s="245" t="s">
        <v>102</v>
      </c>
      <c r="J913" s="245" t="s">
        <v>59</v>
      </c>
      <c r="K913" s="246" t="s">
        <v>10278</v>
      </c>
      <c r="L913" s="245" t="s">
        <v>568</v>
      </c>
      <c r="M913"/>
      <c r="N913"/>
      <c r="O913"/>
      <c r="P913"/>
      <c r="Q913"/>
      <c r="R913"/>
      <c r="S913"/>
      <c r="T913"/>
      <c r="U913"/>
      <c r="V913"/>
      <c r="W913"/>
      <c r="X913"/>
      <c r="Y913"/>
      <c r="Z913"/>
      <c r="AA913"/>
      <c r="AB913"/>
      <c r="AC913"/>
      <c r="AD913"/>
      <c r="AE913"/>
      <c r="AF913"/>
      <c r="AG913"/>
      <c r="AH913"/>
      <c r="AI913"/>
      <c r="AJ913"/>
      <c r="AK913"/>
      <c r="AL913"/>
      <c r="AM913"/>
      <c r="AN913"/>
      <c r="AO913"/>
      <c r="AP913"/>
      <c r="AQ913"/>
      <c r="AR913"/>
      <c r="AS913"/>
      <c r="AT913"/>
      <c r="AU913"/>
      <c r="AV913"/>
      <c r="AW913"/>
      <c r="AX913"/>
      <c r="AY913"/>
      <c r="AZ913"/>
      <c r="BA913"/>
      <c r="BB913"/>
      <c r="BC913"/>
      <c r="BD913"/>
      <c r="BE913"/>
      <c r="BF913"/>
      <c r="BG913"/>
      <c r="BH913"/>
      <c r="BI913"/>
      <c r="BJ913"/>
      <c r="BK913"/>
      <c r="BL913"/>
      <c r="BM913"/>
      <c r="BN913"/>
      <c r="BO913"/>
    </row>
    <row r="914" spans="1:67" ht="15" x14ac:dyDescent="0.25">
      <c r="A914" s="245" t="s">
        <v>5904</v>
      </c>
      <c r="B914" s="245" t="s">
        <v>5903</v>
      </c>
      <c r="C914" s="245" t="s">
        <v>5902</v>
      </c>
      <c r="D914" s="245" t="s">
        <v>5901</v>
      </c>
      <c r="E914" s="246" t="s">
        <v>44</v>
      </c>
      <c r="F914" s="245" t="s">
        <v>44</v>
      </c>
      <c r="G914" s="245" t="s">
        <v>6568</v>
      </c>
      <c r="H914" s="245" t="s">
        <v>6567</v>
      </c>
      <c r="I914" s="245" t="s">
        <v>102</v>
      </c>
      <c r="J914" s="245" t="s">
        <v>59</v>
      </c>
      <c r="K914" s="246" t="s">
        <v>251</v>
      </c>
      <c r="L914" s="245" t="s">
        <v>568</v>
      </c>
      <c r="M914"/>
      <c r="N914"/>
      <c r="O914"/>
      <c r="P914"/>
      <c r="Q914"/>
      <c r="R914"/>
      <c r="S914"/>
      <c r="T914"/>
      <c r="U914"/>
      <c r="V914"/>
      <c r="W914"/>
      <c r="X914"/>
      <c r="Y914"/>
      <c r="Z914"/>
      <c r="AA914"/>
      <c r="AB914"/>
      <c r="AC914"/>
      <c r="AD914"/>
      <c r="AE914"/>
      <c r="AF914"/>
      <c r="AG914"/>
      <c r="AH914"/>
      <c r="AI914"/>
      <c r="AJ914"/>
      <c r="AK914"/>
      <c r="AL914"/>
      <c r="AM914"/>
      <c r="AN914"/>
      <c r="AO914"/>
      <c r="AP914"/>
      <c r="AQ914"/>
      <c r="AR914"/>
      <c r="AS914"/>
      <c r="AT914"/>
      <c r="AU914"/>
      <c r="AV914"/>
      <c r="AW914"/>
      <c r="AX914"/>
      <c r="AY914"/>
      <c r="AZ914"/>
      <c r="BA914"/>
      <c r="BB914"/>
      <c r="BC914"/>
      <c r="BD914"/>
      <c r="BE914"/>
      <c r="BF914"/>
      <c r="BG914"/>
      <c r="BH914"/>
      <c r="BI914"/>
      <c r="BJ914"/>
      <c r="BK914"/>
      <c r="BL914"/>
      <c r="BM914"/>
      <c r="BN914"/>
      <c r="BO914"/>
    </row>
    <row r="915" spans="1:67" ht="15" x14ac:dyDescent="0.25">
      <c r="A915" s="245" t="s">
        <v>5904</v>
      </c>
      <c r="B915" s="245" t="s">
        <v>5903</v>
      </c>
      <c r="C915" s="245" t="s">
        <v>5902</v>
      </c>
      <c r="D915" s="245" t="s">
        <v>5901</v>
      </c>
      <c r="E915" s="246" t="s">
        <v>44</v>
      </c>
      <c r="F915" s="245" t="s">
        <v>44</v>
      </c>
      <c r="G915" s="245" t="s">
        <v>6566</v>
      </c>
      <c r="H915" s="245" t="s">
        <v>6565</v>
      </c>
      <c r="I915" s="245" t="s">
        <v>102</v>
      </c>
      <c r="J915" s="245" t="s">
        <v>59</v>
      </c>
      <c r="K915" s="246" t="s">
        <v>8333</v>
      </c>
      <c r="L915" s="245" t="s">
        <v>568</v>
      </c>
      <c r="M915"/>
      <c r="N915"/>
      <c r="O915"/>
      <c r="P915"/>
      <c r="Q915"/>
      <c r="R915"/>
      <c r="S915"/>
      <c r="T915"/>
      <c r="U915"/>
      <c r="V915"/>
      <c r="W915"/>
      <c r="X915"/>
      <c r="Y915"/>
      <c r="Z915"/>
      <c r="AA915"/>
      <c r="AB915"/>
      <c r="AC915"/>
      <c r="AD915"/>
      <c r="AE915"/>
      <c r="AF915"/>
      <c r="AG915"/>
      <c r="AH915"/>
      <c r="AI915"/>
      <c r="AJ915"/>
      <c r="AK915"/>
      <c r="AL915"/>
      <c r="AM915"/>
      <c r="AN915"/>
      <c r="AO915"/>
      <c r="AP915"/>
      <c r="AQ915"/>
      <c r="AR915"/>
      <c r="AS915"/>
      <c r="AT915"/>
      <c r="AU915"/>
      <c r="AV915"/>
      <c r="AW915"/>
      <c r="AX915"/>
      <c r="AY915"/>
      <c r="AZ915"/>
      <c r="BA915"/>
      <c r="BB915"/>
      <c r="BC915"/>
      <c r="BD915"/>
      <c r="BE915"/>
      <c r="BF915"/>
      <c r="BG915"/>
      <c r="BH915"/>
      <c r="BI915"/>
      <c r="BJ915"/>
      <c r="BK915"/>
      <c r="BL915"/>
      <c r="BM915"/>
      <c r="BN915"/>
      <c r="BO915"/>
    </row>
    <row r="916" spans="1:67" ht="15" x14ac:dyDescent="0.25">
      <c r="A916" s="245" t="s">
        <v>5904</v>
      </c>
      <c r="B916" s="245" t="s">
        <v>5903</v>
      </c>
      <c r="C916" s="245" t="s">
        <v>5902</v>
      </c>
      <c r="D916" s="245" t="s">
        <v>5901</v>
      </c>
      <c r="E916" s="246" t="s">
        <v>44</v>
      </c>
      <c r="F916" s="245" t="s">
        <v>44</v>
      </c>
      <c r="G916" s="245" t="s">
        <v>6564</v>
      </c>
      <c r="H916" s="245" t="s">
        <v>6563</v>
      </c>
      <c r="I916" s="245" t="s">
        <v>102</v>
      </c>
      <c r="J916" s="245" t="s">
        <v>59</v>
      </c>
      <c r="K916" s="246" t="s">
        <v>10355</v>
      </c>
      <c r="L916" s="245" t="s">
        <v>568</v>
      </c>
      <c r="M916"/>
      <c r="N916"/>
      <c r="O916"/>
      <c r="P916"/>
      <c r="Q916"/>
      <c r="R916"/>
      <c r="S916"/>
      <c r="T916"/>
      <c r="U916"/>
      <c r="V916"/>
      <c r="W916"/>
      <c r="X916"/>
      <c r="Y916"/>
      <c r="Z916"/>
      <c r="AA916"/>
      <c r="AB916"/>
      <c r="AC916"/>
      <c r="AD916"/>
      <c r="AE916"/>
      <c r="AF916"/>
      <c r="AG916"/>
      <c r="AH916"/>
      <c r="AI916"/>
      <c r="AJ916"/>
      <c r="AK916"/>
      <c r="AL916"/>
      <c r="AM916"/>
      <c r="AN916"/>
      <c r="AO916"/>
      <c r="AP916"/>
      <c r="AQ916"/>
      <c r="AR916"/>
      <c r="AS916"/>
      <c r="AT916"/>
      <c r="AU916"/>
      <c r="AV916"/>
      <c r="AW916"/>
      <c r="AX916"/>
      <c r="AY916"/>
      <c r="AZ916"/>
      <c r="BA916"/>
      <c r="BB916"/>
      <c r="BC916"/>
      <c r="BD916"/>
      <c r="BE916"/>
      <c r="BF916"/>
      <c r="BG916"/>
      <c r="BH916"/>
      <c r="BI916"/>
      <c r="BJ916"/>
      <c r="BK916"/>
      <c r="BL916"/>
      <c r="BM916"/>
      <c r="BN916"/>
      <c r="BO916"/>
    </row>
    <row r="917" spans="1:67" ht="15" x14ac:dyDescent="0.25">
      <c r="A917" s="245" t="s">
        <v>5904</v>
      </c>
      <c r="B917" s="245" t="s">
        <v>5903</v>
      </c>
      <c r="C917" s="245" t="s">
        <v>5902</v>
      </c>
      <c r="D917" s="245" t="s">
        <v>5901</v>
      </c>
      <c r="E917" s="246" t="s">
        <v>44</v>
      </c>
      <c r="F917" s="245" t="s">
        <v>44</v>
      </c>
      <c r="G917" s="245" t="s">
        <v>6562</v>
      </c>
      <c r="H917" s="245" t="s">
        <v>6561</v>
      </c>
      <c r="I917" s="245" t="s">
        <v>102</v>
      </c>
      <c r="J917" s="245" t="s">
        <v>59</v>
      </c>
      <c r="K917" s="246" t="s">
        <v>5039</v>
      </c>
      <c r="L917" s="245" t="s">
        <v>568</v>
      </c>
      <c r="M917"/>
      <c r="N917"/>
      <c r="O917"/>
      <c r="P917"/>
      <c r="Q917"/>
      <c r="R917"/>
      <c r="S917"/>
      <c r="T917"/>
      <c r="U917"/>
      <c r="V917"/>
      <c r="W917"/>
      <c r="X917"/>
      <c r="Y917"/>
      <c r="Z917"/>
      <c r="AA917"/>
      <c r="AB917"/>
      <c r="AC917"/>
      <c r="AD917"/>
      <c r="AE917"/>
      <c r="AF917"/>
      <c r="AG917"/>
      <c r="AH917"/>
      <c r="AI917"/>
      <c r="AJ917"/>
      <c r="AK917"/>
      <c r="AL917"/>
      <c r="AM917"/>
      <c r="AN917"/>
      <c r="AO917"/>
      <c r="AP917"/>
      <c r="AQ917"/>
      <c r="AR917"/>
      <c r="AS917"/>
      <c r="AT917"/>
      <c r="AU917"/>
      <c r="AV917"/>
      <c r="AW917"/>
      <c r="AX917"/>
      <c r="AY917"/>
      <c r="AZ917"/>
      <c r="BA917"/>
      <c r="BB917"/>
      <c r="BC917"/>
      <c r="BD917"/>
      <c r="BE917"/>
      <c r="BF917"/>
      <c r="BG917"/>
      <c r="BH917"/>
      <c r="BI917"/>
      <c r="BJ917"/>
      <c r="BK917"/>
      <c r="BL917"/>
      <c r="BM917"/>
      <c r="BN917"/>
      <c r="BO917"/>
    </row>
    <row r="918" spans="1:67" ht="15" x14ac:dyDescent="0.25">
      <c r="A918" s="245" t="s">
        <v>5904</v>
      </c>
      <c r="B918" s="245" t="s">
        <v>5903</v>
      </c>
      <c r="C918" s="245" t="s">
        <v>5902</v>
      </c>
      <c r="D918" s="245" t="s">
        <v>5901</v>
      </c>
      <c r="E918" s="246" t="s">
        <v>44</v>
      </c>
      <c r="F918" s="245" t="s">
        <v>44</v>
      </c>
      <c r="G918" s="245" t="s">
        <v>6560</v>
      </c>
      <c r="H918" s="245" t="s">
        <v>6559</v>
      </c>
      <c r="I918" s="245" t="s">
        <v>102</v>
      </c>
      <c r="J918" s="245" t="s">
        <v>59</v>
      </c>
      <c r="K918" s="246" t="s">
        <v>6293</v>
      </c>
      <c r="L918" s="245" t="s">
        <v>568</v>
      </c>
      <c r="M918"/>
      <c r="N918"/>
      <c r="O918"/>
      <c r="P918"/>
      <c r="Q918"/>
      <c r="R918"/>
      <c r="S918"/>
      <c r="T918"/>
      <c r="U918"/>
      <c r="V918"/>
      <c r="W918"/>
      <c r="X918"/>
      <c r="Y918"/>
      <c r="Z918"/>
      <c r="AA918"/>
      <c r="AB918"/>
      <c r="AC918"/>
      <c r="AD918"/>
      <c r="AE918"/>
      <c r="AF918"/>
      <c r="AG918"/>
      <c r="AH918"/>
      <c r="AI918"/>
      <c r="AJ918"/>
      <c r="AK918"/>
      <c r="AL918"/>
      <c r="AM918"/>
      <c r="AN918"/>
      <c r="AO918"/>
      <c r="AP918"/>
      <c r="AQ918"/>
      <c r="AR918"/>
      <c r="AS918"/>
      <c r="AT918"/>
      <c r="AU918"/>
      <c r="AV918"/>
      <c r="AW918"/>
      <c r="AX918"/>
      <c r="AY918"/>
      <c r="AZ918"/>
      <c r="BA918"/>
      <c r="BB918"/>
      <c r="BC918"/>
      <c r="BD918"/>
      <c r="BE918"/>
      <c r="BF918"/>
      <c r="BG918"/>
      <c r="BH918"/>
      <c r="BI918"/>
      <c r="BJ918"/>
      <c r="BK918"/>
      <c r="BL918"/>
      <c r="BM918"/>
      <c r="BN918"/>
      <c r="BO918"/>
    </row>
    <row r="919" spans="1:67" ht="15" x14ac:dyDescent="0.25">
      <c r="A919" s="245" t="s">
        <v>5904</v>
      </c>
      <c r="B919" s="245" t="s">
        <v>5903</v>
      </c>
      <c r="C919" s="245" t="s">
        <v>5902</v>
      </c>
      <c r="D919" s="245" t="s">
        <v>5901</v>
      </c>
      <c r="E919" s="246" t="s">
        <v>44</v>
      </c>
      <c r="F919" s="245" t="s">
        <v>44</v>
      </c>
      <c r="G919" s="245" t="s">
        <v>6558</v>
      </c>
      <c r="H919" s="245" t="s">
        <v>6557</v>
      </c>
      <c r="I919" s="245" t="s">
        <v>102</v>
      </c>
      <c r="J919" s="245" t="s">
        <v>59</v>
      </c>
      <c r="K919" s="246" t="s">
        <v>1355</v>
      </c>
      <c r="L919" s="245" t="s">
        <v>568</v>
      </c>
      <c r="M919"/>
      <c r="N919"/>
      <c r="O919"/>
      <c r="P919"/>
      <c r="Q919"/>
      <c r="R919"/>
      <c r="S919"/>
      <c r="T919"/>
      <c r="U919"/>
      <c r="V919"/>
      <c r="W919"/>
      <c r="X919"/>
      <c r="Y919"/>
      <c r="Z919"/>
      <c r="AA919"/>
      <c r="AB919"/>
      <c r="AC919"/>
      <c r="AD919"/>
      <c r="AE919"/>
      <c r="AF919"/>
      <c r="AG919"/>
      <c r="AH919"/>
      <c r="AI919"/>
      <c r="AJ919"/>
      <c r="AK919"/>
      <c r="AL919"/>
      <c r="AM919"/>
      <c r="AN919"/>
      <c r="AO919"/>
      <c r="AP919"/>
      <c r="AQ919"/>
      <c r="AR919"/>
      <c r="AS919"/>
      <c r="AT919"/>
      <c r="AU919"/>
      <c r="AV919"/>
      <c r="AW919"/>
      <c r="AX919"/>
      <c r="AY919"/>
      <c r="AZ919"/>
      <c r="BA919"/>
      <c r="BB919"/>
      <c r="BC919"/>
      <c r="BD919"/>
      <c r="BE919"/>
      <c r="BF919"/>
      <c r="BG919"/>
      <c r="BH919"/>
      <c r="BI919"/>
      <c r="BJ919"/>
      <c r="BK919"/>
      <c r="BL919"/>
      <c r="BM919"/>
      <c r="BN919"/>
      <c r="BO919"/>
    </row>
    <row r="920" spans="1:67" ht="15" x14ac:dyDescent="0.25">
      <c r="A920" s="245" t="s">
        <v>5904</v>
      </c>
      <c r="B920" s="245" t="s">
        <v>5903</v>
      </c>
      <c r="C920" s="245" t="s">
        <v>5902</v>
      </c>
      <c r="D920" s="245" t="s">
        <v>5901</v>
      </c>
      <c r="E920" s="246" t="s">
        <v>44</v>
      </c>
      <c r="F920" s="245" t="s">
        <v>44</v>
      </c>
      <c r="G920" s="245" t="s">
        <v>6556</v>
      </c>
      <c r="H920" s="245" t="s">
        <v>6555</v>
      </c>
      <c r="I920" s="245" t="s">
        <v>102</v>
      </c>
      <c r="J920" s="245" t="s">
        <v>106</v>
      </c>
      <c r="K920" s="246" t="s">
        <v>8200</v>
      </c>
      <c r="L920" s="245" t="s">
        <v>568</v>
      </c>
      <c r="M920"/>
      <c r="N920"/>
      <c r="O920"/>
      <c r="P920"/>
      <c r="Q920"/>
      <c r="R920"/>
      <c r="S920"/>
      <c r="T920"/>
      <c r="U920"/>
      <c r="V920"/>
      <c r="W920"/>
      <c r="X920"/>
      <c r="Y920"/>
      <c r="Z920"/>
      <c r="AA920"/>
      <c r="AB920"/>
      <c r="AC920"/>
      <c r="AD920"/>
      <c r="AE920"/>
      <c r="AF920"/>
      <c r="AG920"/>
      <c r="AH920"/>
      <c r="AI920"/>
      <c r="AJ920"/>
      <c r="AK920"/>
      <c r="AL920"/>
      <c r="AM920"/>
      <c r="AN920"/>
      <c r="AO920"/>
      <c r="AP920"/>
      <c r="AQ920"/>
      <c r="AR920"/>
      <c r="AS920"/>
      <c r="AT920"/>
      <c r="AU920"/>
      <c r="AV920"/>
      <c r="AW920"/>
      <c r="AX920"/>
      <c r="AY920"/>
      <c r="AZ920"/>
      <c r="BA920"/>
      <c r="BB920"/>
      <c r="BC920"/>
      <c r="BD920"/>
      <c r="BE920"/>
      <c r="BF920"/>
      <c r="BG920"/>
      <c r="BH920"/>
      <c r="BI920"/>
      <c r="BJ920"/>
      <c r="BK920"/>
      <c r="BL920"/>
      <c r="BM920"/>
      <c r="BN920"/>
      <c r="BO920"/>
    </row>
    <row r="921" spans="1:67" ht="15" x14ac:dyDescent="0.25">
      <c r="A921" s="245" t="s">
        <v>5904</v>
      </c>
      <c r="B921" s="245" t="s">
        <v>5903</v>
      </c>
      <c r="C921" s="245" t="s">
        <v>5902</v>
      </c>
      <c r="D921" s="245" t="s">
        <v>5901</v>
      </c>
      <c r="E921" s="246" t="s">
        <v>44</v>
      </c>
      <c r="F921" s="245" t="s">
        <v>44</v>
      </c>
      <c r="G921" s="245" t="s">
        <v>6554</v>
      </c>
      <c r="H921" s="245" t="s">
        <v>6553</v>
      </c>
      <c r="I921" s="245" t="s">
        <v>102</v>
      </c>
      <c r="J921" s="245" t="s">
        <v>59</v>
      </c>
      <c r="K921" s="246" t="s">
        <v>6399</v>
      </c>
      <c r="L921" s="245" t="s">
        <v>568</v>
      </c>
      <c r="M921"/>
      <c r="N921"/>
      <c r="O921"/>
      <c r="P921"/>
      <c r="Q921"/>
      <c r="R921"/>
      <c r="S921"/>
      <c r="T921"/>
      <c r="U921"/>
      <c r="V921"/>
      <c r="W921"/>
      <c r="X921"/>
      <c r="Y921"/>
      <c r="Z921"/>
      <c r="AA921"/>
      <c r="AB921"/>
      <c r="AC921"/>
      <c r="AD921"/>
      <c r="AE921"/>
      <c r="AF921"/>
      <c r="AG921"/>
      <c r="AH921"/>
      <c r="AI921"/>
      <c r="AJ921"/>
      <c r="AK921"/>
      <c r="AL921"/>
      <c r="AM921"/>
      <c r="AN921"/>
      <c r="AO921"/>
      <c r="AP921"/>
      <c r="AQ921"/>
      <c r="AR921"/>
      <c r="AS921"/>
      <c r="AT921"/>
      <c r="AU921"/>
      <c r="AV921"/>
      <c r="AW921"/>
      <c r="AX921"/>
      <c r="AY921"/>
      <c r="AZ921"/>
      <c r="BA921"/>
      <c r="BB921"/>
      <c r="BC921"/>
      <c r="BD921"/>
      <c r="BE921"/>
      <c r="BF921"/>
      <c r="BG921"/>
      <c r="BH921"/>
      <c r="BI921"/>
      <c r="BJ921"/>
      <c r="BK921"/>
      <c r="BL921"/>
      <c r="BM921"/>
      <c r="BN921"/>
      <c r="BO921"/>
    </row>
    <row r="922" spans="1:67" ht="15" x14ac:dyDescent="0.25">
      <c r="A922" s="245" t="s">
        <v>5904</v>
      </c>
      <c r="B922" s="245" t="s">
        <v>5903</v>
      </c>
      <c r="C922" s="245" t="s">
        <v>5902</v>
      </c>
      <c r="D922" s="245" t="s">
        <v>5901</v>
      </c>
      <c r="E922" s="246" t="s">
        <v>44</v>
      </c>
      <c r="F922" s="245" t="s">
        <v>44</v>
      </c>
      <c r="G922" s="245" t="s">
        <v>6552</v>
      </c>
      <c r="H922" s="245" t="s">
        <v>6551</v>
      </c>
      <c r="I922" s="245" t="s">
        <v>102</v>
      </c>
      <c r="J922" s="245" t="s">
        <v>59</v>
      </c>
      <c r="K922" s="246" t="s">
        <v>202</v>
      </c>
      <c r="L922" s="245" t="s">
        <v>568</v>
      </c>
      <c r="M922"/>
      <c r="N922"/>
      <c r="O922"/>
      <c r="P922"/>
      <c r="Q922"/>
      <c r="R922"/>
      <c r="S922"/>
      <c r="T922"/>
      <c r="U922"/>
      <c r="V922"/>
      <c r="W922"/>
      <c r="X922"/>
      <c r="Y922"/>
      <c r="Z922"/>
      <c r="AA922"/>
      <c r="AB922"/>
      <c r="AC922"/>
      <c r="AD922"/>
      <c r="AE922"/>
      <c r="AF922"/>
      <c r="AG922"/>
      <c r="AH922"/>
      <c r="AI922"/>
      <c r="AJ922"/>
      <c r="AK922"/>
      <c r="AL922"/>
      <c r="AM922"/>
      <c r="AN922"/>
      <c r="AO922"/>
      <c r="AP922"/>
      <c r="AQ922"/>
      <c r="AR922"/>
      <c r="AS922"/>
      <c r="AT922"/>
      <c r="AU922"/>
      <c r="AV922"/>
      <c r="AW922"/>
      <c r="AX922"/>
      <c r="AY922"/>
      <c r="AZ922"/>
      <c r="BA922"/>
      <c r="BB922"/>
      <c r="BC922"/>
      <c r="BD922"/>
      <c r="BE922"/>
      <c r="BF922"/>
      <c r="BG922"/>
      <c r="BH922"/>
      <c r="BI922"/>
      <c r="BJ922"/>
      <c r="BK922"/>
      <c r="BL922"/>
      <c r="BM922"/>
      <c r="BN922"/>
      <c r="BO922"/>
    </row>
    <row r="923" spans="1:67" ht="15" x14ac:dyDescent="0.25">
      <c r="A923" s="245" t="s">
        <v>5904</v>
      </c>
      <c r="B923" s="245" t="s">
        <v>5903</v>
      </c>
      <c r="C923" s="245" t="s">
        <v>5902</v>
      </c>
      <c r="D923" s="245" t="s">
        <v>5901</v>
      </c>
      <c r="E923" s="246" t="s">
        <v>44</v>
      </c>
      <c r="F923" s="245" t="s">
        <v>44</v>
      </c>
      <c r="G923" s="245" t="s">
        <v>6550</v>
      </c>
      <c r="H923" s="245" t="s">
        <v>6549</v>
      </c>
      <c r="I923" s="245" t="s">
        <v>102</v>
      </c>
      <c r="J923" s="245" t="s">
        <v>59</v>
      </c>
      <c r="K923" s="246" t="s">
        <v>7175</v>
      </c>
      <c r="L923" s="245" t="s">
        <v>568</v>
      </c>
      <c r="M923"/>
      <c r="N923"/>
      <c r="O923"/>
      <c r="P923"/>
      <c r="Q923"/>
      <c r="R923"/>
      <c r="S923"/>
      <c r="T923"/>
      <c r="U923"/>
      <c r="V923"/>
      <c r="W923"/>
      <c r="X923"/>
      <c r="Y923"/>
      <c r="Z923"/>
      <c r="AA923"/>
      <c r="AB923"/>
      <c r="AC923"/>
      <c r="AD923"/>
      <c r="AE923"/>
      <c r="AF923"/>
      <c r="AG923"/>
      <c r="AH923"/>
      <c r="AI923"/>
      <c r="AJ923"/>
      <c r="AK923"/>
      <c r="AL923"/>
      <c r="AM923"/>
      <c r="AN923"/>
      <c r="AO923"/>
      <c r="AP923"/>
      <c r="AQ923"/>
      <c r="AR923"/>
      <c r="AS923"/>
      <c r="AT923"/>
      <c r="AU923"/>
      <c r="AV923"/>
      <c r="AW923"/>
      <c r="AX923"/>
      <c r="AY923"/>
      <c r="AZ923"/>
      <c r="BA923"/>
      <c r="BB923"/>
      <c r="BC923"/>
      <c r="BD923"/>
      <c r="BE923"/>
      <c r="BF923"/>
      <c r="BG923"/>
      <c r="BH923"/>
      <c r="BI923"/>
      <c r="BJ923"/>
      <c r="BK923"/>
      <c r="BL923"/>
      <c r="BM923"/>
      <c r="BN923"/>
      <c r="BO923"/>
    </row>
    <row r="924" spans="1:67" ht="15" x14ac:dyDescent="0.25">
      <c r="A924" s="245" t="s">
        <v>5904</v>
      </c>
      <c r="B924" s="245" t="s">
        <v>5903</v>
      </c>
      <c r="C924" s="245" t="s">
        <v>5902</v>
      </c>
      <c r="D924" s="245" t="s">
        <v>5901</v>
      </c>
      <c r="E924" s="246" t="s">
        <v>44</v>
      </c>
      <c r="F924" s="245" t="s">
        <v>44</v>
      </c>
      <c r="G924" s="245" t="s">
        <v>6548</v>
      </c>
      <c r="H924" s="245" t="s">
        <v>6547</v>
      </c>
      <c r="I924" s="245" t="s">
        <v>102</v>
      </c>
      <c r="J924" s="245" t="s">
        <v>106</v>
      </c>
      <c r="K924" s="246" t="s">
        <v>1355</v>
      </c>
      <c r="L924" s="245" t="s">
        <v>568</v>
      </c>
      <c r="M924"/>
      <c r="N924"/>
      <c r="O924"/>
      <c r="P924"/>
      <c r="Q924"/>
      <c r="R924"/>
      <c r="S924"/>
      <c r="T924"/>
      <c r="U924"/>
      <c r="V924"/>
      <c r="W924"/>
      <c r="X924"/>
      <c r="Y924"/>
      <c r="Z924"/>
      <c r="AA924"/>
      <c r="AB924"/>
      <c r="AC924"/>
      <c r="AD924"/>
      <c r="AE924"/>
      <c r="AF924"/>
      <c r="AG924"/>
      <c r="AH924"/>
      <c r="AI924"/>
      <c r="AJ924"/>
      <c r="AK924"/>
      <c r="AL924"/>
      <c r="AM924"/>
      <c r="AN924"/>
      <c r="AO924"/>
      <c r="AP924"/>
      <c r="AQ924"/>
      <c r="AR924"/>
      <c r="AS924"/>
      <c r="AT924"/>
      <c r="AU924"/>
      <c r="AV924"/>
      <c r="AW924"/>
      <c r="AX924"/>
      <c r="AY924"/>
      <c r="AZ924"/>
      <c r="BA924"/>
      <c r="BB924"/>
      <c r="BC924"/>
      <c r="BD924"/>
      <c r="BE924"/>
      <c r="BF924"/>
      <c r="BG924"/>
      <c r="BH924"/>
      <c r="BI924"/>
      <c r="BJ924"/>
      <c r="BK924"/>
      <c r="BL924"/>
      <c r="BM924"/>
      <c r="BN924"/>
      <c r="BO924"/>
    </row>
    <row r="925" spans="1:67" ht="15" x14ac:dyDescent="0.25">
      <c r="A925" s="245" t="s">
        <v>5904</v>
      </c>
      <c r="B925" s="245" t="s">
        <v>5903</v>
      </c>
      <c r="C925" s="245" t="s">
        <v>5902</v>
      </c>
      <c r="D925" s="245" t="s">
        <v>5901</v>
      </c>
      <c r="E925" s="246" t="s">
        <v>44</v>
      </c>
      <c r="F925" s="245" t="s">
        <v>44</v>
      </c>
      <c r="G925" s="245" t="s">
        <v>6545</v>
      </c>
      <c r="H925" s="245" t="s">
        <v>6544</v>
      </c>
      <c r="I925" s="245" t="s">
        <v>102</v>
      </c>
      <c r="J925" s="245" t="s">
        <v>59</v>
      </c>
      <c r="K925" s="246" t="s">
        <v>16269</v>
      </c>
      <c r="L925" s="245" t="s">
        <v>568</v>
      </c>
      <c r="M925"/>
      <c r="N925"/>
      <c r="O925"/>
      <c r="P925"/>
      <c r="Q925"/>
      <c r="R925"/>
      <c r="S925"/>
      <c r="T925"/>
      <c r="U925"/>
      <c r="V925"/>
      <c r="W925"/>
      <c r="X925"/>
      <c r="Y925"/>
      <c r="Z925"/>
      <c r="AA925"/>
      <c r="AB925"/>
      <c r="AC925"/>
      <c r="AD925"/>
      <c r="AE925"/>
      <c r="AF925"/>
      <c r="AG925"/>
      <c r="AH925"/>
      <c r="AI925"/>
      <c r="AJ925"/>
      <c r="AK925"/>
      <c r="AL925"/>
      <c r="AM925"/>
      <c r="AN925"/>
      <c r="AO925"/>
      <c r="AP925"/>
      <c r="AQ925"/>
      <c r="AR925"/>
      <c r="AS925"/>
      <c r="AT925"/>
      <c r="AU925"/>
      <c r="AV925"/>
      <c r="AW925"/>
      <c r="AX925"/>
      <c r="AY925"/>
      <c r="AZ925"/>
      <c r="BA925"/>
      <c r="BB925"/>
      <c r="BC925"/>
      <c r="BD925"/>
      <c r="BE925"/>
      <c r="BF925"/>
      <c r="BG925"/>
      <c r="BH925"/>
      <c r="BI925"/>
      <c r="BJ925"/>
      <c r="BK925"/>
      <c r="BL925"/>
      <c r="BM925"/>
      <c r="BN925"/>
      <c r="BO925"/>
    </row>
    <row r="926" spans="1:67" ht="15" x14ac:dyDescent="0.25">
      <c r="A926" s="245" t="s">
        <v>5904</v>
      </c>
      <c r="B926" s="245" t="s">
        <v>5903</v>
      </c>
      <c r="C926" s="245" t="s">
        <v>5902</v>
      </c>
      <c r="D926" s="245" t="s">
        <v>5901</v>
      </c>
      <c r="E926" s="246" t="s">
        <v>44</v>
      </c>
      <c r="F926" s="245" t="s">
        <v>44</v>
      </c>
      <c r="G926" s="245" t="s">
        <v>6543</v>
      </c>
      <c r="H926" s="245" t="s">
        <v>6542</v>
      </c>
      <c r="I926" s="245" t="s">
        <v>102</v>
      </c>
      <c r="J926" s="245" t="s">
        <v>59</v>
      </c>
      <c r="K926" s="246" t="s">
        <v>661</v>
      </c>
      <c r="L926" s="245" t="s">
        <v>568</v>
      </c>
      <c r="M926"/>
      <c r="N926"/>
      <c r="O926"/>
      <c r="P926"/>
      <c r="Q926"/>
      <c r="R926"/>
      <c r="S926"/>
      <c r="T926"/>
      <c r="U926"/>
      <c r="V926"/>
      <c r="W926"/>
      <c r="X926"/>
      <c r="Y926"/>
      <c r="Z926"/>
      <c r="AA926"/>
      <c r="AB926"/>
      <c r="AC926"/>
      <c r="AD926"/>
      <c r="AE926"/>
      <c r="AF926"/>
      <c r="AG926"/>
      <c r="AH926"/>
      <c r="AI926"/>
      <c r="AJ926"/>
      <c r="AK926"/>
      <c r="AL926"/>
      <c r="AM926"/>
      <c r="AN926"/>
      <c r="AO926"/>
      <c r="AP926"/>
      <c r="AQ926"/>
      <c r="AR926"/>
      <c r="AS926"/>
      <c r="AT926"/>
      <c r="AU926"/>
      <c r="AV926"/>
      <c r="AW926"/>
      <c r="AX926"/>
      <c r="AY926"/>
      <c r="AZ926"/>
      <c r="BA926"/>
      <c r="BB926"/>
      <c r="BC926"/>
      <c r="BD926"/>
      <c r="BE926"/>
      <c r="BF926"/>
      <c r="BG926"/>
      <c r="BH926"/>
      <c r="BI926"/>
      <c r="BJ926"/>
      <c r="BK926"/>
      <c r="BL926"/>
      <c r="BM926"/>
      <c r="BN926"/>
      <c r="BO926"/>
    </row>
    <row r="927" spans="1:67" ht="15" x14ac:dyDescent="0.25">
      <c r="A927" s="245" t="s">
        <v>5904</v>
      </c>
      <c r="B927" s="245" t="s">
        <v>5903</v>
      </c>
      <c r="C927" s="245" t="s">
        <v>5902</v>
      </c>
      <c r="D927" s="245" t="s">
        <v>5901</v>
      </c>
      <c r="E927" s="246" t="s">
        <v>44</v>
      </c>
      <c r="F927" s="245" t="s">
        <v>44</v>
      </c>
      <c r="G927" s="245" t="s">
        <v>6541</v>
      </c>
      <c r="H927" s="245" t="s">
        <v>6540</v>
      </c>
      <c r="I927" s="245" t="s">
        <v>102</v>
      </c>
      <c r="J927" s="245" t="s">
        <v>59</v>
      </c>
      <c r="K927" s="246" t="s">
        <v>884</v>
      </c>
      <c r="L927" s="245" t="s">
        <v>568</v>
      </c>
      <c r="M927"/>
      <c r="N927"/>
      <c r="O927"/>
      <c r="P927"/>
      <c r="Q927"/>
      <c r="R927"/>
      <c r="S927"/>
      <c r="T927"/>
      <c r="U927"/>
      <c r="V927"/>
      <c r="W927"/>
      <c r="X927"/>
      <c r="Y927"/>
      <c r="Z927"/>
      <c r="AA927"/>
      <c r="AB927"/>
      <c r="AC927"/>
      <c r="AD927"/>
      <c r="AE927"/>
      <c r="AF927"/>
      <c r="AG927"/>
      <c r="AH927"/>
      <c r="AI927"/>
      <c r="AJ927"/>
      <c r="AK927"/>
      <c r="AL927"/>
      <c r="AM927"/>
      <c r="AN927"/>
      <c r="AO927"/>
      <c r="AP927"/>
      <c r="AQ927"/>
      <c r="AR927"/>
      <c r="AS927"/>
      <c r="AT927"/>
      <c r="AU927"/>
      <c r="AV927"/>
      <c r="AW927"/>
      <c r="AX927"/>
      <c r="AY927"/>
      <c r="AZ927"/>
      <c r="BA927"/>
      <c r="BB927"/>
      <c r="BC927"/>
      <c r="BD927"/>
      <c r="BE927"/>
      <c r="BF927"/>
      <c r="BG927"/>
      <c r="BH927"/>
      <c r="BI927"/>
      <c r="BJ927"/>
      <c r="BK927"/>
      <c r="BL927"/>
      <c r="BM927"/>
      <c r="BN927"/>
      <c r="BO927"/>
    </row>
    <row r="928" spans="1:67" ht="15" x14ac:dyDescent="0.25">
      <c r="A928" s="245" t="s">
        <v>5904</v>
      </c>
      <c r="B928" s="245" t="s">
        <v>5903</v>
      </c>
      <c r="C928" s="245" t="s">
        <v>5902</v>
      </c>
      <c r="D928" s="245" t="s">
        <v>5901</v>
      </c>
      <c r="E928" s="246" t="s">
        <v>44</v>
      </c>
      <c r="F928" s="245" t="s">
        <v>44</v>
      </c>
      <c r="G928" s="245" t="s">
        <v>6539</v>
      </c>
      <c r="H928" s="245" t="s">
        <v>6538</v>
      </c>
      <c r="I928" s="245" t="s">
        <v>102</v>
      </c>
      <c r="J928" s="245" t="s">
        <v>106</v>
      </c>
      <c r="K928" s="246" t="s">
        <v>1473</v>
      </c>
      <c r="L928" s="245" t="s">
        <v>568</v>
      </c>
      <c r="M928"/>
      <c r="N928"/>
      <c r="O928"/>
      <c r="P928"/>
      <c r="Q928"/>
      <c r="R928"/>
      <c r="S928"/>
      <c r="T928"/>
      <c r="U928"/>
      <c r="V928"/>
      <c r="W928"/>
      <c r="X928"/>
      <c r="Y928"/>
      <c r="Z928"/>
      <c r="AA928"/>
      <c r="AB928"/>
      <c r="AC928"/>
      <c r="AD928"/>
      <c r="AE928"/>
      <c r="AF928"/>
      <c r="AG928"/>
      <c r="AH928"/>
      <c r="AI928"/>
      <c r="AJ928"/>
      <c r="AK928"/>
      <c r="AL928"/>
      <c r="AM928"/>
      <c r="AN928"/>
      <c r="AO928"/>
      <c r="AP928"/>
      <c r="AQ928"/>
      <c r="AR928"/>
      <c r="AS928"/>
      <c r="AT928"/>
      <c r="AU928"/>
      <c r="AV928"/>
      <c r="AW928"/>
      <c r="AX928"/>
      <c r="AY928"/>
      <c r="AZ928"/>
      <c r="BA928"/>
      <c r="BB928"/>
      <c r="BC928"/>
      <c r="BD928"/>
      <c r="BE928"/>
      <c r="BF928"/>
      <c r="BG928"/>
      <c r="BH928"/>
      <c r="BI928"/>
      <c r="BJ928"/>
      <c r="BK928"/>
      <c r="BL928"/>
      <c r="BM928"/>
      <c r="BN928"/>
      <c r="BO928"/>
    </row>
    <row r="929" spans="1:67" ht="15" x14ac:dyDescent="0.25">
      <c r="A929" s="245" t="s">
        <v>5904</v>
      </c>
      <c r="B929" s="245" t="s">
        <v>5903</v>
      </c>
      <c r="C929" s="245" t="s">
        <v>5902</v>
      </c>
      <c r="D929" s="245" t="s">
        <v>5901</v>
      </c>
      <c r="E929" s="246" t="s">
        <v>44</v>
      </c>
      <c r="F929" s="245" t="s">
        <v>44</v>
      </c>
      <c r="G929" s="245" t="s">
        <v>6537</v>
      </c>
      <c r="H929" s="245" t="s">
        <v>6536</v>
      </c>
      <c r="I929" s="245" t="s">
        <v>102</v>
      </c>
      <c r="J929" s="245" t="s">
        <v>59</v>
      </c>
      <c r="K929" s="246" t="s">
        <v>16270</v>
      </c>
      <c r="L929" s="245" t="s">
        <v>568</v>
      </c>
      <c r="M929"/>
      <c r="N929"/>
      <c r="O929"/>
      <c r="P929"/>
      <c r="Q929"/>
      <c r="R929"/>
      <c r="S929"/>
      <c r="T929"/>
      <c r="U929"/>
      <c r="V929"/>
      <c r="W929"/>
      <c r="X929"/>
      <c r="Y929"/>
      <c r="Z929"/>
      <c r="AA929"/>
      <c r="AB929"/>
      <c r="AC929"/>
      <c r="AD929"/>
      <c r="AE929"/>
      <c r="AF929"/>
      <c r="AG929"/>
      <c r="AH929"/>
      <c r="AI929"/>
      <c r="AJ929"/>
      <c r="AK929"/>
      <c r="AL929"/>
      <c r="AM929"/>
      <c r="AN929"/>
      <c r="AO929"/>
      <c r="AP929"/>
      <c r="AQ929"/>
      <c r="AR929"/>
      <c r="AS929"/>
      <c r="AT929"/>
      <c r="AU929"/>
      <c r="AV929"/>
      <c r="AW929"/>
      <c r="AX929"/>
      <c r="AY929"/>
      <c r="AZ929"/>
      <c r="BA929"/>
      <c r="BB929"/>
      <c r="BC929"/>
      <c r="BD929"/>
      <c r="BE929"/>
      <c r="BF929"/>
      <c r="BG929"/>
      <c r="BH929"/>
      <c r="BI929"/>
      <c r="BJ929"/>
      <c r="BK929"/>
      <c r="BL929"/>
      <c r="BM929"/>
      <c r="BN929"/>
      <c r="BO929"/>
    </row>
    <row r="930" spans="1:67" ht="15" x14ac:dyDescent="0.25">
      <c r="A930" s="245" t="s">
        <v>5904</v>
      </c>
      <c r="B930" s="245" t="s">
        <v>5903</v>
      </c>
      <c r="C930" s="245" t="s">
        <v>5902</v>
      </c>
      <c r="D930" s="245" t="s">
        <v>5901</v>
      </c>
      <c r="E930" s="246" t="s">
        <v>44</v>
      </c>
      <c r="F930" s="245" t="s">
        <v>44</v>
      </c>
      <c r="G930" s="245" t="s">
        <v>6534</v>
      </c>
      <c r="H930" s="245" t="s">
        <v>6533</v>
      </c>
      <c r="I930" s="245" t="s">
        <v>102</v>
      </c>
      <c r="J930" s="245" t="s">
        <v>59</v>
      </c>
      <c r="K930" s="246" t="s">
        <v>120</v>
      </c>
      <c r="L930" s="245" t="s">
        <v>568</v>
      </c>
      <c r="M930"/>
      <c r="N930"/>
      <c r="O930"/>
      <c r="P930"/>
      <c r="Q930"/>
      <c r="R930"/>
      <c r="S930"/>
      <c r="T930"/>
      <c r="U930"/>
      <c r="V930"/>
      <c r="W930"/>
      <c r="X930"/>
      <c r="Y930"/>
      <c r="Z930"/>
      <c r="AA930"/>
      <c r="AB930"/>
      <c r="AC930"/>
      <c r="AD930"/>
      <c r="AE930"/>
      <c r="AF930"/>
      <c r="AG930"/>
      <c r="AH930"/>
      <c r="AI930"/>
      <c r="AJ930"/>
      <c r="AK930"/>
      <c r="AL930"/>
      <c r="AM930"/>
      <c r="AN930"/>
      <c r="AO930"/>
      <c r="AP930"/>
      <c r="AQ930"/>
      <c r="AR930"/>
      <c r="AS930"/>
      <c r="AT930"/>
      <c r="AU930"/>
      <c r="AV930"/>
      <c r="AW930"/>
      <c r="AX930"/>
      <c r="AY930"/>
      <c r="AZ930"/>
      <c r="BA930"/>
      <c r="BB930"/>
      <c r="BC930"/>
      <c r="BD930"/>
      <c r="BE930"/>
      <c r="BF930"/>
      <c r="BG930"/>
      <c r="BH930"/>
      <c r="BI930"/>
      <c r="BJ930"/>
      <c r="BK930"/>
      <c r="BL930"/>
      <c r="BM930"/>
      <c r="BN930"/>
      <c r="BO930"/>
    </row>
    <row r="931" spans="1:67" ht="15" x14ac:dyDescent="0.25">
      <c r="A931" s="245" t="s">
        <v>5904</v>
      </c>
      <c r="B931" s="245" t="s">
        <v>5903</v>
      </c>
      <c r="C931" s="245" t="s">
        <v>5902</v>
      </c>
      <c r="D931" s="245" t="s">
        <v>5901</v>
      </c>
      <c r="E931" s="246" t="s">
        <v>44</v>
      </c>
      <c r="F931" s="245" t="s">
        <v>44</v>
      </c>
      <c r="G931" s="245" t="s">
        <v>6532</v>
      </c>
      <c r="H931" s="245" t="s">
        <v>6531</v>
      </c>
      <c r="I931" s="245" t="s">
        <v>102</v>
      </c>
      <c r="J931" s="245" t="s">
        <v>59</v>
      </c>
      <c r="K931" s="246" t="s">
        <v>9613</v>
      </c>
      <c r="L931" s="245" t="s">
        <v>568</v>
      </c>
      <c r="M931"/>
      <c r="N931"/>
      <c r="O931"/>
      <c r="P931"/>
      <c r="Q931"/>
      <c r="R931"/>
      <c r="S931"/>
      <c r="T931"/>
      <c r="U931"/>
      <c r="V931"/>
      <c r="W931"/>
      <c r="X931"/>
      <c r="Y931"/>
      <c r="Z931"/>
      <c r="AA931"/>
      <c r="AB931"/>
      <c r="AC931"/>
      <c r="AD931"/>
      <c r="AE931"/>
      <c r="AF931"/>
      <c r="AG931"/>
      <c r="AH931"/>
      <c r="AI931"/>
      <c r="AJ931"/>
      <c r="AK931"/>
      <c r="AL931"/>
      <c r="AM931"/>
      <c r="AN931"/>
      <c r="AO931"/>
      <c r="AP931"/>
      <c r="AQ931"/>
      <c r="AR931"/>
      <c r="AS931"/>
      <c r="AT931"/>
      <c r="AU931"/>
      <c r="AV931"/>
      <c r="AW931"/>
      <c r="AX931"/>
      <c r="AY931"/>
      <c r="AZ931"/>
      <c r="BA931"/>
      <c r="BB931"/>
      <c r="BC931"/>
      <c r="BD931"/>
      <c r="BE931"/>
      <c r="BF931"/>
      <c r="BG931"/>
      <c r="BH931"/>
      <c r="BI931"/>
      <c r="BJ931"/>
      <c r="BK931"/>
      <c r="BL931"/>
      <c r="BM931"/>
      <c r="BN931"/>
      <c r="BO931"/>
    </row>
    <row r="932" spans="1:67" ht="15" x14ac:dyDescent="0.25">
      <c r="A932" s="245" t="s">
        <v>5904</v>
      </c>
      <c r="B932" s="245" t="s">
        <v>5903</v>
      </c>
      <c r="C932" s="245" t="s">
        <v>5902</v>
      </c>
      <c r="D932" s="245" t="s">
        <v>5901</v>
      </c>
      <c r="E932" s="246" t="s">
        <v>44</v>
      </c>
      <c r="F932" s="245" t="s">
        <v>44</v>
      </c>
      <c r="G932" s="245" t="s">
        <v>6530</v>
      </c>
      <c r="H932" s="245" t="s">
        <v>6529</v>
      </c>
      <c r="I932" s="245" t="s">
        <v>102</v>
      </c>
      <c r="J932" s="245" t="s">
        <v>106</v>
      </c>
      <c r="K932" s="246" t="s">
        <v>1473</v>
      </c>
      <c r="L932" s="245" t="s">
        <v>568</v>
      </c>
      <c r="M932"/>
      <c r="N932"/>
      <c r="O932"/>
      <c r="P932"/>
      <c r="Q932"/>
      <c r="R932"/>
      <c r="S932"/>
      <c r="T932"/>
      <c r="U932"/>
      <c r="V932"/>
      <c r="W932"/>
      <c r="X932"/>
      <c r="Y932"/>
      <c r="Z932"/>
      <c r="AA932"/>
      <c r="AB932"/>
      <c r="AC932"/>
      <c r="AD932"/>
      <c r="AE932"/>
      <c r="AF932"/>
      <c r="AG932"/>
      <c r="AH932"/>
      <c r="AI932"/>
      <c r="AJ932"/>
      <c r="AK932"/>
      <c r="AL932"/>
      <c r="AM932"/>
      <c r="AN932"/>
      <c r="AO932"/>
      <c r="AP932"/>
      <c r="AQ932"/>
      <c r="AR932"/>
      <c r="AS932"/>
      <c r="AT932"/>
      <c r="AU932"/>
      <c r="AV932"/>
      <c r="AW932"/>
      <c r="AX932"/>
      <c r="AY932"/>
      <c r="AZ932"/>
      <c r="BA932"/>
      <c r="BB932"/>
      <c r="BC932"/>
      <c r="BD932"/>
      <c r="BE932"/>
      <c r="BF932"/>
      <c r="BG932"/>
      <c r="BH932"/>
      <c r="BI932"/>
      <c r="BJ932"/>
      <c r="BK932"/>
      <c r="BL932"/>
      <c r="BM932"/>
      <c r="BN932"/>
      <c r="BO932"/>
    </row>
    <row r="933" spans="1:67" ht="15" x14ac:dyDescent="0.25">
      <c r="A933" s="245" t="s">
        <v>5904</v>
      </c>
      <c r="B933" s="245" t="s">
        <v>5903</v>
      </c>
      <c r="C933" s="245" t="s">
        <v>5902</v>
      </c>
      <c r="D933" s="245" t="s">
        <v>5901</v>
      </c>
      <c r="E933" s="246" t="s">
        <v>44</v>
      </c>
      <c r="F933" s="245" t="s">
        <v>44</v>
      </c>
      <c r="G933" s="245" t="s">
        <v>6527</v>
      </c>
      <c r="H933" s="245" t="s">
        <v>6526</v>
      </c>
      <c r="I933" s="245" t="s">
        <v>102</v>
      </c>
      <c r="J933" s="245" t="s">
        <v>569</v>
      </c>
      <c r="K933" s="246" t="s">
        <v>4738</v>
      </c>
      <c r="L933" s="245" t="s">
        <v>568</v>
      </c>
      <c r="M933"/>
      <c r="N933"/>
      <c r="O933"/>
      <c r="P933"/>
      <c r="Q933"/>
      <c r="R933"/>
      <c r="S933"/>
      <c r="T933"/>
      <c r="U933"/>
      <c r="V933"/>
      <c r="W933"/>
      <c r="X933"/>
      <c r="Y933"/>
      <c r="Z933"/>
      <c r="AA933"/>
      <c r="AB933"/>
      <c r="AC933"/>
      <c r="AD933"/>
      <c r="AE933"/>
      <c r="AF933"/>
      <c r="AG933"/>
      <c r="AH933"/>
      <c r="AI933"/>
      <c r="AJ933"/>
      <c r="AK933"/>
      <c r="AL933"/>
      <c r="AM933"/>
      <c r="AN933"/>
      <c r="AO933"/>
      <c r="AP933"/>
      <c r="AQ933"/>
      <c r="AR933"/>
      <c r="AS933"/>
      <c r="AT933"/>
      <c r="AU933"/>
      <c r="AV933"/>
      <c r="AW933"/>
      <c r="AX933"/>
      <c r="AY933"/>
      <c r="AZ933"/>
      <c r="BA933"/>
      <c r="BB933"/>
      <c r="BC933"/>
      <c r="BD933"/>
      <c r="BE933"/>
      <c r="BF933"/>
      <c r="BG933"/>
      <c r="BH933"/>
      <c r="BI933"/>
      <c r="BJ933"/>
      <c r="BK933"/>
      <c r="BL933"/>
      <c r="BM933"/>
      <c r="BN933"/>
      <c r="BO933"/>
    </row>
    <row r="934" spans="1:67" ht="15" x14ac:dyDescent="0.25">
      <c r="A934" s="245" t="s">
        <v>5904</v>
      </c>
      <c r="B934" s="245" t="s">
        <v>5903</v>
      </c>
      <c r="C934" s="245" t="s">
        <v>5902</v>
      </c>
      <c r="D934" s="245" t="s">
        <v>5901</v>
      </c>
      <c r="E934" s="246" t="s">
        <v>44</v>
      </c>
      <c r="F934" s="245" t="s">
        <v>44</v>
      </c>
      <c r="G934" s="245" t="s">
        <v>6525</v>
      </c>
      <c r="H934" s="245" t="s">
        <v>6524</v>
      </c>
      <c r="I934" s="245" t="s">
        <v>102</v>
      </c>
      <c r="J934" s="245" t="s">
        <v>569</v>
      </c>
      <c r="K934" s="246" t="s">
        <v>6041</v>
      </c>
      <c r="L934" s="245" t="s">
        <v>568</v>
      </c>
      <c r="M934"/>
      <c r="N934"/>
      <c r="O934"/>
      <c r="P934"/>
      <c r="Q934"/>
      <c r="R934"/>
      <c r="S934"/>
      <c r="T934"/>
      <c r="U934"/>
      <c r="V934"/>
      <c r="W934"/>
      <c r="X934"/>
      <c r="Y934"/>
      <c r="Z934"/>
      <c r="AA934"/>
      <c r="AB934"/>
      <c r="AC934"/>
      <c r="AD934"/>
      <c r="AE934"/>
      <c r="AF934"/>
      <c r="AG934"/>
      <c r="AH934"/>
      <c r="AI934"/>
      <c r="AJ934"/>
      <c r="AK934"/>
      <c r="AL934"/>
      <c r="AM934"/>
      <c r="AN934"/>
      <c r="AO934"/>
      <c r="AP934"/>
      <c r="AQ934"/>
      <c r="AR934"/>
      <c r="AS934"/>
      <c r="AT934"/>
      <c r="AU934"/>
      <c r="AV934"/>
      <c r="AW934"/>
      <c r="AX934"/>
      <c r="AY934"/>
      <c r="AZ934"/>
      <c r="BA934"/>
      <c r="BB934"/>
      <c r="BC934"/>
      <c r="BD934"/>
      <c r="BE934"/>
      <c r="BF934"/>
      <c r="BG934"/>
      <c r="BH934"/>
      <c r="BI934"/>
      <c r="BJ934"/>
      <c r="BK934"/>
      <c r="BL934"/>
      <c r="BM934"/>
      <c r="BN934"/>
      <c r="BO934"/>
    </row>
    <row r="935" spans="1:67" ht="15" x14ac:dyDescent="0.25">
      <c r="A935" s="245" t="s">
        <v>5904</v>
      </c>
      <c r="B935" s="245" t="s">
        <v>5903</v>
      </c>
      <c r="C935" s="245" t="s">
        <v>5902</v>
      </c>
      <c r="D935" s="245" t="s">
        <v>5901</v>
      </c>
      <c r="E935" s="246" t="s">
        <v>44</v>
      </c>
      <c r="F935" s="245" t="s">
        <v>44</v>
      </c>
      <c r="G935" s="245" t="s">
        <v>6523</v>
      </c>
      <c r="H935" s="245" t="s">
        <v>6522</v>
      </c>
      <c r="I935" s="245" t="s">
        <v>102</v>
      </c>
      <c r="J935" s="245" t="s">
        <v>569</v>
      </c>
      <c r="K935" s="246" t="s">
        <v>1679</v>
      </c>
      <c r="L935" s="245" t="s">
        <v>568</v>
      </c>
      <c r="M935"/>
      <c r="N935"/>
      <c r="O935"/>
      <c r="P935"/>
      <c r="Q935"/>
      <c r="R935"/>
      <c r="S935"/>
      <c r="T935"/>
      <c r="U935"/>
      <c r="V935"/>
      <c r="W935"/>
      <c r="X935"/>
      <c r="Y935"/>
      <c r="Z935"/>
      <c r="AA935"/>
      <c r="AB935"/>
      <c r="AC935"/>
      <c r="AD935"/>
      <c r="AE935"/>
      <c r="AF935"/>
      <c r="AG935"/>
      <c r="AH935"/>
      <c r="AI935"/>
      <c r="AJ935"/>
      <c r="AK935"/>
      <c r="AL935"/>
      <c r="AM935"/>
      <c r="AN935"/>
      <c r="AO935"/>
      <c r="AP935"/>
      <c r="AQ935"/>
      <c r="AR935"/>
      <c r="AS935"/>
      <c r="AT935"/>
      <c r="AU935"/>
      <c r="AV935"/>
      <c r="AW935"/>
      <c r="AX935"/>
      <c r="AY935"/>
      <c r="AZ935"/>
      <c r="BA935"/>
      <c r="BB935"/>
      <c r="BC935"/>
      <c r="BD935"/>
      <c r="BE935"/>
      <c r="BF935"/>
      <c r="BG935"/>
      <c r="BH935"/>
      <c r="BI935"/>
      <c r="BJ935"/>
      <c r="BK935"/>
      <c r="BL935"/>
      <c r="BM935"/>
      <c r="BN935"/>
      <c r="BO935"/>
    </row>
    <row r="936" spans="1:67" ht="15" x14ac:dyDescent="0.25">
      <c r="A936" s="245" t="s">
        <v>5904</v>
      </c>
      <c r="B936" s="245" t="s">
        <v>5903</v>
      </c>
      <c r="C936" s="245" t="s">
        <v>5902</v>
      </c>
      <c r="D936" s="245" t="s">
        <v>5901</v>
      </c>
      <c r="E936" s="246" t="s">
        <v>44</v>
      </c>
      <c r="F936" s="245" t="s">
        <v>44</v>
      </c>
      <c r="G936" s="245" t="s">
        <v>6521</v>
      </c>
      <c r="H936" s="245" t="s">
        <v>6520</v>
      </c>
      <c r="I936" s="245" t="s">
        <v>102</v>
      </c>
      <c r="J936" s="245" t="s">
        <v>106</v>
      </c>
      <c r="K936" s="246" t="s">
        <v>14642</v>
      </c>
      <c r="L936" s="245" t="s">
        <v>568</v>
      </c>
      <c r="M936"/>
      <c r="N936"/>
      <c r="O936"/>
      <c r="P936"/>
      <c r="Q936"/>
      <c r="R936"/>
      <c r="S936"/>
      <c r="T936"/>
      <c r="U936"/>
      <c r="V936"/>
      <c r="W936"/>
      <c r="X936"/>
      <c r="Y936"/>
      <c r="Z936"/>
      <c r="AA936"/>
      <c r="AB936"/>
      <c r="AC936"/>
      <c r="AD936"/>
      <c r="AE936"/>
      <c r="AF936"/>
      <c r="AG936"/>
      <c r="AH936"/>
      <c r="AI936"/>
      <c r="AJ936"/>
      <c r="AK936"/>
      <c r="AL936"/>
      <c r="AM936"/>
      <c r="AN936"/>
      <c r="AO936"/>
      <c r="AP936"/>
      <c r="AQ936"/>
      <c r="AR936"/>
      <c r="AS936"/>
      <c r="AT936"/>
      <c r="AU936"/>
      <c r="AV936"/>
      <c r="AW936"/>
      <c r="AX936"/>
      <c r="AY936"/>
      <c r="AZ936"/>
      <c r="BA936"/>
      <c r="BB936"/>
      <c r="BC936"/>
      <c r="BD936"/>
      <c r="BE936"/>
      <c r="BF936"/>
      <c r="BG936"/>
      <c r="BH936"/>
      <c r="BI936"/>
      <c r="BJ936"/>
      <c r="BK936"/>
      <c r="BL936"/>
      <c r="BM936"/>
      <c r="BN936"/>
      <c r="BO936"/>
    </row>
    <row r="937" spans="1:67" ht="15" x14ac:dyDescent="0.25">
      <c r="A937" s="245" t="s">
        <v>5904</v>
      </c>
      <c r="B937" s="245" t="s">
        <v>5903</v>
      </c>
      <c r="C937" s="245" t="s">
        <v>5902</v>
      </c>
      <c r="D937" s="245" t="s">
        <v>5901</v>
      </c>
      <c r="E937" s="246" t="s">
        <v>44</v>
      </c>
      <c r="F937" s="245" t="s">
        <v>44</v>
      </c>
      <c r="G937" s="245" t="s">
        <v>6519</v>
      </c>
      <c r="H937" s="245" t="s">
        <v>6518</v>
      </c>
      <c r="I937" s="245" t="s">
        <v>102</v>
      </c>
      <c r="J937" s="245" t="s">
        <v>59</v>
      </c>
      <c r="K937" s="246" t="s">
        <v>16271</v>
      </c>
      <c r="L937" s="245" t="s">
        <v>568</v>
      </c>
      <c r="M937"/>
      <c r="N937"/>
      <c r="O937"/>
      <c r="P937"/>
      <c r="Q937"/>
      <c r="R937"/>
      <c r="S937"/>
      <c r="T937"/>
      <c r="U937"/>
      <c r="V937"/>
      <c r="W937"/>
      <c r="X937"/>
      <c r="Y937"/>
      <c r="Z937"/>
      <c r="AA937"/>
      <c r="AB937"/>
      <c r="AC937"/>
      <c r="AD937"/>
      <c r="AE937"/>
      <c r="AF937"/>
      <c r="AG937"/>
      <c r="AH937"/>
      <c r="AI937"/>
      <c r="AJ937"/>
      <c r="AK937"/>
      <c r="AL937"/>
      <c r="AM937"/>
      <c r="AN937"/>
      <c r="AO937"/>
      <c r="AP937"/>
      <c r="AQ937"/>
      <c r="AR937"/>
      <c r="AS937"/>
      <c r="AT937"/>
      <c r="AU937"/>
      <c r="AV937"/>
      <c r="AW937"/>
      <c r="AX937"/>
      <c r="AY937"/>
      <c r="AZ937"/>
      <c r="BA937"/>
      <c r="BB937"/>
      <c r="BC937"/>
      <c r="BD937"/>
      <c r="BE937"/>
      <c r="BF937"/>
      <c r="BG937"/>
      <c r="BH937"/>
      <c r="BI937"/>
      <c r="BJ937"/>
      <c r="BK937"/>
      <c r="BL937"/>
      <c r="BM937"/>
      <c r="BN937"/>
      <c r="BO937"/>
    </row>
    <row r="938" spans="1:67" ht="15" x14ac:dyDescent="0.25">
      <c r="A938" s="245" t="s">
        <v>5904</v>
      </c>
      <c r="B938" s="245" t="s">
        <v>5903</v>
      </c>
      <c r="C938" s="245" t="s">
        <v>5902</v>
      </c>
      <c r="D938" s="245" t="s">
        <v>5901</v>
      </c>
      <c r="E938" s="246" t="s">
        <v>44</v>
      </c>
      <c r="F938" s="245" t="s">
        <v>44</v>
      </c>
      <c r="G938" s="245" t="s">
        <v>6517</v>
      </c>
      <c r="H938" s="245" t="s">
        <v>6516</v>
      </c>
      <c r="I938" s="245" t="s">
        <v>102</v>
      </c>
      <c r="J938" s="245" t="s">
        <v>59</v>
      </c>
      <c r="K938" s="246" t="s">
        <v>15258</v>
      </c>
      <c r="L938" s="245" t="s">
        <v>568</v>
      </c>
      <c r="M938"/>
      <c r="N938"/>
      <c r="O938"/>
      <c r="P938"/>
      <c r="Q938"/>
      <c r="R938"/>
      <c r="S938"/>
      <c r="T938"/>
      <c r="U938"/>
      <c r="V938"/>
      <c r="W938"/>
      <c r="X938"/>
      <c r="Y938"/>
      <c r="Z938"/>
      <c r="AA938"/>
      <c r="AB938"/>
      <c r="AC938"/>
      <c r="AD938"/>
      <c r="AE938"/>
      <c r="AF938"/>
      <c r="AG938"/>
      <c r="AH938"/>
      <c r="AI938"/>
      <c r="AJ938"/>
      <c r="AK938"/>
      <c r="AL938"/>
      <c r="AM938"/>
      <c r="AN938"/>
      <c r="AO938"/>
      <c r="AP938"/>
      <c r="AQ938"/>
      <c r="AR938"/>
      <c r="AS938"/>
      <c r="AT938"/>
      <c r="AU938"/>
      <c r="AV938"/>
      <c r="AW938"/>
      <c r="AX938"/>
      <c r="AY938"/>
      <c r="AZ938"/>
      <c r="BA938"/>
      <c r="BB938"/>
      <c r="BC938"/>
      <c r="BD938"/>
      <c r="BE938"/>
      <c r="BF938"/>
      <c r="BG938"/>
      <c r="BH938"/>
      <c r="BI938"/>
      <c r="BJ938"/>
      <c r="BK938"/>
      <c r="BL938"/>
      <c r="BM938"/>
      <c r="BN938"/>
      <c r="BO938"/>
    </row>
    <row r="939" spans="1:67" ht="15" x14ac:dyDescent="0.25">
      <c r="A939" s="245" t="s">
        <v>5904</v>
      </c>
      <c r="B939" s="245" t="s">
        <v>5903</v>
      </c>
      <c r="C939" s="245" t="s">
        <v>5902</v>
      </c>
      <c r="D939" s="245" t="s">
        <v>5901</v>
      </c>
      <c r="E939" s="246" t="s">
        <v>44</v>
      </c>
      <c r="F939" s="245" t="s">
        <v>44</v>
      </c>
      <c r="G939" s="245" t="s">
        <v>6515</v>
      </c>
      <c r="H939" s="245" t="s">
        <v>6514</v>
      </c>
      <c r="I939" s="245" t="s">
        <v>102</v>
      </c>
      <c r="J939" s="245" t="s">
        <v>59</v>
      </c>
      <c r="K939" s="246" t="s">
        <v>16272</v>
      </c>
      <c r="L939" s="245" t="s">
        <v>568</v>
      </c>
      <c r="M939"/>
      <c r="N939"/>
      <c r="O939"/>
      <c r="P939"/>
      <c r="Q939"/>
      <c r="R939"/>
      <c r="S939"/>
      <c r="T939"/>
      <c r="U939"/>
      <c r="V939"/>
      <c r="W939"/>
      <c r="X939"/>
      <c r="Y939"/>
      <c r="Z939"/>
      <c r="AA939"/>
      <c r="AB939"/>
      <c r="AC939"/>
      <c r="AD939"/>
      <c r="AE939"/>
      <c r="AF939"/>
      <c r="AG939"/>
      <c r="AH939"/>
      <c r="AI939"/>
      <c r="AJ939"/>
      <c r="AK939"/>
      <c r="AL939"/>
      <c r="AM939"/>
      <c r="AN939"/>
      <c r="AO939"/>
      <c r="AP939"/>
      <c r="AQ939"/>
      <c r="AR939"/>
      <c r="AS939"/>
      <c r="AT939"/>
      <c r="AU939"/>
      <c r="AV939"/>
      <c r="AW939"/>
      <c r="AX939"/>
      <c r="AY939"/>
      <c r="AZ939"/>
      <c r="BA939"/>
      <c r="BB939"/>
      <c r="BC939"/>
      <c r="BD939"/>
      <c r="BE939"/>
      <c r="BF939"/>
      <c r="BG939"/>
      <c r="BH939"/>
      <c r="BI939"/>
      <c r="BJ939"/>
      <c r="BK939"/>
      <c r="BL939"/>
      <c r="BM939"/>
      <c r="BN939"/>
      <c r="BO939"/>
    </row>
    <row r="940" spans="1:67" ht="15" x14ac:dyDescent="0.25">
      <c r="A940" s="245" t="s">
        <v>5904</v>
      </c>
      <c r="B940" s="245" t="s">
        <v>5903</v>
      </c>
      <c r="C940" s="245" t="s">
        <v>5902</v>
      </c>
      <c r="D940" s="245" t="s">
        <v>5901</v>
      </c>
      <c r="E940" s="246" t="s">
        <v>44</v>
      </c>
      <c r="F940" s="245" t="s">
        <v>44</v>
      </c>
      <c r="G940" s="245" t="s">
        <v>6513</v>
      </c>
      <c r="H940" s="245" t="s">
        <v>6512</v>
      </c>
      <c r="I940" s="245" t="s">
        <v>102</v>
      </c>
      <c r="J940" s="245" t="s">
        <v>106</v>
      </c>
      <c r="K940" s="246" t="s">
        <v>16273</v>
      </c>
      <c r="L940" s="245" t="s">
        <v>568</v>
      </c>
      <c r="M940"/>
      <c r="N940"/>
      <c r="O940"/>
      <c r="P940"/>
      <c r="Q940"/>
      <c r="R940"/>
      <c r="S940"/>
      <c r="T940"/>
      <c r="U940"/>
      <c r="V940"/>
      <c r="W940"/>
      <c r="X940"/>
      <c r="Y940"/>
      <c r="Z940"/>
      <c r="AA940"/>
      <c r="AB940"/>
      <c r="AC940"/>
      <c r="AD940"/>
      <c r="AE940"/>
      <c r="AF940"/>
      <c r="AG940"/>
      <c r="AH940"/>
      <c r="AI940"/>
      <c r="AJ940"/>
      <c r="AK940"/>
      <c r="AL940"/>
      <c r="AM940"/>
      <c r="AN940"/>
      <c r="AO940"/>
      <c r="AP940"/>
      <c r="AQ940"/>
      <c r="AR940"/>
      <c r="AS940"/>
      <c r="AT940"/>
      <c r="AU940"/>
      <c r="AV940"/>
      <c r="AW940"/>
      <c r="AX940"/>
      <c r="AY940"/>
      <c r="AZ940"/>
      <c r="BA940"/>
      <c r="BB940"/>
      <c r="BC940"/>
      <c r="BD940"/>
      <c r="BE940"/>
      <c r="BF940"/>
      <c r="BG940"/>
      <c r="BH940"/>
      <c r="BI940"/>
      <c r="BJ940"/>
      <c r="BK940"/>
      <c r="BL940"/>
      <c r="BM940"/>
      <c r="BN940"/>
      <c r="BO940"/>
    </row>
    <row r="941" spans="1:67" ht="15" x14ac:dyDescent="0.25">
      <c r="A941" s="245" t="s">
        <v>5904</v>
      </c>
      <c r="B941" s="245" t="s">
        <v>5903</v>
      </c>
      <c r="C941" s="245" t="s">
        <v>5902</v>
      </c>
      <c r="D941" s="245" t="s">
        <v>5901</v>
      </c>
      <c r="E941" s="246" t="s">
        <v>44</v>
      </c>
      <c r="F941" s="245" t="s">
        <v>44</v>
      </c>
      <c r="G941" s="245" t="s">
        <v>6511</v>
      </c>
      <c r="H941" s="245" t="s">
        <v>6510</v>
      </c>
      <c r="I941" s="245" t="s">
        <v>102</v>
      </c>
      <c r="J941" s="245" t="s">
        <v>569</v>
      </c>
      <c r="K941" s="246" t="s">
        <v>16274</v>
      </c>
      <c r="L941" s="245" t="s">
        <v>568</v>
      </c>
      <c r="M941"/>
      <c r="N941"/>
      <c r="O941"/>
      <c r="P941"/>
      <c r="Q941"/>
      <c r="R941"/>
      <c r="S941"/>
      <c r="T941"/>
      <c r="U941"/>
      <c r="V941"/>
      <c r="W941"/>
      <c r="X941"/>
      <c r="Y941"/>
      <c r="Z941"/>
      <c r="AA941"/>
      <c r="AB941"/>
      <c r="AC941"/>
      <c r="AD941"/>
      <c r="AE941"/>
      <c r="AF941"/>
      <c r="AG941"/>
      <c r="AH941"/>
      <c r="AI941"/>
      <c r="AJ941"/>
      <c r="AK941"/>
      <c r="AL941"/>
      <c r="AM941"/>
      <c r="AN941"/>
      <c r="AO941"/>
      <c r="AP941"/>
      <c r="AQ941"/>
      <c r="AR941"/>
      <c r="AS941"/>
      <c r="AT941"/>
      <c r="AU941"/>
      <c r="AV941"/>
      <c r="AW941"/>
      <c r="AX941"/>
      <c r="AY941"/>
      <c r="AZ941"/>
      <c r="BA941"/>
      <c r="BB941"/>
      <c r="BC941"/>
      <c r="BD941"/>
      <c r="BE941"/>
      <c r="BF941"/>
      <c r="BG941"/>
      <c r="BH941"/>
      <c r="BI941"/>
      <c r="BJ941"/>
      <c r="BK941"/>
      <c r="BL941"/>
      <c r="BM941"/>
      <c r="BN941"/>
      <c r="BO941"/>
    </row>
    <row r="942" spans="1:67" ht="15" x14ac:dyDescent="0.25">
      <c r="A942" s="245" t="s">
        <v>5904</v>
      </c>
      <c r="B942" s="245" t="s">
        <v>5903</v>
      </c>
      <c r="C942" s="245" t="s">
        <v>5902</v>
      </c>
      <c r="D942" s="245" t="s">
        <v>5901</v>
      </c>
      <c r="E942" s="246" t="s">
        <v>44</v>
      </c>
      <c r="F942" s="245" t="s">
        <v>44</v>
      </c>
      <c r="G942" s="245" t="s">
        <v>6509</v>
      </c>
      <c r="H942" s="245" t="s">
        <v>6508</v>
      </c>
      <c r="I942" s="245" t="s">
        <v>102</v>
      </c>
      <c r="J942" s="245" t="s">
        <v>569</v>
      </c>
      <c r="K942" s="246" t="s">
        <v>8410</v>
      </c>
      <c r="L942" s="245" t="s">
        <v>568</v>
      </c>
      <c r="M942"/>
      <c r="N942"/>
      <c r="O942"/>
      <c r="P942"/>
      <c r="Q942"/>
      <c r="R942"/>
      <c r="S942"/>
      <c r="T942"/>
      <c r="U942"/>
      <c r="V942"/>
      <c r="W942"/>
      <c r="X942"/>
      <c r="Y942"/>
      <c r="Z942"/>
      <c r="AA942"/>
      <c r="AB942"/>
      <c r="AC942"/>
      <c r="AD942"/>
      <c r="AE942"/>
      <c r="AF942"/>
      <c r="AG942"/>
      <c r="AH942"/>
      <c r="AI942"/>
      <c r="AJ942"/>
      <c r="AK942"/>
      <c r="AL942"/>
      <c r="AM942"/>
      <c r="AN942"/>
      <c r="AO942"/>
      <c r="AP942"/>
      <c r="AQ942"/>
      <c r="AR942"/>
      <c r="AS942"/>
      <c r="AT942"/>
      <c r="AU942"/>
      <c r="AV942"/>
      <c r="AW942"/>
      <c r="AX942"/>
      <c r="AY942"/>
      <c r="AZ942"/>
      <c r="BA942"/>
      <c r="BB942"/>
      <c r="BC942"/>
      <c r="BD942"/>
      <c r="BE942"/>
      <c r="BF942"/>
      <c r="BG942"/>
      <c r="BH942"/>
      <c r="BI942"/>
      <c r="BJ942"/>
      <c r="BK942"/>
      <c r="BL942"/>
      <c r="BM942"/>
      <c r="BN942"/>
      <c r="BO942"/>
    </row>
    <row r="943" spans="1:67" ht="15" x14ac:dyDescent="0.25">
      <c r="A943" s="245" t="s">
        <v>5904</v>
      </c>
      <c r="B943" s="245" t="s">
        <v>5903</v>
      </c>
      <c r="C943" s="245" t="s">
        <v>5902</v>
      </c>
      <c r="D943" s="245" t="s">
        <v>5901</v>
      </c>
      <c r="E943" s="246" t="s">
        <v>44</v>
      </c>
      <c r="F943" s="245" t="s">
        <v>44</v>
      </c>
      <c r="G943" s="245" t="s">
        <v>6506</v>
      </c>
      <c r="H943" s="245" t="s">
        <v>6505</v>
      </c>
      <c r="I943" s="245" t="s">
        <v>102</v>
      </c>
      <c r="J943" s="245" t="s">
        <v>569</v>
      </c>
      <c r="K943" s="246" t="s">
        <v>16275</v>
      </c>
      <c r="L943" s="245" t="s">
        <v>568</v>
      </c>
      <c r="M943"/>
      <c r="N943"/>
      <c r="O943"/>
      <c r="P943"/>
      <c r="Q943"/>
      <c r="R943"/>
      <c r="S943"/>
      <c r="T943"/>
      <c r="U943"/>
      <c r="V943"/>
      <c r="W943"/>
      <c r="X943"/>
      <c r="Y943"/>
      <c r="Z943"/>
      <c r="AA943"/>
      <c r="AB943"/>
      <c r="AC943"/>
      <c r="AD943"/>
      <c r="AE943"/>
      <c r="AF943"/>
      <c r="AG943"/>
      <c r="AH943"/>
      <c r="AI943"/>
      <c r="AJ943"/>
      <c r="AK943"/>
      <c r="AL943"/>
      <c r="AM943"/>
      <c r="AN943"/>
      <c r="AO943"/>
      <c r="AP943"/>
      <c r="AQ943"/>
      <c r="AR943"/>
      <c r="AS943"/>
      <c r="AT943"/>
      <c r="AU943"/>
      <c r="AV943"/>
      <c r="AW943"/>
      <c r="AX943"/>
      <c r="AY943"/>
      <c r="AZ943"/>
      <c r="BA943"/>
      <c r="BB943"/>
      <c r="BC943"/>
      <c r="BD943"/>
      <c r="BE943"/>
      <c r="BF943"/>
      <c r="BG943"/>
      <c r="BH943"/>
      <c r="BI943"/>
      <c r="BJ943"/>
      <c r="BK943"/>
      <c r="BL943"/>
      <c r="BM943"/>
      <c r="BN943"/>
      <c r="BO943"/>
    </row>
    <row r="944" spans="1:67" ht="15" x14ac:dyDescent="0.25">
      <c r="A944" s="245" t="s">
        <v>5904</v>
      </c>
      <c r="B944" s="245" t="s">
        <v>5903</v>
      </c>
      <c r="C944" s="245" t="s">
        <v>5902</v>
      </c>
      <c r="D944" s="245" t="s">
        <v>5901</v>
      </c>
      <c r="E944" s="246" t="s">
        <v>44</v>
      </c>
      <c r="F944" s="245" t="s">
        <v>44</v>
      </c>
      <c r="G944" s="245" t="s">
        <v>6504</v>
      </c>
      <c r="H944" s="245" t="s">
        <v>6503</v>
      </c>
      <c r="I944" s="245" t="s">
        <v>102</v>
      </c>
      <c r="J944" s="245" t="s">
        <v>106</v>
      </c>
      <c r="K944" s="246" t="s">
        <v>8706</v>
      </c>
      <c r="L944" s="245" t="s">
        <v>568</v>
      </c>
      <c r="M944"/>
      <c r="N944"/>
      <c r="O944"/>
      <c r="P944"/>
      <c r="Q944"/>
      <c r="R944"/>
      <c r="S944"/>
      <c r="T944"/>
      <c r="U944"/>
      <c r="V944"/>
      <c r="W944"/>
      <c r="X944"/>
      <c r="Y944"/>
      <c r="Z944"/>
      <c r="AA944"/>
      <c r="AB944"/>
      <c r="AC944"/>
      <c r="AD944"/>
      <c r="AE944"/>
      <c r="AF944"/>
      <c r="AG944"/>
      <c r="AH944"/>
      <c r="AI944"/>
      <c r="AJ944"/>
      <c r="AK944"/>
      <c r="AL944"/>
      <c r="AM944"/>
      <c r="AN944"/>
      <c r="AO944"/>
      <c r="AP944"/>
      <c r="AQ944"/>
      <c r="AR944"/>
      <c r="AS944"/>
      <c r="AT944"/>
      <c r="AU944"/>
      <c r="AV944"/>
      <c r="AW944"/>
      <c r="AX944"/>
      <c r="AY944"/>
      <c r="AZ944"/>
      <c r="BA944"/>
      <c r="BB944"/>
      <c r="BC944"/>
      <c r="BD944"/>
      <c r="BE944"/>
      <c r="BF944"/>
      <c r="BG944"/>
      <c r="BH944"/>
      <c r="BI944"/>
      <c r="BJ944"/>
      <c r="BK944"/>
      <c r="BL944"/>
      <c r="BM944"/>
      <c r="BN944"/>
      <c r="BO944"/>
    </row>
    <row r="945" spans="1:67" ht="15" x14ac:dyDescent="0.25">
      <c r="A945" s="245" t="s">
        <v>5904</v>
      </c>
      <c r="B945" s="245" t="s">
        <v>5903</v>
      </c>
      <c r="C945" s="245" t="s">
        <v>5902</v>
      </c>
      <c r="D945" s="245" t="s">
        <v>5901</v>
      </c>
      <c r="E945" s="246" t="s">
        <v>44</v>
      </c>
      <c r="F945" s="245" t="s">
        <v>44</v>
      </c>
      <c r="G945" s="245" t="s">
        <v>6502</v>
      </c>
      <c r="H945" s="245" t="s">
        <v>6501</v>
      </c>
      <c r="I945" s="245" t="s">
        <v>102</v>
      </c>
      <c r="J945" s="245" t="s">
        <v>569</v>
      </c>
      <c r="K945" s="246" t="s">
        <v>11830</v>
      </c>
      <c r="L945" s="245" t="s">
        <v>568</v>
      </c>
      <c r="M945"/>
      <c r="N945"/>
      <c r="O945"/>
      <c r="P945"/>
      <c r="Q945"/>
      <c r="R945"/>
      <c r="S945"/>
      <c r="T945"/>
      <c r="U945"/>
      <c r="V945"/>
      <c r="W945"/>
      <c r="X945"/>
      <c r="Y945"/>
      <c r="Z945"/>
      <c r="AA945"/>
      <c r="AB945"/>
      <c r="AC945"/>
      <c r="AD945"/>
      <c r="AE945"/>
      <c r="AF945"/>
      <c r="AG945"/>
      <c r="AH945"/>
      <c r="AI945"/>
      <c r="AJ945"/>
      <c r="AK945"/>
      <c r="AL945"/>
      <c r="AM945"/>
      <c r="AN945"/>
      <c r="AO945"/>
      <c r="AP945"/>
      <c r="AQ945"/>
      <c r="AR945"/>
      <c r="AS945"/>
      <c r="AT945"/>
      <c r="AU945"/>
      <c r="AV945"/>
      <c r="AW945"/>
      <c r="AX945"/>
      <c r="AY945"/>
      <c r="AZ945"/>
      <c r="BA945"/>
      <c r="BB945"/>
      <c r="BC945"/>
      <c r="BD945"/>
      <c r="BE945"/>
      <c r="BF945"/>
      <c r="BG945"/>
      <c r="BH945"/>
      <c r="BI945"/>
      <c r="BJ945"/>
      <c r="BK945"/>
      <c r="BL945"/>
      <c r="BM945"/>
      <c r="BN945"/>
      <c r="BO945"/>
    </row>
    <row r="946" spans="1:67" ht="15" x14ac:dyDescent="0.25">
      <c r="A946" s="245" t="s">
        <v>5904</v>
      </c>
      <c r="B946" s="245" t="s">
        <v>5903</v>
      </c>
      <c r="C946" s="245" t="s">
        <v>5902</v>
      </c>
      <c r="D946" s="245" t="s">
        <v>5901</v>
      </c>
      <c r="E946" s="246" t="s">
        <v>44</v>
      </c>
      <c r="F946" s="245" t="s">
        <v>44</v>
      </c>
      <c r="G946" s="245" t="s">
        <v>6499</v>
      </c>
      <c r="H946" s="245" t="s">
        <v>6498</v>
      </c>
      <c r="I946" s="245" t="s">
        <v>102</v>
      </c>
      <c r="J946" s="245" t="s">
        <v>569</v>
      </c>
      <c r="K946" s="246" t="s">
        <v>16101</v>
      </c>
      <c r="L946" s="245" t="s">
        <v>568</v>
      </c>
      <c r="M946"/>
      <c r="N946"/>
      <c r="O946"/>
      <c r="P946"/>
      <c r="Q946"/>
      <c r="R946"/>
      <c r="S946"/>
      <c r="T946"/>
      <c r="U946"/>
      <c r="V946"/>
      <c r="W946"/>
      <c r="X946"/>
      <c r="Y946"/>
      <c r="Z946"/>
      <c r="AA946"/>
      <c r="AB946"/>
      <c r="AC946"/>
      <c r="AD946"/>
      <c r="AE946"/>
      <c r="AF946"/>
      <c r="AG946"/>
      <c r="AH946"/>
      <c r="AI946"/>
      <c r="AJ946"/>
      <c r="AK946"/>
      <c r="AL946"/>
      <c r="AM946"/>
      <c r="AN946"/>
      <c r="AO946"/>
      <c r="AP946"/>
      <c r="AQ946"/>
      <c r="AR946"/>
      <c r="AS946"/>
      <c r="AT946"/>
      <c r="AU946"/>
      <c r="AV946"/>
      <c r="AW946"/>
      <c r="AX946"/>
      <c r="AY946"/>
      <c r="AZ946"/>
      <c r="BA946"/>
      <c r="BB946"/>
      <c r="BC946"/>
      <c r="BD946"/>
      <c r="BE946"/>
      <c r="BF946"/>
      <c r="BG946"/>
      <c r="BH946"/>
      <c r="BI946"/>
      <c r="BJ946"/>
      <c r="BK946"/>
      <c r="BL946"/>
      <c r="BM946"/>
      <c r="BN946"/>
      <c r="BO946"/>
    </row>
    <row r="947" spans="1:67" ht="15" x14ac:dyDescent="0.25">
      <c r="A947" s="245" t="s">
        <v>5904</v>
      </c>
      <c r="B947" s="245" t="s">
        <v>5903</v>
      </c>
      <c r="C947" s="245" t="s">
        <v>5902</v>
      </c>
      <c r="D947" s="245" t="s">
        <v>5901</v>
      </c>
      <c r="E947" s="246" t="s">
        <v>44</v>
      </c>
      <c r="F947" s="245" t="s">
        <v>44</v>
      </c>
      <c r="G947" s="245" t="s">
        <v>6497</v>
      </c>
      <c r="H947" s="245" t="s">
        <v>6496</v>
      </c>
      <c r="I947" s="245" t="s">
        <v>102</v>
      </c>
      <c r="J947" s="245" t="s">
        <v>569</v>
      </c>
      <c r="K947" s="246" t="s">
        <v>16276</v>
      </c>
      <c r="L947" s="245" t="s">
        <v>568</v>
      </c>
      <c r="M947"/>
      <c r="N947"/>
      <c r="O947"/>
      <c r="P947"/>
      <c r="Q947"/>
      <c r="R947"/>
      <c r="S947"/>
      <c r="T947"/>
      <c r="U947"/>
      <c r="V947"/>
      <c r="W947"/>
      <c r="X947"/>
      <c r="Y947"/>
      <c r="Z947"/>
      <c r="AA947"/>
      <c r="AB947"/>
      <c r="AC947"/>
      <c r="AD947"/>
      <c r="AE947"/>
      <c r="AF947"/>
      <c r="AG947"/>
      <c r="AH947"/>
      <c r="AI947"/>
      <c r="AJ947"/>
      <c r="AK947"/>
      <c r="AL947"/>
      <c r="AM947"/>
      <c r="AN947"/>
      <c r="AO947"/>
      <c r="AP947"/>
      <c r="AQ947"/>
      <c r="AR947"/>
      <c r="AS947"/>
      <c r="AT947"/>
      <c r="AU947"/>
      <c r="AV947"/>
      <c r="AW947"/>
      <c r="AX947"/>
      <c r="AY947"/>
      <c r="AZ947"/>
      <c r="BA947"/>
      <c r="BB947"/>
      <c r="BC947"/>
      <c r="BD947"/>
      <c r="BE947"/>
      <c r="BF947"/>
      <c r="BG947"/>
      <c r="BH947"/>
      <c r="BI947"/>
      <c r="BJ947"/>
      <c r="BK947"/>
      <c r="BL947"/>
      <c r="BM947"/>
      <c r="BN947"/>
      <c r="BO947"/>
    </row>
    <row r="948" spans="1:67" ht="15" x14ac:dyDescent="0.25">
      <c r="A948" s="245" t="s">
        <v>5904</v>
      </c>
      <c r="B948" s="245" t="s">
        <v>5903</v>
      </c>
      <c r="C948" s="245" t="s">
        <v>5902</v>
      </c>
      <c r="D948" s="245" t="s">
        <v>5901</v>
      </c>
      <c r="E948" s="246" t="s">
        <v>44</v>
      </c>
      <c r="F948" s="245" t="s">
        <v>44</v>
      </c>
      <c r="G948" s="245" t="s">
        <v>6495</v>
      </c>
      <c r="H948" s="245" t="s">
        <v>6494</v>
      </c>
      <c r="I948" s="245" t="s">
        <v>102</v>
      </c>
      <c r="J948" s="245" t="s">
        <v>106</v>
      </c>
      <c r="K948" s="246" t="s">
        <v>16277</v>
      </c>
      <c r="L948" s="245" t="s">
        <v>568</v>
      </c>
      <c r="M948"/>
      <c r="N948"/>
      <c r="O948"/>
      <c r="P948"/>
      <c r="Q948"/>
      <c r="R948"/>
      <c r="S948"/>
      <c r="T948"/>
      <c r="U948"/>
      <c r="V948"/>
      <c r="W948"/>
      <c r="X948"/>
      <c r="Y948"/>
      <c r="Z948"/>
      <c r="AA948"/>
      <c r="AB948"/>
      <c r="AC948"/>
      <c r="AD948"/>
      <c r="AE948"/>
      <c r="AF948"/>
      <c r="AG948"/>
      <c r="AH948"/>
      <c r="AI948"/>
      <c r="AJ948"/>
      <c r="AK948"/>
      <c r="AL948"/>
      <c r="AM948"/>
      <c r="AN948"/>
      <c r="AO948"/>
      <c r="AP948"/>
      <c r="AQ948"/>
      <c r="AR948"/>
      <c r="AS948"/>
      <c r="AT948"/>
      <c r="AU948"/>
      <c r="AV948"/>
      <c r="AW948"/>
      <c r="AX948"/>
      <c r="AY948"/>
      <c r="AZ948"/>
      <c r="BA948"/>
      <c r="BB948"/>
      <c r="BC948"/>
      <c r="BD948"/>
      <c r="BE948"/>
      <c r="BF948"/>
      <c r="BG948"/>
      <c r="BH948"/>
      <c r="BI948"/>
      <c r="BJ948"/>
      <c r="BK948"/>
      <c r="BL948"/>
      <c r="BM948"/>
      <c r="BN948"/>
      <c r="BO948"/>
    </row>
    <row r="949" spans="1:67" ht="15" x14ac:dyDescent="0.25">
      <c r="A949" s="245" t="s">
        <v>5904</v>
      </c>
      <c r="B949" s="245" t="s">
        <v>5903</v>
      </c>
      <c r="C949" s="245" t="s">
        <v>5902</v>
      </c>
      <c r="D949" s="245" t="s">
        <v>5901</v>
      </c>
      <c r="E949" s="246" t="s">
        <v>44</v>
      </c>
      <c r="F949" s="245" t="s">
        <v>44</v>
      </c>
      <c r="G949" s="245" t="s">
        <v>6493</v>
      </c>
      <c r="H949" s="245" t="s">
        <v>6492</v>
      </c>
      <c r="I949" s="245" t="s">
        <v>102</v>
      </c>
      <c r="J949" s="245" t="s">
        <v>569</v>
      </c>
      <c r="K949" s="246" t="s">
        <v>5386</v>
      </c>
      <c r="L949" s="245" t="s">
        <v>568</v>
      </c>
      <c r="M949"/>
      <c r="N949"/>
      <c r="O949"/>
      <c r="P949"/>
      <c r="Q949"/>
      <c r="R949"/>
      <c r="S949"/>
      <c r="T949"/>
      <c r="U949"/>
      <c r="V949"/>
      <c r="W949"/>
      <c r="X949"/>
      <c r="Y949"/>
      <c r="Z949"/>
      <c r="AA949"/>
      <c r="AB949"/>
      <c r="AC949"/>
      <c r="AD949"/>
      <c r="AE949"/>
      <c r="AF949"/>
      <c r="AG949"/>
      <c r="AH949"/>
      <c r="AI949"/>
      <c r="AJ949"/>
      <c r="AK949"/>
      <c r="AL949"/>
      <c r="AM949"/>
      <c r="AN949"/>
      <c r="AO949"/>
      <c r="AP949"/>
      <c r="AQ949"/>
      <c r="AR949"/>
      <c r="AS949"/>
      <c r="AT949"/>
      <c r="AU949"/>
      <c r="AV949"/>
      <c r="AW949"/>
      <c r="AX949"/>
      <c r="AY949"/>
      <c r="AZ949"/>
      <c r="BA949"/>
      <c r="BB949"/>
      <c r="BC949"/>
      <c r="BD949"/>
      <c r="BE949"/>
      <c r="BF949"/>
      <c r="BG949"/>
      <c r="BH949"/>
      <c r="BI949"/>
      <c r="BJ949"/>
      <c r="BK949"/>
      <c r="BL949"/>
      <c r="BM949"/>
      <c r="BN949"/>
      <c r="BO949"/>
    </row>
    <row r="950" spans="1:67" ht="15" x14ac:dyDescent="0.25">
      <c r="A950" s="245" t="s">
        <v>5904</v>
      </c>
      <c r="B950" s="245" t="s">
        <v>5903</v>
      </c>
      <c r="C950" s="245" t="s">
        <v>5902</v>
      </c>
      <c r="D950" s="245" t="s">
        <v>5901</v>
      </c>
      <c r="E950" s="246" t="s">
        <v>44</v>
      </c>
      <c r="F950" s="245" t="s">
        <v>44</v>
      </c>
      <c r="G950" s="245" t="s">
        <v>6491</v>
      </c>
      <c r="H950" s="245" t="s">
        <v>6490</v>
      </c>
      <c r="I950" s="245" t="s">
        <v>102</v>
      </c>
      <c r="J950" s="245" t="s">
        <v>569</v>
      </c>
      <c r="K950" s="246" t="s">
        <v>9052</v>
      </c>
      <c r="L950" s="245" t="s">
        <v>568</v>
      </c>
      <c r="M950"/>
      <c r="N950"/>
      <c r="O950"/>
      <c r="P950"/>
      <c r="Q950"/>
      <c r="R950"/>
      <c r="S950"/>
      <c r="T950"/>
      <c r="U950"/>
      <c r="V950"/>
      <c r="W950"/>
      <c r="X950"/>
      <c r="Y950"/>
      <c r="Z950"/>
      <c r="AA950"/>
      <c r="AB950"/>
      <c r="AC950"/>
      <c r="AD950"/>
      <c r="AE950"/>
      <c r="AF950"/>
      <c r="AG950"/>
      <c r="AH950"/>
      <c r="AI950"/>
      <c r="AJ950"/>
      <c r="AK950"/>
      <c r="AL950"/>
      <c r="AM950"/>
      <c r="AN950"/>
      <c r="AO950"/>
      <c r="AP950"/>
      <c r="AQ950"/>
      <c r="AR950"/>
      <c r="AS950"/>
      <c r="AT950"/>
      <c r="AU950"/>
      <c r="AV950"/>
      <c r="AW950"/>
      <c r="AX950"/>
      <c r="AY950"/>
      <c r="AZ950"/>
      <c r="BA950"/>
      <c r="BB950"/>
      <c r="BC950"/>
      <c r="BD950"/>
      <c r="BE950"/>
      <c r="BF950"/>
      <c r="BG950"/>
      <c r="BH950"/>
      <c r="BI950"/>
      <c r="BJ950"/>
      <c r="BK950"/>
      <c r="BL950"/>
      <c r="BM950"/>
      <c r="BN950"/>
      <c r="BO950"/>
    </row>
    <row r="951" spans="1:67" ht="15" x14ac:dyDescent="0.25">
      <c r="A951" s="245" t="s">
        <v>5904</v>
      </c>
      <c r="B951" s="245" t="s">
        <v>5903</v>
      </c>
      <c r="C951" s="245" t="s">
        <v>5902</v>
      </c>
      <c r="D951" s="245" t="s">
        <v>5901</v>
      </c>
      <c r="E951" s="246" t="s">
        <v>44</v>
      </c>
      <c r="F951" s="245" t="s">
        <v>44</v>
      </c>
      <c r="G951" s="245" t="s">
        <v>6489</v>
      </c>
      <c r="H951" s="245" t="s">
        <v>6488</v>
      </c>
      <c r="I951" s="245" t="s">
        <v>102</v>
      </c>
      <c r="J951" s="245" t="s">
        <v>569</v>
      </c>
      <c r="K951" s="246" t="s">
        <v>16278</v>
      </c>
      <c r="L951" s="245" t="s">
        <v>568</v>
      </c>
      <c r="M951"/>
      <c r="N951"/>
      <c r="O951"/>
      <c r="P951"/>
      <c r="Q951"/>
      <c r="R951"/>
      <c r="S951"/>
      <c r="T951"/>
      <c r="U951"/>
      <c r="V951"/>
      <c r="W951"/>
      <c r="X951"/>
      <c r="Y951"/>
      <c r="Z951"/>
      <c r="AA951"/>
      <c r="AB951"/>
      <c r="AC951"/>
      <c r="AD951"/>
      <c r="AE951"/>
      <c r="AF951"/>
      <c r="AG951"/>
      <c r="AH951"/>
      <c r="AI951"/>
      <c r="AJ951"/>
      <c r="AK951"/>
      <c r="AL951"/>
      <c r="AM951"/>
      <c r="AN951"/>
      <c r="AO951"/>
      <c r="AP951"/>
      <c r="AQ951"/>
      <c r="AR951"/>
      <c r="AS951"/>
      <c r="AT951"/>
      <c r="AU951"/>
      <c r="AV951"/>
      <c r="AW951"/>
      <c r="AX951"/>
      <c r="AY951"/>
      <c r="AZ951"/>
      <c r="BA951"/>
      <c r="BB951"/>
      <c r="BC951"/>
      <c r="BD951"/>
      <c r="BE951"/>
      <c r="BF951"/>
      <c r="BG951"/>
      <c r="BH951"/>
      <c r="BI951"/>
      <c r="BJ951"/>
      <c r="BK951"/>
      <c r="BL951"/>
      <c r="BM951"/>
      <c r="BN951"/>
      <c r="BO951"/>
    </row>
    <row r="952" spans="1:67" ht="15" x14ac:dyDescent="0.25">
      <c r="A952" s="245" t="s">
        <v>5904</v>
      </c>
      <c r="B952" s="245" t="s">
        <v>5903</v>
      </c>
      <c r="C952" s="245" t="s">
        <v>5902</v>
      </c>
      <c r="D952" s="245" t="s">
        <v>5901</v>
      </c>
      <c r="E952" s="246" t="s">
        <v>44</v>
      </c>
      <c r="F952" s="245" t="s">
        <v>44</v>
      </c>
      <c r="G952" s="245" t="s">
        <v>6486</v>
      </c>
      <c r="H952" s="245" t="s">
        <v>6485</v>
      </c>
      <c r="I952" s="245" t="s">
        <v>102</v>
      </c>
      <c r="J952" s="245" t="s">
        <v>106</v>
      </c>
      <c r="K952" s="246" t="s">
        <v>16279</v>
      </c>
      <c r="L952" s="245" t="s">
        <v>568</v>
      </c>
      <c r="M952"/>
      <c r="N952"/>
      <c r="O952"/>
      <c r="P952"/>
      <c r="Q952"/>
      <c r="R952"/>
      <c r="S952"/>
      <c r="T952"/>
      <c r="U952"/>
      <c r="V952"/>
      <c r="W952"/>
      <c r="X952"/>
      <c r="Y952"/>
      <c r="Z952"/>
      <c r="AA952"/>
      <c r="AB952"/>
      <c r="AC952"/>
      <c r="AD952"/>
      <c r="AE952"/>
      <c r="AF952"/>
      <c r="AG952"/>
      <c r="AH952"/>
      <c r="AI952"/>
      <c r="AJ952"/>
      <c r="AK952"/>
      <c r="AL952"/>
      <c r="AM952"/>
      <c r="AN952"/>
      <c r="AO952"/>
      <c r="AP952"/>
      <c r="AQ952"/>
      <c r="AR952"/>
      <c r="AS952"/>
      <c r="AT952"/>
      <c r="AU952"/>
      <c r="AV952"/>
      <c r="AW952"/>
      <c r="AX952"/>
      <c r="AY952"/>
      <c r="AZ952"/>
      <c r="BA952"/>
      <c r="BB952"/>
      <c r="BC952"/>
      <c r="BD952"/>
      <c r="BE952"/>
      <c r="BF952"/>
      <c r="BG952"/>
      <c r="BH952"/>
      <c r="BI952"/>
      <c r="BJ952"/>
      <c r="BK952"/>
      <c r="BL952"/>
      <c r="BM952"/>
      <c r="BN952"/>
      <c r="BO952"/>
    </row>
    <row r="953" spans="1:67" ht="15" x14ac:dyDescent="0.25">
      <c r="A953" s="245" t="s">
        <v>5904</v>
      </c>
      <c r="B953" s="245" t="s">
        <v>5903</v>
      </c>
      <c r="C953" s="245" t="s">
        <v>5902</v>
      </c>
      <c r="D953" s="245" t="s">
        <v>5901</v>
      </c>
      <c r="E953" s="246" t="s">
        <v>44</v>
      </c>
      <c r="F953" s="245" t="s">
        <v>44</v>
      </c>
      <c r="G953" s="245" t="s">
        <v>6484</v>
      </c>
      <c r="H953" s="245" t="s">
        <v>6483</v>
      </c>
      <c r="I953" s="245" t="s">
        <v>102</v>
      </c>
      <c r="J953" s="245" t="s">
        <v>569</v>
      </c>
      <c r="K953" s="246" t="s">
        <v>16280</v>
      </c>
      <c r="L953" s="245" t="s">
        <v>568</v>
      </c>
      <c r="M953"/>
      <c r="N953"/>
      <c r="O953"/>
      <c r="P953"/>
      <c r="Q953"/>
      <c r="R953"/>
      <c r="S953"/>
      <c r="T953"/>
      <c r="U953"/>
      <c r="V953"/>
      <c r="W953"/>
      <c r="X953"/>
      <c r="Y953"/>
      <c r="Z953"/>
      <c r="AA953"/>
      <c r="AB953"/>
      <c r="AC953"/>
      <c r="AD953"/>
      <c r="AE953"/>
      <c r="AF953"/>
      <c r="AG953"/>
      <c r="AH953"/>
      <c r="AI953"/>
      <c r="AJ953"/>
      <c r="AK953"/>
      <c r="AL953"/>
      <c r="AM953"/>
      <c r="AN953"/>
      <c r="AO953"/>
      <c r="AP953"/>
      <c r="AQ953"/>
      <c r="AR953"/>
      <c r="AS953"/>
      <c r="AT953"/>
      <c r="AU953"/>
      <c r="AV953"/>
      <c r="AW953"/>
      <c r="AX953"/>
      <c r="AY953"/>
      <c r="AZ953"/>
      <c r="BA953"/>
      <c r="BB953"/>
      <c r="BC953"/>
      <c r="BD953"/>
      <c r="BE953"/>
      <c r="BF953"/>
      <c r="BG953"/>
      <c r="BH953"/>
      <c r="BI953"/>
      <c r="BJ953"/>
      <c r="BK953"/>
      <c r="BL953"/>
      <c r="BM953"/>
      <c r="BN953"/>
      <c r="BO953"/>
    </row>
    <row r="954" spans="1:67" ht="15" x14ac:dyDescent="0.25">
      <c r="A954" s="245" t="s">
        <v>5904</v>
      </c>
      <c r="B954" s="245" t="s">
        <v>5903</v>
      </c>
      <c r="C954" s="245" t="s">
        <v>5902</v>
      </c>
      <c r="D954" s="245" t="s">
        <v>5901</v>
      </c>
      <c r="E954" s="246" t="s">
        <v>44</v>
      </c>
      <c r="F954" s="245" t="s">
        <v>44</v>
      </c>
      <c r="G954" s="245" t="s">
        <v>6482</v>
      </c>
      <c r="H954" s="245" t="s">
        <v>6481</v>
      </c>
      <c r="I954" s="245" t="s">
        <v>102</v>
      </c>
      <c r="J954" s="245" t="s">
        <v>569</v>
      </c>
      <c r="K954" s="246" t="s">
        <v>6293</v>
      </c>
      <c r="L954" s="245" t="s">
        <v>568</v>
      </c>
      <c r="M954"/>
      <c r="N954"/>
      <c r="O954"/>
      <c r="P954"/>
      <c r="Q954"/>
      <c r="R954"/>
      <c r="S954"/>
      <c r="T954"/>
      <c r="U954"/>
      <c r="V954"/>
      <c r="W954"/>
      <c r="X954"/>
      <c r="Y954"/>
      <c r="Z954"/>
      <c r="AA954"/>
      <c r="AB954"/>
      <c r="AC954"/>
      <c r="AD954"/>
      <c r="AE954"/>
      <c r="AF954"/>
      <c r="AG954"/>
      <c r="AH954"/>
      <c r="AI954"/>
      <c r="AJ954"/>
      <c r="AK954"/>
      <c r="AL954"/>
      <c r="AM954"/>
      <c r="AN954"/>
      <c r="AO954"/>
      <c r="AP954"/>
      <c r="AQ954"/>
      <c r="AR954"/>
      <c r="AS954"/>
      <c r="AT954"/>
      <c r="AU954"/>
      <c r="AV954"/>
      <c r="AW954"/>
      <c r="AX954"/>
      <c r="AY954"/>
      <c r="AZ954"/>
      <c r="BA954"/>
      <c r="BB954"/>
      <c r="BC954"/>
      <c r="BD954"/>
      <c r="BE954"/>
      <c r="BF954"/>
      <c r="BG954"/>
      <c r="BH954"/>
      <c r="BI954"/>
      <c r="BJ954"/>
      <c r="BK954"/>
      <c r="BL954"/>
      <c r="BM954"/>
      <c r="BN954"/>
      <c r="BO954"/>
    </row>
    <row r="955" spans="1:67" ht="15" x14ac:dyDescent="0.25">
      <c r="A955" s="245" t="s">
        <v>5904</v>
      </c>
      <c r="B955" s="245" t="s">
        <v>5903</v>
      </c>
      <c r="C955" s="245" t="s">
        <v>5902</v>
      </c>
      <c r="D955" s="245" t="s">
        <v>5901</v>
      </c>
      <c r="E955" s="246" t="s">
        <v>44</v>
      </c>
      <c r="F955" s="245" t="s">
        <v>44</v>
      </c>
      <c r="G955" s="245" t="s">
        <v>6480</v>
      </c>
      <c r="H955" s="245" t="s">
        <v>6479</v>
      </c>
      <c r="I955" s="245" t="s">
        <v>102</v>
      </c>
      <c r="J955" s="245" t="s">
        <v>569</v>
      </c>
      <c r="K955" s="246" t="s">
        <v>4556</v>
      </c>
      <c r="L955" s="245" t="s">
        <v>568</v>
      </c>
      <c r="M955"/>
      <c r="N955"/>
      <c r="O955"/>
      <c r="P955"/>
      <c r="Q955"/>
      <c r="R955"/>
      <c r="S955"/>
      <c r="T955"/>
      <c r="U955"/>
      <c r="V955"/>
      <c r="W955"/>
      <c r="X955"/>
      <c r="Y955"/>
      <c r="Z955"/>
      <c r="AA955"/>
      <c r="AB955"/>
      <c r="AC955"/>
      <c r="AD955"/>
      <c r="AE955"/>
      <c r="AF955"/>
      <c r="AG955"/>
      <c r="AH955"/>
      <c r="AI955"/>
      <c r="AJ955"/>
      <c r="AK955"/>
      <c r="AL955"/>
      <c r="AM955"/>
      <c r="AN955"/>
      <c r="AO955"/>
      <c r="AP955"/>
      <c r="AQ955"/>
      <c r="AR955"/>
      <c r="AS955"/>
      <c r="AT955"/>
      <c r="AU955"/>
      <c r="AV955"/>
      <c r="AW955"/>
      <c r="AX955"/>
      <c r="AY955"/>
      <c r="AZ955"/>
      <c r="BA955"/>
      <c r="BB955"/>
      <c r="BC955"/>
      <c r="BD955"/>
      <c r="BE955"/>
      <c r="BF955"/>
      <c r="BG955"/>
      <c r="BH955"/>
      <c r="BI955"/>
      <c r="BJ955"/>
      <c r="BK955"/>
      <c r="BL955"/>
      <c r="BM955"/>
      <c r="BN955"/>
      <c r="BO955"/>
    </row>
    <row r="956" spans="1:67" ht="15" x14ac:dyDescent="0.25">
      <c r="A956" s="245" t="s">
        <v>5904</v>
      </c>
      <c r="B956" s="245" t="s">
        <v>5903</v>
      </c>
      <c r="C956" s="245" t="s">
        <v>5902</v>
      </c>
      <c r="D956" s="245" t="s">
        <v>5901</v>
      </c>
      <c r="E956" s="246" t="s">
        <v>44</v>
      </c>
      <c r="F956" s="245" t="s">
        <v>44</v>
      </c>
      <c r="G956" s="245" t="s">
        <v>6478</v>
      </c>
      <c r="H956" s="245" t="s">
        <v>6477</v>
      </c>
      <c r="I956" s="245" t="s">
        <v>102</v>
      </c>
      <c r="J956" s="245" t="s">
        <v>569</v>
      </c>
      <c r="K956" s="246" t="s">
        <v>6041</v>
      </c>
      <c r="L956" s="245" t="s">
        <v>568</v>
      </c>
      <c r="M956"/>
      <c r="N956"/>
      <c r="O956"/>
      <c r="P956"/>
      <c r="Q956"/>
      <c r="R956"/>
      <c r="S956"/>
      <c r="T956"/>
      <c r="U956"/>
      <c r="V956"/>
      <c r="W956"/>
      <c r="X956"/>
      <c r="Y956"/>
      <c r="Z956"/>
      <c r="AA956"/>
      <c r="AB956"/>
      <c r="AC956"/>
      <c r="AD956"/>
      <c r="AE956"/>
      <c r="AF956"/>
      <c r="AG956"/>
      <c r="AH956"/>
      <c r="AI956"/>
      <c r="AJ956"/>
      <c r="AK956"/>
      <c r="AL956"/>
      <c r="AM956"/>
      <c r="AN956"/>
      <c r="AO956"/>
      <c r="AP956"/>
      <c r="AQ956"/>
      <c r="AR956"/>
      <c r="AS956"/>
      <c r="AT956"/>
      <c r="AU956"/>
      <c r="AV956"/>
      <c r="AW956"/>
      <c r="AX956"/>
      <c r="AY956"/>
      <c r="AZ956"/>
      <c r="BA956"/>
      <c r="BB956"/>
      <c r="BC956"/>
      <c r="BD956"/>
      <c r="BE956"/>
      <c r="BF956"/>
      <c r="BG956"/>
      <c r="BH956"/>
      <c r="BI956"/>
      <c r="BJ956"/>
      <c r="BK956"/>
      <c r="BL956"/>
      <c r="BM956"/>
      <c r="BN956"/>
      <c r="BO956"/>
    </row>
    <row r="957" spans="1:67" ht="15" x14ac:dyDescent="0.25">
      <c r="A957" s="245" t="s">
        <v>5904</v>
      </c>
      <c r="B957" s="245" t="s">
        <v>5903</v>
      </c>
      <c r="C957" s="245" t="s">
        <v>5902</v>
      </c>
      <c r="D957" s="245" t="s">
        <v>5901</v>
      </c>
      <c r="E957" s="246" t="s">
        <v>44</v>
      </c>
      <c r="F957" s="245" t="s">
        <v>44</v>
      </c>
      <c r="G957" s="245" t="s">
        <v>6476</v>
      </c>
      <c r="H957" s="245" t="s">
        <v>6475</v>
      </c>
      <c r="I957" s="245" t="s">
        <v>102</v>
      </c>
      <c r="J957" s="245" t="s">
        <v>569</v>
      </c>
      <c r="K957" s="246" t="s">
        <v>8449</v>
      </c>
      <c r="L957" s="245" t="s">
        <v>568</v>
      </c>
      <c r="M957"/>
      <c r="N957"/>
      <c r="O957"/>
      <c r="P957"/>
      <c r="Q957"/>
      <c r="R957"/>
      <c r="S957"/>
      <c r="T957"/>
      <c r="U957"/>
      <c r="V957"/>
      <c r="W957"/>
      <c r="X957"/>
      <c r="Y957"/>
      <c r="Z957"/>
      <c r="AA957"/>
      <c r="AB957"/>
      <c r="AC957"/>
      <c r="AD957"/>
      <c r="AE957"/>
      <c r="AF957"/>
      <c r="AG957"/>
      <c r="AH957"/>
      <c r="AI957"/>
      <c r="AJ957"/>
      <c r="AK957"/>
      <c r="AL957"/>
      <c r="AM957"/>
      <c r="AN957"/>
      <c r="AO957"/>
      <c r="AP957"/>
      <c r="AQ957"/>
      <c r="AR957"/>
      <c r="AS957"/>
      <c r="AT957"/>
      <c r="AU957"/>
      <c r="AV957"/>
      <c r="AW957"/>
      <c r="AX957"/>
      <c r="AY957"/>
      <c r="AZ957"/>
      <c r="BA957"/>
      <c r="BB957"/>
      <c r="BC957"/>
      <c r="BD957"/>
      <c r="BE957"/>
      <c r="BF957"/>
      <c r="BG957"/>
      <c r="BH957"/>
      <c r="BI957"/>
      <c r="BJ957"/>
      <c r="BK957"/>
      <c r="BL957"/>
      <c r="BM957"/>
      <c r="BN957"/>
      <c r="BO957"/>
    </row>
    <row r="958" spans="1:67" ht="15" x14ac:dyDescent="0.25">
      <c r="A958" s="245" t="s">
        <v>5904</v>
      </c>
      <c r="B958" s="245" t="s">
        <v>5903</v>
      </c>
      <c r="C958" s="245" t="s">
        <v>5902</v>
      </c>
      <c r="D958" s="245" t="s">
        <v>5901</v>
      </c>
      <c r="E958" s="246" t="s">
        <v>44</v>
      </c>
      <c r="F958" s="245" t="s">
        <v>44</v>
      </c>
      <c r="G958" s="245" t="s">
        <v>6474</v>
      </c>
      <c r="H958" s="245" t="s">
        <v>6473</v>
      </c>
      <c r="I958" s="245" t="s">
        <v>102</v>
      </c>
      <c r="J958" s="245" t="s">
        <v>106</v>
      </c>
      <c r="K958" s="246" t="s">
        <v>14642</v>
      </c>
      <c r="L958" s="245" t="s">
        <v>568</v>
      </c>
      <c r="M958"/>
      <c r="N958"/>
      <c r="O958"/>
      <c r="P958"/>
      <c r="Q958"/>
      <c r="R958"/>
      <c r="S958"/>
      <c r="T958"/>
      <c r="U958"/>
      <c r="V958"/>
      <c r="W958"/>
      <c r="X958"/>
      <c r="Y958"/>
      <c r="Z958"/>
      <c r="AA958"/>
      <c r="AB958"/>
      <c r="AC958"/>
      <c r="AD958"/>
      <c r="AE958"/>
      <c r="AF958"/>
      <c r="AG958"/>
      <c r="AH958"/>
      <c r="AI958"/>
      <c r="AJ958"/>
      <c r="AK958"/>
      <c r="AL958"/>
      <c r="AM958"/>
      <c r="AN958"/>
      <c r="AO958"/>
      <c r="AP958"/>
      <c r="AQ958"/>
      <c r="AR958"/>
      <c r="AS958"/>
      <c r="AT958"/>
      <c r="AU958"/>
      <c r="AV958"/>
      <c r="AW958"/>
      <c r="AX958"/>
      <c r="AY958"/>
      <c r="AZ958"/>
      <c r="BA958"/>
      <c r="BB958"/>
      <c r="BC958"/>
      <c r="BD958"/>
      <c r="BE958"/>
      <c r="BF958"/>
      <c r="BG958"/>
      <c r="BH958"/>
      <c r="BI958"/>
      <c r="BJ958"/>
      <c r="BK958"/>
      <c r="BL958"/>
      <c r="BM958"/>
      <c r="BN958"/>
      <c r="BO958"/>
    </row>
    <row r="959" spans="1:67" ht="15" x14ac:dyDescent="0.25">
      <c r="A959" s="245" t="s">
        <v>5904</v>
      </c>
      <c r="B959" s="245" t="s">
        <v>5903</v>
      </c>
      <c r="C959" s="245" t="s">
        <v>5902</v>
      </c>
      <c r="D959" s="245" t="s">
        <v>5901</v>
      </c>
      <c r="E959" s="246" t="s">
        <v>44</v>
      </c>
      <c r="F959" s="245" t="s">
        <v>44</v>
      </c>
      <c r="G959" s="245" t="s">
        <v>6472</v>
      </c>
      <c r="H959" s="245" t="s">
        <v>6471</v>
      </c>
      <c r="I959" s="245" t="s">
        <v>102</v>
      </c>
      <c r="J959" s="245" t="s">
        <v>569</v>
      </c>
      <c r="K959" s="246" t="s">
        <v>8319</v>
      </c>
      <c r="L959" s="245" t="s">
        <v>568</v>
      </c>
      <c r="M959"/>
      <c r="N959"/>
      <c r="O959"/>
      <c r="P959"/>
      <c r="Q959"/>
      <c r="R959"/>
      <c r="S959"/>
      <c r="T959"/>
      <c r="U959"/>
      <c r="V959"/>
      <c r="W959"/>
      <c r="X959"/>
      <c r="Y959"/>
      <c r="Z959"/>
      <c r="AA959"/>
      <c r="AB959"/>
      <c r="AC959"/>
      <c r="AD959"/>
      <c r="AE959"/>
      <c r="AF959"/>
      <c r="AG959"/>
      <c r="AH959"/>
      <c r="AI959"/>
      <c r="AJ959"/>
      <c r="AK959"/>
      <c r="AL959"/>
      <c r="AM959"/>
      <c r="AN959"/>
      <c r="AO959"/>
      <c r="AP959"/>
      <c r="AQ959"/>
      <c r="AR959"/>
      <c r="AS959"/>
      <c r="AT959"/>
      <c r="AU959"/>
      <c r="AV959"/>
      <c r="AW959"/>
      <c r="AX959"/>
      <c r="AY959"/>
      <c r="AZ959"/>
      <c r="BA959"/>
      <c r="BB959"/>
      <c r="BC959"/>
      <c r="BD959"/>
      <c r="BE959"/>
      <c r="BF959"/>
      <c r="BG959"/>
      <c r="BH959"/>
      <c r="BI959"/>
      <c r="BJ959"/>
      <c r="BK959"/>
      <c r="BL959"/>
      <c r="BM959"/>
      <c r="BN959"/>
      <c r="BO959"/>
    </row>
    <row r="960" spans="1:67" ht="15" x14ac:dyDescent="0.25">
      <c r="A960" s="245" t="s">
        <v>5904</v>
      </c>
      <c r="B960" s="245" t="s">
        <v>5903</v>
      </c>
      <c r="C960" s="245" t="s">
        <v>5902</v>
      </c>
      <c r="D960" s="245" t="s">
        <v>5901</v>
      </c>
      <c r="E960" s="246" t="s">
        <v>44</v>
      </c>
      <c r="F960" s="245" t="s">
        <v>44</v>
      </c>
      <c r="G960" s="245" t="s">
        <v>6470</v>
      </c>
      <c r="H960" s="245" t="s">
        <v>6469</v>
      </c>
      <c r="I960" s="245" t="s">
        <v>102</v>
      </c>
      <c r="J960" s="245" t="s">
        <v>569</v>
      </c>
      <c r="K960" s="246" t="s">
        <v>6041</v>
      </c>
      <c r="L960" s="245" t="s">
        <v>568</v>
      </c>
      <c r="M960"/>
      <c r="N960"/>
      <c r="O960"/>
      <c r="P960"/>
      <c r="Q960"/>
      <c r="R960"/>
      <c r="S960"/>
      <c r="T960"/>
      <c r="U960"/>
      <c r="V960"/>
      <c r="W960"/>
      <c r="X960"/>
      <c r="Y960"/>
      <c r="Z960"/>
      <c r="AA960"/>
      <c r="AB960"/>
      <c r="AC960"/>
      <c r="AD960"/>
      <c r="AE960"/>
      <c r="AF960"/>
      <c r="AG960"/>
      <c r="AH960"/>
      <c r="AI960"/>
      <c r="AJ960"/>
      <c r="AK960"/>
      <c r="AL960"/>
      <c r="AM960"/>
      <c r="AN960"/>
      <c r="AO960"/>
      <c r="AP960"/>
      <c r="AQ960"/>
      <c r="AR960"/>
      <c r="AS960"/>
      <c r="AT960"/>
      <c r="AU960"/>
      <c r="AV960"/>
      <c r="AW960"/>
      <c r="AX960"/>
      <c r="AY960"/>
      <c r="AZ960"/>
      <c r="BA960"/>
      <c r="BB960"/>
      <c r="BC960"/>
      <c r="BD960"/>
      <c r="BE960"/>
      <c r="BF960"/>
      <c r="BG960"/>
      <c r="BH960"/>
      <c r="BI960"/>
      <c r="BJ960"/>
      <c r="BK960"/>
      <c r="BL960"/>
      <c r="BM960"/>
      <c r="BN960"/>
      <c r="BO960"/>
    </row>
    <row r="961" spans="1:67" ht="15" x14ac:dyDescent="0.25">
      <c r="A961" s="245" t="s">
        <v>5904</v>
      </c>
      <c r="B961" s="245" t="s">
        <v>5903</v>
      </c>
      <c r="C961" s="245" t="s">
        <v>5902</v>
      </c>
      <c r="D961" s="245" t="s">
        <v>5901</v>
      </c>
      <c r="E961" s="246" t="s">
        <v>44</v>
      </c>
      <c r="F961" s="245" t="s">
        <v>44</v>
      </c>
      <c r="G961" s="245" t="s">
        <v>6468</v>
      </c>
      <c r="H961" s="245" t="s">
        <v>6467</v>
      </c>
      <c r="I961" s="245" t="s">
        <v>102</v>
      </c>
      <c r="J961" s="245" t="s">
        <v>569</v>
      </c>
      <c r="K961" s="246" t="s">
        <v>16281</v>
      </c>
      <c r="L961" s="245" t="s">
        <v>568</v>
      </c>
      <c r="M961"/>
      <c r="N961"/>
      <c r="O961"/>
      <c r="P961"/>
      <c r="Q961"/>
      <c r="R961"/>
      <c r="S961"/>
      <c r="T961"/>
      <c r="U961"/>
      <c r="V961"/>
      <c r="W961"/>
      <c r="X961"/>
      <c r="Y961"/>
      <c r="Z961"/>
      <c r="AA961"/>
      <c r="AB961"/>
      <c r="AC961"/>
      <c r="AD961"/>
      <c r="AE961"/>
      <c r="AF961"/>
      <c r="AG961"/>
      <c r="AH961"/>
      <c r="AI961"/>
      <c r="AJ961"/>
      <c r="AK961"/>
      <c r="AL961"/>
      <c r="AM961"/>
      <c r="AN961"/>
      <c r="AO961"/>
      <c r="AP961"/>
      <c r="AQ961"/>
      <c r="AR961"/>
      <c r="AS961"/>
      <c r="AT961"/>
      <c r="AU961"/>
      <c r="AV961"/>
      <c r="AW961"/>
      <c r="AX961"/>
      <c r="AY961"/>
      <c r="AZ961"/>
      <c r="BA961"/>
      <c r="BB961"/>
      <c r="BC961"/>
      <c r="BD961"/>
      <c r="BE961"/>
      <c r="BF961"/>
      <c r="BG961"/>
      <c r="BH961"/>
      <c r="BI961"/>
      <c r="BJ961"/>
      <c r="BK961"/>
      <c r="BL961"/>
      <c r="BM961"/>
      <c r="BN961"/>
      <c r="BO961"/>
    </row>
    <row r="962" spans="1:67" ht="15" x14ac:dyDescent="0.25">
      <c r="A962" s="245" t="s">
        <v>5904</v>
      </c>
      <c r="B962" s="245" t="s">
        <v>5903</v>
      </c>
      <c r="C962" s="245" t="s">
        <v>5902</v>
      </c>
      <c r="D962" s="245" t="s">
        <v>5901</v>
      </c>
      <c r="E962" s="246" t="s">
        <v>44</v>
      </c>
      <c r="F962" s="245" t="s">
        <v>44</v>
      </c>
      <c r="G962" s="245" t="s">
        <v>6466</v>
      </c>
      <c r="H962" s="245" t="s">
        <v>6465</v>
      </c>
      <c r="I962" s="245" t="s">
        <v>102</v>
      </c>
      <c r="J962" s="245" t="s">
        <v>106</v>
      </c>
      <c r="K962" s="246" t="s">
        <v>9417</v>
      </c>
      <c r="L962" s="245" t="s">
        <v>568</v>
      </c>
      <c r="M962"/>
      <c r="N962"/>
      <c r="O962"/>
      <c r="P962"/>
      <c r="Q962"/>
      <c r="R962"/>
      <c r="S962"/>
      <c r="T962"/>
      <c r="U962"/>
      <c r="V962"/>
      <c r="W962"/>
      <c r="X962"/>
      <c r="Y962"/>
      <c r="Z962"/>
      <c r="AA962"/>
      <c r="AB962"/>
      <c r="AC962"/>
      <c r="AD962"/>
      <c r="AE962"/>
      <c r="AF962"/>
      <c r="AG962"/>
      <c r="AH962"/>
      <c r="AI962"/>
      <c r="AJ962"/>
      <c r="AK962"/>
      <c r="AL962"/>
      <c r="AM962"/>
      <c r="AN962"/>
      <c r="AO962"/>
      <c r="AP962"/>
      <c r="AQ962"/>
      <c r="AR962"/>
      <c r="AS962"/>
      <c r="AT962"/>
      <c r="AU962"/>
      <c r="AV962"/>
      <c r="AW962"/>
      <c r="AX962"/>
      <c r="AY962"/>
      <c r="AZ962"/>
      <c r="BA962"/>
      <c r="BB962"/>
      <c r="BC962"/>
      <c r="BD962"/>
      <c r="BE962"/>
      <c r="BF962"/>
      <c r="BG962"/>
      <c r="BH962"/>
      <c r="BI962"/>
      <c r="BJ962"/>
      <c r="BK962"/>
      <c r="BL962"/>
      <c r="BM962"/>
      <c r="BN962"/>
      <c r="BO962"/>
    </row>
    <row r="963" spans="1:67" ht="15" x14ac:dyDescent="0.25">
      <c r="A963" s="245" t="s">
        <v>5904</v>
      </c>
      <c r="B963" s="245" t="s">
        <v>5903</v>
      </c>
      <c r="C963" s="245" t="s">
        <v>5902</v>
      </c>
      <c r="D963" s="245" t="s">
        <v>5901</v>
      </c>
      <c r="E963" s="246" t="s">
        <v>44</v>
      </c>
      <c r="F963" s="245" t="s">
        <v>44</v>
      </c>
      <c r="G963" s="245" t="s">
        <v>6464</v>
      </c>
      <c r="H963" s="245" t="s">
        <v>6463</v>
      </c>
      <c r="I963" s="245" t="s">
        <v>102</v>
      </c>
      <c r="J963" s="245" t="s">
        <v>569</v>
      </c>
      <c r="K963" s="246" t="s">
        <v>5388</v>
      </c>
      <c r="L963" s="245" t="s">
        <v>568</v>
      </c>
      <c r="M963"/>
      <c r="N963"/>
      <c r="O963"/>
      <c r="P963"/>
      <c r="Q963"/>
      <c r="R963"/>
      <c r="S963"/>
      <c r="T963"/>
      <c r="U963"/>
      <c r="V963"/>
      <c r="W963"/>
      <c r="X963"/>
      <c r="Y963"/>
      <c r="Z963"/>
      <c r="AA963"/>
      <c r="AB963"/>
      <c r="AC963"/>
      <c r="AD963"/>
      <c r="AE963"/>
      <c r="AF963"/>
      <c r="AG963"/>
      <c r="AH963"/>
      <c r="AI963"/>
      <c r="AJ963"/>
      <c r="AK963"/>
      <c r="AL963"/>
      <c r="AM963"/>
      <c r="AN963"/>
      <c r="AO963"/>
      <c r="AP963"/>
      <c r="AQ963"/>
      <c r="AR963"/>
      <c r="AS963"/>
      <c r="AT963"/>
      <c r="AU963"/>
      <c r="AV963"/>
      <c r="AW963"/>
      <c r="AX963"/>
      <c r="AY963"/>
      <c r="AZ963"/>
      <c r="BA963"/>
      <c r="BB963"/>
      <c r="BC963"/>
      <c r="BD963"/>
      <c r="BE963"/>
      <c r="BF963"/>
      <c r="BG963"/>
      <c r="BH963"/>
      <c r="BI963"/>
      <c r="BJ963"/>
      <c r="BK963"/>
      <c r="BL963"/>
      <c r="BM963"/>
      <c r="BN963"/>
      <c r="BO963"/>
    </row>
    <row r="964" spans="1:67" ht="15" x14ac:dyDescent="0.25">
      <c r="A964" s="245" t="s">
        <v>5904</v>
      </c>
      <c r="B964" s="245" t="s">
        <v>5903</v>
      </c>
      <c r="C964" s="245" t="s">
        <v>5902</v>
      </c>
      <c r="D964" s="245" t="s">
        <v>5901</v>
      </c>
      <c r="E964" s="246" t="s">
        <v>44</v>
      </c>
      <c r="F964" s="245" t="s">
        <v>44</v>
      </c>
      <c r="G964" s="245" t="s">
        <v>6462</v>
      </c>
      <c r="H964" s="245" t="s">
        <v>6461</v>
      </c>
      <c r="I964" s="245" t="s">
        <v>102</v>
      </c>
      <c r="J964" s="245" t="s">
        <v>569</v>
      </c>
      <c r="K964" s="246" t="s">
        <v>16282</v>
      </c>
      <c r="L964" s="245" t="s">
        <v>568</v>
      </c>
      <c r="M964"/>
      <c r="N964"/>
      <c r="O964"/>
      <c r="P964"/>
      <c r="Q964"/>
      <c r="R964"/>
      <c r="S964"/>
      <c r="T964"/>
      <c r="U964"/>
      <c r="V964"/>
      <c r="W964"/>
      <c r="X964"/>
      <c r="Y964"/>
      <c r="Z964"/>
      <c r="AA964"/>
      <c r="AB964"/>
      <c r="AC964"/>
      <c r="AD964"/>
      <c r="AE964"/>
      <c r="AF964"/>
      <c r="AG964"/>
      <c r="AH964"/>
      <c r="AI964"/>
      <c r="AJ964"/>
      <c r="AK964"/>
      <c r="AL964"/>
      <c r="AM964"/>
      <c r="AN964"/>
      <c r="AO964"/>
      <c r="AP964"/>
      <c r="AQ964"/>
      <c r="AR964"/>
      <c r="AS964"/>
      <c r="AT964"/>
      <c r="AU964"/>
      <c r="AV964"/>
      <c r="AW964"/>
      <c r="AX964"/>
      <c r="AY964"/>
      <c r="AZ964"/>
      <c r="BA964"/>
      <c r="BB964"/>
      <c r="BC964"/>
      <c r="BD964"/>
      <c r="BE964"/>
      <c r="BF964"/>
      <c r="BG964"/>
      <c r="BH964"/>
      <c r="BI964"/>
      <c r="BJ964"/>
      <c r="BK964"/>
      <c r="BL964"/>
      <c r="BM964"/>
      <c r="BN964"/>
      <c r="BO964"/>
    </row>
    <row r="965" spans="1:67" ht="15" x14ac:dyDescent="0.25">
      <c r="A965" s="245" t="s">
        <v>5904</v>
      </c>
      <c r="B965" s="245" t="s">
        <v>5903</v>
      </c>
      <c r="C965" s="245" t="s">
        <v>5902</v>
      </c>
      <c r="D965" s="245" t="s">
        <v>5901</v>
      </c>
      <c r="E965" s="246" t="s">
        <v>44</v>
      </c>
      <c r="F965" s="245" t="s">
        <v>44</v>
      </c>
      <c r="G965" s="245" t="s">
        <v>6460</v>
      </c>
      <c r="H965" s="245" t="s">
        <v>6459</v>
      </c>
      <c r="I965" s="245" t="s">
        <v>102</v>
      </c>
      <c r="J965" s="245" t="s">
        <v>569</v>
      </c>
      <c r="K965" s="246" t="s">
        <v>9560</v>
      </c>
      <c r="L965" s="245" t="s">
        <v>568</v>
      </c>
      <c r="M965"/>
      <c r="N965"/>
      <c r="O965"/>
      <c r="P965"/>
      <c r="Q965"/>
      <c r="R965"/>
      <c r="S965"/>
      <c r="T965"/>
      <c r="U965"/>
      <c r="V965"/>
      <c r="W965"/>
      <c r="X965"/>
      <c r="Y965"/>
      <c r="Z965"/>
      <c r="AA965"/>
      <c r="AB965"/>
      <c r="AC965"/>
      <c r="AD965"/>
      <c r="AE965"/>
      <c r="AF965"/>
      <c r="AG965"/>
      <c r="AH965"/>
      <c r="AI965"/>
      <c r="AJ965"/>
      <c r="AK965"/>
      <c r="AL965"/>
      <c r="AM965"/>
      <c r="AN965"/>
      <c r="AO965"/>
      <c r="AP965"/>
      <c r="AQ965"/>
      <c r="AR965"/>
      <c r="AS965"/>
      <c r="AT965"/>
      <c r="AU965"/>
      <c r="AV965"/>
      <c r="AW965"/>
      <c r="AX965"/>
      <c r="AY965"/>
      <c r="AZ965"/>
      <c r="BA965"/>
      <c r="BB965"/>
      <c r="BC965"/>
      <c r="BD965"/>
      <c r="BE965"/>
      <c r="BF965"/>
      <c r="BG965"/>
      <c r="BH965"/>
      <c r="BI965"/>
      <c r="BJ965"/>
      <c r="BK965"/>
      <c r="BL965"/>
      <c r="BM965"/>
      <c r="BN965"/>
      <c r="BO965"/>
    </row>
    <row r="966" spans="1:67" ht="15" x14ac:dyDescent="0.25">
      <c r="A966" s="245" t="s">
        <v>5904</v>
      </c>
      <c r="B966" s="245" t="s">
        <v>5903</v>
      </c>
      <c r="C966" s="245" t="s">
        <v>5902</v>
      </c>
      <c r="D966" s="245" t="s">
        <v>5901</v>
      </c>
      <c r="E966" s="246" t="s">
        <v>44</v>
      </c>
      <c r="F966" s="245" t="s">
        <v>44</v>
      </c>
      <c r="G966" s="245" t="s">
        <v>6458</v>
      </c>
      <c r="H966" s="245" t="s">
        <v>6457</v>
      </c>
      <c r="I966" s="245" t="s">
        <v>102</v>
      </c>
      <c r="J966" s="245" t="s">
        <v>106</v>
      </c>
      <c r="K966" s="246" t="s">
        <v>16283</v>
      </c>
      <c r="L966" s="245" t="s">
        <v>568</v>
      </c>
      <c r="M966"/>
      <c r="N966"/>
      <c r="O966"/>
      <c r="P966"/>
      <c r="Q966"/>
      <c r="R966"/>
      <c r="S966"/>
      <c r="T966"/>
      <c r="U966"/>
      <c r="V966"/>
      <c r="W966"/>
      <c r="X966"/>
      <c r="Y966"/>
      <c r="Z966"/>
      <c r="AA966"/>
      <c r="AB966"/>
      <c r="AC966"/>
      <c r="AD966"/>
      <c r="AE966"/>
      <c r="AF966"/>
      <c r="AG966"/>
      <c r="AH966"/>
      <c r="AI966"/>
      <c r="AJ966"/>
      <c r="AK966"/>
      <c r="AL966"/>
      <c r="AM966"/>
      <c r="AN966"/>
      <c r="AO966"/>
      <c r="AP966"/>
      <c r="AQ966"/>
      <c r="AR966"/>
      <c r="AS966"/>
      <c r="AT966"/>
      <c r="AU966"/>
      <c r="AV966"/>
      <c r="AW966"/>
      <c r="AX966"/>
      <c r="AY966"/>
      <c r="AZ966"/>
      <c r="BA966"/>
      <c r="BB966"/>
      <c r="BC966"/>
      <c r="BD966"/>
      <c r="BE966"/>
      <c r="BF966"/>
      <c r="BG966"/>
      <c r="BH966"/>
      <c r="BI966"/>
      <c r="BJ966"/>
      <c r="BK966"/>
      <c r="BL966"/>
      <c r="BM966"/>
      <c r="BN966"/>
      <c r="BO966"/>
    </row>
    <row r="967" spans="1:67" ht="15" x14ac:dyDescent="0.25">
      <c r="A967" s="245" t="s">
        <v>5904</v>
      </c>
      <c r="B967" s="245" t="s">
        <v>5903</v>
      </c>
      <c r="C967" s="245" t="s">
        <v>5902</v>
      </c>
      <c r="D967" s="245" t="s">
        <v>5901</v>
      </c>
      <c r="E967" s="246" t="s">
        <v>44</v>
      </c>
      <c r="F967" s="245" t="s">
        <v>44</v>
      </c>
      <c r="G967" s="245" t="s">
        <v>6456</v>
      </c>
      <c r="H967" s="245" t="s">
        <v>6455</v>
      </c>
      <c r="I967" s="245" t="s">
        <v>102</v>
      </c>
      <c r="J967" s="245" t="s">
        <v>569</v>
      </c>
      <c r="K967" s="246" t="s">
        <v>16284</v>
      </c>
      <c r="L967" s="245" t="s">
        <v>568</v>
      </c>
      <c r="M967"/>
      <c r="N967"/>
      <c r="O967"/>
      <c r="P967"/>
      <c r="Q967"/>
      <c r="R967"/>
      <c r="S967"/>
      <c r="T967"/>
      <c r="U967"/>
      <c r="V967"/>
      <c r="W967"/>
      <c r="X967"/>
      <c r="Y967"/>
      <c r="Z967"/>
      <c r="AA967"/>
      <c r="AB967"/>
      <c r="AC967"/>
      <c r="AD967"/>
      <c r="AE967"/>
      <c r="AF967"/>
      <c r="AG967"/>
      <c r="AH967"/>
      <c r="AI967"/>
      <c r="AJ967"/>
      <c r="AK967"/>
      <c r="AL967"/>
      <c r="AM967"/>
      <c r="AN967"/>
      <c r="AO967"/>
      <c r="AP967"/>
      <c r="AQ967"/>
      <c r="AR967"/>
      <c r="AS967"/>
      <c r="AT967"/>
      <c r="AU967"/>
      <c r="AV967"/>
      <c r="AW967"/>
      <c r="AX967"/>
      <c r="AY967"/>
      <c r="AZ967"/>
      <c r="BA967"/>
      <c r="BB967"/>
      <c r="BC967"/>
      <c r="BD967"/>
      <c r="BE967"/>
      <c r="BF967"/>
      <c r="BG967"/>
      <c r="BH967"/>
      <c r="BI967"/>
      <c r="BJ967"/>
      <c r="BK967"/>
      <c r="BL967"/>
      <c r="BM967"/>
      <c r="BN967"/>
      <c r="BO967"/>
    </row>
    <row r="968" spans="1:67" ht="15" x14ac:dyDescent="0.25">
      <c r="A968" s="245" t="s">
        <v>5904</v>
      </c>
      <c r="B968" s="245" t="s">
        <v>5903</v>
      </c>
      <c r="C968" s="245" t="s">
        <v>5902</v>
      </c>
      <c r="D968" s="245" t="s">
        <v>5901</v>
      </c>
      <c r="E968" s="246" t="s">
        <v>44</v>
      </c>
      <c r="F968" s="245" t="s">
        <v>44</v>
      </c>
      <c r="G968" s="245" t="s">
        <v>6454</v>
      </c>
      <c r="H968" s="245" t="s">
        <v>6453</v>
      </c>
      <c r="I968" s="245" t="s">
        <v>102</v>
      </c>
      <c r="J968" s="245" t="s">
        <v>569</v>
      </c>
      <c r="K968" s="246" t="s">
        <v>14408</v>
      </c>
      <c r="L968" s="245" t="s">
        <v>568</v>
      </c>
      <c r="M968"/>
      <c r="N968"/>
      <c r="O968"/>
      <c r="P968"/>
      <c r="Q968"/>
      <c r="R968"/>
      <c r="S968"/>
      <c r="T968"/>
      <c r="U968"/>
      <c r="V968"/>
      <c r="W968"/>
      <c r="X968"/>
      <c r="Y968"/>
      <c r="Z968"/>
      <c r="AA968"/>
      <c r="AB968"/>
      <c r="AC968"/>
      <c r="AD968"/>
      <c r="AE968"/>
      <c r="AF968"/>
      <c r="AG968"/>
      <c r="AH968"/>
      <c r="AI968"/>
      <c r="AJ968"/>
      <c r="AK968"/>
      <c r="AL968"/>
      <c r="AM968"/>
      <c r="AN968"/>
      <c r="AO968"/>
      <c r="AP968"/>
      <c r="AQ968"/>
      <c r="AR968"/>
      <c r="AS968"/>
      <c r="AT968"/>
      <c r="AU968"/>
      <c r="AV968"/>
      <c r="AW968"/>
      <c r="AX968"/>
      <c r="AY968"/>
      <c r="AZ968"/>
      <c r="BA968"/>
      <c r="BB968"/>
      <c r="BC968"/>
      <c r="BD968"/>
      <c r="BE968"/>
      <c r="BF968"/>
      <c r="BG968"/>
      <c r="BH968"/>
      <c r="BI968"/>
      <c r="BJ968"/>
      <c r="BK968"/>
      <c r="BL968"/>
      <c r="BM968"/>
      <c r="BN968"/>
      <c r="BO968"/>
    </row>
    <row r="969" spans="1:67" ht="15" x14ac:dyDescent="0.25">
      <c r="A969" s="245" t="s">
        <v>5904</v>
      </c>
      <c r="B969" s="245" t="s">
        <v>5903</v>
      </c>
      <c r="C969" s="245" t="s">
        <v>5902</v>
      </c>
      <c r="D969" s="245" t="s">
        <v>5901</v>
      </c>
      <c r="E969" s="246" t="s">
        <v>44</v>
      </c>
      <c r="F969" s="245" t="s">
        <v>44</v>
      </c>
      <c r="G969" s="245" t="s">
        <v>6452</v>
      </c>
      <c r="H969" s="245" t="s">
        <v>6451</v>
      </c>
      <c r="I969" s="245" t="s">
        <v>102</v>
      </c>
      <c r="J969" s="245" t="s">
        <v>569</v>
      </c>
      <c r="K969" s="246" t="s">
        <v>9173</v>
      </c>
      <c r="L969" s="245" t="s">
        <v>568</v>
      </c>
      <c r="M969"/>
      <c r="N969"/>
      <c r="O969"/>
      <c r="P969"/>
      <c r="Q969"/>
      <c r="R969"/>
      <c r="S969"/>
      <c r="T969"/>
      <c r="U969"/>
      <c r="V969"/>
      <c r="W969"/>
      <c r="X969"/>
      <c r="Y969"/>
      <c r="Z969"/>
      <c r="AA969"/>
      <c r="AB969"/>
      <c r="AC969"/>
      <c r="AD969"/>
      <c r="AE969"/>
      <c r="AF969"/>
      <c r="AG969"/>
      <c r="AH969"/>
      <c r="AI969"/>
      <c r="AJ969"/>
      <c r="AK969"/>
      <c r="AL969"/>
      <c r="AM969"/>
      <c r="AN969"/>
      <c r="AO969"/>
      <c r="AP969"/>
      <c r="AQ969"/>
      <c r="AR969"/>
      <c r="AS969"/>
      <c r="AT969"/>
      <c r="AU969"/>
      <c r="AV969"/>
      <c r="AW969"/>
      <c r="AX969"/>
      <c r="AY969"/>
      <c r="AZ969"/>
      <c r="BA969"/>
      <c r="BB969"/>
      <c r="BC969"/>
      <c r="BD969"/>
      <c r="BE969"/>
      <c r="BF969"/>
      <c r="BG969"/>
      <c r="BH969"/>
      <c r="BI969"/>
      <c r="BJ969"/>
      <c r="BK969"/>
      <c r="BL969"/>
      <c r="BM969"/>
      <c r="BN969"/>
      <c r="BO969"/>
    </row>
    <row r="970" spans="1:67" ht="15" x14ac:dyDescent="0.25">
      <c r="A970" s="245" t="s">
        <v>5904</v>
      </c>
      <c r="B970" s="245" t="s">
        <v>5903</v>
      </c>
      <c r="C970" s="245" t="s">
        <v>5902</v>
      </c>
      <c r="D970" s="245" t="s">
        <v>5901</v>
      </c>
      <c r="E970" s="246" t="s">
        <v>44</v>
      </c>
      <c r="F970" s="245" t="s">
        <v>44</v>
      </c>
      <c r="G970" s="245" t="s">
        <v>6450</v>
      </c>
      <c r="H970" s="245" t="s">
        <v>6449</v>
      </c>
      <c r="I970" s="245" t="s">
        <v>102</v>
      </c>
      <c r="J970" s="245" t="s">
        <v>106</v>
      </c>
      <c r="K970" s="246" t="s">
        <v>9419</v>
      </c>
      <c r="L970" s="245" t="s">
        <v>568</v>
      </c>
      <c r="M970"/>
      <c r="N970"/>
      <c r="O970"/>
      <c r="P970"/>
      <c r="Q970"/>
      <c r="R970"/>
      <c r="S970"/>
      <c r="T970"/>
      <c r="U970"/>
      <c r="V970"/>
      <c r="W970"/>
      <c r="X970"/>
      <c r="Y970"/>
      <c r="Z970"/>
      <c r="AA970"/>
      <c r="AB970"/>
      <c r="AC970"/>
      <c r="AD970"/>
      <c r="AE970"/>
      <c r="AF970"/>
      <c r="AG970"/>
      <c r="AH970"/>
      <c r="AI970"/>
      <c r="AJ970"/>
      <c r="AK970"/>
      <c r="AL970"/>
      <c r="AM970"/>
      <c r="AN970"/>
      <c r="AO970"/>
      <c r="AP970"/>
      <c r="AQ970"/>
      <c r="AR970"/>
      <c r="AS970"/>
      <c r="AT970"/>
      <c r="AU970"/>
      <c r="AV970"/>
      <c r="AW970"/>
      <c r="AX970"/>
      <c r="AY970"/>
      <c r="AZ970"/>
      <c r="BA970"/>
      <c r="BB970"/>
      <c r="BC970"/>
      <c r="BD970"/>
      <c r="BE970"/>
      <c r="BF970"/>
      <c r="BG970"/>
      <c r="BH970"/>
      <c r="BI970"/>
      <c r="BJ970"/>
      <c r="BK970"/>
      <c r="BL970"/>
      <c r="BM970"/>
      <c r="BN970"/>
      <c r="BO970"/>
    </row>
    <row r="971" spans="1:67" ht="15" x14ac:dyDescent="0.25">
      <c r="A971" s="245" t="s">
        <v>5904</v>
      </c>
      <c r="B971" s="245" t="s">
        <v>5903</v>
      </c>
      <c r="C971" s="245" t="s">
        <v>5902</v>
      </c>
      <c r="D971" s="245" t="s">
        <v>5901</v>
      </c>
      <c r="E971" s="246" t="s">
        <v>44</v>
      </c>
      <c r="F971" s="245" t="s">
        <v>44</v>
      </c>
      <c r="G971" s="245" t="s">
        <v>6448</v>
      </c>
      <c r="H971" s="245" t="s">
        <v>6447</v>
      </c>
      <c r="I971" s="245" t="s">
        <v>102</v>
      </c>
      <c r="J971" s="245" t="s">
        <v>569</v>
      </c>
      <c r="K971" s="246" t="s">
        <v>11722</v>
      </c>
      <c r="L971" s="245" t="s">
        <v>568</v>
      </c>
      <c r="M971"/>
      <c r="N971"/>
      <c r="O971"/>
      <c r="P971"/>
      <c r="Q971"/>
      <c r="R971"/>
      <c r="S971"/>
      <c r="T971"/>
      <c r="U971"/>
      <c r="V971"/>
      <c r="W971"/>
      <c r="X971"/>
      <c r="Y971"/>
      <c r="Z971"/>
      <c r="AA971"/>
      <c r="AB971"/>
      <c r="AC971"/>
      <c r="AD971"/>
      <c r="AE971"/>
      <c r="AF971"/>
      <c r="AG971"/>
      <c r="AH971"/>
      <c r="AI971"/>
      <c r="AJ971"/>
      <c r="AK971"/>
      <c r="AL971"/>
      <c r="AM971"/>
      <c r="AN971"/>
      <c r="AO971"/>
      <c r="AP971"/>
      <c r="AQ971"/>
      <c r="AR971"/>
      <c r="AS971"/>
      <c r="AT971"/>
      <c r="AU971"/>
      <c r="AV971"/>
      <c r="AW971"/>
      <c r="AX971"/>
      <c r="AY971"/>
      <c r="AZ971"/>
      <c r="BA971"/>
      <c r="BB971"/>
      <c r="BC971"/>
      <c r="BD971"/>
      <c r="BE971"/>
      <c r="BF971"/>
      <c r="BG971"/>
      <c r="BH971"/>
      <c r="BI971"/>
      <c r="BJ971"/>
      <c r="BK971"/>
      <c r="BL971"/>
      <c r="BM971"/>
      <c r="BN971"/>
      <c r="BO971"/>
    </row>
    <row r="972" spans="1:67" ht="15" x14ac:dyDescent="0.25">
      <c r="A972" s="245" t="s">
        <v>5904</v>
      </c>
      <c r="B972" s="245" t="s">
        <v>5903</v>
      </c>
      <c r="C972" s="245" t="s">
        <v>5902</v>
      </c>
      <c r="D972" s="245" t="s">
        <v>5901</v>
      </c>
      <c r="E972" s="246" t="s">
        <v>44</v>
      </c>
      <c r="F972" s="245" t="s">
        <v>44</v>
      </c>
      <c r="G972" s="245" t="s">
        <v>6446</v>
      </c>
      <c r="H972" s="245" t="s">
        <v>6445</v>
      </c>
      <c r="I972" s="245" t="s">
        <v>102</v>
      </c>
      <c r="J972" s="245" t="s">
        <v>569</v>
      </c>
      <c r="K972" s="246" t="s">
        <v>6742</v>
      </c>
      <c r="L972" s="245" t="s">
        <v>568</v>
      </c>
      <c r="M972"/>
      <c r="N972"/>
      <c r="O972"/>
      <c r="P972"/>
      <c r="Q972"/>
      <c r="R972"/>
      <c r="S972"/>
      <c r="T972"/>
      <c r="U972"/>
      <c r="V972"/>
      <c r="W972"/>
      <c r="X972"/>
      <c r="Y972"/>
      <c r="Z972"/>
      <c r="AA972"/>
      <c r="AB972"/>
      <c r="AC972"/>
      <c r="AD972"/>
      <c r="AE972"/>
      <c r="AF972"/>
      <c r="AG972"/>
      <c r="AH972"/>
      <c r="AI972"/>
      <c r="AJ972"/>
      <c r="AK972"/>
      <c r="AL972"/>
      <c r="AM972"/>
      <c r="AN972"/>
      <c r="AO972"/>
      <c r="AP972"/>
      <c r="AQ972"/>
      <c r="AR972"/>
      <c r="AS972"/>
      <c r="AT972"/>
      <c r="AU972"/>
      <c r="AV972"/>
      <c r="AW972"/>
      <c r="AX972"/>
      <c r="AY972"/>
      <c r="AZ972"/>
      <c r="BA972"/>
      <c r="BB972"/>
      <c r="BC972"/>
      <c r="BD972"/>
      <c r="BE972"/>
      <c r="BF972"/>
      <c r="BG972"/>
      <c r="BH972"/>
      <c r="BI972"/>
      <c r="BJ972"/>
      <c r="BK972"/>
      <c r="BL972"/>
      <c r="BM972"/>
      <c r="BN972"/>
      <c r="BO972"/>
    </row>
    <row r="973" spans="1:67" ht="15" x14ac:dyDescent="0.25">
      <c r="A973" s="245" t="s">
        <v>5904</v>
      </c>
      <c r="B973" s="245" t="s">
        <v>5903</v>
      </c>
      <c r="C973" s="245" t="s">
        <v>5902</v>
      </c>
      <c r="D973" s="245" t="s">
        <v>5901</v>
      </c>
      <c r="E973" s="246" t="s">
        <v>44</v>
      </c>
      <c r="F973" s="245" t="s">
        <v>44</v>
      </c>
      <c r="G973" s="245" t="s">
        <v>6444</v>
      </c>
      <c r="H973" s="245" t="s">
        <v>6443</v>
      </c>
      <c r="I973" s="245" t="s">
        <v>102</v>
      </c>
      <c r="J973" s="245" t="s">
        <v>569</v>
      </c>
      <c r="K973" s="246" t="s">
        <v>5990</v>
      </c>
      <c r="L973" s="245" t="s">
        <v>568</v>
      </c>
      <c r="M973"/>
      <c r="N973"/>
      <c r="O973"/>
      <c r="P973"/>
      <c r="Q973"/>
      <c r="R973"/>
      <c r="S973"/>
      <c r="T973"/>
      <c r="U973"/>
      <c r="V973"/>
      <c r="W973"/>
      <c r="X973"/>
      <c r="Y973"/>
      <c r="Z973"/>
      <c r="AA973"/>
      <c r="AB973"/>
      <c r="AC973"/>
      <c r="AD973"/>
      <c r="AE973"/>
      <c r="AF973"/>
      <c r="AG973"/>
      <c r="AH973"/>
      <c r="AI973"/>
      <c r="AJ973"/>
      <c r="AK973"/>
      <c r="AL973"/>
      <c r="AM973"/>
      <c r="AN973"/>
      <c r="AO973"/>
      <c r="AP973"/>
      <c r="AQ973"/>
      <c r="AR973"/>
      <c r="AS973"/>
      <c r="AT973"/>
      <c r="AU973"/>
      <c r="AV973"/>
      <c r="AW973"/>
      <c r="AX973"/>
      <c r="AY973"/>
      <c r="AZ973"/>
      <c r="BA973"/>
      <c r="BB973"/>
      <c r="BC973"/>
      <c r="BD973"/>
      <c r="BE973"/>
      <c r="BF973"/>
      <c r="BG973"/>
      <c r="BH973"/>
      <c r="BI973"/>
      <c r="BJ973"/>
      <c r="BK973"/>
      <c r="BL973"/>
      <c r="BM973"/>
      <c r="BN973"/>
      <c r="BO973"/>
    </row>
    <row r="974" spans="1:67" ht="15" x14ac:dyDescent="0.25">
      <c r="A974" s="245" t="s">
        <v>5904</v>
      </c>
      <c r="B974" s="245" t="s">
        <v>5903</v>
      </c>
      <c r="C974" s="245" t="s">
        <v>5902</v>
      </c>
      <c r="D974" s="245" t="s">
        <v>5901</v>
      </c>
      <c r="E974" s="246" t="s">
        <v>44</v>
      </c>
      <c r="F974" s="245" t="s">
        <v>44</v>
      </c>
      <c r="G974" s="245" t="s">
        <v>6442</v>
      </c>
      <c r="H974" s="245" t="s">
        <v>6441</v>
      </c>
      <c r="I974" s="245" t="s">
        <v>102</v>
      </c>
      <c r="J974" s="245" t="s">
        <v>569</v>
      </c>
      <c r="K974" s="246" t="s">
        <v>13315</v>
      </c>
      <c r="L974" s="245" t="s">
        <v>568</v>
      </c>
      <c r="M974"/>
      <c r="N974"/>
      <c r="O974"/>
      <c r="P974"/>
      <c r="Q974"/>
      <c r="R974"/>
      <c r="S974"/>
      <c r="T974"/>
      <c r="U974"/>
      <c r="V974"/>
      <c r="W974"/>
      <c r="X974"/>
      <c r="Y974"/>
      <c r="Z974"/>
      <c r="AA974"/>
      <c r="AB974"/>
      <c r="AC974"/>
      <c r="AD974"/>
      <c r="AE974"/>
      <c r="AF974"/>
      <c r="AG974"/>
      <c r="AH974"/>
      <c r="AI974"/>
      <c r="AJ974"/>
      <c r="AK974"/>
      <c r="AL974"/>
      <c r="AM974"/>
      <c r="AN974"/>
      <c r="AO974"/>
      <c r="AP974"/>
      <c r="AQ974"/>
      <c r="AR974"/>
      <c r="AS974"/>
      <c r="AT974"/>
      <c r="AU974"/>
      <c r="AV974"/>
      <c r="AW974"/>
      <c r="AX974"/>
      <c r="AY974"/>
      <c r="AZ974"/>
      <c r="BA974"/>
      <c r="BB974"/>
      <c r="BC974"/>
      <c r="BD974"/>
      <c r="BE974"/>
      <c r="BF974"/>
      <c r="BG974"/>
      <c r="BH974"/>
      <c r="BI974"/>
      <c r="BJ974"/>
      <c r="BK974"/>
      <c r="BL974"/>
      <c r="BM974"/>
      <c r="BN974"/>
      <c r="BO974"/>
    </row>
    <row r="975" spans="1:67" ht="15" x14ac:dyDescent="0.25">
      <c r="A975" s="245" t="s">
        <v>5904</v>
      </c>
      <c r="B975" s="245" t="s">
        <v>5903</v>
      </c>
      <c r="C975" s="245" t="s">
        <v>5902</v>
      </c>
      <c r="D975" s="245" t="s">
        <v>5901</v>
      </c>
      <c r="E975" s="246" t="s">
        <v>44</v>
      </c>
      <c r="F975" s="245" t="s">
        <v>44</v>
      </c>
      <c r="G975" s="245" t="s">
        <v>6440</v>
      </c>
      <c r="H975" s="245" t="s">
        <v>6439</v>
      </c>
      <c r="I975" s="245" t="s">
        <v>102</v>
      </c>
      <c r="J975" s="245" t="s">
        <v>569</v>
      </c>
      <c r="K975" s="246" t="s">
        <v>15533</v>
      </c>
      <c r="L975" s="245" t="s">
        <v>568</v>
      </c>
      <c r="M975"/>
      <c r="N975"/>
      <c r="O975"/>
      <c r="P975"/>
      <c r="Q975"/>
      <c r="R975"/>
      <c r="S975"/>
      <c r="T975"/>
      <c r="U975"/>
      <c r="V975"/>
      <c r="W975"/>
      <c r="X975"/>
      <c r="Y975"/>
      <c r="Z975"/>
      <c r="AA975"/>
      <c r="AB975"/>
      <c r="AC975"/>
      <c r="AD975"/>
      <c r="AE975"/>
      <c r="AF975"/>
      <c r="AG975"/>
      <c r="AH975"/>
      <c r="AI975"/>
      <c r="AJ975"/>
      <c r="AK975"/>
      <c r="AL975"/>
      <c r="AM975"/>
      <c r="AN975"/>
      <c r="AO975"/>
      <c r="AP975"/>
      <c r="AQ975"/>
      <c r="AR975"/>
      <c r="AS975"/>
      <c r="AT975"/>
      <c r="AU975"/>
      <c r="AV975"/>
      <c r="AW975"/>
      <c r="AX975"/>
      <c r="AY975"/>
      <c r="AZ975"/>
      <c r="BA975"/>
      <c r="BB975"/>
      <c r="BC975"/>
      <c r="BD975"/>
      <c r="BE975"/>
      <c r="BF975"/>
      <c r="BG975"/>
      <c r="BH975"/>
      <c r="BI975"/>
      <c r="BJ975"/>
      <c r="BK975"/>
      <c r="BL975"/>
      <c r="BM975"/>
      <c r="BN975"/>
      <c r="BO975"/>
    </row>
    <row r="976" spans="1:67" ht="15" x14ac:dyDescent="0.25">
      <c r="A976" s="245" t="s">
        <v>5904</v>
      </c>
      <c r="B976" s="245" t="s">
        <v>5903</v>
      </c>
      <c r="C976" s="245" t="s">
        <v>5902</v>
      </c>
      <c r="D976" s="245" t="s">
        <v>5901</v>
      </c>
      <c r="E976" s="246" t="s">
        <v>44</v>
      </c>
      <c r="F976" s="245" t="s">
        <v>44</v>
      </c>
      <c r="G976" s="245" t="s">
        <v>6438</v>
      </c>
      <c r="H976" s="245" t="s">
        <v>6437</v>
      </c>
      <c r="I976" s="245" t="s">
        <v>102</v>
      </c>
      <c r="J976" s="245" t="s">
        <v>106</v>
      </c>
      <c r="K976" s="246" t="s">
        <v>16285</v>
      </c>
      <c r="L976" s="245" t="s">
        <v>568</v>
      </c>
      <c r="M976"/>
      <c r="N976"/>
      <c r="O976"/>
      <c r="P976"/>
      <c r="Q976"/>
      <c r="R976"/>
      <c r="S976"/>
      <c r="T976"/>
      <c r="U976"/>
      <c r="V976"/>
      <c r="W976"/>
      <c r="X976"/>
      <c r="Y976"/>
      <c r="Z976"/>
      <c r="AA976"/>
      <c r="AB976"/>
      <c r="AC976"/>
      <c r="AD976"/>
      <c r="AE976"/>
      <c r="AF976"/>
      <c r="AG976"/>
      <c r="AH976"/>
      <c r="AI976"/>
      <c r="AJ976"/>
      <c r="AK976"/>
      <c r="AL976"/>
      <c r="AM976"/>
      <c r="AN976"/>
      <c r="AO976"/>
      <c r="AP976"/>
      <c r="AQ976"/>
      <c r="AR976"/>
      <c r="AS976"/>
      <c r="AT976"/>
      <c r="AU976"/>
      <c r="AV976"/>
      <c r="AW976"/>
      <c r="AX976"/>
      <c r="AY976"/>
      <c r="AZ976"/>
      <c r="BA976"/>
      <c r="BB976"/>
      <c r="BC976"/>
      <c r="BD976"/>
      <c r="BE976"/>
      <c r="BF976"/>
      <c r="BG976"/>
      <c r="BH976"/>
      <c r="BI976"/>
      <c r="BJ976"/>
      <c r="BK976"/>
      <c r="BL976"/>
      <c r="BM976"/>
      <c r="BN976"/>
      <c r="BO976"/>
    </row>
    <row r="977" spans="1:67" ht="15" x14ac:dyDescent="0.25">
      <c r="A977" s="245" t="s">
        <v>5904</v>
      </c>
      <c r="B977" s="245" t="s">
        <v>5903</v>
      </c>
      <c r="C977" s="245" t="s">
        <v>5902</v>
      </c>
      <c r="D977" s="245" t="s">
        <v>5901</v>
      </c>
      <c r="E977" s="246" t="s">
        <v>44</v>
      </c>
      <c r="F977" s="245" t="s">
        <v>44</v>
      </c>
      <c r="G977" s="245" t="s">
        <v>6436</v>
      </c>
      <c r="H977" s="245" t="s">
        <v>6435</v>
      </c>
      <c r="I977" s="245" t="s">
        <v>102</v>
      </c>
      <c r="J977" s="245" t="s">
        <v>569</v>
      </c>
      <c r="K977" s="246" t="s">
        <v>137</v>
      </c>
      <c r="L977" s="245" t="s">
        <v>568</v>
      </c>
      <c r="M977"/>
      <c r="N977"/>
      <c r="O977"/>
      <c r="P977"/>
      <c r="Q977"/>
      <c r="R977"/>
      <c r="S977"/>
      <c r="T977"/>
      <c r="U977"/>
      <c r="V977"/>
      <c r="W977"/>
      <c r="X977"/>
      <c r="Y977"/>
      <c r="Z977"/>
      <c r="AA977"/>
      <c r="AB977"/>
      <c r="AC977"/>
      <c r="AD977"/>
      <c r="AE977"/>
      <c r="AF977"/>
      <c r="AG977"/>
      <c r="AH977"/>
      <c r="AI977"/>
      <c r="AJ977"/>
      <c r="AK977"/>
      <c r="AL977"/>
      <c r="AM977"/>
      <c r="AN977"/>
      <c r="AO977"/>
      <c r="AP977"/>
      <c r="AQ977"/>
      <c r="AR977"/>
      <c r="AS977"/>
      <c r="AT977"/>
      <c r="AU977"/>
      <c r="AV977"/>
      <c r="AW977"/>
      <c r="AX977"/>
      <c r="AY977"/>
      <c r="AZ977"/>
      <c r="BA977"/>
      <c r="BB977"/>
      <c r="BC977"/>
      <c r="BD977"/>
      <c r="BE977"/>
      <c r="BF977"/>
      <c r="BG977"/>
      <c r="BH977"/>
      <c r="BI977"/>
      <c r="BJ977"/>
      <c r="BK977"/>
      <c r="BL977"/>
      <c r="BM977"/>
      <c r="BN977"/>
      <c r="BO977"/>
    </row>
    <row r="978" spans="1:67" ht="15" x14ac:dyDescent="0.25">
      <c r="A978" s="245" t="s">
        <v>5904</v>
      </c>
      <c r="B978" s="245" t="s">
        <v>5903</v>
      </c>
      <c r="C978" s="245" t="s">
        <v>5902</v>
      </c>
      <c r="D978" s="245" t="s">
        <v>5901</v>
      </c>
      <c r="E978" s="246" t="s">
        <v>44</v>
      </c>
      <c r="F978" s="245" t="s">
        <v>44</v>
      </c>
      <c r="G978" s="245" t="s">
        <v>6434</v>
      </c>
      <c r="H978" s="245" t="s">
        <v>6433</v>
      </c>
      <c r="I978" s="245" t="s">
        <v>102</v>
      </c>
      <c r="J978" s="245" t="s">
        <v>569</v>
      </c>
      <c r="K978" s="246" t="s">
        <v>123</v>
      </c>
      <c r="L978" s="245" t="s">
        <v>568</v>
      </c>
      <c r="M978"/>
      <c r="N978"/>
      <c r="O978"/>
      <c r="P978"/>
      <c r="Q978"/>
      <c r="R978"/>
      <c r="S978"/>
      <c r="T978"/>
      <c r="U978"/>
      <c r="V978"/>
      <c r="W978"/>
      <c r="X978"/>
      <c r="Y978"/>
      <c r="Z978"/>
      <c r="AA978"/>
      <c r="AB978"/>
      <c r="AC978"/>
      <c r="AD978"/>
      <c r="AE978"/>
      <c r="AF978"/>
      <c r="AG978"/>
      <c r="AH978"/>
      <c r="AI978"/>
      <c r="AJ978"/>
      <c r="AK978"/>
      <c r="AL978"/>
      <c r="AM978"/>
      <c r="AN978"/>
      <c r="AO978"/>
      <c r="AP978"/>
      <c r="AQ978"/>
      <c r="AR978"/>
      <c r="AS978"/>
      <c r="AT978"/>
      <c r="AU978"/>
      <c r="AV978"/>
      <c r="AW978"/>
      <c r="AX978"/>
      <c r="AY978"/>
      <c r="AZ978"/>
      <c r="BA978"/>
      <c r="BB978"/>
      <c r="BC978"/>
      <c r="BD978"/>
      <c r="BE978"/>
      <c r="BF978"/>
      <c r="BG978"/>
      <c r="BH978"/>
      <c r="BI978"/>
      <c r="BJ978"/>
      <c r="BK978"/>
      <c r="BL978"/>
      <c r="BM978"/>
      <c r="BN978"/>
      <c r="BO978"/>
    </row>
    <row r="979" spans="1:67" ht="15" x14ac:dyDescent="0.25">
      <c r="A979" s="245" t="s">
        <v>5904</v>
      </c>
      <c r="B979" s="245" t="s">
        <v>5903</v>
      </c>
      <c r="C979" s="245" t="s">
        <v>5902</v>
      </c>
      <c r="D979" s="245" t="s">
        <v>5901</v>
      </c>
      <c r="E979" s="246" t="s">
        <v>44</v>
      </c>
      <c r="F979" s="245" t="s">
        <v>44</v>
      </c>
      <c r="G979" s="245" t="s">
        <v>6432</v>
      </c>
      <c r="H979" s="245" t="s">
        <v>6431</v>
      </c>
      <c r="I979" s="245" t="s">
        <v>102</v>
      </c>
      <c r="J979" s="245" t="s">
        <v>569</v>
      </c>
      <c r="K979" s="246" t="s">
        <v>6272</v>
      </c>
      <c r="L979" s="245" t="s">
        <v>568</v>
      </c>
      <c r="M979"/>
      <c r="N979"/>
      <c r="O979"/>
      <c r="P979"/>
      <c r="Q979"/>
      <c r="R979"/>
      <c r="S979"/>
      <c r="T979"/>
      <c r="U979"/>
      <c r="V979"/>
      <c r="W979"/>
      <c r="X979"/>
      <c r="Y979"/>
      <c r="Z979"/>
      <c r="AA979"/>
      <c r="AB979"/>
      <c r="AC979"/>
      <c r="AD979"/>
      <c r="AE979"/>
      <c r="AF979"/>
      <c r="AG979"/>
      <c r="AH979"/>
      <c r="AI979"/>
      <c r="AJ979"/>
      <c r="AK979"/>
      <c r="AL979"/>
      <c r="AM979"/>
      <c r="AN979"/>
      <c r="AO979"/>
      <c r="AP979"/>
      <c r="AQ979"/>
      <c r="AR979"/>
      <c r="AS979"/>
      <c r="AT979"/>
      <c r="AU979"/>
      <c r="AV979"/>
      <c r="AW979"/>
      <c r="AX979"/>
      <c r="AY979"/>
      <c r="AZ979"/>
      <c r="BA979"/>
      <c r="BB979"/>
      <c r="BC979"/>
      <c r="BD979"/>
      <c r="BE979"/>
      <c r="BF979"/>
      <c r="BG979"/>
      <c r="BH979"/>
      <c r="BI979"/>
      <c r="BJ979"/>
      <c r="BK979"/>
      <c r="BL979"/>
      <c r="BM979"/>
      <c r="BN979"/>
      <c r="BO979"/>
    </row>
    <row r="980" spans="1:67" ht="15" x14ac:dyDescent="0.25">
      <c r="A980" s="245" t="s">
        <v>5904</v>
      </c>
      <c r="B980" s="245" t="s">
        <v>5903</v>
      </c>
      <c r="C980" s="245" t="s">
        <v>5902</v>
      </c>
      <c r="D980" s="245" t="s">
        <v>5901</v>
      </c>
      <c r="E980" s="246" t="s">
        <v>44</v>
      </c>
      <c r="F980" s="245" t="s">
        <v>44</v>
      </c>
      <c r="G980" s="245" t="s">
        <v>6430</v>
      </c>
      <c r="H980" s="245" t="s">
        <v>6429</v>
      </c>
      <c r="I980" s="245" t="s">
        <v>102</v>
      </c>
      <c r="J980" s="245" t="s">
        <v>106</v>
      </c>
      <c r="K980" s="246" t="s">
        <v>2025</v>
      </c>
      <c r="L980" s="245" t="s">
        <v>568</v>
      </c>
      <c r="M980"/>
      <c r="N980"/>
      <c r="O980"/>
      <c r="P980"/>
      <c r="Q980"/>
      <c r="R980"/>
      <c r="S980"/>
      <c r="T980"/>
      <c r="U980"/>
      <c r="V980"/>
      <c r="W980"/>
      <c r="X980"/>
      <c r="Y980"/>
      <c r="Z980"/>
      <c r="AA980"/>
      <c r="AB980"/>
      <c r="AC980"/>
      <c r="AD980"/>
      <c r="AE980"/>
      <c r="AF980"/>
      <c r="AG980"/>
      <c r="AH980"/>
      <c r="AI980"/>
      <c r="AJ980"/>
      <c r="AK980"/>
      <c r="AL980"/>
      <c r="AM980"/>
      <c r="AN980"/>
      <c r="AO980"/>
      <c r="AP980"/>
      <c r="AQ980"/>
      <c r="AR980"/>
      <c r="AS980"/>
      <c r="AT980"/>
      <c r="AU980"/>
      <c r="AV980"/>
      <c r="AW980"/>
      <c r="AX980"/>
      <c r="AY980"/>
      <c r="AZ980"/>
      <c r="BA980"/>
      <c r="BB980"/>
      <c r="BC980"/>
      <c r="BD980"/>
      <c r="BE980"/>
      <c r="BF980"/>
      <c r="BG980"/>
      <c r="BH980"/>
      <c r="BI980"/>
      <c r="BJ980"/>
      <c r="BK980"/>
      <c r="BL980"/>
      <c r="BM980"/>
      <c r="BN980"/>
      <c r="BO980"/>
    </row>
    <row r="981" spans="1:67" ht="15" x14ac:dyDescent="0.25">
      <c r="A981" s="245" t="s">
        <v>5904</v>
      </c>
      <c r="B981" s="245" t="s">
        <v>5903</v>
      </c>
      <c r="C981" s="245" t="s">
        <v>5902</v>
      </c>
      <c r="D981" s="245" t="s">
        <v>5901</v>
      </c>
      <c r="E981" s="246" t="s">
        <v>44</v>
      </c>
      <c r="F981" s="245" t="s">
        <v>44</v>
      </c>
      <c r="G981" s="245" t="s">
        <v>6427</v>
      </c>
      <c r="H981" s="245" t="s">
        <v>6426</v>
      </c>
      <c r="I981" s="245" t="s">
        <v>102</v>
      </c>
      <c r="J981" s="245" t="s">
        <v>59</v>
      </c>
      <c r="K981" s="246" t="s">
        <v>1119</v>
      </c>
      <c r="L981" s="245" t="s">
        <v>568</v>
      </c>
      <c r="M981"/>
      <c r="N981"/>
      <c r="O981"/>
      <c r="P981"/>
      <c r="Q981"/>
      <c r="R981"/>
      <c r="S981"/>
      <c r="T981"/>
      <c r="U981"/>
      <c r="V981"/>
      <c r="W981"/>
      <c r="X981"/>
      <c r="Y981"/>
      <c r="Z981"/>
      <c r="AA981"/>
      <c r="AB981"/>
      <c r="AC981"/>
      <c r="AD981"/>
      <c r="AE981"/>
      <c r="AF981"/>
      <c r="AG981"/>
      <c r="AH981"/>
      <c r="AI981"/>
      <c r="AJ981"/>
      <c r="AK981"/>
      <c r="AL981"/>
      <c r="AM981"/>
      <c r="AN981"/>
      <c r="AO981"/>
      <c r="AP981"/>
      <c r="AQ981"/>
      <c r="AR981"/>
      <c r="AS981"/>
      <c r="AT981"/>
      <c r="AU981"/>
      <c r="AV981"/>
      <c r="AW981"/>
      <c r="AX981"/>
      <c r="AY981"/>
      <c r="AZ981"/>
      <c r="BA981"/>
      <c r="BB981"/>
      <c r="BC981"/>
      <c r="BD981"/>
      <c r="BE981"/>
      <c r="BF981"/>
      <c r="BG981"/>
      <c r="BH981"/>
      <c r="BI981"/>
      <c r="BJ981"/>
      <c r="BK981"/>
      <c r="BL981"/>
      <c r="BM981"/>
      <c r="BN981"/>
      <c r="BO981"/>
    </row>
    <row r="982" spans="1:67" ht="15" x14ac:dyDescent="0.25">
      <c r="A982" s="245" t="s">
        <v>5904</v>
      </c>
      <c r="B982" s="245" t="s">
        <v>5903</v>
      </c>
      <c r="C982" s="245" t="s">
        <v>5902</v>
      </c>
      <c r="D982" s="245" t="s">
        <v>5901</v>
      </c>
      <c r="E982" s="246" t="s">
        <v>44</v>
      </c>
      <c r="F982" s="245" t="s">
        <v>44</v>
      </c>
      <c r="G982" s="245" t="s">
        <v>6425</v>
      </c>
      <c r="H982" s="245" t="s">
        <v>6424</v>
      </c>
      <c r="I982" s="245" t="s">
        <v>102</v>
      </c>
      <c r="J982" s="245" t="s">
        <v>59</v>
      </c>
      <c r="K982" s="246" t="s">
        <v>131</v>
      </c>
      <c r="L982" s="245" t="s">
        <v>568</v>
      </c>
      <c r="M982"/>
      <c r="N982"/>
      <c r="O982"/>
      <c r="P982"/>
      <c r="Q982"/>
      <c r="R982"/>
      <c r="S982"/>
      <c r="T982"/>
      <c r="U982"/>
      <c r="V982"/>
      <c r="W982"/>
      <c r="X982"/>
      <c r="Y982"/>
      <c r="Z982"/>
      <c r="AA982"/>
      <c r="AB982"/>
      <c r="AC982"/>
      <c r="AD982"/>
      <c r="AE982"/>
      <c r="AF982"/>
      <c r="AG982"/>
      <c r="AH982"/>
      <c r="AI982"/>
      <c r="AJ982"/>
      <c r="AK982"/>
      <c r="AL982"/>
      <c r="AM982"/>
      <c r="AN982"/>
      <c r="AO982"/>
      <c r="AP982"/>
      <c r="AQ982"/>
      <c r="AR982"/>
      <c r="AS982"/>
      <c r="AT982"/>
      <c r="AU982"/>
      <c r="AV982"/>
      <c r="AW982"/>
      <c r="AX982"/>
      <c r="AY982"/>
      <c r="AZ982"/>
      <c r="BA982"/>
      <c r="BB982"/>
      <c r="BC982"/>
      <c r="BD982"/>
      <c r="BE982"/>
      <c r="BF982"/>
      <c r="BG982"/>
      <c r="BH982"/>
      <c r="BI982"/>
      <c r="BJ982"/>
      <c r="BK982"/>
      <c r="BL982"/>
      <c r="BM982"/>
      <c r="BN982"/>
      <c r="BO982"/>
    </row>
    <row r="983" spans="1:67" ht="15" x14ac:dyDescent="0.25">
      <c r="A983" s="245" t="s">
        <v>5904</v>
      </c>
      <c r="B983" s="245" t="s">
        <v>5903</v>
      </c>
      <c r="C983" s="245" t="s">
        <v>5902</v>
      </c>
      <c r="D983" s="245" t="s">
        <v>5901</v>
      </c>
      <c r="E983" s="246" t="s">
        <v>44</v>
      </c>
      <c r="F983" s="245" t="s">
        <v>44</v>
      </c>
      <c r="G983" s="245" t="s">
        <v>6423</v>
      </c>
      <c r="H983" s="245" t="s">
        <v>6422</v>
      </c>
      <c r="I983" s="245" t="s">
        <v>102</v>
      </c>
      <c r="J983" s="245" t="s">
        <v>59</v>
      </c>
      <c r="K983" s="246" t="s">
        <v>16286</v>
      </c>
      <c r="L983" s="245" t="s">
        <v>568</v>
      </c>
      <c r="M983"/>
      <c r="N983"/>
      <c r="O983"/>
      <c r="P983"/>
      <c r="Q983"/>
      <c r="R983"/>
      <c r="S983"/>
      <c r="T983"/>
      <c r="U983"/>
      <c r="V983"/>
      <c r="W983"/>
      <c r="X983"/>
      <c r="Y983"/>
      <c r="Z983"/>
      <c r="AA983"/>
      <c r="AB983"/>
      <c r="AC983"/>
      <c r="AD983"/>
      <c r="AE983"/>
      <c r="AF983"/>
      <c r="AG983"/>
      <c r="AH983"/>
      <c r="AI983"/>
      <c r="AJ983"/>
      <c r="AK983"/>
      <c r="AL983"/>
      <c r="AM983"/>
      <c r="AN983"/>
      <c r="AO983"/>
      <c r="AP983"/>
      <c r="AQ983"/>
      <c r="AR983"/>
      <c r="AS983"/>
      <c r="AT983"/>
      <c r="AU983"/>
      <c r="AV983"/>
      <c r="AW983"/>
      <c r="AX983"/>
      <c r="AY983"/>
      <c r="AZ983"/>
      <c r="BA983"/>
      <c r="BB983"/>
      <c r="BC983"/>
      <c r="BD983"/>
      <c r="BE983"/>
      <c r="BF983"/>
      <c r="BG983"/>
      <c r="BH983"/>
      <c r="BI983"/>
      <c r="BJ983"/>
      <c r="BK983"/>
      <c r="BL983"/>
      <c r="BM983"/>
      <c r="BN983"/>
      <c r="BO983"/>
    </row>
    <row r="984" spans="1:67" ht="15" x14ac:dyDescent="0.25">
      <c r="A984" s="245" t="s">
        <v>5904</v>
      </c>
      <c r="B984" s="245" t="s">
        <v>5903</v>
      </c>
      <c r="C984" s="245" t="s">
        <v>5902</v>
      </c>
      <c r="D984" s="245" t="s">
        <v>5901</v>
      </c>
      <c r="E984" s="246" t="s">
        <v>44</v>
      </c>
      <c r="F984" s="245" t="s">
        <v>44</v>
      </c>
      <c r="G984" s="245" t="s">
        <v>6421</v>
      </c>
      <c r="H984" s="245" t="s">
        <v>6420</v>
      </c>
      <c r="I984" s="245" t="s">
        <v>102</v>
      </c>
      <c r="J984" s="245" t="s">
        <v>106</v>
      </c>
      <c r="K984" s="246" t="s">
        <v>9175</v>
      </c>
      <c r="L984" s="245" t="s">
        <v>568</v>
      </c>
      <c r="M984"/>
      <c r="N984"/>
      <c r="O984"/>
      <c r="P984"/>
      <c r="Q984"/>
      <c r="R984"/>
      <c r="S984"/>
      <c r="T984"/>
      <c r="U984"/>
      <c r="V984"/>
      <c r="W984"/>
      <c r="X984"/>
      <c r="Y984"/>
      <c r="Z984"/>
      <c r="AA984"/>
      <c r="AB984"/>
      <c r="AC984"/>
      <c r="AD984"/>
      <c r="AE984"/>
      <c r="AF984"/>
      <c r="AG984"/>
      <c r="AH984"/>
      <c r="AI984"/>
      <c r="AJ984"/>
      <c r="AK984"/>
      <c r="AL984"/>
      <c r="AM984"/>
      <c r="AN984"/>
      <c r="AO984"/>
      <c r="AP984"/>
      <c r="AQ984"/>
      <c r="AR984"/>
      <c r="AS984"/>
      <c r="AT984"/>
      <c r="AU984"/>
      <c r="AV984"/>
      <c r="AW984"/>
      <c r="AX984"/>
      <c r="AY984"/>
      <c r="AZ984"/>
      <c r="BA984"/>
      <c r="BB984"/>
      <c r="BC984"/>
      <c r="BD984"/>
      <c r="BE984"/>
      <c r="BF984"/>
      <c r="BG984"/>
      <c r="BH984"/>
      <c r="BI984"/>
      <c r="BJ984"/>
      <c r="BK984"/>
      <c r="BL984"/>
      <c r="BM984"/>
      <c r="BN984"/>
      <c r="BO984"/>
    </row>
    <row r="985" spans="1:67" ht="15" x14ac:dyDescent="0.25">
      <c r="A985" s="245" t="s">
        <v>5904</v>
      </c>
      <c r="B985" s="245" t="s">
        <v>5903</v>
      </c>
      <c r="C985" s="245" t="s">
        <v>5902</v>
      </c>
      <c r="D985" s="245" t="s">
        <v>5901</v>
      </c>
      <c r="E985" s="246" t="s">
        <v>44</v>
      </c>
      <c r="F985" s="245" t="s">
        <v>44</v>
      </c>
      <c r="G985" s="245" t="s">
        <v>6419</v>
      </c>
      <c r="H985" s="245" t="s">
        <v>6418</v>
      </c>
      <c r="I985" s="245" t="s">
        <v>102</v>
      </c>
      <c r="J985" s="245" t="s">
        <v>569</v>
      </c>
      <c r="K985" s="246" t="s">
        <v>1331</v>
      </c>
      <c r="L985" s="245" t="s">
        <v>568</v>
      </c>
      <c r="M985"/>
      <c r="N985"/>
      <c r="O985"/>
      <c r="P985"/>
      <c r="Q985"/>
      <c r="R985"/>
      <c r="S985"/>
      <c r="T985"/>
      <c r="U985"/>
      <c r="V985"/>
      <c r="W985"/>
      <c r="X985"/>
      <c r="Y985"/>
      <c r="Z985"/>
      <c r="AA985"/>
      <c r="AB985"/>
      <c r="AC985"/>
      <c r="AD985"/>
      <c r="AE985"/>
      <c r="AF985"/>
      <c r="AG985"/>
      <c r="AH985"/>
      <c r="AI985"/>
      <c r="AJ985"/>
      <c r="AK985"/>
      <c r="AL985"/>
      <c r="AM985"/>
      <c r="AN985"/>
      <c r="AO985"/>
      <c r="AP985"/>
      <c r="AQ985"/>
      <c r="AR985"/>
      <c r="AS985"/>
      <c r="AT985"/>
      <c r="AU985"/>
      <c r="AV985"/>
      <c r="AW985"/>
      <c r="AX985"/>
      <c r="AY985"/>
      <c r="AZ985"/>
      <c r="BA985"/>
      <c r="BB985"/>
      <c r="BC985"/>
      <c r="BD985"/>
      <c r="BE985"/>
      <c r="BF985"/>
      <c r="BG985"/>
      <c r="BH985"/>
      <c r="BI985"/>
      <c r="BJ985"/>
      <c r="BK985"/>
      <c r="BL985"/>
      <c r="BM985"/>
      <c r="BN985"/>
      <c r="BO985"/>
    </row>
    <row r="986" spans="1:67" ht="15" x14ac:dyDescent="0.25">
      <c r="A986" s="245" t="s">
        <v>5904</v>
      </c>
      <c r="B986" s="245" t="s">
        <v>5903</v>
      </c>
      <c r="C986" s="245" t="s">
        <v>5902</v>
      </c>
      <c r="D986" s="245" t="s">
        <v>5901</v>
      </c>
      <c r="E986" s="246" t="s">
        <v>44</v>
      </c>
      <c r="F986" s="245" t="s">
        <v>44</v>
      </c>
      <c r="G986" s="245" t="s">
        <v>6417</v>
      </c>
      <c r="H986" s="245" t="s">
        <v>6416</v>
      </c>
      <c r="I986" s="245" t="s">
        <v>102</v>
      </c>
      <c r="J986" s="245" t="s">
        <v>569</v>
      </c>
      <c r="K986" s="246" t="s">
        <v>16287</v>
      </c>
      <c r="L986" s="245" t="s">
        <v>568</v>
      </c>
      <c r="M986"/>
      <c r="N986"/>
      <c r="O986"/>
      <c r="P986"/>
      <c r="Q986"/>
      <c r="R986"/>
      <c r="S986"/>
      <c r="T986"/>
      <c r="U986"/>
      <c r="V986"/>
      <c r="W986"/>
      <c r="X986"/>
      <c r="Y986"/>
      <c r="Z986"/>
      <c r="AA986"/>
      <c r="AB986"/>
      <c r="AC986"/>
      <c r="AD986"/>
      <c r="AE986"/>
      <c r="AF986"/>
      <c r="AG986"/>
      <c r="AH986"/>
      <c r="AI986"/>
      <c r="AJ986"/>
      <c r="AK986"/>
      <c r="AL986"/>
      <c r="AM986"/>
      <c r="AN986"/>
      <c r="AO986"/>
      <c r="AP986"/>
      <c r="AQ986"/>
      <c r="AR986"/>
      <c r="AS986"/>
      <c r="AT986"/>
      <c r="AU986"/>
      <c r="AV986"/>
      <c r="AW986"/>
      <c r="AX986"/>
      <c r="AY986"/>
      <c r="AZ986"/>
      <c r="BA986"/>
      <c r="BB986"/>
      <c r="BC986"/>
      <c r="BD986"/>
      <c r="BE986"/>
      <c r="BF986"/>
      <c r="BG986"/>
      <c r="BH986"/>
      <c r="BI986"/>
      <c r="BJ986"/>
      <c r="BK986"/>
      <c r="BL986"/>
      <c r="BM986"/>
      <c r="BN986"/>
      <c r="BO986"/>
    </row>
    <row r="987" spans="1:67" ht="15" x14ac:dyDescent="0.25">
      <c r="A987" s="245" t="s">
        <v>5904</v>
      </c>
      <c r="B987" s="245" t="s">
        <v>5903</v>
      </c>
      <c r="C987" s="245" t="s">
        <v>5902</v>
      </c>
      <c r="D987" s="245" t="s">
        <v>5901</v>
      </c>
      <c r="E987" s="246" t="s">
        <v>44</v>
      </c>
      <c r="F987" s="245" t="s">
        <v>44</v>
      </c>
      <c r="G987" s="245" t="s">
        <v>6415</v>
      </c>
      <c r="H987" s="245" t="s">
        <v>6414</v>
      </c>
      <c r="I987" s="245" t="s">
        <v>102</v>
      </c>
      <c r="J987" s="245" t="s">
        <v>569</v>
      </c>
      <c r="K987" s="246" t="s">
        <v>16288</v>
      </c>
      <c r="L987" s="245" t="s">
        <v>568</v>
      </c>
      <c r="M987"/>
      <c r="N987"/>
      <c r="O987"/>
      <c r="P987"/>
      <c r="Q987"/>
      <c r="R987"/>
      <c r="S987"/>
      <c r="T987"/>
      <c r="U987"/>
      <c r="V987"/>
      <c r="W987"/>
      <c r="X987"/>
      <c r="Y987"/>
      <c r="Z987"/>
      <c r="AA987"/>
      <c r="AB987"/>
      <c r="AC987"/>
      <c r="AD987"/>
      <c r="AE987"/>
      <c r="AF987"/>
      <c r="AG987"/>
      <c r="AH987"/>
      <c r="AI987"/>
      <c r="AJ987"/>
      <c r="AK987"/>
      <c r="AL987"/>
      <c r="AM987"/>
      <c r="AN987"/>
      <c r="AO987"/>
      <c r="AP987"/>
      <c r="AQ987"/>
      <c r="AR987"/>
      <c r="AS987"/>
      <c r="AT987"/>
      <c r="AU987"/>
      <c r="AV987"/>
      <c r="AW987"/>
      <c r="AX987"/>
      <c r="AY987"/>
      <c r="AZ987"/>
      <c r="BA987"/>
      <c r="BB987"/>
      <c r="BC987"/>
      <c r="BD987"/>
      <c r="BE987"/>
      <c r="BF987"/>
      <c r="BG987"/>
      <c r="BH987"/>
      <c r="BI987"/>
      <c r="BJ987"/>
      <c r="BK987"/>
      <c r="BL987"/>
      <c r="BM987"/>
      <c r="BN987"/>
      <c r="BO987"/>
    </row>
    <row r="988" spans="1:67" ht="15" x14ac:dyDescent="0.25">
      <c r="A988" s="245" t="s">
        <v>5904</v>
      </c>
      <c r="B988" s="245" t="s">
        <v>5903</v>
      </c>
      <c r="C988" s="245" t="s">
        <v>5902</v>
      </c>
      <c r="D988" s="245" t="s">
        <v>5901</v>
      </c>
      <c r="E988" s="246" t="s">
        <v>44</v>
      </c>
      <c r="F988" s="245" t="s">
        <v>44</v>
      </c>
      <c r="G988" s="245" t="s">
        <v>6413</v>
      </c>
      <c r="H988" s="245" t="s">
        <v>6412</v>
      </c>
      <c r="I988" s="245" t="s">
        <v>102</v>
      </c>
      <c r="J988" s="245" t="s">
        <v>569</v>
      </c>
      <c r="K988" s="246" t="s">
        <v>11723</v>
      </c>
      <c r="L988" s="245" t="s">
        <v>568</v>
      </c>
      <c r="M988"/>
      <c r="N988"/>
      <c r="O988"/>
      <c r="P988"/>
      <c r="Q988"/>
      <c r="R988"/>
      <c r="S988"/>
      <c r="T988"/>
      <c r="U988"/>
      <c r="V988"/>
      <c r="W988"/>
      <c r="X988"/>
      <c r="Y988"/>
      <c r="Z988"/>
      <c r="AA988"/>
      <c r="AB988"/>
      <c r="AC988"/>
      <c r="AD988"/>
      <c r="AE988"/>
      <c r="AF988"/>
      <c r="AG988"/>
      <c r="AH988"/>
      <c r="AI988"/>
      <c r="AJ988"/>
      <c r="AK988"/>
      <c r="AL988"/>
      <c r="AM988"/>
      <c r="AN988"/>
      <c r="AO988"/>
      <c r="AP988"/>
      <c r="AQ988"/>
      <c r="AR988"/>
      <c r="AS988"/>
      <c r="AT988"/>
      <c r="AU988"/>
      <c r="AV988"/>
      <c r="AW988"/>
      <c r="AX988"/>
      <c r="AY988"/>
      <c r="AZ988"/>
      <c r="BA988"/>
      <c r="BB988"/>
      <c r="BC988"/>
      <c r="BD988"/>
      <c r="BE988"/>
      <c r="BF988"/>
      <c r="BG988"/>
      <c r="BH988"/>
      <c r="BI988"/>
      <c r="BJ988"/>
      <c r="BK988"/>
      <c r="BL988"/>
      <c r="BM988"/>
      <c r="BN988"/>
      <c r="BO988"/>
    </row>
    <row r="989" spans="1:67" ht="15" x14ac:dyDescent="0.25">
      <c r="A989" s="245" t="s">
        <v>5904</v>
      </c>
      <c r="B989" s="245" t="s">
        <v>5903</v>
      </c>
      <c r="C989" s="245" t="s">
        <v>5902</v>
      </c>
      <c r="D989" s="245" t="s">
        <v>5901</v>
      </c>
      <c r="E989" s="246" t="s">
        <v>44</v>
      </c>
      <c r="F989" s="245" t="s">
        <v>44</v>
      </c>
      <c r="G989" s="245" t="s">
        <v>6410</v>
      </c>
      <c r="H989" s="245" t="s">
        <v>6409</v>
      </c>
      <c r="I989" s="245" t="s">
        <v>102</v>
      </c>
      <c r="J989" s="245" t="s">
        <v>569</v>
      </c>
      <c r="K989" s="246" t="s">
        <v>8870</v>
      </c>
      <c r="L989" s="245" t="s">
        <v>568</v>
      </c>
      <c r="M989"/>
      <c r="N989"/>
      <c r="O989"/>
      <c r="P989"/>
      <c r="Q989"/>
      <c r="R989"/>
      <c r="S989"/>
      <c r="T989"/>
      <c r="U989"/>
      <c r="V989"/>
      <c r="W989"/>
      <c r="X989"/>
      <c r="Y989"/>
      <c r="Z989"/>
      <c r="AA989"/>
      <c r="AB989"/>
      <c r="AC989"/>
      <c r="AD989"/>
      <c r="AE989"/>
      <c r="AF989"/>
      <c r="AG989"/>
      <c r="AH989"/>
      <c r="AI989"/>
      <c r="AJ989"/>
      <c r="AK989"/>
      <c r="AL989"/>
      <c r="AM989"/>
      <c r="AN989"/>
      <c r="AO989"/>
      <c r="AP989"/>
      <c r="AQ989"/>
      <c r="AR989"/>
      <c r="AS989"/>
      <c r="AT989"/>
      <c r="AU989"/>
      <c r="AV989"/>
      <c r="AW989"/>
      <c r="AX989"/>
      <c r="AY989"/>
      <c r="AZ989"/>
      <c r="BA989"/>
      <c r="BB989"/>
      <c r="BC989"/>
      <c r="BD989"/>
      <c r="BE989"/>
      <c r="BF989"/>
      <c r="BG989"/>
      <c r="BH989"/>
      <c r="BI989"/>
      <c r="BJ989"/>
      <c r="BK989"/>
      <c r="BL989"/>
      <c r="BM989"/>
      <c r="BN989"/>
      <c r="BO989"/>
    </row>
    <row r="990" spans="1:67" ht="15" x14ac:dyDescent="0.25">
      <c r="A990" s="245" t="s">
        <v>5904</v>
      </c>
      <c r="B990" s="245" t="s">
        <v>5903</v>
      </c>
      <c r="C990" s="245" t="s">
        <v>5902</v>
      </c>
      <c r="D990" s="245" t="s">
        <v>5901</v>
      </c>
      <c r="E990" s="246" t="s">
        <v>44</v>
      </c>
      <c r="F990" s="245" t="s">
        <v>44</v>
      </c>
      <c r="G990" s="245" t="s">
        <v>6408</v>
      </c>
      <c r="H990" s="245" t="s">
        <v>6407</v>
      </c>
      <c r="I990" s="245" t="s">
        <v>102</v>
      </c>
      <c r="J990" s="245" t="s">
        <v>569</v>
      </c>
      <c r="K990" s="246" t="s">
        <v>5971</v>
      </c>
      <c r="L990" s="245" t="s">
        <v>568</v>
      </c>
      <c r="M990"/>
      <c r="N990"/>
      <c r="O990"/>
      <c r="P990"/>
      <c r="Q990"/>
      <c r="R990"/>
      <c r="S990"/>
      <c r="T990"/>
      <c r="U990"/>
      <c r="V990"/>
      <c r="W990"/>
      <c r="X990"/>
      <c r="Y990"/>
      <c r="Z990"/>
      <c r="AA990"/>
      <c r="AB990"/>
      <c r="AC990"/>
      <c r="AD990"/>
      <c r="AE990"/>
      <c r="AF990"/>
      <c r="AG990"/>
      <c r="AH990"/>
      <c r="AI990"/>
      <c r="AJ990"/>
      <c r="AK990"/>
      <c r="AL990"/>
      <c r="AM990"/>
      <c r="AN990"/>
      <c r="AO990"/>
      <c r="AP990"/>
      <c r="AQ990"/>
      <c r="AR990"/>
      <c r="AS990"/>
      <c r="AT990"/>
      <c r="AU990"/>
      <c r="AV990"/>
      <c r="AW990"/>
      <c r="AX990"/>
      <c r="AY990"/>
      <c r="AZ990"/>
      <c r="BA990"/>
      <c r="BB990"/>
      <c r="BC990"/>
      <c r="BD990"/>
      <c r="BE990"/>
      <c r="BF990"/>
      <c r="BG990"/>
      <c r="BH990"/>
      <c r="BI990"/>
      <c r="BJ990"/>
      <c r="BK990"/>
      <c r="BL990"/>
      <c r="BM990"/>
      <c r="BN990"/>
      <c r="BO990"/>
    </row>
    <row r="991" spans="1:67" ht="15" x14ac:dyDescent="0.25">
      <c r="A991" s="245" t="s">
        <v>5904</v>
      </c>
      <c r="B991" s="245" t="s">
        <v>5903</v>
      </c>
      <c r="C991" s="245" t="s">
        <v>5902</v>
      </c>
      <c r="D991" s="245" t="s">
        <v>5901</v>
      </c>
      <c r="E991" s="246" t="s">
        <v>44</v>
      </c>
      <c r="F991" s="245" t="s">
        <v>44</v>
      </c>
      <c r="G991" s="245" t="s">
        <v>6405</v>
      </c>
      <c r="H991" s="245" t="s">
        <v>6404</v>
      </c>
      <c r="I991" s="245" t="s">
        <v>102</v>
      </c>
      <c r="J991" s="245" t="s">
        <v>569</v>
      </c>
      <c r="K991" s="246" t="s">
        <v>16289</v>
      </c>
      <c r="L991" s="245" t="s">
        <v>568</v>
      </c>
      <c r="M991"/>
      <c r="N991"/>
      <c r="O991"/>
      <c r="P991"/>
      <c r="Q991"/>
      <c r="R991"/>
      <c r="S991"/>
      <c r="T991"/>
      <c r="U991"/>
      <c r="V991"/>
      <c r="W991"/>
      <c r="X991"/>
      <c r="Y991"/>
      <c r="Z991"/>
      <c r="AA991"/>
      <c r="AB991"/>
      <c r="AC991"/>
      <c r="AD991"/>
      <c r="AE991"/>
      <c r="AF991"/>
      <c r="AG991"/>
      <c r="AH991"/>
      <c r="AI991"/>
      <c r="AJ991"/>
      <c r="AK991"/>
      <c r="AL991"/>
      <c r="AM991"/>
      <c r="AN991"/>
      <c r="AO991"/>
      <c r="AP991"/>
      <c r="AQ991"/>
      <c r="AR991"/>
      <c r="AS991"/>
      <c r="AT991"/>
      <c r="AU991"/>
      <c r="AV991"/>
      <c r="AW991"/>
      <c r="AX991"/>
      <c r="AY991"/>
      <c r="AZ991"/>
      <c r="BA991"/>
      <c r="BB991"/>
      <c r="BC991"/>
      <c r="BD991"/>
      <c r="BE991"/>
      <c r="BF991"/>
      <c r="BG991"/>
      <c r="BH991"/>
      <c r="BI991"/>
      <c r="BJ991"/>
      <c r="BK991"/>
      <c r="BL991"/>
      <c r="BM991"/>
      <c r="BN991"/>
      <c r="BO991"/>
    </row>
    <row r="992" spans="1:67" ht="15" x14ac:dyDescent="0.25">
      <c r="A992" s="245" t="s">
        <v>5904</v>
      </c>
      <c r="B992" s="245" t="s">
        <v>5903</v>
      </c>
      <c r="C992" s="245" t="s">
        <v>5902</v>
      </c>
      <c r="D992" s="245" t="s">
        <v>5901</v>
      </c>
      <c r="E992" s="246" t="s">
        <v>44</v>
      </c>
      <c r="F992" s="245" t="s">
        <v>44</v>
      </c>
      <c r="G992" s="245" t="s">
        <v>6403</v>
      </c>
      <c r="H992" s="245" t="s">
        <v>6402</v>
      </c>
      <c r="I992" s="245" t="s">
        <v>102</v>
      </c>
      <c r="J992" s="245" t="s">
        <v>569</v>
      </c>
      <c r="K992" s="246" t="s">
        <v>7223</v>
      </c>
      <c r="L992" s="245" t="s">
        <v>568</v>
      </c>
      <c r="M992"/>
      <c r="N992"/>
      <c r="O992"/>
      <c r="P992"/>
      <c r="Q992"/>
      <c r="R992"/>
      <c r="S992"/>
      <c r="T992"/>
      <c r="U992"/>
      <c r="V992"/>
      <c r="W992"/>
      <c r="X992"/>
      <c r="Y992"/>
      <c r="Z992"/>
      <c r="AA992"/>
      <c r="AB992"/>
      <c r="AC992"/>
      <c r="AD992"/>
      <c r="AE992"/>
      <c r="AF992"/>
      <c r="AG992"/>
      <c r="AH992"/>
      <c r="AI992"/>
      <c r="AJ992"/>
      <c r="AK992"/>
      <c r="AL992"/>
      <c r="AM992"/>
      <c r="AN992"/>
      <c r="AO992"/>
      <c r="AP992"/>
      <c r="AQ992"/>
      <c r="AR992"/>
      <c r="AS992"/>
      <c r="AT992"/>
      <c r="AU992"/>
      <c r="AV992"/>
      <c r="AW992"/>
      <c r="AX992"/>
      <c r="AY992"/>
      <c r="AZ992"/>
      <c r="BA992"/>
      <c r="BB992"/>
      <c r="BC992"/>
      <c r="BD992"/>
      <c r="BE992"/>
      <c r="BF992"/>
      <c r="BG992"/>
      <c r="BH992"/>
      <c r="BI992"/>
      <c r="BJ992"/>
      <c r="BK992"/>
      <c r="BL992"/>
      <c r="BM992"/>
      <c r="BN992"/>
      <c r="BO992"/>
    </row>
    <row r="993" spans="1:67" ht="15" x14ac:dyDescent="0.25">
      <c r="A993" s="245" t="s">
        <v>5904</v>
      </c>
      <c r="B993" s="245" t="s">
        <v>5903</v>
      </c>
      <c r="C993" s="245" t="s">
        <v>5902</v>
      </c>
      <c r="D993" s="245" t="s">
        <v>5901</v>
      </c>
      <c r="E993" s="246" t="s">
        <v>44</v>
      </c>
      <c r="F993" s="245" t="s">
        <v>44</v>
      </c>
      <c r="G993" s="245" t="s">
        <v>6401</v>
      </c>
      <c r="H993" s="245" t="s">
        <v>6400</v>
      </c>
      <c r="I993" s="245" t="s">
        <v>102</v>
      </c>
      <c r="J993" s="245" t="s">
        <v>569</v>
      </c>
      <c r="K993" s="246" t="s">
        <v>8338</v>
      </c>
      <c r="L993" s="245" t="s">
        <v>568</v>
      </c>
      <c r="M993"/>
      <c r="N993"/>
      <c r="O993"/>
      <c r="P993"/>
      <c r="Q993"/>
      <c r="R993"/>
      <c r="S993"/>
      <c r="T993"/>
      <c r="U993"/>
      <c r="V993"/>
      <c r="W993"/>
      <c r="X993"/>
      <c r="Y993"/>
      <c r="Z993"/>
      <c r="AA993"/>
      <c r="AB993"/>
      <c r="AC993"/>
      <c r="AD993"/>
      <c r="AE993"/>
      <c r="AF993"/>
      <c r="AG993"/>
      <c r="AH993"/>
      <c r="AI993"/>
      <c r="AJ993"/>
      <c r="AK993"/>
      <c r="AL993"/>
      <c r="AM993"/>
      <c r="AN993"/>
      <c r="AO993"/>
      <c r="AP993"/>
      <c r="AQ993"/>
      <c r="AR993"/>
      <c r="AS993"/>
      <c r="AT993"/>
      <c r="AU993"/>
      <c r="AV993"/>
      <c r="AW993"/>
      <c r="AX993"/>
      <c r="AY993"/>
      <c r="AZ993"/>
      <c r="BA993"/>
      <c r="BB993"/>
      <c r="BC993"/>
      <c r="BD993"/>
      <c r="BE993"/>
      <c r="BF993"/>
      <c r="BG993"/>
      <c r="BH993"/>
      <c r="BI993"/>
      <c r="BJ993"/>
      <c r="BK993"/>
      <c r="BL993"/>
      <c r="BM993"/>
      <c r="BN993"/>
      <c r="BO993"/>
    </row>
    <row r="994" spans="1:67" ht="15" x14ac:dyDescent="0.25">
      <c r="A994" s="245" t="s">
        <v>5904</v>
      </c>
      <c r="B994" s="245" t="s">
        <v>5903</v>
      </c>
      <c r="C994" s="245" t="s">
        <v>5902</v>
      </c>
      <c r="D994" s="245" t="s">
        <v>5901</v>
      </c>
      <c r="E994" s="246" t="s">
        <v>44</v>
      </c>
      <c r="F994" s="245" t="s">
        <v>44</v>
      </c>
      <c r="G994" s="245" t="s">
        <v>6398</v>
      </c>
      <c r="H994" s="245" t="s">
        <v>6397</v>
      </c>
      <c r="I994" s="245" t="s">
        <v>102</v>
      </c>
      <c r="J994" s="245" t="s">
        <v>569</v>
      </c>
      <c r="K994" s="246" t="s">
        <v>12878</v>
      </c>
      <c r="L994" s="245" t="s">
        <v>568</v>
      </c>
      <c r="M994"/>
      <c r="N994"/>
      <c r="O994"/>
      <c r="P994"/>
      <c r="Q994"/>
      <c r="R994"/>
      <c r="S994"/>
      <c r="T994"/>
      <c r="U994"/>
      <c r="V994"/>
      <c r="W994"/>
      <c r="X994"/>
      <c r="Y994"/>
      <c r="Z994"/>
      <c r="AA994"/>
      <c r="AB994"/>
      <c r="AC994"/>
      <c r="AD994"/>
      <c r="AE994"/>
      <c r="AF994"/>
      <c r="AG994"/>
      <c r="AH994"/>
      <c r="AI994"/>
      <c r="AJ994"/>
      <c r="AK994"/>
      <c r="AL994"/>
      <c r="AM994"/>
      <c r="AN994"/>
      <c r="AO994"/>
      <c r="AP994"/>
      <c r="AQ994"/>
      <c r="AR994"/>
      <c r="AS994"/>
      <c r="AT994"/>
      <c r="AU994"/>
      <c r="AV994"/>
      <c r="AW994"/>
      <c r="AX994"/>
      <c r="AY994"/>
      <c r="AZ994"/>
      <c r="BA994"/>
      <c r="BB994"/>
      <c r="BC994"/>
      <c r="BD994"/>
      <c r="BE994"/>
      <c r="BF994"/>
      <c r="BG994"/>
      <c r="BH994"/>
      <c r="BI994"/>
      <c r="BJ994"/>
      <c r="BK994"/>
      <c r="BL994"/>
      <c r="BM994"/>
      <c r="BN994"/>
      <c r="BO994"/>
    </row>
    <row r="995" spans="1:67" ht="15" x14ac:dyDescent="0.25">
      <c r="A995" s="245" t="s">
        <v>5904</v>
      </c>
      <c r="B995" s="245" t="s">
        <v>5903</v>
      </c>
      <c r="C995" s="245" t="s">
        <v>5902</v>
      </c>
      <c r="D995" s="245" t="s">
        <v>5901</v>
      </c>
      <c r="E995" s="246" t="s">
        <v>44</v>
      </c>
      <c r="F995" s="245" t="s">
        <v>44</v>
      </c>
      <c r="G995" s="245" t="s">
        <v>6396</v>
      </c>
      <c r="H995" s="245" t="s">
        <v>6395</v>
      </c>
      <c r="I995" s="245" t="s">
        <v>102</v>
      </c>
      <c r="J995" s="245" t="s">
        <v>569</v>
      </c>
      <c r="K995" s="246" t="s">
        <v>9465</v>
      </c>
      <c r="L995" s="245" t="s">
        <v>568</v>
      </c>
      <c r="M995"/>
      <c r="N995"/>
      <c r="O995"/>
      <c r="P995"/>
      <c r="Q995"/>
      <c r="R995"/>
      <c r="S995"/>
      <c r="T995"/>
      <c r="U995"/>
      <c r="V995"/>
      <c r="W995"/>
      <c r="X995"/>
      <c r="Y995"/>
      <c r="Z995"/>
      <c r="AA995"/>
      <c r="AB995"/>
      <c r="AC995"/>
      <c r="AD995"/>
      <c r="AE995"/>
      <c r="AF995"/>
      <c r="AG995"/>
      <c r="AH995"/>
      <c r="AI995"/>
      <c r="AJ995"/>
      <c r="AK995"/>
      <c r="AL995"/>
      <c r="AM995"/>
      <c r="AN995"/>
      <c r="AO995"/>
      <c r="AP995"/>
      <c r="AQ995"/>
      <c r="AR995"/>
      <c r="AS995"/>
      <c r="AT995"/>
      <c r="AU995"/>
      <c r="AV995"/>
      <c r="AW995"/>
      <c r="AX995"/>
      <c r="AY995"/>
      <c r="AZ995"/>
      <c r="BA995"/>
      <c r="BB995"/>
      <c r="BC995"/>
      <c r="BD995"/>
      <c r="BE995"/>
      <c r="BF995"/>
      <c r="BG995"/>
      <c r="BH995"/>
      <c r="BI995"/>
      <c r="BJ995"/>
      <c r="BK995"/>
      <c r="BL995"/>
      <c r="BM995"/>
      <c r="BN995"/>
      <c r="BO995"/>
    </row>
    <row r="996" spans="1:67" ht="15" x14ac:dyDescent="0.25">
      <c r="A996" s="245" t="s">
        <v>5904</v>
      </c>
      <c r="B996" s="245" t="s">
        <v>5903</v>
      </c>
      <c r="C996" s="245" t="s">
        <v>5902</v>
      </c>
      <c r="D996" s="245" t="s">
        <v>5901</v>
      </c>
      <c r="E996" s="246" t="s">
        <v>44</v>
      </c>
      <c r="F996" s="245" t="s">
        <v>44</v>
      </c>
      <c r="G996" s="245" t="s">
        <v>6394</v>
      </c>
      <c r="H996" s="245" t="s">
        <v>6393</v>
      </c>
      <c r="I996" s="245" t="s">
        <v>102</v>
      </c>
      <c r="J996" s="245" t="s">
        <v>569</v>
      </c>
      <c r="K996" s="246" t="s">
        <v>16290</v>
      </c>
      <c r="L996" s="245" t="s">
        <v>568</v>
      </c>
      <c r="M996"/>
      <c r="N996"/>
      <c r="O996"/>
      <c r="P996"/>
      <c r="Q996"/>
      <c r="R996"/>
      <c r="S996"/>
      <c r="T996"/>
      <c r="U996"/>
      <c r="V996"/>
      <c r="W996"/>
      <c r="X996"/>
      <c r="Y996"/>
      <c r="Z996"/>
      <c r="AA996"/>
      <c r="AB996"/>
      <c r="AC996"/>
      <c r="AD996"/>
      <c r="AE996"/>
      <c r="AF996"/>
      <c r="AG996"/>
      <c r="AH996"/>
      <c r="AI996"/>
      <c r="AJ996"/>
      <c r="AK996"/>
      <c r="AL996"/>
      <c r="AM996"/>
      <c r="AN996"/>
      <c r="AO996"/>
      <c r="AP996"/>
      <c r="AQ996"/>
      <c r="AR996"/>
      <c r="AS996"/>
      <c r="AT996"/>
      <c r="AU996"/>
      <c r="AV996"/>
      <c r="AW996"/>
      <c r="AX996"/>
      <c r="AY996"/>
      <c r="AZ996"/>
      <c r="BA996"/>
      <c r="BB996"/>
      <c r="BC996"/>
      <c r="BD996"/>
      <c r="BE996"/>
      <c r="BF996"/>
      <c r="BG996"/>
      <c r="BH996"/>
      <c r="BI996"/>
      <c r="BJ996"/>
      <c r="BK996"/>
      <c r="BL996"/>
      <c r="BM996"/>
      <c r="BN996"/>
      <c r="BO996"/>
    </row>
    <row r="997" spans="1:67" ht="15" x14ac:dyDescent="0.25">
      <c r="A997" s="245" t="s">
        <v>5904</v>
      </c>
      <c r="B997" s="245" t="s">
        <v>5903</v>
      </c>
      <c r="C997" s="245" t="s">
        <v>5902</v>
      </c>
      <c r="D997" s="245" t="s">
        <v>5901</v>
      </c>
      <c r="E997" s="246" t="s">
        <v>44</v>
      </c>
      <c r="F997" s="245" t="s">
        <v>44</v>
      </c>
      <c r="G997" s="245" t="s">
        <v>6392</v>
      </c>
      <c r="H997" s="245" t="s">
        <v>6391</v>
      </c>
      <c r="I997" s="245" t="s">
        <v>102</v>
      </c>
      <c r="J997" s="245" t="s">
        <v>569</v>
      </c>
      <c r="K997" s="246" t="s">
        <v>10568</v>
      </c>
      <c r="L997" s="245" t="s">
        <v>568</v>
      </c>
      <c r="M997"/>
      <c r="N997"/>
      <c r="O997"/>
      <c r="P997"/>
      <c r="Q997"/>
      <c r="R997"/>
      <c r="S997"/>
      <c r="T997"/>
      <c r="U997"/>
      <c r="V997"/>
      <c r="W997"/>
      <c r="X997"/>
      <c r="Y997"/>
      <c r="Z997"/>
      <c r="AA997"/>
      <c r="AB997"/>
      <c r="AC997"/>
      <c r="AD997"/>
      <c r="AE997"/>
      <c r="AF997"/>
      <c r="AG997"/>
      <c r="AH997"/>
      <c r="AI997"/>
      <c r="AJ997"/>
      <c r="AK997"/>
      <c r="AL997"/>
      <c r="AM997"/>
      <c r="AN997"/>
      <c r="AO997"/>
      <c r="AP997"/>
      <c r="AQ997"/>
      <c r="AR997"/>
      <c r="AS997"/>
      <c r="AT997"/>
      <c r="AU997"/>
      <c r="AV997"/>
      <c r="AW997"/>
      <c r="AX997"/>
      <c r="AY997"/>
      <c r="AZ997"/>
      <c r="BA997"/>
      <c r="BB997"/>
      <c r="BC997"/>
      <c r="BD997"/>
      <c r="BE997"/>
      <c r="BF997"/>
      <c r="BG997"/>
      <c r="BH997"/>
      <c r="BI997"/>
      <c r="BJ997"/>
      <c r="BK997"/>
      <c r="BL997"/>
      <c r="BM997"/>
      <c r="BN997"/>
      <c r="BO997"/>
    </row>
    <row r="998" spans="1:67" ht="15" x14ac:dyDescent="0.25">
      <c r="A998" s="245" t="s">
        <v>5904</v>
      </c>
      <c r="B998" s="245" t="s">
        <v>5903</v>
      </c>
      <c r="C998" s="245" t="s">
        <v>5902</v>
      </c>
      <c r="D998" s="245" t="s">
        <v>5901</v>
      </c>
      <c r="E998" s="246" t="s">
        <v>44</v>
      </c>
      <c r="F998" s="245" t="s">
        <v>44</v>
      </c>
      <c r="G998" s="245" t="s">
        <v>6390</v>
      </c>
      <c r="H998" s="245" t="s">
        <v>6389</v>
      </c>
      <c r="I998" s="245" t="s">
        <v>102</v>
      </c>
      <c r="J998" s="245" t="s">
        <v>569</v>
      </c>
      <c r="K998" s="246" t="s">
        <v>9969</v>
      </c>
      <c r="L998" s="245" t="s">
        <v>568</v>
      </c>
      <c r="M998"/>
      <c r="N998"/>
      <c r="O998"/>
      <c r="P998"/>
      <c r="Q998"/>
      <c r="R998"/>
      <c r="S998"/>
      <c r="T998"/>
      <c r="U998"/>
      <c r="V998"/>
      <c r="W998"/>
      <c r="X998"/>
      <c r="Y998"/>
      <c r="Z998"/>
      <c r="AA998"/>
      <c r="AB998"/>
      <c r="AC998"/>
      <c r="AD998"/>
      <c r="AE998"/>
      <c r="AF998"/>
      <c r="AG998"/>
      <c r="AH998"/>
      <c r="AI998"/>
      <c r="AJ998"/>
      <c r="AK998"/>
      <c r="AL998"/>
      <c r="AM998"/>
      <c r="AN998"/>
      <c r="AO998"/>
      <c r="AP998"/>
      <c r="AQ998"/>
      <c r="AR998"/>
      <c r="AS998"/>
      <c r="AT998"/>
      <c r="AU998"/>
      <c r="AV998"/>
      <c r="AW998"/>
      <c r="AX998"/>
      <c r="AY998"/>
      <c r="AZ998"/>
      <c r="BA998"/>
      <c r="BB998"/>
      <c r="BC998"/>
      <c r="BD998"/>
      <c r="BE998"/>
      <c r="BF998"/>
      <c r="BG998"/>
      <c r="BH998"/>
      <c r="BI998"/>
      <c r="BJ998"/>
      <c r="BK998"/>
      <c r="BL998"/>
      <c r="BM998"/>
      <c r="BN998"/>
      <c r="BO998"/>
    </row>
    <row r="999" spans="1:67" ht="15" x14ac:dyDescent="0.25">
      <c r="A999" s="245" t="s">
        <v>5904</v>
      </c>
      <c r="B999" s="245" t="s">
        <v>5903</v>
      </c>
      <c r="C999" s="245" t="s">
        <v>5902</v>
      </c>
      <c r="D999" s="245" t="s">
        <v>5901</v>
      </c>
      <c r="E999" s="246" t="s">
        <v>44</v>
      </c>
      <c r="F999" s="245" t="s">
        <v>44</v>
      </c>
      <c r="G999" s="245" t="s">
        <v>6388</v>
      </c>
      <c r="H999" s="245" t="s">
        <v>6387</v>
      </c>
      <c r="I999" s="245" t="s">
        <v>102</v>
      </c>
      <c r="J999" s="245" t="s">
        <v>569</v>
      </c>
      <c r="K999" s="246" t="s">
        <v>10415</v>
      </c>
      <c r="L999" s="245" t="s">
        <v>568</v>
      </c>
      <c r="M999"/>
      <c r="N999"/>
      <c r="O999"/>
      <c r="P999"/>
      <c r="Q999"/>
      <c r="R999"/>
      <c r="S999"/>
      <c r="T999"/>
      <c r="U999"/>
      <c r="V999"/>
      <c r="W999"/>
      <c r="X999"/>
      <c r="Y999"/>
      <c r="Z999"/>
      <c r="AA999"/>
      <c r="AB999"/>
      <c r="AC999"/>
      <c r="AD999"/>
      <c r="AE999"/>
      <c r="AF999"/>
      <c r="AG999"/>
      <c r="AH999"/>
      <c r="AI999"/>
      <c r="AJ999"/>
      <c r="AK999"/>
      <c r="AL999"/>
      <c r="AM999"/>
      <c r="AN999"/>
      <c r="AO999"/>
      <c r="AP999"/>
      <c r="AQ999"/>
      <c r="AR999"/>
      <c r="AS999"/>
      <c r="AT999"/>
      <c r="AU999"/>
      <c r="AV999"/>
      <c r="AW999"/>
      <c r="AX999"/>
      <c r="AY999"/>
      <c r="AZ999"/>
      <c r="BA999"/>
      <c r="BB999"/>
      <c r="BC999"/>
      <c r="BD999"/>
      <c r="BE999"/>
      <c r="BF999"/>
      <c r="BG999"/>
      <c r="BH999"/>
      <c r="BI999"/>
      <c r="BJ999"/>
      <c r="BK999"/>
      <c r="BL999"/>
      <c r="BM999"/>
      <c r="BN999"/>
      <c r="BO999"/>
    </row>
    <row r="1000" spans="1:67" ht="15" x14ac:dyDescent="0.25">
      <c r="A1000" s="245" t="s">
        <v>5904</v>
      </c>
      <c r="B1000" s="245" t="s">
        <v>5903</v>
      </c>
      <c r="C1000" s="245" t="s">
        <v>5902</v>
      </c>
      <c r="D1000" s="245" t="s">
        <v>5901</v>
      </c>
      <c r="E1000" s="246" t="s">
        <v>44</v>
      </c>
      <c r="F1000" s="245" t="s">
        <v>44</v>
      </c>
      <c r="G1000" s="245" t="s">
        <v>6386</v>
      </c>
      <c r="H1000" s="245" t="s">
        <v>6385</v>
      </c>
      <c r="I1000" s="245" t="s">
        <v>102</v>
      </c>
      <c r="J1000" s="245" t="s">
        <v>569</v>
      </c>
      <c r="K1000" s="246" t="s">
        <v>16291</v>
      </c>
      <c r="L1000" s="245" t="s">
        <v>568</v>
      </c>
      <c r="M1000"/>
      <c r="N1000"/>
      <c r="O1000"/>
      <c r="P1000"/>
      <c r="Q1000"/>
      <c r="R1000"/>
      <c r="S1000"/>
      <c r="T1000"/>
      <c r="U1000"/>
      <c r="V1000"/>
      <c r="W1000"/>
      <c r="X1000"/>
      <c r="Y1000"/>
      <c r="Z1000"/>
      <c r="AA1000"/>
      <c r="AB1000"/>
      <c r="AC1000"/>
      <c r="AD1000"/>
      <c r="AE1000"/>
      <c r="AF1000"/>
      <c r="AG1000"/>
      <c r="AH1000"/>
      <c r="AI1000"/>
      <c r="AJ1000"/>
      <c r="AK1000"/>
      <c r="AL1000"/>
      <c r="AM1000"/>
      <c r="AN1000"/>
      <c r="AO1000"/>
      <c r="AP1000"/>
      <c r="AQ1000"/>
      <c r="AR1000"/>
      <c r="AS1000"/>
      <c r="AT1000"/>
      <c r="AU1000"/>
      <c r="AV1000"/>
      <c r="AW1000"/>
      <c r="AX1000"/>
      <c r="AY1000"/>
      <c r="AZ1000"/>
      <c r="BA1000"/>
      <c r="BB1000"/>
      <c r="BC1000"/>
      <c r="BD1000"/>
      <c r="BE1000"/>
      <c r="BF1000"/>
      <c r="BG1000"/>
      <c r="BH1000"/>
      <c r="BI1000"/>
      <c r="BJ1000"/>
      <c r="BK1000"/>
      <c r="BL1000"/>
      <c r="BM1000"/>
      <c r="BN1000"/>
      <c r="BO1000"/>
    </row>
    <row r="1001" spans="1:67" ht="15" x14ac:dyDescent="0.25">
      <c r="A1001" s="245" t="s">
        <v>5904</v>
      </c>
      <c r="B1001" s="245" t="s">
        <v>5903</v>
      </c>
      <c r="C1001" s="245" t="s">
        <v>5902</v>
      </c>
      <c r="D1001" s="245" t="s">
        <v>5901</v>
      </c>
      <c r="E1001" s="246" t="s">
        <v>44</v>
      </c>
      <c r="F1001" s="245" t="s">
        <v>44</v>
      </c>
      <c r="G1001" s="245" t="s">
        <v>6384</v>
      </c>
      <c r="H1001" s="245" t="s">
        <v>6383</v>
      </c>
      <c r="I1001" s="245" t="s">
        <v>102</v>
      </c>
      <c r="J1001" s="245" t="s">
        <v>106</v>
      </c>
      <c r="K1001" s="246" t="s">
        <v>12516</v>
      </c>
      <c r="L1001" s="245" t="s">
        <v>568</v>
      </c>
      <c r="M1001"/>
      <c r="N1001"/>
      <c r="O1001"/>
      <c r="P1001"/>
      <c r="Q1001"/>
      <c r="R1001"/>
      <c r="S1001"/>
      <c r="T1001"/>
      <c r="U1001"/>
      <c r="V1001"/>
      <c r="W1001"/>
      <c r="X1001"/>
      <c r="Y1001"/>
      <c r="Z1001"/>
      <c r="AA1001"/>
      <c r="AB1001"/>
      <c r="AC1001"/>
      <c r="AD1001"/>
      <c r="AE1001"/>
      <c r="AF1001"/>
      <c r="AG1001"/>
      <c r="AH1001"/>
      <c r="AI1001"/>
      <c r="AJ1001"/>
      <c r="AK1001"/>
      <c r="AL1001"/>
      <c r="AM1001"/>
      <c r="AN1001"/>
      <c r="AO1001"/>
      <c r="AP1001"/>
      <c r="AQ1001"/>
      <c r="AR1001"/>
      <c r="AS1001"/>
      <c r="AT1001"/>
      <c r="AU1001"/>
      <c r="AV1001"/>
      <c r="AW1001"/>
      <c r="AX1001"/>
      <c r="AY1001"/>
      <c r="AZ1001"/>
      <c r="BA1001"/>
      <c r="BB1001"/>
      <c r="BC1001"/>
      <c r="BD1001"/>
      <c r="BE1001"/>
      <c r="BF1001"/>
      <c r="BG1001"/>
      <c r="BH1001"/>
      <c r="BI1001"/>
      <c r="BJ1001"/>
      <c r="BK1001"/>
      <c r="BL1001"/>
      <c r="BM1001"/>
      <c r="BN1001"/>
      <c r="BO1001"/>
    </row>
    <row r="1002" spans="1:67" ht="15" x14ac:dyDescent="0.25">
      <c r="A1002" s="245" t="s">
        <v>5904</v>
      </c>
      <c r="B1002" s="245" t="s">
        <v>5903</v>
      </c>
      <c r="C1002" s="245" t="s">
        <v>5902</v>
      </c>
      <c r="D1002" s="245" t="s">
        <v>5901</v>
      </c>
      <c r="E1002" s="246" t="s">
        <v>44</v>
      </c>
      <c r="F1002" s="245" t="s">
        <v>44</v>
      </c>
      <c r="G1002" s="245" t="s">
        <v>6382</v>
      </c>
      <c r="H1002" s="245" t="s">
        <v>6381</v>
      </c>
      <c r="I1002" s="245" t="s">
        <v>102</v>
      </c>
      <c r="J1002" s="245" t="s">
        <v>569</v>
      </c>
      <c r="K1002" s="246" t="s">
        <v>8407</v>
      </c>
      <c r="L1002" s="245" t="s">
        <v>568</v>
      </c>
      <c r="M1002"/>
      <c r="N1002"/>
      <c r="O1002"/>
      <c r="P1002"/>
      <c r="Q1002"/>
      <c r="R1002"/>
      <c r="S1002"/>
      <c r="T1002"/>
      <c r="U1002"/>
      <c r="V1002"/>
      <c r="W1002"/>
      <c r="X1002"/>
      <c r="Y1002"/>
      <c r="Z1002"/>
      <c r="AA1002"/>
      <c r="AB1002"/>
      <c r="AC1002"/>
      <c r="AD1002"/>
      <c r="AE1002"/>
      <c r="AF1002"/>
      <c r="AG1002"/>
      <c r="AH1002"/>
      <c r="AI1002"/>
      <c r="AJ1002"/>
      <c r="AK1002"/>
      <c r="AL1002"/>
      <c r="AM1002"/>
      <c r="AN1002"/>
      <c r="AO1002"/>
      <c r="AP1002"/>
      <c r="AQ1002"/>
      <c r="AR1002"/>
      <c r="AS1002"/>
      <c r="AT1002"/>
      <c r="AU1002"/>
      <c r="AV1002"/>
      <c r="AW1002"/>
      <c r="AX1002"/>
      <c r="AY1002"/>
      <c r="AZ1002"/>
      <c r="BA1002"/>
      <c r="BB1002"/>
      <c r="BC1002"/>
      <c r="BD1002"/>
      <c r="BE1002"/>
      <c r="BF1002"/>
      <c r="BG1002"/>
      <c r="BH1002"/>
      <c r="BI1002"/>
      <c r="BJ1002"/>
      <c r="BK1002"/>
      <c r="BL1002"/>
      <c r="BM1002"/>
      <c r="BN1002"/>
      <c r="BO1002"/>
    </row>
    <row r="1003" spans="1:67" ht="15" x14ac:dyDescent="0.25">
      <c r="A1003" s="245" t="s">
        <v>5904</v>
      </c>
      <c r="B1003" s="245" t="s">
        <v>5903</v>
      </c>
      <c r="C1003" s="245" t="s">
        <v>5902</v>
      </c>
      <c r="D1003" s="245" t="s">
        <v>5901</v>
      </c>
      <c r="E1003" s="246" t="s">
        <v>44</v>
      </c>
      <c r="F1003" s="245" t="s">
        <v>44</v>
      </c>
      <c r="G1003" s="245" t="s">
        <v>6380</v>
      </c>
      <c r="H1003" s="245" t="s">
        <v>6379</v>
      </c>
      <c r="I1003" s="245" t="s">
        <v>102</v>
      </c>
      <c r="J1003" s="245" t="s">
        <v>569</v>
      </c>
      <c r="K1003" s="246" t="s">
        <v>8320</v>
      </c>
      <c r="L1003" s="245" t="s">
        <v>568</v>
      </c>
      <c r="M1003"/>
      <c r="N1003"/>
      <c r="O1003"/>
      <c r="P1003"/>
      <c r="Q1003"/>
      <c r="R1003"/>
      <c r="S1003"/>
      <c r="T1003"/>
      <c r="U1003"/>
      <c r="V1003"/>
      <c r="W1003"/>
      <c r="X1003"/>
      <c r="Y1003"/>
      <c r="Z1003"/>
      <c r="AA1003"/>
      <c r="AB1003"/>
      <c r="AC1003"/>
      <c r="AD1003"/>
      <c r="AE1003"/>
      <c r="AF1003"/>
      <c r="AG1003"/>
      <c r="AH1003"/>
      <c r="AI1003"/>
      <c r="AJ1003"/>
      <c r="AK1003"/>
      <c r="AL1003"/>
      <c r="AM1003"/>
      <c r="AN1003"/>
      <c r="AO1003"/>
      <c r="AP1003"/>
      <c r="AQ1003"/>
      <c r="AR1003"/>
      <c r="AS1003"/>
      <c r="AT1003"/>
      <c r="AU1003"/>
      <c r="AV1003"/>
      <c r="AW1003"/>
      <c r="AX1003"/>
      <c r="AY1003"/>
      <c r="AZ1003"/>
      <c r="BA1003"/>
      <c r="BB1003"/>
      <c r="BC1003"/>
      <c r="BD1003"/>
      <c r="BE1003"/>
      <c r="BF1003"/>
      <c r="BG1003"/>
      <c r="BH1003"/>
      <c r="BI1003"/>
      <c r="BJ1003"/>
      <c r="BK1003"/>
      <c r="BL1003"/>
      <c r="BM1003"/>
      <c r="BN1003"/>
      <c r="BO1003"/>
    </row>
    <row r="1004" spans="1:67" ht="15" x14ac:dyDescent="0.25">
      <c r="A1004" s="245" t="s">
        <v>5904</v>
      </c>
      <c r="B1004" s="245" t="s">
        <v>5903</v>
      </c>
      <c r="C1004" s="245" t="s">
        <v>5902</v>
      </c>
      <c r="D1004" s="245" t="s">
        <v>5901</v>
      </c>
      <c r="E1004" s="246" t="s">
        <v>44</v>
      </c>
      <c r="F1004" s="245" t="s">
        <v>44</v>
      </c>
      <c r="G1004" s="245" t="s">
        <v>6378</v>
      </c>
      <c r="H1004" s="245" t="s">
        <v>6377</v>
      </c>
      <c r="I1004" s="245" t="s">
        <v>102</v>
      </c>
      <c r="J1004" s="245" t="s">
        <v>569</v>
      </c>
      <c r="K1004" s="246" t="s">
        <v>752</v>
      </c>
      <c r="L1004" s="245" t="s">
        <v>568</v>
      </c>
      <c r="M1004"/>
      <c r="N1004"/>
      <c r="O1004"/>
      <c r="P1004"/>
      <c r="Q1004"/>
      <c r="R1004"/>
      <c r="S1004"/>
      <c r="T1004"/>
      <c r="U1004"/>
      <c r="V1004"/>
      <c r="W1004"/>
      <c r="X1004"/>
      <c r="Y1004"/>
      <c r="Z1004"/>
      <c r="AA1004"/>
      <c r="AB1004"/>
      <c r="AC1004"/>
      <c r="AD1004"/>
      <c r="AE1004"/>
      <c r="AF1004"/>
      <c r="AG1004"/>
      <c r="AH1004"/>
      <c r="AI1004"/>
      <c r="AJ1004"/>
      <c r="AK1004"/>
      <c r="AL1004"/>
      <c r="AM1004"/>
      <c r="AN1004"/>
      <c r="AO1004"/>
      <c r="AP1004"/>
      <c r="AQ1004"/>
      <c r="AR1004"/>
      <c r="AS1004"/>
      <c r="AT1004"/>
      <c r="AU1004"/>
      <c r="AV1004"/>
      <c r="AW1004"/>
      <c r="AX1004"/>
      <c r="AY1004"/>
      <c r="AZ1004"/>
      <c r="BA1004"/>
      <c r="BB1004"/>
      <c r="BC1004"/>
      <c r="BD1004"/>
      <c r="BE1004"/>
      <c r="BF1004"/>
      <c r="BG1004"/>
      <c r="BH1004"/>
      <c r="BI1004"/>
      <c r="BJ1004"/>
      <c r="BK1004"/>
      <c r="BL1004"/>
      <c r="BM1004"/>
      <c r="BN1004"/>
      <c r="BO1004"/>
    </row>
    <row r="1005" spans="1:67" ht="15" x14ac:dyDescent="0.25">
      <c r="A1005" s="245" t="s">
        <v>5904</v>
      </c>
      <c r="B1005" s="245" t="s">
        <v>5903</v>
      </c>
      <c r="C1005" s="245" t="s">
        <v>5902</v>
      </c>
      <c r="D1005" s="245" t="s">
        <v>5901</v>
      </c>
      <c r="E1005" s="246" t="s">
        <v>44</v>
      </c>
      <c r="F1005" s="245" t="s">
        <v>44</v>
      </c>
      <c r="G1005" s="245" t="s">
        <v>6376</v>
      </c>
      <c r="H1005" s="245" t="s">
        <v>6375</v>
      </c>
      <c r="I1005" s="245" t="s">
        <v>102</v>
      </c>
      <c r="J1005" s="245" t="s">
        <v>569</v>
      </c>
      <c r="K1005" s="246" t="s">
        <v>9123</v>
      </c>
      <c r="L1005" s="245" t="s">
        <v>568</v>
      </c>
      <c r="M1005"/>
      <c r="N1005"/>
      <c r="O1005"/>
      <c r="P1005"/>
      <c r="Q1005"/>
      <c r="R1005"/>
      <c r="S1005"/>
      <c r="T1005"/>
      <c r="U1005"/>
      <c r="V1005"/>
      <c r="W1005"/>
      <c r="X1005"/>
      <c r="Y1005"/>
      <c r="Z1005"/>
      <c r="AA1005"/>
      <c r="AB1005"/>
      <c r="AC1005"/>
      <c r="AD1005"/>
      <c r="AE1005"/>
      <c r="AF1005"/>
      <c r="AG1005"/>
      <c r="AH1005"/>
      <c r="AI1005"/>
      <c r="AJ1005"/>
      <c r="AK1005"/>
      <c r="AL1005"/>
      <c r="AM1005"/>
      <c r="AN1005"/>
      <c r="AO1005"/>
      <c r="AP1005"/>
      <c r="AQ1005"/>
      <c r="AR1005"/>
      <c r="AS1005"/>
      <c r="AT1005"/>
      <c r="AU1005"/>
      <c r="AV1005"/>
      <c r="AW1005"/>
      <c r="AX1005"/>
      <c r="AY1005"/>
      <c r="AZ1005"/>
      <c r="BA1005"/>
      <c r="BB1005"/>
      <c r="BC1005"/>
      <c r="BD1005"/>
      <c r="BE1005"/>
      <c r="BF1005"/>
      <c r="BG1005"/>
      <c r="BH1005"/>
      <c r="BI1005"/>
      <c r="BJ1005"/>
      <c r="BK1005"/>
      <c r="BL1005"/>
      <c r="BM1005"/>
      <c r="BN1005"/>
      <c r="BO1005"/>
    </row>
    <row r="1006" spans="1:67" ht="15" x14ac:dyDescent="0.25">
      <c r="A1006" s="245" t="s">
        <v>5904</v>
      </c>
      <c r="B1006" s="245" t="s">
        <v>5903</v>
      </c>
      <c r="C1006" s="245" t="s">
        <v>5902</v>
      </c>
      <c r="D1006" s="245" t="s">
        <v>5901</v>
      </c>
      <c r="E1006" s="246" t="s">
        <v>44</v>
      </c>
      <c r="F1006" s="245" t="s">
        <v>44</v>
      </c>
      <c r="G1006" s="245" t="s">
        <v>6374</v>
      </c>
      <c r="H1006" s="245" t="s">
        <v>6373</v>
      </c>
      <c r="I1006" s="245" t="s">
        <v>102</v>
      </c>
      <c r="J1006" s="245" t="s">
        <v>569</v>
      </c>
      <c r="K1006" s="246" t="s">
        <v>8315</v>
      </c>
      <c r="L1006" s="245" t="s">
        <v>568</v>
      </c>
      <c r="M1006"/>
      <c r="N1006"/>
      <c r="O1006"/>
      <c r="P1006"/>
      <c r="Q1006"/>
      <c r="R1006"/>
      <c r="S1006"/>
      <c r="T1006"/>
      <c r="U1006"/>
      <c r="V1006"/>
      <c r="W1006"/>
      <c r="X1006"/>
      <c r="Y1006"/>
      <c r="Z1006"/>
      <c r="AA1006"/>
      <c r="AB1006"/>
      <c r="AC1006"/>
      <c r="AD1006"/>
      <c r="AE1006"/>
      <c r="AF1006"/>
      <c r="AG1006"/>
      <c r="AH1006"/>
      <c r="AI1006"/>
      <c r="AJ1006"/>
      <c r="AK1006"/>
      <c r="AL1006"/>
      <c r="AM1006"/>
      <c r="AN1006"/>
      <c r="AO1006"/>
      <c r="AP1006"/>
      <c r="AQ1006"/>
      <c r="AR1006"/>
      <c r="AS1006"/>
      <c r="AT1006"/>
      <c r="AU1006"/>
      <c r="AV1006"/>
      <c r="AW1006"/>
      <c r="AX1006"/>
      <c r="AY1006"/>
      <c r="AZ1006"/>
      <c r="BA1006"/>
      <c r="BB1006"/>
      <c r="BC1006"/>
      <c r="BD1006"/>
      <c r="BE1006"/>
      <c r="BF1006"/>
      <c r="BG1006"/>
      <c r="BH1006"/>
      <c r="BI1006"/>
      <c r="BJ1006"/>
      <c r="BK1006"/>
      <c r="BL1006"/>
      <c r="BM1006"/>
      <c r="BN1006"/>
      <c r="BO1006"/>
    </row>
    <row r="1007" spans="1:67" ht="15" x14ac:dyDescent="0.25">
      <c r="A1007" s="245" t="s">
        <v>5904</v>
      </c>
      <c r="B1007" s="245" t="s">
        <v>5903</v>
      </c>
      <c r="C1007" s="245" t="s">
        <v>5902</v>
      </c>
      <c r="D1007" s="245" t="s">
        <v>5901</v>
      </c>
      <c r="E1007" s="246" t="s">
        <v>44</v>
      </c>
      <c r="F1007" s="245" t="s">
        <v>44</v>
      </c>
      <c r="G1007" s="245" t="s">
        <v>6372</v>
      </c>
      <c r="H1007" s="245" t="s">
        <v>6371</v>
      </c>
      <c r="I1007" s="245" t="s">
        <v>102</v>
      </c>
      <c r="J1007" s="245" t="s">
        <v>569</v>
      </c>
      <c r="K1007" s="246" t="s">
        <v>8865</v>
      </c>
      <c r="L1007" s="245" t="s">
        <v>568</v>
      </c>
      <c r="M1007"/>
      <c r="N1007"/>
      <c r="O1007"/>
      <c r="P1007"/>
      <c r="Q1007"/>
      <c r="R1007"/>
      <c r="S1007"/>
      <c r="T1007"/>
      <c r="U1007"/>
      <c r="V1007"/>
      <c r="W1007"/>
      <c r="X1007"/>
      <c r="Y1007"/>
      <c r="Z1007"/>
      <c r="AA1007"/>
      <c r="AB1007"/>
      <c r="AC1007"/>
      <c r="AD1007"/>
      <c r="AE1007"/>
      <c r="AF1007"/>
      <c r="AG1007"/>
      <c r="AH1007"/>
      <c r="AI1007"/>
      <c r="AJ1007"/>
      <c r="AK1007"/>
      <c r="AL1007"/>
      <c r="AM1007"/>
      <c r="AN1007"/>
      <c r="AO1007"/>
      <c r="AP1007"/>
      <c r="AQ1007"/>
      <c r="AR1007"/>
      <c r="AS1007"/>
      <c r="AT1007"/>
      <c r="AU1007"/>
      <c r="AV1007"/>
      <c r="AW1007"/>
      <c r="AX1007"/>
      <c r="AY1007"/>
      <c r="AZ1007"/>
      <c r="BA1007"/>
      <c r="BB1007"/>
      <c r="BC1007"/>
      <c r="BD1007"/>
      <c r="BE1007"/>
      <c r="BF1007"/>
      <c r="BG1007"/>
      <c r="BH1007"/>
      <c r="BI1007"/>
      <c r="BJ1007"/>
      <c r="BK1007"/>
      <c r="BL1007"/>
      <c r="BM1007"/>
      <c r="BN1007"/>
      <c r="BO1007"/>
    </row>
    <row r="1008" spans="1:67" ht="15" x14ac:dyDescent="0.25">
      <c r="A1008" s="245" t="s">
        <v>5904</v>
      </c>
      <c r="B1008" s="245" t="s">
        <v>5903</v>
      </c>
      <c r="C1008" s="245" t="s">
        <v>5902</v>
      </c>
      <c r="D1008" s="245" t="s">
        <v>5901</v>
      </c>
      <c r="E1008" s="246" t="s">
        <v>44</v>
      </c>
      <c r="F1008" s="245" t="s">
        <v>44</v>
      </c>
      <c r="G1008" s="245" t="s">
        <v>6370</v>
      </c>
      <c r="H1008" s="245" t="s">
        <v>6369</v>
      </c>
      <c r="I1008" s="245" t="s">
        <v>102</v>
      </c>
      <c r="J1008" s="245" t="s">
        <v>569</v>
      </c>
      <c r="K1008" s="246" t="s">
        <v>10504</v>
      </c>
      <c r="L1008" s="245" t="s">
        <v>568</v>
      </c>
      <c r="M1008"/>
      <c r="N1008"/>
      <c r="O1008"/>
      <c r="P1008"/>
      <c r="Q1008"/>
      <c r="R1008"/>
      <c r="S1008"/>
      <c r="T1008"/>
      <c r="U1008"/>
      <c r="V1008"/>
      <c r="W1008"/>
      <c r="X1008"/>
      <c r="Y1008"/>
      <c r="Z1008"/>
      <c r="AA1008"/>
      <c r="AB1008"/>
      <c r="AC1008"/>
      <c r="AD1008"/>
      <c r="AE1008"/>
      <c r="AF1008"/>
      <c r="AG1008"/>
      <c r="AH1008"/>
      <c r="AI1008"/>
      <c r="AJ1008"/>
      <c r="AK1008"/>
      <c r="AL1008"/>
      <c r="AM1008"/>
      <c r="AN1008"/>
      <c r="AO1008"/>
      <c r="AP1008"/>
      <c r="AQ1008"/>
      <c r="AR1008"/>
      <c r="AS1008"/>
      <c r="AT1008"/>
      <c r="AU1008"/>
      <c r="AV1008"/>
      <c r="AW1008"/>
      <c r="AX1008"/>
      <c r="AY1008"/>
      <c r="AZ1008"/>
      <c r="BA1008"/>
      <c r="BB1008"/>
      <c r="BC1008"/>
      <c r="BD1008"/>
      <c r="BE1008"/>
      <c r="BF1008"/>
      <c r="BG1008"/>
      <c r="BH1008"/>
      <c r="BI1008"/>
      <c r="BJ1008"/>
      <c r="BK1008"/>
      <c r="BL1008"/>
      <c r="BM1008"/>
      <c r="BN1008"/>
      <c r="BO1008"/>
    </row>
    <row r="1009" spans="1:67" ht="15" x14ac:dyDescent="0.25">
      <c r="A1009" s="245" t="s">
        <v>5904</v>
      </c>
      <c r="B1009" s="245" t="s">
        <v>5903</v>
      </c>
      <c r="C1009" s="245" t="s">
        <v>5902</v>
      </c>
      <c r="D1009" s="245" t="s">
        <v>5901</v>
      </c>
      <c r="E1009" s="246" t="s">
        <v>44</v>
      </c>
      <c r="F1009" s="245" t="s">
        <v>44</v>
      </c>
      <c r="G1009" s="245" t="s">
        <v>6368</v>
      </c>
      <c r="H1009" s="245" t="s">
        <v>6367</v>
      </c>
      <c r="I1009" s="245" t="s">
        <v>102</v>
      </c>
      <c r="J1009" s="245" t="s">
        <v>569</v>
      </c>
      <c r="K1009" s="246" t="s">
        <v>3727</v>
      </c>
      <c r="L1009" s="245" t="s">
        <v>568</v>
      </c>
      <c r="M1009"/>
      <c r="N1009"/>
      <c r="O1009"/>
      <c r="P1009"/>
      <c r="Q1009"/>
      <c r="R1009"/>
      <c r="S1009"/>
      <c r="T1009"/>
      <c r="U1009"/>
      <c r="V1009"/>
      <c r="W1009"/>
      <c r="X1009"/>
      <c r="Y1009"/>
      <c r="Z1009"/>
      <c r="AA1009"/>
      <c r="AB1009"/>
      <c r="AC1009"/>
      <c r="AD1009"/>
      <c r="AE1009"/>
      <c r="AF1009"/>
      <c r="AG1009"/>
      <c r="AH1009"/>
      <c r="AI1009"/>
      <c r="AJ1009"/>
      <c r="AK1009"/>
      <c r="AL1009"/>
      <c r="AM1009"/>
      <c r="AN1009"/>
      <c r="AO1009"/>
      <c r="AP1009"/>
      <c r="AQ1009"/>
      <c r="AR1009"/>
      <c r="AS1009"/>
      <c r="AT1009"/>
      <c r="AU1009"/>
      <c r="AV1009"/>
      <c r="AW1009"/>
      <c r="AX1009"/>
      <c r="AY1009"/>
      <c r="AZ1009"/>
      <c r="BA1009"/>
      <c r="BB1009"/>
      <c r="BC1009"/>
      <c r="BD1009"/>
      <c r="BE1009"/>
      <c r="BF1009"/>
      <c r="BG1009"/>
      <c r="BH1009"/>
      <c r="BI1009"/>
      <c r="BJ1009"/>
      <c r="BK1009"/>
      <c r="BL1009"/>
      <c r="BM1009"/>
      <c r="BN1009"/>
      <c r="BO1009"/>
    </row>
    <row r="1010" spans="1:67" ht="15" x14ac:dyDescent="0.25">
      <c r="A1010" s="245" t="s">
        <v>5904</v>
      </c>
      <c r="B1010" s="245" t="s">
        <v>5903</v>
      </c>
      <c r="C1010" s="245" t="s">
        <v>5902</v>
      </c>
      <c r="D1010" s="245" t="s">
        <v>5901</v>
      </c>
      <c r="E1010" s="246" t="s">
        <v>44</v>
      </c>
      <c r="F1010" s="245" t="s">
        <v>44</v>
      </c>
      <c r="G1010" s="245" t="s">
        <v>6366</v>
      </c>
      <c r="H1010" s="245" t="s">
        <v>6365</v>
      </c>
      <c r="I1010" s="245" t="s">
        <v>102</v>
      </c>
      <c r="J1010" s="245" t="s">
        <v>106</v>
      </c>
      <c r="K1010" s="246" t="s">
        <v>16192</v>
      </c>
      <c r="L1010" s="245" t="s">
        <v>568</v>
      </c>
      <c r="M1010"/>
      <c r="N1010"/>
      <c r="O1010"/>
      <c r="P1010"/>
      <c r="Q1010"/>
      <c r="R1010"/>
      <c r="S1010"/>
      <c r="T1010"/>
      <c r="U1010"/>
      <c r="V1010"/>
      <c r="W1010"/>
      <c r="X1010"/>
      <c r="Y1010"/>
      <c r="Z1010"/>
      <c r="AA1010"/>
      <c r="AB1010"/>
      <c r="AC1010"/>
      <c r="AD1010"/>
      <c r="AE1010"/>
      <c r="AF1010"/>
      <c r="AG1010"/>
      <c r="AH1010"/>
      <c r="AI1010"/>
      <c r="AJ1010"/>
      <c r="AK1010"/>
      <c r="AL1010"/>
      <c r="AM1010"/>
      <c r="AN1010"/>
      <c r="AO1010"/>
      <c r="AP1010"/>
      <c r="AQ1010"/>
      <c r="AR1010"/>
      <c r="AS1010"/>
      <c r="AT1010"/>
      <c r="AU1010"/>
      <c r="AV1010"/>
      <c r="AW1010"/>
      <c r="AX1010"/>
      <c r="AY1010"/>
      <c r="AZ1010"/>
      <c r="BA1010"/>
      <c r="BB1010"/>
      <c r="BC1010"/>
      <c r="BD1010"/>
      <c r="BE1010"/>
      <c r="BF1010"/>
      <c r="BG1010"/>
      <c r="BH1010"/>
      <c r="BI1010"/>
      <c r="BJ1010"/>
      <c r="BK1010"/>
      <c r="BL1010"/>
      <c r="BM1010"/>
      <c r="BN1010"/>
      <c r="BO1010"/>
    </row>
    <row r="1011" spans="1:67" ht="15" x14ac:dyDescent="0.25">
      <c r="A1011" s="245" t="s">
        <v>5904</v>
      </c>
      <c r="B1011" s="245" t="s">
        <v>5903</v>
      </c>
      <c r="C1011" s="245" t="s">
        <v>5902</v>
      </c>
      <c r="D1011" s="245" t="s">
        <v>5901</v>
      </c>
      <c r="E1011" s="246" t="s">
        <v>44</v>
      </c>
      <c r="F1011" s="245" t="s">
        <v>44</v>
      </c>
      <c r="G1011" s="245" t="s">
        <v>6364</v>
      </c>
      <c r="H1011" s="245" t="s">
        <v>6363</v>
      </c>
      <c r="I1011" s="245" t="s">
        <v>102</v>
      </c>
      <c r="J1011" s="245" t="s">
        <v>569</v>
      </c>
      <c r="K1011" s="246" t="s">
        <v>9151</v>
      </c>
      <c r="L1011" s="245" t="s">
        <v>568</v>
      </c>
      <c r="M1011"/>
      <c r="N1011"/>
      <c r="O1011"/>
      <c r="P1011"/>
      <c r="Q1011"/>
      <c r="R1011"/>
      <c r="S1011"/>
      <c r="T1011"/>
      <c r="U1011"/>
      <c r="V1011"/>
      <c r="W1011"/>
      <c r="X1011"/>
      <c r="Y1011"/>
      <c r="Z1011"/>
      <c r="AA1011"/>
      <c r="AB1011"/>
      <c r="AC1011"/>
      <c r="AD1011"/>
      <c r="AE1011"/>
      <c r="AF1011"/>
      <c r="AG1011"/>
      <c r="AH1011"/>
      <c r="AI1011"/>
      <c r="AJ1011"/>
      <c r="AK1011"/>
      <c r="AL1011"/>
      <c r="AM1011"/>
      <c r="AN1011"/>
      <c r="AO1011"/>
      <c r="AP1011"/>
      <c r="AQ1011"/>
      <c r="AR1011"/>
      <c r="AS1011"/>
      <c r="AT1011"/>
      <c r="AU1011"/>
      <c r="AV1011"/>
      <c r="AW1011"/>
      <c r="AX1011"/>
      <c r="AY1011"/>
      <c r="AZ1011"/>
      <c r="BA1011"/>
      <c r="BB1011"/>
      <c r="BC1011"/>
      <c r="BD1011"/>
      <c r="BE1011"/>
      <c r="BF1011"/>
      <c r="BG1011"/>
      <c r="BH1011"/>
      <c r="BI1011"/>
      <c r="BJ1011"/>
      <c r="BK1011"/>
      <c r="BL1011"/>
      <c r="BM1011"/>
      <c r="BN1011"/>
      <c r="BO1011"/>
    </row>
    <row r="1012" spans="1:67" ht="15" x14ac:dyDescent="0.25">
      <c r="A1012" s="245" t="s">
        <v>5904</v>
      </c>
      <c r="B1012" s="245" t="s">
        <v>5903</v>
      </c>
      <c r="C1012" s="245" t="s">
        <v>5902</v>
      </c>
      <c r="D1012" s="245" t="s">
        <v>5901</v>
      </c>
      <c r="E1012" s="246" t="s">
        <v>44</v>
      </c>
      <c r="F1012" s="245" t="s">
        <v>44</v>
      </c>
      <c r="G1012" s="245" t="s">
        <v>6362</v>
      </c>
      <c r="H1012" s="245" t="s">
        <v>6361</v>
      </c>
      <c r="I1012" s="245" t="s">
        <v>102</v>
      </c>
      <c r="J1012" s="245" t="s">
        <v>569</v>
      </c>
      <c r="K1012" s="246" t="s">
        <v>8257</v>
      </c>
      <c r="L1012" s="245" t="s">
        <v>568</v>
      </c>
      <c r="M1012"/>
      <c r="N1012"/>
      <c r="O1012"/>
      <c r="P1012"/>
      <c r="Q1012"/>
      <c r="R1012"/>
      <c r="S1012"/>
      <c r="T1012"/>
      <c r="U1012"/>
      <c r="V1012"/>
      <c r="W1012"/>
      <c r="X1012"/>
      <c r="Y1012"/>
      <c r="Z1012"/>
      <c r="AA1012"/>
      <c r="AB1012"/>
      <c r="AC1012"/>
      <c r="AD1012"/>
      <c r="AE1012"/>
      <c r="AF1012"/>
      <c r="AG1012"/>
      <c r="AH1012"/>
      <c r="AI1012"/>
      <c r="AJ1012"/>
      <c r="AK1012"/>
      <c r="AL1012"/>
      <c r="AM1012"/>
      <c r="AN1012"/>
      <c r="AO1012"/>
      <c r="AP1012"/>
      <c r="AQ1012"/>
      <c r="AR1012"/>
      <c r="AS1012"/>
      <c r="AT1012"/>
      <c r="AU1012"/>
      <c r="AV1012"/>
      <c r="AW1012"/>
      <c r="AX1012"/>
      <c r="AY1012"/>
      <c r="AZ1012"/>
      <c r="BA1012"/>
      <c r="BB1012"/>
      <c r="BC1012"/>
      <c r="BD1012"/>
      <c r="BE1012"/>
      <c r="BF1012"/>
      <c r="BG1012"/>
      <c r="BH1012"/>
      <c r="BI1012"/>
      <c r="BJ1012"/>
      <c r="BK1012"/>
      <c r="BL1012"/>
      <c r="BM1012"/>
      <c r="BN1012"/>
      <c r="BO1012"/>
    </row>
    <row r="1013" spans="1:67" ht="15" x14ac:dyDescent="0.25">
      <c r="A1013" s="245" t="s">
        <v>5904</v>
      </c>
      <c r="B1013" s="245" t="s">
        <v>5903</v>
      </c>
      <c r="C1013" s="245" t="s">
        <v>5902</v>
      </c>
      <c r="D1013" s="245" t="s">
        <v>5901</v>
      </c>
      <c r="E1013" s="246" t="s">
        <v>44</v>
      </c>
      <c r="F1013" s="245" t="s">
        <v>44</v>
      </c>
      <c r="G1013" s="245" t="s">
        <v>6360</v>
      </c>
      <c r="H1013" s="245" t="s">
        <v>6359</v>
      </c>
      <c r="I1013" s="245" t="s">
        <v>102</v>
      </c>
      <c r="J1013" s="245" t="s">
        <v>569</v>
      </c>
      <c r="K1013" s="246" t="s">
        <v>15443</v>
      </c>
      <c r="L1013" s="245" t="s">
        <v>568</v>
      </c>
      <c r="M1013"/>
      <c r="N1013"/>
      <c r="O1013"/>
      <c r="P1013"/>
      <c r="Q1013"/>
      <c r="R1013"/>
      <c r="S1013"/>
      <c r="T1013"/>
      <c r="U1013"/>
      <c r="V1013"/>
      <c r="W1013"/>
      <c r="X1013"/>
      <c r="Y1013"/>
      <c r="Z1013"/>
      <c r="AA1013"/>
      <c r="AB1013"/>
      <c r="AC1013"/>
      <c r="AD1013"/>
      <c r="AE1013"/>
      <c r="AF1013"/>
      <c r="AG1013"/>
      <c r="AH1013"/>
      <c r="AI1013"/>
      <c r="AJ1013"/>
      <c r="AK1013"/>
      <c r="AL1013"/>
      <c r="AM1013"/>
      <c r="AN1013"/>
      <c r="AO1013"/>
      <c r="AP1013"/>
      <c r="AQ1013"/>
      <c r="AR1013"/>
      <c r="AS1013"/>
      <c r="AT1013"/>
      <c r="AU1013"/>
      <c r="AV1013"/>
      <c r="AW1013"/>
      <c r="AX1013"/>
      <c r="AY1013"/>
      <c r="AZ1013"/>
      <c r="BA1013"/>
      <c r="BB1013"/>
      <c r="BC1013"/>
      <c r="BD1013"/>
      <c r="BE1013"/>
      <c r="BF1013"/>
      <c r="BG1013"/>
      <c r="BH1013"/>
      <c r="BI1013"/>
      <c r="BJ1013"/>
      <c r="BK1013"/>
      <c r="BL1013"/>
      <c r="BM1013"/>
      <c r="BN1013"/>
      <c r="BO1013"/>
    </row>
    <row r="1014" spans="1:67" ht="15" x14ac:dyDescent="0.25">
      <c r="A1014" s="245" t="s">
        <v>5904</v>
      </c>
      <c r="B1014" s="245" t="s">
        <v>5903</v>
      </c>
      <c r="C1014" s="245" t="s">
        <v>5902</v>
      </c>
      <c r="D1014" s="245" t="s">
        <v>5901</v>
      </c>
      <c r="E1014" s="246" t="s">
        <v>44</v>
      </c>
      <c r="F1014" s="245" t="s">
        <v>44</v>
      </c>
      <c r="G1014" s="245" t="s">
        <v>6358</v>
      </c>
      <c r="H1014" s="245" t="s">
        <v>6357</v>
      </c>
      <c r="I1014" s="245" t="s">
        <v>102</v>
      </c>
      <c r="J1014" s="245" t="s">
        <v>106</v>
      </c>
      <c r="K1014" s="246" t="s">
        <v>16212</v>
      </c>
      <c r="L1014" s="245" t="s">
        <v>568</v>
      </c>
      <c r="M1014"/>
      <c r="N1014"/>
      <c r="O1014"/>
      <c r="P1014"/>
      <c r="Q1014"/>
      <c r="R1014"/>
      <c r="S1014"/>
      <c r="T1014"/>
      <c r="U1014"/>
      <c r="V1014"/>
      <c r="W1014"/>
      <c r="X1014"/>
      <c r="Y1014"/>
      <c r="Z1014"/>
      <c r="AA1014"/>
      <c r="AB1014"/>
      <c r="AC1014"/>
      <c r="AD1014"/>
      <c r="AE1014"/>
      <c r="AF1014"/>
      <c r="AG1014"/>
      <c r="AH1014"/>
      <c r="AI1014"/>
      <c r="AJ1014"/>
      <c r="AK1014"/>
      <c r="AL1014"/>
      <c r="AM1014"/>
      <c r="AN1014"/>
      <c r="AO1014"/>
      <c r="AP1014"/>
      <c r="AQ1014"/>
      <c r="AR1014"/>
      <c r="AS1014"/>
      <c r="AT1014"/>
      <c r="AU1014"/>
      <c r="AV1014"/>
      <c r="AW1014"/>
      <c r="AX1014"/>
      <c r="AY1014"/>
      <c r="AZ1014"/>
      <c r="BA1014"/>
      <c r="BB1014"/>
      <c r="BC1014"/>
      <c r="BD1014"/>
      <c r="BE1014"/>
      <c r="BF1014"/>
      <c r="BG1014"/>
      <c r="BH1014"/>
      <c r="BI1014"/>
      <c r="BJ1014"/>
      <c r="BK1014"/>
      <c r="BL1014"/>
      <c r="BM1014"/>
      <c r="BN1014"/>
      <c r="BO1014"/>
    </row>
    <row r="1015" spans="1:67" ht="15" x14ac:dyDescent="0.25">
      <c r="A1015" s="245" t="s">
        <v>5904</v>
      </c>
      <c r="B1015" s="245" t="s">
        <v>5903</v>
      </c>
      <c r="C1015" s="245" t="s">
        <v>5902</v>
      </c>
      <c r="D1015" s="245" t="s">
        <v>5901</v>
      </c>
      <c r="E1015" s="246" t="s">
        <v>44</v>
      </c>
      <c r="F1015" s="245" t="s">
        <v>44</v>
      </c>
      <c r="G1015" s="245" t="s">
        <v>6356</v>
      </c>
      <c r="H1015" s="245" t="s">
        <v>6355</v>
      </c>
      <c r="I1015" s="245" t="s">
        <v>102</v>
      </c>
      <c r="J1015" s="245" t="s">
        <v>569</v>
      </c>
      <c r="K1015" s="246" t="s">
        <v>667</v>
      </c>
      <c r="L1015" s="245" t="s">
        <v>568</v>
      </c>
      <c r="M1015"/>
      <c r="N1015"/>
      <c r="O1015"/>
      <c r="P1015"/>
      <c r="Q1015"/>
      <c r="R1015"/>
      <c r="S1015"/>
      <c r="T1015"/>
      <c r="U1015"/>
      <c r="V1015"/>
      <c r="W1015"/>
      <c r="X1015"/>
      <c r="Y1015"/>
      <c r="Z1015"/>
      <c r="AA1015"/>
      <c r="AB1015"/>
      <c r="AC1015"/>
      <c r="AD1015"/>
      <c r="AE1015"/>
      <c r="AF1015"/>
      <c r="AG1015"/>
      <c r="AH1015"/>
      <c r="AI1015"/>
      <c r="AJ1015"/>
      <c r="AK1015"/>
      <c r="AL1015"/>
      <c r="AM1015"/>
      <c r="AN1015"/>
      <c r="AO1015"/>
      <c r="AP1015"/>
      <c r="AQ1015"/>
      <c r="AR1015"/>
      <c r="AS1015"/>
      <c r="AT1015"/>
      <c r="AU1015"/>
      <c r="AV1015"/>
      <c r="AW1015"/>
      <c r="AX1015"/>
      <c r="AY1015"/>
      <c r="AZ1015"/>
      <c r="BA1015"/>
      <c r="BB1015"/>
      <c r="BC1015"/>
      <c r="BD1015"/>
      <c r="BE1015"/>
      <c r="BF1015"/>
      <c r="BG1015"/>
      <c r="BH1015"/>
      <c r="BI1015"/>
      <c r="BJ1015"/>
      <c r="BK1015"/>
      <c r="BL1015"/>
      <c r="BM1015"/>
      <c r="BN1015"/>
      <c r="BO1015"/>
    </row>
    <row r="1016" spans="1:67" ht="15" x14ac:dyDescent="0.25">
      <c r="A1016" s="245" t="s">
        <v>5904</v>
      </c>
      <c r="B1016" s="245" t="s">
        <v>5903</v>
      </c>
      <c r="C1016" s="245" t="s">
        <v>5902</v>
      </c>
      <c r="D1016" s="245" t="s">
        <v>5901</v>
      </c>
      <c r="E1016" s="246" t="s">
        <v>44</v>
      </c>
      <c r="F1016" s="245" t="s">
        <v>44</v>
      </c>
      <c r="G1016" s="245" t="s">
        <v>6354</v>
      </c>
      <c r="H1016" s="245" t="s">
        <v>6353</v>
      </c>
      <c r="I1016" s="245" t="s">
        <v>102</v>
      </c>
      <c r="J1016" s="245" t="s">
        <v>569</v>
      </c>
      <c r="K1016" s="246" t="s">
        <v>105</v>
      </c>
      <c r="L1016" s="245" t="s">
        <v>568</v>
      </c>
      <c r="M1016"/>
      <c r="N1016"/>
      <c r="O1016"/>
      <c r="P1016"/>
      <c r="Q1016"/>
      <c r="R1016"/>
      <c r="S1016"/>
      <c r="T1016"/>
      <c r="U1016"/>
      <c r="V1016"/>
      <c r="W1016"/>
      <c r="X1016"/>
      <c r="Y1016"/>
      <c r="Z1016"/>
      <c r="AA1016"/>
      <c r="AB1016"/>
      <c r="AC1016"/>
      <c r="AD1016"/>
      <c r="AE1016"/>
      <c r="AF1016"/>
      <c r="AG1016"/>
      <c r="AH1016"/>
      <c r="AI1016"/>
      <c r="AJ1016"/>
      <c r="AK1016"/>
      <c r="AL1016"/>
      <c r="AM1016"/>
      <c r="AN1016"/>
      <c r="AO1016"/>
      <c r="AP1016"/>
      <c r="AQ1016"/>
      <c r="AR1016"/>
      <c r="AS1016"/>
      <c r="AT1016"/>
      <c r="AU1016"/>
      <c r="AV1016"/>
      <c r="AW1016"/>
      <c r="AX1016"/>
      <c r="AY1016"/>
      <c r="AZ1016"/>
      <c r="BA1016"/>
      <c r="BB1016"/>
      <c r="BC1016"/>
      <c r="BD1016"/>
      <c r="BE1016"/>
      <c r="BF1016"/>
      <c r="BG1016"/>
      <c r="BH1016"/>
      <c r="BI1016"/>
      <c r="BJ1016"/>
      <c r="BK1016"/>
      <c r="BL1016"/>
      <c r="BM1016"/>
      <c r="BN1016"/>
      <c r="BO1016"/>
    </row>
    <row r="1017" spans="1:67" ht="15" x14ac:dyDescent="0.25">
      <c r="A1017" s="245" t="s">
        <v>5904</v>
      </c>
      <c r="B1017" s="245" t="s">
        <v>5903</v>
      </c>
      <c r="C1017" s="245" t="s">
        <v>5902</v>
      </c>
      <c r="D1017" s="245" t="s">
        <v>5901</v>
      </c>
      <c r="E1017" s="246" t="s">
        <v>44</v>
      </c>
      <c r="F1017" s="245" t="s">
        <v>44</v>
      </c>
      <c r="G1017" s="245" t="s">
        <v>6352</v>
      </c>
      <c r="H1017" s="245" t="s">
        <v>6351</v>
      </c>
      <c r="I1017" s="245" t="s">
        <v>102</v>
      </c>
      <c r="J1017" s="245" t="s">
        <v>569</v>
      </c>
      <c r="K1017" s="246" t="s">
        <v>567</v>
      </c>
      <c r="L1017" s="245" t="s">
        <v>568</v>
      </c>
      <c r="M1017"/>
      <c r="N1017"/>
      <c r="O1017"/>
      <c r="P1017"/>
      <c r="Q1017"/>
      <c r="R1017"/>
      <c r="S1017"/>
      <c r="T1017"/>
      <c r="U1017"/>
      <c r="V1017"/>
      <c r="W1017"/>
      <c r="X1017"/>
      <c r="Y1017"/>
      <c r="Z1017"/>
      <c r="AA1017"/>
      <c r="AB1017"/>
      <c r="AC1017"/>
      <c r="AD1017"/>
      <c r="AE1017"/>
      <c r="AF1017"/>
      <c r="AG1017"/>
      <c r="AH1017"/>
      <c r="AI1017"/>
      <c r="AJ1017"/>
      <c r="AK1017"/>
      <c r="AL1017"/>
      <c r="AM1017"/>
      <c r="AN1017"/>
      <c r="AO1017"/>
      <c r="AP1017"/>
      <c r="AQ1017"/>
      <c r="AR1017"/>
      <c r="AS1017"/>
      <c r="AT1017"/>
      <c r="AU1017"/>
      <c r="AV1017"/>
      <c r="AW1017"/>
      <c r="AX1017"/>
      <c r="AY1017"/>
      <c r="AZ1017"/>
      <c r="BA1017"/>
      <c r="BB1017"/>
      <c r="BC1017"/>
      <c r="BD1017"/>
      <c r="BE1017"/>
      <c r="BF1017"/>
      <c r="BG1017"/>
      <c r="BH1017"/>
      <c r="BI1017"/>
      <c r="BJ1017"/>
      <c r="BK1017"/>
      <c r="BL1017"/>
      <c r="BM1017"/>
      <c r="BN1017"/>
      <c r="BO1017"/>
    </row>
    <row r="1018" spans="1:67" ht="15" x14ac:dyDescent="0.25">
      <c r="A1018" s="245" t="s">
        <v>5904</v>
      </c>
      <c r="B1018" s="245" t="s">
        <v>5903</v>
      </c>
      <c r="C1018" s="245" t="s">
        <v>5902</v>
      </c>
      <c r="D1018" s="245" t="s">
        <v>5901</v>
      </c>
      <c r="E1018" s="246" t="s">
        <v>44</v>
      </c>
      <c r="F1018" s="245" t="s">
        <v>44</v>
      </c>
      <c r="G1018" s="245" t="s">
        <v>6350</v>
      </c>
      <c r="H1018" s="245" t="s">
        <v>6349</v>
      </c>
      <c r="I1018" s="245" t="s">
        <v>102</v>
      </c>
      <c r="J1018" s="245" t="s">
        <v>106</v>
      </c>
      <c r="K1018" s="246" t="s">
        <v>9088</v>
      </c>
      <c r="L1018" s="245" t="s">
        <v>568</v>
      </c>
      <c r="M1018"/>
      <c r="N1018"/>
      <c r="O1018"/>
      <c r="P1018"/>
      <c r="Q1018"/>
      <c r="R1018"/>
      <c r="S1018"/>
      <c r="T1018"/>
      <c r="U1018"/>
      <c r="V1018"/>
      <c r="W1018"/>
      <c r="X1018"/>
      <c r="Y1018"/>
      <c r="Z1018"/>
      <c r="AA1018"/>
      <c r="AB1018"/>
      <c r="AC1018"/>
      <c r="AD1018"/>
      <c r="AE1018"/>
      <c r="AF1018"/>
      <c r="AG1018"/>
      <c r="AH1018"/>
      <c r="AI1018"/>
      <c r="AJ1018"/>
      <c r="AK1018"/>
      <c r="AL1018"/>
      <c r="AM1018"/>
      <c r="AN1018"/>
      <c r="AO1018"/>
      <c r="AP1018"/>
      <c r="AQ1018"/>
      <c r="AR1018"/>
      <c r="AS1018"/>
      <c r="AT1018"/>
      <c r="AU1018"/>
      <c r="AV1018"/>
      <c r="AW1018"/>
      <c r="AX1018"/>
      <c r="AY1018"/>
      <c r="AZ1018"/>
      <c r="BA1018"/>
      <c r="BB1018"/>
      <c r="BC1018"/>
      <c r="BD1018"/>
      <c r="BE1018"/>
      <c r="BF1018"/>
      <c r="BG1018"/>
      <c r="BH1018"/>
      <c r="BI1018"/>
      <c r="BJ1018"/>
      <c r="BK1018"/>
      <c r="BL1018"/>
      <c r="BM1018"/>
      <c r="BN1018"/>
      <c r="BO1018"/>
    </row>
    <row r="1019" spans="1:67" ht="15" x14ac:dyDescent="0.25">
      <c r="A1019" s="245" t="s">
        <v>5904</v>
      </c>
      <c r="B1019" s="245" t="s">
        <v>5903</v>
      </c>
      <c r="C1019" s="245" t="s">
        <v>5902</v>
      </c>
      <c r="D1019" s="245" t="s">
        <v>5901</v>
      </c>
      <c r="E1019" s="246" t="s">
        <v>44</v>
      </c>
      <c r="F1019" s="245" t="s">
        <v>44</v>
      </c>
      <c r="G1019" s="245" t="s">
        <v>6348</v>
      </c>
      <c r="H1019" s="245" t="s">
        <v>6347</v>
      </c>
      <c r="I1019" s="245" t="s">
        <v>102</v>
      </c>
      <c r="J1019" s="245" t="s">
        <v>569</v>
      </c>
      <c r="K1019" s="246" t="s">
        <v>13930</v>
      </c>
      <c r="L1019" s="245" t="s">
        <v>568</v>
      </c>
      <c r="M1019"/>
      <c r="N1019"/>
      <c r="O1019"/>
      <c r="P1019"/>
      <c r="Q1019"/>
      <c r="R1019"/>
      <c r="S1019"/>
      <c r="T1019"/>
      <c r="U1019"/>
      <c r="V1019"/>
      <c r="W1019"/>
      <c r="X1019"/>
      <c r="Y1019"/>
      <c r="Z1019"/>
      <c r="AA1019"/>
      <c r="AB1019"/>
      <c r="AC1019"/>
      <c r="AD1019"/>
      <c r="AE1019"/>
      <c r="AF1019"/>
      <c r="AG1019"/>
      <c r="AH1019"/>
      <c r="AI1019"/>
      <c r="AJ1019"/>
      <c r="AK1019"/>
      <c r="AL1019"/>
      <c r="AM1019"/>
      <c r="AN1019"/>
      <c r="AO1019"/>
      <c r="AP1019"/>
      <c r="AQ1019"/>
      <c r="AR1019"/>
      <c r="AS1019"/>
      <c r="AT1019"/>
      <c r="AU1019"/>
      <c r="AV1019"/>
      <c r="AW1019"/>
      <c r="AX1019"/>
      <c r="AY1019"/>
      <c r="AZ1019"/>
      <c r="BA1019"/>
      <c r="BB1019"/>
      <c r="BC1019"/>
      <c r="BD1019"/>
      <c r="BE1019"/>
      <c r="BF1019"/>
      <c r="BG1019"/>
      <c r="BH1019"/>
      <c r="BI1019"/>
      <c r="BJ1019"/>
      <c r="BK1019"/>
      <c r="BL1019"/>
      <c r="BM1019"/>
      <c r="BN1019"/>
      <c r="BO1019"/>
    </row>
    <row r="1020" spans="1:67" ht="15" x14ac:dyDescent="0.25">
      <c r="A1020" s="245" t="s">
        <v>5904</v>
      </c>
      <c r="B1020" s="245" t="s">
        <v>5903</v>
      </c>
      <c r="C1020" s="245" t="s">
        <v>5902</v>
      </c>
      <c r="D1020" s="245" t="s">
        <v>5901</v>
      </c>
      <c r="E1020" s="246" t="s">
        <v>44</v>
      </c>
      <c r="F1020" s="245" t="s">
        <v>44</v>
      </c>
      <c r="G1020" s="245" t="s">
        <v>6346</v>
      </c>
      <c r="H1020" s="245" t="s">
        <v>6345</v>
      </c>
      <c r="I1020" s="245" t="s">
        <v>102</v>
      </c>
      <c r="J1020" s="245" t="s">
        <v>569</v>
      </c>
      <c r="K1020" s="246" t="s">
        <v>8786</v>
      </c>
      <c r="L1020" s="245" t="s">
        <v>568</v>
      </c>
      <c r="M1020"/>
      <c r="N1020"/>
      <c r="O1020"/>
      <c r="P1020"/>
      <c r="Q1020"/>
      <c r="R1020"/>
      <c r="S1020"/>
      <c r="T1020"/>
      <c r="U1020"/>
      <c r="V1020"/>
      <c r="W1020"/>
      <c r="X1020"/>
      <c r="Y1020"/>
      <c r="Z1020"/>
      <c r="AA1020"/>
      <c r="AB1020"/>
      <c r="AC1020"/>
      <c r="AD1020"/>
      <c r="AE1020"/>
      <c r="AF1020"/>
      <c r="AG1020"/>
      <c r="AH1020"/>
      <c r="AI1020"/>
      <c r="AJ1020"/>
      <c r="AK1020"/>
      <c r="AL1020"/>
      <c r="AM1020"/>
      <c r="AN1020"/>
      <c r="AO1020"/>
      <c r="AP1020"/>
      <c r="AQ1020"/>
      <c r="AR1020"/>
      <c r="AS1020"/>
      <c r="AT1020"/>
      <c r="AU1020"/>
      <c r="AV1020"/>
      <c r="AW1020"/>
      <c r="AX1020"/>
      <c r="AY1020"/>
      <c r="AZ1020"/>
      <c r="BA1020"/>
      <c r="BB1020"/>
      <c r="BC1020"/>
      <c r="BD1020"/>
      <c r="BE1020"/>
      <c r="BF1020"/>
      <c r="BG1020"/>
      <c r="BH1020"/>
      <c r="BI1020"/>
      <c r="BJ1020"/>
      <c r="BK1020"/>
      <c r="BL1020"/>
      <c r="BM1020"/>
      <c r="BN1020"/>
      <c r="BO1020"/>
    </row>
    <row r="1021" spans="1:67" ht="15" x14ac:dyDescent="0.25">
      <c r="A1021" s="245" t="s">
        <v>5904</v>
      </c>
      <c r="B1021" s="245" t="s">
        <v>5903</v>
      </c>
      <c r="C1021" s="245" t="s">
        <v>5902</v>
      </c>
      <c r="D1021" s="245" t="s">
        <v>5901</v>
      </c>
      <c r="E1021" s="246" t="s">
        <v>44</v>
      </c>
      <c r="F1021" s="245" t="s">
        <v>44</v>
      </c>
      <c r="G1021" s="245" t="s">
        <v>6344</v>
      </c>
      <c r="H1021" s="245" t="s">
        <v>6343</v>
      </c>
      <c r="I1021" s="245" t="s">
        <v>102</v>
      </c>
      <c r="J1021" s="245" t="s">
        <v>569</v>
      </c>
      <c r="K1021" s="246" t="s">
        <v>8331</v>
      </c>
      <c r="L1021" s="245" t="s">
        <v>568</v>
      </c>
      <c r="M1021"/>
      <c r="N1021"/>
      <c r="O1021"/>
      <c r="P1021"/>
      <c r="Q1021"/>
      <c r="R1021"/>
      <c r="S1021"/>
      <c r="T1021"/>
      <c r="U1021"/>
      <c r="V1021"/>
      <c r="W1021"/>
      <c r="X1021"/>
      <c r="Y1021"/>
      <c r="Z1021"/>
      <c r="AA1021"/>
      <c r="AB1021"/>
      <c r="AC1021"/>
      <c r="AD1021"/>
      <c r="AE1021"/>
      <c r="AF1021"/>
      <c r="AG1021"/>
      <c r="AH1021"/>
      <c r="AI1021"/>
      <c r="AJ1021"/>
      <c r="AK1021"/>
      <c r="AL1021"/>
      <c r="AM1021"/>
      <c r="AN1021"/>
      <c r="AO1021"/>
      <c r="AP1021"/>
      <c r="AQ1021"/>
      <c r="AR1021"/>
      <c r="AS1021"/>
      <c r="AT1021"/>
      <c r="AU1021"/>
      <c r="AV1021"/>
      <c r="AW1021"/>
      <c r="AX1021"/>
      <c r="AY1021"/>
      <c r="AZ1021"/>
      <c r="BA1021"/>
      <c r="BB1021"/>
      <c r="BC1021"/>
      <c r="BD1021"/>
      <c r="BE1021"/>
      <c r="BF1021"/>
      <c r="BG1021"/>
      <c r="BH1021"/>
      <c r="BI1021"/>
      <c r="BJ1021"/>
      <c r="BK1021"/>
      <c r="BL1021"/>
      <c r="BM1021"/>
      <c r="BN1021"/>
      <c r="BO1021"/>
    </row>
    <row r="1022" spans="1:67" ht="15" x14ac:dyDescent="0.25">
      <c r="A1022" s="245" t="s">
        <v>5904</v>
      </c>
      <c r="B1022" s="245" t="s">
        <v>5903</v>
      </c>
      <c r="C1022" s="245" t="s">
        <v>5902</v>
      </c>
      <c r="D1022" s="245" t="s">
        <v>5901</v>
      </c>
      <c r="E1022" s="246" t="s">
        <v>44</v>
      </c>
      <c r="F1022" s="245" t="s">
        <v>44</v>
      </c>
      <c r="G1022" s="245" t="s">
        <v>6342</v>
      </c>
      <c r="H1022" s="245" t="s">
        <v>6341</v>
      </c>
      <c r="I1022" s="245" t="s">
        <v>102</v>
      </c>
      <c r="J1022" s="245" t="s">
        <v>569</v>
      </c>
      <c r="K1022" s="246" t="s">
        <v>10241</v>
      </c>
      <c r="L1022" s="245" t="s">
        <v>568</v>
      </c>
      <c r="M1022"/>
      <c r="N1022"/>
      <c r="O1022"/>
      <c r="P1022"/>
      <c r="Q1022"/>
      <c r="R1022"/>
      <c r="S1022"/>
      <c r="T1022"/>
      <c r="U1022"/>
      <c r="V1022"/>
      <c r="W1022"/>
      <c r="X1022"/>
      <c r="Y1022"/>
      <c r="Z1022"/>
      <c r="AA1022"/>
      <c r="AB1022"/>
      <c r="AC1022"/>
      <c r="AD1022"/>
      <c r="AE1022"/>
      <c r="AF1022"/>
      <c r="AG1022"/>
      <c r="AH1022"/>
      <c r="AI1022"/>
      <c r="AJ1022"/>
      <c r="AK1022"/>
      <c r="AL1022"/>
      <c r="AM1022"/>
      <c r="AN1022"/>
      <c r="AO1022"/>
      <c r="AP1022"/>
      <c r="AQ1022"/>
      <c r="AR1022"/>
      <c r="AS1022"/>
      <c r="AT1022"/>
      <c r="AU1022"/>
      <c r="AV1022"/>
      <c r="AW1022"/>
      <c r="AX1022"/>
      <c r="AY1022"/>
      <c r="AZ1022"/>
      <c r="BA1022"/>
      <c r="BB1022"/>
      <c r="BC1022"/>
      <c r="BD1022"/>
      <c r="BE1022"/>
      <c r="BF1022"/>
      <c r="BG1022"/>
      <c r="BH1022"/>
      <c r="BI1022"/>
      <c r="BJ1022"/>
      <c r="BK1022"/>
      <c r="BL1022"/>
      <c r="BM1022"/>
      <c r="BN1022"/>
      <c r="BO1022"/>
    </row>
    <row r="1023" spans="1:67" ht="15" x14ac:dyDescent="0.25">
      <c r="A1023" s="245" t="s">
        <v>5904</v>
      </c>
      <c r="B1023" s="245" t="s">
        <v>5903</v>
      </c>
      <c r="C1023" s="245" t="s">
        <v>5902</v>
      </c>
      <c r="D1023" s="245" t="s">
        <v>5901</v>
      </c>
      <c r="E1023" s="246" t="s">
        <v>44</v>
      </c>
      <c r="F1023" s="245" t="s">
        <v>44</v>
      </c>
      <c r="G1023" s="245" t="s">
        <v>6340</v>
      </c>
      <c r="H1023" s="245" t="s">
        <v>6339</v>
      </c>
      <c r="I1023" s="245" t="s">
        <v>102</v>
      </c>
      <c r="J1023" s="245" t="s">
        <v>106</v>
      </c>
      <c r="K1023" s="246" t="s">
        <v>16292</v>
      </c>
      <c r="L1023" s="245" t="s">
        <v>568</v>
      </c>
      <c r="M1023"/>
      <c r="N1023"/>
      <c r="O1023"/>
      <c r="P1023"/>
      <c r="Q1023"/>
      <c r="R1023"/>
      <c r="S1023"/>
      <c r="T1023"/>
      <c r="U1023"/>
      <c r="V1023"/>
      <c r="W1023"/>
      <c r="X1023"/>
      <c r="Y1023"/>
      <c r="Z1023"/>
      <c r="AA1023"/>
      <c r="AB1023"/>
      <c r="AC1023"/>
      <c r="AD1023"/>
      <c r="AE1023"/>
      <c r="AF1023"/>
      <c r="AG1023"/>
      <c r="AH1023"/>
      <c r="AI1023"/>
      <c r="AJ1023"/>
      <c r="AK1023"/>
      <c r="AL1023"/>
      <c r="AM1023"/>
      <c r="AN1023"/>
      <c r="AO1023"/>
      <c r="AP1023"/>
      <c r="AQ1023"/>
      <c r="AR1023"/>
      <c r="AS1023"/>
      <c r="AT1023"/>
      <c r="AU1023"/>
      <c r="AV1023"/>
      <c r="AW1023"/>
      <c r="AX1023"/>
      <c r="AY1023"/>
      <c r="AZ1023"/>
      <c r="BA1023"/>
      <c r="BB1023"/>
      <c r="BC1023"/>
      <c r="BD1023"/>
      <c r="BE1023"/>
      <c r="BF1023"/>
      <c r="BG1023"/>
      <c r="BH1023"/>
      <c r="BI1023"/>
      <c r="BJ1023"/>
      <c r="BK1023"/>
      <c r="BL1023"/>
      <c r="BM1023"/>
      <c r="BN1023"/>
      <c r="BO1023"/>
    </row>
    <row r="1024" spans="1:67" ht="15" x14ac:dyDescent="0.25">
      <c r="A1024" s="245" t="s">
        <v>5904</v>
      </c>
      <c r="B1024" s="245" t="s">
        <v>5903</v>
      </c>
      <c r="C1024" s="245" t="s">
        <v>5902</v>
      </c>
      <c r="D1024" s="245" t="s">
        <v>5901</v>
      </c>
      <c r="E1024" s="246" t="s">
        <v>44</v>
      </c>
      <c r="F1024" s="245" t="s">
        <v>44</v>
      </c>
      <c r="G1024" s="245" t="s">
        <v>6338</v>
      </c>
      <c r="H1024" s="245" t="s">
        <v>6337</v>
      </c>
      <c r="I1024" s="245" t="s">
        <v>102</v>
      </c>
      <c r="J1024" s="245" t="s">
        <v>569</v>
      </c>
      <c r="K1024" s="246" t="s">
        <v>16293</v>
      </c>
      <c r="L1024" s="245" t="s">
        <v>568</v>
      </c>
      <c r="M1024"/>
      <c r="N1024"/>
      <c r="O1024"/>
      <c r="P1024"/>
      <c r="Q1024"/>
      <c r="R1024"/>
      <c r="S1024"/>
      <c r="T1024"/>
      <c r="U1024"/>
      <c r="V1024"/>
      <c r="W1024"/>
      <c r="X1024"/>
      <c r="Y1024"/>
      <c r="Z1024"/>
      <c r="AA1024"/>
      <c r="AB1024"/>
      <c r="AC1024"/>
      <c r="AD1024"/>
      <c r="AE1024"/>
      <c r="AF1024"/>
      <c r="AG1024"/>
      <c r="AH1024"/>
      <c r="AI1024"/>
      <c r="AJ1024"/>
      <c r="AK1024"/>
      <c r="AL1024"/>
      <c r="AM1024"/>
      <c r="AN1024"/>
      <c r="AO1024"/>
      <c r="AP1024"/>
      <c r="AQ1024"/>
      <c r="AR1024"/>
      <c r="AS1024"/>
      <c r="AT1024"/>
      <c r="AU1024"/>
      <c r="AV1024"/>
      <c r="AW1024"/>
      <c r="AX1024"/>
      <c r="AY1024"/>
      <c r="AZ1024"/>
      <c r="BA1024"/>
      <c r="BB1024"/>
      <c r="BC1024"/>
      <c r="BD1024"/>
      <c r="BE1024"/>
      <c r="BF1024"/>
      <c r="BG1024"/>
      <c r="BH1024"/>
      <c r="BI1024"/>
      <c r="BJ1024"/>
      <c r="BK1024"/>
      <c r="BL1024"/>
      <c r="BM1024"/>
      <c r="BN1024"/>
      <c r="BO1024"/>
    </row>
    <row r="1025" spans="1:67" ht="15" x14ac:dyDescent="0.25">
      <c r="A1025" s="245" t="s">
        <v>5904</v>
      </c>
      <c r="B1025" s="245" t="s">
        <v>5903</v>
      </c>
      <c r="C1025" s="245" t="s">
        <v>5902</v>
      </c>
      <c r="D1025" s="245" t="s">
        <v>5901</v>
      </c>
      <c r="E1025" s="246" t="s">
        <v>44</v>
      </c>
      <c r="F1025" s="245" t="s">
        <v>44</v>
      </c>
      <c r="G1025" s="245" t="s">
        <v>6336</v>
      </c>
      <c r="H1025" s="245" t="s">
        <v>6335</v>
      </c>
      <c r="I1025" s="245" t="s">
        <v>102</v>
      </c>
      <c r="J1025" s="245" t="s">
        <v>569</v>
      </c>
      <c r="K1025" s="246" t="s">
        <v>4715</v>
      </c>
      <c r="L1025" s="245" t="s">
        <v>568</v>
      </c>
      <c r="M1025"/>
      <c r="N1025"/>
      <c r="O1025"/>
      <c r="P1025"/>
      <c r="Q1025"/>
      <c r="R1025"/>
      <c r="S1025"/>
      <c r="T1025"/>
      <c r="U1025"/>
      <c r="V1025"/>
      <c r="W1025"/>
      <c r="X1025"/>
      <c r="Y1025"/>
      <c r="Z1025"/>
      <c r="AA1025"/>
      <c r="AB1025"/>
      <c r="AC1025"/>
      <c r="AD1025"/>
      <c r="AE1025"/>
      <c r="AF1025"/>
      <c r="AG1025"/>
      <c r="AH1025"/>
      <c r="AI1025"/>
      <c r="AJ1025"/>
      <c r="AK1025"/>
      <c r="AL1025"/>
      <c r="AM1025"/>
      <c r="AN1025"/>
      <c r="AO1025"/>
      <c r="AP1025"/>
      <c r="AQ1025"/>
      <c r="AR1025"/>
      <c r="AS1025"/>
      <c r="AT1025"/>
      <c r="AU1025"/>
      <c r="AV1025"/>
      <c r="AW1025"/>
      <c r="AX1025"/>
      <c r="AY1025"/>
      <c r="AZ1025"/>
      <c r="BA1025"/>
      <c r="BB1025"/>
      <c r="BC1025"/>
      <c r="BD1025"/>
      <c r="BE1025"/>
      <c r="BF1025"/>
      <c r="BG1025"/>
      <c r="BH1025"/>
      <c r="BI1025"/>
      <c r="BJ1025"/>
      <c r="BK1025"/>
      <c r="BL1025"/>
      <c r="BM1025"/>
      <c r="BN1025"/>
      <c r="BO1025"/>
    </row>
    <row r="1026" spans="1:67" ht="15" x14ac:dyDescent="0.25">
      <c r="A1026" s="245" t="s">
        <v>5904</v>
      </c>
      <c r="B1026" s="245" t="s">
        <v>5903</v>
      </c>
      <c r="C1026" s="245" t="s">
        <v>5902</v>
      </c>
      <c r="D1026" s="245" t="s">
        <v>5901</v>
      </c>
      <c r="E1026" s="246" t="s">
        <v>44</v>
      </c>
      <c r="F1026" s="245" t="s">
        <v>44</v>
      </c>
      <c r="G1026" s="245" t="s">
        <v>6334</v>
      </c>
      <c r="H1026" s="245" t="s">
        <v>6333</v>
      </c>
      <c r="I1026" s="245" t="s">
        <v>102</v>
      </c>
      <c r="J1026" s="245" t="s">
        <v>569</v>
      </c>
      <c r="K1026" s="246" t="s">
        <v>8851</v>
      </c>
      <c r="L1026" s="245" t="s">
        <v>568</v>
      </c>
      <c r="M1026"/>
      <c r="N1026"/>
      <c r="O1026"/>
      <c r="P1026"/>
      <c r="Q1026"/>
      <c r="R1026"/>
      <c r="S1026"/>
      <c r="T1026"/>
      <c r="U1026"/>
      <c r="V1026"/>
      <c r="W1026"/>
      <c r="X1026"/>
      <c r="Y1026"/>
      <c r="Z1026"/>
      <c r="AA1026"/>
      <c r="AB1026"/>
      <c r="AC1026"/>
      <c r="AD1026"/>
      <c r="AE1026"/>
      <c r="AF1026"/>
      <c r="AG1026"/>
      <c r="AH1026"/>
      <c r="AI1026"/>
      <c r="AJ1026"/>
      <c r="AK1026"/>
      <c r="AL1026"/>
      <c r="AM1026"/>
      <c r="AN1026"/>
      <c r="AO1026"/>
      <c r="AP1026"/>
      <c r="AQ1026"/>
      <c r="AR1026"/>
      <c r="AS1026"/>
      <c r="AT1026"/>
      <c r="AU1026"/>
      <c r="AV1026"/>
      <c r="AW1026"/>
      <c r="AX1026"/>
      <c r="AY1026"/>
      <c r="AZ1026"/>
      <c r="BA1026"/>
      <c r="BB1026"/>
      <c r="BC1026"/>
      <c r="BD1026"/>
      <c r="BE1026"/>
      <c r="BF1026"/>
      <c r="BG1026"/>
      <c r="BH1026"/>
      <c r="BI1026"/>
      <c r="BJ1026"/>
      <c r="BK1026"/>
      <c r="BL1026"/>
      <c r="BM1026"/>
      <c r="BN1026"/>
      <c r="BO1026"/>
    </row>
    <row r="1027" spans="1:67" ht="15" x14ac:dyDescent="0.25">
      <c r="A1027" s="245" t="s">
        <v>5904</v>
      </c>
      <c r="B1027" s="245" t="s">
        <v>5903</v>
      </c>
      <c r="C1027" s="245" t="s">
        <v>5902</v>
      </c>
      <c r="D1027" s="245" t="s">
        <v>5901</v>
      </c>
      <c r="E1027" s="246" t="s">
        <v>44</v>
      </c>
      <c r="F1027" s="245" t="s">
        <v>44</v>
      </c>
      <c r="G1027" s="245" t="s">
        <v>6332</v>
      </c>
      <c r="H1027" s="245" t="s">
        <v>6331</v>
      </c>
      <c r="I1027" s="245" t="s">
        <v>102</v>
      </c>
      <c r="J1027" s="245" t="s">
        <v>569</v>
      </c>
      <c r="K1027" s="246" t="s">
        <v>16294</v>
      </c>
      <c r="L1027" s="245" t="s">
        <v>568</v>
      </c>
      <c r="M1027"/>
      <c r="N1027"/>
      <c r="O1027"/>
      <c r="P1027"/>
      <c r="Q1027"/>
      <c r="R1027"/>
      <c r="S1027"/>
      <c r="T1027"/>
      <c r="U1027"/>
      <c r="V1027"/>
      <c r="W1027"/>
      <c r="X1027"/>
      <c r="Y1027"/>
      <c r="Z1027"/>
      <c r="AA1027"/>
      <c r="AB1027"/>
      <c r="AC1027"/>
      <c r="AD1027"/>
      <c r="AE1027"/>
      <c r="AF1027"/>
      <c r="AG1027"/>
      <c r="AH1027"/>
      <c r="AI1027"/>
      <c r="AJ1027"/>
      <c r="AK1027"/>
      <c r="AL1027"/>
      <c r="AM1027"/>
      <c r="AN1027"/>
      <c r="AO1027"/>
      <c r="AP1027"/>
      <c r="AQ1027"/>
      <c r="AR1027"/>
      <c r="AS1027"/>
      <c r="AT1027"/>
      <c r="AU1027"/>
      <c r="AV1027"/>
      <c r="AW1027"/>
      <c r="AX1027"/>
      <c r="AY1027"/>
      <c r="AZ1027"/>
      <c r="BA1027"/>
      <c r="BB1027"/>
      <c r="BC1027"/>
      <c r="BD1027"/>
      <c r="BE1027"/>
      <c r="BF1027"/>
      <c r="BG1027"/>
      <c r="BH1027"/>
      <c r="BI1027"/>
      <c r="BJ1027"/>
      <c r="BK1027"/>
      <c r="BL1027"/>
      <c r="BM1027"/>
      <c r="BN1027"/>
      <c r="BO1027"/>
    </row>
    <row r="1028" spans="1:67" ht="15" x14ac:dyDescent="0.25">
      <c r="A1028" s="245" t="s">
        <v>5904</v>
      </c>
      <c r="B1028" s="245" t="s">
        <v>5903</v>
      </c>
      <c r="C1028" s="245" t="s">
        <v>5902</v>
      </c>
      <c r="D1028" s="245" t="s">
        <v>5901</v>
      </c>
      <c r="E1028" s="246" t="s">
        <v>44</v>
      </c>
      <c r="F1028" s="245" t="s">
        <v>44</v>
      </c>
      <c r="G1028" s="245" t="s">
        <v>6330</v>
      </c>
      <c r="H1028" s="245" t="s">
        <v>6329</v>
      </c>
      <c r="I1028" s="245" t="s">
        <v>102</v>
      </c>
      <c r="J1028" s="245" t="s">
        <v>106</v>
      </c>
      <c r="K1028" s="246" t="s">
        <v>16295</v>
      </c>
      <c r="L1028" s="245" t="s">
        <v>568</v>
      </c>
      <c r="M1028"/>
      <c r="N1028"/>
      <c r="O1028"/>
      <c r="P1028"/>
      <c r="Q1028"/>
      <c r="R1028"/>
      <c r="S1028"/>
      <c r="T1028"/>
      <c r="U1028"/>
      <c r="V1028"/>
      <c r="W1028"/>
      <c r="X1028"/>
      <c r="Y1028"/>
      <c r="Z1028"/>
      <c r="AA1028"/>
      <c r="AB1028"/>
      <c r="AC1028"/>
      <c r="AD1028"/>
      <c r="AE1028"/>
      <c r="AF1028"/>
      <c r="AG1028"/>
      <c r="AH1028"/>
      <c r="AI1028"/>
      <c r="AJ1028"/>
      <c r="AK1028"/>
      <c r="AL1028"/>
      <c r="AM1028"/>
      <c r="AN1028"/>
      <c r="AO1028"/>
      <c r="AP1028"/>
      <c r="AQ1028"/>
      <c r="AR1028"/>
      <c r="AS1028"/>
      <c r="AT1028"/>
      <c r="AU1028"/>
      <c r="AV1028"/>
      <c r="AW1028"/>
      <c r="AX1028"/>
      <c r="AY1028"/>
      <c r="AZ1028"/>
      <c r="BA1028"/>
      <c r="BB1028"/>
      <c r="BC1028"/>
      <c r="BD1028"/>
      <c r="BE1028"/>
      <c r="BF1028"/>
      <c r="BG1028"/>
      <c r="BH1028"/>
      <c r="BI1028"/>
      <c r="BJ1028"/>
      <c r="BK1028"/>
      <c r="BL1028"/>
      <c r="BM1028"/>
      <c r="BN1028"/>
      <c r="BO1028"/>
    </row>
    <row r="1029" spans="1:67" ht="15" x14ac:dyDescent="0.25">
      <c r="A1029" s="245" t="s">
        <v>5904</v>
      </c>
      <c r="B1029" s="245" t="s">
        <v>5903</v>
      </c>
      <c r="C1029" s="245" t="s">
        <v>5902</v>
      </c>
      <c r="D1029" s="245" t="s">
        <v>5901</v>
      </c>
      <c r="E1029" s="246" t="s">
        <v>44</v>
      </c>
      <c r="F1029" s="245" t="s">
        <v>44</v>
      </c>
      <c r="G1029" s="245" t="s">
        <v>6328</v>
      </c>
      <c r="H1029" s="245" t="s">
        <v>6327</v>
      </c>
      <c r="I1029" s="245" t="s">
        <v>102</v>
      </c>
      <c r="J1029" s="245" t="s">
        <v>59</v>
      </c>
      <c r="K1029" s="246" t="s">
        <v>131</v>
      </c>
      <c r="L1029" s="245" t="s">
        <v>568</v>
      </c>
      <c r="M1029"/>
      <c r="N1029"/>
      <c r="O1029"/>
      <c r="P1029"/>
      <c r="Q1029"/>
      <c r="R1029"/>
      <c r="S1029"/>
      <c r="T1029"/>
      <c r="U1029"/>
      <c r="V1029"/>
      <c r="W1029"/>
      <c r="X1029"/>
      <c r="Y1029"/>
      <c r="Z1029"/>
      <c r="AA1029"/>
      <c r="AB1029"/>
      <c r="AC1029"/>
      <c r="AD1029"/>
      <c r="AE1029"/>
      <c r="AF1029"/>
      <c r="AG1029"/>
      <c r="AH1029"/>
      <c r="AI1029"/>
      <c r="AJ1029"/>
      <c r="AK1029"/>
      <c r="AL1029"/>
      <c r="AM1029"/>
      <c r="AN1029"/>
      <c r="AO1029"/>
      <c r="AP1029"/>
      <c r="AQ1029"/>
      <c r="AR1029"/>
      <c r="AS1029"/>
      <c r="AT1029"/>
      <c r="AU1029"/>
      <c r="AV1029"/>
      <c r="AW1029"/>
      <c r="AX1029"/>
      <c r="AY1029"/>
      <c r="AZ1029"/>
      <c r="BA1029"/>
      <c r="BB1029"/>
      <c r="BC1029"/>
      <c r="BD1029"/>
      <c r="BE1029"/>
      <c r="BF1029"/>
      <c r="BG1029"/>
      <c r="BH1029"/>
      <c r="BI1029"/>
      <c r="BJ1029"/>
      <c r="BK1029"/>
      <c r="BL1029"/>
      <c r="BM1029"/>
      <c r="BN1029"/>
      <c r="BO1029"/>
    </row>
    <row r="1030" spans="1:67" ht="15" x14ac:dyDescent="0.25">
      <c r="A1030" s="245" t="s">
        <v>5904</v>
      </c>
      <c r="B1030" s="245" t="s">
        <v>5903</v>
      </c>
      <c r="C1030" s="245" t="s">
        <v>5902</v>
      </c>
      <c r="D1030" s="245" t="s">
        <v>5901</v>
      </c>
      <c r="E1030" s="246" t="s">
        <v>44</v>
      </c>
      <c r="F1030" s="245" t="s">
        <v>44</v>
      </c>
      <c r="G1030" s="245" t="s">
        <v>6326</v>
      </c>
      <c r="H1030" s="245" t="s">
        <v>6325</v>
      </c>
      <c r="I1030" s="245" t="s">
        <v>102</v>
      </c>
      <c r="J1030" s="245" t="s">
        <v>59</v>
      </c>
      <c r="K1030" s="246" t="s">
        <v>16296</v>
      </c>
      <c r="L1030" s="245" t="s">
        <v>568</v>
      </c>
      <c r="M1030"/>
      <c r="N1030"/>
      <c r="O1030"/>
      <c r="P1030"/>
      <c r="Q1030"/>
      <c r="R1030"/>
      <c r="S1030"/>
      <c r="T1030"/>
      <c r="U1030"/>
      <c r="V1030"/>
      <c r="W1030"/>
      <c r="X1030"/>
      <c r="Y1030"/>
      <c r="Z1030"/>
      <c r="AA1030"/>
      <c r="AB1030"/>
      <c r="AC1030"/>
      <c r="AD1030"/>
      <c r="AE1030"/>
      <c r="AF1030"/>
      <c r="AG1030"/>
      <c r="AH1030"/>
      <c r="AI1030"/>
      <c r="AJ1030"/>
      <c r="AK1030"/>
      <c r="AL1030"/>
      <c r="AM1030"/>
      <c r="AN1030"/>
      <c r="AO1030"/>
      <c r="AP1030"/>
      <c r="AQ1030"/>
      <c r="AR1030"/>
      <c r="AS1030"/>
      <c r="AT1030"/>
      <c r="AU1030"/>
      <c r="AV1030"/>
      <c r="AW1030"/>
      <c r="AX1030"/>
      <c r="AY1030"/>
      <c r="AZ1030"/>
      <c r="BA1030"/>
      <c r="BB1030"/>
      <c r="BC1030"/>
      <c r="BD1030"/>
      <c r="BE1030"/>
      <c r="BF1030"/>
      <c r="BG1030"/>
      <c r="BH1030"/>
      <c r="BI1030"/>
      <c r="BJ1030"/>
      <c r="BK1030"/>
      <c r="BL1030"/>
      <c r="BM1030"/>
      <c r="BN1030"/>
      <c r="BO1030"/>
    </row>
    <row r="1031" spans="1:67" ht="15" x14ac:dyDescent="0.25">
      <c r="A1031" s="245" t="s">
        <v>5904</v>
      </c>
      <c r="B1031" s="245" t="s">
        <v>5903</v>
      </c>
      <c r="C1031" s="245" t="s">
        <v>5902</v>
      </c>
      <c r="D1031" s="245" t="s">
        <v>5901</v>
      </c>
      <c r="E1031" s="246" t="s">
        <v>44</v>
      </c>
      <c r="F1031" s="245" t="s">
        <v>44</v>
      </c>
      <c r="G1031" s="245" t="s">
        <v>6324</v>
      </c>
      <c r="H1031" s="245" t="s">
        <v>6323</v>
      </c>
      <c r="I1031" s="245" t="s">
        <v>102</v>
      </c>
      <c r="J1031" s="245" t="s">
        <v>59</v>
      </c>
      <c r="K1031" s="246" t="s">
        <v>146</v>
      </c>
      <c r="L1031" s="245" t="s">
        <v>568</v>
      </c>
      <c r="M1031"/>
      <c r="N1031"/>
      <c r="O1031"/>
      <c r="P1031"/>
      <c r="Q1031"/>
      <c r="R1031"/>
      <c r="S1031"/>
      <c r="T1031"/>
      <c r="U1031"/>
      <c r="V1031"/>
      <c r="W1031"/>
      <c r="X1031"/>
      <c r="Y1031"/>
      <c r="Z1031"/>
      <c r="AA1031"/>
      <c r="AB1031"/>
      <c r="AC1031"/>
      <c r="AD1031"/>
      <c r="AE1031"/>
      <c r="AF1031"/>
      <c r="AG1031"/>
      <c r="AH1031"/>
      <c r="AI1031"/>
      <c r="AJ1031"/>
      <c r="AK1031"/>
      <c r="AL1031"/>
      <c r="AM1031"/>
      <c r="AN1031"/>
      <c r="AO1031"/>
      <c r="AP1031"/>
      <c r="AQ1031"/>
      <c r="AR1031"/>
      <c r="AS1031"/>
      <c r="AT1031"/>
      <c r="AU1031"/>
      <c r="AV1031"/>
      <c r="AW1031"/>
      <c r="AX1031"/>
      <c r="AY1031"/>
      <c r="AZ1031"/>
      <c r="BA1031"/>
      <c r="BB1031"/>
      <c r="BC1031"/>
      <c r="BD1031"/>
      <c r="BE1031"/>
      <c r="BF1031"/>
      <c r="BG1031"/>
      <c r="BH1031"/>
      <c r="BI1031"/>
      <c r="BJ1031"/>
      <c r="BK1031"/>
      <c r="BL1031"/>
      <c r="BM1031"/>
      <c r="BN1031"/>
      <c r="BO1031"/>
    </row>
    <row r="1032" spans="1:67" ht="15" x14ac:dyDescent="0.25">
      <c r="A1032" s="245" t="s">
        <v>5904</v>
      </c>
      <c r="B1032" s="245" t="s">
        <v>5903</v>
      </c>
      <c r="C1032" s="245" t="s">
        <v>5902</v>
      </c>
      <c r="D1032" s="245" t="s">
        <v>5901</v>
      </c>
      <c r="E1032" s="246" t="s">
        <v>44</v>
      </c>
      <c r="F1032" s="245" t="s">
        <v>44</v>
      </c>
      <c r="G1032" s="245" t="s">
        <v>6322</v>
      </c>
      <c r="H1032" s="245" t="s">
        <v>6321</v>
      </c>
      <c r="I1032" s="245" t="s">
        <v>102</v>
      </c>
      <c r="J1032" s="245" t="s">
        <v>59</v>
      </c>
      <c r="K1032" s="246" t="s">
        <v>896</v>
      </c>
      <c r="L1032" s="245" t="s">
        <v>568</v>
      </c>
      <c r="M1032"/>
      <c r="N1032"/>
      <c r="O1032"/>
      <c r="P1032"/>
      <c r="Q1032"/>
      <c r="R1032"/>
      <c r="S1032"/>
      <c r="T1032"/>
      <c r="U1032"/>
      <c r="V1032"/>
      <c r="W1032"/>
      <c r="X1032"/>
      <c r="Y1032"/>
      <c r="Z1032"/>
      <c r="AA1032"/>
      <c r="AB1032"/>
      <c r="AC1032"/>
      <c r="AD1032"/>
      <c r="AE1032"/>
      <c r="AF1032"/>
      <c r="AG1032"/>
      <c r="AH1032"/>
      <c r="AI1032"/>
      <c r="AJ1032"/>
      <c r="AK1032"/>
      <c r="AL1032"/>
      <c r="AM1032"/>
      <c r="AN1032"/>
      <c r="AO1032"/>
      <c r="AP1032"/>
      <c r="AQ1032"/>
      <c r="AR1032"/>
      <c r="AS1032"/>
      <c r="AT1032"/>
      <c r="AU1032"/>
      <c r="AV1032"/>
      <c r="AW1032"/>
      <c r="AX1032"/>
      <c r="AY1032"/>
      <c r="AZ1032"/>
      <c r="BA1032"/>
      <c r="BB1032"/>
      <c r="BC1032"/>
      <c r="BD1032"/>
      <c r="BE1032"/>
      <c r="BF1032"/>
      <c r="BG1032"/>
      <c r="BH1032"/>
      <c r="BI1032"/>
      <c r="BJ1032"/>
      <c r="BK1032"/>
      <c r="BL1032"/>
      <c r="BM1032"/>
      <c r="BN1032"/>
      <c r="BO1032"/>
    </row>
    <row r="1033" spans="1:67" ht="15" x14ac:dyDescent="0.25">
      <c r="A1033" s="245" t="s">
        <v>5904</v>
      </c>
      <c r="B1033" s="245" t="s">
        <v>5903</v>
      </c>
      <c r="C1033" s="245" t="s">
        <v>5902</v>
      </c>
      <c r="D1033" s="245" t="s">
        <v>5901</v>
      </c>
      <c r="E1033" s="246" t="s">
        <v>44</v>
      </c>
      <c r="F1033" s="245" t="s">
        <v>44</v>
      </c>
      <c r="G1033" s="245" t="s">
        <v>6320</v>
      </c>
      <c r="H1033" s="245" t="s">
        <v>6319</v>
      </c>
      <c r="I1033" s="245" t="s">
        <v>102</v>
      </c>
      <c r="J1033" s="245" t="s">
        <v>569</v>
      </c>
      <c r="K1033" s="246" t="s">
        <v>9034</v>
      </c>
      <c r="L1033" s="245" t="s">
        <v>568</v>
      </c>
      <c r="M1033"/>
      <c r="N1033"/>
      <c r="O1033"/>
      <c r="P1033"/>
      <c r="Q1033"/>
      <c r="R1033"/>
      <c r="S1033"/>
      <c r="T1033"/>
      <c r="U1033"/>
      <c r="V1033"/>
      <c r="W1033"/>
      <c r="X1033"/>
      <c r="Y1033"/>
      <c r="Z1033"/>
      <c r="AA1033"/>
      <c r="AB1033"/>
      <c r="AC1033"/>
      <c r="AD1033"/>
      <c r="AE1033"/>
      <c r="AF1033"/>
      <c r="AG1033"/>
      <c r="AH1033"/>
      <c r="AI1033"/>
      <c r="AJ1033"/>
      <c r="AK1033"/>
      <c r="AL1033"/>
      <c r="AM1033"/>
      <c r="AN1033"/>
      <c r="AO1033"/>
      <c r="AP1033"/>
      <c r="AQ1033"/>
      <c r="AR1033"/>
      <c r="AS1033"/>
      <c r="AT1033"/>
      <c r="AU1033"/>
      <c r="AV1033"/>
      <c r="AW1033"/>
      <c r="AX1033"/>
      <c r="AY1033"/>
      <c r="AZ1033"/>
      <c r="BA1033"/>
      <c r="BB1033"/>
      <c r="BC1033"/>
      <c r="BD1033"/>
      <c r="BE1033"/>
      <c r="BF1033"/>
      <c r="BG1033"/>
      <c r="BH1033"/>
      <c r="BI1033"/>
      <c r="BJ1033"/>
      <c r="BK1033"/>
      <c r="BL1033"/>
      <c r="BM1033"/>
      <c r="BN1033"/>
      <c r="BO1033"/>
    </row>
    <row r="1034" spans="1:67" ht="15" x14ac:dyDescent="0.25">
      <c r="A1034" s="245" t="s">
        <v>5904</v>
      </c>
      <c r="B1034" s="245" t="s">
        <v>5903</v>
      </c>
      <c r="C1034" s="245" t="s">
        <v>5902</v>
      </c>
      <c r="D1034" s="245" t="s">
        <v>5901</v>
      </c>
      <c r="E1034" s="246" t="s">
        <v>44</v>
      </c>
      <c r="F1034" s="245" t="s">
        <v>44</v>
      </c>
      <c r="G1034" s="245" t="s">
        <v>6317</v>
      </c>
      <c r="H1034" s="245" t="s">
        <v>6316</v>
      </c>
      <c r="I1034" s="245" t="s">
        <v>102</v>
      </c>
      <c r="J1034" s="245" t="s">
        <v>569</v>
      </c>
      <c r="K1034" s="246" t="s">
        <v>16106</v>
      </c>
      <c r="L1034" s="245" t="s">
        <v>568</v>
      </c>
      <c r="M1034"/>
      <c r="N1034"/>
      <c r="O1034"/>
      <c r="P1034"/>
      <c r="Q1034"/>
      <c r="R1034"/>
      <c r="S1034"/>
      <c r="T1034"/>
      <c r="U1034"/>
      <c r="V1034"/>
      <c r="W1034"/>
      <c r="X1034"/>
      <c r="Y1034"/>
      <c r="Z1034"/>
      <c r="AA1034"/>
      <c r="AB1034"/>
      <c r="AC1034"/>
      <c r="AD1034"/>
      <c r="AE1034"/>
      <c r="AF1034"/>
      <c r="AG1034"/>
      <c r="AH1034"/>
      <c r="AI1034"/>
      <c r="AJ1034"/>
      <c r="AK1034"/>
      <c r="AL1034"/>
      <c r="AM1034"/>
      <c r="AN1034"/>
      <c r="AO1034"/>
      <c r="AP1034"/>
      <c r="AQ1034"/>
      <c r="AR1034"/>
      <c r="AS1034"/>
      <c r="AT1034"/>
      <c r="AU1034"/>
      <c r="AV1034"/>
      <c r="AW1034"/>
      <c r="AX1034"/>
      <c r="AY1034"/>
      <c r="AZ1034"/>
      <c r="BA1034"/>
      <c r="BB1034"/>
      <c r="BC1034"/>
      <c r="BD1034"/>
      <c r="BE1034"/>
      <c r="BF1034"/>
      <c r="BG1034"/>
      <c r="BH1034"/>
      <c r="BI1034"/>
      <c r="BJ1034"/>
      <c r="BK1034"/>
      <c r="BL1034"/>
      <c r="BM1034"/>
      <c r="BN1034"/>
      <c r="BO1034"/>
    </row>
    <row r="1035" spans="1:67" ht="15" x14ac:dyDescent="0.25">
      <c r="A1035" s="245" t="s">
        <v>5904</v>
      </c>
      <c r="B1035" s="245" t="s">
        <v>5903</v>
      </c>
      <c r="C1035" s="245" t="s">
        <v>5902</v>
      </c>
      <c r="D1035" s="245" t="s">
        <v>5901</v>
      </c>
      <c r="E1035" s="246" t="s">
        <v>44</v>
      </c>
      <c r="F1035" s="245" t="s">
        <v>44</v>
      </c>
      <c r="G1035" s="245" t="s">
        <v>6315</v>
      </c>
      <c r="H1035" s="245" t="s">
        <v>6314</v>
      </c>
      <c r="I1035" s="245" t="s">
        <v>102</v>
      </c>
      <c r="J1035" s="245" t="s">
        <v>569</v>
      </c>
      <c r="K1035" s="246" t="s">
        <v>1844</v>
      </c>
      <c r="L1035" s="245" t="s">
        <v>568</v>
      </c>
      <c r="M1035"/>
      <c r="N1035"/>
      <c r="O1035"/>
      <c r="P1035"/>
      <c r="Q1035"/>
      <c r="R1035"/>
      <c r="S1035"/>
      <c r="T1035"/>
      <c r="U1035"/>
      <c r="V1035"/>
      <c r="W1035"/>
      <c r="X1035"/>
      <c r="Y1035"/>
      <c r="Z1035"/>
      <c r="AA1035"/>
      <c r="AB1035"/>
      <c r="AC1035"/>
      <c r="AD1035"/>
      <c r="AE1035"/>
      <c r="AF1035"/>
      <c r="AG1035"/>
      <c r="AH1035"/>
      <c r="AI1035"/>
      <c r="AJ1035"/>
      <c r="AK1035"/>
      <c r="AL1035"/>
      <c r="AM1035"/>
      <c r="AN1035"/>
      <c r="AO1035"/>
      <c r="AP1035"/>
      <c r="AQ1035"/>
      <c r="AR1035"/>
      <c r="AS1035"/>
      <c r="AT1035"/>
      <c r="AU1035"/>
      <c r="AV1035"/>
      <c r="AW1035"/>
      <c r="AX1035"/>
      <c r="AY1035"/>
      <c r="AZ1035"/>
      <c r="BA1035"/>
      <c r="BB1035"/>
      <c r="BC1035"/>
      <c r="BD1035"/>
      <c r="BE1035"/>
      <c r="BF1035"/>
      <c r="BG1035"/>
      <c r="BH1035"/>
      <c r="BI1035"/>
      <c r="BJ1035"/>
      <c r="BK1035"/>
      <c r="BL1035"/>
      <c r="BM1035"/>
      <c r="BN1035"/>
      <c r="BO1035"/>
    </row>
    <row r="1036" spans="1:67" ht="15" x14ac:dyDescent="0.25">
      <c r="A1036" s="245" t="s">
        <v>5904</v>
      </c>
      <c r="B1036" s="245" t="s">
        <v>5903</v>
      </c>
      <c r="C1036" s="245" t="s">
        <v>5902</v>
      </c>
      <c r="D1036" s="245" t="s">
        <v>5901</v>
      </c>
      <c r="E1036" s="246" t="s">
        <v>44</v>
      </c>
      <c r="F1036" s="245" t="s">
        <v>44</v>
      </c>
      <c r="G1036" s="245" t="s">
        <v>6313</v>
      </c>
      <c r="H1036" s="245" t="s">
        <v>6312</v>
      </c>
      <c r="I1036" s="245" t="s">
        <v>102</v>
      </c>
      <c r="J1036" s="245" t="s">
        <v>569</v>
      </c>
      <c r="K1036" s="246" t="s">
        <v>10459</v>
      </c>
      <c r="L1036" s="245" t="s">
        <v>568</v>
      </c>
      <c r="M1036"/>
      <c r="N1036"/>
      <c r="O1036"/>
      <c r="P1036"/>
      <c r="Q1036"/>
      <c r="R1036"/>
      <c r="S1036"/>
      <c r="T1036"/>
      <c r="U1036"/>
      <c r="V1036"/>
      <c r="W1036"/>
      <c r="X1036"/>
      <c r="Y1036"/>
      <c r="Z1036"/>
      <c r="AA1036"/>
      <c r="AB1036"/>
      <c r="AC1036"/>
      <c r="AD1036"/>
      <c r="AE1036"/>
      <c r="AF1036"/>
      <c r="AG1036"/>
      <c r="AH1036"/>
      <c r="AI1036"/>
      <c r="AJ1036"/>
      <c r="AK1036"/>
      <c r="AL1036"/>
      <c r="AM1036"/>
      <c r="AN1036"/>
      <c r="AO1036"/>
      <c r="AP1036"/>
      <c r="AQ1036"/>
      <c r="AR1036"/>
      <c r="AS1036"/>
      <c r="AT1036"/>
      <c r="AU1036"/>
      <c r="AV1036"/>
      <c r="AW1036"/>
      <c r="AX1036"/>
      <c r="AY1036"/>
      <c r="AZ1036"/>
      <c r="BA1036"/>
      <c r="BB1036"/>
      <c r="BC1036"/>
      <c r="BD1036"/>
      <c r="BE1036"/>
      <c r="BF1036"/>
      <c r="BG1036"/>
      <c r="BH1036"/>
      <c r="BI1036"/>
      <c r="BJ1036"/>
      <c r="BK1036"/>
      <c r="BL1036"/>
      <c r="BM1036"/>
      <c r="BN1036"/>
      <c r="BO1036"/>
    </row>
    <row r="1037" spans="1:67" ht="15" x14ac:dyDescent="0.25">
      <c r="A1037" s="245" t="s">
        <v>5904</v>
      </c>
      <c r="B1037" s="245" t="s">
        <v>5903</v>
      </c>
      <c r="C1037" s="245" t="s">
        <v>5902</v>
      </c>
      <c r="D1037" s="245" t="s">
        <v>5901</v>
      </c>
      <c r="E1037" s="246" t="s">
        <v>44</v>
      </c>
      <c r="F1037" s="245" t="s">
        <v>44</v>
      </c>
      <c r="G1037" s="245" t="s">
        <v>6311</v>
      </c>
      <c r="H1037" s="245" t="s">
        <v>6310</v>
      </c>
      <c r="I1037" s="245" t="s">
        <v>102</v>
      </c>
      <c r="J1037" s="245" t="s">
        <v>569</v>
      </c>
      <c r="K1037" s="246" t="s">
        <v>1613</v>
      </c>
      <c r="L1037" s="245" t="s">
        <v>568</v>
      </c>
      <c r="M1037"/>
      <c r="N1037"/>
      <c r="O1037"/>
      <c r="P1037"/>
      <c r="Q1037"/>
      <c r="R1037"/>
      <c r="S1037"/>
      <c r="T1037"/>
      <c r="U1037"/>
      <c r="V1037"/>
      <c r="W1037"/>
      <c r="X1037"/>
      <c r="Y1037"/>
      <c r="Z1037"/>
      <c r="AA1037"/>
      <c r="AB1037"/>
      <c r="AC1037"/>
      <c r="AD1037"/>
      <c r="AE1037"/>
      <c r="AF1037"/>
      <c r="AG1037"/>
      <c r="AH1037"/>
      <c r="AI1037"/>
      <c r="AJ1037"/>
      <c r="AK1037"/>
      <c r="AL1037"/>
      <c r="AM1037"/>
      <c r="AN1037"/>
      <c r="AO1037"/>
      <c r="AP1037"/>
      <c r="AQ1037"/>
      <c r="AR1037"/>
      <c r="AS1037"/>
      <c r="AT1037"/>
      <c r="AU1037"/>
      <c r="AV1037"/>
      <c r="AW1037"/>
      <c r="AX1037"/>
      <c r="AY1037"/>
      <c r="AZ1037"/>
      <c r="BA1037"/>
      <c r="BB1037"/>
      <c r="BC1037"/>
      <c r="BD1037"/>
      <c r="BE1037"/>
      <c r="BF1037"/>
      <c r="BG1037"/>
      <c r="BH1037"/>
      <c r="BI1037"/>
      <c r="BJ1037"/>
      <c r="BK1037"/>
      <c r="BL1037"/>
      <c r="BM1037"/>
      <c r="BN1037"/>
      <c r="BO1037"/>
    </row>
    <row r="1038" spans="1:67" ht="15" x14ac:dyDescent="0.25">
      <c r="A1038" s="245" t="s">
        <v>5904</v>
      </c>
      <c r="B1038" s="245" t="s">
        <v>5903</v>
      </c>
      <c r="C1038" s="245" t="s">
        <v>5902</v>
      </c>
      <c r="D1038" s="245" t="s">
        <v>5901</v>
      </c>
      <c r="E1038" s="246" t="s">
        <v>44</v>
      </c>
      <c r="F1038" s="245" t="s">
        <v>44</v>
      </c>
      <c r="G1038" s="245" t="s">
        <v>6309</v>
      </c>
      <c r="H1038" s="245" t="s">
        <v>6308</v>
      </c>
      <c r="I1038" s="245" t="s">
        <v>102</v>
      </c>
      <c r="J1038" s="245" t="s">
        <v>569</v>
      </c>
      <c r="K1038" s="246" t="s">
        <v>8793</v>
      </c>
      <c r="L1038" s="245" t="s">
        <v>568</v>
      </c>
      <c r="M1038"/>
      <c r="N1038"/>
      <c r="O1038"/>
      <c r="P1038"/>
      <c r="Q1038"/>
      <c r="R1038"/>
      <c r="S1038"/>
      <c r="T1038"/>
      <c r="U1038"/>
      <c r="V1038"/>
      <c r="W1038"/>
      <c r="X1038"/>
      <c r="Y1038"/>
      <c r="Z1038"/>
      <c r="AA1038"/>
      <c r="AB1038"/>
      <c r="AC1038"/>
      <c r="AD1038"/>
      <c r="AE1038"/>
      <c r="AF1038"/>
      <c r="AG1038"/>
      <c r="AH1038"/>
      <c r="AI1038"/>
      <c r="AJ1038"/>
      <c r="AK1038"/>
      <c r="AL1038"/>
      <c r="AM1038"/>
      <c r="AN1038"/>
      <c r="AO1038"/>
      <c r="AP1038"/>
      <c r="AQ1038"/>
      <c r="AR1038"/>
      <c r="AS1038"/>
      <c r="AT1038"/>
      <c r="AU1038"/>
      <c r="AV1038"/>
      <c r="AW1038"/>
      <c r="AX1038"/>
      <c r="AY1038"/>
      <c r="AZ1038"/>
      <c r="BA1038"/>
      <c r="BB1038"/>
      <c r="BC1038"/>
      <c r="BD1038"/>
      <c r="BE1038"/>
      <c r="BF1038"/>
      <c r="BG1038"/>
      <c r="BH1038"/>
      <c r="BI1038"/>
      <c r="BJ1038"/>
      <c r="BK1038"/>
      <c r="BL1038"/>
      <c r="BM1038"/>
      <c r="BN1038"/>
      <c r="BO1038"/>
    </row>
    <row r="1039" spans="1:67" ht="15" x14ac:dyDescent="0.25">
      <c r="A1039" s="245" t="s">
        <v>5904</v>
      </c>
      <c r="B1039" s="245" t="s">
        <v>5903</v>
      </c>
      <c r="C1039" s="245" t="s">
        <v>5902</v>
      </c>
      <c r="D1039" s="245" t="s">
        <v>5901</v>
      </c>
      <c r="E1039" s="246" t="s">
        <v>44</v>
      </c>
      <c r="F1039" s="245" t="s">
        <v>44</v>
      </c>
      <c r="G1039" s="245" t="s">
        <v>6306</v>
      </c>
      <c r="H1039" s="245" t="s">
        <v>6305</v>
      </c>
      <c r="I1039" s="245" t="s">
        <v>102</v>
      </c>
      <c r="J1039" s="245" t="s">
        <v>569</v>
      </c>
      <c r="K1039" s="246" t="s">
        <v>10152</v>
      </c>
      <c r="L1039" s="245" t="s">
        <v>568</v>
      </c>
      <c r="M1039"/>
      <c r="N1039"/>
      <c r="O1039"/>
      <c r="P1039"/>
      <c r="Q1039"/>
      <c r="R1039"/>
      <c r="S1039"/>
      <c r="T1039"/>
      <c r="U1039"/>
      <c r="V1039"/>
      <c r="W1039"/>
      <c r="X1039"/>
      <c r="Y1039"/>
      <c r="Z1039"/>
      <c r="AA1039"/>
      <c r="AB1039"/>
      <c r="AC1039"/>
      <c r="AD1039"/>
      <c r="AE1039"/>
      <c r="AF1039"/>
      <c r="AG1039"/>
      <c r="AH1039"/>
      <c r="AI1039"/>
      <c r="AJ1039"/>
      <c r="AK1039"/>
      <c r="AL1039"/>
      <c r="AM1039"/>
      <c r="AN1039"/>
      <c r="AO1039"/>
      <c r="AP1039"/>
      <c r="AQ1039"/>
      <c r="AR1039"/>
      <c r="AS1039"/>
      <c r="AT1039"/>
      <c r="AU1039"/>
      <c r="AV1039"/>
      <c r="AW1039"/>
      <c r="AX1039"/>
      <c r="AY1039"/>
      <c r="AZ1039"/>
      <c r="BA1039"/>
      <c r="BB1039"/>
      <c r="BC1039"/>
      <c r="BD1039"/>
      <c r="BE1039"/>
      <c r="BF1039"/>
      <c r="BG1039"/>
      <c r="BH1039"/>
      <c r="BI1039"/>
      <c r="BJ1039"/>
      <c r="BK1039"/>
      <c r="BL1039"/>
      <c r="BM1039"/>
      <c r="BN1039"/>
      <c r="BO1039"/>
    </row>
    <row r="1040" spans="1:67" ht="15" x14ac:dyDescent="0.25">
      <c r="A1040" s="245" t="s">
        <v>5904</v>
      </c>
      <c r="B1040" s="245" t="s">
        <v>5903</v>
      </c>
      <c r="C1040" s="245" t="s">
        <v>5902</v>
      </c>
      <c r="D1040" s="245" t="s">
        <v>5901</v>
      </c>
      <c r="E1040" s="246" t="s">
        <v>44</v>
      </c>
      <c r="F1040" s="245" t="s">
        <v>44</v>
      </c>
      <c r="G1040" s="245" t="s">
        <v>6304</v>
      </c>
      <c r="H1040" s="245" t="s">
        <v>6303</v>
      </c>
      <c r="I1040" s="245" t="s">
        <v>102</v>
      </c>
      <c r="J1040" s="245" t="s">
        <v>106</v>
      </c>
      <c r="K1040" s="246" t="s">
        <v>16206</v>
      </c>
      <c r="L1040" s="245" t="s">
        <v>568</v>
      </c>
      <c r="M1040"/>
      <c r="N1040"/>
      <c r="O1040"/>
      <c r="P1040"/>
      <c r="Q1040"/>
      <c r="R1040"/>
      <c r="S1040"/>
      <c r="T1040"/>
      <c r="U1040"/>
      <c r="V1040"/>
      <c r="W1040"/>
      <c r="X1040"/>
      <c r="Y1040"/>
      <c r="Z1040"/>
      <c r="AA1040"/>
      <c r="AB1040"/>
      <c r="AC1040"/>
      <c r="AD1040"/>
      <c r="AE1040"/>
      <c r="AF1040"/>
      <c r="AG1040"/>
      <c r="AH1040"/>
      <c r="AI1040"/>
      <c r="AJ1040"/>
      <c r="AK1040"/>
      <c r="AL1040"/>
      <c r="AM1040"/>
      <c r="AN1040"/>
      <c r="AO1040"/>
      <c r="AP1040"/>
      <c r="AQ1040"/>
      <c r="AR1040"/>
      <c r="AS1040"/>
      <c r="AT1040"/>
      <c r="AU1040"/>
      <c r="AV1040"/>
      <c r="AW1040"/>
      <c r="AX1040"/>
      <c r="AY1040"/>
      <c r="AZ1040"/>
      <c r="BA1040"/>
      <c r="BB1040"/>
      <c r="BC1040"/>
      <c r="BD1040"/>
      <c r="BE1040"/>
      <c r="BF1040"/>
      <c r="BG1040"/>
      <c r="BH1040"/>
      <c r="BI1040"/>
      <c r="BJ1040"/>
      <c r="BK1040"/>
      <c r="BL1040"/>
      <c r="BM1040"/>
      <c r="BN1040"/>
      <c r="BO1040"/>
    </row>
    <row r="1041" spans="1:67" ht="15" x14ac:dyDescent="0.25">
      <c r="A1041" s="245" t="s">
        <v>5904</v>
      </c>
      <c r="B1041" s="245" t="s">
        <v>5903</v>
      </c>
      <c r="C1041" s="245" t="s">
        <v>5902</v>
      </c>
      <c r="D1041" s="245" t="s">
        <v>5901</v>
      </c>
      <c r="E1041" s="246" t="s">
        <v>44</v>
      </c>
      <c r="F1041" s="245" t="s">
        <v>44</v>
      </c>
      <c r="G1041" s="245" t="s">
        <v>6302</v>
      </c>
      <c r="H1041" s="245" t="s">
        <v>6301</v>
      </c>
      <c r="I1041" s="245" t="s">
        <v>102</v>
      </c>
      <c r="J1041" s="245" t="s">
        <v>59</v>
      </c>
      <c r="K1041" s="246" t="s">
        <v>7175</v>
      </c>
      <c r="L1041" s="245" t="s">
        <v>568</v>
      </c>
      <c r="M1041"/>
      <c r="N1041"/>
      <c r="O1041"/>
      <c r="P1041"/>
      <c r="Q1041"/>
      <c r="R1041"/>
      <c r="S1041"/>
      <c r="T1041"/>
      <c r="U1041"/>
      <c r="V1041"/>
      <c r="W1041"/>
      <c r="X1041"/>
      <c r="Y1041"/>
      <c r="Z1041"/>
      <c r="AA1041"/>
      <c r="AB1041"/>
      <c r="AC1041"/>
      <c r="AD1041"/>
      <c r="AE1041"/>
      <c r="AF1041"/>
      <c r="AG1041"/>
      <c r="AH1041"/>
      <c r="AI1041"/>
      <c r="AJ1041"/>
      <c r="AK1041"/>
      <c r="AL1041"/>
      <c r="AM1041"/>
      <c r="AN1041"/>
      <c r="AO1041"/>
      <c r="AP1041"/>
      <c r="AQ1041"/>
      <c r="AR1041"/>
      <c r="AS1041"/>
      <c r="AT1041"/>
      <c r="AU1041"/>
      <c r="AV1041"/>
      <c r="AW1041"/>
      <c r="AX1041"/>
      <c r="AY1041"/>
      <c r="AZ1041"/>
      <c r="BA1041"/>
      <c r="BB1041"/>
      <c r="BC1041"/>
      <c r="BD1041"/>
      <c r="BE1041"/>
      <c r="BF1041"/>
      <c r="BG1041"/>
      <c r="BH1041"/>
      <c r="BI1041"/>
      <c r="BJ1041"/>
      <c r="BK1041"/>
      <c r="BL1041"/>
      <c r="BM1041"/>
      <c r="BN1041"/>
      <c r="BO1041"/>
    </row>
    <row r="1042" spans="1:67" ht="15" x14ac:dyDescent="0.25">
      <c r="A1042" s="245" t="s">
        <v>5904</v>
      </c>
      <c r="B1042" s="245" t="s">
        <v>5903</v>
      </c>
      <c r="C1042" s="245" t="s">
        <v>5902</v>
      </c>
      <c r="D1042" s="245" t="s">
        <v>5901</v>
      </c>
      <c r="E1042" s="246" t="s">
        <v>44</v>
      </c>
      <c r="F1042" s="245" t="s">
        <v>44</v>
      </c>
      <c r="G1042" s="245" t="s">
        <v>6299</v>
      </c>
      <c r="H1042" s="245" t="s">
        <v>6298</v>
      </c>
      <c r="I1042" s="245" t="s">
        <v>102</v>
      </c>
      <c r="J1042" s="245" t="s">
        <v>59</v>
      </c>
      <c r="K1042" s="246" t="s">
        <v>105</v>
      </c>
      <c r="L1042" s="245" t="s">
        <v>568</v>
      </c>
      <c r="M1042"/>
      <c r="N1042"/>
      <c r="O1042"/>
      <c r="P1042"/>
      <c r="Q1042"/>
      <c r="R1042"/>
      <c r="S1042"/>
      <c r="T1042"/>
      <c r="U1042"/>
      <c r="V1042"/>
      <c r="W1042"/>
      <c r="X1042"/>
      <c r="Y1042"/>
      <c r="Z1042"/>
      <c r="AA1042"/>
      <c r="AB1042"/>
      <c r="AC1042"/>
      <c r="AD1042"/>
      <c r="AE1042"/>
      <c r="AF1042"/>
      <c r="AG1042"/>
      <c r="AH1042"/>
      <c r="AI1042"/>
      <c r="AJ1042"/>
      <c r="AK1042"/>
      <c r="AL1042"/>
      <c r="AM1042"/>
      <c r="AN1042"/>
      <c r="AO1042"/>
      <c r="AP1042"/>
      <c r="AQ1042"/>
      <c r="AR1042"/>
      <c r="AS1042"/>
      <c r="AT1042"/>
      <c r="AU1042"/>
      <c r="AV1042"/>
      <c r="AW1042"/>
      <c r="AX1042"/>
      <c r="AY1042"/>
      <c r="AZ1042"/>
      <c r="BA1042"/>
      <c r="BB1042"/>
      <c r="BC1042"/>
      <c r="BD1042"/>
      <c r="BE1042"/>
      <c r="BF1042"/>
      <c r="BG1042"/>
      <c r="BH1042"/>
      <c r="BI1042"/>
      <c r="BJ1042"/>
      <c r="BK1042"/>
      <c r="BL1042"/>
      <c r="BM1042"/>
      <c r="BN1042"/>
      <c r="BO1042"/>
    </row>
    <row r="1043" spans="1:67" ht="15" x14ac:dyDescent="0.25">
      <c r="A1043" s="245" t="s">
        <v>5904</v>
      </c>
      <c r="B1043" s="245" t="s">
        <v>5903</v>
      </c>
      <c r="C1043" s="245" t="s">
        <v>5902</v>
      </c>
      <c r="D1043" s="245" t="s">
        <v>5901</v>
      </c>
      <c r="E1043" s="246" t="s">
        <v>44</v>
      </c>
      <c r="F1043" s="245" t="s">
        <v>44</v>
      </c>
      <c r="G1043" s="245" t="s">
        <v>6297</v>
      </c>
      <c r="H1043" s="245" t="s">
        <v>6296</v>
      </c>
      <c r="I1043" s="245" t="s">
        <v>102</v>
      </c>
      <c r="J1043" s="245" t="s">
        <v>59</v>
      </c>
      <c r="K1043" s="246" t="s">
        <v>659</v>
      </c>
      <c r="L1043" s="245" t="s">
        <v>568</v>
      </c>
      <c r="M1043"/>
      <c r="N1043"/>
      <c r="O1043"/>
      <c r="P1043"/>
      <c r="Q1043"/>
      <c r="R1043"/>
      <c r="S1043"/>
      <c r="T1043"/>
      <c r="U1043"/>
      <c r="V1043"/>
      <c r="W1043"/>
      <c r="X1043"/>
      <c r="Y1043"/>
      <c r="Z1043"/>
      <c r="AA1043"/>
      <c r="AB1043"/>
      <c r="AC1043"/>
      <c r="AD1043"/>
      <c r="AE1043"/>
      <c r="AF1043"/>
      <c r="AG1043"/>
      <c r="AH1043"/>
      <c r="AI1043"/>
      <c r="AJ1043"/>
      <c r="AK1043"/>
      <c r="AL1043"/>
      <c r="AM1043"/>
      <c r="AN1043"/>
      <c r="AO1043"/>
      <c r="AP1043"/>
      <c r="AQ1043"/>
      <c r="AR1043"/>
      <c r="AS1043"/>
      <c r="AT1043"/>
      <c r="AU1043"/>
      <c r="AV1043"/>
      <c r="AW1043"/>
      <c r="AX1043"/>
      <c r="AY1043"/>
      <c r="AZ1043"/>
      <c r="BA1043"/>
      <c r="BB1043"/>
      <c r="BC1043"/>
      <c r="BD1043"/>
      <c r="BE1043"/>
      <c r="BF1043"/>
      <c r="BG1043"/>
      <c r="BH1043"/>
      <c r="BI1043"/>
      <c r="BJ1043"/>
      <c r="BK1043"/>
      <c r="BL1043"/>
      <c r="BM1043"/>
      <c r="BN1043"/>
      <c r="BO1043"/>
    </row>
    <row r="1044" spans="1:67" ht="15" x14ac:dyDescent="0.25">
      <c r="A1044" s="245" t="s">
        <v>5904</v>
      </c>
      <c r="B1044" s="245" t="s">
        <v>5903</v>
      </c>
      <c r="C1044" s="245" t="s">
        <v>5902</v>
      </c>
      <c r="D1044" s="245" t="s">
        <v>5901</v>
      </c>
      <c r="E1044" s="246" t="s">
        <v>44</v>
      </c>
      <c r="F1044" s="245" t="s">
        <v>44</v>
      </c>
      <c r="G1044" s="245" t="s">
        <v>6295</v>
      </c>
      <c r="H1044" s="245" t="s">
        <v>6294</v>
      </c>
      <c r="I1044" s="245" t="s">
        <v>102</v>
      </c>
      <c r="J1044" s="245" t="s">
        <v>59</v>
      </c>
      <c r="K1044" s="246" t="s">
        <v>6399</v>
      </c>
      <c r="L1044" s="245" t="s">
        <v>568</v>
      </c>
      <c r="M1044"/>
      <c r="N1044"/>
      <c r="O1044"/>
      <c r="P1044"/>
      <c r="Q1044"/>
      <c r="R1044"/>
      <c r="S1044"/>
      <c r="T1044"/>
      <c r="U1044"/>
      <c r="V1044"/>
      <c r="W1044"/>
      <c r="X1044"/>
      <c r="Y1044"/>
      <c r="Z1044"/>
      <c r="AA1044"/>
      <c r="AB1044"/>
      <c r="AC1044"/>
      <c r="AD1044"/>
      <c r="AE1044"/>
      <c r="AF1044"/>
      <c r="AG1044"/>
      <c r="AH1044"/>
      <c r="AI1044"/>
      <c r="AJ1044"/>
      <c r="AK1044"/>
      <c r="AL1044"/>
      <c r="AM1044"/>
      <c r="AN1044"/>
      <c r="AO1044"/>
      <c r="AP1044"/>
      <c r="AQ1044"/>
      <c r="AR1044"/>
      <c r="AS1044"/>
      <c r="AT1044"/>
      <c r="AU1044"/>
      <c r="AV1044"/>
      <c r="AW1044"/>
      <c r="AX1044"/>
      <c r="AY1044"/>
      <c r="AZ1044"/>
      <c r="BA1044"/>
      <c r="BB1044"/>
      <c r="BC1044"/>
      <c r="BD1044"/>
      <c r="BE1044"/>
      <c r="BF1044"/>
      <c r="BG1044"/>
      <c r="BH1044"/>
      <c r="BI1044"/>
      <c r="BJ1044"/>
      <c r="BK1044"/>
      <c r="BL1044"/>
      <c r="BM1044"/>
      <c r="BN1044"/>
      <c r="BO1044"/>
    </row>
    <row r="1045" spans="1:67" ht="15" x14ac:dyDescent="0.25">
      <c r="A1045" s="245" t="s">
        <v>5904</v>
      </c>
      <c r="B1045" s="245" t="s">
        <v>5903</v>
      </c>
      <c r="C1045" s="245" t="s">
        <v>5902</v>
      </c>
      <c r="D1045" s="245" t="s">
        <v>5901</v>
      </c>
      <c r="E1045" s="246" t="s">
        <v>44</v>
      </c>
      <c r="F1045" s="245" t="s">
        <v>44</v>
      </c>
      <c r="G1045" s="245" t="s">
        <v>6292</v>
      </c>
      <c r="H1045" s="245" t="s">
        <v>6291</v>
      </c>
      <c r="I1045" s="245" t="s">
        <v>102</v>
      </c>
      <c r="J1045" s="245" t="s">
        <v>59</v>
      </c>
      <c r="K1045" s="246" t="s">
        <v>157</v>
      </c>
      <c r="L1045" s="245" t="s">
        <v>568</v>
      </c>
      <c r="M1045"/>
      <c r="N1045"/>
      <c r="O1045"/>
      <c r="P1045"/>
      <c r="Q1045"/>
      <c r="R1045"/>
      <c r="S1045"/>
      <c r="T1045"/>
      <c r="U1045"/>
      <c r="V1045"/>
      <c r="W1045"/>
      <c r="X1045"/>
      <c r="Y1045"/>
      <c r="Z1045"/>
      <c r="AA1045"/>
      <c r="AB1045"/>
      <c r="AC1045"/>
      <c r="AD1045"/>
      <c r="AE1045"/>
      <c r="AF1045"/>
      <c r="AG1045"/>
      <c r="AH1045"/>
      <c r="AI1045"/>
      <c r="AJ1045"/>
      <c r="AK1045"/>
      <c r="AL1045"/>
      <c r="AM1045"/>
      <c r="AN1045"/>
      <c r="AO1045"/>
      <c r="AP1045"/>
      <c r="AQ1045"/>
      <c r="AR1045"/>
      <c r="AS1045"/>
      <c r="AT1045"/>
      <c r="AU1045"/>
      <c r="AV1045"/>
      <c r="AW1045"/>
      <c r="AX1045"/>
      <c r="AY1045"/>
      <c r="AZ1045"/>
      <c r="BA1045"/>
      <c r="BB1045"/>
      <c r="BC1045"/>
      <c r="BD1045"/>
      <c r="BE1045"/>
      <c r="BF1045"/>
      <c r="BG1045"/>
      <c r="BH1045"/>
      <c r="BI1045"/>
      <c r="BJ1045"/>
      <c r="BK1045"/>
      <c r="BL1045"/>
      <c r="BM1045"/>
      <c r="BN1045"/>
      <c r="BO1045"/>
    </row>
    <row r="1046" spans="1:67" ht="15" x14ac:dyDescent="0.25">
      <c r="A1046" s="245" t="s">
        <v>5904</v>
      </c>
      <c r="B1046" s="245" t="s">
        <v>5903</v>
      </c>
      <c r="C1046" s="245" t="s">
        <v>5902</v>
      </c>
      <c r="D1046" s="245" t="s">
        <v>5901</v>
      </c>
      <c r="E1046" s="246" t="s">
        <v>44</v>
      </c>
      <c r="F1046" s="245" t="s">
        <v>44</v>
      </c>
      <c r="G1046" s="245" t="s">
        <v>6290</v>
      </c>
      <c r="H1046" s="245" t="s">
        <v>6289</v>
      </c>
      <c r="I1046" s="245" t="s">
        <v>102</v>
      </c>
      <c r="J1046" s="245" t="s">
        <v>59</v>
      </c>
      <c r="K1046" s="246" t="s">
        <v>894</v>
      </c>
      <c r="L1046" s="245" t="s">
        <v>568</v>
      </c>
      <c r="M1046"/>
      <c r="N1046"/>
      <c r="O1046"/>
      <c r="P1046"/>
      <c r="Q1046"/>
      <c r="R1046"/>
      <c r="S1046"/>
      <c r="T1046"/>
      <c r="U1046"/>
      <c r="V1046"/>
      <c r="W1046"/>
      <c r="X1046"/>
      <c r="Y1046"/>
      <c r="Z1046"/>
      <c r="AA1046"/>
      <c r="AB1046"/>
      <c r="AC1046"/>
      <c r="AD1046"/>
      <c r="AE1046"/>
      <c r="AF1046"/>
      <c r="AG1046"/>
      <c r="AH1046"/>
      <c r="AI1046"/>
      <c r="AJ1046"/>
      <c r="AK1046"/>
      <c r="AL1046"/>
      <c r="AM1046"/>
      <c r="AN1046"/>
      <c r="AO1046"/>
      <c r="AP1046"/>
      <c r="AQ1046"/>
      <c r="AR1046"/>
      <c r="AS1046"/>
      <c r="AT1046"/>
      <c r="AU1046"/>
      <c r="AV1046"/>
      <c r="AW1046"/>
      <c r="AX1046"/>
      <c r="AY1046"/>
      <c r="AZ1046"/>
      <c r="BA1046"/>
      <c r="BB1046"/>
      <c r="BC1046"/>
      <c r="BD1046"/>
      <c r="BE1046"/>
      <c r="BF1046"/>
      <c r="BG1046"/>
      <c r="BH1046"/>
      <c r="BI1046"/>
      <c r="BJ1046"/>
      <c r="BK1046"/>
      <c r="BL1046"/>
      <c r="BM1046"/>
      <c r="BN1046"/>
      <c r="BO1046"/>
    </row>
    <row r="1047" spans="1:67" ht="15" x14ac:dyDescent="0.25">
      <c r="A1047" s="245" t="s">
        <v>5904</v>
      </c>
      <c r="B1047" s="245" t="s">
        <v>5903</v>
      </c>
      <c r="C1047" s="245" t="s">
        <v>5902</v>
      </c>
      <c r="D1047" s="245" t="s">
        <v>5901</v>
      </c>
      <c r="E1047" s="246" t="s">
        <v>44</v>
      </c>
      <c r="F1047" s="245" t="s">
        <v>44</v>
      </c>
      <c r="G1047" s="245" t="s">
        <v>6288</v>
      </c>
      <c r="H1047" s="245" t="s">
        <v>6287</v>
      </c>
      <c r="I1047" s="245" t="s">
        <v>102</v>
      </c>
      <c r="J1047" s="245" t="s">
        <v>59</v>
      </c>
      <c r="K1047" s="246" t="s">
        <v>176</v>
      </c>
      <c r="L1047" s="245" t="s">
        <v>568</v>
      </c>
      <c r="M1047"/>
      <c r="N1047"/>
      <c r="O1047"/>
      <c r="P1047"/>
      <c r="Q1047"/>
      <c r="R1047"/>
      <c r="S1047"/>
      <c r="T1047"/>
      <c r="U1047"/>
      <c r="V1047"/>
      <c r="W1047"/>
      <c r="X1047"/>
      <c r="Y1047"/>
      <c r="Z1047"/>
      <c r="AA1047"/>
      <c r="AB1047"/>
      <c r="AC1047"/>
      <c r="AD1047"/>
      <c r="AE1047"/>
      <c r="AF1047"/>
      <c r="AG1047"/>
      <c r="AH1047"/>
      <c r="AI1047"/>
      <c r="AJ1047"/>
      <c r="AK1047"/>
      <c r="AL1047"/>
      <c r="AM1047"/>
      <c r="AN1047"/>
      <c r="AO1047"/>
      <c r="AP1047"/>
      <c r="AQ1047"/>
      <c r="AR1047"/>
      <c r="AS1047"/>
      <c r="AT1047"/>
      <c r="AU1047"/>
      <c r="AV1047"/>
      <c r="AW1047"/>
      <c r="AX1047"/>
      <c r="AY1047"/>
      <c r="AZ1047"/>
      <c r="BA1047"/>
      <c r="BB1047"/>
      <c r="BC1047"/>
      <c r="BD1047"/>
      <c r="BE1047"/>
      <c r="BF1047"/>
      <c r="BG1047"/>
      <c r="BH1047"/>
      <c r="BI1047"/>
      <c r="BJ1047"/>
      <c r="BK1047"/>
      <c r="BL1047"/>
      <c r="BM1047"/>
      <c r="BN1047"/>
      <c r="BO1047"/>
    </row>
    <row r="1048" spans="1:67" ht="15" x14ac:dyDescent="0.25">
      <c r="A1048" s="245" t="s">
        <v>5904</v>
      </c>
      <c r="B1048" s="245" t="s">
        <v>5903</v>
      </c>
      <c r="C1048" s="245" t="s">
        <v>5902</v>
      </c>
      <c r="D1048" s="245" t="s">
        <v>5901</v>
      </c>
      <c r="E1048" s="246" t="s">
        <v>44</v>
      </c>
      <c r="F1048" s="245" t="s">
        <v>44</v>
      </c>
      <c r="G1048" s="245" t="s">
        <v>6286</v>
      </c>
      <c r="H1048" s="245" t="s">
        <v>6285</v>
      </c>
      <c r="I1048" s="245" t="s">
        <v>102</v>
      </c>
      <c r="J1048" s="245" t="s">
        <v>106</v>
      </c>
      <c r="K1048" s="246" t="s">
        <v>8261</v>
      </c>
      <c r="L1048" s="245" t="s">
        <v>568</v>
      </c>
      <c r="M1048"/>
      <c r="N1048"/>
      <c r="O1048"/>
      <c r="P1048"/>
      <c r="Q1048"/>
      <c r="R1048"/>
      <c r="S1048"/>
      <c r="T1048"/>
      <c r="U1048"/>
      <c r="V1048"/>
      <c r="W1048"/>
      <c r="X1048"/>
      <c r="Y1048"/>
      <c r="Z1048"/>
      <c r="AA1048"/>
      <c r="AB1048"/>
      <c r="AC1048"/>
      <c r="AD1048"/>
      <c r="AE1048"/>
      <c r="AF1048"/>
      <c r="AG1048"/>
      <c r="AH1048"/>
      <c r="AI1048"/>
      <c r="AJ1048"/>
      <c r="AK1048"/>
      <c r="AL1048"/>
      <c r="AM1048"/>
      <c r="AN1048"/>
      <c r="AO1048"/>
      <c r="AP1048"/>
      <c r="AQ1048"/>
      <c r="AR1048"/>
      <c r="AS1048"/>
      <c r="AT1048"/>
      <c r="AU1048"/>
      <c r="AV1048"/>
      <c r="AW1048"/>
      <c r="AX1048"/>
      <c r="AY1048"/>
      <c r="AZ1048"/>
      <c r="BA1048"/>
      <c r="BB1048"/>
      <c r="BC1048"/>
      <c r="BD1048"/>
      <c r="BE1048"/>
      <c r="BF1048"/>
      <c r="BG1048"/>
      <c r="BH1048"/>
      <c r="BI1048"/>
      <c r="BJ1048"/>
      <c r="BK1048"/>
      <c r="BL1048"/>
      <c r="BM1048"/>
      <c r="BN1048"/>
      <c r="BO1048"/>
    </row>
    <row r="1049" spans="1:67" ht="15" x14ac:dyDescent="0.25">
      <c r="A1049" s="245" t="s">
        <v>5904</v>
      </c>
      <c r="B1049" s="245" t="s">
        <v>5903</v>
      </c>
      <c r="C1049" s="245" t="s">
        <v>5902</v>
      </c>
      <c r="D1049" s="245" t="s">
        <v>5901</v>
      </c>
      <c r="E1049" s="246" t="s">
        <v>44</v>
      </c>
      <c r="F1049" s="245" t="s">
        <v>44</v>
      </c>
      <c r="G1049" s="245" t="s">
        <v>6284</v>
      </c>
      <c r="H1049" s="245" t="s">
        <v>6283</v>
      </c>
      <c r="I1049" s="245" t="s">
        <v>102</v>
      </c>
      <c r="J1049" s="245" t="s">
        <v>106</v>
      </c>
      <c r="K1049" s="246" t="s">
        <v>13947</v>
      </c>
      <c r="L1049" s="245" t="s">
        <v>568</v>
      </c>
      <c r="M1049"/>
      <c r="N1049"/>
      <c r="O1049"/>
      <c r="P1049"/>
      <c r="Q1049"/>
      <c r="R1049"/>
      <c r="S1049"/>
      <c r="T1049"/>
      <c r="U1049"/>
      <c r="V1049"/>
      <c r="W1049"/>
      <c r="X1049"/>
      <c r="Y1049"/>
      <c r="Z1049"/>
      <c r="AA1049"/>
      <c r="AB1049"/>
      <c r="AC1049"/>
      <c r="AD1049"/>
      <c r="AE1049"/>
      <c r="AF1049"/>
      <c r="AG1049"/>
      <c r="AH1049"/>
      <c r="AI1049"/>
      <c r="AJ1049"/>
      <c r="AK1049"/>
      <c r="AL1049"/>
      <c r="AM1049"/>
      <c r="AN1049"/>
      <c r="AO1049"/>
      <c r="AP1049"/>
      <c r="AQ1049"/>
      <c r="AR1049"/>
      <c r="AS1049"/>
      <c r="AT1049"/>
      <c r="AU1049"/>
      <c r="AV1049"/>
      <c r="AW1049"/>
      <c r="AX1049"/>
      <c r="AY1049"/>
      <c r="AZ1049"/>
      <c r="BA1049"/>
      <c r="BB1049"/>
      <c r="BC1049"/>
      <c r="BD1049"/>
      <c r="BE1049"/>
      <c r="BF1049"/>
      <c r="BG1049"/>
      <c r="BH1049"/>
      <c r="BI1049"/>
      <c r="BJ1049"/>
      <c r="BK1049"/>
      <c r="BL1049"/>
      <c r="BM1049"/>
      <c r="BN1049"/>
      <c r="BO1049"/>
    </row>
    <row r="1050" spans="1:67" ht="15" x14ac:dyDescent="0.25">
      <c r="A1050" s="245" t="s">
        <v>5904</v>
      </c>
      <c r="B1050" s="245" t="s">
        <v>5903</v>
      </c>
      <c r="C1050" s="245" t="s">
        <v>5902</v>
      </c>
      <c r="D1050" s="245" t="s">
        <v>5901</v>
      </c>
      <c r="E1050" s="246" t="s">
        <v>44</v>
      </c>
      <c r="F1050" s="245" t="s">
        <v>44</v>
      </c>
      <c r="G1050" s="245" t="s">
        <v>6282</v>
      </c>
      <c r="H1050" s="245" t="s">
        <v>6281</v>
      </c>
      <c r="I1050" s="245" t="s">
        <v>102</v>
      </c>
      <c r="J1050" s="245" t="s">
        <v>106</v>
      </c>
      <c r="K1050" s="246" t="s">
        <v>10416</v>
      </c>
      <c r="L1050" s="245" t="s">
        <v>568</v>
      </c>
      <c r="M1050"/>
      <c r="N1050"/>
      <c r="O1050"/>
      <c r="P1050"/>
      <c r="Q1050"/>
      <c r="R1050"/>
      <c r="S1050"/>
      <c r="T1050"/>
      <c r="U1050"/>
      <c r="V1050"/>
      <c r="W1050"/>
      <c r="X1050"/>
      <c r="Y1050"/>
      <c r="Z1050"/>
      <c r="AA1050"/>
      <c r="AB1050"/>
      <c r="AC1050"/>
      <c r="AD1050"/>
      <c r="AE1050"/>
      <c r="AF1050"/>
      <c r="AG1050"/>
      <c r="AH1050"/>
      <c r="AI1050"/>
      <c r="AJ1050"/>
      <c r="AK1050"/>
      <c r="AL1050"/>
      <c r="AM1050"/>
      <c r="AN1050"/>
      <c r="AO1050"/>
      <c r="AP1050"/>
      <c r="AQ1050"/>
      <c r="AR1050"/>
      <c r="AS1050"/>
      <c r="AT1050"/>
      <c r="AU1050"/>
      <c r="AV1050"/>
      <c r="AW1050"/>
      <c r="AX1050"/>
      <c r="AY1050"/>
      <c r="AZ1050"/>
      <c r="BA1050"/>
      <c r="BB1050"/>
      <c r="BC1050"/>
      <c r="BD1050"/>
      <c r="BE1050"/>
      <c r="BF1050"/>
      <c r="BG1050"/>
      <c r="BH1050"/>
      <c r="BI1050"/>
      <c r="BJ1050"/>
      <c r="BK1050"/>
      <c r="BL1050"/>
      <c r="BM1050"/>
      <c r="BN1050"/>
      <c r="BO1050"/>
    </row>
    <row r="1051" spans="1:67" ht="15" x14ac:dyDescent="0.25">
      <c r="A1051" s="245" t="s">
        <v>5904</v>
      </c>
      <c r="B1051" s="245" t="s">
        <v>5903</v>
      </c>
      <c r="C1051" s="245" t="s">
        <v>5902</v>
      </c>
      <c r="D1051" s="245" t="s">
        <v>5901</v>
      </c>
      <c r="E1051" s="246" t="s">
        <v>44</v>
      </c>
      <c r="F1051" s="245" t="s">
        <v>44</v>
      </c>
      <c r="G1051" s="245" t="s">
        <v>6280</v>
      </c>
      <c r="H1051" s="245" t="s">
        <v>6279</v>
      </c>
      <c r="I1051" s="245" t="s">
        <v>102</v>
      </c>
      <c r="J1051" s="245" t="s">
        <v>106</v>
      </c>
      <c r="K1051" s="246" t="s">
        <v>16297</v>
      </c>
      <c r="L1051" s="245" t="s">
        <v>568</v>
      </c>
      <c r="M1051"/>
      <c r="N1051"/>
      <c r="O1051"/>
      <c r="P1051"/>
      <c r="Q1051"/>
      <c r="R1051"/>
      <c r="S1051"/>
      <c r="T1051"/>
      <c r="U1051"/>
      <c r="V1051"/>
      <c r="W1051"/>
      <c r="X1051"/>
      <c r="Y1051"/>
      <c r="Z1051"/>
      <c r="AA1051"/>
      <c r="AB1051"/>
      <c r="AC1051"/>
      <c r="AD1051"/>
      <c r="AE1051"/>
      <c r="AF1051"/>
      <c r="AG1051"/>
      <c r="AH1051"/>
      <c r="AI1051"/>
      <c r="AJ1051"/>
      <c r="AK1051"/>
      <c r="AL1051"/>
      <c r="AM1051"/>
      <c r="AN1051"/>
      <c r="AO1051"/>
      <c r="AP1051"/>
      <c r="AQ1051"/>
      <c r="AR1051"/>
      <c r="AS1051"/>
      <c r="AT1051"/>
      <c r="AU1051"/>
      <c r="AV1051"/>
      <c r="AW1051"/>
      <c r="AX1051"/>
      <c r="AY1051"/>
      <c r="AZ1051"/>
      <c r="BA1051"/>
      <c r="BB1051"/>
      <c r="BC1051"/>
      <c r="BD1051"/>
      <c r="BE1051"/>
      <c r="BF1051"/>
      <c r="BG1051"/>
      <c r="BH1051"/>
      <c r="BI1051"/>
      <c r="BJ1051"/>
      <c r="BK1051"/>
      <c r="BL1051"/>
      <c r="BM1051"/>
      <c r="BN1051"/>
      <c r="BO1051"/>
    </row>
    <row r="1052" spans="1:67" ht="15" x14ac:dyDescent="0.25">
      <c r="A1052" s="245" t="s">
        <v>5904</v>
      </c>
      <c r="B1052" s="245" t="s">
        <v>5903</v>
      </c>
      <c r="C1052" s="245" t="s">
        <v>5902</v>
      </c>
      <c r="D1052" s="245" t="s">
        <v>5901</v>
      </c>
      <c r="E1052" s="246" t="s">
        <v>44</v>
      </c>
      <c r="F1052" s="245" t="s">
        <v>44</v>
      </c>
      <c r="G1052" s="245" t="s">
        <v>6278</v>
      </c>
      <c r="H1052" s="245" t="s">
        <v>6277</v>
      </c>
      <c r="I1052" s="245" t="s">
        <v>102</v>
      </c>
      <c r="J1052" s="245" t="s">
        <v>106</v>
      </c>
      <c r="K1052" s="246" t="s">
        <v>16298</v>
      </c>
      <c r="L1052" s="245" t="s">
        <v>568</v>
      </c>
      <c r="M1052"/>
      <c r="N1052"/>
      <c r="O1052"/>
      <c r="P1052"/>
      <c r="Q1052"/>
      <c r="R1052"/>
      <c r="S1052"/>
      <c r="T1052"/>
      <c r="U1052"/>
      <c r="V1052"/>
      <c r="W1052"/>
      <c r="X1052"/>
      <c r="Y1052"/>
      <c r="Z1052"/>
      <c r="AA1052"/>
      <c r="AB1052"/>
      <c r="AC1052"/>
      <c r="AD1052"/>
      <c r="AE1052"/>
      <c r="AF1052"/>
      <c r="AG1052"/>
      <c r="AH1052"/>
      <c r="AI1052"/>
      <c r="AJ1052"/>
      <c r="AK1052"/>
      <c r="AL1052"/>
      <c r="AM1052"/>
      <c r="AN1052"/>
      <c r="AO1052"/>
      <c r="AP1052"/>
      <c r="AQ1052"/>
      <c r="AR1052"/>
      <c r="AS1052"/>
      <c r="AT1052"/>
      <c r="AU1052"/>
      <c r="AV1052"/>
      <c r="AW1052"/>
      <c r="AX1052"/>
      <c r="AY1052"/>
      <c r="AZ1052"/>
      <c r="BA1052"/>
      <c r="BB1052"/>
      <c r="BC1052"/>
      <c r="BD1052"/>
      <c r="BE1052"/>
      <c r="BF1052"/>
      <c r="BG1052"/>
      <c r="BH1052"/>
      <c r="BI1052"/>
      <c r="BJ1052"/>
      <c r="BK1052"/>
      <c r="BL1052"/>
      <c r="BM1052"/>
      <c r="BN1052"/>
      <c r="BO1052"/>
    </row>
    <row r="1053" spans="1:67" ht="15" x14ac:dyDescent="0.25">
      <c r="A1053" s="245" t="s">
        <v>5904</v>
      </c>
      <c r="B1053" s="245" t="s">
        <v>5903</v>
      </c>
      <c r="C1053" s="245" t="s">
        <v>5902</v>
      </c>
      <c r="D1053" s="245" t="s">
        <v>5901</v>
      </c>
      <c r="E1053" s="246" t="s">
        <v>44</v>
      </c>
      <c r="F1053" s="245" t="s">
        <v>44</v>
      </c>
      <c r="G1053" s="245" t="s">
        <v>6276</v>
      </c>
      <c r="H1053" s="245" t="s">
        <v>6275</v>
      </c>
      <c r="I1053" s="245" t="s">
        <v>102</v>
      </c>
      <c r="J1053" s="245" t="s">
        <v>59</v>
      </c>
      <c r="K1053" s="246" t="s">
        <v>3026</v>
      </c>
      <c r="L1053" s="245" t="s">
        <v>568</v>
      </c>
      <c r="M1053"/>
      <c r="N1053"/>
      <c r="O1053"/>
      <c r="P1053"/>
      <c r="Q1053"/>
      <c r="R1053"/>
      <c r="S1053"/>
      <c r="T1053"/>
      <c r="U1053"/>
      <c r="V1053"/>
      <c r="W1053"/>
      <c r="X1053"/>
      <c r="Y1053"/>
      <c r="Z1053"/>
      <c r="AA1053"/>
      <c r="AB1053"/>
      <c r="AC1053"/>
      <c r="AD1053"/>
      <c r="AE1053"/>
      <c r="AF1053"/>
      <c r="AG1053"/>
      <c r="AH1053"/>
      <c r="AI1053"/>
      <c r="AJ1053"/>
      <c r="AK1053"/>
      <c r="AL1053"/>
      <c r="AM1053"/>
      <c r="AN1053"/>
      <c r="AO1053"/>
      <c r="AP1053"/>
      <c r="AQ1053"/>
      <c r="AR1053"/>
      <c r="AS1053"/>
      <c r="AT1053"/>
      <c r="AU1053"/>
      <c r="AV1053"/>
      <c r="AW1053"/>
      <c r="AX1053"/>
      <c r="AY1053"/>
      <c r="AZ1053"/>
      <c r="BA1053"/>
      <c r="BB1053"/>
      <c r="BC1053"/>
      <c r="BD1053"/>
      <c r="BE1053"/>
      <c r="BF1053"/>
      <c r="BG1053"/>
      <c r="BH1053"/>
      <c r="BI1053"/>
      <c r="BJ1053"/>
      <c r="BK1053"/>
      <c r="BL1053"/>
      <c r="BM1053"/>
      <c r="BN1053"/>
      <c r="BO1053"/>
    </row>
    <row r="1054" spans="1:67" ht="15" x14ac:dyDescent="0.25">
      <c r="A1054" s="245" t="s">
        <v>5904</v>
      </c>
      <c r="B1054" s="245" t="s">
        <v>5903</v>
      </c>
      <c r="C1054" s="245" t="s">
        <v>5902</v>
      </c>
      <c r="D1054" s="245" t="s">
        <v>5901</v>
      </c>
      <c r="E1054" s="246" t="s">
        <v>44</v>
      </c>
      <c r="F1054" s="245" t="s">
        <v>44</v>
      </c>
      <c r="G1054" s="245" t="s">
        <v>6274</v>
      </c>
      <c r="H1054" s="245" t="s">
        <v>6273</v>
      </c>
      <c r="I1054" s="245" t="s">
        <v>102</v>
      </c>
      <c r="J1054" s="245" t="s">
        <v>59</v>
      </c>
      <c r="K1054" s="246" t="s">
        <v>6300</v>
      </c>
      <c r="L1054" s="245" t="s">
        <v>568</v>
      </c>
      <c r="M1054"/>
      <c r="N1054"/>
      <c r="O1054"/>
      <c r="P1054"/>
      <c r="Q1054"/>
      <c r="R1054"/>
      <c r="S1054"/>
      <c r="T1054"/>
      <c r="U1054"/>
      <c r="V1054"/>
      <c r="W1054"/>
      <c r="X1054"/>
      <c r="Y1054"/>
      <c r="Z1054"/>
      <c r="AA1054"/>
      <c r="AB1054"/>
      <c r="AC1054"/>
      <c r="AD1054"/>
      <c r="AE1054"/>
      <c r="AF1054"/>
      <c r="AG1054"/>
      <c r="AH1054"/>
      <c r="AI1054"/>
      <c r="AJ1054"/>
      <c r="AK1054"/>
      <c r="AL1054"/>
      <c r="AM1054"/>
      <c r="AN1054"/>
      <c r="AO1054"/>
      <c r="AP1054"/>
      <c r="AQ1054"/>
      <c r="AR1054"/>
      <c r="AS1054"/>
      <c r="AT1054"/>
      <c r="AU1054"/>
      <c r="AV1054"/>
      <c r="AW1054"/>
      <c r="AX1054"/>
      <c r="AY1054"/>
      <c r="AZ1054"/>
      <c r="BA1054"/>
      <c r="BB1054"/>
      <c r="BC1054"/>
      <c r="BD1054"/>
      <c r="BE1054"/>
      <c r="BF1054"/>
      <c r="BG1054"/>
      <c r="BH1054"/>
      <c r="BI1054"/>
      <c r="BJ1054"/>
      <c r="BK1054"/>
      <c r="BL1054"/>
      <c r="BM1054"/>
      <c r="BN1054"/>
      <c r="BO1054"/>
    </row>
    <row r="1055" spans="1:67" ht="15" x14ac:dyDescent="0.25">
      <c r="A1055" s="245" t="s">
        <v>5904</v>
      </c>
      <c r="B1055" s="245" t="s">
        <v>5903</v>
      </c>
      <c r="C1055" s="245" t="s">
        <v>5902</v>
      </c>
      <c r="D1055" s="245" t="s">
        <v>5901</v>
      </c>
      <c r="E1055" s="246" t="s">
        <v>44</v>
      </c>
      <c r="F1055" s="245" t="s">
        <v>44</v>
      </c>
      <c r="G1055" s="245" t="s">
        <v>6271</v>
      </c>
      <c r="H1055" s="245" t="s">
        <v>6270</v>
      </c>
      <c r="I1055" s="245" t="s">
        <v>102</v>
      </c>
      <c r="J1055" s="245" t="s">
        <v>59</v>
      </c>
      <c r="K1055" s="246" t="s">
        <v>654</v>
      </c>
      <c r="L1055" s="245" t="s">
        <v>568</v>
      </c>
      <c r="M1055"/>
      <c r="N1055"/>
      <c r="O1055"/>
      <c r="P1055"/>
      <c r="Q1055"/>
      <c r="R1055"/>
      <c r="S1055"/>
      <c r="T1055"/>
      <c r="U1055"/>
      <c r="V1055"/>
      <c r="W1055"/>
      <c r="X1055"/>
      <c r="Y1055"/>
      <c r="Z1055"/>
      <c r="AA1055"/>
      <c r="AB1055"/>
      <c r="AC1055"/>
      <c r="AD1055"/>
      <c r="AE1055"/>
      <c r="AF1055"/>
      <c r="AG1055"/>
      <c r="AH1055"/>
      <c r="AI1055"/>
      <c r="AJ1055"/>
      <c r="AK1055"/>
      <c r="AL1055"/>
      <c r="AM1055"/>
      <c r="AN1055"/>
      <c r="AO1055"/>
      <c r="AP1055"/>
      <c r="AQ1055"/>
      <c r="AR1055"/>
      <c r="AS1055"/>
      <c r="AT1055"/>
      <c r="AU1055"/>
      <c r="AV1055"/>
      <c r="AW1055"/>
      <c r="AX1055"/>
      <c r="AY1055"/>
      <c r="AZ1055"/>
      <c r="BA1055"/>
      <c r="BB1055"/>
      <c r="BC1055"/>
      <c r="BD1055"/>
      <c r="BE1055"/>
      <c r="BF1055"/>
      <c r="BG1055"/>
      <c r="BH1055"/>
      <c r="BI1055"/>
      <c r="BJ1055"/>
      <c r="BK1055"/>
      <c r="BL1055"/>
      <c r="BM1055"/>
      <c r="BN1055"/>
      <c r="BO1055"/>
    </row>
    <row r="1056" spans="1:67" ht="15" x14ac:dyDescent="0.25">
      <c r="A1056" s="245" t="s">
        <v>5904</v>
      </c>
      <c r="B1056" s="245" t="s">
        <v>5903</v>
      </c>
      <c r="C1056" s="245" t="s">
        <v>5902</v>
      </c>
      <c r="D1056" s="245" t="s">
        <v>5901</v>
      </c>
      <c r="E1056" s="246" t="s">
        <v>44</v>
      </c>
      <c r="F1056" s="245" t="s">
        <v>44</v>
      </c>
      <c r="G1056" s="245" t="s">
        <v>6269</v>
      </c>
      <c r="H1056" s="245" t="s">
        <v>6268</v>
      </c>
      <c r="I1056" s="245" t="s">
        <v>102</v>
      </c>
      <c r="J1056" s="245" t="s">
        <v>59</v>
      </c>
      <c r="K1056" s="246" t="s">
        <v>3571</v>
      </c>
      <c r="L1056" s="245" t="s">
        <v>568</v>
      </c>
      <c r="M1056"/>
      <c r="N1056"/>
      <c r="O1056"/>
      <c r="P1056"/>
      <c r="Q1056"/>
      <c r="R1056"/>
      <c r="S1056"/>
      <c r="T1056"/>
      <c r="U1056"/>
      <c r="V1056"/>
      <c r="W1056"/>
      <c r="X1056"/>
      <c r="Y1056"/>
      <c r="Z1056"/>
      <c r="AA1056"/>
      <c r="AB1056"/>
      <c r="AC1056"/>
      <c r="AD1056"/>
      <c r="AE1056"/>
      <c r="AF1056"/>
      <c r="AG1056"/>
      <c r="AH1056"/>
      <c r="AI1056"/>
      <c r="AJ1056"/>
      <c r="AK1056"/>
      <c r="AL1056"/>
      <c r="AM1056"/>
      <c r="AN1056"/>
      <c r="AO1056"/>
      <c r="AP1056"/>
      <c r="AQ1056"/>
      <c r="AR1056"/>
      <c r="AS1056"/>
      <c r="AT1056"/>
      <c r="AU1056"/>
      <c r="AV1056"/>
      <c r="AW1056"/>
      <c r="AX1056"/>
      <c r="AY1056"/>
      <c r="AZ1056"/>
      <c r="BA1056"/>
      <c r="BB1056"/>
      <c r="BC1056"/>
      <c r="BD1056"/>
      <c r="BE1056"/>
      <c r="BF1056"/>
      <c r="BG1056"/>
      <c r="BH1056"/>
      <c r="BI1056"/>
      <c r="BJ1056"/>
      <c r="BK1056"/>
      <c r="BL1056"/>
      <c r="BM1056"/>
      <c r="BN1056"/>
      <c r="BO1056"/>
    </row>
    <row r="1057" spans="1:67" ht="15" x14ac:dyDescent="0.25">
      <c r="A1057" s="245" t="s">
        <v>5904</v>
      </c>
      <c r="B1057" s="245" t="s">
        <v>5903</v>
      </c>
      <c r="C1057" s="245" t="s">
        <v>5902</v>
      </c>
      <c r="D1057" s="245" t="s">
        <v>5901</v>
      </c>
      <c r="E1057" s="246" t="s">
        <v>44</v>
      </c>
      <c r="F1057" s="245" t="s">
        <v>44</v>
      </c>
      <c r="G1057" s="245" t="s">
        <v>6267</v>
      </c>
      <c r="H1057" s="245" t="s">
        <v>6266</v>
      </c>
      <c r="I1057" s="245" t="s">
        <v>102</v>
      </c>
      <c r="J1057" s="245" t="s">
        <v>106</v>
      </c>
      <c r="K1057" s="246" t="s">
        <v>16299</v>
      </c>
      <c r="L1057" s="245" t="s">
        <v>568</v>
      </c>
      <c r="M1057"/>
      <c r="N1057"/>
      <c r="O1057"/>
      <c r="P1057"/>
      <c r="Q1057"/>
      <c r="R1057"/>
      <c r="S1057"/>
      <c r="T1057"/>
      <c r="U1057"/>
      <c r="V1057"/>
      <c r="W1057"/>
      <c r="X1057"/>
      <c r="Y1057"/>
      <c r="Z1057"/>
      <c r="AA1057"/>
      <c r="AB1057"/>
      <c r="AC1057"/>
      <c r="AD1057"/>
      <c r="AE1057"/>
      <c r="AF1057"/>
      <c r="AG1057"/>
      <c r="AH1057"/>
      <c r="AI1057"/>
      <c r="AJ1057"/>
      <c r="AK1057"/>
      <c r="AL1057"/>
      <c r="AM1057"/>
      <c r="AN1057"/>
      <c r="AO1057"/>
      <c r="AP1057"/>
      <c r="AQ1057"/>
      <c r="AR1057"/>
      <c r="AS1057"/>
      <c r="AT1057"/>
      <c r="AU1057"/>
      <c r="AV1057"/>
      <c r="AW1057"/>
      <c r="AX1057"/>
      <c r="AY1057"/>
      <c r="AZ1057"/>
      <c r="BA1057"/>
      <c r="BB1057"/>
      <c r="BC1057"/>
      <c r="BD1057"/>
      <c r="BE1057"/>
      <c r="BF1057"/>
      <c r="BG1057"/>
      <c r="BH1057"/>
      <c r="BI1057"/>
      <c r="BJ1057"/>
      <c r="BK1057"/>
      <c r="BL1057"/>
      <c r="BM1057"/>
      <c r="BN1057"/>
      <c r="BO1057"/>
    </row>
    <row r="1058" spans="1:67" ht="15" x14ac:dyDescent="0.25">
      <c r="A1058" s="245" t="s">
        <v>5904</v>
      </c>
      <c r="B1058" s="245" t="s">
        <v>5903</v>
      </c>
      <c r="C1058" s="245" t="s">
        <v>5902</v>
      </c>
      <c r="D1058" s="245" t="s">
        <v>5901</v>
      </c>
      <c r="E1058" s="246" t="s">
        <v>44</v>
      </c>
      <c r="F1058" s="245" t="s">
        <v>44</v>
      </c>
      <c r="G1058" s="245" t="s">
        <v>6265</v>
      </c>
      <c r="H1058" s="245" t="s">
        <v>6264</v>
      </c>
      <c r="I1058" s="245" t="s">
        <v>102</v>
      </c>
      <c r="J1058" s="245" t="s">
        <v>569</v>
      </c>
      <c r="K1058" s="246" t="s">
        <v>2473</v>
      </c>
      <c r="L1058" s="245" t="s">
        <v>568</v>
      </c>
      <c r="M1058"/>
      <c r="N1058"/>
      <c r="O1058"/>
      <c r="P1058"/>
      <c r="Q1058"/>
      <c r="R1058"/>
      <c r="S1058"/>
      <c r="T1058"/>
      <c r="U1058"/>
      <c r="V1058"/>
      <c r="W1058"/>
      <c r="X1058"/>
      <c r="Y1058"/>
      <c r="Z1058"/>
      <c r="AA1058"/>
      <c r="AB1058"/>
      <c r="AC1058"/>
      <c r="AD1058"/>
      <c r="AE1058"/>
      <c r="AF1058"/>
      <c r="AG1058"/>
      <c r="AH1058"/>
      <c r="AI1058"/>
      <c r="AJ1058"/>
      <c r="AK1058"/>
      <c r="AL1058"/>
      <c r="AM1058"/>
      <c r="AN1058"/>
      <c r="AO1058"/>
      <c r="AP1058"/>
      <c r="AQ1058"/>
      <c r="AR1058"/>
      <c r="AS1058"/>
      <c r="AT1058"/>
      <c r="AU1058"/>
      <c r="AV1058"/>
      <c r="AW1058"/>
      <c r="AX1058"/>
      <c r="AY1058"/>
      <c r="AZ1058"/>
      <c r="BA1058"/>
      <c r="BB1058"/>
      <c r="BC1058"/>
      <c r="BD1058"/>
      <c r="BE1058"/>
      <c r="BF1058"/>
      <c r="BG1058"/>
      <c r="BH1058"/>
      <c r="BI1058"/>
      <c r="BJ1058"/>
      <c r="BK1058"/>
      <c r="BL1058"/>
      <c r="BM1058"/>
      <c r="BN1058"/>
      <c r="BO1058"/>
    </row>
    <row r="1059" spans="1:67" ht="15" x14ac:dyDescent="0.25">
      <c r="A1059" s="245" t="s">
        <v>5904</v>
      </c>
      <c r="B1059" s="245" t="s">
        <v>5903</v>
      </c>
      <c r="C1059" s="245" t="s">
        <v>5902</v>
      </c>
      <c r="D1059" s="245" t="s">
        <v>5901</v>
      </c>
      <c r="E1059" s="246" t="s">
        <v>44</v>
      </c>
      <c r="F1059" s="245" t="s">
        <v>44</v>
      </c>
      <c r="G1059" s="245" t="s">
        <v>6263</v>
      </c>
      <c r="H1059" s="245" t="s">
        <v>6262</v>
      </c>
      <c r="I1059" s="245" t="s">
        <v>102</v>
      </c>
      <c r="J1059" s="245" t="s">
        <v>569</v>
      </c>
      <c r="K1059" s="246" t="s">
        <v>8230</v>
      </c>
      <c r="L1059" s="245" t="s">
        <v>568</v>
      </c>
      <c r="M1059"/>
      <c r="N1059"/>
      <c r="O1059"/>
      <c r="P1059"/>
      <c r="Q1059"/>
      <c r="R1059"/>
      <c r="S1059"/>
      <c r="T1059"/>
      <c r="U1059"/>
      <c r="V1059"/>
      <c r="W1059"/>
      <c r="X1059"/>
      <c r="Y1059"/>
      <c r="Z1059"/>
      <c r="AA1059"/>
      <c r="AB1059"/>
      <c r="AC1059"/>
      <c r="AD1059"/>
      <c r="AE1059"/>
      <c r="AF1059"/>
      <c r="AG1059"/>
      <c r="AH1059"/>
      <c r="AI1059"/>
      <c r="AJ1059"/>
      <c r="AK1059"/>
      <c r="AL1059"/>
      <c r="AM1059"/>
      <c r="AN1059"/>
      <c r="AO1059"/>
      <c r="AP1059"/>
      <c r="AQ1059"/>
      <c r="AR1059"/>
      <c r="AS1059"/>
      <c r="AT1059"/>
      <c r="AU1059"/>
      <c r="AV1059"/>
      <c r="AW1059"/>
      <c r="AX1059"/>
      <c r="AY1059"/>
      <c r="AZ1059"/>
      <c r="BA1059"/>
      <c r="BB1059"/>
      <c r="BC1059"/>
      <c r="BD1059"/>
      <c r="BE1059"/>
      <c r="BF1059"/>
      <c r="BG1059"/>
      <c r="BH1059"/>
      <c r="BI1059"/>
      <c r="BJ1059"/>
      <c r="BK1059"/>
      <c r="BL1059"/>
      <c r="BM1059"/>
      <c r="BN1059"/>
      <c r="BO1059"/>
    </row>
    <row r="1060" spans="1:67" ht="15" x14ac:dyDescent="0.25">
      <c r="A1060" s="245" t="s">
        <v>5904</v>
      </c>
      <c r="B1060" s="245" t="s">
        <v>5903</v>
      </c>
      <c r="C1060" s="245" t="s">
        <v>5902</v>
      </c>
      <c r="D1060" s="245" t="s">
        <v>5901</v>
      </c>
      <c r="E1060" s="246" t="s">
        <v>44</v>
      </c>
      <c r="F1060" s="245" t="s">
        <v>44</v>
      </c>
      <c r="G1060" s="245" t="s">
        <v>6261</v>
      </c>
      <c r="H1060" s="245" t="s">
        <v>6260</v>
      </c>
      <c r="I1060" s="245" t="s">
        <v>102</v>
      </c>
      <c r="J1060" s="245" t="s">
        <v>569</v>
      </c>
      <c r="K1060" s="246" t="s">
        <v>9516</v>
      </c>
      <c r="L1060" s="245" t="s">
        <v>568</v>
      </c>
      <c r="M1060"/>
      <c r="N1060"/>
      <c r="O1060"/>
      <c r="P1060"/>
      <c r="Q1060"/>
      <c r="R1060"/>
      <c r="S1060"/>
      <c r="T1060"/>
      <c r="U1060"/>
      <c r="V1060"/>
      <c r="W1060"/>
      <c r="X1060"/>
      <c r="Y1060"/>
      <c r="Z1060"/>
      <c r="AA1060"/>
      <c r="AB1060"/>
      <c r="AC1060"/>
      <c r="AD1060"/>
      <c r="AE1060"/>
      <c r="AF1060"/>
      <c r="AG1060"/>
      <c r="AH1060"/>
      <c r="AI1060"/>
      <c r="AJ1060"/>
      <c r="AK1060"/>
      <c r="AL1060"/>
      <c r="AM1060"/>
      <c r="AN1060"/>
      <c r="AO1060"/>
      <c r="AP1060"/>
      <c r="AQ1060"/>
      <c r="AR1060"/>
      <c r="AS1060"/>
      <c r="AT1060"/>
      <c r="AU1060"/>
      <c r="AV1060"/>
      <c r="AW1060"/>
      <c r="AX1060"/>
      <c r="AY1060"/>
      <c r="AZ1060"/>
      <c r="BA1060"/>
      <c r="BB1060"/>
      <c r="BC1060"/>
      <c r="BD1060"/>
      <c r="BE1060"/>
      <c r="BF1060"/>
      <c r="BG1060"/>
      <c r="BH1060"/>
      <c r="BI1060"/>
      <c r="BJ1060"/>
      <c r="BK1060"/>
      <c r="BL1060"/>
      <c r="BM1060"/>
      <c r="BN1060"/>
      <c r="BO1060"/>
    </row>
    <row r="1061" spans="1:67" ht="15" x14ac:dyDescent="0.25">
      <c r="A1061" s="245" t="s">
        <v>5904</v>
      </c>
      <c r="B1061" s="245" t="s">
        <v>5903</v>
      </c>
      <c r="C1061" s="245" t="s">
        <v>5902</v>
      </c>
      <c r="D1061" s="245" t="s">
        <v>5901</v>
      </c>
      <c r="E1061" s="246" t="s">
        <v>44</v>
      </c>
      <c r="F1061" s="245" t="s">
        <v>44</v>
      </c>
      <c r="G1061" s="245" t="s">
        <v>6259</v>
      </c>
      <c r="H1061" s="245" t="s">
        <v>6258</v>
      </c>
      <c r="I1061" s="245" t="s">
        <v>102</v>
      </c>
      <c r="J1061" s="245" t="s">
        <v>569</v>
      </c>
      <c r="K1061" s="246" t="s">
        <v>16300</v>
      </c>
      <c r="L1061" s="245" t="s">
        <v>568</v>
      </c>
      <c r="M1061"/>
      <c r="N1061"/>
      <c r="O1061"/>
      <c r="P1061"/>
      <c r="Q1061"/>
      <c r="R1061"/>
      <c r="S1061"/>
      <c r="T1061"/>
      <c r="U1061"/>
      <c r="V1061"/>
      <c r="W1061"/>
      <c r="X1061"/>
      <c r="Y1061"/>
      <c r="Z1061"/>
      <c r="AA1061"/>
      <c r="AB1061"/>
      <c r="AC1061"/>
      <c r="AD1061"/>
      <c r="AE1061"/>
      <c r="AF1061"/>
      <c r="AG1061"/>
      <c r="AH1061"/>
      <c r="AI1061"/>
      <c r="AJ1061"/>
      <c r="AK1061"/>
      <c r="AL1061"/>
      <c r="AM1061"/>
      <c r="AN1061"/>
      <c r="AO1061"/>
      <c r="AP1061"/>
      <c r="AQ1061"/>
      <c r="AR1061"/>
      <c r="AS1061"/>
      <c r="AT1061"/>
      <c r="AU1061"/>
      <c r="AV1061"/>
      <c r="AW1061"/>
      <c r="AX1061"/>
      <c r="AY1061"/>
      <c r="AZ1061"/>
      <c r="BA1061"/>
      <c r="BB1061"/>
      <c r="BC1061"/>
      <c r="BD1061"/>
      <c r="BE1061"/>
      <c r="BF1061"/>
      <c r="BG1061"/>
      <c r="BH1061"/>
      <c r="BI1061"/>
      <c r="BJ1061"/>
      <c r="BK1061"/>
      <c r="BL1061"/>
      <c r="BM1061"/>
      <c r="BN1061"/>
      <c r="BO1061"/>
    </row>
    <row r="1062" spans="1:67" ht="15" x14ac:dyDescent="0.25">
      <c r="A1062" s="245" t="s">
        <v>5904</v>
      </c>
      <c r="B1062" s="245" t="s">
        <v>5903</v>
      </c>
      <c r="C1062" s="245" t="s">
        <v>5902</v>
      </c>
      <c r="D1062" s="245" t="s">
        <v>5901</v>
      </c>
      <c r="E1062" s="246" t="s">
        <v>44</v>
      </c>
      <c r="F1062" s="245" t="s">
        <v>44</v>
      </c>
      <c r="G1062" s="245" t="s">
        <v>6257</v>
      </c>
      <c r="H1062" s="245" t="s">
        <v>6256</v>
      </c>
      <c r="I1062" s="245" t="s">
        <v>102</v>
      </c>
      <c r="J1062" s="245" t="s">
        <v>106</v>
      </c>
      <c r="K1062" s="246" t="s">
        <v>16301</v>
      </c>
      <c r="L1062" s="245" t="s">
        <v>568</v>
      </c>
      <c r="M1062"/>
      <c r="N1062"/>
      <c r="O1062"/>
      <c r="P1062"/>
      <c r="Q1062"/>
      <c r="R1062"/>
      <c r="S1062"/>
      <c r="T1062"/>
      <c r="U1062"/>
      <c r="V1062"/>
      <c r="W1062"/>
      <c r="X1062"/>
      <c r="Y1062"/>
      <c r="Z1062"/>
      <c r="AA1062"/>
      <c r="AB1062"/>
      <c r="AC1062"/>
      <c r="AD1062"/>
      <c r="AE1062"/>
      <c r="AF1062"/>
      <c r="AG1062"/>
      <c r="AH1062"/>
      <c r="AI1062"/>
      <c r="AJ1062"/>
      <c r="AK1062"/>
      <c r="AL1062"/>
      <c r="AM1062"/>
      <c r="AN1062"/>
      <c r="AO1062"/>
      <c r="AP1062"/>
      <c r="AQ1062"/>
      <c r="AR1062"/>
      <c r="AS1062"/>
      <c r="AT1062"/>
      <c r="AU1062"/>
      <c r="AV1062"/>
      <c r="AW1062"/>
      <c r="AX1062"/>
      <c r="AY1062"/>
      <c r="AZ1062"/>
      <c r="BA1062"/>
      <c r="BB1062"/>
      <c r="BC1062"/>
      <c r="BD1062"/>
      <c r="BE1062"/>
      <c r="BF1062"/>
      <c r="BG1062"/>
      <c r="BH1062"/>
      <c r="BI1062"/>
      <c r="BJ1062"/>
      <c r="BK1062"/>
      <c r="BL1062"/>
      <c r="BM1062"/>
      <c r="BN1062"/>
      <c r="BO1062"/>
    </row>
    <row r="1063" spans="1:67" ht="15" x14ac:dyDescent="0.25">
      <c r="A1063" s="245" t="s">
        <v>5904</v>
      </c>
      <c r="B1063" s="245" t="s">
        <v>5903</v>
      </c>
      <c r="C1063" s="245" t="s">
        <v>5902</v>
      </c>
      <c r="D1063" s="245" t="s">
        <v>5901</v>
      </c>
      <c r="E1063" s="246" t="s">
        <v>44</v>
      </c>
      <c r="F1063" s="245" t="s">
        <v>44</v>
      </c>
      <c r="G1063" s="245" t="s">
        <v>6255</v>
      </c>
      <c r="H1063" s="245" t="s">
        <v>6254</v>
      </c>
      <c r="I1063" s="245" t="s">
        <v>102</v>
      </c>
      <c r="J1063" s="245" t="s">
        <v>59</v>
      </c>
      <c r="K1063" s="246" t="s">
        <v>160</v>
      </c>
      <c r="L1063" s="245" t="s">
        <v>568</v>
      </c>
      <c r="M1063"/>
      <c r="N1063"/>
      <c r="O1063"/>
      <c r="P1063"/>
      <c r="Q1063"/>
      <c r="R1063"/>
      <c r="S1063"/>
      <c r="T1063"/>
      <c r="U1063"/>
      <c r="V1063"/>
      <c r="W1063"/>
      <c r="X1063"/>
      <c r="Y1063"/>
      <c r="Z1063"/>
      <c r="AA1063"/>
      <c r="AB1063"/>
      <c r="AC1063"/>
      <c r="AD1063"/>
      <c r="AE1063"/>
      <c r="AF1063"/>
      <c r="AG1063"/>
      <c r="AH1063"/>
      <c r="AI1063"/>
      <c r="AJ1063"/>
      <c r="AK1063"/>
      <c r="AL1063"/>
      <c r="AM1063"/>
      <c r="AN1063"/>
      <c r="AO1063"/>
      <c r="AP1063"/>
      <c r="AQ1063"/>
      <c r="AR1063"/>
      <c r="AS1063"/>
      <c r="AT1063"/>
      <c r="AU1063"/>
      <c r="AV1063"/>
      <c r="AW1063"/>
      <c r="AX1063"/>
      <c r="AY1063"/>
      <c r="AZ1063"/>
      <c r="BA1063"/>
      <c r="BB1063"/>
      <c r="BC1063"/>
      <c r="BD1063"/>
      <c r="BE1063"/>
      <c r="BF1063"/>
      <c r="BG1063"/>
      <c r="BH1063"/>
      <c r="BI1063"/>
      <c r="BJ1063"/>
      <c r="BK1063"/>
      <c r="BL1063"/>
      <c r="BM1063"/>
      <c r="BN1063"/>
      <c r="BO1063"/>
    </row>
    <row r="1064" spans="1:67" ht="15" x14ac:dyDescent="0.25">
      <c r="A1064" s="245" t="s">
        <v>5904</v>
      </c>
      <c r="B1064" s="245" t="s">
        <v>5903</v>
      </c>
      <c r="C1064" s="245" t="s">
        <v>5902</v>
      </c>
      <c r="D1064" s="245" t="s">
        <v>5901</v>
      </c>
      <c r="E1064" s="246" t="s">
        <v>44</v>
      </c>
      <c r="F1064" s="245" t="s">
        <v>44</v>
      </c>
      <c r="G1064" s="245" t="s">
        <v>6253</v>
      </c>
      <c r="H1064" s="245" t="s">
        <v>6252</v>
      </c>
      <c r="I1064" s="245" t="s">
        <v>102</v>
      </c>
      <c r="J1064" s="245" t="s">
        <v>59</v>
      </c>
      <c r="K1064" s="246" t="s">
        <v>5907</v>
      </c>
      <c r="L1064" s="245" t="s">
        <v>568</v>
      </c>
      <c r="M1064"/>
      <c r="N1064"/>
      <c r="O1064"/>
      <c r="P1064"/>
      <c r="Q1064"/>
      <c r="R1064"/>
      <c r="S1064"/>
      <c r="T1064"/>
      <c r="U1064"/>
      <c r="V1064"/>
      <c r="W1064"/>
      <c r="X1064"/>
      <c r="Y1064"/>
      <c r="Z1064"/>
      <c r="AA1064"/>
      <c r="AB1064"/>
      <c r="AC1064"/>
      <c r="AD1064"/>
      <c r="AE1064"/>
      <c r="AF1064"/>
      <c r="AG1064"/>
      <c r="AH1064"/>
      <c r="AI1064"/>
      <c r="AJ1064"/>
      <c r="AK1064"/>
      <c r="AL1064"/>
      <c r="AM1064"/>
      <c r="AN1064"/>
      <c r="AO1064"/>
      <c r="AP1064"/>
      <c r="AQ1064"/>
      <c r="AR1064"/>
      <c r="AS1064"/>
      <c r="AT1064"/>
      <c r="AU1064"/>
      <c r="AV1064"/>
      <c r="AW1064"/>
      <c r="AX1064"/>
      <c r="AY1064"/>
      <c r="AZ1064"/>
      <c r="BA1064"/>
      <c r="BB1064"/>
      <c r="BC1064"/>
      <c r="BD1064"/>
      <c r="BE1064"/>
      <c r="BF1064"/>
      <c r="BG1064"/>
      <c r="BH1064"/>
      <c r="BI1064"/>
      <c r="BJ1064"/>
      <c r="BK1064"/>
      <c r="BL1064"/>
      <c r="BM1064"/>
      <c r="BN1064"/>
      <c r="BO1064"/>
    </row>
    <row r="1065" spans="1:67" ht="15" x14ac:dyDescent="0.25">
      <c r="A1065" s="245" t="s">
        <v>5904</v>
      </c>
      <c r="B1065" s="245" t="s">
        <v>5903</v>
      </c>
      <c r="C1065" s="245" t="s">
        <v>5902</v>
      </c>
      <c r="D1065" s="245" t="s">
        <v>5901</v>
      </c>
      <c r="E1065" s="246" t="s">
        <v>44</v>
      </c>
      <c r="F1065" s="245" t="s">
        <v>44</v>
      </c>
      <c r="G1065" s="245" t="s">
        <v>6251</v>
      </c>
      <c r="H1065" s="245" t="s">
        <v>6250</v>
      </c>
      <c r="I1065" s="245" t="s">
        <v>102</v>
      </c>
      <c r="J1065" s="245" t="s">
        <v>59</v>
      </c>
      <c r="K1065" s="246" t="s">
        <v>188</v>
      </c>
      <c r="L1065" s="245" t="s">
        <v>568</v>
      </c>
      <c r="M1065"/>
      <c r="N1065"/>
      <c r="O1065"/>
      <c r="P1065"/>
      <c r="Q1065"/>
      <c r="R1065"/>
      <c r="S1065"/>
      <c r="T1065"/>
      <c r="U1065"/>
      <c r="V1065"/>
      <c r="W1065"/>
      <c r="X1065"/>
      <c r="Y1065"/>
      <c r="Z1065"/>
      <c r="AA1065"/>
      <c r="AB1065"/>
      <c r="AC1065"/>
      <c r="AD1065"/>
      <c r="AE1065"/>
      <c r="AF1065"/>
      <c r="AG1065"/>
      <c r="AH1065"/>
      <c r="AI1065"/>
      <c r="AJ1065"/>
      <c r="AK1065"/>
      <c r="AL1065"/>
      <c r="AM1065"/>
      <c r="AN1065"/>
      <c r="AO1065"/>
      <c r="AP1065"/>
      <c r="AQ1065"/>
      <c r="AR1065"/>
      <c r="AS1065"/>
      <c r="AT1065"/>
      <c r="AU1065"/>
      <c r="AV1065"/>
      <c r="AW1065"/>
      <c r="AX1065"/>
      <c r="AY1065"/>
      <c r="AZ1065"/>
      <c r="BA1065"/>
      <c r="BB1065"/>
      <c r="BC1065"/>
      <c r="BD1065"/>
      <c r="BE1065"/>
      <c r="BF1065"/>
      <c r="BG1065"/>
      <c r="BH1065"/>
      <c r="BI1065"/>
      <c r="BJ1065"/>
      <c r="BK1065"/>
      <c r="BL1065"/>
      <c r="BM1065"/>
      <c r="BN1065"/>
      <c r="BO1065"/>
    </row>
    <row r="1066" spans="1:67" ht="15" x14ac:dyDescent="0.25">
      <c r="A1066" s="245" t="s">
        <v>5904</v>
      </c>
      <c r="B1066" s="245" t="s">
        <v>5903</v>
      </c>
      <c r="C1066" s="245" t="s">
        <v>5902</v>
      </c>
      <c r="D1066" s="245" t="s">
        <v>5901</v>
      </c>
      <c r="E1066" s="246" t="s">
        <v>44</v>
      </c>
      <c r="F1066" s="245" t="s">
        <v>44</v>
      </c>
      <c r="G1066" s="245" t="s">
        <v>6249</v>
      </c>
      <c r="H1066" s="245" t="s">
        <v>6248</v>
      </c>
      <c r="I1066" s="245" t="s">
        <v>102</v>
      </c>
      <c r="J1066" s="245" t="s">
        <v>59</v>
      </c>
      <c r="K1066" s="246" t="s">
        <v>16302</v>
      </c>
      <c r="L1066" s="245" t="s">
        <v>568</v>
      </c>
      <c r="M1066"/>
      <c r="N1066"/>
      <c r="O1066"/>
      <c r="P1066"/>
      <c r="Q1066"/>
      <c r="R1066"/>
      <c r="S1066"/>
      <c r="T1066"/>
      <c r="U1066"/>
      <c r="V1066"/>
      <c r="W1066"/>
      <c r="X1066"/>
      <c r="Y1066"/>
      <c r="Z1066"/>
      <c r="AA1066"/>
      <c r="AB1066"/>
      <c r="AC1066"/>
      <c r="AD1066"/>
      <c r="AE1066"/>
      <c r="AF1066"/>
      <c r="AG1066"/>
      <c r="AH1066"/>
      <c r="AI1066"/>
      <c r="AJ1066"/>
      <c r="AK1066"/>
      <c r="AL1066"/>
      <c r="AM1066"/>
      <c r="AN1066"/>
      <c r="AO1066"/>
      <c r="AP1066"/>
      <c r="AQ1066"/>
      <c r="AR1066"/>
      <c r="AS1066"/>
      <c r="AT1066"/>
      <c r="AU1066"/>
      <c r="AV1066"/>
      <c r="AW1066"/>
      <c r="AX1066"/>
      <c r="AY1066"/>
      <c r="AZ1066"/>
      <c r="BA1066"/>
      <c r="BB1066"/>
      <c r="BC1066"/>
      <c r="BD1066"/>
      <c r="BE1066"/>
      <c r="BF1066"/>
      <c r="BG1066"/>
      <c r="BH1066"/>
      <c r="BI1066"/>
      <c r="BJ1066"/>
      <c r="BK1066"/>
      <c r="BL1066"/>
      <c r="BM1066"/>
      <c r="BN1066"/>
      <c r="BO1066"/>
    </row>
    <row r="1067" spans="1:67" ht="15" x14ac:dyDescent="0.25">
      <c r="A1067" s="245" t="s">
        <v>5904</v>
      </c>
      <c r="B1067" s="245" t="s">
        <v>5903</v>
      </c>
      <c r="C1067" s="245" t="s">
        <v>5902</v>
      </c>
      <c r="D1067" s="245" t="s">
        <v>5901</v>
      </c>
      <c r="E1067" s="246" t="s">
        <v>44</v>
      </c>
      <c r="F1067" s="245" t="s">
        <v>44</v>
      </c>
      <c r="G1067" s="245" t="s">
        <v>6247</v>
      </c>
      <c r="H1067" s="245" t="s">
        <v>6246</v>
      </c>
      <c r="I1067" s="245" t="s">
        <v>102</v>
      </c>
      <c r="J1067" s="245" t="s">
        <v>569</v>
      </c>
      <c r="K1067" s="246" t="s">
        <v>3481</v>
      </c>
      <c r="L1067" s="245" t="s">
        <v>568</v>
      </c>
      <c r="M1067"/>
      <c r="N1067"/>
      <c r="O1067"/>
      <c r="P1067"/>
      <c r="Q1067"/>
      <c r="R1067"/>
      <c r="S1067"/>
      <c r="T1067"/>
      <c r="U1067"/>
      <c r="V1067"/>
      <c r="W1067"/>
      <c r="X1067"/>
      <c r="Y1067"/>
      <c r="Z1067"/>
      <c r="AA1067"/>
      <c r="AB1067"/>
      <c r="AC1067"/>
      <c r="AD1067"/>
      <c r="AE1067"/>
      <c r="AF1067"/>
      <c r="AG1067"/>
      <c r="AH1067"/>
      <c r="AI1067"/>
      <c r="AJ1067"/>
      <c r="AK1067"/>
      <c r="AL1067"/>
      <c r="AM1067"/>
      <c r="AN1067"/>
      <c r="AO1067"/>
      <c r="AP1067"/>
      <c r="AQ1067"/>
      <c r="AR1067"/>
      <c r="AS1067"/>
      <c r="AT1067"/>
      <c r="AU1067"/>
      <c r="AV1067"/>
      <c r="AW1067"/>
      <c r="AX1067"/>
      <c r="AY1067"/>
      <c r="AZ1067"/>
      <c r="BA1067"/>
      <c r="BB1067"/>
      <c r="BC1067"/>
      <c r="BD1067"/>
      <c r="BE1067"/>
      <c r="BF1067"/>
      <c r="BG1067"/>
      <c r="BH1067"/>
      <c r="BI1067"/>
      <c r="BJ1067"/>
      <c r="BK1067"/>
      <c r="BL1067"/>
      <c r="BM1067"/>
      <c r="BN1067"/>
      <c r="BO1067"/>
    </row>
    <row r="1068" spans="1:67" ht="15" x14ac:dyDescent="0.25">
      <c r="A1068" s="245" t="s">
        <v>5904</v>
      </c>
      <c r="B1068" s="245" t="s">
        <v>5903</v>
      </c>
      <c r="C1068" s="245" t="s">
        <v>5902</v>
      </c>
      <c r="D1068" s="245" t="s">
        <v>5901</v>
      </c>
      <c r="E1068" s="246" t="s">
        <v>44</v>
      </c>
      <c r="F1068" s="245" t="s">
        <v>44</v>
      </c>
      <c r="G1068" s="245" t="s">
        <v>6245</v>
      </c>
      <c r="H1068" s="245" t="s">
        <v>6244</v>
      </c>
      <c r="I1068" s="245" t="s">
        <v>102</v>
      </c>
      <c r="J1068" s="245" t="s">
        <v>569</v>
      </c>
      <c r="K1068" s="246" t="s">
        <v>137</v>
      </c>
      <c r="L1068" s="245" t="s">
        <v>568</v>
      </c>
      <c r="M1068"/>
      <c r="N1068"/>
      <c r="O1068"/>
      <c r="P1068"/>
      <c r="Q1068"/>
      <c r="R1068"/>
      <c r="S1068"/>
      <c r="T1068"/>
      <c r="U1068"/>
      <c r="V1068"/>
      <c r="W1068"/>
      <c r="X1068"/>
      <c r="Y1068"/>
      <c r="Z1068"/>
      <c r="AA1068"/>
      <c r="AB1068"/>
      <c r="AC1068"/>
      <c r="AD1068"/>
      <c r="AE1068"/>
      <c r="AF1068"/>
      <c r="AG1068"/>
      <c r="AH1068"/>
      <c r="AI1068"/>
      <c r="AJ1068"/>
      <c r="AK1068"/>
      <c r="AL1068"/>
      <c r="AM1068"/>
      <c r="AN1068"/>
      <c r="AO1068"/>
      <c r="AP1068"/>
      <c r="AQ1068"/>
      <c r="AR1068"/>
      <c r="AS1068"/>
      <c r="AT1068"/>
      <c r="AU1068"/>
      <c r="AV1068"/>
      <c r="AW1068"/>
      <c r="AX1068"/>
      <c r="AY1068"/>
      <c r="AZ1068"/>
      <c r="BA1068"/>
      <c r="BB1068"/>
      <c r="BC1068"/>
      <c r="BD1068"/>
      <c r="BE1068"/>
      <c r="BF1068"/>
      <c r="BG1068"/>
      <c r="BH1068"/>
      <c r="BI1068"/>
      <c r="BJ1068"/>
      <c r="BK1068"/>
      <c r="BL1068"/>
      <c r="BM1068"/>
      <c r="BN1068"/>
      <c r="BO1068"/>
    </row>
    <row r="1069" spans="1:67" ht="15" x14ac:dyDescent="0.25">
      <c r="A1069" s="245" t="s">
        <v>5904</v>
      </c>
      <c r="B1069" s="245" t="s">
        <v>5903</v>
      </c>
      <c r="C1069" s="245" t="s">
        <v>5902</v>
      </c>
      <c r="D1069" s="245" t="s">
        <v>5901</v>
      </c>
      <c r="E1069" s="246" t="s">
        <v>44</v>
      </c>
      <c r="F1069" s="245" t="s">
        <v>44</v>
      </c>
      <c r="G1069" s="245" t="s">
        <v>6243</v>
      </c>
      <c r="H1069" s="245" t="s">
        <v>6242</v>
      </c>
      <c r="I1069" s="245" t="s">
        <v>102</v>
      </c>
      <c r="J1069" s="245" t="s">
        <v>569</v>
      </c>
      <c r="K1069" s="246" t="s">
        <v>8399</v>
      </c>
      <c r="L1069" s="245" t="s">
        <v>568</v>
      </c>
      <c r="M1069"/>
      <c r="N1069"/>
      <c r="O1069"/>
      <c r="P1069"/>
      <c r="Q1069"/>
      <c r="R1069"/>
      <c r="S1069"/>
      <c r="T1069"/>
      <c r="U1069"/>
      <c r="V1069"/>
      <c r="W1069"/>
      <c r="X1069"/>
      <c r="Y1069"/>
      <c r="Z1069"/>
      <c r="AA1069"/>
      <c r="AB1069"/>
      <c r="AC1069"/>
      <c r="AD1069"/>
      <c r="AE1069"/>
      <c r="AF1069"/>
      <c r="AG1069"/>
      <c r="AH1069"/>
      <c r="AI1069"/>
      <c r="AJ1069"/>
      <c r="AK1069"/>
      <c r="AL1069"/>
      <c r="AM1069"/>
      <c r="AN1069"/>
      <c r="AO1069"/>
      <c r="AP1069"/>
      <c r="AQ1069"/>
      <c r="AR1069"/>
      <c r="AS1069"/>
      <c r="AT1069"/>
      <c r="AU1069"/>
      <c r="AV1069"/>
      <c r="AW1069"/>
      <c r="AX1069"/>
      <c r="AY1069"/>
      <c r="AZ1069"/>
      <c r="BA1069"/>
      <c r="BB1069"/>
      <c r="BC1069"/>
      <c r="BD1069"/>
      <c r="BE1069"/>
      <c r="BF1069"/>
      <c r="BG1069"/>
      <c r="BH1069"/>
      <c r="BI1069"/>
      <c r="BJ1069"/>
      <c r="BK1069"/>
      <c r="BL1069"/>
      <c r="BM1069"/>
      <c r="BN1069"/>
      <c r="BO1069"/>
    </row>
    <row r="1070" spans="1:67" ht="15" x14ac:dyDescent="0.25">
      <c r="A1070" s="245" t="s">
        <v>5904</v>
      </c>
      <c r="B1070" s="245" t="s">
        <v>5903</v>
      </c>
      <c r="C1070" s="245" t="s">
        <v>5902</v>
      </c>
      <c r="D1070" s="245" t="s">
        <v>5901</v>
      </c>
      <c r="E1070" s="246" t="s">
        <v>44</v>
      </c>
      <c r="F1070" s="245" t="s">
        <v>44</v>
      </c>
      <c r="G1070" s="245" t="s">
        <v>6240</v>
      </c>
      <c r="H1070" s="245" t="s">
        <v>6239</v>
      </c>
      <c r="I1070" s="245" t="s">
        <v>102</v>
      </c>
      <c r="J1070" s="245" t="s">
        <v>106</v>
      </c>
      <c r="K1070" s="246" t="s">
        <v>9059</v>
      </c>
      <c r="L1070" s="245" t="s">
        <v>568</v>
      </c>
      <c r="M1070"/>
      <c r="N1070"/>
      <c r="O1070"/>
      <c r="P1070"/>
      <c r="Q1070"/>
      <c r="R1070"/>
      <c r="S1070"/>
      <c r="T1070"/>
      <c r="U1070"/>
      <c r="V1070"/>
      <c r="W1070"/>
      <c r="X1070"/>
      <c r="Y1070"/>
      <c r="Z1070"/>
      <c r="AA1070"/>
      <c r="AB1070"/>
      <c r="AC1070"/>
      <c r="AD1070"/>
      <c r="AE1070"/>
      <c r="AF1070"/>
      <c r="AG1070"/>
      <c r="AH1070"/>
      <c r="AI1070"/>
      <c r="AJ1070"/>
      <c r="AK1070"/>
      <c r="AL1070"/>
      <c r="AM1070"/>
      <c r="AN1070"/>
      <c r="AO1070"/>
      <c r="AP1070"/>
      <c r="AQ1070"/>
      <c r="AR1070"/>
      <c r="AS1070"/>
      <c r="AT1070"/>
      <c r="AU1070"/>
      <c r="AV1070"/>
      <c r="AW1070"/>
      <c r="AX1070"/>
      <c r="AY1070"/>
      <c r="AZ1070"/>
      <c r="BA1070"/>
      <c r="BB1070"/>
      <c r="BC1070"/>
      <c r="BD1070"/>
      <c r="BE1070"/>
      <c r="BF1070"/>
      <c r="BG1070"/>
      <c r="BH1070"/>
      <c r="BI1070"/>
      <c r="BJ1070"/>
      <c r="BK1070"/>
      <c r="BL1070"/>
      <c r="BM1070"/>
      <c r="BN1070"/>
      <c r="BO1070"/>
    </row>
    <row r="1071" spans="1:67" ht="15" x14ac:dyDescent="0.25">
      <c r="A1071" s="245" t="s">
        <v>5904</v>
      </c>
      <c r="B1071" s="245" t="s">
        <v>5903</v>
      </c>
      <c r="C1071" s="245" t="s">
        <v>5902</v>
      </c>
      <c r="D1071" s="245" t="s">
        <v>5901</v>
      </c>
      <c r="E1071" s="246" t="s">
        <v>44</v>
      </c>
      <c r="F1071" s="245" t="s">
        <v>44</v>
      </c>
      <c r="G1071" s="245" t="s">
        <v>6238</v>
      </c>
      <c r="H1071" s="245" t="s">
        <v>6237</v>
      </c>
      <c r="I1071" s="245" t="s">
        <v>102</v>
      </c>
      <c r="J1071" s="245" t="s">
        <v>569</v>
      </c>
      <c r="K1071" s="246" t="s">
        <v>764</v>
      </c>
      <c r="L1071" s="245" t="s">
        <v>568</v>
      </c>
      <c r="M1071"/>
      <c r="N1071"/>
      <c r="O1071"/>
      <c r="P1071"/>
      <c r="Q1071"/>
      <c r="R1071"/>
      <c r="S1071"/>
      <c r="T1071"/>
      <c r="U1071"/>
      <c r="V1071"/>
      <c r="W1071"/>
      <c r="X1071"/>
      <c r="Y1071"/>
      <c r="Z1071"/>
      <c r="AA1071"/>
      <c r="AB1071"/>
      <c r="AC1071"/>
      <c r="AD1071"/>
      <c r="AE1071"/>
      <c r="AF1071"/>
      <c r="AG1071"/>
      <c r="AH1071"/>
      <c r="AI1071"/>
      <c r="AJ1071"/>
      <c r="AK1071"/>
      <c r="AL1071"/>
      <c r="AM1071"/>
      <c r="AN1071"/>
      <c r="AO1071"/>
      <c r="AP1071"/>
      <c r="AQ1071"/>
      <c r="AR1071"/>
      <c r="AS1071"/>
      <c r="AT1071"/>
      <c r="AU1071"/>
      <c r="AV1071"/>
      <c r="AW1071"/>
      <c r="AX1071"/>
      <c r="AY1071"/>
      <c r="AZ1071"/>
      <c r="BA1071"/>
      <c r="BB1071"/>
      <c r="BC1071"/>
      <c r="BD1071"/>
      <c r="BE1071"/>
      <c r="BF1071"/>
      <c r="BG1071"/>
      <c r="BH1071"/>
      <c r="BI1071"/>
      <c r="BJ1071"/>
      <c r="BK1071"/>
      <c r="BL1071"/>
      <c r="BM1071"/>
      <c r="BN1071"/>
      <c r="BO1071"/>
    </row>
    <row r="1072" spans="1:67" ht="15" x14ac:dyDescent="0.25">
      <c r="A1072" s="245" t="s">
        <v>5904</v>
      </c>
      <c r="B1072" s="245" t="s">
        <v>5903</v>
      </c>
      <c r="C1072" s="245" t="s">
        <v>5902</v>
      </c>
      <c r="D1072" s="245" t="s">
        <v>5901</v>
      </c>
      <c r="E1072" s="246" t="s">
        <v>44</v>
      </c>
      <c r="F1072" s="245" t="s">
        <v>44</v>
      </c>
      <c r="G1072" s="245" t="s">
        <v>6236</v>
      </c>
      <c r="H1072" s="245" t="s">
        <v>6235</v>
      </c>
      <c r="I1072" s="245" t="s">
        <v>102</v>
      </c>
      <c r="J1072" s="245" t="s">
        <v>569</v>
      </c>
      <c r="K1072" s="246" t="s">
        <v>160</v>
      </c>
      <c r="L1072" s="245" t="s">
        <v>568</v>
      </c>
      <c r="M1072"/>
      <c r="N1072"/>
      <c r="O1072"/>
      <c r="P1072"/>
      <c r="Q1072"/>
      <c r="R1072"/>
      <c r="S1072"/>
      <c r="T1072"/>
      <c r="U1072"/>
      <c r="V1072"/>
      <c r="W1072"/>
      <c r="X1072"/>
      <c r="Y1072"/>
      <c r="Z1072"/>
      <c r="AA1072"/>
      <c r="AB1072"/>
      <c r="AC1072"/>
      <c r="AD1072"/>
      <c r="AE1072"/>
      <c r="AF1072"/>
      <c r="AG1072"/>
      <c r="AH1072"/>
      <c r="AI1072"/>
      <c r="AJ1072"/>
      <c r="AK1072"/>
      <c r="AL1072"/>
      <c r="AM1072"/>
      <c r="AN1072"/>
      <c r="AO1072"/>
      <c r="AP1072"/>
      <c r="AQ1072"/>
      <c r="AR1072"/>
      <c r="AS1072"/>
      <c r="AT1072"/>
      <c r="AU1072"/>
      <c r="AV1072"/>
      <c r="AW1072"/>
      <c r="AX1072"/>
      <c r="AY1072"/>
      <c r="AZ1072"/>
      <c r="BA1072"/>
      <c r="BB1072"/>
      <c r="BC1072"/>
      <c r="BD1072"/>
      <c r="BE1072"/>
      <c r="BF1072"/>
      <c r="BG1072"/>
      <c r="BH1072"/>
      <c r="BI1072"/>
      <c r="BJ1072"/>
      <c r="BK1072"/>
      <c r="BL1072"/>
      <c r="BM1072"/>
      <c r="BN1072"/>
      <c r="BO1072"/>
    </row>
    <row r="1073" spans="1:67" ht="15" x14ac:dyDescent="0.25">
      <c r="A1073" s="245" t="s">
        <v>5904</v>
      </c>
      <c r="B1073" s="245" t="s">
        <v>5903</v>
      </c>
      <c r="C1073" s="245" t="s">
        <v>5902</v>
      </c>
      <c r="D1073" s="245" t="s">
        <v>5901</v>
      </c>
      <c r="E1073" s="246" t="s">
        <v>44</v>
      </c>
      <c r="F1073" s="245" t="s">
        <v>44</v>
      </c>
      <c r="G1073" s="245" t="s">
        <v>6234</v>
      </c>
      <c r="H1073" s="245" t="s">
        <v>6233</v>
      </c>
      <c r="I1073" s="245" t="s">
        <v>102</v>
      </c>
      <c r="J1073" s="245" t="s">
        <v>569</v>
      </c>
      <c r="K1073" s="246" t="s">
        <v>13951</v>
      </c>
      <c r="L1073" s="245" t="s">
        <v>568</v>
      </c>
      <c r="M1073"/>
      <c r="N1073"/>
      <c r="O1073"/>
      <c r="P1073"/>
      <c r="Q1073"/>
      <c r="R1073"/>
      <c r="S1073"/>
      <c r="T1073"/>
      <c r="U1073"/>
      <c r="V1073"/>
      <c r="W1073"/>
      <c r="X1073"/>
      <c r="Y1073"/>
      <c r="Z1073"/>
      <c r="AA1073"/>
      <c r="AB1073"/>
      <c r="AC1073"/>
      <c r="AD1073"/>
      <c r="AE1073"/>
      <c r="AF1073"/>
      <c r="AG1073"/>
      <c r="AH1073"/>
      <c r="AI1073"/>
      <c r="AJ1073"/>
      <c r="AK1073"/>
      <c r="AL1073"/>
      <c r="AM1073"/>
      <c r="AN1073"/>
      <c r="AO1073"/>
      <c r="AP1073"/>
      <c r="AQ1073"/>
      <c r="AR1073"/>
      <c r="AS1073"/>
      <c r="AT1073"/>
      <c r="AU1073"/>
      <c r="AV1073"/>
      <c r="AW1073"/>
      <c r="AX1073"/>
      <c r="AY1073"/>
      <c r="AZ1073"/>
      <c r="BA1073"/>
      <c r="BB1073"/>
      <c r="BC1073"/>
      <c r="BD1073"/>
      <c r="BE1073"/>
      <c r="BF1073"/>
      <c r="BG1073"/>
      <c r="BH1073"/>
      <c r="BI1073"/>
      <c r="BJ1073"/>
      <c r="BK1073"/>
      <c r="BL1073"/>
      <c r="BM1073"/>
      <c r="BN1073"/>
      <c r="BO1073"/>
    </row>
    <row r="1074" spans="1:67" ht="15" x14ac:dyDescent="0.25">
      <c r="A1074" s="245" t="s">
        <v>5904</v>
      </c>
      <c r="B1074" s="245" t="s">
        <v>5903</v>
      </c>
      <c r="C1074" s="245" t="s">
        <v>5902</v>
      </c>
      <c r="D1074" s="245" t="s">
        <v>5901</v>
      </c>
      <c r="E1074" s="246" t="s">
        <v>44</v>
      </c>
      <c r="F1074" s="245" t="s">
        <v>44</v>
      </c>
      <c r="G1074" s="245" t="s">
        <v>6232</v>
      </c>
      <c r="H1074" s="245" t="s">
        <v>6231</v>
      </c>
      <c r="I1074" s="245" t="s">
        <v>102</v>
      </c>
      <c r="J1074" s="245" t="s">
        <v>59</v>
      </c>
      <c r="K1074" s="246" t="s">
        <v>16303</v>
      </c>
      <c r="L1074" s="245" t="s">
        <v>568</v>
      </c>
      <c r="M1074"/>
      <c r="N1074"/>
      <c r="O1074"/>
      <c r="P1074"/>
      <c r="Q1074"/>
      <c r="R1074"/>
      <c r="S1074"/>
      <c r="T1074"/>
      <c r="U1074"/>
      <c r="V1074"/>
      <c r="W1074"/>
      <c r="X1074"/>
      <c r="Y1074"/>
      <c r="Z1074"/>
      <c r="AA1074"/>
      <c r="AB1074"/>
      <c r="AC1074"/>
      <c r="AD1074"/>
      <c r="AE1074"/>
      <c r="AF1074"/>
      <c r="AG1074"/>
      <c r="AH1074"/>
      <c r="AI1074"/>
      <c r="AJ1074"/>
      <c r="AK1074"/>
      <c r="AL1074"/>
      <c r="AM1074"/>
      <c r="AN1074"/>
      <c r="AO1074"/>
      <c r="AP1074"/>
      <c r="AQ1074"/>
      <c r="AR1074"/>
      <c r="AS1074"/>
      <c r="AT1074"/>
      <c r="AU1074"/>
      <c r="AV1074"/>
      <c r="AW1074"/>
      <c r="AX1074"/>
      <c r="AY1074"/>
      <c r="AZ1074"/>
      <c r="BA1074"/>
      <c r="BB1074"/>
      <c r="BC1074"/>
      <c r="BD1074"/>
      <c r="BE1074"/>
      <c r="BF1074"/>
      <c r="BG1074"/>
      <c r="BH1074"/>
      <c r="BI1074"/>
      <c r="BJ1074"/>
      <c r="BK1074"/>
      <c r="BL1074"/>
      <c r="BM1074"/>
      <c r="BN1074"/>
      <c r="BO1074"/>
    </row>
    <row r="1075" spans="1:67" ht="15" x14ac:dyDescent="0.25">
      <c r="A1075" s="245" t="s">
        <v>5904</v>
      </c>
      <c r="B1075" s="245" t="s">
        <v>5903</v>
      </c>
      <c r="C1075" s="245" t="s">
        <v>5902</v>
      </c>
      <c r="D1075" s="245" t="s">
        <v>5901</v>
      </c>
      <c r="E1075" s="246" t="s">
        <v>44</v>
      </c>
      <c r="F1075" s="245" t="s">
        <v>44</v>
      </c>
      <c r="G1075" s="245" t="s">
        <v>6230</v>
      </c>
      <c r="H1075" s="245" t="s">
        <v>6229</v>
      </c>
      <c r="I1075" s="245" t="s">
        <v>102</v>
      </c>
      <c r="J1075" s="245" t="s">
        <v>59</v>
      </c>
      <c r="K1075" s="246" t="s">
        <v>16304</v>
      </c>
      <c r="L1075" s="245" t="s">
        <v>568</v>
      </c>
      <c r="M1075"/>
      <c r="N1075"/>
      <c r="O1075"/>
      <c r="P1075"/>
      <c r="Q1075"/>
      <c r="R1075"/>
      <c r="S1075"/>
      <c r="T1075"/>
      <c r="U1075"/>
      <c r="V1075"/>
      <c r="W1075"/>
      <c r="X1075"/>
      <c r="Y1075"/>
      <c r="Z1075"/>
      <c r="AA1075"/>
      <c r="AB1075"/>
      <c r="AC1075"/>
      <c r="AD1075"/>
      <c r="AE1075"/>
      <c r="AF1075"/>
      <c r="AG1075"/>
      <c r="AH1075"/>
      <c r="AI1075"/>
      <c r="AJ1075"/>
      <c r="AK1075"/>
      <c r="AL1075"/>
      <c r="AM1075"/>
      <c r="AN1075"/>
      <c r="AO1075"/>
      <c r="AP1075"/>
      <c r="AQ1075"/>
      <c r="AR1075"/>
      <c r="AS1075"/>
      <c r="AT1075"/>
      <c r="AU1075"/>
      <c r="AV1075"/>
      <c r="AW1075"/>
      <c r="AX1075"/>
      <c r="AY1075"/>
      <c r="AZ1075"/>
      <c r="BA1075"/>
      <c r="BB1075"/>
      <c r="BC1075"/>
      <c r="BD1075"/>
      <c r="BE1075"/>
      <c r="BF1075"/>
      <c r="BG1075"/>
      <c r="BH1075"/>
      <c r="BI1075"/>
      <c r="BJ1075"/>
      <c r="BK1075"/>
      <c r="BL1075"/>
      <c r="BM1075"/>
      <c r="BN1075"/>
      <c r="BO1075"/>
    </row>
    <row r="1076" spans="1:67" ht="15" x14ac:dyDescent="0.25">
      <c r="A1076" s="245" t="s">
        <v>5904</v>
      </c>
      <c r="B1076" s="245" t="s">
        <v>5903</v>
      </c>
      <c r="C1076" s="245" t="s">
        <v>5902</v>
      </c>
      <c r="D1076" s="245" t="s">
        <v>5901</v>
      </c>
      <c r="E1076" s="246" t="s">
        <v>44</v>
      </c>
      <c r="F1076" s="245" t="s">
        <v>44</v>
      </c>
      <c r="G1076" s="245" t="s">
        <v>6228</v>
      </c>
      <c r="H1076" s="245" t="s">
        <v>6227</v>
      </c>
      <c r="I1076" s="245" t="s">
        <v>102</v>
      </c>
      <c r="J1076" s="245" t="s">
        <v>59</v>
      </c>
      <c r="K1076" s="246" t="s">
        <v>16305</v>
      </c>
      <c r="L1076" s="245" t="s">
        <v>568</v>
      </c>
      <c r="M1076"/>
      <c r="N1076"/>
      <c r="O1076"/>
      <c r="P1076"/>
      <c r="Q1076"/>
      <c r="R1076"/>
      <c r="S1076"/>
      <c r="T1076"/>
      <c r="U1076"/>
      <c r="V1076"/>
      <c r="W1076"/>
      <c r="X1076"/>
      <c r="Y1076"/>
      <c r="Z1076"/>
      <c r="AA1076"/>
      <c r="AB1076"/>
      <c r="AC1076"/>
      <c r="AD1076"/>
      <c r="AE1076"/>
      <c r="AF1076"/>
      <c r="AG1076"/>
      <c r="AH1076"/>
      <c r="AI1076"/>
      <c r="AJ1076"/>
      <c r="AK1076"/>
      <c r="AL1076"/>
      <c r="AM1076"/>
      <c r="AN1076"/>
      <c r="AO1076"/>
      <c r="AP1076"/>
      <c r="AQ1076"/>
      <c r="AR1076"/>
      <c r="AS1076"/>
      <c r="AT1076"/>
      <c r="AU1076"/>
      <c r="AV1076"/>
      <c r="AW1076"/>
      <c r="AX1076"/>
      <c r="AY1076"/>
      <c r="AZ1076"/>
      <c r="BA1076"/>
      <c r="BB1076"/>
      <c r="BC1076"/>
      <c r="BD1076"/>
      <c r="BE1076"/>
      <c r="BF1076"/>
      <c r="BG1076"/>
      <c r="BH1076"/>
      <c r="BI1076"/>
      <c r="BJ1076"/>
      <c r="BK1076"/>
      <c r="BL1076"/>
      <c r="BM1076"/>
      <c r="BN1076"/>
      <c r="BO1076"/>
    </row>
    <row r="1077" spans="1:67" ht="15" x14ac:dyDescent="0.25">
      <c r="A1077" s="245" t="s">
        <v>5904</v>
      </c>
      <c r="B1077" s="245" t="s">
        <v>5903</v>
      </c>
      <c r="C1077" s="245" t="s">
        <v>5902</v>
      </c>
      <c r="D1077" s="245" t="s">
        <v>5901</v>
      </c>
      <c r="E1077" s="246" t="s">
        <v>44</v>
      </c>
      <c r="F1077" s="245" t="s">
        <v>44</v>
      </c>
      <c r="G1077" s="245" t="s">
        <v>6226</v>
      </c>
      <c r="H1077" s="245" t="s">
        <v>6225</v>
      </c>
      <c r="I1077" s="245" t="s">
        <v>102</v>
      </c>
      <c r="J1077" s="245" t="s">
        <v>106</v>
      </c>
      <c r="K1077" s="246" t="s">
        <v>15382</v>
      </c>
      <c r="L1077" s="245" t="s">
        <v>568</v>
      </c>
      <c r="M1077"/>
      <c r="N1077"/>
      <c r="O1077"/>
      <c r="P1077"/>
      <c r="Q1077"/>
      <c r="R1077"/>
      <c r="S1077"/>
      <c r="T1077"/>
      <c r="U1077"/>
      <c r="V1077"/>
      <c r="W1077"/>
      <c r="X1077"/>
      <c r="Y1077"/>
      <c r="Z1077"/>
      <c r="AA1077"/>
      <c r="AB1077"/>
      <c r="AC1077"/>
      <c r="AD1077"/>
      <c r="AE1077"/>
      <c r="AF1077"/>
      <c r="AG1077"/>
      <c r="AH1077"/>
      <c r="AI1077"/>
      <c r="AJ1077"/>
      <c r="AK1077"/>
      <c r="AL1077"/>
      <c r="AM1077"/>
      <c r="AN1077"/>
      <c r="AO1077"/>
      <c r="AP1077"/>
      <c r="AQ1077"/>
      <c r="AR1077"/>
      <c r="AS1077"/>
      <c r="AT1077"/>
      <c r="AU1077"/>
      <c r="AV1077"/>
      <c r="AW1077"/>
      <c r="AX1077"/>
      <c r="AY1077"/>
      <c r="AZ1077"/>
      <c r="BA1077"/>
      <c r="BB1077"/>
      <c r="BC1077"/>
      <c r="BD1077"/>
      <c r="BE1077"/>
      <c r="BF1077"/>
      <c r="BG1077"/>
      <c r="BH1077"/>
      <c r="BI1077"/>
      <c r="BJ1077"/>
      <c r="BK1077"/>
      <c r="BL1077"/>
      <c r="BM1077"/>
      <c r="BN1077"/>
      <c r="BO1077"/>
    </row>
    <row r="1078" spans="1:67" ht="15" x14ac:dyDescent="0.25">
      <c r="A1078" s="245" t="s">
        <v>5904</v>
      </c>
      <c r="B1078" s="245" t="s">
        <v>5903</v>
      </c>
      <c r="C1078" s="245" t="s">
        <v>5902</v>
      </c>
      <c r="D1078" s="245" t="s">
        <v>5901</v>
      </c>
      <c r="E1078" s="246" t="s">
        <v>44</v>
      </c>
      <c r="F1078" s="245" t="s">
        <v>44</v>
      </c>
      <c r="G1078" s="245" t="s">
        <v>6224</v>
      </c>
      <c r="H1078" s="245" t="s">
        <v>16306</v>
      </c>
      <c r="I1078" s="245" t="s">
        <v>102</v>
      </c>
      <c r="J1078" s="245" t="s">
        <v>59</v>
      </c>
      <c r="K1078" s="246" t="s">
        <v>719</v>
      </c>
      <c r="L1078" s="245" t="s">
        <v>568</v>
      </c>
      <c r="M1078"/>
      <c r="N1078"/>
      <c r="O1078"/>
      <c r="P1078"/>
      <c r="Q1078"/>
      <c r="R1078"/>
      <c r="S1078"/>
      <c r="T1078"/>
      <c r="U1078"/>
      <c r="V1078"/>
      <c r="W1078"/>
      <c r="X1078"/>
      <c r="Y1078"/>
      <c r="Z1078"/>
      <c r="AA1078"/>
      <c r="AB1078"/>
      <c r="AC1078"/>
      <c r="AD1078"/>
      <c r="AE1078"/>
      <c r="AF1078"/>
      <c r="AG1078"/>
      <c r="AH1078"/>
      <c r="AI1078"/>
      <c r="AJ1078"/>
      <c r="AK1078"/>
      <c r="AL1078"/>
      <c r="AM1078"/>
      <c r="AN1078"/>
      <c r="AO1078"/>
      <c r="AP1078"/>
      <c r="AQ1078"/>
      <c r="AR1078"/>
      <c r="AS1078"/>
      <c r="AT1078"/>
      <c r="AU1078"/>
      <c r="AV1078"/>
      <c r="AW1078"/>
      <c r="AX1078"/>
      <c r="AY1078"/>
      <c r="AZ1078"/>
      <c r="BA1078"/>
      <c r="BB1078"/>
      <c r="BC1078"/>
      <c r="BD1078"/>
      <c r="BE1078"/>
      <c r="BF1078"/>
      <c r="BG1078"/>
      <c r="BH1078"/>
      <c r="BI1078"/>
      <c r="BJ1078"/>
      <c r="BK1078"/>
      <c r="BL1078"/>
      <c r="BM1078"/>
      <c r="BN1078"/>
      <c r="BO1078"/>
    </row>
    <row r="1079" spans="1:67" ht="15" x14ac:dyDescent="0.25">
      <c r="A1079" s="245" t="s">
        <v>5904</v>
      </c>
      <c r="B1079" s="245" t="s">
        <v>5903</v>
      </c>
      <c r="C1079" s="245" t="s">
        <v>5902</v>
      </c>
      <c r="D1079" s="245" t="s">
        <v>5901</v>
      </c>
      <c r="E1079" s="246" t="s">
        <v>44</v>
      </c>
      <c r="F1079" s="245" t="s">
        <v>44</v>
      </c>
      <c r="G1079" s="245" t="s">
        <v>6222</v>
      </c>
      <c r="H1079" s="245" t="s">
        <v>16307</v>
      </c>
      <c r="I1079" s="245" t="s">
        <v>102</v>
      </c>
      <c r="J1079" s="245" t="s">
        <v>59</v>
      </c>
      <c r="K1079" s="246" t="s">
        <v>185</v>
      </c>
      <c r="L1079" s="245" t="s">
        <v>568</v>
      </c>
      <c r="M1079"/>
      <c r="N1079"/>
      <c r="O1079"/>
      <c r="P1079"/>
      <c r="Q1079"/>
      <c r="R1079"/>
      <c r="S1079"/>
      <c r="T1079"/>
      <c r="U1079"/>
      <c r="V1079"/>
      <c r="W1079"/>
      <c r="X1079"/>
      <c r="Y1079"/>
      <c r="Z1079"/>
      <c r="AA1079"/>
      <c r="AB1079"/>
      <c r="AC1079"/>
      <c r="AD1079"/>
      <c r="AE1079"/>
      <c r="AF1079"/>
      <c r="AG1079"/>
      <c r="AH1079"/>
      <c r="AI1079"/>
      <c r="AJ1079"/>
      <c r="AK1079"/>
      <c r="AL1079"/>
      <c r="AM1079"/>
      <c r="AN1079"/>
      <c r="AO1079"/>
      <c r="AP1079"/>
      <c r="AQ1079"/>
      <c r="AR1079"/>
      <c r="AS1079"/>
      <c r="AT1079"/>
      <c r="AU1079"/>
      <c r="AV1079"/>
      <c r="AW1079"/>
      <c r="AX1079"/>
      <c r="AY1079"/>
      <c r="AZ1079"/>
      <c r="BA1079"/>
      <c r="BB1079"/>
      <c r="BC1079"/>
      <c r="BD1079"/>
      <c r="BE1079"/>
      <c r="BF1079"/>
      <c r="BG1079"/>
      <c r="BH1079"/>
      <c r="BI1079"/>
      <c r="BJ1079"/>
      <c r="BK1079"/>
      <c r="BL1079"/>
      <c r="BM1079"/>
      <c r="BN1079"/>
      <c r="BO1079"/>
    </row>
    <row r="1080" spans="1:67" ht="15" x14ac:dyDescent="0.25">
      <c r="A1080" s="245" t="s">
        <v>5904</v>
      </c>
      <c r="B1080" s="245" t="s">
        <v>5903</v>
      </c>
      <c r="C1080" s="245" t="s">
        <v>5902</v>
      </c>
      <c r="D1080" s="245" t="s">
        <v>5901</v>
      </c>
      <c r="E1080" s="246" t="s">
        <v>44</v>
      </c>
      <c r="F1080" s="245" t="s">
        <v>44</v>
      </c>
      <c r="G1080" s="245" t="s">
        <v>6221</v>
      </c>
      <c r="H1080" s="245" t="s">
        <v>16308</v>
      </c>
      <c r="I1080" s="245" t="s">
        <v>102</v>
      </c>
      <c r="J1080" s="245" t="s">
        <v>59</v>
      </c>
      <c r="K1080" s="246" t="s">
        <v>120</v>
      </c>
      <c r="L1080" s="245" t="s">
        <v>568</v>
      </c>
      <c r="M1080"/>
      <c r="N1080"/>
      <c r="O1080"/>
      <c r="P1080"/>
      <c r="Q1080"/>
      <c r="R1080"/>
      <c r="S1080"/>
      <c r="T1080"/>
      <c r="U1080"/>
      <c r="V1080"/>
      <c r="W1080"/>
      <c r="X1080"/>
      <c r="Y1080"/>
      <c r="Z1080"/>
      <c r="AA1080"/>
      <c r="AB1080"/>
      <c r="AC1080"/>
      <c r="AD1080"/>
      <c r="AE1080"/>
      <c r="AF1080"/>
      <c r="AG1080"/>
      <c r="AH1080"/>
      <c r="AI1080"/>
      <c r="AJ1080"/>
      <c r="AK1080"/>
      <c r="AL1080"/>
      <c r="AM1080"/>
      <c r="AN1080"/>
      <c r="AO1080"/>
      <c r="AP1080"/>
      <c r="AQ1080"/>
      <c r="AR1080"/>
      <c r="AS1080"/>
      <c r="AT1080"/>
      <c r="AU1080"/>
      <c r="AV1080"/>
      <c r="AW1080"/>
      <c r="AX1080"/>
      <c r="AY1080"/>
      <c r="AZ1080"/>
      <c r="BA1080"/>
      <c r="BB1080"/>
      <c r="BC1080"/>
      <c r="BD1080"/>
      <c r="BE1080"/>
      <c r="BF1080"/>
      <c r="BG1080"/>
      <c r="BH1080"/>
      <c r="BI1080"/>
      <c r="BJ1080"/>
      <c r="BK1080"/>
      <c r="BL1080"/>
      <c r="BM1080"/>
      <c r="BN1080"/>
      <c r="BO1080"/>
    </row>
    <row r="1081" spans="1:67" ht="15" x14ac:dyDescent="0.25">
      <c r="A1081" s="245" t="s">
        <v>5904</v>
      </c>
      <c r="B1081" s="245" t="s">
        <v>5903</v>
      </c>
      <c r="C1081" s="245" t="s">
        <v>5902</v>
      </c>
      <c r="D1081" s="245" t="s">
        <v>5901</v>
      </c>
      <c r="E1081" s="246" t="s">
        <v>44</v>
      </c>
      <c r="F1081" s="245" t="s">
        <v>44</v>
      </c>
      <c r="G1081" s="245" t="s">
        <v>6219</v>
      </c>
      <c r="H1081" s="245" t="s">
        <v>16309</v>
      </c>
      <c r="I1081" s="245" t="s">
        <v>102</v>
      </c>
      <c r="J1081" s="245" t="s">
        <v>106</v>
      </c>
      <c r="K1081" s="246" t="s">
        <v>16310</v>
      </c>
      <c r="L1081" s="245" t="s">
        <v>568</v>
      </c>
      <c r="M1081"/>
      <c r="N1081"/>
      <c r="O1081"/>
      <c r="P1081"/>
      <c r="Q1081"/>
      <c r="R1081"/>
      <c r="S1081"/>
      <c r="T1081"/>
      <c r="U1081"/>
      <c r="V1081"/>
      <c r="W1081"/>
      <c r="X1081"/>
      <c r="Y1081"/>
      <c r="Z1081"/>
      <c r="AA1081"/>
      <c r="AB1081"/>
      <c r="AC1081"/>
      <c r="AD1081"/>
      <c r="AE1081"/>
      <c r="AF1081"/>
      <c r="AG1081"/>
      <c r="AH1081"/>
      <c r="AI1081"/>
      <c r="AJ1081"/>
      <c r="AK1081"/>
      <c r="AL1081"/>
      <c r="AM1081"/>
      <c r="AN1081"/>
      <c r="AO1081"/>
      <c r="AP1081"/>
      <c r="AQ1081"/>
      <c r="AR1081"/>
      <c r="AS1081"/>
      <c r="AT1081"/>
      <c r="AU1081"/>
      <c r="AV1081"/>
      <c r="AW1081"/>
      <c r="AX1081"/>
      <c r="AY1081"/>
      <c r="AZ1081"/>
      <c r="BA1081"/>
      <c r="BB1081"/>
      <c r="BC1081"/>
      <c r="BD1081"/>
      <c r="BE1081"/>
      <c r="BF1081"/>
      <c r="BG1081"/>
      <c r="BH1081"/>
      <c r="BI1081"/>
      <c r="BJ1081"/>
      <c r="BK1081"/>
      <c r="BL1081"/>
      <c r="BM1081"/>
      <c r="BN1081"/>
      <c r="BO1081"/>
    </row>
    <row r="1082" spans="1:67" ht="15" x14ac:dyDescent="0.25">
      <c r="A1082" s="245" t="s">
        <v>5904</v>
      </c>
      <c r="B1082" s="245" t="s">
        <v>5903</v>
      </c>
      <c r="C1082" s="245" t="s">
        <v>5902</v>
      </c>
      <c r="D1082" s="245" t="s">
        <v>5901</v>
      </c>
      <c r="E1082" s="246" t="s">
        <v>44</v>
      </c>
      <c r="F1082" s="245" t="s">
        <v>44</v>
      </c>
      <c r="G1082" s="245" t="s">
        <v>6218</v>
      </c>
      <c r="H1082" s="245" t="s">
        <v>6217</v>
      </c>
      <c r="I1082" s="245" t="s">
        <v>102</v>
      </c>
      <c r="J1082" s="245" t="s">
        <v>59</v>
      </c>
      <c r="K1082" s="246" t="s">
        <v>16311</v>
      </c>
      <c r="L1082" s="245" t="s">
        <v>568</v>
      </c>
      <c r="M1082"/>
      <c r="N1082"/>
      <c r="O1082"/>
      <c r="P1082"/>
      <c r="Q1082"/>
      <c r="R1082"/>
      <c r="S1082"/>
      <c r="T1082"/>
      <c r="U1082"/>
      <c r="V1082"/>
      <c r="W1082"/>
      <c r="X1082"/>
      <c r="Y1082"/>
      <c r="Z1082"/>
      <c r="AA1082"/>
      <c r="AB1082"/>
      <c r="AC1082"/>
      <c r="AD1082"/>
      <c r="AE1082"/>
      <c r="AF1082"/>
      <c r="AG1082"/>
      <c r="AH1082"/>
      <c r="AI1082"/>
      <c r="AJ1082"/>
      <c r="AK1082"/>
      <c r="AL1082"/>
      <c r="AM1082"/>
      <c r="AN1082"/>
      <c r="AO1082"/>
      <c r="AP1082"/>
      <c r="AQ1082"/>
      <c r="AR1082"/>
      <c r="AS1082"/>
      <c r="AT1082"/>
      <c r="AU1082"/>
      <c r="AV1082"/>
      <c r="AW1082"/>
      <c r="AX1082"/>
      <c r="AY1082"/>
      <c r="AZ1082"/>
      <c r="BA1082"/>
      <c r="BB1082"/>
      <c r="BC1082"/>
      <c r="BD1082"/>
      <c r="BE1082"/>
      <c r="BF1082"/>
      <c r="BG1082"/>
      <c r="BH1082"/>
      <c r="BI1082"/>
      <c r="BJ1082"/>
      <c r="BK1082"/>
      <c r="BL1082"/>
      <c r="BM1082"/>
      <c r="BN1082"/>
      <c r="BO1082"/>
    </row>
    <row r="1083" spans="1:67" ht="15" x14ac:dyDescent="0.25">
      <c r="A1083" s="245" t="s">
        <v>5904</v>
      </c>
      <c r="B1083" s="245" t="s">
        <v>5903</v>
      </c>
      <c r="C1083" s="245" t="s">
        <v>5902</v>
      </c>
      <c r="D1083" s="245" t="s">
        <v>5901</v>
      </c>
      <c r="E1083" s="246" t="s">
        <v>44</v>
      </c>
      <c r="F1083" s="245" t="s">
        <v>44</v>
      </c>
      <c r="G1083" s="245" t="s">
        <v>6216</v>
      </c>
      <c r="H1083" s="245" t="s">
        <v>6215</v>
      </c>
      <c r="I1083" s="245" t="s">
        <v>102</v>
      </c>
      <c r="J1083" s="245" t="s">
        <v>569</v>
      </c>
      <c r="K1083" s="246" t="s">
        <v>764</v>
      </c>
      <c r="L1083" s="245" t="s">
        <v>568</v>
      </c>
      <c r="M1083"/>
      <c r="N1083"/>
      <c r="O1083"/>
      <c r="P1083"/>
      <c r="Q1083"/>
      <c r="R1083"/>
      <c r="S1083"/>
      <c r="T1083"/>
      <c r="U1083"/>
      <c r="V1083"/>
      <c r="W1083"/>
      <c r="X1083"/>
      <c r="Y1083"/>
      <c r="Z1083"/>
      <c r="AA1083"/>
      <c r="AB1083"/>
      <c r="AC1083"/>
      <c r="AD1083"/>
      <c r="AE1083"/>
      <c r="AF1083"/>
      <c r="AG1083"/>
      <c r="AH1083"/>
      <c r="AI1083"/>
      <c r="AJ1083"/>
      <c r="AK1083"/>
      <c r="AL1083"/>
      <c r="AM1083"/>
      <c r="AN1083"/>
      <c r="AO1083"/>
      <c r="AP1083"/>
      <c r="AQ1083"/>
      <c r="AR1083"/>
      <c r="AS1083"/>
      <c r="AT1083"/>
      <c r="AU1083"/>
      <c r="AV1083"/>
      <c r="AW1083"/>
      <c r="AX1083"/>
      <c r="AY1083"/>
      <c r="AZ1083"/>
      <c r="BA1083"/>
      <c r="BB1083"/>
      <c r="BC1083"/>
      <c r="BD1083"/>
      <c r="BE1083"/>
      <c r="BF1083"/>
      <c r="BG1083"/>
      <c r="BH1083"/>
      <c r="BI1083"/>
      <c r="BJ1083"/>
      <c r="BK1083"/>
      <c r="BL1083"/>
      <c r="BM1083"/>
      <c r="BN1083"/>
      <c r="BO1083"/>
    </row>
    <row r="1084" spans="1:67" ht="15" x14ac:dyDescent="0.25">
      <c r="A1084" s="245" t="s">
        <v>5904</v>
      </c>
      <c r="B1084" s="245" t="s">
        <v>5903</v>
      </c>
      <c r="C1084" s="245" t="s">
        <v>5902</v>
      </c>
      <c r="D1084" s="245" t="s">
        <v>5901</v>
      </c>
      <c r="E1084" s="246" t="s">
        <v>44</v>
      </c>
      <c r="F1084" s="245" t="s">
        <v>44</v>
      </c>
      <c r="G1084" s="245" t="s">
        <v>6214</v>
      </c>
      <c r="H1084" s="245" t="s">
        <v>6213</v>
      </c>
      <c r="I1084" s="245" t="s">
        <v>102</v>
      </c>
      <c r="J1084" s="245" t="s">
        <v>569</v>
      </c>
      <c r="K1084" s="246" t="s">
        <v>8436</v>
      </c>
      <c r="L1084" s="245" t="s">
        <v>568</v>
      </c>
      <c r="M1084"/>
      <c r="N1084"/>
      <c r="O1084"/>
      <c r="P1084"/>
      <c r="Q1084"/>
      <c r="R1084"/>
      <c r="S1084"/>
      <c r="T1084"/>
      <c r="U1084"/>
      <c r="V1084"/>
      <c r="W1084"/>
      <c r="X1084"/>
      <c r="Y1084"/>
      <c r="Z1084"/>
      <c r="AA1084"/>
      <c r="AB1084"/>
      <c r="AC1084"/>
      <c r="AD1084"/>
      <c r="AE1084"/>
      <c r="AF1084"/>
      <c r="AG1084"/>
      <c r="AH1084"/>
      <c r="AI1084"/>
      <c r="AJ1084"/>
      <c r="AK1084"/>
      <c r="AL1084"/>
      <c r="AM1084"/>
      <c r="AN1084"/>
      <c r="AO1084"/>
      <c r="AP1084"/>
      <c r="AQ1084"/>
      <c r="AR1084"/>
      <c r="AS1084"/>
      <c r="AT1084"/>
      <c r="AU1084"/>
      <c r="AV1084"/>
      <c r="AW1084"/>
      <c r="AX1084"/>
      <c r="AY1084"/>
      <c r="AZ1084"/>
      <c r="BA1084"/>
      <c r="BB1084"/>
      <c r="BC1084"/>
      <c r="BD1084"/>
      <c r="BE1084"/>
      <c r="BF1084"/>
      <c r="BG1084"/>
      <c r="BH1084"/>
      <c r="BI1084"/>
      <c r="BJ1084"/>
      <c r="BK1084"/>
      <c r="BL1084"/>
      <c r="BM1084"/>
      <c r="BN1084"/>
      <c r="BO1084"/>
    </row>
    <row r="1085" spans="1:67" ht="15" x14ac:dyDescent="0.25">
      <c r="A1085" s="245" t="s">
        <v>5904</v>
      </c>
      <c r="B1085" s="245" t="s">
        <v>5903</v>
      </c>
      <c r="C1085" s="245" t="s">
        <v>5902</v>
      </c>
      <c r="D1085" s="245" t="s">
        <v>5901</v>
      </c>
      <c r="E1085" s="246" t="s">
        <v>44</v>
      </c>
      <c r="F1085" s="245" t="s">
        <v>44</v>
      </c>
      <c r="G1085" s="245" t="s">
        <v>6212</v>
      </c>
      <c r="H1085" s="245" t="s">
        <v>6211</v>
      </c>
      <c r="I1085" s="245" t="s">
        <v>102</v>
      </c>
      <c r="J1085" s="245" t="s">
        <v>106</v>
      </c>
      <c r="K1085" s="246" t="s">
        <v>11814</v>
      </c>
      <c r="L1085" s="245" t="s">
        <v>568</v>
      </c>
      <c r="M1085"/>
      <c r="N1085"/>
      <c r="O1085"/>
      <c r="P1085"/>
      <c r="Q1085"/>
      <c r="R1085"/>
      <c r="S1085"/>
      <c r="T1085"/>
      <c r="U1085"/>
      <c r="V1085"/>
      <c r="W1085"/>
      <c r="X1085"/>
      <c r="Y1085"/>
      <c r="Z1085"/>
      <c r="AA1085"/>
      <c r="AB1085"/>
      <c r="AC1085"/>
      <c r="AD1085"/>
      <c r="AE1085"/>
      <c r="AF1085"/>
      <c r="AG1085"/>
      <c r="AH1085"/>
      <c r="AI1085"/>
      <c r="AJ1085"/>
      <c r="AK1085"/>
      <c r="AL1085"/>
      <c r="AM1085"/>
      <c r="AN1085"/>
      <c r="AO1085"/>
      <c r="AP1085"/>
      <c r="AQ1085"/>
      <c r="AR1085"/>
      <c r="AS1085"/>
      <c r="AT1085"/>
      <c r="AU1085"/>
      <c r="AV1085"/>
      <c r="AW1085"/>
      <c r="AX1085"/>
      <c r="AY1085"/>
      <c r="AZ1085"/>
      <c r="BA1085"/>
      <c r="BB1085"/>
      <c r="BC1085"/>
      <c r="BD1085"/>
      <c r="BE1085"/>
      <c r="BF1085"/>
      <c r="BG1085"/>
      <c r="BH1085"/>
      <c r="BI1085"/>
      <c r="BJ1085"/>
      <c r="BK1085"/>
      <c r="BL1085"/>
      <c r="BM1085"/>
      <c r="BN1085"/>
      <c r="BO1085"/>
    </row>
    <row r="1086" spans="1:67" ht="15" x14ac:dyDescent="0.25">
      <c r="A1086" s="245" t="s">
        <v>5904</v>
      </c>
      <c r="B1086" s="245" t="s">
        <v>5903</v>
      </c>
      <c r="C1086" s="245" t="s">
        <v>5902</v>
      </c>
      <c r="D1086" s="245" t="s">
        <v>5901</v>
      </c>
      <c r="E1086" s="246" t="s">
        <v>44</v>
      </c>
      <c r="F1086" s="245" t="s">
        <v>44</v>
      </c>
      <c r="G1086" s="245" t="s">
        <v>6210</v>
      </c>
      <c r="H1086" s="245" t="s">
        <v>6209</v>
      </c>
      <c r="I1086" s="245" t="s">
        <v>102</v>
      </c>
      <c r="J1086" s="245" t="s">
        <v>569</v>
      </c>
      <c r="K1086" s="246" t="s">
        <v>8213</v>
      </c>
      <c r="L1086" s="245" t="s">
        <v>568</v>
      </c>
      <c r="M1086"/>
      <c r="N1086"/>
      <c r="O1086"/>
      <c r="P1086"/>
      <c r="Q1086"/>
      <c r="R1086"/>
      <c r="S1086"/>
      <c r="T1086"/>
      <c r="U1086"/>
      <c r="V1086"/>
      <c r="W1086"/>
      <c r="X1086"/>
      <c r="Y1086"/>
      <c r="Z1086"/>
      <c r="AA1086"/>
      <c r="AB1086"/>
      <c r="AC1086"/>
      <c r="AD1086"/>
      <c r="AE1086"/>
      <c r="AF1086"/>
      <c r="AG1086"/>
      <c r="AH1086"/>
      <c r="AI1086"/>
      <c r="AJ1086"/>
      <c r="AK1086"/>
      <c r="AL1086"/>
      <c r="AM1086"/>
      <c r="AN1086"/>
      <c r="AO1086"/>
      <c r="AP1086"/>
      <c r="AQ1086"/>
      <c r="AR1086"/>
      <c r="AS1086"/>
      <c r="AT1086"/>
      <c r="AU1086"/>
      <c r="AV1086"/>
      <c r="AW1086"/>
      <c r="AX1086"/>
      <c r="AY1086"/>
      <c r="AZ1086"/>
      <c r="BA1086"/>
      <c r="BB1086"/>
      <c r="BC1086"/>
      <c r="BD1086"/>
      <c r="BE1086"/>
      <c r="BF1086"/>
      <c r="BG1086"/>
      <c r="BH1086"/>
      <c r="BI1086"/>
      <c r="BJ1086"/>
      <c r="BK1086"/>
      <c r="BL1086"/>
      <c r="BM1086"/>
      <c r="BN1086"/>
      <c r="BO1086"/>
    </row>
    <row r="1087" spans="1:67" ht="15" x14ac:dyDescent="0.25">
      <c r="A1087" s="245" t="s">
        <v>5904</v>
      </c>
      <c r="B1087" s="245" t="s">
        <v>5903</v>
      </c>
      <c r="C1087" s="245" t="s">
        <v>5902</v>
      </c>
      <c r="D1087" s="245" t="s">
        <v>5901</v>
      </c>
      <c r="E1087" s="246" t="s">
        <v>44</v>
      </c>
      <c r="F1087" s="245" t="s">
        <v>44</v>
      </c>
      <c r="G1087" s="245" t="s">
        <v>6208</v>
      </c>
      <c r="H1087" s="245" t="s">
        <v>6207</v>
      </c>
      <c r="I1087" s="245" t="s">
        <v>102</v>
      </c>
      <c r="J1087" s="245" t="s">
        <v>569</v>
      </c>
      <c r="K1087" s="246" t="s">
        <v>94</v>
      </c>
      <c r="L1087" s="245" t="s">
        <v>568</v>
      </c>
      <c r="M1087"/>
      <c r="N1087"/>
      <c r="O1087"/>
      <c r="P1087"/>
      <c r="Q1087"/>
      <c r="R1087"/>
      <c r="S1087"/>
      <c r="T1087"/>
      <c r="U1087"/>
      <c r="V1087"/>
      <c r="W1087"/>
      <c r="X1087"/>
      <c r="Y1087"/>
      <c r="Z1087"/>
      <c r="AA1087"/>
      <c r="AB1087"/>
      <c r="AC1087"/>
      <c r="AD1087"/>
      <c r="AE1087"/>
      <c r="AF1087"/>
      <c r="AG1087"/>
      <c r="AH1087"/>
      <c r="AI1087"/>
      <c r="AJ1087"/>
      <c r="AK1087"/>
      <c r="AL1087"/>
      <c r="AM1087"/>
      <c r="AN1087"/>
      <c r="AO1087"/>
      <c r="AP1087"/>
      <c r="AQ1087"/>
      <c r="AR1087"/>
      <c r="AS1087"/>
      <c r="AT1087"/>
      <c r="AU1087"/>
      <c r="AV1087"/>
      <c r="AW1087"/>
      <c r="AX1087"/>
      <c r="AY1087"/>
      <c r="AZ1087"/>
      <c r="BA1087"/>
      <c r="BB1087"/>
      <c r="BC1087"/>
      <c r="BD1087"/>
      <c r="BE1087"/>
      <c r="BF1087"/>
      <c r="BG1087"/>
      <c r="BH1087"/>
      <c r="BI1087"/>
      <c r="BJ1087"/>
      <c r="BK1087"/>
      <c r="BL1087"/>
      <c r="BM1087"/>
      <c r="BN1087"/>
      <c r="BO1087"/>
    </row>
    <row r="1088" spans="1:67" ht="15" x14ac:dyDescent="0.25">
      <c r="A1088" s="245" t="s">
        <v>5904</v>
      </c>
      <c r="B1088" s="245" t="s">
        <v>5903</v>
      </c>
      <c r="C1088" s="245" t="s">
        <v>5902</v>
      </c>
      <c r="D1088" s="245" t="s">
        <v>5901</v>
      </c>
      <c r="E1088" s="246" t="s">
        <v>44</v>
      </c>
      <c r="F1088" s="245" t="s">
        <v>44</v>
      </c>
      <c r="G1088" s="245" t="s">
        <v>6206</v>
      </c>
      <c r="H1088" s="245" t="s">
        <v>6205</v>
      </c>
      <c r="I1088" s="245" t="s">
        <v>102</v>
      </c>
      <c r="J1088" s="245" t="s">
        <v>569</v>
      </c>
      <c r="K1088" s="246" t="s">
        <v>10568</v>
      </c>
      <c r="L1088" s="245" t="s">
        <v>568</v>
      </c>
      <c r="M1088"/>
      <c r="N1088"/>
      <c r="O1088"/>
      <c r="P1088"/>
      <c r="Q1088"/>
      <c r="R1088"/>
      <c r="S1088"/>
      <c r="T1088"/>
      <c r="U1088"/>
      <c r="V1088"/>
      <c r="W1088"/>
      <c r="X1088"/>
      <c r="Y1088"/>
      <c r="Z1088"/>
      <c r="AA1088"/>
      <c r="AB1088"/>
      <c r="AC1088"/>
      <c r="AD1088"/>
      <c r="AE1088"/>
      <c r="AF1088"/>
      <c r="AG1088"/>
      <c r="AH1088"/>
      <c r="AI1088"/>
      <c r="AJ1088"/>
      <c r="AK1088"/>
      <c r="AL1088"/>
      <c r="AM1088"/>
      <c r="AN1088"/>
      <c r="AO1088"/>
      <c r="AP1088"/>
      <c r="AQ1088"/>
      <c r="AR1088"/>
      <c r="AS1088"/>
      <c r="AT1088"/>
      <c r="AU1088"/>
      <c r="AV1088"/>
      <c r="AW1088"/>
      <c r="AX1088"/>
      <c r="AY1088"/>
      <c r="AZ1088"/>
      <c r="BA1088"/>
      <c r="BB1088"/>
      <c r="BC1088"/>
      <c r="BD1088"/>
      <c r="BE1088"/>
      <c r="BF1088"/>
      <c r="BG1088"/>
      <c r="BH1088"/>
      <c r="BI1088"/>
      <c r="BJ1088"/>
      <c r="BK1088"/>
      <c r="BL1088"/>
      <c r="BM1088"/>
      <c r="BN1088"/>
      <c r="BO1088"/>
    </row>
    <row r="1089" spans="1:67" ht="15" x14ac:dyDescent="0.25">
      <c r="A1089" s="245" t="s">
        <v>5904</v>
      </c>
      <c r="B1089" s="245" t="s">
        <v>5903</v>
      </c>
      <c r="C1089" s="245" t="s">
        <v>5902</v>
      </c>
      <c r="D1089" s="245" t="s">
        <v>5901</v>
      </c>
      <c r="E1089" s="246" t="s">
        <v>44</v>
      </c>
      <c r="F1089" s="245" t="s">
        <v>44</v>
      </c>
      <c r="G1089" s="245" t="s">
        <v>6204</v>
      </c>
      <c r="H1089" s="245" t="s">
        <v>6203</v>
      </c>
      <c r="I1089" s="245" t="s">
        <v>102</v>
      </c>
      <c r="J1089" s="245" t="s">
        <v>59</v>
      </c>
      <c r="K1089" s="246" t="s">
        <v>864</v>
      </c>
      <c r="L1089" s="245" t="s">
        <v>568</v>
      </c>
      <c r="M1089"/>
      <c r="N1089"/>
      <c r="O1089"/>
      <c r="P1089"/>
      <c r="Q1089"/>
      <c r="R1089"/>
      <c r="S1089"/>
      <c r="T1089"/>
      <c r="U1089"/>
      <c r="V1089"/>
      <c r="W1089"/>
      <c r="X1089"/>
      <c r="Y1089"/>
      <c r="Z1089"/>
      <c r="AA1089"/>
      <c r="AB1089"/>
      <c r="AC1089"/>
      <c r="AD1089"/>
      <c r="AE1089"/>
      <c r="AF1089"/>
      <c r="AG1089"/>
      <c r="AH1089"/>
      <c r="AI1089"/>
      <c r="AJ1089"/>
      <c r="AK1089"/>
      <c r="AL1089"/>
      <c r="AM1089"/>
      <c r="AN1089"/>
      <c r="AO1089"/>
      <c r="AP1089"/>
      <c r="AQ1089"/>
      <c r="AR1089"/>
      <c r="AS1089"/>
      <c r="AT1089"/>
      <c r="AU1089"/>
      <c r="AV1089"/>
      <c r="AW1089"/>
      <c r="AX1089"/>
      <c r="AY1089"/>
      <c r="AZ1089"/>
      <c r="BA1089"/>
      <c r="BB1089"/>
      <c r="BC1089"/>
      <c r="BD1089"/>
      <c r="BE1089"/>
      <c r="BF1089"/>
      <c r="BG1089"/>
      <c r="BH1089"/>
      <c r="BI1089"/>
      <c r="BJ1089"/>
      <c r="BK1089"/>
      <c r="BL1089"/>
      <c r="BM1089"/>
      <c r="BN1089"/>
      <c r="BO1089"/>
    </row>
    <row r="1090" spans="1:67" ht="15" x14ac:dyDescent="0.25">
      <c r="A1090" s="245" t="s">
        <v>5904</v>
      </c>
      <c r="B1090" s="245" t="s">
        <v>5903</v>
      </c>
      <c r="C1090" s="245" t="s">
        <v>5902</v>
      </c>
      <c r="D1090" s="245" t="s">
        <v>5901</v>
      </c>
      <c r="E1090" s="246" t="s">
        <v>44</v>
      </c>
      <c r="F1090" s="245" t="s">
        <v>44</v>
      </c>
      <c r="G1090" s="245" t="s">
        <v>6202</v>
      </c>
      <c r="H1090" s="245" t="s">
        <v>6201</v>
      </c>
      <c r="I1090" s="245" t="s">
        <v>102</v>
      </c>
      <c r="J1090" s="245" t="s">
        <v>569</v>
      </c>
      <c r="K1090" s="246" t="s">
        <v>676</v>
      </c>
      <c r="L1090" s="245" t="s">
        <v>568</v>
      </c>
      <c r="M1090"/>
      <c r="N1090"/>
      <c r="O1090"/>
      <c r="P1090"/>
      <c r="Q1090"/>
      <c r="R1090"/>
      <c r="S1090"/>
      <c r="T1090"/>
      <c r="U1090"/>
      <c r="V1090"/>
      <c r="W1090"/>
      <c r="X1090"/>
      <c r="Y1090"/>
      <c r="Z1090"/>
      <c r="AA1090"/>
      <c r="AB1090"/>
      <c r="AC1090"/>
      <c r="AD1090"/>
      <c r="AE1090"/>
      <c r="AF1090"/>
      <c r="AG1090"/>
      <c r="AH1090"/>
      <c r="AI1090"/>
      <c r="AJ1090"/>
      <c r="AK1090"/>
      <c r="AL1090"/>
      <c r="AM1090"/>
      <c r="AN1090"/>
      <c r="AO1090"/>
      <c r="AP1090"/>
      <c r="AQ1090"/>
      <c r="AR1090"/>
      <c r="AS1090"/>
      <c r="AT1090"/>
      <c r="AU1090"/>
      <c r="AV1090"/>
      <c r="AW1090"/>
      <c r="AX1090"/>
      <c r="AY1090"/>
      <c r="AZ1090"/>
      <c r="BA1090"/>
      <c r="BB1090"/>
      <c r="BC1090"/>
      <c r="BD1090"/>
      <c r="BE1090"/>
      <c r="BF1090"/>
      <c r="BG1090"/>
      <c r="BH1090"/>
      <c r="BI1090"/>
      <c r="BJ1090"/>
      <c r="BK1090"/>
      <c r="BL1090"/>
      <c r="BM1090"/>
      <c r="BN1090"/>
      <c r="BO1090"/>
    </row>
    <row r="1091" spans="1:67" ht="15" x14ac:dyDescent="0.25">
      <c r="A1091" s="245" t="s">
        <v>5904</v>
      </c>
      <c r="B1091" s="245" t="s">
        <v>5903</v>
      </c>
      <c r="C1091" s="245" t="s">
        <v>5902</v>
      </c>
      <c r="D1091" s="245" t="s">
        <v>5901</v>
      </c>
      <c r="E1091" s="246" t="s">
        <v>44</v>
      </c>
      <c r="F1091" s="245" t="s">
        <v>44</v>
      </c>
      <c r="G1091" s="245" t="s">
        <v>6200</v>
      </c>
      <c r="H1091" s="245" t="s">
        <v>6199</v>
      </c>
      <c r="I1091" s="245" t="s">
        <v>102</v>
      </c>
      <c r="J1091" s="245" t="s">
        <v>569</v>
      </c>
      <c r="K1091" s="246" t="s">
        <v>6096</v>
      </c>
      <c r="L1091" s="245" t="s">
        <v>568</v>
      </c>
      <c r="M1091"/>
      <c r="N1091"/>
      <c r="O1091"/>
      <c r="P1091"/>
      <c r="Q1091"/>
      <c r="R1091"/>
      <c r="S1091"/>
      <c r="T1091"/>
      <c r="U1091"/>
      <c r="V1091"/>
      <c r="W1091"/>
      <c r="X1091"/>
      <c r="Y1091"/>
      <c r="Z1091"/>
      <c r="AA1091"/>
      <c r="AB1091"/>
      <c r="AC1091"/>
      <c r="AD1091"/>
      <c r="AE1091"/>
      <c r="AF1091"/>
      <c r="AG1091"/>
      <c r="AH1091"/>
      <c r="AI1091"/>
      <c r="AJ1091"/>
      <c r="AK1091"/>
      <c r="AL1091"/>
      <c r="AM1091"/>
      <c r="AN1091"/>
      <c r="AO1091"/>
      <c r="AP1091"/>
      <c r="AQ1091"/>
      <c r="AR1091"/>
      <c r="AS1091"/>
      <c r="AT1091"/>
      <c r="AU1091"/>
      <c r="AV1091"/>
      <c r="AW1091"/>
      <c r="AX1091"/>
      <c r="AY1091"/>
      <c r="AZ1091"/>
      <c r="BA1091"/>
      <c r="BB1091"/>
      <c r="BC1091"/>
      <c r="BD1091"/>
      <c r="BE1091"/>
      <c r="BF1091"/>
      <c r="BG1091"/>
      <c r="BH1091"/>
      <c r="BI1091"/>
      <c r="BJ1091"/>
      <c r="BK1091"/>
      <c r="BL1091"/>
      <c r="BM1091"/>
      <c r="BN1091"/>
      <c r="BO1091"/>
    </row>
    <row r="1092" spans="1:67" ht="15" x14ac:dyDescent="0.25">
      <c r="A1092" s="245" t="s">
        <v>5904</v>
      </c>
      <c r="B1092" s="245" t="s">
        <v>5903</v>
      </c>
      <c r="C1092" s="245" t="s">
        <v>5902</v>
      </c>
      <c r="D1092" s="245" t="s">
        <v>5901</v>
      </c>
      <c r="E1092" s="246" t="s">
        <v>44</v>
      </c>
      <c r="F1092" s="245" t="s">
        <v>44</v>
      </c>
      <c r="G1092" s="245" t="s">
        <v>6198</v>
      </c>
      <c r="H1092" s="245" t="s">
        <v>6197</v>
      </c>
      <c r="I1092" s="245" t="s">
        <v>102</v>
      </c>
      <c r="J1092" s="245" t="s">
        <v>569</v>
      </c>
      <c r="K1092" s="246" t="s">
        <v>888</v>
      </c>
      <c r="L1092" s="245" t="s">
        <v>568</v>
      </c>
      <c r="M1092"/>
      <c r="N1092"/>
      <c r="O1092"/>
      <c r="P1092"/>
      <c r="Q1092"/>
      <c r="R1092"/>
      <c r="S1092"/>
      <c r="T1092"/>
      <c r="U1092"/>
      <c r="V1092"/>
      <c r="W1092"/>
      <c r="X1092"/>
      <c r="Y1092"/>
      <c r="Z1092"/>
      <c r="AA1092"/>
      <c r="AB1092"/>
      <c r="AC1092"/>
      <c r="AD1092"/>
      <c r="AE1092"/>
      <c r="AF1092"/>
      <c r="AG1092"/>
      <c r="AH1092"/>
      <c r="AI1092"/>
      <c r="AJ1092"/>
      <c r="AK1092"/>
      <c r="AL1092"/>
      <c r="AM1092"/>
      <c r="AN1092"/>
      <c r="AO1092"/>
      <c r="AP1092"/>
      <c r="AQ1092"/>
      <c r="AR1092"/>
      <c r="AS1092"/>
      <c r="AT1092"/>
      <c r="AU1092"/>
      <c r="AV1092"/>
      <c r="AW1092"/>
      <c r="AX1092"/>
      <c r="AY1092"/>
      <c r="AZ1092"/>
      <c r="BA1092"/>
      <c r="BB1092"/>
      <c r="BC1092"/>
      <c r="BD1092"/>
      <c r="BE1092"/>
      <c r="BF1092"/>
      <c r="BG1092"/>
      <c r="BH1092"/>
      <c r="BI1092"/>
      <c r="BJ1092"/>
      <c r="BK1092"/>
      <c r="BL1092"/>
      <c r="BM1092"/>
      <c r="BN1092"/>
      <c r="BO1092"/>
    </row>
    <row r="1093" spans="1:67" ht="15" x14ac:dyDescent="0.25">
      <c r="A1093" s="245" t="s">
        <v>5904</v>
      </c>
      <c r="B1093" s="245" t="s">
        <v>5903</v>
      </c>
      <c r="C1093" s="245" t="s">
        <v>5902</v>
      </c>
      <c r="D1093" s="245" t="s">
        <v>5901</v>
      </c>
      <c r="E1093" s="246" t="s">
        <v>44</v>
      </c>
      <c r="F1093" s="245" t="s">
        <v>44</v>
      </c>
      <c r="G1093" s="245" t="s">
        <v>6196</v>
      </c>
      <c r="H1093" s="245" t="s">
        <v>6195</v>
      </c>
      <c r="I1093" s="245" t="s">
        <v>102</v>
      </c>
      <c r="J1093" s="245" t="s">
        <v>59</v>
      </c>
      <c r="K1093" s="246" t="s">
        <v>272</v>
      </c>
      <c r="L1093" s="245" t="s">
        <v>568</v>
      </c>
      <c r="M1093"/>
      <c r="N1093"/>
      <c r="O1093"/>
      <c r="P1093"/>
      <c r="Q1093"/>
      <c r="R1093"/>
      <c r="S1093"/>
      <c r="T1093"/>
      <c r="U1093"/>
      <c r="V1093"/>
      <c r="W1093"/>
      <c r="X1093"/>
      <c r="Y1093"/>
      <c r="Z1093"/>
      <c r="AA1093"/>
      <c r="AB1093"/>
      <c r="AC1093"/>
      <c r="AD1093"/>
      <c r="AE1093"/>
      <c r="AF1093"/>
      <c r="AG1093"/>
      <c r="AH1093"/>
      <c r="AI1093"/>
      <c r="AJ1093"/>
      <c r="AK1093"/>
      <c r="AL1093"/>
      <c r="AM1093"/>
      <c r="AN1093"/>
      <c r="AO1093"/>
      <c r="AP1093"/>
      <c r="AQ1093"/>
      <c r="AR1093"/>
      <c r="AS1093"/>
      <c r="AT1093"/>
      <c r="AU1093"/>
      <c r="AV1093"/>
      <c r="AW1093"/>
      <c r="AX1093"/>
      <c r="AY1093"/>
      <c r="AZ1093"/>
      <c r="BA1093"/>
      <c r="BB1093"/>
      <c r="BC1093"/>
      <c r="BD1093"/>
      <c r="BE1093"/>
      <c r="BF1093"/>
      <c r="BG1093"/>
      <c r="BH1093"/>
      <c r="BI1093"/>
      <c r="BJ1093"/>
      <c r="BK1093"/>
      <c r="BL1093"/>
      <c r="BM1093"/>
      <c r="BN1093"/>
      <c r="BO1093"/>
    </row>
    <row r="1094" spans="1:67" ht="15" x14ac:dyDescent="0.25">
      <c r="A1094" s="245" t="s">
        <v>5904</v>
      </c>
      <c r="B1094" s="245" t="s">
        <v>5903</v>
      </c>
      <c r="C1094" s="245" t="s">
        <v>5902</v>
      </c>
      <c r="D1094" s="245" t="s">
        <v>5901</v>
      </c>
      <c r="E1094" s="246" t="s">
        <v>44</v>
      </c>
      <c r="F1094" s="245" t="s">
        <v>44</v>
      </c>
      <c r="G1094" s="245" t="s">
        <v>6194</v>
      </c>
      <c r="H1094" s="245" t="s">
        <v>6193</v>
      </c>
      <c r="I1094" s="245" t="s">
        <v>102</v>
      </c>
      <c r="J1094" s="245" t="s">
        <v>569</v>
      </c>
      <c r="K1094" s="246" t="s">
        <v>16312</v>
      </c>
      <c r="L1094" s="245" t="s">
        <v>568</v>
      </c>
      <c r="M1094"/>
      <c r="N1094"/>
      <c r="O1094"/>
      <c r="P1094"/>
      <c r="Q1094"/>
      <c r="R1094"/>
      <c r="S1094"/>
      <c r="T1094"/>
      <c r="U1094"/>
      <c r="V1094"/>
      <c r="W1094"/>
      <c r="X1094"/>
      <c r="Y1094"/>
      <c r="Z1094"/>
      <c r="AA1094"/>
      <c r="AB1094"/>
      <c r="AC1094"/>
      <c r="AD1094"/>
      <c r="AE1094"/>
      <c r="AF1094"/>
      <c r="AG1094"/>
      <c r="AH1094"/>
      <c r="AI1094"/>
      <c r="AJ1094"/>
      <c r="AK1094"/>
      <c r="AL1094"/>
      <c r="AM1094"/>
      <c r="AN1094"/>
      <c r="AO1094"/>
      <c r="AP1094"/>
      <c r="AQ1094"/>
      <c r="AR1094"/>
      <c r="AS1094"/>
      <c r="AT1094"/>
      <c r="AU1094"/>
      <c r="AV1094"/>
      <c r="AW1094"/>
      <c r="AX1094"/>
      <c r="AY1094"/>
      <c r="AZ1094"/>
      <c r="BA1094"/>
      <c r="BB1094"/>
      <c r="BC1094"/>
      <c r="BD1094"/>
      <c r="BE1094"/>
      <c r="BF1094"/>
      <c r="BG1094"/>
      <c r="BH1094"/>
      <c r="BI1094"/>
      <c r="BJ1094"/>
      <c r="BK1094"/>
      <c r="BL1094"/>
      <c r="BM1094"/>
      <c r="BN1094"/>
      <c r="BO1094"/>
    </row>
    <row r="1095" spans="1:67" ht="15" x14ac:dyDescent="0.25">
      <c r="A1095" s="245" t="s">
        <v>5904</v>
      </c>
      <c r="B1095" s="245" t="s">
        <v>5903</v>
      </c>
      <c r="C1095" s="245" t="s">
        <v>5902</v>
      </c>
      <c r="D1095" s="245" t="s">
        <v>5901</v>
      </c>
      <c r="E1095" s="246" t="s">
        <v>44</v>
      </c>
      <c r="F1095" s="245" t="s">
        <v>44</v>
      </c>
      <c r="G1095" s="245" t="s">
        <v>6192</v>
      </c>
      <c r="H1095" s="245" t="s">
        <v>6191</v>
      </c>
      <c r="I1095" s="245" t="s">
        <v>102</v>
      </c>
      <c r="J1095" s="245" t="s">
        <v>569</v>
      </c>
      <c r="K1095" s="246" t="s">
        <v>10031</v>
      </c>
      <c r="L1095" s="245" t="s">
        <v>568</v>
      </c>
      <c r="M1095"/>
      <c r="N1095"/>
      <c r="O1095"/>
      <c r="P1095"/>
      <c r="Q1095"/>
      <c r="R1095"/>
      <c r="S1095"/>
      <c r="T1095"/>
      <c r="U1095"/>
      <c r="V1095"/>
      <c r="W1095"/>
      <c r="X1095"/>
      <c r="Y1095"/>
      <c r="Z1095"/>
      <c r="AA1095"/>
      <c r="AB1095"/>
      <c r="AC1095"/>
      <c r="AD1095"/>
      <c r="AE1095"/>
      <c r="AF1095"/>
      <c r="AG1095"/>
      <c r="AH1095"/>
      <c r="AI1095"/>
      <c r="AJ1095"/>
      <c r="AK1095"/>
      <c r="AL1095"/>
      <c r="AM1095"/>
      <c r="AN1095"/>
      <c r="AO1095"/>
      <c r="AP1095"/>
      <c r="AQ1095"/>
      <c r="AR1095"/>
      <c r="AS1095"/>
      <c r="AT1095"/>
      <c r="AU1095"/>
      <c r="AV1095"/>
      <c r="AW1095"/>
      <c r="AX1095"/>
      <c r="AY1095"/>
      <c r="AZ1095"/>
      <c r="BA1095"/>
      <c r="BB1095"/>
      <c r="BC1095"/>
      <c r="BD1095"/>
      <c r="BE1095"/>
      <c r="BF1095"/>
      <c r="BG1095"/>
      <c r="BH1095"/>
      <c r="BI1095"/>
      <c r="BJ1095"/>
      <c r="BK1095"/>
      <c r="BL1095"/>
      <c r="BM1095"/>
      <c r="BN1095"/>
      <c r="BO1095"/>
    </row>
    <row r="1096" spans="1:67" ht="15" x14ac:dyDescent="0.25">
      <c r="A1096" s="245" t="s">
        <v>5904</v>
      </c>
      <c r="B1096" s="245" t="s">
        <v>5903</v>
      </c>
      <c r="C1096" s="245" t="s">
        <v>5902</v>
      </c>
      <c r="D1096" s="245" t="s">
        <v>5901</v>
      </c>
      <c r="E1096" s="246" t="s">
        <v>44</v>
      </c>
      <c r="F1096" s="245" t="s">
        <v>44</v>
      </c>
      <c r="G1096" s="245" t="s">
        <v>6190</v>
      </c>
      <c r="H1096" s="245" t="s">
        <v>6189</v>
      </c>
      <c r="I1096" s="245" t="s">
        <v>102</v>
      </c>
      <c r="J1096" s="245" t="s">
        <v>569</v>
      </c>
      <c r="K1096" s="246" t="s">
        <v>16313</v>
      </c>
      <c r="L1096" s="245" t="s">
        <v>568</v>
      </c>
      <c r="M1096"/>
      <c r="N1096"/>
      <c r="O1096"/>
      <c r="P1096"/>
      <c r="Q1096"/>
      <c r="R1096"/>
      <c r="S1096"/>
      <c r="T1096"/>
      <c r="U1096"/>
      <c r="V1096"/>
      <c r="W1096"/>
      <c r="X1096"/>
      <c r="Y1096"/>
      <c r="Z1096"/>
      <c r="AA1096"/>
      <c r="AB1096"/>
      <c r="AC1096"/>
      <c r="AD1096"/>
      <c r="AE1096"/>
      <c r="AF1096"/>
      <c r="AG1096"/>
      <c r="AH1096"/>
      <c r="AI1096"/>
      <c r="AJ1096"/>
      <c r="AK1096"/>
      <c r="AL1096"/>
      <c r="AM1096"/>
      <c r="AN1096"/>
      <c r="AO1096"/>
      <c r="AP1096"/>
      <c r="AQ1096"/>
      <c r="AR1096"/>
      <c r="AS1096"/>
      <c r="AT1096"/>
      <c r="AU1096"/>
      <c r="AV1096"/>
      <c r="AW1096"/>
      <c r="AX1096"/>
      <c r="AY1096"/>
      <c r="AZ1096"/>
      <c r="BA1096"/>
      <c r="BB1096"/>
      <c r="BC1096"/>
      <c r="BD1096"/>
      <c r="BE1096"/>
      <c r="BF1096"/>
      <c r="BG1096"/>
      <c r="BH1096"/>
      <c r="BI1096"/>
      <c r="BJ1096"/>
      <c r="BK1096"/>
      <c r="BL1096"/>
      <c r="BM1096"/>
      <c r="BN1096"/>
      <c r="BO1096"/>
    </row>
    <row r="1097" spans="1:67" ht="15" x14ac:dyDescent="0.25">
      <c r="A1097" s="245" t="s">
        <v>5904</v>
      </c>
      <c r="B1097" s="245" t="s">
        <v>5903</v>
      </c>
      <c r="C1097" s="245" t="s">
        <v>5902</v>
      </c>
      <c r="D1097" s="245" t="s">
        <v>5901</v>
      </c>
      <c r="E1097" s="246" t="s">
        <v>44</v>
      </c>
      <c r="F1097" s="245" t="s">
        <v>44</v>
      </c>
      <c r="G1097" s="245" t="s">
        <v>6188</v>
      </c>
      <c r="H1097" s="245" t="s">
        <v>6187</v>
      </c>
      <c r="I1097" s="245" t="s">
        <v>102</v>
      </c>
      <c r="J1097" s="245" t="s">
        <v>59</v>
      </c>
      <c r="K1097" s="246" t="s">
        <v>8275</v>
      </c>
      <c r="L1097" s="245" t="s">
        <v>568</v>
      </c>
      <c r="M1097"/>
      <c r="N1097"/>
      <c r="O1097"/>
      <c r="P1097"/>
      <c r="Q1097"/>
      <c r="R1097"/>
      <c r="S1097"/>
      <c r="T1097"/>
      <c r="U1097"/>
      <c r="V1097"/>
      <c r="W1097"/>
      <c r="X1097"/>
      <c r="Y1097"/>
      <c r="Z1097"/>
      <c r="AA1097"/>
      <c r="AB1097"/>
      <c r="AC1097"/>
      <c r="AD1097"/>
      <c r="AE1097"/>
      <c r="AF1097"/>
      <c r="AG1097"/>
      <c r="AH1097"/>
      <c r="AI1097"/>
      <c r="AJ1097"/>
      <c r="AK1097"/>
      <c r="AL1097"/>
      <c r="AM1097"/>
      <c r="AN1097"/>
      <c r="AO1097"/>
      <c r="AP1097"/>
      <c r="AQ1097"/>
      <c r="AR1097"/>
      <c r="AS1097"/>
      <c r="AT1097"/>
      <c r="AU1097"/>
      <c r="AV1097"/>
      <c r="AW1097"/>
      <c r="AX1097"/>
      <c r="AY1097"/>
      <c r="AZ1097"/>
      <c r="BA1097"/>
      <c r="BB1097"/>
      <c r="BC1097"/>
      <c r="BD1097"/>
      <c r="BE1097"/>
      <c r="BF1097"/>
      <c r="BG1097"/>
      <c r="BH1097"/>
      <c r="BI1097"/>
      <c r="BJ1097"/>
      <c r="BK1097"/>
      <c r="BL1097"/>
      <c r="BM1097"/>
      <c r="BN1097"/>
      <c r="BO1097"/>
    </row>
    <row r="1098" spans="1:67" ht="15" x14ac:dyDescent="0.25">
      <c r="A1098" s="245" t="s">
        <v>5904</v>
      </c>
      <c r="B1098" s="245" t="s">
        <v>5903</v>
      </c>
      <c r="C1098" s="245" t="s">
        <v>5902</v>
      </c>
      <c r="D1098" s="245" t="s">
        <v>5901</v>
      </c>
      <c r="E1098" s="246" t="s">
        <v>44</v>
      </c>
      <c r="F1098" s="245" t="s">
        <v>44</v>
      </c>
      <c r="G1098" s="245" t="s">
        <v>6186</v>
      </c>
      <c r="H1098" s="245" t="s">
        <v>6185</v>
      </c>
      <c r="I1098" s="245" t="s">
        <v>102</v>
      </c>
      <c r="J1098" s="245" t="s">
        <v>569</v>
      </c>
      <c r="K1098" s="246" t="s">
        <v>8798</v>
      </c>
      <c r="L1098" s="245" t="s">
        <v>568</v>
      </c>
      <c r="M1098"/>
      <c r="N1098"/>
      <c r="O1098"/>
      <c r="P1098"/>
      <c r="Q1098"/>
      <c r="R1098"/>
      <c r="S1098"/>
      <c r="T1098"/>
      <c r="U1098"/>
      <c r="V1098"/>
      <c r="W1098"/>
      <c r="X1098"/>
      <c r="Y1098"/>
      <c r="Z1098"/>
      <c r="AA1098"/>
      <c r="AB1098"/>
      <c r="AC1098"/>
      <c r="AD1098"/>
      <c r="AE1098"/>
      <c r="AF1098"/>
      <c r="AG1098"/>
      <c r="AH1098"/>
      <c r="AI1098"/>
      <c r="AJ1098"/>
      <c r="AK1098"/>
      <c r="AL1098"/>
      <c r="AM1098"/>
      <c r="AN1098"/>
      <c r="AO1098"/>
      <c r="AP1098"/>
      <c r="AQ1098"/>
      <c r="AR1098"/>
      <c r="AS1098"/>
      <c r="AT1098"/>
      <c r="AU1098"/>
      <c r="AV1098"/>
      <c r="AW1098"/>
      <c r="AX1098"/>
      <c r="AY1098"/>
      <c r="AZ1098"/>
      <c r="BA1098"/>
      <c r="BB1098"/>
      <c r="BC1098"/>
      <c r="BD1098"/>
      <c r="BE1098"/>
      <c r="BF1098"/>
      <c r="BG1098"/>
      <c r="BH1098"/>
      <c r="BI1098"/>
      <c r="BJ1098"/>
      <c r="BK1098"/>
      <c r="BL1098"/>
      <c r="BM1098"/>
      <c r="BN1098"/>
      <c r="BO1098"/>
    </row>
    <row r="1099" spans="1:67" ht="15" x14ac:dyDescent="0.25">
      <c r="A1099" s="245" t="s">
        <v>5904</v>
      </c>
      <c r="B1099" s="245" t="s">
        <v>5903</v>
      </c>
      <c r="C1099" s="245" t="s">
        <v>5902</v>
      </c>
      <c r="D1099" s="245" t="s">
        <v>5901</v>
      </c>
      <c r="E1099" s="246" t="s">
        <v>44</v>
      </c>
      <c r="F1099" s="245" t="s">
        <v>44</v>
      </c>
      <c r="G1099" s="245" t="s">
        <v>6184</v>
      </c>
      <c r="H1099" s="245" t="s">
        <v>6183</v>
      </c>
      <c r="I1099" s="245" t="s">
        <v>102</v>
      </c>
      <c r="J1099" s="245" t="s">
        <v>569</v>
      </c>
      <c r="K1099" s="246" t="s">
        <v>9538</v>
      </c>
      <c r="L1099" s="245" t="s">
        <v>568</v>
      </c>
      <c r="M1099"/>
      <c r="N1099"/>
      <c r="O1099"/>
      <c r="P1099"/>
      <c r="Q1099"/>
      <c r="R1099"/>
      <c r="S1099"/>
      <c r="T1099"/>
      <c r="U1099"/>
      <c r="V1099"/>
      <c r="W1099"/>
      <c r="X1099"/>
      <c r="Y1099"/>
      <c r="Z1099"/>
      <c r="AA1099"/>
      <c r="AB1099"/>
      <c r="AC1099"/>
      <c r="AD1099"/>
      <c r="AE1099"/>
      <c r="AF1099"/>
      <c r="AG1099"/>
      <c r="AH1099"/>
      <c r="AI1099"/>
      <c r="AJ1099"/>
      <c r="AK1099"/>
      <c r="AL1099"/>
      <c r="AM1099"/>
      <c r="AN1099"/>
      <c r="AO1099"/>
      <c r="AP1099"/>
      <c r="AQ1099"/>
      <c r="AR1099"/>
      <c r="AS1099"/>
      <c r="AT1099"/>
      <c r="AU1099"/>
      <c r="AV1099"/>
      <c r="AW1099"/>
      <c r="AX1099"/>
      <c r="AY1099"/>
      <c r="AZ1099"/>
      <c r="BA1099"/>
      <c r="BB1099"/>
      <c r="BC1099"/>
      <c r="BD1099"/>
      <c r="BE1099"/>
      <c r="BF1099"/>
      <c r="BG1099"/>
      <c r="BH1099"/>
      <c r="BI1099"/>
      <c r="BJ1099"/>
      <c r="BK1099"/>
      <c r="BL1099"/>
      <c r="BM1099"/>
      <c r="BN1099"/>
      <c r="BO1099"/>
    </row>
    <row r="1100" spans="1:67" ht="15" x14ac:dyDescent="0.25">
      <c r="A1100" s="245" t="s">
        <v>5904</v>
      </c>
      <c r="B1100" s="245" t="s">
        <v>5903</v>
      </c>
      <c r="C1100" s="245" t="s">
        <v>5902</v>
      </c>
      <c r="D1100" s="245" t="s">
        <v>5901</v>
      </c>
      <c r="E1100" s="246" t="s">
        <v>44</v>
      </c>
      <c r="F1100" s="245" t="s">
        <v>44</v>
      </c>
      <c r="G1100" s="245" t="s">
        <v>6181</v>
      </c>
      <c r="H1100" s="245" t="s">
        <v>6180</v>
      </c>
      <c r="I1100" s="245" t="s">
        <v>102</v>
      </c>
      <c r="J1100" s="245" t="s">
        <v>569</v>
      </c>
      <c r="K1100" s="246" t="s">
        <v>16314</v>
      </c>
      <c r="L1100" s="245" t="s">
        <v>568</v>
      </c>
      <c r="M1100"/>
      <c r="N1100"/>
      <c r="O1100"/>
      <c r="P1100"/>
      <c r="Q1100"/>
      <c r="R1100"/>
      <c r="S1100"/>
      <c r="T1100"/>
      <c r="U1100"/>
      <c r="V1100"/>
      <c r="W1100"/>
      <c r="X1100"/>
      <c r="Y1100"/>
      <c r="Z1100"/>
      <c r="AA1100"/>
      <c r="AB1100"/>
      <c r="AC1100"/>
      <c r="AD1100"/>
      <c r="AE1100"/>
      <c r="AF1100"/>
      <c r="AG1100"/>
      <c r="AH1100"/>
      <c r="AI1100"/>
      <c r="AJ1100"/>
      <c r="AK1100"/>
      <c r="AL1100"/>
      <c r="AM1100"/>
      <c r="AN1100"/>
      <c r="AO1100"/>
      <c r="AP1100"/>
      <c r="AQ1100"/>
      <c r="AR1100"/>
      <c r="AS1100"/>
      <c r="AT1100"/>
      <c r="AU1100"/>
      <c r="AV1100"/>
      <c r="AW1100"/>
      <c r="AX1100"/>
      <c r="AY1100"/>
      <c r="AZ1100"/>
      <c r="BA1100"/>
      <c r="BB1100"/>
      <c r="BC1100"/>
      <c r="BD1100"/>
      <c r="BE1100"/>
      <c r="BF1100"/>
      <c r="BG1100"/>
      <c r="BH1100"/>
      <c r="BI1100"/>
      <c r="BJ1100"/>
      <c r="BK1100"/>
      <c r="BL1100"/>
      <c r="BM1100"/>
      <c r="BN1100"/>
      <c r="BO1100"/>
    </row>
    <row r="1101" spans="1:67" ht="15" x14ac:dyDescent="0.25">
      <c r="A1101" s="245" t="s">
        <v>5904</v>
      </c>
      <c r="B1101" s="245" t="s">
        <v>5903</v>
      </c>
      <c r="C1101" s="245" t="s">
        <v>5902</v>
      </c>
      <c r="D1101" s="245" t="s">
        <v>5901</v>
      </c>
      <c r="E1101" s="246" t="s">
        <v>44</v>
      </c>
      <c r="F1101" s="245" t="s">
        <v>44</v>
      </c>
      <c r="G1101" s="245" t="s">
        <v>6179</v>
      </c>
      <c r="H1101" s="245" t="s">
        <v>6178</v>
      </c>
      <c r="I1101" s="245" t="s">
        <v>102</v>
      </c>
      <c r="J1101" s="245" t="s">
        <v>569</v>
      </c>
      <c r="K1101" s="246" t="s">
        <v>16315</v>
      </c>
      <c r="L1101" s="245" t="s">
        <v>568</v>
      </c>
      <c r="M1101"/>
      <c r="N1101"/>
      <c r="O1101"/>
      <c r="P1101"/>
      <c r="Q1101"/>
      <c r="R1101"/>
      <c r="S1101"/>
      <c r="T1101"/>
      <c r="U1101"/>
      <c r="V1101"/>
      <c r="W1101"/>
      <c r="X1101"/>
      <c r="Y1101"/>
      <c r="Z1101"/>
      <c r="AA1101"/>
      <c r="AB1101"/>
      <c r="AC1101"/>
      <c r="AD1101"/>
      <c r="AE1101"/>
      <c r="AF1101"/>
      <c r="AG1101"/>
      <c r="AH1101"/>
      <c r="AI1101"/>
      <c r="AJ1101"/>
      <c r="AK1101"/>
      <c r="AL1101"/>
      <c r="AM1101"/>
      <c r="AN1101"/>
      <c r="AO1101"/>
      <c r="AP1101"/>
      <c r="AQ1101"/>
      <c r="AR1101"/>
      <c r="AS1101"/>
      <c r="AT1101"/>
      <c r="AU1101"/>
      <c r="AV1101"/>
      <c r="AW1101"/>
      <c r="AX1101"/>
      <c r="AY1101"/>
      <c r="AZ1101"/>
      <c r="BA1101"/>
      <c r="BB1101"/>
      <c r="BC1101"/>
      <c r="BD1101"/>
      <c r="BE1101"/>
      <c r="BF1101"/>
      <c r="BG1101"/>
      <c r="BH1101"/>
      <c r="BI1101"/>
      <c r="BJ1101"/>
      <c r="BK1101"/>
      <c r="BL1101"/>
      <c r="BM1101"/>
      <c r="BN1101"/>
      <c r="BO1101"/>
    </row>
    <row r="1102" spans="1:67" ht="15" x14ac:dyDescent="0.25">
      <c r="A1102" s="245" t="s">
        <v>5904</v>
      </c>
      <c r="B1102" s="245" t="s">
        <v>5903</v>
      </c>
      <c r="C1102" s="245" t="s">
        <v>5902</v>
      </c>
      <c r="D1102" s="245" t="s">
        <v>5901</v>
      </c>
      <c r="E1102" s="246" t="s">
        <v>44</v>
      </c>
      <c r="F1102" s="245" t="s">
        <v>44</v>
      </c>
      <c r="G1102" s="245" t="s">
        <v>6177</v>
      </c>
      <c r="H1102" s="245" t="s">
        <v>6176</v>
      </c>
      <c r="I1102" s="245" t="s">
        <v>102</v>
      </c>
      <c r="J1102" s="245" t="s">
        <v>569</v>
      </c>
      <c r="K1102" s="246" t="s">
        <v>16316</v>
      </c>
      <c r="L1102" s="245" t="s">
        <v>568</v>
      </c>
      <c r="M1102"/>
      <c r="N1102"/>
      <c r="O1102"/>
      <c r="P1102"/>
      <c r="Q1102"/>
      <c r="R1102"/>
      <c r="S1102"/>
      <c r="T1102"/>
      <c r="U1102"/>
      <c r="V1102"/>
      <c r="W1102"/>
      <c r="X1102"/>
      <c r="Y1102"/>
      <c r="Z1102"/>
      <c r="AA1102"/>
      <c r="AB1102"/>
      <c r="AC1102"/>
      <c r="AD1102"/>
      <c r="AE1102"/>
      <c r="AF1102"/>
      <c r="AG1102"/>
      <c r="AH1102"/>
      <c r="AI1102"/>
      <c r="AJ1102"/>
      <c r="AK1102"/>
      <c r="AL1102"/>
      <c r="AM1102"/>
      <c r="AN1102"/>
      <c r="AO1102"/>
      <c r="AP1102"/>
      <c r="AQ1102"/>
      <c r="AR1102"/>
      <c r="AS1102"/>
      <c r="AT1102"/>
      <c r="AU1102"/>
      <c r="AV1102"/>
      <c r="AW1102"/>
      <c r="AX1102"/>
      <c r="AY1102"/>
      <c r="AZ1102"/>
      <c r="BA1102"/>
      <c r="BB1102"/>
      <c r="BC1102"/>
      <c r="BD1102"/>
      <c r="BE1102"/>
      <c r="BF1102"/>
      <c r="BG1102"/>
      <c r="BH1102"/>
      <c r="BI1102"/>
      <c r="BJ1102"/>
      <c r="BK1102"/>
      <c r="BL1102"/>
      <c r="BM1102"/>
      <c r="BN1102"/>
      <c r="BO1102"/>
    </row>
    <row r="1103" spans="1:67" ht="15" x14ac:dyDescent="0.25">
      <c r="A1103" s="245" t="s">
        <v>5904</v>
      </c>
      <c r="B1103" s="245" t="s">
        <v>5903</v>
      </c>
      <c r="C1103" s="245" t="s">
        <v>5902</v>
      </c>
      <c r="D1103" s="245" t="s">
        <v>5901</v>
      </c>
      <c r="E1103" s="246" t="s">
        <v>44</v>
      </c>
      <c r="F1103" s="245" t="s">
        <v>44</v>
      </c>
      <c r="G1103" s="245" t="s">
        <v>6175</v>
      </c>
      <c r="H1103" s="245" t="s">
        <v>6174</v>
      </c>
      <c r="I1103" s="245" t="s">
        <v>102</v>
      </c>
      <c r="J1103" s="245" t="s">
        <v>106</v>
      </c>
      <c r="K1103" s="246" t="s">
        <v>16192</v>
      </c>
      <c r="L1103" s="245" t="s">
        <v>568</v>
      </c>
      <c r="M1103"/>
      <c r="N1103"/>
      <c r="O1103"/>
      <c r="P1103"/>
      <c r="Q1103"/>
      <c r="R1103"/>
      <c r="S1103"/>
      <c r="T1103"/>
      <c r="U1103"/>
      <c r="V1103"/>
      <c r="W1103"/>
      <c r="X1103"/>
      <c r="Y1103"/>
      <c r="Z1103"/>
      <c r="AA1103"/>
      <c r="AB1103"/>
      <c r="AC1103"/>
      <c r="AD1103"/>
      <c r="AE1103"/>
      <c r="AF1103"/>
      <c r="AG1103"/>
      <c r="AH1103"/>
      <c r="AI1103"/>
      <c r="AJ1103"/>
      <c r="AK1103"/>
      <c r="AL1103"/>
      <c r="AM1103"/>
      <c r="AN1103"/>
      <c r="AO1103"/>
      <c r="AP1103"/>
      <c r="AQ1103"/>
      <c r="AR1103"/>
      <c r="AS1103"/>
      <c r="AT1103"/>
      <c r="AU1103"/>
      <c r="AV1103"/>
      <c r="AW1103"/>
      <c r="AX1103"/>
      <c r="AY1103"/>
      <c r="AZ1103"/>
      <c r="BA1103"/>
      <c r="BB1103"/>
      <c r="BC1103"/>
      <c r="BD1103"/>
      <c r="BE1103"/>
      <c r="BF1103"/>
      <c r="BG1103"/>
      <c r="BH1103"/>
      <c r="BI1103"/>
      <c r="BJ1103"/>
      <c r="BK1103"/>
      <c r="BL1103"/>
      <c r="BM1103"/>
      <c r="BN1103"/>
      <c r="BO1103"/>
    </row>
    <row r="1104" spans="1:67" ht="15" x14ac:dyDescent="0.25">
      <c r="A1104" s="245" t="s">
        <v>5904</v>
      </c>
      <c r="B1104" s="245" t="s">
        <v>5903</v>
      </c>
      <c r="C1104" s="245" t="s">
        <v>5902</v>
      </c>
      <c r="D1104" s="245" t="s">
        <v>5901</v>
      </c>
      <c r="E1104" s="246" t="s">
        <v>44</v>
      </c>
      <c r="F1104" s="245" t="s">
        <v>44</v>
      </c>
      <c r="G1104" s="245" t="s">
        <v>6173</v>
      </c>
      <c r="H1104" s="245" t="s">
        <v>10521</v>
      </c>
      <c r="I1104" s="245" t="s">
        <v>102</v>
      </c>
      <c r="J1104" s="245" t="s">
        <v>569</v>
      </c>
      <c r="K1104" s="246" t="s">
        <v>1904</v>
      </c>
      <c r="L1104" s="245" t="s">
        <v>568</v>
      </c>
      <c r="M1104"/>
      <c r="N1104"/>
      <c r="O1104"/>
      <c r="P1104"/>
      <c r="Q1104"/>
      <c r="R1104"/>
      <c r="S1104"/>
      <c r="T1104"/>
      <c r="U1104"/>
      <c r="V1104"/>
      <c r="W1104"/>
      <c r="X1104"/>
      <c r="Y1104"/>
      <c r="Z1104"/>
      <c r="AA1104"/>
      <c r="AB1104"/>
      <c r="AC1104"/>
      <c r="AD1104"/>
      <c r="AE1104"/>
      <c r="AF1104"/>
      <c r="AG1104"/>
      <c r="AH1104"/>
      <c r="AI1104"/>
      <c r="AJ1104"/>
      <c r="AK1104"/>
      <c r="AL1104"/>
      <c r="AM1104"/>
      <c r="AN1104"/>
      <c r="AO1104"/>
      <c r="AP1104"/>
      <c r="AQ1104"/>
      <c r="AR1104"/>
      <c r="AS1104"/>
      <c r="AT1104"/>
      <c r="AU1104"/>
      <c r="AV1104"/>
      <c r="AW1104"/>
      <c r="AX1104"/>
      <c r="AY1104"/>
      <c r="AZ1104"/>
      <c r="BA1104"/>
      <c r="BB1104"/>
      <c r="BC1104"/>
      <c r="BD1104"/>
      <c r="BE1104"/>
      <c r="BF1104"/>
      <c r="BG1104"/>
      <c r="BH1104"/>
      <c r="BI1104"/>
      <c r="BJ1104"/>
      <c r="BK1104"/>
      <c r="BL1104"/>
      <c r="BM1104"/>
      <c r="BN1104"/>
      <c r="BO1104"/>
    </row>
    <row r="1105" spans="1:67" ht="15" x14ac:dyDescent="0.25">
      <c r="A1105" s="245" t="s">
        <v>5904</v>
      </c>
      <c r="B1105" s="245" t="s">
        <v>5903</v>
      </c>
      <c r="C1105" s="245" t="s">
        <v>5902</v>
      </c>
      <c r="D1105" s="245" t="s">
        <v>5901</v>
      </c>
      <c r="E1105" s="246" t="s">
        <v>44</v>
      </c>
      <c r="F1105" s="245" t="s">
        <v>44</v>
      </c>
      <c r="G1105" s="245" t="s">
        <v>6172</v>
      </c>
      <c r="H1105" s="245" t="s">
        <v>10522</v>
      </c>
      <c r="I1105" s="245" t="s">
        <v>102</v>
      </c>
      <c r="J1105" s="245" t="s">
        <v>569</v>
      </c>
      <c r="K1105" s="246" t="s">
        <v>4166</v>
      </c>
      <c r="L1105" s="245" t="s">
        <v>568</v>
      </c>
      <c r="M1105"/>
      <c r="N1105"/>
      <c r="O1105"/>
      <c r="P1105"/>
      <c r="Q1105"/>
      <c r="R1105"/>
      <c r="S1105"/>
      <c r="T1105"/>
      <c r="U1105"/>
      <c r="V1105"/>
      <c r="W1105"/>
      <c r="X1105"/>
      <c r="Y1105"/>
      <c r="Z1105"/>
      <c r="AA1105"/>
      <c r="AB1105"/>
      <c r="AC1105"/>
      <c r="AD1105"/>
      <c r="AE1105"/>
      <c r="AF1105"/>
      <c r="AG1105"/>
      <c r="AH1105"/>
      <c r="AI1105"/>
      <c r="AJ1105"/>
      <c r="AK1105"/>
      <c r="AL1105"/>
      <c r="AM1105"/>
      <c r="AN1105"/>
      <c r="AO1105"/>
      <c r="AP1105"/>
      <c r="AQ1105"/>
      <c r="AR1105"/>
      <c r="AS1105"/>
      <c r="AT1105"/>
      <c r="AU1105"/>
      <c r="AV1105"/>
      <c r="AW1105"/>
      <c r="AX1105"/>
      <c r="AY1105"/>
      <c r="AZ1105"/>
      <c r="BA1105"/>
      <c r="BB1105"/>
      <c r="BC1105"/>
      <c r="BD1105"/>
      <c r="BE1105"/>
      <c r="BF1105"/>
      <c r="BG1105"/>
      <c r="BH1105"/>
      <c r="BI1105"/>
      <c r="BJ1105"/>
      <c r="BK1105"/>
      <c r="BL1105"/>
      <c r="BM1105"/>
      <c r="BN1105"/>
      <c r="BO1105"/>
    </row>
    <row r="1106" spans="1:67" ht="15" x14ac:dyDescent="0.25">
      <c r="A1106" s="245" t="s">
        <v>5904</v>
      </c>
      <c r="B1106" s="245" t="s">
        <v>5903</v>
      </c>
      <c r="C1106" s="245" t="s">
        <v>5902</v>
      </c>
      <c r="D1106" s="245" t="s">
        <v>5901</v>
      </c>
      <c r="E1106" s="246" t="s">
        <v>44</v>
      </c>
      <c r="F1106" s="245" t="s">
        <v>44</v>
      </c>
      <c r="G1106" s="245" t="s">
        <v>6171</v>
      </c>
      <c r="H1106" s="245" t="s">
        <v>10523</v>
      </c>
      <c r="I1106" s="245" t="s">
        <v>102</v>
      </c>
      <c r="J1106" s="245" t="s">
        <v>569</v>
      </c>
      <c r="K1106" s="246" t="s">
        <v>87</v>
      </c>
      <c r="L1106" s="245" t="s">
        <v>568</v>
      </c>
      <c r="M1106"/>
      <c r="N1106"/>
      <c r="O1106"/>
      <c r="P1106"/>
      <c r="Q1106"/>
      <c r="R1106"/>
      <c r="S1106"/>
      <c r="T1106"/>
      <c r="U1106"/>
      <c r="V1106"/>
      <c r="W1106"/>
      <c r="X1106"/>
      <c r="Y1106"/>
      <c r="Z1106"/>
      <c r="AA1106"/>
      <c r="AB1106"/>
      <c r="AC1106"/>
      <c r="AD1106"/>
      <c r="AE1106"/>
      <c r="AF1106"/>
      <c r="AG1106"/>
      <c r="AH1106"/>
      <c r="AI1106"/>
      <c r="AJ1106"/>
      <c r="AK1106"/>
      <c r="AL1106"/>
      <c r="AM1106"/>
      <c r="AN1106"/>
      <c r="AO1106"/>
      <c r="AP1106"/>
      <c r="AQ1106"/>
      <c r="AR1106"/>
      <c r="AS1106"/>
      <c r="AT1106"/>
      <c r="AU1106"/>
      <c r="AV1106"/>
      <c r="AW1106"/>
      <c r="AX1106"/>
      <c r="AY1106"/>
      <c r="AZ1106"/>
      <c r="BA1106"/>
      <c r="BB1106"/>
      <c r="BC1106"/>
      <c r="BD1106"/>
      <c r="BE1106"/>
      <c r="BF1106"/>
      <c r="BG1106"/>
      <c r="BH1106"/>
      <c r="BI1106"/>
      <c r="BJ1106"/>
      <c r="BK1106"/>
      <c r="BL1106"/>
      <c r="BM1106"/>
      <c r="BN1106"/>
      <c r="BO1106"/>
    </row>
    <row r="1107" spans="1:67" ht="15" x14ac:dyDescent="0.25">
      <c r="A1107" s="245" t="s">
        <v>5904</v>
      </c>
      <c r="B1107" s="245" t="s">
        <v>5903</v>
      </c>
      <c r="C1107" s="245" t="s">
        <v>5902</v>
      </c>
      <c r="D1107" s="245" t="s">
        <v>5901</v>
      </c>
      <c r="E1107" s="246" t="s">
        <v>44</v>
      </c>
      <c r="F1107" s="245" t="s">
        <v>44</v>
      </c>
      <c r="G1107" s="245" t="s">
        <v>6170</v>
      </c>
      <c r="H1107" s="245" t="s">
        <v>10524</v>
      </c>
      <c r="I1107" s="245" t="s">
        <v>102</v>
      </c>
      <c r="J1107" s="245" t="s">
        <v>106</v>
      </c>
      <c r="K1107" s="246" t="s">
        <v>10177</v>
      </c>
      <c r="L1107" s="245" t="s">
        <v>568</v>
      </c>
      <c r="M1107"/>
      <c r="N1107"/>
      <c r="O1107"/>
      <c r="P1107"/>
      <c r="Q1107"/>
      <c r="R1107"/>
      <c r="S1107"/>
      <c r="T1107"/>
      <c r="U1107"/>
      <c r="V1107"/>
      <c r="W1107"/>
      <c r="X1107"/>
      <c r="Y1107"/>
      <c r="Z1107"/>
      <c r="AA1107"/>
      <c r="AB1107"/>
      <c r="AC1107"/>
      <c r="AD1107"/>
      <c r="AE1107"/>
      <c r="AF1107"/>
      <c r="AG1107"/>
      <c r="AH1107"/>
      <c r="AI1107"/>
      <c r="AJ1107"/>
      <c r="AK1107"/>
      <c r="AL1107"/>
      <c r="AM1107"/>
      <c r="AN1107"/>
      <c r="AO1107"/>
      <c r="AP1107"/>
      <c r="AQ1107"/>
      <c r="AR1107"/>
      <c r="AS1107"/>
      <c r="AT1107"/>
      <c r="AU1107"/>
      <c r="AV1107"/>
      <c r="AW1107"/>
      <c r="AX1107"/>
      <c r="AY1107"/>
      <c r="AZ1107"/>
      <c r="BA1107"/>
      <c r="BB1107"/>
      <c r="BC1107"/>
      <c r="BD1107"/>
      <c r="BE1107"/>
      <c r="BF1107"/>
      <c r="BG1107"/>
      <c r="BH1107"/>
      <c r="BI1107"/>
      <c r="BJ1107"/>
      <c r="BK1107"/>
      <c r="BL1107"/>
      <c r="BM1107"/>
      <c r="BN1107"/>
      <c r="BO1107"/>
    </row>
    <row r="1108" spans="1:67" ht="15" x14ac:dyDescent="0.25">
      <c r="A1108" s="245" t="s">
        <v>5904</v>
      </c>
      <c r="B1108" s="245" t="s">
        <v>5903</v>
      </c>
      <c r="C1108" s="245" t="s">
        <v>5902</v>
      </c>
      <c r="D1108" s="245" t="s">
        <v>5901</v>
      </c>
      <c r="E1108" s="246" t="s">
        <v>44</v>
      </c>
      <c r="F1108" s="245" t="s">
        <v>44</v>
      </c>
      <c r="G1108" s="245" t="s">
        <v>6169</v>
      </c>
      <c r="H1108" s="245" t="s">
        <v>6168</v>
      </c>
      <c r="I1108" s="245" t="s">
        <v>102</v>
      </c>
      <c r="J1108" s="245" t="s">
        <v>59</v>
      </c>
      <c r="K1108" s="246" t="s">
        <v>6223</v>
      </c>
      <c r="L1108" s="245" t="s">
        <v>568</v>
      </c>
      <c r="M1108"/>
      <c r="N1108"/>
      <c r="O1108"/>
      <c r="P1108"/>
      <c r="Q1108"/>
      <c r="R1108"/>
      <c r="S1108"/>
      <c r="T1108"/>
      <c r="U1108"/>
      <c r="V1108"/>
      <c r="W1108"/>
      <c r="X1108"/>
      <c r="Y1108"/>
      <c r="Z1108"/>
      <c r="AA1108"/>
      <c r="AB1108"/>
      <c r="AC1108"/>
      <c r="AD1108"/>
      <c r="AE1108"/>
      <c r="AF1108"/>
      <c r="AG1108"/>
      <c r="AH1108"/>
      <c r="AI1108"/>
      <c r="AJ1108"/>
      <c r="AK1108"/>
      <c r="AL1108"/>
      <c r="AM1108"/>
      <c r="AN1108"/>
      <c r="AO1108"/>
      <c r="AP1108"/>
      <c r="AQ1108"/>
      <c r="AR1108"/>
      <c r="AS1108"/>
      <c r="AT1108"/>
      <c r="AU1108"/>
      <c r="AV1108"/>
      <c r="AW1108"/>
      <c r="AX1108"/>
      <c r="AY1108"/>
      <c r="AZ1108"/>
      <c r="BA1108"/>
      <c r="BB1108"/>
      <c r="BC1108"/>
      <c r="BD1108"/>
      <c r="BE1108"/>
      <c r="BF1108"/>
      <c r="BG1108"/>
      <c r="BH1108"/>
      <c r="BI1108"/>
      <c r="BJ1108"/>
      <c r="BK1108"/>
      <c r="BL1108"/>
      <c r="BM1108"/>
      <c r="BN1108"/>
      <c r="BO1108"/>
    </row>
    <row r="1109" spans="1:67" ht="15" x14ac:dyDescent="0.25">
      <c r="A1109" s="245" t="s">
        <v>5904</v>
      </c>
      <c r="B1109" s="245" t="s">
        <v>5903</v>
      </c>
      <c r="C1109" s="245" t="s">
        <v>5902</v>
      </c>
      <c r="D1109" s="245" t="s">
        <v>5901</v>
      </c>
      <c r="E1109" s="246" t="s">
        <v>44</v>
      </c>
      <c r="F1109" s="245" t="s">
        <v>44</v>
      </c>
      <c r="G1109" s="245" t="s">
        <v>6167</v>
      </c>
      <c r="H1109" s="245" t="s">
        <v>6166</v>
      </c>
      <c r="I1109" s="245" t="s">
        <v>102</v>
      </c>
      <c r="J1109" s="245" t="s">
        <v>59</v>
      </c>
      <c r="K1109" s="246" t="s">
        <v>126</v>
      </c>
      <c r="L1109" s="245" t="s">
        <v>568</v>
      </c>
      <c r="M1109"/>
      <c r="N1109"/>
      <c r="O1109"/>
      <c r="P1109"/>
      <c r="Q1109"/>
      <c r="R1109"/>
      <c r="S1109"/>
      <c r="T1109"/>
      <c r="U1109"/>
      <c r="V1109"/>
      <c r="W1109"/>
      <c r="X1109"/>
      <c r="Y1109"/>
      <c r="Z1109"/>
      <c r="AA1109"/>
      <c r="AB1109"/>
      <c r="AC1109"/>
      <c r="AD1109"/>
      <c r="AE1109"/>
      <c r="AF1109"/>
      <c r="AG1109"/>
      <c r="AH1109"/>
      <c r="AI1109"/>
      <c r="AJ1109"/>
      <c r="AK1109"/>
      <c r="AL1109"/>
      <c r="AM1109"/>
      <c r="AN1109"/>
      <c r="AO1109"/>
      <c r="AP1109"/>
      <c r="AQ1109"/>
      <c r="AR1109"/>
      <c r="AS1109"/>
      <c r="AT1109"/>
      <c r="AU1109"/>
      <c r="AV1109"/>
      <c r="AW1109"/>
      <c r="AX1109"/>
      <c r="AY1109"/>
      <c r="AZ1109"/>
      <c r="BA1109"/>
      <c r="BB1109"/>
      <c r="BC1109"/>
      <c r="BD1109"/>
      <c r="BE1109"/>
      <c r="BF1109"/>
      <c r="BG1109"/>
      <c r="BH1109"/>
      <c r="BI1109"/>
      <c r="BJ1109"/>
      <c r="BK1109"/>
      <c r="BL1109"/>
      <c r="BM1109"/>
      <c r="BN1109"/>
      <c r="BO1109"/>
    </row>
    <row r="1110" spans="1:67" ht="15" x14ac:dyDescent="0.25">
      <c r="A1110" s="245" t="s">
        <v>5904</v>
      </c>
      <c r="B1110" s="245" t="s">
        <v>5903</v>
      </c>
      <c r="C1110" s="245" t="s">
        <v>5902</v>
      </c>
      <c r="D1110" s="245" t="s">
        <v>5901</v>
      </c>
      <c r="E1110" s="246" t="s">
        <v>44</v>
      </c>
      <c r="F1110" s="245" t="s">
        <v>44</v>
      </c>
      <c r="G1110" s="245" t="s">
        <v>6165</v>
      </c>
      <c r="H1110" s="245" t="s">
        <v>6164</v>
      </c>
      <c r="I1110" s="245" t="s">
        <v>102</v>
      </c>
      <c r="J1110" s="245" t="s">
        <v>59</v>
      </c>
      <c r="K1110" s="246" t="s">
        <v>612</v>
      </c>
      <c r="L1110" s="245" t="s">
        <v>568</v>
      </c>
      <c r="M1110"/>
      <c r="N1110"/>
      <c r="O1110"/>
      <c r="P1110"/>
      <c r="Q1110"/>
      <c r="R1110"/>
      <c r="S1110"/>
      <c r="T1110"/>
      <c r="U1110"/>
      <c r="V1110"/>
      <c r="W1110"/>
      <c r="X1110"/>
      <c r="Y1110"/>
      <c r="Z1110"/>
      <c r="AA1110"/>
      <c r="AB1110"/>
      <c r="AC1110"/>
      <c r="AD1110"/>
      <c r="AE1110"/>
      <c r="AF1110"/>
      <c r="AG1110"/>
      <c r="AH1110"/>
      <c r="AI1110"/>
      <c r="AJ1110"/>
      <c r="AK1110"/>
      <c r="AL1110"/>
      <c r="AM1110"/>
      <c r="AN1110"/>
      <c r="AO1110"/>
      <c r="AP1110"/>
      <c r="AQ1110"/>
      <c r="AR1110"/>
      <c r="AS1110"/>
      <c r="AT1110"/>
      <c r="AU1110"/>
      <c r="AV1110"/>
      <c r="AW1110"/>
      <c r="AX1110"/>
      <c r="AY1110"/>
      <c r="AZ1110"/>
      <c r="BA1110"/>
      <c r="BB1110"/>
      <c r="BC1110"/>
      <c r="BD1110"/>
      <c r="BE1110"/>
      <c r="BF1110"/>
      <c r="BG1110"/>
      <c r="BH1110"/>
      <c r="BI1110"/>
      <c r="BJ1110"/>
      <c r="BK1110"/>
      <c r="BL1110"/>
      <c r="BM1110"/>
      <c r="BN1110"/>
      <c r="BO1110"/>
    </row>
    <row r="1111" spans="1:67" ht="15" x14ac:dyDescent="0.25">
      <c r="A1111" s="245" t="s">
        <v>5904</v>
      </c>
      <c r="B1111" s="245" t="s">
        <v>5903</v>
      </c>
      <c r="C1111" s="245" t="s">
        <v>5902</v>
      </c>
      <c r="D1111" s="245" t="s">
        <v>5901</v>
      </c>
      <c r="E1111" s="246" t="s">
        <v>44</v>
      </c>
      <c r="F1111" s="245" t="s">
        <v>44</v>
      </c>
      <c r="G1111" s="245" t="s">
        <v>6163</v>
      </c>
      <c r="H1111" s="245" t="s">
        <v>6162</v>
      </c>
      <c r="I1111" s="245" t="s">
        <v>102</v>
      </c>
      <c r="J1111" s="245" t="s">
        <v>106</v>
      </c>
      <c r="K1111" s="246" t="s">
        <v>8195</v>
      </c>
      <c r="L1111" s="245" t="s">
        <v>568</v>
      </c>
      <c r="M1111"/>
      <c r="N1111"/>
      <c r="O1111"/>
      <c r="P1111"/>
      <c r="Q1111"/>
      <c r="R1111"/>
      <c r="S1111"/>
      <c r="T1111"/>
      <c r="U1111"/>
      <c r="V1111"/>
      <c r="W1111"/>
      <c r="X1111"/>
      <c r="Y1111"/>
      <c r="Z1111"/>
      <c r="AA1111"/>
      <c r="AB1111"/>
      <c r="AC1111"/>
      <c r="AD1111"/>
      <c r="AE1111"/>
      <c r="AF1111"/>
      <c r="AG1111"/>
      <c r="AH1111"/>
      <c r="AI1111"/>
      <c r="AJ1111"/>
      <c r="AK1111"/>
      <c r="AL1111"/>
      <c r="AM1111"/>
      <c r="AN1111"/>
      <c r="AO1111"/>
      <c r="AP1111"/>
      <c r="AQ1111"/>
      <c r="AR1111"/>
      <c r="AS1111"/>
      <c r="AT1111"/>
      <c r="AU1111"/>
      <c r="AV1111"/>
      <c r="AW1111"/>
      <c r="AX1111"/>
      <c r="AY1111"/>
      <c r="AZ1111"/>
      <c r="BA1111"/>
      <c r="BB1111"/>
      <c r="BC1111"/>
      <c r="BD1111"/>
      <c r="BE1111"/>
      <c r="BF1111"/>
      <c r="BG1111"/>
      <c r="BH1111"/>
      <c r="BI1111"/>
      <c r="BJ1111"/>
      <c r="BK1111"/>
      <c r="BL1111"/>
      <c r="BM1111"/>
      <c r="BN1111"/>
      <c r="BO1111"/>
    </row>
    <row r="1112" spans="1:67" ht="15" x14ac:dyDescent="0.25">
      <c r="A1112" s="245" t="s">
        <v>5904</v>
      </c>
      <c r="B1112" s="245" t="s">
        <v>5903</v>
      </c>
      <c r="C1112" s="245" t="s">
        <v>5902</v>
      </c>
      <c r="D1112" s="245" t="s">
        <v>5901</v>
      </c>
      <c r="E1112" s="246" t="s">
        <v>44</v>
      </c>
      <c r="F1112" s="245" t="s">
        <v>44</v>
      </c>
      <c r="G1112" s="245" t="s">
        <v>6161</v>
      </c>
      <c r="H1112" s="245" t="s">
        <v>6160</v>
      </c>
      <c r="I1112" s="245" t="s">
        <v>102</v>
      </c>
      <c r="J1112" s="245" t="s">
        <v>59</v>
      </c>
      <c r="K1112" s="246" t="s">
        <v>8252</v>
      </c>
      <c r="L1112" s="245" t="s">
        <v>568</v>
      </c>
      <c r="M1112"/>
      <c r="N1112"/>
      <c r="O1112"/>
      <c r="P1112"/>
      <c r="Q1112"/>
      <c r="R1112"/>
      <c r="S1112"/>
      <c r="T1112"/>
      <c r="U1112"/>
      <c r="V1112"/>
      <c r="W1112"/>
      <c r="X1112"/>
      <c r="Y1112"/>
      <c r="Z1112"/>
      <c r="AA1112"/>
      <c r="AB1112"/>
      <c r="AC1112"/>
      <c r="AD1112"/>
      <c r="AE1112"/>
      <c r="AF1112"/>
      <c r="AG1112"/>
      <c r="AH1112"/>
      <c r="AI1112"/>
      <c r="AJ1112"/>
      <c r="AK1112"/>
      <c r="AL1112"/>
      <c r="AM1112"/>
      <c r="AN1112"/>
      <c r="AO1112"/>
      <c r="AP1112"/>
      <c r="AQ1112"/>
      <c r="AR1112"/>
      <c r="AS1112"/>
      <c r="AT1112"/>
      <c r="AU1112"/>
      <c r="AV1112"/>
      <c r="AW1112"/>
      <c r="AX1112"/>
      <c r="AY1112"/>
      <c r="AZ1112"/>
      <c r="BA1112"/>
      <c r="BB1112"/>
      <c r="BC1112"/>
      <c r="BD1112"/>
      <c r="BE1112"/>
      <c r="BF1112"/>
      <c r="BG1112"/>
      <c r="BH1112"/>
      <c r="BI1112"/>
      <c r="BJ1112"/>
      <c r="BK1112"/>
      <c r="BL1112"/>
      <c r="BM1112"/>
      <c r="BN1112"/>
      <c r="BO1112"/>
    </row>
    <row r="1113" spans="1:67" ht="15" x14ac:dyDescent="0.25">
      <c r="A1113" s="245" t="s">
        <v>5904</v>
      </c>
      <c r="B1113" s="245" t="s">
        <v>5903</v>
      </c>
      <c r="C1113" s="245" t="s">
        <v>5902</v>
      </c>
      <c r="D1113" s="245" t="s">
        <v>5901</v>
      </c>
      <c r="E1113" s="246" t="s">
        <v>44</v>
      </c>
      <c r="F1113" s="245" t="s">
        <v>44</v>
      </c>
      <c r="G1113" s="245" t="s">
        <v>6159</v>
      </c>
      <c r="H1113" s="245" t="s">
        <v>6158</v>
      </c>
      <c r="I1113" s="245" t="s">
        <v>102</v>
      </c>
      <c r="J1113" s="245" t="s">
        <v>59</v>
      </c>
      <c r="K1113" s="246" t="s">
        <v>1119</v>
      </c>
      <c r="L1113" s="245" t="s">
        <v>568</v>
      </c>
      <c r="M1113"/>
      <c r="N1113"/>
      <c r="O1113"/>
      <c r="P1113"/>
      <c r="Q1113"/>
      <c r="R1113"/>
      <c r="S1113"/>
      <c r="T1113"/>
      <c r="U1113"/>
      <c r="V1113"/>
      <c r="W1113"/>
      <c r="X1113"/>
      <c r="Y1113"/>
      <c r="Z1113"/>
      <c r="AA1113"/>
      <c r="AB1113"/>
      <c r="AC1113"/>
      <c r="AD1113"/>
      <c r="AE1113"/>
      <c r="AF1113"/>
      <c r="AG1113"/>
      <c r="AH1113"/>
      <c r="AI1113"/>
      <c r="AJ1113"/>
      <c r="AK1113"/>
      <c r="AL1113"/>
      <c r="AM1113"/>
      <c r="AN1113"/>
      <c r="AO1113"/>
      <c r="AP1113"/>
      <c r="AQ1113"/>
      <c r="AR1113"/>
      <c r="AS1113"/>
      <c r="AT1113"/>
      <c r="AU1113"/>
      <c r="AV1113"/>
      <c r="AW1113"/>
      <c r="AX1113"/>
      <c r="AY1113"/>
      <c r="AZ1113"/>
      <c r="BA1113"/>
      <c r="BB1113"/>
      <c r="BC1113"/>
      <c r="BD1113"/>
      <c r="BE1113"/>
      <c r="BF1113"/>
      <c r="BG1113"/>
      <c r="BH1113"/>
      <c r="BI1113"/>
      <c r="BJ1113"/>
      <c r="BK1113"/>
      <c r="BL1113"/>
      <c r="BM1113"/>
      <c r="BN1113"/>
      <c r="BO1113"/>
    </row>
    <row r="1114" spans="1:67" ht="15" x14ac:dyDescent="0.25">
      <c r="A1114" s="245" t="s">
        <v>5904</v>
      </c>
      <c r="B1114" s="245" t="s">
        <v>5903</v>
      </c>
      <c r="C1114" s="245" t="s">
        <v>5902</v>
      </c>
      <c r="D1114" s="245" t="s">
        <v>5901</v>
      </c>
      <c r="E1114" s="246" t="s">
        <v>44</v>
      </c>
      <c r="F1114" s="245" t="s">
        <v>44</v>
      </c>
      <c r="G1114" s="245" t="s">
        <v>6157</v>
      </c>
      <c r="H1114" s="245" t="s">
        <v>6156</v>
      </c>
      <c r="I1114" s="245" t="s">
        <v>102</v>
      </c>
      <c r="J1114" s="245" t="s">
        <v>59</v>
      </c>
      <c r="K1114" s="246" t="s">
        <v>10253</v>
      </c>
      <c r="L1114" s="245" t="s">
        <v>568</v>
      </c>
      <c r="M1114"/>
      <c r="N1114"/>
      <c r="O1114"/>
      <c r="P1114"/>
      <c r="Q1114"/>
      <c r="R1114"/>
      <c r="S1114"/>
      <c r="T1114"/>
      <c r="U1114"/>
      <c r="V1114"/>
      <c r="W1114"/>
      <c r="X1114"/>
      <c r="Y1114"/>
      <c r="Z1114"/>
      <c r="AA1114"/>
      <c r="AB1114"/>
      <c r="AC1114"/>
      <c r="AD1114"/>
      <c r="AE1114"/>
      <c r="AF1114"/>
      <c r="AG1114"/>
      <c r="AH1114"/>
      <c r="AI1114"/>
      <c r="AJ1114"/>
      <c r="AK1114"/>
      <c r="AL1114"/>
      <c r="AM1114"/>
      <c r="AN1114"/>
      <c r="AO1114"/>
      <c r="AP1114"/>
      <c r="AQ1114"/>
      <c r="AR1114"/>
      <c r="AS1114"/>
      <c r="AT1114"/>
      <c r="AU1114"/>
      <c r="AV1114"/>
      <c r="AW1114"/>
      <c r="AX1114"/>
      <c r="AY1114"/>
      <c r="AZ1114"/>
      <c r="BA1114"/>
      <c r="BB1114"/>
      <c r="BC1114"/>
      <c r="BD1114"/>
      <c r="BE1114"/>
      <c r="BF1114"/>
      <c r="BG1114"/>
      <c r="BH1114"/>
      <c r="BI1114"/>
      <c r="BJ1114"/>
      <c r="BK1114"/>
      <c r="BL1114"/>
      <c r="BM1114"/>
      <c r="BN1114"/>
      <c r="BO1114"/>
    </row>
    <row r="1115" spans="1:67" ht="15" x14ac:dyDescent="0.25">
      <c r="A1115" s="245" t="s">
        <v>5904</v>
      </c>
      <c r="B1115" s="245" t="s">
        <v>5903</v>
      </c>
      <c r="C1115" s="245" t="s">
        <v>5902</v>
      </c>
      <c r="D1115" s="245" t="s">
        <v>5901</v>
      </c>
      <c r="E1115" s="246" t="s">
        <v>44</v>
      </c>
      <c r="F1115" s="245" t="s">
        <v>44</v>
      </c>
      <c r="G1115" s="245" t="s">
        <v>6155</v>
      </c>
      <c r="H1115" s="245" t="s">
        <v>6154</v>
      </c>
      <c r="I1115" s="245" t="s">
        <v>102</v>
      </c>
      <c r="J1115" s="245" t="s">
        <v>106</v>
      </c>
      <c r="K1115" s="246" t="s">
        <v>16317</v>
      </c>
      <c r="L1115" s="245" t="s">
        <v>568</v>
      </c>
      <c r="M1115"/>
      <c r="N1115"/>
      <c r="O1115"/>
      <c r="P1115"/>
      <c r="Q1115"/>
      <c r="R1115"/>
      <c r="S1115"/>
      <c r="T1115"/>
      <c r="U1115"/>
      <c r="V1115"/>
      <c r="W1115"/>
      <c r="X1115"/>
      <c r="Y1115"/>
      <c r="Z1115"/>
      <c r="AA1115"/>
      <c r="AB1115"/>
      <c r="AC1115"/>
      <c r="AD1115"/>
      <c r="AE1115"/>
      <c r="AF1115"/>
      <c r="AG1115"/>
      <c r="AH1115"/>
      <c r="AI1115"/>
      <c r="AJ1115"/>
      <c r="AK1115"/>
      <c r="AL1115"/>
      <c r="AM1115"/>
      <c r="AN1115"/>
      <c r="AO1115"/>
      <c r="AP1115"/>
      <c r="AQ1115"/>
      <c r="AR1115"/>
      <c r="AS1115"/>
      <c r="AT1115"/>
      <c r="AU1115"/>
      <c r="AV1115"/>
      <c r="AW1115"/>
      <c r="AX1115"/>
      <c r="AY1115"/>
      <c r="AZ1115"/>
      <c r="BA1115"/>
      <c r="BB1115"/>
      <c r="BC1115"/>
      <c r="BD1115"/>
      <c r="BE1115"/>
      <c r="BF1115"/>
      <c r="BG1115"/>
      <c r="BH1115"/>
      <c r="BI1115"/>
      <c r="BJ1115"/>
      <c r="BK1115"/>
      <c r="BL1115"/>
      <c r="BM1115"/>
      <c r="BN1115"/>
      <c r="BO1115"/>
    </row>
    <row r="1116" spans="1:67" ht="15" x14ac:dyDescent="0.25">
      <c r="A1116" s="245" t="s">
        <v>5904</v>
      </c>
      <c r="B1116" s="245" t="s">
        <v>5903</v>
      </c>
      <c r="C1116" s="245" t="s">
        <v>5902</v>
      </c>
      <c r="D1116" s="245" t="s">
        <v>5901</v>
      </c>
      <c r="E1116" s="246" t="s">
        <v>44</v>
      </c>
      <c r="F1116" s="245" t="s">
        <v>44</v>
      </c>
      <c r="G1116" s="245" t="s">
        <v>6153</v>
      </c>
      <c r="H1116" s="245" t="s">
        <v>6152</v>
      </c>
      <c r="I1116" s="245" t="s">
        <v>102</v>
      </c>
      <c r="J1116" s="245" t="s">
        <v>59</v>
      </c>
      <c r="K1116" s="246" t="s">
        <v>16318</v>
      </c>
      <c r="L1116" s="245" t="s">
        <v>568</v>
      </c>
      <c r="M1116"/>
      <c r="N1116"/>
      <c r="O1116"/>
      <c r="P1116"/>
      <c r="Q1116"/>
      <c r="R1116"/>
      <c r="S1116"/>
      <c r="T1116"/>
      <c r="U1116"/>
      <c r="V1116"/>
      <c r="W1116"/>
      <c r="X1116"/>
      <c r="Y1116"/>
      <c r="Z1116"/>
      <c r="AA1116"/>
      <c r="AB1116"/>
      <c r="AC1116"/>
      <c r="AD1116"/>
      <c r="AE1116"/>
      <c r="AF1116"/>
      <c r="AG1116"/>
      <c r="AH1116"/>
      <c r="AI1116"/>
      <c r="AJ1116"/>
      <c r="AK1116"/>
      <c r="AL1116"/>
      <c r="AM1116"/>
      <c r="AN1116"/>
      <c r="AO1116"/>
      <c r="AP1116"/>
      <c r="AQ1116"/>
      <c r="AR1116"/>
      <c r="AS1116"/>
      <c r="AT1116"/>
      <c r="AU1116"/>
      <c r="AV1116"/>
      <c r="AW1116"/>
      <c r="AX1116"/>
      <c r="AY1116"/>
      <c r="AZ1116"/>
      <c r="BA1116"/>
      <c r="BB1116"/>
      <c r="BC1116"/>
      <c r="BD1116"/>
      <c r="BE1116"/>
      <c r="BF1116"/>
      <c r="BG1116"/>
      <c r="BH1116"/>
      <c r="BI1116"/>
      <c r="BJ1116"/>
      <c r="BK1116"/>
      <c r="BL1116"/>
      <c r="BM1116"/>
      <c r="BN1116"/>
      <c r="BO1116"/>
    </row>
    <row r="1117" spans="1:67" ht="15" x14ac:dyDescent="0.25">
      <c r="A1117" s="245" t="s">
        <v>5904</v>
      </c>
      <c r="B1117" s="245" t="s">
        <v>5903</v>
      </c>
      <c r="C1117" s="245" t="s">
        <v>5902</v>
      </c>
      <c r="D1117" s="245" t="s">
        <v>5901</v>
      </c>
      <c r="E1117" s="246" t="s">
        <v>44</v>
      </c>
      <c r="F1117" s="245" t="s">
        <v>44</v>
      </c>
      <c r="G1117" s="245" t="s">
        <v>6151</v>
      </c>
      <c r="H1117" s="245" t="s">
        <v>6150</v>
      </c>
      <c r="I1117" s="245" t="s">
        <v>102</v>
      </c>
      <c r="J1117" s="245" t="s">
        <v>59</v>
      </c>
      <c r="K1117" s="246" t="s">
        <v>6896</v>
      </c>
      <c r="L1117" s="245" t="s">
        <v>568</v>
      </c>
      <c r="M1117"/>
      <c r="N1117"/>
      <c r="O1117"/>
      <c r="P1117"/>
      <c r="Q1117"/>
      <c r="R1117"/>
      <c r="S1117"/>
      <c r="T1117"/>
      <c r="U1117"/>
      <c r="V1117"/>
      <c r="W1117"/>
      <c r="X1117"/>
      <c r="Y1117"/>
      <c r="Z1117"/>
      <c r="AA1117"/>
      <c r="AB1117"/>
      <c r="AC1117"/>
      <c r="AD1117"/>
      <c r="AE1117"/>
      <c r="AF1117"/>
      <c r="AG1117"/>
      <c r="AH1117"/>
      <c r="AI1117"/>
      <c r="AJ1117"/>
      <c r="AK1117"/>
      <c r="AL1117"/>
      <c r="AM1117"/>
      <c r="AN1117"/>
      <c r="AO1117"/>
      <c r="AP1117"/>
      <c r="AQ1117"/>
      <c r="AR1117"/>
      <c r="AS1117"/>
      <c r="AT1117"/>
      <c r="AU1117"/>
      <c r="AV1117"/>
      <c r="AW1117"/>
      <c r="AX1117"/>
      <c r="AY1117"/>
      <c r="AZ1117"/>
      <c r="BA1117"/>
      <c r="BB1117"/>
      <c r="BC1117"/>
      <c r="BD1117"/>
      <c r="BE1117"/>
      <c r="BF1117"/>
      <c r="BG1117"/>
      <c r="BH1117"/>
      <c r="BI1117"/>
      <c r="BJ1117"/>
      <c r="BK1117"/>
      <c r="BL1117"/>
      <c r="BM1117"/>
      <c r="BN1117"/>
      <c r="BO1117"/>
    </row>
    <row r="1118" spans="1:67" ht="15" x14ac:dyDescent="0.25">
      <c r="A1118" s="245" t="s">
        <v>5904</v>
      </c>
      <c r="B1118" s="245" t="s">
        <v>5903</v>
      </c>
      <c r="C1118" s="245" t="s">
        <v>5902</v>
      </c>
      <c r="D1118" s="245" t="s">
        <v>5901</v>
      </c>
      <c r="E1118" s="246" t="s">
        <v>44</v>
      </c>
      <c r="F1118" s="245" t="s">
        <v>44</v>
      </c>
      <c r="G1118" s="245" t="s">
        <v>6149</v>
      </c>
      <c r="H1118" s="245" t="s">
        <v>6148</v>
      </c>
      <c r="I1118" s="245" t="s">
        <v>102</v>
      </c>
      <c r="J1118" s="245" t="s">
        <v>59</v>
      </c>
      <c r="K1118" s="246" t="s">
        <v>5007</v>
      </c>
      <c r="L1118" s="245" t="s">
        <v>568</v>
      </c>
      <c r="M1118"/>
      <c r="N1118"/>
      <c r="O1118"/>
      <c r="P1118"/>
      <c r="Q1118"/>
      <c r="R1118"/>
      <c r="S1118"/>
      <c r="T1118"/>
      <c r="U1118"/>
      <c r="V1118"/>
      <c r="W1118"/>
      <c r="X1118"/>
      <c r="Y1118"/>
      <c r="Z1118"/>
      <c r="AA1118"/>
      <c r="AB1118"/>
      <c r="AC1118"/>
      <c r="AD1118"/>
      <c r="AE1118"/>
      <c r="AF1118"/>
      <c r="AG1118"/>
      <c r="AH1118"/>
      <c r="AI1118"/>
      <c r="AJ1118"/>
      <c r="AK1118"/>
      <c r="AL1118"/>
      <c r="AM1118"/>
      <c r="AN1118"/>
      <c r="AO1118"/>
      <c r="AP1118"/>
      <c r="AQ1118"/>
      <c r="AR1118"/>
      <c r="AS1118"/>
      <c r="AT1118"/>
      <c r="AU1118"/>
      <c r="AV1118"/>
      <c r="AW1118"/>
      <c r="AX1118"/>
      <c r="AY1118"/>
      <c r="AZ1118"/>
      <c r="BA1118"/>
      <c r="BB1118"/>
      <c r="BC1118"/>
      <c r="BD1118"/>
      <c r="BE1118"/>
      <c r="BF1118"/>
      <c r="BG1118"/>
      <c r="BH1118"/>
      <c r="BI1118"/>
      <c r="BJ1118"/>
      <c r="BK1118"/>
      <c r="BL1118"/>
      <c r="BM1118"/>
      <c r="BN1118"/>
      <c r="BO1118"/>
    </row>
    <row r="1119" spans="1:67" ht="15" x14ac:dyDescent="0.25">
      <c r="A1119" s="245" t="s">
        <v>5904</v>
      </c>
      <c r="B1119" s="245" t="s">
        <v>5903</v>
      </c>
      <c r="C1119" s="245" t="s">
        <v>5902</v>
      </c>
      <c r="D1119" s="245" t="s">
        <v>5901</v>
      </c>
      <c r="E1119" s="246" t="s">
        <v>44</v>
      </c>
      <c r="F1119" s="245" t="s">
        <v>44</v>
      </c>
      <c r="G1119" s="245" t="s">
        <v>6147</v>
      </c>
      <c r="H1119" s="245" t="s">
        <v>6146</v>
      </c>
      <c r="I1119" s="245" t="s">
        <v>102</v>
      </c>
      <c r="J1119" s="245" t="s">
        <v>106</v>
      </c>
      <c r="K1119" s="246" t="s">
        <v>16319</v>
      </c>
      <c r="L1119" s="245" t="s">
        <v>568</v>
      </c>
      <c r="M1119"/>
      <c r="N1119"/>
      <c r="O1119"/>
      <c r="P1119"/>
      <c r="Q1119"/>
      <c r="R1119"/>
      <c r="S1119"/>
      <c r="T1119"/>
      <c r="U1119"/>
      <c r="V1119"/>
      <c r="W1119"/>
      <c r="X1119"/>
      <c r="Y1119"/>
      <c r="Z1119"/>
      <c r="AA1119"/>
      <c r="AB1119"/>
      <c r="AC1119"/>
      <c r="AD1119"/>
      <c r="AE1119"/>
      <c r="AF1119"/>
      <c r="AG1119"/>
      <c r="AH1119"/>
      <c r="AI1119"/>
      <c r="AJ1119"/>
      <c r="AK1119"/>
      <c r="AL1119"/>
      <c r="AM1119"/>
      <c r="AN1119"/>
      <c r="AO1119"/>
      <c r="AP1119"/>
      <c r="AQ1119"/>
      <c r="AR1119"/>
      <c r="AS1119"/>
      <c r="AT1119"/>
      <c r="AU1119"/>
      <c r="AV1119"/>
      <c r="AW1119"/>
      <c r="AX1119"/>
      <c r="AY1119"/>
      <c r="AZ1119"/>
      <c r="BA1119"/>
      <c r="BB1119"/>
      <c r="BC1119"/>
      <c r="BD1119"/>
      <c r="BE1119"/>
      <c r="BF1119"/>
      <c r="BG1119"/>
      <c r="BH1119"/>
      <c r="BI1119"/>
      <c r="BJ1119"/>
      <c r="BK1119"/>
      <c r="BL1119"/>
      <c r="BM1119"/>
      <c r="BN1119"/>
      <c r="BO1119"/>
    </row>
    <row r="1120" spans="1:67" ht="15" x14ac:dyDescent="0.25">
      <c r="A1120" s="245" t="s">
        <v>5904</v>
      </c>
      <c r="B1120" s="245" t="s">
        <v>5903</v>
      </c>
      <c r="C1120" s="245" t="s">
        <v>5902</v>
      </c>
      <c r="D1120" s="245" t="s">
        <v>5901</v>
      </c>
      <c r="E1120" s="246" t="s">
        <v>44</v>
      </c>
      <c r="F1120" s="245" t="s">
        <v>44</v>
      </c>
      <c r="G1120" s="245" t="s">
        <v>6145</v>
      </c>
      <c r="H1120" s="245" t="s">
        <v>6144</v>
      </c>
      <c r="I1120" s="245" t="s">
        <v>102</v>
      </c>
      <c r="J1120" s="245" t="s">
        <v>569</v>
      </c>
      <c r="K1120" s="246" t="s">
        <v>16320</v>
      </c>
      <c r="L1120" s="245" t="s">
        <v>568</v>
      </c>
      <c r="M1120"/>
      <c r="N1120"/>
      <c r="O1120"/>
      <c r="P1120"/>
      <c r="Q1120"/>
      <c r="R1120"/>
      <c r="S1120"/>
      <c r="T1120"/>
      <c r="U1120"/>
      <c r="V1120"/>
      <c r="W1120"/>
      <c r="X1120"/>
      <c r="Y1120"/>
      <c r="Z1120"/>
      <c r="AA1120"/>
      <c r="AB1120"/>
      <c r="AC1120"/>
      <c r="AD1120"/>
      <c r="AE1120"/>
      <c r="AF1120"/>
      <c r="AG1120"/>
      <c r="AH1120"/>
      <c r="AI1120"/>
      <c r="AJ1120"/>
      <c r="AK1120"/>
      <c r="AL1120"/>
      <c r="AM1120"/>
      <c r="AN1120"/>
      <c r="AO1120"/>
      <c r="AP1120"/>
      <c r="AQ1120"/>
      <c r="AR1120"/>
      <c r="AS1120"/>
      <c r="AT1120"/>
      <c r="AU1120"/>
      <c r="AV1120"/>
      <c r="AW1120"/>
      <c r="AX1120"/>
      <c r="AY1120"/>
      <c r="AZ1120"/>
      <c r="BA1120"/>
      <c r="BB1120"/>
      <c r="BC1120"/>
      <c r="BD1120"/>
      <c r="BE1120"/>
      <c r="BF1120"/>
      <c r="BG1120"/>
      <c r="BH1120"/>
      <c r="BI1120"/>
      <c r="BJ1120"/>
      <c r="BK1120"/>
      <c r="BL1120"/>
      <c r="BM1120"/>
      <c r="BN1120"/>
      <c r="BO1120"/>
    </row>
    <row r="1121" spans="1:67" ht="15" x14ac:dyDescent="0.25">
      <c r="A1121" s="245" t="s">
        <v>5904</v>
      </c>
      <c r="B1121" s="245" t="s">
        <v>5903</v>
      </c>
      <c r="C1121" s="245" t="s">
        <v>5902</v>
      </c>
      <c r="D1121" s="245" t="s">
        <v>5901</v>
      </c>
      <c r="E1121" s="246" t="s">
        <v>44</v>
      </c>
      <c r="F1121" s="245" t="s">
        <v>44</v>
      </c>
      <c r="G1121" s="245" t="s">
        <v>6143</v>
      </c>
      <c r="H1121" s="245" t="s">
        <v>6142</v>
      </c>
      <c r="I1121" s="245" t="s">
        <v>102</v>
      </c>
      <c r="J1121" s="245" t="s">
        <v>569</v>
      </c>
      <c r="K1121" s="246" t="s">
        <v>16321</v>
      </c>
      <c r="L1121" s="245" t="s">
        <v>568</v>
      </c>
      <c r="M1121"/>
      <c r="N1121"/>
      <c r="O1121"/>
      <c r="P1121"/>
      <c r="Q1121"/>
      <c r="R1121"/>
      <c r="S1121"/>
      <c r="T1121"/>
      <c r="U1121"/>
      <c r="V1121"/>
      <c r="W1121"/>
      <c r="X1121"/>
      <c r="Y1121"/>
      <c r="Z1121"/>
      <c r="AA1121"/>
      <c r="AB1121"/>
      <c r="AC1121"/>
      <c r="AD1121"/>
      <c r="AE1121"/>
      <c r="AF1121"/>
      <c r="AG1121"/>
      <c r="AH1121"/>
      <c r="AI1121"/>
      <c r="AJ1121"/>
      <c r="AK1121"/>
      <c r="AL1121"/>
      <c r="AM1121"/>
      <c r="AN1121"/>
      <c r="AO1121"/>
      <c r="AP1121"/>
      <c r="AQ1121"/>
      <c r="AR1121"/>
      <c r="AS1121"/>
      <c r="AT1121"/>
      <c r="AU1121"/>
      <c r="AV1121"/>
      <c r="AW1121"/>
      <c r="AX1121"/>
      <c r="AY1121"/>
      <c r="AZ1121"/>
      <c r="BA1121"/>
      <c r="BB1121"/>
      <c r="BC1121"/>
      <c r="BD1121"/>
      <c r="BE1121"/>
      <c r="BF1121"/>
      <c r="BG1121"/>
      <c r="BH1121"/>
      <c r="BI1121"/>
      <c r="BJ1121"/>
      <c r="BK1121"/>
      <c r="BL1121"/>
      <c r="BM1121"/>
      <c r="BN1121"/>
      <c r="BO1121"/>
    </row>
    <row r="1122" spans="1:67" ht="15" x14ac:dyDescent="0.25">
      <c r="A1122" s="245" t="s">
        <v>5904</v>
      </c>
      <c r="B1122" s="245" t="s">
        <v>5903</v>
      </c>
      <c r="C1122" s="245" t="s">
        <v>5902</v>
      </c>
      <c r="D1122" s="245" t="s">
        <v>5901</v>
      </c>
      <c r="E1122" s="246" t="s">
        <v>44</v>
      </c>
      <c r="F1122" s="245" t="s">
        <v>44</v>
      </c>
      <c r="G1122" s="245" t="s">
        <v>6141</v>
      </c>
      <c r="H1122" s="245" t="s">
        <v>6140</v>
      </c>
      <c r="I1122" s="245" t="s">
        <v>102</v>
      </c>
      <c r="J1122" s="245" t="s">
        <v>569</v>
      </c>
      <c r="K1122" s="246" t="s">
        <v>8316</v>
      </c>
      <c r="L1122" s="245" t="s">
        <v>568</v>
      </c>
      <c r="M1122"/>
      <c r="N1122"/>
      <c r="O1122"/>
      <c r="P1122"/>
      <c r="Q1122"/>
      <c r="R1122"/>
      <c r="S1122"/>
      <c r="T1122"/>
      <c r="U1122"/>
      <c r="V1122"/>
      <c r="W1122"/>
      <c r="X1122"/>
      <c r="Y1122"/>
      <c r="Z1122"/>
      <c r="AA1122"/>
      <c r="AB1122"/>
      <c r="AC1122"/>
      <c r="AD1122"/>
      <c r="AE1122"/>
      <c r="AF1122"/>
      <c r="AG1122"/>
      <c r="AH1122"/>
      <c r="AI1122"/>
      <c r="AJ1122"/>
      <c r="AK1122"/>
      <c r="AL1122"/>
      <c r="AM1122"/>
      <c r="AN1122"/>
      <c r="AO1122"/>
      <c r="AP1122"/>
      <c r="AQ1122"/>
      <c r="AR1122"/>
      <c r="AS1122"/>
      <c r="AT1122"/>
      <c r="AU1122"/>
      <c r="AV1122"/>
      <c r="AW1122"/>
      <c r="AX1122"/>
      <c r="AY1122"/>
      <c r="AZ1122"/>
      <c r="BA1122"/>
      <c r="BB1122"/>
      <c r="BC1122"/>
      <c r="BD1122"/>
      <c r="BE1122"/>
      <c r="BF1122"/>
      <c r="BG1122"/>
      <c r="BH1122"/>
      <c r="BI1122"/>
      <c r="BJ1122"/>
      <c r="BK1122"/>
      <c r="BL1122"/>
      <c r="BM1122"/>
      <c r="BN1122"/>
      <c r="BO1122"/>
    </row>
    <row r="1123" spans="1:67" ht="15" x14ac:dyDescent="0.25">
      <c r="A1123" s="245" t="s">
        <v>5904</v>
      </c>
      <c r="B1123" s="245" t="s">
        <v>5903</v>
      </c>
      <c r="C1123" s="245" t="s">
        <v>5902</v>
      </c>
      <c r="D1123" s="245" t="s">
        <v>5901</v>
      </c>
      <c r="E1123" s="246" t="s">
        <v>44</v>
      </c>
      <c r="F1123" s="245" t="s">
        <v>44</v>
      </c>
      <c r="G1123" s="245" t="s">
        <v>6139</v>
      </c>
      <c r="H1123" s="245" t="s">
        <v>6138</v>
      </c>
      <c r="I1123" s="245" t="s">
        <v>102</v>
      </c>
      <c r="J1123" s="245" t="s">
        <v>106</v>
      </c>
      <c r="K1123" s="246" t="s">
        <v>16322</v>
      </c>
      <c r="L1123" s="245" t="s">
        <v>568</v>
      </c>
      <c r="M1123"/>
      <c r="N1123"/>
      <c r="O1123"/>
      <c r="P1123"/>
      <c r="Q1123"/>
      <c r="R1123"/>
      <c r="S1123"/>
      <c r="T1123"/>
      <c r="U1123"/>
      <c r="V1123"/>
      <c r="W1123"/>
      <c r="X1123"/>
      <c r="Y1123"/>
      <c r="Z1123"/>
      <c r="AA1123"/>
      <c r="AB1123"/>
      <c r="AC1123"/>
      <c r="AD1123"/>
      <c r="AE1123"/>
      <c r="AF1123"/>
      <c r="AG1123"/>
      <c r="AH1123"/>
      <c r="AI1123"/>
      <c r="AJ1123"/>
      <c r="AK1123"/>
      <c r="AL1123"/>
      <c r="AM1123"/>
      <c r="AN1123"/>
      <c r="AO1123"/>
      <c r="AP1123"/>
      <c r="AQ1123"/>
      <c r="AR1123"/>
      <c r="AS1123"/>
      <c r="AT1123"/>
      <c r="AU1123"/>
      <c r="AV1123"/>
      <c r="AW1123"/>
      <c r="AX1123"/>
      <c r="AY1123"/>
      <c r="AZ1123"/>
      <c r="BA1123"/>
      <c r="BB1123"/>
      <c r="BC1123"/>
      <c r="BD1123"/>
      <c r="BE1123"/>
      <c r="BF1123"/>
      <c r="BG1123"/>
      <c r="BH1123"/>
      <c r="BI1123"/>
      <c r="BJ1123"/>
      <c r="BK1123"/>
      <c r="BL1123"/>
      <c r="BM1123"/>
      <c r="BN1123"/>
      <c r="BO1123"/>
    </row>
    <row r="1124" spans="1:67" ht="15" x14ac:dyDescent="0.25">
      <c r="A1124" s="245" t="s">
        <v>5904</v>
      </c>
      <c r="B1124" s="245" t="s">
        <v>5903</v>
      </c>
      <c r="C1124" s="245" t="s">
        <v>5902</v>
      </c>
      <c r="D1124" s="245" t="s">
        <v>5901</v>
      </c>
      <c r="E1124" s="246" t="s">
        <v>44</v>
      </c>
      <c r="F1124" s="245" t="s">
        <v>44</v>
      </c>
      <c r="G1124" s="245" t="s">
        <v>6137</v>
      </c>
      <c r="H1124" s="245" t="s">
        <v>6136</v>
      </c>
      <c r="I1124" s="245" t="s">
        <v>102</v>
      </c>
      <c r="J1124" s="245" t="s">
        <v>569</v>
      </c>
      <c r="K1124" s="246" t="s">
        <v>6871</v>
      </c>
      <c r="L1124" s="245" t="s">
        <v>568</v>
      </c>
      <c r="M1124"/>
      <c r="N1124"/>
      <c r="O1124"/>
      <c r="P1124"/>
      <c r="Q1124"/>
      <c r="R1124"/>
      <c r="S1124"/>
      <c r="T1124"/>
      <c r="U1124"/>
      <c r="V1124"/>
      <c r="W1124"/>
      <c r="X1124"/>
      <c r="Y1124"/>
      <c r="Z1124"/>
      <c r="AA1124"/>
      <c r="AB1124"/>
      <c r="AC1124"/>
      <c r="AD1124"/>
      <c r="AE1124"/>
      <c r="AF1124"/>
      <c r="AG1124"/>
      <c r="AH1124"/>
      <c r="AI1124"/>
      <c r="AJ1124"/>
      <c r="AK1124"/>
      <c r="AL1124"/>
      <c r="AM1124"/>
      <c r="AN1124"/>
      <c r="AO1124"/>
      <c r="AP1124"/>
      <c r="AQ1124"/>
      <c r="AR1124"/>
      <c r="AS1124"/>
      <c r="AT1124"/>
      <c r="AU1124"/>
      <c r="AV1124"/>
      <c r="AW1124"/>
      <c r="AX1124"/>
      <c r="AY1124"/>
      <c r="AZ1124"/>
      <c r="BA1124"/>
      <c r="BB1124"/>
      <c r="BC1124"/>
      <c r="BD1124"/>
      <c r="BE1124"/>
      <c r="BF1124"/>
      <c r="BG1124"/>
      <c r="BH1124"/>
      <c r="BI1124"/>
      <c r="BJ1124"/>
      <c r="BK1124"/>
      <c r="BL1124"/>
      <c r="BM1124"/>
      <c r="BN1124"/>
      <c r="BO1124"/>
    </row>
    <row r="1125" spans="1:67" ht="15" x14ac:dyDescent="0.25">
      <c r="A1125" s="245" t="s">
        <v>5904</v>
      </c>
      <c r="B1125" s="245" t="s">
        <v>5903</v>
      </c>
      <c r="C1125" s="245" t="s">
        <v>5902</v>
      </c>
      <c r="D1125" s="245" t="s">
        <v>5901</v>
      </c>
      <c r="E1125" s="246" t="s">
        <v>44</v>
      </c>
      <c r="F1125" s="245" t="s">
        <v>44</v>
      </c>
      <c r="G1125" s="245" t="s">
        <v>6135</v>
      </c>
      <c r="H1125" s="245" t="s">
        <v>6134</v>
      </c>
      <c r="I1125" s="245" t="s">
        <v>102</v>
      </c>
      <c r="J1125" s="245" t="s">
        <v>569</v>
      </c>
      <c r="K1125" s="246" t="s">
        <v>6078</v>
      </c>
      <c r="L1125" s="245" t="s">
        <v>568</v>
      </c>
      <c r="M1125"/>
      <c r="N1125"/>
      <c r="O1125"/>
      <c r="P1125"/>
      <c r="Q1125"/>
      <c r="R1125"/>
      <c r="S1125"/>
      <c r="T1125"/>
      <c r="U1125"/>
      <c r="V1125"/>
      <c r="W1125"/>
      <c r="X1125"/>
      <c r="Y1125"/>
      <c r="Z1125"/>
      <c r="AA1125"/>
      <c r="AB1125"/>
      <c r="AC1125"/>
      <c r="AD1125"/>
      <c r="AE1125"/>
      <c r="AF1125"/>
      <c r="AG1125"/>
      <c r="AH1125"/>
      <c r="AI1125"/>
      <c r="AJ1125"/>
      <c r="AK1125"/>
      <c r="AL1125"/>
      <c r="AM1125"/>
      <c r="AN1125"/>
      <c r="AO1125"/>
      <c r="AP1125"/>
      <c r="AQ1125"/>
      <c r="AR1125"/>
      <c r="AS1125"/>
      <c r="AT1125"/>
      <c r="AU1125"/>
      <c r="AV1125"/>
      <c r="AW1125"/>
      <c r="AX1125"/>
      <c r="AY1125"/>
      <c r="AZ1125"/>
      <c r="BA1125"/>
      <c r="BB1125"/>
      <c r="BC1125"/>
      <c r="BD1125"/>
      <c r="BE1125"/>
      <c r="BF1125"/>
      <c r="BG1125"/>
      <c r="BH1125"/>
      <c r="BI1125"/>
      <c r="BJ1125"/>
      <c r="BK1125"/>
      <c r="BL1125"/>
      <c r="BM1125"/>
      <c r="BN1125"/>
      <c r="BO1125"/>
    </row>
    <row r="1126" spans="1:67" ht="15" x14ac:dyDescent="0.25">
      <c r="A1126" s="245" t="s">
        <v>5904</v>
      </c>
      <c r="B1126" s="245" t="s">
        <v>5903</v>
      </c>
      <c r="C1126" s="245" t="s">
        <v>5902</v>
      </c>
      <c r="D1126" s="245" t="s">
        <v>5901</v>
      </c>
      <c r="E1126" s="246" t="s">
        <v>44</v>
      </c>
      <c r="F1126" s="245" t="s">
        <v>44</v>
      </c>
      <c r="G1126" s="245" t="s">
        <v>6133</v>
      </c>
      <c r="H1126" s="245" t="s">
        <v>6132</v>
      </c>
      <c r="I1126" s="245" t="s">
        <v>102</v>
      </c>
      <c r="J1126" s="245" t="s">
        <v>569</v>
      </c>
      <c r="K1126" s="246" t="s">
        <v>5011</v>
      </c>
      <c r="L1126" s="245" t="s">
        <v>568</v>
      </c>
      <c r="M1126"/>
      <c r="N1126"/>
      <c r="O1126"/>
      <c r="P1126"/>
      <c r="Q1126"/>
      <c r="R1126"/>
      <c r="S1126"/>
      <c r="T1126"/>
      <c r="U1126"/>
      <c r="V1126"/>
      <c r="W1126"/>
      <c r="X1126"/>
      <c r="Y1126"/>
      <c r="Z1126"/>
      <c r="AA1126"/>
      <c r="AB1126"/>
      <c r="AC1126"/>
      <c r="AD1126"/>
      <c r="AE1126"/>
      <c r="AF1126"/>
      <c r="AG1126"/>
      <c r="AH1126"/>
      <c r="AI1126"/>
      <c r="AJ1126"/>
      <c r="AK1126"/>
      <c r="AL1126"/>
      <c r="AM1126"/>
      <c r="AN1126"/>
      <c r="AO1126"/>
      <c r="AP1126"/>
      <c r="AQ1126"/>
      <c r="AR1126"/>
      <c r="AS1126"/>
      <c r="AT1126"/>
      <c r="AU1126"/>
      <c r="AV1126"/>
      <c r="AW1126"/>
      <c r="AX1126"/>
      <c r="AY1126"/>
      <c r="AZ1126"/>
      <c r="BA1126"/>
      <c r="BB1126"/>
      <c r="BC1126"/>
      <c r="BD1126"/>
      <c r="BE1126"/>
      <c r="BF1126"/>
      <c r="BG1126"/>
      <c r="BH1126"/>
      <c r="BI1126"/>
      <c r="BJ1126"/>
      <c r="BK1126"/>
      <c r="BL1126"/>
      <c r="BM1126"/>
      <c r="BN1126"/>
      <c r="BO1126"/>
    </row>
    <row r="1127" spans="1:67" ht="15" x14ac:dyDescent="0.25">
      <c r="A1127" s="245" t="s">
        <v>5904</v>
      </c>
      <c r="B1127" s="245" t="s">
        <v>5903</v>
      </c>
      <c r="C1127" s="245" t="s">
        <v>5902</v>
      </c>
      <c r="D1127" s="245" t="s">
        <v>5901</v>
      </c>
      <c r="E1127" s="246" t="s">
        <v>44</v>
      </c>
      <c r="F1127" s="245" t="s">
        <v>44</v>
      </c>
      <c r="G1127" s="245" t="s">
        <v>6131</v>
      </c>
      <c r="H1127" s="245" t="s">
        <v>6130</v>
      </c>
      <c r="I1127" s="245" t="s">
        <v>102</v>
      </c>
      <c r="J1127" s="245" t="s">
        <v>106</v>
      </c>
      <c r="K1127" s="246" t="s">
        <v>16323</v>
      </c>
      <c r="L1127" s="245" t="s">
        <v>568</v>
      </c>
      <c r="M1127"/>
      <c r="N1127"/>
      <c r="O1127"/>
      <c r="P1127"/>
      <c r="Q1127"/>
      <c r="R1127"/>
      <c r="S1127"/>
      <c r="T1127"/>
      <c r="U1127"/>
      <c r="V1127"/>
      <c r="W1127"/>
      <c r="X1127"/>
      <c r="Y1127"/>
      <c r="Z1127"/>
      <c r="AA1127"/>
      <c r="AB1127"/>
      <c r="AC1127"/>
      <c r="AD1127"/>
      <c r="AE1127"/>
      <c r="AF1127"/>
      <c r="AG1127"/>
      <c r="AH1127"/>
      <c r="AI1127"/>
      <c r="AJ1127"/>
      <c r="AK1127"/>
      <c r="AL1127"/>
      <c r="AM1127"/>
      <c r="AN1127"/>
      <c r="AO1127"/>
      <c r="AP1127"/>
      <c r="AQ1127"/>
      <c r="AR1127"/>
      <c r="AS1127"/>
      <c r="AT1127"/>
      <c r="AU1127"/>
      <c r="AV1127"/>
      <c r="AW1127"/>
      <c r="AX1127"/>
      <c r="AY1127"/>
      <c r="AZ1127"/>
      <c r="BA1127"/>
      <c r="BB1127"/>
      <c r="BC1127"/>
      <c r="BD1127"/>
      <c r="BE1127"/>
      <c r="BF1127"/>
      <c r="BG1127"/>
      <c r="BH1127"/>
      <c r="BI1127"/>
      <c r="BJ1127"/>
      <c r="BK1127"/>
      <c r="BL1127"/>
      <c r="BM1127"/>
      <c r="BN1127"/>
      <c r="BO1127"/>
    </row>
    <row r="1128" spans="1:67" ht="15" x14ac:dyDescent="0.25">
      <c r="A1128" s="245" t="s">
        <v>5904</v>
      </c>
      <c r="B1128" s="245" t="s">
        <v>5903</v>
      </c>
      <c r="C1128" s="245" t="s">
        <v>5902</v>
      </c>
      <c r="D1128" s="245" t="s">
        <v>5901</v>
      </c>
      <c r="E1128" s="246" t="s">
        <v>44</v>
      </c>
      <c r="F1128" s="245" t="s">
        <v>44</v>
      </c>
      <c r="G1128" s="245" t="s">
        <v>6129</v>
      </c>
      <c r="H1128" s="245" t="s">
        <v>6128</v>
      </c>
      <c r="I1128" s="245" t="s">
        <v>102</v>
      </c>
      <c r="J1128" s="245" t="s">
        <v>569</v>
      </c>
      <c r="K1128" s="246" t="s">
        <v>805</v>
      </c>
      <c r="L1128" s="245" t="s">
        <v>568</v>
      </c>
      <c r="M1128"/>
      <c r="N1128"/>
      <c r="O1128"/>
      <c r="P1128"/>
      <c r="Q1128"/>
      <c r="R1128"/>
      <c r="S1128"/>
      <c r="T1128"/>
      <c r="U1128"/>
      <c r="V1128"/>
      <c r="W1128"/>
      <c r="X1128"/>
      <c r="Y1128"/>
      <c r="Z1128"/>
      <c r="AA1128"/>
      <c r="AB1128"/>
      <c r="AC1128"/>
      <c r="AD1128"/>
      <c r="AE1128"/>
      <c r="AF1128"/>
      <c r="AG1128"/>
      <c r="AH1128"/>
      <c r="AI1128"/>
      <c r="AJ1128"/>
      <c r="AK1128"/>
      <c r="AL1128"/>
      <c r="AM1128"/>
      <c r="AN1128"/>
      <c r="AO1128"/>
      <c r="AP1128"/>
      <c r="AQ1128"/>
      <c r="AR1128"/>
      <c r="AS1128"/>
      <c r="AT1128"/>
      <c r="AU1128"/>
      <c r="AV1128"/>
      <c r="AW1128"/>
      <c r="AX1128"/>
      <c r="AY1128"/>
      <c r="AZ1128"/>
      <c r="BA1128"/>
      <c r="BB1128"/>
      <c r="BC1128"/>
      <c r="BD1128"/>
      <c r="BE1128"/>
      <c r="BF1128"/>
      <c r="BG1128"/>
      <c r="BH1128"/>
      <c r="BI1128"/>
      <c r="BJ1128"/>
      <c r="BK1128"/>
      <c r="BL1128"/>
      <c r="BM1128"/>
      <c r="BN1128"/>
      <c r="BO1128"/>
    </row>
    <row r="1129" spans="1:67" ht="15" x14ac:dyDescent="0.25">
      <c r="A1129" s="245" t="s">
        <v>5904</v>
      </c>
      <c r="B1129" s="245" t="s">
        <v>5903</v>
      </c>
      <c r="C1129" s="245" t="s">
        <v>5902</v>
      </c>
      <c r="D1129" s="245" t="s">
        <v>5901</v>
      </c>
      <c r="E1129" s="246" t="s">
        <v>44</v>
      </c>
      <c r="F1129" s="245" t="s">
        <v>44</v>
      </c>
      <c r="G1129" s="245" t="s">
        <v>6127</v>
      </c>
      <c r="H1129" s="245" t="s">
        <v>6126</v>
      </c>
      <c r="I1129" s="245" t="s">
        <v>102</v>
      </c>
      <c r="J1129" s="245" t="s">
        <v>569</v>
      </c>
      <c r="K1129" s="246" t="s">
        <v>176</v>
      </c>
      <c r="L1129" s="245" t="s">
        <v>568</v>
      </c>
      <c r="M1129"/>
      <c r="N1129"/>
      <c r="O1129"/>
      <c r="P1129"/>
      <c r="Q1129"/>
      <c r="R1129"/>
      <c r="S1129"/>
      <c r="T1129"/>
      <c r="U1129"/>
      <c r="V1129"/>
      <c r="W1129"/>
      <c r="X1129"/>
      <c r="Y1129"/>
      <c r="Z1129"/>
      <c r="AA1129"/>
      <c r="AB1129"/>
      <c r="AC1129"/>
      <c r="AD1129"/>
      <c r="AE1129"/>
      <c r="AF1129"/>
      <c r="AG1129"/>
      <c r="AH1129"/>
      <c r="AI1129"/>
      <c r="AJ1129"/>
      <c r="AK1129"/>
      <c r="AL1129"/>
      <c r="AM1129"/>
      <c r="AN1129"/>
      <c r="AO1129"/>
      <c r="AP1129"/>
      <c r="AQ1129"/>
      <c r="AR1129"/>
      <c r="AS1129"/>
      <c r="AT1129"/>
      <c r="AU1129"/>
      <c r="AV1129"/>
      <c r="AW1129"/>
      <c r="AX1129"/>
      <c r="AY1129"/>
      <c r="AZ1129"/>
      <c r="BA1129"/>
      <c r="BB1129"/>
      <c r="BC1129"/>
      <c r="BD1129"/>
      <c r="BE1129"/>
      <c r="BF1129"/>
      <c r="BG1129"/>
      <c r="BH1129"/>
      <c r="BI1129"/>
      <c r="BJ1129"/>
      <c r="BK1129"/>
      <c r="BL1129"/>
      <c r="BM1129"/>
      <c r="BN1129"/>
      <c r="BO1129"/>
    </row>
    <row r="1130" spans="1:67" ht="15" x14ac:dyDescent="0.25">
      <c r="A1130" s="245" t="s">
        <v>5904</v>
      </c>
      <c r="B1130" s="245" t="s">
        <v>5903</v>
      </c>
      <c r="C1130" s="245" t="s">
        <v>5902</v>
      </c>
      <c r="D1130" s="245" t="s">
        <v>5901</v>
      </c>
      <c r="E1130" s="246" t="s">
        <v>44</v>
      </c>
      <c r="F1130" s="245" t="s">
        <v>44</v>
      </c>
      <c r="G1130" s="245" t="s">
        <v>6125</v>
      </c>
      <c r="H1130" s="245" t="s">
        <v>6124</v>
      </c>
      <c r="I1130" s="245" t="s">
        <v>102</v>
      </c>
      <c r="J1130" s="245" t="s">
        <v>569</v>
      </c>
      <c r="K1130" s="246" t="s">
        <v>6123</v>
      </c>
      <c r="L1130" s="245" t="s">
        <v>568</v>
      </c>
      <c r="M1130"/>
      <c r="N1130"/>
      <c r="O1130"/>
      <c r="P1130"/>
      <c r="Q1130"/>
      <c r="R1130"/>
      <c r="S1130"/>
      <c r="T1130"/>
      <c r="U1130"/>
      <c r="V1130"/>
      <c r="W1130"/>
      <c r="X1130"/>
      <c r="Y1130"/>
      <c r="Z1130"/>
      <c r="AA1130"/>
      <c r="AB1130"/>
      <c r="AC1130"/>
      <c r="AD1130"/>
      <c r="AE1130"/>
      <c r="AF1130"/>
      <c r="AG1130"/>
      <c r="AH1130"/>
      <c r="AI1130"/>
      <c r="AJ1130"/>
      <c r="AK1130"/>
      <c r="AL1130"/>
      <c r="AM1130"/>
      <c r="AN1130"/>
      <c r="AO1130"/>
      <c r="AP1130"/>
      <c r="AQ1130"/>
      <c r="AR1130"/>
      <c r="AS1130"/>
      <c r="AT1130"/>
      <c r="AU1130"/>
      <c r="AV1130"/>
      <c r="AW1130"/>
      <c r="AX1130"/>
      <c r="AY1130"/>
      <c r="AZ1130"/>
      <c r="BA1130"/>
      <c r="BB1130"/>
      <c r="BC1130"/>
      <c r="BD1130"/>
      <c r="BE1130"/>
      <c r="BF1130"/>
      <c r="BG1130"/>
      <c r="BH1130"/>
      <c r="BI1130"/>
      <c r="BJ1130"/>
      <c r="BK1130"/>
      <c r="BL1130"/>
      <c r="BM1130"/>
      <c r="BN1130"/>
      <c r="BO1130"/>
    </row>
    <row r="1131" spans="1:67" ht="15" x14ac:dyDescent="0.25">
      <c r="A1131" s="245" t="s">
        <v>5904</v>
      </c>
      <c r="B1131" s="245" t="s">
        <v>5903</v>
      </c>
      <c r="C1131" s="245" t="s">
        <v>5902</v>
      </c>
      <c r="D1131" s="245" t="s">
        <v>5901</v>
      </c>
      <c r="E1131" s="246" t="s">
        <v>44</v>
      </c>
      <c r="F1131" s="245" t="s">
        <v>44</v>
      </c>
      <c r="G1131" s="245" t="s">
        <v>6122</v>
      </c>
      <c r="H1131" s="245" t="s">
        <v>6121</v>
      </c>
      <c r="I1131" s="245" t="s">
        <v>102</v>
      </c>
      <c r="J1131" s="245" t="s">
        <v>569</v>
      </c>
      <c r="K1131" s="246" t="s">
        <v>8277</v>
      </c>
      <c r="L1131" s="245" t="s">
        <v>568</v>
      </c>
      <c r="M1131"/>
      <c r="N1131"/>
      <c r="O1131"/>
      <c r="P1131"/>
      <c r="Q1131"/>
      <c r="R1131"/>
      <c r="S1131"/>
      <c r="T1131"/>
      <c r="U1131"/>
      <c r="V1131"/>
      <c r="W1131"/>
      <c r="X1131"/>
      <c r="Y1131"/>
      <c r="Z1131"/>
      <c r="AA1131"/>
      <c r="AB1131"/>
      <c r="AC1131"/>
      <c r="AD1131"/>
      <c r="AE1131"/>
      <c r="AF1131"/>
      <c r="AG1131"/>
      <c r="AH1131"/>
      <c r="AI1131"/>
      <c r="AJ1131"/>
      <c r="AK1131"/>
      <c r="AL1131"/>
      <c r="AM1131"/>
      <c r="AN1131"/>
      <c r="AO1131"/>
      <c r="AP1131"/>
      <c r="AQ1131"/>
      <c r="AR1131"/>
      <c r="AS1131"/>
      <c r="AT1131"/>
      <c r="AU1131"/>
      <c r="AV1131"/>
      <c r="AW1131"/>
      <c r="AX1131"/>
      <c r="AY1131"/>
      <c r="AZ1131"/>
      <c r="BA1131"/>
      <c r="BB1131"/>
      <c r="BC1131"/>
      <c r="BD1131"/>
      <c r="BE1131"/>
      <c r="BF1131"/>
      <c r="BG1131"/>
      <c r="BH1131"/>
      <c r="BI1131"/>
      <c r="BJ1131"/>
      <c r="BK1131"/>
      <c r="BL1131"/>
      <c r="BM1131"/>
      <c r="BN1131"/>
      <c r="BO1131"/>
    </row>
    <row r="1132" spans="1:67" ht="15" x14ac:dyDescent="0.25">
      <c r="A1132" s="245" t="s">
        <v>5904</v>
      </c>
      <c r="B1132" s="245" t="s">
        <v>5903</v>
      </c>
      <c r="C1132" s="245" t="s">
        <v>5902</v>
      </c>
      <c r="D1132" s="245" t="s">
        <v>5901</v>
      </c>
      <c r="E1132" s="246" t="s">
        <v>44</v>
      </c>
      <c r="F1132" s="245" t="s">
        <v>44</v>
      </c>
      <c r="G1132" s="245" t="s">
        <v>6120</v>
      </c>
      <c r="H1132" s="245" t="s">
        <v>6119</v>
      </c>
      <c r="I1132" s="245" t="s">
        <v>102</v>
      </c>
      <c r="J1132" s="245" t="s">
        <v>569</v>
      </c>
      <c r="K1132" s="246" t="s">
        <v>16324</v>
      </c>
      <c r="L1132" s="245" t="s">
        <v>568</v>
      </c>
      <c r="M1132"/>
      <c r="N1132"/>
      <c r="O1132"/>
      <c r="P1132"/>
      <c r="Q1132"/>
      <c r="R1132"/>
      <c r="S1132"/>
      <c r="T1132"/>
      <c r="U1132"/>
      <c r="V1132"/>
      <c r="W1132"/>
      <c r="X1132"/>
      <c r="Y1132"/>
      <c r="Z1132"/>
      <c r="AA1132"/>
      <c r="AB1132"/>
      <c r="AC1132"/>
      <c r="AD1132"/>
      <c r="AE1132"/>
      <c r="AF1132"/>
      <c r="AG1132"/>
      <c r="AH1132"/>
      <c r="AI1132"/>
      <c r="AJ1132"/>
      <c r="AK1132"/>
      <c r="AL1132"/>
      <c r="AM1132"/>
      <c r="AN1132"/>
      <c r="AO1132"/>
      <c r="AP1132"/>
      <c r="AQ1132"/>
      <c r="AR1132"/>
      <c r="AS1132"/>
      <c r="AT1132"/>
      <c r="AU1132"/>
      <c r="AV1132"/>
      <c r="AW1132"/>
      <c r="AX1132"/>
      <c r="AY1132"/>
      <c r="AZ1132"/>
      <c r="BA1132"/>
      <c r="BB1132"/>
      <c r="BC1132"/>
      <c r="BD1132"/>
      <c r="BE1132"/>
      <c r="BF1132"/>
      <c r="BG1132"/>
      <c r="BH1132"/>
      <c r="BI1132"/>
      <c r="BJ1132"/>
      <c r="BK1132"/>
      <c r="BL1132"/>
      <c r="BM1132"/>
      <c r="BN1132"/>
      <c r="BO1132"/>
    </row>
    <row r="1133" spans="1:67" ht="15" x14ac:dyDescent="0.25">
      <c r="A1133" s="245" t="s">
        <v>5904</v>
      </c>
      <c r="B1133" s="245" t="s">
        <v>5903</v>
      </c>
      <c r="C1133" s="245" t="s">
        <v>5902</v>
      </c>
      <c r="D1133" s="245" t="s">
        <v>5901</v>
      </c>
      <c r="E1133" s="246" t="s">
        <v>44</v>
      </c>
      <c r="F1133" s="245" t="s">
        <v>44</v>
      </c>
      <c r="G1133" s="245" t="s">
        <v>6118</v>
      </c>
      <c r="H1133" s="245" t="s">
        <v>6117</v>
      </c>
      <c r="I1133" s="245" t="s">
        <v>102</v>
      </c>
      <c r="J1133" s="245" t="s">
        <v>569</v>
      </c>
      <c r="K1133" s="246" t="s">
        <v>8984</v>
      </c>
      <c r="L1133" s="245" t="s">
        <v>568</v>
      </c>
      <c r="M1133"/>
      <c r="N1133"/>
      <c r="O1133"/>
      <c r="P1133"/>
      <c r="Q1133"/>
      <c r="R1133"/>
      <c r="S1133"/>
      <c r="T1133"/>
      <c r="U1133"/>
      <c r="V1133"/>
      <c r="W1133"/>
      <c r="X1133"/>
      <c r="Y1133"/>
      <c r="Z1133"/>
      <c r="AA1133"/>
      <c r="AB1133"/>
      <c r="AC1133"/>
      <c r="AD1133"/>
      <c r="AE1133"/>
      <c r="AF1133"/>
      <c r="AG1133"/>
      <c r="AH1133"/>
      <c r="AI1133"/>
      <c r="AJ1133"/>
      <c r="AK1133"/>
      <c r="AL1133"/>
      <c r="AM1133"/>
      <c r="AN1133"/>
      <c r="AO1133"/>
      <c r="AP1133"/>
      <c r="AQ1133"/>
      <c r="AR1133"/>
      <c r="AS1133"/>
      <c r="AT1133"/>
      <c r="AU1133"/>
      <c r="AV1133"/>
      <c r="AW1133"/>
      <c r="AX1133"/>
      <c r="AY1133"/>
      <c r="AZ1133"/>
      <c r="BA1133"/>
      <c r="BB1133"/>
      <c r="BC1133"/>
      <c r="BD1133"/>
      <c r="BE1133"/>
      <c r="BF1133"/>
      <c r="BG1133"/>
      <c r="BH1133"/>
      <c r="BI1133"/>
      <c r="BJ1133"/>
      <c r="BK1133"/>
      <c r="BL1133"/>
      <c r="BM1133"/>
      <c r="BN1133"/>
      <c r="BO1133"/>
    </row>
    <row r="1134" spans="1:67" ht="15" x14ac:dyDescent="0.25">
      <c r="A1134" s="245" t="s">
        <v>5904</v>
      </c>
      <c r="B1134" s="245" t="s">
        <v>5903</v>
      </c>
      <c r="C1134" s="245" t="s">
        <v>5902</v>
      </c>
      <c r="D1134" s="245" t="s">
        <v>5901</v>
      </c>
      <c r="E1134" s="246" t="s">
        <v>44</v>
      </c>
      <c r="F1134" s="245" t="s">
        <v>44</v>
      </c>
      <c r="G1134" s="245" t="s">
        <v>6116</v>
      </c>
      <c r="H1134" s="245" t="s">
        <v>6115</v>
      </c>
      <c r="I1134" s="245" t="s">
        <v>102</v>
      </c>
      <c r="J1134" s="245" t="s">
        <v>59</v>
      </c>
      <c r="K1134" s="246" t="s">
        <v>16325</v>
      </c>
      <c r="L1134" s="245" t="s">
        <v>568</v>
      </c>
      <c r="M1134"/>
      <c r="N1134"/>
      <c r="O1134"/>
      <c r="P1134"/>
      <c r="Q1134"/>
      <c r="R1134"/>
      <c r="S1134"/>
      <c r="T1134"/>
      <c r="U1134"/>
      <c r="V1134"/>
      <c r="W1134"/>
      <c r="X1134"/>
      <c r="Y1134"/>
      <c r="Z1134"/>
      <c r="AA1134"/>
      <c r="AB1134"/>
      <c r="AC1134"/>
      <c r="AD1134"/>
      <c r="AE1134"/>
      <c r="AF1134"/>
      <c r="AG1134"/>
      <c r="AH1134"/>
      <c r="AI1134"/>
      <c r="AJ1134"/>
      <c r="AK1134"/>
      <c r="AL1134"/>
      <c r="AM1134"/>
      <c r="AN1134"/>
      <c r="AO1134"/>
      <c r="AP1134"/>
      <c r="AQ1134"/>
      <c r="AR1134"/>
      <c r="AS1134"/>
      <c r="AT1134"/>
      <c r="AU1134"/>
      <c r="AV1134"/>
      <c r="AW1134"/>
      <c r="AX1134"/>
      <c r="AY1134"/>
      <c r="AZ1134"/>
      <c r="BA1134"/>
      <c r="BB1134"/>
      <c r="BC1134"/>
      <c r="BD1134"/>
      <c r="BE1134"/>
      <c r="BF1134"/>
      <c r="BG1134"/>
      <c r="BH1134"/>
      <c r="BI1134"/>
      <c r="BJ1134"/>
      <c r="BK1134"/>
      <c r="BL1134"/>
      <c r="BM1134"/>
      <c r="BN1134"/>
      <c r="BO1134"/>
    </row>
    <row r="1135" spans="1:67" ht="15" x14ac:dyDescent="0.25">
      <c r="A1135" s="245" t="s">
        <v>5904</v>
      </c>
      <c r="B1135" s="245" t="s">
        <v>5903</v>
      </c>
      <c r="C1135" s="245" t="s">
        <v>5902</v>
      </c>
      <c r="D1135" s="245" t="s">
        <v>5901</v>
      </c>
      <c r="E1135" s="246" t="s">
        <v>44</v>
      </c>
      <c r="F1135" s="245" t="s">
        <v>44</v>
      </c>
      <c r="G1135" s="245" t="s">
        <v>6114</v>
      </c>
      <c r="H1135" s="245" t="s">
        <v>6113</v>
      </c>
      <c r="I1135" s="245" t="s">
        <v>102</v>
      </c>
      <c r="J1135" s="245" t="s">
        <v>569</v>
      </c>
      <c r="K1135" s="246" t="s">
        <v>16326</v>
      </c>
      <c r="L1135" s="245" t="s">
        <v>568</v>
      </c>
      <c r="M1135"/>
      <c r="N1135"/>
      <c r="O1135"/>
      <c r="P1135"/>
      <c r="Q1135"/>
      <c r="R1135"/>
      <c r="S1135"/>
      <c r="T1135"/>
      <c r="U1135"/>
      <c r="V1135"/>
      <c r="W1135"/>
      <c r="X1135"/>
      <c r="Y1135"/>
      <c r="Z1135"/>
      <c r="AA1135"/>
      <c r="AB1135"/>
      <c r="AC1135"/>
      <c r="AD1135"/>
      <c r="AE1135"/>
      <c r="AF1135"/>
      <c r="AG1135"/>
      <c r="AH1135"/>
      <c r="AI1135"/>
      <c r="AJ1135"/>
      <c r="AK1135"/>
      <c r="AL1135"/>
      <c r="AM1135"/>
      <c r="AN1135"/>
      <c r="AO1135"/>
      <c r="AP1135"/>
      <c r="AQ1135"/>
      <c r="AR1135"/>
      <c r="AS1135"/>
      <c r="AT1135"/>
      <c r="AU1135"/>
      <c r="AV1135"/>
      <c r="AW1135"/>
      <c r="AX1135"/>
      <c r="AY1135"/>
      <c r="AZ1135"/>
      <c r="BA1135"/>
      <c r="BB1135"/>
      <c r="BC1135"/>
      <c r="BD1135"/>
      <c r="BE1135"/>
      <c r="BF1135"/>
      <c r="BG1135"/>
      <c r="BH1135"/>
      <c r="BI1135"/>
      <c r="BJ1135"/>
      <c r="BK1135"/>
      <c r="BL1135"/>
      <c r="BM1135"/>
      <c r="BN1135"/>
      <c r="BO1135"/>
    </row>
    <row r="1136" spans="1:67" ht="15" x14ac:dyDescent="0.25">
      <c r="A1136" s="245" t="s">
        <v>5904</v>
      </c>
      <c r="B1136" s="245" t="s">
        <v>5903</v>
      </c>
      <c r="C1136" s="245" t="s">
        <v>5902</v>
      </c>
      <c r="D1136" s="245" t="s">
        <v>5901</v>
      </c>
      <c r="E1136" s="246" t="s">
        <v>44</v>
      </c>
      <c r="F1136" s="245" t="s">
        <v>44</v>
      </c>
      <c r="G1136" s="245" t="s">
        <v>6112</v>
      </c>
      <c r="H1136" s="245" t="s">
        <v>6111</v>
      </c>
      <c r="I1136" s="245" t="s">
        <v>102</v>
      </c>
      <c r="J1136" s="245" t="s">
        <v>569</v>
      </c>
      <c r="K1136" s="246" t="s">
        <v>5253</v>
      </c>
      <c r="L1136" s="245" t="s">
        <v>568</v>
      </c>
      <c r="M1136"/>
      <c r="N1136"/>
      <c r="O1136"/>
      <c r="P1136"/>
      <c r="Q1136"/>
      <c r="R1136"/>
      <c r="S1136"/>
      <c r="T1136"/>
      <c r="U1136"/>
      <c r="V1136"/>
      <c r="W1136"/>
      <c r="X1136"/>
      <c r="Y1136"/>
      <c r="Z1136"/>
      <c r="AA1136"/>
      <c r="AB1136"/>
      <c r="AC1136"/>
      <c r="AD1136"/>
      <c r="AE1136"/>
      <c r="AF1136"/>
      <c r="AG1136"/>
      <c r="AH1136"/>
      <c r="AI1136"/>
      <c r="AJ1136"/>
      <c r="AK1136"/>
      <c r="AL1136"/>
      <c r="AM1136"/>
      <c r="AN1136"/>
      <c r="AO1136"/>
      <c r="AP1136"/>
      <c r="AQ1136"/>
      <c r="AR1136"/>
      <c r="AS1136"/>
      <c r="AT1136"/>
      <c r="AU1136"/>
      <c r="AV1136"/>
      <c r="AW1136"/>
      <c r="AX1136"/>
      <c r="AY1136"/>
      <c r="AZ1136"/>
      <c r="BA1136"/>
      <c r="BB1136"/>
      <c r="BC1136"/>
      <c r="BD1136"/>
      <c r="BE1136"/>
      <c r="BF1136"/>
      <c r="BG1136"/>
      <c r="BH1136"/>
      <c r="BI1136"/>
      <c r="BJ1136"/>
      <c r="BK1136"/>
      <c r="BL1136"/>
      <c r="BM1136"/>
      <c r="BN1136"/>
      <c r="BO1136"/>
    </row>
    <row r="1137" spans="1:67" ht="15" x14ac:dyDescent="0.25">
      <c r="A1137" s="245" t="s">
        <v>5904</v>
      </c>
      <c r="B1137" s="245" t="s">
        <v>5903</v>
      </c>
      <c r="C1137" s="245" t="s">
        <v>5902</v>
      </c>
      <c r="D1137" s="245" t="s">
        <v>5901</v>
      </c>
      <c r="E1137" s="246" t="s">
        <v>44</v>
      </c>
      <c r="F1137" s="245" t="s">
        <v>44</v>
      </c>
      <c r="G1137" s="245" t="s">
        <v>6110</v>
      </c>
      <c r="H1137" s="245" t="s">
        <v>6109</v>
      </c>
      <c r="I1137" s="245" t="s">
        <v>102</v>
      </c>
      <c r="J1137" s="245" t="s">
        <v>569</v>
      </c>
      <c r="K1137" s="246" t="s">
        <v>16327</v>
      </c>
      <c r="L1137" s="245" t="s">
        <v>568</v>
      </c>
      <c r="M1137"/>
      <c r="N1137"/>
      <c r="O1137"/>
      <c r="P1137"/>
      <c r="Q1137"/>
      <c r="R1137"/>
      <c r="S1137"/>
      <c r="T1137"/>
      <c r="U1137"/>
      <c r="V1137"/>
      <c r="W1137"/>
      <c r="X1137"/>
      <c r="Y1137"/>
      <c r="Z1137"/>
      <c r="AA1137"/>
      <c r="AB1137"/>
      <c r="AC1137"/>
      <c r="AD1137"/>
      <c r="AE1137"/>
      <c r="AF1137"/>
      <c r="AG1137"/>
      <c r="AH1137"/>
      <c r="AI1137"/>
      <c r="AJ1137"/>
      <c r="AK1137"/>
      <c r="AL1137"/>
      <c r="AM1137"/>
      <c r="AN1137"/>
      <c r="AO1137"/>
      <c r="AP1137"/>
      <c r="AQ1137"/>
      <c r="AR1137"/>
      <c r="AS1137"/>
      <c r="AT1137"/>
      <c r="AU1137"/>
      <c r="AV1137"/>
      <c r="AW1137"/>
      <c r="AX1137"/>
      <c r="AY1137"/>
      <c r="AZ1137"/>
      <c r="BA1137"/>
      <c r="BB1137"/>
      <c r="BC1137"/>
      <c r="BD1137"/>
      <c r="BE1137"/>
      <c r="BF1137"/>
      <c r="BG1137"/>
      <c r="BH1137"/>
      <c r="BI1137"/>
      <c r="BJ1137"/>
      <c r="BK1137"/>
      <c r="BL1137"/>
      <c r="BM1137"/>
      <c r="BN1137"/>
      <c r="BO1137"/>
    </row>
    <row r="1138" spans="1:67" ht="15" x14ac:dyDescent="0.25">
      <c r="A1138" s="245" t="s">
        <v>5904</v>
      </c>
      <c r="B1138" s="245" t="s">
        <v>5903</v>
      </c>
      <c r="C1138" s="245" t="s">
        <v>5902</v>
      </c>
      <c r="D1138" s="245" t="s">
        <v>5901</v>
      </c>
      <c r="E1138" s="246" t="s">
        <v>44</v>
      </c>
      <c r="F1138" s="245" t="s">
        <v>44</v>
      </c>
      <c r="G1138" s="245" t="s">
        <v>6108</v>
      </c>
      <c r="H1138" s="245" t="s">
        <v>6107</v>
      </c>
      <c r="I1138" s="245" t="s">
        <v>102</v>
      </c>
      <c r="J1138" s="245" t="s">
        <v>106</v>
      </c>
      <c r="K1138" s="246" t="s">
        <v>16328</v>
      </c>
      <c r="L1138" s="245" t="s">
        <v>568</v>
      </c>
      <c r="M1138"/>
      <c r="N1138"/>
      <c r="O1138"/>
      <c r="P1138"/>
      <c r="Q1138"/>
      <c r="R1138"/>
      <c r="S1138"/>
      <c r="T1138"/>
      <c r="U1138"/>
      <c r="V1138"/>
      <c r="W1138"/>
      <c r="X1138"/>
      <c r="Y1138"/>
      <c r="Z1138"/>
      <c r="AA1138"/>
      <c r="AB1138"/>
      <c r="AC1138"/>
      <c r="AD1138"/>
      <c r="AE1138"/>
      <c r="AF1138"/>
      <c r="AG1138"/>
      <c r="AH1138"/>
      <c r="AI1138"/>
      <c r="AJ1138"/>
      <c r="AK1138"/>
      <c r="AL1138"/>
      <c r="AM1138"/>
      <c r="AN1138"/>
      <c r="AO1138"/>
      <c r="AP1138"/>
      <c r="AQ1138"/>
      <c r="AR1138"/>
      <c r="AS1138"/>
      <c r="AT1138"/>
      <c r="AU1138"/>
      <c r="AV1138"/>
      <c r="AW1138"/>
      <c r="AX1138"/>
      <c r="AY1138"/>
      <c r="AZ1138"/>
      <c r="BA1138"/>
      <c r="BB1138"/>
      <c r="BC1138"/>
      <c r="BD1138"/>
      <c r="BE1138"/>
      <c r="BF1138"/>
      <c r="BG1138"/>
      <c r="BH1138"/>
      <c r="BI1138"/>
      <c r="BJ1138"/>
      <c r="BK1138"/>
      <c r="BL1138"/>
      <c r="BM1138"/>
      <c r="BN1138"/>
      <c r="BO1138"/>
    </row>
    <row r="1139" spans="1:67" ht="15" x14ac:dyDescent="0.25">
      <c r="A1139" s="245" t="s">
        <v>5904</v>
      </c>
      <c r="B1139" s="245" t="s">
        <v>5903</v>
      </c>
      <c r="C1139" s="245" t="s">
        <v>5902</v>
      </c>
      <c r="D1139" s="245" t="s">
        <v>5901</v>
      </c>
      <c r="E1139" s="246" t="s">
        <v>44</v>
      </c>
      <c r="F1139" s="245" t="s">
        <v>44</v>
      </c>
      <c r="G1139" s="245" t="s">
        <v>6106</v>
      </c>
      <c r="H1139" s="245" t="s">
        <v>6105</v>
      </c>
      <c r="I1139" s="245" t="s">
        <v>102</v>
      </c>
      <c r="J1139" s="245" t="s">
        <v>569</v>
      </c>
      <c r="K1139" s="246" t="s">
        <v>16329</v>
      </c>
      <c r="L1139" s="245" t="s">
        <v>568</v>
      </c>
      <c r="M1139"/>
      <c r="N1139"/>
      <c r="O1139"/>
      <c r="P1139"/>
      <c r="Q1139"/>
      <c r="R1139"/>
      <c r="S1139"/>
      <c r="T1139"/>
      <c r="U1139"/>
      <c r="V1139"/>
      <c r="W1139"/>
      <c r="X1139"/>
      <c r="Y1139"/>
      <c r="Z1139"/>
      <c r="AA1139"/>
      <c r="AB1139"/>
      <c r="AC1139"/>
      <c r="AD1139"/>
      <c r="AE1139"/>
      <c r="AF1139"/>
      <c r="AG1139"/>
      <c r="AH1139"/>
      <c r="AI1139"/>
      <c r="AJ1139"/>
      <c r="AK1139"/>
      <c r="AL1139"/>
      <c r="AM1139"/>
      <c r="AN1139"/>
      <c r="AO1139"/>
      <c r="AP1139"/>
      <c r="AQ1139"/>
      <c r="AR1139"/>
      <c r="AS1139"/>
      <c r="AT1139"/>
      <c r="AU1139"/>
      <c r="AV1139"/>
      <c r="AW1139"/>
      <c r="AX1139"/>
      <c r="AY1139"/>
      <c r="AZ1139"/>
      <c r="BA1139"/>
      <c r="BB1139"/>
      <c r="BC1139"/>
      <c r="BD1139"/>
      <c r="BE1139"/>
      <c r="BF1139"/>
      <c r="BG1139"/>
      <c r="BH1139"/>
      <c r="BI1139"/>
      <c r="BJ1139"/>
      <c r="BK1139"/>
      <c r="BL1139"/>
      <c r="BM1139"/>
      <c r="BN1139"/>
      <c r="BO1139"/>
    </row>
    <row r="1140" spans="1:67" ht="15" x14ac:dyDescent="0.25">
      <c r="A1140" s="245" t="s">
        <v>5904</v>
      </c>
      <c r="B1140" s="245" t="s">
        <v>5903</v>
      </c>
      <c r="C1140" s="245" t="s">
        <v>5902</v>
      </c>
      <c r="D1140" s="245" t="s">
        <v>5901</v>
      </c>
      <c r="E1140" s="246" t="s">
        <v>44</v>
      </c>
      <c r="F1140" s="245" t="s">
        <v>44</v>
      </c>
      <c r="G1140" s="245" t="s">
        <v>6104</v>
      </c>
      <c r="H1140" s="245" t="s">
        <v>6103</v>
      </c>
      <c r="I1140" s="245" t="s">
        <v>102</v>
      </c>
      <c r="J1140" s="245" t="s">
        <v>569</v>
      </c>
      <c r="K1140" s="246" t="s">
        <v>9107</v>
      </c>
      <c r="L1140" s="245" t="s">
        <v>568</v>
      </c>
      <c r="M1140"/>
      <c r="N1140"/>
      <c r="O1140"/>
      <c r="P1140"/>
      <c r="Q1140"/>
      <c r="R1140"/>
      <c r="S1140"/>
      <c r="T1140"/>
      <c r="U1140"/>
      <c r="V1140"/>
      <c r="W1140"/>
      <c r="X1140"/>
      <c r="Y1140"/>
      <c r="Z1140"/>
      <c r="AA1140"/>
      <c r="AB1140"/>
      <c r="AC1140"/>
      <c r="AD1140"/>
      <c r="AE1140"/>
      <c r="AF1140"/>
      <c r="AG1140"/>
      <c r="AH1140"/>
      <c r="AI1140"/>
      <c r="AJ1140"/>
      <c r="AK1140"/>
      <c r="AL1140"/>
      <c r="AM1140"/>
      <c r="AN1140"/>
      <c r="AO1140"/>
      <c r="AP1140"/>
      <c r="AQ1140"/>
      <c r="AR1140"/>
      <c r="AS1140"/>
      <c r="AT1140"/>
      <c r="AU1140"/>
      <c r="AV1140"/>
      <c r="AW1140"/>
      <c r="AX1140"/>
      <c r="AY1140"/>
      <c r="AZ1140"/>
      <c r="BA1140"/>
      <c r="BB1140"/>
      <c r="BC1140"/>
      <c r="BD1140"/>
      <c r="BE1140"/>
      <c r="BF1140"/>
      <c r="BG1140"/>
      <c r="BH1140"/>
      <c r="BI1140"/>
      <c r="BJ1140"/>
      <c r="BK1140"/>
      <c r="BL1140"/>
      <c r="BM1140"/>
      <c r="BN1140"/>
      <c r="BO1140"/>
    </row>
    <row r="1141" spans="1:67" ht="15" x14ac:dyDescent="0.25">
      <c r="A1141" s="245" t="s">
        <v>5904</v>
      </c>
      <c r="B1141" s="245" t="s">
        <v>5903</v>
      </c>
      <c r="C1141" s="245" t="s">
        <v>5902</v>
      </c>
      <c r="D1141" s="245" t="s">
        <v>5901</v>
      </c>
      <c r="E1141" s="246" t="s">
        <v>44</v>
      </c>
      <c r="F1141" s="245" t="s">
        <v>44</v>
      </c>
      <c r="G1141" s="245" t="s">
        <v>6102</v>
      </c>
      <c r="H1141" s="245" t="s">
        <v>6101</v>
      </c>
      <c r="I1141" s="245" t="s">
        <v>102</v>
      </c>
      <c r="J1141" s="245" t="s">
        <v>569</v>
      </c>
      <c r="K1141" s="246" t="s">
        <v>15072</v>
      </c>
      <c r="L1141" s="245" t="s">
        <v>568</v>
      </c>
      <c r="M1141"/>
      <c r="N1141"/>
      <c r="O1141"/>
      <c r="P1141"/>
      <c r="Q1141"/>
      <c r="R1141"/>
      <c r="S1141"/>
      <c r="T1141"/>
      <c r="U1141"/>
      <c r="V1141"/>
      <c r="W1141"/>
      <c r="X1141"/>
      <c r="Y1141"/>
      <c r="Z1141"/>
      <c r="AA1141"/>
      <c r="AB1141"/>
      <c r="AC1141"/>
      <c r="AD1141"/>
      <c r="AE1141"/>
      <c r="AF1141"/>
      <c r="AG1141"/>
      <c r="AH1141"/>
      <c r="AI1141"/>
      <c r="AJ1141"/>
      <c r="AK1141"/>
      <c r="AL1141"/>
      <c r="AM1141"/>
      <c r="AN1141"/>
      <c r="AO1141"/>
      <c r="AP1141"/>
      <c r="AQ1141"/>
      <c r="AR1141"/>
      <c r="AS1141"/>
      <c r="AT1141"/>
      <c r="AU1141"/>
      <c r="AV1141"/>
      <c r="AW1141"/>
      <c r="AX1141"/>
      <c r="AY1141"/>
      <c r="AZ1141"/>
      <c r="BA1141"/>
      <c r="BB1141"/>
      <c r="BC1141"/>
      <c r="BD1141"/>
      <c r="BE1141"/>
      <c r="BF1141"/>
      <c r="BG1141"/>
      <c r="BH1141"/>
      <c r="BI1141"/>
      <c r="BJ1141"/>
      <c r="BK1141"/>
      <c r="BL1141"/>
      <c r="BM1141"/>
      <c r="BN1141"/>
      <c r="BO1141"/>
    </row>
    <row r="1142" spans="1:67" ht="15" x14ac:dyDescent="0.25">
      <c r="A1142" s="245" t="s">
        <v>5904</v>
      </c>
      <c r="B1142" s="245" t="s">
        <v>5903</v>
      </c>
      <c r="C1142" s="245" t="s">
        <v>5902</v>
      </c>
      <c r="D1142" s="245" t="s">
        <v>5901</v>
      </c>
      <c r="E1142" s="246" t="s">
        <v>44</v>
      </c>
      <c r="F1142" s="245" t="s">
        <v>44</v>
      </c>
      <c r="G1142" s="245" t="s">
        <v>6100</v>
      </c>
      <c r="H1142" s="245" t="s">
        <v>6099</v>
      </c>
      <c r="I1142" s="245" t="s">
        <v>102</v>
      </c>
      <c r="J1142" s="245" t="s">
        <v>106</v>
      </c>
      <c r="K1142" s="246" t="s">
        <v>11845</v>
      </c>
      <c r="L1142" s="245" t="s">
        <v>568</v>
      </c>
      <c r="M1142"/>
      <c r="N1142"/>
      <c r="O1142"/>
      <c r="P1142"/>
      <c r="Q1142"/>
      <c r="R1142"/>
      <c r="S1142"/>
      <c r="T1142"/>
      <c r="U1142"/>
      <c r="V1142"/>
      <c r="W1142"/>
      <c r="X1142"/>
      <c r="Y1142"/>
      <c r="Z1142"/>
      <c r="AA1142"/>
      <c r="AB1142"/>
      <c r="AC1142"/>
      <c r="AD1142"/>
      <c r="AE1142"/>
      <c r="AF1142"/>
      <c r="AG1142"/>
      <c r="AH1142"/>
      <c r="AI1142"/>
      <c r="AJ1142"/>
      <c r="AK1142"/>
      <c r="AL1142"/>
      <c r="AM1142"/>
      <c r="AN1142"/>
      <c r="AO1142"/>
      <c r="AP1142"/>
      <c r="AQ1142"/>
      <c r="AR1142"/>
      <c r="AS1142"/>
      <c r="AT1142"/>
      <c r="AU1142"/>
      <c r="AV1142"/>
      <c r="AW1142"/>
      <c r="AX1142"/>
      <c r="AY1142"/>
      <c r="AZ1142"/>
      <c r="BA1142"/>
      <c r="BB1142"/>
      <c r="BC1142"/>
      <c r="BD1142"/>
      <c r="BE1142"/>
      <c r="BF1142"/>
      <c r="BG1142"/>
      <c r="BH1142"/>
      <c r="BI1142"/>
      <c r="BJ1142"/>
      <c r="BK1142"/>
      <c r="BL1142"/>
      <c r="BM1142"/>
      <c r="BN1142"/>
      <c r="BO1142"/>
    </row>
    <row r="1143" spans="1:67" ht="15" x14ac:dyDescent="0.25">
      <c r="A1143" s="245" t="s">
        <v>5904</v>
      </c>
      <c r="B1143" s="245" t="s">
        <v>5903</v>
      </c>
      <c r="C1143" s="245" t="s">
        <v>5902</v>
      </c>
      <c r="D1143" s="245" t="s">
        <v>5901</v>
      </c>
      <c r="E1143" s="246" t="s">
        <v>44</v>
      </c>
      <c r="F1143" s="245" t="s">
        <v>44</v>
      </c>
      <c r="G1143" s="245" t="s">
        <v>6098</v>
      </c>
      <c r="H1143" s="245" t="s">
        <v>6097</v>
      </c>
      <c r="I1143" s="245" t="s">
        <v>102</v>
      </c>
      <c r="J1143" s="245" t="s">
        <v>569</v>
      </c>
      <c r="K1143" s="246" t="s">
        <v>6096</v>
      </c>
      <c r="L1143" s="245" t="s">
        <v>568</v>
      </c>
      <c r="M1143"/>
      <c r="N1143"/>
      <c r="O1143"/>
      <c r="P1143"/>
      <c r="Q1143"/>
      <c r="R1143"/>
      <c r="S1143"/>
      <c r="T1143"/>
      <c r="U1143"/>
      <c r="V1143"/>
      <c r="W1143"/>
      <c r="X1143"/>
      <c r="Y1143"/>
      <c r="Z1143"/>
      <c r="AA1143"/>
      <c r="AB1143"/>
      <c r="AC1143"/>
      <c r="AD1143"/>
      <c r="AE1143"/>
      <c r="AF1143"/>
      <c r="AG1143"/>
      <c r="AH1143"/>
      <c r="AI1143"/>
      <c r="AJ1143"/>
      <c r="AK1143"/>
      <c r="AL1143"/>
      <c r="AM1143"/>
      <c r="AN1143"/>
      <c r="AO1143"/>
      <c r="AP1143"/>
      <c r="AQ1143"/>
      <c r="AR1143"/>
      <c r="AS1143"/>
      <c r="AT1143"/>
      <c r="AU1143"/>
      <c r="AV1143"/>
      <c r="AW1143"/>
      <c r="AX1143"/>
      <c r="AY1143"/>
      <c r="AZ1143"/>
      <c r="BA1143"/>
      <c r="BB1143"/>
      <c r="BC1143"/>
      <c r="BD1143"/>
      <c r="BE1143"/>
      <c r="BF1143"/>
      <c r="BG1143"/>
      <c r="BH1143"/>
      <c r="BI1143"/>
      <c r="BJ1143"/>
      <c r="BK1143"/>
      <c r="BL1143"/>
      <c r="BM1143"/>
      <c r="BN1143"/>
      <c r="BO1143"/>
    </row>
    <row r="1144" spans="1:67" ht="15" x14ac:dyDescent="0.25">
      <c r="A1144" s="245" t="s">
        <v>5904</v>
      </c>
      <c r="B1144" s="245" t="s">
        <v>5903</v>
      </c>
      <c r="C1144" s="245" t="s">
        <v>5902</v>
      </c>
      <c r="D1144" s="245" t="s">
        <v>5901</v>
      </c>
      <c r="E1144" s="246" t="s">
        <v>44</v>
      </c>
      <c r="F1144" s="245" t="s">
        <v>44</v>
      </c>
      <c r="G1144" s="245" t="s">
        <v>6095</v>
      </c>
      <c r="H1144" s="245" t="s">
        <v>6094</v>
      </c>
      <c r="I1144" s="245" t="s">
        <v>102</v>
      </c>
      <c r="J1144" s="245" t="s">
        <v>569</v>
      </c>
      <c r="K1144" s="246" t="s">
        <v>16296</v>
      </c>
      <c r="L1144" s="245" t="s">
        <v>568</v>
      </c>
      <c r="M1144"/>
      <c r="N1144"/>
      <c r="O1144"/>
      <c r="P1144"/>
      <c r="Q1144"/>
      <c r="R1144"/>
      <c r="S1144"/>
      <c r="T1144"/>
      <c r="U1144"/>
      <c r="V1144"/>
      <c r="W1144"/>
      <c r="X1144"/>
      <c r="Y1144"/>
      <c r="Z1144"/>
      <c r="AA1144"/>
      <c r="AB1144"/>
      <c r="AC1144"/>
      <c r="AD1144"/>
      <c r="AE1144"/>
      <c r="AF1144"/>
      <c r="AG1144"/>
      <c r="AH1144"/>
      <c r="AI1144"/>
      <c r="AJ1144"/>
      <c r="AK1144"/>
      <c r="AL1144"/>
      <c r="AM1144"/>
      <c r="AN1144"/>
      <c r="AO1144"/>
      <c r="AP1144"/>
      <c r="AQ1144"/>
      <c r="AR1144"/>
      <c r="AS1144"/>
      <c r="AT1144"/>
      <c r="AU1144"/>
      <c r="AV1144"/>
      <c r="AW1144"/>
      <c r="AX1144"/>
      <c r="AY1144"/>
      <c r="AZ1144"/>
      <c r="BA1144"/>
      <c r="BB1144"/>
      <c r="BC1144"/>
      <c r="BD1144"/>
      <c r="BE1144"/>
      <c r="BF1144"/>
      <c r="BG1144"/>
      <c r="BH1144"/>
      <c r="BI1144"/>
      <c r="BJ1144"/>
      <c r="BK1144"/>
      <c r="BL1144"/>
      <c r="BM1144"/>
      <c r="BN1144"/>
      <c r="BO1144"/>
    </row>
    <row r="1145" spans="1:67" ht="15" x14ac:dyDescent="0.25">
      <c r="A1145" s="245" t="s">
        <v>5904</v>
      </c>
      <c r="B1145" s="245" t="s">
        <v>5903</v>
      </c>
      <c r="C1145" s="245" t="s">
        <v>5902</v>
      </c>
      <c r="D1145" s="245" t="s">
        <v>5901</v>
      </c>
      <c r="E1145" s="246" t="s">
        <v>44</v>
      </c>
      <c r="F1145" s="245" t="s">
        <v>44</v>
      </c>
      <c r="G1145" s="245" t="s">
        <v>6093</v>
      </c>
      <c r="H1145" s="245" t="s">
        <v>6092</v>
      </c>
      <c r="I1145" s="245" t="s">
        <v>102</v>
      </c>
      <c r="J1145" s="245" t="s">
        <v>569</v>
      </c>
      <c r="K1145" s="246" t="s">
        <v>894</v>
      </c>
      <c r="L1145" s="245" t="s">
        <v>568</v>
      </c>
      <c r="M1145"/>
      <c r="N1145"/>
      <c r="O1145"/>
      <c r="P1145"/>
      <c r="Q1145"/>
      <c r="R1145"/>
      <c r="S1145"/>
      <c r="T1145"/>
      <c r="U1145"/>
      <c r="V1145"/>
      <c r="W1145"/>
      <c r="X1145"/>
      <c r="Y1145"/>
      <c r="Z1145"/>
      <c r="AA1145"/>
      <c r="AB1145"/>
      <c r="AC1145"/>
      <c r="AD1145"/>
      <c r="AE1145"/>
      <c r="AF1145"/>
      <c r="AG1145"/>
      <c r="AH1145"/>
      <c r="AI1145"/>
      <c r="AJ1145"/>
      <c r="AK1145"/>
      <c r="AL1145"/>
      <c r="AM1145"/>
      <c r="AN1145"/>
      <c r="AO1145"/>
      <c r="AP1145"/>
      <c r="AQ1145"/>
      <c r="AR1145"/>
      <c r="AS1145"/>
      <c r="AT1145"/>
      <c r="AU1145"/>
      <c r="AV1145"/>
      <c r="AW1145"/>
      <c r="AX1145"/>
      <c r="AY1145"/>
      <c r="AZ1145"/>
      <c r="BA1145"/>
      <c r="BB1145"/>
      <c r="BC1145"/>
      <c r="BD1145"/>
      <c r="BE1145"/>
      <c r="BF1145"/>
      <c r="BG1145"/>
      <c r="BH1145"/>
      <c r="BI1145"/>
      <c r="BJ1145"/>
      <c r="BK1145"/>
      <c r="BL1145"/>
      <c r="BM1145"/>
      <c r="BN1145"/>
      <c r="BO1145"/>
    </row>
    <row r="1146" spans="1:67" ht="15" x14ac:dyDescent="0.25">
      <c r="A1146" s="245" t="s">
        <v>5904</v>
      </c>
      <c r="B1146" s="245" t="s">
        <v>5903</v>
      </c>
      <c r="C1146" s="245" t="s">
        <v>5902</v>
      </c>
      <c r="D1146" s="245" t="s">
        <v>5901</v>
      </c>
      <c r="E1146" s="246" t="s">
        <v>44</v>
      </c>
      <c r="F1146" s="245" t="s">
        <v>44</v>
      </c>
      <c r="G1146" s="245" t="s">
        <v>6091</v>
      </c>
      <c r="H1146" s="245" t="s">
        <v>6090</v>
      </c>
      <c r="I1146" s="245" t="s">
        <v>102</v>
      </c>
      <c r="J1146" s="245" t="s">
        <v>569</v>
      </c>
      <c r="K1146" s="246" t="s">
        <v>13695</v>
      </c>
      <c r="L1146" s="245" t="s">
        <v>568</v>
      </c>
      <c r="M1146"/>
      <c r="N1146"/>
      <c r="O1146"/>
      <c r="P1146"/>
      <c r="Q1146"/>
      <c r="R1146"/>
      <c r="S1146"/>
      <c r="T1146"/>
      <c r="U1146"/>
      <c r="V1146"/>
      <c r="W1146"/>
      <c r="X1146"/>
      <c r="Y1146"/>
      <c r="Z1146"/>
      <c r="AA1146"/>
      <c r="AB1146"/>
      <c r="AC1146"/>
      <c r="AD1146"/>
      <c r="AE1146"/>
      <c r="AF1146"/>
      <c r="AG1146"/>
      <c r="AH1146"/>
      <c r="AI1146"/>
      <c r="AJ1146"/>
      <c r="AK1146"/>
      <c r="AL1146"/>
      <c r="AM1146"/>
      <c r="AN1146"/>
      <c r="AO1146"/>
      <c r="AP1146"/>
      <c r="AQ1146"/>
      <c r="AR1146"/>
      <c r="AS1146"/>
      <c r="AT1146"/>
      <c r="AU1146"/>
      <c r="AV1146"/>
      <c r="AW1146"/>
      <c r="AX1146"/>
      <c r="AY1146"/>
      <c r="AZ1146"/>
      <c r="BA1146"/>
      <c r="BB1146"/>
      <c r="BC1146"/>
      <c r="BD1146"/>
      <c r="BE1146"/>
      <c r="BF1146"/>
      <c r="BG1146"/>
      <c r="BH1146"/>
      <c r="BI1146"/>
      <c r="BJ1146"/>
      <c r="BK1146"/>
      <c r="BL1146"/>
      <c r="BM1146"/>
      <c r="BN1146"/>
      <c r="BO1146"/>
    </row>
    <row r="1147" spans="1:67" ht="15" x14ac:dyDescent="0.25">
      <c r="A1147" s="245" t="s">
        <v>5904</v>
      </c>
      <c r="B1147" s="245" t="s">
        <v>5903</v>
      </c>
      <c r="C1147" s="245" t="s">
        <v>5902</v>
      </c>
      <c r="D1147" s="245" t="s">
        <v>5901</v>
      </c>
      <c r="E1147" s="246" t="s">
        <v>44</v>
      </c>
      <c r="F1147" s="245" t="s">
        <v>44</v>
      </c>
      <c r="G1147" s="245" t="s">
        <v>6089</v>
      </c>
      <c r="H1147" s="245" t="s">
        <v>6088</v>
      </c>
      <c r="I1147" s="245" t="s">
        <v>102</v>
      </c>
      <c r="J1147" s="245" t="s">
        <v>569</v>
      </c>
      <c r="K1147" s="246" t="s">
        <v>1886</v>
      </c>
      <c r="L1147" s="245" t="s">
        <v>568</v>
      </c>
      <c r="M1147"/>
      <c r="N1147"/>
      <c r="O1147"/>
      <c r="P1147"/>
      <c r="Q1147"/>
      <c r="R1147"/>
      <c r="S1147"/>
      <c r="T1147"/>
      <c r="U1147"/>
      <c r="V1147"/>
      <c r="W1147"/>
      <c r="X1147"/>
      <c r="Y1147"/>
      <c r="Z1147"/>
      <c r="AA1147"/>
      <c r="AB1147"/>
      <c r="AC1147"/>
      <c r="AD1147"/>
      <c r="AE1147"/>
      <c r="AF1147"/>
      <c r="AG1147"/>
      <c r="AH1147"/>
      <c r="AI1147"/>
      <c r="AJ1147"/>
      <c r="AK1147"/>
      <c r="AL1147"/>
      <c r="AM1147"/>
      <c r="AN1147"/>
      <c r="AO1147"/>
      <c r="AP1147"/>
      <c r="AQ1147"/>
      <c r="AR1147"/>
      <c r="AS1147"/>
      <c r="AT1147"/>
      <c r="AU1147"/>
      <c r="AV1147"/>
      <c r="AW1147"/>
      <c r="AX1147"/>
      <c r="AY1147"/>
      <c r="AZ1147"/>
      <c r="BA1147"/>
      <c r="BB1147"/>
      <c r="BC1147"/>
      <c r="BD1147"/>
      <c r="BE1147"/>
      <c r="BF1147"/>
      <c r="BG1147"/>
      <c r="BH1147"/>
      <c r="BI1147"/>
      <c r="BJ1147"/>
      <c r="BK1147"/>
      <c r="BL1147"/>
      <c r="BM1147"/>
      <c r="BN1147"/>
      <c r="BO1147"/>
    </row>
    <row r="1148" spans="1:67" ht="15" x14ac:dyDescent="0.25">
      <c r="A1148" s="245" t="s">
        <v>5904</v>
      </c>
      <c r="B1148" s="245" t="s">
        <v>5903</v>
      </c>
      <c r="C1148" s="245" t="s">
        <v>5902</v>
      </c>
      <c r="D1148" s="245" t="s">
        <v>5901</v>
      </c>
      <c r="E1148" s="246" t="s">
        <v>44</v>
      </c>
      <c r="F1148" s="245" t="s">
        <v>44</v>
      </c>
      <c r="G1148" s="245" t="s">
        <v>6087</v>
      </c>
      <c r="H1148" s="245" t="s">
        <v>6086</v>
      </c>
      <c r="I1148" s="245" t="s">
        <v>102</v>
      </c>
      <c r="J1148" s="245" t="s">
        <v>569</v>
      </c>
      <c r="K1148" s="246" t="s">
        <v>16330</v>
      </c>
      <c r="L1148" s="245" t="s">
        <v>568</v>
      </c>
      <c r="M1148"/>
      <c r="N1148"/>
      <c r="O1148"/>
      <c r="P1148"/>
      <c r="Q1148"/>
      <c r="R1148"/>
      <c r="S1148"/>
      <c r="T1148"/>
      <c r="U1148"/>
      <c r="V1148"/>
      <c r="W1148"/>
      <c r="X1148"/>
      <c r="Y1148"/>
      <c r="Z1148"/>
      <c r="AA1148"/>
      <c r="AB1148"/>
      <c r="AC1148"/>
      <c r="AD1148"/>
      <c r="AE1148"/>
      <c r="AF1148"/>
      <c r="AG1148"/>
      <c r="AH1148"/>
      <c r="AI1148"/>
      <c r="AJ1148"/>
      <c r="AK1148"/>
      <c r="AL1148"/>
      <c r="AM1148"/>
      <c r="AN1148"/>
      <c r="AO1148"/>
      <c r="AP1148"/>
      <c r="AQ1148"/>
      <c r="AR1148"/>
      <c r="AS1148"/>
      <c r="AT1148"/>
      <c r="AU1148"/>
      <c r="AV1148"/>
      <c r="AW1148"/>
      <c r="AX1148"/>
      <c r="AY1148"/>
      <c r="AZ1148"/>
      <c r="BA1148"/>
      <c r="BB1148"/>
      <c r="BC1148"/>
      <c r="BD1148"/>
      <c r="BE1148"/>
      <c r="BF1148"/>
      <c r="BG1148"/>
      <c r="BH1148"/>
      <c r="BI1148"/>
      <c r="BJ1148"/>
      <c r="BK1148"/>
      <c r="BL1148"/>
      <c r="BM1148"/>
      <c r="BN1148"/>
      <c r="BO1148"/>
    </row>
    <row r="1149" spans="1:67" ht="15" x14ac:dyDescent="0.25">
      <c r="A1149" s="245" t="s">
        <v>5904</v>
      </c>
      <c r="B1149" s="245" t="s">
        <v>5903</v>
      </c>
      <c r="C1149" s="245" t="s">
        <v>5902</v>
      </c>
      <c r="D1149" s="245" t="s">
        <v>5901</v>
      </c>
      <c r="E1149" s="246" t="s">
        <v>44</v>
      </c>
      <c r="F1149" s="245" t="s">
        <v>44</v>
      </c>
      <c r="G1149" s="245" t="s">
        <v>6085</v>
      </c>
      <c r="H1149" s="245" t="s">
        <v>6084</v>
      </c>
      <c r="I1149" s="245" t="s">
        <v>102</v>
      </c>
      <c r="J1149" s="245" t="s">
        <v>59</v>
      </c>
      <c r="K1149" s="246" t="s">
        <v>864</v>
      </c>
      <c r="L1149" s="245" t="s">
        <v>568</v>
      </c>
      <c r="M1149"/>
      <c r="N1149"/>
      <c r="O1149"/>
      <c r="P1149"/>
      <c r="Q1149"/>
      <c r="R1149"/>
      <c r="S1149"/>
      <c r="T1149"/>
      <c r="U1149"/>
      <c r="V1149"/>
      <c r="W1149"/>
      <c r="X1149"/>
      <c r="Y1149"/>
      <c r="Z1149"/>
      <c r="AA1149"/>
      <c r="AB1149"/>
      <c r="AC1149"/>
      <c r="AD1149"/>
      <c r="AE1149"/>
      <c r="AF1149"/>
      <c r="AG1149"/>
      <c r="AH1149"/>
      <c r="AI1149"/>
      <c r="AJ1149"/>
      <c r="AK1149"/>
      <c r="AL1149"/>
      <c r="AM1149"/>
      <c r="AN1149"/>
      <c r="AO1149"/>
      <c r="AP1149"/>
      <c r="AQ1149"/>
      <c r="AR1149"/>
      <c r="AS1149"/>
      <c r="AT1149"/>
      <c r="AU1149"/>
      <c r="AV1149"/>
      <c r="AW1149"/>
      <c r="AX1149"/>
      <c r="AY1149"/>
      <c r="AZ1149"/>
      <c r="BA1149"/>
      <c r="BB1149"/>
      <c r="BC1149"/>
      <c r="BD1149"/>
      <c r="BE1149"/>
      <c r="BF1149"/>
      <c r="BG1149"/>
      <c r="BH1149"/>
      <c r="BI1149"/>
      <c r="BJ1149"/>
      <c r="BK1149"/>
      <c r="BL1149"/>
      <c r="BM1149"/>
      <c r="BN1149"/>
      <c r="BO1149"/>
    </row>
    <row r="1150" spans="1:67" ht="15" x14ac:dyDescent="0.25">
      <c r="A1150" s="245" t="s">
        <v>5904</v>
      </c>
      <c r="B1150" s="245" t="s">
        <v>5903</v>
      </c>
      <c r="C1150" s="245" t="s">
        <v>5902</v>
      </c>
      <c r="D1150" s="245" t="s">
        <v>5901</v>
      </c>
      <c r="E1150" s="246" t="s">
        <v>44</v>
      </c>
      <c r="F1150" s="245" t="s">
        <v>44</v>
      </c>
      <c r="G1150" s="245" t="s">
        <v>6082</v>
      </c>
      <c r="H1150" s="245" t="s">
        <v>6081</v>
      </c>
      <c r="I1150" s="245" t="s">
        <v>102</v>
      </c>
      <c r="J1150" s="245" t="s">
        <v>59</v>
      </c>
      <c r="K1150" s="246" t="s">
        <v>8759</v>
      </c>
      <c r="L1150" s="245" t="s">
        <v>568</v>
      </c>
      <c r="M1150"/>
      <c r="N1150"/>
      <c r="O1150"/>
      <c r="P1150"/>
      <c r="Q1150"/>
      <c r="R1150"/>
      <c r="S1150"/>
      <c r="T1150"/>
      <c r="U1150"/>
      <c r="V1150"/>
      <c r="W1150"/>
      <c r="X1150"/>
      <c r="Y1150"/>
      <c r="Z1150"/>
      <c r="AA1150"/>
      <c r="AB1150"/>
      <c r="AC1150"/>
      <c r="AD1150"/>
      <c r="AE1150"/>
      <c r="AF1150"/>
      <c r="AG1150"/>
      <c r="AH1150"/>
      <c r="AI1150"/>
      <c r="AJ1150"/>
      <c r="AK1150"/>
      <c r="AL1150"/>
      <c r="AM1150"/>
      <c r="AN1150"/>
      <c r="AO1150"/>
      <c r="AP1150"/>
      <c r="AQ1150"/>
      <c r="AR1150"/>
      <c r="AS1150"/>
      <c r="AT1150"/>
      <c r="AU1150"/>
      <c r="AV1150"/>
      <c r="AW1150"/>
      <c r="AX1150"/>
      <c r="AY1150"/>
      <c r="AZ1150"/>
      <c r="BA1150"/>
      <c r="BB1150"/>
      <c r="BC1150"/>
      <c r="BD1150"/>
      <c r="BE1150"/>
      <c r="BF1150"/>
      <c r="BG1150"/>
      <c r="BH1150"/>
      <c r="BI1150"/>
      <c r="BJ1150"/>
      <c r="BK1150"/>
      <c r="BL1150"/>
      <c r="BM1150"/>
      <c r="BN1150"/>
      <c r="BO1150"/>
    </row>
    <row r="1151" spans="1:67" ht="15" x14ac:dyDescent="0.25">
      <c r="A1151" s="245" t="s">
        <v>5904</v>
      </c>
      <c r="B1151" s="245" t="s">
        <v>5903</v>
      </c>
      <c r="C1151" s="245" t="s">
        <v>5902</v>
      </c>
      <c r="D1151" s="245" t="s">
        <v>5901</v>
      </c>
      <c r="E1151" s="246" t="s">
        <v>44</v>
      </c>
      <c r="F1151" s="245" t="s">
        <v>44</v>
      </c>
      <c r="G1151" s="245" t="s">
        <v>6080</v>
      </c>
      <c r="H1151" s="245" t="s">
        <v>6079</v>
      </c>
      <c r="I1151" s="245" t="s">
        <v>102</v>
      </c>
      <c r="J1151" s="245" t="s">
        <v>569</v>
      </c>
      <c r="K1151" s="246" t="s">
        <v>16311</v>
      </c>
      <c r="L1151" s="245" t="s">
        <v>568</v>
      </c>
      <c r="M1151"/>
      <c r="N1151"/>
      <c r="O1151"/>
      <c r="P1151"/>
      <c r="Q1151"/>
      <c r="R1151"/>
      <c r="S1151"/>
      <c r="T1151"/>
      <c r="U1151"/>
      <c r="V1151"/>
      <c r="W1151"/>
      <c r="X1151"/>
      <c r="Y1151"/>
      <c r="Z1151"/>
      <c r="AA1151"/>
      <c r="AB1151"/>
      <c r="AC1151"/>
      <c r="AD1151"/>
      <c r="AE1151"/>
      <c r="AF1151"/>
      <c r="AG1151"/>
      <c r="AH1151"/>
      <c r="AI1151"/>
      <c r="AJ1151"/>
      <c r="AK1151"/>
      <c r="AL1151"/>
      <c r="AM1151"/>
      <c r="AN1151"/>
      <c r="AO1151"/>
      <c r="AP1151"/>
      <c r="AQ1151"/>
      <c r="AR1151"/>
      <c r="AS1151"/>
      <c r="AT1151"/>
      <c r="AU1151"/>
      <c r="AV1151"/>
      <c r="AW1151"/>
      <c r="AX1151"/>
      <c r="AY1151"/>
      <c r="AZ1151"/>
      <c r="BA1151"/>
      <c r="BB1151"/>
      <c r="BC1151"/>
      <c r="BD1151"/>
      <c r="BE1151"/>
      <c r="BF1151"/>
      <c r="BG1151"/>
      <c r="BH1151"/>
      <c r="BI1151"/>
      <c r="BJ1151"/>
      <c r="BK1151"/>
      <c r="BL1151"/>
      <c r="BM1151"/>
      <c r="BN1151"/>
      <c r="BO1151"/>
    </row>
    <row r="1152" spans="1:67" ht="15" x14ac:dyDescent="0.25">
      <c r="A1152" s="245" t="s">
        <v>5904</v>
      </c>
      <c r="B1152" s="245" t="s">
        <v>5903</v>
      </c>
      <c r="C1152" s="245" t="s">
        <v>5902</v>
      </c>
      <c r="D1152" s="245" t="s">
        <v>5901</v>
      </c>
      <c r="E1152" s="246" t="s">
        <v>44</v>
      </c>
      <c r="F1152" s="245" t="s">
        <v>44</v>
      </c>
      <c r="G1152" s="245" t="s">
        <v>6077</v>
      </c>
      <c r="H1152" s="245" t="s">
        <v>6076</v>
      </c>
      <c r="I1152" s="245" t="s">
        <v>102</v>
      </c>
      <c r="J1152" s="245" t="s">
        <v>569</v>
      </c>
      <c r="K1152" s="246" t="s">
        <v>182</v>
      </c>
      <c r="L1152" s="245" t="s">
        <v>568</v>
      </c>
      <c r="M1152"/>
      <c r="N1152"/>
      <c r="O1152"/>
      <c r="P1152"/>
      <c r="Q1152"/>
      <c r="R1152"/>
      <c r="S1152"/>
      <c r="T1152"/>
      <c r="U1152"/>
      <c r="V1152"/>
      <c r="W1152"/>
      <c r="X1152"/>
      <c r="Y1152"/>
      <c r="Z1152"/>
      <c r="AA1152"/>
      <c r="AB1152"/>
      <c r="AC1152"/>
      <c r="AD1152"/>
      <c r="AE1152"/>
      <c r="AF1152"/>
      <c r="AG1152"/>
      <c r="AH1152"/>
      <c r="AI1152"/>
      <c r="AJ1152"/>
      <c r="AK1152"/>
      <c r="AL1152"/>
      <c r="AM1152"/>
      <c r="AN1152"/>
      <c r="AO1152"/>
      <c r="AP1152"/>
      <c r="AQ1152"/>
      <c r="AR1152"/>
      <c r="AS1152"/>
      <c r="AT1152"/>
      <c r="AU1152"/>
      <c r="AV1152"/>
      <c r="AW1152"/>
      <c r="AX1152"/>
      <c r="AY1152"/>
      <c r="AZ1152"/>
      <c r="BA1152"/>
      <c r="BB1152"/>
      <c r="BC1152"/>
      <c r="BD1152"/>
      <c r="BE1152"/>
      <c r="BF1152"/>
      <c r="BG1152"/>
      <c r="BH1152"/>
      <c r="BI1152"/>
      <c r="BJ1152"/>
      <c r="BK1152"/>
      <c r="BL1152"/>
      <c r="BM1152"/>
      <c r="BN1152"/>
      <c r="BO1152"/>
    </row>
    <row r="1153" spans="1:67" ht="15" x14ac:dyDescent="0.25">
      <c r="A1153" s="245" t="s">
        <v>5904</v>
      </c>
      <c r="B1153" s="245" t="s">
        <v>5903</v>
      </c>
      <c r="C1153" s="245" t="s">
        <v>5902</v>
      </c>
      <c r="D1153" s="245" t="s">
        <v>5901</v>
      </c>
      <c r="E1153" s="246" t="s">
        <v>44</v>
      </c>
      <c r="F1153" s="245" t="s">
        <v>44</v>
      </c>
      <c r="G1153" s="245" t="s">
        <v>6075</v>
      </c>
      <c r="H1153" s="245" t="s">
        <v>6074</v>
      </c>
      <c r="I1153" s="245" t="s">
        <v>102</v>
      </c>
      <c r="J1153" s="245" t="s">
        <v>569</v>
      </c>
      <c r="K1153" s="246" t="s">
        <v>8253</v>
      </c>
      <c r="L1153" s="245" t="s">
        <v>568</v>
      </c>
      <c r="M1153"/>
      <c r="N1153"/>
      <c r="O1153"/>
      <c r="P1153"/>
      <c r="Q1153"/>
      <c r="R1153"/>
      <c r="S1153"/>
      <c r="T1153"/>
      <c r="U1153"/>
      <c r="V1153"/>
      <c r="W1153"/>
      <c r="X1153"/>
      <c r="Y1153"/>
      <c r="Z1153"/>
      <c r="AA1153"/>
      <c r="AB1153"/>
      <c r="AC1153"/>
      <c r="AD1153"/>
      <c r="AE1153"/>
      <c r="AF1153"/>
      <c r="AG1153"/>
      <c r="AH1153"/>
      <c r="AI1153"/>
      <c r="AJ1153"/>
      <c r="AK1153"/>
      <c r="AL1153"/>
      <c r="AM1153"/>
      <c r="AN1153"/>
      <c r="AO1153"/>
      <c r="AP1153"/>
      <c r="AQ1153"/>
      <c r="AR1153"/>
      <c r="AS1153"/>
      <c r="AT1153"/>
      <c r="AU1153"/>
      <c r="AV1153"/>
      <c r="AW1153"/>
      <c r="AX1153"/>
      <c r="AY1153"/>
      <c r="AZ1153"/>
      <c r="BA1153"/>
      <c r="BB1153"/>
      <c r="BC1153"/>
      <c r="BD1153"/>
      <c r="BE1153"/>
      <c r="BF1153"/>
      <c r="BG1153"/>
      <c r="BH1153"/>
      <c r="BI1153"/>
      <c r="BJ1153"/>
      <c r="BK1153"/>
      <c r="BL1153"/>
      <c r="BM1153"/>
      <c r="BN1153"/>
      <c r="BO1153"/>
    </row>
    <row r="1154" spans="1:67" ht="15" x14ac:dyDescent="0.25">
      <c r="A1154" s="245" t="s">
        <v>5904</v>
      </c>
      <c r="B1154" s="245" t="s">
        <v>5903</v>
      </c>
      <c r="C1154" s="245" t="s">
        <v>5902</v>
      </c>
      <c r="D1154" s="245" t="s">
        <v>5901</v>
      </c>
      <c r="E1154" s="246" t="s">
        <v>44</v>
      </c>
      <c r="F1154" s="245" t="s">
        <v>44</v>
      </c>
      <c r="G1154" s="245" t="s">
        <v>6073</v>
      </c>
      <c r="H1154" s="245" t="s">
        <v>6072</v>
      </c>
      <c r="I1154" s="245" t="s">
        <v>102</v>
      </c>
      <c r="J1154" s="245" t="s">
        <v>569</v>
      </c>
      <c r="K1154" s="246" t="s">
        <v>643</v>
      </c>
      <c r="L1154" s="245" t="s">
        <v>568</v>
      </c>
      <c r="M1154"/>
      <c r="N1154"/>
      <c r="O1154"/>
      <c r="P1154"/>
      <c r="Q1154"/>
      <c r="R1154"/>
      <c r="S1154"/>
      <c r="T1154"/>
      <c r="U1154"/>
      <c r="V1154"/>
      <c r="W1154"/>
      <c r="X1154"/>
      <c r="Y1154"/>
      <c r="Z1154"/>
      <c r="AA1154"/>
      <c r="AB1154"/>
      <c r="AC1154"/>
      <c r="AD1154"/>
      <c r="AE1154"/>
      <c r="AF1154"/>
      <c r="AG1154"/>
      <c r="AH1154"/>
      <c r="AI1154"/>
      <c r="AJ1154"/>
      <c r="AK1154"/>
      <c r="AL1154"/>
      <c r="AM1154"/>
      <c r="AN1154"/>
      <c r="AO1154"/>
      <c r="AP1154"/>
      <c r="AQ1154"/>
      <c r="AR1154"/>
      <c r="AS1154"/>
      <c r="AT1154"/>
      <c r="AU1154"/>
      <c r="AV1154"/>
      <c r="AW1154"/>
      <c r="AX1154"/>
      <c r="AY1154"/>
      <c r="AZ1154"/>
      <c r="BA1154"/>
      <c r="BB1154"/>
      <c r="BC1154"/>
      <c r="BD1154"/>
      <c r="BE1154"/>
      <c r="BF1154"/>
      <c r="BG1154"/>
      <c r="BH1154"/>
      <c r="BI1154"/>
      <c r="BJ1154"/>
      <c r="BK1154"/>
      <c r="BL1154"/>
      <c r="BM1154"/>
      <c r="BN1154"/>
      <c r="BO1154"/>
    </row>
    <row r="1155" spans="1:67" ht="15" x14ac:dyDescent="0.25">
      <c r="A1155" s="245" t="s">
        <v>5904</v>
      </c>
      <c r="B1155" s="245" t="s">
        <v>5903</v>
      </c>
      <c r="C1155" s="245" t="s">
        <v>5902</v>
      </c>
      <c r="D1155" s="245" t="s">
        <v>5901</v>
      </c>
      <c r="E1155" s="246" t="s">
        <v>44</v>
      </c>
      <c r="F1155" s="245" t="s">
        <v>44</v>
      </c>
      <c r="G1155" s="245" t="s">
        <v>6071</v>
      </c>
      <c r="H1155" s="245" t="s">
        <v>6070</v>
      </c>
      <c r="I1155" s="245" t="s">
        <v>102</v>
      </c>
      <c r="J1155" s="245" t="s">
        <v>569</v>
      </c>
      <c r="K1155" s="246" t="s">
        <v>163</v>
      </c>
      <c r="L1155" s="245" t="s">
        <v>568</v>
      </c>
      <c r="M1155"/>
      <c r="N1155"/>
      <c r="O1155"/>
      <c r="P1155"/>
      <c r="Q1155"/>
      <c r="R1155"/>
      <c r="S1155"/>
      <c r="T1155"/>
      <c r="U1155"/>
      <c r="V1155"/>
      <c r="W1155"/>
      <c r="X1155"/>
      <c r="Y1155"/>
      <c r="Z1155"/>
      <c r="AA1155"/>
      <c r="AB1155"/>
      <c r="AC1155"/>
      <c r="AD1155"/>
      <c r="AE1155"/>
      <c r="AF1155"/>
      <c r="AG1155"/>
      <c r="AH1155"/>
      <c r="AI1155"/>
      <c r="AJ1155"/>
      <c r="AK1155"/>
      <c r="AL1155"/>
      <c r="AM1155"/>
      <c r="AN1155"/>
      <c r="AO1155"/>
      <c r="AP1155"/>
      <c r="AQ1155"/>
      <c r="AR1155"/>
      <c r="AS1155"/>
      <c r="AT1155"/>
      <c r="AU1155"/>
      <c r="AV1155"/>
      <c r="AW1155"/>
      <c r="AX1155"/>
      <c r="AY1155"/>
      <c r="AZ1155"/>
      <c r="BA1155"/>
      <c r="BB1155"/>
      <c r="BC1155"/>
      <c r="BD1155"/>
      <c r="BE1155"/>
      <c r="BF1155"/>
      <c r="BG1155"/>
      <c r="BH1155"/>
      <c r="BI1155"/>
      <c r="BJ1155"/>
      <c r="BK1155"/>
      <c r="BL1155"/>
      <c r="BM1155"/>
      <c r="BN1155"/>
      <c r="BO1155"/>
    </row>
    <row r="1156" spans="1:67" ht="15" x14ac:dyDescent="0.25">
      <c r="A1156" s="245" t="s">
        <v>5904</v>
      </c>
      <c r="B1156" s="245" t="s">
        <v>5903</v>
      </c>
      <c r="C1156" s="245" t="s">
        <v>5902</v>
      </c>
      <c r="D1156" s="245" t="s">
        <v>5901</v>
      </c>
      <c r="E1156" s="246" t="s">
        <v>44</v>
      </c>
      <c r="F1156" s="245" t="s">
        <v>44</v>
      </c>
      <c r="G1156" s="245" t="s">
        <v>6069</v>
      </c>
      <c r="H1156" s="245" t="s">
        <v>6068</v>
      </c>
      <c r="I1156" s="245" t="s">
        <v>102</v>
      </c>
      <c r="J1156" s="245" t="s">
        <v>569</v>
      </c>
      <c r="K1156" s="246" t="s">
        <v>876</v>
      </c>
      <c r="L1156" s="245" t="s">
        <v>568</v>
      </c>
      <c r="M1156"/>
      <c r="N1156"/>
      <c r="O1156"/>
      <c r="P1156"/>
      <c r="Q1156"/>
      <c r="R1156"/>
      <c r="S1156"/>
      <c r="T1156"/>
      <c r="U1156"/>
      <c r="V1156"/>
      <c r="W1156"/>
      <c r="X1156"/>
      <c r="Y1156"/>
      <c r="Z1156"/>
      <c r="AA1156"/>
      <c r="AB1156"/>
      <c r="AC1156"/>
      <c r="AD1156"/>
      <c r="AE1156"/>
      <c r="AF1156"/>
      <c r="AG1156"/>
      <c r="AH1156"/>
      <c r="AI1156"/>
      <c r="AJ1156"/>
      <c r="AK1156"/>
      <c r="AL1156"/>
      <c r="AM1156"/>
      <c r="AN1156"/>
      <c r="AO1156"/>
      <c r="AP1156"/>
      <c r="AQ1156"/>
      <c r="AR1156"/>
      <c r="AS1156"/>
      <c r="AT1156"/>
      <c r="AU1156"/>
      <c r="AV1156"/>
      <c r="AW1156"/>
      <c r="AX1156"/>
      <c r="AY1156"/>
      <c r="AZ1156"/>
      <c r="BA1156"/>
      <c r="BB1156"/>
      <c r="BC1156"/>
      <c r="BD1156"/>
      <c r="BE1156"/>
      <c r="BF1156"/>
      <c r="BG1156"/>
      <c r="BH1156"/>
      <c r="BI1156"/>
      <c r="BJ1156"/>
      <c r="BK1156"/>
      <c r="BL1156"/>
      <c r="BM1156"/>
      <c r="BN1156"/>
      <c r="BO1156"/>
    </row>
    <row r="1157" spans="1:67" ht="15" x14ac:dyDescent="0.25">
      <c r="A1157" s="245" t="s">
        <v>5904</v>
      </c>
      <c r="B1157" s="245" t="s">
        <v>5903</v>
      </c>
      <c r="C1157" s="245" t="s">
        <v>5902</v>
      </c>
      <c r="D1157" s="245" t="s">
        <v>5901</v>
      </c>
      <c r="E1157" s="246" t="s">
        <v>44</v>
      </c>
      <c r="F1157" s="245" t="s">
        <v>44</v>
      </c>
      <c r="G1157" s="245" t="s">
        <v>6067</v>
      </c>
      <c r="H1157" s="245" t="s">
        <v>6066</v>
      </c>
      <c r="I1157" s="245" t="s">
        <v>102</v>
      </c>
      <c r="J1157" s="245" t="s">
        <v>106</v>
      </c>
      <c r="K1157" s="246" t="s">
        <v>8397</v>
      </c>
      <c r="L1157" s="245" t="s">
        <v>568</v>
      </c>
      <c r="M1157"/>
      <c r="N1157"/>
      <c r="O1157"/>
      <c r="P1157"/>
      <c r="Q1157"/>
      <c r="R1157"/>
      <c r="S1157"/>
      <c r="T1157"/>
      <c r="U1157"/>
      <c r="V1157"/>
      <c r="W1157"/>
      <c r="X1157"/>
      <c r="Y1157"/>
      <c r="Z1157"/>
      <c r="AA1157"/>
      <c r="AB1157"/>
      <c r="AC1157"/>
      <c r="AD1157"/>
      <c r="AE1157"/>
      <c r="AF1157"/>
      <c r="AG1157"/>
      <c r="AH1157"/>
      <c r="AI1157"/>
      <c r="AJ1157"/>
      <c r="AK1157"/>
      <c r="AL1157"/>
      <c r="AM1157"/>
      <c r="AN1157"/>
      <c r="AO1157"/>
      <c r="AP1157"/>
      <c r="AQ1157"/>
      <c r="AR1157"/>
      <c r="AS1157"/>
      <c r="AT1157"/>
      <c r="AU1157"/>
      <c r="AV1157"/>
      <c r="AW1157"/>
      <c r="AX1157"/>
      <c r="AY1157"/>
      <c r="AZ1157"/>
      <c r="BA1157"/>
      <c r="BB1157"/>
      <c r="BC1157"/>
      <c r="BD1157"/>
      <c r="BE1157"/>
      <c r="BF1157"/>
      <c r="BG1157"/>
      <c r="BH1157"/>
      <c r="BI1157"/>
      <c r="BJ1157"/>
      <c r="BK1157"/>
      <c r="BL1157"/>
      <c r="BM1157"/>
      <c r="BN1157"/>
      <c r="BO1157"/>
    </row>
    <row r="1158" spans="1:67" ht="15" x14ac:dyDescent="0.25">
      <c r="A1158" s="245" t="s">
        <v>5904</v>
      </c>
      <c r="B1158" s="245" t="s">
        <v>5903</v>
      </c>
      <c r="C1158" s="245" t="s">
        <v>5902</v>
      </c>
      <c r="D1158" s="245" t="s">
        <v>5901</v>
      </c>
      <c r="E1158" s="246" t="s">
        <v>44</v>
      </c>
      <c r="F1158" s="245" t="s">
        <v>44</v>
      </c>
      <c r="G1158" s="245" t="s">
        <v>6065</v>
      </c>
      <c r="H1158" s="245" t="s">
        <v>6064</v>
      </c>
      <c r="I1158" s="245" t="s">
        <v>102</v>
      </c>
      <c r="J1158" s="245" t="s">
        <v>569</v>
      </c>
      <c r="K1158" s="246" t="s">
        <v>887</v>
      </c>
      <c r="L1158" s="245" t="s">
        <v>568</v>
      </c>
      <c r="M1158"/>
      <c r="N1158"/>
      <c r="O1158"/>
      <c r="P1158"/>
      <c r="Q1158"/>
      <c r="R1158"/>
      <c r="S1158"/>
      <c r="T1158"/>
      <c r="U1158"/>
      <c r="V1158"/>
      <c r="W1158"/>
      <c r="X1158"/>
      <c r="Y1158"/>
      <c r="Z1158"/>
      <c r="AA1158"/>
      <c r="AB1158"/>
      <c r="AC1158"/>
      <c r="AD1158"/>
      <c r="AE1158"/>
      <c r="AF1158"/>
      <c r="AG1158"/>
      <c r="AH1158"/>
      <c r="AI1158"/>
      <c r="AJ1158"/>
      <c r="AK1158"/>
      <c r="AL1158"/>
      <c r="AM1158"/>
      <c r="AN1158"/>
      <c r="AO1158"/>
      <c r="AP1158"/>
      <c r="AQ1158"/>
      <c r="AR1158"/>
      <c r="AS1158"/>
      <c r="AT1158"/>
      <c r="AU1158"/>
      <c r="AV1158"/>
      <c r="AW1158"/>
      <c r="AX1158"/>
      <c r="AY1158"/>
      <c r="AZ1158"/>
      <c r="BA1158"/>
      <c r="BB1158"/>
      <c r="BC1158"/>
      <c r="BD1158"/>
      <c r="BE1158"/>
      <c r="BF1158"/>
      <c r="BG1158"/>
      <c r="BH1158"/>
      <c r="BI1158"/>
      <c r="BJ1158"/>
      <c r="BK1158"/>
      <c r="BL1158"/>
      <c r="BM1158"/>
      <c r="BN1158"/>
      <c r="BO1158"/>
    </row>
    <row r="1159" spans="1:67" ht="15" x14ac:dyDescent="0.25">
      <c r="A1159" s="245" t="s">
        <v>5904</v>
      </c>
      <c r="B1159" s="245" t="s">
        <v>5903</v>
      </c>
      <c r="C1159" s="245" t="s">
        <v>5902</v>
      </c>
      <c r="D1159" s="245" t="s">
        <v>5901</v>
      </c>
      <c r="E1159" s="246" t="s">
        <v>44</v>
      </c>
      <c r="F1159" s="245" t="s">
        <v>44</v>
      </c>
      <c r="G1159" s="245" t="s">
        <v>6063</v>
      </c>
      <c r="H1159" s="245" t="s">
        <v>6062</v>
      </c>
      <c r="I1159" s="245" t="s">
        <v>102</v>
      </c>
      <c r="J1159" s="245" t="s">
        <v>569</v>
      </c>
      <c r="K1159" s="246" t="s">
        <v>185</v>
      </c>
      <c r="L1159" s="245" t="s">
        <v>568</v>
      </c>
      <c r="M1159"/>
      <c r="N1159"/>
      <c r="O1159"/>
      <c r="P1159"/>
      <c r="Q1159"/>
      <c r="R1159"/>
      <c r="S1159"/>
      <c r="T1159"/>
      <c r="U1159"/>
      <c r="V1159"/>
      <c r="W1159"/>
      <c r="X1159"/>
      <c r="Y1159"/>
      <c r="Z1159"/>
      <c r="AA1159"/>
      <c r="AB1159"/>
      <c r="AC1159"/>
      <c r="AD1159"/>
      <c r="AE1159"/>
      <c r="AF1159"/>
      <c r="AG1159"/>
      <c r="AH1159"/>
      <c r="AI1159"/>
      <c r="AJ1159"/>
      <c r="AK1159"/>
      <c r="AL1159"/>
      <c r="AM1159"/>
      <c r="AN1159"/>
      <c r="AO1159"/>
      <c r="AP1159"/>
      <c r="AQ1159"/>
      <c r="AR1159"/>
      <c r="AS1159"/>
      <c r="AT1159"/>
      <c r="AU1159"/>
      <c r="AV1159"/>
      <c r="AW1159"/>
      <c r="AX1159"/>
      <c r="AY1159"/>
      <c r="AZ1159"/>
      <c r="BA1159"/>
      <c r="BB1159"/>
      <c r="BC1159"/>
      <c r="BD1159"/>
      <c r="BE1159"/>
      <c r="BF1159"/>
      <c r="BG1159"/>
      <c r="BH1159"/>
      <c r="BI1159"/>
      <c r="BJ1159"/>
      <c r="BK1159"/>
      <c r="BL1159"/>
      <c r="BM1159"/>
      <c r="BN1159"/>
      <c r="BO1159"/>
    </row>
    <row r="1160" spans="1:67" ht="15" x14ac:dyDescent="0.25">
      <c r="A1160" s="245" t="s">
        <v>5904</v>
      </c>
      <c r="B1160" s="245" t="s">
        <v>5903</v>
      </c>
      <c r="C1160" s="245" t="s">
        <v>5902</v>
      </c>
      <c r="D1160" s="245" t="s">
        <v>5901</v>
      </c>
      <c r="E1160" s="246" t="s">
        <v>44</v>
      </c>
      <c r="F1160" s="245" t="s">
        <v>44</v>
      </c>
      <c r="G1160" s="245" t="s">
        <v>6061</v>
      </c>
      <c r="H1160" s="245" t="s">
        <v>6060</v>
      </c>
      <c r="I1160" s="245" t="s">
        <v>102</v>
      </c>
      <c r="J1160" s="245" t="s">
        <v>569</v>
      </c>
      <c r="K1160" s="246" t="s">
        <v>251</v>
      </c>
      <c r="L1160" s="245" t="s">
        <v>568</v>
      </c>
      <c r="M1160"/>
      <c r="N1160"/>
      <c r="O1160"/>
      <c r="P1160"/>
      <c r="Q1160"/>
      <c r="R1160"/>
      <c r="S1160"/>
      <c r="T1160"/>
      <c r="U1160"/>
      <c r="V1160"/>
      <c r="W1160"/>
      <c r="X1160"/>
      <c r="Y1160"/>
      <c r="Z1160"/>
      <c r="AA1160"/>
      <c r="AB1160"/>
      <c r="AC1160"/>
      <c r="AD1160"/>
      <c r="AE1160"/>
      <c r="AF1160"/>
      <c r="AG1160"/>
      <c r="AH1160"/>
      <c r="AI1160"/>
      <c r="AJ1160"/>
      <c r="AK1160"/>
      <c r="AL1160"/>
      <c r="AM1160"/>
      <c r="AN1160"/>
      <c r="AO1160"/>
      <c r="AP1160"/>
      <c r="AQ1160"/>
      <c r="AR1160"/>
      <c r="AS1160"/>
      <c r="AT1160"/>
      <c r="AU1160"/>
      <c r="AV1160"/>
      <c r="AW1160"/>
      <c r="AX1160"/>
      <c r="AY1160"/>
      <c r="AZ1160"/>
      <c r="BA1160"/>
      <c r="BB1160"/>
      <c r="BC1160"/>
      <c r="BD1160"/>
      <c r="BE1160"/>
      <c r="BF1160"/>
      <c r="BG1160"/>
      <c r="BH1160"/>
      <c r="BI1160"/>
      <c r="BJ1160"/>
      <c r="BK1160"/>
      <c r="BL1160"/>
      <c r="BM1160"/>
      <c r="BN1160"/>
      <c r="BO1160"/>
    </row>
    <row r="1161" spans="1:67" ht="15" x14ac:dyDescent="0.25">
      <c r="A1161" s="245" t="s">
        <v>5904</v>
      </c>
      <c r="B1161" s="245" t="s">
        <v>5903</v>
      </c>
      <c r="C1161" s="245" t="s">
        <v>5902</v>
      </c>
      <c r="D1161" s="245" t="s">
        <v>5901</v>
      </c>
      <c r="E1161" s="246" t="s">
        <v>44</v>
      </c>
      <c r="F1161" s="245" t="s">
        <v>44</v>
      </c>
      <c r="G1161" s="245" t="s">
        <v>6059</v>
      </c>
      <c r="H1161" s="245" t="s">
        <v>6058</v>
      </c>
      <c r="I1161" s="245" t="s">
        <v>102</v>
      </c>
      <c r="J1161" s="245" t="s">
        <v>106</v>
      </c>
      <c r="K1161" s="246" t="s">
        <v>2025</v>
      </c>
      <c r="L1161" s="245" t="s">
        <v>568</v>
      </c>
      <c r="M1161"/>
      <c r="N1161"/>
      <c r="O1161"/>
      <c r="P1161"/>
      <c r="Q1161"/>
      <c r="R1161"/>
      <c r="S1161"/>
      <c r="T1161"/>
      <c r="U1161"/>
      <c r="V1161"/>
      <c r="W1161"/>
      <c r="X1161"/>
      <c r="Y1161"/>
      <c r="Z1161"/>
      <c r="AA1161"/>
      <c r="AB1161"/>
      <c r="AC1161"/>
      <c r="AD1161"/>
      <c r="AE1161"/>
      <c r="AF1161"/>
      <c r="AG1161"/>
      <c r="AH1161"/>
      <c r="AI1161"/>
      <c r="AJ1161"/>
      <c r="AK1161"/>
      <c r="AL1161"/>
      <c r="AM1161"/>
      <c r="AN1161"/>
      <c r="AO1161"/>
      <c r="AP1161"/>
      <c r="AQ1161"/>
      <c r="AR1161"/>
      <c r="AS1161"/>
      <c r="AT1161"/>
      <c r="AU1161"/>
      <c r="AV1161"/>
      <c r="AW1161"/>
      <c r="AX1161"/>
      <c r="AY1161"/>
      <c r="AZ1161"/>
      <c r="BA1161"/>
      <c r="BB1161"/>
      <c r="BC1161"/>
      <c r="BD1161"/>
      <c r="BE1161"/>
      <c r="BF1161"/>
      <c r="BG1161"/>
      <c r="BH1161"/>
      <c r="BI1161"/>
      <c r="BJ1161"/>
      <c r="BK1161"/>
      <c r="BL1161"/>
      <c r="BM1161"/>
      <c r="BN1161"/>
      <c r="BO1161"/>
    </row>
    <row r="1162" spans="1:67" ht="15" x14ac:dyDescent="0.25">
      <c r="A1162" s="245" t="s">
        <v>5904</v>
      </c>
      <c r="B1162" s="245" t="s">
        <v>5903</v>
      </c>
      <c r="C1162" s="245" t="s">
        <v>5902</v>
      </c>
      <c r="D1162" s="245" t="s">
        <v>5901</v>
      </c>
      <c r="E1162" s="246" t="s">
        <v>44</v>
      </c>
      <c r="F1162" s="245" t="s">
        <v>44</v>
      </c>
      <c r="G1162" s="245" t="s">
        <v>6057</v>
      </c>
      <c r="H1162" s="245" t="s">
        <v>6056</v>
      </c>
      <c r="I1162" s="245" t="s">
        <v>102</v>
      </c>
      <c r="J1162" s="245" t="s">
        <v>569</v>
      </c>
      <c r="K1162" s="246" t="s">
        <v>251</v>
      </c>
      <c r="L1162" s="245" t="s">
        <v>568</v>
      </c>
      <c r="M1162"/>
      <c r="N1162"/>
      <c r="O1162"/>
      <c r="P1162"/>
      <c r="Q1162"/>
      <c r="R1162"/>
      <c r="S1162"/>
      <c r="T1162"/>
      <c r="U1162"/>
      <c r="V1162"/>
      <c r="W1162"/>
      <c r="X1162"/>
      <c r="Y1162"/>
      <c r="Z1162"/>
      <c r="AA1162"/>
      <c r="AB1162"/>
      <c r="AC1162"/>
      <c r="AD1162"/>
      <c r="AE1162"/>
      <c r="AF1162"/>
      <c r="AG1162"/>
      <c r="AH1162"/>
      <c r="AI1162"/>
      <c r="AJ1162"/>
      <c r="AK1162"/>
      <c r="AL1162"/>
      <c r="AM1162"/>
      <c r="AN1162"/>
      <c r="AO1162"/>
      <c r="AP1162"/>
      <c r="AQ1162"/>
      <c r="AR1162"/>
      <c r="AS1162"/>
      <c r="AT1162"/>
      <c r="AU1162"/>
      <c r="AV1162"/>
      <c r="AW1162"/>
      <c r="AX1162"/>
      <c r="AY1162"/>
      <c r="AZ1162"/>
      <c r="BA1162"/>
      <c r="BB1162"/>
      <c r="BC1162"/>
      <c r="BD1162"/>
      <c r="BE1162"/>
      <c r="BF1162"/>
      <c r="BG1162"/>
      <c r="BH1162"/>
      <c r="BI1162"/>
      <c r="BJ1162"/>
      <c r="BK1162"/>
      <c r="BL1162"/>
      <c r="BM1162"/>
      <c r="BN1162"/>
      <c r="BO1162"/>
    </row>
    <row r="1163" spans="1:67" ht="15" x14ac:dyDescent="0.25">
      <c r="A1163" s="245" t="s">
        <v>5904</v>
      </c>
      <c r="B1163" s="245" t="s">
        <v>5903</v>
      </c>
      <c r="C1163" s="245" t="s">
        <v>5902</v>
      </c>
      <c r="D1163" s="245" t="s">
        <v>5901</v>
      </c>
      <c r="E1163" s="246" t="s">
        <v>44</v>
      </c>
      <c r="F1163" s="245" t="s">
        <v>44</v>
      </c>
      <c r="G1163" s="245" t="s">
        <v>6055</v>
      </c>
      <c r="H1163" s="245" t="s">
        <v>6054</v>
      </c>
      <c r="I1163" s="245" t="s">
        <v>102</v>
      </c>
      <c r="J1163" s="245" t="s">
        <v>569</v>
      </c>
      <c r="K1163" s="246" t="s">
        <v>126</v>
      </c>
      <c r="L1163" s="245" t="s">
        <v>568</v>
      </c>
      <c r="M1163"/>
      <c r="N1163"/>
      <c r="O1163"/>
      <c r="P1163"/>
      <c r="Q1163"/>
      <c r="R1163"/>
      <c r="S1163"/>
      <c r="T1163"/>
      <c r="U1163"/>
      <c r="V1163"/>
      <c r="W1163"/>
      <c r="X1163"/>
      <c r="Y1163"/>
      <c r="Z1163"/>
      <c r="AA1163"/>
      <c r="AB1163"/>
      <c r="AC1163"/>
      <c r="AD1163"/>
      <c r="AE1163"/>
      <c r="AF1163"/>
      <c r="AG1163"/>
      <c r="AH1163"/>
      <c r="AI1163"/>
      <c r="AJ1163"/>
      <c r="AK1163"/>
      <c r="AL1163"/>
      <c r="AM1163"/>
      <c r="AN1163"/>
      <c r="AO1163"/>
      <c r="AP1163"/>
      <c r="AQ1163"/>
      <c r="AR1163"/>
      <c r="AS1163"/>
      <c r="AT1163"/>
      <c r="AU1163"/>
      <c r="AV1163"/>
      <c r="AW1163"/>
      <c r="AX1163"/>
      <c r="AY1163"/>
      <c r="AZ1163"/>
      <c r="BA1163"/>
      <c r="BB1163"/>
      <c r="BC1163"/>
      <c r="BD1163"/>
      <c r="BE1163"/>
      <c r="BF1163"/>
      <c r="BG1163"/>
      <c r="BH1163"/>
      <c r="BI1163"/>
      <c r="BJ1163"/>
      <c r="BK1163"/>
      <c r="BL1163"/>
      <c r="BM1163"/>
      <c r="BN1163"/>
      <c r="BO1163"/>
    </row>
    <row r="1164" spans="1:67" ht="15" x14ac:dyDescent="0.25">
      <c r="A1164" s="245" t="s">
        <v>5904</v>
      </c>
      <c r="B1164" s="245" t="s">
        <v>5903</v>
      </c>
      <c r="C1164" s="245" t="s">
        <v>5902</v>
      </c>
      <c r="D1164" s="245" t="s">
        <v>5901</v>
      </c>
      <c r="E1164" s="246" t="s">
        <v>44</v>
      </c>
      <c r="F1164" s="245" t="s">
        <v>44</v>
      </c>
      <c r="G1164" s="245" t="s">
        <v>6053</v>
      </c>
      <c r="H1164" s="245" t="s">
        <v>6052</v>
      </c>
      <c r="I1164" s="245" t="s">
        <v>102</v>
      </c>
      <c r="J1164" s="245" t="s">
        <v>569</v>
      </c>
      <c r="K1164" s="246" t="s">
        <v>6083</v>
      </c>
      <c r="L1164" s="245" t="s">
        <v>568</v>
      </c>
      <c r="M1164"/>
      <c r="N1164"/>
      <c r="O1164"/>
      <c r="P1164"/>
      <c r="Q1164"/>
      <c r="R1164"/>
      <c r="S1164"/>
      <c r="T1164"/>
      <c r="U1164"/>
      <c r="V1164"/>
      <c r="W1164"/>
      <c r="X1164"/>
      <c r="Y1164"/>
      <c r="Z1164"/>
      <c r="AA1164"/>
      <c r="AB1164"/>
      <c r="AC1164"/>
      <c r="AD1164"/>
      <c r="AE1164"/>
      <c r="AF1164"/>
      <c r="AG1164"/>
      <c r="AH1164"/>
      <c r="AI1164"/>
      <c r="AJ1164"/>
      <c r="AK1164"/>
      <c r="AL1164"/>
      <c r="AM1164"/>
      <c r="AN1164"/>
      <c r="AO1164"/>
      <c r="AP1164"/>
      <c r="AQ1164"/>
      <c r="AR1164"/>
      <c r="AS1164"/>
      <c r="AT1164"/>
      <c r="AU1164"/>
      <c r="AV1164"/>
      <c r="AW1164"/>
      <c r="AX1164"/>
      <c r="AY1164"/>
      <c r="AZ1164"/>
      <c r="BA1164"/>
      <c r="BB1164"/>
      <c r="BC1164"/>
      <c r="BD1164"/>
      <c r="BE1164"/>
      <c r="BF1164"/>
      <c r="BG1164"/>
      <c r="BH1164"/>
      <c r="BI1164"/>
      <c r="BJ1164"/>
      <c r="BK1164"/>
      <c r="BL1164"/>
      <c r="BM1164"/>
      <c r="BN1164"/>
      <c r="BO1164"/>
    </row>
    <row r="1165" spans="1:67" ht="15" x14ac:dyDescent="0.25">
      <c r="A1165" s="245" t="s">
        <v>5904</v>
      </c>
      <c r="B1165" s="245" t="s">
        <v>5903</v>
      </c>
      <c r="C1165" s="245" t="s">
        <v>5902</v>
      </c>
      <c r="D1165" s="245" t="s">
        <v>5901</v>
      </c>
      <c r="E1165" s="246" t="s">
        <v>44</v>
      </c>
      <c r="F1165" s="245" t="s">
        <v>44</v>
      </c>
      <c r="G1165" s="245" t="s">
        <v>6050</v>
      </c>
      <c r="H1165" s="245" t="s">
        <v>6049</v>
      </c>
      <c r="I1165" s="245" t="s">
        <v>102</v>
      </c>
      <c r="J1165" s="245" t="s">
        <v>59</v>
      </c>
      <c r="K1165" s="246" t="s">
        <v>617</v>
      </c>
      <c r="L1165" s="245" t="s">
        <v>568</v>
      </c>
      <c r="M1165"/>
      <c r="N1165"/>
      <c r="O1165"/>
      <c r="P1165"/>
      <c r="Q1165"/>
      <c r="R1165"/>
      <c r="S1165"/>
      <c r="T1165"/>
      <c r="U1165"/>
      <c r="V1165"/>
      <c r="W1165"/>
      <c r="X1165"/>
      <c r="Y1165"/>
      <c r="Z1165"/>
      <c r="AA1165"/>
      <c r="AB1165"/>
      <c r="AC1165"/>
      <c r="AD1165"/>
      <c r="AE1165"/>
      <c r="AF1165"/>
      <c r="AG1165"/>
      <c r="AH1165"/>
      <c r="AI1165"/>
      <c r="AJ1165"/>
      <c r="AK1165"/>
      <c r="AL1165"/>
      <c r="AM1165"/>
      <c r="AN1165"/>
      <c r="AO1165"/>
      <c r="AP1165"/>
      <c r="AQ1165"/>
      <c r="AR1165"/>
      <c r="AS1165"/>
      <c r="AT1165"/>
      <c r="AU1165"/>
      <c r="AV1165"/>
      <c r="AW1165"/>
      <c r="AX1165"/>
      <c r="AY1165"/>
      <c r="AZ1165"/>
      <c r="BA1165"/>
      <c r="BB1165"/>
      <c r="BC1165"/>
      <c r="BD1165"/>
      <c r="BE1165"/>
      <c r="BF1165"/>
      <c r="BG1165"/>
      <c r="BH1165"/>
      <c r="BI1165"/>
      <c r="BJ1165"/>
      <c r="BK1165"/>
      <c r="BL1165"/>
      <c r="BM1165"/>
      <c r="BN1165"/>
      <c r="BO1165"/>
    </row>
    <row r="1166" spans="1:67" ht="15" x14ac:dyDescent="0.25">
      <c r="A1166" s="245" t="s">
        <v>5904</v>
      </c>
      <c r="B1166" s="245" t="s">
        <v>5903</v>
      </c>
      <c r="C1166" s="245" t="s">
        <v>5902</v>
      </c>
      <c r="D1166" s="245" t="s">
        <v>5901</v>
      </c>
      <c r="E1166" s="246" t="s">
        <v>44</v>
      </c>
      <c r="F1166" s="245" t="s">
        <v>44</v>
      </c>
      <c r="G1166" s="245" t="s">
        <v>6048</v>
      </c>
      <c r="H1166" s="245" t="s">
        <v>16331</v>
      </c>
      <c r="I1166" s="245" t="s">
        <v>102</v>
      </c>
      <c r="J1166" s="245" t="s">
        <v>569</v>
      </c>
      <c r="K1166" s="246" t="s">
        <v>899</v>
      </c>
      <c r="L1166" s="245" t="s">
        <v>568</v>
      </c>
      <c r="M1166"/>
      <c r="N1166"/>
      <c r="O1166"/>
      <c r="P1166"/>
      <c r="Q1166"/>
      <c r="R1166"/>
      <c r="S1166"/>
      <c r="T1166"/>
      <c r="U1166"/>
      <c r="V1166"/>
      <c r="W1166"/>
      <c r="X1166"/>
      <c r="Y1166"/>
      <c r="Z1166"/>
      <c r="AA1166"/>
      <c r="AB1166"/>
      <c r="AC1166"/>
      <c r="AD1166"/>
      <c r="AE1166"/>
      <c r="AF1166"/>
      <c r="AG1166"/>
      <c r="AH1166"/>
      <c r="AI1166"/>
      <c r="AJ1166"/>
      <c r="AK1166"/>
      <c r="AL1166"/>
      <c r="AM1166"/>
      <c r="AN1166"/>
      <c r="AO1166"/>
      <c r="AP1166"/>
      <c r="AQ1166"/>
      <c r="AR1166"/>
      <c r="AS1166"/>
      <c r="AT1166"/>
      <c r="AU1166"/>
      <c r="AV1166"/>
      <c r="AW1166"/>
      <c r="AX1166"/>
      <c r="AY1166"/>
      <c r="AZ1166"/>
      <c r="BA1166"/>
      <c r="BB1166"/>
      <c r="BC1166"/>
      <c r="BD1166"/>
      <c r="BE1166"/>
      <c r="BF1166"/>
      <c r="BG1166"/>
      <c r="BH1166"/>
      <c r="BI1166"/>
      <c r="BJ1166"/>
      <c r="BK1166"/>
      <c r="BL1166"/>
      <c r="BM1166"/>
      <c r="BN1166"/>
      <c r="BO1166"/>
    </row>
    <row r="1167" spans="1:67" ht="15" x14ac:dyDescent="0.25">
      <c r="A1167" s="245" t="s">
        <v>5904</v>
      </c>
      <c r="B1167" s="245" t="s">
        <v>5903</v>
      </c>
      <c r="C1167" s="245" t="s">
        <v>5902</v>
      </c>
      <c r="D1167" s="245" t="s">
        <v>5901</v>
      </c>
      <c r="E1167" s="246" t="s">
        <v>44</v>
      </c>
      <c r="F1167" s="245" t="s">
        <v>44</v>
      </c>
      <c r="G1167" s="245" t="s">
        <v>6047</v>
      </c>
      <c r="H1167" s="245" t="s">
        <v>16332</v>
      </c>
      <c r="I1167" s="245" t="s">
        <v>102</v>
      </c>
      <c r="J1167" s="245" t="s">
        <v>569</v>
      </c>
      <c r="K1167" s="246" t="s">
        <v>126</v>
      </c>
      <c r="L1167" s="245" t="s">
        <v>568</v>
      </c>
      <c r="M1167"/>
      <c r="N1167"/>
      <c r="O1167"/>
      <c r="P1167"/>
      <c r="Q1167"/>
      <c r="R1167"/>
      <c r="S1167"/>
      <c r="T1167"/>
      <c r="U1167"/>
      <c r="V1167"/>
      <c r="W1167"/>
      <c r="X1167"/>
      <c r="Y1167"/>
      <c r="Z1167"/>
      <c r="AA1167"/>
      <c r="AB1167"/>
      <c r="AC1167"/>
      <c r="AD1167"/>
      <c r="AE1167"/>
      <c r="AF1167"/>
      <c r="AG1167"/>
      <c r="AH1167"/>
      <c r="AI1167"/>
      <c r="AJ1167"/>
      <c r="AK1167"/>
      <c r="AL1167"/>
      <c r="AM1167"/>
      <c r="AN1167"/>
      <c r="AO1167"/>
      <c r="AP1167"/>
      <c r="AQ1167"/>
      <c r="AR1167"/>
      <c r="AS1167"/>
      <c r="AT1167"/>
      <c r="AU1167"/>
      <c r="AV1167"/>
      <c r="AW1167"/>
      <c r="AX1167"/>
      <c r="AY1167"/>
      <c r="AZ1167"/>
      <c r="BA1167"/>
      <c r="BB1167"/>
      <c r="BC1167"/>
      <c r="BD1167"/>
      <c r="BE1167"/>
      <c r="BF1167"/>
      <c r="BG1167"/>
      <c r="BH1167"/>
      <c r="BI1167"/>
      <c r="BJ1167"/>
      <c r="BK1167"/>
      <c r="BL1167"/>
      <c r="BM1167"/>
      <c r="BN1167"/>
      <c r="BO1167"/>
    </row>
    <row r="1168" spans="1:67" ht="15" x14ac:dyDescent="0.25">
      <c r="A1168" s="245" t="s">
        <v>5904</v>
      </c>
      <c r="B1168" s="245" t="s">
        <v>5903</v>
      </c>
      <c r="C1168" s="245" t="s">
        <v>5902</v>
      </c>
      <c r="D1168" s="245" t="s">
        <v>5901</v>
      </c>
      <c r="E1168" s="246" t="s">
        <v>44</v>
      </c>
      <c r="F1168" s="245" t="s">
        <v>44</v>
      </c>
      <c r="G1168" s="245" t="s">
        <v>6046</v>
      </c>
      <c r="H1168" s="245" t="s">
        <v>16333</v>
      </c>
      <c r="I1168" s="245" t="s">
        <v>102</v>
      </c>
      <c r="J1168" s="245" t="s">
        <v>569</v>
      </c>
      <c r="K1168" s="246" t="s">
        <v>821</v>
      </c>
      <c r="L1168" s="245" t="s">
        <v>568</v>
      </c>
      <c r="M1168"/>
      <c r="N1168"/>
      <c r="O1168"/>
      <c r="P1168"/>
      <c r="Q1168"/>
      <c r="R1168"/>
      <c r="S1168"/>
      <c r="T1168"/>
      <c r="U1168"/>
      <c r="V1168"/>
      <c r="W1168"/>
      <c r="X1168"/>
      <c r="Y1168"/>
      <c r="Z1168"/>
      <c r="AA1168"/>
      <c r="AB1168"/>
      <c r="AC1168"/>
      <c r="AD1168"/>
      <c r="AE1168"/>
      <c r="AF1168"/>
      <c r="AG1168"/>
      <c r="AH1168"/>
      <c r="AI1168"/>
      <c r="AJ1168"/>
      <c r="AK1168"/>
      <c r="AL1168"/>
      <c r="AM1168"/>
      <c r="AN1168"/>
      <c r="AO1168"/>
      <c r="AP1168"/>
      <c r="AQ1168"/>
      <c r="AR1168"/>
      <c r="AS1168"/>
      <c r="AT1168"/>
      <c r="AU1168"/>
      <c r="AV1168"/>
      <c r="AW1168"/>
      <c r="AX1168"/>
      <c r="AY1168"/>
      <c r="AZ1168"/>
      <c r="BA1168"/>
      <c r="BB1168"/>
      <c r="BC1168"/>
      <c r="BD1168"/>
      <c r="BE1168"/>
      <c r="BF1168"/>
      <c r="BG1168"/>
      <c r="BH1168"/>
      <c r="BI1168"/>
      <c r="BJ1168"/>
      <c r="BK1168"/>
      <c r="BL1168"/>
      <c r="BM1168"/>
      <c r="BN1168"/>
      <c r="BO1168"/>
    </row>
    <row r="1169" spans="1:67" ht="15" x14ac:dyDescent="0.25">
      <c r="A1169" s="245" t="s">
        <v>5904</v>
      </c>
      <c r="B1169" s="245" t="s">
        <v>5903</v>
      </c>
      <c r="C1169" s="245" t="s">
        <v>5902</v>
      </c>
      <c r="D1169" s="245" t="s">
        <v>5901</v>
      </c>
      <c r="E1169" s="246" t="s">
        <v>44</v>
      </c>
      <c r="F1169" s="245" t="s">
        <v>44</v>
      </c>
      <c r="G1169" s="245" t="s">
        <v>6044</v>
      </c>
      <c r="H1169" s="245" t="s">
        <v>16334</v>
      </c>
      <c r="I1169" s="245" t="s">
        <v>102</v>
      </c>
      <c r="J1169" s="245" t="s">
        <v>106</v>
      </c>
      <c r="K1169" s="246" t="s">
        <v>2025</v>
      </c>
      <c r="L1169" s="245" t="s">
        <v>568</v>
      </c>
      <c r="M1169"/>
      <c r="N1169"/>
      <c r="O1169"/>
      <c r="P1169"/>
      <c r="Q1169"/>
      <c r="R1169"/>
      <c r="S1169"/>
      <c r="T1169"/>
      <c r="U1169"/>
      <c r="V1169"/>
      <c r="W1169"/>
      <c r="X1169"/>
      <c r="Y1169"/>
      <c r="Z1169"/>
      <c r="AA1169"/>
      <c r="AB1169"/>
      <c r="AC1169"/>
      <c r="AD1169"/>
      <c r="AE1169"/>
      <c r="AF1169"/>
      <c r="AG1169"/>
      <c r="AH1169"/>
      <c r="AI1169"/>
      <c r="AJ1169"/>
      <c r="AK1169"/>
      <c r="AL1169"/>
      <c r="AM1169"/>
      <c r="AN1169"/>
      <c r="AO1169"/>
      <c r="AP1169"/>
      <c r="AQ1169"/>
      <c r="AR1169"/>
      <c r="AS1169"/>
      <c r="AT1169"/>
      <c r="AU1169"/>
      <c r="AV1169"/>
      <c r="AW1169"/>
      <c r="AX1169"/>
      <c r="AY1169"/>
      <c r="AZ1169"/>
      <c r="BA1169"/>
      <c r="BB1169"/>
      <c r="BC1169"/>
      <c r="BD1169"/>
      <c r="BE1169"/>
      <c r="BF1169"/>
      <c r="BG1169"/>
      <c r="BH1169"/>
      <c r="BI1169"/>
      <c r="BJ1169"/>
      <c r="BK1169"/>
      <c r="BL1169"/>
      <c r="BM1169"/>
      <c r="BN1169"/>
      <c r="BO1169"/>
    </row>
    <row r="1170" spans="1:67" ht="15" x14ac:dyDescent="0.25">
      <c r="A1170" s="245" t="s">
        <v>5904</v>
      </c>
      <c r="B1170" s="245" t="s">
        <v>5903</v>
      </c>
      <c r="C1170" s="245" t="s">
        <v>5902</v>
      </c>
      <c r="D1170" s="245" t="s">
        <v>5901</v>
      </c>
      <c r="E1170" s="246" t="s">
        <v>44</v>
      </c>
      <c r="F1170" s="245" t="s">
        <v>44</v>
      </c>
      <c r="G1170" s="245" t="s">
        <v>6043</v>
      </c>
      <c r="H1170" s="245" t="s">
        <v>6042</v>
      </c>
      <c r="I1170" s="245" t="s">
        <v>102</v>
      </c>
      <c r="J1170" s="245" t="s">
        <v>569</v>
      </c>
      <c r="K1170" s="246" t="s">
        <v>6987</v>
      </c>
      <c r="L1170" s="245" t="s">
        <v>568</v>
      </c>
      <c r="M1170"/>
      <c r="N1170"/>
      <c r="O1170"/>
      <c r="P1170"/>
      <c r="Q1170"/>
      <c r="R1170"/>
      <c r="S1170"/>
      <c r="T1170"/>
      <c r="U1170"/>
      <c r="V1170"/>
      <c r="W1170"/>
      <c r="X1170"/>
      <c r="Y1170"/>
      <c r="Z1170"/>
      <c r="AA1170"/>
      <c r="AB1170"/>
      <c r="AC1170"/>
      <c r="AD1170"/>
      <c r="AE1170"/>
      <c r="AF1170"/>
      <c r="AG1170"/>
      <c r="AH1170"/>
      <c r="AI1170"/>
      <c r="AJ1170"/>
      <c r="AK1170"/>
      <c r="AL1170"/>
      <c r="AM1170"/>
      <c r="AN1170"/>
      <c r="AO1170"/>
      <c r="AP1170"/>
      <c r="AQ1170"/>
      <c r="AR1170"/>
      <c r="AS1170"/>
      <c r="AT1170"/>
      <c r="AU1170"/>
      <c r="AV1170"/>
      <c r="AW1170"/>
      <c r="AX1170"/>
      <c r="AY1170"/>
      <c r="AZ1170"/>
      <c r="BA1170"/>
      <c r="BB1170"/>
      <c r="BC1170"/>
      <c r="BD1170"/>
      <c r="BE1170"/>
      <c r="BF1170"/>
      <c r="BG1170"/>
      <c r="BH1170"/>
      <c r="BI1170"/>
      <c r="BJ1170"/>
      <c r="BK1170"/>
      <c r="BL1170"/>
      <c r="BM1170"/>
      <c r="BN1170"/>
      <c r="BO1170"/>
    </row>
    <row r="1171" spans="1:67" ht="15" x14ac:dyDescent="0.25">
      <c r="A1171" s="245" t="s">
        <v>5904</v>
      </c>
      <c r="B1171" s="245" t="s">
        <v>5903</v>
      </c>
      <c r="C1171" s="245" t="s">
        <v>5902</v>
      </c>
      <c r="D1171" s="245" t="s">
        <v>5901</v>
      </c>
      <c r="E1171" s="246" t="s">
        <v>44</v>
      </c>
      <c r="F1171" s="245" t="s">
        <v>44</v>
      </c>
      <c r="G1171" s="245" t="s">
        <v>6040</v>
      </c>
      <c r="H1171" s="245" t="s">
        <v>6039</v>
      </c>
      <c r="I1171" s="245" t="s">
        <v>102</v>
      </c>
      <c r="J1171" s="245" t="s">
        <v>569</v>
      </c>
      <c r="K1171" s="246" t="s">
        <v>297</v>
      </c>
      <c r="L1171" s="245" t="s">
        <v>568</v>
      </c>
      <c r="M1171"/>
      <c r="N1171"/>
      <c r="O1171"/>
      <c r="P1171"/>
      <c r="Q1171"/>
      <c r="R1171"/>
      <c r="S1171"/>
      <c r="T1171"/>
      <c r="U1171"/>
      <c r="V1171"/>
      <c r="W1171"/>
      <c r="X1171"/>
      <c r="Y1171"/>
      <c r="Z1171"/>
      <c r="AA1171"/>
      <c r="AB1171"/>
      <c r="AC1171"/>
      <c r="AD1171"/>
      <c r="AE1171"/>
      <c r="AF1171"/>
      <c r="AG1171"/>
      <c r="AH1171"/>
      <c r="AI1171"/>
      <c r="AJ1171"/>
      <c r="AK1171"/>
      <c r="AL1171"/>
      <c r="AM1171"/>
      <c r="AN1171"/>
      <c r="AO1171"/>
      <c r="AP1171"/>
      <c r="AQ1171"/>
      <c r="AR1171"/>
      <c r="AS1171"/>
      <c r="AT1171"/>
      <c r="AU1171"/>
      <c r="AV1171"/>
      <c r="AW1171"/>
      <c r="AX1171"/>
      <c r="AY1171"/>
      <c r="AZ1171"/>
      <c r="BA1171"/>
      <c r="BB1171"/>
      <c r="BC1171"/>
      <c r="BD1171"/>
      <c r="BE1171"/>
      <c r="BF1171"/>
      <c r="BG1171"/>
      <c r="BH1171"/>
      <c r="BI1171"/>
      <c r="BJ1171"/>
      <c r="BK1171"/>
      <c r="BL1171"/>
      <c r="BM1171"/>
      <c r="BN1171"/>
      <c r="BO1171"/>
    </row>
    <row r="1172" spans="1:67" ht="15" x14ac:dyDescent="0.25">
      <c r="A1172" s="245" t="s">
        <v>5904</v>
      </c>
      <c r="B1172" s="245" t="s">
        <v>5903</v>
      </c>
      <c r="C1172" s="245" t="s">
        <v>5902</v>
      </c>
      <c r="D1172" s="245" t="s">
        <v>5901</v>
      </c>
      <c r="E1172" s="246" t="s">
        <v>44</v>
      </c>
      <c r="F1172" s="245" t="s">
        <v>44</v>
      </c>
      <c r="G1172" s="245" t="s">
        <v>6038</v>
      </c>
      <c r="H1172" s="245" t="s">
        <v>6037</v>
      </c>
      <c r="I1172" s="245" t="s">
        <v>102</v>
      </c>
      <c r="J1172" s="245" t="s">
        <v>569</v>
      </c>
      <c r="K1172" s="246" t="s">
        <v>1833</v>
      </c>
      <c r="L1172" s="245" t="s">
        <v>568</v>
      </c>
      <c r="M1172"/>
      <c r="N1172"/>
      <c r="O1172"/>
      <c r="P1172"/>
      <c r="Q1172"/>
      <c r="R1172"/>
      <c r="S1172"/>
      <c r="T1172"/>
      <c r="U1172"/>
      <c r="V1172"/>
      <c r="W1172"/>
      <c r="X1172"/>
      <c r="Y1172"/>
      <c r="Z1172"/>
      <c r="AA1172"/>
      <c r="AB1172"/>
      <c r="AC1172"/>
      <c r="AD1172"/>
      <c r="AE1172"/>
      <c r="AF1172"/>
      <c r="AG1172"/>
      <c r="AH1172"/>
      <c r="AI1172"/>
      <c r="AJ1172"/>
      <c r="AK1172"/>
      <c r="AL1172"/>
      <c r="AM1172"/>
      <c r="AN1172"/>
      <c r="AO1172"/>
      <c r="AP1172"/>
      <c r="AQ1172"/>
      <c r="AR1172"/>
      <c r="AS1172"/>
      <c r="AT1172"/>
      <c r="AU1172"/>
      <c r="AV1172"/>
      <c r="AW1172"/>
      <c r="AX1172"/>
      <c r="AY1172"/>
      <c r="AZ1172"/>
      <c r="BA1172"/>
      <c r="BB1172"/>
      <c r="BC1172"/>
      <c r="BD1172"/>
      <c r="BE1172"/>
      <c r="BF1172"/>
      <c r="BG1172"/>
      <c r="BH1172"/>
      <c r="BI1172"/>
      <c r="BJ1172"/>
      <c r="BK1172"/>
      <c r="BL1172"/>
      <c r="BM1172"/>
      <c r="BN1172"/>
      <c r="BO1172"/>
    </row>
    <row r="1173" spans="1:67" ht="15" x14ac:dyDescent="0.25">
      <c r="A1173" s="245" t="s">
        <v>5904</v>
      </c>
      <c r="B1173" s="245" t="s">
        <v>5903</v>
      </c>
      <c r="C1173" s="245" t="s">
        <v>5902</v>
      </c>
      <c r="D1173" s="245" t="s">
        <v>5901</v>
      </c>
      <c r="E1173" s="246" t="s">
        <v>44</v>
      </c>
      <c r="F1173" s="245" t="s">
        <v>44</v>
      </c>
      <c r="G1173" s="245" t="s">
        <v>6036</v>
      </c>
      <c r="H1173" s="245" t="s">
        <v>6035</v>
      </c>
      <c r="I1173" s="245" t="s">
        <v>102</v>
      </c>
      <c r="J1173" s="245" t="s">
        <v>569</v>
      </c>
      <c r="K1173" s="246" t="s">
        <v>15153</v>
      </c>
      <c r="L1173" s="245" t="s">
        <v>568</v>
      </c>
      <c r="M1173"/>
      <c r="N1173"/>
      <c r="O1173"/>
      <c r="P1173"/>
      <c r="Q1173"/>
      <c r="R1173"/>
      <c r="S1173"/>
      <c r="T1173"/>
      <c r="U1173"/>
      <c r="V1173"/>
      <c r="W1173"/>
      <c r="X1173"/>
      <c r="Y1173"/>
      <c r="Z1173"/>
      <c r="AA1173"/>
      <c r="AB1173"/>
      <c r="AC1173"/>
      <c r="AD1173"/>
      <c r="AE1173"/>
      <c r="AF1173"/>
      <c r="AG1173"/>
      <c r="AH1173"/>
      <c r="AI1173"/>
      <c r="AJ1173"/>
      <c r="AK1173"/>
      <c r="AL1173"/>
      <c r="AM1173"/>
      <c r="AN1173"/>
      <c r="AO1173"/>
      <c r="AP1173"/>
      <c r="AQ1173"/>
      <c r="AR1173"/>
      <c r="AS1173"/>
      <c r="AT1173"/>
      <c r="AU1173"/>
      <c r="AV1173"/>
      <c r="AW1173"/>
      <c r="AX1173"/>
      <c r="AY1173"/>
      <c r="AZ1173"/>
      <c r="BA1173"/>
      <c r="BB1173"/>
      <c r="BC1173"/>
      <c r="BD1173"/>
      <c r="BE1173"/>
      <c r="BF1173"/>
      <c r="BG1173"/>
      <c r="BH1173"/>
      <c r="BI1173"/>
      <c r="BJ1173"/>
      <c r="BK1173"/>
      <c r="BL1173"/>
      <c r="BM1173"/>
      <c r="BN1173"/>
      <c r="BO1173"/>
    </row>
    <row r="1174" spans="1:67" ht="15" x14ac:dyDescent="0.25">
      <c r="A1174" s="245" t="s">
        <v>5904</v>
      </c>
      <c r="B1174" s="245" t="s">
        <v>5903</v>
      </c>
      <c r="C1174" s="245" t="s">
        <v>5902</v>
      </c>
      <c r="D1174" s="245" t="s">
        <v>5901</v>
      </c>
      <c r="E1174" s="246" t="s">
        <v>44</v>
      </c>
      <c r="F1174" s="245" t="s">
        <v>44</v>
      </c>
      <c r="G1174" s="245" t="s">
        <v>6034</v>
      </c>
      <c r="H1174" s="245" t="s">
        <v>6033</v>
      </c>
      <c r="I1174" s="245" t="s">
        <v>102</v>
      </c>
      <c r="J1174" s="245" t="s">
        <v>569</v>
      </c>
      <c r="K1174" s="246" t="s">
        <v>10531</v>
      </c>
      <c r="L1174" s="245" t="s">
        <v>568</v>
      </c>
      <c r="M1174"/>
      <c r="N1174"/>
      <c r="O1174"/>
      <c r="P1174"/>
      <c r="Q1174"/>
      <c r="R1174"/>
      <c r="S1174"/>
      <c r="T1174"/>
      <c r="U1174"/>
      <c r="V1174"/>
      <c r="W1174"/>
      <c r="X1174"/>
      <c r="Y1174"/>
      <c r="Z1174"/>
      <c r="AA1174"/>
      <c r="AB1174"/>
      <c r="AC1174"/>
      <c r="AD1174"/>
      <c r="AE1174"/>
      <c r="AF1174"/>
      <c r="AG1174"/>
      <c r="AH1174"/>
      <c r="AI1174"/>
      <c r="AJ1174"/>
      <c r="AK1174"/>
      <c r="AL1174"/>
      <c r="AM1174"/>
      <c r="AN1174"/>
      <c r="AO1174"/>
      <c r="AP1174"/>
      <c r="AQ1174"/>
      <c r="AR1174"/>
      <c r="AS1174"/>
      <c r="AT1174"/>
      <c r="AU1174"/>
      <c r="AV1174"/>
      <c r="AW1174"/>
      <c r="AX1174"/>
      <c r="AY1174"/>
      <c r="AZ1174"/>
      <c r="BA1174"/>
      <c r="BB1174"/>
      <c r="BC1174"/>
      <c r="BD1174"/>
      <c r="BE1174"/>
      <c r="BF1174"/>
      <c r="BG1174"/>
      <c r="BH1174"/>
      <c r="BI1174"/>
      <c r="BJ1174"/>
      <c r="BK1174"/>
      <c r="BL1174"/>
      <c r="BM1174"/>
      <c r="BN1174"/>
      <c r="BO1174"/>
    </row>
    <row r="1175" spans="1:67" ht="15" x14ac:dyDescent="0.25">
      <c r="A1175" s="245" t="s">
        <v>5904</v>
      </c>
      <c r="B1175" s="245" t="s">
        <v>5903</v>
      </c>
      <c r="C1175" s="245" t="s">
        <v>5902</v>
      </c>
      <c r="D1175" s="245" t="s">
        <v>5901</v>
      </c>
      <c r="E1175" s="246" t="s">
        <v>44</v>
      </c>
      <c r="F1175" s="245" t="s">
        <v>44</v>
      </c>
      <c r="G1175" s="245" t="s">
        <v>6032</v>
      </c>
      <c r="H1175" s="245" t="s">
        <v>6031</v>
      </c>
      <c r="I1175" s="245" t="s">
        <v>102</v>
      </c>
      <c r="J1175" s="245" t="s">
        <v>569</v>
      </c>
      <c r="K1175" s="246" t="s">
        <v>14646</v>
      </c>
      <c r="L1175" s="245" t="s">
        <v>568</v>
      </c>
      <c r="M1175"/>
      <c r="N1175"/>
      <c r="O1175"/>
      <c r="P1175"/>
      <c r="Q1175"/>
      <c r="R1175"/>
      <c r="S1175"/>
      <c r="T1175"/>
      <c r="U1175"/>
      <c r="V1175"/>
      <c r="W1175"/>
      <c r="X1175"/>
      <c r="Y1175"/>
      <c r="Z1175"/>
      <c r="AA1175"/>
      <c r="AB1175"/>
      <c r="AC1175"/>
      <c r="AD1175"/>
      <c r="AE1175"/>
      <c r="AF1175"/>
      <c r="AG1175"/>
      <c r="AH1175"/>
      <c r="AI1175"/>
      <c r="AJ1175"/>
      <c r="AK1175"/>
      <c r="AL1175"/>
      <c r="AM1175"/>
      <c r="AN1175"/>
      <c r="AO1175"/>
      <c r="AP1175"/>
      <c r="AQ1175"/>
      <c r="AR1175"/>
      <c r="AS1175"/>
      <c r="AT1175"/>
      <c r="AU1175"/>
      <c r="AV1175"/>
      <c r="AW1175"/>
      <c r="AX1175"/>
      <c r="AY1175"/>
      <c r="AZ1175"/>
      <c r="BA1175"/>
      <c r="BB1175"/>
      <c r="BC1175"/>
      <c r="BD1175"/>
      <c r="BE1175"/>
      <c r="BF1175"/>
      <c r="BG1175"/>
      <c r="BH1175"/>
      <c r="BI1175"/>
      <c r="BJ1175"/>
      <c r="BK1175"/>
      <c r="BL1175"/>
      <c r="BM1175"/>
      <c r="BN1175"/>
      <c r="BO1175"/>
    </row>
    <row r="1176" spans="1:67" ht="15" x14ac:dyDescent="0.25">
      <c r="A1176" s="245" t="s">
        <v>5904</v>
      </c>
      <c r="B1176" s="245" t="s">
        <v>5903</v>
      </c>
      <c r="C1176" s="245" t="s">
        <v>5902</v>
      </c>
      <c r="D1176" s="245" t="s">
        <v>5901</v>
      </c>
      <c r="E1176" s="246" t="s">
        <v>44</v>
      </c>
      <c r="F1176" s="245" t="s">
        <v>44</v>
      </c>
      <c r="G1176" s="245" t="s">
        <v>6029</v>
      </c>
      <c r="H1176" s="245" t="s">
        <v>6028</v>
      </c>
      <c r="I1176" s="245" t="s">
        <v>102</v>
      </c>
      <c r="J1176" s="245" t="s">
        <v>106</v>
      </c>
      <c r="K1176" s="246" t="s">
        <v>16196</v>
      </c>
      <c r="L1176" s="245" t="s">
        <v>568</v>
      </c>
      <c r="M1176"/>
      <c r="N1176"/>
      <c r="O1176"/>
      <c r="P1176"/>
      <c r="Q1176"/>
      <c r="R1176"/>
      <c r="S1176"/>
      <c r="T1176"/>
      <c r="U1176"/>
      <c r="V1176"/>
      <c r="W1176"/>
      <c r="X1176"/>
      <c r="Y1176"/>
      <c r="Z1176"/>
      <c r="AA1176"/>
      <c r="AB1176"/>
      <c r="AC1176"/>
      <c r="AD1176"/>
      <c r="AE1176"/>
      <c r="AF1176"/>
      <c r="AG1176"/>
      <c r="AH1176"/>
      <c r="AI1176"/>
      <c r="AJ1176"/>
      <c r="AK1176"/>
      <c r="AL1176"/>
      <c r="AM1176"/>
      <c r="AN1176"/>
      <c r="AO1176"/>
      <c r="AP1176"/>
      <c r="AQ1176"/>
      <c r="AR1176"/>
      <c r="AS1176"/>
      <c r="AT1176"/>
      <c r="AU1176"/>
      <c r="AV1176"/>
      <c r="AW1176"/>
      <c r="AX1176"/>
      <c r="AY1176"/>
      <c r="AZ1176"/>
      <c r="BA1176"/>
      <c r="BB1176"/>
      <c r="BC1176"/>
      <c r="BD1176"/>
      <c r="BE1176"/>
      <c r="BF1176"/>
      <c r="BG1176"/>
      <c r="BH1176"/>
      <c r="BI1176"/>
      <c r="BJ1176"/>
      <c r="BK1176"/>
      <c r="BL1176"/>
      <c r="BM1176"/>
      <c r="BN1176"/>
      <c r="BO1176"/>
    </row>
    <row r="1177" spans="1:67" ht="15" x14ac:dyDescent="0.25">
      <c r="A1177" s="245" t="s">
        <v>5904</v>
      </c>
      <c r="B1177" s="245" t="s">
        <v>5903</v>
      </c>
      <c r="C1177" s="245" t="s">
        <v>5902</v>
      </c>
      <c r="D1177" s="245" t="s">
        <v>5901</v>
      </c>
      <c r="E1177" s="246" t="s">
        <v>44</v>
      </c>
      <c r="F1177" s="245" t="s">
        <v>44</v>
      </c>
      <c r="G1177" s="245" t="s">
        <v>6027</v>
      </c>
      <c r="H1177" s="245" t="s">
        <v>6026</v>
      </c>
      <c r="I1177" s="245" t="s">
        <v>102</v>
      </c>
      <c r="J1177" s="245" t="s">
        <v>569</v>
      </c>
      <c r="K1177" s="246" t="s">
        <v>2096</v>
      </c>
      <c r="L1177" s="245" t="s">
        <v>568</v>
      </c>
      <c r="M1177"/>
      <c r="N1177"/>
      <c r="O1177"/>
      <c r="P1177"/>
      <c r="Q1177"/>
      <c r="R1177"/>
      <c r="S1177"/>
      <c r="T1177"/>
      <c r="U1177"/>
      <c r="V1177"/>
      <c r="W1177"/>
      <c r="X1177"/>
      <c r="Y1177"/>
      <c r="Z1177"/>
      <c r="AA1177"/>
      <c r="AB1177"/>
      <c r="AC1177"/>
      <c r="AD1177"/>
      <c r="AE1177"/>
      <c r="AF1177"/>
      <c r="AG1177"/>
      <c r="AH1177"/>
      <c r="AI1177"/>
      <c r="AJ1177"/>
      <c r="AK1177"/>
      <c r="AL1177"/>
      <c r="AM1177"/>
      <c r="AN1177"/>
      <c r="AO1177"/>
      <c r="AP1177"/>
      <c r="AQ1177"/>
      <c r="AR1177"/>
      <c r="AS1177"/>
      <c r="AT1177"/>
      <c r="AU1177"/>
      <c r="AV1177"/>
      <c r="AW1177"/>
      <c r="AX1177"/>
      <c r="AY1177"/>
      <c r="AZ1177"/>
      <c r="BA1177"/>
      <c r="BB1177"/>
      <c r="BC1177"/>
      <c r="BD1177"/>
      <c r="BE1177"/>
      <c r="BF1177"/>
      <c r="BG1177"/>
      <c r="BH1177"/>
      <c r="BI1177"/>
      <c r="BJ1177"/>
      <c r="BK1177"/>
      <c r="BL1177"/>
      <c r="BM1177"/>
      <c r="BN1177"/>
      <c r="BO1177"/>
    </row>
    <row r="1178" spans="1:67" ht="15" x14ac:dyDescent="0.25">
      <c r="A1178" s="245" t="s">
        <v>5904</v>
      </c>
      <c r="B1178" s="245" t="s">
        <v>5903</v>
      </c>
      <c r="C1178" s="245" t="s">
        <v>5902</v>
      </c>
      <c r="D1178" s="245" t="s">
        <v>5901</v>
      </c>
      <c r="E1178" s="246" t="s">
        <v>44</v>
      </c>
      <c r="F1178" s="245" t="s">
        <v>44</v>
      </c>
      <c r="G1178" s="245" t="s">
        <v>6025</v>
      </c>
      <c r="H1178" s="245" t="s">
        <v>6024</v>
      </c>
      <c r="I1178" s="245" t="s">
        <v>102</v>
      </c>
      <c r="J1178" s="245" t="s">
        <v>569</v>
      </c>
      <c r="K1178" s="246" t="s">
        <v>887</v>
      </c>
      <c r="L1178" s="245" t="s">
        <v>568</v>
      </c>
      <c r="M1178"/>
      <c r="N1178"/>
      <c r="O1178"/>
      <c r="P1178"/>
      <c r="Q1178"/>
      <c r="R1178"/>
      <c r="S1178"/>
      <c r="T1178"/>
      <c r="U1178"/>
      <c r="V1178"/>
      <c r="W1178"/>
      <c r="X1178"/>
      <c r="Y1178"/>
      <c r="Z1178"/>
      <c r="AA1178"/>
      <c r="AB1178"/>
      <c r="AC1178"/>
      <c r="AD1178"/>
      <c r="AE1178"/>
      <c r="AF1178"/>
      <c r="AG1178"/>
      <c r="AH1178"/>
      <c r="AI1178"/>
      <c r="AJ1178"/>
      <c r="AK1178"/>
      <c r="AL1178"/>
      <c r="AM1178"/>
      <c r="AN1178"/>
      <c r="AO1178"/>
      <c r="AP1178"/>
      <c r="AQ1178"/>
      <c r="AR1178"/>
      <c r="AS1178"/>
      <c r="AT1178"/>
      <c r="AU1178"/>
      <c r="AV1178"/>
      <c r="AW1178"/>
      <c r="AX1178"/>
      <c r="AY1178"/>
      <c r="AZ1178"/>
      <c r="BA1178"/>
      <c r="BB1178"/>
      <c r="BC1178"/>
      <c r="BD1178"/>
      <c r="BE1178"/>
      <c r="BF1178"/>
      <c r="BG1178"/>
      <c r="BH1178"/>
      <c r="BI1178"/>
      <c r="BJ1178"/>
      <c r="BK1178"/>
      <c r="BL1178"/>
      <c r="BM1178"/>
      <c r="BN1178"/>
      <c r="BO1178"/>
    </row>
    <row r="1179" spans="1:67" ht="15" x14ac:dyDescent="0.25">
      <c r="A1179" s="245" t="s">
        <v>5904</v>
      </c>
      <c r="B1179" s="245" t="s">
        <v>5903</v>
      </c>
      <c r="C1179" s="245" t="s">
        <v>5902</v>
      </c>
      <c r="D1179" s="245" t="s">
        <v>5901</v>
      </c>
      <c r="E1179" s="246" t="s">
        <v>44</v>
      </c>
      <c r="F1179" s="245" t="s">
        <v>44</v>
      </c>
      <c r="G1179" s="245" t="s">
        <v>6022</v>
      </c>
      <c r="H1179" s="245" t="s">
        <v>6021</v>
      </c>
      <c r="I1179" s="245" t="s">
        <v>102</v>
      </c>
      <c r="J1179" s="245" t="s">
        <v>569</v>
      </c>
      <c r="K1179" s="246" t="s">
        <v>16280</v>
      </c>
      <c r="L1179" s="245" t="s">
        <v>568</v>
      </c>
      <c r="M1179"/>
      <c r="N1179"/>
      <c r="O1179"/>
      <c r="P1179"/>
      <c r="Q1179"/>
      <c r="R1179"/>
      <c r="S1179"/>
      <c r="T1179"/>
      <c r="U1179"/>
      <c r="V1179"/>
      <c r="W1179"/>
      <c r="X1179"/>
      <c r="Y1179"/>
      <c r="Z1179"/>
      <c r="AA1179"/>
      <c r="AB1179"/>
      <c r="AC1179"/>
      <c r="AD1179"/>
      <c r="AE1179"/>
      <c r="AF1179"/>
      <c r="AG1179"/>
      <c r="AH1179"/>
      <c r="AI1179"/>
      <c r="AJ1179"/>
      <c r="AK1179"/>
      <c r="AL1179"/>
      <c r="AM1179"/>
      <c r="AN1179"/>
      <c r="AO1179"/>
      <c r="AP1179"/>
      <c r="AQ1179"/>
      <c r="AR1179"/>
      <c r="AS1179"/>
      <c r="AT1179"/>
      <c r="AU1179"/>
      <c r="AV1179"/>
      <c r="AW1179"/>
      <c r="AX1179"/>
      <c r="AY1179"/>
      <c r="AZ1179"/>
      <c r="BA1179"/>
      <c r="BB1179"/>
      <c r="BC1179"/>
      <c r="BD1179"/>
      <c r="BE1179"/>
      <c r="BF1179"/>
      <c r="BG1179"/>
      <c r="BH1179"/>
      <c r="BI1179"/>
      <c r="BJ1179"/>
      <c r="BK1179"/>
      <c r="BL1179"/>
      <c r="BM1179"/>
      <c r="BN1179"/>
      <c r="BO1179"/>
    </row>
    <row r="1180" spans="1:67" ht="15" x14ac:dyDescent="0.25">
      <c r="A1180" s="245" t="s">
        <v>5904</v>
      </c>
      <c r="B1180" s="245" t="s">
        <v>5903</v>
      </c>
      <c r="C1180" s="245" t="s">
        <v>5902</v>
      </c>
      <c r="D1180" s="245" t="s">
        <v>5901</v>
      </c>
      <c r="E1180" s="246" t="s">
        <v>44</v>
      </c>
      <c r="F1180" s="245" t="s">
        <v>44</v>
      </c>
      <c r="G1180" s="245" t="s">
        <v>6020</v>
      </c>
      <c r="H1180" s="245" t="s">
        <v>6019</v>
      </c>
      <c r="I1180" s="245" t="s">
        <v>102</v>
      </c>
      <c r="J1180" s="245" t="s">
        <v>59</v>
      </c>
      <c r="K1180" s="246" t="s">
        <v>15429</v>
      </c>
      <c r="L1180" s="245" t="s">
        <v>568</v>
      </c>
      <c r="M1180"/>
      <c r="N1180"/>
      <c r="O1180"/>
      <c r="P1180"/>
      <c r="Q1180"/>
      <c r="R1180"/>
      <c r="S1180"/>
      <c r="T1180"/>
      <c r="U1180"/>
      <c r="V1180"/>
      <c r="W1180"/>
      <c r="X1180"/>
      <c r="Y1180"/>
      <c r="Z1180"/>
      <c r="AA1180"/>
      <c r="AB1180"/>
      <c r="AC1180"/>
      <c r="AD1180"/>
      <c r="AE1180"/>
      <c r="AF1180"/>
      <c r="AG1180"/>
      <c r="AH1180"/>
      <c r="AI1180"/>
      <c r="AJ1180"/>
      <c r="AK1180"/>
      <c r="AL1180"/>
      <c r="AM1180"/>
      <c r="AN1180"/>
      <c r="AO1180"/>
      <c r="AP1180"/>
      <c r="AQ1180"/>
      <c r="AR1180"/>
      <c r="AS1180"/>
      <c r="AT1180"/>
      <c r="AU1180"/>
      <c r="AV1180"/>
      <c r="AW1180"/>
      <c r="AX1180"/>
      <c r="AY1180"/>
      <c r="AZ1180"/>
      <c r="BA1180"/>
      <c r="BB1180"/>
      <c r="BC1180"/>
      <c r="BD1180"/>
      <c r="BE1180"/>
      <c r="BF1180"/>
      <c r="BG1180"/>
      <c r="BH1180"/>
      <c r="BI1180"/>
      <c r="BJ1180"/>
      <c r="BK1180"/>
      <c r="BL1180"/>
      <c r="BM1180"/>
      <c r="BN1180"/>
      <c r="BO1180"/>
    </row>
    <row r="1181" spans="1:67" ht="15" x14ac:dyDescent="0.25">
      <c r="A1181" s="245" t="s">
        <v>5904</v>
      </c>
      <c r="B1181" s="245" t="s">
        <v>5903</v>
      </c>
      <c r="C1181" s="245" t="s">
        <v>5902</v>
      </c>
      <c r="D1181" s="245" t="s">
        <v>5901</v>
      </c>
      <c r="E1181" s="246" t="s">
        <v>44</v>
      </c>
      <c r="F1181" s="245" t="s">
        <v>44</v>
      </c>
      <c r="G1181" s="245" t="s">
        <v>6018</v>
      </c>
      <c r="H1181" s="245" t="s">
        <v>6017</v>
      </c>
      <c r="I1181" s="245" t="s">
        <v>102</v>
      </c>
      <c r="J1181" s="245" t="s">
        <v>59</v>
      </c>
      <c r="K1181" s="246" t="s">
        <v>10804</v>
      </c>
      <c r="L1181" s="245" t="s">
        <v>568</v>
      </c>
      <c r="M1181"/>
      <c r="N1181"/>
      <c r="O1181"/>
      <c r="P1181"/>
      <c r="Q1181"/>
      <c r="R1181"/>
      <c r="S1181"/>
      <c r="T1181"/>
      <c r="U1181"/>
      <c r="V1181"/>
      <c r="W1181"/>
      <c r="X1181"/>
      <c r="Y1181"/>
      <c r="Z1181"/>
      <c r="AA1181"/>
      <c r="AB1181"/>
      <c r="AC1181"/>
      <c r="AD1181"/>
      <c r="AE1181"/>
      <c r="AF1181"/>
      <c r="AG1181"/>
      <c r="AH1181"/>
      <c r="AI1181"/>
      <c r="AJ1181"/>
      <c r="AK1181"/>
      <c r="AL1181"/>
      <c r="AM1181"/>
      <c r="AN1181"/>
      <c r="AO1181"/>
      <c r="AP1181"/>
      <c r="AQ1181"/>
      <c r="AR1181"/>
      <c r="AS1181"/>
      <c r="AT1181"/>
      <c r="AU1181"/>
      <c r="AV1181"/>
      <c r="AW1181"/>
      <c r="AX1181"/>
      <c r="AY1181"/>
      <c r="AZ1181"/>
      <c r="BA1181"/>
      <c r="BB1181"/>
      <c r="BC1181"/>
      <c r="BD1181"/>
      <c r="BE1181"/>
      <c r="BF1181"/>
      <c r="BG1181"/>
      <c r="BH1181"/>
      <c r="BI1181"/>
      <c r="BJ1181"/>
      <c r="BK1181"/>
      <c r="BL1181"/>
      <c r="BM1181"/>
      <c r="BN1181"/>
      <c r="BO1181"/>
    </row>
    <row r="1182" spans="1:67" ht="15" x14ac:dyDescent="0.25">
      <c r="A1182" s="245" t="s">
        <v>5904</v>
      </c>
      <c r="B1182" s="245" t="s">
        <v>5903</v>
      </c>
      <c r="C1182" s="245" t="s">
        <v>5902</v>
      </c>
      <c r="D1182" s="245" t="s">
        <v>5901</v>
      </c>
      <c r="E1182" s="246" t="s">
        <v>44</v>
      </c>
      <c r="F1182" s="245" t="s">
        <v>44</v>
      </c>
      <c r="G1182" s="245" t="s">
        <v>6016</v>
      </c>
      <c r="H1182" s="245" t="s">
        <v>6015</v>
      </c>
      <c r="I1182" s="245" t="s">
        <v>102</v>
      </c>
      <c r="J1182" s="245" t="s">
        <v>59</v>
      </c>
      <c r="K1182" s="246" t="s">
        <v>3755</v>
      </c>
      <c r="L1182" s="245" t="s">
        <v>568</v>
      </c>
      <c r="M1182"/>
      <c r="N1182"/>
      <c r="O1182"/>
      <c r="P1182"/>
      <c r="Q1182"/>
      <c r="R1182"/>
      <c r="S1182"/>
      <c r="T1182"/>
      <c r="U1182"/>
      <c r="V1182"/>
      <c r="W1182"/>
      <c r="X1182"/>
      <c r="Y1182"/>
      <c r="Z1182"/>
      <c r="AA1182"/>
      <c r="AB1182"/>
      <c r="AC1182"/>
      <c r="AD1182"/>
      <c r="AE1182"/>
      <c r="AF1182"/>
      <c r="AG1182"/>
      <c r="AH1182"/>
      <c r="AI1182"/>
      <c r="AJ1182"/>
      <c r="AK1182"/>
      <c r="AL1182"/>
      <c r="AM1182"/>
      <c r="AN1182"/>
      <c r="AO1182"/>
      <c r="AP1182"/>
      <c r="AQ1182"/>
      <c r="AR1182"/>
      <c r="AS1182"/>
      <c r="AT1182"/>
      <c r="AU1182"/>
      <c r="AV1182"/>
      <c r="AW1182"/>
      <c r="AX1182"/>
      <c r="AY1182"/>
      <c r="AZ1182"/>
      <c r="BA1182"/>
      <c r="BB1182"/>
      <c r="BC1182"/>
      <c r="BD1182"/>
      <c r="BE1182"/>
      <c r="BF1182"/>
      <c r="BG1182"/>
      <c r="BH1182"/>
      <c r="BI1182"/>
      <c r="BJ1182"/>
      <c r="BK1182"/>
      <c r="BL1182"/>
      <c r="BM1182"/>
      <c r="BN1182"/>
      <c r="BO1182"/>
    </row>
    <row r="1183" spans="1:67" ht="15" x14ac:dyDescent="0.25">
      <c r="A1183" s="245" t="s">
        <v>5904</v>
      </c>
      <c r="B1183" s="245" t="s">
        <v>5903</v>
      </c>
      <c r="C1183" s="245" t="s">
        <v>5902</v>
      </c>
      <c r="D1183" s="245" t="s">
        <v>5901</v>
      </c>
      <c r="E1183" s="246" t="s">
        <v>44</v>
      </c>
      <c r="F1183" s="245" t="s">
        <v>44</v>
      </c>
      <c r="G1183" s="245" t="s">
        <v>6014</v>
      </c>
      <c r="H1183" s="245" t="s">
        <v>6013</v>
      </c>
      <c r="I1183" s="245" t="s">
        <v>102</v>
      </c>
      <c r="J1183" s="245" t="s">
        <v>59</v>
      </c>
      <c r="K1183" s="246" t="s">
        <v>16335</v>
      </c>
      <c r="L1183" s="245" t="s">
        <v>568</v>
      </c>
      <c r="M1183"/>
      <c r="N1183"/>
      <c r="O1183"/>
      <c r="P1183"/>
      <c r="Q1183"/>
      <c r="R1183"/>
      <c r="S1183"/>
      <c r="T1183"/>
      <c r="U1183"/>
      <c r="V1183"/>
      <c r="W1183"/>
      <c r="X1183"/>
      <c r="Y1183"/>
      <c r="Z1183"/>
      <c r="AA1183"/>
      <c r="AB1183"/>
      <c r="AC1183"/>
      <c r="AD1183"/>
      <c r="AE1183"/>
      <c r="AF1183"/>
      <c r="AG1183"/>
      <c r="AH1183"/>
      <c r="AI1183"/>
      <c r="AJ1183"/>
      <c r="AK1183"/>
      <c r="AL1183"/>
      <c r="AM1183"/>
      <c r="AN1183"/>
      <c r="AO1183"/>
      <c r="AP1183"/>
      <c r="AQ1183"/>
      <c r="AR1183"/>
      <c r="AS1183"/>
      <c r="AT1183"/>
      <c r="AU1183"/>
      <c r="AV1183"/>
      <c r="AW1183"/>
      <c r="AX1183"/>
      <c r="AY1183"/>
      <c r="AZ1183"/>
      <c r="BA1183"/>
      <c r="BB1183"/>
      <c r="BC1183"/>
      <c r="BD1183"/>
      <c r="BE1183"/>
      <c r="BF1183"/>
      <c r="BG1183"/>
      <c r="BH1183"/>
      <c r="BI1183"/>
      <c r="BJ1183"/>
      <c r="BK1183"/>
      <c r="BL1183"/>
      <c r="BM1183"/>
      <c r="BN1183"/>
      <c r="BO1183"/>
    </row>
    <row r="1184" spans="1:67" ht="15" x14ac:dyDescent="0.25">
      <c r="A1184" s="245" t="s">
        <v>5904</v>
      </c>
      <c r="B1184" s="245" t="s">
        <v>5903</v>
      </c>
      <c r="C1184" s="245" t="s">
        <v>5902</v>
      </c>
      <c r="D1184" s="245" t="s">
        <v>5901</v>
      </c>
      <c r="E1184" s="246" t="s">
        <v>44</v>
      </c>
      <c r="F1184" s="245" t="s">
        <v>44</v>
      </c>
      <c r="G1184" s="245" t="s">
        <v>6012</v>
      </c>
      <c r="H1184" s="245" t="s">
        <v>6011</v>
      </c>
      <c r="I1184" s="245" t="s">
        <v>102</v>
      </c>
      <c r="J1184" s="245" t="s">
        <v>59</v>
      </c>
      <c r="K1184" s="246" t="s">
        <v>10525</v>
      </c>
      <c r="L1184" s="245" t="s">
        <v>568</v>
      </c>
      <c r="M1184"/>
      <c r="N1184"/>
      <c r="O1184"/>
      <c r="P1184"/>
      <c r="Q1184"/>
      <c r="R1184"/>
      <c r="S1184"/>
      <c r="T1184"/>
      <c r="U1184"/>
      <c r="V1184"/>
      <c r="W1184"/>
      <c r="X1184"/>
      <c r="Y1184"/>
      <c r="Z1184"/>
      <c r="AA1184"/>
      <c r="AB1184"/>
      <c r="AC1184"/>
      <c r="AD1184"/>
      <c r="AE1184"/>
      <c r="AF1184"/>
      <c r="AG1184"/>
      <c r="AH1184"/>
      <c r="AI1184"/>
      <c r="AJ1184"/>
      <c r="AK1184"/>
      <c r="AL1184"/>
      <c r="AM1184"/>
      <c r="AN1184"/>
      <c r="AO1184"/>
      <c r="AP1184"/>
      <c r="AQ1184"/>
      <c r="AR1184"/>
      <c r="AS1184"/>
      <c r="AT1184"/>
      <c r="AU1184"/>
      <c r="AV1184"/>
      <c r="AW1184"/>
      <c r="AX1184"/>
      <c r="AY1184"/>
      <c r="AZ1184"/>
      <c r="BA1184"/>
      <c r="BB1184"/>
      <c r="BC1184"/>
      <c r="BD1184"/>
      <c r="BE1184"/>
      <c r="BF1184"/>
      <c r="BG1184"/>
      <c r="BH1184"/>
      <c r="BI1184"/>
      <c r="BJ1184"/>
      <c r="BK1184"/>
      <c r="BL1184"/>
      <c r="BM1184"/>
      <c r="BN1184"/>
      <c r="BO1184"/>
    </row>
    <row r="1185" spans="1:67" ht="15" x14ac:dyDescent="0.25">
      <c r="A1185" s="245" t="s">
        <v>5904</v>
      </c>
      <c r="B1185" s="245" t="s">
        <v>5903</v>
      </c>
      <c r="C1185" s="245" t="s">
        <v>5902</v>
      </c>
      <c r="D1185" s="245" t="s">
        <v>5901</v>
      </c>
      <c r="E1185" s="246" t="s">
        <v>44</v>
      </c>
      <c r="F1185" s="245" t="s">
        <v>44</v>
      </c>
      <c r="G1185" s="245" t="s">
        <v>6010</v>
      </c>
      <c r="H1185" s="245" t="s">
        <v>6009</v>
      </c>
      <c r="I1185" s="245" t="s">
        <v>102</v>
      </c>
      <c r="J1185" s="245" t="s">
        <v>59</v>
      </c>
      <c r="K1185" s="246" t="s">
        <v>16336</v>
      </c>
      <c r="L1185" s="245" t="s">
        <v>568</v>
      </c>
      <c r="M1185"/>
      <c r="N1185"/>
      <c r="O1185"/>
      <c r="P1185"/>
      <c r="Q1185"/>
      <c r="R1185"/>
      <c r="S1185"/>
      <c r="T1185"/>
      <c r="U1185"/>
      <c r="V1185"/>
      <c r="W1185"/>
      <c r="X1185"/>
      <c r="Y1185"/>
      <c r="Z1185"/>
      <c r="AA1185"/>
      <c r="AB1185"/>
      <c r="AC1185"/>
      <c r="AD1185"/>
      <c r="AE1185"/>
      <c r="AF1185"/>
      <c r="AG1185"/>
      <c r="AH1185"/>
      <c r="AI1185"/>
      <c r="AJ1185"/>
      <c r="AK1185"/>
      <c r="AL1185"/>
      <c r="AM1185"/>
      <c r="AN1185"/>
      <c r="AO1185"/>
      <c r="AP1185"/>
      <c r="AQ1185"/>
      <c r="AR1185"/>
      <c r="AS1185"/>
      <c r="AT1185"/>
      <c r="AU1185"/>
      <c r="AV1185"/>
      <c r="AW1185"/>
      <c r="AX1185"/>
      <c r="AY1185"/>
      <c r="AZ1185"/>
      <c r="BA1185"/>
      <c r="BB1185"/>
      <c r="BC1185"/>
      <c r="BD1185"/>
      <c r="BE1185"/>
      <c r="BF1185"/>
      <c r="BG1185"/>
      <c r="BH1185"/>
      <c r="BI1185"/>
      <c r="BJ1185"/>
      <c r="BK1185"/>
      <c r="BL1185"/>
      <c r="BM1185"/>
      <c r="BN1185"/>
      <c r="BO1185"/>
    </row>
    <row r="1186" spans="1:67" ht="15" x14ac:dyDescent="0.25">
      <c r="A1186" s="245" t="s">
        <v>5904</v>
      </c>
      <c r="B1186" s="245" t="s">
        <v>5903</v>
      </c>
      <c r="C1186" s="245" t="s">
        <v>5902</v>
      </c>
      <c r="D1186" s="245" t="s">
        <v>5901</v>
      </c>
      <c r="E1186" s="246" t="s">
        <v>44</v>
      </c>
      <c r="F1186" s="245" t="s">
        <v>44</v>
      </c>
      <c r="G1186" s="245" t="s">
        <v>6008</v>
      </c>
      <c r="H1186" s="245" t="s">
        <v>6007</v>
      </c>
      <c r="I1186" s="245" t="s">
        <v>102</v>
      </c>
      <c r="J1186" s="245" t="s">
        <v>59</v>
      </c>
      <c r="K1186" s="246" t="s">
        <v>3431</v>
      </c>
      <c r="L1186" s="245" t="s">
        <v>568</v>
      </c>
      <c r="M1186"/>
      <c r="N1186"/>
      <c r="O1186"/>
      <c r="P1186"/>
      <c r="Q1186"/>
      <c r="R1186"/>
      <c r="S1186"/>
      <c r="T1186"/>
      <c r="U1186"/>
      <c r="V1186"/>
      <c r="W1186"/>
      <c r="X1186"/>
      <c r="Y1186"/>
      <c r="Z1186"/>
      <c r="AA1186"/>
      <c r="AB1186"/>
      <c r="AC1186"/>
      <c r="AD1186"/>
      <c r="AE1186"/>
      <c r="AF1186"/>
      <c r="AG1186"/>
      <c r="AH1186"/>
      <c r="AI1186"/>
      <c r="AJ1186"/>
      <c r="AK1186"/>
      <c r="AL1186"/>
      <c r="AM1186"/>
      <c r="AN1186"/>
      <c r="AO1186"/>
      <c r="AP1186"/>
      <c r="AQ1186"/>
      <c r="AR1186"/>
      <c r="AS1186"/>
      <c r="AT1186"/>
      <c r="AU1186"/>
      <c r="AV1186"/>
      <c r="AW1186"/>
      <c r="AX1186"/>
      <c r="AY1186"/>
      <c r="AZ1186"/>
      <c r="BA1186"/>
      <c r="BB1186"/>
      <c r="BC1186"/>
      <c r="BD1186"/>
      <c r="BE1186"/>
      <c r="BF1186"/>
      <c r="BG1186"/>
      <c r="BH1186"/>
      <c r="BI1186"/>
      <c r="BJ1186"/>
      <c r="BK1186"/>
      <c r="BL1186"/>
      <c r="BM1186"/>
      <c r="BN1186"/>
      <c r="BO1186"/>
    </row>
    <row r="1187" spans="1:67" ht="15" x14ac:dyDescent="0.25">
      <c r="A1187" s="245" t="s">
        <v>5904</v>
      </c>
      <c r="B1187" s="245" t="s">
        <v>5903</v>
      </c>
      <c r="C1187" s="245" t="s">
        <v>5902</v>
      </c>
      <c r="D1187" s="245" t="s">
        <v>5901</v>
      </c>
      <c r="E1187" s="246" t="s">
        <v>44</v>
      </c>
      <c r="F1187" s="245" t="s">
        <v>44</v>
      </c>
      <c r="G1187" s="245" t="s">
        <v>6006</v>
      </c>
      <c r="H1187" s="245" t="s">
        <v>6005</v>
      </c>
      <c r="I1187" s="245" t="s">
        <v>102</v>
      </c>
      <c r="J1187" s="245" t="s">
        <v>59</v>
      </c>
      <c r="K1187" s="246" t="s">
        <v>16337</v>
      </c>
      <c r="L1187" s="245" t="s">
        <v>568</v>
      </c>
      <c r="M1187"/>
      <c r="N1187"/>
      <c r="O1187"/>
      <c r="P1187"/>
      <c r="Q1187"/>
      <c r="R1187"/>
      <c r="S1187"/>
      <c r="T1187"/>
      <c r="U1187"/>
      <c r="V1187"/>
      <c r="W1187"/>
      <c r="X1187"/>
      <c r="Y1187"/>
      <c r="Z1187"/>
      <c r="AA1187"/>
      <c r="AB1187"/>
      <c r="AC1187"/>
      <c r="AD1187"/>
      <c r="AE1187"/>
      <c r="AF1187"/>
      <c r="AG1187"/>
      <c r="AH1187"/>
      <c r="AI1187"/>
      <c r="AJ1187"/>
      <c r="AK1187"/>
      <c r="AL1187"/>
      <c r="AM1187"/>
      <c r="AN1187"/>
      <c r="AO1187"/>
      <c r="AP1187"/>
      <c r="AQ1187"/>
      <c r="AR1187"/>
      <c r="AS1187"/>
      <c r="AT1187"/>
      <c r="AU1187"/>
      <c r="AV1187"/>
      <c r="AW1187"/>
      <c r="AX1187"/>
      <c r="AY1187"/>
      <c r="AZ1187"/>
      <c r="BA1187"/>
      <c r="BB1187"/>
      <c r="BC1187"/>
      <c r="BD1187"/>
      <c r="BE1187"/>
      <c r="BF1187"/>
      <c r="BG1187"/>
      <c r="BH1187"/>
      <c r="BI1187"/>
      <c r="BJ1187"/>
      <c r="BK1187"/>
      <c r="BL1187"/>
      <c r="BM1187"/>
      <c r="BN1187"/>
      <c r="BO1187"/>
    </row>
    <row r="1188" spans="1:67" ht="15" x14ac:dyDescent="0.25">
      <c r="A1188" s="245" t="s">
        <v>5904</v>
      </c>
      <c r="B1188" s="245" t="s">
        <v>5903</v>
      </c>
      <c r="C1188" s="245" t="s">
        <v>5902</v>
      </c>
      <c r="D1188" s="245" t="s">
        <v>5901</v>
      </c>
      <c r="E1188" s="246" t="s">
        <v>44</v>
      </c>
      <c r="F1188" s="245" t="s">
        <v>44</v>
      </c>
      <c r="G1188" s="245" t="s">
        <v>6004</v>
      </c>
      <c r="H1188" s="245" t="s">
        <v>6003</v>
      </c>
      <c r="I1188" s="245" t="s">
        <v>102</v>
      </c>
      <c r="J1188" s="245" t="s">
        <v>106</v>
      </c>
      <c r="K1188" s="246" t="s">
        <v>16230</v>
      </c>
      <c r="L1188" s="245" t="s">
        <v>568</v>
      </c>
      <c r="M1188"/>
      <c r="N1188"/>
      <c r="O1188"/>
      <c r="P1188"/>
      <c r="Q1188"/>
      <c r="R1188"/>
      <c r="S1188"/>
      <c r="T1188"/>
      <c r="U1188"/>
      <c r="V1188"/>
      <c r="W1188"/>
      <c r="X1188"/>
      <c r="Y1188"/>
      <c r="Z1188"/>
      <c r="AA1188"/>
      <c r="AB1188"/>
      <c r="AC1188"/>
      <c r="AD1188"/>
      <c r="AE1188"/>
      <c r="AF1188"/>
      <c r="AG1188"/>
      <c r="AH1188"/>
      <c r="AI1188"/>
      <c r="AJ1188"/>
      <c r="AK1188"/>
      <c r="AL1188"/>
      <c r="AM1188"/>
      <c r="AN1188"/>
      <c r="AO1188"/>
      <c r="AP1188"/>
      <c r="AQ1188"/>
      <c r="AR1188"/>
      <c r="AS1188"/>
      <c r="AT1188"/>
      <c r="AU1188"/>
      <c r="AV1188"/>
      <c r="AW1188"/>
      <c r="AX1188"/>
      <c r="AY1188"/>
      <c r="AZ1188"/>
      <c r="BA1188"/>
      <c r="BB1188"/>
      <c r="BC1188"/>
      <c r="BD1188"/>
      <c r="BE1188"/>
      <c r="BF1188"/>
      <c r="BG1188"/>
      <c r="BH1188"/>
      <c r="BI1188"/>
      <c r="BJ1188"/>
      <c r="BK1188"/>
      <c r="BL1188"/>
      <c r="BM1188"/>
      <c r="BN1188"/>
      <c r="BO1188"/>
    </row>
    <row r="1189" spans="1:67" ht="15" x14ac:dyDescent="0.25">
      <c r="A1189" s="245" t="s">
        <v>5904</v>
      </c>
      <c r="B1189" s="245" t="s">
        <v>5903</v>
      </c>
      <c r="C1189" s="245" t="s">
        <v>5902</v>
      </c>
      <c r="D1189" s="245" t="s">
        <v>5901</v>
      </c>
      <c r="E1189" s="246" t="s">
        <v>44</v>
      </c>
      <c r="F1189" s="245" t="s">
        <v>44</v>
      </c>
      <c r="G1189" s="245" t="s">
        <v>6002</v>
      </c>
      <c r="H1189" s="245" t="s">
        <v>6001</v>
      </c>
      <c r="I1189" s="245" t="s">
        <v>102</v>
      </c>
      <c r="J1189" s="245" t="s">
        <v>59</v>
      </c>
      <c r="K1189" s="246" t="s">
        <v>15146</v>
      </c>
      <c r="L1189" s="245" t="s">
        <v>568</v>
      </c>
      <c r="M1189"/>
      <c r="N1189"/>
      <c r="O1189"/>
      <c r="P1189"/>
      <c r="Q1189"/>
      <c r="R1189"/>
      <c r="S1189"/>
      <c r="T1189"/>
      <c r="U1189"/>
      <c r="V1189"/>
      <c r="W1189"/>
      <c r="X1189"/>
      <c r="Y1189"/>
      <c r="Z1189"/>
      <c r="AA1189"/>
      <c r="AB1189"/>
      <c r="AC1189"/>
      <c r="AD1189"/>
      <c r="AE1189"/>
      <c r="AF1189"/>
      <c r="AG1189"/>
      <c r="AH1189"/>
      <c r="AI1189"/>
      <c r="AJ1189"/>
      <c r="AK1189"/>
      <c r="AL1189"/>
      <c r="AM1189"/>
      <c r="AN1189"/>
      <c r="AO1189"/>
      <c r="AP1189"/>
      <c r="AQ1189"/>
      <c r="AR1189"/>
      <c r="AS1189"/>
      <c r="AT1189"/>
      <c r="AU1189"/>
      <c r="AV1189"/>
      <c r="AW1189"/>
      <c r="AX1189"/>
      <c r="AY1189"/>
      <c r="AZ1189"/>
      <c r="BA1189"/>
      <c r="BB1189"/>
      <c r="BC1189"/>
      <c r="BD1189"/>
      <c r="BE1189"/>
      <c r="BF1189"/>
      <c r="BG1189"/>
      <c r="BH1189"/>
      <c r="BI1189"/>
      <c r="BJ1189"/>
      <c r="BK1189"/>
      <c r="BL1189"/>
      <c r="BM1189"/>
      <c r="BN1189"/>
      <c r="BO1189"/>
    </row>
    <row r="1190" spans="1:67" ht="15" x14ac:dyDescent="0.25">
      <c r="A1190" s="245" t="s">
        <v>5904</v>
      </c>
      <c r="B1190" s="245" t="s">
        <v>5903</v>
      </c>
      <c r="C1190" s="245" t="s">
        <v>5902</v>
      </c>
      <c r="D1190" s="245" t="s">
        <v>5901</v>
      </c>
      <c r="E1190" s="246" t="s">
        <v>44</v>
      </c>
      <c r="F1190" s="245" t="s">
        <v>44</v>
      </c>
      <c r="G1190" s="245" t="s">
        <v>6000</v>
      </c>
      <c r="H1190" s="245" t="s">
        <v>5999</v>
      </c>
      <c r="I1190" s="245" t="s">
        <v>102</v>
      </c>
      <c r="J1190" s="245" t="s">
        <v>59</v>
      </c>
      <c r="K1190" s="246" t="s">
        <v>4747</v>
      </c>
      <c r="L1190" s="245" t="s">
        <v>568</v>
      </c>
      <c r="M1190"/>
      <c r="N1190"/>
      <c r="O1190"/>
      <c r="P1190"/>
      <c r="Q1190"/>
      <c r="R1190"/>
      <c r="S1190"/>
      <c r="T1190"/>
      <c r="U1190"/>
      <c r="V1190"/>
      <c r="W1190"/>
      <c r="X1190"/>
      <c r="Y1190"/>
      <c r="Z1190"/>
      <c r="AA1190"/>
      <c r="AB1190"/>
      <c r="AC1190"/>
      <c r="AD1190"/>
      <c r="AE1190"/>
      <c r="AF1190"/>
      <c r="AG1190"/>
      <c r="AH1190"/>
      <c r="AI1190"/>
      <c r="AJ1190"/>
      <c r="AK1190"/>
      <c r="AL1190"/>
      <c r="AM1190"/>
      <c r="AN1190"/>
      <c r="AO1190"/>
      <c r="AP1190"/>
      <c r="AQ1190"/>
      <c r="AR1190"/>
      <c r="AS1190"/>
      <c r="AT1190"/>
      <c r="AU1190"/>
      <c r="AV1190"/>
      <c r="AW1190"/>
      <c r="AX1190"/>
      <c r="AY1190"/>
      <c r="AZ1190"/>
      <c r="BA1190"/>
      <c r="BB1190"/>
      <c r="BC1190"/>
      <c r="BD1190"/>
      <c r="BE1190"/>
      <c r="BF1190"/>
      <c r="BG1190"/>
      <c r="BH1190"/>
      <c r="BI1190"/>
      <c r="BJ1190"/>
      <c r="BK1190"/>
      <c r="BL1190"/>
      <c r="BM1190"/>
      <c r="BN1190"/>
      <c r="BO1190"/>
    </row>
    <row r="1191" spans="1:67" ht="15" x14ac:dyDescent="0.25">
      <c r="A1191" s="245" t="s">
        <v>5904</v>
      </c>
      <c r="B1191" s="245" t="s">
        <v>5903</v>
      </c>
      <c r="C1191" s="245" t="s">
        <v>5902</v>
      </c>
      <c r="D1191" s="245" t="s">
        <v>5901</v>
      </c>
      <c r="E1191" s="246" t="s">
        <v>44</v>
      </c>
      <c r="F1191" s="245" t="s">
        <v>44</v>
      </c>
      <c r="G1191" s="245" t="s">
        <v>5998</v>
      </c>
      <c r="H1191" s="245" t="s">
        <v>5997</v>
      </c>
      <c r="I1191" s="245" t="s">
        <v>102</v>
      </c>
      <c r="J1191" s="245" t="s">
        <v>59</v>
      </c>
      <c r="K1191" s="246" t="s">
        <v>13150</v>
      </c>
      <c r="L1191" s="245" t="s">
        <v>568</v>
      </c>
      <c r="M1191"/>
      <c r="N1191"/>
      <c r="O1191"/>
      <c r="P1191"/>
      <c r="Q1191"/>
      <c r="R1191"/>
      <c r="S1191"/>
      <c r="T1191"/>
      <c r="U1191"/>
      <c r="V1191"/>
      <c r="W1191"/>
      <c r="X1191"/>
      <c r="Y1191"/>
      <c r="Z1191"/>
      <c r="AA1191"/>
      <c r="AB1191"/>
      <c r="AC1191"/>
      <c r="AD1191"/>
      <c r="AE1191"/>
      <c r="AF1191"/>
      <c r="AG1191"/>
      <c r="AH1191"/>
      <c r="AI1191"/>
      <c r="AJ1191"/>
      <c r="AK1191"/>
      <c r="AL1191"/>
      <c r="AM1191"/>
      <c r="AN1191"/>
      <c r="AO1191"/>
      <c r="AP1191"/>
      <c r="AQ1191"/>
      <c r="AR1191"/>
      <c r="AS1191"/>
      <c r="AT1191"/>
      <c r="AU1191"/>
      <c r="AV1191"/>
      <c r="AW1191"/>
      <c r="AX1191"/>
      <c r="AY1191"/>
      <c r="AZ1191"/>
      <c r="BA1191"/>
      <c r="BB1191"/>
      <c r="BC1191"/>
      <c r="BD1191"/>
      <c r="BE1191"/>
      <c r="BF1191"/>
      <c r="BG1191"/>
      <c r="BH1191"/>
      <c r="BI1191"/>
      <c r="BJ1191"/>
      <c r="BK1191"/>
      <c r="BL1191"/>
      <c r="BM1191"/>
      <c r="BN1191"/>
      <c r="BO1191"/>
    </row>
    <row r="1192" spans="1:67" ht="15" x14ac:dyDescent="0.25">
      <c r="A1192" s="245" t="s">
        <v>5904</v>
      </c>
      <c r="B1192" s="245" t="s">
        <v>5903</v>
      </c>
      <c r="C1192" s="245" t="s">
        <v>5902</v>
      </c>
      <c r="D1192" s="245" t="s">
        <v>5901</v>
      </c>
      <c r="E1192" s="246" t="s">
        <v>44</v>
      </c>
      <c r="F1192" s="245" t="s">
        <v>44</v>
      </c>
      <c r="G1192" s="245" t="s">
        <v>5996</v>
      </c>
      <c r="H1192" s="245" t="s">
        <v>5995</v>
      </c>
      <c r="I1192" s="245" t="s">
        <v>102</v>
      </c>
      <c r="J1192" s="245" t="s">
        <v>106</v>
      </c>
      <c r="K1192" s="246" t="s">
        <v>16230</v>
      </c>
      <c r="L1192" s="245" t="s">
        <v>568</v>
      </c>
      <c r="M1192"/>
      <c r="N1192"/>
      <c r="O1192"/>
      <c r="P1192"/>
      <c r="Q1192"/>
      <c r="R1192"/>
      <c r="S1192"/>
      <c r="T1192"/>
      <c r="U1192"/>
      <c r="V1192"/>
      <c r="W1192"/>
      <c r="X1192"/>
      <c r="Y1192"/>
      <c r="Z1192"/>
      <c r="AA1192"/>
      <c r="AB1192"/>
      <c r="AC1192"/>
      <c r="AD1192"/>
      <c r="AE1192"/>
      <c r="AF1192"/>
      <c r="AG1192"/>
      <c r="AH1192"/>
      <c r="AI1192"/>
      <c r="AJ1192"/>
      <c r="AK1192"/>
      <c r="AL1192"/>
      <c r="AM1192"/>
      <c r="AN1192"/>
      <c r="AO1192"/>
      <c r="AP1192"/>
      <c r="AQ1192"/>
      <c r="AR1192"/>
      <c r="AS1192"/>
      <c r="AT1192"/>
      <c r="AU1192"/>
      <c r="AV1192"/>
      <c r="AW1192"/>
      <c r="AX1192"/>
      <c r="AY1192"/>
      <c r="AZ1192"/>
      <c r="BA1192"/>
      <c r="BB1192"/>
      <c r="BC1192"/>
      <c r="BD1192"/>
      <c r="BE1192"/>
      <c r="BF1192"/>
      <c r="BG1192"/>
      <c r="BH1192"/>
      <c r="BI1192"/>
      <c r="BJ1192"/>
      <c r="BK1192"/>
      <c r="BL1192"/>
      <c r="BM1192"/>
      <c r="BN1192"/>
      <c r="BO1192"/>
    </row>
    <row r="1193" spans="1:67" ht="15" x14ac:dyDescent="0.25">
      <c r="A1193" s="245" t="s">
        <v>5904</v>
      </c>
      <c r="B1193" s="245" t="s">
        <v>5903</v>
      </c>
      <c r="C1193" s="245" t="s">
        <v>5902</v>
      </c>
      <c r="D1193" s="245" t="s">
        <v>5901</v>
      </c>
      <c r="E1193" s="246" t="s">
        <v>44</v>
      </c>
      <c r="F1193" s="245" t="s">
        <v>44</v>
      </c>
      <c r="G1193" s="245" t="s">
        <v>5994</v>
      </c>
      <c r="H1193" s="245" t="s">
        <v>5993</v>
      </c>
      <c r="I1193" s="245" t="s">
        <v>102</v>
      </c>
      <c r="J1193" s="245" t="s">
        <v>59</v>
      </c>
      <c r="K1193" s="246" t="s">
        <v>4185</v>
      </c>
      <c r="L1193" s="245" t="s">
        <v>568</v>
      </c>
      <c r="M1193"/>
      <c r="N1193"/>
      <c r="O1193"/>
      <c r="P1193"/>
      <c r="Q1193"/>
      <c r="R1193"/>
      <c r="S1193"/>
      <c r="T1193"/>
      <c r="U1193"/>
      <c r="V1193"/>
      <c r="W1193"/>
      <c r="X1193"/>
      <c r="Y1193"/>
      <c r="Z1193"/>
      <c r="AA1193"/>
      <c r="AB1193"/>
      <c r="AC1193"/>
      <c r="AD1193"/>
      <c r="AE1193"/>
      <c r="AF1193"/>
      <c r="AG1193"/>
      <c r="AH1193"/>
      <c r="AI1193"/>
      <c r="AJ1193"/>
      <c r="AK1193"/>
      <c r="AL1193"/>
      <c r="AM1193"/>
      <c r="AN1193"/>
      <c r="AO1193"/>
      <c r="AP1193"/>
      <c r="AQ1193"/>
      <c r="AR1193"/>
      <c r="AS1193"/>
      <c r="AT1193"/>
      <c r="AU1193"/>
      <c r="AV1193"/>
      <c r="AW1193"/>
      <c r="AX1193"/>
      <c r="AY1193"/>
      <c r="AZ1193"/>
      <c r="BA1193"/>
      <c r="BB1193"/>
      <c r="BC1193"/>
      <c r="BD1193"/>
      <c r="BE1193"/>
      <c r="BF1193"/>
      <c r="BG1193"/>
      <c r="BH1193"/>
      <c r="BI1193"/>
      <c r="BJ1193"/>
      <c r="BK1193"/>
      <c r="BL1193"/>
      <c r="BM1193"/>
      <c r="BN1193"/>
      <c r="BO1193"/>
    </row>
    <row r="1194" spans="1:67" ht="15" x14ac:dyDescent="0.25">
      <c r="A1194" s="245" t="s">
        <v>5904</v>
      </c>
      <c r="B1194" s="245" t="s">
        <v>5903</v>
      </c>
      <c r="C1194" s="245" t="s">
        <v>5902</v>
      </c>
      <c r="D1194" s="245" t="s">
        <v>5901</v>
      </c>
      <c r="E1194" s="246" t="s">
        <v>44</v>
      </c>
      <c r="F1194" s="245" t="s">
        <v>44</v>
      </c>
      <c r="G1194" s="245" t="s">
        <v>5992</v>
      </c>
      <c r="H1194" s="245" t="s">
        <v>5991</v>
      </c>
      <c r="I1194" s="245" t="s">
        <v>102</v>
      </c>
      <c r="J1194" s="245" t="s">
        <v>59</v>
      </c>
      <c r="K1194" s="246" t="s">
        <v>9444</v>
      </c>
      <c r="L1194" s="245" t="s">
        <v>568</v>
      </c>
      <c r="M1194"/>
      <c r="N1194"/>
      <c r="O1194"/>
      <c r="P1194"/>
      <c r="Q1194"/>
      <c r="R1194"/>
      <c r="S1194"/>
      <c r="T1194"/>
      <c r="U1194"/>
      <c r="V1194"/>
      <c r="W1194"/>
      <c r="X1194"/>
      <c r="Y1194"/>
      <c r="Z1194"/>
      <c r="AA1194"/>
      <c r="AB1194"/>
      <c r="AC1194"/>
      <c r="AD1194"/>
      <c r="AE1194"/>
      <c r="AF1194"/>
      <c r="AG1194"/>
      <c r="AH1194"/>
      <c r="AI1194"/>
      <c r="AJ1194"/>
      <c r="AK1194"/>
      <c r="AL1194"/>
      <c r="AM1194"/>
      <c r="AN1194"/>
      <c r="AO1194"/>
      <c r="AP1194"/>
      <c r="AQ1194"/>
      <c r="AR1194"/>
      <c r="AS1194"/>
      <c r="AT1194"/>
      <c r="AU1194"/>
      <c r="AV1194"/>
      <c r="AW1194"/>
      <c r="AX1194"/>
      <c r="AY1194"/>
      <c r="AZ1194"/>
      <c r="BA1194"/>
      <c r="BB1194"/>
      <c r="BC1194"/>
      <c r="BD1194"/>
      <c r="BE1194"/>
      <c r="BF1194"/>
      <c r="BG1194"/>
      <c r="BH1194"/>
      <c r="BI1194"/>
      <c r="BJ1194"/>
      <c r="BK1194"/>
      <c r="BL1194"/>
      <c r="BM1194"/>
      <c r="BN1194"/>
      <c r="BO1194"/>
    </row>
    <row r="1195" spans="1:67" ht="15" x14ac:dyDescent="0.25">
      <c r="A1195" s="245" t="s">
        <v>5904</v>
      </c>
      <c r="B1195" s="245" t="s">
        <v>5903</v>
      </c>
      <c r="C1195" s="245" t="s">
        <v>5902</v>
      </c>
      <c r="D1195" s="245" t="s">
        <v>5901</v>
      </c>
      <c r="E1195" s="246" t="s">
        <v>44</v>
      </c>
      <c r="F1195" s="245" t="s">
        <v>44</v>
      </c>
      <c r="G1195" s="245" t="s">
        <v>5989</v>
      </c>
      <c r="H1195" s="245" t="s">
        <v>5988</v>
      </c>
      <c r="I1195" s="245" t="s">
        <v>102</v>
      </c>
      <c r="J1195" s="245" t="s">
        <v>106</v>
      </c>
      <c r="K1195" s="246" t="s">
        <v>16338</v>
      </c>
      <c r="L1195" s="245" t="s">
        <v>568</v>
      </c>
      <c r="M1195"/>
      <c r="N1195"/>
      <c r="O1195"/>
      <c r="P1195"/>
      <c r="Q1195"/>
      <c r="R1195"/>
      <c r="S1195"/>
      <c r="T1195"/>
      <c r="U1195"/>
      <c r="V1195"/>
      <c r="W1195"/>
      <c r="X1195"/>
      <c r="Y1195"/>
      <c r="Z1195"/>
      <c r="AA1195"/>
      <c r="AB1195"/>
      <c r="AC1195"/>
      <c r="AD1195"/>
      <c r="AE1195"/>
      <c r="AF1195"/>
      <c r="AG1195"/>
      <c r="AH1195"/>
      <c r="AI1195"/>
      <c r="AJ1195"/>
      <c r="AK1195"/>
      <c r="AL1195"/>
      <c r="AM1195"/>
      <c r="AN1195"/>
      <c r="AO1195"/>
      <c r="AP1195"/>
      <c r="AQ1195"/>
      <c r="AR1195"/>
      <c r="AS1195"/>
      <c r="AT1195"/>
      <c r="AU1195"/>
      <c r="AV1195"/>
      <c r="AW1195"/>
      <c r="AX1195"/>
      <c r="AY1195"/>
      <c r="AZ1195"/>
      <c r="BA1195"/>
      <c r="BB1195"/>
      <c r="BC1195"/>
      <c r="BD1195"/>
      <c r="BE1195"/>
      <c r="BF1195"/>
      <c r="BG1195"/>
      <c r="BH1195"/>
      <c r="BI1195"/>
      <c r="BJ1195"/>
      <c r="BK1195"/>
      <c r="BL1195"/>
      <c r="BM1195"/>
      <c r="BN1195"/>
      <c r="BO1195"/>
    </row>
    <row r="1196" spans="1:67" ht="15" x14ac:dyDescent="0.25">
      <c r="A1196" s="245" t="s">
        <v>5904</v>
      </c>
      <c r="B1196" s="245" t="s">
        <v>5903</v>
      </c>
      <c r="C1196" s="245" t="s">
        <v>5902</v>
      </c>
      <c r="D1196" s="245" t="s">
        <v>5901</v>
      </c>
      <c r="E1196" s="246" t="s">
        <v>44</v>
      </c>
      <c r="F1196" s="245" t="s">
        <v>44</v>
      </c>
      <c r="G1196" s="245" t="s">
        <v>5987</v>
      </c>
      <c r="H1196" s="245" t="s">
        <v>5986</v>
      </c>
      <c r="I1196" s="245" t="s">
        <v>102</v>
      </c>
      <c r="J1196" s="245" t="s">
        <v>59</v>
      </c>
      <c r="K1196" s="246" t="s">
        <v>5019</v>
      </c>
      <c r="L1196" s="245" t="s">
        <v>568</v>
      </c>
      <c r="M1196"/>
      <c r="N1196"/>
      <c r="O1196"/>
      <c r="P1196"/>
      <c r="Q1196"/>
      <c r="R1196"/>
      <c r="S1196"/>
      <c r="T1196"/>
      <c r="U1196"/>
      <c r="V1196"/>
      <c r="W1196"/>
      <c r="X1196"/>
      <c r="Y1196"/>
      <c r="Z1196"/>
      <c r="AA1196"/>
      <c r="AB1196"/>
      <c r="AC1196"/>
      <c r="AD1196"/>
      <c r="AE1196"/>
      <c r="AF1196"/>
      <c r="AG1196"/>
      <c r="AH1196"/>
      <c r="AI1196"/>
      <c r="AJ1196"/>
      <c r="AK1196"/>
      <c r="AL1196"/>
      <c r="AM1196"/>
      <c r="AN1196"/>
      <c r="AO1196"/>
      <c r="AP1196"/>
      <c r="AQ1196"/>
      <c r="AR1196"/>
      <c r="AS1196"/>
      <c r="AT1196"/>
      <c r="AU1196"/>
      <c r="AV1196"/>
      <c r="AW1196"/>
      <c r="AX1196"/>
      <c r="AY1196"/>
      <c r="AZ1196"/>
      <c r="BA1196"/>
      <c r="BB1196"/>
      <c r="BC1196"/>
      <c r="BD1196"/>
      <c r="BE1196"/>
      <c r="BF1196"/>
      <c r="BG1196"/>
      <c r="BH1196"/>
      <c r="BI1196"/>
      <c r="BJ1196"/>
      <c r="BK1196"/>
      <c r="BL1196"/>
      <c r="BM1196"/>
      <c r="BN1196"/>
      <c r="BO1196"/>
    </row>
    <row r="1197" spans="1:67" ht="15" x14ac:dyDescent="0.25">
      <c r="A1197" s="245" t="s">
        <v>5904</v>
      </c>
      <c r="B1197" s="245" t="s">
        <v>5903</v>
      </c>
      <c r="C1197" s="245" t="s">
        <v>5902</v>
      </c>
      <c r="D1197" s="245" t="s">
        <v>5901</v>
      </c>
      <c r="E1197" s="246" t="s">
        <v>44</v>
      </c>
      <c r="F1197" s="245" t="s">
        <v>44</v>
      </c>
      <c r="G1197" s="245" t="s">
        <v>5985</v>
      </c>
      <c r="H1197" s="245" t="s">
        <v>5984</v>
      </c>
      <c r="I1197" s="245" t="s">
        <v>102</v>
      </c>
      <c r="J1197" s="245" t="s">
        <v>569</v>
      </c>
      <c r="K1197" s="246" t="s">
        <v>4371</v>
      </c>
      <c r="L1197" s="245" t="s">
        <v>568</v>
      </c>
      <c r="M1197"/>
      <c r="N1197"/>
      <c r="O1197"/>
      <c r="P1197"/>
      <c r="Q1197"/>
      <c r="R1197"/>
      <c r="S1197"/>
      <c r="T1197"/>
      <c r="U1197"/>
      <c r="V1197"/>
      <c r="W1197"/>
      <c r="X1197"/>
      <c r="Y1197"/>
      <c r="Z1197"/>
      <c r="AA1197"/>
      <c r="AB1197"/>
      <c r="AC1197"/>
      <c r="AD1197"/>
      <c r="AE1197"/>
      <c r="AF1197"/>
      <c r="AG1197"/>
      <c r="AH1197"/>
      <c r="AI1197"/>
      <c r="AJ1197"/>
      <c r="AK1197"/>
      <c r="AL1197"/>
      <c r="AM1197"/>
      <c r="AN1197"/>
      <c r="AO1197"/>
      <c r="AP1197"/>
      <c r="AQ1197"/>
      <c r="AR1197"/>
      <c r="AS1197"/>
      <c r="AT1197"/>
      <c r="AU1197"/>
      <c r="AV1197"/>
      <c r="AW1197"/>
      <c r="AX1197"/>
      <c r="AY1197"/>
      <c r="AZ1197"/>
      <c r="BA1197"/>
      <c r="BB1197"/>
      <c r="BC1197"/>
      <c r="BD1197"/>
      <c r="BE1197"/>
      <c r="BF1197"/>
      <c r="BG1197"/>
      <c r="BH1197"/>
      <c r="BI1197"/>
      <c r="BJ1197"/>
      <c r="BK1197"/>
      <c r="BL1197"/>
      <c r="BM1197"/>
      <c r="BN1197"/>
      <c r="BO1197"/>
    </row>
    <row r="1198" spans="1:67" ht="15" x14ac:dyDescent="0.25">
      <c r="A1198" s="245" t="s">
        <v>5904</v>
      </c>
      <c r="B1198" s="245" t="s">
        <v>5903</v>
      </c>
      <c r="C1198" s="245" t="s">
        <v>5902</v>
      </c>
      <c r="D1198" s="245" t="s">
        <v>5901</v>
      </c>
      <c r="E1198" s="246" t="s">
        <v>44</v>
      </c>
      <c r="F1198" s="245" t="s">
        <v>44</v>
      </c>
      <c r="G1198" s="245" t="s">
        <v>5982</v>
      </c>
      <c r="H1198" s="245" t="s">
        <v>5981</v>
      </c>
      <c r="I1198" s="245" t="s">
        <v>102</v>
      </c>
      <c r="J1198" s="245" t="s">
        <v>569</v>
      </c>
      <c r="K1198" s="246" t="s">
        <v>14401</v>
      </c>
      <c r="L1198" s="245" t="s">
        <v>568</v>
      </c>
      <c r="M1198"/>
      <c r="N1198"/>
      <c r="O1198"/>
      <c r="P1198"/>
      <c r="Q1198"/>
      <c r="R1198"/>
      <c r="S1198"/>
      <c r="T1198"/>
      <c r="U1198"/>
      <c r="V1198"/>
      <c r="W1198"/>
      <c r="X1198"/>
      <c r="Y1198"/>
      <c r="Z1198"/>
      <c r="AA1198"/>
      <c r="AB1198"/>
      <c r="AC1198"/>
      <c r="AD1198"/>
      <c r="AE1198"/>
      <c r="AF1198"/>
      <c r="AG1198"/>
      <c r="AH1198"/>
      <c r="AI1198"/>
      <c r="AJ1198"/>
      <c r="AK1198"/>
      <c r="AL1198"/>
      <c r="AM1198"/>
      <c r="AN1198"/>
      <c r="AO1198"/>
      <c r="AP1198"/>
      <c r="AQ1198"/>
      <c r="AR1198"/>
      <c r="AS1198"/>
      <c r="AT1198"/>
      <c r="AU1198"/>
      <c r="AV1198"/>
      <c r="AW1198"/>
      <c r="AX1198"/>
      <c r="AY1198"/>
      <c r="AZ1198"/>
      <c r="BA1198"/>
      <c r="BB1198"/>
      <c r="BC1198"/>
      <c r="BD1198"/>
      <c r="BE1198"/>
      <c r="BF1198"/>
      <c r="BG1198"/>
      <c r="BH1198"/>
      <c r="BI1198"/>
      <c r="BJ1198"/>
      <c r="BK1198"/>
      <c r="BL1198"/>
      <c r="BM1198"/>
      <c r="BN1198"/>
      <c r="BO1198"/>
    </row>
    <row r="1199" spans="1:67" ht="15" x14ac:dyDescent="0.25">
      <c r="A1199" s="245" t="s">
        <v>5904</v>
      </c>
      <c r="B1199" s="245" t="s">
        <v>5903</v>
      </c>
      <c r="C1199" s="245" t="s">
        <v>5902</v>
      </c>
      <c r="D1199" s="245" t="s">
        <v>5901</v>
      </c>
      <c r="E1199" s="246" t="s">
        <v>44</v>
      </c>
      <c r="F1199" s="245" t="s">
        <v>44</v>
      </c>
      <c r="G1199" s="245" t="s">
        <v>5980</v>
      </c>
      <c r="H1199" s="245" t="s">
        <v>5979</v>
      </c>
      <c r="I1199" s="245" t="s">
        <v>102</v>
      </c>
      <c r="J1199" s="245" t="s">
        <v>569</v>
      </c>
      <c r="K1199" s="246" t="s">
        <v>10317</v>
      </c>
      <c r="L1199" s="245" t="s">
        <v>568</v>
      </c>
      <c r="M1199"/>
      <c r="N1199"/>
      <c r="O1199"/>
      <c r="P1199"/>
      <c r="Q1199"/>
      <c r="R1199"/>
      <c r="S1199"/>
      <c r="T1199"/>
      <c r="U1199"/>
      <c r="V1199"/>
      <c r="W1199"/>
      <c r="X1199"/>
      <c r="Y1199"/>
      <c r="Z1199"/>
      <c r="AA1199"/>
      <c r="AB1199"/>
      <c r="AC1199"/>
      <c r="AD1199"/>
      <c r="AE1199"/>
      <c r="AF1199"/>
      <c r="AG1199"/>
      <c r="AH1199"/>
      <c r="AI1199"/>
      <c r="AJ1199"/>
      <c r="AK1199"/>
      <c r="AL1199"/>
      <c r="AM1199"/>
      <c r="AN1199"/>
      <c r="AO1199"/>
      <c r="AP1199"/>
      <c r="AQ1199"/>
      <c r="AR1199"/>
      <c r="AS1199"/>
      <c r="AT1199"/>
      <c r="AU1199"/>
      <c r="AV1199"/>
      <c r="AW1199"/>
      <c r="AX1199"/>
      <c r="AY1199"/>
      <c r="AZ1199"/>
      <c r="BA1199"/>
      <c r="BB1199"/>
      <c r="BC1199"/>
      <c r="BD1199"/>
      <c r="BE1199"/>
      <c r="BF1199"/>
      <c r="BG1199"/>
      <c r="BH1199"/>
      <c r="BI1199"/>
      <c r="BJ1199"/>
      <c r="BK1199"/>
      <c r="BL1199"/>
      <c r="BM1199"/>
      <c r="BN1199"/>
      <c r="BO1199"/>
    </row>
    <row r="1200" spans="1:67" ht="15" x14ac:dyDescent="0.25">
      <c r="A1200" s="245" t="s">
        <v>5904</v>
      </c>
      <c r="B1200" s="245" t="s">
        <v>5903</v>
      </c>
      <c r="C1200" s="245" t="s">
        <v>5902</v>
      </c>
      <c r="D1200" s="245" t="s">
        <v>5901</v>
      </c>
      <c r="E1200" s="246" t="s">
        <v>44</v>
      </c>
      <c r="F1200" s="245" t="s">
        <v>44</v>
      </c>
      <c r="G1200" s="245" t="s">
        <v>5978</v>
      </c>
      <c r="H1200" s="245" t="s">
        <v>5977</v>
      </c>
      <c r="I1200" s="245" t="s">
        <v>102</v>
      </c>
      <c r="J1200" s="245" t="s">
        <v>106</v>
      </c>
      <c r="K1200" s="246" t="s">
        <v>16199</v>
      </c>
      <c r="L1200" s="245" t="s">
        <v>568</v>
      </c>
      <c r="M1200"/>
      <c r="N1200"/>
      <c r="O1200"/>
      <c r="P1200"/>
      <c r="Q1200"/>
      <c r="R1200"/>
      <c r="S1200"/>
      <c r="T1200"/>
      <c r="U1200"/>
      <c r="V1200"/>
      <c r="W1200"/>
      <c r="X1200"/>
      <c r="Y1200"/>
      <c r="Z1200"/>
      <c r="AA1200"/>
      <c r="AB1200"/>
      <c r="AC1200"/>
      <c r="AD1200"/>
      <c r="AE1200"/>
      <c r="AF1200"/>
      <c r="AG1200"/>
      <c r="AH1200"/>
      <c r="AI1200"/>
      <c r="AJ1200"/>
      <c r="AK1200"/>
      <c r="AL1200"/>
      <c r="AM1200"/>
      <c r="AN1200"/>
      <c r="AO1200"/>
      <c r="AP1200"/>
      <c r="AQ1200"/>
      <c r="AR1200"/>
      <c r="AS1200"/>
      <c r="AT1200"/>
      <c r="AU1200"/>
      <c r="AV1200"/>
      <c r="AW1200"/>
      <c r="AX1200"/>
      <c r="AY1200"/>
      <c r="AZ1200"/>
      <c r="BA1200"/>
      <c r="BB1200"/>
      <c r="BC1200"/>
      <c r="BD1200"/>
      <c r="BE1200"/>
      <c r="BF1200"/>
      <c r="BG1200"/>
      <c r="BH1200"/>
      <c r="BI1200"/>
      <c r="BJ1200"/>
      <c r="BK1200"/>
      <c r="BL1200"/>
      <c r="BM1200"/>
      <c r="BN1200"/>
      <c r="BO1200"/>
    </row>
    <row r="1201" spans="1:67" ht="15" x14ac:dyDescent="0.25">
      <c r="A1201" s="245" t="s">
        <v>5904</v>
      </c>
      <c r="B1201" s="245" t="s">
        <v>5903</v>
      </c>
      <c r="C1201" s="245" t="s">
        <v>5902</v>
      </c>
      <c r="D1201" s="245" t="s">
        <v>5901</v>
      </c>
      <c r="E1201" s="246" t="s">
        <v>44</v>
      </c>
      <c r="F1201" s="245" t="s">
        <v>44</v>
      </c>
      <c r="G1201" s="245" t="s">
        <v>5976</v>
      </c>
      <c r="H1201" s="245" t="s">
        <v>5975</v>
      </c>
      <c r="I1201" s="245" t="s">
        <v>102</v>
      </c>
      <c r="J1201" s="245" t="s">
        <v>569</v>
      </c>
      <c r="K1201" s="246" t="s">
        <v>10297</v>
      </c>
      <c r="L1201" s="245" t="s">
        <v>568</v>
      </c>
      <c r="M1201"/>
      <c r="N1201"/>
      <c r="O1201"/>
      <c r="P1201"/>
      <c r="Q1201"/>
      <c r="R1201"/>
      <c r="S1201"/>
      <c r="T1201"/>
      <c r="U1201"/>
      <c r="V1201"/>
      <c r="W1201"/>
      <c r="X1201"/>
      <c r="Y1201"/>
      <c r="Z1201"/>
      <c r="AA1201"/>
      <c r="AB1201"/>
      <c r="AC1201"/>
      <c r="AD1201"/>
      <c r="AE1201"/>
      <c r="AF1201"/>
      <c r="AG1201"/>
      <c r="AH1201"/>
      <c r="AI1201"/>
      <c r="AJ1201"/>
      <c r="AK1201"/>
      <c r="AL1201"/>
      <c r="AM1201"/>
      <c r="AN1201"/>
      <c r="AO1201"/>
      <c r="AP1201"/>
      <c r="AQ1201"/>
      <c r="AR1201"/>
      <c r="AS1201"/>
      <c r="AT1201"/>
      <c r="AU1201"/>
      <c r="AV1201"/>
      <c r="AW1201"/>
      <c r="AX1201"/>
      <c r="AY1201"/>
      <c r="AZ1201"/>
      <c r="BA1201"/>
      <c r="BB1201"/>
      <c r="BC1201"/>
      <c r="BD1201"/>
      <c r="BE1201"/>
      <c r="BF1201"/>
      <c r="BG1201"/>
      <c r="BH1201"/>
      <c r="BI1201"/>
      <c r="BJ1201"/>
      <c r="BK1201"/>
      <c r="BL1201"/>
      <c r="BM1201"/>
      <c r="BN1201"/>
      <c r="BO1201"/>
    </row>
    <row r="1202" spans="1:67" ht="15" x14ac:dyDescent="0.25">
      <c r="A1202" s="245" t="s">
        <v>5904</v>
      </c>
      <c r="B1202" s="245" t="s">
        <v>5903</v>
      </c>
      <c r="C1202" s="245" t="s">
        <v>5902</v>
      </c>
      <c r="D1202" s="245" t="s">
        <v>5901</v>
      </c>
      <c r="E1202" s="246" t="s">
        <v>44</v>
      </c>
      <c r="F1202" s="245" t="s">
        <v>44</v>
      </c>
      <c r="G1202" s="245" t="s">
        <v>5973</v>
      </c>
      <c r="H1202" s="245" t="s">
        <v>5972</v>
      </c>
      <c r="I1202" s="245" t="s">
        <v>102</v>
      </c>
      <c r="J1202" s="245" t="s">
        <v>569</v>
      </c>
      <c r="K1202" s="246" t="s">
        <v>13315</v>
      </c>
      <c r="L1202" s="245" t="s">
        <v>568</v>
      </c>
      <c r="M1202"/>
      <c r="N1202"/>
      <c r="O1202"/>
      <c r="P1202"/>
      <c r="Q1202"/>
      <c r="R1202"/>
      <c r="S1202"/>
      <c r="T1202"/>
      <c r="U1202"/>
      <c r="V1202"/>
      <c r="W1202"/>
      <c r="X1202"/>
      <c r="Y1202"/>
      <c r="Z1202"/>
      <c r="AA1202"/>
      <c r="AB1202"/>
      <c r="AC1202"/>
      <c r="AD1202"/>
      <c r="AE1202"/>
      <c r="AF1202"/>
      <c r="AG1202"/>
      <c r="AH1202"/>
      <c r="AI1202"/>
      <c r="AJ1202"/>
      <c r="AK1202"/>
      <c r="AL1202"/>
      <c r="AM1202"/>
      <c r="AN1202"/>
      <c r="AO1202"/>
      <c r="AP1202"/>
      <c r="AQ1202"/>
      <c r="AR1202"/>
      <c r="AS1202"/>
      <c r="AT1202"/>
      <c r="AU1202"/>
      <c r="AV1202"/>
      <c r="AW1202"/>
      <c r="AX1202"/>
      <c r="AY1202"/>
      <c r="AZ1202"/>
      <c r="BA1202"/>
      <c r="BB1202"/>
      <c r="BC1202"/>
      <c r="BD1202"/>
      <c r="BE1202"/>
      <c r="BF1202"/>
      <c r="BG1202"/>
      <c r="BH1202"/>
      <c r="BI1202"/>
      <c r="BJ1202"/>
      <c r="BK1202"/>
      <c r="BL1202"/>
      <c r="BM1202"/>
      <c r="BN1202"/>
      <c r="BO1202"/>
    </row>
    <row r="1203" spans="1:67" ht="15" x14ac:dyDescent="0.25">
      <c r="A1203" s="245" t="s">
        <v>5904</v>
      </c>
      <c r="B1203" s="245" t="s">
        <v>5903</v>
      </c>
      <c r="C1203" s="245" t="s">
        <v>5902</v>
      </c>
      <c r="D1203" s="245" t="s">
        <v>5901</v>
      </c>
      <c r="E1203" s="246" t="s">
        <v>44</v>
      </c>
      <c r="F1203" s="245" t="s">
        <v>44</v>
      </c>
      <c r="G1203" s="245" t="s">
        <v>5970</v>
      </c>
      <c r="H1203" s="245" t="s">
        <v>5969</v>
      </c>
      <c r="I1203" s="245" t="s">
        <v>102</v>
      </c>
      <c r="J1203" s="245" t="s">
        <v>569</v>
      </c>
      <c r="K1203" s="246" t="s">
        <v>9028</v>
      </c>
      <c r="L1203" s="245" t="s">
        <v>568</v>
      </c>
      <c r="M1203"/>
      <c r="N1203"/>
      <c r="O1203"/>
      <c r="P1203"/>
      <c r="Q1203"/>
      <c r="R1203"/>
      <c r="S1203"/>
      <c r="T1203"/>
      <c r="U1203"/>
      <c r="V1203"/>
      <c r="W1203"/>
      <c r="X1203"/>
      <c r="Y1203"/>
      <c r="Z1203"/>
      <c r="AA1203"/>
      <c r="AB1203"/>
      <c r="AC1203"/>
      <c r="AD1203"/>
      <c r="AE1203"/>
      <c r="AF1203"/>
      <c r="AG1203"/>
      <c r="AH1203"/>
      <c r="AI1203"/>
      <c r="AJ1203"/>
      <c r="AK1203"/>
      <c r="AL1203"/>
      <c r="AM1203"/>
      <c r="AN1203"/>
      <c r="AO1203"/>
      <c r="AP1203"/>
      <c r="AQ1203"/>
      <c r="AR1203"/>
      <c r="AS1203"/>
      <c r="AT1203"/>
      <c r="AU1203"/>
      <c r="AV1203"/>
      <c r="AW1203"/>
      <c r="AX1203"/>
      <c r="AY1203"/>
      <c r="AZ1203"/>
      <c r="BA1203"/>
      <c r="BB1203"/>
      <c r="BC1203"/>
      <c r="BD1203"/>
      <c r="BE1203"/>
      <c r="BF1203"/>
      <c r="BG1203"/>
      <c r="BH1203"/>
      <c r="BI1203"/>
      <c r="BJ1203"/>
      <c r="BK1203"/>
      <c r="BL1203"/>
      <c r="BM1203"/>
      <c r="BN1203"/>
      <c r="BO1203"/>
    </row>
    <row r="1204" spans="1:67" ht="15" x14ac:dyDescent="0.25">
      <c r="A1204" s="245" t="s">
        <v>5904</v>
      </c>
      <c r="B1204" s="245" t="s">
        <v>5903</v>
      </c>
      <c r="C1204" s="245" t="s">
        <v>5902</v>
      </c>
      <c r="D1204" s="245" t="s">
        <v>5901</v>
      </c>
      <c r="E1204" s="246" t="s">
        <v>44</v>
      </c>
      <c r="F1204" s="245" t="s">
        <v>44</v>
      </c>
      <c r="G1204" s="245" t="s">
        <v>5967</v>
      </c>
      <c r="H1204" s="245" t="s">
        <v>5966</v>
      </c>
      <c r="I1204" s="245" t="s">
        <v>102</v>
      </c>
      <c r="J1204" s="245" t="s">
        <v>106</v>
      </c>
      <c r="K1204" s="246" t="s">
        <v>16199</v>
      </c>
      <c r="L1204" s="245" t="s">
        <v>568</v>
      </c>
      <c r="M1204"/>
      <c r="N1204"/>
      <c r="O1204"/>
      <c r="P1204"/>
      <c r="Q1204"/>
      <c r="R1204"/>
      <c r="S1204"/>
      <c r="T1204"/>
      <c r="U1204"/>
      <c r="V1204"/>
      <c r="W1204"/>
      <c r="X1204"/>
      <c r="Y1204"/>
      <c r="Z1204"/>
      <c r="AA1204"/>
      <c r="AB1204"/>
      <c r="AC1204"/>
      <c r="AD1204"/>
      <c r="AE1204"/>
      <c r="AF1204"/>
      <c r="AG1204"/>
      <c r="AH1204"/>
      <c r="AI1204"/>
      <c r="AJ1204"/>
      <c r="AK1204"/>
      <c r="AL1204"/>
      <c r="AM1204"/>
      <c r="AN1204"/>
      <c r="AO1204"/>
      <c r="AP1204"/>
      <c r="AQ1204"/>
      <c r="AR1204"/>
      <c r="AS1204"/>
      <c r="AT1204"/>
      <c r="AU1204"/>
      <c r="AV1204"/>
      <c r="AW1204"/>
      <c r="AX1204"/>
      <c r="AY1204"/>
      <c r="AZ1204"/>
      <c r="BA1204"/>
      <c r="BB1204"/>
      <c r="BC1204"/>
      <c r="BD1204"/>
      <c r="BE1204"/>
      <c r="BF1204"/>
      <c r="BG1204"/>
      <c r="BH1204"/>
      <c r="BI1204"/>
      <c r="BJ1204"/>
      <c r="BK1204"/>
      <c r="BL1204"/>
      <c r="BM1204"/>
      <c r="BN1204"/>
      <c r="BO1204"/>
    </row>
    <row r="1205" spans="1:67" ht="15" x14ac:dyDescent="0.25">
      <c r="A1205" s="245" t="s">
        <v>5904</v>
      </c>
      <c r="B1205" s="245" t="s">
        <v>5903</v>
      </c>
      <c r="C1205" s="245" t="s">
        <v>5902</v>
      </c>
      <c r="D1205" s="245" t="s">
        <v>5901</v>
      </c>
      <c r="E1205" s="246" t="s">
        <v>44</v>
      </c>
      <c r="F1205" s="245" t="s">
        <v>44</v>
      </c>
      <c r="G1205" s="245" t="s">
        <v>5965</v>
      </c>
      <c r="H1205" s="245" t="s">
        <v>5964</v>
      </c>
      <c r="I1205" s="245" t="s">
        <v>102</v>
      </c>
      <c r="J1205" s="245" t="s">
        <v>569</v>
      </c>
      <c r="K1205" s="246" t="s">
        <v>8914</v>
      </c>
      <c r="L1205" s="245" t="s">
        <v>568</v>
      </c>
      <c r="M1205"/>
      <c r="N1205"/>
      <c r="O1205"/>
      <c r="P1205"/>
      <c r="Q1205"/>
      <c r="R1205"/>
      <c r="S1205"/>
      <c r="T1205"/>
      <c r="U1205"/>
      <c r="V1205"/>
      <c r="W1205"/>
      <c r="X1205"/>
      <c r="Y1205"/>
      <c r="Z1205"/>
      <c r="AA1205"/>
      <c r="AB1205"/>
      <c r="AC1205"/>
      <c r="AD1205"/>
      <c r="AE1205"/>
      <c r="AF1205"/>
      <c r="AG1205"/>
      <c r="AH1205"/>
      <c r="AI1205"/>
      <c r="AJ1205"/>
      <c r="AK1205"/>
      <c r="AL1205"/>
      <c r="AM1205"/>
      <c r="AN1205"/>
      <c r="AO1205"/>
      <c r="AP1205"/>
      <c r="AQ1205"/>
      <c r="AR1205"/>
      <c r="AS1205"/>
      <c r="AT1205"/>
      <c r="AU1205"/>
      <c r="AV1205"/>
      <c r="AW1205"/>
      <c r="AX1205"/>
      <c r="AY1205"/>
      <c r="AZ1205"/>
      <c r="BA1205"/>
      <c r="BB1205"/>
      <c r="BC1205"/>
      <c r="BD1205"/>
      <c r="BE1205"/>
      <c r="BF1205"/>
      <c r="BG1205"/>
      <c r="BH1205"/>
      <c r="BI1205"/>
      <c r="BJ1205"/>
      <c r="BK1205"/>
      <c r="BL1205"/>
      <c r="BM1205"/>
      <c r="BN1205"/>
      <c r="BO1205"/>
    </row>
    <row r="1206" spans="1:67" ht="15" x14ac:dyDescent="0.25">
      <c r="A1206" s="245" t="s">
        <v>5904</v>
      </c>
      <c r="B1206" s="245" t="s">
        <v>5903</v>
      </c>
      <c r="C1206" s="245" t="s">
        <v>5902</v>
      </c>
      <c r="D1206" s="245" t="s">
        <v>5901</v>
      </c>
      <c r="E1206" s="246" t="s">
        <v>44</v>
      </c>
      <c r="F1206" s="245" t="s">
        <v>44</v>
      </c>
      <c r="G1206" s="245" t="s">
        <v>5963</v>
      </c>
      <c r="H1206" s="245" t="s">
        <v>5962</v>
      </c>
      <c r="I1206" s="245" t="s">
        <v>102</v>
      </c>
      <c r="J1206" s="245" t="s">
        <v>569</v>
      </c>
      <c r="K1206" s="246" t="s">
        <v>4141</v>
      </c>
      <c r="L1206" s="245" t="s">
        <v>568</v>
      </c>
      <c r="M1206"/>
      <c r="N1206"/>
      <c r="O1206"/>
      <c r="P1206"/>
      <c r="Q1206"/>
      <c r="R1206"/>
      <c r="S1206"/>
      <c r="T1206"/>
      <c r="U1206"/>
      <c r="V1206"/>
      <c r="W1206"/>
      <c r="X1206"/>
      <c r="Y1206"/>
      <c r="Z1206"/>
      <c r="AA1206"/>
      <c r="AB1206"/>
      <c r="AC1206"/>
      <c r="AD1206"/>
      <c r="AE1206"/>
      <c r="AF1206"/>
      <c r="AG1206"/>
      <c r="AH1206"/>
      <c r="AI1206"/>
      <c r="AJ1206"/>
      <c r="AK1206"/>
      <c r="AL1206"/>
      <c r="AM1206"/>
      <c r="AN1206"/>
      <c r="AO1206"/>
      <c r="AP1206"/>
      <c r="AQ1206"/>
      <c r="AR1206"/>
      <c r="AS1206"/>
      <c r="AT1206"/>
      <c r="AU1206"/>
      <c r="AV1206"/>
      <c r="AW1206"/>
      <c r="AX1206"/>
      <c r="AY1206"/>
      <c r="AZ1206"/>
      <c r="BA1206"/>
      <c r="BB1206"/>
      <c r="BC1206"/>
      <c r="BD1206"/>
      <c r="BE1206"/>
      <c r="BF1206"/>
      <c r="BG1206"/>
      <c r="BH1206"/>
      <c r="BI1206"/>
      <c r="BJ1206"/>
      <c r="BK1206"/>
      <c r="BL1206"/>
      <c r="BM1206"/>
      <c r="BN1206"/>
      <c r="BO1206"/>
    </row>
    <row r="1207" spans="1:67" ht="15" x14ac:dyDescent="0.25">
      <c r="A1207" s="245" t="s">
        <v>5904</v>
      </c>
      <c r="B1207" s="245" t="s">
        <v>5903</v>
      </c>
      <c r="C1207" s="245" t="s">
        <v>5902</v>
      </c>
      <c r="D1207" s="245" t="s">
        <v>5901</v>
      </c>
      <c r="E1207" s="246" t="s">
        <v>44</v>
      </c>
      <c r="F1207" s="245" t="s">
        <v>44</v>
      </c>
      <c r="G1207" s="245" t="s">
        <v>5961</v>
      </c>
      <c r="H1207" s="245" t="s">
        <v>5960</v>
      </c>
      <c r="I1207" s="245" t="s">
        <v>102</v>
      </c>
      <c r="J1207" s="245" t="s">
        <v>569</v>
      </c>
      <c r="K1207" s="246" t="s">
        <v>10301</v>
      </c>
      <c r="L1207" s="245" t="s">
        <v>568</v>
      </c>
      <c r="M1207"/>
      <c r="N1207"/>
      <c r="O1207"/>
      <c r="P1207"/>
      <c r="Q1207"/>
      <c r="R1207"/>
      <c r="S1207"/>
      <c r="T1207"/>
      <c r="U1207"/>
      <c r="V1207"/>
      <c r="W1207"/>
      <c r="X1207"/>
      <c r="Y1207"/>
      <c r="Z1207"/>
      <c r="AA1207"/>
      <c r="AB1207"/>
      <c r="AC1207"/>
      <c r="AD1207"/>
      <c r="AE1207"/>
      <c r="AF1207"/>
      <c r="AG1207"/>
      <c r="AH1207"/>
      <c r="AI1207"/>
      <c r="AJ1207"/>
      <c r="AK1207"/>
      <c r="AL1207"/>
      <c r="AM1207"/>
      <c r="AN1207"/>
      <c r="AO1207"/>
      <c r="AP1207"/>
      <c r="AQ1207"/>
      <c r="AR1207"/>
      <c r="AS1207"/>
      <c r="AT1207"/>
      <c r="AU1207"/>
      <c r="AV1207"/>
      <c r="AW1207"/>
      <c r="AX1207"/>
      <c r="AY1207"/>
      <c r="AZ1207"/>
      <c r="BA1207"/>
      <c r="BB1207"/>
      <c r="BC1207"/>
      <c r="BD1207"/>
      <c r="BE1207"/>
      <c r="BF1207"/>
      <c r="BG1207"/>
      <c r="BH1207"/>
      <c r="BI1207"/>
      <c r="BJ1207"/>
      <c r="BK1207"/>
      <c r="BL1207"/>
      <c r="BM1207"/>
      <c r="BN1207"/>
      <c r="BO1207"/>
    </row>
    <row r="1208" spans="1:67" ht="15" x14ac:dyDescent="0.25">
      <c r="A1208" s="245" t="s">
        <v>5904</v>
      </c>
      <c r="B1208" s="245" t="s">
        <v>5903</v>
      </c>
      <c r="C1208" s="245" t="s">
        <v>5902</v>
      </c>
      <c r="D1208" s="245" t="s">
        <v>5901</v>
      </c>
      <c r="E1208" s="246" t="s">
        <v>44</v>
      </c>
      <c r="F1208" s="245" t="s">
        <v>44</v>
      </c>
      <c r="G1208" s="245" t="s">
        <v>5958</v>
      </c>
      <c r="H1208" s="245" t="s">
        <v>5957</v>
      </c>
      <c r="I1208" s="245" t="s">
        <v>102</v>
      </c>
      <c r="J1208" s="245" t="s">
        <v>106</v>
      </c>
      <c r="K1208" s="246" t="s">
        <v>16183</v>
      </c>
      <c r="L1208" s="245" t="s">
        <v>568</v>
      </c>
      <c r="M1208"/>
      <c r="N1208"/>
      <c r="O1208"/>
      <c r="P1208"/>
      <c r="Q1208"/>
      <c r="R1208"/>
      <c r="S1208"/>
      <c r="T1208"/>
      <c r="U1208"/>
      <c r="V1208"/>
      <c r="W1208"/>
      <c r="X1208"/>
      <c r="Y1208"/>
      <c r="Z1208"/>
      <c r="AA1208"/>
      <c r="AB1208"/>
      <c r="AC1208"/>
      <c r="AD1208"/>
      <c r="AE1208"/>
      <c r="AF1208"/>
      <c r="AG1208"/>
      <c r="AH1208"/>
      <c r="AI1208"/>
      <c r="AJ1208"/>
      <c r="AK1208"/>
      <c r="AL1208"/>
      <c r="AM1208"/>
      <c r="AN1208"/>
      <c r="AO1208"/>
      <c r="AP1208"/>
      <c r="AQ1208"/>
      <c r="AR1208"/>
      <c r="AS1208"/>
      <c r="AT1208"/>
      <c r="AU1208"/>
      <c r="AV1208"/>
      <c r="AW1208"/>
      <c r="AX1208"/>
      <c r="AY1208"/>
      <c r="AZ1208"/>
      <c r="BA1208"/>
      <c r="BB1208"/>
      <c r="BC1208"/>
      <c r="BD1208"/>
      <c r="BE1208"/>
      <c r="BF1208"/>
      <c r="BG1208"/>
      <c r="BH1208"/>
      <c r="BI1208"/>
      <c r="BJ1208"/>
      <c r="BK1208"/>
      <c r="BL1208"/>
      <c r="BM1208"/>
      <c r="BN1208"/>
      <c r="BO1208"/>
    </row>
    <row r="1209" spans="1:67" ht="15" x14ac:dyDescent="0.25">
      <c r="A1209" s="245" t="s">
        <v>5904</v>
      </c>
      <c r="B1209" s="245" t="s">
        <v>5903</v>
      </c>
      <c r="C1209" s="245" t="s">
        <v>5902</v>
      </c>
      <c r="D1209" s="245" t="s">
        <v>5901</v>
      </c>
      <c r="E1209" s="246" t="s">
        <v>44</v>
      </c>
      <c r="F1209" s="245" t="s">
        <v>44</v>
      </c>
      <c r="G1209" s="245" t="s">
        <v>5956</v>
      </c>
      <c r="H1209" s="245" t="s">
        <v>5955</v>
      </c>
      <c r="I1209" s="245" t="s">
        <v>102</v>
      </c>
      <c r="J1209" s="245" t="s">
        <v>569</v>
      </c>
      <c r="K1209" s="246" t="s">
        <v>2649</v>
      </c>
      <c r="L1209" s="245" t="s">
        <v>568</v>
      </c>
      <c r="M1209"/>
      <c r="N1209"/>
      <c r="O1209"/>
      <c r="P1209"/>
      <c r="Q1209"/>
      <c r="R1209"/>
      <c r="S1209"/>
      <c r="T1209"/>
      <c r="U1209"/>
      <c r="V1209"/>
      <c r="W1209"/>
      <c r="X1209"/>
      <c r="Y1209"/>
      <c r="Z1209"/>
      <c r="AA1209"/>
      <c r="AB1209"/>
      <c r="AC1209"/>
      <c r="AD1209"/>
      <c r="AE1209"/>
      <c r="AF1209"/>
      <c r="AG1209"/>
      <c r="AH1209"/>
      <c r="AI1209"/>
      <c r="AJ1209"/>
      <c r="AK1209"/>
      <c r="AL1209"/>
      <c r="AM1209"/>
      <c r="AN1209"/>
      <c r="AO1209"/>
      <c r="AP1209"/>
      <c r="AQ1209"/>
      <c r="AR1209"/>
      <c r="AS1209"/>
      <c r="AT1209"/>
      <c r="AU1209"/>
      <c r="AV1209"/>
      <c r="AW1209"/>
      <c r="AX1209"/>
      <c r="AY1209"/>
      <c r="AZ1209"/>
      <c r="BA1209"/>
      <c r="BB1209"/>
      <c r="BC1209"/>
      <c r="BD1209"/>
      <c r="BE1209"/>
      <c r="BF1209"/>
      <c r="BG1209"/>
      <c r="BH1209"/>
      <c r="BI1209"/>
      <c r="BJ1209"/>
      <c r="BK1209"/>
      <c r="BL1209"/>
      <c r="BM1209"/>
      <c r="BN1209"/>
      <c r="BO1209"/>
    </row>
    <row r="1210" spans="1:67" ht="15" x14ac:dyDescent="0.25">
      <c r="A1210" s="245" t="s">
        <v>5904</v>
      </c>
      <c r="B1210" s="245" t="s">
        <v>5903</v>
      </c>
      <c r="C1210" s="245" t="s">
        <v>5902</v>
      </c>
      <c r="D1210" s="245" t="s">
        <v>5901</v>
      </c>
      <c r="E1210" s="246" t="s">
        <v>44</v>
      </c>
      <c r="F1210" s="245" t="s">
        <v>44</v>
      </c>
      <c r="G1210" s="245" t="s">
        <v>5954</v>
      </c>
      <c r="H1210" s="245" t="s">
        <v>5953</v>
      </c>
      <c r="I1210" s="245" t="s">
        <v>102</v>
      </c>
      <c r="J1210" s="245" t="s">
        <v>569</v>
      </c>
      <c r="K1210" s="246" t="s">
        <v>6241</v>
      </c>
      <c r="L1210" s="245" t="s">
        <v>568</v>
      </c>
      <c r="M1210"/>
      <c r="N1210"/>
      <c r="O1210"/>
      <c r="P1210"/>
      <c r="Q1210"/>
      <c r="R1210"/>
      <c r="S1210"/>
      <c r="T1210"/>
      <c r="U1210"/>
      <c r="V1210"/>
      <c r="W1210"/>
      <c r="X1210"/>
      <c r="Y1210"/>
      <c r="Z1210"/>
      <c r="AA1210"/>
      <c r="AB1210"/>
      <c r="AC1210"/>
      <c r="AD1210"/>
      <c r="AE1210"/>
      <c r="AF1210"/>
      <c r="AG1210"/>
      <c r="AH1210"/>
      <c r="AI1210"/>
      <c r="AJ1210"/>
      <c r="AK1210"/>
      <c r="AL1210"/>
      <c r="AM1210"/>
      <c r="AN1210"/>
      <c r="AO1210"/>
      <c r="AP1210"/>
      <c r="AQ1210"/>
      <c r="AR1210"/>
      <c r="AS1210"/>
      <c r="AT1210"/>
      <c r="AU1210"/>
      <c r="AV1210"/>
      <c r="AW1210"/>
      <c r="AX1210"/>
      <c r="AY1210"/>
      <c r="AZ1210"/>
      <c r="BA1210"/>
      <c r="BB1210"/>
      <c r="BC1210"/>
      <c r="BD1210"/>
      <c r="BE1210"/>
      <c r="BF1210"/>
      <c r="BG1210"/>
      <c r="BH1210"/>
      <c r="BI1210"/>
      <c r="BJ1210"/>
      <c r="BK1210"/>
      <c r="BL1210"/>
      <c r="BM1210"/>
      <c r="BN1210"/>
      <c r="BO1210"/>
    </row>
    <row r="1211" spans="1:67" ht="15" x14ac:dyDescent="0.25">
      <c r="A1211" s="245" t="s">
        <v>5904</v>
      </c>
      <c r="B1211" s="245" t="s">
        <v>5903</v>
      </c>
      <c r="C1211" s="245" t="s">
        <v>5902</v>
      </c>
      <c r="D1211" s="245" t="s">
        <v>5901</v>
      </c>
      <c r="E1211" s="246" t="s">
        <v>44</v>
      </c>
      <c r="F1211" s="245" t="s">
        <v>44</v>
      </c>
      <c r="G1211" s="245" t="s">
        <v>5952</v>
      </c>
      <c r="H1211" s="245" t="s">
        <v>5951</v>
      </c>
      <c r="I1211" s="245" t="s">
        <v>102</v>
      </c>
      <c r="J1211" s="245" t="s">
        <v>569</v>
      </c>
      <c r="K1211" s="246" t="s">
        <v>10299</v>
      </c>
      <c r="L1211" s="245" t="s">
        <v>568</v>
      </c>
      <c r="M1211"/>
      <c r="N1211"/>
      <c r="O1211"/>
      <c r="P1211"/>
      <c r="Q1211"/>
      <c r="R1211"/>
      <c r="S1211"/>
      <c r="T1211"/>
      <c r="U1211"/>
      <c r="V1211"/>
      <c r="W1211"/>
      <c r="X1211"/>
      <c r="Y1211"/>
      <c r="Z1211"/>
      <c r="AA1211"/>
      <c r="AB1211"/>
      <c r="AC1211"/>
      <c r="AD1211"/>
      <c r="AE1211"/>
      <c r="AF1211"/>
      <c r="AG1211"/>
      <c r="AH1211"/>
      <c r="AI1211"/>
      <c r="AJ1211"/>
      <c r="AK1211"/>
      <c r="AL1211"/>
      <c r="AM1211"/>
      <c r="AN1211"/>
      <c r="AO1211"/>
      <c r="AP1211"/>
      <c r="AQ1211"/>
      <c r="AR1211"/>
      <c r="AS1211"/>
      <c r="AT1211"/>
      <c r="AU1211"/>
      <c r="AV1211"/>
      <c r="AW1211"/>
      <c r="AX1211"/>
      <c r="AY1211"/>
      <c r="AZ1211"/>
      <c r="BA1211"/>
      <c r="BB1211"/>
      <c r="BC1211"/>
      <c r="BD1211"/>
      <c r="BE1211"/>
      <c r="BF1211"/>
      <c r="BG1211"/>
      <c r="BH1211"/>
      <c r="BI1211"/>
      <c r="BJ1211"/>
      <c r="BK1211"/>
      <c r="BL1211"/>
      <c r="BM1211"/>
      <c r="BN1211"/>
      <c r="BO1211"/>
    </row>
    <row r="1212" spans="1:67" ht="15" x14ac:dyDescent="0.25">
      <c r="A1212" s="245" t="s">
        <v>5904</v>
      </c>
      <c r="B1212" s="245" t="s">
        <v>5903</v>
      </c>
      <c r="C1212" s="245" t="s">
        <v>5902</v>
      </c>
      <c r="D1212" s="245" t="s">
        <v>5901</v>
      </c>
      <c r="E1212" s="246" t="s">
        <v>44</v>
      </c>
      <c r="F1212" s="245" t="s">
        <v>44</v>
      </c>
      <c r="G1212" s="245" t="s">
        <v>5950</v>
      </c>
      <c r="H1212" s="245" t="s">
        <v>5949</v>
      </c>
      <c r="I1212" s="245" t="s">
        <v>102</v>
      </c>
      <c r="J1212" s="245" t="s">
        <v>569</v>
      </c>
      <c r="K1212" s="246" t="s">
        <v>16339</v>
      </c>
      <c r="L1212" s="245" t="s">
        <v>568</v>
      </c>
      <c r="M1212"/>
      <c r="N1212"/>
      <c r="O1212"/>
      <c r="P1212"/>
      <c r="Q1212"/>
      <c r="R1212"/>
      <c r="S1212"/>
      <c r="T1212"/>
      <c r="U1212"/>
      <c r="V1212"/>
      <c r="W1212"/>
      <c r="X1212"/>
      <c r="Y1212"/>
      <c r="Z1212"/>
      <c r="AA1212"/>
      <c r="AB1212"/>
      <c r="AC1212"/>
      <c r="AD1212"/>
      <c r="AE1212"/>
      <c r="AF1212"/>
      <c r="AG1212"/>
      <c r="AH1212"/>
      <c r="AI1212"/>
      <c r="AJ1212"/>
      <c r="AK1212"/>
      <c r="AL1212"/>
      <c r="AM1212"/>
      <c r="AN1212"/>
      <c r="AO1212"/>
      <c r="AP1212"/>
      <c r="AQ1212"/>
      <c r="AR1212"/>
      <c r="AS1212"/>
      <c r="AT1212"/>
      <c r="AU1212"/>
      <c r="AV1212"/>
      <c r="AW1212"/>
      <c r="AX1212"/>
      <c r="AY1212"/>
      <c r="AZ1212"/>
      <c r="BA1212"/>
      <c r="BB1212"/>
      <c r="BC1212"/>
      <c r="BD1212"/>
      <c r="BE1212"/>
      <c r="BF1212"/>
      <c r="BG1212"/>
      <c r="BH1212"/>
      <c r="BI1212"/>
      <c r="BJ1212"/>
      <c r="BK1212"/>
      <c r="BL1212"/>
      <c r="BM1212"/>
      <c r="BN1212"/>
      <c r="BO1212"/>
    </row>
    <row r="1213" spans="1:67" ht="15" x14ac:dyDescent="0.25">
      <c r="A1213" s="245" t="s">
        <v>5904</v>
      </c>
      <c r="B1213" s="245" t="s">
        <v>5903</v>
      </c>
      <c r="C1213" s="245" t="s">
        <v>5902</v>
      </c>
      <c r="D1213" s="245" t="s">
        <v>5901</v>
      </c>
      <c r="E1213" s="246" t="s">
        <v>44</v>
      </c>
      <c r="F1213" s="245" t="s">
        <v>44</v>
      </c>
      <c r="G1213" s="245" t="s">
        <v>5948</v>
      </c>
      <c r="H1213" s="245" t="s">
        <v>5947</v>
      </c>
      <c r="I1213" s="245" t="s">
        <v>102</v>
      </c>
      <c r="J1213" s="245" t="s">
        <v>106</v>
      </c>
      <c r="K1213" s="246" t="s">
        <v>12516</v>
      </c>
      <c r="L1213" s="245" t="s">
        <v>568</v>
      </c>
      <c r="M1213"/>
      <c r="N1213"/>
      <c r="O1213"/>
      <c r="P1213"/>
      <c r="Q1213"/>
      <c r="R1213"/>
      <c r="S1213"/>
      <c r="T1213"/>
      <c r="U1213"/>
      <c r="V1213"/>
      <c r="W1213"/>
      <c r="X1213"/>
      <c r="Y1213"/>
      <c r="Z1213"/>
      <c r="AA1213"/>
      <c r="AB1213"/>
      <c r="AC1213"/>
      <c r="AD1213"/>
      <c r="AE1213"/>
      <c r="AF1213"/>
      <c r="AG1213"/>
      <c r="AH1213"/>
      <c r="AI1213"/>
      <c r="AJ1213"/>
      <c r="AK1213"/>
      <c r="AL1213"/>
      <c r="AM1213"/>
      <c r="AN1213"/>
      <c r="AO1213"/>
      <c r="AP1213"/>
      <c r="AQ1213"/>
      <c r="AR1213"/>
      <c r="AS1213"/>
      <c r="AT1213"/>
      <c r="AU1213"/>
      <c r="AV1213"/>
      <c r="AW1213"/>
      <c r="AX1213"/>
      <c r="AY1213"/>
      <c r="AZ1213"/>
      <c r="BA1213"/>
      <c r="BB1213"/>
      <c r="BC1213"/>
      <c r="BD1213"/>
      <c r="BE1213"/>
      <c r="BF1213"/>
      <c r="BG1213"/>
      <c r="BH1213"/>
      <c r="BI1213"/>
      <c r="BJ1213"/>
      <c r="BK1213"/>
      <c r="BL1213"/>
      <c r="BM1213"/>
      <c r="BN1213"/>
      <c r="BO1213"/>
    </row>
    <row r="1214" spans="1:67" ht="15" x14ac:dyDescent="0.25">
      <c r="A1214" s="245" t="s">
        <v>5904</v>
      </c>
      <c r="B1214" s="245" t="s">
        <v>5903</v>
      </c>
      <c r="C1214" s="245" t="s">
        <v>5902</v>
      </c>
      <c r="D1214" s="245" t="s">
        <v>5901</v>
      </c>
      <c r="E1214" s="246" t="s">
        <v>44</v>
      </c>
      <c r="F1214" s="245" t="s">
        <v>44</v>
      </c>
      <c r="G1214" s="245" t="s">
        <v>5946</v>
      </c>
      <c r="H1214" s="245" t="s">
        <v>5945</v>
      </c>
      <c r="I1214" s="245" t="s">
        <v>102</v>
      </c>
      <c r="J1214" s="245" t="s">
        <v>569</v>
      </c>
      <c r="K1214" s="246" t="s">
        <v>3639</v>
      </c>
      <c r="L1214" s="245" t="s">
        <v>568</v>
      </c>
      <c r="M1214"/>
      <c r="N1214"/>
      <c r="O1214"/>
      <c r="P1214"/>
      <c r="Q1214"/>
      <c r="R1214"/>
      <c r="S1214"/>
      <c r="T1214"/>
      <c r="U1214"/>
      <c r="V1214"/>
      <c r="W1214"/>
      <c r="X1214"/>
      <c r="Y1214"/>
      <c r="Z1214"/>
      <c r="AA1214"/>
      <c r="AB1214"/>
      <c r="AC1214"/>
      <c r="AD1214"/>
      <c r="AE1214"/>
      <c r="AF1214"/>
      <c r="AG1214"/>
      <c r="AH1214"/>
      <c r="AI1214"/>
      <c r="AJ1214"/>
      <c r="AK1214"/>
      <c r="AL1214"/>
      <c r="AM1214"/>
      <c r="AN1214"/>
      <c r="AO1214"/>
      <c r="AP1214"/>
      <c r="AQ1214"/>
      <c r="AR1214"/>
      <c r="AS1214"/>
      <c r="AT1214"/>
      <c r="AU1214"/>
      <c r="AV1214"/>
      <c r="AW1214"/>
      <c r="AX1214"/>
      <c r="AY1214"/>
      <c r="AZ1214"/>
      <c r="BA1214"/>
      <c r="BB1214"/>
      <c r="BC1214"/>
      <c r="BD1214"/>
      <c r="BE1214"/>
      <c r="BF1214"/>
      <c r="BG1214"/>
      <c r="BH1214"/>
      <c r="BI1214"/>
      <c r="BJ1214"/>
      <c r="BK1214"/>
      <c r="BL1214"/>
      <c r="BM1214"/>
      <c r="BN1214"/>
      <c r="BO1214"/>
    </row>
    <row r="1215" spans="1:67" ht="15" x14ac:dyDescent="0.25">
      <c r="A1215" s="245" t="s">
        <v>5904</v>
      </c>
      <c r="B1215" s="245" t="s">
        <v>5903</v>
      </c>
      <c r="C1215" s="245" t="s">
        <v>5902</v>
      </c>
      <c r="D1215" s="245" t="s">
        <v>5901</v>
      </c>
      <c r="E1215" s="246" t="s">
        <v>44</v>
      </c>
      <c r="F1215" s="245" t="s">
        <v>44</v>
      </c>
      <c r="G1215" s="245" t="s">
        <v>5944</v>
      </c>
      <c r="H1215" s="245" t="s">
        <v>5943</v>
      </c>
      <c r="I1215" s="245" t="s">
        <v>102</v>
      </c>
      <c r="J1215" s="245" t="s">
        <v>569</v>
      </c>
      <c r="K1215" s="246" t="s">
        <v>16340</v>
      </c>
      <c r="L1215" s="245" t="s">
        <v>568</v>
      </c>
      <c r="M1215"/>
      <c r="N1215"/>
      <c r="O1215"/>
      <c r="P1215"/>
      <c r="Q1215"/>
      <c r="R1215"/>
      <c r="S1215"/>
      <c r="T1215"/>
      <c r="U1215"/>
      <c r="V1215"/>
      <c r="W1215"/>
      <c r="X1215"/>
      <c r="Y1215"/>
      <c r="Z1215"/>
      <c r="AA1215"/>
      <c r="AB1215"/>
      <c r="AC1215"/>
      <c r="AD1215"/>
      <c r="AE1215"/>
      <c r="AF1215"/>
      <c r="AG1215"/>
      <c r="AH1215"/>
      <c r="AI1215"/>
      <c r="AJ1215"/>
      <c r="AK1215"/>
      <c r="AL1215"/>
      <c r="AM1215"/>
      <c r="AN1215"/>
      <c r="AO1215"/>
      <c r="AP1215"/>
      <c r="AQ1215"/>
      <c r="AR1215"/>
      <c r="AS1215"/>
      <c r="AT1215"/>
      <c r="AU1215"/>
      <c r="AV1215"/>
      <c r="AW1215"/>
      <c r="AX1215"/>
      <c r="AY1215"/>
      <c r="AZ1215"/>
      <c r="BA1215"/>
      <c r="BB1215"/>
      <c r="BC1215"/>
      <c r="BD1215"/>
      <c r="BE1215"/>
      <c r="BF1215"/>
      <c r="BG1215"/>
      <c r="BH1215"/>
      <c r="BI1215"/>
      <c r="BJ1215"/>
      <c r="BK1215"/>
      <c r="BL1215"/>
      <c r="BM1215"/>
      <c r="BN1215"/>
      <c r="BO1215"/>
    </row>
    <row r="1216" spans="1:67" ht="15" x14ac:dyDescent="0.25">
      <c r="A1216" s="245" t="s">
        <v>5904</v>
      </c>
      <c r="B1216" s="245" t="s">
        <v>5903</v>
      </c>
      <c r="C1216" s="245" t="s">
        <v>5902</v>
      </c>
      <c r="D1216" s="245" t="s">
        <v>5901</v>
      </c>
      <c r="E1216" s="246" t="s">
        <v>44</v>
      </c>
      <c r="F1216" s="245" t="s">
        <v>44</v>
      </c>
      <c r="G1216" s="245" t="s">
        <v>5942</v>
      </c>
      <c r="H1216" s="245" t="s">
        <v>5941</v>
      </c>
      <c r="I1216" s="245" t="s">
        <v>102</v>
      </c>
      <c r="J1216" s="245" t="s">
        <v>569</v>
      </c>
      <c r="K1216" s="246" t="s">
        <v>16341</v>
      </c>
      <c r="L1216" s="245" t="s">
        <v>568</v>
      </c>
      <c r="M1216"/>
      <c r="N1216"/>
      <c r="O1216"/>
      <c r="P1216"/>
      <c r="Q1216"/>
      <c r="R1216"/>
      <c r="S1216"/>
      <c r="T1216"/>
      <c r="U1216"/>
      <c r="V1216"/>
      <c r="W1216"/>
      <c r="X1216"/>
      <c r="Y1216"/>
      <c r="Z1216"/>
      <c r="AA1216"/>
      <c r="AB1216"/>
      <c r="AC1216"/>
      <c r="AD1216"/>
      <c r="AE1216"/>
      <c r="AF1216"/>
      <c r="AG1216"/>
      <c r="AH1216"/>
      <c r="AI1216"/>
      <c r="AJ1216"/>
      <c r="AK1216"/>
      <c r="AL1216"/>
      <c r="AM1216"/>
      <c r="AN1216"/>
      <c r="AO1216"/>
      <c r="AP1216"/>
      <c r="AQ1216"/>
      <c r="AR1216"/>
      <c r="AS1216"/>
      <c r="AT1216"/>
      <c r="AU1216"/>
      <c r="AV1216"/>
      <c r="AW1216"/>
      <c r="AX1216"/>
      <c r="AY1216"/>
      <c r="AZ1216"/>
      <c r="BA1216"/>
      <c r="BB1216"/>
      <c r="BC1216"/>
      <c r="BD1216"/>
      <c r="BE1216"/>
      <c r="BF1216"/>
      <c r="BG1216"/>
      <c r="BH1216"/>
      <c r="BI1216"/>
      <c r="BJ1216"/>
      <c r="BK1216"/>
      <c r="BL1216"/>
      <c r="BM1216"/>
      <c r="BN1216"/>
      <c r="BO1216"/>
    </row>
    <row r="1217" spans="1:67" ht="15" x14ac:dyDescent="0.25">
      <c r="A1217" s="245" t="s">
        <v>5904</v>
      </c>
      <c r="B1217" s="245" t="s">
        <v>5903</v>
      </c>
      <c r="C1217" s="245" t="s">
        <v>5902</v>
      </c>
      <c r="D1217" s="245" t="s">
        <v>5901</v>
      </c>
      <c r="E1217" s="246" t="s">
        <v>44</v>
      </c>
      <c r="F1217" s="245" t="s">
        <v>44</v>
      </c>
      <c r="G1217" s="245" t="s">
        <v>5940</v>
      </c>
      <c r="H1217" s="245" t="s">
        <v>5939</v>
      </c>
      <c r="I1217" s="245" t="s">
        <v>102</v>
      </c>
      <c r="J1217" s="245" t="s">
        <v>569</v>
      </c>
      <c r="K1217" s="246" t="s">
        <v>8221</v>
      </c>
      <c r="L1217" s="245" t="s">
        <v>568</v>
      </c>
      <c r="M1217"/>
      <c r="N1217"/>
      <c r="O1217"/>
      <c r="P1217"/>
      <c r="Q1217"/>
      <c r="R1217"/>
      <c r="S1217"/>
      <c r="T1217"/>
      <c r="U1217"/>
      <c r="V1217"/>
      <c r="W1217"/>
      <c r="X1217"/>
      <c r="Y1217"/>
      <c r="Z1217"/>
      <c r="AA1217"/>
      <c r="AB1217"/>
      <c r="AC1217"/>
      <c r="AD1217"/>
      <c r="AE1217"/>
      <c r="AF1217"/>
      <c r="AG1217"/>
      <c r="AH1217"/>
      <c r="AI1217"/>
      <c r="AJ1217"/>
      <c r="AK1217"/>
      <c r="AL1217"/>
      <c r="AM1217"/>
      <c r="AN1217"/>
      <c r="AO1217"/>
      <c r="AP1217"/>
      <c r="AQ1217"/>
      <c r="AR1217"/>
      <c r="AS1217"/>
      <c r="AT1217"/>
      <c r="AU1217"/>
      <c r="AV1217"/>
      <c r="AW1217"/>
      <c r="AX1217"/>
      <c r="AY1217"/>
      <c r="AZ1217"/>
      <c r="BA1217"/>
      <c r="BB1217"/>
      <c r="BC1217"/>
      <c r="BD1217"/>
      <c r="BE1217"/>
      <c r="BF1217"/>
      <c r="BG1217"/>
      <c r="BH1217"/>
      <c r="BI1217"/>
      <c r="BJ1217"/>
      <c r="BK1217"/>
      <c r="BL1217"/>
      <c r="BM1217"/>
      <c r="BN1217"/>
      <c r="BO1217"/>
    </row>
    <row r="1218" spans="1:67" ht="15" x14ac:dyDescent="0.25">
      <c r="A1218" s="245" t="s">
        <v>5904</v>
      </c>
      <c r="B1218" s="245" t="s">
        <v>5903</v>
      </c>
      <c r="C1218" s="245" t="s">
        <v>5902</v>
      </c>
      <c r="D1218" s="245" t="s">
        <v>5901</v>
      </c>
      <c r="E1218" s="246" t="s">
        <v>44</v>
      </c>
      <c r="F1218" s="245" t="s">
        <v>44</v>
      </c>
      <c r="G1218" s="245" t="s">
        <v>5938</v>
      </c>
      <c r="H1218" s="245" t="s">
        <v>5937</v>
      </c>
      <c r="I1218" s="245" t="s">
        <v>102</v>
      </c>
      <c r="J1218" s="245" t="s">
        <v>106</v>
      </c>
      <c r="K1218" s="246" t="s">
        <v>16183</v>
      </c>
      <c r="L1218" s="245" t="s">
        <v>568</v>
      </c>
      <c r="M1218"/>
      <c r="N1218"/>
      <c r="O1218"/>
      <c r="P1218"/>
      <c r="Q1218"/>
      <c r="R1218"/>
      <c r="S1218"/>
      <c r="T1218"/>
      <c r="U1218"/>
      <c r="V1218"/>
      <c r="W1218"/>
      <c r="X1218"/>
      <c r="Y1218"/>
      <c r="Z1218"/>
      <c r="AA1218"/>
      <c r="AB1218"/>
      <c r="AC1218"/>
      <c r="AD1218"/>
      <c r="AE1218"/>
      <c r="AF1218"/>
      <c r="AG1218"/>
      <c r="AH1218"/>
      <c r="AI1218"/>
      <c r="AJ1218"/>
      <c r="AK1218"/>
      <c r="AL1218"/>
      <c r="AM1218"/>
      <c r="AN1218"/>
      <c r="AO1218"/>
      <c r="AP1218"/>
      <c r="AQ1218"/>
      <c r="AR1218"/>
      <c r="AS1218"/>
      <c r="AT1218"/>
      <c r="AU1218"/>
      <c r="AV1218"/>
      <c r="AW1218"/>
      <c r="AX1218"/>
      <c r="AY1218"/>
      <c r="AZ1218"/>
      <c r="BA1218"/>
      <c r="BB1218"/>
      <c r="BC1218"/>
      <c r="BD1218"/>
      <c r="BE1218"/>
      <c r="BF1218"/>
      <c r="BG1218"/>
      <c r="BH1218"/>
      <c r="BI1218"/>
      <c r="BJ1218"/>
      <c r="BK1218"/>
      <c r="BL1218"/>
      <c r="BM1218"/>
      <c r="BN1218"/>
      <c r="BO1218"/>
    </row>
    <row r="1219" spans="1:67" ht="15" x14ac:dyDescent="0.25">
      <c r="A1219" s="245" t="s">
        <v>5904</v>
      </c>
      <c r="B1219" s="245" t="s">
        <v>5903</v>
      </c>
      <c r="C1219" s="245" t="s">
        <v>5902</v>
      </c>
      <c r="D1219" s="245" t="s">
        <v>5901</v>
      </c>
      <c r="E1219" s="246" t="s">
        <v>44</v>
      </c>
      <c r="F1219" s="245" t="s">
        <v>44</v>
      </c>
      <c r="G1219" s="245" t="s">
        <v>5936</v>
      </c>
      <c r="H1219" s="245" t="s">
        <v>5935</v>
      </c>
      <c r="I1219" s="245" t="s">
        <v>102</v>
      </c>
      <c r="J1219" s="245" t="s">
        <v>569</v>
      </c>
      <c r="K1219" s="246" t="s">
        <v>16342</v>
      </c>
      <c r="L1219" s="245" t="s">
        <v>568</v>
      </c>
      <c r="M1219"/>
      <c r="N1219"/>
      <c r="O1219"/>
      <c r="P1219"/>
      <c r="Q1219"/>
      <c r="R1219"/>
      <c r="S1219"/>
      <c r="T1219"/>
      <c r="U1219"/>
      <c r="V1219"/>
      <c r="W1219"/>
      <c r="X1219"/>
      <c r="Y1219"/>
      <c r="Z1219"/>
      <c r="AA1219"/>
      <c r="AB1219"/>
      <c r="AC1219"/>
      <c r="AD1219"/>
      <c r="AE1219"/>
      <c r="AF1219"/>
      <c r="AG1219"/>
      <c r="AH1219"/>
      <c r="AI1219"/>
      <c r="AJ1219"/>
      <c r="AK1219"/>
      <c r="AL1219"/>
      <c r="AM1219"/>
      <c r="AN1219"/>
      <c r="AO1219"/>
      <c r="AP1219"/>
      <c r="AQ1219"/>
      <c r="AR1219"/>
      <c r="AS1219"/>
      <c r="AT1219"/>
      <c r="AU1219"/>
      <c r="AV1219"/>
      <c r="AW1219"/>
      <c r="AX1219"/>
      <c r="AY1219"/>
      <c r="AZ1219"/>
      <c r="BA1219"/>
      <c r="BB1219"/>
      <c r="BC1219"/>
      <c r="BD1219"/>
      <c r="BE1219"/>
      <c r="BF1219"/>
      <c r="BG1219"/>
      <c r="BH1219"/>
      <c r="BI1219"/>
      <c r="BJ1219"/>
      <c r="BK1219"/>
      <c r="BL1219"/>
      <c r="BM1219"/>
      <c r="BN1219"/>
      <c r="BO1219"/>
    </row>
    <row r="1220" spans="1:67" ht="15" x14ac:dyDescent="0.25">
      <c r="A1220" s="245" t="s">
        <v>5904</v>
      </c>
      <c r="B1220" s="245" t="s">
        <v>5903</v>
      </c>
      <c r="C1220" s="245" t="s">
        <v>5902</v>
      </c>
      <c r="D1220" s="245" t="s">
        <v>5901</v>
      </c>
      <c r="E1220" s="246" t="s">
        <v>44</v>
      </c>
      <c r="F1220" s="245" t="s">
        <v>44</v>
      </c>
      <c r="G1220" s="245" t="s">
        <v>5934</v>
      </c>
      <c r="H1220" s="245" t="s">
        <v>5933</v>
      </c>
      <c r="I1220" s="245" t="s">
        <v>102</v>
      </c>
      <c r="J1220" s="245" t="s">
        <v>569</v>
      </c>
      <c r="K1220" s="246" t="s">
        <v>16343</v>
      </c>
      <c r="L1220" s="245" t="s">
        <v>568</v>
      </c>
      <c r="M1220"/>
      <c r="N1220"/>
      <c r="O1220"/>
      <c r="P1220"/>
      <c r="Q1220"/>
      <c r="R1220"/>
      <c r="S1220"/>
      <c r="T1220"/>
      <c r="U1220"/>
      <c r="V1220"/>
      <c r="W1220"/>
      <c r="X1220"/>
      <c r="Y1220"/>
      <c r="Z1220"/>
      <c r="AA1220"/>
      <c r="AB1220"/>
      <c r="AC1220"/>
      <c r="AD1220"/>
      <c r="AE1220"/>
      <c r="AF1220"/>
      <c r="AG1220"/>
      <c r="AH1220"/>
      <c r="AI1220"/>
      <c r="AJ1220"/>
      <c r="AK1220"/>
      <c r="AL1220"/>
      <c r="AM1220"/>
      <c r="AN1220"/>
      <c r="AO1220"/>
      <c r="AP1220"/>
      <c r="AQ1220"/>
      <c r="AR1220"/>
      <c r="AS1220"/>
      <c r="AT1220"/>
      <c r="AU1220"/>
      <c r="AV1220"/>
      <c r="AW1220"/>
      <c r="AX1220"/>
      <c r="AY1220"/>
      <c r="AZ1220"/>
      <c r="BA1220"/>
      <c r="BB1220"/>
      <c r="BC1220"/>
      <c r="BD1220"/>
      <c r="BE1220"/>
      <c r="BF1220"/>
      <c r="BG1220"/>
      <c r="BH1220"/>
      <c r="BI1220"/>
      <c r="BJ1220"/>
      <c r="BK1220"/>
      <c r="BL1220"/>
      <c r="BM1220"/>
      <c r="BN1220"/>
      <c r="BO1220"/>
    </row>
    <row r="1221" spans="1:67" ht="15" x14ac:dyDescent="0.25">
      <c r="A1221" s="245" t="s">
        <v>5904</v>
      </c>
      <c r="B1221" s="245" t="s">
        <v>5903</v>
      </c>
      <c r="C1221" s="245" t="s">
        <v>5902</v>
      </c>
      <c r="D1221" s="245" t="s">
        <v>5901</v>
      </c>
      <c r="E1221" s="246" t="s">
        <v>44</v>
      </c>
      <c r="F1221" s="245" t="s">
        <v>44</v>
      </c>
      <c r="G1221" s="245" t="s">
        <v>5932</v>
      </c>
      <c r="H1221" s="245" t="s">
        <v>5931</v>
      </c>
      <c r="I1221" s="245" t="s">
        <v>102</v>
      </c>
      <c r="J1221" s="245" t="s">
        <v>106</v>
      </c>
      <c r="K1221" s="246" t="s">
        <v>16279</v>
      </c>
      <c r="L1221" s="245" t="s">
        <v>568</v>
      </c>
      <c r="M1221"/>
      <c r="N1221"/>
      <c r="O1221"/>
      <c r="P1221"/>
      <c r="Q1221"/>
      <c r="R1221"/>
      <c r="S1221"/>
      <c r="T1221"/>
      <c r="U1221"/>
      <c r="V1221"/>
      <c r="W1221"/>
      <c r="X1221"/>
      <c r="Y1221"/>
      <c r="Z1221"/>
      <c r="AA1221"/>
      <c r="AB1221"/>
      <c r="AC1221"/>
      <c r="AD1221"/>
      <c r="AE1221"/>
      <c r="AF1221"/>
      <c r="AG1221"/>
      <c r="AH1221"/>
      <c r="AI1221"/>
      <c r="AJ1221"/>
      <c r="AK1221"/>
      <c r="AL1221"/>
      <c r="AM1221"/>
      <c r="AN1221"/>
      <c r="AO1221"/>
      <c r="AP1221"/>
      <c r="AQ1221"/>
      <c r="AR1221"/>
      <c r="AS1221"/>
      <c r="AT1221"/>
      <c r="AU1221"/>
      <c r="AV1221"/>
      <c r="AW1221"/>
      <c r="AX1221"/>
      <c r="AY1221"/>
      <c r="AZ1221"/>
      <c r="BA1221"/>
      <c r="BB1221"/>
      <c r="BC1221"/>
      <c r="BD1221"/>
      <c r="BE1221"/>
      <c r="BF1221"/>
      <c r="BG1221"/>
      <c r="BH1221"/>
      <c r="BI1221"/>
      <c r="BJ1221"/>
      <c r="BK1221"/>
      <c r="BL1221"/>
      <c r="BM1221"/>
      <c r="BN1221"/>
      <c r="BO1221"/>
    </row>
    <row r="1222" spans="1:67" ht="15" x14ac:dyDescent="0.25">
      <c r="A1222" s="245" t="s">
        <v>5904</v>
      </c>
      <c r="B1222" s="245" t="s">
        <v>5903</v>
      </c>
      <c r="C1222" s="245" t="s">
        <v>5902</v>
      </c>
      <c r="D1222" s="245" t="s">
        <v>5901</v>
      </c>
      <c r="E1222" s="246" t="s">
        <v>44</v>
      </c>
      <c r="F1222" s="245" t="s">
        <v>44</v>
      </c>
      <c r="G1222" s="245" t="s">
        <v>5930</v>
      </c>
      <c r="H1222" s="245" t="s">
        <v>5929</v>
      </c>
      <c r="I1222" s="245" t="s">
        <v>102</v>
      </c>
      <c r="J1222" s="245" t="s">
        <v>569</v>
      </c>
      <c r="K1222" s="246" t="s">
        <v>9607</v>
      </c>
      <c r="L1222" s="245" t="s">
        <v>568</v>
      </c>
      <c r="M1222"/>
      <c r="N1222"/>
      <c r="O1222"/>
      <c r="P1222"/>
      <c r="Q1222"/>
      <c r="R1222"/>
      <c r="S1222"/>
      <c r="T1222"/>
      <c r="U1222"/>
      <c r="V1222"/>
      <c r="W1222"/>
      <c r="X1222"/>
      <c r="Y1222"/>
      <c r="Z1222"/>
      <c r="AA1222"/>
      <c r="AB1222"/>
      <c r="AC1222"/>
      <c r="AD1222"/>
      <c r="AE1222"/>
      <c r="AF1222"/>
      <c r="AG1222"/>
      <c r="AH1222"/>
      <c r="AI1222"/>
      <c r="AJ1222"/>
      <c r="AK1222"/>
      <c r="AL1222"/>
      <c r="AM1222"/>
      <c r="AN1222"/>
      <c r="AO1222"/>
      <c r="AP1222"/>
      <c r="AQ1222"/>
      <c r="AR1222"/>
      <c r="AS1222"/>
      <c r="AT1222"/>
      <c r="AU1222"/>
      <c r="AV1222"/>
      <c r="AW1222"/>
      <c r="AX1222"/>
      <c r="AY1222"/>
      <c r="AZ1222"/>
      <c r="BA1222"/>
      <c r="BB1222"/>
      <c r="BC1222"/>
      <c r="BD1222"/>
      <c r="BE1222"/>
      <c r="BF1222"/>
      <c r="BG1222"/>
      <c r="BH1222"/>
      <c r="BI1222"/>
      <c r="BJ1222"/>
      <c r="BK1222"/>
      <c r="BL1222"/>
      <c r="BM1222"/>
      <c r="BN1222"/>
      <c r="BO1222"/>
    </row>
    <row r="1223" spans="1:67" ht="15" x14ac:dyDescent="0.25">
      <c r="A1223" s="245" t="s">
        <v>5904</v>
      </c>
      <c r="B1223" s="245" t="s">
        <v>5903</v>
      </c>
      <c r="C1223" s="245" t="s">
        <v>5902</v>
      </c>
      <c r="D1223" s="245" t="s">
        <v>5901</v>
      </c>
      <c r="E1223" s="246" t="s">
        <v>44</v>
      </c>
      <c r="F1223" s="245" t="s">
        <v>44</v>
      </c>
      <c r="G1223" s="245" t="s">
        <v>5928</v>
      </c>
      <c r="H1223" s="245" t="s">
        <v>5927</v>
      </c>
      <c r="I1223" s="245" t="s">
        <v>102</v>
      </c>
      <c r="J1223" s="245" t="s">
        <v>569</v>
      </c>
      <c r="K1223" s="246" t="s">
        <v>8260</v>
      </c>
      <c r="L1223" s="245" t="s">
        <v>568</v>
      </c>
      <c r="M1223"/>
      <c r="N1223"/>
      <c r="O1223"/>
      <c r="P1223"/>
      <c r="Q1223"/>
      <c r="R1223"/>
      <c r="S1223"/>
      <c r="T1223"/>
      <c r="U1223"/>
      <c r="V1223"/>
      <c r="W1223"/>
      <c r="X1223"/>
      <c r="Y1223"/>
      <c r="Z1223"/>
      <c r="AA1223"/>
      <c r="AB1223"/>
      <c r="AC1223"/>
      <c r="AD1223"/>
      <c r="AE1223"/>
      <c r="AF1223"/>
      <c r="AG1223"/>
      <c r="AH1223"/>
      <c r="AI1223"/>
      <c r="AJ1223"/>
      <c r="AK1223"/>
      <c r="AL1223"/>
      <c r="AM1223"/>
      <c r="AN1223"/>
      <c r="AO1223"/>
      <c r="AP1223"/>
      <c r="AQ1223"/>
      <c r="AR1223"/>
      <c r="AS1223"/>
      <c r="AT1223"/>
      <c r="AU1223"/>
      <c r="AV1223"/>
      <c r="AW1223"/>
      <c r="AX1223"/>
      <c r="AY1223"/>
      <c r="AZ1223"/>
      <c r="BA1223"/>
      <c r="BB1223"/>
      <c r="BC1223"/>
      <c r="BD1223"/>
      <c r="BE1223"/>
      <c r="BF1223"/>
      <c r="BG1223"/>
      <c r="BH1223"/>
      <c r="BI1223"/>
      <c r="BJ1223"/>
      <c r="BK1223"/>
      <c r="BL1223"/>
      <c r="BM1223"/>
      <c r="BN1223"/>
      <c r="BO1223"/>
    </row>
    <row r="1224" spans="1:67" ht="15" x14ac:dyDescent="0.25">
      <c r="A1224" s="245" t="s">
        <v>5904</v>
      </c>
      <c r="B1224" s="245" t="s">
        <v>5903</v>
      </c>
      <c r="C1224" s="245" t="s">
        <v>5902</v>
      </c>
      <c r="D1224" s="245" t="s">
        <v>5901</v>
      </c>
      <c r="E1224" s="246" t="s">
        <v>44</v>
      </c>
      <c r="F1224" s="245" t="s">
        <v>44</v>
      </c>
      <c r="G1224" s="245" t="s">
        <v>5926</v>
      </c>
      <c r="H1224" s="245" t="s">
        <v>5925</v>
      </c>
      <c r="I1224" s="245" t="s">
        <v>102</v>
      </c>
      <c r="J1224" s="245" t="s">
        <v>569</v>
      </c>
      <c r="K1224" s="246" t="s">
        <v>16344</v>
      </c>
      <c r="L1224" s="245" t="s">
        <v>568</v>
      </c>
      <c r="M1224"/>
      <c r="N1224"/>
      <c r="O1224"/>
      <c r="P1224"/>
      <c r="Q1224"/>
      <c r="R1224"/>
      <c r="S1224"/>
      <c r="T1224"/>
      <c r="U1224"/>
      <c r="V1224"/>
      <c r="W1224"/>
      <c r="X1224"/>
      <c r="Y1224"/>
      <c r="Z1224"/>
      <c r="AA1224"/>
      <c r="AB1224"/>
      <c r="AC1224"/>
      <c r="AD1224"/>
      <c r="AE1224"/>
      <c r="AF1224"/>
      <c r="AG1224"/>
      <c r="AH1224"/>
      <c r="AI1224"/>
      <c r="AJ1224"/>
      <c r="AK1224"/>
      <c r="AL1224"/>
      <c r="AM1224"/>
      <c r="AN1224"/>
      <c r="AO1224"/>
      <c r="AP1224"/>
      <c r="AQ1224"/>
      <c r="AR1224"/>
      <c r="AS1224"/>
      <c r="AT1224"/>
      <c r="AU1224"/>
      <c r="AV1224"/>
      <c r="AW1224"/>
      <c r="AX1224"/>
      <c r="AY1224"/>
      <c r="AZ1224"/>
      <c r="BA1224"/>
      <c r="BB1224"/>
      <c r="BC1224"/>
      <c r="BD1224"/>
      <c r="BE1224"/>
      <c r="BF1224"/>
      <c r="BG1224"/>
      <c r="BH1224"/>
      <c r="BI1224"/>
      <c r="BJ1224"/>
      <c r="BK1224"/>
      <c r="BL1224"/>
      <c r="BM1224"/>
      <c r="BN1224"/>
      <c r="BO1224"/>
    </row>
    <row r="1225" spans="1:67" ht="15" x14ac:dyDescent="0.25">
      <c r="A1225" s="245" t="s">
        <v>5904</v>
      </c>
      <c r="B1225" s="245" t="s">
        <v>5903</v>
      </c>
      <c r="C1225" s="245" t="s">
        <v>5902</v>
      </c>
      <c r="D1225" s="245" t="s">
        <v>5901</v>
      </c>
      <c r="E1225" s="246" t="s">
        <v>44</v>
      </c>
      <c r="F1225" s="245" t="s">
        <v>44</v>
      </c>
      <c r="G1225" s="245" t="s">
        <v>5924</v>
      </c>
      <c r="H1225" s="245" t="s">
        <v>5923</v>
      </c>
      <c r="I1225" s="245" t="s">
        <v>102</v>
      </c>
      <c r="J1225" s="245" t="s">
        <v>106</v>
      </c>
      <c r="K1225" s="246" t="s">
        <v>8881</v>
      </c>
      <c r="L1225" s="245" t="s">
        <v>568</v>
      </c>
      <c r="M1225"/>
      <c r="N1225"/>
      <c r="O1225"/>
      <c r="P1225"/>
      <c r="Q1225"/>
      <c r="R1225"/>
      <c r="S1225"/>
      <c r="T1225"/>
      <c r="U1225"/>
      <c r="V1225"/>
      <c r="W1225"/>
      <c r="X1225"/>
      <c r="Y1225"/>
      <c r="Z1225"/>
      <c r="AA1225"/>
      <c r="AB1225"/>
      <c r="AC1225"/>
      <c r="AD1225"/>
      <c r="AE1225"/>
      <c r="AF1225"/>
      <c r="AG1225"/>
      <c r="AH1225"/>
      <c r="AI1225"/>
      <c r="AJ1225"/>
      <c r="AK1225"/>
      <c r="AL1225"/>
      <c r="AM1225"/>
      <c r="AN1225"/>
      <c r="AO1225"/>
      <c r="AP1225"/>
      <c r="AQ1225"/>
      <c r="AR1225"/>
      <c r="AS1225"/>
      <c r="AT1225"/>
      <c r="AU1225"/>
      <c r="AV1225"/>
      <c r="AW1225"/>
      <c r="AX1225"/>
      <c r="AY1225"/>
      <c r="AZ1225"/>
      <c r="BA1225"/>
      <c r="BB1225"/>
      <c r="BC1225"/>
      <c r="BD1225"/>
      <c r="BE1225"/>
      <c r="BF1225"/>
      <c r="BG1225"/>
      <c r="BH1225"/>
      <c r="BI1225"/>
      <c r="BJ1225"/>
      <c r="BK1225"/>
      <c r="BL1225"/>
      <c r="BM1225"/>
      <c r="BN1225"/>
      <c r="BO1225"/>
    </row>
    <row r="1226" spans="1:67" ht="15" x14ac:dyDescent="0.25">
      <c r="A1226" s="245" t="s">
        <v>5904</v>
      </c>
      <c r="B1226" s="245" t="s">
        <v>5903</v>
      </c>
      <c r="C1226" s="245" t="s">
        <v>5902</v>
      </c>
      <c r="D1226" s="245" t="s">
        <v>5901</v>
      </c>
      <c r="E1226" s="246" t="s">
        <v>44</v>
      </c>
      <c r="F1226" s="245" t="s">
        <v>44</v>
      </c>
      <c r="G1226" s="245" t="s">
        <v>5921</v>
      </c>
      <c r="H1226" s="245" t="s">
        <v>5920</v>
      </c>
      <c r="I1226" s="245" t="s">
        <v>102</v>
      </c>
      <c r="J1226" s="245" t="s">
        <v>106</v>
      </c>
      <c r="K1226" s="246" t="s">
        <v>8875</v>
      </c>
      <c r="L1226" s="245" t="s">
        <v>568</v>
      </c>
      <c r="M1226"/>
      <c r="N1226"/>
      <c r="O1226"/>
      <c r="P1226"/>
      <c r="Q1226"/>
      <c r="R1226"/>
      <c r="S1226"/>
      <c r="T1226"/>
      <c r="U1226"/>
      <c r="V1226"/>
      <c r="W1226"/>
      <c r="X1226"/>
      <c r="Y1226"/>
      <c r="Z1226"/>
      <c r="AA1226"/>
      <c r="AB1226"/>
      <c r="AC1226"/>
      <c r="AD1226"/>
      <c r="AE1226"/>
      <c r="AF1226"/>
      <c r="AG1226"/>
      <c r="AH1226"/>
      <c r="AI1226"/>
      <c r="AJ1226"/>
      <c r="AK1226"/>
      <c r="AL1226"/>
      <c r="AM1226"/>
      <c r="AN1226"/>
      <c r="AO1226"/>
      <c r="AP1226"/>
      <c r="AQ1226"/>
      <c r="AR1226"/>
      <c r="AS1226"/>
      <c r="AT1226"/>
      <c r="AU1226"/>
      <c r="AV1226"/>
      <c r="AW1226"/>
      <c r="AX1226"/>
      <c r="AY1226"/>
      <c r="AZ1226"/>
      <c r="BA1226"/>
      <c r="BB1226"/>
      <c r="BC1226"/>
      <c r="BD1226"/>
      <c r="BE1226"/>
      <c r="BF1226"/>
      <c r="BG1226"/>
      <c r="BH1226"/>
      <c r="BI1226"/>
      <c r="BJ1226"/>
      <c r="BK1226"/>
      <c r="BL1226"/>
      <c r="BM1226"/>
      <c r="BN1226"/>
      <c r="BO1226"/>
    </row>
    <row r="1227" spans="1:67" ht="15" x14ac:dyDescent="0.25">
      <c r="A1227" s="245" t="s">
        <v>5904</v>
      </c>
      <c r="B1227" s="245" t="s">
        <v>5903</v>
      </c>
      <c r="C1227" s="245" t="s">
        <v>5902</v>
      </c>
      <c r="D1227" s="245" t="s">
        <v>5901</v>
      </c>
      <c r="E1227" s="246" t="s">
        <v>44</v>
      </c>
      <c r="F1227" s="245" t="s">
        <v>44</v>
      </c>
      <c r="G1227" s="245" t="s">
        <v>5919</v>
      </c>
      <c r="H1227" s="245" t="s">
        <v>5918</v>
      </c>
      <c r="I1227" s="245" t="s">
        <v>102</v>
      </c>
      <c r="J1227" s="245" t="s">
        <v>106</v>
      </c>
      <c r="K1227" s="246" t="s">
        <v>8421</v>
      </c>
      <c r="L1227" s="245" t="s">
        <v>568</v>
      </c>
      <c r="M1227"/>
      <c r="N1227"/>
      <c r="O1227"/>
      <c r="P1227"/>
      <c r="Q1227"/>
      <c r="R1227"/>
      <c r="S1227"/>
      <c r="T1227"/>
      <c r="U1227"/>
      <c r="V1227"/>
      <c r="W1227"/>
      <c r="X1227"/>
      <c r="Y1227"/>
      <c r="Z1227"/>
      <c r="AA1227"/>
      <c r="AB1227"/>
      <c r="AC1227"/>
      <c r="AD1227"/>
      <c r="AE1227"/>
      <c r="AF1227"/>
      <c r="AG1227"/>
      <c r="AH1227"/>
      <c r="AI1227"/>
      <c r="AJ1227"/>
      <c r="AK1227"/>
      <c r="AL1227"/>
      <c r="AM1227"/>
      <c r="AN1227"/>
      <c r="AO1227"/>
      <c r="AP1227"/>
      <c r="AQ1227"/>
      <c r="AR1227"/>
      <c r="AS1227"/>
      <c r="AT1227"/>
      <c r="AU1227"/>
      <c r="AV1227"/>
      <c r="AW1227"/>
      <c r="AX1227"/>
      <c r="AY1227"/>
      <c r="AZ1227"/>
      <c r="BA1227"/>
      <c r="BB1227"/>
      <c r="BC1227"/>
      <c r="BD1227"/>
      <c r="BE1227"/>
      <c r="BF1227"/>
      <c r="BG1227"/>
      <c r="BH1227"/>
      <c r="BI1227"/>
      <c r="BJ1227"/>
      <c r="BK1227"/>
      <c r="BL1227"/>
      <c r="BM1227"/>
      <c r="BN1227"/>
      <c r="BO1227"/>
    </row>
    <row r="1228" spans="1:67" ht="15" x14ac:dyDescent="0.25">
      <c r="A1228" s="245" t="s">
        <v>5904</v>
      </c>
      <c r="B1228" s="245" t="s">
        <v>5903</v>
      </c>
      <c r="C1228" s="245" t="s">
        <v>5902</v>
      </c>
      <c r="D1228" s="245" t="s">
        <v>5901</v>
      </c>
      <c r="E1228" s="246" t="s">
        <v>44</v>
      </c>
      <c r="F1228" s="245" t="s">
        <v>44</v>
      </c>
      <c r="G1228" s="245" t="s">
        <v>5917</v>
      </c>
      <c r="H1228" s="245" t="s">
        <v>5916</v>
      </c>
      <c r="I1228" s="245" t="s">
        <v>102</v>
      </c>
      <c r="J1228" s="245" t="s">
        <v>569</v>
      </c>
      <c r="K1228" s="246" t="s">
        <v>15166</v>
      </c>
      <c r="L1228" s="245" t="s">
        <v>568</v>
      </c>
      <c r="M1228"/>
      <c r="N1228"/>
      <c r="O1228"/>
      <c r="P1228"/>
      <c r="Q1228"/>
      <c r="R1228"/>
      <c r="S1228"/>
      <c r="T1228"/>
      <c r="U1228"/>
      <c r="V1228"/>
      <c r="W1228"/>
      <c r="X1228"/>
      <c r="Y1228"/>
      <c r="Z1228"/>
      <c r="AA1228"/>
      <c r="AB1228"/>
      <c r="AC1228"/>
      <c r="AD1228"/>
      <c r="AE1228"/>
      <c r="AF1228"/>
      <c r="AG1228"/>
      <c r="AH1228"/>
      <c r="AI1228"/>
      <c r="AJ1228"/>
      <c r="AK1228"/>
      <c r="AL1228"/>
      <c r="AM1228"/>
      <c r="AN1228"/>
      <c r="AO1228"/>
      <c r="AP1228"/>
      <c r="AQ1228"/>
      <c r="AR1228"/>
      <c r="AS1228"/>
      <c r="AT1228"/>
      <c r="AU1228"/>
      <c r="AV1228"/>
      <c r="AW1228"/>
      <c r="AX1228"/>
      <c r="AY1228"/>
      <c r="AZ1228"/>
      <c r="BA1228"/>
      <c r="BB1228"/>
      <c r="BC1228"/>
      <c r="BD1228"/>
      <c r="BE1228"/>
      <c r="BF1228"/>
      <c r="BG1228"/>
      <c r="BH1228"/>
      <c r="BI1228"/>
      <c r="BJ1228"/>
      <c r="BK1228"/>
      <c r="BL1228"/>
      <c r="BM1228"/>
      <c r="BN1228"/>
      <c r="BO1228"/>
    </row>
    <row r="1229" spans="1:67" ht="15" x14ac:dyDescent="0.25">
      <c r="A1229" s="245" t="s">
        <v>5904</v>
      </c>
      <c r="B1229" s="245" t="s">
        <v>5903</v>
      </c>
      <c r="C1229" s="245" t="s">
        <v>5902</v>
      </c>
      <c r="D1229" s="245" t="s">
        <v>5901</v>
      </c>
      <c r="E1229" s="246" t="s">
        <v>44</v>
      </c>
      <c r="F1229" s="245" t="s">
        <v>44</v>
      </c>
      <c r="G1229" s="245" t="s">
        <v>5915</v>
      </c>
      <c r="H1229" s="245" t="s">
        <v>5914</v>
      </c>
      <c r="I1229" s="245" t="s">
        <v>102</v>
      </c>
      <c r="J1229" s="245" t="s">
        <v>569</v>
      </c>
      <c r="K1229" s="246" t="s">
        <v>9027</v>
      </c>
      <c r="L1229" s="245" t="s">
        <v>568</v>
      </c>
      <c r="M1229"/>
      <c r="N1229"/>
      <c r="O1229"/>
      <c r="P1229"/>
      <c r="Q1229"/>
      <c r="R1229"/>
      <c r="S1229"/>
      <c r="T1229"/>
      <c r="U1229"/>
      <c r="V1229"/>
      <c r="W1229"/>
      <c r="X1229"/>
      <c r="Y1229"/>
      <c r="Z1229"/>
      <c r="AA1229"/>
      <c r="AB1229"/>
      <c r="AC1229"/>
      <c r="AD1229"/>
      <c r="AE1229"/>
      <c r="AF1229"/>
      <c r="AG1229"/>
      <c r="AH1229"/>
      <c r="AI1229"/>
      <c r="AJ1229"/>
      <c r="AK1229"/>
      <c r="AL1229"/>
      <c r="AM1229"/>
      <c r="AN1229"/>
      <c r="AO1229"/>
      <c r="AP1229"/>
      <c r="AQ1229"/>
      <c r="AR1229"/>
      <c r="AS1229"/>
      <c r="AT1229"/>
      <c r="AU1229"/>
      <c r="AV1229"/>
      <c r="AW1229"/>
      <c r="AX1229"/>
      <c r="AY1229"/>
      <c r="AZ1229"/>
      <c r="BA1229"/>
      <c r="BB1229"/>
      <c r="BC1229"/>
      <c r="BD1229"/>
      <c r="BE1229"/>
      <c r="BF1229"/>
      <c r="BG1229"/>
      <c r="BH1229"/>
      <c r="BI1229"/>
      <c r="BJ1229"/>
      <c r="BK1229"/>
      <c r="BL1229"/>
      <c r="BM1229"/>
      <c r="BN1229"/>
      <c r="BO1229"/>
    </row>
    <row r="1230" spans="1:67" ht="15" x14ac:dyDescent="0.25">
      <c r="A1230" s="245" t="s">
        <v>5904</v>
      </c>
      <c r="B1230" s="245" t="s">
        <v>5903</v>
      </c>
      <c r="C1230" s="245" t="s">
        <v>5902</v>
      </c>
      <c r="D1230" s="245" t="s">
        <v>5901</v>
      </c>
      <c r="E1230" s="246" t="s">
        <v>44</v>
      </c>
      <c r="F1230" s="245" t="s">
        <v>44</v>
      </c>
      <c r="G1230" s="245" t="s">
        <v>5913</v>
      </c>
      <c r="H1230" s="245" t="s">
        <v>5912</v>
      </c>
      <c r="I1230" s="245" t="s">
        <v>102</v>
      </c>
      <c r="J1230" s="245" t="s">
        <v>569</v>
      </c>
      <c r="K1230" s="246" t="s">
        <v>9503</v>
      </c>
      <c r="L1230" s="245" t="s">
        <v>568</v>
      </c>
      <c r="M1230"/>
      <c r="N1230"/>
      <c r="O1230"/>
      <c r="P1230"/>
      <c r="Q1230"/>
      <c r="R1230"/>
      <c r="S1230"/>
      <c r="T1230"/>
      <c r="U1230"/>
      <c r="V1230"/>
      <c r="W1230"/>
      <c r="X1230"/>
      <c r="Y1230"/>
      <c r="Z1230"/>
      <c r="AA1230"/>
      <c r="AB1230"/>
      <c r="AC1230"/>
      <c r="AD1230"/>
      <c r="AE1230"/>
      <c r="AF1230"/>
      <c r="AG1230"/>
      <c r="AH1230"/>
      <c r="AI1230"/>
      <c r="AJ1230"/>
      <c r="AK1230"/>
      <c r="AL1230"/>
      <c r="AM1230"/>
      <c r="AN1230"/>
      <c r="AO1230"/>
      <c r="AP1230"/>
      <c r="AQ1230"/>
      <c r="AR1230"/>
      <c r="AS1230"/>
      <c r="AT1230"/>
      <c r="AU1230"/>
      <c r="AV1230"/>
      <c r="AW1230"/>
      <c r="AX1230"/>
      <c r="AY1230"/>
      <c r="AZ1230"/>
      <c r="BA1230"/>
      <c r="BB1230"/>
      <c r="BC1230"/>
      <c r="BD1230"/>
      <c r="BE1230"/>
      <c r="BF1230"/>
      <c r="BG1230"/>
      <c r="BH1230"/>
      <c r="BI1230"/>
      <c r="BJ1230"/>
      <c r="BK1230"/>
      <c r="BL1230"/>
      <c r="BM1230"/>
      <c r="BN1230"/>
      <c r="BO1230"/>
    </row>
    <row r="1231" spans="1:67" ht="15" x14ac:dyDescent="0.25">
      <c r="A1231" s="245" t="s">
        <v>5904</v>
      </c>
      <c r="B1231" s="245" t="s">
        <v>5903</v>
      </c>
      <c r="C1231" s="245" t="s">
        <v>5902</v>
      </c>
      <c r="D1231" s="245" t="s">
        <v>5901</v>
      </c>
      <c r="E1231" s="246" t="s">
        <v>44</v>
      </c>
      <c r="F1231" s="245" t="s">
        <v>44</v>
      </c>
      <c r="G1231" s="245" t="s">
        <v>5911</v>
      </c>
      <c r="H1231" s="245" t="s">
        <v>5910</v>
      </c>
      <c r="I1231" s="245" t="s">
        <v>102</v>
      </c>
      <c r="J1231" s="245" t="s">
        <v>106</v>
      </c>
      <c r="K1231" s="246" t="s">
        <v>146</v>
      </c>
      <c r="L1231" s="245" t="s">
        <v>568</v>
      </c>
      <c r="M1231"/>
      <c r="N1231"/>
      <c r="O1231"/>
      <c r="P1231"/>
      <c r="Q1231"/>
      <c r="R1231"/>
      <c r="S1231"/>
      <c r="T1231"/>
      <c r="U1231"/>
      <c r="V1231"/>
      <c r="W1231"/>
      <c r="X1231"/>
      <c r="Y1231"/>
      <c r="Z1231"/>
      <c r="AA1231"/>
      <c r="AB1231"/>
      <c r="AC1231"/>
      <c r="AD1231"/>
      <c r="AE1231"/>
      <c r="AF1231"/>
      <c r="AG1231"/>
      <c r="AH1231"/>
      <c r="AI1231"/>
      <c r="AJ1231"/>
      <c r="AK1231"/>
      <c r="AL1231"/>
      <c r="AM1231"/>
      <c r="AN1231"/>
      <c r="AO1231"/>
      <c r="AP1231"/>
      <c r="AQ1231"/>
      <c r="AR1231"/>
      <c r="AS1231"/>
      <c r="AT1231"/>
      <c r="AU1231"/>
      <c r="AV1231"/>
      <c r="AW1231"/>
      <c r="AX1231"/>
      <c r="AY1231"/>
      <c r="AZ1231"/>
      <c r="BA1231"/>
      <c r="BB1231"/>
      <c r="BC1231"/>
      <c r="BD1231"/>
      <c r="BE1231"/>
      <c r="BF1231"/>
      <c r="BG1231"/>
      <c r="BH1231"/>
      <c r="BI1231"/>
      <c r="BJ1231"/>
      <c r="BK1231"/>
      <c r="BL1231"/>
      <c r="BM1231"/>
      <c r="BN1231"/>
      <c r="BO1231"/>
    </row>
    <row r="1232" spans="1:67" ht="15" x14ac:dyDescent="0.25">
      <c r="A1232" s="245" t="s">
        <v>5904</v>
      </c>
      <c r="B1232" s="245" t="s">
        <v>5903</v>
      </c>
      <c r="C1232" s="245" t="s">
        <v>5902</v>
      </c>
      <c r="D1232" s="245" t="s">
        <v>5901</v>
      </c>
      <c r="E1232" s="246" t="s">
        <v>44</v>
      </c>
      <c r="F1232" s="245" t="s">
        <v>44</v>
      </c>
      <c r="G1232" s="245" t="s">
        <v>5909</v>
      </c>
      <c r="H1232" s="245" t="s">
        <v>5908</v>
      </c>
      <c r="I1232" s="245" t="s">
        <v>102</v>
      </c>
      <c r="J1232" s="245" t="s">
        <v>106</v>
      </c>
      <c r="K1232" s="246" t="s">
        <v>16296</v>
      </c>
      <c r="L1232" s="245" t="s">
        <v>568</v>
      </c>
      <c r="M1232"/>
      <c r="N1232"/>
      <c r="O1232"/>
      <c r="P1232"/>
      <c r="Q1232"/>
      <c r="R1232"/>
      <c r="S1232"/>
      <c r="T1232"/>
      <c r="U1232"/>
      <c r="V1232"/>
      <c r="W1232"/>
      <c r="X1232"/>
      <c r="Y1232"/>
      <c r="Z1232"/>
      <c r="AA1232"/>
      <c r="AB1232"/>
      <c r="AC1232"/>
      <c r="AD1232"/>
      <c r="AE1232"/>
      <c r="AF1232"/>
      <c r="AG1232"/>
      <c r="AH1232"/>
      <c r="AI1232"/>
      <c r="AJ1232"/>
      <c r="AK1232"/>
      <c r="AL1232"/>
      <c r="AM1232"/>
      <c r="AN1232"/>
      <c r="AO1232"/>
      <c r="AP1232"/>
      <c r="AQ1232"/>
      <c r="AR1232"/>
      <c r="AS1232"/>
      <c r="AT1232"/>
      <c r="AU1232"/>
      <c r="AV1232"/>
      <c r="AW1232"/>
      <c r="AX1232"/>
      <c r="AY1232"/>
      <c r="AZ1232"/>
      <c r="BA1232"/>
      <c r="BB1232"/>
      <c r="BC1232"/>
      <c r="BD1232"/>
      <c r="BE1232"/>
      <c r="BF1232"/>
      <c r="BG1232"/>
      <c r="BH1232"/>
      <c r="BI1232"/>
      <c r="BJ1232"/>
      <c r="BK1232"/>
      <c r="BL1232"/>
      <c r="BM1232"/>
      <c r="BN1232"/>
      <c r="BO1232"/>
    </row>
    <row r="1233" spans="1:67" ht="15" x14ac:dyDescent="0.25">
      <c r="A1233" s="245" t="s">
        <v>5904</v>
      </c>
      <c r="B1233" s="245" t="s">
        <v>5903</v>
      </c>
      <c r="C1233" s="245" t="s">
        <v>5902</v>
      </c>
      <c r="D1233" s="245" t="s">
        <v>5901</v>
      </c>
      <c r="E1233" s="246" t="s">
        <v>44</v>
      </c>
      <c r="F1233" s="245" t="s">
        <v>44</v>
      </c>
      <c r="G1233" s="245" t="s">
        <v>5906</v>
      </c>
      <c r="H1233" s="245" t="s">
        <v>5905</v>
      </c>
      <c r="I1233" s="245" t="s">
        <v>102</v>
      </c>
      <c r="J1233" s="245" t="s">
        <v>106</v>
      </c>
      <c r="K1233" s="246" t="s">
        <v>123</v>
      </c>
      <c r="L1233" s="245" t="s">
        <v>568</v>
      </c>
      <c r="M1233"/>
      <c r="N1233"/>
      <c r="O1233"/>
      <c r="P1233"/>
      <c r="Q1233"/>
      <c r="R1233"/>
      <c r="S1233"/>
      <c r="T1233"/>
      <c r="U1233"/>
      <c r="V1233"/>
      <c r="W1233"/>
      <c r="X1233"/>
      <c r="Y1233"/>
      <c r="Z1233"/>
      <c r="AA1233"/>
      <c r="AB1233"/>
      <c r="AC1233"/>
      <c r="AD1233"/>
      <c r="AE1233"/>
      <c r="AF1233"/>
      <c r="AG1233"/>
      <c r="AH1233"/>
      <c r="AI1233"/>
      <c r="AJ1233"/>
      <c r="AK1233"/>
      <c r="AL1233"/>
      <c r="AM1233"/>
      <c r="AN1233"/>
      <c r="AO1233"/>
      <c r="AP1233"/>
      <c r="AQ1233"/>
      <c r="AR1233"/>
      <c r="AS1233"/>
      <c r="AT1233"/>
      <c r="AU1233"/>
      <c r="AV1233"/>
      <c r="AW1233"/>
      <c r="AX1233"/>
      <c r="AY1233"/>
      <c r="AZ1233"/>
      <c r="BA1233"/>
      <c r="BB1233"/>
      <c r="BC1233"/>
      <c r="BD1233"/>
      <c r="BE1233"/>
      <c r="BF1233"/>
      <c r="BG1233"/>
      <c r="BH1233"/>
      <c r="BI1233"/>
      <c r="BJ1233"/>
      <c r="BK1233"/>
      <c r="BL1233"/>
      <c r="BM1233"/>
      <c r="BN1233"/>
      <c r="BO1233"/>
    </row>
    <row r="1234" spans="1:67" ht="15" x14ac:dyDescent="0.25">
      <c r="A1234" s="245" t="s">
        <v>5904</v>
      </c>
      <c r="B1234" s="245" t="s">
        <v>5903</v>
      </c>
      <c r="C1234" s="245" t="s">
        <v>5902</v>
      </c>
      <c r="D1234" s="245" t="s">
        <v>5901</v>
      </c>
      <c r="E1234" s="246" t="s">
        <v>44</v>
      </c>
      <c r="F1234" s="245" t="s">
        <v>44</v>
      </c>
      <c r="G1234" s="245" t="s">
        <v>5900</v>
      </c>
      <c r="H1234" s="245" t="s">
        <v>5899</v>
      </c>
      <c r="I1234" s="245" t="s">
        <v>102</v>
      </c>
      <c r="J1234" s="245" t="s">
        <v>59</v>
      </c>
      <c r="K1234" s="246" t="s">
        <v>1702</v>
      </c>
      <c r="L1234" s="245" t="s">
        <v>568</v>
      </c>
      <c r="M1234"/>
      <c r="N1234"/>
      <c r="O1234"/>
      <c r="P1234"/>
      <c r="Q1234"/>
      <c r="R1234"/>
      <c r="S1234"/>
      <c r="T1234"/>
      <c r="U1234"/>
      <c r="V1234"/>
      <c r="W1234"/>
      <c r="X1234"/>
      <c r="Y1234"/>
      <c r="Z1234"/>
      <c r="AA1234"/>
      <c r="AB1234"/>
      <c r="AC1234"/>
      <c r="AD1234"/>
      <c r="AE1234"/>
      <c r="AF1234"/>
      <c r="AG1234"/>
      <c r="AH1234"/>
      <c r="AI1234"/>
      <c r="AJ1234"/>
      <c r="AK1234"/>
      <c r="AL1234"/>
      <c r="AM1234"/>
      <c r="AN1234"/>
      <c r="AO1234"/>
      <c r="AP1234"/>
      <c r="AQ1234"/>
      <c r="AR1234"/>
      <c r="AS1234"/>
      <c r="AT1234"/>
      <c r="AU1234"/>
      <c r="AV1234"/>
      <c r="AW1234"/>
      <c r="AX1234"/>
      <c r="AY1234"/>
      <c r="AZ1234"/>
      <c r="BA1234"/>
      <c r="BB1234"/>
      <c r="BC1234"/>
      <c r="BD1234"/>
      <c r="BE1234"/>
      <c r="BF1234"/>
      <c r="BG1234"/>
      <c r="BH1234"/>
      <c r="BI1234"/>
      <c r="BJ1234"/>
      <c r="BK1234"/>
      <c r="BL1234"/>
      <c r="BM1234"/>
      <c r="BN1234"/>
      <c r="BO1234"/>
    </row>
    <row r="1235" spans="1:67" ht="15" x14ac:dyDescent="0.25">
      <c r="A1235" s="245" t="s">
        <v>5904</v>
      </c>
      <c r="B1235" s="245" t="s">
        <v>5903</v>
      </c>
      <c r="C1235" s="245" t="s">
        <v>5902</v>
      </c>
      <c r="D1235" s="245" t="s">
        <v>5901</v>
      </c>
      <c r="E1235" s="246" t="s">
        <v>44</v>
      </c>
      <c r="F1235" s="245" t="s">
        <v>44</v>
      </c>
      <c r="G1235" s="245" t="s">
        <v>8698</v>
      </c>
      <c r="H1235" s="245" t="s">
        <v>8697</v>
      </c>
      <c r="I1235" s="245" t="s">
        <v>102</v>
      </c>
      <c r="J1235" s="245" t="s">
        <v>106</v>
      </c>
      <c r="K1235" s="246" t="s">
        <v>205</v>
      </c>
      <c r="L1235" s="245" t="s">
        <v>568</v>
      </c>
      <c r="M1235"/>
      <c r="N1235"/>
      <c r="O1235"/>
      <c r="P1235"/>
      <c r="Q1235"/>
      <c r="R1235"/>
      <c r="S1235"/>
      <c r="T1235"/>
      <c r="U1235"/>
      <c r="V1235"/>
      <c r="W1235"/>
      <c r="X1235"/>
      <c r="Y1235"/>
      <c r="Z1235"/>
      <c r="AA1235"/>
      <c r="AB1235"/>
      <c r="AC1235"/>
      <c r="AD1235"/>
      <c r="AE1235"/>
      <c r="AF1235"/>
      <c r="AG1235"/>
      <c r="AH1235"/>
      <c r="AI1235"/>
      <c r="AJ1235"/>
      <c r="AK1235"/>
      <c r="AL1235"/>
      <c r="AM1235"/>
      <c r="AN1235"/>
      <c r="AO1235"/>
      <c r="AP1235"/>
      <c r="AQ1235"/>
      <c r="AR1235"/>
      <c r="AS1235"/>
      <c r="AT1235"/>
      <c r="AU1235"/>
      <c r="AV1235"/>
      <c r="AW1235"/>
      <c r="AX1235"/>
      <c r="AY1235"/>
      <c r="AZ1235"/>
      <c r="BA1235"/>
      <c r="BB1235"/>
      <c r="BC1235"/>
      <c r="BD1235"/>
      <c r="BE1235"/>
      <c r="BF1235"/>
      <c r="BG1235"/>
      <c r="BH1235"/>
      <c r="BI1235"/>
      <c r="BJ1235"/>
      <c r="BK1235"/>
      <c r="BL1235"/>
      <c r="BM1235"/>
      <c r="BN1235"/>
      <c r="BO1235"/>
    </row>
    <row r="1236" spans="1:67" ht="15" x14ac:dyDescent="0.25">
      <c r="A1236" s="245" t="s">
        <v>5904</v>
      </c>
      <c r="B1236" s="245" t="s">
        <v>5903</v>
      </c>
      <c r="C1236" s="245" t="s">
        <v>5902</v>
      </c>
      <c r="D1236" s="245" t="s">
        <v>5901</v>
      </c>
      <c r="E1236" s="246" t="s">
        <v>44</v>
      </c>
      <c r="F1236" s="245" t="s">
        <v>44</v>
      </c>
      <c r="G1236" s="245" t="s">
        <v>8696</v>
      </c>
      <c r="H1236" s="245" t="s">
        <v>8695</v>
      </c>
      <c r="I1236" s="245" t="s">
        <v>102</v>
      </c>
      <c r="J1236" s="245" t="s">
        <v>106</v>
      </c>
      <c r="K1236" s="246" t="s">
        <v>5907</v>
      </c>
      <c r="L1236" s="245" t="s">
        <v>568</v>
      </c>
      <c r="M1236"/>
      <c r="N1236"/>
      <c r="O1236"/>
      <c r="P1236"/>
      <c r="Q1236"/>
      <c r="R1236"/>
      <c r="S1236"/>
      <c r="T1236"/>
      <c r="U1236"/>
      <c r="V1236"/>
      <c r="W1236"/>
      <c r="X1236"/>
      <c r="Y1236"/>
      <c r="Z1236"/>
      <c r="AA1236"/>
      <c r="AB1236"/>
      <c r="AC1236"/>
      <c r="AD1236"/>
      <c r="AE1236"/>
      <c r="AF1236"/>
      <c r="AG1236"/>
      <c r="AH1236"/>
      <c r="AI1236"/>
      <c r="AJ1236"/>
      <c r="AK1236"/>
      <c r="AL1236"/>
      <c r="AM1236"/>
      <c r="AN1236"/>
      <c r="AO1236"/>
      <c r="AP1236"/>
      <c r="AQ1236"/>
      <c r="AR1236"/>
      <c r="AS1236"/>
      <c r="AT1236"/>
      <c r="AU1236"/>
      <c r="AV1236"/>
      <c r="AW1236"/>
      <c r="AX1236"/>
      <c r="AY1236"/>
      <c r="AZ1236"/>
      <c r="BA1236"/>
      <c r="BB1236"/>
      <c r="BC1236"/>
      <c r="BD1236"/>
      <c r="BE1236"/>
      <c r="BF1236"/>
      <c r="BG1236"/>
      <c r="BH1236"/>
      <c r="BI1236"/>
      <c r="BJ1236"/>
      <c r="BK1236"/>
      <c r="BL1236"/>
      <c r="BM1236"/>
      <c r="BN1236"/>
      <c r="BO1236"/>
    </row>
    <row r="1237" spans="1:67" ht="15" x14ac:dyDescent="0.25">
      <c r="A1237" s="245" t="s">
        <v>5904</v>
      </c>
      <c r="B1237" s="245" t="s">
        <v>5903</v>
      </c>
      <c r="C1237" s="245" t="s">
        <v>5902</v>
      </c>
      <c r="D1237" s="245" t="s">
        <v>5901</v>
      </c>
      <c r="E1237" s="246" t="s">
        <v>44</v>
      </c>
      <c r="F1237" s="245" t="s">
        <v>44</v>
      </c>
      <c r="G1237" s="245" t="s">
        <v>8694</v>
      </c>
      <c r="H1237" s="245" t="s">
        <v>8693</v>
      </c>
      <c r="I1237" s="245" t="s">
        <v>102</v>
      </c>
      <c r="J1237" s="245" t="s">
        <v>106</v>
      </c>
      <c r="K1237" s="246" t="s">
        <v>173</v>
      </c>
      <c r="L1237" s="245" t="s">
        <v>568</v>
      </c>
      <c r="M1237"/>
      <c r="N1237"/>
      <c r="O1237"/>
      <c r="P1237"/>
      <c r="Q1237"/>
      <c r="R1237"/>
      <c r="S1237"/>
      <c r="T1237"/>
      <c r="U1237"/>
      <c r="V1237"/>
      <c r="W1237"/>
      <c r="X1237"/>
      <c r="Y1237"/>
      <c r="Z1237"/>
      <c r="AA1237"/>
      <c r="AB1237"/>
      <c r="AC1237"/>
      <c r="AD1237"/>
      <c r="AE1237"/>
      <c r="AF1237"/>
      <c r="AG1237"/>
      <c r="AH1237"/>
      <c r="AI1237"/>
      <c r="AJ1237"/>
      <c r="AK1237"/>
      <c r="AL1237"/>
      <c r="AM1237"/>
      <c r="AN1237"/>
      <c r="AO1237"/>
      <c r="AP1237"/>
      <c r="AQ1237"/>
      <c r="AR1237"/>
      <c r="AS1237"/>
      <c r="AT1237"/>
      <c r="AU1237"/>
      <c r="AV1237"/>
      <c r="AW1237"/>
      <c r="AX1237"/>
      <c r="AY1237"/>
      <c r="AZ1237"/>
      <c r="BA1237"/>
      <c r="BB1237"/>
      <c r="BC1237"/>
      <c r="BD1237"/>
      <c r="BE1237"/>
      <c r="BF1237"/>
      <c r="BG1237"/>
      <c r="BH1237"/>
      <c r="BI1237"/>
      <c r="BJ1237"/>
      <c r="BK1237"/>
      <c r="BL1237"/>
      <c r="BM1237"/>
      <c r="BN1237"/>
      <c r="BO1237"/>
    </row>
    <row r="1238" spans="1:67" ht="15" x14ac:dyDescent="0.25">
      <c r="A1238" s="245" t="s">
        <v>5904</v>
      </c>
      <c r="B1238" s="245" t="s">
        <v>5903</v>
      </c>
      <c r="C1238" s="245" t="s">
        <v>5902</v>
      </c>
      <c r="D1238" s="245" t="s">
        <v>5901</v>
      </c>
      <c r="E1238" s="246" t="s">
        <v>44</v>
      </c>
      <c r="F1238" s="245" t="s">
        <v>44</v>
      </c>
      <c r="G1238" s="245" t="s">
        <v>8692</v>
      </c>
      <c r="H1238" s="245" t="s">
        <v>8691</v>
      </c>
      <c r="I1238" s="245" t="s">
        <v>102</v>
      </c>
      <c r="J1238" s="245" t="s">
        <v>59</v>
      </c>
      <c r="K1238" s="246" t="s">
        <v>8344</v>
      </c>
      <c r="L1238" s="245" t="s">
        <v>568</v>
      </c>
      <c r="M1238"/>
      <c r="N1238"/>
      <c r="O1238"/>
      <c r="P1238"/>
      <c r="Q1238"/>
      <c r="R1238"/>
      <c r="S1238"/>
      <c r="T1238"/>
      <c r="U1238"/>
      <c r="V1238"/>
      <c r="W1238"/>
      <c r="X1238"/>
      <c r="Y1238"/>
      <c r="Z1238"/>
      <c r="AA1238"/>
      <c r="AB1238"/>
      <c r="AC1238"/>
      <c r="AD1238"/>
      <c r="AE1238"/>
      <c r="AF1238"/>
      <c r="AG1238"/>
      <c r="AH1238"/>
      <c r="AI1238"/>
      <c r="AJ1238"/>
      <c r="AK1238"/>
      <c r="AL1238"/>
      <c r="AM1238"/>
      <c r="AN1238"/>
      <c r="AO1238"/>
      <c r="AP1238"/>
      <c r="AQ1238"/>
      <c r="AR1238"/>
      <c r="AS1238"/>
      <c r="AT1238"/>
      <c r="AU1238"/>
      <c r="AV1238"/>
      <c r="AW1238"/>
      <c r="AX1238"/>
      <c r="AY1238"/>
      <c r="AZ1238"/>
      <c r="BA1238"/>
      <c r="BB1238"/>
      <c r="BC1238"/>
      <c r="BD1238"/>
      <c r="BE1238"/>
      <c r="BF1238"/>
      <c r="BG1238"/>
      <c r="BH1238"/>
      <c r="BI1238"/>
      <c r="BJ1238"/>
      <c r="BK1238"/>
      <c r="BL1238"/>
      <c r="BM1238"/>
      <c r="BN1238"/>
      <c r="BO1238"/>
    </row>
    <row r="1239" spans="1:67" ht="15" x14ac:dyDescent="0.25">
      <c r="A1239" s="245" t="s">
        <v>5904</v>
      </c>
      <c r="B1239" s="245" t="s">
        <v>5903</v>
      </c>
      <c r="C1239" s="245" t="s">
        <v>5902</v>
      </c>
      <c r="D1239" s="245" t="s">
        <v>5901</v>
      </c>
      <c r="E1239" s="246" t="s">
        <v>44</v>
      </c>
      <c r="F1239" s="245" t="s">
        <v>44</v>
      </c>
      <c r="G1239" s="245" t="s">
        <v>10537</v>
      </c>
      <c r="H1239" s="245" t="s">
        <v>10538</v>
      </c>
      <c r="I1239" s="245" t="s">
        <v>102</v>
      </c>
      <c r="J1239" s="245" t="s">
        <v>569</v>
      </c>
      <c r="K1239" s="246" t="s">
        <v>16345</v>
      </c>
      <c r="L1239" s="245" t="s">
        <v>568</v>
      </c>
      <c r="M1239"/>
      <c r="N1239"/>
      <c r="O1239"/>
      <c r="P1239"/>
      <c r="Q1239"/>
      <c r="R1239"/>
      <c r="S1239"/>
      <c r="T1239"/>
      <c r="U1239"/>
      <c r="V1239"/>
      <c r="W1239"/>
      <c r="X1239"/>
      <c r="Y1239"/>
      <c r="Z1239"/>
      <c r="AA1239"/>
      <c r="AB1239"/>
      <c r="AC1239"/>
      <c r="AD1239"/>
      <c r="AE1239"/>
      <c r="AF1239"/>
      <c r="AG1239"/>
      <c r="AH1239"/>
      <c r="AI1239"/>
      <c r="AJ1239"/>
      <c r="AK1239"/>
      <c r="AL1239"/>
      <c r="AM1239"/>
      <c r="AN1239"/>
      <c r="AO1239"/>
      <c r="AP1239"/>
      <c r="AQ1239"/>
      <c r="AR1239"/>
      <c r="AS1239"/>
      <c r="AT1239"/>
      <c r="AU1239"/>
      <c r="AV1239"/>
      <c r="AW1239"/>
      <c r="AX1239"/>
      <c r="AY1239"/>
      <c r="AZ1239"/>
      <c r="BA1239"/>
      <c r="BB1239"/>
      <c r="BC1239"/>
      <c r="BD1239"/>
      <c r="BE1239"/>
      <c r="BF1239"/>
      <c r="BG1239"/>
      <c r="BH1239"/>
      <c r="BI1239"/>
      <c r="BJ1239"/>
      <c r="BK1239"/>
      <c r="BL1239"/>
      <c r="BM1239"/>
      <c r="BN1239"/>
      <c r="BO1239"/>
    </row>
    <row r="1240" spans="1:67" ht="15" x14ac:dyDescent="0.25">
      <c r="A1240" s="245" t="s">
        <v>5904</v>
      </c>
      <c r="B1240" s="245" t="s">
        <v>5903</v>
      </c>
      <c r="C1240" s="245" t="s">
        <v>5902</v>
      </c>
      <c r="D1240" s="245" t="s">
        <v>5901</v>
      </c>
      <c r="E1240" s="246" t="s">
        <v>44</v>
      </c>
      <c r="F1240" s="245" t="s">
        <v>44</v>
      </c>
      <c r="G1240" s="245" t="s">
        <v>10539</v>
      </c>
      <c r="H1240" s="245" t="s">
        <v>10540</v>
      </c>
      <c r="I1240" s="245" t="s">
        <v>102</v>
      </c>
      <c r="J1240" s="245" t="s">
        <v>569</v>
      </c>
      <c r="K1240" s="246" t="s">
        <v>16346</v>
      </c>
      <c r="L1240" s="245" t="s">
        <v>568</v>
      </c>
      <c r="M1240"/>
      <c r="N1240"/>
      <c r="O1240"/>
      <c r="P1240"/>
      <c r="Q1240"/>
      <c r="R1240"/>
      <c r="S1240"/>
      <c r="T1240"/>
      <c r="U1240"/>
      <c r="V1240"/>
      <c r="W1240"/>
      <c r="X1240"/>
      <c r="Y1240"/>
      <c r="Z1240"/>
      <c r="AA1240"/>
      <c r="AB1240"/>
      <c r="AC1240"/>
      <c r="AD1240"/>
      <c r="AE1240"/>
      <c r="AF1240"/>
      <c r="AG1240"/>
      <c r="AH1240"/>
      <c r="AI1240"/>
      <c r="AJ1240"/>
      <c r="AK1240"/>
      <c r="AL1240"/>
      <c r="AM1240"/>
      <c r="AN1240"/>
      <c r="AO1240"/>
      <c r="AP1240"/>
      <c r="AQ1240"/>
      <c r="AR1240"/>
      <c r="AS1240"/>
      <c r="AT1240"/>
      <c r="AU1240"/>
      <c r="AV1240"/>
      <c r="AW1240"/>
      <c r="AX1240"/>
      <c r="AY1240"/>
      <c r="AZ1240"/>
      <c r="BA1240"/>
      <c r="BB1240"/>
      <c r="BC1240"/>
      <c r="BD1240"/>
      <c r="BE1240"/>
      <c r="BF1240"/>
      <c r="BG1240"/>
      <c r="BH1240"/>
      <c r="BI1240"/>
      <c r="BJ1240"/>
      <c r="BK1240"/>
      <c r="BL1240"/>
      <c r="BM1240"/>
      <c r="BN1240"/>
      <c r="BO1240"/>
    </row>
    <row r="1241" spans="1:67" ht="15" x14ac:dyDescent="0.25">
      <c r="A1241" s="245" t="s">
        <v>5904</v>
      </c>
      <c r="B1241" s="245" t="s">
        <v>5903</v>
      </c>
      <c r="C1241" s="245" t="s">
        <v>5902</v>
      </c>
      <c r="D1241" s="245" t="s">
        <v>5901</v>
      </c>
      <c r="E1241" s="246" t="s">
        <v>44</v>
      </c>
      <c r="F1241" s="245" t="s">
        <v>44</v>
      </c>
      <c r="G1241" s="245" t="s">
        <v>10541</v>
      </c>
      <c r="H1241" s="245" t="s">
        <v>10542</v>
      </c>
      <c r="I1241" s="245" t="s">
        <v>102</v>
      </c>
      <c r="J1241" s="245" t="s">
        <v>569</v>
      </c>
      <c r="K1241" s="246" t="s">
        <v>16347</v>
      </c>
      <c r="L1241" s="245" t="s">
        <v>568</v>
      </c>
      <c r="M1241"/>
      <c r="N1241"/>
      <c r="O1241"/>
      <c r="P1241"/>
      <c r="Q1241"/>
      <c r="R1241"/>
      <c r="S1241"/>
      <c r="T1241"/>
      <c r="U1241"/>
      <c r="V1241"/>
      <c r="W1241"/>
      <c r="X1241"/>
      <c r="Y1241"/>
      <c r="Z1241"/>
      <c r="AA1241"/>
      <c r="AB1241"/>
      <c r="AC1241"/>
      <c r="AD1241"/>
      <c r="AE1241"/>
      <c r="AF1241"/>
      <c r="AG1241"/>
      <c r="AH1241"/>
      <c r="AI1241"/>
      <c r="AJ1241"/>
      <c r="AK1241"/>
      <c r="AL1241"/>
      <c r="AM1241"/>
      <c r="AN1241"/>
      <c r="AO1241"/>
      <c r="AP1241"/>
      <c r="AQ1241"/>
      <c r="AR1241"/>
      <c r="AS1241"/>
      <c r="AT1241"/>
      <c r="AU1241"/>
      <c r="AV1241"/>
      <c r="AW1241"/>
      <c r="AX1241"/>
      <c r="AY1241"/>
      <c r="AZ1241"/>
      <c r="BA1241"/>
      <c r="BB1241"/>
      <c r="BC1241"/>
      <c r="BD1241"/>
      <c r="BE1241"/>
      <c r="BF1241"/>
      <c r="BG1241"/>
      <c r="BH1241"/>
      <c r="BI1241"/>
      <c r="BJ1241"/>
      <c r="BK1241"/>
      <c r="BL1241"/>
      <c r="BM1241"/>
      <c r="BN1241"/>
      <c r="BO1241"/>
    </row>
    <row r="1242" spans="1:67" ht="15" x14ac:dyDescent="0.25">
      <c r="A1242" s="245" t="s">
        <v>5904</v>
      </c>
      <c r="B1242" s="245" t="s">
        <v>5903</v>
      </c>
      <c r="C1242" s="245" t="s">
        <v>5902</v>
      </c>
      <c r="D1242" s="245" t="s">
        <v>5901</v>
      </c>
      <c r="E1242" s="246" t="s">
        <v>44</v>
      </c>
      <c r="F1242" s="245" t="s">
        <v>44</v>
      </c>
      <c r="G1242" s="245" t="s">
        <v>10543</v>
      </c>
      <c r="H1242" s="245" t="s">
        <v>10544</v>
      </c>
      <c r="I1242" s="245" t="s">
        <v>102</v>
      </c>
      <c r="J1242" s="245" t="s">
        <v>59</v>
      </c>
      <c r="K1242" s="246" t="s">
        <v>12872</v>
      </c>
      <c r="L1242" s="245" t="s">
        <v>568</v>
      </c>
      <c r="M1242"/>
      <c r="N1242"/>
      <c r="O1242"/>
      <c r="P1242"/>
      <c r="Q1242"/>
      <c r="R1242"/>
      <c r="S1242"/>
      <c r="T1242"/>
      <c r="U1242"/>
      <c r="V1242"/>
      <c r="W1242"/>
      <c r="X1242"/>
      <c r="Y1242"/>
      <c r="Z1242"/>
      <c r="AA1242"/>
      <c r="AB1242"/>
      <c r="AC1242"/>
      <c r="AD1242"/>
      <c r="AE1242"/>
      <c r="AF1242"/>
      <c r="AG1242"/>
      <c r="AH1242"/>
      <c r="AI1242"/>
      <c r="AJ1242"/>
      <c r="AK1242"/>
      <c r="AL1242"/>
      <c r="AM1242"/>
      <c r="AN1242"/>
      <c r="AO1242"/>
      <c r="AP1242"/>
      <c r="AQ1242"/>
      <c r="AR1242"/>
      <c r="AS1242"/>
      <c r="AT1242"/>
      <c r="AU1242"/>
      <c r="AV1242"/>
      <c r="AW1242"/>
      <c r="AX1242"/>
      <c r="AY1242"/>
      <c r="AZ1242"/>
      <c r="BA1242"/>
      <c r="BB1242"/>
      <c r="BC1242"/>
      <c r="BD1242"/>
      <c r="BE1242"/>
      <c r="BF1242"/>
      <c r="BG1242"/>
      <c r="BH1242"/>
      <c r="BI1242"/>
      <c r="BJ1242"/>
      <c r="BK1242"/>
      <c r="BL1242"/>
      <c r="BM1242"/>
      <c r="BN1242"/>
      <c r="BO1242"/>
    </row>
    <row r="1243" spans="1:67" ht="15" x14ac:dyDescent="0.25">
      <c r="A1243" s="245" t="s">
        <v>5904</v>
      </c>
      <c r="B1243" s="245" t="s">
        <v>5903</v>
      </c>
      <c r="C1243" s="245" t="s">
        <v>5902</v>
      </c>
      <c r="D1243" s="245" t="s">
        <v>5901</v>
      </c>
      <c r="E1243" s="246" t="s">
        <v>44</v>
      </c>
      <c r="F1243" s="245" t="s">
        <v>44</v>
      </c>
      <c r="G1243" s="245" t="s">
        <v>10546</v>
      </c>
      <c r="H1243" s="245" t="s">
        <v>10547</v>
      </c>
      <c r="I1243" s="245" t="s">
        <v>102</v>
      </c>
      <c r="J1243" s="245" t="s">
        <v>569</v>
      </c>
      <c r="K1243" s="246" t="s">
        <v>16348</v>
      </c>
      <c r="L1243" s="245" t="s">
        <v>568</v>
      </c>
      <c r="M1243"/>
      <c r="N1243"/>
      <c r="O1243"/>
      <c r="P1243"/>
      <c r="Q1243"/>
      <c r="R1243"/>
      <c r="S1243"/>
      <c r="T1243"/>
      <c r="U1243"/>
      <c r="V1243"/>
      <c r="W1243"/>
      <c r="X1243"/>
      <c r="Y1243"/>
      <c r="Z1243"/>
      <c r="AA1243"/>
      <c r="AB1243"/>
      <c r="AC1243"/>
      <c r="AD1243"/>
      <c r="AE1243"/>
      <c r="AF1243"/>
      <c r="AG1243"/>
      <c r="AH1243"/>
      <c r="AI1243"/>
      <c r="AJ1243"/>
      <c r="AK1243"/>
      <c r="AL1243"/>
      <c r="AM1243"/>
      <c r="AN1243"/>
      <c r="AO1243"/>
      <c r="AP1243"/>
      <c r="AQ1243"/>
      <c r="AR1243"/>
      <c r="AS1243"/>
      <c r="AT1243"/>
      <c r="AU1243"/>
      <c r="AV1243"/>
      <c r="AW1243"/>
      <c r="AX1243"/>
      <c r="AY1243"/>
      <c r="AZ1243"/>
      <c r="BA1243"/>
      <c r="BB1243"/>
      <c r="BC1243"/>
      <c r="BD1243"/>
      <c r="BE1243"/>
      <c r="BF1243"/>
      <c r="BG1243"/>
      <c r="BH1243"/>
      <c r="BI1243"/>
      <c r="BJ1243"/>
      <c r="BK1243"/>
      <c r="BL1243"/>
      <c r="BM1243"/>
      <c r="BN1243"/>
      <c r="BO1243"/>
    </row>
    <row r="1244" spans="1:67" ht="15" x14ac:dyDescent="0.25">
      <c r="A1244" s="245" t="s">
        <v>5904</v>
      </c>
      <c r="B1244" s="245" t="s">
        <v>5903</v>
      </c>
      <c r="C1244" s="245" t="s">
        <v>5902</v>
      </c>
      <c r="D1244" s="245" t="s">
        <v>5901</v>
      </c>
      <c r="E1244" s="246" t="s">
        <v>44</v>
      </c>
      <c r="F1244" s="245" t="s">
        <v>44</v>
      </c>
      <c r="G1244" s="245" t="s">
        <v>10548</v>
      </c>
      <c r="H1244" s="245" t="s">
        <v>10549</v>
      </c>
      <c r="I1244" s="245" t="s">
        <v>102</v>
      </c>
      <c r="J1244" s="245" t="s">
        <v>569</v>
      </c>
      <c r="K1244" s="246" t="s">
        <v>16349</v>
      </c>
      <c r="L1244" s="245" t="s">
        <v>568</v>
      </c>
      <c r="M1244"/>
      <c r="N1244"/>
      <c r="O1244"/>
      <c r="P1244"/>
      <c r="Q1244"/>
      <c r="R1244"/>
      <c r="S1244"/>
      <c r="T1244"/>
      <c r="U1244"/>
      <c r="V1244"/>
      <c r="W1244"/>
      <c r="X1244"/>
      <c r="Y1244"/>
      <c r="Z1244"/>
      <c r="AA1244"/>
      <c r="AB1244"/>
      <c r="AC1244"/>
      <c r="AD1244"/>
      <c r="AE1244"/>
      <c r="AF1244"/>
      <c r="AG1244"/>
      <c r="AH1244"/>
      <c r="AI1244"/>
      <c r="AJ1244"/>
      <c r="AK1244"/>
      <c r="AL1244"/>
      <c r="AM1244"/>
      <c r="AN1244"/>
      <c r="AO1244"/>
      <c r="AP1244"/>
      <c r="AQ1244"/>
      <c r="AR1244"/>
      <c r="AS1244"/>
      <c r="AT1244"/>
      <c r="AU1244"/>
      <c r="AV1244"/>
      <c r="AW1244"/>
      <c r="AX1244"/>
      <c r="AY1244"/>
      <c r="AZ1244"/>
      <c r="BA1244"/>
      <c r="BB1244"/>
      <c r="BC1244"/>
      <c r="BD1244"/>
      <c r="BE1244"/>
      <c r="BF1244"/>
      <c r="BG1244"/>
      <c r="BH1244"/>
      <c r="BI1244"/>
      <c r="BJ1244"/>
      <c r="BK1244"/>
      <c r="BL1244"/>
      <c r="BM1244"/>
      <c r="BN1244"/>
      <c r="BO1244"/>
    </row>
    <row r="1245" spans="1:67" ht="15" x14ac:dyDescent="0.25">
      <c r="A1245" s="245" t="s">
        <v>5904</v>
      </c>
      <c r="B1245" s="245" t="s">
        <v>5903</v>
      </c>
      <c r="C1245" s="245" t="s">
        <v>5902</v>
      </c>
      <c r="D1245" s="245" t="s">
        <v>5901</v>
      </c>
      <c r="E1245" s="246" t="s">
        <v>44</v>
      </c>
      <c r="F1245" s="245" t="s">
        <v>44</v>
      </c>
      <c r="G1245" s="245" t="s">
        <v>10550</v>
      </c>
      <c r="H1245" s="245" t="s">
        <v>10551</v>
      </c>
      <c r="I1245" s="245" t="s">
        <v>102</v>
      </c>
      <c r="J1245" s="245" t="s">
        <v>569</v>
      </c>
      <c r="K1245" s="246" t="s">
        <v>16350</v>
      </c>
      <c r="L1245" s="245" t="s">
        <v>568</v>
      </c>
      <c r="M1245"/>
      <c r="N1245"/>
      <c r="O1245"/>
      <c r="P1245"/>
      <c r="Q1245"/>
      <c r="R1245"/>
      <c r="S1245"/>
      <c r="T1245"/>
      <c r="U1245"/>
      <c r="V1245"/>
      <c r="W1245"/>
      <c r="X1245"/>
      <c r="Y1245"/>
      <c r="Z1245"/>
      <c r="AA1245"/>
      <c r="AB1245"/>
      <c r="AC1245"/>
      <c r="AD1245"/>
      <c r="AE1245"/>
      <c r="AF1245"/>
      <c r="AG1245"/>
      <c r="AH1245"/>
      <c r="AI1245"/>
      <c r="AJ1245"/>
      <c r="AK1245"/>
      <c r="AL1245"/>
      <c r="AM1245"/>
      <c r="AN1245"/>
      <c r="AO1245"/>
      <c r="AP1245"/>
      <c r="AQ1245"/>
      <c r="AR1245"/>
      <c r="AS1245"/>
      <c r="AT1245"/>
      <c r="AU1245"/>
      <c r="AV1245"/>
      <c r="AW1245"/>
      <c r="AX1245"/>
      <c r="AY1245"/>
      <c r="AZ1245"/>
      <c r="BA1245"/>
      <c r="BB1245"/>
      <c r="BC1245"/>
      <c r="BD1245"/>
      <c r="BE1245"/>
      <c r="BF1245"/>
      <c r="BG1245"/>
      <c r="BH1245"/>
      <c r="BI1245"/>
      <c r="BJ1245"/>
      <c r="BK1245"/>
      <c r="BL1245"/>
      <c r="BM1245"/>
      <c r="BN1245"/>
      <c r="BO1245"/>
    </row>
    <row r="1246" spans="1:67" ht="15" x14ac:dyDescent="0.25">
      <c r="A1246" s="245" t="s">
        <v>5904</v>
      </c>
      <c r="B1246" s="245" t="s">
        <v>5903</v>
      </c>
      <c r="C1246" s="245" t="s">
        <v>5902</v>
      </c>
      <c r="D1246" s="245" t="s">
        <v>5901</v>
      </c>
      <c r="E1246" s="246" t="s">
        <v>44</v>
      </c>
      <c r="F1246" s="245" t="s">
        <v>44</v>
      </c>
      <c r="G1246" s="245" t="s">
        <v>10552</v>
      </c>
      <c r="H1246" s="245" t="s">
        <v>10553</v>
      </c>
      <c r="I1246" s="245" t="s">
        <v>102</v>
      </c>
      <c r="J1246" s="245" t="s">
        <v>59</v>
      </c>
      <c r="K1246" s="246" t="s">
        <v>16351</v>
      </c>
      <c r="L1246" s="245" t="s">
        <v>568</v>
      </c>
      <c r="M1246"/>
      <c r="N1246"/>
      <c r="O1246"/>
      <c r="P1246"/>
      <c r="Q1246"/>
      <c r="R1246"/>
      <c r="S1246"/>
      <c r="T1246"/>
      <c r="U1246"/>
      <c r="V1246"/>
      <c r="W1246"/>
      <c r="X1246"/>
      <c r="Y1246"/>
      <c r="Z1246"/>
      <c r="AA1246"/>
      <c r="AB1246"/>
      <c r="AC1246"/>
      <c r="AD1246"/>
      <c r="AE1246"/>
      <c r="AF1246"/>
      <c r="AG1246"/>
      <c r="AH1246"/>
      <c r="AI1246"/>
      <c r="AJ1246"/>
      <c r="AK1246"/>
      <c r="AL1246"/>
      <c r="AM1246"/>
      <c r="AN1246"/>
      <c r="AO1246"/>
      <c r="AP1246"/>
      <c r="AQ1246"/>
      <c r="AR1246"/>
      <c r="AS1246"/>
      <c r="AT1246"/>
      <c r="AU1246"/>
      <c r="AV1246"/>
      <c r="AW1246"/>
      <c r="AX1246"/>
      <c r="AY1246"/>
      <c r="AZ1246"/>
      <c r="BA1246"/>
      <c r="BB1246"/>
      <c r="BC1246"/>
      <c r="BD1246"/>
      <c r="BE1246"/>
      <c r="BF1246"/>
      <c r="BG1246"/>
      <c r="BH1246"/>
      <c r="BI1246"/>
      <c r="BJ1246"/>
      <c r="BK1246"/>
      <c r="BL1246"/>
      <c r="BM1246"/>
      <c r="BN1246"/>
      <c r="BO1246"/>
    </row>
    <row r="1247" spans="1:67" ht="15" x14ac:dyDescent="0.25">
      <c r="A1247" s="245" t="s">
        <v>5904</v>
      </c>
      <c r="B1247" s="245" t="s">
        <v>5903</v>
      </c>
      <c r="C1247" s="245" t="s">
        <v>5902</v>
      </c>
      <c r="D1247" s="245" t="s">
        <v>5901</v>
      </c>
      <c r="E1247" s="246" t="s">
        <v>44</v>
      </c>
      <c r="F1247" s="245" t="s">
        <v>44</v>
      </c>
      <c r="G1247" s="245" t="s">
        <v>10554</v>
      </c>
      <c r="H1247" s="245" t="s">
        <v>10555</v>
      </c>
      <c r="I1247" s="245" t="s">
        <v>102</v>
      </c>
      <c r="J1247" s="245" t="s">
        <v>569</v>
      </c>
      <c r="K1247" s="246" t="s">
        <v>10510</v>
      </c>
      <c r="L1247" s="245" t="s">
        <v>568</v>
      </c>
      <c r="M1247"/>
      <c r="N1247"/>
      <c r="O1247"/>
      <c r="P1247"/>
      <c r="Q1247"/>
      <c r="R1247"/>
      <c r="S1247"/>
      <c r="T1247"/>
      <c r="U1247"/>
      <c r="V1247"/>
      <c r="W1247"/>
      <c r="X1247"/>
      <c r="Y1247"/>
      <c r="Z1247"/>
      <c r="AA1247"/>
      <c r="AB1247"/>
      <c r="AC1247"/>
      <c r="AD1247"/>
      <c r="AE1247"/>
      <c r="AF1247"/>
      <c r="AG1247"/>
      <c r="AH1247"/>
      <c r="AI1247"/>
      <c r="AJ1247"/>
      <c r="AK1247"/>
      <c r="AL1247"/>
      <c r="AM1247"/>
      <c r="AN1247"/>
      <c r="AO1247"/>
      <c r="AP1247"/>
      <c r="AQ1247"/>
      <c r="AR1247"/>
      <c r="AS1247"/>
      <c r="AT1247"/>
      <c r="AU1247"/>
      <c r="AV1247"/>
      <c r="AW1247"/>
      <c r="AX1247"/>
      <c r="AY1247"/>
      <c r="AZ1247"/>
      <c r="BA1247"/>
      <c r="BB1247"/>
      <c r="BC1247"/>
      <c r="BD1247"/>
      <c r="BE1247"/>
      <c r="BF1247"/>
      <c r="BG1247"/>
      <c r="BH1247"/>
      <c r="BI1247"/>
      <c r="BJ1247"/>
      <c r="BK1247"/>
      <c r="BL1247"/>
      <c r="BM1247"/>
      <c r="BN1247"/>
      <c r="BO1247"/>
    </row>
    <row r="1248" spans="1:67" ht="15" x14ac:dyDescent="0.25">
      <c r="A1248" s="245" t="s">
        <v>5904</v>
      </c>
      <c r="B1248" s="245" t="s">
        <v>5903</v>
      </c>
      <c r="C1248" s="245" t="s">
        <v>5902</v>
      </c>
      <c r="D1248" s="245" t="s">
        <v>5901</v>
      </c>
      <c r="E1248" s="246" t="s">
        <v>44</v>
      </c>
      <c r="F1248" s="245" t="s">
        <v>44</v>
      </c>
      <c r="G1248" s="245" t="s">
        <v>10556</v>
      </c>
      <c r="H1248" s="245" t="s">
        <v>10557</v>
      </c>
      <c r="I1248" s="245" t="s">
        <v>102</v>
      </c>
      <c r="J1248" s="245" t="s">
        <v>569</v>
      </c>
      <c r="K1248" s="246" t="s">
        <v>146</v>
      </c>
      <c r="L1248" s="245" t="s">
        <v>568</v>
      </c>
      <c r="M1248"/>
      <c r="N1248"/>
      <c r="O1248"/>
      <c r="P1248"/>
      <c r="Q1248"/>
      <c r="R1248"/>
      <c r="S1248"/>
      <c r="T1248"/>
      <c r="U1248"/>
      <c r="V1248"/>
      <c r="W1248"/>
      <c r="X1248"/>
      <c r="Y1248"/>
      <c r="Z1248"/>
      <c r="AA1248"/>
      <c r="AB1248"/>
      <c r="AC1248"/>
      <c r="AD1248"/>
      <c r="AE1248"/>
      <c r="AF1248"/>
      <c r="AG1248"/>
      <c r="AH1248"/>
      <c r="AI1248"/>
      <c r="AJ1248"/>
      <c r="AK1248"/>
      <c r="AL1248"/>
      <c r="AM1248"/>
      <c r="AN1248"/>
      <c r="AO1248"/>
      <c r="AP1248"/>
      <c r="AQ1248"/>
      <c r="AR1248"/>
      <c r="AS1248"/>
      <c r="AT1248"/>
      <c r="AU1248"/>
      <c r="AV1248"/>
      <c r="AW1248"/>
      <c r="AX1248"/>
      <c r="AY1248"/>
      <c r="AZ1248"/>
      <c r="BA1248"/>
      <c r="BB1248"/>
      <c r="BC1248"/>
      <c r="BD1248"/>
      <c r="BE1248"/>
      <c r="BF1248"/>
      <c r="BG1248"/>
      <c r="BH1248"/>
      <c r="BI1248"/>
      <c r="BJ1248"/>
      <c r="BK1248"/>
      <c r="BL1248"/>
      <c r="BM1248"/>
      <c r="BN1248"/>
      <c r="BO1248"/>
    </row>
    <row r="1249" spans="1:67" ht="15" x14ac:dyDescent="0.25">
      <c r="A1249" s="245" t="s">
        <v>5904</v>
      </c>
      <c r="B1249" s="245" t="s">
        <v>5903</v>
      </c>
      <c r="C1249" s="245" t="s">
        <v>5902</v>
      </c>
      <c r="D1249" s="245" t="s">
        <v>5901</v>
      </c>
      <c r="E1249" s="246" t="s">
        <v>44</v>
      </c>
      <c r="F1249" s="245" t="s">
        <v>44</v>
      </c>
      <c r="G1249" s="245" t="s">
        <v>10558</v>
      </c>
      <c r="H1249" s="245" t="s">
        <v>10559</v>
      </c>
      <c r="I1249" s="245" t="s">
        <v>102</v>
      </c>
      <c r="J1249" s="245" t="s">
        <v>569</v>
      </c>
      <c r="K1249" s="246" t="s">
        <v>645</v>
      </c>
      <c r="L1249" s="245" t="s">
        <v>568</v>
      </c>
      <c r="M1249"/>
      <c r="N1249"/>
      <c r="O1249"/>
      <c r="P1249"/>
      <c r="Q1249"/>
      <c r="R1249"/>
      <c r="S1249"/>
      <c r="T1249"/>
      <c r="U1249"/>
      <c r="V1249"/>
      <c r="W1249"/>
      <c r="X1249"/>
      <c r="Y1249"/>
      <c r="Z1249"/>
      <c r="AA1249"/>
      <c r="AB1249"/>
      <c r="AC1249"/>
      <c r="AD1249"/>
      <c r="AE1249"/>
      <c r="AF1249"/>
      <c r="AG1249"/>
      <c r="AH1249"/>
      <c r="AI1249"/>
      <c r="AJ1249"/>
      <c r="AK1249"/>
      <c r="AL1249"/>
      <c r="AM1249"/>
      <c r="AN1249"/>
      <c r="AO1249"/>
      <c r="AP1249"/>
      <c r="AQ1249"/>
      <c r="AR1249"/>
      <c r="AS1249"/>
      <c r="AT1249"/>
      <c r="AU1249"/>
      <c r="AV1249"/>
      <c r="AW1249"/>
      <c r="AX1249"/>
      <c r="AY1249"/>
      <c r="AZ1249"/>
      <c r="BA1249"/>
      <c r="BB1249"/>
      <c r="BC1249"/>
      <c r="BD1249"/>
      <c r="BE1249"/>
      <c r="BF1249"/>
      <c r="BG1249"/>
      <c r="BH1249"/>
      <c r="BI1249"/>
      <c r="BJ1249"/>
      <c r="BK1249"/>
      <c r="BL1249"/>
      <c r="BM1249"/>
      <c r="BN1249"/>
      <c r="BO1249"/>
    </row>
    <row r="1250" spans="1:67" ht="15" x14ac:dyDescent="0.25">
      <c r="A1250" s="245" t="s">
        <v>5904</v>
      </c>
      <c r="B1250" s="245" t="s">
        <v>5903</v>
      </c>
      <c r="C1250" s="245" t="s">
        <v>5902</v>
      </c>
      <c r="D1250" s="245" t="s">
        <v>5901</v>
      </c>
      <c r="E1250" s="246" t="s">
        <v>44</v>
      </c>
      <c r="F1250" s="245" t="s">
        <v>44</v>
      </c>
      <c r="G1250" s="245" t="s">
        <v>10560</v>
      </c>
      <c r="H1250" s="245" t="s">
        <v>10561</v>
      </c>
      <c r="I1250" s="245" t="s">
        <v>102</v>
      </c>
      <c r="J1250" s="245" t="s">
        <v>59</v>
      </c>
      <c r="K1250" s="246" t="s">
        <v>6610</v>
      </c>
      <c r="L1250" s="245" t="s">
        <v>568</v>
      </c>
      <c r="M1250"/>
      <c r="N1250"/>
      <c r="O1250"/>
      <c r="P1250"/>
      <c r="Q1250"/>
      <c r="R1250"/>
      <c r="S1250"/>
      <c r="T1250"/>
      <c r="U1250"/>
      <c r="V1250"/>
      <c r="W1250"/>
      <c r="X1250"/>
      <c r="Y1250"/>
      <c r="Z1250"/>
      <c r="AA1250"/>
      <c r="AB1250"/>
      <c r="AC1250"/>
      <c r="AD1250"/>
      <c r="AE1250"/>
      <c r="AF1250"/>
      <c r="AG1250"/>
      <c r="AH1250"/>
      <c r="AI1250"/>
      <c r="AJ1250"/>
      <c r="AK1250"/>
      <c r="AL1250"/>
      <c r="AM1250"/>
      <c r="AN1250"/>
      <c r="AO1250"/>
      <c r="AP1250"/>
      <c r="AQ1250"/>
      <c r="AR1250"/>
      <c r="AS1250"/>
      <c r="AT1250"/>
      <c r="AU1250"/>
      <c r="AV1250"/>
      <c r="AW1250"/>
      <c r="AX1250"/>
      <c r="AY1250"/>
      <c r="AZ1250"/>
      <c r="BA1250"/>
      <c r="BB1250"/>
      <c r="BC1250"/>
      <c r="BD1250"/>
      <c r="BE1250"/>
      <c r="BF1250"/>
      <c r="BG1250"/>
      <c r="BH1250"/>
      <c r="BI1250"/>
      <c r="BJ1250"/>
      <c r="BK1250"/>
      <c r="BL1250"/>
      <c r="BM1250"/>
      <c r="BN1250"/>
      <c r="BO1250"/>
    </row>
    <row r="1251" spans="1:67" ht="15" x14ac:dyDescent="0.25">
      <c r="A1251" s="245" t="s">
        <v>5904</v>
      </c>
      <c r="B1251" s="245" t="s">
        <v>5903</v>
      </c>
      <c r="C1251" s="245" t="s">
        <v>5902</v>
      </c>
      <c r="D1251" s="245" t="s">
        <v>5901</v>
      </c>
      <c r="E1251" s="246" t="s">
        <v>44</v>
      </c>
      <c r="F1251" s="245" t="s">
        <v>44</v>
      </c>
      <c r="G1251" s="245" t="s">
        <v>16352</v>
      </c>
      <c r="H1251" s="245" t="s">
        <v>16353</v>
      </c>
      <c r="I1251" s="245" t="s">
        <v>102</v>
      </c>
      <c r="J1251" s="245" t="s">
        <v>106</v>
      </c>
      <c r="K1251" s="246" t="s">
        <v>9424</v>
      </c>
      <c r="L1251" s="245" t="s">
        <v>568</v>
      </c>
      <c r="M1251"/>
      <c r="N1251"/>
      <c r="O1251"/>
      <c r="P1251"/>
      <c r="Q1251"/>
      <c r="R1251"/>
      <c r="S1251"/>
      <c r="T1251"/>
      <c r="U1251"/>
      <c r="V1251"/>
      <c r="W1251"/>
      <c r="X1251"/>
      <c r="Y1251"/>
      <c r="Z1251"/>
      <c r="AA1251"/>
      <c r="AB1251"/>
      <c r="AC1251"/>
      <c r="AD1251"/>
      <c r="AE1251"/>
      <c r="AF1251"/>
      <c r="AG1251"/>
      <c r="AH1251"/>
      <c r="AI1251"/>
      <c r="AJ1251"/>
      <c r="AK1251"/>
      <c r="AL1251"/>
      <c r="AM1251"/>
      <c r="AN1251"/>
      <c r="AO1251"/>
      <c r="AP1251"/>
      <c r="AQ1251"/>
      <c r="AR1251"/>
      <c r="AS1251"/>
      <c r="AT1251"/>
      <c r="AU1251"/>
      <c r="AV1251"/>
      <c r="AW1251"/>
      <c r="AX1251"/>
      <c r="AY1251"/>
      <c r="AZ1251"/>
      <c r="BA1251"/>
      <c r="BB1251"/>
      <c r="BC1251"/>
      <c r="BD1251"/>
      <c r="BE1251"/>
      <c r="BF1251"/>
      <c r="BG1251"/>
      <c r="BH1251"/>
      <c r="BI1251"/>
      <c r="BJ1251"/>
      <c r="BK1251"/>
      <c r="BL1251"/>
      <c r="BM1251"/>
      <c r="BN1251"/>
      <c r="BO1251"/>
    </row>
    <row r="1252" spans="1:67" ht="15" x14ac:dyDescent="0.25">
      <c r="A1252" s="245" t="s">
        <v>5904</v>
      </c>
      <c r="B1252" s="245" t="s">
        <v>5903</v>
      </c>
      <c r="C1252" s="245" t="s">
        <v>5902</v>
      </c>
      <c r="D1252" s="245" t="s">
        <v>5901</v>
      </c>
      <c r="E1252" s="246" t="s">
        <v>44</v>
      </c>
      <c r="F1252" s="245" t="s">
        <v>44</v>
      </c>
      <c r="G1252" s="245" t="s">
        <v>16354</v>
      </c>
      <c r="H1252" s="245" t="s">
        <v>16355</v>
      </c>
      <c r="I1252" s="245" t="s">
        <v>102</v>
      </c>
      <c r="J1252" s="245" t="s">
        <v>59</v>
      </c>
      <c r="K1252" s="246" t="s">
        <v>9184</v>
      </c>
      <c r="L1252" s="245" t="s">
        <v>568</v>
      </c>
      <c r="M1252"/>
      <c r="N1252"/>
      <c r="O1252"/>
      <c r="P1252"/>
      <c r="Q1252"/>
      <c r="R1252"/>
      <c r="S1252"/>
      <c r="T1252"/>
      <c r="U1252"/>
      <c r="V1252"/>
      <c r="W1252"/>
      <c r="X1252"/>
      <c r="Y1252"/>
      <c r="Z1252"/>
      <c r="AA1252"/>
      <c r="AB1252"/>
      <c r="AC1252"/>
      <c r="AD1252"/>
      <c r="AE1252"/>
      <c r="AF1252"/>
      <c r="AG1252"/>
      <c r="AH1252"/>
      <c r="AI1252"/>
      <c r="AJ1252"/>
      <c r="AK1252"/>
      <c r="AL1252"/>
      <c r="AM1252"/>
      <c r="AN1252"/>
      <c r="AO1252"/>
      <c r="AP1252"/>
      <c r="AQ1252"/>
      <c r="AR1252"/>
      <c r="AS1252"/>
      <c r="AT1252"/>
      <c r="AU1252"/>
      <c r="AV1252"/>
      <c r="AW1252"/>
      <c r="AX1252"/>
      <c r="AY1252"/>
      <c r="AZ1252"/>
      <c r="BA1252"/>
      <c r="BB1252"/>
      <c r="BC1252"/>
      <c r="BD1252"/>
      <c r="BE1252"/>
      <c r="BF1252"/>
      <c r="BG1252"/>
      <c r="BH1252"/>
      <c r="BI1252"/>
      <c r="BJ1252"/>
      <c r="BK1252"/>
      <c r="BL1252"/>
      <c r="BM1252"/>
      <c r="BN1252"/>
      <c r="BO1252"/>
    </row>
    <row r="1253" spans="1:67" ht="15" x14ac:dyDescent="0.25">
      <c r="A1253" s="245" t="s">
        <v>5904</v>
      </c>
      <c r="B1253" s="245" t="s">
        <v>5903</v>
      </c>
      <c r="C1253" s="245" t="s">
        <v>5902</v>
      </c>
      <c r="D1253" s="245" t="s">
        <v>5901</v>
      </c>
      <c r="E1253" s="246" t="s">
        <v>44</v>
      </c>
      <c r="F1253" s="245" t="s">
        <v>44</v>
      </c>
      <c r="G1253" s="245" t="s">
        <v>16356</v>
      </c>
      <c r="H1253" s="245" t="s">
        <v>16357</v>
      </c>
      <c r="I1253" s="245" t="s">
        <v>102</v>
      </c>
      <c r="J1253" s="245" t="s">
        <v>59</v>
      </c>
      <c r="K1253" s="246" t="s">
        <v>8252</v>
      </c>
      <c r="L1253" s="245" t="s">
        <v>568</v>
      </c>
      <c r="M1253"/>
      <c r="N1253"/>
      <c r="O1253"/>
      <c r="P1253"/>
      <c r="Q1253"/>
      <c r="R1253"/>
      <c r="S1253"/>
      <c r="T1253"/>
      <c r="U1253"/>
      <c r="V1253"/>
      <c r="W1253"/>
      <c r="X1253"/>
      <c r="Y1253"/>
      <c r="Z1253"/>
      <c r="AA1253"/>
      <c r="AB1253"/>
      <c r="AC1253"/>
      <c r="AD1253"/>
      <c r="AE1253"/>
      <c r="AF1253"/>
      <c r="AG1253"/>
      <c r="AH1253"/>
      <c r="AI1253"/>
      <c r="AJ1253"/>
      <c r="AK1253"/>
      <c r="AL1253"/>
      <c r="AM1253"/>
      <c r="AN1253"/>
      <c r="AO1253"/>
      <c r="AP1253"/>
      <c r="AQ1253"/>
      <c r="AR1253"/>
      <c r="AS1253"/>
      <c r="AT1253"/>
      <c r="AU1253"/>
      <c r="AV1253"/>
      <c r="AW1253"/>
      <c r="AX1253"/>
      <c r="AY1253"/>
      <c r="AZ1253"/>
      <c r="BA1253"/>
      <c r="BB1253"/>
      <c r="BC1253"/>
      <c r="BD1253"/>
      <c r="BE1253"/>
      <c r="BF1253"/>
      <c r="BG1253"/>
      <c r="BH1253"/>
      <c r="BI1253"/>
      <c r="BJ1253"/>
      <c r="BK1253"/>
      <c r="BL1253"/>
      <c r="BM1253"/>
      <c r="BN1253"/>
      <c r="BO1253"/>
    </row>
    <row r="1254" spans="1:67" ht="15" x14ac:dyDescent="0.25">
      <c r="A1254" s="245" t="s">
        <v>5904</v>
      </c>
      <c r="B1254" s="245" t="s">
        <v>5903</v>
      </c>
      <c r="C1254" s="245" t="s">
        <v>5902</v>
      </c>
      <c r="D1254" s="245" t="s">
        <v>5901</v>
      </c>
      <c r="E1254" s="246" t="s">
        <v>44</v>
      </c>
      <c r="F1254" s="245" t="s">
        <v>44</v>
      </c>
      <c r="G1254" s="245" t="s">
        <v>16358</v>
      </c>
      <c r="H1254" s="245" t="s">
        <v>16359</v>
      </c>
      <c r="I1254" s="245" t="s">
        <v>102</v>
      </c>
      <c r="J1254" s="245" t="s">
        <v>59</v>
      </c>
      <c r="K1254" s="246" t="s">
        <v>8242</v>
      </c>
      <c r="L1254" s="245" t="s">
        <v>568</v>
      </c>
      <c r="M1254"/>
      <c r="N1254"/>
      <c r="O1254"/>
      <c r="P1254"/>
      <c r="Q1254"/>
      <c r="R1254"/>
      <c r="S1254"/>
      <c r="T1254"/>
      <c r="U1254"/>
      <c r="V1254"/>
      <c r="W1254"/>
      <c r="X1254"/>
      <c r="Y1254"/>
      <c r="Z1254"/>
      <c r="AA1254"/>
      <c r="AB1254"/>
      <c r="AC1254"/>
      <c r="AD1254"/>
      <c r="AE1254"/>
      <c r="AF1254"/>
      <c r="AG1254"/>
      <c r="AH1254"/>
      <c r="AI1254"/>
      <c r="AJ1254"/>
      <c r="AK1254"/>
      <c r="AL1254"/>
      <c r="AM1254"/>
      <c r="AN1254"/>
      <c r="AO1254"/>
      <c r="AP1254"/>
      <c r="AQ1254"/>
      <c r="AR1254"/>
      <c r="AS1254"/>
      <c r="AT1254"/>
      <c r="AU1254"/>
      <c r="AV1254"/>
      <c r="AW1254"/>
      <c r="AX1254"/>
      <c r="AY1254"/>
      <c r="AZ1254"/>
      <c r="BA1254"/>
      <c r="BB1254"/>
      <c r="BC1254"/>
      <c r="BD1254"/>
      <c r="BE1254"/>
      <c r="BF1254"/>
      <c r="BG1254"/>
      <c r="BH1254"/>
      <c r="BI1254"/>
      <c r="BJ1254"/>
      <c r="BK1254"/>
      <c r="BL1254"/>
      <c r="BM1254"/>
      <c r="BN1254"/>
      <c r="BO1254"/>
    </row>
    <row r="1255" spans="1:67" ht="15" x14ac:dyDescent="0.25">
      <c r="A1255" s="245" t="s">
        <v>5904</v>
      </c>
      <c r="B1255" s="245" t="s">
        <v>5903</v>
      </c>
      <c r="C1255" s="245" t="s">
        <v>5902</v>
      </c>
      <c r="D1255" s="245" t="s">
        <v>5901</v>
      </c>
      <c r="E1255" s="246" t="s">
        <v>44</v>
      </c>
      <c r="F1255" s="245" t="s">
        <v>44</v>
      </c>
      <c r="G1255" s="245" t="s">
        <v>16360</v>
      </c>
      <c r="H1255" s="245" t="s">
        <v>16361</v>
      </c>
      <c r="I1255" s="245" t="s">
        <v>102</v>
      </c>
      <c r="J1255" s="245" t="s">
        <v>106</v>
      </c>
      <c r="K1255" s="246" t="s">
        <v>16362</v>
      </c>
      <c r="L1255" s="245" t="s">
        <v>568</v>
      </c>
      <c r="M1255"/>
      <c r="N1255"/>
      <c r="O1255"/>
      <c r="P1255"/>
      <c r="Q1255"/>
      <c r="R1255"/>
      <c r="S1255"/>
      <c r="T1255"/>
      <c r="U1255"/>
      <c r="V1255"/>
      <c r="W1255"/>
      <c r="X1255"/>
      <c r="Y1255"/>
      <c r="Z1255"/>
      <c r="AA1255"/>
      <c r="AB1255"/>
      <c r="AC1255"/>
      <c r="AD1255"/>
      <c r="AE1255"/>
      <c r="AF1255"/>
      <c r="AG1255"/>
      <c r="AH1255"/>
      <c r="AI1255"/>
      <c r="AJ1255"/>
      <c r="AK1255"/>
      <c r="AL1255"/>
      <c r="AM1255"/>
      <c r="AN1255"/>
      <c r="AO1255"/>
      <c r="AP1255"/>
      <c r="AQ1255"/>
      <c r="AR1255"/>
      <c r="AS1255"/>
      <c r="AT1255"/>
      <c r="AU1255"/>
      <c r="AV1255"/>
      <c r="AW1255"/>
      <c r="AX1255"/>
      <c r="AY1255"/>
      <c r="AZ1255"/>
      <c r="BA1255"/>
      <c r="BB1255"/>
      <c r="BC1255"/>
      <c r="BD1255"/>
      <c r="BE1255"/>
      <c r="BF1255"/>
      <c r="BG1255"/>
      <c r="BH1255"/>
      <c r="BI1255"/>
      <c r="BJ1255"/>
      <c r="BK1255"/>
      <c r="BL1255"/>
      <c r="BM1255"/>
      <c r="BN1255"/>
      <c r="BO1255"/>
    </row>
    <row r="1256" spans="1:67" ht="15" x14ac:dyDescent="0.25">
      <c r="A1256" s="245" t="s">
        <v>5904</v>
      </c>
      <c r="B1256" s="245" t="s">
        <v>5903</v>
      </c>
      <c r="C1256" s="245" t="s">
        <v>5902</v>
      </c>
      <c r="D1256" s="245" t="s">
        <v>5901</v>
      </c>
      <c r="E1256" s="246" t="s">
        <v>44</v>
      </c>
      <c r="F1256" s="245" t="s">
        <v>44</v>
      </c>
      <c r="G1256" s="245" t="s">
        <v>16363</v>
      </c>
      <c r="H1256" s="245" t="s">
        <v>16364</v>
      </c>
      <c r="I1256" s="245" t="s">
        <v>102</v>
      </c>
      <c r="J1256" s="245" t="s">
        <v>106</v>
      </c>
      <c r="K1256" s="246" t="s">
        <v>16365</v>
      </c>
      <c r="L1256" s="245" t="s">
        <v>568</v>
      </c>
      <c r="M1256"/>
      <c r="N1256"/>
      <c r="O1256"/>
      <c r="P1256"/>
      <c r="Q1256"/>
      <c r="R1256"/>
      <c r="S1256"/>
      <c r="T1256"/>
      <c r="U1256"/>
      <c r="V1256"/>
      <c r="W1256"/>
      <c r="X1256"/>
      <c r="Y1256"/>
      <c r="Z1256"/>
      <c r="AA1256"/>
      <c r="AB1256"/>
      <c r="AC1256"/>
      <c r="AD1256"/>
      <c r="AE1256"/>
      <c r="AF1256"/>
      <c r="AG1256"/>
      <c r="AH1256"/>
      <c r="AI1256"/>
      <c r="AJ1256"/>
      <c r="AK1256"/>
      <c r="AL1256"/>
      <c r="AM1256"/>
      <c r="AN1256"/>
      <c r="AO1256"/>
      <c r="AP1256"/>
      <c r="AQ1256"/>
      <c r="AR1256"/>
      <c r="AS1256"/>
      <c r="AT1256"/>
      <c r="AU1256"/>
      <c r="AV1256"/>
      <c r="AW1256"/>
      <c r="AX1256"/>
      <c r="AY1256"/>
      <c r="AZ1256"/>
      <c r="BA1256"/>
      <c r="BB1256"/>
      <c r="BC1256"/>
      <c r="BD1256"/>
      <c r="BE1256"/>
      <c r="BF1256"/>
      <c r="BG1256"/>
      <c r="BH1256"/>
      <c r="BI1256"/>
      <c r="BJ1256"/>
      <c r="BK1256"/>
      <c r="BL1256"/>
      <c r="BM1256"/>
      <c r="BN1256"/>
      <c r="BO1256"/>
    </row>
    <row r="1257" spans="1:67" ht="15" x14ac:dyDescent="0.25">
      <c r="A1257" s="245" t="s">
        <v>5904</v>
      </c>
      <c r="B1257" s="245" t="s">
        <v>5903</v>
      </c>
      <c r="C1257" s="245" t="s">
        <v>5902</v>
      </c>
      <c r="D1257" s="245" t="s">
        <v>5901</v>
      </c>
      <c r="E1257" s="246" t="s">
        <v>44</v>
      </c>
      <c r="F1257" s="245" t="s">
        <v>44</v>
      </c>
      <c r="G1257" s="245" t="s">
        <v>16366</v>
      </c>
      <c r="H1257" s="245" t="s">
        <v>16367</v>
      </c>
      <c r="I1257" s="245" t="s">
        <v>102</v>
      </c>
      <c r="J1257" s="245" t="s">
        <v>106</v>
      </c>
      <c r="K1257" s="246" t="s">
        <v>16365</v>
      </c>
      <c r="L1257" s="245" t="s">
        <v>568</v>
      </c>
      <c r="M1257"/>
      <c r="N1257"/>
      <c r="O1257"/>
      <c r="P1257"/>
      <c r="Q1257"/>
      <c r="R1257"/>
      <c r="S1257"/>
      <c r="T1257"/>
      <c r="U1257"/>
      <c r="V1257"/>
      <c r="W1257"/>
      <c r="X1257"/>
      <c r="Y1257"/>
      <c r="Z1257"/>
      <c r="AA1257"/>
      <c r="AB1257"/>
      <c r="AC1257"/>
      <c r="AD1257"/>
      <c r="AE1257"/>
      <c r="AF1257"/>
      <c r="AG1257"/>
      <c r="AH1257"/>
      <c r="AI1257"/>
      <c r="AJ1257"/>
      <c r="AK1257"/>
      <c r="AL1257"/>
      <c r="AM1257"/>
      <c r="AN1257"/>
      <c r="AO1257"/>
      <c r="AP1257"/>
      <c r="AQ1257"/>
      <c r="AR1257"/>
      <c r="AS1257"/>
      <c r="AT1257"/>
      <c r="AU1257"/>
      <c r="AV1257"/>
      <c r="AW1257"/>
      <c r="AX1257"/>
      <c r="AY1257"/>
      <c r="AZ1257"/>
      <c r="BA1257"/>
      <c r="BB1257"/>
      <c r="BC1257"/>
      <c r="BD1257"/>
      <c r="BE1257"/>
      <c r="BF1257"/>
      <c r="BG1257"/>
      <c r="BH1257"/>
      <c r="BI1257"/>
      <c r="BJ1257"/>
      <c r="BK1257"/>
      <c r="BL1257"/>
      <c r="BM1257"/>
      <c r="BN1257"/>
      <c r="BO1257"/>
    </row>
    <row r="1258" spans="1:67" ht="15" x14ac:dyDescent="0.25">
      <c r="A1258" s="245" t="s">
        <v>5904</v>
      </c>
      <c r="B1258" s="245" t="s">
        <v>5903</v>
      </c>
      <c r="C1258" s="245" t="s">
        <v>5902</v>
      </c>
      <c r="D1258" s="245" t="s">
        <v>5901</v>
      </c>
      <c r="E1258" s="246" t="s">
        <v>44</v>
      </c>
      <c r="F1258" s="245" t="s">
        <v>44</v>
      </c>
      <c r="G1258" s="245" t="s">
        <v>16368</v>
      </c>
      <c r="H1258" s="245" t="s">
        <v>16369</v>
      </c>
      <c r="I1258" s="245" t="s">
        <v>102</v>
      </c>
      <c r="J1258" s="245" t="s">
        <v>59</v>
      </c>
      <c r="K1258" s="246" t="s">
        <v>6399</v>
      </c>
      <c r="L1258" s="245" t="s">
        <v>568</v>
      </c>
      <c r="M1258"/>
      <c r="N1258"/>
      <c r="O1258"/>
      <c r="P1258"/>
      <c r="Q1258"/>
      <c r="R1258"/>
      <c r="S1258"/>
      <c r="T1258"/>
      <c r="U1258"/>
      <c r="V1258"/>
      <c r="W1258"/>
      <c r="X1258"/>
      <c r="Y1258"/>
      <c r="Z1258"/>
      <c r="AA1258"/>
      <c r="AB1258"/>
      <c r="AC1258"/>
      <c r="AD1258"/>
      <c r="AE1258"/>
      <c r="AF1258"/>
      <c r="AG1258"/>
      <c r="AH1258"/>
      <c r="AI1258"/>
      <c r="AJ1258"/>
      <c r="AK1258"/>
      <c r="AL1258"/>
      <c r="AM1258"/>
      <c r="AN1258"/>
      <c r="AO1258"/>
      <c r="AP1258"/>
      <c r="AQ1258"/>
      <c r="AR1258"/>
      <c r="AS1258"/>
      <c r="AT1258"/>
      <c r="AU1258"/>
      <c r="AV1258"/>
      <c r="AW1258"/>
      <c r="AX1258"/>
      <c r="AY1258"/>
      <c r="AZ1258"/>
      <c r="BA1258"/>
      <c r="BB1258"/>
      <c r="BC1258"/>
      <c r="BD1258"/>
      <c r="BE1258"/>
      <c r="BF1258"/>
      <c r="BG1258"/>
      <c r="BH1258"/>
      <c r="BI1258"/>
      <c r="BJ1258"/>
      <c r="BK1258"/>
      <c r="BL1258"/>
      <c r="BM1258"/>
      <c r="BN1258"/>
      <c r="BO1258"/>
    </row>
    <row r="1259" spans="1:67" ht="15" x14ac:dyDescent="0.25">
      <c r="A1259" s="245" t="s">
        <v>5904</v>
      </c>
      <c r="B1259" s="245" t="s">
        <v>5903</v>
      </c>
      <c r="C1259" s="245" t="s">
        <v>5902</v>
      </c>
      <c r="D1259" s="245" t="s">
        <v>5901</v>
      </c>
      <c r="E1259" s="246" t="s">
        <v>44</v>
      </c>
      <c r="F1259" s="245" t="s">
        <v>44</v>
      </c>
      <c r="G1259" s="245" t="s">
        <v>16370</v>
      </c>
      <c r="H1259" s="245" t="s">
        <v>16371</v>
      </c>
      <c r="I1259" s="245" t="s">
        <v>102</v>
      </c>
      <c r="J1259" s="245" t="s">
        <v>59</v>
      </c>
      <c r="K1259" s="246" t="s">
        <v>661</v>
      </c>
      <c r="L1259" s="245" t="s">
        <v>568</v>
      </c>
      <c r="M1259"/>
      <c r="N1259"/>
      <c r="O1259"/>
      <c r="P1259"/>
      <c r="Q1259"/>
      <c r="R1259"/>
      <c r="S1259"/>
      <c r="T1259"/>
      <c r="U1259"/>
      <c r="V1259"/>
      <c r="W1259"/>
      <c r="X1259"/>
      <c r="Y1259"/>
      <c r="Z1259"/>
      <c r="AA1259"/>
      <c r="AB1259"/>
      <c r="AC1259"/>
      <c r="AD1259"/>
      <c r="AE1259"/>
      <c r="AF1259"/>
      <c r="AG1259"/>
      <c r="AH1259"/>
      <c r="AI1259"/>
      <c r="AJ1259"/>
      <c r="AK1259"/>
      <c r="AL1259"/>
      <c r="AM1259"/>
      <c r="AN1259"/>
      <c r="AO1259"/>
      <c r="AP1259"/>
      <c r="AQ1259"/>
      <c r="AR1259"/>
      <c r="AS1259"/>
      <c r="AT1259"/>
      <c r="AU1259"/>
      <c r="AV1259"/>
      <c r="AW1259"/>
      <c r="AX1259"/>
      <c r="AY1259"/>
      <c r="AZ1259"/>
      <c r="BA1259"/>
      <c r="BB1259"/>
      <c r="BC1259"/>
      <c r="BD1259"/>
      <c r="BE1259"/>
      <c r="BF1259"/>
      <c r="BG1259"/>
      <c r="BH1259"/>
      <c r="BI1259"/>
      <c r="BJ1259"/>
      <c r="BK1259"/>
      <c r="BL1259"/>
      <c r="BM1259"/>
      <c r="BN1259"/>
      <c r="BO1259"/>
    </row>
    <row r="1260" spans="1:67" ht="15" x14ac:dyDescent="0.25">
      <c r="A1260" s="245" t="s">
        <v>5904</v>
      </c>
      <c r="B1260" s="245" t="s">
        <v>5903</v>
      </c>
      <c r="C1260" s="245" t="s">
        <v>5902</v>
      </c>
      <c r="D1260" s="245" t="s">
        <v>5901</v>
      </c>
      <c r="E1260" s="246" t="s">
        <v>44</v>
      </c>
      <c r="F1260" s="245" t="s">
        <v>44</v>
      </c>
      <c r="G1260" s="245" t="s">
        <v>16372</v>
      </c>
      <c r="H1260" s="245" t="s">
        <v>16373</v>
      </c>
      <c r="I1260" s="245" t="s">
        <v>102</v>
      </c>
      <c r="J1260" s="245" t="s">
        <v>106</v>
      </c>
      <c r="K1260" s="246" t="s">
        <v>16273</v>
      </c>
      <c r="L1260" s="245" t="s">
        <v>568</v>
      </c>
      <c r="M1260"/>
      <c r="N1260"/>
      <c r="O1260"/>
      <c r="P1260"/>
      <c r="Q1260"/>
      <c r="R1260"/>
      <c r="S1260"/>
      <c r="T1260"/>
      <c r="U1260"/>
      <c r="V1260"/>
      <c r="W1260"/>
      <c r="X1260"/>
      <c r="Y1260"/>
      <c r="Z1260"/>
      <c r="AA1260"/>
      <c r="AB1260"/>
      <c r="AC1260"/>
      <c r="AD1260"/>
      <c r="AE1260"/>
      <c r="AF1260"/>
      <c r="AG1260"/>
      <c r="AH1260"/>
      <c r="AI1260"/>
      <c r="AJ1260"/>
      <c r="AK1260"/>
      <c r="AL1260"/>
      <c r="AM1260"/>
      <c r="AN1260"/>
      <c r="AO1260"/>
      <c r="AP1260"/>
      <c r="AQ1260"/>
      <c r="AR1260"/>
      <c r="AS1260"/>
      <c r="AT1260"/>
      <c r="AU1260"/>
      <c r="AV1260"/>
      <c r="AW1260"/>
      <c r="AX1260"/>
      <c r="AY1260"/>
      <c r="AZ1260"/>
      <c r="BA1260"/>
      <c r="BB1260"/>
      <c r="BC1260"/>
      <c r="BD1260"/>
      <c r="BE1260"/>
      <c r="BF1260"/>
      <c r="BG1260"/>
      <c r="BH1260"/>
      <c r="BI1260"/>
      <c r="BJ1260"/>
      <c r="BK1260"/>
      <c r="BL1260"/>
      <c r="BM1260"/>
      <c r="BN1260"/>
      <c r="BO1260"/>
    </row>
    <row r="1261" spans="1:67" ht="15" x14ac:dyDescent="0.25">
      <c r="A1261" s="245" t="s">
        <v>5904</v>
      </c>
      <c r="B1261" s="245" t="s">
        <v>5903</v>
      </c>
      <c r="C1261" s="245" t="s">
        <v>5902</v>
      </c>
      <c r="D1261" s="245" t="s">
        <v>5901</v>
      </c>
      <c r="E1261" s="246" t="s">
        <v>44</v>
      </c>
      <c r="F1261" s="245" t="s">
        <v>44</v>
      </c>
      <c r="G1261" s="245" t="s">
        <v>16374</v>
      </c>
      <c r="H1261" s="245" t="s">
        <v>16375</v>
      </c>
      <c r="I1261" s="245" t="s">
        <v>102</v>
      </c>
      <c r="J1261" s="245" t="s">
        <v>106</v>
      </c>
      <c r="K1261" s="246" t="s">
        <v>16376</v>
      </c>
      <c r="L1261" s="245" t="s">
        <v>568</v>
      </c>
      <c r="M1261"/>
      <c r="N1261"/>
      <c r="O1261"/>
      <c r="P1261"/>
      <c r="Q1261"/>
      <c r="R1261"/>
      <c r="S1261"/>
      <c r="T1261"/>
      <c r="U1261"/>
      <c r="V1261"/>
      <c r="W1261"/>
      <c r="X1261"/>
      <c r="Y1261"/>
      <c r="Z1261"/>
      <c r="AA1261"/>
      <c r="AB1261"/>
      <c r="AC1261"/>
      <c r="AD1261"/>
      <c r="AE1261"/>
      <c r="AF1261"/>
      <c r="AG1261"/>
      <c r="AH1261"/>
      <c r="AI1261"/>
      <c r="AJ1261"/>
      <c r="AK1261"/>
      <c r="AL1261"/>
      <c r="AM1261"/>
      <c r="AN1261"/>
      <c r="AO1261"/>
      <c r="AP1261"/>
      <c r="AQ1261"/>
      <c r="AR1261"/>
      <c r="AS1261"/>
      <c r="AT1261"/>
      <c r="AU1261"/>
      <c r="AV1261"/>
      <c r="AW1261"/>
      <c r="AX1261"/>
      <c r="AY1261"/>
      <c r="AZ1261"/>
      <c r="BA1261"/>
      <c r="BB1261"/>
      <c r="BC1261"/>
      <c r="BD1261"/>
      <c r="BE1261"/>
      <c r="BF1261"/>
      <c r="BG1261"/>
      <c r="BH1261"/>
      <c r="BI1261"/>
      <c r="BJ1261"/>
      <c r="BK1261"/>
      <c r="BL1261"/>
      <c r="BM1261"/>
      <c r="BN1261"/>
      <c r="BO1261"/>
    </row>
    <row r="1262" spans="1:67" ht="15" x14ac:dyDescent="0.25">
      <c r="A1262" s="245" t="s">
        <v>5904</v>
      </c>
      <c r="B1262" s="245" t="s">
        <v>5903</v>
      </c>
      <c r="C1262" s="245" t="s">
        <v>5902</v>
      </c>
      <c r="D1262" s="245" t="s">
        <v>5901</v>
      </c>
      <c r="E1262" s="246" t="s">
        <v>44</v>
      </c>
      <c r="F1262" s="245" t="s">
        <v>44</v>
      </c>
      <c r="G1262" s="245" t="s">
        <v>16377</v>
      </c>
      <c r="H1262" s="245" t="s">
        <v>16378</v>
      </c>
      <c r="I1262" s="245" t="s">
        <v>102</v>
      </c>
      <c r="J1262" s="245" t="s">
        <v>59</v>
      </c>
      <c r="K1262" s="246" t="s">
        <v>6023</v>
      </c>
      <c r="L1262" s="245" t="s">
        <v>568</v>
      </c>
      <c r="M1262"/>
      <c r="N1262"/>
      <c r="O1262"/>
      <c r="P1262"/>
      <c r="Q1262"/>
      <c r="R1262"/>
      <c r="S1262"/>
      <c r="T1262"/>
      <c r="U1262"/>
      <c r="V1262"/>
      <c r="W1262"/>
      <c r="X1262"/>
      <c r="Y1262"/>
      <c r="Z1262"/>
      <c r="AA1262"/>
      <c r="AB1262"/>
      <c r="AC1262"/>
      <c r="AD1262"/>
      <c r="AE1262"/>
      <c r="AF1262"/>
      <c r="AG1262"/>
      <c r="AH1262"/>
      <c r="AI1262"/>
      <c r="AJ1262"/>
      <c r="AK1262"/>
      <c r="AL1262"/>
      <c r="AM1262"/>
      <c r="AN1262"/>
      <c r="AO1262"/>
      <c r="AP1262"/>
      <c r="AQ1262"/>
      <c r="AR1262"/>
      <c r="AS1262"/>
      <c r="AT1262"/>
      <c r="AU1262"/>
      <c r="AV1262"/>
      <c r="AW1262"/>
      <c r="AX1262"/>
      <c r="AY1262"/>
      <c r="AZ1262"/>
      <c r="BA1262"/>
      <c r="BB1262"/>
      <c r="BC1262"/>
      <c r="BD1262"/>
      <c r="BE1262"/>
      <c r="BF1262"/>
      <c r="BG1262"/>
      <c r="BH1262"/>
      <c r="BI1262"/>
      <c r="BJ1262"/>
      <c r="BK1262"/>
      <c r="BL1262"/>
      <c r="BM1262"/>
      <c r="BN1262"/>
      <c r="BO1262"/>
    </row>
    <row r="1263" spans="1:67" ht="15" x14ac:dyDescent="0.25">
      <c r="A1263" s="245" t="s">
        <v>5904</v>
      </c>
      <c r="B1263" s="245" t="s">
        <v>5903</v>
      </c>
      <c r="C1263" s="245" t="s">
        <v>5902</v>
      </c>
      <c r="D1263" s="245" t="s">
        <v>5901</v>
      </c>
      <c r="E1263" s="246" t="s">
        <v>44</v>
      </c>
      <c r="F1263" s="245" t="s">
        <v>44</v>
      </c>
      <c r="G1263" s="245" t="s">
        <v>16379</v>
      </c>
      <c r="H1263" s="245" t="s">
        <v>16380</v>
      </c>
      <c r="I1263" s="245" t="s">
        <v>102</v>
      </c>
      <c r="J1263" s="245" t="s">
        <v>59</v>
      </c>
      <c r="K1263" s="246" t="s">
        <v>6023</v>
      </c>
      <c r="L1263" s="245" t="s">
        <v>568</v>
      </c>
      <c r="M1263"/>
      <c r="N1263"/>
      <c r="O1263"/>
      <c r="P1263"/>
      <c r="Q1263"/>
      <c r="R1263"/>
      <c r="S1263"/>
      <c r="T1263"/>
      <c r="U1263"/>
      <c r="V1263"/>
      <c r="W1263"/>
      <c r="X1263"/>
      <c r="Y1263"/>
      <c r="Z1263"/>
      <c r="AA1263"/>
      <c r="AB1263"/>
      <c r="AC1263"/>
      <c r="AD1263"/>
      <c r="AE1263"/>
      <c r="AF1263"/>
      <c r="AG1263"/>
      <c r="AH1263"/>
      <c r="AI1263"/>
      <c r="AJ1263"/>
      <c r="AK1263"/>
      <c r="AL1263"/>
      <c r="AM1263"/>
      <c r="AN1263"/>
      <c r="AO1263"/>
      <c r="AP1263"/>
      <c r="AQ1263"/>
      <c r="AR1263"/>
      <c r="AS1263"/>
      <c r="AT1263"/>
      <c r="AU1263"/>
      <c r="AV1263"/>
      <c r="AW1263"/>
      <c r="AX1263"/>
      <c r="AY1263"/>
      <c r="AZ1263"/>
      <c r="BA1263"/>
      <c r="BB1263"/>
      <c r="BC1263"/>
      <c r="BD1263"/>
      <c r="BE1263"/>
      <c r="BF1263"/>
      <c r="BG1263"/>
      <c r="BH1263"/>
      <c r="BI1263"/>
      <c r="BJ1263"/>
      <c r="BK1263"/>
      <c r="BL1263"/>
      <c r="BM1263"/>
      <c r="BN1263"/>
      <c r="BO1263"/>
    </row>
    <row r="1264" spans="1:67" ht="15" x14ac:dyDescent="0.25">
      <c r="A1264" s="245" t="s">
        <v>5904</v>
      </c>
      <c r="B1264" s="245" t="s">
        <v>5903</v>
      </c>
      <c r="C1264" s="245" t="s">
        <v>5902</v>
      </c>
      <c r="D1264" s="245" t="s">
        <v>5901</v>
      </c>
      <c r="E1264" s="246" t="s">
        <v>44</v>
      </c>
      <c r="F1264" s="245" t="s">
        <v>44</v>
      </c>
      <c r="G1264" s="245" t="s">
        <v>16381</v>
      </c>
      <c r="H1264" s="245" t="s">
        <v>16382</v>
      </c>
      <c r="I1264" s="245" t="s">
        <v>102</v>
      </c>
      <c r="J1264" s="245" t="s">
        <v>106</v>
      </c>
      <c r="K1264" s="246" t="s">
        <v>16230</v>
      </c>
      <c r="L1264" s="245" t="s">
        <v>568</v>
      </c>
      <c r="M1264"/>
      <c r="N1264"/>
      <c r="O1264"/>
      <c r="P1264"/>
      <c r="Q1264"/>
      <c r="R1264"/>
      <c r="S1264"/>
      <c r="T1264"/>
      <c r="U1264"/>
      <c r="V1264"/>
      <c r="W1264"/>
      <c r="X1264"/>
      <c r="Y1264"/>
      <c r="Z1264"/>
      <c r="AA1264"/>
      <c r="AB1264"/>
      <c r="AC1264"/>
      <c r="AD1264"/>
      <c r="AE1264"/>
      <c r="AF1264"/>
      <c r="AG1264"/>
      <c r="AH1264"/>
      <c r="AI1264"/>
      <c r="AJ1264"/>
      <c r="AK1264"/>
      <c r="AL1264"/>
      <c r="AM1264"/>
      <c r="AN1264"/>
      <c r="AO1264"/>
      <c r="AP1264"/>
      <c r="AQ1264"/>
      <c r="AR1264"/>
      <c r="AS1264"/>
      <c r="AT1264"/>
      <c r="AU1264"/>
      <c r="AV1264"/>
      <c r="AW1264"/>
      <c r="AX1264"/>
      <c r="AY1264"/>
      <c r="AZ1264"/>
      <c r="BA1264"/>
      <c r="BB1264"/>
      <c r="BC1264"/>
      <c r="BD1264"/>
      <c r="BE1264"/>
      <c r="BF1264"/>
      <c r="BG1264"/>
      <c r="BH1264"/>
      <c r="BI1264"/>
      <c r="BJ1264"/>
      <c r="BK1264"/>
      <c r="BL1264"/>
      <c r="BM1264"/>
      <c r="BN1264"/>
      <c r="BO1264"/>
    </row>
    <row r="1265" spans="1:67" ht="15" x14ac:dyDescent="0.25">
      <c r="A1265" s="245" t="s">
        <v>5904</v>
      </c>
      <c r="B1265" s="245" t="s">
        <v>5903</v>
      </c>
      <c r="C1265" s="245" t="s">
        <v>5902</v>
      </c>
      <c r="D1265" s="245" t="s">
        <v>5901</v>
      </c>
      <c r="E1265" s="246" t="s">
        <v>44</v>
      </c>
      <c r="F1265" s="245" t="s">
        <v>44</v>
      </c>
      <c r="G1265" s="245" t="s">
        <v>16383</v>
      </c>
      <c r="H1265" s="245" t="s">
        <v>16384</v>
      </c>
      <c r="I1265" s="245" t="s">
        <v>102</v>
      </c>
      <c r="J1265" s="245" t="s">
        <v>106</v>
      </c>
      <c r="K1265" s="246" t="s">
        <v>14267</v>
      </c>
      <c r="L1265" s="245" t="s">
        <v>568</v>
      </c>
      <c r="M1265"/>
      <c r="N1265"/>
      <c r="O1265"/>
      <c r="P1265"/>
      <c r="Q1265"/>
      <c r="R1265"/>
      <c r="S1265"/>
      <c r="T1265"/>
      <c r="U1265"/>
      <c r="V1265"/>
      <c r="W1265"/>
      <c r="X1265"/>
      <c r="Y1265"/>
      <c r="Z1265"/>
      <c r="AA1265"/>
      <c r="AB1265"/>
      <c r="AC1265"/>
      <c r="AD1265"/>
      <c r="AE1265"/>
      <c r="AF1265"/>
      <c r="AG1265"/>
      <c r="AH1265"/>
      <c r="AI1265"/>
      <c r="AJ1265"/>
      <c r="AK1265"/>
      <c r="AL1265"/>
      <c r="AM1265"/>
      <c r="AN1265"/>
      <c r="AO1265"/>
      <c r="AP1265"/>
      <c r="AQ1265"/>
      <c r="AR1265"/>
      <c r="AS1265"/>
      <c r="AT1265"/>
      <c r="AU1265"/>
      <c r="AV1265"/>
      <c r="AW1265"/>
      <c r="AX1265"/>
      <c r="AY1265"/>
      <c r="AZ1265"/>
      <c r="BA1265"/>
      <c r="BB1265"/>
      <c r="BC1265"/>
      <c r="BD1265"/>
      <c r="BE1265"/>
      <c r="BF1265"/>
      <c r="BG1265"/>
      <c r="BH1265"/>
      <c r="BI1265"/>
      <c r="BJ1265"/>
      <c r="BK1265"/>
      <c r="BL1265"/>
      <c r="BM1265"/>
      <c r="BN1265"/>
      <c r="BO1265"/>
    </row>
    <row r="1266" spans="1:67" ht="15" x14ac:dyDescent="0.25">
      <c r="A1266" s="245" t="s">
        <v>5904</v>
      </c>
      <c r="B1266" s="245" t="s">
        <v>5903</v>
      </c>
      <c r="C1266" s="245" t="s">
        <v>5902</v>
      </c>
      <c r="D1266" s="245" t="s">
        <v>5901</v>
      </c>
      <c r="E1266" s="246" t="s">
        <v>44</v>
      </c>
      <c r="F1266" s="245" t="s">
        <v>44</v>
      </c>
      <c r="G1266" s="245" t="s">
        <v>16385</v>
      </c>
      <c r="H1266" s="245" t="s">
        <v>16386</v>
      </c>
      <c r="I1266" s="245" t="s">
        <v>102</v>
      </c>
      <c r="J1266" s="245" t="s">
        <v>59</v>
      </c>
      <c r="K1266" s="246" t="s">
        <v>16387</v>
      </c>
      <c r="L1266" s="245" t="s">
        <v>568</v>
      </c>
      <c r="M1266"/>
      <c r="N1266"/>
      <c r="O1266"/>
      <c r="P1266"/>
      <c r="Q1266"/>
      <c r="R1266"/>
      <c r="S1266"/>
      <c r="T1266"/>
      <c r="U1266"/>
      <c r="V1266"/>
      <c r="W1266"/>
      <c r="X1266"/>
      <c r="Y1266"/>
      <c r="Z1266"/>
      <c r="AA1266"/>
      <c r="AB1266"/>
      <c r="AC1266"/>
      <c r="AD1266"/>
      <c r="AE1266"/>
      <c r="AF1266"/>
      <c r="AG1266"/>
      <c r="AH1266"/>
      <c r="AI1266"/>
      <c r="AJ1266"/>
      <c r="AK1266"/>
      <c r="AL1266"/>
      <c r="AM1266"/>
      <c r="AN1266"/>
      <c r="AO1266"/>
      <c r="AP1266"/>
      <c r="AQ1266"/>
      <c r="AR1266"/>
      <c r="AS1266"/>
      <c r="AT1266"/>
      <c r="AU1266"/>
      <c r="AV1266"/>
      <c r="AW1266"/>
      <c r="AX1266"/>
      <c r="AY1266"/>
      <c r="AZ1266"/>
      <c r="BA1266"/>
      <c r="BB1266"/>
      <c r="BC1266"/>
      <c r="BD1266"/>
      <c r="BE1266"/>
      <c r="BF1266"/>
      <c r="BG1266"/>
      <c r="BH1266"/>
      <c r="BI1266"/>
      <c r="BJ1266"/>
      <c r="BK1266"/>
      <c r="BL1266"/>
      <c r="BM1266"/>
      <c r="BN1266"/>
      <c r="BO1266"/>
    </row>
    <row r="1267" spans="1:67" ht="15" x14ac:dyDescent="0.25">
      <c r="A1267" s="245" t="s">
        <v>5904</v>
      </c>
      <c r="B1267" s="245" t="s">
        <v>5903</v>
      </c>
      <c r="C1267" s="245" t="s">
        <v>5902</v>
      </c>
      <c r="D1267" s="245" t="s">
        <v>5901</v>
      </c>
      <c r="E1267" s="246" t="s">
        <v>44</v>
      </c>
      <c r="F1267" s="245" t="s">
        <v>44</v>
      </c>
      <c r="G1267" s="245" t="s">
        <v>16388</v>
      </c>
      <c r="H1267" s="245" t="s">
        <v>16389</v>
      </c>
      <c r="I1267" s="245" t="s">
        <v>102</v>
      </c>
      <c r="J1267" s="245" t="s">
        <v>59</v>
      </c>
      <c r="K1267" s="246" t="s">
        <v>8759</v>
      </c>
      <c r="L1267" s="245" t="s">
        <v>568</v>
      </c>
      <c r="M1267"/>
      <c r="N1267"/>
      <c r="O1267"/>
      <c r="P1267"/>
      <c r="Q1267"/>
      <c r="R1267"/>
      <c r="S1267"/>
      <c r="T1267"/>
      <c r="U1267"/>
      <c r="V1267"/>
      <c r="W1267"/>
      <c r="X1267"/>
      <c r="Y1267"/>
      <c r="Z1267"/>
      <c r="AA1267"/>
      <c r="AB1267"/>
      <c r="AC1267"/>
      <c r="AD1267"/>
      <c r="AE1267"/>
      <c r="AF1267"/>
      <c r="AG1267"/>
      <c r="AH1267"/>
      <c r="AI1267"/>
      <c r="AJ1267"/>
      <c r="AK1267"/>
      <c r="AL1267"/>
      <c r="AM1267"/>
      <c r="AN1267"/>
      <c r="AO1267"/>
      <c r="AP1267"/>
      <c r="AQ1267"/>
      <c r="AR1267"/>
      <c r="AS1267"/>
      <c r="AT1267"/>
      <c r="AU1267"/>
      <c r="AV1267"/>
      <c r="AW1267"/>
      <c r="AX1267"/>
      <c r="AY1267"/>
      <c r="AZ1267"/>
      <c r="BA1267"/>
      <c r="BB1267"/>
      <c r="BC1267"/>
      <c r="BD1267"/>
      <c r="BE1267"/>
      <c r="BF1267"/>
      <c r="BG1267"/>
      <c r="BH1267"/>
      <c r="BI1267"/>
      <c r="BJ1267"/>
      <c r="BK1267"/>
      <c r="BL1267"/>
      <c r="BM1267"/>
      <c r="BN1267"/>
      <c r="BO1267"/>
    </row>
    <row r="1268" spans="1:67" ht="15" x14ac:dyDescent="0.25">
      <c r="A1268" s="245" t="s">
        <v>5904</v>
      </c>
      <c r="B1268" s="245" t="s">
        <v>5903</v>
      </c>
      <c r="C1268" s="245" t="s">
        <v>5902</v>
      </c>
      <c r="D1268" s="245" t="s">
        <v>5901</v>
      </c>
      <c r="E1268" s="246" t="s">
        <v>44</v>
      </c>
      <c r="F1268" s="245" t="s">
        <v>44</v>
      </c>
      <c r="G1268" s="245" t="s">
        <v>16390</v>
      </c>
      <c r="H1268" s="245" t="s">
        <v>16391</v>
      </c>
      <c r="I1268" s="245" t="s">
        <v>102</v>
      </c>
      <c r="J1268" s="245" t="s">
        <v>59</v>
      </c>
      <c r="K1268" s="246" t="s">
        <v>643</v>
      </c>
      <c r="L1268" s="245" t="s">
        <v>568</v>
      </c>
      <c r="M1268"/>
      <c r="N1268"/>
      <c r="O1268"/>
      <c r="P1268"/>
      <c r="Q1268"/>
      <c r="R1268"/>
      <c r="S1268"/>
      <c r="T1268"/>
      <c r="U1268"/>
      <c r="V1268"/>
      <c r="W1268"/>
      <c r="X1268"/>
      <c r="Y1268"/>
      <c r="Z1268"/>
      <c r="AA1268"/>
      <c r="AB1268"/>
      <c r="AC1268"/>
      <c r="AD1268"/>
      <c r="AE1268"/>
      <c r="AF1268"/>
      <c r="AG1268"/>
      <c r="AH1268"/>
      <c r="AI1268"/>
      <c r="AJ1268"/>
      <c r="AK1268"/>
      <c r="AL1268"/>
      <c r="AM1268"/>
      <c r="AN1268"/>
      <c r="AO1268"/>
      <c r="AP1268"/>
      <c r="AQ1268"/>
      <c r="AR1268"/>
      <c r="AS1268"/>
      <c r="AT1268"/>
      <c r="AU1268"/>
      <c r="AV1268"/>
      <c r="AW1268"/>
      <c r="AX1268"/>
      <c r="AY1268"/>
      <c r="AZ1268"/>
      <c r="BA1268"/>
      <c r="BB1268"/>
      <c r="BC1268"/>
      <c r="BD1268"/>
      <c r="BE1268"/>
      <c r="BF1268"/>
      <c r="BG1268"/>
      <c r="BH1268"/>
      <c r="BI1268"/>
      <c r="BJ1268"/>
      <c r="BK1268"/>
      <c r="BL1268"/>
      <c r="BM1268"/>
      <c r="BN1268"/>
      <c r="BO1268"/>
    </row>
    <row r="1269" spans="1:67" ht="15" x14ac:dyDescent="0.25">
      <c r="A1269" s="245" t="s">
        <v>5904</v>
      </c>
      <c r="B1269" s="245" t="s">
        <v>5903</v>
      </c>
      <c r="C1269" s="245" t="s">
        <v>5902</v>
      </c>
      <c r="D1269" s="245" t="s">
        <v>5901</v>
      </c>
      <c r="E1269" s="246" t="s">
        <v>44</v>
      </c>
      <c r="F1269" s="245" t="s">
        <v>44</v>
      </c>
      <c r="G1269" s="245" t="s">
        <v>16392</v>
      </c>
      <c r="H1269" s="245" t="s">
        <v>16393</v>
      </c>
      <c r="I1269" s="245" t="s">
        <v>102</v>
      </c>
      <c r="J1269" s="245" t="s">
        <v>59</v>
      </c>
      <c r="K1269" s="246" t="s">
        <v>643</v>
      </c>
      <c r="L1269" s="245" t="s">
        <v>568</v>
      </c>
      <c r="M1269"/>
      <c r="N1269"/>
      <c r="O1269"/>
      <c r="P1269"/>
      <c r="Q1269"/>
      <c r="R1269"/>
      <c r="S1269"/>
      <c r="T1269"/>
      <c r="U1269"/>
      <c r="V1269"/>
      <c r="W1269"/>
      <c r="X1269"/>
      <c r="Y1269"/>
      <c r="Z1269"/>
      <c r="AA1269"/>
      <c r="AB1269"/>
      <c r="AC1269"/>
      <c r="AD1269"/>
      <c r="AE1269"/>
      <c r="AF1269"/>
      <c r="AG1269"/>
      <c r="AH1269"/>
      <c r="AI1269"/>
      <c r="AJ1269"/>
      <c r="AK1269"/>
      <c r="AL1269"/>
      <c r="AM1269"/>
      <c r="AN1269"/>
      <c r="AO1269"/>
      <c r="AP1269"/>
      <c r="AQ1269"/>
      <c r="AR1269"/>
      <c r="AS1269"/>
      <c r="AT1269"/>
      <c r="AU1269"/>
      <c r="AV1269"/>
      <c r="AW1269"/>
      <c r="AX1269"/>
      <c r="AY1269"/>
      <c r="AZ1269"/>
      <c r="BA1269"/>
      <c r="BB1269"/>
      <c r="BC1269"/>
      <c r="BD1269"/>
      <c r="BE1269"/>
      <c r="BF1269"/>
      <c r="BG1269"/>
      <c r="BH1269"/>
      <c r="BI1269"/>
      <c r="BJ1269"/>
      <c r="BK1269"/>
      <c r="BL1269"/>
      <c r="BM1269"/>
      <c r="BN1269"/>
      <c r="BO1269"/>
    </row>
    <row r="1270" spans="1:67" ht="15" x14ac:dyDescent="0.25">
      <c r="A1270" s="245" t="s">
        <v>5904</v>
      </c>
      <c r="B1270" s="245" t="s">
        <v>5903</v>
      </c>
      <c r="C1270" s="245" t="s">
        <v>5902</v>
      </c>
      <c r="D1270" s="245" t="s">
        <v>5901</v>
      </c>
      <c r="E1270" s="246" t="s">
        <v>44</v>
      </c>
      <c r="F1270" s="245" t="s">
        <v>44</v>
      </c>
      <c r="G1270" s="245" t="s">
        <v>16394</v>
      </c>
      <c r="H1270" s="245" t="s">
        <v>16395</v>
      </c>
      <c r="I1270" s="245" t="s">
        <v>102</v>
      </c>
      <c r="J1270" s="245" t="s">
        <v>59</v>
      </c>
      <c r="K1270" s="246" t="s">
        <v>864</v>
      </c>
      <c r="L1270" s="245" t="s">
        <v>568</v>
      </c>
      <c r="M1270"/>
      <c r="N1270"/>
      <c r="O1270"/>
      <c r="P1270"/>
      <c r="Q1270"/>
      <c r="R1270"/>
      <c r="S1270"/>
      <c r="T1270"/>
      <c r="U1270"/>
      <c r="V1270"/>
      <c r="W1270"/>
      <c r="X1270"/>
      <c r="Y1270"/>
      <c r="Z1270"/>
      <c r="AA1270"/>
      <c r="AB1270"/>
      <c r="AC1270"/>
      <c r="AD1270"/>
      <c r="AE1270"/>
      <c r="AF1270"/>
      <c r="AG1270"/>
      <c r="AH1270"/>
      <c r="AI1270"/>
      <c r="AJ1270"/>
      <c r="AK1270"/>
      <c r="AL1270"/>
      <c r="AM1270"/>
      <c r="AN1270"/>
      <c r="AO1270"/>
      <c r="AP1270"/>
      <c r="AQ1270"/>
      <c r="AR1270"/>
      <c r="AS1270"/>
      <c r="AT1270"/>
      <c r="AU1270"/>
      <c r="AV1270"/>
      <c r="AW1270"/>
      <c r="AX1270"/>
      <c r="AY1270"/>
      <c r="AZ1270"/>
      <c r="BA1270"/>
      <c r="BB1270"/>
      <c r="BC1270"/>
      <c r="BD1270"/>
      <c r="BE1270"/>
      <c r="BF1270"/>
      <c r="BG1270"/>
      <c r="BH1270"/>
      <c r="BI1270"/>
      <c r="BJ1270"/>
      <c r="BK1270"/>
      <c r="BL1270"/>
      <c r="BM1270"/>
      <c r="BN1270"/>
      <c r="BO1270"/>
    </row>
    <row r="1271" spans="1:67" ht="15" x14ac:dyDescent="0.25">
      <c r="A1271" s="245" t="s">
        <v>5904</v>
      </c>
      <c r="B1271" s="245" t="s">
        <v>5903</v>
      </c>
      <c r="C1271" s="245" t="s">
        <v>5902</v>
      </c>
      <c r="D1271" s="245" t="s">
        <v>5901</v>
      </c>
      <c r="E1271" s="246" t="s">
        <v>44</v>
      </c>
      <c r="F1271" s="245" t="s">
        <v>44</v>
      </c>
      <c r="G1271" s="245" t="s">
        <v>16396</v>
      </c>
      <c r="H1271" s="245" t="s">
        <v>16397</v>
      </c>
      <c r="I1271" s="245" t="s">
        <v>102</v>
      </c>
      <c r="J1271" s="245" t="s">
        <v>59</v>
      </c>
      <c r="K1271" s="246" t="s">
        <v>5907</v>
      </c>
      <c r="L1271" s="245" t="s">
        <v>568</v>
      </c>
      <c r="M1271"/>
      <c r="N1271"/>
      <c r="O1271"/>
      <c r="P1271"/>
      <c r="Q1271"/>
      <c r="R1271"/>
      <c r="S1271"/>
      <c r="T1271"/>
      <c r="U1271"/>
      <c r="V1271"/>
      <c r="W1271"/>
      <c r="X1271"/>
      <c r="Y1271"/>
      <c r="Z1271"/>
      <c r="AA1271"/>
      <c r="AB1271"/>
      <c r="AC1271"/>
      <c r="AD1271"/>
      <c r="AE1271"/>
      <c r="AF1271"/>
      <c r="AG1271"/>
      <c r="AH1271"/>
      <c r="AI1271"/>
      <c r="AJ1271"/>
      <c r="AK1271"/>
      <c r="AL1271"/>
      <c r="AM1271"/>
      <c r="AN1271"/>
      <c r="AO1271"/>
      <c r="AP1271"/>
      <c r="AQ1271"/>
      <c r="AR1271"/>
      <c r="AS1271"/>
      <c r="AT1271"/>
      <c r="AU1271"/>
      <c r="AV1271"/>
      <c r="AW1271"/>
      <c r="AX1271"/>
      <c r="AY1271"/>
      <c r="AZ1271"/>
      <c r="BA1271"/>
      <c r="BB1271"/>
      <c r="BC1271"/>
      <c r="BD1271"/>
      <c r="BE1271"/>
      <c r="BF1271"/>
      <c r="BG1271"/>
      <c r="BH1271"/>
      <c r="BI1271"/>
      <c r="BJ1271"/>
      <c r="BK1271"/>
      <c r="BL1271"/>
      <c r="BM1271"/>
      <c r="BN1271"/>
      <c r="BO1271"/>
    </row>
    <row r="1272" spans="1:67" ht="15" x14ac:dyDescent="0.25">
      <c r="A1272" s="245" t="s">
        <v>5904</v>
      </c>
      <c r="B1272" s="245" t="s">
        <v>5903</v>
      </c>
      <c r="C1272" s="245" t="s">
        <v>5902</v>
      </c>
      <c r="D1272" s="245" t="s">
        <v>5901</v>
      </c>
      <c r="E1272" s="246" t="s">
        <v>44</v>
      </c>
      <c r="F1272" s="245" t="s">
        <v>44</v>
      </c>
      <c r="G1272" s="245" t="s">
        <v>16398</v>
      </c>
      <c r="H1272" s="245" t="s">
        <v>16399</v>
      </c>
      <c r="I1272" s="245" t="s">
        <v>102</v>
      </c>
      <c r="J1272" s="245" t="s">
        <v>59</v>
      </c>
      <c r="K1272" s="246" t="s">
        <v>8759</v>
      </c>
      <c r="L1272" s="245" t="s">
        <v>568</v>
      </c>
      <c r="M1272"/>
      <c r="N1272"/>
      <c r="O1272"/>
      <c r="P1272"/>
      <c r="Q1272"/>
      <c r="R1272"/>
      <c r="S1272"/>
      <c r="T1272"/>
      <c r="U1272"/>
      <c r="V1272"/>
      <c r="W1272"/>
      <c r="X1272"/>
      <c r="Y1272"/>
      <c r="Z1272"/>
      <c r="AA1272"/>
      <c r="AB1272"/>
      <c r="AC1272"/>
      <c r="AD1272"/>
      <c r="AE1272"/>
      <c r="AF1272"/>
      <c r="AG1272"/>
      <c r="AH1272"/>
      <c r="AI1272"/>
      <c r="AJ1272"/>
      <c r="AK1272"/>
      <c r="AL1272"/>
      <c r="AM1272"/>
      <c r="AN1272"/>
      <c r="AO1272"/>
      <c r="AP1272"/>
      <c r="AQ1272"/>
      <c r="AR1272"/>
      <c r="AS1272"/>
      <c r="AT1272"/>
      <c r="AU1272"/>
      <c r="AV1272"/>
      <c r="AW1272"/>
      <c r="AX1272"/>
      <c r="AY1272"/>
      <c r="AZ1272"/>
      <c r="BA1272"/>
      <c r="BB1272"/>
      <c r="BC1272"/>
      <c r="BD1272"/>
      <c r="BE1272"/>
      <c r="BF1272"/>
      <c r="BG1272"/>
      <c r="BH1272"/>
      <c r="BI1272"/>
      <c r="BJ1272"/>
      <c r="BK1272"/>
      <c r="BL1272"/>
      <c r="BM1272"/>
      <c r="BN1272"/>
      <c r="BO1272"/>
    </row>
    <row r="1273" spans="1:67" ht="15" x14ac:dyDescent="0.25">
      <c r="A1273" s="245" t="s">
        <v>5904</v>
      </c>
      <c r="B1273" s="245" t="s">
        <v>5903</v>
      </c>
      <c r="C1273" s="245" t="s">
        <v>5902</v>
      </c>
      <c r="D1273" s="245" t="s">
        <v>5901</v>
      </c>
      <c r="E1273" s="246" t="s">
        <v>44</v>
      </c>
      <c r="F1273" s="245" t="s">
        <v>44</v>
      </c>
      <c r="G1273" s="245" t="s">
        <v>16400</v>
      </c>
      <c r="H1273" s="245" t="s">
        <v>16401</v>
      </c>
      <c r="I1273" s="245" t="s">
        <v>102</v>
      </c>
      <c r="J1273" s="245" t="s">
        <v>106</v>
      </c>
      <c r="K1273" s="246" t="s">
        <v>16200</v>
      </c>
      <c r="L1273" s="245" t="s">
        <v>568</v>
      </c>
      <c r="M1273"/>
      <c r="N1273"/>
      <c r="O1273"/>
      <c r="P1273"/>
      <c r="Q1273"/>
      <c r="R1273"/>
      <c r="S1273"/>
      <c r="T1273"/>
      <c r="U1273"/>
      <c r="V1273"/>
      <c r="W1273"/>
      <c r="X1273"/>
      <c r="Y1273"/>
      <c r="Z1273"/>
      <c r="AA1273"/>
      <c r="AB1273"/>
      <c r="AC1273"/>
      <c r="AD1273"/>
      <c r="AE1273"/>
      <c r="AF1273"/>
      <c r="AG1273"/>
      <c r="AH1273"/>
      <c r="AI1273"/>
      <c r="AJ1273"/>
      <c r="AK1273"/>
      <c r="AL1273"/>
      <c r="AM1273"/>
      <c r="AN1273"/>
      <c r="AO1273"/>
      <c r="AP1273"/>
      <c r="AQ1273"/>
      <c r="AR1273"/>
      <c r="AS1273"/>
      <c r="AT1273"/>
      <c r="AU1273"/>
      <c r="AV1273"/>
      <c r="AW1273"/>
      <c r="AX1273"/>
      <c r="AY1273"/>
      <c r="AZ1273"/>
      <c r="BA1273"/>
      <c r="BB1273"/>
      <c r="BC1273"/>
      <c r="BD1273"/>
      <c r="BE1273"/>
      <c r="BF1273"/>
      <c r="BG1273"/>
      <c r="BH1273"/>
      <c r="BI1273"/>
      <c r="BJ1273"/>
      <c r="BK1273"/>
      <c r="BL1273"/>
      <c r="BM1273"/>
      <c r="BN1273"/>
      <c r="BO1273"/>
    </row>
    <row r="1274" spans="1:67" ht="15" x14ac:dyDescent="0.25">
      <c r="A1274" s="245" t="s">
        <v>5904</v>
      </c>
      <c r="B1274" s="245" t="s">
        <v>5903</v>
      </c>
      <c r="C1274" s="245" t="s">
        <v>5902</v>
      </c>
      <c r="D1274" s="245" t="s">
        <v>5901</v>
      </c>
      <c r="E1274" s="246" t="s">
        <v>44</v>
      </c>
      <c r="F1274" s="245" t="s">
        <v>44</v>
      </c>
      <c r="G1274" s="245" t="s">
        <v>16402</v>
      </c>
      <c r="H1274" s="245" t="s">
        <v>16403</v>
      </c>
      <c r="I1274" s="245" t="s">
        <v>102</v>
      </c>
      <c r="J1274" s="245" t="s">
        <v>106</v>
      </c>
      <c r="K1274" s="246" t="s">
        <v>15126</v>
      </c>
      <c r="L1274" s="245" t="s">
        <v>568</v>
      </c>
      <c r="M1274"/>
      <c r="N1274"/>
      <c r="O1274"/>
      <c r="P1274"/>
      <c r="Q1274"/>
      <c r="R1274"/>
      <c r="S1274"/>
      <c r="T1274"/>
      <c r="U1274"/>
      <c r="V1274"/>
      <c r="W1274"/>
      <c r="X1274"/>
      <c r="Y1274"/>
      <c r="Z1274"/>
      <c r="AA1274"/>
      <c r="AB1274"/>
      <c r="AC1274"/>
      <c r="AD1274"/>
      <c r="AE1274"/>
      <c r="AF1274"/>
      <c r="AG1274"/>
      <c r="AH1274"/>
      <c r="AI1274"/>
      <c r="AJ1274"/>
      <c r="AK1274"/>
      <c r="AL1274"/>
      <c r="AM1274"/>
      <c r="AN1274"/>
      <c r="AO1274"/>
      <c r="AP1274"/>
      <c r="AQ1274"/>
      <c r="AR1274"/>
      <c r="AS1274"/>
      <c r="AT1274"/>
      <c r="AU1274"/>
      <c r="AV1274"/>
      <c r="AW1274"/>
      <c r="AX1274"/>
      <c r="AY1274"/>
      <c r="AZ1274"/>
      <c r="BA1274"/>
      <c r="BB1274"/>
      <c r="BC1274"/>
      <c r="BD1274"/>
      <c r="BE1274"/>
      <c r="BF1274"/>
      <c r="BG1274"/>
      <c r="BH1274"/>
      <c r="BI1274"/>
      <c r="BJ1274"/>
      <c r="BK1274"/>
      <c r="BL1274"/>
      <c r="BM1274"/>
      <c r="BN1274"/>
      <c r="BO1274"/>
    </row>
    <row r="1275" spans="1:67" ht="15" x14ac:dyDescent="0.25">
      <c r="A1275" s="245" t="s">
        <v>5904</v>
      </c>
      <c r="B1275" s="245" t="s">
        <v>5903</v>
      </c>
      <c r="C1275" s="245" t="s">
        <v>5902</v>
      </c>
      <c r="D1275" s="245" t="s">
        <v>5901</v>
      </c>
      <c r="E1275" s="246" t="s">
        <v>44</v>
      </c>
      <c r="F1275" s="245" t="s">
        <v>44</v>
      </c>
      <c r="G1275" s="245" t="s">
        <v>16404</v>
      </c>
      <c r="H1275" s="245" t="s">
        <v>16405</v>
      </c>
      <c r="I1275" s="245" t="s">
        <v>102</v>
      </c>
      <c r="J1275" s="245" t="s">
        <v>59</v>
      </c>
      <c r="K1275" s="246" t="s">
        <v>6852</v>
      </c>
      <c r="L1275" s="245" t="s">
        <v>568</v>
      </c>
      <c r="M1275"/>
      <c r="N1275"/>
      <c r="O1275"/>
      <c r="P1275"/>
      <c r="Q1275"/>
      <c r="R1275"/>
      <c r="S1275"/>
      <c r="T1275"/>
      <c r="U1275"/>
      <c r="V1275"/>
      <c r="W1275"/>
      <c r="X1275"/>
      <c r="Y1275"/>
      <c r="Z1275"/>
      <c r="AA1275"/>
      <c r="AB1275"/>
      <c r="AC1275"/>
      <c r="AD1275"/>
      <c r="AE1275"/>
      <c r="AF1275"/>
      <c r="AG1275"/>
      <c r="AH1275"/>
      <c r="AI1275"/>
      <c r="AJ1275"/>
      <c r="AK1275"/>
      <c r="AL1275"/>
      <c r="AM1275"/>
      <c r="AN1275"/>
      <c r="AO1275"/>
      <c r="AP1275"/>
      <c r="AQ1275"/>
      <c r="AR1275"/>
      <c r="AS1275"/>
      <c r="AT1275"/>
      <c r="AU1275"/>
      <c r="AV1275"/>
      <c r="AW1275"/>
      <c r="AX1275"/>
      <c r="AY1275"/>
      <c r="AZ1275"/>
      <c r="BA1275"/>
      <c r="BB1275"/>
      <c r="BC1275"/>
      <c r="BD1275"/>
      <c r="BE1275"/>
      <c r="BF1275"/>
      <c r="BG1275"/>
      <c r="BH1275"/>
      <c r="BI1275"/>
      <c r="BJ1275"/>
      <c r="BK1275"/>
      <c r="BL1275"/>
      <c r="BM1275"/>
      <c r="BN1275"/>
      <c r="BO1275"/>
    </row>
    <row r="1276" spans="1:67" ht="15" x14ac:dyDescent="0.25">
      <c r="A1276" s="245" t="s">
        <v>5904</v>
      </c>
      <c r="B1276" s="245" t="s">
        <v>5903</v>
      </c>
      <c r="C1276" s="245" t="s">
        <v>5902</v>
      </c>
      <c r="D1276" s="245" t="s">
        <v>5901</v>
      </c>
      <c r="E1276" s="246" t="s">
        <v>44</v>
      </c>
      <c r="F1276" s="245" t="s">
        <v>44</v>
      </c>
      <c r="G1276" s="245" t="s">
        <v>16406</v>
      </c>
      <c r="H1276" s="245" t="s">
        <v>16407</v>
      </c>
      <c r="I1276" s="245" t="s">
        <v>102</v>
      </c>
      <c r="J1276" s="245" t="s">
        <v>106</v>
      </c>
      <c r="K1276" s="246" t="s">
        <v>16408</v>
      </c>
      <c r="L1276" s="245" t="s">
        <v>568</v>
      </c>
      <c r="M1276"/>
      <c r="N1276"/>
      <c r="O1276"/>
      <c r="P1276"/>
      <c r="Q1276"/>
      <c r="R1276"/>
      <c r="S1276"/>
      <c r="T1276"/>
      <c r="U1276"/>
      <c r="V1276"/>
      <c r="W1276"/>
      <c r="X1276"/>
      <c r="Y1276"/>
      <c r="Z1276"/>
      <c r="AA1276"/>
      <c r="AB1276"/>
      <c r="AC1276"/>
      <c r="AD1276"/>
      <c r="AE1276"/>
      <c r="AF1276"/>
      <c r="AG1276"/>
      <c r="AH1276"/>
      <c r="AI1276"/>
      <c r="AJ1276"/>
      <c r="AK1276"/>
      <c r="AL1276"/>
      <c r="AM1276"/>
      <c r="AN1276"/>
      <c r="AO1276"/>
      <c r="AP1276"/>
      <c r="AQ1276"/>
      <c r="AR1276"/>
      <c r="AS1276"/>
      <c r="AT1276"/>
      <c r="AU1276"/>
      <c r="AV1276"/>
      <c r="AW1276"/>
      <c r="AX1276"/>
      <c r="AY1276"/>
      <c r="AZ1276"/>
      <c r="BA1276"/>
      <c r="BB1276"/>
      <c r="BC1276"/>
      <c r="BD1276"/>
      <c r="BE1276"/>
      <c r="BF1276"/>
      <c r="BG1276"/>
      <c r="BH1276"/>
      <c r="BI1276"/>
      <c r="BJ1276"/>
      <c r="BK1276"/>
      <c r="BL1276"/>
      <c r="BM1276"/>
      <c r="BN1276"/>
      <c r="BO1276"/>
    </row>
    <row r="1277" spans="1:67" ht="15" x14ac:dyDescent="0.25">
      <c r="A1277" s="245" t="s">
        <v>5904</v>
      </c>
      <c r="B1277" s="245" t="s">
        <v>5903</v>
      </c>
      <c r="C1277" s="245" t="s">
        <v>5902</v>
      </c>
      <c r="D1277" s="245" t="s">
        <v>5901</v>
      </c>
      <c r="E1277" s="246" t="s">
        <v>44</v>
      </c>
      <c r="F1277" s="245" t="s">
        <v>44</v>
      </c>
      <c r="G1277" s="245" t="s">
        <v>16409</v>
      </c>
      <c r="H1277" s="245" t="s">
        <v>16410</v>
      </c>
      <c r="I1277" s="245" t="s">
        <v>102</v>
      </c>
      <c r="J1277" s="245" t="s">
        <v>59</v>
      </c>
      <c r="K1277" s="246" t="s">
        <v>638</v>
      </c>
      <c r="L1277" s="245" t="s">
        <v>568</v>
      </c>
      <c r="M1277"/>
      <c r="N1277"/>
      <c r="O1277"/>
      <c r="P1277"/>
      <c r="Q1277"/>
      <c r="R1277"/>
      <c r="S1277"/>
      <c r="T1277"/>
      <c r="U1277"/>
      <c r="V1277"/>
      <c r="W1277"/>
      <c r="X1277"/>
      <c r="Y1277"/>
      <c r="Z1277"/>
      <c r="AA1277"/>
      <c r="AB1277"/>
      <c r="AC1277"/>
      <c r="AD1277"/>
      <c r="AE1277"/>
      <c r="AF1277"/>
      <c r="AG1277"/>
      <c r="AH1277"/>
      <c r="AI1277"/>
      <c r="AJ1277"/>
      <c r="AK1277"/>
      <c r="AL1277"/>
      <c r="AM1277"/>
      <c r="AN1277"/>
      <c r="AO1277"/>
      <c r="AP1277"/>
      <c r="AQ1277"/>
      <c r="AR1277"/>
      <c r="AS1277"/>
      <c r="AT1277"/>
      <c r="AU1277"/>
      <c r="AV1277"/>
      <c r="AW1277"/>
      <c r="AX1277"/>
      <c r="AY1277"/>
      <c r="AZ1277"/>
      <c r="BA1277"/>
      <c r="BB1277"/>
      <c r="BC1277"/>
      <c r="BD1277"/>
      <c r="BE1277"/>
      <c r="BF1277"/>
      <c r="BG1277"/>
      <c r="BH1277"/>
      <c r="BI1277"/>
      <c r="BJ1277"/>
      <c r="BK1277"/>
      <c r="BL1277"/>
      <c r="BM1277"/>
      <c r="BN1277"/>
      <c r="BO1277"/>
    </row>
    <row r="1278" spans="1:67" ht="15" x14ac:dyDescent="0.25">
      <c r="A1278" s="245" t="s">
        <v>5904</v>
      </c>
      <c r="B1278" s="245" t="s">
        <v>5903</v>
      </c>
      <c r="C1278" s="245" t="s">
        <v>5902</v>
      </c>
      <c r="D1278" s="245" t="s">
        <v>5901</v>
      </c>
      <c r="E1278" s="246" t="s">
        <v>44</v>
      </c>
      <c r="F1278" s="245" t="s">
        <v>44</v>
      </c>
      <c r="G1278" s="245" t="s">
        <v>16411</v>
      </c>
      <c r="H1278" s="245" t="s">
        <v>16412</v>
      </c>
      <c r="I1278" s="245" t="s">
        <v>102</v>
      </c>
      <c r="J1278" s="245" t="s">
        <v>59</v>
      </c>
      <c r="K1278" s="246" t="s">
        <v>16413</v>
      </c>
      <c r="L1278" s="245" t="s">
        <v>568</v>
      </c>
      <c r="M1278"/>
      <c r="N1278"/>
      <c r="O1278"/>
      <c r="P1278"/>
      <c r="Q1278"/>
      <c r="R1278"/>
      <c r="S1278"/>
      <c r="T1278"/>
      <c r="U1278"/>
      <c r="V1278"/>
      <c r="W1278"/>
      <c r="X1278"/>
      <c r="Y1278"/>
      <c r="Z1278"/>
      <c r="AA1278"/>
      <c r="AB1278"/>
      <c r="AC1278"/>
      <c r="AD1278"/>
      <c r="AE1278"/>
      <c r="AF1278"/>
      <c r="AG1278"/>
      <c r="AH1278"/>
      <c r="AI1278"/>
      <c r="AJ1278"/>
      <c r="AK1278"/>
      <c r="AL1278"/>
      <c r="AM1278"/>
      <c r="AN1278"/>
      <c r="AO1278"/>
      <c r="AP1278"/>
      <c r="AQ1278"/>
      <c r="AR1278"/>
      <c r="AS1278"/>
      <c r="AT1278"/>
      <c r="AU1278"/>
      <c r="AV1278"/>
      <c r="AW1278"/>
      <c r="AX1278"/>
      <c r="AY1278"/>
      <c r="AZ1278"/>
      <c r="BA1278"/>
      <c r="BB1278"/>
      <c r="BC1278"/>
      <c r="BD1278"/>
      <c r="BE1278"/>
      <c r="BF1278"/>
      <c r="BG1278"/>
      <c r="BH1278"/>
      <c r="BI1278"/>
      <c r="BJ1278"/>
      <c r="BK1278"/>
      <c r="BL1278"/>
      <c r="BM1278"/>
      <c r="BN1278"/>
      <c r="BO1278"/>
    </row>
    <row r="1279" spans="1:67" ht="15" x14ac:dyDescent="0.25">
      <c r="A1279" s="245" t="s">
        <v>5904</v>
      </c>
      <c r="B1279" s="245" t="s">
        <v>5903</v>
      </c>
      <c r="C1279" s="245" t="s">
        <v>5902</v>
      </c>
      <c r="D1279" s="245" t="s">
        <v>5901</v>
      </c>
      <c r="E1279" s="246" t="s">
        <v>44</v>
      </c>
      <c r="F1279" s="245" t="s">
        <v>44</v>
      </c>
      <c r="G1279" s="245" t="s">
        <v>16414</v>
      </c>
      <c r="H1279" s="245" t="s">
        <v>16415</v>
      </c>
      <c r="I1279" s="245" t="s">
        <v>102</v>
      </c>
      <c r="J1279" s="245" t="s">
        <v>59</v>
      </c>
      <c r="K1279" s="246" t="s">
        <v>224</v>
      </c>
      <c r="L1279" s="245" t="s">
        <v>568</v>
      </c>
      <c r="M1279"/>
      <c r="N1279"/>
      <c r="O1279"/>
      <c r="P1279"/>
      <c r="Q1279"/>
      <c r="R1279"/>
      <c r="S1279"/>
      <c r="T1279"/>
      <c r="U1279"/>
      <c r="V1279"/>
      <c r="W1279"/>
      <c r="X1279"/>
      <c r="Y1279"/>
      <c r="Z1279"/>
      <c r="AA1279"/>
      <c r="AB1279"/>
      <c r="AC1279"/>
      <c r="AD1279"/>
      <c r="AE1279"/>
      <c r="AF1279"/>
      <c r="AG1279"/>
      <c r="AH1279"/>
      <c r="AI1279"/>
      <c r="AJ1279"/>
      <c r="AK1279"/>
      <c r="AL1279"/>
      <c r="AM1279"/>
      <c r="AN1279"/>
      <c r="AO1279"/>
      <c r="AP1279"/>
      <c r="AQ1279"/>
      <c r="AR1279"/>
      <c r="AS1279"/>
      <c r="AT1279"/>
      <c r="AU1279"/>
      <c r="AV1279"/>
      <c r="AW1279"/>
      <c r="AX1279"/>
      <c r="AY1279"/>
      <c r="AZ1279"/>
      <c r="BA1279"/>
      <c r="BB1279"/>
      <c r="BC1279"/>
      <c r="BD1279"/>
      <c r="BE1279"/>
      <c r="BF1279"/>
      <c r="BG1279"/>
      <c r="BH1279"/>
      <c r="BI1279"/>
      <c r="BJ1279"/>
      <c r="BK1279"/>
      <c r="BL1279"/>
      <c r="BM1279"/>
      <c r="BN1279"/>
      <c r="BO1279"/>
    </row>
    <row r="1280" spans="1:67" ht="15" x14ac:dyDescent="0.25">
      <c r="A1280" s="245" t="s">
        <v>5904</v>
      </c>
      <c r="B1280" s="245" t="s">
        <v>5903</v>
      </c>
      <c r="C1280" s="245" t="s">
        <v>5902</v>
      </c>
      <c r="D1280" s="245" t="s">
        <v>5901</v>
      </c>
      <c r="E1280" s="246" t="s">
        <v>44</v>
      </c>
      <c r="F1280" s="245" t="s">
        <v>44</v>
      </c>
      <c r="G1280" s="245" t="s">
        <v>16416</v>
      </c>
      <c r="H1280" s="245" t="s">
        <v>16417</v>
      </c>
      <c r="I1280" s="245" t="s">
        <v>102</v>
      </c>
      <c r="J1280" s="245" t="s">
        <v>59</v>
      </c>
      <c r="K1280" s="246" t="s">
        <v>876</v>
      </c>
      <c r="L1280" s="245" t="s">
        <v>568</v>
      </c>
      <c r="M1280"/>
      <c r="N1280"/>
      <c r="O1280"/>
      <c r="P1280"/>
      <c r="Q1280"/>
      <c r="R1280"/>
      <c r="S1280"/>
      <c r="T1280"/>
      <c r="U1280"/>
      <c r="V1280"/>
      <c r="W1280"/>
      <c r="X1280"/>
      <c r="Y1280"/>
      <c r="Z1280"/>
      <c r="AA1280"/>
      <c r="AB1280"/>
      <c r="AC1280"/>
      <c r="AD1280"/>
      <c r="AE1280"/>
      <c r="AF1280"/>
      <c r="AG1280"/>
      <c r="AH1280"/>
      <c r="AI1280"/>
      <c r="AJ1280"/>
      <c r="AK1280"/>
      <c r="AL1280"/>
      <c r="AM1280"/>
      <c r="AN1280"/>
      <c r="AO1280"/>
      <c r="AP1280"/>
      <c r="AQ1280"/>
      <c r="AR1280"/>
      <c r="AS1280"/>
      <c r="AT1280"/>
      <c r="AU1280"/>
      <c r="AV1280"/>
      <c r="AW1280"/>
      <c r="AX1280"/>
      <c r="AY1280"/>
      <c r="AZ1280"/>
      <c r="BA1280"/>
      <c r="BB1280"/>
      <c r="BC1280"/>
      <c r="BD1280"/>
      <c r="BE1280"/>
      <c r="BF1280"/>
      <c r="BG1280"/>
      <c r="BH1280"/>
      <c r="BI1280"/>
      <c r="BJ1280"/>
      <c r="BK1280"/>
      <c r="BL1280"/>
      <c r="BM1280"/>
      <c r="BN1280"/>
      <c r="BO1280"/>
    </row>
    <row r="1281" spans="1:67" ht="15" x14ac:dyDescent="0.25">
      <c r="A1281" s="245" t="s">
        <v>5904</v>
      </c>
      <c r="B1281" s="245" t="s">
        <v>5903</v>
      </c>
      <c r="C1281" s="245" t="s">
        <v>5902</v>
      </c>
      <c r="D1281" s="245" t="s">
        <v>5901</v>
      </c>
      <c r="E1281" s="246" t="s">
        <v>44</v>
      </c>
      <c r="F1281" s="245" t="s">
        <v>44</v>
      </c>
      <c r="G1281" s="245" t="s">
        <v>16418</v>
      </c>
      <c r="H1281" s="245" t="s">
        <v>16419</v>
      </c>
      <c r="I1281" s="245" t="s">
        <v>102</v>
      </c>
      <c r="J1281" s="245" t="s">
        <v>59</v>
      </c>
      <c r="K1281" s="246" t="s">
        <v>10280</v>
      </c>
      <c r="L1281" s="245" t="s">
        <v>568</v>
      </c>
      <c r="M1281"/>
      <c r="N1281"/>
      <c r="O1281"/>
      <c r="P1281"/>
      <c r="Q1281"/>
      <c r="R1281"/>
      <c r="S1281"/>
      <c r="T1281"/>
      <c r="U1281"/>
      <c r="V1281"/>
      <c r="W1281"/>
      <c r="X1281"/>
      <c r="Y1281"/>
      <c r="Z1281"/>
      <c r="AA1281"/>
      <c r="AB1281"/>
      <c r="AC1281"/>
      <c r="AD1281"/>
      <c r="AE1281"/>
      <c r="AF1281"/>
      <c r="AG1281"/>
      <c r="AH1281"/>
      <c r="AI1281"/>
      <c r="AJ1281"/>
      <c r="AK1281"/>
      <c r="AL1281"/>
      <c r="AM1281"/>
      <c r="AN1281"/>
      <c r="AO1281"/>
      <c r="AP1281"/>
      <c r="AQ1281"/>
      <c r="AR1281"/>
      <c r="AS1281"/>
      <c r="AT1281"/>
      <c r="AU1281"/>
      <c r="AV1281"/>
      <c r="AW1281"/>
      <c r="AX1281"/>
      <c r="AY1281"/>
      <c r="AZ1281"/>
      <c r="BA1281"/>
      <c r="BB1281"/>
      <c r="BC1281"/>
      <c r="BD1281"/>
      <c r="BE1281"/>
      <c r="BF1281"/>
      <c r="BG1281"/>
      <c r="BH1281"/>
      <c r="BI1281"/>
      <c r="BJ1281"/>
      <c r="BK1281"/>
      <c r="BL1281"/>
      <c r="BM1281"/>
      <c r="BN1281"/>
      <c r="BO1281"/>
    </row>
    <row r="1282" spans="1:67" ht="15" x14ac:dyDescent="0.25">
      <c r="A1282" s="245" t="s">
        <v>5904</v>
      </c>
      <c r="B1282" s="245" t="s">
        <v>5903</v>
      </c>
      <c r="C1282" s="245" t="s">
        <v>5902</v>
      </c>
      <c r="D1282" s="245" t="s">
        <v>5901</v>
      </c>
      <c r="E1282" s="246" t="s">
        <v>44</v>
      </c>
      <c r="F1282" s="245" t="s">
        <v>44</v>
      </c>
      <c r="G1282" s="245" t="s">
        <v>16420</v>
      </c>
      <c r="H1282" s="245" t="s">
        <v>16421</v>
      </c>
      <c r="I1282" s="245" t="s">
        <v>102</v>
      </c>
      <c r="J1282" s="245" t="s">
        <v>106</v>
      </c>
      <c r="K1282" s="246" t="s">
        <v>15221</v>
      </c>
      <c r="L1282" s="245" t="s">
        <v>568</v>
      </c>
      <c r="M1282"/>
      <c r="N1282"/>
      <c r="O1282"/>
      <c r="P1282"/>
      <c r="Q1282"/>
      <c r="R1282"/>
      <c r="S1282"/>
      <c r="T1282"/>
      <c r="U1282"/>
      <c r="V1282"/>
      <c r="W1282"/>
      <c r="X1282"/>
      <c r="Y1282"/>
      <c r="Z1282"/>
      <c r="AA1282"/>
      <c r="AB1282"/>
      <c r="AC1282"/>
      <c r="AD1282"/>
      <c r="AE1282"/>
      <c r="AF1282"/>
      <c r="AG1282"/>
      <c r="AH1282"/>
      <c r="AI1282"/>
      <c r="AJ1282"/>
      <c r="AK1282"/>
      <c r="AL1282"/>
      <c r="AM1282"/>
      <c r="AN1282"/>
      <c r="AO1282"/>
      <c r="AP1282"/>
      <c r="AQ1282"/>
      <c r="AR1282"/>
      <c r="AS1282"/>
      <c r="AT1282"/>
      <c r="AU1282"/>
      <c r="AV1282"/>
      <c r="AW1282"/>
      <c r="AX1282"/>
      <c r="AY1282"/>
      <c r="AZ1282"/>
      <c r="BA1282"/>
      <c r="BB1282"/>
      <c r="BC1282"/>
      <c r="BD1282"/>
      <c r="BE1282"/>
      <c r="BF1282"/>
      <c r="BG1282"/>
      <c r="BH1282"/>
      <c r="BI1282"/>
      <c r="BJ1282"/>
      <c r="BK1282"/>
      <c r="BL1282"/>
      <c r="BM1282"/>
      <c r="BN1282"/>
      <c r="BO1282"/>
    </row>
    <row r="1283" spans="1:67" ht="15" x14ac:dyDescent="0.25">
      <c r="A1283" s="245" t="s">
        <v>5904</v>
      </c>
      <c r="B1283" s="245" t="s">
        <v>5903</v>
      </c>
      <c r="C1283" s="245" t="s">
        <v>5902</v>
      </c>
      <c r="D1283" s="245" t="s">
        <v>5901</v>
      </c>
      <c r="E1283" s="246" t="s">
        <v>44</v>
      </c>
      <c r="F1283" s="245" t="s">
        <v>44</v>
      </c>
      <c r="G1283" s="245" t="s">
        <v>16422</v>
      </c>
      <c r="H1283" s="245" t="s">
        <v>16423</v>
      </c>
      <c r="I1283" s="245" t="s">
        <v>102</v>
      </c>
      <c r="J1283" s="245" t="s">
        <v>106</v>
      </c>
      <c r="K1283" s="246" t="s">
        <v>9600</v>
      </c>
      <c r="L1283" s="245" t="s">
        <v>568</v>
      </c>
      <c r="M1283"/>
      <c r="N1283"/>
      <c r="O1283"/>
      <c r="P1283"/>
      <c r="Q1283"/>
      <c r="R1283"/>
      <c r="S1283"/>
      <c r="T1283"/>
      <c r="U1283"/>
      <c r="V1283"/>
      <c r="W1283"/>
      <c r="X1283"/>
      <c r="Y1283"/>
      <c r="Z1283"/>
      <c r="AA1283"/>
      <c r="AB1283"/>
      <c r="AC1283"/>
      <c r="AD1283"/>
      <c r="AE1283"/>
      <c r="AF1283"/>
      <c r="AG1283"/>
      <c r="AH1283"/>
      <c r="AI1283"/>
      <c r="AJ1283"/>
      <c r="AK1283"/>
      <c r="AL1283"/>
      <c r="AM1283"/>
      <c r="AN1283"/>
      <c r="AO1283"/>
      <c r="AP1283"/>
      <c r="AQ1283"/>
      <c r="AR1283"/>
      <c r="AS1283"/>
      <c r="AT1283"/>
      <c r="AU1283"/>
      <c r="AV1283"/>
      <c r="AW1283"/>
      <c r="AX1283"/>
      <c r="AY1283"/>
      <c r="AZ1283"/>
      <c r="BA1283"/>
      <c r="BB1283"/>
      <c r="BC1283"/>
      <c r="BD1283"/>
      <c r="BE1283"/>
      <c r="BF1283"/>
      <c r="BG1283"/>
      <c r="BH1283"/>
      <c r="BI1283"/>
      <c r="BJ1283"/>
      <c r="BK1283"/>
      <c r="BL1283"/>
      <c r="BM1283"/>
      <c r="BN1283"/>
      <c r="BO1283"/>
    </row>
    <row r="1284" spans="1:67" ht="15" x14ac:dyDescent="0.25">
      <c r="A1284" s="245" t="s">
        <v>5904</v>
      </c>
      <c r="B1284" s="245" t="s">
        <v>5903</v>
      </c>
      <c r="C1284" s="245" t="s">
        <v>5902</v>
      </c>
      <c r="D1284" s="245" t="s">
        <v>5901</v>
      </c>
      <c r="E1284" s="246" t="s">
        <v>44</v>
      </c>
      <c r="F1284" s="245" t="s">
        <v>44</v>
      </c>
      <c r="G1284" s="245" t="s">
        <v>16424</v>
      </c>
      <c r="H1284" s="245" t="s">
        <v>16425</v>
      </c>
      <c r="I1284" s="245" t="s">
        <v>102</v>
      </c>
      <c r="J1284" s="245" t="s">
        <v>106</v>
      </c>
      <c r="K1284" s="246" t="s">
        <v>16426</v>
      </c>
      <c r="L1284" s="245" t="s">
        <v>568</v>
      </c>
      <c r="M1284"/>
      <c r="N1284"/>
      <c r="O1284"/>
      <c r="P1284"/>
      <c r="Q1284"/>
      <c r="R1284"/>
      <c r="S1284"/>
      <c r="T1284"/>
      <c r="U1284"/>
      <c r="V1284"/>
      <c r="W1284"/>
      <c r="X1284"/>
      <c r="Y1284"/>
      <c r="Z1284"/>
      <c r="AA1284"/>
      <c r="AB1284"/>
      <c r="AC1284"/>
      <c r="AD1284"/>
      <c r="AE1284"/>
      <c r="AF1284"/>
      <c r="AG1284"/>
      <c r="AH1284"/>
      <c r="AI1284"/>
      <c r="AJ1284"/>
      <c r="AK1284"/>
      <c r="AL1284"/>
      <c r="AM1284"/>
      <c r="AN1284"/>
      <c r="AO1284"/>
      <c r="AP1284"/>
      <c r="AQ1284"/>
      <c r="AR1284"/>
      <c r="AS1284"/>
      <c r="AT1284"/>
      <c r="AU1284"/>
      <c r="AV1284"/>
      <c r="AW1284"/>
      <c r="AX1284"/>
      <c r="AY1284"/>
      <c r="AZ1284"/>
      <c r="BA1284"/>
      <c r="BB1284"/>
      <c r="BC1284"/>
      <c r="BD1284"/>
      <c r="BE1284"/>
      <c r="BF1284"/>
      <c r="BG1284"/>
      <c r="BH1284"/>
      <c r="BI1284"/>
      <c r="BJ1284"/>
      <c r="BK1284"/>
      <c r="BL1284"/>
      <c r="BM1284"/>
      <c r="BN1284"/>
      <c r="BO1284"/>
    </row>
    <row r="1285" spans="1:67" ht="15" x14ac:dyDescent="0.25">
      <c r="A1285" s="245" t="s">
        <v>5904</v>
      </c>
      <c r="B1285" s="245" t="s">
        <v>5903</v>
      </c>
      <c r="C1285" s="245" t="s">
        <v>5902</v>
      </c>
      <c r="D1285" s="245" t="s">
        <v>5901</v>
      </c>
      <c r="E1285" s="246" t="s">
        <v>44</v>
      </c>
      <c r="F1285" s="245" t="s">
        <v>44</v>
      </c>
      <c r="G1285" s="245" t="s">
        <v>16427</v>
      </c>
      <c r="H1285" s="245" t="s">
        <v>16428</v>
      </c>
      <c r="I1285" s="245" t="s">
        <v>102</v>
      </c>
      <c r="J1285" s="245" t="s">
        <v>59</v>
      </c>
      <c r="K1285" s="246" t="s">
        <v>16429</v>
      </c>
      <c r="L1285" s="245" t="s">
        <v>568</v>
      </c>
      <c r="M1285"/>
      <c r="N1285"/>
      <c r="O1285"/>
      <c r="P1285"/>
      <c r="Q1285"/>
      <c r="R1285"/>
      <c r="S1285"/>
      <c r="T1285"/>
      <c r="U1285"/>
      <c r="V1285"/>
      <c r="W1285"/>
      <c r="X1285"/>
      <c r="Y1285"/>
      <c r="Z1285"/>
      <c r="AA1285"/>
      <c r="AB1285"/>
      <c r="AC1285"/>
      <c r="AD1285"/>
      <c r="AE1285"/>
      <c r="AF1285"/>
      <c r="AG1285"/>
      <c r="AH1285"/>
      <c r="AI1285"/>
      <c r="AJ1285"/>
      <c r="AK1285"/>
      <c r="AL1285"/>
      <c r="AM1285"/>
      <c r="AN1285"/>
      <c r="AO1285"/>
      <c r="AP1285"/>
      <c r="AQ1285"/>
      <c r="AR1285"/>
      <c r="AS1285"/>
      <c r="AT1285"/>
      <c r="AU1285"/>
      <c r="AV1285"/>
      <c r="AW1285"/>
      <c r="AX1285"/>
      <c r="AY1285"/>
      <c r="AZ1285"/>
      <c r="BA1285"/>
      <c r="BB1285"/>
      <c r="BC1285"/>
      <c r="BD1285"/>
      <c r="BE1285"/>
      <c r="BF1285"/>
      <c r="BG1285"/>
      <c r="BH1285"/>
      <c r="BI1285"/>
      <c r="BJ1285"/>
      <c r="BK1285"/>
      <c r="BL1285"/>
      <c r="BM1285"/>
      <c r="BN1285"/>
      <c r="BO1285"/>
    </row>
    <row r="1286" spans="1:67" ht="15" x14ac:dyDescent="0.25">
      <c r="A1286" s="245" t="s">
        <v>5904</v>
      </c>
      <c r="B1286" s="245" t="s">
        <v>5903</v>
      </c>
      <c r="C1286" s="245" t="s">
        <v>5902</v>
      </c>
      <c r="D1286" s="245" t="s">
        <v>5901</v>
      </c>
      <c r="E1286" s="246" t="s">
        <v>44</v>
      </c>
      <c r="F1286" s="245" t="s">
        <v>44</v>
      </c>
      <c r="G1286" s="245" t="s">
        <v>16430</v>
      </c>
      <c r="H1286" s="245" t="s">
        <v>16431</v>
      </c>
      <c r="I1286" s="245" t="s">
        <v>102</v>
      </c>
      <c r="J1286" s="245" t="s">
        <v>106</v>
      </c>
      <c r="K1286" s="246" t="s">
        <v>16432</v>
      </c>
      <c r="L1286" s="245" t="s">
        <v>568</v>
      </c>
      <c r="M1286"/>
      <c r="N1286"/>
      <c r="O1286"/>
      <c r="P1286"/>
      <c r="Q1286"/>
      <c r="R1286"/>
      <c r="S1286"/>
      <c r="T1286"/>
      <c r="U1286"/>
      <c r="V1286"/>
      <c r="W1286"/>
      <c r="X1286"/>
      <c r="Y1286"/>
      <c r="Z1286"/>
      <c r="AA1286"/>
      <c r="AB1286"/>
      <c r="AC1286"/>
      <c r="AD1286"/>
      <c r="AE1286"/>
      <c r="AF1286"/>
      <c r="AG1286"/>
      <c r="AH1286"/>
      <c r="AI1286"/>
      <c r="AJ1286"/>
      <c r="AK1286"/>
      <c r="AL1286"/>
      <c r="AM1286"/>
      <c r="AN1286"/>
      <c r="AO1286"/>
      <c r="AP1286"/>
      <c r="AQ1286"/>
      <c r="AR1286"/>
      <c r="AS1286"/>
      <c r="AT1286"/>
      <c r="AU1286"/>
      <c r="AV1286"/>
      <c r="AW1286"/>
      <c r="AX1286"/>
      <c r="AY1286"/>
      <c r="AZ1286"/>
      <c r="BA1286"/>
      <c r="BB1286"/>
      <c r="BC1286"/>
      <c r="BD1286"/>
      <c r="BE1286"/>
      <c r="BF1286"/>
      <c r="BG1286"/>
      <c r="BH1286"/>
      <c r="BI1286"/>
      <c r="BJ1286"/>
      <c r="BK1286"/>
      <c r="BL1286"/>
      <c r="BM1286"/>
      <c r="BN1286"/>
      <c r="BO1286"/>
    </row>
    <row r="1287" spans="1:67" ht="15" x14ac:dyDescent="0.25">
      <c r="A1287" s="245" t="s">
        <v>5904</v>
      </c>
      <c r="B1287" s="245" t="s">
        <v>5903</v>
      </c>
      <c r="C1287" s="245" t="s">
        <v>5902</v>
      </c>
      <c r="D1287" s="245" t="s">
        <v>5901</v>
      </c>
      <c r="E1287" s="246" t="s">
        <v>44</v>
      </c>
      <c r="F1287" s="245" t="s">
        <v>44</v>
      </c>
      <c r="G1287" s="245" t="s">
        <v>16433</v>
      </c>
      <c r="H1287" s="245" t="s">
        <v>16434</v>
      </c>
      <c r="I1287" s="245" t="s">
        <v>102</v>
      </c>
      <c r="J1287" s="245" t="s">
        <v>106</v>
      </c>
      <c r="K1287" s="246" t="s">
        <v>16238</v>
      </c>
      <c r="L1287" s="245" t="s">
        <v>568</v>
      </c>
      <c r="M1287"/>
      <c r="N1287"/>
      <c r="O1287"/>
      <c r="P1287"/>
      <c r="Q1287"/>
      <c r="R1287"/>
      <c r="S1287"/>
      <c r="T1287"/>
      <c r="U1287"/>
      <c r="V1287"/>
      <c r="W1287"/>
      <c r="X1287"/>
      <c r="Y1287"/>
      <c r="Z1287"/>
      <c r="AA1287"/>
      <c r="AB1287"/>
      <c r="AC1287"/>
      <c r="AD1287"/>
      <c r="AE1287"/>
      <c r="AF1287"/>
      <c r="AG1287"/>
      <c r="AH1287"/>
      <c r="AI1287"/>
      <c r="AJ1287"/>
      <c r="AK1287"/>
      <c r="AL1287"/>
      <c r="AM1287"/>
      <c r="AN1287"/>
      <c r="AO1287"/>
      <c r="AP1287"/>
      <c r="AQ1287"/>
      <c r="AR1287"/>
      <c r="AS1287"/>
      <c r="AT1287"/>
      <c r="AU1287"/>
      <c r="AV1287"/>
      <c r="AW1287"/>
      <c r="AX1287"/>
      <c r="AY1287"/>
      <c r="AZ1287"/>
      <c r="BA1287"/>
      <c r="BB1287"/>
      <c r="BC1287"/>
      <c r="BD1287"/>
      <c r="BE1287"/>
      <c r="BF1287"/>
      <c r="BG1287"/>
      <c r="BH1287"/>
      <c r="BI1287"/>
      <c r="BJ1287"/>
      <c r="BK1287"/>
      <c r="BL1287"/>
      <c r="BM1287"/>
      <c r="BN1287"/>
      <c r="BO1287"/>
    </row>
    <row r="1288" spans="1:67" ht="15" x14ac:dyDescent="0.25">
      <c r="A1288" s="245" t="s">
        <v>5904</v>
      </c>
      <c r="B1288" s="245" t="s">
        <v>5903</v>
      </c>
      <c r="C1288" s="245" t="s">
        <v>5902</v>
      </c>
      <c r="D1288" s="245" t="s">
        <v>5901</v>
      </c>
      <c r="E1288" s="246" t="s">
        <v>44</v>
      </c>
      <c r="F1288" s="245" t="s">
        <v>44</v>
      </c>
      <c r="G1288" s="245" t="s">
        <v>16435</v>
      </c>
      <c r="H1288" s="245" t="s">
        <v>16436</v>
      </c>
      <c r="I1288" s="245" t="s">
        <v>102</v>
      </c>
      <c r="J1288" s="245" t="s">
        <v>59</v>
      </c>
      <c r="K1288" s="246" t="s">
        <v>170</v>
      </c>
      <c r="L1288" s="245" t="s">
        <v>568</v>
      </c>
      <c r="M1288"/>
      <c r="N1288"/>
      <c r="O1288"/>
      <c r="P1288"/>
      <c r="Q1288"/>
      <c r="R1288"/>
      <c r="S1288"/>
      <c r="T1288"/>
      <c r="U1288"/>
      <c r="V1288"/>
      <c r="W1288"/>
      <c r="X1288"/>
      <c r="Y1288"/>
      <c r="Z1288"/>
      <c r="AA1288"/>
      <c r="AB1288"/>
      <c r="AC1288"/>
      <c r="AD1288"/>
      <c r="AE1288"/>
      <c r="AF1288"/>
      <c r="AG1288"/>
      <c r="AH1288"/>
      <c r="AI1288"/>
      <c r="AJ1288"/>
      <c r="AK1288"/>
      <c r="AL1288"/>
      <c r="AM1288"/>
      <c r="AN1288"/>
      <c r="AO1288"/>
      <c r="AP1288"/>
      <c r="AQ1288"/>
      <c r="AR1288"/>
      <c r="AS1288"/>
      <c r="AT1288"/>
      <c r="AU1288"/>
      <c r="AV1288"/>
      <c r="AW1288"/>
      <c r="AX1288"/>
      <c r="AY1288"/>
      <c r="AZ1288"/>
      <c r="BA1288"/>
      <c r="BB1288"/>
      <c r="BC1288"/>
      <c r="BD1288"/>
      <c r="BE1288"/>
      <c r="BF1288"/>
      <c r="BG1288"/>
      <c r="BH1288"/>
      <c r="BI1288"/>
      <c r="BJ1288"/>
      <c r="BK1288"/>
      <c r="BL1288"/>
      <c r="BM1288"/>
      <c r="BN1288"/>
      <c r="BO1288"/>
    </row>
    <row r="1289" spans="1:67" ht="15" x14ac:dyDescent="0.25">
      <c r="A1289" s="245" t="s">
        <v>5904</v>
      </c>
      <c r="B1289" s="245" t="s">
        <v>5903</v>
      </c>
      <c r="C1289" s="245" t="s">
        <v>5902</v>
      </c>
      <c r="D1289" s="245" t="s">
        <v>5901</v>
      </c>
      <c r="E1289" s="246" t="s">
        <v>44</v>
      </c>
      <c r="F1289" s="245" t="s">
        <v>44</v>
      </c>
      <c r="G1289" s="245" t="s">
        <v>16437</v>
      </c>
      <c r="H1289" s="245" t="s">
        <v>16438</v>
      </c>
      <c r="I1289" s="245" t="s">
        <v>102</v>
      </c>
      <c r="J1289" s="245" t="s">
        <v>59</v>
      </c>
      <c r="K1289" s="246" t="s">
        <v>114</v>
      </c>
      <c r="L1289" s="245" t="s">
        <v>568</v>
      </c>
      <c r="M1289"/>
      <c r="N1289"/>
      <c r="O1289"/>
      <c r="P1289"/>
      <c r="Q1289"/>
      <c r="R1289"/>
      <c r="S1289"/>
      <c r="T1289"/>
      <c r="U1289"/>
      <c r="V1289"/>
      <c r="W1289"/>
      <c r="X1289"/>
      <c r="Y1289"/>
      <c r="Z1289"/>
      <c r="AA1289"/>
      <c r="AB1289"/>
      <c r="AC1289"/>
      <c r="AD1289"/>
      <c r="AE1289"/>
      <c r="AF1289"/>
      <c r="AG1289"/>
      <c r="AH1289"/>
      <c r="AI1289"/>
      <c r="AJ1289"/>
      <c r="AK1289"/>
      <c r="AL1289"/>
      <c r="AM1289"/>
      <c r="AN1289"/>
      <c r="AO1289"/>
      <c r="AP1289"/>
      <c r="AQ1289"/>
      <c r="AR1289"/>
      <c r="AS1289"/>
      <c r="AT1289"/>
      <c r="AU1289"/>
      <c r="AV1289"/>
      <c r="AW1289"/>
      <c r="AX1289"/>
      <c r="AY1289"/>
      <c r="AZ1289"/>
      <c r="BA1289"/>
      <c r="BB1289"/>
      <c r="BC1289"/>
      <c r="BD1289"/>
      <c r="BE1289"/>
      <c r="BF1289"/>
      <c r="BG1289"/>
      <c r="BH1289"/>
      <c r="BI1289"/>
      <c r="BJ1289"/>
      <c r="BK1289"/>
      <c r="BL1289"/>
      <c r="BM1289"/>
      <c r="BN1289"/>
      <c r="BO1289"/>
    </row>
    <row r="1290" spans="1:67" ht="15" x14ac:dyDescent="0.25">
      <c r="A1290" s="245" t="s">
        <v>5904</v>
      </c>
      <c r="B1290" s="245" t="s">
        <v>5903</v>
      </c>
      <c r="C1290" s="245" t="s">
        <v>5902</v>
      </c>
      <c r="D1290" s="245" t="s">
        <v>5901</v>
      </c>
      <c r="E1290" s="246" t="s">
        <v>44</v>
      </c>
      <c r="F1290" s="245" t="s">
        <v>44</v>
      </c>
      <c r="G1290" s="245" t="s">
        <v>16439</v>
      </c>
      <c r="H1290" s="245" t="s">
        <v>16440</v>
      </c>
      <c r="I1290" s="245" t="s">
        <v>102</v>
      </c>
      <c r="J1290" s="245" t="s">
        <v>59</v>
      </c>
      <c r="K1290" s="246" t="s">
        <v>114</v>
      </c>
      <c r="L1290" s="245" t="s">
        <v>568</v>
      </c>
      <c r="M1290"/>
      <c r="N1290"/>
      <c r="O1290"/>
      <c r="P1290"/>
      <c r="Q1290"/>
      <c r="R1290"/>
      <c r="S1290"/>
      <c r="T1290"/>
      <c r="U1290"/>
      <c r="V1290"/>
      <c r="W1290"/>
      <c r="X1290"/>
      <c r="Y1290"/>
      <c r="Z1290"/>
      <c r="AA1290"/>
      <c r="AB1290"/>
      <c r="AC1290"/>
      <c r="AD1290"/>
      <c r="AE1290"/>
      <c r="AF1290"/>
      <c r="AG1290"/>
      <c r="AH1290"/>
      <c r="AI1290"/>
      <c r="AJ1290"/>
      <c r="AK1290"/>
      <c r="AL1290"/>
      <c r="AM1290"/>
      <c r="AN1290"/>
      <c r="AO1290"/>
      <c r="AP1290"/>
      <c r="AQ1290"/>
      <c r="AR1290"/>
      <c r="AS1290"/>
      <c r="AT1290"/>
      <c r="AU1290"/>
      <c r="AV1290"/>
      <c r="AW1290"/>
      <c r="AX1290"/>
      <c r="AY1290"/>
      <c r="AZ1290"/>
      <c r="BA1290"/>
      <c r="BB1290"/>
      <c r="BC1290"/>
      <c r="BD1290"/>
      <c r="BE1290"/>
      <c r="BF1290"/>
      <c r="BG1290"/>
      <c r="BH1290"/>
      <c r="BI1290"/>
      <c r="BJ1290"/>
      <c r="BK1290"/>
      <c r="BL1290"/>
      <c r="BM1290"/>
      <c r="BN1290"/>
      <c r="BO1290"/>
    </row>
    <row r="1291" spans="1:67" ht="15" x14ac:dyDescent="0.25">
      <c r="A1291" s="245" t="s">
        <v>5904</v>
      </c>
      <c r="B1291" s="245" t="s">
        <v>5903</v>
      </c>
      <c r="C1291" s="245" t="s">
        <v>5902</v>
      </c>
      <c r="D1291" s="245" t="s">
        <v>5901</v>
      </c>
      <c r="E1291" s="246" t="s">
        <v>44</v>
      </c>
      <c r="F1291" s="245" t="s">
        <v>44</v>
      </c>
      <c r="G1291" s="245" t="s">
        <v>16441</v>
      </c>
      <c r="H1291" s="245" t="s">
        <v>16442</v>
      </c>
      <c r="I1291" s="245" t="s">
        <v>102</v>
      </c>
      <c r="J1291" s="245" t="s">
        <v>59</v>
      </c>
      <c r="K1291" s="246" t="s">
        <v>126</v>
      </c>
      <c r="L1291" s="245" t="s">
        <v>568</v>
      </c>
      <c r="M1291"/>
      <c r="N1291"/>
      <c r="O1291"/>
      <c r="P1291"/>
      <c r="Q1291"/>
      <c r="R1291"/>
      <c r="S1291"/>
      <c r="T1291"/>
      <c r="U1291"/>
      <c r="V1291"/>
      <c r="W1291"/>
      <c r="X1291"/>
      <c r="Y1291"/>
      <c r="Z1291"/>
      <c r="AA1291"/>
      <c r="AB1291"/>
      <c r="AC1291"/>
      <c r="AD1291"/>
      <c r="AE1291"/>
      <c r="AF1291"/>
      <c r="AG1291"/>
      <c r="AH1291"/>
      <c r="AI1291"/>
      <c r="AJ1291"/>
      <c r="AK1291"/>
      <c r="AL1291"/>
      <c r="AM1291"/>
      <c r="AN1291"/>
      <c r="AO1291"/>
      <c r="AP1291"/>
      <c r="AQ1291"/>
      <c r="AR1291"/>
      <c r="AS1291"/>
      <c r="AT1291"/>
      <c r="AU1291"/>
      <c r="AV1291"/>
      <c r="AW1291"/>
      <c r="AX1291"/>
      <c r="AY1291"/>
      <c r="AZ1291"/>
      <c r="BA1291"/>
      <c r="BB1291"/>
      <c r="BC1291"/>
      <c r="BD1291"/>
      <c r="BE1291"/>
      <c r="BF1291"/>
      <c r="BG1291"/>
      <c r="BH1291"/>
      <c r="BI1291"/>
      <c r="BJ1291"/>
      <c r="BK1291"/>
      <c r="BL1291"/>
      <c r="BM1291"/>
      <c r="BN1291"/>
      <c r="BO1291"/>
    </row>
    <row r="1292" spans="1:67" ht="15" x14ac:dyDescent="0.25">
      <c r="A1292" s="245" t="s">
        <v>5904</v>
      </c>
      <c r="B1292" s="245" t="s">
        <v>5903</v>
      </c>
      <c r="C1292" s="245" t="s">
        <v>5902</v>
      </c>
      <c r="D1292" s="245" t="s">
        <v>5901</v>
      </c>
      <c r="E1292" s="246" t="s">
        <v>44</v>
      </c>
      <c r="F1292" s="245" t="s">
        <v>44</v>
      </c>
      <c r="G1292" s="245" t="s">
        <v>16443</v>
      </c>
      <c r="H1292" s="245" t="s">
        <v>16444</v>
      </c>
      <c r="I1292" s="245" t="s">
        <v>102</v>
      </c>
      <c r="J1292" s="245" t="s">
        <v>59</v>
      </c>
      <c r="K1292" s="246" t="s">
        <v>146</v>
      </c>
      <c r="L1292" s="245" t="s">
        <v>568</v>
      </c>
      <c r="M1292"/>
      <c r="N1292"/>
      <c r="O1292"/>
      <c r="P1292"/>
      <c r="Q1292"/>
      <c r="R1292"/>
      <c r="S1292"/>
      <c r="T1292"/>
      <c r="U1292"/>
      <c r="V1292"/>
      <c r="W1292"/>
      <c r="X1292"/>
      <c r="Y1292"/>
      <c r="Z1292"/>
      <c r="AA1292"/>
      <c r="AB1292"/>
      <c r="AC1292"/>
      <c r="AD1292"/>
      <c r="AE1292"/>
      <c r="AF1292"/>
      <c r="AG1292"/>
      <c r="AH1292"/>
      <c r="AI1292"/>
      <c r="AJ1292"/>
      <c r="AK1292"/>
      <c r="AL1292"/>
      <c r="AM1292"/>
      <c r="AN1292"/>
      <c r="AO1292"/>
      <c r="AP1292"/>
      <c r="AQ1292"/>
      <c r="AR1292"/>
      <c r="AS1292"/>
      <c r="AT1292"/>
      <c r="AU1292"/>
      <c r="AV1292"/>
      <c r="AW1292"/>
      <c r="AX1292"/>
      <c r="AY1292"/>
      <c r="AZ1292"/>
      <c r="BA1292"/>
      <c r="BB1292"/>
      <c r="BC1292"/>
      <c r="BD1292"/>
      <c r="BE1292"/>
      <c r="BF1292"/>
      <c r="BG1292"/>
      <c r="BH1292"/>
      <c r="BI1292"/>
      <c r="BJ1292"/>
      <c r="BK1292"/>
      <c r="BL1292"/>
      <c r="BM1292"/>
      <c r="BN1292"/>
      <c r="BO1292"/>
    </row>
    <row r="1293" spans="1:67" ht="15" x14ac:dyDescent="0.25">
      <c r="A1293" s="245" t="s">
        <v>5904</v>
      </c>
      <c r="B1293" s="245" t="s">
        <v>5903</v>
      </c>
      <c r="C1293" s="245" t="s">
        <v>5902</v>
      </c>
      <c r="D1293" s="245" t="s">
        <v>5901</v>
      </c>
      <c r="E1293" s="246" t="s">
        <v>44</v>
      </c>
      <c r="F1293" s="245" t="s">
        <v>44</v>
      </c>
      <c r="G1293" s="245" t="s">
        <v>16445</v>
      </c>
      <c r="H1293" s="245" t="s">
        <v>16446</v>
      </c>
      <c r="I1293" s="245" t="s">
        <v>102</v>
      </c>
      <c r="J1293" s="245" t="s">
        <v>59</v>
      </c>
      <c r="K1293" s="246" t="s">
        <v>123</v>
      </c>
      <c r="L1293" s="245" t="s">
        <v>568</v>
      </c>
      <c r="M1293"/>
      <c r="N1293"/>
      <c r="O1293"/>
      <c r="P1293"/>
      <c r="Q1293"/>
      <c r="R1293"/>
      <c r="S1293"/>
      <c r="T1293"/>
      <c r="U1293"/>
      <c r="V1293"/>
      <c r="W1293"/>
      <c r="X1293"/>
      <c r="Y1293"/>
      <c r="Z1293"/>
      <c r="AA1293"/>
      <c r="AB1293"/>
      <c r="AC1293"/>
      <c r="AD1293"/>
      <c r="AE1293"/>
      <c r="AF1293"/>
      <c r="AG1293"/>
      <c r="AH1293"/>
      <c r="AI1293"/>
      <c r="AJ1293"/>
      <c r="AK1293"/>
      <c r="AL1293"/>
      <c r="AM1293"/>
      <c r="AN1293"/>
      <c r="AO1293"/>
      <c r="AP1293"/>
      <c r="AQ1293"/>
      <c r="AR1293"/>
      <c r="AS1293"/>
      <c r="AT1293"/>
      <c r="AU1293"/>
      <c r="AV1293"/>
      <c r="AW1293"/>
      <c r="AX1293"/>
      <c r="AY1293"/>
      <c r="AZ1293"/>
      <c r="BA1293"/>
      <c r="BB1293"/>
      <c r="BC1293"/>
      <c r="BD1293"/>
      <c r="BE1293"/>
      <c r="BF1293"/>
      <c r="BG1293"/>
      <c r="BH1293"/>
      <c r="BI1293"/>
      <c r="BJ1293"/>
      <c r="BK1293"/>
      <c r="BL1293"/>
      <c r="BM1293"/>
      <c r="BN1293"/>
      <c r="BO1293"/>
    </row>
    <row r="1294" spans="1:67" ht="15" x14ac:dyDescent="0.25">
      <c r="A1294" s="245" t="s">
        <v>5904</v>
      </c>
      <c r="B1294" s="245" t="s">
        <v>5903</v>
      </c>
      <c r="C1294" s="245" t="s">
        <v>5902</v>
      </c>
      <c r="D1294" s="245" t="s">
        <v>5901</v>
      </c>
      <c r="E1294" s="246" t="s">
        <v>44</v>
      </c>
      <c r="F1294" s="245" t="s">
        <v>44</v>
      </c>
      <c r="G1294" s="245" t="s">
        <v>16447</v>
      </c>
      <c r="H1294" s="245" t="s">
        <v>16448</v>
      </c>
      <c r="I1294" s="245" t="s">
        <v>102</v>
      </c>
      <c r="J1294" s="245" t="s">
        <v>59</v>
      </c>
      <c r="K1294" s="246" t="s">
        <v>661</v>
      </c>
      <c r="L1294" s="245" t="s">
        <v>568</v>
      </c>
      <c r="M1294"/>
      <c r="N1294"/>
      <c r="O1294"/>
      <c r="P1294"/>
      <c r="Q1294"/>
      <c r="R1294"/>
      <c r="S1294"/>
      <c r="T1294"/>
      <c r="U1294"/>
      <c r="V1294"/>
      <c r="W1294"/>
      <c r="X1294"/>
      <c r="Y1294"/>
      <c r="Z1294"/>
      <c r="AA1294"/>
      <c r="AB1294"/>
      <c r="AC1294"/>
      <c r="AD1294"/>
      <c r="AE1294"/>
      <c r="AF1294"/>
      <c r="AG1294"/>
      <c r="AH1294"/>
      <c r="AI1294"/>
      <c r="AJ1294"/>
      <c r="AK1294"/>
      <c r="AL1294"/>
      <c r="AM1294"/>
      <c r="AN1294"/>
      <c r="AO1294"/>
      <c r="AP1294"/>
      <c r="AQ1294"/>
      <c r="AR1294"/>
      <c r="AS1294"/>
      <c r="AT1294"/>
      <c r="AU1294"/>
      <c r="AV1294"/>
      <c r="AW1294"/>
      <c r="AX1294"/>
      <c r="AY1294"/>
      <c r="AZ1294"/>
      <c r="BA1294"/>
      <c r="BB1294"/>
      <c r="BC1294"/>
      <c r="BD1294"/>
      <c r="BE1294"/>
      <c r="BF1294"/>
      <c r="BG1294"/>
      <c r="BH1294"/>
      <c r="BI1294"/>
      <c r="BJ1294"/>
      <c r="BK1294"/>
      <c r="BL1294"/>
      <c r="BM1294"/>
      <c r="BN1294"/>
      <c r="BO1294"/>
    </row>
    <row r="1295" spans="1:67" ht="15" x14ac:dyDescent="0.25">
      <c r="A1295" s="245" t="s">
        <v>5904</v>
      </c>
      <c r="B1295" s="245" t="s">
        <v>5903</v>
      </c>
      <c r="C1295" s="245" t="s">
        <v>5902</v>
      </c>
      <c r="D1295" s="245" t="s">
        <v>5901</v>
      </c>
      <c r="E1295" s="246" t="s">
        <v>44</v>
      </c>
      <c r="F1295" s="245" t="s">
        <v>44</v>
      </c>
      <c r="G1295" s="245" t="s">
        <v>16449</v>
      </c>
      <c r="H1295" s="245" t="s">
        <v>16450</v>
      </c>
      <c r="I1295" s="245" t="s">
        <v>102</v>
      </c>
      <c r="J1295" s="245" t="s">
        <v>59</v>
      </c>
      <c r="K1295" s="246" t="s">
        <v>131</v>
      </c>
      <c r="L1295" s="245" t="s">
        <v>568</v>
      </c>
      <c r="M1295"/>
      <c r="N1295"/>
      <c r="O1295"/>
      <c r="P1295"/>
      <c r="Q1295"/>
      <c r="R1295"/>
      <c r="S1295"/>
      <c r="T1295"/>
      <c r="U1295"/>
      <c r="V1295"/>
      <c r="W1295"/>
      <c r="X1295"/>
      <c r="Y1295"/>
      <c r="Z1295"/>
      <c r="AA1295"/>
      <c r="AB1295"/>
      <c r="AC1295"/>
      <c r="AD1295"/>
      <c r="AE1295"/>
      <c r="AF1295"/>
      <c r="AG1295"/>
      <c r="AH1295"/>
      <c r="AI1295"/>
      <c r="AJ1295"/>
      <c r="AK1295"/>
      <c r="AL1295"/>
      <c r="AM1295"/>
      <c r="AN1295"/>
      <c r="AO1295"/>
      <c r="AP1295"/>
      <c r="AQ1295"/>
      <c r="AR1295"/>
      <c r="AS1295"/>
      <c r="AT1295"/>
      <c r="AU1295"/>
      <c r="AV1295"/>
      <c r="AW1295"/>
      <c r="AX1295"/>
      <c r="AY1295"/>
      <c r="AZ1295"/>
      <c r="BA1295"/>
      <c r="BB1295"/>
      <c r="BC1295"/>
      <c r="BD1295"/>
      <c r="BE1295"/>
      <c r="BF1295"/>
      <c r="BG1295"/>
      <c r="BH1295"/>
      <c r="BI1295"/>
      <c r="BJ1295"/>
      <c r="BK1295"/>
      <c r="BL1295"/>
      <c r="BM1295"/>
      <c r="BN1295"/>
      <c r="BO1295"/>
    </row>
    <row r="1296" spans="1:67" ht="15" x14ac:dyDescent="0.25">
      <c r="A1296" s="245" t="s">
        <v>5904</v>
      </c>
      <c r="B1296" s="245" t="s">
        <v>5903</v>
      </c>
      <c r="C1296" s="245" t="s">
        <v>5902</v>
      </c>
      <c r="D1296" s="245" t="s">
        <v>5901</v>
      </c>
      <c r="E1296" s="246" t="s">
        <v>44</v>
      </c>
      <c r="F1296" s="245" t="s">
        <v>44</v>
      </c>
      <c r="G1296" s="245" t="s">
        <v>16451</v>
      </c>
      <c r="H1296" s="245" t="s">
        <v>16452</v>
      </c>
      <c r="I1296" s="245" t="s">
        <v>102</v>
      </c>
      <c r="J1296" s="245" t="s">
        <v>59</v>
      </c>
      <c r="K1296" s="246" t="s">
        <v>202</v>
      </c>
      <c r="L1296" s="245" t="s">
        <v>568</v>
      </c>
      <c r="M1296"/>
      <c r="N1296"/>
      <c r="O1296"/>
      <c r="P1296"/>
      <c r="Q1296"/>
      <c r="R1296"/>
      <c r="S1296"/>
      <c r="T1296"/>
      <c r="U1296"/>
      <c r="V1296"/>
      <c r="W1296"/>
      <c r="X1296"/>
      <c r="Y1296"/>
      <c r="Z1296"/>
      <c r="AA1296"/>
      <c r="AB1296"/>
      <c r="AC1296"/>
      <c r="AD1296"/>
      <c r="AE1296"/>
      <c r="AF1296"/>
      <c r="AG1296"/>
      <c r="AH1296"/>
      <c r="AI1296"/>
      <c r="AJ1296"/>
      <c r="AK1296"/>
      <c r="AL1296"/>
      <c r="AM1296"/>
      <c r="AN1296"/>
      <c r="AO1296"/>
      <c r="AP1296"/>
      <c r="AQ1296"/>
      <c r="AR1296"/>
      <c r="AS1296"/>
      <c r="AT1296"/>
      <c r="AU1296"/>
      <c r="AV1296"/>
      <c r="AW1296"/>
      <c r="AX1296"/>
      <c r="AY1296"/>
      <c r="AZ1296"/>
      <c r="BA1296"/>
      <c r="BB1296"/>
      <c r="BC1296"/>
      <c r="BD1296"/>
      <c r="BE1296"/>
      <c r="BF1296"/>
      <c r="BG1296"/>
      <c r="BH1296"/>
      <c r="BI1296"/>
      <c r="BJ1296"/>
      <c r="BK1296"/>
      <c r="BL1296"/>
      <c r="BM1296"/>
      <c r="BN1296"/>
      <c r="BO1296"/>
    </row>
    <row r="1297" spans="1:67" ht="15" x14ac:dyDescent="0.25">
      <c r="A1297" s="245" t="s">
        <v>5904</v>
      </c>
      <c r="B1297" s="245" t="s">
        <v>5903</v>
      </c>
      <c r="C1297" s="245" t="s">
        <v>5902</v>
      </c>
      <c r="D1297" s="245" t="s">
        <v>5901</v>
      </c>
      <c r="E1297" s="246" t="s">
        <v>44</v>
      </c>
      <c r="F1297" s="245" t="s">
        <v>44</v>
      </c>
      <c r="G1297" s="245" t="s">
        <v>16453</v>
      </c>
      <c r="H1297" s="245" t="s">
        <v>16454</v>
      </c>
      <c r="I1297" s="245" t="s">
        <v>102</v>
      </c>
      <c r="J1297" s="245" t="s">
        <v>59</v>
      </c>
      <c r="K1297" s="246" t="s">
        <v>105</v>
      </c>
      <c r="L1297" s="245" t="s">
        <v>568</v>
      </c>
      <c r="M1297"/>
      <c r="N1297"/>
      <c r="O1297"/>
      <c r="P1297"/>
      <c r="Q1297"/>
      <c r="R1297"/>
      <c r="S1297"/>
      <c r="T1297"/>
      <c r="U1297"/>
      <c r="V1297"/>
      <c r="W1297"/>
      <c r="X1297"/>
      <c r="Y1297"/>
      <c r="Z1297"/>
      <c r="AA1297"/>
      <c r="AB1297"/>
      <c r="AC1297"/>
      <c r="AD1297"/>
      <c r="AE1297"/>
      <c r="AF1297"/>
      <c r="AG1297"/>
      <c r="AH1297"/>
      <c r="AI1297"/>
      <c r="AJ1297"/>
      <c r="AK1297"/>
      <c r="AL1297"/>
      <c r="AM1297"/>
      <c r="AN1297"/>
      <c r="AO1297"/>
      <c r="AP1297"/>
      <c r="AQ1297"/>
      <c r="AR1297"/>
      <c r="AS1297"/>
      <c r="AT1297"/>
      <c r="AU1297"/>
      <c r="AV1297"/>
      <c r="AW1297"/>
      <c r="AX1297"/>
      <c r="AY1297"/>
      <c r="AZ1297"/>
      <c r="BA1297"/>
      <c r="BB1297"/>
      <c r="BC1297"/>
      <c r="BD1297"/>
      <c r="BE1297"/>
      <c r="BF1297"/>
      <c r="BG1297"/>
      <c r="BH1297"/>
      <c r="BI1297"/>
      <c r="BJ1297"/>
      <c r="BK1297"/>
      <c r="BL1297"/>
      <c r="BM1297"/>
      <c r="BN1297"/>
      <c r="BO1297"/>
    </row>
    <row r="1298" spans="1:67" ht="15" x14ac:dyDescent="0.25">
      <c r="A1298" s="245" t="s">
        <v>5904</v>
      </c>
      <c r="B1298" s="245" t="s">
        <v>5903</v>
      </c>
      <c r="C1298" s="245" t="s">
        <v>5902</v>
      </c>
      <c r="D1298" s="245" t="s">
        <v>5901</v>
      </c>
      <c r="E1298" s="246" t="s">
        <v>44</v>
      </c>
      <c r="F1298" s="245" t="s">
        <v>44</v>
      </c>
      <c r="G1298" s="245" t="s">
        <v>16455</v>
      </c>
      <c r="H1298" s="245" t="s">
        <v>16456</v>
      </c>
      <c r="I1298" s="245" t="s">
        <v>102</v>
      </c>
      <c r="J1298" s="245" t="s">
        <v>59</v>
      </c>
      <c r="K1298" s="246" t="s">
        <v>643</v>
      </c>
      <c r="L1298" s="245" t="s">
        <v>568</v>
      </c>
      <c r="M1298"/>
      <c r="N1298"/>
      <c r="O1298"/>
      <c r="P1298"/>
      <c r="Q1298"/>
      <c r="R1298"/>
      <c r="S1298"/>
      <c r="T1298"/>
      <c r="U1298"/>
      <c r="V1298"/>
      <c r="W1298"/>
      <c r="X1298"/>
      <c r="Y1298"/>
      <c r="Z1298"/>
      <c r="AA1298"/>
      <c r="AB1298"/>
      <c r="AC1298"/>
      <c r="AD1298"/>
      <c r="AE1298"/>
      <c r="AF1298"/>
      <c r="AG1298"/>
      <c r="AH1298"/>
      <c r="AI1298"/>
      <c r="AJ1298"/>
      <c r="AK1298"/>
      <c r="AL1298"/>
      <c r="AM1298"/>
      <c r="AN1298"/>
      <c r="AO1298"/>
      <c r="AP1298"/>
      <c r="AQ1298"/>
      <c r="AR1298"/>
      <c r="AS1298"/>
      <c r="AT1298"/>
      <c r="AU1298"/>
      <c r="AV1298"/>
      <c r="AW1298"/>
      <c r="AX1298"/>
      <c r="AY1298"/>
      <c r="AZ1298"/>
      <c r="BA1298"/>
      <c r="BB1298"/>
      <c r="BC1298"/>
      <c r="BD1298"/>
      <c r="BE1298"/>
      <c r="BF1298"/>
      <c r="BG1298"/>
      <c r="BH1298"/>
      <c r="BI1298"/>
      <c r="BJ1298"/>
      <c r="BK1298"/>
      <c r="BL1298"/>
      <c r="BM1298"/>
      <c r="BN1298"/>
      <c r="BO1298"/>
    </row>
    <row r="1299" spans="1:67" ht="15" x14ac:dyDescent="0.25">
      <c r="A1299" s="245" t="s">
        <v>5904</v>
      </c>
      <c r="B1299" s="245" t="s">
        <v>5903</v>
      </c>
      <c r="C1299" s="245" t="s">
        <v>5902</v>
      </c>
      <c r="D1299" s="245" t="s">
        <v>5901</v>
      </c>
      <c r="E1299" s="246" t="s">
        <v>44</v>
      </c>
      <c r="F1299" s="245" t="s">
        <v>44</v>
      </c>
      <c r="G1299" s="245" t="s">
        <v>16457</v>
      </c>
      <c r="H1299" s="245" t="s">
        <v>16458</v>
      </c>
      <c r="I1299" s="245" t="s">
        <v>102</v>
      </c>
      <c r="J1299" s="245" t="s">
        <v>59</v>
      </c>
      <c r="K1299" s="246" t="s">
        <v>10500</v>
      </c>
      <c r="L1299" s="245" t="s">
        <v>568</v>
      </c>
      <c r="M1299"/>
      <c r="N1299"/>
      <c r="O1299"/>
      <c r="P1299"/>
      <c r="Q1299"/>
      <c r="R1299"/>
      <c r="S1299"/>
      <c r="T1299"/>
      <c r="U1299"/>
      <c r="V1299"/>
      <c r="W1299"/>
      <c r="X1299"/>
      <c r="Y1299"/>
      <c r="Z1299"/>
      <c r="AA1299"/>
      <c r="AB1299"/>
      <c r="AC1299"/>
      <c r="AD1299"/>
      <c r="AE1299"/>
      <c r="AF1299"/>
      <c r="AG1299"/>
      <c r="AH1299"/>
      <c r="AI1299"/>
      <c r="AJ1299"/>
      <c r="AK1299"/>
      <c r="AL1299"/>
      <c r="AM1299"/>
      <c r="AN1299"/>
      <c r="AO1299"/>
      <c r="AP1299"/>
      <c r="AQ1299"/>
      <c r="AR1299"/>
      <c r="AS1299"/>
      <c r="AT1299"/>
      <c r="AU1299"/>
      <c r="AV1299"/>
      <c r="AW1299"/>
      <c r="AX1299"/>
      <c r="AY1299"/>
      <c r="AZ1299"/>
      <c r="BA1299"/>
      <c r="BB1299"/>
      <c r="BC1299"/>
      <c r="BD1299"/>
      <c r="BE1299"/>
      <c r="BF1299"/>
      <c r="BG1299"/>
      <c r="BH1299"/>
      <c r="BI1299"/>
      <c r="BJ1299"/>
      <c r="BK1299"/>
      <c r="BL1299"/>
      <c r="BM1299"/>
      <c r="BN1299"/>
      <c r="BO1299"/>
    </row>
    <row r="1300" spans="1:67" ht="15" x14ac:dyDescent="0.25">
      <c r="A1300" s="245" t="s">
        <v>17</v>
      </c>
      <c r="B1300" s="245" t="s">
        <v>5741</v>
      </c>
      <c r="C1300" s="245" t="s">
        <v>5863</v>
      </c>
      <c r="D1300" s="245" t="s">
        <v>5862</v>
      </c>
      <c r="E1300" s="246" t="s">
        <v>44</v>
      </c>
      <c r="F1300" s="245" t="s">
        <v>44</v>
      </c>
      <c r="G1300" s="245" t="s">
        <v>5898</v>
      </c>
      <c r="H1300" s="245" t="s">
        <v>9192</v>
      </c>
      <c r="I1300" s="245" t="s">
        <v>24</v>
      </c>
      <c r="J1300" s="245" t="s">
        <v>569</v>
      </c>
      <c r="K1300" s="246" t="s">
        <v>23021</v>
      </c>
      <c r="L1300" s="245" t="s">
        <v>568</v>
      </c>
      <c r="M1300"/>
      <c r="N1300"/>
      <c r="O1300"/>
      <c r="P1300"/>
      <c r="Q1300"/>
      <c r="R1300"/>
      <c r="S1300"/>
      <c r="T1300"/>
      <c r="U1300"/>
      <c r="V1300"/>
      <c r="W1300"/>
      <c r="X1300"/>
      <c r="Y1300"/>
      <c r="Z1300"/>
      <c r="AA1300"/>
      <c r="AB1300"/>
      <c r="AC1300"/>
      <c r="AD1300"/>
      <c r="AE1300"/>
      <c r="AF1300"/>
      <c r="AG1300"/>
      <c r="AH1300"/>
      <c r="AI1300"/>
      <c r="AJ1300"/>
      <c r="AK1300"/>
      <c r="AL1300"/>
      <c r="AM1300"/>
      <c r="AN1300"/>
      <c r="AO1300"/>
      <c r="AP1300"/>
      <c r="AQ1300"/>
      <c r="AR1300"/>
      <c r="AS1300"/>
      <c r="AT1300"/>
      <c r="AU1300"/>
      <c r="AV1300"/>
      <c r="AW1300"/>
      <c r="AX1300"/>
      <c r="AY1300"/>
      <c r="AZ1300"/>
      <c r="BA1300"/>
      <c r="BB1300"/>
      <c r="BC1300"/>
      <c r="BD1300"/>
      <c r="BE1300"/>
      <c r="BF1300"/>
      <c r="BG1300"/>
      <c r="BH1300"/>
      <c r="BI1300"/>
      <c r="BJ1300"/>
      <c r="BK1300"/>
      <c r="BL1300"/>
      <c r="BM1300"/>
      <c r="BN1300"/>
      <c r="BO1300"/>
    </row>
    <row r="1301" spans="1:67" ht="15" x14ac:dyDescent="0.25">
      <c r="A1301" s="245" t="s">
        <v>17</v>
      </c>
      <c r="B1301" s="245" t="s">
        <v>5741</v>
      </c>
      <c r="C1301" s="245" t="s">
        <v>5863</v>
      </c>
      <c r="D1301" s="245" t="s">
        <v>5862</v>
      </c>
      <c r="E1301" s="246" t="s">
        <v>44</v>
      </c>
      <c r="F1301" s="245" t="s">
        <v>44</v>
      </c>
      <c r="G1301" s="245" t="s">
        <v>5897</v>
      </c>
      <c r="H1301" s="245" t="s">
        <v>9193</v>
      </c>
      <c r="I1301" s="245" t="s">
        <v>24</v>
      </c>
      <c r="J1301" s="245" t="s">
        <v>569</v>
      </c>
      <c r="K1301" s="246" t="s">
        <v>23022</v>
      </c>
      <c r="L1301" s="245" t="s">
        <v>568</v>
      </c>
      <c r="M1301"/>
      <c r="N1301"/>
      <c r="O1301"/>
      <c r="P1301"/>
      <c r="Q1301"/>
      <c r="R1301"/>
      <c r="S1301"/>
      <c r="T1301"/>
      <c r="U1301"/>
      <c r="V1301"/>
      <c r="W1301"/>
      <c r="X1301"/>
      <c r="Y1301"/>
      <c r="Z1301"/>
      <c r="AA1301"/>
      <c r="AB1301"/>
      <c r="AC1301"/>
      <c r="AD1301"/>
      <c r="AE1301"/>
      <c r="AF1301"/>
      <c r="AG1301"/>
      <c r="AH1301"/>
      <c r="AI1301"/>
      <c r="AJ1301"/>
      <c r="AK1301"/>
      <c r="AL1301"/>
      <c r="AM1301"/>
      <c r="AN1301"/>
      <c r="AO1301"/>
      <c r="AP1301"/>
      <c r="AQ1301"/>
      <c r="AR1301"/>
      <c r="AS1301"/>
      <c r="AT1301"/>
      <c r="AU1301"/>
      <c r="AV1301"/>
      <c r="AW1301"/>
      <c r="AX1301"/>
      <c r="AY1301"/>
      <c r="AZ1301"/>
      <c r="BA1301"/>
      <c r="BB1301"/>
      <c r="BC1301"/>
      <c r="BD1301"/>
      <c r="BE1301"/>
      <c r="BF1301"/>
      <c r="BG1301"/>
      <c r="BH1301"/>
      <c r="BI1301"/>
      <c r="BJ1301"/>
      <c r="BK1301"/>
      <c r="BL1301"/>
      <c r="BM1301"/>
      <c r="BN1301"/>
      <c r="BO1301"/>
    </row>
    <row r="1302" spans="1:67" ht="15" x14ac:dyDescent="0.25">
      <c r="A1302" s="245" t="s">
        <v>17</v>
      </c>
      <c r="B1302" s="245" t="s">
        <v>5741</v>
      </c>
      <c r="C1302" s="245" t="s">
        <v>5863</v>
      </c>
      <c r="D1302" s="245" t="s">
        <v>5862</v>
      </c>
      <c r="E1302" s="246" t="s">
        <v>44</v>
      </c>
      <c r="F1302" s="245" t="s">
        <v>44</v>
      </c>
      <c r="G1302" s="245" t="s">
        <v>5896</v>
      </c>
      <c r="H1302" s="245" t="s">
        <v>9194</v>
      </c>
      <c r="I1302" s="245" t="s">
        <v>24</v>
      </c>
      <c r="J1302" s="245" t="s">
        <v>569</v>
      </c>
      <c r="K1302" s="246" t="s">
        <v>23023</v>
      </c>
      <c r="L1302" s="245" t="s">
        <v>568</v>
      </c>
      <c r="M1302"/>
      <c r="N1302"/>
      <c r="O1302"/>
      <c r="P1302"/>
      <c r="Q1302"/>
      <c r="R1302"/>
      <c r="S1302"/>
      <c r="T1302"/>
      <c r="U1302"/>
      <c r="V1302"/>
      <c r="W1302"/>
      <c r="X1302"/>
      <c r="Y1302"/>
      <c r="Z1302"/>
      <c r="AA1302"/>
      <c r="AB1302"/>
      <c r="AC1302"/>
      <c r="AD1302"/>
      <c r="AE1302"/>
      <c r="AF1302"/>
      <c r="AG1302"/>
      <c r="AH1302"/>
      <c r="AI1302"/>
      <c r="AJ1302"/>
      <c r="AK1302"/>
      <c r="AL1302"/>
      <c r="AM1302"/>
      <c r="AN1302"/>
      <c r="AO1302"/>
      <c r="AP1302"/>
      <c r="AQ1302"/>
      <c r="AR1302"/>
      <c r="AS1302"/>
      <c r="AT1302"/>
      <c r="AU1302"/>
      <c r="AV1302"/>
      <c r="AW1302"/>
      <c r="AX1302"/>
      <c r="AY1302"/>
      <c r="AZ1302"/>
      <c r="BA1302"/>
      <c r="BB1302"/>
      <c r="BC1302"/>
      <c r="BD1302"/>
      <c r="BE1302"/>
      <c r="BF1302"/>
      <c r="BG1302"/>
      <c r="BH1302"/>
      <c r="BI1302"/>
      <c r="BJ1302"/>
      <c r="BK1302"/>
      <c r="BL1302"/>
      <c r="BM1302"/>
      <c r="BN1302"/>
      <c r="BO1302"/>
    </row>
    <row r="1303" spans="1:67" ht="15" x14ac:dyDescent="0.25">
      <c r="A1303" s="245" t="s">
        <v>17</v>
      </c>
      <c r="B1303" s="245" t="s">
        <v>5741</v>
      </c>
      <c r="C1303" s="245" t="s">
        <v>5863</v>
      </c>
      <c r="D1303" s="245" t="s">
        <v>5862</v>
      </c>
      <c r="E1303" s="246" t="s">
        <v>44</v>
      </c>
      <c r="F1303" s="245" t="s">
        <v>44</v>
      </c>
      <c r="G1303" s="245" t="s">
        <v>5895</v>
      </c>
      <c r="H1303" s="245" t="s">
        <v>9195</v>
      </c>
      <c r="I1303" s="245" t="s">
        <v>24</v>
      </c>
      <c r="J1303" s="245" t="s">
        <v>569</v>
      </c>
      <c r="K1303" s="246" t="s">
        <v>23024</v>
      </c>
      <c r="L1303" s="245" t="s">
        <v>568</v>
      </c>
      <c r="M1303"/>
      <c r="N1303"/>
      <c r="O1303"/>
      <c r="P1303"/>
      <c r="Q1303"/>
      <c r="R1303"/>
      <c r="S1303"/>
      <c r="T1303"/>
      <c r="U1303"/>
      <c r="V1303"/>
      <c r="W1303"/>
      <c r="X1303"/>
      <c r="Y1303"/>
      <c r="Z1303"/>
      <c r="AA1303"/>
      <c r="AB1303"/>
      <c r="AC1303"/>
      <c r="AD1303"/>
      <c r="AE1303"/>
      <c r="AF1303"/>
      <c r="AG1303"/>
      <c r="AH1303"/>
      <c r="AI1303"/>
      <c r="AJ1303"/>
      <c r="AK1303"/>
      <c r="AL1303"/>
      <c r="AM1303"/>
      <c r="AN1303"/>
      <c r="AO1303"/>
      <c r="AP1303"/>
      <c r="AQ1303"/>
      <c r="AR1303"/>
      <c r="AS1303"/>
      <c r="AT1303"/>
      <c r="AU1303"/>
      <c r="AV1303"/>
      <c r="AW1303"/>
      <c r="AX1303"/>
      <c r="AY1303"/>
      <c r="AZ1303"/>
      <c r="BA1303"/>
      <c r="BB1303"/>
      <c r="BC1303"/>
      <c r="BD1303"/>
      <c r="BE1303"/>
      <c r="BF1303"/>
      <c r="BG1303"/>
      <c r="BH1303"/>
      <c r="BI1303"/>
      <c r="BJ1303"/>
      <c r="BK1303"/>
      <c r="BL1303"/>
      <c r="BM1303"/>
      <c r="BN1303"/>
      <c r="BO1303"/>
    </row>
    <row r="1304" spans="1:67" ht="15" x14ac:dyDescent="0.25">
      <c r="A1304" s="245" t="s">
        <v>17</v>
      </c>
      <c r="B1304" s="245" t="s">
        <v>5741</v>
      </c>
      <c r="C1304" s="245" t="s">
        <v>5863</v>
      </c>
      <c r="D1304" s="245" t="s">
        <v>5862</v>
      </c>
      <c r="E1304" s="246" t="s">
        <v>44</v>
      </c>
      <c r="F1304" s="245" t="s">
        <v>44</v>
      </c>
      <c r="G1304" s="245" t="s">
        <v>5894</v>
      </c>
      <c r="H1304" s="245" t="s">
        <v>9196</v>
      </c>
      <c r="I1304" s="245" t="s">
        <v>11</v>
      </c>
      <c r="J1304" s="245" t="s">
        <v>569</v>
      </c>
      <c r="K1304" s="246" t="s">
        <v>23025</v>
      </c>
      <c r="L1304" s="245" t="s">
        <v>568</v>
      </c>
      <c r="M1304"/>
      <c r="N1304"/>
      <c r="O1304"/>
      <c r="P1304"/>
      <c r="Q1304"/>
      <c r="R1304"/>
      <c r="S1304"/>
      <c r="T1304"/>
      <c r="U1304"/>
      <c r="V1304"/>
      <c r="W1304"/>
      <c r="X1304"/>
      <c r="Y1304"/>
      <c r="Z1304"/>
      <c r="AA1304"/>
      <c r="AB1304"/>
      <c r="AC1304"/>
      <c r="AD1304"/>
      <c r="AE1304"/>
      <c r="AF1304"/>
      <c r="AG1304"/>
      <c r="AH1304"/>
      <c r="AI1304"/>
      <c r="AJ1304"/>
      <c r="AK1304"/>
      <c r="AL1304"/>
      <c r="AM1304"/>
      <c r="AN1304"/>
      <c r="AO1304"/>
      <c r="AP1304"/>
      <c r="AQ1304"/>
      <c r="AR1304"/>
      <c r="AS1304"/>
      <c r="AT1304"/>
      <c r="AU1304"/>
      <c r="AV1304"/>
      <c r="AW1304"/>
      <c r="AX1304"/>
      <c r="AY1304"/>
      <c r="AZ1304"/>
      <c r="BA1304"/>
      <c r="BB1304"/>
      <c r="BC1304"/>
      <c r="BD1304"/>
      <c r="BE1304"/>
      <c r="BF1304"/>
      <c r="BG1304"/>
      <c r="BH1304"/>
      <c r="BI1304"/>
      <c r="BJ1304"/>
      <c r="BK1304"/>
      <c r="BL1304"/>
      <c r="BM1304"/>
      <c r="BN1304"/>
      <c r="BO1304"/>
    </row>
    <row r="1305" spans="1:67" ht="15" x14ac:dyDescent="0.25">
      <c r="A1305" s="245" t="s">
        <v>17</v>
      </c>
      <c r="B1305" s="245" t="s">
        <v>5741</v>
      </c>
      <c r="C1305" s="245" t="s">
        <v>5863</v>
      </c>
      <c r="D1305" s="245" t="s">
        <v>5862</v>
      </c>
      <c r="E1305" s="246" t="s">
        <v>44</v>
      </c>
      <c r="F1305" s="245" t="s">
        <v>44</v>
      </c>
      <c r="G1305" s="245" t="s">
        <v>5893</v>
      </c>
      <c r="H1305" s="245" t="s">
        <v>9197</v>
      </c>
      <c r="I1305" s="245" t="s">
        <v>11</v>
      </c>
      <c r="J1305" s="245" t="s">
        <v>569</v>
      </c>
      <c r="K1305" s="246" t="s">
        <v>23026</v>
      </c>
      <c r="L1305" s="245" t="s">
        <v>568</v>
      </c>
      <c r="M1305"/>
      <c r="N1305"/>
      <c r="O1305"/>
      <c r="P1305"/>
      <c r="Q1305"/>
      <c r="R1305"/>
      <c r="S1305"/>
      <c r="T1305"/>
      <c r="U1305"/>
      <c r="V1305"/>
      <c r="W1305"/>
      <c r="X1305"/>
      <c r="Y1305"/>
      <c r="Z1305"/>
      <c r="AA1305"/>
      <c r="AB1305"/>
      <c r="AC1305"/>
      <c r="AD1305"/>
      <c r="AE1305"/>
      <c r="AF1305"/>
      <c r="AG1305"/>
      <c r="AH1305"/>
      <c r="AI1305"/>
      <c r="AJ1305"/>
      <c r="AK1305"/>
      <c r="AL1305"/>
      <c r="AM1305"/>
      <c r="AN1305"/>
      <c r="AO1305"/>
      <c r="AP1305"/>
      <c r="AQ1305"/>
      <c r="AR1305"/>
      <c r="AS1305"/>
      <c r="AT1305"/>
      <c r="AU1305"/>
      <c r="AV1305"/>
      <c r="AW1305"/>
      <c r="AX1305"/>
      <c r="AY1305"/>
      <c r="AZ1305"/>
      <c r="BA1305"/>
      <c r="BB1305"/>
      <c r="BC1305"/>
      <c r="BD1305"/>
      <c r="BE1305"/>
      <c r="BF1305"/>
      <c r="BG1305"/>
      <c r="BH1305"/>
      <c r="BI1305"/>
      <c r="BJ1305"/>
      <c r="BK1305"/>
      <c r="BL1305"/>
      <c r="BM1305"/>
      <c r="BN1305"/>
      <c r="BO1305"/>
    </row>
    <row r="1306" spans="1:67" ht="15" x14ac:dyDescent="0.25">
      <c r="A1306" s="245" t="s">
        <v>17</v>
      </c>
      <c r="B1306" s="245" t="s">
        <v>5741</v>
      </c>
      <c r="C1306" s="245" t="s">
        <v>5863</v>
      </c>
      <c r="D1306" s="245" t="s">
        <v>5862</v>
      </c>
      <c r="E1306" s="246" t="s">
        <v>44</v>
      </c>
      <c r="F1306" s="245" t="s">
        <v>44</v>
      </c>
      <c r="G1306" s="245" t="s">
        <v>5892</v>
      </c>
      <c r="H1306" s="245" t="s">
        <v>9198</v>
      </c>
      <c r="I1306" s="245" t="s">
        <v>11</v>
      </c>
      <c r="J1306" s="245" t="s">
        <v>569</v>
      </c>
      <c r="K1306" s="246" t="s">
        <v>22792</v>
      </c>
      <c r="L1306" s="245" t="s">
        <v>568</v>
      </c>
      <c r="M1306"/>
      <c r="N1306"/>
      <c r="O1306"/>
      <c r="P1306"/>
      <c r="Q1306"/>
      <c r="R1306"/>
      <c r="S1306"/>
      <c r="T1306"/>
      <c r="U1306"/>
      <c r="V1306"/>
      <c r="W1306"/>
      <c r="X1306"/>
      <c r="Y1306"/>
      <c r="Z1306"/>
      <c r="AA1306"/>
      <c r="AB1306"/>
      <c r="AC1306"/>
      <c r="AD1306"/>
      <c r="AE1306"/>
      <c r="AF1306"/>
      <c r="AG1306"/>
      <c r="AH1306"/>
      <c r="AI1306"/>
      <c r="AJ1306"/>
      <c r="AK1306"/>
      <c r="AL1306"/>
      <c r="AM1306"/>
      <c r="AN1306"/>
      <c r="AO1306"/>
      <c r="AP1306"/>
      <c r="AQ1306"/>
      <c r="AR1306"/>
      <c r="AS1306"/>
      <c r="AT1306"/>
      <c r="AU1306"/>
      <c r="AV1306"/>
      <c r="AW1306"/>
      <c r="AX1306"/>
      <c r="AY1306"/>
      <c r="AZ1306"/>
      <c r="BA1306"/>
      <c r="BB1306"/>
      <c r="BC1306"/>
      <c r="BD1306"/>
      <c r="BE1306"/>
      <c r="BF1306"/>
      <c r="BG1306"/>
      <c r="BH1306"/>
      <c r="BI1306"/>
      <c r="BJ1306"/>
      <c r="BK1306"/>
      <c r="BL1306"/>
      <c r="BM1306"/>
      <c r="BN1306"/>
      <c r="BO1306"/>
    </row>
    <row r="1307" spans="1:67" ht="15" x14ac:dyDescent="0.25">
      <c r="A1307" s="245" t="s">
        <v>17</v>
      </c>
      <c r="B1307" s="245" t="s">
        <v>5741</v>
      </c>
      <c r="C1307" s="245" t="s">
        <v>5863</v>
      </c>
      <c r="D1307" s="245" t="s">
        <v>5862</v>
      </c>
      <c r="E1307" s="246" t="s">
        <v>44</v>
      </c>
      <c r="F1307" s="245" t="s">
        <v>44</v>
      </c>
      <c r="G1307" s="245" t="s">
        <v>5891</v>
      </c>
      <c r="H1307" s="245" t="s">
        <v>9199</v>
      </c>
      <c r="I1307" s="245" t="s">
        <v>11</v>
      </c>
      <c r="J1307" s="245" t="s">
        <v>569</v>
      </c>
      <c r="K1307" s="246" t="s">
        <v>23027</v>
      </c>
      <c r="L1307" s="245" t="s">
        <v>568</v>
      </c>
      <c r="M1307"/>
      <c r="N1307"/>
      <c r="O1307"/>
      <c r="P1307"/>
      <c r="Q1307"/>
      <c r="R1307"/>
      <c r="S1307"/>
      <c r="T1307"/>
      <c r="U1307"/>
      <c r="V1307"/>
      <c r="W1307"/>
      <c r="X1307"/>
      <c r="Y1307"/>
      <c r="Z1307"/>
      <c r="AA1307"/>
      <c r="AB1307"/>
      <c r="AC1307"/>
      <c r="AD1307"/>
      <c r="AE1307"/>
      <c r="AF1307"/>
      <c r="AG1307"/>
      <c r="AH1307"/>
      <c r="AI1307"/>
      <c r="AJ1307"/>
      <c r="AK1307"/>
      <c r="AL1307"/>
      <c r="AM1307"/>
      <c r="AN1307"/>
      <c r="AO1307"/>
      <c r="AP1307"/>
      <c r="AQ1307"/>
      <c r="AR1307"/>
      <c r="AS1307"/>
      <c r="AT1307"/>
      <c r="AU1307"/>
      <c r="AV1307"/>
      <c r="AW1307"/>
      <c r="AX1307"/>
      <c r="AY1307"/>
      <c r="AZ1307"/>
      <c r="BA1307"/>
      <c r="BB1307"/>
      <c r="BC1307"/>
      <c r="BD1307"/>
      <c r="BE1307"/>
      <c r="BF1307"/>
      <c r="BG1307"/>
      <c r="BH1307"/>
      <c r="BI1307"/>
      <c r="BJ1307"/>
      <c r="BK1307"/>
      <c r="BL1307"/>
      <c r="BM1307"/>
      <c r="BN1307"/>
      <c r="BO1307"/>
    </row>
    <row r="1308" spans="1:67" ht="15" x14ac:dyDescent="0.25">
      <c r="A1308" s="245" t="s">
        <v>17</v>
      </c>
      <c r="B1308" s="245" t="s">
        <v>5741</v>
      </c>
      <c r="C1308" s="245" t="s">
        <v>5863</v>
      </c>
      <c r="D1308" s="245" t="s">
        <v>5862</v>
      </c>
      <c r="E1308" s="246" t="s">
        <v>44</v>
      </c>
      <c r="F1308" s="245" t="s">
        <v>44</v>
      </c>
      <c r="G1308" s="245" t="s">
        <v>5890</v>
      </c>
      <c r="H1308" s="245" t="s">
        <v>9201</v>
      </c>
      <c r="I1308" s="245" t="s">
        <v>11</v>
      </c>
      <c r="J1308" s="245" t="s">
        <v>569</v>
      </c>
      <c r="K1308" s="246" t="s">
        <v>9108</v>
      </c>
      <c r="L1308" s="245" t="s">
        <v>568</v>
      </c>
      <c r="M1308"/>
      <c r="N1308"/>
      <c r="O1308"/>
      <c r="P1308"/>
      <c r="Q1308"/>
      <c r="R1308"/>
      <c r="S1308"/>
      <c r="T1308"/>
      <c r="U1308"/>
      <c r="V1308"/>
      <c r="W1308"/>
      <c r="X1308"/>
      <c r="Y1308"/>
      <c r="Z1308"/>
      <c r="AA1308"/>
      <c r="AB1308"/>
      <c r="AC1308"/>
      <c r="AD1308"/>
      <c r="AE1308"/>
      <c r="AF1308"/>
      <c r="AG1308"/>
      <c r="AH1308"/>
      <c r="AI1308"/>
      <c r="AJ1308"/>
      <c r="AK1308"/>
      <c r="AL1308"/>
      <c r="AM1308"/>
      <c r="AN1308"/>
      <c r="AO1308"/>
      <c r="AP1308"/>
      <c r="AQ1308"/>
      <c r="AR1308"/>
      <c r="AS1308"/>
      <c r="AT1308"/>
      <c r="AU1308"/>
      <c r="AV1308"/>
      <c r="AW1308"/>
      <c r="AX1308"/>
      <c r="AY1308"/>
      <c r="AZ1308"/>
      <c r="BA1308"/>
      <c r="BB1308"/>
      <c r="BC1308"/>
      <c r="BD1308"/>
      <c r="BE1308"/>
      <c r="BF1308"/>
      <c r="BG1308"/>
      <c r="BH1308"/>
      <c r="BI1308"/>
      <c r="BJ1308"/>
      <c r="BK1308"/>
      <c r="BL1308"/>
      <c r="BM1308"/>
      <c r="BN1308"/>
      <c r="BO1308"/>
    </row>
    <row r="1309" spans="1:67" ht="15" x14ac:dyDescent="0.25">
      <c r="A1309" s="245" t="s">
        <v>17</v>
      </c>
      <c r="B1309" s="245" t="s">
        <v>5741</v>
      </c>
      <c r="C1309" s="245" t="s">
        <v>5863</v>
      </c>
      <c r="D1309" s="245" t="s">
        <v>5862</v>
      </c>
      <c r="E1309" s="246" t="s">
        <v>44</v>
      </c>
      <c r="F1309" s="245" t="s">
        <v>44</v>
      </c>
      <c r="G1309" s="245" t="s">
        <v>5889</v>
      </c>
      <c r="H1309" s="245" t="s">
        <v>9202</v>
      </c>
      <c r="I1309" s="245" t="s">
        <v>11</v>
      </c>
      <c r="J1309" s="245" t="s">
        <v>569</v>
      </c>
      <c r="K1309" s="246" t="s">
        <v>452</v>
      </c>
      <c r="L1309" s="245" t="s">
        <v>568</v>
      </c>
      <c r="M1309"/>
      <c r="N1309"/>
      <c r="O1309"/>
      <c r="P1309"/>
      <c r="Q1309"/>
      <c r="R1309"/>
      <c r="S1309"/>
      <c r="T1309"/>
      <c r="U1309"/>
      <c r="V1309"/>
      <c r="W1309"/>
      <c r="X1309"/>
      <c r="Y1309"/>
      <c r="Z1309"/>
      <c r="AA1309"/>
      <c r="AB1309"/>
      <c r="AC1309"/>
      <c r="AD1309"/>
      <c r="AE1309"/>
      <c r="AF1309"/>
      <c r="AG1309"/>
      <c r="AH1309"/>
      <c r="AI1309"/>
      <c r="AJ1309"/>
      <c r="AK1309"/>
      <c r="AL1309"/>
      <c r="AM1309"/>
      <c r="AN1309"/>
      <c r="AO1309"/>
      <c r="AP1309"/>
      <c r="AQ1309"/>
      <c r="AR1309"/>
      <c r="AS1309"/>
      <c r="AT1309"/>
      <c r="AU1309"/>
      <c r="AV1309"/>
      <c r="AW1309"/>
      <c r="AX1309"/>
      <c r="AY1309"/>
      <c r="AZ1309"/>
      <c r="BA1309"/>
      <c r="BB1309"/>
      <c r="BC1309"/>
      <c r="BD1309"/>
      <c r="BE1309"/>
      <c r="BF1309"/>
      <c r="BG1309"/>
      <c r="BH1309"/>
      <c r="BI1309"/>
      <c r="BJ1309"/>
      <c r="BK1309"/>
      <c r="BL1309"/>
      <c r="BM1309"/>
      <c r="BN1309"/>
      <c r="BO1309"/>
    </row>
    <row r="1310" spans="1:67" ht="15" x14ac:dyDescent="0.25">
      <c r="A1310" s="245" t="s">
        <v>17</v>
      </c>
      <c r="B1310" s="245" t="s">
        <v>5741</v>
      </c>
      <c r="C1310" s="245" t="s">
        <v>5863</v>
      </c>
      <c r="D1310" s="245" t="s">
        <v>5862</v>
      </c>
      <c r="E1310" s="246" t="s">
        <v>44</v>
      </c>
      <c r="F1310" s="245" t="s">
        <v>44</v>
      </c>
      <c r="G1310" s="245" t="s">
        <v>5887</v>
      </c>
      <c r="H1310" s="245" t="s">
        <v>9203</v>
      </c>
      <c r="I1310" s="245" t="s">
        <v>24</v>
      </c>
      <c r="J1310" s="245" t="s">
        <v>569</v>
      </c>
      <c r="K1310" s="246" t="s">
        <v>23028</v>
      </c>
      <c r="L1310" s="245" t="s">
        <v>568</v>
      </c>
      <c r="M1310"/>
      <c r="N1310"/>
      <c r="O1310"/>
      <c r="P1310"/>
      <c r="Q1310"/>
      <c r="R1310"/>
      <c r="S1310"/>
      <c r="T1310"/>
      <c r="U1310"/>
      <c r="V1310"/>
      <c r="W1310"/>
      <c r="X1310"/>
      <c r="Y1310"/>
      <c r="Z1310"/>
      <c r="AA1310"/>
      <c r="AB1310"/>
      <c r="AC1310"/>
      <c r="AD1310"/>
      <c r="AE1310"/>
      <c r="AF1310"/>
      <c r="AG1310"/>
      <c r="AH1310"/>
      <c r="AI1310"/>
      <c r="AJ1310"/>
      <c r="AK1310"/>
      <c r="AL1310"/>
      <c r="AM1310"/>
      <c r="AN1310"/>
      <c r="AO1310"/>
      <c r="AP1310"/>
      <c r="AQ1310"/>
      <c r="AR1310"/>
      <c r="AS1310"/>
      <c r="AT1310"/>
      <c r="AU1310"/>
      <c r="AV1310"/>
      <c r="AW1310"/>
      <c r="AX1310"/>
      <c r="AY1310"/>
      <c r="AZ1310"/>
      <c r="BA1310"/>
      <c r="BB1310"/>
      <c r="BC1310"/>
      <c r="BD1310"/>
      <c r="BE1310"/>
      <c r="BF1310"/>
      <c r="BG1310"/>
      <c r="BH1310"/>
      <c r="BI1310"/>
      <c r="BJ1310"/>
      <c r="BK1310"/>
      <c r="BL1310"/>
      <c r="BM1310"/>
      <c r="BN1310"/>
      <c r="BO1310"/>
    </row>
    <row r="1311" spans="1:67" ht="15" x14ac:dyDescent="0.25">
      <c r="A1311" s="245" t="s">
        <v>17</v>
      </c>
      <c r="B1311" s="245" t="s">
        <v>5741</v>
      </c>
      <c r="C1311" s="245" t="s">
        <v>5863</v>
      </c>
      <c r="D1311" s="245" t="s">
        <v>5862</v>
      </c>
      <c r="E1311" s="246" t="s">
        <v>44</v>
      </c>
      <c r="F1311" s="245" t="s">
        <v>44</v>
      </c>
      <c r="G1311" s="245" t="s">
        <v>5886</v>
      </c>
      <c r="H1311" s="245" t="s">
        <v>9204</v>
      </c>
      <c r="I1311" s="245" t="s">
        <v>24</v>
      </c>
      <c r="J1311" s="245" t="s">
        <v>569</v>
      </c>
      <c r="K1311" s="246" t="s">
        <v>23029</v>
      </c>
      <c r="L1311" s="245" t="s">
        <v>568</v>
      </c>
      <c r="M1311"/>
      <c r="N1311"/>
      <c r="O1311"/>
      <c r="P1311"/>
      <c r="Q1311"/>
      <c r="R1311"/>
      <c r="S1311"/>
      <c r="T1311"/>
      <c r="U1311"/>
      <c r="V1311"/>
      <c r="W1311"/>
      <c r="X1311"/>
      <c r="Y1311"/>
      <c r="Z1311"/>
      <c r="AA1311"/>
      <c r="AB1311"/>
      <c r="AC1311"/>
      <c r="AD1311"/>
      <c r="AE1311"/>
      <c r="AF1311"/>
      <c r="AG1311"/>
      <c r="AH1311"/>
      <c r="AI1311"/>
      <c r="AJ1311"/>
      <c r="AK1311"/>
      <c r="AL1311"/>
      <c r="AM1311"/>
      <c r="AN1311"/>
      <c r="AO1311"/>
      <c r="AP1311"/>
      <c r="AQ1311"/>
      <c r="AR1311"/>
      <c r="AS1311"/>
      <c r="AT1311"/>
      <c r="AU1311"/>
      <c r="AV1311"/>
      <c r="AW1311"/>
      <c r="AX1311"/>
      <c r="AY1311"/>
      <c r="AZ1311"/>
      <c r="BA1311"/>
      <c r="BB1311"/>
      <c r="BC1311"/>
      <c r="BD1311"/>
      <c r="BE1311"/>
      <c r="BF1311"/>
      <c r="BG1311"/>
      <c r="BH1311"/>
      <c r="BI1311"/>
      <c r="BJ1311"/>
      <c r="BK1311"/>
      <c r="BL1311"/>
      <c r="BM1311"/>
      <c r="BN1311"/>
      <c r="BO1311"/>
    </row>
    <row r="1312" spans="1:67" ht="15" x14ac:dyDescent="0.25">
      <c r="A1312" s="245" t="s">
        <v>17</v>
      </c>
      <c r="B1312" s="245" t="s">
        <v>5741</v>
      </c>
      <c r="C1312" s="245" t="s">
        <v>5863</v>
      </c>
      <c r="D1312" s="245" t="s">
        <v>5862</v>
      </c>
      <c r="E1312" s="246" t="s">
        <v>44</v>
      </c>
      <c r="F1312" s="245" t="s">
        <v>44</v>
      </c>
      <c r="G1312" s="245" t="s">
        <v>5885</v>
      </c>
      <c r="H1312" s="245" t="s">
        <v>9205</v>
      </c>
      <c r="I1312" s="245" t="s">
        <v>24</v>
      </c>
      <c r="J1312" s="245" t="s">
        <v>569</v>
      </c>
      <c r="K1312" s="246" t="s">
        <v>23030</v>
      </c>
      <c r="L1312" s="245" t="s">
        <v>568</v>
      </c>
      <c r="M1312"/>
      <c r="N1312"/>
      <c r="O1312"/>
      <c r="P1312"/>
      <c r="Q1312"/>
      <c r="R1312"/>
      <c r="S1312"/>
      <c r="T1312"/>
      <c r="U1312"/>
      <c r="V1312"/>
      <c r="W1312"/>
      <c r="X1312"/>
      <c r="Y1312"/>
      <c r="Z1312"/>
      <c r="AA1312"/>
      <c r="AB1312"/>
      <c r="AC1312"/>
      <c r="AD1312"/>
      <c r="AE1312"/>
      <c r="AF1312"/>
      <c r="AG1312"/>
      <c r="AH1312"/>
      <c r="AI1312"/>
      <c r="AJ1312"/>
      <c r="AK1312"/>
      <c r="AL1312"/>
      <c r="AM1312"/>
      <c r="AN1312"/>
      <c r="AO1312"/>
      <c r="AP1312"/>
      <c r="AQ1312"/>
      <c r="AR1312"/>
      <c r="AS1312"/>
      <c r="AT1312"/>
      <c r="AU1312"/>
      <c r="AV1312"/>
      <c r="AW1312"/>
      <c r="AX1312"/>
      <c r="AY1312"/>
      <c r="AZ1312"/>
      <c r="BA1312"/>
      <c r="BB1312"/>
      <c r="BC1312"/>
      <c r="BD1312"/>
      <c r="BE1312"/>
      <c r="BF1312"/>
      <c r="BG1312"/>
      <c r="BH1312"/>
      <c r="BI1312"/>
      <c r="BJ1312"/>
      <c r="BK1312"/>
      <c r="BL1312"/>
      <c r="BM1312"/>
      <c r="BN1312"/>
      <c r="BO1312"/>
    </row>
    <row r="1313" spans="1:67" ht="15" x14ac:dyDescent="0.25">
      <c r="A1313" s="245" t="s">
        <v>17</v>
      </c>
      <c r="B1313" s="245" t="s">
        <v>5741</v>
      </c>
      <c r="C1313" s="245" t="s">
        <v>5863</v>
      </c>
      <c r="D1313" s="245" t="s">
        <v>5862</v>
      </c>
      <c r="E1313" s="246" t="s">
        <v>44</v>
      </c>
      <c r="F1313" s="245" t="s">
        <v>44</v>
      </c>
      <c r="G1313" s="245" t="s">
        <v>5884</v>
      </c>
      <c r="H1313" s="245" t="s">
        <v>9206</v>
      </c>
      <c r="I1313" s="245" t="s">
        <v>24</v>
      </c>
      <c r="J1313" s="245" t="s">
        <v>569</v>
      </c>
      <c r="K1313" s="246" t="s">
        <v>23031</v>
      </c>
      <c r="L1313" s="245" t="s">
        <v>568</v>
      </c>
      <c r="M1313"/>
      <c r="N1313"/>
      <c r="O1313"/>
      <c r="P1313"/>
      <c r="Q1313"/>
      <c r="R1313"/>
      <c r="S1313"/>
      <c r="T1313"/>
      <c r="U1313"/>
      <c r="V1313"/>
      <c r="W1313"/>
      <c r="X1313"/>
      <c r="Y1313"/>
      <c r="Z1313"/>
      <c r="AA1313"/>
      <c r="AB1313"/>
      <c r="AC1313"/>
      <c r="AD1313"/>
      <c r="AE1313"/>
      <c r="AF1313"/>
      <c r="AG1313"/>
      <c r="AH1313"/>
      <c r="AI1313"/>
      <c r="AJ1313"/>
      <c r="AK1313"/>
      <c r="AL1313"/>
      <c r="AM1313"/>
      <c r="AN1313"/>
      <c r="AO1313"/>
      <c r="AP1313"/>
      <c r="AQ1313"/>
      <c r="AR1313"/>
      <c r="AS1313"/>
      <c r="AT1313"/>
      <c r="AU1313"/>
      <c r="AV1313"/>
      <c r="AW1313"/>
      <c r="AX1313"/>
      <c r="AY1313"/>
      <c r="AZ1313"/>
      <c r="BA1313"/>
      <c r="BB1313"/>
      <c r="BC1313"/>
      <c r="BD1313"/>
      <c r="BE1313"/>
      <c r="BF1313"/>
      <c r="BG1313"/>
      <c r="BH1313"/>
      <c r="BI1313"/>
      <c r="BJ1313"/>
      <c r="BK1313"/>
      <c r="BL1313"/>
      <c r="BM1313"/>
      <c r="BN1313"/>
      <c r="BO1313"/>
    </row>
    <row r="1314" spans="1:67" ht="15" x14ac:dyDescent="0.25">
      <c r="A1314" s="245" t="s">
        <v>17</v>
      </c>
      <c r="B1314" s="245" t="s">
        <v>5741</v>
      </c>
      <c r="C1314" s="245" t="s">
        <v>5863</v>
      </c>
      <c r="D1314" s="245" t="s">
        <v>5862</v>
      </c>
      <c r="E1314" s="246" t="s">
        <v>44</v>
      </c>
      <c r="F1314" s="245" t="s">
        <v>44</v>
      </c>
      <c r="G1314" s="245" t="s">
        <v>5883</v>
      </c>
      <c r="H1314" s="245" t="s">
        <v>9207</v>
      </c>
      <c r="I1314" s="245" t="s">
        <v>24</v>
      </c>
      <c r="J1314" s="245" t="s">
        <v>569</v>
      </c>
      <c r="K1314" s="246" t="s">
        <v>23032</v>
      </c>
      <c r="L1314" s="245" t="s">
        <v>568</v>
      </c>
      <c r="M1314"/>
      <c r="N1314"/>
      <c r="O1314"/>
      <c r="P1314"/>
      <c r="Q1314"/>
      <c r="R1314"/>
      <c r="S1314"/>
      <c r="T1314"/>
      <c r="U1314"/>
      <c r="V1314"/>
      <c r="W1314"/>
      <c r="X1314"/>
      <c r="Y1314"/>
      <c r="Z1314"/>
      <c r="AA1314"/>
      <c r="AB1314"/>
      <c r="AC1314"/>
      <c r="AD1314"/>
      <c r="AE1314"/>
      <c r="AF1314"/>
      <c r="AG1314"/>
      <c r="AH1314"/>
      <c r="AI1314"/>
      <c r="AJ1314"/>
      <c r="AK1314"/>
      <c r="AL1314"/>
      <c r="AM1314"/>
      <c r="AN1314"/>
      <c r="AO1314"/>
      <c r="AP1314"/>
      <c r="AQ1314"/>
      <c r="AR1314"/>
      <c r="AS1314"/>
      <c r="AT1314"/>
      <c r="AU1314"/>
      <c r="AV1314"/>
      <c r="AW1314"/>
      <c r="AX1314"/>
      <c r="AY1314"/>
      <c r="AZ1314"/>
      <c r="BA1314"/>
      <c r="BB1314"/>
      <c r="BC1314"/>
      <c r="BD1314"/>
      <c r="BE1314"/>
      <c r="BF1314"/>
      <c r="BG1314"/>
      <c r="BH1314"/>
      <c r="BI1314"/>
      <c r="BJ1314"/>
      <c r="BK1314"/>
      <c r="BL1314"/>
      <c r="BM1314"/>
      <c r="BN1314"/>
      <c r="BO1314"/>
    </row>
    <row r="1315" spans="1:67" ht="15" x14ac:dyDescent="0.25">
      <c r="A1315" s="245" t="s">
        <v>17</v>
      </c>
      <c r="B1315" s="245" t="s">
        <v>5741</v>
      </c>
      <c r="C1315" s="245" t="s">
        <v>5863</v>
      </c>
      <c r="D1315" s="245" t="s">
        <v>5862</v>
      </c>
      <c r="E1315" s="246" t="s">
        <v>44</v>
      </c>
      <c r="F1315" s="245" t="s">
        <v>44</v>
      </c>
      <c r="G1315" s="245" t="s">
        <v>5882</v>
      </c>
      <c r="H1315" s="245" t="s">
        <v>9208</v>
      </c>
      <c r="I1315" s="245" t="s">
        <v>24</v>
      </c>
      <c r="J1315" s="245" t="s">
        <v>569</v>
      </c>
      <c r="K1315" s="246" t="s">
        <v>23033</v>
      </c>
      <c r="L1315" s="245" t="s">
        <v>568</v>
      </c>
      <c r="M1315"/>
      <c r="N1315"/>
      <c r="O1315"/>
      <c r="P1315"/>
      <c r="Q1315"/>
      <c r="R1315"/>
      <c r="S1315"/>
      <c r="T1315"/>
      <c r="U1315"/>
      <c r="V1315"/>
      <c r="W1315"/>
      <c r="X1315"/>
      <c r="Y1315"/>
      <c r="Z1315"/>
      <c r="AA1315"/>
      <c r="AB1315"/>
      <c r="AC1315"/>
      <c r="AD1315"/>
      <c r="AE1315"/>
      <c r="AF1315"/>
      <c r="AG1315"/>
      <c r="AH1315"/>
      <c r="AI1315"/>
      <c r="AJ1315"/>
      <c r="AK1315"/>
      <c r="AL1315"/>
      <c r="AM1315"/>
      <c r="AN1315"/>
      <c r="AO1315"/>
      <c r="AP1315"/>
      <c r="AQ1315"/>
      <c r="AR1315"/>
      <c r="AS1315"/>
      <c r="AT1315"/>
      <c r="AU1315"/>
      <c r="AV1315"/>
      <c r="AW1315"/>
      <c r="AX1315"/>
      <c r="AY1315"/>
      <c r="AZ1315"/>
      <c r="BA1315"/>
      <c r="BB1315"/>
      <c r="BC1315"/>
      <c r="BD1315"/>
      <c r="BE1315"/>
      <c r="BF1315"/>
      <c r="BG1315"/>
      <c r="BH1315"/>
      <c r="BI1315"/>
      <c r="BJ1315"/>
      <c r="BK1315"/>
      <c r="BL1315"/>
      <c r="BM1315"/>
      <c r="BN1315"/>
      <c r="BO1315"/>
    </row>
    <row r="1316" spans="1:67" ht="15" x14ac:dyDescent="0.25">
      <c r="A1316" s="245" t="s">
        <v>17</v>
      </c>
      <c r="B1316" s="245" t="s">
        <v>5741</v>
      </c>
      <c r="C1316" s="245" t="s">
        <v>5863</v>
      </c>
      <c r="D1316" s="245" t="s">
        <v>5862</v>
      </c>
      <c r="E1316" s="246" t="s">
        <v>44</v>
      </c>
      <c r="F1316" s="245" t="s">
        <v>44</v>
      </c>
      <c r="G1316" s="245" t="s">
        <v>5881</v>
      </c>
      <c r="H1316" s="245" t="s">
        <v>9209</v>
      </c>
      <c r="I1316" s="245" t="s">
        <v>24</v>
      </c>
      <c r="J1316" s="245" t="s">
        <v>569</v>
      </c>
      <c r="K1316" s="246" t="s">
        <v>23034</v>
      </c>
      <c r="L1316" s="245" t="s">
        <v>568</v>
      </c>
      <c r="M1316"/>
      <c r="N1316"/>
      <c r="O1316"/>
      <c r="P1316"/>
      <c r="Q1316"/>
      <c r="R1316"/>
      <c r="S1316"/>
      <c r="T1316"/>
      <c r="U1316"/>
      <c r="V1316"/>
      <c r="W1316"/>
      <c r="X1316"/>
      <c r="Y1316"/>
      <c r="Z1316"/>
      <c r="AA1316"/>
      <c r="AB1316"/>
      <c r="AC1316"/>
      <c r="AD1316"/>
      <c r="AE1316"/>
      <c r="AF1316"/>
      <c r="AG1316"/>
      <c r="AH1316"/>
      <c r="AI1316"/>
      <c r="AJ1316"/>
      <c r="AK1316"/>
      <c r="AL1316"/>
      <c r="AM1316"/>
      <c r="AN1316"/>
      <c r="AO1316"/>
      <c r="AP1316"/>
      <c r="AQ1316"/>
      <c r="AR1316"/>
      <c r="AS1316"/>
      <c r="AT1316"/>
      <c r="AU1316"/>
      <c r="AV1316"/>
      <c r="AW1316"/>
      <c r="AX1316"/>
      <c r="AY1316"/>
      <c r="AZ1316"/>
      <c r="BA1316"/>
      <c r="BB1316"/>
      <c r="BC1316"/>
      <c r="BD1316"/>
      <c r="BE1316"/>
      <c r="BF1316"/>
      <c r="BG1316"/>
      <c r="BH1316"/>
      <c r="BI1316"/>
      <c r="BJ1316"/>
      <c r="BK1316"/>
      <c r="BL1316"/>
      <c r="BM1316"/>
      <c r="BN1316"/>
      <c r="BO1316"/>
    </row>
    <row r="1317" spans="1:67" ht="15" x14ac:dyDescent="0.25">
      <c r="A1317" s="245" t="s">
        <v>17</v>
      </c>
      <c r="B1317" s="245" t="s">
        <v>5741</v>
      </c>
      <c r="C1317" s="245" t="s">
        <v>5863</v>
      </c>
      <c r="D1317" s="245" t="s">
        <v>5862</v>
      </c>
      <c r="E1317" s="246" t="s">
        <v>44</v>
      </c>
      <c r="F1317" s="245" t="s">
        <v>44</v>
      </c>
      <c r="G1317" s="245" t="s">
        <v>5880</v>
      </c>
      <c r="H1317" s="245" t="s">
        <v>9210</v>
      </c>
      <c r="I1317" s="245" t="s">
        <v>24</v>
      </c>
      <c r="J1317" s="245" t="s">
        <v>569</v>
      </c>
      <c r="K1317" s="246" t="s">
        <v>23035</v>
      </c>
      <c r="L1317" s="245" t="s">
        <v>568</v>
      </c>
      <c r="M1317"/>
      <c r="N1317"/>
      <c r="O1317"/>
      <c r="P1317"/>
      <c r="Q1317"/>
      <c r="R1317"/>
      <c r="S1317"/>
      <c r="T1317"/>
      <c r="U1317"/>
      <c r="V1317"/>
      <c r="W1317"/>
      <c r="X1317"/>
      <c r="Y1317"/>
      <c r="Z1317"/>
      <c r="AA1317"/>
      <c r="AB1317"/>
      <c r="AC1317"/>
      <c r="AD1317"/>
      <c r="AE1317"/>
      <c r="AF1317"/>
      <c r="AG1317"/>
      <c r="AH1317"/>
      <c r="AI1317"/>
      <c r="AJ1317"/>
      <c r="AK1317"/>
      <c r="AL1317"/>
      <c r="AM1317"/>
      <c r="AN1317"/>
      <c r="AO1317"/>
      <c r="AP1317"/>
      <c r="AQ1317"/>
      <c r="AR1317"/>
      <c r="AS1317"/>
      <c r="AT1317"/>
      <c r="AU1317"/>
      <c r="AV1317"/>
      <c r="AW1317"/>
      <c r="AX1317"/>
      <c r="AY1317"/>
      <c r="AZ1317"/>
      <c r="BA1317"/>
      <c r="BB1317"/>
      <c r="BC1317"/>
      <c r="BD1317"/>
      <c r="BE1317"/>
      <c r="BF1317"/>
      <c r="BG1317"/>
      <c r="BH1317"/>
      <c r="BI1317"/>
      <c r="BJ1317"/>
      <c r="BK1317"/>
      <c r="BL1317"/>
      <c r="BM1317"/>
      <c r="BN1317"/>
      <c r="BO1317"/>
    </row>
    <row r="1318" spans="1:67" ht="15" x14ac:dyDescent="0.25">
      <c r="A1318" s="245" t="s">
        <v>17</v>
      </c>
      <c r="B1318" s="245" t="s">
        <v>5741</v>
      </c>
      <c r="C1318" s="245" t="s">
        <v>5863</v>
      </c>
      <c r="D1318" s="245" t="s">
        <v>5862</v>
      </c>
      <c r="E1318" s="246" t="s">
        <v>44</v>
      </c>
      <c r="F1318" s="245" t="s">
        <v>44</v>
      </c>
      <c r="G1318" s="245" t="s">
        <v>5879</v>
      </c>
      <c r="H1318" s="245" t="s">
        <v>9211</v>
      </c>
      <c r="I1318" s="245" t="s">
        <v>24</v>
      </c>
      <c r="J1318" s="245" t="s">
        <v>569</v>
      </c>
      <c r="K1318" s="246" t="s">
        <v>23036</v>
      </c>
      <c r="L1318" s="245" t="s">
        <v>568</v>
      </c>
      <c r="M1318"/>
      <c r="N1318"/>
      <c r="O1318"/>
      <c r="P1318"/>
      <c r="Q1318"/>
      <c r="R1318"/>
      <c r="S1318"/>
      <c r="T1318"/>
      <c r="U1318"/>
      <c r="V1318"/>
      <c r="W1318"/>
      <c r="X1318"/>
      <c r="Y1318"/>
      <c r="Z1318"/>
      <c r="AA1318"/>
      <c r="AB1318"/>
      <c r="AC1318"/>
      <c r="AD1318"/>
      <c r="AE1318"/>
      <c r="AF1318"/>
      <c r="AG1318"/>
      <c r="AH1318"/>
      <c r="AI1318"/>
      <c r="AJ1318"/>
      <c r="AK1318"/>
      <c r="AL1318"/>
      <c r="AM1318"/>
      <c r="AN1318"/>
      <c r="AO1318"/>
      <c r="AP1318"/>
      <c r="AQ1318"/>
      <c r="AR1318"/>
      <c r="AS1318"/>
      <c r="AT1318"/>
      <c r="AU1318"/>
      <c r="AV1318"/>
      <c r="AW1318"/>
      <c r="AX1318"/>
      <c r="AY1318"/>
      <c r="AZ1318"/>
      <c r="BA1318"/>
      <c r="BB1318"/>
      <c r="BC1318"/>
      <c r="BD1318"/>
      <c r="BE1318"/>
      <c r="BF1318"/>
      <c r="BG1318"/>
      <c r="BH1318"/>
      <c r="BI1318"/>
      <c r="BJ1318"/>
      <c r="BK1318"/>
      <c r="BL1318"/>
      <c r="BM1318"/>
      <c r="BN1318"/>
      <c r="BO1318"/>
    </row>
    <row r="1319" spans="1:67" ht="15" x14ac:dyDescent="0.25">
      <c r="A1319" s="245" t="s">
        <v>17</v>
      </c>
      <c r="B1319" s="245" t="s">
        <v>5741</v>
      </c>
      <c r="C1319" s="245" t="s">
        <v>5863</v>
      </c>
      <c r="D1319" s="245" t="s">
        <v>5862</v>
      </c>
      <c r="E1319" s="246" t="s">
        <v>44</v>
      </c>
      <c r="F1319" s="245" t="s">
        <v>44</v>
      </c>
      <c r="G1319" s="245" t="s">
        <v>5878</v>
      </c>
      <c r="H1319" s="245" t="s">
        <v>9212</v>
      </c>
      <c r="I1319" s="245" t="s">
        <v>24</v>
      </c>
      <c r="J1319" s="245" t="s">
        <v>569</v>
      </c>
      <c r="K1319" s="246" t="s">
        <v>23037</v>
      </c>
      <c r="L1319" s="245" t="s">
        <v>568</v>
      </c>
      <c r="M1319"/>
      <c r="N1319"/>
      <c r="O1319"/>
      <c r="P1319"/>
      <c r="Q1319"/>
      <c r="R1319"/>
      <c r="S1319"/>
      <c r="T1319"/>
      <c r="U1319"/>
      <c r="V1319"/>
      <c r="W1319"/>
      <c r="X1319"/>
      <c r="Y1319"/>
      <c r="Z1319"/>
      <c r="AA1319"/>
      <c r="AB1319"/>
      <c r="AC1319"/>
      <c r="AD1319"/>
      <c r="AE1319"/>
      <c r="AF1319"/>
      <c r="AG1319"/>
      <c r="AH1319"/>
      <c r="AI1319"/>
      <c r="AJ1319"/>
      <c r="AK1319"/>
      <c r="AL1319"/>
      <c r="AM1319"/>
      <c r="AN1319"/>
      <c r="AO1319"/>
      <c r="AP1319"/>
      <c r="AQ1319"/>
      <c r="AR1319"/>
      <c r="AS1319"/>
      <c r="AT1319"/>
      <c r="AU1319"/>
      <c r="AV1319"/>
      <c r="AW1319"/>
      <c r="AX1319"/>
      <c r="AY1319"/>
      <c r="AZ1319"/>
      <c r="BA1319"/>
      <c r="BB1319"/>
      <c r="BC1319"/>
      <c r="BD1319"/>
      <c r="BE1319"/>
      <c r="BF1319"/>
      <c r="BG1319"/>
      <c r="BH1319"/>
      <c r="BI1319"/>
      <c r="BJ1319"/>
      <c r="BK1319"/>
      <c r="BL1319"/>
      <c r="BM1319"/>
      <c r="BN1319"/>
      <c r="BO1319"/>
    </row>
    <row r="1320" spans="1:67" ht="15" x14ac:dyDescent="0.25">
      <c r="A1320" s="245" t="s">
        <v>17</v>
      </c>
      <c r="B1320" s="245" t="s">
        <v>5741</v>
      </c>
      <c r="C1320" s="245" t="s">
        <v>5863</v>
      </c>
      <c r="D1320" s="245" t="s">
        <v>5862</v>
      </c>
      <c r="E1320" s="246" t="s">
        <v>44</v>
      </c>
      <c r="F1320" s="245" t="s">
        <v>44</v>
      </c>
      <c r="G1320" s="245" t="s">
        <v>5877</v>
      </c>
      <c r="H1320" s="245" t="s">
        <v>9213</v>
      </c>
      <c r="I1320" s="245" t="s">
        <v>24</v>
      </c>
      <c r="J1320" s="245" t="s">
        <v>569</v>
      </c>
      <c r="K1320" s="246" t="s">
        <v>23038</v>
      </c>
      <c r="L1320" s="245" t="s">
        <v>568</v>
      </c>
      <c r="M1320"/>
      <c r="N1320"/>
      <c r="O1320"/>
      <c r="P1320"/>
      <c r="Q1320"/>
      <c r="R1320"/>
      <c r="S1320"/>
      <c r="T1320"/>
      <c r="U1320"/>
      <c r="V1320"/>
      <c r="W1320"/>
      <c r="X1320"/>
      <c r="Y1320"/>
      <c r="Z1320"/>
      <c r="AA1320"/>
      <c r="AB1320"/>
      <c r="AC1320"/>
      <c r="AD1320"/>
      <c r="AE1320"/>
      <c r="AF1320"/>
      <c r="AG1320"/>
      <c r="AH1320"/>
      <c r="AI1320"/>
      <c r="AJ1320"/>
      <c r="AK1320"/>
      <c r="AL1320"/>
      <c r="AM1320"/>
      <c r="AN1320"/>
      <c r="AO1320"/>
      <c r="AP1320"/>
      <c r="AQ1320"/>
      <c r="AR1320"/>
      <c r="AS1320"/>
      <c r="AT1320"/>
      <c r="AU1320"/>
      <c r="AV1320"/>
      <c r="AW1320"/>
      <c r="AX1320"/>
      <c r="AY1320"/>
      <c r="AZ1320"/>
      <c r="BA1320"/>
      <c r="BB1320"/>
      <c r="BC1320"/>
      <c r="BD1320"/>
      <c r="BE1320"/>
      <c r="BF1320"/>
      <c r="BG1320"/>
      <c r="BH1320"/>
      <c r="BI1320"/>
      <c r="BJ1320"/>
      <c r="BK1320"/>
      <c r="BL1320"/>
      <c r="BM1320"/>
      <c r="BN1320"/>
      <c r="BO1320"/>
    </row>
    <row r="1321" spans="1:67" ht="15" x14ac:dyDescent="0.25">
      <c r="A1321" s="245" t="s">
        <v>17</v>
      </c>
      <c r="B1321" s="245" t="s">
        <v>5741</v>
      </c>
      <c r="C1321" s="245" t="s">
        <v>5863</v>
      </c>
      <c r="D1321" s="245" t="s">
        <v>5862</v>
      </c>
      <c r="E1321" s="246" t="s">
        <v>44</v>
      </c>
      <c r="F1321" s="245" t="s">
        <v>44</v>
      </c>
      <c r="G1321" s="245" t="s">
        <v>5876</v>
      </c>
      <c r="H1321" s="245" t="s">
        <v>9214</v>
      </c>
      <c r="I1321" s="245" t="s">
        <v>24</v>
      </c>
      <c r="J1321" s="245" t="s">
        <v>569</v>
      </c>
      <c r="K1321" s="246" t="s">
        <v>23039</v>
      </c>
      <c r="L1321" s="245" t="s">
        <v>568</v>
      </c>
      <c r="M1321"/>
      <c r="N1321"/>
      <c r="O1321"/>
      <c r="P1321"/>
      <c r="Q1321"/>
      <c r="R1321"/>
      <c r="S1321"/>
      <c r="T1321"/>
      <c r="U1321"/>
      <c r="V1321"/>
      <c r="W1321"/>
      <c r="X1321"/>
      <c r="Y1321"/>
      <c r="Z1321"/>
      <c r="AA1321"/>
      <c r="AB1321"/>
      <c r="AC1321"/>
      <c r="AD1321"/>
      <c r="AE1321"/>
      <c r="AF1321"/>
      <c r="AG1321"/>
      <c r="AH1321"/>
      <c r="AI1321"/>
      <c r="AJ1321"/>
      <c r="AK1321"/>
      <c r="AL1321"/>
      <c r="AM1321"/>
      <c r="AN1321"/>
      <c r="AO1321"/>
      <c r="AP1321"/>
      <c r="AQ1321"/>
      <c r="AR1321"/>
      <c r="AS1321"/>
      <c r="AT1321"/>
      <c r="AU1321"/>
      <c r="AV1321"/>
      <c r="AW1321"/>
      <c r="AX1321"/>
      <c r="AY1321"/>
      <c r="AZ1321"/>
      <c r="BA1321"/>
      <c r="BB1321"/>
      <c r="BC1321"/>
      <c r="BD1321"/>
      <c r="BE1321"/>
      <c r="BF1321"/>
      <c r="BG1321"/>
      <c r="BH1321"/>
      <c r="BI1321"/>
      <c r="BJ1321"/>
      <c r="BK1321"/>
      <c r="BL1321"/>
      <c r="BM1321"/>
      <c r="BN1321"/>
      <c r="BO1321"/>
    </row>
    <row r="1322" spans="1:67" ht="15" x14ac:dyDescent="0.25">
      <c r="A1322" s="245" t="s">
        <v>17</v>
      </c>
      <c r="B1322" s="245" t="s">
        <v>5741</v>
      </c>
      <c r="C1322" s="245" t="s">
        <v>5863</v>
      </c>
      <c r="D1322" s="245" t="s">
        <v>5862</v>
      </c>
      <c r="E1322" s="246" t="s">
        <v>44</v>
      </c>
      <c r="F1322" s="245" t="s">
        <v>44</v>
      </c>
      <c r="G1322" s="245" t="s">
        <v>5875</v>
      </c>
      <c r="H1322" s="245" t="s">
        <v>9215</v>
      </c>
      <c r="I1322" s="245" t="s">
        <v>24</v>
      </c>
      <c r="J1322" s="245" t="s">
        <v>569</v>
      </c>
      <c r="K1322" s="246" t="s">
        <v>23040</v>
      </c>
      <c r="L1322" s="245" t="s">
        <v>568</v>
      </c>
      <c r="M1322"/>
      <c r="N1322"/>
      <c r="O1322"/>
      <c r="P1322"/>
      <c r="Q1322"/>
      <c r="R1322"/>
      <c r="S1322"/>
      <c r="T1322"/>
      <c r="U1322"/>
      <c r="V1322"/>
      <c r="W1322"/>
      <c r="X1322"/>
      <c r="Y1322"/>
      <c r="Z1322"/>
      <c r="AA1322"/>
      <c r="AB1322"/>
      <c r="AC1322"/>
      <c r="AD1322"/>
      <c r="AE1322"/>
      <c r="AF1322"/>
      <c r="AG1322"/>
      <c r="AH1322"/>
      <c r="AI1322"/>
      <c r="AJ1322"/>
      <c r="AK1322"/>
      <c r="AL1322"/>
      <c r="AM1322"/>
      <c r="AN1322"/>
      <c r="AO1322"/>
      <c r="AP1322"/>
      <c r="AQ1322"/>
      <c r="AR1322"/>
      <c r="AS1322"/>
      <c r="AT1322"/>
      <c r="AU1322"/>
      <c r="AV1322"/>
      <c r="AW1322"/>
      <c r="AX1322"/>
      <c r="AY1322"/>
      <c r="AZ1322"/>
      <c r="BA1322"/>
      <c r="BB1322"/>
      <c r="BC1322"/>
      <c r="BD1322"/>
      <c r="BE1322"/>
      <c r="BF1322"/>
      <c r="BG1322"/>
      <c r="BH1322"/>
      <c r="BI1322"/>
      <c r="BJ1322"/>
      <c r="BK1322"/>
      <c r="BL1322"/>
      <c r="BM1322"/>
      <c r="BN1322"/>
      <c r="BO1322"/>
    </row>
    <row r="1323" spans="1:67" ht="15" x14ac:dyDescent="0.25">
      <c r="A1323" s="245" t="s">
        <v>17</v>
      </c>
      <c r="B1323" s="245" t="s">
        <v>5741</v>
      </c>
      <c r="C1323" s="245" t="s">
        <v>5863</v>
      </c>
      <c r="D1323" s="245" t="s">
        <v>5862</v>
      </c>
      <c r="E1323" s="246" t="s">
        <v>44</v>
      </c>
      <c r="F1323" s="245" t="s">
        <v>44</v>
      </c>
      <c r="G1323" s="245" t="s">
        <v>5874</v>
      </c>
      <c r="H1323" s="245" t="s">
        <v>9216</v>
      </c>
      <c r="I1323" s="245" t="s">
        <v>24</v>
      </c>
      <c r="J1323" s="245" t="s">
        <v>569</v>
      </c>
      <c r="K1323" s="246" t="s">
        <v>23041</v>
      </c>
      <c r="L1323" s="245" t="s">
        <v>568</v>
      </c>
      <c r="M1323"/>
      <c r="N1323"/>
      <c r="O1323"/>
      <c r="P1323"/>
      <c r="Q1323"/>
      <c r="R1323"/>
      <c r="S1323"/>
      <c r="T1323"/>
      <c r="U1323"/>
      <c r="V1323"/>
      <c r="W1323"/>
      <c r="X1323"/>
      <c r="Y1323"/>
      <c r="Z1323"/>
      <c r="AA1323"/>
      <c r="AB1323"/>
      <c r="AC1323"/>
      <c r="AD1323"/>
      <c r="AE1323"/>
      <c r="AF1323"/>
      <c r="AG1323"/>
      <c r="AH1323"/>
      <c r="AI1323"/>
      <c r="AJ1323"/>
      <c r="AK1323"/>
      <c r="AL1323"/>
      <c r="AM1323"/>
      <c r="AN1323"/>
      <c r="AO1323"/>
      <c r="AP1323"/>
      <c r="AQ1323"/>
      <c r="AR1323"/>
      <c r="AS1323"/>
      <c r="AT1323"/>
      <c r="AU1323"/>
      <c r="AV1323"/>
      <c r="AW1323"/>
      <c r="AX1323"/>
      <c r="AY1323"/>
      <c r="AZ1323"/>
      <c r="BA1323"/>
      <c r="BB1323"/>
      <c r="BC1323"/>
      <c r="BD1323"/>
      <c r="BE1323"/>
      <c r="BF1323"/>
      <c r="BG1323"/>
      <c r="BH1323"/>
      <c r="BI1323"/>
      <c r="BJ1323"/>
      <c r="BK1323"/>
      <c r="BL1323"/>
      <c r="BM1323"/>
      <c r="BN1323"/>
      <c r="BO1323"/>
    </row>
    <row r="1324" spans="1:67" ht="15" x14ac:dyDescent="0.25">
      <c r="A1324" s="245" t="s">
        <v>17</v>
      </c>
      <c r="B1324" s="245" t="s">
        <v>5741</v>
      </c>
      <c r="C1324" s="245" t="s">
        <v>5863</v>
      </c>
      <c r="D1324" s="245" t="s">
        <v>5862</v>
      </c>
      <c r="E1324" s="246" t="s">
        <v>44</v>
      </c>
      <c r="F1324" s="245" t="s">
        <v>44</v>
      </c>
      <c r="G1324" s="245" t="s">
        <v>5873</v>
      </c>
      <c r="H1324" s="245" t="s">
        <v>9217</v>
      </c>
      <c r="I1324" s="245" t="s">
        <v>24</v>
      </c>
      <c r="J1324" s="245" t="s">
        <v>569</v>
      </c>
      <c r="K1324" s="246" t="s">
        <v>23042</v>
      </c>
      <c r="L1324" s="245" t="s">
        <v>568</v>
      </c>
      <c r="M1324"/>
      <c r="N1324"/>
      <c r="O1324"/>
      <c r="P1324"/>
      <c r="Q1324"/>
      <c r="R1324"/>
      <c r="S1324"/>
      <c r="T1324"/>
      <c r="U1324"/>
      <c r="V1324"/>
      <c r="W1324"/>
      <c r="X1324"/>
      <c r="Y1324"/>
      <c r="Z1324"/>
      <c r="AA1324"/>
      <c r="AB1324"/>
      <c r="AC1324"/>
      <c r="AD1324"/>
      <c r="AE1324"/>
      <c r="AF1324"/>
      <c r="AG1324"/>
      <c r="AH1324"/>
      <c r="AI1324"/>
      <c r="AJ1324"/>
      <c r="AK1324"/>
      <c r="AL1324"/>
      <c r="AM1324"/>
      <c r="AN1324"/>
      <c r="AO1324"/>
      <c r="AP1324"/>
      <c r="AQ1324"/>
      <c r="AR1324"/>
      <c r="AS1324"/>
      <c r="AT1324"/>
      <c r="AU1324"/>
      <c r="AV1324"/>
      <c r="AW1324"/>
      <c r="AX1324"/>
      <c r="AY1324"/>
      <c r="AZ1324"/>
      <c r="BA1324"/>
      <c r="BB1324"/>
      <c r="BC1324"/>
      <c r="BD1324"/>
      <c r="BE1324"/>
      <c r="BF1324"/>
      <c r="BG1324"/>
      <c r="BH1324"/>
      <c r="BI1324"/>
      <c r="BJ1324"/>
      <c r="BK1324"/>
      <c r="BL1324"/>
      <c r="BM1324"/>
      <c r="BN1324"/>
      <c r="BO1324"/>
    </row>
    <row r="1325" spans="1:67" ht="15" x14ac:dyDescent="0.25">
      <c r="A1325" s="245" t="s">
        <v>17</v>
      </c>
      <c r="B1325" s="245" t="s">
        <v>5741</v>
      </c>
      <c r="C1325" s="245" t="s">
        <v>5863</v>
      </c>
      <c r="D1325" s="245" t="s">
        <v>5862</v>
      </c>
      <c r="E1325" s="246" t="s">
        <v>44</v>
      </c>
      <c r="F1325" s="245" t="s">
        <v>44</v>
      </c>
      <c r="G1325" s="245" t="s">
        <v>5872</v>
      </c>
      <c r="H1325" s="245" t="s">
        <v>9218</v>
      </c>
      <c r="I1325" s="245" t="s">
        <v>24</v>
      </c>
      <c r="J1325" s="245" t="s">
        <v>569</v>
      </c>
      <c r="K1325" s="246" t="s">
        <v>23043</v>
      </c>
      <c r="L1325" s="245" t="s">
        <v>568</v>
      </c>
      <c r="M1325"/>
      <c r="N1325"/>
      <c r="O1325"/>
      <c r="P1325"/>
      <c r="Q1325"/>
      <c r="R1325"/>
      <c r="S1325"/>
      <c r="T1325"/>
      <c r="U1325"/>
      <c r="V1325"/>
      <c r="W1325"/>
      <c r="X1325"/>
      <c r="Y1325"/>
      <c r="Z1325"/>
      <c r="AA1325"/>
      <c r="AB1325"/>
      <c r="AC1325"/>
      <c r="AD1325"/>
      <c r="AE1325"/>
      <c r="AF1325"/>
      <c r="AG1325"/>
      <c r="AH1325"/>
      <c r="AI1325"/>
      <c r="AJ1325"/>
      <c r="AK1325"/>
      <c r="AL1325"/>
      <c r="AM1325"/>
      <c r="AN1325"/>
      <c r="AO1325"/>
      <c r="AP1325"/>
      <c r="AQ1325"/>
      <c r="AR1325"/>
      <c r="AS1325"/>
      <c r="AT1325"/>
      <c r="AU1325"/>
      <c r="AV1325"/>
      <c r="AW1325"/>
      <c r="AX1325"/>
      <c r="AY1325"/>
      <c r="AZ1325"/>
      <c r="BA1325"/>
      <c r="BB1325"/>
      <c r="BC1325"/>
      <c r="BD1325"/>
      <c r="BE1325"/>
      <c r="BF1325"/>
      <c r="BG1325"/>
      <c r="BH1325"/>
      <c r="BI1325"/>
      <c r="BJ1325"/>
      <c r="BK1325"/>
      <c r="BL1325"/>
      <c r="BM1325"/>
      <c r="BN1325"/>
      <c r="BO1325"/>
    </row>
    <row r="1326" spans="1:67" ht="15" x14ac:dyDescent="0.25">
      <c r="A1326" s="245" t="s">
        <v>17</v>
      </c>
      <c r="B1326" s="245" t="s">
        <v>5741</v>
      </c>
      <c r="C1326" s="245" t="s">
        <v>5863</v>
      </c>
      <c r="D1326" s="245" t="s">
        <v>5862</v>
      </c>
      <c r="E1326" s="246" t="s">
        <v>44</v>
      </c>
      <c r="F1326" s="245" t="s">
        <v>44</v>
      </c>
      <c r="G1326" s="245" t="s">
        <v>5871</v>
      </c>
      <c r="H1326" s="245" t="s">
        <v>9219</v>
      </c>
      <c r="I1326" s="245" t="s">
        <v>24</v>
      </c>
      <c r="J1326" s="245" t="s">
        <v>569</v>
      </c>
      <c r="K1326" s="246" t="s">
        <v>23044</v>
      </c>
      <c r="L1326" s="245" t="s">
        <v>568</v>
      </c>
      <c r="M1326"/>
      <c r="N1326"/>
      <c r="O1326"/>
      <c r="P1326"/>
      <c r="Q1326"/>
      <c r="R1326"/>
      <c r="S1326"/>
      <c r="T1326"/>
      <c r="U1326"/>
      <c r="V1326"/>
      <c r="W1326"/>
      <c r="X1326"/>
      <c r="Y1326"/>
      <c r="Z1326"/>
      <c r="AA1326"/>
      <c r="AB1326"/>
      <c r="AC1326"/>
      <c r="AD1326"/>
      <c r="AE1326"/>
      <c r="AF1326"/>
      <c r="AG1326"/>
      <c r="AH1326"/>
      <c r="AI1326"/>
      <c r="AJ1326"/>
      <c r="AK1326"/>
      <c r="AL1326"/>
      <c r="AM1326"/>
      <c r="AN1326"/>
      <c r="AO1326"/>
      <c r="AP1326"/>
      <c r="AQ1326"/>
      <c r="AR1326"/>
      <c r="AS1326"/>
      <c r="AT1326"/>
      <c r="AU1326"/>
      <c r="AV1326"/>
      <c r="AW1326"/>
      <c r="AX1326"/>
      <c r="AY1326"/>
      <c r="AZ1326"/>
      <c r="BA1326"/>
      <c r="BB1326"/>
      <c r="BC1326"/>
      <c r="BD1326"/>
      <c r="BE1326"/>
      <c r="BF1326"/>
      <c r="BG1326"/>
      <c r="BH1326"/>
      <c r="BI1326"/>
      <c r="BJ1326"/>
      <c r="BK1326"/>
      <c r="BL1326"/>
      <c r="BM1326"/>
      <c r="BN1326"/>
      <c r="BO1326"/>
    </row>
    <row r="1327" spans="1:67" ht="15" x14ac:dyDescent="0.25">
      <c r="A1327" s="245" t="s">
        <v>17</v>
      </c>
      <c r="B1327" s="245" t="s">
        <v>5741</v>
      </c>
      <c r="C1327" s="245" t="s">
        <v>5863</v>
      </c>
      <c r="D1327" s="245" t="s">
        <v>5862</v>
      </c>
      <c r="E1327" s="246" t="s">
        <v>44</v>
      </c>
      <c r="F1327" s="245" t="s">
        <v>44</v>
      </c>
      <c r="G1327" s="245" t="s">
        <v>5870</v>
      </c>
      <c r="H1327" s="245" t="s">
        <v>9220</v>
      </c>
      <c r="I1327" s="245" t="s">
        <v>24</v>
      </c>
      <c r="J1327" s="245" t="s">
        <v>569</v>
      </c>
      <c r="K1327" s="246" t="s">
        <v>23045</v>
      </c>
      <c r="L1327" s="245" t="s">
        <v>568</v>
      </c>
      <c r="M1327"/>
      <c r="N1327"/>
      <c r="O1327"/>
      <c r="P1327"/>
      <c r="Q1327"/>
      <c r="R1327"/>
      <c r="S1327"/>
      <c r="T1327"/>
      <c r="U1327"/>
      <c r="V1327"/>
      <c r="W1327"/>
      <c r="X1327"/>
      <c r="Y1327"/>
      <c r="Z1327"/>
      <c r="AA1327"/>
      <c r="AB1327"/>
      <c r="AC1327"/>
      <c r="AD1327"/>
      <c r="AE1327"/>
      <c r="AF1327"/>
      <c r="AG1327"/>
      <c r="AH1327"/>
      <c r="AI1327"/>
      <c r="AJ1327"/>
      <c r="AK1327"/>
      <c r="AL1327"/>
      <c r="AM1327"/>
      <c r="AN1327"/>
      <c r="AO1327"/>
      <c r="AP1327"/>
      <c r="AQ1327"/>
      <c r="AR1327"/>
      <c r="AS1327"/>
      <c r="AT1327"/>
      <c r="AU1327"/>
      <c r="AV1327"/>
      <c r="AW1327"/>
      <c r="AX1327"/>
      <c r="AY1327"/>
      <c r="AZ1327"/>
      <c r="BA1327"/>
      <c r="BB1327"/>
      <c r="BC1327"/>
      <c r="BD1327"/>
      <c r="BE1327"/>
      <c r="BF1327"/>
      <c r="BG1327"/>
      <c r="BH1327"/>
      <c r="BI1327"/>
      <c r="BJ1327"/>
      <c r="BK1327"/>
      <c r="BL1327"/>
      <c r="BM1327"/>
      <c r="BN1327"/>
      <c r="BO1327"/>
    </row>
    <row r="1328" spans="1:67" ht="15" x14ac:dyDescent="0.25">
      <c r="A1328" s="245" t="s">
        <v>17</v>
      </c>
      <c r="B1328" s="245" t="s">
        <v>5741</v>
      </c>
      <c r="C1328" s="245" t="s">
        <v>5863</v>
      </c>
      <c r="D1328" s="245" t="s">
        <v>5862</v>
      </c>
      <c r="E1328" s="246" t="s">
        <v>44</v>
      </c>
      <c r="F1328" s="245" t="s">
        <v>44</v>
      </c>
      <c r="G1328" s="245" t="s">
        <v>5869</v>
      </c>
      <c r="H1328" s="245" t="s">
        <v>9221</v>
      </c>
      <c r="I1328" s="245" t="s">
        <v>24</v>
      </c>
      <c r="J1328" s="245" t="s">
        <v>569</v>
      </c>
      <c r="K1328" s="246" t="s">
        <v>23046</v>
      </c>
      <c r="L1328" s="245" t="s">
        <v>568</v>
      </c>
      <c r="M1328"/>
      <c r="N1328"/>
      <c r="O1328"/>
      <c r="P1328"/>
      <c r="Q1328"/>
      <c r="R1328"/>
      <c r="S1328"/>
      <c r="T1328"/>
      <c r="U1328"/>
      <c r="V1328"/>
      <c r="W1328"/>
      <c r="X1328"/>
      <c r="Y1328"/>
      <c r="Z1328"/>
      <c r="AA1328"/>
      <c r="AB1328"/>
      <c r="AC1328"/>
      <c r="AD1328"/>
      <c r="AE1328"/>
      <c r="AF1328"/>
      <c r="AG1328"/>
      <c r="AH1328"/>
      <c r="AI1328"/>
      <c r="AJ1328"/>
      <c r="AK1328"/>
      <c r="AL1328"/>
      <c r="AM1328"/>
      <c r="AN1328"/>
      <c r="AO1328"/>
      <c r="AP1328"/>
      <c r="AQ1328"/>
      <c r="AR1328"/>
      <c r="AS1328"/>
      <c r="AT1328"/>
      <c r="AU1328"/>
      <c r="AV1328"/>
      <c r="AW1328"/>
      <c r="AX1328"/>
      <c r="AY1328"/>
      <c r="AZ1328"/>
      <c r="BA1328"/>
      <c r="BB1328"/>
      <c r="BC1328"/>
      <c r="BD1328"/>
      <c r="BE1328"/>
      <c r="BF1328"/>
      <c r="BG1328"/>
      <c r="BH1328"/>
      <c r="BI1328"/>
      <c r="BJ1328"/>
      <c r="BK1328"/>
      <c r="BL1328"/>
      <c r="BM1328"/>
      <c r="BN1328"/>
      <c r="BO1328"/>
    </row>
    <row r="1329" spans="1:67" ht="15" x14ac:dyDescent="0.25">
      <c r="A1329" s="245" t="s">
        <v>17</v>
      </c>
      <c r="B1329" s="245" t="s">
        <v>5741</v>
      </c>
      <c r="C1329" s="245" t="s">
        <v>5863</v>
      </c>
      <c r="D1329" s="245" t="s">
        <v>5862</v>
      </c>
      <c r="E1329" s="246" t="s">
        <v>44</v>
      </c>
      <c r="F1329" s="245" t="s">
        <v>44</v>
      </c>
      <c r="G1329" s="245" t="s">
        <v>5868</v>
      </c>
      <c r="H1329" s="245" t="s">
        <v>9222</v>
      </c>
      <c r="I1329" s="245" t="s">
        <v>24</v>
      </c>
      <c r="J1329" s="245" t="s">
        <v>569</v>
      </c>
      <c r="K1329" s="246" t="s">
        <v>23047</v>
      </c>
      <c r="L1329" s="245" t="s">
        <v>568</v>
      </c>
      <c r="M1329"/>
      <c r="N1329"/>
      <c r="O1329"/>
      <c r="P1329"/>
      <c r="Q1329"/>
      <c r="R1329"/>
      <c r="S1329"/>
      <c r="T1329"/>
      <c r="U1329"/>
      <c r="V1329"/>
      <c r="W1329"/>
      <c r="X1329"/>
      <c r="Y1329"/>
      <c r="Z1329"/>
      <c r="AA1329"/>
      <c r="AB1329"/>
      <c r="AC1329"/>
      <c r="AD1329"/>
      <c r="AE1329"/>
      <c r="AF1329"/>
      <c r="AG1329"/>
      <c r="AH1329"/>
      <c r="AI1329"/>
      <c r="AJ1329"/>
      <c r="AK1329"/>
      <c r="AL1329"/>
      <c r="AM1329"/>
      <c r="AN1329"/>
      <c r="AO1329"/>
      <c r="AP1329"/>
      <c r="AQ1329"/>
      <c r="AR1329"/>
      <c r="AS1329"/>
      <c r="AT1329"/>
      <c r="AU1329"/>
      <c r="AV1329"/>
      <c r="AW1329"/>
      <c r="AX1329"/>
      <c r="AY1329"/>
      <c r="AZ1329"/>
      <c r="BA1329"/>
      <c r="BB1329"/>
      <c r="BC1329"/>
      <c r="BD1329"/>
      <c r="BE1329"/>
      <c r="BF1329"/>
      <c r="BG1329"/>
      <c r="BH1329"/>
      <c r="BI1329"/>
      <c r="BJ1329"/>
      <c r="BK1329"/>
      <c r="BL1329"/>
      <c r="BM1329"/>
      <c r="BN1329"/>
      <c r="BO1329"/>
    </row>
    <row r="1330" spans="1:67" ht="15" x14ac:dyDescent="0.25">
      <c r="A1330" s="245" t="s">
        <v>17</v>
      </c>
      <c r="B1330" s="245" t="s">
        <v>5741</v>
      </c>
      <c r="C1330" s="245" t="s">
        <v>5863</v>
      </c>
      <c r="D1330" s="245" t="s">
        <v>5862</v>
      </c>
      <c r="E1330" s="246" t="s">
        <v>44</v>
      </c>
      <c r="F1330" s="245" t="s">
        <v>44</v>
      </c>
      <c r="G1330" s="245" t="s">
        <v>5867</v>
      </c>
      <c r="H1330" s="245" t="s">
        <v>5866</v>
      </c>
      <c r="I1330" s="245" t="s">
        <v>11</v>
      </c>
      <c r="J1330" s="245" t="s">
        <v>569</v>
      </c>
      <c r="K1330" s="246" t="s">
        <v>10203</v>
      </c>
      <c r="L1330" s="245" t="s">
        <v>568</v>
      </c>
      <c r="M1330"/>
      <c r="N1330"/>
      <c r="O1330"/>
      <c r="P1330"/>
      <c r="Q1330"/>
      <c r="R1330"/>
      <c r="S1330"/>
      <c r="T1330"/>
      <c r="U1330"/>
      <c r="V1330"/>
      <c r="W1330"/>
      <c r="X1330"/>
      <c r="Y1330"/>
      <c r="Z1330"/>
      <c r="AA1330"/>
      <c r="AB1330"/>
      <c r="AC1330"/>
      <c r="AD1330"/>
      <c r="AE1330"/>
      <c r="AF1330"/>
      <c r="AG1330"/>
      <c r="AH1330"/>
      <c r="AI1330"/>
      <c r="AJ1330"/>
      <c r="AK1330"/>
      <c r="AL1330"/>
      <c r="AM1330"/>
      <c r="AN1330"/>
      <c r="AO1330"/>
      <c r="AP1330"/>
      <c r="AQ1330"/>
      <c r="AR1330"/>
      <c r="AS1330"/>
      <c r="AT1330"/>
      <c r="AU1330"/>
      <c r="AV1330"/>
      <c r="AW1330"/>
      <c r="AX1330"/>
      <c r="AY1330"/>
      <c r="AZ1330"/>
      <c r="BA1330"/>
      <c r="BB1330"/>
      <c r="BC1330"/>
      <c r="BD1330"/>
      <c r="BE1330"/>
      <c r="BF1330"/>
      <c r="BG1330"/>
      <c r="BH1330"/>
      <c r="BI1330"/>
      <c r="BJ1330"/>
      <c r="BK1330"/>
      <c r="BL1330"/>
      <c r="BM1330"/>
      <c r="BN1330"/>
      <c r="BO1330"/>
    </row>
    <row r="1331" spans="1:67" ht="15" x14ac:dyDescent="0.25">
      <c r="A1331" s="245" t="s">
        <v>17</v>
      </c>
      <c r="B1331" s="245" t="s">
        <v>5741</v>
      </c>
      <c r="C1331" s="245" t="s">
        <v>5863</v>
      </c>
      <c r="D1331" s="245" t="s">
        <v>5862</v>
      </c>
      <c r="E1331" s="246" t="s">
        <v>44</v>
      </c>
      <c r="F1331" s="245" t="s">
        <v>44</v>
      </c>
      <c r="G1331" s="245" t="s">
        <v>5865</v>
      </c>
      <c r="H1331" s="245" t="s">
        <v>5864</v>
      </c>
      <c r="I1331" s="245" t="s">
        <v>11</v>
      </c>
      <c r="J1331" s="245" t="s">
        <v>569</v>
      </c>
      <c r="K1331" s="246" t="s">
        <v>8409</v>
      </c>
      <c r="L1331" s="245" t="s">
        <v>568</v>
      </c>
      <c r="M1331"/>
      <c r="N1331"/>
      <c r="O1331"/>
      <c r="P1331"/>
      <c r="Q1331"/>
      <c r="R1331"/>
      <c r="S1331"/>
      <c r="T1331"/>
      <c r="U1331"/>
      <c r="V1331"/>
      <c r="W1331"/>
      <c r="X1331"/>
      <c r="Y1331"/>
      <c r="Z1331"/>
      <c r="AA1331"/>
      <c r="AB1331"/>
      <c r="AC1331"/>
      <c r="AD1331"/>
      <c r="AE1331"/>
      <c r="AF1331"/>
      <c r="AG1331"/>
      <c r="AH1331"/>
      <c r="AI1331"/>
      <c r="AJ1331"/>
      <c r="AK1331"/>
      <c r="AL1331"/>
      <c r="AM1331"/>
      <c r="AN1331"/>
      <c r="AO1331"/>
      <c r="AP1331"/>
      <c r="AQ1331"/>
      <c r="AR1331"/>
      <c r="AS1331"/>
      <c r="AT1331"/>
      <c r="AU1331"/>
      <c r="AV1331"/>
      <c r="AW1331"/>
      <c r="AX1331"/>
      <c r="AY1331"/>
      <c r="AZ1331"/>
      <c r="BA1331"/>
      <c r="BB1331"/>
      <c r="BC1331"/>
      <c r="BD1331"/>
      <c r="BE1331"/>
      <c r="BF1331"/>
      <c r="BG1331"/>
      <c r="BH1331"/>
      <c r="BI1331"/>
      <c r="BJ1331"/>
      <c r="BK1331"/>
      <c r="BL1331"/>
      <c r="BM1331"/>
      <c r="BN1331"/>
      <c r="BO1331"/>
    </row>
    <row r="1332" spans="1:67" ht="15" x14ac:dyDescent="0.25">
      <c r="A1332" s="245" t="s">
        <v>17</v>
      </c>
      <c r="B1332" s="245" t="s">
        <v>5741</v>
      </c>
      <c r="C1332" s="245" t="s">
        <v>5863</v>
      </c>
      <c r="D1332" s="245" t="s">
        <v>5862</v>
      </c>
      <c r="E1332" s="246" t="s">
        <v>44</v>
      </c>
      <c r="F1332" s="245" t="s">
        <v>44</v>
      </c>
      <c r="G1332" s="245" t="s">
        <v>5861</v>
      </c>
      <c r="H1332" s="245" t="s">
        <v>5860</v>
      </c>
      <c r="I1332" s="245" t="s">
        <v>11</v>
      </c>
      <c r="J1332" s="245" t="s">
        <v>569</v>
      </c>
      <c r="K1332" s="246" t="s">
        <v>19593</v>
      </c>
      <c r="L1332" s="245" t="s">
        <v>568</v>
      </c>
      <c r="M1332"/>
      <c r="N1332"/>
      <c r="O1332"/>
      <c r="P1332"/>
      <c r="Q1332"/>
      <c r="R1332"/>
      <c r="S1332"/>
      <c r="T1332"/>
      <c r="U1332"/>
      <c r="V1332"/>
      <c r="W1332"/>
      <c r="X1332"/>
      <c r="Y1332"/>
      <c r="Z1332"/>
      <c r="AA1332"/>
      <c r="AB1332"/>
      <c r="AC1332"/>
      <c r="AD1332"/>
      <c r="AE1332"/>
      <c r="AF1332"/>
      <c r="AG1332"/>
      <c r="AH1332"/>
      <c r="AI1332"/>
      <c r="AJ1332"/>
      <c r="AK1332"/>
      <c r="AL1332"/>
      <c r="AM1332"/>
      <c r="AN1332"/>
      <c r="AO1332"/>
      <c r="AP1332"/>
      <c r="AQ1332"/>
      <c r="AR1332"/>
      <c r="AS1332"/>
      <c r="AT1332"/>
      <c r="AU1332"/>
      <c r="AV1332"/>
      <c r="AW1332"/>
      <c r="AX1332"/>
      <c r="AY1332"/>
      <c r="AZ1332"/>
      <c r="BA1332"/>
      <c r="BB1332"/>
      <c r="BC1332"/>
      <c r="BD1332"/>
      <c r="BE1332"/>
      <c r="BF1332"/>
      <c r="BG1332"/>
      <c r="BH1332"/>
      <c r="BI1332"/>
      <c r="BJ1332"/>
      <c r="BK1332"/>
      <c r="BL1332"/>
      <c r="BM1332"/>
      <c r="BN1332"/>
      <c r="BO1332"/>
    </row>
    <row r="1333" spans="1:67" ht="15" x14ac:dyDescent="0.25">
      <c r="A1333" s="245" t="s">
        <v>17</v>
      </c>
      <c r="B1333" s="245" t="s">
        <v>5741</v>
      </c>
      <c r="C1333" s="245" t="s">
        <v>5863</v>
      </c>
      <c r="D1333" s="245" t="s">
        <v>5862</v>
      </c>
      <c r="E1333" s="246" t="s">
        <v>44</v>
      </c>
      <c r="F1333" s="245" t="s">
        <v>44</v>
      </c>
      <c r="G1333" s="245" t="s">
        <v>9224</v>
      </c>
      <c r="H1333" s="245" t="s">
        <v>9225</v>
      </c>
      <c r="I1333" s="245" t="s">
        <v>11</v>
      </c>
      <c r="J1333" s="245" t="s">
        <v>569</v>
      </c>
      <c r="K1333" s="246" t="s">
        <v>10203</v>
      </c>
      <c r="L1333" s="245" t="s">
        <v>568</v>
      </c>
      <c r="M1333"/>
      <c r="N1333"/>
      <c r="O1333"/>
      <c r="P1333"/>
      <c r="Q1333"/>
      <c r="R1333"/>
      <c r="S1333"/>
      <c r="T1333"/>
      <c r="U1333"/>
      <c r="V1333"/>
      <c r="W1333"/>
      <c r="X1333"/>
      <c r="Y1333"/>
      <c r="Z1333"/>
      <c r="AA1333"/>
      <c r="AB1333"/>
      <c r="AC1333"/>
      <c r="AD1333"/>
      <c r="AE1333"/>
      <c r="AF1333"/>
      <c r="AG1333"/>
      <c r="AH1333"/>
      <c r="AI1333"/>
      <c r="AJ1333"/>
      <c r="AK1333"/>
      <c r="AL1333"/>
      <c r="AM1333"/>
      <c r="AN1333"/>
      <c r="AO1333"/>
      <c r="AP1333"/>
      <c r="AQ1333"/>
      <c r="AR1333"/>
      <c r="AS1333"/>
      <c r="AT1333"/>
      <c r="AU1333"/>
      <c r="AV1333"/>
      <c r="AW1333"/>
      <c r="AX1333"/>
      <c r="AY1333"/>
      <c r="AZ1333"/>
      <c r="BA1333"/>
      <c r="BB1333"/>
      <c r="BC1333"/>
      <c r="BD1333"/>
      <c r="BE1333"/>
      <c r="BF1333"/>
      <c r="BG1333"/>
      <c r="BH1333"/>
      <c r="BI1333"/>
      <c r="BJ1333"/>
      <c r="BK1333"/>
      <c r="BL1333"/>
      <c r="BM1333"/>
      <c r="BN1333"/>
      <c r="BO1333"/>
    </row>
    <row r="1334" spans="1:67" ht="15" x14ac:dyDescent="0.25">
      <c r="A1334" s="245" t="s">
        <v>17</v>
      </c>
      <c r="B1334" s="245" t="s">
        <v>5741</v>
      </c>
      <c r="C1334" s="245" t="s">
        <v>5863</v>
      </c>
      <c r="D1334" s="245" t="s">
        <v>5862</v>
      </c>
      <c r="E1334" s="246" t="s">
        <v>44</v>
      </c>
      <c r="F1334" s="245" t="s">
        <v>44</v>
      </c>
      <c r="G1334" s="245" t="s">
        <v>9226</v>
      </c>
      <c r="H1334" s="245" t="s">
        <v>9227</v>
      </c>
      <c r="I1334" s="245" t="s">
        <v>11</v>
      </c>
      <c r="J1334" s="245" t="s">
        <v>569</v>
      </c>
      <c r="K1334" s="246" t="s">
        <v>9544</v>
      </c>
      <c r="L1334" s="245" t="s">
        <v>568</v>
      </c>
      <c r="M1334"/>
      <c r="N1334"/>
      <c r="O1334"/>
      <c r="P1334"/>
      <c r="Q1334"/>
      <c r="R1334"/>
      <c r="S1334"/>
      <c r="T1334"/>
      <c r="U1334"/>
      <c r="V1334"/>
      <c r="W1334"/>
      <c r="X1334"/>
      <c r="Y1334"/>
      <c r="Z1334"/>
      <c r="AA1334"/>
      <c r="AB1334"/>
      <c r="AC1334"/>
      <c r="AD1334"/>
      <c r="AE1334"/>
      <c r="AF1334"/>
      <c r="AG1334"/>
      <c r="AH1334"/>
      <c r="AI1334"/>
      <c r="AJ1334"/>
      <c r="AK1334"/>
      <c r="AL1334"/>
      <c r="AM1334"/>
      <c r="AN1334"/>
      <c r="AO1334"/>
      <c r="AP1334"/>
      <c r="AQ1334"/>
      <c r="AR1334"/>
      <c r="AS1334"/>
      <c r="AT1334"/>
      <c r="AU1334"/>
      <c r="AV1334"/>
      <c r="AW1334"/>
      <c r="AX1334"/>
      <c r="AY1334"/>
      <c r="AZ1334"/>
      <c r="BA1334"/>
      <c r="BB1334"/>
      <c r="BC1334"/>
      <c r="BD1334"/>
      <c r="BE1334"/>
      <c r="BF1334"/>
      <c r="BG1334"/>
      <c r="BH1334"/>
      <c r="BI1334"/>
      <c r="BJ1334"/>
      <c r="BK1334"/>
      <c r="BL1334"/>
      <c r="BM1334"/>
      <c r="BN1334"/>
      <c r="BO1334"/>
    </row>
    <row r="1335" spans="1:67" ht="15" x14ac:dyDescent="0.25">
      <c r="A1335" s="245" t="s">
        <v>17</v>
      </c>
      <c r="B1335" s="245" t="s">
        <v>5741</v>
      </c>
      <c r="C1335" s="245" t="s">
        <v>5863</v>
      </c>
      <c r="D1335" s="245" t="s">
        <v>5862</v>
      </c>
      <c r="E1335" s="246" t="s">
        <v>44</v>
      </c>
      <c r="F1335" s="245" t="s">
        <v>44</v>
      </c>
      <c r="G1335" s="245" t="s">
        <v>9228</v>
      </c>
      <c r="H1335" s="245" t="s">
        <v>9229</v>
      </c>
      <c r="I1335" s="245" t="s">
        <v>11</v>
      </c>
      <c r="J1335" s="245" t="s">
        <v>569</v>
      </c>
      <c r="K1335" s="246" t="s">
        <v>16183</v>
      </c>
      <c r="L1335" s="245" t="s">
        <v>568</v>
      </c>
      <c r="M1335"/>
      <c r="N1335"/>
      <c r="O1335"/>
      <c r="P1335"/>
      <c r="Q1335"/>
      <c r="R1335"/>
      <c r="S1335"/>
      <c r="T1335"/>
      <c r="U1335"/>
      <c r="V1335"/>
      <c r="W1335"/>
      <c r="X1335"/>
      <c r="Y1335"/>
      <c r="Z1335"/>
      <c r="AA1335"/>
      <c r="AB1335"/>
      <c r="AC1335"/>
      <c r="AD1335"/>
      <c r="AE1335"/>
      <c r="AF1335"/>
      <c r="AG1335"/>
      <c r="AH1335"/>
      <c r="AI1335"/>
      <c r="AJ1335"/>
      <c r="AK1335"/>
      <c r="AL1335"/>
      <c r="AM1335"/>
      <c r="AN1335"/>
      <c r="AO1335"/>
      <c r="AP1335"/>
      <c r="AQ1335"/>
      <c r="AR1335"/>
      <c r="AS1335"/>
      <c r="AT1335"/>
      <c r="AU1335"/>
      <c r="AV1335"/>
      <c r="AW1335"/>
      <c r="AX1335"/>
      <c r="AY1335"/>
      <c r="AZ1335"/>
      <c r="BA1335"/>
      <c r="BB1335"/>
      <c r="BC1335"/>
      <c r="BD1335"/>
      <c r="BE1335"/>
      <c r="BF1335"/>
      <c r="BG1335"/>
      <c r="BH1335"/>
      <c r="BI1335"/>
      <c r="BJ1335"/>
      <c r="BK1335"/>
      <c r="BL1335"/>
      <c r="BM1335"/>
      <c r="BN1335"/>
      <c r="BO1335"/>
    </row>
    <row r="1336" spans="1:67" ht="15" x14ac:dyDescent="0.25">
      <c r="A1336" s="245" t="s">
        <v>17</v>
      </c>
      <c r="B1336" s="245" t="s">
        <v>5741</v>
      </c>
      <c r="C1336" s="245" t="s">
        <v>5863</v>
      </c>
      <c r="D1336" s="245" t="s">
        <v>5862</v>
      </c>
      <c r="E1336" s="246" t="s">
        <v>44</v>
      </c>
      <c r="F1336" s="245" t="s">
        <v>44</v>
      </c>
      <c r="G1336" s="245" t="s">
        <v>9231</v>
      </c>
      <c r="H1336" s="245" t="s">
        <v>9232</v>
      </c>
      <c r="I1336" s="245" t="s">
        <v>11</v>
      </c>
      <c r="J1336" s="245" t="s">
        <v>569</v>
      </c>
      <c r="K1336" s="246" t="s">
        <v>23048</v>
      </c>
      <c r="L1336" s="245" t="s">
        <v>568</v>
      </c>
      <c r="M1336"/>
      <c r="N1336"/>
      <c r="O1336"/>
      <c r="P1336"/>
      <c r="Q1336"/>
      <c r="R1336"/>
      <c r="S1336"/>
      <c r="T1336"/>
      <c r="U1336"/>
      <c r="V1336"/>
      <c r="W1336"/>
      <c r="X1336"/>
      <c r="Y1336"/>
      <c r="Z1336"/>
      <c r="AA1336"/>
      <c r="AB1336"/>
      <c r="AC1336"/>
      <c r="AD1336"/>
      <c r="AE1336"/>
      <c r="AF1336"/>
      <c r="AG1336"/>
      <c r="AH1336"/>
      <c r="AI1336"/>
      <c r="AJ1336"/>
      <c r="AK1336"/>
      <c r="AL1336"/>
      <c r="AM1336"/>
      <c r="AN1336"/>
      <c r="AO1336"/>
      <c r="AP1336"/>
      <c r="AQ1336"/>
      <c r="AR1336"/>
      <c r="AS1336"/>
      <c r="AT1336"/>
      <c r="AU1336"/>
      <c r="AV1336"/>
      <c r="AW1336"/>
      <c r="AX1336"/>
      <c r="AY1336"/>
      <c r="AZ1336"/>
      <c r="BA1336"/>
      <c r="BB1336"/>
      <c r="BC1336"/>
      <c r="BD1336"/>
      <c r="BE1336"/>
      <c r="BF1336"/>
      <c r="BG1336"/>
      <c r="BH1336"/>
      <c r="BI1336"/>
      <c r="BJ1336"/>
      <c r="BK1336"/>
      <c r="BL1336"/>
      <c r="BM1336"/>
      <c r="BN1336"/>
      <c r="BO1336"/>
    </row>
    <row r="1337" spans="1:67" ht="15" x14ac:dyDescent="0.25">
      <c r="A1337" s="245" t="s">
        <v>17</v>
      </c>
      <c r="B1337" s="245" t="s">
        <v>5741</v>
      </c>
      <c r="C1337" s="245" t="s">
        <v>5863</v>
      </c>
      <c r="D1337" s="245" t="s">
        <v>5862</v>
      </c>
      <c r="E1337" s="246" t="s">
        <v>44</v>
      </c>
      <c r="F1337" s="245" t="s">
        <v>44</v>
      </c>
      <c r="G1337" s="245" t="s">
        <v>9234</v>
      </c>
      <c r="H1337" s="245" t="s">
        <v>9235</v>
      </c>
      <c r="I1337" s="245" t="s">
        <v>11</v>
      </c>
      <c r="J1337" s="245" t="s">
        <v>569</v>
      </c>
      <c r="K1337" s="246" t="s">
        <v>23049</v>
      </c>
      <c r="L1337" s="245" t="s">
        <v>568</v>
      </c>
      <c r="M1337"/>
      <c r="N1337"/>
      <c r="O1337"/>
      <c r="P1337"/>
      <c r="Q1337"/>
      <c r="R1337"/>
      <c r="S1337"/>
      <c r="T1337"/>
      <c r="U1337"/>
      <c r="V1337"/>
      <c r="W1337"/>
      <c r="X1337"/>
      <c r="Y1337"/>
      <c r="Z1337"/>
      <c r="AA1337"/>
      <c r="AB1337"/>
      <c r="AC1337"/>
      <c r="AD1337"/>
      <c r="AE1337"/>
      <c r="AF1337"/>
      <c r="AG1337"/>
      <c r="AH1337"/>
      <c r="AI1337"/>
      <c r="AJ1337"/>
      <c r="AK1337"/>
      <c r="AL1337"/>
      <c r="AM1337"/>
      <c r="AN1337"/>
      <c r="AO1337"/>
      <c r="AP1337"/>
      <c r="AQ1337"/>
      <c r="AR1337"/>
      <c r="AS1337"/>
      <c r="AT1337"/>
      <c r="AU1337"/>
      <c r="AV1337"/>
      <c r="AW1337"/>
      <c r="AX1337"/>
      <c r="AY1337"/>
      <c r="AZ1337"/>
      <c r="BA1337"/>
      <c r="BB1337"/>
      <c r="BC1337"/>
      <c r="BD1337"/>
      <c r="BE1337"/>
      <c r="BF1337"/>
      <c r="BG1337"/>
      <c r="BH1337"/>
      <c r="BI1337"/>
      <c r="BJ1337"/>
      <c r="BK1337"/>
      <c r="BL1337"/>
      <c r="BM1337"/>
      <c r="BN1337"/>
      <c r="BO1337"/>
    </row>
    <row r="1338" spans="1:67" ht="15" x14ac:dyDescent="0.25">
      <c r="A1338" s="245" t="s">
        <v>17</v>
      </c>
      <c r="B1338" s="245" t="s">
        <v>5741</v>
      </c>
      <c r="C1338" s="245" t="s">
        <v>5863</v>
      </c>
      <c r="D1338" s="245" t="s">
        <v>5862</v>
      </c>
      <c r="E1338" s="246" t="s">
        <v>44</v>
      </c>
      <c r="F1338" s="245" t="s">
        <v>44</v>
      </c>
      <c r="G1338" s="245" t="s">
        <v>9236</v>
      </c>
      <c r="H1338" s="245" t="s">
        <v>9237</v>
      </c>
      <c r="I1338" s="245" t="s">
        <v>11</v>
      </c>
      <c r="J1338" s="245" t="s">
        <v>569</v>
      </c>
      <c r="K1338" s="246" t="s">
        <v>19593</v>
      </c>
      <c r="L1338" s="245" t="s">
        <v>568</v>
      </c>
      <c r="M1338"/>
      <c r="N1338"/>
      <c r="O1338"/>
      <c r="P1338"/>
      <c r="Q1338"/>
      <c r="R1338"/>
      <c r="S1338"/>
      <c r="T1338"/>
      <c r="U1338"/>
      <c r="V1338"/>
      <c r="W1338"/>
      <c r="X1338"/>
      <c r="Y1338"/>
      <c r="Z1338"/>
      <c r="AA1338"/>
      <c r="AB1338"/>
      <c r="AC1338"/>
      <c r="AD1338"/>
      <c r="AE1338"/>
      <c r="AF1338"/>
      <c r="AG1338"/>
      <c r="AH1338"/>
      <c r="AI1338"/>
      <c r="AJ1338"/>
      <c r="AK1338"/>
      <c r="AL1338"/>
      <c r="AM1338"/>
      <c r="AN1338"/>
      <c r="AO1338"/>
      <c r="AP1338"/>
      <c r="AQ1338"/>
      <c r="AR1338"/>
      <c r="AS1338"/>
      <c r="AT1338"/>
      <c r="AU1338"/>
      <c r="AV1338"/>
      <c r="AW1338"/>
      <c r="AX1338"/>
      <c r="AY1338"/>
      <c r="AZ1338"/>
      <c r="BA1338"/>
      <c r="BB1338"/>
      <c r="BC1338"/>
      <c r="BD1338"/>
      <c r="BE1338"/>
      <c r="BF1338"/>
      <c r="BG1338"/>
      <c r="BH1338"/>
      <c r="BI1338"/>
      <c r="BJ1338"/>
      <c r="BK1338"/>
      <c r="BL1338"/>
      <c r="BM1338"/>
      <c r="BN1338"/>
      <c r="BO1338"/>
    </row>
    <row r="1339" spans="1:67" ht="15" x14ac:dyDescent="0.25">
      <c r="A1339" s="245" t="s">
        <v>17</v>
      </c>
      <c r="B1339" s="245" t="s">
        <v>5741</v>
      </c>
      <c r="C1339" s="245" t="s">
        <v>5863</v>
      </c>
      <c r="D1339" s="245" t="s">
        <v>5862</v>
      </c>
      <c r="E1339" s="246" t="s">
        <v>44</v>
      </c>
      <c r="F1339" s="245" t="s">
        <v>44</v>
      </c>
      <c r="G1339" s="245" t="s">
        <v>9238</v>
      </c>
      <c r="H1339" s="245" t="s">
        <v>9239</v>
      </c>
      <c r="I1339" s="245" t="s">
        <v>11</v>
      </c>
      <c r="J1339" s="245" t="s">
        <v>569</v>
      </c>
      <c r="K1339" s="246" t="s">
        <v>15014</v>
      </c>
      <c r="L1339" s="245" t="s">
        <v>568</v>
      </c>
      <c r="M1339"/>
      <c r="N1339"/>
      <c r="O1339"/>
      <c r="P1339"/>
      <c r="Q1339"/>
      <c r="R1339"/>
      <c r="S1339"/>
      <c r="T1339"/>
      <c r="U1339"/>
      <c r="V1339"/>
      <c r="W1339"/>
      <c r="X1339"/>
      <c r="Y1339"/>
      <c r="Z1339"/>
      <c r="AA1339"/>
      <c r="AB1339"/>
      <c r="AC1339"/>
      <c r="AD1339"/>
      <c r="AE1339"/>
      <c r="AF1339"/>
      <c r="AG1339"/>
      <c r="AH1339"/>
      <c r="AI1339"/>
      <c r="AJ1339"/>
      <c r="AK1339"/>
      <c r="AL1339"/>
      <c r="AM1339"/>
      <c r="AN1339"/>
      <c r="AO1339"/>
      <c r="AP1339"/>
      <c r="AQ1339"/>
      <c r="AR1339"/>
      <c r="AS1339"/>
      <c r="AT1339"/>
      <c r="AU1339"/>
      <c r="AV1339"/>
      <c r="AW1339"/>
      <c r="AX1339"/>
      <c r="AY1339"/>
      <c r="AZ1339"/>
      <c r="BA1339"/>
      <c r="BB1339"/>
      <c r="BC1339"/>
      <c r="BD1339"/>
      <c r="BE1339"/>
      <c r="BF1339"/>
      <c r="BG1339"/>
      <c r="BH1339"/>
      <c r="BI1339"/>
      <c r="BJ1339"/>
      <c r="BK1339"/>
      <c r="BL1339"/>
      <c r="BM1339"/>
      <c r="BN1339"/>
      <c r="BO1339"/>
    </row>
    <row r="1340" spans="1:67" ht="15" x14ac:dyDescent="0.25">
      <c r="A1340" s="245" t="s">
        <v>17</v>
      </c>
      <c r="B1340" s="245" t="s">
        <v>5741</v>
      </c>
      <c r="C1340" s="245" t="s">
        <v>5863</v>
      </c>
      <c r="D1340" s="245" t="s">
        <v>5862</v>
      </c>
      <c r="E1340" s="246" t="s">
        <v>44</v>
      </c>
      <c r="F1340" s="245" t="s">
        <v>44</v>
      </c>
      <c r="G1340" s="245" t="s">
        <v>9240</v>
      </c>
      <c r="H1340" s="245" t="s">
        <v>9241</v>
      </c>
      <c r="I1340" s="245" t="s">
        <v>11</v>
      </c>
      <c r="J1340" s="245" t="s">
        <v>569</v>
      </c>
      <c r="K1340" s="246" t="s">
        <v>15064</v>
      </c>
      <c r="L1340" s="245" t="s">
        <v>568</v>
      </c>
      <c r="M1340"/>
      <c r="N1340"/>
      <c r="O1340"/>
      <c r="P1340"/>
      <c r="Q1340"/>
      <c r="R1340"/>
      <c r="S1340"/>
      <c r="T1340"/>
      <c r="U1340"/>
      <c r="V1340"/>
      <c r="W1340"/>
      <c r="X1340"/>
      <c r="Y1340"/>
      <c r="Z1340"/>
      <c r="AA1340"/>
      <c r="AB1340"/>
      <c r="AC1340"/>
      <c r="AD1340"/>
      <c r="AE1340"/>
      <c r="AF1340"/>
      <c r="AG1340"/>
      <c r="AH1340"/>
      <c r="AI1340"/>
      <c r="AJ1340"/>
      <c r="AK1340"/>
      <c r="AL1340"/>
      <c r="AM1340"/>
      <c r="AN1340"/>
      <c r="AO1340"/>
      <c r="AP1340"/>
      <c r="AQ1340"/>
      <c r="AR1340"/>
      <c r="AS1340"/>
      <c r="AT1340"/>
      <c r="AU1340"/>
      <c r="AV1340"/>
      <c r="AW1340"/>
      <c r="AX1340"/>
      <c r="AY1340"/>
      <c r="AZ1340"/>
      <c r="BA1340"/>
      <c r="BB1340"/>
      <c r="BC1340"/>
      <c r="BD1340"/>
      <c r="BE1340"/>
      <c r="BF1340"/>
      <c r="BG1340"/>
      <c r="BH1340"/>
      <c r="BI1340"/>
      <c r="BJ1340"/>
      <c r="BK1340"/>
      <c r="BL1340"/>
      <c r="BM1340"/>
      <c r="BN1340"/>
      <c r="BO1340"/>
    </row>
    <row r="1341" spans="1:67" ht="15" x14ac:dyDescent="0.25">
      <c r="A1341" s="245" t="s">
        <v>17</v>
      </c>
      <c r="B1341" s="245" t="s">
        <v>5741</v>
      </c>
      <c r="C1341" s="245" t="s">
        <v>5863</v>
      </c>
      <c r="D1341" s="245" t="s">
        <v>5862</v>
      </c>
      <c r="E1341" s="246" t="s">
        <v>44</v>
      </c>
      <c r="F1341" s="245" t="s">
        <v>44</v>
      </c>
      <c r="G1341" s="245" t="s">
        <v>9242</v>
      </c>
      <c r="H1341" s="245" t="s">
        <v>9243</v>
      </c>
      <c r="I1341" s="245" t="s">
        <v>11</v>
      </c>
      <c r="J1341" s="245" t="s">
        <v>569</v>
      </c>
      <c r="K1341" s="246" t="s">
        <v>21234</v>
      </c>
      <c r="L1341" s="245" t="s">
        <v>568</v>
      </c>
      <c r="M1341"/>
      <c r="N1341"/>
      <c r="O1341"/>
      <c r="P1341"/>
      <c r="Q1341"/>
      <c r="R1341"/>
      <c r="S1341"/>
      <c r="T1341"/>
      <c r="U1341"/>
      <c r="V1341"/>
      <c r="W1341"/>
      <c r="X1341"/>
      <c r="Y1341"/>
      <c r="Z1341"/>
      <c r="AA1341"/>
      <c r="AB1341"/>
      <c r="AC1341"/>
      <c r="AD1341"/>
      <c r="AE1341"/>
      <c r="AF1341"/>
      <c r="AG1341"/>
      <c r="AH1341"/>
      <c r="AI1341"/>
      <c r="AJ1341"/>
      <c r="AK1341"/>
      <c r="AL1341"/>
      <c r="AM1341"/>
      <c r="AN1341"/>
      <c r="AO1341"/>
      <c r="AP1341"/>
      <c r="AQ1341"/>
      <c r="AR1341"/>
      <c r="AS1341"/>
      <c r="AT1341"/>
      <c r="AU1341"/>
      <c r="AV1341"/>
      <c r="AW1341"/>
      <c r="AX1341"/>
      <c r="AY1341"/>
      <c r="AZ1341"/>
      <c r="BA1341"/>
      <c r="BB1341"/>
      <c r="BC1341"/>
      <c r="BD1341"/>
      <c r="BE1341"/>
      <c r="BF1341"/>
      <c r="BG1341"/>
      <c r="BH1341"/>
      <c r="BI1341"/>
      <c r="BJ1341"/>
      <c r="BK1341"/>
      <c r="BL1341"/>
      <c r="BM1341"/>
      <c r="BN1341"/>
      <c r="BO1341"/>
    </row>
    <row r="1342" spans="1:67" ht="15" x14ac:dyDescent="0.25">
      <c r="A1342" s="245" t="s">
        <v>17</v>
      </c>
      <c r="B1342" s="245" t="s">
        <v>5741</v>
      </c>
      <c r="C1342" s="245" t="s">
        <v>5863</v>
      </c>
      <c r="D1342" s="245" t="s">
        <v>5862</v>
      </c>
      <c r="E1342" s="246" t="s">
        <v>44</v>
      </c>
      <c r="F1342" s="245" t="s">
        <v>44</v>
      </c>
      <c r="G1342" s="245" t="s">
        <v>9244</v>
      </c>
      <c r="H1342" s="245" t="s">
        <v>9245</v>
      </c>
      <c r="I1342" s="245" t="s">
        <v>11</v>
      </c>
      <c r="J1342" s="245" t="s">
        <v>569</v>
      </c>
      <c r="K1342" s="246" t="s">
        <v>23050</v>
      </c>
      <c r="L1342" s="245" t="s">
        <v>568</v>
      </c>
      <c r="M1342"/>
      <c r="N1342"/>
      <c r="O1342"/>
      <c r="P1342"/>
      <c r="Q1342"/>
      <c r="R1342"/>
      <c r="S1342"/>
      <c r="T1342"/>
      <c r="U1342"/>
      <c r="V1342"/>
      <c r="W1342"/>
      <c r="X1342"/>
      <c r="Y1342"/>
      <c r="Z1342"/>
      <c r="AA1342"/>
      <c r="AB1342"/>
      <c r="AC1342"/>
      <c r="AD1342"/>
      <c r="AE1342"/>
      <c r="AF1342"/>
      <c r="AG1342"/>
      <c r="AH1342"/>
      <c r="AI1342"/>
      <c r="AJ1342"/>
      <c r="AK1342"/>
      <c r="AL1342"/>
      <c r="AM1342"/>
      <c r="AN1342"/>
      <c r="AO1342"/>
      <c r="AP1342"/>
      <c r="AQ1342"/>
      <c r="AR1342"/>
      <c r="AS1342"/>
      <c r="AT1342"/>
      <c r="AU1342"/>
      <c r="AV1342"/>
      <c r="AW1342"/>
      <c r="AX1342"/>
      <c r="AY1342"/>
      <c r="AZ1342"/>
      <c r="BA1342"/>
      <c r="BB1342"/>
      <c r="BC1342"/>
      <c r="BD1342"/>
      <c r="BE1342"/>
      <c r="BF1342"/>
      <c r="BG1342"/>
      <c r="BH1342"/>
      <c r="BI1342"/>
      <c r="BJ1342"/>
      <c r="BK1342"/>
      <c r="BL1342"/>
      <c r="BM1342"/>
      <c r="BN1342"/>
      <c r="BO1342"/>
    </row>
    <row r="1343" spans="1:67" ht="15" x14ac:dyDescent="0.25">
      <c r="A1343" s="245" t="s">
        <v>17</v>
      </c>
      <c r="B1343" s="245" t="s">
        <v>5741</v>
      </c>
      <c r="C1343" s="245" t="s">
        <v>5863</v>
      </c>
      <c r="D1343" s="245" t="s">
        <v>5862</v>
      </c>
      <c r="E1343" s="246" t="s">
        <v>44</v>
      </c>
      <c r="F1343" s="245" t="s">
        <v>44</v>
      </c>
      <c r="G1343" s="245" t="s">
        <v>9246</v>
      </c>
      <c r="H1343" s="245" t="s">
        <v>9247</v>
      </c>
      <c r="I1343" s="245" t="s">
        <v>11</v>
      </c>
      <c r="J1343" s="245" t="s">
        <v>569</v>
      </c>
      <c r="K1343" s="246" t="s">
        <v>12463</v>
      </c>
      <c r="L1343" s="245" t="s">
        <v>568</v>
      </c>
      <c r="M1343"/>
      <c r="N1343"/>
      <c r="O1343"/>
      <c r="P1343"/>
      <c r="Q1343"/>
      <c r="R1343"/>
      <c r="S1343"/>
      <c r="T1343"/>
      <c r="U1343"/>
      <c r="V1343"/>
      <c r="W1343"/>
      <c r="X1343"/>
      <c r="Y1343"/>
      <c r="Z1343"/>
      <c r="AA1343"/>
      <c r="AB1343"/>
      <c r="AC1343"/>
      <c r="AD1343"/>
      <c r="AE1343"/>
      <c r="AF1343"/>
      <c r="AG1343"/>
      <c r="AH1343"/>
      <c r="AI1343"/>
      <c r="AJ1343"/>
      <c r="AK1343"/>
      <c r="AL1343"/>
      <c r="AM1343"/>
      <c r="AN1343"/>
      <c r="AO1343"/>
      <c r="AP1343"/>
      <c r="AQ1343"/>
      <c r="AR1343"/>
      <c r="AS1343"/>
      <c r="AT1343"/>
      <c r="AU1343"/>
      <c r="AV1343"/>
      <c r="AW1343"/>
      <c r="AX1343"/>
      <c r="AY1343"/>
      <c r="AZ1343"/>
      <c r="BA1343"/>
      <c r="BB1343"/>
      <c r="BC1343"/>
      <c r="BD1343"/>
      <c r="BE1343"/>
      <c r="BF1343"/>
      <c r="BG1343"/>
      <c r="BH1343"/>
      <c r="BI1343"/>
      <c r="BJ1343"/>
      <c r="BK1343"/>
      <c r="BL1343"/>
      <c r="BM1343"/>
      <c r="BN1343"/>
      <c r="BO1343"/>
    </row>
    <row r="1344" spans="1:67" ht="15" x14ac:dyDescent="0.25">
      <c r="A1344" s="245" t="s">
        <v>17</v>
      </c>
      <c r="B1344" s="245" t="s">
        <v>5741</v>
      </c>
      <c r="C1344" s="245" t="s">
        <v>5863</v>
      </c>
      <c r="D1344" s="245" t="s">
        <v>5862</v>
      </c>
      <c r="E1344" s="246" t="s">
        <v>44</v>
      </c>
      <c r="F1344" s="245" t="s">
        <v>44</v>
      </c>
      <c r="G1344" s="245" t="s">
        <v>9248</v>
      </c>
      <c r="H1344" s="245" t="s">
        <v>9249</v>
      </c>
      <c r="I1344" s="245" t="s">
        <v>11</v>
      </c>
      <c r="J1344" s="245" t="s">
        <v>569</v>
      </c>
      <c r="K1344" s="246" t="s">
        <v>12630</v>
      </c>
      <c r="L1344" s="245" t="s">
        <v>568</v>
      </c>
      <c r="M1344"/>
      <c r="N1344"/>
      <c r="O1344"/>
      <c r="P1344"/>
      <c r="Q1344"/>
      <c r="R1344"/>
      <c r="S1344"/>
      <c r="T1344"/>
      <c r="U1344"/>
      <c r="V1344"/>
      <c r="W1344"/>
      <c r="X1344"/>
      <c r="Y1344"/>
      <c r="Z1344"/>
      <c r="AA1344"/>
      <c r="AB1344"/>
      <c r="AC1344"/>
      <c r="AD1344"/>
      <c r="AE1344"/>
      <c r="AF1344"/>
      <c r="AG1344"/>
      <c r="AH1344"/>
      <c r="AI1344"/>
      <c r="AJ1344"/>
      <c r="AK1344"/>
      <c r="AL1344"/>
      <c r="AM1344"/>
      <c r="AN1344"/>
      <c r="AO1344"/>
      <c r="AP1344"/>
      <c r="AQ1344"/>
      <c r="AR1344"/>
      <c r="AS1344"/>
      <c r="AT1344"/>
      <c r="AU1344"/>
      <c r="AV1344"/>
      <c r="AW1344"/>
      <c r="AX1344"/>
      <c r="AY1344"/>
      <c r="AZ1344"/>
      <c r="BA1344"/>
      <c r="BB1344"/>
      <c r="BC1344"/>
      <c r="BD1344"/>
      <c r="BE1344"/>
      <c r="BF1344"/>
      <c r="BG1344"/>
      <c r="BH1344"/>
      <c r="BI1344"/>
      <c r="BJ1344"/>
      <c r="BK1344"/>
      <c r="BL1344"/>
      <c r="BM1344"/>
      <c r="BN1344"/>
      <c r="BO1344"/>
    </row>
    <row r="1345" spans="1:67" ht="15" x14ac:dyDescent="0.25">
      <c r="A1345" s="245" t="s">
        <v>17</v>
      </c>
      <c r="B1345" s="245" t="s">
        <v>5741</v>
      </c>
      <c r="C1345" s="245" t="s">
        <v>5863</v>
      </c>
      <c r="D1345" s="245" t="s">
        <v>5862</v>
      </c>
      <c r="E1345" s="246" t="s">
        <v>44</v>
      </c>
      <c r="F1345" s="245" t="s">
        <v>44</v>
      </c>
      <c r="G1345" s="245" t="s">
        <v>9250</v>
      </c>
      <c r="H1345" s="245" t="s">
        <v>9251</v>
      </c>
      <c r="I1345" s="245" t="s">
        <v>11</v>
      </c>
      <c r="J1345" s="245" t="s">
        <v>569</v>
      </c>
      <c r="K1345" s="246" t="s">
        <v>23051</v>
      </c>
      <c r="L1345" s="245" t="s">
        <v>568</v>
      </c>
      <c r="M1345"/>
      <c r="N1345"/>
      <c r="O1345"/>
      <c r="P1345"/>
      <c r="Q1345"/>
      <c r="R1345"/>
      <c r="S1345"/>
      <c r="T1345"/>
      <c r="U1345"/>
      <c r="V1345"/>
      <c r="W1345"/>
      <c r="X1345"/>
      <c r="Y1345"/>
      <c r="Z1345"/>
      <c r="AA1345"/>
      <c r="AB1345"/>
      <c r="AC1345"/>
      <c r="AD1345"/>
      <c r="AE1345"/>
      <c r="AF1345"/>
      <c r="AG1345"/>
      <c r="AH1345"/>
      <c r="AI1345"/>
      <c r="AJ1345"/>
      <c r="AK1345"/>
      <c r="AL1345"/>
      <c r="AM1345"/>
      <c r="AN1345"/>
      <c r="AO1345"/>
      <c r="AP1345"/>
      <c r="AQ1345"/>
      <c r="AR1345"/>
      <c r="AS1345"/>
      <c r="AT1345"/>
      <c r="AU1345"/>
      <c r="AV1345"/>
      <c r="AW1345"/>
      <c r="AX1345"/>
      <c r="AY1345"/>
      <c r="AZ1345"/>
      <c r="BA1345"/>
      <c r="BB1345"/>
      <c r="BC1345"/>
      <c r="BD1345"/>
      <c r="BE1345"/>
      <c r="BF1345"/>
      <c r="BG1345"/>
      <c r="BH1345"/>
      <c r="BI1345"/>
      <c r="BJ1345"/>
      <c r="BK1345"/>
      <c r="BL1345"/>
      <c r="BM1345"/>
      <c r="BN1345"/>
      <c r="BO1345"/>
    </row>
    <row r="1346" spans="1:67" ht="15" x14ac:dyDescent="0.25">
      <c r="A1346" s="245" t="s">
        <v>17</v>
      </c>
      <c r="B1346" s="245" t="s">
        <v>5741</v>
      </c>
      <c r="C1346" s="245" t="s">
        <v>5863</v>
      </c>
      <c r="D1346" s="245" t="s">
        <v>5862</v>
      </c>
      <c r="E1346" s="246" t="s">
        <v>44</v>
      </c>
      <c r="F1346" s="245" t="s">
        <v>44</v>
      </c>
      <c r="G1346" s="245" t="s">
        <v>9252</v>
      </c>
      <c r="H1346" s="245" t="s">
        <v>9253</v>
      </c>
      <c r="I1346" s="245" t="s">
        <v>11</v>
      </c>
      <c r="J1346" s="245" t="s">
        <v>569</v>
      </c>
      <c r="K1346" s="246" t="s">
        <v>8931</v>
      </c>
      <c r="L1346" s="245" t="s">
        <v>568</v>
      </c>
      <c r="M1346"/>
      <c r="N1346"/>
      <c r="O1346"/>
      <c r="P1346"/>
      <c r="Q1346"/>
      <c r="R1346"/>
      <c r="S1346"/>
      <c r="T1346"/>
      <c r="U1346"/>
      <c r="V1346"/>
      <c r="W1346"/>
      <c r="X1346"/>
      <c r="Y1346"/>
      <c r="Z1346"/>
      <c r="AA1346"/>
      <c r="AB1346"/>
      <c r="AC1346"/>
      <c r="AD1346"/>
      <c r="AE1346"/>
      <c r="AF1346"/>
      <c r="AG1346"/>
      <c r="AH1346"/>
      <c r="AI1346"/>
      <c r="AJ1346"/>
      <c r="AK1346"/>
      <c r="AL1346"/>
      <c r="AM1346"/>
      <c r="AN1346"/>
      <c r="AO1346"/>
      <c r="AP1346"/>
      <c r="AQ1346"/>
      <c r="AR1346"/>
      <c r="AS1346"/>
      <c r="AT1346"/>
      <c r="AU1346"/>
      <c r="AV1346"/>
      <c r="AW1346"/>
      <c r="AX1346"/>
      <c r="AY1346"/>
      <c r="AZ1346"/>
      <c r="BA1346"/>
      <c r="BB1346"/>
      <c r="BC1346"/>
      <c r="BD1346"/>
      <c r="BE1346"/>
      <c r="BF1346"/>
      <c r="BG1346"/>
      <c r="BH1346"/>
      <c r="BI1346"/>
      <c r="BJ1346"/>
      <c r="BK1346"/>
      <c r="BL1346"/>
      <c r="BM1346"/>
      <c r="BN1346"/>
      <c r="BO1346"/>
    </row>
    <row r="1347" spans="1:67" ht="15" x14ac:dyDescent="0.25">
      <c r="A1347" s="245" t="s">
        <v>17</v>
      </c>
      <c r="B1347" s="245" t="s">
        <v>5741</v>
      </c>
      <c r="C1347" s="245" t="s">
        <v>5863</v>
      </c>
      <c r="D1347" s="245" t="s">
        <v>5862</v>
      </c>
      <c r="E1347" s="246" t="s">
        <v>44</v>
      </c>
      <c r="F1347" s="245" t="s">
        <v>44</v>
      </c>
      <c r="G1347" s="245" t="s">
        <v>9254</v>
      </c>
      <c r="H1347" s="245" t="s">
        <v>9255</v>
      </c>
      <c r="I1347" s="245" t="s">
        <v>11</v>
      </c>
      <c r="J1347" s="245" t="s">
        <v>569</v>
      </c>
      <c r="K1347" s="246" t="s">
        <v>15130</v>
      </c>
      <c r="L1347" s="245" t="s">
        <v>568</v>
      </c>
      <c r="M1347"/>
      <c r="N1347"/>
      <c r="O1347"/>
      <c r="P1347"/>
      <c r="Q1347"/>
      <c r="R1347"/>
      <c r="S1347"/>
      <c r="T1347"/>
      <c r="U1347"/>
      <c r="V1347"/>
      <c r="W1347"/>
      <c r="X1347"/>
      <c r="Y1347"/>
      <c r="Z1347"/>
      <c r="AA1347"/>
      <c r="AB1347"/>
      <c r="AC1347"/>
      <c r="AD1347"/>
      <c r="AE1347"/>
      <c r="AF1347"/>
      <c r="AG1347"/>
      <c r="AH1347"/>
      <c r="AI1347"/>
      <c r="AJ1347"/>
      <c r="AK1347"/>
      <c r="AL1347"/>
      <c r="AM1347"/>
      <c r="AN1347"/>
      <c r="AO1347"/>
      <c r="AP1347"/>
      <c r="AQ1347"/>
      <c r="AR1347"/>
      <c r="AS1347"/>
      <c r="AT1347"/>
      <c r="AU1347"/>
      <c r="AV1347"/>
      <c r="AW1347"/>
      <c r="AX1347"/>
      <c r="AY1347"/>
      <c r="AZ1347"/>
      <c r="BA1347"/>
      <c r="BB1347"/>
      <c r="BC1347"/>
      <c r="BD1347"/>
      <c r="BE1347"/>
      <c r="BF1347"/>
      <c r="BG1347"/>
      <c r="BH1347"/>
      <c r="BI1347"/>
      <c r="BJ1347"/>
      <c r="BK1347"/>
      <c r="BL1347"/>
      <c r="BM1347"/>
      <c r="BN1347"/>
      <c r="BO1347"/>
    </row>
    <row r="1348" spans="1:67" ht="15" x14ac:dyDescent="0.25">
      <c r="A1348" s="245" t="s">
        <v>17</v>
      </c>
      <c r="B1348" s="245" t="s">
        <v>5741</v>
      </c>
      <c r="C1348" s="245" t="s">
        <v>5863</v>
      </c>
      <c r="D1348" s="245" t="s">
        <v>5862</v>
      </c>
      <c r="E1348" s="246" t="s">
        <v>44</v>
      </c>
      <c r="F1348" s="245" t="s">
        <v>44</v>
      </c>
      <c r="G1348" s="245" t="s">
        <v>9256</v>
      </c>
      <c r="H1348" s="245" t="s">
        <v>9257</v>
      </c>
      <c r="I1348" s="245" t="s">
        <v>11</v>
      </c>
      <c r="J1348" s="245" t="s">
        <v>569</v>
      </c>
      <c r="K1348" s="246" t="s">
        <v>22380</v>
      </c>
      <c r="L1348" s="245" t="s">
        <v>568</v>
      </c>
      <c r="M1348"/>
      <c r="N1348"/>
      <c r="O1348"/>
      <c r="P1348"/>
      <c r="Q1348"/>
      <c r="R1348"/>
      <c r="S1348"/>
      <c r="T1348"/>
      <c r="U1348"/>
      <c r="V1348"/>
      <c r="W1348"/>
      <c r="X1348"/>
      <c r="Y1348"/>
      <c r="Z1348"/>
      <c r="AA1348"/>
      <c r="AB1348"/>
      <c r="AC1348"/>
      <c r="AD1348"/>
      <c r="AE1348"/>
      <c r="AF1348"/>
      <c r="AG1348"/>
      <c r="AH1348"/>
      <c r="AI1348"/>
      <c r="AJ1348"/>
      <c r="AK1348"/>
      <c r="AL1348"/>
      <c r="AM1348"/>
      <c r="AN1348"/>
      <c r="AO1348"/>
      <c r="AP1348"/>
      <c r="AQ1348"/>
      <c r="AR1348"/>
      <c r="AS1348"/>
      <c r="AT1348"/>
      <c r="AU1348"/>
      <c r="AV1348"/>
      <c r="AW1348"/>
      <c r="AX1348"/>
      <c r="AY1348"/>
      <c r="AZ1348"/>
      <c r="BA1348"/>
      <c r="BB1348"/>
      <c r="BC1348"/>
      <c r="BD1348"/>
      <c r="BE1348"/>
      <c r="BF1348"/>
      <c r="BG1348"/>
      <c r="BH1348"/>
      <c r="BI1348"/>
      <c r="BJ1348"/>
      <c r="BK1348"/>
      <c r="BL1348"/>
      <c r="BM1348"/>
      <c r="BN1348"/>
      <c r="BO1348"/>
    </row>
    <row r="1349" spans="1:67" ht="15" x14ac:dyDescent="0.25">
      <c r="A1349" s="245" t="s">
        <v>17</v>
      </c>
      <c r="B1349" s="245" t="s">
        <v>5741</v>
      </c>
      <c r="C1349" s="245" t="s">
        <v>5842</v>
      </c>
      <c r="D1349" s="245" t="s">
        <v>5841</v>
      </c>
      <c r="E1349" s="246" t="s">
        <v>44</v>
      </c>
      <c r="F1349" s="245" t="s">
        <v>44</v>
      </c>
      <c r="G1349" s="245" t="s">
        <v>5859</v>
      </c>
      <c r="H1349" s="245" t="s">
        <v>9258</v>
      </c>
      <c r="I1349" s="245" t="s">
        <v>11</v>
      </c>
      <c r="J1349" s="245" t="s">
        <v>569</v>
      </c>
      <c r="K1349" s="246" t="s">
        <v>8493</v>
      </c>
      <c r="L1349" s="245" t="s">
        <v>568</v>
      </c>
      <c r="M1349"/>
      <c r="N1349"/>
      <c r="O1349"/>
      <c r="P1349"/>
      <c r="Q1349"/>
      <c r="R1349"/>
      <c r="S1349"/>
      <c r="T1349"/>
      <c r="U1349"/>
      <c r="V1349"/>
      <c r="W1349"/>
      <c r="X1349"/>
      <c r="Y1349"/>
      <c r="Z1349"/>
      <c r="AA1349"/>
      <c r="AB1349"/>
      <c r="AC1349"/>
      <c r="AD1349"/>
      <c r="AE1349"/>
      <c r="AF1349"/>
      <c r="AG1349"/>
      <c r="AH1349"/>
      <c r="AI1349"/>
      <c r="AJ1349"/>
      <c r="AK1349"/>
      <c r="AL1349"/>
      <c r="AM1349"/>
      <c r="AN1349"/>
      <c r="AO1349"/>
      <c r="AP1349"/>
      <c r="AQ1349"/>
      <c r="AR1349"/>
      <c r="AS1349"/>
      <c r="AT1349"/>
      <c r="AU1349"/>
      <c r="AV1349"/>
      <c r="AW1349"/>
      <c r="AX1349"/>
      <c r="AY1349"/>
      <c r="AZ1349"/>
      <c r="BA1349"/>
      <c r="BB1349"/>
      <c r="BC1349"/>
      <c r="BD1349"/>
      <c r="BE1349"/>
      <c r="BF1349"/>
      <c r="BG1349"/>
      <c r="BH1349"/>
      <c r="BI1349"/>
      <c r="BJ1349"/>
      <c r="BK1349"/>
      <c r="BL1349"/>
      <c r="BM1349"/>
      <c r="BN1349"/>
      <c r="BO1349"/>
    </row>
    <row r="1350" spans="1:67" ht="15" x14ac:dyDescent="0.25">
      <c r="A1350" s="245" t="s">
        <v>17</v>
      </c>
      <c r="B1350" s="245" t="s">
        <v>5741</v>
      </c>
      <c r="C1350" s="245" t="s">
        <v>5842</v>
      </c>
      <c r="D1350" s="245" t="s">
        <v>5841</v>
      </c>
      <c r="E1350" s="246" t="s">
        <v>44</v>
      </c>
      <c r="F1350" s="245" t="s">
        <v>44</v>
      </c>
      <c r="G1350" s="245" t="s">
        <v>5858</v>
      </c>
      <c r="H1350" s="245" t="s">
        <v>9260</v>
      </c>
      <c r="I1350" s="245" t="s">
        <v>11</v>
      </c>
      <c r="J1350" s="245" t="s">
        <v>569</v>
      </c>
      <c r="K1350" s="246" t="s">
        <v>15396</v>
      </c>
      <c r="L1350" s="245" t="s">
        <v>568</v>
      </c>
      <c r="M1350"/>
      <c r="N1350"/>
      <c r="O1350"/>
      <c r="P1350"/>
      <c r="Q1350"/>
      <c r="R1350"/>
      <c r="S1350"/>
      <c r="T1350"/>
      <c r="U1350"/>
      <c r="V1350"/>
      <c r="W1350"/>
      <c r="X1350"/>
      <c r="Y1350"/>
      <c r="Z1350"/>
      <c r="AA1350"/>
      <c r="AB1350"/>
      <c r="AC1350"/>
      <c r="AD1350"/>
      <c r="AE1350"/>
      <c r="AF1350"/>
      <c r="AG1350"/>
      <c r="AH1350"/>
      <c r="AI1350"/>
      <c r="AJ1350"/>
      <c r="AK1350"/>
      <c r="AL1350"/>
      <c r="AM1350"/>
      <c r="AN1350"/>
      <c r="AO1350"/>
      <c r="AP1350"/>
      <c r="AQ1350"/>
      <c r="AR1350"/>
      <c r="AS1350"/>
      <c r="AT1350"/>
      <c r="AU1350"/>
      <c r="AV1350"/>
      <c r="AW1350"/>
      <c r="AX1350"/>
      <c r="AY1350"/>
      <c r="AZ1350"/>
      <c r="BA1350"/>
      <c r="BB1350"/>
      <c r="BC1350"/>
      <c r="BD1350"/>
      <c r="BE1350"/>
      <c r="BF1350"/>
      <c r="BG1350"/>
      <c r="BH1350"/>
      <c r="BI1350"/>
      <c r="BJ1350"/>
      <c r="BK1350"/>
      <c r="BL1350"/>
      <c r="BM1350"/>
      <c r="BN1350"/>
      <c r="BO1350"/>
    </row>
    <row r="1351" spans="1:67" ht="15" x14ac:dyDescent="0.25">
      <c r="A1351" s="245" t="s">
        <v>17</v>
      </c>
      <c r="B1351" s="245" t="s">
        <v>5741</v>
      </c>
      <c r="C1351" s="245" t="s">
        <v>5842</v>
      </c>
      <c r="D1351" s="245" t="s">
        <v>5841</v>
      </c>
      <c r="E1351" s="246" t="s">
        <v>44</v>
      </c>
      <c r="F1351" s="245" t="s">
        <v>44</v>
      </c>
      <c r="G1351" s="245" t="s">
        <v>5857</v>
      </c>
      <c r="H1351" s="245" t="s">
        <v>9261</v>
      </c>
      <c r="I1351" s="245" t="s">
        <v>11</v>
      </c>
      <c r="J1351" s="245" t="s">
        <v>569</v>
      </c>
      <c r="K1351" s="246" t="s">
        <v>17466</v>
      </c>
      <c r="L1351" s="245" t="s">
        <v>568</v>
      </c>
      <c r="M1351"/>
      <c r="N1351"/>
      <c r="O1351"/>
      <c r="P1351"/>
      <c r="Q1351"/>
      <c r="R1351"/>
      <c r="S1351"/>
      <c r="T1351"/>
      <c r="U1351"/>
      <c r="V1351"/>
      <c r="W1351"/>
      <c r="X1351"/>
      <c r="Y1351"/>
      <c r="Z1351"/>
      <c r="AA1351"/>
      <c r="AB1351"/>
      <c r="AC1351"/>
      <c r="AD1351"/>
      <c r="AE1351"/>
      <c r="AF1351"/>
      <c r="AG1351"/>
      <c r="AH1351"/>
      <c r="AI1351"/>
      <c r="AJ1351"/>
      <c r="AK1351"/>
      <c r="AL1351"/>
      <c r="AM1351"/>
      <c r="AN1351"/>
      <c r="AO1351"/>
      <c r="AP1351"/>
      <c r="AQ1351"/>
      <c r="AR1351"/>
      <c r="AS1351"/>
      <c r="AT1351"/>
      <c r="AU1351"/>
      <c r="AV1351"/>
      <c r="AW1351"/>
      <c r="AX1351"/>
      <c r="AY1351"/>
      <c r="AZ1351"/>
      <c r="BA1351"/>
      <c r="BB1351"/>
      <c r="BC1351"/>
      <c r="BD1351"/>
      <c r="BE1351"/>
      <c r="BF1351"/>
      <c r="BG1351"/>
      <c r="BH1351"/>
      <c r="BI1351"/>
      <c r="BJ1351"/>
      <c r="BK1351"/>
      <c r="BL1351"/>
      <c r="BM1351"/>
      <c r="BN1351"/>
      <c r="BO1351"/>
    </row>
    <row r="1352" spans="1:67" ht="15" x14ac:dyDescent="0.25">
      <c r="A1352" s="245" t="s">
        <v>17</v>
      </c>
      <c r="B1352" s="245" t="s">
        <v>5741</v>
      </c>
      <c r="C1352" s="245" t="s">
        <v>5842</v>
      </c>
      <c r="D1352" s="245" t="s">
        <v>5841</v>
      </c>
      <c r="E1352" s="246" t="s">
        <v>44</v>
      </c>
      <c r="F1352" s="245" t="s">
        <v>44</v>
      </c>
      <c r="G1352" s="245" t="s">
        <v>5855</v>
      </c>
      <c r="H1352" s="245" t="s">
        <v>9262</v>
      </c>
      <c r="I1352" s="245" t="s">
        <v>11</v>
      </c>
      <c r="J1352" s="245" t="s">
        <v>569</v>
      </c>
      <c r="K1352" s="246" t="s">
        <v>16233</v>
      </c>
      <c r="L1352" s="245" t="s">
        <v>568</v>
      </c>
      <c r="M1352"/>
      <c r="N1352"/>
      <c r="O1352"/>
      <c r="P1352"/>
      <c r="Q1352"/>
      <c r="R1352"/>
      <c r="S1352"/>
      <c r="T1352"/>
      <c r="U1352"/>
      <c r="V1352"/>
      <c r="W1352"/>
      <c r="X1352"/>
      <c r="Y1352"/>
      <c r="Z1352"/>
      <c r="AA1352"/>
      <c r="AB1352"/>
      <c r="AC1352"/>
      <c r="AD1352"/>
      <c r="AE1352"/>
      <c r="AF1352"/>
      <c r="AG1352"/>
      <c r="AH1352"/>
      <c r="AI1352"/>
      <c r="AJ1352"/>
      <c r="AK1352"/>
      <c r="AL1352"/>
      <c r="AM1352"/>
      <c r="AN1352"/>
      <c r="AO1352"/>
      <c r="AP1352"/>
      <c r="AQ1352"/>
      <c r="AR1352"/>
      <c r="AS1352"/>
      <c r="AT1352"/>
      <c r="AU1352"/>
      <c r="AV1352"/>
      <c r="AW1352"/>
      <c r="AX1352"/>
      <c r="AY1352"/>
      <c r="AZ1352"/>
      <c r="BA1352"/>
      <c r="BB1352"/>
      <c r="BC1352"/>
      <c r="BD1352"/>
      <c r="BE1352"/>
      <c r="BF1352"/>
      <c r="BG1352"/>
      <c r="BH1352"/>
      <c r="BI1352"/>
      <c r="BJ1352"/>
      <c r="BK1352"/>
      <c r="BL1352"/>
      <c r="BM1352"/>
      <c r="BN1352"/>
      <c r="BO1352"/>
    </row>
    <row r="1353" spans="1:67" ht="15" x14ac:dyDescent="0.25">
      <c r="A1353" s="245" t="s">
        <v>17</v>
      </c>
      <c r="B1353" s="245" t="s">
        <v>5741</v>
      </c>
      <c r="C1353" s="245" t="s">
        <v>5842</v>
      </c>
      <c r="D1353" s="245" t="s">
        <v>5841</v>
      </c>
      <c r="E1353" s="246" t="s">
        <v>44</v>
      </c>
      <c r="F1353" s="245" t="s">
        <v>44</v>
      </c>
      <c r="G1353" s="245" t="s">
        <v>5854</v>
      </c>
      <c r="H1353" s="245" t="s">
        <v>9263</v>
      </c>
      <c r="I1353" s="245" t="s">
        <v>11</v>
      </c>
      <c r="J1353" s="245" t="s">
        <v>569</v>
      </c>
      <c r="K1353" s="246" t="s">
        <v>23052</v>
      </c>
      <c r="L1353" s="245" t="s">
        <v>568</v>
      </c>
      <c r="M1353"/>
      <c r="N1353"/>
      <c r="O1353"/>
      <c r="P1353"/>
      <c r="Q1353"/>
      <c r="R1353"/>
      <c r="S1353"/>
      <c r="T1353"/>
      <c r="U1353"/>
      <c r="V1353"/>
      <c r="W1353"/>
      <c r="X1353"/>
      <c r="Y1353"/>
      <c r="Z1353"/>
      <c r="AA1353"/>
      <c r="AB1353"/>
      <c r="AC1353"/>
      <c r="AD1353"/>
      <c r="AE1353"/>
      <c r="AF1353"/>
      <c r="AG1353"/>
      <c r="AH1353"/>
      <c r="AI1353"/>
      <c r="AJ1353"/>
      <c r="AK1353"/>
      <c r="AL1353"/>
      <c r="AM1353"/>
      <c r="AN1353"/>
      <c r="AO1353"/>
      <c r="AP1353"/>
      <c r="AQ1353"/>
      <c r="AR1353"/>
      <c r="AS1353"/>
      <c r="AT1353"/>
      <c r="AU1353"/>
      <c r="AV1353"/>
      <c r="AW1353"/>
      <c r="AX1353"/>
      <c r="AY1353"/>
      <c r="AZ1353"/>
      <c r="BA1353"/>
      <c r="BB1353"/>
      <c r="BC1353"/>
      <c r="BD1353"/>
      <c r="BE1353"/>
      <c r="BF1353"/>
      <c r="BG1353"/>
      <c r="BH1353"/>
      <c r="BI1353"/>
      <c r="BJ1353"/>
      <c r="BK1353"/>
      <c r="BL1353"/>
      <c r="BM1353"/>
      <c r="BN1353"/>
      <c r="BO1353"/>
    </row>
    <row r="1354" spans="1:67" ht="15" x14ac:dyDescent="0.25">
      <c r="A1354" s="245" t="s">
        <v>17</v>
      </c>
      <c r="B1354" s="245" t="s">
        <v>5741</v>
      </c>
      <c r="C1354" s="245" t="s">
        <v>5842</v>
      </c>
      <c r="D1354" s="245" t="s">
        <v>5841</v>
      </c>
      <c r="E1354" s="246" t="s">
        <v>44</v>
      </c>
      <c r="F1354" s="245" t="s">
        <v>44</v>
      </c>
      <c r="G1354" s="245" t="s">
        <v>5853</v>
      </c>
      <c r="H1354" s="245" t="s">
        <v>9264</v>
      </c>
      <c r="I1354" s="245" t="s">
        <v>11</v>
      </c>
      <c r="J1354" s="245" t="s">
        <v>569</v>
      </c>
      <c r="K1354" s="246" t="s">
        <v>10222</v>
      </c>
      <c r="L1354" s="245" t="s">
        <v>568</v>
      </c>
      <c r="M1354"/>
      <c r="N1354"/>
      <c r="O1354"/>
      <c r="P1354"/>
      <c r="Q1354"/>
      <c r="R1354"/>
      <c r="S1354"/>
      <c r="T1354"/>
      <c r="U1354"/>
      <c r="V1354"/>
      <c r="W1354"/>
      <c r="X1354"/>
      <c r="Y1354"/>
      <c r="Z1354"/>
      <c r="AA1354"/>
      <c r="AB1354"/>
      <c r="AC1354"/>
      <c r="AD1354"/>
      <c r="AE1354"/>
      <c r="AF1354"/>
      <c r="AG1354"/>
      <c r="AH1354"/>
      <c r="AI1354"/>
      <c r="AJ1354"/>
      <c r="AK1354"/>
      <c r="AL1354"/>
      <c r="AM1354"/>
      <c r="AN1354"/>
      <c r="AO1354"/>
      <c r="AP1354"/>
      <c r="AQ1354"/>
      <c r="AR1354"/>
      <c r="AS1354"/>
      <c r="AT1354"/>
      <c r="AU1354"/>
      <c r="AV1354"/>
      <c r="AW1354"/>
      <c r="AX1354"/>
      <c r="AY1354"/>
      <c r="AZ1354"/>
      <c r="BA1354"/>
      <c r="BB1354"/>
      <c r="BC1354"/>
      <c r="BD1354"/>
      <c r="BE1354"/>
      <c r="BF1354"/>
      <c r="BG1354"/>
      <c r="BH1354"/>
      <c r="BI1354"/>
      <c r="BJ1354"/>
      <c r="BK1354"/>
      <c r="BL1354"/>
      <c r="BM1354"/>
      <c r="BN1354"/>
      <c r="BO1354"/>
    </row>
    <row r="1355" spans="1:67" ht="15" x14ac:dyDescent="0.25">
      <c r="A1355" s="245" t="s">
        <v>17</v>
      </c>
      <c r="B1355" s="245" t="s">
        <v>5741</v>
      </c>
      <c r="C1355" s="245" t="s">
        <v>5842</v>
      </c>
      <c r="D1355" s="245" t="s">
        <v>5841</v>
      </c>
      <c r="E1355" s="246" t="s">
        <v>44</v>
      </c>
      <c r="F1355" s="245" t="s">
        <v>44</v>
      </c>
      <c r="G1355" s="245" t="s">
        <v>5852</v>
      </c>
      <c r="H1355" s="245" t="s">
        <v>9265</v>
      </c>
      <c r="I1355" s="245" t="s">
        <v>14</v>
      </c>
      <c r="J1355" s="245" t="s">
        <v>59</v>
      </c>
      <c r="K1355" s="246" t="s">
        <v>9010</v>
      </c>
      <c r="L1355" s="245" t="s">
        <v>568</v>
      </c>
      <c r="M1355"/>
      <c r="N1355"/>
      <c r="O1355"/>
      <c r="P1355"/>
      <c r="Q1355"/>
      <c r="R1355"/>
      <c r="S1355"/>
      <c r="T1355"/>
      <c r="U1355"/>
      <c r="V1355"/>
      <c r="W1355"/>
      <c r="X1355"/>
      <c r="Y1355"/>
      <c r="Z1355"/>
      <c r="AA1355"/>
      <c r="AB1355"/>
      <c r="AC1355"/>
      <c r="AD1355"/>
      <c r="AE1355"/>
      <c r="AF1355"/>
      <c r="AG1355"/>
      <c r="AH1355"/>
      <c r="AI1355"/>
      <c r="AJ1355"/>
      <c r="AK1355"/>
      <c r="AL1355"/>
      <c r="AM1355"/>
      <c r="AN1355"/>
      <c r="AO1355"/>
      <c r="AP1355"/>
      <c r="AQ1355"/>
      <c r="AR1355"/>
      <c r="AS1355"/>
      <c r="AT1355"/>
      <c r="AU1355"/>
      <c r="AV1355"/>
      <c r="AW1355"/>
      <c r="AX1355"/>
      <c r="AY1355"/>
      <c r="AZ1355"/>
      <c r="BA1355"/>
      <c r="BB1355"/>
      <c r="BC1355"/>
      <c r="BD1355"/>
      <c r="BE1355"/>
      <c r="BF1355"/>
      <c r="BG1355"/>
      <c r="BH1355"/>
      <c r="BI1355"/>
      <c r="BJ1355"/>
      <c r="BK1355"/>
      <c r="BL1355"/>
      <c r="BM1355"/>
      <c r="BN1355"/>
      <c r="BO1355"/>
    </row>
    <row r="1356" spans="1:67" ht="15" x14ac:dyDescent="0.25">
      <c r="A1356" s="245" t="s">
        <v>17</v>
      </c>
      <c r="B1356" s="245" t="s">
        <v>5741</v>
      </c>
      <c r="C1356" s="245" t="s">
        <v>5842</v>
      </c>
      <c r="D1356" s="245" t="s">
        <v>5841</v>
      </c>
      <c r="E1356" s="246" t="s">
        <v>44</v>
      </c>
      <c r="F1356" s="245" t="s">
        <v>44</v>
      </c>
      <c r="G1356" s="245" t="s">
        <v>5851</v>
      </c>
      <c r="H1356" s="245" t="s">
        <v>9266</v>
      </c>
      <c r="I1356" s="245" t="s">
        <v>11</v>
      </c>
      <c r="J1356" s="245" t="s">
        <v>569</v>
      </c>
      <c r="K1356" s="246" t="s">
        <v>8903</v>
      </c>
      <c r="L1356" s="245" t="s">
        <v>568</v>
      </c>
      <c r="M1356"/>
      <c r="N1356"/>
      <c r="O1356"/>
      <c r="P1356"/>
      <c r="Q1356"/>
      <c r="R1356"/>
      <c r="S1356"/>
      <c r="T1356"/>
      <c r="U1356"/>
      <c r="V1356"/>
      <c r="W1356"/>
      <c r="X1356"/>
      <c r="Y1356"/>
      <c r="Z1356"/>
      <c r="AA1356"/>
      <c r="AB1356"/>
      <c r="AC1356"/>
      <c r="AD1356"/>
      <c r="AE1356"/>
      <c r="AF1356"/>
      <c r="AG1356"/>
      <c r="AH1356"/>
      <c r="AI1356"/>
      <c r="AJ1356"/>
      <c r="AK1356"/>
      <c r="AL1356"/>
      <c r="AM1356"/>
      <c r="AN1356"/>
      <c r="AO1356"/>
      <c r="AP1356"/>
      <c r="AQ1356"/>
      <c r="AR1356"/>
      <c r="AS1356"/>
      <c r="AT1356"/>
      <c r="AU1356"/>
      <c r="AV1356"/>
      <c r="AW1356"/>
      <c r="AX1356"/>
      <c r="AY1356"/>
      <c r="AZ1356"/>
      <c r="BA1356"/>
      <c r="BB1356"/>
      <c r="BC1356"/>
      <c r="BD1356"/>
      <c r="BE1356"/>
      <c r="BF1356"/>
      <c r="BG1356"/>
      <c r="BH1356"/>
      <c r="BI1356"/>
      <c r="BJ1356"/>
      <c r="BK1356"/>
      <c r="BL1356"/>
      <c r="BM1356"/>
      <c r="BN1356"/>
      <c r="BO1356"/>
    </row>
    <row r="1357" spans="1:67" ht="15" x14ac:dyDescent="0.25">
      <c r="A1357" s="245" t="s">
        <v>17</v>
      </c>
      <c r="B1357" s="245" t="s">
        <v>5741</v>
      </c>
      <c r="C1357" s="245" t="s">
        <v>5842</v>
      </c>
      <c r="D1357" s="245" t="s">
        <v>5841</v>
      </c>
      <c r="E1357" s="246" t="s">
        <v>44</v>
      </c>
      <c r="F1357" s="245" t="s">
        <v>44</v>
      </c>
      <c r="G1357" s="245" t="s">
        <v>5850</v>
      </c>
      <c r="H1357" s="245" t="s">
        <v>9267</v>
      </c>
      <c r="I1357" s="245" t="s">
        <v>24</v>
      </c>
      <c r="J1357" s="245" t="s">
        <v>59</v>
      </c>
      <c r="K1357" s="246" t="s">
        <v>16227</v>
      </c>
      <c r="L1357" s="245" t="s">
        <v>568</v>
      </c>
      <c r="M1357"/>
      <c r="N1357"/>
      <c r="O1357"/>
      <c r="P1357"/>
      <c r="Q1357"/>
      <c r="R1357"/>
      <c r="S1357"/>
      <c r="T1357"/>
      <c r="U1357"/>
      <c r="V1357"/>
      <c r="W1357"/>
      <c r="X1357"/>
      <c r="Y1357"/>
      <c r="Z1357"/>
      <c r="AA1357"/>
      <c r="AB1357"/>
      <c r="AC1357"/>
      <c r="AD1357"/>
      <c r="AE1357"/>
      <c r="AF1357"/>
      <c r="AG1357"/>
      <c r="AH1357"/>
      <c r="AI1357"/>
      <c r="AJ1357"/>
      <c r="AK1357"/>
      <c r="AL1357"/>
      <c r="AM1357"/>
      <c r="AN1357"/>
      <c r="AO1357"/>
      <c r="AP1357"/>
      <c r="AQ1357"/>
      <c r="AR1357"/>
      <c r="AS1357"/>
      <c r="AT1357"/>
      <c r="AU1357"/>
      <c r="AV1357"/>
      <c r="AW1357"/>
      <c r="AX1357"/>
      <c r="AY1357"/>
      <c r="AZ1357"/>
      <c r="BA1357"/>
      <c r="BB1357"/>
      <c r="BC1357"/>
      <c r="BD1357"/>
      <c r="BE1357"/>
      <c r="BF1357"/>
      <c r="BG1357"/>
      <c r="BH1357"/>
      <c r="BI1357"/>
      <c r="BJ1357"/>
      <c r="BK1357"/>
      <c r="BL1357"/>
      <c r="BM1357"/>
      <c r="BN1357"/>
      <c r="BO1357"/>
    </row>
    <row r="1358" spans="1:67" ht="15" x14ac:dyDescent="0.25">
      <c r="A1358" s="245" t="s">
        <v>17</v>
      </c>
      <c r="B1358" s="245" t="s">
        <v>5741</v>
      </c>
      <c r="C1358" s="245" t="s">
        <v>5842</v>
      </c>
      <c r="D1358" s="245" t="s">
        <v>5841</v>
      </c>
      <c r="E1358" s="246" t="s">
        <v>44</v>
      </c>
      <c r="F1358" s="245" t="s">
        <v>44</v>
      </c>
      <c r="G1358" s="245" t="s">
        <v>5849</v>
      </c>
      <c r="H1358" s="245" t="s">
        <v>9268</v>
      </c>
      <c r="I1358" s="245" t="s">
        <v>11</v>
      </c>
      <c r="J1358" s="245" t="s">
        <v>569</v>
      </c>
      <c r="K1358" s="246" t="s">
        <v>17466</v>
      </c>
      <c r="L1358" s="245" t="s">
        <v>568</v>
      </c>
      <c r="M1358"/>
      <c r="N1358"/>
      <c r="O1358"/>
      <c r="P1358"/>
      <c r="Q1358"/>
      <c r="R1358"/>
      <c r="S1358"/>
      <c r="T1358"/>
      <c r="U1358"/>
      <c r="V1358"/>
      <c r="W1358"/>
      <c r="X1358"/>
      <c r="Y1358"/>
      <c r="Z1358"/>
      <c r="AA1358"/>
      <c r="AB1358"/>
      <c r="AC1358"/>
      <c r="AD1358"/>
      <c r="AE1358"/>
      <c r="AF1358"/>
      <c r="AG1358"/>
      <c r="AH1358"/>
      <c r="AI1358"/>
      <c r="AJ1358"/>
      <c r="AK1358"/>
      <c r="AL1358"/>
      <c r="AM1358"/>
      <c r="AN1358"/>
      <c r="AO1358"/>
      <c r="AP1358"/>
      <c r="AQ1358"/>
      <c r="AR1358"/>
      <c r="AS1358"/>
      <c r="AT1358"/>
      <c r="AU1358"/>
      <c r="AV1358"/>
      <c r="AW1358"/>
      <c r="AX1358"/>
      <c r="AY1358"/>
      <c r="AZ1358"/>
      <c r="BA1358"/>
      <c r="BB1358"/>
      <c r="BC1358"/>
      <c r="BD1358"/>
      <c r="BE1358"/>
      <c r="BF1358"/>
      <c r="BG1358"/>
      <c r="BH1358"/>
      <c r="BI1358"/>
      <c r="BJ1358"/>
      <c r="BK1358"/>
      <c r="BL1358"/>
      <c r="BM1358"/>
      <c r="BN1358"/>
      <c r="BO1358"/>
    </row>
    <row r="1359" spans="1:67" ht="15" x14ac:dyDescent="0.25">
      <c r="A1359" s="245" t="s">
        <v>17</v>
      </c>
      <c r="B1359" s="245" t="s">
        <v>5741</v>
      </c>
      <c r="C1359" s="245" t="s">
        <v>5842</v>
      </c>
      <c r="D1359" s="245" t="s">
        <v>5841</v>
      </c>
      <c r="E1359" s="246" t="s">
        <v>44</v>
      </c>
      <c r="F1359" s="245" t="s">
        <v>44</v>
      </c>
      <c r="G1359" s="245" t="s">
        <v>5848</v>
      </c>
      <c r="H1359" s="245" t="s">
        <v>9269</v>
      </c>
      <c r="I1359" s="245" t="s">
        <v>11</v>
      </c>
      <c r="J1359" s="245" t="s">
        <v>569</v>
      </c>
      <c r="K1359" s="246" t="s">
        <v>16233</v>
      </c>
      <c r="L1359" s="245" t="s">
        <v>568</v>
      </c>
      <c r="M1359"/>
      <c r="N1359"/>
      <c r="O1359"/>
      <c r="P1359"/>
      <c r="Q1359"/>
      <c r="R1359"/>
      <c r="S1359"/>
      <c r="T1359"/>
      <c r="U1359"/>
      <c r="V1359"/>
      <c r="W1359"/>
      <c r="X1359"/>
      <c r="Y1359"/>
      <c r="Z1359"/>
      <c r="AA1359"/>
      <c r="AB1359"/>
      <c r="AC1359"/>
      <c r="AD1359"/>
      <c r="AE1359"/>
      <c r="AF1359"/>
      <c r="AG1359"/>
      <c r="AH1359"/>
      <c r="AI1359"/>
      <c r="AJ1359"/>
      <c r="AK1359"/>
      <c r="AL1359"/>
      <c r="AM1359"/>
      <c r="AN1359"/>
      <c r="AO1359"/>
      <c r="AP1359"/>
      <c r="AQ1359"/>
      <c r="AR1359"/>
      <c r="AS1359"/>
      <c r="AT1359"/>
      <c r="AU1359"/>
      <c r="AV1359"/>
      <c r="AW1359"/>
      <c r="AX1359"/>
      <c r="AY1359"/>
      <c r="AZ1359"/>
      <c r="BA1359"/>
      <c r="BB1359"/>
      <c r="BC1359"/>
      <c r="BD1359"/>
      <c r="BE1359"/>
      <c r="BF1359"/>
      <c r="BG1359"/>
      <c r="BH1359"/>
      <c r="BI1359"/>
      <c r="BJ1359"/>
      <c r="BK1359"/>
      <c r="BL1359"/>
      <c r="BM1359"/>
      <c r="BN1359"/>
      <c r="BO1359"/>
    </row>
    <row r="1360" spans="1:67" ht="15" x14ac:dyDescent="0.25">
      <c r="A1360" s="245" t="s">
        <v>17</v>
      </c>
      <c r="B1360" s="245" t="s">
        <v>5741</v>
      </c>
      <c r="C1360" s="245" t="s">
        <v>5842</v>
      </c>
      <c r="D1360" s="245" t="s">
        <v>5841</v>
      </c>
      <c r="E1360" s="246" t="s">
        <v>44</v>
      </c>
      <c r="F1360" s="245" t="s">
        <v>44</v>
      </c>
      <c r="G1360" s="245" t="s">
        <v>5847</v>
      </c>
      <c r="H1360" s="245" t="s">
        <v>9270</v>
      </c>
      <c r="I1360" s="245" t="s">
        <v>11</v>
      </c>
      <c r="J1360" s="245" t="s">
        <v>569</v>
      </c>
      <c r="K1360" s="246" t="s">
        <v>17466</v>
      </c>
      <c r="L1360" s="245" t="s">
        <v>568</v>
      </c>
      <c r="M1360"/>
      <c r="N1360"/>
      <c r="O1360"/>
      <c r="P1360"/>
      <c r="Q1360"/>
      <c r="R1360"/>
      <c r="S1360"/>
      <c r="T1360"/>
      <c r="U1360"/>
      <c r="V1360"/>
      <c r="W1360"/>
      <c r="X1360"/>
      <c r="Y1360"/>
      <c r="Z1360"/>
      <c r="AA1360"/>
      <c r="AB1360"/>
      <c r="AC1360"/>
      <c r="AD1360"/>
      <c r="AE1360"/>
      <c r="AF1360"/>
      <c r="AG1360"/>
      <c r="AH1360"/>
      <c r="AI1360"/>
      <c r="AJ1360"/>
      <c r="AK1360"/>
      <c r="AL1360"/>
      <c r="AM1360"/>
      <c r="AN1360"/>
      <c r="AO1360"/>
      <c r="AP1360"/>
      <c r="AQ1360"/>
      <c r="AR1360"/>
      <c r="AS1360"/>
      <c r="AT1360"/>
      <c r="AU1360"/>
      <c r="AV1360"/>
      <c r="AW1360"/>
      <c r="AX1360"/>
      <c r="AY1360"/>
      <c r="AZ1360"/>
      <c r="BA1360"/>
      <c r="BB1360"/>
      <c r="BC1360"/>
      <c r="BD1360"/>
      <c r="BE1360"/>
      <c r="BF1360"/>
      <c r="BG1360"/>
      <c r="BH1360"/>
      <c r="BI1360"/>
      <c r="BJ1360"/>
      <c r="BK1360"/>
      <c r="BL1360"/>
      <c r="BM1360"/>
      <c r="BN1360"/>
      <c r="BO1360"/>
    </row>
    <row r="1361" spans="1:67" ht="15" x14ac:dyDescent="0.25">
      <c r="A1361" s="245" t="s">
        <v>17</v>
      </c>
      <c r="B1361" s="245" t="s">
        <v>5741</v>
      </c>
      <c r="C1361" s="245" t="s">
        <v>5842</v>
      </c>
      <c r="D1361" s="245" t="s">
        <v>5841</v>
      </c>
      <c r="E1361" s="246" t="s">
        <v>44</v>
      </c>
      <c r="F1361" s="245" t="s">
        <v>44</v>
      </c>
      <c r="G1361" s="245" t="s">
        <v>5846</v>
      </c>
      <c r="H1361" s="245" t="s">
        <v>9271</v>
      </c>
      <c r="I1361" s="245" t="s">
        <v>11</v>
      </c>
      <c r="J1361" s="245" t="s">
        <v>569</v>
      </c>
      <c r="K1361" s="246" t="s">
        <v>16233</v>
      </c>
      <c r="L1361" s="245" t="s">
        <v>568</v>
      </c>
      <c r="M1361"/>
      <c r="N1361"/>
      <c r="O1361"/>
      <c r="P1361"/>
      <c r="Q1361"/>
      <c r="R1361"/>
      <c r="S1361"/>
      <c r="T1361"/>
      <c r="U1361"/>
      <c r="V1361"/>
      <c r="W1361"/>
      <c r="X1361"/>
      <c r="Y1361"/>
      <c r="Z1361"/>
      <c r="AA1361"/>
      <c r="AB1361"/>
      <c r="AC1361"/>
      <c r="AD1361"/>
      <c r="AE1361"/>
      <c r="AF1361"/>
      <c r="AG1361"/>
      <c r="AH1361"/>
      <c r="AI1361"/>
      <c r="AJ1361"/>
      <c r="AK1361"/>
      <c r="AL1361"/>
      <c r="AM1361"/>
      <c r="AN1361"/>
      <c r="AO1361"/>
      <c r="AP1361"/>
      <c r="AQ1361"/>
      <c r="AR1361"/>
      <c r="AS1361"/>
      <c r="AT1361"/>
      <c r="AU1361"/>
      <c r="AV1361"/>
      <c r="AW1361"/>
      <c r="AX1361"/>
      <c r="AY1361"/>
      <c r="AZ1361"/>
      <c r="BA1361"/>
      <c r="BB1361"/>
      <c r="BC1361"/>
      <c r="BD1361"/>
      <c r="BE1361"/>
      <c r="BF1361"/>
      <c r="BG1361"/>
      <c r="BH1361"/>
      <c r="BI1361"/>
      <c r="BJ1361"/>
      <c r="BK1361"/>
      <c r="BL1361"/>
      <c r="BM1361"/>
      <c r="BN1361"/>
      <c r="BO1361"/>
    </row>
    <row r="1362" spans="1:67" ht="15" x14ac:dyDescent="0.25">
      <c r="A1362" s="245" t="s">
        <v>17</v>
      </c>
      <c r="B1362" s="245" t="s">
        <v>5741</v>
      </c>
      <c r="C1362" s="245" t="s">
        <v>5842</v>
      </c>
      <c r="D1362" s="245" t="s">
        <v>5841</v>
      </c>
      <c r="E1362" s="246" t="s">
        <v>44</v>
      </c>
      <c r="F1362" s="245" t="s">
        <v>44</v>
      </c>
      <c r="G1362" s="245" t="s">
        <v>5845</v>
      </c>
      <c r="H1362" s="245" t="s">
        <v>9272</v>
      </c>
      <c r="I1362" s="245" t="s">
        <v>11</v>
      </c>
      <c r="J1362" s="245" t="s">
        <v>569</v>
      </c>
      <c r="K1362" s="246" t="s">
        <v>23052</v>
      </c>
      <c r="L1362" s="245" t="s">
        <v>568</v>
      </c>
      <c r="M1362"/>
      <c r="N1362"/>
      <c r="O1362"/>
      <c r="P1362"/>
      <c r="Q1362"/>
      <c r="R1362"/>
      <c r="S1362"/>
      <c r="T1362"/>
      <c r="U1362"/>
      <c r="V1362"/>
      <c r="W1362"/>
      <c r="X1362"/>
      <c r="Y1362"/>
      <c r="Z1362"/>
      <c r="AA1362"/>
      <c r="AB1362"/>
      <c r="AC1362"/>
      <c r="AD1362"/>
      <c r="AE1362"/>
      <c r="AF1362"/>
      <c r="AG1362"/>
      <c r="AH1362"/>
      <c r="AI1362"/>
      <c r="AJ1362"/>
      <c r="AK1362"/>
      <c r="AL1362"/>
      <c r="AM1362"/>
      <c r="AN1362"/>
      <c r="AO1362"/>
      <c r="AP1362"/>
      <c r="AQ1362"/>
      <c r="AR1362"/>
      <c r="AS1362"/>
      <c r="AT1362"/>
      <c r="AU1362"/>
      <c r="AV1362"/>
      <c r="AW1362"/>
      <c r="AX1362"/>
      <c r="AY1362"/>
      <c r="AZ1362"/>
      <c r="BA1362"/>
      <c r="BB1362"/>
      <c r="BC1362"/>
      <c r="BD1362"/>
      <c r="BE1362"/>
      <c r="BF1362"/>
      <c r="BG1362"/>
      <c r="BH1362"/>
      <c r="BI1362"/>
      <c r="BJ1362"/>
      <c r="BK1362"/>
      <c r="BL1362"/>
      <c r="BM1362"/>
      <c r="BN1362"/>
      <c r="BO1362"/>
    </row>
    <row r="1363" spans="1:67" ht="15" x14ac:dyDescent="0.25">
      <c r="A1363" s="245" t="s">
        <v>17</v>
      </c>
      <c r="B1363" s="245" t="s">
        <v>5741</v>
      </c>
      <c r="C1363" s="245" t="s">
        <v>5842</v>
      </c>
      <c r="D1363" s="245" t="s">
        <v>5841</v>
      </c>
      <c r="E1363" s="246" t="s">
        <v>44</v>
      </c>
      <c r="F1363" s="245" t="s">
        <v>44</v>
      </c>
      <c r="G1363" s="245" t="s">
        <v>5844</v>
      </c>
      <c r="H1363" s="245" t="s">
        <v>9273</v>
      </c>
      <c r="I1363" s="245" t="s">
        <v>11</v>
      </c>
      <c r="J1363" s="245" t="s">
        <v>569</v>
      </c>
      <c r="K1363" s="246" t="s">
        <v>10222</v>
      </c>
      <c r="L1363" s="245" t="s">
        <v>568</v>
      </c>
      <c r="M1363"/>
      <c r="N1363"/>
      <c r="O1363"/>
      <c r="P1363"/>
      <c r="Q1363"/>
      <c r="R1363"/>
      <c r="S1363"/>
      <c r="T1363"/>
      <c r="U1363"/>
      <c r="V1363"/>
      <c r="W1363"/>
      <c r="X1363"/>
      <c r="Y1363"/>
      <c r="Z1363"/>
      <c r="AA1363"/>
      <c r="AB1363"/>
      <c r="AC1363"/>
      <c r="AD1363"/>
      <c r="AE1363"/>
      <c r="AF1363"/>
      <c r="AG1363"/>
      <c r="AH1363"/>
      <c r="AI1363"/>
      <c r="AJ1363"/>
      <c r="AK1363"/>
      <c r="AL1363"/>
      <c r="AM1363"/>
      <c r="AN1363"/>
      <c r="AO1363"/>
      <c r="AP1363"/>
      <c r="AQ1363"/>
      <c r="AR1363"/>
      <c r="AS1363"/>
      <c r="AT1363"/>
      <c r="AU1363"/>
      <c r="AV1363"/>
      <c r="AW1363"/>
      <c r="AX1363"/>
      <c r="AY1363"/>
      <c r="AZ1363"/>
      <c r="BA1363"/>
      <c r="BB1363"/>
      <c r="BC1363"/>
      <c r="BD1363"/>
      <c r="BE1363"/>
      <c r="BF1363"/>
      <c r="BG1363"/>
      <c r="BH1363"/>
      <c r="BI1363"/>
      <c r="BJ1363"/>
      <c r="BK1363"/>
      <c r="BL1363"/>
      <c r="BM1363"/>
      <c r="BN1363"/>
      <c r="BO1363"/>
    </row>
    <row r="1364" spans="1:67" ht="15" x14ac:dyDescent="0.25">
      <c r="A1364" s="245" t="s">
        <v>17</v>
      </c>
      <c r="B1364" s="245" t="s">
        <v>5741</v>
      </c>
      <c r="C1364" s="245" t="s">
        <v>5842</v>
      </c>
      <c r="D1364" s="245" t="s">
        <v>5841</v>
      </c>
      <c r="E1364" s="246" t="s">
        <v>44</v>
      </c>
      <c r="F1364" s="245" t="s">
        <v>44</v>
      </c>
      <c r="G1364" s="245" t="s">
        <v>5843</v>
      </c>
      <c r="H1364" s="245" t="s">
        <v>9274</v>
      </c>
      <c r="I1364" s="245" t="s">
        <v>11</v>
      </c>
      <c r="J1364" s="245" t="s">
        <v>569</v>
      </c>
      <c r="K1364" s="246" t="s">
        <v>23052</v>
      </c>
      <c r="L1364" s="245" t="s">
        <v>568</v>
      </c>
      <c r="M1364"/>
      <c r="N1364"/>
      <c r="O1364"/>
      <c r="P1364"/>
      <c r="Q1364"/>
      <c r="R1364"/>
      <c r="S1364"/>
      <c r="T1364"/>
      <c r="U1364"/>
      <c r="V1364"/>
      <c r="W1364"/>
      <c r="X1364"/>
      <c r="Y1364"/>
      <c r="Z1364"/>
      <c r="AA1364"/>
      <c r="AB1364"/>
      <c r="AC1364"/>
      <c r="AD1364"/>
      <c r="AE1364"/>
      <c r="AF1364"/>
      <c r="AG1364"/>
      <c r="AH1364"/>
      <c r="AI1364"/>
      <c r="AJ1364"/>
      <c r="AK1364"/>
      <c r="AL1364"/>
      <c r="AM1364"/>
      <c r="AN1364"/>
      <c r="AO1364"/>
      <c r="AP1364"/>
      <c r="AQ1364"/>
      <c r="AR1364"/>
      <c r="AS1364"/>
      <c r="AT1364"/>
      <c r="AU1364"/>
      <c r="AV1364"/>
      <c r="AW1364"/>
      <c r="AX1364"/>
      <c r="AY1364"/>
      <c r="AZ1364"/>
      <c r="BA1364"/>
      <c r="BB1364"/>
      <c r="BC1364"/>
      <c r="BD1364"/>
      <c r="BE1364"/>
      <c r="BF1364"/>
      <c r="BG1364"/>
      <c r="BH1364"/>
      <c r="BI1364"/>
      <c r="BJ1364"/>
      <c r="BK1364"/>
      <c r="BL1364"/>
      <c r="BM1364"/>
      <c r="BN1364"/>
      <c r="BO1364"/>
    </row>
    <row r="1365" spans="1:67" ht="15" x14ac:dyDescent="0.25">
      <c r="A1365" s="245" t="s">
        <v>17</v>
      </c>
      <c r="B1365" s="245" t="s">
        <v>5741</v>
      </c>
      <c r="C1365" s="245" t="s">
        <v>5842</v>
      </c>
      <c r="D1365" s="245" t="s">
        <v>5841</v>
      </c>
      <c r="E1365" s="246" t="s">
        <v>44</v>
      </c>
      <c r="F1365" s="245" t="s">
        <v>44</v>
      </c>
      <c r="G1365" s="245" t="s">
        <v>5840</v>
      </c>
      <c r="H1365" s="245" t="s">
        <v>9275</v>
      </c>
      <c r="I1365" s="245" t="s">
        <v>11</v>
      </c>
      <c r="J1365" s="245" t="s">
        <v>569</v>
      </c>
      <c r="K1365" s="246" t="s">
        <v>10222</v>
      </c>
      <c r="L1365" s="245" t="s">
        <v>568</v>
      </c>
      <c r="M1365"/>
      <c r="N1365"/>
      <c r="O1365"/>
      <c r="P1365"/>
      <c r="Q1365"/>
      <c r="R1365"/>
      <c r="S1365"/>
      <c r="T1365"/>
      <c r="U1365"/>
      <c r="V1365"/>
      <c r="W1365"/>
      <c r="X1365"/>
      <c r="Y1365"/>
      <c r="Z1365"/>
      <c r="AA1365"/>
      <c r="AB1365"/>
      <c r="AC1365"/>
      <c r="AD1365"/>
      <c r="AE1365"/>
      <c r="AF1365"/>
      <c r="AG1365"/>
      <c r="AH1365"/>
      <c r="AI1365"/>
      <c r="AJ1365"/>
      <c r="AK1365"/>
      <c r="AL1365"/>
      <c r="AM1365"/>
      <c r="AN1365"/>
      <c r="AO1365"/>
      <c r="AP1365"/>
      <c r="AQ1365"/>
      <c r="AR1365"/>
      <c r="AS1365"/>
      <c r="AT1365"/>
      <c r="AU1365"/>
      <c r="AV1365"/>
      <c r="AW1365"/>
      <c r="AX1365"/>
      <c r="AY1365"/>
      <c r="AZ1365"/>
      <c r="BA1365"/>
      <c r="BB1365"/>
      <c r="BC1365"/>
      <c r="BD1365"/>
      <c r="BE1365"/>
      <c r="BF1365"/>
      <c r="BG1365"/>
      <c r="BH1365"/>
      <c r="BI1365"/>
      <c r="BJ1365"/>
      <c r="BK1365"/>
      <c r="BL1365"/>
      <c r="BM1365"/>
      <c r="BN1365"/>
      <c r="BO1365"/>
    </row>
    <row r="1366" spans="1:67" ht="15" x14ac:dyDescent="0.25">
      <c r="A1366" s="245" t="s">
        <v>17</v>
      </c>
      <c r="B1366" s="245" t="s">
        <v>5741</v>
      </c>
      <c r="C1366" s="245" t="s">
        <v>5836</v>
      </c>
      <c r="D1366" s="245" t="s">
        <v>5835</v>
      </c>
      <c r="E1366" s="246" t="s">
        <v>44</v>
      </c>
      <c r="F1366" s="245" t="s">
        <v>44</v>
      </c>
      <c r="G1366" s="245" t="s">
        <v>5839</v>
      </c>
      <c r="H1366" s="245" t="s">
        <v>9276</v>
      </c>
      <c r="I1366" s="245" t="s">
        <v>11</v>
      </c>
      <c r="J1366" s="245" t="s">
        <v>569</v>
      </c>
      <c r="K1366" s="246" t="s">
        <v>23053</v>
      </c>
      <c r="L1366" s="245" t="s">
        <v>568</v>
      </c>
      <c r="M1366"/>
      <c r="N1366"/>
      <c r="O1366"/>
      <c r="P1366"/>
      <c r="Q1366"/>
      <c r="R1366"/>
      <c r="S1366"/>
      <c r="T1366"/>
      <c r="U1366"/>
      <c r="V1366"/>
      <c r="W1366"/>
      <c r="X1366"/>
      <c r="Y1366"/>
      <c r="Z1366"/>
      <c r="AA1366"/>
      <c r="AB1366"/>
      <c r="AC1366"/>
      <c r="AD1366"/>
      <c r="AE1366"/>
      <c r="AF1366"/>
      <c r="AG1366"/>
      <c r="AH1366"/>
      <c r="AI1366"/>
      <c r="AJ1366"/>
      <c r="AK1366"/>
      <c r="AL1366"/>
      <c r="AM1366"/>
      <c r="AN1366"/>
      <c r="AO1366"/>
      <c r="AP1366"/>
      <c r="AQ1366"/>
      <c r="AR1366"/>
      <c r="AS1366"/>
      <c r="AT1366"/>
      <c r="AU1366"/>
      <c r="AV1366"/>
      <c r="AW1366"/>
      <c r="AX1366"/>
      <c r="AY1366"/>
      <c r="AZ1366"/>
      <c r="BA1366"/>
      <c r="BB1366"/>
      <c r="BC1366"/>
      <c r="BD1366"/>
      <c r="BE1366"/>
      <c r="BF1366"/>
      <c r="BG1366"/>
      <c r="BH1366"/>
      <c r="BI1366"/>
      <c r="BJ1366"/>
      <c r="BK1366"/>
      <c r="BL1366"/>
      <c r="BM1366"/>
      <c r="BN1366"/>
      <c r="BO1366"/>
    </row>
    <row r="1367" spans="1:67" ht="15" x14ac:dyDescent="0.25">
      <c r="A1367" s="245" t="s">
        <v>17</v>
      </c>
      <c r="B1367" s="245" t="s">
        <v>5741</v>
      </c>
      <c r="C1367" s="245" t="s">
        <v>5836</v>
      </c>
      <c r="D1367" s="245" t="s">
        <v>5835</v>
      </c>
      <c r="E1367" s="246" t="s">
        <v>44</v>
      </c>
      <c r="F1367" s="245" t="s">
        <v>44</v>
      </c>
      <c r="G1367" s="245" t="s">
        <v>5837</v>
      </c>
      <c r="H1367" s="245" t="s">
        <v>9277</v>
      </c>
      <c r="I1367" s="245" t="s">
        <v>11</v>
      </c>
      <c r="J1367" s="245" t="s">
        <v>569</v>
      </c>
      <c r="K1367" s="246" t="s">
        <v>21562</v>
      </c>
      <c r="L1367" s="245" t="s">
        <v>568</v>
      </c>
      <c r="M1367"/>
      <c r="N1367"/>
      <c r="O1367"/>
      <c r="P1367"/>
      <c r="Q1367"/>
      <c r="R1367"/>
      <c r="S1367"/>
      <c r="T1367"/>
      <c r="U1367"/>
      <c r="V1367"/>
      <c r="W1367"/>
      <c r="X1367"/>
      <c r="Y1367"/>
      <c r="Z1367"/>
      <c r="AA1367"/>
      <c r="AB1367"/>
      <c r="AC1367"/>
      <c r="AD1367"/>
      <c r="AE1367"/>
      <c r="AF1367"/>
      <c r="AG1367"/>
      <c r="AH1367"/>
      <c r="AI1367"/>
      <c r="AJ1367"/>
      <c r="AK1367"/>
      <c r="AL1367"/>
      <c r="AM1367"/>
      <c r="AN1367"/>
      <c r="AO1367"/>
      <c r="AP1367"/>
      <c r="AQ1367"/>
      <c r="AR1367"/>
      <c r="AS1367"/>
      <c r="AT1367"/>
      <c r="AU1367"/>
      <c r="AV1367"/>
      <c r="AW1367"/>
      <c r="AX1367"/>
      <c r="AY1367"/>
      <c r="AZ1367"/>
      <c r="BA1367"/>
      <c r="BB1367"/>
      <c r="BC1367"/>
      <c r="BD1367"/>
      <c r="BE1367"/>
      <c r="BF1367"/>
      <c r="BG1367"/>
      <c r="BH1367"/>
      <c r="BI1367"/>
      <c r="BJ1367"/>
      <c r="BK1367"/>
      <c r="BL1367"/>
      <c r="BM1367"/>
      <c r="BN1367"/>
      <c r="BO1367"/>
    </row>
    <row r="1368" spans="1:67" ht="15" x14ac:dyDescent="0.25">
      <c r="A1368" s="245" t="s">
        <v>17</v>
      </c>
      <c r="B1368" s="245" t="s">
        <v>5741</v>
      </c>
      <c r="C1368" s="245" t="s">
        <v>5836</v>
      </c>
      <c r="D1368" s="245" t="s">
        <v>5835</v>
      </c>
      <c r="E1368" s="246" t="s">
        <v>44</v>
      </c>
      <c r="F1368" s="245" t="s">
        <v>44</v>
      </c>
      <c r="G1368" s="245" t="s">
        <v>5834</v>
      </c>
      <c r="H1368" s="245" t="s">
        <v>16496</v>
      </c>
      <c r="I1368" s="245" t="s">
        <v>11</v>
      </c>
      <c r="J1368" s="245" t="s">
        <v>569</v>
      </c>
      <c r="K1368" s="246" t="s">
        <v>23054</v>
      </c>
      <c r="L1368" s="245" t="s">
        <v>568</v>
      </c>
      <c r="M1368"/>
      <c r="N1368"/>
      <c r="O1368"/>
      <c r="P1368"/>
      <c r="Q1368"/>
      <c r="R1368"/>
      <c r="S1368"/>
      <c r="T1368"/>
      <c r="U1368"/>
      <c r="V1368"/>
      <c r="W1368"/>
      <c r="X1368"/>
      <c r="Y1368"/>
      <c r="Z1368"/>
      <c r="AA1368"/>
      <c r="AB1368"/>
      <c r="AC1368"/>
      <c r="AD1368"/>
      <c r="AE1368"/>
      <c r="AF1368"/>
      <c r="AG1368"/>
      <c r="AH1368"/>
      <c r="AI1368"/>
      <c r="AJ1368"/>
      <c r="AK1368"/>
      <c r="AL1368"/>
      <c r="AM1368"/>
      <c r="AN1368"/>
      <c r="AO1368"/>
      <c r="AP1368"/>
      <c r="AQ1368"/>
      <c r="AR1368"/>
      <c r="AS1368"/>
      <c r="AT1368"/>
      <c r="AU1368"/>
      <c r="AV1368"/>
      <c r="AW1368"/>
      <c r="AX1368"/>
      <c r="AY1368"/>
      <c r="AZ1368"/>
      <c r="BA1368"/>
      <c r="BB1368"/>
      <c r="BC1368"/>
      <c r="BD1368"/>
      <c r="BE1368"/>
      <c r="BF1368"/>
      <c r="BG1368"/>
      <c r="BH1368"/>
      <c r="BI1368"/>
      <c r="BJ1368"/>
      <c r="BK1368"/>
      <c r="BL1368"/>
      <c r="BM1368"/>
      <c r="BN1368"/>
      <c r="BO1368"/>
    </row>
    <row r="1369" spans="1:67" ht="15" x14ac:dyDescent="0.25">
      <c r="A1369" s="245" t="s">
        <v>17</v>
      </c>
      <c r="B1369" s="245" t="s">
        <v>5741</v>
      </c>
      <c r="C1369" s="245" t="s">
        <v>5832</v>
      </c>
      <c r="D1369" s="245" t="s">
        <v>5831</v>
      </c>
      <c r="E1369" s="246" t="s">
        <v>44</v>
      </c>
      <c r="F1369" s="245" t="s">
        <v>44</v>
      </c>
      <c r="G1369" s="245" t="s">
        <v>5833</v>
      </c>
      <c r="H1369" s="245" t="s">
        <v>9278</v>
      </c>
      <c r="I1369" s="245" t="s">
        <v>11</v>
      </c>
      <c r="J1369" s="245" t="s">
        <v>569</v>
      </c>
      <c r="K1369" s="246" t="s">
        <v>18184</v>
      </c>
      <c r="L1369" s="245" t="s">
        <v>568</v>
      </c>
      <c r="M1369"/>
      <c r="N1369"/>
      <c r="O1369"/>
      <c r="P1369"/>
      <c r="Q1369"/>
      <c r="R1369"/>
      <c r="S1369"/>
      <c r="T1369"/>
      <c r="U1369"/>
      <c r="V1369"/>
      <c r="W1369"/>
      <c r="X1369"/>
      <c r="Y1369"/>
      <c r="Z1369"/>
      <c r="AA1369"/>
      <c r="AB1369"/>
      <c r="AC1369"/>
      <c r="AD1369"/>
      <c r="AE1369"/>
      <c r="AF1369"/>
      <c r="AG1369"/>
      <c r="AH1369"/>
      <c r="AI1369"/>
      <c r="AJ1369"/>
      <c r="AK1369"/>
      <c r="AL1369"/>
      <c r="AM1369"/>
      <c r="AN1369"/>
      <c r="AO1369"/>
      <c r="AP1369"/>
      <c r="AQ1369"/>
      <c r="AR1369"/>
      <c r="AS1369"/>
      <c r="AT1369"/>
      <c r="AU1369"/>
      <c r="AV1369"/>
      <c r="AW1369"/>
      <c r="AX1369"/>
      <c r="AY1369"/>
      <c r="AZ1369"/>
      <c r="BA1369"/>
      <c r="BB1369"/>
      <c r="BC1369"/>
      <c r="BD1369"/>
      <c r="BE1369"/>
      <c r="BF1369"/>
      <c r="BG1369"/>
      <c r="BH1369"/>
      <c r="BI1369"/>
      <c r="BJ1369"/>
      <c r="BK1369"/>
      <c r="BL1369"/>
      <c r="BM1369"/>
      <c r="BN1369"/>
      <c r="BO1369"/>
    </row>
    <row r="1370" spans="1:67" ht="15" x14ac:dyDescent="0.25">
      <c r="A1370" s="245" t="s">
        <v>17</v>
      </c>
      <c r="B1370" s="245" t="s">
        <v>5741</v>
      </c>
      <c r="C1370" s="245" t="s">
        <v>5832</v>
      </c>
      <c r="D1370" s="245" t="s">
        <v>5831</v>
      </c>
      <c r="E1370" s="246" t="s">
        <v>44</v>
      </c>
      <c r="F1370" s="245" t="s">
        <v>44</v>
      </c>
      <c r="G1370" s="245" t="s">
        <v>5830</v>
      </c>
      <c r="H1370" s="245" t="s">
        <v>9279</v>
      </c>
      <c r="I1370" s="245" t="s">
        <v>11</v>
      </c>
      <c r="J1370" s="245" t="s">
        <v>569</v>
      </c>
      <c r="K1370" s="246" t="s">
        <v>23055</v>
      </c>
      <c r="L1370" s="245" t="s">
        <v>568</v>
      </c>
      <c r="M1370"/>
      <c r="N1370"/>
      <c r="O1370"/>
      <c r="P1370"/>
      <c r="Q1370"/>
      <c r="R1370"/>
      <c r="S1370"/>
      <c r="T1370"/>
      <c r="U1370"/>
      <c r="V1370"/>
      <c r="W1370"/>
      <c r="X1370"/>
      <c r="Y1370"/>
      <c r="Z1370"/>
      <c r="AA1370"/>
      <c r="AB1370"/>
      <c r="AC1370"/>
      <c r="AD1370"/>
      <c r="AE1370"/>
      <c r="AF1370"/>
      <c r="AG1370"/>
      <c r="AH1370"/>
      <c r="AI1370"/>
      <c r="AJ1370"/>
      <c r="AK1370"/>
      <c r="AL1370"/>
      <c r="AM1370"/>
      <c r="AN1370"/>
      <c r="AO1370"/>
      <c r="AP1370"/>
      <c r="AQ1370"/>
      <c r="AR1370"/>
      <c r="AS1370"/>
      <c r="AT1370"/>
      <c r="AU1370"/>
      <c r="AV1370"/>
      <c r="AW1370"/>
      <c r="AX1370"/>
      <c r="AY1370"/>
      <c r="AZ1370"/>
      <c r="BA1370"/>
      <c r="BB1370"/>
      <c r="BC1370"/>
      <c r="BD1370"/>
      <c r="BE1370"/>
      <c r="BF1370"/>
      <c r="BG1370"/>
      <c r="BH1370"/>
      <c r="BI1370"/>
      <c r="BJ1370"/>
      <c r="BK1370"/>
      <c r="BL1370"/>
      <c r="BM1370"/>
      <c r="BN1370"/>
      <c r="BO1370"/>
    </row>
    <row r="1371" spans="1:67" ht="15" x14ac:dyDescent="0.25">
      <c r="A1371" s="245" t="s">
        <v>17</v>
      </c>
      <c r="B1371" s="245" t="s">
        <v>5741</v>
      </c>
      <c r="C1371" s="245" t="s">
        <v>5826</v>
      </c>
      <c r="D1371" s="245" t="s">
        <v>5825</v>
      </c>
      <c r="E1371" s="246" t="s">
        <v>44</v>
      </c>
      <c r="F1371" s="245" t="s">
        <v>44</v>
      </c>
      <c r="G1371" s="245" t="s">
        <v>5829</v>
      </c>
      <c r="H1371" s="245" t="s">
        <v>9280</v>
      </c>
      <c r="I1371" s="245" t="s">
        <v>14</v>
      </c>
      <c r="J1371" s="245" t="s">
        <v>569</v>
      </c>
      <c r="K1371" s="246" t="s">
        <v>9525</v>
      </c>
      <c r="L1371" s="245" t="s">
        <v>568</v>
      </c>
      <c r="M1371"/>
      <c r="N1371"/>
      <c r="O1371"/>
      <c r="P1371"/>
      <c r="Q1371"/>
      <c r="R1371"/>
      <c r="S1371"/>
      <c r="T1371"/>
      <c r="U1371"/>
      <c r="V1371"/>
      <c r="W1371"/>
      <c r="X1371"/>
      <c r="Y1371"/>
      <c r="Z1371"/>
      <c r="AA1371"/>
      <c r="AB1371"/>
      <c r="AC1371"/>
      <c r="AD1371"/>
      <c r="AE1371"/>
      <c r="AF1371"/>
      <c r="AG1371"/>
      <c r="AH1371"/>
      <c r="AI1371"/>
      <c r="AJ1371"/>
      <c r="AK1371"/>
      <c r="AL1371"/>
      <c r="AM1371"/>
      <c r="AN1371"/>
      <c r="AO1371"/>
      <c r="AP1371"/>
      <c r="AQ1371"/>
      <c r="AR1371"/>
      <c r="AS1371"/>
      <c r="AT1371"/>
      <c r="AU1371"/>
      <c r="AV1371"/>
      <c r="AW1371"/>
      <c r="AX1371"/>
      <c r="AY1371"/>
      <c r="AZ1371"/>
      <c r="BA1371"/>
      <c r="BB1371"/>
      <c r="BC1371"/>
      <c r="BD1371"/>
      <c r="BE1371"/>
      <c r="BF1371"/>
      <c r="BG1371"/>
      <c r="BH1371"/>
      <c r="BI1371"/>
      <c r="BJ1371"/>
      <c r="BK1371"/>
      <c r="BL1371"/>
      <c r="BM1371"/>
      <c r="BN1371"/>
      <c r="BO1371"/>
    </row>
    <row r="1372" spans="1:67" ht="15" x14ac:dyDescent="0.25">
      <c r="A1372" s="245" t="s">
        <v>17</v>
      </c>
      <c r="B1372" s="245" t="s">
        <v>5741</v>
      </c>
      <c r="C1372" s="245" t="s">
        <v>5826</v>
      </c>
      <c r="D1372" s="245" t="s">
        <v>5825</v>
      </c>
      <c r="E1372" s="246" t="s">
        <v>44</v>
      </c>
      <c r="F1372" s="245" t="s">
        <v>44</v>
      </c>
      <c r="G1372" s="245" t="s">
        <v>5828</v>
      </c>
      <c r="H1372" s="245" t="s">
        <v>9281</v>
      </c>
      <c r="I1372" s="245" t="s">
        <v>14</v>
      </c>
      <c r="J1372" s="245" t="s">
        <v>569</v>
      </c>
      <c r="K1372" s="246" t="s">
        <v>23056</v>
      </c>
      <c r="L1372" s="245" t="s">
        <v>568</v>
      </c>
      <c r="M1372"/>
      <c r="N1372"/>
      <c r="O1372"/>
      <c r="P1372"/>
      <c r="Q1372"/>
      <c r="R1372"/>
      <c r="S1372"/>
      <c r="T1372"/>
      <c r="U1372"/>
      <c r="V1372"/>
      <c r="W1372"/>
      <c r="X1372"/>
      <c r="Y1372"/>
      <c r="Z1372"/>
      <c r="AA1372"/>
      <c r="AB1372"/>
      <c r="AC1372"/>
      <c r="AD1372"/>
      <c r="AE1372"/>
      <c r="AF1372"/>
      <c r="AG1372"/>
      <c r="AH1372"/>
      <c r="AI1372"/>
      <c r="AJ1372"/>
      <c r="AK1372"/>
      <c r="AL1372"/>
      <c r="AM1372"/>
      <c r="AN1372"/>
      <c r="AO1372"/>
      <c r="AP1372"/>
      <c r="AQ1372"/>
      <c r="AR1372"/>
      <c r="AS1372"/>
      <c r="AT1372"/>
      <c r="AU1372"/>
      <c r="AV1372"/>
      <c r="AW1372"/>
      <c r="AX1372"/>
      <c r="AY1372"/>
      <c r="AZ1372"/>
      <c r="BA1372"/>
      <c r="BB1372"/>
      <c r="BC1372"/>
      <c r="BD1372"/>
      <c r="BE1372"/>
      <c r="BF1372"/>
      <c r="BG1372"/>
      <c r="BH1372"/>
      <c r="BI1372"/>
      <c r="BJ1372"/>
      <c r="BK1372"/>
      <c r="BL1372"/>
      <c r="BM1372"/>
      <c r="BN1372"/>
      <c r="BO1372"/>
    </row>
    <row r="1373" spans="1:67" ht="15" x14ac:dyDescent="0.25">
      <c r="A1373" s="245" t="s">
        <v>17</v>
      </c>
      <c r="B1373" s="245" t="s">
        <v>5741</v>
      </c>
      <c r="C1373" s="245" t="s">
        <v>5826</v>
      </c>
      <c r="D1373" s="245" t="s">
        <v>5825</v>
      </c>
      <c r="E1373" s="246" t="s">
        <v>44</v>
      </c>
      <c r="F1373" s="245" t="s">
        <v>44</v>
      </c>
      <c r="G1373" s="245" t="s">
        <v>5827</v>
      </c>
      <c r="H1373" s="245" t="s">
        <v>9282</v>
      </c>
      <c r="I1373" s="245" t="s">
        <v>14</v>
      </c>
      <c r="J1373" s="245" t="s">
        <v>569</v>
      </c>
      <c r="K1373" s="246" t="s">
        <v>23057</v>
      </c>
      <c r="L1373" s="245" t="s">
        <v>568</v>
      </c>
      <c r="M1373"/>
      <c r="N1373"/>
      <c r="O1373"/>
      <c r="P1373"/>
      <c r="Q1373"/>
      <c r="R1373"/>
      <c r="S1373"/>
      <c r="T1373"/>
      <c r="U1373"/>
      <c r="V1373"/>
      <c r="W1373"/>
      <c r="X1373"/>
      <c r="Y1373"/>
      <c r="Z1373"/>
      <c r="AA1373"/>
      <c r="AB1373"/>
      <c r="AC1373"/>
      <c r="AD1373"/>
      <c r="AE1373"/>
      <c r="AF1373"/>
      <c r="AG1373"/>
      <c r="AH1373"/>
      <c r="AI1373"/>
      <c r="AJ1373"/>
      <c r="AK1373"/>
      <c r="AL1373"/>
      <c r="AM1373"/>
      <c r="AN1373"/>
      <c r="AO1373"/>
      <c r="AP1373"/>
      <c r="AQ1373"/>
      <c r="AR1373"/>
      <c r="AS1373"/>
      <c r="AT1373"/>
      <c r="AU1373"/>
      <c r="AV1373"/>
      <c r="AW1373"/>
      <c r="AX1373"/>
      <c r="AY1373"/>
      <c r="AZ1373"/>
      <c r="BA1373"/>
      <c r="BB1373"/>
      <c r="BC1373"/>
      <c r="BD1373"/>
      <c r="BE1373"/>
      <c r="BF1373"/>
      <c r="BG1373"/>
      <c r="BH1373"/>
      <c r="BI1373"/>
      <c r="BJ1373"/>
      <c r="BK1373"/>
      <c r="BL1373"/>
      <c r="BM1373"/>
      <c r="BN1373"/>
      <c r="BO1373"/>
    </row>
    <row r="1374" spans="1:67" ht="15" x14ac:dyDescent="0.25">
      <c r="A1374" s="245" t="s">
        <v>17</v>
      </c>
      <c r="B1374" s="245" t="s">
        <v>5741</v>
      </c>
      <c r="C1374" s="245" t="s">
        <v>5826</v>
      </c>
      <c r="D1374" s="245" t="s">
        <v>5825</v>
      </c>
      <c r="E1374" s="246" t="s">
        <v>44</v>
      </c>
      <c r="F1374" s="245" t="s">
        <v>44</v>
      </c>
      <c r="G1374" s="245" t="s">
        <v>5824</v>
      </c>
      <c r="H1374" s="245" t="s">
        <v>9283</v>
      </c>
      <c r="I1374" s="245" t="s">
        <v>14</v>
      </c>
      <c r="J1374" s="245" t="s">
        <v>569</v>
      </c>
      <c r="K1374" s="246" t="s">
        <v>23058</v>
      </c>
      <c r="L1374" s="245" t="s">
        <v>568</v>
      </c>
      <c r="M1374"/>
      <c r="N1374"/>
      <c r="O1374"/>
      <c r="P1374"/>
      <c r="Q1374"/>
      <c r="R1374"/>
      <c r="S1374"/>
      <c r="T1374"/>
      <c r="U1374"/>
      <c r="V1374"/>
      <c r="W1374"/>
      <c r="X1374"/>
      <c r="Y1374"/>
      <c r="Z1374"/>
      <c r="AA1374"/>
      <c r="AB1374"/>
      <c r="AC1374"/>
      <c r="AD1374"/>
      <c r="AE1374"/>
      <c r="AF1374"/>
      <c r="AG1374"/>
      <c r="AH1374"/>
      <c r="AI1374"/>
      <c r="AJ1374"/>
      <c r="AK1374"/>
      <c r="AL1374"/>
      <c r="AM1374"/>
      <c r="AN1374"/>
      <c r="AO1374"/>
      <c r="AP1374"/>
      <c r="AQ1374"/>
      <c r="AR1374"/>
      <c r="AS1374"/>
      <c r="AT1374"/>
      <c r="AU1374"/>
      <c r="AV1374"/>
      <c r="AW1374"/>
      <c r="AX1374"/>
      <c r="AY1374"/>
      <c r="AZ1374"/>
      <c r="BA1374"/>
      <c r="BB1374"/>
      <c r="BC1374"/>
      <c r="BD1374"/>
      <c r="BE1374"/>
      <c r="BF1374"/>
      <c r="BG1374"/>
      <c r="BH1374"/>
      <c r="BI1374"/>
      <c r="BJ1374"/>
      <c r="BK1374"/>
      <c r="BL1374"/>
      <c r="BM1374"/>
      <c r="BN1374"/>
      <c r="BO1374"/>
    </row>
    <row r="1375" spans="1:67" ht="15" x14ac:dyDescent="0.25">
      <c r="A1375" s="245" t="s">
        <v>17</v>
      </c>
      <c r="B1375" s="245" t="s">
        <v>5741</v>
      </c>
      <c r="C1375" s="245" t="s">
        <v>5821</v>
      </c>
      <c r="D1375" s="245" t="s">
        <v>5820</v>
      </c>
      <c r="E1375" s="246" t="s">
        <v>44</v>
      </c>
      <c r="F1375" s="245" t="s">
        <v>44</v>
      </c>
      <c r="G1375" s="245" t="s">
        <v>5822</v>
      </c>
      <c r="H1375" s="245" t="s">
        <v>9284</v>
      </c>
      <c r="I1375" s="245" t="s">
        <v>14</v>
      </c>
      <c r="J1375" s="245" t="s">
        <v>569</v>
      </c>
      <c r="K1375" s="246" t="s">
        <v>13299</v>
      </c>
      <c r="L1375" s="245" t="s">
        <v>568</v>
      </c>
      <c r="M1375"/>
      <c r="N1375"/>
      <c r="O1375"/>
      <c r="P1375"/>
      <c r="Q1375"/>
      <c r="R1375"/>
      <c r="S1375"/>
      <c r="T1375"/>
      <c r="U1375"/>
      <c r="V1375"/>
      <c r="W1375"/>
      <c r="X1375"/>
      <c r="Y1375"/>
      <c r="Z1375"/>
      <c r="AA1375"/>
      <c r="AB1375"/>
      <c r="AC1375"/>
      <c r="AD1375"/>
      <c r="AE1375"/>
      <c r="AF1375"/>
      <c r="AG1375"/>
      <c r="AH1375"/>
      <c r="AI1375"/>
      <c r="AJ1375"/>
      <c r="AK1375"/>
      <c r="AL1375"/>
      <c r="AM1375"/>
      <c r="AN1375"/>
      <c r="AO1375"/>
      <c r="AP1375"/>
      <c r="AQ1375"/>
      <c r="AR1375"/>
      <c r="AS1375"/>
      <c r="AT1375"/>
      <c r="AU1375"/>
      <c r="AV1375"/>
      <c r="AW1375"/>
      <c r="AX1375"/>
      <c r="AY1375"/>
      <c r="AZ1375"/>
      <c r="BA1375"/>
      <c r="BB1375"/>
      <c r="BC1375"/>
      <c r="BD1375"/>
      <c r="BE1375"/>
      <c r="BF1375"/>
      <c r="BG1375"/>
      <c r="BH1375"/>
      <c r="BI1375"/>
      <c r="BJ1375"/>
      <c r="BK1375"/>
      <c r="BL1375"/>
      <c r="BM1375"/>
      <c r="BN1375"/>
      <c r="BO1375"/>
    </row>
    <row r="1376" spans="1:67" ht="15" x14ac:dyDescent="0.25">
      <c r="A1376" s="245" t="s">
        <v>17</v>
      </c>
      <c r="B1376" s="245" t="s">
        <v>5741</v>
      </c>
      <c r="C1376" s="245" t="s">
        <v>5821</v>
      </c>
      <c r="D1376" s="245" t="s">
        <v>5820</v>
      </c>
      <c r="E1376" s="246" t="s">
        <v>44</v>
      </c>
      <c r="F1376" s="245" t="s">
        <v>44</v>
      </c>
      <c r="G1376" s="245" t="s">
        <v>5819</v>
      </c>
      <c r="H1376" s="245" t="s">
        <v>9285</v>
      </c>
      <c r="I1376" s="245" t="s">
        <v>14</v>
      </c>
      <c r="J1376" s="245" t="s">
        <v>569</v>
      </c>
      <c r="K1376" s="246" t="s">
        <v>23059</v>
      </c>
      <c r="L1376" s="245" t="s">
        <v>568</v>
      </c>
      <c r="M1376"/>
      <c r="N1376"/>
      <c r="O1376"/>
      <c r="P1376"/>
      <c r="Q1376"/>
      <c r="R1376"/>
      <c r="S1376"/>
      <c r="T1376"/>
      <c r="U1376"/>
      <c r="V1376"/>
      <c r="W1376"/>
      <c r="X1376"/>
      <c r="Y1376"/>
      <c r="Z1376"/>
      <c r="AA1376"/>
      <c r="AB1376"/>
      <c r="AC1376"/>
      <c r="AD1376"/>
      <c r="AE1376"/>
      <c r="AF1376"/>
      <c r="AG1376"/>
      <c r="AH1376"/>
      <c r="AI1376"/>
      <c r="AJ1376"/>
      <c r="AK1376"/>
      <c r="AL1376"/>
      <c r="AM1376"/>
      <c r="AN1376"/>
      <c r="AO1376"/>
      <c r="AP1376"/>
      <c r="AQ1376"/>
      <c r="AR1376"/>
      <c r="AS1376"/>
      <c r="AT1376"/>
      <c r="AU1376"/>
      <c r="AV1376"/>
      <c r="AW1376"/>
      <c r="AX1376"/>
      <c r="AY1376"/>
      <c r="AZ1376"/>
      <c r="BA1376"/>
      <c r="BB1376"/>
      <c r="BC1376"/>
      <c r="BD1376"/>
      <c r="BE1376"/>
      <c r="BF1376"/>
      <c r="BG1376"/>
      <c r="BH1376"/>
      <c r="BI1376"/>
      <c r="BJ1376"/>
      <c r="BK1376"/>
      <c r="BL1376"/>
      <c r="BM1376"/>
      <c r="BN1376"/>
      <c r="BO1376"/>
    </row>
    <row r="1377" spans="1:67" ht="15" x14ac:dyDescent="0.25">
      <c r="A1377" s="245" t="s">
        <v>17</v>
      </c>
      <c r="B1377" s="245" t="s">
        <v>5741</v>
      </c>
      <c r="C1377" s="245" t="s">
        <v>5821</v>
      </c>
      <c r="D1377" s="245" t="s">
        <v>5820</v>
      </c>
      <c r="E1377" s="246" t="s">
        <v>44</v>
      </c>
      <c r="F1377" s="245" t="s">
        <v>44</v>
      </c>
      <c r="G1377" s="245" t="s">
        <v>9286</v>
      </c>
      <c r="H1377" s="245" t="s">
        <v>9287</v>
      </c>
      <c r="I1377" s="245" t="s">
        <v>14</v>
      </c>
      <c r="J1377" s="245" t="s">
        <v>569</v>
      </c>
      <c r="K1377" s="246" t="s">
        <v>23060</v>
      </c>
      <c r="L1377" s="245" t="s">
        <v>568</v>
      </c>
      <c r="M1377"/>
      <c r="N1377"/>
      <c r="O1377"/>
      <c r="P1377"/>
      <c r="Q1377"/>
      <c r="R1377"/>
      <c r="S1377"/>
      <c r="T1377"/>
      <c r="U1377"/>
      <c r="V1377"/>
      <c r="W1377"/>
      <c r="X1377"/>
      <c r="Y1377"/>
      <c r="Z1377"/>
      <c r="AA1377"/>
      <c r="AB1377"/>
      <c r="AC1377"/>
      <c r="AD1377"/>
      <c r="AE1377"/>
      <c r="AF1377"/>
      <c r="AG1377"/>
      <c r="AH1377"/>
      <c r="AI1377"/>
      <c r="AJ1377"/>
      <c r="AK1377"/>
      <c r="AL1377"/>
      <c r="AM1377"/>
      <c r="AN1377"/>
      <c r="AO1377"/>
      <c r="AP1377"/>
      <c r="AQ1377"/>
      <c r="AR1377"/>
      <c r="AS1377"/>
      <c r="AT1377"/>
      <c r="AU1377"/>
      <c r="AV1377"/>
      <c r="AW1377"/>
      <c r="AX1377"/>
      <c r="AY1377"/>
      <c r="AZ1377"/>
      <c r="BA1377"/>
      <c r="BB1377"/>
      <c r="BC1377"/>
      <c r="BD1377"/>
      <c r="BE1377"/>
      <c r="BF1377"/>
      <c r="BG1377"/>
      <c r="BH1377"/>
      <c r="BI1377"/>
      <c r="BJ1377"/>
      <c r="BK1377"/>
      <c r="BL1377"/>
      <c r="BM1377"/>
      <c r="BN1377"/>
      <c r="BO1377"/>
    </row>
    <row r="1378" spans="1:67" ht="15" x14ac:dyDescent="0.25">
      <c r="A1378" s="245" t="s">
        <v>17</v>
      </c>
      <c r="B1378" s="245" t="s">
        <v>5741</v>
      </c>
      <c r="C1378" s="245" t="s">
        <v>5821</v>
      </c>
      <c r="D1378" s="245" t="s">
        <v>5820</v>
      </c>
      <c r="E1378" s="246" t="s">
        <v>44</v>
      </c>
      <c r="F1378" s="245" t="s">
        <v>44</v>
      </c>
      <c r="G1378" s="245" t="s">
        <v>9288</v>
      </c>
      <c r="H1378" s="245" t="s">
        <v>9289</v>
      </c>
      <c r="I1378" s="245" t="s">
        <v>14</v>
      </c>
      <c r="J1378" s="245" t="s">
        <v>569</v>
      </c>
      <c r="K1378" s="246" t="s">
        <v>23061</v>
      </c>
      <c r="L1378" s="245" t="s">
        <v>568</v>
      </c>
      <c r="M1378"/>
      <c r="N1378"/>
      <c r="O1378"/>
      <c r="P1378"/>
      <c r="Q1378"/>
      <c r="R1378"/>
      <c r="S1378"/>
      <c r="T1378"/>
      <c r="U1378"/>
      <c r="V1378"/>
      <c r="W1378"/>
      <c r="X1378"/>
      <c r="Y1378"/>
      <c r="Z1378"/>
      <c r="AA1378"/>
      <c r="AB1378"/>
      <c r="AC1378"/>
      <c r="AD1378"/>
      <c r="AE1378"/>
      <c r="AF1378"/>
      <c r="AG1378"/>
      <c r="AH1378"/>
      <c r="AI1378"/>
      <c r="AJ1378"/>
      <c r="AK1378"/>
      <c r="AL1378"/>
      <c r="AM1378"/>
      <c r="AN1378"/>
      <c r="AO1378"/>
      <c r="AP1378"/>
      <c r="AQ1378"/>
      <c r="AR1378"/>
      <c r="AS1378"/>
      <c r="AT1378"/>
      <c r="AU1378"/>
      <c r="AV1378"/>
      <c r="AW1378"/>
      <c r="AX1378"/>
      <c r="AY1378"/>
      <c r="AZ1378"/>
      <c r="BA1378"/>
      <c r="BB1378"/>
      <c r="BC1378"/>
      <c r="BD1378"/>
      <c r="BE1378"/>
      <c r="BF1378"/>
      <c r="BG1378"/>
      <c r="BH1378"/>
      <c r="BI1378"/>
      <c r="BJ1378"/>
      <c r="BK1378"/>
      <c r="BL1378"/>
      <c r="BM1378"/>
      <c r="BN1378"/>
      <c r="BO1378"/>
    </row>
    <row r="1379" spans="1:67" ht="15" x14ac:dyDescent="0.25">
      <c r="A1379" s="245" t="s">
        <v>17</v>
      </c>
      <c r="B1379" s="245" t="s">
        <v>5741</v>
      </c>
      <c r="C1379" s="245" t="s">
        <v>5821</v>
      </c>
      <c r="D1379" s="245" t="s">
        <v>5820</v>
      </c>
      <c r="E1379" s="246" t="s">
        <v>44</v>
      </c>
      <c r="F1379" s="245" t="s">
        <v>44</v>
      </c>
      <c r="G1379" s="245" t="s">
        <v>9290</v>
      </c>
      <c r="H1379" s="245" t="s">
        <v>9291</v>
      </c>
      <c r="I1379" s="245" t="s">
        <v>11</v>
      </c>
      <c r="J1379" s="245" t="s">
        <v>569</v>
      </c>
      <c r="K1379" s="246" t="s">
        <v>8476</v>
      </c>
      <c r="L1379" s="245" t="s">
        <v>568</v>
      </c>
      <c r="M1379"/>
      <c r="N1379"/>
      <c r="O1379"/>
      <c r="P1379"/>
      <c r="Q1379"/>
      <c r="R1379"/>
      <c r="S1379"/>
      <c r="T1379"/>
      <c r="U1379"/>
      <c r="V1379"/>
      <c r="W1379"/>
      <c r="X1379"/>
      <c r="Y1379"/>
      <c r="Z1379"/>
      <c r="AA1379"/>
      <c r="AB1379"/>
      <c r="AC1379"/>
      <c r="AD1379"/>
      <c r="AE1379"/>
      <c r="AF1379"/>
      <c r="AG1379"/>
      <c r="AH1379"/>
      <c r="AI1379"/>
      <c r="AJ1379"/>
      <c r="AK1379"/>
      <c r="AL1379"/>
      <c r="AM1379"/>
      <c r="AN1379"/>
      <c r="AO1379"/>
      <c r="AP1379"/>
      <c r="AQ1379"/>
      <c r="AR1379"/>
      <c r="AS1379"/>
      <c r="AT1379"/>
      <c r="AU1379"/>
      <c r="AV1379"/>
      <c r="AW1379"/>
      <c r="AX1379"/>
      <c r="AY1379"/>
      <c r="AZ1379"/>
      <c r="BA1379"/>
      <c r="BB1379"/>
      <c r="BC1379"/>
      <c r="BD1379"/>
      <c r="BE1379"/>
      <c r="BF1379"/>
      <c r="BG1379"/>
      <c r="BH1379"/>
      <c r="BI1379"/>
      <c r="BJ1379"/>
      <c r="BK1379"/>
      <c r="BL1379"/>
      <c r="BM1379"/>
      <c r="BN1379"/>
      <c r="BO1379"/>
    </row>
    <row r="1380" spans="1:67" ht="15" x14ac:dyDescent="0.25">
      <c r="A1380" s="245" t="s">
        <v>17</v>
      </c>
      <c r="B1380" s="245" t="s">
        <v>5741</v>
      </c>
      <c r="C1380" s="245" t="s">
        <v>5821</v>
      </c>
      <c r="D1380" s="245" t="s">
        <v>5820</v>
      </c>
      <c r="E1380" s="246" t="s">
        <v>44</v>
      </c>
      <c r="F1380" s="245" t="s">
        <v>44</v>
      </c>
      <c r="G1380" s="245" t="s">
        <v>9292</v>
      </c>
      <c r="H1380" s="245" t="s">
        <v>9293</v>
      </c>
      <c r="I1380" s="245" t="s">
        <v>11</v>
      </c>
      <c r="J1380" s="245" t="s">
        <v>569</v>
      </c>
      <c r="K1380" s="246" t="s">
        <v>9070</v>
      </c>
      <c r="L1380" s="245" t="s">
        <v>568</v>
      </c>
      <c r="M1380"/>
      <c r="N1380"/>
      <c r="O1380"/>
      <c r="P1380"/>
      <c r="Q1380"/>
      <c r="R1380"/>
      <c r="S1380"/>
      <c r="T1380"/>
      <c r="U1380"/>
      <c r="V1380"/>
      <c r="W1380"/>
      <c r="X1380"/>
      <c r="Y1380"/>
      <c r="Z1380"/>
      <c r="AA1380"/>
      <c r="AB1380"/>
      <c r="AC1380"/>
      <c r="AD1380"/>
      <c r="AE1380"/>
      <c r="AF1380"/>
      <c r="AG1380"/>
      <c r="AH1380"/>
      <c r="AI1380"/>
      <c r="AJ1380"/>
      <c r="AK1380"/>
      <c r="AL1380"/>
      <c r="AM1380"/>
      <c r="AN1380"/>
      <c r="AO1380"/>
      <c r="AP1380"/>
      <c r="AQ1380"/>
      <c r="AR1380"/>
      <c r="AS1380"/>
      <c r="AT1380"/>
      <c r="AU1380"/>
      <c r="AV1380"/>
      <c r="AW1380"/>
      <c r="AX1380"/>
      <c r="AY1380"/>
      <c r="AZ1380"/>
      <c r="BA1380"/>
      <c r="BB1380"/>
      <c r="BC1380"/>
      <c r="BD1380"/>
      <c r="BE1380"/>
      <c r="BF1380"/>
      <c r="BG1380"/>
      <c r="BH1380"/>
      <c r="BI1380"/>
      <c r="BJ1380"/>
      <c r="BK1380"/>
      <c r="BL1380"/>
      <c r="BM1380"/>
      <c r="BN1380"/>
      <c r="BO1380"/>
    </row>
    <row r="1381" spans="1:67" ht="15" x14ac:dyDescent="0.25">
      <c r="A1381" s="245" t="s">
        <v>17</v>
      </c>
      <c r="B1381" s="245" t="s">
        <v>5741</v>
      </c>
      <c r="C1381" s="245" t="s">
        <v>5821</v>
      </c>
      <c r="D1381" s="245" t="s">
        <v>5820</v>
      </c>
      <c r="E1381" s="246" t="s">
        <v>44</v>
      </c>
      <c r="F1381" s="245" t="s">
        <v>44</v>
      </c>
      <c r="G1381" s="245" t="s">
        <v>9294</v>
      </c>
      <c r="H1381" s="245" t="s">
        <v>9295</v>
      </c>
      <c r="I1381" s="245" t="s">
        <v>11</v>
      </c>
      <c r="J1381" s="245" t="s">
        <v>569</v>
      </c>
      <c r="K1381" s="246" t="s">
        <v>10257</v>
      </c>
      <c r="L1381" s="245" t="s">
        <v>568</v>
      </c>
      <c r="M1381"/>
      <c r="N1381"/>
      <c r="O1381"/>
      <c r="P1381"/>
      <c r="Q1381"/>
      <c r="R1381"/>
      <c r="S1381"/>
      <c r="T1381"/>
      <c r="U1381"/>
      <c r="V1381"/>
      <c r="W1381"/>
      <c r="X1381"/>
      <c r="Y1381"/>
      <c r="Z1381"/>
      <c r="AA1381"/>
      <c r="AB1381"/>
      <c r="AC1381"/>
      <c r="AD1381"/>
      <c r="AE1381"/>
      <c r="AF1381"/>
      <c r="AG1381"/>
      <c r="AH1381"/>
      <c r="AI1381"/>
      <c r="AJ1381"/>
      <c r="AK1381"/>
      <c r="AL1381"/>
      <c r="AM1381"/>
      <c r="AN1381"/>
      <c r="AO1381"/>
      <c r="AP1381"/>
      <c r="AQ1381"/>
      <c r="AR1381"/>
      <c r="AS1381"/>
      <c r="AT1381"/>
      <c r="AU1381"/>
      <c r="AV1381"/>
      <c r="AW1381"/>
      <c r="AX1381"/>
      <c r="AY1381"/>
      <c r="AZ1381"/>
      <c r="BA1381"/>
      <c r="BB1381"/>
      <c r="BC1381"/>
      <c r="BD1381"/>
      <c r="BE1381"/>
      <c r="BF1381"/>
      <c r="BG1381"/>
      <c r="BH1381"/>
      <c r="BI1381"/>
      <c r="BJ1381"/>
      <c r="BK1381"/>
      <c r="BL1381"/>
      <c r="BM1381"/>
      <c r="BN1381"/>
      <c r="BO1381"/>
    </row>
    <row r="1382" spans="1:67" ht="15" x14ac:dyDescent="0.25">
      <c r="A1382" s="245" t="s">
        <v>17</v>
      </c>
      <c r="B1382" s="245" t="s">
        <v>5741</v>
      </c>
      <c r="C1382" s="245" t="s">
        <v>5821</v>
      </c>
      <c r="D1382" s="245" t="s">
        <v>5820</v>
      </c>
      <c r="E1382" s="246" t="s">
        <v>44</v>
      </c>
      <c r="F1382" s="245" t="s">
        <v>44</v>
      </c>
      <c r="G1382" s="245" t="s">
        <v>9296</v>
      </c>
      <c r="H1382" s="245" t="s">
        <v>9297</v>
      </c>
      <c r="I1382" s="245" t="s">
        <v>11</v>
      </c>
      <c r="J1382" s="245" t="s">
        <v>569</v>
      </c>
      <c r="K1382" s="246" t="s">
        <v>23062</v>
      </c>
      <c r="L1382" s="245" t="s">
        <v>568</v>
      </c>
      <c r="M1382"/>
      <c r="N1382"/>
      <c r="O1382"/>
      <c r="P1382"/>
      <c r="Q1382"/>
      <c r="R1382"/>
      <c r="S1382"/>
      <c r="T1382"/>
      <c r="U1382"/>
      <c r="V1382"/>
      <c r="W1382"/>
      <c r="X1382"/>
      <c r="Y1382"/>
      <c r="Z1382"/>
      <c r="AA1382"/>
      <c r="AB1382"/>
      <c r="AC1382"/>
      <c r="AD1382"/>
      <c r="AE1382"/>
      <c r="AF1382"/>
      <c r="AG1382"/>
      <c r="AH1382"/>
      <c r="AI1382"/>
      <c r="AJ1382"/>
      <c r="AK1382"/>
      <c r="AL1382"/>
      <c r="AM1382"/>
      <c r="AN1382"/>
      <c r="AO1382"/>
      <c r="AP1382"/>
      <c r="AQ1382"/>
      <c r="AR1382"/>
      <c r="AS1382"/>
      <c r="AT1382"/>
      <c r="AU1382"/>
      <c r="AV1382"/>
      <c r="AW1382"/>
      <c r="AX1382"/>
      <c r="AY1382"/>
      <c r="AZ1382"/>
      <c r="BA1382"/>
      <c r="BB1382"/>
      <c r="BC1382"/>
      <c r="BD1382"/>
      <c r="BE1382"/>
      <c r="BF1382"/>
      <c r="BG1382"/>
      <c r="BH1382"/>
      <c r="BI1382"/>
      <c r="BJ1382"/>
      <c r="BK1382"/>
      <c r="BL1382"/>
      <c r="BM1382"/>
      <c r="BN1382"/>
      <c r="BO1382"/>
    </row>
    <row r="1383" spans="1:67" ht="15" x14ac:dyDescent="0.25">
      <c r="A1383" s="245" t="s">
        <v>17</v>
      </c>
      <c r="B1383" s="245" t="s">
        <v>5741</v>
      </c>
      <c r="C1383" s="245" t="s">
        <v>5818</v>
      </c>
      <c r="D1383" s="245" t="s">
        <v>5817</v>
      </c>
      <c r="E1383" s="246" t="s">
        <v>44</v>
      </c>
      <c r="F1383" s="245" t="s">
        <v>44</v>
      </c>
      <c r="G1383" s="245" t="s">
        <v>9298</v>
      </c>
      <c r="H1383" s="245" t="s">
        <v>9299</v>
      </c>
      <c r="I1383" s="245" t="s">
        <v>14</v>
      </c>
      <c r="J1383" s="245" t="s">
        <v>569</v>
      </c>
      <c r="K1383" s="246" t="s">
        <v>14327</v>
      </c>
      <c r="L1383" s="245" t="s">
        <v>568</v>
      </c>
      <c r="M1383"/>
      <c r="N1383"/>
      <c r="O1383"/>
      <c r="P1383"/>
      <c r="Q1383"/>
      <c r="R1383"/>
      <c r="S1383"/>
      <c r="T1383"/>
      <c r="U1383"/>
      <c r="V1383"/>
      <c r="W1383"/>
      <c r="X1383"/>
      <c r="Y1383"/>
      <c r="Z1383"/>
      <c r="AA1383"/>
      <c r="AB1383"/>
      <c r="AC1383"/>
      <c r="AD1383"/>
      <c r="AE1383"/>
      <c r="AF1383"/>
      <c r="AG1383"/>
      <c r="AH1383"/>
      <c r="AI1383"/>
      <c r="AJ1383"/>
      <c r="AK1383"/>
      <c r="AL1383"/>
      <c r="AM1383"/>
      <c r="AN1383"/>
      <c r="AO1383"/>
      <c r="AP1383"/>
      <c r="AQ1383"/>
      <c r="AR1383"/>
      <c r="AS1383"/>
      <c r="AT1383"/>
      <c r="AU1383"/>
      <c r="AV1383"/>
      <c r="AW1383"/>
      <c r="AX1383"/>
      <c r="AY1383"/>
      <c r="AZ1383"/>
      <c r="BA1383"/>
      <c r="BB1383"/>
      <c r="BC1383"/>
      <c r="BD1383"/>
      <c r="BE1383"/>
      <c r="BF1383"/>
      <c r="BG1383"/>
      <c r="BH1383"/>
      <c r="BI1383"/>
      <c r="BJ1383"/>
      <c r="BK1383"/>
      <c r="BL1383"/>
      <c r="BM1383"/>
      <c r="BN1383"/>
      <c r="BO1383"/>
    </row>
    <row r="1384" spans="1:67" ht="15" x14ac:dyDescent="0.25">
      <c r="A1384" s="245" t="s">
        <v>17</v>
      </c>
      <c r="B1384" s="245" t="s">
        <v>5741</v>
      </c>
      <c r="C1384" s="245" t="s">
        <v>5818</v>
      </c>
      <c r="D1384" s="245" t="s">
        <v>5817</v>
      </c>
      <c r="E1384" s="246" t="s">
        <v>44</v>
      </c>
      <c r="F1384" s="245" t="s">
        <v>44</v>
      </c>
      <c r="G1384" s="245" t="s">
        <v>9300</v>
      </c>
      <c r="H1384" s="245" t="s">
        <v>9301</v>
      </c>
      <c r="I1384" s="245" t="s">
        <v>14</v>
      </c>
      <c r="J1384" s="245" t="s">
        <v>569</v>
      </c>
      <c r="K1384" s="246" t="s">
        <v>23063</v>
      </c>
      <c r="L1384" s="245" t="s">
        <v>568</v>
      </c>
      <c r="M1384"/>
      <c r="N1384"/>
      <c r="O1384"/>
      <c r="P1384"/>
      <c r="Q1384"/>
      <c r="R1384"/>
      <c r="S1384"/>
      <c r="T1384"/>
      <c r="U1384"/>
      <c r="V1384"/>
      <c r="W1384"/>
      <c r="X1384"/>
      <c r="Y1384"/>
      <c r="Z1384"/>
      <c r="AA1384"/>
      <c r="AB1384"/>
      <c r="AC1384"/>
      <c r="AD1384"/>
      <c r="AE1384"/>
      <c r="AF1384"/>
      <c r="AG1384"/>
      <c r="AH1384"/>
      <c r="AI1384"/>
      <c r="AJ1384"/>
      <c r="AK1384"/>
      <c r="AL1384"/>
      <c r="AM1384"/>
      <c r="AN1384"/>
      <c r="AO1384"/>
      <c r="AP1384"/>
      <c r="AQ1384"/>
      <c r="AR1384"/>
      <c r="AS1384"/>
      <c r="AT1384"/>
      <c r="AU1384"/>
      <c r="AV1384"/>
      <c r="AW1384"/>
      <c r="AX1384"/>
      <c r="AY1384"/>
      <c r="AZ1384"/>
      <c r="BA1384"/>
      <c r="BB1384"/>
      <c r="BC1384"/>
      <c r="BD1384"/>
      <c r="BE1384"/>
      <c r="BF1384"/>
      <c r="BG1384"/>
      <c r="BH1384"/>
      <c r="BI1384"/>
      <c r="BJ1384"/>
      <c r="BK1384"/>
      <c r="BL1384"/>
      <c r="BM1384"/>
      <c r="BN1384"/>
      <c r="BO1384"/>
    </row>
    <row r="1385" spans="1:67" ht="15" x14ac:dyDescent="0.25">
      <c r="A1385" s="245" t="s">
        <v>17</v>
      </c>
      <c r="B1385" s="245" t="s">
        <v>5741</v>
      </c>
      <c r="C1385" s="245" t="s">
        <v>5814</v>
      </c>
      <c r="D1385" s="245" t="s">
        <v>5813</v>
      </c>
      <c r="E1385" s="246" t="s">
        <v>44</v>
      </c>
      <c r="F1385" s="245" t="s">
        <v>44</v>
      </c>
      <c r="G1385" s="245" t="s">
        <v>5816</v>
      </c>
      <c r="H1385" s="245" t="s">
        <v>9302</v>
      </c>
      <c r="I1385" s="245" t="s">
        <v>14</v>
      </c>
      <c r="J1385" s="245" t="s">
        <v>569</v>
      </c>
      <c r="K1385" s="246" t="s">
        <v>23064</v>
      </c>
      <c r="L1385" s="245" t="s">
        <v>568</v>
      </c>
      <c r="M1385"/>
      <c r="N1385"/>
      <c r="O1385"/>
      <c r="P1385"/>
      <c r="Q1385"/>
      <c r="R1385"/>
      <c r="S1385"/>
      <c r="T1385"/>
      <c r="U1385"/>
      <c r="V1385"/>
      <c r="W1385"/>
      <c r="X1385"/>
      <c r="Y1385"/>
      <c r="Z1385"/>
      <c r="AA1385"/>
      <c r="AB1385"/>
      <c r="AC1385"/>
      <c r="AD1385"/>
      <c r="AE1385"/>
      <c r="AF1385"/>
      <c r="AG1385"/>
      <c r="AH1385"/>
      <c r="AI1385"/>
      <c r="AJ1385"/>
      <c r="AK1385"/>
      <c r="AL1385"/>
      <c r="AM1385"/>
      <c r="AN1385"/>
      <c r="AO1385"/>
      <c r="AP1385"/>
      <c r="AQ1385"/>
      <c r="AR1385"/>
      <c r="AS1385"/>
      <c r="AT1385"/>
      <c r="AU1385"/>
      <c r="AV1385"/>
      <c r="AW1385"/>
      <c r="AX1385"/>
      <c r="AY1385"/>
      <c r="AZ1385"/>
      <c r="BA1385"/>
      <c r="BB1385"/>
      <c r="BC1385"/>
      <c r="BD1385"/>
      <c r="BE1385"/>
      <c r="BF1385"/>
      <c r="BG1385"/>
      <c r="BH1385"/>
      <c r="BI1385"/>
      <c r="BJ1385"/>
      <c r="BK1385"/>
      <c r="BL1385"/>
      <c r="BM1385"/>
      <c r="BN1385"/>
      <c r="BO1385"/>
    </row>
    <row r="1386" spans="1:67" ht="15" x14ac:dyDescent="0.25">
      <c r="A1386" s="245" t="s">
        <v>17</v>
      </c>
      <c r="B1386" s="245" t="s">
        <v>5741</v>
      </c>
      <c r="C1386" s="245" t="s">
        <v>5814</v>
      </c>
      <c r="D1386" s="245" t="s">
        <v>5813</v>
      </c>
      <c r="E1386" s="246" t="s">
        <v>44</v>
      </c>
      <c r="F1386" s="245" t="s">
        <v>44</v>
      </c>
      <c r="G1386" s="245" t="s">
        <v>5815</v>
      </c>
      <c r="H1386" s="245" t="s">
        <v>9304</v>
      </c>
      <c r="I1386" s="245" t="s">
        <v>14</v>
      </c>
      <c r="J1386" s="245" t="s">
        <v>569</v>
      </c>
      <c r="K1386" s="246" t="s">
        <v>23065</v>
      </c>
      <c r="L1386" s="245" t="s">
        <v>568</v>
      </c>
      <c r="M1386"/>
      <c r="N1386"/>
      <c r="O1386"/>
      <c r="P1386"/>
      <c r="Q1386"/>
      <c r="R1386"/>
      <c r="S1386"/>
      <c r="T1386"/>
      <c r="U1386"/>
      <c r="V1386"/>
      <c r="W1386"/>
      <c r="X1386"/>
      <c r="Y1386"/>
      <c r="Z1386"/>
      <c r="AA1386"/>
      <c r="AB1386"/>
      <c r="AC1386"/>
      <c r="AD1386"/>
      <c r="AE1386"/>
      <c r="AF1386"/>
      <c r="AG1386"/>
      <c r="AH1386"/>
      <c r="AI1386"/>
      <c r="AJ1386"/>
      <c r="AK1386"/>
      <c r="AL1386"/>
      <c r="AM1386"/>
      <c r="AN1386"/>
      <c r="AO1386"/>
      <c r="AP1386"/>
      <c r="AQ1386"/>
      <c r="AR1386"/>
      <c r="AS1386"/>
      <c r="AT1386"/>
      <c r="AU1386"/>
      <c r="AV1386"/>
      <c r="AW1386"/>
      <c r="AX1386"/>
      <c r="AY1386"/>
      <c r="AZ1386"/>
      <c r="BA1386"/>
      <c r="BB1386"/>
      <c r="BC1386"/>
      <c r="BD1386"/>
      <c r="BE1386"/>
      <c r="BF1386"/>
      <c r="BG1386"/>
      <c r="BH1386"/>
      <c r="BI1386"/>
      <c r="BJ1386"/>
      <c r="BK1386"/>
      <c r="BL1386"/>
      <c r="BM1386"/>
      <c r="BN1386"/>
      <c r="BO1386"/>
    </row>
    <row r="1387" spans="1:67" ht="15" x14ac:dyDescent="0.25">
      <c r="A1387" s="245" t="s">
        <v>17</v>
      </c>
      <c r="B1387" s="245" t="s">
        <v>5741</v>
      </c>
      <c r="C1387" s="245" t="s">
        <v>5814</v>
      </c>
      <c r="D1387" s="245" t="s">
        <v>5813</v>
      </c>
      <c r="E1387" s="246" t="s">
        <v>44</v>
      </c>
      <c r="F1387" s="245" t="s">
        <v>44</v>
      </c>
      <c r="G1387" s="245" t="s">
        <v>5812</v>
      </c>
      <c r="H1387" s="245" t="s">
        <v>9305</v>
      </c>
      <c r="I1387" s="245" t="s">
        <v>14</v>
      </c>
      <c r="J1387" s="245" t="s">
        <v>569</v>
      </c>
      <c r="K1387" s="246" t="s">
        <v>23066</v>
      </c>
      <c r="L1387" s="245" t="s">
        <v>568</v>
      </c>
      <c r="M1387"/>
      <c r="N1387"/>
      <c r="O1387"/>
      <c r="P1387"/>
      <c r="Q1387"/>
      <c r="R1387"/>
      <c r="S1387"/>
      <c r="T1387"/>
      <c r="U1387"/>
      <c r="V1387"/>
      <c r="W1387"/>
      <c r="X1387"/>
      <c r="Y1387"/>
      <c r="Z1387"/>
      <c r="AA1387"/>
      <c r="AB1387"/>
      <c r="AC1387"/>
      <c r="AD1387"/>
      <c r="AE1387"/>
      <c r="AF1387"/>
      <c r="AG1387"/>
      <c r="AH1387"/>
      <c r="AI1387"/>
      <c r="AJ1387"/>
      <c r="AK1387"/>
      <c r="AL1387"/>
      <c r="AM1387"/>
      <c r="AN1387"/>
      <c r="AO1387"/>
      <c r="AP1387"/>
      <c r="AQ1387"/>
      <c r="AR1387"/>
      <c r="AS1387"/>
      <c r="AT1387"/>
      <c r="AU1387"/>
      <c r="AV1387"/>
      <c r="AW1387"/>
      <c r="AX1387"/>
      <c r="AY1387"/>
      <c r="AZ1387"/>
      <c r="BA1387"/>
      <c r="BB1387"/>
      <c r="BC1387"/>
      <c r="BD1387"/>
      <c r="BE1387"/>
      <c r="BF1387"/>
      <c r="BG1387"/>
      <c r="BH1387"/>
      <c r="BI1387"/>
      <c r="BJ1387"/>
      <c r="BK1387"/>
      <c r="BL1387"/>
      <c r="BM1387"/>
      <c r="BN1387"/>
      <c r="BO1387"/>
    </row>
    <row r="1388" spans="1:67" ht="15" x14ac:dyDescent="0.25">
      <c r="A1388" s="245" t="s">
        <v>17</v>
      </c>
      <c r="B1388" s="245" t="s">
        <v>5741</v>
      </c>
      <c r="C1388" s="245" t="s">
        <v>5811</v>
      </c>
      <c r="D1388" s="245" t="s">
        <v>5810</v>
      </c>
      <c r="E1388" s="246" t="s">
        <v>44</v>
      </c>
      <c r="F1388" s="245" t="s">
        <v>44</v>
      </c>
      <c r="G1388" s="245" t="s">
        <v>5809</v>
      </c>
      <c r="H1388" s="245" t="s">
        <v>9306</v>
      </c>
      <c r="I1388" s="245" t="s">
        <v>14</v>
      </c>
      <c r="J1388" s="245" t="s">
        <v>569</v>
      </c>
      <c r="K1388" s="246" t="s">
        <v>9522</v>
      </c>
      <c r="L1388" s="245" t="s">
        <v>568</v>
      </c>
      <c r="M1388"/>
      <c r="N1388"/>
      <c r="O1388"/>
      <c r="P1388"/>
      <c r="Q1388"/>
      <c r="R1388"/>
      <c r="S1388"/>
      <c r="T1388"/>
      <c r="U1388"/>
      <c r="V1388"/>
      <c r="W1388"/>
      <c r="X1388"/>
      <c r="Y1388"/>
      <c r="Z1388"/>
      <c r="AA1388"/>
      <c r="AB1388"/>
      <c r="AC1388"/>
      <c r="AD1388"/>
      <c r="AE1388"/>
      <c r="AF1388"/>
      <c r="AG1388"/>
      <c r="AH1388"/>
      <c r="AI1388"/>
      <c r="AJ1388"/>
      <c r="AK1388"/>
      <c r="AL1388"/>
      <c r="AM1388"/>
      <c r="AN1388"/>
      <c r="AO1388"/>
      <c r="AP1388"/>
      <c r="AQ1388"/>
      <c r="AR1388"/>
      <c r="AS1388"/>
      <c r="AT1388"/>
      <c r="AU1388"/>
      <c r="AV1388"/>
      <c r="AW1388"/>
      <c r="AX1388"/>
      <c r="AY1388"/>
      <c r="AZ1388"/>
      <c r="BA1388"/>
      <c r="BB1388"/>
      <c r="BC1388"/>
      <c r="BD1388"/>
      <c r="BE1388"/>
      <c r="BF1388"/>
      <c r="BG1388"/>
      <c r="BH1388"/>
      <c r="BI1388"/>
      <c r="BJ1388"/>
      <c r="BK1388"/>
      <c r="BL1388"/>
      <c r="BM1388"/>
      <c r="BN1388"/>
      <c r="BO1388"/>
    </row>
    <row r="1389" spans="1:67" ht="15" x14ac:dyDescent="0.25">
      <c r="A1389" s="245" t="s">
        <v>17</v>
      </c>
      <c r="B1389" s="245" t="s">
        <v>5741</v>
      </c>
      <c r="C1389" s="245" t="s">
        <v>5808</v>
      </c>
      <c r="D1389" s="245" t="s">
        <v>5807</v>
      </c>
      <c r="E1389" s="246" t="s">
        <v>44</v>
      </c>
      <c r="F1389" s="245" t="s">
        <v>44</v>
      </c>
      <c r="G1389" s="245" t="s">
        <v>5806</v>
      </c>
      <c r="H1389" s="245" t="s">
        <v>9307</v>
      </c>
      <c r="I1389" s="245" t="s">
        <v>11</v>
      </c>
      <c r="J1389" s="245" t="s">
        <v>569</v>
      </c>
      <c r="K1389" s="246" t="s">
        <v>19771</v>
      </c>
      <c r="L1389" s="245" t="s">
        <v>568</v>
      </c>
      <c r="M1389"/>
      <c r="N1389"/>
      <c r="O1389"/>
      <c r="P1389"/>
      <c r="Q1389"/>
      <c r="R1389"/>
      <c r="S1389"/>
      <c r="T1389"/>
      <c r="U1389"/>
      <c r="V1389"/>
      <c r="W1389"/>
      <c r="X1389"/>
      <c r="Y1389"/>
      <c r="Z1389"/>
      <c r="AA1389"/>
      <c r="AB1389"/>
      <c r="AC1389"/>
      <c r="AD1389"/>
      <c r="AE1389"/>
      <c r="AF1389"/>
      <c r="AG1389"/>
      <c r="AH1389"/>
      <c r="AI1389"/>
      <c r="AJ1389"/>
      <c r="AK1389"/>
      <c r="AL1389"/>
      <c r="AM1389"/>
      <c r="AN1389"/>
      <c r="AO1389"/>
      <c r="AP1389"/>
      <c r="AQ1389"/>
      <c r="AR1389"/>
      <c r="AS1389"/>
      <c r="AT1389"/>
      <c r="AU1389"/>
      <c r="AV1389"/>
      <c r="AW1389"/>
      <c r="AX1389"/>
      <c r="AY1389"/>
      <c r="AZ1389"/>
      <c r="BA1389"/>
      <c r="BB1389"/>
      <c r="BC1389"/>
      <c r="BD1389"/>
      <c r="BE1389"/>
      <c r="BF1389"/>
      <c r="BG1389"/>
      <c r="BH1389"/>
      <c r="BI1389"/>
      <c r="BJ1389"/>
      <c r="BK1389"/>
      <c r="BL1389"/>
      <c r="BM1389"/>
      <c r="BN1389"/>
      <c r="BO1389"/>
    </row>
    <row r="1390" spans="1:67" ht="15" x14ac:dyDescent="0.25">
      <c r="A1390" s="245" t="s">
        <v>17</v>
      </c>
      <c r="B1390" s="245" t="s">
        <v>5741</v>
      </c>
      <c r="C1390" s="245" t="s">
        <v>5745</v>
      </c>
      <c r="D1390" s="245" t="s">
        <v>5744</v>
      </c>
      <c r="E1390" s="246" t="s">
        <v>44</v>
      </c>
      <c r="F1390" s="245" t="s">
        <v>44</v>
      </c>
      <c r="G1390" s="245" t="s">
        <v>5804</v>
      </c>
      <c r="H1390" s="245" t="s">
        <v>9310</v>
      </c>
      <c r="I1390" s="245" t="s">
        <v>24</v>
      </c>
      <c r="J1390" s="245" t="s">
        <v>569</v>
      </c>
      <c r="K1390" s="246" t="s">
        <v>23067</v>
      </c>
      <c r="L1390" s="245" t="s">
        <v>568</v>
      </c>
      <c r="M1390"/>
      <c r="N1390"/>
      <c r="O1390"/>
      <c r="P1390"/>
      <c r="Q1390"/>
      <c r="R1390"/>
      <c r="S1390"/>
      <c r="T1390"/>
      <c r="U1390"/>
      <c r="V1390"/>
      <c r="W1390"/>
      <c r="X1390"/>
      <c r="Y1390"/>
      <c r="Z1390"/>
      <c r="AA1390"/>
      <c r="AB1390"/>
      <c r="AC1390"/>
      <c r="AD1390"/>
      <c r="AE1390"/>
      <c r="AF1390"/>
      <c r="AG1390"/>
      <c r="AH1390"/>
      <c r="AI1390"/>
      <c r="AJ1390"/>
      <c r="AK1390"/>
      <c r="AL1390"/>
      <c r="AM1390"/>
      <c r="AN1390"/>
      <c r="AO1390"/>
      <c r="AP1390"/>
      <c r="AQ1390"/>
      <c r="AR1390"/>
      <c r="AS1390"/>
      <c r="AT1390"/>
      <c r="AU1390"/>
      <c r="AV1390"/>
      <c r="AW1390"/>
      <c r="AX1390"/>
      <c r="AY1390"/>
      <c r="AZ1390"/>
      <c r="BA1390"/>
      <c r="BB1390"/>
      <c r="BC1390"/>
      <c r="BD1390"/>
      <c r="BE1390"/>
      <c r="BF1390"/>
      <c r="BG1390"/>
      <c r="BH1390"/>
      <c r="BI1390"/>
      <c r="BJ1390"/>
      <c r="BK1390"/>
      <c r="BL1390"/>
      <c r="BM1390"/>
      <c r="BN1390"/>
      <c r="BO1390"/>
    </row>
    <row r="1391" spans="1:67" ht="15" x14ac:dyDescent="0.25">
      <c r="A1391" s="245" t="s">
        <v>17</v>
      </c>
      <c r="B1391" s="245" t="s">
        <v>5741</v>
      </c>
      <c r="C1391" s="245" t="s">
        <v>5745</v>
      </c>
      <c r="D1391" s="245" t="s">
        <v>5744</v>
      </c>
      <c r="E1391" s="246" t="s">
        <v>44</v>
      </c>
      <c r="F1391" s="245" t="s">
        <v>44</v>
      </c>
      <c r="G1391" s="245" t="s">
        <v>5803</v>
      </c>
      <c r="H1391" s="245" t="s">
        <v>9311</v>
      </c>
      <c r="I1391" s="245" t="s">
        <v>24</v>
      </c>
      <c r="J1391" s="245" t="s">
        <v>569</v>
      </c>
      <c r="K1391" s="246" t="s">
        <v>23068</v>
      </c>
      <c r="L1391" s="245" t="s">
        <v>568</v>
      </c>
      <c r="M1391"/>
      <c r="N1391"/>
      <c r="O1391"/>
      <c r="P1391"/>
      <c r="Q1391"/>
      <c r="R1391"/>
      <c r="S1391"/>
      <c r="T1391"/>
      <c r="U1391"/>
      <c r="V1391"/>
      <c r="W1391"/>
      <c r="X1391"/>
      <c r="Y1391"/>
      <c r="Z1391"/>
      <c r="AA1391"/>
      <c r="AB1391"/>
      <c r="AC1391"/>
      <c r="AD1391"/>
      <c r="AE1391"/>
      <c r="AF1391"/>
      <c r="AG1391"/>
      <c r="AH1391"/>
      <c r="AI1391"/>
      <c r="AJ1391"/>
      <c r="AK1391"/>
      <c r="AL1391"/>
      <c r="AM1391"/>
      <c r="AN1391"/>
      <c r="AO1391"/>
      <c r="AP1391"/>
      <c r="AQ1391"/>
      <c r="AR1391"/>
      <c r="AS1391"/>
      <c r="AT1391"/>
      <c r="AU1391"/>
      <c r="AV1391"/>
      <c r="AW1391"/>
      <c r="AX1391"/>
      <c r="AY1391"/>
      <c r="AZ1391"/>
      <c r="BA1391"/>
      <c r="BB1391"/>
      <c r="BC1391"/>
      <c r="BD1391"/>
      <c r="BE1391"/>
      <c r="BF1391"/>
      <c r="BG1391"/>
      <c r="BH1391"/>
      <c r="BI1391"/>
      <c r="BJ1391"/>
      <c r="BK1391"/>
      <c r="BL1391"/>
      <c r="BM1391"/>
      <c r="BN1391"/>
      <c r="BO1391"/>
    </row>
    <row r="1392" spans="1:67" ht="15" x14ac:dyDescent="0.25">
      <c r="A1392" s="245" t="s">
        <v>17</v>
      </c>
      <c r="B1392" s="245" t="s">
        <v>5741</v>
      </c>
      <c r="C1392" s="245" t="s">
        <v>5745</v>
      </c>
      <c r="D1392" s="245" t="s">
        <v>5744</v>
      </c>
      <c r="E1392" s="246" t="s">
        <v>44</v>
      </c>
      <c r="F1392" s="245" t="s">
        <v>44</v>
      </c>
      <c r="G1392" s="245" t="s">
        <v>5802</v>
      </c>
      <c r="H1392" s="245" t="s">
        <v>9312</v>
      </c>
      <c r="I1392" s="245" t="s">
        <v>24</v>
      </c>
      <c r="J1392" s="245" t="s">
        <v>569</v>
      </c>
      <c r="K1392" s="246" t="s">
        <v>23069</v>
      </c>
      <c r="L1392" s="245" t="s">
        <v>568</v>
      </c>
      <c r="M1392"/>
      <c r="N1392"/>
      <c r="O1392"/>
      <c r="P1392"/>
      <c r="Q1392"/>
      <c r="R1392"/>
      <c r="S1392"/>
      <c r="T1392"/>
      <c r="U1392"/>
      <c r="V1392"/>
      <c r="W1392"/>
      <c r="X1392"/>
      <c r="Y1392"/>
      <c r="Z1392"/>
      <c r="AA1392"/>
      <c r="AB1392"/>
      <c r="AC1392"/>
      <c r="AD1392"/>
      <c r="AE1392"/>
      <c r="AF1392"/>
      <c r="AG1392"/>
      <c r="AH1392"/>
      <c r="AI1392"/>
      <c r="AJ1392"/>
      <c r="AK1392"/>
      <c r="AL1392"/>
      <c r="AM1392"/>
      <c r="AN1392"/>
      <c r="AO1392"/>
      <c r="AP1392"/>
      <c r="AQ1392"/>
      <c r="AR1392"/>
      <c r="AS1392"/>
      <c r="AT1392"/>
      <c r="AU1392"/>
      <c r="AV1392"/>
      <c r="AW1392"/>
      <c r="AX1392"/>
      <c r="AY1392"/>
      <c r="AZ1392"/>
      <c r="BA1392"/>
      <c r="BB1392"/>
      <c r="BC1392"/>
      <c r="BD1392"/>
      <c r="BE1392"/>
      <c r="BF1392"/>
      <c r="BG1392"/>
      <c r="BH1392"/>
      <c r="BI1392"/>
      <c r="BJ1392"/>
      <c r="BK1392"/>
      <c r="BL1392"/>
      <c r="BM1392"/>
      <c r="BN1392"/>
      <c r="BO1392"/>
    </row>
    <row r="1393" spans="1:67" ht="15" x14ac:dyDescent="0.25">
      <c r="A1393" s="245" t="s">
        <v>17</v>
      </c>
      <c r="B1393" s="245" t="s">
        <v>5741</v>
      </c>
      <c r="C1393" s="245" t="s">
        <v>5745</v>
      </c>
      <c r="D1393" s="245" t="s">
        <v>5744</v>
      </c>
      <c r="E1393" s="246" t="s">
        <v>44</v>
      </c>
      <c r="F1393" s="245" t="s">
        <v>44</v>
      </c>
      <c r="G1393" s="245" t="s">
        <v>5801</v>
      </c>
      <c r="H1393" s="245" t="s">
        <v>9313</v>
      </c>
      <c r="I1393" s="245" t="s">
        <v>24</v>
      </c>
      <c r="J1393" s="245" t="s">
        <v>569</v>
      </c>
      <c r="K1393" s="246" t="s">
        <v>23070</v>
      </c>
      <c r="L1393" s="245" t="s">
        <v>568</v>
      </c>
      <c r="M1393"/>
      <c r="N1393"/>
      <c r="O1393"/>
      <c r="P1393"/>
      <c r="Q1393"/>
      <c r="R1393"/>
      <c r="S1393"/>
      <c r="T1393"/>
      <c r="U1393"/>
      <c r="V1393"/>
      <c r="W1393"/>
      <c r="X1393"/>
      <c r="Y1393"/>
      <c r="Z1393"/>
      <c r="AA1393"/>
      <c r="AB1393"/>
      <c r="AC1393"/>
      <c r="AD1393"/>
      <c r="AE1393"/>
      <c r="AF1393"/>
      <c r="AG1393"/>
      <c r="AH1393"/>
      <c r="AI1393"/>
      <c r="AJ1393"/>
      <c r="AK1393"/>
      <c r="AL1393"/>
      <c r="AM1393"/>
      <c r="AN1393"/>
      <c r="AO1393"/>
      <c r="AP1393"/>
      <c r="AQ1393"/>
      <c r="AR1393"/>
      <c r="AS1393"/>
      <c r="AT1393"/>
      <c r="AU1393"/>
      <c r="AV1393"/>
      <c r="AW1393"/>
      <c r="AX1393"/>
      <c r="AY1393"/>
      <c r="AZ1393"/>
      <c r="BA1393"/>
      <c r="BB1393"/>
      <c r="BC1393"/>
      <c r="BD1393"/>
      <c r="BE1393"/>
      <c r="BF1393"/>
      <c r="BG1393"/>
      <c r="BH1393"/>
      <c r="BI1393"/>
      <c r="BJ1393"/>
      <c r="BK1393"/>
      <c r="BL1393"/>
      <c r="BM1393"/>
      <c r="BN1393"/>
      <c r="BO1393"/>
    </row>
    <row r="1394" spans="1:67" ht="15" x14ac:dyDescent="0.25">
      <c r="A1394" s="245" t="s">
        <v>17</v>
      </c>
      <c r="B1394" s="245" t="s">
        <v>5741</v>
      </c>
      <c r="C1394" s="245" t="s">
        <v>5745</v>
      </c>
      <c r="D1394" s="245" t="s">
        <v>5744</v>
      </c>
      <c r="E1394" s="246" t="s">
        <v>44</v>
      </c>
      <c r="F1394" s="245" t="s">
        <v>44</v>
      </c>
      <c r="G1394" s="245" t="s">
        <v>5800</v>
      </c>
      <c r="H1394" s="245" t="s">
        <v>9314</v>
      </c>
      <c r="I1394" s="245" t="s">
        <v>11</v>
      </c>
      <c r="J1394" s="245" t="s">
        <v>569</v>
      </c>
      <c r="K1394" s="246" t="s">
        <v>23071</v>
      </c>
      <c r="L1394" s="245" t="s">
        <v>568</v>
      </c>
      <c r="M1394"/>
      <c r="N1394"/>
      <c r="O1394"/>
      <c r="P1394"/>
      <c r="Q1394"/>
      <c r="R1394"/>
      <c r="S1394"/>
      <c r="T1394"/>
      <c r="U1394"/>
      <c r="V1394"/>
      <c r="W1394"/>
      <c r="X1394"/>
      <c r="Y1394"/>
      <c r="Z1394"/>
      <c r="AA1394"/>
      <c r="AB1394"/>
      <c r="AC1394"/>
      <c r="AD1394"/>
      <c r="AE1394"/>
      <c r="AF1394"/>
      <c r="AG1394"/>
      <c r="AH1394"/>
      <c r="AI1394"/>
      <c r="AJ1394"/>
      <c r="AK1394"/>
      <c r="AL1394"/>
      <c r="AM1394"/>
      <c r="AN1394"/>
      <c r="AO1394"/>
      <c r="AP1394"/>
      <c r="AQ1394"/>
      <c r="AR1394"/>
      <c r="AS1394"/>
      <c r="AT1394"/>
      <c r="AU1394"/>
      <c r="AV1394"/>
      <c r="AW1394"/>
      <c r="AX1394"/>
      <c r="AY1394"/>
      <c r="AZ1394"/>
      <c r="BA1394"/>
      <c r="BB1394"/>
      <c r="BC1394"/>
      <c r="BD1394"/>
      <c r="BE1394"/>
      <c r="BF1394"/>
      <c r="BG1394"/>
      <c r="BH1394"/>
      <c r="BI1394"/>
      <c r="BJ1394"/>
      <c r="BK1394"/>
      <c r="BL1394"/>
      <c r="BM1394"/>
      <c r="BN1394"/>
      <c r="BO1394"/>
    </row>
    <row r="1395" spans="1:67" ht="15" x14ac:dyDescent="0.25">
      <c r="A1395" s="245" t="s">
        <v>17</v>
      </c>
      <c r="B1395" s="245" t="s">
        <v>5741</v>
      </c>
      <c r="C1395" s="245" t="s">
        <v>5745</v>
      </c>
      <c r="D1395" s="245" t="s">
        <v>5744</v>
      </c>
      <c r="E1395" s="246" t="s">
        <v>44</v>
      </c>
      <c r="F1395" s="245" t="s">
        <v>44</v>
      </c>
      <c r="G1395" s="245" t="s">
        <v>5799</v>
      </c>
      <c r="H1395" s="245" t="s">
        <v>9315</v>
      </c>
      <c r="I1395" s="245" t="s">
        <v>11</v>
      </c>
      <c r="J1395" s="245" t="s">
        <v>569</v>
      </c>
      <c r="K1395" s="246" t="s">
        <v>23072</v>
      </c>
      <c r="L1395" s="245" t="s">
        <v>568</v>
      </c>
      <c r="M1395"/>
      <c r="N1395"/>
      <c r="O1395"/>
      <c r="P1395"/>
      <c r="Q1395"/>
      <c r="R1395"/>
      <c r="S1395"/>
      <c r="T1395"/>
      <c r="U1395"/>
      <c r="V1395"/>
      <c r="W1395"/>
      <c r="X1395"/>
      <c r="Y1395"/>
      <c r="Z1395"/>
      <c r="AA1395"/>
      <c r="AB1395"/>
      <c r="AC1395"/>
      <c r="AD1395"/>
      <c r="AE1395"/>
      <c r="AF1395"/>
      <c r="AG1395"/>
      <c r="AH1395"/>
      <c r="AI1395"/>
      <c r="AJ1395"/>
      <c r="AK1395"/>
      <c r="AL1395"/>
      <c r="AM1395"/>
      <c r="AN1395"/>
      <c r="AO1395"/>
      <c r="AP1395"/>
      <c r="AQ1395"/>
      <c r="AR1395"/>
      <c r="AS1395"/>
      <c r="AT1395"/>
      <c r="AU1395"/>
      <c r="AV1395"/>
      <c r="AW1395"/>
      <c r="AX1395"/>
      <c r="AY1395"/>
      <c r="AZ1395"/>
      <c r="BA1395"/>
      <c r="BB1395"/>
      <c r="BC1395"/>
      <c r="BD1395"/>
      <c r="BE1395"/>
      <c r="BF1395"/>
      <c r="BG1395"/>
      <c r="BH1395"/>
      <c r="BI1395"/>
      <c r="BJ1395"/>
      <c r="BK1395"/>
      <c r="BL1395"/>
      <c r="BM1395"/>
      <c r="BN1395"/>
      <c r="BO1395"/>
    </row>
    <row r="1396" spans="1:67" ht="15" x14ac:dyDescent="0.25">
      <c r="A1396" s="245" t="s">
        <v>17</v>
      </c>
      <c r="B1396" s="245" t="s">
        <v>5741</v>
      </c>
      <c r="C1396" s="245" t="s">
        <v>5745</v>
      </c>
      <c r="D1396" s="245" t="s">
        <v>5744</v>
      </c>
      <c r="E1396" s="246" t="s">
        <v>44</v>
      </c>
      <c r="F1396" s="245" t="s">
        <v>44</v>
      </c>
      <c r="G1396" s="245" t="s">
        <v>5798</v>
      </c>
      <c r="H1396" s="245" t="s">
        <v>9316</v>
      </c>
      <c r="I1396" s="245" t="s">
        <v>11</v>
      </c>
      <c r="J1396" s="245" t="s">
        <v>569</v>
      </c>
      <c r="K1396" s="246" t="s">
        <v>20584</v>
      </c>
      <c r="L1396" s="245" t="s">
        <v>568</v>
      </c>
      <c r="M1396"/>
      <c r="N1396"/>
      <c r="O1396"/>
      <c r="P1396"/>
      <c r="Q1396"/>
      <c r="R1396"/>
      <c r="S1396"/>
      <c r="T1396"/>
      <c r="U1396"/>
      <c r="V1396"/>
      <c r="W1396"/>
      <c r="X1396"/>
      <c r="Y1396"/>
      <c r="Z1396"/>
      <c r="AA1396"/>
      <c r="AB1396"/>
      <c r="AC1396"/>
      <c r="AD1396"/>
      <c r="AE1396"/>
      <c r="AF1396"/>
      <c r="AG1396"/>
      <c r="AH1396"/>
      <c r="AI1396"/>
      <c r="AJ1396"/>
      <c r="AK1396"/>
      <c r="AL1396"/>
      <c r="AM1396"/>
      <c r="AN1396"/>
      <c r="AO1396"/>
      <c r="AP1396"/>
      <c r="AQ1396"/>
      <c r="AR1396"/>
      <c r="AS1396"/>
      <c r="AT1396"/>
      <c r="AU1396"/>
      <c r="AV1396"/>
      <c r="AW1396"/>
      <c r="AX1396"/>
      <c r="AY1396"/>
      <c r="AZ1396"/>
      <c r="BA1396"/>
      <c r="BB1396"/>
      <c r="BC1396"/>
      <c r="BD1396"/>
      <c r="BE1396"/>
      <c r="BF1396"/>
      <c r="BG1396"/>
      <c r="BH1396"/>
      <c r="BI1396"/>
      <c r="BJ1396"/>
      <c r="BK1396"/>
      <c r="BL1396"/>
      <c r="BM1396"/>
      <c r="BN1396"/>
      <c r="BO1396"/>
    </row>
    <row r="1397" spans="1:67" ht="15" x14ac:dyDescent="0.25">
      <c r="A1397" s="245" t="s">
        <v>17</v>
      </c>
      <c r="B1397" s="245" t="s">
        <v>5741</v>
      </c>
      <c r="C1397" s="245" t="s">
        <v>5745</v>
      </c>
      <c r="D1397" s="245" t="s">
        <v>5744</v>
      </c>
      <c r="E1397" s="246" t="s">
        <v>44</v>
      </c>
      <c r="F1397" s="245" t="s">
        <v>44</v>
      </c>
      <c r="G1397" s="245" t="s">
        <v>5797</v>
      </c>
      <c r="H1397" s="245" t="s">
        <v>9317</v>
      </c>
      <c r="I1397" s="245" t="s">
        <v>11</v>
      </c>
      <c r="J1397" s="245" t="s">
        <v>569</v>
      </c>
      <c r="K1397" s="246" t="s">
        <v>23073</v>
      </c>
      <c r="L1397" s="245" t="s">
        <v>568</v>
      </c>
      <c r="M1397"/>
      <c r="N1397"/>
      <c r="O1397"/>
      <c r="P1397"/>
      <c r="Q1397"/>
      <c r="R1397"/>
      <c r="S1397"/>
      <c r="T1397"/>
      <c r="U1397"/>
      <c r="V1397"/>
      <c r="W1397"/>
      <c r="X1397"/>
      <c r="Y1397"/>
      <c r="Z1397"/>
      <c r="AA1397"/>
      <c r="AB1397"/>
      <c r="AC1397"/>
      <c r="AD1397"/>
      <c r="AE1397"/>
      <c r="AF1397"/>
      <c r="AG1397"/>
      <c r="AH1397"/>
      <c r="AI1397"/>
      <c r="AJ1397"/>
      <c r="AK1397"/>
      <c r="AL1397"/>
      <c r="AM1397"/>
      <c r="AN1397"/>
      <c r="AO1397"/>
      <c r="AP1397"/>
      <c r="AQ1397"/>
      <c r="AR1397"/>
      <c r="AS1397"/>
      <c r="AT1397"/>
      <c r="AU1397"/>
      <c r="AV1397"/>
      <c r="AW1397"/>
      <c r="AX1397"/>
      <c r="AY1397"/>
      <c r="AZ1397"/>
      <c r="BA1397"/>
      <c r="BB1397"/>
      <c r="BC1397"/>
      <c r="BD1397"/>
      <c r="BE1397"/>
      <c r="BF1397"/>
      <c r="BG1397"/>
      <c r="BH1397"/>
      <c r="BI1397"/>
      <c r="BJ1397"/>
      <c r="BK1397"/>
      <c r="BL1397"/>
      <c r="BM1397"/>
      <c r="BN1397"/>
      <c r="BO1397"/>
    </row>
    <row r="1398" spans="1:67" ht="15" x14ac:dyDescent="0.25">
      <c r="A1398" s="245" t="s">
        <v>17</v>
      </c>
      <c r="B1398" s="245" t="s">
        <v>5741</v>
      </c>
      <c r="C1398" s="245" t="s">
        <v>5745</v>
      </c>
      <c r="D1398" s="245" t="s">
        <v>5744</v>
      </c>
      <c r="E1398" s="246" t="s">
        <v>44</v>
      </c>
      <c r="F1398" s="245" t="s">
        <v>44</v>
      </c>
      <c r="G1398" s="245" t="s">
        <v>5796</v>
      </c>
      <c r="H1398" s="245" t="s">
        <v>9318</v>
      </c>
      <c r="I1398" s="245" t="s">
        <v>11</v>
      </c>
      <c r="J1398" s="245" t="s">
        <v>569</v>
      </c>
      <c r="K1398" s="246" t="s">
        <v>23074</v>
      </c>
      <c r="L1398" s="245" t="s">
        <v>568</v>
      </c>
      <c r="M1398"/>
      <c r="N1398"/>
      <c r="O1398"/>
      <c r="P1398"/>
      <c r="Q1398"/>
      <c r="R1398"/>
      <c r="S1398"/>
      <c r="T1398"/>
      <c r="U1398"/>
      <c r="V1398"/>
      <c r="W1398"/>
      <c r="X1398"/>
      <c r="Y1398"/>
      <c r="Z1398"/>
      <c r="AA1398"/>
      <c r="AB1398"/>
      <c r="AC1398"/>
      <c r="AD1398"/>
      <c r="AE1398"/>
      <c r="AF1398"/>
      <c r="AG1398"/>
      <c r="AH1398"/>
      <c r="AI1398"/>
      <c r="AJ1398"/>
      <c r="AK1398"/>
      <c r="AL1398"/>
      <c r="AM1398"/>
      <c r="AN1398"/>
      <c r="AO1398"/>
      <c r="AP1398"/>
      <c r="AQ1398"/>
      <c r="AR1398"/>
      <c r="AS1398"/>
      <c r="AT1398"/>
      <c r="AU1398"/>
      <c r="AV1398"/>
      <c r="AW1398"/>
      <c r="AX1398"/>
      <c r="AY1398"/>
      <c r="AZ1398"/>
      <c r="BA1398"/>
      <c r="BB1398"/>
      <c r="BC1398"/>
      <c r="BD1398"/>
      <c r="BE1398"/>
      <c r="BF1398"/>
      <c r="BG1398"/>
      <c r="BH1398"/>
      <c r="BI1398"/>
      <c r="BJ1398"/>
      <c r="BK1398"/>
      <c r="BL1398"/>
      <c r="BM1398"/>
      <c r="BN1398"/>
      <c r="BO1398"/>
    </row>
    <row r="1399" spans="1:67" ht="15" x14ac:dyDescent="0.25">
      <c r="A1399" s="245" t="s">
        <v>17</v>
      </c>
      <c r="B1399" s="245" t="s">
        <v>5741</v>
      </c>
      <c r="C1399" s="245" t="s">
        <v>5745</v>
      </c>
      <c r="D1399" s="245" t="s">
        <v>5744</v>
      </c>
      <c r="E1399" s="246" t="s">
        <v>44</v>
      </c>
      <c r="F1399" s="245" t="s">
        <v>44</v>
      </c>
      <c r="G1399" s="245" t="s">
        <v>5795</v>
      </c>
      <c r="H1399" s="245" t="s">
        <v>9319</v>
      </c>
      <c r="I1399" s="245" t="s">
        <v>11</v>
      </c>
      <c r="J1399" s="245" t="s">
        <v>569</v>
      </c>
      <c r="K1399" s="246" t="s">
        <v>15119</v>
      </c>
      <c r="L1399" s="245" t="s">
        <v>568</v>
      </c>
      <c r="M1399"/>
      <c r="N1399"/>
      <c r="O1399"/>
      <c r="P1399"/>
      <c r="Q1399"/>
      <c r="R1399"/>
      <c r="S1399"/>
      <c r="T1399"/>
      <c r="U1399"/>
      <c r="V1399"/>
      <c r="W1399"/>
      <c r="X1399"/>
      <c r="Y1399"/>
      <c r="Z1399"/>
      <c r="AA1399"/>
      <c r="AB1399"/>
      <c r="AC1399"/>
      <c r="AD1399"/>
      <c r="AE1399"/>
      <c r="AF1399"/>
      <c r="AG1399"/>
      <c r="AH1399"/>
      <c r="AI1399"/>
      <c r="AJ1399"/>
      <c r="AK1399"/>
      <c r="AL1399"/>
      <c r="AM1399"/>
      <c r="AN1399"/>
      <c r="AO1399"/>
      <c r="AP1399"/>
      <c r="AQ1399"/>
      <c r="AR1399"/>
      <c r="AS1399"/>
      <c r="AT1399"/>
      <c r="AU1399"/>
      <c r="AV1399"/>
      <c r="AW1399"/>
      <c r="AX1399"/>
      <c r="AY1399"/>
      <c r="AZ1399"/>
      <c r="BA1399"/>
      <c r="BB1399"/>
      <c r="BC1399"/>
      <c r="BD1399"/>
      <c r="BE1399"/>
      <c r="BF1399"/>
      <c r="BG1399"/>
      <c r="BH1399"/>
      <c r="BI1399"/>
      <c r="BJ1399"/>
      <c r="BK1399"/>
      <c r="BL1399"/>
      <c r="BM1399"/>
      <c r="BN1399"/>
      <c r="BO1399"/>
    </row>
    <row r="1400" spans="1:67" ht="15" x14ac:dyDescent="0.25">
      <c r="A1400" s="245" t="s">
        <v>17</v>
      </c>
      <c r="B1400" s="245" t="s">
        <v>5741</v>
      </c>
      <c r="C1400" s="245" t="s">
        <v>5745</v>
      </c>
      <c r="D1400" s="245" t="s">
        <v>5744</v>
      </c>
      <c r="E1400" s="246" t="s">
        <v>44</v>
      </c>
      <c r="F1400" s="245" t="s">
        <v>44</v>
      </c>
      <c r="G1400" s="245" t="s">
        <v>5794</v>
      </c>
      <c r="H1400" s="245" t="s">
        <v>9321</v>
      </c>
      <c r="I1400" s="245" t="s">
        <v>11</v>
      </c>
      <c r="J1400" s="245" t="s">
        <v>569</v>
      </c>
      <c r="K1400" s="246" t="s">
        <v>23075</v>
      </c>
      <c r="L1400" s="245" t="s">
        <v>568</v>
      </c>
      <c r="M1400"/>
      <c r="N1400"/>
      <c r="O1400"/>
      <c r="P1400"/>
      <c r="Q1400"/>
      <c r="R1400"/>
      <c r="S1400"/>
      <c r="T1400"/>
      <c r="U1400"/>
      <c r="V1400"/>
      <c r="W1400"/>
      <c r="X1400"/>
      <c r="Y1400"/>
      <c r="Z1400"/>
      <c r="AA1400"/>
      <c r="AB1400"/>
      <c r="AC1400"/>
      <c r="AD1400"/>
      <c r="AE1400"/>
      <c r="AF1400"/>
      <c r="AG1400"/>
      <c r="AH1400"/>
      <c r="AI1400"/>
      <c r="AJ1400"/>
      <c r="AK1400"/>
      <c r="AL1400"/>
      <c r="AM1400"/>
      <c r="AN1400"/>
      <c r="AO1400"/>
      <c r="AP1400"/>
      <c r="AQ1400"/>
      <c r="AR1400"/>
      <c r="AS1400"/>
      <c r="AT1400"/>
      <c r="AU1400"/>
      <c r="AV1400"/>
      <c r="AW1400"/>
      <c r="AX1400"/>
      <c r="AY1400"/>
      <c r="AZ1400"/>
      <c r="BA1400"/>
      <c r="BB1400"/>
      <c r="BC1400"/>
      <c r="BD1400"/>
      <c r="BE1400"/>
      <c r="BF1400"/>
      <c r="BG1400"/>
      <c r="BH1400"/>
      <c r="BI1400"/>
      <c r="BJ1400"/>
      <c r="BK1400"/>
      <c r="BL1400"/>
      <c r="BM1400"/>
      <c r="BN1400"/>
      <c r="BO1400"/>
    </row>
    <row r="1401" spans="1:67" ht="15" x14ac:dyDescent="0.25">
      <c r="A1401" s="245" t="s">
        <v>17</v>
      </c>
      <c r="B1401" s="245" t="s">
        <v>5741</v>
      </c>
      <c r="C1401" s="245" t="s">
        <v>5745</v>
      </c>
      <c r="D1401" s="245" t="s">
        <v>5744</v>
      </c>
      <c r="E1401" s="246" t="s">
        <v>44</v>
      </c>
      <c r="F1401" s="245" t="s">
        <v>44</v>
      </c>
      <c r="G1401" s="245" t="s">
        <v>5793</v>
      </c>
      <c r="H1401" s="245" t="s">
        <v>9322</v>
      </c>
      <c r="I1401" s="245" t="s">
        <v>11</v>
      </c>
      <c r="J1401" s="245" t="s">
        <v>569</v>
      </c>
      <c r="K1401" s="246" t="s">
        <v>23076</v>
      </c>
      <c r="L1401" s="245" t="s">
        <v>568</v>
      </c>
      <c r="M1401"/>
      <c r="N1401"/>
      <c r="O1401"/>
      <c r="P1401"/>
      <c r="Q1401"/>
      <c r="R1401"/>
      <c r="S1401"/>
      <c r="T1401"/>
      <c r="U1401"/>
      <c r="V1401"/>
      <c r="W1401"/>
      <c r="X1401"/>
      <c r="Y1401"/>
      <c r="Z1401"/>
      <c r="AA1401"/>
      <c r="AB1401"/>
      <c r="AC1401"/>
      <c r="AD1401"/>
      <c r="AE1401"/>
      <c r="AF1401"/>
      <c r="AG1401"/>
      <c r="AH1401"/>
      <c r="AI1401"/>
      <c r="AJ1401"/>
      <c r="AK1401"/>
      <c r="AL1401"/>
      <c r="AM1401"/>
      <c r="AN1401"/>
      <c r="AO1401"/>
      <c r="AP1401"/>
      <c r="AQ1401"/>
      <c r="AR1401"/>
      <c r="AS1401"/>
      <c r="AT1401"/>
      <c r="AU1401"/>
      <c r="AV1401"/>
      <c r="AW1401"/>
      <c r="AX1401"/>
      <c r="AY1401"/>
      <c r="AZ1401"/>
      <c r="BA1401"/>
      <c r="BB1401"/>
      <c r="BC1401"/>
      <c r="BD1401"/>
      <c r="BE1401"/>
      <c r="BF1401"/>
      <c r="BG1401"/>
      <c r="BH1401"/>
      <c r="BI1401"/>
      <c r="BJ1401"/>
      <c r="BK1401"/>
      <c r="BL1401"/>
      <c r="BM1401"/>
      <c r="BN1401"/>
      <c r="BO1401"/>
    </row>
    <row r="1402" spans="1:67" ht="15" x14ac:dyDescent="0.25">
      <c r="A1402" s="245" t="s">
        <v>17</v>
      </c>
      <c r="B1402" s="245" t="s">
        <v>5741</v>
      </c>
      <c r="C1402" s="245" t="s">
        <v>5745</v>
      </c>
      <c r="D1402" s="245" t="s">
        <v>5744</v>
      </c>
      <c r="E1402" s="246" t="s">
        <v>44</v>
      </c>
      <c r="F1402" s="245" t="s">
        <v>44</v>
      </c>
      <c r="G1402" s="245" t="s">
        <v>5792</v>
      </c>
      <c r="H1402" s="245" t="s">
        <v>9323</v>
      </c>
      <c r="I1402" s="245" t="s">
        <v>11</v>
      </c>
      <c r="J1402" s="245" t="s">
        <v>569</v>
      </c>
      <c r="K1402" s="246" t="s">
        <v>19632</v>
      </c>
      <c r="L1402" s="245" t="s">
        <v>568</v>
      </c>
      <c r="M1402"/>
      <c r="N1402"/>
      <c r="O1402"/>
      <c r="P1402"/>
      <c r="Q1402"/>
      <c r="R1402"/>
      <c r="S1402"/>
      <c r="T1402"/>
      <c r="U1402"/>
      <c r="V1402"/>
      <c r="W1402"/>
      <c r="X1402"/>
      <c r="Y1402"/>
      <c r="Z1402"/>
      <c r="AA1402"/>
      <c r="AB1402"/>
      <c r="AC1402"/>
      <c r="AD1402"/>
      <c r="AE1402"/>
      <c r="AF1402"/>
      <c r="AG1402"/>
      <c r="AH1402"/>
      <c r="AI1402"/>
      <c r="AJ1402"/>
      <c r="AK1402"/>
      <c r="AL1402"/>
      <c r="AM1402"/>
      <c r="AN1402"/>
      <c r="AO1402"/>
      <c r="AP1402"/>
      <c r="AQ1402"/>
      <c r="AR1402"/>
      <c r="AS1402"/>
      <c r="AT1402"/>
      <c r="AU1402"/>
      <c r="AV1402"/>
      <c r="AW1402"/>
      <c r="AX1402"/>
      <c r="AY1402"/>
      <c r="AZ1402"/>
      <c r="BA1402"/>
      <c r="BB1402"/>
      <c r="BC1402"/>
      <c r="BD1402"/>
      <c r="BE1402"/>
      <c r="BF1402"/>
      <c r="BG1402"/>
      <c r="BH1402"/>
      <c r="BI1402"/>
      <c r="BJ1402"/>
      <c r="BK1402"/>
      <c r="BL1402"/>
      <c r="BM1402"/>
      <c r="BN1402"/>
      <c r="BO1402"/>
    </row>
    <row r="1403" spans="1:67" ht="15" x14ac:dyDescent="0.25">
      <c r="A1403" s="245" t="s">
        <v>17</v>
      </c>
      <c r="B1403" s="245" t="s">
        <v>5741</v>
      </c>
      <c r="C1403" s="245" t="s">
        <v>5745</v>
      </c>
      <c r="D1403" s="245" t="s">
        <v>5744</v>
      </c>
      <c r="E1403" s="246" t="s">
        <v>44</v>
      </c>
      <c r="F1403" s="245" t="s">
        <v>44</v>
      </c>
      <c r="G1403" s="245" t="s">
        <v>5790</v>
      </c>
      <c r="H1403" s="245" t="s">
        <v>9324</v>
      </c>
      <c r="I1403" s="245" t="s">
        <v>11</v>
      </c>
      <c r="J1403" s="245" t="s">
        <v>569</v>
      </c>
      <c r="K1403" s="246" t="s">
        <v>15273</v>
      </c>
      <c r="L1403" s="245" t="s">
        <v>568</v>
      </c>
      <c r="M1403"/>
      <c r="N1403"/>
      <c r="O1403"/>
      <c r="P1403"/>
      <c r="Q1403"/>
      <c r="R1403"/>
      <c r="S1403"/>
      <c r="T1403"/>
      <c r="U1403"/>
      <c r="V1403"/>
      <c r="W1403"/>
      <c r="X1403"/>
      <c r="Y1403"/>
      <c r="Z1403"/>
      <c r="AA1403"/>
      <c r="AB1403"/>
      <c r="AC1403"/>
      <c r="AD1403"/>
      <c r="AE1403"/>
      <c r="AF1403"/>
      <c r="AG1403"/>
      <c r="AH1403"/>
      <c r="AI1403"/>
      <c r="AJ1403"/>
      <c r="AK1403"/>
      <c r="AL1403"/>
      <c r="AM1403"/>
      <c r="AN1403"/>
      <c r="AO1403"/>
      <c r="AP1403"/>
      <c r="AQ1403"/>
      <c r="AR1403"/>
      <c r="AS1403"/>
      <c r="AT1403"/>
      <c r="AU1403"/>
      <c r="AV1403"/>
      <c r="AW1403"/>
      <c r="AX1403"/>
      <c r="AY1403"/>
      <c r="AZ1403"/>
      <c r="BA1403"/>
      <c r="BB1403"/>
      <c r="BC1403"/>
      <c r="BD1403"/>
      <c r="BE1403"/>
      <c r="BF1403"/>
      <c r="BG1403"/>
      <c r="BH1403"/>
      <c r="BI1403"/>
      <c r="BJ1403"/>
      <c r="BK1403"/>
      <c r="BL1403"/>
      <c r="BM1403"/>
      <c r="BN1403"/>
      <c r="BO1403"/>
    </row>
    <row r="1404" spans="1:67" ht="15" x14ac:dyDescent="0.25">
      <c r="A1404" s="245" t="s">
        <v>17</v>
      </c>
      <c r="B1404" s="245" t="s">
        <v>5741</v>
      </c>
      <c r="C1404" s="245" t="s">
        <v>5745</v>
      </c>
      <c r="D1404" s="245" t="s">
        <v>5744</v>
      </c>
      <c r="E1404" s="246" t="s">
        <v>44</v>
      </c>
      <c r="F1404" s="245" t="s">
        <v>44</v>
      </c>
      <c r="G1404" s="245" t="s">
        <v>5789</v>
      </c>
      <c r="H1404" s="245" t="s">
        <v>9326</v>
      </c>
      <c r="I1404" s="245" t="s">
        <v>11</v>
      </c>
      <c r="J1404" s="245" t="s">
        <v>569</v>
      </c>
      <c r="K1404" s="246" t="s">
        <v>23077</v>
      </c>
      <c r="L1404" s="245" t="s">
        <v>568</v>
      </c>
      <c r="M1404"/>
      <c r="N1404"/>
      <c r="O1404"/>
      <c r="P1404"/>
      <c r="Q1404"/>
      <c r="R1404"/>
      <c r="S1404"/>
      <c r="T1404"/>
      <c r="U1404"/>
      <c r="V1404"/>
      <c r="W1404"/>
      <c r="X1404"/>
      <c r="Y1404"/>
      <c r="Z1404"/>
      <c r="AA1404"/>
      <c r="AB1404"/>
      <c r="AC1404"/>
      <c r="AD1404"/>
      <c r="AE1404"/>
      <c r="AF1404"/>
      <c r="AG1404"/>
      <c r="AH1404"/>
      <c r="AI1404"/>
      <c r="AJ1404"/>
      <c r="AK1404"/>
      <c r="AL1404"/>
      <c r="AM1404"/>
      <c r="AN1404"/>
      <c r="AO1404"/>
      <c r="AP1404"/>
      <c r="AQ1404"/>
      <c r="AR1404"/>
      <c r="AS1404"/>
      <c r="AT1404"/>
      <c r="AU1404"/>
      <c r="AV1404"/>
      <c r="AW1404"/>
      <c r="AX1404"/>
      <c r="AY1404"/>
      <c r="AZ1404"/>
      <c r="BA1404"/>
      <c r="BB1404"/>
      <c r="BC1404"/>
      <c r="BD1404"/>
      <c r="BE1404"/>
      <c r="BF1404"/>
      <c r="BG1404"/>
      <c r="BH1404"/>
      <c r="BI1404"/>
      <c r="BJ1404"/>
      <c r="BK1404"/>
      <c r="BL1404"/>
      <c r="BM1404"/>
      <c r="BN1404"/>
      <c r="BO1404"/>
    </row>
    <row r="1405" spans="1:67" ht="15" x14ac:dyDescent="0.25">
      <c r="A1405" s="245" t="s">
        <v>17</v>
      </c>
      <c r="B1405" s="245" t="s">
        <v>5741</v>
      </c>
      <c r="C1405" s="245" t="s">
        <v>5745</v>
      </c>
      <c r="D1405" s="245" t="s">
        <v>5744</v>
      </c>
      <c r="E1405" s="246" t="s">
        <v>44</v>
      </c>
      <c r="F1405" s="245" t="s">
        <v>44</v>
      </c>
      <c r="G1405" s="245" t="s">
        <v>5788</v>
      </c>
      <c r="H1405" s="245" t="s">
        <v>9327</v>
      </c>
      <c r="I1405" s="245" t="s">
        <v>11</v>
      </c>
      <c r="J1405" s="245" t="s">
        <v>569</v>
      </c>
      <c r="K1405" s="246" t="s">
        <v>16190</v>
      </c>
      <c r="L1405" s="245" t="s">
        <v>568</v>
      </c>
      <c r="M1405"/>
      <c r="N1405"/>
      <c r="O1405"/>
      <c r="P1405"/>
      <c r="Q1405"/>
      <c r="R1405"/>
      <c r="S1405"/>
      <c r="T1405"/>
      <c r="U1405"/>
      <c r="V1405"/>
      <c r="W1405"/>
      <c r="X1405"/>
      <c r="Y1405"/>
      <c r="Z1405"/>
      <c r="AA1405"/>
      <c r="AB1405"/>
      <c r="AC1405"/>
      <c r="AD1405"/>
      <c r="AE1405"/>
      <c r="AF1405"/>
      <c r="AG1405"/>
      <c r="AH1405"/>
      <c r="AI1405"/>
      <c r="AJ1405"/>
      <c r="AK1405"/>
      <c r="AL1405"/>
      <c r="AM1405"/>
      <c r="AN1405"/>
      <c r="AO1405"/>
      <c r="AP1405"/>
      <c r="AQ1405"/>
      <c r="AR1405"/>
      <c r="AS1405"/>
      <c r="AT1405"/>
      <c r="AU1405"/>
      <c r="AV1405"/>
      <c r="AW1405"/>
      <c r="AX1405"/>
      <c r="AY1405"/>
      <c r="AZ1405"/>
      <c r="BA1405"/>
      <c r="BB1405"/>
      <c r="BC1405"/>
      <c r="BD1405"/>
      <c r="BE1405"/>
      <c r="BF1405"/>
      <c r="BG1405"/>
      <c r="BH1405"/>
      <c r="BI1405"/>
      <c r="BJ1405"/>
      <c r="BK1405"/>
      <c r="BL1405"/>
      <c r="BM1405"/>
      <c r="BN1405"/>
      <c r="BO1405"/>
    </row>
    <row r="1406" spans="1:67" ht="15" x14ac:dyDescent="0.25">
      <c r="A1406" s="245" t="s">
        <v>17</v>
      </c>
      <c r="B1406" s="245" t="s">
        <v>5741</v>
      </c>
      <c r="C1406" s="245" t="s">
        <v>5745</v>
      </c>
      <c r="D1406" s="245" t="s">
        <v>5744</v>
      </c>
      <c r="E1406" s="246" t="s">
        <v>44</v>
      </c>
      <c r="F1406" s="245" t="s">
        <v>44</v>
      </c>
      <c r="G1406" s="245" t="s">
        <v>5787</v>
      </c>
      <c r="H1406" s="245" t="s">
        <v>9328</v>
      </c>
      <c r="I1406" s="245" t="s">
        <v>11</v>
      </c>
      <c r="J1406" s="245" t="s">
        <v>569</v>
      </c>
      <c r="K1406" s="246" t="s">
        <v>9409</v>
      </c>
      <c r="L1406" s="245" t="s">
        <v>568</v>
      </c>
      <c r="M1406"/>
      <c r="N1406"/>
      <c r="O1406"/>
      <c r="P1406"/>
      <c r="Q1406"/>
      <c r="R1406"/>
      <c r="S1406"/>
      <c r="T1406"/>
      <c r="U1406"/>
      <c r="V1406"/>
      <c r="W1406"/>
      <c r="X1406"/>
      <c r="Y1406"/>
      <c r="Z1406"/>
      <c r="AA1406"/>
      <c r="AB1406"/>
      <c r="AC1406"/>
      <c r="AD1406"/>
      <c r="AE1406"/>
      <c r="AF1406"/>
      <c r="AG1406"/>
      <c r="AH1406"/>
      <c r="AI1406"/>
      <c r="AJ1406"/>
      <c r="AK1406"/>
      <c r="AL1406"/>
      <c r="AM1406"/>
      <c r="AN1406"/>
      <c r="AO1406"/>
      <c r="AP1406"/>
      <c r="AQ1406"/>
      <c r="AR1406"/>
      <c r="AS1406"/>
      <c r="AT1406"/>
      <c r="AU1406"/>
      <c r="AV1406"/>
      <c r="AW1406"/>
      <c r="AX1406"/>
      <c r="AY1406"/>
      <c r="AZ1406"/>
      <c r="BA1406"/>
      <c r="BB1406"/>
      <c r="BC1406"/>
      <c r="BD1406"/>
      <c r="BE1406"/>
      <c r="BF1406"/>
      <c r="BG1406"/>
      <c r="BH1406"/>
      <c r="BI1406"/>
      <c r="BJ1406"/>
      <c r="BK1406"/>
      <c r="BL1406"/>
      <c r="BM1406"/>
      <c r="BN1406"/>
      <c r="BO1406"/>
    </row>
    <row r="1407" spans="1:67" ht="15" x14ac:dyDescent="0.25">
      <c r="A1407" s="245" t="s">
        <v>17</v>
      </c>
      <c r="B1407" s="245" t="s">
        <v>5741</v>
      </c>
      <c r="C1407" s="245" t="s">
        <v>5745</v>
      </c>
      <c r="D1407" s="245" t="s">
        <v>5744</v>
      </c>
      <c r="E1407" s="246" t="s">
        <v>44</v>
      </c>
      <c r="F1407" s="245" t="s">
        <v>44</v>
      </c>
      <c r="G1407" s="245" t="s">
        <v>5786</v>
      </c>
      <c r="H1407" s="245" t="s">
        <v>9329</v>
      </c>
      <c r="I1407" s="245" t="s">
        <v>11</v>
      </c>
      <c r="J1407" s="245" t="s">
        <v>569</v>
      </c>
      <c r="K1407" s="246" t="s">
        <v>12519</v>
      </c>
      <c r="L1407" s="245" t="s">
        <v>568</v>
      </c>
      <c r="M1407"/>
      <c r="N1407"/>
      <c r="O1407"/>
      <c r="P1407"/>
      <c r="Q1407"/>
      <c r="R1407"/>
      <c r="S1407"/>
      <c r="T1407"/>
      <c r="U1407"/>
      <c r="V1407"/>
      <c r="W1407"/>
      <c r="X1407"/>
      <c r="Y1407"/>
      <c r="Z1407"/>
      <c r="AA1407"/>
      <c r="AB1407"/>
      <c r="AC1407"/>
      <c r="AD1407"/>
      <c r="AE1407"/>
      <c r="AF1407"/>
      <c r="AG1407"/>
      <c r="AH1407"/>
      <c r="AI1407"/>
      <c r="AJ1407"/>
      <c r="AK1407"/>
      <c r="AL1407"/>
      <c r="AM1407"/>
      <c r="AN1407"/>
      <c r="AO1407"/>
      <c r="AP1407"/>
      <c r="AQ1407"/>
      <c r="AR1407"/>
      <c r="AS1407"/>
      <c r="AT1407"/>
      <c r="AU1407"/>
      <c r="AV1407"/>
      <c r="AW1407"/>
      <c r="AX1407"/>
      <c r="AY1407"/>
      <c r="AZ1407"/>
      <c r="BA1407"/>
      <c r="BB1407"/>
      <c r="BC1407"/>
      <c r="BD1407"/>
      <c r="BE1407"/>
      <c r="BF1407"/>
      <c r="BG1407"/>
      <c r="BH1407"/>
      <c r="BI1407"/>
      <c r="BJ1407"/>
      <c r="BK1407"/>
      <c r="BL1407"/>
      <c r="BM1407"/>
      <c r="BN1407"/>
      <c r="BO1407"/>
    </row>
    <row r="1408" spans="1:67" ht="15" x14ac:dyDescent="0.25">
      <c r="A1408" s="245" t="s">
        <v>17</v>
      </c>
      <c r="B1408" s="245" t="s">
        <v>5741</v>
      </c>
      <c r="C1408" s="245" t="s">
        <v>5745</v>
      </c>
      <c r="D1408" s="245" t="s">
        <v>5744</v>
      </c>
      <c r="E1408" s="246" t="s">
        <v>44</v>
      </c>
      <c r="F1408" s="245" t="s">
        <v>44</v>
      </c>
      <c r="G1408" s="245" t="s">
        <v>5785</v>
      </c>
      <c r="H1408" s="245" t="s">
        <v>5784</v>
      </c>
      <c r="I1408" s="245" t="s">
        <v>24</v>
      </c>
      <c r="J1408" s="245" t="s">
        <v>569</v>
      </c>
      <c r="K1408" s="246" t="s">
        <v>23078</v>
      </c>
      <c r="L1408" s="245" t="s">
        <v>568</v>
      </c>
      <c r="M1408"/>
      <c r="N1408"/>
      <c r="O1408"/>
      <c r="P1408"/>
      <c r="Q1408"/>
      <c r="R1408"/>
      <c r="S1408"/>
      <c r="T1408"/>
      <c r="U1408"/>
      <c r="V1408"/>
      <c r="W1408"/>
      <c r="X1408"/>
      <c r="Y1408"/>
      <c r="Z1408"/>
      <c r="AA1408"/>
      <c r="AB1408"/>
      <c r="AC1408"/>
      <c r="AD1408"/>
      <c r="AE1408"/>
      <c r="AF1408"/>
      <c r="AG1408"/>
      <c r="AH1408"/>
      <c r="AI1408"/>
      <c r="AJ1408"/>
      <c r="AK1408"/>
      <c r="AL1408"/>
      <c r="AM1408"/>
      <c r="AN1408"/>
      <c r="AO1408"/>
      <c r="AP1408"/>
      <c r="AQ1408"/>
      <c r="AR1408"/>
      <c r="AS1408"/>
      <c r="AT1408"/>
      <c r="AU1408"/>
      <c r="AV1408"/>
      <c r="AW1408"/>
      <c r="AX1408"/>
      <c r="AY1408"/>
      <c r="AZ1408"/>
      <c r="BA1408"/>
      <c r="BB1408"/>
      <c r="BC1408"/>
      <c r="BD1408"/>
      <c r="BE1408"/>
      <c r="BF1408"/>
      <c r="BG1408"/>
      <c r="BH1408"/>
      <c r="BI1408"/>
      <c r="BJ1408"/>
      <c r="BK1408"/>
      <c r="BL1408"/>
      <c r="BM1408"/>
      <c r="BN1408"/>
      <c r="BO1408"/>
    </row>
    <row r="1409" spans="1:67" ht="15" x14ac:dyDescent="0.25">
      <c r="A1409" s="245" t="s">
        <v>17</v>
      </c>
      <c r="B1409" s="245" t="s">
        <v>5741</v>
      </c>
      <c r="C1409" s="245" t="s">
        <v>5745</v>
      </c>
      <c r="D1409" s="245" t="s">
        <v>5744</v>
      </c>
      <c r="E1409" s="246" t="s">
        <v>44</v>
      </c>
      <c r="F1409" s="245" t="s">
        <v>44</v>
      </c>
      <c r="G1409" s="245" t="s">
        <v>5783</v>
      </c>
      <c r="H1409" s="245" t="s">
        <v>5782</v>
      </c>
      <c r="I1409" s="245" t="s">
        <v>24</v>
      </c>
      <c r="J1409" s="245" t="s">
        <v>569</v>
      </c>
      <c r="K1409" s="246" t="s">
        <v>23079</v>
      </c>
      <c r="L1409" s="245" t="s">
        <v>568</v>
      </c>
      <c r="M1409"/>
      <c r="N1409"/>
      <c r="O1409"/>
      <c r="P1409"/>
      <c r="Q1409"/>
      <c r="R1409"/>
      <c r="S1409"/>
      <c r="T1409"/>
      <c r="U1409"/>
      <c r="V1409"/>
      <c r="W1409"/>
      <c r="X1409"/>
      <c r="Y1409"/>
      <c r="Z1409"/>
      <c r="AA1409"/>
      <c r="AB1409"/>
      <c r="AC1409"/>
      <c r="AD1409"/>
      <c r="AE1409"/>
      <c r="AF1409"/>
      <c r="AG1409"/>
      <c r="AH1409"/>
      <c r="AI1409"/>
      <c r="AJ1409"/>
      <c r="AK1409"/>
      <c r="AL1409"/>
      <c r="AM1409"/>
      <c r="AN1409"/>
      <c r="AO1409"/>
      <c r="AP1409"/>
      <c r="AQ1409"/>
      <c r="AR1409"/>
      <c r="AS1409"/>
      <c r="AT1409"/>
      <c r="AU1409"/>
      <c r="AV1409"/>
      <c r="AW1409"/>
      <c r="AX1409"/>
      <c r="AY1409"/>
      <c r="AZ1409"/>
      <c r="BA1409"/>
      <c r="BB1409"/>
      <c r="BC1409"/>
      <c r="BD1409"/>
      <c r="BE1409"/>
      <c r="BF1409"/>
      <c r="BG1409"/>
      <c r="BH1409"/>
      <c r="BI1409"/>
      <c r="BJ1409"/>
      <c r="BK1409"/>
      <c r="BL1409"/>
      <c r="BM1409"/>
      <c r="BN1409"/>
      <c r="BO1409"/>
    </row>
    <row r="1410" spans="1:67" ht="15" x14ac:dyDescent="0.25">
      <c r="A1410" s="245" t="s">
        <v>17</v>
      </c>
      <c r="B1410" s="245" t="s">
        <v>5741</v>
      </c>
      <c r="C1410" s="245" t="s">
        <v>5745</v>
      </c>
      <c r="D1410" s="245" t="s">
        <v>5744</v>
      </c>
      <c r="E1410" s="246" t="s">
        <v>44</v>
      </c>
      <c r="F1410" s="245" t="s">
        <v>44</v>
      </c>
      <c r="G1410" s="245" t="s">
        <v>5781</v>
      </c>
      <c r="H1410" s="245" t="s">
        <v>5780</v>
      </c>
      <c r="I1410" s="245" t="s">
        <v>24</v>
      </c>
      <c r="J1410" s="245" t="s">
        <v>569</v>
      </c>
      <c r="K1410" s="246" t="s">
        <v>23080</v>
      </c>
      <c r="L1410" s="245" t="s">
        <v>568</v>
      </c>
      <c r="M1410"/>
      <c r="N1410"/>
      <c r="O1410"/>
      <c r="P1410"/>
      <c r="Q1410"/>
      <c r="R1410"/>
      <c r="S1410"/>
      <c r="T1410"/>
      <c r="U1410"/>
      <c r="V1410"/>
      <c r="W1410"/>
      <c r="X1410"/>
      <c r="Y1410"/>
      <c r="Z1410"/>
      <c r="AA1410"/>
      <c r="AB1410"/>
      <c r="AC1410"/>
      <c r="AD1410"/>
      <c r="AE1410"/>
      <c r="AF1410"/>
      <c r="AG1410"/>
      <c r="AH1410"/>
      <c r="AI1410"/>
      <c r="AJ1410"/>
      <c r="AK1410"/>
      <c r="AL1410"/>
      <c r="AM1410"/>
      <c r="AN1410"/>
      <c r="AO1410"/>
      <c r="AP1410"/>
      <c r="AQ1410"/>
      <c r="AR1410"/>
      <c r="AS1410"/>
      <c r="AT1410"/>
      <c r="AU1410"/>
      <c r="AV1410"/>
      <c r="AW1410"/>
      <c r="AX1410"/>
      <c r="AY1410"/>
      <c r="AZ1410"/>
      <c r="BA1410"/>
      <c r="BB1410"/>
      <c r="BC1410"/>
      <c r="BD1410"/>
      <c r="BE1410"/>
      <c r="BF1410"/>
      <c r="BG1410"/>
      <c r="BH1410"/>
      <c r="BI1410"/>
      <c r="BJ1410"/>
      <c r="BK1410"/>
      <c r="BL1410"/>
      <c r="BM1410"/>
      <c r="BN1410"/>
      <c r="BO1410"/>
    </row>
    <row r="1411" spans="1:67" ht="15" x14ac:dyDescent="0.25">
      <c r="A1411" s="245" t="s">
        <v>17</v>
      </c>
      <c r="B1411" s="245" t="s">
        <v>5741</v>
      </c>
      <c r="C1411" s="245" t="s">
        <v>5745</v>
      </c>
      <c r="D1411" s="245" t="s">
        <v>5744</v>
      </c>
      <c r="E1411" s="246" t="s">
        <v>44</v>
      </c>
      <c r="F1411" s="245" t="s">
        <v>44</v>
      </c>
      <c r="G1411" s="245" t="s">
        <v>5779</v>
      </c>
      <c r="H1411" s="245" t="s">
        <v>5778</v>
      </c>
      <c r="I1411" s="245" t="s">
        <v>24</v>
      </c>
      <c r="J1411" s="245" t="s">
        <v>569</v>
      </c>
      <c r="K1411" s="246" t="s">
        <v>23081</v>
      </c>
      <c r="L1411" s="245" t="s">
        <v>568</v>
      </c>
      <c r="M1411"/>
      <c r="N1411"/>
      <c r="O1411"/>
      <c r="P1411"/>
      <c r="Q1411"/>
      <c r="R1411"/>
      <c r="S1411"/>
      <c r="T1411"/>
      <c r="U1411"/>
      <c r="V1411"/>
      <c r="W1411"/>
      <c r="X1411"/>
      <c r="Y1411"/>
      <c r="Z1411"/>
      <c r="AA1411"/>
      <c r="AB1411"/>
      <c r="AC1411"/>
      <c r="AD1411"/>
      <c r="AE1411"/>
      <c r="AF1411"/>
      <c r="AG1411"/>
      <c r="AH1411"/>
      <c r="AI1411"/>
      <c r="AJ1411"/>
      <c r="AK1411"/>
      <c r="AL1411"/>
      <c r="AM1411"/>
      <c r="AN1411"/>
      <c r="AO1411"/>
      <c r="AP1411"/>
      <c r="AQ1411"/>
      <c r="AR1411"/>
      <c r="AS1411"/>
      <c r="AT1411"/>
      <c r="AU1411"/>
      <c r="AV1411"/>
      <c r="AW1411"/>
      <c r="AX1411"/>
      <c r="AY1411"/>
      <c r="AZ1411"/>
      <c r="BA1411"/>
      <c r="BB1411"/>
      <c r="BC1411"/>
      <c r="BD1411"/>
      <c r="BE1411"/>
      <c r="BF1411"/>
      <c r="BG1411"/>
      <c r="BH1411"/>
      <c r="BI1411"/>
      <c r="BJ1411"/>
      <c r="BK1411"/>
      <c r="BL1411"/>
      <c r="BM1411"/>
      <c r="BN1411"/>
      <c r="BO1411"/>
    </row>
    <row r="1412" spans="1:67" ht="15" x14ac:dyDescent="0.25">
      <c r="A1412" s="245" t="s">
        <v>17</v>
      </c>
      <c r="B1412" s="245" t="s">
        <v>5741</v>
      </c>
      <c r="C1412" s="245" t="s">
        <v>5745</v>
      </c>
      <c r="D1412" s="245" t="s">
        <v>5744</v>
      </c>
      <c r="E1412" s="246" t="s">
        <v>44</v>
      </c>
      <c r="F1412" s="245" t="s">
        <v>44</v>
      </c>
      <c r="G1412" s="245" t="s">
        <v>5777</v>
      </c>
      <c r="H1412" s="245" t="s">
        <v>5776</v>
      </c>
      <c r="I1412" s="245" t="s">
        <v>24</v>
      </c>
      <c r="J1412" s="245" t="s">
        <v>569</v>
      </c>
      <c r="K1412" s="246" t="s">
        <v>23082</v>
      </c>
      <c r="L1412" s="245" t="s">
        <v>568</v>
      </c>
      <c r="M1412"/>
      <c r="N1412"/>
      <c r="O1412"/>
      <c r="P1412"/>
      <c r="Q1412"/>
      <c r="R1412"/>
      <c r="S1412"/>
      <c r="T1412"/>
      <c r="U1412"/>
      <c r="V1412"/>
      <c r="W1412"/>
      <c r="X1412"/>
      <c r="Y1412"/>
      <c r="Z1412"/>
      <c r="AA1412"/>
      <c r="AB1412"/>
      <c r="AC1412"/>
      <c r="AD1412"/>
      <c r="AE1412"/>
      <c r="AF1412"/>
      <c r="AG1412"/>
      <c r="AH1412"/>
      <c r="AI1412"/>
      <c r="AJ1412"/>
      <c r="AK1412"/>
      <c r="AL1412"/>
      <c r="AM1412"/>
      <c r="AN1412"/>
      <c r="AO1412"/>
      <c r="AP1412"/>
      <c r="AQ1412"/>
      <c r="AR1412"/>
      <c r="AS1412"/>
      <c r="AT1412"/>
      <c r="AU1412"/>
      <c r="AV1412"/>
      <c r="AW1412"/>
      <c r="AX1412"/>
      <c r="AY1412"/>
      <c r="AZ1412"/>
      <c r="BA1412"/>
      <c r="BB1412"/>
      <c r="BC1412"/>
      <c r="BD1412"/>
      <c r="BE1412"/>
      <c r="BF1412"/>
      <c r="BG1412"/>
      <c r="BH1412"/>
      <c r="BI1412"/>
      <c r="BJ1412"/>
      <c r="BK1412"/>
      <c r="BL1412"/>
      <c r="BM1412"/>
      <c r="BN1412"/>
      <c r="BO1412"/>
    </row>
    <row r="1413" spans="1:67" ht="15" x14ac:dyDescent="0.25">
      <c r="A1413" s="245" t="s">
        <v>17</v>
      </c>
      <c r="B1413" s="245" t="s">
        <v>5741</v>
      </c>
      <c r="C1413" s="245" t="s">
        <v>5745</v>
      </c>
      <c r="D1413" s="245" t="s">
        <v>5744</v>
      </c>
      <c r="E1413" s="246" t="s">
        <v>44</v>
      </c>
      <c r="F1413" s="245" t="s">
        <v>44</v>
      </c>
      <c r="G1413" s="245" t="s">
        <v>5775</v>
      </c>
      <c r="H1413" s="245" t="s">
        <v>5774</v>
      </c>
      <c r="I1413" s="245" t="s">
        <v>24</v>
      </c>
      <c r="J1413" s="245" t="s">
        <v>569</v>
      </c>
      <c r="K1413" s="246" t="s">
        <v>23083</v>
      </c>
      <c r="L1413" s="245" t="s">
        <v>568</v>
      </c>
      <c r="M1413"/>
      <c r="N1413"/>
      <c r="O1413"/>
      <c r="P1413"/>
      <c r="Q1413"/>
      <c r="R1413"/>
      <c r="S1413"/>
      <c r="T1413"/>
      <c r="U1413"/>
      <c r="V1413"/>
      <c r="W1413"/>
      <c r="X1413"/>
      <c r="Y1413"/>
      <c r="Z1413"/>
      <c r="AA1413"/>
      <c r="AB1413"/>
      <c r="AC1413"/>
      <c r="AD1413"/>
      <c r="AE1413"/>
      <c r="AF1413"/>
      <c r="AG1413"/>
      <c r="AH1413"/>
      <c r="AI1413"/>
      <c r="AJ1413"/>
      <c r="AK1413"/>
      <c r="AL1413"/>
      <c r="AM1413"/>
      <c r="AN1413"/>
      <c r="AO1413"/>
      <c r="AP1413"/>
      <c r="AQ1413"/>
      <c r="AR1413"/>
      <c r="AS1413"/>
      <c r="AT1413"/>
      <c r="AU1413"/>
      <c r="AV1413"/>
      <c r="AW1413"/>
      <c r="AX1413"/>
      <c r="AY1413"/>
      <c r="AZ1413"/>
      <c r="BA1413"/>
      <c r="BB1413"/>
      <c r="BC1413"/>
      <c r="BD1413"/>
      <c r="BE1413"/>
      <c r="BF1413"/>
      <c r="BG1413"/>
      <c r="BH1413"/>
      <c r="BI1413"/>
      <c r="BJ1413"/>
      <c r="BK1413"/>
      <c r="BL1413"/>
      <c r="BM1413"/>
      <c r="BN1413"/>
      <c r="BO1413"/>
    </row>
    <row r="1414" spans="1:67" ht="15" x14ac:dyDescent="0.25">
      <c r="A1414" s="245" t="s">
        <v>17</v>
      </c>
      <c r="B1414" s="245" t="s">
        <v>5741</v>
      </c>
      <c r="C1414" s="245" t="s">
        <v>5745</v>
      </c>
      <c r="D1414" s="245" t="s">
        <v>5744</v>
      </c>
      <c r="E1414" s="246" t="s">
        <v>44</v>
      </c>
      <c r="F1414" s="245" t="s">
        <v>44</v>
      </c>
      <c r="G1414" s="245" t="s">
        <v>5773</v>
      </c>
      <c r="H1414" s="245" t="s">
        <v>5772</v>
      </c>
      <c r="I1414" s="245" t="s">
        <v>15</v>
      </c>
      <c r="J1414" s="245" t="s">
        <v>569</v>
      </c>
      <c r="K1414" s="246" t="s">
        <v>15219</v>
      </c>
      <c r="L1414" s="245" t="s">
        <v>568</v>
      </c>
      <c r="M1414"/>
      <c r="N1414"/>
      <c r="O1414"/>
      <c r="P1414"/>
      <c r="Q1414"/>
      <c r="R1414"/>
      <c r="S1414"/>
      <c r="T1414"/>
      <c r="U1414"/>
      <c r="V1414"/>
      <c r="W1414"/>
      <c r="X1414"/>
      <c r="Y1414"/>
      <c r="Z1414"/>
      <c r="AA1414"/>
      <c r="AB1414"/>
      <c r="AC1414"/>
      <c r="AD1414"/>
      <c r="AE1414"/>
      <c r="AF1414"/>
      <c r="AG1414"/>
      <c r="AH1414"/>
      <c r="AI1414"/>
      <c r="AJ1414"/>
      <c r="AK1414"/>
      <c r="AL1414"/>
      <c r="AM1414"/>
      <c r="AN1414"/>
      <c r="AO1414"/>
      <c r="AP1414"/>
      <c r="AQ1414"/>
      <c r="AR1414"/>
      <c r="AS1414"/>
      <c r="AT1414"/>
      <c r="AU1414"/>
      <c r="AV1414"/>
      <c r="AW1414"/>
      <c r="AX1414"/>
      <c r="AY1414"/>
      <c r="AZ1414"/>
      <c r="BA1414"/>
      <c r="BB1414"/>
      <c r="BC1414"/>
      <c r="BD1414"/>
      <c r="BE1414"/>
      <c r="BF1414"/>
      <c r="BG1414"/>
      <c r="BH1414"/>
      <c r="BI1414"/>
      <c r="BJ1414"/>
      <c r="BK1414"/>
      <c r="BL1414"/>
      <c r="BM1414"/>
      <c r="BN1414"/>
      <c r="BO1414"/>
    </row>
    <row r="1415" spans="1:67" ht="15" x14ac:dyDescent="0.25">
      <c r="A1415" s="245" t="s">
        <v>17</v>
      </c>
      <c r="B1415" s="245" t="s">
        <v>5741</v>
      </c>
      <c r="C1415" s="245" t="s">
        <v>5745</v>
      </c>
      <c r="D1415" s="245" t="s">
        <v>5744</v>
      </c>
      <c r="E1415" s="246" t="s">
        <v>44</v>
      </c>
      <c r="F1415" s="245" t="s">
        <v>44</v>
      </c>
      <c r="G1415" s="245" t="s">
        <v>5771</v>
      </c>
      <c r="H1415" s="245" t="s">
        <v>5770</v>
      </c>
      <c r="I1415" s="245" t="s">
        <v>24</v>
      </c>
      <c r="J1415" s="245" t="s">
        <v>569</v>
      </c>
      <c r="K1415" s="246" t="s">
        <v>23084</v>
      </c>
      <c r="L1415" s="245" t="s">
        <v>568</v>
      </c>
      <c r="M1415"/>
      <c r="N1415"/>
      <c r="O1415"/>
      <c r="P1415"/>
      <c r="Q1415"/>
      <c r="R1415"/>
      <c r="S1415"/>
      <c r="T1415"/>
      <c r="U1415"/>
      <c r="V1415"/>
      <c r="W1415"/>
      <c r="X1415"/>
      <c r="Y1415"/>
      <c r="Z1415"/>
      <c r="AA1415"/>
      <c r="AB1415"/>
      <c r="AC1415"/>
      <c r="AD1415"/>
      <c r="AE1415"/>
      <c r="AF1415"/>
      <c r="AG1415"/>
      <c r="AH1415"/>
      <c r="AI1415"/>
      <c r="AJ1415"/>
      <c r="AK1415"/>
      <c r="AL1415"/>
      <c r="AM1415"/>
      <c r="AN1415"/>
      <c r="AO1415"/>
      <c r="AP1415"/>
      <c r="AQ1415"/>
      <c r="AR1415"/>
      <c r="AS1415"/>
      <c r="AT1415"/>
      <c r="AU1415"/>
      <c r="AV1415"/>
      <c r="AW1415"/>
      <c r="AX1415"/>
      <c r="AY1415"/>
      <c r="AZ1415"/>
      <c r="BA1415"/>
      <c r="BB1415"/>
      <c r="BC1415"/>
      <c r="BD1415"/>
      <c r="BE1415"/>
      <c r="BF1415"/>
      <c r="BG1415"/>
      <c r="BH1415"/>
      <c r="BI1415"/>
      <c r="BJ1415"/>
      <c r="BK1415"/>
      <c r="BL1415"/>
      <c r="BM1415"/>
      <c r="BN1415"/>
      <c r="BO1415"/>
    </row>
    <row r="1416" spans="1:67" ht="15" x14ac:dyDescent="0.25">
      <c r="A1416" s="245" t="s">
        <v>17</v>
      </c>
      <c r="B1416" s="245" t="s">
        <v>5741</v>
      </c>
      <c r="C1416" s="245" t="s">
        <v>5745</v>
      </c>
      <c r="D1416" s="245" t="s">
        <v>5744</v>
      </c>
      <c r="E1416" s="246" t="s">
        <v>44</v>
      </c>
      <c r="F1416" s="245" t="s">
        <v>44</v>
      </c>
      <c r="G1416" s="245" t="s">
        <v>5769</v>
      </c>
      <c r="H1416" s="245" t="s">
        <v>5768</v>
      </c>
      <c r="I1416" s="245" t="s">
        <v>24</v>
      </c>
      <c r="J1416" s="245" t="s">
        <v>569</v>
      </c>
      <c r="K1416" s="246" t="s">
        <v>23085</v>
      </c>
      <c r="L1416" s="245" t="s">
        <v>568</v>
      </c>
      <c r="M1416"/>
      <c r="N1416"/>
      <c r="O1416"/>
      <c r="P1416"/>
      <c r="Q1416"/>
      <c r="R1416"/>
      <c r="S1416"/>
      <c r="T1416"/>
      <c r="U1416"/>
      <c r="V1416"/>
      <c r="W1416"/>
      <c r="X1416"/>
      <c r="Y1416"/>
      <c r="Z1416"/>
      <c r="AA1416"/>
      <c r="AB1416"/>
      <c r="AC1416"/>
      <c r="AD1416"/>
      <c r="AE1416"/>
      <c r="AF1416"/>
      <c r="AG1416"/>
      <c r="AH1416"/>
      <c r="AI1416"/>
      <c r="AJ1416"/>
      <c r="AK1416"/>
      <c r="AL1416"/>
      <c r="AM1416"/>
      <c r="AN1416"/>
      <c r="AO1416"/>
      <c r="AP1416"/>
      <c r="AQ1416"/>
      <c r="AR1416"/>
      <c r="AS1416"/>
      <c r="AT1416"/>
      <c r="AU1416"/>
      <c r="AV1416"/>
      <c r="AW1416"/>
      <c r="AX1416"/>
      <c r="AY1416"/>
      <c r="AZ1416"/>
      <c r="BA1416"/>
      <c r="BB1416"/>
      <c r="BC1416"/>
      <c r="BD1416"/>
      <c r="BE1416"/>
      <c r="BF1416"/>
      <c r="BG1416"/>
      <c r="BH1416"/>
      <c r="BI1416"/>
      <c r="BJ1416"/>
      <c r="BK1416"/>
      <c r="BL1416"/>
      <c r="BM1416"/>
      <c r="BN1416"/>
      <c r="BO1416"/>
    </row>
    <row r="1417" spans="1:67" ht="15" x14ac:dyDescent="0.25">
      <c r="A1417" s="245" t="s">
        <v>17</v>
      </c>
      <c r="B1417" s="245" t="s">
        <v>5741</v>
      </c>
      <c r="C1417" s="245" t="s">
        <v>5745</v>
      </c>
      <c r="D1417" s="245" t="s">
        <v>5744</v>
      </c>
      <c r="E1417" s="246" t="s">
        <v>44</v>
      </c>
      <c r="F1417" s="245" t="s">
        <v>44</v>
      </c>
      <c r="G1417" s="245" t="s">
        <v>5767</v>
      </c>
      <c r="H1417" s="245" t="s">
        <v>5766</v>
      </c>
      <c r="I1417" s="245" t="s">
        <v>24</v>
      </c>
      <c r="J1417" s="245" t="s">
        <v>569</v>
      </c>
      <c r="K1417" s="246" t="s">
        <v>23086</v>
      </c>
      <c r="L1417" s="245" t="s">
        <v>568</v>
      </c>
      <c r="M1417"/>
      <c r="N1417"/>
      <c r="O1417"/>
      <c r="P1417"/>
      <c r="Q1417"/>
      <c r="R1417"/>
      <c r="S1417"/>
      <c r="T1417"/>
      <c r="U1417"/>
      <c r="V1417"/>
      <c r="W1417"/>
      <c r="X1417"/>
      <c r="Y1417"/>
      <c r="Z1417"/>
      <c r="AA1417"/>
      <c r="AB1417"/>
      <c r="AC1417"/>
      <c r="AD1417"/>
      <c r="AE1417"/>
      <c r="AF1417"/>
      <c r="AG1417"/>
      <c r="AH1417"/>
      <c r="AI1417"/>
      <c r="AJ1417"/>
      <c r="AK1417"/>
      <c r="AL1417"/>
      <c r="AM1417"/>
      <c r="AN1417"/>
      <c r="AO1417"/>
      <c r="AP1417"/>
      <c r="AQ1417"/>
      <c r="AR1417"/>
      <c r="AS1417"/>
      <c r="AT1417"/>
      <c r="AU1417"/>
      <c r="AV1417"/>
      <c r="AW1417"/>
      <c r="AX1417"/>
      <c r="AY1417"/>
      <c r="AZ1417"/>
      <c r="BA1417"/>
      <c r="BB1417"/>
      <c r="BC1417"/>
      <c r="BD1417"/>
      <c r="BE1417"/>
      <c r="BF1417"/>
      <c r="BG1417"/>
      <c r="BH1417"/>
      <c r="BI1417"/>
      <c r="BJ1417"/>
      <c r="BK1417"/>
      <c r="BL1417"/>
      <c r="BM1417"/>
      <c r="BN1417"/>
      <c r="BO1417"/>
    </row>
    <row r="1418" spans="1:67" ht="15" x14ac:dyDescent="0.25">
      <c r="A1418" s="245" t="s">
        <v>17</v>
      </c>
      <c r="B1418" s="245" t="s">
        <v>5741</v>
      </c>
      <c r="C1418" s="245" t="s">
        <v>5745</v>
      </c>
      <c r="D1418" s="245" t="s">
        <v>5744</v>
      </c>
      <c r="E1418" s="246" t="s">
        <v>44</v>
      </c>
      <c r="F1418" s="245" t="s">
        <v>44</v>
      </c>
      <c r="G1418" s="245" t="s">
        <v>5765</v>
      </c>
      <c r="H1418" s="245" t="s">
        <v>5764</v>
      </c>
      <c r="I1418" s="245" t="s">
        <v>24</v>
      </c>
      <c r="J1418" s="245" t="s">
        <v>569</v>
      </c>
      <c r="K1418" s="246" t="s">
        <v>23087</v>
      </c>
      <c r="L1418" s="245" t="s">
        <v>568</v>
      </c>
      <c r="M1418"/>
      <c r="N1418"/>
      <c r="O1418"/>
      <c r="P1418"/>
      <c r="Q1418"/>
      <c r="R1418"/>
      <c r="S1418"/>
      <c r="T1418"/>
      <c r="U1418"/>
      <c r="V1418"/>
      <c r="W1418"/>
      <c r="X1418"/>
      <c r="Y1418"/>
      <c r="Z1418"/>
      <c r="AA1418"/>
      <c r="AB1418"/>
      <c r="AC1418"/>
      <c r="AD1418"/>
      <c r="AE1418"/>
      <c r="AF1418"/>
      <c r="AG1418"/>
      <c r="AH1418"/>
      <c r="AI1418"/>
      <c r="AJ1418"/>
      <c r="AK1418"/>
      <c r="AL1418"/>
      <c r="AM1418"/>
      <c r="AN1418"/>
      <c r="AO1418"/>
      <c r="AP1418"/>
      <c r="AQ1418"/>
      <c r="AR1418"/>
      <c r="AS1418"/>
      <c r="AT1418"/>
      <c r="AU1418"/>
      <c r="AV1418"/>
      <c r="AW1418"/>
      <c r="AX1418"/>
      <c r="AY1418"/>
      <c r="AZ1418"/>
      <c r="BA1418"/>
      <c r="BB1418"/>
      <c r="BC1418"/>
      <c r="BD1418"/>
      <c r="BE1418"/>
      <c r="BF1418"/>
      <c r="BG1418"/>
      <c r="BH1418"/>
      <c r="BI1418"/>
      <c r="BJ1418"/>
      <c r="BK1418"/>
      <c r="BL1418"/>
      <c r="BM1418"/>
      <c r="BN1418"/>
      <c r="BO1418"/>
    </row>
    <row r="1419" spans="1:67" ht="15" x14ac:dyDescent="0.25">
      <c r="A1419" s="245" t="s">
        <v>17</v>
      </c>
      <c r="B1419" s="245" t="s">
        <v>5741</v>
      </c>
      <c r="C1419" s="245" t="s">
        <v>5745</v>
      </c>
      <c r="D1419" s="245" t="s">
        <v>5744</v>
      </c>
      <c r="E1419" s="246" t="s">
        <v>44</v>
      </c>
      <c r="F1419" s="245" t="s">
        <v>44</v>
      </c>
      <c r="G1419" s="245" t="s">
        <v>5763</v>
      </c>
      <c r="H1419" s="245" t="s">
        <v>5762</v>
      </c>
      <c r="I1419" s="245" t="s">
        <v>24</v>
      </c>
      <c r="J1419" s="245" t="s">
        <v>569</v>
      </c>
      <c r="K1419" s="246" t="s">
        <v>23078</v>
      </c>
      <c r="L1419" s="245" t="s">
        <v>568</v>
      </c>
      <c r="M1419"/>
      <c r="N1419"/>
      <c r="O1419"/>
      <c r="P1419"/>
      <c r="Q1419"/>
      <c r="R1419"/>
      <c r="S1419"/>
      <c r="T1419"/>
      <c r="U1419"/>
      <c r="V1419"/>
      <c r="W1419"/>
      <c r="X1419"/>
      <c r="Y1419"/>
      <c r="Z1419"/>
      <c r="AA1419"/>
      <c r="AB1419"/>
      <c r="AC1419"/>
      <c r="AD1419"/>
      <c r="AE1419"/>
      <c r="AF1419"/>
      <c r="AG1419"/>
      <c r="AH1419"/>
      <c r="AI1419"/>
      <c r="AJ1419"/>
      <c r="AK1419"/>
      <c r="AL1419"/>
      <c r="AM1419"/>
      <c r="AN1419"/>
      <c r="AO1419"/>
      <c r="AP1419"/>
      <c r="AQ1419"/>
      <c r="AR1419"/>
      <c r="AS1419"/>
      <c r="AT1419"/>
      <c r="AU1419"/>
      <c r="AV1419"/>
      <c r="AW1419"/>
      <c r="AX1419"/>
      <c r="AY1419"/>
      <c r="AZ1419"/>
      <c r="BA1419"/>
      <c r="BB1419"/>
      <c r="BC1419"/>
      <c r="BD1419"/>
      <c r="BE1419"/>
      <c r="BF1419"/>
      <c r="BG1419"/>
      <c r="BH1419"/>
      <c r="BI1419"/>
      <c r="BJ1419"/>
      <c r="BK1419"/>
      <c r="BL1419"/>
      <c r="BM1419"/>
      <c r="BN1419"/>
      <c r="BO1419"/>
    </row>
    <row r="1420" spans="1:67" ht="15" x14ac:dyDescent="0.25">
      <c r="A1420" s="245" t="s">
        <v>17</v>
      </c>
      <c r="B1420" s="245" t="s">
        <v>5741</v>
      </c>
      <c r="C1420" s="245" t="s">
        <v>5745</v>
      </c>
      <c r="D1420" s="245" t="s">
        <v>5744</v>
      </c>
      <c r="E1420" s="246" t="s">
        <v>44</v>
      </c>
      <c r="F1420" s="245" t="s">
        <v>44</v>
      </c>
      <c r="G1420" s="245" t="s">
        <v>5761</v>
      </c>
      <c r="H1420" s="245" t="s">
        <v>5760</v>
      </c>
      <c r="I1420" s="245" t="s">
        <v>24</v>
      </c>
      <c r="J1420" s="245" t="s">
        <v>569</v>
      </c>
      <c r="K1420" s="246" t="s">
        <v>23088</v>
      </c>
      <c r="L1420" s="245" t="s">
        <v>568</v>
      </c>
      <c r="M1420"/>
      <c r="N1420"/>
      <c r="O1420"/>
      <c r="P1420"/>
      <c r="Q1420"/>
      <c r="R1420"/>
      <c r="S1420"/>
      <c r="T1420"/>
      <c r="U1420"/>
      <c r="V1420"/>
      <c r="W1420"/>
      <c r="X1420"/>
      <c r="Y1420"/>
      <c r="Z1420"/>
      <c r="AA1420"/>
      <c r="AB1420"/>
      <c r="AC1420"/>
      <c r="AD1420"/>
      <c r="AE1420"/>
      <c r="AF1420"/>
      <c r="AG1420"/>
      <c r="AH1420"/>
      <c r="AI1420"/>
      <c r="AJ1420"/>
      <c r="AK1420"/>
      <c r="AL1420"/>
      <c r="AM1420"/>
      <c r="AN1420"/>
      <c r="AO1420"/>
      <c r="AP1420"/>
      <c r="AQ1420"/>
      <c r="AR1420"/>
      <c r="AS1420"/>
      <c r="AT1420"/>
      <c r="AU1420"/>
      <c r="AV1420"/>
      <c r="AW1420"/>
      <c r="AX1420"/>
      <c r="AY1420"/>
      <c r="AZ1420"/>
      <c r="BA1420"/>
      <c r="BB1420"/>
      <c r="BC1420"/>
      <c r="BD1420"/>
      <c r="BE1420"/>
      <c r="BF1420"/>
      <c r="BG1420"/>
      <c r="BH1420"/>
      <c r="BI1420"/>
      <c r="BJ1420"/>
      <c r="BK1420"/>
      <c r="BL1420"/>
      <c r="BM1420"/>
      <c r="BN1420"/>
      <c r="BO1420"/>
    </row>
    <row r="1421" spans="1:67" ht="15" x14ac:dyDescent="0.25">
      <c r="A1421" s="245" t="s">
        <v>17</v>
      </c>
      <c r="B1421" s="245" t="s">
        <v>5741</v>
      </c>
      <c r="C1421" s="245" t="s">
        <v>5745</v>
      </c>
      <c r="D1421" s="245" t="s">
        <v>5744</v>
      </c>
      <c r="E1421" s="246" t="s">
        <v>44</v>
      </c>
      <c r="F1421" s="245" t="s">
        <v>44</v>
      </c>
      <c r="G1421" s="245" t="s">
        <v>5759</v>
      </c>
      <c r="H1421" s="245" t="s">
        <v>5758</v>
      </c>
      <c r="I1421" s="245" t="s">
        <v>24</v>
      </c>
      <c r="J1421" s="245" t="s">
        <v>569</v>
      </c>
      <c r="K1421" s="246" t="s">
        <v>23089</v>
      </c>
      <c r="L1421" s="245" t="s">
        <v>568</v>
      </c>
      <c r="M1421"/>
      <c r="N1421"/>
      <c r="O1421"/>
      <c r="P1421"/>
      <c r="Q1421"/>
      <c r="R1421"/>
      <c r="S1421"/>
      <c r="T1421"/>
      <c r="U1421"/>
      <c r="V1421"/>
      <c r="W1421"/>
      <c r="X1421"/>
      <c r="Y1421"/>
      <c r="Z1421"/>
      <c r="AA1421"/>
      <c r="AB1421"/>
      <c r="AC1421"/>
      <c r="AD1421"/>
      <c r="AE1421"/>
      <c r="AF1421"/>
      <c r="AG1421"/>
      <c r="AH1421"/>
      <c r="AI1421"/>
      <c r="AJ1421"/>
      <c r="AK1421"/>
      <c r="AL1421"/>
      <c r="AM1421"/>
      <c r="AN1421"/>
      <c r="AO1421"/>
      <c r="AP1421"/>
      <c r="AQ1421"/>
      <c r="AR1421"/>
      <c r="AS1421"/>
      <c r="AT1421"/>
      <c r="AU1421"/>
      <c r="AV1421"/>
      <c r="AW1421"/>
      <c r="AX1421"/>
      <c r="AY1421"/>
      <c r="AZ1421"/>
      <c r="BA1421"/>
      <c r="BB1421"/>
      <c r="BC1421"/>
      <c r="BD1421"/>
      <c r="BE1421"/>
      <c r="BF1421"/>
      <c r="BG1421"/>
      <c r="BH1421"/>
      <c r="BI1421"/>
      <c r="BJ1421"/>
      <c r="BK1421"/>
      <c r="BL1421"/>
      <c r="BM1421"/>
      <c r="BN1421"/>
      <c r="BO1421"/>
    </row>
    <row r="1422" spans="1:67" ht="15" x14ac:dyDescent="0.25">
      <c r="A1422" s="245" t="s">
        <v>17</v>
      </c>
      <c r="B1422" s="245" t="s">
        <v>5741</v>
      </c>
      <c r="C1422" s="245" t="s">
        <v>5745</v>
      </c>
      <c r="D1422" s="245" t="s">
        <v>5744</v>
      </c>
      <c r="E1422" s="246" t="s">
        <v>44</v>
      </c>
      <c r="F1422" s="245" t="s">
        <v>44</v>
      </c>
      <c r="G1422" s="245" t="s">
        <v>5757</v>
      </c>
      <c r="H1422" s="245" t="s">
        <v>5756</v>
      </c>
      <c r="I1422" s="245" t="s">
        <v>24</v>
      </c>
      <c r="J1422" s="245" t="s">
        <v>569</v>
      </c>
      <c r="K1422" s="246" t="s">
        <v>23090</v>
      </c>
      <c r="L1422" s="245" t="s">
        <v>568</v>
      </c>
      <c r="M1422"/>
      <c r="N1422"/>
      <c r="O1422"/>
      <c r="P1422"/>
      <c r="Q1422"/>
      <c r="R1422"/>
      <c r="S1422"/>
      <c r="T1422"/>
      <c r="U1422"/>
      <c r="V1422"/>
      <c r="W1422"/>
      <c r="X1422"/>
      <c r="Y1422"/>
      <c r="Z1422"/>
      <c r="AA1422"/>
      <c r="AB1422"/>
      <c r="AC1422"/>
      <c r="AD1422"/>
      <c r="AE1422"/>
      <c r="AF1422"/>
      <c r="AG1422"/>
      <c r="AH1422"/>
      <c r="AI1422"/>
      <c r="AJ1422"/>
      <c r="AK1422"/>
      <c r="AL1422"/>
      <c r="AM1422"/>
      <c r="AN1422"/>
      <c r="AO1422"/>
      <c r="AP1422"/>
      <c r="AQ1422"/>
      <c r="AR1422"/>
      <c r="AS1422"/>
      <c r="AT1422"/>
      <c r="AU1422"/>
      <c r="AV1422"/>
      <c r="AW1422"/>
      <c r="AX1422"/>
      <c r="AY1422"/>
      <c r="AZ1422"/>
      <c r="BA1422"/>
      <c r="BB1422"/>
      <c r="BC1422"/>
      <c r="BD1422"/>
      <c r="BE1422"/>
      <c r="BF1422"/>
      <c r="BG1422"/>
      <c r="BH1422"/>
      <c r="BI1422"/>
      <c r="BJ1422"/>
      <c r="BK1422"/>
      <c r="BL1422"/>
      <c r="BM1422"/>
      <c r="BN1422"/>
      <c r="BO1422"/>
    </row>
    <row r="1423" spans="1:67" ht="15" x14ac:dyDescent="0.25">
      <c r="A1423" s="245" t="s">
        <v>17</v>
      </c>
      <c r="B1423" s="245" t="s">
        <v>5741</v>
      </c>
      <c r="C1423" s="245" t="s">
        <v>5745</v>
      </c>
      <c r="D1423" s="245" t="s">
        <v>5744</v>
      </c>
      <c r="E1423" s="246" t="s">
        <v>44</v>
      </c>
      <c r="F1423" s="245" t="s">
        <v>44</v>
      </c>
      <c r="G1423" s="245" t="s">
        <v>5755</v>
      </c>
      <c r="H1423" s="245" t="s">
        <v>5754</v>
      </c>
      <c r="I1423" s="245" t="s">
        <v>24</v>
      </c>
      <c r="J1423" s="245" t="s">
        <v>569</v>
      </c>
      <c r="K1423" s="246" t="s">
        <v>23091</v>
      </c>
      <c r="L1423" s="245" t="s">
        <v>568</v>
      </c>
      <c r="M1423"/>
      <c r="N1423"/>
      <c r="O1423"/>
      <c r="P1423"/>
      <c r="Q1423"/>
      <c r="R1423"/>
      <c r="S1423"/>
      <c r="T1423"/>
      <c r="U1423"/>
      <c r="V1423"/>
      <c r="W1423"/>
      <c r="X1423"/>
      <c r="Y1423"/>
      <c r="Z1423"/>
      <c r="AA1423"/>
      <c r="AB1423"/>
      <c r="AC1423"/>
      <c r="AD1423"/>
      <c r="AE1423"/>
      <c r="AF1423"/>
      <c r="AG1423"/>
      <c r="AH1423"/>
      <c r="AI1423"/>
      <c r="AJ1423"/>
      <c r="AK1423"/>
      <c r="AL1423"/>
      <c r="AM1423"/>
      <c r="AN1423"/>
      <c r="AO1423"/>
      <c r="AP1423"/>
      <c r="AQ1423"/>
      <c r="AR1423"/>
      <c r="AS1423"/>
      <c r="AT1423"/>
      <c r="AU1423"/>
      <c r="AV1423"/>
      <c r="AW1423"/>
      <c r="AX1423"/>
      <c r="AY1423"/>
      <c r="AZ1423"/>
      <c r="BA1423"/>
      <c r="BB1423"/>
      <c r="BC1423"/>
      <c r="BD1423"/>
      <c r="BE1423"/>
      <c r="BF1423"/>
      <c r="BG1423"/>
      <c r="BH1423"/>
      <c r="BI1423"/>
      <c r="BJ1423"/>
      <c r="BK1423"/>
      <c r="BL1423"/>
      <c r="BM1423"/>
      <c r="BN1423"/>
      <c r="BO1423"/>
    </row>
    <row r="1424" spans="1:67" ht="15" x14ac:dyDescent="0.25">
      <c r="A1424" s="245" t="s">
        <v>17</v>
      </c>
      <c r="B1424" s="245" t="s">
        <v>5741</v>
      </c>
      <c r="C1424" s="245" t="s">
        <v>5745</v>
      </c>
      <c r="D1424" s="245" t="s">
        <v>5744</v>
      </c>
      <c r="E1424" s="246" t="s">
        <v>44</v>
      </c>
      <c r="F1424" s="245" t="s">
        <v>44</v>
      </c>
      <c r="G1424" s="245" t="s">
        <v>5753</v>
      </c>
      <c r="H1424" s="245" t="s">
        <v>5752</v>
      </c>
      <c r="I1424" s="245" t="s">
        <v>24</v>
      </c>
      <c r="J1424" s="245" t="s">
        <v>569</v>
      </c>
      <c r="K1424" s="246" t="s">
        <v>23092</v>
      </c>
      <c r="L1424" s="245" t="s">
        <v>568</v>
      </c>
      <c r="M1424"/>
      <c r="N1424"/>
      <c r="O1424"/>
      <c r="P1424"/>
      <c r="Q1424"/>
      <c r="R1424"/>
      <c r="S1424"/>
      <c r="T1424"/>
      <c r="U1424"/>
      <c r="V1424"/>
      <c r="W1424"/>
      <c r="X1424"/>
      <c r="Y1424"/>
      <c r="Z1424"/>
      <c r="AA1424"/>
      <c r="AB1424"/>
      <c r="AC1424"/>
      <c r="AD1424"/>
      <c r="AE1424"/>
      <c r="AF1424"/>
      <c r="AG1424"/>
      <c r="AH1424"/>
      <c r="AI1424"/>
      <c r="AJ1424"/>
      <c r="AK1424"/>
      <c r="AL1424"/>
      <c r="AM1424"/>
      <c r="AN1424"/>
      <c r="AO1424"/>
      <c r="AP1424"/>
      <c r="AQ1424"/>
      <c r="AR1424"/>
      <c r="AS1424"/>
      <c r="AT1424"/>
      <c r="AU1424"/>
      <c r="AV1424"/>
      <c r="AW1424"/>
      <c r="AX1424"/>
      <c r="AY1424"/>
      <c r="AZ1424"/>
      <c r="BA1424"/>
      <c r="BB1424"/>
      <c r="BC1424"/>
      <c r="BD1424"/>
      <c r="BE1424"/>
      <c r="BF1424"/>
      <c r="BG1424"/>
      <c r="BH1424"/>
      <c r="BI1424"/>
      <c r="BJ1424"/>
      <c r="BK1424"/>
      <c r="BL1424"/>
      <c r="BM1424"/>
      <c r="BN1424"/>
      <c r="BO1424"/>
    </row>
    <row r="1425" spans="1:67" ht="15" x14ac:dyDescent="0.25">
      <c r="A1425" s="245" t="s">
        <v>17</v>
      </c>
      <c r="B1425" s="245" t="s">
        <v>5741</v>
      </c>
      <c r="C1425" s="245" t="s">
        <v>5745</v>
      </c>
      <c r="D1425" s="245" t="s">
        <v>5744</v>
      </c>
      <c r="E1425" s="246" t="s">
        <v>44</v>
      </c>
      <c r="F1425" s="245" t="s">
        <v>44</v>
      </c>
      <c r="G1425" s="245" t="s">
        <v>5751</v>
      </c>
      <c r="H1425" s="245" t="s">
        <v>5750</v>
      </c>
      <c r="I1425" s="245" t="s">
        <v>24</v>
      </c>
      <c r="J1425" s="245" t="s">
        <v>569</v>
      </c>
      <c r="K1425" s="246" t="s">
        <v>23093</v>
      </c>
      <c r="L1425" s="245" t="s">
        <v>568</v>
      </c>
      <c r="M1425"/>
      <c r="N1425"/>
      <c r="O1425"/>
      <c r="P1425"/>
      <c r="Q1425"/>
      <c r="R1425"/>
      <c r="S1425"/>
      <c r="T1425"/>
      <c r="U1425"/>
      <c r="V1425"/>
      <c r="W1425"/>
      <c r="X1425"/>
      <c r="Y1425"/>
      <c r="Z1425"/>
      <c r="AA1425"/>
      <c r="AB1425"/>
      <c r="AC1425"/>
      <c r="AD1425"/>
      <c r="AE1425"/>
      <c r="AF1425"/>
      <c r="AG1425"/>
      <c r="AH1425"/>
      <c r="AI1425"/>
      <c r="AJ1425"/>
      <c r="AK1425"/>
      <c r="AL1425"/>
      <c r="AM1425"/>
      <c r="AN1425"/>
      <c r="AO1425"/>
      <c r="AP1425"/>
      <c r="AQ1425"/>
      <c r="AR1425"/>
      <c r="AS1425"/>
      <c r="AT1425"/>
      <c r="AU1425"/>
      <c r="AV1425"/>
      <c r="AW1425"/>
      <c r="AX1425"/>
      <c r="AY1425"/>
      <c r="AZ1425"/>
      <c r="BA1425"/>
      <c r="BB1425"/>
      <c r="BC1425"/>
      <c r="BD1425"/>
      <c r="BE1425"/>
      <c r="BF1425"/>
      <c r="BG1425"/>
      <c r="BH1425"/>
      <c r="BI1425"/>
      <c r="BJ1425"/>
      <c r="BK1425"/>
      <c r="BL1425"/>
      <c r="BM1425"/>
      <c r="BN1425"/>
      <c r="BO1425"/>
    </row>
    <row r="1426" spans="1:67" ht="15" x14ac:dyDescent="0.25">
      <c r="A1426" s="245" t="s">
        <v>17</v>
      </c>
      <c r="B1426" s="245" t="s">
        <v>5741</v>
      </c>
      <c r="C1426" s="245" t="s">
        <v>5745</v>
      </c>
      <c r="D1426" s="245" t="s">
        <v>5744</v>
      </c>
      <c r="E1426" s="246" t="s">
        <v>44</v>
      </c>
      <c r="F1426" s="245" t="s">
        <v>44</v>
      </c>
      <c r="G1426" s="245" t="s">
        <v>5749</v>
      </c>
      <c r="H1426" s="245" t="s">
        <v>5748</v>
      </c>
      <c r="I1426" s="245" t="s">
        <v>24</v>
      </c>
      <c r="J1426" s="245" t="s">
        <v>569</v>
      </c>
      <c r="K1426" s="246" t="s">
        <v>23094</v>
      </c>
      <c r="L1426" s="245" t="s">
        <v>568</v>
      </c>
      <c r="M1426"/>
      <c r="N1426"/>
      <c r="O1426"/>
      <c r="P1426"/>
      <c r="Q1426"/>
      <c r="R1426"/>
      <c r="S1426"/>
      <c r="T1426"/>
      <c r="U1426"/>
      <c r="V1426"/>
      <c r="W1426"/>
      <c r="X1426"/>
      <c r="Y1426"/>
      <c r="Z1426"/>
      <c r="AA1426"/>
      <c r="AB1426"/>
      <c r="AC1426"/>
      <c r="AD1426"/>
      <c r="AE1426"/>
      <c r="AF1426"/>
      <c r="AG1426"/>
      <c r="AH1426"/>
      <c r="AI1426"/>
      <c r="AJ1426"/>
      <c r="AK1426"/>
      <c r="AL1426"/>
      <c r="AM1426"/>
      <c r="AN1426"/>
      <c r="AO1426"/>
      <c r="AP1426"/>
      <c r="AQ1426"/>
      <c r="AR1426"/>
      <c r="AS1426"/>
      <c r="AT1426"/>
      <c r="AU1426"/>
      <c r="AV1426"/>
      <c r="AW1426"/>
      <c r="AX1426"/>
      <c r="AY1426"/>
      <c r="AZ1426"/>
      <c r="BA1426"/>
      <c r="BB1426"/>
      <c r="BC1426"/>
      <c r="BD1426"/>
      <c r="BE1426"/>
      <c r="BF1426"/>
      <c r="BG1426"/>
      <c r="BH1426"/>
      <c r="BI1426"/>
      <c r="BJ1426"/>
      <c r="BK1426"/>
      <c r="BL1426"/>
      <c r="BM1426"/>
      <c r="BN1426"/>
      <c r="BO1426"/>
    </row>
    <row r="1427" spans="1:67" ht="15" x14ac:dyDescent="0.25">
      <c r="A1427" s="245" t="s">
        <v>17</v>
      </c>
      <c r="B1427" s="245" t="s">
        <v>5741</v>
      </c>
      <c r="C1427" s="245" t="s">
        <v>5745</v>
      </c>
      <c r="D1427" s="245" t="s">
        <v>5744</v>
      </c>
      <c r="E1427" s="246" t="s">
        <v>44</v>
      </c>
      <c r="F1427" s="245" t="s">
        <v>44</v>
      </c>
      <c r="G1427" s="245" t="s">
        <v>5747</v>
      </c>
      <c r="H1427" s="245" t="s">
        <v>5746</v>
      </c>
      <c r="I1427" s="245" t="s">
        <v>24</v>
      </c>
      <c r="J1427" s="245" t="s">
        <v>569</v>
      </c>
      <c r="K1427" s="246" t="s">
        <v>23095</v>
      </c>
      <c r="L1427" s="245" t="s">
        <v>568</v>
      </c>
      <c r="M1427"/>
      <c r="N1427"/>
      <c r="O1427"/>
      <c r="P1427"/>
      <c r="Q1427"/>
      <c r="R1427"/>
      <c r="S1427"/>
      <c r="T1427"/>
      <c r="U1427"/>
      <c r="V1427"/>
      <c r="W1427"/>
      <c r="X1427"/>
      <c r="Y1427"/>
      <c r="Z1427"/>
      <c r="AA1427"/>
      <c r="AB1427"/>
      <c r="AC1427"/>
      <c r="AD1427"/>
      <c r="AE1427"/>
      <c r="AF1427"/>
      <c r="AG1427"/>
      <c r="AH1427"/>
      <c r="AI1427"/>
      <c r="AJ1427"/>
      <c r="AK1427"/>
      <c r="AL1427"/>
      <c r="AM1427"/>
      <c r="AN1427"/>
      <c r="AO1427"/>
      <c r="AP1427"/>
      <c r="AQ1427"/>
      <c r="AR1427"/>
      <c r="AS1427"/>
      <c r="AT1427"/>
      <c r="AU1427"/>
      <c r="AV1427"/>
      <c r="AW1427"/>
      <c r="AX1427"/>
      <c r="AY1427"/>
      <c r="AZ1427"/>
      <c r="BA1427"/>
      <c r="BB1427"/>
      <c r="BC1427"/>
      <c r="BD1427"/>
      <c r="BE1427"/>
      <c r="BF1427"/>
      <c r="BG1427"/>
      <c r="BH1427"/>
      <c r="BI1427"/>
      <c r="BJ1427"/>
      <c r="BK1427"/>
      <c r="BL1427"/>
      <c r="BM1427"/>
      <c r="BN1427"/>
      <c r="BO1427"/>
    </row>
    <row r="1428" spans="1:67" ht="15" x14ac:dyDescent="0.25">
      <c r="A1428" s="245" t="s">
        <v>17</v>
      </c>
      <c r="B1428" s="245" t="s">
        <v>5741</v>
      </c>
      <c r="C1428" s="245" t="s">
        <v>5745</v>
      </c>
      <c r="D1428" s="245" t="s">
        <v>5744</v>
      </c>
      <c r="E1428" s="246" t="s">
        <v>44</v>
      </c>
      <c r="F1428" s="245" t="s">
        <v>44</v>
      </c>
      <c r="G1428" s="245" t="s">
        <v>5743</v>
      </c>
      <c r="H1428" s="245" t="s">
        <v>5742</v>
      </c>
      <c r="I1428" s="245" t="s">
        <v>24</v>
      </c>
      <c r="J1428" s="245" t="s">
        <v>569</v>
      </c>
      <c r="K1428" s="246" t="s">
        <v>23096</v>
      </c>
      <c r="L1428" s="245" t="s">
        <v>568</v>
      </c>
      <c r="M1428"/>
      <c r="N1428"/>
      <c r="O1428"/>
      <c r="P1428"/>
      <c r="Q1428"/>
      <c r="R1428"/>
      <c r="S1428"/>
      <c r="T1428"/>
      <c r="U1428"/>
      <c r="V1428"/>
      <c r="W1428"/>
      <c r="X1428"/>
      <c r="Y1428"/>
      <c r="Z1428"/>
      <c r="AA1428"/>
      <c r="AB1428"/>
      <c r="AC1428"/>
      <c r="AD1428"/>
      <c r="AE1428"/>
      <c r="AF1428"/>
      <c r="AG1428"/>
      <c r="AH1428"/>
      <c r="AI1428"/>
      <c r="AJ1428"/>
      <c r="AK1428"/>
      <c r="AL1428"/>
      <c r="AM1428"/>
      <c r="AN1428"/>
      <c r="AO1428"/>
      <c r="AP1428"/>
      <c r="AQ1428"/>
      <c r="AR1428"/>
      <c r="AS1428"/>
      <c r="AT1428"/>
      <c r="AU1428"/>
      <c r="AV1428"/>
      <c r="AW1428"/>
      <c r="AX1428"/>
      <c r="AY1428"/>
      <c r="AZ1428"/>
      <c r="BA1428"/>
      <c r="BB1428"/>
      <c r="BC1428"/>
      <c r="BD1428"/>
      <c r="BE1428"/>
      <c r="BF1428"/>
      <c r="BG1428"/>
      <c r="BH1428"/>
      <c r="BI1428"/>
      <c r="BJ1428"/>
      <c r="BK1428"/>
      <c r="BL1428"/>
      <c r="BM1428"/>
      <c r="BN1428"/>
      <c r="BO1428"/>
    </row>
    <row r="1429" spans="1:67" ht="15" x14ac:dyDescent="0.25">
      <c r="A1429" s="245" t="s">
        <v>17</v>
      </c>
      <c r="B1429" s="245" t="s">
        <v>5741</v>
      </c>
      <c r="C1429" s="245" t="s">
        <v>5745</v>
      </c>
      <c r="D1429" s="245" t="s">
        <v>5744</v>
      </c>
      <c r="E1429" s="246" t="s">
        <v>44</v>
      </c>
      <c r="F1429" s="245" t="s">
        <v>44</v>
      </c>
      <c r="G1429" s="245" t="s">
        <v>9330</v>
      </c>
      <c r="H1429" s="245" t="s">
        <v>9331</v>
      </c>
      <c r="I1429" s="245" t="s">
        <v>24</v>
      </c>
      <c r="J1429" s="245" t="s">
        <v>569</v>
      </c>
      <c r="K1429" s="246" t="s">
        <v>23097</v>
      </c>
      <c r="L1429" s="245" t="s">
        <v>568</v>
      </c>
      <c r="M1429"/>
      <c r="N1429"/>
      <c r="O1429"/>
      <c r="P1429"/>
      <c r="Q1429"/>
      <c r="R1429"/>
      <c r="S1429"/>
      <c r="T1429"/>
      <c r="U1429"/>
      <c r="V1429"/>
      <c r="W1429"/>
      <c r="X1429"/>
      <c r="Y1429"/>
      <c r="Z1429"/>
      <c r="AA1429"/>
      <c r="AB1429"/>
      <c r="AC1429"/>
      <c r="AD1429"/>
      <c r="AE1429"/>
      <c r="AF1429"/>
      <c r="AG1429"/>
      <c r="AH1429"/>
      <c r="AI1429"/>
      <c r="AJ1429"/>
      <c r="AK1429"/>
      <c r="AL1429"/>
      <c r="AM1429"/>
      <c r="AN1429"/>
      <c r="AO1429"/>
      <c r="AP1429"/>
      <c r="AQ1429"/>
      <c r="AR1429"/>
      <c r="AS1429"/>
      <c r="AT1429"/>
      <c r="AU1429"/>
      <c r="AV1429"/>
      <c r="AW1429"/>
      <c r="AX1429"/>
      <c r="AY1429"/>
      <c r="AZ1429"/>
      <c r="BA1429"/>
      <c r="BB1429"/>
      <c r="BC1429"/>
      <c r="BD1429"/>
      <c r="BE1429"/>
      <c r="BF1429"/>
      <c r="BG1429"/>
      <c r="BH1429"/>
      <c r="BI1429"/>
      <c r="BJ1429"/>
      <c r="BK1429"/>
      <c r="BL1429"/>
      <c r="BM1429"/>
      <c r="BN1429"/>
      <c r="BO1429"/>
    </row>
    <row r="1430" spans="1:67" ht="15" x14ac:dyDescent="0.25">
      <c r="A1430" s="245" t="s">
        <v>17</v>
      </c>
      <c r="B1430" s="245" t="s">
        <v>5741</v>
      </c>
      <c r="C1430" s="245" t="s">
        <v>5745</v>
      </c>
      <c r="D1430" s="245" t="s">
        <v>5744</v>
      </c>
      <c r="E1430" s="246" t="s">
        <v>44</v>
      </c>
      <c r="F1430" s="245" t="s">
        <v>44</v>
      </c>
      <c r="G1430" s="245" t="s">
        <v>9332</v>
      </c>
      <c r="H1430" s="245" t="s">
        <v>9333</v>
      </c>
      <c r="I1430" s="245" t="s">
        <v>24</v>
      </c>
      <c r="J1430" s="245" t="s">
        <v>569</v>
      </c>
      <c r="K1430" s="246" t="s">
        <v>23098</v>
      </c>
      <c r="L1430" s="245" t="s">
        <v>568</v>
      </c>
      <c r="M1430"/>
      <c r="N1430"/>
      <c r="O1430"/>
      <c r="P1430"/>
      <c r="Q1430"/>
      <c r="R1430"/>
      <c r="S1430"/>
      <c r="T1430"/>
      <c r="U1430"/>
      <c r="V1430"/>
      <c r="W1430"/>
      <c r="X1430"/>
      <c r="Y1430"/>
      <c r="Z1430"/>
      <c r="AA1430"/>
      <c r="AB1430"/>
      <c r="AC1430"/>
      <c r="AD1430"/>
      <c r="AE1430"/>
      <c r="AF1430"/>
      <c r="AG1430"/>
      <c r="AH1430"/>
      <c r="AI1430"/>
      <c r="AJ1430"/>
      <c r="AK1430"/>
      <c r="AL1430"/>
      <c r="AM1430"/>
      <c r="AN1430"/>
      <c r="AO1430"/>
      <c r="AP1430"/>
      <c r="AQ1430"/>
      <c r="AR1430"/>
      <c r="AS1430"/>
      <c r="AT1430"/>
      <c r="AU1430"/>
      <c r="AV1430"/>
      <c r="AW1430"/>
      <c r="AX1430"/>
      <c r="AY1430"/>
      <c r="AZ1430"/>
      <c r="BA1430"/>
      <c r="BB1430"/>
      <c r="BC1430"/>
      <c r="BD1430"/>
      <c r="BE1430"/>
      <c r="BF1430"/>
      <c r="BG1430"/>
      <c r="BH1430"/>
      <c r="BI1430"/>
      <c r="BJ1430"/>
      <c r="BK1430"/>
      <c r="BL1430"/>
      <c r="BM1430"/>
      <c r="BN1430"/>
      <c r="BO1430"/>
    </row>
    <row r="1431" spans="1:67" ht="15" x14ac:dyDescent="0.25">
      <c r="A1431" s="245" t="s">
        <v>17</v>
      </c>
      <c r="B1431" s="245" t="s">
        <v>5741</v>
      </c>
      <c r="C1431" s="245" t="s">
        <v>5745</v>
      </c>
      <c r="D1431" s="245" t="s">
        <v>5744</v>
      </c>
      <c r="E1431" s="246" t="s">
        <v>44</v>
      </c>
      <c r="F1431" s="245" t="s">
        <v>44</v>
      </c>
      <c r="G1431" s="245" t="s">
        <v>9334</v>
      </c>
      <c r="H1431" s="245" t="s">
        <v>9335</v>
      </c>
      <c r="I1431" s="245" t="s">
        <v>24</v>
      </c>
      <c r="J1431" s="245" t="s">
        <v>569</v>
      </c>
      <c r="K1431" s="246" t="s">
        <v>23099</v>
      </c>
      <c r="L1431" s="245" t="s">
        <v>568</v>
      </c>
      <c r="M1431"/>
      <c r="N1431"/>
      <c r="O1431"/>
      <c r="P1431"/>
      <c r="Q1431"/>
      <c r="R1431"/>
      <c r="S1431"/>
      <c r="T1431"/>
      <c r="U1431"/>
      <c r="V1431"/>
      <c r="W1431"/>
      <c r="X1431"/>
      <c r="Y1431"/>
      <c r="Z1431"/>
      <c r="AA1431"/>
      <c r="AB1431"/>
      <c r="AC1431"/>
      <c r="AD1431"/>
      <c r="AE1431"/>
      <c r="AF1431"/>
      <c r="AG1431"/>
      <c r="AH1431"/>
      <c r="AI1431"/>
      <c r="AJ1431"/>
      <c r="AK1431"/>
      <c r="AL1431"/>
      <c r="AM1431"/>
      <c r="AN1431"/>
      <c r="AO1431"/>
      <c r="AP1431"/>
      <c r="AQ1431"/>
      <c r="AR1431"/>
      <c r="AS1431"/>
      <c r="AT1431"/>
      <c r="AU1431"/>
      <c r="AV1431"/>
      <c r="AW1431"/>
      <c r="AX1431"/>
      <c r="AY1431"/>
      <c r="AZ1431"/>
      <c r="BA1431"/>
      <c r="BB1431"/>
      <c r="BC1431"/>
      <c r="BD1431"/>
      <c r="BE1431"/>
      <c r="BF1431"/>
      <c r="BG1431"/>
      <c r="BH1431"/>
      <c r="BI1431"/>
      <c r="BJ1431"/>
      <c r="BK1431"/>
      <c r="BL1431"/>
      <c r="BM1431"/>
      <c r="BN1431"/>
      <c r="BO1431"/>
    </row>
    <row r="1432" spans="1:67" ht="15" x14ac:dyDescent="0.25">
      <c r="A1432" s="245" t="s">
        <v>17</v>
      </c>
      <c r="B1432" s="245" t="s">
        <v>5741</v>
      </c>
      <c r="C1432" s="245" t="s">
        <v>5745</v>
      </c>
      <c r="D1432" s="245" t="s">
        <v>5744</v>
      </c>
      <c r="E1432" s="246" t="s">
        <v>44</v>
      </c>
      <c r="F1432" s="245" t="s">
        <v>44</v>
      </c>
      <c r="G1432" s="245" t="s">
        <v>9336</v>
      </c>
      <c r="H1432" s="245" t="s">
        <v>9337</v>
      </c>
      <c r="I1432" s="245" t="s">
        <v>24</v>
      </c>
      <c r="J1432" s="245" t="s">
        <v>569</v>
      </c>
      <c r="K1432" s="246" t="s">
        <v>23100</v>
      </c>
      <c r="L1432" s="245" t="s">
        <v>568</v>
      </c>
      <c r="M1432"/>
      <c r="N1432"/>
      <c r="O1432"/>
      <c r="P1432"/>
      <c r="Q1432"/>
      <c r="R1432"/>
      <c r="S1432"/>
      <c r="T1432"/>
      <c r="U1432"/>
      <c r="V1432"/>
      <c r="W1432"/>
      <c r="X1432"/>
      <c r="Y1432"/>
      <c r="Z1432"/>
      <c r="AA1432"/>
      <c r="AB1432"/>
      <c r="AC1432"/>
      <c r="AD1432"/>
      <c r="AE1432"/>
      <c r="AF1432"/>
      <c r="AG1432"/>
      <c r="AH1432"/>
      <c r="AI1432"/>
      <c r="AJ1432"/>
      <c r="AK1432"/>
      <c r="AL1432"/>
      <c r="AM1432"/>
      <c r="AN1432"/>
      <c r="AO1432"/>
      <c r="AP1432"/>
      <c r="AQ1432"/>
      <c r="AR1432"/>
      <c r="AS1432"/>
      <c r="AT1432"/>
      <c r="AU1432"/>
      <c r="AV1432"/>
      <c r="AW1432"/>
      <c r="AX1432"/>
      <c r="AY1432"/>
      <c r="AZ1432"/>
      <c r="BA1432"/>
      <c r="BB1432"/>
      <c r="BC1432"/>
      <c r="BD1432"/>
      <c r="BE1432"/>
      <c r="BF1432"/>
      <c r="BG1432"/>
      <c r="BH1432"/>
      <c r="BI1432"/>
      <c r="BJ1432"/>
      <c r="BK1432"/>
      <c r="BL1432"/>
      <c r="BM1432"/>
      <c r="BN1432"/>
      <c r="BO1432"/>
    </row>
    <row r="1433" spans="1:67" ht="15" x14ac:dyDescent="0.25">
      <c r="A1433" s="245" t="s">
        <v>17</v>
      </c>
      <c r="B1433" s="245" t="s">
        <v>5741</v>
      </c>
      <c r="C1433" s="245" t="s">
        <v>5745</v>
      </c>
      <c r="D1433" s="245" t="s">
        <v>5744</v>
      </c>
      <c r="E1433" s="246" t="s">
        <v>44</v>
      </c>
      <c r="F1433" s="245" t="s">
        <v>44</v>
      </c>
      <c r="G1433" s="245" t="s">
        <v>9338</v>
      </c>
      <c r="H1433" s="245" t="s">
        <v>9339</v>
      </c>
      <c r="I1433" s="245" t="s">
        <v>24</v>
      </c>
      <c r="J1433" s="245" t="s">
        <v>569</v>
      </c>
      <c r="K1433" s="246" t="s">
        <v>23101</v>
      </c>
      <c r="L1433" s="245" t="s">
        <v>568</v>
      </c>
      <c r="M1433"/>
      <c r="N1433"/>
      <c r="O1433"/>
      <c r="P1433"/>
      <c r="Q1433"/>
      <c r="R1433"/>
      <c r="S1433"/>
      <c r="T1433"/>
      <c r="U1433"/>
      <c r="V1433"/>
      <c r="W1433"/>
      <c r="X1433"/>
      <c r="Y1433"/>
      <c r="Z1433"/>
      <c r="AA1433"/>
      <c r="AB1433"/>
      <c r="AC1433"/>
      <c r="AD1433"/>
      <c r="AE1433"/>
      <c r="AF1433"/>
      <c r="AG1433"/>
      <c r="AH1433"/>
      <c r="AI1433"/>
      <c r="AJ1433"/>
      <c r="AK1433"/>
      <c r="AL1433"/>
      <c r="AM1433"/>
      <c r="AN1433"/>
      <c r="AO1433"/>
      <c r="AP1433"/>
      <c r="AQ1433"/>
      <c r="AR1433"/>
      <c r="AS1433"/>
      <c r="AT1433"/>
      <c r="AU1433"/>
      <c r="AV1433"/>
      <c r="AW1433"/>
      <c r="AX1433"/>
      <c r="AY1433"/>
      <c r="AZ1433"/>
      <c r="BA1433"/>
      <c r="BB1433"/>
      <c r="BC1433"/>
      <c r="BD1433"/>
      <c r="BE1433"/>
      <c r="BF1433"/>
      <c r="BG1433"/>
      <c r="BH1433"/>
      <c r="BI1433"/>
      <c r="BJ1433"/>
      <c r="BK1433"/>
      <c r="BL1433"/>
      <c r="BM1433"/>
      <c r="BN1433"/>
      <c r="BO1433"/>
    </row>
    <row r="1434" spans="1:67" ht="15" x14ac:dyDescent="0.25">
      <c r="A1434" s="245" t="s">
        <v>17</v>
      </c>
      <c r="B1434" s="245" t="s">
        <v>5741</v>
      </c>
      <c r="C1434" s="245" t="s">
        <v>5745</v>
      </c>
      <c r="D1434" s="245" t="s">
        <v>5744</v>
      </c>
      <c r="E1434" s="246" t="s">
        <v>44</v>
      </c>
      <c r="F1434" s="245" t="s">
        <v>44</v>
      </c>
      <c r="G1434" s="245" t="s">
        <v>9340</v>
      </c>
      <c r="H1434" s="245" t="s">
        <v>9341</v>
      </c>
      <c r="I1434" s="245" t="s">
        <v>24</v>
      </c>
      <c r="J1434" s="245" t="s">
        <v>569</v>
      </c>
      <c r="K1434" s="246" t="s">
        <v>23102</v>
      </c>
      <c r="L1434" s="245" t="s">
        <v>568</v>
      </c>
      <c r="M1434"/>
      <c r="N1434"/>
      <c r="O1434"/>
      <c r="P1434"/>
      <c r="Q1434"/>
      <c r="R1434"/>
      <c r="S1434"/>
      <c r="T1434"/>
      <c r="U1434"/>
      <c r="V1434"/>
      <c r="W1434"/>
      <c r="X1434"/>
      <c r="Y1434"/>
      <c r="Z1434"/>
      <c r="AA1434"/>
      <c r="AB1434"/>
      <c r="AC1434"/>
      <c r="AD1434"/>
      <c r="AE1434"/>
      <c r="AF1434"/>
      <c r="AG1434"/>
      <c r="AH1434"/>
      <c r="AI1434"/>
      <c r="AJ1434"/>
      <c r="AK1434"/>
      <c r="AL1434"/>
      <c r="AM1434"/>
      <c r="AN1434"/>
      <c r="AO1434"/>
      <c r="AP1434"/>
      <c r="AQ1434"/>
      <c r="AR1434"/>
      <c r="AS1434"/>
      <c r="AT1434"/>
      <c r="AU1434"/>
      <c r="AV1434"/>
      <c r="AW1434"/>
      <c r="AX1434"/>
      <c r="AY1434"/>
      <c r="AZ1434"/>
      <c r="BA1434"/>
      <c r="BB1434"/>
      <c r="BC1434"/>
      <c r="BD1434"/>
      <c r="BE1434"/>
      <c r="BF1434"/>
      <c r="BG1434"/>
      <c r="BH1434"/>
      <c r="BI1434"/>
      <c r="BJ1434"/>
      <c r="BK1434"/>
      <c r="BL1434"/>
      <c r="BM1434"/>
      <c r="BN1434"/>
      <c r="BO1434"/>
    </row>
    <row r="1435" spans="1:67" ht="15" x14ac:dyDescent="0.25">
      <c r="A1435" s="245" t="s">
        <v>17</v>
      </c>
      <c r="B1435" s="245" t="s">
        <v>5741</v>
      </c>
      <c r="C1435" s="245" t="s">
        <v>5745</v>
      </c>
      <c r="D1435" s="245" t="s">
        <v>5744</v>
      </c>
      <c r="E1435" s="246" t="s">
        <v>44</v>
      </c>
      <c r="F1435" s="245" t="s">
        <v>44</v>
      </c>
      <c r="G1435" s="245" t="s">
        <v>9342</v>
      </c>
      <c r="H1435" s="245" t="s">
        <v>9343</v>
      </c>
      <c r="I1435" s="245" t="s">
        <v>24</v>
      </c>
      <c r="J1435" s="245" t="s">
        <v>569</v>
      </c>
      <c r="K1435" s="246" t="s">
        <v>23103</v>
      </c>
      <c r="L1435" s="245" t="s">
        <v>568</v>
      </c>
      <c r="M1435"/>
      <c r="N1435"/>
      <c r="O1435"/>
      <c r="P1435"/>
      <c r="Q1435"/>
      <c r="R1435"/>
      <c r="S1435"/>
      <c r="T1435"/>
      <c r="U1435"/>
      <c r="V1435"/>
      <c r="W1435"/>
      <c r="X1435"/>
      <c r="Y1435"/>
      <c r="Z1435"/>
      <c r="AA1435"/>
      <c r="AB1435"/>
      <c r="AC1435"/>
      <c r="AD1435"/>
      <c r="AE1435"/>
      <c r="AF1435"/>
      <c r="AG1435"/>
      <c r="AH1435"/>
      <c r="AI1435"/>
      <c r="AJ1435"/>
      <c r="AK1435"/>
      <c r="AL1435"/>
      <c r="AM1435"/>
      <c r="AN1435"/>
      <c r="AO1435"/>
      <c r="AP1435"/>
      <c r="AQ1435"/>
      <c r="AR1435"/>
      <c r="AS1435"/>
      <c r="AT1435"/>
      <c r="AU1435"/>
      <c r="AV1435"/>
      <c r="AW1435"/>
      <c r="AX1435"/>
      <c r="AY1435"/>
      <c r="AZ1435"/>
      <c r="BA1435"/>
      <c r="BB1435"/>
      <c r="BC1435"/>
      <c r="BD1435"/>
      <c r="BE1435"/>
      <c r="BF1435"/>
      <c r="BG1435"/>
      <c r="BH1435"/>
      <c r="BI1435"/>
      <c r="BJ1435"/>
      <c r="BK1435"/>
      <c r="BL1435"/>
      <c r="BM1435"/>
      <c r="BN1435"/>
      <c r="BO1435"/>
    </row>
    <row r="1436" spans="1:67" ht="15" x14ac:dyDescent="0.25">
      <c r="A1436" s="245" t="s">
        <v>17</v>
      </c>
      <c r="B1436" s="245" t="s">
        <v>5741</v>
      </c>
      <c r="C1436" s="245" t="s">
        <v>5745</v>
      </c>
      <c r="D1436" s="245" t="s">
        <v>5744</v>
      </c>
      <c r="E1436" s="246" t="s">
        <v>44</v>
      </c>
      <c r="F1436" s="245" t="s">
        <v>44</v>
      </c>
      <c r="G1436" s="245" t="s">
        <v>9344</v>
      </c>
      <c r="H1436" s="245" t="s">
        <v>9345</v>
      </c>
      <c r="I1436" s="245" t="s">
        <v>24</v>
      </c>
      <c r="J1436" s="245" t="s">
        <v>569</v>
      </c>
      <c r="K1436" s="246" t="s">
        <v>23104</v>
      </c>
      <c r="L1436" s="245" t="s">
        <v>568</v>
      </c>
      <c r="M1436"/>
      <c r="N1436"/>
      <c r="O1436"/>
      <c r="P1436"/>
      <c r="Q1436"/>
      <c r="R1436"/>
      <c r="S1436"/>
      <c r="T1436"/>
      <c r="U1436"/>
      <c r="V1436"/>
      <c r="W1436"/>
      <c r="X1436"/>
      <c r="Y1436"/>
      <c r="Z1436"/>
      <c r="AA1436"/>
      <c r="AB1436"/>
      <c r="AC1436"/>
      <c r="AD1436"/>
      <c r="AE1436"/>
      <c r="AF1436"/>
      <c r="AG1436"/>
      <c r="AH1436"/>
      <c r="AI1436"/>
      <c r="AJ1436"/>
      <c r="AK1436"/>
      <c r="AL1436"/>
      <c r="AM1436"/>
      <c r="AN1436"/>
      <c r="AO1436"/>
      <c r="AP1436"/>
      <c r="AQ1436"/>
      <c r="AR1436"/>
      <c r="AS1436"/>
      <c r="AT1436"/>
      <c r="AU1436"/>
      <c r="AV1436"/>
      <c r="AW1436"/>
      <c r="AX1436"/>
      <c r="AY1436"/>
      <c r="AZ1436"/>
      <c r="BA1436"/>
      <c r="BB1436"/>
      <c r="BC1436"/>
      <c r="BD1436"/>
      <c r="BE1436"/>
      <c r="BF1436"/>
      <c r="BG1436"/>
      <c r="BH1436"/>
      <c r="BI1436"/>
      <c r="BJ1436"/>
      <c r="BK1436"/>
      <c r="BL1436"/>
      <c r="BM1436"/>
      <c r="BN1436"/>
      <c r="BO1436"/>
    </row>
    <row r="1437" spans="1:67" ht="15" x14ac:dyDescent="0.25">
      <c r="A1437" s="245" t="s">
        <v>17</v>
      </c>
      <c r="B1437" s="245" t="s">
        <v>5741</v>
      </c>
      <c r="C1437" s="245" t="s">
        <v>5745</v>
      </c>
      <c r="D1437" s="245" t="s">
        <v>5744</v>
      </c>
      <c r="E1437" s="246" t="s">
        <v>44</v>
      </c>
      <c r="F1437" s="245" t="s">
        <v>44</v>
      </c>
      <c r="G1437" s="245" t="s">
        <v>9346</v>
      </c>
      <c r="H1437" s="245" t="s">
        <v>9347</v>
      </c>
      <c r="I1437" s="245" t="s">
        <v>24</v>
      </c>
      <c r="J1437" s="245" t="s">
        <v>569</v>
      </c>
      <c r="K1437" s="246" t="s">
        <v>23105</v>
      </c>
      <c r="L1437" s="245" t="s">
        <v>568</v>
      </c>
      <c r="M1437"/>
      <c r="N1437"/>
      <c r="O1437"/>
      <c r="P1437"/>
      <c r="Q1437"/>
      <c r="R1437"/>
      <c r="S1437"/>
      <c r="T1437"/>
      <c r="U1437"/>
      <c r="V1437"/>
      <c r="W1437"/>
      <c r="X1437"/>
      <c r="Y1437"/>
      <c r="Z1437"/>
      <c r="AA1437"/>
      <c r="AB1437"/>
      <c r="AC1437"/>
      <c r="AD1437"/>
      <c r="AE1437"/>
      <c r="AF1437"/>
      <c r="AG1437"/>
      <c r="AH1437"/>
      <c r="AI1437"/>
      <c r="AJ1437"/>
      <c r="AK1437"/>
      <c r="AL1437"/>
      <c r="AM1437"/>
      <c r="AN1437"/>
      <c r="AO1437"/>
      <c r="AP1437"/>
      <c r="AQ1437"/>
      <c r="AR1437"/>
      <c r="AS1437"/>
      <c r="AT1437"/>
      <c r="AU1437"/>
      <c r="AV1437"/>
      <c r="AW1437"/>
      <c r="AX1437"/>
      <c r="AY1437"/>
      <c r="AZ1437"/>
      <c r="BA1437"/>
      <c r="BB1437"/>
      <c r="BC1437"/>
      <c r="BD1437"/>
      <c r="BE1437"/>
      <c r="BF1437"/>
      <c r="BG1437"/>
      <c r="BH1437"/>
      <c r="BI1437"/>
      <c r="BJ1437"/>
      <c r="BK1437"/>
      <c r="BL1437"/>
      <c r="BM1437"/>
      <c r="BN1437"/>
      <c r="BO1437"/>
    </row>
    <row r="1438" spans="1:67" ht="15" x14ac:dyDescent="0.25">
      <c r="A1438" s="245" t="s">
        <v>17</v>
      </c>
      <c r="B1438" s="245" t="s">
        <v>5741</v>
      </c>
      <c r="C1438" s="245" t="s">
        <v>5745</v>
      </c>
      <c r="D1438" s="245" t="s">
        <v>5744</v>
      </c>
      <c r="E1438" s="246" t="s">
        <v>44</v>
      </c>
      <c r="F1438" s="245" t="s">
        <v>44</v>
      </c>
      <c r="G1438" s="245" t="s">
        <v>9348</v>
      </c>
      <c r="H1438" s="245" t="s">
        <v>9349</v>
      </c>
      <c r="I1438" s="245" t="s">
        <v>24</v>
      </c>
      <c r="J1438" s="245" t="s">
        <v>569</v>
      </c>
      <c r="K1438" s="246" t="s">
        <v>23106</v>
      </c>
      <c r="L1438" s="245" t="s">
        <v>568</v>
      </c>
      <c r="M1438"/>
      <c r="N1438"/>
      <c r="O1438"/>
      <c r="P1438"/>
      <c r="Q1438"/>
      <c r="R1438"/>
      <c r="S1438"/>
      <c r="T1438"/>
      <c r="U1438"/>
      <c r="V1438"/>
      <c r="W1438"/>
      <c r="X1438"/>
      <c r="Y1438"/>
      <c r="Z1438"/>
      <c r="AA1438"/>
      <c r="AB1438"/>
      <c r="AC1438"/>
      <c r="AD1438"/>
      <c r="AE1438"/>
      <c r="AF1438"/>
      <c r="AG1438"/>
      <c r="AH1438"/>
      <c r="AI1438"/>
      <c r="AJ1438"/>
      <c r="AK1438"/>
      <c r="AL1438"/>
      <c r="AM1438"/>
      <c r="AN1438"/>
      <c r="AO1438"/>
      <c r="AP1438"/>
      <c r="AQ1438"/>
      <c r="AR1438"/>
      <c r="AS1438"/>
      <c r="AT1438"/>
      <c r="AU1438"/>
      <c r="AV1438"/>
      <c r="AW1438"/>
      <c r="AX1438"/>
      <c r="AY1438"/>
      <c r="AZ1438"/>
      <c r="BA1438"/>
      <c r="BB1438"/>
      <c r="BC1438"/>
      <c r="BD1438"/>
      <c r="BE1438"/>
      <c r="BF1438"/>
      <c r="BG1438"/>
      <c r="BH1438"/>
      <c r="BI1438"/>
      <c r="BJ1438"/>
      <c r="BK1438"/>
      <c r="BL1438"/>
      <c r="BM1438"/>
      <c r="BN1438"/>
      <c r="BO1438"/>
    </row>
    <row r="1439" spans="1:67" ht="15" x14ac:dyDescent="0.25">
      <c r="A1439" s="245" t="s">
        <v>17</v>
      </c>
      <c r="B1439" s="245" t="s">
        <v>5741</v>
      </c>
      <c r="C1439" s="245" t="s">
        <v>5745</v>
      </c>
      <c r="D1439" s="245" t="s">
        <v>5744</v>
      </c>
      <c r="E1439" s="246" t="s">
        <v>44</v>
      </c>
      <c r="F1439" s="245" t="s">
        <v>44</v>
      </c>
      <c r="G1439" s="245" t="s">
        <v>9350</v>
      </c>
      <c r="H1439" s="245" t="s">
        <v>9351</v>
      </c>
      <c r="I1439" s="245" t="s">
        <v>24</v>
      </c>
      <c r="J1439" s="245" t="s">
        <v>569</v>
      </c>
      <c r="K1439" s="246" t="s">
        <v>23107</v>
      </c>
      <c r="L1439" s="245" t="s">
        <v>568</v>
      </c>
      <c r="M1439"/>
      <c r="N1439"/>
      <c r="O1439"/>
      <c r="P1439"/>
      <c r="Q1439"/>
      <c r="R1439"/>
      <c r="S1439"/>
      <c r="T1439"/>
      <c r="U1439"/>
      <c r="V1439"/>
      <c r="W1439"/>
      <c r="X1439"/>
      <c r="Y1439"/>
      <c r="Z1439"/>
      <c r="AA1439"/>
      <c r="AB1439"/>
      <c r="AC1439"/>
      <c r="AD1439"/>
      <c r="AE1439"/>
      <c r="AF1439"/>
      <c r="AG1439"/>
      <c r="AH1439"/>
      <c r="AI1439"/>
      <c r="AJ1439"/>
      <c r="AK1439"/>
      <c r="AL1439"/>
      <c r="AM1439"/>
      <c r="AN1439"/>
      <c r="AO1439"/>
      <c r="AP1439"/>
      <c r="AQ1439"/>
      <c r="AR1439"/>
      <c r="AS1439"/>
      <c r="AT1439"/>
      <c r="AU1439"/>
      <c r="AV1439"/>
      <c r="AW1439"/>
      <c r="AX1439"/>
      <c r="AY1439"/>
      <c r="AZ1439"/>
      <c r="BA1439"/>
      <c r="BB1439"/>
      <c r="BC1439"/>
      <c r="BD1439"/>
      <c r="BE1439"/>
      <c r="BF1439"/>
      <c r="BG1439"/>
      <c r="BH1439"/>
      <c r="BI1439"/>
      <c r="BJ1439"/>
      <c r="BK1439"/>
      <c r="BL1439"/>
      <c r="BM1439"/>
      <c r="BN1439"/>
      <c r="BO1439"/>
    </row>
    <row r="1440" spans="1:67" ht="15" x14ac:dyDescent="0.25">
      <c r="A1440" s="245" t="s">
        <v>17</v>
      </c>
      <c r="B1440" s="245" t="s">
        <v>5741</v>
      </c>
      <c r="C1440" s="245" t="s">
        <v>5745</v>
      </c>
      <c r="D1440" s="245" t="s">
        <v>5744</v>
      </c>
      <c r="E1440" s="246" t="s">
        <v>44</v>
      </c>
      <c r="F1440" s="245" t="s">
        <v>44</v>
      </c>
      <c r="G1440" s="245" t="s">
        <v>9352</v>
      </c>
      <c r="H1440" s="245" t="s">
        <v>9353</v>
      </c>
      <c r="I1440" s="245" t="s">
        <v>24</v>
      </c>
      <c r="J1440" s="245" t="s">
        <v>569</v>
      </c>
      <c r="K1440" s="246" t="s">
        <v>23108</v>
      </c>
      <c r="L1440" s="245" t="s">
        <v>568</v>
      </c>
      <c r="M1440"/>
      <c r="N1440"/>
      <c r="O1440"/>
      <c r="P1440"/>
      <c r="Q1440"/>
      <c r="R1440"/>
      <c r="S1440"/>
      <c r="T1440"/>
      <c r="U1440"/>
      <c r="V1440"/>
      <c r="W1440"/>
      <c r="X1440"/>
      <c r="Y1440"/>
      <c r="Z1440"/>
      <c r="AA1440"/>
      <c r="AB1440"/>
      <c r="AC1440"/>
      <c r="AD1440"/>
      <c r="AE1440"/>
      <c r="AF1440"/>
      <c r="AG1440"/>
      <c r="AH1440"/>
      <c r="AI1440"/>
      <c r="AJ1440"/>
      <c r="AK1440"/>
      <c r="AL1440"/>
      <c r="AM1440"/>
      <c r="AN1440"/>
      <c r="AO1440"/>
      <c r="AP1440"/>
      <c r="AQ1440"/>
      <c r="AR1440"/>
      <c r="AS1440"/>
      <c r="AT1440"/>
      <c r="AU1440"/>
      <c r="AV1440"/>
      <c r="AW1440"/>
      <c r="AX1440"/>
      <c r="AY1440"/>
      <c r="AZ1440"/>
      <c r="BA1440"/>
      <c r="BB1440"/>
      <c r="BC1440"/>
      <c r="BD1440"/>
      <c r="BE1440"/>
      <c r="BF1440"/>
      <c r="BG1440"/>
      <c r="BH1440"/>
      <c r="BI1440"/>
      <c r="BJ1440"/>
      <c r="BK1440"/>
      <c r="BL1440"/>
      <c r="BM1440"/>
      <c r="BN1440"/>
      <c r="BO1440"/>
    </row>
    <row r="1441" spans="1:67" ht="15" x14ac:dyDescent="0.25">
      <c r="A1441" s="245" t="s">
        <v>17</v>
      </c>
      <c r="B1441" s="245" t="s">
        <v>5741</v>
      </c>
      <c r="C1441" s="245" t="s">
        <v>5745</v>
      </c>
      <c r="D1441" s="245" t="s">
        <v>5744</v>
      </c>
      <c r="E1441" s="246" t="s">
        <v>44</v>
      </c>
      <c r="F1441" s="245" t="s">
        <v>44</v>
      </c>
      <c r="G1441" s="245" t="s">
        <v>9354</v>
      </c>
      <c r="H1441" s="245" t="s">
        <v>9355</v>
      </c>
      <c r="I1441" s="245" t="s">
        <v>24</v>
      </c>
      <c r="J1441" s="245" t="s">
        <v>569</v>
      </c>
      <c r="K1441" s="246" t="s">
        <v>23109</v>
      </c>
      <c r="L1441" s="245" t="s">
        <v>568</v>
      </c>
      <c r="M1441"/>
      <c r="N1441"/>
      <c r="O1441"/>
      <c r="P1441"/>
      <c r="Q1441"/>
      <c r="R1441"/>
      <c r="S1441"/>
      <c r="T1441"/>
      <c r="U1441"/>
      <c r="V1441"/>
      <c r="W1441"/>
      <c r="X1441"/>
      <c r="Y1441"/>
      <c r="Z1441"/>
      <c r="AA1441"/>
      <c r="AB1441"/>
      <c r="AC1441"/>
      <c r="AD1441"/>
      <c r="AE1441"/>
      <c r="AF1441"/>
      <c r="AG1441"/>
      <c r="AH1441"/>
      <c r="AI1441"/>
      <c r="AJ1441"/>
      <c r="AK1441"/>
      <c r="AL1441"/>
      <c r="AM1441"/>
      <c r="AN1441"/>
      <c r="AO1441"/>
      <c r="AP1441"/>
      <c r="AQ1441"/>
      <c r="AR1441"/>
      <c r="AS1441"/>
      <c r="AT1441"/>
      <c r="AU1441"/>
      <c r="AV1441"/>
      <c r="AW1441"/>
      <c r="AX1441"/>
      <c r="AY1441"/>
      <c r="AZ1441"/>
      <c r="BA1441"/>
      <c r="BB1441"/>
      <c r="BC1441"/>
      <c r="BD1441"/>
      <c r="BE1441"/>
      <c r="BF1441"/>
      <c r="BG1441"/>
      <c r="BH1441"/>
      <c r="BI1441"/>
      <c r="BJ1441"/>
      <c r="BK1441"/>
      <c r="BL1441"/>
      <c r="BM1441"/>
      <c r="BN1441"/>
      <c r="BO1441"/>
    </row>
    <row r="1442" spans="1:67" ht="15" x14ac:dyDescent="0.25">
      <c r="A1442" s="245" t="s">
        <v>17</v>
      </c>
      <c r="B1442" s="245" t="s">
        <v>5741</v>
      </c>
      <c r="C1442" s="245" t="s">
        <v>5745</v>
      </c>
      <c r="D1442" s="245" t="s">
        <v>5744</v>
      </c>
      <c r="E1442" s="246" t="s">
        <v>44</v>
      </c>
      <c r="F1442" s="245" t="s">
        <v>44</v>
      </c>
      <c r="G1442" s="245" t="s">
        <v>9356</v>
      </c>
      <c r="H1442" s="245" t="s">
        <v>9357</v>
      </c>
      <c r="I1442" s="245" t="s">
        <v>24</v>
      </c>
      <c r="J1442" s="245" t="s">
        <v>569</v>
      </c>
      <c r="K1442" s="246" t="s">
        <v>23110</v>
      </c>
      <c r="L1442" s="245" t="s">
        <v>568</v>
      </c>
      <c r="M1442"/>
      <c r="N1442"/>
      <c r="O1442"/>
      <c r="P1442"/>
      <c r="Q1442"/>
      <c r="R1442"/>
      <c r="S1442"/>
      <c r="T1442"/>
      <c r="U1442"/>
      <c r="V1442"/>
      <c r="W1442"/>
      <c r="X1442"/>
      <c r="Y1442"/>
      <c r="Z1442"/>
      <c r="AA1442"/>
      <c r="AB1442"/>
      <c r="AC1442"/>
      <c r="AD1442"/>
      <c r="AE1442"/>
      <c r="AF1442"/>
      <c r="AG1442"/>
      <c r="AH1442"/>
      <c r="AI1442"/>
      <c r="AJ1442"/>
      <c r="AK1442"/>
      <c r="AL1442"/>
      <c r="AM1442"/>
      <c r="AN1442"/>
      <c r="AO1442"/>
      <c r="AP1442"/>
      <c r="AQ1442"/>
      <c r="AR1442"/>
      <c r="AS1442"/>
      <c r="AT1442"/>
      <c r="AU1442"/>
      <c r="AV1442"/>
      <c r="AW1442"/>
      <c r="AX1442"/>
      <c r="AY1442"/>
      <c r="AZ1442"/>
      <c r="BA1442"/>
      <c r="BB1442"/>
      <c r="BC1442"/>
      <c r="BD1442"/>
      <c r="BE1442"/>
      <c r="BF1442"/>
      <c r="BG1442"/>
      <c r="BH1442"/>
      <c r="BI1442"/>
      <c r="BJ1442"/>
      <c r="BK1442"/>
      <c r="BL1442"/>
      <c r="BM1442"/>
      <c r="BN1442"/>
      <c r="BO1442"/>
    </row>
    <row r="1443" spans="1:67" ht="15" x14ac:dyDescent="0.25">
      <c r="A1443" s="245" t="s">
        <v>17</v>
      </c>
      <c r="B1443" s="245" t="s">
        <v>5741</v>
      </c>
      <c r="C1443" s="245" t="s">
        <v>5745</v>
      </c>
      <c r="D1443" s="245" t="s">
        <v>5744</v>
      </c>
      <c r="E1443" s="246" t="s">
        <v>44</v>
      </c>
      <c r="F1443" s="245" t="s">
        <v>44</v>
      </c>
      <c r="G1443" s="245" t="s">
        <v>9358</v>
      </c>
      <c r="H1443" s="245" t="s">
        <v>9359</v>
      </c>
      <c r="I1443" s="245" t="s">
        <v>24</v>
      </c>
      <c r="J1443" s="245" t="s">
        <v>569</v>
      </c>
      <c r="K1443" s="246" t="s">
        <v>23111</v>
      </c>
      <c r="L1443" s="245" t="s">
        <v>568</v>
      </c>
      <c r="M1443"/>
      <c r="N1443"/>
      <c r="O1443"/>
      <c r="P1443"/>
      <c r="Q1443"/>
      <c r="R1443"/>
      <c r="S1443"/>
      <c r="T1443"/>
      <c r="U1443"/>
      <c r="V1443"/>
      <c r="W1443"/>
      <c r="X1443"/>
      <c r="Y1443"/>
      <c r="Z1443"/>
      <c r="AA1443"/>
      <c r="AB1443"/>
      <c r="AC1443"/>
      <c r="AD1443"/>
      <c r="AE1443"/>
      <c r="AF1443"/>
      <c r="AG1443"/>
      <c r="AH1443"/>
      <c r="AI1443"/>
      <c r="AJ1443"/>
      <c r="AK1443"/>
      <c r="AL1443"/>
      <c r="AM1443"/>
      <c r="AN1443"/>
      <c r="AO1443"/>
      <c r="AP1443"/>
      <c r="AQ1443"/>
      <c r="AR1443"/>
      <c r="AS1443"/>
      <c r="AT1443"/>
      <c r="AU1443"/>
      <c r="AV1443"/>
      <c r="AW1443"/>
      <c r="AX1443"/>
      <c r="AY1443"/>
      <c r="AZ1443"/>
      <c r="BA1443"/>
      <c r="BB1443"/>
      <c r="BC1443"/>
      <c r="BD1443"/>
      <c r="BE1443"/>
      <c r="BF1443"/>
      <c r="BG1443"/>
      <c r="BH1443"/>
      <c r="BI1443"/>
      <c r="BJ1443"/>
      <c r="BK1443"/>
      <c r="BL1443"/>
      <c r="BM1443"/>
      <c r="BN1443"/>
      <c r="BO1443"/>
    </row>
    <row r="1444" spans="1:67" ht="15" x14ac:dyDescent="0.25">
      <c r="A1444" s="245" t="s">
        <v>17</v>
      </c>
      <c r="B1444" s="245" t="s">
        <v>5741</v>
      </c>
      <c r="C1444" s="245" t="s">
        <v>5745</v>
      </c>
      <c r="D1444" s="245" t="s">
        <v>5744</v>
      </c>
      <c r="E1444" s="246" t="s">
        <v>44</v>
      </c>
      <c r="F1444" s="245" t="s">
        <v>44</v>
      </c>
      <c r="G1444" s="245" t="s">
        <v>9360</v>
      </c>
      <c r="H1444" s="245" t="s">
        <v>9361</v>
      </c>
      <c r="I1444" s="245" t="s">
        <v>24</v>
      </c>
      <c r="J1444" s="245" t="s">
        <v>569</v>
      </c>
      <c r="K1444" s="246" t="s">
        <v>23112</v>
      </c>
      <c r="L1444" s="245" t="s">
        <v>568</v>
      </c>
      <c r="M1444"/>
      <c r="N1444"/>
      <c r="O1444"/>
      <c r="P1444"/>
      <c r="Q1444"/>
      <c r="R1444"/>
      <c r="S1444"/>
      <c r="T1444"/>
      <c r="U1444"/>
      <c r="V1444"/>
      <c r="W1444"/>
      <c r="X1444"/>
      <c r="Y1444"/>
      <c r="Z1444"/>
      <c r="AA1444"/>
      <c r="AB1444"/>
      <c r="AC1444"/>
      <c r="AD1444"/>
      <c r="AE1444"/>
      <c r="AF1444"/>
      <c r="AG1444"/>
      <c r="AH1444"/>
      <c r="AI1444"/>
      <c r="AJ1444"/>
      <c r="AK1444"/>
      <c r="AL1444"/>
      <c r="AM1444"/>
      <c r="AN1444"/>
      <c r="AO1444"/>
      <c r="AP1444"/>
      <c r="AQ1444"/>
      <c r="AR1444"/>
      <c r="AS1444"/>
      <c r="AT1444"/>
      <c r="AU1444"/>
      <c r="AV1444"/>
      <c r="AW1444"/>
      <c r="AX1444"/>
      <c r="AY1444"/>
      <c r="AZ1444"/>
      <c r="BA1444"/>
      <c r="BB1444"/>
      <c r="BC1444"/>
      <c r="BD1444"/>
      <c r="BE1444"/>
      <c r="BF1444"/>
      <c r="BG1444"/>
      <c r="BH1444"/>
      <c r="BI1444"/>
      <c r="BJ1444"/>
      <c r="BK1444"/>
      <c r="BL1444"/>
      <c r="BM1444"/>
      <c r="BN1444"/>
      <c r="BO1444"/>
    </row>
    <row r="1445" spans="1:67" ht="15" x14ac:dyDescent="0.25">
      <c r="A1445" s="245" t="s">
        <v>17</v>
      </c>
      <c r="B1445" s="245" t="s">
        <v>5741</v>
      </c>
      <c r="C1445" s="245" t="s">
        <v>5745</v>
      </c>
      <c r="D1445" s="245" t="s">
        <v>5744</v>
      </c>
      <c r="E1445" s="246" t="s">
        <v>44</v>
      </c>
      <c r="F1445" s="245" t="s">
        <v>44</v>
      </c>
      <c r="G1445" s="245" t="s">
        <v>9362</v>
      </c>
      <c r="H1445" s="245" t="s">
        <v>9363</v>
      </c>
      <c r="I1445" s="245" t="s">
        <v>24</v>
      </c>
      <c r="J1445" s="245" t="s">
        <v>569</v>
      </c>
      <c r="K1445" s="246" t="s">
        <v>23113</v>
      </c>
      <c r="L1445" s="245" t="s">
        <v>568</v>
      </c>
      <c r="M1445"/>
      <c r="N1445"/>
      <c r="O1445"/>
      <c r="P1445"/>
      <c r="Q1445"/>
      <c r="R1445"/>
      <c r="S1445"/>
      <c r="T1445"/>
      <c r="U1445"/>
      <c r="V1445"/>
      <c r="W1445"/>
      <c r="X1445"/>
      <c r="Y1445"/>
      <c r="Z1445"/>
      <c r="AA1445"/>
      <c r="AB1445"/>
      <c r="AC1445"/>
      <c r="AD1445"/>
      <c r="AE1445"/>
      <c r="AF1445"/>
      <c r="AG1445"/>
      <c r="AH1445"/>
      <c r="AI1445"/>
      <c r="AJ1445"/>
      <c r="AK1445"/>
      <c r="AL1445"/>
      <c r="AM1445"/>
      <c r="AN1445"/>
      <c r="AO1445"/>
      <c r="AP1445"/>
      <c r="AQ1445"/>
      <c r="AR1445"/>
      <c r="AS1445"/>
      <c r="AT1445"/>
      <c r="AU1445"/>
      <c r="AV1445"/>
      <c r="AW1445"/>
      <c r="AX1445"/>
      <c r="AY1445"/>
      <c r="AZ1445"/>
      <c r="BA1445"/>
      <c r="BB1445"/>
      <c r="BC1445"/>
      <c r="BD1445"/>
      <c r="BE1445"/>
      <c r="BF1445"/>
      <c r="BG1445"/>
      <c r="BH1445"/>
      <c r="BI1445"/>
      <c r="BJ1445"/>
      <c r="BK1445"/>
      <c r="BL1445"/>
      <c r="BM1445"/>
      <c r="BN1445"/>
      <c r="BO1445"/>
    </row>
    <row r="1446" spans="1:67" ht="15" x14ac:dyDescent="0.25">
      <c r="A1446" s="245" t="s">
        <v>17</v>
      </c>
      <c r="B1446" s="245" t="s">
        <v>5741</v>
      </c>
      <c r="C1446" s="245" t="s">
        <v>5745</v>
      </c>
      <c r="D1446" s="245" t="s">
        <v>5744</v>
      </c>
      <c r="E1446" s="246" t="s">
        <v>44</v>
      </c>
      <c r="F1446" s="245" t="s">
        <v>44</v>
      </c>
      <c r="G1446" s="245" t="s">
        <v>9364</v>
      </c>
      <c r="H1446" s="245" t="s">
        <v>9365</v>
      </c>
      <c r="I1446" s="245" t="s">
        <v>24</v>
      </c>
      <c r="J1446" s="245" t="s">
        <v>569</v>
      </c>
      <c r="K1446" s="246" t="s">
        <v>23114</v>
      </c>
      <c r="L1446" s="245" t="s">
        <v>568</v>
      </c>
      <c r="M1446"/>
      <c r="N1446"/>
      <c r="O1446"/>
      <c r="P1446"/>
      <c r="Q1446"/>
      <c r="R1446"/>
      <c r="S1446"/>
      <c r="T1446"/>
      <c r="U1446"/>
      <c r="V1446"/>
      <c r="W1446"/>
      <c r="X1446"/>
      <c r="Y1446"/>
      <c r="Z1446"/>
      <c r="AA1446"/>
      <c r="AB1446"/>
      <c r="AC1446"/>
      <c r="AD1446"/>
      <c r="AE1446"/>
      <c r="AF1446"/>
      <c r="AG1446"/>
      <c r="AH1446"/>
      <c r="AI1446"/>
      <c r="AJ1446"/>
      <c r="AK1446"/>
      <c r="AL1446"/>
      <c r="AM1446"/>
      <c r="AN1446"/>
      <c r="AO1446"/>
      <c r="AP1446"/>
      <c r="AQ1446"/>
      <c r="AR1446"/>
      <c r="AS1446"/>
      <c r="AT1446"/>
      <c r="AU1446"/>
      <c r="AV1446"/>
      <c r="AW1446"/>
      <c r="AX1446"/>
      <c r="AY1446"/>
      <c r="AZ1446"/>
      <c r="BA1446"/>
      <c r="BB1446"/>
      <c r="BC1446"/>
      <c r="BD1446"/>
      <c r="BE1446"/>
      <c r="BF1446"/>
      <c r="BG1446"/>
      <c r="BH1446"/>
      <c r="BI1446"/>
      <c r="BJ1446"/>
      <c r="BK1446"/>
      <c r="BL1446"/>
      <c r="BM1446"/>
      <c r="BN1446"/>
      <c r="BO1446"/>
    </row>
    <row r="1447" spans="1:67" ht="15" x14ac:dyDescent="0.25">
      <c r="A1447" s="245" t="s">
        <v>17</v>
      </c>
      <c r="B1447" s="245" t="s">
        <v>5741</v>
      </c>
      <c r="C1447" s="245" t="s">
        <v>5745</v>
      </c>
      <c r="D1447" s="245" t="s">
        <v>5744</v>
      </c>
      <c r="E1447" s="246" t="s">
        <v>44</v>
      </c>
      <c r="F1447" s="245" t="s">
        <v>44</v>
      </c>
      <c r="G1447" s="245" t="s">
        <v>9366</v>
      </c>
      <c r="H1447" s="245" t="s">
        <v>9367</v>
      </c>
      <c r="I1447" s="245" t="s">
        <v>24</v>
      </c>
      <c r="J1447" s="245" t="s">
        <v>569</v>
      </c>
      <c r="K1447" s="246" t="s">
        <v>23115</v>
      </c>
      <c r="L1447" s="245" t="s">
        <v>568</v>
      </c>
      <c r="M1447"/>
      <c r="N1447"/>
      <c r="O1447"/>
      <c r="P1447"/>
      <c r="Q1447"/>
      <c r="R1447"/>
      <c r="S1447"/>
      <c r="T1447"/>
      <c r="U1447"/>
      <c r="V1447"/>
      <c r="W1447"/>
      <c r="X1447"/>
      <c r="Y1447"/>
      <c r="Z1447"/>
      <c r="AA1447"/>
      <c r="AB1447"/>
      <c r="AC1447"/>
      <c r="AD1447"/>
      <c r="AE1447"/>
      <c r="AF1447"/>
      <c r="AG1447"/>
      <c r="AH1447"/>
      <c r="AI1447"/>
      <c r="AJ1447"/>
      <c r="AK1447"/>
      <c r="AL1447"/>
      <c r="AM1447"/>
      <c r="AN1447"/>
      <c r="AO1447"/>
      <c r="AP1447"/>
      <c r="AQ1447"/>
      <c r="AR1447"/>
      <c r="AS1447"/>
      <c r="AT1447"/>
      <c r="AU1447"/>
      <c r="AV1447"/>
      <c r="AW1447"/>
      <c r="AX1447"/>
      <c r="AY1447"/>
      <c r="AZ1447"/>
      <c r="BA1447"/>
      <c r="BB1447"/>
      <c r="BC1447"/>
      <c r="BD1447"/>
      <c r="BE1447"/>
      <c r="BF1447"/>
      <c r="BG1447"/>
      <c r="BH1447"/>
      <c r="BI1447"/>
      <c r="BJ1447"/>
      <c r="BK1447"/>
      <c r="BL1447"/>
      <c r="BM1447"/>
      <c r="BN1447"/>
      <c r="BO1447"/>
    </row>
    <row r="1448" spans="1:67" ht="15" x14ac:dyDescent="0.25">
      <c r="A1448" s="245" t="s">
        <v>17</v>
      </c>
      <c r="B1448" s="245" t="s">
        <v>5741</v>
      </c>
      <c r="C1448" s="245" t="s">
        <v>5745</v>
      </c>
      <c r="D1448" s="245" t="s">
        <v>5744</v>
      </c>
      <c r="E1448" s="246" t="s">
        <v>44</v>
      </c>
      <c r="F1448" s="245" t="s">
        <v>44</v>
      </c>
      <c r="G1448" s="245" t="s">
        <v>9368</v>
      </c>
      <c r="H1448" s="245" t="s">
        <v>9369</v>
      </c>
      <c r="I1448" s="245" t="s">
        <v>24</v>
      </c>
      <c r="J1448" s="245" t="s">
        <v>569</v>
      </c>
      <c r="K1448" s="246" t="s">
        <v>23116</v>
      </c>
      <c r="L1448" s="245" t="s">
        <v>568</v>
      </c>
      <c r="M1448"/>
      <c r="N1448"/>
      <c r="O1448"/>
      <c r="P1448"/>
      <c r="Q1448"/>
      <c r="R1448"/>
      <c r="S1448"/>
      <c r="T1448"/>
      <c r="U1448"/>
      <c r="V1448"/>
      <c r="W1448"/>
      <c r="X1448"/>
      <c r="Y1448"/>
      <c r="Z1448"/>
      <c r="AA1448"/>
      <c r="AB1448"/>
      <c r="AC1448"/>
      <c r="AD1448"/>
      <c r="AE1448"/>
      <c r="AF1448"/>
      <c r="AG1448"/>
      <c r="AH1448"/>
      <c r="AI1448"/>
      <c r="AJ1448"/>
      <c r="AK1448"/>
      <c r="AL1448"/>
      <c r="AM1448"/>
      <c r="AN1448"/>
      <c r="AO1448"/>
      <c r="AP1448"/>
      <c r="AQ1448"/>
      <c r="AR1448"/>
      <c r="AS1448"/>
      <c r="AT1448"/>
      <c r="AU1448"/>
      <c r="AV1448"/>
      <c r="AW1448"/>
      <c r="AX1448"/>
      <c r="AY1448"/>
      <c r="AZ1448"/>
      <c r="BA1448"/>
      <c r="BB1448"/>
      <c r="BC1448"/>
      <c r="BD1448"/>
      <c r="BE1448"/>
      <c r="BF1448"/>
      <c r="BG1448"/>
      <c r="BH1448"/>
      <c r="BI1448"/>
      <c r="BJ1448"/>
      <c r="BK1448"/>
      <c r="BL1448"/>
      <c r="BM1448"/>
      <c r="BN1448"/>
      <c r="BO1448"/>
    </row>
    <row r="1449" spans="1:67" ht="15" x14ac:dyDescent="0.25">
      <c r="A1449" s="245" t="s">
        <v>17</v>
      </c>
      <c r="B1449" s="245" t="s">
        <v>5741</v>
      </c>
      <c r="C1449" s="245" t="s">
        <v>5745</v>
      </c>
      <c r="D1449" s="245" t="s">
        <v>5744</v>
      </c>
      <c r="E1449" s="246" t="s">
        <v>44</v>
      </c>
      <c r="F1449" s="245" t="s">
        <v>44</v>
      </c>
      <c r="G1449" s="245" t="s">
        <v>9370</v>
      </c>
      <c r="H1449" s="245" t="s">
        <v>9371</v>
      </c>
      <c r="I1449" s="245" t="s">
        <v>15</v>
      </c>
      <c r="J1449" s="245" t="s">
        <v>569</v>
      </c>
      <c r="K1449" s="246" t="s">
        <v>8959</v>
      </c>
      <c r="L1449" s="245" t="s">
        <v>568</v>
      </c>
      <c r="M1449"/>
      <c r="N1449"/>
      <c r="O1449"/>
      <c r="P1449"/>
      <c r="Q1449"/>
      <c r="R1449"/>
      <c r="S1449"/>
      <c r="T1449"/>
      <c r="U1449"/>
      <c r="V1449"/>
      <c r="W1449"/>
      <c r="X1449"/>
      <c r="Y1449"/>
      <c r="Z1449"/>
      <c r="AA1449"/>
      <c r="AB1449"/>
      <c r="AC1449"/>
      <c r="AD1449"/>
      <c r="AE1449"/>
      <c r="AF1449"/>
      <c r="AG1449"/>
      <c r="AH1449"/>
      <c r="AI1449"/>
      <c r="AJ1449"/>
      <c r="AK1449"/>
      <c r="AL1449"/>
      <c r="AM1449"/>
      <c r="AN1449"/>
      <c r="AO1449"/>
      <c r="AP1449"/>
      <c r="AQ1449"/>
      <c r="AR1449"/>
      <c r="AS1449"/>
      <c r="AT1449"/>
      <c r="AU1449"/>
      <c r="AV1449"/>
      <c r="AW1449"/>
      <c r="AX1449"/>
      <c r="AY1449"/>
      <c r="AZ1449"/>
      <c r="BA1449"/>
      <c r="BB1449"/>
      <c r="BC1449"/>
      <c r="BD1449"/>
      <c r="BE1449"/>
      <c r="BF1449"/>
      <c r="BG1449"/>
      <c r="BH1449"/>
      <c r="BI1449"/>
      <c r="BJ1449"/>
      <c r="BK1449"/>
      <c r="BL1449"/>
      <c r="BM1449"/>
      <c r="BN1449"/>
      <c r="BO1449"/>
    </row>
    <row r="1450" spans="1:67" ht="15" x14ac:dyDescent="0.25">
      <c r="A1450" s="245" t="s">
        <v>17</v>
      </c>
      <c r="B1450" s="245" t="s">
        <v>5741</v>
      </c>
      <c r="C1450" s="245" t="s">
        <v>5745</v>
      </c>
      <c r="D1450" s="245" t="s">
        <v>5744</v>
      </c>
      <c r="E1450" s="246" t="s">
        <v>44</v>
      </c>
      <c r="F1450" s="245" t="s">
        <v>44</v>
      </c>
      <c r="G1450" s="245" t="s">
        <v>9372</v>
      </c>
      <c r="H1450" s="245" t="s">
        <v>9373</v>
      </c>
      <c r="I1450" s="245" t="s">
        <v>15</v>
      </c>
      <c r="J1450" s="245" t="s">
        <v>569</v>
      </c>
      <c r="K1450" s="246" t="s">
        <v>9182</v>
      </c>
      <c r="L1450" s="245" t="s">
        <v>568</v>
      </c>
      <c r="M1450"/>
      <c r="N1450"/>
      <c r="O1450"/>
      <c r="P1450"/>
      <c r="Q1450"/>
      <c r="R1450"/>
      <c r="S1450"/>
      <c r="T1450"/>
      <c r="U1450"/>
      <c r="V1450"/>
      <c r="W1450"/>
      <c r="X1450"/>
      <c r="Y1450"/>
      <c r="Z1450"/>
      <c r="AA1450"/>
      <c r="AB1450"/>
      <c r="AC1450"/>
      <c r="AD1450"/>
      <c r="AE1450"/>
      <c r="AF1450"/>
      <c r="AG1450"/>
      <c r="AH1450"/>
      <c r="AI1450"/>
      <c r="AJ1450"/>
      <c r="AK1450"/>
      <c r="AL1450"/>
      <c r="AM1450"/>
      <c r="AN1450"/>
      <c r="AO1450"/>
      <c r="AP1450"/>
      <c r="AQ1450"/>
      <c r="AR1450"/>
      <c r="AS1450"/>
      <c r="AT1450"/>
      <c r="AU1450"/>
      <c r="AV1450"/>
      <c r="AW1450"/>
      <c r="AX1450"/>
      <c r="AY1450"/>
      <c r="AZ1450"/>
      <c r="BA1450"/>
      <c r="BB1450"/>
      <c r="BC1450"/>
      <c r="BD1450"/>
      <c r="BE1450"/>
      <c r="BF1450"/>
      <c r="BG1450"/>
      <c r="BH1450"/>
      <c r="BI1450"/>
      <c r="BJ1450"/>
      <c r="BK1450"/>
      <c r="BL1450"/>
      <c r="BM1450"/>
      <c r="BN1450"/>
      <c r="BO1450"/>
    </row>
    <row r="1451" spans="1:67" ht="15" x14ac:dyDescent="0.25">
      <c r="A1451" s="245" t="s">
        <v>17</v>
      </c>
      <c r="B1451" s="245" t="s">
        <v>5741</v>
      </c>
      <c r="C1451" s="245" t="s">
        <v>5745</v>
      </c>
      <c r="D1451" s="245" t="s">
        <v>5744</v>
      </c>
      <c r="E1451" s="246" t="s">
        <v>44</v>
      </c>
      <c r="F1451" s="245" t="s">
        <v>44</v>
      </c>
      <c r="G1451" s="245" t="s">
        <v>9374</v>
      </c>
      <c r="H1451" s="245" t="s">
        <v>9375</v>
      </c>
      <c r="I1451" s="245" t="s">
        <v>11</v>
      </c>
      <c r="J1451" s="245" t="s">
        <v>569</v>
      </c>
      <c r="K1451" s="246" t="s">
        <v>8409</v>
      </c>
      <c r="L1451" s="245" t="s">
        <v>568</v>
      </c>
      <c r="M1451"/>
      <c r="N1451"/>
      <c r="O1451"/>
      <c r="P1451"/>
      <c r="Q1451"/>
      <c r="R1451"/>
      <c r="S1451"/>
      <c r="T1451"/>
      <c r="U1451"/>
      <c r="V1451"/>
      <c r="W1451"/>
      <c r="X1451"/>
      <c r="Y1451"/>
      <c r="Z1451"/>
      <c r="AA1451"/>
      <c r="AB1451"/>
      <c r="AC1451"/>
      <c r="AD1451"/>
      <c r="AE1451"/>
      <c r="AF1451"/>
      <c r="AG1451"/>
      <c r="AH1451"/>
      <c r="AI1451"/>
      <c r="AJ1451"/>
      <c r="AK1451"/>
      <c r="AL1451"/>
      <c r="AM1451"/>
      <c r="AN1451"/>
      <c r="AO1451"/>
      <c r="AP1451"/>
      <c r="AQ1451"/>
      <c r="AR1451"/>
      <c r="AS1451"/>
      <c r="AT1451"/>
      <c r="AU1451"/>
      <c r="AV1451"/>
      <c r="AW1451"/>
      <c r="AX1451"/>
      <c r="AY1451"/>
      <c r="AZ1451"/>
      <c r="BA1451"/>
      <c r="BB1451"/>
      <c r="BC1451"/>
      <c r="BD1451"/>
      <c r="BE1451"/>
      <c r="BF1451"/>
      <c r="BG1451"/>
      <c r="BH1451"/>
      <c r="BI1451"/>
      <c r="BJ1451"/>
      <c r="BK1451"/>
      <c r="BL1451"/>
      <c r="BM1451"/>
      <c r="BN1451"/>
      <c r="BO1451"/>
    </row>
    <row r="1452" spans="1:67" ht="15" x14ac:dyDescent="0.25">
      <c r="A1452" s="245" t="s">
        <v>17</v>
      </c>
      <c r="B1452" s="245" t="s">
        <v>5741</v>
      </c>
      <c r="C1452" s="245" t="s">
        <v>5745</v>
      </c>
      <c r="D1452" s="245" t="s">
        <v>5744</v>
      </c>
      <c r="E1452" s="246" t="s">
        <v>44</v>
      </c>
      <c r="F1452" s="245" t="s">
        <v>44</v>
      </c>
      <c r="G1452" s="245" t="s">
        <v>16561</v>
      </c>
      <c r="H1452" s="245" t="s">
        <v>16562</v>
      </c>
      <c r="I1452" s="245" t="s">
        <v>15</v>
      </c>
      <c r="J1452" s="245" t="s">
        <v>569</v>
      </c>
      <c r="K1452" s="246" t="s">
        <v>9570</v>
      </c>
      <c r="L1452" s="245" t="s">
        <v>568</v>
      </c>
      <c r="M1452"/>
      <c r="N1452"/>
      <c r="O1452"/>
      <c r="P1452"/>
      <c r="Q1452"/>
      <c r="R1452"/>
      <c r="S1452"/>
      <c r="T1452"/>
      <c r="U1452"/>
      <c r="V1452"/>
      <c r="W1452"/>
      <c r="X1452"/>
      <c r="Y1452"/>
      <c r="Z1452"/>
      <c r="AA1452"/>
      <c r="AB1452"/>
      <c r="AC1452"/>
      <c r="AD1452"/>
      <c r="AE1452"/>
      <c r="AF1452"/>
      <c r="AG1452"/>
      <c r="AH1452"/>
      <c r="AI1452"/>
      <c r="AJ1452"/>
      <c r="AK1452"/>
      <c r="AL1452"/>
      <c r="AM1452"/>
      <c r="AN1452"/>
      <c r="AO1452"/>
      <c r="AP1452"/>
      <c r="AQ1452"/>
      <c r="AR1452"/>
      <c r="AS1452"/>
      <c r="AT1452"/>
      <c r="AU1452"/>
      <c r="AV1452"/>
      <c r="AW1452"/>
      <c r="AX1452"/>
      <c r="AY1452"/>
      <c r="AZ1452"/>
      <c r="BA1452"/>
      <c r="BB1452"/>
      <c r="BC1452"/>
      <c r="BD1452"/>
      <c r="BE1452"/>
      <c r="BF1452"/>
      <c r="BG1452"/>
      <c r="BH1452"/>
      <c r="BI1452"/>
      <c r="BJ1452"/>
      <c r="BK1452"/>
      <c r="BL1452"/>
      <c r="BM1452"/>
      <c r="BN1452"/>
      <c r="BO1452"/>
    </row>
    <row r="1453" spans="1:67" ht="15" x14ac:dyDescent="0.25">
      <c r="A1453" s="245" t="s">
        <v>17</v>
      </c>
      <c r="B1453" s="245" t="s">
        <v>5741</v>
      </c>
      <c r="C1453" s="245" t="s">
        <v>5740</v>
      </c>
      <c r="D1453" s="245" t="s">
        <v>5739</v>
      </c>
      <c r="E1453" s="246" t="s">
        <v>44</v>
      </c>
      <c r="F1453" s="245" t="s">
        <v>44</v>
      </c>
      <c r="G1453" s="245" t="s">
        <v>5738</v>
      </c>
      <c r="H1453" s="245" t="s">
        <v>9376</v>
      </c>
      <c r="I1453" s="245" t="s">
        <v>11</v>
      </c>
      <c r="J1453" s="245" t="s">
        <v>569</v>
      </c>
      <c r="K1453" s="246" t="s">
        <v>23117</v>
      </c>
      <c r="L1453" s="245" t="s">
        <v>568</v>
      </c>
      <c r="M1453"/>
      <c r="N1453"/>
      <c r="O1453"/>
      <c r="P1453"/>
      <c r="Q1453"/>
      <c r="R1453"/>
      <c r="S1453"/>
      <c r="T1453"/>
      <c r="U1453"/>
      <c r="V1453"/>
      <c r="W1453"/>
      <c r="X1453"/>
      <c r="Y1453"/>
      <c r="Z1453"/>
      <c r="AA1453"/>
      <c r="AB1453"/>
      <c r="AC1453"/>
      <c r="AD1453"/>
      <c r="AE1453"/>
      <c r="AF1453"/>
      <c r="AG1453"/>
      <c r="AH1453"/>
      <c r="AI1453"/>
      <c r="AJ1453"/>
      <c r="AK1453"/>
      <c r="AL1453"/>
      <c r="AM1453"/>
      <c r="AN1453"/>
      <c r="AO1453"/>
      <c r="AP1453"/>
      <c r="AQ1453"/>
      <c r="AR1453"/>
      <c r="AS1453"/>
      <c r="AT1453"/>
      <c r="AU1453"/>
      <c r="AV1453"/>
      <c r="AW1453"/>
      <c r="AX1453"/>
      <c r="AY1453"/>
      <c r="AZ1453"/>
      <c r="BA1453"/>
      <c r="BB1453"/>
      <c r="BC1453"/>
      <c r="BD1453"/>
      <c r="BE1453"/>
      <c r="BF1453"/>
      <c r="BG1453"/>
      <c r="BH1453"/>
      <c r="BI1453"/>
      <c r="BJ1453"/>
      <c r="BK1453"/>
      <c r="BL1453"/>
      <c r="BM1453"/>
      <c r="BN1453"/>
      <c r="BO1453"/>
    </row>
    <row r="1454" spans="1:67" ht="15" x14ac:dyDescent="0.25">
      <c r="A1454" s="245" t="s">
        <v>5395</v>
      </c>
      <c r="B1454" s="245" t="s">
        <v>5394</v>
      </c>
      <c r="C1454" s="245" t="s">
        <v>16564</v>
      </c>
      <c r="D1454" s="245" t="s">
        <v>16565</v>
      </c>
      <c r="E1454" s="246" t="s">
        <v>44</v>
      </c>
      <c r="F1454" s="245" t="s">
        <v>44</v>
      </c>
      <c r="G1454" s="245" t="s">
        <v>16566</v>
      </c>
      <c r="H1454" s="245" t="s">
        <v>16567</v>
      </c>
      <c r="I1454" s="245" t="s">
        <v>102</v>
      </c>
      <c r="J1454" s="245" t="s">
        <v>59</v>
      </c>
      <c r="K1454" s="246" t="s">
        <v>23049</v>
      </c>
      <c r="L1454" s="245" t="s">
        <v>568</v>
      </c>
      <c r="M1454"/>
      <c r="N1454"/>
      <c r="O1454"/>
      <c r="P1454"/>
      <c r="Q1454"/>
      <c r="R1454"/>
      <c r="S1454"/>
      <c r="T1454"/>
      <c r="U1454"/>
      <c r="V1454"/>
      <c r="W1454"/>
      <c r="X1454"/>
      <c r="Y1454"/>
      <c r="Z1454"/>
      <c r="AA1454"/>
      <c r="AB1454"/>
      <c r="AC1454"/>
      <c r="AD1454"/>
      <c r="AE1454"/>
      <c r="AF1454"/>
      <c r="AG1454"/>
      <c r="AH1454"/>
      <c r="AI1454"/>
      <c r="AJ1454"/>
      <c r="AK1454"/>
      <c r="AL1454"/>
      <c r="AM1454"/>
      <c r="AN1454"/>
      <c r="AO1454"/>
      <c r="AP1454"/>
      <c r="AQ1454"/>
      <c r="AR1454"/>
      <c r="AS1454"/>
      <c r="AT1454"/>
      <c r="AU1454"/>
      <c r="AV1454"/>
      <c r="AW1454"/>
      <c r="AX1454"/>
      <c r="AY1454"/>
      <c r="AZ1454"/>
      <c r="BA1454"/>
      <c r="BB1454"/>
      <c r="BC1454"/>
      <c r="BD1454"/>
      <c r="BE1454"/>
      <c r="BF1454"/>
      <c r="BG1454"/>
      <c r="BH1454"/>
      <c r="BI1454"/>
      <c r="BJ1454"/>
      <c r="BK1454"/>
      <c r="BL1454"/>
      <c r="BM1454"/>
      <c r="BN1454"/>
      <c r="BO1454"/>
    </row>
    <row r="1455" spans="1:67" ht="15" x14ac:dyDescent="0.25">
      <c r="A1455" s="245" t="s">
        <v>5395</v>
      </c>
      <c r="B1455" s="245" t="s">
        <v>5394</v>
      </c>
      <c r="C1455" s="245" t="s">
        <v>16568</v>
      </c>
      <c r="D1455" s="245" t="s">
        <v>16569</v>
      </c>
      <c r="E1455" s="246" t="s">
        <v>44</v>
      </c>
      <c r="F1455" s="245" t="s">
        <v>44</v>
      </c>
      <c r="G1455" s="245" t="s">
        <v>16570</v>
      </c>
      <c r="H1455" s="245" t="s">
        <v>16571</v>
      </c>
      <c r="I1455" s="245" t="s">
        <v>24</v>
      </c>
      <c r="J1455" s="245" t="s">
        <v>59</v>
      </c>
      <c r="K1455" s="246" t="s">
        <v>8478</v>
      </c>
      <c r="L1455" s="245" t="s">
        <v>568</v>
      </c>
      <c r="M1455"/>
      <c r="N1455"/>
      <c r="O1455"/>
      <c r="P1455"/>
      <c r="Q1455"/>
      <c r="R1455"/>
      <c r="S1455"/>
      <c r="T1455"/>
      <c r="U1455"/>
      <c r="V1455"/>
      <c r="W1455"/>
      <c r="X1455"/>
      <c r="Y1455"/>
      <c r="Z1455"/>
      <c r="AA1455"/>
      <c r="AB1455"/>
      <c r="AC1455"/>
      <c r="AD1455"/>
      <c r="AE1455"/>
      <c r="AF1455"/>
      <c r="AG1455"/>
      <c r="AH1455"/>
      <c r="AI1455"/>
      <c r="AJ1455"/>
      <c r="AK1455"/>
      <c r="AL1455"/>
      <c r="AM1455"/>
      <c r="AN1455"/>
      <c r="AO1455"/>
      <c r="AP1455"/>
      <c r="AQ1455"/>
      <c r="AR1455"/>
      <c r="AS1455"/>
      <c r="AT1455"/>
      <c r="AU1455"/>
      <c r="AV1455"/>
      <c r="AW1455"/>
      <c r="AX1455"/>
      <c r="AY1455"/>
      <c r="AZ1455"/>
      <c r="BA1455"/>
      <c r="BB1455"/>
      <c r="BC1455"/>
      <c r="BD1455"/>
      <c r="BE1455"/>
      <c r="BF1455"/>
      <c r="BG1455"/>
      <c r="BH1455"/>
      <c r="BI1455"/>
      <c r="BJ1455"/>
      <c r="BK1455"/>
      <c r="BL1455"/>
      <c r="BM1455"/>
      <c r="BN1455"/>
      <c r="BO1455"/>
    </row>
    <row r="1456" spans="1:67" ht="15" x14ac:dyDescent="0.25">
      <c r="A1456" s="245" t="s">
        <v>5395</v>
      </c>
      <c r="B1456" s="245" t="s">
        <v>5394</v>
      </c>
      <c r="C1456" s="245" t="s">
        <v>16568</v>
      </c>
      <c r="D1456" s="245" t="s">
        <v>16569</v>
      </c>
      <c r="E1456" s="246" t="s">
        <v>44</v>
      </c>
      <c r="F1456" s="245" t="s">
        <v>44</v>
      </c>
      <c r="G1456" s="245" t="s">
        <v>16573</v>
      </c>
      <c r="H1456" s="245" t="s">
        <v>16574</v>
      </c>
      <c r="I1456" s="245" t="s">
        <v>24</v>
      </c>
      <c r="J1456" s="245" t="s">
        <v>59</v>
      </c>
      <c r="K1456" s="246" t="s">
        <v>15012</v>
      </c>
      <c r="L1456" s="245" t="s">
        <v>568</v>
      </c>
      <c r="M1456"/>
      <c r="N1456"/>
      <c r="O1456"/>
      <c r="P1456"/>
      <c r="Q1456"/>
      <c r="R1456"/>
      <c r="S1456"/>
      <c r="T1456"/>
      <c r="U1456"/>
      <c r="V1456"/>
      <c r="W1456"/>
      <c r="X1456"/>
      <c r="Y1456"/>
      <c r="Z1456"/>
      <c r="AA1456"/>
      <c r="AB1456"/>
      <c r="AC1456"/>
      <c r="AD1456"/>
      <c r="AE1456"/>
      <c r="AF1456"/>
      <c r="AG1456"/>
      <c r="AH1456"/>
      <c r="AI1456"/>
      <c r="AJ1456"/>
      <c r="AK1456"/>
      <c r="AL1456"/>
      <c r="AM1456"/>
      <c r="AN1456"/>
      <c r="AO1456"/>
      <c r="AP1456"/>
      <c r="AQ1456"/>
      <c r="AR1456"/>
      <c r="AS1456"/>
      <c r="AT1456"/>
      <c r="AU1456"/>
      <c r="AV1456"/>
      <c r="AW1456"/>
      <c r="AX1456"/>
      <c r="AY1456"/>
      <c r="AZ1456"/>
      <c r="BA1456"/>
      <c r="BB1456"/>
      <c r="BC1456"/>
      <c r="BD1456"/>
      <c r="BE1456"/>
      <c r="BF1456"/>
      <c r="BG1456"/>
      <c r="BH1456"/>
      <c r="BI1456"/>
      <c r="BJ1456"/>
      <c r="BK1456"/>
      <c r="BL1456"/>
      <c r="BM1456"/>
      <c r="BN1456"/>
      <c r="BO1456"/>
    </row>
    <row r="1457" spans="1:67" ht="15" x14ac:dyDescent="0.25">
      <c r="A1457" s="245" t="s">
        <v>5395</v>
      </c>
      <c r="B1457" s="245" t="s">
        <v>5394</v>
      </c>
      <c r="C1457" s="245" t="s">
        <v>16568</v>
      </c>
      <c r="D1457" s="245" t="s">
        <v>16569</v>
      </c>
      <c r="E1457" s="246" t="s">
        <v>44</v>
      </c>
      <c r="F1457" s="245" t="s">
        <v>44</v>
      </c>
      <c r="G1457" s="245" t="s">
        <v>16576</v>
      </c>
      <c r="H1457" s="245" t="s">
        <v>16577</v>
      </c>
      <c r="I1457" s="245" t="s">
        <v>12</v>
      </c>
      <c r="J1457" s="245" t="s">
        <v>59</v>
      </c>
      <c r="K1457" s="246" t="s">
        <v>23118</v>
      </c>
      <c r="L1457" s="245" t="s">
        <v>568</v>
      </c>
      <c r="M1457"/>
      <c r="N1457"/>
      <c r="O1457"/>
      <c r="P1457"/>
      <c r="Q1457"/>
      <c r="R1457"/>
      <c r="S1457"/>
      <c r="T1457"/>
      <c r="U1457"/>
      <c r="V1457"/>
      <c r="W1457"/>
      <c r="X1457"/>
      <c r="Y1457"/>
      <c r="Z1457"/>
      <c r="AA1457"/>
      <c r="AB1457"/>
      <c r="AC1457"/>
      <c r="AD1457"/>
      <c r="AE1457"/>
      <c r="AF1457"/>
      <c r="AG1457"/>
      <c r="AH1457"/>
      <c r="AI1457"/>
      <c r="AJ1457"/>
      <c r="AK1457"/>
      <c r="AL1457"/>
      <c r="AM1457"/>
      <c r="AN1457"/>
      <c r="AO1457"/>
      <c r="AP1457"/>
      <c r="AQ1457"/>
      <c r="AR1457"/>
      <c r="AS1457"/>
      <c r="AT1457"/>
      <c r="AU1457"/>
      <c r="AV1457"/>
      <c r="AW1457"/>
      <c r="AX1457"/>
      <c r="AY1457"/>
      <c r="AZ1457"/>
      <c r="BA1457"/>
      <c r="BB1457"/>
      <c r="BC1457"/>
      <c r="BD1457"/>
      <c r="BE1457"/>
      <c r="BF1457"/>
      <c r="BG1457"/>
      <c r="BH1457"/>
      <c r="BI1457"/>
      <c r="BJ1457"/>
      <c r="BK1457"/>
      <c r="BL1457"/>
      <c r="BM1457"/>
      <c r="BN1457"/>
      <c r="BO1457"/>
    </row>
    <row r="1458" spans="1:67" ht="15" x14ac:dyDescent="0.25">
      <c r="A1458" s="245" t="s">
        <v>5395</v>
      </c>
      <c r="B1458" s="245" t="s">
        <v>5394</v>
      </c>
      <c r="C1458" s="245" t="s">
        <v>16568</v>
      </c>
      <c r="D1458" s="245" t="s">
        <v>16569</v>
      </c>
      <c r="E1458" s="246" t="s">
        <v>44</v>
      </c>
      <c r="F1458" s="245" t="s">
        <v>44</v>
      </c>
      <c r="G1458" s="245" t="s">
        <v>16579</v>
      </c>
      <c r="H1458" s="245" t="s">
        <v>16580</v>
      </c>
      <c r="I1458" s="245" t="s">
        <v>24</v>
      </c>
      <c r="J1458" s="245" t="s">
        <v>59</v>
      </c>
      <c r="K1458" s="246" t="s">
        <v>23119</v>
      </c>
      <c r="L1458" s="245" t="s">
        <v>568</v>
      </c>
      <c r="M1458"/>
      <c r="N1458"/>
      <c r="O1458"/>
      <c r="P1458"/>
      <c r="Q1458"/>
      <c r="R1458"/>
      <c r="S1458"/>
      <c r="T1458"/>
      <c r="U1458"/>
      <c r="V1458"/>
      <c r="W1458"/>
      <c r="X1458"/>
      <c r="Y1458"/>
      <c r="Z1458"/>
      <c r="AA1458"/>
      <c r="AB1458"/>
      <c r="AC1458"/>
      <c r="AD1458"/>
      <c r="AE1458"/>
      <c r="AF1458"/>
      <c r="AG1458"/>
      <c r="AH1458"/>
      <c r="AI1458"/>
      <c r="AJ1458"/>
      <c r="AK1458"/>
      <c r="AL1458"/>
      <c r="AM1458"/>
      <c r="AN1458"/>
      <c r="AO1458"/>
      <c r="AP1458"/>
      <c r="AQ1458"/>
      <c r="AR1458"/>
      <c r="AS1458"/>
      <c r="AT1458"/>
      <c r="AU1458"/>
      <c r="AV1458"/>
      <c r="AW1458"/>
      <c r="AX1458"/>
      <c r="AY1458"/>
      <c r="AZ1458"/>
      <c r="BA1458"/>
      <c r="BB1458"/>
      <c r="BC1458"/>
      <c r="BD1458"/>
      <c r="BE1458"/>
      <c r="BF1458"/>
      <c r="BG1458"/>
      <c r="BH1458"/>
      <c r="BI1458"/>
      <c r="BJ1458"/>
      <c r="BK1458"/>
      <c r="BL1458"/>
      <c r="BM1458"/>
      <c r="BN1458"/>
      <c r="BO1458"/>
    </row>
    <row r="1459" spans="1:67" ht="15" x14ac:dyDescent="0.25">
      <c r="A1459" s="245" t="s">
        <v>5395</v>
      </c>
      <c r="B1459" s="245" t="s">
        <v>5394</v>
      </c>
      <c r="C1459" s="245" t="s">
        <v>5736</v>
      </c>
      <c r="D1459" s="245" t="s">
        <v>5735</v>
      </c>
      <c r="E1459" s="246" t="s">
        <v>44</v>
      </c>
      <c r="F1459" s="245" t="s">
        <v>44</v>
      </c>
      <c r="G1459" s="245" t="s">
        <v>10576</v>
      </c>
      <c r="H1459" s="245" t="s">
        <v>10577</v>
      </c>
      <c r="I1459" s="245" t="s">
        <v>14</v>
      </c>
      <c r="J1459" s="245" t="s">
        <v>569</v>
      </c>
      <c r="K1459" s="246" t="s">
        <v>23120</v>
      </c>
      <c r="L1459" s="245" t="s">
        <v>568</v>
      </c>
      <c r="M1459"/>
      <c r="N1459"/>
      <c r="O1459"/>
      <c r="P1459"/>
      <c r="Q1459"/>
      <c r="R1459"/>
      <c r="S1459"/>
      <c r="T1459"/>
      <c r="U1459"/>
      <c r="V1459"/>
      <c r="W1459"/>
      <c r="X1459"/>
      <c r="Y1459"/>
      <c r="Z1459"/>
      <c r="AA1459"/>
      <c r="AB1459"/>
      <c r="AC1459"/>
      <c r="AD1459"/>
      <c r="AE1459"/>
      <c r="AF1459"/>
      <c r="AG1459"/>
      <c r="AH1459"/>
      <c r="AI1459"/>
      <c r="AJ1459"/>
      <c r="AK1459"/>
      <c r="AL1459"/>
      <c r="AM1459"/>
      <c r="AN1459"/>
      <c r="AO1459"/>
      <c r="AP1459"/>
      <c r="AQ1459"/>
      <c r="AR1459"/>
      <c r="AS1459"/>
      <c r="AT1459"/>
      <c r="AU1459"/>
      <c r="AV1459"/>
      <c r="AW1459"/>
      <c r="AX1459"/>
      <c r="AY1459"/>
      <c r="AZ1459"/>
      <c r="BA1459"/>
      <c r="BB1459"/>
      <c r="BC1459"/>
      <c r="BD1459"/>
      <c r="BE1459"/>
      <c r="BF1459"/>
      <c r="BG1459"/>
      <c r="BH1459"/>
      <c r="BI1459"/>
      <c r="BJ1459"/>
      <c r="BK1459"/>
      <c r="BL1459"/>
      <c r="BM1459"/>
      <c r="BN1459"/>
      <c r="BO1459"/>
    </row>
    <row r="1460" spans="1:67" ht="15" x14ac:dyDescent="0.25">
      <c r="A1460" s="245" t="s">
        <v>5395</v>
      </c>
      <c r="B1460" s="245" t="s">
        <v>5394</v>
      </c>
      <c r="C1460" s="245" t="s">
        <v>5736</v>
      </c>
      <c r="D1460" s="245" t="s">
        <v>5735</v>
      </c>
      <c r="E1460" s="246" t="s">
        <v>44</v>
      </c>
      <c r="F1460" s="245" t="s">
        <v>44</v>
      </c>
      <c r="G1460" s="245" t="s">
        <v>16582</v>
      </c>
      <c r="H1460" s="245" t="s">
        <v>16583</v>
      </c>
      <c r="I1460" s="245" t="s">
        <v>14</v>
      </c>
      <c r="J1460" s="245" t="s">
        <v>59</v>
      </c>
      <c r="K1460" s="246" t="s">
        <v>23121</v>
      </c>
      <c r="L1460" s="245" t="s">
        <v>568</v>
      </c>
      <c r="M1460"/>
      <c r="N1460"/>
      <c r="O1460"/>
      <c r="P1460"/>
      <c r="Q1460"/>
      <c r="R1460"/>
      <c r="S1460"/>
      <c r="T1460"/>
      <c r="U1460"/>
      <c r="V1460"/>
      <c r="W1460"/>
      <c r="X1460"/>
      <c r="Y1460"/>
      <c r="Z1460"/>
      <c r="AA1460"/>
      <c r="AB1460"/>
      <c r="AC1460"/>
      <c r="AD1460"/>
      <c r="AE1460"/>
      <c r="AF1460"/>
      <c r="AG1460"/>
      <c r="AH1460"/>
      <c r="AI1460"/>
      <c r="AJ1460"/>
      <c r="AK1460"/>
      <c r="AL1460"/>
      <c r="AM1460"/>
      <c r="AN1460"/>
      <c r="AO1460"/>
      <c r="AP1460"/>
      <c r="AQ1460"/>
      <c r="AR1460"/>
      <c r="AS1460"/>
      <c r="AT1460"/>
      <c r="AU1460"/>
      <c r="AV1460"/>
      <c r="AW1460"/>
      <c r="AX1460"/>
      <c r="AY1460"/>
      <c r="AZ1460"/>
      <c r="BA1460"/>
      <c r="BB1460"/>
      <c r="BC1460"/>
      <c r="BD1460"/>
      <c r="BE1460"/>
      <c r="BF1460"/>
      <c r="BG1460"/>
      <c r="BH1460"/>
      <c r="BI1460"/>
      <c r="BJ1460"/>
      <c r="BK1460"/>
      <c r="BL1460"/>
      <c r="BM1460"/>
      <c r="BN1460"/>
      <c r="BO1460"/>
    </row>
    <row r="1461" spans="1:67" ht="15" x14ac:dyDescent="0.25">
      <c r="A1461" s="245" t="s">
        <v>5395</v>
      </c>
      <c r="B1461" s="245" t="s">
        <v>5394</v>
      </c>
      <c r="C1461" s="245" t="s">
        <v>5736</v>
      </c>
      <c r="D1461" s="245" t="s">
        <v>5735</v>
      </c>
      <c r="E1461" s="246" t="s">
        <v>44</v>
      </c>
      <c r="F1461" s="245" t="s">
        <v>44</v>
      </c>
      <c r="G1461" s="245" t="s">
        <v>10578</v>
      </c>
      <c r="H1461" s="245" t="s">
        <v>10579</v>
      </c>
      <c r="I1461" s="245" t="s">
        <v>14</v>
      </c>
      <c r="J1461" s="245" t="s">
        <v>59</v>
      </c>
      <c r="K1461" s="246" t="s">
        <v>3249</v>
      </c>
      <c r="L1461" s="245" t="s">
        <v>568</v>
      </c>
      <c r="M1461"/>
      <c r="N1461"/>
      <c r="O1461"/>
      <c r="P1461"/>
      <c r="Q1461"/>
      <c r="R1461"/>
      <c r="S1461"/>
      <c r="T1461"/>
      <c r="U1461"/>
      <c r="V1461"/>
      <c r="W1461"/>
      <c r="X1461"/>
      <c r="Y1461"/>
      <c r="Z1461"/>
      <c r="AA1461"/>
      <c r="AB1461"/>
      <c r="AC1461"/>
      <c r="AD1461"/>
      <c r="AE1461"/>
      <c r="AF1461"/>
      <c r="AG1461"/>
      <c r="AH1461"/>
      <c r="AI1461"/>
      <c r="AJ1461"/>
      <c r="AK1461"/>
      <c r="AL1461"/>
      <c r="AM1461"/>
      <c r="AN1461"/>
      <c r="AO1461"/>
      <c r="AP1461"/>
      <c r="AQ1461"/>
      <c r="AR1461"/>
      <c r="AS1461"/>
      <c r="AT1461"/>
      <c r="AU1461"/>
      <c r="AV1461"/>
      <c r="AW1461"/>
      <c r="AX1461"/>
      <c r="AY1461"/>
      <c r="AZ1461"/>
      <c r="BA1461"/>
      <c r="BB1461"/>
      <c r="BC1461"/>
      <c r="BD1461"/>
      <c r="BE1461"/>
      <c r="BF1461"/>
      <c r="BG1461"/>
      <c r="BH1461"/>
      <c r="BI1461"/>
      <c r="BJ1461"/>
      <c r="BK1461"/>
      <c r="BL1461"/>
      <c r="BM1461"/>
      <c r="BN1461"/>
      <c r="BO1461"/>
    </row>
    <row r="1462" spans="1:67" ht="15" x14ac:dyDescent="0.25">
      <c r="A1462" s="245" t="s">
        <v>5395</v>
      </c>
      <c r="B1462" s="245" t="s">
        <v>5394</v>
      </c>
      <c r="C1462" s="245" t="s">
        <v>5736</v>
      </c>
      <c r="D1462" s="245" t="s">
        <v>5735</v>
      </c>
      <c r="E1462" s="246" t="s">
        <v>44</v>
      </c>
      <c r="F1462" s="245" t="s">
        <v>44</v>
      </c>
      <c r="G1462" s="245" t="s">
        <v>10580</v>
      </c>
      <c r="H1462" s="245" t="s">
        <v>10581</v>
      </c>
      <c r="I1462" s="245" t="s">
        <v>14</v>
      </c>
      <c r="J1462" s="245" t="s">
        <v>59</v>
      </c>
      <c r="K1462" s="246" t="s">
        <v>12712</v>
      </c>
      <c r="L1462" s="245" t="s">
        <v>568</v>
      </c>
      <c r="M1462"/>
      <c r="N1462"/>
      <c r="O1462"/>
      <c r="P1462"/>
      <c r="Q1462"/>
      <c r="R1462"/>
      <c r="S1462"/>
      <c r="T1462"/>
      <c r="U1462"/>
      <c r="V1462"/>
      <c r="W1462"/>
      <c r="X1462"/>
      <c r="Y1462"/>
      <c r="Z1462"/>
      <c r="AA1462"/>
      <c r="AB1462"/>
      <c r="AC1462"/>
      <c r="AD1462"/>
      <c r="AE1462"/>
      <c r="AF1462"/>
      <c r="AG1462"/>
      <c r="AH1462"/>
      <c r="AI1462"/>
      <c r="AJ1462"/>
      <c r="AK1462"/>
      <c r="AL1462"/>
      <c r="AM1462"/>
      <c r="AN1462"/>
      <c r="AO1462"/>
      <c r="AP1462"/>
      <c r="AQ1462"/>
      <c r="AR1462"/>
      <c r="AS1462"/>
      <c r="AT1462"/>
      <c r="AU1462"/>
      <c r="AV1462"/>
      <c r="AW1462"/>
      <c r="AX1462"/>
      <c r="AY1462"/>
      <c r="AZ1462"/>
      <c r="BA1462"/>
      <c r="BB1462"/>
      <c r="BC1462"/>
      <c r="BD1462"/>
      <c r="BE1462"/>
      <c r="BF1462"/>
      <c r="BG1462"/>
      <c r="BH1462"/>
      <c r="BI1462"/>
      <c r="BJ1462"/>
      <c r="BK1462"/>
      <c r="BL1462"/>
      <c r="BM1462"/>
      <c r="BN1462"/>
      <c r="BO1462"/>
    </row>
    <row r="1463" spans="1:67" ht="15" x14ac:dyDescent="0.25">
      <c r="A1463" s="245" t="s">
        <v>5395</v>
      </c>
      <c r="B1463" s="245" t="s">
        <v>5394</v>
      </c>
      <c r="C1463" s="245" t="s">
        <v>5736</v>
      </c>
      <c r="D1463" s="245" t="s">
        <v>5735</v>
      </c>
      <c r="E1463" s="246" t="s">
        <v>44</v>
      </c>
      <c r="F1463" s="245" t="s">
        <v>44</v>
      </c>
      <c r="G1463" s="245" t="s">
        <v>10583</v>
      </c>
      <c r="H1463" s="245" t="s">
        <v>10584</v>
      </c>
      <c r="I1463" s="245" t="s">
        <v>14</v>
      </c>
      <c r="J1463" s="245" t="s">
        <v>59</v>
      </c>
      <c r="K1463" s="246" t="s">
        <v>8925</v>
      </c>
      <c r="L1463" s="245" t="s">
        <v>568</v>
      </c>
      <c r="M1463"/>
      <c r="N1463"/>
      <c r="O1463"/>
      <c r="P1463"/>
      <c r="Q1463"/>
      <c r="R1463"/>
      <c r="S1463"/>
      <c r="T1463"/>
      <c r="U1463"/>
      <c r="V1463"/>
      <c r="W1463"/>
      <c r="X1463"/>
      <c r="Y1463"/>
      <c r="Z1463"/>
      <c r="AA1463"/>
      <c r="AB1463"/>
      <c r="AC1463"/>
      <c r="AD1463"/>
      <c r="AE1463"/>
      <c r="AF1463"/>
      <c r="AG1463"/>
      <c r="AH1463"/>
      <c r="AI1463"/>
      <c r="AJ1463"/>
      <c r="AK1463"/>
      <c r="AL1463"/>
      <c r="AM1463"/>
      <c r="AN1463"/>
      <c r="AO1463"/>
      <c r="AP1463"/>
      <c r="AQ1463"/>
      <c r="AR1463"/>
      <c r="AS1463"/>
      <c r="AT1463"/>
      <c r="AU1463"/>
      <c r="AV1463"/>
      <c r="AW1463"/>
      <c r="AX1463"/>
      <c r="AY1463"/>
      <c r="AZ1463"/>
      <c r="BA1463"/>
      <c r="BB1463"/>
      <c r="BC1463"/>
      <c r="BD1463"/>
      <c r="BE1463"/>
      <c r="BF1463"/>
      <c r="BG1463"/>
      <c r="BH1463"/>
      <c r="BI1463"/>
      <c r="BJ1463"/>
      <c r="BK1463"/>
      <c r="BL1463"/>
      <c r="BM1463"/>
      <c r="BN1463"/>
      <c r="BO1463"/>
    </row>
    <row r="1464" spans="1:67" ht="15" x14ac:dyDescent="0.25">
      <c r="A1464" s="245" t="s">
        <v>5395</v>
      </c>
      <c r="B1464" s="245" t="s">
        <v>5394</v>
      </c>
      <c r="C1464" s="245" t="s">
        <v>5736</v>
      </c>
      <c r="D1464" s="245" t="s">
        <v>5735</v>
      </c>
      <c r="E1464" s="246" t="s">
        <v>44</v>
      </c>
      <c r="F1464" s="245" t="s">
        <v>44</v>
      </c>
      <c r="G1464" s="245" t="s">
        <v>10585</v>
      </c>
      <c r="H1464" s="245" t="s">
        <v>10586</v>
      </c>
      <c r="I1464" s="245" t="s">
        <v>14</v>
      </c>
      <c r="J1464" s="245" t="s">
        <v>569</v>
      </c>
      <c r="K1464" s="246" t="s">
        <v>20658</v>
      </c>
      <c r="L1464" s="245" t="s">
        <v>568</v>
      </c>
      <c r="M1464"/>
      <c r="N1464"/>
      <c r="O1464"/>
      <c r="P1464"/>
      <c r="Q1464"/>
      <c r="R1464"/>
      <c r="S1464"/>
      <c r="T1464"/>
      <c r="U1464"/>
      <c r="V1464"/>
      <c r="W1464"/>
      <c r="X1464"/>
      <c r="Y1464"/>
      <c r="Z1464"/>
      <c r="AA1464"/>
      <c r="AB1464"/>
      <c r="AC1464"/>
      <c r="AD1464"/>
      <c r="AE1464"/>
      <c r="AF1464"/>
      <c r="AG1464"/>
      <c r="AH1464"/>
      <c r="AI1464"/>
      <c r="AJ1464"/>
      <c r="AK1464"/>
      <c r="AL1464"/>
      <c r="AM1464"/>
      <c r="AN1464"/>
      <c r="AO1464"/>
      <c r="AP1464"/>
      <c r="AQ1464"/>
      <c r="AR1464"/>
      <c r="AS1464"/>
      <c r="AT1464"/>
      <c r="AU1464"/>
      <c r="AV1464"/>
      <c r="AW1464"/>
      <c r="AX1464"/>
      <c r="AY1464"/>
      <c r="AZ1464"/>
      <c r="BA1464"/>
      <c r="BB1464"/>
      <c r="BC1464"/>
      <c r="BD1464"/>
      <c r="BE1464"/>
      <c r="BF1464"/>
      <c r="BG1464"/>
      <c r="BH1464"/>
      <c r="BI1464"/>
      <c r="BJ1464"/>
      <c r="BK1464"/>
      <c r="BL1464"/>
      <c r="BM1464"/>
      <c r="BN1464"/>
      <c r="BO1464"/>
    </row>
    <row r="1465" spans="1:67" ht="15" x14ac:dyDescent="0.25">
      <c r="A1465" s="245" t="s">
        <v>5395</v>
      </c>
      <c r="B1465" s="245" t="s">
        <v>5394</v>
      </c>
      <c r="C1465" s="245" t="s">
        <v>5736</v>
      </c>
      <c r="D1465" s="245" t="s">
        <v>5735</v>
      </c>
      <c r="E1465" s="246" t="s">
        <v>44</v>
      </c>
      <c r="F1465" s="245" t="s">
        <v>44</v>
      </c>
      <c r="G1465" s="245" t="s">
        <v>16585</v>
      </c>
      <c r="H1465" s="245" t="s">
        <v>16586</v>
      </c>
      <c r="I1465" s="245" t="s">
        <v>14</v>
      </c>
      <c r="J1465" s="245" t="s">
        <v>59</v>
      </c>
      <c r="K1465" s="246" t="s">
        <v>23122</v>
      </c>
      <c r="L1465" s="245" t="s">
        <v>568</v>
      </c>
      <c r="M1465"/>
      <c r="N1465"/>
      <c r="O1465"/>
      <c r="P1465"/>
      <c r="Q1465"/>
      <c r="R1465"/>
      <c r="S1465"/>
      <c r="T1465"/>
      <c r="U1465"/>
      <c r="V1465"/>
      <c r="W1465"/>
      <c r="X1465"/>
      <c r="Y1465"/>
      <c r="Z1465"/>
      <c r="AA1465"/>
      <c r="AB1465"/>
      <c r="AC1465"/>
      <c r="AD1465"/>
      <c r="AE1465"/>
      <c r="AF1465"/>
      <c r="AG1465"/>
      <c r="AH1465"/>
      <c r="AI1465"/>
      <c r="AJ1465"/>
      <c r="AK1465"/>
      <c r="AL1465"/>
      <c r="AM1465"/>
      <c r="AN1465"/>
      <c r="AO1465"/>
      <c r="AP1465"/>
      <c r="AQ1465"/>
      <c r="AR1465"/>
      <c r="AS1465"/>
      <c r="AT1465"/>
      <c r="AU1465"/>
      <c r="AV1465"/>
      <c r="AW1465"/>
      <c r="AX1465"/>
      <c r="AY1465"/>
      <c r="AZ1465"/>
      <c r="BA1465"/>
      <c r="BB1465"/>
      <c r="BC1465"/>
      <c r="BD1465"/>
      <c r="BE1465"/>
      <c r="BF1465"/>
      <c r="BG1465"/>
      <c r="BH1465"/>
      <c r="BI1465"/>
      <c r="BJ1465"/>
      <c r="BK1465"/>
      <c r="BL1465"/>
      <c r="BM1465"/>
      <c r="BN1465"/>
      <c r="BO1465"/>
    </row>
    <row r="1466" spans="1:67" ht="15" x14ac:dyDescent="0.25">
      <c r="A1466" s="245" t="s">
        <v>5395</v>
      </c>
      <c r="B1466" s="245" t="s">
        <v>5394</v>
      </c>
      <c r="C1466" s="245" t="s">
        <v>5736</v>
      </c>
      <c r="D1466" s="245" t="s">
        <v>5735</v>
      </c>
      <c r="E1466" s="246" t="s">
        <v>44</v>
      </c>
      <c r="F1466" s="245" t="s">
        <v>44</v>
      </c>
      <c r="G1466" s="245" t="s">
        <v>10587</v>
      </c>
      <c r="H1466" s="245" t="s">
        <v>10588</v>
      </c>
      <c r="I1466" s="245" t="s">
        <v>14</v>
      </c>
      <c r="J1466" s="245" t="s">
        <v>59</v>
      </c>
      <c r="K1466" s="246" t="s">
        <v>9571</v>
      </c>
      <c r="L1466" s="245" t="s">
        <v>568</v>
      </c>
      <c r="M1466"/>
      <c r="N1466"/>
      <c r="O1466"/>
      <c r="P1466"/>
      <c r="Q1466"/>
      <c r="R1466"/>
      <c r="S1466"/>
      <c r="T1466"/>
      <c r="U1466"/>
      <c r="V1466"/>
      <c r="W1466"/>
      <c r="X1466"/>
      <c r="Y1466"/>
      <c r="Z1466"/>
      <c r="AA1466"/>
      <c r="AB1466"/>
      <c r="AC1466"/>
      <c r="AD1466"/>
      <c r="AE1466"/>
      <c r="AF1466"/>
      <c r="AG1466"/>
      <c r="AH1466"/>
      <c r="AI1466"/>
      <c r="AJ1466"/>
      <c r="AK1466"/>
      <c r="AL1466"/>
      <c r="AM1466"/>
      <c r="AN1466"/>
      <c r="AO1466"/>
      <c r="AP1466"/>
      <c r="AQ1466"/>
      <c r="AR1466"/>
      <c r="AS1466"/>
      <c r="AT1466"/>
      <c r="AU1466"/>
      <c r="AV1466"/>
      <c r="AW1466"/>
      <c r="AX1466"/>
      <c r="AY1466"/>
      <c r="AZ1466"/>
      <c r="BA1466"/>
      <c r="BB1466"/>
      <c r="BC1466"/>
      <c r="BD1466"/>
      <c r="BE1466"/>
      <c r="BF1466"/>
      <c r="BG1466"/>
      <c r="BH1466"/>
      <c r="BI1466"/>
      <c r="BJ1466"/>
      <c r="BK1466"/>
      <c r="BL1466"/>
      <c r="BM1466"/>
      <c r="BN1466"/>
      <c r="BO1466"/>
    </row>
    <row r="1467" spans="1:67" ht="15" x14ac:dyDescent="0.25">
      <c r="A1467" s="245" t="s">
        <v>5395</v>
      </c>
      <c r="B1467" s="245" t="s">
        <v>5394</v>
      </c>
      <c r="C1467" s="245" t="s">
        <v>5736</v>
      </c>
      <c r="D1467" s="245" t="s">
        <v>5735</v>
      </c>
      <c r="E1467" s="246" t="s">
        <v>44</v>
      </c>
      <c r="F1467" s="245" t="s">
        <v>44</v>
      </c>
      <c r="G1467" s="245" t="s">
        <v>10589</v>
      </c>
      <c r="H1467" s="245" t="s">
        <v>10590</v>
      </c>
      <c r="I1467" s="245" t="s">
        <v>14</v>
      </c>
      <c r="J1467" s="245" t="s">
        <v>569</v>
      </c>
      <c r="K1467" s="246" t="s">
        <v>23123</v>
      </c>
      <c r="L1467" s="245" t="s">
        <v>568</v>
      </c>
      <c r="M1467"/>
      <c r="N1467"/>
      <c r="O1467"/>
      <c r="P1467"/>
      <c r="Q1467"/>
      <c r="R1467"/>
      <c r="S1467"/>
      <c r="T1467"/>
      <c r="U1467"/>
      <c r="V1467"/>
      <c r="W1467"/>
      <c r="X1467"/>
      <c r="Y1467"/>
      <c r="Z1467"/>
      <c r="AA1467"/>
      <c r="AB1467"/>
      <c r="AC1467"/>
      <c r="AD1467"/>
      <c r="AE1467"/>
      <c r="AF1467"/>
      <c r="AG1467"/>
      <c r="AH1467"/>
      <c r="AI1467"/>
      <c r="AJ1467"/>
      <c r="AK1467"/>
      <c r="AL1467"/>
      <c r="AM1467"/>
      <c r="AN1467"/>
      <c r="AO1467"/>
      <c r="AP1467"/>
      <c r="AQ1467"/>
      <c r="AR1467"/>
      <c r="AS1467"/>
      <c r="AT1467"/>
      <c r="AU1467"/>
      <c r="AV1467"/>
      <c r="AW1467"/>
      <c r="AX1467"/>
      <c r="AY1467"/>
      <c r="AZ1467"/>
      <c r="BA1467"/>
      <c r="BB1467"/>
      <c r="BC1467"/>
      <c r="BD1467"/>
      <c r="BE1467"/>
      <c r="BF1467"/>
      <c r="BG1467"/>
      <c r="BH1467"/>
      <c r="BI1467"/>
      <c r="BJ1467"/>
      <c r="BK1467"/>
      <c r="BL1467"/>
      <c r="BM1467"/>
      <c r="BN1467"/>
      <c r="BO1467"/>
    </row>
    <row r="1468" spans="1:67" ht="15" x14ac:dyDescent="0.25">
      <c r="A1468" s="245" t="s">
        <v>5395</v>
      </c>
      <c r="B1468" s="245" t="s">
        <v>5394</v>
      </c>
      <c r="C1468" s="245" t="s">
        <v>5736</v>
      </c>
      <c r="D1468" s="245" t="s">
        <v>5735</v>
      </c>
      <c r="E1468" s="246" t="s">
        <v>44</v>
      </c>
      <c r="F1468" s="245" t="s">
        <v>44</v>
      </c>
      <c r="G1468" s="245" t="s">
        <v>16588</v>
      </c>
      <c r="H1468" s="245" t="s">
        <v>16589</v>
      </c>
      <c r="I1468" s="245" t="s">
        <v>14</v>
      </c>
      <c r="J1468" s="245" t="s">
        <v>59</v>
      </c>
      <c r="K1468" s="246" t="s">
        <v>18172</v>
      </c>
      <c r="L1468" s="245" t="s">
        <v>568</v>
      </c>
      <c r="M1468"/>
      <c r="N1468"/>
      <c r="O1468"/>
      <c r="P1468"/>
      <c r="Q1468"/>
      <c r="R1468"/>
      <c r="S1468"/>
      <c r="T1468"/>
      <c r="U1468"/>
      <c r="V1468"/>
      <c r="W1468"/>
      <c r="X1468"/>
      <c r="Y1468"/>
      <c r="Z1468"/>
      <c r="AA1468"/>
      <c r="AB1468"/>
      <c r="AC1468"/>
      <c r="AD1468"/>
      <c r="AE1468"/>
      <c r="AF1468"/>
      <c r="AG1468"/>
      <c r="AH1468"/>
      <c r="AI1468"/>
      <c r="AJ1468"/>
      <c r="AK1468"/>
      <c r="AL1468"/>
      <c r="AM1468"/>
      <c r="AN1468"/>
      <c r="AO1468"/>
      <c r="AP1468"/>
      <c r="AQ1468"/>
      <c r="AR1468"/>
      <c r="AS1468"/>
      <c r="AT1468"/>
      <c r="AU1468"/>
      <c r="AV1468"/>
      <c r="AW1468"/>
      <c r="AX1468"/>
      <c r="AY1468"/>
      <c r="AZ1468"/>
      <c r="BA1468"/>
      <c r="BB1468"/>
      <c r="BC1468"/>
      <c r="BD1468"/>
      <c r="BE1468"/>
      <c r="BF1468"/>
      <c r="BG1468"/>
      <c r="BH1468"/>
      <c r="BI1468"/>
      <c r="BJ1468"/>
      <c r="BK1468"/>
      <c r="BL1468"/>
      <c r="BM1468"/>
      <c r="BN1468"/>
      <c r="BO1468"/>
    </row>
    <row r="1469" spans="1:67" ht="15" x14ac:dyDescent="0.25">
      <c r="A1469" s="245" t="s">
        <v>5395</v>
      </c>
      <c r="B1469" s="245" t="s">
        <v>5394</v>
      </c>
      <c r="C1469" s="245" t="s">
        <v>5736</v>
      </c>
      <c r="D1469" s="245" t="s">
        <v>5735</v>
      </c>
      <c r="E1469" s="246" t="s">
        <v>44</v>
      </c>
      <c r="F1469" s="245" t="s">
        <v>44</v>
      </c>
      <c r="G1469" s="245" t="s">
        <v>10591</v>
      </c>
      <c r="H1469" s="245" t="s">
        <v>10592</v>
      </c>
      <c r="I1469" s="245" t="s">
        <v>14</v>
      </c>
      <c r="J1469" s="245" t="s">
        <v>59</v>
      </c>
      <c r="K1469" s="246" t="s">
        <v>12166</v>
      </c>
      <c r="L1469" s="245" t="s">
        <v>568</v>
      </c>
      <c r="M1469"/>
      <c r="N1469"/>
      <c r="O1469"/>
      <c r="P1469"/>
      <c r="Q1469"/>
      <c r="R1469"/>
      <c r="S1469"/>
      <c r="T1469"/>
      <c r="U1469"/>
      <c r="V1469"/>
      <c r="W1469"/>
      <c r="X1469"/>
      <c r="Y1469"/>
      <c r="Z1469"/>
      <c r="AA1469"/>
      <c r="AB1469"/>
      <c r="AC1469"/>
      <c r="AD1469"/>
      <c r="AE1469"/>
      <c r="AF1469"/>
      <c r="AG1469"/>
      <c r="AH1469"/>
      <c r="AI1469"/>
      <c r="AJ1469"/>
      <c r="AK1469"/>
      <c r="AL1469"/>
      <c r="AM1469"/>
      <c r="AN1469"/>
      <c r="AO1469"/>
      <c r="AP1469"/>
      <c r="AQ1469"/>
      <c r="AR1469"/>
      <c r="AS1469"/>
      <c r="AT1469"/>
      <c r="AU1469"/>
      <c r="AV1469"/>
      <c r="AW1469"/>
      <c r="AX1469"/>
      <c r="AY1469"/>
      <c r="AZ1469"/>
      <c r="BA1469"/>
      <c r="BB1469"/>
      <c r="BC1469"/>
      <c r="BD1469"/>
      <c r="BE1469"/>
      <c r="BF1469"/>
      <c r="BG1469"/>
      <c r="BH1469"/>
      <c r="BI1469"/>
      <c r="BJ1469"/>
      <c r="BK1469"/>
      <c r="BL1469"/>
      <c r="BM1469"/>
      <c r="BN1469"/>
      <c r="BO1469"/>
    </row>
    <row r="1470" spans="1:67" ht="15" x14ac:dyDescent="0.25">
      <c r="A1470" s="245" t="s">
        <v>5395</v>
      </c>
      <c r="B1470" s="245" t="s">
        <v>5394</v>
      </c>
      <c r="C1470" s="245" t="s">
        <v>5736</v>
      </c>
      <c r="D1470" s="245" t="s">
        <v>5735</v>
      </c>
      <c r="E1470" s="246" t="s">
        <v>44</v>
      </c>
      <c r="F1470" s="245" t="s">
        <v>44</v>
      </c>
      <c r="G1470" s="245" t="s">
        <v>10593</v>
      </c>
      <c r="H1470" s="245" t="s">
        <v>10594</v>
      </c>
      <c r="I1470" s="245" t="s">
        <v>14</v>
      </c>
      <c r="J1470" s="245" t="s">
        <v>569</v>
      </c>
      <c r="K1470" s="246" t="s">
        <v>23124</v>
      </c>
      <c r="L1470" s="245" t="s">
        <v>568</v>
      </c>
      <c r="M1470"/>
      <c r="N1470"/>
      <c r="O1470"/>
      <c r="P1470"/>
      <c r="Q1470"/>
      <c r="R1470"/>
      <c r="S1470"/>
      <c r="T1470"/>
      <c r="U1470"/>
      <c r="V1470"/>
      <c r="W1470"/>
      <c r="X1470"/>
      <c r="Y1470"/>
      <c r="Z1470"/>
      <c r="AA1470"/>
      <c r="AB1470"/>
      <c r="AC1470"/>
      <c r="AD1470"/>
      <c r="AE1470"/>
      <c r="AF1470"/>
      <c r="AG1470"/>
      <c r="AH1470"/>
      <c r="AI1470"/>
      <c r="AJ1470"/>
      <c r="AK1470"/>
      <c r="AL1470"/>
      <c r="AM1470"/>
      <c r="AN1470"/>
      <c r="AO1470"/>
      <c r="AP1470"/>
      <c r="AQ1470"/>
      <c r="AR1470"/>
      <c r="AS1470"/>
      <c r="AT1470"/>
      <c r="AU1470"/>
      <c r="AV1470"/>
      <c r="AW1470"/>
      <c r="AX1470"/>
      <c r="AY1470"/>
      <c r="AZ1470"/>
      <c r="BA1470"/>
      <c r="BB1470"/>
      <c r="BC1470"/>
      <c r="BD1470"/>
      <c r="BE1470"/>
      <c r="BF1470"/>
      <c r="BG1470"/>
      <c r="BH1470"/>
      <c r="BI1470"/>
      <c r="BJ1470"/>
      <c r="BK1470"/>
      <c r="BL1470"/>
      <c r="BM1470"/>
      <c r="BN1470"/>
      <c r="BO1470"/>
    </row>
    <row r="1471" spans="1:67" ht="15" x14ac:dyDescent="0.25">
      <c r="A1471" s="245" t="s">
        <v>5395</v>
      </c>
      <c r="B1471" s="245" t="s">
        <v>5394</v>
      </c>
      <c r="C1471" s="245" t="s">
        <v>5736</v>
      </c>
      <c r="D1471" s="245" t="s">
        <v>5735</v>
      </c>
      <c r="E1471" s="246" t="s">
        <v>44</v>
      </c>
      <c r="F1471" s="245" t="s">
        <v>44</v>
      </c>
      <c r="G1471" s="245" t="s">
        <v>16593</v>
      </c>
      <c r="H1471" s="245" t="s">
        <v>16594</v>
      </c>
      <c r="I1471" s="245" t="s">
        <v>14</v>
      </c>
      <c r="J1471" s="245" t="s">
        <v>59</v>
      </c>
      <c r="K1471" s="246" t="s">
        <v>23125</v>
      </c>
      <c r="L1471" s="245" t="s">
        <v>568</v>
      </c>
      <c r="M1471"/>
      <c r="N1471"/>
      <c r="O1471"/>
      <c r="P1471"/>
      <c r="Q1471"/>
      <c r="R1471"/>
      <c r="S1471"/>
      <c r="T1471"/>
      <c r="U1471"/>
      <c r="V1471"/>
      <c r="W1471"/>
      <c r="X1471"/>
      <c r="Y1471"/>
      <c r="Z1471"/>
      <c r="AA1471"/>
      <c r="AB1471"/>
      <c r="AC1471"/>
      <c r="AD1471"/>
      <c r="AE1471"/>
      <c r="AF1471"/>
      <c r="AG1471"/>
      <c r="AH1471"/>
      <c r="AI1471"/>
      <c r="AJ1471"/>
      <c r="AK1471"/>
      <c r="AL1471"/>
      <c r="AM1471"/>
      <c r="AN1471"/>
      <c r="AO1471"/>
      <c r="AP1471"/>
      <c r="AQ1471"/>
      <c r="AR1471"/>
      <c r="AS1471"/>
      <c r="AT1471"/>
      <c r="AU1471"/>
      <c r="AV1471"/>
      <c r="AW1471"/>
      <c r="AX1471"/>
      <c r="AY1471"/>
      <c r="AZ1471"/>
      <c r="BA1471"/>
      <c r="BB1471"/>
      <c r="BC1471"/>
      <c r="BD1471"/>
      <c r="BE1471"/>
      <c r="BF1471"/>
      <c r="BG1471"/>
      <c r="BH1471"/>
      <c r="BI1471"/>
      <c r="BJ1471"/>
      <c r="BK1471"/>
      <c r="BL1471"/>
      <c r="BM1471"/>
      <c r="BN1471"/>
      <c r="BO1471"/>
    </row>
    <row r="1472" spans="1:67" ht="15" x14ac:dyDescent="0.25">
      <c r="A1472" s="245" t="s">
        <v>5395</v>
      </c>
      <c r="B1472" s="245" t="s">
        <v>5394</v>
      </c>
      <c r="C1472" s="245" t="s">
        <v>5736</v>
      </c>
      <c r="D1472" s="245" t="s">
        <v>5735</v>
      </c>
      <c r="E1472" s="246" t="s">
        <v>44</v>
      </c>
      <c r="F1472" s="245" t="s">
        <v>44</v>
      </c>
      <c r="G1472" s="245" t="s">
        <v>10596</v>
      </c>
      <c r="H1472" s="245" t="s">
        <v>10597</v>
      </c>
      <c r="I1472" s="245" t="s">
        <v>14</v>
      </c>
      <c r="J1472" s="245" t="s">
        <v>59</v>
      </c>
      <c r="K1472" s="246" t="s">
        <v>23126</v>
      </c>
      <c r="L1472" s="245" t="s">
        <v>568</v>
      </c>
      <c r="M1472"/>
      <c r="N1472"/>
      <c r="O1472"/>
      <c r="P1472"/>
      <c r="Q1472"/>
      <c r="R1472"/>
      <c r="S1472"/>
      <c r="T1472"/>
      <c r="U1472"/>
      <c r="V1472"/>
      <c r="W1472"/>
      <c r="X1472"/>
      <c r="Y1472"/>
      <c r="Z1472"/>
      <c r="AA1472"/>
      <c r="AB1472"/>
      <c r="AC1472"/>
      <c r="AD1472"/>
      <c r="AE1472"/>
      <c r="AF1472"/>
      <c r="AG1472"/>
      <c r="AH1472"/>
      <c r="AI1472"/>
      <c r="AJ1472"/>
      <c r="AK1472"/>
      <c r="AL1472"/>
      <c r="AM1472"/>
      <c r="AN1472"/>
      <c r="AO1472"/>
      <c r="AP1472"/>
      <c r="AQ1472"/>
      <c r="AR1472"/>
      <c r="AS1472"/>
      <c r="AT1472"/>
      <c r="AU1472"/>
      <c r="AV1472"/>
      <c r="AW1472"/>
      <c r="AX1472"/>
      <c r="AY1472"/>
      <c r="AZ1472"/>
      <c r="BA1472"/>
      <c r="BB1472"/>
      <c r="BC1472"/>
      <c r="BD1472"/>
      <c r="BE1472"/>
      <c r="BF1472"/>
      <c r="BG1472"/>
      <c r="BH1472"/>
      <c r="BI1472"/>
      <c r="BJ1472"/>
      <c r="BK1472"/>
      <c r="BL1472"/>
      <c r="BM1472"/>
      <c r="BN1472"/>
      <c r="BO1472"/>
    </row>
    <row r="1473" spans="1:67" ht="15" x14ac:dyDescent="0.25">
      <c r="A1473" s="245" t="s">
        <v>5395</v>
      </c>
      <c r="B1473" s="245" t="s">
        <v>5394</v>
      </c>
      <c r="C1473" s="245" t="s">
        <v>5736</v>
      </c>
      <c r="D1473" s="245" t="s">
        <v>5735</v>
      </c>
      <c r="E1473" s="246" t="s">
        <v>44</v>
      </c>
      <c r="F1473" s="245" t="s">
        <v>44</v>
      </c>
      <c r="G1473" s="245" t="s">
        <v>10599</v>
      </c>
      <c r="H1473" s="245" t="s">
        <v>10600</v>
      </c>
      <c r="I1473" s="245" t="s">
        <v>14</v>
      </c>
      <c r="J1473" s="245" t="s">
        <v>59</v>
      </c>
      <c r="K1473" s="246" t="s">
        <v>10293</v>
      </c>
      <c r="L1473" s="245" t="s">
        <v>568</v>
      </c>
      <c r="M1473"/>
      <c r="N1473"/>
      <c r="O1473"/>
      <c r="P1473"/>
      <c r="Q1473"/>
      <c r="R1473"/>
      <c r="S1473"/>
      <c r="T1473"/>
      <c r="U1473"/>
      <c r="V1473"/>
      <c r="W1473"/>
      <c r="X1473"/>
      <c r="Y1473"/>
      <c r="Z1473"/>
      <c r="AA1473"/>
      <c r="AB1473"/>
      <c r="AC1473"/>
      <c r="AD1473"/>
      <c r="AE1473"/>
      <c r="AF1473"/>
      <c r="AG1473"/>
      <c r="AH1473"/>
      <c r="AI1473"/>
      <c r="AJ1473"/>
      <c r="AK1473"/>
      <c r="AL1473"/>
      <c r="AM1473"/>
      <c r="AN1473"/>
      <c r="AO1473"/>
      <c r="AP1473"/>
      <c r="AQ1473"/>
      <c r="AR1473"/>
      <c r="AS1473"/>
      <c r="AT1473"/>
      <c r="AU1473"/>
      <c r="AV1473"/>
      <c r="AW1473"/>
      <c r="AX1473"/>
      <c r="AY1473"/>
      <c r="AZ1473"/>
      <c r="BA1473"/>
      <c r="BB1473"/>
      <c r="BC1473"/>
      <c r="BD1473"/>
      <c r="BE1473"/>
      <c r="BF1473"/>
      <c r="BG1473"/>
      <c r="BH1473"/>
      <c r="BI1473"/>
      <c r="BJ1473"/>
      <c r="BK1473"/>
      <c r="BL1473"/>
      <c r="BM1473"/>
      <c r="BN1473"/>
      <c r="BO1473"/>
    </row>
    <row r="1474" spans="1:67" ht="15" x14ac:dyDescent="0.25">
      <c r="A1474" s="245" t="s">
        <v>5395</v>
      </c>
      <c r="B1474" s="245" t="s">
        <v>5394</v>
      </c>
      <c r="C1474" s="245" t="s">
        <v>5736</v>
      </c>
      <c r="D1474" s="245" t="s">
        <v>5735</v>
      </c>
      <c r="E1474" s="246" t="s">
        <v>44</v>
      </c>
      <c r="F1474" s="245" t="s">
        <v>44</v>
      </c>
      <c r="G1474" s="245" t="s">
        <v>10601</v>
      </c>
      <c r="H1474" s="245" t="s">
        <v>10602</v>
      </c>
      <c r="I1474" s="245" t="s">
        <v>14</v>
      </c>
      <c r="J1474" s="245" t="s">
        <v>59</v>
      </c>
      <c r="K1474" s="246" t="s">
        <v>23127</v>
      </c>
      <c r="L1474" s="245" t="s">
        <v>568</v>
      </c>
      <c r="M1474"/>
      <c r="N1474"/>
      <c r="O1474"/>
      <c r="P1474"/>
      <c r="Q1474"/>
      <c r="R1474"/>
      <c r="S1474"/>
      <c r="T1474"/>
      <c r="U1474"/>
      <c r="V1474"/>
      <c r="W1474"/>
      <c r="X1474"/>
      <c r="Y1474"/>
      <c r="Z1474"/>
      <c r="AA1474"/>
      <c r="AB1474"/>
      <c r="AC1474"/>
      <c r="AD1474"/>
      <c r="AE1474"/>
      <c r="AF1474"/>
      <c r="AG1474"/>
      <c r="AH1474"/>
      <c r="AI1474"/>
      <c r="AJ1474"/>
      <c r="AK1474"/>
      <c r="AL1474"/>
      <c r="AM1474"/>
      <c r="AN1474"/>
      <c r="AO1474"/>
      <c r="AP1474"/>
      <c r="AQ1474"/>
      <c r="AR1474"/>
      <c r="AS1474"/>
      <c r="AT1474"/>
      <c r="AU1474"/>
      <c r="AV1474"/>
      <c r="AW1474"/>
      <c r="AX1474"/>
      <c r="AY1474"/>
      <c r="AZ1474"/>
      <c r="BA1474"/>
      <c r="BB1474"/>
      <c r="BC1474"/>
      <c r="BD1474"/>
      <c r="BE1474"/>
      <c r="BF1474"/>
      <c r="BG1474"/>
      <c r="BH1474"/>
      <c r="BI1474"/>
      <c r="BJ1474"/>
      <c r="BK1474"/>
      <c r="BL1474"/>
      <c r="BM1474"/>
      <c r="BN1474"/>
      <c r="BO1474"/>
    </row>
    <row r="1475" spans="1:67" ht="15" x14ac:dyDescent="0.25">
      <c r="A1475" s="245" t="s">
        <v>5395</v>
      </c>
      <c r="B1475" s="245" t="s">
        <v>5394</v>
      </c>
      <c r="C1475" s="245" t="s">
        <v>5736</v>
      </c>
      <c r="D1475" s="245" t="s">
        <v>5735</v>
      </c>
      <c r="E1475" s="246" t="s">
        <v>44</v>
      </c>
      <c r="F1475" s="245" t="s">
        <v>44</v>
      </c>
      <c r="G1475" s="245" t="s">
        <v>10603</v>
      </c>
      <c r="H1475" s="245" t="s">
        <v>10604</v>
      </c>
      <c r="I1475" s="245" t="s">
        <v>14</v>
      </c>
      <c r="J1475" s="245" t="s">
        <v>569</v>
      </c>
      <c r="K1475" s="246" t="s">
        <v>23128</v>
      </c>
      <c r="L1475" s="245" t="s">
        <v>568</v>
      </c>
      <c r="M1475"/>
      <c r="N1475"/>
      <c r="O1475"/>
      <c r="P1475"/>
      <c r="Q1475"/>
      <c r="R1475"/>
      <c r="S1475"/>
      <c r="T1475"/>
      <c r="U1475"/>
      <c r="V1475"/>
      <c r="W1475"/>
      <c r="X1475"/>
      <c r="Y1475"/>
      <c r="Z1475"/>
      <c r="AA1475"/>
      <c r="AB1475"/>
      <c r="AC1475"/>
      <c r="AD1475"/>
      <c r="AE1475"/>
      <c r="AF1475"/>
      <c r="AG1475"/>
      <c r="AH1475"/>
      <c r="AI1475"/>
      <c r="AJ1475"/>
      <c r="AK1475"/>
      <c r="AL1475"/>
      <c r="AM1475"/>
      <c r="AN1475"/>
      <c r="AO1475"/>
      <c r="AP1475"/>
      <c r="AQ1475"/>
      <c r="AR1475"/>
      <c r="AS1475"/>
      <c r="AT1475"/>
      <c r="AU1475"/>
      <c r="AV1475"/>
      <c r="AW1475"/>
      <c r="AX1475"/>
      <c r="AY1475"/>
      <c r="AZ1475"/>
      <c r="BA1475"/>
      <c r="BB1475"/>
      <c r="BC1475"/>
      <c r="BD1475"/>
      <c r="BE1475"/>
      <c r="BF1475"/>
      <c r="BG1475"/>
      <c r="BH1475"/>
      <c r="BI1475"/>
      <c r="BJ1475"/>
      <c r="BK1475"/>
      <c r="BL1475"/>
      <c r="BM1475"/>
      <c r="BN1475"/>
      <c r="BO1475"/>
    </row>
    <row r="1476" spans="1:67" ht="15" x14ac:dyDescent="0.25">
      <c r="A1476" s="245" t="s">
        <v>5395</v>
      </c>
      <c r="B1476" s="245" t="s">
        <v>5394</v>
      </c>
      <c r="C1476" s="245" t="s">
        <v>5736</v>
      </c>
      <c r="D1476" s="245" t="s">
        <v>5735</v>
      </c>
      <c r="E1476" s="246" t="s">
        <v>44</v>
      </c>
      <c r="F1476" s="245" t="s">
        <v>44</v>
      </c>
      <c r="G1476" s="245" t="s">
        <v>16600</v>
      </c>
      <c r="H1476" s="245" t="s">
        <v>16601</v>
      </c>
      <c r="I1476" s="245" t="s">
        <v>14</v>
      </c>
      <c r="J1476" s="245" t="s">
        <v>59</v>
      </c>
      <c r="K1476" s="246" t="s">
        <v>23129</v>
      </c>
      <c r="L1476" s="245" t="s">
        <v>568</v>
      </c>
      <c r="M1476"/>
      <c r="N1476"/>
      <c r="O1476"/>
      <c r="P1476"/>
      <c r="Q1476"/>
      <c r="R1476"/>
      <c r="S1476"/>
      <c r="T1476"/>
      <c r="U1476"/>
      <c r="V1476"/>
      <c r="W1476"/>
      <c r="X1476"/>
      <c r="Y1476"/>
      <c r="Z1476"/>
      <c r="AA1476"/>
      <c r="AB1476"/>
      <c r="AC1476"/>
      <c r="AD1476"/>
      <c r="AE1476"/>
      <c r="AF1476"/>
      <c r="AG1476"/>
      <c r="AH1476"/>
      <c r="AI1476"/>
      <c r="AJ1476"/>
      <c r="AK1476"/>
      <c r="AL1476"/>
      <c r="AM1476"/>
      <c r="AN1476"/>
      <c r="AO1476"/>
      <c r="AP1476"/>
      <c r="AQ1476"/>
      <c r="AR1476"/>
      <c r="AS1476"/>
      <c r="AT1476"/>
      <c r="AU1476"/>
      <c r="AV1476"/>
      <c r="AW1476"/>
      <c r="AX1476"/>
      <c r="AY1476"/>
      <c r="AZ1476"/>
      <c r="BA1476"/>
      <c r="BB1476"/>
      <c r="BC1476"/>
      <c r="BD1476"/>
      <c r="BE1476"/>
      <c r="BF1476"/>
      <c r="BG1476"/>
      <c r="BH1476"/>
      <c r="BI1476"/>
      <c r="BJ1476"/>
      <c r="BK1476"/>
      <c r="BL1476"/>
      <c r="BM1476"/>
      <c r="BN1476"/>
      <c r="BO1476"/>
    </row>
    <row r="1477" spans="1:67" ht="15" x14ac:dyDescent="0.25">
      <c r="A1477" s="245" t="s">
        <v>5395</v>
      </c>
      <c r="B1477" s="245" t="s">
        <v>5394</v>
      </c>
      <c r="C1477" s="245" t="s">
        <v>5736</v>
      </c>
      <c r="D1477" s="245" t="s">
        <v>5735</v>
      </c>
      <c r="E1477" s="246" t="s">
        <v>44</v>
      </c>
      <c r="F1477" s="245" t="s">
        <v>44</v>
      </c>
      <c r="G1477" s="245" t="s">
        <v>10605</v>
      </c>
      <c r="H1477" s="245" t="s">
        <v>10606</v>
      </c>
      <c r="I1477" s="245" t="s">
        <v>14</v>
      </c>
      <c r="J1477" s="245" t="s">
        <v>59</v>
      </c>
      <c r="K1477" s="246" t="s">
        <v>23130</v>
      </c>
      <c r="L1477" s="245" t="s">
        <v>568</v>
      </c>
      <c r="M1477"/>
      <c r="N1477"/>
      <c r="O1477"/>
      <c r="P1477"/>
      <c r="Q1477"/>
      <c r="R1477"/>
      <c r="S1477"/>
      <c r="T1477"/>
      <c r="U1477"/>
      <c r="V1477"/>
      <c r="W1477"/>
      <c r="X1477"/>
      <c r="Y1477"/>
      <c r="Z1477"/>
      <c r="AA1477"/>
      <c r="AB1477"/>
      <c r="AC1477"/>
      <c r="AD1477"/>
      <c r="AE1477"/>
      <c r="AF1477"/>
      <c r="AG1477"/>
      <c r="AH1477"/>
      <c r="AI1477"/>
      <c r="AJ1477"/>
      <c r="AK1477"/>
      <c r="AL1477"/>
      <c r="AM1477"/>
      <c r="AN1477"/>
      <c r="AO1477"/>
      <c r="AP1477"/>
      <c r="AQ1477"/>
      <c r="AR1477"/>
      <c r="AS1477"/>
      <c r="AT1477"/>
      <c r="AU1477"/>
      <c r="AV1477"/>
      <c r="AW1477"/>
      <c r="AX1477"/>
      <c r="AY1477"/>
      <c r="AZ1477"/>
      <c r="BA1477"/>
      <c r="BB1477"/>
      <c r="BC1477"/>
      <c r="BD1477"/>
      <c r="BE1477"/>
      <c r="BF1477"/>
      <c r="BG1477"/>
      <c r="BH1477"/>
      <c r="BI1477"/>
      <c r="BJ1477"/>
      <c r="BK1477"/>
      <c r="BL1477"/>
      <c r="BM1477"/>
      <c r="BN1477"/>
      <c r="BO1477"/>
    </row>
    <row r="1478" spans="1:67" ht="15" x14ac:dyDescent="0.25">
      <c r="A1478" s="245" t="s">
        <v>5395</v>
      </c>
      <c r="B1478" s="245" t="s">
        <v>5394</v>
      </c>
      <c r="C1478" s="245" t="s">
        <v>5736</v>
      </c>
      <c r="D1478" s="245" t="s">
        <v>5735</v>
      </c>
      <c r="E1478" s="246" t="s">
        <v>44</v>
      </c>
      <c r="F1478" s="245" t="s">
        <v>44</v>
      </c>
      <c r="G1478" s="245" t="s">
        <v>10607</v>
      </c>
      <c r="H1478" s="245" t="s">
        <v>10608</v>
      </c>
      <c r="I1478" s="245" t="s">
        <v>14</v>
      </c>
      <c r="J1478" s="245" t="s">
        <v>569</v>
      </c>
      <c r="K1478" s="246" t="s">
        <v>20808</v>
      </c>
      <c r="L1478" s="245" t="s">
        <v>568</v>
      </c>
      <c r="M1478"/>
      <c r="N1478"/>
      <c r="O1478"/>
      <c r="P1478"/>
      <c r="Q1478"/>
      <c r="R1478"/>
      <c r="S1478"/>
      <c r="T1478"/>
      <c r="U1478"/>
      <c r="V1478"/>
      <c r="W1478"/>
      <c r="X1478"/>
      <c r="Y1478"/>
      <c r="Z1478"/>
      <c r="AA1478"/>
      <c r="AB1478"/>
      <c r="AC1478"/>
      <c r="AD1478"/>
      <c r="AE1478"/>
      <c r="AF1478"/>
      <c r="AG1478"/>
      <c r="AH1478"/>
      <c r="AI1478"/>
      <c r="AJ1478"/>
      <c r="AK1478"/>
      <c r="AL1478"/>
      <c r="AM1478"/>
      <c r="AN1478"/>
      <c r="AO1478"/>
      <c r="AP1478"/>
      <c r="AQ1478"/>
      <c r="AR1478"/>
      <c r="AS1478"/>
      <c r="AT1478"/>
      <c r="AU1478"/>
      <c r="AV1478"/>
      <c r="AW1478"/>
      <c r="AX1478"/>
      <c r="AY1478"/>
      <c r="AZ1478"/>
      <c r="BA1478"/>
      <c r="BB1478"/>
      <c r="BC1478"/>
      <c r="BD1478"/>
      <c r="BE1478"/>
      <c r="BF1478"/>
      <c r="BG1478"/>
      <c r="BH1478"/>
      <c r="BI1478"/>
      <c r="BJ1478"/>
      <c r="BK1478"/>
      <c r="BL1478"/>
      <c r="BM1478"/>
      <c r="BN1478"/>
      <c r="BO1478"/>
    </row>
    <row r="1479" spans="1:67" ht="15" x14ac:dyDescent="0.25">
      <c r="A1479" s="245" t="s">
        <v>5395</v>
      </c>
      <c r="B1479" s="245" t="s">
        <v>5394</v>
      </c>
      <c r="C1479" s="245" t="s">
        <v>5736</v>
      </c>
      <c r="D1479" s="245" t="s">
        <v>5735</v>
      </c>
      <c r="E1479" s="246" t="s">
        <v>44</v>
      </c>
      <c r="F1479" s="245" t="s">
        <v>44</v>
      </c>
      <c r="G1479" s="245" t="s">
        <v>16605</v>
      </c>
      <c r="H1479" s="245" t="s">
        <v>16606</v>
      </c>
      <c r="I1479" s="245" t="s">
        <v>14</v>
      </c>
      <c r="J1479" s="245" t="s">
        <v>59</v>
      </c>
      <c r="K1479" s="246" t="s">
        <v>23131</v>
      </c>
      <c r="L1479" s="245" t="s">
        <v>568</v>
      </c>
      <c r="M1479"/>
      <c r="N1479"/>
      <c r="O1479"/>
      <c r="P1479"/>
      <c r="Q1479"/>
      <c r="R1479"/>
      <c r="S1479"/>
      <c r="T1479"/>
      <c r="U1479"/>
      <c r="V1479"/>
      <c r="W1479"/>
      <c r="X1479"/>
      <c r="Y1479"/>
      <c r="Z1479"/>
      <c r="AA1479"/>
      <c r="AB1479"/>
      <c r="AC1479"/>
      <c r="AD1479"/>
      <c r="AE1479"/>
      <c r="AF1479"/>
      <c r="AG1479"/>
      <c r="AH1479"/>
      <c r="AI1479"/>
      <c r="AJ1479"/>
      <c r="AK1479"/>
      <c r="AL1479"/>
      <c r="AM1479"/>
      <c r="AN1479"/>
      <c r="AO1479"/>
      <c r="AP1479"/>
      <c r="AQ1479"/>
      <c r="AR1479"/>
      <c r="AS1479"/>
      <c r="AT1479"/>
      <c r="AU1479"/>
      <c r="AV1479"/>
      <c r="AW1479"/>
      <c r="AX1479"/>
      <c r="AY1479"/>
      <c r="AZ1479"/>
      <c r="BA1479"/>
      <c r="BB1479"/>
      <c r="BC1479"/>
      <c r="BD1479"/>
      <c r="BE1479"/>
      <c r="BF1479"/>
      <c r="BG1479"/>
      <c r="BH1479"/>
      <c r="BI1479"/>
      <c r="BJ1479"/>
      <c r="BK1479"/>
      <c r="BL1479"/>
      <c r="BM1479"/>
      <c r="BN1479"/>
      <c r="BO1479"/>
    </row>
    <row r="1480" spans="1:67" ht="15" x14ac:dyDescent="0.25">
      <c r="A1480" s="245" t="s">
        <v>5395</v>
      </c>
      <c r="B1480" s="245" t="s">
        <v>5394</v>
      </c>
      <c r="C1480" s="245" t="s">
        <v>5736</v>
      </c>
      <c r="D1480" s="245" t="s">
        <v>5735</v>
      </c>
      <c r="E1480" s="246" t="s">
        <v>44</v>
      </c>
      <c r="F1480" s="245" t="s">
        <v>44</v>
      </c>
      <c r="G1480" s="245" t="s">
        <v>10609</v>
      </c>
      <c r="H1480" s="245" t="s">
        <v>10610</v>
      </c>
      <c r="I1480" s="245" t="s">
        <v>14</v>
      </c>
      <c r="J1480" s="245" t="s">
        <v>59</v>
      </c>
      <c r="K1480" s="246" t="s">
        <v>14971</v>
      </c>
      <c r="L1480" s="245" t="s">
        <v>568</v>
      </c>
      <c r="M1480"/>
      <c r="N1480"/>
      <c r="O1480"/>
      <c r="P1480"/>
      <c r="Q1480"/>
      <c r="R1480"/>
      <c r="S1480"/>
      <c r="T1480"/>
      <c r="U1480"/>
      <c r="V1480"/>
      <c r="W1480"/>
      <c r="X1480"/>
      <c r="Y1480"/>
      <c r="Z1480"/>
      <c r="AA1480"/>
      <c r="AB1480"/>
      <c r="AC1480"/>
      <c r="AD1480"/>
      <c r="AE1480"/>
      <c r="AF1480"/>
      <c r="AG1480"/>
      <c r="AH1480"/>
      <c r="AI1480"/>
      <c r="AJ1480"/>
      <c r="AK1480"/>
      <c r="AL1480"/>
      <c r="AM1480"/>
      <c r="AN1480"/>
      <c r="AO1480"/>
      <c r="AP1480"/>
      <c r="AQ1480"/>
      <c r="AR1480"/>
      <c r="AS1480"/>
      <c r="AT1480"/>
      <c r="AU1480"/>
      <c r="AV1480"/>
      <c r="AW1480"/>
      <c r="AX1480"/>
      <c r="AY1480"/>
      <c r="AZ1480"/>
      <c r="BA1480"/>
      <c r="BB1480"/>
      <c r="BC1480"/>
      <c r="BD1480"/>
      <c r="BE1480"/>
      <c r="BF1480"/>
      <c r="BG1480"/>
      <c r="BH1480"/>
      <c r="BI1480"/>
      <c r="BJ1480"/>
      <c r="BK1480"/>
      <c r="BL1480"/>
      <c r="BM1480"/>
      <c r="BN1480"/>
      <c r="BO1480"/>
    </row>
    <row r="1481" spans="1:67" ht="15" x14ac:dyDescent="0.25">
      <c r="A1481" s="245" t="s">
        <v>5395</v>
      </c>
      <c r="B1481" s="245" t="s">
        <v>5394</v>
      </c>
      <c r="C1481" s="245" t="s">
        <v>5736</v>
      </c>
      <c r="D1481" s="245" t="s">
        <v>5735</v>
      </c>
      <c r="E1481" s="246" t="s">
        <v>44</v>
      </c>
      <c r="F1481" s="245" t="s">
        <v>44</v>
      </c>
      <c r="G1481" s="245" t="s">
        <v>10611</v>
      </c>
      <c r="H1481" s="245" t="s">
        <v>10612</v>
      </c>
      <c r="I1481" s="245" t="s">
        <v>14</v>
      </c>
      <c r="J1481" s="245" t="s">
        <v>569</v>
      </c>
      <c r="K1481" s="246" t="s">
        <v>23132</v>
      </c>
      <c r="L1481" s="245" t="s">
        <v>568</v>
      </c>
      <c r="M1481"/>
      <c r="N1481"/>
      <c r="O1481"/>
      <c r="P1481"/>
      <c r="Q1481"/>
      <c r="R1481"/>
      <c r="S1481"/>
      <c r="T1481"/>
      <c r="U1481"/>
      <c r="V1481"/>
      <c r="W1481"/>
      <c r="X1481"/>
      <c r="Y1481"/>
      <c r="Z1481"/>
      <c r="AA1481"/>
      <c r="AB1481"/>
      <c r="AC1481"/>
      <c r="AD1481"/>
      <c r="AE1481"/>
      <c r="AF1481"/>
      <c r="AG1481"/>
      <c r="AH1481"/>
      <c r="AI1481"/>
      <c r="AJ1481"/>
      <c r="AK1481"/>
      <c r="AL1481"/>
      <c r="AM1481"/>
      <c r="AN1481"/>
      <c r="AO1481"/>
      <c r="AP1481"/>
      <c r="AQ1481"/>
      <c r="AR1481"/>
      <c r="AS1481"/>
      <c r="AT1481"/>
      <c r="AU1481"/>
      <c r="AV1481"/>
      <c r="AW1481"/>
      <c r="AX1481"/>
      <c r="AY1481"/>
      <c r="AZ1481"/>
      <c r="BA1481"/>
      <c r="BB1481"/>
      <c r="BC1481"/>
      <c r="BD1481"/>
      <c r="BE1481"/>
      <c r="BF1481"/>
      <c r="BG1481"/>
      <c r="BH1481"/>
      <c r="BI1481"/>
      <c r="BJ1481"/>
      <c r="BK1481"/>
      <c r="BL1481"/>
      <c r="BM1481"/>
      <c r="BN1481"/>
      <c r="BO1481"/>
    </row>
    <row r="1482" spans="1:67" ht="15" x14ac:dyDescent="0.25">
      <c r="A1482" s="245" t="s">
        <v>5395</v>
      </c>
      <c r="B1482" s="245" t="s">
        <v>5394</v>
      </c>
      <c r="C1482" s="245" t="s">
        <v>5736</v>
      </c>
      <c r="D1482" s="245" t="s">
        <v>5735</v>
      </c>
      <c r="E1482" s="246" t="s">
        <v>44</v>
      </c>
      <c r="F1482" s="245" t="s">
        <v>44</v>
      </c>
      <c r="G1482" s="245" t="s">
        <v>16609</v>
      </c>
      <c r="H1482" s="245" t="s">
        <v>16610</v>
      </c>
      <c r="I1482" s="245" t="s">
        <v>14</v>
      </c>
      <c r="J1482" s="245" t="s">
        <v>59</v>
      </c>
      <c r="K1482" s="246" t="s">
        <v>15452</v>
      </c>
      <c r="L1482" s="245" t="s">
        <v>568</v>
      </c>
      <c r="M1482"/>
      <c r="N1482"/>
      <c r="O1482"/>
      <c r="P1482"/>
      <c r="Q1482"/>
      <c r="R1482"/>
      <c r="S1482"/>
      <c r="T1482"/>
      <c r="U1482"/>
      <c r="V1482"/>
      <c r="W1482"/>
      <c r="X1482"/>
      <c r="Y1482"/>
      <c r="Z1482"/>
      <c r="AA1482"/>
      <c r="AB1482"/>
      <c r="AC1482"/>
      <c r="AD1482"/>
      <c r="AE1482"/>
      <c r="AF1482"/>
      <c r="AG1482"/>
      <c r="AH1482"/>
      <c r="AI1482"/>
      <c r="AJ1482"/>
      <c r="AK1482"/>
      <c r="AL1482"/>
      <c r="AM1482"/>
      <c r="AN1482"/>
      <c r="AO1482"/>
      <c r="AP1482"/>
      <c r="AQ1482"/>
      <c r="AR1482"/>
      <c r="AS1482"/>
      <c r="AT1482"/>
      <c r="AU1482"/>
      <c r="AV1482"/>
      <c r="AW1482"/>
      <c r="AX1482"/>
      <c r="AY1482"/>
      <c r="AZ1482"/>
      <c r="BA1482"/>
      <c r="BB1482"/>
      <c r="BC1482"/>
      <c r="BD1482"/>
      <c r="BE1482"/>
      <c r="BF1482"/>
      <c r="BG1482"/>
      <c r="BH1482"/>
      <c r="BI1482"/>
      <c r="BJ1482"/>
      <c r="BK1482"/>
      <c r="BL1482"/>
      <c r="BM1482"/>
      <c r="BN1482"/>
      <c r="BO1482"/>
    </row>
    <row r="1483" spans="1:67" ht="15" x14ac:dyDescent="0.25">
      <c r="A1483" s="245" t="s">
        <v>5395</v>
      </c>
      <c r="B1483" s="245" t="s">
        <v>5394</v>
      </c>
      <c r="C1483" s="245" t="s">
        <v>5736</v>
      </c>
      <c r="D1483" s="245" t="s">
        <v>5735</v>
      </c>
      <c r="E1483" s="246" t="s">
        <v>44</v>
      </c>
      <c r="F1483" s="245" t="s">
        <v>44</v>
      </c>
      <c r="G1483" s="245" t="s">
        <v>10613</v>
      </c>
      <c r="H1483" s="245" t="s">
        <v>10614</v>
      </c>
      <c r="I1483" s="245" t="s">
        <v>14</v>
      </c>
      <c r="J1483" s="245" t="s">
        <v>569</v>
      </c>
      <c r="K1483" s="246" t="s">
        <v>14321</v>
      </c>
      <c r="L1483" s="245" t="s">
        <v>568</v>
      </c>
      <c r="M1483"/>
      <c r="N1483"/>
      <c r="O1483"/>
      <c r="P1483"/>
      <c r="Q1483"/>
      <c r="R1483"/>
      <c r="S1483"/>
      <c r="T1483"/>
      <c r="U1483"/>
      <c r="V1483"/>
      <c r="W1483"/>
      <c r="X1483"/>
      <c r="Y1483"/>
      <c r="Z1483"/>
      <c r="AA1483"/>
      <c r="AB1483"/>
      <c r="AC1483"/>
      <c r="AD1483"/>
      <c r="AE1483"/>
      <c r="AF1483"/>
      <c r="AG1483"/>
      <c r="AH1483"/>
      <c r="AI1483"/>
      <c r="AJ1483"/>
      <c r="AK1483"/>
      <c r="AL1483"/>
      <c r="AM1483"/>
      <c r="AN1483"/>
      <c r="AO1483"/>
      <c r="AP1483"/>
      <c r="AQ1483"/>
      <c r="AR1483"/>
      <c r="AS1483"/>
      <c r="AT1483"/>
      <c r="AU1483"/>
      <c r="AV1483"/>
      <c r="AW1483"/>
      <c r="AX1483"/>
      <c r="AY1483"/>
      <c r="AZ1483"/>
      <c r="BA1483"/>
      <c r="BB1483"/>
      <c r="BC1483"/>
      <c r="BD1483"/>
      <c r="BE1483"/>
      <c r="BF1483"/>
      <c r="BG1483"/>
      <c r="BH1483"/>
      <c r="BI1483"/>
      <c r="BJ1483"/>
      <c r="BK1483"/>
      <c r="BL1483"/>
      <c r="BM1483"/>
      <c r="BN1483"/>
      <c r="BO1483"/>
    </row>
    <row r="1484" spans="1:67" ht="15" x14ac:dyDescent="0.25">
      <c r="A1484" s="245" t="s">
        <v>5395</v>
      </c>
      <c r="B1484" s="245" t="s">
        <v>5394</v>
      </c>
      <c r="C1484" s="245" t="s">
        <v>5736</v>
      </c>
      <c r="D1484" s="245" t="s">
        <v>5735</v>
      </c>
      <c r="E1484" s="246" t="s">
        <v>44</v>
      </c>
      <c r="F1484" s="245" t="s">
        <v>44</v>
      </c>
      <c r="G1484" s="245" t="s">
        <v>16613</v>
      </c>
      <c r="H1484" s="245" t="s">
        <v>16614</v>
      </c>
      <c r="I1484" s="245" t="s">
        <v>14</v>
      </c>
      <c r="J1484" s="245" t="s">
        <v>59</v>
      </c>
      <c r="K1484" s="246" t="s">
        <v>14963</v>
      </c>
      <c r="L1484" s="245" t="s">
        <v>568</v>
      </c>
      <c r="M1484"/>
      <c r="N1484"/>
      <c r="O1484"/>
      <c r="P1484"/>
      <c r="Q1484"/>
      <c r="R1484"/>
      <c r="S1484"/>
      <c r="T1484"/>
      <c r="U1484"/>
      <c r="V1484"/>
      <c r="W1484"/>
      <c r="X1484"/>
      <c r="Y1484"/>
      <c r="Z1484"/>
      <c r="AA1484"/>
      <c r="AB1484"/>
      <c r="AC1484"/>
      <c r="AD1484"/>
      <c r="AE1484"/>
      <c r="AF1484"/>
      <c r="AG1484"/>
      <c r="AH1484"/>
      <c r="AI1484"/>
      <c r="AJ1484"/>
      <c r="AK1484"/>
      <c r="AL1484"/>
      <c r="AM1484"/>
      <c r="AN1484"/>
      <c r="AO1484"/>
      <c r="AP1484"/>
      <c r="AQ1484"/>
      <c r="AR1484"/>
      <c r="AS1484"/>
      <c r="AT1484"/>
      <c r="AU1484"/>
      <c r="AV1484"/>
      <c r="AW1484"/>
      <c r="AX1484"/>
      <c r="AY1484"/>
      <c r="AZ1484"/>
      <c r="BA1484"/>
      <c r="BB1484"/>
      <c r="BC1484"/>
      <c r="BD1484"/>
      <c r="BE1484"/>
      <c r="BF1484"/>
      <c r="BG1484"/>
      <c r="BH1484"/>
      <c r="BI1484"/>
      <c r="BJ1484"/>
      <c r="BK1484"/>
      <c r="BL1484"/>
      <c r="BM1484"/>
      <c r="BN1484"/>
      <c r="BO1484"/>
    </row>
    <row r="1485" spans="1:67" ht="15" x14ac:dyDescent="0.25">
      <c r="A1485" s="245" t="s">
        <v>5395</v>
      </c>
      <c r="B1485" s="245" t="s">
        <v>5394</v>
      </c>
      <c r="C1485" s="245" t="s">
        <v>5736</v>
      </c>
      <c r="D1485" s="245" t="s">
        <v>5735</v>
      </c>
      <c r="E1485" s="246" t="s">
        <v>44</v>
      </c>
      <c r="F1485" s="245" t="s">
        <v>44</v>
      </c>
      <c r="G1485" s="245" t="s">
        <v>10615</v>
      </c>
      <c r="H1485" s="245" t="s">
        <v>10616</v>
      </c>
      <c r="I1485" s="245" t="s">
        <v>14</v>
      </c>
      <c r="J1485" s="245" t="s">
        <v>569</v>
      </c>
      <c r="K1485" s="246" t="s">
        <v>15277</v>
      </c>
      <c r="L1485" s="245" t="s">
        <v>568</v>
      </c>
      <c r="M1485"/>
      <c r="N1485"/>
      <c r="O1485"/>
      <c r="P1485"/>
      <c r="Q1485"/>
      <c r="R1485"/>
      <c r="S1485"/>
      <c r="T1485"/>
      <c r="U1485"/>
      <c r="V1485"/>
      <c r="W1485"/>
      <c r="X1485"/>
      <c r="Y1485"/>
      <c r="Z1485"/>
      <c r="AA1485"/>
      <c r="AB1485"/>
      <c r="AC1485"/>
      <c r="AD1485"/>
      <c r="AE1485"/>
      <c r="AF1485"/>
      <c r="AG1485"/>
      <c r="AH1485"/>
      <c r="AI1485"/>
      <c r="AJ1485"/>
      <c r="AK1485"/>
      <c r="AL1485"/>
      <c r="AM1485"/>
      <c r="AN1485"/>
      <c r="AO1485"/>
      <c r="AP1485"/>
      <c r="AQ1485"/>
      <c r="AR1485"/>
      <c r="AS1485"/>
      <c r="AT1485"/>
      <c r="AU1485"/>
      <c r="AV1485"/>
      <c r="AW1485"/>
      <c r="AX1485"/>
      <c r="AY1485"/>
      <c r="AZ1485"/>
      <c r="BA1485"/>
      <c r="BB1485"/>
      <c r="BC1485"/>
      <c r="BD1485"/>
      <c r="BE1485"/>
      <c r="BF1485"/>
      <c r="BG1485"/>
      <c r="BH1485"/>
      <c r="BI1485"/>
      <c r="BJ1485"/>
      <c r="BK1485"/>
      <c r="BL1485"/>
      <c r="BM1485"/>
      <c r="BN1485"/>
      <c r="BO1485"/>
    </row>
    <row r="1486" spans="1:67" ht="15" x14ac:dyDescent="0.25">
      <c r="A1486" s="245" t="s">
        <v>5395</v>
      </c>
      <c r="B1486" s="245" t="s">
        <v>5394</v>
      </c>
      <c r="C1486" s="245" t="s">
        <v>5736</v>
      </c>
      <c r="D1486" s="245" t="s">
        <v>5735</v>
      </c>
      <c r="E1486" s="246" t="s">
        <v>44</v>
      </c>
      <c r="F1486" s="245" t="s">
        <v>44</v>
      </c>
      <c r="G1486" s="245" t="s">
        <v>16617</v>
      </c>
      <c r="H1486" s="245" t="s">
        <v>16618</v>
      </c>
      <c r="I1486" s="245" t="s">
        <v>14</v>
      </c>
      <c r="J1486" s="245" t="s">
        <v>59</v>
      </c>
      <c r="K1486" s="246" t="s">
        <v>23133</v>
      </c>
      <c r="L1486" s="245" t="s">
        <v>568</v>
      </c>
      <c r="M1486"/>
      <c r="N1486"/>
      <c r="O1486"/>
      <c r="P1486"/>
      <c r="Q1486"/>
      <c r="R1486"/>
      <c r="S1486"/>
      <c r="T1486"/>
      <c r="U1486"/>
      <c r="V1486"/>
      <c r="W1486"/>
      <c r="X1486"/>
      <c r="Y1486"/>
      <c r="Z1486"/>
      <c r="AA1486"/>
      <c r="AB1486"/>
      <c r="AC1486"/>
      <c r="AD1486"/>
      <c r="AE1486"/>
      <c r="AF1486"/>
      <c r="AG1486"/>
      <c r="AH1486"/>
      <c r="AI1486"/>
      <c r="AJ1486"/>
      <c r="AK1486"/>
      <c r="AL1486"/>
      <c r="AM1486"/>
      <c r="AN1486"/>
      <c r="AO1486"/>
      <c r="AP1486"/>
      <c r="AQ1486"/>
      <c r="AR1486"/>
      <c r="AS1486"/>
      <c r="AT1486"/>
      <c r="AU1486"/>
      <c r="AV1486"/>
      <c r="AW1486"/>
      <c r="AX1486"/>
      <c r="AY1486"/>
      <c r="AZ1486"/>
      <c r="BA1486"/>
      <c r="BB1486"/>
      <c r="BC1486"/>
      <c r="BD1486"/>
      <c r="BE1486"/>
      <c r="BF1486"/>
      <c r="BG1486"/>
      <c r="BH1486"/>
      <c r="BI1486"/>
      <c r="BJ1486"/>
      <c r="BK1486"/>
      <c r="BL1486"/>
      <c r="BM1486"/>
      <c r="BN1486"/>
      <c r="BO1486"/>
    </row>
    <row r="1487" spans="1:67" ht="15" x14ac:dyDescent="0.25">
      <c r="A1487" s="245" t="s">
        <v>5395</v>
      </c>
      <c r="B1487" s="245" t="s">
        <v>5394</v>
      </c>
      <c r="C1487" s="245" t="s">
        <v>5736</v>
      </c>
      <c r="D1487" s="245" t="s">
        <v>5735</v>
      </c>
      <c r="E1487" s="246" t="s">
        <v>44</v>
      </c>
      <c r="F1487" s="245" t="s">
        <v>44</v>
      </c>
      <c r="G1487" s="245" t="s">
        <v>10617</v>
      </c>
      <c r="H1487" s="245" t="s">
        <v>10618</v>
      </c>
      <c r="I1487" s="245" t="s">
        <v>14</v>
      </c>
      <c r="J1487" s="245" t="s">
        <v>569</v>
      </c>
      <c r="K1487" s="246" t="s">
        <v>23134</v>
      </c>
      <c r="L1487" s="245" t="s">
        <v>568</v>
      </c>
      <c r="M1487"/>
      <c r="N1487"/>
      <c r="O1487"/>
      <c r="P1487"/>
      <c r="Q1487"/>
      <c r="R1487"/>
      <c r="S1487"/>
      <c r="T1487"/>
      <c r="U1487"/>
      <c r="V1487"/>
      <c r="W1487"/>
      <c r="X1487"/>
      <c r="Y1487"/>
      <c r="Z1487"/>
      <c r="AA1487"/>
      <c r="AB1487"/>
      <c r="AC1487"/>
      <c r="AD1487"/>
      <c r="AE1487"/>
      <c r="AF1487"/>
      <c r="AG1487"/>
      <c r="AH1487"/>
      <c r="AI1487"/>
      <c r="AJ1487"/>
      <c r="AK1487"/>
      <c r="AL1487"/>
      <c r="AM1487"/>
      <c r="AN1487"/>
      <c r="AO1487"/>
      <c r="AP1487"/>
      <c r="AQ1487"/>
      <c r="AR1487"/>
      <c r="AS1487"/>
      <c r="AT1487"/>
      <c r="AU1487"/>
      <c r="AV1487"/>
      <c r="AW1487"/>
      <c r="AX1487"/>
      <c r="AY1487"/>
      <c r="AZ1487"/>
      <c r="BA1487"/>
      <c r="BB1487"/>
      <c r="BC1487"/>
      <c r="BD1487"/>
      <c r="BE1487"/>
      <c r="BF1487"/>
      <c r="BG1487"/>
      <c r="BH1487"/>
      <c r="BI1487"/>
      <c r="BJ1487"/>
      <c r="BK1487"/>
      <c r="BL1487"/>
      <c r="BM1487"/>
      <c r="BN1487"/>
      <c r="BO1487"/>
    </row>
    <row r="1488" spans="1:67" ht="15" x14ac:dyDescent="0.25">
      <c r="A1488" s="245" t="s">
        <v>5395</v>
      </c>
      <c r="B1488" s="245" t="s">
        <v>5394</v>
      </c>
      <c r="C1488" s="245" t="s">
        <v>5736</v>
      </c>
      <c r="D1488" s="245" t="s">
        <v>5735</v>
      </c>
      <c r="E1488" s="246" t="s">
        <v>44</v>
      </c>
      <c r="F1488" s="245" t="s">
        <v>44</v>
      </c>
      <c r="G1488" s="245" t="s">
        <v>16621</v>
      </c>
      <c r="H1488" s="245" t="s">
        <v>16622</v>
      </c>
      <c r="I1488" s="245" t="s">
        <v>14</v>
      </c>
      <c r="J1488" s="245" t="s">
        <v>59</v>
      </c>
      <c r="K1488" s="246" t="s">
        <v>23135</v>
      </c>
      <c r="L1488" s="245" t="s">
        <v>568</v>
      </c>
      <c r="M1488"/>
      <c r="N1488"/>
      <c r="O1488"/>
      <c r="P1488"/>
      <c r="Q1488"/>
      <c r="R1488"/>
      <c r="S1488"/>
      <c r="T1488"/>
      <c r="U1488"/>
      <c r="V1488"/>
      <c r="W1488"/>
      <c r="X1488"/>
      <c r="Y1488"/>
      <c r="Z1488"/>
      <c r="AA1488"/>
      <c r="AB1488"/>
      <c r="AC1488"/>
      <c r="AD1488"/>
      <c r="AE1488"/>
      <c r="AF1488"/>
      <c r="AG1488"/>
      <c r="AH1488"/>
      <c r="AI1488"/>
      <c r="AJ1488"/>
      <c r="AK1488"/>
      <c r="AL1488"/>
      <c r="AM1488"/>
      <c r="AN1488"/>
      <c r="AO1488"/>
      <c r="AP1488"/>
      <c r="AQ1488"/>
      <c r="AR1488"/>
      <c r="AS1488"/>
      <c r="AT1488"/>
      <c r="AU1488"/>
      <c r="AV1488"/>
      <c r="AW1488"/>
      <c r="AX1488"/>
      <c r="AY1488"/>
      <c r="AZ1488"/>
      <c r="BA1488"/>
      <c r="BB1488"/>
      <c r="BC1488"/>
      <c r="BD1488"/>
      <c r="BE1488"/>
      <c r="BF1488"/>
      <c r="BG1488"/>
      <c r="BH1488"/>
      <c r="BI1488"/>
      <c r="BJ1488"/>
      <c r="BK1488"/>
      <c r="BL1488"/>
      <c r="BM1488"/>
      <c r="BN1488"/>
      <c r="BO1488"/>
    </row>
    <row r="1489" spans="1:67" ht="15" x14ac:dyDescent="0.25">
      <c r="A1489" s="245" t="s">
        <v>5395</v>
      </c>
      <c r="B1489" s="245" t="s">
        <v>5394</v>
      </c>
      <c r="C1489" s="245" t="s">
        <v>5736</v>
      </c>
      <c r="D1489" s="245" t="s">
        <v>5735</v>
      </c>
      <c r="E1489" s="246" t="s">
        <v>44</v>
      </c>
      <c r="F1489" s="245" t="s">
        <v>44</v>
      </c>
      <c r="G1489" s="245" t="s">
        <v>10620</v>
      </c>
      <c r="H1489" s="245" t="s">
        <v>10621</v>
      </c>
      <c r="I1489" s="245" t="s">
        <v>14</v>
      </c>
      <c r="J1489" s="245" t="s">
        <v>569</v>
      </c>
      <c r="K1489" s="246" t="s">
        <v>8342</v>
      </c>
      <c r="L1489" s="245" t="s">
        <v>568</v>
      </c>
      <c r="M1489"/>
      <c r="N1489"/>
      <c r="O1489"/>
      <c r="P1489"/>
      <c r="Q1489"/>
      <c r="R1489"/>
      <c r="S1489"/>
      <c r="T1489"/>
      <c r="U1489"/>
      <c r="V1489"/>
      <c r="W1489"/>
      <c r="X1489"/>
      <c r="Y1489"/>
      <c r="Z1489"/>
      <c r="AA1489"/>
      <c r="AB1489"/>
      <c r="AC1489"/>
      <c r="AD1489"/>
      <c r="AE1489"/>
      <c r="AF1489"/>
      <c r="AG1489"/>
      <c r="AH1489"/>
      <c r="AI1489"/>
      <c r="AJ1489"/>
      <c r="AK1489"/>
      <c r="AL1489"/>
      <c r="AM1489"/>
      <c r="AN1489"/>
      <c r="AO1489"/>
      <c r="AP1489"/>
      <c r="AQ1489"/>
      <c r="AR1489"/>
      <c r="AS1489"/>
      <c r="AT1489"/>
      <c r="AU1489"/>
      <c r="AV1489"/>
      <c r="AW1489"/>
      <c r="AX1489"/>
      <c r="AY1489"/>
      <c r="AZ1489"/>
      <c r="BA1489"/>
      <c r="BB1489"/>
      <c r="BC1489"/>
      <c r="BD1489"/>
      <c r="BE1489"/>
      <c r="BF1489"/>
      <c r="BG1489"/>
      <c r="BH1489"/>
      <c r="BI1489"/>
      <c r="BJ1489"/>
      <c r="BK1489"/>
      <c r="BL1489"/>
      <c r="BM1489"/>
      <c r="BN1489"/>
      <c r="BO1489"/>
    </row>
    <row r="1490" spans="1:67" ht="15" x14ac:dyDescent="0.25">
      <c r="A1490" s="245" t="s">
        <v>5395</v>
      </c>
      <c r="B1490" s="245" t="s">
        <v>5394</v>
      </c>
      <c r="C1490" s="245" t="s">
        <v>5736</v>
      </c>
      <c r="D1490" s="245" t="s">
        <v>5735</v>
      </c>
      <c r="E1490" s="246" t="s">
        <v>44</v>
      </c>
      <c r="F1490" s="245" t="s">
        <v>44</v>
      </c>
      <c r="G1490" s="245" t="s">
        <v>16624</v>
      </c>
      <c r="H1490" s="245" t="s">
        <v>16625</v>
      </c>
      <c r="I1490" s="245" t="s">
        <v>14</v>
      </c>
      <c r="J1490" s="245" t="s">
        <v>59</v>
      </c>
      <c r="K1490" s="246" t="s">
        <v>23136</v>
      </c>
      <c r="L1490" s="245" t="s">
        <v>568</v>
      </c>
      <c r="M1490"/>
      <c r="N1490"/>
      <c r="O1490"/>
      <c r="P1490"/>
      <c r="Q1490"/>
      <c r="R1490"/>
      <c r="S1490"/>
      <c r="T1490"/>
      <c r="U1490"/>
      <c r="V1490"/>
      <c r="W1490"/>
      <c r="X1490"/>
      <c r="Y1490"/>
      <c r="Z1490"/>
      <c r="AA1490"/>
      <c r="AB1490"/>
      <c r="AC1490"/>
      <c r="AD1490"/>
      <c r="AE1490"/>
      <c r="AF1490"/>
      <c r="AG1490"/>
      <c r="AH1490"/>
      <c r="AI1490"/>
      <c r="AJ1490"/>
      <c r="AK1490"/>
      <c r="AL1490"/>
      <c r="AM1490"/>
      <c r="AN1490"/>
      <c r="AO1490"/>
      <c r="AP1490"/>
      <c r="AQ1490"/>
      <c r="AR1490"/>
      <c r="AS1490"/>
      <c r="AT1490"/>
      <c r="AU1490"/>
      <c r="AV1490"/>
      <c r="AW1490"/>
      <c r="AX1490"/>
      <c r="AY1490"/>
      <c r="AZ1490"/>
      <c r="BA1490"/>
      <c r="BB1490"/>
      <c r="BC1490"/>
      <c r="BD1490"/>
      <c r="BE1490"/>
      <c r="BF1490"/>
      <c r="BG1490"/>
      <c r="BH1490"/>
      <c r="BI1490"/>
      <c r="BJ1490"/>
      <c r="BK1490"/>
      <c r="BL1490"/>
      <c r="BM1490"/>
      <c r="BN1490"/>
      <c r="BO1490"/>
    </row>
    <row r="1491" spans="1:67" ht="15" x14ac:dyDescent="0.25">
      <c r="A1491" s="245" t="s">
        <v>5395</v>
      </c>
      <c r="B1491" s="245" t="s">
        <v>5394</v>
      </c>
      <c r="C1491" s="245" t="s">
        <v>5736</v>
      </c>
      <c r="D1491" s="245" t="s">
        <v>5735</v>
      </c>
      <c r="E1491" s="246" t="s">
        <v>44</v>
      </c>
      <c r="F1491" s="245" t="s">
        <v>44</v>
      </c>
      <c r="G1491" s="245" t="s">
        <v>10622</v>
      </c>
      <c r="H1491" s="245" t="s">
        <v>10623</v>
      </c>
      <c r="I1491" s="245" t="s">
        <v>14</v>
      </c>
      <c r="J1491" s="245" t="s">
        <v>59</v>
      </c>
      <c r="K1491" s="246" t="s">
        <v>19353</v>
      </c>
      <c r="L1491" s="245" t="s">
        <v>568</v>
      </c>
      <c r="M1491"/>
      <c r="N1491"/>
      <c r="O1491"/>
      <c r="P1491"/>
      <c r="Q1491"/>
      <c r="R1491"/>
      <c r="S1491"/>
      <c r="T1491"/>
      <c r="U1491"/>
      <c r="V1491"/>
      <c r="W1491"/>
      <c r="X1491"/>
      <c r="Y1491"/>
      <c r="Z1491"/>
      <c r="AA1491"/>
      <c r="AB1491"/>
      <c r="AC1491"/>
      <c r="AD1491"/>
      <c r="AE1491"/>
      <c r="AF1491"/>
      <c r="AG1491"/>
      <c r="AH1491"/>
      <c r="AI1491"/>
      <c r="AJ1491"/>
      <c r="AK1491"/>
      <c r="AL1491"/>
      <c r="AM1491"/>
      <c r="AN1491"/>
      <c r="AO1491"/>
      <c r="AP1491"/>
      <c r="AQ1491"/>
      <c r="AR1491"/>
      <c r="AS1491"/>
      <c r="AT1491"/>
      <c r="AU1491"/>
      <c r="AV1491"/>
      <c r="AW1491"/>
      <c r="AX1491"/>
      <c r="AY1491"/>
      <c r="AZ1491"/>
      <c r="BA1491"/>
      <c r="BB1491"/>
      <c r="BC1491"/>
      <c r="BD1491"/>
      <c r="BE1491"/>
      <c r="BF1491"/>
      <c r="BG1491"/>
      <c r="BH1491"/>
      <c r="BI1491"/>
      <c r="BJ1491"/>
      <c r="BK1491"/>
      <c r="BL1491"/>
      <c r="BM1491"/>
      <c r="BN1491"/>
      <c r="BO1491"/>
    </row>
    <row r="1492" spans="1:67" ht="15" x14ac:dyDescent="0.25">
      <c r="A1492" s="245" t="s">
        <v>5395</v>
      </c>
      <c r="B1492" s="245" t="s">
        <v>5394</v>
      </c>
      <c r="C1492" s="245" t="s">
        <v>5736</v>
      </c>
      <c r="D1492" s="245" t="s">
        <v>5735</v>
      </c>
      <c r="E1492" s="246" t="s">
        <v>44</v>
      </c>
      <c r="F1492" s="245" t="s">
        <v>44</v>
      </c>
      <c r="G1492" s="245" t="s">
        <v>10624</v>
      </c>
      <c r="H1492" s="245" t="s">
        <v>10625</v>
      </c>
      <c r="I1492" s="245" t="s">
        <v>24</v>
      </c>
      <c r="J1492" s="245" t="s">
        <v>59</v>
      </c>
      <c r="K1492" s="246" t="s">
        <v>23062</v>
      </c>
      <c r="L1492" s="245" t="s">
        <v>568</v>
      </c>
      <c r="M1492"/>
      <c r="N1492"/>
      <c r="O1492"/>
      <c r="P1492"/>
      <c r="Q1492"/>
      <c r="R1492"/>
      <c r="S1492"/>
      <c r="T1492"/>
      <c r="U1492"/>
      <c r="V1492"/>
      <c r="W1492"/>
      <c r="X1492"/>
      <c r="Y1492"/>
      <c r="Z1492"/>
      <c r="AA1492"/>
      <c r="AB1492"/>
      <c r="AC1492"/>
      <c r="AD1492"/>
      <c r="AE1492"/>
      <c r="AF1492"/>
      <c r="AG1492"/>
      <c r="AH1492"/>
      <c r="AI1492"/>
      <c r="AJ1492"/>
      <c r="AK1492"/>
      <c r="AL1492"/>
      <c r="AM1492"/>
      <c r="AN1492"/>
      <c r="AO1492"/>
      <c r="AP1492"/>
      <c r="AQ1492"/>
      <c r="AR1492"/>
      <c r="AS1492"/>
      <c r="AT1492"/>
      <c r="AU1492"/>
      <c r="AV1492"/>
      <c r="AW1492"/>
      <c r="AX1492"/>
      <c r="AY1492"/>
      <c r="AZ1492"/>
      <c r="BA1492"/>
      <c r="BB1492"/>
      <c r="BC1492"/>
      <c r="BD1492"/>
      <c r="BE1492"/>
      <c r="BF1492"/>
      <c r="BG1492"/>
      <c r="BH1492"/>
      <c r="BI1492"/>
      <c r="BJ1492"/>
      <c r="BK1492"/>
      <c r="BL1492"/>
      <c r="BM1492"/>
      <c r="BN1492"/>
      <c r="BO1492"/>
    </row>
    <row r="1493" spans="1:67" ht="15" x14ac:dyDescent="0.25">
      <c r="A1493" s="245" t="s">
        <v>5395</v>
      </c>
      <c r="B1493" s="245" t="s">
        <v>5394</v>
      </c>
      <c r="C1493" s="245" t="s">
        <v>5736</v>
      </c>
      <c r="D1493" s="245" t="s">
        <v>5735</v>
      </c>
      <c r="E1493" s="246" t="s">
        <v>44</v>
      </c>
      <c r="F1493" s="245" t="s">
        <v>44</v>
      </c>
      <c r="G1493" s="245" t="s">
        <v>10626</v>
      </c>
      <c r="H1493" s="245" t="s">
        <v>10627</v>
      </c>
      <c r="I1493" s="245" t="s">
        <v>24</v>
      </c>
      <c r="J1493" s="245" t="s">
        <v>59</v>
      </c>
      <c r="K1493" s="246" t="s">
        <v>23137</v>
      </c>
      <c r="L1493" s="245" t="s">
        <v>568</v>
      </c>
      <c r="M1493"/>
      <c r="N1493"/>
      <c r="O1493"/>
      <c r="P1493"/>
      <c r="Q1493"/>
      <c r="R1493"/>
      <c r="S1493"/>
      <c r="T1493"/>
      <c r="U1493"/>
      <c r="V1493"/>
      <c r="W1493"/>
      <c r="X1493"/>
      <c r="Y1493"/>
      <c r="Z1493"/>
      <c r="AA1493"/>
      <c r="AB1493"/>
      <c r="AC1493"/>
      <c r="AD1493"/>
      <c r="AE1493"/>
      <c r="AF1493"/>
      <c r="AG1493"/>
      <c r="AH1493"/>
      <c r="AI1493"/>
      <c r="AJ1493"/>
      <c r="AK1493"/>
      <c r="AL1493"/>
      <c r="AM1493"/>
      <c r="AN1493"/>
      <c r="AO1493"/>
      <c r="AP1493"/>
      <c r="AQ1493"/>
      <c r="AR1493"/>
      <c r="AS1493"/>
      <c r="AT1493"/>
      <c r="AU1493"/>
      <c r="AV1493"/>
      <c r="AW1493"/>
      <c r="AX1493"/>
      <c r="AY1493"/>
      <c r="AZ1493"/>
      <c r="BA1493"/>
      <c r="BB1493"/>
      <c r="BC1493"/>
      <c r="BD1493"/>
      <c r="BE1493"/>
      <c r="BF1493"/>
      <c r="BG1493"/>
      <c r="BH1493"/>
      <c r="BI1493"/>
      <c r="BJ1493"/>
      <c r="BK1493"/>
      <c r="BL1493"/>
      <c r="BM1493"/>
      <c r="BN1493"/>
      <c r="BO1493"/>
    </row>
    <row r="1494" spans="1:67" ht="15" x14ac:dyDescent="0.25">
      <c r="A1494" s="245" t="s">
        <v>5395</v>
      </c>
      <c r="B1494" s="245" t="s">
        <v>5394</v>
      </c>
      <c r="C1494" s="245" t="s">
        <v>5736</v>
      </c>
      <c r="D1494" s="245" t="s">
        <v>5735</v>
      </c>
      <c r="E1494" s="246" t="s">
        <v>44</v>
      </c>
      <c r="F1494" s="245" t="s">
        <v>44</v>
      </c>
      <c r="G1494" s="245" t="s">
        <v>10628</v>
      </c>
      <c r="H1494" s="245" t="s">
        <v>10629</v>
      </c>
      <c r="I1494" s="245" t="s">
        <v>24</v>
      </c>
      <c r="J1494" s="245" t="s">
        <v>59</v>
      </c>
      <c r="K1494" s="246" t="s">
        <v>18831</v>
      </c>
      <c r="L1494" s="245" t="s">
        <v>568</v>
      </c>
      <c r="M1494"/>
      <c r="N1494"/>
      <c r="O1494"/>
      <c r="P1494"/>
      <c r="Q1494"/>
      <c r="R1494"/>
      <c r="S1494"/>
      <c r="T1494"/>
      <c r="U1494"/>
      <c r="V1494"/>
      <c r="W1494"/>
      <c r="X1494"/>
      <c r="Y1494"/>
      <c r="Z1494"/>
      <c r="AA1494"/>
      <c r="AB1494"/>
      <c r="AC1494"/>
      <c r="AD1494"/>
      <c r="AE1494"/>
      <c r="AF1494"/>
      <c r="AG1494"/>
      <c r="AH1494"/>
      <c r="AI1494"/>
      <c r="AJ1494"/>
      <c r="AK1494"/>
      <c r="AL1494"/>
      <c r="AM1494"/>
      <c r="AN1494"/>
      <c r="AO1494"/>
      <c r="AP1494"/>
      <c r="AQ1494"/>
      <c r="AR1494"/>
      <c r="AS1494"/>
      <c r="AT1494"/>
      <c r="AU1494"/>
      <c r="AV1494"/>
      <c r="AW1494"/>
      <c r="AX1494"/>
      <c r="AY1494"/>
      <c r="AZ1494"/>
      <c r="BA1494"/>
      <c r="BB1494"/>
      <c r="BC1494"/>
      <c r="BD1494"/>
      <c r="BE1494"/>
      <c r="BF1494"/>
      <c r="BG1494"/>
      <c r="BH1494"/>
      <c r="BI1494"/>
      <c r="BJ1494"/>
      <c r="BK1494"/>
      <c r="BL1494"/>
      <c r="BM1494"/>
      <c r="BN1494"/>
      <c r="BO1494"/>
    </row>
    <row r="1495" spans="1:67" ht="15" x14ac:dyDescent="0.25">
      <c r="A1495" s="245" t="s">
        <v>5395</v>
      </c>
      <c r="B1495" s="245" t="s">
        <v>5394</v>
      </c>
      <c r="C1495" s="245" t="s">
        <v>5736</v>
      </c>
      <c r="D1495" s="245" t="s">
        <v>5735</v>
      </c>
      <c r="E1495" s="246" t="s">
        <v>44</v>
      </c>
      <c r="F1495" s="245" t="s">
        <v>44</v>
      </c>
      <c r="G1495" s="245" t="s">
        <v>10630</v>
      </c>
      <c r="H1495" s="245" t="s">
        <v>10631</v>
      </c>
      <c r="I1495" s="245" t="s">
        <v>11</v>
      </c>
      <c r="J1495" s="245" t="s">
        <v>59</v>
      </c>
      <c r="K1495" s="246" t="s">
        <v>8483</v>
      </c>
      <c r="L1495" s="245" t="s">
        <v>568</v>
      </c>
      <c r="M1495"/>
      <c r="N1495"/>
      <c r="O1495"/>
      <c r="P1495"/>
      <c r="Q1495"/>
      <c r="R1495"/>
      <c r="S1495"/>
      <c r="T1495"/>
      <c r="U1495"/>
      <c r="V1495"/>
      <c r="W1495"/>
      <c r="X1495"/>
      <c r="Y1495"/>
      <c r="Z1495"/>
      <c r="AA1495"/>
      <c r="AB1495"/>
      <c r="AC1495"/>
      <c r="AD1495"/>
      <c r="AE1495"/>
      <c r="AF1495"/>
      <c r="AG1495"/>
      <c r="AH1495"/>
      <c r="AI1495"/>
      <c r="AJ1495"/>
      <c r="AK1495"/>
      <c r="AL1495"/>
      <c r="AM1495"/>
      <c r="AN1495"/>
      <c r="AO1495"/>
      <c r="AP1495"/>
      <c r="AQ1495"/>
      <c r="AR1495"/>
      <c r="AS1495"/>
      <c r="AT1495"/>
      <c r="AU1495"/>
      <c r="AV1495"/>
      <c r="AW1495"/>
      <c r="AX1495"/>
      <c r="AY1495"/>
      <c r="AZ1495"/>
      <c r="BA1495"/>
      <c r="BB1495"/>
      <c r="BC1495"/>
      <c r="BD1495"/>
      <c r="BE1495"/>
      <c r="BF1495"/>
      <c r="BG1495"/>
      <c r="BH1495"/>
      <c r="BI1495"/>
      <c r="BJ1495"/>
      <c r="BK1495"/>
      <c r="BL1495"/>
      <c r="BM1495"/>
      <c r="BN1495"/>
      <c r="BO1495"/>
    </row>
    <row r="1496" spans="1:67" ht="15" x14ac:dyDescent="0.25">
      <c r="A1496" s="245" t="s">
        <v>5395</v>
      </c>
      <c r="B1496" s="245" t="s">
        <v>5394</v>
      </c>
      <c r="C1496" s="245" t="s">
        <v>5736</v>
      </c>
      <c r="D1496" s="245" t="s">
        <v>5735</v>
      </c>
      <c r="E1496" s="246" t="s">
        <v>44</v>
      </c>
      <c r="F1496" s="245" t="s">
        <v>44</v>
      </c>
      <c r="G1496" s="245" t="s">
        <v>10632</v>
      </c>
      <c r="H1496" s="245" t="s">
        <v>10633</v>
      </c>
      <c r="I1496" s="245" t="s">
        <v>11</v>
      </c>
      <c r="J1496" s="245" t="s">
        <v>59</v>
      </c>
      <c r="K1496" s="246" t="s">
        <v>23138</v>
      </c>
      <c r="L1496" s="245" t="s">
        <v>568</v>
      </c>
      <c r="M1496"/>
      <c r="N1496"/>
      <c r="O1496"/>
      <c r="P1496"/>
      <c r="Q1496"/>
      <c r="R1496"/>
      <c r="S1496"/>
      <c r="T1496"/>
      <c r="U1496"/>
      <c r="V1496"/>
      <c r="W1496"/>
      <c r="X1496"/>
      <c r="Y1496"/>
      <c r="Z1496"/>
      <c r="AA1496"/>
      <c r="AB1496"/>
      <c r="AC1496"/>
      <c r="AD1496"/>
      <c r="AE1496"/>
      <c r="AF1496"/>
      <c r="AG1496"/>
      <c r="AH1496"/>
      <c r="AI1496"/>
      <c r="AJ1496"/>
      <c r="AK1496"/>
      <c r="AL1496"/>
      <c r="AM1496"/>
      <c r="AN1496"/>
      <c r="AO1496"/>
      <c r="AP1496"/>
      <c r="AQ1496"/>
      <c r="AR1496"/>
      <c r="AS1496"/>
      <c r="AT1496"/>
      <c r="AU1496"/>
      <c r="AV1496"/>
      <c r="AW1496"/>
      <c r="AX1496"/>
      <c r="AY1496"/>
      <c r="AZ1496"/>
      <c r="BA1496"/>
      <c r="BB1496"/>
      <c r="BC1496"/>
      <c r="BD1496"/>
      <c r="BE1496"/>
      <c r="BF1496"/>
      <c r="BG1496"/>
      <c r="BH1496"/>
      <c r="BI1496"/>
      <c r="BJ1496"/>
      <c r="BK1496"/>
      <c r="BL1496"/>
      <c r="BM1496"/>
      <c r="BN1496"/>
      <c r="BO1496"/>
    </row>
    <row r="1497" spans="1:67" ht="15" x14ac:dyDescent="0.25">
      <c r="A1497" s="245" t="s">
        <v>5395</v>
      </c>
      <c r="B1497" s="245" t="s">
        <v>5394</v>
      </c>
      <c r="C1497" s="245" t="s">
        <v>5736</v>
      </c>
      <c r="D1497" s="245" t="s">
        <v>5735</v>
      </c>
      <c r="E1497" s="246" t="s">
        <v>44</v>
      </c>
      <c r="F1497" s="245" t="s">
        <v>44</v>
      </c>
      <c r="G1497" s="245" t="s">
        <v>10634</v>
      </c>
      <c r="H1497" s="245" t="s">
        <v>10635</v>
      </c>
      <c r="I1497" s="245" t="s">
        <v>11</v>
      </c>
      <c r="J1497" s="245" t="s">
        <v>59</v>
      </c>
      <c r="K1497" s="246" t="s">
        <v>23139</v>
      </c>
      <c r="L1497" s="245" t="s">
        <v>568</v>
      </c>
      <c r="M1497"/>
      <c r="N1497"/>
      <c r="O1497"/>
      <c r="P1497"/>
      <c r="Q1497"/>
      <c r="R1497"/>
      <c r="S1497"/>
      <c r="T1497"/>
      <c r="U1497"/>
      <c r="V1497"/>
      <c r="W1497"/>
      <c r="X1497"/>
      <c r="Y1497"/>
      <c r="Z1497"/>
      <c r="AA1497"/>
      <c r="AB1497"/>
      <c r="AC1497"/>
      <c r="AD1497"/>
      <c r="AE1497"/>
      <c r="AF1497"/>
      <c r="AG1497"/>
      <c r="AH1497"/>
      <c r="AI1497"/>
      <c r="AJ1497"/>
      <c r="AK1497"/>
      <c r="AL1497"/>
      <c r="AM1497"/>
      <c r="AN1497"/>
      <c r="AO1497"/>
      <c r="AP1497"/>
      <c r="AQ1497"/>
      <c r="AR1497"/>
      <c r="AS1497"/>
      <c r="AT1497"/>
      <c r="AU1497"/>
      <c r="AV1497"/>
      <c r="AW1497"/>
      <c r="AX1497"/>
      <c r="AY1497"/>
      <c r="AZ1497"/>
      <c r="BA1497"/>
      <c r="BB1497"/>
      <c r="BC1497"/>
      <c r="BD1497"/>
      <c r="BE1497"/>
      <c r="BF1497"/>
      <c r="BG1497"/>
      <c r="BH1497"/>
      <c r="BI1497"/>
      <c r="BJ1497"/>
      <c r="BK1497"/>
      <c r="BL1497"/>
      <c r="BM1497"/>
      <c r="BN1497"/>
      <c r="BO1497"/>
    </row>
    <row r="1498" spans="1:67" ht="15" x14ac:dyDescent="0.25">
      <c r="A1498" s="245" t="s">
        <v>5395</v>
      </c>
      <c r="B1498" s="245" t="s">
        <v>5394</v>
      </c>
      <c r="C1498" s="245" t="s">
        <v>5736</v>
      </c>
      <c r="D1498" s="245" t="s">
        <v>5735</v>
      </c>
      <c r="E1498" s="246" t="s">
        <v>44</v>
      </c>
      <c r="F1498" s="245" t="s">
        <v>44</v>
      </c>
      <c r="G1498" s="245" t="s">
        <v>10636</v>
      </c>
      <c r="H1498" s="245" t="s">
        <v>10637</v>
      </c>
      <c r="I1498" s="245" t="s">
        <v>12</v>
      </c>
      <c r="J1498" s="245" t="s">
        <v>59</v>
      </c>
      <c r="K1498" s="246" t="s">
        <v>19749</v>
      </c>
      <c r="L1498" s="245" t="s">
        <v>568</v>
      </c>
      <c r="M1498"/>
      <c r="N1498"/>
      <c r="O1498"/>
      <c r="P1498"/>
      <c r="Q1498"/>
      <c r="R1498"/>
      <c r="S1498"/>
      <c r="T1498"/>
      <c r="U1498"/>
      <c r="V1498"/>
      <c r="W1498"/>
      <c r="X1498"/>
      <c r="Y1498"/>
      <c r="Z1498"/>
      <c r="AA1498"/>
      <c r="AB1498"/>
      <c r="AC1498"/>
      <c r="AD1498"/>
      <c r="AE1498"/>
      <c r="AF1498"/>
      <c r="AG1498"/>
      <c r="AH1498"/>
      <c r="AI1498"/>
      <c r="AJ1498"/>
      <c r="AK1498"/>
      <c r="AL1498"/>
      <c r="AM1498"/>
      <c r="AN1498"/>
      <c r="AO1498"/>
      <c r="AP1498"/>
      <c r="AQ1498"/>
      <c r="AR1498"/>
      <c r="AS1498"/>
      <c r="AT1498"/>
      <c r="AU1498"/>
      <c r="AV1498"/>
      <c r="AW1498"/>
      <c r="AX1498"/>
      <c r="AY1498"/>
      <c r="AZ1498"/>
      <c r="BA1498"/>
      <c r="BB1498"/>
      <c r="BC1498"/>
      <c r="BD1498"/>
      <c r="BE1498"/>
      <c r="BF1498"/>
      <c r="BG1498"/>
      <c r="BH1498"/>
      <c r="BI1498"/>
      <c r="BJ1498"/>
      <c r="BK1498"/>
      <c r="BL1498"/>
      <c r="BM1498"/>
      <c r="BN1498"/>
      <c r="BO1498"/>
    </row>
    <row r="1499" spans="1:67" ht="15" x14ac:dyDescent="0.25">
      <c r="A1499" s="245" t="s">
        <v>5395</v>
      </c>
      <c r="B1499" s="245" t="s">
        <v>5394</v>
      </c>
      <c r="C1499" s="245" t="s">
        <v>5736</v>
      </c>
      <c r="D1499" s="245" t="s">
        <v>5735</v>
      </c>
      <c r="E1499" s="246" t="s">
        <v>44</v>
      </c>
      <c r="F1499" s="245" t="s">
        <v>44</v>
      </c>
      <c r="G1499" s="245" t="s">
        <v>10638</v>
      </c>
      <c r="H1499" s="245" t="s">
        <v>10639</v>
      </c>
      <c r="I1499" s="245" t="s">
        <v>12</v>
      </c>
      <c r="J1499" s="245" t="s">
        <v>59</v>
      </c>
      <c r="K1499" s="246" t="s">
        <v>15154</v>
      </c>
      <c r="L1499" s="245" t="s">
        <v>568</v>
      </c>
      <c r="M1499"/>
      <c r="N1499"/>
      <c r="O1499"/>
      <c r="P1499"/>
      <c r="Q1499"/>
      <c r="R1499"/>
      <c r="S1499"/>
      <c r="T1499"/>
      <c r="U1499"/>
      <c r="V1499"/>
      <c r="W1499"/>
      <c r="X1499"/>
      <c r="Y1499"/>
      <c r="Z1499"/>
      <c r="AA1499"/>
      <c r="AB1499"/>
      <c r="AC1499"/>
      <c r="AD1499"/>
      <c r="AE1499"/>
      <c r="AF1499"/>
      <c r="AG1499"/>
      <c r="AH1499"/>
      <c r="AI1499"/>
      <c r="AJ1499"/>
      <c r="AK1499"/>
      <c r="AL1499"/>
      <c r="AM1499"/>
      <c r="AN1499"/>
      <c r="AO1499"/>
      <c r="AP1499"/>
      <c r="AQ1499"/>
      <c r="AR1499"/>
      <c r="AS1499"/>
      <c r="AT1499"/>
      <c r="AU1499"/>
      <c r="AV1499"/>
      <c r="AW1499"/>
      <c r="AX1499"/>
      <c r="AY1499"/>
      <c r="AZ1499"/>
      <c r="BA1499"/>
      <c r="BB1499"/>
      <c r="BC1499"/>
      <c r="BD1499"/>
      <c r="BE1499"/>
      <c r="BF1499"/>
      <c r="BG1499"/>
      <c r="BH1499"/>
      <c r="BI1499"/>
      <c r="BJ1499"/>
      <c r="BK1499"/>
      <c r="BL1499"/>
      <c r="BM1499"/>
      <c r="BN1499"/>
      <c r="BO1499"/>
    </row>
    <row r="1500" spans="1:67" ht="15" x14ac:dyDescent="0.25">
      <c r="A1500" s="245" t="s">
        <v>5395</v>
      </c>
      <c r="B1500" s="245" t="s">
        <v>5394</v>
      </c>
      <c r="C1500" s="245" t="s">
        <v>5736</v>
      </c>
      <c r="D1500" s="245" t="s">
        <v>5735</v>
      </c>
      <c r="E1500" s="246" t="s">
        <v>44</v>
      </c>
      <c r="F1500" s="245" t="s">
        <v>44</v>
      </c>
      <c r="G1500" s="245" t="s">
        <v>10640</v>
      </c>
      <c r="H1500" s="245" t="s">
        <v>10641</v>
      </c>
      <c r="I1500" s="245" t="s">
        <v>12</v>
      </c>
      <c r="J1500" s="245" t="s">
        <v>59</v>
      </c>
      <c r="K1500" s="246" t="s">
        <v>21654</v>
      </c>
      <c r="L1500" s="245" t="s">
        <v>568</v>
      </c>
      <c r="M1500"/>
      <c r="N1500"/>
      <c r="O1500"/>
      <c r="P1500"/>
      <c r="Q1500"/>
      <c r="R1500"/>
      <c r="S1500"/>
      <c r="T1500"/>
      <c r="U1500"/>
      <c r="V1500"/>
      <c r="W1500"/>
      <c r="X1500"/>
      <c r="Y1500"/>
      <c r="Z1500"/>
      <c r="AA1500"/>
      <c r="AB1500"/>
      <c r="AC1500"/>
      <c r="AD1500"/>
      <c r="AE1500"/>
      <c r="AF1500"/>
      <c r="AG1500"/>
      <c r="AH1500"/>
      <c r="AI1500"/>
      <c r="AJ1500"/>
      <c r="AK1500"/>
      <c r="AL1500"/>
      <c r="AM1500"/>
      <c r="AN1500"/>
      <c r="AO1500"/>
      <c r="AP1500"/>
      <c r="AQ1500"/>
      <c r="AR1500"/>
      <c r="AS1500"/>
      <c r="AT1500"/>
      <c r="AU1500"/>
      <c r="AV1500"/>
      <c r="AW1500"/>
      <c r="AX1500"/>
      <c r="AY1500"/>
      <c r="AZ1500"/>
      <c r="BA1500"/>
      <c r="BB1500"/>
      <c r="BC1500"/>
      <c r="BD1500"/>
      <c r="BE1500"/>
      <c r="BF1500"/>
      <c r="BG1500"/>
      <c r="BH1500"/>
      <c r="BI1500"/>
      <c r="BJ1500"/>
      <c r="BK1500"/>
      <c r="BL1500"/>
      <c r="BM1500"/>
      <c r="BN1500"/>
      <c r="BO1500"/>
    </row>
    <row r="1501" spans="1:67" ht="15" x14ac:dyDescent="0.25">
      <c r="A1501" s="245" t="s">
        <v>5395</v>
      </c>
      <c r="B1501" s="245" t="s">
        <v>5394</v>
      </c>
      <c r="C1501" s="245" t="s">
        <v>5736</v>
      </c>
      <c r="D1501" s="245" t="s">
        <v>5735</v>
      </c>
      <c r="E1501" s="246" t="s">
        <v>44</v>
      </c>
      <c r="F1501" s="245" t="s">
        <v>44</v>
      </c>
      <c r="G1501" s="245" t="s">
        <v>10642</v>
      </c>
      <c r="H1501" s="245" t="s">
        <v>10643</v>
      </c>
      <c r="I1501" s="245" t="s">
        <v>12</v>
      </c>
      <c r="J1501" s="245" t="s">
        <v>106</v>
      </c>
      <c r="K1501" s="246" t="s">
        <v>23140</v>
      </c>
      <c r="L1501" s="245" t="s">
        <v>568</v>
      </c>
      <c r="M1501"/>
      <c r="N1501"/>
      <c r="O1501"/>
      <c r="P1501"/>
      <c r="Q1501"/>
      <c r="R1501"/>
      <c r="S1501"/>
      <c r="T1501"/>
      <c r="U1501"/>
      <c r="V1501"/>
      <c r="W1501"/>
      <c r="X1501"/>
      <c r="Y1501"/>
      <c r="Z1501"/>
      <c r="AA1501"/>
      <c r="AB1501"/>
      <c r="AC1501"/>
      <c r="AD1501"/>
      <c r="AE1501"/>
      <c r="AF1501"/>
      <c r="AG1501"/>
      <c r="AH1501"/>
      <c r="AI1501"/>
      <c r="AJ1501"/>
      <c r="AK1501"/>
      <c r="AL1501"/>
      <c r="AM1501"/>
      <c r="AN1501"/>
      <c r="AO1501"/>
      <c r="AP1501"/>
      <c r="AQ1501"/>
      <c r="AR1501"/>
      <c r="AS1501"/>
      <c r="AT1501"/>
      <c r="AU1501"/>
      <c r="AV1501"/>
      <c r="AW1501"/>
      <c r="AX1501"/>
      <c r="AY1501"/>
      <c r="AZ1501"/>
      <c r="BA1501"/>
      <c r="BB1501"/>
      <c r="BC1501"/>
      <c r="BD1501"/>
      <c r="BE1501"/>
      <c r="BF1501"/>
      <c r="BG1501"/>
      <c r="BH1501"/>
      <c r="BI1501"/>
      <c r="BJ1501"/>
      <c r="BK1501"/>
      <c r="BL1501"/>
      <c r="BM1501"/>
      <c r="BN1501"/>
      <c r="BO1501"/>
    </row>
    <row r="1502" spans="1:67" ht="15" x14ac:dyDescent="0.25">
      <c r="A1502" s="245" t="s">
        <v>5395</v>
      </c>
      <c r="B1502" s="245" t="s">
        <v>5394</v>
      </c>
      <c r="C1502" s="245" t="s">
        <v>5736</v>
      </c>
      <c r="D1502" s="245" t="s">
        <v>5735</v>
      </c>
      <c r="E1502" s="246" t="s">
        <v>44</v>
      </c>
      <c r="F1502" s="245" t="s">
        <v>44</v>
      </c>
      <c r="G1502" s="245" t="s">
        <v>10644</v>
      </c>
      <c r="H1502" s="245" t="s">
        <v>10645</v>
      </c>
      <c r="I1502" s="245" t="s">
        <v>14</v>
      </c>
      <c r="J1502" s="245" t="s">
        <v>569</v>
      </c>
      <c r="K1502" s="246" t="s">
        <v>23141</v>
      </c>
      <c r="L1502" s="245" t="s">
        <v>568</v>
      </c>
      <c r="M1502"/>
      <c r="N1502"/>
      <c r="O1502"/>
      <c r="P1502"/>
      <c r="Q1502"/>
      <c r="R1502"/>
      <c r="S1502"/>
      <c r="T1502"/>
      <c r="U1502"/>
      <c r="V1502"/>
      <c r="W1502"/>
      <c r="X1502"/>
      <c r="Y1502"/>
      <c r="Z1502"/>
      <c r="AA1502"/>
      <c r="AB1502"/>
      <c r="AC1502"/>
      <c r="AD1502"/>
      <c r="AE1502"/>
      <c r="AF1502"/>
      <c r="AG1502"/>
      <c r="AH1502"/>
      <c r="AI1502"/>
      <c r="AJ1502"/>
      <c r="AK1502"/>
      <c r="AL1502"/>
      <c r="AM1502"/>
      <c r="AN1502"/>
      <c r="AO1502"/>
      <c r="AP1502"/>
      <c r="AQ1502"/>
      <c r="AR1502"/>
      <c r="AS1502"/>
      <c r="AT1502"/>
      <c r="AU1502"/>
      <c r="AV1502"/>
      <c r="AW1502"/>
      <c r="AX1502"/>
      <c r="AY1502"/>
      <c r="AZ1502"/>
      <c r="BA1502"/>
      <c r="BB1502"/>
      <c r="BC1502"/>
      <c r="BD1502"/>
      <c r="BE1502"/>
      <c r="BF1502"/>
      <c r="BG1502"/>
      <c r="BH1502"/>
      <c r="BI1502"/>
      <c r="BJ1502"/>
      <c r="BK1502"/>
      <c r="BL1502"/>
      <c r="BM1502"/>
      <c r="BN1502"/>
      <c r="BO1502"/>
    </row>
    <row r="1503" spans="1:67" ht="15" x14ac:dyDescent="0.25">
      <c r="A1503" s="245" t="s">
        <v>5395</v>
      </c>
      <c r="B1503" s="245" t="s">
        <v>5394</v>
      </c>
      <c r="C1503" s="245" t="s">
        <v>5736</v>
      </c>
      <c r="D1503" s="245" t="s">
        <v>5735</v>
      </c>
      <c r="E1503" s="246" t="s">
        <v>44</v>
      </c>
      <c r="F1503" s="245" t="s">
        <v>44</v>
      </c>
      <c r="G1503" s="245" t="s">
        <v>10646</v>
      </c>
      <c r="H1503" s="245" t="s">
        <v>10647</v>
      </c>
      <c r="I1503" s="245" t="s">
        <v>14</v>
      </c>
      <c r="J1503" s="245" t="s">
        <v>569</v>
      </c>
      <c r="K1503" s="246" t="s">
        <v>15520</v>
      </c>
      <c r="L1503" s="245" t="s">
        <v>568</v>
      </c>
      <c r="M1503"/>
      <c r="N1503"/>
      <c r="O1503"/>
      <c r="P1503"/>
      <c r="Q1503"/>
      <c r="R1503"/>
      <c r="S1503"/>
      <c r="T1503"/>
      <c r="U1503"/>
      <c r="V1503"/>
      <c r="W1503"/>
      <c r="X1503"/>
      <c r="Y1503"/>
      <c r="Z1503"/>
      <c r="AA1503"/>
      <c r="AB1503"/>
      <c r="AC1503"/>
      <c r="AD1503"/>
      <c r="AE1503"/>
      <c r="AF1503"/>
      <c r="AG1503"/>
      <c r="AH1503"/>
      <c r="AI1503"/>
      <c r="AJ1503"/>
      <c r="AK1503"/>
      <c r="AL1503"/>
      <c r="AM1503"/>
      <c r="AN1503"/>
      <c r="AO1503"/>
      <c r="AP1503"/>
      <c r="AQ1503"/>
      <c r="AR1503"/>
      <c r="AS1503"/>
      <c r="AT1503"/>
      <c r="AU1503"/>
      <c r="AV1503"/>
      <c r="AW1503"/>
      <c r="AX1503"/>
      <c r="AY1503"/>
      <c r="AZ1503"/>
      <c r="BA1503"/>
      <c r="BB1503"/>
      <c r="BC1503"/>
      <c r="BD1503"/>
      <c r="BE1503"/>
      <c r="BF1503"/>
      <c r="BG1503"/>
      <c r="BH1503"/>
      <c r="BI1503"/>
      <c r="BJ1503"/>
      <c r="BK1503"/>
      <c r="BL1503"/>
      <c r="BM1503"/>
      <c r="BN1503"/>
      <c r="BO1503"/>
    </row>
    <row r="1504" spans="1:67" ht="15" x14ac:dyDescent="0.25">
      <c r="A1504" s="245" t="s">
        <v>5395</v>
      </c>
      <c r="B1504" s="245" t="s">
        <v>5394</v>
      </c>
      <c r="C1504" s="245" t="s">
        <v>5736</v>
      </c>
      <c r="D1504" s="245" t="s">
        <v>5735</v>
      </c>
      <c r="E1504" s="246" t="s">
        <v>44</v>
      </c>
      <c r="F1504" s="245" t="s">
        <v>44</v>
      </c>
      <c r="G1504" s="245" t="s">
        <v>10648</v>
      </c>
      <c r="H1504" s="245" t="s">
        <v>10649</v>
      </c>
      <c r="I1504" s="245" t="s">
        <v>24</v>
      </c>
      <c r="J1504" s="245" t="s">
        <v>59</v>
      </c>
      <c r="K1504" s="246" t="s">
        <v>12792</v>
      </c>
      <c r="L1504" s="245" t="s">
        <v>568</v>
      </c>
      <c r="M1504"/>
      <c r="N1504"/>
      <c r="O1504"/>
      <c r="P1504"/>
      <c r="Q1504"/>
      <c r="R1504"/>
      <c r="S1504"/>
      <c r="T1504"/>
      <c r="U1504"/>
      <c r="V1504"/>
      <c r="W1504"/>
      <c r="X1504"/>
      <c r="Y1504"/>
      <c r="Z1504"/>
      <c r="AA1504"/>
      <c r="AB1504"/>
      <c r="AC1504"/>
      <c r="AD1504"/>
      <c r="AE1504"/>
      <c r="AF1504"/>
      <c r="AG1504"/>
      <c r="AH1504"/>
      <c r="AI1504"/>
      <c r="AJ1504"/>
      <c r="AK1504"/>
      <c r="AL1504"/>
      <c r="AM1504"/>
      <c r="AN1504"/>
      <c r="AO1504"/>
      <c r="AP1504"/>
      <c r="AQ1504"/>
      <c r="AR1504"/>
      <c r="AS1504"/>
      <c r="AT1504"/>
      <c r="AU1504"/>
      <c r="AV1504"/>
      <c r="AW1504"/>
      <c r="AX1504"/>
      <c r="AY1504"/>
      <c r="AZ1504"/>
      <c r="BA1504"/>
      <c r="BB1504"/>
      <c r="BC1504"/>
      <c r="BD1504"/>
      <c r="BE1504"/>
      <c r="BF1504"/>
      <c r="BG1504"/>
      <c r="BH1504"/>
      <c r="BI1504"/>
      <c r="BJ1504"/>
      <c r="BK1504"/>
      <c r="BL1504"/>
      <c r="BM1504"/>
      <c r="BN1504"/>
      <c r="BO1504"/>
    </row>
    <row r="1505" spans="1:67" ht="15" x14ac:dyDescent="0.25">
      <c r="A1505" s="245" t="s">
        <v>5395</v>
      </c>
      <c r="B1505" s="245" t="s">
        <v>5394</v>
      </c>
      <c r="C1505" s="245" t="s">
        <v>5736</v>
      </c>
      <c r="D1505" s="245" t="s">
        <v>5735</v>
      </c>
      <c r="E1505" s="246" t="s">
        <v>44</v>
      </c>
      <c r="F1505" s="245" t="s">
        <v>44</v>
      </c>
      <c r="G1505" s="245" t="s">
        <v>10650</v>
      </c>
      <c r="H1505" s="245" t="s">
        <v>10651</v>
      </c>
      <c r="I1505" s="245" t="s">
        <v>24</v>
      </c>
      <c r="J1505" s="245" t="s">
        <v>59</v>
      </c>
      <c r="K1505" s="246" t="s">
        <v>15458</v>
      </c>
      <c r="L1505" s="245" t="s">
        <v>568</v>
      </c>
      <c r="M1505"/>
      <c r="N1505"/>
      <c r="O1505"/>
      <c r="P1505"/>
      <c r="Q1505"/>
      <c r="R1505"/>
      <c r="S1505"/>
      <c r="T1505"/>
      <c r="U1505"/>
      <c r="V1505"/>
      <c r="W1505"/>
      <c r="X1505"/>
      <c r="Y1505"/>
      <c r="Z1505"/>
      <c r="AA1505"/>
      <c r="AB1505"/>
      <c r="AC1505"/>
      <c r="AD1505"/>
      <c r="AE1505"/>
      <c r="AF1505"/>
      <c r="AG1505"/>
      <c r="AH1505"/>
      <c r="AI1505"/>
      <c r="AJ1505"/>
      <c r="AK1505"/>
      <c r="AL1505"/>
      <c r="AM1505"/>
      <c r="AN1505"/>
      <c r="AO1505"/>
      <c r="AP1505"/>
      <c r="AQ1505"/>
      <c r="AR1505"/>
      <c r="AS1505"/>
      <c r="AT1505"/>
      <c r="AU1505"/>
      <c r="AV1505"/>
      <c r="AW1505"/>
      <c r="AX1505"/>
      <c r="AY1505"/>
      <c r="AZ1505"/>
      <c r="BA1505"/>
      <c r="BB1505"/>
      <c r="BC1505"/>
      <c r="BD1505"/>
      <c r="BE1505"/>
      <c r="BF1505"/>
      <c r="BG1505"/>
      <c r="BH1505"/>
      <c r="BI1505"/>
      <c r="BJ1505"/>
      <c r="BK1505"/>
      <c r="BL1505"/>
      <c r="BM1505"/>
      <c r="BN1505"/>
      <c r="BO1505"/>
    </row>
    <row r="1506" spans="1:67" ht="15" x14ac:dyDescent="0.25">
      <c r="A1506" s="245" t="s">
        <v>5395</v>
      </c>
      <c r="B1506" s="245" t="s">
        <v>5394</v>
      </c>
      <c r="C1506" s="245" t="s">
        <v>5736</v>
      </c>
      <c r="D1506" s="245" t="s">
        <v>5735</v>
      </c>
      <c r="E1506" s="246" t="s">
        <v>44</v>
      </c>
      <c r="F1506" s="245" t="s">
        <v>44</v>
      </c>
      <c r="G1506" s="245" t="s">
        <v>10652</v>
      </c>
      <c r="H1506" s="245" t="s">
        <v>10653</v>
      </c>
      <c r="I1506" s="245" t="s">
        <v>24</v>
      </c>
      <c r="J1506" s="245" t="s">
        <v>59</v>
      </c>
      <c r="K1506" s="246" t="s">
        <v>3655</v>
      </c>
      <c r="L1506" s="245" t="s">
        <v>568</v>
      </c>
      <c r="M1506"/>
      <c r="N1506"/>
      <c r="O1506"/>
      <c r="P1506"/>
      <c r="Q1506"/>
      <c r="R1506"/>
      <c r="S1506"/>
      <c r="T1506"/>
      <c r="U1506"/>
      <c r="V1506"/>
      <c r="W1506"/>
      <c r="X1506"/>
      <c r="Y1506"/>
      <c r="Z1506"/>
      <c r="AA1506"/>
      <c r="AB1506"/>
      <c r="AC1506"/>
      <c r="AD1506"/>
      <c r="AE1506"/>
      <c r="AF1506"/>
      <c r="AG1506"/>
      <c r="AH1506"/>
      <c r="AI1506"/>
      <c r="AJ1506"/>
      <c r="AK1506"/>
      <c r="AL1506"/>
      <c r="AM1506"/>
      <c r="AN1506"/>
      <c r="AO1506"/>
      <c r="AP1506"/>
      <c r="AQ1506"/>
      <c r="AR1506"/>
      <c r="AS1506"/>
      <c r="AT1506"/>
      <c r="AU1506"/>
      <c r="AV1506"/>
      <c r="AW1506"/>
      <c r="AX1506"/>
      <c r="AY1506"/>
      <c r="AZ1506"/>
      <c r="BA1506"/>
      <c r="BB1506"/>
      <c r="BC1506"/>
      <c r="BD1506"/>
      <c r="BE1506"/>
      <c r="BF1506"/>
      <c r="BG1506"/>
      <c r="BH1506"/>
      <c r="BI1506"/>
      <c r="BJ1506"/>
      <c r="BK1506"/>
      <c r="BL1506"/>
      <c r="BM1506"/>
      <c r="BN1506"/>
      <c r="BO1506"/>
    </row>
    <row r="1507" spans="1:67" ht="15" x14ac:dyDescent="0.25">
      <c r="A1507" s="245" t="s">
        <v>5395</v>
      </c>
      <c r="B1507" s="245" t="s">
        <v>5394</v>
      </c>
      <c r="C1507" s="245" t="s">
        <v>5736</v>
      </c>
      <c r="D1507" s="245" t="s">
        <v>5735</v>
      </c>
      <c r="E1507" s="246" t="s">
        <v>44</v>
      </c>
      <c r="F1507" s="245" t="s">
        <v>44</v>
      </c>
      <c r="G1507" s="245" t="s">
        <v>16633</v>
      </c>
      <c r="H1507" s="245" t="s">
        <v>16634</v>
      </c>
      <c r="I1507" s="245" t="s">
        <v>11</v>
      </c>
      <c r="J1507" s="245" t="s">
        <v>59</v>
      </c>
      <c r="K1507" s="246" t="s">
        <v>14289</v>
      </c>
      <c r="L1507" s="245" t="s">
        <v>568</v>
      </c>
      <c r="M1507"/>
      <c r="N1507"/>
      <c r="O1507"/>
      <c r="P1507"/>
      <c r="Q1507"/>
      <c r="R1507"/>
      <c r="S1507"/>
      <c r="T1507"/>
      <c r="U1507"/>
      <c r="V1507"/>
      <c r="W1507"/>
      <c r="X1507"/>
      <c r="Y1507"/>
      <c r="Z1507"/>
      <c r="AA1507"/>
      <c r="AB1507"/>
      <c r="AC1507"/>
      <c r="AD1507"/>
      <c r="AE1507"/>
      <c r="AF1507"/>
      <c r="AG1507"/>
      <c r="AH1507"/>
      <c r="AI1507"/>
      <c r="AJ1507"/>
      <c r="AK1507"/>
      <c r="AL1507"/>
      <c r="AM1507"/>
      <c r="AN1507"/>
      <c r="AO1507"/>
      <c r="AP1507"/>
      <c r="AQ1507"/>
      <c r="AR1507"/>
      <c r="AS1507"/>
      <c r="AT1507"/>
      <c r="AU1507"/>
      <c r="AV1507"/>
      <c r="AW1507"/>
      <c r="AX1507"/>
      <c r="AY1507"/>
      <c r="AZ1507"/>
      <c r="BA1507"/>
      <c r="BB1507"/>
      <c r="BC1507"/>
      <c r="BD1507"/>
      <c r="BE1507"/>
      <c r="BF1507"/>
      <c r="BG1507"/>
      <c r="BH1507"/>
      <c r="BI1507"/>
      <c r="BJ1507"/>
      <c r="BK1507"/>
      <c r="BL1507"/>
      <c r="BM1507"/>
      <c r="BN1507"/>
      <c r="BO1507"/>
    </row>
    <row r="1508" spans="1:67" ht="15" x14ac:dyDescent="0.25">
      <c r="A1508" s="245" t="s">
        <v>5395</v>
      </c>
      <c r="B1508" s="245" t="s">
        <v>5394</v>
      </c>
      <c r="C1508" s="245" t="s">
        <v>5704</v>
      </c>
      <c r="D1508" s="245" t="s">
        <v>5703</v>
      </c>
      <c r="E1508" s="246" t="s">
        <v>44</v>
      </c>
      <c r="F1508" s="245" t="s">
        <v>44</v>
      </c>
      <c r="G1508" s="245" t="s">
        <v>5734</v>
      </c>
      <c r="H1508" s="245" t="s">
        <v>5733</v>
      </c>
      <c r="I1508" s="245" t="s">
        <v>12</v>
      </c>
      <c r="J1508" s="245" t="s">
        <v>59</v>
      </c>
      <c r="K1508" s="246" t="s">
        <v>23142</v>
      </c>
      <c r="L1508" s="245" t="s">
        <v>568</v>
      </c>
      <c r="M1508"/>
      <c r="N1508"/>
      <c r="O1508"/>
      <c r="P1508"/>
      <c r="Q1508"/>
      <c r="R1508"/>
      <c r="S1508"/>
      <c r="T1508"/>
      <c r="U1508"/>
      <c r="V1508"/>
      <c r="W1508"/>
      <c r="X1508"/>
      <c r="Y1508"/>
      <c r="Z1508"/>
      <c r="AA1508"/>
      <c r="AB1508"/>
      <c r="AC1508"/>
      <c r="AD1508"/>
      <c r="AE1508"/>
      <c r="AF1508"/>
      <c r="AG1508"/>
      <c r="AH1508"/>
      <c r="AI1508"/>
      <c r="AJ1508"/>
      <c r="AK1508"/>
      <c r="AL1508"/>
      <c r="AM1508"/>
      <c r="AN1508"/>
      <c r="AO1508"/>
      <c r="AP1508"/>
      <c r="AQ1508"/>
      <c r="AR1508"/>
      <c r="AS1508"/>
      <c r="AT1508"/>
      <c r="AU1508"/>
      <c r="AV1508"/>
      <c r="AW1508"/>
      <c r="AX1508"/>
      <c r="AY1508"/>
      <c r="AZ1508"/>
      <c r="BA1508"/>
      <c r="BB1508"/>
      <c r="BC1508"/>
      <c r="BD1508"/>
      <c r="BE1508"/>
      <c r="BF1508"/>
      <c r="BG1508"/>
      <c r="BH1508"/>
      <c r="BI1508"/>
      <c r="BJ1508"/>
      <c r="BK1508"/>
      <c r="BL1508"/>
      <c r="BM1508"/>
      <c r="BN1508"/>
      <c r="BO1508"/>
    </row>
    <row r="1509" spans="1:67" ht="15" x14ac:dyDescent="0.25">
      <c r="A1509" s="245" t="s">
        <v>5395</v>
      </c>
      <c r="B1509" s="245" t="s">
        <v>5394</v>
      </c>
      <c r="C1509" s="245" t="s">
        <v>5704</v>
      </c>
      <c r="D1509" s="245" t="s">
        <v>5703</v>
      </c>
      <c r="E1509" s="246" t="s">
        <v>44</v>
      </c>
      <c r="F1509" s="245" t="s">
        <v>44</v>
      </c>
      <c r="G1509" s="245" t="s">
        <v>5732</v>
      </c>
      <c r="H1509" s="245" t="s">
        <v>5731</v>
      </c>
      <c r="I1509" s="245" t="s">
        <v>12</v>
      </c>
      <c r="J1509" s="245" t="s">
        <v>59</v>
      </c>
      <c r="K1509" s="246" t="s">
        <v>23143</v>
      </c>
      <c r="L1509" s="245" t="s">
        <v>568</v>
      </c>
      <c r="M1509"/>
      <c r="N1509"/>
      <c r="O1509"/>
      <c r="P1509"/>
      <c r="Q1509"/>
      <c r="R1509"/>
      <c r="S1509"/>
      <c r="T1509"/>
      <c r="U1509"/>
      <c r="V1509"/>
      <c r="W1509"/>
      <c r="X1509"/>
      <c r="Y1509"/>
      <c r="Z1509"/>
      <c r="AA1509"/>
      <c r="AB1509"/>
      <c r="AC1509"/>
      <c r="AD1509"/>
      <c r="AE1509"/>
      <c r="AF1509"/>
      <c r="AG1509"/>
      <c r="AH1509"/>
      <c r="AI1509"/>
      <c r="AJ1509"/>
      <c r="AK1509"/>
      <c r="AL1509"/>
      <c r="AM1509"/>
      <c r="AN1509"/>
      <c r="AO1509"/>
      <c r="AP1509"/>
      <c r="AQ1509"/>
      <c r="AR1509"/>
      <c r="AS1509"/>
      <c r="AT1509"/>
      <c r="AU1509"/>
      <c r="AV1509"/>
      <c r="AW1509"/>
      <c r="AX1509"/>
      <c r="AY1509"/>
      <c r="AZ1509"/>
      <c r="BA1509"/>
      <c r="BB1509"/>
      <c r="BC1509"/>
      <c r="BD1509"/>
      <c r="BE1509"/>
      <c r="BF1509"/>
      <c r="BG1509"/>
      <c r="BH1509"/>
      <c r="BI1509"/>
      <c r="BJ1509"/>
      <c r="BK1509"/>
      <c r="BL1509"/>
      <c r="BM1509"/>
      <c r="BN1509"/>
      <c r="BO1509"/>
    </row>
    <row r="1510" spans="1:67" ht="15" x14ac:dyDescent="0.25">
      <c r="A1510" s="245" t="s">
        <v>5395</v>
      </c>
      <c r="B1510" s="245" t="s">
        <v>5394</v>
      </c>
      <c r="C1510" s="245" t="s">
        <v>5704</v>
      </c>
      <c r="D1510" s="245" t="s">
        <v>5703</v>
      </c>
      <c r="E1510" s="246" t="s">
        <v>44</v>
      </c>
      <c r="F1510" s="245" t="s">
        <v>44</v>
      </c>
      <c r="G1510" s="245" t="s">
        <v>5730</v>
      </c>
      <c r="H1510" s="245" t="s">
        <v>5729</v>
      </c>
      <c r="I1510" s="245" t="s">
        <v>12</v>
      </c>
      <c r="J1510" s="245" t="s">
        <v>59</v>
      </c>
      <c r="K1510" s="246" t="s">
        <v>23144</v>
      </c>
      <c r="L1510" s="245" t="s">
        <v>568</v>
      </c>
      <c r="M1510"/>
      <c r="N1510"/>
      <c r="O1510"/>
      <c r="P1510"/>
      <c r="Q1510"/>
      <c r="R1510"/>
      <c r="S1510"/>
      <c r="T1510"/>
      <c r="U1510"/>
      <c r="V1510"/>
      <c r="W1510"/>
      <c r="X1510"/>
      <c r="Y1510"/>
      <c r="Z1510"/>
      <c r="AA1510"/>
      <c r="AB1510"/>
      <c r="AC1510"/>
      <c r="AD1510"/>
      <c r="AE1510"/>
      <c r="AF1510"/>
      <c r="AG1510"/>
      <c r="AH1510"/>
      <c r="AI1510"/>
      <c r="AJ1510"/>
      <c r="AK1510"/>
      <c r="AL1510"/>
      <c r="AM1510"/>
      <c r="AN1510"/>
      <c r="AO1510"/>
      <c r="AP1510"/>
      <c r="AQ1510"/>
      <c r="AR1510"/>
      <c r="AS1510"/>
      <c r="AT1510"/>
      <c r="AU1510"/>
      <c r="AV1510"/>
      <c r="AW1510"/>
      <c r="AX1510"/>
      <c r="AY1510"/>
      <c r="AZ1510"/>
      <c r="BA1510"/>
      <c r="BB1510"/>
      <c r="BC1510"/>
      <c r="BD1510"/>
      <c r="BE1510"/>
      <c r="BF1510"/>
      <c r="BG1510"/>
      <c r="BH1510"/>
      <c r="BI1510"/>
      <c r="BJ1510"/>
      <c r="BK1510"/>
      <c r="BL1510"/>
      <c r="BM1510"/>
      <c r="BN1510"/>
      <c r="BO1510"/>
    </row>
    <row r="1511" spans="1:67" ht="15" x14ac:dyDescent="0.25">
      <c r="A1511" s="245" t="s">
        <v>5395</v>
      </c>
      <c r="B1511" s="245" t="s">
        <v>5394</v>
      </c>
      <c r="C1511" s="245" t="s">
        <v>5704</v>
      </c>
      <c r="D1511" s="245" t="s">
        <v>5703</v>
      </c>
      <c r="E1511" s="246" t="s">
        <v>44</v>
      </c>
      <c r="F1511" s="245" t="s">
        <v>44</v>
      </c>
      <c r="G1511" s="245" t="s">
        <v>5728</v>
      </c>
      <c r="H1511" s="245" t="s">
        <v>5727</v>
      </c>
      <c r="I1511" s="245" t="s">
        <v>12</v>
      </c>
      <c r="J1511" s="245" t="s">
        <v>59</v>
      </c>
      <c r="K1511" s="246" t="s">
        <v>23145</v>
      </c>
      <c r="L1511" s="245" t="s">
        <v>568</v>
      </c>
      <c r="M1511"/>
      <c r="N1511"/>
      <c r="O1511"/>
      <c r="P1511"/>
      <c r="Q1511"/>
      <c r="R1511"/>
      <c r="S1511"/>
      <c r="T1511"/>
      <c r="U1511"/>
      <c r="V1511"/>
      <c r="W1511"/>
      <c r="X1511"/>
      <c r="Y1511"/>
      <c r="Z1511"/>
      <c r="AA1511"/>
      <c r="AB1511"/>
      <c r="AC1511"/>
      <c r="AD1511"/>
      <c r="AE1511"/>
      <c r="AF1511"/>
      <c r="AG1511"/>
      <c r="AH1511"/>
      <c r="AI1511"/>
      <c r="AJ1511"/>
      <c r="AK1511"/>
      <c r="AL1511"/>
      <c r="AM1511"/>
      <c r="AN1511"/>
      <c r="AO1511"/>
      <c r="AP1511"/>
      <c r="AQ1511"/>
      <c r="AR1511"/>
      <c r="AS1511"/>
      <c r="AT1511"/>
      <c r="AU1511"/>
      <c r="AV1511"/>
      <c r="AW1511"/>
      <c r="AX1511"/>
      <c r="AY1511"/>
      <c r="AZ1511"/>
      <c r="BA1511"/>
      <c r="BB1511"/>
      <c r="BC1511"/>
      <c r="BD1511"/>
      <c r="BE1511"/>
      <c r="BF1511"/>
      <c r="BG1511"/>
      <c r="BH1511"/>
      <c r="BI1511"/>
      <c r="BJ1511"/>
      <c r="BK1511"/>
      <c r="BL1511"/>
      <c r="BM1511"/>
      <c r="BN1511"/>
      <c r="BO1511"/>
    </row>
    <row r="1512" spans="1:67" ht="15" x14ac:dyDescent="0.25">
      <c r="A1512" s="245" t="s">
        <v>5395</v>
      </c>
      <c r="B1512" s="245" t="s">
        <v>5394</v>
      </c>
      <c r="C1512" s="245" t="s">
        <v>5704</v>
      </c>
      <c r="D1512" s="245" t="s">
        <v>5703</v>
      </c>
      <c r="E1512" s="246" t="s">
        <v>44</v>
      </c>
      <c r="F1512" s="245" t="s">
        <v>44</v>
      </c>
      <c r="G1512" s="245" t="s">
        <v>5726</v>
      </c>
      <c r="H1512" s="245" t="s">
        <v>5725</v>
      </c>
      <c r="I1512" s="245" t="s">
        <v>12</v>
      </c>
      <c r="J1512" s="245" t="s">
        <v>59</v>
      </c>
      <c r="K1512" s="246" t="s">
        <v>23146</v>
      </c>
      <c r="L1512" s="245" t="s">
        <v>568</v>
      </c>
      <c r="M1512"/>
      <c r="N1512"/>
      <c r="O1512"/>
      <c r="P1512"/>
      <c r="Q1512"/>
      <c r="R1512"/>
      <c r="S1512"/>
      <c r="T1512"/>
      <c r="U1512"/>
      <c r="V1512"/>
      <c r="W1512"/>
      <c r="X1512"/>
      <c r="Y1512"/>
      <c r="Z1512"/>
      <c r="AA1512"/>
      <c r="AB1512"/>
      <c r="AC1512"/>
      <c r="AD1512"/>
      <c r="AE1512"/>
      <c r="AF1512"/>
      <c r="AG1512"/>
      <c r="AH1512"/>
      <c r="AI1512"/>
      <c r="AJ1512"/>
      <c r="AK1512"/>
      <c r="AL1512"/>
      <c r="AM1512"/>
      <c r="AN1512"/>
      <c r="AO1512"/>
      <c r="AP1512"/>
      <c r="AQ1512"/>
      <c r="AR1512"/>
      <c r="AS1512"/>
      <c r="AT1512"/>
      <c r="AU1512"/>
      <c r="AV1512"/>
      <c r="AW1512"/>
      <c r="AX1512"/>
      <c r="AY1512"/>
      <c r="AZ1512"/>
      <c r="BA1512"/>
      <c r="BB1512"/>
      <c r="BC1512"/>
      <c r="BD1512"/>
      <c r="BE1512"/>
      <c r="BF1512"/>
      <c r="BG1512"/>
      <c r="BH1512"/>
      <c r="BI1512"/>
      <c r="BJ1512"/>
      <c r="BK1512"/>
      <c r="BL1512"/>
      <c r="BM1512"/>
      <c r="BN1512"/>
      <c r="BO1512"/>
    </row>
    <row r="1513" spans="1:67" ht="15" x14ac:dyDescent="0.25">
      <c r="A1513" s="245" t="s">
        <v>5395</v>
      </c>
      <c r="B1513" s="245" t="s">
        <v>5394</v>
      </c>
      <c r="C1513" s="245" t="s">
        <v>5704</v>
      </c>
      <c r="D1513" s="245" t="s">
        <v>5703</v>
      </c>
      <c r="E1513" s="246" t="s">
        <v>44</v>
      </c>
      <c r="F1513" s="245" t="s">
        <v>44</v>
      </c>
      <c r="G1513" s="245" t="s">
        <v>5724</v>
      </c>
      <c r="H1513" s="245" t="s">
        <v>5723</v>
      </c>
      <c r="I1513" s="245" t="s">
        <v>12</v>
      </c>
      <c r="J1513" s="245" t="s">
        <v>59</v>
      </c>
      <c r="K1513" s="246" t="s">
        <v>23147</v>
      </c>
      <c r="L1513" s="245" t="s">
        <v>568</v>
      </c>
      <c r="M1513"/>
      <c r="N1513"/>
      <c r="O1513"/>
      <c r="P1513"/>
      <c r="Q1513"/>
      <c r="R1513"/>
      <c r="S1513"/>
      <c r="T1513"/>
      <c r="U1513"/>
      <c r="V1513"/>
      <c r="W1513"/>
      <c r="X1513"/>
      <c r="Y1513"/>
      <c r="Z1513"/>
      <c r="AA1513"/>
      <c r="AB1513"/>
      <c r="AC1513"/>
      <c r="AD1513"/>
      <c r="AE1513"/>
      <c r="AF1513"/>
      <c r="AG1513"/>
      <c r="AH1513"/>
      <c r="AI1513"/>
      <c r="AJ1513"/>
      <c r="AK1513"/>
      <c r="AL1513"/>
      <c r="AM1513"/>
      <c r="AN1513"/>
      <c r="AO1513"/>
      <c r="AP1513"/>
      <c r="AQ1513"/>
      <c r="AR1513"/>
      <c r="AS1513"/>
      <c r="AT1513"/>
      <c r="AU1513"/>
      <c r="AV1513"/>
      <c r="AW1513"/>
      <c r="AX1513"/>
      <c r="AY1513"/>
      <c r="AZ1513"/>
      <c r="BA1513"/>
      <c r="BB1513"/>
      <c r="BC1513"/>
      <c r="BD1513"/>
      <c r="BE1513"/>
      <c r="BF1513"/>
      <c r="BG1513"/>
      <c r="BH1513"/>
      <c r="BI1513"/>
      <c r="BJ1513"/>
      <c r="BK1513"/>
      <c r="BL1513"/>
      <c r="BM1513"/>
      <c r="BN1513"/>
      <c r="BO1513"/>
    </row>
    <row r="1514" spans="1:67" ht="15" x14ac:dyDescent="0.25">
      <c r="A1514" s="245" t="s">
        <v>5395</v>
      </c>
      <c r="B1514" s="245" t="s">
        <v>5394</v>
      </c>
      <c r="C1514" s="245" t="s">
        <v>5704</v>
      </c>
      <c r="D1514" s="245" t="s">
        <v>5703</v>
      </c>
      <c r="E1514" s="246" t="s">
        <v>44</v>
      </c>
      <c r="F1514" s="245" t="s">
        <v>44</v>
      </c>
      <c r="G1514" s="245" t="s">
        <v>5722</v>
      </c>
      <c r="H1514" s="245" t="s">
        <v>5721</v>
      </c>
      <c r="I1514" s="245" t="s">
        <v>12</v>
      </c>
      <c r="J1514" s="245" t="s">
        <v>59</v>
      </c>
      <c r="K1514" s="246" t="s">
        <v>23148</v>
      </c>
      <c r="L1514" s="245" t="s">
        <v>568</v>
      </c>
      <c r="M1514"/>
      <c r="N1514"/>
      <c r="O1514"/>
      <c r="P1514"/>
      <c r="Q1514"/>
      <c r="R1514"/>
      <c r="S1514"/>
      <c r="T1514"/>
      <c r="U1514"/>
      <c r="V1514"/>
      <c r="W1514"/>
      <c r="X1514"/>
      <c r="Y1514"/>
      <c r="Z1514"/>
      <c r="AA1514"/>
      <c r="AB1514"/>
      <c r="AC1514"/>
      <c r="AD1514"/>
      <c r="AE1514"/>
      <c r="AF1514"/>
      <c r="AG1514"/>
      <c r="AH1514"/>
      <c r="AI1514"/>
      <c r="AJ1514"/>
      <c r="AK1514"/>
      <c r="AL1514"/>
      <c r="AM1514"/>
      <c r="AN1514"/>
      <c r="AO1514"/>
      <c r="AP1514"/>
      <c r="AQ1514"/>
      <c r="AR1514"/>
      <c r="AS1514"/>
      <c r="AT1514"/>
      <c r="AU1514"/>
      <c r="AV1514"/>
      <c r="AW1514"/>
      <c r="AX1514"/>
      <c r="AY1514"/>
      <c r="AZ1514"/>
      <c r="BA1514"/>
      <c r="BB1514"/>
      <c r="BC1514"/>
      <c r="BD1514"/>
      <c r="BE1514"/>
      <c r="BF1514"/>
      <c r="BG1514"/>
      <c r="BH1514"/>
      <c r="BI1514"/>
      <c r="BJ1514"/>
      <c r="BK1514"/>
      <c r="BL1514"/>
      <c r="BM1514"/>
      <c r="BN1514"/>
      <c r="BO1514"/>
    </row>
    <row r="1515" spans="1:67" ht="15" x14ac:dyDescent="0.25">
      <c r="A1515" s="245" t="s">
        <v>5395</v>
      </c>
      <c r="B1515" s="245" t="s">
        <v>5394</v>
      </c>
      <c r="C1515" s="245" t="s">
        <v>5704</v>
      </c>
      <c r="D1515" s="245" t="s">
        <v>5703</v>
      </c>
      <c r="E1515" s="246" t="s">
        <v>44</v>
      </c>
      <c r="F1515" s="245" t="s">
        <v>44</v>
      </c>
      <c r="G1515" s="245" t="s">
        <v>5720</v>
      </c>
      <c r="H1515" s="245" t="s">
        <v>5719</v>
      </c>
      <c r="I1515" s="245" t="s">
        <v>12</v>
      </c>
      <c r="J1515" s="245" t="s">
        <v>59</v>
      </c>
      <c r="K1515" s="246" t="s">
        <v>23149</v>
      </c>
      <c r="L1515" s="245" t="s">
        <v>568</v>
      </c>
      <c r="M1515"/>
      <c r="N1515"/>
      <c r="O1515"/>
      <c r="P1515"/>
      <c r="Q1515"/>
      <c r="R1515"/>
      <c r="S1515"/>
      <c r="T1515"/>
      <c r="U1515"/>
      <c r="V1515"/>
      <c r="W1515"/>
      <c r="X1515"/>
      <c r="Y1515"/>
      <c r="Z1515"/>
      <c r="AA1515"/>
      <c r="AB1515"/>
      <c r="AC1515"/>
      <c r="AD1515"/>
      <c r="AE1515"/>
      <c r="AF1515"/>
      <c r="AG1515"/>
      <c r="AH1515"/>
      <c r="AI1515"/>
      <c r="AJ1515"/>
      <c r="AK1515"/>
      <c r="AL1515"/>
      <c r="AM1515"/>
      <c r="AN1515"/>
      <c r="AO1515"/>
      <c r="AP1515"/>
      <c r="AQ1515"/>
      <c r="AR1515"/>
      <c r="AS1515"/>
      <c r="AT1515"/>
      <c r="AU1515"/>
      <c r="AV1515"/>
      <c r="AW1515"/>
      <c r="AX1515"/>
      <c r="AY1515"/>
      <c r="AZ1515"/>
      <c r="BA1515"/>
      <c r="BB1515"/>
      <c r="BC1515"/>
      <c r="BD1515"/>
      <c r="BE1515"/>
      <c r="BF1515"/>
      <c r="BG1515"/>
      <c r="BH1515"/>
      <c r="BI1515"/>
      <c r="BJ1515"/>
      <c r="BK1515"/>
      <c r="BL1515"/>
      <c r="BM1515"/>
      <c r="BN1515"/>
      <c r="BO1515"/>
    </row>
    <row r="1516" spans="1:67" ht="15" x14ac:dyDescent="0.25">
      <c r="A1516" s="245" t="s">
        <v>5395</v>
      </c>
      <c r="B1516" s="245" t="s">
        <v>5394</v>
      </c>
      <c r="C1516" s="245" t="s">
        <v>5704</v>
      </c>
      <c r="D1516" s="245" t="s">
        <v>5703</v>
      </c>
      <c r="E1516" s="246" t="s">
        <v>44</v>
      </c>
      <c r="F1516" s="245" t="s">
        <v>44</v>
      </c>
      <c r="G1516" s="245" t="s">
        <v>5718</v>
      </c>
      <c r="H1516" s="245" t="s">
        <v>5717</v>
      </c>
      <c r="I1516" s="245" t="s">
        <v>12</v>
      </c>
      <c r="J1516" s="245" t="s">
        <v>59</v>
      </c>
      <c r="K1516" s="246" t="s">
        <v>23150</v>
      </c>
      <c r="L1516" s="245" t="s">
        <v>568</v>
      </c>
      <c r="M1516"/>
      <c r="N1516"/>
      <c r="O1516"/>
      <c r="P1516"/>
      <c r="Q1516"/>
      <c r="R1516"/>
      <c r="S1516"/>
      <c r="T1516"/>
      <c r="U1516"/>
      <c r="V1516"/>
      <c r="W1516"/>
      <c r="X1516"/>
      <c r="Y1516"/>
      <c r="Z1516"/>
      <c r="AA1516"/>
      <c r="AB1516"/>
      <c r="AC1516"/>
      <c r="AD1516"/>
      <c r="AE1516"/>
      <c r="AF1516"/>
      <c r="AG1516"/>
      <c r="AH1516"/>
      <c r="AI1516"/>
      <c r="AJ1516"/>
      <c r="AK1516"/>
      <c r="AL1516"/>
      <c r="AM1516"/>
      <c r="AN1516"/>
      <c r="AO1516"/>
      <c r="AP1516"/>
      <c r="AQ1516"/>
      <c r="AR1516"/>
      <c r="AS1516"/>
      <c r="AT1516"/>
      <c r="AU1516"/>
      <c r="AV1516"/>
      <c r="AW1516"/>
      <c r="AX1516"/>
      <c r="AY1516"/>
      <c r="AZ1516"/>
      <c r="BA1516"/>
      <c r="BB1516"/>
      <c r="BC1516"/>
      <c r="BD1516"/>
      <c r="BE1516"/>
      <c r="BF1516"/>
      <c r="BG1516"/>
      <c r="BH1516"/>
      <c r="BI1516"/>
      <c r="BJ1516"/>
      <c r="BK1516"/>
      <c r="BL1516"/>
      <c r="BM1516"/>
      <c r="BN1516"/>
      <c r="BO1516"/>
    </row>
    <row r="1517" spans="1:67" ht="15" x14ac:dyDescent="0.25">
      <c r="A1517" s="245" t="s">
        <v>5395</v>
      </c>
      <c r="B1517" s="245" t="s">
        <v>5394</v>
      </c>
      <c r="C1517" s="245" t="s">
        <v>5704</v>
      </c>
      <c r="D1517" s="245" t="s">
        <v>5703</v>
      </c>
      <c r="E1517" s="246" t="s">
        <v>44</v>
      </c>
      <c r="F1517" s="245" t="s">
        <v>44</v>
      </c>
      <c r="G1517" s="245" t="s">
        <v>5716</v>
      </c>
      <c r="H1517" s="245" t="s">
        <v>5715</v>
      </c>
      <c r="I1517" s="245" t="s">
        <v>12</v>
      </c>
      <c r="J1517" s="245" t="s">
        <v>59</v>
      </c>
      <c r="K1517" s="246" t="s">
        <v>23151</v>
      </c>
      <c r="L1517" s="245" t="s">
        <v>568</v>
      </c>
      <c r="M1517"/>
      <c r="N1517"/>
      <c r="O1517"/>
      <c r="P1517"/>
      <c r="Q1517"/>
      <c r="R1517"/>
      <c r="S1517"/>
      <c r="T1517"/>
      <c r="U1517"/>
      <c r="V1517"/>
      <c r="W1517"/>
      <c r="X1517"/>
      <c r="Y1517"/>
      <c r="Z1517"/>
      <c r="AA1517"/>
      <c r="AB1517"/>
      <c r="AC1517"/>
      <c r="AD1517"/>
      <c r="AE1517"/>
      <c r="AF1517"/>
      <c r="AG1517"/>
      <c r="AH1517"/>
      <c r="AI1517"/>
      <c r="AJ1517"/>
      <c r="AK1517"/>
      <c r="AL1517"/>
      <c r="AM1517"/>
      <c r="AN1517"/>
      <c r="AO1517"/>
      <c r="AP1517"/>
      <c r="AQ1517"/>
      <c r="AR1517"/>
      <c r="AS1517"/>
      <c r="AT1517"/>
      <c r="AU1517"/>
      <c r="AV1517"/>
      <c r="AW1517"/>
      <c r="AX1517"/>
      <c r="AY1517"/>
      <c r="AZ1517"/>
      <c r="BA1517"/>
      <c r="BB1517"/>
      <c r="BC1517"/>
      <c r="BD1517"/>
      <c r="BE1517"/>
      <c r="BF1517"/>
      <c r="BG1517"/>
      <c r="BH1517"/>
      <c r="BI1517"/>
      <c r="BJ1517"/>
      <c r="BK1517"/>
      <c r="BL1517"/>
      <c r="BM1517"/>
      <c r="BN1517"/>
      <c r="BO1517"/>
    </row>
    <row r="1518" spans="1:67" ht="15" x14ac:dyDescent="0.25">
      <c r="A1518" s="245" t="s">
        <v>5395</v>
      </c>
      <c r="B1518" s="245" t="s">
        <v>5394</v>
      </c>
      <c r="C1518" s="245" t="s">
        <v>5704</v>
      </c>
      <c r="D1518" s="245" t="s">
        <v>5703</v>
      </c>
      <c r="E1518" s="246" t="s">
        <v>44</v>
      </c>
      <c r="F1518" s="245" t="s">
        <v>44</v>
      </c>
      <c r="G1518" s="245" t="s">
        <v>5714</v>
      </c>
      <c r="H1518" s="245" t="s">
        <v>5713</v>
      </c>
      <c r="I1518" s="245" t="s">
        <v>12</v>
      </c>
      <c r="J1518" s="245" t="s">
        <v>59</v>
      </c>
      <c r="K1518" s="246" t="s">
        <v>23152</v>
      </c>
      <c r="L1518" s="245" t="s">
        <v>568</v>
      </c>
      <c r="M1518"/>
      <c r="N1518"/>
      <c r="O1518"/>
      <c r="P1518"/>
      <c r="Q1518"/>
      <c r="R1518"/>
      <c r="S1518"/>
      <c r="T1518"/>
      <c r="U1518"/>
      <c r="V1518"/>
      <c r="W1518"/>
      <c r="X1518"/>
      <c r="Y1518"/>
      <c r="Z1518"/>
      <c r="AA1518"/>
      <c r="AB1518"/>
      <c r="AC1518"/>
      <c r="AD1518"/>
      <c r="AE1518"/>
      <c r="AF1518"/>
      <c r="AG1518"/>
      <c r="AH1518"/>
      <c r="AI1518"/>
      <c r="AJ1518"/>
      <c r="AK1518"/>
      <c r="AL1518"/>
      <c r="AM1518"/>
      <c r="AN1518"/>
      <c r="AO1518"/>
      <c r="AP1518"/>
      <c r="AQ1518"/>
      <c r="AR1518"/>
      <c r="AS1518"/>
      <c r="AT1518"/>
      <c r="AU1518"/>
      <c r="AV1518"/>
      <c r="AW1518"/>
      <c r="AX1518"/>
      <c r="AY1518"/>
      <c r="AZ1518"/>
      <c r="BA1518"/>
      <c r="BB1518"/>
      <c r="BC1518"/>
      <c r="BD1518"/>
      <c r="BE1518"/>
      <c r="BF1518"/>
      <c r="BG1518"/>
      <c r="BH1518"/>
      <c r="BI1518"/>
      <c r="BJ1518"/>
      <c r="BK1518"/>
      <c r="BL1518"/>
      <c r="BM1518"/>
      <c r="BN1518"/>
      <c r="BO1518"/>
    </row>
    <row r="1519" spans="1:67" ht="15" x14ac:dyDescent="0.25">
      <c r="A1519" s="245" t="s">
        <v>5395</v>
      </c>
      <c r="B1519" s="245" t="s">
        <v>5394</v>
      </c>
      <c r="C1519" s="245" t="s">
        <v>5704</v>
      </c>
      <c r="D1519" s="245" t="s">
        <v>5703</v>
      </c>
      <c r="E1519" s="246" t="s">
        <v>44</v>
      </c>
      <c r="F1519" s="245" t="s">
        <v>44</v>
      </c>
      <c r="G1519" s="245" t="s">
        <v>5712</v>
      </c>
      <c r="H1519" s="245" t="s">
        <v>5711</v>
      </c>
      <c r="I1519" s="245" t="s">
        <v>12</v>
      </c>
      <c r="J1519" s="245" t="s">
        <v>59</v>
      </c>
      <c r="K1519" s="246" t="s">
        <v>23153</v>
      </c>
      <c r="L1519" s="245" t="s">
        <v>568</v>
      </c>
      <c r="M1519"/>
      <c r="N1519"/>
      <c r="O1519"/>
      <c r="P1519"/>
      <c r="Q1519"/>
      <c r="R1519"/>
      <c r="S1519"/>
      <c r="T1519"/>
      <c r="U1519"/>
      <c r="V1519"/>
      <c r="W1519"/>
      <c r="X1519"/>
      <c r="Y1519"/>
      <c r="Z1519"/>
      <c r="AA1519"/>
      <c r="AB1519"/>
      <c r="AC1519"/>
      <c r="AD1519"/>
      <c r="AE1519"/>
      <c r="AF1519"/>
      <c r="AG1519"/>
      <c r="AH1519"/>
      <c r="AI1519"/>
      <c r="AJ1519"/>
      <c r="AK1519"/>
      <c r="AL1519"/>
      <c r="AM1519"/>
      <c r="AN1519"/>
      <c r="AO1519"/>
      <c r="AP1519"/>
      <c r="AQ1519"/>
      <c r="AR1519"/>
      <c r="AS1519"/>
      <c r="AT1519"/>
      <c r="AU1519"/>
      <c r="AV1519"/>
      <c r="AW1519"/>
      <c r="AX1519"/>
      <c r="AY1519"/>
      <c r="AZ1519"/>
      <c r="BA1519"/>
      <c r="BB1519"/>
      <c r="BC1519"/>
      <c r="BD1519"/>
      <c r="BE1519"/>
      <c r="BF1519"/>
      <c r="BG1519"/>
      <c r="BH1519"/>
      <c r="BI1519"/>
      <c r="BJ1519"/>
      <c r="BK1519"/>
      <c r="BL1519"/>
      <c r="BM1519"/>
      <c r="BN1519"/>
      <c r="BO1519"/>
    </row>
    <row r="1520" spans="1:67" ht="15" x14ac:dyDescent="0.25">
      <c r="A1520" s="245" t="s">
        <v>5395</v>
      </c>
      <c r="B1520" s="245" t="s">
        <v>5394</v>
      </c>
      <c r="C1520" s="245" t="s">
        <v>5704</v>
      </c>
      <c r="D1520" s="245" t="s">
        <v>5703</v>
      </c>
      <c r="E1520" s="246" t="s">
        <v>44</v>
      </c>
      <c r="F1520" s="245" t="s">
        <v>44</v>
      </c>
      <c r="G1520" s="245" t="s">
        <v>5710</v>
      </c>
      <c r="H1520" s="245" t="s">
        <v>5709</v>
      </c>
      <c r="I1520" s="245" t="s">
        <v>11</v>
      </c>
      <c r="J1520" s="245" t="s">
        <v>59</v>
      </c>
      <c r="K1520" s="246" t="s">
        <v>23154</v>
      </c>
      <c r="L1520" s="245" t="s">
        <v>568</v>
      </c>
      <c r="M1520"/>
      <c r="N1520"/>
      <c r="O1520"/>
      <c r="P1520"/>
      <c r="Q1520"/>
      <c r="R1520"/>
      <c r="S1520"/>
      <c r="T1520"/>
      <c r="U1520"/>
      <c r="V1520"/>
      <c r="W1520"/>
      <c r="X1520"/>
      <c r="Y1520"/>
      <c r="Z1520"/>
      <c r="AA1520"/>
      <c r="AB1520"/>
      <c r="AC1520"/>
      <c r="AD1520"/>
      <c r="AE1520"/>
      <c r="AF1520"/>
      <c r="AG1520"/>
      <c r="AH1520"/>
      <c r="AI1520"/>
      <c r="AJ1520"/>
      <c r="AK1520"/>
      <c r="AL1520"/>
      <c r="AM1520"/>
      <c r="AN1520"/>
      <c r="AO1520"/>
      <c r="AP1520"/>
      <c r="AQ1520"/>
      <c r="AR1520"/>
      <c r="AS1520"/>
      <c r="AT1520"/>
      <c r="AU1520"/>
      <c r="AV1520"/>
      <c r="AW1520"/>
      <c r="AX1520"/>
      <c r="AY1520"/>
      <c r="AZ1520"/>
      <c r="BA1520"/>
      <c r="BB1520"/>
      <c r="BC1520"/>
      <c r="BD1520"/>
      <c r="BE1520"/>
      <c r="BF1520"/>
      <c r="BG1520"/>
      <c r="BH1520"/>
      <c r="BI1520"/>
      <c r="BJ1520"/>
      <c r="BK1520"/>
      <c r="BL1520"/>
      <c r="BM1520"/>
      <c r="BN1520"/>
      <c r="BO1520"/>
    </row>
    <row r="1521" spans="1:67" ht="15" x14ac:dyDescent="0.25">
      <c r="A1521" s="245" t="s">
        <v>5395</v>
      </c>
      <c r="B1521" s="245" t="s">
        <v>5394</v>
      </c>
      <c r="C1521" s="245" t="s">
        <v>5704</v>
      </c>
      <c r="D1521" s="245" t="s">
        <v>5703</v>
      </c>
      <c r="E1521" s="246" t="s">
        <v>44</v>
      </c>
      <c r="F1521" s="245" t="s">
        <v>44</v>
      </c>
      <c r="G1521" s="245" t="s">
        <v>5708</v>
      </c>
      <c r="H1521" s="245" t="s">
        <v>5707</v>
      </c>
      <c r="I1521" s="245" t="s">
        <v>11</v>
      </c>
      <c r="J1521" s="245" t="s">
        <v>59</v>
      </c>
      <c r="K1521" s="246" t="s">
        <v>23155</v>
      </c>
      <c r="L1521" s="245" t="s">
        <v>568</v>
      </c>
      <c r="M1521"/>
      <c r="N1521"/>
      <c r="O1521"/>
      <c r="P1521"/>
      <c r="Q1521"/>
      <c r="R1521"/>
      <c r="S1521"/>
      <c r="T1521"/>
      <c r="U1521"/>
      <c r="V1521"/>
      <c r="W1521"/>
      <c r="X1521"/>
      <c r="Y1521"/>
      <c r="Z1521"/>
      <c r="AA1521"/>
      <c r="AB1521"/>
      <c r="AC1521"/>
      <c r="AD1521"/>
      <c r="AE1521"/>
      <c r="AF1521"/>
      <c r="AG1521"/>
      <c r="AH1521"/>
      <c r="AI1521"/>
      <c r="AJ1521"/>
      <c r="AK1521"/>
      <c r="AL1521"/>
      <c r="AM1521"/>
      <c r="AN1521"/>
      <c r="AO1521"/>
      <c r="AP1521"/>
      <c r="AQ1521"/>
      <c r="AR1521"/>
      <c r="AS1521"/>
      <c r="AT1521"/>
      <c r="AU1521"/>
      <c r="AV1521"/>
      <c r="AW1521"/>
      <c r="AX1521"/>
      <c r="AY1521"/>
      <c r="AZ1521"/>
      <c r="BA1521"/>
      <c r="BB1521"/>
      <c r="BC1521"/>
      <c r="BD1521"/>
      <c r="BE1521"/>
      <c r="BF1521"/>
      <c r="BG1521"/>
      <c r="BH1521"/>
      <c r="BI1521"/>
      <c r="BJ1521"/>
      <c r="BK1521"/>
      <c r="BL1521"/>
      <c r="BM1521"/>
      <c r="BN1521"/>
      <c r="BO1521"/>
    </row>
    <row r="1522" spans="1:67" ht="15" x14ac:dyDescent="0.25">
      <c r="A1522" s="245" t="s">
        <v>5395</v>
      </c>
      <c r="B1522" s="245" t="s">
        <v>5394</v>
      </c>
      <c r="C1522" s="245" t="s">
        <v>5704</v>
      </c>
      <c r="D1522" s="245" t="s">
        <v>5703</v>
      </c>
      <c r="E1522" s="246" t="s">
        <v>44</v>
      </c>
      <c r="F1522" s="245" t="s">
        <v>44</v>
      </c>
      <c r="G1522" s="245" t="s">
        <v>5706</v>
      </c>
      <c r="H1522" s="245" t="s">
        <v>5705</v>
      </c>
      <c r="I1522" s="245" t="s">
        <v>11</v>
      </c>
      <c r="J1522" s="245" t="s">
        <v>59</v>
      </c>
      <c r="K1522" s="246" t="s">
        <v>23156</v>
      </c>
      <c r="L1522" s="245" t="s">
        <v>568</v>
      </c>
      <c r="M1522"/>
      <c r="N1522"/>
      <c r="O1522"/>
      <c r="P1522"/>
      <c r="Q1522"/>
      <c r="R1522"/>
      <c r="S1522"/>
      <c r="T1522"/>
      <c r="U1522"/>
      <c r="V1522"/>
      <c r="W1522"/>
      <c r="X1522"/>
      <c r="Y1522"/>
      <c r="Z1522"/>
      <c r="AA1522"/>
      <c r="AB1522"/>
      <c r="AC1522"/>
      <c r="AD1522"/>
      <c r="AE1522"/>
      <c r="AF1522"/>
      <c r="AG1522"/>
      <c r="AH1522"/>
      <c r="AI1522"/>
      <c r="AJ1522"/>
      <c r="AK1522"/>
      <c r="AL1522"/>
      <c r="AM1522"/>
      <c r="AN1522"/>
      <c r="AO1522"/>
      <c r="AP1522"/>
      <c r="AQ1522"/>
      <c r="AR1522"/>
      <c r="AS1522"/>
      <c r="AT1522"/>
      <c r="AU1522"/>
      <c r="AV1522"/>
      <c r="AW1522"/>
      <c r="AX1522"/>
      <c r="AY1522"/>
      <c r="AZ1522"/>
      <c r="BA1522"/>
      <c r="BB1522"/>
      <c r="BC1522"/>
      <c r="BD1522"/>
      <c r="BE1522"/>
      <c r="BF1522"/>
      <c r="BG1522"/>
      <c r="BH1522"/>
      <c r="BI1522"/>
      <c r="BJ1522"/>
      <c r="BK1522"/>
      <c r="BL1522"/>
      <c r="BM1522"/>
      <c r="BN1522"/>
      <c r="BO1522"/>
    </row>
    <row r="1523" spans="1:67" ht="15" x14ac:dyDescent="0.25">
      <c r="A1523" s="245" t="s">
        <v>5395</v>
      </c>
      <c r="B1523" s="245" t="s">
        <v>5394</v>
      </c>
      <c r="C1523" s="245" t="s">
        <v>5704</v>
      </c>
      <c r="D1523" s="245" t="s">
        <v>5703</v>
      </c>
      <c r="E1523" s="246" t="s">
        <v>44</v>
      </c>
      <c r="F1523" s="245" t="s">
        <v>44</v>
      </c>
      <c r="G1523" s="245" t="s">
        <v>5702</v>
      </c>
      <c r="H1523" s="245" t="s">
        <v>5701</v>
      </c>
      <c r="I1523" s="245" t="s">
        <v>12</v>
      </c>
      <c r="J1523" s="245" t="s">
        <v>59</v>
      </c>
      <c r="K1523" s="246" t="s">
        <v>23157</v>
      </c>
      <c r="L1523" s="245" t="s">
        <v>568</v>
      </c>
      <c r="M1523"/>
      <c r="N1523"/>
      <c r="O1523"/>
      <c r="P1523"/>
      <c r="Q1523"/>
      <c r="R1523"/>
      <c r="S1523"/>
      <c r="T1523"/>
      <c r="U1523"/>
      <c r="V1523"/>
      <c r="W1523"/>
      <c r="X1523"/>
      <c r="Y1523"/>
      <c r="Z1523"/>
      <c r="AA1523"/>
      <c r="AB1523"/>
      <c r="AC1523"/>
      <c r="AD1523"/>
      <c r="AE1523"/>
      <c r="AF1523"/>
      <c r="AG1523"/>
      <c r="AH1523"/>
      <c r="AI1523"/>
      <c r="AJ1523"/>
      <c r="AK1523"/>
      <c r="AL1523"/>
      <c r="AM1523"/>
      <c r="AN1523"/>
      <c r="AO1523"/>
      <c r="AP1523"/>
      <c r="AQ1523"/>
      <c r="AR1523"/>
      <c r="AS1523"/>
      <c r="AT1523"/>
      <c r="AU1523"/>
      <c r="AV1523"/>
      <c r="AW1523"/>
      <c r="AX1523"/>
      <c r="AY1523"/>
      <c r="AZ1523"/>
      <c r="BA1523"/>
      <c r="BB1523"/>
      <c r="BC1523"/>
      <c r="BD1523"/>
      <c r="BE1523"/>
      <c r="BF1523"/>
      <c r="BG1523"/>
      <c r="BH1523"/>
      <c r="BI1523"/>
      <c r="BJ1523"/>
      <c r="BK1523"/>
      <c r="BL1523"/>
      <c r="BM1523"/>
      <c r="BN1523"/>
      <c r="BO1523"/>
    </row>
    <row r="1524" spans="1:67" ht="15" x14ac:dyDescent="0.25">
      <c r="A1524" s="245" t="s">
        <v>5395</v>
      </c>
      <c r="B1524" s="245" t="s">
        <v>5394</v>
      </c>
      <c r="C1524" s="245" t="s">
        <v>5596</v>
      </c>
      <c r="D1524" s="245" t="s">
        <v>5595</v>
      </c>
      <c r="E1524" s="246" t="s">
        <v>44</v>
      </c>
      <c r="F1524" s="245" t="s">
        <v>44</v>
      </c>
      <c r="G1524" s="245" t="s">
        <v>5700</v>
      </c>
      <c r="H1524" s="245" t="s">
        <v>5699</v>
      </c>
      <c r="I1524" s="245" t="s">
        <v>11</v>
      </c>
      <c r="J1524" s="245" t="s">
        <v>569</v>
      </c>
      <c r="K1524" s="246" t="s">
        <v>23158</v>
      </c>
      <c r="L1524" s="245" t="s">
        <v>568</v>
      </c>
      <c r="M1524"/>
      <c r="N1524"/>
      <c r="O1524"/>
      <c r="P1524"/>
      <c r="Q1524"/>
      <c r="R1524"/>
      <c r="S1524"/>
      <c r="T1524"/>
      <c r="U1524"/>
      <c r="V1524"/>
      <c r="W1524"/>
      <c r="X1524"/>
      <c r="Y1524"/>
      <c r="Z1524"/>
      <c r="AA1524"/>
      <c r="AB1524"/>
      <c r="AC1524"/>
      <c r="AD1524"/>
      <c r="AE1524"/>
      <c r="AF1524"/>
      <c r="AG1524"/>
      <c r="AH1524"/>
      <c r="AI1524"/>
      <c r="AJ1524"/>
      <c r="AK1524"/>
      <c r="AL1524"/>
      <c r="AM1524"/>
      <c r="AN1524"/>
      <c r="AO1524"/>
      <c r="AP1524"/>
      <c r="AQ1524"/>
      <c r="AR1524"/>
      <c r="AS1524"/>
      <c r="AT1524"/>
      <c r="AU1524"/>
      <c r="AV1524"/>
      <c r="AW1524"/>
      <c r="AX1524"/>
      <c r="AY1524"/>
      <c r="AZ1524"/>
      <c r="BA1524"/>
      <c r="BB1524"/>
      <c r="BC1524"/>
      <c r="BD1524"/>
      <c r="BE1524"/>
      <c r="BF1524"/>
      <c r="BG1524"/>
      <c r="BH1524"/>
      <c r="BI1524"/>
      <c r="BJ1524"/>
      <c r="BK1524"/>
      <c r="BL1524"/>
      <c r="BM1524"/>
      <c r="BN1524"/>
      <c r="BO1524"/>
    </row>
    <row r="1525" spans="1:67" ht="15" x14ac:dyDescent="0.25">
      <c r="A1525" s="245" t="s">
        <v>5395</v>
      </c>
      <c r="B1525" s="245" t="s">
        <v>5394</v>
      </c>
      <c r="C1525" s="245" t="s">
        <v>5596</v>
      </c>
      <c r="D1525" s="245" t="s">
        <v>5595</v>
      </c>
      <c r="E1525" s="246" t="s">
        <v>44</v>
      </c>
      <c r="F1525" s="245" t="s">
        <v>44</v>
      </c>
      <c r="G1525" s="245" t="s">
        <v>5698</v>
      </c>
      <c r="H1525" s="245" t="s">
        <v>5697</v>
      </c>
      <c r="I1525" s="245" t="s">
        <v>11</v>
      </c>
      <c r="J1525" s="245" t="s">
        <v>569</v>
      </c>
      <c r="K1525" s="246" t="s">
        <v>23159</v>
      </c>
      <c r="L1525" s="245" t="s">
        <v>568</v>
      </c>
      <c r="M1525"/>
      <c r="N1525"/>
      <c r="O1525"/>
      <c r="P1525"/>
      <c r="Q1525"/>
      <c r="R1525"/>
      <c r="S1525"/>
      <c r="T1525"/>
      <c r="U1525"/>
      <c r="V1525"/>
      <c r="W1525"/>
      <c r="X1525"/>
      <c r="Y1525"/>
      <c r="Z1525"/>
      <c r="AA1525"/>
      <c r="AB1525"/>
      <c r="AC1525"/>
      <c r="AD1525"/>
      <c r="AE1525"/>
      <c r="AF1525"/>
      <c r="AG1525"/>
      <c r="AH1525"/>
      <c r="AI1525"/>
      <c r="AJ1525"/>
      <c r="AK1525"/>
      <c r="AL1525"/>
      <c r="AM1525"/>
      <c r="AN1525"/>
      <c r="AO1525"/>
      <c r="AP1525"/>
      <c r="AQ1525"/>
      <c r="AR1525"/>
      <c r="AS1525"/>
      <c r="AT1525"/>
      <c r="AU1525"/>
      <c r="AV1525"/>
      <c r="AW1525"/>
      <c r="AX1525"/>
      <c r="AY1525"/>
      <c r="AZ1525"/>
      <c r="BA1525"/>
      <c r="BB1525"/>
      <c r="BC1525"/>
      <c r="BD1525"/>
      <c r="BE1525"/>
      <c r="BF1525"/>
      <c r="BG1525"/>
      <c r="BH1525"/>
      <c r="BI1525"/>
      <c r="BJ1525"/>
      <c r="BK1525"/>
      <c r="BL1525"/>
      <c r="BM1525"/>
      <c r="BN1525"/>
      <c r="BO1525"/>
    </row>
    <row r="1526" spans="1:67" ht="15" x14ac:dyDescent="0.25">
      <c r="A1526" s="245" t="s">
        <v>5395</v>
      </c>
      <c r="B1526" s="245" t="s">
        <v>5394</v>
      </c>
      <c r="C1526" s="245" t="s">
        <v>5596</v>
      </c>
      <c r="D1526" s="245" t="s">
        <v>5595</v>
      </c>
      <c r="E1526" s="246" t="s">
        <v>44</v>
      </c>
      <c r="F1526" s="245" t="s">
        <v>44</v>
      </c>
      <c r="G1526" s="245" t="s">
        <v>5696</v>
      </c>
      <c r="H1526" s="245" t="s">
        <v>5695</v>
      </c>
      <c r="I1526" s="245" t="s">
        <v>11</v>
      </c>
      <c r="J1526" s="245" t="s">
        <v>569</v>
      </c>
      <c r="K1526" s="246" t="s">
        <v>23160</v>
      </c>
      <c r="L1526" s="245" t="s">
        <v>568</v>
      </c>
      <c r="M1526"/>
      <c r="N1526"/>
      <c r="O1526"/>
      <c r="P1526"/>
      <c r="Q1526"/>
      <c r="R1526"/>
      <c r="S1526"/>
      <c r="T1526"/>
      <c r="U1526"/>
      <c r="V1526"/>
      <c r="W1526"/>
      <c r="X1526"/>
      <c r="Y1526"/>
      <c r="Z1526"/>
      <c r="AA1526"/>
      <c r="AB1526"/>
      <c r="AC1526"/>
      <c r="AD1526"/>
      <c r="AE1526"/>
      <c r="AF1526"/>
      <c r="AG1526"/>
      <c r="AH1526"/>
      <c r="AI1526"/>
      <c r="AJ1526"/>
      <c r="AK1526"/>
      <c r="AL1526"/>
      <c r="AM1526"/>
      <c r="AN1526"/>
      <c r="AO1526"/>
      <c r="AP1526"/>
      <c r="AQ1526"/>
      <c r="AR1526"/>
      <c r="AS1526"/>
      <c r="AT1526"/>
      <c r="AU1526"/>
      <c r="AV1526"/>
      <c r="AW1526"/>
      <c r="AX1526"/>
      <c r="AY1526"/>
      <c r="AZ1526"/>
      <c r="BA1526"/>
      <c r="BB1526"/>
      <c r="BC1526"/>
      <c r="BD1526"/>
      <c r="BE1526"/>
      <c r="BF1526"/>
      <c r="BG1526"/>
      <c r="BH1526"/>
      <c r="BI1526"/>
      <c r="BJ1526"/>
      <c r="BK1526"/>
      <c r="BL1526"/>
      <c r="BM1526"/>
      <c r="BN1526"/>
      <c r="BO1526"/>
    </row>
    <row r="1527" spans="1:67" ht="15" x14ac:dyDescent="0.25">
      <c r="A1527" s="245" t="s">
        <v>5395</v>
      </c>
      <c r="B1527" s="245" t="s">
        <v>5394</v>
      </c>
      <c r="C1527" s="245" t="s">
        <v>5596</v>
      </c>
      <c r="D1527" s="245" t="s">
        <v>5595</v>
      </c>
      <c r="E1527" s="246" t="s">
        <v>44</v>
      </c>
      <c r="F1527" s="245" t="s">
        <v>44</v>
      </c>
      <c r="G1527" s="245" t="s">
        <v>5694</v>
      </c>
      <c r="H1527" s="245" t="s">
        <v>5693</v>
      </c>
      <c r="I1527" s="245" t="s">
        <v>11</v>
      </c>
      <c r="J1527" s="245" t="s">
        <v>569</v>
      </c>
      <c r="K1527" s="246" t="s">
        <v>23161</v>
      </c>
      <c r="L1527" s="245" t="s">
        <v>568</v>
      </c>
      <c r="M1527"/>
      <c r="N1527"/>
      <c r="O1527"/>
      <c r="P1527"/>
      <c r="Q1527"/>
      <c r="R1527"/>
      <c r="S1527"/>
      <c r="T1527"/>
      <c r="U1527"/>
      <c r="V1527"/>
      <c r="W1527"/>
      <c r="X1527"/>
      <c r="Y1527"/>
      <c r="Z1527"/>
      <c r="AA1527"/>
      <c r="AB1527"/>
      <c r="AC1527"/>
      <c r="AD1527"/>
      <c r="AE1527"/>
      <c r="AF1527"/>
      <c r="AG1527"/>
      <c r="AH1527"/>
      <c r="AI1527"/>
      <c r="AJ1527"/>
      <c r="AK1527"/>
      <c r="AL1527"/>
      <c r="AM1527"/>
      <c r="AN1527"/>
      <c r="AO1527"/>
      <c r="AP1527"/>
      <c r="AQ1527"/>
      <c r="AR1527"/>
      <c r="AS1527"/>
      <c r="AT1527"/>
      <c r="AU1527"/>
      <c r="AV1527"/>
      <c r="AW1527"/>
      <c r="AX1527"/>
      <c r="AY1527"/>
      <c r="AZ1527"/>
      <c r="BA1527"/>
      <c r="BB1527"/>
      <c r="BC1527"/>
      <c r="BD1527"/>
      <c r="BE1527"/>
      <c r="BF1527"/>
      <c r="BG1527"/>
      <c r="BH1527"/>
      <c r="BI1527"/>
      <c r="BJ1527"/>
      <c r="BK1527"/>
      <c r="BL1527"/>
      <c r="BM1527"/>
      <c r="BN1527"/>
      <c r="BO1527"/>
    </row>
    <row r="1528" spans="1:67" ht="15" x14ac:dyDescent="0.25">
      <c r="A1528" s="245" t="s">
        <v>5395</v>
      </c>
      <c r="B1528" s="245" t="s">
        <v>5394</v>
      </c>
      <c r="C1528" s="245" t="s">
        <v>5596</v>
      </c>
      <c r="D1528" s="245" t="s">
        <v>5595</v>
      </c>
      <c r="E1528" s="246" t="s">
        <v>44</v>
      </c>
      <c r="F1528" s="245" t="s">
        <v>44</v>
      </c>
      <c r="G1528" s="245" t="s">
        <v>5692</v>
      </c>
      <c r="H1528" s="245" t="s">
        <v>5691</v>
      </c>
      <c r="I1528" s="245" t="s">
        <v>11</v>
      </c>
      <c r="J1528" s="245" t="s">
        <v>569</v>
      </c>
      <c r="K1528" s="246" t="s">
        <v>22551</v>
      </c>
      <c r="L1528" s="245" t="s">
        <v>568</v>
      </c>
      <c r="M1528"/>
      <c r="N1528"/>
      <c r="O1528"/>
      <c r="P1528"/>
      <c r="Q1528"/>
      <c r="R1528"/>
      <c r="S1528"/>
      <c r="T1528"/>
      <c r="U1528"/>
      <c r="V1528"/>
      <c r="W1528"/>
      <c r="X1528"/>
      <c r="Y1528"/>
      <c r="Z1528"/>
      <c r="AA1528"/>
      <c r="AB1528"/>
      <c r="AC1528"/>
      <c r="AD1528"/>
      <c r="AE1528"/>
      <c r="AF1528"/>
      <c r="AG1528"/>
      <c r="AH1528"/>
      <c r="AI1528"/>
      <c r="AJ1528"/>
      <c r="AK1528"/>
      <c r="AL1528"/>
      <c r="AM1528"/>
      <c r="AN1528"/>
      <c r="AO1528"/>
      <c r="AP1528"/>
      <c r="AQ1528"/>
      <c r="AR1528"/>
      <c r="AS1528"/>
      <c r="AT1528"/>
      <c r="AU1528"/>
      <c r="AV1528"/>
      <c r="AW1528"/>
      <c r="AX1528"/>
      <c r="AY1528"/>
      <c r="AZ1528"/>
      <c r="BA1528"/>
      <c r="BB1528"/>
      <c r="BC1528"/>
      <c r="BD1528"/>
      <c r="BE1528"/>
      <c r="BF1528"/>
      <c r="BG1528"/>
      <c r="BH1528"/>
      <c r="BI1528"/>
      <c r="BJ1528"/>
      <c r="BK1528"/>
      <c r="BL1528"/>
      <c r="BM1528"/>
      <c r="BN1528"/>
      <c r="BO1528"/>
    </row>
    <row r="1529" spans="1:67" ht="15" x14ac:dyDescent="0.25">
      <c r="A1529" s="245" t="s">
        <v>5395</v>
      </c>
      <c r="B1529" s="245" t="s">
        <v>5394</v>
      </c>
      <c r="C1529" s="245" t="s">
        <v>5596</v>
      </c>
      <c r="D1529" s="245" t="s">
        <v>5595</v>
      </c>
      <c r="E1529" s="246" t="s">
        <v>44</v>
      </c>
      <c r="F1529" s="245" t="s">
        <v>44</v>
      </c>
      <c r="G1529" s="245" t="s">
        <v>5690</v>
      </c>
      <c r="H1529" s="245" t="s">
        <v>5689</v>
      </c>
      <c r="I1529" s="245" t="s">
        <v>11</v>
      </c>
      <c r="J1529" s="245" t="s">
        <v>569</v>
      </c>
      <c r="K1529" s="246" t="s">
        <v>23162</v>
      </c>
      <c r="L1529" s="245" t="s">
        <v>568</v>
      </c>
      <c r="M1529"/>
      <c r="N1529"/>
      <c r="O1529"/>
      <c r="P1529"/>
      <c r="Q1529"/>
      <c r="R1529"/>
      <c r="S1529"/>
      <c r="T1529"/>
      <c r="U1529"/>
      <c r="V1529"/>
      <c r="W1529"/>
      <c r="X1529"/>
      <c r="Y1529"/>
      <c r="Z1529"/>
      <c r="AA1529"/>
      <c r="AB1529"/>
      <c r="AC1529"/>
      <c r="AD1529"/>
      <c r="AE1529"/>
      <c r="AF1529"/>
      <c r="AG1529"/>
      <c r="AH1529"/>
      <c r="AI1529"/>
      <c r="AJ1529"/>
      <c r="AK1529"/>
      <c r="AL1529"/>
      <c r="AM1529"/>
      <c r="AN1529"/>
      <c r="AO1529"/>
      <c r="AP1529"/>
      <c r="AQ1529"/>
      <c r="AR1529"/>
      <c r="AS1529"/>
      <c r="AT1529"/>
      <c r="AU1529"/>
      <c r="AV1529"/>
      <c r="AW1529"/>
      <c r="AX1529"/>
      <c r="AY1529"/>
      <c r="AZ1529"/>
      <c r="BA1529"/>
      <c r="BB1529"/>
      <c r="BC1529"/>
      <c r="BD1529"/>
      <c r="BE1529"/>
      <c r="BF1529"/>
      <c r="BG1529"/>
      <c r="BH1529"/>
      <c r="BI1529"/>
      <c r="BJ1529"/>
      <c r="BK1529"/>
      <c r="BL1529"/>
      <c r="BM1529"/>
      <c r="BN1529"/>
      <c r="BO1529"/>
    </row>
    <row r="1530" spans="1:67" ht="15" x14ac:dyDescent="0.25">
      <c r="A1530" s="245" t="s">
        <v>5395</v>
      </c>
      <c r="B1530" s="245" t="s">
        <v>5394</v>
      </c>
      <c r="C1530" s="245" t="s">
        <v>5596</v>
      </c>
      <c r="D1530" s="245" t="s">
        <v>5595</v>
      </c>
      <c r="E1530" s="246" t="s">
        <v>44</v>
      </c>
      <c r="F1530" s="245" t="s">
        <v>44</v>
      </c>
      <c r="G1530" s="245" t="s">
        <v>5688</v>
      </c>
      <c r="H1530" s="245" t="s">
        <v>5687</v>
      </c>
      <c r="I1530" s="245" t="s">
        <v>11</v>
      </c>
      <c r="J1530" s="245" t="s">
        <v>569</v>
      </c>
      <c r="K1530" s="246" t="s">
        <v>16607</v>
      </c>
      <c r="L1530" s="245" t="s">
        <v>568</v>
      </c>
      <c r="M1530"/>
      <c r="N1530"/>
      <c r="O1530"/>
      <c r="P1530"/>
      <c r="Q1530"/>
      <c r="R1530"/>
      <c r="S1530"/>
      <c r="T1530"/>
      <c r="U1530"/>
      <c r="V1530"/>
      <c r="W1530"/>
      <c r="X1530"/>
      <c r="Y1530"/>
      <c r="Z1530"/>
      <c r="AA1530"/>
      <c r="AB1530"/>
      <c r="AC1530"/>
      <c r="AD1530"/>
      <c r="AE1530"/>
      <c r="AF1530"/>
      <c r="AG1530"/>
      <c r="AH1530"/>
      <c r="AI1530"/>
      <c r="AJ1530"/>
      <c r="AK1530"/>
      <c r="AL1530"/>
      <c r="AM1530"/>
      <c r="AN1530"/>
      <c r="AO1530"/>
      <c r="AP1530"/>
      <c r="AQ1530"/>
      <c r="AR1530"/>
      <c r="AS1530"/>
      <c r="AT1530"/>
      <c r="AU1530"/>
      <c r="AV1530"/>
      <c r="AW1530"/>
      <c r="AX1530"/>
      <c r="AY1530"/>
      <c r="AZ1530"/>
      <c r="BA1530"/>
      <c r="BB1530"/>
      <c r="BC1530"/>
      <c r="BD1530"/>
      <c r="BE1530"/>
      <c r="BF1530"/>
      <c r="BG1530"/>
      <c r="BH1530"/>
      <c r="BI1530"/>
      <c r="BJ1530"/>
      <c r="BK1530"/>
      <c r="BL1530"/>
      <c r="BM1530"/>
      <c r="BN1530"/>
      <c r="BO1530"/>
    </row>
    <row r="1531" spans="1:67" ht="15" x14ac:dyDescent="0.25">
      <c r="A1531" s="245" t="s">
        <v>5395</v>
      </c>
      <c r="B1531" s="245" t="s">
        <v>5394</v>
      </c>
      <c r="C1531" s="245" t="s">
        <v>5596</v>
      </c>
      <c r="D1531" s="245" t="s">
        <v>5595</v>
      </c>
      <c r="E1531" s="246" t="s">
        <v>44</v>
      </c>
      <c r="F1531" s="245" t="s">
        <v>44</v>
      </c>
      <c r="G1531" s="245" t="s">
        <v>5686</v>
      </c>
      <c r="H1531" s="245" t="s">
        <v>5685</v>
      </c>
      <c r="I1531" s="245" t="s">
        <v>11</v>
      </c>
      <c r="J1531" s="245" t="s">
        <v>569</v>
      </c>
      <c r="K1531" s="246" t="s">
        <v>23163</v>
      </c>
      <c r="L1531" s="245" t="s">
        <v>568</v>
      </c>
      <c r="M1531"/>
      <c r="N1531"/>
      <c r="O1531"/>
      <c r="P1531"/>
      <c r="Q1531"/>
      <c r="R1531"/>
      <c r="S1531"/>
      <c r="T1531"/>
      <c r="U1531"/>
      <c r="V1531"/>
      <c r="W1531"/>
      <c r="X1531"/>
      <c r="Y1531"/>
      <c r="Z1531"/>
      <c r="AA1531"/>
      <c r="AB1531"/>
      <c r="AC1531"/>
      <c r="AD1531"/>
      <c r="AE1531"/>
      <c r="AF1531"/>
      <c r="AG1531"/>
      <c r="AH1531"/>
      <c r="AI1531"/>
      <c r="AJ1531"/>
      <c r="AK1531"/>
      <c r="AL1531"/>
      <c r="AM1531"/>
      <c r="AN1531"/>
      <c r="AO1531"/>
      <c r="AP1531"/>
      <c r="AQ1531"/>
      <c r="AR1531"/>
      <c r="AS1531"/>
      <c r="AT1531"/>
      <c r="AU1531"/>
      <c r="AV1531"/>
      <c r="AW1531"/>
      <c r="AX1531"/>
      <c r="AY1531"/>
      <c r="AZ1531"/>
      <c r="BA1531"/>
      <c r="BB1531"/>
      <c r="BC1531"/>
      <c r="BD1531"/>
      <c r="BE1531"/>
      <c r="BF1531"/>
      <c r="BG1531"/>
      <c r="BH1531"/>
      <c r="BI1531"/>
      <c r="BJ1531"/>
      <c r="BK1531"/>
      <c r="BL1531"/>
      <c r="BM1531"/>
      <c r="BN1531"/>
      <c r="BO1531"/>
    </row>
    <row r="1532" spans="1:67" ht="15" x14ac:dyDescent="0.25">
      <c r="A1532" s="245" t="s">
        <v>5395</v>
      </c>
      <c r="B1532" s="245" t="s">
        <v>5394</v>
      </c>
      <c r="C1532" s="245" t="s">
        <v>5596</v>
      </c>
      <c r="D1532" s="245" t="s">
        <v>5595</v>
      </c>
      <c r="E1532" s="246" t="s">
        <v>44</v>
      </c>
      <c r="F1532" s="245" t="s">
        <v>44</v>
      </c>
      <c r="G1532" s="245" t="s">
        <v>5684</v>
      </c>
      <c r="H1532" s="245" t="s">
        <v>5683</v>
      </c>
      <c r="I1532" s="245" t="s">
        <v>11</v>
      </c>
      <c r="J1532" s="245" t="s">
        <v>569</v>
      </c>
      <c r="K1532" s="246" t="s">
        <v>20808</v>
      </c>
      <c r="L1532" s="245" t="s">
        <v>568</v>
      </c>
      <c r="M1532"/>
      <c r="N1532"/>
      <c r="O1532"/>
      <c r="P1532"/>
      <c r="Q1532"/>
      <c r="R1532"/>
      <c r="S1532"/>
      <c r="T1532"/>
      <c r="U1532"/>
      <c r="V1532"/>
      <c r="W1532"/>
      <c r="X1532"/>
      <c r="Y1532"/>
      <c r="Z1532"/>
      <c r="AA1532"/>
      <c r="AB1532"/>
      <c r="AC1532"/>
      <c r="AD1532"/>
      <c r="AE1532"/>
      <c r="AF1532"/>
      <c r="AG1532"/>
      <c r="AH1532"/>
      <c r="AI1532"/>
      <c r="AJ1532"/>
      <c r="AK1532"/>
      <c r="AL1532"/>
      <c r="AM1532"/>
      <c r="AN1532"/>
      <c r="AO1532"/>
      <c r="AP1532"/>
      <c r="AQ1532"/>
      <c r="AR1532"/>
      <c r="AS1532"/>
      <c r="AT1532"/>
      <c r="AU1532"/>
      <c r="AV1532"/>
      <c r="AW1532"/>
      <c r="AX1532"/>
      <c r="AY1532"/>
      <c r="AZ1532"/>
      <c r="BA1532"/>
      <c r="BB1532"/>
      <c r="BC1532"/>
      <c r="BD1532"/>
      <c r="BE1532"/>
      <c r="BF1532"/>
      <c r="BG1532"/>
      <c r="BH1532"/>
      <c r="BI1532"/>
      <c r="BJ1532"/>
      <c r="BK1532"/>
      <c r="BL1532"/>
      <c r="BM1532"/>
      <c r="BN1532"/>
      <c r="BO1532"/>
    </row>
    <row r="1533" spans="1:67" ht="15" x14ac:dyDescent="0.25">
      <c r="A1533" s="245" t="s">
        <v>5395</v>
      </c>
      <c r="B1533" s="245" t="s">
        <v>5394</v>
      </c>
      <c r="C1533" s="245" t="s">
        <v>5596</v>
      </c>
      <c r="D1533" s="245" t="s">
        <v>5595</v>
      </c>
      <c r="E1533" s="246" t="s">
        <v>44</v>
      </c>
      <c r="F1533" s="245" t="s">
        <v>44</v>
      </c>
      <c r="G1533" s="245" t="s">
        <v>5682</v>
      </c>
      <c r="H1533" s="245" t="s">
        <v>5681</v>
      </c>
      <c r="I1533" s="245" t="s">
        <v>11</v>
      </c>
      <c r="J1533" s="245" t="s">
        <v>569</v>
      </c>
      <c r="K1533" s="246" t="s">
        <v>23164</v>
      </c>
      <c r="L1533" s="245" t="s">
        <v>568</v>
      </c>
      <c r="M1533"/>
      <c r="N1533"/>
      <c r="O1533"/>
      <c r="P1533"/>
      <c r="Q1533"/>
      <c r="R1533"/>
      <c r="S1533"/>
      <c r="T1533"/>
      <c r="U1533"/>
      <c r="V1533"/>
      <c r="W1533"/>
      <c r="X1533"/>
      <c r="Y1533"/>
      <c r="Z1533"/>
      <c r="AA1533"/>
      <c r="AB1533"/>
      <c r="AC1533"/>
      <c r="AD1533"/>
      <c r="AE1533"/>
      <c r="AF1533"/>
      <c r="AG1533"/>
      <c r="AH1533"/>
      <c r="AI1533"/>
      <c r="AJ1533"/>
      <c r="AK1533"/>
      <c r="AL1533"/>
      <c r="AM1533"/>
      <c r="AN1533"/>
      <c r="AO1533"/>
      <c r="AP1533"/>
      <c r="AQ1533"/>
      <c r="AR1533"/>
      <c r="AS1533"/>
      <c r="AT1533"/>
      <c r="AU1533"/>
      <c r="AV1533"/>
      <c r="AW1533"/>
      <c r="AX1533"/>
      <c r="AY1533"/>
      <c r="AZ1533"/>
      <c r="BA1533"/>
      <c r="BB1533"/>
      <c r="BC1533"/>
      <c r="BD1533"/>
      <c r="BE1533"/>
      <c r="BF1533"/>
      <c r="BG1533"/>
      <c r="BH1533"/>
      <c r="BI1533"/>
      <c r="BJ1533"/>
      <c r="BK1533"/>
      <c r="BL1533"/>
      <c r="BM1533"/>
      <c r="BN1533"/>
      <c r="BO1533"/>
    </row>
    <row r="1534" spans="1:67" ht="15" x14ac:dyDescent="0.25">
      <c r="A1534" s="245" t="s">
        <v>5395</v>
      </c>
      <c r="B1534" s="245" t="s">
        <v>5394</v>
      </c>
      <c r="C1534" s="245" t="s">
        <v>5596</v>
      </c>
      <c r="D1534" s="245" t="s">
        <v>5595</v>
      </c>
      <c r="E1534" s="246" t="s">
        <v>44</v>
      </c>
      <c r="F1534" s="245" t="s">
        <v>44</v>
      </c>
      <c r="G1534" s="245" t="s">
        <v>5680</v>
      </c>
      <c r="H1534" s="245" t="s">
        <v>5679</v>
      </c>
      <c r="I1534" s="245" t="s">
        <v>11</v>
      </c>
      <c r="J1534" s="245" t="s">
        <v>569</v>
      </c>
      <c r="K1534" s="246" t="s">
        <v>23165</v>
      </c>
      <c r="L1534" s="245" t="s">
        <v>568</v>
      </c>
      <c r="M1534"/>
      <c r="N1534"/>
      <c r="O1534"/>
      <c r="P1534"/>
      <c r="Q1534"/>
      <c r="R1534"/>
      <c r="S1534"/>
      <c r="T1534"/>
      <c r="U1534"/>
      <c r="V1534"/>
      <c r="W1534"/>
      <c r="X1534"/>
      <c r="Y1534"/>
      <c r="Z1534"/>
      <c r="AA1534"/>
      <c r="AB1534"/>
      <c r="AC1534"/>
      <c r="AD1534"/>
      <c r="AE1534"/>
      <c r="AF1534"/>
      <c r="AG1534"/>
      <c r="AH1534"/>
      <c r="AI1534"/>
      <c r="AJ1534"/>
      <c r="AK1534"/>
      <c r="AL1534"/>
      <c r="AM1534"/>
      <c r="AN1534"/>
      <c r="AO1534"/>
      <c r="AP1534"/>
      <c r="AQ1534"/>
      <c r="AR1534"/>
      <c r="AS1534"/>
      <c r="AT1534"/>
      <c r="AU1534"/>
      <c r="AV1534"/>
      <c r="AW1534"/>
      <c r="AX1534"/>
      <c r="AY1534"/>
      <c r="AZ1534"/>
      <c r="BA1534"/>
      <c r="BB1534"/>
      <c r="BC1534"/>
      <c r="BD1534"/>
      <c r="BE1534"/>
      <c r="BF1534"/>
      <c r="BG1534"/>
      <c r="BH1534"/>
      <c r="BI1534"/>
      <c r="BJ1534"/>
      <c r="BK1534"/>
      <c r="BL1534"/>
      <c r="BM1534"/>
      <c r="BN1534"/>
      <c r="BO1534"/>
    </row>
    <row r="1535" spans="1:67" ht="15" x14ac:dyDescent="0.25">
      <c r="A1535" s="245" t="s">
        <v>5395</v>
      </c>
      <c r="B1535" s="245" t="s">
        <v>5394</v>
      </c>
      <c r="C1535" s="245" t="s">
        <v>5596</v>
      </c>
      <c r="D1535" s="245" t="s">
        <v>5595</v>
      </c>
      <c r="E1535" s="246" t="s">
        <v>44</v>
      </c>
      <c r="F1535" s="245" t="s">
        <v>44</v>
      </c>
      <c r="G1535" s="245" t="s">
        <v>5678</v>
      </c>
      <c r="H1535" s="245" t="s">
        <v>5677</v>
      </c>
      <c r="I1535" s="245" t="s">
        <v>11</v>
      </c>
      <c r="J1535" s="245" t="s">
        <v>569</v>
      </c>
      <c r="K1535" s="246" t="s">
        <v>23166</v>
      </c>
      <c r="L1535" s="245" t="s">
        <v>568</v>
      </c>
      <c r="M1535"/>
      <c r="N1535"/>
      <c r="O1535"/>
      <c r="P1535"/>
      <c r="Q1535"/>
      <c r="R1535"/>
      <c r="S1535"/>
      <c r="T1535"/>
      <c r="U1535"/>
      <c r="V1535"/>
      <c r="W1535"/>
      <c r="X1535"/>
      <c r="Y1535"/>
      <c r="Z1535"/>
      <c r="AA1535"/>
      <c r="AB1535"/>
      <c r="AC1535"/>
      <c r="AD1535"/>
      <c r="AE1535"/>
      <c r="AF1535"/>
      <c r="AG1535"/>
      <c r="AH1535"/>
      <c r="AI1535"/>
      <c r="AJ1535"/>
      <c r="AK1535"/>
      <c r="AL1535"/>
      <c r="AM1535"/>
      <c r="AN1535"/>
      <c r="AO1535"/>
      <c r="AP1535"/>
      <c r="AQ1535"/>
      <c r="AR1535"/>
      <c r="AS1535"/>
      <c r="AT1535"/>
      <c r="AU1535"/>
      <c r="AV1535"/>
      <c r="AW1535"/>
      <c r="AX1535"/>
      <c r="AY1535"/>
      <c r="AZ1535"/>
      <c r="BA1535"/>
      <c r="BB1535"/>
      <c r="BC1535"/>
      <c r="BD1535"/>
      <c r="BE1535"/>
      <c r="BF1535"/>
      <c r="BG1535"/>
      <c r="BH1535"/>
      <c r="BI1535"/>
      <c r="BJ1535"/>
      <c r="BK1535"/>
      <c r="BL1535"/>
      <c r="BM1535"/>
      <c r="BN1535"/>
      <c r="BO1535"/>
    </row>
    <row r="1536" spans="1:67" ht="15" x14ac:dyDescent="0.25">
      <c r="A1536" s="245" t="s">
        <v>5395</v>
      </c>
      <c r="B1536" s="245" t="s">
        <v>5394</v>
      </c>
      <c r="C1536" s="245" t="s">
        <v>5596</v>
      </c>
      <c r="D1536" s="245" t="s">
        <v>5595</v>
      </c>
      <c r="E1536" s="246" t="s">
        <v>44</v>
      </c>
      <c r="F1536" s="245" t="s">
        <v>44</v>
      </c>
      <c r="G1536" s="245" t="s">
        <v>5676</v>
      </c>
      <c r="H1536" s="245" t="s">
        <v>5675</v>
      </c>
      <c r="I1536" s="245" t="s">
        <v>11</v>
      </c>
      <c r="J1536" s="245" t="s">
        <v>569</v>
      </c>
      <c r="K1536" s="246" t="s">
        <v>23167</v>
      </c>
      <c r="L1536" s="245" t="s">
        <v>568</v>
      </c>
      <c r="M1536"/>
      <c r="N1536"/>
      <c r="O1536"/>
      <c r="P1536"/>
      <c r="Q1536"/>
      <c r="R1536"/>
      <c r="S1536"/>
      <c r="T1536"/>
      <c r="U1536"/>
      <c r="V1536"/>
      <c r="W1536"/>
      <c r="X1536"/>
      <c r="Y1536"/>
      <c r="Z1536"/>
      <c r="AA1536"/>
      <c r="AB1536"/>
      <c r="AC1536"/>
      <c r="AD1536"/>
      <c r="AE1536"/>
      <c r="AF1536"/>
      <c r="AG1536"/>
      <c r="AH1536"/>
      <c r="AI1536"/>
      <c r="AJ1536"/>
      <c r="AK1536"/>
      <c r="AL1536"/>
      <c r="AM1536"/>
      <c r="AN1536"/>
      <c r="AO1536"/>
      <c r="AP1536"/>
      <c r="AQ1536"/>
      <c r="AR1536"/>
      <c r="AS1536"/>
      <c r="AT1536"/>
      <c r="AU1536"/>
      <c r="AV1536"/>
      <c r="AW1536"/>
      <c r="AX1536"/>
      <c r="AY1536"/>
      <c r="AZ1536"/>
      <c r="BA1536"/>
      <c r="BB1536"/>
      <c r="BC1536"/>
      <c r="BD1536"/>
      <c r="BE1536"/>
      <c r="BF1536"/>
      <c r="BG1536"/>
      <c r="BH1536"/>
      <c r="BI1536"/>
      <c r="BJ1536"/>
      <c r="BK1536"/>
      <c r="BL1536"/>
      <c r="BM1536"/>
      <c r="BN1536"/>
      <c r="BO1536"/>
    </row>
    <row r="1537" spans="1:67" ht="15" x14ac:dyDescent="0.25">
      <c r="A1537" s="245" t="s">
        <v>5395</v>
      </c>
      <c r="B1537" s="245" t="s">
        <v>5394</v>
      </c>
      <c r="C1537" s="245" t="s">
        <v>5596</v>
      </c>
      <c r="D1537" s="245" t="s">
        <v>5595</v>
      </c>
      <c r="E1537" s="246" t="s">
        <v>44</v>
      </c>
      <c r="F1537" s="245" t="s">
        <v>44</v>
      </c>
      <c r="G1537" s="245" t="s">
        <v>5674</v>
      </c>
      <c r="H1537" s="245" t="s">
        <v>5673</v>
      </c>
      <c r="I1537" s="245" t="s">
        <v>11</v>
      </c>
      <c r="J1537" s="245" t="s">
        <v>569</v>
      </c>
      <c r="K1537" s="246" t="s">
        <v>23168</v>
      </c>
      <c r="L1537" s="245" t="s">
        <v>568</v>
      </c>
      <c r="M1537"/>
      <c r="N1537"/>
      <c r="O1537"/>
      <c r="P1537"/>
      <c r="Q1537"/>
      <c r="R1537"/>
      <c r="S1537"/>
      <c r="T1537"/>
      <c r="U1537"/>
      <c r="V1537"/>
      <c r="W1537"/>
      <c r="X1537"/>
      <c r="Y1537"/>
      <c r="Z1537"/>
      <c r="AA1537"/>
      <c r="AB1537"/>
      <c r="AC1537"/>
      <c r="AD1537"/>
      <c r="AE1537"/>
      <c r="AF1537"/>
      <c r="AG1537"/>
      <c r="AH1537"/>
      <c r="AI1537"/>
      <c r="AJ1537"/>
      <c r="AK1537"/>
      <c r="AL1537"/>
      <c r="AM1537"/>
      <c r="AN1537"/>
      <c r="AO1537"/>
      <c r="AP1537"/>
      <c r="AQ1537"/>
      <c r="AR1537"/>
      <c r="AS1537"/>
      <c r="AT1537"/>
      <c r="AU1537"/>
      <c r="AV1537"/>
      <c r="AW1537"/>
      <c r="AX1537"/>
      <c r="AY1537"/>
      <c r="AZ1537"/>
      <c r="BA1537"/>
      <c r="BB1537"/>
      <c r="BC1537"/>
      <c r="BD1537"/>
      <c r="BE1537"/>
      <c r="BF1537"/>
      <c r="BG1537"/>
      <c r="BH1537"/>
      <c r="BI1537"/>
      <c r="BJ1537"/>
      <c r="BK1537"/>
      <c r="BL1537"/>
      <c r="BM1537"/>
      <c r="BN1537"/>
      <c r="BO1537"/>
    </row>
    <row r="1538" spans="1:67" ht="15" x14ac:dyDescent="0.25">
      <c r="A1538" s="245" t="s">
        <v>5395</v>
      </c>
      <c r="B1538" s="245" t="s">
        <v>5394</v>
      </c>
      <c r="C1538" s="245" t="s">
        <v>5596</v>
      </c>
      <c r="D1538" s="245" t="s">
        <v>5595</v>
      </c>
      <c r="E1538" s="246" t="s">
        <v>44</v>
      </c>
      <c r="F1538" s="245" t="s">
        <v>44</v>
      </c>
      <c r="G1538" s="245" t="s">
        <v>5672</v>
      </c>
      <c r="H1538" s="245" t="s">
        <v>5671</v>
      </c>
      <c r="I1538" s="245" t="s">
        <v>11</v>
      </c>
      <c r="J1538" s="245" t="s">
        <v>569</v>
      </c>
      <c r="K1538" s="246" t="s">
        <v>23169</v>
      </c>
      <c r="L1538" s="245" t="s">
        <v>568</v>
      </c>
      <c r="M1538"/>
      <c r="N1538"/>
      <c r="O1538"/>
      <c r="P1538"/>
      <c r="Q1538"/>
      <c r="R1538"/>
      <c r="S1538"/>
      <c r="T1538"/>
      <c r="U1538"/>
      <c r="V1538"/>
      <c r="W1538"/>
      <c r="X1538"/>
      <c r="Y1538"/>
      <c r="Z1538"/>
      <c r="AA1538"/>
      <c r="AB1538"/>
      <c r="AC1538"/>
      <c r="AD1538"/>
      <c r="AE1538"/>
      <c r="AF1538"/>
      <c r="AG1538"/>
      <c r="AH1538"/>
      <c r="AI1538"/>
      <c r="AJ1538"/>
      <c r="AK1538"/>
      <c r="AL1538"/>
      <c r="AM1538"/>
      <c r="AN1538"/>
      <c r="AO1538"/>
      <c r="AP1538"/>
      <c r="AQ1538"/>
      <c r="AR1538"/>
      <c r="AS1538"/>
      <c r="AT1538"/>
      <c r="AU1538"/>
      <c r="AV1538"/>
      <c r="AW1538"/>
      <c r="AX1538"/>
      <c r="AY1538"/>
      <c r="AZ1538"/>
      <c r="BA1538"/>
      <c r="BB1538"/>
      <c r="BC1538"/>
      <c r="BD1538"/>
      <c r="BE1538"/>
      <c r="BF1538"/>
      <c r="BG1538"/>
      <c r="BH1538"/>
      <c r="BI1538"/>
      <c r="BJ1538"/>
      <c r="BK1538"/>
      <c r="BL1538"/>
      <c r="BM1538"/>
      <c r="BN1538"/>
      <c r="BO1538"/>
    </row>
    <row r="1539" spans="1:67" ht="15" x14ac:dyDescent="0.25">
      <c r="A1539" s="245" t="s">
        <v>5395</v>
      </c>
      <c r="B1539" s="245" t="s">
        <v>5394</v>
      </c>
      <c r="C1539" s="245" t="s">
        <v>5596</v>
      </c>
      <c r="D1539" s="245" t="s">
        <v>5595</v>
      </c>
      <c r="E1539" s="246" t="s">
        <v>44</v>
      </c>
      <c r="F1539" s="245" t="s">
        <v>44</v>
      </c>
      <c r="G1539" s="245" t="s">
        <v>5670</v>
      </c>
      <c r="H1539" s="245" t="s">
        <v>5669</v>
      </c>
      <c r="I1539" s="245" t="s">
        <v>11</v>
      </c>
      <c r="J1539" s="245" t="s">
        <v>569</v>
      </c>
      <c r="K1539" s="246" t="s">
        <v>23170</v>
      </c>
      <c r="L1539" s="245" t="s">
        <v>568</v>
      </c>
      <c r="M1539"/>
      <c r="N1539"/>
      <c r="O1539"/>
      <c r="P1539"/>
      <c r="Q1539"/>
      <c r="R1539"/>
      <c r="S1539"/>
      <c r="T1539"/>
      <c r="U1539"/>
      <c r="V1539"/>
      <c r="W1539"/>
      <c r="X1539"/>
      <c r="Y1539"/>
      <c r="Z1539"/>
      <c r="AA1539"/>
      <c r="AB1539"/>
      <c r="AC1539"/>
      <c r="AD1539"/>
      <c r="AE1539"/>
      <c r="AF1539"/>
      <c r="AG1539"/>
      <c r="AH1539"/>
      <c r="AI1539"/>
      <c r="AJ1539"/>
      <c r="AK1539"/>
      <c r="AL1539"/>
      <c r="AM1539"/>
      <c r="AN1539"/>
      <c r="AO1539"/>
      <c r="AP1539"/>
      <c r="AQ1539"/>
      <c r="AR1539"/>
      <c r="AS1539"/>
      <c r="AT1539"/>
      <c r="AU1539"/>
      <c r="AV1539"/>
      <c r="AW1539"/>
      <c r="AX1539"/>
      <c r="AY1539"/>
      <c r="AZ1539"/>
      <c r="BA1539"/>
      <c r="BB1539"/>
      <c r="BC1539"/>
      <c r="BD1539"/>
      <c r="BE1539"/>
      <c r="BF1539"/>
      <c r="BG1539"/>
      <c r="BH1539"/>
      <c r="BI1539"/>
      <c r="BJ1539"/>
      <c r="BK1539"/>
      <c r="BL1539"/>
      <c r="BM1539"/>
      <c r="BN1539"/>
      <c r="BO1539"/>
    </row>
    <row r="1540" spans="1:67" ht="15" x14ac:dyDescent="0.25">
      <c r="A1540" s="245" t="s">
        <v>5395</v>
      </c>
      <c r="B1540" s="245" t="s">
        <v>5394</v>
      </c>
      <c r="C1540" s="245" t="s">
        <v>5596</v>
      </c>
      <c r="D1540" s="245" t="s">
        <v>5595</v>
      </c>
      <c r="E1540" s="246" t="s">
        <v>44</v>
      </c>
      <c r="F1540" s="245" t="s">
        <v>44</v>
      </c>
      <c r="G1540" s="245" t="s">
        <v>5668</v>
      </c>
      <c r="H1540" s="245" t="s">
        <v>5667</v>
      </c>
      <c r="I1540" s="245" t="s">
        <v>11</v>
      </c>
      <c r="J1540" s="245" t="s">
        <v>569</v>
      </c>
      <c r="K1540" s="246" t="s">
        <v>23171</v>
      </c>
      <c r="L1540" s="245" t="s">
        <v>568</v>
      </c>
      <c r="M1540"/>
      <c r="N1540"/>
      <c r="O1540"/>
      <c r="P1540"/>
      <c r="Q1540"/>
      <c r="R1540"/>
      <c r="S1540"/>
      <c r="T1540"/>
      <c r="U1540"/>
      <c r="V1540"/>
      <c r="W1540"/>
      <c r="X1540"/>
      <c r="Y1540"/>
      <c r="Z1540"/>
      <c r="AA1540"/>
      <c r="AB1540"/>
      <c r="AC1540"/>
      <c r="AD1540"/>
      <c r="AE1540"/>
      <c r="AF1540"/>
      <c r="AG1540"/>
      <c r="AH1540"/>
      <c r="AI1540"/>
      <c r="AJ1540"/>
      <c r="AK1540"/>
      <c r="AL1540"/>
      <c r="AM1540"/>
      <c r="AN1540"/>
      <c r="AO1540"/>
      <c r="AP1540"/>
      <c r="AQ1540"/>
      <c r="AR1540"/>
      <c r="AS1540"/>
      <c r="AT1540"/>
      <c r="AU1540"/>
      <c r="AV1540"/>
      <c r="AW1540"/>
      <c r="AX1540"/>
      <c r="AY1540"/>
      <c r="AZ1540"/>
      <c r="BA1540"/>
      <c r="BB1540"/>
      <c r="BC1540"/>
      <c r="BD1540"/>
      <c r="BE1540"/>
      <c r="BF1540"/>
      <c r="BG1540"/>
      <c r="BH1540"/>
      <c r="BI1540"/>
      <c r="BJ1540"/>
      <c r="BK1540"/>
      <c r="BL1540"/>
      <c r="BM1540"/>
      <c r="BN1540"/>
      <c r="BO1540"/>
    </row>
    <row r="1541" spans="1:67" ht="15" x14ac:dyDescent="0.25">
      <c r="A1541" s="245" t="s">
        <v>5395</v>
      </c>
      <c r="B1541" s="245" t="s">
        <v>5394</v>
      </c>
      <c r="C1541" s="245" t="s">
        <v>5596</v>
      </c>
      <c r="D1541" s="245" t="s">
        <v>5595</v>
      </c>
      <c r="E1541" s="246" t="s">
        <v>44</v>
      </c>
      <c r="F1541" s="245" t="s">
        <v>44</v>
      </c>
      <c r="G1541" s="245" t="s">
        <v>5666</v>
      </c>
      <c r="H1541" s="245" t="s">
        <v>5665</v>
      </c>
      <c r="I1541" s="245" t="s">
        <v>11</v>
      </c>
      <c r="J1541" s="245" t="s">
        <v>569</v>
      </c>
      <c r="K1541" s="246" t="s">
        <v>23172</v>
      </c>
      <c r="L1541" s="245" t="s">
        <v>568</v>
      </c>
      <c r="M1541"/>
      <c r="N1541"/>
      <c r="O1541"/>
      <c r="P1541"/>
      <c r="Q1541"/>
      <c r="R1541"/>
      <c r="S1541"/>
      <c r="T1541"/>
      <c r="U1541"/>
      <c r="V1541"/>
      <c r="W1541"/>
      <c r="X1541"/>
      <c r="Y1541"/>
      <c r="Z1541"/>
      <c r="AA1541"/>
      <c r="AB1541"/>
      <c r="AC1541"/>
      <c r="AD1541"/>
      <c r="AE1541"/>
      <c r="AF1541"/>
      <c r="AG1541"/>
      <c r="AH1541"/>
      <c r="AI1541"/>
      <c r="AJ1541"/>
      <c r="AK1541"/>
      <c r="AL1541"/>
      <c r="AM1541"/>
      <c r="AN1541"/>
      <c r="AO1541"/>
      <c r="AP1541"/>
      <c r="AQ1541"/>
      <c r="AR1541"/>
      <c r="AS1541"/>
      <c r="AT1541"/>
      <c r="AU1541"/>
      <c r="AV1541"/>
      <c r="AW1541"/>
      <c r="AX1541"/>
      <c r="AY1541"/>
      <c r="AZ1541"/>
      <c r="BA1541"/>
      <c r="BB1541"/>
      <c r="BC1541"/>
      <c r="BD1541"/>
      <c r="BE1541"/>
      <c r="BF1541"/>
      <c r="BG1541"/>
      <c r="BH1541"/>
      <c r="BI1541"/>
      <c r="BJ1541"/>
      <c r="BK1541"/>
      <c r="BL1541"/>
      <c r="BM1541"/>
      <c r="BN1541"/>
      <c r="BO1541"/>
    </row>
    <row r="1542" spans="1:67" ht="15" x14ac:dyDescent="0.25">
      <c r="A1542" s="245" t="s">
        <v>5395</v>
      </c>
      <c r="B1542" s="245" t="s">
        <v>5394</v>
      </c>
      <c r="C1542" s="245" t="s">
        <v>5596</v>
      </c>
      <c r="D1542" s="245" t="s">
        <v>5595</v>
      </c>
      <c r="E1542" s="246" t="s">
        <v>44</v>
      </c>
      <c r="F1542" s="245" t="s">
        <v>44</v>
      </c>
      <c r="G1542" s="245" t="s">
        <v>5664</v>
      </c>
      <c r="H1542" s="245" t="s">
        <v>5663</v>
      </c>
      <c r="I1542" s="245" t="s">
        <v>11</v>
      </c>
      <c r="J1542" s="245" t="s">
        <v>569</v>
      </c>
      <c r="K1542" s="246" t="s">
        <v>23173</v>
      </c>
      <c r="L1542" s="245" t="s">
        <v>568</v>
      </c>
      <c r="M1542"/>
      <c r="N1542"/>
      <c r="O1542"/>
      <c r="P1542"/>
      <c r="Q1542"/>
      <c r="R1542"/>
      <c r="S1542"/>
      <c r="T1542"/>
      <c r="U1542"/>
      <c r="V1542"/>
      <c r="W1542"/>
      <c r="X1542"/>
      <c r="Y1542"/>
      <c r="Z1542"/>
      <c r="AA1542"/>
      <c r="AB1542"/>
      <c r="AC1542"/>
      <c r="AD1542"/>
      <c r="AE1542"/>
      <c r="AF1542"/>
      <c r="AG1542"/>
      <c r="AH1542"/>
      <c r="AI1542"/>
      <c r="AJ1542"/>
      <c r="AK1542"/>
      <c r="AL1542"/>
      <c r="AM1542"/>
      <c r="AN1542"/>
      <c r="AO1542"/>
      <c r="AP1542"/>
      <c r="AQ1542"/>
      <c r="AR1542"/>
      <c r="AS1542"/>
      <c r="AT1542"/>
      <c r="AU1542"/>
      <c r="AV1542"/>
      <c r="AW1542"/>
      <c r="AX1542"/>
      <c r="AY1542"/>
      <c r="AZ1542"/>
      <c r="BA1542"/>
      <c r="BB1542"/>
      <c r="BC1542"/>
      <c r="BD1542"/>
      <c r="BE1542"/>
      <c r="BF1542"/>
      <c r="BG1542"/>
      <c r="BH1542"/>
      <c r="BI1542"/>
      <c r="BJ1542"/>
      <c r="BK1542"/>
      <c r="BL1542"/>
      <c r="BM1542"/>
      <c r="BN1542"/>
      <c r="BO1542"/>
    </row>
    <row r="1543" spans="1:67" ht="15" x14ac:dyDescent="0.25">
      <c r="A1543" s="245" t="s">
        <v>5395</v>
      </c>
      <c r="B1543" s="245" t="s">
        <v>5394</v>
      </c>
      <c r="C1543" s="245" t="s">
        <v>5596</v>
      </c>
      <c r="D1543" s="245" t="s">
        <v>5595</v>
      </c>
      <c r="E1543" s="246" t="s">
        <v>44</v>
      </c>
      <c r="F1543" s="245" t="s">
        <v>44</v>
      </c>
      <c r="G1543" s="245" t="s">
        <v>5662</v>
      </c>
      <c r="H1543" s="245" t="s">
        <v>5661</v>
      </c>
      <c r="I1543" s="245" t="s">
        <v>11</v>
      </c>
      <c r="J1543" s="245" t="s">
        <v>569</v>
      </c>
      <c r="K1543" s="246" t="s">
        <v>23174</v>
      </c>
      <c r="L1543" s="245" t="s">
        <v>568</v>
      </c>
      <c r="M1543"/>
      <c r="N1543"/>
      <c r="O1543"/>
      <c r="P1543"/>
      <c r="Q1543"/>
      <c r="R1543"/>
      <c r="S1543"/>
      <c r="T1543"/>
      <c r="U1543"/>
      <c r="V1543"/>
      <c r="W1543"/>
      <c r="X1543"/>
      <c r="Y1543"/>
      <c r="Z1543"/>
      <c r="AA1543"/>
      <c r="AB1543"/>
      <c r="AC1543"/>
      <c r="AD1543"/>
      <c r="AE1543"/>
      <c r="AF1543"/>
      <c r="AG1543"/>
      <c r="AH1543"/>
      <c r="AI1543"/>
      <c r="AJ1543"/>
      <c r="AK1543"/>
      <c r="AL1543"/>
      <c r="AM1543"/>
      <c r="AN1543"/>
      <c r="AO1543"/>
      <c r="AP1543"/>
      <c r="AQ1543"/>
      <c r="AR1543"/>
      <c r="AS1543"/>
      <c r="AT1543"/>
      <c r="AU1543"/>
      <c r="AV1543"/>
      <c r="AW1543"/>
      <c r="AX1543"/>
      <c r="AY1543"/>
      <c r="AZ1543"/>
      <c r="BA1543"/>
      <c r="BB1543"/>
      <c r="BC1543"/>
      <c r="BD1543"/>
      <c r="BE1543"/>
      <c r="BF1543"/>
      <c r="BG1543"/>
      <c r="BH1543"/>
      <c r="BI1543"/>
      <c r="BJ1543"/>
      <c r="BK1543"/>
      <c r="BL1543"/>
      <c r="BM1543"/>
      <c r="BN1543"/>
      <c r="BO1543"/>
    </row>
    <row r="1544" spans="1:67" ht="15" x14ac:dyDescent="0.25">
      <c r="A1544" s="245" t="s">
        <v>5395</v>
      </c>
      <c r="B1544" s="245" t="s">
        <v>5394</v>
      </c>
      <c r="C1544" s="245" t="s">
        <v>5596</v>
      </c>
      <c r="D1544" s="245" t="s">
        <v>5595</v>
      </c>
      <c r="E1544" s="246" t="s">
        <v>44</v>
      </c>
      <c r="F1544" s="245" t="s">
        <v>44</v>
      </c>
      <c r="G1544" s="245" t="s">
        <v>5660</v>
      </c>
      <c r="H1544" s="245" t="s">
        <v>5659</v>
      </c>
      <c r="I1544" s="245" t="s">
        <v>11</v>
      </c>
      <c r="J1544" s="245" t="s">
        <v>569</v>
      </c>
      <c r="K1544" s="246" t="s">
        <v>23175</v>
      </c>
      <c r="L1544" s="245" t="s">
        <v>568</v>
      </c>
      <c r="M1544"/>
      <c r="N1544"/>
      <c r="O1544"/>
      <c r="P1544"/>
      <c r="Q1544"/>
      <c r="R1544"/>
      <c r="S1544"/>
      <c r="T1544"/>
      <c r="U1544"/>
      <c r="V1544"/>
      <c r="W1544"/>
      <c r="X1544"/>
      <c r="Y1544"/>
      <c r="Z1544"/>
      <c r="AA1544"/>
      <c r="AB1544"/>
      <c r="AC1544"/>
      <c r="AD1544"/>
      <c r="AE1544"/>
      <c r="AF1544"/>
      <c r="AG1544"/>
      <c r="AH1544"/>
      <c r="AI1544"/>
      <c r="AJ1544"/>
      <c r="AK1544"/>
      <c r="AL1544"/>
      <c r="AM1544"/>
      <c r="AN1544"/>
      <c r="AO1544"/>
      <c r="AP1544"/>
      <c r="AQ1544"/>
      <c r="AR1544"/>
      <c r="AS1544"/>
      <c r="AT1544"/>
      <c r="AU1544"/>
      <c r="AV1544"/>
      <c r="AW1544"/>
      <c r="AX1544"/>
      <c r="AY1544"/>
      <c r="AZ1544"/>
      <c r="BA1544"/>
      <c r="BB1544"/>
      <c r="BC1544"/>
      <c r="BD1544"/>
      <c r="BE1544"/>
      <c r="BF1544"/>
      <c r="BG1544"/>
      <c r="BH1544"/>
      <c r="BI1544"/>
      <c r="BJ1544"/>
      <c r="BK1544"/>
      <c r="BL1544"/>
      <c r="BM1544"/>
      <c r="BN1544"/>
      <c r="BO1544"/>
    </row>
    <row r="1545" spans="1:67" ht="15" x14ac:dyDescent="0.25">
      <c r="A1545" s="245" t="s">
        <v>5395</v>
      </c>
      <c r="B1545" s="245" t="s">
        <v>5394</v>
      </c>
      <c r="C1545" s="245" t="s">
        <v>5596</v>
      </c>
      <c r="D1545" s="245" t="s">
        <v>5595</v>
      </c>
      <c r="E1545" s="246" t="s">
        <v>44</v>
      </c>
      <c r="F1545" s="245" t="s">
        <v>44</v>
      </c>
      <c r="G1545" s="245" t="s">
        <v>5658</v>
      </c>
      <c r="H1545" s="245" t="s">
        <v>5657</v>
      </c>
      <c r="I1545" s="245" t="s">
        <v>11</v>
      </c>
      <c r="J1545" s="245" t="s">
        <v>569</v>
      </c>
      <c r="K1545" s="246" t="s">
        <v>23176</v>
      </c>
      <c r="L1545" s="245" t="s">
        <v>568</v>
      </c>
      <c r="M1545"/>
      <c r="N1545"/>
      <c r="O1545"/>
      <c r="P1545"/>
      <c r="Q1545"/>
      <c r="R1545"/>
      <c r="S1545"/>
      <c r="T1545"/>
      <c r="U1545"/>
      <c r="V1545"/>
      <c r="W1545"/>
      <c r="X1545"/>
      <c r="Y1545"/>
      <c r="Z1545"/>
      <c r="AA1545"/>
      <c r="AB1545"/>
      <c r="AC1545"/>
      <c r="AD1545"/>
      <c r="AE1545"/>
      <c r="AF1545"/>
      <c r="AG1545"/>
      <c r="AH1545"/>
      <c r="AI1545"/>
      <c r="AJ1545"/>
      <c r="AK1545"/>
      <c r="AL1545"/>
      <c r="AM1545"/>
      <c r="AN1545"/>
      <c r="AO1545"/>
      <c r="AP1545"/>
      <c r="AQ1545"/>
      <c r="AR1545"/>
      <c r="AS1545"/>
      <c r="AT1545"/>
      <c r="AU1545"/>
      <c r="AV1545"/>
      <c r="AW1545"/>
      <c r="AX1545"/>
      <c r="AY1545"/>
      <c r="AZ1545"/>
      <c r="BA1545"/>
      <c r="BB1545"/>
      <c r="BC1545"/>
      <c r="BD1545"/>
      <c r="BE1545"/>
      <c r="BF1545"/>
      <c r="BG1545"/>
      <c r="BH1545"/>
      <c r="BI1545"/>
      <c r="BJ1545"/>
      <c r="BK1545"/>
      <c r="BL1545"/>
      <c r="BM1545"/>
      <c r="BN1545"/>
      <c r="BO1545"/>
    </row>
    <row r="1546" spans="1:67" ht="15" x14ac:dyDescent="0.25">
      <c r="A1546" s="245" t="s">
        <v>5395</v>
      </c>
      <c r="B1546" s="245" t="s">
        <v>5394</v>
      </c>
      <c r="C1546" s="245" t="s">
        <v>5596</v>
      </c>
      <c r="D1546" s="245" t="s">
        <v>5595</v>
      </c>
      <c r="E1546" s="246" t="s">
        <v>44</v>
      </c>
      <c r="F1546" s="245" t="s">
        <v>44</v>
      </c>
      <c r="G1546" s="245" t="s">
        <v>5656</v>
      </c>
      <c r="H1546" s="245" t="s">
        <v>5655</v>
      </c>
      <c r="I1546" s="245" t="s">
        <v>11</v>
      </c>
      <c r="J1546" s="245" t="s">
        <v>569</v>
      </c>
      <c r="K1546" s="246" t="s">
        <v>23177</v>
      </c>
      <c r="L1546" s="245" t="s">
        <v>568</v>
      </c>
      <c r="M1546"/>
      <c r="N1546"/>
      <c r="O1546"/>
      <c r="P1546"/>
      <c r="Q1546"/>
      <c r="R1546"/>
      <c r="S1546"/>
      <c r="T1546"/>
      <c r="U1546"/>
      <c r="V1546"/>
      <c r="W1546"/>
      <c r="X1546"/>
      <c r="Y1546"/>
      <c r="Z1546"/>
      <c r="AA1546"/>
      <c r="AB1546"/>
      <c r="AC1546"/>
      <c r="AD1546"/>
      <c r="AE1546"/>
      <c r="AF1546"/>
      <c r="AG1546"/>
      <c r="AH1546"/>
      <c r="AI1546"/>
      <c r="AJ1546"/>
      <c r="AK1546"/>
      <c r="AL1546"/>
      <c r="AM1546"/>
      <c r="AN1546"/>
      <c r="AO1546"/>
      <c r="AP1546"/>
      <c r="AQ1546"/>
      <c r="AR1546"/>
      <c r="AS1546"/>
      <c r="AT1546"/>
      <c r="AU1546"/>
      <c r="AV1546"/>
      <c r="AW1546"/>
      <c r="AX1546"/>
      <c r="AY1546"/>
      <c r="AZ1546"/>
      <c r="BA1546"/>
      <c r="BB1546"/>
      <c r="BC1546"/>
      <c r="BD1546"/>
      <c r="BE1546"/>
      <c r="BF1546"/>
      <c r="BG1546"/>
      <c r="BH1546"/>
      <c r="BI1546"/>
      <c r="BJ1546"/>
      <c r="BK1546"/>
      <c r="BL1546"/>
      <c r="BM1546"/>
      <c r="BN1546"/>
      <c r="BO1546"/>
    </row>
    <row r="1547" spans="1:67" ht="15" x14ac:dyDescent="0.25">
      <c r="A1547" s="245" t="s">
        <v>5395</v>
      </c>
      <c r="B1547" s="245" t="s">
        <v>5394</v>
      </c>
      <c r="C1547" s="245" t="s">
        <v>5596</v>
      </c>
      <c r="D1547" s="245" t="s">
        <v>5595</v>
      </c>
      <c r="E1547" s="246" t="s">
        <v>44</v>
      </c>
      <c r="F1547" s="245" t="s">
        <v>44</v>
      </c>
      <c r="G1547" s="245" t="s">
        <v>5654</v>
      </c>
      <c r="H1547" s="245" t="s">
        <v>5653</v>
      </c>
      <c r="I1547" s="245" t="s">
        <v>11</v>
      </c>
      <c r="J1547" s="245" t="s">
        <v>569</v>
      </c>
      <c r="K1547" s="246" t="s">
        <v>23178</v>
      </c>
      <c r="L1547" s="245" t="s">
        <v>568</v>
      </c>
      <c r="M1547"/>
      <c r="N1547"/>
      <c r="O1547"/>
      <c r="P1547"/>
      <c r="Q1547"/>
      <c r="R1547"/>
      <c r="S1547"/>
      <c r="T1547"/>
      <c r="U1547"/>
      <c r="V1547"/>
      <c r="W1547"/>
      <c r="X1547"/>
      <c r="Y1547"/>
      <c r="Z1547"/>
      <c r="AA1547"/>
      <c r="AB1547"/>
      <c r="AC1547"/>
      <c r="AD1547"/>
      <c r="AE1547"/>
      <c r="AF1547"/>
      <c r="AG1547"/>
      <c r="AH1547"/>
      <c r="AI1547"/>
      <c r="AJ1547"/>
      <c r="AK1547"/>
      <c r="AL1547"/>
      <c r="AM1547"/>
      <c r="AN1547"/>
      <c r="AO1547"/>
      <c r="AP1547"/>
      <c r="AQ1547"/>
      <c r="AR1547"/>
      <c r="AS1547"/>
      <c r="AT1547"/>
      <c r="AU1547"/>
      <c r="AV1547"/>
      <c r="AW1547"/>
      <c r="AX1547"/>
      <c r="AY1547"/>
      <c r="AZ1547"/>
      <c r="BA1547"/>
      <c r="BB1547"/>
      <c r="BC1547"/>
      <c r="BD1547"/>
      <c r="BE1547"/>
      <c r="BF1547"/>
      <c r="BG1547"/>
      <c r="BH1547"/>
      <c r="BI1547"/>
      <c r="BJ1547"/>
      <c r="BK1547"/>
      <c r="BL1547"/>
      <c r="BM1547"/>
      <c r="BN1547"/>
      <c r="BO1547"/>
    </row>
    <row r="1548" spans="1:67" ht="15" x14ac:dyDescent="0.25">
      <c r="A1548" s="245" t="s">
        <v>5395</v>
      </c>
      <c r="B1548" s="245" t="s">
        <v>5394</v>
      </c>
      <c r="C1548" s="245" t="s">
        <v>5596</v>
      </c>
      <c r="D1548" s="245" t="s">
        <v>5595</v>
      </c>
      <c r="E1548" s="246" t="s">
        <v>44</v>
      </c>
      <c r="F1548" s="245" t="s">
        <v>44</v>
      </c>
      <c r="G1548" s="245" t="s">
        <v>5652</v>
      </c>
      <c r="H1548" s="245" t="s">
        <v>5651</v>
      </c>
      <c r="I1548" s="245" t="s">
        <v>11</v>
      </c>
      <c r="J1548" s="245" t="s">
        <v>569</v>
      </c>
      <c r="K1548" s="246" t="s">
        <v>23179</v>
      </c>
      <c r="L1548" s="245" t="s">
        <v>568</v>
      </c>
      <c r="M1548"/>
      <c r="N1548"/>
      <c r="O1548"/>
      <c r="P1548"/>
      <c r="Q1548"/>
      <c r="R1548"/>
      <c r="S1548"/>
      <c r="T1548"/>
      <c r="U1548"/>
      <c r="V1548"/>
      <c r="W1548"/>
      <c r="X1548"/>
      <c r="Y1548"/>
      <c r="Z1548"/>
      <c r="AA1548"/>
      <c r="AB1548"/>
      <c r="AC1548"/>
      <c r="AD1548"/>
      <c r="AE1548"/>
      <c r="AF1548"/>
      <c r="AG1548"/>
      <c r="AH1548"/>
      <c r="AI1548"/>
      <c r="AJ1548"/>
      <c r="AK1548"/>
      <c r="AL1548"/>
      <c r="AM1548"/>
      <c r="AN1548"/>
      <c r="AO1548"/>
      <c r="AP1548"/>
      <c r="AQ1548"/>
      <c r="AR1548"/>
      <c r="AS1548"/>
      <c r="AT1548"/>
      <c r="AU1548"/>
      <c r="AV1548"/>
      <c r="AW1548"/>
      <c r="AX1548"/>
      <c r="AY1548"/>
      <c r="AZ1548"/>
      <c r="BA1548"/>
      <c r="BB1548"/>
      <c r="BC1548"/>
      <c r="BD1548"/>
      <c r="BE1548"/>
      <c r="BF1548"/>
      <c r="BG1548"/>
      <c r="BH1548"/>
      <c r="BI1548"/>
      <c r="BJ1548"/>
      <c r="BK1548"/>
      <c r="BL1548"/>
      <c r="BM1548"/>
      <c r="BN1548"/>
      <c r="BO1548"/>
    </row>
    <row r="1549" spans="1:67" ht="15" x14ac:dyDescent="0.25">
      <c r="A1549" s="245" t="s">
        <v>5395</v>
      </c>
      <c r="B1549" s="245" t="s">
        <v>5394</v>
      </c>
      <c r="C1549" s="245" t="s">
        <v>5596</v>
      </c>
      <c r="D1549" s="245" t="s">
        <v>5595</v>
      </c>
      <c r="E1549" s="246" t="s">
        <v>44</v>
      </c>
      <c r="F1549" s="245" t="s">
        <v>44</v>
      </c>
      <c r="G1549" s="245" t="s">
        <v>5650</v>
      </c>
      <c r="H1549" s="245" t="s">
        <v>5649</v>
      </c>
      <c r="I1549" s="245" t="s">
        <v>11</v>
      </c>
      <c r="J1549" s="245" t="s">
        <v>569</v>
      </c>
      <c r="K1549" s="246" t="s">
        <v>23180</v>
      </c>
      <c r="L1549" s="245" t="s">
        <v>568</v>
      </c>
      <c r="M1549"/>
      <c r="N1549"/>
      <c r="O1549"/>
      <c r="P1549"/>
      <c r="Q1549"/>
      <c r="R1549"/>
      <c r="S1549"/>
      <c r="T1549"/>
      <c r="U1549"/>
      <c r="V1549"/>
      <c r="W1549"/>
      <c r="X1549"/>
      <c r="Y1549"/>
      <c r="Z1549"/>
      <c r="AA1549"/>
      <c r="AB1549"/>
      <c r="AC1549"/>
      <c r="AD1549"/>
      <c r="AE1549"/>
      <c r="AF1549"/>
      <c r="AG1549"/>
      <c r="AH1549"/>
      <c r="AI1549"/>
      <c r="AJ1549"/>
      <c r="AK1549"/>
      <c r="AL1549"/>
      <c r="AM1549"/>
      <c r="AN1549"/>
      <c r="AO1549"/>
      <c r="AP1549"/>
      <c r="AQ1549"/>
      <c r="AR1549"/>
      <c r="AS1549"/>
      <c r="AT1549"/>
      <c r="AU1549"/>
      <c r="AV1549"/>
      <c r="AW1549"/>
      <c r="AX1549"/>
      <c r="AY1549"/>
      <c r="AZ1549"/>
      <c r="BA1549"/>
      <c r="BB1549"/>
      <c r="BC1549"/>
      <c r="BD1549"/>
      <c r="BE1549"/>
      <c r="BF1549"/>
      <c r="BG1549"/>
      <c r="BH1549"/>
      <c r="BI1549"/>
      <c r="BJ1549"/>
      <c r="BK1549"/>
      <c r="BL1549"/>
      <c r="BM1549"/>
      <c r="BN1549"/>
      <c r="BO1549"/>
    </row>
    <row r="1550" spans="1:67" ht="15" x14ac:dyDescent="0.25">
      <c r="A1550" s="245" t="s">
        <v>5395</v>
      </c>
      <c r="B1550" s="245" t="s">
        <v>5394</v>
      </c>
      <c r="C1550" s="245" t="s">
        <v>5596</v>
      </c>
      <c r="D1550" s="245" t="s">
        <v>5595</v>
      </c>
      <c r="E1550" s="246" t="s">
        <v>44</v>
      </c>
      <c r="F1550" s="245" t="s">
        <v>44</v>
      </c>
      <c r="G1550" s="245" t="s">
        <v>5648</v>
      </c>
      <c r="H1550" s="245" t="s">
        <v>5647</v>
      </c>
      <c r="I1550" s="245" t="s">
        <v>11</v>
      </c>
      <c r="J1550" s="245" t="s">
        <v>569</v>
      </c>
      <c r="K1550" s="246" t="s">
        <v>10425</v>
      </c>
      <c r="L1550" s="245" t="s">
        <v>568</v>
      </c>
      <c r="M1550"/>
      <c r="N1550"/>
      <c r="O1550"/>
      <c r="P1550"/>
      <c r="Q1550"/>
      <c r="R1550"/>
      <c r="S1550"/>
      <c r="T1550"/>
      <c r="U1550"/>
      <c r="V1550"/>
      <c r="W1550"/>
      <c r="X1550"/>
      <c r="Y1550"/>
      <c r="Z1550"/>
      <c r="AA1550"/>
      <c r="AB1550"/>
      <c r="AC1550"/>
      <c r="AD1550"/>
      <c r="AE1550"/>
      <c r="AF1550"/>
      <c r="AG1550"/>
      <c r="AH1550"/>
      <c r="AI1550"/>
      <c r="AJ1550"/>
      <c r="AK1550"/>
      <c r="AL1550"/>
      <c r="AM1550"/>
      <c r="AN1550"/>
      <c r="AO1550"/>
      <c r="AP1550"/>
      <c r="AQ1550"/>
      <c r="AR1550"/>
      <c r="AS1550"/>
      <c r="AT1550"/>
      <c r="AU1550"/>
      <c r="AV1550"/>
      <c r="AW1550"/>
      <c r="AX1550"/>
      <c r="AY1550"/>
      <c r="AZ1550"/>
      <c r="BA1550"/>
      <c r="BB1550"/>
      <c r="BC1550"/>
      <c r="BD1550"/>
      <c r="BE1550"/>
      <c r="BF1550"/>
      <c r="BG1550"/>
      <c r="BH1550"/>
      <c r="BI1550"/>
      <c r="BJ1550"/>
      <c r="BK1550"/>
      <c r="BL1550"/>
      <c r="BM1550"/>
      <c r="BN1550"/>
      <c r="BO1550"/>
    </row>
    <row r="1551" spans="1:67" ht="15" x14ac:dyDescent="0.25">
      <c r="A1551" s="245" t="s">
        <v>5395</v>
      </c>
      <c r="B1551" s="245" t="s">
        <v>5394</v>
      </c>
      <c r="C1551" s="245" t="s">
        <v>5596</v>
      </c>
      <c r="D1551" s="245" t="s">
        <v>5595</v>
      </c>
      <c r="E1551" s="246" t="s">
        <v>44</v>
      </c>
      <c r="F1551" s="245" t="s">
        <v>44</v>
      </c>
      <c r="G1551" s="245" t="s">
        <v>5646</v>
      </c>
      <c r="H1551" s="245" t="s">
        <v>5645</v>
      </c>
      <c r="I1551" s="245" t="s">
        <v>11</v>
      </c>
      <c r="J1551" s="245" t="s">
        <v>569</v>
      </c>
      <c r="K1551" s="246" t="s">
        <v>23181</v>
      </c>
      <c r="L1551" s="245" t="s">
        <v>568</v>
      </c>
      <c r="M1551"/>
      <c r="N1551"/>
      <c r="O1551"/>
      <c r="P1551"/>
      <c r="Q1551"/>
      <c r="R1551"/>
      <c r="S1551"/>
      <c r="T1551"/>
      <c r="U1551"/>
      <c r="V1551"/>
      <c r="W1551"/>
      <c r="X1551"/>
      <c r="Y1551"/>
      <c r="Z1551"/>
      <c r="AA1551"/>
      <c r="AB1551"/>
      <c r="AC1551"/>
      <c r="AD1551"/>
      <c r="AE1551"/>
      <c r="AF1551"/>
      <c r="AG1551"/>
      <c r="AH1551"/>
      <c r="AI1551"/>
      <c r="AJ1551"/>
      <c r="AK1551"/>
      <c r="AL1551"/>
      <c r="AM1551"/>
      <c r="AN1551"/>
      <c r="AO1551"/>
      <c r="AP1551"/>
      <c r="AQ1551"/>
      <c r="AR1551"/>
      <c r="AS1551"/>
      <c r="AT1551"/>
      <c r="AU1551"/>
      <c r="AV1551"/>
      <c r="AW1551"/>
      <c r="AX1551"/>
      <c r="AY1551"/>
      <c r="AZ1551"/>
      <c r="BA1551"/>
      <c r="BB1551"/>
      <c r="BC1551"/>
      <c r="BD1551"/>
      <c r="BE1551"/>
      <c r="BF1551"/>
      <c r="BG1551"/>
      <c r="BH1551"/>
      <c r="BI1551"/>
      <c r="BJ1551"/>
      <c r="BK1551"/>
      <c r="BL1551"/>
      <c r="BM1551"/>
      <c r="BN1551"/>
      <c r="BO1551"/>
    </row>
    <row r="1552" spans="1:67" ht="15" x14ac:dyDescent="0.25">
      <c r="A1552" s="245" t="s">
        <v>5395</v>
      </c>
      <c r="B1552" s="245" t="s">
        <v>5394</v>
      </c>
      <c r="C1552" s="245" t="s">
        <v>5596</v>
      </c>
      <c r="D1552" s="245" t="s">
        <v>5595</v>
      </c>
      <c r="E1552" s="246" t="s">
        <v>44</v>
      </c>
      <c r="F1552" s="245" t="s">
        <v>44</v>
      </c>
      <c r="G1552" s="245" t="s">
        <v>5644</v>
      </c>
      <c r="H1552" s="245" t="s">
        <v>5643</v>
      </c>
      <c r="I1552" s="245" t="s">
        <v>11</v>
      </c>
      <c r="J1552" s="245" t="s">
        <v>569</v>
      </c>
      <c r="K1552" s="246" t="s">
        <v>23182</v>
      </c>
      <c r="L1552" s="245" t="s">
        <v>568</v>
      </c>
      <c r="M1552"/>
      <c r="N1552"/>
      <c r="O1552"/>
      <c r="P1552"/>
      <c r="Q1552"/>
      <c r="R1552"/>
      <c r="S1552"/>
      <c r="T1552"/>
      <c r="U1552"/>
      <c r="V1552"/>
      <c r="W1552"/>
      <c r="X1552"/>
      <c r="Y1552"/>
      <c r="Z1552"/>
      <c r="AA1552"/>
      <c r="AB1552"/>
      <c r="AC1552"/>
      <c r="AD1552"/>
      <c r="AE1552"/>
      <c r="AF1552"/>
      <c r="AG1552"/>
      <c r="AH1552"/>
      <c r="AI1552"/>
      <c r="AJ1552"/>
      <c r="AK1552"/>
      <c r="AL1552"/>
      <c r="AM1552"/>
      <c r="AN1552"/>
      <c r="AO1552"/>
      <c r="AP1552"/>
      <c r="AQ1552"/>
      <c r="AR1552"/>
      <c r="AS1552"/>
      <c r="AT1552"/>
      <c r="AU1552"/>
      <c r="AV1552"/>
      <c r="AW1552"/>
      <c r="AX1552"/>
      <c r="AY1552"/>
      <c r="AZ1552"/>
      <c r="BA1552"/>
      <c r="BB1552"/>
      <c r="BC1552"/>
      <c r="BD1552"/>
      <c r="BE1552"/>
      <c r="BF1552"/>
      <c r="BG1552"/>
      <c r="BH1552"/>
      <c r="BI1552"/>
      <c r="BJ1552"/>
      <c r="BK1552"/>
      <c r="BL1552"/>
      <c r="BM1552"/>
      <c r="BN1552"/>
      <c r="BO1552"/>
    </row>
    <row r="1553" spans="1:67" ht="15" x14ac:dyDescent="0.25">
      <c r="A1553" s="245" t="s">
        <v>5395</v>
      </c>
      <c r="B1553" s="245" t="s">
        <v>5394</v>
      </c>
      <c r="C1553" s="245" t="s">
        <v>5596</v>
      </c>
      <c r="D1553" s="245" t="s">
        <v>5595</v>
      </c>
      <c r="E1553" s="246" t="s">
        <v>44</v>
      </c>
      <c r="F1553" s="245" t="s">
        <v>44</v>
      </c>
      <c r="G1553" s="245" t="s">
        <v>5642</v>
      </c>
      <c r="H1553" s="245" t="s">
        <v>5641</v>
      </c>
      <c r="I1553" s="245" t="s">
        <v>11</v>
      </c>
      <c r="J1553" s="245" t="s">
        <v>569</v>
      </c>
      <c r="K1553" s="246" t="s">
        <v>23183</v>
      </c>
      <c r="L1553" s="245" t="s">
        <v>568</v>
      </c>
      <c r="M1553"/>
      <c r="N1553"/>
      <c r="O1553"/>
      <c r="P1553"/>
      <c r="Q1553"/>
      <c r="R1553"/>
      <c r="S1553"/>
      <c r="T1553"/>
      <c r="U1553"/>
      <c r="V1553"/>
      <c r="W1553"/>
      <c r="X1553"/>
      <c r="Y1553"/>
      <c r="Z1553"/>
      <c r="AA1553"/>
      <c r="AB1553"/>
      <c r="AC1553"/>
      <c r="AD1553"/>
      <c r="AE1553"/>
      <c r="AF1553"/>
      <c r="AG1553"/>
      <c r="AH1553"/>
      <c r="AI1553"/>
      <c r="AJ1553"/>
      <c r="AK1553"/>
      <c r="AL1553"/>
      <c r="AM1553"/>
      <c r="AN1553"/>
      <c r="AO1553"/>
      <c r="AP1553"/>
      <c r="AQ1553"/>
      <c r="AR1553"/>
      <c r="AS1553"/>
      <c r="AT1553"/>
      <c r="AU1553"/>
      <c r="AV1553"/>
      <c r="AW1553"/>
      <c r="AX1553"/>
      <c r="AY1553"/>
      <c r="AZ1553"/>
      <c r="BA1553"/>
      <c r="BB1553"/>
      <c r="BC1553"/>
      <c r="BD1553"/>
      <c r="BE1553"/>
      <c r="BF1553"/>
      <c r="BG1553"/>
      <c r="BH1553"/>
      <c r="BI1553"/>
      <c r="BJ1553"/>
      <c r="BK1553"/>
      <c r="BL1553"/>
      <c r="BM1553"/>
      <c r="BN1553"/>
      <c r="BO1553"/>
    </row>
    <row r="1554" spans="1:67" ht="15" x14ac:dyDescent="0.25">
      <c r="A1554" s="245" t="s">
        <v>5395</v>
      </c>
      <c r="B1554" s="245" t="s">
        <v>5394</v>
      </c>
      <c r="C1554" s="245" t="s">
        <v>5596</v>
      </c>
      <c r="D1554" s="245" t="s">
        <v>5595</v>
      </c>
      <c r="E1554" s="246" t="s">
        <v>44</v>
      </c>
      <c r="F1554" s="245" t="s">
        <v>44</v>
      </c>
      <c r="G1554" s="245" t="s">
        <v>5640</v>
      </c>
      <c r="H1554" s="245" t="s">
        <v>5639</v>
      </c>
      <c r="I1554" s="245" t="s">
        <v>11</v>
      </c>
      <c r="J1554" s="245" t="s">
        <v>569</v>
      </c>
      <c r="K1554" s="246" t="s">
        <v>23184</v>
      </c>
      <c r="L1554" s="245" t="s">
        <v>568</v>
      </c>
      <c r="M1554"/>
      <c r="N1554"/>
      <c r="O1554"/>
      <c r="P1554"/>
      <c r="Q1554"/>
      <c r="R1554"/>
      <c r="S1554"/>
      <c r="T1554"/>
      <c r="U1554"/>
      <c r="V1554"/>
      <c r="W1554"/>
      <c r="X1554"/>
      <c r="Y1554"/>
      <c r="Z1554"/>
      <c r="AA1554"/>
      <c r="AB1554"/>
      <c r="AC1554"/>
      <c r="AD1554"/>
      <c r="AE1554"/>
      <c r="AF1554"/>
      <c r="AG1554"/>
      <c r="AH1554"/>
      <c r="AI1554"/>
      <c r="AJ1554"/>
      <c r="AK1554"/>
      <c r="AL1554"/>
      <c r="AM1554"/>
      <c r="AN1554"/>
      <c r="AO1554"/>
      <c r="AP1554"/>
      <c r="AQ1554"/>
      <c r="AR1554"/>
      <c r="AS1554"/>
      <c r="AT1554"/>
      <c r="AU1554"/>
      <c r="AV1554"/>
      <c r="AW1554"/>
      <c r="AX1554"/>
      <c r="AY1554"/>
      <c r="AZ1554"/>
      <c r="BA1554"/>
      <c r="BB1554"/>
      <c r="BC1554"/>
      <c r="BD1554"/>
      <c r="BE1554"/>
      <c r="BF1554"/>
      <c r="BG1554"/>
      <c r="BH1554"/>
      <c r="BI1554"/>
      <c r="BJ1554"/>
      <c r="BK1554"/>
      <c r="BL1554"/>
      <c r="BM1554"/>
      <c r="BN1554"/>
      <c r="BO1554"/>
    </row>
    <row r="1555" spans="1:67" ht="15" x14ac:dyDescent="0.25">
      <c r="A1555" s="245" t="s">
        <v>5395</v>
      </c>
      <c r="B1555" s="245" t="s">
        <v>5394</v>
      </c>
      <c r="C1555" s="245" t="s">
        <v>5596</v>
      </c>
      <c r="D1555" s="245" t="s">
        <v>5595</v>
      </c>
      <c r="E1555" s="246" t="s">
        <v>44</v>
      </c>
      <c r="F1555" s="245" t="s">
        <v>44</v>
      </c>
      <c r="G1555" s="245" t="s">
        <v>5638</v>
      </c>
      <c r="H1555" s="245" t="s">
        <v>5637</v>
      </c>
      <c r="I1555" s="245" t="s">
        <v>11</v>
      </c>
      <c r="J1555" s="245" t="s">
        <v>569</v>
      </c>
      <c r="K1555" s="246" t="s">
        <v>23185</v>
      </c>
      <c r="L1555" s="245" t="s">
        <v>568</v>
      </c>
      <c r="M1555"/>
      <c r="N1555"/>
      <c r="O1555"/>
      <c r="P1555"/>
      <c r="Q1555"/>
      <c r="R1555"/>
      <c r="S1555"/>
      <c r="T1555"/>
      <c r="U1555"/>
      <c r="V1555"/>
      <c r="W1555"/>
      <c r="X1555"/>
      <c r="Y1555"/>
      <c r="Z1555"/>
      <c r="AA1555"/>
      <c r="AB1555"/>
      <c r="AC1555"/>
      <c r="AD1555"/>
      <c r="AE1555"/>
      <c r="AF1555"/>
      <c r="AG1555"/>
      <c r="AH1555"/>
      <c r="AI1555"/>
      <c r="AJ1555"/>
      <c r="AK1555"/>
      <c r="AL1555"/>
      <c r="AM1555"/>
      <c r="AN1555"/>
      <c r="AO1555"/>
      <c r="AP1555"/>
      <c r="AQ1555"/>
      <c r="AR1555"/>
      <c r="AS1555"/>
      <c r="AT1555"/>
      <c r="AU1555"/>
      <c r="AV1555"/>
      <c r="AW1555"/>
      <c r="AX1555"/>
      <c r="AY1555"/>
      <c r="AZ1555"/>
      <c r="BA1555"/>
      <c r="BB1555"/>
      <c r="BC1555"/>
      <c r="BD1555"/>
      <c r="BE1555"/>
      <c r="BF1555"/>
      <c r="BG1555"/>
      <c r="BH1555"/>
      <c r="BI1555"/>
      <c r="BJ1555"/>
      <c r="BK1555"/>
      <c r="BL1555"/>
      <c r="BM1555"/>
      <c r="BN1555"/>
      <c r="BO1555"/>
    </row>
    <row r="1556" spans="1:67" ht="15" x14ac:dyDescent="0.25">
      <c r="A1556" s="245" t="s">
        <v>5395</v>
      </c>
      <c r="B1556" s="245" t="s">
        <v>5394</v>
      </c>
      <c r="C1556" s="245" t="s">
        <v>5596</v>
      </c>
      <c r="D1556" s="245" t="s">
        <v>5595</v>
      </c>
      <c r="E1556" s="246" t="s">
        <v>44</v>
      </c>
      <c r="F1556" s="245" t="s">
        <v>44</v>
      </c>
      <c r="G1556" s="245" t="s">
        <v>5636</v>
      </c>
      <c r="H1556" s="245" t="s">
        <v>5635</v>
      </c>
      <c r="I1556" s="245" t="s">
        <v>14</v>
      </c>
      <c r="J1556" s="245" t="s">
        <v>569</v>
      </c>
      <c r="K1556" s="246" t="s">
        <v>23186</v>
      </c>
      <c r="L1556" s="245" t="s">
        <v>568</v>
      </c>
      <c r="M1556"/>
      <c r="N1556"/>
      <c r="O1556"/>
      <c r="P1556"/>
      <c r="Q1556"/>
      <c r="R1556"/>
      <c r="S1556"/>
      <c r="T1556"/>
      <c r="U1556"/>
      <c r="V1556"/>
      <c r="W1556"/>
      <c r="X1556"/>
      <c r="Y1556"/>
      <c r="Z1556"/>
      <c r="AA1556"/>
      <c r="AB1556"/>
      <c r="AC1556"/>
      <c r="AD1556"/>
      <c r="AE1556"/>
      <c r="AF1556"/>
      <c r="AG1556"/>
      <c r="AH1556"/>
      <c r="AI1556"/>
      <c r="AJ1556"/>
      <c r="AK1556"/>
      <c r="AL1556"/>
      <c r="AM1556"/>
      <c r="AN1556"/>
      <c r="AO1556"/>
      <c r="AP1556"/>
      <c r="AQ1556"/>
      <c r="AR1556"/>
      <c r="AS1556"/>
      <c r="AT1556"/>
      <c r="AU1556"/>
      <c r="AV1556"/>
      <c r="AW1556"/>
      <c r="AX1556"/>
      <c r="AY1556"/>
      <c r="AZ1556"/>
      <c r="BA1556"/>
      <c r="BB1556"/>
      <c r="BC1556"/>
      <c r="BD1556"/>
      <c r="BE1556"/>
      <c r="BF1556"/>
      <c r="BG1556"/>
      <c r="BH1556"/>
      <c r="BI1556"/>
      <c r="BJ1556"/>
      <c r="BK1556"/>
      <c r="BL1556"/>
      <c r="BM1556"/>
      <c r="BN1556"/>
      <c r="BO1556"/>
    </row>
    <row r="1557" spans="1:67" ht="15" x14ac:dyDescent="0.25">
      <c r="A1557" s="245" t="s">
        <v>5395</v>
      </c>
      <c r="B1557" s="245" t="s">
        <v>5394</v>
      </c>
      <c r="C1557" s="245" t="s">
        <v>5596</v>
      </c>
      <c r="D1557" s="245" t="s">
        <v>5595</v>
      </c>
      <c r="E1557" s="246" t="s">
        <v>44</v>
      </c>
      <c r="F1557" s="245" t="s">
        <v>44</v>
      </c>
      <c r="G1557" s="245" t="s">
        <v>5634</v>
      </c>
      <c r="H1557" s="245" t="s">
        <v>5633</v>
      </c>
      <c r="I1557" s="245" t="s">
        <v>14</v>
      </c>
      <c r="J1557" s="245" t="s">
        <v>569</v>
      </c>
      <c r="K1557" s="246" t="s">
        <v>23187</v>
      </c>
      <c r="L1557" s="245" t="s">
        <v>568</v>
      </c>
      <c r="M1557"/>
      <c r="N1557"/>
      <c r="O1557"/>
      <c r="P1557"/>
      <c r="Q1557"/>
      <c r="R1557"/>
      <c r="S1557"/>
      <c r="T1557"/>
      <c r="U1557"/>
      <c r="V1557"/>
      <c r="W1557"/>
      <c r="X1557"/>
      <c r="Y1557"/>
      <c r="Z1557"/>
      <c r="AA1557"/>
      <c r="AB1557"/>
      <c r="AC1557"/>
      <c r="AD1557"/>
      <c r="AE1557"/>
      <c r="AF1557"/>
      <c r="AG1557"/>
      <c r="AH1557"/>
      <c r="AI1557"/>
      <c r="AJ1557"/>
      <c r="AK1557"/>
      <c r="AL1557"/>
      <c r="AM1557"/>
      <c r="AN1557"/>
      <c r="AO1557"/>
      <c r="AP1557"/>
      <c r="AQ1557"/>
      <c r="AR1557"/>
      <c r="AS1557"/>
      <c r="AT1557"/>
      <c r="AU1557"/>
      <c r="AV1557"/>
      <c r="AW1557"/>
      <c r="AX1557"/>
      <c r="AY1557"/>
      <c r="AZ1557"/>
      <c r="BA1557"/>
      <c r="BB1557"/>
      <c r="BC1557"/>
      <c r="BD1557"/>
      <c r="BE1557"/>
      <c r="BF1557"/>
      <c r="BG1557"/>
      <c r="BH1557"/>
      <c r="BI1557"/>
      <c r="BJ1557"/>
      <c r="BK1557"/>
      <c r="BL1557"/>
      <c r="BM1557"/>
      <c r="BN1557"/>
      <c r="BO1557"/>
    </row>
    <row r="1558" spans="1:67" ht="15" x14ac:dyDescent="0.25">
      <c r="A1558" s="245" t="s">
        <v>5395</v>
      </c>
      <c r="B1558" s="245" t="s">
        <v>5394</v>
      </c>
      <c r="C1558" s="245" t="s">
        <v>5596</v>
      </c>
      <c r="D1558" s="245" t="s">
        <v>5595</v>
      </c>
      <c r="E1558" s="246" t="s">
        <v>44</v>
      </c>
      <c r="F1558" s="245" t="s">
        <v>44</v>
      </c>
      <c r="G1558" s="245" t="s">
        <v>5632</v>
      </c>
      <c r="H1558" s="245" t="s">
        <v>5631</v>
      </c>
      <c r="I1558" s="245" t="s">
        <v>14</v>
      </c>
      <c r="J1558" s="245" t="s">
        <v>569</v>
      </c>
      <c r="K1558" s="246" t="s">
        <v>23188</v>
      </c>
      <c r="L1558" s="245" t="s">
        <v>568</v>
      </c>
      <c r="M1558"/>
      <c r="N1558"/>
      <c r="O1558"/>
      <c r="P1558"/>
      <c r="Q1558"/>
      <c r="R1558"/>
      <c r="S1558"/>
      <c r="T1558"/>
      <c r="U1558"/>
      <c r="V1558"/>
      <c r="W1558"/>
      <c r="X1558"/>
      <c r="Y1558"/>
      <c r="Z1558"/>
      <c r="AA1558"/>
      <c r="AB1558"/>
      <c r="AC1558"/>
      <c r="AD1558"/>
      <c r="AE1558"/>
      <c r="AF1558"/>
      <c r="AG1558"/>
      <c r="AH1558"/>
      <c r="AI1558"/>
      <c r="AJ1558"/>
      <c r="AK1558"/>
      <c r="AL1558"/>
      <c r="AM1558"/>
      <c r="AN1558"/>
      <c r="AO1558"/>
      <c r="AP1558"/>
      <c r="AQ1558"/>
      <c r="AR1558"/>
      <c r="AS1558"/>
      <c r="AT1558"/>
      <c r="AU1558"/>
      <c r="AV1558"/>
      <c r="AW1558"/>
      <c r="AX1558"/>
      <c r="AY1558"/>
      <c r="AZ1558"/>
      <c r="BA1558"/>
      <c r="BB1558"/>
      <c r="BC1558"/>
      <c r="BD1558"/>
      <c r="BE1558"/>
      <c r="BF1558"/>
      <c r="BG1558"/>
      <c r="BH1558"/>
      <c r="BI1558"/>
      <c r="BJ1558"/>
      <c r="BK1558"/>
      <c r="BL1558"/>
      <c r="BM1558"/>
      <c r="BN1558"/>
      <c r="BO1558"/>
    </row>
    <row r="1559" spans="1:67" ht="15" x14ac:dyDescent="0.25">
      <c r="A1559" s="245" t="s">
        <v>5395</v>
      </c>
      <c r="B1559" s="245" t="s">
        <v>5394</v>
      </c>
      <c r="C1559" s="245" t="s">
        <v>5596</v>
      </c>
      <c r="D1559" s="245" t="s">
        <v>5595</v>
      </c>
      <c r="E1559" s="246" t="s">
        <v>44</v>
      </c>
      <c r="F1559" s="245" t="s">
        <v>44</v>
      </c>
      <c r="G1559" s="245" t="s">
        <v>5630</v>
      </c>
      <c r="H1559" s="245" t="s">
        <v>5629</v>
      </c>
      <c r="I1559" s="245" t="s">
        <v>14</v>
      </c>
      <c r="J1559" s="245" t="s">
        <v>569</v>
      </c>
      <c r="K1559" s="246" t="s">
        <v>23189</v>
      </c>
      <c r="L1559" s="245" t="s">
        <v>568</v>
      </c>
      <c r="M1559"/>
      <c r="N1559"/>
      <c r="O1559"/>
      <c r="P1559"/>
      <c r="Q1559"/>
      <c r="R1559"/>
      <c r="S1559"/>
      <c r="T1559"/>
      <c r="U1559"/>
      <c r="V1559"/>
      <c r="W1559"/>
      <c r="X1559"/>
      <c r="Y1559"/>
      <c r="Z1559"/>
      <c r="AA1559"/>
      <c r="AB1559"/>
      <c r="AC1559"/>
      <c r="AD1559"/>
      <c r="AE1559"/>
      <c r="AF1559"/>
      <c r="AG1559"/>
      <c r="AH1559"/>
      <c r="AI1559"/>
      <c r="AJ1559"/>
      <c r="AK1559"/>
      <c r="AL1559"/>
      <c r="AM1559"/>
      <c r="AN1559"/>
      <c r="AO1559"/>
      <c r="AP1559"/>
      <c r="AQ1559"/>
      <c r="AR1559"/>
      <c r="AS1559"/>
      <c r="AT1559"/>
      <c r="AU1559"/>
      <c r="AV1559"/>
      <c r="AW1559"/>
      <c r="AX1559"/>
      <c r="AY1559"/>
      <c r="AZ1559"/>
      <c r="BA1559"/>
      <c r="BB1559"/>
      <c r="BC1559"/>
      <c r="BD1559"/>
      <c r="BE1559"/>
      <c r="BF1559"/>
      <c r="BG1559"/>
      <c r="BH1559"/>
      <c r="BI1559"/>
      <c r="BJ1559"/>
      <c r="BK1559"/>
      <c r="BL1559"/>
      <c r="BM1559"/>
      <c r="BN1559"/>
      <c r="BO1559"/>
    </row>
    <row r="1560" spans="1:67" ht="15" x14ac:dyDescent="0.25">
      <c r="A1560" s="245" t="s">
        <v>5395</v>
      </c>
      <c r="B1560" s="245" t="s">
        <v>5394</v>
      </c>
      <c r="C1560" s="245" t="s">
        <v>5596</v>
      </c>
      <c r="D1560" s="245" t="s">
        <v>5595</v>
      </c>
      <c r="E1560" s="246" t="s">
        <v>44</v>
      </c>
      <c r="F1560" s="245" t="s">
        <v>44</v>
      </c>
      <c r="G1560" s="245" t="s">
        <v>5628</v>
      </c>
      <c r="H1560" s="245" t="s">
        <v>5627</v>
      </c>
      <c r="I1560" s="245" t="s">
        <v>14</v>
      </c>
      <c r="J1560" s="245" t="s">
        <v>569</v>
      </c>
      <c r="K1560" s="246" t="s">
        <v>23190</v>
      </c>
      <c r="L1560" s="245" t="s">
        <v>568</v>
      </c>
      <c r="M1560"/>
      <c r="N1560"/>
      <c r="O1560"/>
      <c r="P1560"/>
      <c r="Q1560"/>
      <c r="R1560"/>
      <c r="S1560"/>
      <c r="T1560"/>
      <c r="U1560"/>
      <c r="V1560"/>
      <c r="W1560"/>
      <c r="X1560"/>
      <c r="Y1560"/>
      <c r="Z1560"/>
      <c r="AA1560"/>
      <c r="AB1560"/>
      <c r="AC1560"/>
      <c r="AD1560"/>
      <c r="AE1560"/>
      <c r="AF1560"/>
      <c r="AG1560"/>
      <c r="AH1560"/>
      <c r="AI1560"/>
      <c r="AJ1560"/>
      <c r="AK1560"/>
      <c r="AL1560"/>
      <c r="AM1560"/>
      <c r="AN1560"/>
      <c r="AO1560"/>
      <c r="AP1560"/>
      <c r="AQ1560"/>
      <c r="AR1560"/>
      <c r="AS1560"/>
      <c r="AT1560"/>
      <c r="AU1560"/>
      <c r="AV1560"/>
      <c r="AW1560"/>
      <c r="AX1560"/>
      <c r="AY1560"/>
      <c r="AZ1560"/>
      <c r="BA1560"/>
      <c r="BB1560"/>
      <c r="BC1560"/>
      <c r="BD1560"/>
      <c r="BE1560"/>
      <c r="BF1560"/>
      <c r="BG1560"/>
      <c r="BH1560"/>
      <c r="BI1560"/>
      <c r="BJ1560"/>
      <c r="BK1560"/>
      <c r="BL1560"/>
      <c r="BM1560"/>
      <c r="BN1560"/>
      <c r="BO1560"/>
    </row>
    <row r="1561" spans="1:67" ht="15" x14ac:dyDescent="0.25">
      <c r="A1561" s="245" t="s">
        <v>5395</v>
      </c>
      <c r="B1561" s="245" t="s">
        <v>5394</v>
      </c>
      <c r="C1561" s="245" t="s">
        <v>5596</v>
      </c>
      <c r="D1561" s="245" t="s">
        <v>5595</v>
      </c>
      <c r="E1561" s="246" t="s">
        <v>44</v>
      </c>
      <c r="F1561" s="245" t="s">
        <v>44</v>
      </c>
      <c r="G1561" s="245" t="s">
        <v>5626</v>
      </c>
      <c r="H1561" s="245" t="s">
        <v>5625</v>
      </c>
      <c r="I1561" s="245" t="s">
        <v>14</v>
      </c>
      <c r="J1561" s="245" t="s">
        <v>569</v>
      </c>
      <c r="K1561" s="246" t="s">
        <v>23191</v>
      </c>
      <c r="L1561" s="245" t="s">
        <v>568</v>
      </c>
      <c r="M1561"/>
      <c r="N1561"/>
      <c r="O1561"/>
      <c r="P1561"/>
      <c r="Q1561"/>
      <c r="R1561"/>
      <c r="S1561"/>
      <c r="T1561"/>
      <c r="U1561"/>
      <c r="V1561"/>
      <c r="W1561"/>
      <c r="X1561"/>
      <c r="Y1561"/>
      <c r="Z1561"/>
      <c r="AA1561"/>
      <c r="AB1561"/>
      <c r="AC1561"/>
      <c r="AD1561"/>
      <c r="AE1561"/>
      <c r="AF1561"/>
      <c r="AG1561"/>
      <c r="AH1561"/>
      <c r="AI1561"/>
      <c r="AJ1561"/>
      <c r="AK1561"/>
      <c r="AL1561"/>
      <c r="AM1561"/>
      <c r="AN1561"/>
      <c r="AO1561"/>
      <c r="AP1561"/>
      <c r="AQ1561"/>
      <c r="AR1561"/>
      <c r="AS1561"/>
      <c r="AT1561"/>
      <c r="AU1561"/>
      <c r="AV1561"/>
      <c r="AW1561"/>
      <c r="AX1561"/>
      <c r="AY1561"/>
      <c r="AZ1561"/>
      <c r="BA1561"/>
      <c r="BB1561"/>
      <c r="BC1561"/>
      <c r="BD1561"/>
      <c r="BE1561"/>
      <c r="BF1561"/>
      <c r="BG1561"/>
      <c r="BH1561"/>
      <c r="BI1561"/>
      <c r="BJ1561"/>
      <c r="BK1561"/>
      <c r="BL1561"/>
      <c r="BM1561"/>
      <c r="BN1561"/>
      <c r="BO1561"/>
    </row>
    <row r="1562" spans="1:67" ht="15" x14ac:dyDescent="0.25">
      <c r="A1562" s="245" t="s">
        <v>5395</v>
      </c>
      <c r="B1562" s="245" t="s">
        <v>5394</v>
      </c>
      <c r="C1562" s="245" t="s">
        <v>5596</v>
      </c>
      <c r="D1562" s="245" t="s">
        <v>5595</v>
      </c>
      <c r="E1562" s="246" t="s">
        <v>44</v>
      </c>
      <c r="F1562" s="245" t="s">
        <v>44</v>
      </c>
      <c r="G1562" s="245" t="s">
        <v>5624</v>
      </c>
      <c r="H1562" s="245" t="s">
        <v>5623</v>
      </c>
      <c r="I1562" s="245" t="s">
        <v>14</v>
      </c>
      <c r="J1562" s="245" t="s">
        <v>569</v>
      </c>
      <c r="K1562" s="246" t="s">
        <v>23192</v>
      </c>
      <c r="L1562" s="245" t="s">
        <v>568</v>
      </c>
      <c r="M1562"/>
      <c r="N1562"/>
      <c r="O1562"/>
      <c r="P1562"/>
      <c r="Q1562"/>
      <c r="R1562"/>
      <c r="S1562"/>
      <c r="T1562"/>
      <c r="U1562"/>
      <c r="V1562"/>
      <c r="W1562"/>
      <c r="X1562"/>
      <c r="Y1562"/>
      <c r="Z1562"/>
      <c r="AA1562"/>
      <c r="AB1562"/>
      <c r="AC1562"/>
      <c r="AD1562"/>
      <c r="AE1562"/>
      <c r="AF1562"/>
      <c r="AG1562"/>
      <c r="AH1562"/>
      <c r="AI1562"/>
      <c r="AJ1562"/>
      <c r="AK1562"/>
      <c r="AL1562"/>
      <c r="AM1562"/>
      <c r="AN1562"/>
      <c r="AO1562"/>
      <c r="AP1562"/>
      <c r="AQ1562"/>
      <c r="AR1562"/>
      <c r="AS1562"/>
      <c r="AT1562"/>
      <c r="AU1562"/>
      <c r="AV1562"/>
      <c r="AW1562"/>
      <c r="AX1562"/>
      <c r="AY1562"/>
      <c r="AZ1562"/>
      <c r="BA1562"/>
      <c r="BB1562"/>
      <c r="BC1562"/>
      <c r="BD1562"/>
      <c r="BE1562"/>
      <c r="BF1562"/>
      <c r="BG1562"/>
      <c r="BH1562"/>
      <c r="BI1562"/>
      <c r="BJ1562"/>
      <c r="BK1562"/>
      <c r="BL1562"/>
      <c r="BM1562"/>
      <c r="BN1562"/>
      <c r="BO1562"/>
    </row>
    <row r="1563" spans="1:67" ht="15" x14ac:dyDescent="0.25">
      <c r="A1563" s="245" t="s">
        <v>5395</v>
      </c>
      <c r="B1563" s="245" t="s">
        <v>5394</v>
      </c>
      <c r="C1563" s="245" t="s">
        <v>5596</v>
      </c>
      <c r="D1563" s="245" t="s">
        <v>5595</v>
      </c>
      <c r="E1563" s="246" t="s">
        <v>44</v>
      </c>
      <c r="F1563" s="245" t="s">
        <v>44</v>
      </c>
      <c r="G1563" s="245" t="s">
        <v>5622</v>
      </c>
      <c r="H1563" s="245" t="s">
        <v>5621</v>
      </c>
      <c r="I1563" s="245" t="s">
        <v>14</v>
      </c>
      <c r="J1563" s="245" t="s">
        <v>569</v>
      </c>
      <c r="K1563" s="246" t="s">
        <v>23193</v>
      </c>
      <c r="L1563" s="245" t="s">
        <v>568</v>
      </c>
      <c r="M1563"/>
      <c r="N1563"/>
      <c r="O1563"/>
      <c r="P1563"/>
      <c r="Q1563"/>
      <c r="R1563"/>
      <c r="S1563"/>
      <c r="T1563"/>
      <c r="U1563"/>
      <c r="V1563"/>
      <c r="W1563"/>
      <c r="X1563"/>
      <c r="Y1563"/>
      <c r="Z1563"/>
      <c r="AA1563"/>
      <c r="AB1563"/>
      <c r="AC1563"/>
      <c r="AD1563"/>
      <c r="AE1563"/>
      <c r="AF1563"/>
      <c r="AG1563"/>
      <c r="AH1563"/>
      <c r="AI1563"/>
      <c r="AJ1563"/>
      <c r="AK1563"/>
      <c r="AL1563"/>
      <c r="AM1563"/>
      <c r="AN1563"/>
      <c r="AO1563"/>
      <c r="AP1563"/>
      <c r="AQ1563"/>
      <c r="AR1563"/>
      <c r="AS1563"/>
      <c r="AT1563"/>
      <c r="AU1563"/>
      <c r="AV1563"/>
      <c r="AW1563"/>
      <c r="AX1563"/>
      <c r="AY1563"/>
      <c r="AZ1563"/>
      <c r="BA1563"/>
      <c r="BB1563"/>
      <c r="BC1563"/>
      <c r="BD1563"/>
      <c r="BE1563"/>
      <c r="BF1563"/>
      <c r="BG1563"/>
      <c r="BH1563"/>
      <c r="BI1563"/>
      <c r="BJ1563"/>
      <c r="BK1563"/>
      <c r="BL1563"/>
      <c r="BM1563"/>
      <c r="BN1563"/>
      <c r="BO1563"/>
    </row>
    <row r="1564" spans="1:67" ht="15" x14ac:dyDescent="0.25">
      <c r="A1564" s="245" t="s">
        <v>5395</v>
      </c>
      <c r="B1564" s="245" t="s">
        <v>5394</v>
      </c>
      <c r="C1564" s="245" t="s">
        <v>5596</v>
      </c>
      <c r="D1564" s="245" t="s">
        <v>5595</v>
      </c>
      <c r="E1564" s="246" t="s">
        <v>44</v>
      </c>
      <c r="F1564" s="245" t="s">
        <v>44</v>
      </c>
      <c r="G1564" s="245" t="s">
        <v>5620</v>
      </c>
      <c r="H1564" s="245" t="s">
        <v>5619</v>
      </c>
      <c r="I1564" s="245" t="s">
        <v>14</v>
      </c>
      <c r="J1564" s="245" t="s">
        <v>569</v>
      </c>
      <c r="K1564" s="246" t="s">
        <v>23194</v>
      </c>
      <c r="L1564" s="245" t="s">
        <v>568</v>
      </c>
      <c r="M1564"/>
      <c r="N1564"/>
      <c r="O1564"/>
      <c r="P1564"/>
      <c r="Q1564"/>
      <c r="R1564"/>
      <c r="S1564"/>
      <c r="T1564"/>
      <c r="U1564"/>
      <c r="V1564"/>
      <c r="W1564"/>
      <c r="X1564"/>
      <c r="Y1564"/>
      <c r="Z1564"/>
      <c r="AA1564"/>
      <c r="AB1564"/>
      <c r="AC1564"/>
      <c r="AD1564"/>
      <c r="AE1564"/>
      <c r="AF1564"/>
      <c r="AG1564"/>
      <c r="AH1564"/>
      <c r="AI1564"/>
      <c r="AJ1564"/>
      <c r="AK1564"/>
      <c r="AL1564"/>
      <c r="AM1564"/>
      <c r="AN1564"/>
      <c r="AO1564"/>
      <c r="AP1564"/>
      <c r="AQ1564"/>
      <c r="AR1564"/>
      <c r="AS1564"/>
      <c r="AT1564"/>
      <c r="AU1564"/>
      <c r="AV1564"/>
      <c r="AW1564"/>
      <c r="AX1564"/>
      <c r="AY1564"/>
      <c r="AZ1564"/>
      <c r="BA1564"/>
      <c r="BB1564"/>
      <c r="BC1564"/>
      <c r="BD1564"/>
      <c r="BE1564"/>
      <c r="BF1564"/>
      <c r="BG1564"/>
      <c r="BH1564"/>
      <c r="BI1564"/>
      <c r="BJ1564"/>
      <c r="BK1564"/>
      <c r="BL1564"/>
      <c r="BM1564"/>
      <c r="BN1564"/>
      <c r="BO1564"/>
    </row>
    <row r="1565" spans="1:67" ht="15" x14ac:dyDescent="0.25">
      <c r="A1565" s="245" t="s">
        <v>5395</v>
      </c>
      <c r="B1565" s="245" t="s">
        <v>5394</v>
      </c>
      <c r="C1565" s="245" t="s">
        <v>5596</v>
      </c>
      <c r="D1565" s="245" t="s">
        <v>5595</v>
      </c>
      <c r="E1565" s="246" t="s">
        <v>44</v>
      </c>
      <c r="F1565" s="245" t="s">
        <v>44</v>
      </c>
      <c r="G1565" s="245" t="s">
        <v>5618</v>
      </c>
      <c r="H1565" s="245" t="s">
        <v>5617</v>
      </c>
      <c r="I1565" s="245" t="s">
        <v>14</v>
      </c>
      <c r="J1565" s="245" t="s">
        <v>569</v>
      </c>
      <c r="K1565" s="246" t="s">
        <v>23195</v>
      </c>
      <c r="L1565" s="245" t="s">
        <v>568</v>
      </c>
      <c r="M1565"/>
      <c r="N1565"/>
      <c r="O1565"/>
      <c r="P1565"/>
      <c r="Q1565"/>
      <c r="R1565"/>
      <c r="S1565"/>
      <c r="T1565"/>
      <c r="U1565"/>
      <c r="V1565"/>
      <c r="W1565"/>
      <c r="X1565"/>
      <c r="Y1565"/>
      <c r="Z1565"/>
      <c r="AA1565"/>
      <c r="AB1565"/>
      <c r="AC1565"/>
      <c r="AD1565"/>
      <c r="AE1565"/>
      <c r="AF1565"/>
      <c r="AG1565"/>
      <c r="AH1565"/>
      <c r="AI1565"/>
      <c r="AJ1565"/>
      <c r="AK1565"/>
      <c r="AL1565"/>
      <c r="AM1565"/>
      <c r="AN1565"/>
      <c r="AO1565"/>
      <c r="AP1565"/>
      <c r="AQ1565"/>
      <c r="AR1565"/>
      <c r="AS1565"/>
      <c r="AT1565"/>
      <c r="AU1565"/>
      <c r="AV1565"/>
      <c r="AW1565"/>
      <c r="AX1565"/>
      <c r="AY1565"/>
      <c r="AZ1565"/>
      <c r="BA1565"/>
      <c r="BB1565"/>
      <c r="BC1565"/>
      <c r="BD1565"/>
      <c r="BE1565"/>
      <c r="BF1565"/>
      <c r="BG1565"/>
      <c r="BH1565"/>
      <c r="BI1565"/>
      <c r="BJ1565"/>
      <c r="BK1565"/>
      <c r="BL1565"/>
      <c r="BM1565"/>
      <c r="BN1565"/>
      <c r="BO1565"/>
    </row>
    <row r="1566" spans="1:67" ht="15" x14ac:dyDescent="0.25">
      <c r="A1566" s="245" t="s">
        <v>5395</v>
      </c>
      <c r="B1566" s="245" t="s">
        <v>5394</v>
      </c>
      <c r="C1566" s="245" t="s">
        <v>5596</v>
      </c>
      <c r="D1566" s="245" t="s">
        <v>5595</v>
      </c>
      <c r="E1566" s="246" t="s">
        <v>44</v>
      </c>
      <c r="F1566" s="245" t="s">
        <v>44</v>
      </c>
      <c r="G1566" s="245" t="s">
        <v>5616</v>
      </c>
      <c r="H1566" s="245" t="s">
        <v>5615</v>
      </c>
      <c r="I1566" s="245" t="s">
        <v>14</v>
      </c>
      <c r="J1566" s="245" t="s">
        <v>569</v>
      </c>
      <c r="K1566" s="246" t="s">
        <v>23196</v>
      </c>
      <c r="L1566" s="245" t="s">
        <v>568</v>
      </c>
      <c r="M1566"/>
      <c r="N1566"/>
      <c r="O1566"/>
      <c r="P1566"/>
      <c r="Q1566"/>
      <c r="R1566"/>
      <c r="S1566"/>
      <c r="T1566"/>
      <c r="U1566"/>
      <c r="V1566"/>
      <c r="W1566"/>
      <c r="X1566"/>
      <c r="Y1566"/>
      <c r="Z1566"/>
      <c r="AA1566"/>
      <c r="AB1566"/>
      <c r="AC1566"/>
      <c r="AD1566"/>
      <c r="AE1566"/>
      <c r="AF1566"/>
      <c r="AG1566"/>
      <c r="AH1566"/>
      <c r="AI1566"/>
      <c r="AJ1566"/>
      <c r="AK1566"/>
      <c r="AL1566"/>
      <c r="AM1566"/>
      <c r="AN1566"/>
      <c r="AO1566"/>
      <c r="AP1566"/>
      <c r="AQ1566"/>
      <c r="AR1566"/>
      <c r="AS1566"/>
      <c r="AT1566"/>
      <c r="AU1566"/>
      <c r="AV1566"/>
      <c r="AW1566"/>
      <c r="AX1566"/>
      <c r="AY1566"/>
      <c r="AZ1566"/>
      <c r="BA1566"/>
      <c r="BB1566"/>
      <c r="BC1566"/>
      <c r="BD1566"/>
      <c r="BE1566"/>
      <c r="BF1566"/>
      <c r="BG1566"/>
      <c r="BH1566"/>
      <c r="BI1566"/>
      <c r="BJ1566"/>
      <c r="BK1566"/>
      <c r="BL1566"/>
      <c r="BM1566"/>
      <c r="BN1566"/>
      <c r="BO1566"/>
    </row>
    <row r="1567" spans="1:67" ht="15" x14ac:dyDescent="0.25">
      <c r="A1567" s="245" t="s">
        <v>5395</v>
      </c>
      <c r="B1567" s="245" t="s">
        <v>5394</v>
      </c>
      <c r="C1567" s="245" t="s">
        <v>5596</v>
      </c>
      <c r="D1567" s="245" t="s">
        <v>5595</v>
      </c>
      <c r="E1567" s="246" t="s">
        <v>44</v>
      </c>
      <c r="F1567" s="245" t="s">
        <v>44</v>
      </c>
      <c r="G1567" s="245" t="s">
        <v>5614</v>
      </c>
      <c r="H1567" s="245" t="s">
        <v>5613</v>
      </c>
      <c r="I1567" s="245" t="s">
        <v>14</v>
      </c>
      <c r="J1567" s="245" t="s">
        <v>569</v>
      </c>
      <c r="K1567" s="246" t="s">
        <v>23197</v>
      </c>
      <c r="L1567" s="245" t="s">
        <v>568</v>
      </c>
      <c r="M1567"/>
      <c r="N1567"/>
      <c r="O1567"/>
      <c r="P1567"/>
      <c r="Q1567"/>
      <c r="R1567"/>
      <c r="S1567"/>
      <c r="T1567"/>
      <c r="U1567"/>
      <c r="V1567"/>
      <c r="W1567"/>
      <c r="X1567"/>
      <c r="Y1567"/>
      <c r="Z1567"/>
      <c r="AA1567"/>
      <c r="AB1567"/>
      <c r="AC1567"/>
      <c r="AD1567"/>
      <c r="AE1567"/>
      <c r="AF1567"/>
      <c r="AG1567"/>
      <c r="AH1567"/>
      <c r="AI1567"/>
      <c r="AJ1567"/>
      <c r="AK1567"/>
      <c r="AL1567"/>
      <c r="AM1567"/>
      <c r="AN1567"/>
      <c r="AO1567"/>
      <c r="AP1567"/>
      <c r="AQ1567"/>
      <c r="AR1567"/>
      <c r="AS1567"/>
      <c r="AT1567"/>
      <c r="AU1567"/>
      <c r="AV1567"/>
      <c r="AW1567"/>
      <c r="AX1567"/>
      <c r="AY1567"/>
      <c r="AZ1567"/>
      <c r="BA1567"/>
      <c r="BB1567"/>
      <c r="BC1567"/>
      <c r="BD1567"/>
      <c r="BE1567"/>
      <c r="BF1567"/>
      <c r="BG1567"/>
      <c r="BH1567"/>
      <c r="BI1567"/>
      <c r="BJ1567"/>
      <c r="BK1567"/>
      <c r="BL1567"/>
      <c r="BM1567"/>
      <c r="BN1567"/>
      <c r="BO1567"/>
    </row>
    <row r="1568" spans="1:67" ht="15" x14ac:dyDescent="0.25">
      <c r="A1568" s="245" t="s">
        <v>5395</v>
      </c>
      <c r="B1568" s="245" t="s">
        <v>5394</v>
      </c>
      <c r="C1568" s="245" t="s">
        <v>5596</v>
      </c>
      <c r="D1568" s="245" t="s">
        <v>5595</v>
      </c>
      <c r="E1568" s="246" t="s">
        <v>44</v>
      </c>
      <c r="F1568" s="245" t="s">
        <v>44</v>
      </c>
      <c r="G1568" s="245" t="s">
        <v>5612</v>
      </c>
      <c r="H1568" s="245" t="s">
        <v>5611</v>
      </c>
      <c r="I1568" s="245" t="s">
        <v>14</v>
      </c>
      <c r="J1568" s="245" t="s">
        <v>569</v>
      </c>
      <c r="K1568" s="246" t="s">
        <v>12703</v>
      </c>
      <c r="L1568" s="245" t="s">
        <v>568</v>
      </c>
      <c r="M1568"/>
      <c r="N1568"/>
      <c r="O1568"/>
      <c r="P1568"/>
      <c r="Q1568"/>
      <c r="R1568"/>
      <c r="S1568"/>
      <c r="T1568"/>
      <c r="U1568"/>
      <c r="V1568"/>
      <c r="W1568"/>
      <c r="X1568"/>
      <c r="Y1568"/>
      <c r="Z1568"/>
      <c r="AA1568"/>
      <c r="AB1568"/>
      <c r="AC1568"/>
      <c r="AD1568"/>
      <c r="AE1568"/>
      <c r="AF1568"/>
      <c r="AG1568"/>
      <c r="AH1568"/>
      <c r="AI1568"/>
      <c r="AJ1568"/>
      <c r="AK1568"/>
      <c r="AL1568"/>
      <c r="AM1568"/>
      <c r="AN1568"/>
      <c r="AO1568"/>
      <c r="AP1568"/>
      <c r="AQ1568"/>
      <c r="AR1568"/>
      <c r="AS1568"/>
      <c r="AT1568"/>
      <c r="AU1568"/>
      <c r="AV1568"/>
      <c r="AW1568"/>
      <c r="AX1568"/>
      <c r="AY1568"/>
      <c r="AZ1568"/>
      <c r="BA1568"/>
      <c r="BB1568"/>
      <c r="BC1568"/>
      <c r="BD1568"/>
      <c r="BE1568"/>
      <c r="BF1568"/>
      <c r="BG1568"/>
      <c r="BH1568"/>
      <c r="BI1568"/>
      <c r="BJ1568"/>
      <c r="BK1568"/>
      <c r="BL1568"/>
      <c r="BM1568"/>
      <c r="BN1568"/>
      <c r="BO1568"/>
    </row>
    <row r="1569" spans="1:67" ht="15" x14ac:dyDescent="0.25">
      <c r="A1569" s="245" t="s">
        <v>5395</v>
      </c>
      <c r="B1569" s="245" t="s">
        <v>5394</v>
      </c>
      <c r="C1569" s="245" t="s">
        <v>5596</v>
      </c>
      <c r="D1569" s="245" t="s">
        <v>5595</v>
      </c>
      <c r="E1569" s="246" t="s">
        <v>44</v>
      </c>
      <c r="F1569" s="245" t="s">
        <v>44</v>
      </c>
      <c r="G1569" s="245" t="s">
        <v>5610</v>
      </c>
      <c r="H1569" s="245" t="s">
        <v>5609</v>
      </c>
      <c r="I1569" s="245" t="s">
        <v>14</v>
      </c>
      <c r="J1569" s="245" t="s">
        <v>569</v>
      </c>
      <c r="K1569" s="246" t="s">
        <v>23198</v>
      </c>
      <c r="L1569" s="245" t="s">
        <v>568</v>
      </c>
      <c r="M1569"/>
      <c r="N1569"/>
      <c r="O1569"/>
      <c r="P1569"/>
      <c r="Q1569"/>
      <c r="R1569"/>
      <c r="S1569"/>
      <c r="T1569"/>
      <c r="U1569"/>
      <c r="V1569"/>
      <c r="W1569"/>
      <c r="X1569"/>
      <c r="Y1569"/>
      <c r="Z1569"/>
      <c r="AA1569"/>
      <c r="AB1569"/>
      <c r="AC1569"/>
      <c r="AD1569"/>
      <c r="AE1569"/>
      <c r="AF1569"/>
      <c r="AG1569"/>
      <c r="AH1569"/>
      <c r="AI1569"/>
      <c r="AJ1569"/>
      <c r="AK1569"/>
      <c r="AL1569"/>
      <c r="AM1569"/>
      <c r="AN1569"/>
      <c r="AO1569"/>
      <c r="AP1569"/>
      <c r="AQ1569"/>
      <c r="AR1569"/>
      <c r="AS1569"/>
      <c r="AT1569"/>
      <c r="AU1569"/>
      <c r="AV1569"/>
      <c r="AW1569"/>
      <c r="AX1569"/>
      <c r="AY1569"/>
      <c r="AZ1569"/>
      <c r="BA1569"/>
      <c r="BB1569"/>
      <c r="BC1569"/>
      <c r="BD1569"/>
      <c r="BE1569"/>
      <c r="BF1569"/>
      <c r="BG1569"/>
      <c r="BH1569"/>
      <c r="BI1569"/>
      <c r="BJ1569"/>
      <c r="BK1569"/>
      <c r="BL1569"/>
      <c r="BM1569"/>
      <c r="BN1569"/>
      <c r="BO1569"/>
    </row>
    <row r="1570" spans="1:67" ht="15" x14ac:dyDescent="0.25">
      <c r="A1570" s="245" t="s">
        <v>5395</v>
      </c>
      <c r="B1570" s="245" t="s">
        <v>5394</v>
      </c>
      <c r="C1570" s="245" t="s">
        <v>5596</v>
      </c>
      <c r="D1570" s="245" t="s">
        <v>5595</v>
      </c>
      <c r="E1570" s="246" t="s">
        <v>44</v>
      </c>
      <c r="F1570" s="245" t="s">
        <v>44</v>
      </c>
      <c r="G1570" s="245" t="s">
        <v>5608</v>
      </c>
      <c r="H1570" s="245" t="s">
        <v>5607</v>
      </c>
      <c r="I1570" s="245" t="s">
        <v>14</v>
      </c>
      <c r="J1570" s="245" t="s">
        <v>569</v>
      </c>
      <c r="K1570" s="246" t="s">
        <v>23199</v>
      </c>
      <c r="L1570" s="245" t="s">
        <v>568</v>
      </c>
      <c r="M1570"/>
      <c r="N1570"/>
      <c r="O1570"/>
      <c r="P1570"/>
      <c r="Q1570"/>
      <c r="R1570"/>
      <c r="S1570"/>
      <c r="T1570"/>
      <c r="U1570"/>
      <c r="V1570"/>
      <c r="W1570"/>
      <c r="X1570"/>
      <c r="Y1570"/>
      <c r="Z1570"/>
      <c r="AA1570"/>
      <c r="AB1570"/>
      <c r="AC1570"/>
      <c r="AD1570"/>
      <c r="AE1570"/>
      <c r="AF1570"/>
      <c r="AG1570"/>
      <c r="AH1570"/>
      <c r="AI1570"/>
      <c r="AJ1570"/>
      <c r="AK1570"/>
      <c r="AL1570"/>
      <c r="AM1570"/>
      <c r="AN1570"/>
      <c r="AO1570"/>
      <c r="AP1570"/>
      <c r="AQ1570"/>
      <c r="AR1570"/>
      <c r="AS1570"/>
      <c r="AT1570"/>
      <c r="AU1570"/>
      <c r="AV1570"/>
      <c r="AW1570"/>
      <c r="AX1570"/>
      <c r="AY1570"/>
      <c r="AZ1570"/>
      <c r="BA1570"/>
      <c r="BB1570"/>
      <c r="BC1570"/>
      <c r="BD1570"/>
      <c r="BE1570"/>
      <c r="BF1570"/>
      <c r="BG1570"/>
      <c r="BH1570"/>
      <c r="BI1570"/>
      <c r="BJ1570"/>
      <c r="BK1570"/>
      <c r="BL1570"/>
      <c r="BM1570"/>
      <c r="BN1570"/>
      <c r="BO1570"/>
    </row>
    <row r="1571" spans="1:67" ht="15" x14ac:dyDescent="0.25">
      <c r="A1571" s="245" t="s">
        <v>5395</v>
      </c>
      <c r="B1571" s="245" t="s">
        <v>5394</v>
      </c>
      <c r="C1571" s="245" t="s">
        <v>5596</v>
      </c>
      <c r="D1571" s="245" t="s">
        <v>5595</v>
      </c>
      <c r="E1571" s="246" t="s">
        <v>44</v>
      </c>
      <c r="F1571" s="245" t="s">
        <v>44</v>
      </c>
      <c r="G1571" s="245" t="s">
        <v>5606</v>
      </c>
      <c r="H1571" s="245" t="s">
        <v>5605</v>
      </c>
      <c r="I1571" s="245" t="s">
        <v>14</v>
      </c>
      <c r="J1571" s="245" t="s">
        <v>569</v>
      </c>
      <c r="K1571" s="246" t="s">
        <v>23200</v>
      </c>
      <c r="L1571" s="245" t="s">
        <v>568</v>
      </c>
      <c r="M1571"/>
      <c r="N1571"/>
      <c r="O1571"/>
      <c r="P1571"/>
      <c r="Q1571"/>
      <c r="R1571"/>
      <c r="S1571"/>
      <c r="T1571"/>
      <c r="U1571"/>
      <c r="V1571"/>
      <c r="W1571"/>
      <c r="X1571"/>
      <c r="Y1571"/>
      <c r="Z1571"/>
      <c r="AA1571"/>
      <c r="AB1571"/>
      <c r="AC1571"/>
      <c r="AD1571"/>
      <c r="AE1571"/>
      <c r="AF1571"/>
      <c r="AG1571"/>
      <c r="AH1571"/>
      <c r="AI1571"/>
      <c r="AJ1571"/>
      <c r="AK1571"/>
      <c r="AL1571"/>
      <c r="AM1571"/>
      <c r="AN1571"/>
      <c r="AO1571"/>
      <c r="AP1571"/>
      <c r="AQ1571"/>
      <c r="AR1571"/>
      <c r="AS1571"/>
      <c r="AT1571"/>
      <c r="AU1571"/>
      <c r="AV1571"/>
      <c r="AW1571"/>
      <c r="AX1571"/>
      <c r="AY1571"/>
      <c r="AZ1571"/>
      <c r="BA1571"/>
      <c r="BB1571"/>
      <c r="BC1571"/>
      <c r="BD1571"/>
      <c r="BE1571"/>
      <c r="BF1571"/>
      <c r="BG1571"/>
      <c r="BH1571"/>
      <c r="BI1571"/>
      <c r="BJ1571"/>
      <c r="BK1571"/>
      <c r="BL1571"/>
      <c r="BM1571"/>
      <c r="BN1571"/>
      <c r="BO1571"/>
    </row>
    <row r="1572" spans="1:67" ht="15" x14ac:dyDescent="0.25">
      <c r="A1572" s="245" t="s">
        <v>5395</v>
      </c>
      <c r="B1572" s="245" t="s">
        <v>5394</v>
      </c>
      <c r="C1572" s="245" t="s">
        <v>5596</v>
      </c>
      <c r="D1572" s="245" t="s">
        <v>5595</v>
      </c>
      <c r="E1572" s="246" t="s">
        <v>44</v>
      </c>
      <c r="F1572" s="245" t="s">
        <v>44</v>
      </c>
      <c r="G1572" s="245" t="s">
        <v>5604</v>
      </c>
      <c r="H1572" s="245" t="s">
        <v>5603</v>
      </c>
      <c r="I1572" s="245" t="s">
        <v>14</v>
      </c>
      <c r="J1572" s="245" t="s">
        <v>569</v>
      </c>
      <c r="K1572" s="246" t="s">
        <v>22902</v>
      </c>
      <c r="L1572" s="245" t="s">
        <v>568</v>
      </c>
      <c r="M1572"/>
      <c r="N1572"/>
      <c r="O1572"/>
      <c r="P1572"/>
      <c r="Q1572"/>
      <c r="R1572"/>
      <c r="S1572"/>
      <c r="T1572"/>
      <c r="U1572"/>
      <c r="V1572"/>
      <c r="W1572"/>
      <c r="X1572"/>
      <c r="Y1572"/>
      <c r="Z1572"/>
      <c r="AA1572"/>
      <c r="AB1572"/>
      <c r="AC1572"/>
      <c r="AD1572"/>
      <c r="AE1572"/>
      <c r="AF1572"/>
      <c r="AG1572"/>
      <c r="AH1572"/>
      <c r="AI1572"/>
      <c r="AJ1572"/>
      <c r="AK1572"/>
      <c r="AL1572"/>
      <c r="AM1572"/>
      <c r="AN1572"/>
      <c r="AO1572"/>
      <c r="AP1572"/>
      <c r="AQ1572"/>
      <c r="AR1572"/>
      <c r="AS1572"/>
      <c r="AT1572"/>
      <c r="AU1572"/>
      <c r="AV1572"/>
      <c r="AW1572"/>
      <c r="AX1572"/>
      <c r="AY1572"/>
      <c r="AZ1572"/>
      <c r="BA1572"/>
      <c r="BB1572"/>
      <c r="BC1572"/>
      <c r="BD1572"/>
      <c r="BE1572"/>
      <c r="BF1572"/>
      <c r="BG1572"/>
      <c r="BH1572"/>
      <c r="BI1572"/>
      <c r="BJ1572"/>
      <c r="BK1572"/>
      <c r="BL1572"/>
      <c r="BM1572"/>
      <c r="BN1572"/>
      <c r="BO1572"/>
    </row>
    <row r="1573" spans="1:67" ht="15" x14ac:dyDescent="0.25">
      <c r="A1573" s="245" t="s">
        <v>5395</v>
      </c>
      <c r="B1573" s="245" t="s">
        <v>5394</v>
      </c>
      <c r="C1573" s="245" t="s">
        <v>5596</v>
      </c>
      <c r="D1573" s="245" t="s">
        <v>5595</v>
      </c>
      <c r="E1573" s="246" t="s">
        <v>44</v>
      </c>
      <c r="F1573" s="245" t="s">
        <v>44</v>
      </c>
      <c r="G1573" s="245" t="s">
        <v>5602</v>
      </c>
      <c r="H1573" s="245" t="s">
        <v>5601</v>
      </c>
      <c r="I1573" s="245" t="s">
        <v>14</v>
      </c>
      <c r="J1573" s="245" t="s">
        <v>569</v>
      </c>
      <c r="K1573" s="246" t="s">
        <v>13305</v>
      </c>
      <c r="L1573" s="245" t="s">
        <v>568</v>
      </c>
      <c r="M1573"/>
      <c r="N1573"/>
      <c r="O1573"/>
      <c r="P1573"/>
      <c r="Q1573"/>
      <c r="R1573"/>
      <c r="S1573"/>
      <c r="T1573"/>
      <c r="U1573"/>
      <c r="V1573"/>
      <c r="W1573"/>
      <c r="X1573"/>
      <c r="Y1573"/>
      <c r="Z1573"/>
      <c r="AA1573"/>
      <c r="AB1573"/>
      <c r="AC1573"/>
      <c r="AD1573"/>
      <c r="AE1573"/>
      <c r="AF1573"/>
      <c r="AG1573"/>
      <c r="AH1573"/>
      <c r="AI1573"/>
      <c r="AJ1573"/>
      <c r="AK1573"/>
      <c r="AL1573"/>
      <c r="AM1573"/>
      <c r="AN1573"/>
      <c r="AO1573"/>
      <c r="AP1573"/>
      <c r="AQ1573"/>
      <c r="AR1573"/>
      <c r="AS1573"/>
      <c r="AT1573"/>
      <c r="AU1573"/>
      <c r="AV1573"/>
      <c r="AW1573"/>
      <c r="AX1573"/>
      <c r="AY1573"/>
      <c r="AZ1573"/>
      <c r="BA1573"/>
      <c r="BB1573"/>
      <c r="BC1573"/>
      <c r="BD1573"/>
      <c r="BE1573"/>
      <c r="BF1573"/>
      <c r="BG1573"/>
      <c r="BH1573"/>
      <c r="BI1573"/>
      <c r="BJ1573"/>
      <c r="BK1573"/>
      <c r="BL1573"/>
      <c r="BM1573"/>
      <c r="BN1573"/>
      <c r="BO1573"/>
    </row>
    <row r="1574" spans="1:67" ht="15" x14ac:dyDescent="0.25">
      <c r="A1574" s="245" t="s">
        <v>5395</v>
      </c>
      <c r="B1574" s="245" t="s">
        <v>5394</v>
      </c>
      <c r="C1574" s="245" t="s">
        <v>5596</v>
      </c>
      <c r="D1574" s="245" t="s">
        <v>5595</v>
      </c>
      <c r="E1574" s="246" t="s">
        <v>44</v>
      </c>
      <c r="F1574" s="245" t="s">
        <v>44</v>
      </c>
      <c r="G1574" s="245" t="s">
        <v>5600</v>
      </c>
      <c r="H1574" s="245" t="s">
        <v>5599</v>
      </c>
      <c r="I1574" s="245" t="s">
        <v>14</v>
      </c>
      <c r="J1574" s="245" t="s">
        <v>569</v>
      </c>
      <c r="K1574" s="246" t="s">
        <v>9594</v>
      </c>
      <c r="L1574" s="245" t="s">
        <v>568</v>
      </c>
      <c r="M1574"/>
      <c r="N1574"/>
      <c r="O1574"/>
      <c r="P1574"/>
      <c r="Q1574"/>
      <c r="R1574"/>
      <c r="S1574"/>
      <c r="T1574"/>
      <c r="U1574"/>
      <c r="V1574"/>
      <c r="W1574"/>
      <c r="X1574"/>
      <c r="Y1574"/>
      <c r="Z1574"/>
      <c r="AA1574"/>
      <c r="AB1574"/>
      <c r="AC1574"/>
      <c r="AD1574"/>
      <c r="AE1574"/>
      <c r="AF1574"/>
      <c r="AG1574"/>
      <c r="AH1574"/>
      <c r="AI1574"/>
      <c r="AJ1574"/>
      <c r="AK1574"/>
      <c r="AL1574"/>
      <c r="AM1574"/>
      <c r="AN1574"/>
      <c r="AO1574"/>
      <c r="AP1574"/>
      <c r="AQ1574"/>
      <c r="AR1574"/>
      <c r="AS1574"/>
      <c r="AT1574"/>
      <c r="AU1574"/>
      <c r="AV1574"/>
      <c r="AW1574"/>
      <c r="AX1574"/>
      <c r="AY1574"/>
      <c r="AZ1574"/>
      <c r="BA1574"/>
      <c r="BB1574"/>
      <c r="BC1574"/>
      <c r="BD1574"/>
      <c r="BE1574"/>
      <c r="BF1574"/>
      <c r="BG1574"/>
      <c r="BH1574"/>
      <c r="BI1574"/>
      <c r="BJ1574"/>
      <c r="BK1574"/>
      <c r="BL1574"/>
      <c r="BM1574"/>
      <c r="BN1574"/>
      <c r="BO1574"/>
    </row>
    <row r="1575" spans="1:67" ht="15" x14ac:dyDescent="0.25">
      <c r="A1575" s="245" t="s">
        <v>5395</v>
      </c>
      <c r="B1575" s="245" t="s">
        <v>5394</v>
      </c>
      <c r="C1575" s="245" t="s">
        <v>5596</v>
      </c>
      <c r="D1575" s="245" t="s">
        <v>5595</v>
      </c>
      <c r="E1575" s="246" t="s">
        <v>44</v>
      </c>
      <c r="F1575" s="245" t="s">
        <v>44</v>
      </c>
      <c r="G1575" s="245" t="s">
        <v>5598</v>
      </c>
      <c r="H1575" s="245" t="s">
        <v>5597</v>
      </c>
      <c r="I1575" s="245" t="s">
        <v>14</v>
      </c>
      <c r="J1575" s="245" t="s">
        <v>569</v>
      </c>
      <c r="K1575" s="246" t="s">
        <v>23201</v>
      </c>
      <c r="L1575" s="245" t="s">
        <v>568</v>
      </c>
      <c r="M1575"/>
      <c r="N1575"/>
      <c r="O1575"/>
      <c r="P1575"/>
      <c r="Q1575"/>
      <c r="R1575"/>
      <c r="S1575"/>
      <c r="T1575"/>
      <c r="U1575"/>
      <c r="V1575"/>
      <c r="W1575"/>
      <c r="X1575"/>
      <c r="Y1575"/>
      <c r="Z1575"/>
      <c r="AA1575"/>
      <c r="AB1575"/>
      <c r="AC1575"/>
      <c r="AD1575"/>
      <c r="AE1575"/>
      <c r="AF1575"/>
      <c r="AG1575"/>
      <c r="AH1575"/>
      <c r="AI1575"/>
      <c r="AJ1575"/>
      <c r="AK1575"/>
      <c r="AL1575"/>
      <c r="AM1575"/>
      <c r="AN1575"/>
      <c r="AO1575"/>
      <c r="AP1575"/>
      <c r="AQ1575"/>
      <c r="AR1575"/>
      <c r="AS1575"/>
      <c r="AT1575"/>
      <c r="AU1575"/>
      <c r="AV1575"/>
      <c r="AW1575"/>
      <c r="AX1575"/>
      <c r="AY1575"/>
      <c r="AZ1575"/>
      <c r="BA1575"/>
      <c r="BB1575"/>
      <c r="BC1575"/>
      <c r="BD1575"/>
      <c r="BE1575"/>
      <c r="BF1575"/>
      <c r="BG1575"/>
      <c r="BH1575"/>
      <c r="BI1575"/>
      <c r="BJ1575"/>
      <c r="BK1575"/>
      <c r="BL1575"/>
      <c r="BM1575"/>
      <c r="BN1575"/>
      <c r="BO1575"/>
    </row>
    <row r="1576" spans="1:67" ht="15" x14ac:dyDescent="0.25">
      <c r="A1576" s="245" t="s">
        <v>5395</v>
      </c>
      <c r="B1576" s="245" t="s">
        <v>5394</v>
      </c>
      <c r="C1576" s="245" t="s">
        <v>5596</v>
      </c>
      <c r="D1576" s="245" t="s">
        <v>5595</v>
      </c>
      <c r="E1576" s="246" t="s">
        <v>44</v>
      </c>
      <c r="F1576" s="245" t="s">
        <v>44</v>
      </c>
      <c r="G1576" s="245" t="s">
        <v>5594</v>
      </c>
      <c r="H1576" s="245" t="s">
        <v>5593</v>
      </c>
      <c r="I1576" s="245" t="s">
        <v>24</v>
      </c>
      <c r="J1576" s="245" t="s">
        <v>59</v>
      </c>
      <c r="K1576" s="246" t="s">
        <v>9552</v>
      </c>
      <c r="L1576" s="245" t="s">
        <v>568</v>
      </c>
      <c r="M1576"/>
      <c r="N1576"/>
      <c r="O1576"/>
      <c r="P1576"/>
      <c r="Q1576"/>
      <c r="R1576"/>
      <c r="S1576"/>
      <c r="T1576"/>
      <c r="U1576"/>
      <c r="V1576"/>
      <c r="W1576"/>
      <c r="X1576"/>
      <c r="Y1576"/>
      <c r="Z1576"/>
      <c r="AA1576"/>
      <c r="AB1576"/>
      <c r="AC1576"/>
      <c r="AD1576"/>
      <c r="AE1576"/>
      <c r="AF1576"/>
      <c r="AG1576"/>
      <c r="AH1576"/>
      <c r="AI1576"/>
      <c r="AJ1576"/>
      <c r="AK1576"/>
      <c r="AL1576"/>
      <c r="AM1576"/>
      <c r="AN1576"/>
      <c r="AO1576"/>
      <c r="AP1576"/>
      <c r="AQ1576"/>
      <c r="AR1576"/>
      <c r="AS1576"/>
      <c r="AT1576"/>
      <c r="AU1576"/>
      <c r="AV1576"/>
      <c r="AW1576"/>
      <c r="AX1576"/>
      <c r="AY1576"/>
      <c r="AZ1576"/>
      <c r="BA1576"/>
      <c r="BB1576"/>
      <c r="BC1576"/>
      <c r="BD1576"/>
      <c r="BE1576"/>
      <c r="BF1576"/>
      <c r="BG1576"/>
      <c r="BH1576"/>
      <c r="BI1576"/>
      <c r="BJ1576"/>
      <c r="BK1576"/>
      <c r="BL1576"/>
      <c r="BM1576"/>
      <c r="BN1576"/>
      <c r="BO1576"/>
    </row>
    <row r="1577" spans="1:67" ht="15" x14ac:dyDescent="0.25">
      <c r="A1577" s="245" t="s">
        <v>5395</v>
      </c>
      <c r="B1577" s="245" t="s">
        <v>5394</v>
      </c>
      <c r="C1577" s="245" t="s">
        <v>5596</v>
      </c>
      <c r="D1577" s="245" t="s">
        <v>5595</v>
      </c>
      <c r="E1577" s="246" t="s">
        <v>44</v>
      </c>
      <c r="F1577" s="245" t="s">
        <v>44</v>
      </c>
      <c r="G1577" s="245" t="s">
        <v>9381</v>
      </c>
      <c r="H1577" s="245" t="s">
        <v>9382</v>
      </c>
      <c r="I1577" s="245" t="s">
        <v>11</v>
      </c>
      <c r="J1577" s="245" t="s">
        <v>569</v>
      </c>
      <c r="K1577" s="246" t="s">
        <v>23202</v>
      </c>
      <c r="L1577" s="245" t="s">
        <v>568</v>
      </c>
      <c r="M1577"/>
      <c r="N1577"/>
      <c r="O1577"/>
      <c r="P1577"/>
      <c r="Q1577"/>
      <c r="R1577"/>
      <c r="S1577"/>
      <c r="T1577"/>
      <c r="U1577"/>
      <c r="V1577"/>
      <c r="W1577"/>
      <c r="X1577"/>
      <c r="Y1577"/>
      <c r="Z1577"/>
      <c r="AA1577"/>
      <c r="AB1577"/>
      <c r="AC1577"/>
      <c r="AD1577"/>
      <c r="AE1577"/>
      <c r="AF1577"/>
      <c r="AG1577"/>
      <c r="AH1577"/>
      <c r="AI1577"/>
      <c r="AJ1577"/>
      <c r="AK1577"/>
      <c r="AL1577"/>
      <c r="AM1577"/>
      <c r="AN1577"/>
      <c r="AO1577"/>
      <c r="AP1577"/>
      <c r="AQ1577"/>
      <c r="AR1577"/>
      <c r="AS1577"/>
      <c r="AT1577"/>
      <c r="AU1577"/>
      <c r="AV1577"/>
      <c r="AW1577"/>
      <c r="AX1577"/>
      <c r="AY1577"/>
      <c r="AZ1577"/>
      <c r="BA1577"/>
      <c r="BB1577"/>
      <c r="BC1577"/>
      <c r="BD1577"/>
      <c r="BE1577"/>
      <c r="BF1577"/>
      <c r="BG1577"/>
      <c r="BH1577"/>
      <c r="BI1577"/>
      <c r="BJ1577"/>
      <c r="BK1577"/>
      <c r="BL1577"/>
      <c r="BM1577"/>
      <c r="BN1577"/>
      <c r="BO1577"/>
    </row>
    <row r="1578" spans="1:67" ht="15" x14ac:dyDescent="0.25">
      <c r="A1578" s="245" t="s">
        <v>5395</v>
      </c>
      <c r="B1578" s="245" t="s">
        <v>5394</v>
      </c>
      <c r="C1578" s="245" t="s">
        <v>5596</v>
      </c>
      <c r="D1578" s="245" t="s">
        <v>5595</v>
      </c>
      <c r="E1578" s="246" t="s">
        <v>44</v>
      </c>
      <c r="F1578" s="245" t="s">
        <v>44</v>
      </c>
      <c r="G1578" s="245" t="s">
        <v>9383</v>
      </c>
      <c r="H1578" s="245" t="s">
        <v>9384</v>
      </c>
      <c r="I1578" s="245" t="s">
        <v>11</v>
      </c>
      <c r="J1578" s="245" t="s">
        <v>569</v>
      </c>
      <c r="K1578" s="246" t="s">
        <v>23203</v>
      </c>
      <c r="L1578" s="245" t="s">
        <v>568</v>
      </c>
      <c r="M1578"/>
      <c r="N1578"/>
      <c r="O1578"/>
      <c r="P1578"/>
      <c r="Q1578"/>
      <c r="R1578"/>
      <c r="S1578"/>
      <c r="T1578"/>
      <c r="U1578"/>
      <c r="V1578"/>
      <c r="W1578"/>
      <c r="X1578"/>
      <c r="Y1578"/>
      <c r="Z1578"/>
      <c r="AA1578"/>
      <c r="AB1578"/>
      <c r="AC1578"/>
      <c r="AD1578"/>
      <c r="AE1578"/>
      <c r="AF1578"/>
      <c r="AG1578"/>
      <c r="AH1578"/>
      <c r="AI1578"/>
      <c r="AJ1578"/>
      <c r="AK1578"/>
      <c r="AL1578"/>
      <c r="AM1578"/>
      <c r="AN1578"/>
      <c r="AO1578"/>
      <c r="AP1578"/>
      <c r="AQ1578"/>
      <c r="AR1578"/>
      <c r="AS1578"/>
      <c r="AT1578"/>
      <c r="AU1578"/>
      <c r="AV1578"/>
      <c r="AW1578"/>
      <c r="AX1578"/>
      <c r="AY1578"/>
      <c r="AZ1578"/>
      <c r="BA1578"/>
      <c r="BB1578"/>
      <c r="BC1578"/>
      <c r="BD1578"/>
      <c r="BE1578"/>
      <c r="BF1578"/>
      <c r="BG1578"/>
      <c r="BH1578"/>
      <c r="BI1578"/>
      <c r="BJ1578"/>
      <c r="BK1578"/>
      <c r="BL1578"/>
      <c r="BM1578"/>
      <c r="BN1578"/>
      <c r="BO1578"/>
    </row>
    <row r="1579" spans="1:67" ht="15" x14ac:dyDescent="0.25">
      <c r="A1579" s="245" t="s">
        <v>5395</v>
      </c>
      <c r="B1579" s="245" t="s">
        <v>5394</v>
      </c>
      <c r="C1579" s="245" t="s">
        <v>5596</v>
      </c>
      <c r="D1579" s="245" t="s">
        <v>5595</v>
      </c>
      <c r="E1579" s="246" t="s">
        <v>44</v>
      </c>
      <c r="F1579" s="245" t="s">
        <v>44</v>
      </c>
      <c r="G1579" s="245" t="s">
        <v>9385</v>
      </c>
      <c r="H1579" s="245" t="s">
        <v>9386</v>
      </c>
      <c r="I1579" s="245" t="s">
        <v>11</v>
      </c>
      <c r="J1579" s="245" t="s">
        <v>569</v>
      </c>
      <c r="K1579" s="246" t="s">
        <v>23204</v>
      </c>
      <c r="L1579" s="245" t="s">
        <v>568</v>
      </c>
      <c r="M1579"/>
      <c r="N1579"/>
      <c r="O1579"/>
      <c r="P1579"/>
      <c r="Q1579"/>
      <c r="R1579"/>
      <c r="S1579"/>
      <c r="T1579"/>
      <c r="U1579"/>
      <c r="V1579"/>
      <c r="W1579"/>
      <c r="X1579"/>
      <c r="Y1579"/>
      <c r="Z1579"/>
      <c r="AA1579"/>
      <c r="AB1579"/>
      <c r="AC1579"/>
      <c r="AD1579"/>
      <c r="AE1579"/>
      <c r="AF1579"/>
      <c r="AG1579"/>
      <c r="AH1579"/>
      <c r="AI1579"/>
      <c r="AJ1579"/>
      <c r="AK1579"/>
      <c r="AL1579"/>
      <c r="AM1579"/>
      <c r="AN1579"/>
      <c r="AO1579"/>
      <c r="AP1579"/>
      <c r="AQ1579"/>
      <c r="AR1579"/>
      <c r="AS1579"/>
      <c r="AT1579"/>
      <c r="AU1579"/>
      <c r="AV1579"/>
      <c r="AW1579"/>
      <c r="AX1579"/>
      <c r="AY1579"/>
      <c r="AZ1579"/>
      <c r="BA1579"/>
      <c r="BB1579"/>
      <c r="BC1579"/>
      <c r="BD1579"/>
      <c r="BE1579"/>
      <c r="BF1579"/>
      <c r="BG1579"/>
      <c r="BH1579"/>
      <c r="BI1579"/>
      <c r="BJ1579"/>
      <c r="BK1579"/>
      <c r="BL1579"/>
      <c r="BM1579"/>
      <c r="BN1579"/>
      <c r="BO1579"/>
    </row>
    <row r="1580" spans="1:67" ht="15" x14ac:dyDescent="0.25">
      <c r="A1580" s="245" t="s">
        <v>5395</v>
      </c>
      <c r="B1580" s="245" t="s">
        <v>5394</v>
      </c>
      <c r="C1580" s="245" t="s">
        <v>5596</v>
      </c>
      <c r="D1580" s="245" t="s">
        <v>5595</v>
      </c>
      <c r="E1580" s="246" t="s">
        <v>44</v>
      </c>
      <c r="F1580" s="245" t="s">
        <v>44</v>
      </c>
      <c r="G1580" s="245" t="s">
        <v>9387</v>
      </c>
      <c r="H1580" s="245" t="s">
        <v>9388</v>
      </c>
      <c r="I1580" s="245" t="s">
        <v>11</v>
      </c>
      <c r="J1580" s="245" t="s">
        <v>569</v>
      </c>
      <c r="K1580" s="246" t="s">
        <v>23205</v>
      </c>
      <c r="L1580" s="245" t="s">
        <v>568</v>
      </c>
      <c r="M1580"/>
      <c r="N1580"/>
      <c r="O1580"/>
      <c r="P1580"/>
      <c r="Q1580"/>
      <c r="R1580"/>
      <c r="S1580"/>
      <c r="T1580"/>
      <c r="U1580"/>
      <c r="V1580"/>
      <c r="W1580"/>
      <c r="X1580"/>
      <c r="Y1580"/>
      <c r="Z1580"/>
      <c r="AA1580"/>
      <c r="AB1580"/>
      <c r="AC1580"/>
      <c r="AD1580"/>
      <c r="AE1580"/>
      <c r="AF1580"/>
      <c r="AG1580"/>
      <c r="AH1580"/>
      <c r="AI1580"/>
      <c r="AJ1580"/>
      <c r="AK1580"/>
      <c r="AL1580"/>
      <c r="AM1580"/>
      <c r="AN1580"/>
      <c r="AO1580"/>
      <c r="AP1580"/>
      <c r="AQ1580"/>
      <c r="AR1580"/>
      <c r="AS1580"/>
      <c r="AT1580"/>
      <c r="AU1580"/>
      <c r="AV1580"/>
      <c r="AW1580"/>
      <c r="AX1580"/>
      <c r="AY1580"/>
      <c r="AZ1580"/>
      <c r="BA1580"/>
      <c r="BB1580"/>
      <c r="BC1580"/>
      <c r="BD1580"/>
      <c r="BE1580"/>
      <c r="BF1580"/>
      <c r="BG1580"/>
      <c r="BH1580"/>
      <c r="BI1580"/>
      <c r="BJ1580"/>
      <c r="BK1580"/>
      <c r="BL1580"/>
      <c r="BM1580"/>
      <c r="BN1580"/>
      <c r="BO1580"/>
    </row>
    <row r="1581" spans="1:67" ht="15" x14ac:dyDescent="0.25">
      <c r="A1581" s="245" t="s">
        <v>5395</v>
      </c>
      <c r="B1581" s="245" t="s">
        <v>5394</v>
      </c>
      <c r="C1581" s="245" t="s">
        <v>5596</v>
      </c>
      <c r="D1581" s="245" t="s">
        <v>5595</v>
      </c>
      <c r="E1581" s="246" t="s">
        <v>44</v>
      </c>
      <c r="F1581" s="245" t="s">
        <v>44</v>
      </c>
      <c r="G1581" s="245" t="s">
        <v>9389</v>
      </c>
      <c r="H1581" s="245" t="s">
        <v>9390</v>
      </c>
      <c r="I1581" s="245" t="s">
        <v>11</v>
      </c>
      <c r="J1581" s="245" t="s">
        <v>59</v>
      </c>
      <c r="K1581" s="246" t="s">
        <v>23206</v>
      </c>
      <c r="L1581" s="245" t="s">
        <v>568</v>
      </c>
      <c r="M1581"/>
      <c r="N1581"/>
      <c r="O1581"/>
      <c r="P1581"/>
      <c r="Q1581"/>
      <c r="R1581"/>
      <c r="S1581"/>
      <c r="T1581"/>
      <c r="U1581"/>
      <c r="V1581"/>
      <c r="W1581"/>
      <c r="X1581"/>
      <c r="Y1581"/>
      <c r="Z1581"/>
      <c r="AA1581"/>
      <c r="AB1581"/>
      <c r="AC1581"/>
      <c r="AD1581"/>
      <c r="AE1581"/>
      <c r="AF1581"/>
      <c r="AG1581"/>
      <c r="AH1581"/>
      <c r="AI1581"/>
      <c r="AJ1581"/>
      <c r="AK1581"/>
      <c r="AL1581"/>
      <c r="AM1581"/>
      <c r="AN1581"/>
      <c r="AO1581"/>
      <c r="AP1581"/>
      <c r="AQ1581"/>
      <c r="AR1581"/>
      <c r="AS1581"/>
      <c r="AT1581"/>
      <c r="AU1581"/>
      <c r="AV1581"/>
      <c r="AW1581"/>
      <c r="AX1581"/>
      <c r="AY1581"/>
      <c r="AZ1581"/>
      <c r="BA1581"/>
      <c r="BB1581"/>
      <c r="BC1581"/>
      <c r="BD1581"/>
      <c r="BE1581"/>
      <c r="BF1581"/>
      <c r="BG1581"/>
      <c r="BH1581"/>
      <c r="BI1581"/>
      <c r="BJ1581"/>
      <c r="BK1581"/>
      <c r="BL1581"/>
      <c r="BM1581"/>
      <c r="BN1581"/>
      <c r="BO1581"/>
    </row>
    <row r="1582" spans="1:67" ht="15" x14ac:dyDescent="0.25">
      <c r="A1582" s="245" t="s">
        <v>5395</v>
      </c>
      <c r="B1582" s="245" t="s">
        <v>5394</v>
      </c>
      <c r="C1582" s="245" t="s">
        <v>5596</v>
      </c>
      <c r="D1582" s="245" t="s">
        <v>5595</v>
      </c>
      <c r="E1582" s="246" t="s">
        <v>44</v>
      </c>
      <c r="F1582" s="245" t="s">
        <v>44</v>
      </c>
      <c r="G1582" s="245" t="s">
        <v>9391</v>
      </c>
      <c r="H1582" s="245" t="s">
        <v>9392</v>
      </c>
      <c r="I1582" s="245" t="s">
        <v>15</v>
      </c>
      <c r="J1582" s="245" t="s">
        <v>569</v>
      </c>
      <c r="K1582" s="246" t="s">
        <v>8736</v>
      </c>
      <c r="L1582" s="245" t="s">
        <v>568</v>
      </c>
      <c r="M1582"/>
      <c r="N1582"/>
      <c r="O1582"/>
      <c r="P1582"/>
      <c r="Q1582"/>
      <c r="R1582"/>
      <c r="S1582"/>
      <c r="T1582"/>
      <c r="U1582"/>
      <c r="V1582"/>
      <c r="W1582"/>
      <c r="X1582"/>
      <c r="Y1582"/>
      <c r="Z1582"/>
      <c r="AA1582"/>
      <c r="AB1582"/>
      <c r="AC1582"/>
      <c r="AD1582"/>
      <c r="AE1582"/>
      <c r="AF1582"/>
      <c r="AG1582"/>
      <c r="AH1582"/>
      <c r="AI1582"/>
      <c r="AJ1582"/>
      <c r="AK1582"/>
      <c r="AL1582"/>
      <c r="AM1582"/>
      <c r="AN1582"/>
      <c r="AO1582"/>
      <c r="AP1582"/>
      <c r="AQ1582"/>
      <c r="AR1582"/>
      <c r="AS1582"/>
      <c r="AT1582"/>
      <c r="AU1582"/>
      <c r="AV1582"/>
      <c r="AW1582"/>
      <c r="AX1582"/>
      <c r="AY1582"/>
      <c r="AZ1582"/>
      <c r="BA1582"/>
      <c r="BB1582"/>
      <c r="BC1582"/>
      <c r="BD1582"/>
      <c r="BE1582"/>
      <c r="BF1582"/>
      <c r="BG1582"/>
      <c r="BH1582"/>
      <c r="BI1582"/>
      <c r="BJ1582"/>
      <c r="BK1582"/>
      <c r="BL1582"/>
      <c r="BM1582"/>
      <c r="BN1582"/>
      <c r="BO1582"/>
    </row>
    <row r="1583" spans="1:67" ht="15" x14ac:dyDescent="0.25">
      <c r="A1583" s="245" t="s">
        <v>5395</v>
      </c>
      <c r="B1583" s="245" t="s">
        <v>5394</v>
      </c>
      <c r="C1583" s="245" t="s">
        <v>5596</v>
      </c>
      <c r="D1583" s="245" t="s">
        <v>5595</v>
      </c>
      <c r="E1583" s="246" t="s">
        <v>44</v>
      </c>
      <c r="F1583" s="245" t="s">
        <v>44</v>
      </c>
      <c r="G1583" s="245" t="s">
        <v>9393</v>
      </c>
      <c r="H1583" s="245" t="s">
        <v>9394</v>
      </c>
      <c r="I1583" s="245" t="s">
        <v>15</v>
      </c>
      <c r="J1583" s="245" t="s">
        <v>569</v>
      </c>
      <c r="K1583" s="246" t="s">
        <v>10110</v>
      </c>
      <c r="L1583" s="245" t="s">
        <v>568</v>
      </c>
      <c r="M1583"/>
      <c r="N1583"/>
      <c r="O1583"/>
      <c r="P1583"/>
      <c r="Q1583"/>
      <c r="R1583"/>
      <c r="S1583"/>
      <c r="T1583"/>
      <c r="U1583"/>
      <c r="V1583"/>
      <c r="W1583"/>
      <c r="X1583"/>
      <c r="Y1583"/>
      <c r="Z1583"/>
      <c r="AA1583"/>
      <c r="AB1583"/>
      <c r="AC1583"/>
      <c r="AD1583"/>
      <c r="AE1583"/>
      <c r="AF1583"/>
      <c r="AG1583"/>
      <c r="AH1583"/>
      <c r="AI1583"/>
      <c r="AJ1583"/>
      <c r="AK1583"/>
      <c r="AL1583"/>
      <c r="AM1583"/>
      <c r="AN1583"/>
      <c r="AO1583"/>
      <c r="AP1583"/>
      <c r="AQ1583"/>
      <c r="AR1583"/>
      <c r="AS1583"/>
      <c r="AT1583"/>
      <c r="AU1583"/>
      <c r="AV1583"/>
      <c r="AW1583"/>
      <c r="AX1583"/>
      <c r="AY1583"/>
      <c r="AZ1583"/>
      <c r="BA1583"/>
      <c r="BB1583"/>
      <c r="BC1583"/>
      <c r="BD1583"/>
      <c r="BE1583"/>
      <c r="BF1583"/>
      <c r="BG1583"/>
      <c r="BH1583"/>
      <c r="BI1583"/>
      <c r="BJ1583"/>
      <c r="BK1583"/>
      <c r="BL1583"/>
      <c r="BM1583"/>
      <c r="BN1583"/>
      <c r="BO1583"/>
    </row>
    <row r="1584" spans="1:67" ht="15" x14ac:dyDescent="0.25">
      <c r="A1584" s="245" t="s">
        <v>5395</v>
      </c>
      <c r="B1584" s="245" t="s">
        <v>5394</v>
      </c>
      <c r="C1584" s="245" t="s">
        <v>5596</v>
      </c>
      <c r="D1584" s="245" t="s">
        <v>5595</v>
      </c>
      <c r="E1584" s="246" t="s">
        <v>44</v>
      </c>
      <c r="F1584" s="245" t="s">
        <v>44</v>
      </c>
      <c r="G1584" s="245" t="s">
        <v>9395</v>
      </c>
      <c r="H1584" s="245" t="s">
        <v>9396</v>
      </c>
      <c r="I1584" s="245" t="s">
        <v>15</v>
      </c>
      <c r="J1584" s="245" t="s">
        <v>569</v>
      </c>
      <c r="K1584" s="246" t="s">
        <v>19220</v>
      </c>
      <c r="L1584" s="245" t="s">
        <v>568</v>
      </c>
      <c r="M1584"/>
      <c r="N1584"/>
      <c r="O1584"/>
      <c r="P1584"/>
      <c r="Q1584"/>
      <c r="R1584"/>
      <c r="S1584"/>
      <c r="T1584"/>
      <c r="U1584"/>
      <c r="V1584"/>
      <c r="W1584"/>
      <c r="X1584"/>
      <c r="Y1584"/>
      <c r="Z1584"/>
      <c r="AA1584"/>
      <c r="AB1584"/>
      <c r="AC1584"/>
      <c r="AD1584"/>
      <c r="AE1584"/>
      <c r="AF1584"/>
      <c r="AG1584"/>
      <c r="AH1584"/>
      <c r="AI1584"/>
      <c r="AJ1584"/>
      <c r="AK1584"/>
      <c r="AL1584"/>
      <c r="AM1584"/>
      <c r="AN1584"/>
      <c r="AO1584"/>
      <c r="AP1584"/>
      <c r="AQ1584"/>
      <c r="AR1584"/>
      <c r="AS1584"/>
      <c r="AT1584"/>
      <c r="AU1584"/>
      <c r="AV1584"/>
      <c r="AW1584"/>
      <c r="AX1584"/>
      <c r="AY1584"/>
      <c r="AZ1584"/>
      <c r="BA1584"/>
      <c r="BB1584"/>
      <c r="BC1584"/>
      <c r="BD1584"/>
      <c r="BE1584"/>
      <c r="BF1584"/>
      <c r="BG1584"/>
      <c r="BH1584"/>
      <c r="BI1584"/>
      <c r="BJ1584"/>
      <c r="BK1584"/>
      <c r="BL1584"/>
      <c r="BM1584"/>
      <c r="BN1584"/>
      <c r="BO1584"/>
    </row>
    <row r="1585" spans="1:67" ht="15" x14ac:dyDescent="0.25">
      <c r="A1585" s="245" t="s">
        <v>5395</v>
      </c>
      <c r="B1585" s="245" t="s">
        <v>5394</v>
      </c>
      <c r="C1585" s="245" t="s">
        <v>5596</v>
      </c>
      <c r="D1585" s="245" t="s">
        <v>5595</v>
      </c>
      <c r="E1585" s="246" t="s">
        <v>44</v>
      </c>
      <c r="F1585" s="245" t="s">
        <v>44</v>
      </c>
      <c r="G1585" s="245" t="s">
        <v>9397</v>
      </c>
      <c r="H1585" s="245" t="s">
        <v>9398</v>
      </c>
      <c r="I1585" s="245" t="s">
        <v>15</v>
      </c>
      <c r="J1585" s="245" t="s">
        <v>569</v>
      </c>
      <c r="K1585" s="246" t="s">
        <v>8392</v>
      </c>
      <c r="L1585" s="245" t="s">
        <v>568</v>
      </c>
      <c r="M1585"/>
      <c r="N1585"/>
      <c r="O1585"/>
      <c r="P1585"/>
      <c r="Q1585"/>
      <c r="R1585"/>
      <c r="S1585"/>
      <c r="T1585"/>
      <c r="U1585"/>
      <c r="V1585"/>
      <c r="W1585"/>
      <c r="X1585"/>
      <c r="Y1585"/>
      <c r="Z1585"/>
      <c r="AA1585"/>
      <c r="AB1585"/>
      <c r="AC1585"/>
      <c r="AD1585"/>
      <c r="AE1585"/>
      <c r="AF1585"/>
      <c r="AG1585"/>
      <c r="AH1585"/>
      <c r="AI1585"/>
      <c r="AJ1585"/>
      <c r="AK1585"/>
      <c r="AL1585"/>
      <c r="AM1585"/>
      <c r="AN1585"/>
      <c r="AO1585"/>
      <c r="AP1585"/>
      <c r="AQ1585"/>
      <c r="AR1585"/>
      <c r="AS1585"/>
      <c r="AT1585"/>
      <c r="AU1585"/>
      <c r="AV1585"/>
      <c r="AW1585"/>
      <c r="AX1585"/>
      <c r="AY1585"/>
      <c r="AZ1585"/>
      <c r="BA1585"/>
      <c r="BB1585"/>
      <c r="BC1585"/>
      <c r="BD1585"/>
      <c r="BE1585"/>
      <c r="BF1585"/>
      <c r="BG1585"/>
      <c r="BH1585"/>
      <c r="BI1585"/>
      <c r="BJ1585"/>
      <c r="BK1585"/>
      <c r="BL1585"/>
      <c r="BM1585"/>
      <c r="BN1585"/>
      <c r="BO1585"/>
    </row>
    <row r="1586" spans="1:67" ht="15" x14ac:dyDescent="0.25">
      <c r="A1586" s="245" t="s">
        <v>5395</v>
      </c>
      <c r="B1586" s="245" t="s">
        <v>5394</v>
      </c>
      <c r="C1586" s="245" t="s">
        <v>5596</v>
      </c>
      <c r="D1586" s="245" t="s">
        <v>5595</v>
      </c>
      <c r="E1586" s="246" t="s">
        <v>44</v>
      </c>
      <c r="F1586" s="245" t="s">
        <v>44</v>
      </c>
      <c r="G1586" s="245" t="s">
        <v>9399</v>
      </c>
      <c r="H1586" s="245" t="s">
        <v>9400</v>
      </c>
      <c r="I1586" s="245" t="s">
        <v>15</v>
      </c>
      <c r="J1586" s="245" t="s">
        <v>569</v>
      </c>
      <c r="K1586" s="246" t="s">
        <v>2820</v>
      </c>
      <c r="L1586" s="245" t="s">
        <v>568</v>
      </c>
      <c r="M1586"/>
      <c r="N1586"/>
      <c r="O1586"/>
      <c r="P1586"/>
      <c r="Q1586"/>
      <c r="R1586"/>
      <c r="S1586"/>
      <c r="T1586"/>
      <c r="U1586"/>
      <c r="V1586"/>
      <c r="W1586"/>
      <c r="X1586"/>
      <c r="Y1586"/>
      <c r="Z1586"/>
      <c r="AA1586"/>
      <c r="AB1586"/>
      <c r="AC1586"/>
      <c r="AD1586"/>
      <c r="AE1586"/>
      <c r="AF1586"/>
      <c r="AG1586"/>
      <c r="AH1586"/>
      <c r="AI1586"/>
      <c r="AJ1586"/>
      <c r="AK1586"/>
      <c r="AL1586"/>
      <c r="AM1586"/>
      <c r="AN1586"/>
      <c r="AO1586"/>
      <c r="AP1586"/>
      <c r="AQ1586"/>
      <c r="AR1586"/>
      <c r="AS1586"/>
      <c r="AT1586"/>
      <c r="AU1586"/>
      <c r="AV1586"/>
      <c r="AW1586"/>
      <c r="AX1586"/>
      <c r="AY1586"/>
      <c r="AZ1586"/>
      <c r="BA1586"/>
      <c r="BB1586"/>
      <c r="BC1586"/>
      <c r="BD1586"/>
      <c r="BE1586"/>
      <c r="BF1586"/>
      <c r="BG1586"/>
      <c r="BH1586"/>
      <c r="BI1586"/>
      <c r="BJ1586"/>
      <c r="BK1586"/>
      <c r="BL1586"/>
      <c r="BM1586"/>
      <c r="BN1586"/>
      <c r="BO1586"/>
    </row>
    <row r="1587" spans="1:67" ht="15" x14ac:dyDescent="0.25">
      <c r="A1587" s="245" t="s">
        <v>5395</v>
      </c>
      <c r="B1587" s="245" t="s">
        <v>5394</v>
      </c>
      <c r="C1587" s="245" t="s">
        <v>5596</v>
      </c>
      <c r="D1587" s="245" t="s">
        <v>5595</v>
      </c>
      <c r="E1587" s="246" t="s">
        <v>44</v>
      </c>
      <c r="F1587" s="245" t="s">
        <v>44</v>
      </c>
      <c r="G1587" s="245" t="s">
        <v>9401</v>
      </c>
      <c r="H1587" s="245" t="s">
        <v>9402</v>
      </c>
      <c r="I1587" s="245" t="s">
        <v>15</v>
      </c>
      <c r="J1587" s="245" t="s">
        <v>569</v>
      </c>
      <c r="K1587" s="246" t="s">
        <v>7615</v>
      </c>
      <c r="L1587" s="245" t="s">
        <v>568</v>
      </c>
      <c r="M1587"/>
      <c r="N1587"/>
      <c r="O1587"/>
      <c r="P1587"/>
      <c r="Q1587"/>
      <c r="R1587"/>
      <c r="S1587"/>
      <c r="T1587"/>
      <c r="U1587"/>
      <c r="V1587"/>
      <c r="W1587"/>
      <c r="X1587"/>
      <c r="Y1587"/>
      <c r="Z1587"/>
      <c r="AA1587"/>
      <c r="AB1587"/>
      <c r="AC1587"/>
      <c r="AD1587"/>
      <c r="AE1587"/>
      <c r="AF1587"/>
      <c r="AG1587"/>
      <c r="AH1587"/>
      <c r="AI1587"/>
      <c r="AJ1587"/>
      <c r="AK1587"/>
      <c r="AL1587"/>
      <c r="AM1587"/>
      <c r="AN1587"/>
      <c r="AO1587"/>
      <c r="AP1587"/>
      <c r="AQ1587"/>
      <c r="AR1587"/>
      <c r="AS1587"/>
      <c r="AT1587"/>
      <c r="AU1587"/>
      <c r="AV1587"/>
      <c r="AW1587"/>
      <c r="AX1587"/>
      <c r="AY1587"/>
      <c r="AZ1587"/>
      <c r="BA1587"/>
      <c r="BB1587"/>
      <c r="BC1587"/>
      <c r="BD1587"/>
      <c r="BE1587"/>
      <c r="BF1587"/>
      <c r="BG1587"/>
      <c r="BH1587"/>
      <c r="BI1587"/>
      <c r="BJ1587"/>
      <c r="BK1587"/>
      <c r="BL1587"/>
      <c r="BM1587"/>
      <c r="BN1587"/>
      <c r="BO1587"/>
    </row>
    <row r="1588" spans="1:67" ht="15" x14ac:dyDescent="0.25">
      <c r="A1588" s="245" t="s">
        <v>5395</v>
      </c>
      <c r="B1588" s="245" t="s">
        <v>5394</v>
      </c>
      <c r="C1588" s="245" t="s">
        <v>5596</v>
      </c>
      <c r="D1588" s="245" t="s">
        <v>5595</v>
      </c>
      <c r="E1588" s="246" t="s">
        <v>44</v>
      </c>
      <c r="F1588" s="245" t="s">
        <v>44</v>
      </c>
      <c r="G1588" s="245" t="s">
        <v>9403</v>
      </c>
      <c r="H1588" s="245" t="s">
        <v>9404</v>
      </c>
      <c r="I1588" s="245" t="s">
        <v>15</v>
      </c>
      <c r="J1588" s="245" t="s">
        <v>569</v>
      </c>
      <c r="K1588" s="246" t="s">
        <v>8896</v>
      </c>
      <c r="L1588" s="245" t="s">
        <v>568</v>
      </c>
      <c r="M1588"/>
      <c r="N1588"/>
      <c r="O1588"/>
      <c r="P1588"/>
      <c r="Q1588"/>
      <c r="R1588"/>
      <c r="S1588"/>
      <c r="T1588"/>
      <c r="U1588"/>
      <c r="V1588"/>
      <c r="W1588"/>
      <c r="X1588"/>
      <c r="Y1588"/>
      <c r="Z1588"/>
      <c r="AA1588"/>
      <c r="AB1588"/>
      <c r="AC1588"/>
      <c r="AD1588"/>
      <c r="AE1588"/>
      <c r="AF1588"/>
      <c r="AG1588"/>
      <c r="AH1588"/>
      <c r="AI1588"/>
      <c r="AJ1588"/>
      <c r="AK1588"/>
      <c r="AL1588"/>
      <c r="AM1588"/>
      <c r="AN1588"/>
      <c r="AO1588"/>
      <c r="AP1588"/>
      <c r="AQ1588"/>
      <c r="AR1588"/>
      <c r="AS1588"/>
      <c r="AT1588"/>
      <c r="AU1588"/>
      <c r="AV1588"/>
      <c r="AW1588"/>
      <c r="AX1588"/>
      <c r="AY1588"/>
      <c r="AZ1588"/>
      <c r="BA1588"/>
      <c r="BB1588"/>
      <c r="BC1588"/>
      <c r="BD1588"/>
      <c r="BE1588"/>
      <c r="BF1588"/>
      <c r="BG1588"/>
      <c r="BH1588"/>
      <c r="BI1588"/>
      <c r="BJ1588"/>
      <c r="BK1588"/>
      <c r="BL1588"/>
      <c r="BM1588"/>
      <c r="BN1588"/>
      <c r="BO1588"/>
    </row>
    <row r="1589" spans="1:67" ht="15" x14ac:dyDescent="0.25">
      <c r="A1589" s="245" t="s">
        <v>5395</v>
      </c>
      <c r="B1589" s="245" t="s">
        <v>5394</v>
      </c>
      <c r="C1589" s="245" t="s">
        <v>5596</v>
      </c>
      <c r="D1589" s="245" t="s">
        <v>5595</v>
      </c>
      <c r="E1589" s="246" t="s">
        <v>44</v>
      </c>
      <c r="F1589" s="245" t="s">
        <v>44</v>
      </c>
      <c r="G1589" s="245" t="s">
        <v>9405</v>
      </c>
      <c r="H1589" s="245" t="s">
        <v>9406</v>
      </c>
      <c r="I1589" s="245" t="s">
        <v>12</v>
      </c>
      <c r="J1589" s="245" t="s">
        <v>569</v>
      </c>
      <c r="K1589" s="246" t="s">
        <v>23207</v>
      </c>
      <c r="L1589" s="245" t="s">
        <v>568</v>
      </c>
      <c r="M1589"/>
      <c r="N1589"/>
      <c r="O1589"/>
      <c r="P1589"/>
      <c r="Q1589"/>
      <c r="R1589"/>
      <c r="S1589"/>
      <c r="T1589"/>
      <c r="U1589"/>
      <c r="V1589"/>
      <c r="W1589"/>
      <c r="X1589"/>
      <c r="Y1589"/>
      <c r="Z1589"/>
      <c r="AA1589"/>
      <c r="AB1589"/>
      <c r="AC1589"/>
      <c r="AD1589"/>
      <c r="AE1589"/>
      <c r="AF1589"/>
      <c r="AG1589"/>
      <c r="AH1589"/>
      <c r="AI1589"/>
      <c r="AJ1589"/>
      <c r="AK1589"/>
      <c r="AL1589"/>
      <c r="AM1589"/>
      <c r="AN1589"/>
      <c r="AO1589"/>
      <c r="AP1589"/>
      <c r="AQ1589"/>
      <c r="AR1589"/>
      <c r="AS1589"/>
      <c r="AT1589"/>
      <c r="AU1589"/>
      <c r="AV1589"/>
      <c r="AW1589"/>
      <c r="AX1589"/>
      <c r="AY1589"/>
      <c r="AZ1589"/>
      <c r="BA1589"/>
      <c r="BB1589"/>
      <c r="BC1589"/>
      <c r="BD1589"/>
      <c r="BE1589"/>
      <c r="BF1589"/>
      <c r="BG1589"/>
      <c r="BH1589"/>
      <c r="BI1589"/>
      <c r="BJ1589"/>
      <c r="BK1589"/>
      <c r="BL1589"/>
      <c r="BM1589"/>
      <c r="BN1589"/>
      <c r="BO1589"/>
    </row>
    <row r="1590" spans="1:67" ht="15" x14ac:dyDescent="0.25">
      <c r="A1590" s="245" t="s">
        <v>5395</v>
      </c>
      <c r="B1590" s="245" t="s">
        <v>5394</v>
      </c>
      <c r="C1590" s="245" t="s">
        <v>16704</v>
      </c>
      <c r="D1590" s="245" t="s">
        <v>16705</v>
      </c>
      <c r="E1590" s="246" t="s">
        <v>44</v>
      </c>
      <c r="F1590" s="245" t="s">
        <v>44</v>
      </c>
      <c r="G1590" s="245" t="s">
        <v>16706</v>
      </c>
      <c r="H1590" s="245" t="s">
        <v>16707</v>
      </c>
      <c r="I1590" s="245" t="s">
        <v>14</v>
      </c>
      <c r="J1590" s="245" t="s">
        <v>59</v>
      </c>
      <c r="K1590" s="246" t="s">
        <v>23208</v>
      </c>
      <c r="L1590" s="245" t="s">
        <v>568</v>
      </c>
      <c r="M1590"/>
      <c r="N1590"/>
      <c r="O1590"/>
      <c r="P1590"/>
      <c r="Q1590"/>
      <c r="R1590"/>
      <c r="S1590"/>
      <c r="T1590"/>
      <c r="U1590"/>
      <c r="V1590"/>
      <c r="W1590"/>
      <c r="X1590"/>
      <c r="Y1590"/>
      <c r="Z1590"/>
      <c r="AA1590"/>
      <c r="AB1590"/>
      <c r="AC1590"/>
      <c r="AD1590"/>
      <c r="AE1590"/>
      <c r="AF1590"/>
      <c r="AG1590"/>
      <c r="AH1590"/>
      <c r="AI1590"/>
      <c r="AJ1590"/>
      <c r="AK1590"/>
      <c r="AL1590"/>
      <c r="AM1590"/>
      <c r="AN1590"/>
      <c r="AO1590"/>
      <c r="AP1590"/>
      <c r="AQ1590"/>
      <c r="AR1590"/>
      <c r="AS1590"/>
      <c r="AT1590"/>
      <c r="AU1590"/>
      <c r="AV1590"/>
      <c r="AW1590"/>
      <c r="AX1590"/>
      <c r="AY1590"/>
      <c r="AZ1590"/>
      <c r="BA1590"/>
      <c r="BB1590"/>
      <c r="BC1590"/>
      <c r="BD1590"/>
      <c r="BE1590"/>
      <c r="BF1590"/>
      <c r="BG1590"/>
      <c r="BH1590"/>
      <c r="BI1590"/>
      <c r="BJ1590"/>
      <c r="BK1590"/>
      <c r="BL1590"/>
      <c r="BM1590"/>
      <c r="BN1590"/>
      <c r="BO1590"/>
    </row>
    <row r="1591" spans="1:67" ht="15" x14ac:dyDescent="0.25">
      <c r="A1591" s="245" t="s">
        <v>5395</v>
      </c>
      <c r="B1591" s="245" t="s">
        <v>5394</v>
      </c>
      <c r="C1591" s="245" t="s">
        <v>16704</v>
      </c>
      <c r="D1591" s="245" t="s">
        <v>16705</v>
      </c>
      <c r="E1591" s="246" t="s">
        <v>44</v>
      </c>
      <c r="F1591" s="245" t="s">
        <v>44</v>
      </c>
      <c r="G1591" s="245" t="s">
        <v>16708</v>
      </c>
      <c r="H1591" s="245" t="s">
        <v>16709</v>
      </c>
      <c r="I1591" s="245" t="s">
        <v>14</v>
      </c>
      <c r="J1591" s="245" t="s">
        <v>59</v>
      </c>
      <c r="K1591" s="246" t="s">
        <v>13307</v>
      </c>
      <c r="L1591" s="245" t="s">
        <v>568</v>
      </c>
      <c r="M1591"/>
      <c r="N1591"/>
      <c r="O1591"/>
      <c r="P1591"/>
      <c r="Q1591"/>
      <c r="R1591"/>
      <c r="S1591"/>
      <c r="T1591"/>
      <c r="U1591"/>
      <c r="V1591"/>
      <c r="W1591"/>
      <c r="X1591"/>
      <c r="Y1591"/>
      <c r="Z1591"/>
      <c r="AA1591"/>
      <c r="AB1591"/>
      <c r="AC1591"/>
      <c r="AD1591"/>
      <c r="AE1591"/>
      <c r="AF1591"/>
      <c r="AG1591"/>
      <c r="AH1591"/>
      <c r="AI1591"/>
      <c r="AJ1591"/>
      <c r="AK1591"/>
      <c r="AL1591"/>
      <c r="AM1591"/>
      <c r="AN1591"/>
      <c r="AO1591"/>
      <c r="AP1591"/>
      <c r="AQ1591"/>
      <c r="AR1591"/>
      <c r="AS1591"/>
      <c r="AT1591"/>
      <c r="AU1591"/>
      <c r="AV1591"/>
      <c r="AW1591"/>
      <c r="AX1591"/>
      <c r="AY1591"/>
      <c r="AZ1591"/>
      <c r="BA1591"/>
      <c r="BB1591"/>
      <c r="BC1591"/>
      <c r="BD1591"/>
      <c r="BE1591"/>
      <c r="BF1591"/>
      <c r="BG1591"/>
      <c r="BH1591"/>
      <c r="BI1591"/>
      <c r="BJ1591"/>
      <c r="BK1591"/>
      <c r="BL1591"/>
      <c r="BM1591"/>
      <c r="BN1591"/>
      <c r="BO1591"/>
    </row>
    <row r="1592" spans="1:67" ht="15" x14ac:dyDescent="0.25">
      <c r="A1592" s="245" t="s">
        <v>5395</v>
      </c>
      <c r="B1592" s="245" t="s">
        <v>5394</v>
      </c>
      <c r="C1592" s="245" t="s">
        <v>16704</v>
      </c>
      <c r="D1592" s="245" t="s">
        <v>16705</v>
      </c>
      <c r="E1592" s="246" t="s">
        <v>44</v>
      </c>
      <c r="F1592" s="245" t="s">
        <v>44</v>
      </c>
      <c r="G1592" s="245" t="s">
        <v>16710</v>
      </c>
      <c r="H1592" s="245" t="s">
        <v>16711</v>
      </c>
      <c r="I1592" s="245" t="s">
        <v>14</v>
      </c>
      <c r="J1592" s="245" t="s">
        <v>59</v>
      </c>
      <c r="K1592" s="246" t="s">
        <v>9430</v>
      </c>
      <c r="L1592" s="245" t="s">
        <v>568</v>
      </c>
      <c r="M1592"/>
      <c r="N1592"/>
      <c r="O1592"/>
      <c r="P1592"/>
      <c r="Q1592"/>
      <c r="R1592"/>
      <c r="S1592"/>
      <c r="T1592"/>
      <c r="U1592"/>
      <c r="V1592"/>
      <c r="W1592"/>
      <c r="X1592"/>
      <c r="Y1592"/>
      <c r="Z1592"/>
      <c r="AA1592"/>
      <c r="AB1592"/>
      <c r="AC1592"/>
      <c r="AD1592"/>
      <c r="AE1592"/>
      <c r="AF1592"/>
      <c r="AG1592"/>
      <c r="AH1592"/>
      <c r="AI1592"/>
      <c r="AJ1592"/>
      <c r="AK1592"/>
      <c r="AL1592"/>
      <c r="AM1592"/>
      <c r="AN1592"/>
      <c r="AO1592"/>
      <c r="AP1592"/>
      <c r="AQ1592"/>
      <c r="AR1592"/>
      <c r="AS1592"/>
      <c r="AT1592"/>
      <c r="AU1592"/>
      <c r="AV1592"/>
      <c r="AW1592"/>
      <c r="AX1592"/>
      <c r="AY1592"/>
      <c r="AZ1592"/>
      <c r="BA1592"/>
      <c r="BB1592"/>
      <c r="BC1592"/>
      <c r="BD1592"/>
      <c r="BE1592"/>
      <c r="BF1592"/>
      <c r="BG1592"/>
      <c r="BH1592"/>
      <c r="BI1592"/>
      <c r="BJ1592"/>
      <c r="BK1592"/>
      <c r="BL1592"/>
      <c r="BM1592"/>
      <c r="BN1592"/>
      <c r="BO1592"/>
    </row>
    <row r="1593" spans="1:67" ht="15" x14ac:dyDescent="0.25">
      <c r="A1593" s="245" t="s">
        <v>5395</v>
      </c>
      <c r="B1593" s="245" t="s">
        <v>5394</v>
      </c>
      <c r="C1593" s="245" t="s">
        <v>16704</v>
      </c>
      <c r="D1593" s="245" t="s">
        <v>16705</v>
      </c>
      <c r="E1593" s="246" t="s">
        <v>44</v>
      </c>
      <c r="F1593" s="245" t="s">
        <v>44</v>
      </c>
      <c r="G1593" s="245" t="s">
        <v>16713</v>
      </c>
      <c r="H1593" s="245" t="s">
        <v>16714</v>
      </c>
      <c r="I1593" s="245" t="s">
        <v>14</v>
      </c>
      <c r="J1593" s="245" t="s">
        <v>59</v>
      </c>
      <c r="K1593" s="246" t="s">
        <v>10156</v>
      </c>
      <c r="L1593" s="245" t="s">
        <v>568</v>
      </c>
      <c r="M1593"/>
      <c r="N1593"/>
      <c r="O1593"/>
      <c r="P1593"/>
      <c r="Q1593"/>
      <c r="R1593"/>
      <c r="S1593"/>
      <c r="T1593"/>
      <c r="U1593"/>
      <c r="V1593"/>
      <c r="W1593"/>
      <c r="X1593"/>
      <c r="Y1593"/>
      <c r="Z1593"/>
      <c r="AA1593"/>
      <c r="AB1593"/>
      <c r="AC1593"/>
      <c r="AD1593"/>
      <c r="AE1593"/>
      <c r="AF1593"/>
      <c r="AG1593"/>
      <c r="AH1593"/>
      <c r="AI1593"/>
      <c r="AJ1593"/>
      <c r="AK1593"/>
      <c r="AL1593"/>
      <c r="AM1593"/>
      <c r="AN1593"/>
      <c r="AO1593"/>
      <c r="AP1593"/>
      <c r="AQ1593"/>
      <c r="AR1593"/>
      <c r="AS1593"/>
      <c r="AT1593"/>
      <c r="AU1593"/>
      <c r="AV1593"/>
      <c r="AW1593"/>
      <c r="AX1593"/>
      <c r="AY1593"/>
      <c r="AZ1593"/>
      <c r="BA1593"/>
      <c r="BB1593"/>
      <c r="BC1593"/>
      <c r="BD1593"/>
      <c r="BE1593"/>
      <c r="BF1593"/>
      <c r="BG1593"/>
      <c r="BH1593"/>
      <c r="BI1593"/>
      <c r="BJ1593"/>
      <c r="BK1593"/>
      <c r="BL1593"/>
      <c r="BM1593"/>
      <c r="BN1593"/>
      <c r="BO1593"/>
    </row>
    <row r="1594" spans="1:67" ht="15" x14ac:dyDescent="0.25">
      <c r="A1594" s="245" t="s">
        <v>5395</v>
      </c>
      <c r="B1594" s="245" t="s">
        <v>5394</v>
      </c>
      <c r="C1594" s="245" t="s">
        <v>16704</v>
      </c>
      <c r="D1594" s="245" t="s">
        <v>16705</v>
      </c>
      <c r="E1594" s="246" t="s">
        <v>44</v>
      </c>
      <c r="F1594" s="245" t="s">
        <v>44</v>
      </c>
      <c r="G1594" s="245" t="s">
        <v>16716</v>
      </c>
      <c r="H1594" s="245" t="s">
        <v>16717</v>
      </c>
      <c r="I1594" s="245" t="s">
        <v>14</v>
      </c>
      <c r="J1594" s="245" t="s">
        <v>59</v>
      </c>
      <c r="K1594" s="246" t="s">
        <v>12651</v>
      </c>
      <c r="L1594" s="245" t="s">
        <v>568</v>
      </c>
      <c r="M1594"/>
      <c r="N1594"/>
      <c r="O1594"/>
      <c r="P1594"/>
      <c r="Q1594"/>
      <c r="R1594"/>
      <c r="S1594"/>
      <c r="T1594"/>
      <c r="U1594"/>
      <c r="V1594"/>
      <c r="W1594"/>
      <c r="X1594"/>
      <c r="Y1594"/>
      <c r="Z1594"/>
      <c r="AA1594"/>
      <c r="AB1594"/>
      <c r="AC1594"/>
      <c r="AD1594"/>
      <c r="AE1594"/>
      <c r="AF1594"/>
      <c r="AG1594"/>
      <c r="AH1594"/>
      <c r="AI1594"/>
      <c r="AJ1594"/>
      <c r="AK1594"/>
      <c r="AL1594"/>
      <c r="AM1594"/>
      <c r="AN1594"/>
      <c r="AO1594"/>
      <c r="AP1594"/>
      <c r="AQ1594"/>
      <c r="AR1594"/>
      <c r="AS1594"/>
      <c r="AT1594"/>
      <c r="AU1594"/>
      <c r="AV1594"/>
      <c r="AW1594"/>
      <c r="AX1594"/>
      <c r="AY1594"/>
      <c r="AZ1594"/>
      <c r="BA1594"/>
      <c r="BB1594"/>
      <c r="BC1594"/>
      <c r="BD1594"/>
      <c r="BE1594"/>
      <c r="BF1594"/>
      <c r="BG1594"/>
      <c r="BH1594"/>
      <c r="BI1594"/>
      <c r="BJ1594"/>
      <c r="BK1594"/>
      <c r="BL1594"/>
      <c r="BM1594"/>
      <c r="BN1594"/>
      <c r="BO1594"/>
    </row>
    <row r="1595" spans="1:67" ht="15" x14ac:dyDescent="0.25">
      <c r="A1595" s="245" t="s">
        <v>5395</v>
      </c>
      <c r="B1595" s="245" t="s">
        <v>5394</v>
      </c>
      <c r="C1595" s="245" t="s">
        <v>16704</v>
      </c>
      <c r="D1595" s="245" t="s">
        <v>16705</v>
      </c>
      <c r="E1595" s="246" t="s">
        <v>44</v>
      </c>
      <c r="F1595" s="245" t="s">
        <v>44</v>
      </c>
      <c r="G1595" s="245" t="s">
        <v>16718</v>
      </c>
      <c r="H1595" s="245" t="s">
        <v>16719</v>
      </c>
      <c r="I1595" s="245" t="s">
        <v>14</v>
      </c>
      <c r="J1595" s="245" t="s">
        <v>59</v>
      </c>
      <c r="K1595" s="246" t="s">
        <v>23209</v>
      </c>
      <c r="L1595" s="245" t="s">
        <v>568</v>
      </c>
      <c r="M1595"/>
      <c r="N1595"/>
      <c r="O1595"/>
      <c r="P1595"/>
      <c r="Q1595"/>
      <c r="R1595"/>
      <c r="S1595"/>
      <c r="T1595"/>
      <c r="U1595"/>
      <c r="V1595"/>
      <c r="W1595"/>
      <c r="X1595"/>
      <c r="Y1595"/>
      <c r="Z1595"/>
      <c r="AA1595"/>
      <c r="AB1595"/>
      <c r="AC1595"/>
      <c r="AD1595"/>
      <c r="AE1595"/>
      <c r="AF1595"/>
      <c r="AG1595"/>
      <c r="AH1595"/>
      <c r="AI1595"/>
      <c r="AJ1595"/>
      <c r="AK1595"/>
      <c r="AL1595"/>
      <c r="AM1595"/>
      <c r="AN1595"/>
      <c r="AO1595"/>
      <c r="AP1595"/>
      <c r="AQ1595"/>
      <c r="AR1595"/>
      <c r="AS1595"/>
      <c r="AT1595"/>
      <c r="AU1595"/>
      <c r="AV1595"/>
      <c r="AW1595"/>
      <c r="AX1595"/>
      <c r="AY1595"/>
      <c r="AZ1595"/>
      <c r="BA1595"/>
      <c r="BB1595"/>
      <c r="BC1595"/>
      <c r="BD1595"/>
      <c r="BE1595"/>
      <c r="BF1595"/>
      <c r="BG1595"/>
      <c r="BH1595"/>
      <c r="BI1595"/>
      <c r="BJ1595"/>
      <c r="BK1595"/>
      <c r="BL1595"/>
      <c r="BM1595"/>
      <c r="BN1595"/>
      <c r="BO1595"/>
    </row>
    <row r="1596" spans="1:67" ht="15" x14ac:dyDescent="0.25">
      <c r="A1596" s="245" t="s">
        <v>5395</v>
      </c>
      <c r="B1596" s="245" t="s">
        <v>5394</v>
      </c>
      <c r="C1596" s="245" t="s">
        <v>16704</v>
      </c>
      <c r="D1596" s="245" t="s">
        <v>16705</v>
      </c>
      <c r="E1596" s="246" t="s">
        <v>44</v>
      </c>
      <c r="F1596" s="245" t="s">
        <v>44</v>
      </c>
      <c r="G1596" s="245" t="s">
        <v>16721</v>
      </c>
      <c r="H1596" s="245" t="s">
        <v>16722</v>
      </c>
      <c r="I1596" s="245" t="s">
        <v>14</v>
      </c>
      <c r="J1596" s="245" t="s">
        <v>59</v>
      </c>
      <c r="K1596" s="246" t="s">
        <v>23210</v>
      </c>
      <c r="L1596" s="245" t="s">
        <v>568</v>
      </c>
      <c r="M1596"/>
      <c r="N1596"/>
      <c r="O1596"/>
      <c r="P1596"/>
      <c r="Q1596"/>
      <c r="R1596"/>
      <c r="S1596"/>
      <c r="T1596"/>
      <c r="U1596"/>
      <c r="V1596"/>
      <c r="W1596"/>
      <c r="X1596"/>
      <c r="Y1596"/>
      <c r="Z1596"/>
      <c r="AA1596"/>
      <c r="AB1596"/>
      <c r="AC1596"/>
      <c r="AD1596"/>
      <c r="AE1596"/>
      <c r="AF1596"/>
      <c r="AG1596"/>
      <c r="AH1596"/>
      <c r="AI1596"/>
      <c r="AJ1596"/>
      <c r="AK1596"/>
      <c r="AL1596"/>
      <c r="AM1596"/>
      <c r="AN1596"/>
      <c r="AO1596"/>
      <c r="AP1596"/>
      <c r="AQ1596"/>
      <c r="AR1596"/>
      <c r="AS1596"/>
      <c r="AT1596"/>
      <c r="AU1596"/>
      <c r="AV1596"/>
      <c r="AW1596"/>
      <c r="AX1596"/>
      <c r="AY1596"/>
      <c r="AZ1596"/>
      <c r="BA1596"/>
      <c r="BB1596"/>
      <c r="BC1596"/>
      <c r="BD1596"/>
      <c r="BE1596"/>
      <c r="BF1596"/>
      <c r="BG1596"/>
      <c r="BH1596"/>
      <c r="BI1596"/>
      <c r="BJ1596"/>
      <c r="BK1596"/>
      <c r="BL1596"/>
      <c r="BM1596"/>
      <c r="BN1596"/>
      <c r="BO1596"/>
    </row>
    <row r="1597" spans="1:67" ht="15" x14ac:dyDescent="0.25">
      <c r="A1597" s="245" t="s">
        <v>5395</v>
      </c>
      <c r="B1597" s="245" t="s">
        <v>5394</v>
      </c>
      <c r="C1597" s="245" t="s">
        <v>16704</v>
      </c>
      <c r="D1597" s="245" t="s">
        <v>16705</v>
      </c>
      <c r="E1597" s="246" t="s">
        <v>44</v>
      </c>
      <c r="F1597" s="245" t="s">
        <v>44</v>
      </c>
      <c r="G1597" s="245" t="s">
        <v>16724</v>
      </c>
      <c r="H1597" s="245" t="s">
        <v>16725</v>
      </c>
      <c r="I1597" s="245" t="s">
        <v>14</v>
      </c>
      <c r="J1597" s="245" t="s">
        <v>59</v>
      </c>
      <c r="K1597" s="246" t="s">
        <v>13294</v>
      </c>
      <c r="L1597" s="245" t="s">
        <v>568</v>
      </c>
      <c r="M1597"/>
      <c r="N1597"/>
      <c r="O1597"/>
      <c r="P1597"/>
      <c r="Q1597"/>
      <c r="R1597"/>
      <c r="S1597"/>
      <c r="T1597"/>
      <c r="U1597"/>
      <c r="V1597"/>
      <c r="W1597"/>
      <c r="X1597"/>
      <c r="Y1597"/>
      <c r="Z1597"/>
      <c r="AA1597"/>
      <c r="AB1597"/>
      <c r="AC1597"/>
      <c r="AD1597"/>
      <c r="AE1597"/>
      <c r="AF1597"/>
      <c r="AG1597"/>
      <c r="AH1597"/>
      <c r="AI1597"/>
      <c r="AJ1597"/>
      <c r="AK1597"/>
      <c r="AL1597"/>
      <c r="AM1597"/>
      <c r="AN1597"/>
      <c r="AO1597"/>
      <c r="AP1597"/>
      <c r="AQ1597"/>
      <c r="AR1597"/>
      <c r="AS1597"/>
      <c r="AT1597"/>
      <c r="AU1597"/>
      <c r="AV1597"/>
      <c r="AW1597"/>
      <c r="AX1597"/>
      <c r="AY1597"/>
      <c r="AZ1597"/>
      <c r="BA1597"/>
      <c r="BB1597"/>
      <c r="BC1597"/>
      <c r="BD1597"/>
      <c r="BE1597"/>
      <c r="BF1597"/>
      <c r="BG1597"/>
      <c r="BH1597"/>
      <c r="BI1597"/>
      <c r="BJ1597"/>
      <c r="BK1597"/>
      <c r="BL1597"/>
      <c r="BM1597"/>
      <c r="BN1597"/>
      <c r="BO1597"/>
    </row>
    <row r="1598" spans="1:67" ht="15" x14ac:dyDescent="0.25">
      <c r="A1598" s="245" t="s">
        <v>5395</v>
      </c>
      <c r="B1598" s="245" t="s">
        <v>5394</v>
      </c>
      <c r="C1598" s="245" t="s">
        <v>16704</v>
      </c>
      <c r="D1598" s="245" t="s">
        <v>16705</v>
      </c>
      <c r="E1598" s="246" t="s">
        <v>44</v>
      </c>
      <c r="F1598" s="245" t="s">
        <v>44</v>
      </c>
      <c r="G1598" s="245" t="s">
        <v>16727</v>
      </c>
      <c r="H1598" s="245" t="s">
        <v>16728</v>
      </c>
      <c r="I1598" s="245" t="s">
        <v>14</v>
      </c>
      <c r="J1598" s="245" t="s">
        <v>59</v>
      </c>
      <c r="K1598" s="246" t="s">
        <v>23211</v>
      </c>
      <c r="L1598" s="245" t="s">
        <v>568</v>
      </c>
      <c r="M1598"/>
      <c r="N1598"/>
      <c r="O1598"/>
      <c r="P1598"/>
      <c r="Q1598"/>
      <c r="R1598"/>
      <c r="S1598"/>
      <c r="T1598"/>
      <c r="U1598"/>
      <c r="V1598"/>
      <c r="W1598"/>
      <c r="X1598"/>
      <c r="Y1598"/>
      <c r="Z1598"/>
      <c r="AA1598"/>
      <c r="AB1598"/>
      <c r="AC1598"/>
      <c r="AD1598"/>
      <c r="AE1598"/>
      <c r="AF1598"/>
      <c r="AG1598"/>
      <c r="AH1598"/>
      <c r="AI1598"/>
      <c r="AJ1598"/>
      <c r="AK1598"/>
      <c r="AL1598"/>
      <c r="AM1598"/>
      <c r="AN1598"/>
      <c r="AO1598"/>
      <c r="AP1598"/>
      <c r="AQ1598"/>
      <c r="AR1598"/>
      <c r="AS1598"/>
      <c r="AT1598"/>
      <c r="AU1598"/>
      <c r="AV1598"/>
      <c r="AW1598"/>
      <c r="AX1598"/>
      <c r="AY1598"/>
      <c r="AZ1598"/>
      <c r="BA1598"/>
      <c r="BB1598"/>
      <c r="BC1598"/>
      <c r="BD1598"/>
      <c r="BE1598"/>
      <c r="BF1598"/>
      <c r="BG1598"/>
      <c r="BH1598"/>
      <c r="BI1598"/>
      <c r="BJ1598"/>
      <c r="BK1598"/>
      <c r="BL1598"/>
      <c r="BM1598"/>
      <c r="BN1598"/>
      <c r="BO1598"/>
    </row>
    <row r="1599" spans="1:67" ht="15" x14ac:dyDescent="0.25">
      <c r="A1599" s="245" t="s">
        <v>5395</v>
      </c>
      <c r="B1599" s="245" t="s">
        <v>5394</v>
      </c>
      <c r="C1599" s="245" t="s">
        <v>16704</v>
      </c>
      <c r="D1599" s="245" t="s">
        <v>16705</v>
      </c>
      <c r="E1599" s="246" t="s">
        <v>44</v>
      </c>
      <c r="F1599" s="245" t="s">
        <v>44</v>
      </c>
      <c r="G1599" s="245" t="s">
        <v>16730</v>
      </c>
      <c r="H1599" s="245" t="s">
        <v>16731</v>
      </c>
      <c r="I1599" s="245" t="s">
        <v>14</v>
      </c>
      <c r="J1599" s="245" t="s">
        <v>59</v>
      </c>
      <c r="K1599" s="246" t="s">
        <v>23212</v>
      </c>
      <c r="L1599" s="245" t="s">
        <v>568</v>
      </c>
      <c r="M1599"/>
      <c r="N1599"/>
      <c r="O1599"/>
      <c r="P1599"/>
      <c r="Q1599"/>
      <c r="R1599"/>
      <c r="S1599"/>
      <c r="T1599"/>
      <c r="U1599"/>
      <c r="V1599"/>
      <c r="W1599"/>
      <c r="X1599"/>
      <c r="Y1599"/>
      <c r="Z1599"/>
      <c r="AA1599"/>
      <c r="AB1599"/>
      <c r="AC1599"/>
      <c r="AD1599"/>
      <c r="AE1599"/>
      <c r="AF1599"/>
      <c r="AG1599"/>
      <c r="AH1599"/>
      <c r="AI1599"/>
      <c r="AJ1599"/>
      <c r="AK1599"/>
      <c r="AL1599"/>
      <c r="AM1599"/>
      <c r="AN1599"/>
      <c r="AO1599"/>
      <c r="AP1599"/>
      <c r="AQ1599"/>
      <c r="AR1599"/>
      <c r="AS1599"/>
      <c r="AT1599"/>
      <c r="AU1599"/>
      <c r="AV1599"/>
      <c r="AW1599"/>
      <c r="AX1599"/>
      <c r="AY1599"/>
      <c r="AZ1599"/>
      <c r="BA1599"/>
      <c r="BB1599"/>
      <c r="BC1599"/>
      <c r="BD1599"/>
      <c r="BE1599"/>
      <c r="BF1599"/>
      <c r="BG1599"/>
      <c r="BH1599"/>
      <c r="BI1599"/>
      <c r="BJ1599"/>
      <c r="BK1599"/>
      <c r="BL1599"/>
      <c r="BM1599"/>
      <c r="BN1599"/>
      <c r="BO1599"/>
    </row>
    <row r="1600" spans="1:67" ht="15" x14ac:dyDescent="0.25">
      <c r="A1600" s="245" t="s">
        <v>5395</v>
      </c>
      <c r="B1600" s="245" t="s">
        <v>5394</v>
      </c>
      <c r="C1600" s="245" t="s">
        <v>16704</v>
      </c>
      <c r="D1600" s="245" t="s">
        <v>16705</v>
      </c>
      <c r="E1600" s="246" t="s">
        <v>44</v>
      </c>
      <c r="F1600" s="245" t="s">
        <v>44</v>
      </c>
      <c r="G1600" s="245" t="s">
        <v>16733</v>
      </c>
      <c r="H1600" s="245" t="s">
        <v>16734</v>
      </c>
      <c r="I1600" s="245" t="s">
        <v>14</v>
      </c>
      <c r="J1600" s="245" t="s">
        <v>59</v>
      </c>
      <c r="K1600" s="246" t="s">
        <v>12492</v>
      </c>
      <c r="L1600" s="245" t="s">
        <v>568</v>
      </c>
      <c r="M1600"/>
      <c r="N1600"/>
      <c r="O1600"/>
      <c r="P1600"/>
      <c r="Q1600"/>
      <c r="R1600"/>
      <c r="S1600"/>
      <c r="T1600"/>
      <c r="U1600"/>
      <c r="V1600"/>
      <c r="W1600"/>
      <c r="X1600"/>
      <c r="Y1600"/>
      <c r="Z1600"/>
      <c r="AA1600"/>
      <c r="AB1600"/>
      <c r="AC1600"/>
      <c r="AD1600"/>
      <c r="AE1600"/>
      <c r="AF1600"/>
      <c r="AG1600"/>
      <c r="AH1600"/>
      <c r="AI1600"/>
      <c r="AJ1600"/>
      <c r="AK1600"/>
      <c r="AL1600"/>
      <c r="AM1600"/>
      <c r="AN1600"/>
      <c r="AO1600"/>
      <c r="AP1600"/>
      <c r="AQ1600"/>
      <c r="AR1600"/>
      <c r="AS1600"/>
      <c r="AT1600"/>
      <c r="AU1600"/>
      <c r="AV1600"/>
      <c r="AW1600"/>
      <c r="AX1600"/>
      <c r="AY1600"/>
      <c r="AZ1600"/>
      <c r="BA1600"/>
      <c r="BB1600"/>
      <c r="BC1600"/>
      <c r="BD1600"/>
      <c r="BE1600"/>
      <c r="BF1600"/>
      <c r="BG1600"/>
      <c r="BH1600"/>
      <c r="BI1600"/>
      <c r="BJ1600"/>
      <c r="BK1600"/>
      <c r="BL1600"/>
      <c r="BM1600"/>
      <c r="BN1600"/>
      <c r="BO1600"/>
    </row>
    <row r="1601" spans="1:67" ht="15" x14ac:dyDescent="0.25">
      <c r="A1601" s="245" t="s">
        <v>5395</v>
      </c>
      <c r="B1601" s="245" t="s">
        <v>5394</v>
      </c>
      <c r="C1601" s="245" t="s">
        <v>16704</v>
      </c>
      <c r="D1601" s="245" t="s">
        <v>16705</v>
      </c>
      <c r="E1601" s="246" t="s">
        <v>44</v>
      </c>
      <c r="F1601" s="245" t="s">
        <v>44</v>
      </c>
      <c r="G1601" s="245" t="s">
        <v>16736</v>
      </c>
      <c r="H1601" s="245" t="s">
        <v>16737</v>
      </c>
      <c r="I1601" s="245" t="s">
        <v>14</v>
      </c>
      <c r="J1601" s="245" t="s">
        <v>59</v>
      </c>
      <c r="K1601" s="246" t="s">
        <v>23213</v>
      </c>
      <c r="L1601" s="245" t="s">
        <v>568</v>
      </c>
      <c r="M1601"/>
      <c r="N1601"/>
      <c r="O1601"/>
      <c r="P1601"/>
      <c r="Q1601"/>
      <c r="R1601"/>
      <c r="S1601"/>
      <c r="T1601"/>
      <c r="U1601"/>
      <c r="V1601"/>
      <c r="W1601"/>
      <c r="X1601"/>
      <c r="Y1601"/>
      <c r="Z1601"/>
      <c r="AA1601"/>
      <c r="AB1601"/>
      <c r="AC1601"/>
      <c r="AD1601"/>
      <c r="AE1601"/>
      <c r="AF1601"/>
      <c r="AG1601"/>
      <c r="AH1601"/>
      <c r="AI1601"/>
      <c r="AJ1601"/>
      <c r="AK1601"/>
      <c r="AL1601"/>
      <c r="AM1601"/>
      <c r="AN1601"/>
      <c r="AO1601"/>
      <c r="AP1601"/>
      <c r="AQ1601"/>
      <c r="AR1601"/>
      <c r="AS1601"/>
      <c r="AT1601"/>
      <c r="AU1601"/>
      <c r="AV1601"/>
      <c r="AW1601"/>
      <c r="AX1601"/>
      <c r="AY1601"/>
      <c r="AZ1601"/>
      <c r="BA1601"/>
      <c r="BB1601"/>
      <c r="BC1601"/>
      <c r="BD1601"/>
      <c r="BE1601"/>
      <c r="BF1601"/>
      <c r="BG1601"/>
      <c r="BH1601"/>
      <c r="BI1601"/>
      <c r="BJ1601"/>
      <c r="BK1601"/>
      <c r="BL1601"/>
      <c r="BM1601"/>
      <c r="BN1601"/>
      <c r="BO1601"/>
    </row>
    <row r="1602" spans="1:67" ht="15" x14ac:dyDescent="0.25">
      <c r="A1602" s="245" t="s">
        <v>5395</v>
      </c>
      <c r="B1602" s="245" t="s">
        <v>5394</v>
      </c>
      <c r="C1602" s="245" t="s">
        <v>16704</v>
      </c>
      <c r="D1602" s="245" t="s">
        <v>16705</v>
      </c>
      <c r="E1602" s="246" t="s">
        <v>44</v>
      </c>
      <c r="F1602" s="245" t="s">
        <v>44</v>
      </c>
      <c r="G1602" s="245" t="s">
        <v>16739</v>
      </c>
      <c r="H1602" s="245" t="s">
        <v>16740</v>
      </c>
      <c r="I1602" s="245" t="s">
        <v>24</v>
      </c>
      <c r="J1602" s="245" t="s">
        <v>59</v>
      </c>
      <c r="K1602" s="246" t="s">
        <v>23214</v>
      </c>
      <c r="L1602" s="245" t="s">
        <v>568</v>
      </c>
      <c r="M1602"/>
      <c r="N1602"/>
      <c r="O1602"/>
      <c r="P1602"/>
      <c r="Q1602"/>
      <c r="R1602"/>
      <c r="S1602"/>
      <c r="T1602"/>
      <c r="U1602"/>
      <c r="V1602"/>
      <c r="W1602"/>
      <c r="X1602"/>
      <c r="Y1602"/>
      <c r="Z1602"/>
      <c r="AA1602"/>
      <c r="AB1602"/>
      <c r="AC1602"/>
      <c r="AD1602"/>
      <c r="AE1602"/>
      <c r="AF1602"/>
      <c r="AG1602"/>
      <c r="AH1602"/>
      <c r="AI1602"/>
      <c r="AJ1602"/>
      <c r="AK1602"/>
      <c r="AL1602"/>
      <c r="AM1602"/>
      <c r="AN1602"/>
      <c r="AO1602"/>
      <c r="AP1602"/>
      <c r="AQ1602"/>
      <c r="AR1602"/>
      <c r="AS1602"/>
      <c r="AT1602"/>
      <c r="AU1602"/>
      <c r="AV1602"/>
      <c r="AW1602"/>
      <c r="AX1602"/>
      <c r="AY1602"/>
      <c r="AZ1602"/>
      <c r="BA1602"/>
      <c r="BB1602"/>
      <c r="BC1602"/>
      <c r="BD1602"/>
      <c r="BE1602"/>
      <c r="BF1602"/>
      <c r="BG1602"/>
      <c r="BH1602"/>
      <c r="BI1602"/>
      <c r="BJ1602"/>
      <c r="BK1602"/>
      <c r="BL1602"/>
      <c r="BM1602"/>
      <c r="BN1602"/>
      <c r="BO1602"/>
    </row>
    <row r="1603" spans="1:67" ht="15" x14ac:dyDescent="0.25">
      <c r="A1603" s="245" t="s">
        <v>5395</v>
      </c>
      <c r="B1603" s="245" t="s">
        <v>5394</v>
      </c>
      <c r="C1603" s="245" t="s">
        <v>16704</v>
      </c>
      <c r="D1603" s="245" t="s">
        <v>16705</v>
      </c>
      <c r="E1603" s="246" t="s">
        <v>44</v>
      </c>
      <c r="F1603" s="245" t="s">
        <v>44</v>
      </c>
      <c r="G1603" s="245" t="s">
        <v>16742</v>
      </c>
      <c r="H1603" s="245" t="s">
        <v>16743</v>
      </c>
      <c r="I1603" s="245" t="s">
        <v>24</v>
      </c>
      <c r="J1603" s="245" t="s">
        <v>59</v>
      </c>
      <c r="K1603" s="246" t="s">
        <v>23215</v>
      </c>
      <c r="L1603" s="245" t="s">
        <v>568</v>
      </c>
      <c r="M1603"/>
      <c r="N1603"/>
      <c r="O1603"/>
      <c r="P1603"/>
      <c r="Q1603"/>
      <c r="R1603"/>
      <c r="S1603"/>
      <c r="T1603"/>
      <c r="U1603"/>
      <c r="V1603"/>
      <c r="W1603"/>
      <c r="X1603"/>
      <c r="Y1603"/>
      <c r="Z1603"/>
      <c r="AA1603"/>
      <c r="AB1603"/>
      <c r="AC1603"/>
      <c r="AD1603"/>
      <c r="AE1603"/>
      <c r="AF1603"/>
      <c r="AG1603"/>
      <c r="AH1603"/>
      <c r="AI1603"/>
      <c r="AJ1603"/>
      <c r="AK1603"/>
      <c r="AL1603"/>
      <c r="AM1603"/>
      <c r="AN1603"/>
      <c r="AO1603"/>
      <c r="AP1603"/>
      <c r="AQ1603"/>
      <c r="AR1603"/>
      <c r="AS1603"/>
      <c r="AT1603"/>
      <c r="AU1603"/>
      <c r="AV1603"/>
      <c r="AW1603"/>
      <c r="AX1603"/>
      <c r="AY1603"/>
      <c r="AZ1603"/>
      <c r="BA1603"/>
      <c r="BB1603"/>
      <c r="BC1603"/>
      <c r="BD1603"/>
      <c r="BE1603"/>
      <c r="BF1603"/>
      <c r="BG1603"/>
      <c r="BH1603"/>
      <c r="BI1603"/>
      <c r="BJ1603"/>
      <c r="BK1603"/>
      <c r="BL1603"/>
      <c r="BM1603"/>
      <c r="BN1603"/>
      <c r="BO1603"/>
    </row>
    <row r="1604" spans="1:67" ht="15" x14ac:dyDescent="0.25">
      <c r="A1604" s="245" t="s">
        <v>5395</v>
      </c>
      <c r="B1604" s="245" t="s">
        <v>5394</v>
      </c>
      <c r="C1604" s="245" t="s">
        <v>16704</v>
      </c>
      <c r="D1604" s="245" t="s">
        <v>16705</v>
      </c>
      <c r="E1604" s="246" t="s">
        <v>44</v>
      </c>
      <c r="F1604" s="245" t="s">
        <v>44</v>
      </c>
      <c r="G1604" s="245" t="s">
        <v>16745</v>
      </c>
      <c r="H1604" s="245" t="s">
        <v>16746</v>
      </c>
      <c r="I1604" s="245" t="s">
        <v>24</v>
      </c>
      <c r="J1604" s="245" t="s">
        <v>59</v>
      </c>
      <c r="K1604" s="246" t="s">
        <v>23216</v>
      </c>
      <c r="L1604" s="245" t="s">
        <v>568</v>
      </c>
      <c r="M1604"/>
      <c r="N1604"/>
      <c r="O1604"/>
      <c r="P1604"/>
      <c r="Q1604"/>
      <c r="R1604"/>
      <c r="S1604"/>
      <c r="T1604"/>
      <c r="U1604"/>
      <c r="V1604"/>
      <c r="W1604"/>
      <c r="X1604"/>
      <c r="Y1604"/>
      <c r="Z1604"/>
      <c r="AA1604"/>
      <c r="AB1604"/>
      <c r="AC1604"/>
      <c r="AD1604"/>
      <c r="AE1604"/>
      <c r="AF1604"/>
      <c r="AG1604"/>
      <c r="AH1604"/>
      <c r="AI1604"/>
      <c r="AJ1604"/>
      <c r="AK1604"/>
      <c r="AL1604"/>
      <c r="AM1604"/>
      <c r="AN1604"/>
      <c r="AO1604"/>
      <c r="AP1604"/>
      <c r="AQ1604"/>
      <c r="AR1604"/>
      <c r="AS1604"/>
      <c r="AT1604"/>
      <c r="AU1604"/>
      <c r="AV1604"/>
      <c r="AW1604"/>
      <c r="AX1604"/>
      <c r="AY1604"/>
      <c r="AZ1604"/>
      <c r="BA1604"/>
      <c r="BB1604"/>
      <c r="BC1604"/>
      <c r="BD1604"/>
      <c r="BE1604"/>
      <c r="BF1604"/>
      <c r="BG1604"/>
      <c r="BH1604"/>
      <c r="BI1604"/>
      <c r="BJ1604"/>
      <c r="BK1604"/>
      <c r="BL1604"/>
      <c r="BM1604"/>
      <c r="BN1604"/>
      <c r="BO1604"/>
    </row>
    <row r="1605" spans="1:67" ht="15" x14ac:dyDescent="0.25">
      <c r="A1605" s="245" t="s">
        <v>5395</v>
      </c>
      <c r="B1605" s="245" t="s">
        <v>5394</v>
      </c>
      <c r="C1605" s="245" t="s">
        <v>16704</v>
      </c>
      <c r="D1605" s="245" t="s">
        <v>16705</v>
      </c>
      <c r="E1605" s="246" t="s">
        <v>44</v>
      </c>
      <c r="F1605" s="245" t="s">
        <v>44</v>
      </c>
      <c r="G1605" s="245" t="s">
        <v>16748</v>
      </c>
      <c r="H1605" s="245" t="s">
        <v>16749</v>
      </c>
      <c r="I1605" s="245" t="s">
        <v>24</v>
      </c>
      <c r="J1605" s="245" t="s">
        <v>569</v>
      </c>
      <c r="K1605" s="246" t="s">
        <v>23217</v>
      </c>
      <c r="L1605" s="245" t="s">
        <v>568</v>
      </c>
      <c r="M1605"/>
      <c r="N1605"/>
      <c r="O1605"/>
      <c r="P1605"/>
      <c r="Q1605"/>
      <c r="R1605"/>
      <c r="S1605"/>
      <c r="T1605"/>
      <c r="U1605"/>
      <c r="V1605"/>
      <c r="W1605"/>
      <c r="X1605"/>
      <c r="Y1605"/>
      <c r="Z1605"/>
      <c r="AA1605"/>
      <c r="AB1605"/>
      <c r="AC1605"/>
      <c r="AD1605"/>
      <c r="AE1605"/>
      <c r="AF1605"/>
      <c r="AG1605"/>
      <c r="AH1605"/>
      <c r="AI1605"/>
      <c r="AJ1605"/>
      <c r="AK1605"/>
      <c r="AL1605"/>
      <c r="AM1605"/>
      <c r="AN1605"/>
      <c r="AO1605"/>
      <c r="AP1605"/>
      <c r="AQ1605"/>
      <c r="AR1605"/>
      <c r="AS1605"/>
      <c r="AT1605"/>
      <c r="AU1605"/>
      <c r="AV1605"/>
      <c r="AW1605"/>
      <c r="AX1605"/>
      <c r="AY1605"/>
      <c r="AZ1605"/>
      <c r="BA1605"/>
      <c r="BB1605"/>
      <c r="BC1605"/>
      <c r="BD1605"/>
      <c r="BE1605"/>
      <c r="BF1605"/>
      <c r="BG1605"/>
      <c r="BH1605"/>
      <c r="BI1605"/>
      <c r="BJ1605"/>
      <c r="BK1605"/>
      <c r="BL1605"/>
      <c r="BM1605"/>
      <c r="BN1605"/>
      <c r="BO1605"/>
    </row>
    <row r="1606" spans="1:67" ht="15" x14ac:dyDescent="0.25">
      <c r="A1606" s="245" t="s">
        <v>5395</v>
      </c>
      <c r="B1606" s="245" t="s">
        <v>5394</v>
      </c>
      <c r="C1606" s="245" t="s">
        <v>16704</v>
      </c>
      <c r="D1606" s="245" t="s">
        <v>16705</v>
      </c>
      <c r="E1606" s="246" t="s">
        <v>44</v>
      </c>
      <c r="F1606" s="245" t="s">
        <v>44</v>
      </c>
      <c r="G1606" s="245" t="s">
        <v>16751</v>
      </c>
      <c r="H1606" s="245" t="s">
        <v>16752</v>
      </c>
      <c r="I1606" s="245" t="s">
        <v>24</v>
      </c>
      <c r="J1606" s="245" t="s">
        <v>569</v>
      </c>
      <c r="K1606" s="246" t="s">
        <v>23218</v>
      </c>
      <c r="L1606" s="245" t="s">
        <v>568</v>
      </c>
      <c r="M1606"/>
      <c r="N1606"/>
      <c r="O1606"/>
      <c r="P1606"/>
      <c r="Q1606"/>
      <c r="R1606"/>
      <c r="S1606"/>
      <c r="T1606"/>
      <c r="U1606"/>
      <c r="V1606"/>
      <c r="W1606"/>
      <c r="X1606"/>
      <c r="Y1606"/>
      <c r="Z1606"/>
      <c r="AA1606"/>
      <c r="AB1606"/>
      <c r="AC1606"/>
      <c r="AD1606"/>
      <c r="AE1606"/>
      <c r="AF1606"/>
      <c r="AG1606"/>
      <c r="AH1606"/>
      <c r="AI1606"/>
      <c r="AJ1606"/>
      <c r="AK1606"/>
      <c r="AL1606"/>
      <c r="AM1606"/>
      <c r="AN1606"/>
      <c r="AO1606"/>
      <c r="AP1606"/>
      <c r="AQ1606"/>
      <c r="AR1606"/>
      <c r="AS1606"/>
      <c r="AT1606"/>
      <c r="AU1606"/>
      <c r="AV1606"/>
      <c r="AW1606"/>
      <c r="AX1606"/>
      <c r="AY1606"/>
      <c r="AZ1606"/>
      <c r="BA1606"/>
      <c r="BB1606"/>
      <c r="BC1606"/>
      <c r="BD1606"/>
      <c r="BE1606"/>
      <c r="BF1606"/>
      <c r="BG1606"/>
      <c r="BH1606"/>
      <c r="BI1606"/>
      <c r="BJ1606"/>
      <c r="BK1606"/>
      <c r="BL1606"/>
      <c r="BM1606"/>
      <c r="BN1606"/>
      <c r="BO1606"/>
    </row>
    <row r="1607" spans="1:67" ht="15" x14ac:dyDescent="0.25">
      <c r="A1607" s="245" t="s">
        <v>5395</v>
      </c>
      <c r="B1607" s="245" t="s">
        <v>5394</v>
      </c>
      <c r="C1607" s="245" t="s">
        <v>16704</v>
      </c>
      <c r="D1607" s="245" t="s">
        <v>16705</v>
      </c>
      <c r="E1607" s="246" t="s">
        <v>44</v>
      </c>
      <c r="F1607" s="245" t="s">
        <v>44</v>
      </c>
      <c r="G1607" s="245" t="s">
        <v>16754</v>
      </c>
      <c r="H1607" s="245" t="s">
        <v>16755</v>
      </c>
      <c r="I1607" s="245" t="s">
        <v>24</v>
      </c>
      <c r="J1607" s="245" t="s">
        <v>569</v>
      </c>
      <c r="K1607" s="246" t="s">
        <v>23219</v>
      </c>
      <c r="L1607" s="245" t="s">
        <v>568</v>
      </c>
      <c r="M1607"/>
      <c r="N1607"/>
      <c r="O1607"/>
      <c r="P1607"/>
      <c r="Q1607"/>
      <c r="R1607"/>
      <c r="S1607"/>
      <c r="T1607"/>
      <c r="U1607"/>
      <c r="V1607"/>
      <c r="W1607"/>
      <c r="X1607"/>
      <c r="Y1607"/>
      <c r="Z1607"/>
      <c r="AA1607"/>
      <c r="AB1607"/>
      <c r="AC1607"/>
      <c r="AD1607"/>
      <c r="AE1607"/>
      <c r="AF1607"/>
      <c r="AG1607"/>
      <c r="AH1607"/>
      <c r="AI1607"/>
      <c r="AJ1607"/>
      <c r="AK1607"/>
      <c r="AL1607"/>
      <c r="AM1607"/>
      <c r="AN1607"/>
      <c r="AO1607"/>
      <c r="AP1607"/>
      <c r="AQ1607"/>
      <c r="AR1607"/>
      <c r="AS1607"/>
      <c r="AT1607"/>
      <c r="AU1607"/>
      <c r="AV1607"/>
      <c r="AW1607"/>
      <c r="AX1607"/>
      <c r="AY1607"/>
      <c r="AZ1607"/>
      <c r="BA1607"/>
      <c r="BB1607"/>
      <c r="BC1607"/>
      <c r="BD1607"/>
      <c r="BE1607"/>
      <c r="BF1607"/>
      <c r="BG1607"/>
      <c r="BH1607"/>
      <c r="BI1607"/>
      <c r="BJ1607"/>
      <c r="BK1607"/>
      <c r="BL1607"/>
      <c r="BM1607"/>
      <c r="BN1607"/>
      <c r="BO1607"/>
    </row>
    <row r="1608" spans="1:67" ht="15" x14ac:dyDescent="0.25">
      <c r="A1608" s="245" t="s">
        <v>5395</v>
      </c>
      <c r="B1608" s="245" t="s">
        <v>5394</v>
      </c>
      <c r="C1608" s="245" t="s">
        <v>5449</v>
      </c>
      <c r="D1608" s="245" t="s">
        <v>5448</v>
      </c>
      <c r="E1608" s="246" t="s">
        <v>44</v>
      </c>
      <c r="F1608" s="245" t="s">
        <v>44</v>
      </c>
      <c r="G1608" s="245" t="s">
        <v>10661</v>
      </c>
      <c r="H1608" s="245" t="s">
        <v>10662</v>
      </c>
      <c r="I1608" s="245" t="s">
        <v>24</v>
      </c>
      <c r="J1608" s="245" t="s">
        <v>569</v>
      </c>
      <c r="K1608" s="246" t="s">
        <v>23220</v>
      </c>
      <c r="L1608" s="245" t="s">
        <v>568</v>
      </c>
      <c r="M1608"/>
      <c r="N1608"/>
      <c r="O1608"/>
      <c r="P1608"/>
      <c r="Q1608"/>
      <c r="R1608"/>
      <c r="S1608"/>
      <c r="T1608"/>
      <c r="U1608"/>
      <c r="V1608"/>
      <c r="W1608"/>
      <c r="X1608"/>
      <c r="Y1608"/>
      <c r="Z1608"/>
      <c r="AA1608"/>
      <c r="AB1608"/>
      <c r="AC1608"/>
      <c r="AD1608"/>
      <c r="AE1608"/>
      <c r="AF1608"/>
      <c r="AG1608"/>
      <c r="AH1608"/>
      <c r="AI1608"/>
      <c r="AJ1608"/>
      <c r="AK1608"/>
      <c r="AL1608"/>
      <c r="AM1608"/>
      <c r="AN1608"/>
      <c r="AO1608"/>
      <c r="AP1608"/>
      <c r="AQ1608"/>
      <c r="AR1608"/>
      <c r="AS1608"/>
      <c r="AT1608"/>
      <c r="AU1608"/>
      <c r="AV1608"/>
      <c r="AW1608"/>
      <c r="AX1608"/>
      <c r="AY1608"/>
      <c r="AZ1608"/>
      <c r="BA1608"/>
      <c r="BB1608"/>
      <c r="BC1608"/>
      <c r="BD1608"/>
      <c r="BE1608"/>
      <c r="BF1608"/>
      <c r="BG1608"/>
      <c r="BH1608"/>
      <c r="BI1608"/>
      <c r="BJ1608"/>
      <c r="BK1608"/>
      <c r="BL1608"/>
      <c r="BM1608"/>
      <c r="BN1608"/>
      <c r="BO1608"/>
    </row>
    <row r="1609" spans="1:67" ht="15" x14ac:dyDescent="0.25">
      <c r="A1609" s="245" t="s">
        <v>5395</v>
      </c>
      <c r="B1609" s="245" t="s">
        <v>5394</v>
      </c>
      <c r="C1609" s="245" t="s">
        <v>5449</v>
      </c>
      <c r="D1609" s="245" t="s">
        <v>5448</v>
      </c>
      <c r="E1609" s="246" t="s">
        <v>44</v>
      </c>
      <c r="F1609" s="245" t="s">
        <v>44</v>
      </c>
      <c r="G1609" s="245" t="s">
        <v>10663</v>
      </c>
      <c r="H1609" s="245" t="s">
        <v>16758</v>
      </c>
      <c r="I1609" s="245" t="s">
        <v>24</v>
      </c>
      <c r="J1609" s="245" t="s">
        <v>569</v>
      </c>
      <c r="K1609" s="246" t="s">
        <v>23221</v>
      </c>
      <c r="L1609" s="245" t="s">
        <v>568</v>
      </c>
      <c r="M1609"/>
      <c r="N1609"/>
      <c r="O1609"/>
      <c r="P1609"/>
      <c r="Q1609"/>
      <c r="R1609"/>
      <c r="S1609"/>
      <c r="T1609"/>
      <c r="U1609"/>
      <c r="V1609"/>
      <c r="W1609"/>
      <c r="X1609"/>
      <c r="Y1609"/>
      <c r="Z1609"/>
      <c r="AA1609"/>
      <c r="AB1609"/>
      <c r="AC1609"/>
      <c r="AD1609"/>
      <c r="AE1609"/>
      <c r="AF1609"/>
      <c r="AG1609"/>
      <c r="AH1609"/>
      <c r="AI1609"/>
      <c r="AJ1609"/>
      <c r="AK1609"/>
      <c r="AL1609"/>
      <c r="AM1609"/>
      <c r="AN1609"/>
      <c r="AO1609"/>
      <c r="AP1609"/>
      <c r="AQ1609"/>
      <c r="AR1609"/>
      <c r="AS1609"/>
      <c r="AT1609"/>
      <c r="AU1609"/>
      <c r="AV1609"/>
      <c r="AW1609"/>
      <c r="AX1609"/>
      <c r="AY1609"/>
      <c r="AZ1609"/>
      <c r="BA1609"/>
      <c r="BB1609"/>
      <c r="BC1609"/>
      <c r="BD1609"/>
      <c r="BE1609"/>
      <c r="BF1609"/>
      <c r="BG1609"/>
      <c r="BH1609"/>
      <c r="BI1609"/>
      <c r="BJ1609"/>
      <c r="BK1609"/>
      <c r="BL1609"/>
      <c r="BM1609"/>
      <c r="BN1609"/>
      <c r="BO1609"/>
    </row>
    <row r="1610" spans="1:67" ht="15" x14ac:dyDescent="0.25">
      <c r="A1610" s="245" t="s">
        <v>5395</v>
      </c>
      <c r="B1610" s="245" t="s">
        <v>5394</v>
      </c>
      <c r="C1610" s="245" t="s">
        <v>5449</v>
      </c>
      <c r="D1610" s="245" t="s">
        <v>5448</v>
      </c>
      <c r="E1610" s="246" t="s">
        <v>44</v>
      </c>
      <c r="F1610" s="245" t="s">
        <v>44</v>
      </c>
      <c r="G1610" s="245" t="s">
        <v>10664</v>
      </c>
      <c r="H1610" s="245" t="s">
        <v>10665</v>
      </c>
      <c r="I1610" s="245" t="s">
        <v>24</v>
      </c>
      <c r="J1610" s="245" t="s">
        <v>569</v>
      </c>
      <c r="K1610" s="246" t="s">
        <v>23222</v>
      </c>
      <c r="L1610" s="245" t="s">
        <v>568</v>
      </c>
      <c r="M1610"/>
      <c r="N1610"/>
      <c r="O1610"/>
      <c r="P1610"/>
      <c r="Q1610"/>
      <c r="R1610"/>
      <c r="S1610"/>
      <c r="T1610"/>
      <c r="U1610"/>
      <c r="V1610"/>
      <c r="W1610"/>
      <c r="X1610"/>
      <c r="Y1610"/>
      <c r="Z1610"/>
      <c r="AA1610"/>
      <c r="AB1610"/>
      <c r="AC1610"/>
      <c r="AD1610"/>
      <c r="AE1610"/>
      <c r="AF1610"/>
      <c r="AG1610"/>
      <c r="AH1610"/>
      <c r="AI1610"/>
      <c r="AJ1610"/>
      <c r="AK1610"/>
      <c r="AL1610"/>
      <c r="AM1610"/>
      <c r="AN1610"/>
      <c r="AO1610"/>
      <c r="AP1610"/>
      <c r="AQ1610"/>
      <c r="AR1610"/>
      <c r="AS1610"/>
      <c r="AT1610"/>
      <c r="AU1610"/>
      <c r="AV1610"/>
      <c r="AW1610"/>
      <c r="AX1610"/>
      <c r="AY1610"/>
      <c r="AZ1610"/>
      <c r="BA1610"/>
      <c r="BB1610"/>
      <c r="BC1610"/>
      <c r="BD1610"/>
      <c r="BE1610"/>
      <c r="BF1610"/>
      <c r="BG1610"/>
      <c r="BH1610"/>
      <c r="BI1610"/>
      <c r="BJ1610"/>
      <c r="BK1610"/>
      <c r="BL1610"/>
      <c r="BM1610"/>
      <c r="BN1610"/>
      <c r="BO1610"/>
    </row>
    <row r="1611" spans="1:67" ht="15" x14ac:dyDescent="0.25">
      <c r="A1611" s="245" t="s">
        <v>5395</v>
      </c>
      <c r="B1611" s="245" t="s">
        <v>5394</v>
      </c>
      <c r="C1611" s="245" t="s">
        <v>5449</v>
      </c>
      <c r="D1611" s="245" t="s">
        <v>5448</v>
      </c>
      <c r="E1611" s="246" t="s">
        <v>44</v>
      </c>
      <c r="F1611" s="245" t="s">
        <v>44</v>
      </c>
      <c r="G1611" s="245" t="s">
        <v>10666</v>
      </c>
      <c r="H1611" s="245" t="s">
        <v>10667</v>
      </c>
      <c r="I1611" s="245" t="s">
        <v>24</v>
      </c>
      <c r="J1611" s="245" t="s">
        <v>569</v>
      </c>
      <c r="K1611" s="246" t="s">
        <v>23223</v>
      </c>
      <c r="L1611" s="245" t="s">
        <v>568</v>
      </c>
      <c r="M1611"/>
      <c r="N1611"/>
      <c r="O1611"/>
      <c r="P1611"/>
      <c r="Q1611"/>
      <c r="R1611"/>
      <c r="S1611"/>
      <c r="T1611"/>
      <c r="U1611"/>
      <c r="V1611"/>
      <c r="W1611"/>
      <c r="X1611"/>
      <c r="Y1611"/>
      <c r="Z1611"/>
      <c r="AA1611"/>
      <c r="AB1611"/>
      <c r="AC1611"/>
      <c r="AD1611"/>
      <c r="AE1611"/>
      <c r="AF1611"/>
      <c r="AG1611"/>
      <c r="AH1611"/>
      <c r="AI1611"/>
      <c r="AJ1611"/>
      <c r="AK1611"/>
      <c r="AL1611"/>
      <c r="AM1611"/>
      <c r="AN1611"/>
      <c r="AO1611"/>
      <c r="AP1611"/>
      <c r="AQ1611"/>
      <c r="AR1611"/>
      <c r="AS1611"/>
      <c r="AT1611"/>
      <c r="AU1611"/>
      <c r="AV1611"/>
      <c r="AW1611"/>
      <c r="AX1611"/>
      <c r="AY1611"/>
      <c r="AZ1611"/>
      <c r="BA1611"/>
      <c r="BB1611"/>
      <c r="BC1611"/>
      <c r="BD1611"/>
      <c r="BE1611"/>
      <c r="BF1611"/>
      <c r="BG1611"/>
      <c r="BH1611"/>
      <c r="BI1611"/>
      <c r="BJ1611"/>
      <c r="BK1611"/>
      <c r="BL1611"/>
      <c r="BM1611"/>
      <c r="BN1611"/>
      <c r="BO1611"/>
    </row>
    <row r="1612" spans="1:67" ht="15" x14ac:dyDescent="0.25">
      <c r="A1612" s="245" t="s">
        <v>5395</v>
      </c>
      <c r="B1612" s="245" t="s">
        <v>5394</v>
      </c>
      <c r="C1612" s="245" t="s">
        <v>5449</v>
      </c>
      <c r="D1612" s="245" t="s">
        <v>5448</v>
      </c>
      <c r="E1612" s="246" t="s">
        <v>44</v>
      </c>
      <c r="F1612" s="245" t="s">
        <v>44</v>
      </c>
      <c r="G1612" s="245" t="s">
        <v>10668</v>
      </c>
      <c r="H1612" s="245" t="s">
        <v>10669</v>
      </c>
      <c r="I1612" s="245" t="s">
        <v>24</v>
      </c>
      <c r="J1612" s="245" t="s">
        <v>569</v>
      </c>
      <c r="K1612" s="246" t="s">
        <v>23224</v>
      </c>
      <c r="L1612" s="245" t="s">
        <v>568</v>
      </c>
      <c r="M1612"/>
      <c r="N1612"/>
      <c r="O1612"/>
      <c r="P1612"/>
      <c r="Q1612"/>
      <c r="R1612"/>
      <c r="S1612"/>
      <c r="T1612"/>
      <c r="U1612"/>
      <c r="V1612"/>
      <c r="W1612"/>
      <c r="X1612"/>
      <c r="Y1612"/>
      <c r="Z1612"/>
      <c r="AA1612"/>
      <c r="AB1612"/>
      <c r="AC1612"/>
      <c r="AD1612"/>
      <c r="AE1612"/>
      <c r="AF1612"/>
      <c r="AG1612"/>
      <c r="AH1612"/>
      <c r="AI1612"/>
      <c r="AJ1612"/>
      <c r="AK1612"/>
      <c r="AL1612"/>
      <c r="AM1612"/>
      <c r="AN1612"/>
      <c r="AO1612"/>
      <c r="AP1612"/>
      <c r="AQ1612"/>
      <c r="AR1612"/>
      <c r="AS1612"/>
      <c r="AT1612"/>
      <c r="AU1612"/>
      <c r="AV1612"/>
      <c r="AW1612"/>
      <c r="AX1612"/>
      <c r="AY1612"/>
      <c r="AZ1612"/>
      <c r="BA1612"/>
      <c r="BB1612"/>
      <c r="BC1612"/>
      <c r="BD1612"/>
      <c r="BE1612"/>
      <c r="BF1612"/>
      <c r="BG1612"/>
      <c r="BH1612"/>
      <c r="BI1612"/>
      <c r="BJ1612"/>
      <c r="BK1612"/>
      <c r="BL1612"/>
      <c r="BM1612"/>
      <c r="BN1612"/>
      <c r="BO1612"/>
    </row>
    <row r="1613" spans="1:67" ht="15" x14ac:dyDescent="0.25">
      <c r="A1613" s="245" t="s">
        <v>5395</v>
      </c>
      <c r="B1613" s="245" t="s">
        <v>5394</v>
      </c>
      <c r="C1613" s="245" t="s">
        <v>5449</v>
      </c>
      <c r="D1613" s="245" t="s">
        <v>5448</v>
      </c>
      <c r="E1613" s="246" t="s">
        <v>44</v>
      </c>
      <c r="F1613" s="245" t="s">
        <v>44</v>
      </c>
      <c r="G1613" s="245" t="s">
        <v>10670</v>
      </c>
      <c r="H1613" s="245" t="s">
        <v>10671</v>
      </c>
      <c r="I1613" s="245" t="s">
        <v>24</v>
      </c>
      <c r="J1613" s="245" t="s">
        <v>569</v>
      </c>
      <c r="K1613" s="246" t="s">
        <v>23225</v>
      </c>
      <c r="L1613" s="245" t="s">
        <v>568</v>
      </c>
      <c r="M1613"/>
      <c r="N1613"/>
      <c r="O1613"/>
      <c r="P1613"/>
      <c r="Q1613"/>
      <c r="R1613"/>
      <c r="S1613"/>
      <c r="T1613"/>
      <c r="U1613"/>
      <c r="V1613"/>
      <c r="W1613"/>
      <c r="X1613"/>
      <c r="Y1613"/>
      <c r="Z1613"/>
      <c r="AA1613"/>
      <c r="AB1613"/>
      <c r="AC1613"/>
      <c r="AD1613"/>
      <c r="AE1613"/>
      <c r="AF1613"/>
      <c r="AG1613"/>
      <c r="AH1613"/>
      <c r="AI1613"/>
      <c r="AJ1613"/>
      <c r="AK1613"/>
      <c r="AL1613"/>
      <c r="AM1613"/>
      <c r="AN1613"/>
      <c r="AO1613"/>
      <c r="AP1613"/>
      <c r="AQ1613"/>
      <c r="AR1613"/>
      <c r="AS1613"/>
      <c r="AT1613"/>
      <c r="AU1613"/>
      <c r="AV1613"/>
      <c r="AW1613"/>
      <c r="AX1613"/>
      <c r="AY1613"/>
      <c r="AZ1613"/>
      <c r="BA1613"/>
      <c r="BB1613"/>
      <c r="BC1613"/>
      <c r="BD1613"/>
      <c r="BE1613"/>
      <c r="BF1613"/>
      <c r="BG1613"/>
      <c r="BH1613"/>
      <c r="BI1613"/>
      <c r="BJ1613"/>
      <c r="BK1613"/>
      <c r="BL1613"/>
      <c r="BM1613"/>
      <c r="BN1613"/>
      <c r="BO1613"/>
    </row>
    <row r="1614" spans="1:67" ht="15" x14ac:dyDescent="0.25">
      <c r="A1614" s="245" t="s">
        <v>5395</v>
      </c>
      <c r="B1614" s="245" t="s">
        <v>5394</v>
      </c>
      <c r="C1614" s="245" t="s">
        <v>5449</v>
      </c>
      <c r="D1614" s="245" t="s">
        <v>5448</v>
      </c>
      <c r="E1614" s="246" t="s">
        <v>44</v>
      </c>
      <c r="F1614" s="245" t="s">
        <v>44</v>
      </c>
      <c r="G1614" s="245" t="s">
        <v>10672</v>
      </c>
      <c r="H1614" s="245" t="s">
        <v>10673</v>
      </c>
      <c r="I1614" s="245" t="s">
        <v>24</v>
      </c>
      <c r="J1614" s="245" t="s">
        <v>569</v>
      </c>
      <c r="K1614" s="246" t="s">
        <v>23226</v>
      </c>
      <c r="L1614" s="245" t="s">
        <v>568</v>
      </c>
      <c r="M1614"/>
      <c r="N1614"/>
      <c r="O1614"/>
      <c r="P1614"/>
      <c r="Q1614"/>
      <c r="R1614"/>
      <c r="S1614"/>
      <c r="T1614"/>
      <c r="U1614"/>
      <c r="V1614"/>
      <c r="W1614"/>
      <c r="X1614"/>
      <c r="Y1614"/>
      <c r="Z1614"/>
      <c r="AA1614"/>
      <c r="AB1614"/>
      <c r="AC1614"/>
      <c r="AD1614"/>
      <c r="AE1614"/>
      <c r="AF1614"/>
      <c r="AG1614"/>
      <c r="AH1614"/>
      <c r="AI1614"/>
      <c r="AJ1614"/>
      <c r="AK1614"/>
      <c r="AL1614"/>
      <c r="AM1614"/>
      <c r="AN1614"/>
      <c r="AO1614"/>
      <c r="AP1614"/>
      <c r="AQ1614"/>
      <c r="AR1614"/>
      <c r="AS1614"/>
      <c r="AT1614"/>
      <c r="AU1614"/>
      <c r="AV1614"/>
      <c r="AW1614"/>
      <c r="AX1614"/>
      <c r="AY1614"/>
      <c r="AZ1614"/>
      <c r="BA1614"/>
      <c r="BB1614"/>
      <c r="BC1614"/>
      <c r="BD1614"/>
      <c r="BE1614"/>
      <c r="BF1614"/>
      <c r="BG1614"/>
      <c r="BH1614"/>
      <c r="BI1614"/>
      <c r="BJ1614"/>
      <c r="BK1614"/>
      <c r="BL1614"/>
      <c r="BM1614"/>
      <c r="BN1614"/>
      <c r="BO1614"/>
    </row>
    <row r="1615" spans="1:67" ht="15" x14ac:dyDescent="0.25">
      <c r="A1615" s="245" t="s">
        <v>5395</v>
      </c>
      <c r="B1615" s="245" t="s">
        <v>5394</v>
      </c>
      <c r="C1615" s="245" t="s">
        <v>5449</v>
      </c>
      <c r="D1615" s="245" t="s">
        <v>5448</v>
      </c>
      <c r="E1615" s="246" t="s">
        <v>44</v>
      </c>
      <c r="F1615" s="245" t="s">
        <v>44</v>
      </c>
      <c r="G1615" s="245" t="s">
        <v>10674</v>
      </c>
      <c r="H1615" s="245" t="s">
        <v>10675</v>
      </c>
      <c r="I1615" s="245" t="s">
        <v>24</v>
      </c>
      <c r="J1615" s="245" t="s">
        <v>569</v>
      </c>
      <c r="K1615" s="246" t="s">
        <v>23227</v>
      </c>
      <c r="L1615" s="245" t="s">
        <v>568</v>
      </c>
      <c r="M1615"/>
      <c r="N1615"/>
      <c r="O1615"/>
      <c r="P1615"/>
      <c r="Q1615"/>
      <c r="R1615"/>
      <c r="S1615"/>
      <c r="T1615"/>
      <c r="U1615"/>
      <c r="V1615"/>
      <c r="W1615"/>
      <c r="X1615"/>
      <c r="Y1615"/>
      <c r="Z1615"/>
      <c r="AA1615"/>
      <c r="AB1615"/>
      <c r="AC1615"/>
      <c r="AD1615"/>
      <c r="AE1615"/>
      <c r="AF1615"/>
      <c r="AG1615"/>
      <c r="AH1615"/>
      <c r="AI1615"/>
      <c r="AJ1615"/>
      <c r="AK1615"/>
      <c r="AL1615"/>
      <c r="AM1615"/>
      <c r="AN1615"/>
      <c r="AO1615"/>
      <c r="AP1615"/>
      <c r="AQ1615"/>
      <c r="AR1615"/>
      <c r="AS1615"/>
      <c r="AT1615"/>
      <c r="AU1615"/>
      <c r="AV1615"/>
      <c r="AW1615"/>
      <c r="AX1615"/>
      <c r="AY1615"/>
      <c r="AZ1615"/>
      <c r="BA1615"/>
      <c r="BB1615"/>
      <c r="BC1615"/>
      <c r="BD1615"/>
      <c r="BE1615"/>
      <c r="BF1615"/>
      <c r="BG1615"/>
      <c r="BH1615"/>
      <c r="BI1615"/>
      <c r="BJ1615"/>
      <c r="BK1615"/>
      <c r="BL1615"/>
      <c r="BM1615"/>
      <c r="BN1615"/>
      <c r="BO1615"/>
    </row>
    <row r="1616" spans="1:67" ht="15" x14ac:dyDescent="0.25">
      <c r="A1616" s="245" t="s">
        <v>5395</v>
      </c>
      <c r="B1616" s="245" t="s">
        <v>5394</v>
      </c>
      <c r="C1616" s="245" t="s">
        <v>5449</v>
      </c>
      <c r="D1616" s="245" t="s">
        <v>5448</v>
      </c>
      <c r="E1616" s="246" t="s">
        <v>44</v>
      </c>
      <c r="F1616" s="245" t="s">
        <v>44</v>
      </c>
      <c r="G1616" s="245" t="s">
        <v>10676</v>
      </c>
      <c r="H1616" s="245" t="s">
        <v>10677</v>
      </c>
      <c r="I1616" s="245" t="s">
        <v>24</v>
      </c>
      <c r="J1616" s="245" t="s">
        <v>569</v>
      </c>
      <c r="K1616" s="246" t="s">
        <v>23228</v>
      </c>
      <c r="L1616" s="245" t="s">
        <v>568</v>
      </c>
      <c r="M1616"/>
      <c r="N1616"/>
      <c r="O1616"/>
      <c r="P1616"/>
      <c r="Q1616"/>
      <c r="R1616"/>
      <c r="S1616"/>
      <c r="T1616"/>
      <c r="U1616"/>
      <c r="V1616"/>
      <c r="W1616"/>
      <c r="X1616"/>
      <c r="Y1616"/>
      <c r="Z1616"/>
      <c r="AA1616"/>
      <c r="AB1616"/>
      <c r="AC1616"/>
      <c r="AD1616"/>
      <c r="AE1616"/>
      <c r="AF1616"/>
      <c r="AG1616"/>
      <c r="AH1616"/>
      <c r="AI1616"/>
      <c r="AJ1616"/>
      <c r="AK1616"/>
      <c r="AL1616"/>
      <c r="AM1616"/>
      <c r="AN1616"/>
      <c r="AO1616"/>
      <c r="AP1616"/>
      <c r="AQ1616"/>
      <c r="AR1616"/>
      <c r="AS1616"/>
      <c r="AT1616"/>
      <c r="AU1616"/>
      <c r="AV1616"/>
      <c r="AW1616"/>
      <c r="AX1616"/>
      <c r="AY1616"/>
      <c r="AZ1616"/>
      <c r="BA1616"/>
      <c r="BB1616"/>
      <c r="BC1616"/>
      <c r="BD1616"/>
      <c r="BE1616"/>
      <c r="BF1616"/>
      <c r="BG1616"/>
      <c r="BH1616"/>
      <c r="BI1616"/>
      <c r="BJ1616"/>
      <c r="BK1616"/>
      <c r="BL1616"/>
      <c r="BM1616"/>
      <c r="BN1616"/>
      <c r="BO1616"/>
    </row>
    <row r="1617" spans="1:67" ht="15" x14ac:dyDescent="0.25">
      <c r="A1617" s="245" t="s">
        <v>5395</v>
      </c>
      <c r="B1617" s="245" t="s">
        <v>5394</v>
      </c>
      <c r="C1617" s="245" t="s">
        <v>5449</v>
      </c>
      <c r="D1617" s="245" t="s">
        <v>5448</v>
      </c>
      <c r="E1617" s="246" t="s">
        <v>44</v>
      </c>
      <c r="F1617" s="245" t="s">
        <v>44</v>
      </c>
      <c r="G1617" s="245" t="s">
        <v>10678</v>
      </c>
      <c r="H1617" s="245" t="s">
        <v>10679</v>
      </c>
      <c r="I1617" s="245" t="s">
        <v>24</v>
      </c>
      <c r="J1617" s="245" t="s">
        <v>569</v>
      </c>
      <c r="K1617" s="246" t="s">
        <v>23229</v>
      </c>
      <c r="L1617" s="245" t="s">
        <v>568</v>
      </c>
      <c r="M1617"/>
      <c r="N1617"/>
      <c r="O1617"/>
      <c r="P1617"/>
      <c r="Q1617"/>
      <c r="R1617"/>
      <c r="S1617"/>
      <c r="T1617"/>
      <c r="U1617"/>
      <c r="V1617"/>
      <c r="W1617"/>
      <c r="X1617"/>
      <c r="Y1617"/>
      <c r="Z1617"/>
      <c r="AA1617"/>
      <c r="AB1617"/>
      <c r="AC1617"/>
      <c r="AD1617"/>
      <c r="AE1617"/>
      <c r="AF1617"/>
      <c r="AG1617"/>
      <c r="AH1617"/>
      <c r="AI1617"/>
      <c r="AJ1617"/>
      <c r="AK1617"/>
      <c r="AL1617"/>
      <c r="AM1617"/>
      <c r="AN1617"/>
      <c r="AO1617"/>
      <c r="AP1617"/>
      <c r="AQ1617"/>
      <c r="AR1617"/>
      <c r="AS1617"/>
      <c r="AT1617"/>
      <c r="AU1617"/>
      <c r="AV1617"/>
      <c r="AW1617"/>
      <c r="AX1617"/>
      <c r="AY1617"/>
      <c r="AZ1617"/>
      <c r="BA1617"/>
      <c r="BB1617"/>
      <c r="BC1617"/>
      <c r="BD1617"/>
      <c r="BE1617"/>
      <c r="BF1617"/>
      <c r="BG1617"/>
      <c r="BH1617"/>
      <c r="BI1617"/>
      <c r="BJ1617"/>
      <c r="BK1617"/>
      <c r="BL1617"/>
      <c r="BM1617"/>
      <c r="BN1617"/>
      <c r="BO1617"/>
    </row>
    <row r="1618" spans="1:67" ht="15" x14ac:dyDescent="0.25">
      <c r="A1618" s="245" t="s">
        <v>5395</v>
      </c>
      <c r="B1618" s="245" t="s">
        <v>5394</v>
      </c>
      <c r="C1618" s="245" t="s">
        <v>5449</v>
      </c>
      <c r="D1618" s="245" t="s">
        <v>5448</v>
      </c>
      <c r="E1618" s="246" t="s">
        <v>44</v>
      </c>
      <c r="F1618" s="245" t="s">
        <v>44</v>
      </c>
      <c r="G1618" s="245" t="s">
        <v>10680</v>
      </c>
      <c r="H1618" s="245" t="s">
        <v>10681</v>
      </c>
      <c r="I1618" s="245" t="s">
        <v>24</v>
      </c>
      <c r="J1618" s="245" t="s">
        <v>569</v>
      </c>
      <c r="K1618" s="246" t="s">
        <v>23230</v>
      </c>
      <c r="L1618" s="245" t="s">
        <v>568</v>
      </c>
      <c r="M1618"/>
      <c r="N1618"/>
      <c r="O1618"/>
      <c r="P1618"/>
      <c r="Q1618"/>
      <c r="R1618"/>
      <c r="S1618"/>
      <c r="T1618"/>
      <c r="U1618"/>
      <c r="V1618"/>
      <c r="W1618"/>
      <c r="X1618"/>
      <c r="Y1618"/>
      <c r="Z1618"/>
      <c r="AA1618"/>
      <c r="AB1618"/>
      <c r="AC1618"/>
      <c r="AD1618"/>
      <c r="AE1618"/>
      <c r="AF1618"/>
      <c r="AG1618"/>
      <c r="AH1618"/>
      <c r="AI1618"/>
      <c r="AJ1618"/>
      <c r="AK1618"/>
      <c r="AL1618"/>
      <c r="AM1618"/>
      <c r="AN1618"/>
      <c r="AO1618"/>
      <c r="AP1618"/>
      <c r="AQ1618"/>
      <c r="AR1618"/>
      <c r="AS1618"/>
      <c r="AT1618"/>
      <c r="AU1618"/>
      <c r="AV1618"/>
      <c r="AW1618"/>
      <c r="AX1618"/>
      <c r="AY1618"/>
      <c r="AZ1618"/>
      <c r="BA1618"/>
      <c r="BB1618"/>
      <c r="BC1618"/>
      <c r="BD1618"/>
      <c r="BE1618"/>
      <c r="BF1618"/>
      <c r="BG1618"/>
      <c r="BH1618"/>
      <c r="BI1618"/>
      <c r="BJ1618"/>
      <c r="BK1618"/>
      <c r="BL1618"/>
      <c r="BM1618"/>
      <c r="BN1618"/>
      <c r="BO1618"/>
    </row>
    <row r="1619" spans="1:67" ht="15" x14ac:dyDescent="0.25">
      <c r="A1619" s="245" t="s">
        <v>5395</v>
      </c>
      <c r="B1619" s="245" t="s">
        <v>5394</v>
      </c>
      <c r="C1619" s="245" t="s">
        <v>5449</v>
      </c>
      <c r="D1619" s="245" t="s">
        <v>5448</v>
      </c>
      <c r="E1619" s="246" t="s">
        <v>44</v>
      </c>
      <c r="F1619" s="245" t="s">
        <v>44</v>
      </c>
      <c r="G1619" s="245" t="s">
        <v>10682</v>
      </c>
      <c r="H1619" s="245" t="s">
        <v>10683</v>
      </c>
      <c r="I1619" s="245" t="s">
        <v>24</v>
      </c>
      <c r="J1619" s="245" t="s">
        <v>569</v>
      </c>
      <c r="K1619" s="246" t="s">
        <v>23231</v>
      </c>
      <c r="L1619" s="245" t="s">
        <v>568</v>
      </c>
      <c r="M1619"/>
      <c r="N1619"/>
      <c r="O1619"/>
      <c r="P1619"/>
      <c r="Q1619"/>
      <c r="R1619"/>
      <c r="S1619"/>
      <c r="T1619"/>
      <c r="U1619"/>
      <c r="V1619"/>
      <c r="W1619"/>
      <c r="X1619"/>
      <c r="Y1619"/>
      <c r="Z1619"/>
      <c r="AA1619"/>
      <c r="AB1619"/>
      <c r="AC1619"/>
      <c r="AD1619"/>
      <c r="AE1619"/>
      <c r="AF1619"/>
      <c r="AG1619"/>
      <c r="AH1619"/>
      <c r="AI1619"/>
      <c r="AJ1619"/>
      <c r="AK1619"/>
      <c r="AL1619"/>
      <c r="AM1619"/>
      <c r="AN1619"/>
      <c r="AO1619"/>
      <c r="AP1619"/>
      <c r="AQ1619"/>
      <c r="AR1619"/>
      <c r="AS1619"/>
      <c r="AT1619"/>
      <c r="AU1619"/>
      <c r="AV1619"/>
      <c r="AW1619"/>
      <c r="AX1619"/>
      <c r="AY1619"/>
      <c r="AZ1619"/>
      <c r="BA1619"/>
      <c r="BB1619"/>
      <c r="BC1619"/>
      <c r="BD1619"/>
      <c r="BE1619"/>
      <c r="BF1619"/>
      <c r="BG1619"/>
      <c r="BH1619"/>
      <c r="BI1619"/>
      <c r="BJ1619"/>
      <c r="BK1619"/>
      <c r="BL1619"/>
      <c r="BM1619"/>
      <c r="BN1619"/>
      <c r="BO1619"/>
    </row>
    <row r="1620" spans="1:67" ht="15" x14ac:dyDescent="0.25">
      <c r="A1620" s="245" t="s">
        <v>5395</v>
      </c>
      <c r="B1620" s="245" t="s">
        <v>5394</v>
      </c>
      <c r="C1620" s="245" t="s">
        <v>5449</v>
      </c>
      <c r="D1620" s="245" t="s">
        <v>5448</v>
      </c>
      <c r="E1620" s="246" t="s">
        <v>44</v>
      </c>
      <c r="F1620" s="245" t="s">
        <v>44</v>
      </c>
      <c r="G1620" s="245" t="s">
        <v>10684</v>
      </c>
      <c r="H1620" s="245" t="s">
        <v>10685</v>
      </c>
      <c r="I1620" s="245" t="s">
        <v>24</v>
      </c>
      <c r="J1620" s="245" t="s">
        <v>569</v>
      </c>
      <c r="K1620" s="246" t="s">
        <v>23232</v>
      </c>
      <c r="L1620" s="245" t="s">
        <v>568</v>
      </c>
      <c r="M1620"/>
      <c r="N1620"/>
      <c r="O1620"/>
      <c r="P1620"/>
      <c r="Q1620"/>
      <c r="R1620"/>
      <c r="S1620"/>
      <c r="T1620"/>
      <c r="U1620"/>
      <c r="V1620"/>
      <c r="W1620"/>
      <c r="X1620"/>
      <c r="Y1620"/>
      <c r="Z1620"/>
      <c r="AA1620"/>
      <c r="AB1620"/>
      <c r="AC1620"/>
      <c r="AD1620"/>
      <c r="AE1620"/>
      <c r="AF1620"/>
      <c r="AG1620"/>
      <c r="AH1620"/>
      <c r="AI1620"/>
      <c r="AJ1620"/>
      <c r="AK1620"/>
      <c r="AL1620"/>
      <c r="AM1620"/>
      <c r="AN1620"/>
      <c r="AO1620"/>
      <c r="AP1620"/>
      <c r="AQ1620"/>
      <c r="AR1620"/>
      <c r="AS1620"/>
      <c r="AT1620"/>
      <c r="AU1620"/>
      <c r="AV1620"/>
      <c r="AW1620"/>
      <c r="AX1620"/>
      <c r="AY1620"/>
      <c r="AZ1620"/>
      <c r="BA1620"/>
      <c r="BB1620"/>
      <c r="BC1620"/>
      <c r="BD1620"/>
      <c r="BE1620"/>
      <c r="BF1620"/>
      <c r="BG1620"/>
      <c r="BH1620"/>
      <c r="BI1620"/>
      <c r="BJ1620"/>
      <c r="BK1620"/>
      <c r="BL1620"/>
      <c r="BM1620"/>
      <c r="BN1620"/>
      <c r="BO1620"/>
    </row>
    <row r="1621" spans="1:67" ht="15" x14ac:dyDescent="0.25">
      <c r="A1621" s="245" t="s">
        <v>5395</v>
      </c>
      <c r="B1621" s="245" t="s">
        <v>5394</v>
      </c>
      <c r="C1621" s="245" t="s">
        <v>5449</v>
      </c>
      <c r="D1621" s="245" t="s">
        <v>5448</v>
      </c>
      <c r="E1621" s="246" t="s">
        <v>44</v>
      </c>
      <c r="F1621" s="245" t="s">
        <v>44</v>
      </c>
      <c r="G1621" s="245" t="s">
        <v>10686</v>
      </c>
      <c r="H1621" s="245" t="s">
        <v>10687</v>
      </c>
      <c r="I1621" s="245" t="s">
        <v>24</v>
      </c>
      <c r="J1621" s="245" t="s">
        <v>569</v>
      </c>
      <c r="K1621" s="246" t="s">
        <v>23233</v>
      </c>
      <c r="L1621" s="245" t="s">
        <v>568</v>
      </c>
      <c r="M1621"/>
      <c r="N1621"/>
      <c r="O1621"/>
      <c r="P1621"/>
      <c r="Q1621"/>
      <c r="R1621"/>
      <c r="S1621"/>
      <c r="T1621"/>
      <c r="U1621"/>
      <c r="V1621"/>
      <c r="W1621"/>
      <c r="X1621"/>
      <c r="Y1621"/>
      <c r="Z1621"/>
      <c r="AA1621"/>
      <c r="AB1621"/>
      <c r="AC1621"/>
      <c r="AD1621"/>
      <c r="AE1621"/>
      <c r="AF1621"/>
      <c r="AG1621"/>
      <c r="AH1621"/>
      <c r="AI1621"/>
      <c r="AJ1621"/>
      <c r="AK1621"/>
      <c r="AL1621"/>
      <c r="AM1621"/>
      <c r="AN1621"/>
      <c r="AO1621"/>
      <c r="AP1621"/>
      <c r="AQ1621"/>
      <c r="AR1621"/>
      <c r="AS1621"/>
      <c r="AT1621"/>
      <c r="AU1621"/>
      <c r="AV1621"/>
      <c r="AW1621"/>
      <c r="AX1621"/>
      <c r="AY1621"/>
      <c r="AZ1621"/>
      <c r="BA1621"/>
      <c r="BB1621"/>
      <c r="BC1621"/>
      <c r="BD1621"/>
      <c r="BE1621"/>
      <c r="BF1621"/>
      <c r="BG1621"/>
      <c r="BH1621"/>
      <c r="BI1621"/>
      <c r="BJ1621"/>
      <c r="BK1621"/>
      <c r="BL1621"/>
      <c r="BM1621"/>
      <c r="BN1621"/>
      <c r="BO1621"/>
    </row>
    <row r="1622" spans="1:67" ht="15" x14ac:dyDescent="0.25">
      <c r="A1622" s="245" t="s">
        <v>5395</v>
      </c>
      <c r="B1622" s="245" t="s">
        <v>5394</v>
      </c>
      <c r="C1622" s="245" t="s">
        <v>5449</v>
      </c>
      <c r="D1622" s="245" t="s">
        <v>5448</v>
      </c>
      <c r="E1622" s="246" t="s">
        <v>44</v>
      </c>
      <c r="F1622" s="245" t="s">
        <v>44</v>
      </c>
      <c r="G1622" s="245" t="s">
        <v>10688</v>
      </c>
      <c r="H1622" s="245" t="s">
        <v>10689</v>
      </c>
      <c r="I1622" s="245" t="s">
        <v>24</v>
      </c>
      <c r="J1622" s="245" t="s">
        <v>569</v>
      </c>
      <c r="K1622" s="246" t="s">
        <v>23234</v>
      </c>
      <c r="L1622" s="245" t="s">
        <v>568</v>
      </c>
      <c r="M1622"/>
      <c r="N1622"/>
      <c r="O1622"/>
      <c r="P1622"/>
      <c r="Q1622"/>
      <c r="R1622"/>
      <c r="S1622"/>
      <c r="T1622"/>
      <c r="U1622"/>
      <c r="V1622"/>
      <c r="W1622"/>
      <c r="X1622"/>
      <c r="Y1622"/>
      <c r="Z1622"/>
      <c r="AA1622"/>
      <c r="AB1622"/>
      <c r="AC1622"/>
      <c r="AD1622"/>
      <c r="AE1622"/>
      <c r="AF1622"/>
      <c r="AG1622"/>
      <c r="AH1622"/>
      <c r="AI1622"/>
      <c r="AJ1622"/>
      <c r="AK1622"/>
      <c r="AL1622"/>
      <c r="AM1622"/>
      <c r="AN1622"/>
      <c r="AO1622"/>
      <c r="AP1622"/>
      <c r="AQ1622"/>
      <c r="AR1622"/>
      <c r="AS1622"/>
      <c r="AT1622"/>
      <c r="AU1622"/>
      <c r="AV1622"/>
      <c r="AW1622"/>
      <c r="AX1622"/>
      <c r="AY1622"/>
      <c r="AZ1622"/>
      <c r="BA1622"/>
      <c r="BB1622"/>
      <c r="BC1622"/>
      <c r="BD1622"/>
      <c r="BE1622"/>
      <c r="BF1622"/>
      <c r="BG1622"/>
      <c r="BH1622"/>
      <c r="BI1622"/>
      <c r="BJ1622"/>
      <c r="BK1622"/>
      <c r="BL1622"/>
      <c r="BM1622"/>
      <c r="BN1622"/>
      <c r="BO1622"/>
    </row>
    <row r="1623" spans="1:67" ht="15" x14ac:dyDescent="0.25">
      <c r="A1623" s="245" t="s">
        <v>5395</v>
      </c>
      <c r="B1623" s="245" t="s">
        <v>5394</v>
      </c>
      <c r="C1623" s="245" t="s">
        <v>5449</v>
      </c>
      <c r="D1623" s="245" t="s">
        <v>5448</v>
      </c>
      <c r="E1623" s="246" t="s">
        <v>44</v>
      </c>
      <c r="F1623" s="245" t="s">
        <v>44</v>
      </c>
      <c r="G1623" s="245" t="s">
        <v>10690</v>
      </c>
      <c r="H1623" s="245" t="s">
        <v>10691</v>
      </c>
      <c r="I1623" s="245" t="s">
        <v>24</v>
      </c>
      <c r="J1623" s="245" t="s">
        <v>569</v>
      </c>
      <c r="K1623" s="246" t="s">
        <v>23235</v>
      </c>
      <c r="L1623" s="245" t="s">
        <v>568</v>
      </c>
      <c r="M1623"/>
      <c r="N1623"/>
      <c r="O1623"/>
      <c r="P1623"/>
      <c r="Q1623"/>
      <c r="R1623"/>
      <c r="S1623"/>
      <c r="T1623"/>
      <c r="U1623"/>
      <c r="V1623"/>
      <c r="W1623"/>
      <c r="X1623"/>
      <c r="Y1623"/>
      <c r="Z1623"/>
      <c r="AA1623"/>
      <c r="AB1623"/>
      <c r="AC1623"/>
      <c r="AD1623"/>
      <c r="AE1623"/>
      <c r="AF1623"/>
      <c r="AG1623"/>
      <c r="AH1623"/>
      <c r="AI1623"/>
      <c r="AJ1623"/>
      <c r="AK1623"/>
      <c r="AL1623"/>
      <c r="AM1623"/>
      <c r="AN1623"/>
      <c r="AO1623"/>
      <c r="AP1623"/>
      <c r="AQ1623"/>
      <c r="AR1623"/>
      <c r="AS1623"/>
      <c r="AT1623"/>
      <c r="AU1623"/>
      <c r="AV1623"/>
      <c r="AW1623"/>
      <c r="AX1623"/>
      <c r="AY1623"/>
      <c r="AZ1623"/>
      <c r="BA1623"/>
      <c r="BB1623"/>
      <c r="BC1623"/>
      <c r="BD1623"/>
      <c r="BE1623"/>
      <c r="BF1623"/>
      <c r="BG1623"/>
      <c r="BH1623"/>
      <c r="BI1623"/>
      <c r="BJ1623"/>
      <c r="BK1623"/>
      <c r="BL1623"/>
      <c r="BM1623"/>
      <c r="BN1623"/>
      <c r="BO1623"/>
    </row>
    <row r="1624" spans="1:67" ht="15" x14ac:dyDescent="0.25">
      <c r="A1624" s="245" t="s">
        <v>5395</v>
      </c>
      <c r="B1624" s="245" t="s">
        <v>5394</v>
      </c>
      <c r="C1624" s="245" t="s">
        <v>5449</v>
      </c>
      <c r="D1624" s="245" t="s">
        <v>5448</v>
      </c>
      <c r="E1624" s="246" t="s">
        <v>44</v>
      </c>
      <c r="F1624" s="245" t="s">
        <v>44</v>
      </c>
      <c r="G1624" s="245" t="s">
        <v>10692</v>
      </c>
      <c r="H1624" s="245" t="s">
        <v>16774</v>
      </c>
      <c r="I1624" s="245" t="s">
        <v>24</v>
      </c>
      <c r="J1624" s="245" t="s">
        <v>569</v>
      </c>
      <c r="K1624" s="246" t="s">
        <v>23236</v>
      </c>
      <c r="L1624" s="245" t="s">
        <v>568</v>
      </c>
      <c r="M1624"/>
      <c r="N1624"/>
      <c r="O1624"/>
      <c r="P1624"/>
      <c r="Q1624"/>
      <c r="R1624"/>
      <c r="S1624"/>
      <c r="T1624"/>
      <c r="U1624"/>
      <c r="V1624"/>
      <c r="W1624"/>
      <c r="X1624"/>
      <c r="Y1624"/>
      <c r="Z1624"/>
      <c r="AA1624"/>
      <c r="AB1624"/>
      <c r="AC1624"/>
      <c r="AD1624"/>
      <c r="AE1624"/>
      <c r="AF1624"/>
      <c r="AG1624"/>
      <c r="AH1624"/>
      <c r="AI1624"/>
      <c r="AJ1624"/>
      <c r="AK1624"/>
      <c r="AL1624"/>
      <c r="AM1624"/>
      <c r="AN1624"/>
      <c r="AO1624"/>
      <c r="AP1624"/>
      <c r="AQ1624"/>
      <c r="AR1624"/>
      <c r="AS1624"/>
      <c r="AT1624"/>
      <c r="AU1624"/>
      <c r="AV1624"/>
      <c r="AW1624"/>
      <c r="AX1624"/>
      <c r="AY1624"/>
      <c r="AZ1624"/>
      <c r="BA1624"/>
      <c r="BB1624"/>
      <c r="BC1624"/>
      <c r="BD1624"/>
      <c r="BE1624"/>
      <c r="BF1624"/>
      <c r="BG1624"/>
      <c r="BH1624"/>
      <c r="BI1624"/>
      <c r="BJ1624"/>
      <c r="BK1624"/>
      <c r="BL1624"/>
      <c r="BM1624"/>
      <c r="BN1624"/>
      <c r="BO1624"/>
    </row>
    <row r="1625" spans="1:67" ht="15" x14ac:dyDescent="0.25">
      <c r="A1625" s="245" t="s">
        <v>5395</v>
      </c>
      <c r="B1625" s="245" t="s">
        <v>5394</v>
      </c>
      <c r="C1625" s="245" t="s">
        <v>5449</v>
      </c>
      <c r="D1625" s="245" t="s">
        <v>5448</v>
      </c>
      <c r="E1625" s="246" t="s">
        <v>44</v>
      </c>
      <c r="F1625" s="245" t="s">
        <v>44</v>
      </c>
      <c r="G1625" s="245" t="s">
        <v>10693</v>
      </c>
      <c r="H1625" s="245" t="s">
        <v>16776</v>
      </c>
      <c r="I1625" s="245" t="s">
        <v>24</v>
      </c>
      <c r="J1625" s="245" t="s">
        <v>569</v>
      </c>
      <c r="K1625" s="246" t="s">
        <v>23237</v>
      </c>
      <c r="L1625" s="245" t="s">
        <v>568</v>
      </c>
      <c r="M1625"/>
      <c r="N1625"/>
      <c r="O1625"/>
      <c r="P1625"/>
      <c r="Q1625"/>
      <c r="R1625"/>
      <c r="S1625"/>
      <c r="T1625"/>
      <c r="U1625"/>
      <c r="V1625"/>
      <c r="W1625"/>
      <c r="X1625"/>
      <c r="Y1625"/>
      <c r="Z1625"/>
      <c r="AA1625"/>
      <c r="AB1625"/>
      <c r="AC1625"/>
      <c r="AD1625"/>
      <c r="AE1625"/>
      <c r="AF1625"/>
      <c r="AG1625"/>
      <c r="AH1625"/>
      <c r="AI1625"/>
      <c r="AJ1625"/>
      <c r="AK1625"/>
      <c r="AL1625"/>
      <c r="AM1625"/>
      <c r="AN1625"/>
      <c r="AO1625"/>
      <c r="AP1625"/>
      <c r="AQ1625"/>
      <c r="AR1625"/>
      <c r="AS1625"/>
      <c r="AT1625"/>
      <c r="AU1625"/>
      <c r="AV1625"/>
      <c r="AW1625"/>
      <c r="AX1625"/>
      <c r="AY1625"/>
      <c r="AZ1625"/>
      <c r="BA1625"/>
      <c r="BB1625"/>
      <c r="BC1625"/>
      <c r="BD1625"/>
      <c r="BE1625"/>
      <c r="BF1625"/>
      <c r="BG1625"/>
      <c r="BH1625"/>
      <c r="BI1625"/>
      <c r="BJ1625"/>
      <c r="BK1625"/>
      <c r="BL1625"/>
      <c r="BM1625"/>
      <c r="BN1625"/>
      <c r="BO1625"/>
    </row>
    <row r="1626" spans="1:67" ht="15" x14ac:dyDescent="0.25">
      <c r="A1626" s="245" t="s">
        <v>5395</v>
      </c>
      <c r="B1626" s="245" t="s">
        <v>5394</v>
      </c>
      <c r="C1626" s="245" t="s">
        <v>5449</v>
      </c>
      <c r="D1626" s="245" t="s">
        <v>5448</v>
      </c>
      <c r="E1626" s="246" t="s">
        <v>44</v>
      </c>
      <c r="F1626" s="245" t="s">
        <v>44</v>
      </c>
      <c r="G1626" s="245" t="s">
        <v>5592</v>
      </c>
      <c r="H1626" s="245" t="s">
        <v>16778</v>
      </c>
      <c r="I1626" s="245" t="s">
        <v>24</v>
      </c>
      <c r="J1626" s="245" t="s">
        <v>569</v>
      </c>
      <c r="K1626" s="246" t="s">
        <v>23238</v>
      </c>
      <c r="L1626" s="245" t="s">
        <v>568</v>
      </c>
      <c r="M1626"/>
      <c r="N1626"/>
      <c r="O1626"/>
      <c r="P1626"/>
      <c r="Q1626"/>
      <c r="R1626"/>
      <c r="S1626"/>
      <c r="T1626"/>
      <c r="U1626"/>
      <c r="V1626"/>
      <c r="W1626"/>
      <c r="X1626"/>
      <c r="Y1626"/>
      <c r="Z1626"/>
      <c r="AA1626"/>
      <c r="AB1626"/>
      <c r="AC1626"/>
      <c r="AD1626"/>
      <c r="AE1626"/>
      <c r="AF1626"/>
      <c r="AG1626"/>
      <c r="AH1626"/>
      <c r="AI1626"/>
      <c r="AJ1626"/>
      <c r="AK1626"/>
      <c r="AL1626"/>
      <c r="AM1626"/>
      <c r="AN1626"/>
      <c r="AO1626"/>
      <c r="AP1626"/>
      <c r="AQ1626"/>
      <c r="AR1626"/>
      <c r="AS1626"/>
      <c r="AT1626"/>
      <c r="AU1626"/>
      <c r="AV1626"/>
      <c r="AW1626"/>
      <c r="AX1626"/>
      <c r="AY1626"/>
      <c r="AZ1626"/>
      <c r="BA1626"/>
      <c r="BB1626"/>
      <c r="BC1626"/>
      <c r="BD1626"/>
      <c r="BE1626"/>
      <c r="BF1626"/>
      <c r="BG1626"/>
      <c r="BH1626"/>
      <c r="BI1626"/>
      <c r="BJ1626"/>
      <c r="BK1626"/>
      <c r="BL1626"/>
      <c r="BM1626"/>
      <c r="BN1626"/>
      <c r="BO1626"/>
    </row>
    <row r="1627" spans="1:67" ht="15" x14ac:dyDescent="0.25">
      <c r="A1627" s="245" t="s">
        <v>5395</v>
      </c>
      <c r="B1627" s="245" t="s">
        <v>5394</v>
      </c>
      <c r="C1627" s="245" t="s">
        <v>5449</v>
      </c>
      <c r="D1627" s="245" t="s">
        <v>5448</v>
      </c>
      <c r="E1627" s="246" t="s">
        <v>44</v>
      </c>
      <c r="F1627" s="245" t="s">
        <v>44</v>
      </c>
      <c r="G1627" s="245" t="s">
        <v>5591</v>
      </c>
      <c r="H1627" s="245" t="s">
        <v>16780</v>
      </c>
      <c r="I1627" s="245" t="s">
        <v>24</v>
      </c>
      <c r="J1627" s="245" t="s">
        <v>569</v>
      </c>
      <c r="K1627" s="246" t="s">
        <v>23239</v>
      </c>
      <c r="L1627" s="245" t="s">
        <v>568</v>
      </c>
      <c r="M1627"/>
      <c r="N1627"/>
      <c r="O1627"/>
      <c r="P1627"/>
      <c r="Q1627"/>
      <c r="R1627"/>
      <c r="S1627"/>
      <c r="T1627"/>
      <c r="U1627"/>
      <c r="V1627"/>
      <c r="W1627"/>
      <c r="X1627"/>
      <c r="Y1627"/>
      <c r="Z1627"/>
      <c r="AA1627"/>
      <c r="AB1627"/>
      <c r="AC1627"/>
      <c r="AD1627"/>
      <c r="AE1627"/>
      <c r="AF1627"/>
      <c r="AG1627"/>
      <c r="AH1627"/>
      <c r="AI1627"/>
      <c r="AJ1627"/>
      <c r="AK1627"/>
      <c r="AL1627"/>
      <c r="AM1627"/>
      <c r="AN1627"/>
      <c r="AO1627"/>
      <c r="AP1627"/>
      <c r="AQ1627"/>
      <c r="AR1627"/>
      <c r="AS1627"/>
      <c r="AT1627"/>
      <c r="AU1627"/>
      <c r="AV1627"/>
      <c r="AW1627"/>
      <c r="AX1627"/>
      <c r="AY1627"/>
      <c r="AZ1627"/>
      <c r="BA1627"/>
      <c r="BB1627"/>
      <c r="BC1627"/>
      <c r="BD1627"/>
      <c r="BE1627"/>
      <c r="BF1627"/>
      <c r="BG1627"/>
      <c r="BH1627"/>
      <c r="BI1627"/>
      <c r="BJ1627"/>
      <c r="BK1627"/>
      <c r="BL1627"/>
      <c r="BM1627"/>
      <c r="BN1627"/>
      <c r="BO1627"/>
    </row>
    <row r="1628" spans="1:67" ht="15" x14ac:dyDescent="0.25">
      <c r="A1628" s="245" t="s">
        <v>5395</v>
      </c>
      <c r="B1628" s="245" t="s">
        <v>5394</v>
      </c>
      <c r="C1628" s="245" t="s">
        <v>5449</v>
      </c>
      <c r="D1628" s="245" t="s">
        <v>5448</v>
      </c>
      <c r="E1628" s="246" t="s">
        <v>44</v>
      </c>
      <c r="F1628" s="245" t="s">
        <v>44</v>
      </c>
      <c r="G1628" s="245" t="s">
        <v>10694</v>
      </c>
      <c r="H1628" s="245" t="s">
        <v>16782</v>
      </c>
      <c r="I1628" s="245" t="s">
        <v>24</v>
      </c>
      <c r="J1628" s="245" t="s">
        <v>569</v>
      </c>
      <c r="K1628" s="246" t="s">
        <v>23240</v>
      </c>
      <c r="L1628" s="245" t="s">
        <v>568</v>
      </c>
      <c r="M1628"/>
      <c r="N1628"/>
      <c r="O1628"/>
      <c r="P1628"/>
      <c r="Q1628"/>
      <c r="R1628"/>
      <c r="S1628"/>
      <c r="T1628"/>
      <c r="U1628"/>
      <c r="V1628"/>
      <c r="W1628"/>
      <c r="X1628"/>
      <c r="Y1628"/>
      <c r="Z1628"/>
      <c r="AA1628"/>
      <c r="AB1628"/>
      <c r="AC1628"/>
      <c r="AD1628"/>
      <c r="AE1628"/>
      <c r="AF1628"/>
      <c r="AG1628"/>
      <c r="AH1628"/>
      <c r="AI1628"/>
      <c r="AJ1628"/>
      <c r="AK1628"/>
      <c r="AL1628"/>
      <c r="AM1628"/>
      <c r="AN1628"/>
      <c r="AO1628"/>
      <c r="AP1628"/>
      <c r="AQ1628"/>
      <c r="AR1628"/>
      <c r="AS1628"/>
      <c r="AT1628"/>
      <c r="AU1628"/>
      <c r="AV1628"/>
      <c r="AW1628"/>
      <c r="AX1628"/>
      <c r="AY1628"/>
      <c r="AZ1628"/>
      <c r="BA1628"/>
      <c r="BB1628"/>
      <c r="BC1628"/>
      <c r="BD1628"/>
      <c r="BE1628"/>
      <c r="BF1628"/>
      <c r="BG1628"/>
      <c r="BH1628"/>
      <c r="BI1628"/>
      <c r="BJ1628"/>
      <c r="BK1628"/>
      <c r="BL1628"/>
      <c r="BM1628"/>
      <c r="BN1628"/>
      <c r="BO1628"/>
    </row>
    <row r="1629" spans="1:67" ht="15" x14ac:dyDescent="0.25">
      <c r="A1629" s="245" t="s">
        <v>5395</v>
      </c>
      <c r="B1629" s="245" t="s">
        <v>5394</v>
      </c>
      <c r="C1629" s="245" t="s">
        <v>5449</v>
      </c>
      <c r="D1629" s="245" t="s">
        <v>5448</v>
      </c>
      <c r="E1629" s="246" t="s">
        <v>44</v>
      </c>
      <c r="F1629" s="245" t="s">
        <v>44</v>
      </c>
      <c r="G1629" s="245" t="s">
        <v>5590</v>
      </c>
      <c r="H1629" s="245" t="s">
        <v>16784</v>
      </c>
      <c r="I1629" s="245" t="s">
        <v>24</v>
      </c>
      <c r="J1629" s="245" t="s">
        <v>569</v>
      </c>
      <c r="K1629" s="246" t="s">
        <v>23241</v>
      </c>
      <c r="L1629" s="245" t="s">
        <v>568</v>
      </c>
      <c r="M1629"/>
      <c r="N1629"/>
      <c r="O1629"/>
      <c r="P1629"/>
      <c r="Q1629"/>
      <c r="R1629"/>
      <c r="S1629"/>
      <c r="T1629"/>
      <c r="U1629"/>
      <c r="V1629"/>
      <c r="W1629"/>
      <c r="X1629"/>
      <c r="Y1629"/>
      <c r="Z1629"/>
      <c r="AA1629"/>
      <c r="AB1629"/>
      <c r="AC1629"/>
      <c r="AD1629"/>
      <c r="AE1629"/>
      <c r="AF1629"/>
      <c r="AG1629"/>
      <c r="AH1629"/>
      <c r="AI1629"/>
      <c r="AJ1629"/>
      <c r="AK1629"/>
      <c r="AL1629"/>
      <c r="AM1629"/>
      <c r="AN1629"/>
      <c r="AO1629"/>
      <c r="AP1629"/>
      <c r="AQ1629"/>
      <c r="AR1629"/>
      <c r="AS1629"/>
      <c r="AT1629"/>
      <c r="AU1629"/>
      <c r="AV1629"/>
      <c r="AW1629"/>
      <c r="AX1629"/>
      <c r="AY1629"/>
      <c r="AZ1629"/>
      <c r="BA1629"/>
      <c r="BB1629"/>
      <c r="BC1629"/>
      <c r="BD1629"/>
      <c r="BE1629"/>
      <c r="BF1629"/>
      <c r="BG1629"/>
      <c r="BH1629"/>
      <c r="BI1629"/>
      <c r="BJ1629"/>
      <c r="BK1629"/>
      <c r="BL1629"/>
      <c r="BM1629"/>
      <c r="BN1629"/>
      <c r="BO1629"/>
    </row>
    <row r="1630" spans="1:67" ht="15" x14ac:dyDescent="0.25">
      <c r="A1630" s="245" t="s">
        <v>5395</v>
      </c>
      <c r="B1630" s="245" t="s">
        <v>5394</v>
      </c>
      <c r="C1630" s="245" t="s">
        <v>5449</v>
      </c>
      <c r="D1630" s="245" t="s">
        <v>5448</v>
      </c>
      <c r="E1630" s="246" t="s">
        <v>44</v>
      </c>
      <c r="F1630" s="245" t="s">
        <v>44</v>
      </c>
      <c r="G1630" s="245" t="s">
        <v>5589</v>
      </c>
      <c r="H1630" s="245" t="s">
        <v>10695</v>
      </c>
      <c r="I1630" s="245" t="s">
        <v>14</v>
      </c>
      <c r="J1630" s="245" t="s">
        <v>59</v>
      </c>
      <c r="K1630" s="246" t="s">
        <v>23242</v>
      </c>
      <c r="L1630" s="245" t="s">
        <v>568</v>
      </c>
      <c r="M1630"/>
      <c r="N1630"/>
      <c r="O1630"/>
      <c r="P1630"/>
      <c r="Q1630"/>
      <c r="R1630"/>
      <c r="S1630"/>
      <c r="T1630"/>
      <c r="U1630"/>
      <c r="V1630"/>
      <c r="W1630"/>
      <c r="X1630"/>
      <c r="Y1630"/>
      <c r="Z1630"/>
      <c r="AA1630"/>
      <c r="AB1630"/>
      <c r="AC1630"/>
      <c r="AD1630"/>
      <c r="AE1630"/>
      <c r="AF1630"/>
      <c r="AG1630"/>
      <c r="AH1630"/>
      <c r="AI1630"/>
      <c r="AJ1630"/>
      <c r="AK1630"/>
      <c r="AL1630"/>
      <c r="AM1630"/>
      <c r="AN1630"/>
      <c r="AO1630"/>
      <c r="AP1630"/>
      <c r="AQ1630"/>
      <c r="AR1630"/>
      <c r="AS1630"/>
      <c r="AT1630"/>
      <c r="AU1630"/>
      <c r="AV1630"/>
      <c r="AW1630"/>
      <c r="AX1630"/>
      <c r="AY1630"/>
      <c r="AZ1630"/>
      <c r="BA1630"/>
      <c r="BB1630"/>
      <c r="BC1630"/>
      <c r="BD1630"/>
      <c r="BE1630"/>
      <c r="BF1630"/>
      <c r="BG1630"/>
      <c r="BH1630"/>
      <c r="BI1630"/>
      <c r="BJ1630"/>
      <c r="BK1630"/>
      <c r="BL1630"/>
      <c r="BM1630"/>
      <c r="BN1630"/>
      <c r="BO1630"/>
    </row>
    <row r="1631" spans="1:67" ht="15" x14ac:dyDescent="0.25">
      <c r="A1631" s="245" t="s">
        <v>5395</v>
      </c>
      <c r="B1631" s="245" t="s">
        <v>5394</v>
      </c>
      <c r="C1631" s="245" t="s">
        <v>5449</v>
      </c>
      <c r="D1631" s="245" t="s">
        <v>5448</v>
      </c>
      <c r="E1631" s="246" t="s">
        <v>44</v>
      </c>
      <c r="F1631" s="245" t="s">
        <v>44</v>
      </c>
      <c r="G1631" s="245" t="s">
        <v>5588</v>
      </c>
      <c r="H1631" s="245" t="s">
        <v>10696</v>
      </c>
      <c r="I1631" s="245" t="s">
        <v>14</v>
      </c>
      <c r="J1631" s="245" t="s">
        <v>59</v>
      </c>
      <c r="K1631" s="246" t="s">
        <v>23243</v>
      </c>
      <c r="L1631" s="245" t="s">
        <v>568</v>
      </c>
      <c r="M1631"/>
      <c r="N1631"/>
      <c r="O1631"/>
      <c r="P1631"/>
      <c r="Q1631"/>
      <c r="R1631"/>
      <c r="S1631"/>
      <c r="T1631"/>
      <c r="U1631"/>
      <c r="V1631"/>
      <c r="W1631"/>
      <c r="X1631"/>
      <c r="Y1631"/>
      <c r="Z1631"/>
      <c r="AA1631"/>
      <c r="AB1631"/>
      <c r="AC1631"/>
      <c r="AD1631"/>
      <c r="AE1631"/>
      <c r="AF1631"/>
      <c r="AG1631"/>
      <c r="AH1631"/>
      <c r="AI1631"/>
      <c r="AJ1631"/>
      <c r="AK1631"/>
      <c r="AL1631"/>
      <c r="AM1631"/>
      <c r="AN1631"/>
      <c r="AO1631"/>
      <c r="AP1631"/>
      <c r="AQ1631"/>
      <c r="AR1631"/>
      <c r="AS1631"/>
      <c r="AT1631"/>
      <c r="AU1631"/>
      <c r="AV1631"/>
      <c r="AW1631"/>
      <c r="AX1631"/>
      <c r="AY1631"/>
      <c r="AZ1631"/>
      <c r="BA1631"/>
      <c r="BB1631"/>
      <c r="BC1631"/>
      <c r="BD1631"/>
      <c r="BE1631"/>
      <c r="BF1631"/>
      <c r="BG1631"/>
      <c r="BH1631"/>
      <c r="BI1631"/>
      <c r="BJ1631"/>
      <c r="BK1631"/>
      <c r="BL1631"/>
      <c r="BM1631"/>
      <c r="BN1631"/>
      <c r="BO1631"/>
    </row>
    <row r="1632" spans="1:67" ht="15" x14ac:dyDescent="0.25">
      <c r="A1632" s="245" t="s">
        <v>5395</v>
      </c>
      <c r="B1632" s="245" t="s">
        <v>5394</v>
      </c>
      <c r="C1632" s="245" t="s">
        <v>5449</v>
      </c>
      <c r="D1632" s="245" t="s">
        <v>5448</v>
      </c>
      <c r="E1632" s="246" t="s">
        <v>44</v>
      </c>
      <c r="F1632" s="245" t="s">
        <v>44</v>
      </c>
      <c r="G1632" s="245" t="s">
        <v>5587</v>
      </c>
      <c r="H1632" s="245" t="s">
        <v>10697</v>
      </c>
      <c r="I1632" s="245" t="s">
        <v>14</v>
      </c>
      <c r="J1632" s="245" t="s">
        <v>59</v>
      </c>
      <c r="K1632" s="246" t="s">
        <v>23244</v>
      </c>
      <c r="L1632" s="245" t="s">
        <v>568</v>
      </c>
      <c r="M1632"/>
      <c r="N1632"/>
      <c r="O1632"/>
      <c r="P1632"/>
      <c r="Q1632"/>
      <c r="R1632"/>
      <c r="S1632"/>
      <c r="T1632"/>
      <c r="U1632"/>
      <c r="V1632"/>
      <c r="W1632"/>
      <c r="X1632"/>
      <c r="Y1632"/>
      <c r="Z1632"/>
      <c r="AA1632"/>
      <c r="AB1632"/>
      <c r="AC1632"/>
      <c r="AD1632"/>
      <c r="AE1632"/>
      <c r="AF1632"/>
      <c r="AG1632"/>
      <c r="AH1632"/>
      <c r="AI1632"/>
      <c r="AJ1632"/>
      <c r="AK1632"/>
      <c r="AL1632"/>
      <c r="AM1632"/>
      <c r="AN1632"/>
      <c r="AO1632"/>
      <c r="AP1632"/>
      <c r="AQ1632"/>
      <c r="AR1632"/>
      <c r="AS1632"/>
      <c r="AT1632"/>
      <c r="AU1632"/>
      <c r="AV1632"/>
      <c r="AW1632"/>
      <c r="AX1632"/>
      <c r="AY1632"/>
      <c r="AZ1632"/>
      <c r="BA1632"/>
      <c r="BB1632"/>
      <c r="BC1632"/>
      <c r="BD1632"/>
      <c r="BE1632"/>
      <c r="BF1632"/>
      <c r="BG1632"/>
      <c r="BH1632"/>
      <c r="BI1632"/>
      <c r="BJ1632"/>
      <c r="BK1632"/>
      <c r="BL1632"/>
      <c r="BM1632"/>
      <c r="BN1632"/>
      <c r="BO1632"/>
    </row>
    <row r="1633" spans="1:67" ht="15" x14ac:dyDescent="0.25">
      <c r="A1633" s="245" t="s">
        <v>5395</v>
      </c>
      <c r="B1633" s="245" t="s">
        <v>5394</v>
      </c>
      <c r="C1633" s="245" t="s">
        <v>5449</v>
      </c>
      <c r="D1633" s="245" t="s">
        <v>5448</v>
      </c>
      <c r="E1633" s="246" t="s">
        <v>44</v>
      </c>
      <c r="F1633" s="245" t="s">
        <v>44</v>
      </c>
      <c r="G1633" s="245" t="s">
        <v>5586</v>
      </c>
      <c r="H1633" s="245" t="s">
        <v>10698</v>
      </c>
      <c r="I1633" s="245" t="s">
        <v>14</v>
      </c>
      <c r="J1633" s="245" t="s">
        <v>59</v>
      </c>
      <c r="K1633" s="246" t="s">
        <v>23245</v>
      </c>
      <c r="L1633" s="245" t="s">
        <v>568</v>
      </c>
      <c r="M1633"/>
      <c r="N1633"/>
      <c r="O1633"/>
      <c r="P1633"/>
      <c r="Q1633"/>
      <c r="R1633"/>
      <c r="S1633"/>
      <c r="T1633"/>
      <c r="U1633"/>
      <c r="V1633"/>
      <c r="W1633"/>
      <c r="X1633"/>
      <c r="Y1633"/>
      <c r="Z1633"/>
      <c r="AA1633"/>
      <c r="AB1633"/>
      <c r="AC1633"/>
      <c r="AD1633"/>
      <c r="AE1633"/>
      <c r="AF1633"/>
      <c r="AG1633"/>
      <c r="AH1633"/>
      <c r="AI1633"/>
      <c r="AJ1633"/>
      <c r="AK1633"/>
      <c r="AL1633"/>
      <c r="AM1633"/>
      <c r="AN1633"/>
      <c r="AO1633"/>
      <c r="AP1633"/>
      <c r="AQ1633"/>
      <c r="AR1633"/>
      <c r="AS1633"/>
      <c r="AT1633"/>
      <c r="AU1633"/>
      <c r="AV1633"/>
      <c r="AW1633"/>
      <c r="AX1633"/>
      <c r="AY1633"/>
      <c r="AZ1633"/>
      <c r="BA1633"/>
      <c r="BB1633"/>
      <c r="BC1633"/>
      <c r="BD1633"/>
      <c r="BE1633"/>
      <c r="BF1633"/>
      <c r="BG1633"/>
      <c r="BH1633"/>
      <c r="BI1633"/>
      <c r="BJ1633"/>
      <c r="BK1633"/>
      <c r="BL1633"/>
      <c r="BM1633"/>
      <c r="BN1633"/>
      <c r="BO1633"/>
    </row>
    <row r="1634" spans="1:67" ht="15" x14ac:dyDescent="0.25">
      <c r="A1634" s="245" t="s">
        <v>5395</v>
      </c>
      <c r="B1634" s="245" t="s">
        <v>5394</v>
      </c>
      <c r="C1634" s="245" t="s">
        <v>5449</v>
      </c>
      <c r="D1634" s="245" t="s">
        <v>5448</v>
      </c>
      <c r="E1634" s="246" t="s">
        <v>44</v>
      </c>
      <c r="F1634" s="245" t="s">
        <v>44</v>
      </c>
      <c r="G1634" s="245" t="s">
        <v>5585</v>
      </c>
      <c r="H1634" s="245" t="s">
        <v>16790</v>
      </c>
      <c r="I1634" s="245" t="s">
        <v>24</v>
      </c>
      <c r="J1634" s="245" t="s">
        <v>569</v>
      </c>
      <c r="K1634" s="246" t="s">
        <v>23246</v>
      </c>
      <c r="L1634" s="245" t="s">
        <v>568</v>
      </c>
      <c r="M1634"/>
      <c r="N1634"/>
      <c r="O1634"/>
      <c r="P1634"/>
      <c r="Q1634"/>
      <c r="R1634"/>
      <c r="S1634"/>
      <c r="T1634"/>
      <c r="U1634"/>
      <c r="V1634"/>
      <c r="W1634"/>
      <c r="X1634"/>
      <c r="Y1634"/>
      <c r="Z1634"/>
      <c r="AA1634"/>
      <c r="AB1634"/>
      <c r="AC1634"/>
      <c r="AD1634"/>
      <c r="AE1634"/>
      <c r="AF1634"/>
      <c r="AG1634"/>
      <c r="AH1634"/>
      <c r="AI1634"/>
      <c r="AJ1634"/>
      <c r="AK1634"/>
      <c r="AL1634"/>
      <c r="AM1634"/>
      <c r="AN1634"/>
      <c r="AO1634"/>
      <c r="AP1634"/>
      <c r="AQ1634"/>
      <c r="AR1634"/>
      <c r="AS1634"/>
      <c r="AT1634"/>
      <c r="AU1634"/>
      <c r="AV1634"/>
      <c r="AW1634"/>
      <c r="AX1634"/>
      <c r="AY1634"/>
      <c r="AZ1634"/>
      <c r="BA1634"/>
      <c r="BB1634"/>
      <c r="BC1634"/>
      <c r="BD1634"/>
      <c r="BE1634"/>
      <c r="BF1634"/>
      <c r="BG1634"/>
      <c r="BH1634"/>
      <c r="BI1634"/>
      <c r="BJ1634"/>
      <c r="BK1634"/>
      <c r="BL1634"/>
      <c r="BM1634"/>
      <c r="BN1634"/>
      <c r="BO1634"/>
    </row>
    <row r="1635" spans="1:67" ht="15" x14ac:dyDescent="0.25">
      <c r="A1635" s="245" t="s">
        <v>5395</v>
      </c>
      <c r="B1635" s="245" t="s">
        <v>5394</v>
      </c>
      <c r="C1635" s="245" t="s">
        <v>5449</v>
      </c>
      <c r="D1635" s="245" t="s">
        <v>5448</v>
      </c>
      <c r="E1635" s="246" t="s">
        <v>44</v>
      </c>
      <c r="F1635" s="245" t="s">
        <v>44</v>
      </c>
      <c r="G1635" s="245" t="s">
        <v>5584</v>
      </c>
      <c r="H1635" s="245" t="s">
        <v>10699</v>
      </c>
      <c r="I1635" s="245" t="s">
        <v>14</v>
      </c>
      <c r="J1635" s="245" t="s">
        <v>59</v>
      </c>
      <c r="K1635" s="246" t="s">
        <v>23247</v>
      </c>
      <c r="L1635" s="245" t="s">
        <v>568</v>
      </c>
      <c r="M1635"/>
      <c r="N1635"/>
      <c r="O1635"/>
      <c r="P1635"/>
      <c r="Q1635"/>
      <c r="R1635"/>
      <c r="S1635"/>
      <c r="T1635"/>
      <c r="U1635"/>
      <c r="V1635"/>
      <c r="W1635"/>
      <c r="X1635"/>
      <c r="Y1635"/>
      <c r="Z1635"/>
      <c r="AA1635"/>
      <c r="AB1635"/>
      <c r="AC1635"/>
      <c r="AD1635"/>
      <c r="AE1635"/>
      <c r="AF1635"/>
      <c r="AG1635"/>
      <c r="AH1635"/>
      <c r="AI1635"/>
      <c r="AJ1635"/>
      <c r="AK1635"/>
      <c r="AL1635"/>
      <c r="AM1635"/>
      <c r="AN1635"/>
      <c r="AO1635"/>
      <c r="AP1635"/>
      <c r="AQ1635"/>
      <c r="AR1635"/>
      <c r="AS1635"/>
      <c r="AT1635"/>
      <c r="AU1635"/>
      <c r="AV1635"/>
      <c r="AW1635"/>
      <c r="AX1635"/>
      <c r="AY1635"/>
      <c r="AZ1635"/>
      <c r="BA1635"/>
      <c r="BB1635"/>
      <c r="BC1635"/>
      <c r="BD1635"/>
      <c r="BE1635"/>
      <c r="BF1635"/>
      <c r="BG1635"/>
      <c r="BH1635"/>
      <c r="BI1635"/>
      <c r="BJ1635"/>
      <c r="BK1635"/>
      <c r="BL1635"/>
      <c r="BM1635"/>
      <c r="BN1635"/>
      <c r="BO1635"/>
    </row>
    <row r="1636" spans="1:67" ht="15" x14ac:dyDescent="0.25">
      <c r="A1636" s="245" t="s">
        <v>5395</v>
      </c>
      <c r="B1636" s="245" t="s">
        <v>5394</v>
      </c>
      <c r="C1636" s="245" t="s">
        <v>5449</v>
      </c>
      <c r="D1636" s="245" t="s">
        <v>5448</v>
      </c>
      <c r="E1636" s="246" t="s">
        <v>44</v>
      </c>
      <c r="F1636" s="245" t="s">
        <v>44</v>
      </c>
      <c r="G1636" s="245" t="s">
        <v>5583</v>
      </c>
      <c r="H1636" s="245" t="s">
        <v>10700</v>
      </c>
      <c r="I1636" s="245" t="s">
        <v>14</v>
      </c>
      <c r="J1636" s="245" t="s">
        <v>59</v>
      </c>
      <c r="K1636" s="246" t="s">
        <v>23248</v>
      </c>
      <c r="L1636" s="245" t="s">
        <v>568</v>
      </c>
      <c r="M1636"/>
      <c r="N1636"/>
      <c r="O1636"/>
      <c r="P1636"/>
      <c r="Q1636"/>
      <c r="R1636"/>
      <c r="S1636"/>
      <c r="T1636"/>
      <c r="U1636"/>
      <c r="V1636"/>
      <c r="W1636"/>
      <c r="X1636"/>
      <c r="Y1636"/>
      <c r="Z1636"/>
      <c r="AA1636"/>
      <c r="AB1636"/>
      <c r="AC1636"/>
      <c r="AD1636"/>
      <c r="AE1636"/>
      <c r="AF1636"/>
      <c r="AG1636"/>
      <c r="AH1636"/>
      <c r="AI1636"/>
      <c r="AJ1636"/>
      <c r="AK1636"/>
      <c r="AL1636"/>
      <c r="AM1636"/>
      <c r="AN1636"/>
      <c r="AO1636"/>
      <c r="AP1636"/>
      <c r="AQ1636"/>
      <c r="AR1636"/>
      <c r="AS1636"/>
      <c r="AT1636"/>
      <c r="AU1636"/>
      <c r="AV1636"/>
      <c r="AW1636"/>
      <c r="AX1636"/>
      <c r="AY1636"/>
      <c r="AZ1636"/>
      <c r="BA1636"/>
      <c r="BB1636"/>
      <c r="BC1636"/>
      <c r="BD1636"/>
      <c r="BE1636"/>
      <c r="BF1636"/>
      <c r="BG1636"/>
      <c r="BH1636"/>
      <c r="BI1636"/>
      <c r="BJ1636"/>
      <c r="BK1636"/>
      <c r="BL1636"/>
      <c r="BM1636"/>
      <c r="BN1636"/>
      <c r="BO1636"/>
    </row>
    <row r="1637" spans="1:67" ht="15" x14ac:dyDescent="0.25">
      <c r="A1637" s="245" t="s">
        <v>5395</v>
      </c>
      <c r="B1637" s="245" t="s">
        <v>5394</v>
      </c>
      <c r="C1637" s="245" t="s">
        <v>5449</v>
      </c>
      <c r="D1637" s="245" t="s">
        <v>5448</v>
      </c>
      <c r="E1637" s="246" t="s">
        <v>44</v>
      </c>
      <c r="F1637" s="245" t="s">
        <v>44</v>
      </c>
      <c r="G1637" s="245" t="s">
        <v>5582</v>
      </c>
      <c r="H1637" s="245" t="s">
        <v>16794</v>
      </c>
      <c r="I1637" s="245" t="s">
        <v>24</v>
      </c>
      <c r="J1637" s="245" t="s">
        <v>569</v>
      </c>
      <c r="K1637" s="246" t="s">
        <v>23249</v>
      </c>
      <c r="L1637" s="245" t="s">
        <v>568</v>
      </c>
      <c r="M1637"/>
      <c r="N1637"/>
      <c r="O1637"/>
      <c r="P1637"/>
      <c r="Q1637"/>
      <c r="R1637"/>
      <c r="S1637"/>
      <c r="T1637"/>
      <c r="U1637"/>
      <c r="V1637"/>
      <c r="W1637"/>
      <c r="X1637"/>
      <c r="Y1637"/>
      <c r="Z1637"/>
      <c r="AA1637"/>
      <c r="AB1637"/>
      <c r="AC1637"/>
      <c r="AD1637"/>
      <c r="AE1637"/>
      <c r="AF1637"/>
      <c r="AG1637"/>
      <c r="AH1637"/>
      <c r="AI1637"/>
      <c r="AJ1637"/>
      <c r="AK1637"/>
      <c r="AL1637"/>
      <c r="AM1637"/>
      <c r="AN1637"/>
      <c r="AO1637"/>
      <c r="AP1637"/>
      <c r="AQ1637"/>
      <c r="AR1637"/>
      <c r="AS1637"/>
      <c r="AT1637"/>
      <c r="AU1637"/>
      <c r="AV1637"/>
      <c r="AW1637"/>
      <c r="AX1637"/>
      <c r="AY1637"/>
      <c r="AZ1637"/>
      <c r="BA1637"/>
      <c r="BB1637"/>
      <c r="BC1637"/>
      <c r="BD1637"/>
      <c r="BE1637"/>
      <c r="BF1637"/>
      <c r="BG1637"/>
      <c r="BH1637"/>
      <c r="BI1637"/>
      <c r="BJ1637"/>
      <c r="BK1637"/>
      <c r="BL1637"/>
      <c r="BM1637"/>
      <c r="BN1637"/>
      <c r="BO1637"/>
    </row>
    <row r="1638" spans="1:67" ht="15" x14ac:dyDescent="0.25">
      <c r="A1638" s="245" t="s">
        <v>5395</v>
      </c>
      <c r="B1638" s="245" t="s">
        <v>5394</v>
      </c>
      <c r="C1638" s="245" t="s">
        <v>5449</v>
      </c>
      <c r="D1638" s="245" t="s">
        <v>5448</v>
      </c>
      <c r="E1638" s="246" t="s">
        <v>44</v>
      </c>
      <c r="F1638" s="245" t="s">
        <v>44</v>
      </c>
      <c r="G1638" s="245" t="s">
        <v>5581</v>
      </c>
      <c r="H1638" s="245" t="s">
        <v>10701</v>
      </c>
      <c r="I1638" s="245" t="s">
        <v>14</v>
      </c>
      <c r="J1638" s="245" t="s">
        <v>59</v>
      </c>
      <c r="K1638" s="246" t="s">
        <v>23250</v>
      </c>
      <c r="L1638" s="245" t="s">
        <v>568</v>
      </c>
      <c r="M1638"/>
      <c r="N1638"/>
      <c r="O1638"/>
      <c r="P1638"/>
      <c r="Q1638"/>
      <c r="R1638"/>
      <c r="S1638"/>
      <c r="T1638"/>
      <c r="U1638"/>
      <c r="V1638"/>
      <c r="W1638"/>
      <c r="X1638"/>
      <c r="Y1638"/>
      <c r="Z1638"/>
      <c r="AA1638"/>
      <c r="AB1638"/>
      <c r="AC1638"/>
      <c r="AD1638"/>
      <c r="AE1638"/>
      <c r="AF1638"/>
      <c r="AG1638"/>
      <c r="AH1638"/>
      <c r="AI1638"/>
      <c r="AJ1638"/>
      <c r="AK1638"/>
      <c r="AL1638"/>
      <c r="AM1638"/>
      <c r="AN1638"/>
      <c r="AO1638"/>
      <c r="AP1638"/>
      <c r="AQ1638"/>
      <c r="AR1638"/>
      <c r="AS1638"/>
      <c r="AT1638"/>
      <c r="AU1638"/>
      <c r="AV1638"/>
      <c r="AW1638"/>
      <c r="AX1638"/>
      <c r="AY1638"/>
      <c r="AZ1638"/>
      <c r="BA1638"/>
      <c r="BB1638"/>
      <c r="BC1638"/>
      <c r="BD1638"/>
      <c r="BE1638"/>
      <c r="BF1638"/>
      <c r="BG1638"/>
      <c r="BH1638"/>
      <c r="BI1638"/>
      <c r="BJ1638"/>
      <c r="BK1638"/>
      <c r="BL1638"/>
      <c r="BM1638"/>
      <c r="BN1638"/>
      <c r="BO1638"/>
    </row>
    <row r="1639" spans="1:67" ht="15" x14ac:dyDescent="0.25">
      <c r="A1639" s="245" t="s">
        <v>5395</v>
      </c>
      <c r="B1639" s="245" t="s">
        <v>5394</v>
      </c>
      <c r="C1639" s="245" t="s">
        <v>5449</v>
      </c>
      <c r="D1639" s="245" t="s">
        <v>5448</v>
      </c>
      <c r="E1639" s="246" t="s">
        <v>44</v>
      </c>
      <c r="F1639" s="245" t="s">
        <v>44</v>
      </c>
      <c r="G1639" s="245" t="s">
        <v>5580</v>
      </c>
      <c r="H1639" s="245" t="s">
        <v>16797</v>
      </c>
      <c r="I1639" s="245" t="s">
        <v>24</v>
      </c>
      <c r="J1639" s="245" t="s">
        <v>569</v>
      </c>
      <c r="K1639" s="246" t="s">
        <v>23251</v>
      </c>
      <c r="L1639" s="245" t="s">
        <v>568</v>
      </c>
      <c r="M1639"/>
      <c r="N1639"/>
      <c r="O1639"/>
      <c r="P1639"/>
      <c r="Q1639"/>
      <c r="R1639"/>
      <c r="S1639"/>
      <c r="T1639"/>
      <c r="U1639"/>
      <c r="V1639"/>
      <c r="W1639"/>
      <c r="X1639"/>
      <c r="Y1639"/>
      <c r="Z1639"/>
      <c r="AA1639"/>
      <c r="AB1639"/>
      <c r="AC1639"/>
      <c r="AD1639"/>
      <c r="AE1639"/>
      <c r="AF1639"/>
      <c r="AG1639"/>
      <c r="AH1639"/>
      <c r="AI1639"/>
      <c r="AJ1639"/>
      <c r="AK1639"/>
      <c r="AL1639"/>
      <c r="AM1639"/>
      <c r="AN1639"/>
      <c r="AO1639"/>
      <c r="AP1639"/>
      <c r="AQ1639"/>
      <c r="AR1639"/>
      <c r="AS1639"/>
      <c r="AT1639"/>
      <c r="AU1639"/>
      <c r="AV1639"/>
      <c r="AW1639"/>
      <c r="AX1639"/>
      <c r="AY1639"/>
      <c r="AZ1639"/>
      <c r="BA1639"/>
      <c r="BB1639"/>
      <c r="BC1639"/>
      <c r="BD1639"/>
      <c r="BE1639"/>
      <c r="BF1639"/>
      <c r="BG1639"/>
      <c r="BH1639"/>
      <c r="BI1639"/>
      <c r="BJ1639"/>
      <c r="BK1639"/>
      <c r="BL1639"/>
      <c r="BM1639"/>
      <c r="BN1639"/>
      <c r="BO1639"/>
    </row>
    <row r="1640" spans="1:67" ht="15" x14ac:dyDescent="0.25">
      <c r="A1640" s="245" t="s">
        <v>5395</v>
      </c>
      <c r="B1640" s="245" t="s">
        <v>5394</v>
      </c>
      <c r="C1640" s="245" t="s">
        <v>5449</v>
      </c>
      <c r="D1640" s="245" t="s">
        <v>5448</v>
      </c>
      <c r="E1640" s="246" t="s">
        <v>44</v>
      </c>
      <c r="F1640" s="245" t="s">
        <v>44</v>
      </c>
      <c r="G1640" s="245" t="s">
        <v>5579</v>
      </c>
      <c r="H1640" s="245" t="s">
        <v>10702</v>
      </c>
      <c r="I1640" s="245" t="s">
        <v>14</v>
      </c>
      <c r="J1640" s="245" t="s">
        <v>59</v>
      </c>
      <c r="K1640" s="246" t="s">
        <v>23252</v>
      </c>
      <c r="L1640" s="245" t="s">
        <v>568</v>
      </c>
      <c r="M1640"/>
      <c r="N1640"/>
      <c r="O1640"/>
      <c r="P1640"/>
      <c r="Q1640"/>
      <c r="R1640"/>
      <c r="S1640"/>
      <c r="T1640"/>
      <c r="U1640"/>
      <c r="V1640"/>
      <c r="W1640"/>
      <c r="X1640"/>
      <c r="Y1640"/>
      <c r="Z1640"/>
      <c r="AA1640"/>
      <c r="AB1640"/>
      <c r="AC1640"/>
      <c r="AD1640"/>
      <c r="AE1640"/>
      <c r="AF1640"/>
      <c r="AG1640"/>
      <c r="AH1640"/>
      <c r="AI1640"/>
      <c r="AJ1640"/>
      <c r="AK1640"/>
      <c r="AL1640"/>
      <c r="AM1640"/>
      <c r="AN1640"/>
      <c r="AO1640"/>
      <c r="AP1640"/>
      <c r="AQ1640"/>
      <c r="AR1640"/>
      <c r="AS1640"/>
      <c r="AT1640"/>
      <c r="AU1640"/>
      <c r="AV1640"/>
      <c r="AW1640"/>
      <c r="AX1640"/>
      <c r="AY1640"/>
      <c r="AZ1640"/>
      <c r="BA1640"/>
      <c r="BB1640"/>
      <c r="BC1640"/>
      <c r="BD1640"/>
      <c r="BE1640"/>
      <c r="BF1640"/>
      <c r="BG1640"/>
      <c r="BH1640"/>
      <c r="BI1640"/>
      <c r="BJ1640"/>
      <c r="BK1640"/>
      <c r="BL1640"/>
      <c r="BM1640"/>
      <c r="BN1640"/>
      <c r="BO1640"/>
    </row>
    <row r="1641" spans="1:67" ht="15" x14ac:dyDescent="0.25">
      <c r="A1641" s="245" t="s">
        <v>5395</v>
      </c>
      <c r="B1641" s="245" t="s">
        <v>5394</v>
      </c>
      <c r="C1641" s="245" t="s">
        <v>5449</v>
      </c>
      <c r="D1641" s="245" t="s">
        <v>5448</v>
      </c>
      <c r="E1641" s="246" t="s">
        <v>44</v>
      </c>
      <c r="F1641" s="245" t="s">
        <v>44</v>
      </c>
      <c r="G1641" s="245" t="s">
        <v>5578</v>
      </c>
      <c r="H1641" s="245" t="s">
        <v>16800</v>
      </c>
      <c r="I1641" s="245" t="s">
        <v>24</v>
      </c>
      <c r="J1641" s="245" t="s">
        <v>569</v>
      </c>
      <c r="K1641" s="246" t="s">
        <v>23253</v>
      </c>
      <c r="L1641" s="245" t="s">
        <v>568</v>
      </c>
      <c r="M1641"/>
      <c r="N1641"/>
      <c r="O1641"/>
      <c r="P1641"/>
      <c r="Q1641"/>
      <c r="R1641"/>
      <c r="S1641"/>
      <c r="T1641"/>
      <c r="U1641"/>
      <c r="V1641"/>
      <c r="W1641"/>
      <c r="X1641"/>
      <c r="Y1641"/>
      <c r="Z1641"/>
      <c r="AA1641"/>
      <c r="AB1641"/>
      <c r="AC1641"/>
      <c r="AD1641"/>
      <c r="AE1641"/>
      <c r="AF1641"/>
      <c r="AG1641"/>
      <c r="AH1641"/>
      <c r="AI1641"/>
      <c r="AJ1641"/>
      <c r="AK1641"/>
      <c r="AL1641"/>
      <c r="AM1641"/>
      <c r="AN1641"/>
      <c r="AO1641"/>
      <c r="AP1641"/>
      <c r="AQ1641"/>
      <c r="AR1641"/>
      <c r="AS1641"/>
      <c r="AT1641"/>
      <c r="AU1641"/>
      <c r="AV1641"/>
      <c r="AW1641"/>
      <c r="AX1641"/>
      <c r="AY1641"/>
      <c r="AZ1641"/>
      <c r="BA1641"/>
      <c r="BB1641"/>
      <c r="BC1641"/>
      <c r="BD1641"/>
      <c r="BE1641"/>
      <c r="BF1641"/>
      <c r="BG1641"/>
      <c r="BH1641"/>
      <c r="BI1641"/>
      <c r="BJ1641"/>
      <c r="BK1641"/>
      <c r="BL1641"/>
      <c r="BM1641"/>
      <c r="BN1641"/>
      <c r="BO1641"/>
    </row>
    <row r="1642" spans="1:67" ht="15" x14ac:dyDescent="0.25">
      <c r="A1642" s="245" t="s">
        <v>5395</v>
      </c>
      <c r="B1642" s="245" t="s">
        <v>5394</v>
      </c>
      <c r="C1642" s="245" t="s">
        <v>5449</v>
      </c>
      <c r="D1642" s="245" t="s">
        <v>5448</v>
      </c>
      <c r="E1642" s="246" t="s">
        <v>44</v>
      </c>
      <c r="F1642" s="245" t="s">
        <v>44</v>
      </c>
      <c r="G1642" s="245" t="s">
        <v>5577</v>
      </c>
      <c r="H1642" s="245" t="s">
        <v>10703</v>
      </c>
      <c r="I1642" s="245" t="s">
        <v>14</v>
      </c>
      <c r="J1642" s="245" t="s">
        <v>59</v>
      </c>
      <c r="K1642" s="246" t="s">
        <v>23254</v>
      </c>
      <c r="L1642" s="245" t="s">
        <v>568</v>
      </c>
      <c r="M1642"/>
      <c r="N1642"/>
      <c r="O1642"/>
      <c r="P1642"/>
      <c r="Q1642"/>
      <c r="R1642"/>
      <c r="S1642"/>
      <c r="T1642"/>
      <c r="U1642"/>
      <c r="V1642"/>
      <c r="W1642"/>
      <c r="X1642"/>
      <c r="Y1642"/>
      <c r="Z1642"/>
      <c r="AA1642"/>
      <c r="AB1642"/>
      <c r="AC1642"/>
      <c r="AD1642"/>
      <c r="AE1642"/>
      <c r="AF1642"/>
      <c r="AG1642"/>
      <c r="AH1642"/>
      <c r="AI1642"/>
      <c r="AJ1642"/>
      <c r="AK1642"/>
      <c r="AL1642"/>
      <c r="AM1642"/>
      <c r="AN1642"/>
      <c r="AO1642"/>
      <c r="AP1642"/>
      <c r="AQ1642"/>
      <c r="AR1642"/>
      <c r="AS1642"/>
      <c r="AT1642"/>
      <c r="AU1642"/>
      <c r="AV1642"/>
      <c r="AW1642"/>
      <c r="AX1642"/>
      <c r="AY1642"/>
      <c r="AZ1642"/>
      <c r="BA1642"/>
      <c r="BB1642"/>
      <c r="BC1642"/>
      <c r="BD1642"/>
      <c r="BE1642"/>
      <c r="BF1642"/>
      <c r="BG1642"/>
      <c r="BH1642"/>
      <c r="BI1642"/>
      <c r="BJ1642"/>
      <c r="BK1642"/>
      <c r="BL1642"/>
      <c r="BM1642"/>
      <c r="BN1642"/>
      <c r="BO1642"/>
    </row>
    <row r="1643" spans="1:67" ht="15" x14ac:dyDescent="0.25">
      <c r="A1643" s="245" t="s">
        <v>5395</v>
      </c>
      <c r="B1643" s="245" t="s">
        <v>5394</v>
      </c>
      <c r="C1643" s="245" t="s">
        <v>5449</v>
      </c>
      <c r="D1643" s="245" t="s">
        <v>5448</v>
      </c>
      <c r="E1643" s="246" t="s">
        <v>44</v>
      </c>
      <c r="F1643" s="245" t="s">
        <v>44</v>
      </c>
      <c r="G1643" s="245" t="s">
        <v>5576</v>
      </c>
      <c r="H1643" s="245" t="s">
        <v>10704</v>
      </c>
      <c r="I1643" s="245" t="s">
        <v>14</v>
      </c>
      <c r="J1643" s="245" t="s">
        <v>59</v>
      </c>
      <c r="K1643" s="246" t="s">
        <v>23255</v>
      </c>
      <c r="L1643" s="245" t="s">
        <v>568</v>
      </c>
      <c r="M1643"/>
      <c r="N1643"/>
      <c r="O1643"/>
      <c r="P1643"/>
      <c r="Q1643"/>
      <c r="R1643"/>
      <c r="S1643"/>
      <c r="T1643"/>
      <c r="U1643"/>
      <c r="V1643"/>
      <c r="W1643"/>
      <c r="X1643"/>
      <c r="Y1643"/>
      <c r="Z1643"/>
      <c r="AA1643"/>
      <c r="AB1643"/>
      <c r="AC1643"/>
      <c r="AD1643"/>
      <c r="AE1643"/>
      <c r="AF1643"/>
      <c r="AG1643"/>
      <c r="AH1643"/>
      <c r="AI1643"/>
      <c r="AJ1643"/>
      <c r="AK1643"/>
      <c r="AL1643"/>
      <c r="AM1643"/>
      <c r="AN1643"/>
      <c r="AO1643"/>
      <c r="AP1643"/>
      <c r="AQ1643"/>
      <c r="AR1643"/>
      <c r="AS1643"/>
      <c r="AT1643"/>
      <c r="AU1643"/>
      <c r="AV1643"/>
      <c r="AW1643"/>
      <c r="AX1643"/>
      <c r="AY1643"/>
      <c r="AZ1643"/>
      <c r="BA1643"/>
      <c r="BB1643"/>
      <c r="BC1643"/>
      <c r="BD1643"/>
      <c r="BE1643"/>
      <c r="BF1643"/>
      <c r="BG1643"/>
      <c r="BH1643"/>
      <c r="BI1643"/>
      <c r="BJ1643"/>
      <c r="BK1643"/>
      <c r="BL1643"/>
      <c r="BM1643"/>
      <c r="BN1643"/>
      <c r="BO1643"/>
    </row>
    <row r="1644" spans="1:67" ht="15" x14ac:dyDescent="0.25">
      <c r="A1644" s="245" t="s">
        <v>5395</v>
      </c>
      <c r="B1644" s="245" t="s">
        <v>5394</v>
      </c>
      <c r="C1644" s="245" t="s">
        <v>5449</v>
      </c>
      <c r="D1644" s="245" t="s">
        <v>5448</v>
      </c>
      <c r="E1644" s="246" t="s">
        <v>44</v>
      </c>
      <c r="F1644" s="245" t="s">
        <v>44</v>
      </c>
      <c r="G1644" s="245" t="s">
        <v>5575</v>
      </c>
      <c r="H1644" s="245" t="s">
        <v>10705</v>
      </c>
      <c r="I1644" s="245" t="s">
        <v>14</v>
      </c>
      <c r="J1644" s="245" t="s">
        <v>59</v>
      </c>
      <c r="K1644" s="246" t="s">
        <v>23256</v>
      </c>
      <c r="L1644" s="245" t="s">
        <v>568</v>
      </c>
      <c r="M1644"/>
      <c r="N1644"/>
      <c r="O1644"/>
      <c r="P1644"/>
      <c r="Q1644"/>
      <c r="R1644"/>
      <c r="S1644"/>
      <c r="T1644"/>
      <c r="U1644"/>
      <c r="V1644"/>
      <c r="W1644"/>
      <c r="X1644"/>
      <c r="Y1644"/>
      <c r="Z1644"/>
      <c r="AA1644"/>
      <c r="AB1644"/>
      <c r="AC1644"/>
      <c r="AD1644"/>
      <c r="AE1644"/>
      <c r="AF1644"/>
      <c r="AG1644"/>
      <c r="AH1644"/>
      <c r="AI1644"/>
      <c r="AJ1644"/>
      <c r="AK1644"/>
      <c r="AL1644"/>
      <c r="AM1644"/>
      <c r="AN1644"/>
      <c r="AO1644"/>
      <c r="AP1644"/>
      <c r="AQ1644"/>
      <c r="AR1644"/>
      <c r="AS1644"/>
      <c r="AT1644"/>
      <c r="AU1644"/>
      <c r="AV1644"/>
      <c r="AW1644"/>
      <c r="AX1644"/>
      <c r="AY1644"/>
      <c r="AZ1644"/>
      <c r="BA1644"/>
      <c r="BB1644"/>
      <c r="BC1644"/>
      <c r="BD1644"/>
      <c r="BE1644"/>
      <c r="BF1644"/>
      <c r="BG1644"/>
      <c r="BH1644"/>
      <c r="BI1644"/>
      <c r="BJ1644"/>
      <c r="BK1644"/>
      <c r="BL1644"/>
      <c r="BM1644"/>
      <c r="BN1644"/>
      <c r="BO1644"/>
    </row>
    <row r="1645" spans="1:67" ht="15" x14ac:dyDescent="0.25">
      <c r="A1645" s="245" t="s">
        <v>5395</v>
      </c>
      <c r="B1645" s="245" t="s">
        <v>5394</v>
      </c>
      <c r="C1645" s="245" t="s">
        <v>5449</v>
      </c>
      <c r="D1645" s="245" t="s">
        <v>5448</v>
      </c>
      <c r="E1645" s="246" t="s">
        <v>44</v>
      </c>
      <c r="F1645" s="245" t="s">
        <v>44</v>
      </c>
      <c r="G1645" s="245" t="s">
        <v>5574</v>
      </c>
      <c r="H1645" s="245" t="s">
        <v>16805</v>
      </c>
      <c r="I1645" s="245" t="s">
        <v>24</v>
      </c>
      <c r="J1645" s="245" t="s">
        <v>569</v>
      </c>
      <c r="K1645" s="246" t="s">
        <v>23257</v>
      </c>
      <c r="L1645" s="245" t="s">
        <v>568</v>
      </c>
      <c r="M1645"/>
      <c r="N1645"/>
      <c r="O1645"/>
      <c r="P1645"/>
      <c r="Q1645"/>
      <c r="R1645"/>
      <c r="S1645"/>
      <c r="T1645"/>
      <c r="U1645"/>
      <c r="V1645"/>
      <c r="W1645"/>
      <c r="X1645"/>
      <c r="Y1645"/>
      <c r="Z1645"/>
      <c r="AA1645"/>
      <c r="AB1645"/>
      <c r="AC1645"/>
      <c r="AD1645"/>
      <c r="AE1645"/>
      <c r="AF1645"/>
      <c r="AG1645"/>
      <c r="AH1645"/>
      <c r="AI1645"/>
      <c r="AJ1645"/>
      <c r="AK1645"/>
      <c r="AL1645"/>
      <c r="AM1645"/>
      <c r="AN1645"/>
      <c r="AO1645"/>
      <c r="AP1645"/>
      <c r="AQ1645"/>
      <c r="AR1645"/>
      <c r="AS1645"/>
      <c r="AT1645"/>
      <c r="AU1645"/>
      <c r="AV1645"/>
      <c r="AW1645"/>
      <c r="AX1645"/>
      <c r="AY1645"/>
      <c r="AZ1645"/>
      <c r="BA1645"/>
      <c r="BB1645"/>
      <c r="BC1645"/>
      <c r="BD1645"/>
      <c r="BE1645"/>
      <c r="BF1645"/>
      <c r="BG1645"/>
      <c r="BH1645"/>
      <c r="BI1645"/>
      <c r="BJ1645"/>
      <c r="BK1645"/>
      <c r="BL1645"/>
      <c r="BM1645"/>
      <c r="BN1645"/>
      <c r="BO1645"/>
    </row>
    <row r="1646" spans="1:67" ht="15" x14ac:dyDescent="0.25">
      <c r="A1646" s="245" t="s">
        <v>5395</v>
      </c>
      <c r="B1646" s="245" t="s">
        <v>5394</v>
      </c>
      <c r="C1646" s="245" t="s">
        <v>5449</v>
      </c>
      <c r="D1646" s="245" t="s">
        <v>5448</v>
      </c>
      <c r="E1646" s="246" t="s">
        <v>44</v>
      </c>
      <c r="F1646" s="245" t="s">
        <v>44</v>
      </c>
      <c r="G1646" s="245" t="s">
        <v>5573</v>
      </c>
      <c r="H1646" s="245" t="s">
        <v>10706</v>
      </c>
      <c r="I1646" s="245" t="s">
        <v>14</v>
      </c>
      <c r="J1646" s="245" t="s">
        <v>59</v>
      </c>
      <c r="K1646" s="246" t="s">
        <v>23258</v>
      </c>
      <c r="L1646" s="245" t="s">
        <v>568</v>
      </c>
      <c r="M1646"/>
      <c r="N1646"/>
      <c r="O1646"/>
      <c r="P1646"/>
      <c r="Q1646"/>
      <c r="R1646"/>
      <c r="S1646"/>
      <c r="T1646"/>
      <c r="U1646"/>
      <c r="V1646"/>
      <c r="W1646"/>
      <c r="X1646"/>
      <c r="Y1646"/>
      <c r="Z1646"/>
      <c r="AA1646"/>
      <c r="AB1646"/>
      <c r="AC1646"/>
      <c r="AD1646"/>
      <c r="AE1646"/>
      <c r="AF1646"/>
      <c r="AG1646"/>
      <c r="AH1646"/>
      <c r="AI1646"/>
      <c r="AJ1646"/>
      <c r="AK1646"/>
      <c r="AL1646"/>
      <c r="AM1646"/>
      <c r="AN1646"/>
      <c r="AO1646"/>
      <c r="AP1646"/>
      <c r="AQ1646"/>
      <c r="AR1646"/>
      <c r="AS1646"/>
      <c r="AT1646"/>
      <c r="AU1646"/>
      <c r="AV1646"/>
      <c r="AW1646"/>
      <c r="AX1646"/>
      <c r="AY1646"/>
      <c r="AZ1646"/>
      <c r="BA1646"/>
      <c r="BB1646"/>
      <c r="BC1646"/>
      <c r="BD1646"/>
      <c r="BE1646"/>
      <c r="BF1646"/>
      <c r="BG1646"/>
      <c r="BH1646"/>
      <c r="BI1646"/>
      <c r="BJ1646"/>
      <c r="BK1646"/>
      <c r="BL1646"/>
      <c r="BM1646"/>
      <c r="BN1646"/>
      <c r="BO1646"/>
    </row>
    <row r="1647" spans="1:67" ht="15" x14ac:dyDescent="0.25">
      <c r="A1647" s="245" t="s">
        <v>5395</v>
      </c>
      <c r="B1647" s="245" t="s">
        <v>5394</v>
      </c>
      <c r="C1647" s="245" t="s">
        <v>5449</v>
      </c>
      <c r="D1647" s="245" t="s">
        <v>5448</v>
      </c>
      <c r="E1647" s="246" t="s">
        <v>44</v>
      </c>
      <c r="F1647" s="245" t="s">
        <v>44</v>
      </c>
      <c r="G1647" s="245" t="s">
        <v>5572</v>
      </c>
      <c r="H1647" s="245" t="s">
        <v>10707</v>
      </c>
      <c r="I1647" s="245" t="s">
        <v>14</v>
      </c>
      <c r="J1647" s="245" t="s">
        <v>59</v>
      </c>
      <c r="K1647" s="246" t="s">
        <v>23259</v>
      </c>
      <c r="L1647" s="245" t="s">
        <v>568</v>
      </c>
      <c r="M1647"/>
      <c r="N1647"/>
      <c r="O1647"/>
      <c r="P1647"/>
      <c r="Q1647"/>
      <c r="R1647"/>
      <c r="S1647"/>
      <c r="T1647"/>
      <c r="U1647"/>
      <c r="V1647"/>
      <c r="W1647"/>
      <c r="X1647"/>
      <c r="Y1647"/>
      <c r="Z1647"/>
      <c r="AA1647"/>
      <c r="AB1647"/>
      <c r="AC1647"/>
      <c r="AD1647"/>
      <c r="AE1647"/>
      <c r="AF1647"/>
      <c r="AG1647"/>
      <c r="AH1647"/>
      <c r="AI1647"/>
      <c r="AJ1647"/>
      <c r="AK1647"/>
      <c r="AL1647"/>
      <c r="AM1647"/>
      <c r="AN1647"/>
      <c r="AO1647"/>
      <c r="AP1647"/>
      <c r="AQ1647"/>
      <c r="AR1647"/>
      <c r="AS1647"/>
      <c r="AT1647"/>
      <c r="AU1647"/>
      <c r="AV1647"/>
      <c r="AW1647"/>
      <c r="AX1647"/>
      <c r="AY1647"/>
      <c r="AZ1647"/>
      <c r="BA1647"/>
      <c r="BB1647"/>
      <c r="BC1647"/>
      <c r="BD1647"/>
      <c r="BE1647"/>
      <c r="BF1647"/>
      <c r="BG1647"/>
      <c r="BH1647"/>
      <c r="BI1647"/>
      <c r="BJ1647"/>
      <c r="BK1647"/>
      <c r="BL1647"/>
      <c r="BM1647"/>
      <c r="BN1647"/>
      <c r="BO1647"/>
    </row>
    <row r="1648" spans="1:67" ht="15" x14ac:dyDescent="0.25">
      <c r="A1648" s="245" t="s">
        <v>5395</v>
      </c>
      <c r="B1648" s="245" t="s">
        <v>5394</v>
      </c>
      <c r="C1648" s="245" t="s">
        <v>5449</v>
      </c>
      <c r="D1648" s="245" t="s">
        <v>5448</v>
      </c>
      <c r="E1648" s="246" t="s">
        <v>44</v>
      </c>
      <c r="F1648" s="245" t="s">
        <v>44</v>
      </c>
      <c r="G1648" s="245" t="s">
        <v>5571</v>
      </c>
      <c r="H1648" s="245" t="s">
        <v>16809</v>
      </c>
      <c r="I1648" s="245" t="s">
        <v>24</v>
      </c>
      <c r="J1648" s="245" t="s">
        <v>569</v>
      </c>
      <c r="K1648" s="246" t="s">
        <v>23260</v>
      </c>
      <c r="L1648" s="245" t="s">
        <v>568</v>
      </c>
      <c r="M1648"/>
      <c r="N1648"/>
      <c r="O1648"/>
      <c r="P1648"/>
      <c r="Q1648"/>
      <c r="R1648"/>
      <c r="S1648"/>
      <c r="T1648"/>
      <c r="U1648"/>
      <c r="V1648"/>
      <c r="W1648"/>
      <c r="X1648"/>
      <c r="Y1648"/>
      <c r="Z1648"/>
      <c r="AA1648"/>
      <c r="AB1648"/>
      <c r="AC1648"/>
      <c r="AD1648"/>
      <c r="AE1648"/>
      <c r="AF1648"/>
      <c r="AG1648"/>
      <c r="AH1648"/>
      <c r="AI1648"/>
      <c r="AJ1648"/>
      <c r="AK1648"/>
      <c r="AL1648"/>
      <c r="AM1648"/>
      <c r="AN1648"/>
      <c r="AO1648"/>
      <c r="AP1648"/>
      <c r="AQ1648"/>
      <c r="AR1648"/>
      <c r="AS1648"/>
      <c r="AT1648"/>
      <c r="AU1648"/>
      <c r="AV1648"/>
      <c r="AW1648"/>
      <c r="AX1648"/>
      <c r="AY1648"/>
      <c r="AZ1648"/>
      <c r="BA1648"/>
      <c r="BB1648"/>
      <c r="BC1648"/>
      <c r="BD1648"/>
      <c r="BE1648"/>
      <c r="BF1648"/>
      <c r="BG1648"/>
      <c r="BH1648"/>
      <c r="BI1648"/>
      <c r="BJ1648"/>
      <c r="BK1648"/>
      <c r="BL1648"/>
      <c r="BM1648"/>
      <c r="BN1648"/>
      <c r="BO1648"/>
    </row>
    <row r="1649" spans="1:67" ht="15" x14ac:dyDescent="0.25">
      <c r="A1649" s="245" t="s">
        <v>5395</v>
      </c>
      <c r="B1649" s="245" t="s">
        <v>5394</v>
      </c>
      <c r="C1649" s="245" t="s">
        <v>5449</v>
      </c>
      <c r="D1649" s="245" t="s">
        <v>5448</v>
      </c>
      <c r="E1649" s="246" t="s">
        <v>44</v>
      </c>
      <c r="F1649" s="245" t="s">
        <v>44</v>
      </c>
      <c r="G1649" s="245" t="s">
        <v>5570</v>
      </c>
      <c r="H1649" s="245" t="s">
        <v>10708</v>
      </c>
      <c r="I1649" s="245" t="s">
        <v>14</v>
      </c>
      <c r="J1649" s="245" t="s">
        <v>59</v>
      </c>
      <c r="K1649" s="246" t="s">
        <v>23261</v>
      </c>
      <c r="L1649" s="245" t="s">
        <v>568</v>
      </c>
      <c r="M1649"/>
      <c r="N1649"/>
      <c r="O1649"/>
      <c r="P1649"/>
      <c r="Q1649"/>
      <c r="R1649"/>
      <c r="S1649"/>
      <c r="T1649"/>
      <c r="U1649"/>
      <c r="V1649"/>
      <c r="W1649"/>
      <c r="X1649"/>
      <c r="Y1649"/>
      <c r="Z1649"/>
      <c r="AA1649"/>
      <c r="AB1649"/>
      <c r="AC1649"/>
      <c r="AD1649"/>
      <c r="AE1649"/>
      <c r="AF1649"/>
      <c r="AG1649"/>
      <c r="AH1649"/>
      <c r="AI1649"/>
      <c r="AJ1649"/>
      <c r="AK1649"/>
      <c r="AL1649"/>
      <c r="AM1649"/>
      <c r="AN1649"/>
      <c r="AO1649"/>
      <c r="AP1649"/>
      <c r="AQ1649"/>
      <c r="AR1649"/>
      <c r="AS1649"/>
      <c r="AT1649"/>
      <c r="AU1649"/>
      <c r="AV1649"/>
      <c r="AW1649"/>
      <c r="AX1649"/>
      <c r="AY1649"/>
      <c r="AZ1649"/>
      <c r="BA1649"/>
      <c r="BB1649"/>
      <c r="BC1649"/>
      <c r="BD1649"/>
      <c r="BE1649"/>
      <c r="BF1649"/>
      <c r="BG1649"/>
      <c r="BH1649"/>
      <c r="BI1649"/>
      <c r="BJ1649"/>
      <c r="BK1649"/>
      <c r="BL1649"/>
      <c r="BM1649"/>
      <c r="BN1649"/>
      <c r="BO1649"/>
    </row>
    <row r="1650" spans="1:67" ht="15" x14ac:dyDescent="0.25">
      <c r="A1650" s="245" t="s">
        <v>5395</v>
      </c>
      <c r="B1650" s="245" t="s">
        <v>5394</v>
      </c>
      <c r="C1650" s="245" t="s">
        <v>5449</v>
      </c>
      <c r="D1650" s="245" t="s">
        <v>5448</v>
      </c>
      <c r="E1650" s="246" t="s">
        <v>44</v>
      </c>
      <c r="F1650" s="245" t="s">
        <v>44</v>
      </c>
      <c r="G1650" s="245" t="s">
        <v>5569</v>
      </c>
      <c r="H1650" s="245" t="s">
        <v>16812</v>
      </c>
      <c r="I1650" s="245" t="s">
        <v>24</v>
      </c>
      <c r="J1650" s="245" t="s">
        <v>569</v>
      </c>
      <c r="K1650" s="246" t="s">
        <v>23262</v>
      </c>
      <c r="L1650" s="245" t="s">
        <v>568</v>
      </c>
      <c r="M1650"/>
      <c r="N1650"/>
      <c r="O1650"/>
      <c r="P1650"/>
      <c r="Q1650"/>
      <c r="R1650"/>
      <c r="S1650"/>
      <c r="T1650"/>
      <c r="U1650"/>
      <c r="V1650"/>
      <c r="W1650"/>
      <c r="X1650"/>
      <c r="Y1650"/>
      <c r="Z1650"/>
      <c r="AA1650"/>
      <c r="AB1650"/>
      <c r="AC1650"/>
      <c r="AD1650"/>
      <c r="AE1650"/>
      <c r="AF1650"/>
      <c r="AG1650"/>
      <c r="AH1650"/>
      <c r="AI1650"/>
      <c r="AJ1650"/>
      <c r="AK1650"/>
      <c r="AL1650"/>
      <c r="AM1650"/>
      <c r="AN1650"/>
      <c r="AO1650"/>
      <c r="AP1650"/>
      <c r="AQ1650"/>
      <c r="AR1650"/>
      <c r="AS1650"/>
      <c r="AT1650"/>
      <c r="AU1650"/>
      <c r="AV1650"/>
      <c r="AW1650"/>
      <c r="AX1650"/>
      <c r="AY1650"/>
      <c r="AZ1650"/>
      <c r="BA1650"/>
      <c r="BB1650"/>
      <c r="BC1650"/>
      <c r="BD1650"/>
      <c r="BE1650"/>
      <c r="BF1650"/>
      <c r="BG1650"/>
      <c r="BH1650"/>
      <c r="BI1650"/>
      <c r="BJ1650"/>
      <c r="BK1650"/>
      <c r="BL1650"/>
      <c r="BM1650"/>
      <c r="BN1650"/>
      <c r="BO1650"/>
    </row>
    <row r="1651" spans="1:67" ht="15" x14ac:dyDescent="0.25">
      <c r="A1651" s="245" t="s">
        <v>5395</v>
      </c>
      <c r="B1651" s="245" t="s">
        <v>5394</v>
      </c>
      <c r="C1651" s="245" t="s">
        <v>5449</v>
      </c>
      <c r="D1651" s="245" t="s">
        <v>5448</v>
      </c>
      <c r="E1651" s="246" t="s">
        <v>44</v>
      </c>
      <c r="F1651" s="245" t="s">
        <v>44</v>
      </c>
      <c r="G1651" s="245" t="s">
        <v>5568</v>
      </c>
      <c r="H1651" s="245" t="s">
        <v>10709</v>
      </c>
      <c r="I1651" s="245" t="s">
        <v>14</v>
      </c>
      <c r="J1651" s="245" t="s">
        <v>59</v>
      </c>
      <c r="K1651" s="246" t="s">
        <v>23255</v>
      </c>
      <c r="L1651" s="245" t="s">
        <v>568</v>
      </c>
      <c r="M1651"/>
      <c r="N1651"/>
      <c r="O1651"/>
      <c r="P1651"/>
      <c r="Q1651"/>
      <c r="R1651"/>
      <c r="S1651"/>
      <c r="T1651"/>
      <c r="U1651"/>
      <c r="V1651"/>
      <c r="W1651"/>
      <c r="X1651"/>
      <c r="Y1651"/>
      <c r="Z1651"/>
      <c r="AA1651"/>
      <c r="AB1651"/>
      <c r="AC1651"/>
      <c r="AD1651"/>
      <c r="AE1651"/>
      <c r="AF1651"/>
      <c r="AG1651"/>
      <c r="AH1651"/>
      <c r="AI1651"/>
      <c r="AJ1651"/>
      <c r="AK1651"/>
      <c r="AL1651"/>
      <c r="AM1651"/>
      <c r="AN1651"/>
      <c r="AO1651"/>
      <c r="AP1651"/>
      <c r="AQ1651"/>
      <c r="AR1651"/>
      <c r="AS1651"/>
      <c r="AT1651"/>
      <c r="AU1651"/>
      <c r="AV1651"/>
      <c r="AW1651"/>
      <c r="AX1651"/>
      <c r="AY1651"/>
      <c r="AZ1651"/>
      <c r="BA1651"/>
      <c r="BB1651"/>
      <c r="BC1651"/>
      <c r="BD1651"/>
      <c r="BE1651"/>
      <c r="BF1651"/>
      <c r="BG1651"/>
      <c r="BH1651"/>
      <c r="BI1651"/>
      <c r="BJ1651"/>
      <c r="BK1651"/>
      <c r="BL1651"/>
      <c r="BM1651"/>
      <c r="BN1651"/>
      <c r="BO1651"/>
    </row>
    <row r="1652" spans="1:67" ht="15" x14ac:dyDescent="0.25">
      <c r="A1652" s="245" t="s">
        <v>5395</v>
      </c>
      <c r="B1652" s="245" t="s">
        <v>5394</v>
      </c>
      <c r="C1652" s="245" t="s">
        <v>5449</v>
      </c>
      <c r="D1652" s="245" t="s">
        <v>5448</v>
      </c>
      <c r="E1652" s="246" t="s">
        <v>44</v>
      </c>
      <c r="F1652" s="245" t="s">
        <v>44</v>
      </c>
      <c r="G1652" s="245" t="s">
        <v>5567</v>
      </c>
      <c r="H1652" s="245" t="s">
        <v>16814</v>
      </c>
      <c r="I1652" s="245" t="s">
        <v>24</v>
      </c>
      <c r="J1652" s="245" t="s">
        <v>569</v>
      </c>
      <c r="K1652" s="246" t="s">
        <v>23263</v>
      </c>
      <c r="L1652" s="245" t="s">
        <v>568</v>
      </c>
      <c r="M1652"/>
      <c r="N1652"/>
      <c r="O1652"/>
      <c r="P1652"/>
      <c r="Q1652"/>
      <c r="R1652"/>
      <c r="S1652"/>
      <c r="T1652"/>
      <c r="U1652"/>
      <c r="V1652"/>
      <c r="W1652"/>
      <c r="X1652"/>
      <c r="Y1652"/>
      <c r="Z1652"/>
      <c r="AA1652"/>
      <c r="AB1652"/>
      <c r="AC1652"/>
      <c r="AD1652"/>
      <c r="AE1652"/>
      <c r="AF1652"/>
      <c r="AG1652"/>
      <c r="AH1652"/>
      <c r="AI1652"/>
      <c r="AJ1652"/>
      <c r="AK1652"/>
      <c r="AL1652"/>
      <c r="AM1652"/>
      <c r="AN1652"/>
      <c r="AO1652"/>
      <c r="AP1652"/>
      <c r="AQ1652"/>
      <c r="AR1652"/>
      <c r="AS1652"/>
      <c r="AT1652"/>
      <c r="AU1652"/>
      <c r="AV1652"/>
      <c r="AW1652"/>
      <c r="AX1652"/>
      <c r="AY1652"/>
      <c r="AZ1652"/>
      <c r="BA1652"/>
      <c r="BB1652"/>
      <c r="BC1652"/>
      <c r="BD1652"/>
      <c r="BE1652"/>
      <c r="BF1652"/>
      <c r="BG1652"/>
      <c r="BH1652"/>
      <c r="BI1652"/>
      <c r="BJ1652"/>
      <c r="BK1652"/>
      <c r="BL1652"/>
      <c r="BM1652"/>
      <c r="BN1652"/>
      <c r="BO1652"/>
    </row>
    <row r="1653" spans="1:67" ht="15" x14ac:dyDescent="0.25">
      <c r="A1653" s="245" t="s">
        <v>5395</v>
      </c>
      <c r="B1653" s="245" t="s">
        <v>5394</v>
      </c>
      <c r="C1653" s="245" t="s">
        <v>5449</v>
      </c>
      <c r="D1653" s="245" t="s">
        <v>5448</v>
      </c>
      <c r="E1653" s="246" t="s">
        <v>44</v>
      </c>
      <c r="F1653" s="245" t="s">
        <v>44</v>
      </c>
      <c r="G1653" s="245" t="s">
        <v>5566</v>
      </c>
      <c r="H1653" s="245" t="s">
        <v>10710</v>
      </c>
      <c r="I1653" s="245" t="s">
        <v>14</v>
      </c>
      <c r="J1653" s="245" t="s">
        <v>59</v>
      </c>
      <c r="K1653" s="246" t="s">
        <v>23256</v>
      </c>
      <c r="L1653" s="245" t="s">
        <v>568</v>
      </c>
      <c r="M1653"/>
      <c r="N1653"/>
      <c r="O1653"/>
      <c r="P1653"/>
      <c r="Q1653"/>
      <c r="R1653"/>
      <c r="S1653"/>
      <c r="T1653"/>
      <c r="U1653"/>
      <c r="V1653"/>
      <c r="W1653"/>
      <c r="X1653"/>
      <c r="Y1653"/>
      <c r="Z1653"/>
      <c r="AA1653"/>
      <c r="AB1653"/>
      <c r="AC1653"/>
      <c r="AD1653"/>
      <c r="AE1653"/>
      <c r="AF1653"/>
      <c r="AG1653"/>
      <c r="AH1653"/>
      <c r="AI1653"/>
      <c r="AJ1653"/>
      <c r="AK1653"/>
      <c r="AL1653"/>
      <c r="AM1653"/>
      <c r="AN1653"/>
      <c r="AO1653"/>
      <c r="AP1653"/>
      <c r="AQ1653"/>
      <c r="AR1653"/>
      <c r="AS1653"/>
      <c r="AT1653"/>
      <c r="AU1653"/>
      <c r="AV1653"/>
      <c r="AW1653"/>
      <c r="AX1653"/>
      <c r="AY1653"/>
      <c r="AZ1653"/>
      <c r="BA1653"/>
      <c r="BB1653"/>
      <c r="BC1653"/>
      <c r="BD1653"/>
      <c r="BE1653"/>
      <c r="BF1653"/>
      <c r="BG1653"/>
      <c r="BH1653"/>
      <c r="BI1653"/>
      <c r="BJ1653"/>
      <c r="BK1653"/>
      <c r="BL1653"/>
      <c r="BM1653"/>
      <c r="BN1653"/>
      <c r="BO1653"/>
    </row>
    <row r="1654" spans="1:67" ht="15" x14ac:dyDescent="0.25">
      <c r="A1654" s="245" t="s">
        <v>5395</v>
      </c>
      <c r="B1654" s="245" t="s">
        <v>5394</v>
      </c>
      <c r="C1654" s="245" t="s">
        <v>5449</v>
      </c>
      <c r="D1654" s="245" t="s">
        <v>5448</v>
      </c>
      <c r="E1654" s="246" t="s">
        <v>44</v>
      </c>
      <c r="F1654" s="245" t="s">
        <v>44</v>
      </c>
      <c r="G1654" s="245" t="s">
        <v>5565</v>
      </c>
      <c r="H1654" s="245" t="s">
        <v>16816</v>
      </c>
      <c r="I1654" s="245" t="s">
        <v>24</v>
      </c>
      <c r="J1654" s="245" t="s">
        <v>569</v>
      </c>
      <c r="K1654" s="246" t="s">
        <v>23264</v>
      </c>
      <c r="L1654" s="245" t="s">
        <v>568</v>
      </c>
      <c r="M1654"/>
      <c r="N1654"/>
      <c r="O1654"/>
      <c r="P1654"/>
      <c r="Q1654"/>
      <c r="R1654"/>
      <c r="S1654"/>
      <c r="T1654"/>
      <c r="U1654"/>
      <c r="V1654"/>
      <c r="W1654"/>
      <c r="X1654"/>
      <c r="Y1654"/>
      <c r="Z1654"/>
      <c r="AA1654"/>
      <c r="AB1654"/>
      <c r="AC1654"/>
      <c r="AD1654"/>
      <c r="AE1654"/>
      <c r="AF1654"/>
      <c r="AG1654"/>
      <c r="AH1654"/>
      <c r="AI1654"/>
      <c r="AJ1654"/>
      <c r="AK1654"/>
      <c r="AL1654"/>
      <c r="AM1654"/>
      <c r="AN1654"/>
      <c r="AO1654"/>
      <c r="AP1654"/>
      <c r="AQ1654"/>
      <c r="AR1654"/>
      <c r="AS1654"/>
      <c r="AT1654"/>
      <c r="AU1654"/>
      <c r="AV1654"/>
      <c r="AW1654"/>
      <c r="AX1654"/>
      <c r="AY1654"/>
      <c r="AZ1654"/>
      <c r="BA1654"/>
      <c r="BB1654"/>
      <c r="BC1654"/>
      <c r="BD1654"/>
      <c r="BE1654"/>
      <c r="BF1654"/>
      <c r="BG1654"/>
      <c r="BH1654"/>
      <c r="BI1654"/>
      <c r="BJ1654"/>
      <c r="BK1654"/>
      <c r="BL1654"/>
      <c r="BM1654"/>
      <c r="BN1654"/>
      <c r="BO1654"/>
    </row>
    <row r="1655" spans="1:67" ht="15" x14ac:dyDescent="0.25">
      <c r="A1655" s="245" t="s">
        <v>5395</v>
      </c>
      <c r="B1655" s="245" t="s">
        <v>5394</v>
      </c>
      <c r="C1655" s="245" t="s">
        <v>5449</v>
      </c>
      <c r="D1655" s="245" t="s">
        <v>5448</v>
      </c>
      <c r="E1655" s="246" t="s">
        <v>44</v>
      </c>
      <c r="F1655" s="245" t="s">
        <v>44</v>
      </c>
      <c r="G1655" s="245" t="s">
        <v>5564</v>
      </c>
      <c r="H1655" s="245" t="s">
        <v>10711</v>
      </c>
      <c r="I1655" s="245" t="s">
        <v>14</v>
      </c>
      <c r="J1655" s="245" t="s">
        <v>59</v>
      </c>
      <c r="K1655" s="246" t="s">
        <v>23258</v>
      </c>
      <c r="L1655" s="245" t="s">
        <v>568</v>
      </c>
      <c r="M1655"/>
      <c r="N1655"/>
      <c r="O1655"/>
      <c r="P1655"/>
      <c r="Q1655"/>
      <c r="R1655"/>
      <c r="S1655"/>
      <c r="T1655"/>
      <c r="U1655"/>
      <c r="V1655"/>
      <c r="W1655"/>
      <c r="X1655"/>
      <c r="Y1655"/>
      <c r="Z1655"/>
      <c r="AA1655"/>
      <c r="AB1655"/>
      <c r="AC1655"/>
      <c r="AD1655"/>
      <c r="AE1655"/>
      <c r="AF1655"/>
      <c r="AG1655"/>
      <c r="AH1655"/>
      <c r="AI1655"/>
      <c r="AJ1655"/>
      <c r="AK1655"/>
      <c r="AL1655"/>
      <c r="AM1655"/>
      <c r="AN1655"/>
      <c r="AO1655"/>
      <c r="AP1655"/>
      <c r="AQ1655"/>
      <c r="AR1655"/>
      <c r="AS1655"/>
      <c r="AT1655"/>
      <c r="AU1655"/>
      <c r="AV1655"/>
      <c r="AW1655"/>
      <c r="AX1655"/>
      <c r="AY1655"/>
      <c r="AZ1655"/>
      <c r="BA1655"/>
      <c r="BB1655"/>
      <c r="BC1655"/>
      <c r="BD1655"/>
      <c r="BE1655"/>
      <c r="BF1655"/>
      <c r="BG1655"/>
      <c r="BH1655"/>
      <c r="BI1655"/>
      <c r="BJ1655"/>
      <c r="BK1655"/>
      <c r="BL1655"/>
      <c r="BM1655"/>
      <c r="BN1655"/>
      <c r="BO1655"/>
    </row>
    <row r="1656" spans="1:67" ht="15" x14ac:dyDescent="0.25">
      <c r="A1656" s="245" t="s">
        <v>5395</v>
      </c>
      <c r="B1656" s="245" t="s">
        <v>5394</v>
      </c>
      <c r="C1656" s="245" t="s">
        <v>5449</v>
      </c>
      <c r="D1656" s="245" t="s">
        <v>5448</v>
      </c>
      <c r="E1656" s="246" t="s">
        <v>44</v>
      </c>
      <c r="F1656" s="245" t="s">
        <v>44</v>
      </c>
      <c r="G1656" s="245" t="s">
        <v>5563</v>
      </c>
      <c r="H1656" s="245" t="s">
        <v>16818</v>
      </c>
      <c r="I1656" s="245" t="s">
        <v>24</v>
      </c>
      <c r="J1656" s="245" t="s">
        <v>569</v>
      </c>
      <c r="K1656" s="246" t="s">
        <v>23265</v>
      </c>
      <c r="L1656" s="245" t="s">
        <v>568</v>
      </c>
      <c r="M1656"/>
      <c r="N1656"/>
      <c r="O1656"/>
      <c r="P1656"/>
      <c r="Q1656"/>
      <c r="R1656"/>
      <c r="S1656"/>
      <c r="T1656"/>
      <c r="U1656"/>
      <c r="V1656"/>
      <c r="W1656"/>
      <c r="X1656"/>
      <c r="Y1656"/>
      <c r="Z1656"/>
      <c r="AA1656"/>
      <c r="AB1656"/>
      <c r="AC1656"/>
      <c r="AD1656"/>
      <c r="AE1656"/>
      <c r="AF1656"/>
      <c r="AG1656"/>
      <c r="AH1656"/>
      <c r="AI1656"/>
      <c r="AJ1656"/>
      <c r="AK1656"/>
      <c r="AL1656"/>
      <c r="AM1656"/>
      <c r="AN1656"/>
      <c r="AO1656"/>
      <c r="AP1656"/>
      <c r="AQ1656"/>
      <c r="AR1656"/>
      <c r="AS1656"/>
      <c r="AT1656"/>
      <c r="AU1656"/>
      <c r="AV1656"/>
      <c r="AW1656"/>
      <c r="AX1656"/>
      <c r="AY1656"/>
      <c r="AZ1656"/>
      <c r="BA1656"/>
      <c r="BB1656"/>
      <c r="BC1656"/>
      <c r="BD1656"/>
      <c r="BE1656"/>
      <c r="BF1656"/>
      <c r="BG1656"/>
      <c r="BH1656"/>
      <c r="BI1656"/>
      <c r="BJ1656"/>
      <c r="BK1656"/>
      <c r="BL1656"/>
      <c r="BM1656"/>
      <c r="BN1656"/>
      <c r="BO1656"/>
    </row>
    <row r="1657" spans="1:67" ht="15" x14ac:dyDescent="0.25">
      <c r="A1657" s="245" t="s">
        <v>5395</v>
      </c>
      <c r="B1657" s="245" t="s">
        <v>5394</v>
      </c>
      <c r="C1657" s="245" t="s">
        <v>5449</v>
      </c>
      <c r="D1657" s="245" t="s">
        <v>5448</v>
      </c>
      <c r="E1657" s="246" t="s">
        <v>44</v>
      </c>
      <c r="F1657" s="245" t="s">
        <v>44</v>
      </c>
      <c r="G1657" s="245" t="s">
        <v>5562</v>
      </c>
      <c r="H1657" s="245" t="s">
        <v>10712</v>
      </c>
      <c r="I1657" s="245" t="s">
        <v>14</v>
      </c>
      <c r="J1657" s="245" t="s">
        <v>59</v>
      </c>
      <c r="K1657" s="246" t="s">
        <v>23259</v>
      </c>
      <c r="L1657" s="245" t="s">
        <v>568</v>
      </c>
      <c r="M1657"/>
      <c r="N1657"/>
      <c r="O1657"/>
      <c r="P1657"/>
      <c r="Q1657"/>
      <c r="R1657"/>
      <c r="S1657"/>
      <c r="T1657"/>
      <c r="U1657"/>
      <c r="V1657"/>
      <c r="W1657"/>
      <c r="X1657"/>
      <c r="Y1657"/>
      <c r="Z1657"/>
      <c r="AA1657"/>
      <c r="AB1657"/>
      <c r="AC1657"/>
      <c r="AD1657"/>
      <c r="AE1657"/>
      <c r="AF1657"/>
      <c r="AG1657"/>
      <c r="AH1657"/>
      <c r="AI1657"/>
      <c r="AJ1657"/>
      <c r="AK1657"/>
      <c r="AL1657"/>
      <c r="AM1657"/>
      <c r="AN1657"/>
      <c r="AO1657"/>
      <c r="AP1657"/>
      <c r="AQ1657"/>
      <c r="AR1657"/>
      <c r="AS1657"/>
      <c r="AT1657"/>
      <c r="AU1657"/>
      <c r="AV1657"/>
      <c r="AW1657"/>
      <c r="AX1657"/>
      <c r="AY1657"/>
      <c r="AZ1657"/>
      <c r="BA1657"/>
      <c r="BB1657"/>
      <c r="BC1657"/>
      <c r="BD1657"/>
      <c r="BE1657"/>
      <c r="BF1657"/>
      <c r="BG1657"/>
      <c r="BH1657"/>
      <c r="BI1657"/>
      <c r="BJ1657"/>
      <c r="BK1657"/>
      <c r="BL1657"/>
      <c r="BM1657"/>
      <c r="BN1657"/>
      <c r="BO1657"/>
    </row>
    <row r="1658" spans="1:67" ht="15" x14ac:dyDescent="0.25">
      <c r="A1658" s="245" t="s">
        <v>5395</v>
      </c>
      <c r="B1658" s="245" t="s">
        <v>5394</v>
      </c>
      <c r="C1658" s="245" t="s">
        <v>5449</v>
      </c>
      <c r="D1658" s="245" t="s">
        <v>5448</v>
      </c>
      <c r="E1658" s="246" t="s">
        <v>44</v>
      </c>
      <c r="F1658" s="245" t="s">
        <v>44</v>
      </c>
      <c r="G1658" s="245" t="s">
        <v>5561</v>
      </c>
      <c r="H1658" s="245" t="s">
        <v>16820</v>
      </c>
      <c r="I1658" s="245" t="s">
        <v>24</v>
      </c>
      <c r="J1658" s="245" t="s">
        <v>569</v>
      </c>
      <c r="K1658" s="246" t="s">
        <v>23266</v>
      </c>
      <c r="L1658" s="245" t="s">
        <v>568</v>
      </c>
      <c r="M1658"/>
      <c r="N1658"/>
      <c r="O1658"/>
      <c r="P1658"/>
      <c r="Q1658"/>
      <c r="R1658"/>
      <c r="S1658"/>
      <c r="T1658"/>
      <c r="U1658"/>
      <c r="V1658"/>
      <c r="W1658"/>
      <c r="X1658"/>
      <c r="Y1658"/>
      <c r="Z1658"/>
      <c r="AA1658"/>
      <c r="AB1658"/>
      <c r="AC1658"/>
      <c r="AD1658"/>
      <c r="AE1658"/>
      <c r="AF1658"/>
      <c r="AG1658"/>
      <c r="AH1658"/>
      <c r="AI1658"/>
      <c r="AJ1658"/>
      <c r="AK1658"/>
      <c r="AL1658"/>
      <c r="AM1658"/>
      <c r="AN1658"/>
      <c r="AO1658"/>
      <c r="AP1658"/>
      <c r="AQ1658"/>
      <c r="AR1658"/>
      <c r="AS1658"/>
      <c r="AT1658"/>
      <c r="AU1658"/>
      <c r="AV1658"/>
      <c r="AW1658"/>
      <c r="AX1658"/>
      <c r="AY1658"/>
      <c r="AZ1658"/>
      <c r="BA1658"/>
      <c r="BB1658"/>
      <c r="BC1658"/>
      <c r="BD1658"/>
      <c r="BE1658"/>
      <c r="BF1658"/>
      <c r="BG1658"/>
      <c r="BH1658"/>
      <c r="BI1658"/>
      <c r="BJ1658"/>
      <c r="BK1658"/>
      <c r="BL1658"/>
      <c r="BM1658"/>
      <c r="BN1658"/>
      <c r="BO1658"/>
    </row>
    <row r="1659" spans="1:67" ht="15" x14ac:dyDescent="0.25">
      <c r="A1659" s="245" t="s">
        <v>5395</v>
      </c>
      <c r="B1659" s="245" t="s">
        <v>5394</v>
      </c>
      <c r="C1659" s="245" t="s">
        <v>5449</v>
      </c>
      <c r="D1659" s="245" t="s">
        <v>5448</v>
      </c>
      <c r="E1659" s="246" t="s">
        <v>44</v>
      </c>
      <c r="F1659" s="245" t="s">
        <v>44</v>
      </c>
      <c r="G1659" s="245" t="s">
        <v>5560</v>
      </c>
      <c r="H1659" s="245" t="s">
        <v>10713</v>
      </c>
      <c r="I1659" s="245" t="s">
        <v>14</v>
      </c>
      <c r="J1659" s="245" t="s">
        <v>59</v>
      </c>
      <c r="K1659" s="246" t="s">
        <v>23261</v>
      </c>
      <c r="L1659" s="245" t="s">
        <v>568</v>
      </c>
      <c r="M1659"/>
      <c r="N1659"/>
      <c r="O1659"/>
      <c r="P1659"/>
      <c r="Q1659"/>
      <c r="R1659"/>
      <c r="S1659"/>
      <c r="T1659"/>
      <c r="U1659"/>
      <c r="V1659"/>
      <c r="W1659"/>
      <c r="X1659"/>
      <c r="Y1659"/>
      <c r="Z1659"/>
      <c r="AA1659"/>
      <c r="AB1659"/>
      <c r="AC1659"/>
      <c r="AD1659"/>
      <c r="AE1659"/>
      <c r="AF1659"/>
      <c r="AG1659"/>
      <c r="AH1659"/>
      <c r="AI1659"/>
      <c r="AJ1659"/>
      <c r="AK1659"/>
      <c r="AL1659"/>
      <c r="AM1659"/>
      <c r="AN1659"/>
      <c r="AO1659"/>
      <c r="AP1659"/>
      <c r="AQ1659"/>
      <c r="AR1659"/>
      <c r="AS1659"/>
      <c r="AT1659"/>
      <c r="AU1659"/>
      <c r="AV1659"/>
      <c r="AW1659"/>
      <c r="AX1659"/>
      <c r="AY1659"/>
      <c r="AZ1659"/>
      <c r="BA1659"/>
      <c r="BB1659"/>
      <c r="BC1659"/>
      <c r="BD1659"/>
      <c r="BE1659"/>
      <c r="BF1659"/>
      <c r="BG1659"/>
      <c r="BH1659"/>
      <c r="BI1659"/>
      <c r="BJ1659"/>
      <c r="BK1659"/>
      <c r="BL1659"/>
      <c r="BM1659"/>
      <c r="BN1659"/>
      <c r="BO1659"/>
    </row>
    <row r="1660" spans="1:67" ht="15" x14ac:dyDescent="0.25">
      <c r="A1660" s="245" t="s">
        <v>5395</v>
      </c>
      <c r="B1660" s="245" t="s">
        <v>5394</v>
      </c>
      <c r="C1660" s="245" t="s">
        <v>5449</v>
      </c>
      <c r="D1660" s="245" t="s">
        <v>5448</v>
      </c>
      <c r="E1660" s="246" t="s">
        <v>44</v>
      </c>
      <c r="F1660" s="245" t="s">
        <v>44</v>
      </c>
      <c r="G1660" s="245" t="s">
        <v>5559</v>
      </c>
      <c r="H1660" s="245" t="s">
        <v>16822</v>
      </c>
      <c r="I1660" s="245" t="s">
        <v>24</v>
      </c>
      <c r="J1660" s="245" t="s">
        <v>569</v>
      </c>
      <c r="K1660" s="246" t="s">
        <v>23267</v>
      </c>
      <c r="L1660" s="245" t="s">
        <v>568</v>
      </c>
      <c r="M1660"/>
      <c r="N1660"/>
      <c r="O1660"/>
      <c r="P1660"/>
      <c r="Q1660"/>
      <c r="R1660"/>
      <c r="S1660"/>
      <c r="T1660"/>
      <c r="U1660"/>
      <c r="V1660"/>
      <c r="W1660"/>
      <c r="X1660"/>
      <c r="Y1660"/>
      <c r="Z1660"/>
      <c r="AA1660"/>
      <c r="AB1660"/>
      <c r="AC1660"/>
      <c r="AD1660"/>
      <c r="AE1660"/>
      <c r="AF1660"/>
      <c r="AG1660"/>
      <c r="AH1660"/>
      <c r="AI1660"/>
      <c r="AJ1660"/>
      <c r="AK1660"/>
      <c r="AL1660"/>
      <c r="AM1660"/>
      <c r="AN1660"/>
      <c r="AO1660"/>
      <c r="AP1660"/>
      <c r="AQ1660"/>
      <c r="AR1660"/>
      <c r="AS1660"/>
      <c r="AT1660"/>
      <c r="AU1660"/>
      <c r="AV1660"/>
      <c r="AW1660"/>
      <c r="AX1660"/>
      <c r="AY1660"/>
      <c r="AZ1660"/>
      <c r="BA1660"/>
      <c r="BB1660"/>
      <c r="BC1660"/>
      <c r="BD1660"/>
      <c r="BE1660"/>
      <c r="BF1660"/>
      <c r="BG1660"/>
      <c r="BH1660"/>
      <c r="BI1660"/>
      <c r="BJ1660"/>
      <c r="BK1660"/>
      <c r="BL1660"/>
      <c r="BM1660"/>
      <c r="BN1660"/>
      <c r="BO1660"/>
    </row>
    <row r="1661" spans="1:67" ht="15" x14ac:dyDescent="0.25">
      <c r="A1661" s="245" t="s">
        <v>5395</v>
      </c>
      <c r="B1661" s="245" t="s">
        <v>5394</v>
      </c>
      <c r="C1661" s="245" t="s">
        <v>5449</v>
      </c>
      <c r="D1661" s="245" t="s">
        <v>5448</v>
      </c>
      <c r="E1661" s="246" t="s">
        <v>44</v>
      </c>
      <c r="F1661" s="245" t="s">
        <v>44</v>
      </c>
      <c r="G1661" s="245" t="s">
        <v>5558</v>
      </c>
      <c r="H1661" s="245" t="s">
        <v>10714</v>
      </c>
      <c r="I1661" s="245" t="s">
        <v>14</v>
      </c>
      <c r="J1661" s="245" t="s">
        <v>59</v>
      </c>
      <c r="K1661" s="246" t="s">
        <v>23268</v>
      </c>
      <c r="L1661" s="245" t="s">
        <v>568</v>
      </c>
      <c r="M1661"/>
      <c r="N1661"/>
      <c r="O1661"/>
      <c r="P1661"/>
      <c r="Q1661"/>
      <c r="R1661"/>
      <c r="S1661"/>
      <c r="T1661"/>
      <c r="U1661"/>
      <c r="V1661"/>
      <c r="W1661"/>
      <c r="X1661"/>
      <c r="Y1661"/>
      <c r="Z1661"/>
      <c r="AA1661"/>
      <c r="AB1661"/>
      <c r="AC1661"/>
      <c r="AD1661"/>
      <c r="AE1661"/>
      <c r="AF1661"/>
      <c r="AG1661"/>
      <c r="AH1661"/>
      <c r="AI1661"/>
      <c r="AJ1661"/>
      <c r="AK1661"/>
      <c r="AL1661"/>
      <c r="AM1661"/>
      <c r="AN1661"/>
      <c r="AO1661"/>
      <c r="AP1661"/>
      <c r="AQ1661"/>
      <c r="AR1661"/>
      <c r="AS1661"/>
      <c r="AT1661"/>
      <c r="AU1661"/>
      <c r="AV1661"/>
      <c r="AW1661"/>
      <c r="AX1661"/>
      <c r="AY1661"/>
      <c r="AZ1661"/>
      <c r="BA1661"/>
      <c r="BB1661"/>
      <c r="BC1661"/>
      <c r="BD1661"/>
      <c r="BE1661"/>
      <c r="BF1661"/>
      <c r="BG1661"/>
      <c r="BH1661"/>
      <c r="BI1661"/>
      <c r="BJ1661"/>
      <c r="BK1661"/>
      <c r="BL1661"/>
      <c r="BM1661"/>
      <c r="BN1661"/>
      <c r="BO1661"/>
    </row>
    <row r="1662" spans="1:67" ht="15" x14ac:dyDescent="0.25">
      <c r="A1662" s="245" t="s">
        <v>5395</v>
      </c>
      <c r="B1662" s="245" t="s">
        <v>5394</v>
      </c>
      <c r="C1662" s="245" t="s">
        <v>5449</v>
      </c>
      <c r="D1662" s="245" t="s">
        <v>5448</v>
      </c>
      <c r="E1662" s="246" t="s">
        <v>44</v>
      </c>
      <c r="F1662" s="245" t="s">
        <v>44</v>
      </c>
      <c r="G1662" s="245" t="s">
        <v>5557</v>
      </c>
      <c r="H1662" s="245" t="s">
        <v>16825</v>
      </c>
      <c r="I1662" s="245" t="s">
        <v>24</v>
      </c>
      <c r="J1662" s="245" t="s">
        <v>569</v>
      </c>
      <c r="K1662" s="246" t="s">
        <v>23269</v>
      </c>
      <c r="L1662" s="245" t="s">
        <v>568</v>
      </c>
      <c r="M1662"/>
      <c r="N1662"/>
      <c r="O1662"/>
      <c r="P1662"/>
      <c r="Q1662"/>
      <c r="R1662"/>
      <c r="S1662"/>
      <c r="T1662"/>
      <c r="U1662"/>
      <c r="V1662"/>
      <c r="W1662"/>
      <c r="X1662"/>
      <c r="Y1662"/>
      <c r="Z1662"/>
      <c r="AA1662"/>
      <c r="AB1662"/>
      <c r="AC1662"/>
      <c r="AD1662"/>
      <c r="AE1662"/>
      <c r="AF1662"/>
      <c r="AG1662"/>
      <c r="AH1662"/>
      <c r="AI1662"/>
      <c r="AJ1662"/>
      <c r="AK1662"/>
      <c r="AL1662"/>
      <c r="AM1662"/>
      <c r="AN1662"/>
      <c r="AO1662"/>
      <c r="AP1662"/>
      <c r="AQ1662"/>
      <c r="AR1662"/>
      <c r="AS1662"/>
      <c r="AT1662"/>
      <c r="AU1662"/>
      <c r="AV1662"/>
      <c r="AW1662"/>
      <c r="AX1662"/>
      <c r="AY1662"/>
      <c r="AZ1662"/>
      <c r="BA1662"/>
      <c r="BB1662"/>
      <c r="BC1662"/>
      <c r="BD1662"/>
      <c r="BE1662"/>
      <c r="BF1662"/>
      <c r="BG1662"/>
      <c r="BH1662"/>
      <c r="BI1662"/>
      <c r="BJ1662"/>
      <c r="BK1662"/>
      <c r="BL1662"/>
      <c r="BM1662"/>
      <c r="BN1662"/>
      <c r="BO1662"/>
    </row>
    <row r="1663" spans="1:67" ht="15" x14ac:dyDescent="0.25">
      <c r="A1663" s="245" t="s">
        <v>5395</v>
      </c>
      <c r="B1663" s="245" t="s">
        <v>5394</v>
      </c>
      <c r="C1663" s="245" t="s">
        <v>5449</v>
      </c>
      <c r="D1663" s="245" t="s">
        <v>5448</v>
      </c>
      <c r="E1663" s="246" t="s">
        <v>44</v>
      </c>
      <c r="F1663" s="245" t="s">
        <v>44</v>
      </c>
      <c r="G1663" s="245" t="s">
        <v>5556</v>
      </c>
      <c r="H1663" s="245" t="s">
        <v>10715</v>
      </c>
      <c r="I1663" s="245" t="s">
        <v>14</v>
      </c>
      <c r="J1663" s="245" t="s">
        <v>59</v>
      </c>
      <c r="K1663" s="246" t="s">
        <v>23270</v>
      </c>
      <c r="L1663" s="245" t="s">
        <v>568</v>
      </c>
      <c r="M1663"/>
      <c r="N1663"/>
      <c r="O1663"/>
      <c r="P1663"/>
      <c r="Q1663"/>
      <c r="R1663"/>
      <c r="S1663"/>
      <c r="T1663"/>
      <c r="U1663"/>
      <c r="V1663"/>
      <c r="W1663"/>
      <c r="X1663"/>
      <c r="Y1663"/>
      <c r="Z1663"/>
      <c r="AA1663"/>
      <c r="AB1663"/>
      <c r="AC1663"/>
      <c r="AD1663"/>
      <c r="AE1663"/>
      <c r="AF1663"/>
      <c r="AG1663"/>
      <c r="AH1663"/>
      <c r="AI1663"/>
      <c r="AJ1663"/>
      <c r="AK1663"/>
      <c r="AL1663"/>
      <c r="AM1663"/>
      <c r="AN1663"/>
      <c r="AO1663"/>
      <c r="AP1663"/>
      <c r="AQ1663"/>
      <c r="AR1663"/>
      <c r="AS1663"/>
      <c r="AT1663"/>
      <c r="AU1663"/>
      <c r="AV1663"/>
      <c r="AW1663"/>
      <c r="AX1663"/>
      <c r="AY1663"/>
      <c r="AZ1663"/>
      <c r="BA1663"/>
      <c r="BB1663"/>
      <c r="BC1663"/>
      <c r="BD1663"/>
      <c r="BE1663"/>
      <c r="BF1663"/>
      <c r="BG1663"/>
      <c r="BH1663"/>
      <c r="BI1663"/>
      <c r="BJ1663"/>
      <c r="BK1663"/>
      <c r="BL1663"/>
      <c r="BM1663"/>
      <c r="BN1663"/>
      <c r="BO1663"/>
    </row>
    <row r="1664" spans="1:67" ht="15" x14ac:dyDescent="0.25">
      <c r="A1664" s="245" t="s">
        <v>5395</v>
      </c>
      <c r="B1664" s="245" t="s">
        <v>5394</v>
      </c>
      <c r="C1664" s="245" t="s">
        <v>5449</v>
      </c>
      <c r="D1664" s="245" t="s">
        <v>5448</v>
      </c>
      <c r="E1664" s="246" t="s">
        <v>44</v>
      </c>
      <c r="F1664" s="245" t="s">
        <v>44</v>
      </c>
      <c r="G1664" s="245" t="s">
        <v>5555</v>
      </c>
      <c r="H1664" s="245" t="s">
        <v>16828</v>
      </c>
      <c r="I1664" s="245" t="s">
        <v>24</v>
      </c>
      <c r="J1664" s="245" t="s">
        <v>569</v>
      </c>
      <c r="K1664" s="246" t="s">
        <v>23271</v>
      </c>
      <c r="L1664" s="245" t="s">
        <v>568</v>
      </c>
      <c r="M1664"/>
      <c r="N1664"/>
      <c r="O1664"/>
      <c r="P1664"/>
      <c r="Q1664"/>
      <c r="R1664"/>
      <c r="S1664"/>
      <c r="T1664"/>
      <c r="U1664"/>
      <c r="V1664"/>
      <c r="W1664"/>
      <c r="X1664"/>
      <c r="Y1664"/>
      <c r="Z1664"/>
      <c r="AA1664"/>
      <c r="AB1664"/>
      <c r="AC1664"/>
      <c r="AD1664"/>
      <c r="AE1664"/>
      <c r="AF1664"/>
      <c r="AG1664"/>
      <c r="AH1664"/>
      <c r="AI1664"/>
      <c r="AJ1664"/>
      <c r="AK1664"/>
      <c r="AL1664"/>
      <c r="AM1664"/>
      <c r="AN1664"/>
      <c r="AO1664"/>
      <c r="AP1664"/>
      <c r="AQ1664"/>
      <c r="AR1664"/>
      <c r="AS1664"/>
      <c r="AT1664"/>
      <c r="AU1664"/>
      <c r="AV1664"/>
      <c r="AW1664"/>
      <c r="AX1664"/>
      <c r="AY1664"/>
      <c r="AZ1664"/>
      <c r="BA1664"/>
      <c r="BB1664"/>
      <c r="BC1664"/>
      <c r="BD1664"/>
      <c r="BE1664"/>
      <c r="BF1664"/>
      <c r="BG1664"/>
      <c r="BH1664"/>
      <c r="BI1664"/>
      <c r="BJ1664"/>
      <c r="BK1664"/>
      <c r="BL1664"/>
      <c r="BM1664"/>
      <c r="BN1664"/>
      <c r="BO1664"/>
    </row>
    <row r="1665" spans="1:67" ht="15" x14ac:dyDescent="0.25">
      <c r="A1665" s="245" t="s">
        <v>5395</v>
      </c>
      <c r="B1665" s="245" t="s">
        <v>5394</v>
      </c>
      <c r="C1665" s="245" t="s">
        <v>5449</v>
      </c>
      <c r="D1665" s="245" t="s">
        <v>5448</v>
      </c>
      <c r="E1665" s="246" t="s">
        <v>44</v>
      </c>
      <c r="F1665" s="245" t="s">
        <v>44</v>
      </c>
      <c r="G1665" s="245" t="s">
        <v>5554</v>
      </c>
      <c r="H1665" s="245" t="s">
        <v>10716</v>
      </c>
      <c r="I1665" s="245" t="s">
        <v>14</v>
      </c>
      <c r="J1665" s="245" t="s">
        <v>59</v>
      </c>
      <c r="K1665" s="246" t="s">
        <v>23272</v>
      </c>
      <c r="L1665" s="245" t="s">
        <v>568</v>
      </c>
      <c r="M1665"/>
      <c r="N1665"/>
      <c r="O1665"/>
      <c r="P1665"/>
      <c r="Q1665"/>
      <c r="R1665"/>
      <c r="S1665"/>
      <c r="T1665"/>
      <c r="U1665"/>
      <c r="V1665"/>
      <c r="W1665"/>
      <c r="X1665"/>
      <c r="Y1665"/>
      <c r="Z1665"/>
      <c r="AA1665"/>
      <c r="AB1665"/>
      <c r="AC1665"/>
      <c r="AD1665"/>
      <c r="AE1665"/>
      <c r="AF1665"/>
      <c r="AG1665"/>
      <c r="AH1665"/>
      <c r="AI1665"/>
      <c r="AJ1665"/>
      <c r="AK1665"/>
      <c r="AL1665"/>
      <c r="AM1665"/>
      <c r="AN1665"/>
      <c r="AO1665"/>
      <c r="AP1665"/>
      <c r="AQ1665"/>
      <c r="AR1665"/>
      <c r="AS1665"/>
      <c r="AT1665"/>
      <c r="AU1665"/>
      <c r="AV1665"/>
      <c r="AW1665"/>
      <c r="AX1665"/>
      <c r="AY1665"/>
      <c r="AZ1665"/>
      <c r="BA1665"/>
      <c r="BB1665"/>
      <c r="BC1665"/>
      <c r="BD1665"/>
      <c r="BE1665"/>
      <c r="BF1665"/>
      <c r="BG1665"/>
      <c r="BH1665"/>
      <c r="BI1665"/>
      <c r="BJ1665"/>
      <c r="BK1665"/>
      <c r="BL1665"/>
      <c r="BM1665"/>
      <c r="BN1665"/>
      <c r="BO1665"/>
    </row>
    <row r="1666" spans="1:67" ht="15" x14ac:dyDescent="0.25">
      <c r="A1666" s="245" t="s">
        <v>5395</v>
      </c>
      <c r="B1666" s="245" t="s">
        <v>5394</v>
      </c>
      <c r="C1666" s="245" t="s">
        <v>5449</v>
      </c>
      <c r="D1666" s="245" t="s">
        <v>5448</v>
      </c>
      <c r="E1666" s="246" t="s">
        <v>44</v>
      </c>
      <c r="F1666" s="245" t="s">
        <v>44</v>
      </c>
      <c r="G1666" s="245" t="s">
        <v>5553</v>
      </c>
      <c r="H1666" s="245" t="s">
        <v>16831</v>
      </c>
      <c r="I1666" s="245" t="s">
        <v>24</v>
      </c>
      <c r="J1666" s="245" t="s">
        <v>569</v>
      </c>
      <c r="K1666" s="246" t="s">
        <v>23273</v>
      </c>
      <c r="L1666" s="245" t="s">
        <v>568</v>
      </c>
      <c r="M1666"/>
      <c r="N1666"/>
      <c r="O1666"/>
      <c r="P1666"/>
      <c r="Q1666"/>
      <c r="R1666"/>
      <c r="S1666"/>
      <c r="T1666"/>
      <c r="U1666"/>
      <c r="V1666"/>
      <c r="W1666"/>
      <c r="X1666"/>
      <c r="Y1666"/>
      <c r="Z1666"/>
      <c r="AA1666"/>
      <c r="AB1666"/>
      <c r="AC1666"/>
      <c r="AD1666"/>
      <c r="AE1666"/>
      <c r="AF1666"/>
      <c r="AG1666"/>
      <c r="AH1666"/>
      <c r="AI1666"/>
      <c r="AJ1666"/>
      <c r="AK1666"/>
      <c r="AL1666"/>
      <c r="AM1666"/>
      <c r="AN1666"/>
      <c r="AO1666"/>
      <c r="AP1666"/>
      <c r="AQ1666"/>
      <c r="AR1666"/>
      <c r="AS1666"/>
      <c r="AT1666"/>
      <c r="AU1666"/>
      <c r="AV1666"/>
      <c r="AW1666"/>
      <c r="AX1666"/>
      <c r="AY1666"/>
      <c r="AZ1666"/>
      <c r="BA1666"/>
      <c r="BB1666"/>
      <c r="BC1666"/>
      <c r="BD1666"/>
      <c r="BE1666"/>
      <c r="BF1666"/>
      <c r="BG1666"/>
      <c r="BH1666"/>
      <c r="BI1666"/>
      <c r="BJ1666"/>
      <c r="BK1666"/>
      <c r="BL1666"/>
      <c r="BM1666"/>
      <c r="BN1666"/>
      <c r="BO1666"/>
    </row>
    <row r="1667" spans="1:67" ht="15" x14ac:dyDescent="0.25">
      <c r="A1667" s="245" t="s">
        <v>5395</v>
      </c>
      <c r="B1667" s="245" t="s">
        <v>5394</v>
      </c>
      <c r="C1667" s="245" t="s">
        <v>5449</v>
      </c>
      <c r="D1667" s="245" t="s">
        <v>5448</v>
      </c>
      <c r="E1667" s="246" t="s">
        <v>44</v>
      </c>
      <c r="F1667" s="245" t="s">
        <v>44</v>
      </c>
      <c r="G1667" s="245" t="s">
        <v>5552</v>
      </c>
      <c r="H1667" s="245" t="s">
        <v>10717</v>
      </c>
      <c r="I1667" s="245" t="s">
        <v>14</v>
      </c>
      <c r="J1667" s="245" t="s">
        <v>59</v>
      </c>
      <c r="K1667" s="246" t="s">
        <v>23274</v>
      </c>
      <c r="L1667" s="245" t="s">
        <v>568</v>
      </c>
      <c r="M1667"/>
      <c r="N1667"/>
      <c r="O1667"/>
      <c r="P1667"/>
      <c r="Q1667"/>
      <c r="R1667"/>
      <c r="S1667"/>
      <c r="T1667"/>
      <c r="U1667"/>
      <c r="V1667"/>
      <c r="W1667"/>
      <c r="X1667"/>
      <c r="Y1667"/>
      <c r="Z1667"/>
      <c r="AA1667"/>
      <c r="AB1667"/>
      <c r="AC1667"/>
      <c r="AD1667"/>
      <c r="AE1667"/>
      <c r="AF1667"/>
      <c r="AG1667"/>
      <c r="AH1667"/>
      <c r="AI1667"/>
      <c r="AJ1667"/>
      <c r="AK1667"/>
      <c r="AL1667"/>
      <c r="AM1667"/>
      <c r="AN1667"/>
      <c r="AO1667"/>
      <c r="AP1667"/>
      <c r="AQ1667"/>
      <c r="AR1667"/>
      <c r="AS1667"/>
      <c r="AT1667"/>
      <c r="AU1667"/>
      <c r="AV1667"/>
      <c r="AW1667"/>
      <c r="AX1667"/>
      <c r="AY1667"/>
      <c r="AZ1667"/>
      <c r="BA1667"/>
      <c r="BB1667"/>
      <c r="BC1667"/>
      <c r="BD1667"/>
      <c r="BE1667"/>
      <c r="BF1667"/>
      <c r="BG1667"/>
      <c r="BH1667"/>
      <c r="BI1667"/>
      <c r="BJ1667"/>
      <c r="BK1667"/>
      <c r="BL1667"/>
      <c r="BM1667"/>
      <c r="BN1667"/>
      <c r="BO1667"/>
    </row>
    <row r="1668" spans="1:67" ht="15" x14ac:dyDescent="0.25">
      <c r="A1668" s="245" t="s">
        <v>5395</v>
      </c>
      <c r="B1668" s="245" t="s">
        <v>5394</v>
      </c>
      <c r="C1668" s="245" t="s">
        <v>5449</v>
      </c>
      <c r="D1668" s="245" t="s">
        <v>5448</v>
      </c>
      <c r="E1668" s="246" t="s">
        <v>44</v>
      </c>
      <c r="F1668" s="245" t="s">
        <v>44</v>
      </c>
      <c r="G1668" s="245" t="s">
        <v>5551</v>
      </c>
      <c r="H1668" s="245" t="s">
        <v>16834</v>
      </c>
      <c r="I1668" s="245" t="s">
        <v>24</v>
      </c>
      <c r="J1668" s="245" t="s">
        <v>569</v>
      </c>
      <c r="K1668" s="246" t="s">
        <v>23275</v>
      </c>
      <c r="L1668" s="245" t="s">
        <v>568</v>
      </c>
      <c r="M1668"/>
      <c r="N1668"/>
      <c r="O1668"/>
      <c r="P1668"/>
      <c r="Q1668"/>
      <c r="R1668"/>
      <c r="S1668"/>
      <c r="T1668"/>
      <c r="U1668"/>
      <c r="V1668"/>
      <c r="W1668"/>
      <c r="X1668"/>
      <c r="Y1668"/>
      <c r="Z1668"/>
      <c r="AA1668"/>
      <c r="AB1668"/>
      <c r="AC1668"/>
      <c r="AD1668"/>
      <c r="AE1668"/>
      <c r="AF1668"/>
      <c r="AG1668"/>
      <c r="AH1668"/>
      <c r="AI1668"/>
      <c r="AJ1668"/>
      <c r="AK1668"/>
      <c r="AL1668"/>
      <c r="AM1668"/>
      <c r="AN1668"/>
      <c r="AO1668"/>
      <c r="AP1668"/>
      <c r="AQ1668"/>
      <c r="AR1668"/>
      <c r="AS1668"/>
      <c r="AT1668"/>
      <c r="AU1668"/>
      <c r="AV1668"/>
      <c r="AW1668"/>
      <c r="AX1668"/>
      <c r="AY1668"/>
      <c r="AZ1668"/>
      <c r="BA1668"/>
      <c r="BB1668"/>
      <c r="BC1668"/>
      <c r="BD1668"/>
      <c r="BE1668"/>
      <c r="BF1668"/>
      <c r="BG1668"/>
      <c r="BH1668"/>
      <c r="BI1668"/>
      <c r="BJ1668"/>
      <c r="BK1668"/>
      <c r="BL1668"/>
      <c r="BM1668"/>
      <c r="BN1668"/>
      <c r="BO1668"/>
    </row>
    <row r="1669" spans="1:67" ht="15" x14ac:dyDescent="0.25">
      <c r="A1669" s="245" t="s">
        <v>5395</v>
      </c>
      <c r="B1669" s="245" t="s">
        <v>5394</v>
      </c>
      <c r="C1669" s="245" t="s">
        <v>5449</v>
      </c>
      <c r="D1669" s="245" t="s">
        <v>5448</v>
      </c>
      <c r="E1669" s="246" t="s">
        <v>44</v>
      </c>
      <c r="F1669" s="245" t="s">
        <v>44</v>
      </c>
      <c r="G1669" s="245" t="s">
        <v>5550</v>
      </c>
      <c r="H1669" s="245" t="s">
        <v>10718</v>
      </c>
      <c r="I1669" s="245" t="s">
        <v>14</v>
      </c>
      <c r="J1669" s="245" t="s">
        <v>59</v>
      </c>
      <c r="K1669" s="246" t="s">
        <v>23268</v>
      </c>
      <c r="L1669" s="245" t="s">
        <v>568</v>
      </c>
      <c r="M1669"/>
      <c r="N1669"/>
      <c r="O1669"/>
      <c r="P1669"/>
      <c r="Q1669"/>
      <c r="R1669"/>
      <c r="S1669"/>
      <c r="T1669"/>
      <c r="U1669"/>
      <c r="V1669"/>
      <c r="W1669"/>
      <c r="X1669"/>
      <c r="Y1669"/>
      <c r="Z1669"/>
      <c r="AA1669"/>
      <c r="AB1669"/>
      <c r="AC1669"/>
      <c r="AD1669"/>
      <c r="AE1669"/>
      <c r="AF1669"/>
      <c r="AG1669"/>
      <c r="AH1669"/>
      <c r="AI1669"/>
      <c r="AJ1669"/>
      <c r="AK1669"/>
      <c r="AL1669"/>
      <c r="AM1669"/>
      <c r="AN1669"/>
      <c r="AO1669"/>
      <c r="AP1669"/>
      <c r="AQ1669"/>
      <c r="AR1669"/>
      <c r="AS1669"/>
      <c r="AT1669"/>
      <c r="AU1669"/>
      <c r="AV1669"/>
      <c r="AW1669"/>
      <c r="AX1669"/>
      <c r="AY1669"/>
      <c r="AZ1669"/>
      <c r="BA1669"/>
      <c r="BB1669"/>
      <c r="BC1669"/>
      <c r="BD1669"/>
      <c r="BE1669"/>
      <c r="BF1669"/>
      <c r="BG1669"/>
      <c r="BH1669"/>
      <c r="BI1669"/>
      <c r="BJ1669"/>
      <c r="BK1669"/>
      <c r="BL1669"/>
      <c r="BM1669"/>
      <c r="BN1669"/>
      <c r="BO1669"/>
    </row>
    <row r="1670" spans="1:67" ht="15" x14ac:dyDescent="0.25">
      <c r="A1670" s="245" t="s">
        <v>5395</v>
      </c>
      <c r="B1670" s="245" t="s">
        <v>5394</v>
      </c>
      <c r="C1670" s="245" t="s">
        <v>5449</v>
      </c>
      <c r="D1670" s="245" t="s">
        <v>5448</v>
      </c>
      <c r="E1670" s="246" t="s">
        <v>44</v>
      </c>
      <c r="F1670" s="245" t="s">
        <v>44</v>
      </c>
      <c r="G1670" s="245" t="s">
        <v>5549</v>
      </c>
      <c r="H1670" s="245" t="s">
        <v>16836</v>
      </c>
      <c r="I1670" s="245" t="s">
        <v>24</v>
      </c>
      <c r="J1670" s="245" t="s">
        <v>569</v>
      </c>
      <c r="K1670" s="246" t="s">
        <v>23276</v>
      </c>
      <c r="L1670" s="245" t="s">
        <v>568</v>
      </c>
      <c r="M1670"/>
      <c r="N1670"/>
      <c r="O1670"/>
      <c r="P1670"/>
      <c r="Q1670"/>
      <c r="R1670"/>
      <c r="S1670"/>
      <c r="T1670"/>
      <c r="U1670"/>
      <c r="V1670"/>
      <c r="W1670"/>
      <c r="X1670"/>
      <c r="Y1670"/>
      <c r="Z1670"/>
      <c r="AA1670"/>
      <c r="AB1670"/>
      <c r="AC1670"/>
      <c r="AD1670"/>
      <c r="AE1670"/>
      <c r="AF1670"/>
      <c r="AG1670"/>
      <c r="AH1670"/>
      <c r="AI1670"/>
      <c r="AJ1670"/>
      <c r="AK1670"/>
      <c r="AL1670"/>
      <c r="AM1670"/>
      <c r="AN1670"/>
      <c r="AO1670"/>
      <c r="AP1670"/>
      <c r="AQ1670"/>
      <c r="AR1670"/>
      <c r="AS1670"/>
      <c r="AT1670"/>
      <c r="AU1670"/>
      <c r="AV1670"/>
      <c r="AW1670"/>
      <c r="AX1670"/>
      <c r="AY1670"/>
      <c r="AZ1670"/>
      <c r="BA1670"/>
      <c r="BB1670"/>
      <c r="BC1670"/>
      <c r="BD1670"/>
      <c r="BE1670"/>
      <c r="BF1670"/>
      <c r="BG1670"/>
      <c r="BH1670"/>
      <c r="BI1670"/>
      <c r="BJ1670"/>
      <c r="BK1670"/>
      <c r="BL1670"/>
      <c r="BM1670"/>
      <c r="BN1670"/>
      <c r="BO1670"/>
    </row>
    <row r="1671" spans="1:67" ht="15" x14ac:dyDescent="0.25">
      <c r="A1671" s="245" t="s">
        <v>5395</v>
      </c>
      <c r="B1671" s="245" t="s">
        <v>5394</v>
      </c>
      <c r="C1671" s="245" t="s">
        <v>5449</v>
      </c>
      <c r="D1671" s="245" t="s">
        <v>5448</v>
      </c>
      <c r="E1671" s="246" t="s">
        <v>44</v>
      </c>
      <c r="F1671" s="245" t="s">
        <v>44</v>
      </c>
      <c r="G1671" s="245" t="s">
        <v>5548</v>
      </c>
      <c r="H1671" s="245" t="s">
        <v>10719</v>
      </c>
      <c r="I1671" s="245" t="s">
        <v>14</v>
      </c>
      <c r="J1671" s="245" t="s">
        <v>59</v>
      </c>
      <c r="K1671" s="246" t="s">
        <v>23277</v>
      </c>
      <c r="L1671" s="245" t="s">
        <v>568</v>
      </c>
      <c r="M1671"/>
      <c r="N1671"/>
      <c r="O1671"/>
      <c r="P1671"/>
      <c r="Q1671"/>
      <c r="R1671"/>
      <c r="S1671"/>
      <c r="T1671"/>
      <c r="U1671"/>
      <c r="V1671"/>
      <c r="W1671"/>
      <c r="X1671"/>
      <c r="Y1671"/>
      <c r="Z1671"/>
      <c r="AA1671"/>
      <c r="AB1671"/>
      <c r="AC1671"/>
      <c r="AD1671"/>
      <c r="AE1671"/>
      <c r="AF1671"/>
      <c r="AG1671"/>
      <c r="AH1671"/>
      <c r="AI1671"/>
      <c r="AJ1671"/>
      <c r="AK1671"/>
      <c r="AL1671"/>
      <c r="AM1671"/>
      <c r="AN1671"/>
      <c r="AO1671"/>
      <c r="AP1671"/>
      <c r="AQ1671"/>
      <c r="AR1671"/>
      <c r="AS1671"/>
      <c r="AT1671"/>
      <c r="AU1671"/>
      <c r="AV1671"/>
      <c r="AW1671"/>
      <c r="AX1671"/>
      <c r="AY1671"/>
      <c r="AZ1671"/>
      <c r="BA1671"/>
      <c r="BB1671"/>
      <c r="BC1671"/>
      <c r="BD1671"/>
      <c r="BE1671"/>
      <c r="BF1671"/>
      <c r="BG1671"/>
      <c r="BH1671"/>
      <c r="BI1671"/>
      <c r="BJ1671"/>
      <c r="BK1671"/>
      <c r="BL1671"/>
      <c r="BM1671"/>
      <c r="BN1671"/>
      <c r="BO1671"/>
    </row>
    <row r="1672" spans="1:67" ht="15" x14ac:dyDescent="0.25">
      <c r="A1672" s="245" t="s">
        <v>5395</v>
      </c>
      <c r="B1672" s="245" t="s">
        <v>5394</v>
      </c>
      <c r="C1672" s="245" t="s">
        <v>5449</v>
      </c>
      <c r="D1672" s="245" t="s">
        <v>5448</v>
      </c>
      <c r="E1672" s="246" t="s">
        <v>44</v>
      </c>
      <c r="F1672" s="245" t="s">
        <v>44</v>
      </c>
      <c r="G1672" s="245" t="s">
        <v>5547</v>
      </c>
      <c r="H1672" s="245" t="s">
        <v>16839</v>
      </c>
      <c r="I1672" s="245" t="s">
        <v>24</v>
      </c>
      <c r="J1672" s="245" t="s">
        <v>569</v>
      </c>
      <c r="K1672" s="246" t="s">
        <v>23278</v>
      </c>
      <c r="L1672" s="245" t="s">
        <v>568</v>
      </c>
      <c r="M1672"/>
      <c r="N1672"/>
      <c r="O1672"/>
      <c r="P1672"/>
      <c r="Q1672"/>
      <c r="R1672"/>
      <c r="S1672"/>
      <c r="T1672"/>
      <c r="U1672"/>
      <c r="V1672"/>
      <c r="W1672"/>
      <c r="X1672"/>
      <c r="Y1672"/>
      <c r="Z1672"/>
      <c r="AA1672"/>
      <c r="AB1672"/>
      <c r="AC1672"/>
      <c r="AD1672"/>
      <c r="AE1672"/>
      <c r="AF1672"/>
      <c r="AG1672"/>
      <c r="AH1672"/>
      <c r="AI1672"/>
      <c r="AJ1672"/>
      <c r="AK1672"/>
      <c r="AL1672"/>
      <c r="AM1672"/>
      <c r="AN1672"/>
      <c r="AO1672"/>
      <c r="AP1672"/>
      <c r="AQ1672"/>
      <c r="AR1672"/>
      <c r="AS1672"/>
      <c r="AT1672"/>
      <c r="AU1672"/>
      <c r="AV1672"/>
      <c r="AW1672"/>
      <c r="AX1672"/>
      <c r="AY1672"/>
      <c r="AZ1672"/>
      <c r="BA1672"/>
      <c r="BB1672"/>
      <c r="BC1672"/>
      <c r="BD1672"/>
      <c r="BE1672"/>
      <c r="BF1672"/>
      <c r="BG1672"/>
      <c r="BH1672"/>
      <c r="BI1672"/>
      <c r="BJ1672"/>
      <c r="BK1672"/>
      <c r="BL1672"/>
      <c r="BM1672"/>
      <c r="BN1672"/>
      <c r="BO1672"/>
    </row>
    <row r="1673" spans="1:67" ht="15" x14ac:dyDescent="0.25">
      <c r="A1673" s="245" t="s">
        <v>5395</v>
      </c>
      <c r="B1673" s="245" t="s">
        <v>5394</v>
      </c>
      <c r="C1673" s="245" t="s">
        <v>5449</v>
      </c>
      <c r="D1673" s="245" t="s">
        <v>5448</v>
      </c>
      <c r="E1673" s="246" t="s">
        <v>44</v>
      </c>
      <c r="F1673" s="245" t="s">
        <v>44</v>
      </c>
      <c r="G1673" s="245" t="s">
        <v>5546</v>
      </c>
      <c r="H1673" s="245" t="s">
        <v>10720</v>
      </c>
      <c r="I1673" s="245" t="s">
        <v>14</v>
      </c>
      <c r="J1673" s="245" t="s">
        <v>59</v>
      </c>
      <c r="K1673" s="246" t="s">
        <v>23279</v>
      </c>
      <c r="L1673" s="245" t="s">
        <v>568</v>
      </c>
      <c r="M1673"/>
      <c r="N1673"/>
      <c r="O1673"/>
      <c r="P1673"/>
      <c r="Q1673"/>
      <c r="R1673"/>
      <c r="S1673"/>
      <c r="T1673"/>
      <c r="U1673"/>
      <c r="V1673"/>
      <c r="W1673"/>
      <c r="X1673"/>
      <c r="Y1673"/>
      <c r="Z1673"/>
      <c r="AA1673"/>
      <c r="AB1673"/>
      <c r="AC1673"/>
      <c r="AD1673"/>
      <c r="AE1673"/>
      <c r="AF1673"/>
      <c r="AG1673"/>
      <c r="AH1673"/>
      <c r="AI1673"/>
      <c r="AJ1673"/>
      <c r="AK1673"/>
      <c r="AL1673"/>
      <c r="AM1673"/>
      <c r="AN1673"/>
      <c r="AO1673"/>
      <c r="AP1673"/>
      <c r="AQ1673"/>
      <c r="AR1673"/>
      <c r="AS1673"/>
      <c r="AT1673"/>
      <c r="AU1673"/>
      <c r="AV1673"/>
      <c r="AW1673"/>
      <c r="AX1673"/>
      <c r="AY1673"/>
      <c r="AZ1673"/>
      <c r="BA1673"/>
      <c r="BB1673"/>
      <c r="BC1673"/>
      <c r="BD1673"/>
      <c r="BE1673"/>
      <c r="BF1673"/>
      <c r="BG1673"/>
      <c r="BH1673"/>
      <c r="BI1673"/>
      <c r="BJ1673"/>
      <c r="BK1673"/>
      <c r="BL1673"/>
      <c r="BM1673"/>
      <c r="BN1673"/>
      <c r="BO1673"/>
    </row>
    <row r="1674" spans="1:67" ht="15" x14ac:dyDescent="0.25">
      <c r="A1674" s="245" t="s">
        <v>5395</v>
      </c>
      <c r="B1674" s="245" t="s">
        <v>5394</v>
      </c>
      <c r="C1674" s="245" t="s">
        <v>5449</v>
      </c>
      <c r="D1674" s="245" t="s">
        <v>5448</v>
      </c>
      <c r="E1674" s="246" t="s">
        <v>44</v>
      </c>
      <c r="F1674" s="245" t="s">
        <v>44</v>
      </c>
      <c r="G1674" s="245" t="s">
        <v>5545</v>
      </c>
      <c r="H1674" s="245" t="s">
        <v>16842</v>
      </c>
      <c r="I1674" s="245" t="s">
        <v>24</v>
      </c>
      <c r="J1674" s="245" t="s">
        <v>569</v>
      </c>
      <c r="K1674" s="246" t="s">
        <v>23280</v>
      </c>
      <c r="L1674" s="245" t="s">
        <v>568</v>
      </c>
      <c r="M1674"/>
      <c r="N1674"/>
      <c r="O1674"/>
      <c r="P1674"/>
      <c r="Q1674"/>
      <c r="R1674"/>
      <c r="S1674"/>
      <c r="T1674"/>
      <c r="U1674"/>
      <c r="V1674"/>
      <c r="W1674"/>
      <c r="X1674"/>
      <c r="Y1674"/>
      <c r="Z1674"/>
      <c r="AA1674"/>
      <c r="AB1674"/>
      <c r="AC1674"/>
      <c r="AD1674"/>
      <c r="AE1674"/>
      <c r="AF1674"/>
      <c r="AG1674"/>
      <c r="AH1674"/>
      <c r="AI1674"/>
      <c r="AJ1674"/>
      <c r="AK1674"/>
      <c r="AL1674"/>
      <c r="AM1674"/>
      <c r="AN1674"/>
      <c r="AO1674"/>
      <c r="AP1674"/>
      <c r="AQ1674"/>
      <c r="AR1674"/>
      <c r="AS1674"/>
      <c r="AT1674"/>
      <c r="AU1674"/>
      <c r="AV1674"/>
      <c r="AW1674"/>
      <c r="AX1674"/>
      <c r="AY1674"/>
      <c r="AZ1674"/>
      <c r="BA1674"/>
      <c r="BB1674"/>
      <c r="BC1674"/>
      <c r="BD1674"/>
      <c r="BE1674"/>
      <c r="BF1674"/>
      <c r="BG1674"/>
      <c r="BH1674"/>
      <c r="BI1674"/>
      <c r="BJ1674"/>
      <c r="BK1674"/>
      <c r="BL1674"/>
      <c r="BM1674"/>
      <c r="BN1674"/>
      <c r="BO1674"/>
    </row>
    <row r="1675" spans="1:67" ht="15" x14ac:dyDescent="0.25">
      <c r="A1675" s="245" t="s">
        <v>5395</v>
      </c>
      <c r="B1675" s="245" t="s">
        <v>5394</v>
      </c>
      <c r="C1675" s="245" t="s">
        <v>5449</v>
      </c>
      <c r="D1675" s="245" t="s">
        <v>5448</v>
      </c>
      <c r="E1675" s="246" t="s">
        <v>44</v>
      </c>
      <c r="F1675" s="245" t="s">
        <v>44</v>
      </c>
      <c r="G1675" s="245" t="s">
        <v>5544</v>
      </c>
      <c r="H1675" s="245" t="s">
        <v>10721</v>
      </c>
      <c r="I1675" s="245" t="s">
        <v>14</v>
      </c>
      <c r="J1675" s="245" t="s">
        <v>59</v>
      </c>
      <c r="K1675" s="246" t="s">
        <v>23281</v>
      </c>
      <c r="L1675" s="245" t="s">
        <v>568</v>
      </c>
      <c r="M1675"/>
      <c r="N1675"/>
      <c r="O1675"/>
      <c r="P1675"/>
      <c r="Q1675"/>
      <c r="R1675"/>
      <c r="S1675"/>
      <c r="T1675"/>
      <c r="U1675"/>
      <c r="V1675"/>
      <c r="W1675"/>
      <c r="X1675"/>
      <c r="Y1675"/>
      <c r="Z1675"/>
      <c r="AA1675"/>
      <c r="AB1675"/>
      <c r="AC1675"/>
      <c r="AD1675"/>
      <c r="AE1675"/>
      <c r="AF1675"/>
      <c r="AG1675"/>
      <c r="AH1675"/>
      <c r="AI1675"/>
      <c r="AJ1675"/>
      <c r="AK1675"/>
      <c r="AL1675"/>
      <c r="AM1675"/>
      <c r="AN1675"/>
      <c r="AO1675"/>
      <c r="AP1675"/>
      <c r="AQ1675"/>
      <c r="AR1675"/>
      <c r="AS1675"/>
      <c r="AT1675"/>
      <c r="AU1675"/>
      <c r="AV1675"/>
      <c r="AW1675"/>
      <c r="AX1675"/>
      <c r="AY1675"/>
      <c r="AZ1675"/>
      <c r="BA1675"/>
      <c r="BB1675"/>
      <c r="BC1675"/>
      <c r="BD1675"/>
      <c r="BE1675"/>
      <c r="BF1675"/>
      <c r="BG1675"/>
      <c r="BH1675"/>
      <c r="BI1675"/>
      <c r="BJ1675"/>
      <c r="BK1675"/>
      <c r="BL1675"/>
      <c r="BM1675"/>
      <c r="BN1675"/>
      <c r="BO1675"/>
    </row>
    <row r="1676" spans="1:67" ht="15" x14ac:dyDescent="0.25">
      <c r="A1676" s="245" t="s">
        <v>5395</v>
      </c>
      <c r="B1676" s="245" t="s">
        <v>5394</v>
      </c>
      <c r="C1676" s="245" t="s">
        <v>5449</v>
      </c>
      <c r="D1676" s="245" t="s">
        <v>5448</v>
      </c>
      <c r="E1676" s="246" t="s">
        <v>44</v>
      </c>
      <c r="F1676" s="245" t="s">
        <v>44</v>
      </c>
      <c r="G1676" s="245" t="s">
        <v>5543</v>
      </c>
      <c r="H1676" s="245" t="s">
        <v>16845</v>
      </c>
      <c r="I1676" s="245" t="s">
        <v>24</v>
      </c>
      <c r="J1676" s="245" t="s">
        <v>569</v>
      </c>
      <c r="K1676" s="246" t="s">
        <v>23282</v>
      </c>
      <c r="L1676" s="245" t="s">
        <v>568</v>
      </c>
      <c r="M1676"/>
      <c r="N1676"/>
      <c r="O1676"/>
      <c r="P1676"/>
      <c r="Q1676"/>
      <c r="R1676"/>
      <c r="S1676"/>
      <c r="T1676"/>
      <c r="U1676"/>
      <c r="V1676"/>
      <c r="W1676"/>
      <c r="X1676"/>
      <c r="Y1676"/>
      <c r="Z1676"/>
      <c r="AA1676"/>
      <c r="AB1676"/>
      <c r="AC1676"/>
      <c r="AD1676"/>
      <c r="AE1676"/>
      <c r="AF1676"/>
      <c r="AG1676"/>
      <c r="AH1676"/>
      <c r="AI1676"/>
      <c r="AJ1676"/>
      <c r="AK1676"/>
      <c r="AL1676"/>
      <c r="AM1676"/>
      <c r="AN1676"/>
      <c r="AO1676"/>
      <c r="AP1676"/>
      <c r="AQ1676"/>
      <c r="AR1676"/>
      <c r="AS1676"/>
      <c r="AT1676"/>
      <c r="AU1676"/>
      <c r="AV1676"/>
      <c r="AW1676"/>
      <c r="AX1676"/>
      <c r="AY1676"/>
      <c r="AZ1676"/>
      <c r="BA1676"/>
      <c r="BB1676"/>
      <c r="BC1676"/>
      <c r="BD1676"/>
      <c r="BE1676"/>
      <c r="BF1676"/>
      <c r="BG1676"/>
      <c r="BH1676"/>
      <c r="BI1676"/>
      <c r="BJ1676"/>
      <c r="BK1676"/>
      <c r="BL1676"/>
      <c r="BM1676"/>
      <c r="BN1676"/>
      <c r="BO1676"/>
    </row>
    <row r="1677" spans="1:67" ht="15" x14ac:dyDescent="0.25">
      <c r="A1677" s="245" t="s">
        <v>5395</v>
      </c>
      <c r="B1677" s="245" t="s">
        <v>5394</v>
      </c>
      <c r="C1677" s="245" t="s">
        <v>5449</v>
      </c>
      <c r="D1677" s="245" t="s">
        <v>5448</v>
      </c>
      <c r="E1677" s="246" t="s">
        <v>44</v>
      </c>
      <c r="F1677" s="245" t="s">
        <v>44</v>
      </c>
      <c r="G1677" s="245" t="s">
        <v>5542</v>
      </c>
      <c r="H1677" s="245" t="s">
        <v>10722</v>
      </c>
      <c r="I1677" s="245" t="s">
        <v>14</v>
      </c>
      <c r="J1677" s="245" t="s">
        <v>59</v>
      </c>
      <c r="K1677" s="246" t="s">
        <v>23277</v>
      </c>
      <c r="L1677" s="245" t="s">
        <v>568</v>
      </c>
      <c r="M1677"/>
      <c r="N1677"/>
      <c r="O1677"/>
      <c r="P1677"/>
      <c r="Q1677"/>
      <c r="R1677"/>
      <c r="S1677"/>
      <c r="T1677"/>
      <c r="U1677"/>
      <c r="V1677"/>
      <c r="W1677"/>
      <c r="X1677"/>
      <c r="Y1677"/>
      <c r="Z1677"/>
      <c r="AA1677"/>
      <c r="AB1677"/>
      <c r="AC1677"/>
      <c r="AD1677"/>
      <c r="AE1677"/>
      <c r="AF1677"/>
      <c r="AG1677"/>
      <c r="AH1677"/>
      <c r="AI1677"/>
      <c r="AJ1677"/>
      <c r="AK1677"/>
      <c r="AL1677"/>
      <c r="AM1677"/>
      <c r="AN1677"/>
      <c r="AO1677"/>
      <c r="AP1677"/>
      <c r="AQ1677"/>
      <c r="AR1677"/>
      <c r="AS1677"/>
      <c r="AT1677"/>
      <c r="AU1677"/>
      <c r="AV1677"/>
      <c r="AW1677"/>
      <c r="AX1677"/>
      <c r="AY1677"/>
      <c r="AZ1677"/>
      <c r="BA1677"/>
      <c r="BB1677"/>
      <c r="BC1677"/>
      <c r="BD1677"/>
      <c r="BE1677"/>
      <c r="BF1677"/>
      <c r="BG1677"/>
      <c r="BH1677"/>
      <c r="BI1677"/>
      <c r="BJ1677"/>
      <c r="BK1677"/>
      <c r="BL1677"/>
      <c r="BM1677"/>
      <c r="BN1677"/>
      <c r="BO1677"/>
    </row>
    <row r="1678" spans="1:67" ht="15" x14ac:dyDescent="0.25">
      <c r="A1678" s="245" t="s">
        <v>5395</v>
      </c>
      <c r="B1678" s="245" t="s">
        <v>5394</v>
      </c>
      <c r="C1678" s="245" t="s">
        <v>5449</v>
      </c>
      <c r="D1678" s="245" t="s">
        <v>5448</v>
      </c>
      <c r="E1678" s="246" t="s">
        <v>44</v>
      </c>
      <c r="F1678" s="245" t="s">
        <v>44</v>
      </c>
      <c r="G1678" s="245" t="s">
        <v>5541</v>
      </c>
      <c r="H1678" s="245" t="s">
        <v>16847</v>
      </c>
      <c r="I1678" s="245" t="s">
        <v>24</v>
      </c>
      <c r="J1678" s="245" t="s">
        <v>569</v>
      </c>
      <c r="K1678" s="246" t="s">
        <v>23283</v>
      </c>
      <c r="L1678" s="245" t="s">
        <v>568</v>
      </c>
      <c r="M1678"/>
      <c r="N1678"/>
      <c r="O1678"/>
      <c r="P1678"/>
      <c r="Q1678"/>
      <c r="R1678"/>
      <c r="S1678"/>
      <c r="T1678"/>
      <c r="U1678"/>
      <c r="V1678"/>
      <c r="W1678"/>
      <c r="X1678"/>
      <c r="Y1678"/>
      <c r="Z1678"/>
      <c r="AA1678"/>
      <c r="AB1678"/>
      <c r="AC1678"/>
      <c r="AD1678"/>
      <c r="AE1678"/>
      <c r="AF1678"/>
      <c r="AG1678"/>
      <c r="AH1678"/>
      <c r="AI1678"/>
      <c r="AJ1678"/>
      <c r="AK1678"/>
      <c r="AL1678"/>
      <c r="AM1678"/>
      <c r="AN1678"/>
      <c r="AO1678"/>
      <c r="AP1678"/>
      <c r="AQ1678"/>
      <c r="AR1678"/>
      <c r="AS1678"/>
      <c r="AT1678"/>
      <c r="AU1678"/>
      <c r="AV1678"/>
      <c r="AW1678"/>
      <c r="AX1678"/>
      <c r="AY1678"/>
      <c r="AZ1678"/>
      <c r="BA1678"/>
      <c r="BB1678"/>
      <c r="BC1678"/>
      <c r="BD1678"/>
      <c r="BE1678"/>
      <c r="BF1678"/>
      <c r="BG1678"/>
      <c r="BH1678"/>
      <c r="BI1678"/>
      <c r="BJ1678"/>
      <c r="BK1678"/>
      <c r="BL1678"/>
      <c r="BM1678"/>
      <c r="BN1678"/>
      <c r="BO1678"/>
    </row>
    <row r="1679" spans="1:67" ht="15" x14ac:dyDescent="0.25">
      <c r="A1679" s="245" t="s">
        <v>5395</v>
      </c>
      <c r="B1679" s="245" t="s">
        <v>5394</v>
      </c>
      <c r="C1679" s="245" t="s">
        <v>5449</v>
      </c>
      <c r="D1679" s="245" t="s">
        <v>5448</v>
      </c>
      <c r="E1679" s="246" t="s">
        <v>44</v>
      </c>
      <c r="F1679" s="245" t="s">
        <v>44</v>
      </c>
      <c r="G1679" s="245" t="s">
        <v>5540</v>
      </c>
      <c r="H1679" s="245" t="s">
        <v>10723</v>
      </c>
      <c r="I1679" s="245" t="s">
        <v>14</v>
      </c>
      <c r="J1679" s="245" t="s">
        <v>59</v>
      </c>
      <c r="K1679" s="246" t="s">
        <v>23284</v>
      </c>
      <c r="L1679" s="245" t="s">
        <v>568</v>
      </c>
      <c r="M1679"/>
      <c r="N1679"/>
      <c r="O1679"/>
      <c r="P1679"/>
      <c r="Q1679"/>
      <c r="R1679"/>
      <c r="S1679"/>
      <c r="T1679"/>
      <c r="U1679"/>
      <c r="V1679"/>
      <c r="W1679"/>
      <c r="X1679"/>
      <c r="Y1679"/>
      <c r="Z1679"/>
      <c r="AA1679"/>
      <c r="AB1679"/>
      <c r="AC1679"/>
      <c r="AD1679"/>
      <c r="AE1679"/>
      <c r="AF1679"/>
      <c r="AG1679"/>
      <c r="AH1679"/>
      <c r="AI1679"/>
      <c r="AJ1679"/>
      <c r="AK1679"/>
      <c r="AL1679"/>
      <c r="AM1679"/>
      <c r="AN1679"/>
      <c r="AO1679"/>
      <c r="AP1679"/>
      <c r="AQ1679"/>
      <c r="AR1679"/>
      <c r="AS1679"/>
      <c r="AT1679"/>
      <c r="AU1679"/>
      <c r="AV1679"/>
      <c r="AW1679"/>
      <c r="AX1679"/>
      <c r="AY1679"/>
      <c r="AZ1679"/>
      <c r="BA1679"/>
      <c r="BB1679"/>
      <c r="BC1679"/>
      <c r="BD1679"/>
      <c r="BE1679"/>
      <c r="BF1679"/>
      <c r="BG1679"/>
      <c r="BH1679"/>
      <c r="BI1679"/>
      <c r="BJ1679"/>
      <c r="BK1679"/>
      <c r="BL1679"/>
      <c r="BM1679"/>
      <c r="BN1679"/>
      <c r="BO1679"/>
    </row>
    <row r="1680" spans="1:67" ht="15" x14ac:dyDescent="0.25">
      <c r="A1680" s="245" t="s">
        <v>5395</v>
      </c>
      <c r="B1680" s="245" t="s">
        <v>5394</v>
      </c>
      <c r="C1680" s="245" t="s">
        <v>5449</v>
      </c>
      <c r="D1680" s="245" t="s">
        <v>5448</v>
      </c>
      <c r="E1680" s="246" t="s">
        <v>44</v>
      </c>
      <c r="F1680" s="245" t="s">
        <v>44</v>
      </c>
      <c r="G1680" s="245" t="s">
        <v>5539</v>
      </c>
      <c r="H1680" s="245" t="s">
        <v>16850</v>
      </c>
      <c r="I1680" s="245" t="s">
        <v>24</v>
      </c>
      <c r="J1680" s="245" t="s">
        <v>569</v>
      </c>
      <c r="K1680" s="246" t="s">
        <v>23285</v>
      </c>
      <c r="L1680" s="245" t="s">
        <v>568</v>
      </c>
      <c r="M1680"/>
      <c r="N1680"/>
      <c r="O1680"/>
      <c r="P1680"/>
      <c r="Q1680"/>
      <c r="R1680"/>
      <c r="S1680"/>
      <c r="T1680"/>
      <c r="U1680"/>
      <c r="V1680"/>
      <c r="W1680"/>
      <c r="X1680"/>
      <c r="Y1680"/>
      <c r="Z1680"/>
      <c r="AA1680"/>
      <c r="AB1680"/>
      <c r="AC1680"/>
      <c r="AD1680"/>
      <c r="AE1680"/>
      <c r="AF1680"/>
      <c r="AG1680"/>
      <c r="AH1680"/>
      <c r="AI1680"/>
      <c r="AJ1680"/>
      <c r="AK1680"/>
      <c r="AL1680"/>
      <c r="AM1680"/>
      <c r="AN1680"/>
      <c r="AO1680"/>
      <c r="AP1680"/>
      <c r="AQ1680"/>
      <c r="AR1680"/>
      <c r="AS1680"/>
      <c r="AT1680"/>
      <c r="AU1680"/>
      <c r="AV1680"/>
      <c r="AW1680"/>
      <c r="AX1680"/>
      <c r="AY1680"/>
      <c r="AZ1680"/>
      <c r="BA1680"/>
      <c r="BB1680"/>
      <c r="BC1680"/>
      <c r="BD1680"/>
      <c r="BE1680"/>
      <c r="BF1680"/>
      <c r="BG1680"/>
      <c r="BH1680"/>
      <c r="BI1680"/>
      <c r="BJ1680"/>
      <c r="BK1680"/>
      <c r="BL1680"/>
      <c r="BM1680"/>
      <c r="BN1680"/>
      <c r="BO1680"/>
    </row>
    <row r="1681" spans="1:67" ht="15" x14ac:dyDescent="0.25">
      <c r="A1681" s="245" t="s">
        <v>5395</v>
      </c>
      <c r="B1681" s="245" t="s">
        <v>5394</v>
      </c>
      <c r="C1681" s="245" t="s">
        <v>5449</v>
      </c>
      <c r="D1681" s="245" t="s">
        <v>5448</v>
      </c>
      <c r="E1681" s="246" t="s">
        <v>44</v>
      </c>
      <c r="F1681" s="245" t="s">
        <v>44</v>
      </c>
      <c r="G1681" s="245" t="s">
        <v>5538</v>
      </c>
      <c r="H1681" s="245" t="s">
        <v>10724</v>
      </c>
      <c r="I1681" s="245" t="s">
        <v>14</v>
      </c>
      <c r="J1681" s="245" t="s">
        <v>59</v>
      </c>
      <c r="K1681" s="246" t="s">
        <v>23286</v>
      </c>
      <c r="L1681" s="245" t="s">
        <v>568</v>
      </c>
      <c r="M1681"/>
      <c r="N1681"/>
      <c r="O1681"/>
      <c r="P1681"/>
      <c r="Q1681"/>
      <c r="R1681"/>
      <c r="S1681"/>
      <c r="T1681"/>
      <c r="U1681"/>
      <c r="V1681"/>
      <c r="W1681"/>
      <c r="X1681"/>
      <c r="Y1681"/>
      <c r="Z1681"/>
      <c r="AA1681"/>
      <c r="AB1681"/>
      <c r="AC1681"/>
      <c r="AD1681"/>
      <c r="AE1681"/>
      <c r="AF1681"/>
      <c r="AG1681"/>
      <c r="AH1681"/>
      <c r="AI1681"/>
      <c r="AJ1681"/>
      <c r="AK1681"/>
      <c r="AL1681"/>
      <c r="AM1681"/>
      <c r="AN1681"/>
      <c r="AO1681"/>
      <c r="AP1681"/>
      <c r="AQ1681"/>
      <c r="AR1681"/>
      <c r="AS1681"/>
      <c r="AT1681"/>
      <c r="AU1681"/>
      <c r="AV1681"/>
      <c r="AW1681"/>
      <c r="AX1681"/>
      <c r="AY1681"/>
      <c r="AZ1681"/>
      <c r="BA1681"/>
      <c r="BB1681"/>
      <c r="BC1681"/>
      <c r="BD1681"/>
      <c r="BE1681"/>
      <c r="BF1681"/>
      <c r="BG1681"/>
      <c r="BH1681"/>
      <c r="BI1681"/>
      <c r="BJ1681"/>
      <c r="BK1681"/>
      <c r="BL1681"/>
      <c r="BM1681"/>
      <c r="BN1681"/>
      <c r="BO1681"/>
    </row>
    <row r="1682" spans="1:67" ht="15" x14ac:dyDescent="0.25">
      <c r="A1682" s="245" t="s">
        <v>5395</v>
      </c>
      <c r="B1682" s="245" t="s">
        <v>5394</v>
      </c>
      <c r="C1682" s="245" t="s">
        <v>5449</v>
      </c>
      <c r="D1682" s="245" t="s">
        <v>5448</v>
      </c>
      <c r="E1682" s="246" t="s">
        <v>44</v>
      </c>
      <c r="F1682" s="245" t="s">
        <v>44</v>
      </c>
      <c r="G1682" s="245" t="s">
        <v>5537</v>
      </c>
      <c r="H1682" s="245" t="s">
        <v>16853</v>
      </c>
      <c r="I1682" s="245" t="s">
        <v>24</v>
      </c>
      <c r="J1682" s="245" t="s">
        <v>569</v>
      </c>
      <c r="K1682" s="246" t="s">
        <v>23287</v>
      </c>
      <c r="L1682" s="245" t="s">
        <v>568</v>
      </c>
      <c r="M1682"/>
      <c r="N1682"/>
      <c r="O1682"/>
      <c r="P1682"/>
      <c r="Q1682"/>
      <c r="R1682"/>
      <c r="S1682"/>
      <c r="T1682"/>
      <c r="U1682"/>
      <c r="V1682"/>
      <c r="W1682"/>
      <c r="X1682"/>
      <c r="Y1682"/>
      <c r="Z1682"/>
      <c r="AA1682"/>
      <c r="AB1682"/>
      <c r="AC1682"/>
      <c r="AD1682"/>
      <c r="AE1682"/>
      <c r="AF1682"/>
      <c r="AG1682"/>
      <c r="AH1682"/>
      <c r="AI1682"/>
      <c r="AJ1682"/>
      <c r="AK1682"/>
      <c r="AL1682"/>
      <c r="AM1682"/>
      <c r="AN1682"/>
      <c r="AO1682"/>
      <c r="AP1682"/>
      <c r="AQ1682"/>
      <c r="AR1682"/>
      <c r="AS1682"/>
      <c r="AT1682"/>
      <c r="AU1682"/>
      <c r="AV1682"/>
      <c r="AW1682"/>
      <c r="AX1682"/>
      <c r="AY1682"/>
      <c r="AZ1682"/>
      <c r="BA1682"/>
      <c r="BB1682"/>
      <c r="BC1682"/>
      <c r="BD1682"/>
      <c r="BE1682"/>
      <c r="BF1682"/>
      <c r="BG1682"/>
      <c r="BH1682"/>
      <c r="BI1682"/>
      <c r="BJ1682"/>
      <c r="BK1682"/>
      <c r="BL1682"/>
      <c r="BM1682"/>
      <c r="BN1682"/>
      <c r="BO1682"/>
    </row>
    <row r="1683" spans="1:67" ht="15" x14ac:dyDescent="0.25">
      <c r="A1683" s="245" t="s">
        <v>5395</v>
      </c>
      <c r="B1683" s="245" t="s">
        <v>5394</v>
      </c>
      <c r="C1683" s="245" t="s">
        <v>5449</v>
      </c>
      <c r="D1683" s="245" t="s">
        <v>5448</v>
      </c>
      <c r="E1683" s="246" t="s">
        <v>44</v>
      </c>
      <c r="F1683" s="245" t="s">
        <v>44</v>
      </c>
      <c r="G1683" s="245" t="s">
        <v>5536</v>
      </c>
      <c r="H1683" s="245" t="s">
        <v>10725</v>
      </c>
      <c r="I1683" s="245" t="s">
        <v>14</v>
      </c>
      <c r="J1683" s="245" t="s">
        <v>59</v>
      </c>
      <c r="K1683" s="246" t="s">
        <v>23284</v>
      </c>
      <c r="L1683" s="245" t="s">
        <v>568</v>
      </c>
      <c r="M1683"/>
      <c r="N1683"/>
      <c r="O1683"/>
      <c r="P1683"/>
      <c r="Q1683"/>
      <c r="R1683"/>
      <c r="S1683"/>
      <c r="T1683"/>
      <c r="U1683"/>
      <c r="V1683"/>
      <c r="W1683"/>
      <c r="X1683"/>
      <c r="Y1683"/>
      <c r="Z1683"/>
      <c r="AA1683"/>
      <c r="AB1683"/>
      <c r="AC1683"/>
      <c r="AD1683"/>
      <c r="AE1683"/>
      <c r="AF1683"/>
      <c r="AG1683"/>
      <c r="AH1683"/>
      <c r="AI1683"/>
      <c r="AJ1683"/>
      <c r="AK1683"/>
      <c r="AL1683"/>
      <c r="AM1683"/>
      <c r="AN1683"/>
      <c r="AO1683"/>
      <c r="AP1683"/>
      <c r="AQ1683"/>
      <c r="AR1683"/>
      <c r="AS1683"/>
      <c r="AT1683"/>
      <c r="AU1683"/>
      <c r="AV1683"/>
      <c r="AW1683"/>
      <c r="AX1683"/>
      <c r="AY1683"/>
      <c r="AZ1683"/>
      <c r="BA1683"/>
      <c r="BB1683"/>
      <c r="BC1683"/>
      <c r="BD1683"/>
      <c r="BE1683"/>
      <c r="BF1683"/>
      <c r="BG1683"/>
      <c r="BH1683"/>
      <c r="BI1683"/>
      <c r="BJ1683"/>
      <c r="BK1683"/>
      <c r="BL1683"/>
      <c r="BM1683"/>
      <c r="BN1683"/>
      <c r="BO1683"/>
    </row>
    <row r="1684" spans="1:67" ht="15" x14ac:dyDescent="0.25">
      <c r="A1684" s="245" t="s">
        <v>5395</v>
      </c>
      <c r="B1684" s="245" t="s">
        <v>5394</v>
      </c>
      <c r="C1684" s="245" t="s">
        <v>5449</v>
      </c>
      <c r="D1684" s="245" t="s">
        <v>5448</v>
      </c>
      <c r="E1684" s="246" t="s">
        <v>44</v>
      </c>
      <c r="F1684" s="245" t="s">
        <v>44</v>
      </c>
      <c r="G1684" s="245" t="s">
        <v>5535</v>
      </c>
      <c r="H1684" s="245" t="s">
        <v>16855</v>
      </c>
      <c r="I1684" s="245" t="s">
        <v>24</v>
      </c>
      <c r="J1684" s="245" t="s">
        <v>569</v>
      </c>
      <c r="K1684" s="246" t="s">
        <v>23288</v>
      </c>
      <c r="L1684" s="245" t="s">
        <v>568</v>
      </c>
      <c r="M1684"/>
      <c r="N1684"/>
      <c r="O1684"/>
      <c r="P1684"/>
      <c r="Q1684"/>
      <c r="R1684"/>
      <c r="S1684"/>
      <c r="T1684"/>
      <c r="U1684"/>
      <c r="V1684"/>
      <c r="W1684"/>
      <c r="X1684"/>
      <c r="Y1684"/>
      <c r="Z1684"/>
      <c r="AA1684"/>
      <c r="AB1684"/>
      <c r="AC1684"/>
      <c r="AD1684"/>
      <c r="AE1684"/>
      <c r="AF1684"/>
      <c r="AG1684"/>
      <c r="AH1684"/>
      <c r="AI1684"/>
      <c r="AJ1684"/>
      <c r="AK1684"/>
      <c r="AL1684"/>
      <c r="AM1684"/>
      <c r="AN1684"/>
      <c r="AO1684"/>
      <c r="AP1684"/>
      <c r="AQ1684"/>
      <c r="AR1684"/>
      <c r="AS1684"/>
      <c r="AT1684"/>
      <c r="AU1684"/>
      <c r="AV1684"/>
      <c r="AW1684"/>
      <c r="AX1684"/>
      <c r="AY1684"/>
      <c r="AZ1684"/>
      <c r="BA1684"/>
      <c r="BB1684"/>
      <c r="BC1684"/>
      <c r="BD1684"/>
      <c r="BE1684"/>
      <c r="BF1684"/>
      <c r="BG1684"/>
      <c r="BH1684"/>
      <c r="BI1684"/>
      <c r="BJ1684"/>
      <c r="BK1684"/>
      <c r="BL1684"/>
      <c r="BM1684"/>
      <c r="BN1684"/>
      <c r="BO1684"/>
    </row>
    <row r="1685" spans="1:67" ht="15" x14ac:dyDescent="0.25">
      <c r="A1685" s="245" t="s">
        <v>5395</v>
      </c>
      <c r="B1685" s="245" t="s">
        <v>5394</v>
      </c>
      <c r="C1685" s="245" t="s">
        <v>5449</v>
      </c>
      <c r="D1685" s="245" t="s">
        <v>5448</v>
      </c>
      <c r="E1685" s="246" t="s">
        <v>44</v>
      </c>
      <c r="F1685" s="245" t="s">
        <v>44</v>
      </c>
      <c r="G1685" s="245" t="s">
        <v>5534</v>
      </c>
      <c r="H1685" s="245" t="s">
        <v>10726</v>
      </c>
      <c r="I1685" s="245" t="s">
        <v>14</v>
      </c>
      <c r="J1685" s="245" t="s">
        <v>59</v>
      </c>
      <c r="K1685" s="246" t="s">
        <v>23289</v>
      </c>
      <c r="L1685" s="245" t="s">
        <v>568</v>
      </c>
      <c r="M1685"/>
      <c r="N1685"/>
      <c r="O1685"/>
      <c r="P1685"/>
      <c r="Q1685"/>
      <c r="R1685"/>
      <c r="S1685"/>
      <c r="T1685"/>
      <c r="U1685"/>
      <c r="V1685"/>
      <c r="W1685"/>
      <c r="X1685"/>
      <c r="Y1685"/>
      <c r="Z1685"/>
      <c r="AA1685"/>
      <c r="AB1685"/>
      <c r="AC1685"/>
      <c r="AD1685"/>
      <c r="AE1685"/>
      <c r="AF1685"/>
      <c r="AG1685"/>
      <c r="AH1685"/>
      <c r="AI1685"/>
      <c r="AJ1685"/>
      <c r="AK1685"/>
      <c r="AL1685"/>
      <c r="AM1685"/>
      <c r="AN1685"/>
      <c r="AO1685"/>
      <c r="AP1685"/>
      <c r="AQ1685"/>
      <c r="AR1685"/>
      <c r="AS1685"/>
      <c r="AT1685"/>
      <c r="AU1685"/>
      <c r="AV1685"/>
      <c r="AW1685"/>
      <c r="AX1685"/>
      <c r="AY1685"/>
      <c r="AZ1685"/>
      <c r="BA1685"/>
      <c r="BB1685"/>
      <c r="BC1685"/>
      <c r="BD1685"/>
      <c r="BE1685"/>
      <c r="BF1685"/>
      <c r="BG1685"/>
      <c r="BH1685"/>
      <c r="BI1685"/>
      <c r="BJ1685"/>
      <c r="BK1685"/>
      <c r="BL1685"/>
      <c r="BM1685"/>
      <c r="BN1685"/>
      <c r="BO1685"/>
    </row>
    <row r="1686" spans="1:67" ht="15" x14ac:dyDescent="0.25">
      <c r="A1686" s="245" t="s">
        <v>5395</v>
      </c>
      <c r="B1686" s="245" t="s">
        <v>5394</v>
      </c>
      <c r="C1686" s="245" t="s">
        <v>5449</v>
      </c>
      <c r="D1686" s="245" t="s">
        <v>5448</v>
      </c>
      <c r="E1686" s="246" t="s">
        <v>44</v>
      </c>
      <c r="F1686" s="245" t="s">
        <v>44</v>
      </c>
      <c r="G1686" s="245" t="s">
        <v>5533</v>
      </c>
      <c r="H1686" s="245" t="s">
        <v>16858</v>
      </c>
      <c r="I1686" s="245" t="s">
        <v>24</v>
      </c>
      <c r="J1686" s="245" t="s">
        <v>569</v>
      </c>
      <c r="K1686" s="246" t="s">
        <v>23290</v>
      </c>
      <c r="L1686" s="245" t="s">
        <v>568</v>
      </c>
      <c r="M1686"/>
      <c r="N1686"/>
      <c r="O1686"/>
      <c r="P1686"/>
      <c r="Q1686"/>
      <c r="R1686"/>
      <c r="S1686"/>
      <c r="T1686"/>
      <c r="U1686"/>
      <c r="V1686"/>
      <c r="W1686"/>
      <c r="X1686"/>
      <c r="Y1686"/>
      <c r="Z1686"/>
      <c r="AA1686"/>
      <c r="AB1686"/>
      <c r="AC1686"/>
      <c r="AD1686"/>
      <c r="AE1686"/>
      <c r="AF1686"/>
      <c r="AG1686"/>
      <c r="AH1686"/>
      <c r="AI1686"/>
      <c r="AJ1686"/>
      <c r="AK1686"/>
      <c r="AL1686"/>
      <c r="AM1686"/>
      <c r="AN1686"/>
      <c r="AO1686"/>
      <c r="AP1686"/>
      <c r="AQ1686"/>
      <c r="AR1686"/>
      <c r="AS1686"/>
      <c r="AT1686"/>
      <c r="AU1686"/>
      <c r="AV1686"/>
      <c r="AW1686"/>
      <c r="AX1686"/>
      <c r="AY1686"/>
      <c r="AZ1686"/>
      <c r="BA1686"/>
      <c r="BB1686"/>
      <c r="BC1686"/>
      <c r="BD1686"/>
      <c r="BE1686"/>
      <c r="BF1686"/>
      <c r="BG1686"/>
      <c r="BH1686"/>
      <c r="BI1686"/>
      <c r="BJ1686"/>
      <c r="BK1686"/>
      <c r="BL1686"/>
      <c r="BM1686"/>
      <c r="BN1686"/>
      <c r="BO1686"/>
    </row>
    <row r="1687" spans="1:67" ht="15" x14ac:dyDescent="0.25">
      <c r="A1687" s="245" t="s">
        <v>5395</v>
      </c>
      <c r="B1687" s="245" t="s">
        <v>5394</v>
      </c>
      <c r="C1687" s="245" t="s">
        <v>5449</v>
      </c>
      <c r="D1687" s="245" t="s">
        <v>5448</v>
      </c>
      <c r="E1687" s="246" t="s">
        <v>44</v>
      </c>
      <c r="F1687" s="245" t="s">
        <v>44</v>
      </c>
      <c r="G1687" s="245" t="s">
        <v>5532</v>
      </c>
      <c r="H1687" s="245" t="s">
        <v>10727</v>
      </c>
      <c r="I1687" s="245" t="s">
        <v>14</v>
      </c>
      <c r="J1687" s="245" t="s">
        <v>59</v>
      </c>
      <c r="K1687" s="246" t="s">
        <v>23289</v>
      </c>
      <c r="L1687" s="245" t="s">
        <v>568</v>
      </c>
      <c r="M1687"/>
      <c r="N1687"/>
      <c r="O1687"/>
      <c r="P1687"/>
      <c r="Q1687"/>
      <c r="R1687"/>
      <c r="S1687"/>
      <c r="T1687"/>
      <c r="U1687"/>
      <c r="V1687"/>
      <c r="W1687"/>
      <c r="X1687"/>
      <c r="Y1687"/>
      <c r="Z1687"/>
      <c r="AA1687"/>
      <c r="AB1687"/>
      <c r="AC1687"/>
      <c r="AD1687"/>
      <c r="AE1687"/>
      <c r="AF1687"/>
      <c r="AG1687"/>
      <c r="AH1687"/>
      <c r="AI1687"/>
      <c r="AJ1687"/>
      <c r="AK1687"/>
      <c r="AL1687"/>
      <c r="AM1687"/>
      <c r="AN1687"/>
      <c r="AO1687"/>
      <c r="AP1687"/>
      <c r="AQ1687"/>
      <c r="AR1687"/>
      <c r="AS1687"/>
      <c r="AT1687"/>
      <c r="AU1687"/>
      <c r="AV1687"/>
      <c r="AW1687"/>
      <c r="AX1687"/>
      <c r="AY1687"/>
      <c r="AZ1687"/>
      <c r="BA1687"/>
      <c r="BB1687"/>
      <c r="BC1687"/>
      <c r="BD1687"/>
      <c r="BE1687"/>
      <c r="BF1687"/>
      <c r="BG1687"/>
      <c r="BH1687"/>
      <c r="BI1687"/>
      <c r="BJ1687"/>
      <c r="BK1687"/>
      <c r="BL1687"/>
      <c r="BM1687"/>
      <c r="BN1687"/>
      <c r="BO1687"/>
    </row>
    <row r="1688" spans="1:67" ht="15" x14ac:dyDescent="0.25">
      <c r="A1688" s="245" t="s">
        <v>5395</v>
      </c>
      <c r="B1688" s="245" t="s">
        <v>5394</v>
      </c>
      <c r="C1688" s="245" t="s">
        <v>5449</v>
      </c>
      <c r="D1688" s="245" t="s">
        <v>5448</v>
      </c>
      <c r="E1688" s="246" t="s">
        <v>44</v>
      </c>
      <c r="F1688" s="245" t="s">
        <v>44</v>
      </c>
      <c r="G1688" s="245" t="s">
        <v>5531</v>
      </c>
      <c r="H1688" s="245" t="s">
        <v>16860</v>
      </c>
      <c r="I1688" s="245" t="s">
        <v>24</v>
      </c>
      <c r="J1688" s="245" t="s">
        <v>569</v>
      </c>
      <c r="K1688" s="246" t="s">
        <v>23291</v>
      </c>
      <c r="L1688" s="245" t="s">
        <v>568</v>
      </c>
      <c r="M1688"/>
      <c r="N1688"/>
      <c r="O1688"/>
      <c r="P1688"/>
      <c r="Q1688"/>
      <c r="R1688"/>
      <c r="S1688"/>
      <c r="T1688"/>
      <c r="U1688"/>
      <c r="V1688"/>
      <c r="W1688"/>
      <c r="X1688"/>
      <c r="Y1688"/>
      <c r="Z1688"/>
      <c r="AA1688"/>
      <c r="AB1688"/>
      <c r="AC1688"/>
      <c r="AD1688"/>
      <c r="AE1688"/>
      <c r="AF1688"/>
      <c r="AG1688"/>
      <c r="AH1688"/>
      <c r="AI1688"/>
      <c r="AJ1688"/>
      <c r="AK1688"/>
      <c r="AL1688"/>
      <c r="AM1688"/>
      <c r="AN1688"/>
      <c r="AO1688"/>
      <c r="AP1688"/>
      <c r="AQ1688"/>
      <c r="AR1688"/>
      <c r="AS1688"/>
      <c r="AT1688"/>
      <c r="AU1688"/>
      <c r="AV1688"/>
      <c r="AW1688"/>
      <c r="AX1688"/>
      <c r="AY1688"/>
      <c r="AZ1688"/>
      <c r="BA1688"/>
      <c r="BB1688"/>
      <c r="BC1688"/>
      <c r="BD1688"/>
      <c r="BE1688"/>
      <c r="BF1688"/>
      <c r="BG1688"/>
      <c r="BH1688"/>
      <c r="BI1688"/>
      <c r="BJ1688"/>
      <c r="BK1688"/>
      <c r="BL1688"/>
      <c r="BM1688"/>
      <c r="BN1688"/>
      <c r="BO1688"/>
    </row>
    <row r="1689" spans="1:67" ht="15" x14ac:dyDescent="0.25">
      <c r="A1689" s="245" t="s">
        <v>5395</v>
      </c>
      <c r="B1689" s="245" t="s">
        <v>5394</v>
      </c>
      <c r="C1689" s="245" t="s">
        <v>5449</v>
      </c>
      <c r="D1689" s="245" t="s">
        <v>5448</v>
      </c>
      <c r="E1689" s="246" t="s">
        <v>44</v>
      </c>
      <c r="F1689" s="245" t="s">
        <v>44</v>
      </c>
      <c r="G1689" s="245" t="s">
        <v>5530</v>
      </c>
      <c r="H1689" s="245" t="s">
        <v>10728</v>
      </c>
      <c r="I1689" s="245" t="s">
        <v>14</v>
      </c>
      <c r="J1689" s="245" t="s">
        <v>59</v>
      </c>
      <c r="K1689" s="246" t="s">
        <v>23292</v>
      </c>
      <c r="L1689" s="245" t="s">
        <v>568</v>
      </c>
      <c r="M1689"/>
      <c r="N1689"/>
      <c r="O1689"/>
      <c r="P1689"/>
      <c r="Q1689"/>
      <c r="R1689"/>
      <c r="S1689"/>
      <c r="T1689"/>
      <c r="U1689"/>
      <c r="V1689"/>
      <c r="W1689"/>
      <c r="X1689"/>
      <c r="Y1689"/>
      <c r="Z1689"/>
      <c r="AA1689"/>
      <c r="AB1689"/>
      <c r="AC1689"/>
      <c r="AD1689"/>
      <c r="AE1689"/>
      <c r="AF1689"/>
      <c r="AG1689"/>
      <c r="AH1689"/>
      <c r="AI1689"/>
      <c r="AJ1689"/>
      <c r="AK1689"/>
      <c r="AL1689"/>
      <c r="AM1689"/>
      <c r="AN1689"/>
      <c r="AO1689"/>
      <c r="AP1689"/>
      <c r="AQ1689"/>
      <c r="AR1689"/>
      <c r="AS1689"/>
      <c r="AT1689"/>
      <c r="AU1689"/>
      <c r="AV1689"/>
      <c r="AW1689"/>
      <c r="AX1689"/>
      <c r="AY1689"/>
      <c r="AZ1689"/>
      <c r="BA1689"/>
      <c r="BB1689"/>
      <c r="BC1689"/>
      <c r="BD1689"/>
      <c r="BE1689"/>
      <c r="BF1689"/>
      <c r="BG1689"/>
      <c r="BH1689"/>
      <c r="BI1689"/>
      <c r="BJ1689"/>
      <c r="BK1689"/>
      <c r="BL1689"/>
      <c r="BM1689"/>
      <c r="BN1689"/>
      <c r="BO1689"/>
    </row>
    <row r="1690" spans="1:67" ht="15" x14ac:dyDescent="0.25">
      <c r="A1690" s="245" t="s">
        <v>5395</v>
      </c>
      <c r="B1690" s="245" t="s">
        <v>5394</v>
      </c>
      <c r="C1690" s="245" t="s">
        <v>5449</v>
      </c>
      <c r="D1690" s="245" t="s">
        <v>5448</v>
      </c>
      <c r="E1690" s="246" t="s">
        <v>44</v>
      </c>
      <c r="F1690" s="245" t="s">
        <v>44</v>
      </c>
      <c r="G1690" s="245" t="s">
        <v>5529</v>
      </c>
      <c r="H1690" s="245" t="s">
        <v>16863</v>
      </c>
      <c r="I1690" s="245" t="s">
        <v>24</v>
      </c>
      <c r="J1690" s="245" t="s">
        <v>569</v>
      </c>
      <c r="K1690" s="246" t="s">
        <v>23293</v>
      </c>
      <c r="L1690" s="245" t="s">
        <v>568</v>
      </c>
      <c r="M1690"/>
      <c r="N1690"/>
      <c r="O1690"/>
      <c r="P1690"/>
      <c r="Q1690"/>
      <c r="R1690"/>
      <c r="S1690"/>
      <c r="T1690"/>
      <c r="U1690"/>
      <c r="V1690"/>
      <c r="W1690"/>
      <c r="X1690"/>
      <c r="Y1690"/>
      <c r="Z1690"/>
      <c r="AA1690"/>
      <c r="AB1690"/>
      <c r="AC1690"/>
      <c r="AD1690"/>
      <c r="AE1690"/>
      <c r="AF1690"/>
      <c r="AG1690"/>
      <c r="AH1690"/>
      <c r="AI1690"/>
      <c r="AJ1690"/>
      <c r="AK1690"/>
      <c r="AL1690"/>
      <c r="AM1690"/>
      <c r="AN1690"/>
      <c r="AO1690"/>
      <c r="AP1690"/>
      <c r="AQ1690"/>
      <c r="AR1690"/>
      <c r="AS1690"/>
      <c r="AT1690"/>
      <c r="AU1690"/>
      <c r="AV1690"/>
      <c r="AW1690"/>
      <c r="AX1690"/>
      <c r="AY1690"/>
      <c r="AZ1690"/>
      <c r="BA1690"/>
      <c r="BB1690"/>
      <c r="BC1690"/>
      <c r="BD1690"/>
      <c r="BE1690"/>
      <c r="BF1690"/>
      <c r="BG1690"/>
      <c r="BH1690"/>
      <c r="BI1690"/>
      <c r="BJ1690"/>
      <c r="BK1690"/>
      <c r="BL1690"/>
      <c r="BM1690"/>
      <c r="BN1690"/>
      <c r="BO1690"/>
    </row>
    <row r="1691" spans="1:67" ht="15" x14ac:dyDescent="0.25">
      <c r="A1691" s="245" t="s">
        <v>5395</v>
      </c>
      <c r="B1691" s="245" t="s">
        <v>5394</v>
      </c>
      <c r="C1691" s="245" t="s">
        <v>5449</v>
      </c>
      <c r="D1691" s="245" t="s">
        <v>5448</v>
      </c>
      <c r="E1691" s="246" t="s">
        <v>44</v>
      </c>
      <c r="F1691" s="245" t="s">
        <v>44</v>
      </c>
      <c r="G1691" s="245" t="s">
        <v>5528</v>
      </c>
      <c r="H1691" s="245" t="s">
        <v>10729</v>
      </c>
      <c r="I1691" s="245" t="s">
        <v>14</v>
      </c>
      <c r="J1691" s="245" t="s">
        <v>59</v>
      </c>
      <c r="K1691" s="246" t="s">
        <v>23294</v>
      </c>
      <c r="L1691" s="245" t="s">
        <v>568</v>
      </c>
      <c r="M1691"/>
      <c r="N1691"/>
      <c r="O1691"/>
      <c r="P1691"/>
      <c r="Q1691"/>
      <c r="R1691"/>
      <c r="S1691"/>
      <c r="T1691"/>
      <c r="U1691"/>
      <c r="V1691"/>
      <c r="W1691"/>
      <c r="X1691"/>
      <c r="Y1691"/>
      <c r="Z1691"/>
      <c r="AA1691"/>
      <c r="AB1691"/>
      <c r="AC1691"/>
      <c r="AD1691"/>
      <c r="AE1691"/>
      <c r="AF1691"/>
      <c r="AG1691"/>
      <c r="AH1691"/>
      <c r="AI1691"/>
      <c r="AJ1691"/>
      <c r="AK1691"/>
      <c r="AL1691"/>
      <c r="AM1691"/>
      <c r="AN1691"/>
      <c r="AO1691"/>
      <c r="AP1691"/>
      <c r="AQ1691"/>
      <c r="AR1691"/>
      <c r="AS1691"/>
      <c r="AT1691"/>
      <c r="AU1691"/>
      <c r="AV1691"/>
      <c r="AW1691"/>
      <c r="AX1691"/>
      <c r="AY1691"/>
      <c r="AZ1691"/>
      <c r="BA1691"/>
      <c r="BB1691"/>
      <c r="BC1691"/>
      <c r="BD1691"/>
      <c r="BE1691"/>
      <c r="BF1691"/>
      <c r="BG1691"/>
      <c r="BH1691"/>
      <c r="BI1691"/>
      <c r="BJ1691"/>
      <c r="BK1691"/>
      <c r="BL1691"/>
      <c r="BM1691"/>
      <c r="BN1691"/>
      <c r="BO1691"/>
    </row>
    <row r="1692" spans="1:67" ht="15" x14ac:dyDescent="0.25">
      <c r="A1692" s="245" t="s">
        <v>5395</v>
      </c>
      <c r="B1692" s="245" t="s">
        <v>5394</v>
      </c>
      <c r="C1692" s="245" t="s">
        <v>5449</v>
      </c>
      <c r="D1692" s="245" t="s">
        <v>5448</v>
      </c>
      <c r="E1692" s="246" t="s">
        <v>44</v>
      </c>
      <c r="F1692" s="245" t="s">
        <v>44</v>
      </c>
      <c r="G1692" s="245" t="s">
        <v>5527</v>
      </c>
      <c r="H1692" s="245" t="s">
        <v>10730</v>
      </c>
      <c r="I1692" s="245" t="s">
        <v>14</v>
      </c>
      <c r="J1692" s="245" t="s">
        <v>59</v>
      </c>
      <c r="K1692" s="246" t="s">
        <v>23295</v>
      </c>
      <c r="L1692" s="245" t="s">
        <v>568</v>
      </c>
      <c r="M1692"/>
      <c r="N1692"/>
      <c r="O1692"/>
      <c r="P1692"/>
      <c r="Q1692"/>
      <c r="R1692"/>
      <c r="S1692"/>
      <c r="T1692"/>
      <c r="U1692"/>
      <c r="V1692"/>
      <c r="W1692"/>
      <c r="X1692"/>
      <c r="Y1692"/>
      <c r="Z1692"/>
      <c r="AA1692"/>
      <c r="AB1692"/>
      <c r="AC1692"/>
      <c r="AD1692"/>
      <c r="AE1692"/>
      <c r="AF1692"/>
      <c r="AG1692"/>
      <c r="AH1692"/>
      <c r="AI1692"/>
      <c r="AJ1692"/>
      <c r="AK1692"/>
      <c r="AL1692"/>
      <c r="AM1692"/>
      <c r="AN1692"/>
      <c r="AO1692"/>
      <c r="AP1692"/>
      <c r="AQ1692"/>
      <c r="AR1692"/>
      <c r="AS1692"/>
      <c r="AT1692"/>
      <c r="AU1692"/>
      <c r="AV1692"/>
      <c r="AW1692"/>
      <c r="AX1692"/>
      <c r="AY1692"/>
      <c r="AZ1692"/>
      <c r="BA1692"/>
      <c r="BB1692"/>
      <c r="BC1692"/>
      <c r="BD1692"/>
      <c r="BE1692"/>
      <c r="BF1692"/>
      <c r="BG1692"/>
      <c r="BH1692"/>
      <c r="BI1692"/>
      <c r="BJ1692"/>
      <c r="BK1692"/>
      <c r="BL1692"/>
      <c r="BM1692"/>
      <c r="BN1692"/>
      <c r="BO1692"/>
    </row>
    <row r="1693" spans="1:67" ht="15" x14ac:dyDescent="0.25">
      <c r="A1693" s="245" t="s">
        <v>5395</v>
      </c>
      <c r="B1693" s="245" t="s">
        <v>5394</v>
      </c>
      <c r="C1693" s="245" t="s">
        <v>5449</v>
      </c>
      <c r="D1693" s="245" t="s">
        <v>5448</v>
      </c>
      <c r="E1693" s="246" t="s">
        <v>44</v>
      </c>
      <c r="F1693" s="245" t="s">
        <v>44</v>
      </c>
      <c r="G1693" s="245" t="s">
        <v>5526</v>
      </c>
      <c r="H1693" s="245" t="s">
        <v>10731</v>
      </c>
      <c r="I1693" s="245" t="s">
        <v>14</v>
      </c>
      <c r="J1693" s="245" t="s">
        <v>59</v>
      </c>
      <c r="K1693" s="246" t="s">
        <v>23296</v>
      </c>
      <c r="L1693" s="245" t="s">
        <v>568</v>
      </c>
      <c r="M1693"/>
      <c r="N1693"/>
      <c r="O1693"/>
      <c r="P1693"/>
      <c r="Q1693"/>
      <c r="R1693"/>
      <c r="S1693"/>
      <c r="T1693"/>
      <c r="U1693"/>
      <c r="V1693"/>
      <c r="W1693"/>
      <c r="X1693"/>
      <c r="Y1693"/>
      <c r="Z1693"/>
      <c r="AA1693"/>
      <c r="AB1693"/>
      <c r="AC1693"/>
      <c r="AD1693"/>
      <c r="AE1693"/>
      <c r="AF1693"/>
      <c r="AG1693"/>
      <c r="AH1693"/>
      <c r="AI1693"/>
      <c r="AJ1693"/>
      <c r="AK1693"/>
      <c r="AL1693"/>
      <c r="AM1693"/>
      <c r="AN1693"/>
      <c r="AO1693"/>
      <c r="AP1693"/>
      <c r="AQ1693"/>
      <c r="AR1693"/>
      <c r="AS1693"/>
      <c r="AT1693"/>
      <c r="AU1693"/>
      <c r="AV1693"/>
      <c r="AW1693"/>
      <c r="AX1693"/>
      <c r="AY1693"/>
      <c r="AZ1693"/>
      <c r="BA1693"/>
      <c r="BB1693"/>
      <c r="BC1693"/>
      <c r="BD1693"/>
      <c r="BE1693"/>
      <c r="BF1693"/>
      <c r="BG1693"/>
      <c r="BH1693"/>
      <c r="BI1693"/>
      <c r="BJ1693"/>
      <c r="BK1693"/>
      <c r="BL1693"/>
      <c r="BM1693"/>
      <c r="BN1693"/>
      <c r="BO1693"/>
    </row>
    <row r="1694" spans="1:67" ht="15" x14ac:dyDescent="0.25">
      <c r="A1694" s="245" t="s">
        <v>5395</v>
      </c>
      <c r="B1694" s="245" t="s">
        <v>5394</v>
      </c>
      <c r="C1694" s="245" t="s">
        <v>5449</v>
      </c>
      <c r="D1694" s="245" t="s">
        <v>5448</v>
      </c>
      <c r="E1694" s="246" t="s">
        <v>44</v>
      </c>
      <c r="F1694" s="245" t="s">
        <v>44</v>
      </c>
      <c r="G1694" s="245" t="s">
        <v>5525</v>
      </c>
      <c r="H1694" s="245" t="s">
        <v>16868</v>
      </c>
      <c r="I1694" s="245" t="s">
        <v>24</v>
      </c>
      <c r="J1694" s="245" t="s">
        <v>569</v>
      </c>
      <c r="K1694" s="246" t="s">
        <v>23297</v>
      </c>
      <c r="L1694" s="245" t="s">
        <v>568</v>
      </c>
      <c r="M1694"/>
      <c r="N1694"/>
      <c r="O1694"/>
      <c r="P1694"/>
      <c r="Q1694"/>
      <c r="R1694"/>
      <c r="S1694"/>
      <c r="T1694"/>
      <c r="U1694"/>
      <c r="V1694"/>
      <c r="W1694"/>
      <c r="X1694"/>
      <c r="Y1694"/>
      <c r="Z1694"/>
      <c r="AA1694"/>
      <c r="AB1694"/>
      <c r="AC1694"/>
      <c r="AD1694"/>
      <c r="AE1694"/>
      <c r="AF1694"/>
      <c r="AG1694"/>
      <c r="AH1694"/>
      <c r="AI1694"/>
      <c r="AJ1694"/>
      <c r="AK1694"/>
      <c r="AL1694"/>
      <c r="AM1694"/>
      <c r="AN1694"/>
      <c r="AO1694"/>
      <c r="AP1694"/>
      <c r="AQ1694"/>
      <c r="AR1694"/>
      <c r="AS1694"/>
      <c r="AT1694"/>
      <c r="AU1694"/>
      <c r="AV1694"/>
      <c r="AW1694"/>
      <c r="AX1694"/>
      <c r="AY1694"/>
      <c r="AZ1694"/>
      <c r="BA1694"/>
      <c r="BB1694"/>
      <c r="BC1694"/>
      <c r="BD1694"/>
      <c r="BE1694"/>
      <c r="BF1694"/>
      <c r="BG1694"/>
      <c r="BH1694"/>
      <c r="BI1694"/>
      <c r="BJ1694"/>
      <c r="BK1694"/>
      <c r="BL1694"/>
      <c r="BM1694"/>
      <c r="BN1694"/>
      <c r="BO1694"/>
    </row>
    <row r="1695" spans="1:67" ht="15" x14ac:dyDescent="0.25">
      <c r="A1695" s="245" t="s">
        <v>5395</v>
      </c>
      <c r="B1695" s="245" t="s">
        <v>5394</v>
      </c>
      <c r="C1695" s="245" t="s">
        <v>5449</v>
      </c>
      <c r="D1695" s="245" t="s">
        <v>5448</v>
      </c>
      <c r="E1695" s="246" t="s">
        <v>44</v>
      </c>
      <c r="F1695" s="245" t="s">
        <v>44</v>
      </c>
      <c r="G1695" s="245" t="s">
        <v>5524</v>
      </c>
      <c r="H1695" s="245" t="s">
        <v>16870</v>
      </c>
      <c r="I1695" s="245" t="s">
        <v>24</v>
      </c>
      <c r="J1695" s="245" t="s">
        <v>569</v>
      </c>
      <c r="K1695" s="246" t="s">
        <v>23298</v>
      </c>
      <c r="L1695" s="245" t="s">
        <v>568</v>
      </c>
      <c r="M1695"/>
      <c r="N1695"/>
      <c r="O1695"/>
      <c r="P1695"/>
      <c r="Q1695"/>
      <c r="R1695"/>
      <c r="S1695"/>
      <c r="T1695"/>
      <c r="U1695"/>
      <c r="V1695"/>
      <c r="W1695"/>
      <c r="X1695"/>
      <c r="Y1695"/>
      <c r="Z1695"/>
      <c r="AA1695"/>
      <c r="AB1695"/>
      <c r="AC1695"/>
      <c r="AD1695"/>
      <c r="AE1695"/>
      <c r="AF1695"/>
      <c r="AG1695"/>
      <c r="AH1695"/>
      <c r="AI1695"/>
      <c r="AJ1695"/>
      <c r="AK1695"/>
      <c r="AL1695"/>
      <c r="AM1695"/>
      <c r="AN1695"/>
      <c r="AO1695"/>
      <c r="AP1695"/>
      <c r="AQ1695"/>
      <c r="AR1695"/>
      <c r="AS1695"/>
      <c r="AT1695"/>
      <c r="AU1695"/>
      <c r="AV1695"/>
      <c r="AW1695"/>
      <c r="AX1695"/>
      <c r="AY1695"/>
      <c r="AZ1695"/>
      <c r="BA1695"/>
      <c r="BB1695"/>
      <c r="BC1695"/>
      <c r="BD1695"/>
      <c r="BE1695"/>
      <c r="BF1695"/>
      <c r="BG1695"/>
      <c r="BH1695"/>
      <c r="BI1695"/>
      <c r="BJ1695"/>
      <c r="BK1695"/>
      <c r="BL1695"/>
      <c r="BM1695"/>
      <c r="BN1695"/>
      <c r="BO1695"/>
    </row>
    <row r="1696" spans="1:67" ht="15" x14ac:dyDescent="0.25">
      <c r="A1696" s="245" t="s">
        <v>5395</v>
      </c>
      <c r="B1696" s="245" t="s">
        <v>5394</v>
      </c>
      <c r="C1696" s="245" t="s">
        <v>5449</v>
      </c>
      <c r="D1696" s="245" t="s">
        <v>5448</v>
      </c>
      <c r="E1696" s="246" t="s">
        <v>44</v>
      </c>
      <c r="F1696" s="245" t="s">
        <v>44</v>
      </c>
      <c r="G1696" s="245" t="s">
        <v>5523</v>
      </c>
      <c r="H1696" s="245" t="s">
        <v>16872</v>
      </c>
      <c r="I1696" s="245" t="s">
        <v>24</v>
      </c>
      <c r="J1696" s="245" t="s">
        <v>569</v>
      </c>
      <c r="K1696" s="246" t="s">
        <v>23299</v>
      </c>
      <c r="L1696" s="245" t="s">
        <v>568</v>
      </c>
      <c r="M1696"/>
      <c r="N1696"/>
      <c r="O1696"/>
      <c r="P1696"/>
      <c r="Q1696"/>
      <c r="R1696"/>
      <c r="S1696"/>
      <c r="T1696"/>
      <c r="U1696"/>
      <c r="V1696"/>
      <c r="W1696"/>
      <c r="X1696"/>
      <c r="Y1696"/>
      <c r="Z1696"/>
      <c r="AA1696"/>
      <c r="AB1696"/>
      <c r="AC1696"/>
      <c r="AD1696"/>
      <c r="AE1696"/>
      <c r="AF1696"/>
      <c r="AG1696"/>
      <c r="AH1696"/>
      <c r="AI1696"/>
      <c r="AJ1696"/>
      <c r="AK1696"/>
      <c r="AL1696"/>
      <c r="AM1696"/>
      <c r="AN1696"/>
      <c r="AO1696"/>
      <c r="AP1696"/>
      <c r="AQ1696"/>
      <c r="AR1696"/>
      <c r="AS1696"/>
      <c r="AT1696"/>
      <c r="AU1696"/>
      <c r="AV1696"/>
      <c r="AW1696"/>
      <c r="AX1696"/>
      <c r="AY1696"/>
      <c r="AZ1696"/>
      <c r="BA1696"/>
      <c r="BB1696"/>
      <c r="BC1696"/>
      <c r="BD1696"/>
      <c r="BE1696"/>
      <c r="BF1696"/>
      <c r="BG1696"/>
      <c r="BH1696"/>
      <c r="BI1696"/>
      <c r="BJ1696"/>
      <c r="BK1696"/>
      <c r="BL1696"/>
      <c r="BM1696"/>
      <c r="BN1696"/>
      <c r="BO1696"/>
    </row>
    <row r="1697" spans="1:67" ht="15" x14ac:dyDescent="0.25">
      <c r="A1697" s="245" t="s">
        <v>5395</v>
      </c>
      <c r="B1697" s="245" t="s">
        <v>5394</v>
      </c>
      <c r="C1697" s="245" t="s">
        <v>5449</v>
      </c>
      <c r="D1697" s="245" t="s">
        <v>5448</v>
      </c>
      <c r="E1697" s="246" t="s">
        <v>44</v>
      </c>
      <c r="F1697" s="245" t="s">
        <v>44</v>
      </c>
      <c r="G1697" s="245" t="s">
        <v>5522</v>
      </c>
      <c r="H1697" s="245" t="s">
        <v>16874</v>
      </c>
      <c r="I1697" s="245" t="s">
        <v>24</v>
      </c>
      <c r="J1697" s="245" t="s">
        <v>569</v>
      </c>
      <c r="K1697" s="246" t="s">
        <v>23300</v>
      </c>
      <c r="L1697" s="245" t="s">
        <v>568</v>
      </c>
      <c r="M1697"/>
      <c r="N1697"/>
      <c r="O1697"/>
      <c r="P1697"/>
      <c r="Q1697"/>
      <c r="R1697"/>
      <c r="S1697"/>
      <c r="T1697"/>
      <c r="U1697"/>
      <c r="V1697"/>
      <c r="W1697"/>
      <c r="X1697"/>
      <c r="Y1697"/>
      <c r="Z1697"/>
      <c r="AA1697"/>
      <c r="AB1697"/>
      <c r="AC1697"/>
      <c r="AD1697"/>
      <c r="AE1697"/>
      <c r="AF1697"/>
      <c r="AG1697"/>
      <c r="AH1697"/>
      <c r="AI1697"/>
      <c r="AJ1697"/>
      <c r="AK1697"/>
      <c r="AL1697"/>
      <c r="AM1697"/>
      <c r="AN1697"/>
      <c r="AO1697"/>
      <c r="AP1697"/>
      <c r="AQ1697"/>
      <c r="AR1697"/>
      <c r="AS1697"/>
      <c r="AT1697"/>
      <c r="AU1697"/>
      <c r="AV1697"/>
      <c r="AW1697"/>
      <c r="AX1697"/>
      <c r="AY1697"/>
      <c r="AZ1697"/>
      <c r="BA1697"/>
      <c r="BB1697"/>
      <c r="BC1697"/>
      <c r="BD1697"/>
      <c r="BE1697"/>
      <c r="BF1697"/>
      <c r="BG1697"/>
      <c r="BH1697"/>
      <c r="BI1697"/>
      <c r="BJ1697"/>
      <c r="BK1697"/>
      <c r="BL1697"/>
      <c r="BM1697"/>
      <c r="BN1697"/>
      <c r="BO1697"/>
    </row>
    <row r="1698" spans="1:67" ht="15" x14ac:dyDescent="0.25">
      <c r="A1698" s="245" t="s">
        <v>5395</v>
      </c>
      <c r="B1698" s="245" t="s">
        <v>5394</v>
      </c>
      <c r="C1698" s="245" t="s">
        <v>5449</v>
      </c>
      <c r="D1698" s="245" t="s">
        <v>5448</v>
      </c>
      <c r="E1698" s="246" t="s">
        <v>44</v>
      </c>
      <c r="F1698" s="245" t="s">
        <v>44</v>
      </c>
      <c r="G1698" s="245" t="s">
        <v>5521</v>
      </c>
      <c r="H1698" s="245" t="s">
        <v>10732</v>
      </c>
      <c r="I1698" s="245" t="s">
        <v>14</v>
      </c>
      <c r="J1698" s="245" t="s">
        <v>59</v>
      </c>
      <c r="K1698" s="246" t="s">
        <v>23301</v>
      </c>
      <c r="L1698" s="245" t="s">
        <v>568</v>
      </c>
      <c r="M1698"/>
      <c r="N1698"/>
      <c r="O1698"/>
      <c r="P1698"/>
      <c r="Q1698"/>
      <c r="R1698"/>
      <c r="S1698"/>
      <c r="T1698"/>
      <c r="U1698"/>
      <c r="V1698"/>
      <c r="W1698"/>
      <c r="X1698"/>
      <c r="Y1698"/>
      <c r="Z1698"/>
      <c r="AA1698"/>
      <c r="AB1698"/>
      <c r="AC1698"/>
      <c r="AD1698"/>
      <c r="AE1698"/>
      <c r="AF1698"/>
      <c r="AG1698"/>
      <c r="AH1698"/>
      <c r="AI1698"/>
      <c r="AJ1698"/>
      <c r="AK1698"/>
      <c r="AL1698"/>
      <c r="AM1698"/>
      <c r="AN1698"/>
      <c r="AO1698"/>
      <c r="AP1698"/>
      <c r="AQ1698"/>
      <c r="AR1698"/>
      <c r="AS1698"/>
      <c r="AT1698"/>
      <c r="AU1698"/>
      <c r="AV1698"/>
      <c r="AW1698"/>
      <c r="AX1698"/>
      <c r="AY1698"/>
      <c r="AZ1698"/>
      <c r="BA1698"/>
      <c r="BB1698"/>
      <c r="BC1698"/>
      <c r="BD1698"/>
      <c r="BE1698"/>
      <c r="BF1698"/>
      <c r="BG1698"/>
      <c r="BH1698"/>
      <c r="BI1698"/>
      <c r="BJ1698"/>
      <c r="BK1698"/>
      <c r="BL1698"/>
      <c r="BM1698"/>
      <c r="BN1698"/>
      <c r="BO1698"/>
    </row>
    <row r="1699" spans="1:67" ht="15" x14ac:dyDescent="0.25">
      <c r="A1699" s="245" t="s">
        <v>5395</v>
      </c>
      <c r="B1699" s="245" t="s">
        <v>5394</v>
      </c>
      <c r="C1699" s="245" t="s">
        <v>5449</v>
      </c>
      <c r="D1699" s="245" t="s">
        <v>5448</v>
      </c>
      <c r="E1699" s="246" t="s">
        <v>44</v>
      </c>
      <c r="F1699" s="245" t="s">
        <v>44</v>
      </c>
      <c r="G1699" s="245" t="s">
        <v>10734</v>
      </c>
      <c r="H1699" s="245" t="s">
        <v>16877</v>
      </c>
      <c r="I1699" s="245" t="s">
        <v>24</v>
      </c>
      <c r="J1699" s="245" t="s">
        <v>569</v>
      </c>
      <c r="K1699" s="246" t="s">
        <v>23302</v>
      </c>
      <c r="L1699" s="245" t="s">
        <v>568</v>
      </c>
      <c r="M1699"/>
      <c r="N1699"/>
      <c r="O1699"/>
      <c r="P1699"/>
      <c r="Q1699"/>
      <c r="R1699"/>
      <c r="S1699"/>
      <c r="T1699"/>
      <c r="U1699"/>
      <c r="V1699"/>
      <c r="W1699"/>
      <c r="X1699"/>
      <c r="Y1699"/>
      <c r="Z1699"/>
      <c r="AA1699"/>
      <c r="AB1699"/>
      <c r="AC1699"/>
      <c r="AD1699"/>
      <c r="AE1699"/>
      <c r="AF1699"/>
      <c r="AG1699"/>
      <c r="AH1699"/>
      <c r="AI1699"/>
      <c r="AJ1699"/>
      <c r="AK1699"/>
      <c r="AL1699"/>
      <c r="AM1699"/>
      <c r="AN1699"/>
      <c r="AO1699"/>
      <c r="AP1699"/>
      <c r="AQ1699"/>
      <c r="AR1699"/>
      <c r="AS1699"/>
      <c r="AT1699"/>
      <c r="AU1699"/>
      <c r="AV1699"/>
      <c r="AW1699"/>
      <c r="AX1699"/>
      <c r="AY1699"/>
      <c r="AZ1699"/>
      <c r="BA1699"/>
      <c r="BB1699"/>
      <c r="BC1699"/>
      <c r="BD1699"/>
      <c r="BE1699"/>
      <c r="BF1699"/>
      <c r="BG1699"/>
      <c r="BH1699"/>
      <c r="BI1699"/>
      <c r="BJ1699"/>
      <c r="BK1699"/>
      <c r="BL1699"/>
      <c r="BM1699"/>
      <c r="BN1699"/>
      <c r="BO1699"/>
    </row>
    <row r="1700" spans="1:67" ht="15" x14ac:dyDescent="0.25">
      <c r="A1700" s="245" t="s">
        <v>5395</v>
      </c>
      <c r="B1700" s="245" t="s">
        <v>5394</v>
      </c>
      <c r="C1700" s="245" t="s">
        <v>5449</v>
      </c>
      <c r="D1700" s="245" t="s">
        <v>5448</v>
      </c>
      <c r="E1700" s="246" t="s">
        <v>44</v>
      </c>
      <c r="F1700" s="245" t="s">
        <v>44</v>
      </c>
      <c r="G1700" s="245" t="s">
        <v>5520</v>
      </c>
      <c r="H1700" s="245" t="s">
        <v>10735</v>
      </c>
      <c r="I1700" s="245" t="s">
        <v>14</v>
      </c>
      <c r="J1700" s="245" t="s">
        <v>59</v>
      </c>
      <c r="K1700" s="246" t="s">
        <v>23303</v>
      </c>
      <c r="L1700" s="245" t="s">
        <v>568</v>
      </c>
      <c r="M1700"/>
      <c r="N1700"/>
      <c r="O1700"/>
      <c r="P1700"/>
      <c r="Q1700"/>
      <c r="R1700"/>
      <c r="S1700"/>
      <c r="T1700"/>
      <c r="U1700"/>
      <c r="V1700"/>
      <c r="W1700"/>
      <c r="X1700"/>
      <c r="Y1700"/>
      <c r="Z1700"/>
      <c r="AA1700"/>
      <c r="AB1700"/>
      <c r="AC1700"/>
      <c r="AD1700"/>
      <c r="AE1700"/>
      <c r="AF1700"/>
      <c r="AG1700"/>
      <c r="AH1700"/>
      <c r="AI1700"/>
      <c r="AJ1700"/>
      <c r="AK1700"/>
      <c r="AL1700"/>
      <c r="AM1700"/>
      <c r="AN1700"/>
      <c r="AO1700"/>
      <c r="AP1700"/>
      <c r="AQ1700"/>
      <c r="AR1700"/>
      <c r="AS1700"/>
      <c r="AT1700"/>
      <c r="AU1700"/>
      <c r="AV1700"/>
      <c r="AW1700"/>
      <c r="AX1700"/>
      <c r="AY1700"/>
      <c r="AZ1700"/>
      <c r="BA1700"/>
      <c r="BB1700"/>
      <c r="BC1700"/>
      <c r="BD1700"/>
      <c r="BE1700"/>
      <c r="BF1700"/>
      <c r="BG1700"/>
      <c r="BH1700"/>
      <c r="BI1700"/>
      <c r="BJ1700"/>
      <c r="BK1700"/>
      <c r="BL1700"/>
      <c r="BM1700"/>
      <c r="BN1700"/>
      <c r="BO1700"/>
    </row>
    <row r="1701" spans="1:67" ht="15" x14ac:dyDescent="0.25">
      <c r="A1701" s="245" t="s">
        <v>5395</v>
      </c>
      <c r="B1701" s="245" t="s">
        <v>5394</v>
      </c>
      <c r="C1701" s="245" t="s">
        <v>5449</v>
      </c>
      <c r="D1701" s="245" t="s">
        <v>5448</v>
      </c>
      <c r="E1701" s="246" t="s">
        <v>44</v>
      </c>
      <c r="F1701" s="245" t="s">
        <v>44</v>
      </c>
      <c r="G1701" s="245" t="s">
        <v>5519</v>
      </c>
      <c r="H1701" s="245" t="s">
        <v>10736</v>
      </c>
      <c r="I1701" s="245" t="s">
        <v>14</v>
      </c>
      <c r="J1701" s="245" t="s">
        <v>59</v>
      </c>
      <c r="K1701" s="246" t="s">
        <v>23304</v>
      </c>
      <c r="L1701" s="245" t="s">
        <v>568</v>
      </c>
      <c r="M1701"/>
      <c r="N1701"/>
      <c r="O1701"/>
      <c r="P1701"/>
      <c r="Q1701"/>
      <c r="R1701"/>
      <c r="S1701"/>
      <c r="T1701"/>
      <c r="U1701"/>
      <c r="V1701"/>
      <c r="W1701"/>
      <c r="X1701"/>
      <c r="Y1701"/>
      <c r="Z1701"/>
      <c r="AA1701"/>
      <c r="AB1701"/>
      <c r="AC1701"/>
      <c r="AD1701"/>
      <c r="AE1701"/>
      <c r="AF1701"/>
      <c r="AG1701"/>
      <c r="AH1701"/>
      <c r="AI1701"/>
      <c r="AJ1701"/>
      <c r="AK1701"/>
      <c r="AL1701"/>
      <c r="AM1701"/>
      <c r="AN1701"/>
      <c r="AO1701"/>
      <c r="AP1701"/>
      <c r="AQ1701"/>
      <c r="AR1701"/>
      <c r="AS1701"/>
      <c r="AT1701"/>
      <c r="AU1701"/>
      <c r="AV1701"/>
      <c r="AW1701"/>
      <c r="AX1701"/>
      <c r="AY1701"/>
      <c r="AZ1701"/>
      <c r="BA1701"/>
      <c r="BB1701"/>
      <c r="BC1701"/>
      <c r="BD1701"/>
      <c r="BE1701"/>
      <c r="BF1701"/>
      <c r="BG1701"/>
      <c r="BH1701"/>
      <c r="BI1701"/>
      <c r="BJ1701"/>
      <c r="BK1701"/>
      <c r="BL1701"/>
      <c r="BM1701"/>
      <c r="BN1701"/>
      <c r="BO1701"/>
    </row>
    <row r="1702" spans="1:67" ht="15" x14ac:dyDescent="0.25">
      <c r="A1702" s="245" t="s">
        <v>5395</v>
      </c>
      <c r="B1702" s="245" t="s">
        <v>5394</v>
      </c>
      <c r="C1702" s="245" t="s">
        <v>5449</v>
      </c>
      <c r="D1702" s="245" t="s">
        <v>5448</v>
      </c>
      <c r="E1702" s="246" t="s">
        <v>44</v>
      </c>
      <c r="F1702" s="245" t="s">
        <v>44</v>
      </c>
      <c r="G1702" s="245" t="s">
        <v>5518</v>
      </c>
      <c r="H1702" s="245" t="s">
        <v>16881</v>
      </c>
      <c r="I1702" s="245" t="s">
        <v>24</v>
      </c>
      <c r="J1702" s="245" t="s">
        <v>569</v>
      </c>
      <c r="K1702" s="246" t="s">
        <v>23305</v>
      </c>
      <c r="L1702" s="245" t="s">
        <v>568</v>
      </c>
      <c r="M1702"/>
      <c r="N1702"/>
      <c r="O1702"/>
      <c r="P1702"/>
      <c r="Q1702"/>
      <c r="R1702"/>
      <c r="S1702"/>
      <c r="T1702"/>
      <c r="U1702"/>
      <c r="V1702"/>
      <c r="W1702"/>
      <c r="X1702"/>
      <c r="Y1702"/>
      <c r="Z1702"/>
      <c r="AA1702"/>
      <c r="AB1702"/>
      <c r="AC1702"/>
      <c r="AD1702"/>
      <c r="AE1702"/>
      <c r="AF1702"/>
      <c r="AG1702"/>
      <c r="AH1702"/>
      <c r="AI1702"/>
      <c r="AJ1702"/>
      <c r="AK1702"/>
      <c r="AL1702"/>
      <c r="AM1702"/>
      <c r="AN1702"/>
      <c r="AO1702"/>
      <c r="AP1702"/>
      <c r="AQ1702"/>
      <c r="AR1702"/>
      <c r="AS1702"/>
      <c r="AT1702"/>
      <c r="AU1702"/>
      <c r="AV1702"/>
      <c r="AW1702"/>
      <c r="AX1702"/>
      <c r="AY1702"/>
      <c r="AZ1702"/>
      <c r="BA1702"/>
      <c r="BB1702"/>
      <c r="BC1702"/>
      <c r="BD1702"/>
      <c r="BE1702"/>
      <c r="BF1702"/>
      <c r="BG1702"/>
      <c r="BH1702"/>
      <c r="BI1702"/>
      <c r="BJ1702"/>
      <c r="BK1702"/>
      <c r="BL1702"/>
      <c r="BM1702"/>
      <c r="BN1702"/>
      <c r="BO1702"/>
    </row>
    <row r="1703" spans="1:67" ht="15" x14ac:dyDescent="0.25">
      <c r="A1703" s="245" t="s">
        <v>5395</v>
      </c>
      <c r="B1703" s="245" t="s">
        <v>5394</v>
      </c>
      <c r="C1703" s="245" t="s">
        <v>5449</v>
      </c>
      <c r="D1703" s="245" t="s">
        <v>5448</v>
      </c>
      <c r="E1703" s="246" t="s">
        <v>44</v>
      </c>
      <c r="F1703" s="245" t="s">
        <v>44</v>
      </c>
      <c r="G1703" s="245" t="s">
        <v>5517</v>
      </c>
      <c r="H1703" s="245" t="s">
        <v>10737</v>
      </c>
      <c r="I1703" s="245" t="s">
        <v>14</v>
      </c>
      <c r="J1703" s="245" t="s">
        <v>59</v>
      </c>
      <c r="K1703" s="246" t="s">
        <v>23306</v>
      </c>
      <c r="L1703" s="245" t="s">
        <v>568</v>
      </c>
      <c r="M1703"/>
      <c r="N1703"/>
      <c r="O1703"/>
      <c r="P1703"/>
      <c r="Q1703"/>
      <c r="R1703"/>
      <c r="S1703"/>
      <c r="T1703"/>
      <c r="U1703"/>
      <c r="V1703"/>
      <c r="W1703"/>
      <c r="X1703"/>
      <c r="Y1703"/>
      <c r="Z1703"/>
      <c r="AA1703"/>
      <c r="AB1703"/>
      <c r="AC1703"/>
      <c r="AD1703"/>
      <c r="AE1703"/>
      <c r="AF1703"/>
      <c r="AG1703"/>
      <c r="AH1703"/>
      <c r="AI1703"/>
      <c r="AJ1703"/>
      <c r="AK1703"/>
      <c r="AL1703"/>
      <c r="AM1703"/>
      <c r="AN1703"/>
      <c r="AO1703"/>
      <c r="AP1703"/>
      <c r="AQ1703"/>
      <c r="AR1703"/>
      <c r="AS1703"/>
      <c r="AT1703"/>
      <c r="AU1703"/>
      <c r="AV1703"/>
      <c r="AW1703"/>
      <c r="AX1703"/>
      <c r="AY1703"/>
      <c r="AZ1703"/>
      <c r="BA1703"/>
      <c r="BB1703"/>
      <c r="BC1703"/>
      <c r="BD1703"/>
      <c r="BE1703"/>
      <c r="BF1703"/>
      <c r="BG1703"/>
      <c r="BH1703"/>
      <c r="BI1703"/>
      <c r="BJ1703"/>
      <c r="BK1703"/>
      <c r="BL1703"/>
      <c r="BM1703"/>
      <c r="BN1703"/>
      <c r="BO1703"/>
    </row>
    <row r="1704" spans="1:67" ht="15" x14ac:dyDescent="0.25">
      <c r="A1704" s="245" t="s">
        <v>5395</v>
      </c>
      <c r="B1704" s="245" t="s">
        <v>5394</v>
      </c>
      <c r="C1704" s="245" t="s">
        <v>5449</v>
      </c>
      <c r="D1704" s="245" t="s">
        <v>5448</v>
      </c>
      <c r="E1704" s="246" t="s">
        <v>44</v>
      </c>
      <c r="F1704" s="245" t="s">
        <v>44</v>
      </c>
      <c r="G1704" s="245" t="s">
        <v>5516</v>
      </c>
      <c r="H1704" s="245" t="s">
        <v>16884</v>
      </c>
      <c r="I1704" s="245" t="s">
        <v>24</v>
      </c>
      <c r="J1704" s="245" t="s">
        <v>569</v>
      </c>
      <c r="K1704" s="246" t="s">
        <v>23307</v>
      </c>
      <c r="L1704" s="245" t="s">
        <v>568</v>
      </c>
      <c r="M1704"/>
      <c r="N1704"/>
      <c r="O1704"/>
      <c r="P1704"/>
      <c r="Q1704"/>
      <c r="R1704"/>
      <c r="S1704"/>
      <c r="T1704"/>
      <c r="U1704"/>
      <c r="V1704"/>
      <c r="W1704"/>
      <c r="X1704"/>
      <c r="Y1704"/>
      <c r="Z1704"/>
      <c r="AA1704"/>
      <c r="AB1704"/>
      <c r="AC1704"/>
      <c r="AD1704"/>
      <c r="AE1704"/>
      <c r="AF1704"/>
      <c r="AG1704"/>
      <c r="AH1704"/>
      <c r="AI1704"/>
      <c r="AJ1704"/>
      <c r="AK1704"/>
      <c r="AL1704"/>
      <c r="AM1704"/>
      <c r="AN1704"/>
      <c r="AO1704"/>
      <c r="AP1704"/>
      <c r="AQ1704"/>
      <c r="AR1704"/>
      <c r="AS1704"/>
      <c r="AT1704"/>
      <c r="AU1704"/>
      <c r="AV1704"/>
      <c r="AW1704"/>
      <c r="AX1704"/>
      <c r="AY1704"/>
      <c r="AZ1704"/>
      <c r="BA1704"/>
      <c r="BB1704"/>
      <c r="BC1704"/>
      <c r="BD1704"/>
      <c r="BE1704"/>
      <c r="BF1704"/>
      <c r="BG1704"/>
      <c r="BH1704"/>
      <c r="BI1704"/>
      <c r="BJ1704"/>
      <c r="BK1704"/>
      <c r="BL1704"/>
      <c r="BM1704"/>
      <c r="BN1704"/>
      <c r="BO1704"/>
    </row>
    <row r="1705" spans="1:67" ht="15" x14ac:dyDescent="0.25">
      <c r="A1705" s="245" t="s">
        <v>5395</v>
      </c>
      <c r="B1705" s="245" t="s">
        <v>5394</v>
      </c>
      <c r="C1705" s="245" t="s">
        <v>5449</v>
      </c>
      <c r="D1705" s="245" t="s">
        <v>5448</v>
      </c>
      <c r="E1705" s="246" t="s">
        <v>44</v>
      </c>
      <c r="F1705" s="245" t="s">
        <v>44</v>
      </c>
      <c r="G1705" s="245" t="s">
        <v>5515</v>
      </c>
      <c r="H1705" s="245" t="s">
        <v>10738</v>
      </c>
      <c r="I1705" s="245" t="s">
        <v>14</v>
      </c>
      <c r="J1705" s="245" t="s">
        <v>59</v>
      </c>
      <c r="K1705" s="246" t="s">
        <v>23308</v>
      </c>
      <c r="L1705" s="245" t="s">
        <v>568</v>
      </c>
      <c r="M1705"/>
      <c r="N1705"/>
      <c r="O1705"/>
      <c r="P1705"/>
      <c r="Q1705"/>
      <c r="R1705"/>
      <c r="S1705"/>
      <c r="T1705"/>
      <c r="U1705"/>
      <c r="V1705"/>
      <c r="W1705"/>
      <c r="X1705"/>
      <c r="Y1705"/>
      <c r="Z1705"/>
      <c r="AA1705"/>
      <c r="AB1705"/>
      <c r="AC1705"/>
      <c r="AD1705"/>
      <c r="AE1705"/>
      <c r="AF1705"/>
      <c r="AG1705"/>
      <c r="AH1705"/>
      <c r="AI1705"/>
      <c r="AJ1705"/>
      <c r="AK1705"/>
      <c r="AL1705"/>
      <c r="AM1705"/>
      <c r="AN1705"/>
      <c r="AO1705"/>
      <c r="AP1705"/>
      <c r="AQ1705"/>
      <c r="AR1705"/>
      <c r="AS1705"/>
      <c r="AT1705"/>
      <c r="AU1705"/>
      <c r="AV1705"/>
      <c r="AW1705"/>
      <c r="AX1705"/>
      <c r="AY1705"/>
      <c r="AZ1705"/>
      <c r="BA1705"/>
      <c r="BB1705"/>
      <c r="BC1705"/>
      <c r="BD1705"/>
      <c r="BE1705"/>
      <c r="BF1705"/>
      <c r="BG1705"/>
      <c r="BH1705"/>
      <c r="BI1705"/>
      <c r="BJ1705"/>
      <c r="BK1705"/>
      <c r="BL1705"/>
      <c r="BM1705"/>
      <c r="BN1705"/>
      <c r="BO1705"/>
    </row>
    <row r="1706" spans="1:67" ht="15" x14ac:dyDescent="0.25">
      <c r="A1706" s="245" t="s">
        <v>5395</v>
      </c>
      <c r="B1706" s="245" t="s">
        <v>5394</v>
      </c>
      <c r="C1706" s="245" t="s">
        <v>5449</v>
      </c>
      <c r="D1706" s="245" t="s">
        <v>5448</v>
      </c>
      <c r="E1706" s="246" t="s">
        <v>44</v>
      </c>
      <c r="F1706" s="245" t="s">
        <v>44</v>
      </c>
      <c r="G1706" s="245" t="s">
        <v>5514</v>
      </c>
      <c r="H1706" s="245" t="s">
        <v>10739</v>
      </c>
      <c r="I1706" s="245" t="s">
        <v>14</v>
      </c>
      <c r="J1706" s="245" t="s">
        <v>59</v>
      </c>
      <c r="K1706" s="246" t="s">
        <v>23309</v>
      </c>
      <c r="L1706" s="245" t="s">
        <v>568</v>
      </c>
      <c r="M1706"/>
      <c r="N1706"/>
      <c r="O1706"/>
      <c r="P1706"/>
      <c r="Q1706"/>
      <c r="R1706"/>
      <c r="S1706"/>
      <c r="T1706"/>
      <c r="U1706"/>
      <c r="V1706"/>
      <c r="W1706"/>
      <c r="X1706"/>
      <c r="Y1706"/>
      <c r="Z1706"/>
      <c r="AA1706"/>
      <c r="AB1706"/>
      <c r="AC1706"/>
      <c r="AD1706"/>
      <c r="AE1706"/>
      <c r="AF1706"/>
      <c r="AG1706"/>
      <c r="AH1706"/>
      <c r="AI1706"/>
      <c r="AJ1706"/>
      <c r="AK1706"/>
      <c r="AL1706"/>
      <c r="AM1706"/>
      <c r="AN1706"/>
      <c r="AO1706"/>
      <c r="AP1706"/>
      <c r="AQ1706"/>
      <c r="AR1706"/>
      <c r="AS1706"/>
      <c r="AT1706"/>
      <c r="AU1706"/>
      <c r="AV1706"/>
      <c r="AW1706"/>
      <c r="AX1706"/>
      <c r="AY1706"/>
      <c r="AZ1706"/>
      <c r="BA1706"/>
      <c r="BB1706"/>
      <c r="BC1706"/>
      <c r="BD1706"/>
      <c r="BE1706"/>
      <c r="BF1706"/>
      <c r="BG1706"/>
      <c r="BH1706"/>
      <c r="BI1706"/>
      <c r="BJ1706"/>
      <c r="BK1706"/>
      <c r="BL1706"/>
      <c r="BM1706"/>
      <c r="BN1706"/>
      <c r="BO1706"/>
    </row>
    <row r="1707" spans="1:67" ht="15" x14ac:dyDescent="0.25">
      <c r="A1707" s="245" t="s">
        <v>5395</v>
      </c>
      <c r="B1707" s="245" t="s">
        <v>5394</v>
      </c>
      <c r="C1707" s="245" t="s">
        <v>5449</v>
      </c>
      <c r="D1707" s="245" t="s">
        <v>5448</v>
      </c>
      <c r="E1707" s="246" t="s">
        <v>44</v>
      </c>
      <c r="F1707" s="245" t="s">
        <v>44</v>
      </c>
      <c r="G1707" s="245" t="s">
        <v>5513</v>
      </c>
      <c r="H1707" s="245" t="s">
        <v>16888</v>
      </c>
      <c r="I1707" s="245" t="s">
        <v>24</v>
      </c>
      <c r="J1707" s="245" t="s">
        <v>569</v>
      </c>
      <c r="K1707" s="246" t="s">
        <v>23310</v>
      </c>
      <c r="L1707" s="245" t="s">
        <v>568</v>
      </c>
      <c r="M1707"/>
      <c r="N1707"/>
      <c r="O1707"/>
      <c r="P1707"/>
      <c r="Q1707"/>
      <c r="R1707"/>
      <c r="S1707"/>
      <c r="T1707"/>
      <c r="U1707"/>
      <c r="V1707"/>
      <c r="W1707"/>
      <c r="X1707"/>
      <c r="Y1707"/>
      <c r="Z1707"/>
      <c r="AA1707"/>
      <c r="AB1707"/>
      <c r="AC1707"/>
      <c r="AD1707"/>
      <c r="AE1707"/>
      <c r="AF1707"/>
      <c r="AG1707"/>
      <c r="AH1707"/>
      <c r="AI1707"/>
      <c r="AJ1707"/>
      <c r="AK1707"/>
      <c r="AL1707"/>
      <c r="AM1707"/>
      <c r="AN1707"/>
      <c r="AO1707"/>
      <c r="AP1707"/>
      <c r="AQ1707"/>
      <c r="AR1707"/>
      <c r="AS1707"/>
      <c r="AT1707"/>
      <c r="AU1707"/>
      <c r="AV1707"/>
      <c r="AW1707"/>
      <c r="AX1707"/>
      <c r="AY1707"/>
      <c r="AZ1707"/>
      <c r="BA1707"/>
      <c r="BB1707"/>
      <c r="BC1707"/>
      <c r="BD1707"/>
      <c r="BE1707"/>
      <c r="BF1707"/>
      <c r="BG1707"/>
      <c r="BH1707"/>
      <c r="BI1707"/>
      <c r="BJ1707"/>
      <c r="BK1707"/>
      <c r="BL1707"/>
      <c r="BM1707"/>
      <c r="BN1707"/>
      <c r="BO1707"/>
    </row>
    <row r="1708" spans="1:67" ht="15" x14ac:dyDescent="0.25">
      <c r="A1708" s="245" t="s">
        <v>5395</v>
      </c>
      <c r="B1708" s="245" t="s">
        <v>5394</v>
      </c>
      <c r="C1708" s="245" t="s">
        <v>5449</v>
      </c>
      <c r="D1708" s="245" t="s">
        <v>5448</v>
      </c>
      <c r="E1708" s="246" t="s">
        <v>44</v>
      </c>
      <c r="F1708" s="245" t="s">
        <v>44</v>
      </c>
      <c r="G1708" s="245" t="s">
        <v>5512</v>
      </c>
      <c r="H1708" s="245" t="s">
        <v>10740</v>
      </c>
      <c r="I1708" s="245" t="s">
        <v>14</v>
      </c>
      <c r="J1708" s="245" t="s">
        <v>59</v>
      </c>
      <c r="K1708" s="246" t="s">
        <v>23311</v>
      </c>
      <c r="L1708" s="245" t="s">
        <v>568</v>
      </c>
      <c r="M1708"/>
      <c r="N1708"/>
      <c r="O1708"/>
      <c r="P1708"/>
      <c r="Q1708"/>
      <c r="R1708"/>
      <c r="S1708"/>
      <c r="T1708"/>
      <c r="U1708"/>
      <c r="V1708"/>
      <c r="W1708"/>
      <c r="X1708"/>
      <c r="Y1708"/>
      <c r="Z1708"/>
      <c r="AA1708"/>
      <c r="AB1708"/>
      <c r="AC1708"/>
      <c r="AD1708"/>
      <c r="AE1708"/>
      <c r="AF1708"/>
      <c r="AG1708"/>
      <c r="AH1708"/>
      <c r="AI1708"/>
      <c r="AJ1708"/>
      <c r="AK1708"/>
      <c r="AL1708"/>
      <c r="AM1708"/>
      <c r="AN1708"/>
      <c r="AO1708"/>
      <c r="AP1708"/>
      <c r="AQ1708"/>
      <c r="AR1708"/>
      <c r="AS1708"/>
      <c r="AT1708"/>
      <c r="AU1708"/>
      <c r="AV1708"/>
      <c r="AW1708"/>
      <c r="AX1708"/>
      <c r="AY1708"/>
      <c r="AZ1708"/>
      <c r="BA1708"/>
      <c r="BB1708"/>
      <c r="BC1708"/>
      <c r="BD1708"/>
      <c r="BE1708"/>
      <c r="BF1708"/>
      <c r="BG1708"/>
      <c r="BH1708"/>
      <c r="BI1708"/>
      <c r="BJ1708"/>
      <c r="BK1708"/>
      <c r="BL1708"/>
      <c r="BM1708"/>
      <c r="BN1708"/>
      <c r="BO1708"/>
    </row>
    <row r="1709" spans="1:67" ht="15" x14ac:dyDescent="0.25">
      <c r="A1709" s="245" t="s">
        <v>5395</v>
      </c>
      <c r="B1709" s="245" t="s">
        <v>5394</v>
      </c>
      <c r="C1709" s="245" t="s">
        <v>5449</v>
      </c>
      <c r="D1709" s="245" t="s">
        <v>5448</v>
      </c>
      <c r="E1709" s="246" t="s">
        <v>44</v>
      </c>
      <c r="F1709" s="245" t="s">
        <v>44</v>
      </c>
      <c r="G1709" s="245" t="s">
        <v>5511</v>
      </c>
      <c r="H1709" s="245" t="s">
        <v>16891</v>
      </c>
      <c r="I1709" s="245" t="s">
        <v>24</v>
      </c>
      <c r="J1709" s="245" t="s">
        <v>569</v>
      </c>
      <c r="K1709" s="246" t="s">
        <v>23312</v>
      </c>
      <c r="L1709" s="245" t="s">
        <v>568</v>
      </c>
      <c r="M1709"/>
      <c r="N1709"/>
      <c r="O1709"/>
      <c r="P1709"/>
      <c r="Q1709"/>
      <c r="R1709"/>
      <c r="S1709"/>
      <c r="T1709"/>
      <c r="U1709"/>
      <c r="V1709"/>
      <c r="W1709"/>
      <c r="X1709"/>
      <c r="Y1709"/>
      <c r="Z1709"/>
      <c r="AA1709"/>
      <c r="AB1709"/>
      <c r="AC1709"/>
      <c r="AD1709"/>
      <c r="AE1709"/>
      <c r="AF1709"/>
      <c r="AG1709"/>
      <c r="AH1709"/>
      <c r="AI1709"/>
      <c r="AJ1709"/>
      <c r="AK1709"/>
      <c r="AL1709"/>
      <c r="AM1709"/>
      <c r="AN1709"/>
      <c r="AO1709"/>
      <c r="AP1709"/>
      <c r="AQ1709"/>
      <c r="AR1709"/>
      <c r="AS1709"/>
      <c r="AT1709"/>
      <c r="AU1709"/>
      <c r="AV1709"/>
      <c r="AW1709"/>
      <c r="AX1709"/>
      <c r="AY1709"/>
      <c r="AZ1709"/>
      <c r="BA1709"/>
      <c r="BB1709"/>
      <c r="BC1709"/>
      <c r="BD1709"/>
      <c r="BE1709"/>
      <c r="BF1709"/>
      <c r="BG1709"/>
      <c r="BH1709"/>
      <c r="BI1709"/>
      <c r="BJ1709"/>
      <c r="BK1709"/>
      <c r="BL1709"/>
      <c r="BM1709"/>
      <c r="BN1709"/>
      <c r="BO1709"/>
    </row>
    <row r="1710" spans="1:67" ht="15" x14ac:dyDescent="0.25">
      <c r="A1710" s="245" t="s">
        <v>5395</v>
      </c>
      <c r="B1710" s="245" t="s">
        <v>5394</v>
      </c>
      <c r="C1710" s="245" t="s">
        <v>5449</v>
      </c>
      <c r="D1710" s="245" t="s">
        <v>5448</v>
      </c>
      <c r="E1710" s="246" t="s">
        <v>44</v>
      </c>
      <c r="F1710" s="245" t="s">
        <v>44</v>
      </c>
      <c r="G1710" s="245" t="s">
        <v>5510</v>
      </c>
      <c r="H1710" s="245" t="s">
        <v>10741</v>
      </c>
      <c r="I1710" s="245" t="s">
        <v>14</v>
      </c>
      <c r="J1710" s="245" t="s">
        <v>59</v>
      </c>
      <c r="K1710" s="246" t="s">
        <v>23313</v>
      </c>
      <c r="L1710" s="245" t="s">
        <v>568</v>
      </c>
      <c r="M1710"/>
      <c r="N1710"/>
      <c r="O1710"/>
      <c r="P1710"/>
      <c r="Q1710"/>
      <c r="R1710"/>
      <c r="S1710"/>
      <c r="T1710"/>
      <c r="U1710"/>
      <c r="V1710"/>
      <c r="W1710"/>
      <c r="X1710"/>
      <c r="Y1710"/>
      <c r="Z1710"/>
      <c r="AA1710"/>
      <c r="AB1710"/>
      <c r="AC1710"/>
      <c r="AD1710"/>
      <c r="AE1710"/>
      <c r="AF1710"/>
      <c r="AG1710"/>
      <c r="AH1710"/>
      <c r="AI1710"/>
      <c r="AJ1710"/>
      <c r="AK1710"/>
      <c r="AL1710"/>
      <c r="AM1710"/>
      <c r="AN1710"/>
      <c r="AO1710"/>
      <c r="AP1710"/>
      <c r="AQ1710"/>
      <c r="AR1710"/>
      <c r="AS1710"/>
      <c r="AT1710"/>
      <c r="AU1710"/>
      <c r="AV1710"/>
      <c r="AW1710"/>
      <c r="AX1710"/>
      <c r="AY1710"/>
      <c r="AZ1710"/>
      <c r="BA1710"/>
      <c r="BB1710"/>
      <c r="BC1710"/>
      <c r="BD1710"/>
      <c r="BE1710"/>
      <c r="BF1710"/>
      <c r="BG1710"/>
      <c r="BH1710"/>
      <c r="BI1710"/>
      <c r="BJ1710"/>
      <c r="BK1710"/>
      <c r="BL1710"/>
      <c r="BM1710"/>
      <c r="BN1710"/>
      <c r="BO1710"/>
    </row>
    <row r="1711" spans="1:67" ht="15" x14ac:dyDescent="0.25">
      <c r="A1711" s="245" t="s">
        <v>5395</v>
      </c>
      <c r="B1711" s="245" t="s">
        <v>5394</v>
      </c>
      <c r="C1711" s="245" t="s">
        <v>5449</v>
      </c>
      <c r="D1711" s="245" t="s">
        <v>5448</v>
      </c>
      <c r="E1711" s="246" t="s">
        <v>44</v>
      </c>
      <c r="F1711" s="245" t="s">
        <v>44</v>
      </c>
      <c r="G1711" s="245" t="s">
        <v>5509</v>
      </c>
      <c r="H1711" s="245" t="s">
        <v>16894</v>
      </c>
      <c r="I1711" s="245" t="s">
        <v>24</v>
      </c>
      <c r="J1711" s="245" t="s">
        <v>569</v>
      </c>
      <c r="K1711" s="246" t="s">
        <v>23314</v>
      </c>
      <c r="L1711" s="245" t="s">
        <v>568</v>
      </c>
      <c r="M1711"/>
      <c r="N1711"/>
      <c r="O1711"/>
      <c r="P1711"/>
      <c r="Q1711"/>
      <c r="R1711"/>
      <c r="S1711"/>
      <c r="T1711"/>
      <c r="U1711"/>
      <c r="V1711"/>
      <c r="W1711"/>
      <c r="X1711"/>
      <c r="Y1711"/>
      <c r="Z1711"/>
      <c r="AA1711"/>
      <c r="AB1711"/>
      <c r="AC1711"/>
      <c r="AD1711"/>
      <c r="AE1711"/>
      <c r="AF1711"/>
      <c r="AG1711"/>
      <c r="AH1711"/>
      <c r="AI1711"/>
      <c r="AJ1711"/>
      <c r="AK1711"/>
      <c r="AL1711"/>
      <c r="AM1711"/>
      <c r="AN1711"/>
      <c r="AO1711"/>
      <c r="AP1711"/>
      <c r="AQ1711"/>
      <c r="AR1711"/>
      <c r="AS1711"/>
      <c r="AT1711"/>
      <c r="AU1711"/>
      <c r="AV1711"/>
      <c r="AW1711"/>
      <c r="AX1711"/>
      <c r="AY1711"/>
      <c r="AZ1711"/>
      <c r="BA1711"/>
      <c r="BB1711"/>
      <c r="BC1711"/>
      <c r="BD1711"/>
      <c r="BE1711"/>
      <c r="BF1711"/>
      <c r="BG1711"/>
      <c r="BH1711"/>
      <c r="BI1711"/>
      <c r="BJ1711"/>
      <c r="BK1711"/>
      <c r="BL1711"/>
      <c r="BM1711"/>
      <c r="BN1711"/>
      <c r="BO1711"/>
    </row>
    <row r="1712" spans="1:67" ht="15" x14ac:dyDescent="0.25">
      <c r="A1712" s="245" t="s">
        <v>5395</v>
      </c>
      <c r="B1712" s="245" t="s">
        <v>5394</v>
      </c>
      <c r="C1712" s="245" t="s">
        <v>5449</v>
      </c>
      <c r="D1712" s="245" t="s">
        <v>5448</v>
      </c>
      <c r="E1712" s="246" t="s">
        <v>44</v>
      </c>
      <c r="F1712" s="245" t="s">
        <v>44</v>
      </c>
      <c r="G1712" s="245" t="s">
        <v>5508</v>
      </c>
      <c r="H1712" s="245" t="s">
        <v>16896</v>
      </c>
      <c r="I1712" s="245" t="s">
        <v>24</v>
      </c>
      <c r="J1712" s="245" t="s">
        <v>569</v>
      </c>
      <c r="K1712" s="246" t="s">
        <v>23315</v>
      </c>
      <c r="L1712" s="245" t="s">
        <v>568</v>
      </c>
      <c r="M1712"/>
      <c r="N1712"/>
      <c r="O1712"/>
      <c r="P1712"/>
      <c r="Q1712"/>
      <c r="R1712"/>
      <c r="S1712"/>
      <c r="T1712"/>
      <c r="U1712"/>
      <c r="V1712"/>
      <c r="W1712"/>
      <c r="X1712"/>
      <c r="Y1712"/>
      <c r="Z1712"/>
      <c r="AA1712"/>
      <c r="AB1712"/>
      <c r="AC1712"/>
      <c r="AD1712"/>
      <c r="AE1712"/>
      <c r="AF1712"/>
      <c r="AG1712"/>
      <c r="AH1712"/>
      <c r="AI1712"/>
      <c r="AJ1712"/>
      <c r="AK1712"/>
      <c r="AL1712"/>
      <c r="AM1712"/>
      <c r="AN1712"/>
      <c r="AO1712"/>
      <c r="AP1712"/>
      <c r="AQ1712"/>
      <c r="AR1712"/>
      <c r="AS1712"/>
      <c r="AT1712"/>
      <c r="AU1712"/>
      <c r="AV1712"/>
      <c r="AW1712"/>
      <c r="AX1712"/>
      <c r="AY1712"/>
      <c r="AZ1712"/>
      <c r="BA1712"/>
      <c r="BB1712"/>
      <c r="BC1712"/>
      <c r="BD1712"/>
      <c r="BE1712"/>
      <c r="BF1712"/>
      <c r="BG1712"/>
      <c r="BH1712"/>
      <c r="BI1712"/>
      <c r="BJ1712"/>
      <c r="BK1712"/>
      <c r="BL1712"/>
      <c r="BM1712"/>
      <c r="BN1712"/>
      <c r="BO1712"/>
    </row>
    <row r="1713" spans="1:67" ht="15" x14ac:dyDescent="0.25">
      <c r="A1713" s="245" t="s">
        <v>5395</v>
      </c>
      <c r="B1713" s="245" t="s">
        <v>5394</v>
      </c>
      <c r="C1713" s="245" t="s">
        <v>5449</v>
      </c>
      <c r="D1713" s="245" t="s">
        <v>5448</v>
      </c>
      <c r="E1713" s="246" t="s">
        <v>44</v>
      </c>
      <c r="F1713" s="245" t="s">
        <v>44</v>
      </c>
      <c r="G1713" s="245" t="s">
        <v>5507</v>
      </c>
      <c r="H1713" s="245" t="s">
        <v>10742</v>
      </c>
      <c r="I1713" s="245" t="s">
        <v>14</v>
      </c>
      <c r="J1713" s="245" t="s">
        <v>59</v>
      </c>
      <c r="K1713" s="246" t="s">
        <v>23316</v>
      </c>
      <c r="L1713" s="245" t="s">
        <v>568</v>
      </c>
      <c r="M1713"/>
      <c r="N1713"/>
      <c r="O1713"/>
      <c r="P1713"/>
      <c r="Q1713"/>
      <c r="R1713"/>
      <c r="S1713"/>
      <c r="T1713"/>
      <c r="U1713"/>
      <c r="V1713"/>
      <c r="W1713"/>
      <c r="X1713"/>
      <c r="Y1713"/>
      <c r="Z1713"/>
      <c r="AA1713"/>
      <c r="AB1713"/>
      <c r="AC1713"/>
      <c r="AD1713"/>
      <c r="AE1713"/>
      <c r="AF1713"/>
      <c r="AG1713"/>
      <c r="AH1713"/>
      <c r="AI1713"/>
      <c r="AJ1713"/>
      <c r="AK1713"/>
      <c r="AL1713"/>
      <c r="AM1713"/>
      <c r="AN1713"/>
      <c r="AO1713"/>
      <c r="AP1713"/>
      <c r="AQ1713"/>
      <c r="AR1713"/>
      <c r="AS1713"/>
      <c r="AT1713"/>
      <c r="AU1713"/>
      <c r="AV1713"/>
      <c r="AW1713"/>
      <c r="AX1713"/>
      <c r="AY1713"/>
      <c r="AZ1713"/>
      <c r="BA1713"/>
      <c r="BB1713"/>
      <c r="BC1713"/>
      <c r="BD1713"/>
      <c r="BE1713"/>
      <c r="BF1713"/>
      <c r="BG1713"/>
      <c r="BH1713"/>
      <c r="BI1713"/>
      <c r="BJ1713"/>
      <c r="BK1713"/>
      <c r="BL1713"/>
      <c r="BM1713"/>
      <c r="BN1713"/>
      <c r="BO1713"/>
    </row>
    <row r="1714" spans="1:67" ht="15" x14ac:dyDescent="0.25">
      <c r="A1714" s="245" t="s">
        <v>5395</v>
      </c>
      <c r="B1714" s="245" t="s">
        <v>5394</v>
      </c>
      <c r="C1714" s="245" t="s">
        <v>5449</v>
      </c>
      <c r="D1714" s="245" t="s">
        <v>5448</v>
      </c>
      <c r="E1714" s="246" t="s">
        <v>44</v>
      </c>
      <c r="F1714" s="245" t="s">
        <v>44</v>
      </c>
      <c r="G1714" s="245" t="s">
        <v>5506</v>
      </c>
      <c r="H1714" s="245" t="s">
        <v>10743</v>
      </c>
      <c r="I1714" s="245" t="s">
        <v>14</v>
      </c>
      <c r="J1714" s="245" t="s">
        <v>59</v>
      </c>
      <c r="K1714" s="246" t="s">
        <v>23317</v>
      </c>
      <c r="L1714" s="245" t="s">
        <v>568</v>
      </c>
      <c r="M1714"/>
      <c r="N1714"/>
      <c r="O1714"/>
      <c r="P1714"/>
      <c r="Q1714"/>
      <c r="R1714"/>
      <c r="S1714"/>
      <c r="T1714"/>
      <c r="U1714"/>
      <c r="V1714"/>
      <c r="W1714"/>
      <c r="X1714"/>
      <c r="Y1714"/>
      <c r="Z1714"/>
      <c r="AA1714"/>
      <c r="AB1714"/>
      <c r="AC1714"/>
      <c r="AD1714"/>
      <c r="AE1714"/>
      <c r="AF1714"/>
      <c r="AG1714"/>
      <c r="AH1714"/>
      <c r="AI1714"/>
      <c r="AJ1714"/>
      <c r="AK1714"/>
      <c r="AL1714"/>
      <c r="AM1714"/>
      <c r="AN1714"/>
      <c r="AO1714"/>
      <c r="AP1714"/>
      <c r="AQ1714"/>
      <c r="AR1714"/>
      <c r="AS1714"/>
      <c r="AT1714"/>
      <c r="AU1714"/>
      <c r="AV1714"/>
      <c r="AW1714"/>
      <c r="AX1714"/>
      <c r="AY1714"/>
      <c r="AZ1714"/>
      <c r="BA1714"/>
      <c r="BB1714"/>
      <c r="BC1714"/>
      <c r="BD1714"/>
      <c r="BE1714"/>
      <c r="BF1714"/>
      <c r="BG1714"/>
      <c r="BH1714"/>
      <c r="BI1714"/>
      <c r="BJ1714"/>
      <c r="BK1714"/>
      <c r="BL1714"/>
      <c r="BM1714"/>
      <c r="BN1714"/>
      <c r="BO1714"/>
    </row>
    <row r="1715" spans="1:67" ht="15" x14ac:dyDescent="0.25">
      <c r="A1715" s="245" t="s">
        <v>5395</v>
      </c>
      <c r="B1715" s="245" t="s">
        <v>5394</v>
      </c>
      <c r="C1715" s="245" t="s">
        <v>5449</v>
      </c>
      <c r="D1715" s="245" t="s">
        <v>5448</v>
      </c>
      <c r="E1715" s="246" t="s">
        <v>44</v>
      </c>
      <c r="F1715" s="245" t="s">
        <v>44</v>
      </c>
      <c r="G1715" s="245" t="s">
        <v>5505</v>
      </c>
      <c r="H1715" s="245" t="s">
        <v>16900</v>
      </c>
      <c r="I1715" s="245" t="s">
        <v>24</v>
      </c>
      <c r="J1715" s="245" t="s">
        <v>569</v>
      </c>
      <c r="K1715" s="246" t="s">
        <v>23318</v>
      </c>
      <c r="L1715" s="245" t="s">
        <v>568</v>
      </c>
      <c r="M1715"/>
      <c r="N1715"/>
      <c r="O1715"/>
      <c r="P1715"/>
      <c r="Q1715"/>
      <c r="R1715"/>
      <c r="S1715"/>
      <c r="T1715"/>
      <c r="U1715"/>
      <c r="V1715"/>
      <c r="W1715"/>
      <c r="X1715"/>
      <c r="Y1715"/>
      <c r="Z1715"/>
      <c r="AA1715"/>
      <c r="AB1715"/>
      <c r="AC1715"/>
      <c r="AD1715"/>
      <c r="AE1715"/>
      <c r="AF1715"/>
      <c r="AG1715"/>
      <c r="AH1715"/>
      <c r="AI1715"/>
      <c r="AJ1715"/>
      <c r="AK1715"/>
      <c r="AL1715"/>
      <c r="AM1715"/>
      <c r="AN1715"/>
      <c r="AO1715"/>
      <c r="AP1715"/>
      <c r="AQ1715"/>
      <c r="AR1715"/>
      <c r="AS1715"/>
      <c r="AT1715"/>
      <c r="AU1715"/>
      <c r="AV1715"/>
      <c r="AW1715"/>
      <c r="AX1715"/>
      <c r="AY1715"/>
      <c r="AZ1715"/>
      <c r="BA1715"/>
      <c r="BB1715"/>
      <c r="BC1715"/>
      <c r="BD1715"/>
      <c r="BE1715"/>
      <c r="BF1715"/>
      <c r="BG1715"/>
      <c r="BH1715"/>
      <c r="BI1715"/>
      <c r="BJ1715"/>
      <c r="BK1715"/>
      <c r="BL1715"/>
      <c r="BM1715"/>
      <c r="BN1715"/>
      <c r="BO1715"/>
    </row>
    <row r="1716" spans="1:67" ht="15" x14ac:dyDescent="0.25">
      <c r="A1716" s="245" t="s">
        <v>5395</v>
      </c>
      <c r="B1716" s="245" t="s">
        <v>5394</v>
      </c>
      <c r="C1716" s="245" t="s">
        <v>5449</v>
      </c>
      <c r="D1716" s="245" t="s">
        <v>5448</v>
      </c>
      <c r="E1716" s="246" t="s">
        <v>44</v>
      </c>
      <c r="F1716" s="245" t="s">
        <v>44</v>
      </c>
      <c r="G1716" s="245" t="s">
        <v>5504</v>
      </c>
      <c r="H1716" s="245" t="s">
        <v>10744</v>
      </c>
      <c r="I1716" s="245" t="s">
        <v>14</v>
      </c>
      <c r="J1716" s="245" t="s">
        <v>59</v>
      </c>
      <c r="K1716" s="246" t="s">
        <v>23304</v>
      </c>
      <c r="L1716" s="245" t="s">
        <v>568</v>
      </c>
      <c r="M1716"/>
      <c r="N1716"/>
      <c r="O1716"/>
      <c r="P1716"/>
      <c r="Q1716"/>
      <c r="R1716"/>
      <c r="S1716"/>
      <c r="T1716"/>
      <c r="U1716"/>
      <c r="V1716"/>
      <c r="W1716"/>
      <c r="X1716"/>
      <c r="Y1716"/>
      <c r="Z1716"/>
      <c r="AA1716"/>
      <c r="AB1716"/>
      <c r="AC1716"/>
      <c r="AD1716"/>
      <c r="AE1716"/>
      <c r="AF1716"/>
      <c r="AG1716"/>
      <c r="AH1716"/>
      <c r="AI1716"/>
      <c r="AJ1716"/>
      <c r="AK1716"/>
      <c r="AL1716"/>
      <c r="AM1716"/>
      <c r="AN1716"/>
      <c r="AO1716"/>
      <c r="AP1716"/>
      <c r="AQ1716"/>
      <c r="AR1716"/>
      <c r="AS1716"/>
      <c r="AT1716"/>
      <c r="AU1716"/>
      <c r="AV1716"/>
      <c r="AW1716"/>
      <c r="AX1716"/>
      <c r="AY1716"/>
      <c r="AZ1716"/>
      <c r="BA1716"/>
      <c r="BB1716"/>
      <c r="BC1716"/>
      <c r="BD1716"/>
      <c r="BE1716"/>
      <c r="BF1716"/>
      <c r="BG1716"/>
      <c r="BH1716"/>
      <c r="BI1716"/>
      <c r="BJ1716"/>
      <c r="BK1716"/>
      <c r="BL1716"/>
      <c r="BM1716"/>
      <c r="BN1716"/>
      <c r="BO1716"/>
    </row>
    <row r="1717" spans="1:67" ht="15" x14ac:dyDescent="0.25">
      <c r="A1717" s="245" t="s">
        <v>5395</v>
      </c>
      <c r="B1717" s="245" t="s">
        <v>5394</v>
      </c>
      <c r="C1717" s="245" t="s">
        <v>5449</v>
      </c>
      <c r="D1717" s="245" t="s">
        <v>5448</v>
      </c>
      <c r="E1717" s="246" t="s">
        <v>44</v>
      </c>
      <c r="F1717" s="245" t="s">
        <v>44</v>
      </c>
      <c r="G1717" s="245" t="s">
        <v>5503</v>
      </c>
      <c r="H1717" s="245" t="s">
        <v>16902</v>
      </c>
      <c r="I1717" s="245" t="s">
        <v>24</v>
      </c>
      <c r="J1717" s="245" t="s">
        <v>569</v>
      </c>
      <c r="K1717" s="246" t="s">
        <v>23319</v>
      </c>
      <c r="L1717" s="245" t="s">
        <v>568</v>
      </c>
      <c r="M1717"/>
      <c r="N1717"/>
      <c r="O1717"/>
      <c r="P1717"/>
      <c r="Q1717"/>
      <c r="R1717"/>
      <c r="S1717"/>
      <c r="T1717"/>
      <c r="U1717"/>
      <c r="V1717"/>
      <c r="W1717"/>
      <c r="X1717"/>
      <c r="Y1717"/>
      <c r="Z1717"/>
      <c r="AA1717"/>
      <c r="AB1717"/>
      <c r="AC1717"/>
      <c r="AD1717"/>
      <c r="AE1717"/>
      <c r="AF1717"/>
      <c r="AG1717"/>
      <c r="AH1717"/>
      <c r="AI1717"/>
      <c r="AJ1717"/>
      <c r="AK1717"/>
      <c r="AL1717"/>
      <c r="AM1717"/>
      <c r="AN1717"/>
      <c r="AO1717"/>
      <c r="AP1717"/>
      <c r="AQ1717"/>
      <c r="AR1717"/>
      <c r="AS1717"/>
      <c r="AT1717"/>
      <c r="AU1717"/>
      <c r="AV1717"/>
      <c r="AW1717"/>
      <c r="AX1717"/>
      <c r="AY1717"/>
      <c r="AZ1717"/>
      <c r="BA1717"/>
      <c r="BB1717"/>
      <c r="BC1717"/>
      <c r="BD1717"/>
      <c r="BE1717"/>
      <c r="BF1717"/>
      <c r="BG1717"/>
      <c r="BH1717"/>
      <c r="BI1717"/>
      <c r="BJ1717"/>
      <c r="BK1717"/>
      <c r="BL1717"/>
      <c r="BM1717"/>
      <c r="BN1717"/>
      <c r="BO1717"/>
    </row>
    <row r="1718" spans="1:67" ht="15" x14ac:dyDescent="0.25">
      <c r="A1718" s="245" t="s">
        <v>5395</v>
      </c>
      <c r="B1718" s="245" t="s">
        <v>5394</v>
      </c>
      <c r="C1718" s="245" t="s">
        <v>5449</v>
      </c>
      <c r="D1718" s="245" t="s">
        <v>5448</v>
      </c>
      <c r="E1718" s="246" t="s">
        <v>44</v>
      </c>
      <c r="F1718" s="245" t="s">
        <v>44</v>
      </c>
      <c r="G1718" s="245" t="s">
        <v>10745</v>
      </c>
      <c r="H1718" s="245" t="s">
        <v>16904</v>
      </c>
      <c r="I1718" s="245" t="s">
        <v>24</v>
      </c>
      <c r="J1718" s="245" t="s">
        <v>569</v>
      </c>
      <c r="K1718" s="246" t="s">
        <v>23320</v>
      </c>
      <c r="L1718" s="245" t="s">
        <v>568</v>
      </c>
      <c r="M1718"/>
      <c r="N1718"/>
      <c r="O1718"/>
      <c r="P1718"/>
      <c r="Q1718"/>
      <c r="R1718"/>
      <c r="S1718"/>
      <c r="T1718"/>
      <c r="U1718"/>
      <c r="V1718"/>
      <c r="W1718"/>
      <c r="X1718"/>
      <c r="Y1718"/>
      <c r="Z1718"/>
      <c r="AA1718"/>
      <c r="AB1718"/>
      <c r="AC1718"/>
      <c r="AD1718"/>
      <c r="AE1718"/>
      <c r="AF1718"/>
      <c r="AG1718"/>
      <c r="AH1718"/>
      <c r="AI1718"/>
      <c r="AJ1718"/>
      <c r="AK1718"/>
      <c r="AL1718"/>
      <c r="AM1718"/>
      <c r="AN1718"/>
      <c r="AO1718"/>
      <c r="AP1718"/>
      <c r="AQ1718"/>
      <c r="AR1718"/>
      <c r="AS1718"/>
      <c r="AT1718"/>
      <c r="AU1718"/>
      <c r="AV1718"/>
      <c r="AW1718"/>
      <c r="AX1718"/>
      <c r="AY1718"/>
      <c r="AZ1718"/>
      <c r="BA1718"/>
      <c r="BB1718"/>
      <c r="BC1718"/>
      <c r="BD1718"/>
      <c r="BE1718"/>
      <c r="BF1718"/>
      <c r="BG1718"/>
      <c r="BH1718"/>
      <c r="BI1718"/>
      <c r="BJ1718"/>
      <c r="BK1718"/>
      <c r="BL1718"/>
      <c r="BM1718"/>
      <c r="BN1718"/>
      <c r="BO1718"/>
    </row>
    <row r="1719" spans="1:67" ht="15" x14ac:dyDescent="0.25">
      <c r="A1719" s="245" t="s">
        <v>5395</v>
      </c>
      <c r="B1719" s="245" t="s">
        <v>5394</v>
      </c>
      <c r="C1719" s="245" t="s">
        <v>5449</v>
      </c>
      <c r="D1719" s="245" t="s">
        <v>5448</v>
      </c>
      <c r="E1719" s="246" t="s">
        <v>44</v>
      </c>
      <c r="F1719" s="245" t="s">
        <v>44</v>
      </c>
      <c r="G1719" s="245" t="s">
        <v>5502</v>
      </c>
      <c r="H1719" s="245" t="s">
        <v>10746</v>
      </c>
      <c r="I1719" s="245" t="s">
        <v>14</v>
      </c>
      <c r="J1719" s="245" t="s">
        <v>59</v>
      </c>
      <c r="K1719" s="246" t="s">
        <v>23309</v>
      </c>
      <c r="L1719" s="245" t="s">
        <v>568</v>
      </c>
      <c r="M1719"/>
      <c r="N1719"/>
      <c r="O1719"/>
      <c r="P1719"/>
      <c r="Q1719"/>
      <c r="R1719"/>
      <c r="S1719"/>
      <c r="T1719"/>
      <c r="U1719"/>
      <c r="V1719"/>
      <c r="W1719"/>
      <c r="X1719"/>
      <c r="Y1719"/>
      <c r="Z1719"/>
      <c r="AA1719"/>
      <c r="AB1719"/>
      <c r="AC1719"/>
      <c r="AD1719"/>
      <c r="AE1719"/>
      <c r="AF1719"/>
      <c r="AG1719"/>
      <c r="AH1719"/>
      <c r="AI1719"/>
      <c r="AJ1719"/>
      <c r="AK1719"/>
      <c r="AL1719"/>
      <c r="AM1719"/>
      <c r="AN1719"/>
      <c r="AO1719"/>
      <c r="AP1719"/>
      <c r="AQ1719"/>
      <c r="AR1719"/>
      <c r="AS1719"/>
      <c r="AT1719"/>
      <c r="AU1719"/>
      <c r="AV1719"/>
      <c r="AW1719"/>
      <c r="AX1719"/>
      <c r="AY1719"/>
      <c r="AZ1719"/>
      <c r="BA1719"/>
      <c r="BB1719"/>
      <c r="BC1719"/>
      <c r="BD1719"/>
      <c r="BE1719"/>
      <c r="BF1719"/>
      <c r="BG1719"/>
      <c r="BH1719"/>
      <c r="BI1719"/>
      <c r="BJ1719"/>
      <c r="BK1719"/>
      <c r="BL1719"/>
      <c r="BM1719"/>
      <c r="BN1719"/>
      <c r="BO1719"/>
    </row>
    <row r="1720" spans="1:67" ht="15" x14ac:dyDescent="0.25">
      <c r="A1720" s="245" t="s">
        <v>5395</v>
      </c>
      <c r="B1720" s="245" t="s">
        <v>5394</v>
      </c>
      <c r="C1720" s="245" t="s">
        <v>5449</v>
      </c>
      <c r="D1720" s="245" t="s">
        <v>5448</v>
      </c>
      <c r="E1720" s="246" t="s">
        <v>44</v>
      </c>
      <c r="F1720" s="245" t="s">
        <v>44</v>
      </c>
      <c r="G1720" s="245" t="s">
        <v>10747</v>
      </c>
      <c r="H1720" s="245" t="s">
        <v>16906</v>
      </c>
      <c r="I1720" s="245" t="s">
        <v>24</v>
      </c>
      <c r="J1720" s="245" t="s">
        <v>569</v>
      </c>
      <c r="K1720" s="246" t="s">
        <v>23321</v>
      </c>
      <c r="L1720" s="245" t="s">
        <v>568</v>
      </c>
      <c r="M1720"/>
      <c r="N1720"/>
      <c r="O1720"/>
      <c r="P1720"/>
      <c r="Q1720"/>
      <c r="R1720"/>
      <c r="S1720"/>
      <c r="T1720"/>
      <c r="U1720"/>
      <c r="V1720"/>
      <c r="W1720"/>
      <c r="X1720"/>
      <c r="Y1720"/>
      <c r="Z1720"/>
      <c r="AA1720"/>
      <c r="AB1720"/>
      <c r="AC1720"/>
      <c r="AD1720"/>
      <c r="AE1720"/>
      <c r="AF1720"/>
      <c r="AG1720"/>
      <c r="AH1720"/>
      <c r="AI1720"/>
      <c r="AJ1720"/>
      <c r="AK1720"/>
      <c r="AL1720"/>
      <c r="AM1720"/>
      <c r="AN1720"/>
      <c r="AO1720"/>
      <c r="AP1720"/>
      <c r="AQ1720"/>
      <c r="AR1720"/>
      <c r="AS1720"/>
      <c r="AT1720"/>
      <c r="AU1720"/>
      <c r="AV1720"/>
      <c r="AW1720"/>
      <c r="AX1720"/>
      <c r="AY1720"/>
      <c r="AZ1720"/>
      <c r="BA1720"/>
      <c r="BB1720"/>
      <c r="BC1720"/>
      <c r="BD1720"/>
      <c r="BE1720"/>
      <c r="BF1720"/>
      <c r="BG1720"/>
      <c r="BH1720"/>
      <c r="BI1720"/>
      <c r="BJ1720"/>
      <c r="BK1720"/>
      <c r="BL1720"/>
      <c r="BM1720"/>
      <c r="BN1720"/>
      <c r="BO1720"/>
    </row>
    <row r="1721" spans="1:67" ht="15" x14ac:dyDescent="0.25">
      <c r="A1721" s="245" t="s">
        <v>5395</v>
      </c>
      <c r="B1721" s="245" t="s">
        <v>5394</v>
      </c>
      <c r="C1721" s="245" t="s">
        <v>5449</v>
      </c>
      <c r="D1721" s="245" t="s">
        <v>5448</v>
      </c>
      <c r="E1721" s="246" t="s">
        <v>44</v>
      </c>
      <c r="F1721" s="245" t="s">
        <v>44</v>
      </c>
      <c r="G1721" s="245" t="s">
        <v>5501</v>
      </c>
      <c r="H1721" s="245" t="s">
        <v>16908</v>
      </c>
      <c r="I1721" s="245" t="s">
        <v>24</v>
      </c>
      <c r="J1721" s="245" t="s">
        <v>569</v>
      </c>
      <c r="K1721" s="246" t="s">
        <v>23322</v>
      </c>
      <c r="L1721" s="245" t="s">
        <v>568</v>
      </c>
      <c r="M1721"/>
      <c r="N1721"/>
      <c r="O1721"/>
      <c r="P1721"/>
      <c r="Q1721"/>
      <c r="R1721"/>
      <c r="S1721"/>
      <c r="T1721"/>
      <c r="U1721"/>
      <c r="V1721"/>
      <c r="W1721"/>
      <c r="X1721"/>
      <c r="Y1721"/>
      <c r="Z1721"/>
      <c r="AA1721"/>
      <c r="AB1721"/>
      <c r="AC1721"/>
      <c r="AD1721"/>
      <c r="AE1721"/>
      <c r="AF1721"/>
      <c r="AG1721"/>
      <c r="AH1721"/>
      <c r="AI1721"/>
      <c r="AJ1721"/>
      <c r="AK1721"/>
      <c r="AL1721"/>
      <c r="AM1721"/>
      <c r="AN1721"/>
      <c r="AO1721"/>
      <c r="AP1721"/>
      <c r="AQ1721"/>
      <c r="AR1721"/>
      <c r="AS1721"/>
      <c r="AT1721"/>
      <c r="AU1721"/>
      <c r="AV1721"/>
      <c r="AW1721"/>
      <c r="AX1721"/>
      <c r="AY1721"/>
      <c r="AZ1721"/>
      <c r="BA1721"/>
      <c r="BB1721"/>
      <c r="BC1721"/>
      <c r="BD1721"/>
      <c r="BE1721"/>
      <c r="BF1721"/>
      <c r="BG1721"/>
      <c r="BH1721"/>
      <c r="BI1721"/>
      <c r="BJ1721"/>
      <c r="BK1721"/>
      <c r="BL1721"/>
      <c r="BM1721"/>
      <c r="BN1721"/>
      <c r="BO1721"/>
    </row>
    <row r="1722" spans="1:67" ht="15" x14ac:dyDescent="0.25">
      <c r="A1722" s="245" t="s">
        <v>5395</v>
      </c>
      <c r="B1722" s="245" t="s">
        <v>5394</v>
      </c>
      <c r="C1722" s="245" t="s">
        <v>5449</v>
      </c>
      <c r="D1722" s="245" t="s">
        <v>5448</v>
      </c>
      <c r="E1722" s="246" t="s">
        <v>44</v>
      </c>
      <c r="F1722" s="245" t="s">
        <v>44</v>
      </c>
      <c r="G1722" s="245" t="s">
        <v>5500</v>
      </c>
      <c r="H1722" s="245" t="s">
        <v>16910</v>
      </c>
      <c r="I1722" s="245" t="s">
        <v>24</v>
      </c>
      <c r="J1722" s="245" t="s">
        <v>569</v>
      </c>
      <c r="K1722" s="246" t="s">
        <v>23323</v>
      </c>
      <c r="L1722" s="245" t="s">
        <v>568</v>
      </c>
      <c r="M1722"/>
      <c r="N1722"/>
      <c r="O1722"/>
      <c r="P1722"/>
      <c r="Q1722"/>
      <c r="R1722"/>
      <c r="S1722"/>
      <c r="T1722"/>
      <c r="U1722"/>
      <c r="V1722"/>
      <c r="W1722"/>
      <c r="X1722"/>
      <c r="Y1722"/>
      <c r="Z1722"/>
      <c r="AA1722"/>
      <c r="AB1722"/>
      <c r="AC1722"/>
      <c r="AD1722"/>
      <c r="AE1722"/>
      <c r="AF1722"/>
      <c r="AG1722"/>
      <c r="AH1722"/>
      <c r="AI1722"/>
      <c r="AJ1722"/>
      <c r="AK1722"/>
      <c r="AL1722"/>
      <c r="AM1722"/>
      <c r="AN1722"/>
      <c r="AO1722"/>
      <c r="AP1722"/>
      <c r="AQ1722"/>
      <c r="AR1722"/>
      <c r="AS1722"/>
      <c r="AT1722"/>
      <c r="AU1722"/>
      <c r="AV1722"/>
      <c r="AW1722"/>
      <c r="AX1722"/>
      <c r="AY1722"/>
      <c r="AZ1722"/>
      <c r="BA1722"/>
      <c r="BB1722"/>
      <c r="BC1722"/>
      <c r="BD1722"/>
      <c r="BE1722"/>
      <c r="BF1722"/>
      <c r="BG1722"/>
      <c r="BH1722"/>
      <c r="BI1722"/>
      <c r="BJ1722"/>
      <c r="BK1722"/>
      <c r="BL1722"/>
      <c r="BM1722"/>
      <c r="BN1722"/>
      <c r="BO1722"/>
    </row>
    <row r="1723" spans="1:67" ht="15" x14ac:dyDescent="0.25">
      <c r="A1723" s="245" t="s">
        <v>5395</v>
      </c>
      <c r="B1723" s="245" t="s">
        <v>5394</v>
      </c>
      <c r="C1723" s="245" t="s">
        <v>5449</v>
      </c>
      <c r="D1723" s="245" t="s">
        <v>5448</v>
      </c>
      <c r="E1723" s="246" t="s">
        <v>44</v>
      </c>
      <c r="F1723" s="245" t="s">
        <v>44</v>
      </c>
      <c r="G1723" s="245" t="s">
        <v>5499</v>
      </c>
      <c r="H1723" s="245" t="s">
        <v>16912</v>
      </c>
      <c r="I1723" s="245" t="s">
        <v>24</v>
      </c>
      <c r="J1723" s="245" t="s">
        <v>569</v>
      </c>
      <c r="K1723" s="246" t="s">
        <v>23324</v>
      </c>
      <c r="L1723" s="245" t="s">
        <v>568</v>
      </c>
      <c r="M1723"/>
      <c r="N1723"/>
      <c r="O1723"/>
      <c r="P1723"/>
      <c r="Q1723"/>
      <c r="R1723"/>
      <c r="S1723"/>
      <c r="T1723"/>
      <c r="U1723"/>
      <c r="V1723"/>
      <c r="W1723"/>
      <c r="X1723"/>
      <c r="Y1723"/>
      <c r="Z1723"/>
      <c r="AA1723"/>
      <c r="AB1723"/>
      <c r="AC1723"/>
      <c r="AD1723"/>
      <c r="AE1723"/>
      <c r="AF1723"/>
      <c r="AG1723"/>
      <c r="AH1723"/>
      <c r="AI1723"/>
      <c r="AJ1723"/>
      <c r="AK1723"/>
      <c r="AL1723"/>
      <c r="AM1723"/>
      <c r="AN1723"/>
      <c r="AO1723"/>
      <c r="AP1723"/>
      <c r="AQ1723"/>
      <c r="AR1723"/>
      <c r="AS1723"/>
      <c r="AT1723"/>
      <c r="AU1723"/>
      <c r="AV1723"/>
      <c r="AW1723"/>
      <c r="AX1723"/>
      <c r="AY1723"/>
      <c r="AZ1723"/>
      <c r="BA1723"/>
      <c r="BB1723"/>
      <c r="BC1723"/>
      <c r="BD1723"/>
      <c r="BE1723"/>
      <c r="BF1723"/>
      <c r="BG1723"/>
      <c r="BH1723"/>
      <c r="BI1723"/>
      <c r="BJ1723"/>
      <c r="BK1723"/>
      <c r="BL1723"/>
      <c r="BM1723"/>
      <c r="BN1723"/>
      <c r="BO1723"/>
    </row>
    <row r="1724" spans="1:67" ht="15" x14ac:dyDescent="0.25">
      <c r="A1724" s="245" t="s">
        <v>5395</v>
      </c>
      <c r="B1724" s="245" t="s">
        <v>5394</v>
      </c>
      <c r="C1724" s="245" t="s">
        <v>5449</v>
      </c>
      <c r="D1724" s="245" t="s">
        <v>5448</v>
      </c>
      <c r="E1724" s="246" t="s">
        <v>44</v>
      </c>
      <c r="F1724" s="245" t="s">
        <v>44</v>
      </c>
      <c r="G1724" s="245" t="s">
        <v>5498</v>
      </c>
      <c r="H1724" s="245" t="s">
        <v>16914</v>
      </c>
      <c r="I1724" s="245" t="s">
        <v>24</v>
      </c>
      <c r="J1724" s="245" t="s">
        <v>569</v>
      </c>
      <c r="K1724" s="246" t="s">
        <v>23325</v>
      </c>
      <c r="L1724" s="245" t="s">
        <v>568</v>
      </c>
      <c r="M1724"/>
      <c r="N1724"/>
      <c r="O1724"/>
      <c r="P1724"/>
      <c r="Q1724"/>
      <c r="R1724"/>
      <c r="S1724"/>
      <c r="T1724"/>
      <c r="U1724"/>
      <c r="V1724"/>
      <c r="W1724"/>
      <c r="X1724"/>
      <c r="Y1724"/>
      <c r="Z1724"/>
      <c r="AA1724"/>
      <c r="AB1724"/>
      <c r="AC1724"/>
      <c r="AD1724"/>
      <c r="AE1724"/>
      <c r="AF1724"/>
      <c r="AG1724"/>
      <c r="AH1724"/>
      <c r="AI1724"/>
      <c r="AJ1724"/>
      <c r="AK1724"/>
      <c r="AL1724"/>
      <c r="AM1724"/>
      <c r="AN1724"/>
      <c r="AO1724"/>
      <c r="AP1724"/>
      <c r="AQ1724"/>
      <c r="AR1724"/>
      <c r="AS1724"/>
      <c r="AT1724"/>
      <c r="AU1724"/>
      <c r="AV1724"/>
      <c r="AW1724"/>
      <c r="AX1724"/>
      <c r="AY1724"/>
      <c r="AZ1724"/>
      <c r="BA1724"/>
      <c r="BB1724"/>
      <c r="BC1724"/>
      <c r="BD1724"/>
      <c r="BE1724"/>
      <c r="BF1724"/>
      <c r="BG1724"/>
      <c r="BH1724"/>
      <c r="BI1724"/>
      <c r="BJ1724"/>
      <c r="BK1724"/>
      <c r="BL1724"/>
      <c r="BM1724"/>
      <c r="BN1724"/>
      <c r="BO1724"/>
    </row>
    <row r="1725" spans="1:67" ht="15" x14ac:dyDescent="0.25">
      <c r="A1725" s="245" t="s">
        <v>5395</v>
      </c>
      <c r="B1725" s="245" t="s">
        <v>5394</v>
      </c>
      <c r="C1725" s="245" t="s">
        <v>5449</v>
      </c>
      <c r="D1725" s="245" t="s">
        <v>5448</v>
      </c>
      <c r="E1725" s="246" t="s">
        <v>44</v>
      </c>
      <c r="F1725" s="245" t="s">
        <v>44</v>
      </c>
      <c r="G1725" s="245" t="s">
        <v>10748</v>
      </c>
      <c r="H1725" s="245" t="s">
        <v>16916</v>
      </c>
      <c r="I1725" s="245" t="s">
        <v>24</v>
      </c>
      <c r="J1725" s="245" t="s">
        <v>569</v>
      </c>
      <c r="K1725" s="246" t="s">
        <v>23326</v>
      </c>
      <c r="L1725" s="245" t="s">
        <v>568</v>
      </c>
      <c r="M1725"/>
      <c r="N1725"/>
      <c r="O1725"/>
      <c r="P1725"/>
      <c r="Q1725"/>
      <c r="R1725"/>
      <c r="S1725"/>
      <c r="T1725"/>
      <c r="U1725"/>
      <c r="V1725"/>
      <c r="W1725"/>
      <c r="X1725"/>
      <c r="Y1725"/>
      <c r="Z1725"/>
      <c r="AA1725"/>
      <c r="AB1725"/>
      <c r="AC1725"/>
      <c r="AD1725"/>
      <c r="AE1725"/>
      <c r="AF1725"/>
      <c r="AG1725"/>
      <c r="AH1725"/>
      <c r="AI1725"/>
      <c r="AJ1725"/>
      <c r="AK1725"/>
      <c r="AL1725"/>
      <c r="AM1725"/>
      <c r="AN1725"/>
      <c r="AO1725"/>
      <c r="AP1725"/>
      <c r="AQ1725"/>
      <c r="AR1725"/>
      <c r="AS1725"/>
      <c r="AT1725"/>
      <c r="AU1725"/>
      <c r="AV1725"/>
      <c r="AW1725"/>
      <c r="AX1725"/>
      <c r="AY1725"/>
      <c r="AZ1725"/>
      <c r="BA1725"/>
      <c r="BB1725"/>
      <c r="BC1725"/>
      <c r="BD1725"/>
      <c r="BE1725"/>
      <c r="BF1725"/>
      <c r="BG1725"/>
      <c r="BH1725"/>
      <c r="BI1725"/>
      <c r="BJ1725"/>
      <c r="BK1725"/>
      <c r="BL1725"/>
      <c r="BM1725"/>
      <c r="BN1725"/>
      <c r="BO1725"/>
    </row>
    <row r="1726" spans="1:67" ht="15" x14ac:dyDescent="0.25">
      <c r="A1726" s="245" t="s">
        <v>5395</v>
      </c>
      <c r="B1726" s="245" t="s">
        <v>5394</v>
      </c>
      <c r="C1726" s="245" t="s">
        <v>5449</v>
      </c>
      <c r="D1726" s="245" t="s">
        <v>5448</v>
      </c>
      <c r="E1726" s="246" t="s">
        <v>44</v>
      </c>
      <c r="F1726" s="245" t="s">
        <v>44</v>
      </c>
      <c r="G1726" s="245" t="s">
        <v>5497</v>
      </c>
      <c r="H1726" s="245" t="s">
        <v>10749</v>
      </c>
      <c r="I1726" s="245" t="s">
        <v>14</v>
      </c>
      <c r="J1726" s="245" t="s">
        <v>59</v>
      </c>
      <c r="K1726" s="246" t="s">
        <v>23327</v>
      </c>
      <c r="L1726" s="245" t="s">
        <v>568</v>
      </c>
      <c r="M1726"/>
      <c r="N1726"/>
      <c r="O1726"/>
      <c r="P1726"/>
      <c r="Q1726"/>
      <c r="R1726"/>
      <c r="S1726"/>
      <c r="T1726"/>
      <c r="U1726"/>
      <c r="V1726"/>
      <c r="W1726"/>
      <c r="X1726"/>
      <c r="Y1726"/>
      <c r="Z1726"/>
      <c r="AA1726"/>
      <c r="AB1726"/>
      <c r="AC1726"/>
      <c r="AD1726"/>
      <c r="AE1726"/>
      <c r="AF1726"/>
      <c r="AG1726"/>
      <c r="AH1726"/>
      <c r="AI1726"/>
      <c r="AJ1726"/>
      <c r="AK1726"/>
      <c r="AL1726"/>
      <c r="AM1726"/>
      <c r="AN1726"/>
      <c r="AO1726"/>
      <c r="AP1726"/>
      <c r="AQ1726"/>
      <c r="AR1726"/>
      <c r="AS1726"/>
      <c r="AT1726"/>
      <c r="AU1726"/>
      <c r="AV1726"/>
      <c r="AW1726"/>
      <c r="AX1726"/>
      <c r="AY1726"/>
      <c r="AZ1726"/>
      <c r="BA1726"/>
      <c r="BB1726"/>
      <c r="BC1726"/>
      <c r="BD1726"/>
      <c r="BE1726"/>
      <c r="BF1726"/>
      <c r="BG1726"/>
      <c r="BH1726"/>
      <c r="BI1726"/>
      <c r="BJ1726"/>
      <c r="BK1726"/>
      <c r="BL1726"/>
      <c r="BM1726"/>
      <c r="BN1726"/>
      <c r="BO1726"/>
    </row>
    <row r="1727" spans="1:67" ht="15" x14ac:dyDescent="0.25">
      <c r="A1727" s="245" t="s">
        <v>5395</v>
      </c>
      <c r="B1727" s="245" t="s">
        <v>5394</v>
      </c>
      <c r="C1727" s="245" t="s">
        <v>5449</v>
      </c>
      <c r="D1727" s="245" t="s">
        <v>5448</v>
      </c>
      <c r="E1727" s="246" t="s">
        <v>44</v>
      </c>
      <c r="F1727" s="245" t="s">
        <v>44</v>
      </c>
      <c r="G1727" s="245" t="s">
        <v>5496</v>
      </c>
      <c r="H1727" s="245" t="s">
        <v>10750</v>
      </c>
      <c r="I1727" s="245" t="s">
        <v>14</v>
      </c>
      <c r="J1727" s="245" t="s">
        <v>59</v>
      </c>
      <c r="K1727" s="246" t="s">
        <v>23317</v>
      </c>
      <c r="L1727" s="245" t="s">
        <v>568</v>
      </c>
      <c r="M1727"/>
      <c r="N1727"/>
      <c r="O1727"/>
      <c r="P1727"/>
      <c r="Q1727"/>
      <c r="R1727"/>
      <c r="S1727"/>
      <c r="T1727"/>
      <c r="U1727"/>
      <c r="V1727"/>
      <c r="W1727"/>
      <c r="X1727"/>
      <c r="Y1727"/>
      <c r="Z1727"/>
      <c r="AA1727"/>
      <c r="AB1727"/>
      <c r="AC1727"/>
      <c r="AD1727"/>
      <c r="AE1727"/>
      <c r="AF1727"/>
      <c r="AG1727"/>
      <c r="AH1727"/>
      <c r="AI1727"/>
      <c r="AJ1727"/>
      <c r="AK1727"/>
      <c r="AL1727"/>
      <c r="AM1727"/>
      <c r="AN1727"/>
      <c r="AO1727"/>
      <c r="AP1727"/>
      <c r="AQ1727"/>
      <c r="AR1727"/>
      <c r="AS1727"/>
      <c r="AT1727"/>
      <c r="AU1727"/>
      <c r="AV1727"/>
      <c r="AW1727"/>
      <c r="AX1727"/>
      <c r="AY1727"/>
      <c r="AZ1727"/>
      <c r="BA1727"/>
      <c r="BB1727"/>
      <c r="BC1727"/>
      <c r="BD1727"/>
      <c r="BE1727"/>
      <c r="BF1727"/>
      <c r="BG1727"/>
      <c r="BH1727"/>
      <c r="BI1727"/>
      <c r="BJ1727"/>
      <c r="BK1727"/>
      <c r="BL1727"/>
      <c r="BM1727"/>
      <c r="BN1727"/>
      <c r="BO1727"/>
    </row>
    <row r="1728" spans="1:67" ht="15" x14ac:dyDescent="0.25">
      <c r="A1728" s="245" t="s">
        <v>5395</v>
      </c>
      <c r="B1728" s="245" t="s">
        <v>5394</v>
      </c>
      <c r="C1728" s="245" t="s">
        <v>5449</v>
      </c>
      <c r="D1728" s="245" t="s">
        <v>5448</v>
      </c>
      <c r="E1728" s="246" t="s">
        <v>44</v>
      </c>
      <c r="F1728" s="245" t="s">
        <v>44</v>
      </c>
      <c r="G1728" s="245" t="s">
        <v>5495</v>
      </c>
      <c r="H1728" s="245" t="s">
        <v>10751</v>
      </c>
      <c r="I1728" s="245" t="s">
        <v>14</v>
      </c>
      <c r="J1728" s="245" t="s">
        <v>59</v>
      </c>
      <c r="K1728" s="246" t="s">
        <v>23328</v>
      </c>
      <c r="L1728" s="245" t="s">
        <v>568</v>
      </c>
      <c r="M1728"/>
      <c r="N1728"/>
      <c r="O1728"/>
      <c r="P1728"/>
      <c r="Q1728"/>
      <c r="R1728"/>
      <c r="S1728"/>
      <c r="T1728"/>
      <c r="U1728"/>
      <c r="V1728"/>
      <c r="W1728"/>
      <c r="X1728"/>
      <c r="Y1728"/>
      <c r="Z1728"/>
      <c r="AA1728"/>
      <c r="AB1728"/>
      <c r="AC1728"/>
      <c r="AD1728"/>
      <c r="AE1728"/>
      <c r="AF1728"/>
      <c r="AG1728"/>
      <c r="AH1728"/>
      <c r="AI1728"/>
      <c r="AJ1728"/>
      <c r="AK1728"/>
      <c r="AL1728"/>
      <c r="AM1728"/>
      <c r="AN1728"/>
      <c r="AO1728"/>
      <c r="AP1728"/>
      <c r="AQ1728"/>
      <c r="AR1728"/>
      <c r="AS1728"/>
      <c r="AT1728"/>
      <c r="AU1728"/>
      <c r="AV1728"/>
      <c r="AW1728"/>
      <c r="AX1728"/>
      <c r="AY1728"/>
      <c r="AZ1728"/>
      <c r="BA1728"/>
      <c r="BB1728"/>
      <c r="BC1728"/>
      <c r="BD1728"/>
      <c r="BE1728"/>
      <c r="BF1728"/>
      <c r="BG1728"/>
      <c r="BH1728"/>
      <c r="BI1728"/>
      <c r="BJ1728"/>
      <c r="BK1728"/>
      <c r="BL1728"/>
      <c r="BM1728"/>
      <c r="BN1728"/>
      <c r="BO1728"/>
    </row>
    <row r="1729" spans="1:67" ht="15" x14ac:dyDescent="0.25">
      <c r="A1729" s="245" t="s">
        <v>5395</v>
      </c>
      <c r="B1729" s="245" t="s">
        <v>5394</v>
      </c>
      <c r="C1729" s="245" t="s">
        <v>5449</v>
      </c>
      <c r="D1729" s="245" t="s">
        <v>5448</v>
      </c>
      <c r="E1729" s="246" t="s">
        <v>44</v>
      </c>
      <c r="F1729" s="245" t="s">
        <v>44</v>
      </c>
      <c r="G1729" s="245" t="s">
        <v>5494</v>
      </c>
      <c r="H1729" s="245" t="s">
        <v>16920</v>
      </c>
      <c r="I1729" s="245" t="s">
        <v>24</v>
      </c>
      <c r="J1729" s="245" t="s">
        <v>569</v>
      </c>
      <c r="K1729" s="246" t="s">
        <v>23329</v>
      </c>
      <c r="L1729" s="245" t="s">
        <v>568</v>
      </c>
      <c r="M1729"/>
      <c r="N1729"/>
      <c r="O1729"/>
      <c r="P1729"/>
      <c r="Q1729"/>
      <c r="R1729"/>
      <c r="S1729"/>
      <c r="T1729"/>
      <c r="U1729"/>
      <c r="V1729"/>
      <c r="W1729"/>
      <c r="X1729"/>
      <c r="Y1729"/>
      <c r="Z1729"/>
      <c r="AA1729"/>
      <c r="AB1729"/>
      <c r="AC1729"/>
      <c r="AD1729"/>
      <c r="AE1729"/>
      <c r="AF1729"/>
      <c r="AG1729"/>
      <c r="AH1729"/>
      <c r="AI1729"/>
      <c r="AJ1729"/>
      <c r="AK1729"/>
      <c r="AL1729"/>
      <c r="AM1729"/>
      <c r="AN1729"/>
      <c r="AO1729"/>
      <c r="AP1729"/>
      <c r="AQ1729"/>
      <c r="AR1729"/>
      <c r="AS1729"/>
      <c r="AT1729"/>
      <c r="AU1729"/>
      <c r="AV1729"/>
      <c r="AW1729"/>
      <c r="AX1729"/>
      <c r="AY1729"/>
      <c r="AZ1729"/>
      <c r="BA1729"/>
      <c r="BB1729"/>
      <c r="BC1729"/>
      <c r="BD1729"/>
      <c r="BE1729"/>
      <c r="BF1729"/>
      <c r="BG1729"/>
      <c r="BH1729"/>
      <c r="BI1729"/>
      <c r="BJ1729"/>
      <c r="BK1729"/>
      <c r="BL1729"/>
      <c r="BM1729"/>
      <c r="BN1729"/>
      <c r="BO1729"/>
    </row>
    <row r="1730" spans="1:67" ht="15" x14ac:dyDescent="0.25">
      <c r="A1730" s="245" t="s">
        <v>5395</v>
      </c>
      <c r="B1730" s="245" t="s">
        <v>5394</v>
      </c>
      <c r="C1730" s="245" t="s">
        <v>5449</v>
      </c>
      <c r="D1730" s="245" t="s">
        <v>5448</v>
      </c>
      <c r="E1730" s="246" t="s">
        <v>44</v>
      </c>
      <c r="F1730" s="245" t="s">
        <v>44</v>
      </c>
      <c r="G1730" s="245" t="s">
        <v>5493</v>
      </c>
      <c r="H1730" s="245" t="s">
        <v>16922</v>
      </c>
      <c r="I1730" s="245" t="s">
        <v>24</v>
      </c>
      <c r="J1730" s="245" t="s">
        <v>569</v>
      </c>
      <c r="K1730" s="246" t="s">
        <v>23330</v>
      </c>
      <c r="L1730" s="245" t="s">
        <v>568</v>
      </c>
      <c r="M1730"/>
      <c r="N1730"/>
      <c r="O1730"/>
      <c r="P1730"/>
      <c r="Q1730"/>
      <c r="R1730"/>
      <c r="S1730"/>
      <c r="T1730"/>
      <c r="U1730"/>
      <c r="V1730"/>
      <c r="W1730"/>
      <c r="X1730"/>
      <c r="Y1730"/>
      <c r="Z1730"/>
      <c r="AA1730"/>
      <c r="AB1730"/>
      <c r="AC1730"/>
      <c r="AD1730"/>
      <c r="AE1730"/>
      <c r="AF1730"/>
      <c r="AG1730"/>
      <c r="AH1730"/>
      <c r="AI1730"/>
      <c r="AJ1730"/>
      <c r="AK1730"/>
      <c r="AL1730"/>
      <c r="AM1730"/>
      <c r="AN1730"/>
      <c r="AO1730"/>
      <c r="AP1730"/>
      <c r="AQ1730"/>
      <c r="AR1730"/>
      <c r="AS1730"/>
      <c r="AT1730"/>
      <c r="AU1730"/>
      <c r="AV1730"/>
      <c r="AW1730"/>
      <c r="AX1730"/>
      <c r="AY1730"/>
      <c r="AZ1730"/>
      <c r="BA1730"/>
      <c r="BB1730"/>
      <c r="BC1730"/>
      <c r="BD1730"/>
      <c r="BE1730"/>
      <c r="BF1730"/>
      <c r="BG1730"/>
      <c r="BH1730"/>
      <c r="BI1730"/>
      <c r="BJ1730"/>
      <c r="BK1730"/>
      <c r="BL1730"/>
      <c r="BM1730"/>
      <c r="BN1730"/>
      <c r="BO1730"/>
    </row>
    <row r="1731" spans="1:67" ht="15" x14ac:dyDescent="0.25">
      <c r="A1731" s="245" t="s">
        <v>5395</v>
      </c>
      <c r="B1731" s="245" t="s">
        <v>5394</v>
      </c>
      <c r="C1731" s="245" t="s">
        <v>5449</v>
      </c>
      <c r="D1731" s="245" t="s">
        <v>5448</v>
      </c>
      <c r="E1731" s="246" t="s">
        <v>44</v>
      </c>
      <c r="F1731" s="245" t="s">
        <v>44</v>
      </c>
      <c r="G1731" s="245" t="s">
        <v>5492</v>
      </c>
      <c r="H1731" s="245" t="s">
        <v>10752</v>
      </c>
      <c r="I1731" s="245" t="s">
        <v>14</v>
      </c>
      <c r="J1731" s="245" t="s">
        <v>59</v>
      </c>
      <c r="K1731" s="246" t="s">
        <v>23327</v>
      </c>
      <c r="L1731" s="245" t="s">
        <v>568</v>
      </c>
      <c r="M1731"/>
      <c r="N1731"/>
      <c r="O1731"/>
      <c r="P1731"/>
      <c r="Q1731"/>
      <c r="R1731"/>
      <c r="S1731"/>
      <c r="T1731"/>
      <c r="U1731"/>
      <c r="V1731"/>
      <c r="W1731"/>
      <c r="X1731"/>
      <c r="Y1731"/>
      <c r="Z1731"/>
      <c r="AA1731"/>
      <c r="AB1731"/>
      <c r="AC1731"/>
      <c r="AD1731"/>
      <c r="AE1731"/>
      <c r="AF1731"/>
      <c r="AG1731"/>
      <c r="AH1731"/>
      <c r="AI1731"/>
      <c r="AJ1731"/>
      <c r="AK1731"/>
      <c r="AL1731"/>
      <c r="AM1731"/>
      <c r="AN1731"/>
      <c r="AO1731"/>
      <c r="AP1731"/>
      <c r="AQ1731"/>
      <c r="AR1731"/>
      <c r="AS1731"/>
      <c r="AT1731"/>
      <c r="AU1731"/>
      <c r="AV1731"/>
      <c r="AW1731"/>
      <c r="AX1731"/>
      <c r="AY1731"/>
      <c r="AZ1731"/>
      <c r="BA1731"/>
      <c r="BB1731"/>
      <c r="BC1731"/>
      <c r="BD1731"/>
      <c r="BE1731"/>
      <c r="BF1731"/>
      <c r="BG1731"/>
      <c r="BH1731"/>
      <c r="BI1731"/>
      <c r="BJ1731"/>
      <c r="BK1731"/>
      <c r="BL1731"/>
      <c r="BM1731"/>
      <c r="BN1731"/>
      <c r="BO1731"/>
    </row>
    <row r="1732" spans="1:67" ht="15" x14ac:dyDescent="0.25">
      <c r="A1732" s="245" t="s">
        <v>5395</v>
      </c>
      <c r="B1732" s="245" t="s">
        <v>5394</v>
      </c>
      <c r="C1732" s="245" t="s">
        <v>5449</v>
      </c>
      <c r="D1732" s="245" t="s">
        <v>5448</v>
      </c>
      <c r="E1732" s="246" t="s">
        <v>44</v>
      </c>
      <c r="F1732" s="245" t="s">
        <v>44</v>
      </c>
      <c r="G1732" s="245" t="s">
        <v>5491</v>
      </c>
      <c r="H1732" s="245" t="s">
        <v>10753</v>
      </c>
      <c r="I1732" s="245" t="s">
        <v>14</v>
      </c>
      <c r="J1732" s="245" t="s">
        <v>59</v>
      </c>
      <c r="K1732" s="246" t="s">
        <v>23331</v>
      </c>
      <c r="L1732" s="245" t="s">
        <v>568</v>
      </c>
      <c r="M1732"/>
      <c r="N1732"/>
      <c r="O1732"/>
      <c r="P1732"/>
      <c r="Q1732"/>
      <c r="R1732"/>
      <c r="S1732"/>
      <c r="T1732"/>
      <c r="U1732"/>
      <c r="V1732"/>
      <c r="W1732"/>
      <c r="X1732"/>
      <c r="Y1732"/>
      <c r="Z1732"/>
      <c r="AA1732"/>
      <c r="AB1732"/>
      <c r="AC1732"/>
      <c r="AD1732"/>
      <c r="AE1732"/>
      <c r="AF1732"/>
      <c r="AG1732"/>
      <c r="AH1732"/>
      <c r="AI1732"/>
      <c r="AJ1732"/>
      <c r="AK1732"/>
      <c r="AL1732"/>
      <c r="AM1732"/>
      <c r="AN1732"/>
      <c r="AO1732"/>
      <c r="AP1732"/>
      <c r="AQ1732"/>
      <c r="AR1732"/>
      <c r="AS1732"/>
      <c r="AT1732"/>
      <c r="AU1732"/>
      <c r="AV1732"/>
      <c r="AW1732"/>
      <c r="AX1732"/>
      <c r="AY1732"/>
      <c r="AZ1732"/>
      <c r="BA1732"/>
      <c r="BB1732"/>
      <c r="BC1732"/>
      <c r="BD1732"/>
      <c r="BE1732"/>
      <c r="BF1732"/>
      <c r="BG1732"/>
      <c r="BH1732"/>
      <c r="BI1732"/>
      <c r="BJ1732"/>
      <c r="BK1732"/>
      <c r="BL1732"/>
      <c r="BM1732"/>
      <c r="BN1732"/>
      <c r="BO1732"/>
    </row>
    <row r="1733" spans="1:67" ht="15" x14ac:dyDescent="0.25">
      <c r="A1733" s="245" t="s">
        <v>5395</v>
      </c>
      <c r="B1733" s="245" t="s">
        <v>5394</v>
      </c>
      <c r="C1733" s="245" t="s">
        <v>5449</v>
      </c>
      <c r="D1733" s="245" t="s">
        <v>5448</v>
      </c>
      <c r="E1733" s="246" t="s">
        <v>44</v>
      </c>
      <c r="F1733" s="245" t="s">
        <v>44</v>
      </c>
      <c r="G1733" s="245" t="s">
        <v>5490</v>
      </c>
      <c r="H1733" s="245" t="s">
        <v>10754</v>
      </c>
      <c r="I1733" s="245" t="s">
        <v>14</v>
      </c>
      <c r="J1733" s="245" t="s">
        <v>59</v>
      </c>
      <c r="K1733" s="246" t="s">
        <v>23332</v>
      </c>
      <c r="L1733" s="245" t="s">
        <v>568</v>
      </c>
      <c r="M1733"/>
      <c r="N1733"/>
      <c r="O1733"/>
      <c r="P1733"/>
      <c r="Q1733"/>
      <c r="R1733"/>
      <c r="S1733"/>
      <c r="T1733"/>
      <c r="U1733"/>
      <c r="V1733"/>
      <c r="W1733"/>
      <c r="X1733"/>
      <c r="Y1733"/>
      <c r="Z1733"/>
      <c r="AA1733"/>
      <c r="AB1733"/>
      <c r="AC1733"/>
      <c r="AD1733"/>
      <c r="AE1733"/>
      <c r="AF1733"/>
      <c r="AG1733"/>
      <c r="AH1733"/>
      <c r="AI1733"/>
      <c r="AJ1733"/>
      <c r="AK1733"/>
      <c r="AL1733"/>
      <c r="AM1733"/>
      <c r="AN1733"/>
      <c r="AO1733"/>
      <c r="AP1733"/>
      <c r="AQ1733"/>
      <c r="AR1733"/>
      <c r="AS1733"/>
      <c r="AT1733"/>
      <c r="AU1733"/>
      <c r="AV1733"/>
      <c r="AW1733"/>
      <c r="AX1733"/>
      <c r="AY1733"/>
      <c r="AZ1733"/>
      <c r="BA1733"/>
      <c r="BB1733"/>
      <c r="BC1733"/>
      <c r="BD1733"/>
      <c r="BE1733"/>
      <c r="BF1733"/>
      <c r="BG1733"/>
      <c r="BH1733"/>
      <c r="BI1733"/>
      <c r="BJ1733"/>
      <c r="BK1733"/>
      <c r="BL1733"/>
      <c r="BM1733"/>
      <c r="BN1733"/>
      <c r="BO1733"/>
    </row>
    <row r="1734" spans="1:67" ht="15" x14ac:dyDescent="0.25">
      <c r="A1734" s="245" t="s">
        <v>5395</v>
      </c>
      <c r="B1734" s="245" t="s">
        <v>5394</v>
      </c>
      <c r="C1734" s="245" t="s">
        <v>5449</v>
      </c>
      <c r="D1734" s="245" t="s">
        <v>5448</v>
      </c>
      <c r="E1734" s="246" t="s">
        <v>44</v>
      </c>
      <c r="F1734" s="245" t="s">
        <v>44</v>
      </c>
      <c r="G1734" s="245" t="s">
        <v>5489</v>
      </c>
      <c r="H1734" s="245" t="s">
        <v>16926</v>
      </c>
      <c r="I1734" s="245" t="s">
        <v>24</v>
      </c>
      <c r="J1734" s="245" t="s">
        <v>569</v>
      </c>
      <c r="K1734" s="246" t="s">
        <v>23333</v>
      </c>
      <c r="L1734" s="245" t="s">
        <v>568</v>
      </c>
      <c r="M1734"/>
      <c r="N1734"/>
      <c r="O1734"/>
      <c r="P1734"/>
      <c r="Q1734"/>
      <c r="R1734"/>
      <c r="S1734"/>
      <c r="T1734"/>
      <c r="U1734"/>
      <c r="V1734"/>
      <c r="W1734"/>
      <c r="X1734"/>
      <c r="Y1734"/>
      <c r="Z1734"/>
      <c r="AA1734"/>
      <c r="AB1734"/>
      <c r="AC1734"/>
      <c r="AD1734"/>
      <c r="AE1734"/>
      <c r="AF1734"/>
      <c r="AG1734"/>
      <c r="AH1734"/>
      <c r="AI1734"/>
      <c r="AJ1734"/>
      <c r="AK1734"/>
      <c r="AL1734"/>
      <c r="AM1734"/>
      <c r="AN1734"/>
      <c r="AO1734"/>
      <c r="AP1734"/>
      <c r="AQ1734"/>
      <c r="AR1734"/>
      <c r="AS1734"/>
      <c r="AT1734"/>
      <c r="AU1734"/>
      <c r="AV1734"/>
      <c r="AW1734"/>
      <c r="AX1734"/>
      <c r="AY1734"/>
      <c r="AZ1734"/>
      <c r="BA1734"/>
      <c r="BB1734"/>
      <c r="BC1734"/>
      <c r="BD1734"/>
      <c r="BE1734"/>
      <c r="BF1734"/>
      <c r="BG1734"/>
      <c r="BH1734"/>
      <c r="BI1734"/>
      <c r="BJ1734"/>
      <c r="BK1734"/>
      <c r="BL1734"/>
      <c r="BM1734"/>
      <c r="BN1734"/>
      <c r="BO1734"/>
    </row>
    <row r="1735" spans="1:67" ht="15" x14ac:dyDescent="0.25">
      <c r="A1735" s="245" t="s">
        <v>5395</v>
      </c>
      <c r="B1735" s="245" t="s">
        <v>5394</v>
      </c>
      <c r="C1735" s="245" t="s">
        <v>5449</v>
      </c>
      <c r="D1735" s="245" t="s">
        <v>5448</v>
      </c>
      <c r="E1735" s="246" t="s">
        <v>44</v>
      </c>
      <c r="F1735" s="245" t="s">
        <v>44</v>
      </c>
      <c r="G1735" s="245" t="s">
        <v>10755</v>
      </c>
      <c r="H1735" s="245" t="s">
        <v>16928</v>
      </c>
      <c r="I1735" s="245" t="s">
        <v>24</v>
      </c>
      <c r="J1735" s="245" t="s">
        <v>569</v>
      </c>
      <c r="K1735" s="246" t="s">
        <v>23334</v>
      </c>
      <c r="L1735" s="245" t="s">
        <v>568</v>
      </c>
      <c r="M1735"/>
      <c r="N1735"/>
      <c r="O1735"/>
      <c r="P1735"/>
      <c r="Q1735"/>
      <c r="R1735"/>
      <c r="S1735"/>
      <c r="T1735"/>
      <c r="U1735"/>
      <c r="V1735"/>
      <c r="W1735"/>
      <c r="X1735"/>
      <c r="Y1735"/>
      <c r="Z1735"/>
      <c r="AA1735"/>
      <c r="AB1735"/>
      <c r="AC1735"/>
      <c r="AD1735"/>
      <c r="AE1735"/>
      <c r="AF1735"/>
      <c r="AG1735"/>
      <c r="AH1735"/>
      <c r="AI1735"/>
      <c r="AJ1735"/>
      <c r="AK1735"/>
      <c r="AL1735"/>
      <c r="AM1735"/>
      <c r="AN1735"/>
      <c r="AO1735"/>
      <c r="AP1735"/>
      <c r="AQ1735"/>
      <c r="AR1735"/>
      <c r="AS1735"/>
      <c r="AT1735"/>
      <c r="AU1735"/>
      <c r="AV1735"/>
      <c r="AW1735"/>
      <c r="AX1735"/>
      <c r="AY1735"/>
      <c r="AZ1735"/>
      <c r="BA1735"/>
      <c r="BB1735"/>
      <c r="BC1735"/>
      <c r="BD1735"/>
      <c r="BE1735"/>
      <c r="BF1735"/>
      <c r="BG1735"/>
      <c r="BH1735"/>
      <c r="BI1735"/>
      <c r="BJ1735"/>
      <c r="BK1735"/>
      <c r="BL1735"/>
      <c r="BM1735"/>
      <c r="BN1735"/>
      <c r="BO1735"/>
    </row>
    <row r="1736" spans="1:67" ht="15" x14ac:dyDescent="0.25">
      <c r="A1736" s="245" t="s">
        <v>5395</v>
      </c>
      <c r="B1736" s="245" t="s">
        <v>5394</v>
      </c>
      <c r="C1736" s="245" t="s">
        <v>5449</v>
      </c>
      <c r="D1736" s="245" t="s">
        <v>5448</v>
      </c>
      <c r="E1736" s="246" t="s">
        <v>44</v>
      </c>
      <c r="F1736" s="245" t="s">
        <v>44</v>
      </c>
      <c r="G1736" s="245" t="s">
        <v>5488</v>
      </c>
      <c r="H1736" s="245" t="s">
        <v>16930</v>
      </c>
      <c r="I1736" s="245" t="s">
        <v>24</v>
      </c>
      <c r="J1736" s="245" t="s">
        <v>569</v>
      </c>
      <c r="K1736" s="246" t="s">
        <v>23335</v>
      </c>
      <c r="L1736" s="245" t="s">
        <v>568</v>
      </c>
      <c r="M1736"/>
      <c r="N1736"/>
      <c r="O1736"/>
      <c r="P1736"/>
      <c r="Q1736"/>
      <c r="R1736"/>
      <c r="S1736"/>
      <c r="T1736"/>
      <c r="U1736"/>
      <c r="V1736"/>
      <c r="W1736"/>
      <c r="X1736"/>
      <c r="Y1736"/>
      <c r="Z1736"/>
      <c r="AA1736"/>
      <c r="AB1736"/>
      <c r="AC1736"/>
      <c r="AD1736"/>
      <c r="AE1736"/>
      <c r="AF1736"/>
      <c r="AG1736"/>
      <c r="AH1736"/>
      <c r="AI1736"/>
      <c r="AJ1736"/>
      <c r="AK1736"/>
      <c r="AL1736"/>
      <c r="AM1736"/>
      <c r="AN1736"/>
      <c r="AO1736"/>
      <c r="AP1736"/>
      <c r="AQ1736"/>
      <c r="AR1736"/>
      <c r="AS1736"/>
      <c r="AT1736"/>
      <c r="AU1736"/>
      <c r="AV1736"/>
      <c r="AW1736"/>
      <c r="AX1736"/>
      <c r="AY1736"/>
      <c r="AZ1736"/>
      <c r="BA1736"/>
      <c r="BB1736"/>
      <c r="BC1736"/>
      <c r="BD1736"/>
      <c r="BE1736"/>
      <c r="BF1736"/>
      <c r="BG1736"/>
      <c r="BH1736"/>
      <c r="BI1736"/>
      <c r="BJ1736"/>
      <c r="BK1736"/>
      <c r="BL1736"/>
      <c r="BM1736"/>
      <c r="BN1736"/>
      <c r="BO1736"/>
    </row>
    <row r="1737" spans="1:67" ht="15" x14ac:dyDescent="0.25">
      <c r="A1737" s="245" t="s">
        <v>5395</v>
      </c>
      <c r="B1737" s="245" t="s">
        <v>5394</v>
      </c>
      <c r="C1737" s="245" t="s">
        <v>5449</v>
      </c>
      <c r="D1737" s="245" t="s">
        <v>5448</v>
      </c>
      <c r="E1737" s="246" t="s">
        <v>44</v>
      </c>
      <c r="F1737" s="245" t="s">
        <v>44</v>
      </c>
      <c r="G1737" s="245" t="s">
        <v>5487</v>
      </c>
      <c r="H1737" s="245" t="s">
        <v>16932</v>
      </c>
      <c r="I1737" s="245" t="s">
        <v>24</v>
      </c>
      <c r="J1737" s="245" t="s">
        <v>569</v>
      </c>
      <c r="K1737" s="246" t="s">
        <v>23336</v>
      </c>
      <c r="L1737" s="245" t="s">
        <v>568</v>
      </c>
      <c r="M1737"/>
      <c r="N1737"/>
      <c r="O1737"/>
      <c r="P1737"/>
      <c r="Q1737"/>
      <c r="R1737"/>
      <c r="S1737"/>
      <c r="T1737"/>
      <c r="U1737"/>
      <c r="V1737"/>
      <c r="W1737"/>
      <c r="X1737"/>
      <c r="Y1737"/>
      <c r="Z1737"/>
      <c r="AA1737"/>
      <c r="AB1737"/>
      <c r="AC1737"/>
      <c r="AD1737"/>
      <c r="AE1737"/>
      <c r="AF1737"/>
      <c r="AG1737"/>
      <c r="AH1737"/>
      <c r="AI1737"/>
      <c r="AJ1737"/>
      <c r="AK1737"/>
      <c r="AL1737"/>
      <c r="AM1737"/>
      <c r="AN1737"/>
      <c r="AO1737"/>
      <c r="AP1737"/>
      <c r="AQ1737"/>
      <c r="AR1737"/>
      <c r="AS1737"/>
      <c r="AT1737"/>
      <c r="AU1737"/>
      <c r="AV1737"/>
      <c r="AW1737"/>
      <c r="AX1737"/>
      <c r="AY1737"/>
      <c r="AZ1737"/>
      <c r="BA1737"/>
      <c r="BB1737"/>
      <c r="BC1737"/>
      <c r="BD1737"/>
      <c r="BE1737"/>
      <c r="BF1737"/>
      <c r="BG1737"/>
      <c r="BH1737"/>
      <c r="BI1737"/>
      <c r="BJ1737"/>
      <c r="BK1737"/>
      <c r="BL1737"/>
      <c r="BM1737"/>
      <c r="BN1737"/>
      <c r="BO1737"/>
    </row>
    <row r="1738" spans="1:67" ht="15" x14ac:dyDescent="0.25">
      <c r="A1738" s="245" t="s">
        <v>5395</v>
      </c>
      <c r="B1738" s="245" t="s">
        <v>5394</v>
      </c>
      <c r="C1738" s="245" t="s">
        <v>5449</v>
      </c>
      <c r="D1738" s="245" t="s">
        <v>5448</v>
      </c>
      <c r="E1738" s="246" t="s">
        <v>44</v>
      </c>
      <c r="F1738" s="245" t="s">
        <v>44</v>
      </c>
      <c r="G1738" s="245" t="s">
        <v>5486</v>
      </c>
      <c r="H1738" s="245" t="s">
        <v>10756</v>
      </c>
      <c r="I1738" s="245" t="s">
        <v>14</v>
      </c>
      <c r="J1738" s="245" t="s">
        <v>59</v>
      </c>
      <c r="K1738" s="246" t="s">
        <v>23337</v>
      </c>
      <c r="L1738" s="245" t="s">
        <v>568</v>
      </c>
      <c r="M1738"/>
      <c r="N1738"/>
      <c r="O1738"/>
      <c r="P1738"/>
      <c r="Q1738"/>
      <c r="R1738"/>
      <c r="S1738"/>
      <c r="T1738"/>
      <c r="U1738"/>
      <c r="V1738"/>
      <c r="W1738"/>
      <c r="X1738"/>
      <c r="Y1738"/>
      <c r="Z1738"/>
      <c r="AA1738"/>
      <c r="AB1738"/>
      <c r="AC1738"/>
      <c r="AD1738"/>
      <c r="AE1738"/>
      <c r="AF1738"/>
      <c r="AG1738"/>
      <c r="AH1738"/>
      <c r="AI1738"/>
      <c r="AJ1738"/>
      <c r="AK1738"/>
      <c r="AL1738"/>
      <c r="AM1738"/>
      <c r="AN1738"/>
      <c r="AO1738"/>
      <c r="AP1738"/>
      <c r="AQ1738"/>
      <c r="AR1738"/>
      <c r="AS1738"/>
      <c r="AT1738"/>
      <c r="AU1738"/>
      <c r="AV1738"/>
      <c r="AW1738"/>
      <c r="AX1738"/>
      <c r="AY1738"/>
      <c r="AZ1738"/>
      <c r="BA1738"/>
      <c r="BB1738"/>
      <c r="BC1738"/>
      <c r="BD1738"/>
      <c r="BE1738"/>
      <c r="BF1738"/>
      <c r="BG1738"/>
      <c r="BH1738"/>
      <c r="BI1738"/>
      <c r="BJ1738"/>
      <c r="BK1738"/>
      <c r="BL1738"/>
      <c r="BM1738"/>
      <c r="BN1738"/>
      <c r="BO1738"/>
    </row>
    <row r="1739" spans="1:67" ht="15" x14ac:dyDescent="0.25">
      <c r="A1739" s="245" t="s">
        <v>5395</v>
      </c>
      <c r="B1739" s="245" t="s">
        <v>5394</v>
      </c>
      <c r="C1739" s="245" t="s">
        <v>5449</v>
      </c>
      <c r="D1739" s="245" t="s">
        <v>5448</v>
      </c>
      <c r="E1739" s="246" t="s">
        <v>44</v>
      </c>
      <c r="F1739" s="245" t="s">
        <v>44</v>
      </c>
      <c r="G1739" s="245" t="s">
        <v>5485</v>
      </c>
      <c r="H1739" s="245" t="s">
        <v>10757</v>
      </c>
      <c r="I1739" s="245" t="s">
        <v>14</v>
      </c>
      <c r="J1739" s="245" t="s">
        <v>59</v>
      </c>
      <c r="K1739" s="246" t="s">
        <v>23338</v>
      </c>
      <c r="L1739" s="245" t="s">
        <v>568</v>
      </c>
      <c r="M1739"/>
      <c r="N1739"/>
      <c r="O1739"/>
      <c r="P1739"/>
      <c r="Q1739"/>
      <c r="R1739"/>
      <c r="S1739"/>
      <c r="T1739"/>
      <c r="U1739"/>
      <c r="V1739"/>
      <c r="W1739"/>
      <c r="X1739"/>
      <c r="Y1739"/>
      <c r="Z1739"/>
      <c r="AA1739"/>
      <c r="AB1739"/>
      <c r="AC1739"/>
      <c r="AD1739"/>
      <c r="AE1739"/>
      <c r="AF1739"/>
      <c r="AG1739"/>
      <c r="AH1739"/>
      <c r="AI1739"/>
      <c r="AJ1739"/>
      <c r="AK1739"/>
      <c r="AL1739"/>
      <c r="AM1739"/>
      <c r="AN1739"/>
      <c r="AO1739"/>
      <c r="AP1739"/>
      <c r="AQ1739"/>
      <c r="AR1739"/>
      <c r="AS1739"/>
      <c r="AT1739"/>
      <c r="AU1739"/>
      <c r="AV1739"/>
      <c r="AW1739"/>
      <c r="AX1739"/>
      <c r="AY1739"/>
      <c r="AZ1739"/>
      <c r="BA1739"/>
      <c r="BB1739"/>
      <c r="BC1739"/>
      <c r="BD1739"/>
      <c r="BE1739"/>
      <c r="BF1739"/>
      <c r="BG1739"/>
      <c r="BH1739"/>
      <c r="BI1739"/>
      <c r="BJ1739"/>
      <c r="BK1739"/>
      <c r="BL1739"/>
      <c r="BM1739"/>
      <c r="BN1739"/>
      <c r="BO1739"/>
    </row>
    <row r="1740" spans="1:67" ht="15" x14ac:dyDescent="0.25">
      <c r="A1740" s="245" t="s">
        <v>5395</v>
      </c>
      <c r="B1740" s="245" t="s">
        <v>5394</v>
      </c>
      <c r="C1740" s="245" t="s">
        <v>5449</v>
      </c>
      <c r="D1740" s="245" t="s">
        <v>5448</v>
      </c>
      <c r="E1740" s="246" t="s">
        <v>44</v>
      </c>
      <c r="F1740" s="245" t="s">
        <v>44</v>
      </c>
      <c r="G1740" s="245" t="s">
        <v>5484</v>
      </c>
      <c r="H1740" s="245" t="s">
        <v>16936</v>
      </c>
      <c r="I1740" s="245" t="s">
        <v>24</v>
      </c>
      <c r="J1740" s="245" t="s">
        <v>569</v>
      </c>
      <c r="K1740" s="246" t="s">
        <v>23339</v>
      </c>
      <c r="L1740" s="245" t="s">
        <v>568</v>
      </c>
      <c r="M1740"/>
      <c r="N1740"/>
      <c r="O1740"/>
      <c r="P1740"/>
      <c r="Q1740"/>
      <c r="R1740"/>
      <c r="S1740"/>
      <c r="T1740"/>
      <c r="U1740"/>
      <c r="V1740"/>
      <c r="W1740"/>
      <c r="X1740"/>
      <c r="Y1740"/>
      <c r="Z1740"/>
      <c r="AA1740"/>
      <c r="AB1740"/>
      <c r="AC1740"/>
      <c r="AD1740"/>
      <c r="AE1740"/>
      <c r="AF1740"/>
      <c r="AG1740"/>
      <c r="AH1740"/>
      <c r="AI1740"/>
      <c r="AJ1740"/>
      <c r="AK1740"/>
      <c r="AL1740"/>
      <c r="AM1740"/>
      <c r="AN1740"/>
      <c r="AO1740"/>
      <c r="AP1740"/>
      <c r="AQ1740"/>
      <c r="AR1740"/>
      <c r="AS1740"/>
      <c r="AT1740"/>
      <c r="AU1740"/>
      <c r="AV1740"/>
      <c r="AW1740"/>
      <c r="AX1740"/>
      <c r="AY1740"/>
      <c r="AZ1740"/>
      <c r="BA1740"/>
      <c r="BB1740"/>
      <c r="BC1740"/>
      <c r="BD1740"/>
      <c r="BE1740"/>
      <c r="BF1740"/>
      <c r="BG1740"/>
      <c r="BH1740"/>
      <c r="BI1740"/>
      <c r="BJ1740"/>
      <c r="BK1740"/>
      <c r="BL1740"/>
      <c r="BM1740"/>
      <c r="BN1740"/>
      <c r="BO1740"/>
    </row>
    <row r="1741" spans="1:67" ht="15" x14ac:dyDescent="0.25">
      <c r="A1741" s="245" t="s">
        <v>5395</v>
      </c>
      <c r="B1741" s="245" t="s">
        <v>5394</v>
      </c>
      <c r="C1741" s="245" t="s">
        <v>5449</v>
      </c>
      <c r="D1741" s="245" t="s">
        <v>5448</v>
      </c>
      <c r="E1741" s="246" t="s">
        <v>44</v>
      </c>
      <c r="F1741" s="245" t="s">
        <v>44</v>
      </c>
      <c r="G1741" s="245" t="s">
        <v>5483</v>
      </c>
      <c r="H1741" s="245" t="s">
        <v>10758</v>
      </c>
      <c r="I1741" s="245" t="s">
        <v>14</v>
      </c>
      <c r="J1741" s="245" t="s">
        <v>59</v>
      </c>
      <c r="K1741" s="246" t="s">
        <v>23338</v>
      </c>
      <c r="L1741" s="245" t="s">
        <v>568</v>
      </c>
      <c r="M1741"/>
      <c r="N1741"/>
      <c r="O1741"/>
      <c r="P1741"/>
      <c r="Q1741"/>
      <c r="R1741"/>
      <c r="S1741"/>
      <c r="T1741"/>
      <c r="U1741"/>
      <c r="V1741"/>
      <c r="W1741"/>
      <c r="X1741"/>
      <c r="Y1741"/>
      <c r="Z1741"/>
      <c r="AA1741"/>
      <c r="AB1741"/>
      <c r="AC1741"/>
      <c r="AD1741"/>
      <c r="AE1741"/>
      <c r="AF1741"/>
      <c r="AG1741"/>
      <c r="AH1741"/>
      <c r="AI1741"/>
      <c r="AJ1741"/>
      <c r="AK1741"/>
      <c r="AL1741"/>
      <c r="AM1741"/>
      <c r="AN1741"/>
      <c r="AO1741"/>
      <c r="AP1741"/>
      <c r="AQ1741"/>
      <c r="AR1741"/>
      <c r="AS1741"/>
      <c r="AT1741"/>
      <c r="AU1741"/>
      <c r="AV1741"/>
      <c r="AW1741"/>
      <c r="AX1741"/>
      <c r="AY1741"/>
      <c r="AZ1741"/>
      <c r="BA1741"/>
      <c r="BB1741"/>
      <c r="BC1741"/>
      <c r="BD1741"/>
      <c r="BE1741"/>
      <c r="BF1741"/>
      <c r="BG1741"/>
      <c r="BH1741"/>
      <c r="BI1741"/>
      <c r="BJ1741"/>
      <c r="BK1741"/>
      <c r="BL1741"/>
      <c r="BM1741"/>
      <c r="BN1741"/>
      <c r="BO1741"/>
    </row>
    <row r="1742" spans="1:67" ht="15" x14ac:dyDescent="0.25">
      <c r="A1742" s="245" t="s">
        <v>5395</v>
      </c>
      <c r="B1742" s="245" t="s">
        <v>5394</v>
      </c>
      <c r="C1742" s="245" t="s">
        <v>5449</v>
      </c>
      <c r="D1742" s="245" t="s">
        <v>5448</v>
      </c>
      <c r="E1742" s="246" t="s">
        <v>44</v>
      </c>
      <c r="F1742" s="245" t="s">
        <v>44</v>
      </c>
      <c r="G1742" s="245" t="s">
        <v>5482</v>
      </c>
      <c r="H1742" s="245" t="s">
        <v>16938</v>
      </c>
      <c r="I1742" s="245" t="s">
        <v>24</v>
      </c>
      <c r="J1742" s="245" t="s">
        <v>569</v>
      </c>
      <c r="K1742" s="246" t="s">
        <v>23340</v>
      </c>
      <c r="L1742" s="245" t="s">
        <v>568</v>
      </c>
      <c r="M1742"/>
      <c r="N1742"/>
      <c r="O1742"/>
      <c r="P1742"/>
      <c r="Q1742"/>
      <c r="R1742"/>
      <c r="S1742"/>
      <c r="T1742"/>
      <c r="U1742"/>
      <c r="V1742"/>
      <c r="W1742"/>
      <c r="X1742"/>
      <c r="Y1742"/>
      <c r="Z1742"/>
      <c r="AA1742"/>
      <c r="AB1742"/>
      <c r="AC1742"/>
      <c r="AD1742"/>
      <c r="AE1742"/>
      <c r="AF1742"/>
      <c r="AG1742"/>
      <c r="AH1742"/>
      <c r="AI1742"/>
      <c r="AJ1742"/>
      <c r="AK1742"/>
      <c r="AL1742"/>
      <c r="AM1742"/>
      <c r="AN1742"/>
      <c r="AO1742"/>
      <c r="AP1742"/>
      <c r="AQ1742"/>
      <c r="AR1742"/>
      <c r="AS1742"/>
      <c r="AT1742"/>
      <c r="AU1742"/>
      <c r="AV1742"/>
      <c r="AW1742"/>
      <c r="AX1742"/>
      <c r="AY1742"/>
      <c r="AZ1742"/>
      <c r="BA1742"/>
      <c r="BB1742"/>
      <c r="BC1742"/>
      <c r="BD1742"/>
      <c r="BE1742"/>
      <c r="BF1742"/>
      <c r="BG1742"/>
      <c r="BH1742"/>
      <c r="BI1742"/>
      <c r="BJ1742"/>
      <c r="BK1742"/>
      <c r="BL1742"/>
      <c r="BM1742"/>
      <c r="BN1742"/>
      <c r="BO1742"/>
    </row>
    <row r="1743" spans="1:67" ht="15" x14ac:dyDescent="0.25">
      <c r="A1743" s="245" t="s">
        <v>5395</v>
      </c>
      <c r="B1743" s="245" t="s">
        <v>5394</v>
      </c>
      <c r="C1743" s="245" t="s">
        <v>5449</v>
      </c>
      <c r="D1743" s="245" t="s">
        <v>5448</v>
      </c>
      <c r="E1743" s="246" t="s">
        <v>44</v>
      </c>
      <c r="F1743" s="245" t="s">
        <v>44</v>
      </c>
      <c r="G1743" s="245" t="s">
        <v>5481</v>
      </c>
      <c r="H1743" s="245" t="s">
        <v>10759</v>
      </c>
      <c r="I1743" s="245" t="s">
        <v>14</v>
      </c>
      <c r="J1743" s="245" t="s">
        <v>59</v>
      </c>
      <c r="K1743" s="246" t="s">
        <v>23341</v>
      </c>
      <c r="L1743" s="245" t="s">
        <v>568</v>
      </c>
      <c r="M1743"/>
      <c r="N1743"/>
      <c r="O1743"/>
      <c r="P1743"/>
      <c r="Q1743"/>
      <c r="R1743"/>
      <c r="S1743"/>
      <c r="T1743"/>
      <c r="U1743"/>
      <c r="V1743"/>
      <c r="W1743"/>
      <c r="X1743"/>
      <c r="Y1743"/>
      <c r="Z1743"/>
      <c r="AA1743"/>
      <c r="AB1743"/>
      <c r="AC1743"/>
      <c r="AD1743"/>
      <c r="AE1743"/>
      <c r="AF1743"/>
      <c r="AG1743"/>
      <c r="AH1743"/>
      <c r="AI1743"/>
      <c r="AJ1743"/>
      <c r="AK1743"/>
      <c r="AL1743"/>
      <c r="AM1743"/>
      <c r="AN1743"/>
      <c r="AO1743"/>
      <c r="AP1743"/>
      <c r="AQ1743"/>
      <c r="AR1743"/>
      <c r="AS1743"/>
      <c r="AT1743"/>
      <c r="AU1743"/>
      <c r="AV1743"/>
      <c r="AW1743"/>
      <c r="AX1743"/>
      <c r="AY1743"/>
      <c r="AZ1743"/>
      <c r="BA1743"/>
      <c r="BB1743"/>
      <c r="BC1743"/>
      <c r="BD1743"/>
      <c r="BE1743"/>
      <c r="BF1743"/>
      <c r="BG1743"/>
      <c r="BH1743"/>
      <c r="BI1743"/>
      <c r="BJ1743"/>
      <c r="BK1743"/>
      <c r="BL1743"/>
      <c r="BM1743"/>
      <c r="BN1743"/>
      <c r="BO1743"/>
    </row>
    <row r="1744" spans="1:67" ht="15" x14ac:dyDescent="0.25">
      <c r="A1744" s="245" t="s">
        <v>5395</v>
      </c>
      <c r="B1744" s="245" t="s">
        <v>5394</v>
      </c>
      <c r="C1744" s="245" t="s">
        <v>5449</v>
      </c>
      <c r="D1744" s="245" t="s">
        <v>5448</v>
      </c>
      <c r="E1744" s="246" t="s">
        <v>44</v>
      </c>
      <c r="F1744" s="245" t="s">
        <v>44</v>
      </c>
      <c r="G1744" s="245" t="s">
        <v>5480</v>
      </c>
      <c r="H1744" s="245" t="s">
        <v>16941</v>
      </c>
      <c r="I1744" s="245" t="s">
        <v>24</v>
      </c>
      <c r="J1744" s="245" t="s">
        <v>569</v>
      </c>
      <c r="K1744" s="246" t="s">
        <v>23342</v>
      </c>
      <c r="L1744" s="245" t="s">
        <v>568</v>
      </c>
      <c r="M1744"/>
      <c r="N1744"/>
      <c r="O1744"/>
      <c r="P1744"/>
      <c r="Q1744"/>
      <c r="R1744"/>
      <c r="S1744"/>
      <c r="T1744"/>
      <c r="U1744"/>
      <c r="V1744"/>
      <c r="W1744"/>
      <c r="X1744"/>
      <c r="Y1744"/>
      <c r="Z1744"/>
      <c r="AA1744"/>
      <c r="AB1744"/>
      <c r="AC1744"/>
      <c r="AD1744"/>
      <c r="AE1744"/>
      <c r="AF1744"/>
      <c r="AG1744"/>
      <c r="AH1744"/>
      <c r="AI1744"/>
      <c r="AJ1744"/>
      <c r="AK1744"/>
      <c r="AL1744"/>
      <c r="AM1744"/>
      <c r="AN1744"/>
      <c r="AO1744"/>
      <c r="AP1744"/>
      <c r="AQ1744"/>
      <c r="AR1744"/>
      <c r="AS1744"/>
      <c r="AT1744"/>
      <c r="AU1744"/>
      <c r="AV1744"/>
      <c r="AW1744"/>
      <c r="AX1744"/>
      <c r="AY1744"/>
      <c r="AZ1744"/>
      <c r="BA1744"/>
      <c r="BB1744"/>
      <c r="BC1744"/>
      <c r="BD1744"/>
      <c r="BE1744"/>
      <c r="BF1744"/>
      <c r="BG1744"/>
      <c r="BH1744"/>
      <c r="BI1744"/>
      <c r="BJ1744"/>
      <c r="BK1744"/>
      <c r="BL1744"/>
      <c r="BM1744"/>
      <c r="BN1744"/>
      <c r="BO1744"/>
    </row>
    <row r="1745" spans="1:67" ht="15" x14ac:dyDescent="0.25">
      <c r="A1745" s="245" t="s">
        <v>5395</v>
      </c>
      <c r="B1745" s="245" t="s">
        <v>5394</v>
      </c>
      <c r="C1745" s="245" t="s">
        <v>5449</v>
      </c>
      <c r="D1745" s="245" t="s">
        <v>5448</v>
      </c>
      <c r="E1745" s="246" t="s">
        <v>44</v>
      </c>
      <c r="F1745" s="245" t="s">
        <v>44</v>
      </c>
      <c r="G1745" s="245" t="s">
        <v>5479</v>
      </c>
      <c r="H1745" s="245" t="s">
        <v>10760</v>
      </c>
      <c r="I1745" s="245" t="s">
        <v>14</v>
      </c>
      <c r="J1745" s="245" t="s">
        <v>59</v>
      </c>
      <c r="K1745" s="246" t="s">
        <v>23343</v>
      </c>
      <c r="L1745" s="245" t="s">
        <v>568</v>
      </c>
      <c r="M1745"/>
      <c r="N1745"/>
      <c r="O1745"/>
      <c r="P1745"/>
      <c r="Q1745"/>
      <c r="R1745"/>
      <c r="S1745"/>
      <c r="T1745"/>
      <c r="U1745"/>
      <c r="V1745"/>
      <c r="W1745"/>
      <c r="X1745"/>
      <c r="Y1745"/>
      <c r="Z1745"/>
      <c r="AA1745"/>
      <c r="AB1745"/>
      <c r="AC1745"/>
      <c r="AD1745"/>
      <c r="AE1745"/>
      <c r="AF1745"/>
      <c r="AG1745"/>
      <c r="AH1745"/>
      <c r="AI1745"/>
      <c r="AJ1745"/>
      <c r="AK1745"/>
      <c r="AL1745"/>
      <c r="AM1745"/>
      <c r="AN1745"/>
      <c r="AO1745"/>
      <c r="AP1745"/>
      <c r="AQ1745"/>
      <c r="AR1745"/>
      <c r="AS1745"/>
      <c r="AT1745"/>
      <c r="AU1745"/>
      <c r="AV1745"/>
      <c r="AW1745"/>
      <c r="AX1745"/>
      <c r="AY1745"/>
      <c r="AZ1745"/>
      <c r="BA1745"/>
      <c r="BB1745"/>
      <c r="BC1745"/>
      <c r="BD1745"/>
      <c r="BE1745"/>
      <c r="BF1745"/>
      <c r="BG1745"/>
      <c r="BH1745"/>
      <c r="BI1745"/>
      <c r="BJ1745"/>
      <c r="BK1745"/>
      <c r="BL1745"/>
      <c r="BM1745"/>
      <c r="BN1745"/>
      <c r="BO1745"/>
    </row>
    <row r="1746" spans="1:67" ht="15" x14ac:dyDescent="0.25">
      <c r="A1746" s="245" t="s">
        <v>5395</v>
      </c>
      <c r="B1746" s="245" t="s">
        <v>5394</v>
      </c>
      <c r="C1746" s="245" t="s">
        <v>5449</v>
      </c>
      <c r="D1746" s="245" t="s">
        <v>5448</v>
      </c>
      <c r="E1746" s="246" t="s">
        <v>44</v>
      </c>
      <c r="F1746" s="245" t="s">
        <v>44</v>
      </c>
      <c r="G1746" s="245" t="s">
        <v>5478</v>
      </c>
      <c r="H1746" s="245" t="s">
        <v>10761</v>
      </c>
      <c r="I1746" s="245" t="s">
        <v>14</v>
      </c>
      <c r="J1746" s="245" t="s">
        <v>59</v>
      </c>
      <c r="K1746" s="246" t="s">
        <v>23045</v>
      </c>
      <c r="L1746" s="245" t="s">
        <v>568</v>
      </c>
      <c r="M1746"/>
      <c r="N1746"/>
      <c r="O1746"/>
      <c r="P1746"/>
      <c r="Q1746"/>
      <c r="R1746"/>
      <c r="S1746"/>
      <c r="T1746"/>
      <c r="U1746"/>
      <c r="V1746"/>
      <c r="W1746"/>
      <c r="X1746"/>
      <c r="Y1746"/>
      <c r="Z1746"/>
      <c r="AA1746"/>
      <c r="AB1746"/>
      <c r="AC1746"/>
      <c r="AD1746"/>
      <c r="AE1746"/>
      <c r="AF1746"/>
      <c r="AG1746"/>
      <c r="AH1746"/>
      <c r="AI1746"/>
      <c r="AJ1746"/>
      <c r="AK1746"/>
      <c r="AL1746"/>
      <c r="AM1746"/>
      <c r="AN1746"/>
      <c r="AO1746"/>
      <c r="AP1746"/>
      <c r="AQ1746"/>
      <c r="AR1746"/>
      <c r="AS1746"/>
      <c r="AT1746"/>
      <c r="AU1746"/>
      <c r="AV1746"/>
      <c r="AW1746"/>
      <c r="AX1746"/>
      <c r="AY1746"/>
      <c r="AZ1746"/>
      <c r="BA1746"/>
      <c r="BB1746"/>
      <c r="BC1746"/>
      <c r="BD1746"/>
      <c r="BE1746"/>
      <c r="BF1746"/>
      <c r="BG1746"/>
      <c r="BH1746"/>
      <c r="BI1746"/>
      <c r="BJ1746"/>
      <c r="BK1746"/>
      <c r="BL1746"/>
      <c r="BM1746"/>
      <c r="BN1746"/>
      <c r="BO1746"/>
    </row>
    <row r="1747" spans="1:67" ht="15" x14ac:dyDescent="0.25">
      <c r="A1747" s="245" t="s">
        <v>5395</v>
      </c>
      <c r="B1747" s="245" t="s">
        <v>5394</v>
      </c>
      <c r="C1747" s="245" t="s">
        <v>5449</v>
      </c>
      <c r="D1747" s="245" t="s">
        <v>5448</v>
      </c>
      <c r="E1747" s="246" t="s">
        <v>44</v>
      </c>
      <c r="F1747" s="245" t="s">
        <v>44</v>
      </c>
      <c r="G1747" s="245" t="s">
        <v>5477</v>
      </c>
      <c r="H1747" s="245" t="s">
        <v>16945</v>
      </c>
      <c r="I1747" s="245" t="s">
        <v>24</v>
      </c>
      <c r="J1747" s="245" t="s">
        <v>569</v>
      </c>
      <c r="K1747" s="246" t="s">
        <v>23344</v>
      </c>
      <c r="L1747" s="245" t="s">
        <v>568</v>
      </c>
      <c r="M1747"/>
      <c r="N1747"/>
      <c r="O1747"/>
      <c r="P1747"/>
      <c r="Q1747"/>
      <c r="R1747"/>
      <c r="S1747"/>
      <c r="T1747"/>
      <c r="U1747"/>
      <c r="V1747"/>
      <c r="W1747"/>
      <c r="X1747"/>
      <c r="Y1747"/>
      <c r="Z1747"/>
      <c r="AA1747"/>
      <c r="AB1747"/>
      <c r="AC1747"/>
      <c r="AD1747"/>
      <c r="AE1747"/>
      <c r="AF1747"/>
      <c r="AG1747"/>
      <c r="AH1747"/>
      <c r="AI1747"/>
      <c r="AJ1747"/>
      <c r="AK1747"/>
      <c r="AL1747"/>
      <c r="AM1747"/>
      <c r="AN1747"/>
      <c r="AO1747"/>
      <c r="AP1747"/>
      <c r="AQ1747"/>
      <c r="AR1747"/>
      <c r="AS1747"/>
      <c r="AT1747"/>
      <c r="AU1747"/>
      <c r="AV1747"/>
      <c r="AW1747"/>
      <c r="AX1747"/>
      <c r="AY1747"/>
      <c r="AZ1747"/>
      <c r="BA1747"/>
      <c r="BB1747"/>
      <c r="BC1747"/>
      <c r="BD1747"/>
      <c r="BE1747"/>
      <c r="BF1747"/>
      <c r="BG1747"/>
      <c r="BH1747"/>
      <c r="BI1747"/>
      <c r="BJ1747"/>
      <c r="BK1747"/>
      <c r="BL1747"/>
      <c r="BM1747"/>
      <c r="BN1747"/>
      <c r="BO1747"/>
    </row>
    <row r="1748" spans="1:67" ht="15" x14ac:dyDescent="0.25">
      <c r="A1748" s="245" t="s">
        <v>5395</v>
      </c>
      <c r="B1748" s="245" t="s">
        <v>5394</v>
      </c>
      <c r="C1748" s="245" t="s">
        <v>5449</v>
      </c>
      <c r="D1748" s="245" t="s">
        <v>5448</v>
      </c>
      <c r="E1748" s="246" t="s">
        <v>44</v>
      </c>
      <c r="F1748" s="245" t="s">
        <v>44</v>
      </c>
      <c r="G1748" s="245" t="s">
        <v>5476</v>
      </c>
      <c r="H1748" s="245" t="s">
        <v>10762</v>
      </c>
      <c r="I1748" s="245" t="s">
        <v>14</v>
      </c>
      <c r="J1748" s="245" t="s">
        <v>59</v>
      </c>
      <c r="K1748" s="246" t="s">
        <v>23345</v>
      </c>
      <c r="L1748" s="245" t="s">
        <v>568</v>
      </c>
      <c r="M1748"/>
      <c r="N1748"/>
      <c r="O1748"/>
      <c r="P1748"/>
      <c r="Q1748"/>
      <c r="R1748"/>
      <c r="S1748"/>
      <c r="T1748"/>
      <c r="U1748"/>
      <c r="V1748"/>
      <c r="W1748"/>
      <c r="X1748"/>
      <c r="Y1748"/>
      <c r="Z1748"/>
      <c r="AA1748"/>
      <c r="AB1748"/>
      <c r="AC1748"/>
      <c r="AD1748"/>
      <c r="AE1748"/>
      <c r="AF1748"/>
      <c r="AG1748"/>
      <c r="AH1748"/>
      <c r="AI1748"/>
      <c r="AJ1748"/>
      <c r="AK1748"/>
      <c r="AL1748"/>
      <c r="AM1748"/>
      <c r="AN1748"/>
      <c r="AO1748"/>
      <c r="AP1748"/>
      <c r="AQ1748"/>
      <c r="AR1748"/>
      <c r="AS1748"/>
      <c r="AT1748"/>
      <c r="AU1748"/>
      <c r="AV1748"/>
      <c r="AW1748"/>
      <c r="AX1748"/>
      <c r="AY1748"/>
      <c r="AZ1748"/>
      <c r="BA1748"/>
      <c r="BB1748"/>
      <c r="BC1748"/>
      <c r="BD1748"/>
      <c r="BE1748"/>
      <c r="BF1748"/>
      <c r="BG1748"/>
      <c r="BH1748"/>
      <c r="BI1748"/>
      <c r="BJ1748"/>
      <c r="BK1748"/>
      <c r="BL1748"/>
      <c r="BM1748"/>
      <c r="BN1748"/>
      <c r="BO1748"/>
    </row>
    <row r="1749" spans="1:67" ht="15" x14ac:dyDescent="0.25">
      <c r="A1749" s="245" t="s">
        <v>5395</v>
      </c>
      <c r="B1749" s="245" t="s">
        <v>5394</v>
      </c>
      <c r="C1749" s="245" t="s">
        <v>5449</v>
      </c>
      <c r="D1749" s="245" t="s">
        <v>5448</v>
      </c>
      <c r="E1749" s="246" t="s">
        <v>44</v>
      </c>
      <c r="F1749" s="245" t="s">
        <v>44</v>
      </c>
      <c r="G1749" s="245" t="s">
        <v>5475</v>
      </c>
      <c r="H1749" s="245" t="s">
        <v>16948</v>
      </c>
      <c r="I1749" s="245" t="s">
        <v>24</v>
      </c>
      <c r="J1749" s="245" t="s">
        <v>569</v>
      </c>
      <c r="K1749" s="246" t="s">
        <v>23346</v>
      </c>
      <c r="L1749" s="245" t="s">
        <v>568</v>
      </c>
      <c r="M1749"/>
      <c r="N1749"/>
      <c r="O1749"/>
      <c r="P1749"/>
      <c r="Q1749"/>
      <c r="R1749"/>
      <c r="S1749"/>
      <c r="T1749"/>
      <c r="U1749"/>
      <c r="V1749"/>
      <c r="W1749"/>
      <c r="X1749"/>
      <c r="Y1749"/>
      <c r="Z1749"/>
      <c r="AA1749"/>
      <c r="AB1749"/>
      <c r="AC1749"/>
      <c r="AD1749"/>
      <c r="AE1749"/>
      <c r="AF1749"/>
      <c r="AG1749"/>
      <c r="AH1749"/>
      <c r="AI1749"/>
      <c r="AJ1749"/>
      <c r="AK1749"/>
      <c r="AL1749"/>
      <c r="AM1749"/>
      <c r="AN1749"/>
      <c r="AO1749"/>
      <c r="AP1749"/>
      <c r="AQ1749"/>
      <c r="AR1749"/>
      <c r="AS1749"/>
      <c r="AT1749"/>
      <c r="AU1749"/>
      <c r="AV1749"/>
      <c r="AW1749"/>
      <c r="AX1749"/>
      <c r="AY1749"/>
      <c r="AZ1749"/>
      <c r="BA1749"/>
      <c r="BB1749"/>
      <c r="BC1749"/>
      <c r="BD1749"/>
      <c r="BE1749"/>
      <c r="BF1749"/>
      <c r="BG1749"/>
      <c r="BH1749"/>
      <c r="BI1749"/>
      <c r="BJ1749"/>
      <c r="BK1749"/>
      <c r="BL1749"/>
      <c r="BM1749"/>
      <c r="BN1749"/>
      <c r="BO1749"/>
    </row>
    <row r="1750" spans="1:67" ht="15" x14ac:dyDescent="0.25">
      <c r="A1750" s="245" t="s">
        <v>5395</v>
      </c>
      <c r="B1750" s="245" t="s">
        <v>5394</v>
      </c>
      <c r="C1750" s="245" t="s">
        <v>5449</v>
      </c>
      <c r="D1750" s="245" t="s">
        <v>5448</v>
      </c>
      <c r="E1750" s="246" t="s">
        <v>44</v>
      </c>
      <c r="F1750" s="245" t="s">
        <v>44</v>
      </c>
      <c r="G1750" s="245" t="s">
        <v>5474</v>
      </c>
      <c r="H1750" s="245" t="s">
        <v>16950</v>
      </c>
      <c r="I1750" s="245" t="s">
        <v>24</v>
      </c>
      <c r="J1750" s="245" t="s">
        <v>569</v>
      </c>
      <c r="K1750" s="246" t="s">
        <v>23347</v>
      </c>
      <c r="L1750" s="245" t="s">
        <v>568</v>
      </c>
      <c r="M1750"/>
      <c r="N1750"/>
      <c r="O1750"/>
      <c r="P1750"/>
      <c r="Q1750"/>
      <c r="R1750"/>
      <c r="S1750"/>
      <c r="T1750"/>
      <c r="U1750"/>
      <c r="V1750"/>
      <c r="W1750"/>
      <c r="X1750"/>
      <c r="Y1750"/>
      <c r="Z1750"/>
      <c r="AA1750"/>
      <c r="AB1750"/>
      <c r="AC1750"/>
      <c r="AD1750"/>
      <c r="AE1750"/>
      <c r="AF1750"/>
      <c r="AG1750"/>
      <c r="AH1750"/>
      <c r="AI1750"/>
      <c r="AJ1750"/>
      <c r="AK1750"/>
      <c r="AL1750"/>
      <c r="AM1750"/>
      <c r="AN1750"/>
      <c r="AO1750"/>
      <c r="AP1750"/>
      <c r="AQ1750"/>
      <c r="AR1750"/>
      <c r="AS1750"/>
      <c r="AT1750"/>
      <c r="AU1750"/>
      <c r="AV1750"/>
      <c r="AW1750"/>
      <c r="AX1750"/>
      <c r="AY1750"/>
      <c r="AZ1750"/>
      <c r="BA1750"/>
      <c r="BB1750"/>
      <c r="BC1750"/>
      <c r="BD1750"/>
      <c r="BE1750"/>
      <c r="BF1750"/>
      <c r="BG1750"/>
      <c r="BH1750"/>
      <c r="BI1750"/>
      <c r="BJ1750"/>
      <c r="BK1750"/>
      <c r="BL1750"/>
      <c r="BM1750"/>
      <c r="BN1750"/>
      <c r="BO1750"/>
    </row>
    <row r="1751" spans="1:67" ht="15" x14ac:dyDescent="0.25">
      <c r="A1751" s="245" t="s">
        <v>5395</v>
      </c>
      <c r="B1751" s="245" t="s">
        <v>5394</v>
      </c>
      <c r="C1751" s="245" t="s">
        <v>5449</v>
      </c>
      <c r="D1751" s="245" t="s">
        <v>5448</v>
      </c>
      <c r="E1751" s="246" t="s">
        <v>44</v>
      </c>
      <c r="F1751" s="245" t="s">
        <v>44</v>
      </c>
      <c r="G1751" s="245" t="s">
        <v>5473</v>
      </c>
      <c r="H1751" s="245" t="s">
        <v>10763</v>
      </c>
      <c r="I1751" s="245" t="s">
        <v>14</v>
      </c>
      <c r="J1751" s="245" t="s">
        <v>59</v>
      </c>
      <c r="K1751" s="246" t="s">
        <v>23348</v>
      </c>
      <c r="L1751" s="245" t="s">
        <v>568</v>
      </c>
      <c r="M1751"/>
      <c r="N1751"/>
      <c r="O1751"/>
      <c r="P1751"/>
      <c r="Q1751"/>
      <c r="R1751"/>
      <c r="S1751"/>
      <c r="T1751"/>
      <c r="U1751"/>
      <c r="V1751"/>
      <c r="W1751"/>
      <c r="X1751"/>
      <c r="Y1751"/>
      <c r="Z1751"/>
      <c r="AA1751"/>
      <c r="AB1751"/>
      <c r="AC1751"/>
      <c r="AD1751"/>
      <c r="AE1751"/>
      <c r="AF1751"/>
      <c r="AG1751"/>
      <c r="AH1751"/>
      <c r="AI1751"/>
      <c r="AJ1751"/>
      <c r="AK1751"/>
      <c r="AL1751"/>
      <c r="AM1751"/>
      <c r="AN1751"/>
      <c r="AO1751"/>
      <c r="AP1751"/>
      <c r="AQ1751"/>
      <c r="AR1751"/>
      <c r="AS1751"/>
      <c r="AT1751"/>
      <c r="AU1751"/>
      <c r="AV1751"/>
      <c r="AW1751"/>
      <c r="AX1751"/>
      <c r="AY1751"/>
      <c r="AZ1751"/>
      <c r="BA1751"/>
      <c r="BB1751"/>
      <c r="BC1751"/>
      <c r="BD1751"/>
      <c r="BE1751"/>
      <c r="BF1751"/>
      <c r="BG1751"/>
      <c r="BH1751"/>
      <c r="BI1751"/>
      <c r="BJ1751"/>
      <c r="BK1751"/>
      <c r="BL1751"/>
      <c r="BM1751"/>
      <c r="BN1751"/>
      <c r="BO1751"/>
    </row>
    <row r="1752" spans="1:67" ht="15" x14ac:dyDescent="0.25">
      <c r="A1752" s="245" t="s">
        <v>5395</v>
      </c>
      <c r="B1752" s="245" t="s">
        <v>5394</v>
      </c>
      <c r="C1752" s="245" t="s">
        <v>5449</v>
      </c>
      <c r="D1752" s="245" t="s">
        <v>5448</v>
      </c>
      <c r="E1752" s="246" t="s">
        <v>44</v>
      </c>
      <c r="F1752" s="245" t="s">
        <v>44</v>
      </c>
      <c r="G1752" s="245" t="s">
        <v>5472</v>
      </c>
      <c r="H1752" s="245" t="s">
        <v>16953</v>
      </c>
      <c r="I1752" s="245" t="s">
        <v>24</v>
      </c>
      <c r="J1752" s="245" t="s">
        <v>569</v>
      </c>
      <c r="K1752" s="246" t="s">
        <v>23349</v>
      </c>
      <c r="L1752" s="245" t="s">
        <v>568</v>
      </c>
      <c r="M1752"/>
      <c r="N1752"/>
      <c r="O1752"/>
      <c r="P1752"/>
      <c r="Q1752"/>
      <c r="R1752"/>
      <c r="S1752"/>
      <c r="T1752"/>
      <c r="U1752"/>
      <c r="V1752"/>
      <c r="W1752"/>
      <c r="X1752"/>
      <c r="Y1752"/>
      <c r="Z1752"/>
      <c r="AA1752"/>
      <c r="AB1752"/>
      <c r="AC1752"/>
      <c r="AD1752"/>
      <c r="AE1752"/>
      <c r="AF1752"/>
      <c r="AG1752"/>
      <c r="AH1752"/>
      <c r="AI1752"/>
      <c r="AJ1752"/>
      <c r="AK1752"/>
      <c r="AL1752"/>
      <c r="AM1752"/>
      <c r="AN1752"/>
      <c r="AO1752"/>
      <c r="AP1752"/>
      <c r="AQ1752"/>
      <c r="AR1752"/>
      <c r="AS1752"/>
      <c r="AT1752"/>
      <c r="AU1752"/>
      <c r="AV1752"/>
      <c r="AW1752"/>
      <c r="AX1752"/>
      <c r="AY1752"/>
      <c r="AZ1752"/>
      <c r="BA1752"/>
      <c r="BB1752"/>
      <c r="BC1752"/>
      <c r="BD1752"/>
      <c r="BE1752"/>
      <c r="BF1752"/>
      <c r="BG1752"/>
      <c r="BH1752"/>
      <c r="BI1752"/>
      <c r="BJ1752"/>
      <c r="BK1752"/>
      <c r="BL1752"/>
      <c r="BM1752"/>
      <c r="BN1752"/>
      <c r="BO1752"/>
    </row>
    <row r="1753" spans="1:67" ht="15" x14ac:dyDescent="0.25">
      <c r="A1753" s="245" t="s">
        <v>5395</v>
      </c>
      <c r="B1753" s="245" t="s">
        <v>5394</v>
      </c>
      <c r="C1753" s="245" t="s">
        <v>5449</v>
      </c>
      <c r="D1753" s="245" t="s">
        <v>5448</v>
      </c>
      <c r="E1753" s="246" t="s">
        <v>44</v>
      </c>
      <c r="F1753" s="245" t="s">
        <v>44</v>
      </c>
      <c r="G1753" s="245" t="s">
        <v>5471</v>
      </c>
      <c r="H1753" s="245" t="s">
        <v>10764</v>
      </c>
      <c r="I1753" s="245" t="s">
        <v>14</v>
      </c>
      <c r="J1753" s="245" t="s">
        <v>59</v>
      </c>
      <c r="K1753" s="246" t="s">
        <v>23350</v>
      </c>
      <c r="L1753" s="245" t="s">
        <v>568</v>
      </c>
      <c r="M1753"/>
      <c r="N1753"/>
      <c r="O1753"/>
      <c r="P1753"/>
      <c r="Q1753"/>
      <c r="R1753"/>
      <c r="S1753"/>
      <c r="T1753"/>
      <c r="U1753"/>
      <c r="V1753"/>
      <c r="W1753"/>
      <c r="X1753"/>
      <c r="Y1753"/>
      <c r="Z1753"/>
      <c r="AA1753"/>
      <c r="AB1753"/>
      <c r="AC1753"/>
      <c r="AD1753"/>
      <c r="AE1753"/>
      <c r="AF1753"/>
      <c r="AG1753"/>
      <c r="AH1753"/>
      <c r="AI1753"/>
      <c r="AJ1753"/>
      <c r="AK1753"/>
      <c r="AL1753"/>
      <c r="AM1753"/>
      <c r="AN1753"/>
      <c r="AO1753"/>
      <c r="AP1753"/>
      <c r="AQ1753"/>
      <c r="AR1753"/>
      <c r="AS1753"/>
      <c r="AT1753"/>
      <c r="AU1753"/>
      <c r="AV1753"/>
      <c r="AW1753"/>
      <c r="AX1753"/>
      <c r="AY1753"/>
      <c r="AZ1753"/>
      <c r="BA1753"/>
      <c r="BB1753"/>
      <c r="BC1753"/>
      <c r="BD1753"/>
      <c r="BE1753"/>
      <c r="BF1753"/>
      <c r="BG1753"/>
      <c r="BH1753"/>
      <c r="BI1753"/>
      <c r="BJ1753"/>
      <c r="BK1753"/>
      <c r="BL1753"/>
      <c r="BM1753"/>
      <c r="BN1753"/>
      <c r="BO1753"/>
    </row>
    <row r="1754" spans="1:67" ht="15" x14ac:dyDescent="0.25">
      <c r="A1754" s="245" t="s">
        <v>5395</v>
      </c>
      <c r="B1754" s="245" t="s">
        <v>5394</v>
      </c>
      <c r="C1754" s="245" t="s">
        <v>5449</v>
      </c>
      <c r="D1754" s="245" t="s">
        <v>5448</v>
      </c>
      <c r="E1754" s="246" t="s">
        <v>44</v>
      </c>
      <c r="F1754" s="245" t="s">
        <v>44</v>
      </c>
      <c r="G1754" s="245" t="s">
        <v>5470</v>
      </c>
      <c r="H1754" s="245" t="s">
        <v>16956</v>
      </c>
      <c r="I1754" s="245" t="s">
        <v>24</v>
      </c>
      <c r="J1754" s="245" t="s">
        <v>569</v>
      </c>
      <c r="K1754" s="246" t="s">
        <v>23351</v>
      </c>
      <c r="L1754" s="245" t="s">
        <v>568</v>
      </c>
      <c r="M1754"/>
      <c r="N1754"/>
      <c r="O1754"/>
      <c r="P1754"/>
      <c r="Q1754"/>
      <c r="R1754"/>
      <c r="S1754"/>
      <c r="T1754"/>
      <c r="U1754"/>
      <c r="V1754"/>
      <c r="W1754"/>
      <c r="X1754"/>
      <c r="Y1754"/>
      <c r="Z1754"/>
      <c r="AA1754"/>
      <c r="AB1754"/>
      <c r="AC1754"/>
      <c r="AD1754"/>
      <c r="AE1754"/>
      <c r="AF1754"/>
      <c r="AG1754"/>
      <c r="AH1754"/>
      <c r="AI1754"/>
      <c r="AJ1754"/>
      <c r="AK1754"/>
      <c r="AL1754"/>
      <c r="AM1754"/>
      <c r="AN1754"/>
      <c r="AO1754"/>
      <c r="AP1754"/>
      <c r="AQ1754"/>
      <c r="AR1754"/>
      <c r="AS1754"/>
      <c r="AT1754"/>
      <c r="AU1754"/>
      <c r="AV1754"/>
      <c r="AW1754"/>
      <c r="AX1754"/>
      <c r="AY1754"/>
      <c r="AZ1754"/>
      <c r="BA1754"/>
      <c r="BB1754"/>
      <c r="BC1754"/>
      <c r="BD1754"/>
      <c r="BE1754"/>
      <c r="BF1754"/>
      <c r="BG1754"/>
      <c r="BH1754"/>
      <c r="BI1754"/>
      <c r="BJ1754"/>
      <c r="BK1754"/>
      <c r="BL1754"/>
      <c r="BM1754"/>
      <c r="BN1754"/>
      <c r="BO1754"/>
    </row>
    <row r="1755" spans="1:67" ht="15" x14ac:dyDescent="0.25">
      <c r="A1755" s="245" t="s">
        <v>5395</v>
      </c>
      <c r="B1755" s="245" t="s">
        <v>5394</v>
      </c>
      <c r="C1755" s="245" t="s">
        <v>5449</v>
      </c>
      <c r="D1755" s="245" t="s">
        <v>5448</v>
      </c>
      <c r="E1755" s="246" t="s">
        <v>44</v>
      </c>
      <c r="F1755" s="245" t="s">
        <v>44</v>
      </c>
      <c r="G1755" s="245" t="s">
        <v>5469</v>
      </c>
      <c r="H1755" s="245" t="s">
        <v>10765</v>
      </c>
      <c r="I1755" s="245" t="s">
        <v>14</v>
      </c>
      <c r="J1755" s="245" t="s">
        <v>59</v>
      </c>
      <c r="K1755" s="246" t="s">
        <v>23348</v>
      </c>
      <c r="L1755" s="245" t="s">
        <v>568</v>
      </c>
      <c r="M1755"/>
      <c r="N1755"/>
      <c r="O1755"/>
      <c r="P1755"/>
      <c r="Q1755"/>
      <c r="R1755"/>
      <c r="S1755"/>
      <c r="T1755"/>
      <c r="U1755"/>
      <c r="V1755"/>
      <c r="W1755"/>
      <c r="X1755"/>
      <c r="Y1755"/>
      <c r="Z1755"/>
      <c r="AA1755"/>
      <c r="AB1755"/>
      <c r="AC1755"/>
      <c r="AD1755"/>
      <c r="AE1755"/>
      <c r="AF1755"/>
      <c r="AG1755"/>
      <c r="AH1755"/>
      <c r="AI1755"/>
      <c r="AJ1755"/>
      <c r="AK1755"/>
      <c r="AL1755"/>
      <c r="AM1755"/>
      <c r="AN1755"/>
      <c r="AO1755"/>
      <c r="AP1755"/>
      <c r="AQ1755"/>
      <c r="AR1755"/>
      <c r="AS1755"/>
      <c r="AT1755"/>
      <c r="AU1755"/>
      <c r="AV1755"/>
      <c r="AW1755"/>
      <c r="AX1755"/>
      <c r="AY1755"/>
      <c r="AZ1755"/>
      <c r="BA1755"/>
      <c r="BB1755"/>
      <c r="BC1755"/>
      <c r="BD1755"/>
      <c r="BE1755"/>
      <c r="BF1755"/>
      <c r="BG1755"/>
      <c r="BH1755"/>
      <c r="BI1755"/>
      <c r="BJ1755"/>
      <c r="BK1755"/>
      <c r="BL1755"/>
      <c r="BM1755"/>
      <c r="BN1755"/>
      <c r="BO1755"/>
    </row>
    <row r="1756" spans="1:67" ht="15" x14ac:dyDescent="0.25">
      <c r="A1756" s="245" t="s">
        <v>5395</v>
      </c>
      <c r="B1756" s="245" t="s">
        <v>5394</v>
      </c>
      <c r="C1756" s="245" t="s">
        <v>5449</v>
      </c>
      <c r="D1756" s="245" t="s">
        <v>5448</v>
      </c>
      <c r="E1756" s="246" t="s">
        <v>44</v>
      </c>
      <c r="F1756" s="245" t="s">
        <v>44</v>
      </c>
      <c r="G1756" s="245" t="s">
        <v>5468</v>
      </c>
      <c r="H1756" s="245" t="s">
        <v>10766</v>
      </c>
      <c r="I1756" s="245" t="s">
        <v>14</v>
      </c>
      <c r="J1756" s="245" t="s">
        <v>59</v>
      </c>
      <c r="K1756" s="246" t="s">
        <v>23352</v>
      </c>
      <c r="L1756" s="245" t="s">
        <v>568</v>
      </c>
      <c r="M1756"/>
      <c r="N1756"/>
      <c r="O1756"/>
      <c r="P1756"/>
      <c r="Q1756"/>
      <c r="R1756"/>
      <c r="S1756"/>
      <c r="T1756"/>
      <c r="U1756"/>
      <c r="V1756"/>
      <c r="W1756"/>
      <c r="X1756"/>
      <c r="Y1756"/>
      <c r="Z1756"/>
      <c r="AA1756"/>
      <c r="AB1756"/>
      <c r="AC1756"/>
      <c r="AD1756"/>
      <c r="AE1756"/>
      <c r="AF1756"/>
      <c r="AG1756"/>
      <c r="AH1756"/>
      <c r="AI1756"/>
      <c r="AJ1756"/>
      <c r="AK1756"/>
      <c r="AL1756"/>
      <c r="AM1756"/>
      <c r="AN1756"/>
      <c r="AO1756"/>
      <c r="AP1756"/>
      <c r="AQ1756"/>
      <c r="AR1756"/>
      <c r="AS1756"/>
      <c r="AT1756"/>
      <c r="AU1756"/>
      <c r="AV1756"/>
      <c r="AW1756"/>
      <c r="AX1756"/>
      <c r="AY1756"/>
      <c r="AZ1756"/>
      <c r="BA1756"/>
      <c r="BB1756"/>
      <c r="BC1756"/>
      <c r="BD1756"/>
      <c r="BE1756"/>
      <c r="BF1756"/>
      <c r="BG1756"/>
      <c r="BH1756"/>
      <c r="BI1756"/>
      <c r="BJ1756"/>
      <c r="BK1756"/>
      <c r="BL1756"/>
      <c r="BM1756"/>
      <c r="BN1756"/>
      <c r="BO1756"/>
    </row>
    <row r="1757" spans="1:67" ht="15" x14ac:dyDescent="0.25">
      <c r="A1757" s="245" t="s">
        <v>5395</v>
      </c>
      <c r="B1757" s="245" t="s">
        <v>5394</v>
      </c>
      <c r="C1757" s="245" t="s">
        <v>5449</v>
      </c>
      <c r="D1757" s="245" t="s">
        <v>5448</v>
      </c>
      <c r="E1757" s="246" t="s">
        <v>44</v>
      </c>
      <c r="F1757" s="245" t="s">
        <v>44</v>
      </c>
      <c r="G1757" s="245" t="s">
        <v>5467</v>
      </c>
      <c r="H1757" s="245" t="s">
        <v>16959</v>
      </c>
      <c r="I1757" s="245" t="s">
        <v>24</v>
      </c>
      <c r="J1757" s="245" t="s">
        <v>569</v>
      </c>
      <c r="K1757" s="246" t="s">
        <v>23353</v>
      </c>
      <c r="L1757" s="245" t="s">
        <v>568</v>
      </c>
      <c r="M1757"/>
      <c r="N1757"/>
      <c r="O1757"/>
      <c r="P1757"/>
      <c r="Q1757"/>
      <c r="R1757"/>
      <c r="S1757"/>
      <c r="T1757"/>
      <c r="U1757"/>
      <c r="V1757"/>
      <c r="W1757"/>
      <c r="X1757"/>
      <c r="Y1757"/>
      <c r="Z1757"/>
      <c r="AA1757"/>
      <c r="AB1757"/>
      <c r="AC1757"/>
      <c r="AD1757"/>
      <c r="AE1757"/>
      <c r="AF1757"/>
      <c r="AG1757"/>
      <c r="AH1757"/>
      <c r="AI1757"/>
      <c r="AJ1757"/>
      <c r="AK1757"/>
      <c r="AL1757"/>
      <c r="AM1757"/>
      <c r="AN1757"/>
      <c r="AO1757"/>
      <c r="AP1757"/>
      <c r="AQ1757"/>
      <c r="AR1757"/>
      <c r="AS1757"/>
      <c r="AT1757"/>
      <c r="AU1757"/>
      <c r="AV1757"/>
      <c r="AW1757"/>
      <c r="AX1757"/>
      <c r="AY1757"/>
      <c r="AZ1757"/>
      <c r="BA1757"/>
      <c r="BB1757"/>
      <c r="BC1757"/>
      <c r="BD1757"/>
      <c r="BE1757"/>
      <c r="BF1757"/>
      <c r="BG1757"/>
      <c r="BH1757"/>
      <c r="BI1757"/>
      <c r="BJ1757"/>
      <c r="BK1757"/>
      <c r="BL1757"/>
      <c r="BM1757"/>
      <c r="BN1757"/>
      <c r="BO1757"/>
    </row>
    <row r="1758" spans="1:67" ht="15" x14ac:dyDescent="0.25">
      <c r="A1758" s="245" t="s">
        <v>5395</v>
      </c>
      <c r="B1758" s="245" t="s">
        <v>5394</v>
      </c>
      <c r="C1758" s="245" t="s">
        <v>5449</v>
      </c>
      <c r="D1758" s="245" t="s">
        <v>5448</v>
      </c>
      <c r="E1758" s="246" t="s">
        <v>44</v>
      </c>
      <c r="F1758" s="245" t="s">
        <v>44</v>
      </c>
      <c r="G1758" s="245" t="s">
        <v>5466</v>
      </c>
      <c r="H1758" s="245" t="s">
        <v>10767</v>
      </c>
      <c r="I1758" s="245" t="s">
        <v>14</v>
      </c>
      <c r="J1758" s="245" t="s">
        <v>59</v>
      </c>
      <c r="K1758" s="246" t="s">
        <v>23354</v>
      </c>
      <c r="L1758" s="245" t="s">
        <v>568</v>
      </c>
      <c r="M1758"/>
      <c r="N1758"/>
      <c r="O1758"/>
      <c r="P1758"/>
      <c r="Q1758"/>
      <c r="R1758"/>
      <c r="S1758"/>
      <c r="T1758"/>
      <c r="U1758"/>
      <c r="V1758"/>
      <c r="W1758"/>
      <c r="X1758"/>
      <c r="Y1758"/>
      <c r="Z1758"/>
      <c r="AA1758"/>
      <c r="AB1758"/>
      <c r="AC1758"/>
      <c r="AD1758"/>
      <c r="AE1758"/>
      <c r="AF1758"/>
      <c r="AG1758"/>
      <c r="AH1758"/>
      <c r="AI1758"/>
      <c r="AJ1758"/>
      <c r="AK1758"/>
      <c r="AL1758"/>
      <c r="AM1758"/>
      <c r="AN1758"/>
      <c r="AO1758"/>
      <c r="AP1758"/>
      <c r="AQ1758"/>
      <c r="AR1758"/>
      <c r="AS1758"/>
      <c r="AT1758"/>
      <c r="AU1758"/>
      <c r="AV1758"/>
      <c r="AW1758"/>
      <c r="AX1758"/>
      <c r="AY1758"/>
      <c r="AZ1758"/>
      <c r="BA1758"/>
      <c r="BB1758"/>
      <c r="BC1758"/>
      <c r="BD1758"/>
      <c r="BE1758"/>
      <c r="BF1758"/>
      <c r="BG1758"/>
      <c r="BH1758"/>
      <c r="BI1758"/>
      <c r="BJ1758"/>
      <c r="BK1758"/>
      <c r="BL1758"/>
      <c r="BM1758"/>
      <c r="BN1758"/>
      <c r="BO1758"/>
    </row>
    <row r="1759" spans="1:67" ht="15" x14ac:dyDescent="0.25">
      <c r="A1759" s="245" t="s">
        <v>5395</v>
      </c>
      <c r="B1759" s="245" t="s">
        <v>5394</v>
      </c>
      <c r="C1759" s="245" t="s">
        <v>5449</v>
      </c>
      <c r="D1759" s="245" t="s">
        <v>5448</v>
      </c>
      <c r="E1759" s="246" t="s">
        <v>44</v>
      </c>
      <c r="F1759" s="245" t="s">
        <v>44</v>
      </c>
      <c r="G1759" s="245" t="s">
        <v>5465</v>
      </c>
      <c r="H1759" s="245" t="s">
        <v>16962</v>
      </c>
      <c r="I1759" s="245" t="s">
        <v>24</v>
      </c>
      <c r="J1759" s="245" t="s">
        <v>569</v>
      </c>
      <c r="K1759" s="246" t="s">
        <v>23355</v>
      </c>
      <c r="L1759" s="245" t="s">
        <v>568</v>
      </c>
      <c r="M1759"/>
      <c r="N1759"/>
      <c r="O1759"/>
      <c r="P1759"/>
      <c r="Q1759"/>
      <c r="R1759"/>
      <c r="S1759"/>
      <c r="T1759"/>
      <c r="U1759"/>
      <c r="V1759"/>
      <c r="W1759"/>
      <c r="X1759"/>
      <c r="Y1759"/>
      <c r="Z1759"/>
      <c r="AA1759"/>
      <c r="AB1759"/>
      <c r="AC1759"/>
      <c r="AD1759"/>
      <c r="AE1759"/>
      <c r="AF1759"/>
      <c r="AG1759"/>
      <c r="AH1759"/>
      <c r="AI1759"/>
      <c r="AJ1759"/>
      <c r="AK1759"/>
      <c r="AL1759"/>
      <c r="AM1759"/>
      <c r="AN1759"/>
      <c r="AO1759"/>
      <c r="AP1759"/>
      <c r="AQ1759"/>
      <c r="AR1759"/>
      <c r="AS1759"/>
      <c r="AT1759"/>
      <c r="AU1759"/>
      <c r="AV1759"/>
      <c r="AW1759"/>
      <c r="AX1759"/>
      <c r="AY1759"/>
      <c r="AZ1759"/>
      <c r="BA1759"/>
      <c r="BB1759"/>
      <c r="BC1759"/>
      <c r="BD1759"/>
      <c r="BE1759"/>
      <c r="BF1759"/>
      <c r="BG1759"/>
      <c r="BH1759"/>
      <c r="BI1759"/>
      <c r="BJ1759"/>
      <c r="BK1759"/>
      <c r="BL1759"/>
      <c r="BM1759"/>
      <c r="BN1759"/>
      <c r="BO1759"/>
    </row>
    <row r="1760" spans="1:67" ht="15" x14ac:dyDescent="0.25">
      <c r="A1760" s="245" t="s">
        <v>5395</v>
      </c>
      <c r="B1760" s="245" t="s">
        <v>5394</v>
      </c>
      <c r="C1760" s="245" t="s">
        <v>5449</v>
      </c>
      <c r="D1760" s="245" t="s">
        <v>5448</v>
      </c>
      <c r="E1760" s="246" t="s">
        <v>44</v>
      </c>
      <c r="F1760" s="245" t="s">
        <v>44</v>
      </c>
      <c r="G1760" s="245" t="s">
        <v>5464</v>
      </c>
      <c r="H1760" s="245" t="s">
        <v>10768</v>
      </c>
      <c r="I1760" s="245" t="s">
        <v>14</v>
      </c>
      <c r="J1760" s="245" t="s">
        <v>59</v>
      </c>
      <c r="K1760" s="246" t="s">
        <v>23354</v>
      </c>
      <c r="L1760" s="245" t="s">
        <v>568</v>
      </c>
      <c r="M1760"/>
      <c r="N1760"/>
      <c r="O1760"/>
      <c r="P1760"/>
      <c r="Q1760"/>
      <c r="R1760"/>
      <c r="S1760"/>
      <c r="T1760"/>
      <c r="U1760"/>
      <c r="V1760"/>
      <c r="W1760"/>
      <c r="X1760"/>
      <c r="Y1760"/>
      <c r="Z1760"/>
      <c r="AA1760"/>
      <c r="AB1760"/>
      <c r="AC1760"/>
      <c r="AD1760"/>
      <c r="AE1760"/>
      <c r="AF1760"/>
      <c r="AG1760"/>
      <c r="AH1760"/>
      <c r="AI1760"/>
      <c r="AJ1760"/>
      <c r="AK1760"/>
      <c r="AL1760"/>
      <c r="AM1760"/>
      <c r="AN1760"/>
      <c r="AO1760"/>
      <c r="AP1760"/>
      <c r="AQ1760"/>
      <c r="AR1760"/>
      <c r="AS1760"/>
      <c r="AT1760"/>
      <c r="AU1760"/>
      <c r="AV1760"/>
      <c r="AW1760"/>
      <c r="AX1760"/>
      <c r="AY1760"/>
      <c r="AZ1760"/>
      <c r="BA1760"/>
      <c r="BB1760"/>
      <c r="BC1760"/>
      <c r="BD1760"/>
      <c r="BE1760"/>
      <c r="BF1760"/>
      <c r="BG1760"/>
      <c r="BH1760"/>
      <c r="BI1760"/>
      <c r="BJ1760"/>
      <c r="BK1760"/>
      <c r="BL1760"/>
      <c r="BM1760"/>
      <c r="BN1760"/>
      <c r="BO1760"/>
    </row>
    <row r="1761" spans="1:67" ht="15" x14ac:dyDescent="0.25">
      <c r="A1761" s="245" t="s">
        <v>5395</v>
      </c>
      <c r="B1761" s="245" t="s">
        <v>5394</v>
      </c>
      <c r="C1761" s="245" t="s">
        <v>5449</v>
      </c>
      <c r="D1761" s="245" t="s">
        <v>5448</v>
      </c>
      <c r="E1761" s="246" t="s">
        <v>44</v>
      </c>
      <c r="F1761" s="245" t="s">
        <v>44</v>
      </c>
      <c r="G1761" s="245" t="s">
        <v>5463</v>
      </c>
      <c r="H1761" s="245" t="s">
        <v>16964</v>
      </c>
      <c r="I1761" s="245" t="s">
        <v>24</v>
      </c>
      <c r="J1761" s="245" t="s">
        <v>569</v>
      </c>
      <c r="K1761" s="246" t="s">
        <v>23356</v>
      </c>
      <c r="L1761" s="245" t="s">
        <v>568</v>
      </c>
      <c r="M1761"/>
      <c r="N1761"/>
      <c r="O1761"/>
      <c r="P1761"/>
      <c r="Q1761"/>
      <c r="R1761"/>
      <c r="S1761"/>
      <c r="T1761"/>
      <c r="U1761"/>
      <c r="V1761"/>
      <c r="W1761"/>
      <c r="X1761"/>
      <c r="Y1761"/>
      <c r="Z1761"/>
      <c r="AA1761"/>
      <c r="AB1761"/>
      <c r="AC1761"/>
      <c r="AD1761"/>
      <c r="AE1761"/>
      <c r="AF1761"/>
      <c r="AG1761"/>
      <c r="AH1761"/>
      <c r="AI1761"/>
      <c r="AJ1761"/>
      <c r="AK1761"/>
      <c r="AL1761"/>
      <c r="AM1761"/>
      <c r="AN1761"/>
      <c r="AO1761"/>
      <c r="AP1761"/>
      <c r="AQ1761"/>
      <c r="AR1761"/>
      <c r="AS1761"/>
      <c r="AT1761"/>
      <c r="AU1761"/>
      <c r="AV1761"/>
      <c r="AW1761"/>
      <c r="AX1761"/>
      <c r="AY1761"/>
      <c r="AZ1761"/>
      <c r="BA1761"/>
      <c r="BB1761"/>
      <c r="BC1761"/>
      <c r="BD1761"/>
      <c r="BE1761"/>
      <c r="BF1761"/>
      <c r="BG1761"/>
      <c r="BH1761"/>
      <c r="BI1761"/>
      <c r="BJ1761"/>
      <c r="BK1761"/>
      <c r="BL1761"/>
      <c r="BM1761"/>
      <c r="BN1761"/>
      <c r="BO1761"/>
    </row>
    <row r="1762" spans="1:67" ht="15" x14ac:dyDescent="0.25">
      <c r="A1762" s="245" t="s">
        <v>5395</v>
      </c>
      <c r="B1762" s="245" t="s">
        <v>5394</v>
      </c>
      <c r="C1762" s="245" t="s">
        <v>5449</v>
      </c>
      <c r="D1762" s="245" t="s">
        <v>5448</v>
      </c>
      <c r="E1762" s="246" t="s">
        <v>44</v>
      </c>
      <c r="F1762" s="245" t="s">
        <v>44</v>
      </c>
      <c r="G1762" s="245" t="s">
        <v>5462</v>
      </c>
      <c r="H1762" s="245" t="s">
        <v>16966</v>
      </c>
      <c r="I1762" s="245" t="s">
        <v>24</v>
      </c>
      <c r="J1762" s="245" t="s">
        <v>569</v>
      </c>
      <c r="K1762" s="246" t="s">
        <v>23357</v>
      </c>
      <c r="L1762" s="245" t="s">
        <v>568</v>
      </c>
      <c r="M1762"/>
      <c r="N1762"/>
      <c r="O1762"/>
      <c r="P1762"/>
      <c r="Q1762"/>
      <c r="R1762"/>
      <c r="S1762"/>
      <c r="T1762"/>
      <c r="U1762"/>
      <c r="V1762"/>
      <c r="W1762"/>
      <c r="X1762"/>
      <c r="Y1762"/>
      <c r="Z1762"/>
      <c r="AA1762"/>
      <c r="AB1762"/>
      <c r="AC1762"/>
      <c r="AD1762"/>
      <c r="AE1762"/>
      <c r="AF1762"/>
      <c r="AG1762"/>
      <c r="AH1762"/>
      <c r="AI1762"/>
      <c r="AJ1762"/>
      <c r="AK1762"/>
      <c r="AL1762"/>
      <c r="AM1762"/>
      <c r="AN1762"/>
      <c r="AO1762"/>
      <c r="AP1762"/>
      <c r="AQ1762"/>
      <c r="AR1762"/>
      <c r="AS1762"/>
      <c r="AT1762"/>
      <c r="AU1762"/>
      <c r="AV1762"/>
      <c r="AW1762"/>
      <c r="AX1762"/>
      <c r="AY1762"/>
      <c r="AZ1762"/>
      <c r="BA1762"/>
      <c r="BB1762"/>
      <c r="BC1762"/>
      <c r="BD1762"/>
      <c r="BE1762"/>
      <c r="BF1762"/>
      <c r="BG1762"/>
      <c r="BH1762"/>
      <c r="BI1762"/>
      <c r="BJ1762"/>
      <c r="BK1762"/>
      <c r="BL1762"/>
      <c r="BM1762"/>
      <c r="BN1762"/>
      <c r="BO1762"/>
    </row>
    <row r="1763" spans="1:67" ht="15" x14ac:dyDescent="0.25">
      <c r="A1763" s="245" t="s">
        <v>5395</v>
      </c>
      <c r="B1763" s="245" t="s">
        <v>5394</v>
      </c>
      <c r="C1763" s="245" t="s">
        <v>5449</v>
      </c>
      <c r="D1763" s="245" t="s">
        <v>5448</v>
      </c>
      <c r="E1763" s="246" t="s">
        <v>44</v>
      </c>
      <c r="F1763" s="245" t="s">
        <v>44</v>
      </c>
      <c r="G1763" s="245" t="s">
        <v>5461</v>
      </c>
      <c r="H1763" s="245" t="s">
        <v>10769</v>
      </c>
      <c r="I1763" s="245" t="s">
        <v>14</v>
      </c>
      <c r="J1763" s="245" t="s">
        <v>59</v>
      </c>
      <c r="K1763" s="246" t="s">
        <v>23358</v>
      </c>
      <c r="L1763" s="245" t="s">
        <v>568</v>
      </c>
      <c r="M1763"/>
      <c r="N1763"/>
      <c r="O1763"/>
      <c r="P1763"/>
      <c r="Q1763"/>
      <c r="R1763"/>
      <c r="S1763"/>
      <c r="T1763"/>
      <c r="U1763"/>
      <c r="V1763"/>
      <c r="W1763"/>
      <c r="X1763"/>
      <c r="Y1763"/>
      <c r="Z1763"/>
      <c r="AA1763"/>
      <c r="AB1763"/>
      <c r="AC1763"/>
      <c r="AD1763"/>
      <c r="AE1763"/>
      <c r="AF1763"/>
      <c r="AG1763"/>
      <c r="AH1763"/>
      <c r="AI1763"/>
      <c r="AJ1763"/>
      <c r="AK1763"/>
      <c r="AL1763"/>
      <c r="AM1763"/>
      <c r="AN1763"/>
      <c r="AO1763"/>
      <c r="AP1763"/>
      <c r="AQ1763"/>
      <c r="AR1763"/>
      <c r="AS1763"/>
      <c r="AT1763"/>
      <c r="AU1763"/>
      <c r="AV1763"/>
      <c r="AW1763"/>
      <c r="AX1763"/>
      <c r="AY1763"/>
      <c r="AZ1763"/>
      <c r="BA1763"/>
      <c r="BB1763"/>
      <c r="BC1763"/>
      <c r="BD1763"/>
      <c r="BE1763"/>
      <c r="BF1763"/>
      <c r="BG1763"/>
      <c r="BH1763"/>
      <c r="BI1763"/>
      <c r="BJ1763"/>
      <c r="BK1763"/>
      <c r="BL1763"/>
      <c r="BM1763"/>
      <c r="BN1763"/>
      <c r="BO1763"/>
    </row>
    <row r="1764" spans="1:67" ht="15" x14ac:dyDescent="0.25">
      <c r="A1764" s="245" t="s">
        <v>5395</v>
      </c>
      <c r="B1764" s="245" t="s">
        <v>5394</v>
      </c>
      <c r="C1764" s="245" t="s">
        <v>5449</v>
      </c>
      <c r="D1764" s="245" t="s">
        <v>5448</v>
      </c>
      <c r="E1764" s="246" t="s">
        <v>44</v>
      </c>
      <c r="F1764" s="245" t="s">
        <v>44</v>
      </c>
      <c r="G1764" s="245" t="s">
        <v>5460</v>
      </c>
      <c r="H1764" s="245" t="s">
        <v>16969</v>
      </c>
      <c r="I1764" s="245" t="s">
        <v>24</v>
      </c>
      <c r="J1764" s="245" t="s">
        <v>569</v>
      </c>
      <c r="K1764" s="246" t="s">
        <v>23359</v>
      </c>
      <c r="L1764" s="245" t="s">
        <v>568</v>
      </c>
      <c r="M1764"/>
      <c r="N1764"/>
      <c r="O1764"/>
      <c r="P1764"/>
      <c r="Q1764"/>
      <c r="R1764"/>
      <c r="S1764"/>
      <c r="T1764"/>
      <c r="U1764"/>
      <c r="V1764"/>
      <c r="W1764"/>
      <c r="X1764"/>
      <c r="Y1764"/>
      <c r="Z1764"/>
      <c r="AA1764"/>
      <c r="AB1764"/>
      <c r="AC1764"/>
      <c r="AD1764"/>
      <c r="AE1764"/>
      <c r="AF1764"/>
      <c r="AG1764"/>
      <c r="AH1764"/>
      <c r="AI1764"/>
      <c r="AJ1764"/>
      <c r="AK1764"/>
      <c r="AL1764"/>
      <c r="AM1764"/>
      <c r="AN1764"/>
      <c r="AO1764"/>
      <c r="AP1764"/>
      <c r="AQ1764"/>
      <c r="AR1764"/>
      <c r="AS1764"/>
      <c r="AT1764"/>
      <c r="AU1764"/>
      <c r="AV1764"/>
      <c r="AW1764"/>
      <c r="AX1764"/>
      <c r="AY1764"/>
      <c r="AZ1764"/>
      <c r="BA1764"/>
      <c r="BB1764"/>
      <c r="BC1764"/>
      <c r="BD1764"/>
      <c r="BE1764"/>
      <c r="BF1764"/>
      <c r="BG1764"/>
      <c r="BH1764"/>
      <c r="BI1764"/>
      <c r="BJ1764"/>
      <c r="BK1764"/>
      <c r="BL1764"/>
      <c r="BM1764"/>
      <c r="BN1764"/>
      <c r="BO1764"/>
    </row>
    <row r="1765" spans="1:67" ht="15" x14ac:dyDescent="0.25">
      <c r="A1765" s="245" t="s">
        <v>5395</v>
      </c>
      <c r="B1765" s="245" t="s">
        <v>5394</v>
      </c>
      <c r="C1765" s="245" t="s">
        <v>5449</v>
      </c>
      <c r="D1765" s="245" t="s">
        <v>5448</v>
      </c>
      <c r="E1765" s="246" t="s">
        <v>44</v>
      </c>
      <c r="F1765" s="245" t="s">
        <v>44</v>
      </c>
      <c r="G1765" s="245" t="s">
        <v>5459</v>
      </c>
      <c r="H1765" s="245" t="s">
        <v>10770</v>
      </c>
      <c r="I1765" s="245" t="s">
        <v>14</v>
      </c>
      <c r="J1765" s="245" t="s">
        <v>59</v>
      </c>
      <c r="K1765" s="246" t="s">
        <v>23360</v>
      </c>
      <c r="L1765" s="245" t="s">
        <v>568</v>
      </c>
      <c r="M1765"/>
      <c r="N1765"/>
      <c r="O1765"/>
      <c r="P1765"/>
      <c r="Q1765"/>
      <c r="R1765"/>
      <c r="S1765"/>
      <c r="T1765"/>
      <c r="U1765"/>
      <c r="V1765"/>
      <c r="W1765"/>
      <c r="X1765"/>
      <c r="Y1765"/>
      <c r="Z1765"/>
      <c r="AA1765"/>
      <c r="AB1765"/>
      <c r="AC1765"/>
      <c r="AD1765"/>
      <c r="AE1765"/>
      <c r="AF1765"/>
      <c r="AG1765"/>
      <c r="AH1765"/>
      <c r="AI1765"/>
      <c r="AJ1765"/>
      <c r="AK1765"/>
      <c r="AL1765"/>
      <c r="AM1765"/>
      <c r="AN1765"/>
      <c r="AO1765"/>
      <c r="AP1765"/>
      <c r="AQ1765"/>
      <c r="AR1765"/>
      <c r="AS1765"/>
      <c r="AT1765"/>
      <c r="AU1765"/>
      <c r="AV1765"/>
      <c r="AW1765"/>
      <c r="AX1765"/>
      <c r="AY1765"/>
      <c r="AZ1765"/>
      <c r="BA1765"/>
      <c r="BB1765"/>
      <c r="BC1765"/>
      <c r="BD1765"/>
      <c r="BE1765"/>
      <c r="BF1765"/>
      <c r="BG1765"/>
      <c r="BH1765"/>
      <c r="BI1765"/>
      <c r="BJ1765"/>
      <c r="BK1765"/>
      <c r="BL1765"/>
      <c r="BM1765"/>
      <c r="BN1765"/>
      <c r="BO1765"/>
    </row>
    <row r="1766" spans="1:67" ht="15" x14ac:dyDescent="0.25">
      <c r="A1766" s="245" t="s">
        <v>5395</v>
      </c>
      <c r="B1766" s="245" t="s">
        <v>5394</v>
      </c>
      <c r="C1766" s="245" t="s">
        <v>5449</v>
      </c>
      <c r="D1766" s="245" t="s">
        <v>5448</v>
      </c>
      <c r="E1766" s="246" t="s">
        <v>44</v>
      </c>
      <c r="F1766" s="245" t="s">
        <v>44</v>
      </c>
      <c r="G1766" s="245" t="s">
        <v>5458</v>
      </c>
      <c r="H1766" s="245" t="s">
        <v>10771</v>
      </c>
      <c r="I1766" s="245" t="s">
        <v>14</v>
      </c>
      <c r="J1766" s="245" t="s">
        <v>59</v>
      </c>
      <c r="K1766" s="246" t="s">
        <v>23361</v>
      </c>
      <c r="L1766" s="245" t="s">
        <v>568</v>
      </c>
      <c r="M1766"/>
      <c r="N1766"/>
      <c r="O1766"/>
      <c r="P1766"/>
      <c r="Q1766"/>
      <c r="R1766"/>
      <c r="S1766"/>
      <c r="T1766"/>
      <c r="U1766"/>
      <c r="V1766"/>
      <c r="W1766"/>
      <c r="X1766"/>
      <c r="Y1766"/>
      <c r="Z1766"/>
      <c r="AA1766"/>
      <c r="AB1766"/>
      <c r="AC1766"/>
      <c r="AD1766"/>
      <c r="AE1766"/>
      <c r="AF1766"/>
      <c r="AG1766"/>
      <c r="AH1766"/>
      <c r="AI1766"/>
      <c r="AJ1766"/>
      <c r="AK1766"/>
      <c r="AL1766"/>
      <c r="AM1766"/>
      <c r="AN1766"/>
      <c r="AO1766"/>
      <c r="AP1766"/>
      <c r="AQ1766"/>
      <c r="AR1766"/>
      <c r="AS1766"/>
      <c r="AT1766"/>
      <c r="AU1766"/>
      <c r="AV1766"/>
      <c r="AW1766"/>
      <c r="AX1766"/>
      <c r="AY1766"/>
      <c r="AZ1766"/>
      <c r="BA1766"/>
      <c r="BB1766"/>
      <c r="BC1766"/>
      <c r="BD1766"/>
      <c r="BE1766"/>
      <c r="BF1766"/>
      <c r="BG1766"/>
      <c r="BH1766"/>
      <c r="BI1766"/>
      <c r="BJ1766"/>
      <c r="BK1766"/>
      <c r="BL1766"/>
      <c r="BM1766"/>
      <c r="BN1766"/>
      <c r="BO1766"/>
    </row>
    <row r="1767" spans="1:67" ht="15" x14ac:dyDescent="0.25">
      <c r="A1767" s="245" t="s">
        <v>5395</v>
      </c>
      <c r="B1767" s="245" t="s">
        <v>5394</v>
      </c>
      <c r="C1767" s="245" t="s">
        <v>5449</v>
      </c>
      <c r="D1767" s="245" t="s">
        <v>5448</v>
      </c>
      <c r="E1767" s="246" t="s">
        <v>44</v>
      </c>
      <c r="F1767" s="245" t="s">
        <v>44</v>
      </c>
      <c r="G1767" s="245" t="s">
        <v>5457</v>
      </c>
      <c r="H1767" s="245" t="s">
        <v>10772</v>
      </c>
      <c r="I1767" s="245" t="s">
        <v>14</v>
      </c>
      <c r="J1767" s="245" t="s">
        <v>59</v>
      </c>
      <c r="K1767" s="246" t="s">
        <v>23362</v>
      </c>
      <c r="L1767" s="245" t="s">
        <v>568</v>
      </c>
      <c r="M1767"/>
      <c r="N1767"/>
      <c r="O1767"/>
      <c r="P1767"/>
      <c r="Q1767"/>
      <c r="R1767"/>
      <c r="S1767"/>
      <c r="T1767"/>
      <c r="U1767"/>
      <c r="V1767"/>
      <c r="W1767"/>
      <c r="X1767"/>
      <c r="Y1767"/>
      <c r="Z1767"/>
      <c r="AA1767"/>
      <c r="AB1767"/>
      <c r="AC1767"/>
      <c r="AD1767"/>
      <c r="AE1767"/>
      <c r="AF1767"/>
      <c r="AG1767"/>
      <c r="AH1767"/>
      <c r="AI1767"/>
      <c r="AJ1767"/>
      <c r="AK1767"/>
      <c r="AL1767"/>
      <c r="AM1767"/>
      <c r="AN1767"/>
      <c r="AO1767"/>
      <c r="AP1767"/>
      <c r="AQ1767"/>
      <c r="AR1767"/>
      <c r="AS1767"/>
      <c r="AT1767"/>
      <c r="AU1767"/>
      <c r="AV1767"/>
      <c r="AW1767"/>
      <c r="AX1767"/>
      <c r="AY1767"/>
      <c r="AZ1767"/>
      <c r="BA1767"/>
      <c r="BB1767"/>
      <c r="BC1767"/>
      <c r="BD1767"/>
      <c r="BE1767"/>
      <c r="BF1767"/>
      <c r="BG1767"/>
      <c r="BH1767"/>
      <c r="BI1767"/>
      <c r="BJ1767"/>
      <c r="BK1767"/>
      <c r="BL1767"/>
      <c r="BM1767"/>
      <c r="BN1767"/>
      <c r="BO1767"/>
    </row>
    <row r="1768" spans="1:67" ht="15" x14ac:dyDescent="0.25">
      <c r="A1768" s="245" t="s">
        <v>5395</v>
      </c>
      <c r="B1768" s="245" t="s">
        <v>5394</v>
      </c>
      <c r="C1768" s="245" t="s">
        <v>5449</v>
      </c>
      <c r="D1768" s="245" t="s">
        <v>5448</v>
      </c>
      <c r="E1768" s="246" t="s">
        <v>44</v>
      </c>
      <c r="F1768" s="245" t="s">
        <v>44</v>
      </c>
      <c r="G1768" s="245" t="s">
        <v>5456</v>
      </c>
      <c r="H1768" s="245" t="s">
        <v>16974</v>
      </c>
      <c r="I1768" s="245" t="s">
        <v>24</v>
      </c>
      <c r="J1768" s="245" t="s">
        <v>569</v>
      </c>
      <c r="K1768" s="246" t="s">
        <v>23363</v>
      </c>
      <c r="L1768" s="245" t="s">
        <v>568</v>
      </c>
      <c r="M1768"/>
      <c r="N1768"/>
      <c r="O1768"/>
      <c r="P1768"/>
      <c r="Q1768"/>
      <c r="R1768"/>
      <c r="S1768"/>
      <c r="T1768"/>
      <c r="U1768"/>
      <c r="V1768"/>
      <c r="W1768"/>
      <c r="X1768"/>
      <c r="Y1768"/>
      <c r="Z1768"/>
      <c r="AA1768"/>
      <c r="AB1768"/>
      <c r="AC1768"/>
      <c r="AD1768"/>
      <c r="AE1768"/>
      <c r="AF1768"/>
      <c r="AG1768"/>
      <c r="AH1768"/>
      <c r="AI1768"/>
      <c r="AJ1768"/>
      <c r="AK1768"/>
      <c r="AL1768"/>
      <c r="AM1768"/>
      <c r="AN1768"/>
      <c r="AO1768"/>
      <c r="AP1768"/>
      <c r="AQ1768"/>
      <c r="AR1768"/>
      <c r="AS1768"/>
      <c r="AT1768"/>
      <c r="AU1768"/>
      <c r="AV1768"/>
      <c r="AW1768"/>
      <c r="AX1768"/>
      <c r="AY1768"/>
      <c r="AZ1768"/>
      <c r="BA1768"/>
      <c r="BB1768"/>
      <c r="BC1768"/>
      <c r="BD1768"/>
      <c r="BE1768"/>
      <c r="BF1768"/>
      <c r="BG1768"/>
      <c r="BH1768"/>
      <c r="BI1768"/>
      <c r="BJ1768"/>
      <c r="BK1768"/>
      <c r="BL1768"/>
      <c r="BM1768"/>
      <c r="BN1768"/>
      <c r="BO1768"/>
    </row>
    <row r="1769" spans="1:67" ht="15" x14ac:dyDescent="0.25">
      <c r="A1769" s="245" t="s">
        <v>5395</v>
      </c>
      <c r="B1769" s="245" t="s">
        <v>5394</v>
      </c>
      <c r="C1769" s="245" t="s">
        <v>5449</v>
      </c>
      <c r="D1769" s="245" t="s">
        <v>5448</v>
      </c>
      <c r="E1769" s="246" t="s">
        <v>44</v>
      </c>
      <c r="F1769" s="245" t="s">
        <v>44</v>
      </c>
      <c r="G1769" s="245" t="s">
        <v>5455</v>
      </c>
      <c r="H1769" s="245" t="s">
        <v>10773</v>
      </c>
      <c r="I1769" s="245" t="s">
        <v>14</v>
      </c>
      <c r="J1769" s="245" t="s">
        <v>59</v>
      </c>
      <c r="K1769" s="246" t="s">
        <v>23364</v>
      </c>
      <c r="L1769" s="245" t="s">
        <v>568</v>
      </c>
      <c r="M1769"/>
      <c r="N1769"/>
      <c r="O1769"/>
      <c r="P1769"/>
      <c r="Q1769"/>
      <c r="R1769"/>
      <c r="S1769"/>
      <c r="T1769"/>
      <c r="U1769"/>
      <c r="V1769"/>
      <c r="W1769"/>
      <c r="X1769"/>
      <c r="Y1769"/>
      <c r="Z1769"/>
      <c r="AA1769"/>
      <c r="AB1769"/>
      <c r="AC1769"/>
      <c r="AD1769"/>
      <c r="AE1769"/>
      <c r="AF1769"/>
      <c r="AG1769"/>
      <c r="AH1769"/>
      <c r="AI1769"/>
      <c r="AJ1769"/>
      <c r="AK1769"/>
      <c r="AL1769"/>
      <c r="AM1769"/>
      <c r="AN1769"/>
      <c r="AO1769"/>
      <c r="AP1769"/>
      <c r="AQ1769"/>
      <c r="AR1769"/>
      <c r="AS1769"/>
      <c r="AT1769"/>
      <c r="AU1769"/>
      <c r="AV1769"/>
      <c r="AW1769"/>
      <c r="AX1769"/>
      <c r="AY1769"/>
      <c r="AZ1769"/>
      <c r="BA1769"/>
      <c r="BB1769"/>
      <c r="BC1769"/>
      <c r="BD1769"/>
      <c r="BE1769"/>
      <c r="BF1769"/>
      <c r="BG1769"/>
      <c r="BH1769"/>
      <c r="BI1769"/>
      <c r="BJ1769"/>
      <c r="BK1769"/>
      <c r="BL1769"/>
      <c r="BM1769"/>
      <c r="BN1769"/>
      <c r="BO1769"/>
    </row>
    <row r="1770" spans="1:67" ht="15" x14ac:dyDescent="0.25">
      <c r="A1770" s="245" t="s">
        <v>5395</v>
      </c>
      <c r="B1770" s="245" t="s">
        <v>5394</v>
      </c>
      <c r="C1770" s="245" t="s">
        <v>5449</v>
      </c>
      <c r="D1770" s="245" t="s">
        <v>5448</v>
      </c>
      <c r="E1770" s="246" t="s">
        <v>44</v>
      </c>
      <c r="F1770" s="245" t="s">
        <v>44</v>
      </c>
      <c r="G1770" s="245" t="s">
        <v>5454</v>
      </c>
      <c r="H1770" s="245" t="s">
        <v>16977</v>
      </c>
      <c r="I1770" s="245" t="s">
        <v>24</v>
      </c>
      <c r="J1770" s="245" t="s">
        <v>569</v>
      </c>
      <c r="K1770" s="246" t="s">
        <v>23365</v>
      </c>
      <c r="L1770" s="245" t="s">
        <v>568</v>
      </c>
      <c r="M1770"/>
      <c r="N1770"/>
      <c r="O1770"/>
      <c r="P1770"/>
      <c r="Q1770"/>
      <c r="R1770"/>
      <c r="S1770"/>
      <c r="T1770"/>
      <c r="U1770"/>
      <c r="V1770"/>
      <c r="W1770"/>
      <c r="X1770"/>
      <c r="Y1770"/>
      <c r="Z1770"/>
      <c r="AA1770"/>
      <c r="AB1770"/>
      <c r="AC1770"/>
      <c r="AD1770"/>
      <c r="AE1770"/>
      <c r="AF1770"/>
      <c r="AG1770"/>
      <c r="AH1770"/>
      <c r="AI1770"/>
      <c r="AJ1770"/>
      <c r="AK1770"/>
      <c r="AL1770"/>
      <c r="AM1770"/>
      <c r="AN1770"/>
      <c r="AO1770"/>
      <c r="AP1770"/>
      <c r="AQ1770"/>
      <c r="AR1770"/>
      <c r="AS1770"/>
      <c r="AT1770"/>
      <c r="AU1770"/>
      <c r="AV1770"/>
      <c r="AW1770"/>
      <c r="AX1770"/>
      <c r="AY1770"/>
      <c r="AZ1770"/>
      <c r="BA1770"/>
      <c r="BB1770"/>
      <c r="BC1770"/>
      <c r="BD1770"/>
      <c r="BE1770"/>
      <c r="BF1770"/>
      <c r="BG1770"/>
      <c r="BH1770"/>
      <c r="BI1770"/>
      <c r="BJ1770"/>
      <c r="BK1770"/>
      <c r="BL1770"/>
      <c r="BM1770"/>
      <c r="BN1770"/>
      <c r="BO1770"/>
    </row>
    <row r="1771" spans="1:67" ht="15" x14ac:dyDescent="0.25">
      <c r="A1771" s="245" t="s">
        <v>5395</v>
      </c>
      <c r="B1771" s="245" t="s">
        <v>5394</v>
      </c>
      <c r="C1771" s="245" t="s">
        <v>5449</v>
      </c>
      <c r="D1771" s="245" t="s">
        <v>5448</v>
      </c>
      <c r="E1771" s="246" t="s">
        <v>44</v>
      </c>
      <c r="F1771" s="245" t="s">
        <v>44</v>
      </c>
      <c r="G1771" s="245" t="s">
        <v>5453</v>
      </c>
      <c r="H1771" s="245" t="s">
        <v>10774</v>
      </c>
      <c r="I1771" s="245" t="s">
        <v>14</v>
      </c>
      <c r="J1771" s="245" t="s">
        <v>59</v>
      </c>
      <c r="K1771" s="246" t="s">
        <v>23045</v>
      </c>
      <c r="L1771" s="245" t="s">
        <v>568</v>
      </c>
      <c r="M1771"/>
      <c r="N1771"/>
      <c r="O1771"/>
      <c r="P1771"/>
      <c r="Q1771"/>
      <c r="R1771"/>
      <c r="S1771"/>
      <c r="T1771"/>
      <c r="U1771"/>
      <c r="V1771"/>
      <c r="W1771"/>
      <c r="X1771"/>
      <c r="Y1771"/>
      <c r="Z1771"/>
      <c r="AA1771"/>
      <c r="AB1771"/>
      <c r="AC1771"/>
      <c r="AD1771"/>
      <c r="AE1771"/>
      <c r="AF1771"/>
      <c r="AG1771"/>
      <c r="AH1771"/>
      <c r="AI1771"/>
      <c r="AJ1771"/>
      <c r="AK1771"/>
      <c r="AL1771"/>
      <c r="AM1771"/>
      <c r="AN1771"/>
      <c r="AO1771"/>
      <c r="AP1771"/>
      <c r="AQ1771"/>
      <c r="AR1771"/>
      <c r="AS1771"/>
      <c r="AT1771"/>
      <c r="AU1771"/>
      <c r="AV1771"/>
      <c r="AW1771"/>
      <c r="AX1771"/>
      <c r="AY1771"/>
      <c r="AZ1771"/>
      <c r="BA1771"/>
      <c r="BB1771"/>
      <c r="BC1771"/>
      <c r="BD1771"/>
      <c r="BE1771"/>
      <c r="BF1771"/>
      <c r="BG1771"/>
      <c r="BH1771"/>
      <c r="BI1771"/>
      <c r="BJ1771"/>
      <c r="BK1771"/>
      <c r="BL1771"/>
      <c r="BM1771"/>
      <c r="BN1771"/>
      <c r="BO1771"/>
    </row>
    <row r="1772" spans="1:67" ht="15" x14ac:dyDescent="0.25">
      <c r="A1772" s="245" t="s">
        <v>5395</v>
      </c>
      <c r="B1772" s="245" t="s">
        <v>5394</v>
      </c>
      <c r="C1772" s="245" t="s">
        <v>5449</v>
      </c>
      <c r="D1772" s="245" t="s">
        <v>5448</v>
      </c>
      <c r="E1772" s="246" t="s">
        <v>44</v>
      </c>
      <c r="F1772" s="245" t="s">
        <v>44</v>
      </c>
      <c r="G1772" s="245" t="s">
        <v>5452</v>
      </c>
      <c r="H1772" s="245" t="s">
        <v>16979</v>
      </c>
      <c r="I1772" s="245" t="s">
        <v>24</v>
      </c>
      <c r="J1772" s="245" t="s">
        <v>569</v>
      </c>
      <c r="K1772" s="246" t="s">
        <v>23366</v>
      </c>
      <c r="L1772" s="245" t="s">
        <v>568</v>
      </c>
      <c r="M1772"/>
      <c r="N1772"/>
      <c r="O1772"/>
      <c r="P1772"/>
      <c r="Q1772"/>
      <c r="R1772"/>
      <c r="S1772"/>
      <c r="T1772"/>
      <c r="U1772"/>
      <c r="V1772"/>
      <c r="W1772"/>
      <c r="X1772"/>
      <c r="Y1772"/>
      <c r="Z1772"/>
      <c r="AA1772"/>
      <c r="AB1772"/>
      <c r="AC1772"/>
      <c r="AD1772"/>
      <c r="AE1772"/>
      <c r="AF1772"/>
      <c r="AG1772"/>
      <c r="AH1772"/>
      <c r="AI1772"/>
      <c r="AJ1772"/>
      <c r="AK1772"/>
      <c r="AL1772"/>
      <c r="AM1772"/>
      <c r="AN1772"/>
      <c r="AO1772"/>
      <c r="AP1772"/>
      <c r="AQ1772"/>
      <c r="AR1772"/>
      <c r="AS1772"/>
      <c r="AT1772"/>
      <c r="AU1772"/>
      <c r="AV1772"/>
      <c r="AW1772"/>
      <c r="AX1772"/>
      <c r="AY1772"/>
      <c r="AZ1772"/>
      <c r="BA1772"/>
      <c r="BB1772"/>
      <c r="BC1772"/>
      <c r="BD1772"/>
      <c r="BE1772"/>
      <c r="BF1772"/>
      <c r="BG1772"/>
      <c r="BH1772"/>
      <c r="BI1772"/>
      <c r="BJ1772"/>
      <c r="BK1772"/>
      <c r="BL1772"/>
      <c r="BM1772"/>
      <c r="BN1772"/>
      <c r="BO1772"/>
    </row>
    <row r="1773" spans="1:67" ht="15" x14ac:dyDescent="0.25">
      <c r="A1773" s="245" t="s">
        <v>5395</v>
      </c>
      <c r="B1773" s="245" t="s">
        <v>5394</v>
      </c>
      <c r="C1773" s="245" t="s">
        <v>5449</v>
      </c>
      <c r="D1773" s="245" t="s">
        <v>5448</v>
      </c>
      <c r="E1773" s="246" t="s">
        <v>44</v>
      </c>
      <c r="F1773" s="245" t="s">
        <v>44</v>
      </c>
      <c r="G1773" s="245" t="s">
        <v>5451</v>
      </c>
      <c r="H1773" s="245" t="s">
        <v>10775</v>
      </c>
      <c r="I1773" s="245" t="s">
        <v>14</v>
      </c>
      <c r="J1773" s="245" t="s">
        <v>59</v>
      </c>
      <c r="K1773" s="246" t="s">
        <v>23345</v>
      </c>
      <c r="L1773" s="245" t="s">
        <v>568</v>
      </c>
      <c r="M1773"/>
      <c r="N1773"/>
      <c r="O1773"/>
      <c r="P1773"/>
      <c r="Q1773"/>
      <c r="R1773"/>
      <c r="S1773"/>
      <c r="T1773"/>
      <c r="U1773"/>
      <c r="V1773"/>
      <c r="W1773"/>
      <c r="X1773"/>
      <c r="Y1773"/>
      <c r="Z1773"/>
      <c r="AA1773"/>
      <c r="AB1773"/>
      <c r="AC1773"/>
      <c r="AD1773"/>
      <c r="AE1773"/>
      <c r="AF1773"/>
      <c r="AG1773"/>
      <c r="AH1773"/>
      <c r="AI1773"/>
      <c r="AJ1773"/>
      <c r="AK1773"/>
      <c r="AL1773"/>
      <c r="AM1773"/>
      <c r="AN1773"/>
      <c r="AO1773"/>
      <c r="AP1773"/>
      <c r="AQ1773"/>
      <c r="AR1773"/>
      <c r="AS1773"/>
      <c r="AT1773"/>
      <c r="AU1773"/>
      <c r="AV1773"/>
      <c r="AW1773"/>
      <c r="AX1773"/>
      <c r="AY1773"/>
      <c r="AZ1773"/>
      <c r="BA1773"/>
      <c r="BB1773"/>
      <c r="BC1773"/>
      <c r="BD1773"/>
      <c r="BE1773"/>
      <c r="BF1773"/>
      <c r="BG1773"/>
      <c r="BH1773"/>
      <c r="BI1773"/>
      <c r="BJ1773"/>
      <c r="BK1773"/>
      <c r="BL1773"/>
      <c r="BM1773"/>
      <c r="BN1773"/>
      <c r="BO1773"/>
    </row>
    <row r="1774" spans="1:67" ht="15" x14ac:dyDescent="0.25">
      <c r="A1774" s="245" t="s">
        <v>5395</v>
      </c>
      <c r="B1774" s="245" t="s">
        <v>5394</v>
      </c>
      <c r="C1774" s="245" t="s">
        <v>5449</v>
      </c>
      <c r="D1774" s="245" t="s">
        <v>5448</v>
      </c>
      <c r="E1774" s="246" t="s">
        <v>44</v>
      </c>
      <c r="F1774" s="245" t="s">
        <v>44</v>
      </c>
      <c r="G1774" s="245" t="s">
        <v>5450</v>
      </c>
      <c r="H1774" s="245" t="s">
        <v>16981</v>
      </c>
      <c r="I1774" s="245" t="s">
        <v>24</v>
      </c>
      <c r="J1774" s="245" t="s">
        <v>569</v>
      </c>
      <c r="K1774" s="246" t="s">
        <v>23367</v>
      </c>
      <c r="L1774" s="245" t="s">
        <v>568</v>
      </c>
      <c r="M1774"/>
      <c r="N1774"/>
      <c r="O1774"/>
      <c r="P1774"/>
      <c r="Q1774"/>
      <c r="R1774"/>
      <c r="S1774"/>
      <c r="T1774"/>
      <c r="U1774"/>
      <c r="V1774"/>
      <c r="W1774"/>
      <c r="X1774"/>
      <c r="Y1774"/>
      <c r="Z1774"/>
      <c r="AA1774"/>
      <c r="AB1774"/>
      <c r="AC1774"/>
      <c r="AD1774"/>
      <c r="AE1774"/>
      <c r="AF1774"/>
      <c r="AG1774"/>
      <c r="AH1774"/>
      <c r="AI1774"/>
      <c r="AJ1774"/>
      <c r="AK1774"/>
      <c r="AL1774"/>
      <c r="AM1774"/>
      <c r="AN1774"/>
      <c r="AO1774"/>
      <c r="AP1774"/>
      <c r="AQ1774"/>
      <c r="AR1774"/>
      <c r="AS1774"/>
      <c r="AT1774"/>
      <c r="AU1774"/>
      <c r="AV1774"/>
      <c r="AW1774"/>
      <c r="AX1774"/>
      <c r="AY1774"/>
      <c r="AZ1774"/>
      <c r="BA1774"/>
      <c r="BB1774"/>
      <c r="BC1774"/>
      <c r="BD1774"/>
      <c r="BE1774"/>
      <c r="BF1774"/>
      <c r="BG1774"/>
      <c r="BH1774"/>
      <c r="BI1774"/>
      <c r="BJ1774"/>
      <c r="BK1774"/>
      <c r="BL1774"/>
      <c r="BM1774"/>
      <c r="BN1774"/>
      <c r="BO1774"/>
    </row>
    <row r="1775" spans="1:67" ht="15" x14ac:dyDescent="0.25">
      <c r="A1775" s="245" t="s">
        <v>5395</v>
      </c>
      <c r="B1775" s="245" t="s">
        <v>5394</v>
      </c>
      <c r="C1775" s="245" t="s">
        <v>5449</v>
      </c>
      <c r="D1775" s="245" t="s">
        <v>5448</v>
      </c>
      <c r="E1775" s="246" t="s">
        <v>44</v>
      </c>
      <c r="F1775" s="245" t="s">
        <v>44</v>
      </c>
      <c r="G1775" s="245" t="s">
        <v>5447</v>
      </c>
      <c r="H1775" s="245" t="s">
        <v>10776</v>
      </c>
      <c r="I1775" s="245" t="s">
        <v>14</v>
      </c>
      <c r="J1775" s="245" t="s">
        <v>59</v>
      </c>
      <c r="K1775" s="246" t="s">
        <v>23368</v>
      </c>
      <c r="L1775" s="245" t="s">
        <v>568</v>
      </c>
      <c r="M1775"/>
      <c r="N1775"/>
      <c r="O1775"/>
      <c r="P1775"/>
      <c r="Q1775"/>
      <c r="R1775"/>
      <c r="S1775"/>
      <c r="T1775"/>
      <c r="U1775"/>
      <c r="V1775"/>
      <c r="W1775"/>
      <c r="X1775"/>
      <c r="Y1775"/>
      <c r="Z1775"/>
      <c r="AA1775"/>
      <c r="AB1775"/>
      <c r="AC1775"/>
      <c r="AD1775"/>
      <c r="AE1775"/>
      <c r="AF1775"/>
      <c r="AG1775"/>
      <c r="AH1775"/>
      <c r="AI1775"/>
      <c r="AJ1775"/>
      <c r="AK1775"/>
      <c r="AL1775"/>
      <c r="AM1775"/>
      <c r="AN1775"/>
      <c r="AO1775"/>
      <c r="AP1775"/>
      <c r="AQ1775"/>
      <c r="AR1775"/>
      <c r="AS1775"/>
      <c r="AT1775"/>
      <c r="AU1775"/>
      <c r="AV1775"/>
      <c r="AW1775"/>
      <c r="AX1775"/>
      <c r="AY1775"/>
      <c r="AZ1775"/>
      <c r="BA1775"/>
      <c r="BB1775"/>
      <c r="BC1775"/>
      <c r="BD1775"/>
      <c r="BE1775"/>
      <c r="BF1775"/>
      <c r="BG1775"/>
      <c r="BH1775"/>
      <c r="BI1775"/>
      <c r="BJ1775"/>
      <c r="BK1775"/>
      <c r="BL1775"/>
      <c r="BM1775"/>
      <c r="BN1775"/>
      <c r="BO1775"/>
    </row>
    <row r="1776" spans="1:67" ht="15" x14ac:dyDescent="0.25">
      <c r="A1776" s="245" t="s">
        <v>5395</v>
      </c>
      <c r="B1776" s="245" t="s">
        <v>5394</v>
      </c>
      <c r="C1776" s="245" t="s">
        <v>5449</v>
      </c>
      <c r="D1776" s="245" t="s">
        <v>5448</v>
      </c>
      <c r="E1776" s="246" t="s">
        <v>44</v>
      </c>
      <c r="F1776" s="245" t="s">
        <v>44</v>
      </c>
      <c r="G1776" s="245" t="s">
        <v>10777</v>
      </c>
      <c r="H1776" s="245" t="s">
        <v>10778</v>
      </c>
      <c r="I1776" s="245" t="s">
        <v>24</v>
      </c>
      <c r="J1776" s="245" t="s">
        <v>569</v>
      </c>
      <c r="K1776" s="246" t="s">
        <v>23369</v>
      </c>
      <c r="L1776" s="245" t="s">
        <v>568</v>
      </c>
      <c r="M1776"/>
      <c r="N1776"/>
      <c r="O1776"/>
      <c r="P1776"/>
      <c r="Q1776"/>
      <c r="R1776"/>
      <c r="S1776"/>
      <c r="T1776"/>
      <c r="U1776"/>
      <c r="V1776"/>
      <c r="W1776"/>
      <c r="X1776"/>
      <c r="Y1776"/>
      <c r="Z1776"/>
      <c r="AA1776"/>
      <c r="AB1776"/>
      <c r="AC1776"/>
      <c r="AD1776"/>
      <c r="AE1776"/>
      <c r="AF1776"/>
      <c r="AG1776"/>
      <c r="AH1776"/>
      <c r="AI1776"/>
      <c r="AJ1776"/>
      <c r="AK1776"/>
      <c r="AL1776"/>
      <c r="AM1776"/>
      <c r="AN1776"/>
      <c r="AO1776"/>
      <c r="AP1776"/>
      <c r="AQ1776"/>
      <c r="AR1776"/>
      <c r="AS1776"/>
      <c r="AT1776"/>
      <c r="AU1776"/>
      <c r="AV1776"/>
      <c r="AW1776"/>
      <c r="AX1776"/>
      <c r="AY1776"/>
      <c r="AZ1776"/>
      <c r="BA1776"/>
      <c r="BB1776"/>
      <c r="BC1776"/>
      <c r="BD1776"/>
      <c r="BE1776"/>
      <c r="BF1776"/>
      <c r="BG1776"/>
      <c r="BH1776"/>
      <c r="BI1776"/>
      <c r="BJ1776"/>
      <c r="BK1776"/>
      <c r="BL1776"/>
      <c r="BM1776"/>
      <c r="BN1776"/>
      <c r="BO1776"/>
    </row>
    <row r="1777" spans="1:67" ht="15" x14ac:dyDescent="0.25">
      <c r="A1777" s="245" t="s">
        <v>5395</v>
      </c>
      <c r="B1777" s="245" t="s">
        <v>5394</v>
      </c>
      <c r="C1777" s="245" t="s">
        <v>5449</v>
      </c>
      <c r="D1777" s="245" t="s">
        <v>5448</v>
      </c>
      <c r="E1777" s="246" t="s">
        <v>44</v>
      </c>
      <c r="F1777" s="245" t="s">
        <v>44</v>
      </c>
      <c r="G1777" s="245" t="s">
        <v>10779</v>
      </c>
      <c r="H1777" s="245" t="s">
        <v>10780</v>
      </c>
      <c r="I1777" s="245" t="s">
        <v>24</v>
      </c>
      <c r="J1777" s="245" t="s">
        <v>569</v>
      </c>
      <c r="K1777" s="246" t="s">
        <v>23370</v>
      </c>
      <c r="L1777" s="245" t="s">
        <v>568</v>
      </c>
      <c r="M1777"/>
      <c r="N1777"/>
      <c r="O1777"/>
      <c r="P1777"/>
      <c r="Q1777"/>
      <c r="R1777"/>
      <c r="S1777"/>
      <c r="T1777"/>
      <c r="U1777"/>
      <c r="V1777"/>
      <c r="W1777"/>
      <c r="X1777"/>
      <c r="Y1777"/>
      <c r="Z1777"/>
      <c r="AA1777"/>
      <c r="AB1777"/>
      <c r="AC1777"/>
      <c r="AD1777"/>
      <c r="AE1777"/>
      <c r="AF1777"/>
      <c r="AG1777"/>
      <c r="AH1777"/>
      <c r="AI1777"/>
      <c r="AJ1777"/>
      <c r="AK1777"/>
      <c r="AL1777"/>
      <c r="AM1777"/>
      <c r="AN1777"/>
      <c r="AO1777"/>
      <c r="AP1777"/>
      <c r="AQ1777"/>
      <c r="AR1777"/>
      <c r="AS1777"/>
      <c r="AT1777"/>
      <c r="AU1777"/>
      <c r="AV1777"/>
      <c r="AW1777"/>
      <c r="AX1777"/>
      <c r="AY1777"/>
      <c r="AZ1777"/>
      <c r="BA1777"/>
      <c r="BB1777"/>
      <c r="BC1777"/>
      <c r="BD1777"/>
      <c r="BE1777"/>
      <c r="BF1777"/>
      <c r="BG1777"/>
      <c r="BH1777"/>
      <c r="BI1777"/>
      <c r="BJ1777"/>
      <c r="BK1777"/>
      <c r="BL1777"/>
      <c r="BM1777"/>
      <c r="BN1777"/>
      <c r="BO1777"/>
    </row>
    <row r="1778" spans="1:67" ht="15" x14ac:dyDescent="0.25">
      <c r="A1778" s="245" t="s">
        <v>5395</v>
      </c>
      <c r="B1778" s="245" t="s">
        <v>5394</v>
      </c>
      <c r="C1778" s="245" t="s">
        <v>5449</v>
      </c>
      <c r="D1778" s="245" t="s">
        <v>5448</v>
      </c>
      <c r="E1778" s="246" t="s">
        <v>44</v>
      </c>
      <c r="F1778" s="245" t="s">
        <v>44</v>
      </c>
      <c r="G1778" s="245" t="s">
        <v>10781</v>
      </c>
      <c r="H1778" s="245" t="s">
        <v>16986</v>
      </c>
      <c r="I1778" s="245" t="s">
        <v>24</v>
      </c>
      <c r="J1778" s="245" t="s">
        <v>569</v>
      </c>
      <c r="K1778" s="246" t="s">
        <v>23371</v>
      </c>
      <c r="L1778" s="245" t="s">
        <v>568</v>
      </c>
      <c r="M1778"/>
      <c r="N1778"/>
      <c r="O1778"/>
      <c r="P1778"/>
      <c r="Q1778"/>
      <c r="R1778"/>
      <c r="S1778"/>
      <c r="T1778"/>
      <c r="U1778"/>
      <c r="V1778"/>
      <c r="W1778"/>
      <c r="X1778"/>
      <c r="Y1778"/>
      <c r="Z1778"/>
      <c r="AA1778"/>
      <c r="AB1778"/>
      <c r="AC1778"/>
      <c r="AD1778"/>
      <c r="AE1778"/>
      <c r="AF1778"/>
      <c r="AG1778"/>
      <c r="AH1778"/>
      <c r="AI1778"/>
      <c r="AJ1778"/>
      <c r="AK1778"/>
      <c r="AL1778"/>
      <c r="AM1778"/>
      <c r="AN1778"/>
      <c r="AO1778"/>
      <c r="AP1778"/>
      <c r="AQ1778"/>
      <c r="AR1778"/>
      <c r="AS1778"/>
      <c r="AT1778"/>
      <c r="AU1778"/>
      <c r="AV1778"/>
      <c r="AW1778"/>
      <c r="AX1778"/>
      <c r="AY1778"/>
      <c r="AZ1778"/>
      <c r="BA1778"/>
      <c r="BB1778"/>
      <c r="BC1778"/>
      <c r="BD1778"/>
      <c r="BE1778"/>
      <c r="BF1778"/>
      <c r="BG1778"/>
      <c r="BH1778"/>
      <c r="BI1778"/>
      <c r="BJ1778"/>
      <c r="BK1778"/>
      <c r="BL1778"/>
      <c r="BM1778"/>
      <c r="BN1778"/>
      <c r="BO1778"/>
    </row>
    <row r="1779" spans="1:67" ht="15" x14ac:dyDescent="0.25">
      <c r="A1779" s="245" t="s">
        <v>5395</v>
      </c>
      <c r="B1779" s="245" t="s">
        <v>5394</v>
      </c>
      <c r="C1779" s="245" t="s">
        <v>5449</v>
      </c>
      <c r="D1779" s="245" t="s">
        <v>5448</v>
      </c>
      <c r="E1779" s="246" t="s">
        <v>44</v>
      </c>
      <c r="F1779" s="245" t="s">
        <v>44</v>
      </c>
      <c r="G1779" s="245" t="s">
        <v>10782</v>
      </c>
      <c r="H1779" s="245" t="s">
        <v>16988</v>
      </c>
      <c r="I1779" s="245" t="s">
        <v>24</v>
      </c>
      <c r="J1779" s="245" t="s">
        <v>569</v>
      </c>
      <c r="K1779" s="246" t="s">
        <v>23372</v>
      </c>
      <c r="L1779" s="245" t="s">
        <v>568</v>
      </c>
      <c r="M1779"/>
      <c r="N1779"/>
      <c r="O1779"/>
      <c r="P1779"/>
      <c r="Q1779"/>
      <c r="R1779"/>
      <c r="S1779"/>
      <c r="T1779"/>
      <c r="U1779"/>
      <c r="V1779"/>
      <c r="W1779"/>
      <c r="X1779"/>
      <c r="Y1779"/>
      <c r="Z1779"/>
      <c r="AA1779"/>
      <c r="AB1779"/>
      <c r="AC1779"/>
      <c r="AD1779"/>
      <c r="AE1779"/>
      <c r="AF1779"/>
      <c r="AG1779"/>
      <c r="AH1779"/>
      <c r="AI1779"/>
      <c r="AJ1779"/>
      <c r="AK1779"/>
      <c r="AL1779"/>
      <c r="AM1779"/>
      <c r="AN1779"/>
      <c r="AO1779"/>
      <c r="AP1779"/>
      <c r="AQ1779"/>
      <c r="AR1779"/>
      <c r="AS1779"/>
      <c r="AT1779"/>
      <c r="AU1779"/>
      <c r="AV1779"/>
      <c r="AW1779"/>
      <c r="AX1779"/>
      <c r="AY1779"/>
      <c r="AZ1779"/>
      <c r="BA1779"/>
      <c r="BB1779"/>
      <c r="BC1779"/>
      <c r="BD1779"/>
      <c r="BE1779"/>
      <c r="BF1779"/>
      <c r="BG1779"/>
      <c r="BH1779"/>
      <c r="BI1779"/>
      <c r="BJ1779"/>
      <c r="BK1779"/>
      <c r="BL1779"/>
      <c r="BM1779"/>
      <c r="BN1779"/>
      <c r="BO1779"/>
    </row>
    <row r="1780" spans="1:67" ht="15" x14ac:dyDescent="0.25">
      <c r="A1780" s="245" t="s">
        <v>5395</v>
      </c>
      <c r="B1780" s="245" t="s">
        <v>5394</v>
      </c>
      <c r="C1780" s="245" t="s">
        <v>5449</v>
      </c>
      <c r="D1780" s="245" t="s">
        <v>5448</v>
      </c>
      <c r="E1780" s="246" t="s">
        <v>44</v>
      </c>
      <c r="F1780" s="245" t="s">
        <v>44</v>
      </c>
      <c r="G1780" s="245" t="s">
        <v>10783</v>
      </c>
      <c r="H1780" s="245" t="s">
        <v>16990</v>
      </c>
      <c r="I1780" s="245" t="s">
        <v>24</v>
      </c>
      <c r="J1780" s="245" t="s">
        <v>569</v>
      </c>
      <c r="K1780" s="246" t="s">
        <v>23373</v>
      </c>
      <c r="L1780" s="245" t="s">
        <v>568</v>
      </c>
      <c r="M1780"/>
      <c r="N1780"/>
      <c r="O1780"/>
      <c r="P1780"/>
      <c r="Q1780"/>
      <c r="R1780"/>
      <c r="S1780"/>
      <c r="T1780"/>
      <c r="U1780"/>
      <c r="V1780"/>
      <c r="W1780"/>
      <c r="X1780"/>
      <c r="Y1780"/>
      <c r="Z1780"/>
      <c r="AA1780"/>
      <c r="AB1780"/>
      <c r="AC1780"/>
      <c r="AD1780"/>
      <c r="AE1780"/>
      <c r="AF1780"/>
      <c r="AG1780"/>
      <c r="AH1780"/>
      <c r="AI1780"/>
      <c r="AJ1780"/>
      <c r="AK1780"/>
      <c r="AL1780"/>
      <c r="AM1780"/>
      <c r="AN1780"/>
      <c r="AO1780"/>
      <c r="AP1780"/>
      <c r="AQ1780"/>
      <c r="AR1780"/>
      <c r="AS1780"/>
      <c r="AT1780"/>
      <c r="AU1780"/>
      <c r="AV1780"/>
      <c r="AW1780"/>
      <c r="AX1780"/>
      <c r="AY1780"/>
      <c r="AZ1780"/>
      <c r="BA1780"/>
      <c r="BB1780"/>
      <c r="BC1780"/>
      <c r="BD1780"/>
      <c r="BE1780"/>
      <c r="BF1780"/>
      <c r="BG1780"/>
      <c r="BH1780"/>
      <c r="BI1780"/>
      <c r="BJ1780"/>
      <c r="BK1780"/>
      <c r="BL1780"/>
      <c r="BM1780"/>
      <c r="BN1780"/>
      <c r="BO1780"/>
    </row>
    <row r="1781" spans="1:67" ht="15" x14ac:dyDescent="0.25">
      <c r="A1781" s="245" t="s">
        <v>5395</v>
      </c>
      <c r="B1781" s="245" t="s">
        <v>5394</v>
      </c>
      <c r="C1781" s="245" t="s">
        <v>5449</v>
      </c>
      <c r="D1781" s="245" t="s">
        <v>5448</v>
      </c>
      <c r="E1781" s="246" t="s">
        <v>44</v>
      </c>
      <c r="F1781" s="245" t="s">
        <v>44</v>
      </c>
      <c r="G1781" s="245" t="s">
        <v>10784</v>
      </c>
      <c r="H1781" s="245" t="s">
        <v>16992</v>
      </c>
      <c r="I1781" s="245" t="s">
        <v>24</v>
      </c>
      <c r="J1781" s="245" t="s">
        <v>569</v>
      </c>
      <c r="K1781" s="246" t="s">
        <v>23374</v>
      </c>
      <c r="L1781" s="245" t="s">
        <v>568</v>
      </c>
      <c r="M1781"/>
      <c r="N1781"/>
      <c r="O1781"/>
      <c r="P1781"/>
      <c r="Q1781"/>
      <c r="R1781"/>
      <c r="S1781"/>
      <c r="T1781"/>
      <c r="U1781"/>
      <c r="V1781"/>
      <c r="W1781"/>
      <c r="X1781"/>
      <c r="Y1781"/>
      <c r="Z1781"/>
      <c r="AA1781"/>
      <c r="AB1781"/>
      <c r="AC1781"/>
      <c r="AD1781"/>
      <c r="AE1781"/>
      <c r="AF1781"/>
      <c r="AG1781"/>
      <c r="AH1781"/>
      <c r="AI1781"/>
      <c r="AJ1781"/>
      <c r="AK1781"/>
      <c r="AL1781"/>
      <c r="AM1781"/>
      <c r="AN1781"/>
      <c r="AO1781"/>
      <c r="AP1781"/>
      <c r="AQ1781"/>
      <c r="AR1781"/>
      <c r="AS1781"/>
      <c r="AT1781"/>
      <c r="AU1781"/>
      <c r="AV1781"/>
      <c r="AW1781"/>
      <c r="AX1781"/>
      <c r="AY1781"/>
      <c r="AZ1781"/>
      <c r="BA1781"/>
      <c r="BB1781"/>
      <c r="BC1781"/>
      <c r="BD1781"/>
      <c r="BE1781"/>
      <c r="BF1781"/>
      <c r="BG1781"/>
      <c r="BH1781"/>
      <c r="BI1781"/>
      <c r="BJ1781"/>
      <c r="BK1781"/>
      <c r="BL1781"/>
      <c r="BM1781"/>
      <c r="BN1781"/>
      <c r="BO1781"/>
    </row>
    <row r="1782" spans="1:67" ht="15" x14ac:dyDescent="0.25">
      <c r="A1782" s="245" t="s">
        <v>5395</v>
      </c>
      <c r="B1782" s="245" t="s">
        <v>5394</v>
      </c>
      <c r="C1782" s="245" t="s">
        <v>5449</v>
      </c>
      <c r="D1782" s="245" t="s">
        <v>5448</v>
      </c>
      <c r="E1782" s="246" t="s">
        <v>44</v>
      </c>
      <c r="F1782" s="245" t="s">
        <v>44</v>
      </c>
      <c r="G1782" s="245" t="s">
        <v>10785</v>
      </c>
      <c r="H1782" s="245" t="s">
        <v>16994</v>
      </c>
      <c r="I1782" s="245" t="s">
        <v>24</v>
      </c>
      <c r="J1782" s="245" t="s">
        <v>569</v>
      </c>
      <c r="K1782" s="246" t="s">
        <v>23375</v>
      </c>
      <c r="L1782" s="245" t="s">
        <v>568</v>
      </c>
      <c r="M1782"/>
      <c r="N1782"/>
      <c r="O1782"/>
      <c r="P1782"/>
      <c r="Q1782"/>
      <c r="R1782"/>
      <c r="S1782"/>
      <c r="T1782"/>
      <c r="U1782"/>
      <c r="V1782"/>
      <c r="W1782"/>
      <c r="X1782"/>
      <c r="Y1782"/>
      <c r="Z1782"/>
      <c r="AA1782"/>
      <c r="AB1782"/>
      <c r="AC1782"/>
      <c r="AD1782"/>
      <c r="AE1782"/>
      <c r="AF1782"/>
      <c r="AG1782"/>
      <c r="AH1782"/>
      <c r="AI1782"/>
      <c r="AJ1782"/>
      <c r="AK1782"/>
      <c r="AL1782"/>
      <c r="AM1782"/>
      <c r="AN1782"/>
      <c r="AO1782"/>
      <c r="AP1782"/>
      <c r="AQ1782"/>
      <c r="AR1782"/>
      <c r="AS1782"/>
      <c r="AT1782"/>
      <c r="AU1782"/>
      <c r="AV1782"/>
      <c r="AW1782"/>
      <c r="AX1782"/>
      <c r="AY1782"/>
      <c r="AZ1782"/>
      <c r="BA1782"/>
      <c r="BB1782"/>
      <c r="BC1782"/>
      <c r="BD1782"/>
      <c r="BE1782"/>
      <c r="BF1782"/>
      <c r="BG1782"/>
      <c r="BH1782"/>
      <c r="BI1782"/>
      <c r="BJ1782"/>
      <c r="BK1782"/>
      <c r="BL1782"/>
      <c r="BM1782"/>
      <c r="BN1782"/>
      <c r="BO1782"/>
    </row>
    <row r="1783" spans="1:67" ht="15" x14ac:dyDescent="0.25">
      <c r="A1783" s="245" t="s">
        <v>5395</v>
      </c>
      <c r="B1783" s="245" t="s">
        <v>5394</v>
      </c>
      <c r="C1783" s="245" t="s">
        <v>5449</v>
      </c>
      <c r="D1783" s="245" t="s">
        <v>5448</v>
      </c>
      <c r="E1783" s="246" t="s">
        <v>44</v>
      </c>
      <c r="F1783" s="245" t="s">
        <v>44</v>
      </c>
      <c r="G1783" s="245" t="s">
        <v>10786</v>
      </c>
      <c r="H1783" s="245" t="s">
        <v>16996</v>
      </c>
      <c r="I1783" s="245" t="s">
        <v>24</v>
      </c>
      <c r="J1783" s="245" t="s">
        <v>569</v>
      </c>
      <c r="K1783" s="246" t="s">
        <v>23376</v>
      </c>
      <c r="L1783" s="245" t="s">
        <v>568</v>
      </c>
      <c r="M1783"/>
      <c r="N1783"/>
      <c r="O1783"/>
      <c r="P1783"/>
      <c r="Q1783"/>
      <c r="R1783"/>
      <c r="S1783"/>
      <c r="T1783"/>
      <c r="U1783"/>
      <c r="V1783"/>
      <c r="W1783"/>
      <c r="X1783"/>
      <c r="Y1783"/>
      <c r="Z1783"/>
      <c r="AA1783"/>
      <c r="AB1783"/>
      <c r="AC1783"/>
      <c r="AD1783"/>
      <c r="AE1783"/>
      <c r="AF1783"/>
      <c r="AG1783"/>
      <c r="AH1783"/>
      <c r="AI1783"/>
      <c r="AJ1783"/>
      <c r="AK1783"/>
      <c r="AL1783"/>
      <c r="AM1783"/>
      <c r="AN1783"/>
      <c r="AO1783"/>
      <c r="AP1783"/>
      <c r="AQ1783"/>
      <c r="AR1783"/>
      <c r="AS1783"/>
      <c r="AT1783"/>
      <c r="AU1783"/>
      <c r="AV1783"/>
      <c r="AW1783"/>
      <c r="AX1783"/>
      <c r="AY1783"/>
      <c r="AZ1783"/>
      <c r="BA1783"/>
      <c r="BB1783"/>
      <c r="BC1783"/>
      <c r="BD1783"/>
      <c r="BE1783"/>
      <c r="BF1783"/>
      <c r="BG1783"/>
      <c r="BH1783"/>
      <c r="BI1783"/>
      <c r="BJ1783"/>
      <c r="BK1783"/>
      <c r="BL1783"/>
      <c r="BM1783"/>
      <c r="BN1783"/>
      <c r="BO1783"/>
    </row>
    <row r="1784" spans="1:67" ht="15" x14ac:dyDescent="0.25">
      <c r="A1784" s="245" t="s">
        <v>5395</v>
      </c>
      <c r="B1784" s="245" t="s">
        <v>5394</v>
      </c>
      <c r="C1784" s="245" t="s">
        <v>5449</v>
      </c>
      <c r="D1784" s="245" t="s">
        <v>5448</v>
      </c>
      <c r="E1784" s="246" t="s">
        <v>44</v>
      </c>
      <c r="F1784" s="245" t="s">
        <v>44</v>
      </c>
      <c r="G1784" s="245" t="s">
        <v>10787</v>
      </c>
      <c r="H1784" s="245" t="s">
        <v>16998</v>
      </c>
      <c r="I1784" s="245" t="s">
        <v>24</v>
      </c>
      <c r="J1784" s="245" t="s">
        <v>569</v>
      </c>
      <c r="K1784" s="246" t="s">
        <v>23377</v>
      </c>
      <c r="L1784" s="245" t="s">
        <v>568</v>
      </c>
      <c r="M1784"/>
      <c r="N1784"/>
      <c r="O1784"/>
      <c r="P1784"/>
      <c r="Q1784"/>
      <c r="R1784"/>
      <c r="S1784"/>
      <c r="T1784"/>
      <c r="U1784"/>
      <c r="V1784"/>
      <c r="W1784"/>
      <c r="X1784"/>
      <c r="Y1784"/>
      <c r="Z1784"/>
      <c r="AA1784"/>
      <c r="AB1784"/>
      <c r="AC1784"/>
      <c r="AD1784"/>
      <c r="AE1784"/>
      <c r="AF1784"/>
      <c r="AG1784"/>
      <c r="AH1784"/>
      <c r="AI1784"/>
      <c r="AJ1784"/>
      <c r="AK1784"/>
      <c r="AL1784"/>
      <c r="AM1784"/>
      <c r="AN1784"/>
      <c r="AO1784"/>
      <c r="AP1784"/>
      <c r="AQ1784"/>
      <c r="AR1784"/>
      <c r="AS1784"/>
      <c r="AT1784"/>
      <c r="AU1784"/>
      <c r="AV1784"/>
      <c r="AW1784"/>
      <c r="AX1784"/>
      <c r="AY1784"/>
      <c r="AZ1784"/>
      <c r="BA1784"/>
      <c r="BB1784"/>
      <c r="BC1784"/>
      <c r="BD1784"/>
      <c r="BE1784"/>
      <c r="BF1784"/>
      <c r="BG1784"/>
      <c r="BH1784"/>
      <c r="BI1784"/>
      <c r="BJ1784"/>
      <c r="BK1784"/>
      <c r="BL1784"/>
      <c r="BM1784"/>
      <c r="BN1784"/>
      <c r="BO1784"/>
    </row>
    <row r="1785" spans="1:67" ht="15" x14ac:dyDescent="0.25">
      <c r="A1785" s="245" t="s">
        <v>5395</v>
      </c>
      <c r="B1785" s="245" t="s">
        <v>5394</v>
      </c>
      <c r="C1785" s="245" t="s">
        <v>5449</v>
      </c>
      <c r="D1785" s="245" t="s">
        <v>5448</v>
      </c>
      <c r="E1785" s="246" t="s">
        <v>44</v>
      </c>
      <c r="F1785" s="245" t="s">
        <v>44</v>
      </c>
      <c r="G1785" s="245" t="s">
        <v>10788</v>
      </c>
      <c r="H1785" s="245" t="s">
        <v>17000</v>
      </c>
      <c r="I1785" s="245" t="s">
        <v>24</v>
      </c>
      <c r="J1785" s="245" t="s">
        <v>569</v>
      </c>
      <c r="K1785" s="246" t="s">
        <v>23378</v>
      </c>
      <c r="L1785" s="245" t="s">
        <v>568</v>
      </c>
      <c r="M1785"/>
      <c r="N1785"/>
      <c r="O1785"/>
      <c r="P1785"/>
      <c r="Q1785"/>
      <c r="R1785"/>
      <c r="S1785"/>
      <c r="T1785"/>
      <c r="U1785"/>
      <c r="V1785"/>
      <c r="W1785"/>
      <c r="X1785"/>
      <c r="Y1785"/>
      <c r="Z1785"/>
      <c r="AA1785"/>
      <c r="AB1785"/>
      <c r="AC1785"/>
      <c r="AD1785"/>
      <c r="AE1785"/>
      <c r="AF1785"/>
      <c r="AG1785"/>
      <c r="AH1785"/>
      <c r="AI1785"/>
      <c r="AJ1785"/>
      <c r="AK1785"/>
      <c r="AL1785"/>
      <c r="AM1785"/>
      <c r="AN1785"/>
      <c r="AO1785"/>
      <c r="AP1785"/>
      <c r="AQ1785"/>
      <c r="AR1785"/>
      <c r="AS1785"/>
      <c r="AT1785"/>
      <c r="AU1785"/>
      <c r="AV1785"/>
      <c r="AW1785"/>
      <c r="AX1785"/>
      <c r="AY1785"/>
      <c r="AZ1785"/>
      <c r="BA1785"/>
      <c r="BB1785"/>
      <c r="BC1785"/>
      <c r="BD1785"/>
      <c r="BE1785"/>
      <c r="BF1785"/>
      <c r="BG1785"/>
      <c r="BH1785"/>
      <c r="BI1785"/>
      <c r="BJ1785"/>
      <c r="BK1785"/>
      <c r="BL1785"/>
      <c r="BM1785"/>
      <c r="BN1785"/>
      <c r="BO1785"/>
    </row>
    <row r="1786" spans="1:67" ht="15" x14ac:dyDescent="0.25">
      <c r="A1786" s="245" t="s">
        <v>5395</v>
      </c>
      <c r="B1786" s="245" t="s">
        <v>5394</v>
      </c>
      <c r="C1786" s="245" t="s">
        <v>5393</v>
      </c>
      <c r="D1786" s="245" t="s">
        <v>5392</v>
      </c>
      <c r="E1786" s="246" t="s">
        <v>44</v>
      </c>
      <c r="F1786" s="245" t="s">
        <v>44</v>
      </c>
      <c r="G1786" s="245" t="s">
        <v>5446</v>
      </c>
      <c r="H1786" s="245" t="s">
        <v>5445</v>
      </c>
      <c r="I1786" s="245" t="s">
        <v>14</v>
      </c>
      <c r="J1786" s="245" t="s">
        <v>569</v>
      </c>
      <c r="K1786" s="246" t="s">
        <v>15294</v>
      </c>
      <c r="L1786" s="245" t="s">
        <v>568</v>
      </c>
      <c r="M1786"/>
      <c r="N1786"/>
      <c r="O1786"/>
      <c r="P1786"/>
      <c r="Q1786"/>
      <c r="R1786"/>
      <c r="S1786"/>
      <c r="T1786"/>
      <c r="U1786"/>
      <c r="V1786"/>
      <c r="W1786"/>
      <c r="X1786"/>
      <c r="Y1786"/>
      <c r="Z1786"/>
      <c r="AA1786"/>
      <c r="AB1786"/>
      <c r="AC1786"/>
      <c r="AD1786"/>
      <c r="AE1786"/>
      <c r="AF1786"/>
      <c r="AG1786"/>
      <c r="AH1786"/>
      <c r="AI1786"/>
      <c r="AJ1786"/>
      <c r="AK1786"/>
      <c r="AL1786"/>
      <c r="AM1786"/>
      <c r="AN1786"/>
      <c r="AO1786"/>
      <c r="AP1786"/>
      <c r="AQ1786"/>
      <c r="AR1786"/>
      <c r="AS1786"/>
      <c r="AT1786"/>
      <c r="AU1786"/>
      <c r="AV1786"/>
      <c r="AW1786"/>
      <c r="AX1786"/>
      <c r="AY1786"/>
      <c r="AZ1786"/>
      <c r="BA1786"/>
      <c r="BB1786"/>
      <c r="BC1786"/>
      <c r="BD1786"/>
      <c r="BE1786"/>
      <c r="BF1786"/>
      <c r="BG1786"/>
      <c r="BH1786"/>
      <c r="BI1786"/>
      <c r="BJ1786"/>
      <c r="BK1786"/>
      <c r="BL1786"/>
      <c r="BM1786"/>
      <c r="BN1786"/>
      <c r="BO1786"/>
    </row>
    <row r="1787" spans="1:67" ht="15" x14ac:dyDescent="0.25">
      <c r="A1787" s="245" t="s">
        <v>5395</v>
      </c>
      <c r="B1787" s="245" t="s">
        <v>5394</v>
      </c>
      <c r="C1787" s="245" t="s">
        <v>5393</v>
      </c>
      <c r="D1787" s="245" t="s">
        <v>5392</v>
      </c>
      <c r="E1787" s="246" t="s">
        <v>44</v>
      </c>
      <c r="F1787" s="245" t="s">
        <v>44</v>
      </c>
      <c r="G1787" s="245" t="s">
        <v>5444</v>
      </c>
      <c r="H1787" s="245" t="s">
        <v>5443</v>
      </c>
      <c r="I1787" s="245" t="s">
        <v>14</v>
      </c>
      <c r="J1787" s="245" t="s">
        <v>569</v>
      </c>
      <c r="K1787" s="246" t="s">
        <v>23379</v>
      </c>
      <c r="L1787" s="245" t="s">
        <v>568</v>
      </c>
      <c r="M1787"/>
      <c r="N1787"/>
      <c r="O1787"/>
      <c r="P1787"/>
      <c r="Q1787"/>
      <c r="R1787"/>
      <c r="S1787"/>
      <c r="T1787"/>
      <c r="U1787"/>
      <c r="V1787"/>
      <c r="W1787"/>
      <c r="X1787"/>
      <c r="Y1787"/>
      <c r="Z1787"/>
      <c r="AA1787"/>
      <c r="AB1787"/>
      <c r="AC1787"/>
      <c r="AD1787"/>
      <c r="AE1787"/>
      <c r="AF1787"/>
      <c r="AG1787"/>
      <c r="AH1787"/>
      <c r="AI1787"/>
      <c r="AJ1787"/>
      <c r="AK1787"/>
      <c r="AL1787"/>
      <c r="AM1787"/>
      <c r="AN1787"/>
      <c r="AO1787"/>
      <c r="AP1787"/>
      <c r="AQ1787"/>
      <c r="AR1787"/>
      <c r="AS1787"/>
      <c r="AT1787"/>
      <c r="AU1787"/>
      <c r="AV1787"/>
      <c r="AW1787"/>
      <c r="AX1787"/>
      <c r="AY1787"/>
      <c r="AZ1787"/>
      <c r="BA1787"/>
      <c r="BB1787"/>
      <c r="BC1787"/>
      <c r="BD1787"/>
      <c r="BE1787"/>
      <c r="BF1787"/>
      <c r="BG1787"/>
      <c r="BH1787"/>
      <c r="BI1787"/>
      <c r="BJ1787"/>
      <c r="BK1787"/>
      <c r="BL1787"/>
      <c r="BM1787"/>
      <c r="BN1787"/>
      <c r="BO1787"/>
    </row>
    <row r="1788" spans="1:67" ht="15" x14ac:dyDescent="0.25">
      <c r="A1788" s="245" t="s">
        <v>5395</v>
      </c>
      <c r="B1788" s="245" t="s">
        <v>5394</v>
      </c>
      <c r="C1788" s="245" t="s">
        <v>5393</v>
      </c>
      <c r="D1788" s="245" t="s">
        <v>5392</v>
      </c>
      <c r="E1788" s="246" t="s">
        <v>44</v>
      </c>
      <c r="F1788" s="245" t="s">
        <v>44</v>
      </c>
      <c r="G1788" s="245" t="s">
        <v>5442</v>
      </c>
      <c r="H1788" s="245" t="s">
        <v>5441</v>
      </c>
      <c r="I1788" s="245" t="s">
        <v>14</v>
      </c>
      <c r="J1788" s="245" t="s">
        <v>569</v>
      </c>
      <c r="K1788" s="246" t="s">
        <v>9054</v>
      </c>
      <c r="L1788" s="245" t="s">
        <v>568</v>
      </c>
      <c r="M1788"/>
      <c r="N1788"/>
      <c r="O1788"/>
      <c r="P1788"/>
      <c r="Q1788"/>
      <c r="R1788"/>
      <c r="S1788"/>
      <c r="T1788"/>
      <c r="U1788"/>
      <c r="V1788"/>
      <c r="W1788"/>
      <c r="X1788"/>
      <c r="Y1788"/>
      <c r="Z1788"/>
      <c r="AA1788"/>
      <c r="AB1788"/>
      <c r="AC1788"/>
      <c r="AD1788"/>
      <c r="AE1788"/>
      <c r="AF1788"/>
      <c r="AG1788"/>
      <c r="AH1788"/>
      <c r="AI1788"/>
      <c r="AJ1788"/>
      <c r="AK1788"/>
      <c r="AL1788"/>
      <c r="AM1788"/>
      <c r="AN1788"/>
      <c r="AO1788"/>
      <c r="AP1788"/>
      <c r="AQ1788"/>
      <c r="AR1788"/>
      <c r="AS1788"/>
      <c r="AT1788"/>
      <c r="AU1788"/>
      <c r="AV1788"/>
      <c r="AW1788"/>
      <c r="AX1788"/>
      <c r="AY1788"/>
      <c r="AZ1788"/>
      <c r="BA1788"/>
      <c r="BB1788"/>
      <c r="BC1788"/>
      <c r="BD1788"/>
      <c r="BE1788"/>
      <c r="BF1788"/>
      <c r="BG1788"/>
      <c r="BH1788"/>
      <c r="BI1788"/>
      <c r="BJ1788"/>
      <c r="BK1788"/>
      <c r="BL1788"/>
      <c r="BM1788"/>
      <c r="BN1788"/>
      <c r="BO1788"/>
    </row>
    <row r="1789" spans="1:67" ht="15" x14ac:dyDescent="0.25">
      <c r="A1789" s="245" t="s">
        <v>5395</v>
      </c>
      <c r="B1789" s="245" t="s">
        <v>5394</v>
      </c>
      <c r="C1789" s="245" t="s">
        <v>5393</v>
      </c>
      <c r="D1789" s="245" t="s">
        <v>5392</v>
      </c>
      <c r="E1789" s="246" t="s">
        <v>44</v>
      </c>
      <c r="F1789" s="245" t="s">
        <v>44</v>
      </c>
      <c r="G1789" s="245" t="s">
        <v>5440</v>
      </c>
      <c r="H1789" s="245" t="s">
        <v>5439</v>
      </c>
      <c r="I1789" s="245" t="s">
        <v>14</v>
      </c>
      <c r="J1789" s="245" t="s">
        <v>569</v>
      </c>
      <c r="K1789" s="246" t="s">
        <v>16339</v>
      </c>
      <c r="L1789" s="245" t="s">
        <v>568</v>
      </c>
      <c r="M1789"/>
      <c r="N1789"/>
      <c r="O1789"/>
      <c r="P1789"/>
      <c r="Q1789"/>
      <c r="R1789"/>
      <c r="S1789"/>
      <c r="T1789"/>
      <c r="U1789"/>
      <c r="V1789"/>
      <c r="W1789"/>
      <c r="X1789"/>
      <c r="Y1789"/>
      <c r="Z1789"/>
      <c r="AA1789"/>
      <c r="AB1789"/>
      <c r="AC1789"/>
      <c r="AD1789"/>
      <c r="AE1789"/>
      <c r="AF1789"/>
      <c r="AG1789"/>
      <c r="AH1789"/>
      <c r="AI1789"/>
      <c r="AJ1789"/>
      <c r="AK1789"/>
      <c r="AL1789"/>
      <c r="AM1789"/>
      <c r="AN1789"/>
      <c r="AO1789"/>
      <c r="AP1789"/>
      <c r="AQ1789"/>
      <c r="AR1789"/>
      <c r="AS1789"/>
      <c r="AT1789"/>
      <c r="AU1789"/>
      <c r="AV1789"/>
      <c r="AW1789"/>
      <c r="AX1789"/>
      <c r="AY1789"/>
      <c r="AZ1789"/>
      <c r="BA1789"/>
      <c r="BB1789"/>
      <c r="BC1789"/>
      <c r="BD1789"/>
      <c r="BE1789"/>
      <c r="BF1789"/>
      <c r="BG1789"/>
      <c r="BH1789"/>
      <c r="BI1789"/>
      <c r="BJ1789"/>
      <c r="BK1789"/>
      <c r="BL1789"/>
      <c r="BM1789"/>
      <c r="BN1789"/>
      <c r="BO1789"/>
    </row>
    <row r="1790" spans="1:67" ht="15" x14ac:dyDescent="0.25">
      <c r="A1790" s="245" t="s">
        <v>5395</v>
      </c>
      <c r="B1790" s="245" t="s">
        <v>5394</v>
      </c>
      <c r="C1790" s="245" t="s">
        <v>5393</v>
      </c>
      <c r="D1790" s="245" t="s">
        <v>5392</v>
      </c>
      <c r="E1790" s="246" t="s">
        <v>44</v>
      </c>
      <c r="F1790" s="245" t="s">
        <v>44</v>
      </c>
      <c r="G1790" s="245" t="s">
        <v>5438</v>
      </c>
      <c r="H1790" s="245" t="s">
        <v>5437</v>
      </c>
      <c r="I1790" s="245" t="s">
        <v>14</v>
      </c>
      <c r="J1790" s="245" t="s">
        <v>569</v>
      </c>
      <c r="K1790" s="246" t="s">
        <v>23380</v>
      </c>
      <c r="L1790" s="245" t="s">
        <v>568</v>
      </c>
      <c r="M1790"/>
      <c r="N1790"/>
      <c r="O1790"/>
      <c r="P1790"/>
      <c r="Q1790"/>
      <c r="R1790"/>
      <c r="S1790"/>
      <c r="T1790"/>
      <c r="U1790"/>
      <c r="V1790"/>
      <c r="W1790"/>
      <c r="X1790"/>
      <c r="Y1790"/>
      <c r="Z1790"/>
      <c r="AA1790"/>
      <c r="AB1790"/>
      <c r="AC1790"/>
      <c r="AD1790"/>
      <c r="AE1790"/>
      <c r="AF1790"/>
      <c r="AG1790"/>
      <c r="AH1790"/>
      <c r="AI1790"/>
      <c r="AJ1790"/>
      <c r="AK1790"/>
      <c r="AL1790"/>
      <c r="AM1790"/>
      <c r="AN1790"/>
      <c r="AO1790"/>
      <c r="AP1790"/>
      <c r="AQ1790"/>
      <c r="AR1790"/>
      <c r="AS1790"/>
      <c r="AT1790"/>
      <c r="AU1790"/>
      <c r="AV1790"/>
      <c r="AW1790"/>
      <c r="AX1790"/>
      <c r="AY1790"/>
      <c r="AZ1790"/>
      <c r="BA1790"/>
      <c r="BB1790"/>
      <c r="BC1790"/>
      <c r="BD1790"/>
      <c r="BE1790"/>
      <c r="BF1790"/>
      <c r="BG1790"/>
      <c r="BH1790"/>
      <c r="BI1790"/>
      <c r="BJ1790"/>
      <c r="BK1790"/>
      <c r="BL1790"/>
      <c r="BM1790"/>
      <c r="BN1790"/>
      <c r="BO1790"/>
    </row>
    <row r="1791" spans="1:67" ht="15" x14ac:dyDescent="0.25">
      <c r="A1791" s="245" t="s">
        <v>5395</v>
      </c>
      <c r="B1791" s="245" t="s">
        <v>5394</v>
      </c>
      <c r="C1791" s="245" t="s">
        <v>5393</v>
      </c>
      <c r="D1791" s="245" t="s">
        <v>5392</v>
      </c>
      <c r="E1791" s="246" t="s">
        <v>44</v>
      </c>
      <c r="F1791" s="245" t="s">
        <v>44</v>
      </c>
      <c r="G1791" s="245" t="s">
        <v>5436</v>
      </c>
      <c r="H1791" s="245" t="s">
        <v>5435</v>
      </c>
      <c r="I1791" s="245" t="s">
        <v>14</v>
      </c>
      <c r="J1791" s="245" t="s">
        <v>569</v>
      </c>
      <c r="K1791" s="246" t="s">
        <v>23381</v>
      </c>
      <c r="L1791" s="245" t="s">
        <v>568</v>
      </c>
      <c r="M1791"/>
      <c r="N1791"/>
      <c r="O1791"/>
      <c r="P1791"/>
      <c r="Q1791"/>
      <c r="R1791"/>
      <c r="S1791"/>
      <c r="T1791"/>
      <c r="U1791"/>
      <c r="V1791"/>
      <c r="W1791"/>
      <c r="X1791"/>
      <c r="Y1791"/>
      <c r="Z1791"/>
      <c r="AA1791"/>
      <c r="AB1791"/>
      <c r="AC1791"/>
      <c r="AD1791"/>
      <c r="AE1791"/>
      <c r="AF1791"/>
      <c r="AG1791"/>
      <c r="AH1791"/>
      <c r="AI1791"/>
      <c r="AJ1791"/>
      <c r="AK1791"/>
      <c r="AL1791"/>
      <c r="AM1791"/>
      <c r="AN1791"/>
      <c r="AO1791"/>
      <c r="AP1791"/>
      <c r="AQ1791"/>
      <c r="AR1791"/>
      <c r="AS1791"/>
      <c r="AT1791"/>
      <c r="AU1791"/>
      <c r="AV1791"/>
      <c r="AW1791"/>
      <c r="AX1791"/>
      <c r="AY1791"/>
      <c r="AZ1791"/>
      <c r="BA1791"/>
      <c r="BB1791"/>
      <c r="BC1791"/>
      <c r="BD1791"/>
      <c r="BE1791"/>
      <c r="BF1791"/>
      <c r="BG1791"/>
      <c r="BH1791"/>
      <c r="BI1791"/>
      <c r="BJ1791"/>
      <c r="BK1791"/>
      <c r="BL1791"/>
      <c r="BM1791"/>
      <c r="BN1791"/>
      <c r="BO1791"/>
    </row>
    <row r="1792" spans="1:67" ht="15" x14ac:dyDescent="0.25">
      <c r="A1792" s="245" t="s">
        <v>5395</v>
      </c>
      <c r="B1792" s="245" t="s">
        <v>5394</v>
      </c>
      <c r="C1792" s="245" t="s">
        <v>5393</v>
      </c>
      <c r="D1792" s="245" t="s">
        <v>5392</v>
      </c>
      <c r="E1792" s="246" t="s">
        <v>44</v>
      </c>
      <c r="F1792" s="245" t="s">
        <v>44</v>
      </c>
      <c r="G1792" s="245" t="s">
        <v>5434</v>
      </c>
      <c r="H1792" s="245" t="s">
        <v>5433</v>
      </c>
      <c r="I1792" s="245" t="s">
        <v>14</v>
      </c>
      <c r="J1792" s="245" t="s">
        <v>569</v>
      </c>
      <c r="K1792" s="246" t="s">
        <v>15444</v>
      </c>
      <c r="L1792" s="245" t="s">
        <v>568</v>
      </c>
      <c r="M1792"/>
      <c r="N1792"/>
      <c r="O1792"/>
      <c r="P1792"/>
      <c r="Q1792"/>
      <c r="R1792"/>
      <c r="S1792"/>
      <c r="T1792"/>
      <c r="U1792"/>
      <c r="V1792"/>
      <c r="W1792"/>
      <c r="X1792"/>
      <c r="Y1792"/>
      <c r="Z1792"/>
      <c r="AA1792"/>
      <c r="AB1792"/>
      <c r="AC1792"/>
      <c r="AD1792"/>
      <c r="AE1792"/>
      <c r="AF1792"/>
      <c r="AG1792"/>
      <c r="AH1792"/>
      <c r="AI1792"/>
      <c r="AJ1792"/>
      <c r="AK1792"/>
      <c r="AL1792"/>
      <c r="AM1792"/>
      <c r="AN1792"/>
      <c r="AO1792"/>
      <c r="AP1792"/>
      <c r="AQ1792"/>
      <c r="AR1792"/>
      <c r="AS1792"/>
      <c r="AT1792"/>
      <c r="AU1792"/>
      <c r="AV1792"/>
      <c r="AW1792"/>
      <c r="AX1792"/>
      <c r="AY1792"/>
      <c r="AZ1792"/>
      <c r="BA1792"/>
      <c r="BB1792"/>
      <c r="BC1792"/>
      <c r="BD1792"/>
      <c r="BE1792"/>
      <c r="BF1792"/>
      <c r="BG1792"/>
      <c r="BH1792"/>
      <c r="BI1792"/>
      <c r="BJ1792"/>
      <c r="BK1792"/>
      <c r="BL1792"/>
      <c r="BM1792"/>
      <c r="BN1792"/>
      <c r="BO1792"/>
    </row>
    <row r="1793" spans="1:67" ht="15" x14ac:dyDescent="0.25">
      <c r="A1793" s="245" t="s">
        <v>5395</v>
      </c>
      <c r="B1793" s="245" t="s">
        <v>5394</v>
      </c>
      <c r="C1793" s="245" t="s">
        <v>5393</v>
      </c>
      <c r="D1793" s="245" t="s">
        <v>5392</v>
      </c>
      <c r="E1793" s="246" t="s">
        <v>44</v>
      </c>
      <c r="F1793" s="245" t="s">
        <v>44</v>
      </c>
      <c r="G1793" s="245" t="s">
        <v>5432</v>
      </c>
      <c r="H1793" s="245" t="s">
        <v>5431</v>
      </c>
      <c r="I1793" s="245" t="s">
        <v>14</v>
      </c>
      <c r="J1793" s="245" t="s">
        <v>569</v>
      </c>
      <c r="K1793" s="246" t="s">
        <v>23382</v>
      </c>
      <c r="L1793" s="245" t="s">
        <v>568</v>
      </c>
      <c r="M1793"/>
      <c r="N1793"/>
      <c r="O1793"/>
      <c r="P1793"/>
      <c r="Q1793"/>
      <c r="R1793"/>
      <c r="S1793"/>
      <c r="T1793"/>
      <c r="U1793"/>
      <c r="V1793"/>
      <c r="W1793"/>
      <c r="X1793"/>
      <c r="Y1793"/>
      <c r="Z1793"/>
      <c r="AA1793"/>
      <c r="AB1793"/>
      <c r="AC1793"/>
      <c r="AD1793"/>
      <c r="AE1793"/>
      <c r="AF1793"/>
      <c r="AG1793"/>
      <c r="AH1793"/>
      <c r="AI1793"/>
      <c r="AJ1793"/>
      <c r="AK1793"/>
      <c r="AL1793"/>
      <c r="AM1793"/>
      <c r="AN1793"/>
      <c r="AO1793"/>
      <c r="AP1793"/>
      <c r="AQ1793"/>
      <c r="AR1793"/>
      <c r="AS1793"/>
      <c r="AT1793"/>
      <c r="AU1793"/>
      <c r="AV1793"/>
      <c r="AW1793"/>
      <c r="AX1793"/>
      <c r="AY1793"/>
      <c r="AZ1793"/>
      <c r="BA1793"/>
      <c r="BB1793"/>
      <c r="BC1793"/>
      <c r="BD1793"/>
      <c r="BE1793"/>
      <c r="BF1793"/>
      <c r="BG1793"/>
      <c r="BH1793"/>
      <c r="BI1793"/>
      <c r="BJ1793"/>
      <c r="BK1793"/>
      <c r="BL1793"/>
      <c r="BM1793"/>
      <c r="BN1793"/>
      <c r="BO1793"/>
    </row>
    <row r="1794" spans="1:67" ht="15" x14ac:dyDescent="0.25">
      <c r="A1794" s="245" t="s">
        <v>5395</v>
      </c>
      <c r="B1794" s="245" t="s">
        <v>5394</v>
      </c>
      <c r="C1794" s="245" t="s">
        <v>5393</v>
      </c>
      <c r="D1794" s="245" t="s">
        <v>5392</v>
      </c>
      <c r="E1794" s="246" t="s">
        <v>44</v>
      </c>
      <c r="F1794" s="245" t="s">
        <v>44</v>
      </c>
      <c r="G1794" s="245" t="s">
        <v>5430</v>
      </c>
      <c r="H1794" s="245" t="s">
        <v>17006</v>
      </c>
      <c r="I1794" s="245" t="s">
        <v>14</v>
      </c>
      <c r="J1794" s="245" t="s">
        <v>569</v>
      </c>
      <c r="K1794" s="246" t="s">
        <v>23383</v>
      </c>
      <c r="L1794" s="245" t="s">
        <v>568</v>
      </c>
      <c r="M1794"/>
      <c r="N1794"/>
      <c r="O1794"/>
      <c r="P1794"/>
      <c r="Q1794"/>
      <c r="R1794"/>
      <c r="S1794"/>
      <c r="T1794"/>
      <c r="U1794"/>
      <c r="V1794"/>
      <c r="W1794"/>
      <c r="X1794"/>
      <c r="Y1794"/>
      <c r="Z1794"/>
      <c r="AA1794"/>
      <c r="AB1794"/>
      <c r="AC1794"/>
      <c r="AD1794"/>
      <c r="AE1794"/>
      <c r="AF1794"/>
      <c r="AG1794"/>
      <c r="AH1794"/>
      <c r="AI1794"/>
      <c r="AJ1794"/>
      <c r="AK1794"/>
      <c r="AL1794"/>
      <c r="AM1794"/>
      <c r="AN1794"/>
      <c r="AO1794"/>
      <c r="AP1794"/>
      <c r="AQ1794"/>
      <c r="AR1794"/>
      <c r="AS1794"/>
      <c r="AT1794"/>
      <c r="AU1794"/>
      <c r="AV1794"/>
      <c r="AW1794"/>
      <c r="AX1794"/>
      <c r="AY1794"/>
      <c r="AZ1794"/>
      <c r="BA1794"/>
      <c r="BB1794"/>
      <c r="BC1794"/>
      <c r="BD1794"/>
      <c r="BE1794"/>
      <c r="BF1794"/>
      <c r="BG1794"/>
      <c r="BH1794"/>
      <c r="BI1794"/>
      <c r="BJ1794"/>
      <c r="BK1794"/>
      <c r="BL1794"/>
      <c r="BM1794"/>
      <c r="BN1794"/>
      <c r="BO1794"/>
    </row>
    <row r="1795" spans="1:67" ht="15" x14ac:dyDescent="0.25">
      <c r="A1795" s="245" t="s">
        <v>5395</v>
      </c>
      <c r="B1795" s="245" t="s">
        <v>5394</v>
      </c>
      <c r="C1795" s="245" t="s">
        <v>5393</v>
      </c>
      <c r="D1795" s="245" t="s">
        <v>5392</v>
      </c>
      <c r="E1795" s="246" t="s">
        <v>44</v>
      </c>
      <c r="F1795" s="245" t="s">
        <v>44</v>
      </c>
      <c r="G1795" s="245" t="s">
        <v>5429</v>
      </c>
      <c r="H1795" s="245" t="s">
        <v>5428</v>
      </c>
      <c r="I1795" s="245" t="s">
        <v>14</v>
      </c>
      <c r="J1795" s="245" t="s">
        <v>569</v>
      </c>
      <c r="K1795" s="246" t="s">
        <v>23384</v>
      </c>
      <c r="L1795" s="245" t="s">
        <v>568</v>
      </c>
      <c r="M1795"/>
      <c r="N1795"/>
      <c r="O1795"/>
      <c r="P1795"/>
      <c r="Q1795"/>
      <c r="R1795"/>
      <c r="S1795"/>
      <c r="T1795"/>
      <c r="U1795"/>
      <c r="V1795"/>
      <c r="W1795"/>
      <c r="X1795"/>
      <c r="Y1795"/>
      <c r="Z1795"/>
      <c r="AA1795"/>
      <c r="AB1795"/>
      <c r="AC1795"/>
      <c r="AD1795"/>
      <c r="AE1795"/>
      <c r="AF1795"/>
      <c r="AG1795"/>
      <c r="AH1795"/>
      <c r="AI1795"/>
      <c r="AJ1795"/>
      <c r="AK1795"/>
      <c r="AL1795"/>
      <c r="AM1795"/>
      <c r="AN1795"/>
      <c r="AO1795"/>
      <c r="AP1795"/>
      <c r="AQ1795"/>
      <c r="AR1795"/>
      <c r="AS1795"/>
      <c r="AT1795"/>
      <c r="AU1795"/>
      <c r="AV1795"/>
      <c r="AW1795"/>
      <c r="AX1795"/>
      <c r="AY1795"/>
      <c r="AZ1795"/>
      <c r="BA1795"/>
      <c r="BB1795"/>
      <c r="BC1795"/>
      <c r="BD1795"/>
      <c r="BE1795"/>
      <c r="BF1795"/>
      <c r="BG1795"/>
      <c r="BH1795"/>
      <c r="BI1795"/>
      <c r="BJ1795"/>
      <c r="BK1795"/>
      <c r="BL1795"/>
      <c r="BM1795"/>
      <c r="BN1795"/>
      <c r="BO1795"/>
    </row>
    <row r="1796" spans="1:67" ht="15" x14ac:dyDescent="0.25">
      <c r="A1796" s="245" t="s">
        <v>5395</v>
      </c>
      <c r="B1796" s="245" t="s">
        <v>5394</v>
      </c>
      <c r="C1796" s="245" t="s">
        <v>5393</v>
      </c>
      <c r="D1796" s="245" t="s">
        <v>5392</v>
      </c>
      <c r="E1796" s="246" t="s">
        <v>44</v>
      </c>
      <c r="F1796" s="245" t="s">
        <v>44</v>
      </c>
      <c r="G1796" s="245" t="s">
        <v>5427</v>
      </c>
      <c r="H1796" s="245" t="s">
        <v>5426</v>
      </c>
      <c r="I1796" s="245" t="s">
        <v>14</v>
      </c>
      <c r="J1796" s="245" t="s">
        <v>59</v>
      </c>
      <c r="K1796" s="246" t="s">
        <v>23385</v>
      </c>
      <c r="L1796" s="245" t="s">
        <v>568</v>
      </c>
      <c r="M1796"/>
      <c r="N1796"/>
      <c r="O1796"/>
      <c r="P1796"/>
      <c r="Q1796"/>
      <c r="R1796"/>
      <c r="S1796"/>
      <c r="T1796"/>
      <c r="U1796"/>
      <c r="V1796"/>
      <c r="W1796"/>
      <c r="X1796"/>
      <c r="Y1796"/>
      <c r="Z1796"/>
      <c r="AA1796"/>
      <c r="AB1796"/>
      <c r="AC1796"/>
      <c r="AD1796"/>
      <c r="AE1796"/>
      <c r="AF1796"/>
      <c r="AG1796"/>
      <c r="AH1796"/>
      <c r="AI1796"/>
      <c r="AJ1796"/>
      <c r="AK1796"/>
      <c r="AL1796"/>
      <c r="AM1796"/>
      <c r="AN1796"/>
      <c r="AO1796"/>
      <c r="AP1796"/>
      <c r="AQ1796"/>
      <c r="AR1796"/>
      <c r="AS1796"/>
      <c r="AT1796"/>
      <c r="AU1796"/>
      <c r="AV1796"/>
      <c r="AW1796"/>
      <c r="AX1796"/>
      <c r="AY1796"/>
      <c r="AZ1796"/>
      <c r="BA1796"/>
      <c r="BB1796"/>
      <c r="BC1796"/>
      <c r="BD1796"/>
      <c r="BE1796"/>
      <c r="BF1796"/>
      <c r="BG1796"/>
      <c r="BH1796"/>
      <c r="BI1796"/>
      <c r="BJ1796"/>
      <c r="BK1796"/>
      <c r="BL1796"/>
      <c r="BM1796"/>
      <c r="BN1796"/>
      <c r="BO1796"/>
    </row>
    <row r="1797" spans="1:67" ht="15" x14ac:dyDescent="0.25">
      <c r="A1797" s="245" t="s">
        <v>5395</v>
      </c>
      <c r="B1797" s="245" t="s">
        <v>5394</v>
      </c>
      <c r="C1797" s="245" t="s">
        <v>5393</v>
      </c>
      <c r="D1797" s="245" t="s">
        <v>5392</v>
      </c>
      <c r="E1797" s="246" t="s">
        <v>44</v>
      </c>
      <c r="F1797" s="245" t="s">
        <v>44</v>
      </c>
      <c r="G1797" s="245" t="s">
        <v>5425</v>
      </c>
      <c r="H1797" s="245" t="s">
        <v>5424</v>
      </c>
      <c r="I1797" s="245" t="s">
        <v>14</v>
      </c>
      <c r="J1797" s="245" t="s">
        <v>59</v>
      </c>
      <c r="K1797" s="246" t="s">
        <v>9506</v>
      </c>
      <c r="L1797" s="245" t="s">
        <v>568</v>
      </c>
      <c r="M1797"/>
      <c r="N1797"/>
      <c r="O1797"/>
      <c r="P1797"/>
      <c r="Q1797"/>
      <c r="R1797"/>
      <c r="S1797"/>
      <c r="T1797"/>
      <c r="U1797"/>
      <c r="V1797"/>
      <c r="W1797"/>
      <c r="X1797"/>
      <c r="Y1797"/>
      <c r="Z1797"/>
      <c r="AA1797"/>
      <c r="AB1797"/>
      <c r="AC1797"/>
      <c r="AD1797"/>
      <c r="AE1797"/>
      <c r="AF1797"/>
      <c r="AG1797"/>
      <c r="AH1797"/>
      <c r="AI1797"/>
      <c r="AJ1797"/>
      <c r="AK1797"/>
      <c r="AL1797"/>
      <c r="AM1797"/>
      <c r="AN1797"/>
      <c r="AO1797"/>
      <c r="AP1797"/>
      <c r="AQ1797"/>
      <c r="AR1797"/>
      <c r="AS1797"/>
      <c r="AT1797"/>
      <c r="AU1797"/>
      <c r="AV1797"/>
      <c r="AW1797"/>
      <c r="AX1797"/>
      <c r="AY1797"/>
      <c r="AZ1797"/>
      <c r="BA1797"/>
      <c r="BB1797"/>
      <c r="BC1797"/>
      <c r="BD1797"/>
      <c r="BE1797"/>
      <c r="BF1797"/>
      <c r="BG1797"/>
      <c r="BH1797"/>
      <c r="BI1797"/>
      <c r="BJ1797"/>
      <c r="BK1797"/>
      <c r="BL1797"/>
      <c r="BM1797"/>
      <c r="BN1797"/>
      <c r="BO1797"/>
    </row>
    <row r="1798" spans="1:67" ht="15" x14ac:dyDescent="0.25">
      <c r="A1798" s="245" t="s">
        <v>5395</v>
      </c>
      <c r="B1798" s="245" t="s">
        <v>5394</v>
      </c>
      <c r="C1798" s="245" t="s">
        <v>5393</v>
      </c>
      <c r="D1798" s="245" t="s">
        <v>5392</v>
      </c>
      <c r="E1798" s="246" t="s">
        <v>44</v>
      </c>
      <c r="F1798" s="245" t="s">
        <v>44</v>
      </c>
      <c r="G1798" s="245" t="s">
        <v>5423</v>
      </c>
      <c r="H1798" s="245" t="s">
        <v>17010</v>
      </c>
      <c r="I1798" s="245" t="s">
        <v>14</v>
      </c>
      <c r="J1798" s="245" t="s">
        <v>59</v>
      </c>
      <c r="K1798" s="246" t="s">
        <v>14309</v>
      </c>
      <c r="L1798" s="245" t="s">
        <v>568</v>
      </c>
      <c r="M1798"/>
      <c r="N1798"/>
      <c r="O1798"/>
      <c r="P1798"/>
      <c r="Q1798"/>
      <c r="R1798"/>
      <c r="S1798"/>
      <c r="T1798"/>
      <c r="U1798"/>
      <c r="V1798"/>
      <c r="W1798"/>
      <c r="X1798"/>
      <c r="Y1798"/>
      <c r="Z1798"/>
      <c r="AA1798"/>
      <c r="AB1798"/>
      <c r="AC1798"/>
      <c r="AD1798"/>
      <c r="AE1798"/>
      <c r="AF1798"/>
      <c r="AG1798"/>
      <c r="AH1798"/>
      <c r="AI1798"/>
      <c r="AJ1798"/>
      <c r="AK1798"/>
      <c r="AL1798"/>
      <c r="AM1798"/>
      <c r="AN1798"/>
      <c r="AO1798"/>
      <c r="AP1798"/>
      <c r="AQ1798"/>
      <c r="AR1798"/>
      <c r="AS1798"/>
      <c r="AT1798"/>
      <c r="AU1798"/>
      <c r="AV1798"/>
      <c r="AW1798"/>
      <c r="AX1798"/>
      <c r="AY1798"/>
      <c r="AZ1798"/>
      <c r="BA1798"/>
      <c r="BB1798"/>
      <c r="BC1798"/>
      <c r="BD1798"/>
      <c r="BE1798"/>
      <c r="BF1798"/>
      <c r="BG1798"/>
      <c r="BH1798"/>
      <c r="BI1798"/>
      <c r="BJ1798"/>
      <c r="BK1798"/>
      <c r="BL1798"/>
      <c r="BM1798"/>
      <c r="BN1798"/>
      <c r="BO1798"/>
    </row>
    <row r="1799" spans="1:67" ht="15" x14ac:dyDescent="0.25">
      <c r="A1799" s="245" t="s">
        <v>5395</v>
      </c>
      <c r="B1799" s="245" t="s">
        <v>5394</v>
      </c>
      <c r="C1799" s="245" t="s">
        <v>5393</v>
      </c>
      <c r="D1799" s="245" t="s">
        <v>5392</v>
      </c>
      <c r="E1799" s="246" t="s">
        <v>44</v>
      </c>
      <c r="F1799" s="245" t="s">
        <v>44</v>
      </c>
      <c r="G1799" s="245" t="s">
        <v>5422</v>
      </c>
      <c r="H1799" s="245" t="s">
        <v>17012</v>
      </c>
      <c r="I1799" s="245" t="s">
        <v>14</v>
      </c>
      <c r="J1799" s="245" t="s">
        <v>59</v>
      </c>
      <c r="K1799" s="246" t="s">
        <v>10403</v>
      </c>
      <c r="L1799" s="245" t="s">
        <v>568</v>
      </c>
      <c r="M1799"/>
      <c r="N1799"/>
      <c r="O1799"/>
      <c r="P1799"/>
      <c r="Q1799"/>
      <c r="R1799"/>
      <c r="S1799"/>
      <c r="T1799"/>
      <c r="U1799"/>
      <c r="V1799"/>
      <c r="W1799"/>
      <c r="X1799"/>
      <c r="Y1799"/>
      <c r="Z1799"/>
      <c r="AA1799"/>
      <c r="AB1799"/>
      <c r="AC1799"/>
      <c r="AD1799"/>
      <c r="AE1799"/>
      <c r="AF1799"/>
      <c r="AG1799"/>
      <c r="AH1799"/>
      <c r="AI1799"/>
      <c r="AJ1799"/>
      <c r="AK1799"/>
      <c r="AL1799"/>
      <c r="AM1799"/>
      <c r="AN1799"/>
      <c r="AO1799"/>
      <c r="AP1799"/>
      <c r="AQ1799"/>
      <c r="AR1799"/>
      <c r="AS1799"/>
      <c r="AT1799"/>
      <c r="AU1799"/>
      <c r="AV1799"/>
      <c r="AW1799"/>
      <c r="AX1799"/>
      <c r="AY1799"/>
      <c r="AZ1799"/>
      <c r="BA1799"/>
      <c r="BB1799"/>
      <c r="BC1799"/>
      <c r="BD1799"/>
      <c r="BE1799"/>
      <c r="BF1799"/>
      <c r="BG1799"/>
      <c r="BH1799"/>
      <c r="BI1799"/>
      <c r="BJ1799"/>
      <c r="BK1799"/>
      <c r="BL1799"/>
      <c r="BM1799"/>
      <c r="BN1799"/>
      <c r="BO1799"/>
    </row>
    <row r="1800" spans="1:67" ht="15" x14ac:dyDescent="0.25">
      <c r="A1800" s="245" t="s">
        <v>5395</v>
      </c>
      <c r="B1800" s="245" t="s">
        <v>5394</v>
      </c>
      <c r="C1800" s="245" t="s">
        <v>5393</v>
      </c>
      <c r="D1800" s="245" t="s">
        <v>5392</v>
      </c>
      <c r="E1800" s="246" t="s">
        <v>44</v>
      </c>
      <c r="F1800" s="245" t="s">
        <v>44</v>
      </c>
      <c r="G1800" s="245" t="s">
        <v>10793</v>
      </c>
      <c r="H1800" s="245" t="s">
        <v>10794</v>
      </c>
      <c r="I1800" s="245" t="s">
        <v>14</v>
      </c>
      <c r="J1800" s="245" t="s">
        <v>59</v>
      </c>
      <c r="K1800" s="246" t="s">
        <v>10191</v>
      </c>
      <c r="L1800" s="245" t="s">
        <v>568</v>
      </c>
      <c r="M1800"/>
      <c r="N1800"/>
      <c r="O1800"/>
      <c r="P1800"/>
      <c r="Q1800"/>
      <c r="R1800"/>
      <c r="S1800"/>
      <c r="T1800"/>
      <c r="U1800"/>
      <c r="V1800"/>
      <c r="W1800"/>
      <c r="X1800"/>
      <c r="Y1800"/>
      <c r="Z1800"/>
      <c r="AA1800"/>
      <c r="AB1800"/>
      <c r="AC1800"/>
      <c r="AD1800"/>
      <c r="AE1800"/>
      <c r="AF1800"/>
      <c r="AG1800"/>
      <c r="AH1800"/>
      <c r="AI1800"/>
      <c r="AJ1800"/>
      <c r="AK1800"/>
      <c r="AL1800"/>
      <c r="AM1800"/>
      <c r="AN1800"/>
      <c r="AO1800"/>
      <c r="AP1800"/>
      <c r="AQ1800"/>
      <c r="AR1800"/>
      <c r="AS1800"/>
      <c r="AT1800"/>
      <c r="AU1800"/>
      <c r="AV1800"/>
      <c r="AW1800"/>
      <c r="AX1800"/>
      <c r="AY1800"/>
      <c r="AZ1800"/>
      <c r="BA1800"/>
      <c r="BB1800"/>
      <c r="BC1800"/>
      <c r="BD1800"/>
      <c r="BE1800"/>
      <c r="BF1800"/>
      <c r="BG1800"/>
      <c r="BH1800"/>
      <c r="BI1800"/>
      <c r="BJ1800"/>
      <c r="BK1800"/>
      <c r="BL1800"/>
      <c r="BM1800"/>
      <c r="BN1800"/>
      <c r="BO1800"/>
    </row>
    <row r="1801" spans="1:67" ht="15" x14ac:dyDescent="0.25">
      <c r="A1801" s="245" t="s">
        <v>5395</v>
      </c>
      <c r="B1801" s="245" t="s">
        <v>5394</v>
      </c>
      <c r="C1801" s="245" t="s">
        <v>5393</v>
      </c>
      <c r="D1801" s="245" t="s">
        <v>5392</v>
      </c>
      <c r="E1801" s="246" t="s">
        <v>44</v>
      </c>
      <c r="F1801" s="245" t="s">
        <v>44</v>
      </c>
      <c r="G1801" s="245" t="s">
        <v>10795</v>
      </c>
      <c r="H1801" s="245" t="s">
        <v>10796</v>
      </c>
      <c r="I1801" s="245" t="s">
        <v>14</v>
      </c>
      <c r="J1801" s="245" t="s">
        <v>59</v>
      </c>
      <c r="K1801" s="246" t="s">
        <v>23386</v>
      </c>
      <c r="L1801" s="245" t="s">
        <v>568</v>
      </c>
      <c r="M1801"/>
      <c r="N1801"/>
      <c r="O1801"/>
      <c r="P1801"/>
      <c r="Q1801"/>
      <c r="R1801"/>
      <c r="S1801"/>
      <c r="T1801"/>
      <c r="U1801"/>
      <c r="V1801"/>
      <c r="W1801"/>
      <c r="X1801"/>
      <c r="Y1801"/>
      <c r="Z1801"/>
      <c r="AA1801"/>
      <c r="AB1801"/>
      <c r="AC1801"/>
      <c r="AD1801"/>
      <c r="AE1801"/>
      <c r="AF1801"/>
      <c r="AG1801"/>
      <c r="AH1801"/>
      <c r="AI1801"/>
      <c r="AJ1801"/>
      <c r="AK1801"/>
      <c r="AL1801"/>
      <c r="AM1801"/>
      <c r="AN1801"/>
      <c r="AO1801"/>
      <c r="AP1801"/>
      <c r="AQ1801"/>
      <c r="AR1801"/>
      <c r="AS1801"/>
      <c r="AT1801"/>
      <c r="AU1801"/>
      <c r="AV1801"/>
      <c r="AW1801"/>
      <c r="AX1801"/>
      <c r="AY1801"/>
      <c r="AZ1801"/>
      <c r="BA1801"/>
      <c r="BB1801"/>
      <c r="BC1801"/>
      <c r="BD1801"/>
      <c r="BE1801"/>
      <c r="BF1801"/>
      <c r="BG1801"/>
      <c r="BH1801"/>
      <c r="BI1801"/>
      <c r="BJ1801"/>
      <c r="BK1801"/>
      <c r="BL1801"/>
      <c r="BM1801"/>
      <c r="BN1801"/>
      <c r="BO1801"/>
    </row>
    <row r="1802" spans="1:67" ht="15" x14ac:dyDescent="0.25">
      <c r="A1802" s="245" t="s">
        <v>5395</v>
      </c>
      <c r="B1802" s="245" t="s">
        <v>5394</v>
      </c>
      <c r="C1802" s="245" t="s">
        <v>5393</v>
      </c>
      <c r="D1802" s="245" t="s">
        <v>5392</v>
      </c>
      <c r="E1802" s="246" t="s">
        <v>44</v>
      </c>
      <c r="F1802" s="245" t="s">
        <v>44</v>
      </c>
      <c r="G1802" s="245" t="s">
        <v>10797</v>
      </c>
      <c r="H1802" s="245" t="s">
        <v>10798</v>
      </c>
      <c r="I1802" s="245" t="s">
        <v>14</v>
      </c>
      <c r="J1802" s="245" t="s">
        <v>59</v>
      </c>
      <c r="K1802" s="246" t="s">
        <v>10319</v>
      </c>
      <c r="L1802" s="245" t="s">
        <v>568</v>
      </c>
      <c r="M1802"/>
      <c r="N1802"/>
      <c r="O1802"/>
      <c r="P1802"/>
      <c r="Q1802"/>
      <c r="R1802"/>
      <c r="S1802"/>
      <c r="T1802"/>
      <c r="U1802"/>
      <c r="V1802"/>
      <c r="W1802"/>
      <c r="X1802"/>
      <c r="Y1802"/>
      <c r="Z1802"/>
      <c r="AA1802"/>
      <c r="AB1802"/>
      <c r="AC1802"/>
      <c r="AD1802"/>
      <c r="AE1802"/>
      <c r="AF1802"/>
      <c r="AG1802"/>
      <c r="AH1802"/>
      <c r="AI1802"/>
      <c r="AJ1802"/>
      <c r="AK1802"/>
      <c r="AL1802"/>
      <c r="AM1802"/>
      <c r="AN1802"/>
      <c r="AO1802"/>
      <c r="AP1802"/>
      <c r="AQ1802"/>
      <c r="AR1802"/>
      <c r="AS1802"/>
      <c r="AT1802"/>
      <c r="AU1802"/>
      <c r="AV1802"/>
      <c r="AW1802"/>
      <c r="AX1802"/>
      <c r="AY1802"/>
      <c r="AZ1802"/>
      <c r="BA1802"/>
      <c r="BB1802"/>
      <c r="BC1802"/>
      <c r="BD1802"/>
      <c r="BE1802"/>
      <c r="BF1802"/>
      <c r="BG1802"/>
      <c r="BH1802"/>
      <c r="BI1802"/>
      <c r="BJ1802"/>
      <c r="BK1802"/>
      <c r="BL1802"/>
      <c r="BM1802"/>
      <c r="BN1802"/>
      <c r="BO1802"/>
    </row>
    <row r="1803" spans="1:67" ht="15" x14ac:dyDescent="0.25">
      <c r="A1803" s="245" t="s">
        <v>5395</v>
      </c>
      <c r="B1803" s="245" t="s">
        <v>5394</v>
      </c>
      <c r="C1803" s="245" t="s">
        <v>5393</v>
      </c>
      <c r="D1803" s="245" t="s">
        <v>5392</v>
      </c>
      <c r="E1803" s="246" t="s">
        <v>44</v>
      </c>
      <c r="F1803" s="245" t="s">
        <v>44</v>
      </c>
      <c r="G1803" s="245" t="s">
        <v>10799</v>
      </c>
      <c r="H1803" s="245" t="s">
        <v>10800</v>
      </c>
      <c r="I1803" s="245" t="s">
        <v>14</v>
      </c>
      <c r="J1803" s="245" t="s">
        <v>59</v>
      </c>
      <c r="K1803" s="246" t="s">
        <v>17022</v>
      </c>
      <c r="L1803" s="245" t="s">
        <v>568</v>
      </c>
      <c r="M1803"/>
      <c r="N1803"/>
      <c r="O1803"/>
      <c r="P1803"/>
      <c r="Q1803"/>
      <c r="R1803"/>
      <c r="S1803"/>
      <c r="T1803"/>
      <c r="U1803"/>
      <c r="V1803"/>
      <c r="W1803"/>
      <c r="X1803"/>
      <c r="Y1803"/>
      <c r="Z1803"/>
      <c r="AA1803"/>
      <c r="AB1803"/>
      <c r="AC1803"/>
      <c r="AD1803"/>
      <c r="AE1803"/>
      <c r="AF1803"/>
      <c r="AG1803"/>
      <c r="AH1803"/>
      <c r="AI1803"/>
      <c r="AJ1803"/>
      <c r="AK1803"/>
      <c r="AL1803"/>
      <c r="AM1803"/>
      <c r="AN1803"/>
      <c r="AO1803"/>
      <c r="AP1803"/>
      <c r="AQ1803"/>
      <c r="AR1803"/>
      <c r="AS1803"/>
      <c r="AT1803"/>
      <c r="AU1803"/>
      <c r="AV1803"/>
      <c r="AW1803"/>
      <c r="AX1803"/>
      <c r="AY1803"/>
      <c r="AZ1803"/>
      <c r="BA1803"/>
      <c r="BB1803"/>
      <c r="BC1803"/>
      <c r="BD1803"/>
      <c r="BE1803"/>
      <c r="BF1803"/>
      <c r="BG1803"/>
      <c r="BH1803"/>
      <c r="BI1803"/>
      <c r="BJ1803"/>
      <c r="BK1803"/>
      <c r="BL1803"/>
      <c r="BM1803"/>
      <c r="BN1803"/>
      <c r="BO1803"/>
    </row>
    <row r="1804" spans="1:67" ht="15" x14ac:dyDescent="0.25">
      <c r="A1804" s="245" t="s">
        <v>5395</v>
      </c>
      <c r="B1804" s="245" t="s">
        <v>5394</v>
      </c>
      <c r="C1804" s="245" t="s">
        <v>5393</v>
      </c>
      <c r="D1804" s="245" t="s">
        <v>5392</v>
      </c>
      <c r="E1804" s="246" t="s">
        <v>44</v>
      </c>
      <c r="F1804" s="245" t="s">
        <v>44</v>
      </c>
      <c r="G1804" s="245" t="s">
        <v>5421</v>
      </c>
      <c r="H1804" s="245" t="s">
        <v>5420</v>
      </c>
      <c r="I1804" s="245" t="s">
        <v>14</v>
      </c>
      <c r="J1804" s="245" t="s">
        <v>59</v>
      </c>
      <c r="K1804" s="246" t="s">
        <v>23387</v>
      </c>
      <c r="L1804" s="245" t="s">
        <v>568</v>
      </c>
      <c r="M1804"/>
      <c r="N1804"/>
      <c r="O1804"/>
      <c r="P1804"/>
      <c r="Q1804"/>
      <c r="R1804"/>
      <c r="S1804"/>
      <c r="T1804"/>
      <c r="U1804"/>
      <c r="V1804"/>
      <c r="W1804"/>
      <c r="X1804"/>
      <c r="Y1804"/>
      <c r="Z1804"/>
      <c r="AA1804"/>
      <c r="AB1804"/>
      <c r="AC1804"/>
      <c r="AD1804"/>
      <c r="AE1804"/>
      <c r="AF1804"/>
      <c r="AG1804"/>
      <c r="AH1804"/>
      <c r="AI1804"/>
      <c r="AJ1804"/>
      <c r="AK1804"/>
      <c r="AL1804"/>
      <c r="AM1804"/>
      <c r="AN1804"/>
      <c r="AO1804"/>
      <c r="AP1804"/>
      <c r="AQ1804"/>
      <c r="AR1804"/>
      <c r="AS1804"/>
      <c r="AT1804"/>
      <c r="AU1804"/>
      <c r="AV1804"/>
      <c r="AW1804"/>
      <c r="AX1804"/>
      <c r="AY1804"/>
      <c r="AZ1804"/>
      <c r="BA1804"/>
      <c r="BB1804"/>
      <c r="BC1804"/>
      <c r="BD1804"/>
      <c r="BE1804"/>
      <c r="BF1804"/>
      <c r="BG1804"/>
      <c r="BH1804"/>
      <c r="BI1804"/>
      <c r="BJ1804"/>
      <c r="BK1804"/>
      <c r="BL1804"/>
      <c r="BM1804"/>
      <c r="BN1804"/>
      <c r="BO1804"/>
    </row>
    <row r="1805" spans="1:67" ht="15" x14ac:dyDescent="0.25">
      <c r="A1805" s="245" t="s">
        <v>5395</v>
      </c>
      <c r="B1805" s="245" t="s">
        <v>5394</v>
      </c>
      <c r="C1805" s="245" t="s">
        <v>5393</v>
      </c>
      <c r="D1805" s="245" t="s">
        <v>5392</v>
      </c>
      <c r="E1805" s="246" t="s">
        <v>44</v>
      </c>
      <c r="F1805" s="245" t="s">
        <v>44</v>
      </c>
      <c r="G1805" s="245" t="s">
        <v>5419</v>
      </c>
      <c r="H1805" s="245" t="s">
        <v>5418</v>
      </c>
      <c r="I1805" s="245" t="s">
        <v>14</v>
      </c>
      <c r="J1805" s="245" t="s">
        <v>59</v>
      </c>
      <c r="K1805" s="246" t="s">
        <v>9479</v>
      </c>
      <c r="L1805" s="245" t="s">
        <v>568</v>
      </c>
      <c r="M1805"/>
      <c r="N1805"/>
      <c r="O1805"/>
      <c r="P1805"/>
      <c r="Q1805"/>
      <c r="R1805"/>
      <c r="S1805"/>
      <c r="T1805"/>
      <c r="U1805"/>
      <c r="V1805"/>
      <c r="W1805"/>
      <c r="X1805"/>
      <c r="Y1805"/>
      <c r="Z1805"/>
      <c r="AA1805"/>
      <c r="AB1805"/>
      <c r="AC1805"/>
      <c r="AD1805"/>
      <c r="AE1805"/>
      <c r="AF1805"/>
      <c r="AG1805"/>
      <c r="AH1805"/>
      <c r="AI1805"/>
      <c r="AJ1805"/>
      <c r="AK1805"/>
      <c r="AL1805"/>
      <c r="AM1805"/>
      <c r="AN1805"/>
      <c r="AO1805"/>
      <c r="AP1805"/>
      <c r="AQ1805"/>
      <c r="AR1805"/>
      <c r="AS1805"/>
      <c r="AT1805"/>
      <c r="AU1805"/>
      <c r="AV1805"/>
      <c r="AW1805"/>
      <c r="AX1805"/>
      <c r="AY1805"/>
      <c r="AZ1805"/>
      <c r="BA1805"/>
      <c r="BB1805"/>
      <c r="BC1805"/>
      <c r="BD1805"/>
      <c r="BE1805"/>
      <c r="BF1805"/>
      <c r="BG1805"/>
      <c r="BH1805"/>
      <c r="BI1805"/>
      <c r="BJ1805"/>
      <c r="BK1805"/>
      <c r="BL1805"/>
      <c r="BM1805"/>
      <c r="BN1805"/>
      <c r="BO1805"/>
    </row>
    <row r="1806" spans="1:67" ht="15" x14ac:dyDescent="0.25">
      <c r="A1806" s="245" t="s">
        <v>5395</v>
      </c>
      <c r="B1806" s="245" t="s">
        <v>5394</v>
      </c>
      <c r="C1806" s="245" t="s">
        <v>5393</v>
      </c>
      <c r="D1806" s="245" t="s">
        <v>5392</v>
      </c>
      <c r="E1806" s="246" t="s">
        <v>44</v>
      </c>
      <c r="F1806" s="245" t="s">
        <v>44</v>
      </c>
      <c r="G1806" s="245" t="s">
        <v>5417</v>
      </c>
      <c r="H1806" s="245" t="s">
        <v>5416</v>
      </c>
      <c r="I1806" s="245" t="s">
        <v>14</v>
      </c>
      <c r="J1806" s="245" t="s">
        <v>59</v>
      </c>
      <c r="K1806" s="246" t="s">
        <v>23388</v>
      </c>
      <c r="L1806" s="245" t="s">
        <v>568</v>
      </c>
      <c r="M1806"/>
      <c r="N1806"/>
      <c r="O1806"/>
      <c r="P1806"/>
      <c r="Q1806"/>
      <c r="R1806"/>
      <c r="S1806"/>
      <c r="T1806"/>
      <c r="U1806"/>
      <c r="V1806"/>
      <c r="W1806"/>
      <c r="X1806"/>
      <c r="Y1806"/>
      <c r="Z1806"/>
      <c r="AA1806"/>
      <c r="AB1806"/>
      <c r="AC1806"/>
      <c r="AD1806"/>
      <c r="AE1806"/>
      <c r="AF1806"/>
      <c r="AG1806"/>
      <c r="AH1806"/>
      <c r="AI1806"/>
      <c r="AJ1806"/>
      <c r="AK1806"/>
      <c r="AL1806"/>
      <c r="AM1806"/>
      <c r="AN1806"/>
      <c r="AO1806"/>
      <c r="AP1806"/>
      <c r="AQ1806"/>
      <c r="AR1806"/>
      <c r="AS1806"/>
      <c r="AT1806"/>
      <c r="AU1806"/>
      <c r="AV1806"/>
      <c r="AW1806"/>
      <c r="AX1806"/>
      <c r="AY1806"/>
      <c r="AZ1806"/>
      <c r="BA1806"/>
      <c r="BB1806"/>
      <c r="BC1806"/>
      <c r="BD1806"/>
      <c r="BE1806"/>
      <c r="BF1806"/>
      <c r="BG1806"/>
      <c r="BH1806"/>
      <c r="BI1806"/>
      <c r="BJ1806"/>
      <c r="BK1806"/>
      <c r="BL1806"/>
      <c r="BM1806"/>
      <c r="BN1806"/>
      <c r="BO1806"/>
    </row>
    <row r="1807" spans="1:67" ht="15" x14ac:dyDescent="0.25">
      <c r="A1807" s="245" t="s">
        <v>5395</v>
      </c>
      <c r="B1807" s="245" t="s">
        <v>5394</v>
      </c>
      <c r="C1807" s="245" t="s">
        <v>5393</v>
      </c>
      <c r="D1807" s="245" t="s">
        <v>5392</v>
      </c>
      <c r="E1807" s="246" t="s">
        <v>44</v>
      </c>
      <c r="F1807" s="245" t="s">
        <v>44</v>
      </c>
      <c r="G1807" s="245" t="s">
        <v>5415</v>
      </c>
      <c r="H1807" s="245" t="s">
        <v>5414</v>
      </c>
      <c r="I1807" s="245" t="s">
        <v>14</v>
      </c>
      <c r="J1807" s="245" t="s">
        <v>59</v>
      </c>
      <c r="K1807" s="246" t="s">
        <v>23389</v>
      </c>
      <c r="L1807" s="245" t="s">
        <v>568</v>
      </c>
      <c r="M1807"/>
      <c r="N1807"/>
      <c r="O1807"/>
      <c r="P1807"/>
      <c r="Q1807"/>
      <c r="R1807"/>
      <c r="S1807"/>
      <c r="T1807"/>
      <c r="U1807"/>
      <c r="V1807"/>
      <c r="W1807"/>
      <c r="X1807"/>
      <c r="Y1807"/>
      <c r="Z1807"/>
      <c r="AA1807"/>
      <c r="AB1807"/>
      <c r="AC1807"/>
      <c r="AD1807"/>
      <c r="AE1807"/>
      <c r="AF1807"/>
      <c r="AG1807"/>
      <c r="AH1807"/>
      <c r="AI1807"/>
      <c r="AJ1807"/>
      <c r="AK1807"/>
      <c r="AL1807"/>
      <c r="AM1807"/>
      <c r="AN1807"/>
      <c r="AO1807"/>
      <c r="AP1807"/>
      <c r="AQ1807"/>
      <c r="AR1807"/>
      <c r="AS1807"/>
      <c r="AT1807"/>
      <c r="AU1807"/>
      <c r="AV1807"/>
      <c r="AW1807"/>
      <c r="AX1807"/>
      <c r="AY1807"/>
      <c r="AZ1807"/>
      <c r="BA1807"/>
      <c r="BB1807"/>
      <c r="BC1807"/>
      <c r="BD1807"/>
      <c r="BE1807"/>
      <c r="BF1807"/>
      <c r="BG1807"/>
      <c r="BH1807"/>
      <c r="BI1807"/>
      <c r="BJ1807"/>
      <c r="BK1807"/>
      <c r="BL1807"/>
      <c r="BM1807"/>
      <c r="BN1807"/>
      <c r="BO1807"/>
    </row>
    <row r="1808" spans="1:67" ht="15" x14ac:dyDescent="0.25">
      <c r="A1808" s="245" t="s">
        <v>5395</v>
      </c>
      <c r="B1808" s="245" t="s">
        <v>5394</v>
      </c>
      <c r="C1808" s="245" t="s">
        <v>5393</v>
      </c>
      <c r="D1808" s="245" t="s">
        <v>5392</v>
      </c>
      <c r="E1808" s="246" t="s">
        <v>44</v>
      </c>
      <c r="F1808" s="245" t="s">
        <v>44</v>
      </c>
      <c r="G1808" s="245" t="s">
        <v>5413</v>
      </c>
      <c r="H1808" s="245" t="s">
        <v>5412</v>
      </c>
      <c r="I1808" s="245" t="s">
        <v>14</v>
      </c>
      <c r="J1808" s="245" t="s">
        <v>59</v>
      </c>
      <c r="K1808" s="246" t="s">
        <v>23390</v>
      </c>
      <c r="L1808" s="245" t="s">
        <v>568</v>
      </c>
      <c r="M1808"/>
      <c r="N1808"/>
      <c r="O1808"/>
      <c r="P1808"/>
      <c r="Q1808"/>
      <c r="R1808"/>
      <c r="S1808"/>
      <c r="T1808"/>
      <c r="U1808"/>
      <c r="V1808"/>
      <c r="W1808"/>
      <c r="X1808"/>
      <c r="Y1808"/>
      <c r="Z1808"/>
      <c r="AA1808"/>
      <c r="AB1808"/>
      <c r="AC1808"/>
      <c r="AD1808"/>
      <c r="AE1808"/>
      <c r="AF1808"/>
      <c r="AG1808"/>
      <c r="AH1808"/>
      <c r="AI1808"/>
      <c r="AJ1808"/>
      <c r="AK1808"/>
      <c r="AL1808"/>
      <c r="AM1808"/>
      <c r="AN1808"/>
      <c r="AO1808"/>
      <c r="AP1808"/>
      <c r="AQ1808"/>
      <c r="AR1808"/>
      <c r="AS1808"/>
      <c r="AT1808"/>
      <c r="AU1808"/>
      <c r="AV1808"/>
      <c r="AW1808"/>
      <c r="AX1808"/>
      <c r="AY1808"/>
      <c r="AZ1808"/>
      <c r="BA1808"/>
      <c r="BB1808"/>
      <c r="BC1808"/>
      <c r="BD1808"/>
      <c r="BE1808"/>
      <c r="BF1808"/>
      <c r="BG1808"/>
      <c r="BH1808"/>
      <c r="BI1808"/>
      <c r="BJ1808"/>
      <c r="BK1808"/>
      <c r="BL1808"/>
      <c r="BM1808"/>
      <c r="BN1808"/>
      <c r="BO1808"/>
    </row>
    <row r="1809" spans="1:67" ht="15" x14ac:dyDescent="0.25">
      <c r="A1809" s="245" t="s">
        <v>5395</v>
      </c>
      <c r="B1809" s="245" t="s">
        <v>5394</v>
      </c>
      <c r="C1809" s="245" t="s">
        <v>5393</v>
      </c>
      <c r="D1809" s="245" t="s">
        <v>5392</v>
      </c>
      <c r="E1809" s="246" t="s">
        <v>44</v>
      </c>
      <c r="F1809" s="245" t="s">
        <v>44</v>
      </c>
      <c r="G1809" s="245" t="s">
        <v>5411</v>
      </c>
      <c r="H1809" s="245" t="s">
        <v>5410</v>
      </c>
      <c r="I1809" s="245" t="s">
        <v>14</v>
      </c>
      <c r="J1809" s="245" t="s">
        <v>59</v>
      </c>
      <c r="K1809" s="246" t="s">
        <v>18159</v>
      </c>
      <c r="L1809" s="245" t="s">
        <v>568</v>
      </c>
      <c r="M1809"/>
      <c r="N1809"/>
      <c r="O1809"/>
      <c r="P1809"/>
      <c r="Q1809"/>
      <c r="R1809"/>
      <c r="S1809"/>
      <c r="T1809"/>
      <c r="U1809"/>
      <c r="V1809"/>
      <c r="W1809"/>
      <c r="X1809"/>
      <c r="Y1809"/>
      <c r="Z1809"/>
      <c r="AA1809"/>
      <c r="AB1809"/>
      <c r="AC1809"/>
      <c r="AD1809"/>
      <c r="AE1809"/>
      <c r="AF1809"/>
      <c r="AG1809"/>
      <c r="AH1809"/>
      <c r="AI1809"/>
      <c r="AJ1809"/>
      <c r="AK1809"/>
      <c r="AL1809"/>
      <c r="AM1809"/>
      <c r="AN1809"/>
      <c r="AO1809"/>
      <c r="AP1809"/>
      <c r="AQ1809"/>
      <c r="AR1809"/>
      <c r="AS1809"/>
      <c r="AT1809"/>
      <c r="AU1809"/>
      <c r="AV1809"/>
      <c r="AW1809"/>
      <c r="AX1809"/>
      <c r="AY1809"/>
      <c r="AZ1809"/>
      <c r="BA1809"/>
      <c r="BB1809"/>
      <c r="BC1809"/>
      <c r="BD1809"/>
      <c r="BE1809"/>
      <c r="BF1809"/>
      <c r="BG1809"/>
      <c r="BH1809"/>
      <c r="BI1809"/>
      <c r="BJ1809"/>
      <c r="BK1809"/>
      <c r="BL1809"/>
      <c r="BM1809"/>
      <c r="BN1809"/>
      <c r="BO1809"/>
    </row>
    <row r="1810" spans="1:67" ht="15" x14ac:dyDescent="0.25">
      <c r="A1810" s="245" t="s">
        <v>5395</v>
      </c>
      <c r="B1810" s="245" t="s">
        <v>5394</v>
      </c>
      <c r="C1810" s="245" t="s">
        <v>5393</v>
      </c>
      <c r="D1810" s="245" t="s">
        <v>5392</v>
      </c>
      <c r="E1810" s="246" t="s">
        <v>44</v>
      </c>
      <c r="F1810" s="245" t="s">
        <v>44</v>
      </c>
      <c r="G1810" s="245" t="s">
        <v>5409</v>
      </c>
      <c r="H1810" s="245" t="s">
        <v>5408</v>
      </c>
      <c r="I1810" s="245" t="s">
        <v>14</v>
      </c>
      <c r="J1810" s="245" t="s">
        <v>59</v>
      </c>
      <c r="K1810" s="246" t="s">
        <v>23391</v>
      </c>
      <c r="L1810" s="245" t="s">
        <v>568</v>
      </c>
      <c r="M1810"/>
      <c r="N1810"/>
      <c r="O1810"/>
      <c r="P1810"/>
      <c r="Q1810"/>
      <c r="R1810"/>
      <c r="S1810"/>
      <c r="T1810"/>
      <c r="U1810"/>
      <c r="V1810"/>
      <c r="W1810"/>
      <c r="X1810"/>
      <c r="Y1810"/>
      <c r="Z1810"/>
      <c r="AA1810"/>
      <c r="AB1810"/>
      <c r="AC1810"/>
      <c r="AD1810"/>
      <c r="AE1810"/>
      <c r="AF1810"/>
      <c r="AG1810"/>
      <c r="AH1810"/>
      <c r="AI1810"/>
      <c r="AJ1810"/>
      <c r="AK1810"/>
      <c r="AL1810"/>
      <c r="AM1810"/>
      <c r="AN1810"/>
      <c r="AO1810"/>
      <c r="AP1810"/>
      <c r="AQ1810"/>
      <c r="AR1810"/>
      <c r="AS1810"/>
      <c r="AT1810"/>
      <c r="AU1810"/>
      <c r="AV1810"/>
      <c r="AW1810"/>
      <c r="AX1810"/>
      <c r="AY1810"/>
      <c r="AZ1810"/>
      <c r="BA1810"/>
      <c r="BB1810"/>
      <c r="BC1810"/>
      <c r="BD1810"/>
      <c r="BE1810"/>
      <c r="BF1810"/>
      <c r="BG1810"/>
      <c r="BH1810"/>
      <c r="BI1810"/>
      <c r="BJ1810"/>
      <c r="BK1810"/>
      <c r="BL1810"/>
      <c r="BM1810"/>
      <c r="BN1810"/>
      <c r="BO1810"/>
    </row>
    <row r="1811" spans="1:67" ht="15" x14ac:dyDescent="0.25">
      <c r="A1811" s="245" t="s">
        <v>5395</v>
      </c>
      <c r="B1811" s="245" t="s">
        <v>5394</v>
      </c>
      <c r="C1811" s="245" t="s">
        <v>5393</v>
      </c>
      <c r="D1811" s="245" t="s">
        <v>5392</v>
      </c>
      <c r="E1811" s="246" t="s">
        <v>44</v>
      </c>
      <c r="F1811" s="245" t="s">
        <v>44</v>
      </c>
      <c r="G1811" s="245" t="s">
        <v>5407</v>
      </c>
      <c r="H1811" s="245" t="s">
        <v>5406</v>
      </c>
      <c r="I1811" s="245" t="s">
        <v>14</v>
      </c>
      <c r="J1811" s="245" t="s">
        <v>59</v>
      </c>
      <c r="K1811" s="246" t="s">
        <v>23392</v>
      </c>
      <c r="L1811" s="245" t="s">
        <v>568</v>
      </c>
      <c r="M1811"/>
      <c r="N1811"/>
      <c r="O1811"/>
      <c r="P1811"/>
      <c r="Q1811"/>
      <c r="R1811"/>
      <c r="S1811"/>
      <c r="T1811"/>
      <c r="U1811"/>
      <c r="V1811"/>
      <c r="W1811"/>
      <c r="X1811"/>
      <c r="Y1811"/>
      <c r="Z1811"/>
      <c r="AA1811"/>
      <c r="AB1811"/>
      <c r="AC1811"/>
      <c r="AD1811"/>
      <c r="AE1811"/>
      <c r="AF1811"/>
      <c r="AG1811"/>
      <c r="AH1811"/>
      <c r="AI1811"/>
      <c r="AJ1811"/>
      <c r="AK1811"/>
      <c r="AL1811"/>
      <c r="AM1811"/>
      <c r="AN1811"/>
      <c r="AO1811"/>
      <c r="AP1811"/>
      <c r="AQ1811"/>
      <c r="AR1811"/>
      <c r="AS1811"/>
      <c r="AT1811"/>
      <c r="AU1811"/>
      <c r="AV1811"/>
      <c r="AW1811"/>
      <c r="AX1811"/>
      <c r="AY1811"/>
      <c r="AZ1811"/>
      <c r="BA1811"/>
      <c r="BB1811"/>
      <c r="BC1811"/>
      <c r="BD1811"/>
      <c r="BE1811"/>
      <c r="BF1811"/>
      <c r="BG1811"/>
      <c r="BH1811"/>
      <c r="BI1811"/>
      <c r="BJ1811"/>
      <c r="BK1811"/>
      <c r="BL1811"/>
      <c r="BM1811"/>
      <c r="BN1811"/>
      <c r="BO1811"/>
    </row>
    <row r="1812" spans="1:67" ht="15" x14ac:dyDescent="0.25">
      <c r="A1812" s="245" t="s">
        <v>5395</v>
      </c>
      <c r="B1812" s="245" t="s">
        <v>5394</v>
      </c>
      <c r="C1812" s="245" t="s">
        <v>5393</v>
      </c>
      <c r="D1812" s="245" t="s">
        <v>5392</v>
      </c>
      <c r="E1812" s="246" t="s">
        <v>44</v>
      </c>
      <c r="F1812" s="245" t="s">
        <v>44</v>
      </c>
      <c r="G1812" s="245" t="s">
        <v>5405</v>
      </c>
      <c r="H1812" s="245" t="s">
        <v>5404</v>
      </c>
      <c r="I1812" s="245" t="s">
        <v>14</v>
      </c>
      <c r="J1812" s="245" t="s">
        <v>59</v>
      </c>
      <c r="K1812" s="246" t="s">
        <v>14300</v>
      </c>
      <c r="L1812" s="245" t="s">
        <v>568</v>
      </c>
      <c r="M1812"/>
      <c r="N1812"/>
      <c r="O1812"/>
      <c r="P1812"/>
      <c r="Q1812"/>
      <c r="R1812"/>
      <c r="S1812"/>
      <c r="T1812"/>
      <c r="U1812"/>
      <c r="V1812"/>
      <c r="W1812"/>
      <c r="X1812"/>
      <c r="Y1812"/>
      <c r="Z1812"/>
      <c r="AA1812"/>
      <c r="AB1812"/>
      <c r="AC1812"/>
      <c r="AD1812"/>
      <c r="AE1812"/>
      <c r="AF1812"/>
      <c r="AG1812"/>
      <c r="AH1812"/>
      <c r="AI1812"/>
      <c r="AJ1812"/>
      <c r="AK1812"/>
      <c r="AL1812"/>
      <c r="AM1812"/>
      <c r="AN1812"/>
      <c r="AO1812"/>
      <c r="AP1812"/>
      <c r="AQ1812"/>
      <c r="AR1812"/>
      <c r="AS1812"/>
      <c r="AT1812"/>
      <c r="AU1812"/>
      <c r="AV1812"/>
      <c r="AW1812"/>
      <c r="AX1812"/>
      <c r="AY1812"/>
      <c r="AZ1812"/>
      <c r="BA1812"/>
      <c r="BB1812"/>
      <c r="BC1812"/>
      <c r="BD1812"/>
      <c r="BE1812"/>
      <c r="BF1812"/>
      <c r="BG1812"/>
      <c r="BH1812"/>
      <c r="BI1812"/>
      <c r="BJ1812"/>
      <c r="BK1812"/>
      <c r="BL1812"/>
      <c r="BM1812"/>
      <c r="BN1812"/>
      <c r="BO1812"/>
    </row>
    <row r="1813" spans="1:67" ht="15" x14ac:dyDescent="0.25">
      <c r="A1813" s="245" t="s">
        <v>5395</v>
      </c>
      <c r="B1813" s="245" t="s">
        <v>5394</v>
      </c>
      <c r="C1813" s="245" t="s">
        <v>5393</v>
      </c>
      <c r="D1813" s="245" t="s">
        <v>5392</v>
      </c>
      <c r="E1813" s="246" t="s">
        <v>44</v>
      </c>
      <c r="F1813" s="245" t="s">
        <v>44</v>
      </c>
      <c r="G1813" s="245" t="s">
        <v>5403</v>
      </c>
      <c r="H1813" s="245" t="s">
        <v>5402</v>
      </c>
      <c r="I1813" s="245" t="s">
        <v>14</v>
      </c>
      <c r="J1813" s="245" t="s">
        <v>59</v>
      </c>
      <c r="K1813" s="246" t="s">
        <v>23393</v>
      </c>
      <c r="L1813" s="245" t="s">
        <v>568</v>
      </c>
      <c r="M1813"/>
      <c r="N1813"/>
      <c r="O1813"/>
      <c r="P1813"/>
      <c r="Q1813"/>
      <c r="R1813"/>
      <c r="S1813"/>
      <c r="T1813"/>
      <c r="U1813"/>
      <c r="V1813"/>
      <c r="W1813"/>
      <c r="X1813"/>
      <c r="Y1813"/>
      <c r="Z1813"/>
      <c r="AA1813"/>
      <c r="AB1813"/>
      <c r="AC1813"/>
      <c r="AD1813"/>
      <c r="AE1813"/>
      <c r="AF1813"/>
      <c r="AG1813"/>
      <c r="AH1813"/>
      <c r="AI1813"/>
      <c r="AJ1813"/>
      <c r="AK1813"/>
      <c r="AL1813"/>
      <c r="AM1813"/>
      <c r="AN1813"/>
      <c r="AO1813"/>
      <c r="AP1813"/>
      <c r="AQ1813"/>
      <c r="AR1813"/>
      <c r="AS1813"/>
      <c r="AT1813"/>
      <c r="AU1813"/>
      <c r="AV1813"/>
      <c r="AW1813"/>
      <c r="AX1813"/>
      <c r="AY1813"/>
      <c r="AZ1813"/>
      <c r="BA1813"/>
      <c r="BB1813"/>
      <c r="BC1813"/>
      <c r="BD1813"/>
      <c r="BE1813"/>
      <c r="BF1813"/>
      <c r="BG1813"/>
      <c r="BH1813"/>
      <c r="BI1813"/>
      <c r="BJ1813"/>
      <c r="BK1813"/>
      <c r="BL1813"/>
      <c r="BM1813"/>
      <c r="BN1813"/>
      <c r="BO1813"/>
    </row>
    <row r="1814" spans="1:67" ht="15" x14ac:dyDescent="0.25">
      <c r="A1814" s="245" t="s">
        <v>5395</v>
      </c>
      <c r="B1814" s="245" t="s">
        <v>5394</v>
      </c>
      <c r="C1814" s="245" t="s">
        <v>5393</v>
      </c>
      <c r="D1814" s="245" t="s">
        <v>5392</v>
      </c>
      <c r="E1814" s="246" t="s">
        <v>44</v>
      </c>
      <c r="F1814" s="245" t="s">
        <v>44</v>
      </c>
      <c r="G1814" s="245" t="s">
        <v>5401</v>
      </c>
      <c r="H1814" s="245" t="s">
        <v>5400</v>
      </c>
      <c r="I1814" s="245" t="s">
        <v>14</v>
      </c>
      <c r="J1814" s="245" t="s">
        <v>59</v>
      </c>
      <c r="K1814" s="246" t="s">
        <v>17096</v>
      </c>
      <c r="L1814" s="245" t="s">
        <v>568</v>
      </c>
      <c r="M1814"/>
      <c r="N1814"/>
      <c r="O1814"/>
      <c r="P1814"/>
      <c r="Q1814"/>
      <c r="R1814"/>
      <c r="S1814"/>
      <c r="T1814"/>
      <c r="U1814"/>
      <c r="V1814"/>
      <c r="W1814"/>
      <c r="X1814"/>
      <c r="Y1814"/>
      <c r="Z1814"/>
      <c r="AA1814"/>
      <c r="AB1814"/>
      <c r="AC1814"/>
      <c r="AD1814"/>
      <c r="AE1814"/>
      <c r="AF1814"/>
      <c r="AG1814"/>
      <c r="AH1814"/>
      <c r="AI1814"/>
      <c r="AJ1814"/>
      <c r="AK1814"/>
      <c r="AL1814"/>
      <c r="AM1814"/>
      <c r="AN1814"/>
      <c r="AO1814"/>
      <c r="AP1814"/>
      <c r="AQ1814"/>
      <c r="AR1814"/>
      <c r="AS1814"/>
      <c r="AT1814"/>
      <c r="AU1814"/>
      <c r="AV1814"/>
      <c r="AW1814"/>
      <c r="AX1814"/>
      <c r="AY1814"/>
      <c r="AZ1814"/>
      <c r="BA1814"/>
      <c r="BB1814"/>
      <c r="BC1814"/>
      <c r="BD1814"/>
      <c r="BE1814"/>
      <c r="BF1814"/>
      <c r="BG1814"/>
      <c r="BH1814"/>
      <c r="BI1814"/>
      <c r="BJ1814"/>
      <c r="BK1814"/>
      <c r="BL1814"/>
      <c r="BM1814"/>
      <c r="BN1814"/>
      <c r="BO1814"/>
    </row>
    <row r="1815" spans="1:67" ht="15" x14ac:dyDescent="0.25">
      <c r="A1815" s="245" t="s">
        <v>5395</v>
      </c>
      <c r="B1815" s="245" t="s">
        <v>5394</v>
      </c>
      <c r="C1815" s="245" t="s">
        <v>5393</v>
      </c>
      <c r="D1815" s="245" t="s">
        <v>5392</v>
      </c>
      <c r="E1815" s="246" t="s">
        <v>44</v>
      </c>
      <c r="F1815" s="245" t="s">
        <v>44</v>
      </c>
      <c r="G1815" s="245" t="s">
        <v>5399</v>
      </c>
      <c r="H1815" s="245" t="s">
        <v>5398</v>
      </c>
      <c r="I1815" s="245" t="s">
        <v>14</v>
      </c>
      <c r="J1815" s="245" t="s">
        <v>59</v>
      </c>
      <c r="K1815" s="246" t="s">
        <v>13703</v>
      </c>
      <c r="L1815" s="245" t="s">
        <v>568</v>
      </c>
      <c r="M1815"/>
      <c r="N1815"/>
      <c r="O1815"/>
      <c r="P1815"/>
      <c r="Q1815"/>
      <c r="R1815"/>
      <c r="S1815"/>
      <c r="T1815"/>
      <c r="U1815"/>
      <c r="V1815"/>
      <c r="W1815"/>
      <c r="X1815"/>
      <c r="Y1815"/>
      <c r="Z1815"/>
      <c r="AA1815"/>
      <c r="AB1815"/>
      <c r="AC1815"/>
      <c r="AD1815"/>
      <c r="AE1815"/>
      <c r="AF1815"/>
      <c r="AG1815"/>
      <c r="AH1815"/>
      <c r="AI1815"/>
      <c r="AJ1815"/>
      <c r="AK1815"/>
      <c r="AL1815"/>
      <c r="AM1815"/>
      <c r="AN1815"/>
      <c r="AO1815"/>
      <c r="AP1815"/>
      <c r="AQ1815"/>
      <c r="AR1815"/>
      <c r="AS1815"/>
      <c r="AT1815"/>
      <c r="AU1815"/>
      <c r="AV1815"/>
      <c r="AW1815"/>
      <c r="AX1815"/>
      <c r="AY1815"/>
      <c r="AZ1815"/>
      <c r="BA1815"/>
      <c r="BB1815"/>
      <c r="BC1815"/>
      <c r="BD1815"/>
      <c r="BE1815"/>
      <c r="BF1815"/>
      <c r="BG1815"/>
      <c r="BH1815"/>
      <c r="BI1815"/>
      <c r="BJ1815"/>
      <c r="BK1815"/>
      <c r="BL1815"/>
      <c r="BM1815"/>
      <c r="BN1815"/>
      <c r="BO1815"/>
    </row>
    <row r="1816" spans="1:67" ht="15" x14ac:dyDescent="0.25">
      <c r="A1816" s="245" t="s">
        <v>5395</v>
      </c>
      <c r="B1816" s="245" t="s">
        <v>5394</v>
      </c>
      <c r="C1816" s="245" t="s">
        <v>5393</v>
      </c>
      <c r="D1816" s="245" t="s">
        <v>5392</v>
      </c>
      <c r="E1816" s="246" t="s">
        <v>44</v>
      </c>
      <c r="F1816" s="245" t="s">
        <v>44</v>
      </c>
      <c r="G1816" s="245" t="s">
        <v>5397</v>
      </c>
      <c r="H1816" s="245" t="s">
        <v>5396</v>
      </c>
      <c r="I1816" s="245" t="s">
        <v>14</v>
      </c>
      <c r="J1816" s="245" t="s">
        <v>59</v>
      </c>
      <c r="K1816" s="246" t="s">
        <v>15029</v>
      </c>
      <c r="L1816" s="245" t="s">
        <v>568</v>
      </c>
      <c r="M1816"/>
      <c r="N1816"/>
      <c r="O1816"/>
      <c r="P1816"/>
      <c r="Q1816"/>
      <c r="R1816"/>
      <c r="S1816"/>
      <c r="T1816"/>
      <c r="U1816"/>
      <c r="V1816"/>
      <c r="W1816"/>
      <c r="X1816"/>
      <c r="Y1816"/>
      <c r="Z1816"/>
      <c r="AA1816"/>
      <c r="AB1816"/>
      <c r="AC1816"/>
      <c r="AD1816"/>
      <c r="AE1816"/>
      <c r="AF1816"/>
      <c r="AG1816"/>
      <c r="AH1816"/>
      <c r="AI1816"/>
      <c r="AJ1816"/>
      <c r="AK1816"/>
      <c r="AL1816"/>
      <c r="AM1816"/>
      <c r="AN1816"/>
      <c r="AO1816"/>
      <c r="AP1816"/>
      <c r="AQ1816"/>
      <c r="AR1816"/>
      <c r="AS1816"/>
      <c r="AT1816"/>
      <c r="AU1816"/>
      <c r="AV1816"/>
      <c r="AW1816"/>
      <c r="AX1816"/>
      <c r="AY1816"/>
      <c r="AZ1816"/>
      <c r="BA1816"/>
      <c r="BB1816"/>
      <c r="BC1816"/>
      <c r="BD1816"/>
      <c r="BE1816"/>
      <c r="BF1816"/>
      <c r="BG1816"/>
      <c r="BH1816"/>
      <c r="BI1816"/>
      <c r="BJ1816"/>
      <c r="BK1816"/>
      <c r="BL1816"/>
      <c r="BM1816"/>
      <c r="BN1816"/>
      <c r="BO1816"/>
    </row>
    <row r="1817" spans="1:67" ht="15" x14ac:dyDescent="0.25">
      <c r="A1817" s="245" t="s">
        <v>5395</v>
      </c>
      <c r="B1817" s="245" t="s">
        <v>5394</v>
      </c>
      <c r="C1817" s="245" t="s">
        <v>5393</v>
      </c>
      <c r="D1817" s="245" t="s">
        <v>5392</v>
      </c>
      <c r="E1817" s="246" t="s">
        <v>44</v>
      </c>
      <c r="F1817" s="245" t="s">
        <v>44</v>
      </c>
      <c r="G1817" s="245" t="s">
        <v>5391</v>
      </c>
      <c r="H1817" s="245" t="s">
        <v>5390</v>
      </c>
      <c r="I1817" s="245" t="s">
        <v>14</v>
      </c>
      <c r="J1817" s="245" t="s">
        <v>59</v>
      </c>
      <c r="K1817" s="246" t="s">
        <v>4157</v>
      </c>
      <c r="L1817" s="245" t="s">
        <v>568</v>
      </c>
      <c r="M1817"/>
      <c r="N1817"/>
      <c r="O1817"/>
      <c r="P1817"/>
      <c r="Q1817"/>
      <c r="R1817"/>
      <c r="S1817"/>
      <c r="T1817"/>
      <c r="U1817"/>
      <c r="V1817"/>
      <c r="W1817"/>
      <c r="X1817"/>
      <c r="Y1817"/>
      <c r="Z1817"/>
      <c r="AA1817"/>
      <c r="AB1817"/>
      <c r="AC1817"/>
      <c r="AD1817"/>
      <c r="AE1817"/>
      <c r="AF1817"/>
      <c r="AG1817"/>
      <c r="AH1817"/>
      <c r="AI1817"/>
      <c r="AJ1817"/>
      <c r="AK1817"/>
      <c r="AL1817"/>
      <c r="AM1817"/>
      <c r="AN1817"/>
      <c r="AO1817"/>
      <c r="AP1817"/>
      <c r="AQ1817"/>
      <c r="AR1817"/>
      <c r="AS1817"/>
      <c r="AT1817"/>
      <c r="AU1817"/>
      <c r="AV1817"/>
      <c r="AW1817"/>
      <c r="AX1817"/>
      <c r="AY1817"/>
      <c r="AZ1817"/>
      <c r="BA1817"/>
      <c r="BB1817"/>
      <c r="BC1817"/>
      <c r="BD1817"/>
      <c r="BE1817"/>
      <c r="BF1817"/>
      <c r="BG1817"/>
      <c r="BH1817"/>
      <c r="BI1817"/>
      <c r="BJ1817"/>
      <c r="BK1817"/>
      <c r="BL1817"/>
      <c r="BM1817"/>
      <c r="BN1817"/>
      <c r="BO1817"/>
    </row>
    <row r="1818" spans="1:67" ht="15" x14ac:dyDescent="0.25">
      <c r="A1818" s="245" t="s">
        <v>5395</v>
      </c>
      <c r="B1818" s="245" t="s">
        <v>5394</v>
      </c>
      <c r="C1818" s="245" t="s">
        <v>10805</v>
      </c>
      <c r="D1818" s="245" t="s">
        <v>10806</v>
      </c>
      <c r="E1818" s="246" t="s">
        <v>44</v>
      </c>
      <c r="F1818" s="245" t="s">
        <v>44</v>
      </c>
      <c r="G1818" s="245" t="s">
        <v>10807</v>
      </c>
      <c r="H1818" s="245" t="s">
        <v>10808</v>
      </c>
      <c r="I1818" s="245" t="s">
        <v>11</v>
      </c>
      <c r="J1818" s="245" t="s">
        <v>59</v>
      </c>
      <c r="K1818" s="246" t="s">
        <v>12902</v>
      </c>
      <c r="L1818" s="245" t="s">
        <v>568</v>
      </c>
      <c r="M1818"/>
      <c r="N1818"/>
      <c r="O1818"/>
      <c r="P1818"/>
      <c r="Q1818"/>
      <c r="R1818"/>
      <c r="S1818"/>
      <c r="T1818"/>
      <c r="U1818"/>
      <c r="V1818"/>
      <c r="W1818"/>
      <c r="X1818"/>
      <c r="Y1818"/>
      <c r="Z1818"/>
      <c r="AA1818"/>
      <c r="AB1818"/>
      <c r="AC1818"/>
      <c r="AD1818"/>
      <c r="AE1818"/>
      <c r="AF1818"/>
      <c r="AG1818"/>
      <c r="AH1818"/>
      <c r="AI1818"/>
      <c r="AJ1818"/>
      <c r="AK1818"/>
      <c r="AL1818"/>
      <c r="AM1818"/>
      <c r="AN1818"/>
      <c r="AO1818"/>
      <c r="AP1818"/>
      <c r="AQ1818"/>
      <c r="AR1818"/>
      <c r="AS1818"/>
      <c r="AT1818"/>
      <c r="AU1818"/>
      <c r="AV1818"/>
      <c r="AW1818"/>
      <c r="AX1818"/>
      <c r="AY1818"/>
      <c r="AZ1818"/>
      <c r="BA1818"/>
      <c r="BB1818"/>
      <c r="BC1818"/>
      <c r="BD1818"/>
      <c r="BE1818"/>
      <c r="BF1818"/>
      <c r="BG1818"/>
      <c r="BH1818"/>
      <c r="BI1818"/>
      <c r="BJ1818"/>
      <c r="BK1818"/>
      <c r="BL1818"/>
      <c r="BM1818"/>
      <c r="BN1818"/>
      <c r="BO1818"/>
    </row>
    <row r="1819" spans="1:67" ht="15" x14ac:dyDescent="0.25">
      <c r="A1819" s="245" t="s">
        <v>5395</v>
      </c>
      <c r="B1819" s="245" t="s">
        <v>5394</v>
      </c>
      <c r="C1819" s="245" t="s">
        <v>10805</v>
      </c>
      <c r="D1819" s="245" t="s">
        <v>10806</v>
      </c>
      <c r="E1819" s="246" t="s">
        <v>44</v>
      </c>
      <c r="F1819" s="245" t="s">
        <v>44</v>
      </c>
      <c r="G1819" s="245" t="s">
        <v>10809</v>
      </c>
      <c r="H1819" s="245" t="s">
        <v>10810</v>
      </c>
      <c r="I1819" s="245" t="s">
        <v>15</v>
      </c>
      <c r="J1819" s="245" t="s">
        <v>569</v>
      </c>
      <c r="K1819" s="246" t="s">
        <v>3413</v>
      </c>
      <c r="L1819" s="245" t="s">
        <v>568</v>
      </c>
      <c r="M1819"/>
      <c r="N1819"/>
      <c r="O1819"/>
      <c r="P1819"/>
      <c r="Q1819"/>
      <c r="R1819"/>
      <c r="S1819"/>
      <c r="T1819"/>
      <c r="U1819"/>
      <c r="V1819"/>
      <c r="W1819"/>
      <c r="X1819"/>
      <c r="Y1819"/>
      <c r="Z1819"/>
      <c r="AA1819"/>
      <c r="AB1819"/>
      <c r="AC1819"/>
      <c r="AD1819"/>
      <c r="AE1819"/>
      <c r="AF1819"/>
      <c r="AG1819"/>
      <c r="AH1819"/>
      <c r="AI1819"/>
      <c r="AJ1819"/>
      <c r="AK1819"/>
      <c r="AL1819"/>
      <c r="AM1819"/>
      <c r="AN1819"/>
      <c r="AO1819"/>
      <c r="AP1819"/>
      <c r="AQ1819"/>
      <c r="AR1819"/>
      <c r="AS1819"/>
      <c r="AT1819"/>
      <c r="AU1819"/>
      <c r="AV1819"/>
      <c r="AW1819"/>
      <c r="AX1819"/>
      <c r="AY1819"/>
      <c r="AZ1819"/>
      <c r="BA1819"/>
      <c r="BB1819"/>
      <c r="BC1819"/>
      <c r="BD1819"/>
      <c r="BE1819"/>
      <c r="BF1819"/>
      <c r="BG1819"/>
      <c r="BH1819"/>
      <c r="BI1819"/>
      <c r="BJ1819"/>
      <c r="BK1819"/>
      <c r="BL1819"/>
      <c r="BM1819"/>
      <c r="BN1819"/>
      <c r="BO1819"/>
    </row>
    <row r="1820" spans="1:67" ht="15" x14ac:dyDescent="0.25">
      <c r="A1820" s="245" t="s">
        <v>5395</v>
      </c>
      <c r="B1820" s="245" t="s">
        <v>5394</v>
      </c>
      <c r="C1820" s="245" t="s">
        <v>10805</v>
      </c>
      <c r="D1820" s="245" t="s">
        <v>10806</v>
      </c>
      <c r="E1820" s="246" t="s">
        <v>44</v>
      </c>
      <c r="F1820" s="245" t="s">
        <v>44</v>
      </c>
      <c r="G1820" s="245" t="s">
        <v>10811</v>
      </c>
      <c r="H1820" s="245" t="s">
        <v>10812</v>
      </c>
      <c r="I1820" s="245" t="s">
        <v>15</v>
      </c>
      <c r="J1820" s="245" t="s">
        <v>569</v>
      </c>
      <c r="K1820" s="246" t="s">
        <v>8430</v>
      </c>
      <c r="L1820" s="245" t="s">
        <v>568</v>
      </c>
      <c r="M1820"/>
      <c r="N1820"/>
      <c r="O1820"/>
      <c r="P1820"/>
      <c r="Q1820"/>
      <c r="R1820"/>
      <c r="S1820"/>
      <c r="T1820"/>
      <c r="U1820"/>
      <c r="V1820"/>
      <c r="W1820"/>
      <c r="X1820"/>
      <c r="Y1820"/>
      <c r="Z1820"/>
      <c r="AA1820"/>
      <c r="AB1820"/>
      <c r="AC1820"/>
      <c r="AD1820"/>
      <c r="AE1820"/>
      <c r="AF1820"/>
      <c r="AG1820"/>
      <c r="AH1820"/>
      <c r="AI1820"/>
      <c r="AJ1820"/>
      <c r="AK1820"/>
      <c r="AL1820"/>
      <c r="AM1820"/>
      <c r="AN1820"/>
      <c r="AO1820"/>
      <c r="AP1820"/>
      <c r="AQ1820"/>
      <c r="AR1820"/>
      <c r="AS1820"/>
      <c r="AT1820"/>
      <c r="AU1820"/>
      <c r="AV1820"/>
      <c r="AW1820"/>
      <c r="AX1820"/>
      <c r="AY1820"/>
      <c r="AZ1820"/>
      <c r="BA1820"/>
      <c r="BB1820"/>
      <c r="BC1820"/>
      <c r="BD1820"/>
      <c r="BE1820"/>
      <c r="BF1820"/>
      <c r="BG1820"/>
      <c r="BH1820"/>
      <c r="BI1820"/>
      <c r="BJ1820"/>
      <c r="BK1820"/>
      <c r="BL1820"/>
      <c r="BM1820"/>
      <c r="BN1820"/>
      <c r="BO1820"/>
    </row>
    <row r="1821" spans="1:67" ht="15" x14ac:dyDescent="0.25">
      <c r="A1821" s="245" t="s">
        <v>5395</v>
      </c>
      <c r="B1821" s="245" t="s">
        <v>5394</v>
      </c>
      <c r="C1821" s="245" t="s">
        <v>10805</v>
      </c>
      <c r="D1821" s="245" t="s">
        <v>10806</v>
      </c>
      <c r="E1821" s="246" t="s">
        <v>44</v>
      </c>
      <c r="F1821" s="245" t="s">
        <v>44</v>
      </c>
      <c r="G1821" s="245" t="s">
        <v>10814</v>
      </c>
      <c r="H1821" s="245" t="s">
        <v>10815</v>
      </c>
      <c r="I1821" s="245" t="s">
        <v>15</v>
      </c>
      <c r="J1821" s="245" t="s">
        <v>569</v>
      </c>
      <c r="K1821" s="246" t="s">
        <v>11731</v>
      </c>
      <c r="L1821" s="245" t="s">
        <v>568</v>
      </c>
      <c r="M1821"/>
      <c r="N1821"/>
      <c r="O1821"/>
      <c r="P1821"/>
      <c r="Q1821"/>
      <c r="R1821"/>
      <c r="S1821"/>
      <c r="T1821"/>
      <c r="U1821"/>
      <c r="V1821"/>
      <c r="W1821"/>
      <c r="X1821"/>
      <c r="Y1821"/>
      <c r="Z1821"/>
      <c r="AA1821"/>
      <c r="AB1821"/>
      <c r="AC1821"/>
      <c r="AD1821"/>
      <c r="AE1821"/>
      <c r="AF1821"/>
      <c r="AG1821"/>
      <c r="AH1821"/>
      <c r="AI1821"/>
      <c r="AJ1821"/>
      <c r="AK1821"/>
      <c r="AL1821"/>
      <c r="AM1821"/>
      <c r="AN1821"/>
      <c r="AO1821"/>
      <c r="AP1821"/>
      <c r="AQ1821"/>
      <c r="AR1821"/>
      <c r="AS1821"/>
      <c r="AT1821"/>
      <c r="AU1821"/>
      <c r="AV1821"/>
      <c r="AW1821"/>
      <c r="AX1821"/>
      <c r="AY1821"/>
      <c r="AZ1821"/>
      <c r="BA1821"/>
      <c r="BB1821"/>
      <c r="BC1821"/>
      <c r="BD1821"/>
      <c r="BE1821"/>
      <c r="BF1821"/>
      <c r="BG1821"/>
      <c r="BH1821"/>
      <c r="BI1821"/>
      <c r="BJ1821"/>
      <c r="BK1821"/>
      <c r="BL1821"/>
      <c r="BM1821"/>
      <c r="BN1821"/>
      <c r="BO1821"/>
    </row>
    <row r="1822" spans="1:67" ht="15" x14ac:dyDescent="0.25">
      <c r="A1822" s="245" t="s">
        <v>5395</v>
      </c>
      <c r="B1822" s="245" t="s">
        <v>5394</v>
      </c>
      <c r="C1822" s="245" t="s">
        <v>10805</v>
      </c>
      <c r="D1822" s="245" t="s">
        <v>10806</v>
      </c>
      <c r="E1822" s="246" t="s">
        <v>44</v>
      </c>
      <c r="F1822" s="245" t="s">
        <v>44</v>
      </c>
      <c r="G1822" s="245" t="s">
        <v>10816</v>
      </c>
      <c r="H1822" s="245" t="s">
        <v>10817</v>
      </c>
      <c r="I1822" s="245" t="s">
        <v>15</v>
      </c>
      <c r="J1822" s="245" t="s">
        <v>569</v>
      </c>
      <c r="K1822" s="246" t="s">
        <v>23394</v>
      </c>
      <c r="L1822" s="245" t="s">
        <v>568</v>
      </c>
      <c r="M1822"/>
      <c r="N1822"/>
      <c r="O1822"/>
      <c r="P1822"/>
      <c r="Q1822"/>
      <c r="R1822"/>
      <c r="S1822"/>
      <c r="T1822"/>
      <c r="U1822"/>
      <c r="V1822"/>
      <c r="W1822"/>
      <c r="X1822"/>
      <c r="Y1822"/>
      <c r="Z1822"/>
      <c r="AA1822"/>
      <c r="AB1822"/>
      <c r="AC1822"/>
      <c r="AD1822"/>
      <c r="AE1822"/>
      <c r="AF1822"/>
      <c r="AG1822"/>
      <c r="AH1822"/>
      <c r="AI1822"/>
      <c r="AJ1822"/>
      <c r="AK1822"/>
      <c r="AL1822"/>
      <c r="AM1822"/>
      <c r="AN1822"/>
      <c r="AO1822"/>
      <c r="AP1822"/>
      <c r="AQ1822"/>
      <c r="AR1822"/>
      <c r="AS1822"/>
      <c r="AT1822"/>
      <c r="AU1822"/>
      <c r="AV1822"/>
      <c r="AW1822"/>
      <c r="AX1822"/>
      <c r="AY1822"/>
      <c r="AZ1822"/>
      <c r="BA1822"/>
      <c r="BB1822"/>
      <c r="BC1822"/>
      <c r="BD1822"/>
      <c r="BE1822"/>
      <c r="BF1822"/>
      <c r="BG1822"/>
      <c r="BH1822"/>
      <c r="BI1822"/>
      <c r="BJ1822"/>
      <c r="BK1822"/>
      <c r="BL1822"/>
      <c r="BM1822"/>
      <c r="BN1822"/>
      <c r="BO1822"/>
    </row>
    <row r="1823" spans="1:67" ht="15" x14ac:dyDescent="0.25">
      <c r="A1823" s="245" t="s">
        <v>5395</v>
      </c>
      <c r="B1823" s="245" t="s">
        <v>5394</v>
      </c>
      <c r="C1823" s="245" t="s">
        <v>10805</v>
      </c>
      <c r="D1823" s="245" t="s">
        <v>10806</v>
      </c>
      <c r="E1823" s="246" t="s">
        <v>44</v>
      </c>
      <c r="F1823" s="245" t="s">
        <v>44</v>
      </c>
      <c r="G1823" s="245" t="s">
        <v>10818</v>
      </c>
      <c r="H1823" s="245" t="s">
        <v>10819</v>
      </c>
      <c r="I1823" s="245" t="s">
        <v>15</v>
      </c>
      <c r="J1823" s="245" t="s">
        <v>569</v>
      </c>
      <c r="K1823" s="246" t="s">
        <v>10169</v>
      </c>
      <c r="L1823" s="245" t="s">
        <v>568</v>
      </c>
      <c r="M1823"/>
      <c r="N1823"/>
      <c r="O1823"/>
      <c r="P1823"/>
      <c r="Q1823"/>
      <c r="R1823"/>
      <c r="S1823"/>
      <c r="T1823"/>
      <c r="U1823"/>
      <c r="V1823"/>
      <c r="W1823"/>
      <c r="X1823"/>
      <c r="Y1823"/>
      <c r="Z1823"/>
      <c r="AA1823"/>
      <c r="AB1823"/>
      <c r="AC1823"/>
      <c r="AD1823"/>
      <c r="AE1823"/>
      <c r="AF1823"/>
      <c r="AG1823"/>
      <c r="AH1823"/>
      <c r="AI1823"/>
      <c r="AJ1823"/>
      <c r="AK1823"/>
      <c r="AL1823"/>
      <c r="AM1823"/>
      <c r="AN1823"/>
      <c r="AO1823"/>
      <c r="AP1823"/>
      <c r="AQ1823"/>
      <c r="AR1823"/>
      <c r="AS1823"/>
      <c r="AT1823"/>
      <c r="AU1823"/>
      <c r="AV1823"/>
      <c r="AW1823"/>
      <c r="AX1823"/>
      <c r="AY1823"/>
      <c r="AZ1823"/>
      <c r="BA1823"/>
      <c r="BB1823"/>
      <c r="BC1823"/>
      <c r="BD1823"/>
      <c r="BE1823"/>
      <c r="BF1823"/>
      <c r="BG1823"/>
      <c r="BH1823"/>
      <c r="BI1823"/>
      <c r="BJ1823"/>
      <c r="BK1823"/>
      <c r="BL1823"/>
      <c r="BM1823"/>
      <c r="BN1823"/>
      <c r="BO1823"/>
    </row>
    <row r="1824" spans="1:67" ht="15" x14ac:dyDescent="0.25">
      <c r="A1824" s="245" t="s">
        <v>5395</v>
      </c>
      <c r="B1824" s="245" t="s">
        <v>5394</v>
      </c>
      <c r="C1824" s="245" t="s">
        <v>10805</v>
      </c>
      <c r="D1824" s="245" t="s">
        <v>10806</v>
      </c>
      <c r="E1824" s="246" t="s">
        <v>44</v>
      </c>
      <c r="F1824" s="245" t="s">
        <v>44</v>
      </c>
      <c r="G1824" s="245" t="s">
        <v>10820</v>
      </c>
      <c r="H1824" s="245" t="s">
        <v>10821</v>
      </c>
      <c r="I1824" s="245" t="s">
        <v>15</v>
      </c>
      <c r="J1824" s="245" t="s">
        <v>569</v>
      </c>
      <c r="K1824" s="246" t="s">
        <v>15047</v>
      </c>
      <c r="L1824" s="245" t="s">
        <v>568</v>
      </c>
      <c r="M1824"/>
      <c r="N1824"/>
      <c r="O1824"/>
      <c r="P1824"/>
      <c r="Q1824"/>
      <c r="R1824"/>
      <c r="S1824"/>
      <c r="T1824"/>
      <c r="U1824"/>
      <c r="V1824"/>
      <c r="W1824"/>
      <c r="X1824"/>
      <c r="Y1824"/>
      <c r="Z1824"/>
      <c r="AA1824"/>
      <c r="AB1824"/>
      <c r="AC1824"/>
      <c r="AD1824"/>
      <c r="AE1824"/>
      <c r="AF1824"/>
      <c r="AG1824"/>
      <c r="AH1824"/>
      <c r="AI1824"/>
      <c r="AJ1824"/>
      <c r="AK1824"/>
      <c r="AL1824"/>
      <c r="AM1824"/>
      <c r="AN1824"/>
      <c r="AO1824"/>
      <c r="AP1824"/>
      <c r="AQ1824"/>
      <c r="AR1824"/>
      <c r="AS1824"/>
      <c r="AT1824"/>
      <c r="AU1824"/>
      <c r="AV1824"/>
      <c r="AW1824"/>
      <c r="AX1824"/>
      <c r="AY1824"/>
      <c r="AZ1824"/>
      <c r="BA1824"/>
      <c r="BB1824"/>
      <c r="BC1824"/>
      <c r="BD1824"/>
      <c r="BE1824"/>
      <c r="BF1824"/>
      <c r="BG1824"/>
      <c r="BH1824"/>
      <c r="BI1824"/>
      <c r="BJ1824"/>
      <c r="BK1824"/>
      <c r="BL1824"/>
      <c r="BM1824"/>
      <c r="BN1824"/>
      <c r="BO1824"/>
    </row>
    <row r="1825" spans="1:67" ht="15" x14ac:dyDescent="0.25">
      <c r="A1825" s="245" t="s">
        <v>5395</v>
      </c>
      <c r="B1825" s="245" t="s">
        <v>5394</v>
      </c>
      <c r="C1825" s="245" t="s">
        <v>10805</v>
      </c>
      <c r="D1825" s="245" t="s">
        <v>10806</v>
      </c>
      <c r="E1825" s="246" t="s">
        <v>44</v>
      </c>
      <c r="F1825" s="245" t="s">
        <v>44</v>
      </c>
      <c r="G1825" s="245" t="s">
        <v>10822</v>
      </c>
      <c r="H1825" s="245" t="s">
        <v>10823</v>
      </c>
      <c r="I1825" s="245" t="s">
        <v>15</v>
      </c>
      <c r="J1825" s="245" t="s">
        <v>569</v>
      </c>
      <c r="K1825" s="246" t="s">
        <v>8212</v>
      </c>
      <c r="L1825" s="245" t="s">
        <v>568</v>
      </c>
      <c r="M1825"/>
      <c r="N1825"/>
      <c r="O1825"/>
      <c r="P1825"/>
      <c r="Q1825"/>
      <c r="R1825"/>
      <c r="S1825"/>
      <c r="T1825"/>
      <c r="U1825"/>
      <c r="V1825"/>
      <c r="W1825"/>
      <c r="X1825"/>
      <c r="Y1825"/>
      <c r="Z1825"/>
      <c r="AA1825"/>
      <c r="AB1825"/>
      <c r="AC1825"/>
      <c r="AD1825"/>
      <c r="AE1825"/>
      <c r="AF1825"/>
      <c r="AG1825"/>
      <c r="AH1825"/>
      <c r="AI1825"/>
      <c r="AJ1825"/>
      <c r="AK1825"/>
      <c r="AL1825"/>
      <c r="AM1825"/>
      <c r="AN1825"/>
      <c r="AO1825"/>
      <c r="AP1825"/>
      <c r="AQ1825"/>
      <c r="AR1825"/>
      <c r="AS1825"/>
      <c r="AT1825"/>
      <c r="AU1825"/>
      <c r="AV1825"/>
      <c r="AW1825"/>
      <c r="AX1825"/>
      <c r="AY1825"/>
      <c r="AZ1825"/>
      <c r="BA1825"/>
      <c r="BB1825"/>
      <c r="BC1825"/>
      <c r="BD1825"/>
      <c r="BE1825"/>
      <c r="BF1825"/>
      <c r="BG1825"/>
      <c r="BH1825"/>
      <c r="BI1825"/>
      <c r="BJ1825"/>
      <c r="BK1825"/>
      <c r="BL1825"/>
      <c r="BM1825"/>
      <c r="BN1825"/>
      <c r="BO1825"/>
    </row>
    <row r="1826" spans="1:67" ht="15" x14ac:dyDescent="0.25">
      <c r="A1826" s="245" t="s">
        <v>5395</v>
      </c>
      <c r="B1826" s="245" t="s">
        <v>5394</v>
      </c>
      <c r="C1826" s="245" t="s">
        <v>10805</v>
      </c>
      <c r="D1826" s="245" t="s">
        <v>10806</v>
      </c>
      <c r="E1826" s="246" t="s">
        <v>44</v>
      </c>
      <c r="F1826" s="245" t="s">
        <v>44</v>
      </c>
      <c r="G1826" s="245" t="s">
        <v>10824</v>
      </c>
      <c r="H1826" s="245" t="s">
        <v>10825</v>
      </c>
      <c r="I1826" s="245" t="s">
        <v>15</v>
      </c>
      <c r="J1826" s="245" t="s">
        <v>569</v>
      </c>
      <c r="K1826" s="246" t="s">
        <v>1718</v>
      </c>
      <c r="L1826" s="245" t="s">
        <v>568</v>
      </c>
      <c r="M1826"/>
      <c r="N1826"/>
      <c r="O1826"/>
      <c r="P1826"/>
      <c r="Q1826"/>
      <c r="R1826"/>
      <c r="S1826"/>
      <c r="T1826"/>
      <c r="U1826"/>
      <c r="V1826"/>
      <c r="W1826"/>
      <c r="X1826"/>
      <c r="Y1826"/>
      <c r="Z1826"/>
      <c r="AA1826"/>
      <c r="AB1826"/>
      <c r="AC1826"/>
      <c r="AD1826"/>
      <c r="AE1826"/>
      <c r="AF1826"/>
      <c r="AG1826"/>
      <c r="AH1826"/>
      <c r="AI1826"/>
      <c r="AJ1826"/>
      <c r="AK1826"/>
      <c r="AL1826"/>
      <c r="AM1826"/>
      <c r="AN1826"/>
      <c r="AO1826"/>
      <c r="AP1826"/>
      <c r="AQ1826"/>
      <c r="AR1826"/>
      <c r="AS1826"/>
      <c r="AT1826"/>
      <c r="AU1826"/>
      <c r="AV1826"/>
      <c r="AW1826"/>
      <c r="AX1826"/>
      <c r="AY1826"/>
      <c r="AZ1826"/>
      <c r="BA1826"/>
      <c r="BB1826"/>
      <c r="BC1826"/>
      <c r="BD1826"/>
      <c r="BE1826"/>
      <c r="BF1826"/>
      <c r="BG1826"/>
      <c r="BH1826"/>
      <c r="BI1826"/>
      <c r="BJ1826"/>
      <c r="BK1826"/>
      <c r="BL1826"/>
      <c r="BM1826"/>
      <c r="BN1826"/>
      <c r="BO1826"/>
    </row>
    <row r="1827" spans="1:67" ht="15" x14ac:dyDescent="0.25">
      <c r="A1827" s="245" t="s">
        <v>5395</v>
      </c>
      <c r="B1827" s="245" t="s">
        <v>5394</v>
      </c>
      <c r="C1827" s="245" t="s">
        <v>10805</v>
      </c>
      <c r="D1827" s="245" t="s">
        <v>10806</v>
      </c>
      <c r="E1827" s="246" t="s">
        <v>44</v>
      </c>
      <c r="F1827" s="245" t="s">
        <v>44</v>
      </c>
      <c r="G1827" s="245" t="s">
        <v>10826</v>
      </c>
      <c r="H1827" s="245" t="s">
        <v>10827</v>
      </c>
      <c r="I1827" s="245" t="s">
        <v>12</v>
      </c>
      <c r="J1827" s="245" t="s">
        <v>569</v>
      </c>
      <c r="K1827" s="246" t="s">
        <v>23395</v>
      </c>
      <c r="L1827" s="245" t="s">
        <v>568</v>
      </c>
      <c r="M1827"/>
      <c r="N1827"/>
      <c r="O1827"/>
      <c r="P1827"/>
      <c r="Q1827"/>
      <c r="R1827"/>
      <c r="S1827"/>
      <c r="T1827"/>
      <c r="U1827"/>
      <c r="V1827"/>
      <c r="W1827"/>
      <c r="X1827"/>
      <c r="Y1827"/>
      <c r="Z1827"/>
      <c r="AA1827"/>
      <c r="AB1827"/>
      <c r="AC1827"/>
      <c r="AD1827"/>
      <c r="AE1827"/>
      <c r="AF1827"/>
      <c r="AG1827"/>
      <c r="AH1827"/>
      <c r="AI1827"/>
      <c r="AJ1827"/>
      <c r="AK1827"/>
      <c r="AL1827"/>
      <c r="AM1827"/>
      <c r="AN1827"/>
      <c r="AO1827"/>
      <c r="AP1827"/>
      <c r="AQ1827"/>
      <c r="AR1827"/>
      <c r="AS1827"/>
      <c r="AT1827"/>
      <c r="AU1827"/>
      <c r="AV1827"/>
      <c r="AW1827"/>
      <c r="AX1827"/>
      <c r="AY1827"/>
      <c r="AZ1827"/>
      <c r="BA1827"/>
      <c r="BB1827"/>
      <c r="BC1827"/>
      <c r="BD1827"/>
      <c r="BE1827"/>
      <c r="BF1827"/>
      <c r="BG1827"/>
      <c r="BH1827"/>
      <c r="BI1827"/>
      <c r="BJ1827"/>
      <c r="BK1827"/>
      <c r="BL1827"/>
      <c r="BM1827"/>
      <c r="BN1827"/>
      <c r="BO1827"/>
    </row>
    <row r="1828" spans="1:67" ht="15" x14ac:dyDescent="0.25">
      <c r="A1828" s="245" t="s">
        <v>5395</v>
      </c>
      <c r="B1828" s="245" t="s">
        <v>5394</v>
      </c>
      <c r="C1828" s="245" t="s">
        <v>10805</v>
      </c>
      <c r="D1828" s="245" t="s">
        <v>10806</v>
      </c>
      <c r="E1828" s="246" t="s">
        <v>44</v>
      </c>
      <c r="F1828" s="245" t="s">
        <v>44</v>
      </c>
      <c r="G1828" s="245" t="s">
        <v>10828</v>
      </c>
      <c r="H1828" s="245" t="s">
        <v>10829</v>
      </c>
      <c r="I1828" s="245" t="s">
        <v>24</v>
      </c>
      <c r="J1828" s="245" t="s">
        <v>569</v>
      </c>
      <c r="K1828" s="246" t="s">
        <v>23396</v>
      </c>
      <c r="L1828" s="245" t="s">
        <v>568</v>
      </c>
      <c r="M1828"/>
      <c r="N1828"/>
      <c r="O1828"/>
      <c r="P1828"/>
      <c r="Q1828"/>
      <c r="R1828"/>
      <c r="S1828"/>
      <c r="T1828"/>
      <c r="U1828"/>
      <c r="V1828"/>
      <c r="W1828"/>
      <c r="X1828"/>
      <c r="Y1828"/>
      <c r="Z1828"/>
      <c r="AA1828"/>
      <c r="AB1828"/>
      <c r="AC1828"/>
      <c r="AD1828"/>
      <c r="AE1828"/>
      <c r="AF1828"/>
      <c r="AG1828"/>
      <c r="AH1828"/>
      <c r="AI1828"/>
      <c r="AJ1828"/>
      <c r="AK1828"/>
      <c r="AL1828"/>
      <c r="AM1828"/>
      <c r="AN1828"/>
      <c r="AO1828"/>
      <c r="AP1828"/>
      <c r="AQ1828"/>
      <c r="AR1828"/>
      <c r="AS1828"/>
      <c r="AT1828"/>
      <c r="AU1828"/>
      <c r="AV1828"/>
      <c r="AW1828"/>
      <c r="AX1828"/>
      <c r="AY1828"/>
      <c r="AZ1828"/>
      <c r="BA1828"/>
      <c r="BB1828"/>
      <c r="BC1828"/>
      <c r="BD1828"/>
      <c r="BE1828"/>
      <c r="BF1828"/>
      <c r="BG1828"/>
      <c r="BH1828"/>
      <c r="BI1828"/>
      <c r="BJ1828"/>
      <c r="BK1828"/>
      <c r="BL1828"/>
      <c r="BM1828"/>
      <c r="BN1828"/>
      <c r="BO1828"/>
    </row>
    <row r="1829" spans="1:67" ht="15" x14ac:dyDescent="0.25">
      <c r="A1829" s="245" t="s">
        <v>5395</v>
      </c>
      <c r="B1829" s="245" t="s">
        <v>5394</v>
      </c>
      <c r="C1829" s="245" t="s">
        <v>10805</v>
      </c>
      <c r="D1829" s="245" t="s">
        <v>10806</v>
      </c>
      <c r="E1829" s="246" t="s">
        <v>44</v>
      </c>
      <c r="F1829" s="245" t="s">
        <v>44</v>
      </c>
      <c r="G1829" s="245" t="s">
        <v>10830</v>
      </c>
      <c r="H1829" s="245" t="s">
        <v>10831</v>
      </c>
      <c r="I1829" s="245" t="s">
        <v>24</v>
      </c>
      <c r="J1829" s="245" t="s">
        <v>569</v>
      </c>
      <c r="K1829" s="246" t="s">
        <v>23397</v>
      </c>
      <c r="L1829" s="245" t="s">
        <v>568</v>
      </c>
      <c r="M1829"/>
      <c r="N1829"/>
      <c r="O1829"/>
      <c r="P1829"/>
      <c r="Q1829"/>
      <c r="R1829"/>
      <c r="S1829"/>
      <c r="T1829"/>
      <c r="U1829"/>
      <c r="V1829"/>
      <c r="W1829"/>
      <c r="X1829"/>
      <c r="Y1829"/>
      <c r="Z1829"/>
      <c r="AA1829"/>
      <c r="AB1829"/>
      <c r="AC1829"/>
      <c r="AD1829"/>
      <c r="AE1829"/>
      <c r="AF1829"/>
      <c r="AG1829"/>
      <c r="AH1829"/>
      <c r="AI1829"/>
      <c r="AJ1829"/>
      <c r="AK1829"/>
      <c r="AL1829"/>
      <c r="AM1829"/>
      <c r="AN1829"/>
      <c r="AO1829"/>
      <c r="AP1829"/>
      <c r="AQ1829"/>
      <c r="AR1829"/>
      <c r="AS1829"/>
      <c r="AT1829"/>
      <c r="AU1829"/>
      <c r="AV1829"/>
      <c r="AW1829"/>
      <c r="AX1829"/>
      <c r="AY1829"/>
      <c r="AZ1829"/>
      <c r="BA1829"/>
      <c r="BB1829"/>
      <c r="BC1829"/>
      <c r="BD1829"/>
      <c r="BE1829"/>
      <c r="BF1829"/>
      <c r="BG1829"/>
      <c r="BH1829"/>
      <c r="BI1829"/>
      <c r="BJ1829"/>
      <c r="BK1829"/>
      <c r="BL1829"/>
      <c r="BM1829"/>
      <c r="BN1829"/>
      <c r="BO1829"/>
    </row>
    <row r="1830" spans="1:67" ht="15" x14ac:dyDescent="0.25">
      <c r="A1830" s="245" t="s">
        <v>5395</v>
      </c>
      <c r="B1830" s="245" t="s">
        <v>5394</v>
      </c>
      <c r="C1830" s="245" t="s">
        <v>10805</v>
      </c>
      <c r="D1830" s="245" t="s">
        <v>10806</v>
      </c>
      <c r="E1830" s="246" t="s">
        <v>44</v>
      </c>
      <c r="F1830" s="245" t="s">
        <v>44</v>
      </c>
      <c r="G1830" s="245" t="s">
        <v>10832</v>
      </c>
      <c r="H1830" s="245" t="s">
        <v>10833</v>
      </c>
      <c r="I1830" s="245" t="s">
        <v>24</v>
      </c>
      <c r="J1830" s="245" t="s">
        <v>569</v>
      </c>
      <c r="K1830" s="246" t="s">
        <v>23398</v>
      </c>
      <c r="L1830" s="245" t="s">
        <v>568</v>
      </c>
      <c r="M1830"/>
      <c r="N1830"/>
      <c r="O1830"/>
      <c r="P1830"/>
      <c r="Q1830"/>
      <c r="R1830"/>
      <c r="S1830"/>
      <c r="T1830"/>
      <c r="U1830"/>
      <c r="V1830"/>
      <c r="W1830"/>
      <c r="X1830"/>
      <c r="Y1830"/>
      <c r="Z1830"/>
      <c r="AA1830"/>
      <c r="AB1830"/>
      <c r="AC1830"/>
      <c r="AD1830"/>
      <c r="AE1830"/>
      <c r="AF1830"/>
      <c r="AG1830"/>
      <c r="AH1830"/>
      <c r="AI1830"/>
      <c r="AJ1830"/>
      <c r="AK1830"/>
      <c r="AL1830"/>
      <c r="AM1830"/>
      <c r="AN1830"/>
      <c r="AO1830"/>
      <c r="AP1830"/>
      <c r="AQ1830"/>
      <c r="AR1830"/>
      <c r="AS1830"/>
      <c r="AT1830"/>
      <c r="AU1830"/>
      <c r="AV1830"/>
      <c r="AW1830"/>
      <c r="AX1830"/>
      <c r="AY1830"/>
      <c r="AZ1830"/>
      <c r="BA1830"/>
      <c r="BB1830"/>
      <c r="BC1830"/>
      <c r="BD1830"/>
      <c r="BE1830"/>
      <c r="BF1830"/>
      <c r="BG1830"/>
      <c r="BH1830"/>
      <c r="BI1830"/>
      <c r="BJ1830"/>
      <c r="BK1830"/>
      <c r="BL1830"/>
      <c r="BM1830"/>
      <c r="BN1830"/>
      <c r="BO1830"/>
    </row>
    <row r="1831" spans="1:67" ht="15" x14ac:dyDescent="0.25">
      <c r="A1831" s="245" t="s">
        <v>5395</v>
      </c>
      <c r="B1831" s="245" t="s">
        <v>5394</v>
      </c>
      <c r="C1831" s="245" t="s">
        <v>10805</v>
      </c>
      <c r="D1831" s="245" t="s">
        <v>10806</v>
      </c>
      <c r="E1831" s="246" t="s">
        <v>44</v>
      </c>
      <c r="F1831" s="245" t="s">
        <v>44</v>
      </c>
      <c r="G1831" s="245" t="s">
        <v>10834</v>
      </c>
      <c r="H1831" s="245" t="s">
        <v>10835</v>
      </c>
      <c r="I1831" s="245" t="s">
        <v>24</v>
      </c>
      <c r="J1831" s="245" t="s">
        <v>569</v>
      </c>
      <c r="K1831" s="246" t="s">
        <v>23399</v>
      </c>
      <c r="L1831" s="245" t="s">
        <v>568</v>
      </c>
      <c r="M1831"/>
      <c r="N1831"/>
      <c r="O1831"/>
      <c r="P1831"/>
      <c r="Q1831"/>
      <c r="R1831"/>
      <c r="S1831"/>
      <c r="T1831"/>
      <c r="U1831"/>
      <c r="V1831"/>
      <c r="W1831"/>
      <c r="X1831"/>
      <c r="Y1831"/>
      <c r="Z1831"/>
      <c r="AA1831"/>
      <c r="AB1831"/>
      <c r="AC1831"/>
      <c r="AD1831"/>
      <c r="AE1831"/>
      <c r="AF1831"/>
      <c r="AG1831"/>
      <c r="AH1831"/>
      <c r="AI1831"/>
      <c r="AJ1831"/>
      <c r="AK1831"/>
      <c r="AL1831"/>
      <c r="AM1831"/>
      <c r="AN1831"/>
      <c r="AO1831"/>
      <c r="AP1831"/>
      <c r="AQ1831"/>
      <c r="AR1831"/>
      <c r="AS1831"/>
      <c r="AT1831"/>
      <c r="AU1831"/>
      <c r="AV1831"/>
      <c r="AW1831"/>
      <c r="AX1831"/>
      <c r="AY1831"/>
      <c r="AZ1831"/>
      <c r="BA1831"/>
      <c r="BB1831"/>
      <c r="BC1831"/>
      <c r="BD1831"/>
      <c r="BE1831"/>
      <c r="BF1831"/>
      <c r="BG1831"/>
      <c r="BH1831"/>
      <c r="BI1831"/>
      <c r="BJ1831"/>
      <c r="BK1831"/>
      <c r="BL1831"/>
      <c r="BM1831"/>
      <c r="BN1831"/>
      <c r="BO1831"/>
    </row>
    <row r="1832" spans="1:67" ht="15" x14ac:dyDescent="0.25">
      <c r="A1832" s="245" t="s">
        <v>5395</v>
      </c>
      <c r="B1832" s="245" t="s">
        <v>5394</v>
      </c>
      <c r="C1832" s="245" t="s">
        <v>10805</v>
      </c>
      <c r="D1832" s="245" t="s">
        <v>10806</v>
      </c>
      <c r="E1832" s="246" t="s">
        <v>44</v>
      </c>
      <c r="F1832" s="245" t="s">
        <v>44</v>
      </c>
      <c r="G1832" s="245" t="s">
        <v>10836</v>
      </c>
      <c r="H1832" s="245" t="s">
        <v>10837</v>
      </c>
      <c r="I1832" s="245" t="s">
        <v>24</v>
      </c>
      <c r="J1832" s="245" t="s">
        <v>569</v>
      </c>
      <c r="K1832" s="246" t="s">
        <v>23400</v>
      </c>
      <c r="L1832" s="245" t="s">
        <v>568</v>
      </c>
      <c r="M1832"/>
      <c r="N1832"/>
      <c r="O1832"/>
      <c r="P1832"/>
      <c r="Q1832"/>
      <c r="R1832"/>
      <c r="S1832"/>
      <c r="T1832"/>
      <c r="U1832"/>
      <c r="V1832"/>
      <c r="W1832"/>
      <c r="X1832"/>
      <c r="Y1832"/>
      <c r="Z1832"/>
      <c r="AA1832"/>
      <c r="AB1832"/>
      <c r="AC1832"/>
      <c r="AD1832"/>
      <c r="AE1832"/>
      <c r="AF1832"/>
      <c r="AG1832"/>
      <c r="AH1832"/>
      <c r="AI1832"/>
      <c r="AJ1832"/>
      <c r="AK1832"/>
      <c r="AL1832"/>
      <c r="AM1832"/>
      <c r="AN1832"/>
      <c r="AO1832"/>
      <c r="AP1832"/>
      <c r="AQ1832"/>
      <c r="AR1832"/>
      <c r="AS1832"/>
      <c r="AT1832"/>
      <c r="AU1832"/>
      <c r="AV1832"/>
      <c r="AW1832"/>
      <c r="AX1832"/>
      <c r="AY1832"/>
      <c r="AZ1832"/>
      <c r="BA1832"/>
      <c r="BB1832"/>
      <c r="BC1832"/>
      <c r="BD1832"/>
      <c r="BE1832"/>
      <c r="BF1832"/>
      <c r="BG1832"/>
      <c r="BH1832"/>
      <c r="BI1832"/>
      <c r="BJ1832"/>
      <c r="BK1832"/>
      <c r="BL1832"/>
      <c r="BM1832"/>
      <c r="BN1832"/>
      <c r="BO1832"/>
    </row>
    <row r="1833" spans="1:67" ht="15" x14ac:dyDescent="0.25">
      <c r="A1833" s="245" t="s">
        <v>5395</v>
      </c>
      <c r="B1833" s="245" t="s">
        <v>5394</v>
      </c>
      <c r="C1833" s="245" t="s">
        <v>10805</v>
      </c>
      <c r="D1833" s="245" t="s">
        <v>10806</v>
      </c>
      <c r="E1833" s="246" t="s">
        <v>44</v>
      </c>
      <c r="F1833" s="245" t="s">
        <v>44</v>
      </c>
      <c r="G1833" s="245" t="s">
        <v>10838</v>
      </c>
      <c r="H1833" s="245" t="s">
        <v>10839</v>
      </c>
      <c r="I1833" s="245" t="s">
        <v>24</v>
      </c>
      <c r="J1833" s="245" t="s">
        <v>569</v>
      </c>
      <c r="K1833" s="246" t="s">
        <v>23401</v>
      </c>
      <c r="L1833" s="245" t="s">
        <v>568</v>
      </c>
      <c r="M1833"/>
      <c r="N1833"/>
      <c r="O1833"/>
      <c r="P1833"/>
      <c r="Q1833"/>
      <c r="R1833"/>
      <c r="S1833"/>
      <c r="T1833"/>
      <c r="U1833"/>
      <c r="V1833"/>
      <c r="W1833"/>
      <c r="X1833"/>
      <c r="Y1833"/>
      <c r="Z1833"/>
      <c r="AA1833"/>
      <c r="AB1833"/>
      <c r="AC1833"/>
      <c r="AD1833"/>
      <c r="AE1833"/>
      <c r="AF1833"/>
      <c r="AG1833"/>
      <c r="AH1833"/>
      <c r="AI1833"/>
      <c r="AJ1833"/>
      <c r="AK1833"/>
      <c r="AL1833"/>
      <c r="AM1833"/>
      <c r="AN1833"/>
      <c r="AO1833"/>
      <c r="AP1833"/>
      <c r="AQ1833"/>
      <c r="AR1833"/>
      <c r="AS1833"/>
      <c r="AT1833"/>
      <c r="AU1833"/>
      <c r="AV1833"/>
      <c r="AW1833"/>
      <c r="AX1833"/>
      <c r="AY1833"/>
      <c r="AZ1833"/>
      <c r="BA1833"/>
      <c r="BB1833"/>
      <c r="BC1833"/>
      <c r="BD1833"/>
      <c r="BE1833"/>
      <c r="BF1833"/>
      <c r="BG1833"/>
      <c r="BH1833"/>
      <c r="BI1833"/>
      <c r="BJ1833"/>
      <c r="BK1833"/>
      <c r="BL1833"/>
      <c r="BM1833"/>
      <c r="BN1833"/>
      <c r="BO1833"/>
    </row>
    <row r="1834" spans="1:67" ht="15" x14ac:dyDescent="0.25">
      <c r="A1834" s="245" t="s">
        <v>5395</v>
      </c>
      <c r="B1834" s="245" t="s">
        <v>5394</v>
      </c>
      <c r="C1834" s="245" t="s">
        <v>10805</v>
      </c>
      <c r="D1834" s="245" t="s">
        <v>10806</v>
      </c>
      <c r="E1834" s="246" t="s">
        <v>44</v>
      </c>
      <c r="F1834" s="245" t="s">
        <v>44</v>
      </c>
      <c r="G1834" s="245" t="s">
        <v>10840</v>
      </c>
      <c r="H1834" s="245" t="s">
        <v>10841</v>
      </c>
      <c r="I1834" s="245" t="s">
        <v>24</v>
      </c>
      <c r="J1834" s="245" t="s">
        <v>569</v>
      </c>
      <c r="K1834" s="246" t="s">
        <v>23402</v>
      </c>
      <c r="L1834" s="245" t="s">
        <v>568</v>
      </c>
      <c r="M1834"/>
      <c r="N1834"/>
      <c r="O1834"/>
      <c r="P1834"/>
      <c r="Q1834"/>
      <c r="R1834"/>
      <c r="S1834"/>
      <c r="T1834"/>
      <c r="U1834"/>
      <c r="V1834"/>
      <c r="W1834"/>
      <c r="X1834"/>
      <c r="Y1834"/>
      <c r="Z1834"/>
      <c r="AA1834"/>
      <c r="AB1834"/>
      <c r="AC1834"/>
      <c r="AD1834"/>
      <c r="AE1834"/>
      <c r="AF1834"/>
      <c r="AG1834"/>
      <c r="AH1834"/>
      <c r="AI1834"/>
      <c r="AJ1834"/>
      <c r="AK1834"/>
      <c r="AL1834"/>
      <c r="AM1834"/>
      <c r="AN1834"/>
      <c r="AO1834"/>
      <c r="AP1834"/>
      <c r="AQ1834"/>
      <c r="AR1834"/>
      <c r="AS1834"/>
      <c r="AT1834"/>
      <c r="AU1834"/>
      <c r="AV1834"/>
      <c r="AW1834"/>
      <c r="AX1834"/>
      <c r="AY1834"/>
      <c r="AZ1834"/>
      <c r="BA1834"/>
      <c r="BB1834"/>
      <c r="BC1834"/>
      <c r="BD1834"/>
      <c r="BE1834"/>
      <c r="BF1834"/>
      <c r="BG1834"/>
      <c r="BH1834"/>
      <c r="BI1834"/>
      <c r="BJ1834"/>
      <c r="BK1834"/>
      <c r="BL1834"/>
      <c r="BM1834"/>
      <c r="BN1834"/>
      <c r="BO1834"/>
    </row>
    <row r="1835" spans="1:67" ht="15" x14ac:dyDescent="0.25">
      <c r="A1835" s="245" t="s">
        <v>5395</v>
      </c>
      <c r="B1835" s="245" t="s">
        <v>5394</v>
      </c>
      <c r="C1835" s="245" t="s">
        <v>10805</v>
      </c>
      <c r="D1835" s="245" t="s">
        <v>10806</v>
      </c>
      <c r="E1835" s="246" t="s">
        <v>44</v>
      </c>
      <c r="F1835" s="245" t="s">
        <v>44</v>
      </c>
      <c r="G1835" s="245" t="s">
        <v>10842</v>
      </c>
      <c r="H1835" s="245" t="s">
        <v>10843</v>
      </c>
      <c r="I1835" s="245" t="s">
        <v>24</v>
      </c>
      <c r="J1835" s="245" t="s">
        <v>569</v>
      </c>
      <c r="K1835" s="246" t="s">
        <v>23403</v>
      </c>
      <c r="L1835" s="245" t="s">
        <v>568</v>
      </c>
      <c r="M1835"/>
      <c r="N1835"/>
      <c r="O1835"/>
      <c r="P1835"/>
      <c r="Q1835"/>
      <c r="R1835"/>
      <c r="S1835"/>
      <c r="T1835"/>
      <c r="U1835"/>
      <c r="V1835"/>
      <c r="W1835"/>
      <c r="X1835"/>
      <c r="Y1835"/>
      <c r="Z1835"/>
      <c r="AA1835"/>
      <c r="AB1835"/>
      <c r="AC1835"/>
      <c r="AD1835"/>
      <c r="AE1835"/>
      <c r="AF1835"/>
      <c r="AG1835"/>
      <c r="AH1835"/>
      <c r="AI1835"/>
      <c r="AJ1835"/>
      <c r="AK1835"/>
      <c r="AL1835"/>
      <c r="AM1835"/>
      <c r="AN1835"/>
      <c r="AO1835"/>
      <c r="AP1835"/>
      <c r="AQ1835"/>
      <c r="AR1835"/>
      <c r="AS1835"/>
      <c r="AT1835"/>
      <c r="AU1835"/>
      <c r="AV1835"/>
      <c r="AW1835"/>
      <c r="AX1835"/>
      <c r="AY1835"/>
      <c r="AZ1835"/>
      <c r="BA1835"/>
      <c r="BB1835"/>
      <c r="BC1835"/>
      <c r="BD1835"/>
      <c r="BE1835"/>
      <c r="BF1835"/>
      <c r="BG1835"/>
      <c r="BH1835"/>
      <c r="BI1835"/>
      <c r="BJ1835"/>
      <c r="BK1835"/>
      <c r="BL1835"/>
      <c r="BM1835"/>
      <c r="BN1835"/>
      <c r="BO1835"/>
    </row>
    <row r="1836" spans="1:67" ht="15" x14ac:dyDescent="0.25">
      <c r="A1836" s="245" t="s">
        <v>5395</v>
      </c>
      <c r="B1836" s="245" t="s">
        <v>5394</v>
      </c>
      <c r="C1836" s="245" t="s">
        <v>10805</v>
      </c>
      <c r="D1836" s="245" t="s">
        <v>10806</v>
      </c>
      <c r="E1836" s="246" t="s">
        <v>44</v>
      </c>
      <c r="F1836" s="245" t="s">
        <v>44</v>
      </c>
      <c r="G1836" s="245" t="s">
        <v>10844</v>
      </c>
      <c r="H1836" s="245" t="s">
        <v>10845</v>
      </c>
      <c r="I1836" s="245" t="s">
        <v>24</v>
      </c>
      <c r="J1836" s="245" t="s">
        <v>569</v>
      </c>
      <c r="K1836" s="246" t="s">
        <v>23404</v>
      </c>
      <c r="L1836" s="245" t="s">
        <v>568</v>
      </c>
      <c r="M1836"/>
      <c r="N1836"/>
      <c r="O1836"/>
      <c r="P1836"/>
      <c r="Q1836"/>
      <c r="R1836"/>
      <c r="S1836"/>
      <c r="T1836"/>
      <c r="U1836"/>
      <c r="V1836"/>
      <c r="W1836"/>
      <c r="X1836"/>
      <c r="Y1836"/>
      <c r="Z1836"/>
      <c r="AA1836"/>
      <c r="AB1836"/>
      <c r="AC1836"/>
      <c r="AD1836"/>
      <c r="AE1836"/>
      <c r="AF1836"/>
      <c r="AG1836"/>
      <c r="AH1836"/>
      <c r="AI1836"/>
      <c r="AJ1836"/>
      <c r="AK1836"/>
      <c r="AL1836"/>
      <c r="AM1836"/>
      <c r="AN1836"/>
      <c r="AO1836"/>
      <c r="AP1836"/>
      <c r="AQ1836"/>
      <c r="AR1836"/>
      <c r="AS1836"/>
      <c r="AT1836"/>
      <c r="AU1836"/>
      <c r="AV1836"/>
      <c r="AW1836"/>
      <c r="AX1836"/>
      <c r="AY1836"/>
      <c r="AZ1836"/>
      <c r="BA1836"/>
      <c r="BB1836"/>
      <c r="BC1836"/>
      <c r="BD1836"/>
      <c r="BE1836"/>
      <c r="BF1836"/>
      <c r="BG1836"/>
      <c r="BH1836"/>
      <c r="BI1836"/>
      <c r="BJ1836"/>
      <c r="BK1836"/>
      <c r="BL1836"/>
      <c r="BM1836"/>
      <c r="BN1836"/>
      <c r="BO1836"/>
    </row>
    <row r="1837" spans="1:67" ht="15" x14ac:dyDescent="0.25">
      <c r="A1837" s="245" t="s">
        <v>5395</v>
      </c>
      <c r="B1837" s="245" t="s">
        <v>5394</v>
      </c>
      <c r="C1837" s="245" t="s">
        <v>10805</v>
      </c>
      <c r="D1837" s="245" t="s">
        <v>10806</v>
      </c>
      <c r="E1837" s="246" t="s">
        <v>44</v>
      </c>
      <c r="F1837" s="245" t="s">
        <v>44</v>
      </c>
      <c r="G1837" s="245" t="s">
        <v>10846</v>
      </c>
      <c r="H1837" s="245" t="s">
        <v>10847</v>
      </c>
      <c r="I1837" s="245" t="s">
        <v>24</v>
      </c>
      <c r="J1837" s="245" t="s">
        <v>569</v>
      </c>
      <c r="K1837" s="246" t="s">
        <v>23405</v>
      </c>
      <c r="L1837" s="245" t="s">
        <v>568</v>
      </c>
      <c r="M1837"/>
      <c r="N1837"/>
      <c r="O1837"/>
      <c r="P1837"/>
      <c r="Q1837"/>
      <c r="R1837"/>
      <c r="S1837"/>
      <c r="T1837"/>
      <c r="U1837"/>
      <c r="V1837"/>
      <c r="W1837"/>
      <c r="X1837"/>
      <c r="Y1837"/>
      <c r="Z1837"/>
      <c r="AA1837"/>
      <c r="AB1837"/>
      <c r="AC1837"/>
      <c r="AD1837"/>
      <c r="AE1837"/>
      <c r="AF1837"/>
      <c r="AG1837"/>
      <c r="AH1837"/>
      <c r="AI1837"/>
      <c r="AJ1837"/>
      <c r="AK1837"/>
      <c r="AL1837"/>
      <c r="AM1837"/>
      <c r="AN1837"/>
      <c r="AO1837"/>
      <c r="AP1837"/>
      <c r="AQ1837"/>
      <c r="AR1837"/>
      <c r="AS1837"/>
      <c r="AT1837"/>
      <c r="AU1837"/>
      <c r="AV1837"/>
      <c r="AW1837"/>
      <c r="AX1837"/>
      <c r="AY1837"/>
      <c r="AZ1837"/>
      <c r="BA1837"/>
      <c r="BB1837"/>
      <c r="BC1837"/>
      <c r="BD1837"/>
      <c r="BE1837"/>
      <c r="BF1837"/>
      <c r="BG1837"/>
      <c r="BH1837"/>
      <c r="BI1837"/>
      <c r="BJ1837"/>
      <c r="BK1837"/>
      <c r="BL1837"/>
      <c r="BM1837"/>
      <c r="BN1837"/>
      <c r="BO1837"/>
    </row>
    <row r="1838" spans="1:67" ht="15" x14ac:dyDescent="0.25">
      <c r="A1838" s="245" t="s">
        <v>5395</v>
      </c>
      <c r="B1838" s="245" t="s">
        <v>5394</v>
      </c>
      <c r="C1838" s="245" t="s">
        <v>10805</v>
      </c>
      <c r="D1838" s="245" t="s">
        <v>10806</v>
      </c>
      <c r="E1838" s="246" t="s">
        <v>44</v>
      </c>
      <c r="F1838" s="245" t="s">
        <v>44</v>
      </c>
      <c r="G1838" s="245" t="s">
        <v>10848</v>
      </c>
      <c r="H1838" s="245" t="s">
        <v>10849</v>
      </c>
      <c r="I1838" s="245" t="s">
        <v>24</v>
      </c>
      <c r="J1838" s="245" t="s">
        <v>569</v>
      </c>
      <c r="K1838" s="246" t="s">
        <v>23406</v>
      </c>
      <c r="L1838" s="245" t="s">
        <v>568</v>
      </c>
      <c r="M1838"/>
      <c r="N1838"/>
      <c r="O1838"/>
      <c r="P1838"/>
      <c r="Q1838"/>
      <c r="R1838"/>
      <c r="S1838"/>
      <c r="T1838"/>
      <c r="U1838"/>
      <c r="V1838"/>
      <c r="W1838"/>
      <c r="X1838"/>
      <c r="Y1838"/>
      <c r="Z1838"/>
      <c r="AA1838"/>
      <c r="AB1838"/>
      <c r="AC1838"/>
      <c r="AD1838"/>
      <c r="AE1838"/>
      <c r="AF1838"/>
      <c r="AG1838"/>
      <c r="AH1838"/>
      <c r="AI1838"/>
      <c r="AJ1838"/>
      <c r="AK1838"/>
      <c r="AL1838"/>
      <c r="AM1838"/>
      <c r="AN1838"/>
      <c r="AO1838"/>
      <c r="AP1838"/>
      <c r="AQ1838"/>
      <c r="AR1838"/>
      <c r="AS1838"/>
      <c r="AT1838"/>
      <c r="AU1838"/>
      <c r="AV1838"/>
      <c r="AW1838"/>
      <c r="AX1838"/>
      <c r="AY1838"/>
      <c r="AZ1838"/>
      <c r="BA1838"/>
      <c r="BB1838"/>
      <c r="BC1838"/>
      <c r="BD1838"/>
      <c r="BE1838"/>
      <c r="BF1838"/>
      <c r="BG1838"/>
      <c r="BH1838"/>
      <c r="BI1838"/>
      <c r="BJ1838"/>
      <c r="BK1838"/>
      <c r="BL1838"/>
      <c r="BM1838"/>
      <c r="BN1838"/>
      <c r="BO1838"/>
    </row>
    <row r="1839" spans="1:67" ht="15" x14ac:dyDescent="0.25">
      <c r="A1839" s="245" t="s">
        <v>5395</v>
      </c>
      <c r="B1839" s="245" t="s">
        <v>5394</v>
      </c>
      <c r="C1839" s="245" t="s">
        <v>10805</v>
      </c>
      <c r="D1839" s="245" t="s">
        <v>10806</v>
      </c>
      <c r="E1839" s="246" t="s">
        <v>44</v>
      </c>
      <c r="F1839" s="245" t="s">
        <v>44</v>
      </c>
      <c r="G1839" s="245" t="s">
        <v>10850</v>
      </c>
      <c r="H1839" s="245" t="s">
        <v>10851</v>
      </c>
      <c r="I1839" s="245" t="s">
        <v>24</v>
      </c>
      <c r="J1839" s="245" t="s">
        <v>569</v>
      </c>
      <c r="K1839" s="246" t="s">
        <v>23407</v>
      </c>
      <c r="L1839" s="245" t="s">
        <v>568</v>
      </c>
      <c r="M1839"/>
      <c r="N1839"/>
      <c r="O1839"/>
      <c r="P1839"/>
      <c r="Q1839"/>
      <c r="R1839"/>
      <c r="S1839"/>
      <c r="T1839"/>
      <c r="U1839"/>
      <c r="V1839"/>
      <c r="W1839"/>
      <c r="X1839"/>
      <c r="Y1839"/>
      <c r="Z1839"/>
      <c r="AA1839"/>
      <c r="AB1839"/>
      <c r="AC1839"/>
      <c r="AD1839"/>
      <c r="AE1839"/>
      <c r="AF1839"/>
      <c r="AG1839"/>
      <c r="AH1839"/>
      <c r="AI1839"/>
      <c r="AJ1839"/>
      <c r="AK1839"/>
      <c r="AL1839"/>
      <c r="AM1839"/>
      <c r="AN1839"/>
      <c r="AO1839"/>
      <c r="AP1839"/>
      <c r="AQ1839"/>
      <c r="AR1839"/>
      <c r="AS1839"/>
      <c r="AT1839"/>
      <c r="AU1839"/>
      <c r="AV1839"/>
      <c r="AW1839"/>
      <c r="AX1839"/>
      <c r="AY1839"/>
      <c r="AZ1839"/>
      <c r="BA1839"/>
      <c r="BB1839"/>
      <c r="BC1839"/>
      <c r="BD1839"/>
      <c r="BE1839"/>
      <c r="BF1839"/>
      <c r="BG1839"/>
      <c r="BH1839"/>
      <c r="BI1839"/>
      <c r="BJ1839"/>
      <c r="BK1839"/>
      <c r="BL1839"/>
      <c r="BM1839"/>
      <c r="BN1839"/>
      <c r="BO1839"/>
    </row>
    <row r="1840" spans="1:67" ht="15" x14ac:dyDescent="0.25">
      <c r="A1840" s="245" t="s">
        <v>5395</v>
      </c>
      <c r="B1840" s="245" t="s">
        <v>5394</v>
      </c>
      <c r="C1840" s="245" t="s">
        <v>10805</v>
      </c>
      <c r="D1840" s="245" t="s">
        <v>10806</v>
      </c>
      <c r="E1840" s="246" t="s">
        <v>44</v>
      </c>
      <c r="F1840" s="245" t="s">
        <v>44</v>
      </c>
      <c r="G1840" s="245" t="s">
        <v>10852</v>
      </c>
      <c r="H1840" s="245" t="s">
        <v>10853</v>
      </c>
      <c r="I1840" s="245" t="s">
        <v>24</v>
      </c>
      <c r="J1840" s="245" t="s">
        <v>569</v>
      </c>
      <c r="K1840" s="246" t="s">
        <v>23408</v>
      </c>
      <c r="L1840" s="245" t="s">
        <v>568</v>
      </c>
      <c r="M1840"/>
      <c r="N1840"/>
      <c r="O1840"/>
      <c r="P1840"/>
      <c r="Q1840"/>
      <c r="R1840"/>
      <c r="S1840"/>
      <c r="T1840"/>
      <c r="U1840"/>
      <c r="V1840"/>
      <c r="W1840"/>
      <c r="X1840"/>
      <c r="Y1840"/>
      <c r="Z1840"/>
      <c r="AA1840"/>
      <c r="AB1840"/>
      <c r="AC1840"/>
      <c r="AD1840"/>
      <c r="AE1840"/>
      <c r="AF1840"/>
      <c r="AG1840"/>
      <c r="AH1840"/>
      <c r="AI1840"/>
      <c r="AJ1840"/>
      <c r="AK1840"/>
      <c r="AL1840"/>
      <c r="AM1840"/>
      <c r="AN1840"/>
      <c r="AO1840"/>
      <c r="AP1840"/>
      <c r="AQ1840"/>
      <c r="AR1840"/>
      <c r="AS1840"/>
      <c r="AT1840"/>
      <c r="AU1840"/>
      <c r="AV1840"/>
      <c r="AW1840"/>
      <c r="AX1840"/>
      <c r="AY1840"/>
      <c r="AZ1840"/>
      <c r="BA1840"/>
      <c r="BB1840"/>
      <c r="BC1840"/>
      <c r="BD1840"/>
      <c r="BE1840"/>
      <c r="BF1840"/>
      <c r="BG1840"/>
      <c r="BH1840"/>
      <c r="BI1840"/>
      <c r="BJ1840"/>
      <c r="BK1840"/>
      <c r="BL1840"/>
      <c r="BM1840"/>
      <c r="BN1840"/>
      <c r="BO1840"/>
    </row>
    <row r="1841" spans="1:67" ht="15" x14ac:dyDescent="0.25">
      <c r="A1841" s="245" t="s">
        <v>5395</v>
      </c>
      <c r="B1841" s="245" t="s">
        <v>5394</v>
      </c>
      <c r="C1841" s="245" t="s">
        <v>10805</v>
      </c>
      <c r="D1841" s="245" t="s">
        <v>10806</v>
      </c>
      <c r="E1841" s="246" t="s">
        <v>44</v>
      </c>
      <c r="F1841" s="245" t="s">
        <v>44</v>
      </c>
      <c r="G1841" s="245" t="s">
        <v>10854</v>
      </c>
      <c r="H1841" s="245" t="s">
        <v>10855</v>
      </c>
      <c r="I1841" s="245" t="s">
        <v>24</v>
      </c>
      <c r="J1841" s="245" t="s">
        <v>569</v>
      </c>
      <c r="K1841" s="246" t="s">
        <v>23409</v>
      </c>
      <c r="L1841" s="245" t="s">
        <v>568</v>
      </c>
      <c r="M1841"/>
      <c r="N1841"/>
      <c r="O1841"/>
      <c r="P1841"/>
      <c r="Q1841"/>
      <c r="R1841"/>
      <c r="S1841"/>
      <c r="T1841"/>
      <c r="U1841"/>
      <c r="V1841"/>
      <c r="W1841"/>
      <c r="X1841"/>
      <c r="Y1841"/>
      <c r="Z1841"/>
      <c r="AA1841"/>
      <c r="AB1841"/>
      <c r="AC1841"/>
      <c r="AD1841"/>
      <c r="AE1841"/>
      <c r="AF1841"/>
      <c r="AG1841"/>
      <c r="AH1841"/>
      <c r="AI1841"/>
      <c r="AJ1841"/>
      <c r="AK1841"/>
      <c r="AL1841"/>
      <c r="AM1841"/>
      <c r="AN1841"/>
      <c r="AO1841"/>
      <c r="AP1841"/>
      <c r="AQ1841"/>
      <c r="AR1841"/>
      <c r="AS1841"/>
      <c r="AT1841"/>
      <c r="AU1841"/>
      <c r="AV1841"/>
      <c r="AW1841"/>
      <c r="AX1841"/>
      <c r="AY1841"/>
      <c r="AZ1841"/>
      <c r="BA1841"/>
      <c r="BB1841"/>
      <c r="BC1841"/>
      <c r="BD1841"/>
      <c r="BE1841"/>
      <c r="BF1841"/>
      <c r="BG1841"/>
      <c r="BH1841"/>
      <c r="BI1841"/>
      <c r="BJ1841"/>
      <c r="BK1841"/>
      <c r="BL1841"/>
      <c r="BM1841"/>
      <c r="BN1841"/>
      <c r="BO1841"/>
    </row>
    <row r="1842" spans="1:67" ht="15" x14ac:dyDescent="0.25">
      <c r="A1842" s="245" t="s">
        <v>5395</v>
      </c>
      <c r="B1842" s="245" t="s">
        <v>5394</v>
      </c>
      <c r="C1842" s="245" t="s">
        <v>10805</v>
      </c>
      <c r="D1842" s="245" t="s">
        <v>10806</v>
      </c>
      <c r="E1842" s="246" t="s">
        <v>44</v>
      </c>
      <c r="F1842" s="245" t="s">
        <v>44</v>
      </c>
      <c r="G1842" s="245" t="s">
        <v>10856</v>
      </c>
      <c r="H1842" s="245" t="s">
        <v>10857</v>
      </c>
      <c r="I1842" s="245" t="s">
        <v>24</v>
      </c>
      <c r="J1842" s="245" t="s">
        <v>569</v>
      </c>
      <c r="K1842" s="246" t="s">
        <v>23410</v>
      </c>
      <c r="L1842" s="245" t="s">
        <v>568</v>
      </c>
      <c r="M1842"/>
      <c r="N1842"/>
      <c r="O1842"/>
      <c r="P1842"/>
      <c r="Q1842"/>
      <c r="R1842"/>
      <c r="S1842"/>
      <c r="T1842"/>
      <c r="U1842"/>
      <c r="V1842"/>
      <c r="W1842"/>
      <c r="X1842"/>
      <c r="Y1842"/>
      <c r="Z1842"/>
      <c r="AA1842"/>
      <c r="AB1842"/>
      <c r="AC1842"/>
      <c r="AD1842"/>
      <c r="AE1842"/>
      <c r="AF1842"/>
      <c r="AG1842"/>
      <c r="AH1842"/>
      <c r="AI1842"/>
      <c r="AJ1842"/>
      <c r="AK1842"/>
      <c r="AL1842"/>
      <c r="AM1842"/>
      <c r="AN1842"/>
      <c r="AO1842"/>
      <c r="AP1842"/>
      <c r="AQ1842"/>
      <c r="AR1842"/>
      <c r="AS1842"/>
      <c r="AT1842"/>
      <c r="AU1842"/>
      <c r="AV1842"/>
      <c r="AW1842"/>
      <c r="AX1842"/>
      <c r="AY1842"/>
      <c r="AZ1842"/>
      <c r="BA1842"/>
      <c r="BB1842"/>
      <c r="BC1842"/>
      <c r="BD1842"/>
      <c r="BE1842"/>
      <c r="BF1842"/>
      <c r="BG1842"/>
      <c r="BH1842"/>
      <c r="BI1842"/>
      <c r="BJ1842"/>
      <c r="BK1842"/>
      <c r="BL1842"/>
      <c r="BM1842"/>
      <c r="BN1842"/>
      <c r="BO1842"/>
    </row>
    <row r="1843" spans="1:67" ht="15" x14ac:dyDescent="0.25">
      <c r="A1843" s="245" t="s">
        <v>5395</v>
      </c>
      <c r="B1843" s="245" t="s">
        <v>5394</v>
      </c>
      <c r="C1843" s="245" t="s">
        <v>10805</v>
      </c>
      <c r="D1843" s="245" t="s">
        <v>10806</v>
      </c>
      <c r="E1843" s="246" t="s">
        <v>44</v>
      </c>
      <c r="F1843" s="245" t="s">
        <v>44</v>
      </c>
      <c r="G1843" s="245" t="s">
        <v>10858</v>
      </c>
      <c r="H1843" s="245" t="s">
        <v>10859</v>
      </c>
      <c r="I1843" s="245" t="s">
        <v>24</v>
      </c>
      <c r="J1843" s="245" t="s">
        <v>569</v>
      </c>
      <c r="K1843" s="246" t="s">
        <v>23411</v>
      </c>
      <c r="L1843" s="245" t="s">
        <v>568</v>
      </c>
      <c r="M1843"/>
      <c r="N1843"/>
      <c r="O1843"/>
      <c r="P1843"/>
      <c r="Q1843"/>
      <c r="R1843"/>
      <c r="S1843"/>
      <c r="T1843"/>
      <c r="U1843"/>
      <c r="V1843"/>
      <c r="W1843"/>
      <c r="X1843"/>
      <c r="Y1843"/>
      <c r="Z1843"/>
      <c r="AA1843"/>
      <c r="AB1843"/>
      <c r="AC1843"/>
      <c r="AD1843"/>
      <c r="AE1843"/>
      <c r="AF1843"/>
      <c r="AG1843"/>
      <c r="AH1843"/>
      <c r="AI1843"/>
      <c r="AJ1843"/>
      <c r="AK1843"/>
      <c r="AL1843"/>
      <c r="AM1843"/>
      <c r="AN1843"/>
      <c r="AO1843"/>
      <c r="AP1843"/>
      <c r="AQ1843"/>
      <c r="AR1843"/>
      <c r="AS1843"/>
      <c r="AT1843"/>
      <c r="AU1843"/>
      <c r="AV1843"/>
      <c r="AW1843"/>
      <c r="AX1843"/>
      <c r="AY1843"/>
      <c r="AZ1843"/>
      <c r="BA1843"/>
      <c r="BB1843"/>
      <c r="BC1843"/>
      <c r="BD1843"/>
      <c r="BE1843"/>
      <c r="BF1843"/>
      <c r="BG1843"/>
      <c r="BH1843"/>
      <c r="BI1843"/>
      <c r="BJ1843"/>
      <c r="BK1843"/>
      <c r="BL1843"/>
      <c r="BM1843"/>
      <c r="BN1843"/>
      <c r="BO1843"/>
    </row>
    <row r="1844" spans="1:67" ht="15" x14ac:dyDescent="0.25">
      <c r="A1844" s="245" t="s">
        <v>5395</v>
      </c>
      <c r="B1844" s="245" t="s">
        <v>5394</v>
      </c>
      <c r="C1844" s="245" t="s">
        <v>10805</v>
      </c>
      <c r="D1844" s="245" t="s">
        <v>10806</v>
      </c>
      <c r="E1844" s="246" t="s">
        <v>44</v>
      </c>
      <c r="F1844" s="245" t="s">
        <v>44</v>
      </c>
      <c r="G1844" s="245" t="s">
        <v>10860</v>
      </c>
      <c r="H1844" s="245" t="s">
        <v>10861</v>
      </c>
      <c r="I1844" s="245" t="s">
        <v>24</v>
      </c>
      <c r="J1844" s="245" t="s">
        <v>569</v>
      </c>
      <c r="K1844" s="246" t="s">
        <v>23412</v>
      </c>
      <c r="L1844" s="245" t="s">
        <v>568</v>
      </c>
      <c r="M1844"/>
      <c r="N1844"/>
      <c r="O1844"/>
      <c r="P1844"/>
      <c r="Q1844"/>
      <c r="R1844"/>
      <c r="S1844"/>
      <c r="T1844"/>
      <c r="U1844"/>
      <c r="V1844"/>
      <c r="W1844"/>
      <c r="X1844"/>
      <c r="Y1844"/>
      <c r="Z1844"/>
      <c r="AA1844"/>
      <c r="AB1844"/>
      <c r="AC1844"/>
      <c r="AD1844"/>
      <c r="AE1844"/>
      <c r="AF1844"/>
      <c r="AG1844"/>
      <c r="AH1844"/>
      <c r="AI1844"/>
      <c r="AJ1844"/>
      <c r="AK1844"/>
      <c r="AL1844"/>
      <c r="AM1844"/>
      <c r="AN1844"/>
      <c r="AO1844"/>
      <c r="AP1844"/>
      <c r="AQ1844"/>
      <c r="AR1844"/>
      <c r="AS1844"/>
      <c r="AT1844"/>
      <c r="AU1844"/>
      <c r="AV1844"/>
      <c r="AW1844"/>
      <c r="AX1844"/>
      <c r="AY1844"/>
      <c r="AZ1844"/>
      <c r="BA1844"/>
      <c r="BB1844"/>
      <c r="BC1844"/>
      <c r="BD1844"/>
      <c r="BE1844"/>
      <c r="BF1844"/>
      <c r="BG1844"/>
      <c r="BH1844"/>
      <c r="BI1844"/>
      <c r="BJ1844"/>
      <c r="BK1844"/>
      <c r="BL1844"/>
      <c r="BM1844"/>
      <c r="BN1844"/>
      <c r="BO1844"/>
    </row>
    <row r="1845" spans="1:67" ht="15" x14ac:dyDescent="0.25">
      <c r="A1845" s="245" t="s">
        <v>5395</v>
      </c>
      <c r="B1845" s="245" t="s">
        <v>5394</v>
      </c>
      <c r="C1845" s="245" t="s">
        <v>10805</v>
      </c>
      <c r="D1845" s="245" t="s">
        <v>10806</v>
      </c>
      <c r="E1845" s="246" t="s">
        <v>44</v>
      </c>
      <c r="F1845" s="245" t="s">
        <v>44</v>
      </c>
      <c r="G1845" s="245" t="s">
        <v>10862</v>
      </c>
      <c r="H1845" s="245" t="s">
        <v>10863</v>
      </c>
      <c r="I1845" s="245" t="s">
        <v>24</v>
      </c>
      <c r="J1845" s="245" t="s">
        <v>569</v>
      </c>
      <c r="K1845" s="246" t="s">
        <v>23413</v>
      </c>
      <c r="L1845" s="245" t="s">
        <v>568</v>
      </c>
      <c r="M1845"/>
      <c r="N1845"/>
      <c r="O1845"/>
      <c r="P1845"/>
      <c r="Q1845"/>
      <c r="R1845"/>
      <c r="S1845"/>
      <c r="T1845"/>
      <c r="U1845"/>
      <c r="V1845"/>
      <c r="W1845"/>
      <c r="X1845"/>
      <c r="Y1845"/>
      <c r="Z1845"/>
      <c r="AA1845"/>
      <c r="AB1845"/>
      <c r="AC1845"/>
      <c r="AD1845"/>
      <c r="AE1845"/>
      <c r="AF1845"/>
      <c r="AG1845"/>
      <c r="AH1845"/>
      <c r="AI1845"/>
      <c r="AJ1845"/>
      <c r="AK1845"/>
      <c r="AL1845"/>
      <c r="AM1845"/>
      <c r="AN1845"/>
      <c r="AO1845"/>
      <c r="AP1845"/>
      <c r="AQ1845"/>
      <c r="AR1845"/>
      <c r="AS1845"/>
      <c r="AT1845"/>
      <c r="AU1845"/>
      <c r="AV1845"/>
      <c r="AW1845"/>
      <c r="AX1845"/>
      <c r="AY1845"/>
      <c r="AZ1845"/>
      <c r="BA1845"/>
      <c r="BB1845"/>
      <c r="BC1845"/>
      <c r="BD1845"/>
      <c r="BE1845"/>
      <c r="BF1845"/>
      <c r="BG1845"/>
      <c r="BH1845"/>
      <c r="BI1845"/>
      <c r="BJ1845"/>
      <c r="BK1845"/>
      <c r="BL1845"/>
      <c r="BM1845"/>
      <c r="BN1845"/>
      <c r="BO1845"/>
    </row>
    <row r="1846" spans="1:67" ht="15" x14ac:dyDescent="0.25">
      <c r="A1846" s="245" t="s">
        <v>5395</v>
      </c>
      <c r="B1846" s="245" t="s">
        <v>5394</v>
      </c>
      <c r="C1846" s="245" t="s">
        <v>10805</v>
      </c>
      <c r="D1846" s="245" t="s">
        <v>10806</v>
      </c>
      <c r="E1846" s="246" t="s">
        <v>44</v>
      </c>
      <c r="F1846" s="245" t="s">
        <v>44</v>
      </c>
      <c r="G1846" s="245" t="s">
        <v>10864</v>
      </c>
      <c r="H1846" s="245" t="s">
        <v>10865</v>
      </c>
      <c r="I1846" s="245" t="s">
        <v>24</v>
      </c>
      <c r="J1846" s="245" t="s">
        <v>569</v>
      </c>
      <c r="K1846" s="246" t="s">
        <v>23414</v>
      </c>
      <c r="L1846" s="245" t="s">
        <v>568</v>
      </c>
      <c r="M1846"/>
      <c r="N1846"/>
      <c r="O1846"/>
      <c r="P1846"/>
      <c r="Q1846"/>
      <c r="R1846"/>
      <c r="S1846"/>
      <c r="T1846"/>
      <c r="U1846"/>
      <c r="V1846"/>
      <c r="W1846"/>
      <c r="X1846"/>
      <c r="Y1846"/>
      <c r="Z1846"/>
      <c r="AA1846"/>
      <c r="AB1846"/>
      <c r="AC1846"/>
      <c r="AD1846"/>
      <c r="AE1846"/>
      <c r="AF1846"/>
      <c r="AG1846"/>
      <c r="AH1846"/>
      <c r="AI1846"/>
      <c r="AJ1846"/>
      <c r="AK1846"/>
      <c r="AL1846"/>
      <c r="AM1846"/>
      <c r="AN1846"/>
      <c r="AO1846"/>
      <c r="AP1846"/>
      <c r="AQ1846"/>
      <c r="AR1846"/>
      <c r="AS1846"/>
      <c r="AT1846"/>
      <c r="AU1846"/>
      <c r="AV1846"/>
      <c r="AW1846"/>
      <c r="AX1846"/>
      <c r="AY1846"/>
      <c r="AZ1846"/>
      <c r="BA1846"/>
      <c r="BB1846"/>
      <c r="BC1846"/>
      <c r="BD1846"/>
      <c r="BE1846"/>
      <c r="BF1846"/>
      <c r="BG1846"/>
      <c r="BH1846"/>
      <c r="BI1846"/>
      <c r="BJ1846"/>
      <c r="BK1846"/>
      <c r="BL1846"/>
      <c r="BM1846"/>
      <c r="BN1846"/>
      <c r="BO1846"/>
    </row>
    <row r="1847" spans="1:67" ht="15" x14ac:dyDescent="0.25">
      <c r="A1847" s="245" t="s">
        <v>5395</v>
      </c>
      <c r="B1847" s="245" t="s">
        <v>5394</v>
      </c>
      <c r="C1847" s="245" t="s">
        <v>10805</v>
      </c>
      <c r="D1847" s="245" t="s">
        <v>10806</v>
      </c>
      <c r="E1847" s="246" t="s">
        <v>44</v>
      </c>
      <c r="F1847" s="245" t="s">
        <v>44</v>
      </c>
      <c r="G1847" s="245" t="s">
        <v>10866</v>
      </c>
      <c r="H1847" s="245" t="s">
        <v>10867</v>
      </c>
      <c r="I1847" s="245" t="s">
        <v>24</v>
      </c>
      <c r="J1847" s="245" t="s">
        <v>569</v>
      </c>
      <c r="K1847" s="246" t="s">
        <v>23415</v>
      </c>
      <c r="L1847" s="245" t="s">
        <v>568</v>
      </c>
      <c r="M1847"/>
      <c r="N1847"/>
      <c r="O1847"/>
      <c r="P1847"/>
      <c r="Q1847"/>
      <c r="R1847"/>
      <c r="S1847"/>
      <c r="T1847"/>
      <c r="U1847"/>
      <c r="V1847"/>
      <c r="W1847"/>
      <c r="X1847"/>
      <c r="Y1847"/>
      <c r="Z1847"/>
      <c r="AA1847"/>
      <c r="AB1847"/>
      <c r="AC1847"/>
      <c r="AD1847"/>
      <c r="AE1847"/>
      <c r="AF1847"/>
      <c r="AG1847"/>
      <c r="AH1847"/>
      <c r="AI1847"/>
      <c r="AJ1847"/>
      <c r="AK1847"/>
      <c r="AL1847"/>
      <c r="AM1847"/>
      <c r="AN1847"/>
      <c r="AO1847"/>
      <c r="AP1847"/>
      <c r="AQ1847"/>
      <c r="AR1847"/>
      <c r="AS1847"/>
      <c r="AT1847"/>
      <c r="AU1847"/>
      <c r="AV1847"/>
      <c r="AW1847"/>
      <c r="AX1847"/>
      <c r="AY1847"/>
      <c r="AZ1847"/>
      <c r="BA1847"/>
      <c r="BB1847"/>
      <c r="BC1847"/>
      <c r="BD1847"/>
      <c r="BE1847"/>
      <c r="BF1847"/>
      <c r="BG1847"/>
      <c r="BH1847"/>
      <c r="BI1847"/>
      <c r="BJ1847"/>
      <c r="BK1847"/>
      <c r="BL1847"/>
      <c r="BM1847"/>
      <c r="BN1847"/>
      <c r="BO1847"/>
    </row>
    <row r="1848" spans="1:67" ht="15" x14ac:dyDescent="0.25">
      <c r="A1848" s="245" t="s">
        <v>5395</v>
      </c>
      <c r="B1848" s="245" t="s">
        <v>5394</v>
      </c>
      <c r="C1848" s="245" t="s">
        <v>10805</v>
      </c>
      <c r="D1848" s="245" t="s">
        <v>10806</v>
      </c>
      <c r="E1848" s="246" t="s">
        <v>44</v>
      </c>
      <c r="F1848" s="245" t="s">
        <v>44</v>
      </c>
      <c r="G1848" s="245" t="s">
        <v>10868</v>
      </c>
      <c r="H1848" s="245" t="s">
        <v>10869</v>
      </c>
      <c r="I1848" s="245" t="s">
        <v>24</v>
      </c>
      <c r="J1848" s="245" t="s">
        <v>569</v>
      </c>
      <c r="K1848" s="246" t="s">
        <v>23416</v>
      </c>
      <c r="L1848" s="245" t="s">
        <v>568</v>
      </c>
      <c r="M1848"/>
      <c r="N1848"/>
      <c r="O1848"/>
      <c r="P1848"/>
      <c r="Q1848"/>
      <c r="R1848"/>
      <c r="S1848"/>
      <c r="T1848"/>
      <c r="U1848"/>
      <c r="V1848"/>
      <c r="W1848"/>
      <c r="X1848"/>
      <c r="Y1848"/>
      <c r="Z1848"/>
      <c r="AA1848"/>
      <c r="AB1848"/>
      <c r="AC1848"/>
      <c r="AD1848"/>
      <c r="AE1848"/>
      <c r="AF1848"/>
      <c r="AG1848"/>
      <c r="AH1848"/>
      <c r="AI1848"/>
      <c r="AJ1848"/>
      <c r="AK1848"/>
      <c r="AL1848"/>
      <c r="AM1848"/>
      <c r="AN1848"/>
      <c r="AO1848"/>
      <c r="AP1848"/>
      <c r="AQ1848"/>
      <c r="AR1848"/>
      <c r="AS1848"/>
      <c r="AT1848"/>
      <c r="AU1848"/>
      <c r="AV1848"/>
      <c r="AW1848"/>
      <c r="AX1848"/>
      <c r="AY1848"/>
      <c r="AZ1848"/>
      <c r="BA1848"/>
      <c r="BB1848"/>
      <c r="BC1848"/>
      <c r="BD1848"/>
      <c r="BE1848"/>
      <c r="BF1848"/>
      <c r="BG1848"/>
      <c r="BH1848"/>
      <c r="BI1848"/>
      <c r="BJ1848"/>
      <c r="BK1848"/>
      <c r="BL1848"/>
      <c r="BM1848"/>
      <c r="BN1848"/>
      <c r="BO1848"/>
    </row>
    <row r="1849" spans="1:67" ht="15" x14ac:dyDescent="0.25">
      <c r="A1849" s="245" t="s">
        <v>5395</v>
      </c>
      <c r="B1849" s="245" t="s">
        <v>5394</v>
      </c>
      <c r="C1849" s="245" t="s">
        <v>10805</v>
      </c>
      <c r="D1849" s="245" t="s">
        <v>10806</v>
      </c>
      <c r="E1849" s="246" t="s">
        <v>44</v>
      </c>
      <c r="F1849" s="245" t="s">
        <v>44</v>
      </c>
      <c r="G1849" s="245" t="s">
        <v>10870</v>
      </c>
      <c r="H1849" s="245" t="s">
        <v>10871</v>
      </c>
      <c r="I1849" s="245" t="s">
        <v>24</v>
      </c>
      <c r="J1849" s="245" t="s">
        <v>569</v>
      </c>
      <c r="K1849" s="246" t="s">
        <v>23417</v>
      </c>
      <c r="L1849" s="245" t="s">
        <v>568</v>
      </c>
      <c r="M1849"/>
      <c r="N1849"/>
      <c r="O1849"/>
      <c r="P1849"/>
      <c r="Q1849"/>
      <c r="R1849"/>
      <c r="S1849"/>
      <c r="T1849"/>
      <c r="U1849"/>
      <c r="V1849"/>
      <c r="W1849"/>
      <c r="X1849"/>
      <c r="Y1849"/>
      <c r="Z1849"/>
      <c r="AA1849"/>
      <c r="AB1849"/>
      <c r="AC1849"/>
      <c r="AD1849"/>
      <c r="AE1849"/>
      <c r="AF1849"/>
      <c r="AG1849"/>
      <c r="AH1849"/>
      <c r="AI1849"/>
      <c r="AJ1849"/>
      <c r="AK1849"/>
      <c r="AL1849"/>
      <c r="AM1849"/>
      <c r="AN1849"/>
      <c r="AO1849"/>
      <c r="AP1849"/>
      <c r="AQ1849"/>
      <c r="AR1849"/>
      <c r="AS1849"/>
      <c r="AT1849"/>
      <c r="AU1849"/>
      <c r="AV1849"/>
      <c r="AW1849"/>
      <c r="AX1849"/>
      <c r="AY1849"/>
      <c r="AZ1849"/>
      <c r="BA1849"/>
      <c r="BB1849"/>
      <c r="BC1849"/>
      <c r="BD1849"/>
      <c r="BE1849"/>
      <c r="BF1849"/>
      <c r="BG1849"/>
      <c r="BH1849"/>
      <c r="BI1849"/>
      <c r="BJ1849"/>
      <c r="BK1849"/>
      <c r="BL1849"/>
      <c r="BM1849"/>
      <c r="BN1849"/>
      <c r="BO1849"/>
    </row>
    <row r="1850" spans="1:67" ht="15" x14ac:dyDescent="0.25">
      <c r="A1850" s="245" t="s">
        <v>5395</v>
      </c>
      <c r="B1850" s="245" t="s">
        <v>5394</v>
      </c>
      <c r="C1850" s="245" t="s">
        <v>10805</v>
      </c>
      <c r="D1850" s="245" t="s">
        <v>10806</v>
      </c>
      <c r="E1850" s="246" t="s">
        <v>44</v>
      </c>
      <c r="F1850" s="245" t="s">
        <v>44</v>
      </c>
      <c r="G1850" s="245" t="s">
        <v>10872</v>
      </c>
      <c r="H1850" s="245" t="s">
        <v>10873</v>
      </c>
      <c r="I1850" s="245" t="s">
        <v>24</v>
      </c>
      <c r="J1850" s="245" t="s">
        <v>569</v>
      </c>
      <c r="K1850" s="246" t="s">
        <v>23418</v>
      </c>
      <c r="L1850" s="245" t="s">
        <v>568</v>
      </c>
      <c r="M1850"/>
      <c r="N1850"/>
      <c r="O1850"/>
      <c r="P1850"/>
      <c r="Q1850"/>
      <c r="R1850"/>
      <c r="S1850"/>
      <c r="T1850"/>
      <c r="U1850"/>
      <c r="V1850"/>
      <c r="W1850"/>
      <c r="X1850"/>
      <c r="Y1850"/>
      <c r="Z1850"/>
      <c r="AA1850"/>
      <c r="AB1850"/>
      <c r="AC1850"/>
      <c r="AD1850"/>
      <c r="AE1850"/>
      <c r="AF1850"/>
      <c r="AG1850"/>
      <c r="AH1850"/>
      <c r="AI1850"/>
      <c r="AJ1850"/>
      <c r="AK1850"/>
      <c r="AL1850"/>
      <c r="AM1850"/>
      <c r="AN1850"/>
      <c r="AO1850"/>
      <c r="AP1850"/>
      <c r="AQ1850"/>
      <c r="AR1850"/>
      <c r="AS1850"/>
      <c r="AT1850"/>
      <c r="AU1850"/>
      <c r="AV1850"/>
      <c r="AW1850"/>
      <c r="AX1850"/>
      <c r="AY1850"/>
      <c r="AZ1850"/>
      <c r="BA1850"/>
      <c r="BB1850"/>
      <c r="BC1850"/>
      <c r="BD1850"/>
      <c r="BE1850"/>
      <c r="BF1850"/>
      <c r="BG1850"/>
      <c r="BH1850"/>
      <c r="BI1850"/>
      <c r="BJ1850"/>
      <c r="BK1850"/>
      <c r="BL1850"/>
      <c r="BM1850"/>
      <c r="BN1850"/>
      <c r="BO1850"/>
    </row>
    <row r="1851" spans="1:67" ht="15" x14ac:dyDescent="0.25">
      <c r="A1851" s="245" t="s">
        <v>5395</v>
      </c>
      <c r="B1851" s="245" t="s">
        <v>5394</v>
      </c>
      <c r="C1851" s="245" t="s">
        <v>10805</v>
      </c>
      <c r="D1851" s="245" t="s">
        <v>10806</v>
      </c>
      <c r="E1851" s="246" t="s">
        <v>44</v>
      </c>
      <c r="F1851" s="245" t="s">
        <v>44</v>
      </c>
      <c r="G1851" s="245" t="s">
        <v>10874</v>
      </c>
      <c r="H1851" s="245" t="s">
        <v>10875</v>
      </c>
      <c r="I1851" s="245" t="s">
        <v>24</v>
      </c>
      <c r="J1851" s="245" t="s">
        <v>569</v>
      </c>
      <c r="K1851" s="246" t="s">
        <v>23419</v>
      </c>
      <c r="L1851" s="245" t="s">
        <v>568</v>
      </c>
      <c r="M1851"/>
      <c r="N1851"/>
      <c r="O1851"/>
      <c r="P1851"/>
      <c r="Q1851"/>
      <c r="R1851"/>
      <c r="S1851"/>
      <c r="T1851"/>
      <c r="U1851"/>
      <c r="V1851"/>
      <c r="W1851"/>
      <c r="X1851"/>
      <c r="Y1851"/>
      <c r="Z1851"/>
      <c r="AA1851"/>
      <c r="AB1851"/>
      <c r="AC1851"/>
      <c r="AD1851"/>
      <c r="AE1851"/>
      <c r="AF1851"/>
      <c r="AG1851"/>
      <c r="AH1851"/>
      <c r="AI1851"/>
      <c r="AJ1851"/>
      <c r="AK1851"/>
      <c r="AL1851"/>
      <c r="AM1851"/>
      <c r="AN1851"/>
      <c r="AO1851"/>
      <c r="AP1851"/>
      <c r="AQ1851"/>
      <c r="AR1851"/>
      <c r="AS1851"/>
      <c r="AT1851"/>
      <c r="AU1851"/>
      <c r="AV1851"/>
      <c r="AW1851"/>
      <c r="AX1851"/>
      <c r="AY1851"/>
      <c r="AZ1851"/>
      <c r="BA1851"/>
      <c r="BB1851"/>
      <c r="BC1851"/>
      <c r="BD1851"/>
      <c r="BE1851"/>
      <c r="BF1851"/>
      <c r="BG1851"/>
      <c r="BH1851"/>
      <c r="BI1851"/>
      <c r="BJ1851"/>
      <c r="BK1851"/>
      <c r="BL1851"/>
      <c r="BM1851"/>
      <c r="BN1851"/>
      <c r="BO1851"/>
    </row>
    <row r="1852" spans="1:67" ht="15" x14ac:dyDescent="0.25">
      <c r="A1852" s="245" t="s">
        <v>5395</v>
      </c>
      <c r="B1852" s="245" t="s">
        <v>5394</v>
      </c>
      <c r="C1852" s="245" t="s">
        <v>10805</v>
      </c>
      <c r="D1852" s="245" t="s">
        <v>10806</v>
      </c>
      <c r="E1852" s="246" t="s">
        <v>44</v>
      </c>
      <c r="F1852" s="245" t="s">
        <v>44</v>
      </c>
      <c r="G1852" s="245" t="s">
        <v>10876</v>
      </c>
      <c r="H1852" s="245" t="s">
        <v>10877</v>
      </c>
      <c r="I1852" s="245" t="s">
        <v>24</v>
      </c>
      <c r="J1852" s="245" t="s">
        <v>569</v>
      </c>
      <c r="K1852" s="246" t="s">
        <v>23420</v>
      </c>
      <c r="L1852" s="245" t="s">
        <v>568</v>
      </c>
      <c r="M1852"/>
      <c r="N1852"/>
      <c r="O1852"/>
      <c r="P1852"/>
      <c r="Q1852"/>
      <c r="R1852"/>
      <c r="S1852"/>
      <c r="T1852"/>
      <c r="U1852"/>
      <c r="V1852"/>
      <c r="W1852"/>
      <c r="X1852"/>
      <c r="Y1852"/>
      <c r="Z1852"/>
      <c r="AA1852"/>
      <c r="AB1852"/>
      <c r="AC1852"/>
      <c r="AD1852"/>
      <c r="AE1852"/>
      <c r="AF1852"/>
      <c r="AG1852"/>
      <c r="AH1852"/>
      <c r="AI1852"/>
      <c r="AJ1852"/>
      <c r="AK1852"/>
      <c r="AL1852"/>
      <c r="AM1852"/>
      <c r="AN1852"/>
      <c r="AO1852"/>
      <c r="AP1852"/>
      <c r="AQ1852"/>
      <c r="AR1852"/>
      <c r="AS1852"/>
      <c r="AT1852"/>
      <c r="AU1852"/>
      <c r="AV1852"/>
      <c r="AW1852"/>
      <c r="AX1852"/>
      <c r="AY1852"/>
      <c r="AZ1852"/>
      <c r="BA1852"/>
      <c r="BB1852"/>
      <c r="BC1852"/>
      <c r="BD1852"/>
      <c r="BE1852"/>
      <c r="BF1852"/>
      <c r="BG1852"/>
      <c r="BH1852"/>
      <c r="BI1852"/>
      <c r="BJ1852"/>
      <c r="BK1852"/>
      <c r="BL1852"/>
      <c r="BM1852"/>
      <c r="BN1852"/>
      <c r="BO1852"/>
    </row>
    <row r="1853" spans="1:67" ht="15" x14ac:dyDescent="0.25">
      <c r="A1853" s="245" t="s">
        <v>5395</v>
      </c>
      <c r="B1853" s="245" t="s">
        <v>5394</v>
      </c>
      <c r="C1853" s="245" t="s">
        <v>10805</v>
      </c>
      <c r="D1853" s="245" t="s">
        <v>10806</v>
      </c>
      <c r="E1853" s="246" t="s">
        <v>44</v>
      </c>
      <c r="F1853" s="245" t="s">
        <v>44</v>
      </c>
      <c r="G1853" s="245" t="s">
        <v>10878</v>
      </c>
      <c r="H1853" s="245" t="s">
        <v>10879</v>
      </c>
      <c r="I1853" s="245" t="s">
        <v>24</v>
      </c>
      <c r="J1853" s="245" t="s">
        <v>569</v>
      </c>
      <c r="K1853" s="246" t="s">
        <v>23421</v>
      </c>
      <c r="L1853" s="245" t="s">
        <v>568</v>
      </c>
      <c r="M1853"/>
      <c r="N1853"/>
      <c r="O1853"/>
      <c r="P1853"/>
      <c r="Q1853"/>
      <c r="R1853"/>
      <c r="S1853"/>
      <c r="T1853"/>
      <c r="U1853"/>
      <c r="V1853"/>
      <c r="W1853"/>
      <c r="X1853"/>
      <c r="Y1853"/>
      <c r="Z1853"/>
      <c r="AA1853"/>
      <c r="AB1853"/>
      <c r="AC1853"/>
      <c r="AD1853"/>
      <c r="AE1853"/>
      <c r="AF1853"/>
      <c r="AG1853"/>
      <c r="AH1853"/>
      <c r="AI1853"/>
      <c r="AJ1853"/>
      <c r="AK1853"/>
      <c r="AL1853"/>
      <c r="AM1853"/>
      <c r="AN1853"/>
      <c r="AO1853"/>
      <c r="AP1853"/>
      <c r="AQ1853"/>
      <c r="AR1853"/>
      <c r="AS1853"/>
      <c r="AT1853"/>
      <c r="AU1853"/>
      <c r="AV1853"/>
      <c r="AW1853"/>
      <c r="AX1853"/>
      <c r="AY1853"/>
      <c r="AZ1853"/>
      <c r="BA1853"/>
      <c r="BB1853"/>
      <c r="BC1853"/>
      <c r="BD1853"/>
      <c r="BE1853"/>
      <c r="BF1853"/>
      <c r="BG1853"/>
      <c r="BH1853"/>
      <c r="BI1853"/>
      <c r="BJ1853"/>
      <c r="BK1853"/>
      <c r="BL1853"/>
      <c r="BM1853"/>
      <c r="BN1853"/>
      <c r="BO1853"/>
    </row>
    <row r="1854" spans="1:67" ht="15" x14ac:dyDescent="0.25">
      <c r="A1854" s="245" t="s">
        <v>5395</v>
      </c>
      <c r="B1854" s="245" t="s">
        <v>5394</v>
      </c>
      <c r="C1854" s="245" t="s">
        <v>10805</v>
      </c>
      <c r="D1854" s="245" t="s">
        <v>10806</v>
      </c>
      <c r="E1854" s="246" t="s">
        <v>44</v>
      </c>
      <c r="F1854" s="245" t="s">
        <v>44</v>
      </c>
      <c r="G1854" s="245" t="s">
        <v>10880</v>
      </c>
      <c r="H1854" s="245" t="s">
        <v>10881</v>
      </c>
      <c r="I1854" s="245" t="s">
        <v>24</v>
      </c>
      <c r="J1854" s="245" t="s">
        <v>569</v>
      </c>
      <c r="K1854" s="246" t="s">
        <v>23422</v>
      </c>
      <c r="L1854" s="245" t="s">
        <v>568</v>
      </c>
      <c r="M1854"/>
      <c r="N1854"/>
      <c r="O1854"/>
      <c r="P1854"/>
      <c r="Q1854"/>
      <c r="R1854"/>
      <c r="S1854"/>
      <c r="T1854"/>
      <c r="U1854"/>
      <c r="V1854"/>
      <c r="W1854"/>
      <c r="X1854"/>
      <c r="Y1854"/>
      <c r="Z1854"/>
      <c r="AA1854"/>
      <c r="AB1854"/>
      <c r="AC1854"/>
      <c r="AD1854"/>
      <c r="AE1854"/>
      <c r="AF1854"/>
      <c r="AG1854"/>
      <c r="AH1854"/>
      <c r="AI1854"/>
      <c r="AJ1854"/>
      <c r="AK1854"/>
      <c r="AL1854"/>
      <c r="AM1854"/>
      <c r="AN1854"/>
      <c r="AO1854"/>
      <c r="AP1854"/>
      <c r="AQ1854"/>
      <c r="AR1854"/>
      <c r="AS1854"/>
      <c r="AT1854"/>
      <c r="AU1854"/>
      <c r="AV1854"/>
      <c r="AW1854"/>
      <c r="AX1854"/>
      <c r="AY1854"/>
      <c r="AZ1854"/>
      <c r="BA1854"/>
      <c r="BB1854"/>
      <c r="BC1854"/>
      <c r="BD1854"/>
      <c r="BE1854"/>
      <c r="BF1854"/>
      <c r="BG1854"/>
      <c r="BH1854"/>
      <c r="BI1854"/>
      <c r="BJ1854"/>
      <c r="BK1854"/>
      <c r="BL1854"/>
      <c r="BM1854"/>
      <c r="BN1854"/>
      <c r="BO1854"/>
    </row>
    <row r="1855" spans="1:67" ht="15" x14ac:dyDescent="0.25">
      <c r="A1855" s="245" t="s">
        <v>5395</v>
      </c>
      <c r="B1855" s="245" t="s">
        <v>5394</v>
      </c>
      <c r="C1855" s="245" t="s">
        <v>10805</v>
      </c>
      <c r="D1855" s="245" t="s">
        <v>10806</v>
      </c>
      <c r="E1855" s="246" t="s">
        <v>44</v>
      </c>
      <c r="F1855" s="245" t="s">
        <v>44</v>
      </c>
      <c r="G1855" s="245" t="s">
        <v>10882</v>
      </c>
      <c r="H1855" s="245" t="s">
        <v>10883</v>
      </c>
      <c r="I1855" s="245" t="s">
        <v>24</v>
      </c>
      <c r="J1855" s="245" t="s">
        <v>569</v>
      </c>
      <c r="K1855" s="246" t="s">
        <v>23423</v>
      </c>
      <c r="L1855" s="245" t="s">
        <v>568</v>
      </c>
      <c r="M1855"/>
      <c r="N1855"/>
      <c r="O1855"/>
      <c r="P1855"/>
      <c r="Q1855"/>
      <c r="R1855"/>
      <c r="S1855"/>
      <c r="T1855"/>
      <c r="U1855"/>
      <c r="V1855"/>
      <c r="W1855"/>
      <c r="X1855"/>
      <c r="Y1855"/>
      <c r="Z1855"/>
      <c r="AA1855"/>
      <c r="AB1855"/>
      <c r="AC1855"/>
      <c r="AD1855"/>
      <c r="AE1855"/>
      <c r="AF1855"/>
      <c r="AG1855"/>
      <c r="AH1855"/>
      <c r="AI1855"/>
      <c r="AJ1855"/>
      <c r="AK1855"/>
      <c r="AL1855"/>
      <c r="AM1855"/>
      <c r="AN1855"/>
      <c r="AO1855"/>
      <c r="AP1855"/>
      <c r="AQ1855"/>
      <c r="AR1855"/>
      <c r="AS1855"/>
      <c r="AT1855"/>
      <c r="AU1855"/>
      <c r="AV1855"/>
      <c r="AW1855"/>
      <c r="AX1855"/>
      <c r="AY1855"/>
      <c r="AZ1855"/>
      <c r="BA1855"/>
      <c r="BB1855"/>
      <c r="BC1855"/>
      <c r="BD1855"/>
      <c r="BE1855"/>
      <c r="BF1855"/>
      <c r="BG1855"/>
      <c r="BH1855"/>
      <c r="BI1855"/>
      <c r="BJ1855"/>
      <c r="BK1855"/>
      <c r="BL1855"/>
      <c r="BM1855"/>
      <c r="BN1855"/>
      <c r="BO1855"/>
    </row>
    <row r="1856" spans="1:67" ht="15" x14ac:dyDescent="0.25">
      <c r="A1856" s="245" t="s">
        <v>5395</v>
      </c>
      <c r="B1856" s="245" t="s">
        <v>5394</v>
      </c>
      <c r="C1856" s="245" t="s">
        <v>10805</v>
      </c>
      <c r="D1856" s="245" t="s">
        <v>10806</v>
      </c>
      <c r="E1856" s="246" t="s">
        <v>44</v>
      </c>
      <c r="F1856" s="245" t="s">
        <v>44</v>
      </c>
      <c r="G1856" s="245" t="s">
        <v>10884</v>
      </c>
      <c r="H1856" s="245" t="s">
        <v>10885</v>
      </c>
      <c r="I1856" s="245" t="s">
        <v>24</v>
      </c>
      <c r="J1856" s="245" t="s">
        <v>569</v>
      </c>
      <c r="K1856" s="246" t="s">
        <v>23424</v>
      </c>
      <c r="L1856" s="245" t="s">
        <v>568</v>
      </c>
      <c r="M1856"/>
      <c r="N1856"/>
      <c r="O1856"/>
      <c r="P1856"/>
      <c r="Q1856"/>
      <c r="R1856"/>
      <c r="S1856"/>
      <c r="T1856"/>
      <c r="U1856"/>
      <c r="V1856"/>
      <c r="W1856"/>
      <c r="X1856"/>
      <c r="Y1856"/>
      <c r="Z1856"/>
      <c r="AA1856"/>
      <c r="AB1856"/>
      <c r="AC1856"/>
      <c r="AD1856"/>
      <c r="AE1856"/>
      <c r="AF1856"/>
      <c r="AG1856"/>
      <c r="AH1856"/>
      <c r="AI1856"/>
      <c r="AJ1856"/>
      <c r="AK1856"/>
      <c r="AL1856"/>
      <c r="AM1856"/>
      <c r="AN1856"/>
      <c r="AO1856"/>
      <c r="AP1856"/>
      <c r="AQ1856"/>
      <c r="AR1856"/>
      <c r="AS1856"/>
      <c r="AT1856"/>
      <c r="AU1856"/>
      <c r="AV1856"/>
      <c r="AW1856"/>
      <c r="AX1856"/>
      <c r="AY1856"/>
      <c r="AZ1856"/>
      <c r="BA1856"/>
      <c r="BB1856"/>
      <c r="BC1856"/>
      <c r="BD1856"/>
      <c r="BE1856"/>
      <c r="BF1856"/>
      <c r="BG1856"/>
      <c r="BH1856"/>
      <c r="BI1856"/>
      <c r="BJ1856"/>
      <c r="BK1856"/>
      <c r="BL1856"/>
      <c r="BM1856"/>
      <c r="BN1856"/>
      <c r="BO1856"/>
    </row>
    <row r="1857" spans="1:67" ht="15" x14ac:dyDescent="0.25">
      <c r="A1857" s="245" t="s">
        <v>5395</v>
      </c>
      <c r="B1857" s="245" t="s">
        <v>5394</v>
      </c>
      <c r="C1857" s="245" t="s">
        <v>10805</v>
      </c>
      <c r="D1857" s="245" t="s">
        <v>10806</v>
      </c>
      <c r="E1857" s="246" t="s">
        <v>44</v>
      </c>
      <c r="F1857" s="245" t="s">
        <v>44</v>
      </c>
      <c r="G1857" s="245" t="s">
        <v>10886</v>
      </c>
      <c r="H1857" s="245" t="s">
        <v>10887</v>
      </c>
      <c r="I1857" s="245" t="s">
        <v>24</v>
      </c>
      <c r="J1857" s="245" t="s">
        <v>569</v>
      </c>
      <c r="K1857" s="246" t="s">
        <v>23425</v>
      </c>
      <c r="L1857" s="245" t="s">
        <v>568</v>
      </c>
      <c r="M1857"/>
      <c r="N1857"/>
      <c r="O1857"/>
      <c r="P1857"/>
      <c r="Q1857"/>
      <c r="R1857"/>
      <c r="S1857"/>
      <c r="T1857"/>
      <c r="U1857"/>
      <c r="V1857"/>
      <c r="W1857"/>
      <c r="X1857"/>
      <c r="Y1857"/>
      <c r="Z1857"/>
      <c r="AA1857"/>
      <c r="AB1857"/>
      <c r="AC1857"/>
      <c r="AD1857"/>
      <c r="AE1857"/>
      <c r="AF1857"/>
      <c r="AG1857"/>
      <c r="AH1857"/>
      <c r="AI1857"/>
      <c r="AJ1857"/>
      <c r="AK1857"/>
      <c r="AL1857"/>
      <c r="AM1857"/>
      <c r="AN1857"/>
      <c r="AO1857"/>
      <c r="AP1857"/>
      <c r="AQ1857"/>
      <c r="AR1857"/>
      <c r="AS1857"/>
      <c r="AT1857"/>
      <c r="AU1857"/>
      <c r="AV1857"/>
      <c r="AW1857"/>
      <c r="AX1857"/>
      <c r="AY1857"/>
      <c r="AZ1857"/>
      <c r="BA1857"/>
      <c r="BB1857"/>
      <c r="BC1857"/>
      <c r="BD1857"/>
      <c r="BE1857"/>
      <c r="BF1857"/>
      <c r="BG1857"/>
      <c r="BH1857"/>
      <c r="BI1857"/>
      <c r="BJ1857"/>
      <c r="BK1857"/>
      <c r="BL1857"/>
      <c r="BM1857"/>
      <c r="BN1857"/>
      <c r="BO1857"/>
    </row>
    <row r="1858" spans="1:67" ht="15" x14ac:dyDescent="0.25">
      <c r="A1858" s="245" t="s">
        <v>5395</v>
      </c>
      <c r="B1858" s="245" t="s">
        <v>5394</v>
      </c>
      <c r="C1858" s="245" t="s">
        <v>10805</v>
      </c>
      <c r="D1858" s="245" t="s">
        <v>10806</v>
      </c>
      <c r="E1858" s="246" t="s">
        <v>44</v>
      </c>
      <c r="F1858" s="245" t="s">
        <v>44</v>
      </c>
      <c r="G1858" s="245" t="s">
        <v>10888</v>
      </c>
      <c r="H1858" s="245" t="s">
        <v>10889</v>
      </c>
      <c r="I1858" s="245" t="s">
        <v>24</v>
      </c>
      <c r="J1858" s="245" t="s">
        <v>569</v>
      </c>
      <c r="K1858" s="246" t="s">
        <v>23426</v>
      </c>
      <c r="L1858" s="245" t="s">
        <v>568</v>
      </c>
      <c r="M1858"/>
      <c r="N1858"/>
      <c r="O1858"/>
      <c r="P1858"/>
      <c r="Q1858"/>
      <c r="R1858"/>
      <c r="S1858"/>
      <c r="T1858"/>
      <c r="U1858"/>
      <c r="V1858"/>
      <c r="W1858"/>
      <c r="X1858"/>
      <c r="Y1858"/>
      <c r="Z1858"/>
      <c r="AA1858"/>
      <c r="AB1858"/>
      <c r="AC1858"/>
      <c r="AD1858"/>
      <c r="AE1858"/>
      <c r="AF1858"/>
      <c r="AG1858"/>
      <c r="AH1858"/>
      <c r="AI1858"/>
      <c r="AJ1858"/>
      <c r="AK1858"/>
      <c r="AL1858"/>
      <c r="AM1858"/>
      <c r="AN1858"/>
      <c r="AO1858"/>
      <c r="AP1858"/>
      <c r="AQ1858"/>
      <c r="AR1858"/>
      <c r="AS1858"/>
      <c r="AT1858"/>
      <c r="AU1858"/>
      <c r="AV1858"/>
      <c r="AW1858"/>
      <c r="AX1858"/>
      <c r="AY1858"/>
      <c r="AZ1858"/>
      <c r="BA1858"/>
      <c r="BB1858"/>
      <c r="BC1858"/>
      <c r="BD1858"/>
      <c r="BE1858"/>
      <c r="BF1858"/>
      <c r="BG1858"/>
      <c r="BH1858"/>
      <c r="BI1858"/>
      <c r="BJ1858"/>
      <c r="BK1858"/>
      <c r="BL1858"/>
      <c r="BM1858"/>
      <c r="BN1858"/>
      <c r="BO1858"/>
    </row>
    <row r="1859" spans="1:67" ht="15" x14ac:dyDescent="0.25">
      <c r="A1859" s="245" t="s">
        <v>5395</v>
      </c>
      <c r="B1859" s="245" t="s">
        <v>5394</v>
      </c>
      <c r="C1859" s="245" t="s">
        <v>10805</v>
      </c>
      <c r="D1859" s="245" t="s">
        <v>10806</v>
      </c>
      <c r="E1859" s="246" t="s">
        <v>44</v>
      </c>
      <c r="F1859" s="245" t="s">
        <v>44</v>
      </c>
      <c r="G1859" s="245" t="s">
        <v>10890</v>
      </c>
      <c r="H1859" s="245" t="s">
        <v>10891</v>
      </c>
      <c r="I1859" s="245" t="s">
        <v>24</v>
      </c>
      <c r="J1859" s="245" t="s">
        <v>569</v>
      </c>
      <c r="K1859" s="246" t="s">
        <v>23427</v>
      </c>
      <c r="L1859" s="245" t="s">
        <v>568</v>
      </c>
      <c r="M1859"/>
      <c r="N1859"/>
      <c r="O1859"/>
      <c r="P1859"/>
      <c r="Q1859"/>
      <c r="R1859"/>
      <c r="S1859"/>
      <c r="T1859"/>
      <c r="U1859"/>
      <c r="V1859"/>
      <c r="W1859"/>
      <c r="X1859"/>
      <c r="Y1859"/>
      <c r="Z1859"/>
      <c r="AA1859"/>
      <c r="AB1859"/>
      <c r="AC1859"/>
      <c r="AD1859"/>
      <c r="AE1859"/>
      <c r="AF1859"/>
      <c r="AG1859"/>
      <c r="AH1859"/>
      <c r="AI1859"/>
      <c r="AJ1859"/>
      <c r="AK1859"/>
      <c r="AL1859"/>
      <c r="AM1859"/>
      <c r="AN1859"/>
      <c r="AO1859"/>
      <c r="AP1859"/>
      <c r="AQ1859"/>
      <c r="AR1859"/>
      <c r="AS1859"/>
      <c r="AT1859"/>
      <c r="AU1859"/>
      <c r="AV1859"/>
      <c r="AW1859"/>
      <c r="AX1859"/>
      <c r="AY1859"/>
      <c r="AZ1859"/>
      <c r="BA1859"/>
      <c r="BB1859"/>
      <c r="BC1859"/>
      <c r="BD1859"/>
      <c r="BE1859"/>
      <c r="BF1859"/>
      <c r="BG1859"/>
      <c r="BH1859"/>
      <c r="BI1859"/>
      <c r="BJ1859"/>
      <c r="BK1859"/>
      <c r="BL1859"/>
      <c r="BM1859"/>
      <c r="BN1859"/>
      <c r="BO1859"/>
    </row>
    <row r="1860" spans="1:67" ht="15" x14ac:dyDescent="0.25">
      <c r="A1860" s="245" t="s">
        <v>5395</v>
      </c>
      <c r="B1860" s="245" t="s">
        <v>5394</v>
      </c>
      <c r="C1860" s="245" t="s">
        <v>10805</v>
      </c>
      <c r="D1860" s="245" t="s">
        <v>10806</v>
      </c>
      <c r="E1860" s="246" t="s">
        <v>44</v>
      </c>
      <c r="F1860" s="245" t="s">
        <v>44</v>
      </c>
      <c r="G1860" s="245" t="s">
        <v>10892</v>
      </c>
      <c r="H1860" s="245" t="s">
        <v>10893</v>
      </c>
      <c r="I1860" s="245" t="s">
        <v>24</v>
      </c>
      <c r="J1860" s="245" t="s">
        <v>569</v>
      </c>
      <c r="K1860" s="246" t="s">
        <v>23428</v>
      </c>
      <c r="L1860" s="245" t="s">
        <v>568</v>
      </c>
      <c r="M1860"/>
      <c r="N1860"/>
      <c r="O1860"/>
      <c r="P1860"/>
      <c r="Q1860"/>
      <c r="R1860"/>
      <c r="S1860"/>
      <c r="T1860"/>
      <c r="U1860"/>
      <c r="V1860"/>
      <c r="W1860"/>
      <c r="X1860"/>
      <c r="Y1860"/>
      <c r="Z1860"/>
      <c r="AA1860"/>
      <c r="AB1860"/>
      <c r="AC1860"/>
      <c r="AD1860"/>
      <c r="AE1860"/>
      <c r="AF1860"/>
      <c r="AG1860"/>
      <c r="AH1860"/>
      <c r="AI1860"/>
      <c r="AJ1860"/>
      <c r="AK1860"/>
      <c r="AL1860"/>
      <c r="AM1860"/>
      <c r="AN1860"/>
      <c r="AO1860"/>
      <c r="AP1860"/>
      <c r="AQ1860"/>
      <c r="AR1860"/>
      <c r="AS1860"/>
      <c r="AT1860"/>
      <c r="AU1860"/>
      <c r="AV1860"/>
      <c r="AW1860"/>
      <c r="AX1860"/>
      <c r="AY1860"/>
      <c r="AZ1860"/>
      <c r="BA1860"/>
      <c r="BB1860"/>
      <c r="BC1860"/>
      <c r="BD1860"/>
      <c r="BE1860"/>
      <c r="BF1860"/>
      <c r="BG1860"/>
      <c r="BH1860"/>
      <c r="BI1860"/>
      <c r="BJ1860"/>
      <c r="BK1860"/>
      <c r="BL1860"/>
      <c r="BM1860"/>
      <c r="BN1860"/>
      <c r="BO1860"/>
    </row>
    <row r="1861" spans="1:67" ht="15" x14ac:dyDescent="0.25">
      <c r="A1861" s="245" t="s">
        <v>5395</v>
      </c>
      <c r="B1861" s="245" t="s">
        <v>5394</v>
      </c>
      <c r="C1861" s="245" t="s">
        <v>10805</v>
      </c>
      <c r="D1861" s="245" t="s">
        <v>10806</v>
      </c>
      <c r="E1861" s="246" t="s">
        <v>44</v>
      </c>
      <c r="F1861" s="245" t="s">
        <v>44</v>
      </c>
      <c r="G1861" s="245" t="s">
        <v>10894</v>
      </c>
      <c r="H1861" s="245" t="s">
        <v>10895</v>
      </c>
      <c r="I1861" s="245" t="s">
        <v>24</v>
      </c>
      <c r="J1861" s="245" t="s">
        <v>569</v>
      </c>
      <c r="K1861" s="246" t="s">
        <v>23429</v>
      </c>
      <c r="L1861" s="245" t="s">
        <v>568</v>
      </c>
      <c r="M1861"/>
      <c r="N1861"/>
      <c r="O1861"/>
      <c r="P1861"/>
      <c r="Q1861"/>
      <c r="R1861"/>
      <c r="S1861"/>
      <c r="T1861"/>
      <c r="U1861"/>
      <c r="V1861"/>
      <c r="W1861"/>
      <c r="X1861"/>
      <c r="Y1861"/>
      <c r="Z1861"/>
      <c r="AA1861"/>
      <c r="AB1861"/>
      <c r="AC1861"/>
      <c r="AD1861"/>
      <c r="AE1861"/>
      <c r="AF1861"/>
      <c r="AG1861"/>
      <c r="AH1861"/>
      <c r="AI1861"/>
      <c r="AJ1861"/>
      <c r="AK1861"/>
      <c r="AL1861"/>
      <c r="AM1861"/>
      <c r="AN1861"/>
      <c r="AO1861"/>
      <c r="AP1861"/>
      <c r="AQ1861"/>
      <c r="AR1861"/>
      <c r="AS1861"/>
      <c r="AT1861"/>
      <c r="AU1861"/>
      <c r="AV1861"/>
      <c r="AW1861"/>
      <c r="AX1861"/>
      <c r="AY1861"/>
      <c r="AZ1861"/>
      <c r="BA1861"/>
      <c r="BB1861"/>
      <c r="BC1861"/>
      <c r="BD1861"/>
      <c r="BE1861"/>
      <c r="BF1861"/>
      <c r="BG1861"/>
      <c r="BH1861"/>
      <c r="BI1861"/>
      <c r="BJ1861"/>
      <c r="BK1861"/>
      <c r="BL1861"/>
      <c r="BM1861"/>
      <c r="BN1861"/>
      <c r="BO1861"/>
    </row>
    <row r="1862" spans="1:67" ht="15" x14ac:dyDescent="0.25">
      <c r="A1862" s="245" t="s">
        <v>5395</v>
      </c>
      <c r="B1862" s="245" t="s">
        <v>5394</v>
      </c>
      <c r="C1862" s="245" t="s">
        <v>10805</v>
      </c>
      <c r="D1862" s="245" t="s">
        <v>10806</v>
      </c>
      <c r="E1862" s="246" t="s">
        <v>44</v>
      </c>
      <c r="F1862" s="245" t="s">
        <v>44</v>
      </c>
      <c r="G1862" s="245" t="s">
        <v>10896</v>
      </c>
      <c r="H1862" s="245" t="s">
        <v>10897</v>
      </c>
      <c r="I1862" s="245" t="s">
        <v>24</v>
      </c>
      <c r="J1862" s="245" t="s">
        <v>569</v>
      </c>
      <c r="K1862" s="246" t="s">
        <v>23430</v>
      </c>
      <c r="L1862" s="245" t="s">
        <v>568</v>
      </c>
      <c r="M1862"/>
      <c r="N1862"/>
      <c r="O1862"/>
      <c r="P1862"/>
      <c r="Q1862"/>
      <c r="R1862"/>
      <c r="S1862"/>
      <c r="T1862"/>
      <c r="U1862"/>
      <c r="V1862"/>
      <c r="W1862"/>
      <c r="X1862"/>
      <c r="Y1862"/>
      <c r="Z1862"/>
      <c r="AA1862"/>
      <c r="AB1862"/>
      <c r="AC1862"/>
      <c r="AD1862"/>
      <c r="AE1862"/>
      <c r="AF1862"/>
      <c r="AG1862"/>
      <c r="AH1862"/>
      <c r="AI1862"/>
      <c r="AJ1862"/>
      <c r="AK1862"/>
      <c r="AL1862"/>
      <c r="AM1862"/>
      <c r="AN1862"/>
      <c r="AO1862"/>
      <c r="AP1862"/>
      <c r="AQ1862"/>
      <c r="AR1862"/>
      <c r="AS1862"/>
      <c r="AT1862"/>
      <c r="AU1862"/>
      <c r="AV1862"/>
      <c r="AW1862"/>
      <c r="AX1862"/>
      <c r="AY1862"/>
      <c r="AZ1862"/>
      <c r="BA1862"/>
      <c r="BB1862"/>
      <c r="BC1862"/>
      <c r="BD1862"/>
      <c r="BE1862"/>
      <c r="BF1862"/>
      <c r="BG1862"/>
      <c r="BH1862"/>
      <c r="BI1862"/>
      <c r="BJ1862"/>
      <c r="BK1862"/>
      <c r="BL1862"/>
      <c r="BM1862"/>
      <c r="BN1862"/>
      <c r="BO1862"/>
    </row>
    <row r="1863" spans="1:67" ht="15" x14ac:dyDescent="0.25">
      <c r="A1863" s="245" t="s">
        <v>5395</v>
      </c>
      <c r="B1863" s="245" t="s">
        <v>5394</v>
      </c>
      <c r="C1863" s="245" t="s">
        <v>10805</v>
      </c>
      <c r="D1863" s="245" t="s">
        <v>10806</v>
      </c>
      <c r="E1863" s="246" t="s">
        <v>44</v>
      </c>
      <c r="F1863" s="245" t="s">
        <v>44</v>
      </c>
      <c r="G1863" s="245" t="s">
        <v>10898</v>
      </c>
      <c r="H1863" s="245" t="s">
        <v>10899</v>
      </c>
      <c r="I1863" s="245" t="s">
        <v>24</v>
      </c>
      <c r="J1863" s="245" t="s">
        <v>569</v>
      </c>
      <c r="K1863" s="246" t="s">
        <v>23431</v>
      </c>
      <c r="L1863" s="245" t="s">
        <v>568</v>
      </c>
      <c r="M1863"/>
      <c r="N1863"/>
      <c r="O1863"/>
      <c r="P1863"/>
      <c r="Q1863"/>
      <c r="R1863"/>
      <c r="S1863"/>
      <c r="T1863"/>
      <c r="U1863"/>
      <c r="V1863"/>
      <c r="W1863"/>
      <c r="X1863"/>
      <c r="Y1863"/>
      <c r="Z1863"/>
      <c r="AA1863"/>
      <c r="AB1863"/>
      <c r="AC1863"/>
      <c r="AD1863"/>
      <c r="AE1863"/>
      <c r="AF1863"/>
      <c r="AG1863"/>
      <c r="AH1863"/>
      <c r="AI1863"/>
      <c r="AJ1863"/>
      <c r="AK1863"/>
      <c r="AL1863"/>
      <c r="AM1863"/>
      <c r="AN1863"/>
      <c r="AO1863"/>
      <c r="AP1863"/>
      <c r="AQ1863"/>
      <c r="AR1863"/>
      <c r="AS1863"/>
      <c r="AT1863"/>
      <c r="AU1863"/>
      <c r="AV1863"/>
      <c r="AW1863"/>
      <c r="AX1863"/>
      <c r="AY1863"/>
      <c r="AZ1863"/>
      <c r="BA1863"/>
      <c r="BB1863"/>
      <c r="BC1863"/>
      <c r="BD1863"/>
      <c r="BE1863"/>
      <c r="BF1863"/>
      <c r="BG1863"/>
      <c r="BH1863"/>
      <c r="BI1863"/>
      <c r="BJ1863"/>
      <c r="BK1863"/>
      <c r="BL1863"/>
      <c r="BM1863"/>
      <c r="BN1863"/>
      <c r="BO1863"/>
    </row>
    <row r="1864" spans="1:67" ht="15" x14ac:dyDescent="0.25">
      <c r="A1864" s="245" t="s">
        <v>5395</v>
      </c>
      <c r="B1864" s="245" t="s">
        <v>5394</v>
      </c>
      <c r="C1864" s="245" t="s">
        <v>10805</v>
      </c>
      <c r="D1864" s="245" t="s">
        <v>10806</v>
      </c>
      <c r="E1864" s="246" t="s">
        <v>44</v>
      </c>
      <c r="F1864" s="245" t="s">
        <v>44</v>
      </c>
      <c r="G1864" s="245" t="s">
        <v>10900</v>
      </c>
      <c r="H1864" s="245" t="s">
        <v>10901</v>
      </c>
      <c r="I1864" s="245" t="s">
        <v>24</v>
      </c>
      <c r="J1864" s="245" t="s">
        <v>59</v>
      </c>
      <c r="K1864" s="246" t="s">
        <v>23432</v>
      </c>
      <c r="L1864" s="245" t="s">
        <v>568</v>
      </c>
      <c r="M1864"/>
      <c r="N1864"/>
      <c r="O1864"/>
      <c r="P1864"/>
      <c r="Q1864"/>
      <c r="R1864"/>
      <c r="S1864"/>
      <c r="T1864"/>
      <c r="U1864"/>
      <c r="V1864"/>
      <c r="W1864"/>
      <c r="X1864"/>
      <c r="Y1864"/>
      <c r="Z1864"/>
      <c r="AA1864"/>
      <c r="AB1864"/>
      <c r="AC1864"/>
      <c r="AD1864"/>
      <c r="AE1864"/>
      <c r="AF1864"/>
      <c r="AG1864"/>
      <c r="AH1864"/>
      <c r="AI1864"/>
      <c r="AJ1864"/>
      <c r="AK1864"/>
      <c r="AL1864"/>
      <c r="AM1864"/>
      <c r="AN1864"/>
      <c r="AO1864"/>
      <c r="AP1864"/>
      <c r="AQ1864"/>
      <c r="AR1864"/>
      <c r="AS1864"/>
      <c r="AT1864"/>
      <c r="AU1864"/>
      <c r="AV1864"/>
      <c r="AW1864"/>
      <c r="AX1864"/>
      <c r="AY1864"/>
      <c r="AZ1864"/>
      <c r="BA1864"/>
      <c r="BB1864"/>
      <c r="BC1864"/>
      <c r="BD1864"/>
      <c r="BE1864"/>
      <c r="BF1864"/>
      <c r="BG1864"/>
      <c r="BH1864"/>
      <c r="BI1864"/>
      <c r="BJ1864"/>
      <c r="BK1864"/>
      <c r="BL1864"/>
      <c r="BM1864"/>
      <c r="BN1864"/>
      <c r="BO1864"/>
    </row>
    <row r="1865" spans="1:67" ht="15" x14ac:dyDescent="0.25">
      <c r="A1865" s="245" t="s">
        <v>5395</v>
      </c>
      <c r="B1865" s="245" t="s">
        <v>5394</v>
      </c>
      <c r="C1865" s="245" t="s">
        <v>10805</v>
      </c>
      <c r="D1865" s="245" t="s">
        <v>10806</v>
      </c>
      <c r="E1865" s="246" t="s">
        <v>44</v>
      </c>
      <c r="F1865" s="245" t="s">
        <v>44</v>
      </c>
      <c r="G1865" s="245" t="s">
        <v>10902</v>
      </c>
      <c r="H1865" s="245" t="s">
        <v>10903</v>
      </c>
      <c r="I1865" s="245" t="s">
        <v>24</v>
      </c>
      <c r="J1865" s="245" t="s">
        <v>59</v>
      </c>
      <c r="K1865" s="246" t="s">
        <v>23432</v>
      </c>
      <c r="L1865" s="245" t="s">
        <v>568</v>
      </c>
      <c r="M1865"/>
      <c r="N1865"/>
      <c r="O1865"/>
      <c r="P1865"/>
      <c r="Q1865"/>
      <c r="R1865"/>
      <c r="S1865"/>
      <c r="T1865"/>
      <c r="U1865"/>
      <c r="V1865"/>
      <c r="W1865"/>
      <c r="X1865"/>
      <c r="Y1865"/>
      <c r="Z1865"/>
      <c r="AA1865"/>
      <c r="AB1865"/>
      <c r="AC1865"/>
      <c r="AD1865"/>
      <c r="AE1865"/>
      <c r="AF1865"/>
      <c r="AG1865"/>
      <c r="AH1865"/>
      <c r="AI1865"/>
      <c r="AJ1865"/>
      <c r="AK1865"/>
      <c r="AL1865"/>
      <c r="AM1865"/>
      <c r="AN1865"/>
      <c r="AO1865"/>
      <c r="AP1865"/>
      <c r="AQ1865"/>
      <c r="AR1865"/>
      <c r="AS1865"/>
      <c r="AT1865"/>
      <c r="AU1865"/>
      <c r="AV1865"/>
      <c r="AW1865"/>
      <c r="AX1865"/>
      <c r="AY1865"/>
      <c r="AZ1865"/>
      <c r="BA1865"/>
      <c r="BB1865"/>
      <c r="BC1865"/>
      <c r="BD1865"/>
      <c r="BE1865"/>
      <c r="BF1865"/>
      <c r="BG1865"/>
      <c r="BH1865"/>
      <c r="BI1865"/>
      <c r="BJ1865"/>
      <c r="BK1865"/>
      <c r="BL1865"/>
      <c r="BM1865"/>
      <c r="BN1865"/>
      <c r="BO1865"/>
    </row>
    <row r="1866" spans="1:67" ht="15" x14ac:dyDescent="0.25">
      <c r="A1866" s="245" t="s">
        <v>5395</v>
      </c>
      <c r="B1866" s="245" t="s">
        <v>5394</v>
      </c>
      <c r="C1866" s="245" t="s">
        <v>10805</v>
      </c>
      <c r="D1866" s="245" t="s">
        <v>10806</v>
      </c>
      <c r="E1866" s="246" t="s">
        <v>44</v>
      </c>
      <c r="F1866" s="245" t="s">
        <v>44</v>
      </c>
      <c r="G1866" s="245" t="s">
        <v>10904</v>
      </c>
      <c r="H1866" s="245" t="s">
        <v>10905</v>
      </c>
      <c r="I1866" s="245" t="s">
        <v>24</v>
      </c>
      <c r="J1866" s="245" t="s">
        <v>59</v>
      </c>
      <c r="K1866" s="246" t="s">
        <v>23433</v>
      </c>
      <c r="L1866" s="245" t="s">
        <v>568</v>
      </c>
      <c r="M1866"/>
      <c r="N1866"/>
      <c r="O1866"/>
      <c r="P1866"/>
      <c r="Q1866"/>
      <c r="R1866"/>
      <c r="S1866"/>
      <c r="T1866"/>
      <c r="U1866"/>
      <c r="V1866"/>
      <c r="W1866"/>
      <c r="X1866"/>
      <c r="Y1866"/>
      <c r="Z1866"/>
      <c r="AA1866"/>
      <c r="AB1866"/>
      <c r="AC1866"/>
      <c r="AD1866"/>
      <c r="AE1866"/>
      <c r="AF1866"/>
      <c r="AG1866"/>
      <c r="AH1866"/>
      <c r="AI1866"/>
      <c r="AJ1866"/>
      <c r="AK1866"/>
      <c r="AL1866"/>
      <c r="AM1866"/>
      <c r="AN1866"/>
      <c r="AO1866"/>
      <c r="AP1866"/>
      <c r="AQ1866"/>
      <c r="AR1866"/>
      <c r="AS1866"/>
      <c r="AT1866"/>
      <c r="AU1866"/>
      <c r="AV1866"/>
      <c r="AW1866"/>
      <c r="AX1866"/>
      <c r="AY1866"/>
      <c r="AZ1866"/>
      <c r="BA1866"/>
      <c r="BB1866"/>
      <c r="BC1866"/>
      <c r="BD1866"/>
      <c r="BE1866"/>
      <c r="BF1866"/>
      <c r="BG1866"/>
      <c r="BH1866"/>
      <c r="BI1866"/>
      <c r="BJ1866"/>
      <c r="BK1866"/>
      <c r="BL1866"/>
      <c r="BM1866"/>
      <c r="BN1866"/>
      <c r="BO1866"/>
    </row>
    <row r="1867" spans="1:67" ht="15" x14ac:dyDescent="0.25">
      <c r="A1867" s="245" t="s">
        <v>5395</v>
      </c>
      <c r="B1867" s="245" t="s">
        <v>5394</v>
      </c>
      <c r="C1867" s="245" t="s">
        <v>10805</v>
      </c>
      <c r="D1867" s="245" t="s">
        <v>10806</v>
      </c>
      <c r="E1867" s="246" t="s">
        <v>44</v>
      </c>
      <c r="F1867" s="245" t="s">
        <v>44</v>
      </c>
      <c r="G1867" s="245" t="s">
        <v>10906</v>
      </c>
      <c r="H1867" s="245" t="s">
        <v>10907</v>
      </c>
      <c r="I1867" s="245" t="s">
        <v>24</v>
      </c>
      <c r="J1867" s="245" t="s">
        <v>59</v>
      </c>
      <c r="K1867" s="246" t="s">
        <v>23433</v>
      </c>
      <c r="L1867" s="245" t="s">
        <v>568</v>
      </c>
      <c r="M1867"/>
      <c r="N1867"/>
      <c r="O1867"/>
      <c r="P1867"/>
      <c r="Q1867"/>
      <c r="R1867"/>
      <c r="S1867"/>
      <c r="T1867"/>
      <c r="U1867"/>
      <c r="V1867"/>
      <c r="W1867"/>
      <c r="X1867"/>
      <c r="Y1867"/>
      <c r="Z1867"/>
      <c r="AA1867"/>
      <c r="AB1867"/>
      <c r="AC1867"/>
      <c r="AD1867"/>
      <c r="AE1867"/>
      <c r="AF1867"/>
      <c r="AG1867"/>
      <c r="AH1867"/>
      <c r="AI1867"/>
      <c r="AJ1867"/>
      <c r="AK1867"/>
      <c r="AL1867"/>
      <c r="AM1867"/>
      <c r="AN1867"/>
      <c r="AO1867"/>
      <c r="AP1867"/>
      <c r="AQ1867"/>
      <c r="AR1867"/>
      <c r="AS1867"/>
      <c r="AT1867"/>
      <c r="AU1867"/>
      <c r="AV1867"/>
      <c r="AW1867"/>
      <c r="AX1867"/>
      <c r="AY1867"/>
      <c r="AZ1867"/>
      <c r="BA1867"/>
      <c r="BB1867"/>
      <c r="BC1867"/>
      <c r="BD1867"/>
      <c r="BE1867"/>
      <c r="BF1867"/>
      <c r="BG1867"/>
      <c r="BH1867"/>
      <c r="BI1867"/>
      <c r="BJ1867"/>
      <c r="BK1867"/>
      <c r="BL1867"/>
      <c r="BM1867"/>
      <c r="BN1867"/>
      <c r="BO1867"/>
    </row>
    <row r="1868" spans="1:67" ht="15" x14ac:dyDescent="0.25">
      <c r="A1868" s="245" t="s">
        <v>5395</v>
      </c>
      <c r="B1868" s="245" t="s">
        <v>5394</v>
      </c>
      <c r="C1868" s="245" t="s">
        <v>10805</v>
      </c>
      <c r="D1868" s="245" t="s">
        <v>10806</v>
      </c>
      <c r="E1868" s="246" t="s">
        <v>44</v>
      </c>
      <c r="F1868" s="245" t="s">
        <v>44</v>
      </c>
      <c r="G1868" s="245" t="s">
        <v>10908</v>
      </c>
      <c r="H1868" s="245" t="s">
        <v>10909</v>
      </c>
      <c r="I1868" s="245" t="s">
        <v>24</v>
      </c>
      <c r="J1868" s="245" t="s">
        <v>59</v>
      </c>
      <c r="K1868" s="246" t="s">
        <v>23434</v>
      </c>
      <c r="L1868" s="245" t="s">
        <v>568</v>
      </c>
      <c r="M1868"/>
      <c r="N1868"/>
      <c r="O1868"/>
      <c r="P1868"/>
      <c r="Q1868"/>
      <c r="R1868"/>
      <c r="S1868"/>
      <c r="T1868"/>
      <c r="U1868"/>
      <c r="V1868"/>
      <c r="W1868"/>
      <c r="X1868"/>
      <c r="Y1868"/>
      <c r="Z1868"/>
      <c r="AA1868"/>
      <c r="AB1868"/>
      <c r="AC1868"/>
      <c r="AD1868"/>
      <c r="AE1868"/>
      <c r="AF1868"/>
      <c r="AG1868"/>
      <c r="AH1868"/>
      <c r="AI1868"/>
      <c r="AJ1868"/>
      <c r="AK1868"/>
      <c r="AL1868"/>
      <c r="AM1868"/>
      <c r="AN1868"/>
      <c r="AO1868"/>
      <c r="AP1868"/>
      <c r="AQ1868"/>
      <c r="AR1868"/>
      <c r="AS1868"/>
      <c r="AT1868"/>
      <c r="AU1868"/>
      <c r="AV1868"/>
      <c r="AW1868"/>
      <c r="AX1868"/>
      <c r="AY1868"/>
      <c r="AZ1868"/>
      <c r="BA1868"/>
      <c r="BB1868"/>
      <c r="BC1868"/>
      <c r="BD1868"/>
      <c r="BE1868"/>
      <c r="BF1868"/>
      <c r="BG1868"/>
      <c r="BH1868"/>
      <c r="BI1868"/>
      <c r="BJ1868"/>
      <c r="BK1868"/>
      <c r="BL1868"/>
      <c r="BM1868"/>
      <c r="BN1868"/>
      <c r="BO1868"/>
    </row>
    <row r="1869" spans="1:67" ht="15" x14ac:dyDescent="0.25">
      <c r="A1869" s="245" t="s">
        <v>5395</v>
      </c>
      <c r="B1869" s="245" t="s">
        <v>5394</v>
      </c>
      <c r="C1869" s="245" t="s">
        <v>10805</v>
      </c>
      <c r="D1869" s="245" t="s">
        <v>10806</v>
      </c>
      <c r="E1869" s="246" t="s">
        <v>44</v>
      </c>
      <c r="F1869" s="245" t="s">
        <v>44</v>
      </c>
      <c r="G1869" s="245" t="s">
        <v>10910</v>
      </c>
      <c r="H1869" s="245" t="s">
        <v>10911</v>
      </c>
      <c r="I1869" s="245" t="s">
        <v>24</v>
      </c>
      <c r="J1869" s="245" t="s">
        <v>59</v>
      </c>
      <c r="K1869" s="246" t="s">
        <v>23435</v>
      </c>
      <c r="L1869" s="245" t="s">
        <v>568</v>
      </c>
      <c r="M1869"/>
      <c r="N1869"/>
      <c r="O1869"/>
      <c r="P1869"/>
      <c r="Q1869"/>
      <c r="R1869"/>
      <c r="S1869"/>
      <c r="T1869"/>
      <c r="U1869"/>
      <c r="V1869"/>
      <c r="W1869"/>
      <c r="X1869"/>
      <c r="Y1869"/>
      <c r="Z1869"/>
      <c r="AA1869"/>
      <c r="AB1869"/>
      <c r="AC1869"/>
      <c r="AD1869"/>
      <c r="AE1869"/>
      <c r="AF1869"/>
      <c r="AG1869"/>
      <c r="AH1869"/>
      <c r="AI1869"/>
      <c r="AJ1869"/>
      <c r="AK1869"/>
      <c r="AL1869"/>
      <c r="AM1869"/>
      <c r="AN1869"/>
      <c r="AO1869"/>
      <c r="AP1869"/>
      <c r="AQ1869"/>
      <c r="AR1869"/>
      <c r="AS1869"/>
      <c r="AT1869"/>
      <c r="AU1869"/>
      <c r="AV1869"/>
      <c r="AW1869"/>
      <c r="AX1869"/>
      <c r="AY1869"/>
      <c r="AZ1869"/>
      <c r="BA1869"/>
      <c r="BB1869"/>
      <c r="BC1869"/>
      <c r="BD1869"/>
      <c r="BE1869"/>
      <c r="BF1869"/>
      <c r="BG1869"/>
      <c r="BH1869"/>
      <c r="BI1869"/>
      <c r="BJ1869"/>
      <c r="BK1869"/>
      <c r="BL1869"/>
      <c r="BM1869"/>
      <c r="BN1869"/>
      <c r="BO1869"/>
    </row>
    <row r="1870" spans="1:67" ht="15" x14ac:dyDescent="0.25">
      <c r="A1870" s="245" t="s">
        <v>5395</v>
      </c>
      <c r="B1870" s="245" t="s">
        <v>5394</v>
      </c>
      <c r="C1870" s="245" t="s">
        <v>10805</v>
      </c>
      <c r="D1870" s="245" t="s">
        <v>10806</v>
      </c>
      <c r="E1870" s="246" t="s">
        <v>44</v>
      </c>
      <c r="F1870" s="245" t="s">
        <v>44</v>
      </c>
      <c r="G1870" s="245" t="s">
        <v>10912</v>
      </c>
      <c r="H1870" s="245" t="s">
        <v>10913</v>
      </c>
      <c r="I1870" s="245" t="s">
        <v>24</v>
      </c>
      <c r="J1870" s="245" t="s">
        <v>59</v>
      </c>
      <c r="K1870" s="246" t="s">
        <v>23432</v>
      </c>
      <c r="L1870" s="245" t="s">
        <v>568</v>
      </c>
      <c r="M1870"/>
      <c r="N1870"/>
      <c r="O1870"/>
      <c r="P1870"/>
      <c r="Q1870"/>
      <c r="R1870"/>
      <c r="S1870"/>
      <c r="T1870"/>
      <c r="U1870"/>
      <c r="V1870"/>
      <c r="W1870"/>
      <c r="X1870"/>
      <c r="Y1870"/>
      <c r="Z1870"/>
      <c r="AA1870"/>
      <c r="AB1870"/>
      <c r="AC1870"/>
      <c r="AD1870"/>
      <c r="AE1870"/>
      <c r="AF1870"/>
      <c r="AG1870"/>
      <c r="AH1870"/>
      <c r="AI1870"/>
      <c r="AJ1870"/>
      <c r="AK1870"/>
      <c r="AL1870"/>
      <c r="AM1870"/>
      <c r="AN1870"/>
      <c r="AO1870"/>
      <c r="AP1870"/>
      <c r="AQ1870"/>
      <c r="AR1870"/>
      <c r="AS1870"/>
      <c r="AT1870"/>
      <c r="AU1870"/>
      <c r="AV1870"/>
      <c r="AW1870"/>
      <c r="AX1870"/>
      <c r="AY1870"/>
      <c r="AZ1870"/>
      <c r="BA1870"/>
      <c r="BB1870"/>
      <c r="BC1870"/>
      <c r="BD1870"/>
      <c r="BE1870"/>
      <c r="BF1870"/>
      <c r="BG1870"/>
      <c r="BH1870"/>
      <c r="BI1870"/>
      <c r="BJ1870"/>
      <c r="BK1870"/>
      <c r="BL1870"/>
      <c r="BM1870"/>
      <c r="BN1870"/>
      <c r="BO1870"/>
    </row>
    <row r="1871" spans="1:67" ht="15" x14ac:dyDescent="0.25">
      <c r="A1871" s="245" t="s">
        <v>5395</v>
      </c>
      <c r="B1871" s="245" t="s">
        <v>5394</v>
      </c>
      <c r="C1871" s="245" t="s">
        <v>10805</v>
      </c>
      <c r="D1871" s="245" t="s">
        <v>10806</v>
      </c>
      <c r="E1871" s="246" t="s">
        <v>44</v>
      </c>
      <c r="F1871" s="245" t="s">
        <v>44</v>
      </c>
      <c r="G1871" s="245" t="s">
        <v>10914</v>
      </c>
      <c r="H1871" s="245" t="s">
        <v>10915</v>
      </c>
      <c r="I1871" s="245" t="s">
        <v>24</v>
      </c>
      <c r="J1871" s="245" t="s">
        <v>59</v>
      </c>
      <c r="K1871" s="246" t="s">
        <v>23436</v>
      </c>
      <c r="L1871" s="245" t="s">
        <v>568</v>
      </c>
      <c r="M1871"/>
      <c r="N1871"/>
      <c r="O1871"/>
      <c r="P1871"/>
      <c r="Q1871"/>
      <c r="R1871"/>
      <c r="S1871"/>
      <c r="T1871"/>
      <c r="U1871"/>
      <c r="V1871"/>
      <c r="W1871"/>
      <c r="X1871"/>
      <c r="Y1871"/>
      <c r="Z1871"/>
      <c r="AA1871"/>
      <c r="AB1871"/>
      <c r="AC1871"/>
      <c r="AD1871"/>
      <c r="AE1871"/>
      <c r="AF1871"/>
      <c r="AG1871"/>
      <c r="AH1871"/>
      <c r="AI1871"/>
      <c r="AJ1871"/>
      <c r="AK1871"/>
      <c r="AL1871"/>
      <c r="AM1871"/>
      <c r="AN1871"/>
      <c r="AO1871"/>
      <c r="AP1871"/>
      <c r="AQ1871"/>
      <c r="AR1871"/>
      <c r="AS1871"/>
      <c r="AT1871"/>
      <c r="AU1871"/>
      <c r="AV1871"/>
      <c r="AW1871"/>
      <c r="AX1871"/>
      <c r="AY1871"/>
      <c r="AZ1871"/>
      <c r="BA1871"/>
      <c r="BB1871"/>
      <c r="BC1871"/>
      <c r="BD1871"/>
      <c r="BE1871"/>
      <c r="BF1871"/>
      <c r="BG1871"/>
      <c r="BH1871"/>
      <c r="BI1871"/>
      <c r="BJ1871"/>
      <c r="BK1871"/>
      <c r="BL1871"/>
      <c r="BM1871"/>
      <c r="BN1871"/>
      <c r="BO1871"/>
    </row>
    <row r="1872" spans="1:67" ht="15" x14ac:dyDescent="0.25">
      <c r="A1872" s="245" t="s">
        <v>5395</v>
      </c>
      <c r="B1872" s="245" t="s">
        <v>5394</v>
      </c>
      <c r="C1872" s="245" t="s">
        <v>10805</v>
      </c>
      <c r="D1872" s="245" t="s">
        <v>10806</v>
      </c>
      <c r="E1872" s="246" t="s">
        <v>44</v>
      </c>
      <c r="F1872" s="245" t="s">
        <v>44</v>
      </c>
      <c r="G1872" s="245" t="s">
        <v>10916</v>
      </c>
      <c r="H1872" s="245" t="s">
        <v>10917</v>
      </c>
      <c r="I1872" s="245" t="s">
        <v>24</v>
      </c>
      <c r="J1872" s="245" t="s">
        <v>59</v>
      </c>
      <c r="K1872" s="246" t="s">
        <v>23437</v>
      </c>
      <c r="L1872" s="245" t="s">
        <v>568</v>
      </c>
      <c r="M1872"/>
      <c r="N1872"/>
      <c r="O1872"/>
      <c r="P1872"/>
      <c r="Q1872"/>
      <c r="R1872"/>
      <c r="S1872"/>
      <c r="T1872"/>
      <c r="U1872"/>
      <c r="V1872"/>
      <c r="W1872"/>
      <c r="X1872"/>
      <c r="Y1872"/>
      <c r="Z1872"/>
      <c r="AA1872"/>
      <c r="AB1872"/>
      <c r="AC1872"/>
      <c r="AD1872"/>
      <c r="AE1872"/>
      <c r="AF1872"/>
      <c r="AG1872"/>
      <c r="AH1872"/>
      <c r="AI1872"/>
      <c r="AJ1872"/>
      <c r="AK1872"/>
      <c r="AL1872"/>
      <c r="AM1872"/>
      <c r="AN1872"/>
      <c r="AO1872"/>
      <c r="AP1872"/>
      <c r="AQ1872"/>
      <c r="AR1872"/>
      <c r="AS1872"/>
      <c r="AT1872"/>
      <c r="AU1872"/>
      <c r="AV1872"/>
      <c r="AW1872"/>
      <c r="AX1872"/>
      <c r="AY1872"/>
      <c r="AZ1872"/>
      <c r="BA1872"/>
      <c r="BB1872"/>
      <c r="BC1872"/>
      <c r="BD1872"/>
      <c r="BE1872"/>
      <c r="BF1872"/>
      <c r="BG1872"/>
      <c r="BH1872"/>
      <c r="BI1872"/>
      <c r="BJ1872"/>
      <c r="BK1872"/>
      <c r="BL1872"/>
      <c r="BM1872"/>
      <c r="BN1872"/>
      <c r="BO1872"/>
    </row>
    <row r="1873" spans="1:67" ht="15" x14ac:dyDescent="0.25">
      <c r="A1873" s="245" t="s">
        <v>5395</v>
      </c>
      <c r="B1873" s="245" t="s">
        <v>5394</v>
      </c>
      <c r="C1873" s="245" t="s">
        <v>10805</v>
      </c>
      <c r="D1873" s="245" t="s">
        <v>10806</v>
      </c>
      <c r="E1873" s="246" t="s">
        <v>44</v>
      </c>
      <c r="F1873" s="245" t="s">
        <v>44</v>
      </c>
      <c r="G1873" s="245" t="s">
        <v>10918</v>
      </c>
      <c r="H1873" s="245" t="s">
        <v>10919</v>
      </c>
      <c r="I1873" s="245" t="s">
        <v>24</v>
      </c>
      <c r="J1873" s="245" t="s">
        <v>59</v>
      </c>
      <c r="K1873" s="246" t="s">
        <v>23438</v>
      </c>
      <c r="L1873" s="245" t="s">
        <v>568</v>
      </c>
      <c r="M1873"/>
      <c r="N1873"/>
      <c r="O1873"/>
      <c r="P1873"/>
      <c r="Q1873"/>
      <c r="R1873"/>
      <c r="S1873"/>
      <c r="T1873"/>
      <c r="U1873"/>
      <c r="V1873"/>
      <c r="W1873"/>
      <c r="X1873"/>
      <c r="Y1873"/>
      <c r="Z1873"/>
      <c r="AA1873"/>
      <c r="AB1873"/>
      <c r="AC1873"/>
      <c r="AD1873"/>
      <c r="AE1873"/>
      <c r="AF1873"/>
      <c r="AG1873"/>
      <c r="AH1873"/>
      <c r="AI1873"/>
      <c r="AJ1873"/>
      <c r="AK1873"/>
      <c r="AL1873"/>
      <c r="AM1873"/>
      <c r="AN1873"/>
      <c r="AO1873"/>
      <c r="AP1873"/>
      <c r="AQ1873"/>
      <c r="AR1873"/>
      <c r="AS1873"/>
      <c r="AT1873"/>
      <c r="AU1873"/>
      <c r="AV1873"/>
      <c r="AW1873"/>
      <c r="AX1873"/>
      <c r="AY1873"/>
      <c r="AZ1873"/>
      <c r="BA1873"/>
      <c r="BB1873"/>
      <c r="BC1873"/>
      <c r="BD1873"/>
      <c r="BE1873"/>
      <c r="BF1873"/>
      <c r="BG1873"/>
      <c r="BH1873"/>
      <c r="BI1873"/>
      <c r="BJ1873"/>
      <c r="BK1873"/>
      <c r="BL1873"/>
      <c r="BM1873"/>
      <c r="BN1873"/>
      <c r="BO1873"/>
    </row>
    <row r="1874" spans="1:67" ht="15" x14ac:dyDescent="0.25">
      <c r="A1874" s="245" t="s">
        <v>5395</v>
      </c>
      <c r="B1874" s="245" t="s">
        <v>5394</v>
      </c>
      <c r="C1874" s="245" t="s">
        <v>10805</v>
      </c>
      <c r="D1874" s="245" t="s">
        <v>10806</v>
      </c>
      <c r="E1874" s="246" t="s">
        <v>44</v>
      </c>
      <c r="F1874" s="245" t="s">
        <v>44</v>
      </c>
      <c r="G1874" s="245" t="s">
        <v>10920</v>
      </c>
      <c r="H1874" s="245" t="s">
        <v>10921</v>
      </c>
      <c r="I1874" s="245" t="s">
        <v>24</v>
      </c>
      <c r="J1874" s="245" t="s">
        <v>59</v>
      </c>
      <c r="K1874" s="246" t="s">
        <v>23439</v>
      </c>
      <c r="L1874" s="245" t="s">
        <v>568</v>
      </c>
      <c r="M1874"/>
      <c r="N1874"/>
      <c r="O1874"/>
      <c r="P1874"/>
      <c r="Q1874"/>
      <c r="R1874"/>
      <c r="S1874"/>
      <c r="T1874"/>
      <c r="U1874"/>
      <c r="V1874"/>
      <c r="W1874"/>
      <c r="X1874"/>
      <c r="Y1874"/>
      <c r="Z1874"/>
      <c r="AA1874"/>
      <c r="AB1874"/>
      <c r="AC1874"/>
      <c r="AD1874"/>
      <c r="AE1874"/>
      <c r="AF1874"/>
      <c r="AG1874"/>
      <c r="AH1874"/>
      <c r="AI1874"/>
      <c r="AJ1874"/>
      <c r="AK1874"/>
      <c r="AL1874"/>
      <c r="AM1874"/>
      <c r="AN1874"/>
      <c r="AO1874"/>
      <c r="AP1874"/>
      <c r="AQ1874"/>
      <c r="AR1874"/>
      <c r="AS1874"/>
      <c r="AT1874"/>
      <c r="AU1874"/>
      <c r="AV1874"/>
      <c r="AW1874"/>
      <c r="AX1874"/>
      <c r="AY1874"/>
      <c r="AZ1874"/>
      <c r="BA1874"/>
      <c r="BB1874"/>
      <c r="BC1874"/>
      <c r="BD1874"/>
      <c r="BE1874"/>
      <c r="BF1874"/>
      <c r="BG1874"/>
      <c r="BH1874"/>
      <c r="BI1874"/>
      <c r="BJ1874"/>
      <c r="BK1874"/>
      <c r="BL1874"/>
      <c r="BM1874"/>
      <c r="BN1874"/>
      <c r="BO1874"/>
    </row>
    <row r="1875" spans="1:67" ht="15" x14ac:dyDescent="0.25">
      <c r="A1875" s="245" t="s">
        <v>5395</v>
      </c>
      <c r="B1875" s="245" t="s">
        <v>5394</v>
      </c>
      <c r="C1875" s="245" t="s">
        <v>10805</v>
      </c>
      <c r="D1875" s="245" t="s">
        <v>10806</v>
      </c>
      <c r="E1875" s="246" t="s">
        <v>44</v>
      </c>
      <c r="F1875" s="245" t="s">
        <v>44</v>
      </c>
      <c r="G1875" s="245" t="s">
        <v>10922</v>
      </c>
      <c r="H1875" s="245" t="s">
        <v>10923</v>
      </c>
      <c r="I1875" s="245" t="s">
        <v>24</v>
      </c>
      <c r="J1875" s="245" t="s">
        <v>59</v>
      </c>
      <c r="K1875" s="246" t="s">
        <v>23440</v>
      </c>
      <c r="L1875" s="245" t="s">
        <v>568</v>
      </c>
      <c r="M1875"/>
      <c r="N1875"/>
      <c r="O1875"/>
      <c r="P1875"/>
      <c r="Q1875"/>
      <c r="R1875"/>
      <c r="S1875"/>
      <c r="T1875"/>
      <c r="U1875"/>
      <c r="V1875"/>
      <c r="W1875"/>
      <c r="X1875"/>
      <c r="Y1875"/>
      <c r="Z1875"/>
      <c r="AA1875"/>
      <c r="AB1875"/>
      <c r="AC1875"/>
      <c r="AD1875"/>
      <c r="AE1875"/>
      <c r="AF1875"/>
      <c r="AG1875"/>
      <c r="AH1875"/>
      <c r="AI1875"/>
      <c r="AJ1875"/>
      <c r="AK1875"/>
      <c r="AL1875"/>
      <c r="AM1875"/>
      <c r="AN1875"/>
      <c r="AO1875"/>
      <c r="AP1875"/>
      <c r="AQ1875"/>
      <c r="AR1875"/>
      <c r="AS1875"/>
      <c r="AT1875"/>
      <c r="AU1875"/>
      <c r="AV1875"/>
      <c r="AW1875"/>
      <c r="AX1875"/>
      <c r="AY1875"/>
      <c r="AZ1875"/>
      <c r="BA1875"/>
      <c r="BB1875"/>
      <c r="BC1875"/>
      <c r="BD1875"/>
      <c r="BE1875"/>
      <c r="BF1875"/>
      <c r="BG1875"/>
      <c r="BH1875"/>
      <c r="BI1875"/>
      <c r="BJ1875"/>
      <c r="BK1875"/>
      <c r="BL1875"/>
      <c r="BM1875"/>
      <c r="BN1875"/>
      <c r="BO1875"/>
    </row>
    <row r="1876" spans="1:67" ht="15" x14ac:dyDescent="0.25">
      <c r="A1876" s="245" t="s">
        <v>5395</v>
      </c>
      <c r="B1876" s="245" t="s">
        <v>5394</v>
      </c>
      <c r="C1876" s="245" t="s">
        <v>10805</v>
      </c>
      <c r="D1876" s="245" t="s">
        <v>10806</v>
      </c>
      <c r="E1876" s="246" t="s">
        <v>44</v>
      </c>
      <c r="F1876" s="245" t="s">
        <v>44</v>
      </c>
      <c r="G1876" s="245" t="s">
        <v>10924</v>
      </c>
      <c r="H1876" s="245" t="s">
        <v>10925</v>
      </c>
      <c r="I1876" s="245" t="s">
        <v>24</v>
      </c>
      <c r="J1876" s="245" t="s">
        <v>59</v>
      </c>
      <c r="K1876" s="246" t="s">
        <v>23436</v>
      </c>
      <c r="L1876" s="245" t="s">
        <v>568</v>
      </c>
      <c r="M1876"/>
      <c r="N1876"/>
      <c r="O1876"/>
      <c r="P1876"/>
      <c r="Q1876"/>
      <c r="R1876"/>
      <c r="S1876"/>
      <c r="T1876"/>
      <c r="U1876"/>
      <c r="V1876"/>
      <c r="W1876"/>
      <c r="X1876"/>
      <c r="Y1876"/>
      <c r="Z1876"/>
      <c r="AA1876"/>
      <c r="AB1876"/>
      <c r="AC1876"/>
      <c r="AD1876"/>
      <c r="AE1876"/>
      <c r="AF1876"/>
      <c r="AG1876"/>
      <c r="AH1876"/>
      <c r="AI1876"/>
      <c r="AJ1876"/>
      <c r="AK1876"/>
      <c r="AL1876"/>
      <c r="AM1876"/>
      <c r="AN1876"/>
      <c r="AO1876"/>
      <c r="AP1876"/>
      <c r="AQ1876"/>
      <c r="AR1876"/>
      <c r="AS1876"/>
      <c r="AT1876"/>
      <c r="AU1876"/>
      <c r="AV1876"/>
      <c r="AW1876"/>
      <c r="AX1876"/>
      <c r="AY1876"/>
      <c r="AZ1876"/>
      <c r="BA1876"/>
      <c r="BB1876"/>
      <c r="BC1876"/>
      <c r="BD1876"/>
      <c r="BE1876"/>
      <c r="BF1876"/>
      <c r="BG1876"/>
      <c r="BH1876"/>
      <c r="BI1876"/>
      <c r="BJ1876"/>
      <c r="BK1876"/>
      <c r="BL1876"/>
      <c r="BM1876"/>
      <c r="BN1876"/>
      <c r="BO1876"/>
    </row>
    <row r="1877" spans="1:67" ht="15" x14ac:dyDescent="0.25">
      <c r="A1877" s="245" t="s">
        <v>5395</v>
      </c>
      <c r="B1877" s="245" t="s">
        <v>5394</v>
      </c>
      <c r="C1877" s="245" t="s">
        <v>10805</v>
      </c>
      <c r="D1877" s="245" t="s">
        <v>10806</v>
      </c>
      <c r="E1877" s="246" t="s">
        <v>44</v>
      </c>
      <c r="F1877" s="245" t="s">
        <v>44</v>
      </c>
      <c r="G1877" s="245" t="s">
        <v>10926</v>
      </c>
      <c r="H1877" s="245" t="s">
        <v>10927</v>
      </c>
      <c r="I1877" s="245" t="s">
        <v>24</v>
      </c>
      <c r="J1877" s="245" t="s">
        <v>59</v>
      </c>
      <c r="K1877" s="246" t="s">
        <v>23441</v>
      </c>
      <c r="L1877" s="245" t="s">
        <v>568</v>
      </c>
      <c r="M1877"/>
      <c r="N1877"/>
      <c r="O1877"/>
      <c r="P1877"/>
      <c r="Q1877"/>
      <c r="R1877"/>
      <c r="S1877"/>
      <c r="T1877"/>
      <c r="U1877"/>
      <c r="V1877"/>
      <c r="W1877"/>
      <c r="X1877"/>
      <c r="Y1877"/>
      <c r="Z1877"/>
      <c r="AA1877"/>
      <c r="AB1877"/>
      <c r="AC1877"/>
      <c r="AD1877"/>
      <c r="AE1877"/>
      <c r="AF1877"/>
      <c r="AG1877"/>
      <c r="AH1877"/>
      <c r="AI1877"/>
      <c r="AJ1877"/>
      <c r="AK1877"/>
      <c r="AL1877"/>
      <c r="AM1877"/>
      <c r="AN1877"/>
      <c r="AO1877"/>
      <c r="AP1877"/>
      <c r="AQ1877"/>
      <c r="AR1877"/>
      <c r="AS1877"/>
      <c r="AT1877"/>
      <c r="AU1877"/>
      <c r="AV1877"/>
      <c r="AW1877"/>
      <c r="AX1877"/>
      <c r="AY1877"/>
      <c r="AZ1877"/>
      <c r="BA1877"/>
      <c r="BB1877"/>
      <c r="BC1877"/>
      <c r="BD1877"/>
      <c r="BE1877"/>
      <c r="BF1877"/>
      <c r="BG1877"/>
      <c r="BH1877"/>
      <c r="BI1877"/>
      <c r="BJ1877"/>
      <c r="BK1877"/>
      <c r="BL1877"/>
      <c r="BM1877"/>
      <c r="BN1877"/>
      <c r="BO1877"/>
    </row>
    <row r="1878" spans="1:67" ht="15" x14ac:dyDescent="0.25">
      <c r="A1878" s="245" t="s">
        <v>5395</v>
      </c>
      <c r="B1878" s="245" t="s">
        <v>5394</v>
      </c>
      <c r="C1878" s="245" t="s">
        <v>10805</v>
      </c>
      <c r="D1878" s="245" t="s">
        <v>10806</v>
      </c>
      <c r="E1878" s="246" t="s">
        <v>44</v>
      </c>
      <c r="F1878" s="245" t="s">
        <v>44</v>
      </c>
      <c r="G1878" s="245" t="s">
        <v>10928</v>
      </c>
      <c r="H1878" s="245" t="s">
        <v>10929</v>
      </c>
      <c r="I1878" s="245" t="s">
        <v>24</v>
      </c>
      <c r="J1878" s="245" t="s">
        <v>59</v>
      </c>
      <c r="K1878" s="246" t="s">
        <v>23438</v>
      </c>
      <c r="L1878" s="245" t="s">
        <v>568</v>
      </c>
      <c r="M1878"/>
      <c r="N1878"/>
      <c r="O1878"/>
      <c r="P1878"/>
      <c r="Q1878"/>
      <c r="R1878"/>
      <c r="S1878"/>
      <c r="T1878"/>
      <c r="U1878"/>
      <c r="V1878"/>
      <c r="W1878"/>
      <c r="X1878"/>
      <c r="Y1878"/>
      <c r="Z1878"/>
      <c r="AA1878"/>
      <c r="AB1878"/>
      <c r="AC1878"/>
      <c r="AD1878"/>
      <c r="AE1878"/>
      <c r="AF1878"/>
      <c r="AG1878"/>
      <c r="AH1878"/>
      <c r="AI1878"/>
      <c r="AJ1878"/>
      <c r="AK1878"/>
      <c r="AL1878"/>
      <c r="AM1878"/>
      <c r="AN1878"/>
      <c r="AO1878"/>
      <c r="AP1878"/>
      <c r="AQ1878"/>
      <c r="AR1878"/>
      <c r="AS1878"/>
      <c r="AT1878"/>
      <c r="AU1878"/>
      <c r="AV1878"/>
      <c r="AW1878"/>
      <c r="AX1878"/>
      <c r="AY1878"/>
      <c r="AZ1878"/>
      <c r="BA1878"/>
      <c r="BB1878"/>
      <c r="BC1878"/>
      <c r="BD1878"/>
      <c r="BE1878"/>
      <c r="BF1878"/>
      <c r="BG1878"/>
      <c r="BH1878"/>
      <c r="BI1878"/>
      <c r="BJ1878"/>
      <c r="BK1878"/>
      <c r="BL1878"/>
      <c r="BM1878"/>
      <c r="BN1878"/>
      <c r="BO1878"/>
    </row>
    <row r="1879" spans="1:67" ht="15" x14ac:dyDescent="0.25">
      <c r="A1879" s="245" t="s">
        <v>5395</v>
      </c>
      <c r="B1879" s="245" t="s">
        <v>5394</v>
      </c>
      <c r="C1879" s="245" t="s">
        <v>10805</v>
      </c>
      <c r="D1879" s="245" t="s">
        <v>10806</v>
      </c>
      <c r="E1879" s="246" t="s">
        <v>44</v>
      </c>
      <c r="F1879" s="245" t="s">
        <v>44</v>
      </c>
      <c r="G1879" s="245" t="s">
        <v>10930</v>
      </c>
      <c r="H1879" s="245" t="s">
        <v>10931</v>
      </c>
      <c r="I1879" s="245" t="s">
        <v>24</v>
      </c>
      <c r="J1879" s="245" t="s">
        <v>59</v>
      </c>
      <c r="K1879" s="246" t="s">
        <v>23442</v>
      </c>
      <c r="L1879" s="245" t="s">
        <v>568</v>
      </c>
      <c r="M1879"/>
      <c r="N1879"/>
      <c r="O1879"/>
      <c r="P1879"/>
      <c r="Q1879"/>
      <c r="R1879"/>
      <c r="S1879"/>
      <c r="T1879"/>
      <c r="U1879"/>
      <c r="V1879"/>
      <c r="W1879"/>
      <c r="X1879"/>
      <c r="Y1879"/>
      <c r="Z1879"/>
      <c r="AA1879"/>
      <c r="AB1879"/>
      <c r="AC1879"/>
      <c r="AD1879"/>
      <c r="AE1879"/>
      <c r="AF1879"/>
      <c r="AG1879"/>
      <c r="AH1879"/>
      <c r="AI1879"/>
      <c r="AJ1879"/>
      <c r="AK1879"/>
      <c r="AL1879"/>
      <c r="AM1879"/>
      <c r="AN1879"/>
      <c r="AO1879"/>
      <c r="AP1879"/>
      <c r="AQ1879"/>
      <c r="AR1879"/>
      <c r="AS1879"/>
      <c r="AT1879"/>
      <c r="AU1879"/>
      <c r="AV1879"/>
      <c r="AW1879"/>
      <c r="AX1879"/>
      <c r="AY1879"/>
      <c r="AZ1879"/>
      <c r="BA1879"/>
      <c r="BB1879"/>
      <c r="BC1879"/>
      <c r="BD1879"/>
      <c r="BE1879"/>
      <c r="BF1879"/>
      <c r="BG1879"/>
      <c r="BH1879"/>
      <c r="BI1879"/>
      <c r="BJ1879"/>
      <c r="BK1879"/>
      <c r="BL1879"/>
      <c r="BM1879"/>
      <c r="BN1879"/>
      <c r="BO1879"/>
    </row>
    <row r="1880" spans="1:67" ht="15" x14ac:dyDescent="0.25">
      <c r="A1880" s="245" t="s">
        <v>5395</v>
      </c>
      <c r="B1880" s="245" t="s">
        <v>5394</v>
      </c>
      <c r="C1880" s="245" t="s">
        <v>10805</v>
      </c>
      <c r="D1880" s="245" t="s">
        <v>10806</v>
      </c>
      <c r="E1880" s="246" t="s">
        <v>44</v>
      </c>
      <c r="F1880" s="245" t="s">
        <v>44</v>
      </c>
      <c r="G1880" s="245" t="s">
        <v>10932</v>
      </c>
      <c r="H1880" s="245" t="s">
        <v>10933</v>
      </c>
      <c r="I1880" s="245" t="s">
        <v>24</v>
      </c>
      <c r="J1880" s="245" t="s">
        <v>59</v>
      </c>
      <c r="K1880" s="246" t="s">
        <v>23443</v>
      </c>
      <c r="L1880" s="245" t="s">
        <v>568</v>
      </c>
      <c r="M1880"/>
      <c r="N1880"/>
      <c r="O1880"/>
      <c r="P1880"/>
      <c r="Q1880"/>
      <c r="R1880"/>
      <c r="S1880"/>
      <c r="T1880"/>
      <c r="U1880"/>
      <c r="V1880"/>
      <c r="W1880"/>
      <c r="X1880"/>
      <c r="Y1880"/>
      <c r="Z1880"/>
      <c r="AA1880"/>
      <c r="AB1880"/>
      <c r="AC1880"/>
      <c r="AD1880"/>
      <c r="AE1880"/>
      <c r="AF1880"/>
      <c r="AG1880"/>
      <c r="AH1880"/>
      <c r="AI1880"/>
      <c r="AJ1880"/>
      <c r="AK1880"/>
      <c r="AL1880"/>
      <c r="AM1880"/>
      <c r="AN1880"/>
      <c r="AO1880"/>
      <c r="AP1880"/>
      <c r="AQ1880"/>
      <c r="AR1880"/>
      <c r="AS1880"/>
      <c r="AT1880"/>
      <c r="AU1880"/>
      <c r="AV1880"/>
      <c r="AW1880"/>
      <c r="AX1880"/>
      <c r="AY1880"/>
      <c r="AZ1880"/>
      <c r="BA1880"/>
      <c r="BB1880"/>
      <c r="BC1880"/>
      <c r="BD1880"/>
      <c r="BE1880"/>
      <c r="BF1880"/>
      <c r="BG1880"/>
      <c r="BH1880"/>
      <c r="BI1880"/>
      <c r="BJ1880"/>
      <c r="BK1880"/>
      <c r="BL1880"/>
      <c r="BM1880"/>
      <c r="BN1880"/>
      <c r="BO1880"/>
    </row>
    <row r="1881" spans="1:67" ht="15" x14ac:dyDescent="0.25">
      <c r="A1881" s="245" t="s">
        <v>5395</v>
      </c>
      <c r="B1881" s="245" t="s">
        <v>5394</v>
      </c>
      <c r="C1881" s="245" t="s">
        <v>10805</v>
      </c>
      <c r="D1881" s="245" t="s">
        <v>10806</v>
      </c>
      <c r="E1881" s="246" t="s">
        <v>44</v>
      </c>
      <c r="F1881" s="245" t="s">
        <v>44</v>
      </c>
      <c r="G1881" s="245" t="s">
        <v>10934</v>
      </c>
      <c r="H1881" s="245" t="s">
        <v>10935</v>
      </c>
      <c r="I1881" s="245" t="s">
        <v>24</v>
      </c>
      <c r="J1881" s="245" t="s">
        <v>59</v>
      </c>
      <c r="K1881" s="246" t="s">
        <v>23444</v>
      </c>
      <c r="L1881" s="245" t="s">
        <v>568</v>
      </c>
      <c r="M1881"/>
      <c r="N1881"/>
      <c r="O1881"/>
      <c r="P1881"/>
      <c r="Q1881"/>
      <c r="R1881"/>
      <c r="S1881"/>
      <c r="T1881"/>
      <c r="U1881"/>
      <c r="V1881"/>
      <c r="W1881"/>
      <c r="X1881"/>
      <c r="Y1881"/>
      <c r="Z1881"/>
      <c r="AA1881"/>
      <c r="AB1881"/>
      <c r="AC1881"/>
      <c r="AD1881"/>
      <c r="AE1881"/>
      <c r="AF1881"/>
      <c r="AG1881"/>
      <c r="AH1881"/>
      <c r="AI1881"/>
      <c r="AJ1881"/>
      <c r="AK1881"/>
      <c r="AL1881"/>
      <c r="AM1881"/>
      <c r="AN1881"/>
      <c r="AO1881"/>
      <c r="AP1881"/>
      <c r="AQ1881"/>
      <c r="AR1881"/>
      <c r="AS1881"/>
      <c r="AT1881"/>
      <c r="AU1881"/>
      <c r="AV1881"/>
      <c r="AW1881"/>
      <c r="AX1881"/>
      <c r="AY1881"/>
      <c r="AZ1881"/>
      <c r="BA1881"/>
      <c r="BB1881"/>
      <c r="BC1881"/>
      <c r="BD1881"/>
      <c r="BE1881"/>
      <c r="BF1881"/>
      <c r="BG1881"/>
      <c r="BH1881"/>
      <c r="BI1881"/>
      <c r="BJ1881"/>
      <c r="BK1881"/>
      <c r="BL1881"/>
      <c r="BM1881"/>
      <c r="BN1881"/>
      <c r="BO1881"/>
    </row>
    <row r="1882" spans="1:67" ht="15" x14ac:dyDescent="0.25">
      <c r="A1882" s="245" t="s">
        <v>5395</v>
      </c>
      <c r="B1882" s="245" t="s">
        <v>5394</v>
      </c>
      <c r="C1882" s="245" t="s">
        <v>10805</v>
      </c>
      <c r="D1882" s="245" t="s">
        <v>10806</v>
      </c>
      <c r="E1882" s="246" t="s">
        <v>44</v>
      </c>
      <c r="F1882" s="245" t="s">
        <v>44</v>
      </c>
      <c r="G1882" s="245" t="s">
        <v>10936</v>
      </c>
      <c r="H1882" s="245" t="s">
        <v>10937</v>
      </c>
      <c r="I1882" s="245" t="s">
        <v>24</v>
      </c>
      <c r="J1882" s="245" t="s">
        <v>59</v>
      </c>
      <c r="K1882" s="246" t="s">
        <v>23445</v>
      </c>
      <c r="L1882" s="245" t="s">
        <v>568</v>
      </c>
      <c r="M1882"/>
      <c r="N1882"/>
      <c r="O1882"/>
      <c r="P1882"/>
      <c r="Q1882"/>
      <c r="R1882"/>
      <c r="S1882"/>
      <c r="T1882"/>
      <c r="U1882"/>
      <c r="V1882"/>
      <c r="W1882"/>
      <c r="X1882"/>
      <c r="Y1882"/>
      <c r="Z1882"/>
      <c r="AA1882"/>
      <c r="AB1882"/>
      <c r="AC1882"/>
      <c r="AD1882"/>
      <c r="AE1882"/>
      <c r="AF1882"/>
      <c r="AG1882"/>
      <c r="AH1882"/>
      <c r="AI1882"/>
      <c r="AJ1882"/>
      <c r="AK1882"/>
      <c r="AL1882"/>
      <c r="AM1882"/>
      <c r="AN1882"/>
      <c r="AO1882"/>
      <c r="AP1882"/>
      <c r="AQ1882"/>
      <c r="AR1882"/>
      <c r="AS1882"/>
      <c r="AT1882"/>
      <c r="AU1882"/>
      <c r="AV1882"/>
      <c r="AW1882"/>
      <c r="AX1882"/>
      <c r="AY1882"/>
      <c r="AZ1882"/>
      <c r="BA1882"/>
      <c r="BB1882"/>
      <c r="BC1882"/>
      <c r="BD1882"/>
      <c r="BE1882"/>
      <c r="BF1882"/>
      <c r="BG1882"/>
      <c r="BH1882"/>
      <c r="BI1882"/>
      <c r="BJ1882"/>
      <c r="BK1882"/>
      <c r="BL1882"/>
      <c r="BM1882"/>
      <c r="BN1882"/>
      <c r="BO1882"/>
    </row>
    <row r="1883" spans="1:67" ht="15" x14ac:dyDescent="0.25">
      <c r="A1883" s="245" t="s">
        <v>5395</v>
      </c>
      <c r="B1883" s="245" t="s">
        <v>5394</v>
      </c>
      <c r="C1883" s="245" t="s">
        <v>10805</v>
      </c>
      <c r="D1883" s="245" t="s">
        <v>10806</v>
      </c>
      <c r="E1883" s="246" t="s">
        <v>44</v>
      </c>
      <c r="F1883" s="245" t="s">
        <v>44</v>
      </c>
      <c r="G1883" s="245" t="s">
        <v>10938</v>
      </c>
      <c r="H1883" s="245" t="s">
        <v>10939</v>
      </c>
      <c r="I1883" s="245" t="s">
        <v>24</v>
      </c>
      <c r="J1883" s="245" t="s">
        <v>59</v>
      </c>
      <c r="K1883" s="246" t="s">
        <v>23446</v>
      </c>
      <c r="L1883" s="245" t="s">
        <v>568</v>
      </c>
      <c r="M1883"/>
      <c r="N1883"/>
      <c r="O1883"/>
      <c r="P1883"/>
      <c r="Q1883"/>
      <c r="R1883"/>
      <c r="S1883"/>
      <c r="T1883"/>
      <c r="U1883"/>
      <c r="V1883"/>
      <c r="W1883"/>
      <c r="X1883"/>
      <c r="Y1883"/>
      <c r="Z1883"/>
      <c r="AA1883"/>
      <c r="AB1883"/>
      <c r="AC1883"/>
      <c r="AD1883"/>
      <c r="AE1883"/>
      <c r="AF1883"/>
      <c r="AG1883"/>
      <c r="AH1883"/>
      <c r="AI1883"/>
      <c r="AJ1883"/>
      <c r="AK1883"/>
      <c r="AL1883"/>
      <c r="AM1883"/>
      <c r="AN1883"/>
      <c r="AO1883"/>
      <c r="AP1883"/>
      <c r="AQ1883"/>
      <c r="AR1883"/>
      <c r="AS1883"/>
      <c r="AT1883"/>
      <c r="AU1883"/>
      <c r="AV1883"/>
      <c r="AW1883"/>
      <c r="AX1883"/>
      <c r="AY1883"/>
      <c r="AZ1883"/>
      <c r="BA1883"/>
      <c r="BB1883"/>
      <c r="BC1883"/>
      <c r="BD1883"/>
      <c r="BE1883"/>
      <c r="BF1883"/>
      <c r="BG1883"/>
      <c r="BH1883"/>
      <c r="BI1883"/>
      <c r="BJ1883"/>
      <c r="BK1883"/>
      <c r="BL1883"/>
      <c r="BM1883"/>
      <c r="BN1883"/>
      <c r="BO1883"/>
    </row>
    <row r="1884" spans="1:67" ht="15" x14ac:dyDescent="0.25">
      <c r="A1884" s="245" t="s">
        <v>5395</v>
      </c>
      <c r="B1884" s="245" t="s">
        <v>5394</v>
      </c>
      <c r="C1884" s="245" t="s">
        <v>10805</v>
      </c>
      <c r="D1884" s="245" t="s">
        <v>10806</v>
      </c>
      <c r="E1884" s="246" t="s">
        <v>44</v>
      </c>
      <c r="F1884" s="245" t="s">
        <v>44</v>
      </c>
      <c r="G1884" s="245" t="s">
        <v>10940</v>
      </c>
      <c r="H1884" s="245" t="s">
        <v>10941</v>
      </c>
      <c r="I1884" s="245" t="s">
        <v>24</v>
      </c>
      <c r="J1884" s="245" t="s">
        <v>59</v>
      </c>
      <c r="K1884" s="246" t="s">
        <v>23447</v>
      </c>
      <c r="L1884" s="245" t="s">
        <v>568</v>
      </c>
      <c r="M1884"/>
      <c r="N1884"/>
      <c r="O1884"/>
      <c r="P1884"/>
      <c r="Q1884"/>
      <c r="R1884"/>
      <c r="S1884"/>
      <c r="T1884"/>
      <c r="U1884"/>
      <c r="V1884"/>
      <c r="W1884"/>
      <c r="X1884"/>
      <c r="Y1884"/>
      <c r="Z1884"/>
      <c r="AA1884"/>
      <c r="AB1884"/>
      <c r="AC1884"/>
      <c r="AD1884"/>
      <c r="AE1884"/>
      <c r="AF1884"/>
      <c r="AG1884"/>
      <c r="AH1884"/>
      <c r="AI1884"/>
      <c r="AJ1884"/>
      <c r="AK1884"/>
      <c r="AL1884"/>
      <c r="AM1884"/>
      <c r="AN1884"/>
      <c r="AO1884"/>
      <c r="AP1884"/>
      <c r="AQ1884"/>
      <c r="AR1884"/>
      <c r="AS1884"/>
      <c r="AT1884"/>
      <c r="AU1884"/>
      <c r="AV1884"/>
      <c r="AW1884"/>
      <c r="AX1884"/>
      <c r="AY1884"/>
      <c r="AZ1884"/>
      <c r="BA1884"/>
      <c r="BB1884"/>
      <c r="BC1884"/>
      <c r="BD1884"/>
      <c r="BE1884"/>
      <c r="BF1884"/>
      <c r="BG1884"/>
      <c r="BH1884"/>
      <c r="BI1884"/>
      <c r="BJ1884"/>
      <c r="BK1884"/>
      <c r="BL1884"/>
      <c r="BM1884"/>
      <c r="BN1884"/>
      <c r="BO1884"/>
    </row>
    <row r="1885" spans="1:67" ht="15" x14ac:dyDescent="0.25">
      <c r="A1885" s="245" t="s">
        <v>5395</v>
      </c>
      <c r="B1885" s="245" t="s">
        <v>5394</v>
      </c>
      <c r="C1885" s="245" t="s">
        <v>10805</v>
      </c>
      <c r="D1885" s="245" t="s">
        <v>10806</v>
      </c>
      <c r="E1885" s="246" t="s">
        <v>44</v>
      </c>
      <c r="F1885" s="245" t="s">
        <v>44</v>
      </c>
      <c r="G1885" s="245" t="s">
        <v>10942</v>
      </c>
      <c r="H1885" s="245" t="s">
        <v>10943</v>
      </c>
      <c r="I1885" s="245" t="s">
        <v>24</v>
      </c>
      <c r="J1885" s="245" t="s">
        <v>59</v>
      </c>
      <c r="K1885" s="246" t="s">
        <v>23448</v>
      </c>
      <c r="L1885" s="245" t="s">
        <v>568</v>
      </c>
      <c r="M1885"/>
      <c r="N1885"/>
      <c r="O1885"/>
      <c r="P1885"/>
      <c r="Q1885"/>
      <c r="R1885"/>
      <c r="S1885"/>
      <c r="T1885"/>
      <c r="U1885"/>
      <c r="V1885"/>
      <c r="W1885"/>
      <c r="X1885"/>
      <c r="Y1885"/>
      <c r="Z1885"/>
      <c r="AA1885"/>
      <c r="AB1885"/>
      <c r="AC1885"/>
      <c r="AD1885"/>
      <c r="AE1885"/>
      <c r="AF1885"/>
      <c r="AG1885"/>
      <c r="AH1885"/>
      <c r="AI1885"/>
      <c r="AJ1885"/>
      <c r="AK1885"/>
      <c r="AL1885"/>
      <c r="AM1885"/>
      <c r="AN1885"/>
      <c r="AO1885"/>
      <c r="AP1885"/>
      <c r="AQ1885"/>
      <c r="AR1885"/>
      <c r="AS1885"/>
      <c r="AT1885"/>
      <c r="AU1885"/>
      <c r="AV1885"/>
      <c r="AW1885"/>
      <c r="AX1885"/>
      <c r="AY1885"/>
      <c r="AZ1885"/>
      <c r="BA1885"/>
      <c r="BB1885"/>
      <c r="BC1885"/>
      <c r="BD1885"/>
      <c r="BE1885"/>
      <c r="BF1885"/>
      <c r="BG1885"/>
      <c r="BH1885"/>
      <c r="BI1885"/>
      <c r="BJ1885"/>
      <c r="BK1885"/>
      <c r="BL1885"/>
      <c r="BM1885"/>
      <c r="BN1885"/>
      <c r="BO1885"/>
    </row>
    <row r="1886" spans="1:67" ht="15" x14ac:dyDescent="0.25">
      <c r="A1886" s="245" t="s">
        <v>5395</v>
      </c>
      <c r="B1886" s="245" t="s">
        <v>5394</v>
      </c>
      <c r="C1886" s="245" t="s">
        <v>10805</v>
      </c>
      <c r="D1886" s="245" t="s">
        <v>10806</v>
      </c>
      <c r="E1886" s="246" t="s">
        <v>44</v>
      </c>
      <c r="F1886" s="245" t="s">
        <v>44</v>
      </c>
      <c r="G1886" s="245" t="s">
        <v>10944</v>
      </c>
      <c r="H1886" s="245" t="s">
        <v>10945</v>
      </c>
      <c r="I1886" s="245" t="s">
        <v>24</v>
      </c>
      <c r="J1886" s="245" t="s">
        <v>59</v>
      </c>
      <c r="K1886" s="246" t="s">
        <v>23449</v>
      </c>
      <c r="L1886" s="245" t="s">
        <v>568</v>
      </c>
      <c r="M1886"/>
      <c r="N1886"/>
      <c r="O1886"/>
      <c r="P1886"/>
      <c r="Q1886"/>
      <c r="R1886"/>
      <c r="S1886"/>
      <c r="T1886"/>
      <c r="U1886"/>
      <c r="V1886"/>
      <c r="W1886"/>
      <c r="X1886"/>
      <c r="Y1886"/>
      <c r="Z1886"/>
      <c r="AA1886"/>
      <c r="AB1886"/>
      <c r="AC1886"/>
      <c r="AD1886"/>
      <c r="AE1886"/>
      <c r="AF1886"/>
      <c r="AG1886"/>
      <c r="AH1886"/>
      <c r="AI1886"/>
      <c r="AJ1886"/>
      <c r="AK1886"/>
      <c r="AL1886"/>
      <c r="AM1886"/>
      <c r="AN1886"/>
      <c r="AO1886"/>
      <c r="AP1886"/>
      <c r="AQ1886"/>
      <c r="AR1886"/>
      <c r="AS1886"/>
      <c r="AT1886"/>
      <c r="AU1886"/>
      <c r="AV1886"/>
      <c r="AW1886"/>
      <c r="AX1886"/>
      <c r="AY1886"/>
      <c r="AZ1886"/>
      <c r="BA1886"/>
      <c r="BB1886"/>
      <c r="BC1886"/>
      <c r="BD1886"/>
      <c r="BE1886"/>
      <c r="BF1886"/>
      <c r="BG1886"/>
      <c r="BH1886"/>
      <c r="BI1886"/>
      <c r="BJ1886"/>
      <c r="BK1886"/>
      <c r="BL1886"/>
      <c r="BM1886"/>
      <c r="BN1886"/>
      <c r="BO1886"/>
    </row>
    <row r="1887" spans="1:67" ht="15" x14ac:dyDescent="0.25">
      <c r="A1887" s="245" t="s">
        <v>5395</v>
      </c>
      <c r="B1887" s="245" t="s">
        <v>5394</v>
      </c>
      <c r="C1887" s="245" t="s">
        <v>10805</v>
      </c>
      <c r="D1887" s="245" t="s">
        <v>10806</v>
      </c>
      <c r="E1887" s="246" t="s">
        <v>44</v>
      </c>
      <c r="F1887" s="245" t="s">
        <v>44</v>
      </c>
      <c r="G1887" s="245" t="s">
        <v>10946</v>
      </c>
      <c r="H1887" s="245" t="s">
        <v>10947</v>
      </c>
      <c r="I1887" s="245" t="s">
        <v>24</v>
      </c>
      <c r="J1887" s="245" t="s">
        <v>59</v>
      </c>
      <c r="K1887" s="246" t="s">
        <v>23450</v>
      </c>
      <c r="L1887" s="245" t="s">
        <v>568</v>
      </c>
      <c r="M1887"/>
      <c r="N1887"/>
      <c r="O1887"/>
      <c r="P1887"/>
      <c r="Q1887"/>
      <c r="R1887"/>
      <c r="S1887"/>
      <c r="T1887"/>
      <c r="U1887"/>
      <c r="V1887"/>
      <c r="W1887"/>
      <c r="X1887"/>
      <c r="Y1887"/>
      <c r="Z1887"/>
      <c r="AA1887"/>
      <c r="AB1887"/>
      <c r="AC1887"/>
      <c r="AD1887"/>
      <c r="AE1887"/>
      <c r="AF1887"/>
      <c r="AG1887"/>
      <c r="AH1887"/>
      <c r="AI1887"/>
      <c r="AJ1887"/>
      <c r="AK1887"/>
      <c r="AL1887"/>
      <c r="AM1887"/>
      <c r="AN1887"/>
      <c r="AO1887"/>
      <c r="AP1887"/>
      <c r="AQ1887"/>
      <c r="AR1887"/>
      <c r="AS1887"/>
      <c r="AT1887"/>
      <c r="AU1887"/>
      <c r="AV1887"/>
      <c r="AW1887"/>
      <c r="AX1887"/>
      <c r="AY1887"/>
      <c r="AZ1887"/>
      <c r="BA1887"/>
      <c r="BB1887"/>
      <c r="BC1887"/>
      <c r="BD1887"/>
      <c r="BE1887"/>
      <c r="BF1887"/>
      <c r="BG1887"/>
      <c r="BH1887"/>
      <c r="BI1887"/>
      <c r="BJ1887"/>
      <c r="BK1887"/>
      <c r="BL1887"/>
      <c r="BM1887"/>
      <c r="BN1887"/>
      <c r="BO1887"/>
    </row>
    <row r="1888" spans="1:67" ht="15" x14ac:dyDescent="0.25">
      <c r="A1888" s="245" t="s">
        <v>5395</v>
      </c>
      <c r="B1888" s="245" t="s">
        <v>5394</v>
      </c>
      <c r="C1888" s="245" t="s">
        <v>10805</v>
      </c>
      <c r="D1888" s="245" t="s">
        <v>10806</v>
      </c>
      <c r="E1888" s="246" t="s">
        <v>44</v>
      </c>
      <c r="F1888" s="245" t="s">
        <v>44</v>
      </c>
      <c r="G1888" s="245" t="s">
        <v>10948</v>
      </c>
      <c r="H1888" s="245" t="s">
        <v>10949</v>
      </c>
      <c r="I1888" s="245" t="s">
        <v>24</v>
      </c>
      <c r="J1888" s="245" t="s">
        <v>59</v>
      </c>
      <c r="K1888" s="246" t="s">
        <v>23451</v>
      </c>
      <c r="L1888" s="245" t="s">
        <v>568</v>
      </c>
      <c r="M1888"/>
      <c r="N1888"/>
      <c r="O1888"/>
      <c r="P1888"/>
      <c r="Q1888"/>
      <c r="R1888"/>
      <c r="S1888"/>
      <c r="T1888"/>
      <c r="U1888"/>
      <c r="V1888"/>
      <c r="W1888"/>
      <c r="X1888"/>
      <c r="Y1888"/>
      <c r="Z1888"/>
      <c r="AA1888"/>
      <c r="AB1888"/>
      <c r="AC1888"/>
      <c r="AD1888"/>
      <c r="AE1888"/>
      <c r="AF1888"/>
      <c r="AG1888"/>
      <c r="AH1888"/>
      <c r="AI1888"/>
      <c r="AJ1888"/>
      <c r="AK1888"/>
      <c r="AL1888"/>
      <c r="AM1888"/>
      <c r="AN1888"/>
      <c r="AO1888"/>
      <c r="AP1888"/>
      <c r="AQ1888"/>
      <c r="AR1888"/>
      <c r="AS1888"/>
      <c r="AT1888"/>
      <c r="AU1888"/>
      <c r="AV1888"/>
      <c r="AW1888"/>
      <c r="AX1888"/>
      <c r="AY1888"/>
      <c r="AZ1888"/>
      <c r="BA1888"/>
      <c r="BB1888"/>
      <c r="BC1888"/>
      <c r="BD1888"/>
      <c r="BE1888"/>
      <c r="BF1888"/>
      <c r="BG1888"/>
      <c r="BH1888"/>
      <c r="BI1888"/>
      <c r="BJ1888"/>
      <c r="BK1888"/>
      <c r="BL1888"/>
      <c r="BM1888"/>
      <c r="BN1888"/>
      <c r="BO1888"/>
    </row>
    <row r="1889" spans="1:67" ht="15" x14ac:dyDescent="0.25">
      <c r="A1889" s="245" t="s">
        <v>5395</v>
      </c>
      <c r="B1889" s="245" t="s">
        <v>5394</v>
      </c>
      <c r="C1889" s="245" t="s">
        <v>10805</v>
      </c>
      <c r="D1889" s="245" t="s">
        <v>10806</v>
      </c>
      <c r="E1889" s="246" t="s">
        <v>44</v>
      </c>
      <c r="F1889" s="245" t="s">
        <v>44</v>
      </c>
      <c r="G1889" s="245" t="s">
        <v>10950</v>
      </c>
      <c r="H1889" s="245" t="s">
        <v>10951</v>
      </c>
      <c r="I1889" s="245" t="s">
        <v>24</v>
      </c>
      <c r="J1889" s="245" t="s">
        <v>59</v>
      </c>
      <c r="K1889" s="246" t="s">
        <v>23452</v>
      </c>
      <c r="L1889" s="245" t="s">
        <v>568</v>
      </c>
      <c r="M1889"/>
      <c r="N1889"/>
      <c r="O1889"/>
      <c r="P1889"/>
      <c r="Q1889"/>
      <c r="R1889"/>
      <c r="S1889"/>
      <c r="T1889"/>
      <c r="U1889"/>
      <c r="V1889"/>
      <c r="W1889"/>
      <c r="X1889"/>
      <c r="Y1889"/>
      <c r="Z1889"/>
      <c r="AA1889"/>
      <c r="AB1889"/>
      <c r="AC1889"/>
      <c r="AD1889"/>
      <c r="AE1889"/>
      <c r="AF1889"/>
      <c r="AG1889"/>
      <c r="AH1889"/>
      <c r="AI1889"/>
      <c r="AJ1889"/>
      <c r="AK1889"/>
      <c r="AL1889"/>
      <c r="AM1889"/>
      <c r="AN1889"/>
      <c r="AO1889"/>
      <c r="AP1889"/>
      <c r="AQ1889"/>
      <c r="AR1889"/>
      <c r="AS1889"/>
      <c r="AT1889"/>
      <c r="AU1889"/>
      <c r="AV1889"/>
      <c r="AW1889"/>
      <c r="AX1889"/>
      <c r="AY1889"/>
      <c r="AZ1889"/>
      <c r="BA1889"/>
      <c r="BB1889"/>
      <c r="BC1889"/>
      <c r="BD1889"/>
      <c r="BE1889"/>
      <c r="BF1889"/>
      <c r="BG1889"/>
      <c r="BH1889"/>
      <c r="BI1889"/>
      <c r="BJ1889"/>
      <c r="BK1889"/>
      <c r="BL1889"/>
      <c r="BM1889"/>
      <c r="BN1889"/>
      <c r="BO1889"/>
    </row>
    <row r="1890" spans="1:67" ht="15" x14ac:dyDescent="0.25">
      <c r="A1890" s="245" t="s">
        <v>5395</v>
      </c>
      <c r="B1890" s="245" t="s">
        <v>5394</v>
      </c>
      <c r="C1890" s="245" t="s">
        <v>10805</v>
      </c>
      <c r="D1890" s="245" t="s">
        <v>10806</v>
      </c>
      <c r="E1890" s="246" t="s">
        <v>44</v>
      </c>
      <c r="F1890" s="245" t="s">
        <v>44</v>
      </c>
      <c r="G1890" s="245" t="s">
        <v>10952</v>
      </c>
      <c r="H1890" s="245" t="s">
        <v>10953</v>
      </c>
      <c r="I1890" s="245" t="s">
        <v>24</v>
      </c>
      <c r="J1890" s="245" t="s">
        <v>59</v>
      </c>
      <c r="K1890" s="246" t="s">
        <v>23453</v>
      </c>
      <c r="L1890" s="245" t="s">
        <v>568</v>
      </c>
      <c r="M1890"/>
      <c r="N1890"/>
      <c r="O1890"/>
      <c r="P1890"/>
      <c r="Q1890"/>
      <c r="R1890"/>
      <c r="S1890"/>
      <c r="T1890"/>
      <c r="U1890"/>
      <c r="V1890"/>
      <c r="W1890"/>
      <c r="X1890"/>
      <c r="Y1890"/>
      <c r="Z1890"/>
      <c r="AA1890"/>
      <c r="AB1890"/>
      <c r="AC1890"/>
      <c r="AD1890"/>
      <c r="AE1890"/>
      <c r="AF1890"/>
      <c r="AG1890"/>
      <c r="AH1890"/>
      <c r="AI1890"/>
      <c r="AJ1890"/>
      <c r="AK1890"/>
      <c r="AL1890"/>
      <c r="AM1890"/>
      <c r="AN1890"/>
      <c r="AO1890"/>
      <c r="AP1890"/>
      <c r="AQ1890"/>
      <c r="AR1890"/>
      <c r="AS1890"/>
      <c r="AT1890"/>
      <c r="AU1890"/>
      <c r="AV1890"/>
      <c r="AW1890"/>
      <c r="AX1890"/>
      <c r="AY1890"/>
      <c r="AZ1890"/>
      <c r="BA1890"/>
      <c r="BB1890"/>
      <c r="BC1890"/>
      <c r="BD1890"/>
      <c r="BE1890"/>
      <c r="BF1890"/>
      <c r="BG1890"/>
      <c r="BH1890"/>
      <c r="BI1890"/>
      <c r="BJ1890"/>
      <c r="BK1890"/>
      <c r="BL1890"/>
      <c r="BM1890"/>
      <c r="BN1890"/>
      <c r="BO1890"/>
    </row>
    <row r="1891" spans="1:67" ht="15" x14ac:dyDescent="0.25">
      <c r="A1891" s="245" t="s">
        <v>5395</v>
      </c>
      <c r="B1891" s="245" t="s">
        <v>5394</v>
      </c>
      <c r="C1891" s="245" t="s">
        <v>10805</v>
      </c>
      <c r="D1891" s="245" t="s">
        <v>10806</v>
      </c>
      <c r="E1891" s="246" t="s">
        <v>44</v>
      </c>
      <c r="F1891" s="245" t="s">
        <v>44</v>
      </c>
      <c r="G1891" s="245" t="s">
        <v>10954</v>
      </c>
      <c r="H1891" s="245" t="s">
        <v>10955</v>
      </c>
      <c r="I1891" s="245" t="s">
        <v>24</v>
      </c>
      <c r="J1891" s="245" t="s">
        <v>59</v>
      </c>
      <c r="K1891" s="246" t="s">
        <v>23454</v>
      </c>
      <c r="L1891" s="245" t="s">
        <v>568</v>
      </c>
      <c r="M1891"/>
      <c r="N1891"/>
      <c r="O1891"/>
      <c r="P1891"/>
      <c r="Q1891"/>
      <c r="R1891"/>
      <c r="S1891"/>
      <c r="T1891"/>
      <c r="U1891"/>
      <c r="V1891"/>
      <c r="W1891"/>
      <c r="X1891"/>
      <c r="Y1891"/>
      <c r="Z1891"/>
      <c r="AA1891"/>
      <c r="AB1891"/>
      <c r="AC1891"/>
      <c r="AD1891"/>
      <c r="AE1891"/>
      <c r="AF1891"/>
      <c r="AG1891"/>
      <c r="AH1891"/>
      <c r="AI1891"/>
      <c r="AJ1891"/>
      <c r="AK1891"/>
      <c r="AL1891"/>
      <c r="AM1891"/>
      <c r="AN1891"/>
      <c r="AO1891"/>
      <c r="AP1891"/>
      <c r="AQ1891"/>
      <c r="AR1891"/>
      <c r="AS1891"/>
      <c r="AT1891"/>
      <c r="AU1891"/>
      <c r="AV1891"/>
      <c r="AW1891"/>
      <c r="AX1891"/>
      <c r="AY1891"/>
      <c r="AZ1891"/>
      <c r="BA1891"/>
      <c r="BB1891"/>
      <c r="BC1891"/>
      <c r="BD1891"/>
      <c r="BE1891"/>
      <c r="BF1891"/>
      <c r="BG1891"/>
      <c r="BH1891"/>
      <c r="BI1891"/>
      <c r="BJ1891"/>
      <c r="BK1891"/>
      <c r="BL1891"/>
      <c r="BM1891"/>
      <c r="BN1891"/>
      <c r="BO1891"/>
    </row>
    <row r="1892" spans="1:67" ht="15" x14ac:dyDescent="0.25">
      <c r="A1892" s="245" t="s">
        <v>5395</v>
      </c>
      <c r="B1892" s="245" t="s">
        <v>5394</v>
      </c>
      <c r="C1892" s="245" t="s">
        <v>10805</v>
      </c>
      <c r="D1892" s="245" t="s">
        <v>10806</v>
      </c>
      <c r="E1892" s="246" t="s">
        <v>44</v>
      </c>
      <c r="F1892" s="245" t="s">
        <v>44</v>
      </c>
      <c r="G1892" s="245" t="s">
        <v>10956</v>
      </c>
      <c r="H1892" s="245" t="s">
        <v>10957</v>
      </c>
      <c r="I1892" s="245" t="s">
        <v>24</v>
      </c>
      <c r="J1892" s="245" t="s">
        <v>59</v>
      </c>
      <c r="K1892" s="246" t="s">
        <v>23455</v>
      </c>
      <c r="L1892" s="245" t="s">
        <v>568</v>
      </c>
      <c r="M1892"/>
      <c r="N1892"/>
      <c r="O1892"/>
      <c r="P1892"/>
      <c r="Q1892"/>
      <c r="R1892"/>
      <c r="S1892"/>
      <c r="T1892"/>
      <c r="U1892"/>
      <c r="V1892"/>
      <c r="W1892"/>
      <c r="X1892"/>
      <c r="Y1892"/>
      <c r="Z1892"/>
      <c r="AA1892"/>
      <c r="AB1892"/>
      <c r="AC1892"/>
      <c r="AD1892"/>
      <c r="AE1892"/>
      <c r="AF1892"/>
      <c r="AG1892"/>
      <c r="AH1892"/>
      <c r="AI1892"/>
      <c r="AJ1892"/>
      <c r="AK1892"/>
      <c r="AL1892"/>
      <c r="AM1892"/>
      <c r="AN1892"/>
      <c r="AO1892"/>
      <c r="AP1892"/>
      <c r="AQ1892"/>
      <c r="AR1892"/>
      <c r="AS1892"/>
      <c r="AT1892"/>
      <c r="AU1892"/>
      <c r="AV1892"/>
      <c r="AW1892"/>
      <c r="AX1892"/>
      <c r="AY1892"/>
      <c r="AZ1892"/>
      <c r="BA1892"/>
      <c r="BB1892"/>
      <c r="BC1892"/>
      <c r="BD1892"/>
      <c r="BE1892"/>
      <c r="BF1892"/>
      <c r="BG1892"/>
      <c r="BH1892"/>
      <c r="BI1892"/>
      <c r="BJ1892"/>
      <c r="BK1892"/>
      <c r="BL1892"/>
      <c r="BM1892"/>
      <c r="BN1892"/>
      <c r="BO1892"/>
    </row>
    <row r="1893" spans="1:67" ht="15" x14ac:dyDescent="0.25">
      <c r="A1893" s="245" t="s">
        <v>5395</v>
      </c>
      <c r="B1893" s="245" t="s">
        <v>5394</v>
      </c>
      <c r="C1893" s="245" t="s">
        <v>10805</v>
      </c>
      <c r="D1893" s="245" t="s">
        <v>10806</v>
      </c>
      <c r="E1893" s="246" t="s">
        <v>44</v>
      </c>
      <c r="F1893" s="245" t="s">
        <v>44</v>
      </c>
      <c r="G1893" s="245" t="s">
        <v>10958</v>
      </c>
      <c r="H1893" s="245" t="s">
        <v>10959</v>
      </c>
      <c r="I1893" s="245" t="s">
        <v>24</v>
      </c>
      <c r="J1893" s="245" t="s">
        <v>59</v>
      </c>
      <c r="K1893" s="246" t="s">
        <v>23456</v>
      </c>
      <c r="L1893" s="245" t="s">
        <v>568</v>
      </c>
      <c r="M1893"/>
      <c r="N1893"/>
      <c r="O1893"/>
      <c r="P1893"/>
      <c r="Q1893"/>
      <c r="R1893"/>
      <c r="S1893"/>
      <c r="T1893"/>
      <c r="U1893"/>
      <c r="V1893"/>
      <c r="W1893"/>
      <c r="X1893"/>
      <c r="Y1893"/>
      <c r="Z1893"/>
      <c r="AA1893"/>
      <c r="AB1893"/>
      <c r="AC1893"/>
      <c r="AD1893"/>
      <c r="AE1893"/>
      <c r="AF1893"/>
      <c r="AG1893"/>
      <c r="AH1893"/>
      <c r="AI1893"/>
      <c r="AJ1893"/>
      <c r="AK1893"/>
      <c r="AL1893"/>
      <c r="AM1893"/>
      <c r="AN1893"/>
      <c r="AO1893"/>
      <c r="AP1893"/>
      <c r="AQ1893"/>
      <c r="AR1893"/>
      <c r="AS1893"/>
      <c r="AT1893"/>
      <c r="AU1893"/>
      <c r="AV1893"/>
      <c r="AW1893"/>
      <c r="AX1893"/>
      <c r="AY1893"/>
      <c r="AZ1893"/>
      <c r="BA1893"/>
      <c r="BB1893"/>
      <c r="BC1893"/>
      <c r="BD1893"/>
      <c r="BE1893"/>
      <c r="BF1893"/>
      <c r="BG1893"/>
      <c r="BH1893"/>
      <c r="BI1893"/>
      <c r="BJ1893"/>
      <c r="BK1893"/>
      <c r="BL1893"/>
      <c r="BM1893"/>
      <c r="BN1893"/>
      <c r="BO1893"/>
    </row>
    <row r="1894" spans="1:67" ht="15" x14ac:dyDescent="0.25">
      <c r="A1894" s="245" t="s">
        <v>5383</v>
      </c>
      <c r="B1894" s="245" t="s">
        <v>5382</v>
      </c>
      <c r="C1894" s="245" t="s">
        <v>5385</v>
      </c>
      <c r="D1894" s="245" t="s">
        <v>5384</v>
      </c>
      <c r="E1894" s="246" t="s">
        <v>44</v>
      </c>
      <c r="F1894" s="245" t="s">
        <v>44</v>
      </c>
      <c r="G1894" s="245" t="s">
        <v>10960</v>
      </c>
      <c r="H1894" s="245" t="s">
        <v>10961</v>
      </c>
      <c r="I1894" s="245" t="s">
        <v>11</v>
      </c>
      <c r="J1894" s="245" t="s">
        <v>59</v>
      </c>
      <c r="K1894" s="246" t="s">
        <v>19867</v>
      </c>
      <c r="L1894" s="245" t="s">
        <v>568</v>
      </c>
      <c r="M1894"/>
      <c r="N1894"/>
      <c r="O1894"/>
      <c r="P1894"/>
      <c r="Q1894"/>
      <c r="R1894"/>
      <c r="S1894"/>
      <c r="T1894"/>
      <c r="U1894"/>
      <c r="V1894"/>
      <c r="W1894"/>
      <c r="X1894"/>
      <c r="Y1894"/>
      <c r="Z1894"/>
      <c r="AA1894"/>
      <c r="AB1894"/>
      <c r="AC1894"/>
      <c r="AD1894"/>
      <c r="AE1894"/>
      <c r="AF1894"/>
      <c r="AG1894"/>
      <c r="AH1894"/>
      <c r="AI1894"/>
      <c r="AJ1894"/>
      <c r="AK1894"/>
      <c r="AL1894"/>
      <c r="AM1894"/>
      <c r="AN1894"/>
      <c r="AO1894"/>
      <c r="AP1894"/>
      <c r="AQ1894"/>
      <c r="AR1894"/>
      <c r="AS1894"/>
      <c r="AT1894"/>
      <c r="AU1894"/>
      <c r="AV1894"/>
      <c r="AW1894"/>
      <c r="AX1894"/>
      <c r="AY1894"/>
      <c r="AZ1894"/>
      <c r="BA1894"/>
      <c r="BB1894"/>
      <c r="BC1894"/>
      <c r="BD1894"/>
      <c r="BE1894"/>
      <c r="BF1894"/>
      <c r="BG1894"/>
      <c r="BH1894"/>
      <c r="BI1894"/>
      <c r="BJ1894"/>
      <c r="BK1894"/>
      <c r="BL1894"/>
      <c r="BM1894"/>
      <c r="BN1894"/>
      <c r="BO1894"/>
    </row>
    <row r="1895" spans="1:67" ht="15" x14ac:dyDescent="0.25">
      <c r="A1895" s="245" t="s">
        <v>5383</v>
      </c>
      <c r="B1895" s="245" t="s">
        <v>5382</v>
      </c>
      <c r="C1895" s="245" t="s">
        <v>5385</v>
      </c>
      <c r="D1895" s="245" t="s">
        <v>5384</v>
      </c>
      <c r="E1895" s="246" t="s">
        <v>44</v>
      </c>
      <c r="F1895" s="245" t="s">
        <v>44</v>
      </c>
      <c r="G1895" s="245" t="s">
        <v>10962</v>
      </c>
      <c r="H1895" s="245" t="s">
        <v>10963</v>
      </c>
      <c r="I1895" s="245" t="s">
        <v>11</v>
      </c>
      <c r="J1895" s="245" t="s">
        <v>59</v>
      </c>
      <c r="K1895" s="246" t="s">
        <v>20827</v>
      </c>
      <c r="L1895" s="245" t="s">
        <v>568</v>
      </c>
      <c r="M1895"/>
      <c r="N1895"/>
      <c r="O1895"/>
      <c r="P1895"/>
      <c r="Q1895"/>
      <c r="R1895"/>
      <c r="S1895"/>
      <c r="T1895"/>
      <c r="U1895"/>
      <c r="V1895"/>
      <c r="W1895"/>
      <c r="X1895"/>
      <c r="Y1895"/>
      <c r="Z1895"/>
      <c r="AA1895"/>
      <c r="AB1895"/>
      <c r="AC1895"/>
      <c r="AD1895"/>
      <c r="AE1895"/>
      <c r="AF1895"/>
      <c r="AG1895"/>
      <c r="AH1895"/>
      <c r="AI1895"/>
      <c r="AJ1895"/>
      <c r="AK1895"/>
      <c r="AL1895"/>
      <c r="AM1895"/>
      <c r="AN1895"/>
      <c r="AO1895"/>
      <c r="AP1895"/>
      <c r="AQ1895"/>
      <c r="AR1895"/>
      <c r="AS1895"/>
      <c r="AT1895"/>
      <c r="AU1895"/>
      <c r="AV1895"/>
      <c r="AW1895"/>
      <c r="AX1895"/>
      <c r="AY1895"/>
      <c r="AZ1895"/>
      <c r="BA1895"/>
      <c r="BB1895"/>
      <c r="BC1895"/>
      <c r="BD1895"/>
      <c r="BE1895"/>
      <c r="BF1895"/>
      <c r="BG1895"/>
      <c r="BH1895"/>
      <c r="BI1895"/>
      <c r="BJ1895"/>
      <c r="BK1895"/>
      <c r="BL1895"/>
      <c r="BM1895"/>
      <c r="BN1895"/>
      <c r="BO1895"/>
    </row>
    <row r="1896" spans="1:67" ht="15" x14ac:dyDescent="0.25">
      <c r="A1896" s="245" t="s">
        <v>5383</v>
      </c>
      <c r="B1896" s="245" t="s">
        <v>5382</v>
      </c>
      <c r="C1896" s="245" t="s">
        <v>5385</v>
      </c>
      <c r="D1896" s="245" t="s">
        <v>5384</v>
      </c>
      <c r="E1896" s="246" t="s">
        <v>44</v>
      </c>
      <c r="F1896" s="245" t="s">
        <v>44</v>
      </c>
      <c r="G1896" s="245" t="s">
        <v>10964</v>
      </c>
      <c r="H1896" s="245" t="s">
        <v>10965</v>
      </c>
      <c r="I1896" s="245" t="s">
        <v>11</v>
      </c>
      <c r="J1896" s="245" t="s">
        <v>59</v>
      </c>
      <c r="K1896" s="246" t="s">
        <v>20192</v>
      </c>
      <c r="L1896" s="245" t="s">
        <v>568</v>
      </c>
      <c r="M1896"/>
      <c r="N1896"/>
      <c r="O1896"/>
      <c r="P1896"/>
      <c r="Q1896"/>
      <c r="R1896"/>
      <c r="S1896"/>
      <c r="T1896"/>
      <c r="U1896"/>
      <c r="V1896"/>
      <c r="W1896"/>
      <c r="X1896"/>
      <c r="Y1896"/>
      <c r="Z1896"/>
      <c r="AA1896"/>
      <c r="AB1896"/>
      <c r="AC1896"/>
      <c r="AD1896"/>
      <c r="AE1896"/>
      <c r="AF1896"/>
      <c r="AG1896"/>
      <c r="AH1896"/>
      <c r="AI1896"/>
      <c r="AJ1896"/>
      <c r="AK1896"/>
      <c r="AL1896"/>
      <c r="AM1896"/>
      <c r="AN1896"/>
      <c r="AO1896"/>
      <c r="AP1896"/>
      <c r="AQ1896"/>
      <c r="AR1896"/>
      <c r="AS1896"/>
      <c r="AT1896"/>
      <c r="AU1896"/>
      <c r="AV1896"/>
      <c r="AW1896"/>
      <c r="AX1896"/>
      <c r="AY1896"/>
      <c r="AZ1896"/>
      <c r="BA1896"/>
      <c r="BB1896"/>
      <c r="BC1896"/>
      <c r="BD1896"/>
      <c r="BE1896"/>
      <c r="BF1896"/>
      <c r="BG1896"/>
      <c r="BH1896"/>
      <c r="BI1896"/>
      <c r="BJ1896"/>
      <c r="BK1896"/>
      <c r="BL1896"/>
      <c r="BM1896"/>
      <c r="BN1896"/>
      <c r="BO1896"/>
    </row>
    <row r="1897" spans="1:67" ht="15" x14ac:dyDescent="0.25">
      <c r="A1897" s="245" t="s">
        <v>5383</v>
      </c>
      <c r="B1897" s="245" t="s">
        <v>5382</v>
      </c>
      <c r="C1897" s="245" t="s">
        <v>5385</v>
      </c>
      <c r="D1897" s="245" t="s">
        <v>5384</v>
      </c>
      <c r="E1897" s="246" t="s">
        <v>44</v>
      </c>
      <c r="F1897" s="245" t="s">
        <v>44</v>
      </c>
      <c r="G1897" s="245" t="s">
        <v>10966</v>
      </c>
      <c r="H1897" s="245" t="s">
        <v>10967</v>
      </c>
      <c r="I1897" s="245" t="s">
        <v>11</v>
      </c>
      <c r="J1897" s="245" t="s">
        <v>59</v>
      </c>
      <c r="K1897" s="246" t="s">
        <v>11991</v>
      </c>
      <c r="L1897" s="245" t="s">
        <v>568</v>
      </c>
      <c r="M1897"/>
      <c r="N1897"/>
      <c r="O1897"/>
      <c r="P1897"/>
      <c r="Q1897"/>
      <c r="R1897"/>
      <c r="S1897"/>
      <c r="T1897"/>
      <c r="U1897"/>
      <c r="V1897"/>
      <c r="W1897"/>
      <c r="X1897"/>
      <c r="Y1897"/>
      <c r="Z1897"/>
      <c r="AA1897"/>
      <c r="AB1897"/>
      <c r="AC1897"/>
      <c r="AD1897"/>
      <c r="AE1897"/>
      <c r="AF1897"/>
      <c r="AG1897"/>
      <c r="AH1897"/>
      <c r="AI1897"/>
      <c r="AJ1897"/>
      <c r="AK1897"/>
      <c r="AL1897"/>
      <c r="AM1897"/>
      <c r="AN1897"/>
      <c r="AO1897"/>
      <c r="AP1897"/>
      <c r="AQ1897"/>
      <c r="AR1897"/>
      <c r="AS1897"/>
      <c r="AT1897"/>
      <c r="AU1897"/>
      <c r="AV1897"/>
      <c r="AW1897"/>
      <c r="AX1897"/>
      <c r="AY1897"/>
      <c r="AZ1897"/>
      <c r="BA1897"/>
      <c r="BB1897"/>
      <c r="BC1897"/>
      <c r="BD1897"/>
      <c r="BE1897"/>
      <c r="BF1897"/>
      <c r="BG1897"/>
      <c r="BH1897"/>
      <c r="BI1897"/>
      <c r="BJ1897"/>
      <c r="BK1897"/>
      <c r="BL1897"/>
      <c r="BM1897"/>
      <c r="BN1897"/>
      <c r="BO1897"/>
    </row>
    <row r="1898" spans="1:67" ht="15" x14ac:dyDescent="0.25">
      <c r="A1898" s="245" t="s">
        <v>5383</v>
      </c>
      <c r="B1898" s="245" t="s">
        <v>5382</v>
      </c>
      <c r="C1898" s="245" t="s">
        <v>5385</v>
      </c>
      <c r="D1898" s="245" t="s">
        <v>5384</v>
      </c>
      <c r="E1898" s="246" t="s">
        <v>44</v>
      </c>
      <c r="F1898" s="245" t="s">
        <v>44</v>
      </c>
      <c r="G1898" s="245" t="s">
        <v>10968</v>
      </c>
      <c r="H1898" s="245" t="s">
        <v>10969</v>
      </c>
      <c r="I1898" s="245" t="s">
        <v>11</v>
      </c>
      <c r="J1898" s="245" t="s">
        <v>59</v>
      </c>
      <c r="K1898" s="246" t="s">
        <v>23457</v>
      </c>
      <c r="L1898" s="245" t="s">
        <v>568</v>
      </c>
      <c r="M1898"/>
      <c r="N1898"/>
      <c r="O1898"/>
      <c r="P1898"/>
      <c r="Q1898"/>
      <c r="R1898"/>
      <c r="S1898"/>
      <c r="T1898"/>
      <c r="U1898"/>
      <c r="V1898"/>
      <c r="W1898"/>
      <c r="X1898"/>
      <c r="Y1898"/>
      <c r="Z1898"/>
      <c r="AA1898"/>
      <c r="AB1898"/>
      <c r="AC1898"/>
      <c r="AD1898"/>
      <c r="AE1898"/>
      <c r="AF1898"/>
      <c r="AG1898"/>
      <c r="AH1898"/>
      <c r="AI1898"/>
      <c r="AJ1898"/>
      <c r="AK1898"/>
      <c r="AL1898"/>
      <c r="AM1898"/>
      <c r="AN1898"/>
      <c r="AO1898"/>
      <c r="AP1898"/>
      <c r="AQ1898"/>
      <c r="AR1898"/>
      <c r="AS1898"/>
      <c r="AT1898"/>
      <c r="AU1898"/>
      <c r="AV1898"/>
      <c r="AW1898"/>
      <c r="AX1898"/>
      <c r="AY1898"/>
      <c r="AZ1898"/>
      <c r="BA1898"/>
      <c r="BB1898"/>
      <c r="BC1898"/>
      <c r="BD1898"/>
      <c r="BE1898"/>
      <c r="BF1898"/>
      <c r="BG1898"/>
      <c r="BH1898"/>
      <c r="BI1898"/>
      <c r="BJ1898"/>
      <c r="BK1898"/>
      <c r="BL1898"/>
      <c r="BM1898"/>
      <c r="BN1898"/>
      <c r="BO1898"/>
    </row>
    <row r="1899" spans="1:67" ht="15" x14ac:dyDescent="0.25">
      <c r="A1899" s="245" t="s">
        <v>5383</v>
      </c>
      <c r="B1899" s="245" t="s">
        <v>5382</v>
      </c>
      <c r="C1899" s="245" t="s">
        <v>5385</v>
      </c>
      <c r="D1899" s="245" t="s">
        <v>5384</v>
      </c>
      <c r="E1899" s="246" t="s">
        <v>44</v>
      </c>
      <c r="F1899" s="245" t="s">
        <v>44</v>
      </c>
      <c r="G1899" s="245" t="s">
        <v>10970</v>
      </c>
      <c r="H1899" s="245" t="s">
        <v>10971</v>
      </c>
      <c r="I1899" s="245" t="s">
        <v>11</v>
      </c>
      <c r="J1899" s="245" t="s">
        <v>59</v>
      </c>
      <c r="K1899" s="246" t="s">
        <v>4240</v>
      </c>
      <c r="L1899" s="245" t="s">
        <v>568</v>
      </c>
      <c r="M1899"/>
      <c r="N1899"/>
      <c r="O1899"/>
      <c r="P1899"/>
      <c r="Q1899"/>
      <c r="R1899"/>
      <c r="S1899"/>
      <c r="T1899"/>
      <c r="U1899"/>
      <c r="V1899"/>
      <c r="W1899"/>
      <c r="X1899"/>
      <c r="Y1899"/>
      <c r="Z1899"/>
      <c r="AA1899"/>
      <c r="AB1899"/>
      <c r="AC1899"/>
      <c r="AD1899"/>
      <c r="AE1899"/>
      <c r="AF1899"/>
      <c r="AG1899"/>
      <c r="AH1899"/>
      <c r="AI1899"/>
      <c r="AJ1899"/>
      <c r="AK1899"/>
      <c r="AL1899"/>
      <c r="AM1899"/>
      <c r="AN1899"/>
      <c r="AO1899"/>
      <c r="AP1899"/>
      <c r="AQ1899"/>
      <c r="AR1899"/>
      <c r="AS1899"/>
      <c r="AT1899"/>
      <c r="AU1899"/>
      <c r="AV1899"/>
      <c r="AW1899"/>
      <c r="AX1899"/>
      <c r="AY1899"/>
      <c r="AZ1899"/>
      <c r="BA1899"/>
      <c r="BB1899"/>
      <c r="BC1899"/>
      <c r="BD1899"/>
      <c r="BE1899"/>
      <c r="BF1899"/>
      <c r="BG1899"/>
      <c r="BH1899"/>
      <c r="BI1899"/>
      <c r="BJ1899"/>
      <c r="BK1899"/>
      <c r="BL1899"/>
      <c r="BM1899"/>
      <c r="BN1899"/>
      <c r="BO1899"/>
    </row>
    <row r="1900" spans="1:67" ht="15" x14ac:dyDescent="0.25">
      <c r="A1900" s="245" t="s">
        <v>5383</v>
      </c>
      <c r="B1900" s="245" t="s">
        <v>5382</v>
      </c>
      <c r="C1900" s="245" t="s">
        <v>5385</v>
      </c>
      <c r="D1900" s="245" t="s">
        <v>5384</v>
      </c>
      <c r="E1900" s="246" t="s">
        <v>44</v>
      </c>
      <c r="F1900" s="245" t="s">
        <v>44</v>
      </c>
      <c r="G1900" s="245" t="s">
        <v>10972</v>
      </c>
      <c r="H1900" s="245" t="s">
        <v>10973</v>
      </c>
      <c r="I1900" s="245" t="s">
        <v>11</v>
      </c>
      <c r="J1900" s="245" t="s">
        <v>59</v>
      </c>
      <c r="K1900" s="246" t="s">
        <v>15308</v>
      </c>
      <c r="L1900" s="245" t="s">
        <v>568</v>
      </c>
      <c r="M1900"/>
      <c r="N1900"/>
      <c r="O1900"/>
      <c r="P1900"/>
      <c r="Q1900"/>
      <c r="R1900"/>
      <c r="S1900"/>
      <c r="T1900"/>
      <c r="U1900"/>
      <c r="V1900"/>
      <c r="W1900"/>
      <c r="X1900"/>
      <c r="Y1900"/>
      <c r="Z1900"/>
      <c r="AA1900"/>
      <c r="AB1900"/>
      <c r="AC1900"/>
      <c r="AD1900"/>
      <c r="AE1900"/>
      <c r="AF1900"/>
      <c r="AG1900"/>
      <c r="AH1900"/>
      <c r="AI1900"/>
      <c r="AJ1900"/>
      <c r="AK1900"/>
      <c r="AL1900"/>
      <c r="AM1900"/>
      <c r="AN1900"/>
      <c r="AO1900"/>
      <c r="AP1900"/>
      <c r="AQ1900"/>
      <c r="AR1900"/>
      <c r="AS1900"/>
      <c r="AT1900"/>
      <c r="AU1900"/>
      <c r="AV1900"/>
      <c r="AW1900"/>
      <c r="AX1900"/>
      <c r="AY1900"/>
      <c r="AZ1900"/>
      <c r="BA1900"/>
      <c r="BB1900"/>
      <c r="BC1900"/>
      <c r="BD1900"/>
      <c r="BE1900"/>
      <c r="BF1900"/>
      <c r="BG1900"/>
      <c r="BH1900"/>
      <c r="BI1900"/>
      <c r="BJ1900"/>
      <c r="BK1900"/>
      <c r="BL1900"/>
      <c r="BM1900"/>
      <c r="BN1900"/>
      <c r="BO1900"/>
    </row>
    <row r="1901" spans="1:67" ht="15" x14ac:dyDescent="0.25">
      <c r="A1901" s="245" t="s">
        <v>5383</v>
      </c>
      <c r="B1901" s="245" t="s">
        <v>5382</v>
      </c>
      <c r="C1901" s="245" t="s">
        <v>5385</v>
      </c>
      <c r="D1901" s="245" t="s">
        <v>5384</v>
      </c>
      <c r="E1901" s="246" t="s">
        <v>44</v>
      </c>
      <c r="F1901" s="245" t="s">
        <v>44</v>
      </c>
      <c r="G1901" s="245" t="s">
        <v>10975</v>
      </c>
      <c r="H1901" s="245" t="s">
        <v>10976</v>
      </c>
      <c r="I1901" s="245" t="s">
        <v>11</v>
      </c>
      <c r="J1901" s="245" t="s">
        <v>59</v>
      </c>
      <c r="K1901" s="246" t="s">
        <v>23458</v>
      </c>
      <c r="L1901" s="245" t="s">
        <v>568</v>
      </c>
      <c r="M1901"/>
      <c r="N1901"/>
      <c r="O1901"/>
      <c r="P1901"/>
      <c r="Q1901"/>
      <c r="R1901"/>
      <c r="S1901"/>
      <c r="T1901"/>
      <c r="U1901"/>
      <c r="V1901"/>
      <c r="W1901"/>
      <c r="X1901"/>
      <c r="Y1901"/>
      <c r="Z1901"/>
      <c r="AA1901"/>
      <c r="AB1901"/>
      <c r="AC1901"/>
      <c r="AD1901"/>
      <c r="AE1901"/>
      <c r="AF1901"/>
      <c r="AG1901"/>
      <c r="AH1901"/>
      <c r="AI1901"/>
      <c r="AJ1901"/>
      <c r="AK1901"/>
      <c r="AL1901"/>
      <c r="AM1901"/>
      <c r="AN1901"/>
      <c r="AO1901"/>
      <c r="AP1901"/>
      <c r="AQ1901"/>
      <c r="AR1901"/>
      <c r="AS1901"/>
      <c r="AT1901"/>
      <c r="AU1901"/>
      <c r="AV1901"/>
      <c r="AW1901"/>
      <c r="AX1901"/>
      <c r="AY1901"/>
      <c r="AZ1901"/>
      <c r="BA1901"/>
      <c r="BB1901"/>
      <c r="BC1901"/>
      <c r="BD1901"/>
      <c r="BE1901"/>
      <c r="BF1901"/>
      <c r="BG1901"/>
      <c r="BH1901"/>
      <c r="BI1901"/>
      <c r="BJ1901"/>
      <c r="BK1901"/>
      <c r="BL1901"/>
      <c r="BM1901"/>
      <c r="BN1901"/>
      <c r="BO1901"/>
    </row>
    <row r="1902" spans="1:67" ht="15" x14ac:dyDescent="0.25">
      <c r="A1902" s="245" t="s">
        <v>5383</v>
      </c>
      <c r="B1902" s="245" t="s">
        <v>5382</v>
      </c>
      <c r="C1902" s="245" t="s">
        <v>5385</v>
      </c>
      <c r="D1902" s="245" t="s">
        <v>5384</v>
      </c>
      <c r="E1902" s="246" t="s">
        <v>44</v>
      </c>
      <c r="F1902" s="245" t="s">
        <v>44</v>
      </c>
      <c r="G1902" s="245" t="s">
        <v>10977</v>
      </c>
      <c r="H1902" s="245" t="s">
        <v>10978</v>
      </c>
      <c r="I1902" s="245" t="s">
        <v>11</v>
      </c>
      <c r="J1902" s="245" t="s">
        <v>59</v>
      </c>
      <c r="K1902" s="246" t="s">
        <v>16146</v>
      </c>
      <c r="L1902" s="245" t="s">
        <v>568</v>
      </c>
      <c r="M1902"/>
      <c r="N1902"/>
      <c r="O1902"/>
      <c r="P1902"/>
      <c r="Q1902"/>
      <c r="R1902"/>
      <c r="S1902"/>
      <c r="T1902"/>
      <c r="U1902"/>
      <c r="V1902"/>
      <c r="W1902"/>
      <c r="X1902"/>
      <c r="Y1902"/>
      <c r="Z1902"/>
      <c r="AA1902"/>
      <c r="AB1902"/>
      <c r="AC1902"/>
      <c r="AD1902"/>
      <c r="AE1902"/>
      <c r="AF1902"/>
      <c r="AG1902"/>
      <c r="AH1902"/>
      <c r="AI1902"/>
      <c r="AJ1902"/>
      <c r="AK1902"/>
      <c r="AL1902"/>
      <c r="AM1902"/>
      <c r="AN1902"/>
      <c r="AO1902"/>
      <c r="AP1902"/>
      <c r="AQ1902"/>
      <c r="AR1902"/>
      <c r="AS1902"/>
      <c r="AT1902"/>
      <c r="AU1902"/>
      <c r="AV1902"/>
      <c r="AW1902"/>
      <c r="AX1902"/>
      <c r="AY1902"/>
      <c r="AZ1902"/>
      <c r="BA1902"/>
      <c r="BB1902"/>
      <c r="BC1902"/>
      <c r="BD1902"/>
      <c r="BE1902"/>
      <c r="BF1902"/>
      <c r="BG1902"/>
      <c r="BH1902"/>
      <c r="BI1902"/>
      <c r="BJ1902"/>
      <c r="BK1902"/>
      <c r="BL1902"/>
      <c r="BM1902"/>
      <c r="BN1902"/>
      <c r="BO1902"/>
    </row>
    <row r="1903" spans="1:67" ht="15" x14ac:dyDescent="0.25">
      <c r="A1903" s="245" t="s">
        <v>5383</v>
      </c>
      <c r="B1903" s="245" t="s">
        <v>5382</v>
      </c>
      <c r="C1903" s="245" t="s">
        <v>5385</v>
      </c>
      <c r="D1903" s="245" t="s">
        <v>5384</v>
      </c>
      <c r="E1903" s="246" t="s">
        <v>44</v>
      </c>
      <c r="F1903" s="245" t="s">
        <v>44</v>
      </c>
      <c r="G1903" s="245" t="s">
        <v>10979</v>
      </c>
      <c r="H1903" s="245" t="s">
        <v>10980</v>
      </c>
      <c r="I1903" s="245" t="s">
        <v>11</v>
      </c>
      <c r="J1903" s="245" t="s">
        <v>59</v>
      </c>
      <c r="K1903" s="246" t="s">
        <v>11403</v>
      </c>
      <c r="L1903" s="245" t="s">
        <v>568</v>
      </c>
      <c r="M1903"/>
      <c r="N1903"/>
      <c r="O1903"/>
      <c r="P1903"/>
      <c r="Q1903"/>
      <c r="R1903"/>
      <c r="S1903"/>
      <c r="T1903"/>
      <c r="U1903"/>
      <c r="V1903"/>
      <c r="W1903"/>
      <c r="X1903"/>
      <c r="Y1903"/>
      <c r="Z1903"/>
      <c r="AA1903"/>
      <c r="AB1903"/>
      <c r="AC1903"/>
      <c r="AD1903"/>
      <c r="AE1903"/>
      <c r="AF1903"/>
      <c r="AG1903"/>
      <c r="AH1903"/>
      <c r="AI1903"/>
      <c r="AJ1903"/>
      <c r="AK1903"/>
      <c r="AL1903"/>
      <c r="AM1903"/>
      <c r="AN1903"/>
      <c r="AO1903"/>
      <c r="AP1903"/>
      <c r="AQ1903"/>
      <c r="AR1903"/>
      <c r="AS1903"/>
      <c r="AT1903"/>
      <c r="AU1903"/>
      <c r="AV1903"/>
      <c r="AW1903"/>
      <c r="AX1903"/>
      <c r="AY1903"/>
      <c r="AZ1903"/>
      <c r="BA1903"/>
      <c r="BB1903"/>
      <c r="BC1903"/>
      <c r="BD1903"/>
      <c r="BE1903"/>
      <c r="BF1903"/>
      <c r="BG1903"/>
      <c r="BH1903"/>
      <c r="BI1903"/>
      <c r="BJ1903"/>
      <c r="BK1903"/>
      <c r="BL1903"/>
      <c r="BM1903"/>
      <c r="BN1903"/>
      <c r="BO1903"/>
    </row>
    <row r="1904" spans="1:67" ht="15" x14ac:dyDescent="0.25">
      <c r="A1904" s="245" t="s">
        <v>5383</v>
      </c>
      <c r="B1904" s="245" t="s">
        <v>5382</v>
      </c>
      <c r="C1904" s="245" t="s">
        <v>5385</v>
      </c>
      <c r="D1904" s="245" t="s">
        <v>5384</v>
      </c>
      <c r="E1904" s="246" t="s">
        <v>44</v>
      </c>
      <c r="F1904" s="245" t="s">
        <v>44</v>
      </c>
      <c r="G1904" s="245" t="s">
        <v>10981</v>
      </c>
      <c r="H1904" s="245" t="s">
        <v>10982</v>
      </c>
      <c r="I1904" s="245" t="s">
        <v>11</v>
      </c>
      <c r="J1904" s="245" t="s">
        <v>59</v>
      </c>
      <c r="K1904" s="246" t="s">
        <v>23459</v>
      </c>
      <c r="L1904" s="245" t="s">
        <v>568</v>
      </c>
      <c r="M1904"/>
      <c r="N1904"/>
      <c r="O1904"/>
      <c r="P1904"/>
      <c r="Q1904"/>
      <c r="R1904"/>
      <c r="S1904"/>
      <c r="T1904"/>
      <c r="U1904"/>
      <c r="V1904"/>
      <c r="W1904"/>
      <c r="X1904"/>
      <c r="Y1904"/>
      <c r="Z1904"/>
      <c r="AA1904"/>
      <c r="AB1904"/>
      <c r="AC1904"/>
      <c r="AD1904"/>
      <c r="AE1904"/>
      <c r="AF1904"/>
      <c r="AG1904"/>
      <c r="AH1904"/>
      <c r="AI1904"/>
      <c r="AJ1904"/>
      <c r="AK1904"/>
      <c r="AL1904"/>
      <c r="AM1904"/>
      <c r="AN1904"/>
      <c r="AO1904"/>
      <c r="AP1904"/>
      <c r="AQ1904"/>
      <c r="AR1904"/>
      <c r="AS1904"/>
      <c r="AT1904"/>
      <c r="AU1904"/>
      <c r="AV1904"/>
      <c r="AW1904"/>
      <c r="AX1904"/>
      <c r="AY1904"/>
      <c r="AZ1904"/>
      <c r="BA1904"/>
      <c r="BB1904"/>
      <c r="BC1904"/>
      <c r="BD1904"/>
      <c r="BE1904"/>
      <c r="BF1904"/>
      <c r="BG1904"/>
      <c r="BH1904"/>
      <c r="BI1904"/>
      <c r="BJ1904"/>
      <c r="BK1904"/>
      <c r="BL1904"/>
      <c r="BM1904"/>
      <c r="BN1904"/>
      <c r="BO1904"/>
    </row>
    <row r="1905" spans="1:67" ht="15" x14ac:dyDescent="0.25">
      <c r="A1905" s="245" t="s">
        <v>5383</v>
      </c>
      <c r="B1905" s="245" t="s">
        <v>5382</v>
      </c>
      <c r="C1905" s="245" t="s">
        <v>5385</v>
      </c>
      <c r="D1905" s="245" t="s">
        <v>5384</v>
      </c>
      <c r="E1905" s="246" t="s">
        <v>44</v>
      </c>
      <c r="F1905" s="245" t="s">
        <v>44</v>
      </c>
      <c r="G1905" s="245" t="s">
        <v>10984</v>
      </c>
      <c r="H1905" s="245" t="s">
        <v>10985</v>
      </c>
      <c r="I1905" s="245" t="s">
        <v>11</v>
      </c>
      <c r="J1905" s="245" t="s">
        <v>59</v>
      </c>
      <c r="K1905" s="246" t="s">
        <v>19106</v>
      </c>
      <c r="L1905" s="245" t="s">
        <v>568</v>
      </c>
      <c r="M1905"/>
      <c r="N1905"/>
      <c r="O1905"/>
      <c r="P1905"/>
      <c r="Q1905"/>
      <c r="R1905"/>
      <c r="S1905"/>
      <c r="T1905"/>
      <c r="U1905"/>
      <c r="V1905"/>
      <c r="W1905"/>
      <c r="X1905"/>
      <c r="Y1905"/>
      <c r="Z1905"/>
      <c r="AA1905"/>
      <c r="AB1905"/>
      <c r="AC1905"/>
      <c r="AD1905"/>
      <c r="AE1905"/>
      <c r="AF1905"/>
      <c r="AG1905"/>
      <c r="AH1905"/>
      <c r="AI1905"/>
      <c r="AJ1905"/>
      <c r="AK1905"/>
      <c r="AL1905"/>
      <c r="AM1905"/>
      <c r="AN1905"/>
      <c r="AO1905"/>
      <c r="AP1905"/>
      <c r="AQ1905"/>
      <c r="AR1905"/>
      <c r="AS1905"/>
      <c r="AT1905"/>
      <c r="AU1905"/>
      <c r="AV1905"/>
      <c r="AW1905"/>
      <c r="AX1905"/>
      <c r="AY1905"/>
      <c r="AZ1905"/>
      <c r="BA1905"/>
      <c r="BB1905"/>
      <c r="BC1905"/>
      <c r="BD1905"/>
      <c r="BE1905"/>
      <c r="BF1905"/>
      <c r="BG1905"/>
      <c r="BH1905"/>
      <c r="BI1905"/>
      <c r="BJ1905"/>
      <c r="BK1905"/>
      <c r="BL1905"/>
      <c r="BM1905"/>
      <c r="BN1905"/>
      <c r="BO1905"/>
    </row>
    <row r="1906" spans="1:67" ht="15" x14ac:dyDescent="0.25">
      <c r="A1906" s="245" t="s">
        <v>5383</v>
      </c>
      <c r="B1906" s="245" t="s">
        <v>5382</v>
      </c>
      <c r="C1906" s="245" t="s">
        <v>5385</v>
      </c>
      <c r="D1906" s="245" t="s">
        <v>5384</v>
      </c>
      <c r="E1906" s="246" t="s">
        <v>44</v>
      </c>
      <c r="F1906" s="245" t="s">
        <v>44</v>
      </c>
      <c r="G1906" s="245" t="s">
        <v>10986</v>
      </c>
      <c r="H1906" s="245" t="s">
        <v>10987</v>
      </c>
      <c r="I1906" s="245" t="s">
        <v>11</v>
      </c>
      <c r="J1906" s="245" t="s">
        <v>59</v>
      </c>
      <c r="K1906" s="246" t="s">
        <v>23460</v>
      </c>
      <c r="L1906" s="245" t="s">
        <v>568</v>
      </c>
      <c r="M1906"/>
      <c r="N1906"/>
      <c r="O1906"/>
      <c r="P1906"/>
      <c r="Q1906"/>
      <c r="R1906"/>
      <c r="S1906"/>
      <c r="T1906"/>
      <c r="U1906"/>
      <c r="V1906"/>
      <c r="W1906"/>
      <c r="X1906"/>
      <c r="Y1906"/>
      <c r="Z1906"/>
      <c r="AA1906"/>
      <c r="AB1906"/>
      <c r="AC1906"/>
      <c r="AD1906"/>
      <c r="AE1906"/>
      <c r="AF1906"/>
      <c r="AG1906"/>
      <c r="AH1906"/>
      <c r="AI1906"/>
      <c r="AJ1906"/>
      <c r="AK1906"/>
      <c r="AL1906"/>
      <c r="AM1906"/>
      <c r="AN1906"/>
      <c r="AO1906"/>
      <c r="AP1906"/>
      <c r="AQ1906"/>
      <c r="AR1906"/>
      <c r="AS1906"/>
      <c r="AT1906"/>
      <c r="AU1906"/>
      <c r="AV1906"/>
      <c r="AW1906"/>
      <c r="AX1906"/>
      <c r="AY1906"/>
      <c r="AZ1906"/>
      <c r="BA1906"/>
      <c r="BB1906"/>
      <c r="BC1906"/>
      <c r="BD1906"/>
      <c r="BE1906"/>
      <c r="BF1906"/>
      <c r="BG1906"/>
      <c r="BH1906"/>
      <c r="BI1906"/>
      <c r="BJ1906"/>
      <c r="BK1906"/>
      <c r="BL1906"/>
      <c r="BM1906"/>
      <c r="BN1906"/>
      <c r="BO1906"/>
    </row>
    <row r="1907" spans="1:67" ht="15" x14ac:dyDescent="0.25">
      <c r="A1907" s="245" t="s">
        <v>5383</v>
      </c>
      <c r="B1907" s="245" t="s">
        <v>5382</v>
      </c>
      <c r="C1907" s="245" t="s">
        <v>5385</v>
      </c>
      <c r="D1907" s="245" t="s">
        <v>5384</v>
      </c>
      <c r="E1907" s="246" t="s">
        <v>44</v>
      </c>
      <c r="F1907" s="245" t="s">
        <v>44</v>
      </c>
      <c r="G1907" s="245" t="s">
        <v>10989</v>
      </c>
      <c r="H1907" s="245" t="s">
        <v>10990</v>
      </c>
      <c r="I1907" s="245" t="s">
        <v>11</v>
      </c>
      <c r="J1907" s="245" t="s">
        <v>59</v>
      </c>
      <c r="K1907" s="246" t="s">
        <v>23461</v>
      </c>
      <c r="L1907" s="245" t="s">
        <v>568</v>
      </c>
      <c r="M1907"/>
      <c r="N1907"/>
      <c r="O1907"/>
      <c r="P1907"/>
      <c r="Q1907"/>
      <c r="R1907"/>
      <c r="S1907"/>
      <c r="T1907"/>
      <c r="U1907"/>
      <c r="V1907"/>
      <c r="W1907"/>
      <c r="X1907"/>
      <c r="Y1907"/>
      <c r="Z1907"/>
      <c r="AA1907"/>
      <c r="AB1907"/>
      <c r="AC1907"/>
      <c r="AD1907"/>
      <c r="AE1907"/>
      <c r="AF1907"/>
      <c r="AG1907"/>
      <c r="AH1907"/>
      <c r="AI1907"/>
      <c r="AJ1907"/>
      <c r="AK1907"/>
      <c r="AL1907"/>
      <c r="AM1907"/>
      <c r="AN1907"/>
      <c r="AO1907"/>
      <c r="AP1907"/>
      <c r="AQ1907"/>
      <c r="AR1907"/>
      <c r="AS1907"/>
      <c r="AT1907"/>
      <c r="AU1907"/>
      <c r="AV1907"/>
      <c r="AW1907"/>
      <c r="AX1907"/>
      <c r="AY1907"/>
      <c r="AZ1907"/>
      <c r="BA1907"/>
      <c r="BB1907"/>
      <c r="BC1907"/>
      <c r="BD1907"/>
      <c r="BE1907"/>
      <c r="BF1907"/>
      <c r="BG1907"/>
      <c r="BH1907"/>
      <c r="BI1907"/>
      <c r="BJ1907"/>
      <c r="BK1907"/>
      <c r="BL1907"/>
      <c r="BM1907"/>
      <c r="BN1907"/>
      <c r="BO1907"/>
    </row>
    <row r="1908" spans="1:67" ht="15" x14ac:dyDescent="0.25">
      <c r="A1908" s="245" t="s">
        <v>5383</v>
      </c>
      <c r="B1908" s="245" t="s">
        <v>5382</v>
      </c>
      <c r="C1908" s="245" t="s">
        <v>5385</v>
      </c>
      <c r="D1908" s="245" t="s">
        <v>5384</v>
      </c>
      <c r="E1908" s="246" t="s">
        <v>44</v>
      </c>
      <c r="F1908" s="245" t="s">
        <v>44</v>
      </c>
      <c r="G1908" s="245" t="s">
        <v>10991</v>
      </c>
      <c r="H1908" s="245" t="s">
        <v>10992</v>
      </c>
      <c r="I1908" s="245" t="s">
        <v>11</v>
      </c>
      <c r="J1908" s="245" t="s">
        <v>59</v>
      </c>
      <c r="K1908" s="246" t="s">
        <v>14983</v>
      </c>
      <c r="L1908" s="245" t="s">
        <v>568</v>
      </c>
      <c r="M1908"/>
      <c r="N1908"/>
      <c r="O1908"/>
      <c r="P1908"/>
      <c r="Q1908"/>
      <c r="R1908"/>
      <c r="S1908"/>
      <c r="T1908"/>
      <c r="U1908"/>
      <c r="V1908"/>
      <c r="W1908"/>
      <c r="X1908"/>
      <c r="Y1908"/>
      <c r="Z1908"/>
      <c r="AA1908"/>
      <c r="AB1908"/>
      <c r="AC1908"/>
      <c r="AD1908"/>
      <c r="AE1908"/>
      <c r="AF1908"/>
      <c r="AG1908"/>
      <c r="AH1908"/>
      <c r="AI1908"/>
      <c r="AJ1908"/>
      <c r="AK1908"/>
      <c r="AL1908"/>
      <c r="AM1908"/>
      <c r="AN1908"/>
      <c r="AO1908"/>
      <c r="AP1908"/>
      <c r="AQ1908"/>
      <c r="AR1908"/>
      <c r="AS1908"/>
      <c r="AT1908"/>
      <c r="AU1908"/>
      <c r="AV1908"/>
      <c r="AW1908"/>
      <c r="AX1908"/>
      <c r="AY1908"/>
      <c r="AZ1908"/>
      <c r="BA1908"/>
      <c r="BB1908"/>
      <c r="BC1908"/>
      <c r="BD1908"/>
      <c r="BE1908"/>
      <c r="BF1908"/>
      <c r="BG1908"/>
      <c r="BH1908"/>
      <c r="BI1908"/>
      <c r="BJ1908"/>
      <c r="BK1908"/>
      <c r="BL1908"/>
      <c r="BM1908"/>
      <c r="BN1908"/>
      <c r="BO1908"/>
    </row>
    <row r="1909" spans="1:67" ht="15" x14ac:dyDescent="0.25">
      <c r="A1909" s="245" t="s">
        <v>5383</v>
      </c>
      <c r="B1909" s="245" t="s">
        <v>5382</v>
      </c>
      <c r="C1909" s="245" t="s">
        <v>5385</v>
      </c>
      <c r="D1909" s="245" t="s">
        <v>5384</v>
      </c>
      <c r="E1909" s="246" t="s">
        <v>44</v>
      </c>
      <c r="F1909" s="245" t="s">
        <v>44</v>
      </c>
      <c r="G1909" s="245" t="s">
        <v>10993</v>
      </c>
      <c r="H1909" s="245" t="s">
        <v>10994</v>
      </c>
      <c r="I1909" s="245" t="s">
        <v>11</v>
      </c>
      <c r="J1909" s="245" t="s">
        <v>59</v>
      </c>
      <c r="K1909" s="246" t="s">
        <v>23462</v>
      </c>
      <c r="L1909" s="245" t="s">
        <v>568</v>
      </c>
      <c r="M1909"/>
      <c r="N1909"/>
      <c r="O1909"/>
      <c r="P1909"/>
      <c r="Q1909"/>
      <c r="R1909"/>
      <c r="S1909"/>
      <c r="T1909"/>
      <c r="U1909"/>
      <c r="V1909"/>
      <c r="W1909"/>
      <c r="X1909"/>
      <c r="Y1909"/>
      <c r="Z1909"/>
      <c r="AA1909"/>
      <c r="AB1909"/>
      <c r="AC1909"/>
      <c r="AD1909"/>
      <c r="AE1909"/>
      <c r="AF1909"/>
      <c r="AG1909"/>
      <c r="AH1909"/>
      <c r="AI1909"/>
      <c r="AJ1909"/>
      <c r="AK1909"/>
      <c r="AL1909"/>
      <c r="AM1909"/>
      <c r="AN1909"/>
      <c r="AO1909"/>
      <c r="AP1909"/>
      <c r="AQ1909"/>
      <c r="AR1909"/>
      <c r="AS1909"/>
      <c r="AT1909"/>
      <c r="AU1909"/>
      <c r="AV1909"/>
      <c r="AW1909"/>
      <c r="AX1909"/>
      <c r="AY1909"/>
      <c r="AZ1909"/>
      <c r="BA1909"/>
      <c r="BB1909"/>
      <c r="BC1909"/>
      <c r="BD1909"/>
      <c r="BE1909"/>
      <c r="BF1909"/>
      <c r="BG1909"/>
      <c r="BH1909"/>
      <c r="BI1909"/>
      <c r="BJ1909"/>
      <c r="BK1909"/>
      <c r="BL1909"/>
      <c r="BM1909"/>
      <c r="BN1909"/>
      <c r="BO1909"/>
    </row>
    <row r="1910" spans="1:67" ht="15" x14ac:dyDescent="0.25">
      <c r="A1910" s="245" t="s">
        <v>5383</v>
      </c>
      <c r="B1910" s="245" t="s">
        <v>5382</v>
      </c>
      <c r="C1910" s="245" t="s">
        <v>5385</v>
      </c>
      <c r="D1910" s="245" t="s">
        <v>5384</v>
      </c>
      <c r="E1910" s="246" t="s">
        <v>44</v>
      </c>
      <c r="F1910" s="245" t="s">
        <v>44</v>
      </c>
      <c r="G1910" s="245" t="s">
        <v>10995</v>
      </c>
      <c r="H1910" s="245" t="s">
        <v>10996</v>
      </c>
      <c r="I1910" s="245" t="s">
        <v>11</v>
      </c>
      <c r="J1910" s="245" t="s">
        <v>59</v>
      </c>
      <c r="K1910" s="246" t="s">
        <v>12896</v>
      </c>
      <c r="L1910" s="245" t="s">
        <v>568</v>
      </c>
      <c r="M1910"/>
      <c r="N1910"/>
      <c r="O1910"/>
      <c r="P1910"/>
      <c r="Q1910"/>
      <c r="R1910"/>
      <c r="S1910"/>
      <c r="T1910"/>
      <c r="U1910"/>
      <c r="V1910"/>
      <c r="W1910"/>
      <c r="X1910"/>
      <c r="Y1910"/>
      <c r="Z1910"/>
      <c r="AA1910"/>
      <c r="AB1910"/>
      <c r="AC1910"/>
      <c r="AD1910"/>
      <c r="AE1910"/>
      <c r="AF1910"/>
      <c r="AG1910"/>
      <c r="AH1910"/>
      <c r="AI1910"/>
      <c r="AJ1910"/>
      <c r="AK1910"/>
      <c r="AL1910"/>
      <c r="AM1910"/>
      <c r="AN1910"/>
      <c r="AO1910"/>
      <c r="AP1910"/>
      <c r="AQ1910"/>
      <c r="AR1910"/>
      <c r="AS1910"/>
      <c r="AT1910"/>
      <c r="AU1910"/>
      <c r="AV1910"/>
      <c r="AW1910"/>
      <c r="AX1910"/>
      <c r="AY1910"/>
      <c r="AZ1910"/>
      <c r="BA1910"/>
      <c r="BB1910"/>
      <c r="BC1910"/>
      <c r="BD1910"/>
      <c r="BE1910"/>
      <c r="BF1910"/>
      <c r="BG1910"/>
      <c r="BH1910"/>
      <c r="BI1910"/>
      <c r="BJ1910"/>
      <c r="BK1910"/>
      <c r="BL1910"/>
      <c r="BM1910"/>
      <c r="BN1910"/>
      <c r="BO1910"/>
    </row>
    <row r="1911" spans="1:67" ht="15" x14ac:dyDescent="0.25">
      <c r="A1911" s="245" t="s">
        <v>5383</v>
      </c>
      <c r="B1911" s="245" t="s">
        <v>5382</v>
      </c>
      <c r="C1911" s="245" t="s">
        <v>5385</v>
      </c>
      <c r="D1911" s="245" t="s">
        <v>5384</v>
      </c>
      <c r="E1911" s="246" t="s">
        <v>44</v>
      </c>
      <c r="F1911" s="245" t="s">
        <v>44</v>
      </c>
      <c r="G1911" s="245" t="s">
        <v>10997</v>
      </c>
      <c r="H1911" s="245" t="s">
        <v>10998</v>
      </c>
      <c r="I1911" s="245" t="s">
        <v>11</v>
      </c>
      <c r="J1911" s="245" t="s">
        <v>59</v>
      </c>
      <c r="K1911" s="246" t="s">
        <v>22004</v>
      </c>
      <c r="L1911" s="245" t="s">
        <v>568</v>
      </c>
      <c r="M1911"/>
      <c r="N1911"/>
      <c r="O1911"/>
      <c r="P1911"/>
      <c r="Q1911"/>
      <c r="R1911"/>
      <c r="S1911"/>
      <c r="T1911"/>
      <c r="U1911"/>
      <c r="V1911"/>
      <c r="W1911"/>
      <c r="X1911"/>
      <c r="Y1911"/>
      <c r="Z1911"/>
      <c r="AA1911"/>
      <c r="AB1911"/>
      <c r="AC1911"/>
      <c r="AD1911"/>
      <c r="AE1911"/>
      <c r="AF1911"/>
      <c r="AG1911"/>
      <c r="AH1911"/>
      <c r="AI1911"/>
      <c r="AJ1911"/>
      <c r="AK1911"/>
      <c r="AL1911"/>
      <c r="AM1911"/>
      <c r="AN1911"/>
      <c r="AO1911"/>
      <c r="AP1911"/>
      <c r="AQ1911"/>
      <c r="AR1911"/>
      <c r="AS1911"/>
      <c r="AT1911"/>
      <c r="AU1911"/>
      <c r="AV1911"/>
      <c r="AW1911"/>
      <c r="AX1911"/>
      <c r="AY1911"/>
      <c r="AZ1911"/>
      <c r="BA1911"/>
      <c r="BB1911"/>
      <c r="BC1911"/>
      <c r="BD1911"/>
      <c r="BE1911"/>
      <c r="BF1911"/>
      <c r="BG1911"/>
      <c r="BH1911"/>
      <c r="BI1911"/>
      <c r="BJ1911"/>
      <c r="BK1911"/>
      <c r="BL1911"/>
      <c r="BM1911"/>
      <c r="BN1911"/>
      <c r="BO1911"/>
    </row>
    <row r="1912" spans="1:67" ht="15" x14ac:dyDescent="0.25">
      <c r="A1912" s="245" t="s">
        <v>5383</v>
      </c>
      <c r="B1912" s="245" t="s">
        <v>5382</v>
      </c>
      <c r="C1912" s="245" t="s">
        <v>10999</v>
      </c>
      <c r="D1912" s="245" t="s">
        <v>11000</v>
      </c>
      <c r="E1912" s="246" t="s">
        <v>44</v>
      </c>
      <c r="F1912" s="245" t="s">
        <v>44</v>
      </c>
      <c r="G1912" s="245" t="s">
        <v>11001</v>
      </c>
      <c r="H1912" s="245" t="s">
        <v>11002</v>
      </c>
      <c r="I1912" s="245" t="s">
        <v>11</v>
      </c>
      <c r="J1912" s="245" t="s">
        <v>59</v>
      </c>
      <c r="K1912" s="246" t="s">
        <v>10219</v>
      </c>
      <c r="L1912" s="245" t="s">
        <v>568</v>
      </c>
      <c r="M1912"/>
      <c r="N1912"/>
      <c r="O1912"/>
      <c r="P1912"/>
      <c r="Q1912"/>
      <c r="R1912"/>
      <c r="S1912"/>
      <c r="T1912"/>
      <c r="U1912"/>
      <c r="V1912"/>
      <c r="W1912"/>
      <c r="X1912"/>
      <c r="Y1912"/>
      <c r="Z1912"/>
      <c r="AA1912"/>
      <c r="AB1912"/>
      <c r="AC1912"/>
      <c r="AD1912"/>
      <c r="AE1912"/>
      <c r="AF1912"/>
      <c r="AG1912"/>
      <c r="AH1912"/>
      <c r="AI1912"/>
      <c r="AJ1912"/>
      <c r="AK1912"/>
      <c r="AL1912"/>
      <c r="AM1912"/>
      <c r="AN1912"/>
      <c r="AO1912"/>
      <c r="AP1912"/>
      <c r="AQ1912"/>
      <c r="AR1912"/>
      <c r="AS1912"/>
      <c r="AT1912"/>
      <c r="AU1912"/>
      <c r="AV1912"/>
      <c r="AW1912"/>
      <c r="AX1912"/>
      <c r="AY1912"/>
      <c r="AZ1912"/>
      <c r="BA1912"/>
      <c r="BB1912"/>
      <c r="BC1912"/>
      <c r="BD1912"/>
      <c r="BE1912"/>
      <c r="BF1912"/>
      <c r="BG1912"/>
      <c r="BH1912"/>
      <c r="BI1912"/>
      <c r="BJ1912"/>
      <c r="BK1912"/>
      <c r="BL1912"/>
      <c r="BM1912"/>
      <c r="BN1912"/>
      <c r="BO1912"/>
    </row>
    <row r="1913" spans="1:67" ht="15" x14ac:dyDescent="0.25">
      <c r="A1913" s="245" t="s">
        <v>5383</v>
      </c>
      <c r="B1913" s="245" t="s">
        <v>5382</v>
      </c>
      <c r="C1913" s="245" t="s">
        <v>10999</v>
      </c>
      <c r="D1913" s="245" t="s">
        <v>11000</v>
      </c>
      <c r="E1913" s="246" t="s">
        <v>44</v>
      </c>
      <c r="F1913" s="245" t="s">
        <v>44</v>
      </c>
      <c r="G1913" s="245" t="s">
        <v>11003</v>
      </c>
      <c r="H1913" s="245" t="s">
        <v>11004</v>
      </c>
      <c r="I1913" s="245" t="s">
        <v>11</v>
      </c>
      <c r="J1913" s="245" t="s">
        <v>59</v>
      </c>
      <c r="K1913" s="246" t="s">
        <v>23463</v>
      </c>
      <c r="L1913" s="245" t="s">
        <v>568</v>
      </c>
      <c r="M1913"/>
      <c r="N1913"/>
      <c r="O1913"/>
      <c r="P1913"/>
      <c r="Q1913"/>
      <c r="R1913"/>
      <c r="S1913"/>
      <c r="T1913"/>
      <c r="U1913"/>
      <c r="V1913"/>
      <c r="W1913"/>
      <c r="X1913"/>
      <c r="Y1913"/>
      <c r="Z1913"/>
      <c r="AA1913"/>
      <c r="AB1913"/>
      <c r="AC1913"/>
      <c r="AD1913"/>
      <c r="AE1913"/>
      <c r="AF1913"/>
      <c r="AG1913"/>
      <c r="AH1913"/>
      <c r="AI1913"/>
      <c r="AJ1913"/>
      <c r="AK1913"/>
      <c r="AL1913"/>
      <c r="AM1913"/>
      <c r="AN1913"/>
      <c r="AO1913"/>
      <c r="AP1913"/>
      <c r="AQ1913"/>
      <c r="AR1913"/>
      <c r="AS1913"/>
      <c r="AT1913"/>
      <c r="AU1913"/>
      <c r="AV1913"/>
      <c r="AW1913"/>
      <c r="AX1913"/>
      <c r="AY1913"/>
      <c r="AZ1913"/>
      <c r="BA1913"/>
      <c r="BB1913"/>
      <c r="BC1913"/>
      <c r="BD1913"/>
      <c r="BE1913"/>
      <c r="BF1913"/>
      <c r="BG1913"/>
      <c r="BH1913"/>
      <c r="BI1913"/>
      <c r="BJ1913"/>
      <c r="BK1913"/>
      <c r="BL1913"/>
      <c r="BM1913"/>
      <c r="BN1913"/>
      <c r="BO1913"/>
    </row>
    <row r="1914" spans="1:67" ht="15" x14ac:dyDescent="0.25">
      <c r="A1914" s="245" t="s">
        <v>5383</v>
      </c>
      <c r="B1914" s="245" t="s">
        <v>5382</v>
      </c>
      <c r="C1914" s="245" t="s">
        <v>10999</v>
      </c>
      <c r="D1914" s="245" t="s">
        <v>11000</v>
      </c>
      <c r="E1914" s="246" t="s">
        <v>44</v>
      </c>
      <c r="F1914" s="245" t="s">
        <v>44</v>
      </c>
      <c r="G1914" s="245" t="s">
        <v>11005</v>
      </c>
      <c r="H1914" s="245" t="s">
        <v>11006</v>
      </c>
      <c r="I1914" s="245" t="s">
        <v>11</v>
      </c>
      <c r="J1914" s="245" t="s">
        <v>59</v>
      </c>
      <c r="K1914" s="246" t="s">
        <v>23464</v>
      </c>
      <c r="L1914" s="245" t="s">
        <v>568</v>
      </c>
      <c r="M1914"/>
      <c r="N1914"/>
      <c r="O1914"/>
      <c r="P1914"/>
      <c r="Q1914"/>
      <c r="R1914"/>
      <c r="S1914"/>
      <c r="T1914"/>
      <c r="U1914"/>
      <c r="V1914"/>
      <c r="W1914"/>
      <c r="X1914"/>
      <c r="Y1914"/>
      <c r="Z1914"/>
      <c r="AA1914"/>
      <c r="AB1914"/>
      <c r="AC1914"/>
      <c r="AD1914"/>
      <c r="AE1914"/>
      <c r="AF1914"/>
      <c r="AG1914"/>
      <c r="AH1914"/>
      <c r="AI1914"/>
      <c r="AJ1914"/>
      <c r="AK1914"/>
      <c r="AL1914"/>
      <c r="AM1914"/>
      <c r="AN1914"/>
      <c r="AO1914"/>
      <c r="AP1914"/>
      <c r="AQ1914"/>
      <c r="AR1914"/>
      <c r="AS1914"/>
      <c r="AT1914"/>
      <c r="AU1914"/>
      <c r="AV1914"/>
      <c r="AW1914"/>
      <c r="AX1914"/>
      <c r="AY1914"/>
      <c r="AZ1914"/>
      <c r="BA1914"/>
      <c r="BB1914"/>
      <c r="BC1914"/>
      <c r="BD1914"/>
      <c r="BE1914"/>
      <c r="BF1914"/>
      <c r="BG1914"/>
      <c r="BH1914"/>
      <c r="BI1914"/>
      <c r="BJ1914"/>
      <c r="BK1914"/>
      <c r="BL1914"/>
      <c r="BM1914"/>
      <c r="BN1914"/>
      <c r="BO1914"/>
    </row>
    <row r="1915" spans="1:67" ht="15" x14ac:dyDescent="0.25">
      <c r="A1915" s="245" t="s">
        <v>5383</v>
      </c>
      <c r="B1915" s="245" t="s">
        <v>5382</v>
      </c>
      <c r="C1915" s="245" t="s">
        <v>10999</v>
      </c>
      <c r="D1915" s="245" t="s">
        <v>11000</v>
      </c>
      <c r="E1915" s="246" t="s">
        <v>44</v>
      </c>
      <c r="F1915" s="245" t="s">
        <v>44</v>
      </c>
      <c r="G1915" s="245" t="s">
        <v>11007</v>
      </c>
      <c r="H1915" s="245" t="s">
        <v>11008</v>
      </c>
      <c r="I1915" s="245" t="s">
        <v>11</v>
      </c>
      <c r="J1915" s="245" t="s">
        <v>59</v>
      </c>
      <c r="K1915" s="246" t="s">
        <v>23465</v>
      </c>
      <c r="L1915" s="245" t="s">
        <v>568</v>
      </c>
      <c r="M1915"/>
      <c r="N1915"/>
      <c r="O1915"/>
      <c r="P1915"/>
      <c r="Q1915"/>
      <c r="R1915"/>
      <c r="S1915"/>
      <c r="T1915"/>
      <c r="U1915"/>
      <c r="V1915"/>
      <c r="W1915"/>
      <c r="X1915"/>
      <c r="Y1915"/>
      <c r="Z1915"/>
      <c r="AA1915"/>
      <c r="AB1915"/>
      <c r="AC1915"/>
      <c r="AD1915"/>
      <c r="AE1915"/>
      <c r="AF1915"/>
      <c r="AG1915"/>
      <c r="AH1915"/>
      <c r="AI1915"/>
      <c r="AJ1915"/>
      <c r="AK1915"/>
      <c r="AL1915"/>
      <c r="AM1915"/>
      <c r="AN1915"/>
      <c r="AO1915"/>
      <c r="AP1915"/>
      <c r="AQ1915"/>
      <c r="AR1915"/>
      <c r="AS1915"/>
      <c r="AT1915"/>
      <c r="AU1915"/>
      <c r="AV1915"/>
      <c r="AW1915"/>
      <c r="AX1915"/>
      <c r="AY1915"/>
      <c r="AZ1915"/>
      <c r="BA1915"/>
      <c r="BB1915"/>
      <c r="BC1915"/>
      <c r="BD1915"/>
      <c r="BE1915"/>
      <c r="BF1915"/>
      <c r="BG1915"/>
      <c r="BH1915"/>
      <c r="BI1915"/>
      <c r="BJ1915"/>
      <c r="BK1915"/>
      <c r="BL1915"/>
      <c r="BM1915"/>
      <c r="BN1915"/>
      <c r="BO1915"/>
    </row>
    <row r="1916" spans="1:67" ht="15" x14ac:dyDescent="0.25">
      <c r="A1916" s="245" t="s">
        <v>5383</v>
      </c>
      <c r="B1916" s="245" t="s">
        <v>5382</v>
      </c>
      <c r="C1916" s="245" t="s">
        <v>10999</v>
      </c>
      <c r="D1916" s="245" t="s">
        <v>11000</v>
      </c>
      <c r="E1916" s="246" t="s">
        <v>44</v>
      </c>
      <c r="F1916" s="245" t="s">
        <v>44</v>
      </c>
      <c r="G1916" s="245" t="s">
        <v>11009</v>
      </c>
      <c r="H1916" s="245" t="s">
        <v>11010</v>
      </c>
      <c r="I1916" s="245" t="s">
        <v>11</v>
      </c>
      <c r="J1916" s="245" t="s">
        <v>59</v>
      </c>
      <c r="K1916" s="246" t="s">
        <v>23466</v>
      </c>
      <c r="L1916" s="245" t="s">
        <v>568</v>
      </c>
      <c r="M1916"/>
      <c r="N1916"/>
      <c r="O1916"/>
      <c r="P1916"/>
      <c r="Q1916"/>
      <c r="R1916"/>
      <c r="S1916"/>
      <c r="T1916"/>
      <c r="U1916"/>
      <c r="V1916"/>
      <c r="W1916"/>
      <c r="X1916"/>
      <c r="Y1916"/>
      <c r="Z1916"/>
      <c r="AA1916"/>
      <c r="AB1916"/>
      <c r="AC1916"/>
      <c r="AD1916"/>
      <c r="AE1916"/>
      <c r="AF1916"/>
      <c r="AG1916"/>
      <c r="AH1916"/>
      <c r="AI1916"/>
      <c r="AJ1916"/>
      <c r="AK1916"/>
      <c r="AL1916"/>
      <c r="AM1916"/>
      <c r="AN1916"/>
      <c r="AO1916"/>
      <c r="AP1916"/>
      <c r="AQ1916"/>
      <c r="AR1916"/>
      <c r="AS1916"/>
      <c r="AT1916"/>
      <c r="AU1916"/>
      <c r="AV1916"/>
      <c r="AW1916"/>
      <c r="AX1916"/>
      <c r="AY1916"/>
      <c r="AZ1916"/>
      <c r="BA1916"/>
      <c r="BB1916"/>
      <c r="BC1916"/>
      <c r="BD1916"/>
      <c r="BE1916"/>
      <c r="BF1916"/>
      <c r="BG1916"/>
      <c r="BH1916"/>
      <c r="BI1916"/>
      <c r="BJ1916"/>
      <c r="BK1916"/>
      <c r="BL1916"/>
      <c r="BM1916"/>
      <c r="BN1916"/>
      <c r="BO1916"/>
    </row>
    <row r="1917" spans="1:67" ht="15" x14ac:dyDescent="0.25">
      <c r="A1917" s="245" t="s">
        <v>5383</v>
      </c>
      <c r="B1917" s="245" t="s">
        <v>5382</v>
      </c>
      <c r="C1917" s="245" t="s">
        <v>10999</v>
      </c>
      <c r="D1917" s="245" t="s">
        <v>11000</v>
      </c>
      <c r="E1917" s="246" t="s">
        <v>44</v>
      </c>
      <c r="F1917" s="245" t="s">
        <v>44</v>
      </c>
      <c r="G1917" s="245" t="s">
        <v>11011</v>
      </c>
      <c r="H1917" s="245" t="s">
        <v>11012</v>
      </c>
      <c r="I1917" s="245" t="s">
        <v>11</v>
      </c>
      <c r="J1917" s="245" t="s">
        <v>59</v>
      </c>
      <c r="K1917" s="246" t="s">
        <v>17449</v>
      </c>
      <c r="L1917" s="245" t="s">
        <v>568</v>
      </c>
      <c r="M1917"/>
      <c r="N1917"/>
      <c r="O1917"/>
      <c r="P1917"/>
      <c r="Q1917"/>
      <c r="R1917"/>
      <c r="S1917"/>
      <c r="T1917"/>
      <c r="U1917"/>
      <c r="V1917"/>
      <c r="W1917"/>
      <c r="X1917"/>
      <c r="Y1917"/>
      <c r="Z1917"/>
      <c r="AA1917"/>
      <c r="AB1917"/>
      <c r="AC1917"/>
      <c r="AD1917"/>
      <c r="AE1917"/>
      <c r="AF1917"/>
      <c r="AG1917"/>
      <c r="AH1917"/>
      <c r="AI1917"/>
      <c r="AJ1917"/>
      <c r="AK1917"/>
      <c r="AL1917"/>
      <c r="AM1917"/>
      <c r="AN1917"/>
      <c r="AO1917"/>
      <c r="AP1917"/>
      <c r="AQ1917"/>
      <c r="AR1917"/>
      <c r="AS1917"/>
      <c r="AT1917"/>
      <c r="AU1917"/>
      <c r="AV1917"/>
      <c r="AW1917"/>
      <c r="AX1917"/>
      <c r="AY1917"/>
      <c r="AZ1917"/>
      <c r="BA1917"/>
      <c r="BB1917"/>
      <c r="BC1917"/>
      <c r="BD1917"/>
      <c r="BE1917"/>
      <c r="BF1917"/>
      <c r="BG1917"/>
      <c r="BH1917"/>
      <c r="BI1917"/>
      <c r="BJ1917"/>
      <c r="BK1917"/>
      <c r="BL1917"/>
      <c r="BM1917"/>
      <c r="BN1917"/>
      <c r="BO1917"/>
    </row>
    <row r="1918" spans="1:67" ht="15" x14ac:dyDescent="0.25">
      <c r="A1918" s="245" t="s">
        <v>5383</v>
      </c>
      <c r="B1918" s="245" t="s">
        <v>5382</v>
      </c>
      <c r="C1918" s="245" t="s">
        <v>10999</v>
      </c>
      <c r="D1918" s="245" t="s">
        <v>11000</v>
      </c>
      <c r="E1918" s="246" t="s">
        <v>44</v>
      </c>
      <c r="F1918" s="245" t="s">
        <v>44</v>
      </c>
      <c r="G1918" s="245" t="s">
        <v>11013</v>
      </c>
      <c r="H1918" s="245" t="s">
        <v>11014</v>
      </c>
      <c r="I1918" s="245" t="s">
        <v>11</v>
      </c>
      <c r="J1918" s="245" t="s">
        <v>106</v>
      </c>
      <c r="K1918" s="246" t="s">
        <v>17356</v>
      </c>
      <c r="L1918" s="245" t="s">
        <v>568</v>
      </c>
      <c r="M1918"/>
      <c r="N1918"/>
      <c r="O1918"/>
      <c r="P1918"/>
      <c r="Q1918"/>
      <c r="R1918"/>
      <c r="S1918"/>
      <c r="T1918"/>
      <c r="U1918"/>
      <c r="V1918"/>
      <c r="W1918"/>
      <c r="X1918"/>
      <c r="Y1918"/>
      <c r="Z1918"/>
      <c r="AA1918"/>
      <c r="AB1918"/>
      <c r="AC1918"/>
      <c r="AD1918"/>
      <c r="AE1918"/>
      <c r="AF1918"/>
      <c r="AG1918"/>
      <c r="AH1918"/>
      <c r="AI1918"/>
      <c r="AJ1918"/>
      <c r="AK1918"/>
      <c r="AL1918"/>
      <c r="AM1918"/>
      <c r="AN1918"/>
      <c r="AO1918"/>
      <c r="AP1918"/>
      <c r="AQ1918"/>
      <c r="AR1918"/>
      <c r="AS1918"/>
      <c r="AT1918"/>
      <c r="AU1918"/>
      <c r="AV1918"/>
      <c r="AW1918"/>
      <c r="AX1918"/>
      <c r="AY1918"/>
      <c r="AZ1918"/>
      <c r="BA1918"/>
      <c r="BB1918"/>
      <c r="BC1918"/>
      <c r="BD1918"/>
      <c r="BE1918"/>
      <c r="BF1918"/>
      <c r="BG1918"/>
      <c r="BH1918"/>
      <c r="BI1918"/>
      <c r="BJ1918"/>
      <c r="BK1918"/>
      <c r="BL1918"/>
      <c r="BM1918"/>
      <c r="BN1918"/>
      <c r="BO1918"/>
    </row>
    <row r="1919" spans="1:67" ht="15" x14ac:dyDescent="0.25">
      <c r="A1919" s="245" t="s">
        <v>5383</v>
      </c>
      <c r="B1919" s="245" t="s">
        <v>5382</v>
      </c>
      <c r="C1919" s="245" t="s">
        <v>10999</v>
      </c>
      <c r="D1919" s="245" t="s">
        <v>11000</v>
      </c>
      <c r="E1919" s="246" t="s">
        <v>44</v>
      </c>
      <c r="F1919" s="245" t="s">
        <v>44</v>
      </c>
      <c r="G1919" s="245" t="s">
        <v>11015</v>
      </c>
      <c r="H1919" s="245" t="s">
        <v>11016</v>
      </c>
      <c r="I1919" s="245" t="s">
        <v>11</v>
      </c>
      <c r="J1919" s="245" t="s">
        <v>106</v>
      </c>
      <c r="K1919" s="246" t="s">
        <v>19587</v>
      </c>
      <c r="L1919" s="245" t="s">
        <v>568</v>
      </c>
      <c r="M1919"/>
      <c r="N1919"/>
      <c r="O1919"/>
      <c r="P1919"/>
      <c r="Q1919"/>
      <c r="R1919"/>
      <c r="S1919"/>
      <c r="T1919"/>
      <c r="U1919"/>
      <c r="V1919"/>
      <c r="W1919"/>
      <c r="X1919"/>
      <c r="Y1919"/>
      <c r="Z1919"/>
      <c r="AA1919"/>
      <c r="AB1919"/>
      <c r="AC1919"/>
      <c r="AD1919"/>
      <c r="AE1919"/>
      <c r="AF1919"/>
      <c r="AG1919"/>
      <c r="AH1919"/>
      <c r="AI1919"/>
      <c r="AJ1919"/>
      <c r="AK1919"/>
      <c r="AL1919"/>
      <c r="AM1919"/>
      <c r="AN1919"/>
      <c r="AO1919"/>
      <c r="AP1919"/>
      <c r="AQ1919"/>
      <c r="AR1919"/>
      <c r="AS1919"/>
      <c r="AT1919"/>
      <c r="AU1919"/>
      <c r="AV1919"/>
      <c r="AW1919"/>
      <c r="AX1919"/>
      <c r="AY1919"/>
      <c r="AZ1919"/>
      <c r="BA1919"/>
      <c r="BB1919"/>
      <c r="BC1919"/>
      <c r="BD1919"/>
      <c r="BE1919"/>
      <c r="BF1919"/>
      <c r="BG1919"/>
      <c r="BH1919"/>
      <c r="BI1919"/>
      <c r="BJ1919"/>
      <c r="BK1919"/>
      <c r="BL1919"/>
      <c r="BM1919"/>
      <c r="BN1919"/>
      <c r="BO1919"/>
    </row>
    <row r="1920" spans="1:67" ht="15" x14ac:dyDescent="0.25">
      <c r="A1920" s="245" t="s">
        <v>5383</v>
      </c>
      <c r="B1920" s="245" t="s">
        <v>5382</v>
      </c>
      <c r="C1920" s="245" t="s">
        <v>10999</v>
      </c>
      <c r="D1920" s="245" t="s">
        <v>11000</v>
      </c>
      <c r="E1920" s="246" t="s">
        <v>44</v>
      </c>
      <c r="F1920" s="245" t="s">
        <v>44</v>
      </c>
      <c r="G1920" s="245" t="s">
        <v>11017</v>
      </c>
      <c r="H1920" s="245" t="s">
        <v>11018</v>
      </c>
      <c r="I1920" s="245" t="s">
        <v>11</v>
      </c>
      <c r="J1920" s="245" t="s">
        <v>106</v>
      </c>
      <c r="K1920" s="246" t="s">
        <v>11732</v>
      </c>
      <c r="L1920" s="245" t="s">
        <v>568</v>
      </c>
      <c r="M1920"/>
      <c r="N1920"/>
      <c r="O1920"/>
      <c r="P1920"/>
      <c r="Q1920"/>
      <c r="R1920"/>
      <c r="S1920"/>
      <c r="T1920"/>
      <c r="U1920"/>
      <c r="V1920"/>
      <c r="W1920"/>
      <c r="X1920"/>
      <c r="Y1920"/>
      <c r="Z1920"/>
      <c r="AA1920"/>
      <c r="AB1920"/>
      <c r="AC1920"/>
      <c r="AD1920"/>
      <c r="AE1920"/>
      <c r="AF1920"/>
      <c r="AG1920"/>
      <c r="AH1920"/>
      <c r="AI1920"/>
      <c r="AJ1920"/>
      <c r="AK1920"/>
      <c r="AL1920"/>
      <c r="AM1920"/>
      <c r="AN1920"/>
      <c r="AO1920"/>
      <c r="AP1920"/>
      <c r="AQ1920"/>
      <c r="AR1920"/>
      <c r="AS1920"/>
      <c r="AT1920"/>
      <c r="AU1920"/>
      <c r="AV1920"/>
      <c r="AW1920"/>
      <c r="AX1920"/>
      <c r="AY1920"/>
      <c r="AZ1920"/>
      <c r="BA1920"/>
      <c r="BB1920"/>
      <c r="BC1920"/>
      <c r="BD1920"/>
      <c r="BE1920"/>
      <c r="BF1920"/>
      <c r="BG1920"/>
      <c r="BH1920"/>
      <c r="BI1920"/>
      <c r="BJ1920"/>
      <c r="BK1920"/>
      <c r="BL1920"/>
      <c r="BM1920"/>
      <c r="BN1920"/>
      <c r="BO1920"/>
    </row>
    <row r="1921" spans="1:67" ht="15" x14ac:dyDescent="0.25">
      <c r="A1921" s="245" t="s">
        <v>5383</v>
      </c>
      <c r="B1921" s="245" t="s">
        <v>5382</v>
      </c>
      <c r="C1921" s="245" t="s">
        <v>10999</v>
      </c>
      <c r="D1921" s="245" t="s">
        <v>11000</v>
      </c>
      <c r="E1921" s="246" t="s">
        <v>44</v>
      </c>
      <c r="F1921" s="245" t="s">
        <v>44</v>
      </c>
      <c r="G1921" s="245" t="s">
        <v>11019</v>
      </c>
      <c r="H1921" s="245" t="s">
        <v>11020</v>
      </c>
      <c r="I1921" s="245" t="s">
        <v>11</v>
      </c>
      <c r="J1921" s="245" t="s">
        <v>106</v>
      </c>
      <c r="K1921" s="246" t="s">
        <v>8551</v>
      </c>
      <c r="L1921" s="245" t="s">
        <v>568</v>
      </c>
      <c r="M1921"/>
      <c r="N1921"/>
      <c r="O1921"/>
      <c r="P1921"/>
      <c r="Q1921"/>
      <c r="R1921"/>
      <c r="S1921"/>
      <c r="T1921"/>
      <c r="U1921"/>
      <c r="V1921"/>
      <c r="W1921"/>
      <c r="X1921"/>
      <c r="Y1921"/>
      <c r="Z1921"/>
      <c r="AA1921"/>
      <c r="AB1921"/>
      <c r="AC1921"/>
      <c r="AD1921"/>
      <c r="AE1921"/>
      <c r="AF1921"/>
      <c r="AG1921"/>
      <c r="AH1921"/>
      <c r="AI1921"/>
      <c r="AJ1921"/>
      <c r="AK1921"/>
      <c r="AL1921"/>
      <c r="AM1921"/>
      <c r="AN1921"/>
      <c r="AO1921"/>
      <c r="AP1921"/>
      <c r="AQ1921"/>
      <c r="AR1921"/>
      <c r="AS1921"/>
      <c r="AT1921"/>
      <c r="AU1921"/>
      <c r="AV1921"/>
      <c r="AW1921"/>
      <c r="AX1921"/>
      <c r="AY1921"/>
      <c r="AZ1921"/>
      <c r="BA1921"/>
      <c r="BB1921"/>
      <c r="BC1921"/>
      <c r="BD1921"/>
      <c r="BE1921"/>
      <c r="BF1921"/>
      <c r="BG1921"/>
      <c r="BH1921"/>
      <c r="BI1921"/>
      <c r="BJ1921"/>
      <c r="BK1921"/>
      <c r="BL1921"/>
      <c r="BM1921"/>
      <c r="BN1921"/>
      <c r="BO1921"/>
    </row>
    <row r="1922" spans="1:67" ht="15" x14ac:dyDescent="0.25">
      <c r="A1922" s="245" t="s">
        <v>5383</v>
      </c>
      <c r="B1922" s="245" t="s">
        <v>5382</v>
      </c>
      <c r="C1922" s="245" t="s">
        <v>10999</v>
      </c>
      <c r="D1922" s="245" t="s">
        <v>11000</v>
      </c>
      <c r="E1922" s="246" t="s">
        <v>44</v>
      </c>
      <c r="F1922" s="245" t="s">
        <v>44</v>
      </c>
      <c r="G1922" s="245" t="s">
        <v>11022</v>
      </c>
      <c r="H1922" s="245" t="s">
        <v>11023</v>
      </c>
      <c r="I1922" s="245" t="s">
        <v>11</v>
      </c>
      <c r="J1922" s="245" t="s">
        <v>106</v>
      </c>
      <c r="K1922" s="246" t="s">
        <v>697</v>
      </c>
      <c r="L1922" s="245" t="s">
        <v>568</v>
      </c>
      <c r="M1922"/>
      <c r="N1922"/>
      <c r="O1922"/>
      <c r="P1922"/>
      <c r="Q1922"/>
      <c r="R1922"/>
      <c r="S1922"/>
      <c r="T1922"/>
      <c r="U1922"/>
      <c r="V1922"/>
      <c r="W1922"/>
      <c r="X1922"/>
      <c r="Y1922"/>
      <c r="Z1922"/>
      <c r="AA1922"/>
      <c r="AB1922"/>
      <c r="AC1922"/>
      <c r="AD1922"/>
      <c r="AE1922"/>
      <c r="AF1922"/>
      <c r="AG1922"/>
      <c r="AH1922"/>
      <c r="AI1922"/>
      <c r="AJ1922"/>
      <c r="AK1922"/>
      <c r="AL1922"/>
      <c r="AM1922"/>
      <c r="AN1922"/>
      <c r="AO1922"/>
      <c r="AP1922"/>
      <c r="AQ1922"/>
      <c r="AR1922"/>
      <c r="AS1922"/>
      <c r="AT1922"/>
      <c r="AU1922"/>
      <c r="AV1922"/>
      <c r="AW1922"/>
      <c r="AX1922"/>
      <c r="AY1922"/>
      <c r="AZ1922"/>
      <c r="BA1922"/>
      <c r="BB1922"/>
      <c r="BC1922"/>
      <c r="BD1922"/>
      <c r="BE1922"/>
      <c r="BF1922"/>
      <c r="BG1922"/>
      <c r="BH1922"/>
      <c r="BI1922"/>
      <c r="BJ1922"/>
      <c r="BK1922"/>
      <c r="BL1922"/>
      <c r="BM1922"/>
      <c r="BN1922"/>
      <c r="BO1922"/>
    </row>
    <row r="1923" spans="1:67" ht="15" x14ac:dyDescent="0.25">
      <c r="A1923" s="245" t="s">
        <v>5383</v>
      </c>
      <c r="B1923" s="245" t="s">
        <v>5382</v>
      </c>
      <c r="C1923" s="245" t="s">
        <v>10999</v>
      </c>
      <c r="D1923" s="245" t="s">
        <v>11000</v>
      </c>
      <c r="E1923" s="246" t="s">
        <v>44</v>
      </c>
      <c r="F1923" s="245" t="s">
        <v>44</v>
      </c>
      <c r="G1923" s="245" t="s">
        <v>11024</v>
      </c>
      <c r="H1923" s="245" t="s">
        <v>11025</v>
      </c>
      <c r="I1923" s="245" t="s">
        <v>11</v>
      </c>
      <c r="J1923" s="245" t="s">
        <v>106</v>
      </c>
      <c r="K1923" s="246" t="s">
        <v>15387</v>
      </c>
      <c r="L1923" s="245" t="s">
        <v>568</v>
      </c>
      <c r="M1923"/>
      <c r="N1923"/>
      <c r="O1923"/>
      <c r="P1923"/>
      <c r="Q1923"/>
      <c r="R1923"/>
      <c r="S1923"/>
      <c r="T1923"/>
      <c r="U1923"/>
      <c r="V1923"/>
      <c r="W1923"/>
      <c r="X1923"/>
      <c r="Y1923"/>
      <c r="Z1923"/>
      <c r="AA1923"/>
      <c r="AB1923"/>
      <c r="AC1923"/>
      <c r="AD1923"/>
      <c r="AE1923"/>
      <c r="AF1923"/>
      <c r="AG1923"/>
      <c r="AH1923"/>
      <c r="AI1923"/>
      <c r="AJ1923"/>
      <c r="AK1923"/>
      <c r="AL1923"/>
      <c r="AM1923"/>
      <c r="AN1923"/>
      <c r="AO1923"/>
      <c r="AP1923"/>
      <c r="AQ1923"/>
      <c r="AR1923"/>
      <c r="AS1923"/>
      <c r="AT1923"/>
      <c r="AU1923"/>
      <c r="AV1923"/>
      <c r="AW1923"/>
      <c r="AX1923"/>
      <c r="AY1923"/>
      <c r="AZ1923"/>
      <c r="BA1923"/>
      <c r="BB1923"/>
      <c r="BC1923"/>
      <c r="BD1923"/>
      <c r="BE1923"/>
      <c r="BF1923"/>
      <c r="BG1923"/>
      <c r="BH1923"/>
      <c r="BI1923"/>
      <c r="BJ1923"/>
      <c r="BK1923"/>
      <c r="BL1923"/>
      <c r="BM1923"/>
      <c r="BN1923"/>
      <c r="BO1923"/>
    </row>
    <row r="1924" spans="1:67" ht="15" x14ac:dyDescent="0.25">
      <c r="A1924" s="245" t="s">
        <v>5290</v>
      </c>
      <c r="B1924" s="245" t="s">
        <v>5289</v>
      </c>
      <c r="C1924" s="245" t="s">
        <v>5324</v>
      </c>
      <c r="D1924" s="245" t="s">
        <v>5323</v>
      </c>
      <c r="E1924" s="246" t="s">
        <v>44</v>
      </c>
      <c r="F1924" s="245" t="s">
        <v>44</v>
      </c>
      <c r="G1924" s="245" t="s">
        <v>8688</v>
      </c>
      <c r="H1924" s="245" t="s">
        <v>11027</v>
      </c>
      <c r="I1924" s="245" t="s">
        <v>24</v>
      </c>
      <c r="J1924" s="245" t="s">
        <v>59</v>
      </c>
      <c r="K1924" s="246" t="s">
        <v>23467</v>
      </c>
      <c r="L1924" s="245" t="s">
        <v>568</v>
      </c>
      <c r="M1924"/>
      <c r="N1924"/>
      <c r="O1924"/>
      <c r="P1924"/>
      <c r="Q1924"/>
      <c r="R1924"/>
      <c r="S1924"/>
      <c r="T1924"/>
      <c r="U1924"/>
      <c r="V1924"/>
      <c r="W1924"/>
      <c r="X1924"/>
      <c r="Y1924"/>
      <c r="Z1924"/>
      <c r="AA1924"/>
      <c r="AB1924"/>
      <c r="AC1924"/>
      <c r="AD1924"/>
      <c r="AE1924"/>
      <c r="AF1924"/>
      <c r="AG1924"/>
      <c r="AH1924"/>
      <c r="AI1924"/>
      <c r="AJ1924"/>
      <c r="AK1924"/>
      <c r="AL1924"/>
      <c r="AM1924"/>
      <c r="AN1924"/>
      <c r="AO1924"/>
      <c r="AP1924"/>
      <c r="AQ1924"/>
      <c r="AR1924"/>
      <c r="AS1924"/>
      <c r="AT1924"/>
      <c r="AU1924"/>
      <c r="AV1924"/>
      <c r="AW1924"/>
      <c r="AX1924"/>
      <c r="AY1924"/>
      <c r="AZ1924"/>
      <c r="BA1924"/>
      <c r="BB1924"/>
      <c r="BC1924"/>
      <c r="BD1924"/>
      <c r="BE1924"/>
      <c r="BF1924"/>
      <c r="BG1924"/>
      <c r="BH1924"/>
      <c r="BI1924"/>
      <c r="BJ1924"/>
      <c r="BK1924"/>
      <c r="BL1924"/>
      <c r="BM1924"/>
      <c r="BN1924"/>
      <c r="BO1924"/>
    </row>
    <row r="1925" spans="1:67" ht="15" x14ac:dyDescent="0.25">
      <c r="A1925" s="245" t="s">
        <v>5290</v>
      </c>
      <c r="B1925" s="245" t="s">
        <v>5289</v>
      </c>
      <c r="C1925" s="245" t="s">
        <v>5324</v>
      </c>
      <c r="D1925" s="245" t="s">
        <v>5323</v>
      </c>
      <c r="E1925" s="246" t="s">
        <v>44</v>
      </c>
      <c r="F1925" s="245" t="s">
        <v>44</v>
      </c>
      <c r="G1925" s="245" t="s">
        <v>8687</v>
      </c>
      <c r="H1925" s="245" t="s">
        <v>11028</v>
      </c>
      <c r="I1925" s="245" t="s">
        <v>24</v>
      </c>
      <c r="J1925" s="245" t="s">
        <v>59</v>
      </c>
      <c r="K1925" s="246" t="s">
        <v>23468</v>
      </c>
      <c r="L1925" s="245" t="s">
        <v>568</v>
      </c>
      <c r="M1925"/>
      <c r="N1925"/>
      <c r="O1925"/>
      <c r="P1925"/>
      <c r="Q1925"/>
      <c r="R1925"/>
      <c r="S1925"/>
      <c r="T1925"/>
      <c r="U1925"/>
      <c r="V1925"/>
      <c r="W1925"/>
      <c r="X1925"/>
      <c r="Y1925"/>
      <c r="Z1925"/>
      <c r="AA1925"/>
      <c r="AB1925"/>
      <c r="AC1925"/>
      <c r="AD1925"/>
      <c r="AE1925"/>
      <c r="AF1925"/>
      <c r="AG1925"/>
      <c r="AH1925"/>
      <c r="AI1925"/>
      <c r="AJ1925"/>
      <c r="AK1925"/>
      <c r="AL1925"/>
      <c r="AM1925"/>
      <c r="AN1925"/>
      <c r="AO1925"/>
      <c r="AP1925"/>
      <c r="AQ1925"/>
      <c r="AR1925"/>
      <c r="AS1925"/>
      <c r="AT1925"/>
      <c r="AU1925"/>
      <c r="AV1925"/>
      <c r="AW1925"/>
      <c r="AX1925"/>
      <c r="AY1925"/>
      <c r="AZ1925"/>
      <c r="BA1925"/>
      <c r="BB1925"/>
      <c r="BC1925"/>
      <c r="BD1925"/>
      <c r="BE1925"/>
      <c r="BF1925"/>
      <c r="BG1925"/>
      <c r="BH1925"/>
      <c r="BI1925"/>
      <c r="BJ1925"/>
      <c r="BK1925"/>
      <c r="BL1925"/>
      <c r="BM1925"/>
      <c r="BN1925"/>
      <c r="BO1925"/>
    </row>
    <row r="1926" spans="1:67" ht="15" x14ac:dyDescent="0.25">
      <c r="A1926" s="245" t="s">
        <v>5290</v>
      </c>
      <c r="B1926" s="245" t="s">
        <v>5289</v>
      </c>
      <c r="C1926" s="245" t="s">
        <v>5324</v>
      </c>
      <c r="D1926" s="245" t="s">
        <v>5323</v>
      </c>
      <c r="E1926" s="246" t="s">
        <v>44</v>
      </c>
      <c r="F1926" s="245" t="s">
        <v>44</v>
      </c>
      <c r="G1926" s="245" t="s">
        <v>8686</v>
      </c>
      <c r="H1926" s="245" t="s">
        <v>11029</v>
      </c>
      <c r="I1926" s="245" t="s">
        <v>24</v>
      </c>
      <c r="J1926" s="245" t="s">
        <v>59</v>
      </c>
      <c r="K1926" s="246" t="s">
        <v>23469</v>
      </c>
      <c r="L1926" s="245" t="s">
        <v>568</v>
      </c>
      <c r="M1926"/>
      <c r="N1926"/>
      <c r="O1926"/>
      <c r="P1926"/>
      <c r="Q1926"/>
      <c r="R1926"/>
      <c r="S1926"/>
      <c r="T1926"/>
      <c r="U1926"/>
      <c r="V1926"/>
      <c r="W1926"/>
      <c r="X1926"/>
      <c r="Y1926"/>
      <c r="Z1926"/>
      <c r="AA1926"/>
      <c r="AB1926"/>
      <c r="AC1926"/>
      <c r="AD1926"/>
      <c r="AE1926"/>
      <c r="AF1926"/>
      <c r="AG1926"/>
      <c r="AH1926"/>
      <c r="AI1926"/>
      <c r="AJ1926"/>
      <c r="AK1926"/>
      <c r="AL1926"/>
      <c r="AM1926"/>
      <c r="AN1926"/>
      <c r="AO1926"/>
      <c r="AP1926"/>
      <c r="AQ1926"/>
      <c r="AR1926"/>
      <c r="AS1926"/>
      <c r="AT1926"/>
      <c r="AU1926"/>
      <c r="AV1926"/>
      <c r="AW1926"/>
      <c r="AX1926"/>
      <c r="AY1926"/>
      <c r="AZ1926"/>
      <c r="BA1926"/>
      <c r="BB1926"/>
      <c r="BC1926"/>
      <c r="BD1926"/>
      <c r="BE1926"/>
      <c r="BF1926"/>
      <c r="BG1926"/>
      <c r="BH1926"/>
      <c r="BI1926"/>
      <c r="BJ1926"/>
      <c r="BK1926"/>
      <c r="BL1926"/>
      <c r="BM1926"/>
      <c r="BN1926"/>
      <c r="BO1926"/>
    </row>
    <row r="1927" spans="1:67" ht="15" x14ac:dyDescent="0.25">
      <c r="A1927" s="245" t="s">
        <v>5290</v>
      </c>
      <c r="B1927" s="245" t="s">
        <v>5289</v>
      </c>
      <c r="C1927" s="245" t="s">
        <v>5324</v>
      </c>
      <c r="D1927" s="245" t="s">
        <v>5323</v>
      </c>
      <c r="E1927" s="246" t="s">
        <v>44</v>
      </c>
      <c r="F1927" s="245" t="s">
        <v>44</v>
      </c>
      <c r="G1927" s="245" t="s">
        <v>8685</v>
      </c>
      <c r="H1927" s="245" t="s">
        <v>11030</v>
      </c>
      <c r="I1927" s="245" t="s">
        <v>24</v>
      </c>
      <c r="J1927" s="245" t="s">
        <v>59</v>
      </c>
      <c r="K1927" s="246" t="s">
        <v>23470</v>
      </c>
      <c r="L1927" s="245" t="s">
        <v>568</v>
      </c>
      <c r="M1927"/>
      <c r="N1927"/>
      <c r="O1927"/>
      <c r="P1927"/>
      <c r="Q1927"/>
      <c r="R1927"/>
      <c r="S1927"/>
      <c r="T1927"/>
      <c r="U1927"/>
      <c r="V1927"/>
      <c r="W1927"/>
      <c r="X1927"/>
      <c r="Y1927"/>
      <c r="Z1927"/>
      <c r="AA1927"/>
      <c r="AB1927"/>
      <c r="AC1927"/>
      <c r="AD1927"/>
      <c r="AE1927"/>
      <c r="AF1927"/>
      <c r="AG1927"/>
      <c r="AH1927"/>
      <c r="AI1927"/>
      <c r="AJ1927"/>
      <c r="AK1927"/>
      <c r="AL1927"/>
      <c r="AM1927"/>
      <c r="AN1927"/>
      <c r="AO1927"/>
      <c r="AP1927"/>
      <c r="AQ1927"/>
      <c r="AR1927"/>
      <c r="AS1927"/>
      <c r="AT1927"/>
      <c r="AU1927"/>
      <c r="AV1927"/>
      <c r="AW1927"/>
      <c r="AX1927"/>
      <c r="AY1927"/>
      <c r="AZ1927"/>
      <c r="BA1927"/>
      <c r="BB1927"/>
      <c r="BC1927"/>
      <c r="BD1927"/>
      <c r="BE1927"/>
      <c r="BF1927"/>
      <c r="BG1927"/>
      <c r="BH1927"/>
      <c r="BI1927"/>
      <c r="BJ1927"/>
      <c r="BK1927"/>
      <c r="BL1927"/>
      <c r="BM1927"/>
      <c r="BN1927"/>
      <c r="BO1927"/>
    </row>
    <row r="1928" spans="1:67" ht="15" x14ac:dyDescent="0.25">
      <c r="A1928" s="245" t="s">
        <v>5290</v>
      </c>
      <c r="B1928" s="245" t="s">
        <v>5289</v>
      </c>
      <c r="C1928" s="245" t="s">
        <v>5324</v>
      </c>
      <c r="D1928" s="245" t="s">
        <v>5323</v>
      </c>
      <c r="E1928" s="246" t="s">
        <v>44</v>
      </c>
      <c r="F1928" s="245" t="s">
        <v>44</v>
      </c>
      <c r="G1928" s="245" t="s">
        <v>8684</v>
      </c>
      <c r="H1928" s="245" t="s">
        <v>11031</v>
      </c>
      <c r="I1928" s="245" t="s">
        <v>24</v>
      </c>
      <c r="J1928" s="245" t="s">
        <v>59</v>
      </c>
      <c r="K1928" s="246" t="s">
        <v>23471</v>
      </c>
      <c r="L1928" s="245" t="s">
        <v>568</v>
      </c>
      <c r="M1928"/>
      <c r="N1928"/>
      <c r="O1928"/>
      <c r="P1928"/>
      <c r="Q1928"/>
      <c r="R1928"/>
      <c r="S1928"/>
      <c r="T1928"/>
      <c r="U1928"/>
      <c r="V1928"/>
      <c r="W1928"/>
      <c r="X1928"/>
      <c r="Y1928"/>
      <c r="Z1928"/>
      <c r="AA1928"/>
      <c r="AB1928"/>
      <c r="AC1928"/>
      <c r="AD1928"/>
      <c r="AE1928"/>
      <c r="AF1928"/>
      <c r="AG1928"/>
      <c r="AH1928"/>
      <c r="AI1928"/>
      <c r="AJ1928"/>
      <c r="AK1928"/>
      <c r="AL1928"/>
      <c r="AM1928"/>
      <c r="AN1928"/>
      <c r="AO1928"/>
      <c r="AP1928"/>
      <c r="AQ1928"/>
      <c r="AR1928"/>
      <c r="AS1928"/>
      <c r="AT1928"/>
      <c r="AU1928"/>
      <c r="AV1928"/>
      <c r="AW1928"/>
      <c r="AX1928"/>
      <c r="AY1928"/>
      <c r="AZ1928"/>
      <c r="BA1928"/>
      <c r="BB1928"/>
      <c r="BC1928"/>
      <c r="BD1928"/>
      <c r="BE1928"/>
      <c r="BF1928"/>
      <c r="BG1928"/>
      <c r="BH1928"/>
      <c r="BI1928"/>
      <c r="BJ1928"/>
      <c r="BK1928"/>
      <c r="BL1928"/>
      <c r="BM1928"/>
      <c r="BN1928"/>
      <c r="BO1928"/>
    </row>
    <row r="1929" spans="1:67" ht="15" x14ac:dyDescent="0.25">
      <c r="A1929" s="245" t="s">
        <v>5290</v>
      </c>
      <c r="B1929" s="245" t="s">
        <v>5289</v>
      </c>
      <c r="C1929" s="245" t="s">
        <v>5324</v>
      </c>
      <c r="D1929" s="245" t="s">
        <v>5323</v>
      </c>
      <c r="E1929" s="246" t="s">
        <v>44</v>
      </c>
      <c r="F1929" s="245" t="s">
        <v>44</v>
      </c>
      <c r="G1929" s="245" t="s">
        <v>11032</v>
      </c>
      <c r="H1929" s="245" t="s">
        <v>11033</v>
      </c>
      <c r="I1929" s="245" t="s">
        <v>24</v>
      </c>
      <c r="J1929" s="245" t="s">
        <v>59</v>
      </c>
      <c r="K1929" s="246" t="s">
        <v>23472</v>
      </c>
      <c r="L1929" s="245" t="s">
        <v>568</v>
      </c>
      <c r="M1929"/>
      <c r="N1929"/>
      <c r="O1929"/>
      <c r="P1929"/>
      <c r="Q1929"/>
      <c r="R1929"/>
      <c r="S1929"/>
      <c r="T1929"/>
      <c r="U1929"/>
      <c r="V1929"/>
      <c r="W1929"/>
      <c r="X1929"/>
      <c r="Y1929"/>
      <c r="Z1929"/>
      <c r="AA1929"/>
      <c r="AB1929"/>
      <c r="AC1929"/>
      <c r="AD1929"/>
      <c r="AE1929"/>
      <c r="AF1929"/>
      <c r="AG1929"/>
      <c r="AH1929"/>
      <c r="AI1929"/>
      <c r="AJ1929"/>
      <c r="AK1929"/>
      <c r="AL1929"/>
      <c r="AM1929"/>
      <c r="AN1929"/>
      <c r="AO1929"/>
      <c r="AP1929"/>
      <c r="AQ1929"/>
      <c r="AR1929"/>
      <c r="AS1929"/>
      <c r="AT1929"/>
      <c r="AU1929"/>
      <c r="AV1929"/>
      <c r="AW1929"/>
      <c r="AX1929"/>
      <c r="AY1929"/>
      <c r="AZ1929"/>
      <c r="BA1929"/>
      <c r="BB1929"/>
      <c r="BC1929"/>
      <c r="BD1929"/>
      <c r="BE1929"/>
      <c r="BF1929"/>
      <c r="BG1929"/>
      <c r="BH1929"/>
      <c r="BI1929"/>
      <c r="BJ1929"/>
      <c r="BK1929"/>
      <c r="BL1929"/>
      <c r="BM1929"/>
      <c r="BN1929"/>
      <c r="BO1929"/>
    </row>
    <row r="1930" spans="1:67" ht="15" x14ac:dyDescent="0.25">
      <c r="A1930" s="245" t="s">
        <v>5290</v>
      </c>
      <c r="B1930" s="245" t="s">
        <v>5289</v>
      </c>
      <c r="C1930" s="245" t="s">
        <v>5324</v>
      </c>
      <c r="D1930" s="245" t="s">
        <v>5323</v>
      </c>
      <c r="E1930" s="246" t="s">
        <v>44</v>
      </c>
      <c r="F1930" s="245" t="s">
        <v>44</v>
      </c>
      <c r="G1930" s="245" t="s">
        <v>11034</v>
      </c>
      <c r="H1930" s="245" t="s">
        <v>11035</v>
      </c>
      <c r="I1930" s="245" t="s">
        <v>24</v>
      </c>
      <c r="J1930" s="245" t="s">
        <v>59</v>
      </c>
      <c r="K1930" s="246" t="s">
        <v>23473</v>
      </c>
      <c r="L1930" s="245" t="s">
        <v>568</v>
      </c>
      <c r="M1930"/>
      <c r="N1930"/>
      <c r="O1930"/>
      <c r="P1930"/>
      <c r="Q1930"/>
      <c r="R1930"/>
      <c r="S1930"/>
      <c r="T1930"/>
      <c r="U1930"/>
      <c r="V1930"/>
      <c r="W1930"/>
      <c r="X1930"/>
      <c r="Y1930"/>
      <c r="Z1930"/>
      <c r="AA1930"/>
      <c r="AB1930"/>
      <c r="AC1930"/>
      <c r="AD1930"/>
      <c r="AE1930"/>
      <c r="AF1930"/>
      <c r="AG1930"/>
      <c r="AH1930"/>
      <c r="AI1930"/>
      <c r="AJ1930"/>
      <c r="AK1930"/>
      <c r="AL1930"/>
      <c r="AM1930"/>
      <c r="AN1930"/>
      <c r="AO1930"/>
      <c r="AP1930"/>
      <c r="AQ1930"/>
      <c r="AR1930"/>
      <c r="AS1930"/>
      <c r="AT1930"/>
      <c r="AU1930"/>
      <c r="AV1930"/>
      <c r="AW1930"/>
      <c r="AX1930"/>
      <c r="AY1930"/>
      <c r="AZ1930"/>
      <c r="BA1930"/>
      <c r="BB1930"/>
      <c r="BC1930"/>
      <c r="BD1930"/>
      <c r="BE1930"/>
      <c r="BF1930"/>
      <c r="BG1930"/>
      <c r="BH1930"/>
      <c r="BI1930"/>
      <c r="BJ1930"/>
      <c r="BK1930"/>
      <c r="BL1930"/>
      <c r="BM1930"/>
      <c r="BN1930"/>
      <c r="BO1930"/>
    </row>
    <row r="1931" spans="1:67" ht="15" x14ac:dyDescent="0.25">
      <c r="A1931" s="245" t="s">
        <v>5290</v>
      </c>
      <c r="B1931" s="245" t="s">
        <v>5289</v>
      </c>
      <c r="C1931" s="245" t="s">
        <v>5324</v>
      </c>
      <c r="D1931" s="245" t="s">
        <v>5323</v>
      </c>
      <c r="E1931" s="246" t="s">
        <v>44</v>
      </c>
      <c r="F1931" s="245" t="s">
        <v>44</v>
      </c>
      <c r="G1931" s="245" t="s">
        <v>11036</v>
      </c>
      <c r="H1931" s="245" t="s">
        <v>11037</v>
      </c>
      <c r="I1931" s="245" t="s">
        <v>24</v>
      </c>
      <c r="J1931" s="245" t="s">
        <v>59</v>
      </c>
      <c r="K1931" s="246" t="s">
        <v>23474</v>
      </c>
      <c r="L1931" s="245" t="s">
        <v>568</v>
      </c>
      <c r="M1931"/>
      <c r="N1931"/>
      <c r="O1931"/>
      <c r="P1931"/>
      <c r="Q1931"/>
      <c r="R1931"/>
      <c r="S1931"/>
      <c r="T1931"/>
      <c r="U1931"/>
      <c r="V1931"/>
      <c r="W1931"/>
      <c r="X1931"/>
      <c r="Y1931"/>
      <c r="Z1931"/>
      <c r="AA1931"/>
      <c r="AB1931"/>
      <c r="AC1931"/>
      <c r="AD1931"/>
      <c r="AE1931"/>
      <c r="AF1931"/>
      <c r="AG1931"/>
      <c r="AH1931"/>
      <c r="AI1931"/>
      <c r="AJ1931"/>
      <c r="AK1931"/>
      <c r="AL1931"/>
      <c r="AM1931"/>
      <c r="AN1931"/>
      <c r="AO1931"/>
      <c r="AP1931"/>
      <c r="AQ1931"/>
      <c r="AR1931"/>
      <c r="AS1931"/>
      <c r="AT1931"/>
      <c r="AU1931"/>
      <c r="AV1931"/>
      <c r="AW1931"/>
      <c r="AX1931"/>
      <c r="AY1931"/>
      <c r="AZ1931"/>
      <c r="BA1931"/>
      <c r="BB1931"/>
      <c r="BC1931"/>
      <c r="BD1931"/>
      <c r="BE1931"/>
      <c r="BF1931"/>
      <c r="BG1931"/>
      <c r="BH1931"/>
      <c r="BI1931"/>
      <c r="BJ1931"/>
      <c r="BK1931"/>
      <c r="BL1931"/>
      <c r="BM1931"/>
      <c r="BN1931"/>
      <c r="BO1931"/>
    </row>
    <row r="1932" spans="1:67" ht="15" x14ac:dyDescent="0.25">
      <c r="A1932" s="245" t="s">
        <v>5290</v>
      </c>
      <c r="B1932" s="245" t="s">
        <v>5289</v>
      </c>
      <c r="C1932" s="245" t="s">
        <v>5324</v>
      </c>
      <c r="D1932" s="245" t="s">
        <v>5323</v>
      </c>
      <c r="E1932" s="246" t="s">
        <v>44</v>
      </c>
      <c r="F1932" s="245" t="s">
        <v>44</v>
      </c>
      <c r="G1932" s="245" t="s">
        <v>11038</v>
      </c>
      <c r="H1932" s="245" t="s">
        <v>11039</v>
      </c>
      <c r="I1932" s="245" t="s">
        <v>24</v>
      </c>
      <c r="J1932" s="245" t="s">
        <v>59</v>
      </c>
      <c r="K1932" s="246" t="s">
        <v>23475</v>
      </c>
      <c r="L1932" s="245" t="s">
        <v>568</v>
      </c>
      <c r="M1932"/>
      <c r="N1932"/>
      <c r="O1932"/>
      <c r="P1932"/>
      <c r="Q1932"/>
      <c r="R1932"/>
      <c r="S1932"/>
      <c r="T1932"/>
      <c r="U1932"/>
      <c r="V1932"/>
      <c r="W1932"/>
      <c r="X1932"/>
      <c r="Y1932"/>
      <c r="Z1932"/>
      <c r="AA1932"/>
      <c r="AB1932"/>
      <c r="AC1932"/>
      <c r="AD1932"/>
      <c r="AE1932"/>
      <c r="AF1932"/>
      <c r="AG1932"/>
      <c r="AH1932"/>
      <c r="AI1932"/>
      <c r="AJ1932"/>
      <c r="AK1932"/>
      <c r="AL1932"/>
      <c r="AM1932"/>
      <c r="AN1932"/>
      <c r="AO1932"/>
      <c r="AP1932"/>
      <c r="AQ1932"/>
      <c r="AR1932"/>
      <c r="AS1932"/>
      <c r="AT1932"/>
      <c r="AU1932"/>
      <c r="AV1932"/>
      <c r="AW1932"/>
      <c r="AX1932"/>
      <c r="AY1932"/>
      <c r="AZ1932"/>
      <c r="BA1932"/>
      <c r="BB1932"/>
      <c r="BC1932"/>
      <c r="BD1932"/>
      <c r="BE1932"/>
      <c r="BF1932"/>
      <c r="BG1932"/>
      <c r="BH1932"/>
      <c r="BI1932"/>
      <c r="BJ1932"/>
      <c r="BK1932"/>
      <c r="BL1932"/>
      <c r="BM1932"/>
      <c r="BN1932"/>
      <c r="BO1932"/>
    </row>
    <row r="1933" spans="1:67" ht="15" x14ac:dyDescent="0.25">
      <c r="A1933" s="245" t="s">
        <v>5290</v>
      </c>
      <c r="B1933" s="245" t="s">
        <v>5289</v>
      </c>
      <c r="C1933" s="245" t="s">
        <v>5324</v>
      </c>
      <c r="D1933" s="245" t="s">
        <v>5323</v>
      </c>
      <c r="E1933" s="246" t="s">
        <v>44</v>
      </c>
      <c r="F1933" s="245" t="s">
        <v>44</v>
      </c>
      <c r="G1933" s="245" t="s">
        <v>11040</v>
      </c>
      <c r="H1933" s="245" t="s">
        <v>11041</v>
      </c>
      <c r="I1933" s="245" t="s">
        <v>24</v>
      </c>
      <c r="J1933" s="245" t="s">
        <v>59</v>
      </c>
      <c r="K1933" s="246" t="s">
        <v>23476</v>
      </c>
      <c r="L1933" s="245" t="s">
        <v>568</v>
      </c>
      <c r="M1933"/>
      <c r="N1933"/>
      <c r="O1933"/>
      <c r="P1933"/>
      <c r="Q1933"/>
      <c r="R1933"/>
      <c r="S1933"/>
      <c r="T1933"/>
      <c r="U1933"/>
      <c r="V1933"/>
      <c r="W1933"/>
      <c r="X1933"/>
      <c r="Y1933"/>
      <c r="Z1933"/>
      <c r="AA1933"/>
      <c r="AB1933"/>
      <c r="AC1933"/>
      <c r="AD1933"/>
      <c r="AE1933"/>
      <c r="AF1933"/>
      <c r="AG1933"/>
      <c r="AH1933"/>
      <c r="AI1933"/>
      <c r="AJ1933"/>
      <c r="AK1933"/>
      <c r="AL1933"/>
      <c r="AM1933"/>
      <c r="AN1933"/>
      <c r="AO1933"/>
      <c r="AP1933"/>
      <c r="AQ1933"/>
      <c r="AR1933"/>
      <c r="AS1933"/>
      <c r="AT1933"/>
      <c r="AU1933"/>
      <c r="AV1933"/>
      <c r="AW1933"/>
      <c r="AX1933"/>
      <c r="AY1933"/>
      <c r="AZ1933"/>
      <c r="BA1933"/>
      <c r="BB1933"/>
      <c r="BC1933"/>
      <c r="BD1933"/>
      <c r="BE1933"/>
      <c r="BF1933"/>
      <c r="BG1933"/>
      <c r="BH1933"/>
      <c r="BI1933"/>
      <c r="BJ1933"/>
      <c r="BK1933"/>
      <c r="BL1933"/>
      <c r="BM1933"/>
      <c r="BN1933"/>
      <c r="BO1933"/>
    </row>
    <row r="1934" spans="1:67" ht="15" x14ac:dyDescent="0.25">
      <c r="A1934" s="245" t="s">
        <v>5290</v>
      </c>
      <c r="B1934" s="245" t="s">
        <v>5289</v>
      </c>
      <c r="C1934" s="245" t="s">
        <v>5324</v>
      </c>
      <c r="D1934" s="245" t="s">
        <v>5323</v>
      </c>
      <c r="E1934" s="246" t="s">
        <v>44</v>
      </c>
      <c r="F1934" s="245" t="s">
        <v>44</v>
      </c>
      <c r="G1934" s="245" t="s">
        <v>11042</v>
      </c>
      <c r="H1934" s="245" t="s">
        <v>11043</v>
      </c>
      <c r="I1934" s="245" t="s">
        <v>24</v>
      </c>
      <c r="J1934" s="245" t="s">
        <v>59</v>
      </c>
      <c r="K1934" s="246" t="s">
        <v>23477</v>
      </c>
      <c r="L1934" s="245" t="s">
        <v>568</v>
      </c>
      <c r="M1934"/>
      <c r="N1934"/>
      <c r="O1934"/>
      <c r="P1934"/>
      <c r="Q1934"/>
      <c r="R1934"/>
      <c r="S1934"/>
      <c r="T1934"/>
      <c r="U1934"/>
      <c r="V1934"/>
      <c r="W1934"/>
      <c r="X1934"/>
      <c r="Y1934"/>
      <c r="Z1934"/>
      <c r="AA1934"/>
      <c r="AB1934"/>
      <c r="AC1934"/>
      <c r="AD1934"/>
      <c r="AE1934"/>
      <c r="AF1934"/>
      <c r="AG1934"/>
      <c r="AH1934"/>
      <c r="AI1934"/>
      <c r="AJ1934"/>
      <c r="AK1934"/>
      <c r="AL1934"/>
      <c r="AM1934"/>
      <c r="AN1934"/>
      <c r="AO1934"/>
      <c r="AP1934"/>
      <c r="AQ1934"/>
      <c r="AR1934"/>
      <c r="AS1934"/>
      <c r="AT1934"/>
      <c r="AU1934"/>
      <c r="AV1934"/>
      <c r="AW1934"/>
      <c r="AX1934"/>
      <c r="AY1934"/>
      <c r="AZ1934"/>
      <c r="BA1934"/>
      <c r="BB1934"/>
      <c r="BC1934"/>
      <c r="BD1934"/>
      <c r="BE1934"/>
      <c r="BF1934"/>
      <c r="BG1934"/>
      <c r="BH1934"/>
      <c r="BI1934"/>
      <c r="BJ1934"/>
      <c r="BK1934"/>
      <c r="BL1934"/>
      <c r="BM1934"/>
      <c r="BN1934"/>
      <c r="BO1934"/>
    </row>
    <row r="1935" spans="1:67" ht="15" x14ac:dyDescent="0.25">
      <c r="A1935" s="245" t="s">
        <v>5290</v>
      </c>
      <c r="B1935" s="245" t="s">
        <v>5289</v>
      </c>
      <c r="C1935" s="245" t="s">
        <v>5324</v>
      </c>
      <c r="D1935" s="245" t="s">
        <v>5323</v>
      </c>
      <c r="E1935" s="246" t="s">
        <v>44</v>
      </c>
      <c r="F1935" s="245" t="s">
        <v>44</v>
      </c>
      <c r="G1935" s="245" t="s">
        <v>5381</v>
      </c>
      <c r="H1935" s="245" t="s">
        <v>11044</v>
      </c>
      <c r="I1935" s="245" t="s">
        <v>24</v>
      </c>
      <c r="J1935" s="245" t="s">
        <v>59</v>
      </c>
      <c r="K1935" s="246" t="s">
        <v>23478</v>
      </c>
      <c r="L1935" s="245" t="s">
        <v>568</v>
      </c>
      <c r="M1935"/>
      <c r="N1935"/>
      <c r="O1935"/>
      <c r="P1935"/>
      <c r="Q1935"/>
      <c r="R1935"/>
      <c r="S1935"/>
      <c r="T1935"/>
      <c r="U1935"/>
      <c r="V1935"/>
      <c r="W1935"/>
      <c r="X1935"/>
      <c r="Y1935"/>
      <c r="Z1935"/>
      <c r="AA1935"/>
      <c r="AB1935"/>
      <c r="AC1935"/>
      <c r="AD1935"/>
      <c r="AE1935"/>
      <c r="AF1935"/>
      <c r="AG1935"/>
      <c r="AH1935"/>
      <c r="AI1935"/>
      <c r="AJ1935"/>
      <c r="AK1935"/>
      <c r="AL1935"/>
      <c r="AM1935"/>
      <c r="AN1935"/>
      <c r="AO1935"/>
      <c r="AP1935"/>
      <c r="AQ1935"/>
      <c r="AR1935"/>
      <c r="AS1935"/>
      <c r="AT1935"/>
      <c r="AU1935"/>
      <c r="AV1935"/>
      <c r="AW1935"/>
      <c r="AX1935"/>
      <c r="AY1935"/>
      <c r="AZ1935"/>
      <c r="BA1935"/>
      <c r="BB1935"/>
      <c r="BC1935"/>
      <c r="BD1935"/>
      <c r="BE1935"/>
      <c r="BF1935"/>
      <c r="BG1935"/>
      <c r="BH1935"/>
      <c r="BI1935"/>
      <c r="BJ1935"/>
      <c r="BK1935"/>
      <c r="BL1935"/>
      <c r="BM1935"/>
      <c r="BN1935"/>
      <c r="BO1935"/>
    </row>
    <row r="1936" spans="1:67" ht="15" x14ac:dyDescent="0.25">
      <c r="A1936" s="245" t="s">
        <v>5290</v>
      </c>
      <c r="B1936" s="245" t="s">
        <v>5289</v>
      </c>
      <c r="C1936" s="245" t="s">
        <v>5324</v>
      </c>
      <c r="D1936" s="245" t="s">
        <v>5323</v>
      </c>
      <c r="E1936" s="246" t="s">
        <v>44</v>
      </c>
      <c r="F1936" s="245" t="s">
        <v>44</v>
      </c>
      <c r="G1936" s="245" t="s">
        <v>5380</v>
      </c>
      <c r="H1936" s="245" t="s">
        <v>17115</v>
      </c>
      <c r="I1936" s="245" t="s">
        <v>24</v>
      </c>
      <c r="J1936" s="245" t="s">
        <v>59</v>
      </c>
      <c r="K1936" s="246" t="s">
        <v>22230</v>
      </c>
      <c r="L1936" s="245" t="s">
        <v>568</v>
      </c>
      <c r="M1936"/>
      <c r="N1936"/>
      <c r="O1936"/>
      <c r="P1936"/>
      <c r="Q1936"/>
      <c r="R1936"/>
      <c r="S1936"/>
      <c r="T1936"/>
      <c r="U1936"/>
      <c r="V1936"/>
      <c r="W1936"/>
      <c r="X1936"/>
      <c r="Y1936"/>
      <c r="Z1936"/>
      <c r="AA1936"/>
      <c r="AB1936"/>
      <c r="AC1936"/>
      <c r="AD1936"/>
      <c r="AE1936"/>
      <c r="AF1936"/>
      <c r="AG1936"/>
      <c r="AH1936"/>
      <c r="AI1936"/>
      <c r="AJ1936"/>
      <c r="AK1936"/>
      <c r="AL1936"/>
      <c r="AM1936"/>
      <c r="AN1936"/>
      <c r="AO1936"/>
      <c r="AP1936"/>
      <c r="AQ1936"/>
      <c r="AR1936"/>
      <c r="AS1936"/>
      <c r="AT1936"/>
      <c r="AU1936"/>
      <c r="AV1936"/>
      <c r="AW1936"/>
      <c r="AX1936"/>
      <c r="AY1936"/>
      <c r="AZ1936"/>
      <c r="BA1936"/>
      <c r="BB1936"/>
      <c r="BC1936"/>
      <c r="BD1936"/>
      <c r="BE1936"/>
      <c r="BF1936"/>
      <c r="BG1936"/>
      <c r="BH1936"/>
      <c r="BI1936"/>
      <c r="BJ1936"/>
      <c r="BK1936"/>
      <c r="BL1936"/>
      <c r="BM1936"/>
      <c r="BN1936"/>
      <c r="BO1936"/>
    </row>
    <row r="1937" spans="1:67" ht="15" x14ac:dyDescent="0.25">
      <c r="A1937" s="245" t="s">
        <v>5290</v>
      </c>
      <c r="B1937" s="245" t="s">
        <v>5289</v>
      </c>
      <c r="C1937" s="245" t="s">
        <v>5324</v>
      </c>
      <c r="D1937" s="245" t="s">
        <v>5323</v>
      </c>
      <c r="E1937" s="246" t="s">
        <v>44</v>
      </c>
      <c r="F1937" s="245" t="s">
        <v>44</v>
      </c>
      <c r="G1937" s="245" t="s">
        <v>5379</v>
      </c>
      <c r="H1937" s="245" t="s">
        <v>11046</v>
      </c>
      <c r="I1937" s="245" t="s">
        <v>24</v>
      </c>
      <c r="J1937" s="245" t="s">
        <v>59</v>
      </c>
      <c r="K1937" s="246" t="s">
        <v>23479</v>
      </c>
      <c r="L1937" s="245" t="s">
        <v>568</v>
      </c>
      <c r="M1937"/>
      <c r="N1937"/>
      <c r="O1937"/>
      <c r="P1937"/>
      <c r="Q1937"/>
      <c r="R1937"/>
      <c r="S1937"/>
      <c r="T1937"/>
      <c r="U1937"/>
      <c r="V1937"/>
      <c r="W1937"/>
      <c r="X1937"/>
      <c r="Y1937"/>
      <c r="Z1937"/>
      <c r="AA1937"/>
      <c r="AB1937"/>
      <c r="AC1937"/>
      <c r="AD1937"/>
      <c r="AE1937"/>
      <c r="AF1937"/>
      <c r="AG1937"/>
      <c r="AH1937"/>
      <c r="AI1937"/>
      <c r="AJ1937"/>
      <c r="AK1937"/>
      <c r="AL1937"/>
      <c r="AM1937"/>
      <c r="AN1937"/>
      <c r="AO1937"/>
      <c r="AP1937"/>
      <c r="AQ1937"/>
      <c r="AR1937"/>
      <c r="AS1937"/>
      <c r="AT1937"/>
      <c r="AU1937"/>
      <c r="AV1937"/>
      <c r="AW1937"/>
      <c r="AX1937"/>
      <c r="AY1937"/>
      <c r="AZ1937"/>
      <c r="BA1937"/>
      <c r="BB1937"/>
      <c r="BC1937"/>
      <c r="BD1937"/>
      <c r="BE1937"/>
      <c r="BF1937"/>
      <c r="BG1937"/>
      <c r="BH1937"/>
      <c r="BI1937"/>
      <c r="BJ1937"/>
      <c r="BK1937"/>
      <c r="BL1937"/>
      <c r="BM1937"/>
      <c r="BN1937"/>
      <c r="BO1937"/>
    </row>
    <row r="1938" spans="1:67" ht="15" x14ac:dyDescent="0.25">
      <c r="A1938" s="245" t="s">
        <v>5290</v>
      </c>
      <c r="B1938" s="245" t="s">
        <v>5289</v>
      </c>
      <c r="C1938" s="245" t="s">
        <v>5324</v>
      </c>
      <c r="D1938" s="245" t="s">
        <v>5323</v>
      </c>
      <c r="E1938" s="246" t="s">
        <v>44</v>
      </c>
      <c r="F1938" s="245" t="s">
        <v>44</v>
      </c>
      <c r="G1938" s="245" t="s">
        <v>5378</v>
      </c>
      <c r="H1938" s="245" t="s">
        <v>11047</v>
      </c>
      <c r="I1938" s="245" t="s">
        <v>24</v>
      </c>
      <c r="J1938" s="245" t="s">
        <v>59</v>
      </c>
      <c r="K1938" s="246" t="s">
        <v>23480</v>
      </c>
      <c r="L1938" s="245" t="s">
        <v>568</v>
      </c>
      <c r="M1938"/>
      <c r="N1938"/>
      <c r="O1938"/>
      <c r="P1938"/>
      <c r="Q1938"/>
      <c r="R1938"/>
      <c r="S1938"/>
      <c r="T1938"/>
      <c r="U1938"/>
      <c r="V1938"/>
      <c r="W1938"/>
      <c r="X1938"/>
      <c r="Y1938"/>
      <c r="Z1938"/>
      <c r="AA1938"/>
      <c r="AB1938"/>
      <c r="AC1938"/>
      <c r="AD1938"/>
      <c r="AE1938"/>
      <c r="AF1938"/>
      <c r="AG1938"/>
      <c r="AH1938"/>
      <c r="AI1938"/>
      <c r="AJ1938"/>
      <c r="AK1938"/>
      <c r="AL1938"/>
      <c r="AM1938"/>
      <c r="AN1938"/>
      <c r="AO1938"/>
      <c r="AP1938"/>
      <c r="AQ1938"/>
      <c r="AR1938"/>
      <c r="AS1938"/>
      <c r="AT1938"/>
      <c r="AU1938"/>
      <c r="AV1938"/>
      <c r="AW1938"/>
      <c r="AX1938"/>
      <c r="AY1938"/>
      <c r="AZ1938"/>
      <c r="BA1938"/>
      <c r="BB1938"/>
      <c r="BC1938"/>
      <c r="BD1938"/>
      <c r="BE1938"/>
      <c r="BF1938"/>
      <c r="BG1938"/>
      <c r="BH1938"/>
      <c r="BI1938"/>
      <c r="BJ1938"/>
      <c r="BK1938"/>
      <c r="BL1938"/>
      <c r="BM1938"/>
      <c r="BN1938"/>
      <c r="BO1938"/>
    </row>
    <row r="1939" spans="1:67" ht="15" x14ac:dyDescent="0.25">
      <c r="A1939" s="245" t="s">
        <v>5290</v>
      </c>
      <c r="B1939" s="245" t="s">
        <v>5289</v>
      </c>
      <c r="C1939" s="245" t="s">
        <v>5324</v>
      </c>
      <c r="D1939" s="245" t="s">
        <v>5323</v>
      </c>
      <c r="E1939" s="246" t="s">
        <v>44</v>
      </c>
      <c r="F1939" s="245" t="s">
        <v>44</v>
      </c>
      <c r="G1939" s="245" t="s">
        <v>5377</v>
      </c>
      <c r="H1939" s="245" t="s">
        <v>11048</v>
      </c>
      <c r="I1939" s="245" t="s">
        <v>24</v>
      </c>
      <c r="J1939" s="245" t="s">
        <v>59</v>
      </c>
      <c r="K1939" s="246" t="s">
        <v>23481</v>
      </c>
      <c r="L1939" s="245" t="s">
        <v>568</v>
      </c>
      <c r="M1939"/>
      <c r="N1939"/>
      <c r="O1939"/>
      <c r="P1939"/>
      <c r="Q1939"/>
      <c r="R1939"/>
      <c r="S1939"/>
      <c r="T1939"/>
      <c r="U1939"/>
      <c r="V1939"/>
      <c r="W1939"/>
      <c r="X1939"/>
      <c r="Y1939"/>
      <c r="Z1939"/>
      <c r="AA1939"/>
      <c r="AB1939"/>
      <c r="AC1939"/>
      <c r="AD1939"/>
      <c r="AE1939"/>
      <c r="AF1939"/>
      <c r="AG1939"/>
      <c r="AH1939"/>
      <c r="AI1939"/>
      <c r="AJ1939"/>
      <c r="AK1939"/>
      <c r="AL1939"/>
      <c r="AM1939"/>
      <c r="AN1939"/>
      <c r="AO1939"/>
      <c r="AP1939"/>
      <c r="AQ1939"/>
      <c r="AR1939"/>
      <c r="AS1939"/>
      <c r="AT1939"/>
      <c r="AU1939"/>
      <c r="AV1939"/>
      <c r="AW1939"/>
      <c r="AX1939"/>
      <c r="AY1939"/>
      <c r="AZ1939"/>
      <c r="BA1939"/>
      <c r="BB1939"/>
      <c r="BC1939"/>
      <c r="BD1939"/>
      <c r="BE1939"/>
      <c r="BF1939"/>
      <c r="BG1939"/>
      <c r="BH1939"/>
      <c r="BI1939"/>
      <c r="BJ1939"/>
      <c r="BK1939"/>
      <c r="BL1939"/>
      <c r="BM1939"/>
      <c r="BN1939"/>
      <c r="BO1939"/>
    </row>
    <row r="1940" spans="1:67" ht="15" x14ac:dyDescent="0.25">
      <c r="A1940" s="245" t="s">
        <v>5290</v>
      </c>
      <c r="B1940" s="245" t="s">
        <v>5289</v>
      </c>
      <c r="C1940" s="245" t="s">
        <v>5324</v>
      </c>
      <c r="D1940" s="245" t="s">
        <v>5323</v>
      </c>
      <c r="E1940" s="246" t="s">
        <v>44</v>
      </c>
      <c r="F1940" s="245" t="s">
        <v>44</v>
      </c>
      <c r="G1940" s="245" t="s">
        <v>5376</v>
      </c>
      <c r="H1940" s="245" t="s">
        <v>11049</v>
      </c>
      <c r="I1940" s="245" t="s">
        <v>24</v>
      </c>
      <c r="J1940" s="245" t="s">
        <v>59</v>
      </c>
      <c r="K1940" s="246" t="s">
        <v>23482</v>
      </c>
      <c r="L1940" s="245" t="s">
        <v>568</v>
      </c>
      <c r="M1940"/>
      <c r="N1940"/>
      <c r="O1940"/>
      <c r="P1940"/>
      <c r="Q1940"/>
      <c r="R1940"/>
      <c r="S1940"/>
      <c r="T1940"/>
      <c r="U1940"/>
      <c r="V1940"/>
      <c r="W1940"/>
      <c r="X1940"/>
      <c r="Y1940"/>
      <c r="Z1940"/>
      <c r="AA1940"/>
      <c r="AB1940"/>
      <c r="AC1940"/>
      <c r="AD1940"/>
      <c r="AE1940"/>
      <c r="AF1940"/>
      <c r="AG1940"/>
      <c r="AH1940"/>
      <c r="AI1940"/>
      <c r="AJ1940"/>
      <c r="AK1940"/>
      <c r="AL1940"/>
      <c r="AM1940"/>
      <c r="AN1940"/>
      <c r="AO1940"/>
      <c r="AP1940"/>
      <c r="AQ1940"/>
      <c r="AR1940"/>
      <c r="AS1940"/>
      <c r="AT1940"/>
      <c r="AU1940"/>
      <c r="AV1940"/>
      <c r="AW1940"/>
      <c r="AX1940"/>
      <c r="AY1940"/>
      <c r="AZ1940"/>
      <c r="BA1940"/>
      <c r="BB1940"/>
      <c r="BC1940"/>
      <c r="BD1940"/>
      <c r="BE1940"/>
      <c r="BF1940"/>
      <c r="BG1940"/>
      <c r="BH1940"/>
      <c r="BI1940"/>
      <c r="BJ1940"/>
      <c r="BK1940"/>
      <c r="BL1940"/>
      <c r="BM1940"/>
      <c r="BN1940"/>
      <c r="BO1940"/>
    </row>
    <row r="1941" spans="1:67" ht="15" x14ac:dyDescent="0.25">
      <c r="A1941" s="245" t="s">
        <v>5290</v>
      </c>
      <c r="B1941" s="245" t="s">
        <v>5289</v>
      </c>
      <c r="C1941" s="245" t="s">
        <v>5324</v>
      </c>
      <c r="D1941" s="245" t="s">
        <v>5323</v>
      </c>
      <c r="E1941" s="246" t="s">
        <v>44</v>
      </c>
      <c r="F1941" s="245" t="s">
        <v>44</v>
      </c>
      <c r="G1941" s="245" t="s">
        <v>11050</v>
      </c>
      <c r="H1941" s="245" t="s">
        <v>11051</v>
      </c>
      <c r="I1941" s="245" t="s">
        <v>24</v>
      </c>
      <c r="J1941" s="245" t="s">
        <v>59</v>
      </c>
      <c r="K1941" s="246" t="s">
        <v>23483</v>
      </c>
      <c r="L1941" s="245" t="s">
        <v>568</v>
      </c>
      <c r="M1941"/>
      <c r="N1941"/>
      <c r="O1941"/>
      <c r="P1941"/>
      <c r="Q1941"/>
      <c r="R1941"/>
      <c r="S1941"/>
      <c r="T1941"/>
      <c r="U1941"/>
      <c r="V1941"/>
      <c r="W1941"/>
      <c r="X1941"/>
      <c r="Y1941"/>
      <c r="Z1941"/>
      <c r="AA1941"/>
      <c r="AB1941"/>
      <c r="AC1941"/>
      <c r="AD1941"/>
      <c r="AE1941"/>
      <c r="AF1941"/>
      <c r="AG1941"/>
      <c r="AH1941"/>
      <c r="AI1941"/>
      <c r="AJ1941"/>
      <c r="AK1941"/>
      <c r="AL1941"/>
      <c r="AM1941"/>
      <c r="AN1941"/>
      <c r="AO1941"/>
      <c r="AP1941"/>
      <c r="AQ1941"/>
      <c r="AR1941"/>
      <c r="AS1941"/>
      <c r="AT1941"/>
      <c r="AU1941"/>
      <c r="AV1941"/>
      <c r="AW1941"/>
      <c r="AX1941"/>
      <c r="AY1941"/>
      <c r="AZ1941"/>
      <c r="BA1941"/>
      <c r="BB1941"/>
      <c r="BC1941"/>
      <c r="BD1941"/>
      <c r="BE1941"/>
      <c r="BF1941"/>
      <c r="BG1941"/>
      <c r="BH1941"/>
      <c r="BI1941"/>
      <c r="BJ1941"/>
      <c r="BK1941"/>
      <c r="BL1941"/>
      <c r="BM1941"/>
      <c r="BN1941"/>
      <c r="BO1941"/>
    </row>
    <row r="1942" spans="1:67" ht="15" x14ac:dyDescent="0.25">
      <c r="A1942" s="245" t="s">
        <v>5290</v>
      </c>
      <c r="B1942" s="245" t="s">
        <v>5289</v>
      </c>
      <c r="C1942" s="245" t="s">
        <v>5324</v>
      </c>
      <c r="D1942" s="245" t="s">
        <v>5323</v>
      </c>
      <c r="E1942" s="246" t="s">
        <v>44</v>
      </c>
      <c r="F1942" s="245" t="s">
        <v>44</v>
      </c>
      <c r="G1942" s="245" t="s">
        <v>11052</v>
      </c>
      <c r="H1942" s="245" t="s">
        <v>11053</v>
      </c>
      <c r="I1942" s="245" t="s">
        <v>24</v>
      </c>
      <c r="J1942" s="245" t="s">
        <v>59</v>
      </c>
      <c r="K1942" s="246" t="s">
        <v>23484</v>
      </c>
      <c r="L1942" s="245" t="s">
        <v>568</v>
      </c>
      <c r="M1942"/>
      <c r="N1942"/>
      <c r="O1942"/>
      <c r="P1942"/>
      <c r="Q1942"/>
      <c r="R1942"/>
      <c r="S1942"/>
      <c r="T1942"/>
      <c r="U1942"/>
      <c r="V1942"/>
      <c r="W1942"/>
      <c r="X1942"/>
      <c r="Y1942"/>
      <c r="Z1942"/>
      <c r="AA1942"/>
      <c r="AB1942"/>
      <c r="AC1942"/>
      <c r="AD1942"/>
      <c r="AE1942"/>
      <c r="AF1942"/>
      <c r="AG1942"/>
      <c r="AH1942"/>
      <c r="AI1942"/>
      <c r="AJ1942"/>
      <c r="AK1942"/>
      <c r="AL1942"/>
      <c r="AM1942"/>
      <c r="AN1942"/>
      <c r="AO1942"/>
      <c r="AP1942"/>
      <c r="AQ1942"/>
      <c r="AR1942"/>
      <c r="AS1942"/>
      <c r="AT1942"/>
      <c r="AU1942"/>
      <c r="AV1942"/>
      <c r="AW1942"/>
      <c r="AX1942"/>
      <c r="AY1942"/>
      <c r="AZ1942"/>
      <c r="BA1942"/>
      <c r="BB1942"/>
      <c r="BC1942"/>
      <c r="BD1942"/>
      <c r="BE1942"/>
      <c r="BF1942"/>
      <c r="BG1942"/>
      <c r="BH1942"/>
      <c r="BI1942"/>
      <c r="BJ1942"/>
      <c r="BK1942"/>
      <c r="BL1942"/>
      <c r="BM1942"/>
      <c r="BN1942"/>
      <c r="BO1942"/>
    </row>
    <row r="1943" spans="1:67" ht="15" x14ac:dyDescent="0.25">
      <c r="A1943" s="245" t="s">
        <v>5290</v>
      </c>
      <c r="B1943" s="245" t="s">
        <v>5289</v>
      </c>
      <c r="C1943" s="245" t="s">
        <v>5324</v>
      </c>
      <c r="D1943" s="245" t="s">
        <v>5323</v>
      </c>
      <c r="E1943" s="246" t="s">
        <v>44</v>
      </c>
      <c r="F1943" s="245" t="s">
        <v>44</v>
      </c>
      <c r="G1943" s="245" t="s">
        <v>5375</v>
      </c>
      <c r="H1943" s="245" t="s">
        <v>11054</v>
      </c>
      <c r="I1943" s="245" t="s">
        <v>24</v>
      </c>
      <c r="J1943" s="245" t="s">
        <v>59</v>
      </c>
      <c r="K1943" s="246" t="s">
        <v>17485</v>
      </c>
      <c r="L1943" s="245" t="s">
        <v>568</v>
      </c>
      <c r="M1943"/>
      <c r="N1943"/>
      <c r="O1943"/>
      <c r="P1943"/>
      <c r="Q1943"/>
      <c r="R1943"/>
      <c r="S1943"/>
      <c r="T1943"/>
      <c r="U1943"/>
      <c r="V1943"/>
      <c r="W1943"/>
      <c r="X1943"/>
      <c r="Y1943"/>
      <c r="Z1943"/>
      <c r="AA1943"/>
      <c r="AB1943"/>
      <c r="AC1943"/>
      <c r="AD1943"/>
      <c r="AE1943"/>
      <c r="AF1943"/>
      <c r="AG1943"/>
      <c r="AH1943"/>
      <c r="AI1943"/>
      <c r="AJ1943"/>
      <c r="AK1943"/>
      <c r="AL1943"/>
      <c r="AM1943"/>
      <c r="AN1943"/>
      <c r="AO1943"/>
      <c r="AP1943"/>
      <c r="AQ1943"/>
      <c r="AR1943"/>
      <c r="AS1943"/>
      <c r="AT1943"/>
      <c r="AU1943"/>
      <c r="AV1943"/>
      <c r="AW1943"/>
      <c r="AX1943"/>
      <c r="AY1943"/>
      <c r="AZ1943"/>
      <c r="BA1943"/>
      <c r="BB1943"/>
      <c r="BC1943"/>
      <c r="BD1943"/>
      <c r="BE1943"/>
      <c r="BF1943"/>
      <c r="BG1943"/>
      <c r="BH1943"/>
      <c r="BI1943"/>
      <c r="BJ1943"/>
      <c r="BK1943"/>
      <c r="BL1943"/>
      <c r="BM1943"/>
      <c r="BN1943"/>
      <c r="BO1943"/>
    </row>
    <row r="1944" spans="1:67" ht="15" x14ac:dyDescent="0.25">
      <c r="A1944" s="245" t="s">
        <v>5290</v>
      </c>
      <c r="B1944" s="245" t="s">
        <v>5289</v>
      </c>
      <c r="C1944" s="245" t="s">
        <v>5324</v>
      </c>
      <c r="D1944" s="245" t="s">
        <v>5323</v>
      </c>
      <c r="E1944" s="246" t="s">
        <v>44</v>
      </c>
      <c r="F1944" s="245" t="s">
        <v>44</v>
      </c>
      <c r="G1944" s="245" t="s">
        <v>5374</v>
      </c>
      <c r="H1944" s="245" t="s">
        <v>11055</v>
      </c>
      <c r="I1944" s="245" t="s">
        <v>24</v>
      </c>
      <c r="J1944" s="245" t="s">
        <v>59</v>
      </c>
      <c r="K1944" s="246" t="s">
        <v>23485</v>
      </c>
      <c r="L1944" s="245" t="s">
        <v>568</v>
      </c>
      <c r="M1944"/>
      <c r="N1944"/>
      <c r="O1944"/>
      <c r="P1944"/>
      <c r="Q1944"/>
      <c r="R1944"/>
      <c r="S1944"/>
      <c r="T1944"/>
      <c r="U1944"/>
      <c r="V1944"/>
      <c r="W1944"/>
      <c r="X1944"/>
      <c r="Y1944"/>
      <c r="Z1944"/>
      <c r="AA1944"/>
      <c r="AB1944"/>
      <c r="AC1944"/>
      <c r="AD1944"/>
      <c r="AE1944"/>
      <c r="AF1944"/>
      <c r="AG1944"/>
      <c r="AH1944"/>
      <c r="AI1944"/>
      <c r="AJ1944"/>
      <c r="AK1944"/>
      <c r="AL1944"/>
      <c r="AM1944"/>
      <c r="AN1944"/>
      <c r="AO1944"/>
      <c r="AP1944"/>
      <c r="AQ1944"/>
      <c r="AR1944"/>
      <c r="AS1944"/>
      <c r="AT1944"/>
      <c r="AU1944"/>
      <c r="AV1944"/>
      <c r="AW1944"/>
      <c r="AX1944"/>
      <c r="AY1944"/>
      <c r="AZ1944"/>
      <c r="BA1944"/>
      <c r="BB1944"/>
      <c r="BC1944"/>
      <c r="BD1944"/>
      <c r="BE1944"/>
      <c r="BF1944"/>
      <c r="BG1944"/>
      <c r="BH1944"/>
      <c r="BI1944"/>
      <c r="BJ1944"/>
      <c r="BK1944"/>
      <c r="BL1944"/>
      <c r="BM1944"/>
      <c r="BN1944"/>
      <c r="BO1944"/>
    </row>
    <row r="1945" spans="1:67" ht="15" x14ac:dyDescent="0.25">
      <c r="A1945" s="245" t="s">
        <v>5290</v>
      </c>
      <c r="B1945" s="245" t="s">
        <v>5289</v>
      </c>
      <c r="C1945" s="245" t="s">
        <v>5324</v>
      </c>
      <c r="D1945" s="245" t="s">
        <v>5323</v>
      </c>
      <c r="E1945" s="246" t="s">
        <v>44</v>
      </c>
      <c r="F1945" s="245" t="s">
        <v>44</v>
      </c>
      <c r="G1945" s="245" t="s">
        <v>5373</v>
      </c>
      <c r="H1945" s="245" t="s">
        <v>11056</v>
      </c>
      <c r="I1945" s="245" t="s">
        <v>24</v>
      </c>
      <c r="J1945" s="245" t="s">
        <v>59</v>
      </c>
      <c r="K1945" s="246" t="s">
        <v>23486</v>
      </c>
      <c r="L1945" s="245" t="s">
        <v>568</v>
      </c>
      <c r="M1945"/>
      <c r="N1945"/>
      <c r="O1945"/>
      <c r="P1945"/>
      <c r="Q1945"/>
      <c r="R1945"/>
      <c r="S1945"/>
      <c r="T1945"/>
      <c r="U1945"/>
      <c r="V1945"/>
      <c r="W1945"/>
      <c r="X1945"/>
      <c r="Y1945"/>
      <c r="Z1945"/>
      <c r="AA1945"/>
      <c r="AB1945"/>
      <c r="AC1945"/>
      <c r="AD1945"/>
      <c r="AE1945"/>
      <c r="AF1945"/>
      <c r="AG1945"/>
      <c r="AH1945"/>
      <c r="AI1945"/>
      <c r="AJ1945"/>
      <c r="AK1945"/>
      <c r="AL1945"/>
      <c r="AM1945"/>
      <c r="AN1945"/>
      <c r="AO1945"/>
      <c r="AP1945"/>
      <c r="AQ1945"/>
      <c r="AR1945"/>
      <c r="AS1945"/>
      <c r="AT1945"/>
      <c r="AU1945"/>
      <c r="AV1945"/>
      <c r="AW1945"/>
      <c r="AX1945"/>
      <c r="AY1945"/>
      <c r="AZ1945"/>
      <c r="BA1945"/>
      <c r="BB1945"/>
      <c r="BC1945"/>
      <c r="BD1945"/>
      <c r="BE1945"/>
      <c r="BF1945"/>
      <c r="BG1945"/>
      <c r="BH1945"/>
      <c r="BI1945"/>
      <c r="BJ1945"/>
      <c r="BK1945"/>
      <c r="BL1945"/>
      <c r="BM1945"/>
      <c r="BN1945"/>
      <c r="BO1945"/>
    </row>
    <row r="1946" spans="1:67" ht="15" x14ac:dyDescent="0.25">
      <c r="A1946" s="245" t="s">
        <v>5290</v>
      </c>
      <c r="B1946" s="245" t="s">
        <v>5289</v>
      </c>
      <c r="C1946" s="245" t="s">
        <v>5324</v>
      </c>
      <c r="D1946" s="245" t="s">
        <v>5323</v>
      </c>
      <c r="E1946" s="246" t="s">
        <v>44</v>
      </c>
      <c r="F1946" s="245" t="s">
        <v>44</v>
      </c>
      <c r="G1946" s="245" t="s">
        <v>5372</v>
      </c>
      <c r="H1946" s="245" t="s">
        <v>11057</v>
      </c>
      <c r="I1946" s="245" t="s">
        <v>24</v>
      </c>
      <c r="J1946" s="245" t="s">
        <v>59</v>
      </c>
      <c r="K1946" s="246" t="s">
        <v>23487</v>
      </c>
      <c r="L1946" s="245" t="s">
        <v>568</v>
      </c>
      <c r="M1946"/>
      <c r="N1946"/>
      <c r="O1946"/>
      <c r="P1946"/>
      <c r="Q1946"/>
      <c r="R1946"/>
      <c r="S1946"/>
      <c r="T1946"/>
      <c r="U1946"/>
      <c r="V1946"/>
      <c r="W1946"/>
      <c r="X1946"/>
      <c r="Y1946"/>
      <c r="Z1946"/>
      <c r="AA1946"/>
      <c r="AB1946"/>
      <c r="AC1946"/>
      <c r="AD1946"/>
      <c r="AE1946"/>
      <c r="AF1946"/>
      <c r="AG1946"/>
      <c r="AH1946"/>
      <c r="AI1946"/>
      <c r="AJ1946"/>
      <c r="AK1946"/>
      <c r="AL1946"/>
      <c r="AM1946"/>
      <c r="AN1946"/>
      <c r="AO1946"/>
      <c r="AP1946"/>
      <c r="AQ1946"/>
      <c r="AR1946"/>
      <c r="AS1946"/>
      <c r="AT1946"/>
      <c r="AU1946"/>
      <c r="AV1946"/>
      <c r="AW1946"/>
      <c r="AX1946"/>
      <c r="AY1946"/>
      <c r="AZ1946"/>
      <c r="BA1946"/>
      <c r="BB1946"/>
      <c r="BC1946"/>
      <c r="BD1946"/>
      <c r="BE1946"/>
      <c r="BF1946"/>
      <c r="BG1946"/>
      <c r="BH1946"/>
      <c r="BI1946"/>
      <c r="BJ1946"/>
      <c r="BK1946"/>
      <c r="BL1946"/>
      <c r="BM1946"/>
      <c r="BN1946"/>
      <c r="BO1946"/>
    </row>
    <row r="1947" spans="1:67" ht="15" x14ac:dyDescent="0.25">
      <c r="A1947" s="245" t="s">
        <v>5290</v>
      </c>
      <c r="B1947" s="245" t="s">
        <v>5289</v>
      </c>
      <c r="C1947" s="245" t="s">
        <v>5324</v>
      </c>
      <c r="D1947" s="245" t="s">
        <v>5323</v>
      </c>
      <c r="E1947" s="246" t="s">
        <v>44</v>
      </c>
      <c r="F1947" s="245" t="s">
        <v>44</v>
      </c>
      <c r="G1947" s="245" t="s">
        <v>5371</v>
      </c>
      <c r="H1947" s="245" t="s">
        <v>11058</v>
      </c>
      <c r="I1947" s="245" t="s">
        <v>24</v>
      </c>
      <c r="J1947" s="245" t="s">
        <v>59</v>
      </c>
      <c r="K1947" s="246" t="s">
        <v>23488</v>
      </c>
      <c r="L1947" s="245" t="s">
        <v>568</v>
      </c>
      <c r="M1947"/>
      <c r="N1947"/>
      <c r="O1947"/>
      <c r="P1947"/>
      <c r="Q1947"/>
      <c r="R1947"/>
      <c r="S1947"/>
      <c r="T1947"/>
      <c r="U1947"/>
      <c r="V1947"/>
      <c r="W1947"/>
      <c r="X1947"/>
      <c r="Y1947"/>
      <c r="Z1947"/>
      <c r="AA1947"/>
      <c r="AB1947"/>
      <c r="AC1947"/>
      <c r="AD1947"/>
      <c r="AE1947"/>
      <c r="AF1947"/>
      <c r="AG1947"/>
      <c r="AH1947"/>
      <c r="AI1947"/>
      <c r="AJ1947"/>
      <c r="AK1947"/>
      <c r="AL1947"/>
      <c r="AM1947"/>
      <c r="AN1947"/>
      <c r="AO1947"/>
      <c r="AP1947"/>
      <c r="AQ1947"/>
      <c r="AR1947"/>
      <c r="AS1947"/>
      <c r="AT1947"/>
      <c r="AU1947"/>
      <c r="AV1947"/>
      <c r="AW1947"/>
      <c r="AX1947"/>
      <c r="AY1947"/>
      <c r="AZ1947"/>
      <c r="BA1947"/>
      <c r="BB1947"/>
      <c r="BC1947"/>
      <c r="BD1947"/>
      <c r="BE1947"/>
      <c r="BF1947"/>
      <c r="BG1947"/>
      <c r="BH1947"/>
      <c r="BI1947"/>
      <c r="BJ1947"/>
      <c r="BK1947"/>
      <c r="BL1947"/>
      <c r="BM1947"/>
      <c r="BN1947"/>
      <c r="BO1947"/>
    </row>
    <row r="1948" spans="1:67" ht="15" x14ac:dyDescent="0.25">
      <c r="A1948" s="245" t="s">
        <v>5290</v>
      </c>
      <c r="B1948" s="245" t="s">
        <v>5289</v>
      </c>
      <c r="C1948" s="245" t="s">
        <v>5324</v>
      </c>
      <c r="D1948" s="245" t="s">
        <v>5323</v>
      </c>
      <c r="E1948" s="246" t="s">
        <v>44</v>
      </c>
      <c r="F1948" s="245" t="s">
        <v>44</v>
      </c>
      <c r="G1948" s="245" t="s">
        <v>5370</v>
      </c>
      <c r="H1948" s="245" t="s">
        <v>11059</v>
      </c>
      <c r="I1948" s="245" t="s">
        <v>24</v>
      </c>
      <c r="J1948" s="245" t="s">
        <v>59</v>
      </c>
      <c r="K1948" s="246" t="s">
        <v>23489</v>
      </c>
      <c r="L1948" s="245" t="s">
        <v>568</v>
      </c>
      <c r="M1948"/>
      <c r="N1948"/>
      <c r="O1948"/>
      <c r="P1948"/>
      <c r="Q1948"/>
      <c r="R1948"/>
      <c r="S1948"/>
      <c r="T1948"/>
      <c r="U1948"/>
      <c r="V1948"/>
      <c r="W1948"/>
      <c r="X1948"/>
      <c r="Y1948"/>
      <c r="Z1948"/>
      <c r="AA1948"/>
      <c r="AB1948"/>
      <c r="AC1948"/>
      <c r="AD1948"/>
      <c r="AE1948"/>
      <c r="AF1948"/>
      <c r="AG1948"/>
      <c r="AH1948"/>
      <c r="AI1948"/>
      <c r="AJ1948"/>
      <c r="AK1948"/>
      <c r="AL1948"/>
      <c r="AM1948"/>
      <c r="AN1948"/>
      <c r="AO1948"/>
      <c r="AP1948"/>
      <c r="AQ1948"/>
      <c r="AR1948"/>
      <c r="AS1948"/>
      <c r="AT1948"/>
      <c r="AU1948"/>
      <c r="AV1948"/>
      <c r="AW1948"/>
      <c r="AX1948"/>
      <c r="AY1948"/>
      <c r="AZ1948"/>
      <c r="BA1948"/>
      <c r="BB1948"/>
      <c r="BC1948"/>
      <c r="BD1948"/>
      <c r="BE1948"/>
      <c r="BF1948"/>
      <c r="BG1948"/>
      <c r="BH1948"/>
      <c r="BI1948"/>
      <c r="BJ1948"/>
      <c r="BK1948"/>
      <c r="BL1948"/>
      <c r="BM1948"/>
      <c r="BN1948"/>
      <c r="BO1948"/>
    </row>
    <row r="1949" spans="1:67" ht="15" x14ac:dyDescent="0.25">
      <c r="A1949" s="245" t="s">
        <v>5290</v>
      </c>
      <c r="B1949" s="245" t="s">
        <v>5289</v>
      </c>
      <c r="C1949" s="245" t="s">
        <v>5324</v>
      </c>
      <c r="D1949" s="245" t="s">
        <v>5323</v>
      </c>
      <c r="E1949" s="246" t="s">
        <v>44</v>
      </c>
      <c r="F1949" s="245" t="s">
        <v>44</v>
      </c>
      <c r="G1949" s="245" t="s">
        <v>11061</v>
      </c>
      <c r="H1949" s="245" t="s">
        <v>11062</v>
      </c>
      <c r="I1949" s="245" t="s">
        <v>24</v>
      </c>
      <c r="J1949" s="245" t="s">
        <v>59</v>
      </c>
      <c r="K1949" s="246" t="s">
        <v>23490</v>
      </c>
      <c r="L1949" s="245" t="s">
        <v>568</v>
      </c>
      <c r="M1949"/>
      <c r="N1949"/>
      <c r="O1949"/>
      <c r="P1949"/>
      <c r="Q1949"/>
      <c r="R1949"/>
      <c r="S1949"/>
      <c r="T1949"/>
      <c r="U1949"/>
      <c r="V1949"/>
      <c r="W1949"/>
      <c r="X1949"/>
      <c r="Y1949"/>
      <c r="Z1949"/>
      <c r="AA1949"/>
      <c r="AB1949"/>
      <c r="AC1949"/>
      <c r="AD1949"/>
      <c r="AE1949"/>
      <c r="AF1949"/>
      <c r="AG1949"/>
      <c r="AH1949"/>
      <c r="AI1949"/>
      <c r="AJ1949"/>
      <c r="AK1949"/>
      <c r="AL1949"/>
      <c r="AM1949"/>
      <c r="AN1949"/>
      <c r="AO1949"/>
      <c r="AP1949"/>
      <c r="AQ1949"/>
      <c r="AR1949"/>
      <c r="AS1949"/>
      <c r="AT1949"/>
      <c r="AU1949"/>
      <c r="AV1949"/>
      <c r="AW1949"/>
      <c r="AX1949"/>
      <c r="AY1949"/>
      <c r="AZ1949"/>
      <c r="BA1949"/>
      <c r="BB1949"/>
      <c r="BC1949"/>
      <c r="BD1949"/>
      <c r="BE1949"/>
      <c r="BF1949"/>
      <c r="BG1949"/>
      <c r="BH1949"/>
      <c r="BI1949"/>
      <c r="BJ1949"/>
      <c r="BK1949"/>
      <c r="BL1949"/>
      <c r="BM1949"/>
      <c r="BN1949"/>
      <c r="BO1949"/>
    </row>
    <row r="1950" spans="1:67" ht="15" x14ac:dyDescent="0.25">
      <c r="A1950" s="245" t="s">
        <v>5290</v>
      </c>
      <c r="B1950" s="245" t="s">
        <v>5289</v>
      </c>
      <c r="C1950" s="245" t="s">
        <v>5324</v>
      </c>
      <c r="D1950" s="245" t="s">
        <v>5323</v>
      </c>
      <c r="E1950" s="246" t="s">
        <v>44</v>
      </c>
      <c r="F1950" s="245" t="s">
        <v>44</v>
      </c>
      <c r="G1950" s="245" t="s">
        <v>11063</v>
      </c>
      <c r="H1950" s="245" t="s">
        <v>11064</v>
      </c>
      <c r="I1950" s="245" t="s">
        <v>24</v>
      </c>
      <c r="J1950" s="245" t="s">
        <v>59</v>
      </c>
      <c r="K1950" s="246" t="s">
        <v>23491</v>
      </c>
      <c r="L1950" s="245" t="s">
        <v>568</v>
      </c>
      <c r="M1950"/>
      <c r="N1950"/>
      <c r="O1950"/>
      <c r="P1950"/>
      <c r="Q1950"/>
      <c r="R1950"/>
      <c r="S1950"/>
      <c r="T1950"/>
      <c r="U1950"/>
      <c r="V1950"/>
      <c r="W1950"/>
      <c r="X1950"/>
      <c r="Y1950"/>
      <c r="Z1950"/>
      <c r="AA1950"/>
      <c r="AB1950"/>
      <c r="AC1950"/>
      <c r="AD1950"/>
      <c r="AE1950"/>
      <c r="AF1950"/>
      <c r="AG1950"/>
      <c r="AH1950"/>
      <c r="AI1950"/>
      <c r="AJ1950"/>
      <c r="AK1950"/>
      <c r="AL1950"/>
      <c r="AM1950"/>
      <c r="AN1950"/>
      <c r="AO1950"/>
      <c r="AP1950"/>
      <c r="AQ1950"/>
      <c r="AR1950"/>
      <c r="AS1950"/>
      <c r="AT1950"/>
      <c r="AU1950"/>
      <c r="AV1950"/>
      <c r="AW1950"/>
      <c r="AX1950"/>
      <c r="AY1950"/>
      <c r="AZ1950"/>
      <c r="BA1950"/>
      <c r="BB1950"/>
      <c r="BC1950"/>
      <c r="BD1950"/>
      <c r="BE1950"/>
      <c r="BF1950"/>
      <c r="BG1950"/>
      <c r="BH1950"/>
      <c r="BI1950"/>
      <c r="BJ1950"/>
      <c r="BK1950"/>
      <c r="BL1950"/>
      <c r="BM1950"/>
      <c r="BN1950"/>
      <c r="BO1950"/>
    </row>
    <row r="1951" spans="1:67" ht="15" x14ac:dyDescent="0.25">
      <c r="A1951" s="245" t="s">
        <v>5290</v>
      </c>
      <c r="B1951" s="245" t="s">
        <v>5289</v>
      </c>
      <c r="C1951" s="245" t="s">
        <v>5324</v>
      </c>
      <c r="D1951" s="245" t="s">
        <v>5323</v>
      </c>
      <c r="E1951" s="246" t="s">
        <v>44</v>
      </c>
      <c r="F1951" s="245" t="s">
        <v>44</v>
      </c>
      <c r="G1951" s="245" t="s">
        <v>5369</v>
      </c>
      <c r="H1951" s="245" t="s">
        <v>11065</v>
      </c>
      <c r="I1951" s="245" t="s">
        <v>24</v>
      </c>
      <c r="J1951" s="245" t="s">
        <v>59</v>
      </c>
      <c r="K1951" s="246" t="s">
        <v>23492</v>
      </c>
      <c r="L1951" s="245" t="s">
        <v>568</v>
      </c>
      <c r="M1951"/>
      <c r="N1951"/>
      <c r="O1951"/>
      <c r="P1951"/>
      <c r="Q1951"/>
      <c r="R1951"/>
      <c r="S1951"/>
      <c r="T1951"/>
      <c r="U1951"/>
      <c r="V1951"/>
      <c r="W1951"/>
      <c r="X1951"/>
      <c r="Y1951"/>
      <c r="Z1951"/>
      <c r="AA1951"/>
      <c r="AB1951"/>
      <c r="AC1951"/>
      <c r="AD1951"/>
      <c r="AE1951"/>
      <c r="AF1951"/>
      <c r="AG1951"/>
      <c r="AH1951"/>
      <c r="AI1951"/>
      <c r="AJ1951"/>
      <c r="AK1951"/>
      <c r="AL1951"/>
      <c r="AM1951"/>
      <c r="AN1951"/>
      <c r="AO1951"/>
      <c r="AP1951"/>
      <c r="AQ1951"/>
      <c r="AR1951"/>
      <c r="AS1951"/>
      <c r="AT1951"/>
      <c r="AU1951"/>
      <c r="AV1951"/>
      <c r="AW1951"/>
      <c r="AX1951"/>
      <c r="AY1951"/>
      <c r="AZ1951"/>
      <c r="BA1951"/>
      <c r="BB1951"/>
      <c r="BC1951"/>
      <c r="BD1951"/>
      <c r="BE1951"/>
      <c r="BF1951"/>
      <c r="BG1951"/>
      <c r="BH1951"/>
      <c r="BI1951"/>
      <c r="BJ1951"/>
      <c r="BK1951"/>
      <c r="BL1951"/>
      <c r="BM1951"/>
      <c r="BN1951"/>
      <c r="BO1951"/>
    </row>
    <row r="1952" spans="1:67" ht="15" x14ac:dyDescent="0.25">
      <c r="A1952" s="245" t="s">
        <v>5290</v>
      </c>
      <c r="B1952" s="245" t="s">
        <v>5289</v>
      </c>
      <c r="C1952" s="245" t="s">
        <v>5324</v>
      </c>
      <c r="D1952" s="245" t="s">
        <v>5323</v>
      </c>
      <c r="E1952" s="246" t="s">
        <v>44</v>
      </c>
      <c r="F1952" s="245" t="s">
        <v>44</v>
      </c>
      <c r="G1952" s="245" t="s">
        <v>5368</v>
      </c>
      <c r="H1952" s="245" t="s">
        <v>11066</v>
      </c>
      <c r="I1952" s="245" t="s">
        <v>24</v>
      </c>
      <c r="J1952" s="245" t="s">
        <v>59</v>
      </c>
      <c r="K1952" s="246" t="s">
        <v>23493</v>
      </c>
      <c r="L1952" s="245" t="s">
        <v>568</v>
      </c>
      <c r="M1952"/>
      <c r="N1952"/>
      <c r="O1952"/>
      <c r="P1952"/>
      <c r="Q1952"/>
      <c r="R1952"/>
      <c r="S1952"/>
      <c r="T1952"/>
      <c r="U1952"/>
      <c r="V1952"/>
      <c r="W1952"/>
      <c r="X1952"/>
      <c r="Y1952"/>
      <c r="Z1952"/>
      <c r="AA1952"/>
      <c r="AB1952"/>
      <c r="AC1952"/>
      <c r="AD1952"/>
      <c r="AE1952"/>
      <c r="AF1952"/>
      <c r="AG1952"/>
      <c r="AH1952"/>
      <c r="AI1952"/>
      <c r="AJ1952"/>
      <c r="AK1952"/>
      <c r="AL1952"/>
      <c r="AM1952"/>
      <c r="AN1952"/>
      <c r="AO1952"/>
      <c r="AP1952"/>
      <c r="AQ1952"/>
      <c r="AR1952"/>
      <c r="AS1952"/>
      <c r="AT1952"/>
      <c r="AU1952"/>
      <c r="AV1952"/>
      <c r="AW1952"/>
      <c r="AX1952"/>
      <c r="AY1952"/>
      <c r="AZ1952"/>
      <c r="BA1952"/>
      <c r="BB1952"/>
      <c r="BC1952"/>
      <c r="BD1952"/>
      <c r="BE1952"/>
      <c r="BF1952"/>
      <c r="BG1952"/>
      <c r="BH1952"/>
      <c r="BI1952"/>
      <c r="BJ1952"/>
      <c r="BK1952"/>
      <c r="BL1952"/>
      <c r="BM1952"/>
      <c r="BN1952"/>
      <c r="BO1952"/>
    </row>
    <row r="1953" spans="1:67" ht="15" x14ac:dyDescent="0.25">
      <c r="A1953" s="245" t="s">
        <v>5290</v>
      </c>
      <c r="B1953" s="245" t="s">
        <v>5289</v>
      </c>
      <c r="C1953" s="245" t="s">
        <v>5324</v>
      </c>
      <c r="D1953" s="245" t="s">
        <v>5323</v>
      </c>
      <c r="E1953" s="246" t="s">
        <v>44</v>
      </c>
      <c r="F1953" s="245" t="s">
        <v>44</v>
      </c>
      <c r="G1953" s="245" t="s">
        <v>5367</v>
      </c>
      <c r="H1953" s="245" t="s">
        <v>11067</v>
      </c>
      <c r="I1953" s="245" t="s">
        <v>24</v>
      </c>
      <c r="J1953" s="245" t="s">
        <v>59</v>
      </c>
      <c r="K1953" s="246" t="s">
        <v>23494</v>
      </c>
      <c r="L1953" s="245" t="s">
        <v>568</v>
      </c>
      <c r="M1953"/>
      <c r="N1953"/>
      <c r="O1953"/>
      <c r="P1953"/>
      <c r="Q1953"/>
      <c r="R1953"/>
      <c r="S1953"/>
      <c r="T1953"/>
      <c r="U1953"/>
      <c r="V1953"/>
      <c r="W1953"/>
      <c r="X1953"/>
      <c r="Y1953"/>
      <c r="Z1953"/>
      <c r="AA1953"/>
      <c r="AB1953"/>
      <c r="AC1953"/>
      <c r="AD1953"/>
      <c r="AE1953"/>
      <c r="AF1953"/>
      <c r="AG1953"/>
      <c r="AH1953"/>
      <c r="AI1953"/>
      <c r="AJ1953"/>
      <c r="AK1953"/>
      <c r="AL1953"/>
      <c r="AM1953"/>
      <c r="AN1953"/>
      <c r="AO1953"/>
      <c r="AP1953"/>
      <c r="AQ1953"/>
      <c r="AR1953"/>
      <c r="AS1953"/>
      <c r="AT1953"/>
      <c r="AU1953"/>
      <c r="AV1953"/>
      <c r="AW1953"/>
      <c r="AX1953"/>
      <c r="AY1953"/>
      <c r="AZ1953"/>
      <c r="BA1953"/>
      <c r="BB1953"/>
      <c r="BC1953"/>
      <c r="BD1953"/>
      <c r="BE1953"/>
      <c r="BF1953"/>
      <c r="BG1953"/>
      <c r="BH1953"/>
      <c r="BI1953"/>
      <c r="BJ1953"/>
      <c r="BK1953"/>
      <c r="BL1953"/>
      <c r="BM1953"/>
      <c r="BN1953"/>
      <c r="BO1953"/>
    </row>
    <row r="1954" spans="1:67" ht="15" x14ac:dyDescent="0.25">
      <c r="A1954" s="245" t="s">
        <v>5290</v>
      </c>
      <c r="B1954" s="245" t="s">
        <v>5289</v>
      </c>
      <c r="C1954" s="245" t="s">
        <v>5324</v>
      </c>
      <c r="D1954" s="245" t="s">
        <v>5323</v>
      </c>
      <c r="E1954" s="246" t="s">
        <v>44</v>
      </c>
      <c r="F1954" s="245" t="s">
        <v>44</v>
      </c>
      <c r="G1954" s="245" t="s">
        <v>5366</v>
      </c>
      <c r="H1954" s="245" t="s">
        <v>11068</v>
      </c>
      <c r="I1954" s="245" t="s">
        <v>24</v>
      </c>
      <c r="J1954" s="245" t="s">
        <v>59</v>
      </c>
      <c r="K1954" s="246" t="s">
        <v>23495</v>
      </c>
      <c r="L1954" s="245" t="s">
        <v>568</v>
      </c>
      <c r="M1954"/>
      <c r="N1954"/>
      <c r="O1954"/>
      <c r="P1954"/>
      <c r="Q1954"/>
      <c r="R1954"/>
      <c r="S1954"/>
      <c r="T1954"/>
      <c r="U1954"/>
      <c r="V1954"/>
      <c r="W1954"/>
      <c r="X1954"/>
      <c r="Y1954"/>
      <c r="Z1954"/>
      <c r="AA1954"/>
      <c r="AB1954"/>
      <c r="AC1954"/>
      <c r="AD1954"/>
      <c r="AE1954"/>
      <c r="AF1954"/>
      <c r="AG1954"/>
      <c r="AH1954"/>
      <c r="AI1954"/>
      <c r="AJ1954"/>
      <c r="AK1954"/>
      <c r="AL1954"/>
      <c r="AM1954"/>
      <c r="AN1954"/>
      <c r="AO1954"/>
      <c r="AP1954"/>
      <c r="AQ1954"/>
      <c r="AR1954"/>
      <c r="AS1954"/>
      <c r="AT1954"/>
      <c r="AU1954"/>
      <c r="AV1954"/>
      <c r="AW1954"/>
      <c r="AX1954"/>
      <c r="AY1954"/>
      <c r="AZ1954"/>
      <c r="BA1954"/>
      <c r="BB1954"/>
      <c r="BC1954"/>
      <c r="BD1954"/>
      <c r="BE1954"/>
      <c r="BF1954"/>
      <c r="BG1954"/>
      <c r="BH1954"/>
      <c r="BI1954"/>
      <c r="BJ1954"/>
      <c r="BK1954"/>
      <c r="BL1954"/>
      <c r="BM1954"/>
      <c r="BN1954"/>
      <c r="BO1954"/>
    </row>
    <row r="1955" spans="1:67" ht="15" x14ac:dyDescent="0.25">
      <c r="A1955" s="245" t="s">
        <v>5290</v>
      </c>
      <c r="B1955" s="245" t="s">
        <v>5289</v>
      </c>
      <c r="C1955" s="245" t="s">
        <v>5324</v>
      </c>
      <c r="D1955" s="245" t="s">
        <v>5323</v>
      </c>
      <c r="E1955" s="246" t="s">
        <v>44</v>
      </c>
      <c r="F1955" s="245" t="s">
        <v>44</v>
      </c>
      <c r="G1955" s="245" t="s">
        <v>11069</v>
      </c>
      <c r="H1955" s="245" t="s">
        <v>11070</v>
      </c>
      <c r="I1955" s="245" t="s">
        <v>24</v>
      </c>
      <c r="J1955" s="245" t="s">
        <v>59</v>
      </c>
      <c r="K1955" s="246" t="s">
        <v>23496</v>
      </c>
      <c r="L1955" s="245" t="s">
        <v>568</v>
      </c>
      <c r="M1955"/>
      <c r="N1955"/>
      <c r="O1955"/>
      <c r="P1955"/>
      <c r="Q1955"/>
      <c r="R1955"/>
      <c r="S1955"/>
      <c r="T1955"/>
      <c r="U1955"/>
      <c r="V1955"/>
      <c r="W1955"/>
      <c r="X1955"/>
      <c r="Y1955"/>
      <c r="Z1955"/>
      <c r="AA1955"/>
      <c r="AB1955"/>
      <c r="AC1955"/>
      <c r="AD1955"/>
      <c r="AE1955"/>
      <c r="AF1955"/>
      <c r="AG1955"/>
      <c r="AH1955"/>
      <c r="AI1955"/>
      <c r="AJ1955"/>
      <c r="AK1955"/>
      <c r="AL1955"/>
      <c r="AM1955"/>
      <c r="AN1955"/>
      <c r="AO1955"/>
      <c r="AP1955"/>
      <c r="AQ1955"/>
      <c r="AR1955"/>
      <c r="AS1955"/>
      <c r="AT1955"/>
      <c r="AU1955"/>
      <c r="AV1955"/>
      <c r="AW1955"/>
      <c r="AX1955"/>
      <c r="AY1955"/>
      <c r="AZ1955"/>
      <c r="BA1955"/>
      <c r="BB1955"/>
      <c r="BC1955"/>
      <c r="BD1955"/>
      <c r="BE1955"/>
      <c r="BF1955"/>
      <c r="BG1955"/>
      <c r="BH1955"/>
      <c r="BI1955"/>
      <c r="BJ1955"/>
      <c r="BK1955"/>
      <c r="BL1955"/>
      <c r="BM1955"/>
      <c r="BN1955"/>
      <c r="BO1955"/>
    </row>
    <row r="1956" spans="1:67" ht="15" x14ac:dyDescent="0.25">
      <c r="A1956" s="245" t="s">
        <v>5290</v>
      </c>
      <c r="B1956" s="245" t="s">
        <v>5289</v>
      </c>
      <c r="C1956" s="245" t="s">
        <v>5324</v>
      </c>
      <c r="D1956" s="245" t="s">
        <v>5323</v>
      </c>
      <c r="E1956" s="246" t="s">
        <v>44</v>
      </c>
      <c r="F1956" s="245" t="s">
        <v>44</v>
      </c>
      <c r="G1956" s="245" t="s">
        <v>11071</v>
      </c>
      <c r="H1956" s="245" t="s">
        <v>11072</v>
      </c>
      <c r="I1956" s="245" t="s">
        <v>24</v>
      </c>
      <c r="J1956" s="245" t="s">
        <v>59</v>
      </c>
      <c r="K1956" s="246" t="s">
        <v>23497</v>
      </c>
      <c r="L1956" s="245" t="s">
        <v>568</v>
      </c>
      <c r="M1956"/>
      <c r="N1956"/>
      <c r="O1956"/>
      <c r="P1956"/>
      <c r="Q1956"/>
      <c r="R1956"/>
      <c r="S1956"/>
      <c r="T1956"/>
      <c r="U1956"/>
      <c r="V1956"/>
      <c r="W1956"/>
      <c r="X1956"/>
      <c r="Y1956"/>
      <c r="Z1956"/>
      <c r="AA1956"/>
      <c r="AB1956"/>
      <c r="AC1956"/>
      <c r="AD1956"/>
      <c r="AE1956"/>
      <c r="AF1956"/>
      <c r="AG1956"/>
      <c r="AH1956"/>
      <c r="AI1956"/>
      <c r="AJ1956"/>
      <c r="AK1956"/>
      <c r="AL1956"/>
      <c r="AM1956"/>
      <c r="AN1956"/>
      <c r="AO1956"/>
      <c r="AP1956"/>
      <c r="AQ1956"/>
      <c r="AR1956"/>
      <c r="AS1956"/>
      <c r="AT1956"/>
      <c r="AU1956"/>
      <c r="AV1956"/>
      <c r="AW1956"/>
      <c r="AX1956"/>
      <c r="AY1956"/>
      <c r="AZ1956"/>
      <c r="BA1956"/>
      <c r="BB1956"/>
      <c r="BC1956"/>
      <c r="BD1956"/>
      <c r="BE1956"/>
      <c r="BF1956"/>
      <c r="BG1956"/>
      <c r="BH1956"/>
      <c r="BI1956"/>
      <c r="BJ1956"/>
      <c r="BK1956"/>
      <c r="BL1956"/>
      <c r="BM1956"/>
      <c r="BN1956"/>
      <c r="BO1956"/>
    </row>
    <row r="1957" spans="1:67" ht="15" x14ac:dyDescent="0.25">
      <c r="A1957" s="245" t="s">
        <v>5290</v>
      </c>
      <c r="B1957" s="245" t="s">
        <v>5289</v>
      </c>
      <c r="C1957" s="245" t="s">
        <v>5324</v>
      </c>
      <c r="D1957" s="245" t="s">
        <v>5323</v>
      </c>
      <c r="E1957" s="246" t="s">
        <v>44</v>
      </c>
      <c r="F1957" s="245" t="s">
        <v>44</v>
      </c>
      <c r="G1957" s="245" t="s">
        <v>5365</v>
      </c>
      <c r="H1957" s="245" t="s">
        <v>11073</v>
      </c>
      <c r="I1957" s="245" t="s">
        <v>24</v>
      </c>
      <c r="J1957" s="245" t="s">
        <v>59</v>
      </c>
      <c r="K1957" s="246" t="s">
        <v>23498</v>
      </c>
      <c r="L1957" s="245" t="s">
        <v>568</v>
      </c>
      <c r="M1957"/>
      <c r="N1957"/>
      <c r="O1957"/>
      <c r="P1957"/>
      <c r="Q1957"/>
      <c r="R1957"/>
      <c r="S1957"/>
      <c r="T1957"/>
      <c r="U1957"/>
      <c r="V1957"/>
      <c r="W1957"/>
      <c r="X1957"/>
      <c r="Y1957"/>
      <c r="Z1957"/>
      <c r="AA1957"/>
      <c r="AB1957"/>
      <c r="AC1957"/>
      <c r="AD1957"/>
      <c r="AE1957"/>
      <c r="AF1957"/>
      <c r="AG1957"/>
      <c r="AH1957"/>
      <c r="AI1957"/>
      <c r="AJ1957"/>
      <c r="AK1957"/>
      <c r="AL1957"/>
      <c r="AM1957"/>
      <c r="AN1957"/>
      <c r="AO1957"/>
      <c r="AP1957"/>
      <c r="AQ1957"/>
      <c r="AR1957"/>
      <c r="AS1957"/>
      <c r="AT1957"/>
      <c r="AU1957"/>
      <c r="AV1957"/>
      <c r="AW1957"/>
      <c r="AX1957"/>
      <c r="AY1957"/>
      <c r="AZ1957"/>
      <c r="BA1957"/>
      <c r="BB1957"/>
      <c r="BC1957"/>
      <c r="BD1957"/>
      <c r="BE1957"/>
      <c r="BF1957"/>
      <c r="BG1957"/>
      <c r="BH1957"/>
      <c r="BI1957"/>
      <c r="BJ1957"/>
      <c r="BK1957"/>
      <c r="BL1957"/>
      <c r="BM1957"/>
      <c r="BN1957"/>
      <c r="BO1957"/>
    </row>
    <row r="1958" spans="1:67" ht="15" x14ac:dyDescent="0.25">
      <c r="A1958" s="245" t="s">
        <v>5290</v>
      </c>
      <c r="B1958" s="245" t="s">
        <v>5289</v>
      </c>
      <c r="C1958" s="245" t="s">
        <v>5324</v>
      </c>
      <c r="D1958" s="245" t="s">
        <v>5323</v>
      </c>
      <c r="E1958" s="246" t="s">
        <v>44</v>
      </c>
      <c r="F1958" s="245" t="s">
        <v>44</v>
      </c>
      <c r="G1958" s="245" t="s">
        <v>5364</v>
      </c>
      <c r="H1958" s="245" t="s">
        <v>11074</v>
      </c>
      <c r="I1958" s="245" t="s">
        <v>24</v>
      </c>
      <c r="J1958" s="245" t="s">
        <v>59</v>
      </c>
      <c r="K1958" s="246" t="s">
        <v>23499</v>
      </c>
      <c r="L1958" s="245" t="s">
        <v>568</v>
      </c>
      <c r="M1958"/>
      <c r="N1958"/>
      <c r="O1958"/>
      <c r="P1958"/>
      <c r="Q1958"/>
      <c r="R1958"/>
      <c r="S1958"/>
      <c r="T1958"/>
      <c r="U1958"/>
      <c r="V1958"/>
      <c r="W1958"/>
      <c r="X1958"/>
      <c r="Y1958"/>
      <c r="Z1958"/>
      <c r="AA1958"/>
      <c r="AB1958"/>
      <c r="AC1958"/>
      <c r="AD1958"/>
      <c r="AE1958"/>
      <c r="AF1958"/>
      <c r="AG1958"/>
      <c r="AH1958"/>
      <c r="AI1958"/>
      <c r="AJ1958"/>
      <c r="AK1958"/>
      <c r="AL1958"/>
      <c r="AM1958"/>
      <c r="AN1958"/>
      <c r="AO1958"/>
      <c r="AP1958"/>
      <c r="AQ1958"/>
      <c r="AR1958"/>
      <c r="AS1958"/>
      <c r="AT1958"/>
      <c r="AU1958"/>
      <c r="AV1958"/>
      <c r="AW1958"/>
      <c r="AX1958"/>
      <c r="AY1958"/>
      <c r="AZ1958"/>
      <c r="BA1958"/>
      <c r="BB1958"/>
      <c r="BC1958"/>
      <c r="BD1958"/>
      <c r="BE1958"/>
      <c r="BF1958"/>
      <c r="BG1958"/>
      <c r="BH1958"/>
      <c r="BI1958"/>
      <c r="BJ1958"/>
      <c r="BK1958"/>
      <c r="BL1958"/>
      <c r="BM1958"/>
      <c r="BN1958"/>
      <c r="BO1958"/>
    </row>
    <row r="1959" spans="1:67" ht="15" x14ac:dyDescent="0.25">
      <c r="A1959" s="245" t="s">
        <v>5290</v>
      </c>
      <c r="B1959" s="245" t="s">
        <v>5289</v>
      </c>
      <c r="C1959" s="245" t="s">
        <v>5324</v>
      </c>
      <c r="D1959" s="245" t="s">
        <v>5323</v>
      </c>
      <c r="E1959" s="246" t="s">
        <v>44</v>
      </c>
      <c r="F1959" s="245" t="s">
        <v>44</v>
      </c>
      <c r="G1959" s="245" t="s">
        <v>5363</v>
      </c>
      <c r="H1959" s="245" t="s">
        <v>11075</v>
      </c>
      <c r="I1959" s="245" t="s">
        <v>24</v>
      </c>
      <c r="J1959" s="245" t="s">
        <v>59</v>
      </c>
      <c r="K1959" s="246" t="s">
        <v>23500</v>
      </c>
      <c r="L1959" s="245" t="s">
        <v>568</v>
      </c>
      <c r="M1959"/>
      <c r="N1959"/>
      <c r="O1959"/>
      <c r="P1959"/>
      <c r="Q1959"/>
      <c r="R1959"/>
      <c r="S1959"/>
      <c r="T1959"/>
      <c r="U1959"/>
      <c r="V1959"/>
      <c r="W1959"/>
      <c r="X1959"/>
      <c r="Y1959"/>
      <c r="Z1959"/>
      <c r="AA1959"/>
      <c r="AB1959"/>
      <c r="AC1959"/>
      <c r="AD1959"/>
      <c r="AE1959"/>
      <c r="AF1959"/>
      <c r="AG1959"/>
      <c r="AH1959"/>
      <c r="AI1959"/>
      <c r="AJ1959"/>
      <c r="AK1959"/>
      <c r="AL1959"/>
      <c r="AM1959"/>
      <c r="AN1959"/>
      <c r="AO1959"/>
      <c r="AP1959"/>
      <c r="AQ1959"/>
      <c r="AR1959"/>
      <c r="AS1959"/>
      <c r="AT1959"/>
      <c r="AU1959"/>
      <c r="AV1959"/>
      <c r="AW1959"/>
      <c r="AX1959"/>
      <c r="AY1959"/>
      <c r="AZ1959"/>
      <c r="BA1959"/>
      <c r="BB1959"/>
      <c r="BC1959"/>
      <c r="BD1959"/>
      <c r="BE1959"/>
      <c r="BF1959"/>
      <c r="BG1959"/>
      <c r="BH1959"/>
      <c r="BI1959"/>
      <c r="BJ1959"/>
      <c r="BK1959"/>
      <c r="BL1959"/>
      <c r="BM1959"/>
      <c r="BN1959"/>
      <c r="BO1959"/>
    </row>
    <row r="1960" spans="1:67" ht="15" x14ac:dyDescent="0.25">
      <c r="A1960" s="245" t="s">
        <v>5290</v>
      </c>
      <c r="B1960" s="245" t="s">
        <v>5289</v>
      </c>
      <c r="C1960" s="245" t="s">
        <v>5324</v>
      </c>
      <c r="D1960" s="245" t="s">
        <v>5323</v>
      </c>
      <c r="E1960" s="246" t="s">
        <v>44</v>
      </c>
      <c r="F1960" s="245" t="s">
        <v>44</v>
      </c>
      <c r="G1960" s="245" t="s">
        <v>5362</v>
      </c>
      <c r="H1960" s="245" t="s">
        <v>11076</v>
      </c>
      <c r="I1960" s="245" t="s">
        <v>24</v>
      </c>
      <c r="J1960" s="245" t="s">
        <v>59</v>
      </c>
      <c r="K1960" s="246" t="s">
        <v>23501</v>
      </c>
      <c r="L1960" s="245" t="s">
        <v>568</v>
      </c>
      <c r="M1960"/>
      <c r="N1960"/>
      <c r="O1960"/>
      <c r="P1960"/>
      <c r="Q1960"/>
      <c r="R1960"/>
      <c r="S1960"/>
      <c r="T1960"/>
      <c r="U1960"/>
      <c r="V1960"/>
      <c r="W1960"/>
      <c r="X1960"/>
      <c r="Y1960"/>
      <c r="Z1960"/>
      <c r="AA1960"/>
      <c r="AB1960"/>
      <c r="AC1960"/>
      <c r="AD1960"/>
      <c r="AE1960"/>
      <c r="AF1960"/>
      <c r="AG1960"/>
      <c r="AH1960"/>
      <c r="AI1960"/>
      <c r="AJ1960"/>
      <c r="AK1960"/>
      <c r="AL1960"/>
      <c r="AM1960"/>
      <c r="AN1960"/>
      <c r="AO1960"/>
      <c r="AP1960"/>
      <c r="AQ1960"/>
      <c r="AR1960"/>
      <c r="AS1960"/>
      <c r="AT1960"/>
      <c r="AU1960"/>
      <c r="AV1960"/>
      <c r="AW1960"/>
      <c r="AX1960"/>
      <c r="AY1960"/>
      <c r="AZ1960"/>
      <c r="BA1960"/>
      <c r="BB1960"/>
      <c r="BC1960"/>
      <c r="BD1960"/>
      <c r="BE1960"/>
      <c r="BF1960"/>
      <c r="BG1960"/>
      <c r="BH1960"/>
      <c r="BI1960"/>
      <c r="BJ1960"/>
      <c r="BK1960"/>
      <c r="BL1960"/>
      <c r="BM1960"/>
      <c r="BN1960"/>
      <c r="BO1960"/>
    </row>
    <row r="1961" spans="1:67" ht="15" x14ac:dyDescent="0.25">
      <c r="A1961" s="245" t="s">
        <v>5290</v>
      </c>
      <c r="B1961" s="245" t="s">
        <v>5289</v>
      </c>
      <c r="C1961" s="245" t="s">
        <v>5324</v>
      </c>
      <c r="D1961" s="245" t="s">
        <v>5323</v>
      </c>
      <c r="E1961" s="246" t="s">
        <v>44</v>
      </c>
      <c r="F1961" s="245" t="s">
        <v>44</v>
      </c>
      <c r="G1961" s="245" t="s">
        <v>5361</v>
      </c>
      <c r="H1961" s="245" t="s">
        <v>11077</v>
      </c>
      <c r="I1961" s="245" t="s">
        <v>24</v>
      </c>
      <c r="J1961" s="245" t="s">
        <v>59</v>
      </c>
      <c r="K1961" s="246" t="s">
        <v>23502</v>
      </c>
      <c r="L1961" s="245" t="s">
        <v>568</v>
      </c>
      <c r="M1961"/>
      <c r="N1961"/>
      <c r="O1961"/>
      <c r="P1961"/>
      <c r="Q1961"/>
      <c r="R1961"/>
      <c r="S1961"/>
      <c r="T1961"/>
      <c r="U1961"/>
      <c r="V1961"/>
      <c r="W1961"/>
      <c r="X1961"/>
      <c r="Y1961"/>
      <c r="Z1961"/>
      <c r="AA1961"/>
      <c r="AB1961"/>
      <c r="AC1961"/>
      <c r="AD1961"/>
      <c r="AE1961"/>
      <c r="AF1961"/>
      <c r="AG1961"/>
      <c r="AH1961"/>
      <c r="AI1961"/>
      <c r="AJ1961"/>
      <c r="AK1961"/>
      <c r="AL1961"/>
      <c r="AM1961"/>
      <c r="AN1961"/>
      <c r="AO1961"/>
      <c r="AP1961"/>
      <c r="AQ1961"/>
      <c r="AR1961"/>
      <c r="AS1961"/>
      <c r="AT1961"/>
      <c r="AU1961"/>
      <c r="AV1961"/>
      <c r="AW1961"/>
      <c r="AX1961"/>
      <c r="AY1961"/>
      <c r="AZ1961"/>
      <c r="BA1961"/>
      <c r="BB1961"/>
      <c r="BC1961"/>
      <c r="BD1961"/>
      <c r="BE1961"/>
      <c r="BF1961"/>
      <c r="BG1961"/>
      <c r="BH1961"/>
      <c r="BI1961"/>
      <c r="BJ1961"/>
      <c r="BK1961"/>
      <c r="BL1961"/>
      <c r="BM1961"/>
      <c r="BN1961"/>
      <c r="BO1961"/>
    </row>
    <row r="1962" spans="1:67" ht="15" x14ac:dyDescent="0.25">
      <c r="A1962" s="245" t="s">
        <v>5290</v>
      </c>
      <c r="B1962" s="245" t="s">
        <v>5289</v>
      </c>
      <c r="C1962" s="245" t="s">
        <v>5324</v>
      </c>
      <c r="D1962" s="245" t="s">
        <v>5323</v>
      </c>
      <c r="E1962" s="246" t="s">
        <v>44</v>
      </c>
      <c r="F1962" s="245" t="s">
        <v>44</v>
      </c>
      <c r="G1962" s="245" t="s">
        <v>5360</v>
      </c>
      <c r="H1962" s="245" t="s">
        <v>11078</v>
      </c>
      <c r="I1962" s="245" t="s">
        <v>24</v>
      </c>
      <c r="J1962" s="245" t="s">
        <v>59</v>
      </c>
      <c r="K1962" s="246" t="s">
        <v>23503</v>
      </c>
      <c r="L1962" s="245" t="s">
        <v>568</v>
      </c>
      <c r="M1962"/>
      <c r="N1962"/>
      <c r="O1962"/>
      <c r="P1962"/>
      <c r="Q1962"/>
      <c r="R1962"/>
      <c r="S1962"/>
      <c r="T1962"/>
      <c r="U1962"/>
      <c r="V1962"/>
      <c r="W1962"/>
      <c r="X1962"/>
      <c r="Y1962"/>
      <c r="Z1962"/>
      <c r="AA1962"/>
      <c r="AB1962"/>
      <c r="AC1962"/>
      <c r="AD1962"/>
      <c r="AE1962"/>
      <c r="AF1962"/>
      <c r="AG1962"/>
      <c r="AH1962"/>
      <c r="AI1962"/>
      <c r="AJ1962"/>
      <c r="AK1962"/>
      <c r="AL1962"/>
      <c r="AM1962"/>
      <c r="AN1962"/>
      <c r="AO1962"/>
      <c r="AP1962"/>
      <c r="AQ1962"/>
      <c r="AR1962"/>
      <c r="AS1962"/>
      <c r="AT1962"/>
      <c r="AU1962"/>
      <c r="AV1962"/>
      <c r="AW1962"/>
      <c r="AX1962"/>
      <c r="AY1962"/>
      <c r="AZ1962"/>
      <c r="BA1962"/>
      <c r="BB1962"/>
      <c r="BC1962"/>
      <c r="BD1962"/>
      <c r="BE1962"/>
      <c r="BF1962"/>
      <c r="BG1962"/>
      <c r="BH1962"/>
      <c r="BI1962"/>
      <c r="BJ1962"/>
      <c r="BK1962"/>
      <c r="BL1962"/>
      <c r="BM1962"/>
      <c r="BN1962"/>
      <c r="BO1962"/>
    </row>
    <row r="1963" spans="1:67" ht="15" x14ac:dyDescent="0.25">
      <c r="A1963" s="245" t="s">
        <v>5290</v>
      </c>
      <c r="B1963" s="245" t="s">
        <v>5289</v>
      </c>
      <c r="C1963" s="245" t="s">
        <v>5324</v>
      </c>
      <c r="D1963" s="245" t="s">
        <v>5323</v>
      </c>
      <c r="E1963" s="246" t="s">
        <v>44</v>
      </c>
      <c r="F1963" s="245" t="s">
        <v>44</v>
      </c>
      <c r="G1963" s="245" t="s">
        <v>5359</v>
      </c>
      <c r="H1963" s="245" t="s">
        <v>11079</v>
      </c>
      <c r="I1963" s="245" t="s">
        <v>24</v>
      </c>
      <c r="J1963" s="245" t="s">
        <v>59</v>
      </c>
      <c r="K1963" s="246" t="s">
        <v>23504</v>
      </c>
      <c r="L1963" s="245" t="s">
        <v>568</v>
      </c>
      <c r="M1963"/>
      <c r="N1963"/>
      <c r="O1963"/>
      <c r="P1963"/>
      <c r="Q1963"/>
      <c r="R1963"/>
      <c r="S1963"/>
      <c r="T1963"/>
      <c r="U1963"/>
      <c r="V1963"/>
      <c r="W1963"/>
      <c r="X1963"/>
      <c r="Y1963"/>
      <c r="Z1963"/>
      <c r="AA1963"/>
      <c r="AB1963"/>
      <c r="AC1963"/>
      <c r="AD1963"/>
      <c r="AE1963"/>
      <c r="AF1963"/>
      <c r="AG1963"/>
      <c r="AH1963"/>
      <c r="AI1963"/>
      <c r="AJ1963"/>
      <c r="AK1963"/>
      <c r="AL1963"/>
      <c r="AM1963"/>
      <c r="AN1963"/>
      <c r="AO1963"/>
      <c r="AP1963"/>
      <c r="AQ1963"/>
      <c r="AR1963"/>
      <c r="AS1963"/>
      <c r="AT1963"/>
      <c r="AU1963"/>
      <c r="AV1963"/>
      <c r="AW1963"/>
      <c r="AX1963"/>
      <c r="AY1963"/>
      <c r="AZ1963"/>
      <c r="BA1963"/>
      <c r="BB1963"/>
      <c r="BC1963"/>
      <c r="BD1963"/>
      <c r="BE1963"/>
      <c r="BF1963"/>
      <c r="BG1963"/>
      <c r="BH1963"/>
      <c r="BI1963"/>
      <c r="BJ1963"/>
      <c r="BK1963"/>
      <c r="BL1963"/>
      <c r="BM1963"/>
      <c r="BN1963"/>
      <c r="BO1963"/>
    </row>
    <row r="1964" spans="1:67" ht="15" x14ac:dyDescent="0.25">
      <c r="A1964" s="245" t="s">
        <v>5290</v>
      </c>
      <c r="B1964" s="245" t="s">
        <v>5289</v>
      </c>
      <c r="C1964" s="245" t="s">
        <v>5324</v>
      </c>
      <c r="D1964" s="245" t="s">
        <v>5323</v>
      </c>
      <c r="E1964" s="246" t="s">
        <v>44</v>
      </c>
      <c r="F1964" s="245" t="s">
        <v>44</v>
      </c>
      <c r="G1964" s="245" t="s">
        <v>5358</v>
      </c>
      <c r="H1964" s="245" t="s">
        <v>11080</v>
      </c>
      <c r="I1964" s="245" t="s">
        <v>24</v>
      </c>
      <c r="J1964" s="245" t="s">
        <v>59</v>
      </c>
      <c r="K1964" s="246" t="s">
        <v>23505</v>
      </c>
      <c r="L1964" s="245" t="s">
        <v>568</v>
      </c>
      <c r="M1964"/>
      <c r="N1964"/>
      <c r="O1964"/>
      <c r="P1964"/>
      <c r="Q1964"/>
      <c r="R1964"/>
      <c r="S1964"/>
      <c r="T1964"/>
      <c r="U1964"/>
      <c r="V1964"/>
      <c r="W1964"/>
      <c r="X1964"/>
      <c r="Y1964"/>
      <c r="Z1964"/>
      <c r="AA1964"/>
      <c r="AB1964"/>
      <c r="AC1964"/>
      <c r="AD1964"/>
      <c r="AE1964"/>
      <c r="AF1964"/>
      <c r="AG1964"/>
      <c r="AH1964"/>
      <c r="AI1964"/>
      <c r="AJ1964"/>
      <c r="AK1964"/>
      <c r="AL1964"/>
      <c r="AM1964"/>
      <c r="AN1964"/>
      <c r="AO1964"/>
      <c r="AP1964"/>
      <c r="AQ1964"/>
      <c r="AR1964"/>
      <c r="AS1964"/>
      <c r="AT1964"/>
      <c r="AU1964"/>
      <c r="AV1964"/>
      <c r="AW1964"/>
      <c r="AX1964"/>
      <c r="AY1964"/>
      <c r="AZ1964"/>
      <c r="BA1964"/>
      <c r="BB1964"/>
      <c r="BC1964"/>
      <c r="BD1964"/>
      <c r="BE1964"/>
      <c r="BF1964"/>
      <c r="BG1964"/>
      <c r="BH1964"/>
      <c r="BI1964"/>
      <c r="BJ1964"/>
      <c r="BK1964"/>
      <c r="BL1964"/>
      <c r="BM1964"/>
      <c r="BN1964"/>
      <c r="BO1964"/>
    </row>
    <row r="1965" spans="1:67" ht="15" x14ac:dyDescent="0.25">
      <c r="A1965" s="245" t="s">
        <v>5290</v>
      </c>
      <c r="B1965" s="245" t="s">
        <v>5289</v>
      </c>
      <c r="C1965" s="245" t="s">
        <v>5324</v>
      </c>
      <c r="D1965" s="245" t="s">
        <v>5323</v>
      </c>
      <c r="E1965" s="246" t="s">
        <v>44</v>
      </c>
      <c r="F1965" s="245" t="s">
        <v>44</v>
      </c>
      <c r="G1965" s="245" t="s">
        <v>5357</v>
      </c>
      <c r="H1965" s="245" t="s">
        <v>11081</v>
      </c>
      <c r="I1965" s="245" t="s">
        <v>24</v>
      </c>
      <c r="J1965" s="245" t="s">
        <v>59</v>
      </c>
      <c r="K1965" s="246" t="s">
        <v>23506</v>
      </c>
      <c r="L1965" s="245" t="s">
        <v>568</v>
      </c>
      <c r="M1965"/>
      <c r="N1965"/>
      <c r="O1965"/>
      <c r="P1965"/>
      <c r="Q1965"/>
      <c r="R1965"/>
      <c r="S1965"/>
      <c r="T1965"/>
      <c r="U1965"/>
      <c r="V1965"/>
      <c r="W1965"/>
      <c r="X1965"/>
      <c r="Y1965"/>
      <c r="Z1965"/>
      <c r="AA1965"/>
      <c r="AB1965"/>
      <c r="AC1965"/>
      <c r="AD1965"/>
      <c r="AE1965"/>
      <c r="AF1965"/>
      <c r="AG1965"/>
      <c r="AH1965"/>
      <c r="AI1965"/>
      <c r="AJ1965"/>
      <c r="AK1965"/>
      <c r="AL1965"/>
      <c r="AM1965"/>
      <c r="AN1965"/>
      <c r="AO1965"/>
      <c r="AP1965"/>
      <c r="AQ1965"/>
      <c r="AR1965"/>
      <c r="AS1965"/>
      <c r="AT1965"/>
      <c r="AU1965"/>
      <c r="AV1965"/>
      <c r="AW1965"/>
      <c r="AX1965"/>
      <c r="AY1965"/>
      <c r="AZ1965"/>
      <c r="BA1965"/>
      <c r="BB1965"/>
      <c r="BC1965"/>
      <c r="BD1965"/>
      <c r="BE1965"/>
      <c r="BF1965"/>
      <c r="BG1965"/>
      <c r="BH1965"/>
      <c r="BI1965"/>
      <c r="BJ1965"/>
      <c r="BK1965"/>
      <c r="BL1965"/>
      <c r="BM1965"/>
      <c r="BN1965"/>
      <c r="BO1965"/>
    </row>
    <row r="1966" spans="1:67" ht="15" x14ac:dyDescent="0.25">
      <c r="A1966" s="245" t="s">
        <v>5290</v>
      </c>
      <c r="B1966" s="245" t="s">
        <v>5289</v>
      </c>
      <c r="C1966" s="245" t="s">
        <v>5324</v>
      </c>
      <c r="D1966" s="245" t="s">
        <v>5323</v>
      </c>
      <c r="E1966" s="246" t="s">
        <v>44</v>
      </c>
      <c r="F1966" s="245" t="s">
        <v>44</v>
      </c>
      <c r="G1966" s="245" t="s">
        <v>5356</v>
      </c>
      <c r="H1966" s="245" t="s">
        <v>17145</v>
      </c>
      <c r="I1966" s="245" t="s">
        <v>24</v>
      </c>
      <c r="J1966" s="245" t="s">
        <v>59</v>
      </c>
      <c r="K1966" s="246" t="s">
        <v>23507</v>
      </c>
      <c r="L1966" s="245" t="s">
        <v>568</v>
      </c>
      <c r="M1966"/>
      <c r="N1966"/>
      <c r="O1966"/>
      <c r="P1966"/>
      <c r="Q1966"/>
      <c r="R1966"/>
      <c r="S1966"/>
      <c r="T1966"/>
      <c r="U1966"/>
      <c r="V1966"/>
      <c r="W1966"/>
      <c r="X1966"/>
      <c r="Y1966"/>
      <c r="Z1966"/>
      <c r="AA1966"/>
      <c r="AB1966"/>
      <c r="AC1966"/>
      <c r="AD1966"/>
      <c r="AE1966"/>
      <c r="AF1966"/>
      <c r="AG1966"/>
      <c r="AH1966"/>
      <c r="AI1966"/>
      <c r="AJ1966"/>
      <c r="AK1966"/>
      <c r="AL1966"/>
      <c r="AM1966"/>
      <c r="AN1966"/>
      <c r="AO1966"/>
      <c r="AP1966"/>
      <c r="AQ1966"/>
      <c r="AR1966"/>
      <c r="AS1966"/>
      <c r="AT1966"/>
      <c r="AU1966"/>
      <c r="AV1966"/>
      <c r="AW1966"/>
      <c r="AX1966"/>
      <c r="AY1966"/>
      <c r="AZ1966"/>
      <c r="BA1966"/>
      <c r="BB1966"/>
      <c r="BC1966"/>
      <c r="BD1966"/>
      <c r="BE1966"/>
      <c r="BF1966"/>
      <c r="BG1966"/>
      <c r="BH1966"/>
      <c r="BI1966"/>
      <c r="BJ1966"/>
      <c r="BK1966"/>
      <c r="BL1966"/>
      <c r="BM1966"/>
      <c r="BN1966"/>
      <c r="BO1966"/>
    </row>
    <row r="1967" spans="1:67" ht="15" x14ac:dyDescent="0.25">
      <c r="A1967" s="245" t="s">
        <v>5290</v>
      </c>
      <c r="B1967" s="245" t="s">
        <v>5289</v>
      </c>
      <c r="C1967" s="245" t="s">
        <v>5324</v>
      </c>
      <c r="D1967" s="245" t="s">
        <v>5323</v>
      </c>
      <c r="E1967" s="246" t="s">
        <v>44</v>
      </c>
      <c r="F1967" s="245" t="s">
        <v>44</v>
      </c>
      <c r="G1967" s="245" t="s">
        <v>5355</v>
      </c>
      <c r="H1967" s="245" t="s">
        <v>11082</v>
      </c>
      <c r="I1967" s="245" t="s">
        <v>24</v>
      </c>
      <c r="J1967" s="245" t="s">
        <v>59</v>
      </c>
      <c r="K1967" s="246" t="s">
        <v>14997</v>
      </c>
      <c r="L1967" s="245" t="s">
        <v>568</v>
      </c>
      <c r="M1967"/>
      <c r="N1967"/>
      <c r="O1967"/>
      <c r="P1967"/>
      <c r="Q1967"/>
      <c r="R1967"/>
      <c r="S1967"/>
      <c r="T1967"/>
      <c r="U1967"/>
      <c r="V1967"/>
      <c r="W1967"/>
      <c r="X1967"/>
      <c r="Y1967"/>
      <c r="Z1967"/>
      <c r="AA1967"/>
      <c r="AB1967"/>
      <c r="AC1967"/>
      <c r="AD1967"/>
      <c r="AE1967"/>
      <c r="AF1967"/>
      <c r="AG1967"/>
      <c r="AH1967"/>
      <c r="AI1967"/>
      <c r="AJ1967"/>
      <c r="AK1967"/>
      <c r="AL1967"/>
      <c r="AM1967"/>
      <c r="AN1967"/>
      <c r="AO1967"/>
      <c r="AP1967"/>
      <c r="AQ1967"/>
      <c r="AR1967"/>
      <c r="AS1967"/>
      <c r="AT1967"/>
      <c r="AU1967"/>
      <c r="AV1967"/>
      <c r="AW1967"/>
      <c r="AX1967"/>
      <c r="AY1967"/>
      <c r="AZ1967"/>
      <c r="BA1967"/>
      <c r="BB1967"/>
      <c r="BC1967"/>
      <c r="BD1967"/>
      <c r="BE1967"/>
      <c r="BF1967"/>
      <c r="BG1967"/>
      <c r="BH1967"/>
      <c r="BI1967"/>
      <c r="BJ1967"/>
      <c r="BK1967"/>
      <c r="BL1967"/>
      <c r="BM1967"/>
      <c r="BN1967"/>
      <c r="BO1967"/>
    </row>
    <row r="1968" spans="1:67" ht="15" x14ac:dyDescent="0.25">
      <c r="A1968" s="245" t="s">
        <v>5290</v>
      </c>
      <c r="B1968" s="245" t="s">
        <v>5289</v>
      </c>
      <c r="C1968" s="245" t="s">
        <v>5324</v>
      </c>
      <c r="D1968" s="245" t="s">
        <v>5323</v>
      </c>
      <c r="E1968" s="246" t="s">
        <v>44</v>
      </c>
      <c r="F1968" s="245" t="s">
        <v>44</v>
      </c>
      <c r="G1968" s="245" t="s">
        <v>5354</v>
      </c>
      <c r="H1968" s="245" t="s">
        <v>11083</v>
      </c>
      <c r="I1968" s="245" t="s">
        <v>24</v>
      </c>
      <c r="J1968" s="245" t="s">
        <v>59</v>
      </c>
      <c r="K1968" s="246" t="s">
        <v>23508</v>
      </c>
      <c r="L1968" s="245" t="s">
        <v>568</v>
      </c>
      <c r="M1968"/>
      <c r="N1968"/>
      <c r="O1968"/>
      <c r="P1968"/>
      <c r="Q1968"/>
      <c r="R1968"/>
      <c r="S1968"/>
      <c r="T1968"/>
      <c r="U1968"/>
      <c r="V1968"/>
      <c r="W1968"/>
      <c r="X1968"/>
      <c r="Y1968"/>
      <c r="Z1968"/>
      <c r="AA1968"/>
      <c r="AB1968"/>
      <c r="AC1968"/>
      <c r="AD1968"/>
      <c r="AE1968"/>
      <c r="AF1968"/>
      <c r="AG1968"/>
      <c r="AH1968"/>
      <c r="AI1968"/>
      <c r="AJ1968"/>
      <c r="AK1968"/>
      <c r="AL1968"/>
      <c r="AM1968"/>
      <c r="AN1968"/>
      <c r="AO1968"/>
      <c r="AP1968"/>
      <c r="AQ1968"/>
      <c r="AR1968"/>
      <c r="AS1968"/>
      <c r="AT1968"/>
      <c r="AU1968"/>
      <c r="AV1968"/>
      <c r="AW1968"/>
      <c r="AX1968"/>
      <c r="AY1968"/>
      <c r="AZ1968"/>
      <c r="BA1968"/>
      <c r="BB1968"/>
      <c r="BC1968"/>
      <c r="BD1968"/>
      <c r="BE1968"/>
      <c r="BF1968"/>
      <c r="BG1968"/>
      <c r="BH1968"/>
      <c r="BI1968"/>
      <c r="BJ1968"/>
      <c r="BK1968"/>
      <c r="BL1968"/>
      <c r="BM1968"/>
      <c r="BN1968"/>
      <c r="BO1968"/>
    </row>
    <row r="1969" spans="1:67" ht="15" x14ac:dyDescent="0.25">
      <c r="A1969" s="245" t="s">
        <v>5290</v>
      </c>
      <c r="B1969" s="245" t="s">
        <v>5289</v>
      </c>
      <c r="C1969" s="245" t="s">
        <v>5324</v>
      </c>
      <c r="D1969" s="245" t="s">
        <v>5323</v>
      </c>
      <c r="E1969" s="246" t="s">
        <v>44</v>
      </c>
      <c r="F1969" s="245" t="s">
        <v>44</v>
      </c>
      <c r="G1969" s="245" t="s">
        <v>5353</v>
      </c>
      <c r="H1969" s="245" t="s">
        <v>11084</v>
      </c>
      <c r="I1969" s="245" t="s">
        <v>24</v>
      </c>
      <c r="J1969" s="245" t="s">
        <v>59</v>
      </c>
      <c r="K1969" s="246" t="s">
        <v>23509</v>
      </c>
      <c r="L1969" s="245" t="s">
        <v>568</v>
      </c>
      <c r="M1969"/>
      <c r="N1969"/>
      <c r="O1969"/>
      <c r="P1969"/>
      <c r="Q1969"/>
      <c r="R1969"/>
      <c r="S1969"/>
      <c r="T1969"/>
      <c r="U1969"/>
      <c r="V1969"/>
      <c r="W1969"/>
      <c r="X1969"/>
      <c r="Y1969"/>
      <c r="Z1969"/>
      <c r="AA1969"/>
      <c r="AB1969"/>
      <c r="AC1969"/>
      <c r="AD1969"/>
      <c r="AE1969"/>
      <c r="AF1969"/>
      <c r="AG1969"/>
      <c r="AH1969"/>
      <c r="AI1969"/>
      <c r="AJ1969"/>
      <c r="AK1969"/>
      <c r="AL1969"/>
      <c r="AM1969"/>
      <c r="AN1969"/>
      <c r="AO1969"/>
      <c r="AP1969"/>
      <c r="AQ1969"/>
      <c r="AR1969"/>
      <c r="AS1969"/>
      <c r="AT1969"/>
      <c r="AU1969"/>
      <c r="AV1969"/>
      <c r="AW1969"/>
      <c r="AX1969"/>
      <c r="AY1969"/>
      <c r="AZ1969"/>
      <c r="BA1969"/>
      <c r="BB1969"/>
      <c r="BC1969"/>
      <c r="BD1969"/>
      <c r="BE1969"/>
      <c r="BF1969"/>
      <c r="BG1969"/>
      <c r="BH1969"/>
      <c r="BI1969"/>
      <c r="BJ1969"/>
      <c r="BK1969"/>
      <c r="BL1969"/>
      <c r="BM1969"/>
      <c r="BN1969"/>
      <c r="BO1969"/>
    </row>
    <row r="1970" spans="1:67" ht="15" x14ac:dyDescent="0.25">
      <c r="A1970" s="245" t="s">
        <v>5290</v>
      </c>
      <c r="B1970" s="245" t="s">
        <v>5289</v>
      </c>
      <c r="C1970" s="245" t="s">
        <v>5324</v>
      </c>
      <c r="D1970" s="245" t="s">
        <v>5323</v>
      </c>
      <c r="E1970" s="246" t="s">
        <v>44</v>
      </c>
      <c r="F1970" s="245" t="s">
        <v>44</v>
      </c>
      <c r="G1970" s="245" t="s">
        <v>5352</v>
      </c>
      <c r="H1970" s="245" t="s">
        <v>11085</v>
      </c>
      <c r="I1970" s="245" t="s">
        <v>24</v>
      </c>
      <c r="J1970" s="245" t="s">
        <v>59</v>
      </c>
      <c r="K1970" s="246" t="s">
        <v>23510</v>
      </c>
      <c r="L1970" s="245" t="s">
        <v>568</v>
      </c>
      <c r="M1970"/>
      <c r="N1970"/>
      <c r="O1970"/>
      <c r="P1970"/>
      <c r="Q1970"/>
      <c r="R1970"/>
      <c r="S1970"/>
      <c r="T1970"/>
      <c r="U1970"/>
      <c r="V1970"/>
      <c r="W1970"/>
      <c r="X1970"/>
      <c r="Y1970"/>
      <c r="Z1970"/>
      <c r="AA1970"/>
      <c r="AB1970"/>
      <c r="AC1970"/>
      <c r="AD1970"/>
      <c r="AE1970"/>
      <c r="AF1970"/>
      <c r="AG1970"/>
      <c r="AH1970"/>
      <c r="AI1970"/>
      <c r="AJ1970"/>
      <c r="AK1970"/>
      <c r="AL1970"/>
      <c r="AM1970"/>
      <c r="AN1970"/>
      <c r="AO1970"/>
      <c r="AP1970"/>
      <c r="AQ1970"/>
      <c r="AR1970"/>
      <c r="AS1970"/>
      <c r="AT1970"/>
      <c r="AU1970"/>
      <c r="AV1970"/>
      <c r="AW1970"/>
      <c r="AX1970"/>
      <c r="AY1970"/>
      <c r="AZ1970"/>
      <c r="BA1970"/>
      <c r="BB1970"/>
      <c r="BC1970"/>
      <c r="BD1970"/>
      <c r="BE1970"/>
      <c r="BF1970"/>
      <c r="BG1970"/>
      <c r="BH1970"/>
      <c r="BI1970"/>
      <c r="BJ1970"/>
      <c r="BK1970"/>
      <c r="BL1970"/>
      <c r="BM1970"/>
      <c r="BN1970"/>
      <c r="BO1970"/>
    </row>
    <row r="1971" spans="1:67" ht="15" x14ac:dyDescent="0.25">
      <c r="A1971" s="245" t="s">
        <v>5290</v>
      </c>
      <c r="B1971" s="245" t="s">
        <v>5289</v>
      </c>
      <c r="C1971" s="245" t="s">
        <v>5324</v>
      </c>
      <c r="D1971" s="245" t="s">
        <v>5323</v>
      </c>
      <c r="E1971" s="246" t="s">
        <v>44</v>
      </c>
      <c r="F1971" s="245" t="s">
        <v>44</v>
      </c>
      <c r="G1971" s="245" t="s">
        <v>5351</v>
      </c>
      <c r="H1971" s="245" t="s">
        <v>11086</v>
      </c>
      <c r="I1971" s="245" t="s">
        <v>24</v>
      </c>
      <c r="J1971" s="245" t="s">
        <v>59</v>
      </c>
      <c r="K1971" s="246" t="s">
        <v>23511</v>
      </c>
      <c r="L1971" s="245" t="s">
        <v>568</v>
      </c>
      <c r="M1971"/>
      <c r="N1971"/>
      <c r="O1971"/>
      <c r="P1971"/>
      <c r="Q1971"/>
      <c r="R1971"/>
      <c r="S1971"/>
      <c r="T1971"/>
      <c r="U1971"/>
      <c r="V1971"/>
      <c r="W1971"/>
      <c r="X1971"/>
      <c r="Y1971"/>
      <c r="Z1971"/>
      <c r="AA1971"/>
      <c r="AB1971"/>
      <c r="AC1971"/>
      <c r="AD1971"/>
      <c r="AE1971"/>
      <c r="AF1971"/>
      <c r="AG1971"/>
      <c r="AH1971"/>
      <c r="AI1971"/>
      <c r="AJ1971"/>
      <c r="AK1971"/>
      <c r="AL1971"/>
      <c r="AM1971"/>
      <c r="AN1971"/>
      <c r="AO1971"/>
      <c r="AP1971"/>
      <c r="AQ1971"/>
      <c r="AR1971"/>
      <c r="AS1971"/>
      <c r="AT1971"/>
      <c r="AU1971"/>
      <c r="AV1971"/>
      <c r="AW1971"/>
      <c r="AX1971"/>
      <c r="AY1971"/>
      <c r="AZ1971"/>
      <c r="BA1971"/>
      <c r="BB1971"/>
      <c r="BC1971"/>
      <c r="BD1971"/>
      <c r="BE1971"/>
      <c r="BF1971"/>
      <c r="BG1971"/>
      <c r="BH1971"/>
      <c r="BI1971"/>
      <c r="BJ1971"/>
      <c r="BK1971"/>
      <c r="BL1971"/>
      <c r="BM1971"/>
      <c r="BN1971"/>
      <c r="BO1971"/>
    </row>
    <row r="1972" spans="1:67" ht="15" x14ac:dyDescent="0.25">
      <c r="A1972" s="245" t="s">
        <v>5290</v>
      </c>
      <c r="B1972" s="245" t="s">
        <v>5289</v>
      </c>
      <c r="C1972" s="245" t="s">
        <v>5324</v>
      </c>
      <c r="D1972" s="245" t="s">
        <v>5323</v>
      </c>
      <c r="E1972" s="246" t="s">
        <v>44</v>
      </c>
      <c r="F1972" s="245" t="s">
        <v>44</v>
      </c>
      <c r="G1972" s="245" t="s">
        <v>5349</v>
      </c>
      <c r="H1972" s="245" t="s">
        <v>11087</v>
      </c>
      <c r="I1972" s="245" t="s">
        <v>24</v>
      </c>
      <c r="J1972" s="245" t="s">
        <v>59</v>
      </c>
      <c r="K1972" s="246" t="s">
        <v>23512</v>
      </c>
      <c r="L1972" s="245" t="s">
        <v>568</v>
      </c>
      <c r="M1972"/>
      <c r="N1972"/>
      <c r="O1972"/>
      <c r="P1972"/>
      <c r="Q1972"/>
      <c r="R1972"/>
      <c r="S1972"/>
      <c r="T1972"/>
      <c r="U1972"/>
      <c r="V1972"/>
      <c r="W1972"/>
      <c r="X1972"/>
      <c r="Y1972"/>
      <c r="Z1972"/>
      <c r="AA1972"/>
      <c r="AB1972"/>
      <c r="AC1972"/>
      <c r="AD1972"/>
      <c r="AE1972"/>
      <c r="AF1972"/>
      <c r="AG1972"/>
      <c r="AH1972"/>
      <c r="AI1972"/>
      <c r="AJ1972"/>
      <c r="AK1972"/>
      <c r="AL1972"/>
      <c r="AM1972"/>
      <c r="AN1972"/>
      <c r="AO1972"/>
      <c r="AP1972"/>
      <c r="AQ1972"/>
      <c r="AR1972"/>
      <c r="AS1972"/>
      <c r="AT1972"/>
      <c r="AU1972"/>
      <c r="AV1972"/>
      <c r="AW1972"/>
      <c r="AX1972"/>
      <c r="AY1972"/>
      <c r="AZ1972"/>
      <c r="BA1972"/>
      <c r="BB1972"/>
      <c r="BC1972"/>
      <c r="BD1972"/>
      <c r="BE1972"/>
      <c r="BF1972"/>
      <c r="BG1972"/>
      <c r="BH1972"/>
      <c r="BI1972"/>
      <c r="BJ1972"/>
      <c r="BK1972"/>
      <c r="BL1972"/>
      <c r="BM1972"/>
      <c r="BN1972"/>
      <c r="BO1972"/>
    </row>
    <row r="1973" spans="1:67" ht="15" x14ac:dyDescent="0.25">
      <c r="A1973" s="245" t="s">
        <v>5290</v>
      </c>
      <c r="B1973" s="245" t="s">
        <v>5289</v>
      </c>
      <c r="C1973" s="245" t="s">
        <v>5324</v>
      </c>
      <c r="D1973" s="245" t="s">
        <v>5323</v>
      </c>
      <c r="E1973" s="246" t="s">
        <v>44</v>
      </c>
      <c r="F1973" s="245" t="s">
        <v>44</v>
      </c>
      <c r="G1973" s="245" t="s">
        <v>5348</v>
      </c>
      <c r="H1973" s="245" t="s">
        <v>11088</v>
      </c>
      <c r="I1973" s="245" t="s">
        <v>24</v>
      </c>
      <c r="J1973" s="245" t="s">
        <v>59</v>
      </c>
      <c r="K1973" s="246" t="s">
        <v>23513</v>
      </c>
      <c r="L1973" s="245" t="s">
        <v>568</v>
      </c>
      <c r="M1973"/>
      <c r="N1973"/>
      <c r="O1973"/>
      <c r="P1973"/>
      <c r="Q1973"/>
      <c r="R1973"/>
      <c r="S1973"/>
      <c r="T1973"/>
      <c r="U1973"/>
      <c r="V1973"/>
      <c r="W1973"/>
      <c r="X1973"/>
      <c r="Y1973"/>
      <c r="Z1973"/>
      <c r="AA1973"/>
      <c r="AB1973"/>
      <c r="AC1973"/>
      <c r="AD1973"/>
      <c r="AE1973"/>
      <c r="AF1973"/>
      <c r="AG1973"/>
      <c r="AH1973"/>
      <c r="AI1973"/>
      <c r="AJ1973"/>
      <c r="AK1973"/>
      <c r="AL1973"/>
      <c r="AM1973"/>
      <c r="AN1973"/>
      <c r="AO1973"/>
      <c r="AP1973"/>
      <c r="AQ1973"/>
      <c r="AR1973"/>
      <c r="AS1973"/>
      <c r="AT1973"/>
      <c r="AU1973"/>
      <c r="AV1973"/>
      <c r="AW1973"/>
      <c r="AX1973"/>
      <c r="AY1973"/>
      <c r="AZ1973"/>
      <c r="BA1973"/>
      <c r="BB1973"/>
      <c r="BC1973"/>
      <c r="BD1973"/>
      <c r="BE1973"/>
      <c r="BF1973"/>
      <c r="BG1973"/>
      <c r="BH1973"/>
      <c r="BI1973"/>
      <c r="BJ1973"/>
      <c r="BK1973"/>
      <c r="BL1973"/>
      <c r="BM1973"/>
      <c r="BN1973"/>
      <c r="BO1973"/>
    </row>
    <row r="1974" spans="1:67" ht="15" x14ac:dyDescent="0.25">
      <c r="A1974" s="245" t="s">
        <v>5290</v>
      </c>
      <c r="B1974" s="245" t="s">
        <v>5289</v>
      </c>
      <c r="C1974" s="245" t="s">
        <v>5324</v>
      </c>
      <c r="D1974" s="245" t="s">
        <v>5323</v>
      </c>
      <c r="E1974" s="246" t="s">
        <v>44</v>
      </c>
      <c r="F1974" s="245" t="s">
        <v>44</v>
      </c>
      <c r="G1974" s="245" t="s">
        <v>5347</v>
      </c>
      <c r="H1974" s="245" t="s">
        <v>11089</v>
      </c>
      <c r="I1974" s="245" t="s">
        <v>24</v>
      </c>
      <c r="J1974" s="245" t="s">
        <v>59</v>
      </c>
      <c r="K1974" s="246" t="s">
        <v>23485</v>
      </c>
      <c r="L1974" s="245" t="s">
        <v>568</v>
      </c>
      <c r="M1974"/>
      <c r="N1974"/>
      <c r="O1974"/>
      <c r="P1974"/>
      <c r="Q1974"/>
      <c r="R1974"/>
      <c r="S1974"/>
      <c r="T1974"/>
      <c r="U1974"/>
      <c r="V1974"/>
      <c r="W1974"/>
      <c r="X1974"/>
      <c r="Y1974"/>
      <c r="Z1974"/>
      <c r="AA1974"/>
      <c r="AB1974"/>
      <c r="AC1974"/>
      <c r="AD1974"/>
      <c r="AE1974"/>
      <c r="AF1974"/>
      <c r="AG1974"/>
      <c r="AH1974"/>
      <c r="AI1974"/>
      <c r="AJ1974"/>
      <c r="AK1974"/>
      <c r="AL1974"/>
      <c r="AM1974"/>
      <c r="AN1974"/>
      <c r="AO1974"/>
      <c r="AP1974"/>
      <c r="AQ1974"/>
      <c r="AR1974"/>
      <c r="AS1974"/>
      <c r="AT1974"/>
      <c r="AU1974"/>
      <c r="AV1974"/>
      <c r="AW1974"/>
      <c r="AX1974"/>
      <c r="AY1974"/>
      <c r="AZ1974"/>
      <c r="BA1974"/>
      <c r="BB1974"/>
      <c r="BC1974"/>
      <c r="BD1974"/>
      <c r="BE1974"/>
      <c r="BF1974"/>
      <c r="BG1974"/>
      <c r="BH1974"/>
      <c r="BI1974"/>
      <c r="BJ1974"/>
      <c r="BK1974"/>
      <c r="BL1974"/>
      <c r="BM1974"/>
      <c r="BN1974"/>
      <c r="BO1974"/>
    </row>
    <row r="1975" spans="1:67" ht="15" x14ac:dyDescent="0.25">
      <c r="A1975" s="245" t="s">
        <v>5290</v>
      </c>
      <c r="B1975" s="245" t="s">
        <v>5289</v>
      </c>
      <c r="C1975" s="245" t="s">
        <v>5324</v>
      </c>
      <c r="D1975" s="245" t="s">
        <v>5323</v>
      </c>
      <c r="E1975" s="246" t="s">
        <v>44</v>
      </c>
      <c r="F1975" s="245" t="s">
        <v>44</v>
      </c>
      <c r="G1975" s="245" t="s">
        <v>5346</v>
      </c>
      <c r="H1975" s="245" t="s">
        <v>11090</v>
      </c>
      <c r="I1975" s="245" t="s">
        <v>24</v>
      </c>
      <c r="J1975" s="245" t="s">
        <v>59</v>
      </c>
      <c r="K1975" s="246" t="s">
        <v>16079</v>
      </c>
      <c r="L1975" s="245" t="s">
        <v>568</v>
      </c>
      <c r="M1975"/>
      <c r="N1975"/>
      <c r="O1975"/>
      <c r="P1975"/>
      <c r="Q1975"/>
      <c r="R1975"/>
      <c r="S1975"/>
      <c r="T1975"/>
      <c r="U1975"/>
      <c r="V1975"/>
      <c r="W1975"/>
      <c r="X1975"/>
      <c r="Y1975"/>
      <c r="Z1975"/>
      <c r="AA1975"/>
      <c r="AB1975"/>
      <c r="AC1975"/>
      <c r="AD1975"/>
      <c r="AE1975"/>
      <c r="AF1975"/>
      <c r="AG1975"/>
      <c r="AH1975"/>
      <c r="AI1975"/>
      <c r="AJ1975"/>
      <c r="AK1975"/>
      <c r="AL1975"/>
      <c r="AM1975"/>
      <c r="AN1975"/>
      <c r="AO1975"/>
      <c r="AP1975"/>
      <c r="AQ1975"/>
      <c r="AR1975"/>
      <c r="AS1975"/>
      <c r="AT1975"/>
      <c r="AU1975"/>
      <c r="AV1975"/>
      <c r="AW1975"/>
      <c r="AX1975"/>
      <c r="AY1975"/>
      <c r="AZ1975"/>
      <c r="BA1975"/>
      <c r="BB1975"/>
      <c r="BC1975"/>
      <c r="BD1975"/>
      <c r="BE1975"/>
      <c r="BF1975"/>
      <c r="BG1975"/>
      <c r="BH1975"/>
      <c r="BI1975"/>
      <c r="BJ1975"/>
      <c r="BK1975"/>
      <c r="BL1975"/>
      <c r="BM1975"/>
      <c r="BN1975"/>
      <c r="BO1975"/>
    </row>
    <row r="1976" spans="1:67" ht="15" x14ac:dyDescent="0.25">
      <c r="A1976" s="245" t="s">
        <v>5290</v>
      </c>
      <c r="B1976" s="245" t="s">
        <v>5289</v>
      </c>
      <c r="C1976" s="245" t="s">
        <v>5324</v>
      </c>
      <c r="D1976" s="245" t="s">
        <v>5323</v>
      </c>
      <c r="E1976" s="246" t="s">
        <v>44</v>
      </c>
      <c r="F1976" s="245" t="s">
        <v>44</v>
      </c>
      <c r="G1976" s="245" t="s">
        <v>5345</v>
      </c>
      <c r="H1976" s="245" t="s">
        <v>11091</v>
      </c>
      <c r="I1976" s="245" t="s">
        <v>24</v>
      </c>
      <c r="J1976" s="245" t="s">
        <v>59</v>
      </c>
      <c r="K1976" s="246" t="s">
        <v>23514</v>
      </c>
      <c r="L1976" s="245" t="s">
        <v>568</v>
      </c>
      <c r="M1976"/>
      <c r="N1976"/>
      <c r="O1976"/>
      <c r="P1976"/>
      <c r="Q1976"/>
      <c r="R1976"/>
      <c r="S1976"/>
      <c r="T1976"/>
      <c r="U1976"/>
      <c r="V1976"/>
      <c r="W1976"/>
      <c r="X1976"/>
      <c r="Y1976"/>
      <c r="Z1976"/>
      <c r="AA1976"/>
      <c r="AB1976"/>
      <c r="AC1976"/>
      <c r="AD1976"/>
      <c r="AE1976"/>
      <c r="AF1976"/>
      <c r="AG1976"/>
      <c r="AH1976"/>
      <c r="AI1976"/>
      <c r="AJ1976"/>
      <c r="AK1976"/>
      <c r="AL1976"/>
      <c r="AM1976"/>
      <c r="AN1976"/>
      <c r="AO1976"/>
      <c r="AP1976"/>
      <c r="AQ1976"/>
      <c r="AR1976"/>
      <c r="AS1976"/>
      <c r="AT1976"/>
      <c r="AU1976"/>
      <c r="AV1976"/>
      <c r="AW1976"/>
      <c r="AX1976"/>
      <c r="AY1976"/>
      <c r="AZ1976"/>
      <c r="BA1976"/>
      <c r="BB1976"/>
      <c r="BC1976"/>
      <c r="BD1976"/>
      <c r="BE1976"/>
      <c r="BF1976"/>
      <c r="BG1976"/>
      <c r="BH1976"/>
      <c r="BI1976"/>
      <c r="BJ1976"/>
      <c r="BK1976"/>
      <c r="BL1976"/>
      <c r="BM1976"/>
      <c r="BN1976"/>
      <c r="BO1976"/>
    </row>
    <row r="1977" spans="1:67" ht="15" x14ac:dyDescent="0.25">
      <c r="A1977" s="245" t="s">
        <v>5290</v>
      </c>
      <c r="B1977" s="245" t="s">
        <v>5289</v>
      </c>
      <c r="C1977" s="245" t="s">
        <v>5324</v>
      </c>
      <c r="D1977" s="245" t="s">
        <v>5323</v>
      </c>
      <c r="E1977" s="246" t="s">
        <v>44</v>
      </c>
      <c r="F1977" s="245" t="s">
        <v>44</v>
      </c>
      <c r="G1977" s="245" t="s">
        <v>5344</v>
      </c>
      <c r="H1977" s="245" t="s">
        <v>11092</v>
      </c>
      <c r="I1977" s="245" t="s">
        <v>24</v>
      </c>
      <c r="J1977" s="245" t="s">
        <v>59</v>
      </c>
      <c r="K1977" s="246" t="s">
        <v>23515</v>
      </c>
      <c r="L1977" s="245" t="s">
        <v>568</v>
      </c>
      <c r="M1977"/>
      <c r="N1977"/>
      <c r="O1977"/>
      <c r="P1977"/>
      <c r="Q1977"/>
      <c r="R1977"/>
      <c r="S1977"/>
      <c r="T1977"/>
      <c r="U1977"/>
      <c r="V1977"/>
      <c r="W1977"/>
      <c r="X1977"/>
      <c r="Y1977"/>
      <c r="Z1977"/>
      <c r="AA1977"/>
      <c r="AB1977"/>
      <c r="AC1977"/>
      <c r="AD1977"/>
      <c r="AE1977"/>
      <c r="AF1977"/>
      <c r="AG1977"/>
      <c r="AH1977"/>
      <c r="AI1977"/>
      <c r="AJ1977"/>
      <c r="AK1977"/>
      <c r="AL1977"/>
      <c r="AM1977"/>
      <c r="AN1977"/>
      <c r="AO1977"/>
      <c r="AP1977"/>
      <c r="AQ1977"/>
      <c r="AR1977"/>
      <c r="AS1977"/>
      <c r="AT1977"/>
      <c r="AU1977"/>
      <c r="AV1977"/>
      <c r="AW1977"/>
      <c r="AX1977"/>
      <c r="AY1977"/>
      <c r="AZ1977"/>
      <c r="BA1977"/>
      <c r="BB1977"/>
      <c r="BC1977"/>
      <c r="BD1977"/>
      <c r="BE1977"/>
      <c r="BF1977"/>
      <c r="BG1977"/>
      <c r="BH1977"/>
      <c r="BI1977"/>
      <c r="BJ1977"/>
      <c r="BK1977"/>
      <c r="BL1977"/>
      <c r="BM1977"/>
      <c r="BN1977"/>
      <c r="BO1977"/>
    </row>
    <row r="1978" spans="1:67" ht="15" x14ac:dyDescent="0.25">
      <c r="A1978" s="245" t="s">
        <v>5290</v>
      </c>
      <c r="B1978" s="245" t="s">
        <v>5289</v>
      </c>
      <c r="C1978" s="245" t="s">
        <v>5324</v>
      </c>
      <c r="D1978" s="245" t="s">
        <v>5323</v>
      </c>
      <c r="E1978" s="246" t="s">
        <v>44</v>
      </c>
      <c r="F1978" s="245" t="s">
        <v>44</v>
      </c>
      <c r="G1978" s="245" t="s">
        <v>5343</v>
      </c>
      <c r="H1978" s="245" t="s">
        <v>11093</v>
      </c>
      <c r="I1978" s="245" t="s">
        <v>24</v>
      </c>
      <c r="J1978" s="245" t="s">
        <v>59</v>
      </c>
      <c r="K1978" s="246" t="s">
        <v>23516</v>
      </c>
      <c r="L1978" s="245" t="s">
        <v>568</v>
      </c>
      <c r="M1978"/>
      <c r="N1978"/>
      <c r="O1978"/>
      <c r="P1978"/>
      <c r="Q1978"/>
      <c r="R1978"/>
      <c r="S1978"/>
      <c r="T1978"/>
      <c r="U1978"/>
      <c r="V1978"/>
      <c r="W1978"/>
      <c r="X1978"/>
      <c r="Y1978"/>
      <c r="Z1978"/>
      <c r="AA1978"/>
      <c r="AB1978"/>
      <c r="AC1978"/>
      <c r="AD1978"/>
      <c r="AE1978"/>
      <c r="AF1978"/>
      <c r="AG1978"/>
      <c r="AH1978"/>
      <c r="AI1978"/>
      <c r="AJ1978"/>
      <c r="AK1978"/>
      <c r="AL1978"/>
      <c r="AM1978"/>
      <c r="AN1978"/>
      <c r="AO1978"/>
      <c r="AP1978"/>
      <c r="AQ1978"/>
      <c r="AR1978"/>
      <c r="AS1978"/>
      <c r="AT1978"/>
      <c r="AU1978"/>
      <c r="AV1978"/>
      <c r="AW1978"/>
      <c r="AX1978"/>
      <c r="AY1978"/>
      <c r="AZ1978"/>
      <c r="BA1978"/>
      <c r="BB1978"/>
      <c r="BC1978"/>
      <c r="BD1978"/>
      <c r="BE1978"/>
      <c r="BF1978"/>
      <c r="BG1978"/>
      <c r="BH1978"/>
      <c r="BI1978"/>
      <c r="BJ1978"/>
      <c r="BK1978"/>
      <c r="BL1978"/>
      <c r="BM1978"/>
      <c r="BN1978"/>
      <c r="BO1978"/>
    </row>
    <row r="1979" spans="1:67" ht="15" x14ac:dyDescent="0.25">
      <c r="A1979" s="245" t="s">
        <v>5290</v>
      </c>
      <c r="B1979" s="245" t="s">
        <v>5289</v>
      </c>
      <c r="C1979" s="245" t="s">
        <v>5324</v>
      </c>
      <c r="D1979" s="245" t="s">
        <v>5323</v>
      </c>
      <c r="E1979" s="246" t="s">
        <v>44</v>
      </c>
      <c r="F1979" s="245" t="s">
        <v>44</v>
      </c>
      <c r="G1979" s="245" t="s">
        <v>5342</v>
      </c>
      <c r="H1979" s="245" t="s">
        <v>11094</v>
      </c>
      <c r="I1979" s="245" t="s">
        <v>24</v>
      </c>
      <c r="J1979" s="245" t="s">
        <v>59</v>
      </c>
      <c r="K1979" s="246" t="s">
        <v>23517</v>
      </c>
      <c r="L1979" s="245" t="s">
        <v>568</v>
      </c>
      <c r="M1979"/>
      <c r="N1979"/>
      <c r="O1979"/>
      <c r="P1979"/>
      <c r="Q1979"/>
      <c r="R1979"/>
      <c r="S1979"/>
      <c r="T1979"/>
      <c r="U1979"/>
      <c r="V1979"/>
      <c r="W1979"/>
      <c r="X1979"/>
      <c r="Y1979"/>
      <c r="Z1979"/>
      <c r="AA1979"/>
      <c r="AB1979"/>
      <c r="AC1979"/>
      <c r="AD1979"/>
      <c r="AE1979"/>
      <c r="AF1979"/>
      <c r="AG1979"/>
      <c r="AH1979"/>
      <c r="AI1979"/>
      <c r="AJ1979"/>
      <c r="AK1979"/>
      <c r="AL1979"/>
      <c r="AM1979"/>
      <c r="AN1979"/>
      <c r="AO1979"/>
      <c r="AP1979"/>
      <c r="AQ1979"/>
      <c r="AR1979"/>
      <c r="AS1979"/>
      <c r="AT1979"/>
      <c r="AU1979"/>
      <c r="AV1979"/>
      <c r="AW1979"/>
      <c r="AX1979"/>
      <c r="AY1979"/>
      <c r="AZ1979"/>
      <c r="BA1979"/>
      <c r="BB1979"/>
      <c r="BC1979"/>
      <c r="BD1979"/>
      <c r="BE1979"/>
      <c r="BF1979"/>
      <c r="BG1979"/>
      <c r="BH1979"/>
      <c r="BI1979"/>
      <c r="BJ1979"/>
      <c r="BK1979"/>
      <c r="BL1979"/>
      <c r="BM1979"/>
      <c r="BN1979"/>
      <c r="BO1979"/>
    </row>
    <row r="1980" spans="1:67" ht="15" x14ac:dyDescent="0.25">
      <c r="A1980" s="245" t="s">
        <v>5290</v>
      </c>
      <c r="B1980" s="245" t="s">
        <v>5289</v>
      </c>
      <c r="C1980" s="245" t="s">
        <v>5324</v>
      </c>
      <c r="D1980" s="245" t="s">
        <v>5323</v>
      </c>
      <c r="E1980" s="246" t="s">
        <v>44</v>
      </c>
      <c r="F1980" s="245" t="s">
        <v>44</v>
      </c>
      <c r="G1980" s="245" t="s">
        <v>11095</v>
      </c>
      <c r="H1980" s="245" t="s">
        <v>11096</v>
      </c>
      <c r="I1980" s="245" t="s">
        <v>24</v>
      </c>
      <c r="J1980" s="245" t="s">
        <v>59</v>
      </c>
      <c r="K1980" s="246" t="s">
        <v>23518</v>
      </c>
      <c r="L1980" s="245" t="s">
        <v>568</v>
      </c>
      <c r="M1980"/>
      <c r="N1980"/>
      <c r="O1980"/>
      <c r="P1980"/>
      <c r="Q1980"/>
      <c r="R1980"/>
      <c r="S1980"/>
      <c r="T1980"/>
      <c r="U1980"/>
      <c r="V1980"/>
      <c r="W1980"/>
      <c r="X1980"/>
      <c r="Y1980"/>
      <c r="Z1980"/>
      <c r="AA1980"/>
      <c r="AB1980"/>
      <c r="AC1980"/>
      <c r="AD1980"/>
      <c r="AE1980"/>
      <c r="AF1980"/>
      <c r="AG1980"/>
      <c r="AH1980"/>
      <c r="AI1980"/>
      <c r="AJ1980"/>
      <c r="AK1980"/>
      <c r="AL1980"/>
      <c r="AM1980"/>
      <c r="AN1980"/>
      <c r="AO1980"/>
      <c r="AP1980"/>
      <c r="AQ1980"/>
      <c r="AR1980"/>
      <c r="AS1980"/>
      <c r="AT1980"/>
      <c r="AU1980"/>
      <c r="AV1980"/>
      <c r="AW1980"/>
      <c r="AX1980"/>
      <c r="AY1980"/>
      <c r="AZ1980"/>
      <c r="BA1980"/>
      <c r="BB1980"/>
      <c r="BC1980"/>
      <c r="BD1980"/>
      <c r="BE1980"/>
      <c r="BF1980"/>
      <c r="BG1980"/>
      <c r="BH1980"/>
      <c r="BI1980"/>
      <c r="BJ1980"/>
      <c r="BK1980"/>
      <c r="BL1980"/>
      <c r="BM1980"/>
      <c r="BN1980"/>
      <c r="BO1980"/>
    </row>
    <row r="1981" spans="1:67" ht="15" x14ac:dyDescent="0.25">
      <c r="A1981" s="245" t="s">
        <v>5290</v>
      </c>
      <c r="B1981" s="245" t="s">
        <v>5289</v>
      </c>
      <c r="C1981" s="245" t="s">
        <v>5324</v>
      </c>
      <c r="D1981" s="245" t="s">
        <v>5323</v>
      </c>
      <c r="E1981" s="246" t="s">
        <v>44</v>
      </c>
      <c r="F1981" s="245" t="s">
        <v>44</v>
      </c>
      <c r="G1981" s="245" t="s">
        <v>11097</v>
      </c>
      <c r="H1981" s="245" t="s">
        <v>11098</v>
      </c>
      <c r="I1981" s="245" t="s">
        <v>24</v>
      </c>
      <c r="J1981" s="245" t="s">
        <v>59</v>
      </c>
      <c r="K1981" s="246" t="s">
        <v>23519</v>
      </c>
      <c r="L1981" s="245" t="s">
        <v>568</v>
      </c>
      <c r="M1981"/>
      <c r="N1981"/>
      <c r="O1981"/>
      <c r="P1981"/>
      <c r="Q1981"/>
      <c r="R1981"/>
      <c r="S1981"/>
      <c r="T1981"/>
      <c r="U1981"/>
      <c r="V1981"/>
      <c r="W1981"/>
      <c r="X1981"/>
      <c r="Y1981"/>
      <c r="Z1981"/>
      <c r="AA1981"/>
      <c r="AB1981"/>
      <c r="AC1981"/>
      <c r="AD1981"/>
      <c r="AE1981"/>
      <c r="AF1981"/>
      <c r="AG1981"/>
      <c r="AH1981"/>
      <c r="AI1981"/>
      <c r="AJ1981"/>
      <c r="AK1981"/>
      <c r="AL1981"/>
      <c r="AM1981"/>
      <c r="AN1981"/>
      <c r="AO1981"/>
      <c r="AP1981"/>
      <c r="AQ1981"/>
      <c r="AR1981"/>
      <c r="AS1981"/>
      <c r="AT1981"/>
      <c r="AU1981"/>
      <c r="AV1981"/>
      <c r="AW1981"/>
      <c r="AX1981"/>
      <c r="AY1981"/>
      <c r="AZ1981"/>
      <c r="BA1981"/>
      <c r="BB1981"/>
      <c r="BC1981"/>
      <c r="BD1981"/>
      <c r="BE1981"/>
      <c r="BF1981"/>
      <c r="BG1981"/>
      <c r="BH1981"/>
      <c r="BI1981"/>
      <c r="BJ1981"/>
      <c r="BK1981"/>
      <c r="BL1981"/>
      <c r="BM1981"/>
      <c r="BN1981"/>
      <c r="BO1981"/>
    </row>
    <row r="1982" spans="1:67" ht="15" x14ac:dyDescent="0.25">
      <c r="A1982" s="245" t="s">
        <v>5290</v>
      </c>
      <c r="B1982" s="245" t="s">
        <v>5289</v>
      </c>
      <c r="C1982" s="245" t="s">
        <v>5324</v>
      </c>
      <c r="D1982" s="245" t="s">
        <v>5323</v>
      </c>
      <c r="E1982" s="246" t="s">
        <v>44</v>
      </c>
      <c r="F1982" s="245" t="s">
        <v>44</v>
      </c>
      <c r="G1982" s="245" t="s">
        <v>5341</v>
      </c>
      <c r="H1982" s="245" t="s">
        <v>11099</v>
      </c>
      <c r="I1982" s="245" t="s">
        <v>24</v>
      </c>
      <c r="J1982" s="245" t="s">
        <v>59</v>
      </c>
      <c r="K1982" s="246" t="s">
        <v>23520</v>
      </c>
      <c r="L1982" s="245" t="s">
        <v>568</v>
      </c>
      <c r="M1982"/>
      <c r="N1982"/>
      <c r="O1982"/>
      <c r="P1982"/>
      <c r="Q1982"/>
      <c r="R1982"/>
      <c r="S1982"/>
      <c r="T1982"/>
      <c r="U1982"/>
      <c r="V1982"/>
      <c r="W1982"/>
      <c r="X1982"/>
      <c r="Y1982"/>
      <c r="Z1982"/>
      <c r="AA1982"/>
      <c r="AB1982"/>
      <c r="AC1982"/>
      <c r="AD1982"/>
      <c r="AE1982"/>
      <c r="AF1982"/>
      <c r="AG1982"/>
      <c r="AH1982"/>
      <c r="AI1982"/>
      <c r="AJ1982"/>
      <c r="AK1982"/>
      <c r="AL1982"/>
      <c r="AM1982"/>
      <c r="AN1982"/>
      <c r="AO1982"/>
      <c r="AP1982"/>
      <c r="AQ1982"/>
      <c r="AR1982"/>
      <c r="AS1982"/>
      <c r="AT1982"/>
      <c r="AU1982"/>
      <c r="AV1982"/>
      <c r="AW1982"/>
      <c r="AX1982"/>
      <c r="AY1982"/>
      <c r="AZ1982"/>
      <c r="BA1982"/>
      <c r="BB1982"/>
      <c r="BC1982"/>
      <c r="BD1982"/>
      <c r="BE1982"/>
      <c r="BF1982"/>
      <c r="BG1982"/>
      <c r="BH1982"/>
      <c r="BI1982"/>
      <c r="BJ1982"/>
      <c r="BK1982"/>
      <c r="BL1982"/>
      <c r="BM1982"/>
      <c r="BN1982"/>
      <c r="BO1982"/>
    </row>
    <row r="1983" spans="1:67" ht="15" x14ac:dyDescent="0.25">
      <c r="A1983" s="245" t="s">
        <v>5290</v>
      </c>
      <c r="B1983" s="245" t="s">
        <v>5289</v>
      </c>
      <c r="C1983" s="245" t="s">
        <v>5324</v>
      </c>
      <c r="D1983" s="245" t="s">
        <v>5323</v>
      </c>
      <c r="E1983" s="246" t="s">
        <v>44</v>
      </c>
      <c r="F1983" s="245" t="s">
        <v>44</v>
      </c>
      <c r="G1983" s="245" t="s">
        <v>5340</v>
      </c>
      <c r="H1983" s="245" t="s">
        <v>11100</v>
      </c>
      <c r="I1983" s="245" t="s">
        <v>24</v>
      </c>
      <c r="J1983" s="245" t="s">
        <v>59</v>
      </c>
      <c r="K1983" s="246" t="s">
        <v>23521</v>
      </c>
      <c r="L1983" s="245" t="s">
        <v>568</v>
      </c>
      <c r="M1983"/>
      <c r="N1983"/>
      <c r="O1983"/>
      <c r="P1983"/>
      <c r="Q1983"/>
      <c r="R1983"/>
      <c r="S1983"/>
      <c r="T1983"/>
      <c r="U1983"/>
      <c r="V1983"/>
      <c r="W1983"/>
      <c r="X1983"/>
      <c r="Y1983"/>
      <c r="Z1983"/>
      <c r="AA1983"/>
      <c r="AB1983"/>
      <c r="AC1983"/>
      <c r="AD1983"/>
      <c r="AE1983"/>
      <c r="AF1983"/>
      <c r="AG1983"/>
      <c r="AH1983"/>
      <c r="AI1983"/>
      <c r="AJ1983"/>
      <c r="AK1983"/>
      <c r="AL1983"/>
      <c r="AM1983"/>
      <c r="AN1983"/>
      <c r="AO1983"/>
      <c r="AP1983"/>
      <c r="AQ1983"/>
      <c r="AR1983"/>
      <c r="AS1983"/>
      <c r="AT1983"/>
      <c r="AU1983"/>
      <c r="AV1983"/>
      <c r="AW1983"/>
      <c r="AX1983"/>
      <c r="AY1983"/>
      <c r="AZ1983"/>
      <c r="BA1983"/>
      <c r="BB1983"/>
      <c r="BC1983"/>
      <c r="BD1983"/>
      <c r="BE1983"/>
      <c r="BF1983"/>
      <c r="BG1983"/>
      <c r="BH1983"/>
      <c r="BI1983"/>
      <c r="BJ1983"/>
      <c r="BK1983"/>
      <c r="BL1983"/>
      <c r="BM1983"/>
      <c r="BN1983"/>
      <c r="BO1983"/>
    </row>
    <row r="1984" spans="1:67" ht="15" x14ac:dyDescent="0.25">
      <c r="A1984" s="245" t="s">
        <v>5290</v>
      </c>
      <c r="B1984" s="245" t="s">
        <v>5289</v>
      </c>
      <c r="C1984" s="245" t="s">
        <v>5324</v>
      </c>
      <c r="D1984" s="245" t="s">
        <v>5323</v>
      </c>
      <c r="E1984" s="246" t="s">
        <v>44</v>
      </c>
      <c r="F1984" s="245" t="s">
        <v>44</v>
      </c>
      <c r="G1984" s="245" t="s">
        <v>5339</v>
      </c>
      <c r="H1984" s="245" t="s">
        <v>11101</v>
      </c>
      <c r="I1984" s="245" t="s">
        <v>24</v>
      </c>
      <c r="J1984" s="245" t="s">
        <v>59</v>
      </c>
      <c r="K1984" s="246" t="s">
        <v>23522</v>
      </c>
      <c r="L1984" s="245" t="s">
        <v>568</v>
      </c>
      <c r="M1984"/>
      <c r="N1984"/>
      <c r="O1984"/>
      <c r="P1984"/>
      <c r="Q1984"/>
      <c r="R1984"/>
      <c r="S1984"/>
      <c r="T1984"/>
      <c r="U1984"/>
      <c r="V1984"/>
      <c r="W1984"/>
      <c r="X1984"/>
      <c r="Y1984"/>
      <c r="Z1984"/>
      <c r="AA1984"/>
      <c r="AB1984"/>
      <c r="AC1984"/>
      <c r="AD1984"/>
      <c r="AE1984"/>
      <c r="AF1984"/>
      <c r="AG1984"/>
      <c r="AH1984"/>
      <c r="AI1984"/>
      <c r="AJ1984"/>
      <c r="AK1984"/>
      <c r="AL1984"/>
      <c r="AM1984"/>
      <c r="AN1984"/>
      <c r="AO1984"/>
      <c r="AP1984"/>
      <c r="AQ1984"/>
      <c r="AR1984"/>
      <c r="AS1984"/>
      <c r="AT1984"/>
      <c r="AU1984"/>
      <c r="AV1984"/>
      <c r="AW1984"/>
      <c r="AX1984"/>
      <c r="AY1984"/>
      <c r="AZ1984"/>
      <c r="BA1984"/>
      <c r="BB1984"/>
      <c r="BC1984"/>
      <c r="BD1984"/>
      <c r="BE1984"/>
      <c r="BF1984"/>
      <c r="BG1984"/>
      <c r="BH1984"/>
      <c r="BI1984"/>
      <c r="BJ1984"/>
      <c r="BK1984"/>
      <c r="BL1984"/>
      <c r="BM1984"/>
      <c r="BN1984"/>
      <c r="BO1984"/>
    </row>
    <row r="1985" spans="1:67" ht="15" x14ac:dyDescent="0.25">
      <c r="A1985" s="245" t="s">
        <v>5290</v>
      </c>
      <c r="B1985" s="245" t="s">
        <v>5289</v>
      </c>
      <c r="C1985" s="245" t="s">
        <v>5324</v>
      </c>
      <c r="D1985" s="245" t="s">
        <v>5323</v>
      </c>
      <c r="E1985" s="246" t="s">
        <v>44</v>
      </c>
      <c r="F1985" s="245" t="s">
        <v>44</v>
      </c>
      <c r="G1985" s="245" t="s">
        <v>5338</v>
      </c>
      <c r="H1985" s="245" t="s">
        <v>11102</v>
      </c>
      <c r="I1985" s="245" t="s">
        <v>24</v>
      </c>
      <c r="J1985" s="245" t="s">
        <v>59</v>
      </c>
      <c r="K1985" s="246" t="s">
        <v>23523</v>
      </c>
      <c r="L1985" s="245" t="s">
        <v>568</v>
      </c>
      <c r="M1985"/>
      <c r="N1985"/>
      <c r="O1985"/>
      <c r="P1985"/>
      <c r="Q1985"/>
      <c r="R1985"/>
      <c r="S1985"/>
      <c r="T1985"/>
      <c r="U1985"/>
      <c r="V1985"/>
      <c r="W1985"/>
      <c r="X1985"/>
      <c r="Y1985"/>
      <c r="Z1985"/>
      <c r="AA1985"/>
      <c r="AB1985"/>
      <c r="AC1985"/>
      <c r="AD1985"/>
      <c r="AE1985"/>
      <c r="AF1985"/>
      <c r="AG1985"/>
      <c r="AH1985"/>
      <c r="AI1985"/>
      <c r="AJ1985"/>
      <c r="AK1985"/>
      <c r="AL1985"/>
      <c r="AM1985"/>
      <c r="AN1985"/>
      <c r="AO1985"/>
      <c r="AP1985"/>
      <c r="AQ1985"/>
      <c r="AR1985"/>
      <c r="AS1985"/>
      <c r="AT1985"/>
      <c r="AU1985"/>
      <c r="AV1985"/>
      <c r="AW1985"/>
      <c r="AX1985"/>
      <c r="AY1985"/>
      <c r="AZ1985"/>
      <c r="BA1985"/>
      <c r="BB1985"/>
      <c r="BC1985"/>
      <c r="BD1985"/>
      <c r="BE1985"/>
      <c r="BF1985"/>
      <c r="BG1985"/>
      <c r="BH1985"/>
      <c r="BI1985"/>
      <c r="BJ1985"/>
      <c r="BK1985"/>
      <c r="BL1985"/>
      <c r="BM1985"/>
      <c r="BN1985"/>
      <c r="BO1985"/>
    </row>
    <row r="1986" spans="1:67" ht="15" x14ac:dyDescent="0.25">
      <c r="A1986" s="245" t="s">
        <v>5290</v>
      </c>
      <c r="B1986" s="245" t="s">
        <v>5289</v>
      </c>
      <c r="C1986" s="245" t="s">
        <v>5324</v>
      </c>
      <c r="D1986" s="245" t="s">
        <v>5323</v>
      </c>
      <c r="E1986" s="246" t="s">
        <v>44</v>
      </c>
      <c r="F1986" s="245" t="s">
        <v>44</v>
      </c>
      <c r="G1986" s="245" t="s">
        <v>11103</v>
      </c>
      <c r="H1986" s="245" t="s">
        <v>11104</v>
      </c>
      <c r="I1986" s="245" t="s">
        <v>24</v>
      </c>
      <c r="J1986" s="245" t="s">
        <v>59</v>
      </c>
      <c r="K1986" s="246" t="s">
        <v>23524</v>
      </c>
      <c r="L1986" s="245" t="s">
        <v>568</v>
      </c>
      <c r="M1986"/>
      <c r="N1986"/>
      <c r="O1986"/>
      <c r="P1986"/>
      <c r="Q1986"/>
      <c r="R1986"/>
      <c r="S1986"/>
      <c r="T1986"/>
      <c r="U1986"/>
      <c r="V1986"/>
      <c r="W1986"/>
      <c r="X1986"/>
      <c r="Y1986"/>
      <c r="Z1986"/>
      <c r="AA1986"/>
      <c r="AB1986"/>
      <c r="AC1986"/>
      <c r="AD1986"/>
      <c r="AE1986"/>
      <c r="AF1986"/>
      <c r="AG1986"/>
      <c r="AH1986"/>
      <c r="AI1986"/>
      <c r="AJ1986"/>
      <c r="AK1986"/>
      <c r="AL1986"/>
      <c r="AM1986"/>
      <c r="AN1986"/>
      <c r="AO1986"/>
      <c r="AP1986"/>
      <c r="AQ1986"/>
      <c r="AR1986"/>
      <c r="AS1986"/>
      <c r="AT1986"/>
      <c r="AU1986"/>
      <c r="AV1986"/>
      <c r="AW1986"/>
      <c r="AX1986"/>
      <c r="AY1986"/>
      <c r="AZ1986"/>
      <c r="BA1986"/>
      <c r="BB1986"/>
      <c r="BC1986"/>
      <c r="BD1986"/>
      <c r="BE1986"/>
      <c r="BF1986"/>
      <c r="BG1986"/>
      <c r="BH1986"/>
      <c r="BI1986"/>
      <c r="BJ1986"/>
      <c r="BK1986"/>
      <c r="BL1986"/>
      <c r="BM1986"/>
      <c r="BN1986"/>
      <c r="BO1986"/>
    </row>
    <row r="1987" spans="1:67" ht="15" x14ac:dyDescent="0.25">
      <c r="A1987" s="245" t="s">
        <v>5290</v>
      </c>
      <c r="B1987" s="245" t="s">
        <v>5289</v>
      </c>
      <c r="C1987" s="245" t="s">
        <v>5324</v>
      </c>
      <c r="D1987" s="245" t="s">
        <v>5323</v>
      </c>
      <c r="E1987" s="246" t="s">
        <v>44</v>
      </c>
      <c r="F1987" s="245" t="s">
        <v>44</v>
      </c>
      <c r="G1987" s="245" t="s">
        <v>11105</v>
      </c>
      <c r="H1987" s="245" t="s">
        <v>11106</v>
      </c>
      <c r="I1987" s="245" t="s">
        <v>24</v>
      </c>
      <c r="J1987" s="245" t="s">
        <v>59</v>
      </c>
      <c r="K1987" s="246" t="s">
        <v>10563</v>
      </c>
      <c r="L1987" s="245" t="s">
        <v>568</v>
      </c>
      <c r="M1987"/>
      <c r="N1987"/>
      <c r="O1987"/>
      <c r="P1987"/>
      <c r="Q1987"/>
      <c r="R1987"/>
      <c r="S1987"/>
      <c r="T1987"/>
      <c r="U1987"/>
      <c r="V1987"/>
      <c r="W1987"/>
      <c r="X1987"/>
      <c r="Y1987"/>
      <c r="Z1987"/>
      <c r="AA1987"/>
      <c r="AB1987"/>
      <c r="AC1987"/>
      <c r="AD1987"/>
      <c r="AE1987"/>
      <c r="AF1987"/>
      <c r="AG1987"/>
      <c r="AH1987"/>
      <c r="AI1987"/>
      <c r="AJ1987"/>
      <c r="AK1987"/>
      <c r="AL1987"/>
      <c r="AM1987"/>
      <c r="AN1987"/>
      <c r="AO1987"/>
      <c r="AP1987"/>
      <c r="AQ1987"/>
      <c r="AR1987"/>
      <c r="AS1987"/>
      <c r="AT1987"/>
      <c r="AU1987"/>
      <c r="AV1987"/>
      <c r="AW1987"/>
      <c r="AX1987"/>
      <c r="AY1987"/>
      <c r="AZ1987"/>
      <c r="BA1987"/>
      <c r="BB1987"/>
      <c r="BC1987"/>
      <c r="BD1987"/>
      <c r="BE1987"/>
      <c r="BF1987"/>
      <c r="BG1987"/>
      <c r="BH1987"/>
      <c r="BI1987"/>
      <c r="BJ1987"/>
      <c r="BK1987"/>
      <c r="BL1987"/>
      <c r="BM1987"/>
      <c r="BN1987"/>
      <c r="BO1987"/>
    </row>
    <row r="1988" spans="1:67" ht="15" x14ac:dyDescent="0.25">
      <c r="A1988" s="245" t="s">
        <v>5290</v>
      </c>
      <c r="B1988" s="245" t="s">
        <v>5289</v>
      </c>
      <c r="C1988" s="245" t="s">
        <v>5324</v>
      </c>
      <c r="D1988" s="245" t="s">
        <v>5323</v>
      </c>
      <c r="E1988" s="246" t="s">
        <v>44</v>
      </c>
      <c r="F1988" s="245" t="s">
        <v>44</v>
      </c>
      <c r="G1988" s="245" t="s">
        <v>5337</v>
      </c>
      <c r="H1988" s="245" t="s">
        <v>11107</v>
      </c>
      <c r="I1988" s="245" t="s">
        <v>24</v>
      </c>
      <c r="J1988" s="245" t="s">
        <v>59</v>
      </c>
      <c r="K1988" s="246" t="s">
        <v>23525</v>
      </c>
      <c r="L1988" s="245" t="s">
        <v>568</v>
      </c>
      <c r="M1988"/>
      <c r="N1988"/>
      <c r="O1988"/>
      <c r="P1988"/>
      <c r="Q1988"/>
      <c r="R1988"/>
      <c r="S1988"/>
      <c r="T1988"/>
      <c r="U1988"/>
      <c r="V1988"/>
      <c r="W1988"/>
      <c r="X1988"/>
      <c r="Y1988"/>
      <c r="Z1988"/>
      <c r="AA1988"/>
      <c r="AB1988"/>
      <c r="AC1988"/>
      <c r="AD1988"/>
      <c r="AE1988"/>
      <c r="AF1988"/>
      <c r="AG1988"/>
      <c r="AH1988"/>
      <c r="AI1988"/>
      <c r="AJ1988"/>
      <c r="AK1988"/>
      <c r="AL1988"/>
      <c r="AM1988"/>
      <c r="AN1988"/>
      <c r="AO1988"/>
      <c r="AP1988"/>
      <c r="AQ1988"/>
      <c r="AR1988"/>
      <c r="AS1988"/>
      <c r="AT1988"/>
      <c r="AU1988"/>
      <c r="AV1988"/>
      <c r="AW1988"/>
      <c r="AX1988"/>
      <c r="AY1988"/>
      <c r="AZ1988"/>
      <c r="BA1988"/>
      <c r="BB1988"/>
      <c r="BC1988"/>
      <c r="BD1988"/>
      <c r="BE1988"/>
      <c r="BF1988"/>
      <c r="BG1988"/>
      <c r="BH1988"/>
      <c r="BI1988"/>
      <c r="BJ1988"/>
      <c r="BK1988"/>
      <c r="BL1988"/>
      <c r="BM1988"/>
      <c r="BN1988"/>
      <c r="BO1988"/>
    </row>
    <row r="1989" spans="1:67" ht="15" x14ac:dyDescent="0.25">
      <c r="A1989" s="245" t="s">
        <v>5290</v>
      </c>
      <c r="B1989" s="245" t="s">
        <v>5289</v>
      </c>
      <c r="C1989" s="245" t="s">
        <v>5324</v>
      </c>
      <c r="D1989" s="245" t="s">
        <v>5323</v>
      </c>
      <c r="E1989" s="246" t="s">
        <v>44</v>
      </c>
      <c r="F1989" s="245" t="s">
        <v>44</v>
      </c>
      <c r="G1989" s="245" t="s">
        <v>5336</v>
      </c>
      <c r="H1989" s="245" t="s">
        <v>11108</v>
      </c>
      <c r="I1989" s="245" t="s">
        <v>24</v>
      </c>
      <c r="J1989" s="245" t="s">
        <v>59</v>
      </c>
      <c r="K1989" s="246" t="s">
        <v>23526</v>
      </c>
      <c r="L1989" s="245" t="s">
        <v>568</v>
      </c>
      <c r="M1989"/>
      <c r="N1989"/>
      <c r="O1989"/>
      <c r="P1989"/>
      <c r="Q1989"/>
      <c r="R1989"/>
      <c r="S1989"/>
      <c r="T1989"/>
      <c r="U1989"/>
      <c r="V1989"/>
      <c r="W1989"/>
      <c r="X1989"/>
      <c r="Y1989"/>
      <c r="Z1989"/>
      <c r="AA1989"/>
      <c r="AB1989"/>
      <c r="AC1989"/>
      <c r="AD1989"/>
      <c r="AE1989"/>
      <c r="AF1989"/>
      <c r="AG1989"/>
      <c r="AH1989"/>
      <c r="AI1989"/>
      <c r="AJ1989"/>
      <c r="AK1989"/>
      <c r="AL1989"/>
      <c r="AM1989"/>
      <c r="AN1989"/>
      <c r="AO1989"/>
      <c r="AP1989"/>
      <c r="AQ1989"/>
      <c r="AR1989"/>
      <c r="AS1989"/>
      <c r="AT1989"/>
      <c r="AU1989"/>
      <c r="AV1989"/>
      <c r="AW1989"/>
      <c r="AX1989"/>
      <c r="AY1989"/>
      <c r="AZ1989"/>
      <c r="BA1989"/>
      <c r="BB1989"/>
      <c r="BC1989"/>
      <c r="BD1989"/>
      <c r="BE1989"/>
      <c r="BF1989"/>
      <c r="BG1989"/>
      <c r="BH1989"/>
      <c r="BI1989"/>
      <c r="BJ1989"/>
      <c r="BK1989"/>
      <c r="BL1989"/>
      <c r="BM1989"/>
      <c r="BN1989"/>
      <c r="BO1989"/>
    </row>
    <row r="1990" spans="1:67" ht="15" x14ac:dyDescent="0.25">
      <c r="A1990" s="245" t="s">
        <v>5290</v>
      </c>
      <c r="B1990" s="245" t="s">
        <v>5289</v>
      </c>
      <c r="C1990" s="245" t="s">
        <v>5324</v>
      </c>
      <c r="D1990" s="245" t="s">
        <v>5323</v>
      </c>
      <c r="E1990" s="246" t="s">
        <v>44</v>
      </c>
      <c r="F1990" s="245" t="s">
        <v>44</v>
      </c>
      <c r="G1990" s="245" t="s">
        <v>5335</v>
      </c>
      <c r="H1990" s="245" t="s">
        <v>11109</v>
      </c>
      <c r="I1990" s="245" t="s">
        <v>24</v>
      </c>
      <c r="J1990" s="245" t="s">
        <v>59</v>
      </c>
      <c r="K1990" s="246" t="s">
        <v>23527</v>
      </c>
      <c r="L1990" s="245" t="s">
        <v>568</v>
      </c>
      <c r="M1990"/>
      <c r="N1990"/>
      <c r="O1990"/>
      <c r="P1990"/>
      <c r="Q1990"/>
      <c r="R1990"/>
      <c r="S1990"/>
      <c r="T1990"/>
      <c r="U1990"/>
      <c r="V1990"/>
      <c r="W1990"/>
      <c r="X1990"/>
      <c r="Y1990"/>
      <c r="Z1990"/>
      <c r="AA1990"/>
      <c r="AB1990"/>
      <c r="AC1990"/>
      <c r="AD1990"/>
      <c r="AE1990"/>
      <c r="AF1990"/>
      <c r="AG1990"/>
      <c r="AH1990"/>
      <c r="AI1990"/>
      <c r="AJ1990"/>
      <c r="AK1990"/>
      <c r="AL1990"/>
      <c r="AM1990"/>
      <c r="AN1990"/>
      <c r="AO1990"/>
      <c r="AP1990"/>
      <c r="AQ1990"/>
      <c r="AR1990"/>
      <c r="AS1990"/>
      <c r="AT1990"/>
      <c r="AU1990"/>
      <c r="AV1990"/>
      <c r="AW1990"/>
      <c r="AX1990"/>
      <c r="AY1990"/>
      <c r="AZ1990"/>
      <c r="BA1990"/>
      <c r="BB1990"/>
      <c r="BC1990"/>
      <c r="BD1990"/>
      <c r="BE1990"/>
      <c r="BF1990"/>
      <c r="BG1990"/>
      <c r="BH1990"/>
      <c r="BI1990"/>
      <c r="BJ1990"/>
      <c r="BK1990"/>
      <c r="BL1990"/>
      <c r="BM1990"/>
      <c r="BN1990"/>
      <c r="BO1990"/>
    </row>
    <row r="1991" spans="1:67" ht="15" x14ac:dyDescent="0.25">
      <c r="A1991" s="245" t="s">
        <v>5290</v>
      </c>
      <c r="B1991" s="245" t="s">
        <v>5289</v>
      </c>
      <c r="C1991" s="245" t="s">
        <v>5324</v>
      </c>
      <c r="D1991" s="245" t="s">
        <v>5323</v>
      </c>
      <c r="E1991" s="246" t="s">
        <v>44</v>
      </c>
      <c r="F1991" s="245" t="s">
        <v>44</v>
      </c>
      <c r="G1991" s="245" t="s">
        <v>5334</v>
      </c>
      <c r="H1991" s="245" t="s">
        <v>11110</v>
      </c>
      <c r="I1991" s="245" t="s">
        <v>24</v>
      </c>
      <c r="J1991" s="245" t="s">
        <v>59</v>
      </c>
      <c r="K1991" s="246" t="s">
        <v>23528</v>
      </c>
      <c r="L1991" s="245" t="s">
        <v>568</v>
      </c>
      <c r="M1991"/>
      <c r="N1991"/>
      <c r="O1991"/>
      <c r="P1991"/>
      <c r="Q1991"/>
      <c r="R1991"/>
      <c r="S1991"/>
      <c r="T1991"/>
      <c r="U1991"/>
      <c r="V1991"/>
      <c r="W1991"/>
      <c r="X1991"/>
      <c r="Y1991"/>
      <c r="Z1991"/>
      <c r="AA1991"/>
      <c r="AB1991"/>
      <c r="AC1991"/>
      <c r="AD1991"/>
      <c r="AE1991"/>
      <c r="AF1991"/>
      <c r="AG1991"/>
      <c r="AH1991"/>
      <c r="AI1991"/>
      <c r="AJ1991"/>
      <c r="AK1991"/>
      <c r="AL1991"/>
      <c r="AM1991"/>
      <c r="AN1991"/>
      <c r="AO1991"/>
      <c r="AP1991"/>
      <c r="AQ1991"/>
      <c r="AR1991"/>
      <c r="AS1991"/>
      <c r="AT1991"/>
      <c r="AU1991"/>
      <c r="AV1991"/>
      <c r="AW1991"/>
      <c r="AX1991"/>
      <c r="AY1991"/>
      <c r="AZ1991"/>
      <c r="BA1991"/>
      <c r="BB1991"/>
      <c r="BC1991"/>
      <c r="BD1991"/>
      <c r="BE1991"/>
      <c r="BF1991"/>
      <c r="BG1991"/>
      <c r="BH1991"/>
      <c r="BI1991"/>
      <c r="BJ1991"/>
      <c r="BK1991"/>
      <c r="BL1991"/>
      <c r="BM1991"/>
      <c r="BN1991"/>
      <c r="BO1991"/>
    </row>
    <row r="1992" spans="1:67" ht="15" x14ac:dyDescent="0.25">
      <c r="A1992" s="245" t="s">
        <v>5290</v>
      </c>
      <c r="B1992" s="245" t="s">
        <v>5289</v>
      </c>
      <c r="C1992" s="245" t="s">
        <v>5324</v>
      </c>
      <c r="D1992" s="245" t="s">
        <v>5323</v>
      </c>
      <c r="E1992" s="246" t="s">
        <v>44</v>
      </c>
      <c r="F1992" s="245" t="s">
        <v>44</v>
      </c>
      <c r="G1992" s="245" t="s">
        <v>5333</v>
      </c>
      <c r="H1992" s="245" t="s">
        <v>11111</v>
      </c>
      <c r="I1992" s="245" t="s">
        <v>24</v>
      </c>
      <c r="J1992" s="245" t="s">
        <v>59</v>
      </c>
      <c r="K1992" s="246" t="s">
        <v>23529</v>
      </c>
      <c r="L1992" s="245" t="s">
        <v>568</v>
      </c>
      <c r="M1992"/>
      <c r="N1992"/>
      <c r="O1992"/>
      <c r="P1992"/>
      <c r="Q1992"/>
      <c r="R1992"/>
      <c r="S1992"/>
      <c r="T1992"/>
      <c r="U1992"/>
      <c r="V1992"/>
      <c r="W1992"/>
      <c r="X1992"/>
      <c r="Y1992"/>
      <c r="Z1992"/>
      <c r="AA1992"/>
      <c r="AB1992"/>
      <c r="AC1992"/>
      <c r="AD1992"/>
      <c r="AE1992"/>
      <c r="AF1992"/>
      <c r="AG1992"/>
      <c r="AH1992"/>
      <c r="AI1992"/>
      <c r="AJ1992"/>
      <c r="AK1992"/>
      <c r="AL1992"/>
      <c r="AM1992"/>
      <c r="AN1992"/>
      <c r="AO1992"/>
      <c r="AP1992"/>
      <c r="AQ1992"/>
      <c r="AR1992"/>
      <c r="AS1992"/>
      <c r="AT1992"/>
      <c r="AU1992"/>
      <c r="AV1992"/>
      <c r="AW1992"/>
      <c r="AX1992"/>
      <c r="AY1992"/>
      <c r="AZ1992"/>
      <c r="BA1992"/>
      <c r="BB1992"/>
      <c r="BC1992"/>
      <c r="BD1992"/>
      <c r="BE1992"/>
      <c r="BF1992"/>
      <c r="BG1992"/>
      <c r="BH1992"/>
      <c r="BI1992"/>
      <c r="BJ1992"/>
      <c r="BK1992"/>
      <c r="BL1992"/>
      <c r="BM1992"/>
      <c r="BN1992"/>
      <c r="BO1992"/>
    </row>
    <row r="1993" spans="1:67" ht="15" x14ac:dyDescent="0.25">
      <c r="A1993" s="245" t="s">
        <v>5290</v>
      </c>
      <c r="B1993" s="245" t="s">
        <v>5289</v>
      </c>
      <c r="C1993" s="245" t="s">
        <v>5324</v>
      </c>
      <c r="D1993" s="245" t="s">
        <v>5323</v>
      </c>
      <c r="E1993" s="246" t="s">
        <v>44</v>
      </c>
      <c r="F1993" s="245" t="s">
        <v>44</v>
      </c>
      <c r="G1993" s="245" t="s">
        <v>5332</v>
      </c>
      <c r="H1993" s="245" t="s">
        <v>11112</v>
      </c>
      <c r="I1993" s="245" t="s">
        <v>24</v>
      </c>
      <c r="J1993" s="245" t="s">
        <v>59</v>
      </c>
      <c r="K1993" s="246" t="s">
        <v>23530</v>
      </c>
      <c r="L1993" s="245" t="s">
        <v>568</v>
      </c>
      <c r="M1993"/>
      <c r="N1993"/>
      <c r="O1993"/>
      <c r="P1993"/>
      <c r="Q1993"/>
      <c r="R1993"/>
      <c r="S1993"/>
      <c r="T1993"/>
      <c r="U1993"/>
      <c r="V1993"/>
      <c r="W1993"/>
      <c r="X1993"/>
      <c r="Y1993"/>
      <c r="Z1993"/>
      <c r="AA1993"/>
      <c r="AB1993"/>
      <c r="AC1993"/>
      <c r="AD1993"/>
      <c r="AE1993"/>
      <c r="AF1993"/>
      <c r="AG1993"/>
      <c r="AH1993"/>
      <c r="AI1993"/>
      <c r="AJ1993"/>
      <c r="AK1993"/>
      <c r="AL1993"/>
      <c r="AM1993"/>
      <c r="AN1993"/>
      <c r="AO1993"/>
      <c r="AP1993"/>
      <c r="AQ1993"/>
      <c r="AR1993"/>
      <c r="AS1993"/>
      <c r="AT1993"/>
      <c r="AU1993"/>
      <c r="AV1993"/>
      <c r="AW1993"/>
      <c r="AX1993"/>
      <c r="AY1993"/>
      <c r="AZ1993"/>
      <c r="BA1993"/>
      <c r="BB1993"/>
      <c r="BC1993"/>
      <c r="BD1993"/>
      <c r="BE1993"/>
      <c r="BF1993"/>
      <c r="BG1993"/>
      <c r="BH1993"/>
      <c r="BI1993"/>
      <c r="BJ1993"/>
      <c r="BK1993"/>
      <c r="BL1993"/>
      <c r="BM1993"/>
      <c r="BN1993"/>
      <c r="BO1993"/>
    </row>
    <row r="1994" spans="1:67" ht="15" x14ac:dyDescent="0.25">
      <c r="A1994" s="245" t="s">
        <v>5290</v>
      </c>
      <c r="B1994" s="245" t="s">
        <v>5289</v>
      </c>
      <c r="C1994" s="245" t="s">
        <v>5324</v>
      </c>
      <c r="D1994" s="245" t="s">
        <v>5323</v>
      </c>
      <c r="E1994" s="246" t="s">
        <v>44</v>
      </c>
      <c r="F1994" s="245" t="s">
        <v>44</v>
      </c>
      <c r="G1994" s="245" t="s">
        <v>5331</v>
      </c>
      <c r="H1994" s="245" t="s">
        <v>11113</v>
      </c>
      <c r="I1994" s="245" t="s">
        <v>24</v>
      </c>
      <c r="J1994" s="245" t="s">
        <v>59</v>
      </c>
      <c r="K1994" s="246" t="s">
        <v>23531</v>
      </c>
      <c r="L1994" s="245" t="s">
        <v>568</v>
      </c>
      <c r="M1994"/>
      <c r="N1994"/>
      <c r="O1994"/>
      <c r="P1994"/>
      <c r="Q1994"/>
      <c r="R1994"/>
      <c r="S1994"/>
      <c r="T1994"/>
      <c r="U1994"/>
      <c r="V1994"/>
      <c r="W1994"/>
      <c r="X1994"/>
      <c r="Y1994"/>
      <c r="Z1994"/>
      <c r="AA1994"/>
      <c r="AB1994"/>
      <c r="AC1994"/>
      <c r="AD1994"/>
      <c r="AE1994"/>
      <c r="AF1994"/>
      <c r="AG1994"/>
      <c r="AH1994"/>
      <c r="AI1994"/>
      <c r="AJ1994"/>
      <c r="AK1994"/>
      <c r="AL1994"/>
      <c r="AM1994"/>
      <c r="AN1994"/>
      <c r="AO1994"/>
      <c r="AP1994"/>
      <c r="AQ1994"/>
      <c r="AR1994"/>
      <c r="AS1994"/>
      <c r="AT1994"/>
      <c r="AU1994"/>
      <c r="AV1994"/>
      <c r="AW1994"/>
      <c r="AX1994"/>
      <c r="AY1994"/>
      <c r="AZ1994"/>
      <c r="BA1994"/>
      <c r="BB1994"/>
      <c r="BC1994"/>
      <c r="BD1994"/>
      <c r="BE1994"/>
      <c r="BF1994"/>
      <c r="BG1994"/>
      <c r="BH1994"/>
      <c r="BI1994"/>
      <c r="BJ1994"/>
      <c r="BK1994"/>
      <c r="BL1994"/>
      <c r="BM1994"/>
      <c r="BN1994"/>
      <c r="BO1994"/>
    </row>
    <row r="1995" spans="1:67" ht="15" x14ac:dyDescent="0.25">
      <c r="A1995" s="245" t="s">
        <v>5290</v>
      </c>
      <c r="B1995" s="245" t="s">
        <v>5289</v>
      </c>
      <c r="C1995" s="245" t="s">
        <v>5324</v>
      </c>
      <c r="D1995" s="245" t="s">
        <v>5323</v>
      </c>
      <c r="E1995" s="246" t="s">
        <v>44</v>
      </c>
      <c r="F1995" s="245" t="s">
        <v>44</v>
      </c>
      <c r="G1995" s="245" t="s">
        <v>5330</v>
      </c>
      <c r="H1995" s="245" t="s">
        <v>11114</v>
      </c>
      <c r="I1995" s="245" t="s">
        <v>24</v>
      </c>
      <c r="J1995" s="245" t="s">
        <v>59</v>
      </c>
      <c r="K1995" s="246" t="s">
        <v>23532</v>
      </c>
      <c r="L1995" s="245" t="s">
        <v>568</v>
      </c>
      <c r="M1995"/>
      <c r="N1995"/>
      <c r="O1995"/>
      <c r="P1995"/>
      <c r="Q1995"/>
      <c r="R1995"/>
      <c r="S1995"/>
      <c r="T1995"/>
      <c r="U1995"/>
      <c r="V1995"/>
      <c r="W1995"/>
      <c r="X1995"/>
      <c r="Y1995"/>
      <c r="Z1995"/>
      <c r="AA1995"/>
      <c r="AB1995"/>
      <c r="AC1995"/>
      <c r="AD1995"/>
      <c r="AE1995"/>
      <c r="AF1995"/>
      <c r="AG1995"/>
      <c r="AH1995"/>
      <c r="AI1995"/>
      <c r="AJ1995"/>
      <c r="AK1995"/>
      <c r="AL1995"/>
      <c r="AM1995"/>
      <c r="AN1995"/>
      <c r="AO1995"/>
      <c r="AP1995"/>
      <c r="AQ1995"/>
      <c r="AR1995"/>
      <c r="AS1995"/>
      <c r="AT1995"/>
      <c r="AU1995"/>
      <c r="AV1995"/>
      <c r="AW1995"/>
      <c r="AX1995"/>
      <c r="AY1995"/>
      <c r="AZ1995"/>
      <c r="BA1995"/>
      <c r="BB1995"/>
      <c r="BC1995"/>
      <c r="BD1995"/>
      <c r="BE1995"/>
      <c r="BF1995"/>
      <c r="BG1995"/>
      <c r="BH1995"/>
      <c r="BI1995"/>
      <c r="BJ1995"/>
      <c r="BK1995"/>
      <c r="BL1995"/>
      <c r="BM1995"/>
      <c r="BN1995"/>
      <c r="BO1995"/>
    </row>
    <row r="1996" spans="1:67" ht="15" x14ac:dyDescent="0.25">
      <c r="A1996" s="245" t="s">
        <v>5290</v>
      </c>
      <c r="B1996" s="245" t="s">
        <v>5289</v>
      </c>
      <c r="C1996" s="245" t="s">
        <v>5324</v>
      </c>
      <c r="D1996" s="245" t="s">
        <v>5323</v>
      </c>
      <c r="E1996" s="246" t="s">
        <v>44</v>
      </c>
      <c r="F1996" s="245" t="s">
        <v>44</v>
      </c>
      <c r="G1996" s="245" t="s">
        <v>5329</v>
      </c>
      <c r="H1996" s="245" t="s">
        <v>11115</v>
      </c>
      <c r="I1996" s="245" t="s">
        <v>24</v>
      </c>
      <c r="J1996" s="245" t="s">
        <v>59</v>
      </c>
      <c r="K1996" s="246" t="s">
        <v>23533</v>
      </c>
      <c r="L1996" s="245" t="s">
        <v>568</v>
      </c>
      <c r="M1996"/>
      <c r="N1996"/>
      <c r="O1996"/>
      <c r="P1996"/>
      <c r="Q1996"/>
      <c r="R1996"/>
      <c r="S1996"/>
      <c r="T1996"/>
      <c r="U1996"/>
      <c r="V1996"/>
      <c r="W1996"/>
      <c r="X1996"/>
      <c r="Y1996"/>
      <c r="Z1996"/>
      <c r="AA1996"/>
      <c r="AB1996"/>
      <c r="AC1996"/>
      <c r="AD1996"/>
      <c r="AE1996"/>
      <c r="AF1996"/>
      <c r="AG1996"/>
      <c r="AH1996"/>
      <c r="AI1996"/>
      <c r="AJ1996"/>
      <c r="AK1996"/>
      <c r="AL1996"/>
      <c r="AM1996"/>
      <c r="AN1996"/>
      <c r="AO1996"/>
      <c r="AP1996"/>
      <c r="AQ1996"/>
      <c r="AR1996"/>
      <c r="AS1996"/>
      <c r="AT1996"/>
      <c r="AU1996"/>
      <c r="AV1996"/>
      <c r="AW1996"/>
      <c r="AX1996"/>
      <c r="AY1996"/>
      <c r="AZ1996"/>
      <c r="BA1996"/>
      <c r="BB1996"/>
      <c r="BC1996"/>
      <c r="BD1996"/>
      <c r="BE1996"/>
      <c r="BF1996"/>
      <c r="BG1996"/>
      <c r="BH1996"/>
      <c r="BI1996"/>
      <c r="BJ1996"/>
      <c r="BK1996"/>
      <c r="BL1996"/>
      <c r="BM1996"/>
      <c r="BN1996"/>
      <c r="BO1996"/>
    </row>
    <row r="1997" spans="1:67" ht="15" x14ac:dyDescent="0.25">
      <c r="A1997" s="245" t="s">
        <v>5290</v>
      </c>
      <c r="B1997" s="245" t="s">
        <v>5289</v>
      </c>
      <c r="C1997" s="245" t="s">
        <v>5324</v>
      </c>
      <c r="D1997" s="245" t="s">
        <v>5323</v>
      </c>
      <c r="E1997" s="246" t="s">
        <v>44</v>
      </c>
      <c r="F1997" s="245" t="s">
        <v>44</v>
      </c>
      <c r="G1997" s="245" t="s">
        <v>5328</v>
      </c>
      <c r="H1997" s="245" t="s">
        <v>11116</v>
      </c>
      <c r="I1997" s="245" t="s">
        <v>24</v>
      </c>
      <c r="J1997" s="245" t="s">
        <v>59</v>
      </c>
      <c r="K1997" s="246" t="s">
        <v>23534</v>
      </c>
      <c r="L1997" s="245" t="s">
        <v>568</v>
      </c>
      <c r="M1997"/>
      <c r="N1997"/>
      <c r="O1997"/>
      <c r="P1997"/>
      <c r="Q1997"/>
      <c r="R1997"/>
      <c r="S1997"/>
      <c r="T1997"/>
      <c r="U1997"/>
      <c r="V1997"/>
      <c r="W1997"/>
      <c r="X1997"/>
      <c r="Y1997"/>
      <c r="Z1997"/>
      <c r="AA1997"/>
      <c r="AB1997"/>
      <c r="AC1997"/>
      <c r="AD1997"/>
      <c r="AE1997"/>
      <c r="AF1997"/>
      <c r="AG1997"/>
      <c r="AH1997"/>
      <c r="AI1997"/>
      <c r="AJ1997"/>
      <c r="AK1997"/>
      <c r="AL1997"/>
      <c r="AM1997"/>
      <c r="AN1997"/>
      <c r="AO1997"/>
      <c r="AP1997"/>
      <c r="AQ1997"/>
      <c r="AR1997"/>
      <c r="AS1997"/>
      <c r="AT1997"/>
      <c r="AU1997"/>
      <c r="AV1997"/>
      <c r="AW1997"/>
      <c r="AX1997"/>
      <c r="AY1997"/>
      <c r="AZ1997"/>
      <c r="BA1997"/>
      <c r="BB1997"/>
      <c r="BC1997"/>
      <c r="BD1997"/>
      <c r="BE1997"/>
      <c r="BF1997"/>
      <c r="BG1997"/>
      <c r="BH1997"/>
      <c r="BI1997"/>
      <c r="BJ1997"/>
      <c r="BK1997"/>
      <c r="BL1997"/>
      <c r="BM1997"/>
      <c r="BN1997"/>
      <c r="BO1997"/>
    </row>
    <row r="1998" spans="1:67" ht="15" x14ac:dyDescent="0.25">
      <c r="A1998" s="245" t="s">
        <v>5290</v>
      </c>
      <c r="B1998" s="245" t="s">
        <v>5289</v>
      </c>
      <c r="C1998" s="245" t="s">
        <v>5324</v>
      </c>
      <c r="D1998" s="245" t="s">
        <v>5323</v>
      </c>
      <c r="E1998" s="246" t="s">
        <v>44</v>
      </c>
      <c r="F1998" s="245" t="s">
        <v>44</v>
      </c>
      <c r="G1998" s="245" t="s">
        <v>5327</v>
      </c>
      <c r="H1998" s="245" t="s">
        <v>11117</v>
      </c>
      <c r="I1998" s="245" t="s">
        <v>24</v>
      </c>
      <c r="J1998" s="245" t="s">
        <v>59</v>
      </c>
      <c r="K1998" s="246" t="s">
        <v>23535</v>
      </c>
      <c r="L1998" s="245" t="s">
        <v>568</v>
      </c>
      <c r="M1998"/>
      <c r="N1998"/>
      <c r="O1998"/>
      <c r="P1998"/>
      <c r="Q1998"/>
      <c r="R1998"/>
      <c r="S1998"/>
      <c r="T1998"/>
      <c r="U1998"/>
      <c r="V1998"/>
      <c r="W1998"/>
      <c r="X1998"/>
      <c r="Y1998"/>
      <c r="Z1998"/>
      <c r="AA1998"/>
      <c r="AB1998"/>
      <c r="AC1998"/>
      <c r="AD1998"/>
      <c r="AE1998"/>
      <c r="AF1998"/>
      <c r="AG1998"/>
      <c r="AH1998"/>
      <c r="AI1998"/>
      <c r="AJ1998"/>
      <c r="AK1998"/>
      <c r="AL1998"/>
      <c r="AM1998"/>
      <c r="AN1998"/>
      <c r="AO1998"/>
      <c r="AP1998"/>
      <c r="AQ1998"/>
      <c r="AR1998"/>
      <c r="AS1998"/>
      <c r="AT1998"/>
      <c r="AU1998"/>
      <c r="AV1998"/>
      <c r="AW1998"/>
      <c r="AX1998"/>
      <c r="AY1998"/>
      <c r="AZ1998"/>
      <c r="BA1998"/>
      <c r="BB1998"/>
      <c r="BC1998"/>
      <c r="BD1998"/>
      <c r="BE1998"/>
      <c r="BF1998"/>
      <c r="BG1998"/>
      <c r="BH1998"/>
      <c r="BI1998"/>
      <c r="BJ1998"/>
      <c r="BK1998"/>
      <c r="BL1998"/>
      <c r="BM1998"/>
      <c r="BN1998"/>
      <c r="BO1998"/>
    </row>
    <row r="1999" spans="1:67" ht="15" x14ac:dyDescent="0.25">
      <c r="A1999" s="245" t="s">
        <v>5290</v>
      </c>
      <c r="B1999" s="245" t="s">
        <v>5289</v>
      </c>
      <c r="C1999" s="245" t="s">
        <v>5324</v>
      </c>
      <c r="D1999" s="245" t="s">
        <v>5323</v>
      </c>
      <c r="E1999" s="246" t="s">
        <v>44</v>
      </c>
      <c r="F1999" s="245" t="s">
        <v>44</v>
      </c>
      <c r="G1999" s="245" t="s">
        <v>5326</v>
      </c>
      <c r="H1999" s="245" t="s">
        <v>11118</v>
      </c>
      <c r="I1999" s="245" t="s">
        <v>24</v>
      </c>
      <c r="J1999" s="245" t="s">
        <v>59</v>
      </c>
      <c r="K1999" s="246" t="s">
        <v>23536</v>
      </c>
      <c r="L1999" s="245" t="s">
        <v>568</v>
      </c>
      <c r="M1999"/>
      <c r="N1999"/>
      <c r="O1999"/>
      <c r="P1999"/>
      <c r="Q1999"/>
      <c r="R1999"/>
      <c r="S1999"/>
      <c r="T1999"/>
      <c r="U1999"/>
      <c r="V1999"/>
      <c r="W1999"/>
      <c r="X1999"/>
      <c r="Y1999"/>
      <c r="Z1999"/>
      <c r="AA1999"/>
      <c r="AB1999"/>
      <c r="AC1999"/>
      <c r="AD1999"/>
      <c r="AE1999"/>
      <c r="AF1999"/>
      <c r="AG1999"/>
      <c r="AH1999"/>
      <c r="AI1999"/>
      <c r="AJ1999"/>
      <c r="AK1999"/>
      <c r="AL1999"/>
      <c r="AM1999"/>
      <c r="AN1999"/>
      <c r="AO1999"/>
      <c r="AP1999"/>
      <c r="AQ1999"/>
      <c r="AR1999"/>
      <c r="AS1999"/>
      <c r="AT1999"/>
      <c r="AU1999"/>
      <c r="AV1999"/>
      <c r="AW1999"/>
      <c r="AX1999"/>
      <c r="AY1999"/>
      <c r="AZ1999"/>
      <c r="BA1999"/>
      <c r="BB1999"/>
      <c r="BC1999"/>
      <c r="BD1999"/>
      <c r="BE1999"/>
      <c r="BF1999"/>
      <c r="BG1999"/>
      <c r="BH1999"/>
      <c r="BI1999"/>
      <c r="BJ1999"/>
      <c r="BK1999"/>
      <c r="BL1999"/>
      <c r="BM1999"/>
      <c r="BN1999"/>
      <c r="BO1999"/>
    </row>
    <row r="2000" spans="1:67" ht="15" x14ac:dyDescent="0.25">
      <c r="A2000" s="245" t="s">
        <v>5290</v>
      </c>
      <c r="B2000" s="245" t="s">
        <v>5289</v>
      </c>
      <c r="C2000" s="245" t="s">
        <v>5324</v>
      </c>
      <c r="D2000" s="245" t="s">
        <v>5323</v>
      </c>
      <c r="E2000" s="246" t="s">
        <v>44</v>
      </c>
      <c r="F2000" s="245" t="s">
        <v>44</v>
      </c>
      <c r="G2000" s="245" t="s">
        <v>5325</v>
      </c>
      <c r="H2000" s="245" t="s">
        <v>11119</v>
      </c>
      <c r="I2000" s="245" t="s">
        <v>24</v>
      </c>
      <c r="J2000" s="245" t="s">
        <v>59</v>
      </c>
      <c r="K2000" s="246" t="s">
        <v>23537</v>
      </c>
      <c r="L2000" s="245" t="s">
        <v>568</v>
      </c>
      <c r="M2000"/>
      <c r="N2000"/>
      <c r="O2000"/>
      <c r="P2000"/>
      <c r="Q2000"/>
      <c r="R2000"/>
      <c r="S2000"/>
      <c r="T2000"/>
      <c r="U2000"/>
      <c r="V2000"/>
      <c r="W2000"/>
      <c r="X2000"/>
      <c r="Y2000"/>
      <c r="Z2000"/>
      <c r="AA2000"/>
      <c r="AB2000"/>
      <c r="AC2000"/>
      <c r="AD2000"/>
      <c r="AE2000"/>
      <c r="AF2000"/>
      <c r="AG2000"/>
      <c r="AH2000"/>
      <c r="AI2000"/>
      <c r="AJ2000"/>
      <c r="AK2000"/>
      <c r="AL2000"/>
      <c r="AM2000"/>
      <c r="AN2000"/>
      <c r="AO2000"/>
      <c r="AP2000"/>
      <c r="AQ2000"/>
      <c r="AR2000"/>
      <c r="AS2000"/>
      <c r="AT2000"/>
      <c r="AU2000"/>
      <c r="AV2000"/>
      <c r="AW2000"/>
      <c r="AX2000"/>
      <c r="AY2000"/>
      <c r="AZ2000"/>
      <c r="BA2000"/>
      <c r="BB2000"/>
      <c r="BC2000"/>
      <c r="BD2000"/>
      <c r="BE2000"/>
      <c r="BF2000"/>
      <c r="BG2000"/>
      <c r="BH2000"/>
      <c r="BI2000"/>
      <c r="BJ2000"/>
      <c r="BK2000"/>
      <c r="BL2000"/>
      <c r="BM2000"/>
      <c r="BN2000"/>
      <c r="BO2000"/>
    </row>
    <row r="2001" spans="1:67" ht="15" x14ac:dyDescent="0.25">
      <c r="A2001" s="245" t="s">
        <v>5290</v>
      </c>
      <c r="B2001" s="245" t="s">
        <v>5289</v>
      </c>
      <c r="C2001" s="245" t="s">
        <v>5324</v>
      </c>
      <c r="D2001" s="245" t="s">
        <v>5323</v>
      </c>
      <c r="E2001" s="246" t="s">
        <v>44</v>
      </c>
      <c r="F2001" s="245" t="s">
        <v>44</v>
      </c>
      <c r="G2001" s="245" t="s">
        <v>5322</v>
      </c>
      <c r="H2001" s="245" t="s">
        <v>11120</v>
      </c>
      <c r="I2001" s="245" t="s">
        <v>24</v>
      </c>
      <c r="J2001" s="245" t="s">
        <v>59</v>
      </c>
      <c r="K2001" s="246" t="s">
        <v>23538</v>
      </c>
      <c r="L2001" s="245" t="s">
        <v>568</v>
      </c>
      <c r="M2001"/>
      <c r="N2001"/>
      <c r="O2001"/>
      <c r="P2001"/>
      <c r="Q2001"/>
      <c r="R2001"/>
      <c r="S2001"/>
      <c r="T2001"/>
      <c r="U2001"/>
      <c r="V2001"/>
      <c r="W2001"/>
      <c r="X2001"/>
      <c r="Y2001"/>
      <c r="Z2001"/>
      <c r="AA2001"/>
      <c r="AB2001"/>
      <c r="AC2001"/>
      <c r="AD2001"/>
      <c r="AE2001"/>
      <c r="AF2001"/>
      <c r="AG2001"/>
      <c r="AH2001"/>
      <c r="AI2001"/>
      <c r="AJ2001"/>
      <c r="AK2001"/>
      <c r="AL2001"/>
      <c r="AM2001"/>
      <c r="AN2001"/>
      <c r="AO2001"/>
      <c r="AP2001"/>
      <c r="AQ2001"/>
      <c r="AR2001"/>
      <c r="AS2001"/>
      <c r="AT2001"/>
      <c r="AU2001"/>
      <c r="AV2001"/>
      <c r="AW2001"/>
      <c r="AX2001"/>
      <c r="AY2001"/>
      <c r="AZ2001"/>
      <c r="BA2001"/>
      <c r="BB2001"/>
      <c r="BC2001"/>
      <c r="BD2001"/>
      <c r="BE2001"/>
      <c r="BF2001"/>
      <c r="BG2001"/>
      <c r="BH2001"/>
      <c r="BI2001"/>
      <c r="BJ2001"/>
      <c r="BK2001"/>
      <c r="BL2001"/>
      <c r="BM2001"/>
      <c r="BN2001"/>
      <c r="BO2001"/>
    </row>
    <row r="2002" spans="1:67" ht="15" x14ac:dyDescent="0.25">
      <c r="A2002" s="245" t="s">
        <v>5290</v>
      </c>
      <c r="B2002" s="245" t="s">
        <v>5289</v>
      </c>
      <c r="C2002" s="245" t="s">
        <v>5324</v>
      </c>
      <c r="D2002" s="245" t="s">
        <v>5323</v>
      </c>
      <c r="E2002" s="246" t="s">
        <v>44</v>
      </c>
      <c r="F2002" s="245" t="s">
        <v>44</v>
      </c>
      <c r="G2002" s="245" t="s">
        <v>11121</v>
      </c>
      <c r="H2002" s="245" t="s">
        <v>11122</v>
      </c>
      <c r="I2002" s="245" t="s">
        <v>14</v>
      </c>
      <c r="J2002" s="245" t="s">
        <v>59</v>
      </c>
      <c r="K2002" s="246" t="s">
        <v>13424</v>
      </c>
      <c r="L2002" s="245" t="s">
        <v>568</v>
      </c>
      <c r="M2002"/>
      <c r="N2002"/>
      <c r="O2002"/>
      <c r="P2002"/>
      <c r="Q2002"/>
      <c r="R2002"/>
      <c r="S2002"/>
      <c r="T2002"/>
      <c r="U2002"/>
      <c r="V2002"/>
      <c r="W2002"/>
      <c r="X2002"/>
      <c r="Y2002"/>
      <c r="Z2002"/>
      <c r="AA2002"/>
      <c r="AB2002"/>
      <c r="AC2002"/>
      <c r="AD2002"/>
      <c r="AE2002"/>
      <c r="AF2002"/>
      <c r="AG2002"/>
      <c r="AH2002"/>
      <c r="AI2002"/>
      <c r="AJ2002"/>
      <c r="AK2002"/>
      <c r="AL2002"/>
      <c r="AM2002"/>
      <c r="AN2002"/>
      <c r="AO2002"/>
      <c r="AP2002"/>
      <c r="AQ2002"/>
      <c r="AR2002"/>
      <c r="AS2002"/>
      <c r="AT2002"/>
      <c r="AU2002"/>
      <c r="AV2002"/>
      <c r="AW2002"/>
      <c r="AX2002"/>
      <c r="AY2002"/>
      <c r="AZ2002"/>
      <c r="BA2002"/>
      <c r="BB2002"/>
      <c r="BC2002"/>
      <c r="BD2002"/>
      <c r="BE2002"/>
      <c r="BF2002"/>
      <c r="BG2002"/>
      <c r="BH2002"/>
      <c r="BI2002"/>
      <c r="BJ2002"/>
      <c r="BK2002"/>
      <c r="BL2002"/>
      <c r="BM2002"/>
      <c r="BN2002"/>
      <c r="BO2002"/>
    </row>
    <row r="2003" spans="1:67" ht="15" x14ac:dyDescent="0.25">
      <c r="A2003" s="245" t="s">
        <v>5290</v>
      </c>
      <c r="B2003" s="245" t="s">
        <v>5289</v>
      </c>
      <c r="C2003" s="245" t="s">
        <v>5324</v>
      </c>
      <c r="D2003" s="245" t="s">
        <v>5323</v>
      </c>
      <c r="E2003" s="246" t="s">
        <v>44</v>
      </c>
      <c r="F2003" s="245" t="s">
        <v>44</v>
      </c>
      <c r="G2003" s="245" t="s">
        <v>11123</v>
      </c>
      <c r="H2003" s="245" t="s">
        <v>11124</v>
      </c>
      <c r="I2003" s="245" t="s">
        <v>14</v>
      </c>
      <c r="J2003" s="245" t="s">
        <v>59</v>
      </c>
      <c r="K2003" s="246" t="s">
        <v>8815</v>
      </c>
      <c r="L2003" s="245" t="s">
        <v>568</v>
      </c>
      <c r="M2003"/>
      <c r="N2003"/>
      <c r="O2003"/>
      <c r="P2003"/>
      <c r="Q2003"/>
      <c r="R2003"/>
      <c r="S2003"/>
      <c r="T2003"/>
      <c r="U2003"/>
      <c r="V2003"/>
      <c r="W2003"/>
      <c r="X2003"/>
      <c r="Y2003"/>
      <c r="Z2003"/>
      <c r="AA2003"/>
      <c r="AB2003"/>
      <c r="AC2003"/>
      <c r="AD2003"/>
      <c r="AE2003"/>
      <c r="AF2003"/>
      <c r="AG2003"/>
      <c r="AH2003"/>
      <c r="AI2003"/>
      <c r="AJ2003"/>
      <c r="AK2003"/>
      <c r="AL2003"/>
      <c r="AM2003"/>
      <c r="AN2003"/>
      <c r="AO2003"/>
      <c r="AP2003"/>
      <c r="AQ2003"/>
      <c r="AR2003"/>
      <c r="AS2003"/>
      <c r="AT2003"/>
      <c r="AU2003"/>
      <c r="AV2003"/>
      <c r="AW2003"/>
      <c r="AX2003"/>
      <c r="AY2003"/>
      <c r="AZ2003"/>
      <c r="BA2003"/>
      <c r="BB2003"/>
      <c r="BC2003"/>
      <c r="BD2003"/>
      <c r="BE2003"/>
      <c r="BF2003"/>
      <c r="BG2003"/>
      <c r="BH2003"/>
      <c r="BI2003"/>
      <c r="BJ2003"/>
      <c r="BK2003"/>
      <c r="BL2003"/>
      <c r="BM2003"/>
      <c r="BN2003"/>
      <c r="BO2003"/>
    </row>
    <row r="2004" spans="1:67" ht="15" x14ac:dyDescent="0.25">
      <c r="A2004" s="245" t="s">
        <v>5290</v>
      </c>
      <c r="B2004" s="245" t="s">
        <v>5289</v>
      </c>
      <c r="C2004" s="245" t="s">
        <v>5324</v>
      </c>
      <c r="D2004" s="245" t="s">
        <v>5323</v>
      </c>
      <c r="E2004" s="246" t="s">
        <v>44</v>
      </c>
      <c r="F2004" s="245" t="s">
        <v>44</v>
      </c>
      <c r="G2004" s="245" t="s">
        <v>11126</v>
      </c>
      <c r="H2004" s="245" t="s">
        <v>11127</v>
      </c>
      <c r="I2004" s="245" t="s">
        <v>24</v>
      </c>
      <c r="J2004" s="245" t="s">
        <v>59</v>
      </c>
      <c r="K2004" s="246" t="s">
        <v>23539</v>
      </c>
      <c r="L2004" s="245" t="s">
        <v>568</v>
      </c>
      <c r="M2004"/>
      <c r="N2004"/>
      <c r="O2004"/>
      <c r="P2004"/>
      <c r="Q2004"/>
      <c r="R2004"/>
      <c r="S2004"/>
      <c r="T2004"/>
      <c r="U2004"/>
      <c r="V2004"/>
      <c r="W2004"/>
      <c r="X2004"/>
      <c r="Y2004"/>
      <c r="Z2004"/>
      <c r="AA2004"/>
      <c r="AB2004"/>
      <c r="AC2004"/>
      <c r="AD2004"/>
      <c r="AE2004"/>
      <c r="AF2004"/>
      <c r="AG2004"/>
      <c r="AH2004"/>
      <c r="AI2004"/>
      <c r="AJ2004"/>
      <c r="AK2004"/>
      <c r="AL2004"/>
      <c r="AM2004"/>
      <c r="AN2004"/>
      <c r="AO2004"/>
      <c r="AP2004"/>
      <c r="AQ2004"/>
      <c r="AR2004"/>
      <c r="AS2004"/>
      <c r="AT2004"/>
      <c r="AU2004"/>
      <c r="AV2004"/>
      <c r="AW2004"/>
      <c r="AX2004"/>
      <c r="AY2004"/>
      <c r="AZ2004"/>
      <c r="BA2004"/>
      <c r="BB2004"/>
      <c r="BC2004"/>
      <c r="BD2004"/>
      <c r="BE2004"/>
      <c r="BF2004"/>
      <c r="BG2004"/>
      <c r="BH2004"/>
      <c r="BI2004"/>
      <c r="BJ2004"/>
      <c r="BK2004"/>
      <c r="BL2004"/>
      <c r="BM2004"/>
      <c r="BN2004"/>
      <c r="BO2004"/>
    </row>
    <row r="2005" spans="1:67" ht="15" x14ac:dyDescent="0.25">
      <c r="A2005" s="245" t="s">
        <v>5290</v>
      </c>
      <c r="B2005" s="245" t="s">
        <v>5289</v>
      </c>
      <c r="C2005" s="245" t="s">
        <v>5324</v>
      </c>
      <c r="D2005" s="245" t="s">
        <v>5323</v>
      </c>
      <c r="E2005" s="246" t="s">
        <v>44</v>
      </c>
      <c r="F2005" s="245" t="s">
        <v>44</v>
      </c>
      <c r="G2005" s="245" t="s">
        <v>11128</v>
      </c>
      <c r="H2005" s="245" t="s">
        <v>11129</v>
      </c>
      <c r="I2005" s="245" t="s">
        <v>24</v>
      </c>
      <c r="J2005" s="245" t="s">
        <v>59</v>
      </c>
      <c r="K2005" s="246" t="s">
        <v>23540</v>
      </c>
      <c r="L2005" s="245" t="s">
        <v>568</v>
      </c>
      <c r="M2005"/>
      <c r="N2005"/>
      <c r="O2005"/>
      <c r="P2005"/>
      <c r="Q2005"/>
      <c r="R2005"/>
      <c r="S2005"/>
      <c r="T2005"/>
      <c r="U2005"/>
      <c r="V2005"/>
      <c r="W2005"/>
      <c r="X2005"/>
      <c r="Y2005"/>
      <c r="Z2005"/>
      <c r="AA2005"/>
      <c r="AB2005"/>
      <c r="AC2005"/>
      <c r="AD2005"/>
      <c r="AE2005"/>
      <c r="AF2005"/>
      <c r="AG2005"/>
      <c r="AH2005"/>
      <c r="AI2005"/>
      <c r="AJ2005"/>
      <c r="AK2005"/>
      <c r="AL2005"/>
      <c r="AM2005"/>
      <c r="AN2005"/>
      <c r="AO2005"/>
      <c r="AP2005"/>
      <c r="AQ2005"/>
      <c r="AR2005"/>
      <c r="AS2005"/>
      <c r="AT2005"/>
      <c r="AU2005"/>
      <c r="AV2005"/>
      <c r="AW2005"/>
      <c r="AX2005"/>
      <c r="AY2005"/>
      <c r="AZ2005"/>
      <c r="BA2005"/>
      <c r="BB2005"/>
      <c r="BC2005"/>
      <c r="BD2005"/>
      <c r="BE2005"/>
      <c r="BF2005"/>
      <c r="BG2005"/>
      <c r="BH2005"/>
      <c r="BI2005"/>
      <c r="BJ2005"/>
      <c r="BK2005"/>
      <c r="BL2005"/>
      <c r="BM2005"/>
      <c r="BN2005"/>
      <c r="BO2005"/>
    </row>
    <row r="2006" spans="1:67" ht="15" x14ac:dyDescent="0.25">
      <c r="A2006" s="245" t="s">
        <v>5290</v>
      </c>
      <c r="B2006" s="245" t="s">
        <v>5289</v>
      </c>
      <c r="C2006" s="245" t="s">
        <v>5324</v>
      </c>
      <c r="D2006" s="245" t="s">
        <v>5323</v>
      </c>
      <c r="E2006" s="246" t="s">
        <v>44</v>
      </c>
      <c r="F2006" s="245" t="s">
        <v>44</v>
      </c>
      <c r="G2006" s="245" t="s">
        <v>11130</v>
      </c>
      <c r="H2006" s="245" t="s">
        <v>11131</v>
      </c>
      <c r="I2006" s="245" t="s">
        <v>24</v>
      </c>
      <c r="J2006" s="245" t="s">
        <v>59</v>
      </c>
      <c r="K2006" s="246" t="s">
        <v>23541</v>
      </c>
      <c r="L2006" s="245" t="s">
        <v>568</v>
      </c>
      <c r="M2006"/>
      <c r="N2006"/>
      <c r="O2006"/>
      <c r="P2006"/>
      <c r="Q2006"/>
      <c r="R2006"/>
      <c r="S2006"/>
      <c r="T2006"/>
      <c r="U2006"/>
      <c r="V2006"/>
      <c r="W2006"/>
      <c r="X2006"/>
      <c r="Y2006"/>
      <c r="Z2006"/>
      <c r="AA2006"/>
      <c r="AB2006"/>
      <c r="AC2006"/>
      <c r="AD2006"/>
      <c r="AE2006"/>
      <c r="AF2006"/>
      <c r="AG2006"/>
      <c r="AH2006"/>
      <c r="AI2006"/>
      <c r="AJ2006"/>
      <c r="AK2006"/>
      <c r="AL2006"/>
      <c r="AM2006"/>
      <c r="AN2006"/>
      <c r="AO2006"/>
      <c r="AP2006"/>
      <c r="AQ2006"/>
      <c r="AR2006"/>
      <c r="AS2006"/>
      <c r="AT2006"/>
      <c r="AU2006"/>
      <c r="AV2006"/>
      <c r="AW2006"/>
      <c r="AX2006"/>
      <c r="AY2006"/>
      <c r="AZ2006"/>
      <c r="BA2006"/>
      <c r="BB2006"/>
      <c r="BC2006"/>
      <c r="BD2006"/>
      <c r="BE2006"/>
      <c r="BF2006"/>
      <c r="BG2006"/>
      <c r="BH2006"/>
      <c r="BI2006"/>
      <c r="BJ2006"/>
      <c r="BK2006"/>
      <c r="BL2006"/>
      <c r="BM2006"/>
      <c r="BN2006"/>
      <c r="BO2006"/>
    </row>
    <row r="2007" spans="1:67" ht="15" x14ac:dyDescent="0.25">
      <c r="A2007" s="245" t="s">
        <v>5290</v>
      </c>
      <c r="B2007" s="245" t="s">
        <v>5289</v>
      </c>
      <c r="C2007" s="245" t="s">
        <v>5324</v>
      </c>
      <c r="D2007" s="245" t="s">
        <v>5323</v>
      </c>
      <c r="E2007" s="246" t="s">
        <v>44</v>
      </c>
      <c r="F2007" s="245" t="s">
        <v>44</v>
      </c>
      <c r="G2007" s="245" t="s">
        <v>11132</v>
      </c>
      <c r="H2007" s="245" t="s">
        <v>11133</v>
      </c>
      <c r="I2007" s="245" t="s">
        <v>24</v>
      </c>
      <c r="J2007" s="245" t="s">
        <v>59</v>
      </c>
      <c r="K2007" s="246" t="s">
        <v>23542</v>
      </c>
      <c r="L2007" s="245" t="s">
        <v>568</v>
      </c>
      <c r="M2007"/>
      <c r="N2007"/>
      <c r="O2007"/>
      <c r="P2007"/>
      <c r="Q2007"/>
      <c r="R2007"/>
      <c r="S2007"/>
      <c r="T2007"/>
      <c r="U2007"/>
      <c r="V2007"/>
      <c r="W2007"/>
      <c r="X2007"/>
      <c r="Y2007"/>
      <c r="Z2007"/>
      <c r="AA2007"/>
      <c r="AB2007"/>
      <c r="AC2007"/>
      <c r="AD2007"/>
      <c r="AE2007"/>
      <c r="AF2007"/>
      <c r="AG2007"/>
      <c r="AH2007"/>
      <c r="AI2007"/>
      <c r="AJ2007"/>
      <c r="AK2007"/>
      <c r="AL2007"/>
      <c r="AM2007"/>
      <c r="AN2007"/>
      <c r="AO2007"/>
      <c r="AP2007"/>
      <c r="AQ2007"/>
      <c r="AR2007"/>
      <c r="AS2007"/>
      <c r="AT2007"/>
      <c r="AU2007"/>
      <c r="AV2007"/>
      <c r="AW2007"/>
      <c r="AX2007"/>
      <c r="AY2007"/>
      <c r="AZ2007"/>
      <c r="BA2007"/>
      <c r="BB2007"/>
      <c r="BC2007"/>
      <c r="BD2007"/>
      <c r="BE2007"/>
      <c r="BF2007"/>
      <c r="BG2007"/>
      <c r="BH2007"/>
      <c r="BI2007"/>
      <c r="BJ2007"/>
      <c r="BK2007"/>
      <c r="BL2007"/>
      <c r="BM2007"/>
      <c r="BN2007"/>
      <c r="BO2007"/>
    </row>
    <row r="2008" spans="1:67" ht="15" x14ac:dyDescent="0.25">
      <c r="A2008" s="245" t="s">
        <v>5290</v>
      </c>
      <c r="B2008" s="245" t="s">
        <v>5289</v>
      </c>
      <c r="C2008" s="245" t="s">
        <v>5324</v>
      </c>
      <c r="D2008" s="245" t="s">
        <v>5323</v>
      </c>
      <c r="E2008" s="246" t="s">
        <v>44</v>
      </c>
      <c r="F2008" s="245" t="s">
        <v>44</v>
      </c>
      <c r="G2008" s="245" t="s">
        <v>11135</v>
      </c>
      <c r="H2008" s="245" t="s">
        <v>11136</v>
      </c>
      <c r="I2008" s="245" t="s">
        <v>24</v>
      </c>
      <c r="J2008" s="245" t="s">
        <v>59</v>
      </c>
      <c r="K2008" s="246" t="s">
        <v>23543</v>
      </c>
      <c r="L2008" s="245" t="s">
        <v>568</v>
      </c>
      <c r="M2008"/>
      <c r="N2008"/>
      <c r="O2008"/>
      <c r="P2008"/>
      <c r="Q2008"/>
      <c r="R2008"/>
      <c r="S2008"/>
      <c r="T2008"/>
      <c r="U2008"/>
      <c r="V2008"/>
      <c r="W2008"/>
      <c r="X2008"/>
      <c r="Y2008"/>
      <c r="Z2008"/>
      <c r="AA2008"/>
      <c r="AB2008"/>
      <c r="AC2008"/>
      <c r="AD2008"/>
      <c r="AE2008"/>
      <c r="AF2008"/>
      <c r="AG2008"/>
      <c r="AH2008"/>
      <c r="AI2008"/>
      <c r="AJ2008"/>
      <c r="AK2008"/>
      <c r="AL2008"/>
      <c r="AM2008"/>
      <c r="AN2008"/>
      <c r="AO2008"/>
      <c r="AP2008"/>
      <c r="AQ2008"/>
      <c r="AR2008"/>
      <c r="AS2008"/>
      <c r="AT2008"/>
      <c r="AU2008"/>
      <c r="AV2008"/>
      <c r="AW2008"/>
      <c r="AX2008"/>
      <c r="AY2008"/>
      <c r="AZ2008"/>
      <c r="BA2008"/>
      <c r="BB2008"/>
      <c r="BC2008"/>
      <c r="BD2008"/>
      <c r="BE2008"/>
      <c r="BF2008"/>
      <c r="BG2008"/>
      <c r="BH2008"/>
      <c r="BI2008"/>
      <c r="BJ2008"/>
      <c r="BK2008"/>
      <c r="BL2008"/>
      <c r="BM2008"/>
      <c r="BN2008"/>
      <c r="BO2008"/>
    </row>
    <row r="2009" spans="1:67" ht="15" x14ac:dyDescent="0.25">
      <c r="A2009" s="245" t="s">
        <v>5290</v>
      </c>
      <c r="B2009" s="245" t="s">
        <v>5289</v>
      </c>
      <c r="C2009" s="245" t="s">
        <v>5324</v>
      </c>
      <c r="D2009" s="245" t="s">
        <v>5323</v>
      </c>
      <c r="E2009" s="246" t="s">
        <v>44</v>
      </c>
      <c r="F2009" s="245" t="s">
        <v>44</v>
      </c>
      <c r="G2009" s="245" t="s">
        <v>11137</v>
      </c>
      <c r="H2009" s="245" t="s">
        <v>11138</v>
      </c>
      <c r="I2009" s="245" t="s">
        <v>24</v>
      </c>
      <c r="J2009" s="245" t="s">
        <v>59</v>
      </c>
      <c r="K2009" s="246" t="s">
        <v>23544</v>
      </c>
      <c r="L2009" s="245" t="s">
        <v>568</v>
      </c>
      <c r="M2009"/>
      <c r="N2009"/>
      <c r="O2009"/>
      <c r="P2009"/>
      <c r="Q2009"/>
      <c r="R2009"/>
      <c r="S2009"/>
      <c r="T2009"/>
      <c r="U2009"/>
      <c r="V2009"/>
      <c r="W2009"/>
      <c r="X2009"/>
      <c r="Y2009"/>
      <c r="Z2009"/>
      <c r="AA2009"/>
      <c r="AB2009"/>
      <c r="AC2009"/>
      <c r="AD2009"/>
      <c r="AE2009"/>
      <c r="AF2009"/>
      <c r="AG2009"/>
      <c r="AH2009"/>
      <c r="AI2009"/>
      <c r="AJ2009"/>
      <c r="AK2009"/>
      <c r="AL2009"/>
      <c r="AM2009"/>
      <c r="AN2009"/>
      <c r="AO2009"/>
      <c r="AP2009"/>
      <c r="AQ2009"/>
      <c r="AR2009"/>
      <c r="AS2009"/>
      <c r="AT2009"/>
      <c r="AU2009"/>
      <c r="AV2009"/>
      <c r="AW2009"/>
      <c r="AX2009"/>
      <c r="AY2009"/>
      <c r="AZ2009"/>
      <c r="BA2009"/>
      <c r="BB2009"/>
      <c r="BC2009"/>
      <c r="BD2009"/>
      <c r="BE2009"/>
      <c r="BF2009"/>
      <c r="BG2009"/>
      <c r="BH2009"/>
      <c r="BI2009"/>
      <c r="BJ2009"/>
      <c r="BK2009"/>
      <c r="BL2009"/>
      <c r="BM2009"/>
      <c r="BN2009"/>
      <c r="BO2009"/>
    </row>
    <row r="2010" spans="1:67" ht="15" x14ac:dyDescent="0.25">
      <c r="A2010" s="245" t="s">
        <v>5290</v>
      </c>
      <c r="B2010" s="245" t="s">
        <v>5289</v>
      </c>
      <c r="C2010" s="245" t="s">
        <v>5324</v>
      </c>
      <c r="D2010" s="245" t="s">
        <v>5323</v>
      </c>
      <c r="E2010" s="246" t="s">
        <v>44</v>
      </c>
      <c r="F2010" s="245" t="s">
        <v>44</v>
      </c>
      <c r="G2010" s="245" t="s">
        <v>11139</v>
      </c>
      <c r="H2010" s="245" t="s">
        <v>11140</v>
      </c>
      <c r="I2010" s="245" t="s">
        <v>24</v>
      </c>
      <c r="J2010" s="245" t="s">
        <v>59</v>
      </c>
      <c r="K2010" s="246" t="s">
        <v>23545</v>
      </c>
      <c r="L2010" s="245" t="s">
        <v>568</v>
      </c>
      <c r="M2010"/>
      <c r="N2010"/>
      <c r="O2010"/>
      <c r="P2010"/>
      <c r="Q2010"/>
      <c r="R2010"/>
      <c r="S2010"/>
      <c r="T2010"/>
      <c r="U2010"/>
      <c r="V2010"/>
      <c r="W2010"/>
      <c r="X2010"/>
      <c r="Y2010"/>
      <c r="Z2010"/>
      <c r="AA2010"/>
      <c r="AB2010"/>
      <c r="AC2010"/>
      <c r="AD2010"/>
      <c r="AE2010"/>
      <c r="AF2010"/>
      <c r="AG2010"/>
      <c r="AH2010"/>
      <c r="AI2010"/>
      <c r="AJ2010"/>
      <c r="AK2010"/>
      <c r="AL2010"/>
      <c r="AM2010"/>
      <c r="AN2010"/>
      <c r="AO2010"/>
      <c r="AP2010"/>
      <c r="AQ2010"/>
      <c r="AR2010"/>
      <c r="AS2010"/>
      <c r="AT2010"/>
      <c r="AU2010"/>
      <c r="AV2010"/>
      <c r="AW2010"/>
      <c r="AX2010"/>
      <c r="AY2010"/>
      <c r="AZ2010"/>
      <c r="BA2010"/>
      <c r="BB2010"/>
      <c r="BC2010"/>
      <c r="BD2010"/>
      <c r="BE2010"/>
      <c r="BF2010"/>
      <c r="BG2010"/>
      <c r="BH2010"/>
      <c r="BI2010"/>
      <c r="BJ2010"/>
      <c r="BK2010"/>
      <c r="BL2010"/>
      <c r="BM2010"/>
      <c r="BN2010"/>
      <c r="BO2010"/>
    </row>
    <row r="2011" spans="1:67" ht="15" x14ac:dyDescent="0.25">
      <c r="A2011" s="245" t="s">
        <v>5290</v>
      </c>
      <c r="B2011" s="245" t="s">
        <v>5289</v>
      </c>
      <c r="C2011" s="245" t="s">
        <v>5324</v>
      </c>
      <c r="D2011" s="245" t="s">
        <v>5323</v>
      </c>
      <c r="E2011" s="246" t="s">
        <v>44</v>
      </c>
      <c r="F2011" s="245" t="s">
        <v>44</v>
      </c>
      <c r="G2011" s="245" t="s">
        <v>11141</v>
      </c>
      <c r="H2011" s="245" t="s">
        <v>11142</v>
      </c>
      <c r="I2011" s="245" t="s">
        <v>24</v>
      </c>
      <c r="J2011" s="245" t="s">
        <v>59</v>
      </c>
      <c r="K2011" s="246" t="s">
        <v>23546</v>
      </c>
      <c r="L2011" s="245" t="s">
        <v>568</v>
      </c>
      <c r="M2011"/>
      <c r="N2011"/>
      <c r="O2011"/>
      <c r="P2011"/>
      <c r="Q2011"/>
      <c r="R2011"/>
      <c r="S2011"/>
      <c r="T2011"/>
      <c r="U2011"/>
      <c r="V2011"/>
      <c r="W2011"/>
      <c r="X2011"/>
      <c r="Y2011"/>
      <c r="Z2011"/>
      <c r="AA2011"/>
      <c r="AB2011"/>
      <c r="AC2011"/>
      <c r="AD2011"/>
      <c r="AE2011"/>
      <c r="AF2011"/>
      <c r="AG2011"/>
      <c r="AH2011"/>
      <c r="AI2011"/>
      <c r="AJ2011"/>
      <c r="AK2011"/>
      <c r="AL2011"/>
      <c r="AM2011"/>
      <c r="AN2011"/>
      <c r="AO2011"/>
      <c r="AP2011"/>
      <c r="AQ2011"/>
      <c r="AR2011"/>
      <c r="AS2011"/>
      <c r="AT2011"/>
      <c r="AU2011"/>
      <c r="AV2011"/>
      <c r="AW2011"/>
      <c r="AX2011"/>
      <c r="AY2011"/>
      <c r="AZ2011"/>
      <c r="BA2011"/>
      <c r="BB2011"/>
      <c r="BC2011"/>
      <c r="BD2011"/>
      <c r="BE2011"/>
      <c r="BF2011"/>
      <c r="BG2011"/>
      <c r="BH2011"/>
      <c r="BI2011"/>
      <c r="BJ2011"/>
      <c r="BK2011"/>
      <c r="BL2011"/>
      <c r="BM2011"/>
      <c r="BN2011"/>
      <c r="BO2011"/>
    </row>
    <row r="2012" spans="1:67" ht="15" x14ac:dyDescent="0.25">
      <c r="A2012" s="245" t="s">
        <v>5290</v>
      </c>
      <c r="B2012" s="245" t="s">
        <v>5289</v>
      </c>
      <c r="C2012" s="245" t="s">
        <v>5324</v>
      </c>
      <c r="D2012" s="245" t="s">
        <v>5323</v>
      </c>
      <c r="E2012" s="246" t="s">
        <v>44</v>
      </c>
      <c r="F2012" s="245" t="s">
        <v>44</v>
      </c>
      <c r="G2012" s="245" t="s">
        <v>11143</v>
      </c>
      <c r="H2012" s="245" t="s">
        <v>11144</v>
      </c>
      <c r="I2012" s="245" t="s">
        <v>24</v>
      </c>
      <c r="J2012" s="245" t="s">
        <v>59</v>
      </c>
      <c r="K2012" s="246" t="s">
        <v>23547</v>
      </c>
      <c r="L2012" s="245" t="s">
        <v>568</v>
      </c>
      <c r="M2012"/>
      <c r="N2012"/>
      <c r="O2012"/>
      <c r="P2012"/>
      <c r="Q2012"/>
      <c r="R2012"/>
      <c r="S2012"/>
      <c r="T2012"/>
      <c r="U2012"/>
      <c r="V2012"/>
      <c r="W2012"/>
      <c r="X2012"/>
      <c r="Y2012"/>
      <c r="Z2012"/>
      <c r="AA2012"/>
      <c r="AB2012"/>
      <c r="AC2012"/>
      <c r="AD2012"/>
      <c r="AE2012"/>
      <c r="AF2012"/>
      <c r="AG2012"/>
      <c r="AH2012"/>
      <c r="AI2012"/>
      <c r="AJ2012"/>
      <c r="AK2012"/>
      <c r="AL2012"/>
      <c r="AM2012"/>
      <c r="AN2012"/>
      <c r="AO2012"/>
      <c r="AP2012"/>
      <c r="AQ2012"/>
      <c r="AR2012"/>
      <c r="AS2012"/>
      <c r="AT2012"/>
      <c r="AU2012"/>
      <c r="AV2012"/>
      <c r="AW2012"/>
      <c r="AX2012"/>
      <c r="AY2012"/>
      <c r="AZ2012"/>
      <c r="BA2012"/>
      <c r="BB2012"/>
      <c r="BC2012"/>
      <c r="BD2012"/>
      <c r="BE2012"/>
      <c r="BF2012"/>
      <c r="BG2012"/>
      <c r="BH2012"/>
      <c r="BI2012"/>
      <c r="BJ2012"/>
      <c r="BK2012"/>
      <c r="BL2012"/>
      <c r="BM2012"/>
      <c r="BN2012"/>
      <c r="BO2012"/>
    </row>
    <row r="2013" spans="1:67" ht="15" x14ac:dyDescent="0.25">
      <c r="A2013" s="245" t="s">
        <v>5290</v>
      </c>
      <c r="B2013" s="245" t="s">
        <v>5289</v>
      </c>
      <c r="C2013" s="245" t="s">
        <v>5324</v>
      </c>
      <c r="D2013" s="245" t="s">
        <v>5323</v>
      </c>
      <c r="E2013" s="246" t="s">
        <v>44</v>
      </c>
      <c r="F2013" s="245" t="s">
        <v>44</v>
      </c>
      <c r="G2013" s="245" t="s">
        <v>11145</v>
      </c>
      <c r="H2013" s="245" t="s">
        <v>11146</v>
      </c>
      <c r="I2013" s="245" t="s">
        <v>24</v>
      </c>
      <c r="J2013" s="245" t="s">
        <v>59</v>
      </c>
      <c r="K2013" s="246" t="s">
        <v>23548</v>
      </c>
      <c r="L2013" s="245" t="s">
        <v>568</v>
      </c>
      <c r="M2013"/>
      <c r="N2013"/>
      <c r="O2013"/>
      <c r="P2013"/>
      <c r="Q2013"/>
      <c r="R2013"/>
      <c r="S2013"/>
      <c r="T2013"/>
      <c r="U2013"/>
      <c r="V2013"/>
      <c r="W2013"/>
      <c r="X2013"/>
      <c r="Y2013"/>
      <c r="Z2013"/>
      <c r="AA2013"/>
      <c r="AB2013"/>
      <c r="AC2013"/>
      <c r="AD2013"/>
      <c r="AE2013"/>
      <c r="AF2013"/>
      <c r="AG2013"/>
      <c r="AH2013"/>
      <c r="AI2013"/>
      <c r="AJ2013"/>
      <c r="AK2013"/>
      <c r="AL2013"/>
      <c r="AM2013"/>
      <c r="AN2013"/>
      <c r="AO2013"/>
      <c r="AP2013"/>
      <c r="AQ2013"/>
      <c r="AR2013"/>
      <c r="AS2013"/>
      <c r="AT2013"/>
      <c r="AU2013"/>
      <c r="AV2013"/>
      <c r="AW2013"/>
      <c r="AX2013"/>
      <c r="AY2013"/>
      <c r="AZ2013"/>
      <c r="BA2013"/>
      <c r="BB2013"/>
      <c r="BC2013"/>
      <c r="BD2013"/>
      <c r="BE2013"/>
      <c r="BF2013"/>
      <c r="BG2013"/>
      <c r="BH2013"/>
      <c r="BI2013"/>
      <c r="BJ2013"/>
      <c r="BK2013"/>
      <c r="BL2013"/>
      <c r="BM2013"/>
      <c r="BN2013"/>
      <c r="BO2013"/>
    </row>
    <row r="2014" spans="1:67" ht="15" x14ac:dyDescent="0.25">
      <c r="A2014" s="245" t="s">
        <v>5290</v>
      </c>
      <c r="B2014" s="245" t="s">
        <v>5289</v>
      </c>
      <c r="C2014" s="245" t="s">
        <v>5324</v>
      </c>
      <c r="D2014" s="245" t="s">
        <v>5323</v>
      </c>
      <c r="E2014" s="246" t="s">
        <v>44</v>
      </c>
      <c r="F2014" s="245" t="s">
        <v>44</v>
      </c>
      <c r="G2014" s="245" t="s">
        <v>11147</v>
      </c>
      <c r="H2014" s="245" t="s">
        <v>11148</v>
      </c>
      <c r="I2014" s="245" t="s">
        <v>24</v>
      </c>
      <c r="J2014" s="245" t="s">
        <v>59</v>
      </c>
      <c r="K2014" s="246" t="s">
        <v>23549</v>
      </c>
      <c r="L2014" s="245" t="s">
        <v>568</v>
      </c>
      <c r="M2014"/>
      <c r="N2014"/>
      <c r="O2014"/>
      <c r="P2014"/>
      <c r="Q2014"/>
      <c r="R2014"/>
      <c r="S2014"/>
      <c r="T2014"/>
      <c r="U2014"/>
      <c r="V2014"/>
      <c r="W2014"/>
      <c r="X2014"/>
      <c r="Y2014"/>
      <c r="Z2014"/>
      <c r="AA2014"/>
      <c r="AB2014"/>
      <c r="AC2014"/>
      <c r="AD2014"/>
      <c r="AE2014"/>
      <c r="AF2014"/>
      <c r="AG2014"/>
      <c r="AH2014"/>
      <c r="AI2014"/>
      <c r="AJ2014"/>
      <c r="AK2014"/>
      <c r="AL2014"/>
      <c r="AM2014"/>
      <c r="AN2014"/>
      <c r="AO2014"/>
      <c r="AP2014"/>
      <c r="AQ2014"/>
      <c r="AR2014"/>
      <c r="AS2014"/>
      <c r="AT2014"/>
      <c r="AU2014"/>
      <c r="AV2014"/>
      <c r="AW2014"/>
      <c r="AX2014"/>
      <c r="AY2014"/>
      <c r="AZ2014"/>
      <c r="BA2014"/>
      <c r="BB2014"/>
      <c r="BC2014"/>
      <c r="BD2014"/>
      <c r="BE2014"/>
      <c r="BF2014"/>
      <c r="BG2014"/>
      <c r="BH2014"/>
      <c r="BI2014"/>
      <c r="BJ2014"/>
      <c r="BK2014"/>
      <c r="BL2014"/>
      <c r="BM2014"/>
      <c r="BN2014"/>
      <c r="BO2014"/>
    </row>
    <row r="2015" spans="1:67" ht="15" x14ac:dyDescent="0.25">
      <c r="A2015" s="245" t="s">
        <v>5290</v>
      </c>
      <c r="B2015" s="245" t="s">
        <v>5289</v>
      </c>
      <c r="C2015" s="245" t="s">
        <v>5324</v>
      </c>
      <c r="D2015" s="245" t="s">
        <v>5323</v>
      </c>
      <c r="E2015" s="246" t="s">
        <v>44</v>
      </c>
      <c r="F2015" s="245" t="s">
        <v>44</v>
      </c>
      <c r="G2015" s="245" t="s">
        <v>11149</v>
      </c>
      <c r="H2015" s="245" t="s">
        <v>11150</v>
      </c>
      <c r="I2015" s="245" t="s">
        <v>24</v>
      </c>
      <c r="J2015" s="245" t="s">
        <v>59</v>
      </c>
      <c r="K2015" s="246" t="s">
        <v>23550</v>
      </c>
      <c r="L2015" s="245" t="s">
        <v>568</v>
      </c>
      <c r="M2015"/>
      <c r="N2015"/>
      <c r="O2015"/>
      <c r="P2015"/>
      <c r="Q2015"/>
      <c r="R2015"/>
      <c r="S2015"/>
      <c r="T2015"/>
      <c r="U2015"/>
      <c r="V2015"/>
      <c r="W2015"/>
      <c r="X2015"/>
      <c r="Y2015"/>
      <c r="Z2015"/>
      <c r="AA2015"/>
      <c r="AB2015"/>
      <c r="AC2015"/>
      <c r="AD2015"/>
      <c r="AE2015"/>
      <c r="AF2015"/>
      <c r="AG2015"/>
      <c r="AH2015"/>
      <c r="AI2015"/>
      <c r="AJ2015"/>
      <c r="AK2015"/>
      <c r="AL2015"/>
      <c r="AM2015"/>
      <c r="AN2015"/>
      <c r="AO2015"/>
      <c r="AP2015"/>
      <c r="AQ2015"/>
      <c r="AR2015"/>
      <c r="AS2015"/>
      <c r="AT2015"/>
      <c r="AU2015"/>
      <c r="AV2015"/>
      <c r="AW2015"/>
      <c r="AX2015"/>
      <c r="AY2015"/>
      <c r="AZ2015"/>
      <c r="BA2015"/>
      <c r="BB2015"/>
      <c r="BC2015"/>
      <c r="BD2015"/>
      <c r="BE2015"/>
      <c r="BF2015"/>
      <c r="BG2015"/>
      <c r="BH2015"/>
      <c r="BI2015"/>
      <c r="BJ2015"/>
      <c r="BK2015"/>
      <c r="BL2015"/>
      <c r="BM2015"/>
      <c r="BN2015"/>
      <c r="BO2015"/>
    </row>
    <row r="2016" spans="1:67" ht="15" x14ac:dyDescent="0.25">
      <c r="A2016" s="245" t="s">
        <v>5290</v>
      </c>
      <c r="B2016" s="245" t="s">
        <v>5289</v>
      </c>
      <c r="C2016" s="245" t="s">
        <v>5324</v>
      </c>
      <c r="D2016" s="245" t="s">
        <v>5323</v>
      </c>
      <c r="E2016" s="246" t="s">
        <v>44</v>
      </c>
      <c r="F2016" s="245" t="s">
        <v>44</v>
      </c>
      <c r="G2016" s="245" t="s">
        <v>11151</v>
      </c>
      <c r="H2016" s="245" t="s">
        <v>11152</v>
      </c>
      <c r="I2016" s="245" t="s">
        <v>24</v>
      </c>
      <c r="J2016" s="245" t="s">
        <v>59</v>
      </c>
      <c r="K2016" s="246" t="s">
        <v>23551</v>
      </c>
      <c r="L2016" s="245" t="s">
        <v>568</v>
      </c>
      <c r="M2016"/>
      <c r="N2016"/>
      <c r="O2016"/>
      <c r="P2016"/>
      <c r="Q2016"/>
      <c r="R2016"/>
      <c r="S2016"/>
      <c r="T2016"/>
      <c r="U2016"/>
      <c r="V2016"/>
      <c r="W2016"/>
      <c r="X2016"/>
      <c r="Y2016"/>
      <c r="Z2016"/>
      <c r="AA2016"/>
      <c r="AB2016"/>
      <c r="AC2016"/>
      <c r="AD2016"/>
      <c r="AE2016"/>
      <c r="AF2016"/>
      <c r="AG2016"/>
      <c r="AH2016"/>
      <c r="AI2016"/>
      <c r="AJ2016"/>
      <c r="AK2016"/>
      <c r="AL2016"/>
      <c r="AM2016"/>
      <c r="AN2016"/>
      <c r="AO2016"/>
      <c r="AP2016"/>
      <c r="AQ2016"/>
      <c r="AR2016"/>
      <c r="AS2016"/>
      <c r="AT2016"/>
      <c r="AU2016"/>
      <c r="AV2016"/>
      <c r="AW2016"/>
      <c r="AX2016"/>
      <c r="AY2016"/>
      <c r="AZ2016"/>
      <c r="BA2016"/>
      <c r="BB2016"/>
      <c r="BC2016"/>
      <c r="BD2016"/>
      <c r="BE2016"/>
      <c r="BF2016"/>
      <c r="BG2016"/>
      <c r="BH2016"/>
      <c r="BI2016"/>
      <c r="BJ2016"/>
      <c r="BK2016"/>
      <c r="BL2016"/>
      <c r="BM2016"/>
      <c r="BN2016"/>
      <c r="BO2016"/>
    </row>
    <row r="2017" spans="1:67" ht="15" x14ac:dyDescent="0.25">
      <c r="A2017" s="245" t="s">
        <v>5290</v>
      </c>
      <c r="B2017" s="245" t="s">
        <v>5289</v>
      </c>
      <c r="C2017" s="245" t="s">
        <v>5324</v>
      </c>
      <c r="D2017" s="245" t="s">
        <v>5323</v>
      </c>
      <c r="E2017" s="246" t="s">
        <v>44</v>
      </c>
      <c r="F2017" s="245" t="s">
        <v>44</v>
      </c>
      <c r="G2017" s="245" t="s">
        <v>11153</v>
      </c>
      <c r="H2017" s="245" t="s">
        <v>11154</v>
      </c>
      <c r="I2017" s="245" t="s">
        <v>24</v>
      </c>
      <c r="J2017" s="245" t="s">
        <v>59</v>
      </c>
      <c r="K2017" s="246" t="s">
        <v>23552</v>
      </c>
      <c r="L2017" s="245" t="s">
        <v>568</v>
      </c>
      <c r="M2017"/>
      <c r="N2017"/>
      <c r="O2017"/>
      <c r="P2017"/>
      <c r="Q2017"/>
      <c r="R2017"/>
      <c r="S2017"/>
      <c r="T2017"/>
      <c r="U2017"/>
      <c r="V2017"/>
      <c r="W2017"/>
      <c r="X2017"/>
      <c r="Y2017"/>
      <c r="Z2017"/>
      <c r="AA2017"/>
      <c r="AB2017"/>
      <c r="AC2017"/>
      <c r="AD2017"/>
      <c r="AE2017"/>
      <c r="AF2017"/>
      <c r="AG2017"/>
      <c r="AH2017"/>
      <c r="AI2017"/>
      <c r="AJ2017"/>
      <c r="AK2017"/>
      <c r="AL2017"/>
      <c r="AM2017"/>
      <c r="AN2017"/>
      <c r="AO2017"/>
      <c r="AP2017"/>
      <c r="AQ2017"/>
      <c r="AR2017"/>
      <c r="AS2017"/>
      <c r="AT2017"/>
      <c r="AU2017"/>
      <c r="AV2017"/>
      <c r="AW2017"/>
      <c r="AX2017"/>
      <c r="AY2017"/>
      <c r="AZ2017"/>
      <c r="BA2017"/>
      <c r="BB2017"/>
      <c r="BC2017"/>
      <c r="BD2017"/>
      <c r="BE2017"/>
      <c r="BF2017"/>
      <c r="BG2017"/>
      <c r="BH2017"/>
      <c r="BI2017"/>
      <c r="BJ2017"/>
      <c r="BK2017"/>
      <c r="BL2017"/>
      <c r="BM2017"/>
      <c r="BN2017"/>
      <c r="BO2017"/>
    </row>
    <row r="2018" spans="1:67" ht="15" x14ac:dyDescent="0.25">
      <c r="A2018" s="245" t="s">
        <v>5290</v>
      </c>
      <c r="B2018" s="245" t="s">
        <v>5289</v>
      </c>
      <c r="C2018" s="245" t="s">
        <v>5324</v>
      </c>
      <c r="D2018" s="245" t="s">
        <v>5323</v>
      </c>
      <c r="E2018" s="246" t="s">
        <v>44</v>
      </c>
      <c r="F2018" s="245" t="s">
        <v>44</v>
      </c>
      <c r="G2018" s="245" t="s">
        <v>11155</v>
      </c>
      <c r="H2018" s="245" t="s">
        <v>11156</v>
      </c>
      <c r="I2018" s="245" t="s">
        <v>24</v>
      </c>
      <c r="J2018" s="245" t="s">
        <v>59</v>
      </c>
      <c r="K2018" s="246" t="s">
        <v>23553</v>
      </c>
      <c r="L2018" s="245" t="s">
        <v>568</v>
      </c>
      <c r="M2018"/>
      <c r="N2018"/>
      <c r="O2018"/>
      <c r="P2018"/>
      <c r="Q2018"/>
      <c r="R2018"/>
      <c r="S2018"/>
      <c r="T2018"/>
      <c r="U2018"/>
      <c r="V2018"/>
      <c r="W2018"/>
      <c r="X2018"/>
      <c r="Y2018"/>
      <c r="Z2018"/>
      <c r="AA2018"/>
      <c r="AB2018"/>
      <c r="AC2018"/>
      <c r="AD2018"/>
      <c r="AE2018"/>
      <c r="AF2018"/>
      <c r="AG2018"/>
      <c r="AH2018"/>
      <c r="AI2018"/>
      <c r="AJ2018"/>
      <c r="AK2018"/>
      <c r="AL2018"/>
      <c r="AM2018"/>
      <c r="AN2018"/>
      <c r="AO2018"/>
      <c r="AP2018"/>
      <c r="AQ2018"/>
      <c r="AR2018"/>
      <c r="AS2018"/>
      <c r="AT2018"/>
      <c r="AU2018"/>
      <c r="AV2018"/>
      <c r="AW2018"/>
      <c r="AX2018"/>
      <c r="AY2018"/>
      <c r="AZ2018"/>
      <c r="BA2018"/>
      <c r="BB2018"/>
      <c r="BC2018"/>
      <c r="BD2018"/>
      <c r="BE2018"/>
      <c r="BF2018"/>
      <c r="BG2018"/>
      <c r="BH2018"/>
      <c r="BI2018"/>
      <c r="BJ2018"/>
      <c r="BK2018"/>
      <c r="BL2018"/>
      <c r="BM2018"/>
      <c r="BN2018"/>
      <c r="BO2018"/>
    </row>
    <row r="2019" spans="1:67" ht="15" x14ac:dyDescent="0.25">
      <c r="A2019" s="245" t="s">
        <v>5290</v>
      </c>
      <c r="B2019" s="245" t="s">
        <v>5289</v>
      </c>
      <c r="C2019" s="245" t="s">
        <v>5324</v>
      </c>
      <c r="D2019" s="245" t="s">
        <v>5323</v>
      </c>
      <c r="E2019" s="246" t="s">
        <v>44</v>
      </c>
      <c r="F2019" s="245" t="s">
        <v>44</v>
      </c>
      <c r="G2019" s="245" t="s">
        <v>11157</v>
      </c>
      <c r="H2019" s="245" t="s">
        <v>11158</v>
      </c>
      <c r="I2019" s="245" t="s">
        <v>24</v>
      </c>
      <c r="J2019" s="245" t="s">
        <v>59</v>
      </c>
      <c r="K2019" s="246" t="s">
        <v>23554</v>
      </c>
      <c r="L2019" s="245" t="s">
        <v>568</v>
      </c>
      <c r="M2019"/>
      <c r="N2019"/>
      <c r="O2019"/>
      <c r="P2019"/>
      <c r="Q2019"/>
      <c r="R2019"/>
      <c r="S2019"/>
      <c r="T2019"/>
      <c r="U2019"/>
      <c r="V2019"/>
      <c r="W2019"/>
      <c r="X2019"/>
      <c r="Y2019"/>
      <c r="Z2019"/>
      <c r="AA2019"/>
      <c r="AB2019"/>
      <c r="AC2019"/>
      <c r="AD2019"/>
      <c r="AE2019"/>
      <c r="AF2019"/>
      <c r="AG2019"/>
      <c r="AH2019"/>
      <c r="AI2019"/>
      <c r="AJ2019"/>
      <c r="AK2019"/>
      <c r="AL2019"/>
      <c r="AM2019"/>
      <c r="AN2019"/>
      <c r="AO2019"/>
      <c r="AP2019"/>
      <c r="AQ2019"/>
      <c r="AR2019"/>
      <c r="AS2019"/>
      <c r="AT2019"/>
      <c r="AU2019"/>
      <c r="AV2019"/>
      <c r="AW2019"/>
      <c r="AX2019"/>
      <c r="AY2019"/>
      <c r="AZ2019"/>
      <c r="BA2019"/>
      <c r="BB2019"/>
      <c r="BC2019"/>
      <c r="BD2019"/>
      <c r="BE2019"/>
      <c r="BF2019"/>
      <c r="BG2019"/>
      <c r="BH2019"/>
      <c r="BI2019"/>
      <c r="BJ2019"/>
      <c r="BK2019"/>
      <c r="BL2019"/>
      <c r="BM2019"/>
      <c r="BN2019"/>
      <c r="BO2019"/>
    </row>
    <row r="2020" spans="1:67" ht="15" x14ac:dyDescent="0.25">
      <c r="A2020" s="245" t="s">
        <v>5290</v>
      </c>
      <c r="B2020" s="245" t="s">
        <v>5289</v>
      </c>
      <c r="C2020" s="245" t="s">
        <v>5324</v>
      </c>
      <c r="D2020" s="245" t="s">
        <v>5323</v>
      </c>
      <c r="E2020" s="246" t="s">
        <v>44</v>
      </c>
      <c r="F2020" s="245" t="s">
        <v>44</v>
      </c>
      <c r="G2020" s="245" t="s">
        <v>11159</v>
      </c>
      <c r="H2020" s="245" t="s">
        <v>11160</v>
      </c>
      <c r="I2020" s="245" t="s">
        <v>24</v>
      </c>
      <c r="J2020" s="245" t="s">
        <v>59</v>
      </c>
      <c r="K2020" s="246" t="s">
        <v>23555</v>
      </c>
      <c r="L2020" s="245" t="s">
        <v>568</v>
      </c>
      <c r="M2020"/>
      <c r="N2020"/>
      <c r="O2020"/>
      <c r="P2020"/>
      <c r="Q2020"/>
      <c r="R2020"/>
      <c r="S2020"/>
      <c r="T2020"/>
      <c r="U2020"/>
      <c r="V2020"/>
      <c r="W2020"/>
      <c r="X2020"/>
      <c r="Y2020"/>
      <c r="Z2020"/>
      <c r="AA2020"/>
      <c r="AB2020"/>
      <c r="AC2020"/>
      <c r="AD2020"/>
      <c r="AE2020"/>
      <c r="AF2020"/>
      <c r="AG2020"/>
      <c r="AH2020"/>
      <c r="AI2020"/>
      <c r="AJ2020"/>
      <c r="AK2020"/>
      <c r="AL2020"/>
      <c r="AM2020"/>
      <c r="AN2020"/>
      <c r="AO2020"/>
      <c r="AP2020"/>
      <c r="AQ2020"/>
      <c r="AR2020"/>
      <c r="AS2020"/>
      <c r="AT2020"/>
      <c r="AU2020"/>
      <c r="AV2020"/>
      <c r="AW2020"/>
      <c r="AX2020"/>
      <c r="AY2020"/>
      <c r="AZ2020"/>
      <c r="BA2020"/>
      <c r="BB2020"/>
      <c r="BC2020"/>
      <c r="BD2020"/>
      <c r="BE2020"/>
      <c r="BF2020"/>
      <c r="BG2020"/>
      <c r="BH2020"/>
      <c r="BI2020"/>
      <c r="BJ2020"/>
      <c r="BK2020"/>
      <c r="BL2020"/>
      <c r="BM2020"/>
      <c r="BN2020"/>
      <c r="BO2020"/>
    </row>
    <row r="2021" spans="1:67" ht="15" x14ac:dyDescent="0.25">
      <c r="A2021" s="245" t="s">
        <v>5290</v>
      </c>
      <c r="B2021" s="245" t="s">
        <v>5289</v>
      </c>
      <c r="C2021" s="245" t="s">
        <v>5324</v>
      </c>
      <c r="D2021" s="245" t="s">
        <v>5323</v>
      </c>
      <c r="E2021" s="246" t="s">
        <v>44</v>
      </c>
      <c r="F2021" s="245" t="s">
        <v>44</v>
      </c>
      <c r="G2021" s="245" t="s">
        <v>11161</v>
      </c>
      <c r="H2021" s="245" t="s">
        <v>11162</v>
      </c>
      <c r="I2021" s="245" t="s">
        <v>24</v>
      </c>
      <c r="J2021" s="245" t="s">
        <v>59</v>
      </c>
      <c r="K2021" s="246" t="s">
        <v>23556</v>
      </c>
      <c r="L2021" s="245" t="s">
        <v>568</v>
      </c>
      <c r="M2021"/>
      <c r="N2021"/>
      <c r="O2021"/>
      <c r="P2021"/>
      <c r="Q2021"/>
      <c r="R2021"/>
      <c r="S2021"/>
      <c r="T2021"/>
      <c r="U2021"/>
      <c r="V2021"/>
      <c r="W2021"/>
      <c r="X2021"/>
      <c r="Y2021"/>
      <c r="Z2021"/>
      <c r="AA2021"/>
      <c r="AB2021"/>
      <c r="AC2021"/>
      <c r="AD2021"/>
      <c r="AE2021"/>
      <c r="AF2021"/>
      <c r="AG2021"/>
      <c r="AH2021"/>
      <c r="AI2021"/>
      <c r="AJ2021"/>
      <c r="AK2021"/>
      <c r="AL2021"/>
      <c r="AM2021"/>
      <c r="AN2021"/>
      <c r="AO2021"/>
      <c r="AP2021"/>
      <c r="AQ2021"/>
      <c r="AR2021"/>
      <c r="AS2021"/>
      <c r="AT2021"/>
      <c r="AU2021"/>
      <c r="AV2021"/>
      <c r="AW2021"/>
      <c r="AX2021"/>
      <c r="AY2021"/>
      <c r="AZ2021"/>
      <c r="BA2021"/>
      <c r="BB2021"/>
      <c r="BC2021"/>
      <c r="BD2021"/>
      <c r="BE2021"/>
      <c r="BF2021"/>
      <c r="BG2021"/>
      <c r="BH2021"/>
      <c r="BI2021"/>
      <c r="BJ2021"/>
      <c r="BK2021"/>
      <c r="BL2021"/>
      <c r="BM2021"/>
      <c r="BN2021"/>
      <c r="BO2021"/>
    </row>
    <row r="2022" spans="1:67" ht="15" x14ac:dyDescent="0.25">
      <c r="A2022" s="245" t="s">
        <v>5290</v>
      </c>
      <c r="B2022" s="245" t="s">
        <v>5289</v>
      </c>
      <c r="C2022" s="245" t="s">
        <v>5324</v>
      </c>
      <c r="D2022" s="245" t="s">
        <v>5323</v>
      </c>
      <c r="E2022" s="246" t="s">
        <v>44</v>
      </c>
      <c r="F2022" s="245" t="s">
        <v>44</v>
      </c>
      <c r="G2022" s="245" t="s">
        <v>11163</v>
      </c>
      <c r="H2022" s="245" t="s">
        <v>11164</v>
      </c>
      <c r="I2022" s="245" t="s">
        <v>24</v>
      </c>
      <c r="J2022" s="245" t="s">
        <v>59</v>
      </c>
      <c r="K2022" s="246" t="s">
        <v>23557</v>
      </c>
      <c r="L2022" s="245" t="s">
        <v>568</v>
      </c>
      <c r="M2022"/>
      <c r="N2022"/>
      <c r="O2022"/>
      <c r="P2022"/>
      <c r="Q2022"/>
      <c r="R2022"/>
      <c r="S2022"/>
      <c r="T2022"/>
      <c r="U2022"/>
      <c r="V2022"/>
      <c r="W2022"/>
      <c r="X2022"/>
      <c r="Y2022"/>
      <c r="Z2022"/>
      <c r="AA2022"/>
      <c r="AB2022"/>
      <c r="AC2022"/>
      <c r="AD2022"/>
      <c r="AE2022"/>
      <c r="AF2022"/>
      <c r="AG2022"/>
      <c r="AH2022"/>
      <c r="AI2022"/>
      <c r="AJ2022"/>
      <c r="AK2022"/>
      <c r="AL2022"/>
      <c r="AM2022"/>
      <c r="AN2022"/>
      <c r="AO2022"/>
      <c r="AP2022"/>
      <c r="AQ2022"/>
      <c r="AR2022"/>
      <c r="AS2022"/>
      <c r="AT2022"/>
      <c r="AU2022"/>
      <c r="AV2022"/>
      <c r="AW2022"/>
      <c r="AX2022"/>
      <c r="AY2022"/>
      <c r="AZ2022"/>
      <c r="BA2022"/>
      <c r="BB2022"/>
      <c r="BC2022"/>
      <c r="BD2022"/>
      <c r="BE2022"/>
      <c r="BF2022"/>
      <c r="BG2022"/>
      <c r="BH2022"/>
      <c r="BI2022"/>
      <c r="BJ2022"/>
      <c r="BK2022"/>
      <c r="BL2022"/>
      <c r="BM2022"/>
      <c r="BN2022"/>
      <c r="BO2022"/>
    </row>
    <row r="2023" spans="1:67" ht="15" x14ac:dyDescent="0.25">
      <c r="A2023" s="245" t="s">
        <v>5290</v>
      </c>
      <c r="B2023" s="245" t="s">
        <v>5289</v>
      </c>
      <c r="C2023" s="245" t="s">
        <v>5324</v>
      </c>
      <c r="D2023" s="245" t="s">
        <v>5323</v>
      </c>
      <c r="E2023" s="246" t="s">
        <v>44</v>
      </c>
      <c r="F2023" s="245" t="s">
        <v>44</v>
      </c>
      <c r="G2023" s="245" t="s">
        <v>11165</v>
      </c>
      <c r="H2023" s="245" t="s">
        <v>11166</v>
      </c>
      <c r="I2023" s="245" t="s">
        <v>24</v>
      </c>
      <c r="J2023" s="245" t="s">
        <v>59</v>
      </c>
      <c r="K2023" s="246" t="s">
        <v>9025</v>
      </c>
      <c r="L2023" s="245" t="s">
        <v>568</v>
      </c>
      <c r="M2023"/>
      <c r="N2023"/>
      <c r="O2023"/>
      <c r="P2023"/>
      <c r="Q2023"/>
      <c r="R2023"/>
      <c r="S2023"/>
      <c r="T2023"/>
      <c r="U2023"/>
      <c r="V2023"/>
      <c r="W2023"/>
      <c r="X2023"/>
      <c r="Y2023"/>
      <c r="Z2023"/>
      <c r="AA2023"/>
      <c r="AB2023"/>
      <c r="AC2023"/>
      <c r="AD2023"/>
      <c r="AE2023"/>
      <c r="AF2023"/>
      <c r="AG2023"/>
      <c r="AH2023"/>
      <c r="AI2023"/>
      <c r="AJ2023"/>
      <c r="AK2023"/>
      <c r="AL2023"/>
      <c r="AM2023"/>
      <c r="AN2023"/>
      <c r="AO2023"/>
      <c r="AP2023"/>
      <c r="AQ2023"/>
      <c r="AR2023"/>
      <c r="AS2023"/>
      <c r="AT2023"/>
      <c r="AU2023"/>
      <c r="AV2023"/>
      <c r="AW2023"/>
      <c r="AX2023"/>
      <c r="AY2023"/>
      <c r="AZ2023"/>
      <c r="BA2023"/>
      <c r="BB2023"/>
      <c r="BC2023"/>
      <c r="BD2023"/>
      <c r="BE2023"/>
      <c r="BF2023"/>
      <c r="BG2023"/>
      <c r="BH2023"/>
      <c r="BI2023"/>
      <c r="BJ2023"/>
      <c r="BK2023"/>
      <c r="BL2023"/>
      <c r="BM2023"/>
      <c r="BN2023"/>
      <c r="BO2023"/>
    </row>
    <row r="2024" spans="1:67" ht="15" x14ac:dyDescent="0.25">
      <c r="A2024" s="245" t="s">
        <v>5290</v>
      </c>
      <c r="B2024" s="245" t="s">
        <v>5289</v>
      </c>
      <c r="C2024" s="245" t="s">
        <v>5324</v>
      </c>
      <c r="D2024" s="245" t="s">
        <v>5323</v>
      </c>
      <c r="E2024" s="246" t="s">
        <v>44</v>
      </c>
      <c r="F2024" s="245" t="s">
        <v>44</v>
      </c>
      <c r="G2024" s="245" t="s">
        <v>11167</v>
      </c>
      <c r="H2024" s="245" t="s">
        <v>11168</v>
      </c>
      <c r="I2024" s="245" t="s">
        <v>24</v>
      </c>
      <c r="J2024" s="245" t="s">
        <v>59</v>
      </c>
      <c r="K2024" s="246" t="s">
        <v>10290</v>
      </c>
      <c r="L2024" s="245" t="s">
        <v>568</v>
      </c>
      <c r="M2024"/>
      <c r="N2024"/>
      <c r="O2024"/>
      <c r="P2024"/>
      <c r="Q2024"/>
      <c r="R2024"/>
      <c r="S2024"/>
      <c r="T2024"/>
      <c r="U2024"/>
      <c r="V2024"/>
      <c r="W2024"/>
      <c r="X2024"/>
      <c r="Y2024"/>
      <c r="Z2024"/>
      <c r="AA2024"/>
      <c r="AB2024"/>
      <c r="AC2024"/>
      <c r="AD2024"/>
      <c r="AE2024"/>
      <c r="AF2024"/>
      <c r="AG2024"/>
      <c r="AH2024"/>
      <c r="AI2024"/>
      <c r="AJ2024"/>
      <c r="AK2024"/>
      <c r="AL2024"/>
      <c r="AM2024"/>
      <c r="AN2024"/>
      <c r="AO2024"/>
      <c r="AP2024"/>
      <c r="AQ2024"/>
      <c r="AR2024"/>
      <c r="AS2024"/>
      <c r="AT2024"/>
      <c r="AU2024"/>
      <c r="AV2024"/>
      <c r="AW2024"/>
      <c r="AX2024"/>
      <c r="AY2024"/>
      <c r="AZ2024"/>
      <c r="BA2024"/>
      <c r="BB2024"/>
      <c r="BC2024"/>
      <c r="BD2024"/>
      <c r="BE2024"/>
      <c r="BF2024"/>
      <c r="BG2024"/>
      <c r="BH2024"/>
      <c r="BI2024"/>
      <c r="BJ2024"/>
      <c r="BK2024"/>
      <c r="BL2024"/>
      <c r="BM2024"/>
      <c r="BN2024"/>
      <c r="BO2024"/>
    </row>
    <row r="2025" spans="1:67" ht="15" x14ac:dyDescent="0.25">
      <c r="A2025" s="245" t="s">
        <v>5290</v>
      </c>
      <c r="B2025" s="245" t="s">
        <v>5289</v>
      </c>
      <c r="C2025" s="245" t="s">
        <v>5324</v>
      </c>
      <c r="D2025" s="245" t="s">
        <v>5323</v>
      </c>
      <c r="E2025" s="246" t="s">
        <v>44</v>
      </c>
      <c r="F2025" s="245" t="s">
        <v>44</v>
      </c>
      <c r="G2025" s="245" t="s">
        <v>11169</v>
      </c>
      <c r="H2025" s="245" t="s">
        <v>11170</v>
      </c>
      <c r="I2025" s="245" t="s">
        <v>24</v>
      </c>
      <c r="J2025" s="245" t="s">
        <v>59</v>
      </c>
      <c r="K2025" s="246" t="s">
        <v>11810</v>
      </c>
      <c r="L2025" s="245" t="s">
        <v>568</v>
      </c>
      <c r="M2025"/>
      <c r="N2025"/>
      <c r="O2025"/>
      <c r="P2025"/>
      <c r="Q2025"/>
      <c r="R2025"/>
      <c r="S2025"/>
      <c r="T2025"/>
      <c r="U2025"/>
      <c r="V2025"/>
      <c r="W2025"/>
      <c r="X2025"/>
      <c r="Y2025"/>
      <c r="Z2025"/>
      <c r="AA2025"/>
      <c r="AB2025"/>
      <c r="AC2025"/>
      <c r="AD2025"/>
      <c r="AE2025"/>
      <c r="AF2025"/>
      <c r="AG2025"/>
      <c r="AH2025"/>
      <c r="AI2025"/>
      <c r="AJ2025"/>
      <c r="AK2025"/>
      <c r="AL2025"/>
      <c r="AM2025"/>
      <c r="AN2025"/>
      <c r="AO2025"/>
      <c r="AP2025"/>
      <c r="AQ2025"/>
      <c r="AR2025"/>
      <c r="AS2025"/>
      <c r="AT2025"/>
      <c r="AU2025"/>
      <c r="AV2025"/>
      <c r="AW2025"/>
      <c r="AX2025"/>
      <c r="AY2025"/>
      <c r="AZ2025"/>
      <c r="BA2025"/>
      <c r="BB2025"/>
      <c r="BC2025"/>
      <c r="BD2025"/>
      <c r="BE2025"/>
      <c r="BF2025"/>
      <c r="BG2025"/>
      <c r="BH2025"/>
      <c r="BI2025"/>
      <c r="BJ2025"/>
      <c r="BK2025"/>
      <c r="BL2025"/>
      <c r="BM2025"/>
      <c r="BN2025"/>
      <c r="BO2025"/>
    </row>
    <row r="2026" spans="1:67" ht="15" x14ac:dyDescent="0.25">
      <c r="A2026" s="245" t="s">
        <v>5290</v>
      </c>
      <c r="B2026" s="245" t="s">
        <v>5289</v>
      </c>
      <c r="C2026" s="245" t="s">
        <v>5324</v>
      </c>
      <c r="D2026" s="245" t="s">
        <v>5323</v>
      </c>
      <c r="E2026" s="246" t="s">
        <v>44</v>
      </c>
      <c r="F2026" s="245" t="s">
        <v>44</v>
      </c>
      <c r="G2026" s="245" t="s">
        <v>11171</v>
      </c>
      <c r="H2026" s="245" t="s">
        <v>11172</v>
      </c>
      <c r="I2026" s="245" t="s">
        <v>24</v>
      </c>
      <c r="J2026" s="245" t="s">
        <v>59</v>
      </c>
      <c r="K2026" s="246" t="s">
        <v>23558</v>
      </c>
      <c r="L2026" s="245" t="s">
        <v>568</v>
      </c>
      <c r="M2026"/>
      <c r="N2026"/>
      <c r="O2026"/>
      <c r="P2026"/>
      <c r="Q2026"/>
      <c r="R2026"/>
      <c r="S2026"/>
      <c r="T2026"/>
      <c r="U2026"/>
      <c r="V2026"/>
      <c r="W2026"/>
      <c r="X2026"/>
      <c r="Y2026"/>
      <c r="Z2026"/>
      <c r="AA2026"/>
      <c r="AB2026"/>
      <c r="AC2026"/>
      <c r="AD2026"/>
      <c r="AE2026"/>
      <c r="AF2026"/>
      <c r="AG2026"/>
      <c r="AH2026"/>
      <c r="AI2026"/>
      <c r="AJ2026"/>
      <c r="AK2026"/>
      <c r="AL2026"/>
      <c r="AM2026"/>
      <c r="AN2026"/>
      <c r="AO2026"/>
      <c r="AP2026"/>
      <c r="AQ2026"/>
      <c r="AR2026"/>
      <c r="AS2026"/>
      <c r="AT2026"/>
      <c r="AU2026"/>
      <c r="AV2026"/>
      <c r="AW2026"/>
      <c r="AX2026"/>
      <c r="AY2026"/>
      <c r="AZ2026"/>
      <c r="BA2026"/>
      <c r="BB2026"/>
      <c r="BC2026"/>
      <c r="BD2026"/>
      <c r="BE2026"/>
      <c r="BF2026"/>
      <c r="BG2026"/>
      <c r="BH2026"/>
      <c r="BI2026"/>
      <c r="BJ2026"/>
      <c r="BK2026"/>
      <c r="BL2026"/>
      <c r="BM2026"/>
      <c r="BN2026"/>
      <c r="BO2026"/>
    </row>
    <row r="2027" spans="1:67" ht="15" x14ac:dyDescent="0.25">
      <c r="A2027" s="245" t="s">
        <v>5290</v>
      </c>
      <c r="B2027" s="245" t="s">
        <v>5289</v>
      </c>
      <c r="C2027" s="245" t="s">
        <v>5324</v>
      </c>
      <c r="D2027" s="245" t="s">
        <v>5323</v>
      </c>
      <c r="E2027" s="246" t="s">
        <v>44</v>
      </c>
      <c r="F2027" s="245" t="s">
        <v>44</v>
      </c>
      <c r="G2027" s="245" t="s">
        <v>11173</v>
      </c>
      <c r="H2027" s="245" t="s">
        <v>11174</v>
      </c>
      <c r="I2027" s="245" t="s">
        <v>24</v>
      </c>
      <c r="J2027" s="245" t="s">
        <v>59</v>
      </c>
      <c r="K2027" s="246" t="s">
        <v>23559</v>
      </c>
      <c r="L2027" s="245" t="s">
        <v>568</v>
      </c>
      <c r="M2027"/>
      <c r="N2027"/>
      <c r="O2027"/>
      <c r="P2027"/>
      <c r="Q2027"/>
      <c r="R2027"/>
      <c r="S2027"/>
      <c r="T2027"/>
      <c r="U2027"/>
      <c r="V2027"/>
      <c r="W2027"/>
      <c r="X2027"/>
      <c r="Y2027"/>
      <c r="Z2027"/>
      <c r="AA2027"/>
      <c r="AB2027"/>
      <c r="AC2027"/>
      <c r="AD2027"/>
      <c r="AE2027"/>
      <c r="AF2027"/>
      <c r="AG2027"/>
      <c r="AH2027"/>
      <c r="AI2027"/>
      <c r="AJ2027"/>
      <c r="AK2027"/>
      <c r="AL2027"/>
      <c r="AM2027"/>
      <c r="AN2027"/>
      <c r="AO2027"/>
      <c r="AP2027"/>
      <c r="AQ2027"/>
      <c r="AR2027"/>
      <c r="AS2027"/>
      <c r="AT2027"/>
      <c r="AU2027"/>
      <c r="AV2027"/>
      <c r="AW2027"/>
      <c r="AX2027"/>
      <c r="AY2027"/>
      <c r="AZ2027"/>
      <c r="BA2027"/>
      <c r="BB2027"/>
      <c r="BC2027"/>
      <c r="BD2027"/>
      <c r="BE2027"/>
      <c r="BF2027"/>
      <c r="BG2027"/>
      <c r="BH2027"/>
      <c r="BI2027"/>
      <c r="BJ2027"/>
      <c r="BK2027"/>
      <c r="BL2027"/>
      <c r="BM2027"/>
      <c r="BN2027"/>
      <c r="BO2027"/>
    </row>
    <row r="2028" spans="1:67" ht="15" x14ac:dyDescent="0.25">
      <c r="A2028" s="245" t="s">
        <v>5290</v>
      </c>
      <c r="B2028" s="245" t="s">
        <v>5289</v>
      </c>
      <c r="C2028" s="245" t="s">
        <v>5324</v>
      </c>
      <c r="D2028" s="245" t="s">
        <v>5323</v>
      </c>
      <c r="E2028" s="246" t="s">
        <v>44</v>
      </c>
      <c r="F2028" s="245" t="s">
        <v>44</v>
      </c>
      <c r="G2028" s="245" t="s">
        <v>11175</v>
      </c>
      <c r="H2028" s="245" t="s">
        <v>11176</v>
      </c>
      <c r="I2028" s="245" t="s">
        <v>24</v>
      </c>
      <c r="J2028" s="245" t="s">
        <v>59</v>
      </c>
      <c r="K2028" s="246" t="s">
        <v>23560</v>
      </c>
      <c r="L2028" s="245" t="s">
        <v>568</v>
      </c>
      <c r="M2028"/>
      <c r="N2028"/>
      <c r="O2028"/>
      <c r="P2028"/>
      <c r="Q2028"/>
      <c r="R2028"/>
      <c r="S2028"/>
      <c r="T2028"/>
      <c r="U2028"/>
      <c r="V2028"/>
      <c r="W2028"/>
      <c r="X2028"/>
      <c r="Y2028"/>
      <c r="Z2028"/>
      <c r="AA2028"/>
      <c r="AB2028"/>
      <c r="AC2028"/>
      <c r="AD2028"/>
      <c r="AE2028"/>
      <c r="AF2028"/>
      <c r="AG2028"/>
      <c r="AH2028"/>
      <c r="AI2028"/>
      <c r="AJ2028"/>
      <c r="AK2028"/>
      <c r="AL2028"/>
      <c r="AM2028"/>
      <c r="AN2028"/>
      <c r="AO2028"/>
      <c r="AP2028"/>
      <c r="AQ2028"/>
      <c r="AR2028"/>
      <c r="AS2028"/>
      <c r="AT2028"/>
      <c r="AU2028"/>
      <c r="AV2028"/>
      <c r="AW2028"/>
      <c r="AX2028"/>
      <c r="AY2028"/>
      <c r="AZ2028"/>
      <c r="BA2028"/>
      <c r="BB2028"/>
      <c r="BC2028"/>
      <c r="BD2028"/>
      <c r="BE2028"/>
      <c r="BF2028"/>
      <c r="BG2028"/>
      <c r="BH2028"/>
      <c r="BI2028"/>
      <c r="BJ2028"/>
      <c r="BK2028"/>
      <c r="BL2028"/>
      <c r="BM2028"/>
      <c r="BN2028"/>
      <c r="BO2028"/>
    </row>
    <row r="2029" spans="1:67" ht="15" x14ac:dyDescent="0.25">
      <c r="A2029" s="245" t="s">
        <v>5290</v>
      </c>
      <c r="B2029" s="245" t="s">
        <v>5289</v>
      </c>
      <c r="C2029" s="245" t="s">
        <v>5324</v>
      </c>
      <c r="D2029" s="245" t="s">
        <v>5323</v>
      </c>
      <c r="E2029" s="246" t="s">
        <v>44</v>
      </c>
      <c r="F2029" s="245" t="s">
        <v>44</v>
      </c>
      <c r="G2029" s="245" t="s">
        <v>11177</v>
      </c>
      <c r="H2029" s="245" t="s">
        <v>11178</v>
      </c>
      <c r="I2029" s="245" t="s">
        <v>24</v>
      </c>
      <c r="J2029" s="245" t="s">
        <v>59</v>
      </c>
      <c r="K2029" s="246" t="s">
        <v>23561</v>
      </c>
      <c r="L2029" s="245" t="s">
        <v>568</v>
      </c>
      <c r="M2029"/>
      <c r="N2029"/>
      <c r="O2029"/>
      <c r="P2029"/>
      <c r="Q2029"/>
      <c r="R2029"/>
      <c r="S2029"/>
      <c r="T2029"/>
      <c r="U2029"/>
      <c r="V2029"/>
      <c r="W2029"/>
      <c r="X2029"/>
      <c r="Y2029"/>
      <c r="Z2029"/>
      <c r="AA2029"/>
      <c r="AB2029"/>
      <c r="AC2029"/>
      <c r="AD2029"/>
      <c r="AE2029"/>
      <c r="AF2029"/>
      <c r="AG2029"/>
      <c r="AH2029"/>
      <c r="AI2029"/>
      <c r="AJ2029"/>
      <c r="AK2029"/>
      <c r="AL2029"/>
      <c r="AM2029"/>
      <c r="AN2029"/>
      <c r="AO2029"/>
      <c r="AP2029"/>
      <c r="AQ2029"/>
      <c r="AR2029"/>
      <c r="AS2029"/>
      <c r="AT2029"/>
      <c r="AU2029"/>
      <c r="AV2029"/>
      <c r="AW2029"/>
      <c r="AX2029"/>
      <c r="AY2029"/>
      <c r="AZ2029"/>
      <c r="BA2029"/>
      <c r="BB2029"/>
      <c r="BC2029"/>
      <c r="BD2029"/>
      <c r="BE2029"/>
      <c r="BF2029"/>
      <c r="BG2029"/>
      <c r="BH2029"/>
      <c r="BI2029"/>
      <c r="BJ2029"/>
      <c r="BK2029"/>
      <c r="BL2029"/>
      <c r="BM2029"/>
      <c r="BN2029"/>
      <c r="BO2029"/>
    </row>
    <row r="2030" spans="1:67" ht="15" x14ac:dyDescent="0.25">
      <c r="A2030" s="245" t="s">
        <v>5290</v>
      </c>
      <c r="B2030" s="245" t="s">
        <v>5289</v>
      </c>
      <c r="C2030" s="245" t="s">
        <v>5321</v>
      </c>
      <c r="D2030" s="245" t="s">
        <v>5320</v>
      </c>
      <c r="E2030" s="246" t="s">
        <v>44</v>
      </c>
      <c r="F2030" s="245" t="s">
        <v>44</v>
      </c>
      <c r="G2030" s="245" t="s">
        <v>11179</v>
      </c>
      <c r="H2030" s="245" t="s">
        <v>11180</v>
      </c>
      <c r="I2030" s="245" t="s">
        <v>11</v>
      </c>
      <c r="J2030" s="245" t="s">
        <v>59</v>
      </c>
      <c r="K2030" s="246" t="s">
        <v>23562</v>
      </c>
      <c r="L2030" s="245" t="s">
        <v>568</v>
      </c>
      <c r="M2030"/>
      <c r="N2030"/>
      <c r="O2030"/>
      <c r="P2030"/>
      <c r="Q2030"/>
      <c r="R2030"/>
      <c r="S2030"/>
      <c r="T2030"/>
      <c r="U2030"/>
      <c r="V2030"/>
      <c r="W2030"/>
      <c r="X2030"/>
      <c r="Y2030"/>
      <c r="Z2030"/>
      <c r="AA2030"/>
      <c r="AB2030"/>
      <c r="AC2030"/>
      <c r="AD2030"/>
      <c r="AE2030"/>
      <c r="AF2030"/>
      <c r="AG2030"/>
      <c r="AH2030"/>
      <c r="AI2030"/>
      <c r="AJ2030"/>
      <c r="AK2030"/>
      <c r="AL2030"/>
      <c r="AM2030"/>
      <c r="AN2030"/>
      <c r="AO2030"/>
      <c r="AP2030"/>
      <c r="AQ2030"/>
      <c r="AR2030"/>
      <c r="AS2030"/>
      <c r="AT2030"/>
      <c r="AU2030"/>
      <c r="AV2030"/>
      <c r="AW2030"/>
      <c r="AX2030"/>
      <c r="AY2030"/>
      <c r="AZ2030"/>
      <c r="BA2030"/>
      <c r="BB2030"/>
      <c r="BC2030"/>
      <c r="BD2030"/>
      <c r="BE2030"/>
      <c r="BF2030"/>
      <c r="BG2030"/>
      <c r="BH2030"/>
      <c r="BI2030"/>
      <c r="BJ2030"/>
      <c r="BK2030"/>
      <c r="BL2030"/>
      <c r="BM2030"/>
      <c r="BN2030"/>
      <c r="BO2030"/>
    </row>
    <row r="2031" spans="1:67" ht="15" x14ac:dyDescent="0.25">
      <c r="A2031" s="245" t="s">
        <v>5290</v>
      </c>
      <c r="B2031" s="245" t="s">
        <v>5289</v>
      </c>
      <c r="C2031" s="245" t="s">
        <v>5321</v>
      </c>
      <c r="D2031" s="245" t="s">
        <v>5320</v>
      </c>
      <c r="E2031" s="246" t="s">
        <v>44</v>
      </c>
      <c r="F2031" s="245" t="s">
        <v>44</v>
      </c>
      <c r="G2031" s="245" t="s">
        <v>11181</v>
      </c>
      <c r="H2031" s="245" t="s">
        <v>11182</v>
      </c>
      <c r="I2031" s="245" t="s">
        <v>11</v>
      </c>
      <c r="J2031" s="245" t="s">
        <v>59</v>
      </c>
      <c r="K2031" s="246" t="s">
        <v>23563</v>
      </c>
      <c r="L2031" s="245" t="s">
        <v>568</v>
      </c>
      <c r="M2031"/>
      <c r="N2031"/>
      <c r="O2031"/>
      <c r="P2031"/>
      <c r="Q2031"/>
      <c r="R2031"/>
      <c r="S2031"/>
      <c r="T2031"/>
      <c r="U2031"/>
      <c r="V2031"/>
      <c r="W2031"/>
      <c r="X2031"/>
      <c r="Y2031"/>
      <c r="Z2031"/>
      <c r="AA2031"/>
      <c r="AB2031"/>
      <c r="AC2031"/>
      <c r="AD2031"/>
      <c r="AE2031"/>
      <c r="AF2031"/>
      <c r="AG2031"/>
      <c r="AH2031"/>
      <c r="AI2031"/>
      <c r="AJ2031"/>
      <c r="AK2031"/>
      <c r="AL2031"/>
      <c r="AM2031"/>
      <c r="AN2031"/>
      <c r="AO2031"/>
      <c r="AP2031"/>
      <c r="AQ2031"/>
      <c r="AR2031"/>
      <c r="AS2031"/>
      <c r="AT2031"/>
      <c r="AU2031"/>
      <c r="AV2031"/>
      <c r="AW2031"/>
      <c r="AX2031"/>
      <c r="AY2031"/>
      <c r="AZ2031"/>
      <c r="BA2031"/>
      <c r="BB2031"/>
      <c r="BC2031"/>
      <c r="BD2031"/>
      <c r="BE2031"/>
      <c r="BF2031"/>
      <c r="BG2031"/>
      <c r="BH2031"/>
      <c r="BI2031"/>
      <c r="BJ2031"/>
      <c r="BK2031"/>
      <c r="BL2031"/>
      <c r="BM2031"/>
      <c r="BN2031"/>
      <c r="BO2031"/>
    </row>
    <row r="2032" spans="1:67" ht="15" x14ac:dyDescent="0.25">
      <c r="A2032" s="245" t="s">
        <v>5290</v>
      </c>
      <c r="B2032" s="245" t="s">
        <v>5289</v>
      </c>
      <c r="C2032" s="245" t="s">
        <v>5321</v>
      </c>
      <c r="D2032" s="245" t="s">
        <v>5320</v>
      </c>
      <c r="E2032" s="246" t="s">
        <v>44</v>
      </c>
      <c r="F2032" s="245" t="s">
        <v>44</v>
      </c>
      <c r="G2032" s="245" t="s">
        <v>11183</v>
      </c>
      <c r="H2032" s="245" t="s">
        <v>11184</v>
      </c>
      <c r="I2032" s="245" t="s">
        <v>11</v>
      </c>
      <c r="J2032" s="245" t="s">
        <v>59</v>
      </c>
      <c r="K2032" s="246" t="s">
        <v>23564</v>
      </c>
      <c r="L2032" s="245" t="s">
        <v>568</v>
      </c>
      <c r="M2032"/>
      <c r="N2032"/>
      <c r="O2032"/>
      <c r="P2032"/>
      <c r="Q2032"/>
      <c r="R2032"/>
      <c r="S2032"/>
      <c r="T2032"/>
      <c r="U2032"/>
      <c r="V2032"/>
      <c r="W2032"/>
      <c r="X2032"/>
      <c r="Y2032"/>
      <c r="Z2032"/>
      <c r="AA2032"/>
      <c r="AB2032"/>
      <c r="AC2032"/>
      <c r="AD2032"/>
      <c r="AE2032"/>
      <c r="AF2032"/>
      <c r="AG2032"/>
      <c r="AH2032"/>
      <c r="AI2032"/>
      <c r="AJ2032"/>
      <c r="AK2032"/>
      <c r="AL2032"/>
      <c r="AM2032"/>
      <c r="AN2032"/>
      <c r="AO2032"/>
      <c r="AP2032"/>
      <c r="AQ2032"/>
      <c r="AR2032"/>
      <c r="AS2032"/>
      <c r="AT2032"/>
      <c r="AU2032"/>
      <c r="AV2032"/>
      <c r="AW2032"/>
      <c r="AX2032"/>
      <c r="AY2032"/>
      <c r="AZ2032"/>
      <c r="BA2032"/>
      <c r="BB2032"/>
      <c r="BC2032"/>
      <c r="BD2032"/>
      <c r="BE2032"/>
      <c r="BF2032"/>
      <c r="BG2032"/>
      <c r="BH2032"/>
      <c r="BI2032"/>
      <c r="BJ2032"/>
      <c r="BK2032"/>
      <c r="BL2032"/>
      <c r="BM2032"/>
      <c r="BN2032"/>
      <c r="BO2032"/>
    </row>
    <row r="2033" spans="1:67" ht="15" x14ac:dyDescent="0.25">
      <c r="A2033" s="245" t="s">
        <v>5290</v>
      </c>
      <c r="B2033" s="245" t="s">
        <v>5289</v>
      </c>
      <c r="C2033" s="245" t="s">
        <v>5321</v>
      </c>
      <c r="D2033" s="245" t="s">
        <v>5320</v>
      </c>
      <c r="E2033" s="246" t="s">
        <v>44</v>
      </c>
      <c r="F2033" s="245" t="s">
        <v>44</v>
      </c>
      <c r="G2033" s="245" t="s">
        <v>11185</v>
      </c>
      <c r="H2033" s="245" t="s">
        <v>11186</v>
      </c>
      <c r="I2033" s="245" t="s">
        <v>11</v>
      </c>
      <c r="J2033" s="245" t="s">
        <v>59</v>
      </c>
      <c r="K2033" s="246" t="s">
        <v>23565</v>
      </c>
      <c r="L2033" s="245" t="s">
        <v>568</v>
      </c>
      <c r="M2033"/>
      <c r="N2033"/>
      <c r="O2033"/>
      <c r="P2033"/>
      <c r="Q2033"/>
      <c r="R2033"/>
      <c r="S2033"/>
      <c r="T2033"/>
      <c r="U2033"/>
      <c r="V2033"/>
      <c r="W2033"/>
      <c r="X2033"/>
      <c r="Y2033"/>
      <c r="Z2033"/>
      <c r="AA2033"/>
      <c r="AB2033"/>
      <c r="AC2033"/>
      <c r="AD2033"/>
      <c r="AE2033"/>
      <c r="AF2033"/>
      <c r="AG2033"/>
      <c r="AH2033"/>
      <c r="AI2033"/>
      <c r="AJ2033"/>
      <c r="AK2033"/>
      <c r="AL2033"/>
      <c r="AM2033"/>
      <c r="AN2033"/>
      <c r="AO2033"/>
      <c r="AP2033"/>
      <c r="AQ2033"/>
      <c r="AR2033"/>
      <c r="AS2033"/>
      <c r="AT2033"/>
      <c r="AU2033"/>
      <c r="AV2033"/>
      <c r="AW2033"/>
      <c r="AX2033"/>
      <c r="AY2033"/>
      <c r="AZ2033"/>
      <c r="BA2033"/>
      <c r="BB2033"/>
      <c r="BC2033"/>
      <c r="BD2033"/>
      <c r="BE2033"/>
      <c r="BF2033"/>
      <c r="BG2033"/>
      <c r="BH2033"/>
      <c r="BI2033"/>
      <c r="BJ2033"/>
      <c r="BK2033"/>
      <c r="BL2033"/>
      <c r="BM2033"/>
      <c r="BN2033"/>
      <c r="BO2033"/>
    </row>
    <row r="2034" spans="1:67" ht="15" x14ac:dyDescent="0.25">
      <c r="A2034" s="245" t="s">
        <v>5290</v>
      </c>
      <c r="B2034" s="245" t="s">
        <v>5289</v>
      </c>
      <c r="C2034" s="245" t="s">
        <v>5321</v>
      </c>
      <c r="D2034" s="245" t="s">
        <v>5320</v>
      </c>
      <c r="E2034" s="246" t="s">
        <v>44</v>
      </c>
      <c r="F2034" s="245" t="s">
        <v>44</v>
      </c>
      <c r="G2034" s="245" t="s">
        <v>11187</v>
      </c>
      <c r="H2034" s="245" t="s">
        <v>11188</v>
      </c>
      <c r="I2034" s="245" t="s">
        <v>11</v>
      </c>
      <c r="J2034" s="245" t="s">
        <v>59</v>
      </c>
      <c r="K2034" s="246" t="s">
        <v>23566</v>
      </c>
      <c r="L2034" s="245" t="s">
        <v>568</v>
      </c>
      <c r="M2034"/>
      <c r="N2034"/>
      <c r="O2034"/>
      <c r="P2034"/>
      <c r="Q2034"/>
      <c r="R2034"/>
      <c r="S2034"/>
      <c r="T2034"/>
      <c r="U2034"/>
      <c r="V2034"/>
      <c r="W2034"/>
      <c r="X2034"/>
      <c r="Y2034"/>
      <c r="Z2034"/>
      <c r="AA2034"/>
      <c r="AB2034"/>
      <c r="AC2034"/>
      <c r="AD2034"/>
      <c r="AE2034"/>
      <c r="AF2034"/>
      <c r="AG2034"/>
      <c r="AH2034"/>
      <c r="AI2034"/>
      <c r="AJ2034"/>
      <c r="AK2034"/>
      <c r="AL2034"/>
      <c r="AM2034"/>
      <c r="AN2034"/>
      <c r="AO2034"/>
      <c r="AP2034"/>
      <c r="AQ2034"/>
      <c r="AR2034"/>
      <c r="AS2034"/>
      <c r="AT2034"/>
      <c r="AU2034"/>
      <c r="AV2034"/>
      <c r="AW2034"/>
      <c r="AX2034"/>
      <c r="AY2034"/>
      <c r="AZ2034"/>
      <c r="BA2034"/>
      <c r="BB2034"/>
      <c r="BC2034"/>
      <c r="BD2034"/>
      <c r="BE2034"/>
      <c r="BF2034"/>
      <c r="BG2034"/>
      <c r="BH2034"/>
      <c r="BI2034"/>
      <c r="BJ2034"/>
      <c r="BK2034"/>
      <c r="BL2034"/>
      <c r="BM2034"/>
      <c r="BN2034"/>
      <c r="BO2034"/>
    </row>
    <row r="2035" spans="1:67" ht="15" x14ac:dyDescent="0.25">
      <c r="A2035" s="245" t="s">
        <v>5290</v>
      </c>
      <c r="B2035" s="245" t="s">
        <v>5289</v>
      </c>
      <c r="C2035" s="245" t="s">
        <v>5321</v>
      </c>
      <c r="D2035" s="245" t="s">
        <v>5320</v>
      </c>
      <c r="E2035" s="246" t="s">
        <v>44</v>
      </c>
      <c r="F2035" s="245" t="s">
        <v>44</v>
      </c>
      <c r="G2035" s="245" t="s">
        <v>11189</v>
      </c>
      <c r="H2035" s="245" t="s">
        <v>11190</v>
      </c>
      <c r="I2035" s="245" t="s">
        <v>11</v>
      </c>
      <c r="J2035" s="245" t="s">
        <v>59</v>
      </c>
      <c r="K2035" s="246" t="s">
        <v>23567</v>
      </c>
      <c r="L2035" s="245" t="s">
        <v>568</v>
      </c>
      <c r="M2035"/>
      <c r="N2035"/>
      <c r="O2035"/>
      <c r="P2035"/>
      <c r="Q2035"/>
      <c r="R2035"/>
      <c r="S2035"/>
      <c r="T2035"/>
      <c r="U2035"/>
      <c r="V2035"/>
      <c r="W2035"/>
      <c r="X2035"/>
      <c r="Y2035"/>
      <c r="Z2035"/>
      <c r="AA2035"/>
      <c r="AB2035"/>
      <c r="AC2035"/>
      <c r="AD2035"/>
      <c r="AE2035"/>
      <c r="AF2035"/>
      <c r="AG2035"/>
      <c r="AH2035"/>
      <c r="AI2035"/>
      <c r="AJ2035"/>
      <c r="AK2035"/>
      <c r="AL2035"/>
      <c r="AM2035"/>
      <c r="AN2035"/>
      <c r="AO2035"/>
      <c r="AP2035"/>
      <c r="AQ2035"/>
      <c r="AR2035"/>
      <c r="AS2035"/>
      <c r="AT2035"/>
      <c r="AU2035"/>
      <c r="AV2035"/>
      <c r="AW2035"/>
      <c r="AX2035"/>
      <c r="AY2035"/>
      <c r="AZ2035"/>
      <c r="BA2035"/>
      <c r="BB2035"/>
      <c r="BC2035"/>
      <c r="BD2035"/>
      <c r="BE2035"/>
      <c r="BF2035"/>
      <c r="BG2035"/>
      <c r="BH2035"/>
      <c r="BI2035"/>
      <c r="BJ2035"/>
      <c r="BK2035"/>
      <c r="BL2035"/>
      <c r="BM2035"/>
      <c r="BN2035"/>
      <c r="BO2035"/>
    </row>
    <row r="2036" spans="1:67" ht="15" x14ac:dyDescent="0.25">
      <c r="A2036" s="245" t="s">
        <v>5290</v>
      </c>
      <c r="B2036" s="245" t="s">
        <v>5289</v>
      </c>
      <c r="C2036" s="245" t="s">
        <v>5321</v>
      </c>
      <c r="D2036" s="245" t="s">
        <v>5320</v>
      </c>
      <c r="E2036" s="246" t="s">
        <v>44</v>
      </c>
      <c r="F2036" s="245" t="s">
        <v>44</v>
      </c>
      <c r="G2036" s="245" t="s">
        <v>11191</v>
      </c>
      <c r="H2036" s="245" t="s">
        <v>11192</v>
      </c>
      <c r="I2036" s="245" t="s">
        <v>11</v>
      </c>
      <c r="J2036" s="245" t="s">
        <v>59</v>
      </c>
      <c r="K2036" s="246" t="s">
        <v>23568</v>
      </c>
      <c r="L2036" s="245" t="s">
        <v>568</v>
      </c>
      <c r="M2036"/>
      <c r="N2036"/>
      <c r="O2036"/>
      <c r="P2036"/>
      <c r="Q2036"/>
      <c r="R2036"/>
      <c r="S2036"/>
      <c r="T2036"/>
      <c r="U2036"/>
      <c r="V2036"/>
      <c r="W2036"/>
      <c r="X2036"/>
      <c r="Y2036"/>
      <c r="Z2036"/>
      <c r="AA2036"/>
      <c r="AB2036"/>
      <c r="AC2036"/>
      <c r="AD2036"/>
      <c r="AE2036"/>
      <c r="AF2036"/>
      <c r="AG2036"/>
      <c r="AH2036"/>
      <c r="AI2036"/>
      <c r="AJ2036"/>
      <c r="AK2036"/>
      <c r="AL2036"/>
      <c r="AM2036"/>
      <c r="AN2036"/>
      <c r="AO2036"/>
      <c r="AP2036"/>
      <c r="AQ2036"/>
      <c r="AR2036"/>
      <c r="AS2036"/>
      <c r="AT2036"/>
      <c r="AU2036"/>
      <c r="AV2036"/>
      <c r="AW2036"/>
      <c r="AX2036"/>
      <c r="AY2036"/>
      <c r="AZ2036"/>
      <c r="BA2036"/>
      <c r="BB2036"/>
      <c r="BC2036"/>
      <c r="BD2036"/>
      <c r="BE2036"/>
      <c r="BF2036"/>
      <c r="BG2036"/>
      <c r="BH2036"/>
      <c r="BI2036"/>
      <c r="BJ2036"/>
      <c r="BK2036"/>
      <c r="BL2036"/>
      <c r="BM2036"/>
      <c r="BN2036"/>
      <c r="BO2036"/>
    </row>
    <row r="2037" spans="1:67" ht="15" x14ac:dyDescent="0.25">
      <c r="A2037" s="245" t="s">
        <v>5290</v>
      </c>
      <c r="B2037" s="245" t="s">
        <v>5289</v>
      </c>
      <c r="C2037" s="245" t="s">
        <v>5321</v>
      </c>
      <c r="D2037" s="245" t="s">
        <v>5320</v>
      </c>
      <c r="E2037" s="246" t="s">
        <v>44</v>
      </c>
      <c r="F2037" s="245" t="s">
        <v>44</v>
      </c>
      <c r="G2037" s="245" t="s">
        <v>11193</v>
      </c>
      <c r="H2037" s="245" t="s">
        <v>11194</v>
      </c>
      <c r="I2037" s="245" t="s">
        <v>11</v>
      </c>
      <c r="J2037" s="245" t="s">
        <v>59</v>
      </c>
      <c r="K2037" s="246" t="s">
        <v>23569</v>
      </c>
      <c r="L2037" s="245" t="s">
        <v>568</v>
      </c>
      <c r="M2037"/>
      <c r="N2037"/>
      <c r="O2037"/>
      <c r="P2037"/>
      <c r="Q2037"/>
      <c r="R2037"/>
      <c r="S2037"/>
      <c r="T2037"/>
      <c r="U2037"/>
      <c r="V2037"/>
      <c r="W2037"/>
      <c r="X2037"/>
      <c r="Y2037"/>
      <c r="Z2037"/>
      <c r="AA2037"/>
      <c r="AB2037"/>
      <c r="AC2037"/>
      <c r="AD2037"/>
      <c r="AE2037"/>
      <c r="AF2037"/>
      <c r="AG2037"/>
      <c r="AH2037"/>
      <c r="AI2037"/>
      <c r="AJ2037"/>
      <c r="AK2037"/>
      <c r="AL2037"/>
      <c r="AM2037"/>
      <c r="AN2037"/>
      <c r="AO2037"/>
      <c r="AP2037"/>
      <c r="AQ2037"/>
      <c r="AR2037"/>
      <c r="AS2037"/>
      <c r="AT2037"/>
      <c r="AU2037"/>
      <c r="AV2037"/>
      <c r="AW2037"/>
      <c r="AX2037"/>
      <c r="AY2037"/>
      <c r="AZ2037"/>
      <c r="BA2037"/>
      <c r="BB2037"/>
      <c r="BC2037"/>
      <c r="BD2037"/>
      <c r="BE2037"/>
      <c r="BF2037"/>
      <c r="BG2037"/>
      <c r="BH2037"/>
      <c r="BI2037"/>
      <c r="BJ2037"/>
      <c r="BK2037"/>
      <c r="BL2037"/>
      <c r="BM2037"/>
      <c r="BN2037"/>
      <c r="BO2037"/>
    </row>
    <row r="2038" spans="1:67" ht="15" x14ac:dyDescent="0.25">
      <c r="A2038" s="245" t="s">
        <v>5290</v>
      </c>
      <c r="B2038" s="245" t="s">
        <v>5289</v>
      </c>
      <c r="C2038" s="245" t="s">
        <v>5319</v>
      </c>
      <c r="D2038" s="245" t="s">
        <v>5318</v>
      </c>
      <c r="E2038" s="246" t="s">
        <v>44</v>
      </c>
      <c r="F2038" s="245" t="s">
        <v>44</v>
      </c>
      <c r="G2038" s="245" t="s">
        <v>11195</v>
      </c>
      <c r="H2038" s="245" t="s">
        <v>11196</v>
      </c>
      <c r="I2038" s="245" t="s">
        <v>11</v>
      </c>
      <c r="J2038" s="245" t="s">
        <v>59</v>
      </c>
      <c r="K2038" s="246" t="s">
        <v>23570</v>
      </c>
      <c r="L2038" s="245" t="s">
        <v>568</v>
      </c>
      <c r="M2038"/>
      <c r="N2038"/>
      <c r="O2038"/>
      <c r="P2038"/>
      <c r="Q2038"/>
      <c r="R2038"/>
      <c r="S2038"/>
      <c r="T2038"/>
      <c r="U2038"/>
      <c r="V2038"/>
      <c r="W2038"/>
      <c r="X2038"/>
      <c r="Y2038"/>
      <c r="Z2038"/>
      <c r="AA2038"/>
      <c r="AB2038"/>
      <c r="AC2038"/>
      <c r="AD2038"/>
      <c r="AE2038"/>
      <c r="AF2038"/>
      <c r="AG2038"/>
      <c r="AH2038"/>
      <c r="AI2038"/>
      <c r="AJ2038"/>
      <c r="AK2038"/>
      <c r="AL2038"/>
      <c r="AM2038"/>
      <c r="AN2038"/>
      <c r="AO2038"/>
      <c r="AP2038"/>
      <c r="AQ2038"/>
      <c r="AR2038"/>
      <c r="AS2038"/>
      <c r="AT2038"/>
      <c r="AU2038"/>
      <c r="AV2038"/>
      <c r="AW2038"/>
      <c r="AX2038"/>
      <c r="AY2038"/>
      <c r="AZ2038"/>
      <c r="BA2038"/>
      <c r="BB2038"/>
      <c r="BC2038"/>
      <c r="BD2038"/>
      <c r="BE2038"/>
      <c r="BF2038"/>
      <c r="BG2038"/>
      <c r="BH2038"/>
      <c r="BI2038"/>
      <c r="BJ2038"/>
      <c r="BK2038"/>
      <c r="BL2038"/>
      <c r="BM2038"/>
      <c r="BN2038"/>
      <c r="BO2038"/>
    </row>
    <row r="2039" spans="1:67" ht="15" x14ac:dyDescent="0.25">
      <c r="A2039" s="245" t="s">
        <v>5290</v>
      </c>
      <c r="B2039" s="245" t="s">
        <v>5289</v>
      </c>
      <c r="C2039" s="245" t="s">
        <v>5315</v>
      </c>
      <c r="D2039" s="245" t="s">
        <v>5314</v>
      </c>
      <c r="E2039" s="246" t="s">
        <v>44</v>
      </c>
      <c r="F2039" s="245" t="s">
        <v>44</v>
      </c>
      <c r="G2039" s="245" t="s">
        <v>5317</v>
      </c>
      <c r="H2039" s="245" t="s">
        <v>11197</v>
      </c>
      <c r="I2039" s="245" t="s">
        <v>11</v>
      </c>
      <c r="J2039" s="245" t="s">
        <v>569</v>
      </c>
      <c r="K2039" s="246" t="s">
        <v>23571</v>
      </c>
      <c r="L2039" s="245" t="s">
        <v>568</v>
      </c>
      <c r="M2039"/>
      <c r="N2039"/>
      <c r="O2039"/>
      <c r="P2039"/>
      <c r="Q2039"/>
      <c r="R2039"/>
      <c r="S2039"/>
      <c r="T2039"/>
      <c r="U2039"/>
      <c r="V2039"/>
      <c r="W2039"/>
      <c r="X2039"/>
      <c r="Y2039"/>
      <c r="Z2039"/>
      <c r="AA2039"/>
      <c r="AB2039"/>
      <c r="AC2039"/>
      <c r="AD2039"/>
      <c r="AE2039"/>
      <c r="AF2039"/>
      <c r="AG2039"/>
      <c r="AH2039"/>
      <c r="AI2039"/>
      <c r="AJ2039"/>
      <c r="AK2039"/>
      <c r="AL2039"/>
      <c r="AM2039"/>
      <c r="AN2039"/>
      <c r="AO2039"/>
      <c r="AP2039"/>
      <c r="AQ2039"/>
      <c r="AR2039"/>
      <c r="AS2039"/>
      <c r="AT2039"/>
      <c r="AU2039"/>
      <c r="AV2039"/>
      <c r="AW2039"/>
      <c r="AX2039"/>
      <c r="AY2039"/>
      <c r="AZ2039"/>
      <c r="BA2039"/>
      <c r="BB2039"/>
      <c r="BC2039"/>
      <c r="BD2039"/>
      <c r="BE2039"/>
      <c r="BF2039"/>
      <c r="BG2039"/>
      <c r="BH2039"/>
      <c r="BI2039"/>
      <c r="BJ2039"/>
      <c r="BK2039"/>
      <c r="BL2039"/>
      <c r="BM2039"/>
      <c r="BN2039"/>
      <c r="BO2039"/>
    </row>
    <row r="2040" spans="1:67" ht="15" x14ac:dyDescent="0.25">
      <c r="A2040" s="245" t="s">
        <v>5290</v>
      </c>
      <c r="B2040" s="245" t="s">
        <v>5289</v>
      </c>
      <c r="C2040" s="245" t="s">
        <v>5315</v>
      </c>
      <c r="D2040" s="245" t="s">
        <v>5314</v>
      </c>
      <c r="E2040" s="246" t="s">
        <v>44</v>
      </c>
      <c r="F2040" s="245" t="s">
        <v>44</v>
      </c>
      <c r="G2040" s="245" t="s">
        <v>5316</v>
      </c>
      <c r="H2040" s="245" t="s">
        <v>11198</v>
      </c>
      <c r="I2040" s="245" t="s">
        <v>11</v>
      </c>
      <c r="J2040" s="245" t="s">
        <v>569</v>
      </c>
      <c r="K2040" s="246" t="s">
        <v>23572</v>
      </c>
      <c r="L2040" s="245" t="s">
        <v>568</v>
      </c>
      <c r="M2040"/>
      <c r="N2040"/>
      <c r="O2040"/>
      <c r="P2040"/>
      <c r="Q2040"/>
      <c r="R2040"/>
      <c r="S2040"/>
      <c r="T2040"/>
      <c r="U2040"/>
      <c r="V2040"/>
      <c r="W2040"/>
      <c r="X2040"/>
      <c r="Y2040"/>
      <c r="Z2040"/>
      <c r="AA2040"/>
      <c r="AB2040"/>
      <c r="AC2040"/>
      <c r="AD2040"/>
      <c r="AE2040"/>
      <c r="AF2040"/>
      <c r="AG2040"/>
      <c r="AH2040"/>
      <c r="AI2040"/>
      <c r="AJ2040"/>
      <c r="AK2040"/>
      <c r="AL2040"/>
      <c r="AM2040"/>
      <c r="AN2040"/>
      <c r="AO2040"/>
      <c r="AP2040"/>
      <c r="AQ2040"/>
      <c r="AR2040"/>
      <c r="AS2040"/>
      <c r="AT2040"/>
      <c r="AU2040"/>
      <c r="AV2040"/>
      <c r="AW2040"/>
      <c r="AX2040"/>
      <c r="AY2040"/>
      <c r="AZ2040"/>
      <c r="BA2040"/>
      <c r="BB2040"/>
      <c r="BC2040"/>
      <c r="BD2040"/>
      <c r="BE2040"/>
      <c r="BF2040"/>
      <c r="BG2040"/>
      <c r="BH2040"/>
      <c r="BI2040"/>
      <c r="BJ2040"/>
      <c r="BK2040"/>
      <c r="BL2040"/>
      <c r="BM2040"/>
      <c r="BN2040"/>
      <c r="BO2040"/>
    </row>
    <row r="2041" spans="1:67" ht="15" x14ac:dyDescent="0.25">
      <c r="A2041" s="245" t="s">
        <v>5290</v>
      </c>
      <c r="B2041" s="245" t="s">
        <v>5289</v>
      </c>
      <c r="C2041" s="245" t="s">
        <v>5315</v>
      </c>
      <c r="D2041" s="245" t="s">
        <v>5314</v>
      </c>
      <c r="E2041" s="246" t="s">
        <v>44</v>
      </c>
      <c r="F2041" s="245" t="s">
        <v>44</v>
      </c>
      <c r="G2041" s="245" t="s">
        <v>11199</v>
      </c>
      <c r="H2041" s="245" t="s">
        <v>11200</v>
      </c>
      <c r="I2041" s="245" t="s">
        <v>14</v>
      </c>
      <c r="J2041" s="245" t="s">
        <v>59</v>
      </c>
      <c r="K2041" s="246" t="s">
        <v>23573</v>
      </c>
      <c r="L2041" s="245" t="s">
        <v>568</v>
      </c>
      <c r="M2041"/>
      <c r="N2041"/>
      <c r="O2041"/>
      <c r="P2041"/>
      <c r="Q2041"/>
      <c r="R2041"/>
      <c r="S2041"/>
      <c r="T2041"/>
      <c r="U2041"/>
      <c r="V2041"/>
      <c r="W2041"/>
      <c r="X2041"/>
      <c r="Y2041"/>
      <c r="Z2041"/>
      <c r="AA2041"/>
      <c r="AB2041"/>
      <c r="AC2041"/>
      <c r="AD2041"/>
      <c r="AE2041"/>
      <c r="AF2041"/>
      <c r="AG2041"/>
      <c r="AH2041"/>
      <c r="AI2041"/>
      <c r="AJ2041"/>
      <c r="AK2041"/>
      <c r="AL2041"/>
      <c r="AM2041"/>
      <c r="AN2041"/>
      <c r="AO2041"/>
      <c r="AP2041"/>
      <c r="AQ2041"/>
      <c r="AR2041"/>
      <c r="AS2041"/>
      <c r="AT2041"/>
      <c r="AU2041"/>
      <c r="AV2041"/>
      <c r="AW2041"/>
      <c r="AX2041"/>
      <c r="AY2041"/>
      <c r="AZ2041"/>
      <c r="BA2041"/>
      <c r="BB2041"/>
      <c r="BC2041"/>
      <c r="BD2041"/>
      <c r="BE2041"/>
      <c r="BF2041"/>
      <c r="BG2041"/>
      <c r="BH2041"/>
      <c r="BI2041"/>
      <c r="BJ2041"/>
      <c r="BK2041"/>
      <c r="BL2041"/>
      <c r="BM2041"/>
      <c r="BN2041"/>
      <c r="BO2041"/>
    </row>
    <row r="2042" spans="1:67" ht="15" x14ac:dyDescent="0.25">
      <c r="A2042" s="245" t="s">
        <v>5290</v>
      </c>
      <c r="B2042" s="245" t="s">
        <v>5289</v>
      </c>
      <c r="C2042" s="245" t="s">
        <v>5315</v>
      </c>
      <c r="D2042" s="245" t="s">
        <v>5314</v>
      </c>
      <c r="E2042" s="246" t="s">
        <v>44</v>
      </c>
      <c r="F2042" s="245" t="s">
        <v>44</v>
      </c>
      <c r="G2042" s="245" t="s">
        <v>11201</v>
      </c>
      <c r="H2042" s="245" t="s">
        <v>11202</v>
      </c>
      <c r="I2042" s="245" t="s">
        <v>14</v>
      </c>
      <c r="J2042" s="245" t="s">
        <v>59</v>
      </c>
      <c r="K2042" s="246" t="s">
        <v>18256</v>
      </c>
      <c r="L2042" s="245" t="s">
        <v>568</v>
      </c>
      <c r="M2042"/>
      <c r="N2042"/>
      <c r="O2042"/>
      <c r="P2042"/>
      <c r="Q2042"/>
      <c r="R2042"/>
      <c r="S2042"/>
      <c r="T2042"/>
      <c r="U2042"/>
      <c r="V2042"/>
      <c r="W2042"/>
      <c r="X2042"/>
      <c r="Y2042"/>
      <c r="Z2042"/>
      <c r="AA2042"/>
      <c r="AB2042"/>
      <c r="AC2042"/>
      <c r="AD2042"/>
      <c r="AE2042"/>
      <c r="AF2042"/>
      <c r="AG2042"/>
      <c r="AH2042"/>
      <c r="AI2042"/>
      <c r="AJ2042"/>
      <c r="AK2042"/>
      <c r="AL2042"/>
      <c r="AM2042"/>
      <c r="AN2042"/>
      <c r="AO2042"/>
      <c r="AP2042"/>
      <c r="AQ2042"/>
      <c r="AR2042"/>
      <c r="AS2042"/>
      <c r="AT2042"/>
      <c r="AU2042"/>
      <c r="AV2042"/>
      <c r="AW2042"/>
      <c r="AX2042"/>
      <c r="AY2042"/>
      <c r="AZ2042"/>
      <c r="BA2042"/>
      <c r="BB2042"/>
      <c r="BC2042"/>
      <c r="BD2042"/>
      <c r="BE2042"/>
      <c r="BF2042"/>
      <c r="BG2042"/>
      <c r="BH2042"/>
      <c r="BI2042"/>
      <c r="BJ2042"/>
      <c r="BK2042"/>
      <c r="BL2042"/>
      <c r="BM2042"/>
      <c r="BN2042"/>
      <c r="BO2042"/>
    </row>
    <row r="2043" spans="1:67" ht="15" x14ac:dyDescent="0.25">
      <c r="A2043" s="245" t="s">
        <v>5290</v>
      </c>
      <c r="B2043" s="245" t="s">
        <v>5289</v>
      </c>
      <c r="C2043" s="245" t="s">
        <v>5313</v>
      </c>
      <c r="D2043" s="245" t="s">
        <v>5312</v>
      </c>
      <c r="E2043" s="246" t="s">
        <v>44</v>
      </c>
      <c r="F2043" s="245" t="s">
        <v>44</v>
      </c>
      <c r="G2043" s="245" t="s">
        <v>8683</v>
      </c>
      <c r="H2043" s="245" t="s">
        <v>17217</v>
      </c>
      <c r="I2043" s="245" t="s">
        <v>14</v>
      </c>
      <c r="J2043" s="245" t="s">
        <v>59</v>
      </c>
      <c r="K2043" s="246" t="s">
        <v>23574</v>
      </c>
      <c r="L2043" s="245" t="s">
        <v>568</v>
      </c>
      <c r="M2043"/>
      <c r="N2043"/>
      <c r="O2043"/>
      <c r="P2043"/>
      <c r="Q2043"/>
      <c r="R2043"/>
      <c r="S2043"/>
      <c r="T2043"/>
      <c r="U2043"/>
      <c r="V2043"/>
      <c r="W2043"/>
      <c r="X2043"/>
      <c r="Y2043"/>
      <c r="Z2043"/>
      <c r="AA2043"/>
      <c r="AB2043"/>
      <c r="AC2043"/>
      <c r="AD2043"/>
      <c r="AE2043"/>
      <c r="AF2043"/>
      <c r="AG2043"/>
      <c r="AH2043"/>
      <c r="AI2043"/>
      <c r="AJ2043"/>
      <c r="AK2043"/>
      <c r="AL2043"/>
      <c r="AM2043"/>
      <c r="AN2043"/>
      <c r="AO2043"/>
      <c r="AP2043"/>
      <c r="AQ2043"/>
      <c r="AR2043"/>
      <c r="AS2043"/>
      <c r="AT2043"/>
      <c r="AU2043"/>
      <c r="AV2043"/>
      <c r="AW2043"/>
      <c r="AX2043"/>
      <c r="AY2043"/>
      <c r="AZ2043"/>
      <c r="BA2043"/>
      <c r="BB2043"/>
      <c r="BC2043"/>
      <c r="BD2043"/>
      <c r="BE2043"/>
      <c r="BF2043"/>
      <c r="BG2043"/>
      <c r="BH2043"/>
      <c r="BI2043"/>
      <c r="BJ2043"/>
      <c r="BK2043"/>
      <c r="BL2043"/>
      <c r="BM2043"/>
      <c r="BN2043"/>
      <c r="BO2043"/>
    </row>
    <row r="2044" spans="1:67" ht="15" x14ac:dyDescent="0.25">
      <c r="A2044" s="245" t="s">
        <v>5290</v>
      </c>
      <c r="B2044" s="245" t="s">
        <v>5289</v>
      </c>
      <c r="C2044" s="245" t="s">
        <v>5313</v>
      </c>
      <c r="D2044" s="245" t="s">
        <v>5312</v>
      </c>
      <c r="E2044" s="246" t="s">
        <v>44</v>
      </c>
      <c r="F2044" s="245" t="s">
        <v>44</v>
      </c>
      <c r="G2044" s="245" t="s">
        <v>8682</v>
      </c>
      <c r="H2044" s="245" t="s">
        <v>17219</v>
      </c>
      <c r="I2044" s="245" t="s">
        <v>14</v>
      </c>
      <c r="J2044" s="245" t="s">
        <v>59</v>
      </c>
      <c r="K2044" s="246" t="s">
        <v>23575</v>
      </c>
      <c r="L2044" s="245" t="s">
        <v>568</v>
      </c>
      <c r="M2044"/>
      <c r="N2044"/>
      <c r="O2044"/>
      <c r="P2044"/>
      <c r="Q2044"/>
      <c r="R2044"/>
      <c r="S2044"/>
      <c r="T2044"/>
      <c r="U2044"/>
      <c r="V2044"/>
      <c r="W2044"/>
      <c r="X2044"/>
      <c r="Y2044"/>
      <c r="Z2044"/>
      <c r="AA2044"/>
      <c r="AB2044"/>
      <c r="AC2044"/>
      <c r="AD2044"/>
      <c r="AE2044"/>
      <c r="AF2044"/>
      <c r="AG2044"/>
      <c r="AH2044"/>
      <c r="AI2044"/>
      <c r="AJ2044"/>
      <c r="AK2044"/>
      <c r="AL2044"/>
      <c r="AM2044"/>
      <c r="AN2044"/>
      <c r="AO2044"/>
      <c r="AP2044"/>
      <c r="AQ2044"/>
      <c r="AR2044"/>
      <c r="AS2044"/>
      <c r="AT2044"/>
      <c r="AU2044"/>
      <c r="AV2044"/>
      <c r="AW2044"/>
      <c r="AX2044"/>
      <c r="AY2044"/>
      <c r="AZ2044"/>
      <c r="BA2044"/>
      <c r="BB2044"/>
      <c r="BC2044"/>
      <c r="BD2044"/>
      <c r="BE2044"/>
      <c r="BF2044"/>
      <c r="BG2044"/>
      <c r="BH2044"/>
      <c r="BI2044"/>
      <c r="BJ2044"/>
      <c r="BK2044"/>
      <c r="BL2044"/>
      <c r="BM2044"/>
      <c r="BN2044"/>
      <c r="BO2044"/>
    </row>
    <row r="2045" spans="1:67" ht="15" x14ac:dyDescent="0.25">
      <c r="A2045" s="245" t="s">
        <v>5290</v>
      </c>
      <c r="B2045" s="245" t="s">
        <v>5289</v>
      </c>
      <c r="C2045" s="245" t="s">
        <v>5313</v>
      </c>
      <c r="D2045" s="245" t="s">
        <v>5312</v>
      </c>
      <c r="E2045" s="246" t="s">
        <v>44</v>
      </c>
      <c r="F2045" s="245" t="s">
        <v>44</v>
      </c>
      <c r="G2045" s="245" t="s">
        <v>8681</v>
      </c>
      <c r="H2045" s="245" t="s">
        <v>17221</v>
      </c>
      <c r="I2045" s="245" t="s">
        <v>14</v>
      </c>
      <c r="J2045" s="245" t="s">
        <v>59</v>
      </c>
      <c r="K2045" s="246" t="s">
        <v>23576</v>
      </c>
      <c r="L2045" s="245" t="s">
        <v>568</v>
      </c>
      <c r="M2045"/>
      <c r="N2045"/>
      <c r="O2045"/>
      <c r="P2045"/>
      <c r="Q2045"/>
      <c r="R2045"/>
      <c r="S2045"/>
      <c r="T2045"/>
      <c r="U2045"/>
      <c r="V2045"/>
      <c r="W2045"/>
      <c r="X2045"/>
      <c r="Y2045"/>
      <c r="Z2045"/>
      <c r="AA2045"/>
      <c r="AB2045"/>
      <c r="AC2045"/>
      <c r="AD2045"/>
      <c r="AE2045"/>
      <c r="AF2045"/>
      <c r="AG2045"/>
      <c r="AH2045"/>
      <c r="AI2045"/>
      <c r="AJ2045"/>
      <c r="AK2045"/>
      <c r="AL2045"/>
      <c r="AM2045"/>
      <c r="AN2045"/>
      <c r="AO2045"/>
      <c r="AP2045"/>
      <c r="AQ2045"/>
      <c r="AR2045"/>
      <c r="AS2045"/>
      <c r="AT2045"/>
      <c r="AU2045"/>
      <c r="AV2045"/>
      <c r="AW2045"/>
      <c r="AX2045"/>
      <c r="AY2045"/>
      <c r="AZ2045"/>
      <c r="BA2045"/>
      <c r="BB2045"/>
      <c r="BC2045"/>
      <c r="BD2045"/>
      <c r="BE2045"/>
      <c r="BF2045"/>
      <c r="BG2045"/>
      <c r="BH2045"/>
      <c r="BI2045"/>
      <c r="BJ2045"/>
      <c r="BK2045"/>
      <c r="BL2045"/>
      <c r="BM2045"/>
      <c r="BN2045"/>
      <c r="BO2045"/>
    </row>
    <row r="2046" spans="1:67" ht="15" x14ac:dyDescent="0.25">
      <c r="A2046" s="245" t="s">
        <v>5290</v>
      </c>
      <c r="B2046" s="245" t="s">
        <v>5289</v>
      </c>
      <c r="C2046" s="245" t="s">
        <v>5313</v>
      </c>
      <c r="D2046" s="245" t="s">
        <v>5312</v>
      </c>
      <c r="E2046" s="246" t="s">
        <v>44</v>
      </c>
      <c r="F2046" s="245" t="s">
        <v>44</v>
      </c>
      <c r="G2046" s="245" t="s">
        <v>8680</v>
      </c>
      <c r="H2046" s="245" t="s">
        <v>17223</v>
      </c>
      <c r="I2046" s="245" t="s">
        <v>14</v>
      </c>
      <c r="J2046" s="245" t="s">
        <v>59</v>
      </c>
      <c r="K2046" s="246" t="s">
        <v>23577</v>
      </c>
      <c r="L2046" s="245" t="s">
        <v>568</v>
      </c>
      <c r="M2046"/>
      <c r="N2046"/>
      <c r="O2046"/>
      <c r="P2046"/>
      <c r="Q2046"/>
      <c r="R2046"/>
      <c r="S2046"/>
      <c r="T2046"/>
      <c r="U2046"/>
      <c r="V2046"/>
      <c r="W2046"/>
      <c r="X2046"/>
      <c r="Y2046"/>
      <c r="Z2046"/>
      <c r="AA2046"/>
      <c r="AB2046"/>
      <c r="AC2046"/>
      <c r="AD2046"/>
      <c r="AE2046"/>
      <c r="AF2046"/>
      <c r="AG2046"/>
      <c r="AH2046"/>
      <c r="AI2046"/>
      <c r="AJ2046"/>
      <c r="AK2046"/>
      <c r="AL2046"/>
      <c r="AM2046"/>
      <c r="AN2046"/>
      <c r="AO2046"/>
      <c r="AP2046"/>
      <c r="AQ2046"/>
      <c r="AR2046"/>
      <c r="AS2046"/>
      <c r="AT2046"/>
      <c r="AU2046"/>
      <c r="AV2046"/>
      <c r="AW2046"/>
      <c r="AX2046"/>
      <c r="AY2046"/>
      <c r="AZ2046"/>
      <c r="BA2046"/>
      <c r="BB2046"/>
      <c r="BC2046"/>
      <c r="BD2046"/>
      <c r="BE2046"/>
      <c r="BF2046"/>
      <c r="BG2046"/>
      <c r="BH2046"/>
      <c r="BI2046"/>
      <c r="BJ2046"/>
      <c r="BK2046"/>
      <c r="BL2046"/>
      <c r="BM2046"/>
      <c r="BN2046"/>
      <c r="BO2046"/>
    </row>
    <row r="2047" spans="1:67" ht="15" x14ac:dyDescent="0.25">
      <c r="A2047" s="245" t="s">
        <v>5290</v>
      </c>
      <c r="B2047" s="245" t="s">
        <v>5289</v>
      </c>
      <c r="C2047" s="245" t="s">
        <v>5313</v>
      </c>
      <c r="D2047" s="245" t="s">
        <v>5312</v>
      </c>
      <c r="E2047" s="246" t="s">
        <v>44</v>
      </c>
      <c r="F2047" s="245" t="s">
        <v>44</v>
      </c>
      <c r="G2047" s="245" t="s">
        <v>8679</v>
      </c>
      <c r="H2047" s="245" t="s">
        <v>17225</v>
      </c>
      <c r="I2047" s="245" t="s">
        <v>14</v>
      </c>
      <c r="J2047" s="245" t="s">
        <v>59</v>
      </c>
      <c r="K2047" s="246" t="s">
        <v>18751</v>
      </c>
      <c r="L2047" s="245" t="s">
        <v>568</v>
      </c>
      <c r="M2047"/>
      <c r="N2047"/>
      <c r="O2047"/>
      <c r="P2047"/>
      <c r="Q2047"/>
      <c r="R2047"/>
      <c r="S2047"/>
      <c r="T2047"/>
      <c r="U2047"/>
      <c r="V2047"/>
      <c r="W2047"/>
      <c r="X2047"/>
      <c r="Y2047"/>
      <c r="Z2047"/>
      <c r="AA2047"/>
      <c r="AB2047"/>
      <c r="AC2047"/>
      <c r="AD2047"/>
      <c r="AE2047"/>
      <c r="AF2047"/>
      <c r="AG2047"/>
      <c r="AH2047"/>
      <c r="AI2047"/>
      <c r="AJ2047"/>
      <c r="AK2047"/>
      <c r="AL2047"/>
      <c r="AM2047"/>
      <c r="AN2047"/>
      <c r="AO2047"/>
      <c r="AP2047"/>
      <c r="AQ2047"/>
      <c r="AR2047"/>
      <c r="AS2047"/>
      <c r="AT2047"/>
      <c r="AU2047"/>
      <c r="AV2047"/>
      <c r="AW2047"/>
      <c r="AX2047"/>
      <c r="AY2047"/>
      <c r="AZ2047"/>
      <c r="BA2047"/>
      <c r="BB2047"/>
      <c r="BC2047"/>
      <c r="BD2047"/>
      <c r="BE2047"/>
      <c r="BF2047"/>
      <c r="BG2047"/>
      <c r="BH2047"/>
      <c r="BI2047"/>
      <c r="BJ2047"/>
      <c r="BK2047"/>
      <c r="BL2047"/>
      <c r="BM2047"/>
      <c r="BN2047"/>
      <c r="BO2047"/>
    </row>
    <row r="2048" spans="1:67" ht="15" x14ac:dyDescent="0.25">
      <c r="A2048" s="245" t="s">
        <v>5290</v>
      </c>
      <c r="B2048" s="245" t="s">
        <v>5289</v>
      </c>
      <c r="C2048" s="245" t="s">
        <v>5313</v>
      </c>
      <c r="D2048" s="245" t="s">
        <v>5312</v>
      </c>
      <c r="E2048" s="246" t="s">
        <v>44</v>
      </c>
      <c r="F2048" s="245" t="s">
        <v>44</v>
      </c>
      <c r="G2048" s="245" t="s">
        <v>8678</v>
      </c>
      <c r="H2048" s="245" t="s">
        <v>8677</v>
      </c>
      <c r="I2048" s="245" t="s">
        <v>11</v>
      </c>
      <c r="J2048" s="245" t="s">
        <v>59</v>
      </c>
      <c r="K2048" s="246" t="s">
        <v>23578</v>
      </c>
      <c r="L2048" s="245" t="s">
        <v>568</v>
      </c>
      <c r="M2048"/>
      <c r="N2048"/>
      <c r="O2048"/>
      <c r="P2048"/>
      <c r="Q2048"/>
      <c r="R2048"/>
      <c r="S2048"/>
      <c r="T2048"/>
      <c r="U2048"/>
      <c r="V2048"/>
      <c r="W2048"/>
      <c r="X2048"/>
      <c r="Y2048"/>
      <c r="Z2048"/>
      <c r="AA2048"/>
      <c r="AB2048"/>
      <c r="AC2048"/>
      <c r="AD2048"/>
      <c r="AE2048"/>
      <c r="AF2048"/>
      <c r="AG2048"/>
      <c r="AH2048"/>
      <c r="AI2048"/>
      <c r="AJ2048"/>
      <c r="AK2048"/>
      <c r="AL2048"/>
      <c r="AM2048"/>
      <c r="AN2048"/>
      <c r="AO2048"/>
      <c r="AP2048"/>
      <c r="AQ2048"/>
      <c r="AR2048"/>
      <c r="AS2048"/>
      <c r="AT2048"/>
      <c r="AU2048"/>
      <c r="AV2048"/>
      <c r="AW2048"/>
      <c r="AX2048"/>
      <c r="AY2048"/>
      <c r="AZ2048"/>
      <c r="BA2048"/>
      <c r="BB2048"/>
      <c r="BC2048"/>
      <c r="BD2048"/>
      <c r="BE2048"/>
      <c r="BF2048"/>
      <c r="BG2048"/>
      <c r="BH2048"/>
      <c r="BI2048"/>
      <c r="BJ2048"/>
      <c r="BK2048"/>
      <c r="BL2048"/>
      <c r="BM2048"/>
      <c r="BN2048"/>
      <c r="BO2048"/>
    </row>
    <row r="2049" spans="1:67" ht="15" x14ac:dyDescent="0.25">
      <c r="A2049" s="245" t="s">
        <v>5290</v>
      </c>
      <c r="B2049" s="245" t="s">
        <v>5289</v>
      </c>
      <c r="C2049" s="245" t="s">
        <v>5313</v>
      </c>
      <c r="D2049" s="245" t="s">
        <v>5312</v>
      </c>
      <c r="E2049" s="246" t="s">
        <v>44</v>
      </c>
      <c r="F2049" s="245" t="s">
        <v>44</v>
      </c>
      <c r="G2049" s="245" t="s">
        <v>8676</v>
      </c>
      <c r="H2049" s="245" t="s">
        <v>8675</v>
      </c>
      <c r="I2049" s="245" t="s">
        <v>11</v>
      </c>
      <c r="J2049" s="245" t="s">
        <v>59</v>
      </c>
      <c r="K2049" s="246" t="s">
        <v>23579</v>
      </c>
      <c r="L2049" s="245" t="s">
        <v>568</v>
      </c>
      <c r="M2049"/>
      <c r="N2049"/>
      <c r="O2049"/>
      <c r="P2049"/>
      <c r="Q2049"/>
      <c r="R2049"/>
      <c r="S2049"/>
      <c r="T2049"/>
      <c r="U2049"/>
      <c r="V2049"/>
      <c r="W2049"/>
      <c r="X2049"/>
      <c r="Y2049"/>
      <c r="Z2049"/>
      <c r="AA2049"/>
      <c r="AB2049"/>
      <c r="AC2049"/>
      <c r="AD2049"/>
      <c r="AE2049"/>
      <c r="AF2049"/>
      <c r="AG2049"/>
      <c r="AH2049"/>
      <c r="AI2049"/>
      <c r="AJ2049"/>
      <c r="AK2049"/>
      <c r="AL2049"/>
      <c r="AM2049"/>
      <c r="AN2049"/>
      <c r="AO2049"/>
      <c r="AP2049"/>
      <c r="AQ2049"/>
      <c r="AR2049"/>
      <c r="AS2049"/>
      <c r="AT2049"/>
      <c r="AU2049"/>
      <c r="AV2049"/>
      <c r="AW2049"/>
      <c r="AX2049"/>
      <c r="AY2049"/>
      <c r="AZ2049"/>
      <c r="BA2049"/>
      <c r="BB2049"/>
      <c r="BC2049"/>
      <c r="BD2049"/>
      <c r="BE2049"/>
      <c r="BF2049"/>
      <c r="BG2049"/>
      <c r="BH2049"/>
      <c r="BI2049"/>
      <c r="BJ2049"/>
      <c r="BK2049"/>
      <c r="BL2049"/>
      <c r="BM2049"/>
      <c r="BN2049"/>
      <c r="BO2049"/>
    </row>
    <row r="2050" spans="1:67" ht="15" x14ac:dyDescent="0.25">
      <c r="A2050" s="245" t="s">
        <v>5290</v>
      </c>
      <c r="B2050" s="245" t="s">
        <v>5289</v>
      </c>
      <c r="C2050" s="245" t="s">
        <v>5306</v>
      </c>
      <c r="D2050" s="245" t="s">
        <v>5305</v>
      </c>
      <c r="E2050" s="246" t="s">
        <v>44</v>
      </c>
      <c r="F2050" s="245" t="s">
        <v>44</v>
      </c>
      <c r="G2050" s="245" t="s">
        <v>5311</v>
      </c>
      <c r="H2050" s="245" t="s">
        <v>11204</v>
      </c>
      <c r="I2050" s="245" t="s">
        <v>24</v>
      </c>
      <c r="J2050" s="245" t="s">
        <v>59</v>
      </c>
      <c r="K2050" s="246" t="s">
        <v>23580</v>
      </c>
      <c r="L2050" s="245" t="s">
        <v>568</v>
      </c>
      <c r="M2050"/>
      <c r="N2050"/>
      <c r="O2050"/>
      <c r="P2050"/>
      <c r="Q2050"/>
      <c r="R2050"/>
      <c r="S2050"/>
      <c r="T2050"/>
      <c r="U2050"/>
      <c r="V2050"/>
      <c r="W2050"/>
      <c r="X2050"/>
      <c r="Y2050"/>
      <c r="Z2050"/>
      <c r="AA2050"/>
      <c r="AB2050"/>
      <c r="AC2050"/>
      <c r="AD2050"/>
      <c r="AE2050"/>
      <c r="AF2050"/>
      <c r="AG2050"/>
      <c r="AH2050"/>
      <c r="AI2050"/>
      <c r="AJ2050"/>
      <c r="AK2050"/>
      <c r="AL2050"/>
      <c r="AM2050"/>
      <c r="AN2050"/>
      <c r="AO2050"/>
      <c r="AP2050"/>
      <c r="AQ2050"/>
      <c r="AR2050"/>
      <c r="AS2050"/>
      <c r="AT2050"/>
      <c r="AU2050"/>
      <c r="AV2050"/>
      <c r="AW2050"/>
      <c r="AX2050"/>
      <c r="AY2050"/>
      <c r="AZ2050"/>
      <c r="BA2050"/>
      <c r="BB2050"/>
      <c r="BC2050"/>
      <c r="BD2050"/>
      <c r="BE2050"/>
      <c r="BF2050"/>
      <c r="BG2050"/>
      <c r="BH2050"/>
      <c r="BI2050"/>
      <c r="BJ2050"/>
      <c r="BK2050"/>
      <c r="BL2050"/>
      <c r="BM2050"/>
      <c r="BN2050"/>
      <c r="BO2050"/>
    </row>
    <row r="2051" spans="1:67" ht="15" x14ac:dyDescent="0.25">
      <c r="A2051" s="245" t="s">
        <v>5290</v>
      </c>
      <c r="B2051" s="245" t="s">
        <v>5289</v>
      </c>
      <c r="C2051" s="245" t="s">
        <v>5306</v>
      </c>
      <c r="D2051" s="245" t="s">
        <v>5305</v>
      </c>
      <c r="E2051" s="246" t="s">
        <v>44</v>
      </c>
      <c r="F2051" s="245" t="s">
        <v>44</v>
      </c>
      <c r="G2051" s="245" t="s">
        <v>5310</v>
      </c>
      <c r="H2051" s="245" t="s">
        <v>11205</v>
      </c>
      <c r="I2051" s="245" t="s">
        <v>11</v>
      </c>
      <c r="J2051" s="245" t="s">
        <v>59</v>
      </c>
      <c r="K2051" s="246" t="s">
        <v>23581</v>
      </c>
      <c r="L2051" s="245" t="s">
        <v>568</v>
      </c>
      <c r="M2051"/>
      <c r="N2051"/>
      <c r="O2051"/>
      <c r="P2051"/>
      <c r="Q2051"/>
      <c r="R2051"/>
      <c r="S2051"/>
      <c r="T2051"/>
      <c r="U2051"/>
      <c r="V2051"/>
      <c r="W2051"/>
      <c r="X2051"/>
      <c r="Y2051"/>
      <c r="Z2051"/>
      <c r="AA2051"/>
      <c r="AB2051"/>
      <c r="AC2051"/>
      <c r="AD2051"/>
      <c r="AE2051"/>
      <c r="AF2051"/>
      <c r="AG2051"/>
      <c r="AH2051"/>
      <c r="AI2051"/>
      <c r="AJ2051"/>
      <c r="AK2051"/>
      <c r="AL2051"/>
      <c r="AM2051"/>
      <c r="AN2051"/>
      <c r="AO2051"/>
      <c r="AP2051"/>
      <c r="AQ2051"/>
      <c r="AR2051"/>
      <c r="AS2051"/>
      <c r="AT2051"/>
      <c r="AU2051"/>
      <c r="AV2051"/>
      <c r="AW2051"/>
      <c r="AX2051"/>
      <c r="AY2051"/>
      <c r="AZ2051"/>
      <c r="BA2051"/>
      <c r="BB2051"/>
      <c r="BC2051"/>
      <c r="BD2051"/>
      <c r="BE2051"/>
      <c r="BF2051"/>
      <c r="BG2051"/>
      <c r="BH2051"/>
      <c r="BI2051"/>
      <c r="BJ2051"/>
      <c r="BK2051"/>
      <c r="BL2051"/>
      <c r="BM2051"/>
      <c r="BN2051"/>
      <c r="BO2051"/>
    </row>
    <row r="2052" spans="1:67" ht="15" x14ac:dyDescent="0.25">
      <c r="A2052" s="245" t="s">
        <v>5290</v>
      </c>
      <c r="B2052" s="245" t="s">
        <v>5289</v>
      </c>
      <c r="C2052" s="245" t="s">
        <v>5306</v>
      </c>
      <c r="D2052" s="245" t="s">
        <v>5305</v>
      </c>
      <c r="E2052" s="246" t="s">
        <v>44</v>
      </c>
      <c r="F2052" s="245" t="s">
        <v>44</v>
      </c>
      <c r="G2052" s="245" t="s">
        <v>5309</v>
      </c>
      <c r="H2052" s="245" t="s">
        <v>11206</v>
      </c>
      <c r="I2052" s="245" t="s">
        <v>11</v>
      </c>
      <c r="J2052" s="245" t="s">
        <v>59</v>
      </c>
      <c r="K2052" s="246" t="s">
        <v>23582</v>
      </c>
      <c r="L2052" s="245" t="s">
        <v>568</v>
      </c>
      <c r="M2052"/>
      <c r="N2052"/>
      <c r="O2052"/>
      <c r="P2052"/>
      <c r="Q2052"/>
      <c r="R2052"/>
      <c r="S2052"/>
      <c r="T2052"/>
      <c r="U2052"/>
      <c r="V2052"/>
      <c r="W2052"/>
      <c r="X2052"/>
      <c r="Y2052"/>
      <c r="Z2052"/>
      <c r="AA2052"/>
      <c r="AB2052"/>
      <c r="AC2052"/>
      <c r="AD2052"/>
      <c r="AE2052"/>
      <c r="AF2052"/>
      <c r="AG2052"/>
      <c r="AH2052"/>
      <c r="AI2052"/>
      <c r="AJ2052"/>
      <c r="AK2052"/>
      <c r="AL2052"/>
      <c r="AM2052"/>
      <c r="AN2052"/>
      <c r="AO2052"/>
      <c r="AP2052"/>
      <c r="AQ2052"/>
      <c r="AR2052"/>
      <c r="AS2052"/>
      <c r="AT2052"/>
      <c r="AU2052"/>
      <c r="AV2052"/>
      <c r="AW2052"/>
      <c r="AX2052"/>
      <c r="AY2052"/>
      <c r="AZ2052"/>
      <c r="BA2052"/>
      <c r="BB2052"/>
      <c r="BC2052"/>
      <c r="BD2052"/>
      <c r="BE2052"/>
      <c r="BF2052"/>
      <c r="BG2052"/>
      <c r="BH2052"/>
      <c r="BI2052"/>
      <c r="BJ2052"/>
      <c r="BK2052"/>
      <c r="BL2052"/>
      <c r="BM2052"/>
      <c r="BN2052"/>
      <c r="BO2052"/>
    </row>
    <row r="2053" spans="1:67" ht="15" x14ac:dyDescent="0.25">
      <c r="A2053" s="245" t="s">
        <v>5290</v>
      </c>
      <c r="B2053" s="245" t="s">
        <v>5289</v>
      </c>
      <c r="C2053" s="245" t="s">
        <v>5306</v>
      </c>
      <c r="D2053" s="245" t="s">
        <v>5305</v>
      </c>
      <c r="E2053" s="246" t="s">
        <v>44</v>
      </c>
      <c r="F2053" s="245" t="s">
        <v>44</v>
      </c>
      <c r="G2053" s="245" t="s">
        <v>5308</v>
      </c>
      <c r="H2053" s="245" t="s">
        <v>11207</v>
      </c>
      <c r="I2053" s="245" t="s">
        <v>24</v>
      </c>
      <c r="J2053" s="245" t="s">
        <v>59</v>
      </c>
      <c r="K2053" s="246" t="s">
        <v>23583</v>
      </c>
      <c r="L2053" s="245" t="s">
        <v>568</v>
      </c>
      <c r="M2053"/>
      <c r="N2053"/>
      <c r="O2053"/>
      <c r="P2053"/>
      <c r="Q2053"/>
      <c r="R2053"/>
      <c r="S2053"/>
      <c r="T2053"/>
      <c r="U2053"/>
      <c r="V2053"/>
      <c r="W2053"/>
      <c r="X2053"/>
      <c r="Y2053"/>
      <c r="Z2053"/>
      <c r="AA2053"/>
      <c r="AB2053"/>
      <c r="AC2053"/>
      <c r="AD2053"/>
      <c r="AE2053"/>
      <c r="AF2053"/>
      <c r="AG2053"/>
      <c r="AH2053"/>
      <c r="AI2053"/>
      <c r="AJ2053"/>
      <c r="AK2053"/>
      <c r="AL2053"/>
      <c r="AM2053"/>
      <c r="AN2053"/>
      <c r="AO2053"/>
      <c r="AP2053"/>
      <c r="AQ2053"/>
      <c r="AR2053"/>
      <c r="AS2053"/>
      <c r="AT2053"/>
      <c r="AU2053"/>
      <c r="AV2053"/>
      <c r="AW2053"/>
      <c r="AX2053"/>
      <c r="AY2053"/>
      <c r="AZ2053"/>
      <c r="BA2053"/>
      <c r="BB2053"/>
      <c r="BC2053"/>
      <c r="BD2053"/>
      <c r="BE2053"/>
      <c r="BF2053"/>
      <c r="BG2053"/>
      <c r="BH2053"/>
      <c r="BI2053"/>
      <c r="BJ2053"/>
      <c r="BK2053"/>
      <c r="BL2053"/>
      <c r="BM2053"/>
      <c r="BN2053"/>
      <c r="BO2053"/>
    </row>
    <row r="2054" spans="1:67" ht="15" x14ac:dyDescent="0.25">
      <c r="A2054" s="245" t="s">
        <v>5290</v>
      </c>
      <c r="B2054" s="245" t="s">
        <v>5289</v>
      </c>
      <c r="C2054" s="245" t="s">
        <v>5306</v>
      </c>
      <c r="D2054" s="245" t="s">
        <v>5305</v>
      </c>
      <c r="E2054" s="246" t="s">
        <v>44</v>
      </c>
      <c r="F2054" s="245" t="s">
        <v>44</v>
      </c>
      <c r="G2054" s="245" t="s">
        <v>5307</v>
      </c>
      <c r="H2054" s="245" t="s">
        <v>11208</v>
      </c>
      <c r="I2054" s="245" t="s">
        <v>24</v>
      </c>
      <c r="J2054" s="245" t="s">
        <v>59</v>
      </c>
      <c r="K2054" s="246" t="s">
        <v>23584</v>
      </c>
      <c r="L2054" s="245" t="s">
        <v>568</v>
      </c>
      <c r="M2054"/>
      <c r="N2054"/>
      <c r="O2054"/>
      <c r="P2054"/>
      <c r="Q2054"/>
      <c r="R2054"/>
      <c r="S2054"/>
      <c r="T2054"/>
      <c r="U2054"/>
      <c r="V2054"/>
      <c r="W2054"/>
      <c r="X2054"/>
      <c r="Y2054"/>
      <c r="Z2054"/>
      <c r="AA2054"/>
      <c r="AB2054"/>
      <c r="AC2054"/>
      <c r="AD2054"/>
      <c r="AE2054"/>
      <c r="AF2054"/>
      <c r="AG2054"/>
      <c r="AH2054"/>
      <c r="AI2054"/>
      <c r="AJ2054"/>
      <c r="AK2054"/>
      <c r="AL2054"/>
      <c r="AM2054"/>
      <c r="AN2054"/>
      <c r="AO2054"/>
      <c r="AP2054"/>
      <c r="AQ2054"/>
      <c r="AR2054"/>
      <c r="AS2054"/>
      <c r="AT2054"/>
      <c r="AU2054"/>
      <c r="AV2054"/>
      <c r="AW2054"/>
      <c r="AX2054"/>
      <c r="AY2054"/>
      <c r="AZ2054"/>
      <c r="BA2054"/>
      <c r="BB2054"/>
      <c r="BC2054"/>
      <c r="BD2054"/>
      <c r="BE2054"/>
      <c r="BF2054"/>
      <c r="BG2054"/>
      <c r="BH2054"/>
      <c r="BI2054"/>
      <c r="BJ2054"/>
      <c r="BK2054"/>
      <c r="BL2054"/>
      <c r="BM2054"/>
      <c r="BN2054"/>
      <c r="BO2054"/>
    </row>
    <row r="2055" spans="1:67" ht="15" x14ac:dyDescent="0.25">
      <c r="A2055" s="245" t="s">
        <v>5290</v>
      </c>
      <c r="B2055" s="245" t="s">
        <v>5289</v>
      </c>
      <c r="C2055" s="245" t="s">
        <v>5306</v>
      </c>
      <c r="D2055" s="245" t="s">
        <v>5305</v>
      </c>
      <c r="E2055" s="246" t="s">
        <v>44</v>
      </c>
      <c r="F2055" s="245" t="s">
        <v>44</v>
      </c>
      <c r="G2055" s="245" t="s">
        <v>5304</v>
      </c>
      <c r="H2055" s="245" t="s">
        <v>11209</v>
      </c>
      <c r="I2055" s="245" t="s">
        <v>24</v>
      </c>
      <c r="J2055" s="245" t="s">
        <v>59</v>
      </c>
      <c r="K2055" s="246" t="s">
        <v>23585</v>
      </c>
      <c r="L2055" s="245" t="s">
        <v>568</v>
      </c>
      <c r="M2055"/>
      <c r="N2055"/>
      <c r="O2055"/>
      <c r="P2055"/>
      <c r="Q2055"/>
      <c r="R2055"/>
      <c r="S2055"/>
      <c r="T2055"/>
      <c r="U2055"/>
      <c r="V2055"/>
      <c r="W2055"/>
      <c r="X2055"/>
      <c r="Y2055"/>
      <c r="Z2055"/>
      <c r="AA2055"/>
      <c r="AB2055"/>
      <c r="AC2055"/>
      <c r="AD2055"/>
      <c r="AE2055"/>
      <c r="AF2055"/>
      <c r="AG2055"/>
      <c r="AH2055"/>
      <c r="AI2055"/>
      <c r="AJ2055"/>
      <c r="AK2055"/>
      <c r="AL2055"/>
      <c r="AM2055"/>
      <c r="AN2055"/>
      <c r="AO2055"/>
      <c r="AP2055"/>
      <c r="AQ2055"/>
      <c r="AR2055"/>
      <c r="AS2055"/>
      <c r="AT2055"/>
      <c r="AU2055"/>
      <c r="AV2055"/>
      <c r="AW2055"/>
      <c r="AX2055"/>
      <c r="AY2055"/>
      <c r="AZ2055"/>
      <c r="BA2055"/>
      <c r="BB2055"/>
      <c r="BC2055"/>
      <c r="BD2055"/>
      <c r="BE2055"/>
      <c r="BF2055"/>
      <c r="BG2055"/>
      <c r="BH2055"/>
      <c r="BI2055"/>
      <c r="BJ2055"/>
      <c r="BK2055"/>
      <c r="BL2055"/>
      <c r="BM2055"/>
      <c r="BN2055"/>
      <c r="BO2055"/>
    </row>
    <row r="2056" spans="1:67" ht="15" x14ac:dyDescent="0.25">
      <c r="A2056" s="245" t="s">
        <v>5290</v>
      </c>
      <c r="B2056" s="245" t="s">
        <v>5289</v>
      </c>
      <c r="C2056" s="245" t="s">
        <v>5306</v>
      </c>
      <c r="D2056" s="245" t="s">
        <v>5305</v>
      </c>
      <c r="E2056" s="246" t="s">
        <v>44</v>
      </c>
      <c r="F2056" s="245" t="s">
        <v>44</v>
      </c>
      <c r="G2056" s="245" t="s">
        <v>11210</v>
      </c>
      <c r="H2056" s="245" t="s">
        <v>11211</v>
      </c>
      <c r="I2056" s="245" t="s">
        <v>11</v>
      </c>
      <c r="J2056" s="245" t="s">
        <v>59</v>
      </c>
      <c r="K2056" s="246" t="s">
        <v>23586</v>
      </c>
      <c r="L2056" s="245" t="s">
        <v>568</v>
      </c>
      <c r="M2056"/>
      <c r="N2056"/>
      <c r="O2056"/>
      <c r="P2056"/>
      <c r="Q2056"/>
      <c r="R2056"/>
      <c r="S2056"/>
      <c r="T2056"/>
      <c r="U2056"/>
      <c r="V2056"/>
      <c r="W2056"/>
      <c r="X2056"/>
      <c r="Y2056"/>
      <c r="Z2056"/>
      <c r="AA2056"/>
      <c r="AB2056"/>
      <c r="AC2056"/>
      <c r="AD2056"/>
      <c r="AE2056"/>
      <c r="AF2056"/>
      <c r="AG2056"/>
      <c r="AH2056"/>
      <c r="AI2056"/>
      <c r="AJ2056"/>
      <c r="AK2056"/>
      <c r="AL2056"/>
      <c r="AM2056"/>
      <c r="AN2056"/>
      <c r="AO2056"/>
      <c r="AP2056"/>
      <c r="AQ2056"/>
      <c r="AR2056"/>
      <c r="AS2056"/>
      <c r="AT2056"/>
      <c r="AU2056"/>
      <c r="AV2056"/>
      <c r="AW2056"/>
      <c r="AX2056"/>
      <c r="AY2056"/>
      <c r="AZ2056"/>
      <c r="BA2056"/>
      <c r="BB2056"/>
      <c r="BC2056"/>
      <c r="BD2056"/>
      <c r="BE2056"/>
      <c r="BF2056"/>
      <c r="BG2056"/>
      <c r="BH2056"/>
      <c r="BI2056"/>
      <c r="BJ2056"/>
      <c r="BK2056"/>
      <c r="BL2056"/>
      <c r="BM2056"/>
      <c r="BN2056"/>
      <c r="BO2056"/>
    </row>
    <row r="2057" spans="1:67" ht="15" x14ac:dyDescent="0.25">
      <c r="A2057" s="245" t="s">
        <v>5290</v>
      </c>
      <c r="B2057" s="245" t="s">
        <v>5289</v>
      </c>
      <c r="C2057" s="245" t="s">
        <v>5303</v>
      </c>
      <c r="D2057" s="245" t="s">
        <v>5302</v>
      </c>
      <c r="E2057" s="246" t="s">
        <v>44</v>
      </c>
      <c r="F2057" s="245" t="s">
        <v>44</v>
      </c>
      <c r="G2057" s="245" t="s">
        <v>11213</v>
      </c>
      <c r="H2057" s="245" t="s">
        <v>11214</v>
      </c>
      <c r="I2057" s="245" t="s">
        <v>24</v>
      </c>
      <c r="J2057" s="245" t="s">
        <v>59</v>
      </c>
      <c r="K2057" s="246" t="s">
        <v>23587</v>
      </c>
      <c r="L2057" s="245" t="s">
        <v>568</v>
      </c>
      <c r="M2057"/>
      <c r="N2057"/>
      <c r="O2057"/>
      <c r="P2057"/>
      <c r="Q2057"/>
      <c r="R2057"/>
      <c r="S2057"/>
      <c r="T2057"/>
      <c r="U2057"/>
      <c r="V2057"/>
      <c r="W2057"/>
      <c r="X2057"/>
      <c r="Y2057"/>
      <c r="Z2057"/>
      <c r="AA2057"/>
      <c r="AB2057"/>
      <c r="AC2057"/>
      <c r="AD2057"/>
      <c r="AE2057"/>
      <c r="AF2057"/>
      <c r="AG2057"/>
      <c r="AH2057"/>
      <c r="AI2057"/>
      <c r="AJ2057"/>
      <c r="AK2057"/>
      <c r="AL2057"/>
      <c r="AM2057"/>
      <c r="AN2057"/>
      <c r="AO2057"/>
      <c r="AP2057"/>
      <c r="AQ2057"/>
      <c r="AR2057"/>
      <c r="AS2057"/>
      <c r="AT2057"/>
      <c r="AU2057"/>
      <c r="AV2057"/>
      <c r="AW2057"/>
      <c r="AX2057"/>
      <c r="AY2057"/>
      <c r="AZ2057"/>
      <c r="BA2057"/>
      <c r="BB2057"/>
      <c r="BC2057"/>
      <c r="BD2057"/>
      <c r="BE2057"/>
      <c r="BF2057"/>
      <c r="BG2057"/>
      <c r="BH2057"/>
      <c r="BI2057"/>
      <c r="BJ2057"/>
      <c r="BK2057"/>
      <c r="BL2057"/>
      <c r="BM2057"/>
      <c r="BN2057"/>
      <c r="BO2057"/>
    </row>
    <row r="2058" spans="1:67" ht="15" x14ac:dyDescent="0.25">
      <c r="A2058" s="245" t="s">
        <v>5290</v>
      </c>
      <c r="B2058" s="245" t="s">
        <v>5289</v>
      </c>
      <c r="C2058" s="245" t="s">
        <v>5303</v>
      </c>
      <c r="D2058" s="245" t="s">
        <v>5302</v>
      </c>
      <c r="E2058" s="246" t="s">
        <v>44</v>
      </c>
      <c r="F2058" s="245" t="s">
        <v>44</v>
      </c>
      <c r="G2058" s="245" t="s">
        <v>11215</v>
      </c>
      <c r="H2058" s="245" t="s">
        <v>11216</v>
      </c>
      <c r="I2058" s="245" t="s">
        <v>24</v>
      </c>
      <c r="J2058" s="245" t="s">
        <v>59</v>
      </c>
      <c r="K2058" s="246" t="s">
        <v>23588</v>
      </c>
      <c r="L2058" s="245" t="s">
        <v>568</v>
      </c>
      <c r="M2058"/>
      <c r="N2058"/>
      <c r="O2058"/>
      <c r="P2058"/>
      <c r="Q2058"/>
      <c r="R2058"/>
      <c r="S2058"/>
      <c r="T2058"/>
      <c r="U2058"/>
      <c r="V2058"/>
      <c r="W2058"/>
      <c r="X2058"/>
      <c r="Y2058"/>
      <c r="Z2058"/>
      <c r="AA2058"/>
      <c r="AB2058"/>
      <c r="AC2058"/>
      <c r="AD2058"/>
      <c r="AE2058"/>
      <c r="AF2058"/>
      <c r="AG2058"/>
      <c r="AH2058"/>
      <c r="AI2058"/>
      <c r="AJ2058"/>
      <c r="AK2058"/>
      <c r="AL2058"/>
      <c r="AM2058"/>
      <c r="AN2058"/>
      <c r="AO2058"/>
      <c r="AP2058"/>
      <c r="AQ2058"/>
      <c r="AR2058"/>
      <c r="AS2058"/>
      <c r="AT2058"/>
      <c r="AU2058"/>
      <c r="AV2058"/>
      <c r="AW2058"/>
      <c r="AX2058"/>
      <c r="AY2058"/>
      <c r="AZ2058"/>
      <c r="BA2058"/>
      <c r="BB2058"/>
      <c r="BC2058"/>
      <c r="BD2058"/>
      <c r="BE2058"/>
      <c r="BF2058"/>
      <c r="BG2058"/>
      <c r="BH2058"/>
      <c r="BI2058"/>
      <c r="BJ2058"/>
      <c r="BK2058"/>
      <c r="BL2058"/>
      <c r="BM2058"/>
      <c r="BN2058"/>
      <c r="BO2058"/>
    </row>
    <row r="2059" spans="1:67" ht="15" x14ac:dyDescent="0.25">
      <c r="A2059" s="245" t="s">
        <v>5290</v>
      </c>
      <c r="B2059" s="245" t="s">
        <v>5289</v>
      </c>
      <c r="C2059" s="245" t="s">
        <v>5301</v>
      </c>
      <c r="D2059" s="245" t="s">
        <v>5300</v>
      </c>
      <c r="E2059" s="246" t="s">
        <v>44</v>
      </c>
      <c r="F2059" s="245" t="s">
        <v>44</v>
      </c>
      <c r="G2059" s="245" t="s">
        <v>11217</v>
      </c>
      <c r="H2059" s="245" t="s">
        <v>11218</v>
      </c>
      <c r="I2059" s="245" t="s">
        <v>24</v>
      </c>
      <c r="J2059" s="245" t="s">
        <v>59</v>
      </c>
      <c r="K2059" s="246" t="s">
        <v>16299</v>
      </c>
      <c r="L2059" s="245" t="s">
        <v>568</v>
      </c>
      <c r="M2059"/>
      <c r="N2059"/>
      <c r="O2059"/>
      <c r="P2059"/>
      <c r="Q2059"/>
      <c r="R2059"/>
      <c r="S2059"/>
      <c r="T2059"/>
      <c r="U2059"/>
      <c r="V2059"/>
      <c r="W2059"/>
      <c r="X2059"/>
      <c r="Y2059"/>
      <c r="Z2059"/>
      <c r="AA2059"/>
      <c r="AB2059"/>
      <c r="AC2059"/>
      <c r="AD2059"/>
      <c r="AE2059"/>
      <c r="AF2059"/>
      <c r="AG2059"/>
      <c r="AH2059"/>
      <c r="AI2059"/>
      <c r="AJ2059"/>
      <c r="AK2059"/>
      <c r="AL2059"/>
      <c r="AM2059"/>
      <c r="AN2059"/>
      <c r="AO2059"/>
      <c r="AP2059"/>
      <c r="AQ2059"/>
      <c r="AR2059"/>
      <c r="AS2059"/>
      <c r="AT2059"/>
      <c r="AU2059"/>
      <c r="AV2059"/>
      <c r="AW2059"/>
      <c r="AX2059"/>
      <c r="AY2059"/>
      <c r="AZ2059"/>
      <c r="BA2059"/>
      <c r="BB2059"/>
      <c r="BC2059"/>
      <c r="BD2059"/>
      <c r="BE2059"/>
      <c r="BF2059"/>
      <c r="BG2059"/>
      <c r="BH2059"/>
      <c r="BI2059"/>
      <c r="BJ2059"/>
      <c r="BK2059"/>
      <c r="BL2059"/>
      <c r="BM2059"/>
      <c r="BN2059"/>
      <c r="BO2059"/>
    </row>
    <row r="2060" spans="1:67" ht="15" x14ac:dyDescent="0.25">
      <c r="A2060" s="245" t="s">
        <v>5290</v>
      </c>
      <c r="B2060" s="245" t="s">
        <v>5289</v>
      </c>
      <c r="C2060" s="245" t="s">
        <v>5301</v>
      </c>
      <c r="D2060" s="245" t="s">
        <v>5300</v>
      </c>
      <c r="E2060" s="246" t="s">
        <v>44</v>
      </c>
      <c r="F2060" s="245" t="s">
        <v>44</v>
      </c>
      <c r="G2060" s="245" t="s">
        <v>11219</v>
      </c>
      <c r="H2060" s="245" t="s">
        <v>11220</v>
      </c>
      <c r="I2060" s="245" t="s">
        <v>24</v>
      </c>
      <c r="J2060" s="245" t="s">
        <v>59</v>
      </c>
      <c r="K2060" s="246" t="s">
        <v>15322</v>
      </c>
      <c r="L2060" s="245" t="s">
        <v>568</v>
      </c>
      <c r="M2060"/>
      <c r="N2060"/>
      <c r="O2060"/>
      <c r="P2060"/>
      <c r="Q2060"/>
      <c r="R2060"/>
      <c r="S2060"/>
      <c r="T2060"/>
      <c r="U2060"/>
      <c r="V2060"/>
      <c r="W2060"/>
      <c r="X2060"/>
      <c r="Y2060"/>
      <c r="Z2060"/>
      <c r="AA2060"/>
      <c r="AB2060"/>
      <c r="AC2060"/>
      <c r="AD2060"/>
      <c r="AE2060"/>
      <c r="AF2060"/>
      <c r="AG2060"/>
      <c r="AH2060"/>
      <c r="AI2060"/>
      <c r="AJ2060"/>
      <c r="AK2060"/>
      <c r="AL2060"/>
      <c r="AM2060"/>
      <c r="AN2060"/>
      <c r="AO2060"/>
      <c r="AP2060"/>
      <c r="AQ2060"/>
      <c r="AR2060"/>
      <c r="AS2060"/>
      <c r="AT2060"/>
      <c r="AU2060"/>
      <c r="AV2060"/>
      <c r="AW2060"/>
      <c r="AX2060"/>
      <c r="AY2060"/>
      <c r="AZ2060"/>
      <c r="BA2060"/>
      <c r="BB2060"/>
      <c r="BC2060"/>
      <c r="BD2060"/>
      <c r="BE2060"/>
      <c r="BF2060"/>
      <c r="BG2060"/>
      <c r="BH2060"/>
      <c r="BI2060"/>
      <c r="BJ2060"/>
      <c r="BK2060"/>
      <c r="BL2060"/>
      <c r="BM2060"/>
      <c r="BN2060"/>
      <c r="BO2060"/>
    </row>
    <row r="2061" spans="1:67" ht="15" x14ac:dyDescent="0.25">
      <c r="A2061" s="245" t="s">
        <v>5290</v>
      </c>
      <c r="B2061" s="245" t="s">
        <v>5289</v>
      </c>
      <c r="C2061" s="245" t="s">
        <v>5301</v>
      </c>
      <c r="D2061" s="245" t="s">
        <v>5300</v>
      </c>
      <c r="E2061" s="246" t="s">
        <v>44</v>
      </c>
      <c r="F2061" s="245" t="s">
        <v>44</v>
      </c>
      <c r="G2061" s="245" t="s">
        <v>11222</v>
      </c>
      <c r="H2061" s="245" t="s">
        <v>11223</v>
      </c>
      <c r="I2061" s="245" t="s">
        <v>24</v>
      </c>
      <c r="J2061" s="245" t="s">
        <v>59</v>
      </c>
      <c r="K2061" s="246" t="s">
        <v>22984</v>
      </c>
      <c r="L2061" s="245" t="s">
        <v>568</v>
      </c>
      <c r="M2061"/>
      <c r="N2061"/>
      <c r="O2061"/>
      <c r="P2061"/>
      <c r="Q2061"/>
      <c r="R2061"/>
      <c r="S2061"/>
      <c r="T2061"/>
      <c r="U2061"/>
      <c r="V2061"/>
      <c r="W2061"/>
      <c r="X2061"/>
      <c r="Y2061"/>
      <c r="Z2061"/>
      <c r="AA2061"/>
      <c r="AB2061"/>
      <c r="AC2061"/>
      <c r="AD2061"/>
      <c r="AE2061"/>
      <c r="AF2061"/>
      <c r="AG2061"/>
      <c r="AH2061"/>
      <c r="AI2061"/>
      <c r="AJ2061"/>
      <c r="AK2061"/>
      <c r="AL2061"/>
      <c r="AM2061"/>
      <c r="AN2061"/>
      <c r="AO2061"/>
      <c r="AP2061"/>
      <c r="AQ2061"/>
      <c r="AR2061"/>
      <c r="AS2061"/>
      <c r="AT2061"/>
      <c r="AU2061"/>
      <c r="AV2061"/>
      <c r="AW2061"/>
      <c r="AX2061"/>
      <c r="AY2061"/>
      <c r="AZ2061"/>
      <c r="BA2061"/>
      <c r="BB2061"/>
      <c r="BC2061"/>
      <c r="BD2061"/>
      <c r="BE2061"/>
      <c r="BF2061"/>
      <c r="BG2061"/>
      <c r="BH2061"/>
      <c r="BI2061"/>
      <c r="BJ2061"/>
      <c r="BK2061"/>
      <c r="BL2061"/>
      <c r="BM2061"/>
      <c r="BN2061"/>
      <c r="BO2061"/>
    </row>
    <row r="2062" spans="1:67" ht="15" x14ac:dyDescent="0.25">
      <c r="A2062" s="245" t="s">
        <v>5290</v>
      </c>
      <c r="B2062" s="245" t="s">
        <v>5289</v>
      </c>
      <c r="C2062" s="245" t="s">
        <v>5301</v>
      </c>
      <c r="D2062" s="245" t="s">
        <v>5300</v>
      </c>
      <c r="E2062" s="246" t="s">
        <v>44</v>
      </c>
      <c r="F2062" s="245" t="s">
        <v>44</v>
      </c>
      <c r="G2062" s="245" t="s">
        <v>11224</v>
      </c>
      <c r="H2062" s="245" t="s">
        <v>11225</v>
      </c>
      <c r="I2062" s="245" t="s">
        <v>24</v>
      </c>
      <c r="J2062" s="245" t="s">
        <v>59</v>
      </c>
      <c r="K2062" s="246" t="s">
        <v>18158</v>
      </c>
      <c r="L2062" s="245" t="s">
        <v>568</v>
      </c>
      <c r="M2062"/>
      <c r="N2062"/>
      <c r="O2062"/>
      <c r="P2062"/>
      <c r="Q2062"/>
      <c r="R2062"/>
      <c r="S2062"/>
      <c r="T2062"/>
      <c r="U2062"/>
      <c r="V2062"/>
      <c r="W2062"/>
      <c r="X2062"/>
      <c r="Y2062"/>
      <c r="Z2062"/>
      <c r="AA2062"/>
      <c r="AB2062"/>
      <c r="AC2062"/>
      <c r="AD2062"/>
      <c r="AE2062"/>
      <c r="AF2062"/>
      <c r="AG2062"/>
      <c r="AH2062"/>
      <c r="AI2062"/>
      <c r="AJ2062"/>
      <c r="AK2062"/>
      <c r="AL2062"/>
      <c r="AM2062"/>
      <c r="AN2062"/>
      <c r="AO2062"/>
      <c r="AP2062"/>
      <c r="AQ2062"/>
      <c r="AR2062"/>
      <c r="AS2062"/>
      <c r="AT2062"/>
      <c r="AU2062"/>
      <c r="AV2062"/>
      <c r="AW2062"/>
      <c r="AX2062"/>
      <c r="AY2062"/>
      <c r="AZ2062"/>
      <c r="BA2062"/>
      <c r="BB2062"/>
      <c r="BC2062"/>
      <c r="BD2062"/>
      <c r="BE2062"/>
      <c r="BF2062"/>
      <c r="BG2062"/>
      <c r="BH2062"/>
      <c r="BI2062"/>
      <c r="BJ2062"/>
      <c r="BK2062"/>
      <c r="BL2062"/>
      <c r="BM2062"/>
      <c r="BN2062"/>
      <c r="BO2062"/>
    </row>
    <row r="2063" spans="1:67" ht="15" x14ac:dyDescent="0.25">
      <c r="A2063" s="245" t="s">
        <v>5290</v>
      </c>
      <c r="B2063" s="245" t="s">
        <v>5289</v>
      </c>
      <c r="C2063" s="245" t="s">
        <v>5301</v>
      </c>
      <c r="D2063" s="245" t="s">
        <v>5300</v>
      </c>
      <c r="E2063" s="246" t="s">
        <v>44</v>
      </c>
      <c r="F2063" s="245" t="s">
        <v>44</v>
      </c>
      <c r="G2063" s="245" t="s">
        <v>11227</v>
      </c>
      <c r="H2063" s="245" t="s">
        <v>11228</v>
      </c>
      <c r="I2063" s="245" t="s">
        <v>24</v>
      </c>
      <c r="J2063" s="245" t="s">
        <v>59</v>
      </c>
      <c r="K2063" s="246" t="s">
        <v>23589</v>
      </c>
      <c r="L2063" s="245" t="s">
        <v>568</v>
      </c>
      <c r="M2063"/>
      <c r="N2063"/>
      <c r="O2063"/>
      <c r="P2063"/>
      <c r="Q2063"/>
      <c r="R2063"/>
      <c r="S2063"/>
      <c r="T2063"/>
      <c r="U2063"/>
      <c r="V2063"/>
      <c r="W2063"/>
      <c r="X2063"/>
      <c r="Y2063"/>
      <c r="Z2063"/>
      <c r="AA2063"/>
      <c r="AB2063"/>
      <c r="AC2063"/>
      <c r="AD2063"/>
      <c r="AE2063"/>
      <c r="AF2063"/>
      <c r="AG2063"/>
      <c r="AH2063"/>
      <c r="AI2063"/>
      <c r="AJ2063"/>
      <c r="AK2063"/>
      <c r="AL2063"/>
      <c r="AM2063"/>
      <c r="AN2063"/>
      <c r="AO2063"/>
      <c r="AP2063"/>
      <c r="AQ2063"/>
      <c r="AR2063"/>
      <c r="AS2063"/>
      <c r="AT2063"/>
      <c r="AU2063"/>
      <c r="AV2063"/>
      <c r="AW2063"/>
      <c r="AX2063"/>
      <c r="AY2063"/>
      <c r="AZ2063"/>
      <c r="BA2063"/>
      <c r="BB2063"/>
      <c r="BC2063"/>
      <c r="BD2063"/>
      <c r="BE2063"/>
      <c r="BF2063"/>
      <c r="BG2063"/>
      <c r="BH2063"/>
      <c r="BI2063"/>
      <c r="BJ2063"/>
      <c r="BK2063"/>
      <c r="BL2063"/>
      <c r="BM2063"/>
      <c r="BN2063"/>
      <c r="BO2063"/>
    </row>
    <row r="2064" spans="1:67" ht="15" x14ac:dyDescent="0.25">
      <c r="A2064" s="245" t="s">
        <v>5290</v>
      </c>
      <c r="B2064" s="245" t="s">
        <v>5289</v>
      </c>
      <c r="C2064" s="245" t="s">
        <v>5301</v>
      </c>
      <c r="D2064" s="245" t="s">
        <v>5300</v>
      </c>
      <c r="E2064" s="246" t="s">
        <v>44</v>
      </c>
      <c r="F2064" s="245" t="s">
        <v>44</v>
      </c>
      <c r="G2064" s="245" t="s">
        <v>11229</v>
      </c>
      <c r="H2064" s="245" t="s">
        <v>11230</v>
      </c>
      <c r="I2064" s="245" t="s">
        <v>24</v>
      </c>
      <c r="J2064" s="245" t="s">
        <v>59</v>
      </c>
      <c r="K2064" s="246" t="s">
        <v>23590</v>
      </c>
      <c r="L2064" s="245" t="s">
        <v>568</v>
      </c>
      <c r="M2064"/>
      <c r="N2064"/>
      <c r="O2064"/>
      <c r="P2064"/>
      <c r="Q2064"/>
      <c r="R2064"/>
      <c r="S2064"/>
      <c r="T2064"/>
      <c r="U2064"/>
      <c r="V2064"/>
      <c r="W2064"/>
      <c r="X2064"/>
      <c r="Y2064"/>
      <c r="Z2064"/>
      <c r="AA2064"/>
      <c r="AB2064"/>
      <c r="AC2064"/>
      <c r="AD2064"/>
      <c r="AE2064"/>
      <c r="AF2064"/>
      <c r="AG2064"/>
      <c r="AH2064"/>
      <c r="AI2064"/>
      <c r="AJ2064"/>
      <c r="AK2064"/>
      <c r="AL2064"/>
      <c r="AM2064"/>
      <c r="AN2064"/>
      <c r="AO2064"/>
      <c r="AP2064"/>
      <c r="AQ2064"/>
      <c r="AR2064"/>
      <c r="AS2064"/>
      <c r="AT2064"/>
      <c r="AU2064"/>
      <c r="AV2064"/>
      <c r="AW2064"/>
      <c r="AX2064"/>
      <c r="AY2064"/>
      <c r="AZ2064"/>
      <c r="BA2064"/>
      <c r="BB2064"/>
      <c r="BC2064"/>
      <c r="BD2064"/>
      <c r="BE2064"/>
      <c r="BF2064"/>
      <c r="BG2064"/>
      <c r="BH2064"/>
      <c r="BI2064"/>
      <c r="BJ2064"/>
      <c r="BK2064"/>
      <c r="BL2064"/>
      <c r="BM2064"/>
      <c r="BN2064"/>
      <c r="BO2064"/>
    </row>
    <row r="2065" spans="1:67" ht="15" x14ac:dyDescent="0.25">
      <c r="A2065" s="245" t="s">
        <v>5290</v>
      </c>
      <c r="B2065" s="245" t="s">
        <v>5289</v>
      </c>
      <c r="C2065" s="245" t="s">
        <v>5301</v>
      </c>
      <c r="D2065" s="245" t="s">
        <v>5300</v>
      </c>
      <c r="E2065" s="246" t="s">
        <v>44</v>
      </c>
      <c r="F2065" s="245" t="s">
        <v>44</v>
      </c>
      <c r="G2065" s="245" t="s">
        <v>11231</v>
      </c>
      <c r="H2065" s="245" t="s">
        <v>11232</v>
      </c>
      <c r="I2065" s="245" t="s">
        <v>24</v>
      </c>
      <c r="J2065" s="245" t="s">
        <v>59</v>
      </c>
      <c r="K2065" s="246" t="s">
        <v>23591</v>
      </c>
      <c r="L2065" s="245" t="s">
        <v>568</v>
      </c>
      <c r="M2065"/>
      <c r="N2065"/>
      <c r="O2065"/>
      <c r="P2065"/>
      <c r="Q2065"/>
      <c r="R2065"/>
      <c r="S2065"/>
      <c r="T2065"/>
      <c r="U2065"/>
      <c r="V2065"/>
      <c r="W2065"/>
      <c r="X2065"/>
      <c r="Y2065"/>
      <c r="Z2065"/>
      <c r="AA2065"/>
      <c r="AB2065"/>
      <c r="AC2065"/>
      <c r="AD2065"/>
      <c r="AE2065"/>
      <c r="AF2065"/>
      <c r="AG2065"/>
      <c r="AH2065"/>
      <c r="AI2065"/>
      <c r="AJ2065"/>
      <c r="AK2065"/>
      <c r="AL2065"/>
      <c r="AM2065"/>
      <c r="AN2065"/>
      <c r="AO2065"/>
      <c r="AP2065"/>
      <c r="AQ2065"/>
      <c r="AR2065"/>
      <c r="AS2065"/>
      <c r="AT2065"/>
      <c r="AU2065"/>
      <c r="AV2065"/>
      <c r="AW2065"/>
      <c r="AX2065"/>
      <c r="AY2065"/>
      <c r="AZ2065"/>
      <c r="BA2065"/>
      <c r="BB2065"/>
      <c r="BC2065"/>
      <c r="BD2065"/>
      <c r="BE2065"/>
      <c r="BF2065"/>
      <c r="BG2065"/>
      <c r="BH2065"/>
      <c r="BI2065"/>
      <c r="BJ2065"/>
      <c r="BK2065"/>
      <c r="BL2065"/>
      <c r="BM2065"/>
      <c r="BN2065"/>
      <c r="BO2065"/>
    </row>
    <row r="2066" spans="1:67" ht="15" x14ac:dyDescent="0.25">
      <c r="A2066" s="245" t="s">
        <v>5290</v>
      </c>
      <c r="B2066" s="245" t="s">
        <v>5289</v>
      </c>
      <c r="C2066" s="245" t="s">
        <v>5301</v>
      </c>
      <c r="D2066" s="245" t="s">
        <v>5300</v>
      </c>
      <c r="E2066" s="246" t="s">
        <v>44</v>
      </c>
      <c r="F2066" s="245" t="s">
        <v>44</v>
      </c>
      <c r="G2066" s="245" t="s">
        <v>11234</v>
      </c>
      <c r="H2066" s="245" t="s">
        <v>11235</v>
      </c>
      <c r="I2066" s="245" t="s">
        <v>24</v>
      </c>
      <c r="J2066" s="245" t="s">
        <v>59</v>
      </c>
      <c r="K2066" s="246" t="s">
        <v>13944</v>
      </c>
      <c r="L2066" s="245" t="s">
        <v>568</v>
      </c>
      <c r="M2066"/>
      <c r="N2066"/>
      <c r="O2066"/>
      <c r="P2066"/>
      <c r="Q2066"/>
      <c r="R2066"/>
      <c r="S2066"/>
      <c r="T2066"/>
      <c r="U2066"/>
      <c r="V2066"/>
      <c r="W2066"/>
      <c r="X2066"/>
      <c r="Y2066"/>
      <c r="Z2066"/>
      <c r="AA2066"/>
      <c r="AB2066"/>
      <c r="AC2066"/>
      <c r="AD2066"/>
      <c r="AE2066"/>
      <c r="AF2066"/>
      <c r="AG2066"/>
      <c r="AH2066"/>
      <c r="AI2066"/>
      <c r="AJ2066"/>
      <c r="AK2066"/>
      <c r="AL2066"/>
      <c r="AM2066"/>
      <c r="AN2066"/>
      <c r="AO2066"/>
      <c r="AP2066"/>
      <c r="AQ2066"/>
      <c r="AR2066"/>
      <c r="AS2066"/>
      <c r="AT2066"/>
      <c r="AU2066"/>
      <c r="AV2066"/>
      <c r="AW2066"/>
      <c r="AX2066"/>
      <c r="AY2066"/>
      <c r="AZ2066"/>
      <c r="BA2066"/>
      <c r="BB2066"/>
      <c r="BC2066"/>
      <c r="BD2066"/>
      <c r="BE2066"/>
      <c r="BF2066"/>
      <c r="BG2066"/>
      <c r="BH2066"/>
      <c r="BI2066"/>
      <c r="BJ2066"/>
      <c r="BK2066"/>
      <c r="BL2066"/>
      <c r="BM2066"/>
      <c r="BN2066"/>
      <c r="BO2066"/>
    </row>
    <row r="2067" spans="1:67" ht="15" x14ac:dyDescent="0.25">
      <c r="A2067" s="245" t="s">
        <v>5290</v>
      </c>
      <c r="B2067" s="245" t="s">
        <v>5289</v>
      </c>
      <c r="C2067" s="245" t="s">
        <v>5299</v>
      </c>
      <c r="D2067" s="245" t="s">
        <v>5298</v>
      </c>
      <c r="E2067" s="246" t="s">
        <v>44</v>
      </c>
      <c r="F2067" s="245" t="s">
        <v>44</v>
      </c>
      <c r="G2067" s="245" t="s">
        <v>11237</v>
      </c>
      <c r="H2067" s="245" t="s">
        <v>11238</v>
      </c>
      <c r="I2067" s="245" t="s">
        <v>11</v>
      </c>
      <c r="J2067" s="245" t="s">
        <v>59</v>
      </c>
      <c r="K2067" s="246" t="s">
        <v>19177</v>
      </c>
      <c r="L2067" s="245" t="s">
        <v>568</v>
      </c>
      <c r="M2067"/>
      <c r="N2067"/>
      <c r="O2067"/>
      <c r="P2067"/>
      <c r="Q2067"/>
      <c r="R2067"/>
      <c r="S2067"/>
      <c r="T2067"/>
      <c r="U2067"/>
      <c r="V2067"/>
      <c r="W2067"/>
      <c r="X2067"/>
      <c r="Y2067"/>
      <c r="Z2067"/>
      <c r="AA2067"/>
      <c r="AB2067"/>
      <c r="AC2067"/>
      <c r="AD2067"/>
      <c r="AE2067"/>
      <c r="AF2067"/>
      <c r="AG2067"/>
      <c r="AH2067"/>
      <c r="AI2067"/>
      <c r="AJ2067"/>
      <c r="AK2067"/>
      <c r="AL2067"/>
      <c r="AM2067"/>
      <c r="AN2067"/>
      <c r="AO2067"/>
      <c r="AP2067"/>
      <c r="AQ2067"/>
      <c r="AR2067"/>
      <c r="AS2067"/>
      <c r="AT2067"/>
      <c r="AU2067"/>
      <c r="AV2067"/>
      <c r="AW2067"/>
      <c r="AX2067"/>
      <c r="AY2067"/>
      <c r="AZ2067"/>
      <c r="BA2067"/>
      <c r="BB2067"/>
      <c r="BC2067"/>
      <c r="BD2067"/>
      <c r="BE2067"/>
      <c r="BF2067"/>
      <c r="BG2067"/>
      <c r="BH2067"/>
      <c r="BI2067"/>
      <c r="BJ2067"/>
      <c r="BK2067"/>
      <c r="BL2067"/>
      <c r="BM2067"/>
      <c r="BN2067"/>
      <c r="BO2067"/>
    </row>
    <row r="2068" spans="1:67" ht="15" x14ac:dyDescent="0.25">
      <c r="A2068" s="245" t="s">
        <v>5290</v>
      </c>
      <c r="B2068" s="245" t="s">
        <v>5289</v>
      </c>
      <c r="C2068" s="245" t="s">
        <v>5299</v>
      </c>
      <c r="D2068" s="245" t="s">
        <v>5298</v>
      </c>
      <c r="E2068" s="246" t="s">
        <v>44</v>
      </c>
      <c r="F2068" s="245" t="s">
        <v>44</v>
      </c>
      <c r="G2068" s="245" t="s">
        <v>11239</v>
      </c>
      <c r="H2068" s="245" t="s">
        <v>11240</v>
      </c>
      <c r="I2068" s="245" t="s">
        <v>11</v>
      </c>
      <c r="J2068" s="245" t="s">
        <v>59</v>
      </c>
      <c r="K2068" s="246" t="s">
        <v>23592</v>
      </c>
      <c r="L2068" s="245" t="s">
        <v>568</v>
      </c>
      <c r="M2068"/>
      <c r="N2068"/>
      <c r="O2068"/>
      <c r="P2068"/>
      <c r="Q2068"/>
      <c r="R2068"/>
      <c r="S2068"/>
      <c r="T2068"/>
      <c r="U2068"/>
      <c r="V2068"/>
      <c r="W2068"/>
      <c r="X2068"/>
      <c r="Y2068"/>
      <c r="Z2068"/>
      <c r="AA2068"/>
      <c r="AB2068"/>
      <c r="AC2068"/>
      <c r="AD2068"/>
      <c r="AE2068"/>
      <c r="AF2068"/>
      <c r="AG2068"/>
      <c r="AH2068"/>
      <c r="AI2068"/>
      <c r="AJ2068"/>
      <c r="AK2068"/>
      <c r="AL2068"/>
      <c r="AM2068"/>
      <c r="AN2068"/>
      <c r="AO2068"/>
      <c r="AP2068"/>
      <c r="AQ2068"/>
      <c r="AR2068"/>
      <c r="AS2068"/>
      <c r="AT2068"/>
      <c r="AU2068"/>
      <c r="AV2068"/>
      <c r="AW2068"/>
      <c r="AX2068"/>
      <c r="AY2068"/>
      <c r="AZ2068"/>
      <c r="BA2068"/>
      <c r="BB2068"/>
      <c r="BC2068"/>
      <c r="BD2068"/>
      <c r="BE2068"/>
      <c r="BF2068"/>
      <c r="BG2068"/>
      <c r="BH2068"/>
      <c r="BI2068"/>
      <c r="BJ2068"/>
      <c r="BK2068"/>
      <c r="BL2068"/>
      <c r="BM2068"/>
      <c r="BN2068"/>
      <c r="BO2068"/>
    </row>
    <row r="2069" spans="1:67" ht="15" x14ac:dyDescent="0.25">
      <c r="A2069" s="245" t="s">
        <v>5290</v>
      </c>
      <c r="B2069" s="245" t="s">
        <v>5289</v>
      </c>
      <c r="C2069" s="245" t="s">
        <v>5299</v>
      </c>
      <c r="D2069" s="245" t="s">
        <v>5298</v>
      </c>
      <c r="E2069" s="246" t="s">
        <v>44</v>
      </c>
      <c r="F2069" s="245" t="s">
        <v>44</v>
      </c>
      <c r="G2069" s="245" t="s">
        <v>11241</v>
      </c>
      <c r="H2069" s="245" t="s">
        <v>11242</v>
      </c>
      <c r="I2069" s="245" t="s">
        <v>11</v>
      </c>
      <c r="J2069" s="245" t="s">
        <v>59</v>
      </c>
      <c r="K2069" s="246" t="s">
        <v>23593</v>
      </c>
      <c r="L2069" s="245" t="s">
        <v>568</v>
      </c>
      <c r="M2069"/>
      <c r="N2069"/>
      <c r="O2069"/>
      <c r="P2069"/>
      <c r="Q2069"/>
      <c r="R2069"/>
      <c r="S2069"/>
      <c r="T2069"/>
      <c r="U2069"/>
      <c r="V2069"/>
      <c r="W2069"/>
      <c r="X2069"/>
      <c r="Y2069"/>
      <c r="Z2069"/>
      <c r="AA2069"/>
      <c r="AB2069"/>
      <c r="AC2069"/>
      <c r="AD2069"/>
      <c r="AE2069"/>
      <c r="AF2069"/>
      <c r="AG2069"/>
      <c r="AH2069"/>
      <c r="AI2069"/>
      <c r="AJ2069"/>
      <c r="AK2069"/>
      <c r="AL2069"/>
      <c r="AM2069"/>
      <c r="AN2069"/>
      <c r="AO2069"/>
      <c r="AP2069"/>
      <c r="AQ2069"/>
      <c r="AR2069"/>
      <c r="AS2069"/>
      <c r="AT2069"/>
      <c r="AU2069"/>
      <c r="AV2069"/>
      <c r="AW2069"/>
      <c r="AX2069"/>
      <c r="AY2069"/>
      <c r="AZ2069"/>
      <c r="BA2069"/>
      <c r="BB2069"/>
      <c r="BC2069"/>
      <c r="BD2069"/>
      <c r="BE2069"/>
      <c r="BF2069"/>
      <c r="BG2069"/>
      <c r="BH2069"/>
      <c r="BI2069"/>
      <c r="BJ2069"/>
      <c r="BK2069"/>
      <c r="BL2069"/>
      <c r="BM2069"/>
      <c r="BN2069"/>
      <c r="BO2069"/>
    </row>
    <row r="2070" spans="1:67" ht="15" x14ac:dyDescent="0.25">
      <c r="A2070" s="245" t="s">
        <v>5290</v>
      </c>
      <c r="B2070" s="245" t="s">
        <v>5289</v>
      </c>
      <c r="C2070" s="245" t="s">
        <v>5299</v>
      </c>
      <c r="D2070" s="245" t="s">
        <v>5298</v>
      </c>
      <c r="E2070" s="246" t="s">
        <v>44</v>
      </c>
      <c r="F2070" s="245" t="s">
        <v>44</v>
      </c>
      <c r="G2070" s="245" t="s">
        <v>11243</v>
      </c>
      <c r="H2070" s="245" t="s">
        <v>11244</v>
      </c>
      <c r="I2070" s="245" t="s">
        <v>11</v>
      </c>
      <c r="J2070" s="245" t="s">
        <v>59</v>
      </c>
      <c r="K2070" s="246" t="s">
        <v>23594</v>
      </c>
      <c r="L2070" s="245" t="s">
        <v>568</v>
      </c>
      <c r="M2070"/>
      <c r="N2070"/>
      <c r="O2070"/>
      <c r="P2070"/>
      <c r="Q2070"/>
      <c r="R2070"/>
      <c r="S2070"/>
      <c r="T2070"/>
      <c r="U2070"/>
      <c r="V2070"/>
      <c r="W2070"/>
      <c r="X2070"/>
      <c r="Y2070"/>
      <c r="Z2070"/>
      <c r="AA2070"/>
      <c r="AB2070"/>
      <c r="AC2070"/>
      <c r="AD2070"/>
      <c r="AE2070"/>
      <c r="AF2070"/>
      <c r="AG2070"/>
      <c r="AH2070"/>
      <c r="AI2070"/>
      <c r="AJ2070"/>
      <c r="AK2070"/>
      <c r="AL2070"/>
      <c r="AM2070"/>
      <c r="AN2070"/>
      <c r="AO2070"/>
      <c r="AP2070"/>
      <c r="AQ2070"/>
      <c r="AR2070"/>
      <c r="AS2070"/>
      <c r="AT2070"/>
      <c r="AU2070"/>
      <c r="AV2070"/>
      <c r="AW2070"/>
      <c r="AX2070"/>
      <c r="AY2070"/>
      <c r="AZ2070"/>
      <c r="BA2070"/>
      <c r="BB2070"/>
      <c r="BC2070"/>
      <c r="BD2070"/>
      <c r="BE2070"/>
      <c r="BF2070"/>
      <c r="BG2070"/>
      <c r="BH2070"/>
      <c r="BI2070"/>
      <c r="BJ2070"/>
      <c r="BK2070"/>
      <c r="BL2070"/>
      <c r="BM2070"/>
      <c r="BN2070"/>
      <c r="BO2070"/>
    </row>
    <row r="2071" spans="1:67" ht="15" x14ac:dyDescent="0.25">
      <c r="A2071" s="245" t="s">
        <v>5290</v>
      </c>
      <c r="B2071" s="245" t="s">
        <v>5289</v>
      </c>
      <c r="C2071" s="245" t="s">
        <v>5299</v>
      </c>
      <c r="D2071" s="245" t="s">
        <v>5298</v>
      </c>
      <c r="E2071" s="246" t="s">
        <v>44</v>
      </c>
      <c r="F2071" s="245" t="s">
        <v>44</v>
      </c>
      <c r="G2071" s="245" t="s">
        <v>11245</v>
      </c>
      <c r="H2071" s="245" t="s">
        <v>11246</v>
      </c>
      <c r="I2071" s="245" t="s">
        <v>11</v>
      </c>
      <c r="J2071" s="245" t="s">
        <v>59</v>
      </c>
      <c r="K2071" s="246" t="s">
        <v>23595</v>
      </c>
      <c r="L2071" s="245" t="s">
        <v>568</v>
      </c>
      <c r="M2071"/>
      <c r="N2071"/>
      <c r="O2071"/>
      <c r="P2071"/>
      <c r="Q2071"/>
      <c r="R2071"/>
      <c r="S2071"/>
      <c r="T2071"/>
      <c r="U2071"/>
      <c r="V2071"/>
      <c r="W2071"/>
      <c r="X2071"/>
      <c r="Y2071"/>
      <c r="Z2071"/>
      <c r="AA2071"/>
      <c r="AB2071"/>
      <c r="AC2071"/>
      <c r="AD2071"/>
      <c r="AE2071"/>
      <c r="AF2071"/>
      <c r="AG2071"/>
      <c r="AH2071"/>
      <c r="AI2071"/>
      <c r="AJ2071"/>
      <c r="AK2071"/>
      <c r="AL2071"/>
      <c r="AM2071"/>
      <c r="AN2071"/>
      <c r="AO2071"/>
      <c r="AP2071"/>
      <c r="AQ2071"/>
      <c r="AR2071"/>
      <c r="AS2071"/>
      <c r="AT2071"/>
      <c r="AU2071"/>
      <c r="AV2071"/>
      <c r="AW2071"/>
      <c r="AX2071"/>
      <c r="AY2071"/>
      <c r="AZ2071"/>
      <c r="BA2071"/>
      <c r="BB2071"/>
      <c r="BC2071"/>
      <c r="BD2071"/>
      <c r="BE2071"/>
      <c r="BF2071"/>
      <c r="BG2071"/>
      <c r="BH2071"/>
      <c r="BI2071"/>
      <c r="BJ2071"/>
      <c r="BK2071"/>
      <c r="BL2071"/>
      <c r="BM2071"/>
      <c r="BN2071"/>
      <c r="BO2071"/>
    </row>
    <row r="2072" spans="1:67" ht="15" x14ac:dyDescent="0.25">
      <c r="A2072" s="245" t="s">
        <v>5290</v>
      </c>
      <c r="B2072" s="245" t="s">
        <v>5289</v>
      </c>
      <c r="C2072" s="245" t="s">
        <v>5299</v>
      </c>
      <c r="D2072" s="245" t="s">
        <v>5298</v>
      </c>
      <c r="E2072" s="246" t="s">
        <v>44</v>
      </c>
      <c r="F2072" s="245" t="s">
        <v>44</v>
      </c>
      <c r="G2072" s="245" t="s">
        <v>11247</v>
      </c>
      <c r="H2072" s="245" t="s">
        <v>11248</v>
      </c>
      <c r="I2072" s="245" t="s">
        <v>11</v>
      </c>
      <c r="J2072" s="245" t="s">
        <v>59</v>
      </c>
      <c r="K2072" s="246" t="s">
        <v>23596</v>
      </c>
      <c r="L2072" s="245" t="s">
        <v>568</v>
      </c>
      <c r="M2072"/>
      <c r="N2072"/>
      <c r="O2072"/>
      <c r="P2072"/>
      <c r="Q2072"/>
      <c r="R2072"/>
      <c r="S2072"/>
      <c r="T2072"/>
      <c r="U2072"/>
      <c r="V2072"/>
      <c r="W2072"/>
      <c r="X2072"/>
      <c r="Y2072"/>
      <c r="Z2072"/>
      <c r="AA2072"/>
      <c r="AB2072"/>
      <c r="AC2072"/>
      <c r="AD2072"/>
      <c r="AE2072"/>
      <c r="AF2072"/>
      <c r="AG2072"/>
      <c r="AH2072"/>
      <c r="AI2072"/>
      <c r="AJ2072"/>
      <c r="AK2072"/>
      <c r="AL2072"/>
      <c r="AM2072"/>
      <c r="AN2072"/>
      <c r="AO2072"/>
      <c r="AP2072"/>
      <c r="AQ2072"/>
      <c r="AR2072"/>
      <c r="AS2072"/>
      <c r="AT2072"/>
      <c r="AU2072"/>
      <c r="AV2072"/>
      <c r="AW2072"/>
      <c r="AX2072"/>
      <c r="AY2072"/>
      <c r="AZ2072"/>
      <c r="BA2072"/>
      <c r="BB2072"/>
      <c r="BC2072"/>
      <c r="BD2072"/>
      <c r="BE2072"/>
      <c r="BF2072"/>
      <c r="BG2072"/>
      <c r="BH2072"/>
      <c r="BI2072"/>
      <c r="BJ2072"/>
      <c r="BK2072"/>
      <c r="BL2072"/>
      <c r="BM2072"/>
      <c r="BN2072"/>
      <c r="BO2072"/>
    </row>
    <row r="2073" spans="1:67" ht="15" x14ac:dyDescent="0.25">
      <c r="A2073" s="245" t="s">
        <v>5290</v>
      </c>
      <c r="B2073" s="245" t="s">
        <v>5289</v>
      </c>
      <c r="C2073" s="245" t="s">
        <v>5299</v>
      </c>
      <c r="D2073" s="245" t="s">
        <v>5298</v>
      </c>
      <c r="E2073" s="246" t="s">
        <v>44</v>
      </c>
      <c r="F2073" s="245" t="s">
        <v>44</v>
      </c>
      <c r="G2073" s="245" t="s">
        <v>11249</v>
      </c>
      <c r="H2073" s="245" t="s">
        <v>11250</v>
      </c>
      <c r="I2073" s="245" t="s">
        <v>11</v>
      </c>
      <c r="J2073" s="245" t="s">
        <v>59</v>
      </c>
      <c r="K2073" s="246" t="s">
        <v>23597</v>
      </c>
      <c r="L2073" s="245" t="s">
        <v>568</v>
      </c>
      <c r="M2073"/>
      <c r="N2073"/>
      <c r="O2073"/>
      <c r="P2073"/>
      <c r="Q2073"/>
      <c r="R2073"/>
      <c r="S2073"/>
      <c r="T2073"/>
      <c r="U2073"/>
      <c r="V2073"/>
      <c r="W2073"/>
      <c r="X2073"/>
      <c r="Y2073"/>
      <c r="Z2073"/>
      <c r="AA2073"/>
      <c r="AB2073"/>
      <c r="AC2073"/>
      <c r="AD2073"/>
      <c r="AE2073"/>
      <c r="AF2073"/>
      <c r="AG2073"/>
      <c r="AH2073"/>
      <c r="AI2073"/>
      <c r="AJ2073"/>
      <c r="AK2073"/>
      <c r="AL2073"/>
      <c r="AM2073"/>
      <c r="AN2073"/>
      <c r="AO2073"/>
      <c r="AP2073"/>
      <c r="AQ2073"/>
      <c r="AR2073"/>
      <c r="AS2073"/>
      <c r="AT2073"/>
      <c r="AU2073"/>
      <c r="AV2073"/>
      <c r="AW2073"/>
      <c r="AX2073"/>
      <c r="AY2073"/>
      <c r="AZ2073"/>
      <c r="BA2073"/>
      <c r="BB2073"/>
      <c r="BC2073"/>
      <c r="BD2073"/>
      <c r="BE2073"/>
      <c r="BF2073"/>
      <c r="BG2073"/>
      <c r="BH2073"/>
      <c r="BI2073"/>
      <c r="BJ2073"/>
      <c r="BK2073"/>
      <c r="BL2073"/>
      <c r="BM2073"/>
      <c r="BN2073"/>
      <c r="BO2073"/>
    </row>
    <row r="2074" spans="1:67" ht="15" x14ac:dyDescent="0.25">
      <c r="A2074" s="245" t="s">
        <v>5290</v>
      </c>
      <c r="B2074" s="245" t="s">
        <v>5289</v>
      </c>
      <c r="C2074" s="245" t="s">
        <v>5299</v>
      </c>
      <c r="D2074" s="245" t="s">
        <v>5298</v>
      </c>
      <c r="E2074" s="246" t="s">
        <v>44</v>
      </c>
      <c r="F2074" s="245" t="s">
        <v>44</v>
      </c>
      <c r="G2074" s="245" t="s">
        <v>11251</v>
      </c>
      <c r="H2074" s="245" t="s">
        <v>11252</v>
      </c>
      <c r="I2074" s="245" t="s">
        <v>11</v>
      </c>
      <c r="J2074" s="245" t="s">
        <v>59</v>
      </c>
      <c r="K2074" s="246" t="s">
        <v>23598</v>
      </c>
      <c r="L2074" s="245" t="s">
        <v>568</v>
      </c>
      <c r="M2074"/>
      <c r="N2074"/>
      <c r="O2074"/>
      <c r="P2074"/>
      <c r="Q2074"/>
      <c r="R2074"/>
      <c r="S2074"/>
      <c r="T2074"/>
      <c r="U2074"/>
      <c r="V2074"/>
      <c r="W2074"/>
      <c r="X2074"/>
      <c r="Y2074"/>
      <c r="Z2074"/>
      <c r="AA2074"/>
      <c r="AB2074"/>
      <c r="AC2074"/>
      <c r="AD2074"/>
      <c r="AE2074"/>
      <c r="AF2074"/>
      <c r="AG2074"/>
      <c r="AH2074"/>
      <c r="AI2074"/>
      <c r="AJ2074"/>
      <c r="AK2074"/>
      <c r="AL2074"/>
      <c r="AM2074"/>
      <c r="AN2074"/>
      <c r="AO2074"/>
      <c r="AP2074"/>
      <c r="AQ2074"/>
      <c r="AR2074"/>
      <c r="AS2074"/>
      <c r="AT2074"/>
      <c r="AU2074"/>
      <c r="AV2074"/>
      <c r="AW2074"/>
      <c r="AX2074"/>
      <c r="AY2074"/>
      <c r="AZ2074"/>
      <c r="BA2074"/>
      <c r="BB2074"/>
      <c r="BC2074"/>
      <c r="BD2074"/>
      <c r="BE2074"/>
      <c r="BF2074"/>
      <c r="BG2074"/>
      <c r="BH2074"/>
      <c r="BI2074"/>
      <c r="BJ2074"/>
      <c r="BK2074"/>
      <c r="BL2074"/>
      <c r="BM2074"/>
      <c r="BN2074"/>
      <c r="BO2074"/>
    </row>
    <row r="2075" spans="1:67" ht="15" x14ac:dyDescent="0.25">
      <c r="A2075" s="245" t="s">
        <v>5290</v>
      </c>
      <c r="B2075" s="245" t="s">
        <v>5289</v>
      </c>
      <c r="C2075" s="245" t="s">
        <v>5299</v>
      </c>
      <c r="D2075" s="245" t="s">
        <v>5298</v>
      </c>
      <c r="E2075" s="246" t="s">
        <v>44</v>
      </c>
      <c r="F2075" s="245" t="s">
        <v>44</v>
      </c>
      <c r="G2075" s="245" t="s">
        <v>11253</v>
      </c>
      <c r="H2075" s="245" t="s">
        <v>11254</v>
      </c>
      <c r="I2075" s="245" t="s">
        <v>11</v>
      </c>
      <c r="J2075" s="245" t="s">
        <v>59</v>
      </c>
      <c r="K2075" s="246" t="s">
        <v>23599</v>
      </c>
      <c r="L2075" s="245" t="s">
        <v>568</v>
      </c>
      <c r="M2075"/>
      <c r="N2075"/>
      <c r="O2075"/>
      <c r="P2075"/>
      <c r="Q2075"/>
      <c r="R2075"/>
      <c r="S2075"/>
      <c r="T2075"/>
      <c r="U2075"/>
      <c r="V2075"/>
      <c r="W2075"/>
      <c r="X2075"/>
      <c r="Y2075"/>
      <c r="Z2075"/>
      <c r="AA2075"/>
      <c r="AB2075"/>
      <c r="AC2075"/>
      <c r="AD2075"/>
      <c r="AE2075"/>
      <c r="AF2075"/>
      <c r="AG2075"/>
      <c r="AH2075"/>
      <c r="AI2075"/>
      <c r="AJ2075"/>
      <c r="AK2075"/>
      <c r="AL2075"/>
      <c r="AM2075"/>
      <c r="AN2075"/>
      <c r="AO2075"/>
      <c r="AP2075"/>
      <c r="AQ2075"/>
      <c r="AR2075"/>
      <c r="AS2075"/>
      <c r="AT2075"/>
      <c r="AU2075"/>
      <c r="AV2075"/>
      <c r="AW2075"/>
      <c r="AX2075"/>
      <c r="AY2075"/>
      <c r="AZ2075"/>
      <c r="BA2075"/>
      <c r="BB2075"/>
      <c r="BC2075"/>
      <c r="BD2075"/>
      <c r="BE2075"/>
      <c r="BF2075"/>
      <c r="BG2075"/>
      <c r="BH2075"/>
      <c r="BI2075"/>
      <c r="BJ2075"/>
      <c r="BK2075"/>
      <c r="BL2075"/>
      <c r="BM2075"/>
      <c r="BN2075"/>
      <c r="BO2075"/>
    </row>
    <row r="2076" spans="1:67" ht="15" x14ac:dyDescent="0.25">
      <c r="A2076" s="245" t="s">
        <v>5290</v>
      </c>
      <c r="B2076" s="245" t="s">
        <v>5289</v>
      </c>
      <c r="C2076" s="245" t="s">
        <v>5299</v>
      </c>
      <c r="D2076" s="245" t="s">
        <v>5298</v>
      </c>
      <c r="E2076" s="246" t="s">
        <v>44</v>
      </c>
      <c r="F2076" s="245" t="s">
        <v>44</v>
      </c>
      <c r="G2076" s="245" t="s">
        <v>11255</v>
      </c>
      <c r="H2076" s="245" t="s">
        <v>11256</v>
      </c>
      <c r="I2076" s="245" t="s">
        <v>11</v>
      </c>
      <c r="J2076" s="245" t="s">
        <v>59</v>
      </c>
      <c r="K2076" s="246" t="s">
        <v>15313</v>
      </c>
      <c r="L2076" s="245" t="s">
        <v>568</v>
      </c>
      <c r="M2076"/>
      <c r="N2076"/>
      <c r="O2076"/>
      <c r="P2076"/>
      <c r="Q2076"/>
      <c r="R2076"/>
      <c r="S2076"/>
      <c r="T2076"/>
      <c r="U2076"/>
      <c r="V2076"/>
      <c r="W2076"/>
      <c r="X2076"/>
      <c r="Y2076"/>
      <c r="Z2076"/>
      <c r="AA2076"/>
      <c r="AB2076"/>
      <c r="AC2076"/>
      <c r="AD2076"/>
      <c r="AE2076"/>
      <c r="AF2076"/>
      <c r="AG2076"/>
      <c r="AH2076"/>
      <c r="AI2076"/>
      <c r="AJ2076"/>
      <c r="AK2076"/>
      <c r="AL2076"/>
      <c r="AM2076"/>
      <c r="AN2076"/>
      <c r="AO2076"/>
      <c r="AP2076"/>
      <c r="AQ2076"/>
      <c r="AR2076"/>
      <c r="AS2076"/>
      <c r="AT2076"/>
      <c r="AU2076"/>
      <c r="AV2076"/>
      <c r="AW2076"/>
      <c r="AX2076"/>
      <c r="AY2076"/>
      <c r="AZ2076"/>
      <c r="BA2076"/>
      <c r="BB2076"/>
      <c r="BC2076"/>
      <c r="BD2076"/>
      <c r="BE2076"/>
      <c r="BF2076"/>
      <c r="BG2076"/>
      <c r="BH2076"/>
      <c r="BI2076"/>
      <c r="BJ2076"/>
      <c r="BK2076"/>
      <c r="BL2076"/>
      <c r="BM2076"/>
      <c r="BN2076"/>
      <c r="BO2076"/>
    </row>
    <row r="2077" spans="1:67" ht="15" x14ac:dyDescent="0.25">
      <c r="A2077" s="245" t="s">
        <v>5290</v>
      </c>
      <c r="B2077" s="245" t="s">
        <v>5289</v>
      </c>
      <c r="C2077" s="245" t="s">
        <v>5299</v>
      </c>
      <c r="D2077" s="245" t="s">
        <v>5298</v>
      </c>
      <c r="E2077" s="246" t="s">
        <v>44</v>
      </c>
      <c r="F2077" s="245" t="s">
        <v>44</v>
      </c>
      <c r="G2077" s="245" t="s">
        <v>11257</v>
      </c>
      <c r="H2077" s="245" t="s">
        <v>17252</v>
      </c>
      <c r="I2077" s="245" t="s">
        <v>11</v>
      </c>
      <c r="J2077" s="245" t="s">
        <v>59</v>
      </c>
      <c r="K2077" s="246" t="s">
        <v>23600</v>
      </c>
      <c r="L2077" s="245" t="s">
        <v>568</v>
      </c>
      <c r="M2077"/>
      <c r="N2077"/>
      <c r="O2077"/>
      <c r="P2077"/>
      <c r="Q2077"/>
      <c r="R2077"/>
      <c r="S2077"/>
      <c r="T2077"/>
      <c r="U2077"/>
      <c r="V2077"/>
      <c r="W2077"/>
      <c r="X2077"/>
      <c r="Y2077"/>
      <c r="Z2077"/>
      <c r="AA2077"/>
      <c r="AB2077"/>
      <c r="AC2077"/>
      <c r="AD2077"/>
      <c r="AE2077"/>
      <c r="AF2077"/>
      <c r="AG2077"/>
      <c r="AH2077"/>
      <c r="AI2077"/>
      <c r="AJ2077"/>
      <c r="AK2077"/>
      <c r="AL2077"/>
      <c r="AM2077"/>
      <c r="AN2077"/>
      <c r="AO2077"/>
      <c r="AP2077"/>
      <c r="AQ2077"/>
      <c r="AR2077"/>
      <c r="AS2077"/>
      <c r="AT2077"/>
      <c r="AU2077"/>
      <c r="AV2077"/>
      <c r="AW2077"/>
      <c r="AX2077"/>
      <c r="AY2077"/>
      <c r="AZ2077"/>
      <c r="BA2077"/>
      <c r="BB2077"/>
      <c r="BC2077"/>
      <c r="BD2077"/>
      <c r="BE2077"/>
      <c r="BF2077"/>
      <c r="BG2077"/>
      <c r="BH2077"/>
      <c r="BI2077"/>
      <c r="BJ2077"/>
      <c r="BK2077"/>
      <c r="BL2077"/>
      <c r="BM2077"/>
      <c r="BN2077"/>
      <c r="BO2077"/>
    </row>
    <row r="2078" spans="1:67" ht="15" x14ac:dyDescent="0.25">
      <c r="A2078" s="245" t="s">
        <v>5290</v>
      </c>
      <c r="B2078" s="245" t="s">
        <v>5289</v>
      </c>
      <c r="C2078" s="245" t="s">
        <v>5299</v>
      </c>
      <c r="D2078" s="245" t="s">
        <v>5298</v>
      </c>
      <c r="E2078" s="246" t="s">
        <v>44</v>
      </c>
      <c r="F2078" s="245" t="s">
        <v>44</v>
      </c>
      <c r="G2078" s="245" t="s">
        <v>11258</v>
      </c>
      <c r="H2078" s="245" t="s">
        <v>17254</v>
      </c>
      <c r="I2078" s="245" t="s">
        <v>11</v>
      </c>
      <c r="J2078" s="245" t="s">
        <v>59</v>
      </c>
      <c r="K2078" s="246" t="s">
        <v>23601</v>
      </c>
      <c r="L2078" s="245" t="s">
        <v>568</v>
      </c>
      <c r="M2078"/>
      <c r="N2078"/>
      <c r="O2078"/>
      <c r="P2078"/>
      <c r="Q2078"/>
      <c r="R2078"/>
      <c r="S2078"/>
      <c r="T2078"/>
      <c r="U2078"/>
      <c r="V2078"/>
      <c r="W2078"/>
      <c r="X2078"/>
      <c r="Y2078"/>
      <c r="Z2078"/>
      <c r="AA2078"/>
      <c r="AB2078"/>
      <c r="AC2078"/>
      <c r="AD2078"/>
      <c r="AE2078"/>
      <c r="AF2078"/>
      <c r="AG2078"/>
      <c r="AH2078"/>
      <c r="AI2078"/>
      <c r="AJ2078"/>
      <c r="AK2078"/>
      <c r="AL2078"/>
      <c r="AM2078"/>
      <c r="AN2078"/>
      <c r="AO2078"/>
      <c r="AP2078"/>
      <c r="AQ2078"/>
      <c r="AR2078"/>
      <c r="AS2078"/>
      <c r="AT2078"/>
      <c r="AU2078"/>
      <c r="AV2078"/>
      <c r="AW2078"/>
      <c r="AX2078"/>
      <c r="AY2078"/>
      <c r="AZ2078"/>
      <c r="BA2078"/>
      <c r="BB2078"/>
      <c r="BC2078"/>
      <c r="BD2078"/>
      <c r="BE2078"/>
      <c r="BF2078"/>
      <c r="BG2078"/>
      <c r="BH2078"/>
      <c r="BI2078"/>
      <c r="BJ2078"/>
      <c r="BK2078"/>
      <c r="BL2078"/>
      <c r="BM2078"/>
      <c r="BN2078"/>
      <c r="BO2078"/>
    </row>
    <row r="2079" spans="1:67" ht="15" x14ac:dyDescent="0.25">
      <c r="A2079" s="245" t="s">
        <v>5290</v>
      </c>
      <c r="B2079" s="245" t="s">
        <v>5289</v>
      </c>
      <c r="C2079" s="245" t="s">
        <v>5299</v>
      </c>
      <c r="D2079" s="245" t="s">
        <v>5298</v>
      </c>
      <c r="E2079" s="246" t="s">
        <v>44</v>
      </c>
      <c r="F2079" s="245" t="s">
        <v>44</v>
      </c>
      <c r="G2079" s="245" t="s">
        <v>11259</v>
      </c>
      <c r="H2079" s="245" t="s">
        <v>17256</v>
      </c>
      <c r="I2079" s="245" t="s">
        <v>11</v>
      </c>
      <c r="J2079" s="245" t="s">
        <v>59</v>
      </c>
      <c r="K2079" s="246" t="s">
        <v>23602</v>
      </c>
      <c r="L2079" s="245" t="s">
        <v>568</v>
      </c>
      <c r="M2079"/>
      <c r="N2079"/>
      <c r="O2079"/>
      <c r="P2079"/>
      <c r="Q2079"/>
      <c r="R2079"/>
      <c r="S2079"/>
      <c r="T2079"/>
      <c r="U2079"/>
      <c r="V2079"/>
      <c r="W2079"/>
      <c r="X2079"/>
      <c r="Y2079"/>
      <c r="Z2079"/>
      <c r="AA2079"/>
      <c r="AB2079"/>
      <c r="AC2079"/>
      <c r="AD2079"/>
      <c r="AE2079"/>
      <c r="AF2079"/>
      <c r="AG2079"/>
      <c r="AH2079"/>
      <c r="AI2079"/>
      <c r="AJ2079"/>
      <c r="AK2079"/>
      <c r="AL2079"/>
      <c r="AM2079"/>
      <c r="AN2079"/>
      <c r="AO2079"/>
      <c r="AP2079"/>
      <c r="AQ2079"/>
      <c r="AR2079"/>
      <c r="AS2079"/>
      <c r="AT2079"/>
      <c r="AU2079"/>
      <c r="AV2079"/>
      <c r="AW2079"/>
      <c r="AX2079"/>
      <c r="AY2079"/>
      <c r="AZ2079"/>
      <c r="BA2079"/>
      <c r="BB2079"/>
      <c r="BC2079"/>
      <c r="BD2079"/>
      <c r="BE2079"/>
      <c r="BF2079"/>
      <c r="BG2079"/>
      <c r="BH2079"/>
      <c r="BI2079"/>
      <c r="BJ2079"/>
      <c r="BK2079"/>
      <c r="BL2079"/>
      <c r="BM2079"/>
      <c r="BN2079"/>
      <c r="BO2079"/>
    </row>
    <row r="2080" spans="1:67" ht="15" x14ac:dyDescent="0.25">
      <c r="A2080" s="245" t="s">
        <v>5290</v>
      </c>
      <c r="B2080" s="245" t="s">
        <v>5289</v>
      </c>
      <c r="C2080" s="245" t="s">
        <v>5299</v>
      </c>
      <c r="D2080" s="245" t="s">
        <v>5298</v>
      </c>
      <c r="E2080" s="246" t="s">
        <v>44</v>
      </c>
      <c r="F2080" s="245" t="s">
        <v>44</v>
      </c>
      <c r="G2080" s="245" t="s">
        <v>11260</v>
      </c>
      <c r="H2080" s="245" t="s">
        <v>17258</v>
      </c>
      <c r="I2080" s="245" t="s">
        <v>11</v>
      </c>
      <c r="J2080" s="245" t="s">
        <v>59</v>
      </c>
      <c r="K2080" s="246" t="s">
        <v>23603</v>
      </c>
      <c r="L2080" s="245" t="s">
        <v>568</v>
      </c>
      <c r="M2080"/>
      <c r="N2080"/>
      <c r="O2080"/>
      <c r="P2080"/>
      <c r="Q2080"/>
      <c r="R2080"/>
      <c r="S2080"/>
      <c r="T2080"/>
      <c r="U2080"/>
      <c r="V2080"/>
      <c r="W2080"/>
      <c r="X2080"/>
      <c r="Y2080"/>
      <c r="Z2080"/>
      <c r="AA2080"/>
      <c r="AB2080"/>
      <c r="AC2080"/>
      <c r="AD2080"/>
      <c r="AE2080"/>
      <c r="AF2080"/>
      <c r="AG2080"/>
      <c r="AH2080"/>
      <c r="AI2080"/>
      <c r="AJ2080"/>
      <c r="AK2080"/>
      <c r="AL2080"/>
      <c r="AM2080"/>
      <c r="AN2080"/>
      <c r="AO2080"/>
      <c r="AP2080"/>
      <c r="AQ2080"/>
      <c r="AR2080"/>
      <c r="AS2080"/>
      <c r="AT2080"/>
      <c r="AU2080"/>
      <c r="AV2080"/>
      <c r="AW2080"/>
      <c r="AX2080"/>
      <c r="AY2080"/>
      <c r="AZ2080"/>
      <c r="BA2080"/>
      <c r="BB2080"/>
      <c r="BC2080"/>
      <c r="BD2080"/>
      <c r="BE2080"/>
      <c r="BF2080"/>
      <c r="BG2080"/>
      <c r="BH2080"/>
      <c r="BI2080"/>
      <c r="BJ2080"/>
      <c r="BK2080"/>
      <c r="BL2080"/>
      <c r="BM2080"/>
      <c r="BN2080"/>
      <c r="BO2080"/>
    </row>
    <row r="2081" spans="1:67" ht="15" x14ac:dyDescent="0.25">
      <c r="A2081" s="245" t="s">
        <v>5290</v>
      </c>
      <c r="B2081" s="245" t="s">
        <v>5289</v>
      </c>
      <c r="C2081" s="245" t="s">
        <v>5299</v>
      </c>
      <c r="D2081" s="245" t="s">
        <v>5298</v>
      </c>
      <c r="E2081" s="246" t="s">
        <v>44</v>
      </c>
      <c r="F2081" s="245" t="s">
        <v>44</v>
      </c>
      <c r="G2081" s="245" t="s">
        <v>11261</v>
      </c>
      <c r="H2081" s="245" t="s">
        <v>17260</v>
      </c>
      <c r="I2081" s="245" t="s">
        <v>11</v>
      </c>
      <c r="J2081" s="245" t="s">
        <v>59</v>
      </c>
      <c r="K2081" s="246" t="s">
        <v>23604</v>
      </c>
      <c r="L2081" s="245" t="s">
        <v>568</v>
      </c>
      <c r="M2081"/>
      <c r="N2081"/>
      <c r="O2081"/>
      <c r="P2081"/>
      <c r="Q2081"/>
      <c r="R2081"/>
      <c r="S2081"/>
      <c r="T2081"/>
      <c r="U2081"/>
      <c r="V2081"/>
      <c r="W2081"/>
      <c r="X2081"/>
      <c r="Y2081"/>
      <c r="Z2081"/>
      <c r="AA2081"/>
      <c r="AB2081"/>
      <c r="AC2081"/>
      <c r="AD2081"/>
      <c r="AE2081"/>
      <c r="AF2081"/>
      <c r="AG2081"/>
      <c r="AH2081"/>
      <c r="AI2081"/>
      <c r="AJ2081"/>
      <c r="AK2081"/>
      <c r="AL2081"/>
      <c r="AM2081"/>
      <c r="AN2081"/>
      <c r="AO2081"/>
      <c r="AP2081"/>
      <c r="AQ2081"/>
      <c r="AR2081"/>
      <c r="AS2081"/>
      <c r="AT2081"/>
      <c r="AU2081"/>
      <c r="AV2081"/>
      <c r="AW2081"/>
      <c r="AX2081"/>
      <c r="AY2081"/>
      <c r="AZ2081"/>
      <c r="BA2081"/>
      <c r="BB2081"/>
      <c r="BC2081"/>
      <c r="BD2081"/>
      <c r="BE2081"/>
      <c r="BF2081"/>
      <c r="BG2081"/>
      <c r="BH2081"/>
      <c r="BI2081"/>
      <c r="BJ2081"/>
      <c r="BK2081"/>
      <c r="BL2081"/>
      <c r="BM2081"/>
      <c r="BN2081"/>
      <c r="BO2081"/>
    </row>
    <row r="2082" spans="1:67" ht="15" x14ac:dyDescent="0.25">
      <c r="A2082" s="245" t="s">
        <v>5290</v>
      </c>
      <c r="B2082" s="245" t="s">
        <v>5289</v>
      </c>
      <c r="C2082" s="245" t="s">
        <v>5299</v>
      </c>
      <c r="D2082" s="245" t="s">
        <v>5298</v>
      </c>
      <c r="E2082" s="246" t="s">
        <v>44</v>
      </c>
      <c r="F2082" s="245" t="s">
        <v>44</v>
      </c>
      <c r="G2082" s="245" t="s">
        <v>11262</v>
      </c>
      <c r="H2082" s="245" t="s">
        <v>17262</v>
      </c>
      <c r="I2082" s="245" t="s">
        <v>11</v>
      </c>
      <c r="J2082" s="245" t="s">
        <v>59</v>
      </c>
      <c r="K2082" s="246" t="s">
        <v>23605</v>
      </c>
      <c r="L2082" s="245" t="s">
        <v>568</v>
      </c>
      <c r="M2082"/>
      <c r="N2082"/>
      <c r="O2082"/>
      <c r="P2082"/>
      <c r="Q2082"/>
      <c r="R2082"/>
      <c r="S2082"/>
      <c r="T2082"/>
      <c r="U2082"/>
      <c r="V2082"/>
      <c r="W2082"/>
      <c r="X2082"/>
      <c r="Y2082"/>
      <c r="Z2082"/>
      <c r="AA2082"/>
      <c r="AB2082"/>
      <c r="AC2082"/>
      <c r="AD2082"/>
      <c r="AE2082"/>
      <c r="AF2082"/>
      <c r="AG2082"/>
      <c r="AH2082"/>
      <c r="AI2082"/>
      <c r="AJ2082"/>
      <c r="AK2082"/>
      <c r="AL2082"/>
      <c r="AM2082"/>
      <c r="AN2082"/>
      <c r="AO2082"/>
      <c r="AP2082"/>
      <c r="AQ2082"/>
      <c r="AR2082"/>
      <c r="AS2082"/>
      <c r="AT2082"/>
      <c r="AU2082"/>
      <c r="AV2082"/>
      <c r="AW2082"/>
      <c r="AX2082"/>
      <c r="AY2082"/>
      <c r="AZ2082"/>
      <c r="BA2082"/>
      <c r="BB2082"/>
      <c r="BC2082"/>
      <c r="BD2082"/>
      <c r="BE2082"/>
      <c r="BF2082"/>
      <c r="BG2082"/>
      <c r="BH2082"/>
      <c r="BI2082"/>
      <c r="BJ2082"/>
      <c r="BK2082"/>
      <c r="BL2082"/>
      <c r="BM2082"/>
      <c r="BN2082"/>
      <c r="BO2082"/>
    </row>
    <row r="2083" spans="1:67" ht="15" x14ac:dyDescent="0.25">
      <c r="A2083" s="245" t="s">
        <v>5290</v>
      </c>
      <c r="B2083" s="245" t="s">
        <v>5289</v>
      </c>
      <c r="C2083" s="245" t="s">
        <v>5299</v>
      </c>
      <c r="D2083" s="245" t="s">
        <v>5298</v>
      </c>
      <c r="E2083" s="246" t="s">
        <v>44</v>
      </c>
      <c r="F2083" s="245" t="s">
        <v>44</v>
      </c>
      <c r="G2083" s="245" t="s">
        <v>11263</v>
      </c>
      <c r="H2083" s="245" t="s">
        <v>17264</v>
      </c>
      <c r="I2083" s="245" t="s">
        <v>11</v>
      </c>
      <c r="J2083" s="245" t="s">
        <v>59</v>
      </c>
      <c r="K2083" s="246" t="s">
        <v>23606</v>
      </c>
      <c r="L2083" s="245" t="s">
        <v>568</v>
      </c>
      <c r="M2083"/>
      <c r="N2083"/>
      <c r="O2083"/>
      <c r="P2083"/>
      <c r="Q2083"/>
      <c r="R2083"/>
      <c r="S2083"/>
      <c r="T2083"/>
      <c r="U2083"/>
      <c r="V2083"/>
      <c r="W2083"/>
      <c r="X2083"/>
      <c r="Y2083"/>
      <c r="Z2083"/>
      <c r="AA2083"/>
      <c r="AB2083"/>
      <c r="AC2083"/>
      <c r="AD2083"/>
      <c r="AE2083"/>
      <c r="AF2083"/>
      <c r="AG2083"/>
      <c r="AH2083"/>
      <c r="AI2083"/>
      <c r="AJ2083"/>
      <c r="AK2083"/>
      <c r="AL2083"/>
      <c r="AM2083"/>
      <c r="AN2083"/>
      <c r="AO2083"/>
      <c r="AP2083"/>
      <c r="AQ2083"/>
      <c r="AR2083"/>
      <c r="AS2083"/>
      <c r="AT2083"/>
      <c r="AU2083"/>
      <c r="AV2083"/>
      <c r="AW2083"/>
      <c r="AX2083"/>
      <c r="AY2083"/>
      <c r="AZ2083"/>
      <c r="BA2083"/>
      <c r="BB2083"/>
      <c r="BC2083"/>
      <c r="BD2083"/>
      <c r="BE2083"/>
      <c r="BF2083"/>
      <c r="BG2083"/>
      <c r="BH2083"/>
      <c r="BI2083"/>
      <c r="BJ2083"/>
      <c r="BK2083"/>
      <c r="BL2083"/>
      <c r="BM2083"/>
      <c r="BN2083"/>
      <c r="BO2083"/>
    </row>
    <row r="2084" spans="1:67" ht="15" x14ac:dyDescent="0.25">
      <c r="A2084" s="245" t="s">
        <v>5290</v>
      </c>
      <c r="B2084" s="245" t="s">
        <v>5289</v>
      </c>
      <c r="C2084" s="245" t="s">
        <v>5299</v>
      </c>
      <c r="D2084" s="245" t="s">
        <v>5298</v>
      </c>
      <c r="E2084" s="246" t="s">
        <v>44</v>
      </c>
      <c r="F2084" s="245" t="s">
        <v>44</v>
      </c>
      <c r="G2084" s="245" t="s">
        <v>11264</v>
      </c>
      <c r="H2084" s="245" t="s">
        <v>17266</v>
      </c>
      <c r="I2084" s="245" t="s">
        <v>11</v>
      </c>
      <c r="J2084" s="245" t="s">
        <v>59</v>
      </c>
      <c r="K2084" s="246" t="s">
        <v>23607</v>
      </c>
      <c r="L2084" s="245" t="s">
        <v>568</v>
      </c>
      <c r="M2084"/>
      <c r="N2084"/>
      <c r="O2084"/>
      <c r="P2084"/>
      <c r="Q2084"/>
      <c r="R2084"/>
      <c r="S2084"/>
      <c r="T2084"/>
      <c r="U2084"/>
      <c r="V2084"/>
      <c r="W2084"/>
      <c r="X2084"/>
      <c r="Y2084"/>
      <c r="Z2084"/>
      <c r="AA2084"/>
      <c r="AB2084"/>
      <c r="AC2084"/>
      <c r="AD2084"/>
      <c r="AE2084"/>
      <c r="AF2084"/>
      <c r="AG2084"/>
      <c r="AH2084"/>
      <c r="AI2084"/>
      <c r="AJ2084"/>
      <c r="AK2084"/>
      <c r="AL2084"/>
      <c r="AM2084"/>
      <c r="AN2084"/>
      <c r="AO2084"/>
      <c r="AP2084"/>
      <c r="AQ2084"/>
      <c r="AR2084"/>
      <c r="AS2084"/>
      <c r="AT2084"/>
      <c r="AU2084"/>
      <c r="AV2084"/>
      <c r="AW2084"/>
      <c r="AX2084"/>
      <c r="AY2084"/>
      <c r="AZ2084"/>
      <c r="BA2084"/>
      <c r="BB2084"/>
      <c r="BC2084"/>
      <c r="BD2084"/>
      <c r="BE2084"/>
      <c r="BF2084"/>
      <c r="BG2084"/>
      <c r="BH2084"/>
      <c r="BI2084"/>
      <c r="BJ2084"/>
      <c r="BK2084"/>
      <c r="BL2084"/>
      <c r="BM2084"/>
      <c r="BN2084"/>
      <c r="BO2084"/>
    </row>
    <row r="2085" spans="1:67" ht="15" x14ac:dyDescent="0.25">
      <c r="A2085" s="245" t="s">
        <v>5290</v>
      </c>
      <c r="B2085" s="245" t="s">
        <v>5289</v>
      </c>
      <c r="C2085" s="245" t="s">
        <v>5299</v>
      </c>
      <c r="D2085" s="245" t="s">
        <v>5298</v>
      </c>
      <c r="E2085" s="246" t="s">
        <v>44</v>
      </c>
      <c r="F2085" s="245" t="s">
        <v>44</v>
      </c>
      <c r="G2085" s="245" t="s">
        <v>11265</v>
      </c>
      <c r="H2085" s="245" t="s">
        <v>17268</v>
      </c>
      <c r="I2085" s="245" t="s">
        <v>11</v>
      </c>
      <c r="J2085" s="245" t="s">
        <v>59</v>
      </c>
      <c r="K2085" s="246" t="s">
        <v>23608</v>
      </c>
      <c r="L2085" s="245" t="s">
        <v>568</v>
      </c>
      <c r="M2085"/>
      <c r="N2085"/>
      <c r="O2085"/>
      <c r="P2085"/>
      <c r="Q2085"/>
      <c r="R2085"/>
      <c r="S2085"/>
      <c r="T2085"/>
      <c r="U2085"/>
      <c r="V2085"/>
      <c r="W2085"/>
      <c r="X2085"/>
      <c r="Y2085"/>
      <c r="Z2085"/>
      <c r="AA2085"/>
      <c r="AB2085"/>
      <c r="AC2085"/>
      <c r="AD2085"/>
      <c r="AE2085"/>
      <c r="AF2085"/>
      <c r="AG2085"/>
      <c r="AH2085"/>
      <c r="AI2085"/>
      <c r="AJ2085"/>
      <c r="AK2085"/>
      <c r="AL2085"/>
      <c r="AM2085"/>
      <c r="AN2085"/>
      <c r="AO2085"/>
      <c r="AP2085"/>
      <c r="AQ2085"/>
      <c r="AR2085"/>
      <c r="AS2085"/>
      <c r="AT2085"/>
      <c r="AU2085"/>
      <c r="AV2085"/>
      <c r="AW2085"/>
      <c r="AX2085"/>
      <c r="AY2085"/>
      <c r="AZ2085"/>
      <c r="BA2085"/>
      <c r="BB2085"/>
      <c r="BC2085"/>
      <c r="BD2085"/>
      <c r="BE2085"/>
      <c r="BF2085"/>
      <c r="BG2085"/>
      <c r="BH2085"/>
      <c r="BI2085"/>
      <c r="BJ2085"/>
      <c r="BK2085"/>
      <c r="BL2085"/>
      <c r="BM2085"/>
      <c r="BN2085"/>
      <c r="BO2085"/>
    </row>
    <row r="2086" spans="1:67" ht="15" x14ac:dyDescent="0.25">
      <c r="A2086" s="245" t="s">
        <v>5290</v>
      </c>
      <c r="B2086" s="245" t="s">
        <v>5289</v>
      </c>
      <c r="C2086" s="245" t="s">
        <v>5299</v>
      </c>
      <c r="D2086" s="245" t="s">
        <v>5298</v>
      </c>
      <c r="E2086" s="246" t="s">
        <v>44</v>
      </c>
      <c r="F2086" s="245" t="s">
        <v>44</v>
      </c>
      <c r="G2086" s="245" t="s">
        <v>11266</v>
      </c>
      <c r="H2086" s="245" t="s">
        <v>17270</v>
      </c>
      <c r="I2086" s="245" t="s">
        <v>11</v>
      </c>
      <c r="J2086" s="245" t="s">
        <v>59</v>
      </c>
      <c r="K2086" s="246" t="s">
        <v>23609</v>
      </c>
      <c r="L2086" s="245" t="s">
        <v>568</v>
      </c>
      <c r="M2086"/>
      <c r="N2086"/>
      <c r="O2086"/>
      <c r="P2086"/>
      <c r="Q2086"/>
      <c r="R2086"/>
      <c r="S2086"/>
      <c r="T2086"/>
      <c r="U2086"/>
      <c r="V2086"/>
      <c r="W2086"/>
      <c r="X2086"/>
      <c r="Y2086"/>
      <c r="Z2086"/>
      <c r="AA2086"/>
      <c r="AB2086"/>
      <c r="AC2086"/>
      <c r="AD2086"/>
      <c r="AE2086"/>
      <c r="AF2086"/>
      <c r="AG2086"/>
      <c r="AH2086"/>
      <c r="AI2086"/>
      <c r="AJ2086"/>
      <c r="AK2086"/>
      <c r="AL2086"/>
      <c r="AM2086"/>
      <c r="AN2086"/>
      <c r="AO2086"/>
      <c r="AP2086"/>
      <c r="AQ2086"/>
      <c r="AR2086"/>
      <c r="AS2086"/>
      <c r="AT2086"/>
      <c r="AU2086"/>
      <c r="AV2086"/>
      <c r="AW2086"/>
      <c r="AX2086"/>
      <c r="AY2086"/>
      <c r="AZ2086"/>
      <c r="BA2086"/>
      <c r="BB2086"/>
      <c r="BC2086"/>
      <c r="BD2086"/>
      <c r="BE2086"/>
      <c r="BF2086"/>
      <c r="BG2086"/>
      <c r="BH2086"/>
      <c r="BI2086"/>
      <c r="BJ2086"/>
      <c r="BK2086"/>
      <c r="BL2086"/>
      <c r="BM2086"/>
      <c r="BN2086"/>
      <c r="BO2086"/>
    </row>
    <row r="2087" spans="1:67" ht="15" x14ac:dyDescent="0.25">
      <c r="A2087" s="245" t="s">
        <v>5290</v>
      </c>
      <c r="B2087" s="245" t="s">
        <v>5289</v>
      </c>
      <c r="C2087" s="245" t="s">
        <v>5299</v>
      </c>
      <c r="D2087" s="245" t="s">
        <v>5298</v>
      </c>
      <c r="E2087" s="246" t="s">
        <v>44</v>
      </c>
      <c r="F2087" s="245" t="s">
        <v>44</v>
      </c>
      <c r="G2087" s="245" t="s">
        <v>11267</v>
      </c>
      <c r="H2087" s="245" t="s">
        <v>17272</v>
      </c>
      <c r="I2087" s="245" t="s">
        <v>11</v>
      </c>
      <c r="J2087" s="245" t="s">
        <v>59</v>
      </c>
      <c r="K2087" s="246" t="s">
        <v>23610</v>
      </c>
      <c r="L2087" s="245" t="s">
        <v>568</v>
      </c>
      <c r="M2087"/>
      <c r="N2087"/>
      <c r="O2087"/>
      <c r="P2087"/>
      <c r="Q2087"/>
      <c r="R2087"/>
      <c r="S2087"/>
      <c r="T2087"/>
      <c r="U2087"/>
      <c r="V2087"/>
      <c r="W2087"/>
      <c r="X2087"/>
      <c r="Y2087"/>
      <c r="Z2087"/>
      <c r="AA2087"/>
      <c r="AB2087"/>
      <c r="AC2087"/>
      <c r="AD2087"/>
      <c r="AE2087"/>
      <c r="AF2087"/>
      <c r="AG2087"/>
      <c r="AH2087"/>
      <c r="AI2087"/>
      <c r="AJ2087"/>
      <c r="AK2087"/>
      <c r="AL2087"/>
      <c r="AM2087"/>
      <c r="AN2087"/>
      <c r="AO2087"/>
      <c r="AP2087"/>
      <c r="AQ2087"/>
      <c r="AR2087"/>
      <c r="AS2087"/>
      <c r="AT2087"/>
      <c r="AU2087"/>
      <c r="AV2087"/>
      <c r="AW2087"/>
      <c r="AX2087"/>
      <c r="AY2087"/>
      <c r="AZ2087"/>
      <c r="BA2087"/>
      <c r="BB2087"/>
      <c r="BC2087"/>
      <c r="BD2087"/>
      <c r="BE2087"/>
      <c r="BF2087"/>
      <c r="BG2087"/>
      <c r="BH2087"/>
      <c r="BI2087"/>
      <c r="BJ2087"/>
      <c r="BK2087"/>
      <c r="BL2087"/>
      <c r="BM2087"/>
      <c r="BN2087"/>
      <c r="BO2087"/>
    </row>
    <row r="2088" spans="1:67" ht="15" x14ac:dyDescent="0.25">
      <c r="A2088" s="245" t="s">
        <v>5290</v>
      </c>
      <c r="B2088" s="245" t="s">
        <v>5289</v>
      </c>
      <c r="C2088" s="245" t="s">
        <v>5299</v>
      </c>
      <c r="D2088" s="245" t="s">
        <v>5298</v>
      </c>
      <c r="E2088" s="246" t="s">
        <v>44</v>
      </c>
      <c r="F2088" s="245" t="s">
        <v>44</v>
      </c>
      <c r="G2088" s="245" t="s">
        <v>11268</v>
      </c>
      <c r="H2088" s="245" t="s">
        <v>17274</v>
      </c>
      <c r="I2088" s="245" t="s">
        <v>11</v>
      </c>
      <c r="J2088" s="245" t="s">
        <v>59</v>
      </c>
      <c r="K2088" s="246" t="s">
        <v>23611</v>
      </c>
      <c r="L2088" s="245" t="s">
        <v>568</v>
      </c>
      <c r="M2088"/>
      <c r="N2088"/>
      <c r="O2088"/>
      <c r="P2088"/>
      <c r="Q2088"/>
      <c r="R2088"/>
      <c r="S2088"/>
      <c r="T2088"/>
      <c r="U2088"/>
      <c r="V2088"/>
      <c r="W2088"/>
      <c r="X2088"/>
      <c r="Y2088"/>
      <c r="Z2088"/>
      <c r="AA2088"/>
      <c r="AB2088"/>
      <c r="AC2088"/>
      <c r="AD2088"/>
      <c r="AE2088"/>
      <c r="AF2088"/>
      <c r="AG2088"/>
      <c r="AH2088"/>
      <c r="AI2088"/>
      <c r="AJ2088"/>
      <c r="AK2088"/>
      <c r="AL2088"/>
      <c r="AM2088"/>
      <c r="AN2088"/>
      <c r="AO2088"/>
      <c r="AP2088"/>
      <c r="AQ2088"/>
      <c r="AR2088"/>
      <c r="AS2088"/>
      <c r="AT2088"/>
      <c r="AU2088"/>
      <c r="AV2088"/>
      <c r="AW2088"/>
      <c r="AX2088"/>
      <c r="AY2088"/>
      <c r="AZ2088"/>
      <c r="BA2088"/>
      <c r="BB2088"/>
      <c r="BC2088"/>
      <c r="BD2088"/>
      <c r="BE2088"/>
      <c r="BF2088"/>
      <c r="BG2088"/>
      <c r="BH2088"/>
      <c r="BI2088"/>
      <c r="BJ2088"/>
      <c r="BK2088"/>
      <c r="BL2088"/>
      <c r="BM2088"/>
      <c r="BN2088"/>
      <c r="BO2088"/>
    </row>
    <row r="2089" spans="1:67" ht="15" x14ac:dyDescent="0.25">
      <c r="A2089" s="245" t="s">
        <v>5290</v>
      </c>
      <c r="B2089" s="245" t="s">
        <v>5289</v>
      </c>
      <c r="C2089" s="245" t="s">
        <v>5299</v>
      </c>
      <c r="D2089" s="245" t="s">
        <v>5298</v>
      </c>
      <c r="E2089" s="246" t="s">
        <v>44</v>
      </c>
      <c r="F2089" s="245" t="s">
        <v>44</v>
      </c>
      <c r="G2089" s="245" t="s">
        <v>11269</v>
      </c>
      <c r="H2089" s="245" t="s">
        <v>17276</v>
      </c>
      <c r="I2089" s="245" t="s">
        <v>11</v>
      </c>
      <c r="J2089" s="245" t="s">
        <v>59</v>
      </c>
      <c r="K2089" s="246" t="s">
        <v>23612</v>
      </c>
      <c r="L2089" s="245" t="s">
        <v>568</v>
      </c>
      <c r="M2089"/>
      <c r="N2089"/>
      <c r="O2089"/>
      <c r="P2089"/>
      <c r="Q2089"/>
      <c r="R2089"/>
      <c r="S2089"/>
      <c r="T2089"/>
      <c r="U2089"/>
      <c r="V2089"/>
      <c r="W2089"/>
      <c r="X2089"/>
      <c r="Y2089"/>
      <c r="Z2089"/>
      <c r="AA2089"/>
      <c r="AB2089"/>
      <c r="AC2089"/>
      <c r="AD2089"/>
      <c r="AE2089"/>
      <c r="AF2089"/>
      <c r="AG2089"/>
      <c r="AH2089"/>
      <c r="AI2089"/>
      <c r="AJ2089"/>
      <c r="AK2089"/>
      <c r="AL2089"/>
      <c r="AM2089"/>
      <c r="AN2089"/>
      <c r="AO2089"/>
      <c r="AP2089"/>
      <c r="AQ2089"/>
      <c r="AR2089"/>
      <c r="AS2089"/>
      <c r="AT2089"/>
      <c r="AU2089"/>
      <c r="AV2089"/>
      <c r="AW2089"/>
      <c r="AX2089"/>
      <c r="AY2089"/>
      <c r="AZ2089"/>
      <c r="BA2089"/>
      <c r="BB2089"/>
      <c r="BC2089"/>
      <c r="BD2089"/>
      <c r="BE2089"/>
      <c r="BF2089"/>
      <c r="BG2089"/>
      <c r="BH2089"/>
      <c r="BI2089"/>
      <c r="BJ2089"/>
      <c r="BK2089"/>
      <c r="BL2089"/>
      <c r="BM2089"/>
      <c r="BN2089"/>
      <c r="BO2089"/>
    </row>
    <row r="2090" spans="1:67" ht="15" x14ac:dyDescent="0.25">
      <c r="A2090" s="245" t="s">
        <v>5290</v>
      </c>
      <c r="B2090" s="245" t="s">
        <v>5289</v>
      </c>
      <c r="C2090" s="245" t="s">
        <v>5299</v>
      </c>
      <c r="D2090" s="245" t="s">
        <v>5298</v>
      </c>
      <c r="E2090" s="246" t="s">
        <v>44</v>
      </c>
      <c r="F2090" s="245" t="s">
        <v>44</v>
      </c>
      <c r="G2090" s="245" t="s">
        <v>11270</v>
      </c>
      <c r="H2090" s="245" t="s">
        <v>17278</v>
      </c>
      <c r="I2090" s="245" t="s">
        <v>11</v>
      </c>
      <c r="J2090" s="245" t="s">
        <v>59</v>
      </c>
      <c r="K2090" s="246" t="s">
        <v>23613</v>
      </c>
      <c r="L2090" s="245" t="s">
        <v>568</v>
      </c>
      <c r="M2090"/>
      <c r="N2090"/>
      <c r="O2090"/>
      <c r="P2090"/>
      <c r="Q2090"/>
      <c r="R2090"/>
      <c r="S2090"/>
      <c r="T2090"/>
      <c r="U2090"/>
      <c r="V2090"/>
      <c r="W2090"/>
      <c r="X2090"/>
      <c r="Y2090"/>
      <c r="Z2090"/>
      <c r="AA2090"/>
      <c r="AB2090"/>
      <c r="AC2090"/>
      <c r="AD2090"/>
      <c r="AE2090"/>
      <c r="AF2090"/>
      <c r="AG2090"/>
      <c r="AH2090"/>
      <c r="AI2090"/>
      <c r="AJ2090"/>
      <c r="AK2090"/>
      <c r="AL2090"/>
      <c r="AM2090"/>
      <c r="AN2090"/>
      <c r="AO2090"/>
      <c r="AP2090"/>
      <c r="AQ2090"/>
      <c r="AR2090"/>
      <c r="AS2090"/>
      <c r="AT2090"/>
      <c r="AU2090"/>
      <c r="AV2090"/>
      <c r="AW2090"/>
      <c r="AX2090"/>
      <c r="AY2090"/>
      <c r="AZ2090"/>
      <c r="BA2090"/>
      <c r="BB2090"/>
      <c r="BC2090"/>
      <c r="BD2090"/>
      <c r="BE2090"/>
      <c r="BF2090"/>
      <c r="BG2090"/>
      <c r="BH2090"/>
      <c r="BI2090"/>
      <c r="BJ2090"/>
      <c r="BK2090"/>
      <c r="BL2090"/>
      <c r="BM2090"/>
      <c r="BN2090"/>
      <c r="BO2090"/>
    </row>
    <row r="2091" spans="1:67" ht="15" x14ac:dyDescent="0.25">
      <c r="A2091" s="245" t="s">
        <v>5290</v>
      </c>
      <c r="B2091" s="245" t="s">
        <v>5289</v>
      </c>
      <c r="C2091" s="245" t="s">
        <v>5299</v>
      </c>
      <c r="D2091" s="245" t="s">
        <v>5298</v>
      </c>
      <c r="E2091" s="246" t="s">
        <v>44</v>
      </c>
      <c r="F2091" s="245" t="s">
        <v>44</v>
      </c>
      <c r="G2091" s="245" t="s">
        <v>11271</v>
      </c>
      <c r="H2091" s="245" t="s">
        <v>17280</v>
      </c>
      <c r="I2091" s="245" t="s">
        <v>11</v>
      </c>
      <c r="J2091" s="245" t="s">
        <v>59</v>
      </c>
      <c r="K2091" s="246" t="s">
        <v>23614</v>
      </c>
      <c r="L2091" s="245" t="s">
        <v>568</v>
      </c>
      <c r="M2091"/>
      <c r="N2091"/>
      <c r="O2091"/>
      <c r="P2091"/>
      <c r="Q2091"/>
      <c r="R2091"/>
      <c r="S2091"/>
      <c r="T2091"/>
      <c r="U2091"/>
      <c r="V2091"/>
      <c r="W2091"/>
      <c r="X2091"/>
      <c r="Y2091"/>
      <c r="Z2091"/>
      <c r="AA2091"/>
      <c r="AB2091"/>
      <c r="AC2091"/>
      <c r="AD2091"/>
      <c r="AE2091"/>
      <c r="AF2091"/>
      <c r="AG2091"/>
      <c r="AH2091"/>
      <c r="AI2091"/>
      <c r="AJ2091"/>
      <c r="AK2091"/>
      <c r="AL2091"/>
      <c r="AM2091"/>
      <c r="AN2091"/>
      <c r="AO2091"/>
      <c r="AP2091"/>
      <c r="AQ2091"/>
      <c r="AR2091"/>
      <c r="AS2091"/>
      <c r="AT2091"/>
      <c r="AU2091"/>
      <c r="AV2091"/>
      <c r="AW2091"/>
      <c r="AX2091"/>
      <c r="AY2091"/>
      <c r="AZ2091"/>
      <c r="BA2091"/>
      <c r="BB2091"/>
      <c r="BC2091"/>
      <c r="BD2091"/>
      <c r="BE2091"/>
      <c r="BF2091"/>
      <c r="BG2091"/>
      <c r="BH2091"/>
      <c r="BI2091"/>
      <c r="BJ2091"/>
      <c r="BK2091"/>
      <c r="BL2091"/>
      <c r="BM2091"/>
      <c r="BN2091"/>
      <c r="BO2091"/>
    </row>
    <row r="2092" spans="1:67" ht="15" x14ac:dyDescent="0.25">
      <c r="A2092" s="245" t="s">
        <v>5290</v>
      </c>
      <c r="B2092" s="245" t="s">
        <v>5289</v>
      </c>
      <c r="C2092" s="245" t="s">
        <v>5299</v>
      </c>
      <c r="D2092" s="245" t="s">
        <v>5298</v>
      </c>
      <c r="E2092" s="246" t="s">
        <v>44</v>
      </c>
      <c r="F2092" s="245" t="s">
        <v>44</v>
      </c>
      <c r="G2092" s="245" t="s">
        <v>11272</v>
      </c>
      <c r="H2092" s="245" t="s">
        <v>17282</v>
      </c>
      <c r="I2092" s="245" t="s">
        <v>11</v>
      </c>
      <c r="J2092" s="245" t="s">
        <v>59</v>
      </c>
      <c r="K2092" s="246" t="s">
        <v>23615</v>
      </c>
      <c r="L2092" s="245" t="s">
        <v>568</v>
      </c>
      <c r="M2092"/>
      <c r="N2092"/>
      <c r="O2092"/>
      <c r="P2092"/>
      <c r="Q2092"/>
      <c r="R2092"/>
      <c r="S2092"/>
      <c r="T2092"/>
      <c r="U2092"/>
      <c r="V2092"/>
      <c r="W2092"/>
      <c r="X2092"/>
      <c r="Y2092"/>
      <c r="Z2092"/>
      <c r="AA2092"/>
      <c r="AB2092"/>
      <c r="AC2092"/>
      <c r="AD2092"/>
      <c r="AE2092"/>
      <c r="AF2092"/>
      <c r="AG2092"/>
      <c r="AH2092"/>
      <c r="AI2092"/>
      <c r="AJ2092"/>
      <c r="AK2092"/>
      <c r="AL2092"/>
      <c r="AM2092"/>
      <c r="AN2092"/>
      <c r="AO2092"/>
      <c r="AP2092"/>
      <c r="AQ2092"/>
      <c r="AR2092"/>
      <c r="AS2092"/>
      <c r="AT2092"/>
      <c r="AU2092"/>
      <c r="AV2092"/>
      <c r="AW2092"/>
      <c r="AX2092"/>
      <c r="AY2092"/>
      <c r="AZ2092"/>
      <c r="BA2092"/>
      <c r="BB2092"/>
      <c r="BC2092"/>
      <c r="BD2092"/>
      <c r="BE2092"/>
      <c r="BF2092"/>
      <c r="BG2092"/>
      <c r="BH2092"/>
      <c r="BI2092"/>
      <c r="BJ2092"/>
      <c r="BK2092"/>
      <c r="BL2092"/>
      <c r="BM2092"/>
      <c r="BN2092"/>
      <c r="BO2092"/>
    </row>
    <row r="2093" spans="1:67" ht="15" x14ac:dyDescent="0.25">
      <c r="A2093" s="245" t="s">
        <v>5290</v>
      </c>
      <c r="B2093" s="245" t="s">
        <v>5289</v>
      </c>
      <c r="C2093" s="245" t="s">
        <v>5299</v>
      </c>
      <c r="D2093" s="245" t="s">
        <v>5298</v>
      </c>
      <c r="E2093" s="246" t="s">
        <v>44</v>
      </c>
      <c r="F2093" s="245" t="s">
        <v>44</v>
      </c>
      <c r="G2093" s="245" t="s">
        <v>11274</v>
      </c>
      <c r="H2093" s="245" t="s">
        <v>17284</v>
      </c>
      <c r="I2093" s="245" t="s">
        <v>11</v>
      </c>
      <c r="J2093" s="245" t="s">
        <v>59</v>
      </c>
      <c r="K2093" s="246" t="s">
        <v>23616</v>
      </c>
      <c r="L2093" s="245" t="s">
        <v>568</v>
      </c>
      <c r="M2093"/>
      <c r="N2093"/>
      <c r="O2093"/>
      <c r="P2093"/>
      <c r="Q2093"/>
      <c r="R2093"/>
      <c r="S2093"/>
      <c r="T2093"/>
      <c r="U2093"/>
      <c r="V2093"/>
      <c r="W2093"/>
      <c r="X2093"/>
      <c r="Y2093"/>
      <c r="Z2093"/>
      <c r="AA2093"/>
      <c r="AB2093"/>
      <c r="AC2093"/>
      <c r="AD2093"/>
      <c r="AE2093"/>
      <c r="AF2093"/>
      <c r="AG2093"/>
      <c r="AH2093"/>
      <c r="AI2093"/>
      <c r="AJ2093"/>
      <c r="AK2093"/>
      <c r="AL2093"/>
      <c r="AM2093"/>
      <c r="AN2093"/>
      <c r="AO2093"/>
      <c r="AP2093"/>
      <c r="AQ2093"/>
      <c r="AR2093"/>
      <c r="AS2093"/>
      <c r="AT2093"/>
      <c r="AU2093"/>
      <c r="AV2093"/>
      <c r="AW2093"/>
      <c r="AX2093"/>
      <c r="AY2093"/>
      <c r="AZ2093"/>
      <c r="BA2093"/>
      <c r="BB2093"/>
      <c r="BC2093"/>
      <c r="BD2093"/>
      <c r="BE2093"/>
      <c r="BF2093"/>
      <c r="BG2093"/>
      <c r="BH2093"/>
      <c r="BI2093"/>
      <c r="BJ2093"/>
      <c r="BK2093"/>
      <c r="BL2093"/>
      <c r="BM2093"/>
      <c r="BN2093"/>
      <c r="BO2093"/>
    </row>
    <row r="2094" spans="1:67" ht="15" x14ac:dyDescent="0.25">
      <c r="A2094" s="245" t="s">
        <v>5290</v>
      </c>
      <c r="B2094" s="245" t="s">
        <v>5289</v>
      </c>
      <c r="C2094" s="245" t="s">
        <v>5299</v>
      </c>
      <c r="D2094" s="245" t="s">
        <v>5298</v>
      </c>
      <c r="E2094" s="246" t="s">
        <v>44</v>
      </c>
      <c r="F2094" s="245" t="s">
        <v>44</v>
      </c>
      <c r="G2094" s="245" t="s">
        <v>11275</v>
      </c>
      <c r="H2094" s="245" t="s">
        <v>17286</v>
      </c>
      <c r="I2094" s="245" t="s">
        <v>11</v>
      </c>
      <c r="J2094" s="245" t="s">
        <v>59</v>
      </c>
      <c r="K2094" s="246" t="s">
        <v>23617</v>
      </c>
      <c r="L2094" s="245" t="s">
        <v>568</v>
      </c>
      <c r="M2094"/>
      <c r="N2094"/>
      <c r="O2094"/>
      <c r="P2094"/>
      <c r="Q2094"/>
      <c r="R2094"/>
      <c r="S2094"/>
      <c r="T2094"/>
      <c r="U2094"/>
      <c r="V2094"/>
      <c r="W2094"/>
      <c r="X2094"/>
      <c r="Y2094"/>
      <c r="Z2094"/>
      <c r="AA2094"/>
      <c r="AB2094"/>
      <c r="AC2094"/>
      <c r="AD2094"/>
      <c r="AE2094"/>
      <c r="AF2094"/>
      <c r="AG2094"/>
      <c r="AH2094"/>
      <c r="AI2094"/>
      <c r="AJ2094"/>
      <c r="AK2094"/>
      <c r="AL2094"/>
      <c r="AM2094"/>
      <c r="AN2094"/>
      <c r="AO2094"/>
      <c r="AP2094"/>
      <c r="AQ2094"/>
      <c r="AR2094"/>
      <c r="AS2094"/>
      <c r="AT2094"/>
      <c r="AU2094"/>
      <c r="AV2094"/>
      <c r="AW2094"/>
      <c r="AX2094"/>
      <c r="AY2094"/>
      <c r="AZ2094"/>
      <c r="BA2094"/>
      <c r="BB2094"/>
      <c r="BC2094"/>
      <c r="BD2094"/>
      <c r="BE2094"/>
      <c r="BF2094"/>
      <c r="BG2094"/>
      <c r="BH2094"/>
      <c r="BI2094"/>
      <c r="BJ2094"/>
      <c r="BK2094"/>
      <c r="BL2094"/>
      <c r="BM2094"/>
      <c r="BN2094"/>
      <c r="BO2094"/>
    </row>
    <row r="2095" spans="1:67" ht="15" x14ac:dyDescent="0.25">
      <c r="A2095" s="245" t="s">
        <v>5290</v>
      </c>
      <c r="B2095" s="245" t="s">
        <v>5289</v>
      </c>
      <c r="C2095" s="245" t="s">
        <v>5299</v>
      </c>
      <c r="D2095" s="245" t="s">
        <v>5298</v>
      </c>
      <c r="E2095" s="246" t="s">
        <v>44</v>
      </c>
      <c r="F2095" s="245" t="s">
        <v>44</v>
      </c>
      <c r="G2095" s="245" t="s">
        <v>11276</v>
      </c>
      <c r="H2095" s="245" t="s">
        <v>11277</v>
      </c>
      <c r="I2095" s="245" t="s">
        <v>24</v>
      </c>
      <c r="J2095" s="245" t="s">
        <v>59</v>
      </c>
      <c r="K2095" s="246" t="s">
        <v>23618</v>
      </c>
      <c r="L2095" s="245" t="s">
        <v>568</v>
      </c>
      <c r="M2095"/>
      <c r="N2095"/>
      <c r="O2095"/>
      <c r="P2095"/>
      <c r="Q2095"/>
      <c r="R2095"/>
      <c r="S2095"/>
      <c r="T2095"/>
      <c r="U2095"/>
      <c r="V2095"/>
      <c r="W2095"/>
      <c r="X2095"/>
      <c r="Y2095"/>
      <c r="Z2095"/>
      <c r="AA2095"/>
      <c r="AB2095"/>
      <c r="AC2095"/>
      <c r="AD2095"/>
      <c r="AE2095"/>
      <c r="AF2095"/>
      <c r="AG2095"/>
      <c r="AH2095"/>
      <c r="AI2095"/>
      <c r="AJ2095"/>
      <c r="AK2095"/>
      <c r="AL2095"/>
      <c r="AM2095"/>
      <c r="AN2095"/>
      <c r="AO2095"/>
      <c r="AP2095"/>
      <c r="AQ2095"/>
      <c r="AR2095"/>
      <c r="AS2095"/>
      <c r="AT2095"/>
      <c r="AU2095"/>
      <c r="AV2095"/>
      <c r="AW2095"/>
      <c r="AX2095"/>
      <c r="AY2095"/>
      <c r="AZ2095"/>
      <c r="BA2095"/>
      <c r="BB2095"/>
      <c r="BC2095"/>
      <c r="BD2095"/>
      <c r="BE2095"/>
      <c r="BF2095"/>
      <c r="BG2095"/>
      <c r="BH2095"/>
      <c r="BI2095"/>
      <c r="BJ2095"/>
      <c r="BK2095"/>
      <c r="BL2095"/>
      <c r="BM2095"/>
      <c r="BN2095"/>
      <c r="BO2095"/>
    </row>
    <row r="2096" spans="1:67" ht="15" x14ac:dyDescent="0.25">
      <c r="A2096" s="245" t="s">
        <v>5290</v>
      </c>
      <c r="B2096" s="245" t="s">
        <v>5289</v>
      </c>
      <c r="C2096" s="245" t="s">
        <v>5299</v>
      </c>
      <c r="D2096" s="245" t="s">
        <v>5298</v>
      </c>
      <c r="E2096" s="246" t="s">
        <v>44</v>
      </c>
      <c r="F2096" s="245" t="s">
        <v>44</v>
      </c>
      <c r="G2096" s="245" t="s">
        <v>11278</v>
      </c>
      <c r="H2096" s="245" t="s">
        <v>11279</v>
      </c>
      <c r="I2096" s="245" t="s">
        <v>24</v>
      </c>
      <c r="J2096" s="245" t="s">
        <v>59</v>
      </c>
      <c r="K2096" s="246" t="s">
        <v>23619</v>
      </c>
      <c r="L2096" s="245" t="s">
        <v>568</v>
      </c>
      <c r="M2096"/>
      <c r="N2096"/>
      <c r="O2096"/>
      <c r="P2096"/>
      <c r="Q2096"/>
      <c r="R2096"/>
      <c r="S2096"/>
      <c r="T2096"/>
      <c r="U2096"/>
      <c r="V2096"/>
      <c r="W2096"/>
      <c r="X2096"/>
      <c r="Y2096"/>
      <c r="Z2096"/>
      <c r="AA2096"/>
      <c r="AB2096"/>
      <c r="AC2096"/>
      <c r="AD2096"/>
      <c r="AE2096"/>
      <c r="AF2096"/>
      <c r="AG2096"/>
      <c r="AH2096"/>
      <c r="AI2096"/>
      <c r="AJ2096"/>
      <c r="AK2096"/>
      <c r="AL2096"/>
      <c r="AM2096"/>
      <c r="AN2096"/>
      <c r="AO2096"/>
      <c r="AP2096"/>
      <c r="AQ2096"/>
      <c r="AR2096"/>
      <c r="AS2096"/>
      <c r="AT2096"/>
      <c r="AU2096"/>
      <c r="AV2096"/>
      <c r="AW2096"/>
      <c r="AX2096"/>
      <c r="AY2096"/>
      <c r="AZ2096"/>
      <c r="BA2096"/>
      <c r="BB2096"/>
      <c r="BC2096"/>
      <c r="BD2096"/>
      <c r="BE2096"/>
      <c r="BF2096"/>
      <c r="BG2096"/>
      <c r="BH2096"/>
      <c r="BI2096"/>
      <c r="BJ2096"/>
      <c r="BK2096"/>
      <c r="BL2096"/>
      <c r="BM2096"/>
      <c r="BN2096"/>
      <c r="BO2096"/>
    </row>
    <row r="2097" spans="1:67" ht="15" x14ac:dyDescent="0.25">
      <c r="A2097" s="245" t="s">
        <v>5290</v>
      </c>
      <c r="B2097" s="245" t="s">
        <v>5289</v>
      </c>
      <c r="C2097" s="245" t="s">
        <v>5299</v>
      </c>
      <c r="D2097" s="245" t="s">
        <v>5298</v>
      </c>
      <c r="E2097" s="246" t="s">
        <v>44</v>
      </c>
      <c r="F2097" s="245" t="s">
        <v>44</v>
      </c>
      <c r="G2097" s="245" t="s">
        <v>11280</v>
      </c>
      <c r="H2097" s="245" t="s">
        <v>11281</v>
      </c>
      <c r="I2097" s="245" t="s">
        <v>24</v>
      </c>
      <c r="J2097" s="245" t="s">
        <v>59</v>
      </c>
      <c r="K2097" s="246" t="s">
        <v>23620</v>
      </c>
      <c r="L2097" s="245" t="s">
        <v>568</v>
      </c>
      <c r="M2097"/>
      <c r="N2097"/>
      <c r="O2097"/>
      <c r="P2097"/>
      <c r="Q2097"/>
      <c r="R2097"/>
      <c r="S2097"/>
      <c r="T2097"/>
      <c r="U2097"/>
      <c r="V2097"/>
      <c r="W2097"/>
      <c r="X2097"/>
      <c r="Y2097"/>
      <c r="Z2097"/>
      <c r="AA2097"/>
      <c r="AB2097"/>
      <c r="AC2097"/>
      <c r="AD2097"/>
      <c r="AE2097"/>
      <c r="AF2097"/>
      <c r="AG2097"/>
      <c r="AH2097"/>
      <c r="AI2097"/>
      <c r="AJ2097"/>
      <c r="AK2097"/>
      <c r="AL2097"/>
      <c r="AM2097"/>
      <c r="AN2097"/>
      <c r="AO2097"/>
      <c r="AP2097"/>
      <c r="AQ2097"/>
      <c r="AR2097"/>
      <c r="AS2097"/>
      <c r="AT2097"/>
      <c r="AU2097"/>
      <c r="AV2097"/>
      <c r="AW2097"/>
      <c r="AX2097"/>
      <c r="AY2097"/>
      <c r="AZ2097"/>
      <c r="BA2097"/>
      <c r="BB2097"/>
      <c r="BC2097"/>
      <c r="BD2097"/>
      <c r="BE2097"/>
      <c r="BF2097"/>
      <c r="BG2097"/>
      <c r="BH2097"/>
      <c r="BI2097"/>
      <c r="BJ2097"/>
      <c r="BK2097"/>
      <c r="BL2097"/>
      <c r="BM2097"/>
      <c r="BN2097"/>
      <c r="BO2097"/>
    </row>
    <row r="2098" spans="1:67" ht="15" x14ac:dyDescent="0.25">
      <c r="A2098" s="245" t="s">
        <v>5290</v>
      </c>
      <c r="B2098" s="245" t="s">
        <v>5289</v>
      </c>
      <c r="C2098" s="245" t="s">
        <v>5299</v>
      </c>
      <c r="D2098" s="245" t="s">
        <v>5298</v>
      </c>
      <c r="E2098" s="246" t="s">
        <v>44</v>
      </c>
      <c r="F2098" s="245" t="s">
        <v>44</v>
      </c>
      <c r="G2098" s="245" t="s">
        <v>11282</v>
      </c>
      <c r="H2098" s="245" t="s">
        <v>11283</v>
      </c>
      <c r="I2098" s="245" t="s">
        <v>24</v>
      </c>
      <c r="J2098" s="245" t="s">
        <v>59</v>
      </c>
      <c r="K2098" s="246" t="s">
        <v>23621</v>
      </c>
      <c r="L2098" s="245" t="s">
        <v>568</v>
      </c>
      <c r="M2098"/>
      <c r="N2098"/>
      <c r="O2098"/>
      <c r="P2098"/>
      <c r="Q2098"/>
      <c r="R2098"/>
      <c r="S2098"/>
      <c r="T2098"/>
      <c r="U2098"/>
      <c r="V2098"/>
      <c r="W2098"/>
      <c r="X2098"/>
      <c r="Y2098"/>
      <c r="Z2098"/>
      <c r="AA2098"/>
      <c r="AB2098"/>
      <c r="AC2098"/>
      <c r="AD2098"/>
      <c r="AE2098"/>
      <c r="AF2098"/>
      <c r="AG2098"/>
      <c r="AH2098"/>
      <c r="AI2098"/>
      <c r="AJ2098"/>
      <c r="AK2098"/>
      <c r="AL2098"/>
      <c r="AM2098"/>
      <c r="AN2098"/>
      <c r="AO2098"/>
      <c r="AP2098"/>
      <c r="AQ2098"/>
      <c r="AR2098"/>
      <c r="AS2098"/>
      <c r="AT2098"/>
      <c r="AU2098"/>
      <c r="AV2098"/>
      <c r="AW2098"/>
      <c r="AX2098"/>
      <c r="AY2098"/>
      <c r="AZ2098"/>
      <c r="BA2098"/>
      <c r="BB2098"/>
      <c r="BC2098"/>
      <c r="BD2098"/>
      <c r="BE2098"/>
      <c r="BF2098"/>
      <c r="BG2098"/>
      <c r="BH2098"/>
      <c r="BI2098"/>
      <c r="BJ2098"/>
      <c r="BK2098"/>
      <c r="BL2098"/>
      <c r="BM2098"/>
      <c r="BN2098"/>
      <c r="BO2098"/>
    </row>
    <row r="2099" spans="1:67" ht="15" x14ac:dyDescent="0.25">
      <c r="A2099" s="245" t="s">
        <v>5290</v>
      </c>
      <c r="B2099" s="245" t="s">
        <v>5289</v>
      </c>
      <c r="C2099" s="245" t="s">
        <v>5299</v>
      </c>
      <c r="D2099" s="245" t="s">
        <v>5298</v>
      </c>
      <c r="E2099" s="246" t="s">
        <v>44</v>
      </c>
      <c r="F2099" s="245" t="s">
        <v>44</v>
      </c>
      <c r="G2099" s="245" t="s">
        <v>11284</v>
      </c>
      <c r="H2099" s="245" t="s">
        <v>11285</v>
      </c>
      <c r="I2099" s="245" t="s">
        <v>11</v>
      </c>
      <c r="J2099" s="245" t="s">
        <v>59</v>
      </c>
      <c r="K2099" s="246" t="s">
        <v>21846</v>
      </c>
      <c r="L2099" s="245" t="s">
        <v>568</v>
      </c>
      <c r="M2099"/>
      <c r="N2099"/>
      <c r="O2099"/>
      <c r="P2099"/>
      <c r="Q2099"/>
      <c r="R2099"/>
      <c r="S2099"/>
      <c r="T2099"/>
      <c r="U2099"/>
      <c r="V2099"/>
      <c r="W2099"/>
      <c r="X2099"/>
      <c r="Y2099"/>
      <c r="Z2099"/>
      <c r="AA2099"/>
      <c r="AB2099"/>
      <c r="AC2099"/>
      <c r="AD2099"/>
      <c r="AE2099"/>
      <c r="AF2099"/>
      <c r="AG2099"/>
      <c r="AH2099"/>
      <c r="AI2099"/>
      <c r="AJ2099"/>
      <c r="AK2099"/>
      <c r="AL2099"/>
      <c r="AM2099"/>
      <c r="AN2099"/>
      <c r="AO2099"/>
      <c r="AP2099"/>
      <c r="AQ2099"/>
      <c r="AR2099"/>
      <c r="AS2099"/>
      <c r="AT2099"/>
      <c r="AU2099"/>
      <c r="AV2099"/>
      <c r="AW2099"/>
      <c r="AX2099"/>
      <c r="AY2099"/>
      <c r="AZ2099"/>
      <c r="BA2099"/>
      <c r="BB2099"/>
      <c r="BC2099"/>
      <c r="BD2099"/>
      <c r="BE2099"/>
      <c r="BF2099"/>
      <c r="BG2099"/>
      <c r="BH2099"/>
      <c r="BI2099"/>
      <c r="BJ2099"/>
      <c r="BK2099"/>
      <c r="BL2099"/>
      <c r="BM2099"/>
      <c r="BN2099"/>
      <c r="BO2099"/>
    </row>
    <row r="2100" spans="1:67" ht="15" x14ac:dyDescent="0.25">
      <c r="A2100" s="245" t="s">
        <v>5290</v>
      </c>
      <c r="B2100" s="245" t="s">
        <v>5289</v>
      </c>
      <c r="C2100" s="245" t="s">
        <v>5299</v>
      </c>
      <c r="D2100" s="245" t="s">
        <v>5298</v>
      </c>
      <c r="E2100" s="246" t="s">
        <v>44</v>
      </c>
      <c r="F2100" s="245" t="s">
        <v>44</v>
      </c>
      <c r="G2100" s="245" t="s">
        <v>11286</v>
      </c>
      <c r="H2100" s="245" t="s">
        <v>11287</v>
      </c>
      <c r="I2100" s="245" t="s">
        <v>11</v>
      </c>
      <c r="J2100" s="245" t="s">
        <v>59</v>
      </c>
      <c r="K2100" s="246" t="s">
        <v>20050</v>
      </c>
      <c r="L2100" s="245" t="s">
        <v>568</v>
      </c>
      <c r="M2100"/>
      <c r="N2100"/>
      <c r="O2100"/>
      <c r="P2100"/>
      <c r="Q2100"/>
      <c r="R2100"/>
      <c r="S2100"/>
      <c r="T2100"/>
      <c r="U2100"/>
      <c r="V2100"/>
      <c r="W2100"/>
      <c r="X2100"/>
      <c r="Y2100"/>
      <c r="Z2100"/>
      <c r="AA2100"/>
      <c r="AB2100"/>
      <c r="AC2100"/>
      <c r="AD2100"/>
      <c r="AE2100"/>
      <c r="AF2100"/>
      <c r="AG2100"/>
      <c r="AH2100"/>
      <c r="AI2100"/>
      <c r="AJ2100"/>
      <c r="AK2100"/>
      <c r="AL2100"/>
      <c r="AM2100"/>
      <c r="AN2100"/>
      <c r="AO2100"/>
      <c r="AP2100"/>
      <c r="AQ2100"/>
      <c r="AR2100"/>
      <c r="AS2100"/>
      <c r="AT2100"/>
      <c r="AU2100"/>
      <c r="AV2100"/>
      <c r="AW2100"/>
      <c r="AX2100"/>
      <c r="AY2100"/>
      <c r="AZ2100"/>
      <c r="BA2100"/>
      <c r="BB2100"/>
      <c r="BC2100"/>
      <c r="BD2100"/>
      <c r="BE2100"/>
      <c r="BF2100"/>
      <c r="BG2100"/>
      <c r="BH2100"/>
      <c r="BI2100"/>
      <c r="BJ2100"/>
      <c r="BK2100"/>
      <c r="BL2100"/>
      <c r="BM2100"/>
      <c r="BN2100"/>
      <c r="BO2100"/>
    </row>
    <row r="2101" spans="1:67" ht="15" x14ac:dyDescent="0.25">
      <c r="A2101" s="245" t="s">
        <v>5290</v>
      </c>
      <c r="B2101" s="245" t="s">
        <v>5289</v>
      </c>
      <c r="C2101" s="245" t="s">
        <v>5299</v>
      </c>
      <c r="D2101" s="245" t="s">
        <v>5298</v>
      </c>
      <c r="E2101" s="246" t="s">
        <v>44</v>
      </c>
      <c r="F2101" s="245" t="s">
        <v>44</v>
      </c>
      <c r="G2101" s="245" t="s">
        <v>11289</v>
      </c>
      <c r="H2101" s="245" t="s">
        <v>11290</v>
      </c>
      <c r="I2101" s="245" t="s">
        <v>11</v>
      </c>
      <c r="J2101" s="245" t="s">
        <v>59</v>
      </c>
      <c r="K2101" s="246" t="s">
        <v>15190</v>
      </c>
      <c r="L2101" s="245" t="s">
        <v>568</v>
      </c>
      <c r="M2101"/>
      <c r="N2101"/>
      <c r="O2101"/>
      <c r="P2101"/>
      <c r="Q2101"/>
      <c r="R2101"/>
      <c r="S2101"/>
      <c r="T2101"/>
      <c r="U2101"/>
      <c r="V2101"/>
      <c r="W2101"/>
      <c r="X2101"/>
      <c r="Y2101"/>
      <c r="Z2101"/>
      <c r="AA2101"/>
      <c r="AB2101"/>
      <c r="AC2101"/>
      <c r="AD2101"/>
      <c r="AE2101"/>
      <c r="AF2101"/>
      <c r="AG2101"/>
      <c r="AH2101"/>
      <c r="AI2101"/>
      <c r="AJ2101"/>
      <c r="AK2101"/>
      <c r="AL2101"/>
      <c r="AM2101"/>
      <c r="AN2101"/>
      <c r="AO2101"/>
      <c r="AP2101"/>
      <c r="AQ2101"/>
      <c r="AR2101"/>
      <c r="AS2101"/>
      <c r="AT2101"/>
      <c r="AU2101"/>
      <c r="AV2101"/>
      <c r="AW2101"/>
      <c r="AX2101"/>
      <c r="AY2101"/>
      <c r="AZ2101"/>
      <c r="BA2101"/>
      <c r="BB2101"/>
      <c r="BC2101"/>
      <c r="BD2101"/>
      <c r="BE2101"/>
      <c r="BF2101"/>
      <c r="BG2101"/>
      <c r="BH2101"/>
      <c r="BI2101"/>
      <c r="BJ2101"/>
      <c r="BK2101"/>
      <c r="BL2101"/>
      <c r="BM2101"/>
      <c r="BN2101"/>
      <c r="BO2101"/>
    </row>
    <row r="2102" spans="1:67" ht="15" x14ac:dyDescent="0.25">
      <c r="A2102" s="245" t="s">
        <v>5290</v>
      </c>
      <c r="B2102" s="245" t="s">
        <v>5289</v>
      </c>
      <c r="C2102" s="245" t="s">
        <v>5292</v>
      </c>
      <c r="D2102" s="245" t="s">
        <v>5291</v>
      </c>
      <c r="E2102" s="246" t="s">
        <v>44</v>
      </c>
      <c r="F2102" s="245" t="s">
        <v>44</v>
      </c>
      <c r="G2102" s="245" t="s">
        <v>5297</v>
      </c>
      <c r="H2102" s="245" t="s">
        <v>11291</v>
      </c>
      <c r="I2102" s="245" t="s">
        <v>11</v>
      </c>
      <c r="J2102" s="245" t="s">
        <v>59</v>
      </c>
      <c r="K2102" s="246" t="s">
        <v>23622</v>
      </c>
      <c r="L2102" s="245" t="s">
        <v>568</v>
      </c>
      <c r="M2102"/>
      <c r="N2102"/>
      <c r="O2102"/>
      <c r="P2102"/>
      <c r="Q2102"/>
      <c r="R2102"/>
      <c r="S2102"/>
      <c r="T2102"/>
      <c r="U2102"/>
      <c r="V2102"/>
      <c r="W2102"/>
      <c r="X2102"/>
      <c r="Y2102"/>
      <c r="Z2102"/>
      <c r="AA2102"/>
      <c r="AB2102"/>
      <c r="AC2102"/>
      <c r="AD2102"/>
      <c r="AE2102"/>
      <c r="AF2102"/>
      <c r="AG2102"/>
      <c r="AH2102"/>
      <c r="AI2102"/>
      <c r="AJ2102"/>
      <c r="AK2102"/>
      <c r="AL2102"/>
      <c r="AM2102"/>
      <c r="AN2102"/>
      <c r="AO2102"/>
      <c r="AP2102"/>
      <c r="AQ2102"/>
      <c r="AR2102"/>
      <c r="AS2102"/>
      <c r="AT2102"/>
      <c r="AU2102"/>
      <c r="AV2102"/>
      <c r="AW2102"/>
      <c r="AX2102"/>
      <c r="AY2102"/>
      <c r="AZ2102"/>
      <c r="BA2102"/>
      <c r="BB2102"/>
      <c r="BC2102"/>
      <c r="BD2102"/>
      <c r="BE2102"/>
      <c r="BF2102"/>
      <c r="BG2102"/>
      <c r="BH2102"/>
      <c r="BI2102"/>
      <c r="BJ2102"/>
      <c r="BK2102"/>
      <c r="BL2102"/>
      <c r="BM2102"/>
      <c r="BN2102"/>
      <c r="BO2102"/>
    </row>
    <row r="2103" spans="1:67" ht="15" x14ac:dyDescent="0.25">
      <c r="A2103" s="245" t="s">
        <v>5290</v>
      </c>
      <c r="B2103" s="245" t="s">
        <v>5289</v>
      </c>
      <c r="C2103" s="245" t="s">
        <v>5292</v>
      </c>
      <c r="D2103" s="245" t="s">
        <v>5291</v>
      </c>
      <c r="E2103" s="246" t="s">
        <v>44</v>
      </c>
      <c r="F2103" s="245" t="s">
        <v>44</v>
      </c>
      <c r="G2103" s="245" t="s">
        <v>5296</v>
      </c>
      <c r="H2103" s="245" t="s">
        <v>11292</v>
      </c>
      <c r="I2103" s="245" t="s">
        <v>11</v>
      </c>
      <c r="J2103" s="245" t="s">
        <v>59</v>
      </c>
      <c r="K2103" s="246" t="s">
        <v>23623</v>
      </c>
      <c r="L2103" s="245" t="s">
        <v>568</v>
      </c>
      <c r="M2103"/>
      <c r="N2103"/>
      <c r="O2103"/>
      <c r="P2103"/>
      <c r="Q2103"/>
      <c r="R2103"/>
      <c r="S2103"/>
      <c r="T2103"/>
      <c r="U2103"/>
      <c r="V2103"/>
      <c r="W2103"/>
      <c r="X2103"/>
      <c r="Y2103"/>
      <c r="Z2103"/>
      <c r="AA2103"/>
      <c r="AB2103"/>
      <c r="AC2103"/>
      <c r="AD2103"/>
      <c r="AE2103"/>
      <c r="AF2103"/>
      <c r="AG2103"/>
      <c r="AH2103"/>
      <c r="AI2103"/>
      <c r="AJ2103"/>
      <c r="AK2103"/>
      <c r="AL2103"/>
      <c r="AM2103"/>
      <c r="AN2103"/>
      <c r="AO2103"/>
      <c r="AP2103"/>
      <c r="AQ2103"/>
      <c r="AR2103"/>
      <c r="AS2103"/>
      <c r="AT2103"/>
      <c r="AU2103"/>
      <c r="AV2103"/>
      <c r="AW2103"/>
      <c r="AX2103"/>
      <c r="AY2103"/>
      <c r="AZ2103"/>
      <c r="BA2103"/>
      <c r="BB2103"/>
      <c r="BC2103"/>
      <c r="BD2103"/>
      <c r="BE2103"/>
      <c r="BF2103"/>
      <c r="BG2103"/>
      <c r="BH2103"/>
      <c r="BI2103"/>
      <c r="BJ2103"/>
      <c r="BK2103"/>
      <c r="BL2103"/>
      <c r="BM2103"/>
      <c r="BN2103"/>
      <c r="BO2103"/>
    </row>
    <row r="2104" spans="1:67" ht="15" x14ac:dyDescent="0.25">
      <c r="A2104" s="245" t="s">
        <v>5290</v>
      </c>
      <c r="B2104" s="245" t="s">
        <v>5289</v>
      </c>
      <c r="C2104" s="245" t="s">
        <v>5292</v>
      </c>
      <c r="D2104" s="245" t="s">
        <v>5291</v>
      </c>
      <c r="E2104" s="246" t="s">
        <v>44</v>
      </c>
      <c r="F2104" s="245" t="s">
        <v>44</v>
      </c>
      <c r="G2104" s="245" t="s">
        <v>5295</v>
      </c>
      <c r="H2104" s="245" t="s">
        <v>11293</v>
      </c>
      <c r="I2104" s="245" t="s">
        <v>11</v>
      </c>
      <c r="J2104" s="245" t="s">
        <v>59</v>
      </c>
      <c r="K2104" s="246" t="s">
        <v>23624</v>
      </c>
      <c r="L2104" s="245" t="s">
        <v>568</v>
      </c>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A2104"/>
      <c r="BB2104"/>
      <c r="BC2104"/>
      <c r="BD2104"/>
      <c r="BE2104"/>
      <c r="BF2104"/>
      <c r="BG2104"/>
      <c r="BH2104"/>
      <c r="BI2104"/>
      <c r="BJ2104"/>
      <c r="BK2104"/>
      <c r="BL2104"/>
      <c r="BM2104"/>
      <c r="BN2104"/>
      <c r="BO2104"/>
    </row>
    <row r="2105" spans="1:67" ht="15" x14ac:dyDescent="0.25">
      <c r="A2105" s="245" t="s">
        <v>5290</v>
      </c>
      <c r="B2105" s="245" t="s">
        <v>5289</v>
      </c>
      <c r="C2105" s="245" t="s">
        <v>5292</v>
      </c>
      <c r="D2105" s="245" t="s">
        <v>5291</v>
      </c>
      <c r="E2105" s="246" t="s">
        <v>44</v>
      </c>
      <c r="F2105" s="245" t="s">
        <v>44</v>
      </c>
      <c r="G2105" s="245" t="s">
        <v>5294</v>
      </c>
      <c r="H2105" s="245" t="s">
        <v>11294</v>
      </c>
      <c r="I2105" s="245" t="s">
        <v>11</v>
      </c>
      <c r="J2105" s="245" t="s">
        <v>59</v>
      </c>
      <c r="K2105" s="246" t="s">
        <v>23625</v>
      </c>
      <c r="L2105" s="245" t="s">
        <v>568</v>
      </c>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A2105"/>
      <c r="BB2105"/>
      <c r="BC2105"/>
      <c r="BD2105"/>
      <c r="BE2105"/>
      <c r="BF2105"/>
      <c r="BG2105"/>
      <c r="BH2105"/>
      <c r="BI2105"/>
      <c r="BJ2105"/>
      <c r="BK2105"/>
      <c r="BL2105"/>
      <c r="BM2105"/>
      <c r="BN2105"/>
      <c r="BO2105"/>
    </row>
    <row r="2106" spans="1:67" ht="15" x14ac:dyDescent="0.25">
      <c r="A2106" s="245" t="s">
        <v>5290</v>
      </c>
      <c r="B2106" s="245" t="s">
        <v>5289</v>
      </c>
      <c r="C2106" s="245" t="s">
        <v>5292</v>
      </c>
      <c r="D2106" s="245" t="s">
        <v>5291</v>
      </c>
      <c r="E2106" s="246" t="s">
        <v>44</v>
      </c>
      <c r="F2106" s="245" t="s">
        <v>44</v>
      </c>
      <c r="G2106" s="245" t="s">
        <v>5293</v>
      </c>
      <c r="H2106" s="245" t="s">
        <v>11295</v>
      </c>
      <c r="I2106" s="245" t="s">
        <v>11</v>
      </c>
      <c r="J2106" s="245" t="s">
        <v>59</v>
      </c>
      <c r="K2106" s="246" t="s">
        <v>23626</v>
      </c>
      <c r="L2106" s="245" t="s">
        <v>568</v>
      </c>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A2106"/>
      <c r="BB2106"/>
      <c r="BC2106"/>
      <c r="BD2106"/>
      <c r="BE2106"/>
      <c r="BF2106"/>
      <c r="BG2106"/>
      <c r="BH2106"/>
      <c r="BI2106"/>
      <c r="BJ2106"/>
      <c r="BK2106"/>
      <c r="BL2106"/>
      <c r="BM2106"/>
      <c r="BN2106"/>
      <c r="BO2106"/>
    </row>
    <row r="2107" spans="1:67" ht="15" x14ac:dyDescent="0.25">
      <c r="A2107" s="245" t="s">
        <v>5290</v>
      </c>
      <c r="B2107" s="245" t="s">
        <v>5289</v>
      </c>
      <c r="C2107" s="245" t="s">
        <v>5292</v>
      </c>
      <c r="D2107" s="245" t="s">
        <v>5291</v>
      </c>
      <c r="E2107" s="246" t="s">
        <v>44</v>
      </c>
      <c r="F2107" s="245" t="s">
        <v>44</v>
      </c>
      <c r="G2107" s="245" t="s">
        <v>17298</v>
      </c>
      <c r="H2107" s="245" t="s">
        <v>17299</v>
      </c>
      <c r="I2107" s="245" t="s">
        <v>14</v>
      </c>
      <c r="J2107" s="245" t="s">
        <v>59</v>
      </c>
      <c r="K2107" s="246" t="s">
        <v>11991</v>
      </c>
      <c r="L2107" s="245" t="s">
        <v>568</v>
      </c>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A2107"/>
      <c r="BB2107"/>
      <c r="BC2107"/>
      <c r="BD2107"/>
      <c r="BE2107"/>
      <c r="BF2107"/>
      <c r="BG2107"/>
      <c r="BH2107"/>
      <c r="BI2107"/>
      <c r="BJ2107"/>
      <c r="BK2107"/>
      <c r="BL2107"/>
      <c r="BM2107"/>
      <c r="BN2107"/>
      <c r="BO2107"/>
    </row>
    <row r="2108" spans="1:67" ht="15" x14ac:dyDescent="0.25">
      <c r="A2108" s="245" t="s">
        <v>5290</v>
      </c>
      <c r="B2108" s="245" t="s">
        <v>5289</v>
      </c>
      <c r="C2108" s="245" t="s">
        <v>5292</v>
      </c>
      <c r="D2108" s="245" t="s">
        <v>5291</v>
      </c>
      <c r="E2108" s="246" t="s">
        <v>44</v>
      </c>
      <c r="F2108" s="245" t="s">
        <v>44</v>
      </c>
      <c r="G2108" s="245" t="s">
        <v>17301</v>
      </c>
      <c r="H2108" s="245" t="s">
        <v>17302</v>
      </c>
      <c r="I2108" s="245" t="s">
        <v>14</v>
      </c>
      <c r="J2108" s="245" t="s">
        <v>59</v>
      </c>
      <c r="K2108" s="246" t="s">
        <v>19510</v>
      </c>
      <c r="L2108" s="245" t="s">
        <v>568</v>
      </c>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A2108"/>
      <c r="BB2108"/>
      <c r="BC2108"/>
      <c r="BD2108"/>
      <c r="BE2108"/>
      <c r="BF2108"/>
      <c r="BG2108"/>
      <c r="BH2108"/>
      <c r="BI2108"/>
      <c r="BJ2108"/>
      <c r="BK2108"/>
      <c r="BL2108"/>
      <c r="BM2108"/>
      <c r="BN2108"/>
      <c r="BO2108"/>
    </row>
    <row r="2109" spans="1:67" ht="15" x14ac:dyDescent="0.25">
      <c r="A2109" s="245" t="s">
        <v>5290</v>
      </c>
      <c r="B2109" s="245" t="s">
        <v>5289</v>
      </c>
      <c r="C2109" s="245" t="s">
        <v>5292</v>
      </c>
      <c r="D2109" s="245" t="s">
        <v>5291</v>
      </c>
      <c r="E2109" s="246" t="s">
        <v>44</v>
      </c>
      <c r="F2109" s="245" t="s">
        <v>44</v>
      </c>
      <c r="G2109" s="245" t="s">
        <v>11296</v>
      </c>
      <c r="H2109" s="245" t="s">
        <v>11297</v>
      </c>
      <c r="I2109" s="245" t="s">
        <v>11</v>
      </c>
      <c r="J2109" s="245" t="s">
        <v>59</v>
      </c>
      <c r="K2109" s="246" t="s">
        <v>23082</v>
      </c>
      <c r="L2109" s="245" t="s">
        <v>568</v>
      </c>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A2109"/>
      <c r="BB2109"/>
      <c r="BC2109"/>
      <c r="BD2109"/>
      <c r="BE2109"/>
      <c r="BF2109"/>
      <c r="BG2109"/>
      <c r="BH2109"/>
      <c r="BI2109"/>
      <c r="BJ2109"/>
      <c r="BK2109"/>
      <c r="BL2109"/>
      <c r="BM2109"/>
      <c r="BN2109"/>
      <c r="BO2109"/>
    </row>
    <row r="2110" spans="1:67" ht="15" x14ac:dyDescent="0.25">
      <c r="A2110" s="245" t="s">
        <v>4831</v>
      </c>
      <c r="B2110" s="245" t="s">
        <v>4830</v>
      </c>
      <c r="C2110" s="245" t="s">
        <v>5288</v>
      </c>
      <c r="D2110" s="245" t="s">
        <v>5287</v>
      </c>
      <c r="E2110" s="246" t="s">
        <v>44</v>
      </c>
      <c r="F2110" s="245" t="s">
        <v>44</v>
      </c>
      <c r="G2110" s="245" t="s">
        <v>11298</v>
      </c>
      <c r="H2110" s="245" t="s">
        <v>11299</v>
      </c>
      <c r="I2110" s="245" t="s">
        <v>12</v>
      </c>
      <c r="J2110" s="245" t="s">
        <v>569</v>
      </c>
      <c r="K2110" s="246" t="s">
        <v>23627</v>
      </c>
      <c r="L2110" s="245" t="s">
        <v>568</v>
      </c>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A2110"/>
      <c r="BB2110"/>
      <c r="BC2110"/>
      <c r="BD2110"/>
      <c r="BE2110"/>
      <c r="BF2110"/>
      <c r="BG2110"/>
      <c r="BH2110"/>
      <c r="BI2110"/>
      <c r="BJ2110"/>
      <c r="BK2110"/>
      <c r="BL2110"/>
      <c r="BM2110"/>
      <c r="BN2110"/>
      <c r="BO2110"/>
    </row>
    <row r="2111" spans="1:67" ht="15" x14ac:dyDescent="0.25">
      <c r="A2111" s="245" t="s">
        <v>4831</v>
      </c>
      <c r="B2111" s="245" t="s">
        <v>4830</v>
      </c>
      <c r="C2111" s="245" t="s">
        <v>5288</v>
      </c>
      <c r="D2111" s="245" t="s">
        <v>5287</v>
      </c>
      <c r="E2111" s="246" t="s">
        <v>44</v>
      </c>
      <c r="F2111" s="245" t="s">
        <v>44</v>
      </c>
      <c r="G2111" s="245" t="s">
        <v>11300</v>
      </c>
      <c r="H2111" s="245" t="s">
        <v>11301</v>
      </c>
      <c r="I2111" s="245" t="s">
        <v>12</v>
      </c>
      <c r="J2111" s="245" t="s">
        <v>569</v>
      </c>
      <c r="K2111" s="246" t="s">
        <v>23628</v>
      </c>
      <c r="L2111" s="245" t="s">
        <v>568</v>
      </c>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A2111"/>
      <c r="BB2111"/>
      <c r="BC2111"/>
      <c r="BD2111"/>
      <c r="BE2111"/>
      <c r="BF2111"/>
      <c r="BG2111"/>
      <c r="BH2111"/>
      <c r="BI2111"/>
      <c r="BJ2111"/>
      <c r="BK2111"/>
      <c r="BL2111"/>
      <c r="BM2111"/>
      <c r="BN2111"/>
      <c r="BO2111"/>
    </row>
    <row r="2112" spans="1:67" ht="15" x14ac:dyDescent="0.25">
      <c r="A2112" s="245" t="s">
        <v>4831</v>
      </c>
      <c r="B2112" s="245" t="s">
        <v>4830</v>
      </c>
      <c r="C2112" s="245" t="s">
        <v>5288</v>
      </c>
      <c r="D2112" s="245" t="s">
        <v>5287</v>
      </c>
      <c r="E2112" s="246" t="s">
        <v>44</v>
      </c>
      <c r="F2112" s="245" t="s">
        <v>44</v>
      </c>
      <c r="G2112" s="245" t="s">
        <v>11302</v>
      </c>
      <c r="H2112" s="245" t="s">
        <v>11303</v>
      </c>
      <c r="I2112" s="245" t="s">
        <v>12</v>
      </c>
      <c r="J2112" s="245" t="s">
        <v>569</v>
      </c>
      <c r="K2112" s="246" t="s">
        <v>23629</v>
      </c>
      <c r="L2112" s="245" t="s">
        <v>568</v>
      </c>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A2112"/>
      <c r="BB2112"/>
      <c r="BC2112"/>
      <c r="BD2112"/>
      <c r="BE2112"/>
      <c r="BF2112"/>
      <c r="BG2112"/>
      <c r="BH2112"/>
      <c r="BI2112"/>
      <c r="BJ2112"/>
      <c r="BK2112"/>
      <c r="BL2112"/>
      <c r="BM2112"/>
      <c r="BN2112"/>
      <c r="BO2112"/>
    </row>
    <row r="2113" spans="1:67" ht="15" x14ac:dyDescent="0.25">
      <c r="A2113" s="245" t="s">
        <v>4831</v>
      </c>
      <c r="B2113" s="245" t="s">
        <v>4830</v>
      </c>
      <c r="C2113" s="245" t="s">
        <v>5288</v>
      </c>
      <c r="D2113" s="245" t="s">
        <v>5287</v>
      </c>
      <c r="E2113" s="246" t="s">
        <v>44</v>
      </c>
      <c r="F2113" s="245" t="s">
        <v>44</v>
      </c>
      <c r="G2113" s="245" t="s">
        <v>11304</v>
      </c>
      <c r="H2113" s="245" t="s">
        <v>11305</v>
      </c>
      <c r="I2113" s="245" t="s">
        <v>12</v>
      </c>
      <c r="J2113" s="245" t="s">
        <v>569</v>
      </c>
      <c r="K2113" s="246" t="s">
        <v>23630</v>
      </c>
      <c r="L2113" s="245" t="s">
        <v>568</v>
      </c>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A2113"/>
      <c r="BB2113"/>
      <c r="BC2113"/>
      <c r="BD2113"/>
      <c r="BE2113"/>
      <c r="BF2113"/>
      <c r="BG2113"/>
      <c r="BH2113"/>
      <c r="BI2113"/>
      <c r="BJ2113"/>
      <c r="BK2113"/>
      <c r="BL2113"/>
      <c r="BM2113"/>
      <c r="BN2113"/>
      <c r="BO2113"/>
    </row>
    <row r="2114" spans="1:67" ht="15" x14ac:dyDescent="0.25">
      <c r="A2114" s="245" t="s">
        <v>4831</v>
      </c>
      <c r="B2114" s="245" t="s">
        <v>4830</v>
      </c>
      <c r="C2114" s="245" t="s">
        <v>5288</v>
      </c>
      <c r="D2114" s="245" t="s">
        <v>5287</v>
      </c>
      <c r="E2114" s="246" t="s">
        <v>44</v>
      </c>
      <c r="F2114" s="245" t="s">
        <v>44</v>
      </c>
      <c r="G2114" s="245" t="s">
        <v>11306</v>
      </c>
      <c r="H2114" s="245" t="s">
        <v>11307</v>
      </c>
      <c r="I2114" s="245" t="s">
        <v>12</v>
      </c>
      <c r="J2114" s="245" t="s">
        <v>569</v>
      </c>
      <c r="K2114" s="246" t="s">
        <v>23631</v>
      </c>
      <c r="L2114" s="245" t="s">
        <v>568</v>
      </c>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A2114"/>
      <c r="BB2114"/>
      <c r="BC2114"/>
      <c r="BD2114"/>
      <c r="BE2114"/>
      <c r="BF2114"/>
      <c r="BG2114"/>
      <c r="BH2114"/>
      <c r="BI2114"/>
      <c r="BJ2114"/>
      <c r="BK2114"/>
      <c r="BL2114"/>
      <c r="BM2114"/>
      <c r="BN2114"/>
      <c r="BO2114"/>
    </row>
    <row r="2115" spans="1:67" ht="15" x14ac:dyDescent="0.25">
      <c r="A2115" s="245" t="s">
        <v>4831</v>
      </c>
      <c r="B2115" s="245" t="s">
        <v>4830</v>
      </c>
      <c r="C2115" s="245" t="s">
        <v>5288</v>
      </c>
      <c r="D2115" s="245" t="s">
        <v>5287</v>
      </c>
      <c r="E2115" s="246" t="s">
        <v>44</v>
      </c>
      <c r="F2115" s="245" t="s">
        <v>44</v>
      </c>
      <c r="G2115" s="245" t="s">
        <v>11308</v>
      </c>
      <c r="H2115" s="245" t="s">
        <v>11309</v>
      </c>
      <c r="I2115" s="245" t="s">
        <v>12</v>
      </c>
      <c r="J2115" s="245" t="s">
        <v>569</v>
      </c>
      <c r="K2115" s="246" t="s">
        <v>23632</v>
      </c>
      <c r="L2115" s="245" t="s">
        <v>568</v>
      </c>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A2115"/>
      <c r="BB2115"/>
      <c r="BC2115"/>
      <c r="BD2115"/>
      <c r="BE2115"/>
      <c r="BF2115"/>
      <c r="BG2115"/>
      <c r="BH2115"/>
      <c r="BI2115"/>
      <c r="BJ2115"/>
      <c r="BK2115"/>
      <c r="BL2115"/>
      <c r="BM2115"/>
      <c r="BN2115"/>
      <c r="BO2115"/>
    </row>
    <row r="2116" spans="1:67" ht="15" x14ac:dyDescent="0.25">
      <c r="A2116" s="245" t="s">
        <v>4831</v>
      </c>
      <c r="B2116" s="245" t="s">
        <v>4830</v>
      </c>
      <c r="C2116" s="245" t="s">
        <v>5288</v>
      </c>
      <c r="D2116" s="245" t="s">
        <v>5287</v>
      </c>
      <c r="E2116" s="246" t="s">
        <v>44</v>
      </c>
      <c r="F2116" s="245" t="s">
        <v>44</v>
      </c>
      <c r="G2116" s="245" t="s">
        <v>11310</v>
      </c>
      <c r="H2116" s="245" t="s">
        <v>11311</v>
      </c>
      <c r="I2116" s="245" t="s">
        <v>12</v>
      </c>
      <c r="J2116" s="245" t="s">
        <v>569</v>
      </c>
      <c r="K2116" s="246" t="s">
        <v>23633</v>
      </c>
      <c r="L2116" s="245" t="s">
        <v>568</v>
      </c>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A2116"/>
      <c r="BB2116"/>
      <c r="BC2116"/>
      <c r="BD2116"/>
      <c r="BE2116"/>
      <c r="BF2116"/>
      <c r="BG2116"/>
      <c r="BH2116"/>
      <c r="BI2116"/>
      <c r="BJ2116"/>
      <c r="BK2116"/>
      <c r="BL2116"/>
      <c r="BM2116"/>
      <c r="BN2116"/>
      <c r="BO2116"/>
    </row>
    <row r="2117" spans="1:67" ht="15" x14ac:dyDescent="0.25">
      <c r="A2117" s="245" t="s">
        <v>4831</v>
      </c>
      <c r="B2117" s="245" t="s">
        <v>4830</v>
      </c>
      <c r="C2117" s="245" t="s">
        <v>5288</v>
      </c>
      <c r="D2117" s="245" t="s">
        <v>5287</v>
      </c>
      <c r="E2117" s="246" t="s">
        <v>44</v>
      </c>
      <c r="F2117" s="245" t="s">
        <v>44</v>
      </c>
      <c r="G2117" s="245" t="s">
        <v>11312</v>
      </c>
      <c r="H2117" s="245" t="s">
        <v>11313</v>
      </c>
      <c r="I2117" s="245" t="s">
        <v>12</v>
      </c>
      <c r="J2117" s="245" t="s">
        <v>569</v>
      </c>
      <c r="K2117" s="246" t="s">
        <v>23634</v>
      </c>
      <c r="L2117" s="245" t="s">
        <v>568</v>
      </c>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A2117"/>
      <c r="BB2117"/>
      <c r="BC2117"/>
      <c r="BD2117"/>
      <c r="BE2117"/>
      <c r="BF2117"/>
      <c r="BG2117"/>
      <c r="BH2117"/>
      <c r="BI2117"/>
      <c r="BJ2117"/>
      <c r="BK2117"/>
      <c r="BL2117"/>
      <c r="BM2117"/>
      <c r="BN2117"/>
      <c r="BO2117"/>
    </row>
    <row r="2118" spans="1:67" ht="15" x14ac:dyDescent="0.25">
      <c r="A2118" s="245" t="s">
        <v>4831</v>
      </c>
      <c r="B2118" s="245" t="s">
        <v>4830</v>
      </c>
      <c r="C2118" s="245" t="s">
        <v>5288</v>
      </c>
      <c r="D2118" s="245" t="s">
        <v>5287</v>
      </c>
      <c r="E2118" s="246" t="s">
        <v>44</v>
      </c>
      <c r="F2118" s="245" t="s">
        <v>44</v>
      </c>
      <c r="G2118" s="245" t="s">
        <v>11314</v>
      </c>
      <c r="H2118" s="245" t="s">
        <v>11315</v>
      </c>
      <c r="I2118" s="245" t="s">
        <v>12</v>
      </c>
      <c r="J2118" s="245" t="s">
        <v>569</v>
      </c>
      <c r="K2118" s="246" t="s">
        <v>23635</v>
      </c>
      <c r="L2118" s="245" t="s">
        <v>568</v>
      </c>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A2118"/>
      <c r="BB2118"/>
      <c r="BC2118"/>
      <c r="BD2118"/>
      <c r="BE2118"/>
      <c r="BF2118"/>
      <c r="BG2118"/>
      <c r="BH2118"/>
      <c r="BI2118"/>
      <c r="BJ2118"/>
      <c r="BK2118"/>
      <c r="BL2118"/>
      <c r="BM2118"/>
      <c r="BN2118"/>
      <c r="BO2118"/>
    </row>
    <row r="2119" spans="1:67" ht="15" x14ac:dyDescent="0.25">
      <c r="A2119" s="245" t="s">
        <v>4831</v>
      </c>
      <c r="B2119" s="245" t="s">
        <v>4830</v>
      </c>
      <c r="C2119" s="245" t="s">
        <v>5288</v>
      </c>
      <c r="D2119" s="245" t="s">
        <v>5287</v>
      </c>
      <c r="E2119" s="246" t="s">
        <v>44</v>
      </c>
      <c r="F2119" s="245" t="s">
        <v>44</v>
      </c>
      <c r="G2119" s="245" t="s">
        <v>11316</v>
      </c>
      <c r="H2119" s="245" t="s">
        <v>11317</v>
      </c>
      <c r="I2119" s="245" t="s">
        <v>12</v>
      </c>
      <c r="J2119" s="245" t="s">
        <v>569</v>
      </c>
      <c r="K2119" s="246" t="s">
        <v>23636</v>
      </c>
      <c r="L2119" s="245" t="s">
        <v>568</v>
      </c>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A2119"/>
      <c r="BB2119"/>
      <c r="BC2119"/>
      <c r="BD2119"/>
      <c r="BE2119"/>
      <c r="BF2119"/>
      <c r="BG2119"/>
      <c r="BH2119"/>
      <c r="BI2119"/>
      <c r="BJ2119"/>
      <c r="BK2119"/>
      <c r="BL2119"/>
      <c r="BM2119"/>
      <c r="BN2119"/>
      <c r="BO2119"/>
    </row>
    <row r="2120" spans="1:67" ht="15" x14ac:dyDescent="0.25">
      <c r="A2120" s="245" t="s">
        <v>4831</v>
      </c>
      <c r="B2120" s="245" t="s">
        <v>4830</v>
      </c>
      <c r="C2120" s="245" t="s">
        <v>5288</v>
      </c>
      <c r="D2120" s="245" t="s">
        <v>5287</v>
      </c>
      <c r="E2120" s="246" t="s">
        <v>44</v>
      </c>
      <c r="F2120" s="245" t="s">
        <v>44</v>
      </c>
      <c r="G2120" s="245" t="s">
        <v>11318</v>
      </c>
      <c r="H2120" s="245" t="s">
        <v>11319</v>
      </c>
      <c r="I2120" s="245" t="s">
        <v>12</v>
      </c>
      <c r="J2120" s="245" t="s">
        <v>569</v>
      </c>
      <c r="K2120" s="246" t="s">
        <v>23637</v>
      </c>
      <c r="L2120" s="245" t="s">
        <v>568</v>
      </c>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A2120"/>
      <c r="BB2120"/>
      <c r="BC2120"/>
      <c r="BD2120"/>
      <c r="BE2120"/>
      <c r="BF2120"/>
      <c r="BG2120"/>
      <c r="BH2120"/>
      <c r="BI2120"/>
      <c r="BJ2120"/>
      <c r="BK2120"/>
      <c r="BL2120"/>
      <c r="BM2120"/>
      <c r="BN2120"/>
      <c r="BO2120"/>
    </row>
    <row r="2121" spans="1:67" ht="15" x14ac:dyDescent="0.25">
      <c r="A2121" s="245" t="s">
        <v>4831</v>
      </c>
      <c r="B2121" s="245" t="s">
        <v>4830</v>
      </c>
      <c r="C2121" s="245" t="s">
        <v>5288</v>
      </c>
      <c r="D2121" s="245" t="s">
        <v>5287</v>
      </c>
      <c r="E2121" s="246" t="s">
        <v>44</v>
      </c>
      <c r="F2121" s="245" t="s">
        <v>44</v>
      </c>
      <c r="G2121" s="245" t="s">
        <v>11320</v>
      </c>
      <c r="H2121" s="245" t="s">
        <v>11321</v>
      </c>
      <c r="I2121" s="245" t="s">
        <v>12</v>
      </c>
      <c r="J2121" s="245" t="s">
        <v>569</v>
      </c>
      <c r="K2121" s="246" t="s">
        <v>23638</v>
      </c>
      <c r="L2121" s="245" t="s">
        <v>568</v>
      </c>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A2121"/>
      <c r="BB2121"/>
      <c r="BC2121"/>
      <c r="BD2121"/>
      <c r="BE2121"/>
      <c r="BF2121"/>
      <c r="BG2121"/>
      <c r="BH2121"/>
      <c r="BI2121"/>
      <c r="BJ2121"/>
      <c r="BK2121"/>
      <c r="BL2121"/>
      <c r="BM2121"/>
      <c r="BN2121"/>
      <c r="BO2121"/>
    </row>
    <row r="2122" spans="1:67" ht="15" x14ac:dyDescent="0.25">
      <c r="A2122" s="245" t="s">
        <v>4831</v>
      </c>
      <c r="B2122" s="245" t="s">
        <v>4830</v>
      </c>
      <c r="C2122" s="245" t="s">
        <v>5288</v>
      </c>
      <c r="D2122" s="245" t="s">
        <v>5287</v>
      </c>
      <c r="E2122" s="246" t="s">
        <v>44</v>
      </c>
      <c r="F2122" s="245" t="s">
        <v>44</v>
      </c>
      <c r="G2122" s="245" t="s">
        <v>11322</v>
      </c>
      <c r="H2122" s="245" t="s">
        <v>11323</v>
      </c>
      <c r="I2122" s="245" t="s">
        <v>12</v>
      </c>
      <c r="J2122" s="245" t="s">
        <v>569</v>
      </c>
      <c r="K2122" s="246" t="s">
        <v>23639</v>
      </c>
      <c r="L2122" s="245" t="s">
        <v>568</v>
      </c>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A2122"/>
      <c r="BB2122"/>
      <c r="BC2122"/>
      <c r="BD2122"/>
      <c r="BE2122"/>
      <c r="BF2122"/>
      <c r="BG2122"/>
      <c r="BH2122"/>
      <c r="BI2122"/>
      <c r="BJ2122"/>
      <c r="BK2122"/>
      <c r="BL2122"/>
      <c r="BM2122"/>
      <c r="BN2122"/>
      <c r="BO2122"/>
    </row>
    <row r="2123" spans="1:67" ht="15" x14ac:dyDescent="0.25">
      <c r="A2123" s="245" t="s">
        <v>4831</v>
      </c>
      <c r="B2123" s="245" t="s">
        <v>4830</v>
      </c>
      <c r="C2123" s="245" t="s">
        <v>5288</v>
      </c>
      <c r="D2123" s="245" t="s">
        <v>5287</v>
      </c>
      <c r="E2123" s="246" t="s">
        <v>44</v>
      </c>
      <c r="F2123" s="245" t="s">
        <v>44</v>
      </c>
      <c r="G2123" s="245" t="s">
        <v>11324</v>
      </c>
      <c r="H2123" s="245" t="s">
        <v>11325</v>
      </c>
      <c r="I2123" s="245" t="s">
        <v>12</v>
      </c>
      <c r="J2123" s="245" t="s">
        <v>569</v>
      </c>
      <c r="K2123" s="246" t="s">
        <v>23640</v>
      </c>
      <c r="L2123" s="245" t="s">
        <v>568</v>
      </c>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A2123"/>
      <c r="BB2123"/>
      <c r="BC2123"/>
      <c r="BD2123"/>
      <c r="BE2123"/>
      <c r="BF2123"/>
      <c r="BG2123"/>
      <c r="BH2123"/>
      <c r="BI2123"/>
      <c r="BJ2123"/>
      <c r="BK2123"/>
      <c r="BL2123"/>
      <c r="BM2123"/>
      <c r="BN2123"/>
      <c r="BO2123"/>
    </row>
    <row r="2124" spans="1:67" ht="15" x14ac:dyDescent="0.25">
      <c r="A2124" s="245" t="s">
        <v>4831</v>
      </c>
      <c r="B2124" s="245" t="s">
        <v>4830</v>
      </c>
      <c r="C2124" s="245" t="s">
        <v>5288</v>
      </c>
      <c r="D2124" s="245" t="s">
        <v>5287</v>
      </c>
      <c r="E2124" s="246" t="s">
        <v>44</v>
      </c>
      <c r="F2124" s="245" t="s">
        <v>44</v>
      </c>
      <c r="G2124" s="245" t="s">
        <v>11326</v>
      </c>
      <c r="H2124" s="245" t="s">
        <v>11327</v>
      </c>
      <c r="I2124" s="245" t="s">
        <v>12</v>
      </c>
      <c r="J2124" s="245" t="s">
        <v>569</v>
      </c>
      <c r="K2124" s="246" t="s">
        <v>23641</v>
      </c>
      <c r="L2124" s="245" t="s">
        <v>568</v>
      </c>
      <c r="M2124"/>
      <c r="N2124"/>
      <c r="O2124"/>
      <c r="P2124"/>
      <c r="Q2124"/>
      <c r="R2124"/>
      <c r="S2124"/>
      <c r="T2124"/>
      <c r="U2124"/>
      <c r="V2124"/>
      <c r="W2124"/>
      <c r="X2124"/>
      <c r="Y2124"/>
      <c r="Z2124"/>
      <c r="AA2124"/>
      <c r="AB2124"/>
      <c r="AC2124"/>
      <c r="AD2124"/>
      <c r="AE2124"/>
      <c r="AF2124"/>
      <c r="AG2124"/>
      <c r="AH2124"/>
      <c r="AI2124"/>
      <c r="AJ2124"/>
      <c r="AK2124"/>
      <c r="AL2124"/>
      <c r="AM2124"/>
      <c r="AN2124"/>
      <c r="AO2124"/>
      <c r="AP2124"/>
      <c r="AQ2124"/>
      <c r="AR2124"/>
      <c r="AS2124"/>
      <c r="AT2124"/>
      <c r="AU2124"/>
      <c r="AV2124"/>
      <c r="AW2124"/>
      <c r="AX2124"/>
      <c r="AY2124"/>
      <c r="AZ2124"/>
      <c r="BA2124"/>
      <c r="BB2124"/>
      <c r="BC2124"/>
      <c r="BD2124"/>
      <c r="BE2124"/>
      <c r="BF2124"/>
      <c r="BG2124"/>
      <c r="BH2124"/>
      <c r="BI2124"/>
      <c r="BJ2124"/>
      <c r="BK2124"/>
      <c r="BL2124"/>
      <c r="BM2124"/>
      <c r="BN2124"/>
      <c r="BO2124"/>
    </row>
    <row r="2125" spans="1:67" ht="15" x14ac:dyDescent="0.25">
      <c r="A2125" s="245" t="s">
        <v>4831</v>
      </c>
      <c r="B2125" s="245" t="s">
        <v>4830</v>
      </c>
      <c r="C2125" s="245" t="s">
        <v>5288</v>
      </c>
      <c r="D2125" s="245" t="s">
        <v>5287</v>
      </c>
      <c r="E2125" s="246" t="s">
        <v>44</v>
      </c>
      <c r="F2125" s="245" t="s">
        <v>44</v>
      </c>
      <c r="G2125" s="245" t="s">
        <v>11328</v>
      </c>
      <c r="H2125" s="245" t="s">
        <v>11329</v>
      </c>
      <c r="I2125" s="245" t="s">
        <v>12</v>
      </c>
      <c r="J2125" s="245" t="s">
        <v>569</v>
      </c>
      <c r="K2125" s="246" t="s">
        <v>23642</v>
      </c>
      <c r="L2125" s="245" t="s">
        <v>568</v>
      </c>
      <c r="M2125"/>
      <c r="N2125"/>
      <c r="O2125"/>
      <c r="P2125"/>
      <c r="Q2125"/>
      <c r="R2125"/>
      <c r="S2125"/>
      <c r="T2125"/>
      <c r="U2125"/>
      <c r="V2125"/>
      <c r="W2125"/>
      <c r="X2125"/>
      <c r="Y2125"/>
      <c r="Z2125"/>
      <c r="AA2125"/>
      <c r="AB2125"/>
      <c r="AC2125"/>
      <c r="AD2125"/>
      <c r="AE2125"/>
      <c r="AF2125"/>
      <c r="AG2125"/>
      <c r="AH2125"/>
      <c r="AI2125"/>
      <c r="AJ2125"/>
      <c r="AK2125"/>
      <c r="AL2125"/>
      <c r="AM2125"/>
      <c r="AN2125"/>
      <c r="AO2125"/>
      <c r="AP2125"/>
      <c r="AQ2125"/>
      <c r="AR2125"/>
      <c r="AS2125"/>
      <c r="AT2125"/>
      <c r="AU2125"/>
      <c r="AV2125"/>
      <c r="AW2125"/>
      <c r="AX2125"/>
      <c r="AY2125"/>
      <c r="AZ2125"/>
      <c r="BA2125"/>
      <c r="BB2125"/>
      <c r="BC2125"/>
      <c r="BD2125"/>
      <c r="BE2125"/>
      <c r="BF2125"/>
      <c r="BG2125"/>
      <c r="BH2125"/>
      <c r="BI2125"/>
      <c r="BJ2125"/>
      <c r="BK2125"/>
      <c r="BL2125"/>
      <c r="BM2125"/>
      <c r="BN2125"/>
      <c r="BO2125"/>
    </row>
    <row r="2126" spans="1:67" ht="15" x14ac:dyDescent="0.25">
      <c r="A2126" s="245" t="s">
        <v>4831</v>
      </c>
      <c r="B2126" s="245" t="s">
        <v>4830</v>
      </c>
      <c r="C2126" s="245" t="s">
        <v>5288</v>
      </c>
      <c r="D2126" s="245" t="s">
        <v>5287</v>
      </c>
      <c r="E2126" s="246" t="s">
        <v>44</v>
      </c>
      <c r="F2126" s="245" t="s">
        <v>44</v>
      </c>
      <c r="G2126" s="245" t="s">
        <v>11330</v>
      </c>
      <c r="H2126" s="245" t="s">
        <v>11331</v>
      </c>
      <c r="I2126" s="245" t="s">
        <v>12</v>
      </c>
      <c r="J2126" s="245" t="s">
        <v>569</v>
      </c>
      <c r="K2126" s="246" t="s">
        <v>23643</v>
      </c>
      <c r="L2126" s="245" t="s">
        <v>568</v>
      </c>
      <c r="M2126"/>
      <c r="N2126"/>
      <c r="O2126"/>
      <c r="P2126"/>
      <c r="Q2126"/>
      <c r="R2126"/>
      <c r="S2126"/>
      <c r="T2126"/>
      <c r="U2126"/>
      <c r="V2126"/>
      <c r="W2126"/>
      <c r="X2126"/>
      <c r="Y2126"/>
      <c r="Z2126"/>
      <c r="AA2126"/>
      <c r="AB2126"/>
      <c r="AC2126"/>
      <c r="AD2126"/>
      <c r="AE2126"/>
      <c r="AF2126"/>
      <c r="AG2126"/>
      <c r="AH2126"/>
      <c r="AI2126"/>
      <c r="AJ2126"/>
      <c r="AK2126"/>
      <c r="AL2126"/>
      <c r="AM2126"/>
      <c r="AN2126"/>
      <c r="AO2126"/>
      <c r="AP2126"/>
      <c r="AQ2126"/>
      <c r="AR2126"/>
      <c r="AS2126"/>
      <c r="AT2126"/>
      <c r="AU2126"/>
      <c r="AV2126"/>
      <c r="AW2126"/>
      <c r="AX2126"/>
      <c r="AY2126"/>
      <c r="AZ2126"/>
      <c r="BA2126"/>
      <c r="BB2126"/>
      <c r="BC2126"/>
      <c r="BD2126"/>
      <c r="BE2126"/>
      <c r="BF2126"/>
      <c r="BG2126"/>
      <c r="BH2126"/>
      <c r="BI2126"/>
      <c r="BJ2126"/>
      <c r="BK2126"/>
      <c r="BL2126"/>
      <c r="BM2126"/>
      <c r="BN2126"/>
      <c r="BO2126"/>
    </row>
    <row r="2127" spans="1:67" ht="15" x14ac:dyDescent="0.25">
      <c r="A2127" s="245" t="s">
        <v>4831</v>
      </c>
      <c r="B2127" s="245" t="s">
        <v>4830</v>
      </c>
      <c r="C2127" s="245" t="s">
        <v>5288</v>
      </c>
      <c r="D2127" s="245" t="s">
        <v>5287</v>
      </c>
      <c r="E2127" s="246" t="s">
        <v>44</v>
      </c>
      <c r="F2127" s="245" t="s">
        <v>44</v>
      </c>
      <c r="G2127" s="245" t="s">
        <v>11332</v>
      </c>
      <c r="H2127" s="245" t="s">
        <v>11333</v>
      </c>
      <c r="I2127" s="245" t="s">
        <v>12</v>
      </c>
      <c r="J2127" s="245" t="s">
        <v>569</v>
      </c>
      <c r="K2127" s="246" t="s">
        <v>23644</v>
      </c>
      <c r="L2127" s="245" t="s">
        <v>568</v>
      </c>
      <c r="M2127"/>
      <c r="N2127"/>
      <c r="O2127"/>
      <c r="P2127"/>
      <c r="Q2127"/>
      <c r="R2127"/>
      <c r="S2127"/>
      <c r="T2127"/>
      <c r="U2127"/>
      <c r="V2127"/>
      <c r="W2127"/>
      <c r="X2127"/>
      <c r="Y2127"/>
      <c r="Z2127"/>
      <c r="AA2127"/>
      <c r="AB2127"/>
      <c r="AC2127"/>
      <c r="AD2127"/>
      <c r="AE2127"/>
      <c r="AF2127"/>
      <c r="AG2127"/>
      <c r="AH2127"/>
      <c r="AI2127"/>
      <c r="AJ2127"/>
      <c r="AK2127"/>
      <c r="AL2127"/>
      <c r="AM2127"/>
      <c r="AN2127"/>
      <c r="AO2127"/>
      <c r="AP2127"/>
      <c r="AQ2127"/>
      <c r="AR2127"/>
      <c r="AS2127"/>
      <c r="AT2127"/>
      <c r="AU2127"/>
      <c r="AV2127"/>
      <c r="AW2127"/>
      <c r="AX2127"/>
      <c r="AY2127"/>
      <c r="AZ2127"/>
      <c r="BA2127"/>
      <c r="BB2127"/>
      <c r="BC2127"/>
      <c r="BD2127"/>
      <c r="BE2127"/>
      <c r="BF2127"/>
      <c r="BG2127"/>
      <c r="BH2127"/>
      <c r="BI2127"/>
      <c r="BJ2127"/>
      <c r="BK2127"/>
      <c r="BL2127"/>
      <c r="BM2127"/>
      <c r="BN2127"/>
      <c r="BO2127"/>
    </row>
    <row r="2128" spans="1:67" ht="15" x14ac:dyDescent="0.25">
      <c r="A2128" s="245" t="s">
        <v>4831</v>
      </c>
      <c r="B2128" s="245" t="s">
        <v>4830</v>
      </c>
      <c r="C2128" s="245" t="s">
        <v>5275</v>
      </c>
      <c r="D2128" s="245" t="s">
        <v>5274</v>
      </c>
      <c r="E2128" s="246" t="s">
        <v>44</v>
      </c>
      <c r="F2128" s="245" t="s">
        <v>44</v>
      </c>
      <c r="G2128" s="245" t="s">
        <v>5285</v>
      </c>
      <c r="H2128" s="245" t="s">
        <v>11334</v>
      </c>
      <c r="I2128" s="245" t="s">
        <v>24</v>
      </c>
      <c r="J2128" s="245" t="s">
        <v>569</v>
      </c>
      <c r="K2128" s="246" t="s">
        <v>10575</v>
      </c>
      <c r="L2128" s="245" t="s">
        <v>568</v>
      </c>
      <c r="M2128"/>
      <c r="N2128"/>
      <c r="O2128"/>
      <c r="P2128"/>
      <c r="Q2128"/>
      <c r="R2128"/>
      <c r="S2128"/>
      <c r="T2128"/>
      <c r="U2128"/>
      <c r="V2128"/>
      <c r="W2128"/>
      <c r="X2128"/>
      <c r="Y2128"/>
      <c r="Z2128"/>
      <c r="AA2128"/>
      <c r="AB2128"/>
      <c r="AC2128"/>
      <c r="AD2128"/>
      <c r="AE2128"/>
      <c r="AF2128"/>
      <c r="AG2128"/>
      <c r="AH2128"/>
      <c r="AI2128"/>
      <c r="AJ2128"/>
      <c r="AK2128"/>
      <c r="AL2128"/>
      <c r="AM2128"/>
      <c r="AN2128"/>
      <c r="AO2128"/>
      <c r="AP2128"/>
      <c r="AQ2128"/>
      <c r="AR2128"/>
      <c r="AS2128"/>
      <c r="AT2128"/>
      <c r="AU2128"/>
      <c r="AV2128"/>
      <c r="AW2128"/>
      <c r="AX2128"/>
      <c r="AY2128"/>
      <c r="AZ2128"/>
      <c r="BA2128"/>
      <c r="BB2128"/>
      <c r="BC2128"/>
      <c r="BD2128"/>
      <c r="BE2128"/>
      <c r="BF2128"/>
      <c r="BG2128"/>
      <c r="BH2128"/>
      <c r="BI2128"/>
      <c r="BJ2128"/>
      <c r="BK2128"/>
      <c r="BL2128"/>
      <c r="BM2128"/>
      <c r="BN2128"/>
      <c r="BO2128"/>
    </row>
    <row r="2129" spans="1:67" ht="15" x14ac:dyDescent="0.25">
      <c r="A2129" s="245" t="s">
        <v>4831</v>
      </c>
      <c r="B2129" s="245" t="s">
        <v>4830</v>
      </c>
      <c r="C2129" s="245" t="s">
        <v>5275</v>
      </c>
      <c r="D2129" s="245" t="s">
        <v>5274</v>
      </c>
      <c r="E2129" s="246" t="s">
        <v>44</v>
      </c>
      <c r="F2129" s="245" t="s">
        <v>44</v>
      </c>
      <c r="G2129" s="245" t="s">
        <v>5284</v>
      </c>
      <c r="H2129" s="245" t="s">
        <v>11336</v>
      </c>
      <c r="I2129" s="245" t="s">
        <v>24</v>
      </c>
      <c r="J2129" s="245" t="s">
        <v>569</v>
      </c>
      <c r="K2129" s="246" t="s">
        <v>5838</v>
      </c>
      <c r="L2129" s="245" t="s">
        <v>568</v>
      </c>
      <c r="M2129"/>
      <c r="N2129"/>
      <c r="O2129"/>
      <c r="P2129"/>
      <c r="Q2129"/>
      <c r="R2129"/>
      <c r="S2129"/>
      <c r="T2129"/>
      <c r="U2129"/>
      <c r="V2129"/>
      <c r="W2129"/>
      <c r="X2129"/>
      <c r="Y2129"/>
      <c r="Z2129"/>
      <c r="AA2129"/>
      <c r="AB2129"/>
      <c r="AC2129"/>
      <c r="AD2129"/>
      <c r="AE2129"/>
      <c r="AF2129"/>
      <c r="AG2129"/>
      <c r="AH2129"/>
      <c r="AI2129"/>
      <c r="AJ2129"/>
      <c r="AK2129"/>
      <c r="AL2129"/>
      <c r="AM2129"/>
      <c r="AN2129"/>
      <c r="AO2129"/>
      <c r="AP2129"/>
      <c r="AQ2129"/>
      <c r="AR2129"/>
      <c r="AS2129"/>
      <c r="AT2129"/>
      <c r="AU2129"/>
      <c r="AV2129"/>
      <c r="AW2129"/>
      <c r="AX2129"/>
      <c r="AY2129"/>
      <c r="AZ2129"/>
      <c r="BA2129"/>
      <c r="BB2129"/>
      <c r="BC2129"/>
      <c r="BD2129"/>
      <c r="BE2129"/>
      <c r="BF2129"/>
      <c r="BG2129"/>
      <c r="BH2129"/>
      <c r="BI2129"/>
      <c r="BJ2129"/>
      <c r="BK2129"/>
      <c r="BL2129"/>
      <c r="BM2129"/>
      <c r="BN2129"/>
      <c r="BO2129"/>
    </row>
    <row r="2130" spans="1:67" ht="15" x14ac:dyDescent="0.25">
      <c r="A2130" s="245" t="s">
        <v>4831</v>
      </c>
      <c r="B2130" s="245" t="s">
        <v>4830</v>
      </c>
      <c r="C2130" s="245" t="s">
        <v>5275</v>
      </c>
      <c r="D2130" s="245" t="s">
        <v>5274</v>
      </c>
      <c r="E2130" s="246" t="s">
        <v>44</v>
      </c>
      <c r="F2130" s="245" t="s">
        <v>44</v>
      </c>
      <c r="G2130" s="245" t="s">
        <v>5283</v>
      </c>
      <c r="H2130" s="245" t="s">
        <v>11337</v>
      </c>
      <c r="I2130" s="245" t="s">
        <v>24</v>
      </c>
      <c r="J2130" s="245" t="s">
        <v>569</v>
      </c>
      <c r="K2130" s="246" t="s">
        <v>20200</v>
      </c>
      <c r="L2130" s="245" t="s">
        <v>568</v>
      </c>
      <c r="M2130"/>
      <c r="N2130"/>
      <c r="O2130"/>
      <c r="P2130"/>
      <c r="Q2130"/>
      <c r="R2130"/>
      <c r="S2130"/>
      <c r="T2130"/>
      <c r="U2130"/>
      <c r="V2130"/>
      <c r="W2130"/>
      <c r="X2130"/>
      <c r="Y2130"/>
      <c r="Z2130"/>
      <c r="AA2130"/>
      <c r="AB2130"/>
      <c r="AC2130"/>
      <c r="AD2130"/>
      <c r="AE2130"/>
      <c r="AF2130"/>
      <c r="AG2130"/>
      <c r="AH2130"/>
      <c r="AI2130"/>
      <c r="AJ2130"/>
      <c r="AK2130"/>
      <c r="AL2130"/>
      <c r="AM2130"/>
      <c r="AN2130"/>
      <c r="AO2130"/>
      <c r="AP2130"/>
      <c r="AQ2130"/>
      <c r="AR2130"/>
      <c r="AS2130"/>
      <c r="AT2130"/>
      <c r="AU2130"/>
      <c r="AV2130"/>
      <c r="AW2130"/>
      <c r="AX2130"/>
      <c r="AY2130"/>
      <c r="AZ2130"/>
      <c r="BA2130"/>
      <c r="BB2130"/>
      <c r="BC2130"/>
      <c r="BD2130"/>
      <c r="BE2130"/>
      <c r="BF2130"/>
      <c r="BG2130"/>
      <c r="BH2130"/>
      <c r="BI2130"/>
      <c r="BJ2130"/>
      <c r="BK2130"/>
      <c r="BL2130"/>
      <c r="BM2130"/>
      <c r="BN2130"/>
      <c r="BO2130"/>
    </row>
    <row r="2131" spans="1:67" ht="15" x14ac:dyDescent="0.25">
      <c r="A2131" s="245" t="s">
        <v>4831</v>
      </c>
      <c r="B2131" s="245" t="s">
        <v>4830</v>
      </c>
      <c r="C2131" s="245" t="s">
        <v>5275</v>
      </c>
      <c r="D2131" s="245" t="s">
        <v>5274</v>
      </c>
      <c r="E2131" s="246" t="s">
        <v>44</v>
      </c>
      <c r="F2131" s="245" t="s">
        <v>44</v>
      </c>
      <c r="G2131" s="245" t="s">
        <v>5282</v>
      </c>
      <c r="H2131" s="245" t="s">
        <v>11338</v>
      </c>
      <c r="I2131" s="245" t="s">
        <v>24</v>
      </c>
      <c r="J2131" s="245" t="s">
        <v>569</v>
      </c>
      <c r="K2131" s="246" t="s">
        <v>22358</v>
      </c>
      <c r="L2131" s="245" t="s">
        <v>568</v>
      </c>
      <c r="M2131"/>
      <c r="N2131"/>
      <c r="O2131"/>
      <c r="P2131"/>
      <c r="Q2131"/>
      <c r="R2131"/>
      <c r="S2131"/>
      <c r="T2131"/>
      <c r="U2131"/>
      <c r="V2131"/>
      <c r="W2131"/>
      <c r="X2131"/>
      <c r="Y2131"/>
      <c r="Z2131"/>
      <c r="AA2131"/>
      <c r="AB2131"/>
      <c r="AC2131"/>
      <c r="AD2131"/>
      <c r="AE2131"/>
      <c r="AF2131"/>
      <c r="AG2131"/>
      <c r="AH2131"/>
      <c r="AI2131"/>
      <c r="AJ2131"/>
      <c r="AK2131"/>
      <c r="AL2131"/>
      <c r="AM2131"/>
      <c r="AN2131"/>
      <c r="AO2131"/>
      <c r="AP2131"/>
      <c r="AQ2131"/>
      <c r="AR2131"/>
      <c r="AS2131"/>
      <c r="AT2131"/>
      <c r="AU2131"/>
      <c r="AV2131"/>
      <c r="AW2131"/>
      <c r="AX2131"/>
      <c r="AY2131"/>
      <c r="AZ2131"/>
      <c r="BA2131"/>
      <c r="BB2131"/>
      <c r="BC2131"/>
      <c r="BD2131"/>
      <c r="BE2131"/>
      <c r="BF2131"/>
      <c r="BG2131"/>
      <c r="BH2131"/>
      <c r="BI2131"/>
      <c r="BJ2131"/>
      <c r="BK2131"/>
      <c r="BL2131"/>
      <c r="BM2131"/>
      <c r="BN2131"/>
      <c r="BO2131"/>
    </row>
    <row r="2132" spans="1:67" ht="15" x14ac:dyDescent="0.25">
      <c r="A2132" s="245" t="s">
        <v>4831</v>
      </c>
      <c r="B2132" s="245" t="s">
        <v>4830</v>
      </c>
      <c r="C2132" s="245" t="s">
        <v>5275</v>
      </c>
      <c r="D2132" s="245" t="s">
        <v>5274</v>
      </c>
      <c r="E2132" s="246" t="s">
        <v>44</v>
      </c>
      <c r="F2132" s="245" t="s">
        <v>44</v>
      </c>
      <c r="G2132" s="245" t="s">
        <v>5280</v>
      </c>
      <c r="H2132" s="245" t="s">
        <v>11340</v>
      </c>
      <c r="I2132" s="245" t="s">
        <v>24</v>
      </c>
      <c r="J2132" s="245" t="s">
        <v>569</v>
      </c>
      <c r="K2132" s="246" t="s">
        <v>18897</v>
      </c>
      <c r="L2132" s="245" t="s">
        <v>568</v>
      </c>
      <c r="M2132"/>
      <c r="N2132"/>
      <c r="O2132"/>
      <c r="P2132"/>
      <c r="Q2132"/>
      <c r="R2132"/>
      <c r="S2132"/>
      <c r="T2132"/>
      <c r="U2132"/>
      <c r="V2132"/>
      <c r="W2132"/>
      <c r="X2132"/>
      <c r="Y2132"/>
      <c r="Z2132"/>
      <c r="AA2132"/>
      <c r="AB2132"/>
      <c r="AC2132"/>
      <c r="AD2132"/>
      <c r="AE2132"/>
      <c r="AF2132"/>
      <c r="AG2132"/>
      <c r="AH2132"/>
      <c r="AI2132"/>
      <c r="AJ2132"/>
      <c r="AK2132"/>
      <c r="AL2132"/>
      <c r="AM2132"/>
      <c r="AN2132"/>
      <c r="AO2132"/>
      <c r="AP2132"/>
      <c r="AQ2132"/>
      <c r="AR2132"/>
      <c r="AS2132"/>
      <c r="AT2132"/>
      <c r="AU2132"/>
      <c r="AV2132"/>
      <c r="AW2132"/>
      <c r="AX2132"/>
      <c r="AY2132"/>
      <c r="AZ2132"/>
      <c r="BA2132"/>
      <c r="BB2132"/>
      <c r="BC2132"/>
      <c r="BD2132"/>
      <c r="BE2132"/>
      <c r="BF2132"/>
      <c r="BG2132"/>
      <c r="BH2132"/>
      <c r="BI2132"/>
      <c r="BJ2132"/>
      <c r="BK2132"/>
      <c r="BL2132"/>
      <c r="BM2132"/>
      <c r="BN2132"/>
      <c r="BO2132"/>
    </row>
    <row r="2133" spans="1:67" ht="15" x14ac:dyDescent="0.25">
      <c r="A2133" s="245" t="s">
        <v>4831</v>
      </c>
      <c r="B2133" s="245" t="s">
        <v>4830</v>
      </c>
      <c r="C2133" s="245" t="s">
        <v>5275</v>
      </c>
      <c r="D2133" s="245" t="s">
        <v>5274</v>
      </c>
      <c r="E2133" s="246" t="s">
        <v>44</v>
      </c>
      <c r="F2133" s="245" t="s">
        <v>44</v>
      </c>
      <c r="G2133" s="245" t="s">
        <v>5279</v>
      </c>
      <c r="H2133" s="245" t="s">
        <v>11341</v>
      </c>
      <c r="I2133" s="245" t="s">
        <v>24</v>
      </c>
      <c r="J2133" s="245" t="s">
        <v>59</v>
      </c>
      <c r="K2133" s="246" t="s">
        <v>23645</v>
      </c>
      <c r="L2133" s="245" t="s">
        <v>568</v>
      </c>
      <c r="M2133"/>
      <c r="N2133"/>
      <c r="O2133"/>
      <c r="P2133"/>
      <c r="Q2133"/>
      <c r="R2133"/>
      <c r="S2133"/>
      <c r="T2133"/>
      <c r="U2133"/>
      <c r="V2133"/>
      <c r="W2133"/>
      <c r="X2133"/>
      <c r="Y2133"/>
      <c r="Z2133"/>
      <c r="AA2133"/>
      <c r="AB2133"/>
      <c r="AC2133"/>
      <c r="AD2133"/>
      <c r="AE2133"/>
      <c r="AF2133"/>
      <c r="AG2133"/>
      <c r="AH2133"/>
      <c r="AI2133"/>
      <c r="AJ2133"/>
      <c r="AK2133"/>
      <c r="AL2133"/>
      <c r="AM2133"/>
      <c r="AN2133"/>
      <c r="AO2133"/>
      <c r="AP2133"/>
      <c r="AQ2133"/>
      <c r="AR2133"/>
      <c r="AS2133"/>
      <c r="AT2133"/>
      <c r="AU2133"/>
      <c r="AV2133"/>
      <c r="AW2133"/>
      <c r="AX2133"/>
      <c r="AY2133"/>
      <c r="AZ2133"/>
      <c r="BA2133"/>
      <c r="BB2133"/>
      <c r="BC2133"/>
      <c r="BD2133"/>
      <c r="BE2133"/>
      <c r="BF2133"/>
      <c r="BG2133"/>
      <c r="BH2133"/>
      <c r="BI2133"/>
      <c r="BJ2133"/>
      <c r="BK2133"/>
      <c r="BL2133"/>
      <c r="BM2133"/>
      <c r="BN2133"/>
      <c r="BO2133"/>
    </row>
    <row r="2134" spans="1:67" ht="15" x14ac:dyDescent="0.25">
      <c r="A2134" s="245" t="s">
        <v>4831</v>
      </c>
      <c r="B2134" s="245" t="s">
        <v>4830</v>
      </c>
      <c r="C2134" s="245" t="s">
        <v>5275</v>
      </c>
      <c r="D2134" s="245" t="s">
        <v>5274</v>
      </c>
      <c r="E2134" s="246" t="s">
        <v>44</v>
      </c>
      <c r="F2134" s="245" t="s">
        <v>44</v>
      </c>
      <c r="G2134" s="245" t="s">
        <v>5278</v>
      </c>
      <c r="H2134" s="245" t="s">
        <v>11342</v>
      </c>
      <c r="I2134" s="245" t="s">
        <v>24</v>
      </c>
      <c r="J2134" s="245" t="s">
        <v>59</v>
      </c>
      <c r="K2134" s="246" t="s">
        <v>15155</v>
      </c>
      <c r="L2134" s="245" t="s">
        <v>568</v>
      </c>
      <c r="M2134"/>
      <c r="N2134"/>
      <c r="O2134"/>
      <c r="P2134"/>
      <c r="Q2134"/>
      <c r="R2134"/>
      <c r="S2134"/>
      <c r="T2134"/>
      <c r="U2134"/>
      <c r="V2134"/>
      <c r="W2134"/>
      <c r="X2134"/>
      <c r="Y2134"/>
      <c r="Z2134"/>
      <c r="AA2134"/>
      <c r="AB2134"/>
      <c r="AC2134"/>
      <c r="AD2134"/>
      <c r="AE2134"/>
      <c r="AF2134"/>
      <c r="AG2134"/>
      <c r="AH2134"/>
      <c r="AI2134"/>
      <c r="AJ2134"/>
      <c r="AK2134"/>
      <c r="AL2134"/>
      <c r="AM2134"/>
      <c r="AN2134"/>
      <c r="AO2134"/>
      <c r="AP2134"/>
      <c r="AQ2134"/>
      <c r="AR2134"/>
      <c r="AS2134"/>
      <c r="AT2134"/>
      <c r="AU2134"/>
      <c r="AV2134"/>
      <c r="AW2134"/>
      <c r="AX2134"/>
      <c r="AY2134"/>
      <c r="AZ2134"/>
      <c r="BA2134"/>
      <c r="BB2134"/>
      <c r="BC2134"/>
      <c r="BD2134"/>
      <c r="BE2134"/>
      <c r="BF2134"/>
      <c r="BG2134"/>
      <c r="BH2134"/>
      <c r="BI2134"/>
      <c r="BJ2134"/>
      <c r="BK2134"/>
      <c r="BL2134"/>
      <c r="BM2134"/>
      <c r="BN2134"/>
      <c r="BO2134"/>
    </row>
    <row r="2135" spans="1:67" ht="15" x14ac:dyDescent="0.25">
      <c r="A2135" s="245" t="s">
        <v>4831</v>
      </c>
      <c r="B2135" s="245" t="s">
        <v>4830</v>
      </c>
      <c r="C2135" s="245" t="s">
        <v>5275</v>
      </c>
      <c r="D2135" s="245" t="s">
        <v>5274</v>
      </c>
      <c r="E2135" s="246" t="s">
        <v>44</v>
      </c>
      <c r="F2135" s="245" t="s">
        <v>44</v>
      </c>
      <c r="G2135" s="245" t="s">
        <v>5277</v>
      </c>
      <c r="H2135" s="245" t="s">
        <v>11343</v>
      </c>
      <c r="I2135" s="245" t="s">
        <v>24</v>
      </c>
      <c r="J2135" s="245" t="s">
        <v>59</v>
      </c>
      <c r="K2135" s="246" t="s">
        <v>23646</v>
      </c>
      <c r="L2135" s="245" t="s">
        <v>568</v>
      </c>
      <c r="M2135"/>
      <c r="N2135"/>
      <c r="O2135"/>
      <c r="P2135"/>
      <c r="Q2135"/>
      <c r="R2135"/>
      <c r="S2135"/>
      <c r="T2135"/>
      <c r="U2135"/>
      <c r="V2135"/>
      <c r="W2135"/>
      <c r="X2135"/>
      <c r="Y2135"/>
      <c r="Z2135"/>
      <c r="AA2135"/>
      <c r="AB2135"/>
      <c r="AC2135"/>
      <c r="AD2135"/>
      <c r="AE2135"/>
      <c r="AF2135"/>
      <c r="AG2135"/>
      <c r="AH2135"/>
      <c r="AI2135"/>
      <c r="AJ2135"/>
      <c r="AK2135"/>
      <c r="AL2135"/>
      <c r="AM2135"/>
      <c r="AN2135"/>
      <c r="AO2135"/>
      <c r="AP2135"/>
      <c r="AQ2135"/>
      <c r="AR2135"/>
      <c r="AS2135"/>
      <c r="AT2135"/>
      <c r="AU2135"/>
      <c r="AV2135"/>
      <c r="AW2135"/>
      <c r="AX2135"/>
      <c r="AY2135"/>
      <c r="AZ2135"/>
      <c r="BA2135"/>
      <c r="BB2135"/>
      <c r="BC2135"/>
      <c r="BD2135"/>
      <c r="BE2135"/>
      <c r="BF2135"/>
      <c r="BG2135"/>
      <c r="BH2135"/>
      <c r="BI2135"/>
      <c r="BJ2135"/>
      <c r="BK2135"/>
      <c r="BL2135"/>
      <c r="BM2135"/>
      <c r="BN2135"/>
      <c r="BO2135"/>
    </row>
    <row r="2136" spans="1:67" ht="15" x14ac:dyDescent="0.25">
      <c r="A2136" s="245" t="s">
        <v>4831</v>
      </c>
      <c r="B2136" s="245" t="s">
        <v>4830</v>
      </c>
      <c r="C2136" s="245" t="s">
        <v>5275</v>
      </c>
      <c r="D2136" s="245" t="s">
        <v>5274</v>
      </c>
      <c r="E2136" s="246" t="s">
        <v>44</v>
      </c>
      <c r="F2136" s="245" t="s">
        <v>44</v>
      </c>
      <c r="G2136" s="245" t="s">
        <v>11344</v>
      </c>
      <c r="H2136" s="245" t="s">
        <v>11345</v>
      </c>
      <c r="I2136" s="245" t="s">
        <v>14</v>
      </c>
      <c r="J2136" s="245" t="s">
        <v>569</v>
      </c>
      <c r="K2136" s="246" t="s">
        <v>23647</v>
      </c>
      <c r="L2136" s="245" t="s">
        <v>568</v>
      </c>
      <c r="M2136"/>
      <c r="N2136"/>
      <c r="O2136"/>
      <c r="P2136"/>
      <c r="Q2136"/>
      <c r="R2136"/>
      <c r="S2136"/>
      <c r="T2136"/>
      <c r="U2136"/>
      <c r="V2136"/>
      <c r="W2136"/>
      <c r="X2136"/>
      <c r="Y2136"/>
      <c r="Z2136"/>
      <c r="AA2136"/>
      <c r="AB2136"/>
      <c r="AC2136"/>
      <c r="AD2136"/>
      <c r="AE2136"/>
      <c r="AF2136"/>
      <c r="AG2136"/>
      <c r="AH2136"/>
      <c r="AI2136"/>
      <c r="AJ2136"/>
      <c r="AK2136"/>
      <c r="AL2136"/>
      <c r="AM2136"/>
      <c r="AN2136"/>
      <c r="AO2136"/>
      <c r="AP2136"/>
      <c r="AQ2136"/>
      <c r="AR2136"/>
      <c r="AS2136"/>
      <c r="AT2136"/>
      <c r="AU2136"/>
      <c r="AV2136"/>
      <c r="AW2136"/>
      <c r="AX2136"/>
      <c r="AY2136"/>
      <c r="AZ2136"/>
      <c r="BA2136"/>
      <c r="BB2136"/>
      <c r="BC2136"/>
      <c r="BD2136"/>
      <c r="BE2136"/>
      <c r="BF2136"/>
      <c r="BG2136"/>
      <c r="BH2136"/>
      <c r="BI2136"/>
      <c r="BJ2136"/>
      <c r="BK2136"/>
      <c r="BL2136"/>
      <c r="BM2136"/>
      <c r="BN2136"/>
      <c r="BO2136"/>
    </row>
    <row r="2137" spans="1:67" ht="15" x14ac:dyDescent="0.25">
      <c r="A2137" s="245" t="s">
        <v>4831</v>
      </c>
      <c r="B2137" s="245" t="s">
        <v>4830</v>
      </c>
      <c r="C2137" s="245" t="s">
        <v>5275</v>
      </c>
      <c r="D2137" s="245" t="s">
        <v>5274</v>
      </c>
      <c r="E2137" s="246" t="s">
        <v>44</v>
      </c>
      <c r="F2137" s="245" t="s">
        <v>44</v>
      </c>
      <c r="G2137" s="245" t="s">
        <v>11346</v>
      </c>
      <c r="H2137" s="245" t="s">
        <v>11347</v>
      </c>
      <c r="I2137" s="245" t="s">
        <v>14</v>
      </c>
      <c r="J2137" s="245" t="s">
        <v>569</v>
      </c>
      <c r="K2137" s="246" t="s">
        <v>23648</v>
      </c>
      <c r="L2137" s="245" t="s">
        <v>568</v>
      </c>
      <c r="M2137"/>
      <c r="N2137"/>
      <c r="O2137"/>
      <c r="P2137"/>
      <c r="Q2137"/>
      <c r="R2137"/>
      <c r="S2137"/>
      <c r="T2137"/>
      <c r="U2137"/>
      <c r="V2137"/>
      <c r="W2137"/>
      <c r="X2137"/>
      <c r="Y2137"/>
      <c r="Z2137"/>
      <c r="AA2137"/>
      <c r="AB2137"/>
      <c r="AC2137"/>
      <c r="AD2137"/>
      <c r="AE2137"/>
      <c r="AF2137"/>
      <c r="AG2137"/>
      <c r="AH2137"/>
      <c r="AI2137"/>
      <c r="AJ2137"/>
      <c r="AK2137"/>
      <c r="AL2137"/>
      <c r="AM2137"/>
      <c r="AN2137"/>
      <c r="AO2137"/>
      <c r="AP2137"/>
      <c r="AQ2137"/>
      <c r="AR2137"/>
      <c r="AS2137"/>
      <c r="AT2137"/>
      <c r="AU2137"/>
      <c r="AV2137"/>
      <c r="AW2137"/>
      <c r="AX2137"/>
      <c r="AY2137"/>
      <c r="AZ2137"/>
      <c r="BA2137"/>
      <c r="BB2137"/>
      <c r="BC2137"/>
      <c r="BD2137"/>
      <c r="BE2137"/>
      <c r="BF2137"/>
      <c r="BG2137"/>
      <c r="BH2137"/>
      <c r="BI2137"/>
      <c r="BJ2137"/>
      <c r="BK2137"/>
      <c r="BL2137"/>
      <c r="BM2137"/>
      <c r="BN2137"/>
      <c r="BO2137"/>
    </row>
    <row r="2138" spans="1:67" ht="15" x14ac:dyDescent="0.25">
      <c r="A2138" s="245" t="s">
        <v>4831</v>
      </c>
      <c r="B2138" s="245" t="s">
        <v>4830</v>
      </c>
      <c r="C2138" s="245" t="s">
        <v>5275</v>
      </c>
      <c r="D2138" s="245" t="s">
        <v>5274</v>
      </c>
      <c r="E2138" s="246" t="s">
        <v>44</v>
      </c>
      <c r="F2138" s="245" t="s">
        <v>44</v>
      </c>
      <c r="G2138" s="245" t="s">
        <v>11349</v>
      </c>
      <c r="H2138" s="245" t="s">
        <v>11350</v>
      </c>
      <c r="I2138" s="245" t="s">
        <v>14</v>
      </c>
      <c r="J2138" s="245" t="s">
        <v>569</v>
      </c>
      <c r="K2138" s="246" t="s">
        <v>23649</v>
      </c>
      <c r="L2138" s="245" t="s">
        <v>568</v>
      </c>
      <c r="M2138"/>
      <c r="N2138"/>
      <c r="O2138"/>
      <c r="P2138"/>
      <c r="Q2138"/>
      <c r="R2138"/>
      <c r="S2138"/>
      <c r="T2138"/>
      <c r="U2138"/>
      <c r="V2138"/>
      <c r="W2138"/>
      <c r="X2138"/>
      <c r="Y2138"/>
      <c r="Z2138"/>
      <c r="AA2138"/>
      <c r="AB2138"/>
      <c r="AC2138"/>
      <c r="AD2138"/>
      <c r="AE2138"/>
      <c r="AF2138"/>
      <c r="AG2138"/>
      <c r="AH2138"/>
      <c r="AI2138"/>
      <c r="AJ2138"/>
      <c r="AK2138"/>
      <c r="AL2138"/>
      <c r="AM2138"/>
      <c r="AN2138"/>
      <c r="AO2138"/>
      <c r="AP2138"/>
      <c r="AQ2138"/>
      <c r="AR2138"/>
      <c r="AS2138"/>
      <c r="AT2138"/>
      <c r="AU2138"/>
      <c r="AV2138"/>
      <c r="AW2138"/>
      <c r="AX2138"/>
      <c r="AY2138"/>
      <c r="AZ2138"/>
      <c r="BA2138"/>
      <c r="BB2138"/>
      <c r="BC2138"/>
      <c r="BD2138"/>
      <c r="BE2138"/>
      <c r="BF2138"/>
      <c r="BG2138"/>
      <c r="BH2138"/>
      <c r="BI2138"/>
      <c r="BJ2138"/>
      <c r="BK2138"/>
      <c r="BL2138"/>
      <c r="BM2138"/>
      <c r="BN2138"/>
      <c r="BO2138"/>
    </row>
    <row r="2139" spans="1:67" ht="15" x14ac:dyDescent="0.25">
      <c r="A2139" s="245" t="s">
        <v>4831</v>
      </c>
      <c r="B2139" s="245" t="s">
        <v>4830</v>
      </c>
      <c r="C2139" s="245" t="s">
        <v>5275</v>
      </c>
      <c r="D2139" s="245" t="s">
        <v>5274</v>
      </c>
      <c r="E2139" s="246" t="s">
        <v>44</v>
      </c>
      <c r="F2139" s="245" t="s">
        <v>44</v>
      </c>
      <c r="G2139" s="245" t="s">
        <v>11351</v>
      </c>
      <c r="H2139" s="245" t="s">
        <v>11352</v>
      </c>
      <c r="I2139" s="245" t="s">
        <v>14</v>
      </c>
      <c r="J2139" s="245" t="s">
        <v>569</v>
      </c>
      <c r="K2139" s="246" t="s">
        <v>23650</v>
      </c>
      <c r="L2139" s="245" t="s">
        <v>568</v>
      </c>
      <c r="M2139"/>
      <c r="N2139"/>
      <c r="O2139"/>
      <c r="P2139"/>
      <c r="Q2139"/>
      <c r="R2139"/>
      <c r="S2139"/>
      <c r="T2139"/>
      <c r="U2139"/>
      <c r="V2139"/>
      <c r="W2139"/>
      <c r="X2139"/>
      <c r="Y2139"/>
      <c r="Z2139"/>
      <c r="AA2139"/>
      <c r="AB2139"/>
      <c r="AC2139"/>
      <c r="AD2139"/>
      <c r="AE2139"/>
      <c r="AF2139"/>
      <c r="AG2139"/>
      <c r="AH2139"/>
      <c r="AI2139"/>
      <c r="AJ2139"/>
      <c r="AK2139"/>
      <c r="AL2139"/>
      <c r="AM2139"/>
      <c r="AN2139"/>
      <c r="AO2139"/>
      <c r="AP2139"/>
      <c r="AQ2139"/>
      <c r="AR2139"/>
      <c r="AS2139"/>
      <c r="AT2139"/>
      <c r="AU2139"/>
      <c r="AV2139"/>
      <c r="AW2139"/>
      <c r="AX2139"/>
      <c r="AY2139"/>
      <c r="AZ2139"/>
      <c r="BA2139"/>
      <c r="BB2139"/>
      <c r="BC2139"/>
      <c r="BD2139"/>
      <c r="BE2139"/>
      <c r="BF2139"/>
      <c r="BG2139"/>
      <c r="BH2139"/>
      <c r="BI2139"/>
      <c r="BJ2139"/>
      <c r="BK2139"/>
      <c r="BL2139"/>
      <c r="BM2139"/>
      <c r="BN2139"/>
      <c r="BO2139"/>
    </row>
    <row r="2140" spans="1:67" ht="15" x14ac:dyDescent="0.25">
      <c r="A2140" s="245" t="s">
        <v>4831</v>
      </c>
      <c r="B2140" s="245" t="s">
        <v>4830</v>
      </c>
      <c r="C2140" s="245" t="s">
        <v>5275</v>
      </c>
      <c r="D2140" s="245" t="s">
        <v>5274</v>
      </c>
      <c r="E2140" s="246" t="s">
        <v>44</v>
      </c>
      <c r="F2140" s="245" t="s">
        <v>44</v>
      </c>
      <c r="G2140" s="245" t="s">
        <v>11353</v>
      </c>
      <c r="H2140" s="245" t="s">
        <v>11354</v>
      </c>
      <c r="I2140" s="245" t="s">
        <v>14</v>
      </c>
      <c r="J2140" s="245" t="s">
        <v>569</v>
      </c>
      <c r="K2140" s="246" t="s">
        <v>23651</v>
      </c>
      <c r="L2140" s="245" t="s">
        <v>568</v>
      </c>
      <c r="M2140"/>
      <c r="N2140"/>
      <c r="O2140"/>
      <c r="P2140"/>
      <c r="Q2140"/>
      <c r="R2140"/>
      <c r="S2140"/>
      <c r="T2140"/>
      <c r="U2140"/>
      <c r="V2140"/>
      <c r="W2140"/>
      <c r="X2140"/>
      <c r="Y2140"/>
      <c r="Z2140"/>
      <c r="AA2140"/>
      <c r="AB2140"/>
      <c r="AC2140"/>
      <c r="AD2140"/>
      <c r="AE2140"/>
      <c r="AF2140"/>
      <c r="AG2140"/>
      <c r="AH2140"/>
      <c r="AI2140"/>
      <c r="AJ2140"/>
      <c r="AK2140"/>
      <c r="AL2140"/>
      <c r="AM2140"/>
      <c r="AN2140"/>
      <c r="AO2140"/>
      <c r="AP2140"/>
      <c r="AQ2140"/>
      <c r="AR2140"/>
      <c r="AS2140"/>
      <c r="AT2140"/>
      <c r="AU2140"/>
      <c r="AV2140"/>
      <c r="AW2140"/>
      <c r="AX2140"/>
      <c r="AY2140"/>
      <c r="AZ2140"/>
      <c r="BA2140"/>
      <c r="BB2140"/>
      <c r="BC2140"/>
      <c r="BD2140"/>
      <c r="BE2140"/>
      <c r="BF2140"/>
      <c r="BG2140"/>
      <c r="BH2140"/>
      <c r="BI2140"/>
      <c r="BJ2140"/>
      <c r="BK2140"/>
      <c r="BL2140"/>
      <c r="BM2140"/>
      <c r="BN2140"/>
      <c r="BO2140"/>
    </row>
    <row r="2141" spans="1:67" ht="15" x14ac:dyDescent="0.25">
      <c r="A2141" s="245" t="s">
        <v>4831</v>
      </c>
      <c r="B2141" s="245" t="s">
        <v>4830</v>
      </c>
      <c r="C2141" s="245" t="s">
        <v>5275</v>
      </c>
      <c r="D2141" s="245" t="s">
        <v>5274</v>
      </c>
      <c r="E2141" s="246" t="s">
        <v>44</v>
      </c>
      <c r="F2141" s="245" t="s">
        <v>44</v>
      </c>
      <c r="G2141" s="245" t="s">
        <v>11355</v>
      </c>
      <c r="H2141" s="245" t="s">
        <v>11356</v>
      </c>
      <c r="I2141" s="245" t="s">
        <v>14</v>
      </c>
      <c r="J2141" s="245" t="s">
        <v>569</v>
      </c>
      <c r="K2141" s="246" t="s">
        <v>23652</v>
      </c>
      <c r="L2141" s="245" t="s">
        <v>568</v>
      </c>
      <c r="M2141"/>
      <c r="N2141"/>
      <c r="O2141"/>
      <c r="P2141"/>
      <c r="Q2141"/>
      <c r="R2141"/>
      <c r="S2141"/>
      <c r="T2141"/>
      <c r="U2141"/>
      <c r="V2141"/>
      <c r="W2141"/>
      <c r="X2141"/>
      <c r="Y2141"/>
      <c r="Z2141"/>
      <c r="AA2141"/>
      <c r="AB2141"/>
      <c r="AC2141"/>
      <c r="AD2141"/>
      <c r="AE2141"/>
      <c r="AF2141"/>
      <c r="AG2141"/>
      <c r="AH2141"/>
      <c r="AI2141"/>
      <c r="AJ2141"/>
      <c r="AK2141"/>
      <c r="AL2141"/>
      <c r="AM2141"/>
      <c r="AN2141"/>
      <c r="AO2141"/>
      <c r="AP2141"/>
      <c r="AQ2141"/>
      <c r="AR2141"/>
      <c r="AS2141"/>
      <c r="AT2141"/>
      <c r="AU2141"/>
      <c r="AV2141"/>
      <c r="AW2141"/>
      <c r="AX2141"/>
      <c r="AY2141"/>
      <c r="AZ2141"/>
      <c r="BA2141"/>
      <c r="BB2141"/>
      <c r="BC2141"/>
      <c r="BD2141"/>
      <c r="BE2141"/>
      <c r="BF2141"/>
      <c r="BG2141"/>
      <c r="BH2141"/>
      <c r="BI2141"/>
      <c r="BJ2141"/>
      <c r="BK2141"/>
      <c r="BL2141"/>
      <c r="BM2141"/>
      <c r="BN2141"/>
      <c r="BO2141"/>
    </row>
    <row r="2142" spans="1:67" ht="15" x14ac:dyDescent="0.25">
      <c r="A2142" s="245" t="s">
        <v>4831</v>
      </c>
      <c r="B2142" s="245" t="s">
        <v>4830</v>
      </c>
      <c r="C2142" s="245" t="s">
        <v>5275</v>
      </c>
      <c r="D2142" s="245" t="s">
        <v>5274</v>
      </c>
      <c r="E2142" s="246" t="s">
        <v>44</v>
      </c>
      <c r="F2142" s="245" t="s">
        <v>44</v>
      </c>
      <c r="G2142" s="245" t="s">
        <v>11357</v>
      </c>
      <c r="H2142" s="245" t="s">
        <v>11358</v>
      </c>
      <c r="I2142" s="245" t="s">
        <v>14</v>
      </c>
      <c r="J2142" s="245" t="s">
        <v>569</v>
      </c>
      <c r="K2142" s="246" t="s">
        <v>23653</v>
      </c>
      <c r="L2142" s="245" t="s">
        <v>568</v>
      </c>
      <c r="M2142"/>
      <c r="N2142"/>
      <c r="O2142"/>
      <c r="P2142"/>
      <c r="Q2142"/>
      <c r="R2142"/>
      <c r="S2142"/>
      <c r="T2142"/>
      <c r="U2142"/>
      <c r="V2142"/>
      <c r="W2142"/>
      <c r="X2142"/>
      <c r="Y2142"/>
      <c r="Z2142"/>
      <c r="AA2142"/>
      <c r="AB2142"/>
      <c r="AC2142"/>
      <c r="AD2142"/>
      <c r="AE2142"/>
      <c r="AF2142"/>
      <c r="AG2142"/>
      <c r="AH2142"/>
      <c r="AI2142"/>
      <c r="AJ2142"/>
      <c r="AK2142"/>
      <c r="AL2142"/>
      <c r="AM2142"/>
      <c r="AN2142"/>
      <c r="AO2142"/>
      <c r="AP2142"/>
      <c r="AQ2142"/>
      <c r="AR2142"/>
      <c r="AS2142"/>
      <c r="AT2142"/>
      <c r="AU2142"/>
      <c r="AV2142"/>
      <c r="AW2142"/>
      <c r="AX2142"/>
      <c r="AY2142"/>
      <c r="AZ2142"/>
      <c r="BA2142"/>
      <c r="BB2142"/>
      <c r="BC2142"/>
      <c r="BD2142"/>
      <c r="BE2142"/>
      <c r="BF2142"/>
      <c r="BG2142"/>
      <c r="BH2142"/>
      <c r="BI2142"/>
      <c r="BJ2142"/>
      <c r="BK2142"/>
      <c r="BL2142"/>
      <c r="BM2142"/>
      <c r="BN2142"/>
      <c r="BO2142"/>
    </row>
    <row r="2143" spans="1:67" ht="15" x14ac:dyDescent="0.25">
      <c r="A2143" s="245" t="s">
        <v>4831</v>
      </c>
      <c r="B2143" s="245" t="s">
        <v>4830</v>
      </c>
      <c r="C2143" s="245" t="s">
        <v>5275</v>
      </c>
      <c r="D2143" s="245" t="s">
        <v>5274</v>
      </c>
      <c r="E2143" s="246" t="s">
        <v>44</v>
      </c>
      <c r="F2143" s="245" t="s">
        <v>44</v>
      </c>
      <c r="G2143" s="245" t="s">
        <v>11359</v>
      </c>
      <c r="H2143" s="245" t="s">
        <v>11360</v>
      </c>
      <c r="I2143" s="245" t="s">
        <v>14</v>
      </c>
      <c r="J2143" s="245" t="s">
        <v>569</v>
      </c>
      <c r="K2143" s="246" t="s">
        <v>23654</v>
      </c>
      <c r="L2143" s="245" t="s">
        <v>568</v>
      </c>
      <c r="M2143"/>
      <c r="N2143"/>
      <c r="O2143"/>
      <c r="P2143"/>
      <c r="Q2143"/>
      <c r="R2143"/>
      <c r="S2143"/>
      <c r="T2143"/>
      <c r="U2143"/>
      <c r="V2143"/>
      <c r="W2143"/>
      <c r="X2143"/>
      <c r="Y2143"/>
      <c r="Z2143"/>
      <c r="AA2143"/>
      <c r="AB2143"/>
      <c r="AC2143"/>
      <c r="AD2143"/>
      <c r="AE2143"/>
      <c r="AF2143"/>
      <c r="AG2143"/>
      <c r="AH2143"/>
      <c r="AI2143"/>
      <c r="AJ2143"/>
      <c r="AK2143"/>
      <c r="AL2143"/>
      <c r="AM2143"/>
      <c r="AN2143"/>
      <c r="AO2143"/>
      <c r="AP2143"/>
      <c r="AQ2143"/>
      <c r="AR2143"/>
      <c r="AS2143"/>
      <c r="AT2143"/>
      <c r="AU2143"/>
      <c r="AV2143"/>
      <c r="AW2143"/>
      <c r="AX2143"/>
      <c r="AY2143"/>
      <c r="AZ2143"/>
      <c r="BA2143"/>
      <c r="BB2143"/>
      <c r="BC2143"/>
      <c r="BD2143"/>
      <c r="BE2143"/>
      <c r="BF2143"/>
      <c r="BG2143"/>
      <c r="BH2143"/>
      <c r="BI2143"/>
      <c r="BJ2143"/>
      <c r="BK2143"/>
      <c r="BL2143"/>
      <c r="BM2143"/>
      <c r="BN2143"/>
      <c r="BO2143"/>
    </row>
    <row r="2144" spans="1:67" ht="15" x14ac:dyDescent="0.25">
      <c r="A2144" s="245" t="s">
        <v>4831</v>
      </c>
      <c r="B2144" s="245" t="s">
        <v>4830</v>
      </c>
      <c r="C2144" s="245" t="s">
        <v>5275</v>
      </c>
      <c r="D2144" s="245" t="s">
        <v>5274</v>
      </c>
      <c r="E2144" s="246" t="s">
        <v>44</v>
      </c>
      <c r="F2144" s="245" t="s">
        <v>44</v>
      </c>
      <c r="G2144" s="245" t="s">
        <v>11361</v>
      </c>
      <c r="H2144" s="245" t="s">
        <v>11362</v>
      </c>
      <c r="I2144" s="245" t="s">
        <v>15</v>
      </c>
      <c r="J2144" s="245" t="s">
        <v>569</v>
      </c>
      <c r="K2144" s="246" t="s">
        <v>15223</v>
      </c>
      <c r="L2144" s="245" t="s">
        <v>568</v>
      </c>
      <c r="M2144"/>
      <c r="N2144"/>
      <c r="O2144"/>
      <c r="P2144"/>
      <c r="Q2144"/>
      <c r="R2144"/>
      <c r="S2144"/>
      <c r="T2144"/>
      <c r="U2144"/>
      <c r="V2144"/>
      <c r="W2144"/>
      <c r="X2144"/>
      <c r="Y2144"/>
      <c r="Z2144"/>
      <c r="AA2144"/>
      <c r="AB2144"/>
      <c r="AC2144"/>
      <c r="AD2144"/>
      <c r="AE2144"/>
      <c r="AF2144"/>
      <c r="AG2144"/>
      <c r="AH2144"/>
      <c r="AI2144"/>
      <c r="AJ2144"/>
      <c r="AK2144"/>
      <c r="AL2144"/>
      <c r="AM2144"/>
      <c r="AN2144"/>
      <c r="AO2144"/>
      <c r="AP2144"/>
      <c r="AQ2144"/>
      <c r="AR2144"/>
      <c r="AS2144"/>
      <c r="AT2144"/>
      <c r="AU2144"/>
      <c r="AV2144"/>
      <c r="AW2144"/>
      <c r="AX2144"/>
      <c r="AY2144"/>
      <c r="AZ2144"/>
      <c r="BA2144"/>
      <c r="BB2144"/>
      <c r="BC2144"/>
      <c r="BD2144"/>
      <c r="BE2144"/>
      <c r="BF2144"/>
      <c r="BG2144"/>
      <c r="BH2144"/>
      <c r="BI2144"/>
      <c r="BJ2144"/>
      <c r="BK2144"/>
      <c r="BL2144"/>
      <c r="BM2144"/>
      <c r="BN2144"/>
      <c r="BO2144"/>
    </row>
    <row r="2145" spans="1:67" ht="15" x14ac:dyDescent="0.25">
      <c r="A2145" s="245" t="s">
        <v>4831</v>
      </c>
      <c r="B2145" s="245" t="s">
        <v>4830</v>
      </c>
      <c r="C2145" s="245" t="s">
        <v>5275</v>
      </c>
      <c r="D2145" s="245" t="s">
        <v>5274</v>
      </c>
      <c r="E2145" s="246" t="s">
        <v>44</v>
      </c>
      <c r="F2145" s="245" t="s">
        <v>44</v>
      </c>
      <c r="G2145" s="245" t="s">
        <v>11363</v>
      </c>
      <c r="H2145" s="245" t="s">
        <v>11364</v>
      </c>
      <c r="I2145" s="245" t="s">
        <v>15</v>
      </c>
      <c r="J2145" s="245" t="s">
        <v>569</v>
      </c>
      <c r="K2145" s="246" t="s">
        <v>1676</v>
      </c>
      <c r="L2145" s="245" t="s">
        <v>568</v>
      </c>
      <c r="M2145"/>
      <c r="N2145"/>
      <c r="O2145"/>
      <c r="P2145"/>
      <c r="Q2145"/>
      <c r="R2145"/>
      <c r="S2145"/>
      <c r="T2145"/>
      <c r="U2145"/>
      <c r="V2145"/>
      <c r="W2145"/>
      <c r="X2145"/>
      <c r="Y2145"/>
      <c r="Z2145"/>
      <c r="AA2145"/>
      <c r="AB2145"/>
      <c r="AC2145"/>
      <c r="AD2145"/>
      <c r="AE2145"/>
      <c r="AF2145"/>
      <c r="AG2145"/>
      <c r="AH2145"/>
      <c r="AI2145"/>
      <c r="AJ2145"/>
      <c r="AK2145"/>
      <c r="AL2145"/>
      <c r="AM2145"/>
      <c r="AN2145"/>
      <c r="AO2145"/>
      <c r="AP2145"/>
      <c r="AQ2145"/>
      <c r="AR2145"/>
      <c r="AS2145"/>
      <c r="AT2145"/>
      <c r="AU2145"/>
      <c r="AV2145"/>
      <c r="AW2145"/>
      <c r="AX2145"/>
      <c r="AY2145"/>
      <c r="AZ2145"/>
      <c r="BA2145"/>
      <c r="BB2145"/>
      <c r="BC2145"/>
      <c r="BD2145"/>
      <c r="BE2145"/>
      <c r="BF2145"/>
      <c r="BG2145"/>
      <c r="BH2145"/>
      <c r="BI2145"/>
      <c r="BJ2145"/>
      <c r="BK2145"/>
      <c r="BL2145"/>
      <c r="BM2145"/>
      <c r="BN2145"/>
      <c r="BO2145"/>
    </row>
    <row r="2146" spans="1:67" ht="15" x14ac:dyDescent="0.25">
      <c r="A2146" s="245" t="s">
        <v>4831</v>
      </c>
      <c r="B2146" s="245" t="s">
        <v>4830</v>
      </c>
      <c r="C2146" s="245" t="s">
        <v>5275</v>
      </c>
      <c r="D2146" s="245" t="s">
        <v>5274</v>
      </c>
      <c r="E2146" s="246" t="s">
        <v>44</v>
      </c>
      <c r="F2146" s="245" t="s">
        <v>44</v>
      </c>
      <c r="G2146" s="245" t="s">
        <v>11365</v>
      </c>
      <c r="H2146" s="245" t="s">
        <v>11366</v>
      </c>
      <c r="I2146" s="245" t="s">
        <v>15</v>
      </c>
      <c r="J2146" s="245" t="s">
        <v>569</v>
      </c>
      <c r="K2146" s="246" t="s">
        <v>21223</v>
      </c>
      <c r="L2146" s="245" t="s">
        <v>568</v>
      </c>
      <c r="M2146"/>
      <c r="N2146"/>
      <c r="O2146"/>
      <c r="P2146"/>
      <c r="Q2146"/>
      <c r="R2146"/>
      <c r="S2146"/>
      <c r="T2146"/>
      <c r="U2146"/>
      <c r="V2146"/>
      <c r="W2146"/>
      <c r="X2146"/>
      <c r="Y2146"/>
      <c r="Z2146"/>
      <c r="AA2146"/>
      <c r="AB2146"/>
      <c r="AC2146"/>
      <c r="AD2146"/>
      <c r="AE2146"/>
      <c r="AF2146"/>
      <c r="AG2146"/>
      <c r="AH2146"/>
      <c r="AI2146"/>
      <c r="AJ2146"/>
      <c r="AK2146"/>
      <c r="AL2146"/>
      <c r="AM2146"/>
      <c r="AN2146"/>
      <c r="AO2146"/>
      <c r="AP2146"/>
      <c r="AQ2146"/>
      <c r="AR2146"/>
      <c r="AS2146"/>
      <c r="AT2146"/>
      <c r="AU2146"/>
      <c r="AV2146"/>
      <c r="AW2146"/>
      <c r="AX2146"/>
      <c r="AY2146"/>
      <c r="AZ2146"/>
      <c r="BA2146"/>
      <c r="BB2146"/>
      <c r="BC2146"/>
      <c r="BD2146"/>
      <c r="BE2146"/>
      <c r="BF2146"/>
      <c r="BG2146"/>
      <c r="BH2146"/>
      <c r="BI2146"/>
      <c r="BJ2146"/>
      <c r="BK2146"/>
      <c r="BL2146"/>
      <c r="BM2146"/>
      <c r="BN2146"/>
      <c r="BO2146"/>
    </row>
    <row r="2147" spans="1:67" ht="15" x14ac:dyDescent="0.25">
      <c r="A2147" s="245" t="s">
        <v>4831</v>
      </c>
      <c r="B2147" s="245" t="s">
        <v>4830</v>
      </c>
      <c r="C2147" s="245" t="s">
        <v>5275</v>
      </c>
      <c r="D2147" s="245" t="s">
        <v>5274</v>
      </c>
      <c r="E2147" s="246" t="s">
        <v>44</v>
      </c>
      <c r="F2147" s="245" t="s">
        <v>44</v>
      </c>
      <c r="G2147" s="245" t="s">
        <v>11368</v>
      </c>
      <c r="H2147" s="245" t="s">
        <v>11369</v>
      </c>
      <c r="I2147" s="245" t="s">
        <v>15</v>
      </c>
      <c r="J2147" s="245" t="s">
        <v>569</v>
      </c>
      <c r="K2147" s="246" t="s">
        <v>9013</v>
      </c>
      <c r="L2147" s="245" t="s">
        <v>568</v>
      </c>
      <c r="M2147"/>
      <c r="N2147"/>
      <c r="O2147"/>
      <c r="P2147"/>
      <c r="Q2147"/>
      <c r="R2147"/>
      <c r="S2147"/>
      <c r="T2147"/>
      <c r="U2147"/>
      <c r="V2147"/>
      <c r="W2147"/>
      <c r="X2147"/>
      <c r="Y2147"/>
      <c r="Z2147"/>
      <c r="AA2147"/>
      <c r="AB2147"/>
      <c r="AC2147"/>
      <c r="AD2147"/>
      <c r="AE2147"/>
      <c r="AF2147"/>
      <c r="AG2147"/>
      <c r="AH2147"/>
      <c r="AI2147"/>
      <c r="AJ2147"/>
      <c r="AK2147"/>
      <c r="AL2147"/>
      <c r="AM2147"/>
      <c r="AN2147"/>
      <c r="AO2147"/>
      <c r="AP2147"/>
      <c r="AQ2147"/>
      <c r="AR2147"/>
      <c r="AS2147"/>
      <c r="AT2147"/>
      <c r="AU2147"/>
      <c r="AV2147"/>
      <c r="AW2147"/>
      <c r="AX2147"/>
      <c r="AY2147"/>
      <c r="AZ2147"/>
      <c r="BA2147"/>
      <c r="BB2147"/>
      <c r="BC2147"/>
      <c r="BD2147"/>
      <c r="BE2147"/>
      <c r="BF2147"/>
      <c r="BG2147"/>
      <c r="BH2147"/>
      <c r="BI2147"/>
      <c r="BJ2147"/>
      <c r="BK2147"/>
      <c r="BL2147"/>
      <c r="BM2147"/>
      <c r="BN2147"/>
      <c r="BO2147"/>
    </row>
    <row r="2148" spans="1:67" ht="15" x14ac:dyDescent="0.25">
      <c r="A2148" s="245" t="s">
        <v>4831</v>
      </c>
      <c r="B2148" s="245" t="s">
        <v>4830</v>
      </c>
      <c r="C2148" s="245" t="s">
        <v>5275</v>
      </c>
      <c r="D2148" s="245" t="s">
        <v>5274</v>
      </c>
      <c r="E2148" s="246" t="s">
        <v>44</v>
      </c>
      <c r="F2148" s="245" t="s">
        <v>44</v>
      </c>
      <c r="G2148" s="245" t="s">
        <v>11370</v>
      </c>
      <c r="H2148" s="245" t="s">
        <v>11371</v>
      </c>
      <c r="I2148" s="245" t="s">
        <v>15</v>
      </c>
      <c r="J2148" s="245" t="s">
        <v>569</v>
      </c>
      <c r="K2148" s="246" t="s">
        <v>8972</v>
      </c>
      <c r="L2148" s="245" t="s">
        <v>568</v>
      </c>
      <c r="M2148"/>
      <c r="N2148"/>
      <c r="O2148"/>
      <c r="P2148"/>
      <c r="Q2148"/>
      <c r="R2148"/>
      <c r="S2148"/>
      <c r="T2148"/>
      <c r="U2148"/>
      <c r="V2148"/>
      <c r="W2148"/>
      <c r="X2148"/>
      <c r="Y2148"/>
      <c r="Z2148"/>
      <c r="AA2148"/>
      <c r="AB2148"/>
      <c r="AC2148"/>
      <c r="AD2148"/>
      <c r="AE2148"/>
      <c r="AF2148"/>
      <c r="AG2148"/>
      <c r="AH2148"/>
      <c r="AI2148"/>
      <c r="AJ2148"/>
      <c r="AK2148"/>
      <c r="AL2148"/>
      <c r="AM2148"/>
      <c r="AN2148"/>
      <c r="AO2148"/>
      <c r="AP2148"/>
      <c r="AQ2148"/>
      <c r="AR2148"/>
      <c r="AS2148"/>
      <c r="AT2148"/>
      <c r="AU2148"/>
      <c r="AV2148"/>
      <c r="AW2148"/>
      <c r="AX2148"/>
      <c r="AY2148"/>
      <c r="AZ2148"/>
      <c r="BA2148"/>
      <c r="BB2148"/>
      <c r="BC2148"/>
      <c r="BD2148"/>
      <c r="BE2148"/>
      <c r="BF2148"/>
      <c r="BG2148"/>
      <c r="BH2148"/>
      <c r="BI2148"/>
      <c r="BJ2148"/>
      <c r="BK2148"/>
      <c r="BL2148"/>
      <c r="BM2148"/>
      <c r="BN2148"/>
      <c r="BO2148"/>
    </row>
    <row r="2149" spans="1:67" ht="15" x14ac:dyDescent="0.25">
      <c r="A2149" s="245" t="s">
        <v>4831</v>
      </c>
      <c r="B2149" s="245" t="s">
        <v>4830</v>
      </c>
      <c r="C2149" s="245" t="s">
        <v>5275</v>
      </c>
      <c r="D2149" s="245" t="s">
        <v>5274</v>
      </c>
      <c r="E2149" s="246" t="s">
        <v>44</v>
      </c>
      <c r="F2149" s="245" t="s">
        <v>44</v>
      </c>
      <c r="G2149" s="245" t="s">
        <v>11372</v>
      </c>
      <c r="H2149" s="245" t="s">
        <v>11373</v>
      </c>
      <c r="I2149" s="245" t="s">
        <v>14</v>
      </c>
      <c r="J2149" s="245" t="s">
        <v>569</v>
      </c>
      <c r="K2149" s="246" t="s">
        <v>21566</v>
      </c>
      <c r="L2149" s="245" t="s">
        <v>568</v>
      </c>
      <c r="M2149"/>
      <c r="N2149"/>
      <c r="O2149"/>
      <c r="P2149"/>
      <c r="Q2149"/>
      <c r="R2149"/>
      <c r="S2149"/>
      <c r="T2149"/>
      <c r="U2149"/>
      <c r="V2149"/>
      <c r="W2149"/>
      <c r="X2149"/>
      <c r="Y2149"/>
      <c r="Z2149"/>
      <c r="AA2149"/>
      <c r="AB2149"/>
      <c r="AC2149"/>
      <c r="AD2149"/>
      <c r="AE2149"/>
      <c r="AF2149"/>
      <c r="AG2149"/>
      <c r="AH2149"/>
      <c r="AI2149"/>
      <c r="AJ2149"/>
      <c r="AK2149"/>
      <c r="AL2149"/>
      <c r="AM2149"/>
      <c r="AN2149"/>
      <c r="AO2149"/>
      <c r="AP2149"/>
      <c r="AQ2149"/>
      <c r="AR2149"/>
      <c r="AS2149"/>
      <c r="AT2149"/>
      <c r="AU2149"/>
      <c r="AV2149"/>
      <c r="AW2149"/>
      <c r="AX2149"/>
      <c r="AY2149"/>
      <c r="AZ2149"/>
      <c r="BA2149"/>
      <c r="BB2149"/>
      <c r="BC2149"/>
      <c r="BD2149"/>
      <c r="BE2149"/>
      <c r="BF2149"/>
      <c r="BG2149"/>
      <c r="BH2149"/>
      <c r="BI2149"/>
      <c r="BJ2149"/>
      <c r="BK2149"/>
      <c r="BL2149"/>
      <c r="BM2149"/>
      <c r="BN2149"/>
      <c r="BO2149"/>
    </row>
    <row r="2150" spans="1:67" ht="15" x14ac:dyDescent="0.25">
      <c r="A2150" s="245" t="s">
        <v>4831</v>
      </c>
      <c r="B2150" s="245" t="s">
        <v>4830</v>
      </c>
      <c r="C2150" s="245" t="s">
        <v>5275</v>
      </c>
      <c r="D2150" s="245" t="s">
        <v>5274</v>
      </c>
      <c r="E2150" s="246" t="s">
        <v>44</v>
      </c>
      <c r="F2150" s="245" t="s">
        <v>44</v>
      </c>
      <c r="G2150" s="245" t="s">
        <v>11374</v>
      </c>
      <c r="H2150" s="245" t="s">
        <v>11375</v>
      </c>
      <c r="I2150" s="245" t="s">
        <v>14</v>
      </c>
      <c r="J2150" s="245" t="s">
        <v>569</v>
      </c>
      <c r="K2150" s="246" t="s">
        <v>23655</v>
      </c>
      <c r="L2150" s="245" t="s">
        <v>568</v>
      </c>
      <c r="M2150"/>
      <c r="N2150"/>
      <c r="O2150"/>
      <c r="P2150"/>
      <c r="Q2150"/>
      <c r="R2150"/>
      <c r="S2150"/>
      <c r="T2150"/>
      <c r="U2150"/>
      <c r="V2150"/>
      <c r="W2150"/>
      <c r="X2150"/>
      <c r="Y2150"/>
      <c r="Z2150"/>
      <c r="AA2150"/>
      <c r="AB2150"/>
      <c r="AC2150"/>
      <c r="AD2150"/>
      <c r="AE2150"/>
      <c r="AF2150"/>
      <c r="AG2150"/>
      <c r="AH2150"/>
      <c r="AI2150"/>
      <c r="AJ2150"/>
      <c r="AK2150"/>
      <c r="AL2150"/>
      <c r="AM2150"/>
      <c r="AN2150"/>
      <c r="AO2150"/>
      <c r="AP2150"/>
      <c r="AQ2150"/>
      <c r="AR2150"/>
      <c r="AS2150"/>
      <c r="AT2150"/>
      <c r="AU2150"/>
      <c r="AV2150"/>
      <c r="AW2150"/>
      <c r="AX2150"/>
      <c r="AY2150"/>
      <c r="AZ2150"/>
      <c r="BA2150"/>
      <c r="BB2150"/>
      <c r="BC2150"/>
      <c r="BD2150"/>
      <c r="BE2150"/>
      <c r="BF2150"/>
      <c r="BG2150"/>
      <c r="BH2150"/>
      <c r="BI2150"/>
      <c r="BJ2150"/>
      <c r="BK2150"/>
      <c r="BL2150"/>
      <c r="BM2150"/>
      <c r="BN2150"/>
      <c r="BO2150"/>
    </row>
    <row r="2151" spans="1:67" ht="15" x14ac:dyDescent="0.25">
      <c r="A2151" s="245" t="s">
        <v>4831</v>
      </c>
      <c r="B2151" s="245" t="s">
        <v>4830</v>
      </c>
      <c r="C2151" s="245" t="s">
        <v>5275</v>
      </c>
      <c r="D2151" s="245" t="s">
        <v>5274</v>
      </c>
      <c r="E2151" s="246" t="s">
        <v>44</v>
      </c>
      <c r="F2151" s="245" t="s">
        <v>44</v>
      </c>
      <c r="G2151" s="245" t="s">
        <v>11376</v>
      </c>
      <c r="H2151" s="245" t="s">
        <v>11377</v>
      </c>
      <c r="I2151" s="245" t="s">
        <v>14</v>
      </c>
      <c r="J2151" s="245" t="s">
        <v>569</v>
      </c>
      <c r="K2151" s="246" t="s">
        <v>23656</v>
      </c>
      <c r="L2151" s="245" t="s">
        <v>568</v>
      </c>
      <c r="M2151"/>
      <c r="N2151"/>
      <c r="O2151"/>
      <c r="P2151"/>
      <c r="Q2151"/>
      <c r="R2151"/>
      <c r="S2151"/>
      <c r="T2151"/>
      <c r="U2151"/>
      <c r="V2151"/>
      <c r="W2151"/>
      <c r="X2151"/>
      <c r="Y2151"/>
      <c r="Z2151"/>
      <c r="AA2151"/>
      <c r="AB2151"/>
      <c r="AC2151"/>
      <c r="AD2151"/>
      <c r="AE2151"/>
      <c r="AF2151"/>
      <c r="AG2151"/>
      <c r="AH2151"/>
      <c r="AI2151"/>
      <c r="AJ2151"/>
      <c r="AK2151"/>
      <c r="AL2151"/>
      <c r="AM2151"/>
      <c r="AN2151"/>
      <c r="AO2151"/>
      <c r="AP2151"/>
      <c r="AQ2151"/>
      <c r="AR2151"/>
      <c r="AS2151"/>
      <c r="AT2151"/>
      <c r="AU2151"/>
      <c r="AV2151"/>
      <c r="AW2151"/>
      <c r="AX2151"/>
      <c r="AY2151"/>
      <c r="AZ2151"/>
      <c r="BA2151"/>
      <c r="BB2151"/>
      <c r="BC2151"/>
      <c r="BD2151"/>
      <c r="BE2151"/>
      <c r="BF2151"/>
      <c r="BG2151"/>
      <c r="BH2151"/>
      <c r="BI2151"/>
      <c r="BJ2151"/>
      <c r="BK2151"/>
      <c r="BL2151"/>
      <c r="BM2151"/>
      <c r="BN2151"/>
      <c r="BO2151"/>
    </row>
    <row r="2152" spans="1:67" ht="15" x14ac:dyDescent="0.25">
      <c r="A2152" s="245" t="s">
        <v>4831</v>
      </c>
      <c r="B2152" s="245" t="s">
        <v>4830</v>
      </c>
      <c r="C2152" s="245" t="s">
        <v>5275</v>
      </c>
      <c r="D2152" s="245" t="s">
        <v>5274</v>
      </c>
      <c r="E2152" s="246" t="s">
        <v>44</v>
      </c>
      <c r="F2152" s="245" t="s">
        <v>44</v>
      </c>
      <c r="G2152" s="245" t="s">
        <v>11378</v>
      </c>
      <c r="H2152" s="245" t="s">
        <v>11379</v>
      </c>
      <c r="I2152" s="245" t="s">
        <v>14</v>
      </c>
      <c r="J2152" s="245" t="s">
        <v>569</v>
      </c>
      <c r="K2152" s="246" t="s">
        <v>23657</v>
      </c>
      <c r="L2152" s="245" t="s">
        <v>568</v>
      </c>
      <c r="M2152"/>
      <c r="N2152"/>
      <c r="O2152"/>
      <c r="P2152"/>
      <c r="Q2152"/>
      <c r="R2152"/>
      <c r="S2152"/>
      <c r="T2152"/>
      <c r="U2152"/>
      <c r="V2152"/>
      <c r="W2152"/>
      <c r="X2152"/>
      <c r="Y2152"/>
      <c r="Z2152"/>
      <c r="AA2152"/>
      <c r="AB2152"/>
      <c r="AC2152"/>
      <c r="AD2152"/>
      <c r="AE2152"/>
      <c r="AF2152"/>
      <c r="AG2152"/>
      <c r="AH2152"/>
      <c r="AI2152"/>
      <c r="AJ2152"/>
      <c r="AK2152"/>
      <c r="AL2152"/>
      <c r="AM2152"/>
      <c r="AN2152"/>
      <c r="AO2152"/>
      <c r="AP2152"/>
      <c r="AQ2152"/>
      <c r="AR2152"/>
      <c r="AS2152"/>
      <c r="AT2152"/>
      <c r="AU2152"/>
      <c r="AV2152"/>
      <c r="AW2152"/>
      <c r="AX2152"/>
      <c r="AY2152"/>
      <c r="AZ2152"/>
      <c r="BA2152"/>
      <c r="BB2152"/>
      <c r="BC2152"/>
      <c r="BD2152"/>
      <c r="BE2152"/>
      <c r="BF2152"/>
      <c r="BG2152"/>
      <c r="BH2152"/>
      <c r="BI2152"/>
      <c r="BJ2152"/>
      <c r="BK2152"/>
      <c r="BL2152"/>
      <c r="BM2152"/>
      <c r="BN2152"/>
      <c r="BO2152"/>
    </row>
    <row r="2153" spans="1:67" ht="15" x14ac:dyDescent="0.25">
      <c r="A2153" s="245" t="s">
        <v>4831</v>
      </c>
      <c r="B2153" s="245" t="s">
        <v>4830</v>
      </c>
      <c r="C2153" s="245" t="s">
        <v>5275</v>
      </c>
      <c r="D2153" s="245" t="s">
        <v>5274</v>
      </c>
      <c r="E2153" s="246" t="s">
        <v>44</v>
      </c>
      <c r="F2153" s="245" t="s">
        <v>44</v>
      </c>
      <c r="G2153" s="245" t="s">
        <v>11380</v>
      </c>
      <c r="H2153" s="245" t="s">
        <v>11381</v>
      </c>
      <c r="I2153" s="245" t="s">
        <v>14</v>
      </c>
      <c r="J2153" s="245" t="s">
        <v>569</v>
      </c>
      <c r="K2153" s="246" t="s">
        <v>23658</v>
      </c>
      <c r="L2153" s="245" t="s">
        <v>568</v>
      </c>
      <c r="M2153"/>
      <c r="N2153"/>
      <c r="O2153"/>
      <c r="P2153"/>
      <c r="Q2153"/>
      <c r="R2153"/>
      <c r="S2153"/>
      <c r="T2153"/>
      <c r="U2153"/>
      <c r="V2153"/>
      <c r="W2153"/>
      <c r="X2153"/>
      <c r="Y2153"/>
      <c r="Z2153"/>
      <c r="AA2153"/>
      <c r="AB2153"/>
      <c r="AC2153"/>
      <c r="AD2153"/>
      <c r="AE2153"/>
      <c r="AF2153"/>
      <c r="AG2153"/>
      <c r="AH2153"/>
      <c r="AI2153"/>
      <c r="AJ2153"/>
      <c r="AK2153"/>
      <c r="AL2153"/>
      <c r="AM2153"/>
      <c r="AN2153"/>
      <c r="AO2153"/>
      <c r="AP2153"/>
      <c r="AQ2153"/>
      <c r="AR2153"/>
      <c r="AS2153"/>
      <c r="AT2153"/>
      <c r="AU2153"/>
      <c r="AV2153"/>
      <c r="AW2153"/>
      <c r="AX2153"/>
      <c r="AY2153"/>
      <c r="AZ2153"/>
      <c r="BA2153"/>
      <c r="BB2153"/>
      <c r="BC2153"/>
      <c r="BD2153"/>
      <c r="BE2153"/>
      <c r="BF2153"/>
      <c r="BG2153"/>
      <c r="BH2153"/>
      <c r="BI2153"/>
      <c r="BJ2153"/>
      <c r="BK2153"/>
      <c r="BL2153"/>
      <c r="BM2153"/>
      <c r="BN2153"/>
      <c r="BO2153"/>
    </row>
    <row r="2154" spans="1:67" ht="15" x14ac:dyDescent="0.25">
      <c r="A2154" s="245" t="s">
        <v>4831</v>
      </c>
      <c r="B2154" s="245" t="s">
        <v>4830</v>
      </c>
      <c r="C2154" s="245" t="s">
        <v>5275</v>
      </c>
      <c r="D2154" s="245" t="s">
        <v>5274</v>
      </c>
      <c r="E2154" s="246" t="s">
        <v>44</v>
      </c>
      <c r="F2154" s="245" t="s">
        <v>44</v>
      </c>
      <c r="G2154" s="245" t="s">
        <v>11382</v>
      </c>
      <c r="H2154" s="245" t="s">
        <v>11383</v>
      </c>
      <c r="I2154" s="245" t="s">
        <v>14</v>
      </c>
      <c r="J2154" s="245" t="s">
        <v>59</v>
      </c>
      <c r="K2154" s="246" t="s">
        <v>23659</v>
      </c>
      <c r="L2154" s="245" t="s">
        <v>568</v>
      </c>
      <c r="M2154"/>
      <c r="N2154"/>
      <c r="O2154"/>
      <c r="P2154"/>
      <c r="Q2154"/>
      <c r="R2154"/>
      <c r="S2154"/>
      <c r="T2154"/>
      <c r="U2154"/>
      <c r="V2154"/>
      <c r="W2154"/>
      <c r="X2154"/>
      <c r="Y2154"/>
      <c r="Z2154"/>
      <c r="AA2154"/>
      <c r="AB2154"/>
      <c r="AC2154"/>
      <c r="AD2154"/>
      <c r="AE2154"/>
      <c r="AF2154"/>
      <c r="AG2154"/>
      <c r="AH2154"/>
      <c r="AI2154"/>
      <c r="AJ2154"/>
      <c r="AK2154"/>
      <c r="AL2154"/>
      <c r="AM2154"/>
      <c r="AN2154"/>
      <c r="AO2154"/>
      <c r="AP2154"/>
      <c r="AQ2154"/>
      <c r="AR2154"/>
      <c r="AS2154"/>
      <c r="AT2154"/>
      <c r="AU2154"/>
      <c r="AV2154"/>
      <c r="AW2154"/>
      <c r="AX2154"/>
      <c r="AY2154"/>
      <c r="AZ2154"/>
      <c r="BA2154"/>
      <c r="BB2154"/>
      <c r="BC2154"/>
      <c r="BD2154"/>
      <c r="BE2154"/>
      <c r="BF2154"/>
      <c r="BG2154"/>
      <c r="BH2154"/>
      <c r="BI2154"/>
      <c r="BJ2154"/>
      <c r="BK2154"/>
      <c r="BL2154"/>
      <c r="BM2154"/>
      <c r="BN2154"/>
      <c r="BO2154"/>
    </row>
    <row r="2155" spans="1:67" ht="15" x14ac:dyDescent="0.25">
      <c r="A2155" s="245" t="s">
        <v>4831</v>
      </c>
      <c r="B2155" s="245" t="s">
        <v>4830</v>
      </c>
      <c r="C2155" s="245" t="s">
        <v>5275</v>
      </c>
      <c r="D2155" s="245" t="s">
        <v>5274</v>
      </c>
      <c r="E2155" s="246" t="s">
        <v>44</v>
      </c>
      <c r="F2155" s="245" t="s">
        <v>44</v>
      </c>
      <c r="G2155" s="245" t="s">
        <v>11384</v>
      </c>
      <c r="H2155" s="245" t="s">
        <v>11385</v>
      </c>
      <c r="I2155" s="245" t="s">
        <v>14</v>
      </c>
      <c r="J2155" s="245" t="s">
        <v>59</v>
      </c>
      <c r="K2155" s="246" t="s">
        <v>12732</v>
      </c>
      <c r="L2155" s="245" t="s">
        <v>568</v>
      </c>
      <c r="M2155"/>
      <c r="N2155"/>
      <c r="O2155"/>
      <c r="P2155"/>
      <c r="Q2155"/>
      <c r="R2155"/>
      <c r="S2155"/>
      <c r="T2155"/>
      <c r="U2155"/>
      <c r="V2155"/>
      <c r="W2155"/>
      <c r="X2155"/>
      <c r="Y2155"/>
      <c r="Z2155"/>
      <c r="AA2155"/>
      <c r="AB2155"/>
      <c r="AC2155"/>
      <c r="AD2155"/>
      <c r="AE2155"/>
      <c r="AF2155"/>
      <c r="AG2155"/>
      <c r="AH2155"/>
      <c r="AI2155"/>
      <c r="AJ2155"/>
      <c r="AK2155"/>
      <c r="AL2155"/>
      <c r="AM2155"/>
      <c r="AN2155"/>
      <c r="AO2155"/>
      <c r="AP2155"/>
      <c r="AQ2155"/>
      <c r="AR2155"/>
      <c r="AS2155"/>
      <c r="AT2155"/>
      <c r="AU2155"/>
      <c r="AV2155"/>
      <c r="AW2155"/>
      <c r="AX2155"/>
      <c r="AY2155"/>
      <c r="AZ2155"/>
      <c r="BA2155"/>
      <c r="BB2155"/>
      <c r="BC2155"/>
      <c r="BD2155"/>
      <c r="BE2155"/>
      <c r="BF2155"/>
      <c r="BG2155"/>
      <c r="BH2155"/>
      <c r="BI2155"/>
      <c r="BJ2155"/>
      <c r="BK2155"/>
      <c r="BL2155"/>
      <c r="BM2155"/>
      <c r="BN2155"/>
      <c r="BO2155"/>
    </row>
    <row r="2156" spans="1:67" ht="15" x14ac:dyDescent="0.25">
      <c r="A2156" s="245" t="s">
        <v>4831</v>
      </c>
      <c r="B2156" s="245" t="s">
        <v>4830</v>
      </c>
      <c r="C2156" s="245" t="s">
        <v>5275</v>
      </c>
      <c r="D2156" s="245" t="s">
        <v>5274</v>
      </c>
      <c r="E2156" s="246" t="s">
        <v>44</v>
      </c>
      <c r="F2156" s="245" t="s">
        <v>44</v>
      </c>
      <c r="G2156" s="245" t="s">
        <v>11387</v>
      </c>
      <c r="H2156" s="245" t="s">
        <v>11388</v>
      </c>
      <c r="I2156" s="245" t="s">
        <v>14</v>
      </c>
      <c r="J2156" s="245" t="s">
        <v>59</v>
      </c>
      <c r="K2156" s="246" t="s">
        <v>23660</v>
      </c>
      <c r="L2156" s="245" t="s">
        <v>568</v>
      </c>
      <c r="M2156"/>
      <c r="N2156"/>
      <c r="O2156"/>
      <c r="P2156"/>
      <c r="Q2156"/>
      <c r="R2156"/>
      <c r="S2156"/>
      <c r="T2156"/>
      <c r="U2156"/>
      <c r="V2156"/>
      <c r="W2156"/>
      <c r="X2156"/>
      <c r="Y2156"/>
      <c r="Z2156"/>
      <c r="AA2156"/>
      <c r="AB2156"/>
      <c r="AC2156"/>
      <c r="AD2156"/>
      <c r="AE2156"/>
      <c r="AF2156"/>
      <c r="AG2156"/>
      <c r="AH2156"/>
      <c r="AI2156"/>
      <c r="AJ2156"/>
      <c r="AK2156"/>
      <c r="AL2156"/>
      <c r="AM2156"/>
      <c r="AN2156"/>
      <c r="AO2156"/>
      <c r="AP2156"/>
      <c r="AQ2156"/>
      <c r="AR2156"/>
      <c r="AS2156"/>
      <c r="AT2156"/>
      <c r="AU2156"/>
      <c r="AV2156"/>
      <c r="AW2156"/>
      <c r="AX2156"/>
      <c r="AY2156"/>
      <c r="AZ2156"/>
      <c r="BA2156"/>
      <c r="BB2156"/>
      <c r="BC2156"/>
      <c r="BD2156"/>
      <c r="BE2156"/>
      <c r="BF2156"/>
      <c r="BG2156"/>
      <c r="BH2156"/>
      <c r="BI2156"/>
      <c r="BJ2156"/>
      <c r="BK2156"/>
      <c r="BL2156"/>
      <c r="BM2156"/>
      <c r="BN2156"/>
      <c r="BO2156"/>
    </row>
    <row r="2157" spans="1:67" ht="15" x14ac:dyDescent="0.25">
      <c r="A2157" s="245" t="s">
        <v>4831</v>
      </c>
      <c r="B2157" s="245" t="s">
        <v>4830</v>
      </c>
      <c r="C2157" s="245" t="s">
        <v>5275</v>
      </c>
      <c r="D2157" s="245" t="s">
        <v>5274</v>
      </c>
      <c r="E2157" s="246" t="s">
        <v>44</v>
      </c>
      <c r="F2157" s="245" t="s">
        <v>44</v>
      </c>
      <c r="G2157" s="245" t="s">
        <v>11389</v>
      </c>
      <c r="H2157" s="245" t="s">
        <v>11390</v>
      </c>
      <c r="I2157" s="245" t="s">
        <v>14</v>
      </c>
      <c r="J2157" s="245" t="s">
        <v>569</v>
      </c>
      <c r="K2157" s="246" t="s">
        <v>23661</v>
      </c>
      <c r="L2157" s="245" t="s">
        <v>568</v>
      </c>
      <c r="M2157"/>
      <c r="N2157"/>
      <c r="O2157"/>
      <c r="P2157"/>
      <c r="Q2157"/>
      <c r="R2157"/>
      <c r="S2157"/>
      <c r="T2157"/>
      <c r="U2157"/>
      <c r="V2157"/>
      <c r="W2157"/>
      <c r="X2157"/>
      <c r="Y2157"/>
      <c r="Z2157"/>
      <c r="AA2157"/>
      <c r="AB2157"/>
      <c r="AC2157"/>
      <c r="AD2157"/>
      <c r="AE2157"/>
      <c r="AF2157"/>
      <c r="AG2157"/>
      <c r="AH2157"/>
      <c r="AI2157"/>
      <c r="AJ2157"/>
      <c r="AK2157"/>
      <c r="AL2157"/>
      <c r="AM2157"/>
      <c r="AN2157"/>
      <c r="AO2157"/>
      <c r="AP2157"/>
      <c r="AQ2157"/>
      <c r="AR2157"/>
      <c r="AS2157"/>
      <c r="AT2157"/>
      <c r="AU2157"/>
      <c r="AV2157"/>
      <c r="AW2157"/>
      <c r="AX2157"/>
      <c r="AY2157"/>
      <c r="AZ2157"/>
      <c r="BA2157"/>
      <c r="BB2157"/>
      <c r="BC2157"/>
      <c r="BD2157"/>
      <c r="BE2157"/>
      <c r="BF2157"/>
      <c r="BG2157"/>
      <c r="BH2157"/>
      <c r="BI2157"/>
      <c r="BJ2157"/>
      <c r="BK2157"/>
      <c r="BL2157"/>
      <c r="BM2157"/>
      <c r="BN2157"/>
      <c r="BO2157"/>
    </row>
    <row r="2158" spans="1:67" ht="15" x14ac:dyDescent="0.25">
      <c r="A2158" s="245" t="s">
        <v>4831</v>
      </c>
      <c r="B2158" s="245" t="s">
        <v>4830</v>
      </c>
      <c r="C2158" s="245" t="s">
        <v>5275</v>
      </c>
      <c r="D2158" s="245" t="s">
        <v>5274</v>
      </c>
      <c r="E2158" s="246" t="s">
        <v>44</v>
      </c>
      <c r="F2158" s="245" t="s">
        <v>44</v>
      </c>
      <c r="G2158" s="245" t="s">
        <v>11391</v>
      </c>
      <c r="H2158" s="245" t="s">
        <v>11392</v>
      </c>
      <c r="I2158" s="245" t="s">
        <v>24</v>
      </c>
      <c r="J2158" s="245" t="s">
        <v>569</v>
      </c>
      <c r="K2158" s="246" t="s">
        <v>23662</v>
      </c>
      <c r="L2158" s="245" t="s">
        <v>568</v>
      </c>
      <c r="M2158"/>
      <c r="N2158"/>
      <c r="O2158"/>
      <c r="P2158"/>
      <c r="Q2158"/>
      <c r="R2158"/>
      <c r="S2158"/>
      <c r="T2158"/>
      <c r="U2158"/>
      <c r="V2158"/>
      <c r="W2158"/>
      <c r="X2158"/>
      <c r="Y2158"/>
      <c r="Z2158"/>
      <c r="AA2158"/>
      <c r="AB2158"/>
      <c r="AC2158"/>
      <c r="AD2158"/>
      <c r="AE2158"/>
      <c r="AF2158"/>
      <c r="AG2158"/>
      <c r="AH2158"/>
      <c r="AI2158"/>
      <c r="AJ2158"/>
      <c r="AK2158"/>
      <c r="AL2158"/>
      <c r="AM2158"/>
      <c r="AN2158"/>
      <c r="AO2158"/>
      <c r="AP2158"/>
      <c r="AQ2158"/>
      <c r="AR2158"/>
      <c r="AS2158"/>
      <c r="AT2158"/>
      <c r="AU2158"/>
      <c r="AV2158"/>
      <c r="AW2158"/>
      <c r="AX2158"/>
      <c r="AY2158"/>
      <c r="AZ2158"/>
      <c r="BA2158"/>
      <c r="BB2158"/>
      <c r="BC2158"/>
      <c r="BD2158"/>
      <c r="BE2158"/>
      <c r="BF2158"/>
      <c r="BG2158"/>
      <c r="BH2158"/>
      <c r="BI2158"/>
      <c r="BJ2158"/>
      <c r="BK2158"/>
      <c r="BL2158"/>
      <c r="BM2158"/>
      <c r="BN2158"/>
      <c r="BO2158"/>
    </row>
    <row r="2159" spans="1:67" ht="15" x14ac:dyDescent="0.25">
      <c r="A2159" s="245" t="s">
        <v>4831</v>
      </c>
      <c r="B2159" s="245" t="s">
        <v>4830</v>
      </c>
      <c r="C2159" s="245" t="s">
        <v>5275</v>
      </c>
      <c r="D2159" s="245" t="s">
        <v>5274</v>
      </c>
      <c r="E2159" s="246" t="s">
        <v>44</v>
      </c>
      <c r="F2159" s="245" t="s">
        <v>44</v>
      </c>
      <c r="G2159" s="245" t="s">
        <v>11393</v>
      </c>
      <c r="H2159" s="245" t="s">
        <v>11394</v>
      </c>
      <c r="I2159" s="245" t="s">
        <v>24</v>
      </c>
      <c r="J2159" s="245" t="s">
        <v>569</v>
      </c>
      <c r="K2159" s="246" t="s">
        <v>23663</v>
      </c>
      <c r="L2159" s="245" t="s">
        <v>568</v>
      </c>
      <c r="M2159"/>
      <c r="N2159"/>
      <c r="O2159"/>
      <c r="P2159"/>
      <c r="Q2159"/>
      <c r="R2159"/>
      <c r="S2159"/>
      <c r="T2159"/>
      <c r="U2159"/>
      <c r="V2159"/>
      <c r="W2159"/>
      <c r="X2159"/>
      <c r="Y2159"/>
      <c r="Z2159"/>
      <c r="AA2159"/>
      <c r="AB2159"/>
      <c r="AC2159"/>
      <c r="AD2159"/>
      <c r="AE2159"/>
      <c r="AF2159"/>
      <c r="AG2159"/>
      <c r="AH2159"/>
      <c r="AI2159"/>
      <c r="AJ2159"/>
      <c r="AK2159"/>
      <c r="AL2159"/>
      <c r="AM2159"/>
      <c r="AN2159"/>
      <c r="AO2159"/>
      <c r="AP2159"/>
      <c r="AQ2159"/>
      <c r="AR2159"/>
      <c r="AS2159"/>
      <c r="AT2159"/>
      <c r="AU2159"/>
      <c r="AV2159"/>
      <c r="AW2159"/>
      <c r="AX2159"/>
      <c r="AY2159"/>
      <c r="AZ2159"/>
      <c r="BA2159"/>
      <c r="BB2159"/>
      <c r="BC2159"/>
      <c r="BD2159"/>
      <c r="BE2159"/>
      <c r="BF2159"/>
      <c r="BG2159"/>
      <c r="BH2159"/>
      <c r="BI2159"/>
      <c r="BJ2159"/>
      <c r="BK2159"/>
      <c r="BL2159"/>
      <c r="BM2159"/>
      <c r="BN2159"/>
      <c r="BO2159"/>
    </row>
    <row r="2160" spans="1:67" ht="15" x14ac:dyDescent="0.25">
      <c r="A2160" s="245" t="s">
        <v>4831</v>
      </c>
      <c r="B2160" s="245" t="s">
        <v>4830</v>
      </c>
      <c r="C2160" s="245" t="s">
        <v>5275</v>
      </c>
      <c r="D2160" s="245" t="s">
        <v>5274</v>
      </c>
      <c r="E2160" s="246" t="s">
        <v>44</v>
      </c>
      <c r="F2160" s="245" t="s">
        <v>44</v>
      </c>
      <c r="G2160" s="245" t="s">
        <v>11395</v>
      </c>
      <c r="H2160" s="245" t="s">
        <v>11396</v>
      </c>
      <c r="I2160" s="245" t="s">
        <v>24</v>
      </c>
      <c r="J2160" s="245" t="s">
        <v>569</v>
      </c>
      <c r="K2160" s="246" t="s">
        <v>17543</v>
      </c>
      <c r="L2160" s="245" t="s">
        <v>568</v>
      </c>
      <c r="M2160"/>
      <c r="N2160"/>
      <c r="O2160"/>
      <c r="P2160"/>
      <c r="Q2160"/>
      <c r="R2160"/>
      <c r="S2160"/>
      <c r="T2160"/>
      <c r="U2160"/>
      <c r="V2160"/>
      <c r="W2160"/>
      <c r="X2160"/>
      <c r="Y2160"/>
      <c r="Z2160"/>
      <c r="AA2160"/>
      <c r="AB2160"/>
      <c r="AC2160"/>
      <c r="AD2160"/>
      <c r="AE2160"/>
      <c r="AF2160"/>
      <c r="AG2160"/>
      <c r="AH2160"/>
      <c r="AI2160"/>
      <c r="AJ2160"/>
      <c r="AK2160"/>
      <c r="AL2160"/>
      <c r="AM2160"/>
      <c r="AN2160"/>
      <c r="AO2160"/>
      <c r="AP2160"/>
      <c r="AQ2160"/>
      <c r="AR2160"/>
      <c r="AS2160"/>
      <c r="AT2160"/>
      <c r="AU2160"/>
      <c r="AV2160"/>
      <c r="AW2160"/>
      <c r="AX2160"/>
      <c r="AY2160"/>
      <c r="AZ2160"/>
      <c r="BA2160"/>
      <c r="BB2160"/>
      <c r="BC2160"/>
      <c r="BD2160"/>
      <c r="BE2160"/>
      <c r="BF2160"/>
      <c r="BG2160"/>
      <c r="BH2160"/>
      <c r="BI2160"/>
      <c r="BJ2160"/>
      <c r="BK2160"/>
      <c r="BL2160"/>
      <c r="BM2160"/>
      <c r="BN2160"/>
      <c r="BO2160"/>
    </row>
    <row r="2161" spans="1:67" ht="15" x14ac:dyDescent="0.25">
      <c r="A2161" s="245" t="s">
        <v>4831</v>
      </c>
      <c r="B2161" s="245" t="s">
        <v>4830</v>
      </c>
      <c r="C2161" s="245" t="s">
        <v>5249</v>
      </c>
      <c r="D2161" s="245" t="s">
        <v>5248</v>
      </c>
      <c r="E2161" s="246" t="s">
        <v>44</v>
      </c>
      <c r="F2161" s="245" t="s">
        <v>44</v>
      </c>
      <c r="G2161" s="245" t="s">
        <v>5273</v>
      </c>
      <c r="H2161" s="245" t="s">
        <v>11397</v>
      </c>
      <c r="I2161" s="245" t="s">
        <v>11</v>
      </c>
      <c r="J2161" s="245" t="s">
        <v>59</v>
      </c>
      <c r="K2161" s="246" t="s">
        <v>472</v>
      </c>
      <c r="L2161" s="245" t="s">
        <v>568</v>
      </c>
      <c r="M2161"/>
      <c r="N2161"/>
      <c r="O2161"/>
      <c r="P2161"/>
      <c r="Q2161"/>
      <c r="R2161"/>
      <c r="S2161"/>
      <c r="T2161"/>
      <c r="U2161"/>
      <c r="V2161"/>
      <c r="W2161"/>
      <c r="X2161"/>
      <c r="Y2161"/>
      <c r="Z2161"/>
      <c r="AA2161"/>
      <c r="AB2161"/>
      <c r="AC2161"/>
      <c r="AD2161"/>
      <c r="AE2161"/>
      <c r="AF2161"/>
      <c r="AG2161"/>
      <c r="AH2161"/>
      <c r="AI2161"/>
      <c r="AJ2161"/>
      <c r="AK2161"/>
      <c r="AL2161"/>
      <c r="AM2161"/>
      <c r="AN2161"/>
      <c r="AO2161"/>
      <c r="AP2161"/>
      <c r="AQ2161"/>
      <c r="AR2161"/>
      <c r="AS2161"/>
      <c r="AT2161"/>
      <c r="AU2161"/>
      <c r="AV2161"/>
      <c r="AW2161"/>
      <c r="AX2161"/>
      <c r="AY2161"/>
      <c r="AZ2161"/>
      <c r="BA2161"/>
      <c r="BB2161"/>
      <c r="BC2161"/>
      <c r="BD2161"/>
      <c r="BE2161"/>
      <c r="BF2161"/>
      <c r="BG2161"/>
      <c r="BH2161"/>
      <c r="BI2161"/>
      <c r="BJ2161"/>
      <c r="BK2161"/>
      <c r="BL2161"/>
      <c r="BM2161"/>
      <c r="BN2161"/>
      <c r="BO2161"/>
    </row>
    <row r="2162" spans="1:67" ht="15" x14ac:dyDescent="0.25">
      <c r="A2162" s="245" t="s">
        <v>4831</v>
      </c>
      <c r="B2162" s="245" t="s">
        <v>4830</v>
      </c>
      <c r="C2162" s="245" t="s">
        <v>5249</v>
      </c>
      <c r="D2162" s="245" t="s">
        <v>5248</v>
      </c>
      <c r="E2162" s="246" t="s">
        <v>44</v>
      </c>
      <c r="F2162" s="245" t="s">
        <v>44</v>
      </c>
      <c r="G2162" s="245" t="s">
        <v>5272</v>
      </c>
      <c r="H2162" s="245" t="s">
        <v>11398</v>
      </c>
      <c r="I2162" s="245" t="s">
        <v>11</v>
      </c>
      <c r="J2162" s="245" t="s">
        <v>59</v>
      </c>
      <c r="K2162" s="246" t="s">
        <v>23664</v>
      </c>
      <c r="L2162" s="245" t="s">
        <v>568</v>
      </c>
      <c r="M2162"/>
      <c r="N2162"/>
      <c r="O2162"/>
      <c r="P2162"/>
      <c r="Q2162"/>
      <c r="R2162"/>
      <c r="S2162"/>
      <c r="T2162"/>
      <c r="U2162"/>
      <c r="V2162"/>
      <c r="W2162"/>
      <c r="X2162"/>
      <c r="Y2162"/>
      <c r="Z2162"/>
      <c r="AA2162"/>
      <c r="AB2162"/>
      <c r="AC2162"/>
      <c r="AD2162"/>
      <c r="AE2162"/>
      <c r="AF2162"/>
      <c r="AG2162"/>
      <c r="AH2162"/>
      <c r="AI2162"/>
      <c r="AJ2162"/>
      <c r="AK2162"/>
      <c r="AL2162"/>
      <c r="AM2162"/>
      <c r="AN2162"/>
      <c r="AO2162"/>
      <c r="AP2162"/>
      <c r="AQ2162"/>
      <c r="AR2162"/>
      <c r="AS2162"/>
      <c r="AT2162"/>
      <c r="AU2162"/>
      <c r="AV2162"/>
      <c r="AW2162"/>
      <c r="AX2162"/>
      <c r="AY2162"/>
      <c r="AZ2162"/>
      <c r="BA2162"/>
      <c r="BB2162"/>
      <c r="BC2162"/>
      <c r="BD2162"/>
      <c r="BE2162"/>
      <c r="BF2162"/>
      <c r="BG2162"/>
      <c r="BH2162"/>
      <c r="BI2162"/>
      <c r="BJ2162"/>
      <c r="BK2162"/>
      <c r="BL2162"/>
      <c r="BM2162"/>
      <c r="BN2162"/>
      <c r="BO2162"/>
    </row>
    <row r="2163" spans="1:67" ht="15" x14ac:dyDescent="0.25">
      <c r="A2163" s="245" t="s">
        <v>4831</v>
      </c>
      <c r="B2163" s="245" t="s">
        <v>4830</v>
      </c>
      <c r="C2163" s="245" t="s">
        <v>5249</v>
      </c>
      <c r="D2163" s="245" t="s">
        <v>5248</v>
      </c>
      <c r="E2163" s="246" t="s">
        <v>44</v>
      </c>
      <c r="F2163" s="245" t="s">
        <v>44</v>
      </c>
      <c r="G2163" s="245" t="s">
        <v>5270</v>
      </c>
      <c r="H2163" s="245" t="s">
        <v>5269</v>
      </c>
      <c r="I2163" s="245" t="s">
        <v>12</v>
      </c>
      <c r="J2163" s="245" t="s">
        <v>59</v>
      </c>
      <c r="K2163" s="246" t="s">
        <v>23665</v>
      </c>
      <c r="L2163" s="245" t="s">
        <v>568</v>
      </c>
      <c r="M2163"/>
      <c r="N2163"/>
      <c r="O2163"/>
      <c r="P2163"/>
      <c r="Q2163"/>
      <c r="R2163"/>
      <c r="S2163"/>
      <c r="T2163"/>
      <c r="U2163"/>
      <c r="V2163"/>
      <c r="W2163"/>
      <c r="X2163"/>
      <c r="Y2163"/>
      <c r="Z2163"/>
      <c r="AA2163"/>
      <c r="AB2163"/>
      <c r="AC2163"/>
      <c r="AD2163"/>
      <c r="AE2163"/>
      <c r="AF2163"/>
      <c r="AG2163"/>
      <c r="AH2163"/>
      <c r="AI2163"/>
      <c r="AJ2163"/>
      <c r="AK2163"/>
      <c r="AL2163"/>
      <c r="AM2163"/>
      <c r="AN2163"/>
      <c r="AO2163"/>
      <c r="AP2163"/>
      <c r="AQ2163"/>
      <c r="AR2163"/>
      <c r="AS2163"/>
      <c r="AT2163"/>
      <c r="AU2163"/>
      <c r="AV2163"/>
      <c r="AW2163"/>
      <c r="AX2163"/>
      <c r="AY2163"/>
      <c r="AZ2163"/>
      <c r="BA2163"/>
      <c r="BB2163"/>
      <c r="BC2163"/>
      <c r="BD2163"/>
      <c r="BE2163"/>
      <c r="BF2163"/>
      <c r="BG2163"/>
      <c r="BH2163"/>
      <c r="BI2163"/>
      <c r="BJ2163"/>
      <c r="BK2163"/>
      <c r="BL2163"/>
      <c r="BM2163"/>
      <c r="BN2163"/>
      <c r="BO2163"/>
    </row>
    <row r="2164" spans="1:67" ht="15" x14ac:dyDescent="0.25">
      <c r="A2164" s="245" t="s">
        <v>4831</v>
      </c>
      <c r="B2164" s="245" t="s">
        <v>4830</v>
      </c>
      <c r="C2164" s="245" t="s">
        <v>5249</v>
      </c>
      <c r="D2164" s="245" t="s">
        <v>5248</v>
      </c>
      <c r="E2164" s="246" t="s">
        <v>44</v>
      </c>
      <c r="F2164" s="245" t="s">
        <v>44</v>
      </c>
      <c r="G2164" s="245" t="s">
        <v>5268</v>
      </c>
      <c r="H2164" s="245" t="s">
        <v>5267</v>
      </c>
      <c r="I2164" s="245" t="s">
        <v>11</v>
      </c>
      <c r="J2164" s="245" t="s">
        <v>59</v>
      </c>
      <c r="K2164" s="246" t="s">
        <v>8207</v>
      </c>
      <c r="L2164" s="245" t="s">
        <v>568</v>
      </c>
      <c r="M2164"/>
      <c r="N2164"/>
      <c r="O2164"/>
      <c r="P2164"/>
      <c r="Q2164"/>
      <c r="R2164"/>
      <c r="S2164"/>
      <c r="T2164"/>
      <c r="U2164"/>
      <c r="V2164"/>
      <c r="W2164"/>
      <c r="X2164"/>
      <c r="Y2164"/>
      <c r="Z2164"/>
      <c r="AA2164"/>
      <c r="AB2164"/>
      <c r="AC2164"/>
      <c r="AD2164"/>
      <c r="AE2164"/>
      <c r="AF2164"/>
      <c r="AG2164"/>
      <c r="AH2164"/>
      <c r="AI2164"/>
      <c r="AJ2164"/>
      <c r="AK2164"/>
      <c r="AL2164"/>
      <c r="AM2164"/>
      <c r="AN2164"/>
      <c r="AO2164"/>
      <c r="AP2164"/>
      <c r="AQ2164"/>
      <c r="AR2164"/>
      <c r="AS2164"/>
      <c r="AT2164"/>
      <c r="AU2164"/>
      <c r="AV2164"/>
      <c r="AW2164"/>
      <c r="AX2164"/>
      <c r="AY2164"/>
      <c r="AZ2164"/>
      <c r="BA2164"/>
      <c r="BB2164"/>
      <c r="BC2164"/>
      <c r="BD2164"/>
      <c r="BE2164"/>
      <c r="BF2164"/>
      <c r="BG2164"/>
      <c r="BH2164"/>
      <c r="BI2164"/>
      <c r="BJ2164"/>
      <c r="BK2164"/>
      <c r="BL2164"/>
      <c r="BM2164"/>
      <c r="BN2164"/>
      <c r="BO2164"/>
    </row>
    <row r="2165" spans="1:67" ht="15" x14ac:dyDescent="0.25">
      <c r="A2165" s="245" t="s">
        <v>4831</v>
      </c>
      <c r="B2165" s="245" t="s">
        <v>4830</v>
      </c>
      <c r="C2165" s="245" t="s">
        <v>5249</v>
      </c>
      <c r="D2165" s="245" t="s">
        <v>5248</v>
      </c>
      <c r="E2165" s="246" t="s">
        <v>44</v>
      </c>
      <c r="F2165" s="245" t="s">
        <v>44</v>
      </c>
      <c r="G2165" s="245" t="s">
        <v>5265</v>
      </c>
      <c r="H2165" s="245" t="s">
        <v>5264</v>
      </c>
      <c r="I2165" s="245" t="s">
        <v>11</v>
      </c>
      <c r="J2165" s="245" t="s">
        <v>59</v>
      </c>
      <c r="K2165" s="246" t="s">
        <v>12919</v>
      </c>
      <c r="L2165" s="245" t="s">
        <v>568</v>
      </c>
      <c r="M2165"/>
      <c r="N2165"/>
      <c r="O2165"/>
      <c r="P2165"/>
      <c r="Q2165"/>
      <c r="R2165"/>
      <c r="S2165"/>
      <c r="T2165"/>
      <c r="U2165"/>
      <c r="V2165"/>
      <c r="W2165"/>
      <c r="X2165"/>
      <c r="Y2165"/>
      <c r="Z2165"/>
      <c r="AA2165"/>
      <c r="AB2165"/>
      <c r="AC2165"/>
      <c r="AD2165"/>
      <c r="AE2165"/>
      <c r="AF2165"/>
      <c r="AG2165"/>
      <c r="AH2165"/>
      <c r="AI2165"/>
      <c r="AJ2165"/>
      <c r="AK2165"/>
      <c r="AL2165"/>
      <c r="AM2165"/>
      <c r="AN2165"/>
      <c r="AO2165"/>
      <c r="AP2165"/>
      <c r="AQ2165"/>
      <c r="AR2165"/>
      <c r="AS2165"/>
      <c r="AT2165"/>
      <c r="AU2165"/>
      <c r="AV2165"/>
      <c r="AW2165"/>
      <c r="AX2165"/>
      <c r="AY2165"/>
      <c r="AZ2165"/>
      <c r="BA2165"/>
      <c r="BB2165"/>
      <c r="BC2165"/>
      <c r="BD2165"/>
      <c r="BE2165"/>
      <c r="BF2165"/>
      <c r="BG2165"/>
      <c r="BH2165"/>
      <c r="BI2165"/>
      <c r="BJ2165"/>
      <c r="BK2165"/>
      <c r="BL2165"/>
      <c r="BM2165"/>
      <c r="BN2165"/>
      <c r="BO2165"/>
    </row>
    <row r="2166" spans="1:67" ht="15" x14ac:dyDescent="0.25">
      <c r="A2166" s="245" t="s">
        <v>4831</v>
      </c>
      <c r="B2166" s="245" t="s">
        <v>4830</v>
      </c>
      <c r="C2166" s="245" t="s">
        <v>5249</v>
      </c>
      <c r="D2166" s="245" t="s">
        <v>5248</v>
      </c>
      <c r="E2166" s="246" t="s">
        <v>44</v>
      </c>
      <c r="F2166" s="245" t="s">
        <v>44</v>
      </c>
      <c r="G2166" s="245" t="s">
        <v>5262</v>
      </c>
      <c r="H2166" s="245" t="s">
        <v>11399</v>
      </c>
      <c r="I2166" s="245" t="s">
        <v>12</v>
      </c>
      <c r="J2166" s="245" t="s">
        <v>59</v>
      </c>
      <c r="K2166" s="246" t="s">
        <v>23666</v>
      </c>
      <c r="L2166" s="245" t="s">
        <v>568</v>
      </c>
      <c r="M2166"/>
      <c r="N2166"/>
      <c r="O2166"/>
      <c r="P2166"/>
      <c r="Q2166"/>
      <c r="R2166"/>
      <c r="S2166"/>
      <c r="T2166"/>
      <c r="U2166"/>
      <c r="V2166"/>
      <c r="W2166"/>
      <c r="X2166"/>
      <c r="Y2166"/>
      <c r="Z2166"/>
      <c r="AA2166"/>
      <c r="AB2166"/>
      <c r="AC2166"/>
      <c r="AD2166"/>
      <c r="AE2166"/>
      <c r="AF2166"/>
      <c r="AG2166"/>
      <c r="AH2166"/>
      <c r="AI2166"/>
      <c r="AJ2166"/>
      <c r="AK2166"/>
      <c r="AL2166"/>
      <c r="AM2166"/>
      <c r="AN2166"/>
      <c r="AO2166"/>
      <c r="AP2166"/>
      <c r="AQ2166"/>
      <c r="AR2166"/>
      <c r="AS2166"/>
      <c r="AT2166"/>
      <c r="AU2166"/>
      <c r="AV2166"/>
      <c r="AW2166"/>
      <c r="AX2166"/>
      <c r="AY2166"/>
      <c r="AZ2166"/>
      <c r="BA2166"/>
      <c r="BB2166"/>
      <c r="BC2166"/>
      <c r="BD2166"/>
      <c r="BE2166"/>
      <c r="BF2166"/>
      <c r="BG2166"/>
      <c r="BH2166"/>
      <c r="BI2166"/>
      <c r="BJ2166"/>
      <c r="BK2166"/>
      <c r="BL2166"/>
      <c r="BM2166"/>
      <c r="BN2166"/>
      <c r="BO2166"/>
    </row>
    <row r="2167" spans="1:67" ht="15" x14ac:dyDescent="0.25">
      <c r="A2167" s="245" t="s">
        <v>4831</v>
      </c>
      <c r="B2167" s="245" t="s">
        <v>4830</v>
      </c>
      <c r="C2167" s="245" t="s">
        <v>5249</v>
      </c>
      <c r="D2167" s="245" t="s">
        <v>5248</v>
      </c>
      <c r="E2167" s="246" t="s">
        <v>44</v>
      </c>
      <c r="F2167" s="245" t="s">
        <v>44</v>
      </c>
      <c r="G2167" s="245" t="s">
        <v>5261</v>
      </c>
      <c r="H2167" s="245" t="s">
        <v>5260</v>
      </c>
      <c r="I2167" s="245" t="s">
        <v>12</v>
      </c>
      <c r="J2167" s="245" t="s">
        <v>569</v>
      </c>
      <c r="K2167" s="246" t="s">
        <v>17181</v>
      </c>
      <c r="L2167" s="245" t="s">
        <v>568</v>
      </c>
      <c r="M2167"/>
      <c r="N2167"/>
      <c r="O2167"/>
      <c r="P2167"/>
      <c r="Q2167"/>
      <c r="R2167"/>
      <c r="S2167"/>
      <c r="T2167"/>
      <c r="U2167"/>
      <c r="V2167"/>
      <c r="W2167"/>
      <c r="X2167"/>
      <c r="Y2167"/>
      <c r="Z2167"/>
      <c r="AA2167"/>
      <c r="AB2167"/>
      <c r="AC2167"/>
      <c r="AD2167"/>
      <c r="AE2167"/>
      <c r="AF2167"/>
      <c r="AG2167"/>
      <c r="AH2167"/>
      <c r="AI2167"/>
      <c r="AJ2167"/>
      <c r="AK2167"/>
      <c r="AL2167"/>
      <c r="AM2167"/>
      <c r="AN2167"/>
      <c r="AO2167"/>
      <c r="AP2167"/>
      <c r="AQ2167"/>
      <c r="AR2167"/>
      <c r="AS2167"/>
      <c r="AT2167"/>
      <c r="AU2167"/>
      <c r="AV2167"/>
      <c r="AW2167"/>
      <c r="AX2167"/>
      <c r="AY2167"/>
      <c r="AZ2167"/>
      <c r="BA2167"/>
      <c r="BB2167"/>
      <c r="BC2167"/>
      <c r="BD2167"/>
      <c r="BE2167"/>
      <c r="BF2167"/>
      <c r="BG2167"/>
      <c r="BH2167"/>
      <c r="BI2167"/>
      <c r="BJ2167"/>
      <c r="BK2167"/>
      <c r="BL2167"/>
      <c r="BM2167"/>
      <c r="BN2167"/>
      <c r="BO2167"/>
    </row>
    <row r="2168" spans="1:67" ht="15" x14ac:dyDescent="0.25">
      <c r="A2168" s="245" t="s">
        <v>4831</v>
      </c>
      <c r="B2168" s="245" t="s">
        <v>4830</v>
      </c>
      <c r="C2168" s="245" t="s">
        <v>5249</v>
      </c>
      <c r="D2168" s="245" t="s">
        <v>5248</v>
      </c>
      <c r="E2168" s="246" t="s">
        <v>44</v>
      </c>
      <c r="F2168" s="245" t="s">
        <v>44</v>
      </c>
      <c r="G2168" s="245" t="s">
        <v>5259</v>
      </c>
      <c r="H2168" s="245" t="s">
        <v>11400</v>
      </c>
      <c r="I2168" s="245" t="s">
        <v>12</v>
      </c>
      <c r="J2168" s="245" t="s">
        <v>569</v>
      </c>
      <c r="K2168" s="246" t="s">
        <v>23667</v>
      </c>
      <c r="L2168" s="245" t="s">
        <v>568</v>
      </c>
      <c r="M2168"/>
      <c r="N2168"/>
      <c r="O2168"/>
      <c r="P2168"/>
      <c r="Q2168"/>
      <c r="R2168"/>
      <c r="S2168"/>
      <c r="T2168"/>
      <c r="U2168"/>
      <c r="V2168"/>
      <c r="W2168"/>
      <c r="X2168"/>
      <c r="Y2168"/>
      <c r="Z2168"/>
      <c r="AA2168"/>
      <c r="AB2168"/>
      <c r="AC2168"/>
      <c r="AD2168"/>
      <c r="AE2168"/>
      <c r="AF2168"/>
      <c r="AG2168"/>
      <c r="AH2168"/>
      <c r="AI2168"/>
      <c r="AJ2168"/>
      <c r="AK2168"/>
      <c r="AL2168"/>
      <c r="AM2168"/>
      <c r="AN2168"/>
      <c r="AO2168"/>
      <c r="AP2168"/>
      <c r="AQ2168"/>
      <c r="AR2168"/>
      <c r="AS2168"/>
      <c r="AT2168"/>
      <c r="AU2168"/>
      <c r="AV2168"/>
      <c r="AW2168"/>
      <c r="AX2168"/>
      <c r="AY2168"/>
      <c r="AZ2168"/>
      <c r="BA2168"/>
      <c r="BB2168"/>
      <c r="BC2168"/>
      <c r="BD2168"/>
      <c r="BE2168"/>
      <c r="BF2168"/>
      <c r="BG2168"/>
      <c r="BH2168"/>
      <c r="BI2168"/>
      <c r="BJ2168"/>
      <c r="BK2168"/>
      <c r="BL2168"/>
      <c r="BM2168"/>
      <c r="BN2168"/>
      <c r="BO2168"/>
    </row>
    <row r="2169" spans="1:67" ht="15" x14ac:dyDescent="0.25">
      <c r="A2169" s="245" t="s">
        <v>4831</v>
      </c>
      <c r="B2169" s="245" t="s">
        <v>4830</v>
      </c>
      <c r="C2169" s="245" t="s">
        <v>5249</v>
      </c>
      <c r="D2169" s="245" t="s">
        <v>5248</v>
      </c>
      <c r="E2169" s="246" t="s">
        <v>44</v>
      </c>
      <c r="F2169" s="245" t="s">
        <v>44</v>
      </c>
      <c r="G2169" s="245" t="s">
        <v>5258</v>
      </c>
      <c r="H2169" s="245" t="s">
        <v>5257</v>
      </c>
      <c r="I2169" s="245" t="s">
        <v>12</v>
      </c>
      <c r="J2169" s="245" t="s">
        <v>569</v>
      </c>
      <c r="K2169" s="246" t="s">
        <v>23668</v>
      </c>
      <c r="L2169" s="245" t="s">
        <v>568</v>
      </c>
      <c r="M2169"/>
      <c r="N2169"/>
      <c r="O2169"/>
      <c r="P2169"/>
      <c r="Q2169"/>
      <c r="R2169"/>
      <c r="S2169"/>
      <c r="T2169"/>
      <c r="U2169"/>
      <c r="V2169"/>
      <c r="W2169"/>
      <c r="X2169"/>
      <c r="Y2169"/>
      <c r="Z2169"/>
      <c r="AA2169"/>
      <c r="AB2169"/>
      <c r="AC2169"/>
      <c r="AD2169"/>
      <c r="AE2169"/>
      <c r="AF2169"/>
      <c r="AG2169"/>
      <c r="AH2169"/>
      <c r="AI2169"/>
      <c r="AJ2169"/>
      <c r="AK2169"/>
      <c r="AL2169"/>
      <c r="AM2169"/>
      <c r="AN2169"/>
      <c r="AO2169"/>
      <c r="AP2169"/>
      <c r="AQ2169"/>
      <c r="AR2169"/>
      <c r="AS2169"/>
      <c r="AT2169"/>
      <c r="AU2169"/>
      <c r="AV2169"/>
      <c r="AW2169"/>
      <c r="AX2169"/>
      <c r="AY2169"/>
      <c r="AZ2169"/>
      <c r="BA2169"/>
      <c r="BB2169"/>
      <c r="BC2169"/>
      <c r="BD2169"/>
      <c r="BE2169"/>
      <c r="BF2169"/>
      <c r="BG2169"/>
      <c r="BH2169"/>
      <c r="BI2169"/>
      <c r="BJ2169"/>
      <c r="BK2169"/>
      <c r="BL2169"/>
      <c r="BM2169"/>
      <c r="BN2169"/>
      <c r="BO2169"/>
    </row>
    <row r="2170" spans="1:67" ht="15" x14ac:dyDescent="0.25">
      <c r="A2170" s="245" t="s">
        <v>4831</v>
      </c>
      <c r="B2170" s="245" t="s">
        <v>4830</v>
      </c>
      <c r="C2170" s="245" t="s">
        <v>5249</v>
      </c>
      <c r="D2170" s="245" t="s">
        <v>5248</v>
      </c>
      <c r="E2170" s="246" t="s">
        <v>44</v>
      </c>
      <c r="F2170" s="245" t="s">
        <v>44</v>
      </c>
      <c r="G2170" s="245" t="s">
        <v>5256</v>
      </c>
      <c r="H2170" s="245" t="s">
        <v>11402</v>
      </c>
      <c r="I2170" s="245" t="s">
        <v>12</v>
      </c>
      <c r="J2170" s="245" t="s">
        <v>569</v>
      </c>
      <c r="K2170" s="246" t="s">
        <v>23669</v>
      </c>
      <c r="L2170" s="245" t="s">
        <v>568</v>
      </c>
      <c r="M2170"/>
      <c r="N2170"/>
      <c r="O2170"/>
      <c r="P2170"/>
      <c r="Q2170"/>
      <c r="R2170"/>
      <c r="S2170"/>
      <c r="T2170"/>
      <c r="U2170"/>
      <c r="V2170"/>
      <c r="W2170"/>
      <c r="X2170"/>
      <c r="Y2170"/>
      <c r="Z2170"/>
      <c r="AA2170"/>
      <c r="AB2170"/>
      <c r="AC2170"/>
      <c r="AD2170"/>
      <c r="AE2170"/>
      <c r="AF2170"/>
      <c r="AG2170"/>
      <c r="AH2170"/>
      <c r="AI2170"/>
      <c r="AJ2170"/>
      <c r="AK2170"/>
      <c r="AL2170"/>
      <c r="AM2170"/>
      <c r="AN2170"/>
      <c r="AO2170"/>
      <c r="AP2170"/>
      <c r="AQ2170"/>
      <c r="AR2170"/>
      <c r="AS2170"/>
      <c r="AT2170"/>
      <c r="AU2170"/>
      <c r="AV2170"/>
      <c r="AW2170"/>
      <c r="AX2170"/>
      <c r="AY2170"/>
      <c r="AZ2170"/>
      <c r="BA2170"/>
      <c r="BB2170"/>
      <c r="BC2170"/>
      <c r="BD2170"/>
      <c r="BE2170"/>
      <c r="BF2170"/>
      <c r="BG2170"/>
      <c r="BH2170"/>
      <c r="BI2170"/>
      <c r="BJ2170"/>
      <c r="BK2170"/>
      <c r="BL2170"/>
      <c r="BM2170"/>
      <c r="BN2170"/>
      <c r="BO2170"/>
    </row>
    <row r="2171" spans="1:67" ht="15" x14ac:dyDescent="0.25">
      <c r="A2171" s="245" t="s">
        <v>4831</v>
      </c>
      <c r="B2171" s="245" t="s">
        <v>4830</v>
      </c>
      <c r="C2171" s="245" t="s">
        <v>5249</v>
      </c>
      <c r="D2171" s="245" t="s">
        <v>5248</v>
      </c>
      <c r="E2171" s="246" t="s">
        <v>44</v>
      </c>
      <c r="F2171" s="245" t="s">
        <v>44</v>
      </c>
      <c r="G2171" s="245" t="s">
        <v>5255</v>
      </c>
      <c r="H2171" s="245" t="s">
        <v>17346</v>
      </c>
      <c r="I2171" s="245" t="s">
        <v>12</v>
      </c>
      <c r="J2171" s="245" t="s">
        <v>106</v>
      </c>
      <c r="K2171" s="246" t="s">
        <v>23670</v>
      </c>
      <c r="L2171" s="245" t="s">
        <v>568</v>
      </c>
      <c r="M2171"/>
      <c r="N2171"/>
      <c r="O2171"/>
      <c r="P2171"/>
      <c r="Q2171"/>
      <c r="R2171"/>
      <c r="S2171"/>
      <c r="T2171"/>
      <c r="U2171"/>
      <c r="V2171"/>
      <c r="W2171"/>
      <c r="X2171"/>
      <c r="Y2171"/>
      <c r="Z2171"/>
      <c r="AA2171"/>
      <c r="AB2171"/>
      <c r="AC2171"/>
      <c r="AD2171"/>
      <c r="AE2171"/>
      <c r="AF2171"/>
      <c r="AG2171"/>
      <c r="AH2171"/>
      <c r="AI2171"/>
      <c r="AJ2171"/>
      <c r="AK2171"/>
      <c r="AL2171"/>
      <c r="AM2171"/>
      <c r="AN2171"/>
      <c r="AO2171"/>
      <c r="AP2171"/>
      <c r="AQ2171"/>
      <c r="AR2171"/>
      <c r="AS2171"/>
      <c r="AT2171"/>
      <c r="AU2171"/>
      <c r="AV2171"/>
      <c r="AW2171"/>
      <c r="AX2171"/>
      <c r="AY2171"/>
      <c r="AZ2171"/>
      <c r="BA2171"/>
      <c r="BB2171"/>
      <c r="BC2171"/>
      <c r="BD2171"/>
      <c r="BE2171"/>
      <c r="BF2171"/>
      <c r="BG2171"/>
      <c r="BH2171"/>
      <c r="BI2171"/>
      <c r="BJ2171"/>
      <c r="BK2171"/>
      <c r="BL2171"/>
      <c r="BM2171"/>
      <c r="BN2171"/>
      <c r="BO2171"/>
    </row>
    <row r="2172" spans="1:67" ht="15" x14ac:dyDescent="0.25">
      <c r="A2172" s="245" t="s">
        <v>4831</v>
      </c>
      <c r="B2172" s="245" t="s">
        <v>4830</v>
      </c>
      <c r="C2172" s="245" t="s">
        <v>5249</v>
      </c>
      <c r="D2172" s="245" t="s">
        <v>5248</v>
      </c>
      <c r="E2172" s="246" t="s">
        <v>44</v>
      </c>
      <c r="F2172" s="245" t="s">
        <v>44</v>
      </c>
      <c r="G2172" s="245" t="s">
        <v>5254</v>
      </c>
      <c r="H2172" s="245" t="s">
        <v>17348</v>
      </c>
      <c r="I2172" s="245" t="s">
        <v>11</v>
      </c>
      <c r="J2172" s="245" t="s">
        <v>569</v>
      </c>
      <c r="K2172" s="246" t="s">
        <v>10415</v>
      </c>
      <c r="L2172" s="245" t="s">
        <v>568</v>
      </c>
      <c r="M2172"/>
      <c r="N2172"/>
      <c r="O2172"/>
      <c r="P2172"/>
      <c r="Q2172"/>
      <c r="R2172"/>
      <c r="S2172"/>
      <c r="T2172"/>
      <c r="U2172"/>
      <c r="V2172"/>
      <c r="W2172"/>
      <c r="X2172"/>
      <c r="Y2172"/>
      <c r="Z2172"/>
      <c r="AA2172"/>
      <c r="AB2172"/>
      <c r="AC2172"/>
      <c r="AD2172"/>
      <c r="AE2172"/>
      <c r="AF2172"/>
      <c r="AG2172"/>
      <c r="AH2172"/>
      <c r="AI2172"/>
      <c r="AJ2172"/>
      <c r="AK2172"/>
      <c r="AL2172"/>
      <c r="AM2172"/>
      <c r="AN2172"/>
      <c r="AO2172"/>
      <c r="AP2172"/>
      <c r="AQ2172"/>
      <c r="AR2172"/>
      <c r="AS2172"/>
      <c r="AT2172"/>
      <c r="AU2172"/>
      <c r="AV2172"/>
      <c r="AW2172"/>
      <c r="AX2172"/>
      <c r="AY2172"/>
      <c r="AZ2172"/>
      <c r="BA2172"/>
      <c r="BB2172"/>
      <c r="BC2172"/>
      <c r="BD2172"/>
      <c r="BE2172"/>
      <c r="BF2172"/>
      <c r="BG2172"/>
      <c r="BH2172"/>
      <c r="BI2172"/>
      <c r="BJ2172"/>
      <c r="BK2172"/>
      <c r="BL2172"/>
      <c r="BM2172"/>
      <c r="BN2172"/>
      <c r="BO2172"/>
    </row>
    <row r="2173" spans="1:67" ht="15" x14ac:dyDescent="0.25">
      <c r="A2173" s="245" t="s">
        <v>4831</v>
      </c>
      <c r="B2173" s="245" t="s">
        <v>4830</v>
      </c>
      <c r="C2173" s="245" t="s">
        <v>5249</v>
      </c>
      <c r="D2173" s="245" t="s">
        <v>5248</v>
      </c>
      <c r="E2173" s="246" t="s">
        <v>44</v>
      </c>
      <c r="F2173" s="245" t="s">
        <v>44</v>
      </c>
      <c r="G2173" s="245" t="s">
        <v>5252</v>
      </c>
      <c r="H2173" s="245" t="s">
        <v>17349</v>
      </c>
      <c r="I2173" s="245" t="s">
        <v>11</v>
      </c>
      <c r="J2173" s="245" t="s">
        <v>569</v>
      </c>
      <c r="K2173" s="246" t="s">
        <v>647</v>
      </c>
      <c r="L2173" s="245" t="s">
        <v>568</v>
      </c>
      <c r="M2173"/>
      <c r="N2173"/>
      <c r="O2173"/>
      <c r="P2173"/>
      <c r="Q2173"/>
      <c r="R2173"/>
      <c r="S2173"/>
      <c r="T2173"/>
      <c r="U2173"/>
      <c r="V2173"/>
      <c r="W2173"/>
      <c r="X2173"/>
      <c r="Y2173"/>
      <c r="Z2173"/>
      <c r="AA2173"/>
      <c r="AB2173"/>
      <c r="AC2173"/>
      <c r="AD2173"/>
      <c r="AE2173"/>
      <c r="AF2173"/>
      <c r="AG2173"/>
      <c r="AH2173"/>
      <c r="AI2173"/>
      <c r="AJ2173"/>
      <c r="AK2173"/>
      <c r="AL2173"/>
      <c r="AM2173"/>
      <c r="AN2173"/>
      <c r="AO2173"/>
      <c r="AP2173"/>
      <c r="AQ2173"/>
      <c r="AR2173"/>
      <c r="AS2173"/>
      <c r="AT2173"/>
      <c r="AU2173"/>
      <c r="AV2173"/>
      <c r="AW2173"/>
      <c r="AX2173"/>
      <c r="AY2173"/>
      <c r="AZ2173"/>
      <c r="BA2173"/>
      <c r="BB2173"/>
      <c r="BC2173"/>
      <c r="BD2173"/>
      <c r="BE2173"/>
      <c r="BF2173"/>
      <c r="BG2173"/>
      <c r="BH2173"/>
      <c r="BI2173"/>
      <c r="BJ2173"/>
      <c r="BK2173"/>
      <c r="BL2173"/>
      <c r="BM2173"/>
      <c r="BN2173"/>
      <c r="BO2173"/>
    </row>
    <row r="2174" spans="1:67" ht="15" x14ac:dyDescent="0.25">
      <c r="A2174" s="245" t="s">
        <v>4831</v>
      </c>
      <c r="B2174" s="245" t="s">
        <v>4830</v>
      </c>
      <c r="C2174" s="245" t="s">
        <v>5249</v>
      </c>
      <c r="D2174" s="245" t="s">
        <v>5248</v>
      </c>
      <c r="E2174" s="246" t="s">
        <v>44</v>
      </c>
      <c r="F2174" s="245" t="s">
        <v>44</v>
      </c>
      <c r="G2174" s="245" t="s">
        <v>5250</v>
      </c>
      <c r="H2174" s="245" t="s">
        <v>17350</v>
      </c>
      <c r="I2174" s="245" t="s">
        <v>11</v>
      </c>
      <c r="J2174" s="245" t="s">
        <v>59</v>
      </c>
      <c r="K2174" s="246" t="s">
        <v>12881</v>
      </c>
      <c r="L2174" s="245" t="s">
        <v>568</v>
      </c>
      <c r="M2174"/>
      <c r="N2174"/>
      <c r="O2174"/>
      <c r="P2174"/>
      <c r="Q2174"/>
      <c r="R2174"/>
      <c r="S2174"/>
      <c r="T2174"/>
      <c r="U2174"/>
      <c r="V2174"/>
      <c r="W2174"/>
      <c r="X2174"/>
      <c r="Y2174"/>
      <c r="Z2174"/>
      <c r="AA2174"/>
      <c r="AB2174"/>
      <c r="AC2174"/>
      <c r="AD2174"/>
      <c r="AE2174"/>
      <c r="AF2174"/>
      <c r="AG2174"/>
      <c r="AH2174"/>
      <c r="AI2174"/>
      <c r="AJ2174"/>
      <c r="AK2174"/>
      <c r="AL2174"/>
      <c r="AM2174"/>
      <c r="AN2174"/>
      <c r="AO2174"/>
      <c r="AP2174"/>
      <c r="AQ2174"/>
      <c r="AR2174"/>
      <c r="AS2174"/>
      <c r="AT2174"/>
      <c r="AU2174"/>
      <c r="AV2174"/>
      <c r="AW2174"/>
      <c r="AX2174"/>
      <c r="AY2174"/>
      <c r="AZ2174"/>
      <c r="BA2174"/>
      <c r="BB2174"/>
      <c r="BC2174"/>
      <c r="BD2174"/>
      <c r="BE2174"/>
      <c r="BF2174"/>
      <c r="BG2174"/>
      <c r="BH2174"/>
      <c r="BI2174"/>
      <c r="BJ2174"/>
      <c r="BK2174"/>
      <c r="BL2174"/>
      <c r="BM2174"/>
      <c r="BN2174"/>
      <c r="BO2174"/>
    </row>
    <row r="2175" spans="1:67" ht="15" x14ac:dyDescent="0.25">
      <c r="A2175" s="245" t="s">
        <v>4831</v>
      </c>
      <c r="B2175" s="245" t="s">
        <v>4830</v>
      </c>
      <c r="C2175" s="245" t="s">
        <v>5249</v>
      </c>
      <c r="D2175" s="245" t="s">
        <v>5248</v>
      </c>
      <c r="E2175" s="246" t="s">
        <v>44</v>
      </c>
      <c r="F2175" s="245" t="s">
        <v>44</v>
      </c>
      <c r="G2175" s="245" t="s">
        <v>11404</v>
      </c>
      <c r="H2175" s="245" t="s">
        <v>17352</v>
      </c>
      <c r="I2175" s="245" t="s">
        <v>11</v>
      </c>
      <c r="J2175" s="245" t="s">
        <v>59</v>
      </c>
      <c r="K2175" s="246" t="s">
        <v>23671</v>
      </c>
      <c r="L2175" s="245" t="s">
        <v>568</v>
      </c>
      <c r="M2175"/>
      <c r="N2175"/>
      <c r="O2175"/>
      <c r="P2175"/>
      <c r="Q2175"/>
      <c r="R2175"/>
      <c r="S2175"/>
      <c r="T2175"/>
      <c r="U2175"/>
      <c r="V2175"/>
      <c r="W2175"/>
      <c r="X2175"/>
      <c r="Y2175"/>
      <c r="Z2175"/>
      <c r="AA2175"/>
      <c r="AB2175"/>
      <c r="AC2175"/>
      <c r="AD2175"/>
      <c r="AE2175"/>
      <c r="AF2175"/>
      <c r="AG2175"/>
      <c r="AH2175"/>
      <c r="AI2175"/>
      <c r="AJ2175"/>
      <c r="AK2175"/>
      <c r="AL2175"/>
      <c r="AM2175"/>
      <c r="AN2175"/>
      <c r="AO2175"/>
      <c r="AP2175"/>
      <c r="AQ2175"/>
      <c r="AR2175"/>
      <c r="AS2175"/>
      <c r="AT2175"/>
      <c r="AU2175"/>
      <c r="AV2175"/>
      <c r="AW2175"/>
      <c r="AX2175"/>
      <c r="AY2175"/>
      <c r="AZ2175"/>
      <c r="BA2175"/>
      <c r="BB2175"/>
      <c r="BC2175"/>
      <c r="BD2175"/>
      <c r="BE2175"/>
      <c r="BF2175"/>
      <c r="BG2175"/>
      <c r="BH2175"/>
      <c r="BI2175"/>
      <c r="BJ2175"/>
      <c r="BK2175"/>
      <c r="BL2175"/>
      <c r="BM2175"/>
      <c r="BN2175"/>
      <c r="BO2175"/>
    </row>
    <row r="2176" spans="1:67" ht="15" x14ac:dyDescent="0.25">
      <c r="A2176" s="245" t="s">
        <v>4831</v>
      </c>
      <c r="B2176" s="245" t="s">
        <v>4830</v>
      </c>
      <c r="C2176" s="245" t="s">
        <v>5249</v>
      </c>
      <c r="D2176" s="245" t="s">
        <v>5248</v>
      </c>
      <c r="E2176" s="246" t="s">
        <v>44</v>
      </c>
      <c r="F2176" s="245" t="s">
        <v>44</v>
      </c>
      <c r="G2176" s="245" t="s">
        <v>11405</v>
      </c>
      <c r="H2176" s="245" t="s">
        <v>17354</v>
      </c>
      <c r="I2176" s="245" t="s">
        <v>15</v>
      </c>
      <c r="J2176" s="245" t="s">
        <v>59</v>
      </c>
      <c r="K2176" s="246" t="s">
        <v>19607</v>
      </c>
      <c r="L2176" s="245" t="s">
        <v>568</v>
      </c>
      <c r="M2176"/>
      <c r="N2176"/>
      <c r="O2176"/>
      <c r="P2176"/>
      <c r="Q2176"/>
      <c r="R2176"/>
      <c r="S2176"/>
      <c r="T2176"/>
      <c r="U2176"/>
      <c r="V2176"/>
      <c r="W2176"/>
      <c r="X2176"/>
      <c r="Y2176"/>
      <c r="Z2176"/>
      <c r="AA2176"/>
      <c r="AB2176"/>
      <c r="AC2176"/>
      <c r="AD2176"/>
      <c r="AE2176"/>
      <c r="AF2176"/>
      <c r="AG2176"/>
      <c r="AH2176"/>
      <c r="AI2176"/>
      <c r="AJ2176"/>
      <c r="AK2176"/>
      <c r="AL2176"/>
      <c r="AM2176"/>
      <c r="AN2176"/>
      <c r="AO2176"/>
      <c r="AP2176"/>
      <c r="AQ2176"/>
      <c r="AR2176"/>
      <c r="AS2176"/>
      <c r="AT2176"/>
      <c r="AU2176"/>
      <c r="AV2176"/>
      <c r="AW2176"/>
      <c r="AX2176"/>
      <c r="AY2176"/>
      <c r="AZ2176"/>
      <c r="BA2176"/>
      <c r="BB2176"/>
      <c r="BC2176"/>
      <c r="BD2176"/>
      <c r="BE2176"/>
      <c r="BF2176"/>
      <c r="BG2176"/>
      <c r="BH2176"/>
      <c r="BI2176"/>
      <c r="BJ2176"/>
      <c r="BK2176"/>
      <c r="BL2176"/>
      <c r="BM2176"/>
      <c r="BN2176"/>
      <c r="BO2176"/>
    </row>
    <row r="2177" spans="1:67" ht="15" x14ac:dyDescent="0.25">
      <c r="A2177" s="245" t="s">
        <v>4831</v>
      </c>
      <c r="B2177" s="245" t="s">
        <v>4830</v>
      </c>
      <c r="C2177" s="245" t="s">
        <v>5249</v>
      </c>
      <c r="D2177" s="245" t="s">
        <v>5248</v>
      </c>
      <c r="E2177" s="246" t="s">
        <v>44</v>
      </c>
      <c r="F2177" s="245" t="s">
        <v>44</v>
      </c>
      <c r="G2177" s="245" t="s">
        <v>11406</v>
      </c>
      <c r="H2177" s="245" t="s">
        <v>17355</v>
      </c>
      <c r="I2177" s="245" t="s">
        <v>15</v>
      </c>
      <c r="J2177" s="245" t="s">
        <v>59</v>
      </c>
      <c r="K2177" s="246" t="s">
        <v>8520</v>
      </c>
      <c r="L2177" s="245" t="s">
        <v>568</v>
      </c>
      <c r="M2177"/>
      <c r="N2177"/>
      <c r="O2177"/>
      <c r="P2177"/>
      <c r="Q2177"/>
      <c r="R2177"/>
      <c r="S2177"/>
      <c r="T2177"/>
      <c r="U2177"/>
      <c r="V2177"/>
      <c r="W2177"/>
      <c r="X2177"/>
      <c r="Y2177"/>
      <c r="Z2177"/>
      <c r="AA2177"/>
      <c r="AB2177"/>
      <c r="AC2177"/>
      <c r="AD2177"/>
      <c r="AE2177"/>
      <c r="AF2177"/>
      <c r="AG2177"/>
      <c r="AH2177"/>
      <c r="AI2177"/>
      <c r="AJ2177"/>
      <c r="AK2177"/>
      <c r="AL2177"/>
      <c r="AM2177"/>
      <c r="AN2177"/>
      <c r="AO2177"/>
      <c r="AP2177"/>
      <c r="AQ2177"/>
      <c r="AR2177"/>
      <c r="AS2177"/>
      <c r="AT2177"/>
      <c r="AU2177"/>
      <c r="AV2177"/>
      <c r="AW2177"/>
      <c r="AX2177"/>
      <c r="AY2177"/>
      <c r="AZ2177"/>
      <c r="BA2177"/>
      <c r="BB2177"/>
      <c r="BC2177"/>
      <c r="BD2177"/>
      <c r="BE2177"/>
      <c r="BF2177"/>
      <c r="BG2177"/>
      <c r="BH2177"/>
      <c r="BI2177"/>
      <c r="BJ2177"/>
      <c r="BK2177"/>
      <c r="BL2177"/>
      <c r="BM2177"/>
      <c r="BN2177"/>
      <c r="BO2177"/>
    </row>
    <row r="2178" spans="1:67" ht="15" x14ac:dyDescent="0.25">
      <c r="A2178" s="245" t="s">
        <v>4831</v>
      </c>
      <c r="B2178" s="245" t="s">
        <v>4830</v>
      </c>
      <c r="C2178" s="245" t="s">
        <v>5249</v>
      </c>
      <c r="D2178" s="245" t="s">
        <v>5248</v>
      </c>
      <c r="E2178" s="246" t="s">
        <v>44</v>
      </c>
      <c r="F2178" s="245" t="s">
        <v>44</v>
      </c>
      <c r="G2178" s="245" t="s">
        <v>11407</v>
      </c>
      <c r="H2178" s="245" t="s">
        <v>17357</v>
      </c>
      <c r="I2178" s="245" t="s">
        <v>15</v>
      </c>
      <c r="J2178" s="245" t="s">
        <v>59</v>
      </c>
      <c r="K2178" s="246" t="s">
        <v>15228</v>
      </c>
      <c r="L2178" s="245" t="s">
        <v>568</v>
      </c>
      <c r="M2178"/>
      <c r="N2178"/>
      <c r="O2178"/>
      <c r="P2178"/>
      <c r="Q2178"/>
      <c r="R2178"/>
      <c r="S2178"/>
      <c r="T2178"/>
      <c r="U2178"/>
      <c r="V2178"/>
      <c r="W2178"/>
      <c r="X2178"/>
      <c r="Y2178"/>
      <c r="Z2178"/>
      <c r="AA2178"/>
      <c r="AB2178"/>
      <c r="AC2178"/>
      <c r="AD2178"/>
      <c r="AE2178"/>
      <c r="AF2178"/>
      <c r="AG2178"/>
      <c r="AH2178"/>
      <c r="AI2178"/>
      <c r="AJ2178"/>
      <c r="AK2178"/>
      <c r="AL2178"/>
      <c r="AM2178"/>
      <c r="AN2178"/>
      <c r="AO2178"/>
      <c r="AP2178"/>
      <c r="AQ2178"/>
      <c r="AR2178"/>
      <c r="AS2178"/>
      <c r="AT2178"/>
      <c r="AU2178"/>
      <c r="AV2178"/>
      <c r="AW2178"/>
      <c r="AX2178"/>
      <c r="AY2178"/>
      <c r="AZ2178"/>
      <c r="BA2178"/>
      <c r="BB2178"/>
      <c r="BC2178"/>
      <c r="BD2178"/>
      <c r="BE2178"/>
      <c r="BF2178"/>
      <c r="BG2178"/>
      <c r="BH2178"/>
      <c r="BI2178"/>
      <c r="BJ2178"/>
      <c r="BK2178"/>
      <c r="BL2178"/>
      <c r="BM2178"/>
      <c r="BN2178"/>
      <c r="BO2178"/>
    </row>
    <row r="2179" spans="1:67" ht="15" x14ac:dyDescent="0.25">
      <c r="A2179" s="245" t="s">
        <v>4831</v>
      </c>
      <c r="B2179" s="245" t="s">
        <v>4830</v>
      </c>
      <c r="C2179" s="245" t="s">
        <v>5249</v>
      </c>
      <c r="D2179" s="245" t="s">
        <v>5248</v>
      </c>
      <c r="E2179" s="246" t="s">
        <v>44</v>
      </c>
      <c r="F2179" s="245" t="s">
        <v>44</v>
      </c>
      <c r="G2179" s="245" t="s">
        <v>11408</v>
      </c>
      <c r="H2179" s="245" t="s">
        <v>17358</v>
      </c>
      <c r="I2179" s="245" t="s">
        <v>15</v>
      </c>
      <c r="J2179" s="245" t="s">
        <v>59</v>
      </c>
      <c r="K2179" s="246" t="s">
        <v>23672</v>
      </c>
      <c r="L2179" s="245" t="s">
        <v>568</v>
      </c>
      <c r="M2179"/>
      <c r="N2179"/>
      <c r="O2179"/>
      <c r="P2179"/>
      <c r="Q2179"/>
      <c r="R2179"/>
      <c r="S2179"/>
      <c r="T2179"/>
      <c r="U2179"/>
      <c r="V2179"/>
      <c r="W2179"/>
      <c r="X2179"/>
      <c r="Y2179"/>
      <c r="Z2179"/>
      <c r="AA2179"/>
      <c r="AB2179"/>
      <c r="AC2179"/>
      <c r="AD2179"/>
      <c r="AE2179"/>
      <c r="AF2179"/>
      <c r="AG2179"/>
      <c r="AH2179"/>
      <c r="AI2179"/>
      <c r="AJ2179"/>
      <c r="AK2179"/>
      <c r="AL2179"/>
      <c r="AM2179"/>
      <c r="AN2179"/>
      <c r="AO2179"/>
      <c r="AP2179"/>
      <c r="AQ2179"/>
      <c r="AR2179"/>
      <c r="AS2179"/>
      <c r="AT2179"/>
      <c r="AU2179"/>
      <c r="AV2179"/>
      <c r="AW2179"/>
      <c r="AX2179"/>
      <c r="AY2179"/>
      <c r="AZ2179"/>
      <c r="BA2179"/>
      <c r="BB2179"/>
      <c r="BC2179"/>
      <c r="BD2179"/>
      <c r="BE2179"/>
      <c r="BF2179"/>
      <c r="BG2179"/>
      <c r="BH2179"/>
      <c r="BI2179"/>
      <c r="BJ2179"/>
      <c r="BK2179"/>
      <c r="BL2179"/>
      <c r="BM2179"/>
      <c r="BN2179"/>
      <c r="BO2179"/>
    </row>
    <row r="2180" spans="1:67" ht="15" x14ac:dyDescent="0.25">
      <c r="A2180" s="245" t="s">
        <v>4831</v>
      </c>
      <c r="B2180" s="245" t="s">
        <v>4830</v>
      </c>
      <c r="C2180" s="245" t="s">
        <v>5249</v>
      </c>
      <c r="D2180" s="245" t="s">
        <v>5248</v>
      </c>
      <c r="E2180" s="246" t="s">
        <v>44</v>
      </c>
      <c r="F2180" s="245" t="s">
        <v>44</v>
      </c>
      <c r="G2180" s="245" t="s">
        <v>11409</v>
      </c>
      <c r="H2180" s="245" t="s">
        <v>17359</v>
      </c>
      <c r="I2180" s="245" t="s">
        <v>15</v>
      </c>
      <c r="J2180" s="245" t="s">
        <v>59</v>
      </c>
      <c r="K2180" s="246" t="s">
        <v>8552</v>
      </c>
      <c r="L2180" s="245" t="s">
        <v>568</v>
      </c>
      <c r="M2180"/>
      <c r="N2180"/>
      <c r="O2180"/>
      <c r="P2180"/>
      <c r="Q2180"/>
      <c r="R2180"/>
      <c r="S2180"/>
      <c r="T2180"/>
      <c r="U2180"/>
      <c r="V2180"/>
      <c r="W2180"/>
      <c r="X2180"/>
      <c r="Y2180"/>
      <c r="Z2180"/>
      <c r="AA2180"/>
      <c r="AB2180"/>
      <c r="AC2180"/>
      <c r="AD2180"/>
      <c r="AE2180"/>
      <c r="AF2180"/>
      <c r="AG2180"/>
      <c r="AH2180"/>
      <c r="AI2180"/>
      <c r="AJ2180"/>
      <c r="AK2180"/>
      <c r="AL2180"/>
      <c r="AM2180"/>
      <c r="AN2180"/>
      <c r="AO2180"/>
      <c r="AP2180"/>
      <c r="AQ2180"/>
      <c r="AR2180"/>
      <c r="AS2180"/>
      <c r="AT2180"/>
      <c r="AU2180"/>
      <c r="AV2180"/>
      <c r="AW2180"/>
      <c r="AX2180"/>
      <c r="AY2180"/>
      <c r="AZ2180"/>
      <c r="BA2180"/>
      <c r="BB2180"/>
      <c r="BC2180"/>
      <c r="BD2180"/>
      <c r="BE2180"/>
      <c r="BF2180"/>
      <c r="BG2180"/>
      <c r="BH2180"/>
      <c r="BI2180"/>
      <c r="BJ2180"/>
      <c r="BK2180"/>
      <c r="BL2180"/>
      <c r="BM2180"/>
      <c r="BN2180"/>
      <c r="BO2180"/>
    </row>
    <row r="2181" spans="1:67" ht="15" x14ac:dyDescent="0.25">
      <c r="A2181" s="245" t="s">
        <v>4831</v>
      </c>
      <c r="B2181" s="245" t="s">
        <v>4830</v>
      </c>
      <c r="C2181" s="245" t="s">
        <v>5249</v>
      </c>
      <c r="D2181" s="245" t="s">
        <v>5248</v>
      </c>
      <c r="E2181" s="246" t="s">
        <v>44</v>
      </c>
      <c r="F2181" s="245" t="s">
        <v>44</v>
      </c>
      <c r="G2181" s="245" t="s">
        <v>11410</v>
      </c>
      <c r="H2181" s="245" t="s">
        <v>17360</v>
      </c>
      <c r="I2181" s="245" t="s">
        <v>15</v>
      </c>
      <c r="J2181" s="245" t="s">
        <v>59</v>
      </c>
      <c r="K2181" s="246" t="s">
        <v>19863</v>
      </c>
      <c r="L2181" s="245" t="s">
        <v>568</v>
      </c>
      <c r="M2181"/>
      <c r="N2181"/>
      <c r="O2181"/>
      <c r="P2181"/>
      <c r="Q2181"/>
      <c r="R2181"/>
      <c r="S2181"/>
      <c r="T2181"/>
      <c r="U2181"/>
      <c r="V2181"/>
      <c r="W2181"/>
      <c r="X2181"/>
      <c r="Y2181"/>
      <c r="Z2181"/>
      <c r="AA2181"/>
      <c r="AB2181"/>
      <c r="AC2181"/>
      <c r="AD2181"/>
      <c r="AE2181"/>
      <c r="AF2181"/>
      <c r="AG2181"/>
      <c r="AH2181"/>
      <c r="AI2181"/>
      <c r="AJ2181"/>
      <c r="AK2181"/>
      <c r="AL2181"/>
      <c r="AM2181"/>
      <c r="AN2181"/>
      <c r="AO2181"/>
      <c r="AP2181"/>
      <c r="AQ2181"/>
      <c r="AR2181"/>
      <c r="AS2181"/>
      <c r="AT2181"/>
      <c r="AU2181"/>
      <c r="AV2181"/>
      <c r="AW2181"/>
      <c r="AX2181"/>
      <c r="AY2181"/>
      <c r="AZ2181"/>
      <c r="BA2181"/>
      <c r="BB2181"/>
      <c r="BC2181"/>
      <c r="BD2181"/>
      <c r="BE2181"/>
      <c r="BF2181"/>
      <c r="BG2181"/>
      <c r="BH2181"/>
      <c r="BI2181"/>
      <c r="BJ2181"/>
      <c r="BK2181"/>
      <c r="BL2181"/>
      <c r="BM2181"/>
      <c r="BN2181"/>
      <c r="BO2181"/>
    </row>
    <row r="2182" spans="1:67" ht="15" x14ac:dyDescent="0.25">
      <c r="A2182" s="245" t="s">
        <v>4831</v>
      </c>
      <c r="B2182" s="245" t="s">
        <v>4830</v>
      </c>
      <c r="C2182" s="245" t="s">
        <v>5249</v>
      </c>
      <c r="D2182" s="245" t="s">
        <v>5248</v>
      </c>
      <c r="E2182" s="246" t="s">
        <v>44</v>
      </c>
      <c r="F2182" s="245" t="s">
        <v>44</v>
      </c>
      <c r="G2182" s="245" t="s">
        <v>5247</v>
      </c>
      <c r="H2182" s="245" t="s">
        <v>17361</v>
      </c>
      <c r="I2182" s="245" t="s">
        <v>12</v>
      </c>
      <c r="J2182" s="245" t="s">
        <v>569</v>
      </c>
      <c r="K2182" s="246" t="s">
        <v>23673</v>
      </c>
      <c r="L2182" s="245" t="s">
        <v>568</v>
      </c>
      <c r="M2182"/>
      <c r="N2182"/>
      <c r="O2182"/>
      <c r="P2182"/>
      <c r="Q2182"/>
      <c r="R2182"/>
      <c r="S2182"/>
      <c r="T2182"/>
      <c r="U2182"/>
      <c r="V2182"/>
      <c r="W2182"/>
      <c r="X2182"/>
      <c r="Y2182"/>
      <c r="Z2182"/>
      <c r="AA2182"/>
      <c r="AB2182"/>
      <c r="AC2182"/>
      <c r="AD2182"/>
      <c r="AE2182"/>
      <c r="AF2182"/>
      <c r="AG2182"/>
      <c r="AH2182"/>
      <c r="AI2182"/>
      <c r="AJ2182"/>
      <c r="AK2182"/>
      <c r="AL2182"/>
      <c r="AM2182"/>
      <c r="AN2182"/>
      <c r="AO2182"/>
      <c r="AP2182"/>
      <c r="AQ2182"/>
      <c r="AR2182"/>
      <c r="AS2182"/>
      <c r="AT2182"/>
      <c r="AU2182"/>
      <c r="AV2182"/>
      <c r="AW2182"/>
      <c r="AX2182"/>
      <c r="AY2182"/>
      <c r="AZ2182"/>
      <c r="BA2182"/>
      <c r="BB2182"/>
      <c r="BC2182"/>
      <c r="BD2182"/>
      <c r="BE2182"/>
      <c r="BF2182"/>
      <c r="BG2182"/>
      <c r="BH2182"/>
      <c r="BI2182"/>
      <c r="BJ2182"/>
      <c r="BK2182"/>
      <c r="BL2182"/>
      <c r="BM2182"/>
      <c r="BN2182"/>
      <c r="BO2182"/>
    </row>
    <row r="2183" spans="1:67" ht="15" x14ac:dyDescent="0.25">
      <c r="A2183" s="245" t="s">
        <v>4831</v>
      </c>
      <c r="B2183" s="245" t="s">
        <v>4830</v>
      </c>
      <c r="C2183" s="245" t="s">
        <v>5249</v>
      </c>
      <c r="D2183" s="245" t="s">
        <v>5248</v>
      </c>
      <c r="E2183" s="246" t="s">
        <v>44</v>
      </c>
      <c r="F2183" s="245" t="s">
        <v>44</v>
      </c>
      <c r="G2183" s="245" t="s">
        <v>11412</v>
      </c>
      <c r="H2183" s="245" t="s">
        <v>17363</v>
      </c>
      <c r="I2183" s="245" t="s">
        <v>11</v>
      </c>
      <c r="J2183" s="245" t="s">
        <v>569</v>
      </c>
      <c r="K2183" s="246" t="s">
        <v>9099</v>
      </c>
      <c r="L2183" s="245" t="s">
        <v>568</v>
      </c>
      <c r="M2183"/>
      <c r="N2183"/>
      <c r="O2183"/>
      <c r="P2183"/>
      <c r="Q2183"/>
      <c r="R2183"/>
      <c r="S2183"/>
      <c r="T2183"/>
      <c r="U2183"/>
      <c r="V2183"/>
      <c r="W2183"/>
      <c r="X2183"/>
      <c r="Y2183"/>
      <c r="Z2183"/>
      <c r="AA2183"/>
      <c r="AB2183"/>
      <c r="AC2183"/>
      <c r="AD2183"/>
      <c r="AE2183"/>
      <c r="AF2183"/>
      <c r="AG2183"/>
      <c r="AH2183"/>
      <c r="AI2183"/>
      <c r="AJ2183"/>
      <c r="AK2183"/>
      <c r="AL2183"/>
      <c r="AM2183"/>
      <c r="AN2183"/>
      <c r="AO2183"/>
      <c r="AP2183"/>
      <c r="AQ2183"/>
      <c r="AR2183"/>
      <c r="AS2183"/>
      <c r="AT2183"/>
      <c r="AU2183"/>
      <c r="AV2183"/>
      <c r="AW2183"/>
      <c r="AX2183"/>
      <c r="AY2183"/>
      <c r="AZ2183"/>
      <c r="BA2183"/>
      <c r="BB2183"/>
      <c r="BC2183"/>
      <c r="BD2183"/>
      <c r="BE2183"/>
      <c r="BF2183"/>
      <c r="BG2183"/>
      <c r="BH2183"/>
      <c r="BI2183"/>
      <c r="BJ2183"/>
      <c r="BK2183"/>
      <c r="BL2183"/>
      <c r="BM2183"/>
      <c r="BN2183"/>
      <c r="BO2183"/>
    </row>
    <row r="2184" spans="1:67" ht="15" x14ac:dyDescent="0.25">
      <c r="A2184" s="245" t="s">
        <v>4831</v>
      </c>
      <c r="B2184" s="245" t="s">
        <v>4830</v>
      </c>
      <c r="C2184" s="245" t="s">
        <v>5249</v>
      </c>
      <c r="D2184" s="245" t="s">
        <v>5248</v>
      </c>
      <c r="E2184" s="246" t="s">
        <v>44</v>
      </c>
      <c r="F2184" s="245" t="s">
        <v>44</v>
      </c>
      <c r="G2184" s="245" t="s">
        <v>11413</v>
      </c>
      <c r="H2184" s="245" t="s">
        <v>17365</v>
      </c>
      <c r="I2184" s="245" t="s">
        <v>11</v>
      </c>
      <c r="J2184" s="245" t="s">
        <v>569</v>
      </c>
      <c r="K2184" s="246" t="s">
        <v>23674</v>
      </c>
      <c r="L2184" s="245" t="s">
        <v>568</v>
      </c>
      <c r="M2184"/>
      <c r="N2184"/>
      <c r="O2184"/>
      <c r="P2184"/>
      <c r="Q2184"/>
      <c r="R2184"/>
      <c r="S2184"/>
      <c r="T2184"/>
      <c r="U2184"/>
      <c r="V2184"/>
      <c r="W2184"/>
      <c r="X2184"/>
      <c r="Y2184"/>
      <c r="Z2184"/>
      <c r="AA2184"/>
      <c r="AB2184"/>
      <c r="AC2184"/>
      <c r="AD2184"/>
      <c r="AE2184"/>
      <c r="AF2184"/>
      <c r="AG2184"/>
      <c r="AH2184"/>
      <c r="AI2184"/>
      <c r="AJ2184"/>
      <c r="AK2184"/>
      <c r="AL2184"/>
      <c r="AM2184"/>
      <c r="AN2184"/>
      <c r="AO2184"/>
      <c r="AP2184"/>
      <c r="AQ2184"/>
      <c r="AR2184"/>
      <c r="AS2184"/>
      <c r="AT2184"/>
      <c r="AU2184"/>
      <c r="AV2184"/>
      <c r="AW2184"/>
      <c r="AX2184"/>
      <c r="AY2184"/>
      <c r="AZ2184"/>
      <c r="BA2184"/>
      <c r="BB2184"/>
      <c r="BC2184"/>
      <c r="BD2184"/>
      <c r="BE2184"/>
      <c r="BF2184"/>
      <c r="BG2184"/>
      <c r="BH2184"/>
      <c r="BI2184"/>
      <c r="BJ2184"/>
      <c r="BK2184"/>
      <c r="BL2184"/>
      <c r="BM2184"/>
      <c r="BN2184"/>
      <c r="BO2184"/>
    </row>
    <row r="2185" spans="1:67" ht="15" x14ac:dyDescent="0.25">
      <c r="A2185" s="245" t="s">
        <v>4831</v>
      </c>
      <c r="B2185" s="245" t="s">
        <v>4830</v>
      </c>
      <c r="C2185" s="245" t="s">
        <v>5249</v>
      </c>
      <c r="D2185" s="245" t="s">
        <v>5248</v>
      </c>
      <c r="E2185" s="246" t="s">
        <v>44</v>
      </c>
      <c r="F2185" s="245" t="s">
        <v>44</v>
      </c>
      <c r="G2185" s="245" t="s">
        <v>11414</v>
      </c>
      <c r="H2185" s="245" t="s">
        <v>17367</v>
      </c>
      <c r="I2185" s="245" t="s">
        <v>11</v>
      </c>
      <c r="J2185" s="245" t="s">
        <v>569</v>
      </c>
      <c r="K2185" s="246" t="s">
        <v>23675</v>
      </c>
      <c r="L2185" s="245" t="s">
        <v>568</v>
      </c>
      <c r="M2185"/>
      <c r="N2185"/>
      <c r="O2185"/>
      <c r="P2185"/>
      <c r="Q2185"/>
      <c r="R2185"/>
      <c r="S2185"/>
      <c r="T2185"/>
      <c r="U2185"/>
      <c r="V2185"/>
      <c r="W2185"/>
      <c r="X2185"/>
      <c r="Y2185"/>
      <c r="Z2185"/>
      <c r="AA2185"/>
      <c r="AB2185"/>
      <c r="AC2185"/>
      <c r="AD2185"/>
      <c r="AE2185"/>
      <c r="AF2185"/>
      <c r="AG2185"/>
      <c r="AH2185"/>
      <c r="AI2185"/>
      <c r="AJ2185"/>
      <c r="AK2185"/>
      <c r="AL2185"/>
      <c r="AM2185"/>
      <c r="AN2185"/>
      <c r="AO2185"/>
      <c r="AP2185"/>
      <c r="AQ2185"/>
      <c r="AR2185"/>
      <c r="AS2185"/>
      <c r="AT2185"/>
      <c r="AU2185"/>
      <c r="AV2185"/>
      <c r="AW2185"/>
      <c r="AX2185"/>
      <c r="AY2185"/>
      <c r="AZ2185"/>
      <c r="BA2185"/>
      <c r="BB2185"/>
      <c r="BC2185"/>
      <c r="BD2185"/>
      <c r="BE2185"/>
      <c r="BF2185"/>
      <c r="BG2185"/>
      <c r="BH2185"/>
      <c r="BI2185"/>
      <c r="BJ2185"/>
      <c r="BK2185"/>
      <c r="BL2185"/>
      <c r="BM2185"/>
      <c r="BN2185"/>
      <c r="BO2185"/>
    </row>
    <row r="2186" spans="1:67" ht="15" x14ac:dyDescent="0.25">
      <c r="A2186" s="245" t="s">
        <v>4831</v>
      </c>
      <c r="B2186" s="245" t="s">
        <v>4830</v>
      </c>
      <c r="C2186" s="245" t="s">
        <v>5249</v>
      </c>
      <c r="D2186" s="245" t="s">
        <v>5248</v>
      </c>
      <c r="E2186" s="246" t="s">
        <v>44</v>
      </c>
      <c r="F2186" s="245" t="s">
        <v>44</v>
      </c>
      <c r="G2186" s="245" t="s">
        <v>11415</v>
      </c>
      <c r="H2186" s="245" t="s">
        <v>17369</v>
      </c>
      <c r="I2186" s="245" t="s">
        <v>11</v>
      </c>
      <c r="J2186" s="245" t="s">
        <v>569</v>
      </c>
      <c r="K2186" s="246" t="s">
        <v>23676</v>
      </c>
      <c r="L2186" s="245" t="s">
        <v>568</v>
      </c>
      <c r="M2186"/>
      <c r="N2186"/>
      <c r="O2186"/>
      <c r="P2186"/>
      <c r="Q2186"/>
      <c r="R2186"/>
      <c r="S2186"/>
      <c r="T2186"/>
      <c r="U2186"/>
      <c r="V2186"/>
      <c r="W2186"/>
      <c r="X2186"/>
      <c r="Y2186"/>
      <c r="Z2186"/>
      <c r="AA2186"/>
      <c r="AB2186"/>
      <c r="AC2186"/>
      <c r="AD2186"/>
      <c r="AE2186"/>
      <c r="AF2186"/>
      <c r="AG2186"/>
      <c r="AH2186"/>
      <c r="AI2186"/>
      <c r="AJ2186"/>
      <c r="AK2186"/>
      <c r="AL2186"/>
      <c r="AM2186"/>
      <c r="AN2186"/>
      <c r="AO2186"/>
      <c r="AP2186"/>
      <c r="AQ2186"/>
      <c r="AR2186"/>
      <c r="AS2186"/>
      <c r="AT2186"/>
      <c r="AU2186"/>
      <c r="AV2186"/>
      <c r="AW2186"/>
      <c r="AX2186"/>
      <c r="AY2186"/>
      <c r="AZ2186"/>
      <c r="BA2186"/>
      <c r="BB2186"/>
      <c r="BC2186"/>
      <c r="BD2186"/>
      <c r="BE2186"/>
      <c r="BF2186"/>
      <c r="BG2186"/>
      <c r="BH2186"/>
      <c r="BI2186"/>
      <c r="BJ2186"/>
      <c r="BK2186"/>
      <c r="BL2186"/>
      <c r="BM2186"/>
      <c r="BN2186"/>
      <c r="BO2186"/>
    </row>
    <row r="2187" spans="1:67" ht="15" x14ac:dyDescent="0.25">
      <c r="A2187" s="245" t="s">
        <v>4831</v>
      </c>
      <c r="B2187" s="245" t="s">
        <v>4830</v>
      </c>
      <c r="C2187" s="245" t="s">
        <v>5249</v>
      </c>
      <c r="D2187" s="245" t="s">
        <v>5248</v>
      </c>
      <c r="E2187" s="246" t="s">
        <v>44</v>
      </c>
      <c r="F2187" s="245" t="s">
        <v>44</v>
      </c>
      <c r="G2187" s="245" t="s">
        <v>9420</v>
      </c>
      <c r="H2187" s="245" t="s">
        <v>11416</v>
      </c>
      <c r="I2187" s="245" t="s">
        <v>12</v>
      </c>
      <c r="J2187" s="245" t="s">
        <v>569</v>
      </c>
      <c r="K2187" s="246" t="s">
        <v>14974</v>
      </c>
      <c r="L2187" s="245" t="s">
        <v>568</v>
      </c>
      <c r="M2187"/>
      <c r="N2187"/>
      <c r="O2187"/>
      <c r="P2187"/>
      <c r="Q2187"/>
      <c r="R2187"/>
      <c r="S2187"/>
      <c r="T2187"/>
      <c r="U2187"/>
      <c r="V2187"/>
      <c r="W2187"/>
      <c r="X2187"/>
      <c r="Y2187"/>
      <c r="Z2187"/>
      <c r="AA2187"/>
      <c r="AB2187"/>
      <c r="AC2187"/>
      <c r="AD2187"/>
      <c r="AE2187"/>
      <c r="AF2187"/>
      <c r="AG2187"/>
      <c r="AH2187"/>
      <c r="AI2187"/>
      <c r="AJ2187"/>
      <c r="AK2187"/>
      <c r="AL2187"/>
      <c r="AM2187"/>
      <c r="AN2187"/>
      <c r="AO2187"/>
      <c r="AP2187"/>
      <c r="AQ2187"/>
      <c r="AR2187"/>
      <c r="AS2187"/>
      <c r="AT2187"/>
      <c r="AU2187"/>
      <c r="AV2187"/>
      <c r="AW2187"/>
      <c r="AX2187"/>
      <c r="AY2187"/>
      <c r="AZ2187"/>
      <c r="BA2187"/>
      <c r="BB2187"/>
      <c r="BC2187"/>
      <c r="BD2187"/>
      <c r="BE2187"/>
      <c r="BF2187"/>
      <c r="BG2187"/>
      <c r="BH2187"/>
      <c r="BI2187"/>
      <c r="BJ2187"/>
      <c r="BK2187"/>
      <c r="BL2187"/>
      <c r="BM2187"/>
      <c r="BN2187"/>
      <c r="BO2187"/>
    </row>
    <row r="2188" spans="1:67" ht="15" x14ac:dyDescent="0.25">
      <c r="A2188" s="245" t="s">
        <v>4831</v>
      </c>
      <c r="B2188" s="245" t="s">
        <v>4830</v>
      </c>
      <c r="C2188" s="245" t="s">
        <v>5249</v>
      </c>
      <c r="D2188" s="245" t="s">
        <v>5248</v>
      </c>
      <c r="E2188" s="246" t="s">
        <v>44</v>
      </c>
      <c r="F2188" s="245" t="s">
        <v>44</v>
      </c>
      <c r="G2188" s="245" t="s">
        <v>9421</v>
      </c>
      <c r="H2188" s="245" t="s">
        <v>11418</v>
      </c>
      <c r="I2188" s="245" t="s">
        <v>12</v>
      </c>
      <c r="J2188" s="245" t="s">
        <v>569</v>
      </c>
      <c r="K2188" s="246" t="s">
        <v>23677</v>
      </c>
      <c r="L2188" s="245" t="s">
        <v>568</v>
      </c>
      <c r="M2188"/>
      <c r="N2188"/>
      <c r="O2188"/>
      <c r="P2188"/>
      <c r="Q2188"/>
      <c r="R2188"/>
      <c r="S2188"/>
      <c r="T2188"/>
      <c r="U2188"/>
      <c r="V2188"/>
      <c r="W2188"/>
      <c r="X2188"/>
      <c r="Y2188"/>
      <c r="Z2188"/>
      <c r="AA2188"/>
      <c r="AB2188"/>
      <c r="AC2188"/>
      <c r="AD2188"/>
      <c r="AE2188"/>
      <c r="AF2188"/>
      <c r="AG2188"/>
      <c r="AH2188"/>
      <c r="AI2188"/>
      <c r="AJ2188"/>
      <c r="AK2188"/>
      <c r="AL2188"/>
      <c r="AM2188"/>
      <c r="AN2188"/>
      <c r="AO2188"/>
      <c r="AP2188"/>
      <c r="AQ2188"/>
      <c r="AR2188"/>
      <c r="AS2188"/>
      <c r="AT2188"/>
      <c r="AU2188"/>
      <c r="AV2188"/>
      <c r="AW2188"/>
      <c r="AX2188"/>
      <c r="AY2188"/>
      <c r="AZ2188"/>
      <c r="BA2188"/>
      <c r="BB2188"/>
      <c r="BC2188"/>
      <c r="BD2188"/>
      <c r="BE2188"/>
      <c r="BF2188"/>
      <c r="BG2188"/>
      <c r="BH2188"/>
      <c r="BI2188"/>
      <c r="BJ2188"/>
      <c r="BK2188"/>
      <c r="BL2188"/>
      <c r="BM2188"/>
      <c r="BN2188"/>
      <c r="BO2188"/>
    </row>
    <row r="2189" spans="1:67" ht="15" x14ac:dyDescent="0.25">
      <c r="A2189" s="245" t="s">
        <v>4831</v>
      </c>
      <c r="B2189" s="245" t="s">
        <v>4830</v>
      </c>
      <c r="C2189" s="245" t="s">
        <v>5249</v>
      </c>
      <c r="D2189" s="245" t="s">
        <v>5248</v>
      </c>
      <c r="E2189" s="246" t="s">
        <v>44</v>
      </c>
      <c r="F2189" s="245" t="s">
        <v>44</v>
      </c>
      <c r="G2189" s="245" t="s">
        <v>9422</v>
      </c>
      <c r="H2189" s="245" t="s">
        <v>11419</v>
      </c>
      <c r="I2189" s="245" t="s">
        <v>12</v>
      </c>
      <c r="J2189" s="245" t="s">
        <v>569</v>
      </c>
      <c r="K2189" s="246" t="s">
        <v>23678</v>
      </c>
      <c r="L2189" s="245" t="s">
        <v>568</v>
      </c>
      <c r="M2189"/>
      <c r="N2189"/>
      <c r="O2189"/>
      <c r="P2189"/>
      <c r="Q2189"/>
      <c r="R2189"/>
      <c r="S2189"/>
      <c r="T2189"/>
      <c r="U2189"/>
      <c r="V2189"/>
      <c r="W2189"/>
      <c r="X2189"/>
      <c r="Y2189"/>
      <c r="Z2189"/>
      <c r="AA2189"/>
      <c r="AB2189"/>
      <c r="AC2189"/>
      <c r="AD2189"/>
      <c r="AE2189"/>
      <c r="AF2189"/>
      <c r="AG2189"/>
      <c r="AH2189"/>
      <c r="AI2189"/>
      <c r="AJ2189"/>
      <c r="AK2189"/>
      <c r="AL2189"/>
      <c r="AM2189"/>
      <c r="AN2189"/>
      <c r="AO2189"/>
      <c r="AP2189"/>
      <c r="AQ2189"/>
      <c r="AR2189"/>
      <c r="AS2189"/>
      <c r="AT2189"/>
      <c r="AU2189"/>
      <c r="AV2189"/>
      <c r="AW2189"/>
      <c r="AX2189"/>
      <c r="AY2189"/>
      <c r="AZ2189"/>
      <c r="BA2189"/>
      <c r="BB2189"/>
      <c r="BC2189"/>
      <c r="BD2189"/>
      <c r="BE2189"/>
      <c r="BF2189"/>
      <c r="BG2189"/>
      <c r="BH2189"/>
      <c r="BI2189"/>
      <c r="BJ2189"/>
      <c r="BK2189"/>
      <c r="BL2189"/>
      <c r="BM2189"/>
      <c r="BN2189"/>
      <c r="BO2189"/>
    </row>
    <row r="2190" spans="1:67" ht="15" x14ac:dyDescent="0.25">
      <c r="A2190" s="245" t="s">
        <v>4831</v>
      </c>
      <c r="B2190" s="245" t="s">
        <v>4830</v>
      </c>
      <c r="C2190" s="245" t="s">
        <v>5249</v>
      </c>
      <c r="D2190" s="245" t="s">
        <v>5248</v>
      </c>
      <c r="E2190" s="246" t="s">
        <v>44</v>
      </c>
      <c r="F2190" s="245" t="s">
        <v>44</v>
      </c>
      <c r="G2190" s="245" t="s">
        <v>17374</v>
      </c>
      <c r="H2190" s="245" t="s">
        <v>17375</v>
      </c>
      <c r="I2190" s="245" t="s">
        <v>11</v>
      </c>
      <c r="J2190" s="245" t="s">
        <v>569</v>
      </c>
      <c r="K2190" s="246" t="s">
        <v>23679</v>
      </c>
      <c r="L2190" s="245" t="s">
        <v>568</v>
      </c>
      <c r="M2190"/>
      <c r="N2190"/>
      <c r="O2190"/>
      <c r="P2190"/>
      <c r="Q2190"/>
      <c r="R2190"/>
      <c r="S2190"/>
      <c r="T2190"/>
      <c r="U2190"/>
      <c r="V2190"/>
      <c r="W2190"/>
      <c r="X2190"/>
      <c r="Y2190"/>
      <c r="Z2190"/>
      <c r="AA2190"/>
      <c r="AB2190"/>
      <c r="AC2190"/>
      <c r="AD2190"/>
      <c r="AE2190"/>
      <c r="AF2190"/>
      <c r="AG2190"/>
      <c r="AH2190"/>
      <c r="AI2190"/>
      <c r="AJ2190"/>
      <c r="AK2190"/>
      <c r="AL2190"/>
      <c r="AM2190"/>
      <c r="AN2190"/>
      <c r="AO2190"/>
      <c r="AP2190"/>
      <c r="AQ2190"/>
      <c r="AR2190"/>
      <c r="AS2190"/>
      <c r="AT2190"/>
      <c r="AU2190"/>
      <c r="AV2190"/>
      <c r="AW2190"/>
      <c r="AX2190"/>
      <c r="AY2190"/>
      <c r="AZ2190"/>
      <c r="BA2190"/>
      <c r="BB2190"/>
      <c r="BC2190"/>
      <c r="BD2190"/>
      <c r="BE2190"/>
      <c r="BF2190"/>
      <c r="BG2190"/>
      <c r="BH2190"/>
      <c r="BI2190"/>
      <c r="BJ2190"/>
      <c r="BK2190"/>
      <c r="BL2190"/>
      <c r="BM2190"/>
      <c r="BN2190"/>
      <c r="BO2190"/>
    </row>
    <row r="2191" spans="1:67" ht="15" x14ac:dyDescent="0.25">
      <c r="A2191" s="245" t="s">
        <v>4831</v>
      </c>
      <c r="B2191" s="245" t="s">
        <v>4830</v>
      </c>
      <c r="C2191" s="245" t="s">
        <v>5249</v>
      </c>
      <c r="D2191" s="245" t="s">
        <v>5248</v>
      </c>
      <c r="E2191" s="246" t="s">
        <v>44</v>
      </c>
      <c r="F2191" s="245" t="s">
        <v>44</v>
      </c>
      <c r="G2191" s="245" t="s">
        <v>17377</v>
      </c>
      <c r="H2191" s="245" t="s">
        <v>17378</v>
      </c>
      <c r="I2191" s="245" t="s">
        <v>11</v>
      </c>
      <c r="J2191" s="245" t="s">
        <v>569</v>
      </c>
      <c r="K2191" s="246" t="s">
        <v>23680</v>
      </c>
      <c r="L2191" s="245" t="s">
        <v>568</v>
      </c>
      <c r="M2191"/>
      <c r="N2191"/>
      <c r="O2191"/>
      <c r="P2191"/>
      <c r="Q2191"/>
      <c r="R2191"/>
      <c r="S2191"/>
      <c r="T2191"/>
      <c r="U2191"/>
      <c r="V2191"/>
      <c r="W2191"/>
      <c r="X2191"/>
      <c r="Y2191"/>
      <c r="Z2191"/>
      <c r="AA2191"/>
      <c r="AB2191"/>
      <c r="AC2191"/>
      <c r="AD2191"/>
      <c r="AE2191"/>
      <c r="AF2191"/>
      <c r="AG2191"/>
      <c r="AH2191"/>
      <c r="AI2191"/>
      <c r="AJ2191"/>
      <c r="AK2191"/>
      <c r="AL2191"/>
      <c r="AM2191"/>
      <c r="AN2191"/>
      <c r="AO2191"/>
      <c r="AP2191"/>
      <c r="AQ2191"/>
      <c r="AR2191"/>
      <c r="AS2191"/>
      <c r="AT2191"/>
      <c r="AU2191"/>
      <c r="AV2191"/>
      <c r="AW2191"/>
      <c r="AX2191"/>
      <c r="AY2191"/>
      <c r="AZ2191"/>
      <c r="BA2191"/>
      <c r="BB2191"/>
      <c r="BC2191"/>
      <c r="BD2191"/>
      <c r="BE2191"/>
      <c r="BF2191"/>
      <c r="BG2191"/>
      <c r="BH2191"/>
      <c r="BI2191"/>
      <c r="BJ2191"/>
      <c r="BK2191"/>
      <c r="BL2191"/>
      <c r="BM2191"/>
      <c r="BN2191"/>
      <c r="BO2191"/>
    </row>
    <row r="2192" spans="1:67" ht="15" x14ac:dyDescent="0.25">
      <c r="A2192" s="245" t="s">
        <v>4831</v>
      </c>
      <c r="B2192" s="245" t="s">
        <v>4830</v>
      </c>
      <c r="C2192" s="245" t="s">
        <v>5249</v>
      </c>
      <c r="D2192" s="245" t="s">
        <v>5248</v>
      </c>
      <c r="E2192" s="246" t="s">
        <v>44</v>
      </c>
      <c r="F2192" s="245" t="s">
        <v>44</v>
      </c>
      <c r="G2192" s="245" t="s">
        <v>17380</v>
      </c>
      <c r="H2192" s="245" t="s">
        <v>17381</v>
      </c>
      <c r="I2192" s="245" t="s">
        <v>11</v>
      </c>
      <c r="J2192" s="245" t="s">
        <v>569</v>
      </c>
      <c r="K2192" s="246" t="s">
        <v>23681</v>
      </c>
      <c r="L2192" s="245" t="s">
        <v>568</v>
      </c>
      <c r="M2192"/>
      <c r="N2192"/>
      <c r="O2192"/>
      <c r="P2192"/>
      <c r="Q2192"/>
      <c r="R2192"/>
      <c r="S2192"/>
      <c r="T2192"/>
      <c r="U2192"/>
      <c r="V2192"/>
      <c r="W2192"/>
      <c r="X2192"/>
      <c r="Y2192"/>
      <c r="Z2192"/>
      <c r="AA2192"/>
      <c r="AB2192"/>
      <c r="AC2192"/>
      <c r="AD2192"/>
      <c r="AE2192"/>
      <c r="AF2192"/>
      <c r="AG2192"/>
      <c r="AH2192"/>
      <c r="AI2192"/>
      <c r="AJ2192"/>
      <c r="AK2192"/>
      <c r="AL2192"/>
      <c r="AM2192"/>
      <c r="AN2192"/>
      <c r="AO2192"/>
      <c r="AP2192"/>
      <c r="AQ2192"/>
      <c r="AR2192"/>
      <c r="AS2192"/>
      <c r="AT2192"/>
      <c r="AU2192"/>
      <c r="AV2192"/>
      <c r="AW2192"/>
      <c r="AX2192"/>
      <c r="AY2192"/>
      <c r="AZ2192"/>
      <c r="BA2192"/>
      <c r="BB2192"/>
      <c r="BC2192"/>
      <c r="BD2192"/>
      <c r="BE2192"/>
      <c r="BF2192"/>
      <c r="BG2192"/>
      <c r="BH2192"/>
      <c r="BI2192"/>
      <c r="BJ2192"/>
      <c r="BK2192"/>
      <c r="BL2192"/>
      <c r="BM2192"/>
      <c r="BN2192"/>
      <c r="BO2192"/>
    </row>
    <row r="2193" spans="1:67" ht="15" x14ac:dyDescent="0.25">
      <c r="A2193" s="245" t="s">
        <v>4831</v>
      </c>
      <c r="B2193" s="245" t="s">
        <v>4830</v>
      </c>
      <c r="C2193" s="245" t="s">
        <v>5249</v>
      </c>
      <c r="D2193" s="245" t="s">
        <v>5248</v>
      </c>
      <c r="E2193" s="246" t="s">
        <v>44</v>
      </c>
      <c r="F2193" s="245" t="s">
        <v>44</v>
      </c>
      <c r="G2193" s="245" t="s">
        <v>17383</v>
      </c>
      <c r="H2193" s="245" t="s">
        <v>17384</v>
      </c>
      <c r="I2193" s="245" t="s">
        <v>11</v>
      </c>
      <c r="J2193" s="245" t="s">
        <v>569</v>
      </c>
      <c r="K2193" s="246" t="s">
        <v>23682</v>
      </c>
      <c r="L2193" s="245" t="s">
        <v>568</v>
      </c>
      <c r="M2193"/>
      <c r="N2193"/>
      <c r="O2193"/>
      <c r="P2193"/>
      <c r="Q2193"/>
      <c r="R2193"/>
      <c r="S2193"/>
      <c r="T2193"/>
      <c r="U2193"/>
      <c r="V2193"/>
      <c r="W2193"/>
      <c r="X2193"/>
      <c r="Y2193"/>
      <c r="Z2193"/>
      <c r="AA2193"/>
      <c r="AB2193"/>
      <c r="AC2193"/>
      <c r="AD2193"/>
      <c r="AE2193"/>
      <c r="AF2193"/>
      <c r="AG2193"/>
      <c r="AH2193"/>
      <c r="AI2193"/>
      <c r="AJ2193"/>
      <c r="AK2193"/>
      <c r="AL2193"/>
      <c r="AM2193"/>
      <c r="AN2193"/>
      <c r="AO2193"/>
      <c r="AP2193"/>
      <c r="AQ2193"/>
      <c r="AR2193"/>
      <c r="AS2193"/>
      <c r="AT2193"/>
      <c r="AU2193"/>
      <c r="AV2193"/>
      <c r="AW2193"/>
      <c r="AX2193"/>
      <c r="AY2193"/>
      <c r="AZ2193"/>
      <c r="BA2193"/>
      <c r="BB2193"/>
      <c r="BC2193"/>
      <c r="BD2193"/>
      <c r="BE2193"/>
      <c r="BF2193"/>
      <c r="BG2193"/>
      <c r="BH2193"/>
      <c r="BI2193"/>
      <c r="BJ2193"/>
      <c r="BK2193"/>
      <c r="BL2193"/>
      <c r="BM2193"/>
      <c r="BN2193"/>
      <c r="BO2193"/>
    </row>
    <row r="2194" spans="1:67" ht="15" x14ac:dyDescent="0.25">
      <c r="A2194" s="245" t="s">
        <v>4831</v>
      </c>
      <c r="B2194" s="245" t="s">
        <v>4830</v>
      </c>
      <c r="C2194" s="245" t="s">
        <v>5249</v>
      </c>
      <c r="D2194" s="245" t="s">
        <v>5248</v>
      </c>
      <c r="E2194" s="246" t="s">
        <v>44</v>
      </c>
      <c r="F2194" s="245" t="s">
        <v>44</v>
      </c>
      <c r="G2194" s="245" t="s">
        <v>17386</v>
      </c>
      <c r="H2194" s="245" t="s">
        <v>17387</v>
      </c>
      <c r="I2194" s="245" t="s">
        <v>11</v>
      </c>
      <c r="J2194" s="245" t="s">
        <v>569</v>
      </c>
      <c r="K2194" s="246" t="s">
        <v>18368</v>
      </c>
      <c r="L2194" s="245" t="s">
        <v>568</v>
      </c>
      <c r="M2194"/>
      <c r="N2194"/>
      <c r="O2194"/>
      <c r="P2194"/>
      <c r="Q2194"/>
      <c r="R2194"/>
      <c r="S2194"/>
      <c r="T2194"/>
      <c r="U2194"/>
      <c r="V2194"/>
      <c r="W2194"/>
      <c r="X2194"/>
      <c r="Y2194"/>
      <c r="Z2194"/>
      <c r="AA2194"/>
      <c r="AB2194"/>
      <c r="AC2194"/>
      <c r="AD2194"/>
      <c r="AE2194"/>
      <c r="AF2194"/>
      <c r="AG2194"/>
      <c r="AH2194"/>
      <c r="AI2194"/>
      <c r="AJ2194"/>
      <c r="AK2194"/>
      <c r="AL2194"/>
      <c r="AM2194"/>
      <c r="AN2194"/>
      <c r="AO2194"/>
      <c r="AP2194"/>
      <c r="AQ2194"/>
      <c r="AR2194"/>
      <c r="AS2194"/>
      <c r="AT2194"/>
      <c r="AU2194"/>
      <c r="AV2194"/>
      <c r="AW2194"/>
      <c r="AX2194"/>
      <c r="AY2194"/>
      <c r="AZ2194"/>
      <c r="BA2194"/>
      <c r="BB2194"/>
      <c r="BC2194"/>
      <c r="BD2194"/>
      <c r="BE2194"/>
      <c r="BF2194"/>
      <c r="BG2194"/>
      <c r="BH2194"/>
      <c r="BI2194"/>
      <c r="BJ2194"/>
      <c r="BK2194"/>
      <c r="BL2194"/>
      <c r="BM2194"/>
      <c r="BN2194"/>
      <c r="BO2194"/>
    </row>
    <row r="2195" spans="1:67" ht="15" x14ac:dyDescent="0.25">
      <c r="A2195" s="245" t="s">
        <v>4831</v>
      </c>
      <c r="B2195" s="245" t="s">
        <v>4830</v>
      </c>
      <c r="C2195" s="245" t="s">
        <v>5249</v>
      </c>
      <c r="D2195" s="245" t="s">
        <v>5248</v>
      </c>
      <c r="E2195" s="246" t="s">
        <v>44</v>
      </c>
      <c r="F2195" s="245" t="s">
        <v>44</v>
      </c>
      <c r="G2195" s="245" t="s">
        <v>17388</v>
      </c>
      <c r="H2195" s="245" t="s">
        <v>17389</v>
      </c>
      <c r="I2195" s="245" t="s">
        <v>11</v>
      </c>
      <c r="J2195" s="245" t="s">
        <v>569</v>
      </c>
      <c r="K2195" s="246" t="s">
        <v>23683</v>
      </c>
      <c r="L2195" s="245" t="s">
        <v>568</v>
      </c>
      <c r="M2195"/>
      <c r="N2195"/>
      <c r="O2195"/>
      <c r="P2195"/>
      <c r="Q2195"/>
      <c r="R2195"/>
      <c r="S2195"/>
      <c r="T2195"/>
      <c r="U2195"/>
      <c r="V2195"/>
      <c r="W2195"/>
      <c r="X2195"/>
      <c r="Y2195"/>
      <c r="Z2195"/>
      <c r="AA2195"/>
      <c r="AB2195"/>
      <c r="AC2195"/>
      <c r="AD2195"/>
      <c r="AE2195"/>
      <c r="AF2195"/>
      <c r="AG2195"/>
      <c r="AH2195"/>
      <c r="AI2195"/>
      <c r="AJ2195"/>
      <c r="AK2195"/>
      <c r="AL2195"/>
      <c r="AM2195"/>
      <c r="AN2195"/>
      <c r="AO2195"/>
      <c r="AP2195"/>
      <c r="AQ2195"/>
      <c r="AR2195"/>
      <c r="AS2195"/>
      <c r="AT2195"/>
      <c r="AU2195"/>
      <c r="AV2195"/>
      <c r="AW2195"/>
      <c r="AX2195"/>
      <c r="AY2195"/>
      <c r="AZ2195"/>
      <c r="BA2195"/>
      <c r="BB2195"/>
      <c r="BC2195"/>
      <c r="BD2195"/>
      <c r="BE2195"/>
      <c r="BF2195"/>
      <c r="BG2195"/>
      <c r="BH2195"/>
      <c r="BI2195"/>
      <c r="BJ2195"/>
      <c r="BK2195"/>
      <c r="BL2195"/>
      <c r="BM2195"/>
      <c r="BN2195"/>
      <c r="BO2195"/>
    </row>
    <row r="2196" spans="1:67" ht="15" x14ac:dyDescent="0.25">
      <c r="A2196" s="245" t="s">
        <v>4831</v>
      </c>
      <c r="B2196" s="245" t="s">
        <v>4830</v>
      </c>
      <c r="C2196" s="245" t="s">
        <v>5249</v>
      </c>
      <c r="D2196" s="245" t="s">
        <v>5248</v>
      </c>
      <c r="E2196" s="246" t="s">
        <v>44</v>
      </c>
      <c r="F2196" s="245" t="s">
        <v>44</v>
      </c>
      <c r="G2196" s="245" t="s">
        <v>17391</v>
      </c>
      <c r="H2196" s="245" t="s">
        <v>17392</v>
      </c>
      <c r="I2196" s="245" t="s">
        <v>11</v>
      </c>
      <c r="J2196" s="245" t="s">
        <v>569</v>
      </c>
      <c r="K2196" s="246" t="s">
        <v>23684</v>
      </c>
      <c r="L2196" s="245" t="s">
        <v>568</v>
      </c>
      <c r="M2196"/>
      <c r="N2196"/>
      <c r="O2196"/>
      <c r="P2196"/>
      <c r="Q2196"/>
      <c r="R2196"/>
      <c r="S2196"/>
      <c r="T2196"/>
      <c r="U2196"/>
      <c r="V2196"/>
      <c r="W2196"/>
      <c r="X2196"/>
      <c r="Y2196"/>
      <c r="Z2196"/>
      <c r="AA2196"/>
      <c r="AB2196"/>
      <c r="AC2196"/>
      <c r="AD2196"/>
      <c r="AE2196"/>
      <c r="AF2196"/>
      <c r="AG2196"/>
      <c r="AH2196"/>
      <c r="AI2196"/>
      <c r="AJ2196"/>
      <c r="AK2196"/>
      <c r="AL2196"/>
      <c r="AM2196"/>
      <c r="AN2196"/>
      <c r="AO2196"/>
      <c r="AP2196"/>
      <c r="AQ2196"/>
      <c r="AR2196"/>
      <c r="AS2196"/>
      <c r="AT2196"/>
      <c r="AU2196"/>
      <c r="AV2196"/>
      <c r="AW2196"/>
      <c r="AX2196"/>
      <c r="AY2196"/>
      <c r="AZ2196"/>
      <c r="BA2196"/>
      <c r="BB2196"/>
      <c r="BC2196"/>
      <c r="BD2196"/>
      <c r="BE2196"/>
      <c r="BF2196"/>
      <c r="BG2196"/>
      <c r="BH2196"/>
      <c r="BI2196"/>
      <c r="BJ2196"/>
      <c r="BK2196"/>
      <c r="BL2196"/>
      <c r="BM2196"/>
      <c r="BN2196"/>
      <c r="BO2196"/>
    </row>
    <row r="2197" spans="1:67" ht="15" x14ac:dyDescent="0.25">
      <c r="A2197" s="245" t="s">
        <v>4831</v>
      </c>
      <c r="B2197" s="245" t="s">
        <v>4830</v>
      </c>
      <c r="C2197" s="245" t="s">
        <v>5249</v>
      </c>
      <c r="D2197" s="245" t="s">
        <v>5248</v>
      </c>
      <c r="E2197" s="246" t="s">
        <v>44</v>
      </c>
      <c r="F2197" s="245" t="s">
        <v>44</v>
      </c>
      <c r="G2197" s="245" t="s">
        <v>17394</v>
      </c>
      <c r="H2197" s="245" t="s">
        <v>17395</v>
      </c>
      <c r="I2197" s="245" t="s">
        <v>11</v>
      </c>
      <c r="J2197" s="245" t="s">
        <v>569</v>
      </c>
      <c r="K2197" s="246" t="s">
        <v>23685</v>
      </c>
      <c r="L2197" s="245" t="s">
        <v>568</v>
      </c>
      <c r="M2197"/>
      <c r="N2197"/>
      <c r="O2197"/>
      <c r="P2197"/>
      <c r="Q2197"/>
      <c r="R2197"/>
      <c r="S2197"/>
      <c r="T2197"/>
      <c r="U2197"/>
      <c r="V2197"/>
      <c r="W2197"/>
      <c r="X2197"/>
      <c r="Y2197"/>
      <c r="Z2197"/>
      <c r="AA2197"/>
      <c r="AB2197"/>
      <c r="AC2197"/>
      <c r="AD2197"/>
      <c r="AE2197"/>
      <c r="AF2197"/>
      <c r="AG2197"/>
      <c r="AH2197"/>
      <c r="AI2197"/>
      <c r="AJ2197"/>
      <c r="AK2197"/>
      <c r="AL2197"/>
      <c r="AM2197"/>
      <c r="AN2197"/>
      <c r="AO2197"/>
      <c r="AP2197"/>
      <c r="AQ2197"/>
      <c r="AR2197"/>
      <c r="AS2197"/>
      <c r="AT2197"/>
      <c r="AU2197"/>
      <c r="AV2197"/>
      <c r="AW2197"/>
      <c r="AX2197"/>
      <c r="AY2197"/>
      <c r="AZ2197"/>
      <c r="BA2197"/>
      <c r="BB2197"/>
      <c r="BC2197"/>
      <c r="BD2197"/>
      <c r="BE2197"/>
      <c r="BF2197"/>
      <c r="BG2197"/>
      <c r="BH2197"/>
      <c r="BI2197"/>
      <c r="BJ2197"/>
      <c r="BK2197"/>
      <c r="BL2197"/>
      <c r="BM2197"/>
      <c r="BN2197"/>
      <c r="BO2197"/>
    </row>
    <row r="2198" spans="1:67" ht="15" x14ac:dyDescent="0.25">
      <c r="A2198" s="245" t="s">
        <v>4831</v>
      </c>
      <c r="B2198" s="245" t="s">
        <v>4830</v>
      </c>
      <c r="C2198" s="245" t="s">
        <v>5249</v>
      </c>
      <c r="D2198" s="245" t="s">
        <v>5248</v>
      </c>
      <c r="E2198" s="246" t="s">
        <v>44</v>
      </c>
      <c r="F2198" s="245" t="s">
        <v>44</v>
      </c>
      <c r="G2198" s="245" t="s">
        <v>17397</v>
      </c>
      <c r="H2198" s="245" t="s">
        <v>17398</v>
      </c>
      <c r="I2198" s="245" t="s">
        <v>11</v>
      </c>
      <c r="J2198" s="245" t="s">
        <v>569</v>
      </c>
      <c r="K2198" s="246" t="s">
        <v>23686</v>
      </c>
      <c r="L2198" s="245" t="s">
        <v>568</v>
      </c>
      <c r="M2198"/>
      <c r="N2198"/>
      <c r="O2198"/>
      <c r="P2198"/>
      <c r="Q2198"/>
      <c r="R2198"/>
      <c r="S2198"/>
      <c r="T2198"/>
      <c r="U2198"/>
      <c r="V2198"/>
      <c r="W2198"/>
      <c r="X2198"/>
      <c r="Y2198"/>
      <c r="Z2198"/>
      <c r="AA2198"/>
      <c r="AB2198"/>
      <c r="AC2198"/>
      <c r="AD2198"/>
      <c r="AE2198"/>
      <c r="AF2198"/>
      <c r="AG2198"/>
      <c r="AH2198"/>
      <c r="AI2198"/>
      <c r="AJ2198"/>
      <c r="AK2198"/>
      <c r="AL2198"/>
      <c r="AM2198"/>
      <c r="AN2198"/>
      <c r="AO2198"/>
      <c r="AP2198"/>
      <c r="AQ2198"/>
      <c r="AR2198"/>
      <c r="AS2198"/>
      <c r="AT2198"/>
      <c r="AU2198"/>
      <c r="AV2198"/>
      <c r="AW2198"/>
      <c r="AX2198"/>
      <c r="AY2198"/>
      <c r="AZ2198"/>
      <c r="BA2198"/>
      <c r="BB2198"/>
      <c r="BC2198"/>
      <c r="BD2198"/>
      <c r="BE2198"/>
      <c r="BF2198"/>
      <c r="BG2198"/>
      <c r="BH2198"/>
      <c r="BI2198"/>
      <c r="BJ2198"/>
      <c r="BK2198"/>
      <c r="BL2198"/>
      <c r="BM2198"/>
      <c r="BN2198"/>
      <c r="BO2198"/>
    </row>
    <row r="2199" spans="1:67" ht="15" x14ac:dyDescent="0.25">
      <c r="A2199" s="245" t="s">
        <v>4831</v>
      </c>
      <c r="B2199" s="245" t="s">
        <v>4830</v>
      </c>
      <c r="C2199" s="245" t="s">
        <v>5109</v>
      </c>
      <c r="D2199" s="245" t="s">
        <v>5108</v>
      </c>
      <c r="E2199" s="246" t="s">
        <v>44</v>
      </c>
      <c r="F2199" s="245" t="s">
        <v>44</v>
      </c>
      <c r="G2199" s="245" t="s">
        <v>5244</v>
      </c>
      <c r="H2199" s="245" t="s">
        <v>11420</v>
      </c>
      <c r="I2199" s="245" t="s">
        <v>11</v>
      </c>
      <c r="J2199" s="245" t="s">
        <v>59</v>
      </c>
      <c r="K2199" s="246" t="s">
        <v>23687</v>
      </c>
      <c r="L2199" s="245" t="s">
        <v>568</v>
      </c>
      <c r="M2199"/>
      <c r="N2199"/>
      <c r="O2199"/>
      <c r="P2199"/>
      <c r="Q2199"/>
      <c r="R2199"/>
      <c r="S2199"/>
      <c r="T2199"/>
      <c r="U2199"/>
      <c r="V2199"/>
      <c r="W2199"/>
      <c r="X2199"/>
      <c r="Y2199"/>
      <c r="Z2199"/>
      <c r="AA2199"/>
      <c r="AB2199"/>
      <c r="AC2199"/>
      <c r="AD2199"/>
      <c r="AE2199"/>
      <c r="AF2199"/>
      <c r="AG2199"/>
      <c r="AH2199"/>
      <c r="AI2199"/>
      <c r="AJ2199"/>
      <c r="AK2199"/>
      <c r="AL2199"/>
      <c r="AM2199"/>
      <c r="AN2199"/>
      <c r="AO2199"/>
      <c r="AP2199"/>
      <c r="AQ2199"/>
      <c r="AR2199"/>
      <c r="AS2199"/>
      <c r="AT2199"/>
      <c r="AU2199"/>
      <c r="AV2199"/>
      <c r="AW2199"/>
      <c r="AX2199"/>
      <c r="AY2199"/>
      <c r="AZ2199"/>
      <c r="BA2199"/>
      <c r="BB2199"/>
      <c r="BC2199"/>
      <c r="BD2199"/>
      <c r="BE2199"/>
      <c r="BF2199"/>
      <c r="BG2199"/>
      <c r="BH2199"/>
      <c r="BI2199"/>
      <c r="BJ2199"/>
      <c r="BK2199"/>
      <c r="BL2199"/>
      <c r="BM2199"/>
      <c r="BN2199"/>
      <c r="BO2199"/>
    </row>
    <row r="2200" spans="1:67" ht="15" x14ac:dyDescent="0.25">
      <c r="A2200" s="245" t="s">
        <v>4831</v>
      </c>
      <c r="B2200" s="245" t="s">
        <v>4830</v>
      </c>
      <c r="C2200" s="245" t="s">
        <v>5109</v>
      </c>
      <c r="D2200" s="245" t="s">
        <v>5108</v>
      </c>
      <c r="E2200" s="246" t="s">
        <v>44</v>
      </c>
      <c r="F2200" s="245" t="s">
        <v>44</v>
      </c>
      <c r="G2200" s="245" t="s">
        <v>5243</v>
      </c>
      <c r="H2200" s="245" t="s">
        <v>11421</v>
      </c>
      <c r="I2200" s="245" t="s">
        <v>11</v>
      </c>
      <c r="J2200" s="245" t="s">
        <v>59</v>
      </c>
      <c r="K2200" s="246" t="s">
        <v>23688</v>
      </c>
      <c r="L2200" s="245" t="s">
        <v>568</v>
      </c>
      <c r="M2200"/>
      <c r="N2200"/>
      <c r="O2200"/>
      <c r="P2200"/>
      <c r="Q2200"/>
      <c r="R2200"/>
      <c r="S2200"/>
      <c r="T2200"/>
      <c r="U2200"/>
      <c r="V2200"/>
      <c r="W2200"/>
      <c r="X2200"/>
      <c r="Y2200"/>
      <c r="Z2200"/>
      <c r="AA2200"/>
      <c r="AB2200"/>
      <c r="AC2200"/>
      <c r="AD2200"/>
      <c r="AE2200"/>
      <c r="AF2200"/>
      <c r="AG2200"/>
      <c r="AH2200"/>
      <c r="AI2200"/>
      <c r="AJ2200"/>
      <c r="AK2200"/>
      <c r="AL2200"/>
      <c r="AM2200"/>
      <c r="AN2200"/>
      <c r="AO2200"/>
      <c r="AP2200"/>
      <c r="AQ2200"/>
      <c r="AR2200"/>
      <c r="AS2200"/>
      <c r="AT2200"/>
      <c r="AU2200"/>
      <c r="AV2200"/>
      <c r="AW2200"/>
      <c r="AX2200"/>
      <c r="AY2200"/>
      <c r="AZ2200"/>
      <c r="BA2200"/>
      <c r="BB2200"/>
      <c r="BC2200"/>
      <c r="BD2200"/>
      <c r="BE2200"/>
      <c r="BF2200"/>
      <c r="BG2200"/>
      <c r="BH2200"/>
      <c r="BI2200"/>
      <c r="BJ2200"/>
      <c r="BK2200"/>
      <c r="BL2200"/>
      <c r="BM2200"/>
      <c r="BN2200"/>
      <c r="BO2200"/>
    </row>
    <row r="2201" spans="1:67" ht="15" x14ac:dyDescent="0.25">
      <c r="A2201" s="245" t="s">
        <v>4831</v>
      </c>
      <c r="B2201" s="245" t="s">
        <v>4830</v>
      </c>
      <c r="C2201" s="245" t="s">
        <v>5109</v>
      </c>
      <c r="D2201" s="245" t="s">
        <v>5108</v>
      </c>
      <c r="E2201" s="246" t="s">
        <v>44</v>
      </c>
      <c r="F2201" s="245" t="s">
        <v>44</v>
      </c>
      <c r="G2201" s="245" t="s">
        <v>5242</v>
      </c>
      <c r="H2201" s="245" t="s">
        <v>11422</v>
      </c>
      <c r="I2201" s="245" t="s">
        <v>11</v>
      </c>
      <c r="J2201" s="245" t="s">
        <v>59</v>
      </c>
      <c r="K2201" s="246" t="s">
        <v>21403</v>
      </c>
      <c r="L2201" s="245" t="s">
        <v>568</v>
      </c>
      <c r="M2201"/>
      <c r="N2201"/>
      <c r="O2201"/>
      <c r="P2201"/>
      <c r="Q2201"/>
      <c r="R2201"/>
      <c r="S2201"/>
      <c r="T2201"/>
      <c r="U2201"/>
      <c r="V2201"/>
      <c r="W2201"/>
      <c r="X2201"/>
      <c r="Y2201"/>
      <c r="Z2201"/>
      <c r="AA2201"/>
      <c r="AB2201"/>
      <c r="AC2201"/>
      <c r="AD2201"/>
      <c r="AE2201"/>
      <c r="AF2201"/>
      <c r="AG2201"/>
      <c r="AH2201"/>
      <c r="AI2201"/>
      <c r="AJ2201"/>
      <c r="AK2201"/>
      <c r="AL2201"/>
      <c r="AM2201"/>
      <c r="AN2201"/>
      <c r="AO2201"/>
      <c r="AP2201"/>
      <c r="AQ2201"/>
      <c r="AR2201"/>
      <c r="AS2201"/>
      <c r="AT2201"/>
      <c r="AU2201"/>
      <c r="AV2201"/>
      <c r="AW2201"/>
      <c r="AX2201"/>
      <c r="AY2201"/>
      <c r="AZ2201"/>
      <c r="BA2201"/>
      <c r="BB2201"/>
      <c r="BC2201"/>
      <c r="BD2201"/>
      <c r="BE2201"/>
      <c r="BF2201"/>
      <c r="BG2201"/>
      <c r="BH2201"/>
      <c r="BI2201"/>
      <c r="BJ2201"/>
      <c r="BK2201"/>
      <c r="BL2201"/>
      <c r="BM2201"/>
      <c r="BN2201"/>
      <c r="BO2201"/>
    </row>
    <row r="2202" spans="1:67" ht="15" x14ac:dyDescent="0.25">
      <c r="A2202" s="245" t="s">
        <v>4831</v>
      </c>
      <c r="B2202" s="245" t="s">
        <v>4830</v>
      </c>
      <c r="C2202" s="245" t="s">
        <v>5109</v>
      </c>
      <c r="D2202" s="245" t="s">
        <v>5108</v>
      </c>
      <c r="E2202" s="246" t="s">
        <v>44</v>
      </c>
      <c r="F2202" s="245" t="s">
        <v>44</v>
      </c>
      <c r="G2202" s="245" t="s">
        <v>5241</v>
      </c>
      <c r="H2202" s="245" t="s">
        <v>11424</v>
      </c>
      <c r="I2202" s="245" t="s">
        <v>11</v>
      </c>
      <c r="J2202" s="245" t="s">
        <v>59</v>
      </c>
      <c r="K2202" s="246" t="s">
        <v>23689</v>
      </c>
      <c r="L2202" s="245" t="s">
        <v>568</v>
      </c>
      <c r="M2202"/>
      <c r="N2202"/>
      <c r="O2202"/>
      <c r="P2202"/>
      <c r="Q2202"/>
      <c r="R2202"/>
      <c r="S2202"/>
      <c r="T2202"/>
      <c r="U2202"/>
      <c r="V2202"/>
      <c r="W2202"/>
      <c r="X2202"/>
      <c r="Y2202"/>
      <c r="Z2202"/>
      <c r="AA2202"/>
      <c r="AB2202"/>
      <c r="AC2202"/>
      <c r="AD2202"/>
      <c r="AE2202"/>
      <c r="AF2202"/>
      <c r="AG2202"/>
      <c r="AH2202"/>
      <c r="AI2202"/>
      <c r="AJ2202"/>
      <c r="AK2202"/>
      <c r="AL2202"/>
      <c r="AM2202"/>
      <c r="AN2202"/>
      <c r="AO2202"/>
      <c r="AP2202"/>
      <c r="AQ2202"/>
      <c r="AR2202"/>
      <c r="AS2202"/>
      <c r="AT2202"/>
      <c r="AU2202"/>
      <c r="AV2202"/>
      <c r="AW2202"/>
      <c r="AX2202"/>
      <c r="AY2202"/>
      <c r="AZ2202"/>
      <c r="BA2202"/>
      <c r="BB2202"/>
      <c r="BC2202"/>
      <c r="BD2202"/>
      <c r="BE2202"/>
      <c r="BF2202"/>
      <c r="BG2202"/>
      <c r="BH2202"/>
      <c r="BI2202"/>
      <c r="BJ2202"/>
      <c r="BK2202"/>
      <c r="BL2202"/>
      <c r="BM2202"/>
      <c r="BN2202"/>
      <c r="BO2202"/>
    </row>
    <row r="2203" spans="1:67" ht="15" x14ac:dyDescent="0.25">
      <c r="A2203" s="245" t="s">
        <v>4831</v>
      </c>
      <c r="B2203" s="245" t="s">
        <v>4830</v>
      </c>
      <c r="C2203" s="245" t="s">
        <v>5109</v>
      </c>
      <c r="D2203" s="245" t="s">
        <v>5108</v>
      </c>
      <c r="E2203" s="246" t="s">
        <v>44</v>
      </c>
      <c r="F2203" s="245" t="s">
        <v>44</v>
      </c>
      <c r="G2203" s="245" t="s">
        <v>5240</v>
      </c>
      <c r="H2203" s="245" t="s">
        <v>11426</v>
      </c>
      <c r="I2203" s="245" t="s">
        <v>11</v>
      </c>
      <c r="J2203" s="245" t="s">
        <v>59</v>
      </c>
      <c r="K2203" s="246" t="s">
        <v>9591</v>
      </c>
      <c r="L2203" s="245" t="s">
        <v>568</v>
      </c>
      <c r="M2203"/>
      <c r="N2203"/>
      <c r="O2203"/>
      <c r="P2203"/>
      <c r="Q2203"/>
      <c r="R2203"/>
      <c r="S2203"/>
      <c r="T2203"/>
      <c r="U2203"/>
      <c r="V2203"/>
      <c r="W2203"/>
      <c r="X2203"/>
      <c r="Y2203"/>
      <c r="Z2203"/>
      <c r="AA2203"/>
      <c r="AB2203"/>
      <c r="AC2203"/>
      <c r="AD2203"/>
      <c r="AE2203"/>
      <c r="AF2203"/>
      <c r="AG2203"/>
      <c r="AH2203"/>
      <c r="AI2203"/>
      <c r="AJ2203"/>
      <c r="AK2203"/>
      <c r="AL2203"/>
      <c r="AM2203"/>
      <c r="AN2203"/>
      <c r="AO2203"/>
      <c r="AP2203"/>
      <c r="AQ2203"/>
      <c r="AR2203"/>
      <c r="AS2203"/>
      <c r="AT2203"/>
      <c r="AU2203"/>
      <c r="AV2203"/>
      <c r="AW2203"/>
      <c r="AX2203"/>
      <c r="AY2203"/>
      <c r="AZ2203"/>
      <c r="BA2203"/>
      <c r="BB2203"/>
      <c r="BC2203"/>
      <c r="BD2203"/>
      <c r="BE2203"/>
      <c r="BF2203"/>
      <c r="BG2203"/>
      <c r="BH2203"/>
      <c r="BI2203"/>
      <c r="BJ2203"/>
      <c r="BK2203"/>
      <c r="BL2203"/>
      <c r="BM2203"/>
      <c r="BN2203"/>
      <c r="BO2203"/>
    </row>
    <row r="2204" spans="1:67" ht="15" x14ac:dyDescent="0.25">
      <c r="A2204" s="245" t="s">
        <v>4831</v>
      </c>
      <c r="B2204" s="245" t="s">
        <v>4830</v>
      </c>
      <c r="C2204" s="245" t="s">
        <v>5109</v>
      </c>
      <c r="D2204" s="245" t="s">
        <v>5108</v>
      </c>
      <c r="E2204" s="246" t="s">
        <v>44</v>
      </c>
      <c r="F2204" s="245" t="s">
        <v>44</v>
      </c>
      <c r="G2204" s="245" t="s">
        <v>5239</v>
      </c>
      <c r="H2204" s="245" t="s">
        <v>11427</v>
      </c>
      <c r="I2204" s="245" t="s">
        <v>11</v>
      </c>
      <c r="J2204" s="245" t="s">
        <v>59</v>
      </c>
      <c r="K2204" s="246" t="s">
        <v>23690</v>
      </c>
      <c r="L2204" s="245" t="s">
        <v>568</v>
      </c>
      <c r="M2204"/>
      <c r="N2204"/>
      <c r="O2204"/>
      <c r="P2204"/>
      <c r="Q2204"/>
      <c r="R2204"/>
      <c r="S2204"/>
      <c r="T2204"/>
      <c r="U2204"/>
      <c r="V2204"/>
      <c r="W2204"/>
      <c r="X2204"/>
      <c r="Y2204"/>
      <c r="Z2204"/>
      <c r="AA2204"/>
      <c r="AB2204"/>
      <c r="AC2204"/>
      <c r="AD2204"/>
      <c r="AE2204"/>
      <c r="AF2204"/>
      <c r="AG2204"/>
      <c r="AH2204"/>
      <c r="AI2204"/>
      <c r="AJ2204"/>
      <c r="AK2204"/>
      <c r="AL2204"/>
      <c r="AM2204"/>
      <c r="AN2204"/>
      <c r="AO2204"/>
      <c r="AP2204"/>
      <c r="AQ2204"/>
      <c r="AR2204"/>
      <c r="AS2204"/>
      <c r="AT2204"/>
      <c r="AU2204"/>
      <c r="AV2204"/>
      <c r="AW2204"/>
      <c r="AX2204"/>
      <c r="AY2204"/>
      <c r="AZ2204"/>
      <c r="BA2204"/>
      <c r="BB2204"/>
      <c r="BC2204"/>
      <c r="BD2204"/>
      <c r="BE2204"/>
      <c r="BF2204"/>
      <c r="BG2204"/>
      <c r="BH2204"/>
      <c r="BI2204"/>
      <c r="BJ2204"/>
      <c r="BK2204"/>
      <c r="BL2204"/>
      <c r="BM2204"/>
      <c r="BN2204"/>
      <c r="BO2204"/>
    </row>
    <row r="2205" spans="1:67" ht="15" x14ac:dyDescent="0.25">
      <c r="A2205" s="245" t="s">
        <v>4831</v>
      </c>
      <c r="B2205" s="245" t="s">
        <v>4830</v>
      </c>
      <c r="C2205" s="245" t="s">
        <v>5109</v>
      </c>
      <c r="D2205" s="245" t="s">
        <v>5108</v>
      </c>
      <c r="E2205" s="246" t="s">
        <v>44</v>
      </c>
      <c r="F2205" s="245" t="s">
        <v>44</v>
      </c>
      <c r="G2205" s="245" t="s">
        <v>5238</v>
      </c>
      <c r="H2205" s="245" t="s">
        <v>11428</v>
      </c>
      <c r="I2205" s="245" t="s">
        <v>11</v>
      </c>
      <c r="J2205" s="245" t="s">
        <v>59</v>
      </c>
      <c r="K2205" s="246" t="s">
        <v>23691</v>
      </c>
      <c r="L2205" s="245" t="s">
        <v>568</v>
      </c>
      <c r="M2205"/>
      <c r="N2205"/>
      <c r="O2205"/>
      <c r="P2205"/>
      <c r="Q2205"/>
      <c r="R2205"/>
      <c r="S2205"/>
      <c r="T2205"/>
      <c r="U2205"/>
      <c r="V2205"/>
      <c r="W2205"/>
      <c r="X2205"/>
      <c r="Y2205"/>
      <c r="Z2205"/>
      <c r="AA2205"/>
      <c r="AB2205"/>
      <c r="AC2205"/>
      <c r="AD2205"/>
      <c r="AE2205"/>
      <c r="AF2205"/>
      <c r="AG2205"/>
      <c r="AH2205"/>
      <c r="AI2205"/>
      <c r="AJ2205"/>
      <c r="AK2205"/>
      <c r="AL2205"/>
      <c r="AM2205"/>
      <c r="AN2205"/>
      <c r="AO2205"/>
      <c r="AP2205"/>
      <c r="AQ2205"/>
      <c r="AR2205"/>
      <c r="AS2205"/>
      <c r="AT2205"/>
      <c r="AU2205"/>
      <c r="AV2205"/>
      <c r="AW2205"/>
      <c r="AX2205"/>
      <c r="AY2205"/>
      <c r="AZ2205"/>
      <c r="BA2205"/>
      <c r="BB2205"/>
      <c r="BC2205"/>
      <c r="BD2205"/>
      <c r="BE2205"/>
      <c r="BF2205"/>
      <c r="BG2205"/>
      <c r="BH2205"/>
      <c r="BI2205"/>
      <c r="BJ2205"/>
      <c r="BK2205"/>
      <c r="BL2205"/>
      <c r="BM2205"/>
      <c r="BN2205"/>
      <c r="BO2205"/>
    </row>
    <row r="2206" spans="1:67" ht="15" x14ac:dyDescent="0.25">
      <c r="A2206" s="245" t="s">
        <v>4831</v>
      </c>
      <c r="B2206" s="245" t="s">
        <v>4830</v>
      </c>
      <c r="C2206" s="245" t="s">
        <v>5109</v>
      </c>
      <c r="D2206" s="245" t="s">
        <v>5108</v>
      </c>
      <c r="E2206" s="246" t="s">
        <v>44</v>
      </c>
      <c r="F2206" s="245" t="s">
        <v>44</v>
      </c>
      <c r="G2206" s="245" t="s">
        <v>5237</v>
      </c>
      <c r="H2206" s="245" t="s">
        <v>11429</v>
      </c>
      <c r="I2206" s="245" t="s">
        <v>11</v>
      </c>
      <c r="J2206" s="245" t="s">
        <v>59</v>
      </c>
      <c r="K2206" s="246" t="s">
        <v>22383</v>
      </c>
      <c r="L2206" s="245" t="s">
        <v>568</v>
      </c>
      <c r="M2206"/>
      <c r="N2206"/>
      <c r="O2206"/>
      <c r="P2206"/>
      <c r="Q2206"/>
      <c r="R2206"/>
      <c r="S2206"/>
      <c r="T2206"/>
      <c r="U2206"/>
      <c r="V2206"/>
      <c r="W2206"/>
      <c r="X2206"/>
      <c r="Y2206"/>
      <c r="Z2206"/>
      <c r="AA2206"/>
      <c r="AB2206"/>
      <c r="AC2206"/>
      <c r="AD2206"/>
      <c r="AE2206"/>
      <c r="AF2206"/>
      <c r="AG2206"/>
      <c r="AH2206"/>
      <c r="AI2206"/>
      <c r="AJ2206"/>
      <c r="AK2206"/>
      <c r="AL2206"/>
      <c r="AM2206"/>
      <c r="AN2206"/>
      <c r="AO2206"/>
      <c r="AP2206"/>
      <c r="AQ2206"/>
      <c r="AR2206"/>
      <c r="AS2206"/>
      <c r="AT2206"/>
      <c r="AU2206"/>
      <c r="AV2206"/>
      <c r="AW2206"/>
      <c r="AX2206"/>
      <c r="AY2206"/>
      <c r="AZ2206"/>
      <c r="BA2206"/>
      <c r="BB2206"/>
      <c r="BC2206"/>
      <c r="BD2206"/>
      <c r="BE2206"/>
      <c r="BF2206"/>
      <c r="BG2206"/>
      <c r="BH2206"/>
      <c r="BI2206"/>
      <c r="BJ2206"/>
      <c r="BK2206"/>
      <c r="BL2206"/>
      <c r="BM2206"/>
      <c r="BN2206"/>
      <c r="BO2206"/>
    </row>
    <row r="2207" spans="1:67" ht="15" x14ac:dyDescent="0.25">
      <c r="A2207" s="245" t="s">
        <v>4831</v>
      </c>
      <c r="B2207" s="245" t="s">
        <v>4830</v>
      </c>
      <c r="C2207" s="245" t="s">
        <v>5109</v>
      </c>
      <c r="D2207" s="245" t="s">
        <v>5108</v>
      </c>
      <c r="E2207" s="246" t="s">
        <v>44</v>
      </c>
      <c r="F2207" s="245" t="s">
        <v>44</v>
      </c>
      <c r="G2207" s="245" t="s">
        <v>5236</v>
      </c>
      <c r="H2207" s="245" t="s">
        <v>11431</v>
      </c>
      <c r="I2207" s="245" t="s">
        <v>11</v>
      </c>
      <c r="J2207" s="245" t="s">
        <v>59</v>
      </c>
      <c r="K2207" s="246" t="s">
        <v>23692</v>
      </c>
      <c r="L2207" s="245" t="s">
        <v>568</v>
      </c>
      <c r="M2207"/>
      <c r="N2207"/>
      <c r="O2207"/>
      <c r="P2207"/>
      <c r="Q2207"/>
      <c r="R2207"/>
      <c r="S2207"/>
      <c r="T2207"/>
      <c r="U2207"/>
      <c r="V2207"/>
      <c r="W2207"/>
      <c r="X2207"/>
      <c r="Y2207"/>
      <c r="Z2207"/>
      <c r="AA2207"/>
      <c r="AB2207"/>
      <c r="AC2207"/>
      <c r="AD2207"/>
      <c r="AE2207"/>
      <c r="AF2207"/>
      <c r="AG2207"/>
      <c r="AH2207"/>
      <c r="AI2207"/>
      <c r="AJ2207"/>
      <c r="AK2207"/>
      <c r="AL2207"/>
      <c r="AM2207"/>
      <c r="AN2207"/>
      <c r="AO2207"/>
      <c r="AP2207"/>
      <c r="AQ2207"/>
      <c r="AR2207"/>
      <c r="AS2207"/>
      <c r="AT2207"/>
      <c r="AU2207"/>
      <c r="AV2207"/>
      <c r="AW2207"/>
      <c r="AX2207"/>
      <c r="AY2207"/>
      <c r="AZ2207"/>
      <c r="BA2207"/>
      <c r="BB2207"/>
      <c r="BC2207"/>
      <c r="BD2207"/>
      <c r="BE2207"/>
      <c r="BF2207"/>
      <c r="BG2207"/>
      <c r="BH2207"/>
      <c r="BI2207"/>
      <c r="BJ2207"/>
      <c r="BK2207"/>
      <c r="BL2207"/>
      <c r="BM2207"/>
      <c r="BN2207"/>
      <c r="BO2207"/>
    </row>
    <row r="2208" spans="1:67" ht="15" x14ac:dyDescent="0.25">
      <c r="A2208" s="245" t="s">
        <v>4831</v>
      </c>
      <c r="B2208" s="245" t="s">
        <v>4830</v>
      </c>
      <c r="C2208" s="245" t="s">
        <v>5109</v>
      </c>
      <c r="D2208" s="245" t="s">
        <v>5108</v>
      </c>
      <c r="E2208" s="246" t="s">
        <v>44</v>
      </c>
      <c r="F2208" s="245" t="s">
        <v>44</v>
      </c>
      <c r="G2208" s="245" t="s">
        <v>5235</v>
      </c>
      <c r="H2208" s="245" t="s">
        <v>11432</v>
      </c>
      <c r="I2208" s="245" t="s">
        <v>14</v>
      </c>
      <c r="J2208" s="245" t="s">
        <v>59</v>
      </c>
      <c r="K2208" s="246" t="s">
        <v>9171</v>
      </c>
      <c r="L2208" s="245" t="s">
        <v>568</v>
      </c>
      <c r="M2208"/>
      <c r="N2208"/>
      <c r="O2208"/>
      <c r="P2208"/>
      <c r="Q2208"/>
      <c r="R2208"/>
      <c r="S2208"/>
      <c r="T2208"/>
      <c r="U2208"/>
      <c r="V2208"/>
      <c r="W2208"/>
      <c r="X2208"/>
      <c r="Y2208"/>
      <c r="Z2208"/>
      <c r="AA2208"/>
      <c r="AB2208"/>
      <c r="AC2208"/>
      <c r="AD2208"/>
      <c r="AE2208"/>
      <c r="AF2208"/>
      <c r="AG2208"/>
      <c r="AH2208"/>
      <c r="AI2208"/>
      <c r="AJ2208"/>
      <c r="AK2208"/>
      <c r="AL2208"/>
      <c r="AM2208"/>
      <c r="AN2208"/>
      <c r="AO2208"/>
      <c r="AP2208"/>
      <c r="AQ2208"/>
      <c r="AR2208"/>
      <c r="AS2208"/>
      <c r="AT2208"/>
      <c r="AU2208"/>
      <c r="AV2208"/>
      <c r="AW2208"/>
      <c r="AX2208"/>
      <c r="AY2208"/>
      <c r="AZ2208"/>
      <c r="BA2208"/>
      <c r="BB2208"/>
      <c r="BC2208"/>
      <c r="BD2208"/>
      <c r="BE2208"/>
      <c r="BF2208"/>
      <c r="BG2208"/>
      <c r="BH2208"/>
      <c r="BI2208"/>
      <c r="BJ2208"/>
      <c r="BK2208"/>
      <c r="BL2208"/>
      <c r="BM2208"/>
      <c r="BN2208"/>
      <c r="BO2208"/>
    </row>
    <row r="2209" spans="1:67" ht="15" x14ac:dyDescent="0.25">
      <c r="A2209" s="245" t="s">
        <v>4831</v>
      </c>
      <c r="B2209" s="245" t="s">
        <v>4830</v>
      </c>
      <c r="C2209" s="245" t="s">
        <v>5109</v>
      </c>
      <c r="D2209" s="245" t="s">
        <v>5108</v>
      </c>
      <c r="E2209" s="246" t="s">
        <v>44</v>
      </c>
      <c r="F2209" s="245" t="s">
        <v>44</v>
      </c>
      <c r="G2209" s="245" t="s">
        <v>5234</v>
      </c>
      <c r="H2209" s="245" t="s">
        <v>11433</v>
      </c>
      <c r="I2209" s="245" t="s">
        <v>14</v>
      </c>
      <c r="J2209" s="245" t="s">
        <v>59</v>
      </c>
      <c r="K2209" s="246" t="s">
        <v>3236</v>
      </c>
      <c r="L2209" s="245" t="s">
        <v>568</v>
      </c>
      <c r="M2209"/>
      <c r="N2209"/>
      <c r="O2209"/>
      <c r="P2209"/>
      <c r="Q2209"/>
      <c r="R2209"/>
      <c r="S2209"/>
      <c r="T2209"/>
      <c r="U2209"/>
      <c r="V2209"/>
      <c r="W2209"/>
      <c r="X2209"/>
      <c r="Y2209"/>
      <c r="Z2209"/>
      <c r="AA2209"/>
      <c r="AB2209"/>
      <c r="AC2209"/>
      <c r="AD2209"/>
      <c r="AE2209"/>
      <c r="AF2209"/>
      <c r="AG2209"/>
      <c r="AH2209"/>
      <c r="AI2209"/>
      <c r="AJ2209"/>
      <c r="AK2209"/>
      <c r="AL2209"/>
      <c r="AM2209"/>
      <c r="AN2209"/>
      <c r="AO2209"/>
      <c r="AP2209"/>
      <c r="AQ2209"/>
      <c r="AR2209"/>
      <c r="AS2209"/>
      <c r="AT2209"/>
      <c r="AU2209"/>
      <c r="AV2209"/>
      <c r="AW2209"/>
      <c r="AX2209"/>
      <c r="AY2209"/>
      <c r="AZ2209"/>
      <c r="BA2209"/>
      <c r="BB2209"/>
      <c r="BC2209"/>
      <c r="BD2209"/>
      <c r="BE2209"/>
      <c r="BF2209"/>
      <c r="BG2209"/>
      <c r="BH2209"/>
      <c r="BI2209"/>
      <c r="BJ2209"/>
      <c r="BK2209"/>
      <c r="BL2209"/>
      <c r="BM2209"/>
      <c r="BN2209"/>
      <c r="BO2209"/>
    </row>
    <row r="2210" spans="1:67" ht="15" x14ac:dyDescent="0.25">
      <c r="A2210" s="245" t="s">
        <v>4831</v>
      </c>
      <c r="B2210" s="245" t="s">
        <v>4830</v>
      </c>
      <c r="C2210" s="245" t="s">
        <v>5109</v>
      </c>
      <c r="D2210" s="245" t="s">
        <v>5108</v>
      </c>
      <c r="E2210" s="246" t="s">
        <v>44</v>
      </c>
      <c r="F2210" s="245" t="s">
        <v>44</v>
      </c>
      <c r="G2210" s="245" t="s">
        <v>5233</v>
      </c>
      <c r="H2210" s="245" t="s">
        <v>11434</v>
      </c>
      <c r="I2210" s="245" t="s">
        <v>11</v>
      </c>
      <c r="J2210" s="245" t="s">
        <v>59</v>
      </c>
      <c r="K2210" s="246" t="s">
        <v>23693</v>
      </c>
      <c r="L2210" s="245" t="s">
        <v>568</v>
      </c>
      <c r="M2210"/>
      <c r="N2210"/>
      <c r="O2210"/>
      <c r="P2210"/>
      <c r="Q2210"/>
      <c r="R2210"/>
      <c r="S2210"/>
      <c r="T2210"/>
      <c r="U2210"/>
      <c r="V2210"/>
      <c r="W2210"/>
      <c r="X2210"/>
      <c r="Y2210"/>
      <c r="Z2210"/>
      <c r="AA2210"/>
      <c r="AB2210"/>
      <c r="AC2210"/>
      <c r="AD2210"/>
      <c r="AE2210"/>
      <c r="AF2210"/>
      <c r="AG2210"/>
      <c r="AH2210"/>
      <c r="AI2210"/>
      <c r="AJ2210"/>
      <c r="AK2210"/>
      <c r="AL2210"/>
      <c r="AM2210"/>
      <c r="AN2210"/>
      <c r="AO2210"/>
      <c r="AP2210"/>
      <c r="AQ2210"/>
      <c r="AR2210"/>
      <c r="AS2210"/>
      <c r="AT2210"/>
      <c r="AU2210"/>
      <c r="AV2210"/>
      <c r="AW2210"/>
      <c r="AX2210"/>
      <c r="AY2210"/>
      <c r="AZ2210"/>
      <c r="BA2210"/>
      <c r="BB2210"/>
      <c r="BC2210"/>
      <c r="BD2210"/>
      <c r="BE2210"/>
      <c r="BF2210"/>
      <c r="BG2210"/>
      <c r="BH2210"/>
      <c r="BI2210"/>
      <c r="BJ2210"/>
      <c r="BK2210"/>
      <c r="BL2210"/>
      <c r="BM2210"/>
      <c r="BN2210"/>
      <c r="BO2210"/>
    </row>
    <row r="2211" spans="1:67" ht="15" x14ac:dyDescent="0.25">
      <c r="A2211" s="245" t="s">
        <v>4831</v>
      </c>
      <c r="B2211" s="245" t="s">
        <v>4830</v>
      </c>
      <c r="C2211" s="245" t="s">
        <v>5109</v>
      </c>
      <c r="D2211" s="245" t="s">
        <v>5108</v>
      </c>
      <c r="E2211" s="246" t="s">
        <v>44</v>
      </c>
      <c r="F2211" s="245" t="s">
        <v>44</v>
      </c>
      <c r="G2211" s="245" t="s">
        <v>5232</v>
      </c>
      <c r="H2211" s="245" t="s">
        <v>11435</v>
      </c>
      <c r="I2211" s="245" t="s">
        <v>11</v>
      </c>
      <c r="J2211" s="245" t="s">
        <v>59</v>
      </c>
      <c r="K2211" s="246" t="s">
        <v>23694</v>
      </c>
      <c r="L2211" s="245" t="s">
        <v>568</v>
      </c>
      <c r="M2211"/>
      <c r="N2211"/>
      <c r="O2211"/>
      <c r="P2211"/>
      <c r="Q2211"/>
      <c r="R2211"/>
      <c r="S2211"/>
      <c r="T2211"/>
      <c r="U2211"/>
      <c r="V2211"/>
      <c r="W2211"/>
      <c r="X2211"/>
      <c r="Y2211"/>
      <c r="Z2211"/>
      <c r="AA2211"/>
      <c r="AB2211"/>
      <c r="AC2211"/>
      <c r="AD2211"/>
      <c r="AE2211"/>
      <c r="AF2211"/>
      <c r="AG2211"/>
      <c r="AH2211"/>
      <c r="AI2211"/>
      <c r="AJ2211"/>
      <c r="AK2211"/>
      <c r="AL2211"/>
      <c r="AM2211"/>
      <c r="AN2211"/>
      <c r="AO2211"/>
      <c r="AP2211"/>
      <c r="AQ2211"/>
      <c r="AR2211"/>
      <c r="AS2211"/>
      <c r="AT2211"/>
      <c r="AU2211"/>
      <c r="AV2211"/>
      <c r="AW2211"/>
      <c r="AX2211"/>
      <c r="AY2211"/>
      <c r="AZ2211"/>
      <c r="BA2211"/>
      <c r="BB2211"/>
      <c r="BC2211"/>
      <c r="BD2211"/>
      <c r="BE2211"/>
      <c r="BF2211"/>
      <c r="BG2211"/>
      <c r="BH2211"/>
      <c r="BI2211"/>
      <c r="BJ2211"/>
      <c r="BK2211"/>
      <c r="BL2211"/>
      <c r="BM2211"/>
      <c r="BN2211"/>
      <c r="BO2211"/>
    </row>
    <row r="2212" spans="1:67" ht="15" x14ac:dyDescent="0.25">
      <c r="A2212" s="245" t="s">
        <v>4831</v>
      </c>
      <c r="B2212" s="245" t="s">
        <v>4830</v>
      </c>
      <c r="C2212" s="245" t="s">
        <v>5109</v>
      </c>
      <c r="D2212" s="245" t="s">
        <v>5108</v>
      </c>
      <c r="E2212" s="246" t="s">
        <v>44</v>
      </c>
      <c r="F2212" s="245" t="s">
        <v>44</v>
      </c>
      <c r="G2212" s="245" t="s">
        <v>5231</v>
      </c>
      <c r="H2212" s="245" t="s">
        <v>11436</v>
      </c>
      <c r="I2212" s="245" t="s">
        <v>11</v>
      </c>
      <c r="J2212" s="245" t="s">
        <v>59</v>
      </c>
      <c r="K2212" s="246" t="s">
        <v>23695</v>
      </c>
      <c r="L2212" s="245" t="s">
        <v>568</v>
      </c>
      <c r="M2212"/>
      <c r="N2212"/>
      <c r="O2212"/>
      <c r="P2212"/>
      <c r="Q2212"/>
      <c r="R2212"/>
      <c r="S2212"/>
      <c r="T2212"/>
      <c r="U2212"/>
      <c r="V2212"/>
      <c r="W2212"/>
      <c r="X2212"/>
      <c r="Y2212"/>
      <c r="Z2212"/>
      <c r="AA2212"/>
      <c r="AB2212"/>
      <c r="AC2212"/>
      <c r="AD2212"/>
      <c r="AE2212"/>
      <c r="AF2212"/>
      <c r="AG2212"/>
      <c r="AH2212"/>
      <c r="AI2212"/>
      <c r="AJ2212"/>
      <c r="AK2212"/>
      <c r="AL2212"/>
      <c r="AM2212"/>
      <c r="AN2212"/>
      <c r="AO2212"/>
      <c r="AP2212"/>
      <c r="AQ2212"/>
      <c r="AR2212"/>
      <c r="AS2212"/>
      <c r="AT2212"/>
      <c r="AU2212"/>
      <c r="AV2212"/>
      <c r="AW2212"/>
      <c r="AX2212"/>
      <c r="AY2212"/>
      <c r="AZ2212"/>
      <c r="BA2212"/>
      <c r="BB2212"/>
      <c r="BC2212"/>
      <c r="BD2212"/>
      <c r="BE2212"/>
      <c r="BF2212"/>
      <c r="BG2212"/>
      <c r="BH2212"/>
      <c r="BI2212"/>
      <c r="BJ2212"/>
      <c r="BK2212"/>
      <c r="BL2212"/>
      <c r="BM2212"/>
      <c r="BN2212"/>
      <c r="BO2212"/>
    </row>
    <row r="2213" spans="1:67" ht="15" x14ac:dyDescent="0.25">
      <c r="A2213" s="245" t="s">
        <v>4831</v>
      </c>
      <c r="B2213" s="245" t="s">
        <v>4830</v>
      </c>
      <c r="C2213" s="245" t="s">
        <v>5109</v>
      </c>
      <c r="D2213" s="245" t="s">
        <v>5108</v>
      </c>
      <c r="E2213" s="246" t="s">
        <v>44</v>
      </c>
      <c r="F2213" s="245" t="s">
        <v>44</v>
      </c>
      <c r="G2213" s="245" t="s">
        <v>5230</v>
      </c>
      <c r="H2213" s="245" t="s">
        <v>11437</v>
      </c>
      <c r="I2213" s="245" t="s">
        <v>11</v>
      </c>
      <c r="J2213" s="245" t="s">
        <v>59</v>
      </c>
      <c r="K2213" s="246" t="s">
        <v>23696</v>
      </c>
      <c r="L2213" s="245" t="s">
        <v>568</v>
      </c>
      <c r="M2213"/>
      <c r="N2213"/>
      <c r="O2213"/>
      <c r="P2213"/>
      <c r="Q2213"/>
      <c r="R2213"/>
      <c r="S2213"/>
      <c r="T2213"/>
      <c r="U2213"/>
      <c r="V2213"/>
      <c r="W2213"/>
      <c r="X2213"/>
      <c r="Y2213"/>
      <c r="Z2213"/>
      <c r="AA2213"/>
      <c r="AB2213"/>
      <c r="AC2213"/>
      <c r="AD2213"/>
      <c r="AE2213"/>
      <c r="AF2213"/>
      <c r="AG2213"/>
      <c r="AH2213"/>
      <c r="AI2213"/>
      <c r="AJ2213"/>
      <c r="AK2213"/>
      <c r="AL2213"/>
      <c r="AM2213"/>
      <c r="AN2213"/>
      <c r="AO2213"/>
      <c r="AP2213"/>
      <c r="AQ2213"/>
      <c r="AR2213"/>
      <c r="AS2213"/>
      <c r="AT2213"/>
      <c r="AU2213"/>
      <c r="AV2213"/>
      <c r="AW2213"/>
      <c r="AX2213"/>
      <c r="AY2213"/>
      <c r="AZ2213"/>
      <c r="BA2213"/>
      <c r="BB2213"/>
      <c r="BC2213"/>
      <c r="BD2213"/>
      <c r="BE2213"/>
      <c r="BF2213"/>
      <c r="BG2213"/>
      <c r="BH2213"/>
      <c r="BI2213"/>
      <c r="BJ2213"/>
      <c r="BK2213"/>
      <c r="BL2213"/>
      <c r="BM2213"/>
      <c r="BN2213"/>
      <c r="BO2213"/>
    </row>
    <row r="2214" spans="1:67" ht="15" x14ac:dyDescent="0.25">
      <c r="A2214" s="245" t="s">
        <v>4831</v>
      </c>
      <c r="B2214" s="245" t="s">
        <v>4830</v>
      </c>
      <c r="C2214" s="245" t="s">
        <v>5109</v>
      </c>
      <c r="D2214" s="245" t="s">
        <v>5108</v>
      </c>
      <c r="E2214" s="246" t="s">
        <v>44</v>
      </c>
      <c r="F2214" s="245" t="s">
        <v>44</v>
      </c>
      <c r="G2214" s="245" t="s">
        <v>5229</v>
      </c>
      <c r="H2214" s="245" t="s">
        <v>11438</v>
      </c>
      <c r="I2214" s="245" t="s">
        <v>11</v>
      </c>
      <c r="J2214" s="245" t="s">
        <v>59</v>
      </c>
      <c r="K2214" s="246" t="s">
        <v>23697</v>
      </c>
      <c r="L2214" s="245" t="s">
        <v>568</v>
      </c>
      <c r="M2214"/>
      <c r="N2214"/>
      <c r="O2214"/>
      <c r="P2214"/>
      <c r="Q2214"/>
      <c r="R2214"/>
      <c r="S2214"/>
      <c r="T2214"/>
      <c r="U2214"/>
      <c r="V2214"/>
      <c r="W2214"/>
      <c r="X2214"/>
      <c r="Y2214"/>
      <c r="Z2214"/>
      <c r="AA2214"/>
      <c r="AB2214"/>
      <c r="AC2214"/>
      <c r="AD2214"/>
      <c r="AE2214"/>
      <c r="AF2214"/>
      <c r="AG2214"/>
      <c r="AH2214"/>
      <c r="AI2214"/>
      <c r="AJ2214"/>
      <c r="AK2214"/>
      <c r="AL2214"/>
      <c r="AM2214"/>
      <c r="AN2214"/>
      <c r="AO2214"/>
      <c r="AP2214"/>
      <c r="AQ2214"/>
      <c r="AR2214"/>
      <c r="AS2214"/>
      <c r="AT2214"/>
      <c r="AU2214"/>
      <c r="AV2214"/>
      <c r="AW2214"/>
      <c r="AX2214"/>
      <c r="AY2214"/>
      <c r="AZ2214"/>
      <c r="BA2214"/>
      <c r="BB2214"/>
      <c r="BC2214"/>
      <c r="BD2214"/>
      <c r="BE2214"/>
      <c r="BF2214"/>
      <c r="BG2214"/>
      <c r="BH2214"/>
      <c r="BI2214"/>
      <c r="BJ2214"/>
      <c r="BK2214"/>
      <c r="BL2214"/>
      <c r="BM2214"/>
      <c r="BN2214"/>
      <c r="BO2214"/>
    </row>
    <row r="2215" spans="1:67" ht="15" x14ac:dyDescent="0.25">
      <c r="A2215" s="245" t="s">
        <v>4831</v>
      </c>
      <c r="B2215" s="245" t="s">
        <v>4830</v>
      </c>
      <c r="C2215" s="245" t="s">
        <v>5109</v>
      </c>
      <c r="D2215" s="245" t="s">
        <v>5108</v>
      </c>
      <c r="E2215" s="246" t="s">
        <v>44</v>
      </c>
      <c r="F2215" s="245" t="s">
        <v>44</v>
      </c>
      <c r="G2215" s="245" t="s">
        <v>5228</v>
      </c>
      <c r="H2215" s="245" t="s">
        <v>11439</v>
      </c>
      <c r="I2215" s="245" t="s">
        <v>11</v>
      </c>
      <c r="J2215" s="245" t="s">
        <v>59</v>
      </c>
      <c r="K2215" s="246" t="s">
        <v>23698</v>
      </c>
      <c r="L2215" s="245" t="s">
        <v>568</v>
      </c>
      <c r="M2215"/>
      <c r="N2215"/>
      <c r="O2215"/>
      <c r="P2215"/>
      <c r="Q2215"/>
      <c r="R2215"/>
      <c r="S2215"/>
      <c r="T2215"/>
      <c r="U2215"/>
      <c r="V2215"/>
      <c r="W2215"/>
      <c r="X2215"/>
      <c r="Y2215"/>
      <c r="Z2215"/>
      <c r="AA2215"/>
      <c r="AB2215"/>
      <c r="AC2215"/>
      <c r="AD2215"/>
      <c r="AE2215"/>
      <c r="AF2215"/>
      <c r="AG2215"/>
      <c r="AH2215"/>
      <c r="AI2215"/>
      <c r="AJ2215"/>
      <c r="AK2215"/>
      <c r="AL2215"/>
      <c r="AM2215"/>
      <c r="AN2215"/>
      <c r="AO2215"/>
      <c r="AP2215"/>
      <c r="AQ2215"/>
      <c r="AR2215"/>
      <c r="AS2215"/>
      <c r="AT2215"/>
      <c r="AU2215"/>
      <c r="AV2215"/>
      <c r="AW2215"/>
      <c r="AX2215"/>
      <c r="AY2215"/>
      <c r="AZ2215"/>
      <c r="BA2215"/>
      <c r="BB2215"/>
      <c r="BC2215"/>
      <c r="BD2215"/>
      <c r="BE2215"/>
      <c r="BF2215"/>
      <c r="BG2215"/>
      <c r="BH2215"/>
      <c r="BI2215"/>
      <c r="BJ2215"/>
      <c r="BK2215"/>
      <c r="BL2215"/>
      <c r="BM2215"/>
      <c r="BN2215"/>
      <c r="BO2215"/>
    </row>
    <row r="2216" spans="1:67" ht="15" x14ac:dyDescent="0.25">
      <c r="A2216" s="245" t="s">
        <v>4831</v>
      </c>
      <c r="B2216" s="245" t="s">
        <v>4830</v>
      </c>
      <c r="C2216" s="245" t="s">
        <v>5109</v>
      </c>
      <c r="D2216" s="245" t="s">
        <v>5108</v>
      </c>
      <c r="E2216" s="246" t="s">
        <v>44</v>
      </c>
      <c r="F2216" s="245" t="s">
        <v>44</v>
      </c>
      <c r="G2216" s="245" t="s">
        <v>5227</v>
      </c>
      <c r="H2216" s="245" t="s">
        <v>11440</v>
      </c>
      <c r="I2216" s="245" t="s">
        <v>11</v>
      </c>
      <c r="J2216" s="245" t="s">
        <v>59</v>
      </c>
      <c r="K2216" s="246" t="s">
        <v>15415</v>
      </c>
      <c r="L2216" s="245" t="s">
        <v>568</v>
      </c>
      <c r="M2216"/>
      <c r="N2216"/>
      <c r="O2216"/>
      <c r="P2216"/>
      <c r="Q2216"/>
      <c r="R2216"/>
      <c r="S2216"/>
      <c r="T2216"/>
      <c r="U2216"/>
      <c r="V2216"/>
      <c r="W2216"/>
      <c r="X2216"/>
      <c r="Y2216"/>
      <c r="Z2216"/>
      <c r="AA2216"/>
      <c r="AB2216"/>
      <c r="AC2216"/>
      <c r="AD2216"/>
      <c r="AE2216"/>
      <c r="AF2216"/>
      <c r="AG2216"/>
      <c r="AH2216"/>
      <c r="AI2216"/>
      <c r="AJ2216"/>
      <c r="AK2216"/>
      <c r="AL2216"/>
      <c r="AM2216"/>
      <c r="AN2216"/>
      <c r="AO2216"/>
      <c r="AP2216"/>
      <c r="AQ2216"/>
      <c r="AR2216"/>
      <c r="AS2216"/>
      <c r="AT2216"/>
      <c r="AU2216"/>
      <c r="AV2216"/>
      <c r="AW2216"/>
      <c r="AX2216"/>
      <c r="AY2216"/>
      <c r="AZ2216"/>
      <c r="BA2216"/>
      <c r="BB2216"/>
      <c r="BC2216"/>
      <c r="BD2216"/>
      <c r="BE2216"/>
      <c r="BF2216"/>
      <c r="BG2216"/>
      <c r="BH2216"/>
      <c r="BI2216"/>
      <c r="BJ2216"/>
      <c r="BK2216"/>
      <c r="BL2216"/>
      <c r="BM2216"/>
      <c r="BN2216"/>
      <c r="BO2216"/>
    </row>
    <row r="2217" spans="1:67" ht="15" x14ac:dyDescent="0.25">
      <c r="A2217" s="245" t="s">
        <v>4831</v>
      </c>
      <c r="B2217" s="245" t="s">
        <v>4830</v>
      </c>
      <c r="C2217" s="245" t="s">
        <v>5109</v>
      </c>
      <c r="D2217" s="245" t="s">
        <v>5108</v>
      </c>
      <c r="E2217" s="246" t="s">
        <v>44</v>
      </c>
      <c r="F2217" s="245" t="s">
        <v>44</v>
      </c>
      <c r="G2217" s="245" t="s">
        <v>5226</v>
      </c>
      <c r="H2217" s="245" t="s">
        <v>11441</v>
      </c>
      <c r="I2217" s="245" t="s">
        <v>11</v>
      </c>
      <c r="J2217" s="245" t="s">
        <v>59</v>
      </c>
      <c r="K2217" s="246" t="s">
        <v>23699</v>
      </c>
      <c r="L2217" s="245" t="s">
        <v>568</v>
      </c>
      <c r="M2217"/>
      <c r="N2217"/>
      <c r="O2217"/>
      <c r="P2217"/>
      <c r="Q2217"/>
      <c r="R2217"/>
      <c r="S2217"/>
      <c r="T2217"/>
      <c r="U2217"/>
      <c r="V2217"/>
      <c r="W2217"/>
      <c r="X2217"/>
      <c r="Y2217"/>
      <c r="Z2217"/>
      <c r="AA2217"/>
      <c r="AB2217"/>
      <c r="AC2217"/>
      <c r="AD2217"/>
      <c r="AE2217"/>
      <c r="AF2217"/>
      <c r="AG2217"/>
      <c r="AH2217"/>
      <c r="AI2217"/>
      <c r="AJ2217"/>
      <c r="AK2217"/>
      <c r="AL2217"/>
      <c r="AM2217"/>
      <c r="AN2217"/>
      <c r="AO2217"/>
      <c r="AP2217"/>
      <c r="AQ2217"/>
      <c r="AR2217"/>
      <c r="AS2217"/>
      <c r="AT2217"/>
      <c r="AU2217"/>
      <c r="AV2217"/>
      <c r="AW2217"/>
      <c r="AX2217"/>
      <c r="AY2217"/>
      <c r="AZ2217"/>
      <c r="BA2217"/>
      <c r="BB2217"/>
      <c r="BC2217"/>
      <c r="BD2217"/>
      <c r="BE2217"/>
      <c r="BF2217"/>
      <c r="BG2217"/>
      <c r="BH2217"/>
      <c r="BI2217"/>
      <c r="BJ2217"/>
      <c r="BK2217"/>
      <c r="BL2217"/>
      <c r="BM2217"/>
      <c r="BN2217"/>
      <c r="BO2217"/>
    </row>
    <row r="2218" spans="1:67" ht="15" x14ac:dyDescent="0.25">
      <c r="A2218" s="245" t="s">
        <v>4831</v>
      </c>
      <c r="B2218" s="245" t="s">
        <v>4830</v>
      </c>
      <c r="C2218" s="245" t="s">
        <v>5109</v>
      </c>
      <c r="D2218" s="245" t="s">
        <v>5108</v>
      </c>
      <c r="E2218" s="246" t="s">
        <v>44</v>
      </c>
      <c r="F2218" s="245" t="s">
        <v>44</v>
      </c>
      <c r="G2218" s="245" t="s">
        <v>5225</v>
      </c>
      <c r="H2218" s="245" t="s">
        <v>11442</v>
      </c>
      <c r="I2218" s="245" t="s">
        <v>11</v>
      </c>
      <c r="J2218" s="245" t="s">
        <v>59</v>
      </c>
      <c r="K2218" s="246" t="s">
        <v>23700</v>
      </c>
      <c r="L2218" s="245" t="s">
        <v>568</v>
      </c>
      <c r="M2218"/>
      <c r="N2218"/>
      <c r="O2218"/>
      <c r="P2218"/>
      <c r="Q2218"/>
      <c r="R2218"/>
      <c r="S2218"/>
      <c r="T2218"/>
      <c r="U2218"/>
      <c r="V2218"/>
      <c r="W2218"/>
      <c r="X2218"/>
      <c r="Y2218"/>
      <c r="Z2218"/>
      <c r="AA2218"/>
      <c r="AB2218"/>
      <c r="AC2218"/>
      <c r="AD2218"/>
      <c r="AE2218"/>
      <c r="AF2218"/>
      <c r="AG2218"/>
      <c r="AH2218"/>
      <c r="AI2218"/>
      <c r="AJ2218"/>
      <c r="AK2218"/>
      <c r="AL2218"/>
      <c r="AM2218"/>
      <c r="AN2218"/>
      <c r="AO2218"/>
      <c r="AP2218"/>
      <c r="AQ2218"/>
      <c r="AR2218"/>
      <c r="AS2218"/>
      <c r="AT2218"/>
      <c r="AU2218"/>
      <c r="AV2218"/>
      <c r="AW2218"/>
      <c r="AX2218"/>
      <c r="AY2218"/>
      <c r="AZ2218"/>
      <c r="BA2218"/>
      <c r="BB2218"/>
      <c r="BC2218"/>
      <c r="BD2218"/>
      <c r="BE2218"/>
      <c r="BF2218"/>
      <c r="BG2218"/>
      <c r="BH2218"/>
      <c r="BI2218"/>
      <c r="BJ2218"/>
      <c r="BK2218"/>
      <c r="BL2218"/>
      <c r="BM2218"/>
      <c r="BN2218"/>
      <c r="BO2218"/>
    </row>
    <row r="2219" spans="1:67" ht="15" x14ac:dyDescent="0.25">
      <c r="A2219" s="245" t="s">
        <v>4831</v>
      </c>
      <c r="B2219" s="245" t="s">
        <v>4830</v>
      </c>
      <c r="C2219" s="245" t="s">
        <v>5109</v>
      </c>
      <c r="D2219" s="245" t="s">
        <v>5108</v>
      </c>
      <c r="E2219" s="246" t="s">
        <v>44</v>
      </c>
      <c r="F2219" s="245" t="s">
        <v>44</v>
      </c>
      <c r="G2219" s="245" t="s">
        <v>5224</v>
      </c>
      <c r="H2219" s="245" t="s">
        <v>11443</v>
      </c>
      <c r="I2219" s="245" t="s">
        <v>11</v>
      </c>
      <c r="J2219" s="245" t="s">
        <v>59</v>
      </c>
      <c r="K2219" s="246" t="s">
        <v>10263</v>
      </c>
      <c r="L2219" s="245" t="s">
        <v>568</v>
      </c>
      <c r="M2219"/>
      <c r="N2219"/>
      <c r="O2219"/>
      <c r="P2219"/>
      <c r="Q2219"/>
      <c r="R2219"/>
      <c r="S2219"/>
      <c r="T2219"/>
      <c r="U2219"/>
      <c r="V2219"/>
      <c r="W2219"/>
      <c r="X2219"/>
      <c r="Y2219"/>
      <c r="Z2219"/>
      <c r="AA2219"/>
      <c r="AB2219"/>
      <c r="AC2219"/>
      <c r="AD2219"/>
      <c r="AE2219"/>
      <c r="AF2219"/>
      <c r="AG2219"/>
      <c r="AH2219"/>
      <c r="AI2219"/>
      <c r="AJ2219"/>
      <c r="AK2219"/>
      <c r="AL2219"/>
      <c r="AM2219"/>
      <c r="AN2219"/>
      <c r="AO2219"/>
      <c r="AP2219"/>
      <c r="AQ2219"/>
      <c r="AR2219"/>
      <c r="AS2219"/>
      <c r="AT2219"/>
      <c r="AU2219"/>
      <c r="AV2219"/>
      <c r="AW2219"/>
      <c r="AX2219"/>
      <c r="AY2219"/>
      <c r="AZ2219"/>
      <c r="BA2219"/>
      <c r="BB2219"/>
      <c r="BC2219"/>
      <c r="BD2219"/>
      <c r="BE2219"/>
      <c r="BF2219"/>
      <c r="BG2219"/>
      <c r="BH2219"/>
      <c r="BI2219"/>
      <c r="BJ2219"/>
      <c r="BK2219"/>
      <c r="BL2219"/>
      <c r="BM2219"/>
      <c r="BN2219"/>
      <c r="BO2219"/>
    </row>
    <row r="2220" spans="1:67" ht="15" x14ac:dyDescent="0.25">
      <c r="A2220" s="245" t="s">
        <v>4831</v>
      </c>
      <c r="B2220" s="245" t="s">
        <v>4830</v>
      </c>
      <c r="C2220" s="245" t="s">
        <v>5109</v>
      </c>
      <c r="D2220" s="245" t="s">
        <v>5108</v>
      </c>
      <c r="E2220" s="246" t="s">
        <v>44</v>
      </c>
      <c r="F2220" s="245" t="s">
        <v>44</v>
      </c>
      <c r="G2220" s="245" t="s">
        <v>5223</v>
      </c>
      <c r="H2220" s="245" t="s">
        <v>11444</v>
      </c>
      <c r="I2220" s="245" t="s">
        <v>11</v>
      </c>
      <c r="J2220" s="245" t="s">
        <v>59</v>
      </c>
      <c r="K2220" s="246" t="s">
        <v>14228</v>
      </c>
      <c r="L2220" s="245" t="s">
        <v>568</v>
      </c>
      <c r="M2220"/>
      <c r="N2220"/>
      <c r="O2220"/>
      <c r="P2220"/>
      <c r="Q2220"/>
      <c r="R2220"/>
      <c r="S2220"/>
      <c r="T2220"/>
      <c r="U2220"/>
      <c r="V2220"/>
      <c r="W2220"/>
      <c r="X2220"/>
      <c r="Y2220"/>
      <c r="Z2220"/>
      <c r="AA2220"/>
      <c r="AB2220"/>
      <c r="AC2220"/>
      <c r="AD2220"/>
      <c r="AE2220"/>
      <c r="AF2220"/>
      <c r="AG2220"/>
      <c r="AH2220"/>
      <c r="AI2220"/>
      <c r="AJ2220"/>
      <c r="AK2220"/>
      <c r="AL2220"/>
      <c r="AM2220"/>
      <c r="AN2220"/>
      <c r="AO2220"/>
      <c r="AP2220"/>
      <c r="AQ2220"/>
      <c r="AR2220"/>
      <c r="AS2220"/>
      <c r="AT2220"/>
      <c r="AU2220"/>
      <c r="AV2220"/>
      <c r="AW2220"/>
      <c r="AX2220"/>
      <c r="AY2220"/>
      <c r="AZ2220"/>
      <c r="BA2220"/>
      <c r="BB2220"/>
      <c r="BC2220"/>
      <c r="BD2220"/>
      <c r="BE2220"/>
      <c r="BF2220"/>
      <c r="BG2220"/>
      <c r="BH2220"/>
      <c r="BI2220"/>
      <c r="BJ2220"/>
      <c r="BK2220"/>
      <c r="BL2220"/>
      <c r="BM2220"/>
      <c r="BN2220"/>
      <c r="BO2220"/>
    </row>
    <row r="2221" spans="1:67" ht="15" x14ac:dyDescent="0.25">
      <c r="A2221" s="245" t="s">
        <v>4831</v>
      </c>
      <c r="B2221" s="245" t="s">
        <v>4830</v>
      </c>
      <c r="C2221" s="245" t="s">
        <v>5109</v>
      </c>
      <c r="D2221" s="245" t="s">
        <v>5108</v>
      </c>
      <c r="E2221" s="246" t="s">
        <v>44</v>
      </c>
      <c r="F2221" s="245" t="s">
        <v>44</v>
      </c>
      <c r="G2221" s="245" t="s">
        <v>5221</v>
      </c>
      <c r="H2221" s="245" t="s">
        <v>11446</v>
      </c>
      <c r="I2221" s="245" t="s">
        <v>11</v>
      </c>
      <c r="J2221" s="245" t="s">
        <v>59</v>
      </c>
      <c r="K2221" s="246" t="s">
        <v>8828</v>
      </c>
      <c r="L2221" s="245" t="s">
        <v>568</v>
      </c>
      <c r="M2221"/>
      <c r="N2221"/>
      <c r="O2221"/>
      <c r="P2221"/>
      <c r="Q2221"/>
      <c r="R2221"/>
      <c r="S2221"/>
      <c r="T2221"/>
      <c r="U2221"/>
      <c r="V2221"/>
      <c r="W2221"/>
      <c r="X2221"/>
      <c r="Y2221"/>
      <c r="Z2221"/>
      <c r="AA2221"/>
      <c r="AB2221"/>
      <c r="AC2221"/>
      <c r="AD2221"/>
      <c r="AE2221"/>
      <c r="AF2221"/>
      <c r="AG2221"/>
      <c r="AH2221"/>
      <c r="AI2221"/>
      <c r="AJ2221"/>
      <c r="AK2221"/>
      <c r="AL2221"/>
      <c r="AM2221"/>
      <c r="AN2221"/>
      <c r="AO2221"/>
      <c r="AP2221"/>
      <c r="AQ2221"/>
      <c r="AR2221"/>
      <c r="AS2221"/>
      <c r="AT2221"/>
      <c r="AU2221"/>
      <c r="AV2221"/>
      <c r="AW2221"/>
      <c r="AX2221"/>
      <c r="AY2221"/>
      <c r="AZ2221"/>
      <c r="BA2221"/>
      <c r="BB2221"/>
      <c r="BC2221"/>
      <c r="BD2221"/>
      <c r="BE2221"/>
      <c r="BF2221"/>
      <c r="BG2221"/>
      <c r="BH2221"/>
      <c r="BI2221"/>
      <c r="BJ2221"/>
      <c r="BK2221"/>
      <c r="BL2221"/>
      <c r="BM2221"/>
      <c r="BN2221"/>
      <c r="BO2221"/>
    </row>
    <row r="2222" spans="1:67" ht="15" x14ac:dyDescent="0.25">
      <c r="A2222" s="245" t="s">
        <v>4831</v>
      </c>
      <c r="B2222" s="245" t="s">
        <v>4830</v>
      </c>
      <c r="C2222" s="245" t="s">
        <v>5109</v>
      </c>
      <c r="D2222" s="245" t="s">
        <v>5108</v>
      </c>
      <c r="E2222" s="246" t="s">
        <v>44</v>
      </c>
      <c r="F2222" s="245" t="s">
        <v>44</v>
      </c>
      <c r="G2222" s="245" t="s">
        <v>5220</v>
      </c>
      <c r="H2222" s="245" t="s">
        <v>11447</v>
      </c>
      <c r="I2222" s="245" t="s">
        <v>11</v>
      </c>
      <c r="J2222" s="245" t="s">
        <v>59</v>
      </c>
      <c r="K2222" s="246" t="s">
        <v>18255</v>
      </c>
      <c r="L2222" s="245" t="s">
        <v>568</v>
      </c>
      <c r="M2222"/>
      <c r="N2222"/>
      <c r="O2222"/>
      <c r="P2222"/>
      <c r="Q2222"/>
      <c r="R2222"/>
      <c r="S2222"/>
      <c r="T2222"/>
      <c r="U2222"/>
      <c r="V2222"/>
      <c r="W2222"/>
      <c r="X2222"/>
      <c r="Y2222"/>
      <c r="Z2222"/>
      <c r="AA2222"/>
      <c r="AB2222"/>
      <c r="AC2222"/>
      <c r="AD2222"/>
      <c r="AE2222"/>
      <c r="AF2222"/>
      <c r="AG2222"/>
      <c r="AH2222"/>
      <c r="AI2222"/>
      <c r="AJ2222"/>
      <c r="AK2222"/>
      <c r="AL2222"/>
      <c r="AM2222"/>
      <c r="AN2222"/>
      <c r="AO2222"/>
      <c r="AP2222"/>
      <c r="AQ2222"/>
      <c r="AR2222"/>
      <c r="AS2222"/>
      <c r="AT2222"/>
      <c r="AU2222"/>
      <c r="AV2222"/>
      <c r="AW2222"/>
      <c r="AX2222"/>
      <c r="AY2222"/>
      <c r="AZ2222"/>
      <c r="BA2222"/>
      <c r="BB2222"/>
      <c r="BC2222"/>
      <c r="BD2222"/>
      <c r="BE2222"/>
      <c r="BF2222"/>
      <c r="BG2222"/>
      <c r="BH2222"/>
      <c r="BI2222"/>
      <c r="BJ2222"/>
      <c r="BK2222"/>
      <c r="BL2222"/>
      <c r="BM2222"/>
      <c r="BN2222"/>
      <c r="BO2222"/>
    </row>
    <row r="2223" spans="1:67" ht="15" x14ac:dyDescent="0.25">
      <c r="A2223" s="245" t="s">
        <v>4831</v>
      </c>
      <c r="B2223" s="245" t="s">
        <v>4830</v>
      </c>
      <c r="C2223" s="245" t="s">
        <v>5109</v>
      </c>
      <c r="D2223" s="245" t="s">
        <v>5108</v>
      </c>
      <c r="E2223" s="246" t="s">
        <v>44</v>
      </c>
      <c r="F2223" s="245" t="s">
        <v>44</v>
      </c>
      <c r="G2223" s="245" t="s">
        <v>5219</v>
      </c>
      <c r="H2223" s="245" t="s">
        <v>11448</v>
      </c>
      <c r="I2223" s="245" t="s">
        <v>11</v>
      </c>
      <c r="J2223" s="245" t="s">
        <v>59</v>
      </c>
      <c r="K2223" s="246" t="s">
        <v>23387</v>
      </c>
      <c r="L2223" s="245" t="s">
        <v>568</v>
      </c>
      <c r="M2223"/>
      <c r="N2223"/>
      <c r="O2223"/>
      <c r="P2223"/>
      <c r="Q2223"/>
      <c r="R2223"/>
      <c r="S2223"/>
      <c r="T2223"/>
      <c r="U2223"/>
      <c r="V2223"/>
      <c r="W2223"/>
      <c r="X2223"/>
      <c r="Y2223"/>
      <c r="Z2223"/>
      <c r="AA2223"/>
      <c r="AB2223"/>
      <c r="AC2223"/>
      <c r="AD2223"/>
      <c r="AE2223"/>
      <c r="AF2223"/>
      <c r="AG2223"/>
      <c r="AH2223"/>
      <c r="AI2223"/>
      <c r="AJ2223"/>
      <c r="AK2223"/>
      <c r="AL2223"/>
      <c r="AM2223"/>
      <c r="AN2223"/>
      <c r="AO2223"/>
      <c r="AP2223"/>
      <c r="AQ2223"/>
      <c r="AR2223"/>
      <c r="AS2223"/>
      <c r="AT2223"/>
      <c r="AU2223"/>
      <c r="AV2223"/>
      <c r="AW2223"/>
      <c r="AX2223"/>
      <c r="AY2223"/>
      <c r="AZ2223"/>
      <c r="BA2223"/>
      <c r="BB2223"/>
      <c r="BC2223"/>
      <c r="BD2223"/>
      <c r="BE2223"/>
      <c r="BF2223"/>
      <c r="BG2223"/>
      <c r="BH2223"/>
      <c r="BI2223"/>
      <c r="BJ2223"/>
      <c r="BK2223"/>
      <c r="BL2223"/>
      <c r="BM2223"/>
      <c r="BN2223"/>
      <c r="BO2223"/>
    </row>
    <row r="2224" spans="1:67" ht="15" x14ac:dyDescent="0.25">
      <c r="A2224" s="245" t="s">
        <v>4831</v>
      </c>
      <c r="B2224" s="245" t="s">
        <v>4830</v>
      </c>
      <c r="C2224" s="245" t="s">
        <v>5109</v>
      </c>
      <c r="D2224" s="245" t="s">
        <v>5108</v>
      </c>
      <c r="E2224" s="246" t="s">
        <v>44</v>
      </c>
      <c r="F2224" s="245" t="s">
        <v>44</v>
      </c>
      <c r="G2224" s="245" t="s">
        <v>5218</v>
      </c>
      <c r="H2224" s="245" t="s">
        <v>11449</v>
      </c>
      <c r="I2224" s="245" t="s">
        <v>11</v>
      </c>
      <c r="J2224" s="245" t="s">
        <v>59</v>
      </c>
      <c r="K2224" s="246" t="s">
        <v>23701</v>
      </c>
      <c r="L2224" s="245" t="s">
        <v>568</v>
      </c>
      <c r="M2224"/>
      <c r="N2224"/>
      <c r="O2224"/>
      <c r="P2224"/>
      <c r="Q2224"/>
      <c r="R2224"/>
      <c r="S2224"/>
      <c r="T2224"/>
      <c r="U2224"/>
      <c r="V2224"/>
      <c r="W2224"/>
      <c r="X2224"/>
      <c r="Y2224"/>
      <c r="Z2224"/>
      <c r="AA2224"/>
      <c r="AB2224"/>
      <c r="AC2224"/>
      <c r="AD2224"/>
      <c r="AE2224"/>
      <c r="AF2224"/>
      <c r="AG2224"/>
      <c r="AH2224"/>
      <c r="AI2224"/>
      <c r="AJ2224"/>
      <c r="AK2224"/>
      <c r="AL2224"/>
      <c r="AM2224"/>
      <c r="AN2224"/>
      <c r="AO2224"/>
      <c r="AP2224"/>
      <c r="AQ2224"/>
      <c r="AR2224"/>
      <c r="AS2224"/>
      <c r="AT2224"/>
      <c r="AU2224"/>
      <c r="AV2224"/>
      <c r="AW2224"/>
      <c r="AX2224"/>
      <c r="AY2224"/>
      <c r="AZ2224"/>
      <c r="BA2224"/>
      <c r="BB2224"/>
      <c r="BC2224"/>
      <c r="BD2224"/>
      <c r="BE2224"/>
      <c r="BF2224"/>
      <c r="BG2224"/>
      <c r="BH2224"/>
      <c r="BI2224"/>
      <c r="BJ2224"/>
      <c r="BK2224"/>
      <c r="BL2224"/>
      <c r="BM2224"/>
      <c r="BN2224"/>
      <c r="BO2224"/>
    </row>
    <row r="2225" spans="1:67" ht="15" x14ac:dyDescent="0.25">
      <c r="A2225" s="245" t="s">
        <v>4831</v>
      </c>
      <c r="B2225" s="245" t="s">
        <v>4830</v>
      </c>
      <c r="C2225" s="245" t="s">
        <v>5109</v>
      </c>
      <c r="D2225" s="245" t="s">
        <v>5108</v>
      </c>
      <c r="E2225" s="246" t="s">
        <v>44</v>
      </c>
      <c r="F2225" s="245" t="s">
        <v>44</v>
      </c>
      <c r="G2225" s="245" t="s">
        <v>5217</v>
      </c>
      <c r="H2225" s="245" t="s">
        <v>11451</v>
      </c>
      <c r="I2225" s="245" t="s">
        <v>11</v>
      </c>
      <c r="J2225" s="245" t="s">
        <v>59</v>
      </c>
      <c r="K2225" s="246" t="s">
        <v>17003</v>
      </c>
      <c r="L2225" s="245" t="s">
        <v>568</v>
      </c>
      <c r="M2225"/>
      <c r="N2225"/>
      <c r="O2225"/>
      <c r="P2225"/>
      <c r="Q2225"/>
      <c r="R2225"/>
      <c r="S2225"/>
      <c r="T2225"/>
      <c r="U2225"/>
      <c r="V2225"/>
      <c r="W2225"/>
      <c r="X2225"/>
      <c r="Y2225"/>
      <c r="Z2225"/>
      <c r="AA2225"/>
      <c r="AB2225"/>
      <c r="AC2225"/>
      <c r="AD2225"/>
      <c r="AE2225"/>
      <c r="AF2225"/>
      <c r="AG2225"/>
      <c r="AH2225"/>
      <c r="AI2225"/>
      <c r="AJ2225"/>
      <c r="AK2225"/>
      <c r="AL2225"/>
      <c r="AM2225"/>
      <c r="AN2225"/>
      <c r="AO2225"/>
      <c r="AP2225"/>
      <c r="AQ2225"/>
      <c r="AR2225"/>
      <c r="AS2225"/>
      <c r="AT2225"/>
      <c r="AU2225"/>
      <c r="AV2225"/>
      <c r="AW2225"/>
      <c r="AX2225"/>
      <c r="AY2225"/>
      <c r="AZ2225"/>
      <c r="BA2225"/>
      <c r="BB2225"/>
      <c r="BC2225"/>
      <c r="BD2225"/>
      <c r="BE2225"/>
      <c r="BF2225"/>
      <c r="BG2225"/>
      <c r="BH2225"/>
      <c r="BI2225"/>
      <c r="BJ2225"/>
      <c r="BK2225"/>
      <c r="BL2225"/>
      <c r="BM2225"/>
      <c r="BN2225"/>
      <c r="BO2225"/>
    </row>
    <row r="2226" spans="1:67" ht="15" x14ac:dyDescent="0.25">
      <c r="A2226" s="245" t="s">
        <v>4831</v>
      </c>
      <c r="B2226" s="245" t="s">
        <v>4830</v>
      </c>
      <c r="C2226" s="245" t="s">
        <v>5109</v>
      </c>
      <c r="D2226" s="245" t="s">
        <v>5108</v>
      </c>
      <c r="E2226" s="246" t="s">
        <v>44</v>
      </c>
      <c r="F2226" s="245" t="s">
        <v>44</v>
      </c>
      <c r="G2226" s="245" t="s">
        <v>5216</v>
      </c>
      <c r="H2226" s="245" t="s">
        <v>11452</v>
      </c>
      <c r="I2226" s="245" t="s">
        <v>11</v>
      </c>
      <c r="J2226" s="245" t="s">
        <v>59</v>
      </c>
      <c r="K2226" s="246" t="s">
        <v>12155</v>
      </c>
      <c r="L2226" s="245" t="s">
        <v>568</v>
      </c>
      <c r="M2226"/>
      <c r="N2226"/>
      <c r="O2226"/>
      <c r="P2226"/>
      <c r="Q2226"/>
      <c r="R2226"/>
      <c r="S2226"/>
      <c r="T2226"/>
      <c r="U2226"/>
      <c r="V2226"/>
      <c r="W2226"/>
      <c r="X2226"/>
      <c r="Y2226"/>
      <c r="Z2226"/>
      <c r="AA2226"/>
      <c r="AB2226"/>
      <c r="AC2226"/>
      <c r="AD2226"/>
      <c r="AE2226"/>
      <c r="AF2226"/>
      <c r="AG2226"/>
      <c r="AH2226"/>
      <c r="AI2226"/>
      <c r="AJ2226"/>
      <c r="AK2226"/>
      <c r="AL2226"/>
      <c r="AM2226"/>
      <c r="AN2226"/>
      <c r="AO2226"/>
      <c r="AP2226"/>
      <c r="AQ2226"/>
      <c r="AR2226"/>
      <c r="AS2226"/>
      <c r="AT2226"/>
      <c r="AU2226"/>
      <c r="AV2226"/>
      <c r="AW2226"/>
      <c r="AX2226"/>
      <c r="AY2226"/>
      <c r="AZ2226"/>
      <c r="BA2226"/>
      <c r="BB2226"/>
      <c r="BC2226"/>
      <c r="BD2226"/>
      <c r="BE2226"/>
      <c r="BF2226"/>
      <c r="BG2226"/>
      <c r="BH2226"/>
      <c r="BI2226"/>
      <c r="BJ2226"/>
      <c r="BK2226"/>
      <c r="BL2226"/>
      <c r="BM2226"/>
      <c r="BN2226"/>
      <c r="BO2226"/>
    </row>
    <row r="2227" spans="1:67" ht="15" x14ac:dyDescent="0.25">
      <c r="A2227" s="245" t="s">
        <v>4831</v>
      </c>
      <c r="B2227" s="245" t="s">
        <v>4830</v>
      </c>
      <c r="C2227" s="245" t="s">
        <v>5109</v>
      </c>
      <c r="D2227" s="245" t="s">
        <v>5108</v>
      </c>
      <c r="E2227" s="246" t="s">
        <v>44</v>
      </c>
      <c r="F2227" s="245" t="s">
        <v>44</v>
      </c>
      <c r="G2227" s="245" t="s">
        <v>5215</v>
      </c>
      <c r="H2227" s="245" t="s">
        <v>11453</v>
      </c>
      <c r="I2227" s="245" t="s">
        <v>11</v>
      </c>
      <c r="J2227" s="245" t="s">
        <v>59</v>
      </c>
      <c r="K2227" s="246" t="s">
        <v>10274</v>
      </c>
      <c r="L2227" s="245" t="s">
        <v>568</v>
      </c>
      <c r="M2227"/>
      <c r="N2227"/>
      <c r="O2227"/>
      <c r="P2227"/>
      <c r="Q2227"/>
      <c r="R2227"/>
      <c r="S2227"/>
      <c r="T2227"/>
      <c r="U2227"/>
      <c r="V2227"/>
      <c r="W2227"/>
      <c r="X2227"/>
      <c r="Y2227"/>
      <c r="Z2227"/>
      <c r="AA2227"/>
      <c r="AB2227"/>
      <c r="AC2227"/>
      <c r="AD2227"/>
      <c r="AE2227"/>
      <c r="AF2227"/>
      <c r="AG2227"/>
      <c r="AH2227"/>
      <c r="AI2227"/>
      <c r="AJ2227"/>
      <c r="AK2227"/>
      <c r="AL2227"/>
      <c r="AM2227"/>
      <c r="AN2227"/>
      <c r="AO2227"/>
      <c r="AP2227"/>
      <c r="AQ2227"/>
      <c r="AR2227"/>
      <c r="AS2227"/>
      <c r="AT2227"/>
      <c r="AU2227"/>
      <c r="AV2227"/>
      <c r="AW2227"/>
      <c r="AX2227"/>
      <c r="AY2227"/>
      <c r="AZ2227"/>
      <c r="BA2227"/>
      <c r="BB2227"/>
      <c r="BC2227"/>
      <c r="BD2227"/>
      <c r="BE2227"/>
      <c r="BF2227"/>
      <c r="BG2227"/>
      <c r="BH2227"/>
      <c r="BI2227"/>
      <c r="BJ2227"/>
      <c r="BK2227"/>
      <c r="BL2227"/>
      <c r="BM2227"/>
      <c r="BN2227"/>
      <c r="BO2227"/>
    </row>
    <row r="2228" spans="1:67" ht="15" x14ac:dyDescent="0.25">
      <c r="A2228" s="245" t="s">
        <v>4831</v>
      </c>
      <c r="B2228" s="245" t="s">
        <v>4830</v>
      </c>
      <c r="C2228" s="245" t="s">
        <v>5109</v>
      </c>
      <c r="D2228" s="245" t="s">
        <v>5108</v>
      </c>
      <c r="E2228" s="246" t="s">
        <v>44</v>
      </c>
      <c r="F2228" s="245" t="s">
        <v>44</v>
      </c>
      <c r="G2228" s="245" t="s">
        <v>5214</v>
      </c>
      <c r="H2228" s="245" t="s">
        <v>11454</v>
      </c>
      <c r="I2228" s="245" t="s">
        <v>11</v>
      </c>
      <c r="J2228" s="245" t="s">
        <v>59</v>
      </c>
      <c r="K2228" s="246" t="s">
        <v>23702</v>
      </c>
      <c r="L2228" s="245" t="s">
        <v>568</v>
      </c>
      <c r="M2228"/>
      <c r="N2228"/>
      <c r="O2228"/>
      <c r="P2228"/>
      <c r="Q2228"/>
      <c r="R2228"/>
      <c r="S2228"/>
      <c r="T2228"/>
      <c r="U2228"/>
      <c r="V2228"/>
      <c r="W2228"/>
      <c r="X2228"/>
      <c r="Y2228"/>
      <c r="Z2228"/>
      <c r="AA2228"/>
      <c r="AB2228"/>
      <c r="AC2228"/>
      <c r="AD2228"/>
      <c r="AE2228"/>
      <c r="AF2228"/>
      <c r="AG2228"/>
      <c r="AH2228"/>
      <c r="AI2228"/>
      <c r="AJ2228"/>
      <c r="AK2228"/>
      <c r="AL2228"/>
      <c r="AM2228"/>
      <c r="AN2228"/>
      <c r="AO2228"/>
      <c r="AP2228"/>
      <c r="AQ2228"/>
      <c r="AR2228"/>
      <c r="AS2228"/>
      <c r="AT2228"/>
      <c r="AU2228"/>
      <c r="AV2228"/>
      <c r="AW2228"/>
      <c r="AX2228"/>
      <c r="AY2228"/>
      <c r="AZ2228"/>
      <c r="BA2228"/>
      <c r="BB2228"/>
      <c r="BC2228"/>
      <c r="BD2228"/>
      <c r="BE2228"/>
      <c r="BF2228"/>
      <c r="BG2228"/>
      <c r="BH2228"/>
      <c r="BI2228"/>
      <c r="BJ2228"/>
      <c r="BK2228"/>
      <c r="BL2228"/>
      <c r="BM2228"/>
      <c r="BN2228"/>
      <c r="BO2228"/>
    </row>
    <row r="2229" spans="1:67" ht="15" x14ac:dyDescent="0.25">
      <c r="A2229" s="245" t="s">
        <v>4831</v>
      </c>
      <c r="B2229" s="245" t="s">
        <v>4830</v>
      </c>
      <c r="C2229" s="245" t="s">
        <v>5109</v>
      </c>
      <c r="D2229" s="245" t="s">
        <v>5108</v>
      </c>
      <c r="E2229" s="246" t="s">
        <v>44</v>
      </c>
      <c r="F2229" s="245" t="s">
        <v>44</v>
      </c>
      <c r="G2229" s="245" t="s">
        <v>5213</v>
      </c>
      <c r="H2229" s="245" t="s">
        <v>11455</v>
      </c>
      <c r="I2229" s="245" t="s">
        <v>11</v>
      </c>
      <c r="J2229" s="245" t="s">
        <v>59</v>
      </c>
      <c r="K2229" s="246" t="s">
        <v>23703</v>
      </c>
      <c r="L2229" s="245" t="s">
        <v>568</v>
      </c>
      <c r="M2229"/>
      <c r="N2229"/>
      <c r="O2229"/>
      <c r="P2229"/>
      <c r="Q2229"/>
      <c r="R2229"/>
      <c r="S2229"/>
      <c r="T2229"/>
      <c r="U2229"/>
      <c r="V2229"/>
      <c r="W2229"/>
      <c r="X2229"/>
      <c r="Y2229"/>
      <c r="Z2229"/>
      <c r="AA2229"/>
      <c r="AB2229"/>
      <c r="AC2229"/>
      <c r="AD2229"/>
      <c r="AE2229"/>
      <c r="AF2229"/>
      <c r="AG2229"/>
      <c r="AH2229"/>
      <c r="AI2229"/>
      <c r="AJ2229"/>
      <c r="AK2229"/>
      <c r="AL2229"/>
      <c r="AM2229"/>
      <c r="AN2229"/>
      <c r="AO2229"/>
      <c r="AP2229"/>
      <c r="AQ2229"/>
      <c r="AR2229"/>
      <c r="AS2229"/>
      <c r="AT2229"/>
      <c r="AU2229"/>
      <c r="AV2229"/>
      <c r="AW2229"/>
      <c r="AX2229"/>
      <c r="AY2229"/>
      <c r="AZ2229"/>
      <c r="BA2229"/>
      <c r="BB2229"/>
      <c r="BC2229"/>
      <c r="BD2229"/>
      <c r="BE2229"/>
      <c r="BF2229"/>
      <c r="BG2229"/>
      <c r="BH2229"/>
      <c r="BI2229"/>
      <c r="BJ2229"/>
      <c r="BK2229"/>
      <c r="BL2229"/>
      <c r="BM2229"/>
      <c r="BN2229"/>
      <c r="BO2229"/>
    </row>
    <row r="2230" spans="1:67" ht="15" x14ac:dyDescent="0.25">
      <c r="A2230" s="245" t="s">
        <v>4831</v>
      </c>
      <c r="B2230" s="245" t="s">
        <v>4830</v>
      </c>
      <c r="C2230" s="245" t="s">
        <v>5109</v>
      </c>
      <c r="D2230" s="245" t="s">
        <v>5108</v>
      </c>
      <c r="E2230" s="246" t="s">
        <v>44</v>
      </c>
      <c r="F2230" s="245" t="s">
        <v>44</v>
      </c>
      <c r="G2230" s="245" t="s">
        <v>5212</v>
      </c>
      <c r="H2230" s="245" t="s">
        <v>11456</v>
      </c>
      <c r="I2230" s="245" t="s">
        <v>11</v>
      </c>
      <c r="J2230" s="245" t="s">
        <v>59</v>
      </c>
      <c r="K2230" s="246" t="s">
        <v>23704</v>
      </c>
      <c r="L2230" s="245" t="s">
        <v>568</v>
      </c>
      <c r="M2230"/>
      <c r="N2230"/>
      <c r="O2230"/>
      <c r="P2230"/>
      <c r="Q2230"/>
      <c r="R2230"/>
      <c r="S2230"/>
      <c r="T2230"/>
      <c r="U2230"/>
      <c r="V2230"/>
      <c r="W2230"/>
      <c r="X2230"/>
      <c r="Y2230"/>
      <c r="Z2230"/>
      <c r="AA2230"/>
      <c r="AB2230"/>
      <c r="AC2230"/>
      <c r="AD2230"/>
      <c r="AE2230"/>
      <c r="AF2230"/>
      <c r="AG2230"/>
      <c r="AH2230"/>
      <c r="AI2230"/>
      <c r="AJ2230"/>
      <c r="AK2230"/>
      <c r="AL2230"/>
      <c r="AM2230"/>
      <c r="AN2230"/>
      <c r="AO2230"/>
      <c r="AP2230"/>
      <c r="AQ2230"/>
      <c r="AR2230"/>
      <c r="AS2230"/>
      <c r="AT2230"/>
      <c r="AU2230"/>
      <c r="AV2230"/>
      <c r="AW2230"/>
      <c r="AX2230"/>
      <c r="AY2230"/>
      <c r="AZ2230"/>
      <c r="BA2230"/>
      <c r="BB2230"/>
      <c r="BC2230"/>
      <c r="BD2230"/>
      <c r="BE2230"/>
      <c r="BF2230"/>
      <c r="BG2230"/>
      <c r="BH2230"/>
      <c r="BI2230"/>
      <c r="BJ2230"/>
      <c r="BK2230"/>
      <c r="BL2230"/>
      <c r="BM2230"/>
      <c r="BN2230"/>
      <c r="BO2230"/>
    </row>
    <row r="2231" spans="1:67" ht="15" x14ac:dyDescent="0.25">
      <c r="A2231" s="245" t="s">
        <v>4831</v>
      </c>
      <c r="B2231" s="245" t="s">
        <v>4830</v>
      </c>
      <c r="C2231" s="245" t="s">
        <v>5109</v>
      </c>
      <c r="D2231" s="245" t="s">
        <v>5108</v>
      </c>
      <c r="E2231" s="246" t="s">
        <v>44</v>
      </c>
      <c r="F2231" s="245" t="s">
        <v>44</v>
      </c>
      <c r="G2231" s="245" t="s">
        <v>5211</v>
      </c>
      <c r="H2231" s="245" t="s">
        <v>11457</v>
      </c>
      <c r="I2231" s="245" t="s">
        <v>11</v>
      </c>
      <c r="J2231" s="245" t="s">
        <v>59</v>
      </c>
      <c r="K2231" s="246" t="s">
        <v>23705</v>
      </c>
      <c r="L2231" s="245" t="s">
        <v>568</v>
      </c>
      <c r="M2231"/>
      <c r="N2231"/>
      <c r="O2231"/>
      <c r="P2231"/>
      <c r="Q2231"/>
      <c r="R2231"/>
      <c r="S2231"/>
      <c r="T2231"/>
      <c r="U2231"/>
      <c r="V2231"/>
      <c r="W2231"/>
      <c r="X2231"/>
      <c r="Y2231"/>
      <c r="Z2231"/>
      <c r="AA2231"/>
      <c r="AB2231"/>
      <c r="AC2231"/>
      <c r="AD2231"/>
      <c r="AE2231"/>
      <c r="AF2231"/>
      <c r="AG2231"/>
      <c r="AH2231"/>
      <c r="AI2231"/>
      <c r="AJ2231"/>
      <c r="AK2231"/>
      <c r="AL2231"/>
      <c r="AM2231"/>
      <c r="AN2231"/>
      <c r="AO2231"/>
      <c r="AP2231"/>
      <c r="AQ2231"/>
      <c r="AR2231"/>
      <c r="AS2231"/>
      <c r="AT2231"/>
      <c r="AU2231"/>
      <c r="AV2231"/>
      <c r="AW2231"/>
      <c r="AX2231"/>
      <c r="AY2231"/>
      <c r="AZ2231"/>
      <c r="BA2231"/>
      <c r="BB2231"/>
      <c r="BC2231"/>
      <c r="BD2231"/>
      <c r="BE2231"/>
      <c r="BF2231"/>
      <c r="BG2231"/>
      <c r="BH2231"/>
      <c r="BI2231"/>
      <c r="BJ2231"/>
      <c r="BK2231"/>
      <c r="BL2231"/>
      <c r="BM2231"/>
      <c r="BN2231"/>
      <c r="BO2231"/>
    </row>
    <row r="2232" spans="1:67" ht="15" x14ac:dyDescent="0.25">
      <c r="A2232" s="245" t="s">
        <v>4831</v>
      </c>
      <c r="B2232" s="245" t="s">
        <v>4830</v>
      </c>
      <c r="C2232" s="245" t="s">
        <v>5109</v>
      </c>
      <c r="D2232" s="245" t="s">
        <v>5108</v>
      </c>
      <c r="E2232" s="246" t="s">
        <v>44</v>
      </c>
      <c r="F2232" s="245" t="s">
        <v>44</v>
      </c>
      <c r="G2232" s="245" t="s">
        <v>5210</v>
      </c>
      <c r="H2232" s="245" t="s">
        <v>11459</v>
      </c>
      <c r="I2232" s="245" t="s">
        <v>11</v>
      </c>
      <c r="J2232" s="245" t="s">
        <v>59</v>
      </c>
      <c r="K2232" s="246" t="s">
        <v>23706</v>
      </c>
      <c r="L2232" s="245" t="s">
        <v>568</v>
      </c>
      <c r="M2232"/>
      <c r="N2232"/>
      <c r="O2232"/>
      <c r="P2232"/>
      <c r="Q2232"/>
      <c r="R2232"/>
      <c r="S2232"/>
      <c r="T2232"/>
      <c r="U2232"/>
      <c r="V2232"/>
      <c r="W2232"/>
      <c r="X2232"/>
      <c r="Y2232"/>
      <c r="Z2232"/>
      <c r="AA2232"/>
      <c r="AB2232"/>
      <c r="AC2232"/>
      <c r="AD2232"/>
      <c r="AE2232"/>
      <c r="AF2232"/>
      <c r="AG2232"/>
      <c r="AH2232"/>
      <c r="AI2232"/>
      <c r="AJ2232"/>
      <c r="AK2232"/>
      <c r="AL2232"/>
      <c r="AM2232"/>
      <c r="AN2232"/>
      <c r="AO2232"/>
      <c r="AP2232"/>
      <c r="AQ2232"/>
      <c r="AR2232"/>
      <c r="AS2232"/>
      <c r="AT2232"/>
      <c r="AU2232"/>
      <c r="AV2232"/>
      <c r="AW2232"/>
      <c r="AX2232"/>
      <c r="AY2232"/>
      <c r="AZ2232"/>
      <c r="BA2232"/>
      <c r="BB2232"/>
      <c r="BC2232"/>
      <c r="BD2232"/>
      <c r="BE2232"/>
      <c r="BF2232"/>
      <c r="BG2232"/>
      <c r="BH2232"/>
      <c r="BI2232"/>
      <c r="BJ2232"/>
      <c r="BK2232"/>
      <c r="BL2232"/>
      <c r="BM2232"/>
      <c r="BN2232"/>
      <c r="BO2232"/>
    </row>
    <row r="2233" spans="1:67" ht="15" x14ac:dyDescent="0.25">
      <c r="A2233" s="245" t="s">
        <v>4831</v>
      </c>
      <c r="B2233" s="245" t="s">
        <v>4830</v>
      </c>
      <c r="C2233" s="245" t="s">
        <v>5109</v>
      </c>
      <c r="D2233" s="245" t="s">
        <v>5108</v>
      </c>
      <c r="E2233" s="246" t="s">
        <v>44</v>
      </c>
      <c r="F2233" s="245" t="s">
        <v>44</v>
      </c>
      <c r="G2233" s="245" t="s">
        <v>5209</v>
      </c>
      <c r="H2233" s="245" t="s">
        <v>11460</v>
      </c>
      <c r="I2233" s="245" t="s">
        <v>11</v>
      </c>
      <c r="J2233" s="245" t="s">
        <v>59</v>
      </c>
      <c r="K2233" s="246" t="s">
        <v>15423</v>
      </c>
      <c r="L2233" s="245" t="s">
        <v>568</v>
      </c>
      <c r="M2233"/>
      <c r="N2233"/>
      <c r="O2233"/>
      <c r="P2233"/>
      <c r="Q2233"/>
      <c r="R2233"/>
      <c r="S2233"/>
      <c r="T2233"/>
      <c r="U2233"/>
      <c r="V2233"/>
      <c r="W2233"/>
      <c r="X2233"/>
      <c r="Y2233"/>
      <c r="Z2233"/>
      <c r="AA2233"/>
      <c r="AB2233"/>
      <c r="AC2233"/>
      <c r="AD2233"/>
      <c r="AE2233"/>
      <c r="AF2233"/>
      <c r="AG2233"/>
      <c r="AH2233"/>
      <c r="AI2233"/>
      <c r="AJ2233"/>
      <c r="AK2233"/>
      <c r="AL2233"/>
      <c r="AM2233"/>
      <c r="AN2233"/>
      <c r="AO2233"/>
      <c r="AP2233"/>
      <c r="AQ2233"/>
      <c r="AR2233"/>
      <c r="AS2233"/>
      <c r="AT2233"/>
      <c r="AU2233"/>
      <c r="AV2233"/>
      <c r="AW2233"/>
      <c r="AX2233"/>
      <c r="AY2233"/>
      <c r="AZ2233"/>
      <c r="BA2233"/>
      <c r="BB2233"/>
      <c r="BC2233"/>
      <c r="BD2233"/>
      <c r="BE2233"/>
      <c r="BF2233"/>
      <c r="BG2233"/>
      <c r="BH2233"/>
      <c r="BI2233"/>
      <c r="BJ2233"/>
      <c r="BK2233"/>
      <c r="BL2233"/>
      <c r="BM2233"/>
      <c r="BN2233"/>
      <c r="BO2233"/>
    </row>
    <row r="2234" spans="1:67" ht="15" x14ac:dyDescent="0.25">
      <c r="A2234" s="245" t="s">
        <v>4831</v>
      </c>
      <c r="B2234" s="245" t="s">
        <v>4830</v>
      </c>
      <c r="C2234" s="245" t="s">
        <v>5109</v>
      </c>
      <c r="D2234" s="245" t="s">
        <v>5108</v>
      </c>
      <c r="E2234" s="246" t="s">
        <v>44</v>
      </c>
      <c r="F2234" s="245" t="s">
        <v>44</v>
      </c>
      <c r="G2234" s="245" t="s">
        <v>5208</v>
      </c>
      <c r="H2234" s="245" t="s">
        <v>11462</v>
      </c>
      <c r="I2234" s="245" t="s">
        <v>11</v>
      </c>
      <c r="J2234" s="245" t="s">
        <v>59</v>
      </c>
      <c r="K2234" s="246" t="s">
        <v>23707</v>
      </c>
      <c r="L2234" s="245" t="s">
        <v>568</v>
      </c>
      <c r="M2234"/>
      <c r="N2234"/>
      <c r="O2234"/>
      <c r="P2234"/>
      <c r="Q2234"/>
      <c r="R2234"/>
      <c r="S2234"/>
      <c r="T2234"/>
      <c r="U2234"/>
      <c r="V2234"/>
      <c r="W2234"/>
      <c r="X2234"/>
      <c r="Y2234"/>
      <c r="Z2234"/>
      <c r="AA2234"/>
      <c r="AB2234"/>
      <c r="AC2234"/>
      <c r="AD2234"/>
      <c r="AE2234"/>
      <c r="AF2234"/>
      <c r="AG2234"/>
      <c r="AH2234"/>
      <c r="AI2234"/>
      <c r="AJ2234"/>
      <c r="AK2234"/>
      <c r="AL2234"/>
      <c r="AM2234"/>
      <c r="AN2234"/>
      <c r="AO2234"/>
      <c r="AP2234"/>
      <c r="AQ2234"/>
      <c r="AR2234"/>
      <c r="AS2234"/>
      <c r="AT2234"/>
      <c r="AU2234"/>
      <c r="AV2234"/>
      <c r="AW2234"/>
      <c r="AX2234"/>
      <c r="AY2234"/>
      <c r="AZ2234"/>
      <c r="BA2234"/>
      <c r="BB2234"/>
      <c r="BC2234"/>
      <c r="BD2234"/>
      <c r="BE2234"/>
      <c r="BF2234"/>
      <c r="BG2234"/>
      <c r="BH2234"/>
      <c r="BI2234"/>
      <c r="BJ2234"/>
      <c r="BK2234"/>
      <c r="BL2234"/>
      <c r="BM2234"/>
      <c r="BN2234"/>
      <c r="BO2234"/>
    </row>
    <row r="2235" spans="1:67" ht="15" x14ac:dyDescent="0.25">
      <c r="A2235" s="245" t="s">
        <v>4831</v>
      </c>
      <c r="B2235" s="245" t="s">
        <v>4830</v>
      </c>
      <c r="C2235" s="245" t="s">
        <v>5109</v>
      </c>
      <c r="D2235" s="245" t="s">
        <v>5108</v>
      </c>
      <c r="E2235" s="246" t="s">
        <v>44</v>
      </c>
      <c r="F2235" s="245" t="s">
        <v>44</v>
      </c>
      <c r="G2235" s="245" t="s">
        <v>5207</v>
      </c>
      <c r="H2235" s="245" t="s">
        <v>11463</v>
      </c>
      <c r="I2235" s="245" t="s">
        <v>11</v>
      </c>
      <c r="J2235" s="245" t="s">
        <v>59</v>
      </c>
      <c r="K2235" s="246" t="s">
        <v>23708</v>
      </c>
      <c r="L2235" s="245" t="s">
        <v>568</v>
      </c>
      <c r="M2235"/>
      <c r="N2235"/>
      <c r="O2235"/>
      <c r="P2235"/>
      <c r="Q2235"/>
      <c r="R2235"/>
      <c r="S2235"/>
      <c r="T2235"/>
      <c r="U2235"/>
      <c r="V2235"/>
      <c r="W2235"/>
      <c r="X2235"/>
      <c r="Y2235"/>
      <c r="Z2235"/>
      <c r="AA2235"/>
      <c r="AB2235"/>
      <c r="AC2235"/>
      <c r="AD2235"/>
      <c r="AE2235"/>
      <c r="AF2235"/>
      <c r="AG2235"/>
      <c r="AH2235"/>
      <c r="AI2235"/>
      <c r="AJ2235"/>
      <c r="AK2235"/>
      <c r="AL2235"/>
      <c r="AM2235"/>
      <c r="AN2235"/>
      <c r="AO2235"/>
      <c r="AP2235"/>
      <c r="AQ2235"/>
      <c r="AR2235"/>
      <c r="AS2235"/>
      <c r="AT2235"/>
      <c r="AU2235"/>
      <c r="AV2235"/>
      <c r="AW2235"/>
      <c r="AX2235"/>
      <c r="AY2235"/>
      <c r="AZ2235"/>
      <c r="BA2235"/>
      <c r="BB2235"/>
      <c r="BC2235"/>
      <c r="BD2235"/>
      <c r="BE2235"/>
      <c r="BF2235"/>
      <c r="BG2235"/>
      <c r="BH2235"/>
      <c r="BI2235"/>
      <c r="BJ2235"/>
      <c r="BK2235"/>
      <c r="BL2235"/>
      <c r="BM2235"/>
      <c r="BN2235"/>
      <c r="BO2235"/>
    </row>
    <row r="2236" spans="1:67" ht="15" x14ac:dyDescent="0.25">
      <c r="A2236" s="245" t="s">
        <v>4831</v>
      </c>
      <c r="B2236" s="245" t="s">
        <v>4830</v>
      </c>
      <c r="C2236" s="245" t="s">
        <v>5109</v>
      </c>
      <c r="D2236" s="245" t="s">
        <v>5108</v>
      </c>
      <c r="E2236" s="246" t="s">
        <v>44</v>
      </c>
      <c r="F2236" s="245" t="s">
        <v>44</v>
      </c>
      <c r="G2236" s="245" t="s">
        <v>5206</v>
      </c>
      <c r="H2236" s="245" t="s">
        <v>11464</v>
      </c>
      <c r="I2236" s="245" t="s">
        <v>11</v>
      </c>
      <c r="J2236" s="245" t="s">
        <v>59</v>
      </c>
      <c r="K2236" s="246" t="s">
        <v>23709</v>
      </c>
      <c r="L2236" s="245" t="s">
        <v>568</v>
      </c>
      <c r="M2236"/>
      <c r="N2236"/>
      <c r="O2236"/>
      <c r="P2236"/>
      <c r="Q2236"/>
      <c r="R2236"/>
      <c r="S2236"/>
      <c r="T2236"/>
      <c r="U2236"/>
      <c r="V2236"/>
      <c r="W2236"/>
      <c r="X2236"/>
      <c r="Y2236"/>
      <c r="Z2236"/>
      <c r="AA2236"/>
      <c r="AB2236"/>
      <c r="AC2236"/>
      <c r="AD2236"/>
      <c r="AE2236"/>
      <c r="AF2236"/>
      <c r="AG2236"/>
      <c r="AH2236"/>
      <c r="AI2236"/>
      <c r="AJ2236"/>
      <c r="AK2236"/>
      <c r="AL2236"/>
      <c r="AM2236"/>
      <c r="AN2236"/>
      <c r="AO2236"/>
      <c r="AP2236"/>
      <c r="AQ2236"/>
      <c r="AR2236"/>
      <c r="AS2236"/>
      <c r="AT2236"/>
      <c r="AU2236"/>
      <c r="AV2236"/>
      <c r="AW2236"/>
      <c r="AX2236"/>
      <c r="AY2236"/>
      <c r="AZ2236"/>
      <c r="BA2236"/>
      <c r="BB2236"/>
      <c r="BC2236"/>
      <c r="BD2236"/>
      <c r="BE2236"/>
      <c r="BF2236"/>
      <c r="BG2236"/>
      <c r="BH2236"/>
      <c r="BI2236"/>
      <c r="BJ2236"/>
      <c r="BK2236"/>
      <c r="BL2236"/>
      <c r="BM2236"/>
      <c r="BN2236"/>
      <c r="BO2236"/>
    </row>
    <row r="2237" spans="1:67" ht="15" x14ac:dyDescent="0.25">
      <c r="A2237" s="245" t="s">
        <v>4831</v>
      </c>
      <c r="B2237" s="245" t="s">
        <v>4830</v>
      </c>
      <c r="C2237" s="245" t="s">
        <v>5109</v>
      </c>
      <c r="D2237" s="245" t="s">
        <v>5108</v>
      </c>
      <c r="E2237" s="246" t="s">
        <v>44</v>
      </c>
      <c r="F2237" s="245" t="s">
        <v>44</v>
      </c>
      <c r="G2237" s="245" t="s">
        <v>5205</v>
      </c>
      <c r="H2237" s="245" t="s">
        <v>11465</v>
      </c>
      <c r="I2237" s="245" t="s">
        <v>11</v>
      </c>
      <c r="J2237" s="245" t="s">
        <v>59</v>
      </c>
      <c r="K2237" s="246" t="s">
        <v>23710</v>
      </c>
      <c r="L2237" s="245" t="s">
        <v>568</v>
      </c>
      <c r="M2237"/>
      <c r="N2237"/>
      <c r="O2237"/>
      <c r="P2237"/>
      <c r="Q2237"/>
      <c r="R2237"/>
      <c r="S2237"/>
      <c r="T2237"/>
      <c r="U2237"/>
      <c r="V2237"/>
      <c r="W2237"/>
      <c r="X2237"/>
      <c r="Y2237"/>
      <c r="Z2237"/>
      <c r="AA2237"/>
      <c r="AB2237"/>
      <c r="AC2237"/>
      <c r="AD2237"/>
      <c r="AE2237"/>
      <c r="AF2237"/>
      <c r="AG2237"/>
      <c r="AH2237"/>
      <c r="AI2237"/>
      <c r="AJ2237"/>
      <c r="AK2237"/>
      <c r="AL2237"/>
      <c r="AM2237"/>
      <c r="AN2237"/>
      <c r="AO2237"/>
      <c r="AP2237"/>
      <c r="AQ2237"/>
      <c r="AR2237"/>
      <c r="AS2237"/>
      <c r="AT2237"/>
      <c r="AU2237"/>
      <c r="AV2237"/>
      <c r="AW2237"/>
      <c r="AX2237"/>
      <c r="AY2237"/>
      <c r="AZ2237"/>
      <c r="BA2237"/>
      <c r="BB2237"/>
      <c r="BC2237"/>
      <c r="BD2237"/>
      <c r="BE2237"/>
      <c r="BF2237"/>
      <c r="BG2237"/>
      <c r="BH2237"/>
      <c r="BI2237"/>
      <c r="BJ2237"/>
      <c r="BK2237"/>
      <c r="BL2237"/>
      <c r="BM2237"/>
      <c r="BN2237"/>
      <c r="BO2237"/>
    </row>
    <row r="2238" spans="1:67" ht="15" x14ac:dyDescent="0.25">
      <c r="A2238" s="245" t="s">
        <v>4831</v>
      </c>
      <c r="B2238" s="245" t="s">
        <v>4830</v>
      </c>
      <c r="C2238" s="245" t="s">
        <v>5109</v>
      </c>
      <c r="D2238" s="245" t="s">
        <v>5108</v>
      </c>
      <c r="E2238" s="246" t="s">
        <v>44</v>
      </c>
      <c r="F2238" s="245" t="s">
        <v>44</v>
      </c>
      <c r="G2238" s="245" t="s">
        <v>5204</v>
      </c>
      <c r="H2238" s="245" t="s">
        <v>11466</v>
      </c>
      <c r="I2238" s="245" t="s">
        <v>11</v>
      </c>
      <c r="J2238" s="245" t="s">
        <v>59</v>
      </c>
      <c r="K2238" s="246" t="s">
        <v>23711</v>
      </c>
      <c r="L2238" s="245" t="s">
        <v>568</v>
      </c>
      <c r="M2238"/>
      <c r="N2238"/>
      <c r="O2238"/>
      <c r="P2238"/>
      <c r="Q2238"/>
      <c r="R2238"/>
      <c r="S2238"/>
      <c r="T2238"/>
      <c r="U2238"/>
      <c r="V2238"/>
      <c r="W2238"/>
      <c r="X2238"/>
      <c r="Y2238"/>
      <c r="Z2238"/>
      <c r="AA2238"/>
      <c r="AB2238"/>
      <c r="AC2238"/>
      <c r="AD2238"/>
      <c r="AE2238"/>
      <c r="AF2238"/>
      <c r="AG2238"/>
      <c r="AH2238"/>
      <c r="AI2238"/>
      <c r="AJ2238"/>
      <c r="AK2238"/>
      <c r="AL2238"/>
      <c r="AM2238"/>
      <c r="AN2238"/>
      <c r="AO2238"/>
      <c r="AP2238"/>
      <c r="AQ2238"/>
      <c r="AR2238"/>
      <c r="AS2238"/>
      <c r="AT2238"/>
      <c r="AU2238"/>
      <c r="AV2238"/>
      <c r="AW2238"/>
      <c r="AX2238"/>
      <c r="AY2238"/>
      <c r="AZ2238"/>
      <c r="BA2238"/>
      <c r="BB2238"/>
      <c r="BC2238"/>
      <c r="BD2238"/>
      <c r="BE2238"/>
      <c r="BF2238"/>
      <c r="BG2238"/>
      <c r="BH2238"/>
      <c r="BI2238"/>
      <c r="BJ2238"/>
      <c r="BK2238"/>
      <c r="BL2238"/>
      <c r="BM2238"/>
      <c r="BN2238"/>
      <c r="BO2238"/>
    </row>
    <row r="2239" spans="1:67" ht="15" x14ac:dyDescent="0.25">
      <c r="A2239" s="245" t="s">
        <v>4831</v>
      </c>
      <c r="B2239" s="245" t="s">
        <v>4830</v>
      </c>
      <c r="C2239" s="245" t="s">
        <v>5109</v>
      </c>
      <c r="D2239" s="245" t="s">
        <v>5108</v>
      </c>
      <c r="E2239" s="246" t="s">
        <v>44</v>
      </c>
      <c r="F2239" s="245" t="s">
        <v>44</v>
      </c>
      <c r="G2239" s="245" t="s">
        <v>5203</v>
      </c>
      <c r="H2239" s="245" t="s">
        <v>11467</v>
      </c>
      <c r="I2239" s="245" t="s">
        <v>11</v>
      </c>
      <c r="J2239" s="245" t="s">
        <v>59</v>
      </c>
      <c r="K2239" s="246" t="s">
        <v>22788</v>
      </c>
      <c r="L2239" s="245" t="s">
        <v>568</v>
      </c>
      <c r="M2239"/>
      <c r="N2239"/>
      <c r="O2239"/>
      <c r="P2239"/>
      <c r="Q2239"/>
      <c r="R2239"/>
      <c r="S2239"/>
      <c r="T2239"/>
      <c r="U2239"/>
      <c r="V2239"/>
      <c r="W2239"/>
      <c r="X2239"/>
      <c r="Y2239"/>
      <c r="Z2239"/>
      <c r="AA2239"/>
      <c r="AB2239"/>
      <c r="AC2239"/>
      <c r="AD2239"/>
      <c r="AE2239"/>
      <c r="AF2239"/>
      <c r="AG2239"/>
      <c r="AH2239"/>
      <c r="AI2239"/>
      <c r="AJ2239"/>
      <c r="AK2239"/>
      <c r="AL2239"/>
      <c r="AM2239"/>
      <c r="AN2239"/>
      <c r="AO2239"/>
      <c r="AP2239"/>
      <c r="AQ2239"/>
      <c r="AR2239"/>
      <c r="AS2239"/>
      <c r="AT2239"/>
      <c r="AU2239"/>
      <c r="AV2239"/>
      <c r="AW2239"/>
      <c r="AX2239"/>
      <c r="AY2239"/>
      <c r="AZ2239"/>
      <c r="BA2239"/>
      <c r="BB2239"/>
      <c r="BC2239"/>
      <c r="BD2239"/>
      <c r="BE2239"/>
      <c r="BF2239"/>
      <c r="BG2239"/>
      <c r="BH2239"/>
      <c r="BI2239"/>
      <c r="BJ2239"/>
      <c r="BK2239"/>
      <c r="BL2239"/>
      <c r="BM2239"/>
      <c r="BN2239"/>
      <c r="BO2239"/>
    </row>
    <row r="2240" spans="1:67" ht="15" x14ac:dyDescent="0.25">
      <c r="A2240" s="245" t="s">
        <v>4831</v>
      </c>
      <c r="B2240" s="245" t="s">
        <v>4830</v>
      </c>
      <c r="C2240" s="245" t="s">
        <v>5109</v>
      </c>
      <c r="D2240" s="245" t="s">
        <v>5108</v>
      </c>
      <c r="E2240" s="246" t="s">
        <v>44</v>
      </c>
      <c r="F2240" s="245" t="s">
        <v>44</v>
      </c>
      <c r="G2240" s="245" t="s">
        <v>5202</v>
      </c>
      <c r="H2240" s="245" t="s">
        <v>11468</v>
      </c>
      <c r="I2240" s="245" t="s">
        <v>11</v>
      </c>
      <c r="J2240" s="245" t="s">
        <v>59</v>
      </c>
      <c r="K2240" s="246" t="s">
        <v>23712</v>
      </c>
      <c r="L2240" s="245" t="s">
        <v>568</v>
      </c>
      <c r="M2240"/>
      <c r="N2240"/>
      <c r="O2240"/>
      <c r="P2240"/>
      <c r="Q2240"/>
      <c r="R2240"/>
      <c r="S2240"/>
      <c r="T2240"/>
      <c r="U2240"/>
      <c r="V2240"/>
      <c r="W2240"/>
      <c r="X2240"/>
      <c r="Y2240"/>
      <c r="Z2240"/>
      <c r="AA2240"/>
      <c r="AB2240"/>
      <c r="AC2240"/>
      <c r="AD2240"/>
      <c r="AE2240"/>
      <c r="AF2240"/>
      <c r="AG2240"/>
      <c r="AH2240"/>
      <c r="AI2240"/>
      <c r="AJ2240"/>
      <c r="AK2240"/>
      <c r="AL2240"/>
      <c r="AM2240"/>
      <c r="AN2240"/>
      <c r="AO2240"/>
      <c r="AP2240"/>
      <c r="AQ2240"/>
      <c r="AR2240"/>
      <c r="AS2240"/>
      <c r="AT2240"/>
      <c r="AU2240"/>
      <c r="AV2240"/>
      <c r="AW2240"/>
      <c r="AX2240"/>
      <c r="AY2240"/>
      <c r="AZ2240"/>
      <c r="BA2240"/>
      <c r="BB2240"/>
      <c r="BC2240"/>
      <c r="BD2240"/>
      <c r="BE2240"/>
      <c r="BF2240"/>
      <c r="BG2240"/>
      <c r="BH2240"/>
      <c r="BI2240"/>
      <c r="BJ2240"/>
      <c r="BK2240"/>
      <c r="BL2240"/>
      <c r="BM2240"/>
      <c r="BN2240"/>
      <c r="BO2240"/>
    </row>
    <row r="2241" spans="1:67" ht="15" x14ac:dyDescent="0.25">
      <c r="A2241" s="245" t="s">
        <v>4831</v>
      </c>
      <c r="B2241" s="245" t="s">
        <v>4830</v>
      </c>
      <c r="C2241" s="245" t="s">
        <v>5109</v>
      </c>
      <c r="D2241" s="245" t="s">
        <v>5108</v>
      </c>
      <c r="E2241" s="246" t="s">
        <v>44</v>
      </c>
      <c r="F2241" s="245" t="s">
        <v>44</v>
      </c>
      <c r="G2241" s="245" t="s">
        <v>5201</v>
      </c>
      <c r="H2241" s="245" t="s">
        <v>5200</v>
      </c>
      <c r="I2241" s="245" t="s">
        <v>11</v>
      </c>
      <c r="J2241" s="245" t="s">
        <v>59</v>
      </c>
      <c r="K2241" s="246" t="s">
        <v>23713</v>
      </c>
      <c r="L2241" s="245" t="s">
        <v>568</v>
      </c>
      <c r="M2241"/>
      <c r="N2241"/>
      <c r="O2241"/>
      <c r="P2241"/>
      <c r="Q2241"/>
      <c r="R2241"/>
      <c r="S2241"/>
      <c r="T2241"/>
      <c r="U2241"/>
      <c r="V2241"/>
      <c r="W2241"/>
      <c r="X2241"/>
      <c r="Y2241"/>
      <c r="Z2241"/>
      <c r="AA2241"/>
      <c r="AB2241"/>
      <c r="AC2241"/>
      <c r="AD2241"/>
      <c r="AE2241"/>
      <c r="AF2241"/>
      <c r="AG2241"/>
      <c r="AH2241"/>
      <c r="AI2241"/>
      <c r="AJ2241"/>
      <c r="AK2241"/>
      <c r="AL2241"/>
      <c r="AM2241"/>
      <c r="AN2241"/>
      <c r="AO2241"/>
      <c r="AP2241"/>
      <c r="AQ2241"/>
      <c r="AR2241"/>
      <c r="AS2241"/>
      <c r="AT2241"/>
      <c r="AU2241"/>
      <c r="AV2241"/>
      <c r="AW2241"/>
      <c r="AX2241"/>
      <c r="AY2241"/>
      <c r="AZ2241"/>
      <c r="BA2241"/>
      <c r="BB2241"/>
      <c r="BC2241"/>
      <c r="BD2241"/>
      <c r="BE2241"/>
      <c r="BF2241"/>
      <c r="BG2241"/>
      <c r="BH2241"/>
      <c r="BI2241"/>
      <c r="BJ2241"/>
      <c r="BK2241"/>
      <c r="BL2241"/>
      <c r="BM2241"/>
      <c r="BN2241"/>
      <c r="BO2241"/>
    </row>
    <row r="2242" spans="1:67" ht="15" x14ac:dyDescent="0.25">
      <c r="A2242" s="245" t="s">
        <v>4831</v>
      </c>
      <c r="B2242" s="245" t="s">
        <v>4830</v>
      </c>
      <c r="C2242" s="245" t="s">
        <v>5109</v>
      </c>
      <c r="D2242" s="245" t="s">
        <v>5108</v>
      </c>
      <c r="E2242" s="246" t="s">
        <v>44</v>
      </c>
      <c r="F2242" s="245" t="s">
        <v>44</v>
      </c>
      <c r="G2242" s="245" t="s">
        <v>5199</v>
      </c>
      <c r="H2242" s="245" t="s">
        <v>11469</v>
      </c>
      <c r="I2242" s="245" t="s">
        <v>11</v>
      </c>
      <c r="J2242" s="245" t="s">
        <v>59</v>
      </c>
      <c r="K2242" s="246" t="s">
        <v>10655</v>
      </c>
      <c r="L2242" s="245" t="s">
        <v>568</v>
      </c>
      <c r="M2242"/>
      <c r="N2242"/>
      <c r="O2242"/>
      <c r="P2242"/>
      <c r="Q2242"/>
      <c r="R2242"/>
      <c r="S2242"/>
      <c r="T2242"/>
      <c r="U2242"/>
      <c r="V2242"/>
      <c r="W2242"/>
      <c r="X2242"/>
      <c r="Y2242"/>
      <c r="Z2242"/>
      <c r="AA2242"/>
      <c r="AB2242"/>
      <c r="AC2242"/>
      <c r="AD2242"/>
      <c r="AE2242"/>
      <c r="AF2242"/>
      <c r="AG2242"/>
      <c r="AH2242"/>
      <c r="AI2242"/>
      <c r="AJ2242"/>
      <c r="AK2242"/>
      <c r="AL2242"/>
      <c r="AM2242"/>
      <c r="AN2242"/>
      <c r="AO2242"/>
      <c r="AP2242"/>
      <c r="AQ2242"/>
      <c r="AR2242"/>
      <c r="AS2242"/>
      <c r="AT2242"/>
      <c r="AU2242"/>
      <c r="AV2242"/>
      <c r="AW2242"/>
      <c r="AX2242"/>
      <c r="AY2242"/>
      <c r="AZ2242"/>
      <c r="BA2242"/>
      <c r="BB2242"/>
      <c r="BC2242"/>
      <c r="BD2242"/>
      <c r="BE2242"/>
      <c r="BF2242"/>
      <c r="BG2242"/>
      <c r="BH2242"/>
      <c r="BI2242"/>
      <c r="BJ2242"/>
      <c r="BK2242"/>
      <c r="BL2242"/>
      <c r="BM2242"/>
      <c r="BN2242"/>
      <c r="BO2242"/>
    </row>
    <row r="2243" spans="1:67" ht="15" x14ac:dyDescent="0.25">
      <c r="A2243" s="245" t="s">
        <v>4831</v>
      </c>
      <c r="B2243" s="245" t="s">
        <v>4830</v>
      </c>
      <c r="C2243" s="245" t="s">
        <v>5109</v>
      </c>
      <c r="D2243" s="245" t="s">
        <v>5108</v>
      </c>
      <c r="E2243" s="246" t="s">
        <v>44</v>
      </c>
      <c r="F2243" s="245" t="s">
        <v>44</v>
      </c>
      <c r="G2243" s="245" t="s">
        <v>5198</v>
      </c>
      <c r="H2243" s="245" t="s">
        <v>11470</v>
      </c>
      <c r="I2243" s="245" t="s">
        <v>11</v>
      </c>
      <c r="J2243" s="245" t="s">
        <v>59</v>
      </c>
      <c r="K2243" s="246" t="s">
        <v>23714</v>
      </c>
      <c r="L2243" s="245" t="s">
        <v>568</v>
      </c>
      <c r="M2243"/>
      <c r="N2243"/>
      <c r="O2243"/>
      <c r="P2243"/>
      <c r="Q2243"/>
      <c r="R2243"/>
      <c r="S2243"/>
      <c r="T2243"/>
      <c r="U2243"/>
      <c r="V2243"/>
      <c r="W2243"/>
      <c r="X2243"/>
      <c r="Y2243"/>
      <c r="Z2243"/>
      <c r="AA2243"/>
      <c r="AB2243"/>
      <c r="AC2243"/>
      <c r="AD2243"/>
      <c r="AE2243"/>
      <c r="AF2243"/>
      <c r="AG2243"/>
      <c r="AH2243"/>
      <c r="AI2243"/>
      <c r="AJ2243"/>
      <c r="AK2243"/>
      <c r="AL2243"/>
      <c r="AM2243"/>
      <c r="AN2243"/>
      <c r="AO2243"/>
      <c r="AP2243"/>
      <c r="AQ2243"/>
      <c r="AR2243"/>
      <c r="AS2243"/>
      <c r="AT2243"/>
      <c r="AU2243"/>
      <c r="AV2243"/>
      <c r="AW2243"/>
      <c r="AX2243"/>
      <c r="AY2243"/>
      <c r="AZ2243"/>
      <c r="BA2243"/>
      <c r="BB2243"/>
      <c r="BC2243"/>
      <c r="BD2243"/>
      <c r="BE2243"/>
      <c r="BF2243"/>
      <c r="BG2243"/>
      <c r="BH2243"/>
      <c r="BI2243"/>
      <c r="BJ2243"/>
      <c r="BK2243"/>
      <c r="BL2243"/>
      <c r="BM2243"/>
      <c r="BN2243"/>
      <c r="BO2243"/>
    </row>
    <row r="2244" spans="1:67" ht="15" x14ac:dyDescent="0.25">
      <c r="A2244" s="245" t="s">
        <v>4831</v>
      </c>
      <c r="B2244" s="245" t="s">
        <v>4830</v>
      </c>
      <c r="C2244" s="245" t="s">
        <v>5109</v>
      </c>
      <c r="D2244" s="245" t="s">
        <v>5108</v>
      </c>
      <c r="E2244" s="246" t="s">
        <v>44</v>
      </c>
      <c r="F2244" s="245" t="s">
        <v>44</v>
      </c>
      <c r="G2244" s="245" t="s">
        <v>5197</v>
      </c>
      <c r="H2244" s="245" t="s">
        <v>11471</v>
      </c>
      <c r="I2244" s="245" t="s">
        <v>11</v>
      </c>
      <c r="J2244" s="245" t="s">
        <v>59</v>
      </c>
      <c r="K2244" s="246" t="s">
        <v>23715</v>
      </c>
      <c r="L2244" s="245" t="s">
        <v>568</v>
      </c>
      <c r="M2244"/>
      <c r="N2244"/>
      <c r="O2244"/>
      <c r="P2244"/>
      <c r="Q2244"/>
      <c r="R2244"/>
      <c r="S2244"/>
      <c r="T2244"/>
      <c r="U2244"/>
      <c r="V2244"/>
      <c r="W2244"/>
      <c r="X2244"/>
      <c r="Y2244"/>
      <c r="Z2244"/>
      <c r="AA2244"/>
      <c r="AB2244"/>
      <c r="AC2244"/>
      <c r="AD2244"/>
      <c r="AE2244"/>
      <c r="AF2244"/>
      <c r="AG2244"/>
      <c r="AH2244"/>
      <c r="AI2244"/>
      <c r="AJ2244"/>
      <c r="AK2244"/>
      <c r="AL2244"/>
      <c r="AM2244"/>
      <c r="AN2244"/>
      <c r="AO2244"/>
      <c r="AP2244"/>
      <c r="AQ2244"/>
      <c r="AR2244"/>
      <c r="AS2244"/>
      <c r="AT2244"/>
      <c r="AU2244"/>
      <c r="AV2244"/>
      <c r="AW2244"/>
      <c r="AX2244"/>
      <c r="AY2244"/>
      <c r="AZ2244"/>
      <c r="BA2244"/>
      <c r="BB2244"/>
      <c r="BC2244"/>
      <c r="BD2244"/>
      <c r="BE2244"/>
      <c r="BF2244"/>
      <c r="BG2244"/>
      <c r="BH2244"/>
      <c r="BI2244"/>
      <c r="BJ2244"/>
      <c r="BK2244"/>
      <c r="BL2244"/>
      <c r="BM2244"/>
      <c r="BN2244"/>
      <c r="BO2244"/>
    </row>
    <row r="2245" spans="1:67" ht="15" x14ac:dyDescent="0.25">
      <c r="A2245" s="245" t="s">
        <v>4831</v>
      </c>
      <c r="B2245" s="245" t="s">
        <v>4830</v>
      </c>
      <c r="C2245" s="245" t="s">
        <v>5109</v>
      </c>
      <c r="D2245" s="245" t="s">
        <v>5108</v>
      </c>
      <c r="E2245" s="246" t="s">
        <v>44</v>
      </c>
      <c r="F2245" s="245" t="s">
        <v>44</v>
      </c>
      <c r="G2245" s="245" t="s">
        <v>5196</v>
      </c>
      <c r="H2245" s="245" t="s">
        <v>11472</v>
      </c>
      <c r="I2245" s="245" t="s">
        <v>11</v>
      </c>
      <c r="J2245" s="245" t="s">
        <v>59</v>
      </c>
      <c r="K2245" s="246" t="s">
        <v>23716</v>
      </c>
      <c r="L2245" s="245" t="s">
        <v>568</v>
      </c>
      <c r="M2245"/>
      <c r="N2245"/>
      <c r="O2245"/>
      <c r="P2245"/>
      <c r="Q2245"/>
      <c r="R2245"/>
      <c r="S2245"/>
      <c r="T2245"/>
      <c r="U2245"/>
      <c r="V2245"/>
      <c r="W2245"/>
      <c r="X2245"/>
      <c r="Y2245"/>
      <c r="Z2245"/>
      <c r="AA2245"/>
      <c r="AB2245"/>
      <c r="AC2245"/>
      <c r="AD2245"/>
      <c r="AE2245"/>
      <c r="AF2245"/>
      <c r="AG2245"/>
      <c r="AH2245"/>
      <c r="AI2245"/>
      <c r="AJ2245"/>
      <c r="AK2245"/>
      <c r="AL2245"/>
      <c r="AM2245"/>
      <c r="AN2245"/>
      <c r="AO2245"/>
      <c r="AP2245"/>
      <c r="AQ2245"/>
      <c r="AR2245"/>
      <c r="AS2245"/>
      <c r="AT2245"/>
      <c r="AU2245"/>
      <c r="AV2245"/>
      <c r="AW2245"/>
      <c r="AX2245"/>
      <c r="AY2245"/>
      <c r="AZ2245"/>
      <c r="BA2245"/>
      <c r="BB2245"/>
      <c r="BC2245"/>
      <c r="BD2245"/>
      <c r="BE2245"/>
      <c r="BF2245"/>
      <c r="BG2245"/>
      <c r="BH2245"/>
      <c r="BI2245"/>
      <c r="BJ2245"/>
      <c r="BK2245"/>
      <c r="BL2245"/>
      <c r="BM2245"/>
      <c r="BN2245"/>
      <c r="BO2245"/>
    </row>
    <row r="2246" spans="1:67" ht="15" x14ac:dyDescent="0.25">
      <c r="A2246" s="245" t="s">
        <v>4831</v>
      </c>
      <c r="B2246" s="245" t="s">
        <v>4830</v>
      </c>
      <c r="C2246" s="245" t="s">
        <v>5109</v>
      </c>
      <c r="D2246" s="245" t="s">
        <v>5108</v>
      </c>
      <c r="E2246" s="246" t="s">
        <v>44</v>
      </c>
      <c r="F2246" s="245" t="s">
        <v>44</v>
      </c>
      <c r="G2246" s="245" t="s">
        <v>5195</v>
      </c>
      <c r="H2246" s="245" t="s">
        <v>11474</v>
      </c>
      <c r="I2246" s="245" t="s">
        <v>11</v>
      </c>
      <c r="J2246" s="245" t="s">
        <v>59</v>
      </c>
      <c r="K2246" s="246" t="s">
        <v>23717</v>
      </c>
      <c r="L2246" s="245" t="s">
        <v>568</v>
      </c>
      <c r="M2246"/>
      <c r="N2246"/>
      <c r="O2246"/>
      <c r="P2246"/>
      <c r="Q2246"/>
      <c r="R2246"/>
      <c r="S2246"/>
      <c r="T2246"/>
      <c r="U2246"/>
      <c r="V2246"/>
      <c r="W2246"/>
      <c r="X2246"/>
      <c r="Y2246"/>
      <c r="Z2246"/>
      <c r="AA2246"/>
      <c r="AB2246"/>
      <c r="AC2246"/>
      <c r="AD2246"/>
      <c r="AE2246"/>
      <c r="AF2246"/>
      <c r="AG2246"/>
      <c r="AH2246"/>
      <c r="AI2246"/>
      <c r="AJ2246"/>
      <c r="AK2246"/>
      <c r="AL2246"/>
      <c r="AM2246"/>
      <c r="AN2246"/>
      <c r="AO2246"/>
      <c r="AP2246"/>
      <c r="AQ2246"/>
      <c r="AR2246"/>
      <c r="AS2246"/>
      <c r="AT2246"/>
      <c r="AU2246"/>
      <c r="AV2246"/>
      <c r="AW2246"/>
      <c r="AX2246"/>
      <c r="AY2246"/>
      <c r="AZ2246"/>
      <c r="BA2246"/>
      <c r="BB2246"/>
      <c r="BC2246"/>
      <c r="BD2246"/>
      <c r="BE2246"/>
      <c r="BF2246"/>
      <c r="BG2246"/>
      <c r="BH2246"/>
      <c r="BI2246"/>
      <c r="BJ2246"/>
      <c r="BK2246"/>
      <c r="BL2246"/>
      <c r="BM2246"/>
      <c r="BN2246"/>
      <c r="BO2246"/>
    </row>
    <row r="2247" spans="1:67" ht="15" x14ac:dyDescent="0.25">
      <c r="A2247" s="245" t="s">
        <v>4831</v>
      </c>
      <c r="B2247" s="245" t="s">
        <v>4830</v>
      </c>
      <c r="C2247" s="245" t="s">
        <v>5109</v>
      </c>
      <c r="D2247" s="245" t="s">
        <v>5108</v>
      </c>
      <c r="E2247" s="246" t="s">
        <v>44</v>
      </c>
      <c r="F2247" s="245" t="s">
        <v>44</v>
      </c>
      <c r="G2247" s="245" t="s">
        <v>5194</v>
      </c>
      <c r="H2247" s="245" t="s">
        <v>11475</v>
      </c>
      <c r="I2247" s="245" t="s">
        <v>11</v>
      </c>
      <c r="J2247" s="245" t="s">
        <v>59</v>
      </c>
      <c r="K2247" s="246" t="s">
        <v>23718</v>
      </c>
      <c r="L2247" s="245" t="s">
        <v>568</v>
      </c>
      <c r="M2247"/>
      <c r="N2247"/>
      <c r="O2247"/>
      <c r="P2247"/>
      <c r="Q2247"/>
      <c r="R2247"/>
      <c r="S2247"/>
      <c r="T2247"/>
      <c r="U2247"/>
      <c r="V2247"/>
      <c r="W2247"/>
      <c r="X2247"/>
      <c r="Y2247"/>
      <c r="Z2247"/>
      <c r="AA2247"/>
      <c r="AB2247"/>
      <c r="AC2247"/>
      <c r="AD2247"/>
      <c r="AE2247"/>
      <c r="AF2247"/>
      <c r="AG2247"/>
      <c r="AH2247"/>
      <c r="AI2247"/>
      <c r="AJ2247"/>
      <c r="AK2247"/>
      <c r="AL2247"/>
      <c r="AM2247"/>
      <c r="AN2247"/>
      <c r="AO2247"/>
      <c r="AP2247"/>
      <c r="AQ2247"/>
      <c r="AR2247"/>
      <c r="AS2247"/>
      <c r="AT2247"/>
      <c r="AU2247"/>
      <c r="AV2247"/>
      <c r="AW2247"/>
      <c r="AX2247"/>
      <c r="AY2247"/>
      <c r="AZ2247"/>
      <c r="BA2247"/>
      <c r="BB2247"/>
      <c r="BC2247"/>
      <c r="BD2247"/>
      <c r="BE2247"/>
      <c r="BF2247"/>
      <c r="BG2247"/>
      <c r="BH2247"/>
      <c r="BI2247"/>
      <c r="BJ2247"/>
      <c r="BK2247"/>
      <c r="BL2247"/>
      <c r="BM2247"/>
      <c r="BN2247"/>
      <c r="BO2247"/>
    </row>
    <row r="2248" spans="1:67" ht="15" x14ac:dyDescent="0.25">
      <c r="A2248" s="245" t="s">
        <v>4831</v>
      </c>
      <c r="B2248" s="245" t="s">
        <v>4830</v>
      </c>
      <c r="C2248" s="245" t="s">
        <v>5109</v>
      </c>
      <c r="D2248" s="245" t="s">
        <v>5108</v>
      </c>
      <c r="E2248" s="246" t="s">
        <v>44</v>
      </c>
      <c r="F2248" s="245" t="s">
        <v>44</v>
      </c>
      <c r="G2248" s="245" t="s">
        <v>5193</v>
      </c>
      <c r="H2248" s="245" t="s">
        <v>11476</v>
      </c>
      <c r="I2248" s="245" t="s">
        <v>11</v>
      </c>
      <c r="J2248" s="245" t="s">
        <v>59</v>
      </c>
      <c r="K2248" s="246" t="s">
        <v>23719</v>
      </c>
      <c r="L2248" s="245" t="s">
        <v>568</v>
      </c>
      <c r="M2248"/>
      <c r="N2248"/>
      <c r="O2248"/>
      <c r="P2248"/>
      <c r="Q2248"/>
      <c r="R2248"/>
      <c r="S2248"/>
      <c r="T2248"/>
      <c r="U2248"/>
      <c r="V2248"/>
      <c r="W2248"/>
      <c r="X2248"/>
      <c r="Y2248"/>
      <c r="Z2248"/>
      <c r="AA2248"/>
      <c r="AB2248"/>
      <c r="AC2248"/>
      <c r="AD2248"/>
      <c r="AE2248"/>
      <c r="AF2248"/>
      <c r="AG2248"/>
      <c r="AH2248"/>
      <c r="AI2248"/>
      <c r="AJ2248"/>
      <c r="AK2248"/>
      <c r="AL2248"/>
      <c r="AM2248"/>
      <c r="AN2248"/>
      <c r="AO2248"/>
      <c r="AP2248"/>
      <c r="AQ2248"/>
      <c r="AR2248"/>
      <c r="AS2248"/>
      <c r="AT2248"/>
      <c r="AU2248"/>
      <c r="AV2248"/>
      <c r="AW2248"/>
      <c r="AX2248"/>
      <c r="AY2248"/>
      <c r="AZ2248"/>
      <c r="BA2248"/>
      <c r="BB2248"/>
      <c r="BC2248"/>
      <c r="BD2248"/>
      <c r="BE2248"/>
      <c r="BF2248"/>
      <c r="BG2248"/>
      <c r="BH2248"/>
      <c r="BI2248"/>
      <c r="BJ2248"/>
      <c r="BK2248"/>
      <c r="BL2248"/>
      <c r="BM2248"/>
      <c r="BN2248"/>
      <c r="BO2248"/>
    </row>
    <row r="2249" spans="1:67" ht="15" x14ac:dyDescent="0.25">
      <c r="A2249" s="245" t="s">
        <v>4831</v>
      </c>
      <c r="B2249" s="245" t="s">
        <v>4830</v>
      </c>
      <c r="C2249" s="245" t="s">
        <v>5109</v>
      </c>
      <c r="D2249" s="245" t="s">
        <v>5108</v>
      </c>
      <c r="E2249" s="246" t="s">
        <v>44</v>
      </c>
      <c r="F2249" s="245" t="s">
        <v>44</v>
      </c>
      <c r="G2249" s="245" t="s">
        <v>5192</v>
      </c>
      <c r="H2249" s="245" t="s">
        <v>11477</v>
      </c>
      <c r="I2249" s="245" t="s">
        <v>11</v>
      </c>
      <c r="J2249" s="245" t="s">
        <v>59</v>
      </c>
      <c r="K2249" s="246" t="s">
        <v>23720</v>
      </c>
      <c r="L2249" s="245" t="s">
        <v>568</v>
      </c>
      <c r="M2249"/>
      <c r="N2249"/>
      <c r="O2249"/>
      <c r="P2249"/>
      <c r="Q2249"/>
      <c r="R2249"/>
      <c r="S2249"/>
      <c r="T2249"/>
      <c r="U2249"/>
      <c r="V2249"/>
      <c r="W2249"/>
      <c r="X2249"/>
      <c r="Y2249"/>
      <c r="Z2249"/>
      <c r="AA2249"/>
      <c r="AB2249"/>
      <c r="AC2249"/>
      <c r="AD2249"/>
      <c r="AE2249"/>
      <c r="AF2249"/>
      <c r="AG2249"/>
      <c r="AH2249"/>
      <c r="AI2249"/>
      <c r="AJ2249"/>
      <c r="AK2249"/>
      <c r="AL2249"/>
      <c r="AM2249"/>
      <c r="AN2249"/>
      <c r="AO2249"/>
      <c r="AP2249"/>
      <c r="AQ2249"/>
      <c r="AR2249"/>
      <c r="AS2249"/>
      <c r="AT2249"/>
      <c r="AU2249"/>
      <c r="AV2249"/>
      <c r="AW2249"/>
      <c r="AX2249"/>
      <c r="AY2249"/>
      <c r="AZ2249"/>
      <c r="BA2249"/>
      <c r="BB2249"/>
      <c r="BC2249"/>
      <c r="BD2249"/>
      <c r="BE2249"/>
      <c r="BF2249"/>
      <c r="BG2249"/>
      <c r="BH2249"/>
      <c r="BI2249"/>
      <c r="BJ2249"/>
      <c r="BK2249"/>
      <c r="BL2249"/>
      <c r="BM2249"/>
      <c r="BN2249"/>
      <c r="BO2249"/>
    </row>
    <row r="2250" spans="1:67" ht="15" x14ac:dyDescent="0.25">
      <c r="A2250" s="245" t="s">
        <v>4831</v>
      </c>
      <c r="B2250" s="245" t="s">
        <v>4830</v>
      </c>
      <c r="C2250" s="245" t="s">
        <v>5109</v>
      </c>
      <c r="D2250" s="245" t="s">
        <v>5108</v>
      </c>
      <c r="E2250" s="246" t="s">
        <v>44</v>
      </c>
      <c r="F2250" s="245" t="s">
        <v>44</v>
      </c>
      <c r="G2250" s="245" t="s">
        <v>5191</v>
      </c>
      <c r="H2250" s="245" t="s">
        <v>11478</v>
      </c>
      <c r="I2250" s="245" t="s">
        <v>11</v>
      </c>
      <c r="J2250" s="245" t="s">
        <v>59</v>
      </c>
      <c r="K2250" s="246" t="s">
        <v>23721</v>
      </c>
      <c r="L2250" s="245" t="s">
        <v>568</v>
      </c>
      <c r="M2250"/>
      <c r="N2250"/>
      <c r="O2250"/>
      <c r="P2250"/>
      <c r="Q2250"/>
      <c r="R2250"/>
      <c r="S2250"/>
      <c r="T2250"/>
      <c r="U2250"/>
      <c r="V2250"/>
      <c r="W2250"/>
      <c r="X2250"/>
      <c r="Y2250"/>
      <c r="Z2250"/>
      <c r="AA2250"/>
      <c r="AB2250"/>
      <c r="AC2250"/>
      <c r="AD2250"/>
      <c r="AE2250"/>
      <c r="AF2250"/>
      <c r="AG2250"/>
      <c r="AH2250"/>
      <c r="AI2250"/>
      <c r="AJ2250"/>
      <c r="AK2250"/>
      <c r="AL2250"/>
      <c r="AM2250"/>
      <c r="AN2250"/>
      <c r="AO2250"/>
      <c r="AP2250"/>
      <c r="AQ2250"/>
      <c r="AR2250"/>
      <c r="AS2250"/>
      <c r="AT2250"/>
      <c r="AU2250"/>
      <c r="AV2250"/>
      <c r="AW2250"/>
      <c r="AX2250"/>
      <c r="AY2250"/>
      <c r="AZ2250"/>
      <c r="BA2250"/>
      <c r="BB2250"/>
      <c r="BC2250"/>
      <c r="BD2250"/>
      <c r="BE2250"/>
      <c r="BF2250"/>
      <c r="BG2250"/>
      <c r="BH2250"/>
      <c r="BI2250"/>
      <c r="BJ2250"/>
      <c r="BK2250"/>
      <c r="BL2250"/>
      <c r="BM2250"/>
      <c r="BN2250"/>
      <c r="BO2250"/>
    </row>
    <row r="2251" spans="1:67" ht="15" x14ac:dyDescent="0.25">
      <c r="A2251" s="245" t="s">
        <v>4831</v>
      </c>
      <c r="B2251" s="245" t="s">
        <v>4830</v>
      </c>
      <c r="C2251" s="245" t="s">
        <v>5109</v>
      </c>
      <c r="D2251" s="245" t="s">
        <v>5108</v>
      </c>
      <c r="E2251" s="246" t="s">
        <v>44</v>
      </c>
      <c r="F2251" s="245" t="s">
        <v>44</v>
      </c>
      <c r="G2251" s="245" t="s">
        <v>5190</v>
      </c>
      <c r="H2251" s="245" t="s">
        <v>11479</v>
      </c>
      <c r="I2251" s="245" t="s">
        <v>11</v>
      </c>
      <c r="J2251" s="245" t="s">
        <v>59</v>
      </c>
      <c r="K2251" s="246" t="s">
        <v>23722</v>
      </c>
      <c r="L2251" s="245" t="s">
        <v>568</v>
      </c>
      <c r="M2251"/>
      <c r="N2251"/>
      <c r="O2251"/>
      <c r="P2251"/>
      <c r="Q2251"/>
      <c r="R2251"/>
      <c r="S2251"/>
      <c r="T2251"/>
      <c r="U2251"/>
      <c r="V2251"/>
      <c r="W2251"/>
      <c r="X2251"/>
      <c r="Y2251"/>
      <c r="Z2251"/>
      <c r="AA2251"/>
      <c r="AB2251"/>
      <c r="AC2251"/>
      <c r="AD2251"/>
      <c r="AE2251"/>
      <c r="AF2251"/>
      <c r="AG2251"/>
      <c r="AH2251"/>
      <c r="AI2251"/>
      <c r="AJ2251"/>
      <c r="AK2251"/>
      <c r="AL2251"/>
      <c r="AM2251"/>
      <c r="AN2251"/>
      <c r="AO2251"/>
      <c r="AP2251"/>
      <c r="AQ2251"/>
      <c r="AR2251"/>
      <c r="AS2251"/>
      <c r="AT2251"/>
      <c r="AU2251"/>
      <c r="AV2251"/>
      <c r="AW2251"/>
      <c r="AX2251"/>
      <c r="AY2251"/>
      <c r="AZ2251"/>
      <c r="BA2251"/>
      <c r="BB2251"/>
      <c r="BC2251"/>
      <c r="BD2251"/>
      <c r="BE2251"/>
      <c r="BF2251"/>
      <c r="BG2251"/>
      <c r="BH2251"/>
      <c r="BI2251"/>
      <c r="BJ2251"/>
      <c r="BK2251"/>
      <c r="BL2251"/>
      <c r="BM2251"/>
      <c r="BN2251"/>
      <c r="BO2251"/>
    </row>
    <row r="2252" spans="1:67" ht="15" x14ac:dyDescent="0.25">
      <c r="A2252" s="245" t="s">
        <v>4831</v>
      </c>
      <c r="B2252" s="245" t="s">
        <v>4830</v>
      </c>
      <c r="C2252" s="245" t="s">
        <v>5109</v>
      </c>
      <c r="D2252" s="245" t="s">
        <v>5108</v>
      </c>
      <c r="E2252" s="246" t="s">
        <v>44</v>
      </c>
      <c r="F2252" s="245" t="s">
        <v>44</v>
      </c>
      <c r="G2252" s="245" t="s">
        <v>5189</v>
      </c>
      <c r="H2252" s="245" t="s">
        <v>11481</v>
      </c>
      <c r="I2252" s="245" t="s">
        <v>11</v>
      </c>
      <c r="J2252" s="245" t="s">
        <v>59</v>
      </c>
      <c r="K2252" s="246" t="s">
        <v>10479</v>
      </c>
      <c r="L2252" s="245" t="s">
        <v>568</v>
      </c>
      <c r="M2252"/>
      <c r="N2252"/>
      <c r="O2252"/>
      <c r="P2252"/>
      <c r="Q2252"/>
      <c r="R2252"/>
      <c r="S2252"/>
      <c r="T2252"/>
      <c r="U2252"/>
      <c r="V2252"/>
      <c r="W2252"/>
      <c r="X2252"/>
      <c r="Y2252"/>
      <c r="Z2252"/>
      <c r="AA2252"/>
      <c r="AB2252"/>
      <c r="AC2252"/>
      <c r="AD2252"/>
      <c r="AE2252"/>
      <c r="AF2252"/>
      <c r="AG2252"/>
      <c r="AH2252"/>
      <c r="AI2252"/>
      <c r="AJ2252"/>
      <c r="AK2252"/>
      <c r="AL2252"/>
      <c r="AM2252"/>
      <c r="AN2252"/>
      <c r="AO2252"/>
      <c r="AP2252"/>
      <c r="AQ2252"/>
      <c r="AR2252"/>
      <c r="AS2252"/>
      <c r="AT2252"/>
      <c r="AU2252"/>
      <c r="AV2252"/>
      <c r="AW2252"/>
      <c r="AX2252"/>
      <c r="AY2252"/>
      <c r="AZ2252"/>
      <c r="BA2252"/>
      <c r="BB2252"/>
      <c r="BC2252"/>
      <c r="BD2252"/>
      <c r="BE2252"/>
      <c r="BF2252"/>
      <c r="BG2252"/>
      <c r="BH2252"/>
      <c r="BI2252"/>
      <c r="BJ2252"/>
      <c r="BK2252"/>
      <c r="BL2252"/>
      <c r="BM2252"/>
      <c r="BN2252"/>
      <c r="BO2252"/>
    </row>
    <row r="2253" spans="1:67" ht="15" x14ac:dyDescent="0.25">
      <c r="A2253" s="245" t="s">
        <v>4831</v>
      </c>
      <c r="B2253" s="245" t="s">
        <v>4830</v>
      </c>
      <c r="C2253" s="245" t="s">
        <v>5109</v>
      </c>
      <c r="D2253" s="245" t="s">
        <v>5108</v>
      </c>
      <c r="E2253" s="246" t="s">
        <v>44</v>
      </c>
      <c r="F2253" s="245" t="s">
        <v>44</v>
      </c>
      <c r="G2253" s="245" t="s">
        <v>5188</v>
      </c>
      <c r="H2253" s="245" t="s">
        <v>11483</v>
      </c>
      <c r="I2253" s="245" t="s">
        <v>11</v>
      </c>
      <c r="J2253" s="245" t="s">
        <v>59</v>
      </c>
      <c r="K2253" s="246" t="s">
        <v>23723</v>
      </c>
      <c r="L2253" s="245" t="s">
        <v>568</v>
      </c>
      <c r="M2253"/>
      <c r="N2253"/>
      <c r="O2253"/>
      <c r="P2253"/>
      <c r="Q2253"/>
      <c r="R2253"/>
      <c r="S2253"/>
      <c r="T2253"/>
      <c r="U2253"/>
      <c r="V2253"/>
      <c r="W2253"/>
      <c r="X2253"/>
      <c r="Y2253"/>
      <c r="Z2253"/>
      <c r="AA2253"/>
      <c r="AB2253"/>
      <c r="AC2253"/>
      <c r="AD2253"/>
      <c r="AE2253"/>
      <c r="AF2253"/>
      <c r="AG2253"/>
      <c r="AH2253"/>
      <c r="AI2253"/>
      <c r="AJ2253"/>
      <c r="AK2253"/>
      <c r="AL2253"/>
      <c r="AM2253"/>
      <c r="AN2253"/>
      <c r="AO2253"/>
      <c r="AP2253"/>
      <c r="AQ2253"/>
      <c r="AR2253"/>
      <c r="AS2253"/>
      <c r="AT2253"/>
      <c r="AU2253"/>
      <c r="AV2253"/>
      <c r="AW2253"/>
      <c r="AX2253"/>
      <c r="AY2253"/>
      <c r="AZ2253"/>
      <c r="BA2253"/>
      <c r="BB2253"/>
      <c r="BC2253"/>
      <c r="BD2253"/>
      <c r="BE2253"/>
      <c r="BF2253"/>
      <c r="BG2253"/>
      <c r="BH2253"/>
      <c r="BI2253"/>
      <c r="BJ2253"/>
      <c r="BK2253"/>
      <c r="BL2253"/>
      <c r="BM2253"/>
      <c r="BN2253"/>
      <c r="BO2253"/>
    </row>
    <row r="2254" spans="1:67" ht="15" x14ac:dyDescent="0.25">
      <c r="A2254" s="245" t="s">
        <v>4831</v>
      </c>
      <c r="B2254" s="245" t="s">
        <v>4830</v>
      </c>
      <c r="C2254" s="245" t="s">
        <v>5109</v>
      </c>
      <c r="D2254" s="245" t="s">
        <v>5108</v>
      </c>
      <c r="E2254" s="246" t="s">
        <v>44</v>
      </c>
      <c r="F2254" s="245" t="s">
        <v>44</v>
      </c>
      <c r="G2254" s="245" t="s">
        <v>5187</v>
      </c>
      <c r="H2254" s="245" t="s">
        <v>11484</v>
      </c>
      <c r="I2254" s="245" t="s">
        <v>11</v>
      </c>
      <c r="J2254" s="245" t="s">
        <v>59</v>
      </c>
      <c r="K2254" s="246" t="s">
        <v>9418</v>
      </c>
      <c r="L2254" s="245" t="s">
        <v>568</v>
      </c>
      <c r="M2254"/>
      <c r="N2254"/>
      <c r="O2254"/>
      <c r="P2254"/>
      <c r="Q2254"/>
      <c r="R2254"/>
      <c r="S2254"/>
      <c r="T2254"/>
      <c r="U2254"/>
      <c r="V2254"/>
      <c r="W2254"/>
      <c r="X2254"/>
      <c r="Y2254"/>
      <c r="Z2254"/>
      <c r="AA2254"/>
      <c r="AB2254"/>
      <c r="AC2254"/>
      <c r="AD2254"/>
      <c r="AE2254"/>
      <c r="AF2254"/>
      <c r="AG2254"/>
      <c r="AH2254"/>
      <c r="AI2254"/>
      <c r="AJ2254"/>
      <c r="AK2254"/>
      <c r="AL2254"/>
      <c r="AM2254"/>
      <c r="AN2254"/>
      <c r="AO2254"/>
      <c r="AP2254"/>
      <c r="AQ2254"/>
      <c r="AR2254"/>
      <c r="AS2254"/>
      <c r="AT2254"/>
      <c r="AU2254"/>
      <c r="AV2254"/>
      <c r="AW2254"/>
      <c r="AX2254"/>
      <c r="AY2254"/>
      <c r="AZ2254"/>
      <c r="BA2254"/>
      <c r="BB2254"/>
      <c r="BC2254"/>
      <c r="BD2254"/>
      <c r="BE2254"/>
      <c r="BF2254"/>
      <c r="BG2254"/>
      <c r="BH2254"/>
      <c r="BI2254"/>
      <c r="BJ2254"/>
      <c r="BK2254"/>
      <c r="BL2254"/>
      <c r="BM2254"/>
      <c r="BN2254"/>
      <c r="BO2254"/>
    </row>
    <row r="2255" spans="1:67" ht="15" x14ac:dyDescent="0.25">
      <c r="A2255" s="245" t="s">
        <v>4831</v>
      </c>
      <c r="B2255" s="245" t="s">
        <v>4830</v>
      </c>
      <c r="C2255" s="245" t="s">
        <v>5109</v>
      </c>
      <c r="D2255" s="245" t="s">
        <v>5108</v>
      </c>
      <c r="E2255" s="246" t="s">
        <v>44</v>
      </c>
      <c r="F2255" s="245" t="s">
        <v>44</v>
      </c>
      <c r="G2255" s="245" t="s">
        <v>5186</v>
      </c>
      <c r="H2255" s="245" t="s">
        <v>11485</v>
      </c>
      <c r="I2255" s="245" t="s">
        <v>11</v>
      </c>
      <c r="J2255" s="245" t="s">
        <v>59</v>
      </c>
      <c r="K2255" s="246" t="s">
        <v>15144</v>
      </c>
      <c r="L2255" s="245" t="s">
        <v>568</v>
      </c>
      <c r="M2255"/>
      <c r="N2255"/>
      <c r="O2255"/>
      <c r="P2255"/>
      <c r="Q2255"/>
      <c r="R2255"/>
      <c r="S2255"/>
      <c r="T2255"/>
      <c r="U2255"/>
      <c r="V2255"/>
      <c r="W2255"/>
      <c r="X2255"/>
      <c r="Y2255"/>
      <c r="Z2255"/>
      <c r="AA2255"/>
      <c r="AB2255"/>
      <c r="AC2255"/>
      <c r="AD2255"/>
      <c r="AE2255"/>
      <c r="AF2255"/>
      <c r="AG2255"/>
      <c r="AH2255"/>
      <c r="AI2255"/>
      <c r="AJ2255"/>
      <c r="AK2255"/>
      <c r="AL2255"/>
      <c r="AM2255"/>
      <c r="AN2255"/>
      <c r="AO2255"/>
      <c r="AP2255"/>
      <c r="AQ2255"/>
      <c r="AR2255"/>
      <c r="AS2255"/>
      <c r="AT2255"/>
      <c r="AU2255"/>
      <c r="AV2255"/>
      <c r="AW2255"/>
      <c r="AX2255"/>
      <c r="AY2255"/>
      <c r="AZ2255"/>
      <c r="BA2255"/>
      <c r="BB2255"/>
      <c r="BC2255"/>
      <c r="BD2255"/>
      <c r="BE2255"/>
      <c r="BF2255"/>
      <c r="BG2255"/>
      <c r="BH2255"/>
      <c r="BI2255"/>
      <c r="BJ2255"/>
      <c r="BK2255"/>
      <c r="BL2255"/>
      <c r="BM2255"/>
      <c r="BN2255"/>
      <c r="BO2255"/>
    </row>
    <row r="2256" spans="1:67" ht="15" x14ac:dyDescent="0.25">
      <c r="A2256" s="245" t="s">
        <v>4831</v>
      </c>
      <c r="B2256" s="245" t="s">
        <v>4830</v>
      </c>
      <c r="C2256" s="245" t="s">
        <v>5109</v>
      </c>
      <c r="D2256" s="245" t="s">
        <v>5108</v>
      </c>
      <c r="E2256" s="246" t="s">
        <v>44</v>
      </c>
      <c r="F2256" s="245" t="s">
        <v>44</v>
      </c>
      <c r="G2256" s="245" t="s">
        <v>5185</v>
      </c>
      <c r="H2256" s="245" t="s">
        <v>11486</v>
      </c>
      <c r="I2256" s="245" t="s">
        <v>11</v>
      </c>
      <c r="J2256" s="245" t="s">
        <v>59</v>
      </c>
      <c r="K2256" s="246" t="s">
        <v>23724</v>
      </c>
      <c r="L2256" s="245" t="s">
        <v>568</v>
      </c>
      <c r="M2256"/>
      <c r="N2256"/>
      <c r="O2256"/>
      <c r="P2256"/>
      <c r="Q2256"/>
      <c r="R2256"/>
      <c r="S2256"/>
      <c r="T2256"/>
      <c r="U2256"/>
      <c r="V2256"/>
      <c r="W2256"/>
      <c r="X2256"/>
      <c r="Y2256"/>
      <c r="Z2256"/>
      <c r="AA2256"/>
      <c r="AB2256"/>
      <c r="AC2256"/>
      <c r="AD2256"/>
      <c r="AE2256"/>
      <c r="AF2256"/>
      <c r="AG2256"/>
      <c r="AH2256"/>
      <c r="AI2256"/>
      <c r="AJ2256"/>
      <c r="AK2256"/>
      <c r="AL2256"/>
      <c r="AM2256"/>
      <c r="AN2256"/>
      <c r="AO2256"/>
      <c r="AP2256"/>
      <c r="AQ2256"/>
      <c r="AR2256"/>
      <c r="AS2256"/>
      <c r="AT2256"/>
      <c r="AU2256"/>
      <c r="AV2256"/>
      <c r="AW2256"/>
      <c r="AX2256"/>
      <c r="AY2256"/>
      <c r="AZ2256"/>
      <c r="BA2256"/>
      <c r="BB2256"/>
      <c r="BC2256"/>
      <c r="BD2256"/>
      <c r="BE2256"/>
      <c r="BF2256"/>
      <c r="BG2256"/>
      <c r="BH2256"/>
      <c r="BI2256"/>
      <c r="BJ2256"/>
      <c r="BK2256"/>
      <c r="BL2256"/>
      <c r="BM2256"/>
      <c r="BN2256"/>
      <c r="BO2256"/>
    </row>
    <row r="2257" spans="1:67" ht="15" x14ac:dyDescent="0.25">
      <c r="A2257" s="245" t="s">
        <v>4831</v>
      </c>
      <c r="B2257" s="245" t="s">
        <v>4830</v>
      </c>
      <c r="C2257" s="245" t="s">
        <v>5109</v>
      </c>
      <c r="D2257" s="245" t="s">
        <v>5108</v>
      </c>
      <c r="E2257" s="246" t="s">
        <v>44</v>
      </c>
      <c r="F2257" s="245" t="s">
        <v>44</v>
      </c>
      <c r="G2257" s="245" t="s">
        <v>5184</v>
      </c>
      <c r="H2257" s="245" t="s">
        <v>11487</v>
      </c>
      <c r="I2257" s="245" t="s">
        <v>11</v>
      </c>
      <c r="J2257" s="245" t="s">
        <v>59</v>
      </c>
      <c r="K2257" s="246" t="s">
        <v>23725</v>
      </c>
      <c r="L2257" s="245" t="s">
        <v>568</v>
      </c>
      <c r="M2257"/>
      <c r="N2257"/>
      <c r="O2257"/>
      <c r="P2257"/>
      <c r="Q2257"/>
      <c r="R2257"/>
      <c r="S2257"/>
      <c r="T2257"/>
      <c r="U2257"/>
      <c r="V2257"/>
      <c r="W2257"/>
      <c r="X2257"/>
      <c r="Y2257"/>
      <c r="Z2257"/>
      <c r="AA2257"/>
      <c r="AB2257"/>
      <c r="AC2257"/>
      <c r="AD2257"/>
      <c r="AE2257"/>
      <c r="AF2257"/>
      <c r="AG2257"/>
      <c r="AH2257"/>
      <c r="AI2257"/>
      <c r="AJ2257"/>
      <c r="AK2257"/>
      <c r="AL2257"/>
      <c r="AM2257"/>
      <c r="AN2257"/>
      <c r="AO2257"/>
      <c r="AP2257"/>
      <c r="AQ2257"/>
      <c r="AR2257"/>
      <c r="AS2257"/>
      <c r="AT2257"/>
      <c r="AU2257"/>
      <c r="AV2257"/>
      <c r="AW2257"/>
      <c r="AX2257"/>
      <c r="AY2257"/>
      <c r="AZ2257"/>
      <c r="BA2257"/>
      <c r="BB2257"/>
      <c r="BC2257"/>
      <c r="BD2257"/>
      <c r="BE2257"/>
      <c r="BF2257"/>
      <c r="BG2257"/>
      <c r="BH2257"/>
      <c r="BI2257"/>
      <c r="BJ2257"/>
      <c r="BK2257"/>
      <c r="BL2257"/>
      <c r="BM2257"/>
      <c r="BN2257"/>
      <c r="BO2257"/>
    </row>
    <row r="2258" spans="1:67" ht="15" x14ac:dyDescent="0.25">
      <c r="A2258" s="245" t="s">
        <v>4831</v>
      </c>
      <c r="B2258" s="245" t="s">
        <v>4830</v>
      </c>
      <c r="C2258" s="245" t="s">
        <v>5109</v>
      </c>
      <c r="D2258" s="245" t="s">
        <v>5108</v>
      </c>
      <c r="E2258" s="246" t="s">
        <v>44</v>
      </c>
      <c r="F2258" s="245" t="s">
        <v>44</v>
      </c>
      <c r="G2258" s="245" t="s">
        <v>5183</v>
      </c>
      <c r="H2258" s="245" t="s">
        <v>11488</v>
      </c>
      <c r="I2258" s="245" t="s">
        <v>11</v>
      </c>
      <c r="J2258" s="245" t="s">
        <v>59</v>
      </c>
      <c r="K2258" s="246" t="s">
        <v>23726</v>
      </c>
      <c r="L2258" s="245" t="s">
        <v>568</v>
      </c>
      <c r="M2258"/>
      <c r="N2258"/>
      <c r="O2258"/>
      <c r="P2258"/>
      <c r="Q2258"/>
      <c r="R2258"/>
      <c r="S2258"/>
      <c r="T2258"/>
      <c r="U2258"/>
      <c r="V2258"/>
      <c r="W2258"/>
      <c r="X2258"/>
      <c r="Y2258"/>
      <c r="Z2258"/>
      <c r="AA2258"/>
      <c r="AB2258"/>
      <c r="AC2258"/>
      <c r="AD2258"/>
      <c r="AE2258"/>
      <c r="AF2258"/>
      <c r="AG2258"/>
      <c r="AH2258"/>
      <c r="AI2258"/>
      <c r="AJ2258"/>
      <c r="AK2258"/>
      <c r="AL2258"/>
      <c r="AM2258"/>
      <c r="AN2258"/>
      <c r="AO2258"/>
      <c r="AP2258"/>
      <c r="AQ2258"/>
      <c r="AR2258"/>
      <c r="AS2258"/>
      <c r="AT2258"/>
      <c r="AU2258"/>
      <c r="AV2258"/>
      <c r="AW2258"/>
      <c r="AX2258"/>
      <c r="AY2258"/>
      <c r="AZ2258"/>
      <c r="BA2258"/>
      <c r="BB2258"/>
      <c r="BC2258"/>
      <c r="BD2258"/>
      <c r="BE2258"/>
      <c r="BF2258"/>
      <c r="BG2258"/>
      <c r="BH2258"/>
      <c r="BI2258"/>
      <c r="BJ2258"/>
      <c r="BK2258"/>
      <c r="BL2258"/>
      <c r="BM2258"/>
      <c r="BN2258"/>
      <c r="BO2258"/>
    </row>
    <row r="2259" spans="1:67" ht="15" x14ac:dyDescent="0.25">
      <c r="A2259" s="245" t="s">
        <v>4831</v>
      </c>
      <c r="B2259" s="245" t="s">
        <v>4830</v>
      </c>
      <c r="C2259" s="245" t="s">
        <v>5109</v>
      </c>
      <c r="D2259" s="245" t="s">
        <v>5108</v>
      </c>
      <c r="E2259" s="246" t="s">
        <v>44</v>
      </c>
      <c r="F2259" s="245" t="s">
        <v>44</v>
      </c>
      <c r="G2259" s="245" t="s">
        <v>5182</v>
      </c>
      <c r="H2259" s="245" t="s">
        <v>11490</v>
      </c>
      <c r="I2259" s="245" t="s">
        <v>11</v>
      </c>
      <c r="J2259" s="245" t="s">
        <v>59</v>
      </c>
      <c r="K2259" s="246" t="s">
        <v>23727</v>
      </c>
      <c r="L2259" s="245" t="s">
        <v>568</v>
      </c>
      <c r="M2259"/>
      <c r="N2259"/>
      <c r="O2259"/>
      <c r="P2259"/>
      <c r="Q2259"/>
      <c r="R2259"/>
      <c r="S2259"/>
      <c r="T2259"/>
      <c r="U2259"/>
      <c r="V2259"/>
      <c r="W2259"/>
      <c r="X2259"/>
      <c r="Y2259"/>
      <c r="Z2259"/>
      <c r="AA2259"/>
      <c r="AB2259"/>
      <c r="AC2259"/>
      <c r="AD2259"/>
      <c r="AE2259"/>
      <c r="AF2259"/>
      <c r="AG2259"/>
      <c r="AH2259"/>
      <c r="AI2259"/>
      <c r="AJ2259"/>
      <c r="AK2259"/>
      <c r="AL2259"/>
      <c r="AM2259"/>
      <c r="AN2259"/>
      <c r="AO2259"/>
      <c r="AP2259"/>
      <c r="AQ2259"/>
      <c r="AR2259"/>
      <c r="AS2259"/>
      <c r="AT2259"/>
      <c r="AU2259"/>
      <c r="AV2259"/>
      <c r="AW2259"/>
      <c r="AX2259"/>
      <c r="AY2259"/>
      <c r="AZ2259"/>
      <c r="BA2259"/>
      <c r="BB2259"/>
      <c r="BC2259"/>
      <c r="BD2259"/>
      <c r="BE2259"/>
      <c r="BF2259"/>
      <c r="BG2259"/>
      <c r="BH2259"/>
      <c r="BI2259"/>
      <c r="BJ2259"/>
      <c r="BK2259"/>
      <c r="BL2259"/>
      <c r="BM2259"/>
      <c r="BN2259"/>
      <c r="BO2259"/>
    </row>
    <row r="2260" spans="1:67" ht="15" x14ac:dyDescent="0.25">
      <c r="A2260" s="245" t="s">
        <v>4831</v>
      </c>
      <c r="B2260" s="245" t="s">
        <v>4830</v>
      </c>
      <c r="C2260" s="245" t="s">
        <v>5109</v>
      </c>
      <c r="D2260" s="245" t="s">
        <v>5108</v>
      </c>
      <c r="E2260" s="246" t="s">
        <v>44</v>
      </c>
      <c r="F2260" s="245" t="s">
        <v>44</v>
      </c>
      <c r="G2260" s="245" t="s">
        <v>5181</v>
      </c>
      <c r="H2260" s="245" t="s">
        <v>11491</v>
      </c>
      <c r="I2260" s="245" t="s">
        <v>11</v>
      </c>
      <c r="J2260" s="245" t="s">
        <v>59</v>
      </c>
      <c r="K2260" s="246" t="s">
        <v>23728</v>
      </c>
      <c r="L2260" s="245" t="s">
        <v>568</v>
      </c>
      <c r="M2260"/>
      <c r="N2260"/>
      <c r="O2260"/>
      <c r="P2260"/>
      <c r="Q2260"/>
      <c r="R2260"/>
      <c r="S2260"/>
      <c r="T2260"/>
      <c r="U2260"/>
      <c r="V2260"/>
      <c r="W2260"/>
      <c r="X2260"/>
      <c r="Y2260"/>
      <c r="Z2260"/>
      <c r="AA2260"/>
      <c r="AB2260"/>
      <c r="AC2260"/>
      <c r="AD2260"/>
      <c r="AE2260"/>
      <c r="AF2260"/>
      <c r="AG2260"/>
      <c r="AH2260"/>
      <c r="AI2260"/>
      <c r="AJ2260"/>
      <c r="AK2260"/>
      <c r="AL2260"/>
      <c r="AM2260"/>
      <c r="AN2260"/>
      <c r="AO2260"/>
      <c r="AP2260"/>
      <c r="AQ2260"/>
      <c r="AR2260"/>
      <c r="AS2260"/>
      <c r="AT2260"/>
      <c r="AU2260"/>
      <c r="AV2260"/>
      <c r="AW2260"/>
      <c r="AX2260"/>
      <c r="AY2260"/>
      <c r="AZ2260"/>
      <c r="BA2260"/>
      <c r="BB2260"/>
      <c r="BC2260"/>
      <c r="BD2260"/>
      <c r="BE2260"/>
      <c r="BF2260"/>
      <c r="BG2260"/>
      <c r="BH2260"/>
      <c r="BI2260"/>
      <c r="BJ2260"/>
      <c r="BK2260"/>
      <c r="BL2260"/>
      <c r="BM2260"/>
      <c r="BN2260"/>
      <c r="BO2260"/>
    </row>
    <row r="2261" spans="1:67" ht="15" x14ac:dyDescent="0.25">
      <c r="A2261" s="245" t="s">
        <v>4831</v>
      </c>
      <c r="B2261" s="245" t="s">
        <v>4830</v>
      </c>
      <c r="C2261" s="245" t="s">
        <v>5109</v>
      </c>
      <c r="D2261" s="245" t="s">
        <v>5108</v>
      </c>
      <c r="E2261" s="246" t="s">
        <v>44</v>
      </c>
      <c r="F2261" s="245" t="s">
        <v>44</v>
      </c>
      <c r="G2261" s="245" t="s">
        <v>5180</v>
      </c>
      <c r="H2261" s="245" t="s">
        <v>11492</v>
      </c>
      <c r="I2261" s="245" t="s">
        <v>11</v>
      </c>
      <c r="J2261" s="245" t="s">
        <v>59</v>
      </c>
      <c r="K2261" s="246" t="s">
        <v>23729</v>
      </c>
      <c r="L2261" s="245" t="s">
        <v>568</v>
      </c>
      <c r="M2261"/>
      <c r="N2261"/>
      <c r="O2261"/>
      <c r="P2261"/>
      <c r="Q2261"/>
      <c r="R2261"/>
      <c r="S2261"/>
      <c r="T2261"/>
      <c r="U2261"/>
      <c r="V2261"/>
      <c r="W2261"/>
      <c r="X2261"/>
      <c r="Y2261"/>
      <c r="Z2261"/>
      <c r="AA2261"/>
      <c r="AB2261"/>
      <c r="AC2261"/>
      <c r="AD2261"/>
      <c r="AE2261"/>
      <c r="AF2261"/>
      <c r="AG2261"/>
      <c r="AH2261"/>
      <c r="AI2261"/>
      <c r="AJ2261"/>
      <c r="AK2261"/>
      <c r="AL2261"/>
      <c r="AM2261"/>
      <c r="AN2261"/>
      <c r="AO2261"/>
      <c r="AP2261"/>
      <c r="AQ2261"/>
      <c r="AR2261"/>
      <c r="AS2261"/>
      <c r="AT2261"/>
      <c r="AU2261"/>
      <c r="AV2261"/>
      <c r="AW2261"/>
      <c r="AX2261"/>
      <c r="AY2261"/>
      <c r="AZ2261"/>
      <c r="BA2261"/>
      <c r="BB2261"/>
      <c r="BC2261"/>
      <c r="BD2261"/>
      <c r="BE2261"/>
      <c r="BF2261"/>
      <c r="BG2261"/>
      <c r="BH2261"/>
      <c r="BI2261"/>
      <c r="BJ2261"/>
      <c r="BK2261"/>
      <c r="BL2261"/>
      <c r="BM2261"/>
      <c r="BN2261"/>
      <c r="BO2261"/>
    </row>
    <row r="2262" spans="1:67" ht="15" x14ac:dyDescent="0.25">
      <c r="A2262" s="245" t="s">
        <v>4831</v>
      </c>
      <c r="B2262" s="245" t="s">
        <v>4830</v>
      </c>
      <c r="C2262" s="245" t="s">
        <v>5109</v>
      </c>
      <c r="D2262" s="245" t="s">
        <v>5108</v>
      </c>
      <c r="E2262" s="246" t="s">
        <v>44</v>
      </c>
      <c r="F2262" s="245" t="s">
        <v>44</v>
      </c>
      <c r="G2262" s="245" t="s">
        <v>5179</v>
      </c>
      <c r="H2262" s="245" t="s">
        <v>11493</v>
      </c>
      <c r="I2262" s="245" t="s">
        <v>11</v>
      </c>
      <c r="J2262" s="245" t="s">
        <v>59</v>
      </c>
      <c r="K2262" s="246" t="s">
        <v>23730</v>
      </c>
      <c r="L2262" s="245" t="s">
        <v>568</v>
      </c>
      <c r="M2262"/>
      <c r="N2262"/>
      <c r="O2262"/>
      <c r="P2262"/>
      <c r="Q2262"/>
      <c r="R2262"/>
      <c r="S2262"/>
      <c r="T2262"/>
      <c r="U2262"/>
      <c r="V2262"/>
      <c r="W2262"/>
      <c r="X2262"/>
      <c r="Y2262"/>
      <c r="Z2262"/>
      <c r="AA2262"/>
      <c r="AB2262"/>
      <c r="AC2262"/>
      <c r="AD2262"/>
      <c r="AE2262"/>
      <c r="AF2262"/>
      <c r="AG2262"/>
      <c r="AH2262"/>
      <c r="AI2262"/>
      <c r="AJ2262"/>
      <c r="AK2262"/>
      <c r="AL2262"/>
      <c r="AM2262"/>
      <c r="AN2262"/>
      <c r="AO2262"/>
      <c r="AP2262"/>
      <c r="AQ2262"/>
      <c r="AR2262"/>
      <c r="AS2262"/>
      <c r="AT2262"/>
      <c r="AU2262"/>
      <c r="AV2262"/>
      <c r="AW2262"/>
      <c r="AX2262"/>
      <c r="AY2262"/>
      <c r="AZ2262"/>
      <c r="BA2262"/>
      <c r="BB2262"/>
      <c r="BC2262"/>
      <c r="BD2262"/>
      <c r="BE2262"/>
      <c r="BF2262"/>
      <c r="BG2262"/>
      <c r="BH2262"/>
      <c r="BI2262"/>
      <c r="BJ2262"/>
      <c r="BK2262"/>
      <c r="BL2262"/>
      <c r="BM2262"/>
      <c r="BN2262"/>
      <c r="BO2262"/>
    </row>
    <row r="2263" spans="1:67" ht="15" x14ac:dyDescent="0.25">
      <c r="A2263" s="245" t="s">
        <v>4831</v>
      </c>
      <c r="B2263" s="245" t="s">
        <v>4830</v>
      </c>
      <c r="C2263" s="245" t="s">
        <v>5109</v>
      </c>
      <c r="D2263" s="245" t="s">
        <v>5108</v>
      </c>
      <c r="E2263" s="246" t="s">
        <v>44</v>
      </c>
      <c r="F2263" s="245" t="s">
        <v>44</v>
      </c>
      <c r="G2263" s="245" t="s">
        <v>5178</v>
      </c>
      <c r="H2263" s="245" t="s">
        <v>11494</v>
      </c>
      <c r="I2263" s="245" t="s">
        <v>11</v>
      </c>
      <c r="J2263" s="245" t="s">
        <v>59</v>
      </c>
      <c r="K2263" s="246" t="s">
        <v>23731</v>
      </c>
      <c r="L2263" s="245" t="s">
        <v>568</v>
      </c>
      <c r="M2263"/>
      <c r="N2263"/>
      <c r="O2263"/>
      <c r="P2263"/>
      <c r="Q2263"/>
      <c r="R2263"/>
      <c r="S2263"/>
      <c r="T2263"/>
      <c r="U2263"/>
      <c r="V2263"/>
      <c r="W2263"/>
      <c r="X2263"/>
      <c r="Y2263"/>
      <c r="Z2263"/>
      <c r="AA2263"/>
      <c r="AB2263"/>
      <c r="AC2263"/>
      <c r="AD2263"/>
      <c r="AE2263"/>
      <c r="AF2263"/>
      <c r="AG2263"/>
      <c r="AH2263"/>
      <c r="AI2263"/>
      <c r="AJ2263"/>
      <c r="AK2263"/>
      <c r="AL2263"/>
      <c r="AM2263"/>
      <c r="AN2263"/>
      <c r="AO2263"/>
      <c r="AP2263"/>
      <c r="AQ2263"/>
      <c r="AR2263"/>
      <c r="AS2263"/>
      <c r="AT2263"/>
      <c r="AU2263"/>
      <c r="AV2263"/>
      <c r="AW2263"/>
      <c r="AX2263"/>
      <c r="AY2263"/>
      <c r="AZ2263"/>
      <c r="BA2263"/>
      <c r="BB2263"/>
      <c r="BC2263"/>
      <c r="BD2263"/>
      <c r="BE2263"/>
      <c r="BF2263"/>
      <c r="BG2263"/>
      <c r="BH2263"/>
      <c r="BI2263"/>
      <c r="BJ2263"/>
      <c r="BK2263"/>
      <c r="BL2263"/>
      <c r="BM2263"/>
      <c r="BN2263"/>
      <c r="BO2263"/>
    </row>
    <row r="2264" spans="1:67" ht="15" x14ac:dyDescent="0.25">
      <c r="A2264" s="245" t="s">
        <v>4831</v>
      </c>
      <c r="B2264" s="245" t="s">
        <v>4830</v>
      </c>
      <c r="C2264" s="245" t="s">
        <v>5109</v>
      </c>
      <c r="D2264" s="245" t="s">
        <v>5108</v>
      </c>
      <c r="E2264" s="246" t="s">
        <v>44</v>
      </c>
      <c r="F2264" s="245" t="s">
        <v>44</v>
      </c>
      <c r="G2264" s="245" t="s">
        <v>5177</v>
      </c>
      <c r="H2264" s="245" t="s">
        <v>11495</v>
      </c>
      <c r="I2264" s="245" t="s">
        <v>11</v>
      </c>
      <c r="J2264" s="245" t="s">
        <v>59</v>
      </c>
      <c r="K2264" s="246" t="s">
        <v>23732</v>
      </c>
      <c r="L2264" s="245" t="s">
        <v>568</v>
      </c>
      <c r="M2264"/>
      <c r="N2264"/>
      <c r="O2264"/>
      <c r="P2264"/>
      <c r="Q2264"/>
      <c r="R2264"/>
      <c r="S2264"/>
      <c r="T2264"/>
      <c r="U2264"/>
      <c r="V2264"/>
      <c r="W2264"/>
      <c r="X2264"/>
      <c r="Y2264"/>
      <c r="Z2264"/>
      <c r="AA2264"/>
      <c r="AB2264"/>
      <c r="AC2264"/>
      <c r="AD2264"/>
      <c r="AE2264"/>
      <c r="AF2264"/>
      <c r="AG2264"/>
      <c r="AH2264"/>
      <c r="AI2264"/>
      <c r="AJ2264"/>
      <c r="AK2264"/>
      <c r="AL2264"/>
      <c r="AM2264"/>
      <c r="AN2264"/>
      <c r="AO2264"/>
      <c r="AP2264"/>
      <c r="AQ2264"/>
      <c r="AR2264"/>
      <c r="AS2264"/>
      <c r="AT2264"/>
      <c r="AU2264"/>
      <c r="AV2264"/>
      <c r="AW2264"/>
      <c r="AX2264"/>
      <c r="AY2264"/>
      <c r="AZ2264"/>
      <c r="BA2264"/>
      <c r="BB2264"/>
      <c r="BC2264"/>
      <c r="BD2264"/>
      <c r="BE2264"/>
      <c r="BF2264"/>
      <c r="BG2264"/>
      <c r="BH2264"/>
      <c r="BI2264"/>
      <c r="BJ2264"/>
      <c r="BK2264"/>
      <c r="BL2264"/>
      <c r="BM2264"/>
      <c r="BN2264"/>
      <c r="BO2264"/>
    </row>
    <row r="2265" spans="1:67" ht="15" x14ac:dyDescent="0.25">
      <c r="A2265" s="245" t="s">
        <v>4831</v>
      </c>
      <c r="B2265" s="245" t="s">
        <v>4830</v>
      </c>
      <c r="C2265" s="245" t="s">
        <v>5109</v>
      </c>
      <c r="D2265" s="245" t="s">
        <v>5108</v>
      </c>
      <c r="E2265" s="246" t="s">
        <v>44</v>
      </c>
      <c r="F2265" s="245" t="s">
        <v>44</v>
      </c>
      <c r="G2265" s="245" t="s">
        <v>5176</v>
      </c>
      <c r="H2265" s="245" t="s">
        <v>11496</v>
      </c>
      <c r="I2265" s="245" t="s">
        <v>11</v>
      </c>
      <c r="J2265" s="245" t="s">
        <v>59</v>
      </c>
      <c r="K2265" s="246" t="s">
        <v>23733</v>
      </c>
      <c r="L2265" s="245" t="s">
        <v>568</v>
      </c>
      <c r="M2265"/>
      <c r="N2265"/>
      <c r="O2265"/>
      <c r="P2265"/>
      <c r="Q2265"/>
      <c r="R2265"/>
      <c r="S2265"/>
      <c r="T2265"/>
      <c r="U2265"/>
      <c r="V2265"/>
      <c r="W2265"/>
      <c r="X2265"/>
      <c r="Y2265"/>
      <c r="Z2265"/>
      <c r="AA2265"/>
      <c r="AB2265"/>
      <c r="AC2265"/>
      <c r="AD2265"/>
      <c r="AE2265"/>
      <c r="AF2265"/>
      <c r="AG2265"/>
      <c r="AH2265"/>
      <c r="AI2265"/>
      <c r="AJ2265"/>
      <c r="AK2265"/>
      <c r="AL2265"/>
      <c r="AM2265"/>
      <c r="AN2265"/>
      <c r="AO2265"/>
      <c r="AP2265"/>
      <c r="AQ2265"/>
      <c r="AR2265"/>
      <c r="AS2265"/>
      <c r="AT2265"/>
      <c r="AU2265"/>
      <c r="AV2265"/>
      <c r="AW2265"/>
      <c r="AX2265"/>
      <c r="AY2265"/>
      <c r="AZ2265"/>
      <c r="BA2265"/>
      <c r="BB2265"/>
      <c r="BC2265"/>
      <c r="BD2265"/>
      <c r="BE2265"/>
      <c r="BF2265"/>
      <c r="BG2265"/>
      <c r="BH2265"/>
      <c r="BI2265"/>
      <c r="BJ2265"/>
      <c r="BK2265"/>
      <c r="BL2265"/>
      <c r="BM2265"/>
      <c r="BN2265"/>
      <c r="BO2265"/>
    </row>
    <row r="2266" spans="1:67" ht="15" x14ac:dyDescent="0.25">
      <c r="A2266" s="245" t="s">
        <v>4831</v>
      </c>
      <c r="B2266" s="245" t="s">
        <v>4830</v>
      </c>
      <c r="C2266" s="245" t="s">
        <v>5109</v>
      </c>
      <c r="D2266" s="245" t="s">
        <v>5108</v>
      </c>
      <c r="E2266" s="246" t="s">
        <v>44</v>
      </c>
      <c r="F2266" s="245" t="s">
        <v>44</v>
      </c>
      <c r="G2266" s="245" t="s">
        <v>5175</v>
      </c>
      <c r="H2266" s="245" t="s">
        <v>11497</v>
      </c>
      <c r="I2266" s="245" t="s">
        <v>11</v>
      </c>
      <c r="J2266" s="245" t="s">
        <v>59</v>
      </c>
      <c r="K2266" s="246" t="s">
        <v>23734</v>
      </c>
      <c r="L2266" s="245" t="s">
        <v>568</v>
      </c>
      <c r="M2266"/>
      <c r="N2266"/>
      <c r="O2266"/>
      <c r="P2266"/>
      <c r="Q2266"/>
      <c r="R2266"/>
      <c r="S2266"/>
      <c r="T2266"/>
      <c r="U2266"/>
      <c r="V2266"/>
      <c r="W2266"/>
      <c r="X2266"/>
      <c r="Y2266"/>
      <c r="Z2266"/>
      <c r="AA2266"/>
      <c r="AB2266"/>
      <c r="AC2266"/>
      <c r="AD2266"/>
      <c r="AE2266"/>
      <c r="AF2266"/>
      <c r="AG2266"/>
      <c r="AH2266"/>
      <c r="AI2266"/>
      <c r="AJ2266"/>
      <c r="AK2266"/>
      <c r="AL2266"/>
      <c r="AM2266"/>
      <c r="AN2266"/>
      <c r="AO2266"/>
      <c r="AP2266"/>
      <c r="AQ2266"/>
      <c r="AR2266"/>
      <c r="AS2266"/>
      <c r="AT2266"/>
      <c r="AU2266"/>
      <c r="AV2266"/>
      <c r="AW2266"/>
      <c r="AX2266"/>
      <c r="AY2266"/>
      <c r="AZ2266"/>
      <c r="BA2266"/>
      <c r="BB2266"/>
      <c r="BC2266"/>
      <c r="BD2266"/>
      <c r="BE2266"/>
      <c r="BF2266"/>
      <c r="BG2266"/>
      <c r="BH2266"/>
      <c r="BI2266"/>
      <c r="BJ2266"/>
      <c r="BK2266"/>
      <c r="BL2266"/>
      <c r="BM2266"/>
      <c r="BN2266"/>
      <c r="BO2266"/>
    </row>
    <row r="2267" spans="1:67" ht="15" x14ac:dyDescent="0.25">
      <c r="A2267" s="245" t="s">
        <v>4831</v>
      </c>
      <c r="B2267" s="245" t="s">
        <v>4830</v>
      </c>
      <c r="C2267" s="245" t="s">
        <v>5109</v>
      </c>
      <c r="D2267" s="245" t="s">
        <v>5108</v>
      </c>
      <c r="E2267" s="246" t="s">
        <v>44</v>
      </c>
      <c r="F2267" s="245" t="s">
        <v>44</v>
      </c>
      <c r="G2267" s="245" t="s">
        <v>5174</v>
      </c>
      <c r="H2267" s="245" t="s">
        <v>11498</v>
      </c>
      <c r="I2267" s="245" t="s">
        <v>11</v>
      </c>
      <c r="J2267" s="245" t="s">
        <v>569</v>
      </c>
      <c r="K2267" s="246" t="s">
        <v>23735</v>
      </c>
      <c r="L2267" s="245" t="s">
        <v>568</v>
      </c>
      <c r="M2267"/>
      <c r="N2267"/>
      <c r="O2267"/>
      <c r="P2267"/>
      <c r="Q2267"/>
      <c r="R2267"/>
      <c r="S2267"/>
      <c r="T2267"/>
      <c r="U2267"/>
      <c r="V2267"/>
      <c r="W2267"/>
      <c r="X2267"/>
      <c r="Y2267"/>
      <c r="Z2267"/>
      <c r="AA2267"/>
      <c r="AB2267"/>
      <c r="AC2267"/>
      <c r="AD2267"/>
      <c r="AE2267"/>
      <c r="AF2267"/>
      <c r="AG2267"/>
      <c r="AH2267"/>
      <c r="AI2267"/>
      <c r="AJ2267"/>
      <c r="AK2267"/>
      <c r="AL2267"/>
      <c r="AM2267"/>
      <c r="AN2267"/>
      <c r="AO2267"/>
      <c r="AP2267"/>
      <c r="AQ2267"/>
      <c r="AR2267"/>
      <c r="AS2267"/>
      <c r="AT2267"/>
      <c r="AU2267"/>
      <c r="AV2267"/>
      <c r="AW2267"/>
      <c r="AX2267"/>
      <c r="AY2267"/>
      <c r="AZ2267"/>
      <c r="BA2267"/>
      <c r="BB2267"/>
      <c r="BC2267"/>
      <c r="BD2267"/>
      <c r="BE2267"/>
      <c r="BF2267"/>
      <c r="BG2267"/>
      <c r="BH2267"/>
      <c r="BI2267"/>
      <c r="BJ2267"/>
      <c r="BK2267"/>
      <c r="BL2267"/>
      <c r="BM2267"/>
      <c r="BN2267"/>
      <c r="BO2267"/>
    </row>
    <row r="2268" spans="1:67" ht="15" x14ac:dyDescent="0.25">
      <c r="A2268" s="245" t="s">
        <v>4831</v>
      </c>
      <c r="B2268" s="245" t="s">
        <v>4830</v>
      </c>
      <c r="C2268" s="245" t="s">
        <v>5109</v>
      </c>
      <c r="D2268" s="245" t="s">
        <v>5108</v>
      </c>
      <c r="E2268" s="246" t="s">
        <v>44</v>
      </c>
      <c r="F2268" s="245" t="s">
        <v>44</v>
      </c>
      <c r="G2268" s="245" t="s">
        <v>5173</v>
      </c>
      <c r="H2268" s="245" t="s">
        <v>11499</v>
      </c>
      <c r="I2268" s="245" t="s">
        <v>11</v>
      </c>
      <c r="J2268" s="245" t="s">
        <v>569</v>
      </c>
      <c r="K2268" s="246" t="s">
        <v>15159</v>
      </c>
      <c r="L2268" s="245" t="s">
        <v>568</v>
      </c>
      <c r="M2268"/>
      <c r="N2268"/>
      <c r="O2268"/>
      <c r="P2268"/>
      <c r="Q2268"/>
      <c r="R2268"/>
      <c r="S2268"/>
      <c r="T2268"/>
      <c r="U2268"/>
      <c r="V2268"/>
      <c r="W2268"/>
      <c r="X2268"/>
      <c r="Y2268"/>
      <c r="Z2268"/>
      <c r="AA2268"/>
      <c r="AB2268"/>
      <c r="AC2268"/>
      <c r="AD2268"/>
      <c r="AE2268"/>
      <c r="AF2268"/>
      <c r="AG2268"/>
      <c r="AH2268"/>
      <c r="AI2268"/>
      <c r="AJ2268"/>
      <c r="AK2268"/>
      <c r="AL2268"/>
      <c r="AM2268"/>
      <c r="AN2268"/>
      <c r="AO2268"/>
      <c r="AP2268"/>
      <c r="AQ2268"/>
      <c r="AR2268"/>
      <c r="AS2268"/>
      <c r="AT2268"/>
      <c r="AU2268"/>
      <c r="AV2268"/>
      <c r="AW2268"/>
      <c r="AX2268"/>
      <c r="AY2268"/>
      <c r="AZ2268"/>
      <c r="BA2268"/>
      <c r="BB2268"/>
      <c r="BC2268"/>
      <c r="BD2268"/>
      <c r="BE2268"/>
      <c r="BF2268"/>
      <c r="BG2268"/>
      <c r="BH2268"/>
      <c r="BI2268"/>
      <c r="BJ2268"/>
      <c r="BK2268"/>
      <c r="BL2268"/>
      <c r="BM2268"/>
      <c r="BN2268"/>
      <c r="BO2268"/>
    </row>
    <row r="2269" spans="1:67" ht="15" x14ac:dyDescent="0.25">
      <c r="A2269" s="245" t="s">
        <v>4831</v>
      </c>
      <c r="B2269" s="245" t="s">
        <v>4830</v>
      </c>
      <c r="C2269" s="245" t="s">
        <v>5109</v>
      </c>
      <c r="D2269" s="245" t="s">
        <v>5108</v>
      </c>
      <c r="E2269" s="246" t="s">
        <v>44</v>
      </c>
      <c r="F2269" s="245" t="s">
        <v>44</v>
      </c>
      <c r="G2269" s="245" t="s">
        <v>5172</v>
      </c>
      <c r="H2269" s="245" t="s">
        <v>11500</v>
      </c>
      <c r="I2269" s="245" t="s">
        <v>11</v>
      </c>
      <c r="J2269" s="245" t="s">
        <v>569</v>
      </c>
      <c r="K2269" s="246" t="s">
        <v>9127</v>
      </c>
      <c r="L2269" s="245" t="s">
        <v>568</v>
      </c>
      <c r="M2269"/>
      <c r="N2269"/>
      <c r="O2269"/>
      <c r="P2269"/>
      <c r="Q2269"/>
      <c r="R2269"/>
      <c r="S2269"/>
      <c r="T2269"/>
      <c r="U2269"/>
      <c r="V2269"/>
      <c r="W2269"/>
      <c r="X2269"/>
      <c r="Y2269"/>
      <c r="Z2269"/>
      <c r="AA2269"/>
      <c r="AB2269"/>
      <c r="AC2269"/>
      <c r="AD2269"/>
      <c r="AE2269"/>
      <c r="AF2269"/>
      <c r="AG2269"/>
      <c r="AH2269"/>
      <c r="AI2269"/>
      <c r="AJ2269"/>
      <c r="AK2269"/>
      <c r="AL2269"/>
      <c r="AM2269"/>
      <c r="AN2269"/>
      <c r="AO2269"/>
      <c r="AP2269"/>
      <c r="AQ2269"/>
      <c r="AR2269"/>
      <c r="AS2269"/>
      <c r="AT2269"/>
      <c r="AU2269"/>
      <c r="AV2269"/>
      <c r="AW2269"/>
      <c r="AX2269"/>
      <c r="AY2269"/>
      <c r="AZ2269"/>
      <c r="BA2269"/>
      <c r="BB2269"/>
      <c r="BC2269"/>
      <c r="BD2269"/>
      <c r="BE2269"/>
      <c r="BF2269"/>
      <c r="BG2269"/>
      <c r="BH2269"/>
      <c r="BI2269"/>
      <c r="BJ2269"/>
      <c r="BK2269"/>
      <c r="BL2269"/>
      <c r="BM2269"/>
      <c r="BN2269"/>
      <c r="BO2269"/>
    </row>
    <row r="2270" spans="1:67" ht="15" x14ac:dyDescent="0.25">
      <c r="A2270" s="245" t="s">
        <v>4831</v>
      </c>
      <c r="B2270" s="245" t="s">
        <v>4830</v>
      </c>
      <c r="C2270" s="245" t="s">
        <v>5109</v>
      </c>
      <c r="D2270" s="245" t="s">
        <v>5108</v>
      </c>
      <c r="E2270" s="246" t="s">
        <v>44</v>
      </c>
      <c r="F2270" s="245" t="s">
        <v>44</v>
      </c>
      <c r="G2270" s="245" t="s">
        <v>5171</v>
      </c>
      <c r="H2270" s="245" t="s">
        <v>11501</v>
      </c>
      <c r="I2270" s="245" t="s">
        <v>11</v>
      </c>
      <c r="J2270" s="245" t="s">
        <v>569</v>
      </c>
      <c r="K2270" s="246" t="s">
        <v>14614</v>
      </c>
      <c r="L2270" s="245" t="s">
        <v>568</v>
      </c>
      <c r="M2270"/>
      <c r="N2270"/>
      <c r="O2270"/>
      <c r="P2270"/>
      <c r="Q2270"/>
      <c r="R2270"/>
      <c r="S2270"/>
      <c r="T2270"/>
      <c r="U2270"/>
      <c r="V2270"/>
      <c r="W2270"/>
      <c r="X2270"/>
      <c r="Y2270"/>
      <c r="Z2270"/>
      <c r="AA2270"/>
      <c r="AB2270"/>
      <c r="AC2270"/>
      <c r="AD2270"/>
      <c r="AE2270"/>
      <c r="AF2270"/>
      <c r="AG2270"/>
      <c r="AH2270"/>
      <c r="AI2270"/>
      <c r="AJ2270"/>
      <c r="AK2270"/>
      <c r="AL2270"/>
      <c r="AM2270"/>
      <c r="AN2270"/>
      <c r="AO2270"/>
      <c r="AP2270"/>
      <c r="AQ2270"/>
      <c r="AR2270"/>
      <c r="AS2270"/>
      <c r="AT2270"/>
      <c r="AU2270"/>
      <c r="AV2270"/>
      <c r="AW2270"/>
      <c r="AX2270"/>
      <c r="AY2270"/>
      <c r="AZ2270"/>
      <c r="BA2270"/>
      <c r="BB2270"/>
      <c r="BC2270"/>
      <c r="BD2270"/>
      <c r="BE2270"/>
      <c r="BF2270"/>
      <c r="BG2270"/>
      <c r="BH2270"/>
      <c r="BI2270"/>
      <c r="BJ2270"/>
      <c r="BK2270"/>
      <c r="BL2270"/>
      <c r="BM2270"/>
      <c r="BN2270"/>
      <c r="BO2270"/>
    </row>
    <row r="2271" spans="1:67" ht="15" x14ac:dyDescent="0.25">
      <c r="A2271" s="245" t="s">
        <v>4831</v>
      </c>
      <c r="B2271" s="245" t="s">
        <v>4830</v>
      </c>
      <c r="C2271" s="245" t="s">
        <v>5109</v>
      </c>
      <c r="D2271" s="245" t="s">
        <v>5108</v>
      </c>
      <c r="E2271" s="246" t="s">
        <v>44</v>
      </c>
      <c r="F2271" s="245" t="s">
        <v>44</v>
      </c>
      <c r="G2271" s="245" t="s">
        <v>5170</v>
      </c>
      <c r="H2271" s="245" t="s">
        <v>11502</v>
      </c>
      <c r="I2271" s="245" t="s">
        <v>11</v>
      </c>
      <c r="J2271" s="245" t="s">
        <v>569</v>
      </c>
      <c r="K2271" s="246" t="s">
        <v>10286</v>
      </c>
      <c r="L2271" s="245" t="s">
        <v>568</v>
      </c>
      <c r="M2271"/>
      <c r="N2271"/>
      <c r="O2271"/>
      <c r="P2271"/>
      <c r="Q2271"/>
      <c r="R2271"/>
      <c r="S2271"/>
      <c r="T2271"/>
      <c r="U2271"/>
      <c r="V2271"/>
      <c r="W2271"/>
      <c r="X2271"/>
      <c r="Y2271"/>
      <c r="Z2271"/>
      <c r="AA2271"/>
      <c r="AB2271"/>
      <c r="AC2271"/>
      <c r="AD2271"/>
      <c r="AE2271"/>
      <c r="AF2271"/>
      <c r="AG2271"/>
      <c r="AH2271"/>
      <c r="AI2271"/>
      <c r="AJ2271"/>
      <c r="AK2271"/>
      <c r="AL2271"/>
      <c r="AM2271"/>
      <c r="AN2271"/>
      <c r="AO2271"/>
      <c r="AP2271"/>
      <c r="AQ2271"/>
      <c r="AR2271"/>
      <c r="AS2271"/>
      <c r="AT2271"/>
      <c r="AU2271"/>
      <c r="AV2271"/>
      <c r="AW2271"/>
      <c r="AX2271"/>
      <c r="AY2271"/>
      <c r="AZ2271"/>
      <c r="BA2271"/>
      <c r="BB2271"/>
      <c r="BC2271"/>
      <c r="BD2271"/>
      <c r="BE2271"/>
      <c r="BF2271"/>
      <c r="BG2271"/>
      <c r="BH2271"/>
      <c r="BI2271"/>
      <c r="BJ2271"/>
      <c r="BK2271"/>
      <c r="BL2271"/>
      <c r="BM2271"/>
      <c r="BN2271"/>
      <c r="BO2271"/>
    </row>
    <row r="2272" spans="1:67" ht="15" x14ac:dyDescent="0.25">
      <c r="A2272" s="245" t="s">
        <v>4831</v>
      </c>
      <c r="B2272" s="245" t="s">
        <v>4830</v>
      </c>
      <c r="C2272" s="245" t="s">
        <v>5109</v>
      </c>
      <c r="D2272" s="245" t="s">
        <v>5108</v>
      </c>
      <c r="E2272" s="246" t="s">
        <v>44</v>
      </c>
      <c r="F2272" s="245" t="s">
        <v>44</v>
      </c>
      <c r="G2272" s="245" t="s">
        <v>5169</v>
      </c>
      <c r="H2272" s="245" t="s">
        <v>11503</v>
      </c>
      <c r="I2272" s="245" t="s">
        <v>11</v>
      </c>
      <c r="J2272" s="245" t="s">
        <v>569</v>
      </c>
      <c r="K2272" s="246" t="s">
        <v>21386</v>
      </c>
      <c r="L2272" s="245" t="s">
        <v>568</v>
      </c>
      <c r="M2272"/>
      <c r="N2272"/>
      <c r="O2272"/>
      <c r="P2272"/>
      <c r="Q2272"/>
      <c r="R2272"/>
      <c r="S2272"/>
      <c r="T2272"/>
      <c r="U2272"/>
      <c r="V2272"/>
      <c r="W2272"/>
      <c r="X2272"/>
      <c r="Y2272"/>
      <c r="Z2272"/>
      <c r="AA2272"/>
      <c r="AB2272"/>
      <c r="AC2272"/>
      <c r="AD2272"/>
      <c r="AE2272"/>
      <c r="AF2272"/>
      <c r="AG2272"/>
      <c r="AH2272"/>
      <c r="AI2272"/>
      <c r="AJ2272"/>
      <c r="AK2272"/>
      <c r="AL2272"/>
      <c r="AM2272"/>
      <c r="AN2272"/>
      <c r="AO2272"/>
      <c r="AP2272"/>
      <c r="AQ2272"/>
      <c r="AR2272"/>
      <c r="AS2272"/>
      <c r="AT2272"/>
      <c r="AU2272"/>
      <c r="AV2272"/>
      <c r="AW2272"/>
      <c r="AX2272"/>
      <c r="AY2272"/>
      <c r="AZ2272"/>
      <c r="BA2272"/>
      <c r="BB2272"/>
      <c r="BC2272"/>
      <c r="BD2272"/>
      <c r="BE2272"/>
      <c r="BF2272"/>
      <c r="BG2272"/>
      <c r="BH2272"/>
      <c r="BI2272"/>
      <c r="BJ2272"/>
      <c r="BK2272"/>
      <c r="BL2272"/>
      <c r="BM2272"/>
      <c r="BN2272"/>
      <c r="BO2272"/>
    </row>
    <row r="2273" spans="1:67" ht="15" x14ac:dyDescent="0.25">
      <c r="A2273" s="245" t="s">
        <v>4831</v>
      </c>
      <c r="B2273" s="245" t="s">
        <v>4830</v>
      </c>
      <c r="C2273" s="245" t="s">
        <v>5109</v>
      </c>
      <c r="D2273" s="245" t="s">
        <v>5108</v>
      </c>
      <c r="E2273" s="246" t="s">
        <v>44</v>
      </c>
      <c r="F2273" s="245" t="s">
        <v>44</v>
      </c>
      <c r="G2273" s="245" t="s">
        <v>5168</v>
      </c>
      <c r="H2273" s="245" t="s">
        <v>11504</v>
      </c>
      <c r="I2273" s="245" t="s">
        <v>11</v>
      </c>
      <c r="J2273" s="245" t="s">
        <v>569</v>
      </c>
      <c r="K2273" s="246" t="s">
        <v>23736</v>
      </c>
      <c r="L2273" s="245" t="s">
        <v>568</v>
      </c>
      <c r="M2273"/>
      <c r="N2273"/>
      <c r="O2273"/>
      <c r="P2273"/>
      <c r="Q2273"/>
      <c r="R2273"/>
      <c r="S2273"/>
      <c r="T2273"/>
      <c r="U2273"/>
      <c r="V2273"/>
      <c r="W2273"/>
      <c r="X2273"/>
      <c r="Y2273"/>
      <c r="Z2273"/>
      <c r="AA2273"/>
      <c r="AB2273"/>
      <c r="AC2273"/>
      <c r="AD2273"/>
      <c r="AE2273"/>
      <c r="AF2273"/>
      <c r="AG2273"/>
      <c r="AH2273"/>
      <c r="AI2273"/>
      <c r="AJ2273"/>
      <c r="AK2273"/>
      <c r="AL2273"/>
      <c r="AM2273"/>
      <c r="AN2273"/>
      <c r="AO2273"/>
      <c r="AP2273"/>
      <c r="AQ2273"/>
      <c r="AR2273"/>
      <c r="AS2273"/>
      <c r="AT2273"/>
      <c r="AU2273"/>
      <c r="AV2273"/>
      <c r="AW2273"/>
      <c r="AX2273"/>
      <c r="AY2273"/>
      <c r="AZ2273"/>
      <c r="BA2273"/>
      <c r="BB2273"/>
      <c r="BC2273"/>
      <c r="BD2273"/>
      <c r="BE2273"/>
      <c r="BF2273"/>
      <c r="BG2273"/>
      <c r="BH2273"/>
      <c r="BI2273"/>
      <c r="BJ2273"/>
      <c r="BK2273"/>
      <c r="BL2273"/>
      <c r="BM2273"/>
      <c r="BN2273"/>
      <c r="BO2273"/>
    </row>
    <row r="2274" spans="1:67" ht="15" x14ac:dyDescent="0.25">
      <c r="A2274" s="245" t="s">
        <v>4831</v>
      </c>
      <c r="B2274" s="245" t="s">
        <v>4830</v>
      </c>
      <c r="C2274" s="245" t="s">
        <v>5109</v>
      </c>
      <c r="D2274" s="245" t="s">
        <v>5108</v>
      </c>
      <c r="E2274" s="246" t="s">
        <v>44</v>
      </c>
      <c r="F2274" s="245" t="s">
        <v>44</v>
      </c>
      <c r="G2274" s="245" t="s">
        <v>5167</v>
      </c>
      <c r="H2274" s="245" t="s">
        <v>11505</v>
      </c>
      <c r="I2274" s="245" t="s">
        <v>11</v>
      </c>
      <c r="J2274" s="245" t="s">
        <v>569</v>
      </c>
      <c r="K2274" s="246" t="s">
        <v>10247</v>
      </c>
      <c r="L2274" s="245" t="s">
        <v>568</v>
      </c>
      <c r="M2274"/>
      <c r="N2274"/>
      <c r="O2274"/>
      <c r="P2274"/>
      <c r="Q2274"/>
      <c r="R2274"/>
      <c r="S2274"/>
      <c r="T2274"/>
      <c r="U2274"/>
      <c r="V2274"/>
      <c r="W2274"/>
      <c r="X2274"/>
      <c r="Y2274"/>
      <c r="Z2274"/>
      <c r="AA2274"/>
      <c r="AB2274"/>
      <c r="AC2274"/>
      <c r="AD2274"/>
      <c r="AE2274"/>
      <c r="AF2274"/>
      <c r="AG2274"/>
      <c r="AH2274"/>
      <c r="AI2274"/>
      <c r="AJ2274"/>
      <c r="AK2274"/>
      <c r="AL2274"/>
      <c r="AM2274"/>
      <c r="AN2274"/>
      <c r="AO2274"/>
      <c r="AP2274"/>
      <c r="AQ2274"/>
      <c r="AR2274"/>
      <c r="AS2274"/>
      <c r="AT2274"/>
      <c r="AU2274"/>
      <c r="AV2274"/>
      <c r="AW2274"/>
      <c r="AX2274"/>
      <c r="AY2274"/>
      <c r="AZ2274"/>
      <c r="BA2274"/>
      <c r="BB2274"/>
      <c r="BC2274"/>
      <c r="BD2274"/>
      <c r="BE2274"/>
      <c r="BF2274"/>
      <c r="BG2274"/>
      <c r="BH2274"/>
      <c r="BI2274"/>
      <c r="BJ2274"/>
      <c r="BK2274"/>
      <c r="BL2274"/>
      <c r="BM2274"/>
      <c r="BN2274"/>
      <c r="BO2274"/>
    </row>
    <row r="2275" spans="1:67" ht="15" x14ac:dyDescent="0.25">
      <c r="A2275" s="245" t="s">
        <v>4831</v>
      </c>
      <c r="B2275" s="245" t="s">
        <v>4830</v>
      </c>
      <c r="C2275" s="245" t="s">
        <v>5109</v>
      </c>
      <c r="D2275" s="245" t="s">
        <v>5108</v>
      </c>
      <c r="E2275" s="246" t="s">
        <v>44</v>
      </c>
      <c r="F2275" s="245" t="s">
        <v>44</v>
      </c>
      <c r="G2275" s="245" t="s">
        <v>5166</v>
      </c>
      <c r="H2275" s="245" t="s">
        <v>11506</v>
      </c>
      <c r="I2275" s="245" t="s">
        <v>11</v>
      </c>
      <c r="J2275" s="245" t="s">
        <v>569</v>
      </c>
      <c r="K2275" s="246" t="s">
        <v>23737</v>
      </c>
      <c r="L2275" s="245" t="s">
        <v>568</v>
      </c>
      <c r="M2275"/>
      <c r="N2275"/>
      <c r="O2275"/>
      <c r="P2275"/>
      <c r="Q2275"/>
      <c r="R2275"/>
      <c r="S2275"/>
      <c r="T2275"/>
      <c r="U2275"/>
      <c r="V2275"/>
      <c r="W2275"/>
      <c r="X2275"/>
      <c r="Y2275"/>
      <c r="Z2275"/>
      <c r="AA2275"/>
      <c r="AB2275"/>
      <c r="AC2275"/>
      <c r="AD2275"/>
      <c r="AE2275"/>
      <c r="AF2275"/>
      <c r="AG2275"/>
      <c r="AH2275"/>
      <c r="AI2275"/>
      <c r="AJ2275"/>
      <c r="AK2275"/>
      <c r="AL2275"/>
      <c r="AM2275"/>
      <c r="AN2275"/>
      <c r="AO2275"/>
      <c r="AP2275"/>
      <c r="AQ2275"/>
      <c r="AR2275"/>
      <c r="AS2275"/>
      <c r="AT2275"/>
      <c r="AU2275"/>
      <c r="AV2275"/>
      <c r="AW2275"/>
      <c r="AX2275"/>
      <c r="AY2275"/>
      <c r="AZ2275"/>
      <c r="BA2275"/>
      <c r="BB2275"/>
      <c r="BC2275"/>
      <c r="BD2275"/>
      <c r="BE2275"/>
      <c r="BF2275"/>
      <c r="BG2275"/>
      <c r="BH2275"/>
      <c r="BI2275"/>
      <c r="BJ2275"/>
      <c r="BK2275"/>
      <c r="BL2275"/>
      <c r="BM2275"/>
      <c r="BN2275"/>
      <c r="BO2275"/>
    </row>
    <row r="2276" spans="1:67" ht="15" x14ac:dyDescent="0.25">
      <c r="A2276" s="245" t="s">
        <v>4831</v>
      </c>
      <c r="B2276" s="245" t="s">
        <v>4830</v>
      </c>
      <c r="C2276" s="245" t="s">
        <v>5109</v>
      </c>
      <c r="D2276" s="245" t="s">
        <v>5108</v>
      </c>
      <c r="E2276" s="246" t="s">
        <v>44</v>
      </c>
      <c r="F2276" s="245" t="s">
        <v>44</v>
      </c>
      <c r="G2276" s="245" t="s">
        <v>5165</v>
      </c>
      <c r="H2276" s="245" t="s">
        <v>11507</v>
      </c>
      <c r="I2276" s="245" t="s">
        <v>11</v>
      </c>
      <c r="J2276" s="245" t="s">
        <v>569</v>
      </c>
      <c r="K2276" s="246" t="s">
        <v>9615</v>
      </c>
      <c r="L2276" s="245" t="s">
        <v>568</v>
      </c>
      <c r="M2276"/>
      <c r="N2276"/>
      <c r="O2276"/>
      <c r="P2276"/>
      <c r="Q2276"/>
      <c r="R2276"/>
      <c r="S2276"/>
      <c r="T2276"/>
      <c r="U2276"/>
      <c r="V2276"/>
      <c r="W2276"/>
      <c r="X2276"/>
      <c r="Y2276"/>
      <c r="Z2276"/>
      <c r="AA2276"/>
      <c r="AB2276"/>
      <c r="AC2276"/>
      <c r="AD2276"/>
      <c r="AE2276"/>
      <c r="AF2276"/>
      <c r="AG2276"/>
      <c r="AH2276"/>
      <c r="AI2276"/>
      <c r="AJ2276"/>
      <c r="AK2276"/>
      <c r="AL2276"/>
      <c r="AM2276"/>
      <c r="AN2276"/>
      <c r="AO2276"/>
      <c r="AP2276"/>
      <c r="AQ2276"/>
      <c r="AR2276"/>
      <c r="AS2276"/>
      <c r="AT2276"/>
      <c r="AU2276"/>
      <c r="AV2276"/>
      <c r="AW2276"/>
      <c r="AX2276"/>
      <c r="AY2276"/>
      <c r="AZ2276"/>
      <c r="BA2276"/>
      <c r="BB2276"/>
      <c r="BC2276"/>
      <c r="BD2276"/>
      <c r="BE2276"/>
      <c r="BF2276"/>
      <c r="BG2276"/>
      <c r="BH2276"/>
      <c r="BI2276"/>
      <c r="BJ2276"/>
      <c r="BK2276"/>
      <c r="BL2276"/>
      <c r="BM2276"/>
      <c r="BN2276"/>
      <c r="BO2276"/>
    </row>
    <row r="2277" spans="1:67" ht="15" x14ac:dyDescent="0.25">
      <c r="A2277" s="245" t="s">
        <v>4831</v>
      </c>
      <c r="B2277" s="245" t="s">
        <v>4830</v>
      </c>
      <c r="C2277" s="245" t="s">
        <v>5109</v>
      </c>
      <c r="D2277" s="245" t="s">
        <v>5108</v>
      </c>
      <c r="E2277" s="246" t="s">
        <v>44</v>
      </c>
      <c r="F2277" s="245" t="s">
        <v>44</v>
      </c>
      <c r="G2277" s="245" t="s">
        <v>5164</v>
      </c>
      <c r="H2277" s="245" t="s">
        <v>11508</v>
      </c>
      <c r="I2277" s="245" t="s">
        <v>11</v>
      </c>
      <c r="J2277" s="245" t="s">
        <v>569</v>
      </c>
      <c r="K2277" s="246" t="s">
        <v>23738</v>
      </c>
      <c r="L2277" s="245" t="s">
        <v>568</v>
      </c>
      <c r="M2277"/>
      <c r="N2277"/>
      <c r="O2277"/>
      <c r="P2277"/>
      <c r="Q2277"/>
      <c r="R2277"/>
      <c r="S2277"/>
      <c r="T2277"/>
      <c r="U2277"/>
      <c r="V2277"/>
      <c r="W2277"/>
      <c r="X2277"/>
      <c r="Y2277"/>
      <c r="Z2277"/>
      <c r="AA2277"/>
      <c r="AB2277"/>
      <c r="AC2277"/>
      <c r="AD2277"/>
      <c r="AE2277"/>
      <c r="AF2277"/>
      <c r="AG2277"/>
      <c r="AH2277"/>
      <c r="AI2277"/>
      <c r="AJ2277"/>
      <c r="AK2277"/>
      <c r="AL2277"/>
      <c r="AM2277"/>
      <c r="AN2277"/>
      <c r="AO2277"/>
      <c r="AP2277"/>
      <c r="AQ2277"/>
      <c r="AR2277"/>
      <c r="AS2277"/>
      <c r="AT2277"/>
      <c r="AU2277"/>
      <c r="AV2277"/>
      <c r="AW2277"/>
      <c r="AX2277"/>
      <c r="AY2277"/>
      <c r="AZ2277"/>
      <c r="BA2277"/>
      <c r="BB2277"/>
      <c r="BC2277"/>
      <c r="BD2277"/>
      <c r="BE2277"/>
      <c r="BF2277"/>
      <c r="BG2277"/>
      <c r="BH2277"/>
      <c r="BI2277"/>
      <c r="BJ2277"/>
      <c r="BK2277"/>
      <c r="BL2277"/>
      <c r="BM2277"/>
      <c r="BN2277"/>
      <c r="BO2277"/>
    </row>
    <row r="2278" spans="1:67" ht="15" x14ac:dyDescent="0.25">
      <c r="A2278" s="245" t="s">
        <v>4831</v>
      </c>
      <c r="B2278" s="245" t="s">
        <v>4830</v>
      </c>
      <c r="C2278" s="245" t="s">
        <v>5109</v>
      </c>
      <c r="D2278" s="245" t="s">
        <v>5108</v>
      </c>
      <c r="E2278" s="246" t="s">
        <v>44</v>
      </c>
      <c r="F2278" s="245" t="s">
        <v>44</v>
      </c>
      <c r="G2278" s="245" t="s">
        <v>5163</v>
      </c>
      <c r="H2278" s="245" t="s">
        <v>11509</v>
      </c>
      <c r="I2278" s="245" t="s">
        <v>11</v>
      </c>
      <c r="J2278" s="245" t="s">
        <v>569</v>
      </c>
      <c r="K2278" s="246" t="s">
        <v>19985</v>
      </c>
      <c r="L2278" s="245" t="s">
        <v>568</v>
      </c>
      <c r="M2278"/>
      <c r="N2278"/>
      <c r="O2278"/>
      <c r="P2278"/>
      <c r="Q2278"/>
      <c r="R2278"/>
      <c r="S2278"/>
      <c r="T2278"/>
      <c r="U2278"/>
      <c r="V2278"/>
      <c r="W2278"/>
      <c r="X2278"/>
      <c r="Y2278"/>
      <c r="Z2278"/>
      <c r="AA2278"/>
      <c r="AB2278"/>
      <c r="AC2278"/>
      <c r="AD2278"/>
      <c r="AE2278"/>
      <c r="AF2278"/>
      <c r="AG2278"/>
      <c r="AH2278"/>
      <c r="AI2278"/>
      <c r="AJ2278"/>
      <c r="AK2278"/>
      <c r="AL2278"/>
      <c r="AM2278"/>
      <c r="AN2278"/>
      <c r="AO2278"/>
      <c r="AP2278"/>
      <c r="AQ2278"/>
      <c r="AR2278"/>
      <c r="AS2278"/>
      <c r="AT2278"/>
      <c r="AU2278"/>
      <c r="AV2278"/>
      <c r="AW2278"/>
      <c r="AX2278"/>
      <c r="AY2278"/>
      <c r="AZ2278"/>
      <c r="BA2278"/>
      <c r="BB2278"/>
      <c r="BC2278"/>
      <c r="BD2278"/>
      <c r="BE2278"/>
      <c r="BF2278"/>
      <c r="BG2278"/>
      <c r="BH2278"/>
      <c r="BI2278"/>
      <c r="BJ2278"/>
      <c r="BK2278"/>
      <c r="BL2278"/>
      <c r="BM2278"/>
      <c r="BN2278"/>
      <c r="BO2278"/>
    </row>
    <row r="2279" spans="1:67" ht="15" x14ac:dyDescent="0.25">
      <c r="A2279" s="245" t="s">
        <v>4831</v>
      </c>
      <c r="B2279" s="245" t="s">
        <v>4830</v>
      </c>
      <c r="C2279" s="245" t="s">
        <v>5109</v>
      </c>
      <c r="D2279" s="245" t="s">
        <v>5108</v>
      </c>
      <c r="E2279" s="246" t="s">
        <v>44</v>
      </c>
      <c r="F2279" s="245" t="s">
        <v>44</v>
      </c>
      <c r="G2279" s="245" t="s">
        <v>5162</v>
      </c>
      <c r="H2279" s="245" t="s">
        <v>11511</v>
      </c>
      <c r="I2279" s="245" t="s">
        <v>11</v>
      </c>
      <c r="J2279" s="245" t="s">
        <v>569</v>
      </c>
      <c r="K2279" s="246" t="s">
        <v>23739</v>
      </c>
      <c r="L2279" s="245" t="s">
        <v>568</v>
      </c>
      <c r="M2279"/>
      <c r="N2279"/>
      <c r="O2279"/>
      <c r="P2279"/>
      <c r="Q2279"/>
      <c r="R2279"/>
      <c r="S2279"/>
      <c r="T2279"/>
      <c r="U2279"/>
      <c r="V2279"/>
      <c r="W2279"/>
      <c r="X2279"/>
      <c r="Y2279"/>
      <c r="Z2279"/>
      <c r="AA2279"/>
      <c r="AB2279"/>
      <c r="AC2279"/>
      <c r="AD2279"/>
      <c r="AE2279"/>
      <c r="AF2279"/>
      <c r="AG2279"/>
      <c r="AH2279"/>
      <c r="AI2279"/>
      <c r="AJ2279"/>
      <c r="AK2279"/>
      <c r="AL2279"/>
      <c r="AM2279"/>
      <c r="AN2279"/>
      <c r="AO2279"/>
      <c r="AP2279"/>
      <c r="AQ2279"/>
      <c r="AR2279"/>
      <c r="AS2279"/>
      <c r="AT2279"/>
      <c r="AU2279"/>
      <c r="AV2279"/>
      <c r="AW2279"/>
      <c r="AX2279"/>
      <c r="AY2279"/>
      <c r="AZ2279"/>
      <c r="BA2279"/>
      <c r="BB2279"/>
      <c r="BC2279"/>
      <c r="BD2279"/>
      <c r="BE2279"/>
      <c r="BF2279"/>
      <c r="BG2279"/>
      <c r="BH2279"/>
      <c r="BI2279"/>
      <c r="BJ2279"/>
      <c r="BK2279"/>
      <c r="BL2279"/>
      <c r="BM2279"/>
      <c r="BN2279"/>
      <c r="BO2279"/>
    </row>
    <row r="2280" spans="1:67" ht="15" x14ac:dyDescent="0.25">
      <c r="A2280" s="245" t="s">
        <v>4831</v>
      </c>
      <c r="B2280" s="245" t="s">
        <v>4830</v>
      </c>
      <c r="C2280" s="245" t="s">
        <v>5109</v>
      </c>
      <c r="D2280" s="245" t="s">
        <v>5108</v>
      </c>
      <c r="E2280" s="246" t="s">
        <v>44</v>
      </c>
      <c r="F2280" s="245" t="s">
        <v>44</v>
      </c>
      <c r="G2280" s="245" t="s">
        <v>5161</v>
      </c>
      <c r="H2280" s="245" t="s">
        <v>11512</v>
      </c>
      <c r="I2280" s="245" t="s">
        <v>11</v>
      </c>
      <c r="J2280" s="245" t="s">
        <v>569</v>
      </c>
      <c r="K2280" s="246" t="s">
        <v>15249</v>
      </c>
      <c r="L2280" s="245" t="s">
        <v>568</v>
      </c>
      <c r="M2280"/>
      <c r="N2280"/>
      <c r="O2280"/>
      <c r="P2280"/>
      <c r="Q2280"/>
      <c r="R2280"/>
      <c r="S2280"/>
      <c r="T2280"/>
      <c r="U2280"/>
      <c r="V2280"/>
      <c r="W2280"/>
      <c r="X2280"/>
      <c r="Y2280"/>
      <c r="Z2280"/>
      <c r="AA2280"/>
      <c r="AB2280"/>
      <c r="AC2280"/>
      <c r="AD2280"/>
      <c r="AE2280"/>
      <c r="AF2280"/>
      <c r="AG2280"/>
      <c r="AH2280"/>
      <c r="AI2280"/>
      <c r="AJ2280"/>
      <c r="AK2280"/>
      <c r="AL2280"/>
      <c r="AM2280"/>
      <c r="AN2280"/>
      <c r="AO2280"/>
      <c r="AP2280"/>
      <c r="AQ2280"/>
      <c r="AR2280"/>
      <c r="AS2280"/>
      <c r="AT2280"/>
      <c r="AU2280"/>
      <c r="AV2280"/>
      <c r="AW2280"/>
      <c r="AX2280"/>
      <c r="AY2280"/>
      <c r="AZ2280"/>
      <c r="BA2280"/>
      <c r="BB2280"/>
      <c r="BC2280"/>
      <c r="BD2280"/>
      <c r="BE2280"/>
      <c r="BF2280"/>
      <c r="BG2280"/>
      <c r="BH2280"/>
      <c r="BI2280"/>
      <c r="BJ2280"/>
      <c r="BK2280"/>
      <c r="BL2280"/>
      <c r="BM2280"/>
      <c r="BN2280"/>
      <c r="BO2280"/>
    </row>
    <row r="2281" spans="1:67" ht="15" x14ac:dyDescent="0.25">
      <c r="A2281" s="245" t="s">
        <v>4831</v>
      </c>
      <c r="B2281" s="245" t="s">
        <v>4830</v>
      </c>
      <c r="C2281" s="245" t="s">
        <v>5109</v>
      </c>
      <c r="D2281" s="245" t="s">
        <v>5108</v>
      </c>
      <c r="E2281" s="246" t="s">
        <v>44</v>
      </c>
      <c r="F2281" s="245" t="s">
        <v>44</v>
      </c>
      <c r="G2281" s="245" t="s">
        <v>5160</v>
      </c>
      <c r="H2281" s="245" t="s">
        <v>11513</v>
      </c>
      <c r="I2281" s="245" t="s">
        <v>11</v>
      </c>
      <c r="J2281" s="245" t="s">
        <v>569</v>
      </c>
      <c r="K2281" s="246" t="s">
        <v>23740</v>
      </c>
      <c r="L2281" s="245" t="s">
        <v>568</v>
      </c>
      <c r="M2281"/>
      <c r="N2281"/>
      <c r="O2281"/>
      <c r="P2281"/>
      <c r="Q2281"/>
      <c r="R2281"/>
      <c r="S2281"/>
      <c r="T2281"/>
      <c r="U2281"/>
      <c r="V2281"/>
      <c r="W2281"/>
      <c r="X2281"/>
      <c r="Y2281"/>
      <c r="Z2281"/>
      <c r="AA2281"/>
      <c r="AB2281"/>
      <c r="AC2281"/>
      <c r="AD2281"/>
      <c r="AE2281"/>
      <c r="AF2281"/>
      <c r="AG2281"/>
      <c r="AH2281"/>
      <c r="AI2281"/>
      <c r="AJ2281"/>
      <c r="AK2281"/>
      <c r="AL2281"/>
      <c r="AM2281"/>
      <c r="AN2281"/>
      <c r="AO2281"/>
      <c r="AP2281"/>
      <c r="AQ2281"/>
      <c r="AR2281"/>
      <c r="AS2281"/>
      <c r="AT2281"/>
      <c r="AU2281"/>
      <c r="AV2281"/>
      <c r="AW2281"/>
      <c r="AX2281"/>
      <c r="AY2281"/>
      <c r="AZ2281"/>
      <c r="BA2281"/>
      <c r="BB2281"/>
      <c r="BC2281"/>
      <c r="BD2281"/>
      <c r="BE2281"/>
      <c r="BF2281"/>
      <c r="BG2281"/>
      <c r="BH2281"/>
      <c r="BI2281"/>
      <c r="BJ2281"/>
      <c r="BK2281"/>
      <c r="BL2281"/>
      <c r="BM2281"/>
      <c r="BN2281"/>
      <c r="BO2281"/>
    </row>
    <row r="2282" spans="1:67" ht="15" x14ac:dyDescent="0.25">
      <c r="A2282" s="245" t="s">
        <v>4831</v>
      </c>
      <c r="B2282" s="245" t="s">
        <v>4830</v>
      </c>
      <c r="C2282" s="245" t="s">
        <v>5109</v>
      </c>
      <c r="D2282" s="245" t="s">
        <v>5108</v>
      </c>
      <c r="E2282" s="246" t="s">
        <v>44</v>
      </c>
      <c r="F2282" s="245" t="s">
        <v>44</v>
      </c>
      <c r="G2282" s="245" t="s">
        <v>5158</v>
      </c>
      <c r="H2282" s="245" t="s">
        <v>11514</v>
      </c>
      <c r="I2282" s="245" t="s">
        <v>11</v>
      </c>
      <c r="J2282" s="245" t="s">
        <v>569</v>
      </c>
      <c r="K2282" s="246" t="s">
        <v>15276</v>
      </c>
      <c r="L2282" s="245" t="s">
        <v>568</v>
      </c>
      <c r="M2282"/>
      <c r="N2282"/>
      <c r="O2282"/>
      <c r="P2282"/>
      <c r="Q2282"/>
      <c r="R2282"/>
      <c r="S2282"/>
      <c r="T2282"/>
      <c r="U2282"/>
      <c r="V2282"/>
      <c r="W2282"/>
      <c r="X2282"/>
      <c r="Y2282"/>
      <c r="Z2282"/>
      <c r="AA2282"/>
      <c r="AB2282"/>
      <c r="AC2282"/>
      <c r="AD2282"/>
      <c r="AE2282"/>
      <c r="AF2282"/>
      <c r="AG2282"/>
      <c r="AH2282"/>
      <c r="AI2282"/>
      <c r="AJ2282"/>
      <c r="AK2282"/>
      <c r="AL2282"/>
      <c r="AM2282"/>
      <c r="AN2282"/>
      <c r="AO2282"/>
      <c r="AP2282"/>
      <c r="AQ2282"/>
      <c r="AR2282"/>
      <c r="AS2282"/>
      <c r="AT2282"/>
      <c r="AU2282"/>
      <c r="AV2282"/>
      <c r="AW2282"/>
      <c r="AX2282"/>
      <c r="AY2282"/>
      <c r="AZ2282"/>
      <c r="BA2282"/>
      <c r="BB2282"/>
      <c r="BC2282"/>
      <c r="BD2282"/>
      <c r="BE2282"/>
      <c r="BF2282"/>
      <c r="BG2282"/>
      <c r="BH2282"/>
      <c r="BI2282"/>
      <c r="BJ2282"/>
      <c r="BK2282"/>
      <c r="BL2282"/>
      <c r="BM2282"/>
      <c r="BN2282"/>
      <c r="BO2282"/>
    </row>
    <row r="2283" spans="1:67" ht="15" x14ac:dyDescent="0.25">
      <c r="A2283" s="245" t="s">
        <v>4831</v>
      </c>
      <c r="B2283" s="245" t="s">
        <v>4830</v>
      </c>
      <c r="C2283" s="245" t="s">
        <v>5109</v>
      </c>
      <c r="D2283" s="245" t="s">
        <v>5108</v>
      </c>
      <c r="E2283" s="246" t="s">
        <v>44</v>
      </c>
      <c r="F2283" s="245" t="s">
        <v>44</v>
      </c>
      <c r="G2283" s="245" t="s">
        <v>5157</v>
      </c>
      <c r="H2283" s="245" t="s">
        <v>11516</v>
      </c>
      <c r="I2283" s="245" t="s">
        <v>11</v>
      </c>
      <c r="J2283" s="245" t="s">
        <v>569</v>
      </c>
      <c r="K2283" s="246" t="s">
        <v>23741</v>
      </c>
      <c r="L2283" s="245" t="s">
        <v>568</v>
      </c>
      <c r="M2283"/>
      <c r="N2283"/>
      <c r="O2283"/>
      <c r="P2283"/>
      <c r="Q2283"/>
      <c r="R2283"/>
      <c r="S2283"/>
      <c r="T2283"/>
      <c r="U2283"/>
      <c r="V2283"/>
      <c r="W2283"/>
      <c r="X2283"/>
      <c r="Y2283"/>
      <c r="Z2283"/>
      <c r="AA2283"/>
      <c r="AB2283"/>
      <c r="AC2283"/>
      <c r="AD2283"/>
      <c r="AE2283"/>
      <c r="AF2283"/>
      <c r="AG2283"/>
      <c r="AH2283"/>
      <c r="AI2283"/>
      <c r="AJ2283"/>
      <c r="AK2283"/>
      <c r="AL2283"/>
      <c r="AM2283"/>
      <c r="AN2283"/>
      <c r="AO2283"/>
      <c r="AP2283"/>
      <c r="AQ2283"/>
      <c r="AR2283"/>
      <c r="AS2283"/>
      <c r="AT2283"/>
      <c r="AU2283"/>
      <c r="AV2283"/>
      <c r="AW2283"/>
      <c r="AX2283"/>
      <c r="AY2283"/>
      <c r="AZ2283"/>
      <c r="BA2283"/>
      <c r="BB2283"/>
      <c r="BC2283"/>
      <c r="BD2283"/>
      <c r="BE2283"/>
      <c r="BF2283"/>
      <c r="BG2283"/>
      <c r="BH2283"/>
      <c r="BI2283"/>
      <c r="BJ2283"/>
      <c r="BK2283"/>
      <c r="BL2283"/>
      <c r="BM2283"/>
      <c r="BN2283"/>
      <c r="BO2283"/>
    </row>
    <row r="2284" spans="1:67" ht="15" x14ac:dyDescent="0.25">
      <c r="A2284" s="245" t="s">
        <v>4831</v>
      </c>
      <c r="B2284" s="245" t="s">
        <v>4830</v>
      </c>
      <c r="C2284" s="245" t="s">
        <v>5109</v>
      </c>
      <c r="D2284" s="245" t="s">
        <v>5108</v>
      </c>
      <c r="E2284" s="246" t="s">
        <v>44</v>
      </c>
      <c r="F2284" s="245" t="s">
        <v>44</v>
      </c>
      <c r="G2284" s="245" t="s">
        <v>5155</v>
      </c>
      <c r="H2284" s="245" t="s">
        <v>11517</v>
      </c>
      <c r="I2284" s="245" t="s">
        <v>11</v>
      </c>
      <c r="J2284" s="245" t="s">
        <v>569</v>
      </c>
      <c r="K2284" s="246" t="s">
        <v>10216</v>
      </c>
      <c r="L2284" s="245" t="s">
        <v>568</v>
      </c>
      <c r="M2284"/>
      <c r="N2284"/>
      <c r="O2284"/>
      <c r="P2284"/>
      <c r="Q2284"/>
      <c r="R2284"/>
      <c r="S2284"/>
      <c r="T2284"/>
      <c r="U2284"/>
      <c r="V2284"/>
      <c r="W2284"/>
      <c r="X2284"/>
      <c r="Y2284"/>
      <c r="Z2284"/>
      <c r="AA2284"/>
      <c r="AB2284"/>
      <c r="AC2284"/>
      <c r="AD2284"/>
      <c r="AE2284"/>
      <c r="AF2284"/>
      <c r="AG2284"/>
      <c r="AH2284"/>
      <c r="AI2284"/>
      <c r="AJ2284"/>
      <c r="AK2284"/>
      <c r="AL2284"/>
      <c r="AM2284"/>
      <c r="AN2284"/>
      <c r="AO2284"/>
      <c r="AP2284"/>
      <c r="AQ2284"/>
      <c r="AR2284"/>
      <c r="AS2284"/>
      <c r="AT2284"/>
      <c r="AU2284"/>
      <c r="AV2284"/>
      <c r="AW2284"/>
      <c r="AX2284"/>
      <c r="AY2284"/>
      <c r="AZ2284"/>
      <c r="BA2284"/>
      <c r="BB2284"/>
      <c r="BC2284"/>
      <c r="BD2284"/>
      <c r="BE2284"/>
      <c r="BF2284"/>
      <c r="BG2284"/>
      <c r="BH2284"/>
      <c r="BI2284"/>
      <c r="BJ2284"/>
      <c r="BK2284"/>
      <c r="BL2284"/>
      <c r="BM2284"/>
      <c r="BN2284"/>
      <c r="BO2284"/>
    </row>
    <row r="2285" spans="1:67" ht="15" x14ac:dyDescent="0.25">
      <c r="A2285" s="245" t="s">
        <v>4831</v>
      </c>
      <c r="B2285" s="245" t="s">
        <v>4830</v>
      </c>
      <c r="C2285" s="245" t="s">
        <v>5109</v>
      </c>
      <c r="D2285" s="245" t="s">
        <v>5108</v>
      </c>
      <c r="E2285" s="246" t="s">
        <v>44</v>
      </c>
      <c r="F2285" s="245" t="s">
        <v>44</v>
      </c>
      <c r="G2285" s="245" t="s">
        <v>5154</v>
      </c>
      <c r="H2285" s="245" t="s">
        <v>17463</v>
      </c>
      <c r="I2285" s="245" t="s">
        <v>11</v>
      </c>
      <c r="J2285" s="245" t="s">
        <v>569</v>
      </c>
      <c r="K2285" s="246" t="s">
        <v>10234</v>
      </c>
      <c r="L2285" s="245" t="s">
        <v>568</v>
      </c>
      <c r="M2285"/>
      <c r="N2285"/>
      <c r="O2285"/>
      <c r="P2285"/>
      <c r="Q2285"/>
      <c r="R2285"/>
      <c r="S2285"/>
      <c r="T2285"/>
      <c r="U2285"/>
      <c r="V2285"/>
      <c r="W2285"/>
      <c r="X2285"/>
      <c r="Y2285"/>
      <c r="Z2285"/>
      <c r="AA2285"/>
      <c r="AB2285"/>
      <c r="AC2285"/>
      <c r="AD2285"/>
      <c r="AE2285"/>
      <c r="AF2285"/>
      <c r="AG2285"/>
      <c r="AH2285"/>
      <c r="AI2285"/>
      <c r="AJ2285"/>
      <c r="AK2285"/>
      <c r="AL2285"/>
      <c r="AM2285"/>
      <c r="AN2285"/>
      <c r="AO2285"/>
      <c r="AP2285"/>
      <c r="AQ2285"/>
      <c r="AR2285"/>
      <c r="AS2285"/>
      <c r="AT2285"/>
      <c r="AU2285"/>
      <c r="AV2285"/>
      <c r="AW2285"/>
      <c r="AX2285"/>
      <c r="AY2285"/>
      <c r="AZ2285"/>
      <c r="BA2285"/>
      <c r="BB2285"/>
      <c r="BC2285"/>
      <c r="BD2285"/>
      <c r="BE2285"/>
      <c r="BF2285"/>
      <c r="BG2285"/>
      <c r="BH2285"/>
      <c r="BI2285"/>
      <c r="BJ2285"/>
      <c r="BK2285"/>
      <c r="BL2285"/>
      <c r="BM2285"/>
      <c r="BN2285"/>
      <c r="BO2285"/>
    </row>
    <row r="2286" spans="1:67" ht="15" x14ac:dyDescent="0.25">
      <c r="A2286" s="245" t="s">
        <v>4831</v>
      </c>
      <c r="B2286" s="245" t="s">
        <v>4830</v>
      </c>
      <c r="C2286" s="245" t="s">
        <v>5109</v>
      </c>
      <c r="D2286" s="245" t="s">
        <v>5108</v>
      </c>
      <c r="E2286" s="246" t="s">
        <v>44</v>
      </c>
      <c r="F2286" s="245" t="s">
        <v>44</v>
      </c>
      <c r="G2286" s="245" t="s">
        <v>5153</v>
      </c>
      <c r="H2286" s="245" t="s">
        <v>11519</v>
      </c>
      <c r="I2286" s="245" t="s">
        <v>11</v>
      </c>
      <c r="J2286" s="245" t="s">
        <v>569</v>
      </c>
      <c r="K2286" s="246" t="s">
        <v>3322</v>
      </c>
      <c r="L2286" s="245" t="s">
        <v>568</v>
      </c>
      <c r="M2286"/>
      <c r="N2286"/>
      <c r="O2286"/>
      <c r="P2286"/>
      <c r="Q2286"/>
      <c r="R2286"/>
      <c r="S2286"/>
      <c r="T2286"/>
      <c r="U2286"/>
      <c r="V2286"/>
      <c r="W2286"/>
      <c r="X2286"/>
      <c r="Y2286"/>
      <c r="Z2286"/>
      <c r="AA2286"/>
      <c r="AB2286"/>
      <c r="AC2286"/>
      <c r="AD2286"/>
      <c r="AE2286"/>
      <c r="AF2286"/>
      <c r="AG2286"/>
      <c r="AH2286"/>
      <c r="AI2286"/>
      <c r="AJ2286"/>
      <c r="AK2286"/>
      <c r="AL2286"/>
      <c r="AM2286"/>
      <c r="AN2286"/>
      <c r="AO2286"/>
      <c r="AP2286"/>
      <c r="AQ2286"/>
      <c r="AR2286"/>
      <c r="AS2286"/>
      <c r="AT2286"/>
      <c r="AU2286"/>
      <c r="AV2286"/>
      <c r="AW2286"/>
      <c r="AX2286"/>
      <c r="AY2286"/>
      <c r="AZ2286"/>
      <c r="BA2286"/>
      <c r="BB2286"/>
      <c r="BC2286"/>
      <c r="BD2286"/>
      <c r="BE2286"/>
      <c r="BF2286"/>
      <c r="BG2286"/>
      <c r="BH2286"/>
      <c r="BI2286"/>
      <c r="BJ2286"/>
      <c r="BK2286"/>
      <c r="BL2286"/>
      <c r="BM2286"/>
      <c r="BN2286"/>
      <c r="BO2286"/>
    </row>
    <row r="2287" spans="1:67" ht="15" x14ac:dyDescent="0.25">
      <c r="A2287" s="245" t="s">
        <v>4831</v>
      </c>
      <c r="B2287" s="245" t="s">
        <v>4830</v>
      </c>
      <c r="C2287" s="245" t="s">
        <v>5109</v>
      </c>
      <c r="D2287" s="245" t="s">
        <v>5108</v>
      </c>
      <c r="E2287" s="246" t="s">
        <v>44</v>
      </c>
      <c r="F2287" s="245" t="s">
        <v>44</v>
      </c>
      <c r="G2287" s="245" t="s">
        <v>5152</v>
      </c>
      <c r="H2287" s="245" t="s">
        <v>11521</v>
      </c>
      <c r="I2287" s="245" t="s">
        <v>11</v>
      </c>
      <c r="J2287" s="245" t="s">
        <v>569</v>
      </c>
      <c r="K2287" s="246" t="s">
        <v>10571</v>
      </c>
      <c r="L2287" s="245" t="s">
        <v>568</v>
      </c>
      <c r="M2287"/>
      <c r="N2287"/>
      <c r="O2287"/>
      <c r="P2287"/>
      <c r="Q2287"/>
      <c r="R2287"/>
      <c r="S2287"/>
      <c r="T2287"/>
      <c r="U2287"/>
      <c r="V2287"/>
      <c r="W2287"/>
      <c r="X2287"/>
      <c r="Y2287"/>
      <c r="Z2287"/>
      <c r="AA2287"/>
      <c r="AB2287"/>
      <c r="AC2287"/>
      <c r="AD2287"/>
      <c r="AE2287"/>
      <c r="AF2287"/>
      <c r="AG2287"/>
      <c r="AH2287"/>
      <c r="AI2287"/>
      <c r="AJ2287"/>
      <c r="AK2287"/>
      <c r="AL2287"/>
      <c r="AM2287"/>
      <c r="AN2287"/>
      <c r="AO2287"/>
      <c r="AP2287"/>
      <c r="AQ2287"/>
      <c r="AR2287"/>
      <c r="AS2287"/>
      <c r="AT2287"/>
      <c r="AU2287"/>
      <c r="AV2287"/>
      <c r="AW2287"/>
      <c r="AX2287"/>
      <c r="AY2287"/>
      <c r="AZ2287"/>
      <c r="BA2287"/>
      <c r="BB2287"/>
      <c r="BC2287"/>
      <c r="BD2287"/>
      <c r="BE2287"/>
      <c r="BF2287"/>
      <c r="BG2287"/>
      <c r="BH2287"/>
      <c r="BI2287"/>
      <c r="BJ2287"/>
      <c r="BK2287"/>
      <c r="BL2287"/>
      <c r="BM2287"/>
      <c r="BN2287"/>
      <c r="BO2287"/>
    </row>
    <row r="2288" spans="1:67" ht="15" x14ac:dyDescent="0.25">
      <c r="A2288" s="245" t="s">
        <v>4831</v>
      </c>
      <c r="B2288" s="245" t="s">
        <v>4830</v>
      </c>
      <c r="C2288" s="245" t="s">
        <v>5109</v>
      </c>
      <c r="D2288" s="245" t="s">
        <v>5108</v>
      </c>
      <c r="E2288" s="246" t="s">
        <v>44</v>
      </c>
      <c r="F2288" s="245" t="s">
        <v>44</v>
      </c>
      <c r="G2288" s="245" t="s">
        <v>5151</v>
      </c>
      <c r="H2288" s="245" t="s">
        <v>11523</v>
      </c>
      <c r="I2288" s="245" t="s">
        <v>11</v>
      </c>
      <c r="J2288" s="245" t="s">
        <v>569</v>
      </c>
      <c r="K2288" s="246" t="s">
        <v>23742</v>
      </c>
      <c r="L2288" s="245" t="s">
        <v>568</v>
      </c>
      <c r="M2288"/>
      <c r="N2288"/>
      <c r="O2288"/>
      <c r="P2288"/>
      <c r="Q2288"/>
      <c r="R2288"/>
      <c r="S2288"/>
      <c r="T2288"/>
      <c r="U2288"/>
      <c r="V2288"/>
      <c r="W2288"/>
      <c r="X2288"/>
      <c r="Y2288"/>
      <c r="Z2288"/>
      <c r="AA2288"/>
      <c r="AB2288"/>
      <c r="AC2288"/>
      <c r="AD2288"/>
      <c r="AE2288"/>
      <c r="AF2288"/>
      <c r="AG2288"/>
      <c r="AH2288"/>
      <c r="AI2288"/>
      <c r="AJ2288"/>
      <c r="AK2288"/>
      <c r="AL2288"/>
      <c r="AM2288"/>
      <c r="AN2288"/>
      <c r="AO2288"/>
      <c r="AP2288"/>
      <c r="AQ2288"/>
      <c r="AR2288"/>
      <c r="AS2288"/>
      <c r="AT2288"/>
      <c r="AU2288"/>
      <c r="AV2288"/>
      <c r="AW2288"/>
      <c r="AX2288"/>
      <c r="AY2288"/>
      <c r="AZ2288"/>
      <c r="BA2288"/>
      <c r="BB2288"/>
      <c r="BC2288"/>
      <c r="BD2288"/>
      <c r="BE2288"/>
      <c r="BF2288"/>
      <c r="BG2288"/>
      <c r="BH2288"/>
      <c r="BI2288"/>
      <c r="BJ2288"/>
      <c r="BK2288"/>
      <c r="BL2288"/>
      <c r="BM2288"/>
      <c r="BN2288"/>
      <c r="BO2288"/>
    </row>
    <row r="2289" spans="1:67" ht="15" x14ac:dyDescent="0.25">
      <c r="A2289" s="245" t="s">
        <v>4831</v>
      </c>
      <c r="B2289" s="245" t="s">
        <v>4830</v>
      </c>
      <c r="C2289" s="245" t="s">
        <v>5109</v>
      </c>
      <c r="D2289" s="245" t="s">
        <v>5108</v>
      </c>
      <c r="E2289" s="246" t="s">
        <v>44</v>
      </c>
      <c r="F2289" s="245" t="s">
        <v>44</v>
      </c>
      <c r="G2289" s="245" t="s">
        <v>5150</v>
      </c>
      <c r="H2289" s="245" t="s">
        <v>11524</v>
      </c>
      <c r="I2289" s="245" t="s">
        <v>11</v>
      </c>
      <c r="J2289" s="245" t="s">
        <v>569</v>
      </c>
      <c r="K2289" s="246" t="s">
        <v>23743</v>
      </c>
      <c r="L2289" s="245" t="s">
        <v>568</v>
      </c>
      <c r="M2289"/>
      <c r="N2289"/>
      <c r="O2289"/>
      <c r="P2289"/>
      <c r="Q2289"/>
      <c r="R2289"/>
      <c r="S2289"/>
      <c r="T2289"/>
      <c r="U2289"/>
      <c r="V2289"/>
      <c r="W2289"/>
      <c r="X2289"/>
      <c r="Y2289"/>
      <c r="Z2289"/>
      <c r="AA2289"/>
      <c r="AB2289"/>
      <c r="AC2289"/>
      <c r="AD2289"/>
      <c r="AE2289"/>
      <c r="AF2289"/>
      <c r="AG2289"/>
      <c r="AH2289"/>
      <c r="AI2289"/>
      <c r="AJ2289"/>
      <c r="AK2289"/>
      <c r="AL2289"/>
      <c r="AM2289"/>
      <c r="AN2289"/>
      <c r="AO2289"/>
      <c r="AP2289"/>
      <c r="AQ2289"/>
      <c r="AR2289"/>
      <c r="AS2289"/>
      <c r="AT2289"/>
      <c r="AU2289"/>
      <c r="AV2289"/>
      <c r="AW2289"/>
      <c r="AX2289"/>
      <c r="AY2289"/>
      <c r="AZ2289"/>
      <c r="BA2289"/>
      <c r="BB2289"/>
      <c r="BC2289"/>
      <c r="BD2289"/>
      <c r="BE2289"/>
      <c r="BF2289"/>
      <c r="BG2289"/>
      <c r="BH2289"/>
      <c r="BI2289"/>
      <c r="BJ2289"/>
      <c r="BK2289"/>
      <c r="BL2289"/>
      <c r="BM2289"/>
      <c r="BN2289"/>
      <c r="BO2289"/>
    </row>
    <row r="2290" spans="1:67" ht="15" x14ac:dyDescent="0.25">
      <c r="A2290" s="245" t="s">
        <v>4831</v>
      </c>
      <c r="B2290" s="245" t="s">
        <v>4830</v>
      </c>
      <c r="C2290" s="245" t="s">
        <v>5109</v>
      </c>
      <c r="D2290" s="245" t="s">
        <v>5108</v>
      </c>
      <c r="E2290" s="246" t="s">
        <v>44</v>
      </c>
      <c r="F2290" s="245" t="s">
        <v>44</v>
      </c>
      <c r="G2290" s="245" t="s">
        <v>5149</v>
      </c>
      <c r="H2290" s="245" t="s">
        <v>11525</v>
      </c>
      <c r="I2290" s="245" t="s">
        <v>11</v>
      </c>
      <c r="J2290" s="245" t="s">
        <v>569</v>
      </c>
      <c r="K2290" s="246" t="s">
        <v>23744</v>
      </c>
      <c r="L2290" s="245" t="s">
        <v>568</v>
      </c>
      <c r="M2290"/>
      <c r="N2290"/>
      <c r="O2290"/>
      <c r="P2290"/>
      <c r="Q2290"/>
      <c r="R2290"/>
      <c r="S2290"/>
      <c r="T2290"/>
      <c r="U2290"/>
      <c r="V2290"/>
      <c r="W2290"/>
      <c r="X2290"/>
      <c r="Y2290"/>
      <c r="Z2290"/>
      <c r="AA2290"/>
      <c r="AB2290"/>
      <c r="AC2290"/>
      <c r="AD2290"/>
      <c r="AE2290"/>
      <c r="AF2290"/>
      <c r="AG2290"/>
      <c r="AH2290"/>
      <c r="AI2290"/>
      <c r="AJ2290"/>
      <c r="AK2290"/>
      <c r="AL2290"/>
      <c r="AM2290"/>
      <c r="AN2290"/>
      <c r="AO2290"/>
      <c r="AP2290"/>
      <c r="AQ2290"/>
      <c r="AR2290"/>
      <c r="AS2290"/>
      <c r="AT2290"/>
      <c r="AU2290"/>
      <c r="AV2290"/>
      <c r="AW2290"/>
      <c r="AX2290"/>
      <c r="AY2290"/>
      <c r="AZ2290"/>
      <c r="BA2290"/>
      <c r="BB2290"/>
      <c r="BC2290"/>
      <c r="BD2290"/>
      <c r="BE2290"/>
      <c r="BF2290"/>
      <c r="BG2290"/>
      <c r="BH2290"/>
      <c r="BI2290"/>
      <c r="BJ2290"/>
      <c r="BK2290"/>
      <c r="BL2290"/>
      <c r="BM2290"/>
      <c r="BN2290"/>
      <c r="BO2290"/>
    </row>
    <row r="2291" spans="1:67" ht="15" x14ac:dyDescent="0.25">
      <c r="A2291" s="245" t="s">
        <v>4831</v>
      </c>
      <c r="B2291" s="245" t="s">
        <v>4830</v>
      </c>
      <c r="C2291" s="245" t="s">
        <v>5109</v>
      </c>
      <c r="D2291" s="245" t="s">
        <v>5108</v>
      </c>
      <c r="E2291" s="246" t="s">
        <v>44</v>
      </c>
      <c r="F2291" s="245" t="s">
        <v>44</v>
      </c>
      <c r="G2291" s="245" t="s">
        <v>5148</v>
      </c>
      <c r="H2291" s="245" t="s">
        <v>11526</v>
      </c>
      <c r="I2291" s="245" t="s">
        <v>11</v>
      </c>
      <c r="J2291" s="245" t="s">
        <v>569</v>
      </c>
      <c r="K2291" s="246" t="s">
        <v>8700</v>
      </c>
      <c r="L2291" s="245" t="s">
        <v>568</v>
      </c>
      <c r="M2291"/>
      <c r="N2291"/>
      <c r="O2291"/>
      <c r="P2291"/>
      <c r="Q2291"/>
      <c r="R2291"/>
      <c r="S2291"/>
      <c r="T2291"/>
      <c r="U2291"/>
      <c r="V2291"/>
      <c r="W2291"/>
      <c r="X2291"/>
      <c r="Y2291"/>
      <c r="Z2291"/>
      <c r="AA2291"/>
      <c r="AB2291"/>
      <c r="AC2291"/>
      <c r="AD2291"/>
      <c r="AE2291"/>
      <c r="AF2291"/>
      <c r="AG2291"/>
      <c r="AH2291"/>
      <c r="AI2291"/>
      <c r="AJ2291"/>
      <c r="AK2291"/>
      <c r="AL2291"/>
      <c r="AM2291"/>
      <c r="AN2291"/>
      <c r="AO2291"/>
      <c r="AP2291"/>
      <c r="AQ2291"/>
      <c r="AR2291"/>
      <c r="AS2291"/>
      <c r="AT2291"/>
      <c r="AU2291"/>
      <c r="AV2291"/>
      <c r="AW2291"/>
      <c r="AX2291"/>
      <c r="AY2291"/>
      <c r="AZ2291"/>
      <c r="BA2291"/>
      <c r="BB2291"/>
      <c r="BC2291"/>
      <c r="BD2291"/>
      <c r="BE2291"/>
      <c r="BF2291"/>
      <c r="BG2291"/>
      <c r="BH2291"/>
      <c r="BI2291"/>
      <c r="BJ2291"/>
      <c r="BK2291"/>
      <c r="BL2291"/>
      <c r="BM2291"/>
      <c r="BN2291"/>
      <c r="BO2291"/>
    </row>
    <row r="2292" spans="1:67" ht="15" x14ac:dyDescent="0.25">
      <c r="A2292" s="245" t="s">
        <v>4831</v>
      </c>
      <c r="B2292" s="245" t="s">
        <v>4830</v>
      </c>
      <c r="C2292" s="245" t="s">
        <v>5109</v>
      </c>
      <c r="D2292" s="245" t="s">
        <v>5108</v>
      </c>
      <c r="E2292" s="246" t="s">
        <v>44</v>
      </c>
      <c r="F2292" s="245" t="s">
        <v>44</v>
      </c>
      <c r="G2292" s="245" t="s">
        <v>5146</v>
      </c>
      <c r="H2292" s="245" t="s">
        <v>11527</v>
      </c>
      <c r="I2292" s="245" t="s">
        <v>11</v>
      </c>
      <c r="J2292" s="245" t="s">
        <v>569</v>
      </c>
      <c r="K2292" s="246" t="s">
        <v>12001</v>
      </c>
      <c r="L2292" s="245" t="s">
        <v>568</v>
      </c>
      <c r="M2292"/>
      <c r="N2292"/>
      <c r="O2292"/>
      <c r="P2292"/>
      <c r="Q2292"/>
      <c r="R2292"/>
      <c r="S2292"/>
      <c r="T2292"/>
      <c r="U2292"/>
      <c r="V2292"/>
      <c r="W2292"/>
      <c r="X2292"/>
      <c r="Y2292"/>
      <c r="Z2292"/>
      <c r="AA2292"/>
      <c r="AB2292"/>
      <c r="AC2292"/>
      <c r="AD2292"/>
      <c r="AE2292"/>
      <c r="AF2292"/>
      <c r="AG2292"/>
      <c r="AH2292"/>
      <c r="AI2292"/>
      <c r="AJ2292"/>
      <c r="AK2292"/>
      <c r="AL2292"/>
      <c r="AM2292"/>
      <c r="AN2292"/>
      <c r="AO2292"/>
      <c r="AP2292"/>
      <c r="AQ2292"/>
      <c r="AR2292"/>
      <c r="AS2292"/>
      <c r="AT2292"/>
      <c r="AU2292"/>
      <c r="AV2292"/>
      <c r="AW2292"/>
      <c r="AX2292"/>
      <c r="AY2292"/>
      <c r="AZ2292"/>
      <c r="BA2292"/>
      <c r="BB2292"/>
      <c r="BC2292"/>
      <c r="BD2292"/>
      <c r="BE2292"/>
      <c r="BF2292"/>
      <c r="BG2292"/>
      <c r="BH2292"/>
      <c r="BI2292"/>
      <c r="BJ2292"/>
      <c r="BK2292"/>
      <c r="BL2292"/>
      <c r="BM2292"/>
      <c r="BN2292"/>
      <c r="BO2292"/>
    </row>
    <row r="2293" spans="1:67" ht="15" x14ac:dyDescent="0.25">
      <c r="A2293" s="245" t="s">
        <v>4831</v>
      </c>
      <c r="B2293" s="245" t="s">
        <v>4830</v>
      </c>
      <c r="C2293" s="245" t="s">
        <v>5109</v>
      </c>
      <c r="D2293" s="245" t="s">
        <v>5108</v>
      </c>
      <c r="E2293" s="246" t="s">
        <v>44</v>
      </c>
      <c r="F2293" s="245" t="s">
        <v>44</v>
      </c>
      <c r="G2293" s="245" t="s">
        <v>5145</v>
      </c>
      <c r="H2293" s="245" t="s">
        <v>5144</v>
      </c>
      <c r="I2293" s="245" t="s">
        <v>11</v>
      </c>
      <c r="J2293" s="245" t="s">
        <v>59</v>
      </c>
      <c r="K2293" s="246" t="s">
        <v>23745</v>
      </c>
      <c r="L2293" s="245" t="s">
        <v>568</v>
      </c>
      <c r="M2293"/>
      <c r="N2293"/>
      <c r="O2293"/>
      <c r="P2293"/>
      <c r="Q2293"/>
      <c r="R2293"/>
      <c r="S2293"/>
      <c r="T2293"/>
      <c r="U2293"/>
      <c r="V2293"/>
      <c r="W2293"/>
      <c r="X2293"/>
      <c r="Y2293"/>
      <c r="Z2293"/>
      <c r="AA2293"/>
      <c r="AB2293"/>
      <c r="AC2293"/>
      <c r="AD2293"/>
      <c r="AE2293"/>
      <c r="AF2293"/>
      <c r="AG2293"/>
      <c r="AH2293"/>
      <c r="AI2293"/>
      <c r="AJ2293"/>
      <c r="AK2293"/>
      <c r="AL2293"/>
      <c r="AM2293"/>
      <c r="AN2293"/>
      <c r="AO2293"/>
      <c r="AP2293"/>
      <c r="AQ2293"/>
      <c r="AR2293"/>
      <c r="AS2293"/>
      <c r="AT2293"/>
      <c r="AU2293"/>
      <c r="AV2293"/>
      <c r="AW2293"/>
      <c r="AX2293"/>
      <c r="AY2293"/>
      <c r="AZ2293"/>
      <c r="BA2293"/>
      <c r="BB2293"/>
      <c r="BC2293"/>
      <c r="BD2293"/>
      <c r="BE2293"/>
      <c r="BF2293"/>
      <c r="BG2293"/>
      <c r="BH2293"/>
      <c r="BI2293"/>
      <c r="BJ2293"/>
      <c r="BK2293"/>
      <c r="BL2293"/>
      <c r="BM2293"/>
      <c r="BN2293"/>
      <c r="BO2293"/>
    </row>
    <row r="2294" spans="1:67" ht="15" x14ac:dyDescent="0.25">
      <c r="A2294" s="245" t="s">
        <v>4831</v>
      </c>
      <c r="B2294" s="245" t="s">
        <v>4830</v>
      </c>
      <c r="C2294" s="245" t="s">
        <v>5109</v>
      </c>
      <c r="D2294" s="245" t="s">
        <v>5108</v>
      </c>
      <c r="E2294" s="246" t="s">
        <v>44</v>
      </c>
      <c r="F2294" s="245" t="s">
        <v>44</v>
      </c>
      <c r="G2294" s="245" t="s">
        <v>5143</v>
      </c>
      <c r="H2294" s="245" t="s">
        <v>5142</v>
      </c>
      <c r="I2294" s="245" t="s">
        <v>11</v>
      </c>
      <c r="J2294" s="245" t="s">
        <v>59</v>
      </c>
      <c r="K2294" s="246" t="s">
        <v>23746</v>
      </c>
      <c r="L2294" s="245" t="s">
        <v>568</v>
      </c>
      <c r="M2294"/>
      <c r="N2294"/>
      <c r="O2294"/>
      <c r="P2294"/>
      <c r="Q2294"/>
      <c r="R2294"/>
      <c r="S2294"/>
      <c r="T2294"/>
      <c r="U2294"/>
      <c r="V2294"/>
      <c r="W2294"/>
      <c r="X2294"/>
      <c r="Y2294"/>
      <c r="Z2294"/>
      <c r="AA2294"/>
      <c r="AB2294"/>
      <c r="AC2294"/>
      <c r="AD2294"/>
      <c r="AE2294"/>
      <c r="AF2294"/>
      <c r="AG2294"/>
      <c r="AH2294"/>
      <c r="AI2294"/>
      <c r="AJ2294"/>
      <c r="AK2294"/>
      <c r="AL2294"/>
      <c r="AM2294"/>
      <c r="AN2294"/>
      <c r="AO2294"/>
      <c r="AP2294"/>
      <c r="AQ2294"/>
      <c r="AR2294"/>
      <c r="AS2294"/>
      <c r="AT2294"/>
      <c r="AU2294"/>
      <c r="AV2294"/>
      <c r="AW2294"/>
      <c r="AX2294"/>
      <c r="AY2294"/>
      <c r="AZ2294"/>
      <c r="BA2294"/>
      <c r="BB2294"/>
      <c r="BC2294"/>
      <c r="BD2294"/>
      <c r="BE2294"/>
      <c r="BF2294"/>
      <c r="BG2294"/>
      <c r="BH2294"/>
      <c r="BI2294"/>
      <c r="BJ2294"/>
      <c r="BK2294"/>
      <c r="BL2294"/>
      <c r="BM2294"/>
      <c r="BN2294"/>
      <c r="BO2294"/>
    </row>
    <row r="2295" spans="1:67" ht="15" x14ac:dyDescent="0.25">
      <c r="A2295" s="245" t="s">
        <v>4831</v>
      </c>
      <c r="B2295" s="245" t="s">
        <v>4830</v>
      </c>
      <c r="C2295" s="245" t="s">
        <v>5109</v>
      </c>
      <c r="D2295" s="245" t="s">
        <v>5108</v>
      </c>
      <c r="E2295" s="246" t="s">
        <v>44</v>
      </c>
      <c r="F2295" s="245" t="s">
        <v>44</v>
      </c>
      <c r="G2295" s="245" t="s">
        <v>5141</v>
      </c>
      <c r="H2295" s="245" t="s">
        <v>5140</v>
      </c>
      <c r="I2295" s="245" t="s">
        <v>11</v>
      </c>
      <c r="J2295" s="245" t="s">
        <v>59</v>
      </c>
      <c r="K2295" s="246" t="s">
        <v>23747</v>
      </c>
      <c r="L2295" s="245" t="s">
        <v>568</v>
      </c>
      <c r="M2295"/>
      <c r="N2295"/>
      <c r="O2295"/>
      <c r="P2295"/>
      <c r="Q2295"/>
      <c r="R2295"/>
      <c r="S2295"/>
      <c r="T2295"/>
      <c r="U2295"/>
      <c r="V2295"/>
      <c r="W2295"/>
      <c r="X2295"/>
      <c r="Y2295"/>
      <c r="Z2295"/>
      <c r="AA2295"/>
      <c r="AB2295"/>
      <c r="AC2295"/>
      <c r="AD2295"/>
      <c r="AE2295"/>
      <c r="AF2295"/>
      <c r="AG2295"/>
      <c r="AH2295"/>
      <c r="AI2295"/>
      <c r="AJ2295"/>
      <c r="AK2295"/>
      <c r="AL2295"/>
      <c r="AM2295"/>
      <c r="AN2295"/>
      <c r="AO2295"/>
      <c r="AP2295"/>
      <c r="AQ2295"/>
      <c r="AR2295"/>
      <c r="AS2295"/>
      <c r="AT2295"/>
      <c r="AU2295"/>
      <c r="AV2295"/>
      <c r="AW2295"/>
      <c r="AX2295"/>
      <c r="AY2295"/>
      <c r="AZ2295"/>
      <c r="BA2295"/>
      <c r="BB2295"/>
      <c r="BC2295"/>
      <c r="BD2295"/>
      <c r="BE2295"/>
      <c r="BF2295"/>
      <c r="BG2295"/>
      <c r="BH2295"/>
      <c r="BI2295"/>
      <c r="BJ2295"/>
      <c r="BK2295"/>
      <c r="BL2295"/>
      <c r="BM2295"/>
      <c r="BN2295"/>
      <c r="BO2295"/>
    </row>
    <row r="2296" spans="1:67" ht="15" x14ac:dyDescent="0.25">
      <c r="A2296" s="245" t="s">
        <v>4831</v>
      </c>
      <c r="B2296" s="245" t="s">
        <v>4830</v>
      </c>
      <c r="C2296" s="245" t="s">
        <v>5109</v>
      </c>
      <c r="D2296" s="245" t="s">
        <v>5108</v>
      </c>
      <c r="E2296" s="246" t="s">
        <v>44</v>
      </c>
      <c r="F2296" s="245" t="s">
        <v>44</v>
      </c>
      <c r="G2296" s="245" t="s">
        <v>5139</v>
      </c>
      <c r="H2296" s="245" t="s">
        <v>5138</v>
      </c>
      <c r="I2296" s="245" t="s">
        <v>11</v>
      </c>
      <c r="J2296" s="245" t="s">
        <v>59</v>
      </c>
      <c r="K2296" s="246" t="s">
        <v>23748</v>
      </c>
      <c r="L2296" s="245" t="s">
        <v>568</v>
      </c>
      <c r="M2296"/>
      <c r="N2296"/>
      <c r="O2296"/>
      <c r="P2296"/>
      <c r="Q2296"/>
      <c r="R2296"/>
      <c r="S2296"/>
      <c r="T2296"/>
      <c r="U2296"/>
      <c r="V2296"/>
      <c r="W2296"/>
      <c r="X2296"/>
      <c r="Y2296"/>
      <c r="Z2296"/>
      <c r="AA2296"/>
      <c r="AB2296"/>
      <c r="AC2296"/>
      <c r="AD2296"/>
      <c r="AE2296"/>
      <c r="AF2296"/>
      <c r="AG2296"/>
      <c r="AH2296"/>
      <c r="AI2296"/>
      <c r="AJ2296"/>
      <c r="AK2296"/>
      <c r="AL2296"/>
      <c r="AM2296"/>
      <c r="AN2296"/>
      <c r="AO2296"/>
      <c r="AP2296"/>
      <c r="AQ2296"/>
      <c r="AR2296"/>
      <c r="AS2296"/>
      <c r="AT2296"/>
      <c r="AU2296"/>
      <c r="AV2296"/>
      <c r="AW2296"/>
      <c r="AX2296"/>
      <c r="AY2296"/>
      <c r="AZ2296"/>
      <c r="BA2296"/>
      <c r="BB2296"/>
      <c r="BC2296"/>
      <c r="BD2296"/>
      <c r="BE2296"/>
      <c r="BF2296"/>
      <c r="BG2296"/>
      <c r="BH2296"/>
      <c r="BI2296"/>
      <c r="BJ2296"/>
      <c r="BK2296"/>
      <c r="BL2296"/>
      <c r="BM2296"/>
      <c r="BN2296"/>
      <c r="BO2296"/>
    </row>
    <row r="2297" spans="1:67" ht="15" x14ac:dyDescent="0.25">
      <c r="A2297" s="245" t="s">
        <v>4831</v>
      </c>
      <c r="B2297" s="245" t="s">
        <v>4830</v>
      </c>
      <c r="C2297" s="245" t="s">
        <v>5109</v>
      </c>
      <c r="D2297" s="245" t="s">
        <v>5108</v>
      </c>
      <c r="E2297" s="246" t="s">
        <v>44</v>
      </c>
      <c r="F2297" s="245" t="s">
        <v>44</v>
      </c>
      <c r="G2297" s="245" t="s">
        <v>5137</v>
      </c>
      <c r="H2297" s="245" t="s">
        <v>5136</v>
      </c>
      <c r="I2297" s="245" t="s">
        <v>11</v>
      </c>
      <c r="J2297" s="245" t="s">
        <v>59</v>
      </c>
      <c r="K2297" s="246" t="s">
        <v>23749</v>
      </c>
      <c r="L2297" s="245" t="s">
        <v>568</v>
      </c>
      <c r="M2297"/>
      <c r="N2297"/>
      <c r="O2297"/>
      <c r="P2297"/>
      <c r="Q2297"/>
      <c r="R2297"/>
      <c r="S2297"/>
      <c r="T2297"/>
      <c r="U2297"/>
      <c r="V2297"/>
      <c r="W2297"/>
      <c r="X2297"/>
      <c r="Y2297"/>
      <c r="Z2297"/>
      <c r="AA2297"/>
      <c r="AB2297"/>
      <c r="AC2297"/>
      <c r="AD2297"/>
      <c r="AE2297"/>
      <c r="AF2297"/>
      <c r="AG2297"/>
      <c r="AH2297"/>
      <c r="AI2297"/>
      <c r="AJ2297"/>
      <c r="AK2297"/>
      <c r="AL2297"/>
      <c r="AM2297"/>
      <c r="AN2297"/>
      <c r="AO2297"/>
      <c r="AP2297"/>
      <c r="AQ2297"/>
      <c r="AR2297"/>
      <c r="AS2297"/>
      <c r="AT2297"/>
      <c r="AU2297"/>
      <c r="AV2297"/>
      <c r="AW2297"/>
      <c r="AX2297"/>
      <c r="AY2297"/>
      <c r="AZ2297"/>
      <c r="BA2297"/>
      <c r="BB2297"/>
      <c r="BC2297"/>
      <c r="BD2297"/>
      <c r="BE2297"/>
      <c r="BF2297"/>
      <c r="BG2297"/>
      <c r="BH2297"/>
      <c r="BI2297"/>
      <c r="BJ2297"/>
      <c r="BK2297"/>
      <c r="BL2297"/>
      <c r="BM2297"/>
      <c r="BN2297"/>
      <c r="BO2297"/>
    </row>
    <row r="2298" spans="1:67" ht="15" x14ac:dyDescent="0.25">
      <c r="A2298" s="245" t="s">
        <v>4831</v>
      </c>
      <c r="B2298" s="245" t="s">
        <v>4830</v>
      </c>
      <c r="C2298" s="245" t="s">
        <v>5109</v>
      </c>
      <c r="D2298" s="245" t="s">
        <v>5108</v>
      </c>
      <c r="E2298" s="246" t="s">
        <v>44</v>
      </c>
      <c r="F2298" s="245" t="s">
        <v>44</v>
      </c>
      <c r="G2298" s="245" t="s">
        <v>5135</v>
      </c>
      <c r="H2298" s="245" t="s">
        <v>5134</v>
      </c>
      <c r="I2298" s="245" t="s">
        <v>11</v>
      </c>
      <c r="J2298" s="245" t="s">
        <v>59</v>
      </c>
      <c r="K2298" s="246" t="s">
        <v>23750</v>
      </c>
      <c r="L2298" s="245" t="s">
        <v>568</v>
      </c>
      <c r="M2298"/>
      <c r="N2298"/>
      <c r="O2298"/>
      <c r="P2298"/>
      <c r="Q2298"/>
      <c r="R2298"/>
      <c r="S2298"/>
      <c r="T2298"/>
      <c r="U2298"/>
      <c r="V2298"/>
      <c r="W2298"/>
      <c r="X2298"/>
      <c r="Y2298"/>
      <c r="Z2298"/>
      <c r="AA2298"/>
      <c r="AB2298"/>
      <c r="AC2298"/>
      <c r="AD2298"/>
      <c r="AE2298"/>
      <c r="AF2298"/>
      <c r="AG2298"/>
      <c r="AH2298"/>
      <c r="AI2298"/>
      <c r="AJ2298"/>
      <c r="AK2298"/>
      <c r="AL2298"/>
      <c r="AM2298"/>
      <c r="AN2298"/>
      <c r="AO2298"/>
      <c r="AP2298"/>
      <c r="AQ2298"/>
      <c r="AR2298"/>
      <c r="AS2298"/>
      <c r="AT2298"/>
      <c r="AU2298"/>
      <c r="AV2298"/>
      <c r="AW2298"/>
      <c r="AX2298"/>
      <c r="AY2298"/>
      <c r="AZ2298"/>
      <c r="BA2298"/>
      <c r="BB2298"/>
      <c r="BC2298"/>
      <c r="BD2298"/>
      <c r="BE2298"/>
      <c r="BF2298"/>
      <c r="BG2298"/>
      <c r="BH2298"/>
      <c r="BI2298"/>
      <c r="BJ2298"/>
      <c r="BK2298"/>
      <c r="BL2298"/>
      <c r="BM2298"/>
      <c r="BN2298"/>
      <c r="BO2298"/>
    </row>
    <row r="2299" spans="1:67" ht="15" x14ac:dyDescent="0.25">
      <c r="A2299" s="245" t="s">
        <v>4831</v>
      </c>
      <c r="B2299" s="245" t="s">
        <v>4830</v>
      </c>
      <c r="C2299" s="245" t="s">
        <v>5109</v>
      </c>
      <c r="D2299" s="245" t="s">
        <v>5108</v>
      </c>
      <c r="E2299" s="246" t="s">
        <v>44</v>
      </c>
      <c r="F2299" s="245" t="s">
        <v>44</v>
      </c>
      <c r="G2299" s="245" t="s">
        <v>5133</v>
      </c>
      <c r="H2299" s="245" t="s">
        <v>5132</v>
      </c>
      <c r="I2299" s="245" t="s">
        <v>11</v>
      </c>
      <c r="J2299" s="245" t="s">
        <v>59</v>
      </c>
      <c r="K2299" s="246" t="s">
        <v>23751</v>
      </c>
      <c r="L2299" s="245" t="s">
        <v>568</v>
      </c>
      <c r="M2299"/>
      <c r="N2299"/>
      <c r="O2299"/>
      <c r="P2299"/>
      <c r="Q2299"/>
      <c r="R2299"/>
      <c r="S2299"/>
      <c r="T2299"/>
      <c r="U2299"/>
      <c r="V2299"/>
      <c r="W2299"/>
      <c r="X2299"/>
      <c r="Y2299"/>
      <c r="Z2299"/>
      <c r="AA2299"/>
      <c r="AB2299"/>
      <c r="AC2299"/>
      <c r="AD2299"/>
      <c r="AE2299"/>
      <c r="AF2299"/>
      <c r="AG2299"/>
      <c r="AH2299"/>
      <c r="AI2299"/>
      <c r="AJ2299"/>
      <c r="AK2299"/>
      <c r="AL2299"/>
      <c r="AM2299"/>
      <c r="AN2299"/>
      <c r="AO2299"/>
      <c r="AP2299"/>
      <c r="AQ2299"/>
      <c r="AR2299"/>
      <c r="AS2299"/>
      <c r="AT2299"/>
      <c r="AU2299"/>
      <c r="AV2299"/>
      <c r="AW2299"/>
      <c r="AX2299"/>
      <c r="AY2299"/>
      <c r="AZ2299"/>
      <c r="BA2299"/>
      <c r="BB2299"/>
      <c r="BC2299"/>
      <c r="BD2299"/>
      <c r="BE2299"/>
      <c r="BF2299"/>
      <c r="BG2299"/>
      <c r="BH2299"/>
      <c r="BI2299"/>
      <c r="BJ2299"/>
      <c r="BK2299"/>
      <c r="BL2299"/>
      <c r="BM2299"/>
      <c r="BN2299"/>
      <c r="BO2299"/>
    </row>
    <row r="2300" spans="1:67" ht="15" x14ac:dyDescent="0.25">
      <c r="A2300" s="245" t="s">
        <v>4831</v>
      </c>
      <c r="B2300" s="245" t="s">
        <v>4830</v>
      </c>
      <c r="C2300" s="245" t="s">
        <v>5109</v>
      </c>
      <c r="D2300" s="245" t="s">
        <v>5108</v>
      </c>
      <c r="E2300" s="246" t="s">
        <v>44</v>
      </c>
      <c r="F2300" s="245" t="s">
        <v>44</v>
      </c>
      <c r="G2300" s="245" t="s">
        <v>5131</v>
      </c>
      <c r="H2300" s="245" t="s">
        <v>48</v>
      </c>
      <c r="I2300" s="245" t="s">
        <v>11</v>
      </c>
      <c r="J2300" s="245" t="s">
        <v>59</v>
      </c>
      <c r="K2300" s="246" t="s">
        <v>23752</v>
      </c>
      <c r="L2300" s="245" t="s">
        <v>568</v>
      </c>
      <c r="M2300"/>
      <c r="N2300"/>
      <c r="O2300"/>
      <c r="P2300"/>
      <c r="Q2300"/>
      <c r="R2300"/>
      <c r="S2300"/>
      <c r="T2300"/>
      <c r="U2300"/>
      <c r="V2300"/>
      <c r="W2300"/>
      <c r="X2300"/>
      <c r="Y2300"/>
      <c r="Z2300"/>
      <c r="AA2300"/>
      <c r="AB2300"/>
      <c r="AC2300"/>
      <c r="AD2300"/>
      <c r="AE2300"/>
      <c r="AF2300"/>
      <c r="AG2300"/>
      <c r="AH2300"/>
      <c r="AI2300"/>
      <c r="AJ2300"/>
      <c r="AK2300"/>
      <c r="AL2300"/>
      <c r="AM2300"/>
      <c r="AN2300"/>
      <c r="AO2300"/>
      <c r="AP2300"/>
      <c r="AQ2300"/>
      <c r="AR2300"/>
      <c r="AS2300"/>
      <c r="AT2300"/>
      <c r="AU2300"/>
      <c r="AV2300"/>
      <c r="AW2300"/>
      <c r="AX2300"/>
      <c r="AY2300"/>
      <c r="AZ2300"/>
      <c r="BA2300"/>
      <c r="BB2300"/>
      <c r="BC2300"/>
      <c r="BD2300"/>
      <c r="BE2300"/>
      <c r="BF2300"/>
      <c r="BG2300"/>
      <c r="BH2300"/>
      <c r="BI2300"/>
      <c r="BJ2300"/>
      <c r="BK2300"/>
      <c r="BL2300"/>
      <c r="BM2300"/>
      <c r="BN2300"/>
      <c r="BO2300"/>
    </row>
    <row r="2301" spans="1:67" ht="15" x14ac:dyDescent="0.25">
      <c r="A2301" s="245" t="s">
        <v>4831</v>
      </c>
      <c r="B2301" s="245" t="s">
        <v>4830</v>
      </c>
      <c r="C2301" s="245" t="s">
        <v>5109</v>
      </c>
      <c r="D2301" s="245" t="s">
        <v>5108</v>
      </c>
      <c r="E2301" s="246" t="s">
        <v>44</v>
      </c>
      <c r="F2301" s="245" t="s">
        <v>44</v>
      </c>
      <c r="G2301" s="245" t="s">
        <v>5130</v>
      </c>
      <c r="H2301" s="245" t="s">
        <v>5129</v>
      </c>
      <c r="I2301" s="245" t="s">
        <v>11</v>
      </c>
      <c r="J2301" s="245" t="s">
        <v>59</v>
      </c>
      <c r="K2301" s="246" t="s">
        <v>23753</v>
      </c>
      <c r="L2301" s="245" t="s">
        <v>568</v>
      </c>
      <c r="M2301"/>
      <c r="N2301"/>
      <c r="O2301"/>
      <c r="P2301"/>
      <c r="Q2301"/>
      <c r="R2301"/>
      <c r="S2301"/>
      <c r="T2301"/>
      <c r="U2301"/>
      <c r="V2301"/>
      <c r="W2301"/>
      <c r="X2301"/>
      <c r="Y2301"/>
      <c r="Z2301"/>
      <c r="AA2301"/>
      <c r="AB2301"/>
      <c r="AC2301"/>
      <c r="AD2301"/>
      <c r="AE2301"/>
      <c r="AF2301"/>
      <c r="AG2301"/>
      <c r="AH2301"/>
      <c r="AI2301"/>
      <c r="AJ2301"/>
      <c r="AK2301"/>
      <c r="AL2301"/>
      <c r="AM2301"/>
      <c r="AN2301"/>
      <c r="AO2301"/>
      <c r="AP2301"/>
      <c r="AQ2301"/>
      <c r="AR2301"/>
      <c r="AS2301"/>
      <c r="AT2301"/>
      <c r="AU2301"/>
      <c r="AV2301"/>
      <c r="AW2301"/>
      <c r="AX2301"/>
      <c r="AY2301"/>
      <c r="AZ2301"/>
      <c r="BA2301"/>
      <c r="BB2301"/>
      <c r="BC2301"/>
      <c r="BD2301"/>
      <c r="BE2301"/>
      <c r="BF2301"/>
      <c r="BG2301"/>
      <c r="BH2301"/>
      <c r="BI2301"/>
      <c r="BJ2301"/>
      <c r="BK2301"/>
      <c r="BL2301"/>
      <c r="BM2301"/>
      <c r="BN2301"/>
      <c r="BO2301"/>
    </row>
    <row r="2302" spans="1:67" ht="15" x14ac:dyDescent="0.25">
      <c r="A2302" s="245" t="s">
        <v>4831</v>
      </c>
      <c r="B2302" s="245" t="s">
        <v>4830</v>
      </c>
      <c r="C2302" s="245" t="s">
        <v>5109</v>
      </c>
      <c r="D2302" s="245" t="s">
        <v>5108</v>
      </c>
      <c r="E2302" s="246" t="s">
        <v>44</v>
      </c>
      <c r="F2302" s="245" t="s">
        <v>44</v>
      </c>
      <c r="G2302" s="245" t="s">
        <v>5128</v>
      </c>
      <c r="H2302" s="245" t="s">
        <v>5127</v>
      </c>
      <c r="I2302" s="245" t="s">
        <v>11</v>
      </c>
      <c r="J2302" s="245" t="s">
        <v>59</v>
      </c>
      <c r="K2302" s="246" t="s">
        <v>23754</v>
      </c>
      <c r="L2302" s="245" t="s">
        <v>568</v>
      </c>
      <c r="M2302"/>
      <c r="N2302"/>
      <c r="O2302"/>
      <c r="P2302"/>
      <c r="Q2302"/>
      <c r="R2302"/>
      <c r="S2302"/>
      <c r="T2302"/>
      <c r="U2302"/>
      <c r="V2302"/>
      <c r="W2302"/>
      <c r="X2302"/>
      <c r="Y2302"/>
      <c r="Z2302"/>
      <c r="AA2302"/>
      <c r="AB2302"/>
      <c r="AC2302"/>
      <c r="AD2302"/>
      <c r="AE2302"/>
      <c r="AF2302"/>
      <c r="AG2302"/>
      <c r="AH2302"/>
      <c r="AI2302"/>
      <c r="AJ2302"/>
      <c r="AK2302"/>
      <c r="AL2302"/>
      <c r="AM2302"/>
      <c r="AN2302"/>
      <c r="AO2302"/>
      <c r="AP2302"/>
      <c r="AQ2302"/>
      <c r="AR2302"/>
      <c r="AS2302"/>
      <c r="AT2302"/>
      <c r="AU2302"/>
      <c r="AV2302"/>
      <c r="AW2302"/>
      <c r="AX2302"/>
      <c r="AY2302"/>
      <c r="AZ2302"/>
      <c r="BA2302"/>
      <c r="BB2302"/>
      <c r="BC2302"/>
      <c r="BD2302"/>
      <c r="BE2302"/>
      <c r="BF2302"/>
      <c r="BG2302"/>
      <c r="BH2302"/>
      <c r="BI2302"/>
      <c r="BJ2302"/>
      <c r="BK2302"/>
      <c r="BL2302"/>
      <c r="BM2302"/>
      <c r="BN2302"/>
      <c r="BO2302"/>
    </row>
    <row r="2303" spans="1:67" ht="15" x14ac:dyDescent="0.25">
      <c r="A2303" s="245" t="s">
        <v>4831</v>
      </c>
      <c r="B2303" s="245" t="s">
        <v>4830</v>
      </c>
      <c r="C2303" s="245" t="s">
        <v>5109</v>
      </c>
      <c r="D2303" s="245" t="s">
        <v>5108</v>
      </c>
      <c r="E2303" s="246" t="s">
        <v>44</v>
      </c>
      <c r="F2303" s="245" t="s">
        <v>44</v>
      </c>
      <c r="G2303" s="245" t="s">
        <v>5126</v>
      </c>
      <c r="H2303" s="245" t="s">
        <v>5125</v>
      </c>
      <c r="I2303" s="245" t="s">
        <v>11</v>
      </c>
      <c r="J2303" s="245" t="s">
        <v>59</v>
      </c>
      <c r="K2303" s="246" t="s">
        <v>23755</v>
      </c>
      <c r="L2303" s="245" t="s">
        <v>568</v>
      </c>
      <c r="M2303"/>
      <c r="N2303"/>
      <c r="O2303"/>
      <c r="P2303"/>
      <c r="Q2303"/>
      <c r="R2303"/>
      <c r="S2303"/>
      <c r="T2303"/>
      <c r="U2303"/>
      <c r="V2303"/>
      <c r="W2303"/>
      <c r="X2303"/>
      <c r="Y2303"/>
      <c r="Z2303"/>
      <c r="AA2303"/>
      <c r="AB2303"/>
      <c r="AC2303"/>
      <c r="AD2303"/>
      <c r="AE2303"/>
      <c r="AF2303"/>
      <c r="AG2303"/>
      <c r="AH2303"/>
      <c r="AI2303"/>
      <c r="AJ2303"/>
      <c r="AK2303"/>
      <c r="AL2303"/>
      <c r="AM2303"/>
      <c r="AN2303"/>
      <c r="AO2303"/>
      <c r="AP2303"/>
      <c r="AQ2303"/>
      <c r="AR2303"/>
      <c r="AS2303"/>
      <c r="AT2303"/>
      <c r="AU2303"/>
      <c r="AV2303"/>
      <c r="AW2303"/>
      <c r="AX2303"/>
      <c r="AY2303"/>
      <c r="AZ2303"/>
      <c r="BA2303"/>
      <c r="BB2303"/>
      <c r="BC2303"/>
      <c r="BD2303"/>
      <c r="BE2303"/>
      <c r="BF2303"/>
      <c r="BG2303"/>
      <c r="BH2303"/>
      <c r="BI2303"/>
      <c r="BJ2303"/>
      <c r="BK2303"/>
      <c r="BL2303"/>
      <c r="BM2303"/>
      <c r="BN2303"/>
      <c r="BO2303"/>
    </row>
    <row r="2304" spans="1:67" ht="15" x14ac:dyDescent="0.25">
      <c r="A2304" s="245" t="s">
        <v>4831</v>
      </c>
      <c r="B2304" s="245" t="s">
        <v>4830</v>
      </c>
      <c r="C2304" s="245" t="s">
        <v>5109</v>
      </c>
      <c r="D2304" s="245" t="s">
        <v>5108</v>
      </c>
      <c r="E2304" s="246" t="s">
        <v>44</v>
      </c>
      <c r="F2304" s="245" t="s">
        <v>44</v>
      </c>
      <c r="G2304" s="245" t="s">
        <v>5124</v>
      </c>
      <c r="H2304" s="245" t="s">
        <v>49</v>
      </c>
      <c r="I2304" s="245" t="s">
        <v>11</v>
      </c>
      <c r="J2304" s="245" t="s">
        <v>59</v>
      </c>
      <c r="K2304" s="246" t="s">
        <v>19639</v>
      </c>
      <c r="L2304" s="245" t="s">
        <v>568</v>
      </c>
      <c r="M2304"/>
      <c r="N2304"/>
      <c r="O2304"/>
      <c r="P2304"/>
      <c r="Q2304"/>
      <c r="R2304"/>
      <c r="S2304"/>
      <c r="T2304"/>
      <c r="U2304"/>
      <c r="V2304"/>
      <c r="W2304"/>
      <c r="X2304"/>
      <c r="Y2304"/>
      <c r="Z2304"/>
      <c r="AA2304"/>
      <c r="AB2304"/>
      <c r="AC2304"/>
      <c r="AD2304"/>
      <c r="AE2304"/>
      <c r="AF2304"/>
      <c r="AG2304"/>
      <c r="AH2304"/>
      <c r="AI2304"/>
      <c r="AJ2304"/>
      <c r="AK2304"/>
      <c r="AL2304"/>
      <c r="AM2304"/>
      <c r="AN2304"/>
      <c r="AO2304"/>
      <c r="AP2304"/>
      <c r="AQ2304"/>
      <c r="AR2304"/>
      <c r="AS2304"/>
      <c r="AT2304"/>
      <c r="AU2304"/>
      <c r="AV2304"/>
      <c r="AW2304"/>
      <c r="AX2304"/>
      <c r="AY2304"/>
      <c r="AZ2304"/>
      <c r="BA2304"/>
      <c r="BB2304"/>
      <c r="BC2304"/>
      <c r="BD2304"/>
      <c r="BE2304"/>
      <c r="BF2304"/>
      <c r="BG2304"/>
      <c r="BH2304"/>
      <c r="BI2304"/>
      <c r="BJ2304"/>
      <c r="BK2304"/>
      <c r="BL2304"/>
      <c r="BM2304"/>
      <c r="BN2304"/>
      <c r="BO2304"/>
    </row>
    <row r="2305" spans="1:67" ht="15" x14ac:dyDescent="0.25">
      <c r="A2305" s="245" t="s">
        <v>4831</v>
      </c>
      <c r="B2305" s="245" t="s">
        <v>4830</v>
      </c>
      <c r="C2305" s="245" t="s">
        <v>5109</v>
      </c>
      <c r="D2305" s="245" t="s">
        <v>5108</v>
      </c>
      <c r="E2305" s="246" t="s">
        <v>44</v>
      </c>
      <c r="F2305" s="245" t="s">
        <v>44</v>
      </c>
      <c r="G2305" s="245" t="s">
        <v>5123</v>
      </c>
      <c r="H2305" s="245" t="s">
        <v>5122</v>
      </c>
      <c r="I2305" s="245" t="s">
        <v>11</v>
      </c>
      <c r="J2305" s="245" t="s">
        <v>59</v>
      </c>
      <c r="K2305" s="246" t="s">
        <v>10733</v>
      </c>
      <c r="L2305" s="245" t="s">
        <v>568</v>
      </c>
      <c r="M2305"/>
      <c r="N2305"/>
      <c r="O2305"/>
      <c r="P2305"/>
      <c r="Q2305"/>
      <c r="R2305"/>
      <c r="S2305"/>
      <c r="T2305"/>
      <c r="U2305"/>
      <c r="V2305"/>
      <c r="W2305"/>
      <c r="X2305"/>
      <c r="Y2305"/>
      <c r="Z2305"/>
      <c r="AA2305"/>
      <c r="AB2305"/>
      <c r="AC2305"/>
      <c r="AD2305"/>
      <c r="AE2305"/>
      <c r="AF2305"/>
      <c r="AG2305"/>
      <c r="AH2305"/>
      <c r="AI2305"/>
      <c r="AJ2305"/>
      <c r="AK2305"/>
      <c r="AL2305"/>
      <c r="AM2305"/>
      <c r="AN2305"/>
      <c r="AO2305"/>
      <c r="AP2305"/>
      <c r="AQ2305"/>
      <c r="AR2305"/>
      <c r="AS2305"/>
      <c r="AT2305"/>
      <c r="AU2305"/>
      <c r="AV2305"/>
      <c r="AW2305"/>
      <c r="AX2305"/>
      <c r="AY2305"/>
      <c r="AZ2305"/>
      <c r="BA2305"/>
      <c r="BB2305"/>
      <c r="BC2305"/>
      <c r="BD2305"/>
      <c r="BE2305"/>
      <c r="BF2305"/>
      <c r="BG2305"/>
      <c r="BH2305"/>
      <c r="BI2305"/>
      <c r="BJ2305"/>
      <c r="BK2305"/>
      <c r="BL2305"/>
      <c r="BM2305"/>
      <c r="BN2305"/>
      <c r="BO2305"/>
    </row>
    <row r="2306" spans="1:67" ht="15" x14ac:dyDescent="0.25">
      <c r="A2306" s="245" t="s">
        <v>4831</v>
      </c>
      <c r="B2306" s="245" t="s">
        <v>4830</v>
      </c>
      <c r="C2306" s="245" t="s">
        <v>5109</v>
      </c>
      <c r="D2306" s="245" t="s">
        <v>5108</v>
      </c>
      <c r="E2306" s="246" t="s">
        <v>44</v>
      </c>
      <c r="F2306" s="245" t="s">
        <v>44</v>
      </c>
      <c r="G2306" s="245" t="s">
        <v>5121</v>
      </c>
      <c r="H2306" s="245" t="s">
        <v>5120</v>
      </c>
      <c r="I2306" s="245" t="s">
        <v>11</v>
      </c>
      <c r="J2306" s="245" t="s">
        <v>59</v>
      </c>
      <c r="K2306" s="246" t="s">
        <v>23756</v>
      </c>
      <c r="L2306" s="245" t="s">
        <v>568</v>
      </c>
      <c r="M2306"/>
      <c r="N2306"/>
      <c r="O2306"/>
      <c r="P2306"/>
      <c r="Q2306"/>
      <c r="R2306"/>
      <c r="S2306"/>
      <c r="T2306"/>
      <c r="U2306"/>
      <c r="V2306"/>
      <c r="W2306"/>
      <c r="X2306"/>
      <c r="Y2306"/>
      <c r="Z2306"/>
      <c r="AA2306"/>
      <c r="AB2306"/>
      <c r="AC2306"/>
      <c r="AD2306"/>
      <c r="AE2306"/>
      <c r="AF2306"/>
      <c r="AG2306"/>
      <c r="AH2306"/>
      <c r="AI2306"/>
      <c r="AJ2306"/>
      <c r="AK2306"/>
      <c r="AL2306"/>
      <c r="AM2306"/>
      <c r="AN2306"/>
      <c r="AO2306"/>
      <c r="AP2306"/>
      <c r="AQ2306"/>
      <c r="AR2306"/>
      <c r="AS2306"/>
      <c r="AT2306"/>
      <c r="AU2306"/>
      <c r="AV2306"/>
      <c r="AW2306"/>
      <c r="AX2306"/>
      <c r="AY2306"/>
      <c r="AZ2306"/>
      <c r="BA2306"/>
      <c r="BB2306"/>
      <c r="BC2306"/>
      <c r="BD2306"/>
      <c r="BE2306"/>
      <c r="BF2306"/>
      <c r="BG2306"/>
      <c r="BH2306"/>
      <c r="BI2306"/>
      <c r="BJ2306"/>
      <c r="BK2306"/>
      <c r="BL2306"/>
      <c r="BM2306"/>
      <c r="BN2306"/>
      <c r="BO2306"/>
    </row>
    <row r="2307" spans="1:67" ht="15" x14ac:dyDescent="0.25">
      <c r="A2307" s="245" t="s">
        <v>4831</v>
      </c>
      <c r="B2307" s="245" t="s">
        <v>4830</v>
      </c>
      <c r="C2307" s="245" t="s">
        <v>5109</v>
      </c>
      <c r="D2307" s="245" t="s">
        <v>5108</v>
      </c>
      <c r="E2307" s="246" t="s">
        <v>44</v>
      </c>
      <c r="F2307" s="245" t="s">
        <v>44</v>
      </c>
      <c r="G2307" s="245" t="s">
        <v>5119</v>
      </c>
      <c r="H2307" s="245" t="s">
        <v>5118</v>
      </c>
      <c r="I2307" s="245" t="s">
        <v>11</v>
      </c>
      <c r="J2307" s="245" t="s">
        <v>59</v>
      </c>
      <c r="K2307" s="246" t="s">
        <v>15019</v>
      </c>
      <c r="L2307" s="245" t="s">
        <v>568</v>
      </c>
      <c r="M2307"/>
      <c r="N2307"/>
      <c r="O2307"/>
      <c r="P2307"/>
      <c r="Q2307"/>
      <c r="R2307"/>
      <c r="S2307"/>
      <c r="T2307"/>
      <c r="U2307"/>
      <c r="V2307"/>
      <c r="W2307"/>
      <c r="X2307"/>
      <c r="Y2307"/>
      <c r="Z2307"/>
      <c r="AA2307"/>
      <c r="AB2307"/>
      <c r="AC2307"/>
      <c r="AD2307"/>
      <c r="AE2307"/>
      <c r="AF2307"/>
      <c r="AG2307"/>
      <c r="AH2307"/>
      <c r="AI2307"/>
      <c r="AJ2307"/>
      <c r="AK2307"/>
      <c r="AL2307"/>
      <c r="AM2307"/>
      <c r="AN2307"/>
      <c r="AO2307"/>
      <c r="AP2307"/>
      <c r="AQ2307"/>
      <c r="AR2307"/>
      <c r="AS2307"/>
      <c r="AT2307"/>
      <c r="AU2307"/>
      <c r="AV2307"/>
      <c r="AW2307"/>
      <c r="AX2307"/>
      <c r="AY2307"/>
      <c r="AZ2307"/>
      <c r="BA2307"/>
      <c r="BB2307"/>
      <c r="BC2307"/>
      <c r="BD2307"/>
      <c r="BE2307"/>
      <c r="BF2307"/>
      <c r="BG2307"/>
      <c r="BH2307"/>
      <c r="BI2307"/>
      <c r="BJ2307"/>
      <c r="BK2307"/>
      <c r="BL2307"/>
      <c r="BM2307"/>
      <c r="BN2307"/>
      <c r="BO2307"/>
    </row>
    <row r="2308" spans="1:67" ht="15" x14ac:dyDescent="0.25">
      <c r="A2308" s="245" t="s">
        <v>4831</v>
      </c>
      <c r="B2308" s="245" t="s">
        <v>4830</v>
      </c>
      <c r="C2308" s="245" t="s">
        <v>5109</v>
      </c>
      <c r="D2308" s="245" t="s">
        <v>5108</v>
      </c>
      <c r="E2308" s="246" t="s">
        <v>44</v>
      </c>
      <c r="F2308" s="245" t="s">
        <v>44</v>
      </c>
      <c r="G2308" s="245" t="s">
        <v>5117</v>
      </c>
      <c r="H2308" s="245" t="s">
        <v>5116</v>
      </c>
      <c r="I2308" s="245" t="s">
        <v>11</v>
      </c>
      <c r="J2308" s="245" t="s">
        <v>59</v>
      </c>
      <c r="K2308" s="246" t="s">
        <v>10231</v>
      </c>
      <c r="L2308" s="245" t="s">
        <v>568</v>
      </c>
      <c r="M2308"/>
      <c r="N2308"/>
      <c r="O2308"/>
      <c r="P2308"/>
      <c r="Q2308"/>
      <c r="R2308"/>
      <c r="S2308"/>
      <c r="T2308"/>
      <c r="U2308"/>
      <c r="V2308"/>
      <c r="W2308"/>
      <c r="X2308"/>
      <c r="Y2308"/>
      <c r="Z2308"/>
      <c r="AA2308"/>
      <c r="AB2308"/>
      <c r="AC2308"/>
      <c r="AD2308"/>
      <c r="AE2308"/>
      <c r="AF2308"/>
      <c r="AG2308"/>
      <c r="AH2308"/>
      <c r="AI2308"/>
      <c r="AJ2308"/>
      <c r="AK2308"/>
      <c r="AL2308"/>
      <c r="AM2308"/>
      <c r="AN2308"/>
      <c r="AO2308"/>
      <c r="AP2308"/>
      <c r="AQ2308"/>
      <c r="AR2308"/>
      <c r="AS2308"/>
      <c r="AT2308"/>
      <c r="AU2308"/>
      <c r="AV2308"/>
      <c r="AW2308"/>
      <c r="AX2308"/>
      <c r="AY2308"/>
      <c r="AZ2308"/>
      <c r="BA2308"/>
      <c r="BB2308"/>
      <c r="BC2308"/>
      <c r="BD2308"/>
      <c r="BE2308"/>
      <c r="BF2308"/>
      <c r="BG2308"/>
      <c r="BH2308"/>
      <c r="BI2308"/>
      <c r="BJ2308"/>
      <c r="BK2308"/>
      <c r="BL2308"/>
      <c r="BM2308"/>
      <c r="BN2308"/>
      <c r="BO2308"/>
    </row>
    <row r="2309" spans="1:67" ht="15" x14ac:dyDescent="0.25">
      <c r="A2309" s="245" t="s">
        <v>4831</v>
      </c>
      <c r="B2309" s="245" t="s">
        <v>4830</v>
      </c>
      <c r="C2309" s="245" t="s">
        <v>5109</v>
      </c>
      <c r="D2309" s="245" t="s">
        <v>5108</v>
      </c>
      <c r="E2309" s="246" t="s">
        <v>44</v>
      </c>
      <c r="F2309" s="245" t="s">
        <v>44</v>
      </c>
      <c r="G2309" s="245" t="s">
        <v>5115</v>
      </c>
      <c r="H2309" s="245" t="s">
        <v>5114</v>
      </c>
      <c r="I2309" s="245" t="s">
        <v>11</v>
      </c>
      <c r="J2309" s="245" t="s">
        <v>59</v>
      </c>
      <c r="K2309" s="246" t="s">
        <v>23757</v>
      </c>
      <c r="L2309" s="245" t="s">
        <v>568</v>
      </c>
      <c r="M2309"/>
      <c r="N2309"/>
      <c r="O2309"/>
      <c r="P2309"/>
      <c r="Q2309"/>
      <c r="R2309"/>
      <c r="S2309"/>
      <c r="T2309"/>
      <c r="U2309"/>
      <c r="V2309"/>
      <c r="W2309"/>
      <c r="X2309"/>
      <c r="Y2309"/>
      <c r="Z2309"/>
      <c r="AA2309"/>
      <c r="AB2309"/>
      <c r="AC2309"/>
      <c r="AD2309"/>
      <c r="AE2309"/>
      <c r="AF2309"/>
      <c r="AG2309"/>
      <c r="AH2309"/>
      <c r="AI2309"/>
      <c r="AJ2309"/>
      <c r="AK2309"/>
      <c r="AL2309"/>
      <c r="AM2309"/>
      <c r="AN2309"/>
      <c r="AO2309"/>
      <c r="AP2309"/>
      <c r="AQ2309"/>
      <c r="AR2309"/>
      <c r="AS2309"/>
      <c r="AT2309"/>
      <c r="AU2309"/>
      <c r="AV2309"/>
      <c r="AW2309"/>
      <c r="AX2309"/>
      <c r="AY2309"/>
      <c r="AZ2309"/>
      <c r="BA2309"/>
      <c r="BB2309"/>
      <c r="BC2309"/>
      <c r="BD2309"/>
      <c r="BE2309"/>
      <c r="BF2309"/>
      <c r="BG2309"/>
      <c r="BH2309"/>
      <c r="BI2309"/>
      <c r="BJ2309"/>
      <c r="BK2309"/>
      <c r="BL2309"/>
      <c r="BM2309"/>
      <c r="BN2309"/>
      <c r="BO2309"/>
    </row>
    <row r="2310" spans="1:67" ht="15" x14ac:dyDescent="0.25">
      <c r="A2310" s="245" t="s">
        <v>4831</v>
      </c>
      <c r="B2310" s="245" t="s">
        <v>4830</v>
      </c>
      <c r="C2310" s="245" t="s">
        <v>5109</v>
      </c>
      <c r="D2310" s="245" t="s">
        <v>5108</v>
      </c>
      <c r="E2310" s="246" t="s">
        <v>44</v>
      </c>
      <c r="F2310" s="245" t="s">
        <v>44</v>
      </c>
      <c r="G2310" s="245" t="s">
        <v>5113</v>
      </c>
      <c r="H2310" s="245" t="s">
        <v>5112</v>
      </c>
      <c r="I2310" s="245" t="s">
        <v>11</v>
      </c>
      <c r="J2310" s="245" t="s">
        <v>59</v>
      </c>
      <c r="K2310" s="246" t="s">
        <v>10219</v>
      </c>
      <c r="L2310" s="245" t="s">
        <v>568</v>
      </c>
      <c r="M2310"/>
      <c r="N2310"/>
      <c r="O2310"/>
      <c r="P2310"/>
      <c r="Q2310"/>
      <c r="R2310"/>
      <c r="S2310"/>
      <c r="T2310"/>
      <c r="U2310"/>
      <c r="V2310"/>
      <c r="W2310"/>
      <c r="X2310"/>
      <c r="Y2310"/>
      <c r="Z2310"/>
      <c r="AA2310"/>
      <c r="AB2310"/>
      <c r="AC2310"/>
      <c r="AD2310"/>
      <c r="AE2310"/>
      <c r="AF2310"/>
      <c r="AG2310"/>
      <c r="AH2310"/>
      <c r="AI2310"/>
      <c r="AJ2310"/>
      <c r="AK2310"/>
      <c r="AL2310"/>
      <c r="AM2310"/>
      <c r="AN2310"/>
      <c r="AO2310"/>
      <c r="AP2310"/>
      <c r="AQ2310"/>
      <c r="AR2310"/>
      <c r="AS2310"/>
      <c r="AT2310"/>
      <c r="AU2310"/>
      <c r="AV2310"/>
      <c r="AW2310"/>
      <c r="AX2310"/>
      <c r="AY2310"/>
      <c r="AZ2310"/>
      <c r="BA2310"/>
      <c r="BB2310"/>
      <c r="BC2310"/>
      <c r="BD2310"/>
      <c r="BE2310"/>
      <c r="BF2310"/>
      <c r="BG2310"/>
      <c r="BH2310"/>
      <c r="BI2310"/>
      <c r="BJ2310"/>
      <c r="BK2310"/>
      <c r="BL2310"/>
      <c r="BM2310"/>
      <c r="BN2310"/>
      <c r="BO2310"/>
    </row>
    <row r="2311" spans="1:67" ht="15" x14ac:dyDescent="0.25">
      <c r="A2311" s="245" t="s">
        <v>4831</v>
      </c>
      <c r="B2311" s="245" t="s">
        <v>4830</v>
      </c>
      <c r="C2311" s="245" t="s">
        <v>5109</v>
      </c>
      <c r="D2311" s="245" t="s">
        <v>5108</v>
      </c>
      <c r="E2311" s="246" t="s">
        <v>44</v>
      </c>
      <c r="F2311" s="245" t="s">
        <v>44</v>
      </c>
      <c r="G2311" s="245" t="s">
        <v>5111</v>
      </c>
      <c r="H2311" s="245" t="s">
        <v>5110</v>
      </c>
      <c r="I2311" s="245" t="s">
        <v>15</v>
      </c>
      <c r="J2311" s="245" t="s">
        <v>569</v>
      </c>
      <c r="K2311" s="246" t="s">
        <v>9466</v>
      </c>
      <c r="L2311" s="245" t="s">
        <v>568</v>
      </c>
      <c r="M2311"/>
      <c r="N2311"/>
      <c r="O2311"/>
      <c r="P2311"/>
      <c r="Q2311"/>
      <c r="R2311"/>
      <c r="S2311"/>
      <c r="T2311"/>
      <c r="U2311"/>
      <c r="V2311"/>
      <c r="W2311"/>
      <c r="X2311"/>
      <c r="Y2311"/>
      <c r="Z2311"/>
      <c r="AA2311"/>
      <c r="AB2311"/>
      <c r="AC2311"/>
      <c r="AD2311"/>
      <c r="AE2311"/>
      <c r="AF2311"/>
      <c r="AG2311"/>
      <c r="AH2311"/>
      <c r="AI2311"/>
      <c r="AJ2311"/>
      <c r="AK2311"/>
      <c r="AL2311"/>
      <c r="AM2311"/>
      <c r="AN2311"/>
      <c r="AO2311"/>
      <c r="AP2311"/>
      <c r="AQ2311"/>
      <c r="AR2311"/>
      <c r="AS2311"/>
      <c r="AT2311"/>
      <c r="AU2311"/>
      <c r="AV2311"/>
      <c r="AW2311"/>
      <c r="AX2311"/>
      <c r="AY2311"/>
      <c r="AZ2311"/>
      <c r="BA2311"/>
      <c r="BB2311"/>
      <c r="BC2311"/>
      <c r="BD2311"/>
      <c r="BE2311"/>
      <c r="BF2311"/>
      <c r="BG2311"/>
      <c r="BH2311"/>
      <c r="BI2311"/>
      <c r="BJ2311"/>
      <c r="BK2311"/>
      <c r="BL2311"/>
      <c r="BM2311"/>
      <c r="BN2311"/>
      <c r="BO2311"/>
    </row>
    <row r="2312" spans="1:67" ht="15" x14ac:dyDescent="0.25">
      <c r="A2312" s="245" t="s">
        <v>4831</v>
      </c>
      <c r="B2312" s="245" t="s">
        <v>4830</v>
      </c>
      <c r="C2312" s="245" t="s">
        <v>5109</v>
      </c>
      <c r="D2312" s="245" t="s">
        <v>5108</v>
      </c>
      <c r="E2312" s="246" t="s">
        <v>44</v>
      </c>
      <c r="F2312" s="245" t="s">
        <v>44</v>
      </c>
      <c r="G2312" s="245" t="s">
        <v>5107</v>
      </c>
      <c r="H2312" s="245" t="s">
        <v>5106</v>
      </c>
      <c r="I2312" s="245" t="s">
        <v>11</v>
      </c>
      <c r="J2312" s="245" t="s">
        <v>59</v>
      </c>
      <c r="K2312" s="246" t="s">
        <v>23758</v>
      </c>
      <c r="L2312" s="245" t="s">
        <v>568</v>
      </c>
      <c r="M2312"/>
      <c r="N2312"/>
      <c r="O2312"/>
      <c r="P2312"/>
      <c r="Q2312"/>
      <c r="R2312"/>
      <c r="S2312"/>
      <c r="T2312"/>
      <c r="U2312"/>
      <c r="V2312"/>
      <c r="W2312"/>
      <c r="X2312"/>
      <c r="Y2312"/>
      <c r="Z2312"/>
      <c r="AA2312"/>
      <c r="AB2312"/>
      <c r="AC2312"/>
      <c r="AD2312"/>
      <c r="AE2312"/>
      <c r="AF2312"/>
      <c r="AG2312"/>
      <c r="AH2312"/>
      <c r="AI2312"/>
      <c r="AJ2312"/>
      <c r="AK2312"/>
      <c r="AL2312"/>
      <c r="AM2312"/>
      <c r="AN2312"/>
      <c r="AO2312"/>
      <c r="AP2312"/>
      <c r="AQ2312"/>
      <c r="AR2312"/>
      <c r="AS2312"/>
      <c r="AT2312"/>
      <c r="AU2312"/>
      <c r="AV2312"/>
      <c r="AW2312"/>
      <c r="AX2312"/>
      <c r="AY2312"/>
      <c r="AZ2312"/>
      <c r="BA2312"/>
      <c r="BB2312"/>
      <c r="BC2312"/>
      <c r="BD2312"/>
      <c r="BE2312"/>
      <c r="BF2312"/>
      <c r="BG2312"/>
      <c r="BH2312"/>
      <c r="BI2312"/>
      <c r="BJ2312"/>
      <c r="BK2312"/>
      <c r="BL2312"/>
      <c r="BM2312"/>
      <c r="BN2312"/>
      <c r="BO2312"/>
    </row>
    <row r="2313" spans="1:67" ht="15" x14ac:dyDescent="0.25">
      <c r="A2313" s="245" t="s">
        <v>4831</v>
      </c>
      <c r="B2313" s="245" t="s">
        <v>4830</v>
      </c>
      <c r="C2313" s="245" t="s">
        <v>5109</v>
      </c>
      <c r="D2313" s="245" t="s">
        <v>5108</v>
      </c>
      <c r="E2313" s="246" t="s">
        <v>44</v>
      </c>
      <c r="F2313" s="245" t="s">
        <v>44</v>
      </c>
      <c r="G2313" s="245" t="s">
        <v>11529</v>
      </c>
      <c r="H2313" s="245" t="s">
        <v>11530</v>
      </c>
      <c r="I2313" s="245" t="s">
        <v>14</v>
      </c>
      <c r="J2313" s="245" t="s">
        <v>59</v>
      </c>
      <c r="K2313" s="246" t="s">
        <v>3637</v>
      </c>
      <c r="L2313" s="245" t="s">
        <v>568</v>
      </c>
      <c r="M2313"/>
      <c r="N2313"/>
      <c r="O2313"/>
      <c r="P2313"/>
      <c r="Q2313"/>
      <c r="R2313"/>
      <c r="S2313"/>
      <c r="T2313"/>
      <c r="U2313"/>
      <c r="V2313"/>
      <c r="W2313"/>
      <c r="X2313"/>
      <c r="Y2313"/>
      <c r="Z2313"/>
      <c r="AA2313"/>
      <c r="AB2313"/>
      <c r="AC2313"/>
      <c r="AD2313"/>
      <c r="AE2313"/>
      <c r="AF2313"/>
      <c r="AG2313"/>
      <c r="AH2313"/>
      <c r="AI2313"/>
      <c r="AJ2313"/>
      <c r="AK2313"/>
      <c r="AL2313"/>
      <c r="AM2313"/>
      <c r="AN2313"/>
      <c r="AO2313"/>
      <c r="AP2313"/>
      <c r="AQ2313"/>
      <c r="AR2313"/>
      <c r="AS2313"/>
      <c r="AT2313"/>
      <c r="AU2313"/>
      <c r="AV2313"/>
      <c r="AW2313"/>
      <c r="AX2313"/>
      <c r="AY2313"/>
      <c r="AZ2313"/>
      <c r="BA2313"/>
      <c r="BB2313"/>
      <c r="BC2313"/>
      <c r="BD2313"/>
      <c r="BE2313"/>
      <c r="BF2313"/>
      <c r="BG2313"/>
      <c r="BH2313"/>
      <c r="BI2313"/>
      <c r="BJ2313"/>
      <c r="BK2313"/>
      <c r="BL2313"/>
      <c r="BM2313"/>
      <c r="BN2313"/>
      <c r="BO2313"/>
    </row>
    <row r="2314" spans="1:67" ht="15" x14ac:dyDescent="0.25">
      <c r="A2314" s="245" t="s">
        <v>4831</v>
      </c>
      <c r="B2314" s="245" t="s">
        <v>4830</v>
      </c>
      <c r="C2314" s="245" t="s">
        <v>5109</v>
      </c>
      <c r="D2314" s="245" t="s">
        <v>5108</v>
      </c>
      <c r="E2314" s="246" t="s">
        <v>44</v>
      </c>
      <c r="F2314" s="245" t="s">
        <v>44</v>
      </c>
      <c r="G2314" s="245" t="s">
        <v>11531</v>
      </c>
      <c r="H2314" s="245" t="s">
        <v>11532</v>
      </c>
      <c r="I2314" s="245" t="s">
        <v>12</v>
      </c>
      <c r="J2314" s="245" t="s">
        <v>59</v>
      </c>
      <c r="K2314" s="246" t="s">
        <v>8883</v>
      </c>
      <c r="L2314" s="245" t="s">
        <v>568</v>
      </c>
      <c r="M2314"/>
      <c r="N2314"/>
      <c r="O2314"/>
      <c r="P2314"/>
      <c r="Q2314"/>
      <c r="R2314"/>
      <c r="S2314"/>
      <c r="T2314"/>
      <c r="U2314"/>
      <c r="V2314"/>
      <c r="W2314"/>
      <c r="X2314"/>
      <c r="Y2314"/>
      <c r="Z2314"/>
      <c r="AA2314"/>
      <c r="AB2314"/>
      <c r="AC2314"/>
      <c r="AD2314"/>
      <c r="AE2314"/>
      <c r="AF2314"/>
      <c r="AG2314"/>
      <c r="AH2314"/>
      <c r="AI2314"/>
      <c r="AJ2314"/>
      <c r="AK2314"/>
      <c r="AL2314"/>
      <c r="AM2314"/>
      <c r="AN2314"/>
      <c r="AO2314"/>
      <c r="AP2314"/>
      <c r="AQ2314"/>
      <c r="AR2314"/>
      <c r="AS2314"/>
      <c r="AT2314"/>
      <c r="AU2314"/>
      <c r="AV2314"/>
      <c r="AW2314"/>
      <c r="AX2314"/>
      <c r="AY2314"/>
      <c r="AZ2314"/>
      <c r="BA2314"/>
      <c r="BB2314"/>
      <c r="BC2314"/>
      <c r="BD2314"/>
      <c r="BE2314"/>
      <c r="BF2314"/>
      <c r="BG2314"/>
      <c r="BH2314"/>
      <c r="BI2314"/>
      <c r="BJ2314"/>
      <c r="BK2314"/>
      <c r="BL2314"/>
      <c r="BM2314"/>
      <c r="BN2314"/>
      <c r="BO2314"/>
    </row>
    <row r="2315" spans="1:67" ht="15" x14ac:dyDescent="0.25">
      <c r="A2315" s="245" t="s">
        <v>4831</v>
      </c>
      <c r="B2315" s="245" t="s">
        <v>4830</v>
      </c>
      <c r="C2315" s="245" t="s">
        <v>5109</v>
      </c>
      <c r="D2315" s="245" t="s">
        <v>5108</v>
      </c>
      <c r="E2315" s="246" t="s">
        <v>44</v>
      </c>
      <c r="F2315" s="245" t="s">
        <v>44</v>
      </c>
      <c r="G2315" s="245" t="s">
        <v>11533</v>
      </c>
      <c r="H2315" s="245" t="s">
        <v>11534</v>
      </c>
      <c r="I2315" s="245" t="s">
        <v>12</v>
      </c>
      <c r="J2315" s="245" t="s">
        <v>59</v>
      </c>
      <c r="K2315" s="246" t="s">
        <v>22509</v>
      </c>
      <c r="L2315" s="245" t="s">
        <v>568</v>
      </c>
      <c r="M2315"/>
      <c r="N2315"/>
      <c r="O2315"/>
      <c r="P2315"/>
      <c r="Q2315"/>
      <c r="R2315"/>
      <c r="S2315"/>
      <c r="T2315"/>
      <c r="U2315"/>
      <c r="V2315"/>
      <c r="W2315"/>
      <c r="X2315"/>
      <c r="Y2315"/>
      <c r="Z2315"/>
      <c r="AA2315"/>
      <c r="AB2315"/>
      <c r="AC2315"/>
      <c r="AD2315"/>
      <c r="AE2315"/>
      <c r="AF2315"/>
      <c r="AG2315"/>
      <c r="AH2315"/>
      <c r="AI2315"/>
      <c r="AJ2315"/>
      <c r="AK2315"/>
      <c r="AL2315"/>
      <c r="AM2315"/>
      <c r="AN2315"/>
      <c r="AO2315"/>
      <c r="AP2315"/>
      <c r="AQ2315"/>
      <c r="AR2315"/>
      <c r="AS2315"/>
      <c r="AT2315"/>
      <c r="AU2315"/>
      <c r="AV2315"/>
      <c r="AW2315"/>
      <c r="AX2315"/>
      <c r="AY2315"/>
      <c r="AZ2315"/>
      <c r="BA2315"/>
      <c r="BB2315"/>
      <c r="BC2315"/>
      <c r="BD2315"/>
      <c r="BE2315"/>
      <c r="BF2315"/>
      <c r="BG2315"/>
      <c r="BH2315"/>
      <c r="BI2315"/>
      <c r="BJ2315"/>
      <c r="BK2315"/>
      <c r="BL2315"/>
      <c r="BM2315"/>
      <c r="BN2315"/>
      <c r="BO2315"/>
    </row>
    <row r="2316" spans="1:67" ht="15" x14ac:dyDescent="0.25">
      <c r="A2316" s="245" t="s">
        <v>4831</v>
      </c>
      <c r="B2316" s="245" t="s">
        <v>4830</v>
      </c>
      <c r="C2316" s="245" t="s">
        <v>5109</v>
      </c>
      <c r="D2316" s="245" t="s">
        <v>5108</v>
      </c>
      <c r="E2316" s="246" t="s">
        <v>44</v>
      </c>
      <c r="F2316" s="245" t="s">
        <v>44</v>
      </c>
      <c r="G2316" s="245" t="s">
        <v>11535</v>
      </c>
      <c r="H2316" s="245" t="s">
        <v>11536</v>
      </c>
      <c r="I2316" s="245" t="s">
        <v>11</v>
      </c>
      <c r="J2316" s="245" t="s">
        <v>59</v>
      </c>
      <c r="K2316" s="246" t="s">
        <v>23759</v>
      </c>
      <c r="L2316" s="245" t="s">
        <v>568</v>
      </c>
      <c r="M2316"/>
      <c r="N2316"/>
      <c r="O2316"/>
      <c r="P2316"/>
      <c r="Q2316"/>
      <c r="R2316"/>
      <c r="S2316"/>
      <c r="T2316"/>
      <c r="U2316"/>
      <c r="V2316"/>
      <c r="W2316"/>
      <c r="X2316"/>
      <c r="Y2316"/>
      <c r="Z2316"/>
      <c r="AA2316"/>
      <c r="AB2316"/>
      <c r="AC2316"/>
      <c r="AD2316"/>
      <c r="AE2316"/>
      <c r="AF2316"/>
      <c r="AG2316"/>
      <c r="AH2316"/>
      <c r="AI2316"/>
      <c r="AJ2316"/>
      <c r="AK2316"/>
      <c r="AL2316"/>
      <c r="AM2316"/>
      <c r="AN2316"/>
      <c r="AO2316"/>
      <c r="AP2316"/>
      <c r="AQ2316"/>
      <c r="AR2316"/>
      <c r="AS2316"/>
      <c r="AT2316"/>
      <c r="AU2316"/>
      <c r="AV2316"/>
      <c r="AW2316"/>
      <c r="AX2316"/>
      <c r="AY2316"/>
      <c r="AZ2316"/>
      <c r="BA2316"/>
      <c r="BB2316"/>
      <c r="BC2316"/>
      <c r="BD2316"/>
      <c r="BE2316"/>
      <c r="BF2316"/>
      <c r="BG2316"/>
      <c r="BH2316"/>
      <c r="BI2316"/>
      <c r="BJ2316"/>
      <c r="BK2316"/>
      <c r="BL2316"/>
      <c r="BM2316"/>
      <c r="BN2316"/>
      <c r="BO2316"/>
    </row>
    <row r="2317" spans="1:67" ht="15" x14ac:dyDescent="0.25">
      <c r="A2317" s="245" t="s">
        <v>4831</v>
      </c>
      <c r="B2317" s="245" t="s">
        <v>4830</v>
      </c>
      <c r="C2317" s="245" t="s">
        <v>5109</v>
      </c>
      <c r="D2317" s="245" t="s">
        <v>5108</v>
      </c>
      <c r="E2317" s="246" t="s">
        <v>44</v>
      </c>
      <c r="F2317" s="245" t="s">
        <v>44</v>
      </c>
      <c r="G2317" s="245" t="s">
        <v>11537</v>
      </c>
      <c r="H2317" s="245" t="s">
        <v>11538</v>
      </c>
      <c r="I2317" s="245" t="s">
        <v>11</v>
      </c>
      <c r="J2317" s="245" t="s">
        <v>59</v>
      </c>
      <c r="K2317" s="246" t="s">
        <v>23760</v>
      </c>
      <c r="L2317" s="245" t="s">
        <v>568</v>
      </c>
      <c r="M2317"/>
      <c r="N2317"/>
      <c r="O2317"/>
      <c r="P2317"/>
      <c r="Q2317"/>
      <c r="R2317"/>
      <c r="S2317"/>
      <c r="T2317"/>
      <c r="U2317"/>
      <c r="V2317"/>
      <c r="W2317"/>
      <c r="X2317"/>
      <c r="Y2317"/>
      <c r="Z2317"/>
      <c r="AA2317"/>
      <c r="AB2317"/>
      <c r="AC2317"/>
      <c r="AD2317"/>
      <c r="AE2317"/>
      <c r="AF2317"/>
      <c r="AG2317"/>
      <c r="AH2317"/>
      <c r="AI2317"/>
      <c r="AJ2317"/>
      <c r="AK2317"/>
      <c r="AL2317"/>
      <c r="AM2317"/>
      <c r="AN2317"/>
      <c r="AO2317"/>
      <c r="AP2317"/>
      <c r="AQ2317"/>
      <c r="AR2317"/>
      <c r="AS2317"/>
      <c r="AT2317"/>
      <c r="AU2317"/>
      <c r="AV2317"/>
      <c r="AW2317"/>
      <c r="AX2317"/>
      <c r="AY2317"/>
      <c r="AZ2317"/>
      <c r="BA2317"/>
      <c r="BB2317"/>
      <c r="BC2317"/>
      <c r="BD2317"/>
      <c r="BE2317"/>
      <c r="BF2317"/>
      <c r="BG2317"/>
      <c r="BH2317"/>
      <c r="BI2317"/>
      <c r="BJ2317"/>
      <c r="BK2317"/>
      <c r="BL2317"/>
      <c r="BM2317"/>
      <c r="BN2317"/>
      <c r="BO2317"/>
    </row>
    <row r="2318" spans="1:67" ht="15" x14ac:dyDescent="0.25">
      <c r="A2318" s="245" t="s">
        <v>4831</v>
      </c>
      <c r="B2318" s="245" t="s">
        <v>4830</v>
      </c>
      <c r="C2318" s="245" t="s">
        <v>5109</v>
      </c>
      <c r="D2318" s="245" t="s">
        <v>5108</v>
      </c>
      <c r="E2318" s="246" t="s">
        <v>44</v>
      </c>
      <c r="F2318" s="245" t="s">
        <v>44</v>
      </c>
      <c r="G2318" s="245" t="s">
        <v>11540</v>
      </c>
      <c r="H2318" s="245" t="s">
        <v>11541</v>
      </c>
      <c r="I2318" s="245" t="s">
        <v>11</v>
      </c>
      <c r="J2318" s="245" t="s">
        <v>59</v>
      </c>
      <c r="K2318" s="246" t="s">
        <v>23761</v>
      </c>
      <c r="L2318" s="245" t="s">
        <v>568</v>
      </c>
      <c r="M2318"/>
      <c r="N2318"/>
      <c r="O2318"/>
      <c r="P2318"/>
      <c r="Q2318"/>
      <c r="R2318"/>
      <c r="S2318"/>
      <c r="T2318"/>
      <c r="U2318"/>
      <c r="V2318"/>
      <c r="W2318"/>
      <c r="X2318"/>
      <c r="Y2318"/>
      <c r="Z2318"/>
      <c r="AA2318"/>
      <c r="AB2318"/>
      <c r="AC2318"/>
      <c r="AD2318"/>
      <c r="AE2318"/>
      <c r="AF2318"/>
      <c r="AG2318"/>
      <c r="AH2318"/>
      <c r="AI2318"/>
      <c r="AJ2318"/>
      <c r="AK2318"/>
      <c r="AL2318"/>
      <c r="AM2318"/>
      <c r="AN2318"/>
      <c r="AO2318"/>
      <c r="AP2318"/>
      <c r="AQ2318"/>
      <c r="AR2318"/>
      <c r="AS2318"/>
      <c r="AT2318"/>
      <c r="AU2318"/>
      <c r="AV2318"/>
      <c r="AW2318"/>
      <c r="AX2318"/>
      <c r="AY2318"/>
      <c r="AZ2318"/>
      <c r="BA2318"/>
      <c r="BB2318"/>
      <c r="BC2318"/>
      <c r="BD2318"/>
      <c r="BE2318"/>
      <c r="BF2318"/>
      <c r="BG2318"/>
      <c r="BH2318"/>
      <c r="BI2318"/>
      <c r="BJ2318"/>
      <c r="BK2318"/>
      <c r="BL2318"/>
      <c r="BM2318"/>
      <c r="BN2318"/>
      <c r="BO2318"/>
    </row>
    <row r="2319" spans="1:67" ht="15" x14ac:dyDescent="0.25">
      <c r="A2319" s="245" t="s">
        <v>4831</v>
      </c>
      <c r="B2319" s="245" t="s">
        <v>4830</v>
      </c>
      <c r="C2319" s="245" t="s">
        <v>5109</v>
      </c>
      <c r="D2319" s="245" t="s">
        <v>5108</v>
      </c>
      <c r="E2319" s="246" t="s">
        <v>44</v>
      </c>
      <c r="F2319" s="245" t="s">
        <v>44</v>
      </c>
      <c r="G2319" s="245" t="s">
        <v>11542</v>
      </c>
      <c r="H2319" s="245" t="s">
        <v>11543</v>
      </c>
      <c r="I2319" s="245" t="s">
        <v>11</v>
      </c>
      <c r="J2319" s="245" t="s">
        <v>59</v>
      </c>
      <c r="K2319" s="246" t="s">
        <v>23762</v>
      </c>
      <c r="L2319" s="245" t="s">
        <v>568</v>
      </c>
      <c r="M2319"/>
      <c r="N2319"/>
      <c r="O2319"/>
      <c r="P2319"/>
      <c r="Q2319"/>
      <c r="R2319"/>
      <c r="S2319"/>
      <c r="T2319"/>
      <c r="U2319"/>
      <c r="V2319"/>
      <c r="W2319"/>
      <c r="X2319"/>
      <c r="Y2319"/>
      <c r="Z2319"/>
      <c r="AA2319"/>
      <c r="AB2319"/>
      <c r="AC2319"/>
      <c r="AD2319"/>
      <c r="AE2319"/>
      <c r="AF2319"/>
      <c r="AG2319"/>
      <c r="AH2319"/>
      <c r="AI2319"/>
      <c r="AJ2319"/>
      <c r="AK2319"/>
      <c r="AL2319"/>
      <c r="AM2319"/>
      <c r="AN2319"/>
      <c r="AO2319"/>
      <c r="AP2319"/>
      <c r="AQ2319"/>
      <c r="AR2319"/>
      <c r="AS2319"/>
      <c r="AT2319"/>
      <c r="AU2319"/>
      <c r="AV2319"/>
      <c r="AW2319"/>
      <c r="AX2319"/>
      <c r="AY2319"/>
      <c r="AZ2319"/>
      <c r="BA2319"/>
      <c r="BB2319"/>
      <c r="BC2319"/>
      <c r="BD2319"/>
      <c r="BE2319"/>
      <c r="BF2319"/>
      <c r="BG2319"/>
      <c r="BH2319"/>
      <c r="BI2319"/>
      <c r="BJ2319"/>
      <c r="BK2319"/>
      <c r="BL2319"/>
      <c r="BM2319"/>
      <c r="BN2319"/>
      <c r="BO2319"/>
    </row>
    <row r="2320" spans="1:67" ht="15" x14ac:dyDescent="0.25">
      <c r="A2320" s="245" t="s">
        <v>4831</v>
      </c>
      <c r="B2320" s="245" t="s">
        <v>4830</v>
      </c>
      <c r="C2320" s="245" t="s">
        <v>5109</v>
      </c>
      <c r="D2320" s="245" t="s">
        <v>5108</v>
      </c>
      <c r="E2320" s="246" t="s">
        <v>44</v>
      </c>
      <c r="F2320" s="245" t="s">
        <v>44</v>
      </c>
      <c r="G2320" s="245" t="s">
        <v>11545</v>
      </c>
      <c r="H2320" s="245" t="s">
        <v>11546</v>
      </c>
      <c r="I2320" s="245" t="s">
        <v>11</v>
      </c>
      <c r="J2320" s="245" t="s">
        <v>59</v>
      </c>
      <c r="K2320" s="246" t="s">
        <v>23763</v>
      </c>
      <c r="L2320" s="245" t="s">
        <v>568</v>
      </c>
      <c r="M2320"/>
      <c r="N2320"/>
      <c r="O2320"/>
      <c r="P2320"/>
      <c r="Q2320"/>
      <c r="R2320"/>
      <c r="S2320"/>
      <c r="T2320"/>
      <c r="U2320"/>
      <c r="V2320"/>
      <c r="W2320"/>
      <c r="X2320"/>
      <c r="Y2320"/>
      <c r="Z2320"/>
      <c r="AA2320"/>
      <c r="AB2320"/>
      <c r="AC2320"/>
      <c r="AD2320"/>
      <c r="AE2320"/>
      <c r="AF2320"/>
      <c r="AG2320"/>
      <c r="AH2320"/>
      <c r="AI2320"/>
      <c r="AJ2320"/>
      <c r="AK2320"/>
      <c r="AL2320"/>
      <c r="AM2320"/>
      <c r="AN2320"/>
      <c r="AO2320"/>
      <c r="AP2320"/>
      <c r="AQ2320"/>
      <c r="AR2320"/>
      <c r="AS2320"/>
      <c r="AT2320"/>
      <c r="AU2320"/>
      <c r="AV2320"/>
      <c r="AW2320"/>
      <c r="AX2320"/>
      <c r="AY2320"/>
      <c r="AZ2320"/>
      <c r="BA2320"/>
      <c r="BB2320"/>
      <c r="BC2320"/>
      <c r="BD2320"/>
      <c r="BE2320"/>
      <c r="BF2320"/>
      <c r="BG2320"/>
      <c r="BH2320"/>
      <c r="BI2320"/>
      <c r="BJ2320"/>
      <c r="BK2320"/>
      <c r="BL2320"/>
      <c r="BM2320"/>
      <c r="BN2320"/>
      <c r="BO2320"/>
    </row>
    <row r="2321" spans="1:67" ht="15" x14ac:dyDescent="0.25">
      <c r="A2321" s="245" t="s">
        <v>4831</v>
      </c>
      <c r="B2321" s="245" t="s">
        <v>4830</v>
      </c>
      <c r="C2321" s="245" t="s">
        <v>5109</v>
      </c>
      <c r="D2321" s="245" t="s">
        <v>5108</v>
      </c>
      <c r="E2321" s="246" t="s">
        <v>44</v>
      </c>
      <c r="F2321" s="245" t="s">
        <v>44</v>
      </c>
      <c r="G2321" s="245" t="s">
        <v>11547</v>
      </c>
      <c r="H2321" s="245" t="s">
        <v>11548</v>
      </c>
      <c r="I2321" s="245" t="s">
        <v>11</v>
      </c>
      <c r="J2321" s="245" t="s">
        <v>59</v>
      </c>
      <c r="K2321" s="246" t="s">
        <v>23764</v>
      </c>
      <c r="L2321" s="245" t="s">
        <v>568</v>
      </c>
      <c r="M2321"/>
      <c r="N2321"/>
      <c r="O2321"/>
      <c r="P2321"/>
      <c r="Q2321"/>
      <c r="R2321"/>
      <c r="S2321"/>
      <c r="T2321"/>
      <c r="U2321"/>
      <c r="V2321"/>
      <c r="W2321"/>
      <c r="X2321"/>
      <c r="Y2321"/>
      <c r="Z2321"/>
      <c r="AA2321"/>
      <c r="AB2321"/>
      <c r="AC2321"/>
      <c r="AD2321"/>
      <c r="AE2321"/>
      <c r="AF2321"/>
      <c r="AG2321"/>
      <c r="AH2321"/>
      <c r="AI2321"/>
      <c r="AJ2321"/>
      <c r="AK2321"/>
      <c r="AL2321"/>
      <c r="AM2321"/>
      <c r="AN2321"/>
      <c r="AO2321"/>
      <c r="AP2321"/>
      <c r="AQ2321"/>
      <c r="AR2321"/>
      <c r="AS2321"/>
      <c r="AT2321"/>
      <c r="AU2321"/>
      <c r="AV2321"/>
      <c r="AW2321"/>
      <c r="AX2321"/>
      <c r="AY2321"/>
      <c r="AZ2321"/>
      <c r="BA2321"/>
      <c r="BB2321"/>
      <c r="BC2321"/>
      <c r="BD2321"/>
      <c r="BE2321"/>
      <c r="BF2321"/>
      <c r="BG2321"/>
      <c r="BH2321"/>
      <c r="BI2321"/>
      <c r="BJ2321"/>
      <c r="BK2321"/>
      <c r="BL2321"/>
      <c r="BM2321"/>
      <c r="BN2321"/>
      <c r="BO2321"/>
    </row>
    <row r="2322" spans="1:67" ht="15" x14ac:dyDescent="0.25">
      <c r="A2322" s="245" t="s">
        <v>4831</v>
      </c>
      <c r="B2322" s="245" t="s">
        <v>4830</v>
      </c>
      <c r="C2322" s="245" t="s">
        <v>5109</v>
      </c>
      <c r="D2322" s="245" t="s">
        <v>5108</v>
      </c>
      <c r="E2322" s="246" t="s">
        <v>44</v>
      </c>
      <c r="F2322" s="245" t="s">
        <v>44</v>
      </c>
      <c r="G2322" s="245" t="s">
        <v>11549</v>
      </c>
      <c r="H2322" s="245" t="s">
        <v>11550</v>
      </c>
      <c r="I2322" s="245" t="s">
        <v>11</v>
      </c>
      <c r="J2322" s="245" t="s">
        <v>59</v>
      </c>
      <c r="K2322" s="246" t="s">
        <v>23765</v>
      </c>
      <c r="L2322" s="245" t="s">
        <v>568</v>
      </c>
      <c r="M2322"/>
      <c r="N2322"/>
      <c r="O2322"/>
      <c r="P2322"/>
      <c r="Q2322"/>
      <c r="R2322"/>
      <c r="S2322"/>
      <c r="T2322"/>
      <c r="U2322"/>
      <c r="V2322"/>
      <c r="W2322"/>
      <c r="X2322"/>
      <c r="Y2322"/>
      <c r="Z2322"/>
      <c r="AA2322"/>
      <c r="AB2322"/>
      <c r="AC2322"/>
      <c r="AD2322"/>
      <c r="AE2322"/>
      <c r="AF2322"/>
      <c r="AG2322"/>
      <c r="AH2322"/>
      <c r="AI2322"/>
      <c r="AJ2322"/>
      <c r="AK2322"/>
      <c r="AL2322"/>
      <c r="AM2322"/>
      <c r="AN2322"/>
      <c r="AO2322"/>
      <c r="AP2322"/>
      <c r="AQ2322"/>
      <c r="AR2322"/>
      <c r="AS2322"/>
      <c r="AT2322"/>
      <c r="AU2322"/>
      <c r="AV2322"/>
      <c r="AW2322"/>
      <c r="AX2322"/>
      <c r="AY2322"/>
      <c r="AZ2322"/>
      <c r="BA2322"/>
      <c r="BB2322"/>
      <c r="BC2322"/>
      <c r="BD2322"/>
      <c r="BE2322"/>
      <c r="BF2322"/>
      <c r="BG2322"/>
      <c r="BH2322"/>
      <c r="BI2322"/>
      <c r="BJ2322"/>
      <c r="BK2322"/>
      <c r="BL2322"/>
      <c r="BM2322"/>
      <c r="BN2322"/>
      <c r="BO2322"/>
    </row>
    <row r="2323" spans="1:67" ht="15" x14ac:dyDescent="0.25">
      <c r="A2323" s="245" t="s">
        <v>4831</v>
      </c>
      <c r="B2323" s="245" t="s">
        <v>4830</v>
      </c>
      <c r="C2323" s="245" t="s">
        <v>5109</v>
      </c>
      <c r="D2323" s="245" t="s">
        <v>5108</v>
      </c>
      <c r="E2323" s="246" t="s">
        <v>44</v>
      </c>
      <c r="F2323" s="245" t="s">
        <v>44</v>
      </c>
      <c r="G2323" s="245" t="s">
        <v>11552</v>
      </c>
      <c r="H2323" s="245" t="s">
        <v>11553</v>
      </c>
      <c r="I2323" s="245" t="s">
        <v>11</v>
      </c>
      <c r="J2323" s="245" t="s">
        <v>59</v>
      </c>
      <c r="K2323" s="246" t="s">
        <v>23766</v>
      </c>
      <c r="L2323" s="245" t="s">
        <v>568</v>
      </c>
      <c r="M2323"/>
      <c r="N2323"/>
      <c r="O2323"/>
      <c r="P2323"/>
      <c r="Q2323"/>
      <c r="R2323"/>
      <c r="S2323"/>
      <c r="T2323"/>
      <c r="U2323"/>
      <c r="V2323"/>
      <c r="W2323"/>
      <c r="X2323"/>
      <c r="Y2323"/>
      <c r="Z2323"/>
      <c r="AA2323"/>
      <c r="AB2323"/>
      <c r="AC2323"/>
      <c r="AD2323"/>
      <c r="AE2323"/>
      <c r="AF2323"/>
      <c r="AG2323"/>
      <c r="AH2323"/>
      <c r="AI2323"/>
      <c r="AJ2323"/>
      <c r="AK2323"/>
      <c r="AL2323"/>
      <c r="AM2323"/>
      <c r="AN2323"/>
      <c r="AO2323"/>
      <c r="AP2323"/>
      <c r="AQ2323"/>
      <c r="AR2323"/>
      <c r="AS2323"/>
      <c r="AT2323"/>
      <c r="AU2323"/>
      <c r="AV2323"/>
      <c r="AW2323"/>
      <c r="AX2323"/>
      <c r="AY2323"/>
      <c r="AZ2323"/>
      <c r="BA2323"/>
      <c r="BB2323"/>
      <c r="BC2323"/>
      <c r="BD2323"/>
      <c r="BE2323"/>
      <c r="BF2323"/>
      <c r="BG2323"/>
      <c r="BH2323"/>
      <c r="BI2323"/>
      <c r="BJ2323"/>
      <c r="BK2323"/>
      <c r="BL2323"/>
      <c r="BM2323"/>
      <c r="BN2323"/>
      <c r="BO2323"/>
    </row>
    <row r="2324" spans="1:67" ht="15" x14ac:dyDescent="0.25">
      <c r="A2324" s="245" t="s">
        <v>4831</v>
      </c>
      <c r="B2324" s="245" t="s">
        <v>4830</v>
      </c>
      <c r="C2324" s="245" t="s">
        <v>5109</v>
      </c>
      <c r="D2324" s="245" t="s">
        <v>5108</v>
      </c>
      <c r="E2324" s="246" t="s">
        <v>44</v>
      </c>
      <c r="F2324" s="245" t="s">
        <v>44</v>
      </c>
      <c r="G2324" s="245" t="s">
        <v>11554</v>
      </c>
      <c r="H2324" s="245" t="s">
        <v>11555</v>
      </c>
      <c r="I2324" s="245" t="s">
        <v>11</v>
      </c>
      <c r="J2324" s="245" t="s">
        <v>59</v>
      </c>
      <c r="K2324" s="246" t="s">
        <v>23767</v>
      </c>
      <c r="L2324" s="245" t="s">
        <v>568</v>
      </c>
      <c r="M2324"/>
      <c r="N2324"/>
      <c r="O2324"/>
      <c r="P2324"/>
      <c r="Q2324"/>
      <c r="R2324"/>
      <c r="S2324"/>
      <c r="T2324"/>
      <c r="U2324"/>
      <c r="V2324"/>
      <c r="W2324"/>
      <c r="X2324"/>
      <c r="Y2324"/>
      <c r="Z2324"/>
      <c r="AA2324"/>
      <c r="AB2324"/>
      <c r="AC2324"/>
      <c r="AD2324"/>
      <c r="AE2324"/>
      <c r="AF2324"/>
      <c r="AG2324"/>
      <c r="AH2324"/>
      <c r="AI2324"/>
      <c r="AJ2324"/>
      <c r="AK2324"/>
      <c r="AL2324"/>
      <c r="AM2324"/>
      <c r="AN2324"/>
      <c r="AO2324"/>
      <c r="AP2324"/>
      <c r="AQ2324"/>
      <c r="AR2324"/>
      <c r="AS2324"/>
      <c r="AT2324"/>
      <c r="AU2324"/>
      <c r="AV2324"/>
      <c r="AW2324"/>
      <c r="AX2324"/>
      <c r="AY2324"/>
      <c r="AZ2324"/>
      <c r="BA2324"/>
      <c r="BB2324"/>
      <c r="BC2324"/>
      <c r="BD2324"/>
      <c r="BE2324"/>
      <c r="BF2324"/>
      <c r="BG2324"/>
      <c r="BH2324"/>
      <c r="BI2324"/>
      <c r="BJ2324"/>
      <c r="BK2324"/>
      <c r="BL2324"/>
      <c r="BM2324"/>
      <c r="BN2324"/>
      <c r="BO2324"/>
    </row>
    <row r="2325" spans="1:67" ht="15" x14ac:dyDescent="0.25">
      <c r="A2325" s="245" t="s">
        <v>4831</v>
      </c>
      <c r="B2325" s="245" t="s">
        <v>4830</v>
      </c>
      <c r="C2325" s="245" t="s">
        <v>5109</v>
      </c>
      <c r="D2325" s="245" t="s">
        <v>5108</v>
      </c>
      <c r="E2325" s="246" t="s">
        <v>44</v>
      </c>
      <c r="F2325" s="245" t="s">
        <v>44</v>
      </c>
      <c r="G2325" s="245" t="s">
        <v>11556</v>
      </c>
      <c r="H2325" s="245" t="s">
        <v>11557</v>
      </c>
      <c r="I2325" s="245" t="s">
        <v>11</v>
      </c>
      <c r="J2325" s="245" t="s">
        <v>59</v>
      </c>
      <c r="K2325" s="246" t="s">
        <v>23768</v>
      </c>
      <c r="L2325" s="245" t="s">
        <v>568</v>
      </c>
      <c r="M2325"/>
      <c r="N2325"/>
      <c r="O2325"/>
      <c r="P2325"/>
      <c r="Q2325"/>
      <c r="R2325"/>
      <c r="S2325"/>
      <c r="T2325"/>
      <c r="U2325"/>
      <c r="V2325"/>
      <c r="W2325"/>
      <c r="X2325"/>
      <c r="Y2325"/>
      <c r="Z2325"/>
      <c r="AA2325"/>
      <c r="AB2325"/>
      <c r="AC2325"/>
      <c r="AD2325"/>
      <c r="AE2325"/>
      <c r="AF2325"/>
      <c r="AG2325"/>
      <c r="AH2325"/>
      <c r="AI2325"/>
      <c r="AJ2325"/>
      <c r="AK2325"/>
      <c r="AL2325"/>
      <c r="AM2325"/>
      <c r="AN2325"/>
      <c r="AO2325"/>
      <c r="AP2325"/>
      <c r="AQ2325"/>
      <c r="AR2325"/>
      <c r="AS2325"/>
      <c r="AT2325"/>
      <c r="AU2325"/>
      <c r="AV2325"/>
      <c r="AW2325"/>
      <c r="AX2325"/>
      <c r="AY2325"/>
      <c r="AZ2325"/>
      <c r="BA2325"/>
      <c r="BB2325"/>
      <c r="BC2325"/>
      <c r="BD2325"/>
      <c r="BE2325"/>
      <c r="BF2325"/>
      <c r="BG2325"/>
      <c r="BH2325"/>
      <c r="BI2325"/>
      <c r="BJ2325"/>
      <c r="BK2325"/>
      <c r="BL2325"/>
      <c r="BM2325"/>
      <c r="BN2325"/>
      <c r="BO2325"/>
    </row>
    <row r="2326" spans="1:67" ht="15" x14ac:dyDescent="0.25">
      <c r="A2326" s="245" t="s">
        <v>4831</v>
      </c>
      <c r="B2326" s="245" t="s">
        <v>4830</v>
      </c>
      <c r="C2326" s="245" t="s">
        <v>5109</v>
      </c>
      <c r="D2326" s="245" t="s">
        <v>5108</v>
      </c>
      <c r="E2326" s="246" t="s">
        <v>44</v>
      </c>
      <c r="F2326" s="245" t="s">
        <v>44</v>
      </c>
      <c r="G2326" s="245" t="s">
        <v>11558</v>
      </c>
      <c r="H2326" s="245" t="s">
        <v>11559</v>
      </c>
      <c r="I2326" s="245" t="s">
        <v>11</v>
      </c>
      <c r="J2326" s="245" t="s">
        <v>59</v>
      </c>
      <c r="K2326" s="246" t="s">
        <v>23769</v>
      </c>
      <c r="L2326" s="245" t="s">
        <v>568</v>
      </c>
      <c r="M2326"/>
      <c r="N2326"/>
      <c r="O2326"/>
      <c r="P2326"/>
      <c r="Q2326"/>
      <c r="R2326"/>
      <c r="S2326"/>
      <c r="T2326"/>
      <c r="U2326"/>
      <c r="V2326"/>
      <c r="W2326"/>
      <c r="X2326"/>
      <c r="Y2326"/>
      <c r="Z2326"/>
      <c r="AA2326"/>
      <c r="AB2326"/>
      <c r="AC2326"/>
      <c r="AD2326"/>
      <c r="AE2326"/>
      <c r="AF2326"/>
      <c r="AG2326"/>
      <c r="AH2326"/>
      <c r="AI2326"/>
      <c r="AJ2326"/>
      <c r="AK2326"/>
      <c r="AL2326"/>
      <c r="AM2326"/>
      <c r="AN2326"/>
      <c r="AO2326"/>
      <c r="AP2326"/>
      <c r="AQ2326"/>
      <c r="AR2326"/>
      <c r="AS2326"/>
      <c r="AT2326"/>
      <c r="AU2326"/>
      <c r="AV2326"/>
      <c r="AW2326"/>
      <c r="AX2326"/>
      <c r="AY2326"/>
      <c r="AZ2326"/>
      <c r="BA2326"/>
      <c r="BB2326"/>
      <c r="BC2326"/>
      <c r="BD2326"/>
      <c r="BE2326"/>
      <c r="BF2326"/>
      <c r="BG2326"/>
      <c r="BH2326"/>
      <c r="BI2326"/>
      <c r="BJ2326"/>
      <c r="BK2326"/>
      <c r="BL2326"/>
      <c r="BM2326"/>
      <c r="BN2326"/>
      <c r="BO2326"/>
    </row>
    <row r="2327" spans="1:67" ht="15" x14ac:dyDescent="0.25">
      <c r="A2327" s="245" t="s">
        <v>4831</v>
      </c>
      <c r="B2327" s="245" t="s">
        <v>4830</v>
      </c>
      <c r="C2327" s="245" t="s">
        <v>5109</v>
      </c>
      <c r="D2327" s="245" t="s">
        <v>5108</v>
      </c>
      <c r="E2327" s="246" t="s">
        <v>44</v>
      </c>
      <c r="F2327" s="245" t="s">
        <v>44</v>
      </c>
      <c r="G2327" s="245" t="s">
        <v>11560</v>
      </c>
      <c r="H2327" s="245" t="s">
        <v>11561</v>
      </c>
      <c r="I2327" s="245" t="s">
        <v>11</v>
      </c>
      <c r="J2327" s="245" t="s">
        <v>59</v>
      </c>
      <c r="K2327" s="246" t="s">
        <v>23770</v>
      </c>
      <c r="L2327" s="245" t="s">
        <v>568</v>
      </c>
      <c r="M2327"/>
      <c r="N2327"/>
      <c r="O2327"/>
      <c r="P2327"/>
      <c r="Q2327"/>
      <c r="R2327"/>
      <c r="S2327"/>
      <c r="T2327"/>
      <c r="U2327"/>
      <c r="V2327"/>
      <c r="W2327"/>
      <c r="X2327"/>
      <c r="Y2327"/>
      <c r="Z2327"/>
      <c r="AA2327"/>
      <c r="AB2327"/>
      <c r="AC2327"/>
      <c r="AD2327"/>
      <c r="AE2327"/>
      <c r="AF2327"/>
      <c r="AG2327"/>
      <c r="AH2327"/>
      <c r="AI2327"/>
      <c r="AJ2327"/>
      <c r="AK2327"/>
      <c r="AL2327"/>
      <c r="AM2327"/>
      <c r="AN2327"/>
      <c r="AO2327"/>
      <c r="AP2327"/>
      <c r="AQ2327"/>
      <c r="AR2327"/>
      <c r="AS2327"/>
      <c r="AT2327"/>
      <c r="AU2327"/>
      <c r="AV2327"/>
      <c r="AW2327"/>
      <c r="AX2327"/>
      <c r="AY2327"/>
      <c r="AZ2327"/>
      <c r="BA2327"/>
      <c r="BB2327"/>
      <c r="BC2327"/>
      <c r="BD2327"/>
      <c r="BE2327"/>
      <c r="BF2327"/>
      <c r="BG2327"/>
      <c r="BH2327"/>
      <c r="BI2327"/>
      <c r="BJ2327"/>
      <c r="BK2327"/>
      <c r="BL2327"/>
      <c r="BM2327"/>
      <c r="BN2327"/>
      <c r="BO2327"/>
    </row>
    <row r="2328" spans="1:67" ht="15" x14ac:dyDescent="0.25">
      <c r="A2328" s="245" t="s">
        <v>4831</v>
      </c>
      <c r="B2328" s="245" t="s">
        <v>4830</v>
      </c>
      <c r="C2328" s="245" t="s">
        <v>5109</v>
      </c>
      <c r="D2328" s="245" t="s">
        <v>5108</v>
      </c>
      <c r="E2328" s="246" t="s">
        <v>44</v>
      </c>
      <c r="F2328" s="245" t="s">
        <v>44</v>
      </c>
      <c r="G2328" s="245" t="s">
        <v>11562</v>
      </c>
      <c r="H2328" s="245" t="s">
        <v>11563</v>
      </c>
      <c r="I2328" s="245" t="s">
        <v>11</v>
      </c>
      <c r="J2328" s="245" t="s">
        <v>59</v>
      </c>
      <c r="K2328" s="246" t="s">
        <v>23771</v>
      </c>
      <c r="L2328" s="245" t="s">
        <v>568</v>
      </c>
      <c r="M2328"/>
      <c r="N2328"/>
      <c r="O2328"/>
      <c r="P2328"/>
      <c r="Q2328"/>
      <c r="R2328"/>
      <c r="S2328"/>
      <c r="T2328"/>
      <c r="U2328"/>
      <c r="V2328"/>
      <c r="W2328"/>
      <c r="X2328"/>
      <c r="Y2328"/>
      <c r="Z2328"/>
      <c r="AA2328"/>
      <c r="AB2328"/>
      <c r="AC2328"/>
      <c r="AD2328"/>
      <c r="AE2328"/>
      <c r="AF2328"/>
      <c r="AG2328"/>
      <c r="AH2328"/>
      <c r="AI2328"/>
      <c r="AJ2328"/>
      <c r="AK2328"/>
      <c r="AL2328"/>
      <c r="AM2328"/>
      <c r="AN2328"/>
      <c r="AO2328"/>
      <c r="AP2328"/>
      <c r="AQ2328"/>
      <c r="AR2328"/>
      <c r="AS2328"/>
      <c r="AT2328"/>
      <c r="AU2328"/>
      <c r="AV2328"/>
      <c r="AW2328"/>
      <c r="AX2328"/>
      <c r="AY2328"/>
      <c r="AZ2328"/>
      <c r="BA2328"/>
      <c r="BB2328"/>
      <c r="BC2328"/>
      <c r="BD2328"/>
      <c r="BE2328"/>
      <c r="BF2328"/>
      <c r="BG2328"/>
      <c r="BH2328"/>
      <c r="BI2328"/>
      <c r="BJ2328"/>
      <c r="BK2328"/>
      <c r="BL2328"/>
      <c r="BM2328"/>
      <c r="BN2328"/>
      <c r="BO2328"/>
    </row>
    <row r="2329" spans="1:67" ht="15" x14ac:dyDescent="0.25">
      <c r="A2329" s="245" t="s">
        <v>4831</v>
      </c>
      <c r="B2329" s="245" t="s">
        <v>4830</v>
      </c>
      <c r="C2329" s="245" t="s">
        <v>5109</v>
      </c>
      <c r="D2329" s="245" t="s">
        <v>5108</v>
      </c>
      <c r="E2329" s="246" t="s">
        <v>44</v>
      </c>
      <c r="F2329" s="245" t="s">
        <v>44</v>
      </c>
      <c r="G2329" s="245" t="s">
        <v>11564</v>
      </c>
      <c r="H2329" s="245" t="s">
        <v>11565</v>
      </c>
      <c r="I2329" s="245" t="s">
        <v>11</v>
      </c>
      <c r="J2329" s="245" t="s">
        <v>59</v>
      </c>
      <c r="K2329" s="246" t="s">
        <v>23772</v>
      </c>
      <c r="L2329" s="245" t="s">
        <v>568</v>
      </c>
      <c r="M2329"/>
      <c r="N2329"/>
      <c r="O2329"/>
      <c r="P2329"/>
      <c r="Q2329"/>
      <c r="R2329"/>
      <c r="S2329"/>
      <c r="T2329"/>
      <c r="U2329"/>
      <c r="V2329"/>
      <c r="W2329"/>
      <c r="X2329"/>
      <c r="Y2329"/>
      <c r="Z2329"/>
      <c r="AA2329"/>
      <c r="AB2329"/>
      <c r="AC2329"/>
      <c r="AD2329"/>
      <c r="AE2329"/>
      <c r="AF2329"/>
      <c r="AG2329"/>
      <c r="AH2329"/>
      <c r="AI2329"/>
      <c r="AJ2329"/>
      <c r="AK2329"/>
      <c r="AL2329"/>
      <c r="AM2329"/>
      <c r="AN2329"/>
      <c r="AO2329"/>
      <c r="AP2329"/>
      <c r="AQ2329"/>
      <c r="AR2329"/>
      <c r="AS2329"/>
      <c r="AT2329"/>
      <c r="AU2329"/>
      <c r="AV2329"/>
      <c r="AW2329"/>
      <c r="AX2329"/>
      <c r="AY2329"/>
      <c r="AZ2329"/>
      <c r="BA2329"/>
      <c r="BB2329"/>
      <c r="BC2329"/>
      <c r="BD2329"/>
      <c r="BE2329"/>
      <c r="BF2329"/>
      <c r="BG2329"/>
      <c r="BH2329"/>
      <c r="BI2329"/>
      <c r="BJ2329"/>
      <c r="BK2329"/>
      <c r="BL2329"/>
      <c r="BM2329"/>
      <c r="BN2329"/>
      <c r="BO2329"/>
    </row>
    <row r="2330" spans="1:67" ht="15" x14ac:dyDescent="0.25">
      <c r="A2330" s="245" t="s">
        <v>4831</v>
      </c>
      <c r="B2330" s="245" t="s">
        <v>4830</v>
      </c>
      <c r="C2330" s="245" t="s">
        <v>5109</v>
      </c>
      <c r="D2330" s="245" t="s">
        <v>5108</v>
      </c>
      <c r="E2330" s="246" t="s">
        <v>44</v>
      </c>
      <c r="F2330" s="245" t="s">
        <v>44</v>
      </c>
      <c r="G2330" s="245" t="s">
        <v>11566</v>
      </c>
      <c r="H2330" s="245" t="s">
        <v>11567</v>
      </c>
      <c r="I2330" s="245" t="s">
        <v>11</v>
      </c>
      <c r="J2330" s="245" t="s">
        <v>59</v>
      </c>
      <c r="K2330" s="246" t="s">
        <v>23773</v>
      </c>
      <c r="L2330" s="245" t="s">
        <v>568</v>
      </c>
      <c r="M2330"/>
      <c r="N2330"/>
      <c r="O2330"/>
      <c r="P2330"/>
      <c r="Q2330"/>
      <c r="R2330"/>
      <c r="S2330"/>
      <c r="T2330"/>
      <c r="U2330"/>
      <c r="V2330"/>
      <c r="W2330"/>
      <c r="X2330"/>
      <c r="Y2330"/>
      <c r="Z2330"/>
      <c r="AA2330"/>
      <c r="AB2330"/>
      <c r="AC2330"/>
      <c r="AD2330"/>
      <c r="AE2330"/>
      <c r="AF2330"/>
      <c r="AG2330"/>
      <c r="AH2330"/>
      <c r="AI2330"/>
      <c r="AJ2330"/>
      <c r="AK2330"/>
      <c r="AL2330"/>
      <c r="AM2330"/>
      <c r="AN2330"/>
      <c r="AO2330"/>
      <c r="AP2330"/>
      <c r="AQ2330"/>
      <c r="AR2330"/>
      <c r="AS2330"/>
      <c r="AT2330"/>
      <c r="AU2330"/>
      <c r="AV2330"/>
      <c r="AW2330"/>
      <c r="AX2330"/>
      <c r="AY2330"/>
      <c r="AZ2330"/>
      <c r="BA2330"/>
      <c r="BB2330"/>
      <c r="BC2330"/>
      <c r="BD2330"/>
      <c r="BE2330"/>
      <c r="BF2330"/>
      <c r="BG2330"/>
      <c r="BH2330"/>
      <c r="BI2330"/>
      <c r="BJ2330"/>
      <c r="BK2330"/>
      <c r="BL2330"/>
      <c r="BM2330"/>
      <c r="BN2330"/>
      <c r="BO2330"/>
    </row>
    <row r="2331" spans="1:67" ht="15" x14ac:dyDescent="0.25">
      <c r="A2331" s="245" t="s">
        <v>4831</v>
      </c>
      <c r="B2331" s="245" t="s">
        <v>4830</v>
      </c>
      <c r="C2331" s="245" t="s">
        <v>5109</v>
      </c>
      <c r="D2331" s="245" t="s">
        <v>5108</v>
      </c>
      <c r="E2331" s="246" t="s">
        <v>44</v>
      </c>
      <c r="F2331" s="245" t="s">
        <v>44</v>
      </c>
      <c r="G2331" s="245" t="s">
        <v>11568</v>
      </c>
      <c r="H2331" s="245" t="s">
        <v>11569</v>
      </c>
      <c r="I2331" s="245" t="s">
        <v>11</v>
      </c>
      <c r="J2331" s="245" t="s">
        <v>59</v>
      </c>
      <c r="K2331" s="246" t="s">
        <v>23774</v>
      </c>
      <c r="L2331" s="245" t="s">
        <v>568</v>
      </c>
      <c r="M2331"/>
      <c r="N2331"/>
      <c r="O2331"/>
      <c r="P2331"/>
      <c r="Q2331"/>
      <c r="R2331"/>
      <c r="S2331"/>
      <c r="T2331"/>
      <c r="U2331"/>
      <c r="V2331"/>
      <c r="W2331"/>
      <c r="X2331"/>
      <c r="Y2331"/>
      <c r="Z2331"/>
      <c r="AA2331"/>
      <c r="AB2331"/>
      <c r="AC2331"/>
      <c r="AD2331"/>
      <c r="AE2331"/>
      <c r="AF2331"/>
      <c r="AG2331"/>
      <c r="AH2331"/>
      <c r="AI2331"/>
      <c r="AJ2331"/>
      <c r="AK2331"/>
      <c r="AL2331"/>
      <c r="AM2331"/>
      <c r="AN2331"/>
      <c r="AO2331"/>
      <c r="AP2331"/>
      <c r="AQ2331"/>
      <c r="AR2331"/>
      <c r="AS2331"/>
      <c r="AT2331"/>
      <c r="AU2331"/>
      <c r="AV2331"/>
      <c r="AW2331"/>
      <c r="AX2331"/>
      <c r="AY2331"/>
      <c r="AZ2331"/>
      <c r="BA2331"/>
      <c r="BB2331"/>
      <c r="BC2331"/>
      <c r="BD2331"/>
      <c r="BE2331"/>
      <c r="BF2331"/>
      <c r="BG2331"/>
      <c r="BH2331"/>
      <c r="BI2331"/>
      <c r="BJ2331"/>
      <c r="BK2331"/>
      <c r="BL2331"/>
      <c r="BM2331"/>
      <c r="BN2331"/>
      <c r="BO2331"/>
    </row>
    <row r="2332" spans="1:67" ht="15" x14ac:dyDescent="0.25">
      <c r="A2332" s="245" t="s">
        <v>4831</v>
      </c>
      <c r="B2332" s="245" t="s">
        <v>4830</v>
      </c>
      <c r="C2332" s="245" t="s">
        <v>5109</v>
      </c>
      <c r="D2332" s="245" t="s">
        <v>5108</v>
      </c>
      <c r="E2332" s="246" t="s">
        <v>44</v>
      </c>
      <c r="F2332" s="245" t="s">
        <v>44</v>
      </c>
      <c r="G2332" s="245" t="s">
        <v>11571</v>
      </c>
      <c r="H2332" s="245" t="s">
        <v>11572</v>
      </c>
      <c r="I2332" s="245" t="s">
        <v>11</v>
      </c>
      <c r="J2332" s="245" t="s">
        <v>59</v>
      </c>
      <c r="K2332" s="246" t="s">
        <v>19752</v>
      </c>
      <c r="L2332" s="245" t="s">
        <v>568</v>
      </c>
      <c r="M2332"/>
      <c r="N2332"/>
      <c r="O2332"/>
      <c r="P2332"/>
      <c r="Q2332"/>
      <c r="R2332"/>
      <c r="S2332"/>
      <c r="T2332"/>
      <c r="U2332"/>
      <c r="V2332"/>
      <c r="W2332"/>
      <c r="X2332"/>
      <c r="Y2332"/>
      <c r="Z2332"/>
      <c r="AA2332"/>
      <c r="AB2332"/>
      <c r="AC2332"/>
      <c r="AD2332"/>
      <c r="AE2332"/>
      <c r="AF2332"/>
      <c r="AG2332"/>
      <c r="AH2332"/>
      <c r="AI2332"/>
      <c r="AJ2332"/>
      <c r="AK2332"/>
      <c r="AL2332"/>
      <c r="AM2332"/>
      <c r="AN2332"/>
      <c r="AO2332"/>
      <c r="AP2332"/>
      <c r="AQ2332"/>
      <c r="AR2332"/>
      <c r="AS2332"/>
      <c r="AT2332"/>
      <c r="AU2332"/>
      <c r="AV2332"/>
      <c r="AW2332"/>
      <c r="AX2332"/>
      <c r="AY2332"/>
      <c r="AZ2332"/>
      <c r="BA2332"/>
      <c r="BB2332"/>
      <c r="BC2332"/>
      <c r="BD2332"/>
      <c r="BE2332"/>
      <c r="BF2332"/>
      <c r="BG2332"/>
      <c r="BH2332"/>
      <c r="BI2332"/>
      <c r="BJ2332"/>
      <c r="BK2332"/>
      <c r="BL2332"/>
      <c r="BM2332"/>
      <c r="BN2332"/>
      <c r="BO2332"/>
    </row>
    <row r="2333" spans="1:67" ht="15" x14ac:dyDescent="0.25">
      <c r="A2333" s="245" t="s">
        <v>4831</v>
      </c>
      <c r="B2333" s="245" t="s">
        <v>4830</v>
      </c>
      <c r="C2333" s="245" t="s">
        <v>5109</v>
      </c>
      <c r="D2333" s="245" t="s">
        <v>5108</v>
      </c>
      <c r="E2333" s="246" t="s">
        <v>44</v>
      </c>
      <c r="F2333" s="245" t="s">
        <v>44</v>
      </c>
      <c r="G2333" s="245" t="s">
        <v>11573</v>
      </c>
      <c r="H2333" s="245" t="s">
        <v>11574</v>
      </c>
      <c r="I2333" s="245" t="s">
        <v>11</v>
      </c>
      <c r="J2333" s="245" t="s">
        <v>59</v>
      </c>
      <c r="K2333" s="246" t="s">
        <v>16665</v>
      </c>
      <c r="L2333" s="245" t="s">
        <v>568</v>
      </c>
      <c r="M2333"/>
      <c r="N2333"/>
      <c r="O2333"/>
      <c r="P2333"/>
      <c r="Q2333"/>
      <c r="R2333"/>
      <c r="S2333"/>
      <c r="T2333"/>
      <c r="U2333"/>
      <c r="V2333"/>
      <c r="W2333"/>
      <c r="X2333"/>
      <c r="Y2333"/>
      <c r="Z2333"/>
      <c r="AA2333"/>
      <c r="AB2333"/>
      <c r="AC2333"/>
      <c r="AD2333"/>
      <c r="AE2333"/>
      <c r="AF2333"/>
      <c r="AG2333"/>
      <c r="AH2333"/>
      <c r="AI2333"/>
      <c r="AJ2333"/>
      <c r="AK2333"/>
      <c r="AL2333"/>
      <c r="AM2333"/>
      <c r="AN2333"/>
      <c r="AO2333"/>
      <c r="AP2333"/>
      <c r="AQ2333"/>
      <c r="AR2333"/>
      <c r="AS2333"/>
      <c r="AT2333"/>
      <c r="AU2333"/>
      <c r="AV2333"/>
      <c r="AW2333"/>
      <c r="AX2333"/>
      <c r="AY2333"/>
      <c r="AZ2333"/>
      <c r="BA2333"/>
      <c r="BB2333"/>
      <c r="BC2333"/>
      <c r="BD2333"/>
      <c r="BE2333"/>
      <c r="BF2333"/>
      <c r="BG2333"/>
      <c r="BH2333"/>
      <c r="BI2333"/>
      <c r="BJ2333"/>
      <c r="BK2333"/>
      <c r="BL2333"/>
      <c r="BM2333"/>
      <c r="BN2333"/>
      <c r="BO2333"/>
    </row>
    <row r="2334" spans="1:67" ht="15" x14ac:dyDescent="0.25">
      <c r="A2334" s="245" t="s">
        <v>4831</v>
      </c>
      <c r="B2334" s="245" t="s">
        <v>4830</v>
      </c>
      <c r="C2334" s="245" t="s">
        <v>5109</v>
      </c>
      <c r="D2334" s="245" t="s">
        <v>5108</v>
      </c>
      <c r="E2334" s="246" t="s">
        <v>44</v>
      </c>
      <c r="F2334" s="245" t="s">
        <v>44</v>
      </c>
      <c r="G2334" s="245" t="s">
        <v>11575</v>
      </c>
      <c r="H2334" s="245" t="s">
        <v>11576</v>
      </c>
      <c r="I2334" s="245" t="s">
        <v>11</v>
      </c>
      <c r="J2334" s="245" t="s">
        <v>59</v>
      </c>
      <c r="K2334" s="246" t="s">
        <v>23775</v>
      </c>
      <c r="L2334" s="245" t="s">
        <v>568</v>
      </c>
      <c r="M2334"/>
      <c r="N2334"/>
      <c r="O2334"/>
      <c r="P2334"/>
      <c r="Q2334"/>
      <c r="R2334"/>
      <c r="S2334"/>
      <c r="T2334"/>
      <c r="U2334"/>
      <c r="V2334"/>
      <c r="W2334"/>
      <c r="X2334"/>
      <c r="Y2334"/>
      <c r="Z2334"/>
      <c r="AA2334"/>
      <c r="AB2334"/>
      <c r="AC2334"/>
      <c r="AD2334"/>
      <c r="AE2334"/>
      <c r="AF2334"/>
      <c r="AG2334"/>
      <c r="AH2334"/>
      <c r="AI2334"/>
      <c r="AJ2334"/>
      <c r="AK2334"/>
      <c r="AL2334"/>
      <c r="AM2334"/>
      <c r="AN2334"/>
      <c r="AO2334"/>
      <c r="AP2334"/>
      <c r="AQ2334"/>
      <c r="AR2334"/>
      <c r="AS2334"/>
      <c r="AT2334"/>
      <c r="AU2334"/>
      <c r="AV2334"/>
      <c r="AW2334"/>
      <c r="AX2334"/>
      <c r="AY2334"/>
      <c r="AZ2334"/>
      <c r="BA2334"/>
      <c r="BB2334"/>
      <c r="BC2334"/>
      <c r="BD2334"/>
      <c r="BE2334"/>
      <c r="BF2334"/>
      <c r="BG2334"/>
      <c r="BH2334"/>
      <c r="BI2334"/>
      <c r="BJ2334"/>
      <c r="BK2334"/>
      <c r="BL2334"/>
      <c r="BM2334"/>
      <c r="BN2334"/>
      <c r="BO2334"/>
    </row>
    <row r="2335" spans="1:67" ht="15" x14ac:dyDescent="0.25">
      <c r="A2335" s="245" t="s">
        <v>4831</v>
      </c>
      <c r="B2335" s="245" t="s">
        <v>4830</v>
      </c>
      <c r="C2335" s="245" t="s">
        <v>5109</v>
      </c>
      <c r="D2335" s="245" t="s">
        <v>5108</v>
      </c>
      <c r="E2335" s="246" t="s">
        <v>44</v>
      </c>
      <c r="F2335" s="245" t="s">
        <v>44</v>
      </c>
      <c r="G2335" s="245" t="s">
        <v>11577</v>
      </c>
      <c r="H2335" s="245" t="s">
        <v>11578</v>
      </c>
      <c r="I2335" s="245" t="s">
        <v>11</v>
      </c>
      <c r="J2335" s="245" t="s">
        <v>59</v>
      </c>
      <c r="K2335" s="246" t="s">
        <v>23776</v>
      </c>
      <c r="L2335" s="245" t="s">
        <v>568</v>
      </c>
      <c r="M2335"/>
      <c r="N2335"/>
      <c r="O2335"/>
      <c r="P2335"/>
      <c r="Q2335"/>
      <c r="R2335"/>
      <c r="S2335"/>
      <c r="T2335"/>
      <c r="U2335"/>
      <c r="V2335"/>
      <c r="W2335"/>
      <c r="X2335"/>
      <c r="Y2335"/>
      <c r="Z2335"/>
      <c r="AA2335"/>
      <c r="AB2335"/>
      <c r="AC2335"/>
      <c r="AD2335"/>
      <c r="AE2335"/>
      <c r="AF2335"/>
      <c r="AG2335"/>
      <c r="AH2335"/>
      <c r="AI2335"/>
      <c r="AJ2335"/>
      <c r="AK2335"/>
      <c r="AL2335"/>
      <c r="AM2335"/>
      <c r="AN2335"/>
      <c r="AO2335"/>
      <c r="AP2335"/>
      <c r="AQ2335"/>
      <c r="AR2335"/>
      <c r="AS2335"/>
      <c r="AT2335"/>
      <c r="AU2335"/>
      <c r="AV2335"/>
      <c r="AW2335"/>
      <c r="AX2335"/>
      <c r="AY2335"/>
      <c r="AZ2335"/>
      <c r="BA2335"/>
      <c r="BB2335"/>
      <c r="BC2335"/>
      <c r="BD2335"/>
      <c r="BE2335"/>
      <c r="BF2335"/>
      <c r="BG2335"/>
      <c r="BH2335"/>
      <c r="BI2335"/>
      <c r="BJ2335"/>
      <c r="BK2335"/>
      <c r="BL2335"/>
      <c r="BM2335"/>
      <c r="BN2335"/>
      <c r="BO2335"/>
    </row>
    <row r="2336" spans="1:67" ht="15" x14ac:dyDescent="0.25">
      <c r="A2336" s="245" t="s">
        <v>4831</v>
      </c>
      <c r="B2336" s="245" t="s">
        <v>4830</v>
      </c>
      <c r="C2336" s="245" t="s">
        <v>5109</v>
      </c>
      <c r="D2336" s="245" t="s">
        <v>5108</v>
      </c>
      <c r="E2336" s="246" t="s">
        <v>44</v>
      </c>
      <c r="F2336" s="245" t="s">
        <v>44</v>
      </c>
      <c r="G2336" s="245" t="s">
        <v>11579</v>
      </c>
      <c r="H2336" s="245" t="s">
        <v>11580</v>
      </c>
      <c r="I2336" s="245" t="s">
        <v>11</v>
      </c>
      <c r="J2336" s="245" t="s">
        <v>59</v>
      </c>
      <c r="K2336" s="246" t="s">
        <v>23589</v>
      </c>
      <c r="L2336" s="245" t="s">
        <v>568</v>
      </c>
      <c r="M2336"/>
      <c r="N2336"/>
      <c r="O2336"/>
      <c r="P2336"/>
      <c r="Q2336"/>
      <c r="R2336"/>
      <c r="S2336"/>
      <c r="T2336"/>
      <c r="U2336"/>
      <c r="V2336"/>
      <c r="W2336"/>
      <c r="X2336"/>
      <c r="Y2336"/>
      <c r="Z2336"/>
      <c r="AA2336"/>
      <c r="AB2336"/>
      <c r="AC2336"/>
      <c r="AD2336"/>
      <c r="AE2336"/>
      <c r="AF2336"/>
      <c r="AG2336"/>
      <c r="AH2336"/>
      <c r="AI2336"/>
      <c r="AJ2336"/>
      <c r="AK2336"/>
      <c r="AL2336"/>
      <c r="AM2336"/>
      <c r="AN2336"/>
      <c r="AO2336"/>
      <c r="AP2336"/>
      <c r="AQ2336"/>
      <c r="AR2336"/>
      <c r="AS2336"/>
      <c r="AT2336"/>
      <c r="AU2336"/>
      <c r="AV2336"/>
      <c r="AW2336"/>
      <c r="AX2336"/>
      <c r="AY2336"/>
      <c r="AZ2336"/>
      <c r="BA2336"/>
      <c r="BB2336"/>
      <c r="BC2336"/>
      <c r="BD2336"/>
      <c r="BE2336"/>
      <c r="BF2336"/>
      <c r="BG2336"/>
      <c r="BH2336"/>
      <c r="BI2336"/>
      <c r="BJ2336"/>
      <c r="BK2336"/>
      <c r="BL2336"/>
      <c r="BM2336"/>
      <c r="BN2336"/>
      <c r="BO2336"/>
    </row>
    <row r="2337" spans="1:67" ht="15" x14ac:dyDescent="0.25">
      <c r="A2337" s="245" t="s">
        <v>4831</v>
      </c>
      <c r="B2337" s="245" t="s">
        <v>4830</v>
      </c>
      <c r="C2337" s="245" t="s">
        <v>5109</v>
      </c>
      <c r="D2337" s="245" t="s">
        <v>5108</v>
      </c>
      <c r="E2337" s="246" t="s">
        <v>44</v>
      </c>
      <c r="F2337" s="245" t="s">
        <v>44</v>
      </c>
      <c r="G2337" s="245" t="s">
        <v>11581</v>
      </c>
      <c r="H2337" s="245" t="s">
        <v>11582</v>
      </c>
      <c r="I2337" s="245" t="s">
        <v>11</v>
      </c>
      <c r="J2337" s="245" t="s">
        <v>59</v>
      </c>
      <c r="K2337" s="246" t="s">
        <v>23777</v>
      </c>
      <c r="L2337" s="245" t="s">
        <v>568</v>
      </c>
      <c r="M2337"/>
      <c r="N2337"/>
      <c r="O2337"/>
      <c r="P2337"/>
      <c r="Q2337"/>
      <c r="R2337"/>
      <c r="S2337"/>
      <c r="T2337"/>
      <c r="U2337"/>
      <c r="V2337"/>
      <c r="W2337"/>
      <c r="X2337"/>
      <c r="Y2337"/>
      <c r="Z2337"/>
      <c r="AA2337"/>
      <c r="AB2337"/>
      <c r="AC2337"/>
      <c r="AD2337"/>
      <c r="AE2337"/>
      <c r="AF2337"/>
      <c r="AG2337"/>
      <c r="AH2337"/>
      <c r="AI2337"/>
      <c r="AJ2337"/>
      <c r="AK2337"/>
      <c r="AL2337"/>
      <c r="AM2337"/>
      <c r="AN2337"/>
      <c r="AO2337"/>
      <c r="AP2337"/>
      <c r="AQ2337"/>
      <c r="AR2337"/>
      <c r="AS2337"/>
      <c r="AT2337"/>
      <c r="AU2337"/>
      <c r="AV2337"/>
      <c r="AW2337"/>
      <c r="AX2337"/>
      <c r="AY2337"/>
      <c r="AZ2337"/>
      <c r="BA2337"/>
      <c r="BB2337"/>
      <c r="BC2337"/>
      <c r="BD2337"/>
      <c r="BE2337"/>
      <c r="BF2337"/>
      <c r="BG2337"/>
      <c r="BH2337"/>
      <c r="BI2337"/>
      <c r="BJ2337"/>
      <c r="BK2337"/>
      <c r="BL2337"/>
      <c r="BM2337"/>
      <c r="BN2337"/>
      <c r="BO2337"/>
    </row>
    <row r="2338" spans="1:67" ht="15" x14ac:dyDescent="0.25">
      <c r="A2338" s="245" t="s">
        <v>4831</v>
      </c>
      <c r="B2338" s="245" t="s">
        <v>4830</v>
      </c>
      <c r="C2338" s="245" t="s">
        <v>5109</v>
      </c>
      <c r="D2338" s="245" t="s">
        <v>5108</v>
      </c>
      <c r="E2338" s="246" t="s">
        <v>44</v>
      </c>
      <c r="F2338" s="245" t="s">
        <v>44</v>
      </c>
      <c r="G2338" s="245" t="s">
        <v>11583</v>
      </c>
      <c r="H2338" s="245" t="s">
        <v>11584</v>
      </c>
      <c r="I2338" s="245" t="s">
        <v>11</v>
      </c>
      <c r="J2338" s="245" t="s">
        <v>59</v>
      </c>
      <c r="K2338" s="246" t="s">
        <v>23778</v>
      </c>
      <c r="L2338" s="245" t="s">
        <v>568</v>
      </c>
      <c r="M2338"/>
      <c r="N2338"/>
      <c r="O2338"/>
      <c r="P2338"/>
      <c r="Q2338"/>
      <c r="R2338"/>
      <c r="S2338"/>
      <c r="T2338"/>
      <c r="U2338"/>
      <c r="V2338"/>
      <c r="W2338"/>
      <c r="X2338"/>
      <c r="Y2338"/>
      <c r="Z2338"/>
      <c r="AA2338"/>
      <c r="AB2338"/>
      <c r="AC2338"/>
      <c r="AD2338"/>
      <c r="AE2338"/>
      <c r="AF2338"/>
      <c r="AG2338"/>
      <c r="AH2338"/>
      <c r="AI2338"/>
      <c r="AJ2338"/>
      <c r="AK2338"/>
      <c r="AL2338"/>
      <c r="AM2338"/>
      <c r="AN2338"/>
      <c r="AO2338"/>
      <c r="AP2338"/>
      <c r="AQ2338"/>
      <c r="AR2338"/>
      <c r="AS2338"/>
      <c r="AT2338"/>
      <c r="AU2338"/>
      <c r="AV2338"/>
      <c r="AW2338"/>
      <c r="AX2338"/>
      <c r="AY2338"/>
      <c r="AZ2338"/>
      <c r="BA2338"/>
      <c r="BB2338"/>
      <c r="BC2338"/>
      <c r="BD2338"/>
      <c r="BE2338"/>
      <c r="BF2338"/>
      <c r="BG2338"/>
      <c r="BH2338"/>
      <c r="BI2338"/>
      <c r="BJ2338"/>
      <c r="BK2338"/>
      <c r="BL2338"/>
      <c r="BM2338"/>
      <c r="BN2338"/>
      <c r="BO2338"/>
    </row>
    <row r="2339" spans="1:67" ht="15" x14ac:dyDescent="0.25">
      <c r="A2339" s="245" t="s">
        <v>4831</v>
      </c>
      <c r="B2339" s="245" t="s">
        <v>4830</v>
      </c>
      <c r="C2339" s="245" t="s">
        <v>5109</v>
      </c>
      <c r="D2339" s="245" t="s">
        <v>5108</v>
      </c>
      <c r="E2339" s="246" t="s">
        <v>44</v>
      </c>
      <c r="F2339" s="245" t="s">
        <v>44</v>
      </c>
      <c r="G2339" s="245" t="s">
        <v>11585</v>
      </c>
      <c r="H2339" s="245" t="s">
        <v>11586</v>
      </c>
      <c r="I2339" s="245" t="s">
        <v>11</v>
      </c>
      <c r="J2339" s="245" t="s">
        <v>59</v>
      </c>
      <c r="K2339" s="246" t="s">
        <v>23779</v>
      </c>
      <c r="L2339" s="245" t="s">
        <v>568</v>
      </c>
      <c r="M2339"/>
      <c r="N2339"/>
      <c r="O2339"/>
      <c r="P2339"/>
      <c r="Q2339"/>
      <c r="R2339"/>
      <c r="S2339"/>
      <c r="T2339"/>
      <c r="U2339"/>
      <c r="V2339"/>
      <c r="W2339"/>
      <c r="X2339"/>
      <c r="Y2339"/>
      <c r="Z2339"/>
      <c r="AA2339"/>
      <c r="AB2339"/>
      <c r="AC2339"/>
      <c r="AD2339"/>
      <c r="AE2339"/>
      <c r="AF2339"/>
      <c r="AG2339"/>
      <c r="AH2339"/>
      <c r="AI2339"/>
      <c r="AJ2339"/>
      <c r="AK2339"/>
      <c r="AL2339"/>
      <c r="AM2339"/>
      <c r="AN2339"/>
      <c r="AO2339"/>
      <c r="AP2339"/>
      <c r="AQ2339"/>
      <c r="AR2339"/>
      <c r="AS2339"/>
      <c r="AT2339"/>
      <c r="AU2339"/>
      <c r="AV2339"/>
      <c r="AW2339"/>
      <c r="AX2339"/>
      <c r="AY2339"/>
      <c r="AZ2339"/>
      <c r="BA2339"/>
      <c r="BB2339"/>
      <c r="BC2339"/>
      <c r="BD2339"/>
      <c r="BE2339"/>
      <c r="BF2339"/>
      <c r="BG2339"/>
      <c r="BH2339"/>
      <c r="BI2339"/>
      <c r="BJ2339"/>
      <c r="BK2339"/>
      <c r="BL2339"/>
      <c r="BM2339"/>
      <c r="BN2339"/>
      <c r="BO2339"/>
    </row>
    <row r="2340" spans="1:67" ht="15" x14ac:dyDescent="0.25">
      <c r="A2340" s="245" t="s">
        <v>4831</v>
      </c>
      <c r="B2340" s="245" t="s">
        <v>4830</v>
      </c>
      <c r="C2340" s="245" t="s">
        <v>5109</v>
      </c>
      <c r="D2340" s="245" t="s">
        <v>5108</v>
      </c>
      <c r="E2340" s="246" t="s">
        <v>44</v>
      </c>
      <c r="F2340" s="245" t="s">
        <v>44</v>
      </c>
      <c r="G2340" s="245" t="s">
        <v>11587</v>
      </c>
      <c r="H2340" s="245" t="s">
        <v>11588</v>
      </c>
      <c r="I2340" s="245" t="s">
        <v>11</v>
      </c>
      <c r="J2340" s="245" t="s">
        <v>59</v>
      </c>
      <c r="K2340" s="246" t="s">
        <v>23780</v>
      </c>
      <c r="L2340" s="245" t="s">
        <v>568</v>
      </c>
      <c r="M2340"/>
      <c r="N2340"/>
      <c r="O2340"/>
      <c r="P2340"/>
      <c r="Q2340"/>
      <c r="R2340"/>
      <c r="S2340"/>
      <c r="T2340"/>
      <c r="U2340"/>
      <c r="V2340"/>
      <c r="W2340"/>
      <c r="X2340"/>
      <c r="Y2340"/>
      <c r="Z2340"/>
      <c r="AA2340"/>
      <c r="AB2340"/>
      <c r="AC2340"/>
      <c r="AD2340"/>
      <c r="AE2340"/>
      <c r="AF2340"/>
      <c r="AG2340"/>
      <c r="AH2340"/>
      <c r="AI2340"/>
      <c r="AJ2340"/>
      <c r="AK2340"/>
      <c r="AL2340"/>
      <c r="AM2340"/>
      <c r="AN2340"/>
      <c r="AO2340"/>
      <c r="AP2340"/>
      <c r="AQ2340"/>
      <c r="AR2340"/>
      <c r="AS2340"/>
      <c r="AT2340"/>
      <c r="AU2340"/>
      <c r="AV2340"/>
      <c r="AW2340"/>
      <c r="AX2340"/>
      <c r="AY2340"/>
      <c r="AZ2340"/>
      <c r="BA2340"/>
      <c r="BB2340"/>
      <c r="BC2340"/>
      <c r="BD2340"/>
      <c r="BE2340"/>
      <c r="BF2340"/>
      <c r="BG2340"/>
      <c r="BH2340"/>
      <c r="BI2340"/>
      <c r="BJ2340"/>
      <c r="BK2340"/>
      <c r="BL2340"/>
      <c r="BM2340"/>
      <c r="BN2340"/>
      <c r="BO2340"/>
    </row>
    <row r="2341" spans="1:67" ht="15" x14ac:dyDescent="0.25">
      <c r="A2341" s="245" t="s">
        <v>4831</v>
      </c>
      <c r="B2341" s="245" t="s">
        <v>4830</v>
      </c>
      <c r="C2341" s="245" t="s">
        <v>5109</v>
      </c>
      <c r="D2341" s="245" t="s">
        <v>5108</v>
      </c>
      <c r="E2341" s="246" t="s">
        <v>44</v>
      </c>
      <c r="F2341" s="245" t="s">
        <v>44</v>
      </c>
      <c r="G2341" s="245" t="s">
        <v>11589</v>
      </c>
      <c r="H2341" s="245" t="s">
        <v>11590</v>
      </c>
      <c r="I2341" s="245" t="s">
        <v>11</v>
      </c>
      <c r="J2341" s="245" t="s">
        <v>59</v>
      </c>
      <c r="K2341" s="246" t="s">
        <v>23781</v>
      </c>
      <c r="L2341" s="245" t="s">
        <v>568</v>
      </c>
      <c r="M2341"/>
      <c r="N2341"/>
      <c r="O2341"/>
      <c r="P2341"/>
      <c r="Q2341"/>
      <c r="R2341"/>
      <c r="S2341"/>
      <c r="T2341"/>
      <c r="U2341"/>
      <c r="V2341"/>
      <c r="W2341"/>
      <c r="X2341"/>
      <c r="Y2341"/>
      <c r="Z2341"/>
      <c r="AA2341"/>
      <c r="AB2341"/>
      <c r="AC2341"/>
      <c r="AD2341"/>
      <c r="AE2341"/>
      <c r="AF2341"/>
      <c r="AG2341"/>
      <c r="AH2341"/>
      <c r="AI2341"/>
      <c r="AJ2341"/>
      <c r="AK2341"/>
      <c r="AL2341"/>
      <c r="AM2341"/>
      <c r="AN2341"/>
      <c r="AO2341"/>
      <c r="AP2341"/>
      <c r="AQ2341"/>
      <c r="AR2341"/>
      <c r="AS2341"/>
      <c r="AT2341"/>
      <c r="AU2341"/>
      <c r="AV2341"/>
      <c r="AW2341"/>
      <c r="AX2341"/>
      <c r="AY2341"/>
      <c r="AZ2341"/>
      <c r="BA2341"/>
      <c r="BB2341"/>
      <c r="BC2341"/>
      <c r="BD2341"/>
      <c r="BE2341"/>
      <c r="BF2341"/>
      <c r="BG2341"/>
      <c r="BH2341"/>
      <c r="BI2341"/>
      <c r="BJ2341"/>
      <c r="BK2341"/>
      <c r="BL2341"/>
      <c r="BM2341"/>
      <c r="BN2341"/>
      <c r="BO2341"/>
    </row>
    <row r="2342" spans="1:67" ht="15" x14ac:dyDescent="0.25">
      <c r="A2342" s="245" t="s">
        <v>4831</v>
      </c>
      <c r="B2342" s="245" t="s">
        <v>4830</v>
      </c>
      <c r="C2342" s="245" t="s">
        <v>5109</v>
      </c>
      <c r="D2342" s="245" t="s">
        <v>5108</v>
      </c>
      <c r="E2342" s="246" t="s">
        <v>44</v>
      </c>
      <c r="F2342" s="245" t="s">
        <v>44</v>
      </c>
      <c r="G2342" s="245" t="s">
        <v>11591</v>
      </c>
      <c r="H2342" s="245" t="s">
        <v>11592</v>
      </c>
      <c r="I2342" s="245" t="s">
        <v>11</v>
      </c>
      <c r="J2342" s="245" t="s">
        <v>59</v>
      </c>
      <c r="K2342" s="246" t="s">
        <v>23782</v>
      </c>
      <c r="L2342" s="245" t="s">
        <v>568</v>
      </c>
      <c r="M2342"/>
      <c r="N2342"/>
      <c r="O2342"/>
      <c r="P2342"/>
      <c r="Q2342"/>
      <c r="R2342"/>
      <c r="S2342"/>
      <c r="T2342"/>
      <c r="U2342"/>
      <c r="V2342"/>
      <c r="W2342"/>
      <c r="X2342"/>
      <c r="Y2342"/>
      <c r="Z2342"/>
      <c r="AA2342"/>
      <c r="AB2342"/>
      <c r="AC2342"/>
      <c r="AD2342"/>
      <c r="AE2342"/>
      <c r="AF2342"/>
      <c r="AG2342"/>
      <c r="AH2342"/>
      <c r="AI2342"/>
      <c r="AJ2342"/>
      <c r="AK2342"/>
      <c r="AL2342"/>
      <c r="AM2342"/>
      <c r="AN2342"/>
      <c r="AO2342"/>
      <c r="AP2342"/>
      <c r="AQ2342"/>
      <c r="AR2342"/>
      <c r="AS2342"/>
      <c r="AT2342"/>
      <c r="AU2342"/>
      <c r="AV2342"/>
      <c r="AW2342"/>
      <c r="AX2342"/>
      <c r="AY2342"/>
      <c r="AZ2342"/>
      <c r="BA2342"/>
      <c r="BB2342"/>
      <c r="BC2342"/>
      <c r="BD2342"/>
      <c r="BE2342"/>
      <c r="BF2342"/>
      <c r="BG2342"/>
      <c r="BH2342"/>
      <c r="BI2342"/>
      <c r="BJ2342"/>
      <c r="BK2342"/>
      <c r="BL2342"/>
      <c r="BM2342"/>
      <c r="BN2342"/>
      <c r="BO2342"/>
    </row>
    <row r="2343" spans="1:67" ht="15" x14ac:dyDescent="0.25">
      <c r="A2343" s="245" t="s">
        <v>4831</v>
      </c>
      <c r="B2343" s="245" t="s">
        <v>4830</v>
      </c>
      <c r="C2343" s="245" t="s">
        <v>5109</v>
      </c>
      <c r="D2343" s="245" t="s">
        <v>5108</v>
      </c>
      <c r="E2343" s="246" t="s">
        <v>44</v>
      </c>
      <c r="F2343" s="245" t="s">
        <v>44</v>
      </c>
      <c r="G2343" s="245" t="s">
        <v>11593</v>
      </c>
      <c r="H2343" s="245" t="s">
        <v>11594</v>
      </c>
      <c r="I2343" s="245" t="s">
        <v>11</v>
      </c>
      <c r="J2343" s="245" t="s">
        <v>59</v>
      </c>
      <c r="K2343" s="246" t="s">
        <v>23783</v>
      </c>
      <c r="L2343" s="245" t="s">
        <v>568</v>
      </c>
      <c r="M2343"/>
      <c r="N2343"/>
      <c r="O2343"/>
      <c r="P2343"/>
      <c r="Q2343"/>
      <c r="R2343"/>
      <c r="S2343"/>
      <c r="T2343"/>
      <c r="U2343"/>
      <c r="V2343"/>
      <c r="W2343"/>
      <c r="X2343"/>
      <c r="Y2343"/>
      <c r="Z2343"/>
      <c r="AA2343"/>
      <c r="AB2343"/>
      <c r="AC2343"/>
      <c r="AD2343"/>
      <c r="AE2343"/>
      <c r="AF2343"/>
      <c r="AG2343"/>
      <c r="AH2343"/>
      <c r="AI2343"/>
      <c r="AJ2343"/>
      <c r="AK2343"/>
      <c r="AL2343"/>
      <c r="AM2343"/>
      <c r="AN2343"/>
      <c r="AO2343"/>
      <c r="AP2343"/>
      <c r="AQ2343"/>
      <c r="AR2343"/>
      <c r="AS2343"/>
      <c r="AT2343"/>
      <c r="AU2343"/>
      <c r="AV2343"/>
      <c r="AW2343"/>
      <c r="AX2343"/>
      <c r="AY2343"/>
      <c r="AZ2343"/>
      <c r="BA2343"/>
      <c r="BB2343"/>
      <c r="BC2343"/>
      <c r="BD2343"/>
      <c r="BE2343"/>
      <c r="BF2343"/>
      <c r="BG2343"/>
      <c r="BH2343"/>
      <c r="BI2343"/>
      <c r="BJ2343"/>
      <c r="BK2343"/>
      <c r="BL2343"/>
      <c r="BM2343"/>
      <c r="BN2343"/>
      <c r="BO2343"/>
    </row>
    <row r="2344" spans="1:67" ht="15" x14ac:dyDescent="0.25">
      <c r="A2344" s="245" t="s">
        <v>4831</v>
      </c>
      <c r="B2344" s="245" t="s">
        <v>4830</v>
      </c>
      <c r="C2344" s="245" t="s">
        <v>5109</v>
      </c>
      <c r="D2344" s="245" t="s">
        <v>5108</v>
      </c>
      <c r="E2344" s="246" t="s">
        <v>44</v>
      </c>
      <c r="F2344" s="245" t="s">
        <v>44</v>
      </c>
      <c r="G2344" s="245" t="s">
        <v>11595</v>
      </c>
      <c r="H2344" s="245" t="s">
        <v>11596</v>
      </c>
      <c r="I2344" s="245" t="s">
        <v>11</v>
      </c>
      <c r="J2344" s="245" t="s">
        <v>59</v>
      </c>
      <c r="K2344" s="246" t="s">
        <v>23784</v>
      </c>
      <c r="L2344" s="245" t="s">
        <v>568</v>
      </c>
      <c r="M2344"/>
      <c r="N2344"/>
      <c r="O2344"/>
      <c r="P2344"/>
      <c r="Q2344"/>
      <c r="R2344"/>
      <c r="S2344"/>
      <c r="T2344"/>
      <c r="U2344"/>
      <c r="V2344"/>
      <c r="W2344"/>
      <c r="X2344"/>
      <c r="Y2344"/>
      <c r="Z2344"/>
      <c r="AA2344"/>
      <c r="AB2344"/>
      <c r="AC2344"/>
      <c r="AD2344"/>
      <c r="AE2344"/>
      <c r="AF2344"/>
      <c r="AG2344"/>
      <c r="AH2344"/>
      <c r="AI2344"/>
      <c r="AJ2344"/>
      <c r="AK2344"/>
      <c r="AL2344"/>
      <c r="AM2344"/>
      <c r="AN2344"/>
      <c r="AO2344"/>
      <c r="AP2344"/>
      <c r="AQ2344"/>
      <c r="AR2344"/>
      <c r="AS2344"/>
      <c r="AT2344"/>
      <c r="AU2344"/>
      <c r="AV2344"/>
      <c r="AW2344"/>
      <c r="AX2344"/>
      <c r="AY2344"/>
      <c r="AZ2344"/>
      <c r="BA2344"/>
      <c r="BB2344"/>
      <c r="BC2344"/>
      <c r="BD2344"/>
      <c r="BE2344"/>
      <c r="BF2344"/>
      <c r="BG2344"/>
      <c r="BH2344"/>
      <c r="BI2344"/>
      <c r="BJ2344"/>
      <c r="BK2344"/>
      <c r="BL2344"/>
      <c r="BM2344"/>
      <c r="BN2344"/>
      <c r="BO2344"/>
    </row>
    <row r="2345" spans="1:67" ht="15" x14ac:dyDescent="0.25">
      <c r="A2345" s="245" t="s">
        <v>4831</v>
      </c>
      <c r="B2345" s="245" t="s">
        <v>4830</v>
      </c>
      <c r="C2345" s="245" t="s">
        <v>5109</v>
      </c>
      <c r="D2345" s="245" t="s">
        <v>5108</v>
      </c>
      <c r="E2345" s="246" t="s">
        <v>44</v>
      </c>
      <c r="F2345" s="245" t="s">
        <v>44</v>
      </c>
      <c r="G2345" s="245" t="s">
        <v>11597</v>
      </c>
      <c r="H2345" s="245" t="s">
        <v>11598</v>
      </c>
      <c r="I2345" s="245" t="s">
        <v>11</v>
      </c>
      <c r="J2345" s="245" t="s">
        <v>59</v>
      </c>
      <c r="K2345" s="246" t="s">
        <v>23785</v>
      </c>
      <c r="L2345" s="245" t="s">
        <v>568</v>
      </c>
      <c r="M2345"/>
      <c r="N2345"/>
      <c r="O2345"/>
      <c r="P2345"/>
      <c r="Q2345"/>
      <c r="R2345"/>
      <c r="S2345"/>
      <c r="T2345"/>
      <c r="U2345"/>
      <c r="V2345"/>
      <c r="W2345"/>
      <c r="X2345"/>
      <c r="Y2345"/>
      <c r="Z2345"/>
      <c r="AA2345"/>
      <c r="AB2345"/>
      <c r="AC2345"/>
      <c r="AD2345"/>
      <c r="AE2345"/>
      <c r="AF2345"/>
      <c r="AG2345"/>
      <c r="AH2345"/>
      <c r="AI2345"/>
      <c r="AJ2345"/>
      <c r="AK2345"/>
      <c r="AL2345"/>
      <c r="AM2345"/>
      <c r="AN2345"/>
      <c r="AO2345"/>
      <c r="AP2345"/>
      <c r="AQ2345"/>
      <c r="AR2345"/>
      <c r="AS2345"/>
      <c r="AT2345"/>
      <c r="AU2345"/>
      <c r="AV2345"/>
      <c r="AW2345"/>
      <c r="AX2345"/>
      <c r="AY2345"/>
      <c r="AZ2345"/>
      <c r="BA2345"/>
      <c r="BB2345"/>
      <c r="BC2345"/>
      <c r="BD2345"/>
      <c r="BE2345"/>
      <c r="BF2345"/>
      <c r="BG2345"/>
      <c r="BH2345"/>
      <c r="BI2345"/>
      <c r="BJ2345"/>
      <c r="BK2345"/>
      <c r="BL2345"/>
      <c r="BM2345"/>
      <c r="BN2345"/>
      <c r="BO2345"/>
    </row>
    <row r="2346" spans="1:67" ht="15" x14ac:dyDescent="0.25">
      <c r="A2346" s="245" t="s">
        <v>4831</v>
      </c>
      <c r="B2346" s="245" t="s">
        <v>4830</v>
      </c>
      <c r="C2346" s="245" t="s">
        <v>5109</v>
      </c>
      <c r="D2346" s="245" t="s">
        <v>5108</v>
      </c>
      <c r="E2346" s="246" t="s">
        <v>44</v>
      </c>
      <c r="F2346" s="245" t="s">
        <v>44</v>
      </c>
      <c r="G2346" s="245" t="s">
        <v>11599</v>
      </c>
      <c r="H2346" s="245" t="s">
        <v>11600</v>
      </c>
      <c r="I2346" s="245" t="s">
        <v>11</v>
      </c>
      <c r="J2346" s="245" t="s">
        <v>59</v>
      </c>
      <c r="K2346" s="246" t="s">
        <v>23786</v>
      </c>
      <c r="L2346" s="245" t="s">
        <v>568</v>
      </c>
      <c r="M2346"/>
      <c r="N2346"/>
      <c r="O2346"/>
      <c r="P2346"/>
      <c r="Q2346"/>
      <c r="R2346"/>
      <c r="S2346"/>
      <c r="T2346"/>
      <c r="U2346"/>
      <c r="V2346"/>
      <c r="W2346"/>
      <c r="X2346"/>
      <c r="Y2346"/>
      <c r="Z2346"/>
      <c r="AA2346"/>
      <c r="AB2346"/>
      <c r="AC2346"/>
      <c r="AD2346"/>
      <c r="AE2346"/>
      <c r="AF2346"/>
      <c r="AG2346"/>
      <c r="AH2346"/>
      <c r="AI2346"/>
      <c r="AJ2346"/>
      <c r="AK2346"/>
      <c r="AL2346"/>
      <c r="AM2346"/>
      <c r="AN2346"/>
      <c r="AO2346"/>
      <c r="AP2346"/>
      <c r="AQ2346"/>
      <c r="AR2346"/>
      <c r="AS2346"/>
      <c r="AT2346"/>
      <c r="AU2346"/>
      <c r="AV2346"/>
      <c r="AW2346"/>
      <c r="AX2346"/>
      <c r="AY2346"/>
      <c r="AZ2346"/>
      <c r="BA2346"/>
      <c r="BB2346"/>
      <c r="BC2346"/>
      <c r="BD2346"/>
      <c r="BE2346"/>
      <c r="BF2346"/>
      <c r="BG2346"/>
      <c r="BH2346"/>
      <c r="BI2346"/>
      <c r="BJ2346"/>
      <c r="BK2346"/>
      <c r="BL2346"/>
      <c r="BM2346"/>
      <c r="BN2346"/>
      <c r="BO2346"/>
    </row>
    <row r="2347" spans="1:67" ht="15" x14ac:dyDescent="0.25">
      <c r="A2347" s="245" t="s">
        <v>4831</v>
      </c>
      <c r="B2347" s="245" t="s">
        <v>4830</v>
      </c>
      <c r="C2347" s="245" t="s">
        <v>5109</v>
      </c>
      <c r="D2347" s="245" t="s">
        <v>5108</v>
      </c>
      <c r="E2347" s="246" t="s">
        <v>44</v>
      </c>
      <c r="F2347" s="245" t="s">
        <v>44</v>
      </c>
      <c r="G2347" s="245" t="s">
        <v>11601</v>
      </c>
      <c r="H2347" s="245" t="s">
        <v>11602</v>
      </c>
      <c r="I2347" s="245" t="s">
        <v>11</v>
      </c>
      <c r="J2347" s="245" t="s">
        <v>59</v>
      </c>
      <c r="K2347" s="246" t="s">
        <v>23787</v>
      </c>
      <c r="L2347" s="245" t="s">
        <v>568</v>
      </c>
      <c r="M2347"/>
      <c r="N2347"/>
      <c r="O2347"/>
      <c r="P2347"/>
      <c r="Q2347"/>
      <c r="R2347"/>
      <c r="S2347"/>
      <c r="T2347"/>
      <c r="U2347"/>
      <c r="V2347"/>
      <c r="W2347"/>
      <c r="X2347"/>
      <c r="Y2347"/>
      <c r="Z2347"/>
      <c r="AA2347"/>
      <c r="AB2347"/>
      <c r="AC2347"/>
      <c r="AD2347"/>
      <c r="AE2347"/>
      <c r="AF2347"/>
      <c r="AG2347"/>
      <c r="AH2347"/>
      <c r="AI2347"/>
      <c r="AJ2347"/>
      <c r="AK2347"/>
      <c r="AL2347"/>
      <c r="AM2347"/>
      <c r="AN2347"/>
      <c r="AO2347"/>
      <c r="AP2347"/>
      <c r="AQ2347"/>
      <c r="AR2347"/>
      <c r="AS2347"/>
      <c r="AT2347"/>
      <c r="AU2347"/>
      <c r="AV2347"/>
      <c r="AW2347"/>
      <c r="AX2347"/>
      <c r="AY2347"/>
      <c r="AZ2347"/>
      <c r="BA2347"/>
      <c r="BB2347"/>
      <c r="BC2347"/>
      <c r="BD2347"/>
      <c r="BE2347"/>
      <c r="BF2347"/>
      <c r="BG2347"/>
      <c r="BH2347"/>
      <c r="BI2347"/>
      <c r="BJ2347"/>
      <c r="BK2347"/>
      <c r="BL2347"/>
      <c r="BM2347"/>
      <c r="BN2347"/>
      <c r="BO2347"/>
    </row>
    <row r="2348" spans="1:67" ht="15" x14ac:dyDescent="0.25">
      <c r="A2348" s="245" t="s">
        <v>4831</v>
      </c>
      <c r="B2348" s="245" t="s">
        <v>4830</v>
      </c>
      <c r="C2348" s="245" t="s">
        <v>5109</v>
      </c>
      <c r="D2348" s="245" t="s">
        <v>5108</v>
      </c>
      <c r="E2348" s="246" t="s">
        <v>44</v>
      </c>
      <c r="F2348" s="245" t="s">
        <v>44</v>
      </c>
      <c r="G2348" s="245" t="s">
        <v>11603</v>
      </c>
      <c r="H2348" s="245" t="s">
        <v>11604</v>
      </c>
      <c r="I2348" s="245" t="s">
        <v>11</v>
      </c>
      <c r="J2348" s="245" t="s">
        <v>59</v>
      </c>
      <c r="K2348" s="246" t="s">
        <v>23788</v>
      </c>
      <c r="L2348" s="245" t="s">
        <v>568</v>
      </c>
      <c r="M2348"/>
      <c r="N2348"/>
      <c r="O2348"/>
      <c r="P2348"/>
      <c r="Q2348"/>
      <c r="R2348"/>
      <c r="S2348"/>
      <c r="T2348"/>
      <c r="U2348"/>
      <c r="V2348"/>
      <c r="W2348"/>
      <c r="X2348"/>
      <c r="Y2348"/>
      <c r="Z2348"/>
      <c r="AA2348"/>
      <c r="AB2348"/>
      <c r="AC2348"/>
      <c r="AD2348"/>
      <c r="AE2348"/>
      <c r="AF2348"/>
      <c r="AG2348"/>
      <c r="AH2348"/>
      <c r="AI2348"/>
      <c r="AJ2348"/>
      <c r="AK2348"/>
      <c r="AL2348"/>
      <c r="AM2348"/>
      <c r="AN2348"/>
      <c r="AO2348"/>
      <c r="AP2348"/>
      <c r="AQ2348"/>
      <c r="AR2348"/>
      <c r="AS2348"/>
      <c r="AT2348"/>
      <c r="AU2348"/>
      <c r="AV2348"/>
      <c r="AW2348"/>
      <c r="AX2348"/>
      <c r="AY2348"/>
      <c r="AZ2348"/>
      <c r="BA2348"/>
      <c r="BB2348"/>
      <c r="BC2348"/>
      <c r="BD2348"/>
      <c r="BE2348"/>
      <c r="BF2348"/>
      <c r="BG2348"/>
      <c r="BH2348"/>
      <c r="BI2348"/>
      <c r="BJ2348"/>
      <c r="BK2348"/>
      <c r="BL2348"/>
      <c r="BM2348"/>
      <c r="BN2348"/>
      <c r="BO2348"/>
    </row>
    <row r="2349" spans="1:67" ht="15" x14ac:dyDescent="0.25">
      <c r="A2349" s="245" t="s">
        <v>4831</v>
      </c>
      <c r="B2349" s="245" t="s">
        <v>4830</v>
      </c>
      <c r="C2349" s="245" t="s">
        <v>5109</v>
      </c>
      <c r="D2349" s="245" t="s">
        <v>5108</v>
      </c>
      <c r="E2349" s="246" t="s">
        <v>44</v>
      </c>
      <c r="F2349" s="245" t="s">
        <v>44</v>
      </c>
      <c r="G2349" s="245" t="s">
        <v>11605</v>
      </c>
      <c r="H2349" s="245" t="s">
        <v>11606</v>
      </c>
      <c r="I2349" s="245" t="s">
        <v>11</v>
      </c>
      <c r="J2349" s="245" t="s">
        <v>59</v>
      </c>
      <c r="K2349" s="246" t="s">
        <v>11621</v>
      </c>
      <c r="L2349" s="245" t="s">
        <v>568</v>
      </c>
      <c r="M2349"/>
      <c r="N2349"/>
      <c r="O2349"/>
      <c r="P2349"/>
      <c r="Q2349"/>
      <c r="R2349"/>
      <c r="S2349"/>
      <c r="T2349"/>
      <c r="U2349"/>
      <c r="V2349"/>
      <c r="W2349"/>
      <c r="X2349"/>
      <c r="Y2349"/>
      <c r="Z2349"/>
      <c r="AA2349"/>
      <c r="AB2349"/>
      <c r="AC2349"/>
      <c r="AD2349"/>
      <c r="AE2349"/>
      <c r="AF2349"/>
      <c r="AG2349"/>
      <c r="AH2349"/>
      <c r="AI2349"/>
      <c r="AJ2349"/>
      <c r="AK2349"/>
      <c r="AL2349"/>
      <c r="AM2349"/>
      <c r="AN2349"/>
      <c r="AO2349"/>
      <c r="AP2349"/>
      <c r="AQ2349"/>
      <c r="AR2349"/>
      <c r="AS2349"/>
      <c r="AT2349"/>
      <c r="AU2349"/>
      <c r="AV2349"/>
      <c r="AW2349"/>
      <c r="AX2349"/>
      <c r="AY2349"/>
      <c r="AZ2349"/>
      <c r="BA2349"/>
      <c r="BB2349"/>
      <c r="BC2349"/>
      <c r="BD2349"/>
      <c r="BE2349"/>
      <c r="BF2349"/>
      <c r="BG2349"/>
      <c r="BH2349"/>
      <c r="BI2349"/>
      <c r="BJ2349"/>
      <c r="BK2349"/>
      <c r="BL2349"/>
      <c r="BM2349"/>
      <c r="BN2349"/>
      <c r="BO2349"/>
    </row>
    <row r="2350" spans="1:67" ht="15" x14ac:dyDescent="0.25">
      <c r="A2350" s="245" t="s">
        <v>4831</v>
      </c>
      <c r="B2350" s="245" t="s">
        <v>4830</v>
      </c>
      <c r="C2350" s="245" t="s">
        <v>5109</v>
      </c>
      <c r="D2350" s="245" t="s">
        <v>5108</v>
      </c>
      <c r="E2350" s="246" t="s">
        <v>44</v>
      </c>
      <c r="F2350" s="245" t="s">
        <v>44</v>
      </c>
      <c r="G2350" s="245" t="s">
        <v>11607</v>
      </c>
      <c r="H2350" s="245" t="s">
        <v>11608</v>
      </c>
      <c r="I2350" s="245" t="s">
        <v>11</v>
      </c>
      <c r="J2350" s="245" t="s">
        <v>59</v>
      </c>
      <c r="K2350" s="246" t="s">
        <v>11754</v>
      </c>
      <c r="L2350" s="245" t="s">
        <v>568</v>
      </c>
      <c r="M2350"/>
      <c r="N2350"/>
      <c r="O2350"/>
      <c r="P2350"/>
      <c r="Q2350"/>
      <c r="R2350"/>
      <c r="S2350"/>
      <c r="T2350"/>
      <c r="U2350"/>
      <c r="V2350"/>
      <c r="W2350"/>
      <c r="X2350"/>
      <c r="Y2350"/>
      <c r="Z2350"/>
      <c r="AA2350"/>
      <c r="AB2350"/>
      <c r="AC2350"/>
      <c r="AD2350"/>
      <c r="AE2350"/>
      <c r="AF2350"/>
      <c r="AG2350"/>
      <c r="AH2350"/>
      <c r="AI2350"/>
      <c r="AJ2350"/>
      <c r="AK2350"/>
      <c r="AL2350"/>
      <c r="AM2350"/>
      <c r="AN2350"/>
      <c r="AO2350"/>
      <c r="AP2350"/>
      <c r="AQ2350"/>
      <c r="AR2350"/>
      <c r="AS2350"/>
      <c r="AT2350"/>
      <c r="AU2350"/>
      <c r="AV2350"/>
      <c r="AW2350"/>
      <c r="AX2350"/>
      <c r="AY2350"/>
      <c r="AZ2350"/>
      <c r="BA2350"/>
      <c r="BB2350"/>
      <c r="BC2350"/>
      <c r="BD2350"/>
      <c r="BE2350"/>
      <c r="BF2350"/>
      <c r="BG2350"/>
      <c r="BH2350"/>
      <c r="BI2350"/>
      <c r="BJ2350"/>
      <c r="BK2350"/>
      <c r="BL2350"/>
      <c r="BM2350"/>
      <c r="BN2350"/>
      <c r="BO2350"/>
    </row>
    <row r="2351" spans="1:67" ht="15" x14ac:dyDescent="0.25">
      <c r="A2351" s="245" t="s">
        <v>4831</v>
      </c>
      <c r="B2351" s="245" t="s">
        <v>4830</v>
      </c>
      <c r="C2351" s="245" t="s">
        <v>5109</v>
      </c>
      <c r="D2351" s="245" t="s">
        <v>5108</v>
      </c>
      <c r="E2351" s="246" t="s">
        <v>44</v>
      </c>
      <c r="F2351" s="245" t="s">
        <v>44</v>
      </c>
      <c r="G2351" s="245" t="s">
        <v>11609</v>
      </c>
      <c r="H2351" s="245" t="s">
        <v>11610</v>
      </c>
      <c r="I2351" s="245" t="s">
        <v>11</v>
      </c>
      <c r="J2351" s="245" t="s">
        <v>59</v>
      </c>
      <c r="K2351" s="246" t="s">
        <v>23789</v>
      </c>
      <c r="L2351" s="245" t="s">
        <v>568</v>
      </c>
      <c r="M2351"/>
      <c r="N2351"/>
      <c r="O2351"/>
      <c r="P2351"/>
      <c r="Q2351"/>
      <c r="R2351"/>
      <c r="S2351"/>
      <c r="T2351"/>
      <c r="U2351"/>
      <c r="V2351"/>
      <c r="W2351"/>
      <c r="X2351"/>
      <c r="Y2351"/>
      <c r="Z2351"/>
      <c r="AA2351"/>
      <c r="AB2351"/>
      <c r="AC2351"/>
      <c r="AD2351"/>
      <c r="AE2351"/>
      <c r="AF2351"/>
      <c r="AG2351"/>
      <c r="AH2351"/>
      <c r="AI2351"/>
      <c r="AJ2351"/>
      <c r="AK2351"/>
      <c r="AL2351"/>
      <c r="AM2351"/>
      <c r="AN2351"/>
      <c r="AO2351"/>
      <c r="AP2351"/>
      <c r="AQ2351"/>
      <c r="AR2351"/>
      <c r="AS2351"/>
      <c r="AT2351"/>
      <c r="AU2351"/>
      <c r="AV2351"/>
      <c r="AW2351"/>
      <c r="AX2351"/>
      <c r="AY2351"/>
      <c r="AZ2351"/>
      <c r="BA2351"/>
      <c r="BB2351"/>
      <c r="BC2351"/>
      <c r="BD2351"/>
      <c r="BE2351"/>
      <c r="BF2351"/>
      <c r="BG2351"/>
      <c r="BH2351"/>
      <c r="BI2351"/>
      <c r="BJ2351"/>
      <c r="BK2351"/>
      <c r="BL2351"/>
      <c r="BM2351"/>
      <c r="BN2351"/>
      <c r="BO2351"/>
    </row>
    <row r="2352" spans="1:67" ht="15" x14ac:dyDescent="0.25">
      <c r="A2352" s="245" t="s">
        <v>4831</v>
      </c>
      <c r="B2352" s="245" t="s">
        <v>4830</v>
      </c>
      <c r="C2352" s="245" t="s">
        <v>5109</v>
      </c>
      <c r="D2352" s="245" t="s">
        <v>5108</v>
      </c>
      <c r="E2352" s="246" t="s">
        <v>44</v>
      </c>
      <c r="F2352" s="245" t="s">
        <v>44</v>
      </c>
      <c r="G2352" s="245" t="s">
        <v>11611</v>
      </c>
      <c r="H2352" s="245" t="s">
        <v>11612</v>
      </c>
      <c r="I2352" s="245" t="s">
        <v>11</v>
      </c>
      <c r="J2352" s="245" t="s">
        <v>59</v>
      </c>
      <c r="K2352" s="246" t="s">
        <v>12986</v>
      </c>
      <c r="L2352" s="245" t="s">
        <v>568</v>
      </c>
      <c r="M2352"/>
      <c r="N2352"/>
      <c r="O2352"/>
      <c r="P2352"/>
      <c r="Q2352"/>
      <c r="R2352"/>
      <c r="S2352"/>
      <c r="T2352"/>
      <c r="U2352"/>
      <c r="V2352"/>
      <c r="W2352"/>
      <c r="X2352"/>
      <c r="Y2352"/>
      <c r="Z2352"/>
      <c r="AA2352"/>
      <c r="AB2352"/>
      <c r="AC2352"/>
      <c r="AD2352"/>
      <c r="AE2352"/>
      <c r="AF2352"/>
      <c r="AG2352"/>
      <c r="AH2352"/>
      <c r="AI2352"/>
      <c r="AJ2352"/>
      <c r="AK2352"/>
      <c r="AL2352"/>
      <c r="AM2352"/>
      <c r="AN2352"/>
      <c r="AO2352"/>
      <c r="AP2352"/>
      <c r="AQ2352"/>
      <c r="AR2352"/>
      <c r="AS2352"/>
      <c r="AT2352"/>
      <c r="AU2352"/>
      <c r="AV2352"/>
      <c r="AW2352"/>
      <c r="AX2352"/>
      <c r="AY2352"/>
      <c r="AZ2352"/>
      <c r="BA2352"/>
      <c r="BB2352"/>
      <c r="BC2352"/>
      <c r="BD2352"/>
      <c r="BE2352"/>
      <c r="BF2352"/>
      <c r="BG2352"/>
      <c r="BH2352"/>
      <c r="BI2352"/>
      <c r="BJ2352"/>
      <c r="BK2352"/>
      <c r="BL2352"/>
      <c r="BM2352"/>
      <c r="BN2352"/>
      <c r="BO2352"/>
    </row>
    <row r="2353" spans="1:67" ht="15" x14ac:dyDescent="0.25">
      <c r="A2353" s="245" t="s">
        <v>4831</v>
      </c>
      <c r="B2353" s="245" t="s">
        <v>4830</v>
      </c>
      <c r="C2353" s="245" t="s">
        <v>5109</v>
      </c>
      <c r="D2353" s="245" t="s">
        <v>5108</v>
      </c>
      <c r="E2353" s="246" t="s">
        <v>44</v>
      </c>
      <c r="F2353" s="245" t="s">
        <v>44</v>
      </c>
      <c r="G2353" s="245" t="s">
        <v>11613</v>
      </c>
      <c r="H2353" s="245" t="s">
        <v>11614</v>
      </c>
      <c r="I2353" s="245" t="s">
        <v>11</v>
      </c>
      <c r="J2353" s="245" t="s">
        <v>59</v>
      </c>
      <c r="K2353" s="246" t="s">
        <v>23790</v>
      </c>
      <c r="L2353" s="245" t="s">
        <v>568</v>
      </c>
      <c r="M2353"/>
      <c r="N2353"/>
      <c r="O2353"/>
      <c r="P2353"/>
      <c r="Q2353"/>
      <c r="R2353"/>
      <c r="S2353"/>
      <c r="T2353"/>
      <c r="U2353"/>
      <c r="V2353"/>
      <c r="W2353"/>
      <c r="X2353"/>
      <c r="Y2353"/>
      <c r="Z2353"/>
      <c r="AA2353"/>
      <c r="AB2353"/>
      <c r="AC2353"/>
      <c r="AD2353"/>
      <c r="AE2353"/>
      <c r="AF2353"/>
      <c r="AG2353"/>
      <c r="AH2353"/>
      <c r="AI2353"/>
      <c r="AJ2353"/>
      <c r="AK2353"/>
      <c r="AL2353"/>
      <c r="AM2353"/>
      <c r="AN2353"/>
      <c r="AO2353"/>
      <c r="AP2353"/>
      <c r="AQ2353"/>
      <c r="AR2353"/>
      <c r="AS2353"/>
      <c r="AT2353"/>
      <c r="AU2353"/>
      <c r="AV2353"/>
      <c r="AW2353"/>
      <c r="AX2353"/>
      <c r="AY2353"/>
      <c r="AZ2353"/>
      <c r="BA2353"/>
      <c r="BB2353"/>
      <c r="BC2353"/>
      <c r="BD2353"/>
      <c r="BE2353"/>
      <c r="BF2353"/>
      <c r="BG2353"/>
      <c r="BH2353"/>
      <c r="BI2353"/>
      <c r="BJ2353"/>
      <c r="BK2353"/>
      <c r="BL2353"/>
      <c r="BM2353"/>
      <c r="BN2353"/>
      <c r="BO2353"/>
    </row>
    <row r="2354" spans="1:67" ht="15" x14ac:dyDescent="0.25">
      <c r="A2354" s="245" t="s">
        <v>4831</v>
      </c>
      <c r="B2354" s="245" t="s">
        <v>4830</v>
      </c>
      <c r="C2354" s="245" t="s">
        <v>5109</v>
      </c>
      <c r="D2354" s="245" t="s">
        <v>5108</v>
      </c>
      <c r="E2354" s="246" t="s">
        <v>44</v>
      </c>
      <c r="F2354" s="245" t="s">
        <v>44</v>
      </c>
      <c r="G2354" s="245" t="s">
        <v>11615</v>
      </c>
      <c r="H2354" s="245" t="s">
        <v>11616</v>
      </c>
      <c r="I2354" s="245" t="s">
        <v>11</v>
      </c>
      <c r="J2354" s="245" t="s">
        <v>59</v>
      </c>
      <c r="K2354" s="246" t="s">
        <v>23791</v>
      </c>
      <c r="L2354" s="245" t="s">
        <v>568</v>
      </c>
      <c r="M2354"/>
      <c r="N2354"/>
      <c r="O2354"/>
      <c r="P2354"/>
      <c r="Q2354"/>
      <c r="R2354"/>
      <c r="S2354"/>
      <c r="T2354"/>
      <c r="U2354"/>
      <c r="V2354"/>
      <c r="W2354"/>
      <c r="X2354"/>
      <c r="Y2354"/>
      <c r="Z2354"/>
      <c r="AA2354"/>
      <c r="AB2354"/>
      <c r="AC2354"/>
      <c r="AD2354"/>
      <c r="AE2354"/>
      <c r="AF2354"/>
      <c r="AG2354"/>
      <c r="AH2354"/>
      <c r="AI2354"/>
      <c r="AJ2354"/>
      <c r="AK2354"/>
      <c r="AL2354"/>
      <c r="AM2354"/>
      <c r="AN2354"/>
      <c r="AO2354"/>
      <c r="AP2354"/>
      <c r="AQ2354"/>
      <c r="AR2354"/>
      <c r="AS2354"/>
      <c r="AT2354"/>
      <c r="AU2354"/>
      <c r="AV2354"/>
      <c r="AW2354"/>
      <c r="AX2354"/>
      <c r="AY2354"/>
      <c r="AZ2354"/>
      <c r="BA2354"/>
      <c r="BB2354"/>
      <c r="BC2354"/>
      <c r="BD2354"/>
      <c r="BE2354"/>
      <c r="BF2354"/>
      <c r="BG2354"/>
      <c r="BH2354"/>
      <c r="BI2354"/>
      <c r="BJ2354"/>
      <c r="BK2354"/>
      <c r="BL2354"/>
      <c r="BM2354"/>
      <c r="BN2354"/>
      <c r="BO2354"/>
    </row>
    <row r="2355" spans="1:67" ht="15" x14ac:dyDescent="0.25">
      <c r="A2355" s="245" t="s">
        <v>4831</v>
      </c>
      <c r="B2355" s="245" t="s">
        <v>4830</v>
      </c>
      <c r="C2355" s="245" t="s">
        <v>5109</v>
      </c>
      <c r="D2355" s="245" t="s">
        <v>5108</v>
      </c>
      <c r="E2355" s="246" t="s">
        <v>44</v>
      </c>
      <c r="F2355" s="245" t="s">
        <v>44</v>
      </c>
      <c r="G2355" s="245" t="s">
        <v>11617</v>
      </c>
      <c r="H2355" s="245" t="s">
        <v>11618</v>
      </c>
      <c r="I2355" s="245" t="s">
        <v>11</v>
      </c>
      <c r="J2355" s="245" t="s">
        <v>59</v>
      </c>
      <c r="K2355" s="246" t="s">
        <v>23792</v>
      </c>
      <c r="L2355" s="245" t="s">
        <v>568</v>
      </c>
      <c r="M2355"/>
      <c r="N2355"/>
      <c r="O2355"/>
      <c r="P2355"/>
      <c r="Q2355"/>
      <c r="R2355"/>
      <c r="S2355"/>
      <c r="T2355"/>
      <c r="U2355"/>
      <c r="V2355"/>
      <c r="W2355"/>
      <c r="X2355"/>
      <c r="Y2355"/>
      <c r="Z2355"/>
      <c r="AA2355"/>
      <c r="AB2355"/>
      <c r="AC2355"/>
      <c r="AD2355"/>
      <c r="AE2355"/>
      <c r="AF2355"/>
      <c r="AG2355"/>
      <c r="AH2355"/>
      <c r="AI2355"/>
      <c r="AJ2355"/>
      <c r="AK2355"/>
      <c r="AL2355"/>
      <c r="AM2355"/>
      <c r="AN2355"/>
      <c r="AO2355"/>
      <c r="AP2355"/>
      <c r="AQ2355"/>
      <c r="AR2355"/>
      <c r="AS2355"/>
      <c r="AT2355"/>
      <c r="AU2355"/>
      <c r="AV2355"/>
      <c r="AW2355"/>
      <c r="AX2355"/>
      <c r="AY2355"/>
      <c r="AZ2355"/>
      <c r="BA2355"/>
      <c r="BB2355"/>
      <c r="BC2355"/>
      <c r="BD2355"/>
      <c r="BE2355"/>
      <c r="BF2355"/>
      <c r="BG2355"/>
      <c r="BH2355"/>
      <c r="BI2355"/>
      <c r="BJ2355"/>
      <c r="BK2355"/>
      <c r="BL2355"/>
      <c r="BM2355"/>
      <c r="BN2355"/>
      <c r="BO2355"/>
    </row>
    <row r="2356" spans="1:67" ht="15" x14ac:dyDescent="0.25">
      <c r="A2356" s="245" t="s">
        <v>4831</v>
      </c>
      <c r="B2356" s="245" t="s">
        <v>4830</v>
      </c>
      <c r="C2356" s="245" t="s">
        <v>5109</v>
      </c>
      <c r="D2356" s="245" t="s">
        <v>5108</v>
      </c>
      <c r="E2356" s="246" t="s">
        <v>44</v>
      </c>
      <c r="F2356" s="245" t="s">
        <v>44</v>
      </c>
      <c r="G2356" s="245" t="s">
        <v>11619</v>
      </c>
      <c r="H2356" s="245" t="s">
        <v>11620</v>
      </c>
      <c r="I2356" s="245" t="s">
        <v>11</v>
      </c>
      <c r="J2356" s="245" t="s">
        <v>59</v>
      </c>
      <c r="K2356" s="246" t="s">
        <v>23793</v>
      </c>
      <c r="L2356" s="245" t="s">
        <v>568</v>
      </c>
      <c r="M2356"/>
      <c r="N2356"/>
      <c r="O2356"/>
      <c r="P2356"/>
      <c r="Q2356"/>
      <c r="R2356"/>
      <c r="S2356"/>
      <c r="T2356"/>
      <c r="U2356"/>
      <c r="V2356"/>
      <c r="W2356"/>
      <c r="X2356"/>
      <c r="Y2356"/>
      <c r="Z2356"/>
      <c r="AA2356"/>
      <c r="AB2356"/>
      <c r="AC2356"/>
      <c r="AD2356"/>
      <c r="AE2356"/>
      <c r="AF2356"/>
      <c r="AG2356"/>
      <c r="AH2356"/>
      <c r="AI2356"/>
      <c r="AJ2356"/>
      <c r="AK2356"/>
      <c r="AL2356"/>
      <c r="AM2356"/>
      <c r="AN2356"/>
      <c r="AO2356"/>
      <c r="AP2356"/>
      <c r="AQ2356"/>
      <c r="AR2356"/>
      <c r="AS2356"/>
      <c r="AT2356"/>
      <c r="AU2356"/>
      <c r="AV2356"/>
      <c r="AW2356"/>
      <c r="AX2356"/>
      <c r="AY2356"/>
      <c r="AZ2356"/>
      <c r="BA2356"/>
      <c r="BB2356"/>
      <c r="BC2356"/>
      <c r="BD2356"/>
      <c r="BE2356"/>
      <c r="BF2356"/>
      <c r="BG2356"/>
      <c r="BH2356"/>
      <c r="BI2356"/>
      <c r="BJ2356"/>
      <c r="BK2356"/>
      <c r="BL2356"/>
      <c r="BM2356"/>
      <c r="BN2356"/>
      <c r="BO2356"/>
    </row>
    <row r="2357" spans="1:67" ht="15" x14ac:dyDescent="0.25">
      <c r="A2357" s="245" t="s">
        <v>4831</v>
      </c>
      <c r="B2357" s="245" t="s">
        <v>4830</v>
      </c>
      <c r="C2357" s="245" t="s">
        <v>5109</v>
      </c>
      <c r="D2357" s="245" t="s">
        <v>5108</v>
      </c>
      <c r="E2357" s="246" t="s">
        <v>44</v>
      </c>
      <c r="F2357" s="245" t="s">
        <v>44</v>
      </c>
      <c r="G2357" s="245" t="s">
        <v>11622</v>
      </c>
      <c r="H2357" s="245" t="s">
        <v>11623</v>
      </c>
      <c r="I2357" s="245" t="s">
        <v>11</v>
      </c>
      <c r="J2357" s="245" t="s">
        <v>59</v>
      </c>
      <c r="K2357" s="246" t="s">
        <v>23794</v>
      </c>
      <c r="L2357" s="245" t="s">
        <v>568</v>
      </c>
      <c r="M2357"/>
      <c r="N2357"/>
      <c r="O2357"/>
      <c r="P2357"/>
      <c r="Q2357"/>
      <c r="R2357"/>
      <c r="S2357"/>
      <c r="T2357"/>
      <c r="U2357"/>
      <c r="V2357"/>
      <c r="W2357"/>
      <c r="X2357"/>
      <c r="Y2357"/>
      <c r="Z2357"/>
      <c r="AA2357"/>
      <c r="AB2357"/>
      <c r="AC2357"/>
      <c r="AD2357"/>
      <c r="AE2357"/>
      <c r="AF2357"/>
      <c r="AG2357"/>
      <c r="AH2357"/>
      <c r="AI2357"/>
      <c r="AJ2357"/>
      <c r="AK2357"/>
      <c r="AL2357"/>
      <c r="AM2357"/>
      <c r="AN2357"/>
      <c r="AO2357"/>
      <c r="AP2357"/>
      <c r="AQ2357"/>
      <c r="AR2357"/>
      <c r="AS2357"/>
      <c r="AT2357"/>
      <c r="AU2357"/>
      <c r="AV2357"/>
      <c r="AW2357"/>
      <c r="AX2357"/>
      <c r="AY2357"/>
      <c r="AZ2357"/>
      <c r="BA2357"/>
      <c r="BB2357"/>
      <c r="BC2357"/>
      <c r="BD2357"/>
      <c r="BE2357"/>
      <c r="BF2357"/>
      <c r="BG2357"/>
      <c r="BH2357"/>
      <c r="BI2357"/>
      <c r="BJ2357"/>
      <c r="BK2357"/>
      <c r="BL2357"/>
      <c r="BM2357"/>
      <c r="BN2357"/>
      <c r="BO2357"/>
    </row>
    <row r="2358" spans="1:67" ht="15" x14ac:dyDescent="0.25">
      <c r="A2358" s="245" t="s">
        <v>4831</v>
      </c>
      <c r="B2358" s="245" t="s">
        <v>4830</v>
      </c>
      <c r="C2358" s="245" t="s">
        <v>5109</v>
      </c>
      <c r="D2358" s="245" t="s">
        <v>5108</v>
      </c>
      <c r="E2358" s="246" t="s">
        <v>44</v>
      </c>
      <c r="F2358" s="245" t="s">
        <v>44</v>
      </c>
      <c r="G2358" s="245" t="s">
        <v>11624</v>
      </c>
      <c r="H2358" s="245" t="s">
        <v>11625</v>
      </c>
      <c r="I2358" s="245" t="s">
        <v>11</v>
      </c>
      <c r="J2358" s="245" t="s">
        <v>59</v>
      </c>
      <c r="K2358" s="246" t="s">
        <v>23795</v>
      </c>
      <c r="L2358" s="245" t="s">
        <v>568</v>
      </c>
      <c r="M2358"/>
      <c r="N2358"/>
      <c r="O2358"/>
      <c r="P2358"/>
      <c r="Q2358"/>
      <c r="R2358"/>
      <c r="S2358"/>
      <c r="T2358"/>
      <c r="U2358"/>
      <c r="V2358"/>
      <c r="W2358"/>
      <c r="X2358"/>
      <c r="Y2358"/>
      <c r="Z2358"/>
      <c r="AA2358"/>
      <c r="AB2358"/>
      <c r="AC2358"/>
      <c r="AD2358"/>
      <c r="AE2358"/>
      <c r="AF2358"/>
      <c r="AG2358"/>
      <c r="AH2358"/>
      <c r="AI2358"/>
      <c r="AJ2358"/>
      <c r="AK2358"/>
      <c r="AL2358"/>
      <c r="AM2358"/>
      <c r="AN2358"/>
      <c r="AO2358"/>
      <c r="AP2358"/>
      <c r="AQ2358"/>
      <c r="AR2358"/>
      <c r="AS2358"/>
      <c r="AT2358"/>
      <c r="AU2358"/>
      <c r="AV2358"/>
      <c r="AW2358"/>
      <c r="AX2358"/>
      <c r="AY2358"/>
      <c r="AZ2358"/>
      <c r="BA2358"/>
      <c r="BB2358"/>
      <c r="BC2358"/>
      <c r="BD2358"/>
      <c r="BE2358"/>
      <c r="BF2358"/>
      <c r="BG2358"/>
      <c r="BH2358"/>
      <c r="BI2358"/>
      <c r="BJ2358"/>
      <c r="BK2358"/>
      <c r="BL2358"/>
      <c r="BM2358"/>
      <c r="BN2358"/>
      <c r="BO2358"/>
    </row>
    <row r="2359" spans="1:67" ht="15" x14ac:dyDescent="0.25">
      <c r="A2359" s="245" t="s">
        <v>4831</v>
      </c>
      <c r="B2359" s="245" t="s">
        <v>4830</v>
      </c>
      <c r="C2359" s="245" t="s">
        <v>5109</v>
      </c>
      <c r="D2359" s="245" t="s">
        <v>5108</v>
      </c>
      <c r="E2359" s="246" t="s">
        <v>44</v>
      </c>
      <c r="F2359" s="245" t="s">
        <v>44</v>
      </c>
      <c r="G2359" s="245" t="s">
        <v>11626</v>
      </c>
      <c r="H2359" s="245" t="s">
        <v>11627</v>
      </c>
      <c r="I2359" s="245" t="s">
        <v>11</v>
      </c>
      <c r="J2359" s="245" t="s">
        <v>59</v>
      </c>
      <c r="K2359" s="246" t="s">
        <v>23796</v>
      </c>
      <c r="L2359" s="245" t="s">
        <v>568</v>
      </c>
      <c r="M2359"/>
      <c r="N2359"/>
      <c r="O2359"/>
      <c r="P2359"/>
      <c r="Q2359"/>
      <c r="R2359"/>
      <c r="S2359"/>
      <c r="T2359"/>
      <c r="U2359"/>
      <c r="V2359"/>
      <c r="W2359"/>
      <c r="X2359"/>
      <c r="Y2359"/>
      <c r="Z2359"/>
      <c r="AA2359"/>
      <c r="AB2359"/>
      <c r="AC2359"/>
      <c r="AD2359"/>
      <c r="AE2359"/>
      <c r="AF2359"/>
      <c r="AG2359"/>
      <c r="AH2359"/>
      <c r="AI2359"/>
      <c r="AJ2359"/>
      <c r="AK2359"/>
      <c r="AL2359"/>
      <c r="AM2359"/>
      <c r="AN2359"/>
      <c r="AO2359"/>
      <c r="AP2359"/>
      <c r="AQ2359"/>
      <c r="AR2359"/>
      <c r="AS2359"/>
      <c r="AT2359"/>
      <c r="AU2359"/>
      <c r="AV2359"/>
      <c r="AW2359"/>
      <c r="AX2359"/>
      <c r="AY2359"/>
      <c r="AZ2359"/>
      <c r="BA2359"/>
      <c r="BB2359"/>
      <c r="BC2359"/>
      <c r="BD2359"/>
      <c r="BE2359"/>
      <c r="BF2359"/>
      <c r="BG2359"/>
      <c r="BH2359"/>
      <c r="BI2359"/>
      <c r="BJ2359"/>
      <c r="BK2359"/>
      <c r="BL2359"/>
      <c r="BM2359"/>
      <c r="BN2359"/>
      <c r="BO2359"/>
    </row>
    <row r="2360" spans="1:67" ht="15" x14ac:dyDescent="0.25">
      <c r="A2360" s="245" t="s">
        <v>4831</v>
      </c>
      <c r="B2360" s="245" t="s">
        <v>4830</v>
      </c>
      <c r="C2360" s="245" t="s">
        <v>5109</v>
      </c>
      <c r="D2360" s="245" t="s">
        <v>5108</v>
      </c>
      <c r="E2360" s="246" t="s">
        <v>44</v>
      </c>
      <c r="F2360" s="245" t="s">
        <v>44</v>
      </c>
      <c r="G2360" s="245" t="s">
        <v>11628</v>
      </c>
      <c r="H2360" s="245" t="s">
        <v>11629</v>
      </c>
      <c r="I2360" s="245" t="s">
        <v>11</v>
      </c>
      <c r="J2360" s="245" t="s">
        <v>59</v>
      </c>
      <c r="K2360" s="246" t="s">
        <v>23797</v>
      </c>
      <c r="L2360" s="245" t="s">
        <v>568</v>
      </c>
      <c r="M2360"/>
      <c r="N2360"/>
      <c r="O2360"/>
      <c r="P2360"/>
      <c r="Q2360"/>
      <c r="R2360"/>
      <c r="S2360"/>
      <c r="T2360"/>
      <c r="U2360"/>
      <c r="V2360"/>
      <c r="W2360"/>
      <c r="X2360"/>
      <c r="Y2360"/>
      <c r="Z2360"/>
      <c r="AA2360"/>
      <c r="AB2360"/>
      <c r="AC2360"/>
      <c r="AD2360"/>
      <c r="AE2360"/>
      <c r="AF2360"/>
      <c r="AG2360"/>
      <c r="AH2360"/>
      <c r="AI2360"/>
      <c r="AJ2360"/>
      <c r="AK2360"/>
      <c r="AL2360"/>
      <c r="AM2360"/>
      <c r="AN2360"/>
      <c r="AO2360"/>
      <c r="AP2360"/>
      <c r="AQ2360"/>
      <c r="AR2360"/>
      <c r="AS2360"/>
      <c r="AT2360"/>
      <c r="AU2360"/>
      <c r="AV2360"/>
      <c r="AW2360"/>
      <c r="AX2360"/>
      <c r="AY2360"/>
      <c r="AZ2360"/>
      <c r="BA2360"/>
      <c r="BB2360"/>
      <c r="BC2360"/>
      <c r="BD2360"/>
      <c r="BE2360"/>
      <c r="BF2360"/>
      <c r="BG2360"/>
      <c r="BH2360"/>
      <c r="BI2360"/>
      <c r="BJ2360"/>
      <c r="BK2360"/>
      <c r="BL2360"/>
      <c r="BM2360"/>
      <c r="BN2360"/>
      <c r="BO2360"/>
    </row>
    <row r="2361" spans="1:67" ht="15" x14ac:dyDescent="0.25">
      <c r="A2361" s="245" t="s">
        <v>4831</v>
      </c>
      <c r="B2361" s="245" t="s">
        <v>4830</v>
      </c>
      <c r="C2361" s="245" t="s">
        <v>5109</v>
      </c>
      <c r="D2361" s="245" t="s">
        <v>5108</v>
      </c>
      <c r="E2361" s="246" t="s">
        <v>44</v>
      </c>
      <c r="F2361" s="245" t="s">
        <v>44</v>
      </c>
      <c r="G2361" s="245" t="s">
        <v>11631</v>
      </c>
      <c r="H2361" s="245" t="s">
        <v>11632</v>
      </c>
      <c r="I2361" s="245" t="s">
        <v>11</v>
      </c>
      <c r="J2361" s="245" t="s">
        <v>59</v>
      </c>
      <c r="K2361" s="246" t="s">
        <v>23798</v>
      </c>
      <c r="L2361" s="245" t="s">
        <v>568</v>
      </c>
      <c r="M2361"/>
      <c r="N2361"/>
      <c r="O2361"/>
      <c r="P2361"/>
      <c r="Q2361"/>
      <c r="R2361"/>
      <c r="S2361"/>
      <c r="T2361"/>
      <c r="U2361"/>
      <c r="V2361"/>
      <c r="W2361"/>
      <c r="X2361"/>
      <c r="Y2361"/>
      <c r="Z2361"/>
      <c r="AA2361"/>
      <c r="AB2361"/>
      <c r="AC2361"/>
      <c r="AD2361"/>
      <c r="AE2361"/>
      <c r="AF2361"/>
      <c r="AG2361"/>
      <c r="AH2361"/>
      <c r="AI2361"/>
      <c r="AJ2361"/>
      <c r="AK2361"/>
      <c r="AL2361"/>
      <c r="AM2361"/>
      <c r="AN2361"/>
      <c r="AO2361"/>
      <c r="AP2361"/>
      <c r="AQ2361"/>
      <c r="AR2361"/>
      <c r="AS2361"/>
      <c r="AT2361"/>
      <c r="AU2361"/>
      <c r="AV2361"/>
      <c r="AW2361"/>
      <c r="AX2361"/>
      <c r="AY2361"/>
      <c r="AZ2361"/>
      <c r="BA2361"/>
      <c r="BB2361"/>
      <c r="BC2361"/>
      <c r="BD2361"/>
      <c r="BE2361"/>
      <c r="BF2361"/>
      <c r="BG2361"/>
      <c r="BH2361"/>
      <c r="BI2361"/>
      <c r="BJ2361"/>
      <c r="BK2361"/>
      <c r="BL2361"/>
      <c r="BM2361"/>
      <c r="BN2361"/>
      <c r="BO2361"/>
    </row>
    <row r="2362" spans="1:67" ht="15" x14ac:dyDescent="0.25">
      <c r="A2362" s="245" t="s">
        <v>4831</v>
      </c>
      <c r="B2362" s="245" t="s">
        <v>4830</v>
      </c>
      <c r="C2362" s="245" t="s">
        <v>5109</v>
      </c>
      <c r="D2362" s="245" t="s">
        <v>5108</v>
      </c>
      <c r="E2362" s="246" t="s">
        <v>44</v>
      </c>
      <c r="F2362" s="245" t="s">
        <v>44</v>
      </c>
      <c r="G2362" s="245" t="s">
        <v>11633</v>
      </c>
      <c r="H2362" s="245" t="s">
        <v>11634</v>
      </c>
      <c r="I2362" s="245" t="s">
        <v>11</v>
      </c>
      <c r="J2362" s="245" t="s">
        <v>59</v>
      </c>
      <c r="K2362" s="246" t="s">
        <v>23799</v>
      </c>
      <c r="L2362" s="245" t="s">
        <v>568</v>
      </c>
      <c r="M2362"/>
      <c r="N2362"/>
      <c r="O2362"/>
      <c r="P2362"/>
      <c r="Q2362"/>
      <c r="R2362"/>
      <c r="S2362"/>
      <c r="T2362"/>
      <c r="U2362"/>
      <c r="V2362"/>
      <c r="W2362"/>
      <c r="X2362"/>
      <c r="Y2362"/>
      <c r="Z2362"/>
      <c r="AA2362"/>
      <c r="AB2362"/>
      <c r="AC2362"/>
      <c r="AD2362"/>
      <c r="AE2362"/>
      <c r="AF2362"/>
      <c r="AG2362"/>
      <c r="AH2362"/>
      <c r="AI2362"/>
      <c r="AJ2362"/>
      <c r="AK2362"/>
      <c r="AL2362"/>
      <c r="AM2362"/>
      <c r="AN2362"/>
      <c r="AO2362"/>
      <c r="AP2362"/>
      <c r="AQ2362"/>
      <c r="AR2362"/>
      <c r="AS2362"/>
      <c r="AT2362"/>
      <c r="AU2362"/>
      <c r="AV2362"/>
      <c r="AW2362"/>
      <c r="AX2362"/>
      <c r="AY2362"/>
      <c r="AZ2362"/>
      <c r="BA2362"/>
      <c r="BB2362"/>
      <c r="BC2362"/>
      <c r="BD2362"/>
      <c r="BE2362"/>
      <c r="BF2362"/>
      <c r="BG2362"/>
      <c r="BH2362"/>
      <c r="BI2362"/>
      <c r="BJ2362"/>
      <c r="BK2362"/>
      <c r="BL2362"/>
      <c r="BM2362"/>
      <c r="BN2362"/>
      <c r="BO2362"/>
    </row>
    <row r="2363" spans="1:67" ht="15" x14ac:dyDescent="0.25">
      <c r="A2363" s="245" t="s">
        <v>4831</v>
      </c>
      <c r="B2363" s="245" t="s">
        <v>4830</v>
      </c>
      <c r="C2363" s="245" t="s">
        <v>5109</v>
      </c>
      <c r="D2363" s="245" t="s">
        <v>5108</v>
      </c>
      <c r="E2363" s="246" t="s">
        <v>44</v>
      </c>
      <c r="F2363" s="245" t="s">
        <v>44</v>
      </c>
      <c r="G2363" s="245" t="s">
        <v>11635</v>
      </c>
      <c r="H2363" s="245" t="s">
        <v>11636</v>
      </c>
      <c r="I2363" s="245" t="s">
        <v>11</v>
      </c>
      <c r="J2363" s="245" t="s">
        <v>59</v>
      </c>
      <c r="K2363" s="246" t="s">
        <v>23800</v>
      </c>
      <c r="L2363" s="245" t="s">
        <v>568</v>
      </c>
      <c r="M2363"/>
      <c r="N2363"/>
      <c r="O2363"/>
      <c r="P2363"/>
      <c r="Q2363"/>
      <c r="R2363"/>
      <c r="S2363"/>
      <c r="T2363"/>
      <c r="U2363"/>
      <c r="V2363"/>
      <c r="W2363"/>
      <c r="X2363"/>
      <c r="Y2363"/>
      <c r="Z2363"/>
      <c r="AA2363"/>
      <c r="AB2363"/>
      <c r="AC2363"/>
      <c r="AD2363"/>
      <c r="AE2363"/>
      <c r="AF2363"/>
      <c r="AG2363"/>
      <c r="AH2363"/>
      <c r="AI2363"/>
      <c r="AJ2363"/>
      <c r="AK2363"/>
      <c r="AL2363"/>
      <c r="AM2363"/>
      <c r="AN2363"/>
      <c r="AO2363"/>
      <c r="AP2363"/>
      <c r="AQ2363"/>
      <c r="AR2363"/>
      <c r="AS2363"/>
      <c r="AT2363"/>
      <c r="AU2363"/>
      <c r="AV2363"/>
      <c r="AW2363"/>
      <c r="AX2363"/>
      <c r="AY2363"/>
      <c r="AZ2363"/>
      <c r="BA2363"/>
      <c r="BB2363"/>
      <c r="BC2363"/>
      <c r="BD2363"/>
      <c r="BE2363"/>
      <c r="BF2363"/>
      <c r="BG2363"/>
      <c r="BH2363"/>
      <c r="BI2363"/>
      <c r="BJ2363"/>
      <c r="BK2363"/>
      <c r="BL2363"/>
      <c r="BM2363"/>
      <c r="BN2363"/>
      <c r="BO2363"/>
    </row>
    <row r="2364" spans="1:67" ht="15" x14ac:dyDescent="0.25">
      <c r="A2364" s="245" t="s">
        <v>4831</v>
      </c>
      <c r="B2364" s="245" t="s">
        <v>4830</v>
      </c>
      <c r="C2364" s="245" t="s">
        <v>5109</v>
      </c>
      <c r="D2364" s="245" t="s">
        <v>5108</v>
      </c>
      <c r="E2364" s="246" t="s">
        <v>44</v>
      </c>
      <c r="F2364" s="245" t="s">
        <v>44</v>
      </c>
      <c r="G2364" s="245" t="s">
        <v>11637</v>
      </c>
      <c r="H2364" s="245" t="s">
        <v>11638</v>
      </c>
      <c r="I2364" s="245" t="s">
        <v>11</v>
      </c>
      <c r="J2364" s="245" t="s">
        <v>59</v>
      </c>
      <c r="K2364" s="246" t="s">
        <v>23801</v>
      </c>
      <c r="L2364" s="245" t="s">
        <v>568</v>
      </c>
      <c r="M2364"/>
      <c r="N2364"/>
      <c r="O2364"/>
      <c r="P2364"/>
      <c r="Q2364"/>
      <c r="R2364"/>
      <c r="S2364"/>
      <c r="T2364"/>
      <c r="U2364"/>
      <c r="V2364"/>
      <c r="W2364"/>
      <c r="X2364"/>
      <c r="Y2364"/>
      <c r="Z2364"/>
      <c r="AA2364"/>
      <c r="AB2364"/>
      <c r="AC2364"/>
      <c r="AD2364"/>
      <c r="AE2364"/>
      <c r="AF2364"/>
      <c r="AG2364"/>
      <c r="AH2364"/>
      <c r="AI2364"/>
      <c r="AJ2364"/>
      <c r="AK2364"/>
      <c r="AL2364"/>
      <c r="AM2364"/>
      <c r="AN2364"/>
      <c r="AO2364"/>
      <c r="AP2364"/>
      <c r="AQ2364"/>
      <c r="AR2364"/>
      <c r="AS2364"/>
      <c r="AT2364"/>
      <c r="AU2364"/>
      <c r="AV2364"/>
      <c r="AW2364"/>
      <c r="AX2364"/>
      <c r="AY2364"/>
      <c r="AZ2364"/>
      <c r="BA2364"/>
      <c r="BB2364"/>
      <c r="BC2364"/>
      <c r="BD2364"/>
      <c r="BE2364"/>
      <c r="BF2364"/>
      <c r="BG2364"/>
      <c r="BH2364"/>
      <c r="BI2364"/>
      <c r="BJ2364"/>
      <c r="BK2364"/>
      <c r="BL2364"/>
      <c r="BM2364"/>
      <c r="BN2364"/>
      <c r="BO2364"/>
    </row>
    <row r="2365" spans="1:67" ht="15" x14ac:dyDescent="0.25">
      <c r="A2365" s="245" t="s">
        <v>4831</v>
      </c>
      <c r="B2365" s="245" t="s">
        <v>4830</v>
      </c>
      <c r="C2365" s="245" t="s">
        <v>5109</v>
      </c>
      <c r="D2365" s="245" t="s">
        <v>5108</v>
      </c>
      <c r="E2365" s="246" t="s">
        <v>44</v>
      </c>
      <c r="F2365" s="245" t="s">
        <v>44</v>
      </c>
      <c r="G2365" s="245" t="s">
        <v>11639</v>
      </c>
      <c r="H2365" s="245" t="s">
        <v>11640</v>
      </c>
      <c r="I2365" s="245" t="s">
        <v>11</v>
      </c>
      <c r="J2365" s="245" t="s">
        <v>59</v>
      </c>
      <c r="K2365" s="246" t="s">
        <v>12815</v>
      </c>
      <c r="L2365" s="245" t="s">
        <v>568</v>
      </c>
      <c r="M2365"/>
      <c r="N2365"/>
      <c r="O2365"/>
      <c r="P2365"/>
      <c r="Q2365"/>
      <c r="R2365"/>
      <c r="S2365"/>
      <c r="T2365"/>
      <c r="U2365"/>
      <c r="V2365"/>
      <c r="W2365"/>
      <c r="X2365"/>
      <c r="Y2365"/>
      <c r="Z2365"/>
      <c r="AA2365"/>
      <c r="AB2365"/>
      <c r="AC2365"/>
      <c r="AD2365"/>
      <c r="AE2365"/>
      <c r="AF2365"/>
      <c r="AG2365"/>
      <c r="AH2365"/>
      <c r="AI2365"/>
      <c r="AJ2365"/>
      <c r="AK2365"/>
      <c r="AL2365"/>
      <c r="AM2365"/>
      <c r="AN2365"/>
      <c r="AO2365"/>
      <c r="AP2365"/>
      <c r="AQ2365"/>
      <c r="AR2365"/>
      <c r="AS2365"/>
      <c r="AT2365"/>
      <c r="AU2365"/>
      <c r="AV2365"/>
      <c r="AW2365"/>
      <c r="AX2365"/>
      <c r="AY2365"/>
      <c r="AZ2365"/>
      <c r="BA2365"/>
      <c r="BB2365"/>
      <c r="BC2365"/>
      <c r="BD2365"/>
      <c r="BE2365"/>
      <c r="BF2365"/>
      <c r="BG2365"/>
      <c r="BH2365"/>
      <c r="BI2365"/>
      <c r="BJ2365"/>
      <c r="BK2365"/>
      <c r="BL2365"/>
      <c r="BM2365"/>
      <c r="BN2365"/>
      <c r="BO2365"/>
    </row>
    <row r="2366" spans="1:67" ht="15" x14ac:dyDescent="0.25">
      <c r="A2366" s="245" t="s">
        <v>4831</v>
      </c>
      <c r="B2366" s="245" t="s">
        <v>4830</v>
      </c>
      <c r="C2366" s="245" t="s">
        <v>5109</v>
      </c>
      <c r="D2366" s="245" t="s">
        <v>5108</v>
      </c>
      <c r="E2366" s="246" t="s">
        <v>44</v>
      </c>
      <c r="F2366" s="245" t="s">
        <v>44</v>
      </c>
      <c r="G2366" s="245" t="s">
        <v>11641</v>
      </c>
      <c r="H2366" s="245" t="s">
        <v>11642</v>
      </c>
      <c r="I2366" s="245" t="s">
        <v>11</v>
      </c>
      <c r="J2366" s="245" t="s">
        <v>59</v>
      </c>
      <c r="K2366" s="246" t="s">
        <v>23802</v>
      </c>
      <c r="L2366" s="245" t="s">
        <v>568</v>
      </c>
      <c r="M2366"/>
      <c r="N2366"/>
      <c r="O2366"/>
      <c r="P2366"/>
      <c r="Q2366"/>
      <c r="R2366"/>
      <c r="S2366"/>
      <c r="T2366"/>
      <c r="U2366"/>
      <c r="V2366"/>
      <c r="W2366"/>
      <c r="X2366"/>
      <c r="Y2366"/>
      <c r="Z2366"/>
      <c r="AA2366"/>
      <c r="AB2366"/>
      <c r="AC2366"/>
      <c r="AD2366"/>
      <c r="AE2366"/>
      <c r="AF2366"/>
      <c r="AG2366"/>
      <c r="AH2366"/>
      <c r="AI2366"/>
      <c r="AJ2366"/>
      <c r="AK2366"/>
      <c r="AL2366"/>
      <c r="AM2366"/>
      <c r="AN2366"/>
      <c r="AO2366"/>
      <c r="AP2366"/>
      <c r="AQ2366"/>
      <c r="AR2366"/>
      <c r="AS2366"/>
      <c r="AT2366"/>
      <c r="AU2366"/>
      <c r="AV2366"/>
      <c r="AW2366"/>
      <c r="AX2366"/>
      <c r="AY2366"/>
      <c r="AZ2366"/>
      <c r="BA2366"/>
      <c r="BB2366"/>
      <c r="BC2366"/>
      <c r="BD2366"/>
      <c r="BE2366"/>
      <c r="BF2366"/>
      <c r="BG2366"/>
      <c r="BH2366"/>
      <c r="BI2366"/>
      <c r="BJ2366"/>
      <c r="BK2366"/>
      <c r="BL2366"/>
      <c r="BM2366"/>
      <c r="BN2366"/>
      <c r="BO2366"/>
    </row>
    <row r="2367" spans="1:67" ht="15" x14ac:dyDescent="0.25">
      <c r="A2367" s="245" t="s">
        <v>4831</v>
      </c>
      <c r="B2367" s="245" t="s">
        <v>4830</v>
      </c>
      <c r="C2367" s="245" t="s">
        <v>5109</v>
      </c>
      <c r="D2367" s="245" t="s">
        <v>5108</v>
      </c>
      <c r="E2367" s="246" t="s">
        <v>44</v>
      </c>
      <c r="F2367" s="245" t="s">
        <v>44</v>
      </c>
      <c r="G2367" s="245" t="s">
        <v>11643</v>
      </c>
      <c r="H2367" s="245" t="s">
        <v>11644</v>
      </c>
      <c r="I2367" s="245" t="s">
        <v>11</v>
      </c>
      <c r="J2367" s="245" t="s">
        <v>59</v>
      </c>
      <c r="K2367" s="246" t="s">
        <v>23803</v>
      </c>
      <c r="L2367" s="245" t="s">
        <v>568</v>
      </c>
      <c r="M2367"/>
      <c r="N2367"/>
      <c r="O2367"/>
      <c r="P2367"/>
      <c r="Q2367"/>
      <c r="R2367"/>
      <c r="S2367"/>
      <c r="T2367"/>
      <c r="U2367"/>
      <c r="V2367"/>
      <c r="W2367"/>
      <c r="X2367"/>
      <c r="Y2367"/>
      <c r="Z2367"/>
      <c r="AA2367"/>
      <c r="AB2367"/>
      <c r="AC2367"/>
      <c r="AD2367"/>
      <c r="AE2367"/>
      <c r="AF2367"/>
      <c r="AG2367"/>
      <c r="AH2367"/>
      <c r="AI2367"/>
      <c r="AJ2367"/>
      <c r="AK2367"/>
      <c r="AL2367"/>
      <c r="AM2367"/>
      <c r="AN2367"/>
      <c r="AO2367"/>
      <c r="AP2367"/>
      <c r="AQ2367"/>
      <c r="AR2367"/>
      <c r="AS2367"/>
      <c r="AT2367"/>
      <c r="AU2367"/>
      <c r="AV2367"/>
      <c r="AW2367"/>
      <c r="AX2367"/>
      <c r="AY2367"/>
      <c r="AZ2367"/>
      <c r="BA2367"/>
      <c r="BB2367"/>
      <c r="BC2367"/>
      <c r="BD2367"/>
      <c r="BE2367"/>
      <c r="BF2367"/>
      <c r="BG2367"/>
      <c r="BH2367"/>
      <c r="BI2367"/>
      <c r="BJ2367"/>
      <c r="BK2367"/>
      <c r="BL2367"/>
      <c r="BM2367"/>
      <c r="BN2367"/>
      <c r="BO2367"/>
    </row>
    <row r="2368" spans="1:67" ht="15" x14ac:dyDescent="0.25">
      <c r="A2368" s="245" t="s">
        <v>4831</v>
      </c>
      <c r="B2368" s="245" t="s">
        <v>4830</v>
      </c>
      <c r="C2368" s="245" t="s">
        <v>5109</v>
      </c>
      <c r="D2368" s="245" t="s">
        <v>5108</v>
      </c>
      <c r="E2368" s="246" t="s">
        <v>44</v>
      </c>
      <c r="F2368" s="245" t="s">
        <v>44</v>
      </c>
      <c r="G2368" s="245" t="s">
        <v>11645</v>
      </c>
      <c r="H2368" s="245" t="s">
        <v>11646</v>
      </c>
      <c r="I2368" s="245" t="s">
        <v>11</v>
      </c>
      <c r="J2368" s="245" t="s">
        <v>59</v>
      </c>
      <c r="K2368" s="246" t="s">
        <v>23804</v>
      </c>
      <c r="L2368" s="245" t="s">
        <v>568</v>
      </c>
      <c r="M2368"/>
      <c r="N2368"/>
      <c r="O2368"/>
      <c r="P2368"/>
      <c r="Q2368"/>
      <c r="R2368"/>
      <c r="S2368"/>
      <c r="T2368"/>
      <c r="U2368"/>
      <c r="V2368"/>
      <c r="W2368"/>
      <c r="X2368"/>
      <c r="Y2368"/>
      <c r="Z2368"/>
      <c r="AA2368"/>
      <c r="AB2368"/>
      <c r="AC2368"/>
      <c r="AD2368"/>
      <c r="AE2368"/>
      <c r="AF2368"/>
      <c r="AG2368"/>
      <c r="AH2368"/>
      <c r="AI2368"/>
      <c r="AJ2368"/>
      <c r="AK2368"/>
      <c r="AL2368"/>
      <c r="AM2368"/>
      <c r="AN2368"/>
      <c r="AO2368"/>
      <c r="AP2368"/>
      <c r="AQ2368"/>
      <c r="AR2368"/>
      <c r="AS2368"/>
      <c r="AT2368"/>
      <c r="AU2368"/>
      <c r="AV2368"/>
      <c r="AW2368"/>
      <c r="AX2368"/>
      <c r="AY2368"/>
      <c r="AZ2368"/>
      <c r="BA2368"/>
      <c r="BB2368"/>
      <c r="BC2368"/>
      <c r="BD2368"/>
      <c r="BE2368"/>
      <c r="BF2368"/>
      <c r="BG2368"/>
      <c r="BH2368"/>
      <c r="BI2368"/>
      <c r="BJ2368"/>
      <c r="BK2368"/>
      <c r="BL2368"/>
      <c r="BM2368"/>
      <c r="BN2368"/>
      <c r="BO2368"/>
    </row>
    <row r="2369" spans="1:67" ht="15" x14ac:dyDescent="0.25">
      <c r="A2369" s="245" t="s">
        <v>4831</v>
      </c>
      <c r="B2369" s="245" t="s">
        <v>4830</v>
      </c>
      <c r="C2369" s="245" t="s">
        <v>5109</v>
      </c>
      <c r="D2369" s="245" t="s">
        <v>5108</v>
      </c>
      <c r="E2369" s="246" t="s">
        <v>44</v>
      </c>
      <c r="F2369" s="245" t="s">
        <v>44</v>
      </c>
      <c r="G2369" s="245" t="s">
        <v>11647</v>
      </c>
      <c r="H2369" s="245" t="s">
        <v>11648</v>
      </c>
      <c r="I2369" s="245" t="s">
        <v>11</v>
      </c>
      <c r="J2369" s="245" t="s">
        <v>59</v>
      </c>
      <c r="K2369" s="246" t="s">
        <v>23805</v>
      </c>
      <c r="L2369" s="245" t="s">
        <v>568</v>
      </c>
      <c r="M2369"/>
      <c r="N2369"/>
      <c r="O2369"/>
      <c r="P2369"/>
      <c r="Q2369"/>
      <c r="R2369"/>
      <c r="S2369"/>
      <c r="T2369"/>
      <c r="U2369"/>
      <c r="V2369"/>
      <c r="W2369"/>
      <c r="X2369"/>
      <c r="Y2369"/>
      <c r="Z2369"/>
      <c r="AA2369"/>
      <c r="AB2369"/>
      <c r="AC2369"/>
      <c r="AD2369"/>
      <c r="AE2369"/>
      <c r="AF2369"/>
      <c r="AG2369"/>
      <c r="AH2369"/>
      <c r="AI2369"/>
      <c r="AJ2369"/>
      <c r="AK2369"/>
      <c r="AL2369"/>
      <c r="AM2369"/>
      <c r="AN2369"/>
      <c r="AO2369"/>
      <c r="AP2369"/>
      <c r="AQ2369"/>
      <c r="AR2369"/>
      <c r="AS2369"/>
      <c r="AT2369"/>
      <c r="AU2369"/>
      <c r="AV2369"/>
      <c r="AW2369"/>
      <c r="AX2369"/>
      <c r="AY2369"/>
      <c r="AZ2369"/>
      <c r="BA2369"/>
      <c r="BB2369"/>
      <c r="BC2369"/>
      <c r="BD2369"/>
      <c r="BE2369"/>
      <c r="BF2369"/>
      <c r="BG2369"/>
      <c r="BH2369"/>
      <c r="BI2369"/>
      <c r="BJ2369"/>
      <c r="BK2369"/>
      <c r="BL2369"/>
      <c r="BM2369"/>
      <c r="BN2369"/>
      <c r="BO2369"/>
    </row>
    <row r="2370" spans="1:67" ht="15" x14ac:dyDescent="0.25">
      <c r="A2370" s="245" t="s">
        <v>4831</v>
      </c>
      <c r="B2370" s="245" t="s">
        <v>4830</v>
      </c>
      <c r="C2370" s="245" t="s">
        <v>5109</v>
      </c>
      <c r="D2370" s="245" t="s">
        <v>5108</v>
      </c>
      <c r="E2370" s="246" t="s">
        <v>44</v>
      </c>
      <c r="F2370" s="245" t="s">
        <v>44</v>
      </c>
      <c r="G2370" s="245" t="s">
        <v>11649</v>
      </c>
      <c r="H2370" s="245" t="s">
        <v>11650</v>
      </c>
      <c r="I2370" s="245" t="s">
        <v>11</v>
      </c>
      <c r="J2370" s="245" t="s">
        <v>59</v>
      </c>
      <c r="K2370" s="246" t="s">
        <v>23788</v>
      </c>
      <c r="L2370" s="245" t="s">
        <v>568</v>
      </c>
      <c r="M2370"/>
      <c r="N2370"/>
      <c r="O2370"/>
      <c r="P2370"/>
      <c r="Q2370"/>
      <c r="R2370"/>
      <c r="S2370"/>
      <c r="T2370"/>
      <c r="U2370"/>
      <c r="V2370"/>
      <c r="W2370"/>
      <c r="X2370"/>
      <c r="Y2370"/>
      <c r="Z2370"/>
      <c r="AA2370"/>
      <c r="AB2370"/>
      <c r="AC2370"/>
      <c r="AD2370"/>
      <c r="AE2370"/>
      <c r="AF2370"/>
      <c r="AG2370"/>
      <c r="AH2370"/>
      <c r="AI2370"/>
      <c r="AJ2370"/>
      <c r="AK2370"/>
      <c r="AL2370"/>
      <c r="AM2370"/>
      <c r="AN2370"/>
      <c r="AO2370"/>
      <c r="AP2370"/>
      <c r="AQ2370"/>
      <c r="AR2370"/>
      <c r="AS2370"/>
      <c r="AT2370"/>
      <c r="AU2370"/>
      <c r="AV2370"/>
      <c r="AW2370"/>
      <c r="AX2370"/>
      <c r="AY2370"/>
      <c r="AZ2370"/>
      <c r="BA2370"/>
      <c r="BB2370"/>
      <c r="BC2370"/>
      <c r="BD2370"/>
      <c r="BE2370"/>
      <c r="BF2370"/>
      <c r="BG2370"/>
      <c r="BH2370"/>
      <c r="BI2370"/>
      <c r="BJ2370"/>
      <c r="BK2370"/>
      <c r="BL2370"/>
      <c r="BM2370"/>
      <c r="BN2370"/>
      <c r="BO2370"/>
    </row>
    <row r="2371" spans="1:67" ht="15" x14ac:dyDescent="0.25">
      <c r="A2371" s="245" t="s">
        <v>4831</v>
      </c>
      <c r="B2371" s="245" t="s">
        <v>4830</v>
      </c>
      <c r="C2371" s="245" t="s">
        <v>5109</v>
      </c>
      <c r="D2371" s="245" t="s">
        <v>5108</v>
      </c>
      <c r="E2371" s="246" t="s">
        <v>44</v>
      </c>
      <c r="F2371" s="245" t="s">
        <v>44</v>
      </c>
      <c r="G2371" s="245" t="s">
        <v>11652</v>
      </c>
      <c r="H2371" s="245" t="s">
        <v>11653</v>
      </c>
      <c r="I2371" s="245" t="s">
        <v>11</v>
      </c>
      <c r="J2371" s="245" t="s">
        <v>59</v>
      </c>
      <c r="K2371" s="246" t="s">
        <v>23806</v>
      </c>
      <c r="L2371" s="245" t="s">
        <v>568</v>
      </c>
      <c r="M2371"/>
      <c r="N2371"/>
      <c r="O2371"/>
      <c r="P2371"/>
      <c r="Q2371"/>
      <c r="R2371"/>
      <c r="S2371"/>
      <c r="T2371"/>
      <c r="U2371"/>
      <c r="V2371"/>
      <c r="W2371"/>
      <c r="X2371"/>
      <c r="Y2371"/>
      <c r="Z2371"/>
      <c r="AA2371"/>
      <c r="AB2371"/>
      <c r="AC2371"/>
      <c r="AD2371"/>
      <c r="AE2371"/>
      <c r="AF2371"/>
      <c r="AG2371"/>
      <c r="AH2371"/>
      <c r="AI2371"/>
      <c r="AJ2371"/>
      <c r="AK2371"/>
      <c r="AL2371"/>
      <c r="AM2371"/>
      <c r="AN2371"/>
      <c r="AO2371"/>
      <c r="AP2371"/>
      <c r="AQ2371"/>
      <c r="AR2371"/>
      <c r="AS2371"/>
      <c r="AT2371"/>
      <c r="AU2371"/>
      <c r="AV2371"/>
      <c r="AW2371"/>
      <c r="AX2371"/>
      <c r="AY2371"/>
      <c r="AZ2371"/>
      <c r="BA2371"/>
      <c r="BB2371"/>
      <c r="BC2371"/>
      <c r="BD2371"/>
      <c r="BE2371"/>
      <c r="BF2371"/>
      <c r="BG2371"/>
      <c r="BH2371"/>
      <c r="BI2371"/>
      <c r="BJ2371"/>
      <c r="BK2371"/>
      <c r="BL2371"/>
      <c r="BM2371"/>
      <c r="BN2371"/>
      <c r="BO2371"/>
    </row>
    <row r="2372" spans="1:67" ht="15" x14ac:dyDescent="0.25">
      <c r="A2372" s="245" t="s">
        <v>4831</v>
      </c>
      <c r="B2372" s="245" t="s">
        <v>4830</v>
      </c>
      <c r="C2372" s="245" t="s">
        <v>5109</v>
      </c>
      <c r="D2372" s="245" t="s">
        <v>5108</v>
      </c>
      <c r="E2372" s="246" t="s">
        <v>44</v>
      </c>
      <c r="F2372" s="245" t="s">
        <v>44</v>
      </c>
      <c r="G2372" s="245" t="s">
        <v>11654</v>
      </c>
      <c r="H2372" s="245" t="s">
        <v>11655</v>
      </c>
      <c r="I2372" s="245" t="s">
        <v>11</v>
      </c>
      <c r="J2372" s="245" t="s">
        <v>59</v>
      </c>
      <c r="K2372" s="246" t="s">
        <v>23807</v>
      </c>
      <c r="L2372" s="245" t="s">
        <v>568</v>
      </c>
      <c r="M2372"/>
      <c r="N2372"/>
      <c r="O2372"/>
      <c r="P2372"/>
      <c r="Q2372"/>
      <c r="R2372"/>
      <c r="S2372"/>
      <c r="T2372"/>
      <c r="U2372"/>
      <c r="V2372"/>
      <c r="W2372"/>
      <c r="X2372"/>
      <c r="Y2372"/>
      <c r="Z2372"/>
      <c r="AA2372"/>
      <c r="AB2372"/>
      <c r="AC2372"/>
      <c r="AD2372"/>
      <c r="AE2372"/>
      <c r="AF2372"/>
      <c r="AG2372"/>
      <c r="AH2372"/>
      <c r="AI2372"/>
      <c r="AJ2372"/>
      <c r="AK2372"/>
      <c r="AL2372"/>
      <c r="AM2372"/>
      <c r="AN2372"/>
      <c r="AO2372"/>
      <c r="AP2372"/>
      <c r="AQ2372"/>
      <c r="AR2372"/>
      <c r="AS2372"/>
      <c r="AT2372"/>
      <c r="AU2372"/>
      <c r="AV2372"/>
      <c r="AW2372"/>
      <c r="AX2372"/>
      <c r="AY2372"/>
      <c r="AZ2372"/>
      <c r="BA2372"/>
      <c r="BB2372"/>
      <c r="BC2372"/>
      <c r="BD2372"/>
      <c r="BE2372"/>
      <c r="BF2372"/>
      <c r="BG2372"/>
      <c r="BH2372"/>
      <c r="BI2372"/>
      <c r="BJ2372"/>
      <c r="BK2372"/>
      <c r="BL2372"/>
      <c r="BM2372"/>
      <c r="BN2372"/>
      <c r="BO2372"/>
    </row>
    <row r="2373" spans="1:67" ht="15" x14ac:dyDescent="0.25">
      <c r="A2373" s="245" t="s">
        <v>4831</v>
      </c>
      <c r="B2373" s="245" t="s">
        <v>4830</v>
      </c>
      <c r="C2373" s="245" t="s">
        <v>5109</v>
      </c>
      <c r="D2373" s="245" t="s">
        <v>5108</v>
      </c>
      <c r="E2373" s="246" t="s">
        <v>44</v>
      </c>
      <c r="F2373" s="245" t="s">
        <v>44</v>
      </c>
      <c r="G2373" s="245" t="s">
        <v>11656</v>
      </c>
      <c r="H2373" s="245" t="s">
        <v>11657</v>
      </c>
      <c r="I2373" s="245" t="s">
        <v>11</v>
      </c>
      <c r="J2373" s="245" t="s">
        <v>59</v>
      </c>
      <c r="K2373" s="246" t="s">
        <v>23808</v>
      </c>
      <c r="L2373" s="245" t="s">
        <v>568</v>
      </c>
      <c r="M2373"/>
      <c r="N2373"/>
      <c r="O2373"/>
      <c r="P2373"/>
      <c r="Q2373"/>
      <c r="R2373"/>
      <c r="S2373"/>
      <c r="T2373"/>
      <c r="U2373"/>
      <c r="V2373"/>
      <c r="W2373"/>
      <c r="X2373"/>
      <c r="Y2373"/>
      <c r="Z2373"/>
      <c r="AA2373"/>
      <c r="AB2373"/>
      <c r="AC2373"/>
      <c r="AD2373"/>
      <c r="AE2373"/>
      <c r="AF2373"/>
      <c r="AG2373"/>
      <c r="AH2373"/>
      <c r="AI2373"/>
      <c r="AJ2373"/>
      <c r="AK2373"/>
      <c r="AL2373"/>
      <c r="AM2373"/>
      <c r="AN2373"/>
      <c r="AO2373"/>
      <c r="AP2373"/>
      <c r="AQ2373"/>
      <c r="AR2373"/>
      <c r="AS2373"/>
      <c r="AT2373"/>
      <c r="AU2373"/>
      <c r="AV2373"/>
      <c r="AW2373"/>
      <c r="AX2373"/>
      <c r="AY2373"/>
      <c r="AZ2373"/>
      <c r="BA2373"/>
      <c r="BB2373"/>
      <c r="BC2373"/>
      <c r="BD2373"/>
      <c r="BE2373"/>
      <c r="BF2373"/>
      <c r="BG2373"/>
      <c r="BH2373"/>
      <c r="BI2373"/>
      <c r="BJ2373"/>
      <c r="BK2373"/>
      <c r="BL2373"/>
      <c r="BM2373"/>
      <c r="BN2373"/>
      <c r="BO2373"/>
    </row>
    <row r="2374" spans="1:67" ht="15" x14ac:dyDescent="0.25">
      <c r="A2374" s="245" t="s">
        <v>4831</v>
      </c>
      <c r="B2374" s="245" t="s">
        <v>4830</v>
      </c>
      <c r="C2374" s="245" t="s">
        <v>5109</v>
      </c>
      <c r="D2374" s="245" t="s">
        <v>5108</v>
      </c>
      <c r="E2374" s="246" t="s">
        <v>44</v>
      </c>
      <c r="F2374" s="245" t="s">
        <v>44</v>
      </c>
      <c r="G2374" s="245" t="s">
        <v>11658</v>
      </c>
      <c r="H2374" s="245" t="s">
        <v>11659</v>
      </c>
      <c r="I2374" s="245" t="s">
        <v>11</v>
      </c>
      <c r="J2374" s="245" t="s">
        <v>59</v>
      </c>
      <c r="K2374" s="246" t="s">
        <v>23809</v>
      </c>
      <c r="L2374" s="245" t="s">
        <v>568</v>
      </c>
      <c r="M2374"/>
      <c r="N2374"/>
      <c r="O2374"/>
      <c r="P2374"/>
      <c r="Q2374"/>
      <c r="R2374"/>
      <c r="S2374"/>
      <c r="T2374"/>
      <c r="U2374"/>
      <c r="V2374"/>
      <c r="W2374"/>
      <c r="X2374"/>
      <c r="Y2374"/>
      <c r="Z2374"/>
      <c r="AA2374"/>
      <c r="AB2374"/>
      <c r="AC2374"/>
      <c r="AD2374"/>
      <c r="AE2374"/>
      <c r="AF2374"/>
      <c r="AG2374"/>
      <c r="AH2374"/>
      <c r="AI2374"/>
      <c r="AJ2374"/>
      <c r="AK2374"/>
      <c r="AL2374"/>
      <c r="AM2374"/>
      <c r="AN2374"/>
      <c r="AO2374"/>
      <c r="AP2374"/>
      <c r="AQ2374"/>
      <c r="AR2374"/>
      <c r="AS2374"/>
      <c r="AT2374"/>
      <c r="AU2374"/>
      <c r="AV2374"/>
      <c r="AW2374"/>
      <c r="AX2374"/>
      <c r="AY2374"/>
      <c r="AZ2374"/>
      <c r="BA2374"/>
      <c r="BB2374"/>
      <c r="BC2374"/>
      <c r="BD2374"/>
      <c r="BE2374"/>
      <c r="BF2374"/>
      <c r="BG2374"/>
      <c r="BH2374"/>
      <c r="BI2374"/>
      <c r="BJ2374"/>
      <c r="BK2374"/>
      <c r="BL2374"/>
      <c r="BM2374"/>
      <c r="BN2374"/>
      <c r="BO2374"/>
    </row>
    <row r="2375" spans="1:67" ht="15" x14ac:dyDescent="0.25">
      <c r="A2375" s="245" t="s">
        <v>4831</v>
      </c>
      <c r="B2375" s="245" t="s">
        <v>4830</v>
      </c>
      <c r="C2375" s="245" t="s">
        <v>5109</v>
      </c>
      <c r="D2375" s="245" t="s">
        <v>5108</v>
      </c>
      <c r="E2375" s="246" t="s">
        <v>44</v>
      </c>
      <c r="F2375" s="245" t="s">
        <v>44</v>
      </c>
      <c r="G2375" s="245" t="s">
        <v>11661</v>
      </c>
      <c r="H2375" s="245" t="s">
        <v>11662</v>
      </c>
      <c r="I2375" s="245" t="s">
        <v>11</v>
      </c>
      <c r="J2375" s="245" t="s">
        <v>59</v>
      </c>
      <c r="K2375" s="246" t="s">
        <v>23810</v>
      </c>
      <c r="L2375" s="245" t="s">
        <v>568</v>
      </c>
      <c r="M2375"/>
      <c r="N2375"/>
      <c r="O2375"/>
      <c r="P2375"/>
      <c r="Q2375"/>
      <c r="R2375"/>
      <c r="S2375"/>
      <c r="T2375"/>
      <c r="U2375"/>
      <c r="V2375"/>
      <c r="W2375"/>
      <c r="X2375"/>
      <c r="Y2375"/>
      <c r="Z2375"/>
      <c r="AA2375"/>
      <c r="AB2375"/>
      <c r="AC2375"/>
      <c r="AD2375"/>
      <c r="AE2375"/>
      <c r="AF2375"/>
      <c r="AG2375"/>
      <c r="AH2375"/>
      <c r="AI2375"/>
      <c r="AJ2375"/>
      <c r="AK2375"/>
      <c r="AL2375"/>
      <c r="AM2375"/>
      <c r="AN2375"/>
      <c r="AO2375"/>
      <c r="AP2375"/>
      <c r="AQ2375"/>
      <c r="AR2375"/>
      <c r="AS2375"/>
      <c r="AT2375"/>
      <c r="AU2375"/>
      <c r="AV2375"/>
      <c r="AW2375"/>
      <c r="AX2375"/>
      <c r="AY2375"/>
      <c r="AZ2375"/>
      <c r="BA2375"/>
      <c r="BB2375"/>
      <c r="BC2375"/>
      <c r="BD2375"/>
      <c r="BE2375"/>
      <c r="BF2375"/>
      <c r="BG2375"/>
      <c r="BH2375"/>
      <c r="BI2375"/>
      <c r="BJ2375"/>
      <c r="BK2375"/>
      <c r="BL2375"/>
      <c r="BM2375"/>
      <c r="BN2375"/>
      <c r="BO2375"/>
    </row>
    <row r="2376" spans="1:67" ht="15" x14ac:dyDescent="0.25">
      <c r="A2376" s="245" t="s">
        <v>4831</v>
      </c>
      <c r="B2376" s="245" t="s">
        <v>4830</v>
      </c>
      <c r="C2376" s="245" t="s">
        <v>5109</v>
      </c>
      <c r="D2376" s="245" t="s">
        <v>5108</v>
      </c>
      <c r="E2376" s="246" t="s">
        <v>44</v>
      </c>
      <c r="F2376" s="245" t="s">
        <v>44</v>
      </c>
      <c r="G2376" s="245" t="s">
        <v>11663</v>
      </c>
      <c r="H2376" s="245" t="s">
        <v>11664</v>
      </c>
      <c r="I2376" s="245" t="s">
        <v>11</v>
      </c>
      <c r="J2376" s="245" t="s">
        <v>59</v>
      </c>
      <c r="K2376" s="246" t="s">
        <v>23811</v>
      </c>
      <c r="L2376" s="245" t="s">
        <v>568</v>
      </c>
      <c r="M2376"/>
      <c r="N2376"/>
      <c r="O2376"/>
      <c r="P2376"/>
      <c r="Q2376"/>
      <c r="R2376"/>
      <c r="S2376"/>
      <c r="T2376"/>
      <c r="U2376"/>
      <c r="V2376"/>
      <c r="W2376"/>
      <c r="X2376"/>
      <c r="Y2376"/>
      <c r="Z2376"/>
      <c r="AA2376"/>
      <c r="AB2376"/>
      <c r="AC2376"/>
      <c r="AD2376"/>
      <c r="AE2376"/>
      <c r="AF2376"/>
      <c r="AG2376"/>
      <c r="AH2376"/>
      <c r="AI2376"/>
      <c r="AJ2376"/>
      <c r="AK2376"/>
      <c r="AL2376"/>
      <c r="AM2376"/>
      <c r="AN2376"/>
      <c r="AO2376"/>
      <c r="AP2376"/>
      <c r="AQ2376"/>
      <c r="AR2376"/>
      <c r="AS2376"/>
      <c r="AT2376"/>
      <c r="AU2376"/>
      <c r="AV2376"/>
      <c r="AW2376"/>
      <c r="AX2376"/>
      <c r="AY2376"/>
      <c r="AZ2376"/>
      <c r="BA2376"/>
      <c r="BB2376"/>
      <c r="BC2376"/>
      <c r="BD2376"/>
      <c r="BE2376"/>
      <c r="BF2376"/>
      <c r="BG2376"/>
      <c r="BH2376"/>
      <c r="BI2376"/>
      <c r="BJ2376"/>
      <c r="BK2376"/>
      <c r="BL2376"/>
      <c r="BM2376"/>
      <c r="BN2376"/>
      <c r="BO2376"/>
    </row>
    <row r="2377" spans="1:67" ht="15" x14ac:dyDescent="0.25">
      <c r="A2377" s="245" t="s">
        <v>4831</v>
      </c>
      <c r="B2377" s="245" t="s">
        <v>4830</v>
      </c>
      <c r="C2377" s="245" t="s">
        <v>5109</v>
      </c>
      <c r="D2377" s="245" t="s">
        <v>5108</v>
      </c>
      <c r="E2377" s="246" t="s">
        <v>44</v>
      </c>
      <c r="F2377" s="245" t="s">
        <v>44</v>
      </c>
      <c r="G2377" s="245" t="s">
        <v>11665</v>
      </c>
      <c r="H2377" s="245" t="s">
        <v>11666</v>
      </c>
      <c r="I2377" s="245" t="s">
        <v>11</v>
      </c>
      <c r="J2377" s="245" t="s">
        <v>59</v>
      </c>
      <c r="K2377" s="246" t="s">
        <v>23812</v>
      </c>
      <c r="L2377" s="245" t="s">
        <v>568</v>
      </c>
      <c r="M2377"/>
      <c r="N2377"/>
      <c r="O2377"/>
      <c r="P2377"/>
      <c r="Q2377"/>
      <c r="R2377"/>
      <c r="S2377"/>
      <c r="T2377"/>
      <c r="U2377"/>
      <c r="V2377"/>
      <c r="W2377"/>
      <c r="X2377"/>
      <c r="Y2377"/>
      <c r="Z2377"/>
      <c r="AA2377"/>
      <c r="AB2377"/>
      <c r="AC2377"/>
      <c r="AD2377"/>
      <c r="AE2377"/>
      <c r="AF2377"/>
      <c r="AG2377"/>
      <c r="AH2377"/>
      <c r="AI2377"/>
      <c r="AJ2377"/>
      <c r="AK2377"/>
      <c r="AL2377"/>
      <c r="AM2377"/>
      <c r="AN2377"/>
      <c r="AO2377"/>
      <c r="AP2377"/>
      <c r="AQ2377"/>
      <c r="AR2377"/>
      <c r="AS2377"/>
      <c r="AT2377"/>
      <c r="AU2377"/>
      <c r="AV2377"/>
      <c r="AW2377"/>
      <c r="AX2377"/>
      <c r="AY2377"/>
      <c r="AZ2377"/>
      <c r="BA2377"/>
      <c r="BB2377"/>
      <c r="BC2377"/>
      <c r="BD2377"/>
      <c r="BE2377"/>
      <c r="BF2377"/>
      <c r="BG2377"/>
      <c r="BH2377"/>
      <c r="BI2377"/>
      <c r="BJ2377"/>
      <c r="BK2377"/>
      <c r="BL2377"/>
      <c r="BM2377"/>
      <c r="BN2377"/>
      <c r="BO2377"/>
    </row>
    <row r="2378" spans="1:67" ht="15" x14ac:dyDescent="0.25">
      <c r="A2378" s="245" t="s">
        <v>4831</v>
      </c>
      <c r="B2378" s="245" t="s">
        <v>4830</v>
      </c>
      <c r="C2378" s="245" t="s">
        <v>5109</v>
      </c>
      <c r="D2378" s="245" t="s">
        <v>5108</v>
      </c>
      <c r="E2378" s="246" t="s">
        <v>44</v>
      </c>
      <c r="F2378" s="245" t="s">
        <v>44</v>
      </c>
      <c r="G2378" s="245" t="s">
        <v>11667</v>
      </c>
      <c r="H2378" s="245" t="s">
        <v>11668</v>
      </c>
      <c r="I2378" s="245" t="s">
        <v>11</v>
      </c>
      <c r="J2378" s="245" t="s">
        <v>59</v>
      </c>
      <c r="K2378" s="246" t="s">
        <v>23813</v>
      </c>
      <c r="L2378" s="245" t="s">
        <v>568</v>
      </c>
      <c r="M2378"/>
      <c r="N2378"/>
      <c r="O2378"/>
      <c r="P2378"/>
      <c r="Q2378"/>
      <c r="R2378"/>
      <c r="S2378"/>
      <c r="T2378"/>
      <c r="U2378"/>
      <c r="V2378"/>
      <c r="W2378"/>
      <c r="X2378"/>
      <c r="Y2378"/>
      <c r="Z2378"/>
      <c r="AA2378"/>
      <c r="AB2378"/>
      <c r="AC2378"/>
      <c r="AD2378"/>
      <c r="AE2378"/>
      <c r="AF2378"/>
      <c r="AG2378"/>
      <c r="AH2378"/>
      <c r="AI2378"/>
      <c r="AJ2378"/>
      <c r="AK2378"/>
      <c r="AL2378"/>
      <c r="AM2378"/>
      <c r="AN2378"/>
      <c r="AO2378"/>
      <c r="AP2378"/>
      <c r="AQ2378"/>
      <c r="AR2378"/>
      <c r="AS2378"/>
      <c r="AT2378"/>
      <c r="AU2378"/>
      <c r="AV2378"/>
      <c r="AW2378"/>
      <c r="AX2378"/>
      <c r="AY2378"/>
      <c r="AZ2378"/>
      <c r="BA2378"/>
      <c r="BB2378"/>
      <c r="BC2378"/>
      <c r="BD2378"/>
      <c r="BE2378"/>
      <c r="BF2378"/>
      <c r="BG2378"/>
      <c r="BH2378"/>
      <c r="BI2378"/>
      <c r="BJ2378"/>
      <c r="BK2378"/>
      <c r="BL2378"/>
      <c r="BM2378"/>
      <c r="BN2378"/>
      <c r="BO2378"/>
    </row>
    <row r="2379" spans="1:67" ht="15" x14ac:dyDescent="0.25">
      <c r="A2379" s="245" t="s">
        <v>4831</v>
      </c>
      <c r="B2379" s="245" t="s">
        <v>4830</v>
      </c>
      <c r="C2379" s="245" t="s">
        <v>5109</v>
      </c>
      <c r="D2379" s="245" t="s">
        <v>5108</v>
      </c>
      <c r="E2379" s="246" t="s">
        <v>44</v>
      </c>
      <c r="F2379" s="245" t="s">
        <v>44</v>
      </c>
      <c r="G2379" s="245" t="s">
        <v>11669</v>
      </c>
      <c r="H2379" s="245" t="s">
        <v>11670</v>
      </c>
      <c r="I2379" s="245" t="s">
        <v>11</v>
      </c>
      <c r="J2379" s="245" t="s">
        <v>59</v>
      </c>
      <c r="K2379" s="246" t="s">
        <v>23814</v>
      </c>
      <c r="L2379" s="245" t="s">
        <v>568</v>
      </c>
      <c r="M2379"/>
      <c r="N2379"/>
      <c r="O2379"/>
      <c r="P2379"/>
      <c r="Q2379"/>
      <c r="R2379"/>
      <c r="S2379"/>
      <c r="T2379"/>
      <c r="U2379"/>
      <c r="V2379"/>
      <c r="W2379"/>
      <c r="X2379"/>
      <c r="Y2379"/>
      <c r="Z2379"/>
      <c r="AA2379"/>
      <c r="AB2379"/>
      <c r="AC2379"/>
      <c r="AD2379"/>
      <c r="AE2379"/>
      <c r="AF2379"/>
      <c r="AG2379"/>
      <c r="AH2379"/>
      <c r="AI2379"/>
      <c r="AJ2379"/>
      <c r="AK2379"/>
      <c r="AL2379"/>
      <c r="AM2379"/>
      <c r="AN2379"/>
      <c r="AO2379"/>
      <c r="AP2379"/>
      <c r="AQ2379"/>
      <c r="AR2379"/>
      <c r="AS2379"/>
      <c r="AT2379"/>
      <c r="AU2379"/>
      <c r="AV2379"/>
      <c r="AW2379"/>
      <c r="AX2379"/>
      <c r="AY2379"/>
      <c r="AZ2379"/>
      <c r="BA2379"/>
      <c r="BB2379"/>
      <c r="BC2379"/>
      <c r="BD2379"/>
      <c r="BE2379"/>
      <c r="BF2379"/>
      <c r="BG2379"/>
      <c r="BH2379"/>
      <c r="BI2379"/>
      <c r="BJ2379"/>
      <c r="BK2379"/>
      <c r="BL2379"/>
      <c r="BM2379"/>
      <c r="BN2379"/>
      <c r="BO2379"/>
    </row>
    <row r="2380" spans="1:67" ht="15" x14ac:dyDescent="0.25">
      <c r="A2380" s="245" t="s">
        <v>4831</v>
      </c>
      <c r="B2380" s="245" t="s">
        <v>4830</v>
      </c>
      <c r="C2380" s="245" t="s">
        <v>5109</v>
      </c>
      <c r="D2380" s="245" t="s">
        <v>5108</v>
      </c>
      <c r="E2380" s="246" t="s">
        <v>44</v>
      </c>
      <c r="F2380" s="245" t="s">
        <v>44</v>
      </c>
      <c r="G2380" s="245" t="s">
        <v>11671</v>
      </c>
      <c r="H2380" s="245" t="s">
        <v>11672</v>
      </c>
      <c r="I2380" s="245" t="s">
        <v>11</v>
      </c>
      <c r="J2380" s="245" t="s">
        <v>59</v>
      </c>
      <c r="K2380" s="246" t="s">
        <v>10502</v>
      </c>
      <c r="L2380" s="245" t="s">
        <v>568</v>
      </c>
      <c r="M2380"/>
      <c r="N2380"/>
      <c r="O2380"/>
      <c r="P2380"/>
      <c r="Q2380"/>
      <c r="R2380"/>
      <c r="S2380"/>
      <c r="T2380"/>
      <c r="U2380"/>
      <c r="V2380"/>
      <c r="W2380"/>
      <c r="X2380"/>
      <c r="Y2380"/>
      <c r="Z2380"/>
      <c r="AA2380"/>
      <c r="AB2380"/>
      <c r="AC2380"/>
      <c r="AD2380"/>
      <c r="AE2380"/>
      <c r="AF2380"/>
      <c r="AG2380"/>
      <c r="AH2380"/>
      <c r="AI2380"/>
      <c r="AJ2380"/>
      <c r="AK2380"/>
      <c r="AL2380"/>
      <c r="AM2380"/>
      <c r="AN2380"/>
      <c r="AO2380"/>
      <c r="AP2380"/>
      <c r="AQ2380"/>
      <c r="AR2380"/>
      <c r="AS2380"/>
      <c r="AT2380"/>
      <c r="AU2380"/>
      <c r="AV2380"/>
      <c r="AW2380"/>
      <c r="AX2380"/>
      <c r="AY2380"/>
      <c r="AZ2380"/>
      <c r="BA2380"/>
      <c r="BB2380"/>
      <c r="BC2380"/>
      <c r="BD2380"/>
      <c r="BE2380"/>
      <c r="BF2380"/>
      <c r="BG2380"/>
      <c r="BH2380"/>
      <c r="BI2380"/>
      <c r="BJ2380"/>
      <c r="BK2380"/>
      <c r="BL2380"/>
      <c r="BM2380"/>
      <c r="BN2380"/>
      <c r="BO2380"/>
    </row>
    <row r="2381" spans="1:67" ht="15" x14ac:dyDescent="0.25">
      <c r="A2381" s="245" t="s">
        <v>4831</v>
      </c>
      <c r="B2381" s="245" t="s">
        <v>4830</v>
      </c>
      <c r="C2381" s="245" t="s">
        <v>5109</v>
      </c>
      <c r="D2381" s="245" t="s">
        <v>5108</v>
      </c>
      <c r="E2381" s="246" t="s">
        <v>44</v>
      </c>
      <c r="F2381" s="245" t="s">
        <v>44</v>
      </c>
      <c r="G2381" s="245" t="s">
        <v>11674</v>
      </c>
      <c r="H2381" s="245" t="s">
        <v>11675</v>
      </c>
      <c r="I2381" s="245" t="s">
        <v>11</v>
      </c>
      <c r="J2381" s="245" t="s">
        <v>59</v>
      </c>
      <c r="K2381" s="246" t="s">
        <v>23815</v>
      </c>
      <c r="L2381" s="245" t="s">
        <v>568</v>
      </c>
      <c r="M2381"/>
      <c r="N2381"/>
      <c r="O2381"/>
      <c r="P2381"/>
      <c r="Q2381"/>
      <c r="R2381"/>
      <c r="S2381"/>
      <c r="T2381"/>
      <c r="U2381"/>
      <c r="V2381"/>
      <c r="W2381"/>
      <c r="X2381"/>
      <c r="Y2381"/>
      <c r="Z2381"/>
      <c r="AA2381"/>
      <c r="AB2381"/>
      <c r="AC2381"/>
      <c r="AD2381"/>
      <c r="AE2381"/>
      <c r="AF2381"/>
      <c r="AG2381"/>
      <c r="AH2381"/>
      <c r="AI2381"/>
      <c r="AJ2381"/>
      <c r="AK2381"/>
      <c r="AL2381"/>
      <c r="AM2381"/>
      <c r="AN2381"/>
      <c r="AO2381"/>
      <c r="AP2381"/>
      <c r="AQ2381"/>
      <c r="AR2381"/>
      <c r="AS2381"/>
      <c r="AT2381"/>
      <c r="AU2381"/>
      <c r="AV2381"/>
      <c r="AW2381"/>
      <c r="AX2381"/>
      <c r="AY2381"/>
      <c r="AZ2381"/>
      <c r="BA2381"/>
      <c r="BB2381"/>
      <c r="BC2381"/>
      <c r="BD2381"/>
      <c r="BE2381"/>
      <c r="BF2381"/>
      <c r="BG2381"/>
      <c r="BH2381"/>
      <c r="BI2381"/>
      <c r="BJ2381"/>
      <c r="BK2381"/>
      <c r="BL2381"/>
      <c r="BM2381"/>
      <c r="BN2381"/>
      <c r="BO2381"/>
    </row>
    <row r="2382" spans="1:67" ht="15" x14ac:dyDescent="0.25">
      <c r="A2382" s="245" t="s">
        <v>4831</v>
      </c>
      <c r="B2382" s="245" t="s">
        <v>4830</v>
      </c>
      <c r="C2382" s="245" t="s">
        <v>5109</v>
      </c>
      <c r="D2382" s="245" t="s">
        <v>5108</v>
      </c>
      <c r="E2382" s="246" t="s">
        <v>44</v>
      </c>
      <c r="F2382" s="245" t="s">
        <v>44</v>
      </c>
      <c r="G2382" s="245" t="s">
        <v>11676</v>
      </c>
      <c r="H2382" s="245" t="s">
        <v>11677</v>
      </c>
      <c r="I2382" s="245" t="s">
        <v>11</v>
      </c>
      <c r="J2382" s="245" t="s">
        <v>59</v>
      </c>
      <c r="K2382" s="246" t="s">
        <v>23816</v>
      </c>
      <c r="L2382" s="245" t="s">
        <v>568</v>
      </c>
      <c r="M2382"/>
      <c r="N2382"/>
      <c r="O2382"/>
      <c r="P2382"/>
      <c r="Q2382"/>
      <c r="R2382"/>
      <c r="S2382"/>
      <c r="T2382"/>
      <c r="U2382"/>
      <c r="V2382"/>
      <c r="W2382"/>
      <c r="X2382"/>
      <c r="Y2382"/>
      <c r="Z2382"/>
      <c r="AA2382"/>
      <c r="AB2382"/>
      <c r="AC2382"/>
      <c r="AD2382"/>
      <c r="AE2382"/>
      <c r="AF2382"/>
      <c r="AG2382"/>
      <c r="AH2382"/>
      <c r="AI2382"/>
      <c r="AJ2382"/>
      <c r="AK2382"/>
      <c r="AL2382"/>
      <c r="AM2382"/>
      <c r="AN2382"/>
      <c r="AO2382"/>
      <c r="AP2382"/>
      <c r="AQ2382"/>
      <c r="AR2382"/>
      <c r="AS2382"/>
      <c r="AT2382"/>
      <c r="AU2382"/>
      <c r="AV2382"/>
      <c r="AW2382"/>
      <c r="AX2382"/>
      <c r="AY2382"/>
      <c r="AZ2382"/>
      <c r="BA2382"/>
      <c r="BB2382"/>
      <c r="BC2382"/>
      <c r="BD2382"/>
      <c r="BE2382"/>
      <c r="BF2382"/>
      <c r="BG2382"/>
      <c r="BH2382"/>
      <c r="BI2382"/>
      <c r="BJ2382"/>
      <c r="BK2382"/>
      <c r="BL2382"/>
      <c r="BM2382"/>
      <c r="BN2382"/>
      <c r="BO2382"/>
    </row>
    <row r="2383" spans="1:67" ht="15" x14ac:dyDescent="0.25">
      <c r="A2383" s="245" t="s">
        <v>4831</v>
      </c>
      <c r="B2383" s="245" t="s">
        <v>4830</v>
      </c>
      <c r="C2383" s="245" t="s">
        <v>5109</v>
      </c>
      <c r="D2383" s="245" t="s">
        <v>5108</v>
      </c>
      <c r="E2383" s="246" t="s">
        <v>44</v>
      </c>
      <c r="F2383" s="245" t="s">
        <v>44</v>
      </c>
      <c r="G2383" s="245" t="s">
        <v>11679</v>
      </c>
      <c r="H2383" s="245" t="s">
        <v>11680</v>
      </c>
      <c r="I2383" s="245" t="s">
        <v>11</v>
      </c>
      <c r="J2383" s="245" t="s">
        <v>59</v>
      </c>
      <c r="K2383" s="246" t="s">
        <v>23817</v>
      </c>
      <c r="L2383" s="245" t="s">
        <v>568</v>
      </c>
      <c r="M2383"/>
      <c r="N2383"/>
      <c r="O2383"/>
      <c r="P2383"/>
      <c r="Q2383"/>
      <c r="R2383"/>
      <c r="S2383"/>
      <c r="T2383"/>
      <c r="U2383"/>
      <c r="V2383"/>
      <c r="W2383"/>
      <c r="X2383"/>
      <c r="Y2383"/>
      <c r="Z2383"/>
      <c r="AA2383"/>
      <c r="AB2383"/>
      <c r="AC2383"/>
      <c r="AD2383"/>
      <c r="AE2383"/>
      <c r="AF2383"/>
      <c r="AG2383"/>
      <c r="AH2383"/>
      <c r="AI2383"/>
      <c r="AJ2383"/>
      <c r="AK2383"/>
      <c r="AL2383"/>
      <c r="AM2383"/>
      <c r="AN2383"/>
      <c r="AO2383"/>
      <c r="AP2383"/>
      <c r="AQ2383"/>
      <c r="AR2383"/>
      <c r="AS2383"/>
      <c r="AT2383"/>
      <c r="AU2383"/>
      <c r="AV2383"/>
      <c r="AW2383"/>
      <c r="AX2383"/>
      <c r="AY2383"/>
      <c r="AZ2383"/>
      <c r="BA2383"/>
      <c r="BB2383"/>
      <c r="BC2383"/>
      <c r="BD2383"/>
      <c r="BE2383"/>
      <c r="BF2383"/>
      <c r="BG2383"/>
      <c r="BH2383"/>
      <c r="BI2383"/>
      <c r="BJ2383"/>
      <c r="BK2383"/>
      <c r="BL2383"/>
      <c r="BM2383"/>
      <c r="BN2383"/>
      <c r="BO2383"/>
    </row>
    <row r="2384" spans="1:67" ht="15" x14ac:dyDescent="0.25">
      <c r="A2384" s="245" t="s">
        <v>4831</v>
      </c>
      <c r="B2384" s="245" t="s">
        <v>4830</v>
      </c>
      <c r="C2384" s="245" t="s">
        <v>5109</v>
      </c>
      <c r="D2384" s="245" t="s">
        <v>5108</v>
      </c>
      <c r="E2384" s="246" t="s">
        <v>44</v>
      </c>
      <c r="F2384" s="245" t="s">
        <v>44</v>
      </c>
      <c r="G2384" s="245" t="s">
        <v>11681</v>
      </c>
      <c r="H2384" s="245" t="s">
        <v>11682</v>
      </c>
      <c r="I2384" s="245" t="s">
        <v>11</v>
      </c>
      <c r="J2384" s="245" t="s">
        <v>59</v>
      </c>
      <c r="K2384" s="246" t="s">
        <v>23818</v>
      </c>
      <c r="L2384" s="245" t="s">
        <v>568</v>
      </c>
      <c r="M2384"/>
      <c r="N2384"/>
      <c r="O2384"/>
      <c r="P2384"/>
      <c r="Q2384"/>
      <c r="R2384"/>
      <c r="S2384"/>
      <c r="T2384"/>
      <c r="U2384"/>
      <c r="V2384"/>
      <c r="W2384"/>
      <c r="X2384"/>
      <c r="Y2384"/>
      <c r="Z2384"/>
      <c r="AA2384"/>
      <c r="AB2384"/>
      <c r="AC2384"/>
      <c r="AD2384"/>
      <c r="AE2384"/>
      <c r="AF2384"/>
      <c r="AG2384"/>
      <c r="AH2384"/>
      <c r="AI2384"/>
      <c r="AJ2384"/>
      <c r="AK2384"/>
      <c r="AL2384"/>
      <c r="AM2384"/>
      <c r="AN2384"/>
      <c r="AO2384"/>
      <c r="AP2384"/>
      <c r="AQ2384"/>
      <c r="AR2384"/>
      <c r="AS2384"/>
      <c r="AT2384"/>
      <c r="AU2384"/>
      <c r="AV2384"/>
      <c r="AW2384"/>
      <c r="AX2384"/>
      <c r="AY2384"/>
      <c r="AZ2384"/>
      <c r="BA2384"/>
      <c r="BB2384"/>
      <c r="BC2384"/>
      <c r="BD2384"/>
      <c r="BE2384"/>
      <c r="BF2384"/>
      <c r="BG2384"/>
      <c r="BH2384"/>
      <c r="BI2384"/>
      <c r="BJ2384"/>
      <c r="BK2384"/>
      <c r="BL2384"/>
      <c r="BM2384"/>
      <c r="BN2384"/>
      <c r="BO2384"/>
    </row>
    <row r="2385" spans="1:67" ht="15" x14ac:dyDescent="0.25">
      <c r="A2385" s="245" t="s">
        <v>4831</v>
      </c>
      <c r="B2385" s="245" t="s">
        <v>4830</v>
      </c>
      <c r="C2385" s="245" t="s">
        <v>5109</v>
      </c>
      <c r="D2385" s="245" t="s">
        <v>5108</v>
      </c>
      <c r="E2385" s="246" t="s">
        <v>44</v>
      </c>
      <c r="F2385" s="245" t="s">
        <v>44</v>
      </c>
      <c r="G2385" s="245" t="s">
        <v>11683</v>
      </c>
      <c r="H2385" s="245" t="s">
        <v>11684</v>
      </c>
      <c r="I2385" s="245" t="s">
        <v>11</v>
      </c>
      <c r="J2385" s="245" t="s">
        <v>59</v>
      </c>
      <c r="K2385" s="246" t="s">
        <v>23819</v>
      </c>
      <c r="L2385" s="245" t="s">
        <v>568</v>
      </c>
      <c r="M2385"/>
      <c r="N2385"/>
      <c r="O2385"/>
      <c r="P2385"/>
      <c r="Q2385"/>
      <c r="R2385"/>
      <c r="S2385"/>
      <c r="T2385"/>
      <c r="U2385"/>
      <c r="V2385"/>
      <c r="W2385"/>
      <c r="X2385"/>
      <c r="Y2385"/>
      <c r="Z2385"/>
      <c r="AA2385"/>
      <c r="AB2385"/>
      <c r="AC2385"/>
      <c r="AD2385"/>
      <c r="AE2385"/>
      <c r="AF2385"/>
      <c r="AG2385"/>
      <c r="AH2385"/>
      <c r="AI2385"/>
      <c r="AJ2385"/>
      <c r="AK2385"/>
      <c r="AL2385"/>
      <c r="AM2385"/>
      <c r="AN2385"/>
      <c r="AO2385"/>
      <c r="AP2385"/>
      <c r="AQ2385"/>
      <c r="AR2385"/>
      <c r="AS2385"/>
      <c r="AT2385"/>
      <c r="AU2385"/>
      <c r="AV2385"/>
      <c r="AW2385"/>
      <c r="AX2385"/>
      <c r="AY2385"/>
      <c r="AZ2385"/>
      <c r="BA2385"/>
      <c r="BB2385"/>
      <c r="BC2385"/>
      <c r="BD2385"/>
      <c r="BE2385"/>
      <c r="BF2385"/>
      <c r="BG2385"/>
      <c r="BH2385"/>
      <c r="BI2385"/>
      <c r="BJ2385"/>
      <c r="BK2385"/>
      <c r="BL2385"/>
      <c r="BM2385"/>
      <c r="BN2385"/>
      <c r="BO2385"/>
    </row>
    <row r="2386" spans="1:67" ht="15" x14ac:dyDescent="0.25">
      <c r="A2386" s="245" t="s">
        <v>4831</v>
      </c>
      <c r="B2386" s="245" t="s">
        <v>4830</v>
      </c>
      <c r="C2386" s="245" t="s">
        <v>5109</v>
      </c>
      <c r="D2386" s="245" t="s">
        <v>5108</v>
      </c>
      <c r="E2386" s="246" t="s">
        <v>44</v>
      </c>
      <c r="F2386" s="245" t="s">
        <v>44</v>
      </c>
      <c r="G2386" s="245" t="s">
        <v>11685</v>
      </c>
      <c r="H2386" s="245" t="s">
        <v>11686</v>
      </c>
      <c r="I2386" s="245" t="s">
        <v>11</v>
      </c>
      <c r="J2386" s="245" t="s">
        <v>59</v>
      </c>
      <c r="K2386" s="246" t="s">
        <v>23820</v>
      </c>
      <c r="L2386" s="245" t="s">
        <v>568</v>
      </c>
      <c r="M2386"/>
      <c r="N2386"/>
      <c r="O2386"/>
      <c r="P2386"/>
      <c r="Q2386"/>
      <c r="R2386"/>
      <c r="S2386"/>
      <c r="T2386"/>
      <c r="U2386"/>
      <c r="V2386"/>
      <c r="W2386"/>
      <c r="X2386"/>
      <c r="Y2386"/>
      <c r="Z2386"/>
      <c r="AA2386"/>
      <c r="AB2386"/>
      <c r="AC2386"/>
      <c r="AD2386"/>
      <c r="AE2386"/>
      <c r="AF2386"/>
      <c r="AG2386"/>
      <c r="AH2386"/>
      <c r="AI2386"/>
      <c r="AJ2386"/>
      <c r="AK2386"/>
      <c r="AL2386"/>
      <c r="AM2386"/>
      <c r="AN2386"/>
      <c r="AO2386"/>
      <c r="AP2386"/>
      <c r="AQ2386"/>
      <c r="AR2386"/>
      <c r="AS2386"/>
      <c r="AT2386"/>
      <c r="AU2386"/>
      <c r="AV2386"/>
      <c r="AW2386"/>
      <c r="AX2386"/>
      <c r="AY2386"/>
      <c r="AZ2386"/>
      <c r="BA2386"/>
      <c r="BB2386"/>
      <c r="BC2386"/>
      <c r="BD2386"/>
      <c r="BE2386"/>
      <c r="BF2386"/>
      <c r="BG2386"/>
      <c r="BH2386"/>
      <c r="BI2386"/>
      <c r="BJ2386"/>
      <c r="BK2386"/>
      <c r="BL2386"/>
      <c r="BM2386"/>
      <c r="BN2386"/>
      <c r="BO2386"/>
    </row>
    <row r="2387" spans="1:67" ht="15" x14ac:dyDescent="0.25">
      <c r="A2387" s="245" t="s">
        <v>4831</v>
      </c>
      <c r="B2387" s="245" t="s">
        <v>4830</v>
      </c>
      <c r="C2387" s="245" t="s">
        <v>5109</v>
      </c>
      <c r="D2387" s="245" t="s">
        <v>5108</v>
      </c>
      <c r="E2387" s="246" t="s">
        <v>44</v>
      </c>
      <c r="F2387" s="245" t="s">
        <v>44</v>
      </c>
      <c r="G2387" s="245" t="s">
        <v>11687</v>
      </c>
      <c r="H2387" s="245" t="s">
        <v>11688</v>
      </c>
      <c r="I2387" s="245" t="s">
        <v>11</v>
      </c>
      <c r="J2387" s="245" t="s">
        <v>59</v>
      </c>
      <c r="K2387" s="246" t="s">
        <v>23821</v>
      </c>
      <c r="L2387" s="245" t="s">
        <v>568</v>
      </c>
      <c r="M2387"/>
      <c r="N2387"/>
      <c r="O2387"/>
      <c r="P2387"/>
      <c r="Q2387"/>
      <c r="R2387"/>
      <c r="S2387"/>
      <c r="T2387"/>
      <c r="U2387"/>
      <c r="V2387"/>
      <c r="W2387"/>
      <c r="X2387"/>
      <c r="Y2387"/>
      <c r="Z2387"/>
      <c r="AA2387"/>
      <c r="AB2387"/>
      <c r="AC2387"/>
      <c r="AD2387"/>
      <c r="AE2387"/>
      <c r="AF2387"/>
      <c r="AG2387"/>
      <c r="AH2387"/>
      <c r="AI2387"/>
      <c r="AJ2387"/>
      <c r="AK2387"/>
      <c r="AL2387"/>
      <c r="AM2387"/>
      <c r="AN2387"/>
      <c r="AO2387"/>
      <c r="AP2387"/>
      <c r="AQ2387"/>
      <c r="AR2387"/>
      <c r="AS2387"/>
      <c r="AT2387"/>
      <c r="AU2387"/>
      <c r="AV2387"/>
      <c r="AW2387"/>
      <c r="AX2387"/>
      <c r="AY2387"/>
      <c r="AZ2387"/>
      <c r="BA2387"/>
      <c r="BB2387"/>
      <c r="BC2387"/>
      <c r="BD2387"/>
      <c r="BE2387"/>
      <c r="BF2387"/>
      <c r="BG2387"/>
      <c r="BH2387"/>
      <c r="BI2387"/>
      <c r="BJ2387"/>
      <c r="BK2387"/>
      <c r="BL2387"/>
      <c r="BM2387"/>
      <c r="BN2387"/>
      <c r="BO2387"/>
    </row>
    <row r="2388" spans="1:67" ht="15" x14ac:dyDescent="0.25">
      <c r="A2388" s="245" t="s">
        <v>4831</v>
      </c>
      <c r="B2388" s="245" t="s">
        <v>4830</v>
      </c>
      <c r="C2388" s="245" t="s">
        <v>5109</v>
      </c>
      <c r="D2388" s="245" t="s">
        <v>5108</v>
      </c>
      <c r="E2388" s="246" t="s">
        <v>44</v>
      </c>
      <c r="F2388" s="245" t="s">
        <v>44</v>
      </c>
      <c r="G2388" s="245" t="s">
        <v>11689</v>
      </c>
      <c r="H2388" s="245" t="s">
        <v>11690</v>
      </c>
      <c r="I2388" s="245" t="s">
        <v>11</v>
      </c>
      <c r="J2388" s="245" t="s">
        <v>59</v>
      </c>
      <c r="K2388" s="246" t="s">
        <v>23822</v>
      </c>
      <c r="L2388" s="245" t="s">
        <v>568</v>
      </c>
      <c r="M2388"/>
      <c r="N2388"/>
      <c r="O2388"/>
      <c r="P2388"/>
      <c r="Q2388"/>
      <c r="R2388"/>
      <c r="S2388"/>
      <c r="T2388"/>
      <c r="U2388"/>
      <c r="V2388"/>
      <c r="W2388"/>
      <c r="X2388"/>
      <c r="Y2388"/>
      <c r="Z2388"/>
      <c r="AA2388"/>
      <c r="AB2388"/>
      <c r="AC2388"/>
      <c r="AD2388"/>
      <c r="AE2388"/>
      <c r="AF2388"/>
      <c r="AG2388"/>
      <c r="AH2388"/>
      <c r="AI2388"/>
      <c r="AJ2388"/>
      <c r="AK2388"/>
      <c r="AL2388"/>
      <c r="AM2388"/>
      <c r="AN2388"/>
      <c r="AO2388"/>
      <c r="AP2388"/>
      <c r="AQ2388"/>
      <c r="AR2388"/>
      <c r="AS2388"/>
      <c r="AT2388"/>
      <c r="AU2388"/>
      <c r="AV2388"/>
      <c r="AW2388"/>
      <c r="AX2388"/>
      <c r="AY2388"/>
      <c r="AZ2388"/>
      <c r="BA2388"/>
      <c r="BB2388"/>
      <c r="BC2388"/>
      <c r="BD2388"/>
      <c r="BE2388"/>
      <c r="BF2388"/>
      <c r="BG2388"/>
      <c r="BH2388"/>
      <c r="BI2388"/>
      <c r="BJ2388"/>
      <c r="BK2388"/>
      <c r="BL2388"/>
      <c r="BM2388"/>
      <c r="BN2388"/>
      <c r="BO2388"/>
    </row>
    <row r="2389" spans="1:67" ht="15" x14ac:dyDescent="0.25">
      <c r="A2389" s="245" t="s">
        <v>4831</v>
      </c>
      <c r="B2389" s="245" t="s">
        <v>4830</v>
      </c>
      <c r="C2389" s="245" t="s">
        <v>5109</v>
      </c>
      <c r="D2389" s="245" t="s">
        <v>5108</v>
      </c>
      <c r="E2389" s="246" t="s">
        <v>44</v>
      </c>
      <c r="F2389" s="245" t="s">
        <v>44</v>
      </c>
      <c r="G2389" s="245" t="s">
        <v>11691</v>
      </c>
      <c r="H2389" s="245" t="s">
        <v>11692</v>
      </c>
      <c r="I2389" s="245" t="s">
        <v>11</v>
      </c>
      <c r="J2389" s="245" t="s">
        <v>59</v>
      </c>
      <c r="K2389" s="246" t="s">
        <v>23823</v>
      </c>
      <c r="L2389" s="245" t="s">
        <v>568</v>
      </c>
      <c r="M2389"/>
      <c r="N2389"/>
      <c r="O2389"/>
      <c r="P2389"/>
      <c r="Q2389"/>
      <c r="R2389"/>
      <c r="S2389"/>
      <c r="T2389"/>
      <c r="U2389"/>
      <c r="V2389"/>
      <c r="W2389"/>
      <c r="X2389"/>
      <c r="Y2389"/>
      <c r="Z2389"/>
      <c r="AA2389"/>
      <c r="AB2389"/>
      <c r="AC2389"/>
      <c r="AD2389"/>
      <c r="AE2389"/>
      <c r="AF2389"/>
      <c r="AG2389"/>
      <c r="AH2389"/>
      <c r="AI2389"/>
      <c r="AJ2389"/>
      <c r="AK2389"/>
      <c r="AL2389"/>
      <c r="AM2389"/>
      <c r="AN2389"/>
      <c r="AO2389"/>
      <c r="AP2389"/>
      <c r="AQ2389"/>
      <c r="AR2389"/>
      <c r="AS2389"/>
      <c r="AT2389"/>
      <c r="AU2389"/>
      <c r="AV2389"/>
      <c r="AW2389"/>
      <c r="AX2389"/>
      <c r="AY2389"/>
      <c r="AZ2389"/>
      <c r="BA2389"/>
      <c r="BB2389"/>
      <c r="BC2389"/>
      <c r="BD2389"/>
      <c r="BE2389"/>
      <c r="BF2389"/>
      <c r="BG2389"/>
      <c r="BH2389"/>
      <c r="BI2389"/>
      <c r="BJ2389"/>
      <c r="BK2389"/>
      <c r="BL2389"/>
      <c r="BM2389"/>
      <c r="BN2389"/>
      <c r="BO2389"/>
    </row>
    <row r="2390" spans="1:67" ht="15" x14ac:dyDescent="0.25">
      <c r="A2390" s="245" t="s">
        <v>4831</v>
      </c>
      <c r="B2390" s="245" t="s">
        <v>4830</v>
      </c>
      <c r="C2390" s="245" t="s">
        <v>5109</v>
      </c>
      <c r="D2390" s="245" t="s">
        <v>5108</v>
      </c>
      <c r="E2390" s="246" t="s">
        <v>44</v>
      </c>
      <c r="F2390" s="245" t="s">
        <v>44</v>
      </c>
      <c r="G2390" s="245" t="s">
        <v>11693</v>
      </c>
      <c r="H2390" s="245" t="s">
        <v>11694</v>
      </c>
      <c r="I2390" s="245" t="s">
        <v>12</v>
      </c>
      <c r="J2390" s="245" t="s">
        <v>569</v>
      </c>
      <c r="K2390" s="246" t="s">
        <v>23824</v>
      </c>
      <c r="L2390" s="245" t="s">
        <v>568</v>
      </c>
      <c r="M2390"/>
      <c r="N2390"/>
      <c r="O2390"/>
      <c r="P2390"/>
      <c r="Q2390"/>
      <c r="R2390"/>
      <c r="S2390"/>
      <c r="T2390"/>
      <c r="U2390"/>
      <c r="V2390"/>
      <c r="W2390"/>
      <c r="X2390"/>
      <c r="Y2390"/>
      <c r="Z2390"/>
      <c r="AA2390"/>
      <c r="AB2390"/>
      <c r="AC2390"/>
      <c r="AD2390"/>
      <c r="AE2390"/>
      <c r="AF2390"/>
      <c r="AG2390"/>
      <c r="AH2390"/>
      <c r="AI2390"/>
      <c r="AJ2390"/>
      <c r="AK2390"/>
      <c r="AL2390"/>
      <c r="AM2390"/>
      <c r="AN2390"/>
      <c r="AO2390"/>
      <c r="AP2390"/>
      <c r="AQ2390"/>
      <c r="AR2390"/>
      <c r="AS2390"/>
      <c r="AT2390"/>
      <c r="AU2390"/>
      <c r="AV2390"/>
      <c r="AW2390"/>
      <c r="AX2390"/>
      <c r="AY2390"/>
      <c r="AZ2390"/>
      <c r="BA2390"/>
      <c r="BB2390"/>
      <c r="BC2390"/>
      <c r="BD2390"/>
      <c r="BE2390"/>
      <c r="BF2390"/>
      <c r="BG2390"/>
      <c r="BH2390"/>
      <c r="BI2390"/>
      <c r="BJ2390"/>
      <c r="BK2390"/>
      <c r="BL2390"/>
      <c r="BM2390"/>
      <c r="BN2390"/>
      <c r="BO2390"/>
    </row>
    <row r="2391" spans="1:67" ht="15" x14ac:dyDescent="0.25">
      <c r="A2391" s="245" t="s">
        <v>4831</v>
      </c>
      <c r="B2391" s="245" t="s">
        <v>4830</v>
      </c>
      <c r="C2391" s="245" t="s">
        <v>5109</v>
      </c>
      <c r="D2391" s="245" t="s">
        <v>5108</v>
      </c>
      <c r="E2391" s="246" t="s">
        <v>44</v>
      </c>
      <c r="F2391" s="245" t="s">
        <v>44</v>
      </c>
      <c r="G2391" s="245" t="s">
        <v>11695</v>
      </c>
      <c r="H2391" s="245" t="s">
        <v>11696</v>
      </c>
      <c r="I2391" s="245" t="s">
        <v>12</v>
      </c>
      <c r="J2391" s="245" t="s">
        <v>569</v>
      </c>
      <c r="K2391" s="246" t="s">
        <v>23825</v>
      </c>
      <c r="L2391" s="245" t="s">
        <v>568</v>
      </c>
      <c r="M2391"/>
      <c r="N2391"/>
      <c r="O2391"/>
      <c r="P2391"/>
      <c r="Q2391"/>
      <c r="R2391"/>
      <c r="S2391"/>
      <c r="T2391"/>
      <c r="U2391"/>
      <c r="V2391"/>
      <c r="W2391"/>
      <c r="X2391"/>
      <c r="Y2391"/>
      <c r="Z2391"/>
      <c r="AA2391"/>
      <c r="AB2391"/>
      <c r="AC2391"/>
      <c r="AD2391"/>
      <c r="AE2391"/>
      <c r="AF2391"/>
      <c r="AG2391"/>
      <c r="AH2391"/>
      <c r="AI2391"/>
      <c r="AJ2391"/>
      <c r="AK2391"/>
      <c r="AL2391"/>
      <c r="AM2391"/>
      <c r="AN2391"/>
      <c r="AO2391"/>
      <c r="AP2391"/>
      <c r="AQ2391"/>
      <c r="AR2391"/>
      <c r="AS2391"/>
      <c r="AT2391"/>
      <c r="AU2391"/>
      <c r="AV2391"/>
      <c r="AW2391"/>
      <c r="AX2391"/>
      <c r="AY2391"/>
      <c r="AZ2391"/>
      <c r="BA2391"/>
      <c r="BB2391"/>
      <c r="BC2391"/>
      <c r="BD2391"/>
      <c r="BE2391"/>
      <c r="BF2391"/>
      <c r="BG2391"/>
      <c r="BH2391"/>
      <c r="BI2391"/>
      <c r="BJ2391"/>
      <c r="BK2391"/>
      <c r="BL2391"/>
      <c r="BM2391"/>
      <c r="BN2391"/>
      <c r="BO2391"/>
    </row>
    <row r="2392" spans="1:67" ht="15" x14ac:dyDescent="0.25">
      <c r="A2392" s="245" t="s">
        <v>4831</v>
      </c>
      <c r="B2392" s="245" t="s">
        <v>4830</v>
      </c>
      <c r="C2392" s="245" t="s">
        <v>5109</v>
      </c>
      <c r="D2392" s="245" t="s">
        <v>5108</v>
      </c>
      <c r="E2392" s="246" t="s">
        <v>44</v>
      </c>
      <c r="F2392" s="245" t="s">
        <v>44</v>
      </c>
      <c r="G2392" s="245" t="s">
        <v>11697</v>
      </c>
      <c r="H2392" s="245" t="s">
        <v>11698</v>
      </c>
      <c r="I2392" s="245" t="s">
        <v>12</v>
      </c>
      <c r="J2392" s="245" t="s">
        <v>569</v>
      </c>
      <c r="K2392" s="246" t="s">
        <v>23826</v>
      </c>
      <c r="L2392" s="245" t="s">
        <v>568</v>
      </c>
      <c r="M2392"/>
      <c r="N2392"/>
      <c r="O2392"/>
      <c r="P2392"/>
      <c r="Q2392"/>
      <c r="R2392"/>
      <c r="S2392"/>
      <c r="T2392"/>
      <c r="U2392"/>
      <c r="V2392"/>
      <c r="W2392"/>
      <c r="X2392"/>
      <c r="Y2392"/>
      <c r="Z2392"/>
      <c r="AA2392"/>
      <c r="AB2392"/>
      <c r="AC2392"/>
      <c r="AD2392"/>
      <c r="AE2392"/>
      <c r="AF2392"/>
      <c r="AG2392"/>
      <c r="AH2392"/>
      <c r="AI2392"/>
      <c r="AJ2392"/>
      <c r="AK2392"/>
      <c r="AL2392"/>
      <c r="AM2392"/>
      <c r="AN2392"/>
      <c r="AO2392"/>
      <c r="AP2392"/>
      <c r="AQ2392"/>
      <c r="AR2392"/>
      <c r="AS2392"/>
      <c r="AT2392"/>
      <c r="AU2392"/>
      <c r="AV2392"/>
      <c r="AW2392"/>
      <c r="AX2392"/>
      <c r="AY2392"/>
      <c r="AZ2392"/>
      <c r="BA2392"/>
      <c r="BB2392"/>
      <c r="BC2392"/>
      <c r="BD2392"/>
      <c r="BE2392"/>
      <c r="BF2392"/>
      <c r="BG2392"/>
      <c r="BH2392"/>
      <c r="BI2392"/>
      <c r="BJ2392"/>
      <c r="BK2392"/>
      <c r="BL2392"/>
      <c r="BM2392"/>
      <c r="BN2392"/>
      <c r="BO2392"/>
    </row>
    <row r="2393" spans="1:67" ht="15" x14ac:dyDescent="0.25">
      <c r="A2393" s="245" t="s">
        <v>4831</v>
      </c>
      <c r="B2393" s="245" t="s">
        <v>4830</v>
      </c>
      <c r="C2393" s="245" t="s">
        <v>5109</v>
      </c>
      <c r="D2393" s="245" t="s">
        <v>5108</v>
      </c>
      <c r="E2393" s="246" t="s">
        <v>44</v>
      </c>
      <c r="F2393" s="245" t="s">
        <v>44</v>
      </c>
      <c r="G2393" s="245" t="s">
        <v>11699</v>
      </c>
      <c r="H2393" s="245" t="s">
        <v>11700</v>
      </c>
      <c r="I2393" s="245" t="s">
        <v>12</v>
      </c>
      <c r="J2393" s="245" t="s">
        <v>569</v>
      </c>
      <c r="K2393" s="246" t="s">
        <v>23827</v>
      </c>
      <c r="L2393" s="245" t="s">
        <v>568</v>
      </c>
      <c r="M2393"/>
      <c r="N2393"/>
      <c r="O2393"/>
      <c r="P2393"/>
      <c r="Q2393"/>
      <c r="R2393"/>
      <c r="S2393"/>
      <c r="T2393"/>
      <c r="U2393"/>
      <c r="V2393"/>
      <c r="W2393"/>
      <c r="X2393"/>
      <c r="Y2393"/>
      <c r="Z2393"/>
      <c r="AA2393"/>
      <c r="AB2393"/>
      <c r="AC2393"/>
      <c r="AD2393"/>
      <c r="AE2393"/>
      <c r="AF2393"/>
      <c r="AG2393"/>
      <c r="AH2393"/>
      <c r="AI2393"/>
      <c r="AJ2393"/>
      <c r="AK2393"/>
      <c r="AL2393"/>
      <c r="AM2393"/>
      <c r="AN2393"/>
      <c r="AO2393"/>
      <c r="AP2393"/>
      <c r="AQ2393"/>
      <c r="AR2393"/>
      <c r="AS2393"/>
      <c r="AT2393"/>
      <c r="AU2393"/>
      <c r="AV2393"/>
      <c r="AW2393"/>
      <c r="AX2393"/>
      <c r="AY2393"/>
      <c r="AZ2393"/>
      <c r="BA2393"/>
      <c r="BB2393"/>
      <c r="BC2393"/>
      <c r="BD2393"/>
      <c r="BE2393"/>
      <c r="BF2393"/>
      <c r="BG2393"/>
      <c r="BH2393"/>
      <c r="BI2393"/>
      <c r="BJ2393"/>
      <c r="BK2393"/>
      <c r="BL2393"/>
      <c r="BM2393"/>
      <c r="BN2393"/>
      <c r="BO2393"/>
    </row>
    <row r="2394" spans="1:67" ht="15" x14ac:dyDescent="0.25">
      <c r="A2394" s="245" t="s">
        <v>4831</v>
      </c>
      <c r="B2394" s="245" t="s">
        <v>4830</v>
      </c>
      <c r="C2394" s="245" t="s">
        <v>5109</v>
      </c>
      <c r="D2394" s="245" t="s">
        <v>5108</v>
      </c>
      <c r="E2394" s="246" t="s">
        <v>44</v>
      </c>
      <c r="F2394" s="245" t="s">
        <v>44</v>
      </c>
      <c r="G2394" s="245" t="s">
        <v>11701</v>
      </c>
      <c r="H2394" s="245" t="s">
        <v>11702</v>
      </c>
      <c r="I2394" s="245" t="s">
        <v>12</v>
      </c>
      <c r="J2394" s="245" t="s">
        <v>569</v>
      </c>
      <c r="K2394" s="246" t="s">
        <v>23828</v>
      </c>
      <c r="L2394" s="245" t="s">
        <v>568</v>
      </c>
      <c r="M2394"/>
      <c r="N2394"/>
      <c r="O2394"/>
      <c r="P2394"/>
      <c r="Q2394"/>
      <c r="R2394"/>
      <c r="S2394"/>
      <c r="T2394"/>
      <c r="U2394"/>
      <c r="V2394"/>
      <c r="W2394"/>
      <c r="X2394"/>
      <c r="Y2394"/>
      <c r="Z2394"/>
      <c r="AA2394"/>
      <c r="AB2394"/>
      <c r="AC2394"/>
      <c r="AD2394"/>
      <c r="AE2394"/>
      <c r="AF2394"/>
      <c r="AG2394"/>
      <c r="AH2394"/>
      <c r="AI2394"/>
      <c r="AJ2394"/>
      <c r="AK2394"/>
      <c r="AL2394"/>
      <c r="AM2394"/>
      <c r="AN2394"/>
      <c r="AO2394"/>
      <c r="AP2394"/>
      <c r="AQ2394"/>
      <c r="AR2394"/>
      <c r="AS2394"/>
      <c r="AT2394"/>
      <c r="AU2394"/>
      <c r="AV2394"/>
      <c r="AW2394"/>
      <c r="AX2394"/>
      <c r="AY2394"/>
      <c r="AZ2394"/>
      <c r="BA2394"/>
      <c r="BB2394"/>
      <c r="BC2394"/>
      <c r="BD2394"/>
      <c r="BE2394"/>
      <c r="BF2394"/>
      <c r="BG2394"/>
      <c r="BH2394"/>
      <c r="BI2394"/>
      <c r="BJ2394"/>
      <c r="BK2394"/>
      <c r="BL2394"/>
      <c r="BM2394"/>
      <c r="BN2394"/>
      <c r="BO2394"/>
    </row>
    <row r="2395" spans="1:67" ht="15" x14ac:dyDescent="0.25">
      <c r="A2395" s="245" t="s">
        <v>4831</v>
      </c>
      <c r="B2395" s="245" t="s">
        <v>4830</v>
      </c>
      <c r="C2395" s="245" t="s">
        <v>5109</v>
      </c>
      <c r="D2395" s="245" t="s">
        <v>5108</v>
      </c>
      <c r="E2395" s="246" t="s">
        <v>44</v>
      </c>
      <c r="F2395" s="245" t="s">
        <v>44</v>
      </c>
      <c r="G2395" s="245" t="s">
        <v>11703</v>
      </c>
      <c r="H2395" s="245" t="s">
        <v>11704</v>
      </c>
      <c r="I2395" s="245" t="s">
        <v>12</v>
      </c>
      <c r="J2395" s="245" t="s">
        <v>569</v>
      </c>
      <c r="K2395" s="246" t="s">
        <v>23829</v>
      </c>
      <c r="L2395" s="245" t="s">
        <v>568</v>
      </c>
      <c r="M2395"/>
      <c r="N2395"/>
      <c r="O2395"/>
      <c r="P2395"/>
      <c r="Q2395"/>
      <c r="R2395"/>
      <c r="S2395"/>
      <c r="T2395"/>
      <c r="U2395"/>
      <c r="V2395"/>
      <c r="W2395"/>
      <c r="X2395"/>
      <c r="Y2395"/>
      <c r="Z2395"/>
      <c r="AA2395"/>
      <c r="AB2395"/>
      <c r="AC2395"/>
      <c r="AD2395"/>
      <c r="AE2395"/>
      <c r="AF2395"/>
      <c r="AG2395"/>
      <c r="AH2395"/>
      <c r="AI2395"/>
      <c r="AJ2395"/>
      <c r="AK2395"/>
      <c r="AL2395"/>
      <c r="AM2395"/>
      <c r="AN2395"/>
      <c r="AO2395"/>
      <c r="AP2395"/>
      <c r="AQ2395"/>
      <c r="AR2395"/>
      <c r="AS2395"/>
      <c r="AT2395"/>
      <c r="AU2395"/>
      <c r="AV2395"/>
      <c r="AW2395"/>
      <c r="AX2395"/>
      <c r="AY2395"/>
      <c r="AZ2395"/>
      <c r="BA2395"/>
      <c r="BB2395"/>
      <c r="BC2395"/>
      <c r="BD2395"/>
      <c r="BE2395"/>
      <c r="BF2395"/>
      <c r="BG2395"/>
      <c r="BH2395"/>
      <c r="BI2395"/>
      <c r="BJ2395"/>
      <c r="BK2395"/>
      <c r="BL2395"/>
      <c r="BM2395"/>
      <c r="BN2395"/>
      <c r="BO2395"/>
    </row>
    <row r="2396" spans="1:67" ht="15" x14ac:dyDescent="0.25">
      <c r="A2396" s="245" t="s">
        <v>4831</v>
      </c>
      <c r="B2396" s="245" t="s">
        <v>4830</v>
      </c>
      <c r="C2396" s="245" t="s">
        <v>5109</v>
      </c>
      <c r="D2396" s="245" t="s">
        <v>5108</v>
      </c>
      <c r="E2396" s="246" t="s">
        <v>44</v>
      </c>
      <c r="F2396" s="245" t="s">
        <v>44</v>
      </c>
      <c r="G2396" s="245" t="s">
        <v>11705</v>
      </c>
      <c r="H2396" s="245" t="s">
        <v>11706</v>
      </c>
      <c r="I2396" s="245" t="s">
        <v>12</v>
      </c>
      <c r="J2396" s="245" t="s">
        <v>569</v>
      </c>
      <c r="K2396" s="246" t="s">
        <v>23830</v>
      </c>
      <c r="L2396" s="245" t="s">
        <v>568</v>
      </c>
      <c r="M2396"/>
      <c r="N2396"/>
      <c r="O2396"/>
      <c r="P2396"/>
      <c r="Q2396"/>
      <c r="R2396"/>
      <c r="S2396"/>
      <c r="T2396"/>
      <c r="U2396"/>
      <c r="V2396"/>
      <c r="W2396"/>
      <c r="X2396"/>
      <c r="Y2396"/>
      <c r="Z2396"/>
      <c r="AA2396"/>
      <c r="AB2396"/>
      <c r="AC2396"/>
      <c r="AD2396"/>
      <c r="AE2396"/>
      <c r="AF2396"/>
      <c r="AG2396"/>
      <c r="AH2396"/>
      <c r="AI2396"/>
      <c r="AJ2396"/>
      <c r="AK2396"/>
      <c r="AL2396"/>
      <c r="AM2396"/>
      <c r="AN2396"/>
      <c r="AO2396"/>
      <c r="AP2396"/>
      <c r="AQ2396"/>
      <c r="AR2396"/>
      <c r="AS2396"/>
      <c r="AT2396"/>
      <c r="AU2396"/>
      <c r="AV2396"/>
      <c r="AW2396"/>
      <c r="AX2396"/>
      <c r="AY2396"/>
      <c r="AZ2396"/>
      <c r="BA2396"/>
      <c r="BB2396"/>
      <c r="BC2396"/>
      <c r="BD2396"/>
      <c r="BE2396"/>
      <c r="BF2396"/>
      <c r="BG2396"/>
      <c r="BH2396"/>
      <c r="BI2396"/>
      <c r="BJ2396"/>
      <c r="BK2396"/>
      <c r="BL2396"/>
      <c r="BM2396"/>
      <c r="BN2396"/>
      <c r="BO2396"/>
    </row>
    <row r="2397" spans="1:67" ht="15" x14ac:dyDescent="0.25">
      <c r="A2397" s="245" t="s">
        <v>4831</v>
      </c>
      <c r="B2397" s="245" t="s">
        <v>4830</v>
      </c>
      <c r="C2397" s="245" t="s">
        <v>5109</v>
      </c>
      <c r="D2397" s="245" t="s">
        <v>5108</v>
      </c>
      <c r="E2397" s="246" t="s">
        <v>44</v>
      </c>
      <c r="F2397" s="245" t="s">
        <v>44</v>
      </c>
      <c r="G2397" s="245" t="s">
        <v>11707</v>
      </c>
      <c r="H2397" s="245" t="s">
        <v>11708</v>
      </c>
      <c r="I2397" s="245" t="s">
        <v>12</v>
      </c>
      <c r="J2397" s="245" t="s">
        <v>569</v>
      </c>
      <c r="K2397" s="246" t="s">
        <v>23831</v>
      </c>
      <c r="L2397" s="245" t="s">
        <v>568</v>
      </c>
      <c r="M2397"/>
      <c r="N2397"/>
      <c r="O2397"/>
      <c r="P2397"/>
      <c r="Q2397"/>
      <c r="R2397"/>
      <c r="S2397"/>
      <c r="T2397"/>
      <c r="U2397"/>
      <c r="V2397"/>
      <c r="W2397"/>
      <c r="X2397"/>
      <c r="Y2397"/>
      <c r="Z2397"/>
      <c r="AA2397"/>
      <c r="AB2397"/>
      <c r="AC2397"/>
      <c r="AD2397"/>
      <c r="AE2397"/>
      <c r="AF2397"/>
      <c r="AG2397"/>
      <c r="AH2397"/>
      <c r="AI2397"/>
      <c r="AJ2397"/>
      <c r="AK2397"/>
      <c r="AL2397"/>
      <c r="AM2397"/>
      <c r="AN2397"/>
      <c r="AO2397"/>
      <c r="AP2397"/>
      <c r="AQ2397"/>
      <c r="AR2397"/>
      <c r="AS2397"/>
      <c r="AT2397"/>
      <c r="AU2397"/>
      <c r="AV2397"/>
      <c r="AW2397"/>
      <c r="AX2397"/>
      <c r="AY2397"/>
      <c r="AZ2397"/>
      <c r="BA2397"/>
      <c r="BB2397"/>
      <c r="BC2397"/>
      <c r="BD2397"/>
      <c r="BE2397"/>
      <c r="BF2397"/>
      <c r="BG2397"/>
      <c r="BH2397"/>
      <c r="BI2397"/>
      <c r="BJ2397"/>
      <c r="BK2397"/>
      <c r="BL2397"/>
      <c r="BM2397"/>
      <c r="BN2397"/>
      <c r="BO2397"/>
    </row>
    <row r="2398" spans="1:67" ht="15" x14ac:dyDescent="0.25">
      <c r="A2398" s="245" t="s">
        <v>4831</v>
      </c>
      <c r="B2398" s="245" t="s">
        <v>4830</v>
      </c>
      <c r="C2398" s="245" t="s">
        <v>5109</v>
      </c>
      <c r="D2398" s="245" t="s">
        <v>5108</v>
      </c>
      <c r="E2398" s="246" t="s">
        <v>44</v>
      </c>
      <c r="F2398" s="245" t="s">
        <v>44</v>
      </c>
      <c r="G2398" s="245" t="s">
        <v>11709</v>
      </c>
      <c r="H2398" s="245" t="s">
        <v>11710</v>
      </c>
      <c r="I2398" s="245" t="s">
        <v>11</v>
      </c>
      <c r="J2398" s="245" t="s">
        <v>59</v>
      </c>
      <c r="K2398" s="246" t="s">
        <v>23832</v>
      </c>
      <c r="L2398" s="245" t="s">
        <v>568</v>
      </c>
      <c r="M2398"/>
      <c r="N2398"/>
      <c r="O2398"/>
      <c r="P2398"/>
      <c r="Q2398"/>
      <c r="R2398"/>
      <c r="S2398"/>
      <c r="T2398"/>
      <c r="U2398"/>
      <c r="V2398"/>
      <c r="W2398"/>
      <c r="X2398"/>
      <c r="Y2398"/>
      <c r="Z2398"/>
      <c r="AA2398"/>
      <c r="AB2398"/>
      <c r="AC2398"/>
      <c r="AD2398"/>
      <c r="AE2398"/>
      <c r="AF2398"/>
      <c r="AG2398"/>
      <c r="AH2398"/>
      <c r="AI2398"/>
      <c r="AJ2398"/>
      <c r="AK2398"/>
      <c r="AL2398"/>
      <c r="AM2398"/>
      <c r="AN2398"/>
      <c r="AO2398"/>
      <c r="AP2398"/>
      <c r="AQ2398"/>
      <c r="AR2398"/>
      <c r="AS2398"/>
      <c r="AT2398"/>
      <c r="AU2398"/>
      <c r="AV2398"/>
      <c r="AW2398"/>
      <c r="AX2398"/>
      <c r="AY2398"/>
      <c r="AZ2398"/>
      <c r="BA2398"/>
      <c r="BB2398"/>
      <c r="BC2398"/>
      <c r="BD2398"/>
      <c r="BE2398"/>
      <c r="BF2398"/>
      <c r="BG2398"/>
      <c r="BH2398"/>
      <c r="BI2398"/>
      <c r="BJ2398"/>
      <c r="BK2398"/>
      <c r="BL2398"/>
      <c r="BM2398"/>
      <c r="BN2398"/>
      <c r="BO2398"/>
    </row>
    <row r="2399" spans="1:67" ht="15" x14ac:dyDescent="0.25">
      <c r="A2399" s="245" t="s">
        <v>4831</v>
      </c>
      <c r="B2399" s="245" t="s">
        <v>4830</v>
      </c>
      <c r="C2399" s="245" t="s">
        <v>5109</v>
      </c>
      <c r="D2399" s="245" t="s">
        <v>5108</v>
      </c>
      <c r="E2399" s="246" t="s">
        <v>44</v>
      </c>
      <c r="F2399" s="245" t="s">
        <v>44</v>
      </c>
      <c r="G2399" s="245" t="s">
        <v>11711</v>
      </c>
      <c r="H2399" s="245" t="s">
        <v>11712</v>
      </c>
      <c r="I2399" s="245" t="s">
        <v>11</v>
      </c>
      <c r="J2399" s="245" t="s">
        <v>59</v>
      </c>
      <c r="K2399" s="246" t="s">
        <v>15403</v>
      </c>
      <c r="L2399" s="245" t="s">
        <v>568</v>
      </c>
      <c r="M2399"/>
      <c r="N2399"/>
      <c r="O2399"/>
      <c r="P2399"/>
      <c r="Q2399"/>
      <c r="R2399"/>
      <c r="S2399"/>
      <c r="T2399"/>
      <c r="U2399"/>
      <c r="V2399"/>
      <c r="W2399"/>
      <c r="X2399"/>
      <c r="Y2399"/>
      <c r="Z2399"/>
      <c r="AA2399"/>
      <c r="AB2399"/>
      <c r="AC2399"/>
      <c r="AD2399"/>
      <c r="AE2399"/>
      <c r="AF2399"/>
      <c r="AG2399"/>
      <c r="AH2399"/>
      <c r="AI2399"/>
      <c r="AJ2399"/>
      <c r="AK2399"/>
      <c r="AL2399"/>
      <c r="AM2399"/>
      <c r="AN2399"/>
      <c r="AO2399"/>
      <c r="AP2399"/>
      <c r="AQ2399"/>
      <c r="AR2399"/>
      <c r="AS2399"/>
      <c r="AT2399"/>
      <c r="AU2399"/>
      <c r="AV2399"/>
      <c r="AW2399"/>
      <c r="AX2399"/>
      <c r="AY2399"/>
      <c r="AZ2399"/>
      <c r="BA2399"/>
      <c r="BB2399"/>
      <c r="BC2399"/>
      <c r="BD2399"/>
      <c r="BE2399"/>
      <c r="BF2399"/>
      <c r="BG2399"/>
      <c r="BH2399"/>
      <c r="BI2399"/>
      <c r="BJ2399"/>
      <c r="BK2399"/>
      <c r="BL2399"/>
      <c r="BM2399"/>
      <c r="BN2399"/>
      <c r="BO2399"/>
    </row>
    <row r="2400" spans="1:67" ht="15" x14ac:dyDescent="0.25">
      <c r="A2400" s="245" t="s">
        <v>4831</v>
      </c>
      <c r="B2400" s="245" t="s">
        <v>4830</v>
      </c>
      <c r="C2400" s="245" t="s">
        <v>5109</v>
      </c>
      <c r="D2400" s="245" t="s">
        <v>5108</v>
      </c>
      <c r="E2400" s="246" t="s">
        <v>44</v>
      </c>
      <c r="F2400" s="245" t="s">
        <v>44</v>
      </c>
      <c r="G2400" s="245" t="s">
        <v>11714</v>
      </c>
      <c r="H2400" s="245" t="s">
        <v>11715</v>
      </c>
      <c r="I2400" s="245" t="s">
        <v>11</v>
      </c>
      <c r="J2400" s="245" t="s">
        <v>59</v>
      </c>
      <c r="K2400" s="246" t="s">
        <v>23833</v>
      </c>
      <c r="L2400" s="245" t="s">
        <v>568</v>
      </c>
      <c r="M2400"/>
      <c r="N2400"/>
      <c r="O2400"/>
      <c r="P2400"/>
      <c r="Q2400"/>
      <c r="R2400"/>
      <c r="S2400"/>
      <c r="T2400"/>
      <c r="U2400"/>
      <c r="V2400"/>
      <c r="W2400"/>
      <c r="X2400"/>
      <c r="Y2400"/>
      <c r="Z2400"/>
      <c r="AA2400"/>
      <c r="AB2400"/>
      <c r="AC2400"/>
      <c r="AD2400"/>
      <c r="AE2400"/>
      <c r="AF2400"/>
      <c r="AG2400"/>
      <c r="AH2400"/>
      <c r="AI2400"/>
      <c r="AJ2400"/>
      <c r="AK2400"/>
      <c r="AL2400"/>
      <c r="AM2400"/>
      <c r="AN2400"/>
      <c r="AO2400"/>
      <c r="AP2400"/>
      <c r="AQ2400"/>
      <c r="AR2400"/>
      <c r="AS2400"/>
      <c r="AT2400"/>
      <c r="AU2400"/>
      <c r="AV2400"/>
      <c r="AW2400"/>
      <c r="AX2400"/>
      <c r="AY2400"/>
      <c r="AZ2400"/>
      <c r="BA2400"/>
      <c r="BB2400"/>
      <c r="BC2400"/>
      <c r="BD2400"/>
      <c r="BE2400"/>
      <c r="BF2400"/>
      <c r="BG2400"/>
      <c r="BH2400"/>
      <c r="BI2400"/>
      <c r="BJ2400"/>
      <c r="BK2400"/>
      <c r="BL2400"/>
      <c r="BM2400"/>
      <c r="BN2400"/>
      <c r="BO2400"/>
    </row>
    <row r="2401" spans="1:67" ht="15" x14ac:dyDescent="0.25">
      <c r="A2401" s="245" t="s">
        <v>4831</v>
      </c>
      <c r="B2401" s="245" t="s">
        <v>4830</v>
      </c>
      <c r="C2401" s="245" t="s">
        <v>5109</v>
      </c>
      <c r="D2401" s="245" t="s">
        <v>5108</v>
      </c>
      <c r="E2401" s="246" t="s">
        <v>44</v>
      </c>
      <c r="F2401" s="245" t="s">
        <v>44</v>
      </c>
      <c r="G2401" s="245" t="s">
        <v>11716</v>
      </c>
      <c r="H2401" s="245" t="s">
        <v>11717</v>
      </c>
      <c r="I2401" s="245" t="s">
        <v>11</v>
      </c>
      <c r="J2401" s="245" t="s">
        <v>59</v>
      </c>
      <c r="K2401" s="246" t="s">
        <v>23834</v>
      </c>
      <c r="L2401" s="245" t="s">
        <v>568</v>
      </c>
      <c r="M2401"/>
      <c r="N2401"/>
      <c r="O2401"/>
      <c r="P2401"/>
      <c r="Q2401"/>
      <c r="R2401"/>
      <c r="S2401"/>
      <c r="T2401"/>
      <c r="U2401"/>
      <c r="V2401"/>
      <c r="W2401"/>
      <c r="X2401"/>
      <c r="Y2401"/>
      <c r="Z2401"/>
      <c r="AA2401"/>
      <c r="AB2401"/>
      <c r="AC2401"/>
      <c r="AD2401"/>
      <c r="AE2401"/>
      <c r="AF2401"/>
      <c r="AG2401"/>
      <c r="AH2401"/>
      <c r="AI2401"/>
      <c r="AJ2401"/>
      <c r="AK2401"/>
      <c r="AL2401"/>
      <c r="AM2401"/>
      <c r="AN2401"/>
      <c r="AO2401"/>
      <c r="AP2401"/>
      <c r="AQ2401"/>
      <c r="AR2401"/>
      <c r="AS2401"/>
      <c r="AT2401"/>
      <c r="AU2401"/>
      <c r="AV2401"/>
      <c r="AW2401"/>
      <c r="AX2401"/>
      <c r="AY2401"/>
      <c r="AZ2401"/>
      <c r="BA2401"/>
      <c r="BB2401"/>
      <c r="BC2401"/>
      <c r="BD2401"/>
      <c r="BE2401"/>
      <c r="BF2401"/>
      <c r="BG2401"/>
      <c r="BH2401"/>
      <c r="BI2401"/>
      <c r="BJ2401"/>
      <c r="BK2401"/>
      <c r="BL2401"/>
      <c r="BM2401"/>
      <c r="BN2401"/>
      <c r="BO2401"/>
    </row>
    <row r="2402" spans="1:67" ht="15" x14ac:dyDescent="0.25">
      <c r="A2402" s="245" t="s">
        <v>4831</v>
      </c>
      <c r="B2402" s="245" t="s">
        <v>4830</v>
      </c>
      <c r="C2402" s="245" t="s">
        <v>5109</v>
      </c>
      <c r="D2402" s="245" t="s">
        <v>5108</v>
      </c>
      <c r="E2402" s="246" t="s">
        <v>44</v>
      </c>
      <c r="F2402" s="245" t="s">
        <v>44</v>
      </c>
      <c r="G2402" s="245" t="s">
        <v>11718</v>
      </c>
      <c r="H2402" s="245" t="s">
        <v>11719</v>
      </c>
      <c r="I2402" s="245" t="s">
        <v>11</v>
      </c>
      <c r="J2402" s="245" t="s">
        <v>59</v>
      </c>
      <c r="K2402" s="246" t="s">
        <v>23835</v>
      </c>
      <c r="L2402" s="245" t="s">
        <v>568</v>
      </c>
      <c r="M2402"/>
      <c r="N2402"/>
      <c r="O2402"/>
      <c r="P2402"/>
      <c r="Q2402"/>
      <c r="R2402"/>
      <c r="S2402"/>
      <c r="T2402"/>
      <c r="U2402"/>
      <c r="V2402"/>
      <c r="W2402"/>
      <c r="X2402"/>
      <c r="Y2402"/>
      <c r="Z2402"/>
      <c r="AA2402"/>
      <c r="AB2402"/>
      <c r="AC2402"/>
      <c r="AD2402"/>
      <c r="AE2402"/>
      <c r="AF2402"/>
      <c r="AG2402"/>
      <c r="AH2402"/>
      <c r="AI2402"/>
      <c r="AJ2402"/>
      <c r="AK2402"/>
      <c r="AL2402"/>
      <c r="AM2402"/>
      <c r="AN2402"/>
      <c r="AO2402"/>
      <c r="AP2402"/>
      <c r="AQ2402"/>
      <c r="AR2402"/>
      <c r="AS2402"/>
      <c r="AT2402"/>
      <c r="AU2402"/>
      <c r="AV2402"/>
      <c r="AW2402"/>
      <c r="AX2402"/>
      <c r="AY2402"/>
      <c r="AZ2402"/>
      <c r="BA2402"/>
      <c r="BB2402"/>
      <c r="BC2402"/>
      <c r="BD2402"/>
      <c r="BE2402"/>
      <c r="BF2402"/>
      <c r="BG2402"/>
      <c r="BH2402"/>
      <c r="BI2402"/>
      <c r="BJ2402"/>
      <c r="BK2402"/>
      <c r="BL2402"/>
      <c r="BM2402"/>
      <c r="BN2402"/>
      <c r="BO2402"/>
    </row>
    <row r="2403" spans="1:67" ht="15" x14ac:dyDescent="0.25">
      <c r="A2403" s="245" t="s">
        <v>4831</v>
      </c>
      <c r="B2403" s="245" t="s">
        <v>4830</v>
      </c>
      <c r="C2403" s="245" t="s">
        <v>5109</v>
      </c>
      <c r="D2403" s="245" t="s">
        <v>5108</v>
      </c>
      <c r="E2403" s="246" t="s">
        <v>44</v>
      </c>
      <c r="F2403" s="245" t="s">
        <v>44</v>
      </c>
      <c r="G2403" s="245" t="s">
        <v>11720</v>
      </c>
      <c r="H2403" s="245" t="s">
        <v>11721</v>
      </c>
      <c r="I2403" s="245" t="s">
        <v>11</v>
      </c>
      <c r="J2403" s="245" t="s">
        <v>59</v>
      </c>
      <c r="K2403" s="246" t="s">
        <v>23836</v>
      </c>
      <c r="L2403" s="245" t="s">
        <v>568</v>
      </c>
      <c r="M2403"/>
      <c r="N2403"/>
      <c r="O2403"/>
      <c r="P2403"/>
      <c r="Q2403"/>
      <c r="R2403"/>
      <c r="S2403"/>
      <c r="T2403"/>
      <c r="U2403"/>
      <c r="V2403"/>
      <c r="W2403"/>
      <c r="X2403"/>
      <c r="Y2403"/>
      <c r="Z2403"/>
      <c r="AA2403"/>
      <c r="AB2403"/>
      <c r="AC2403"/>
      <c r="AD2403"/>
      <c r="AE2403"/>
      <c r="AF2403"/>
      <c r="AG2403"/>
      <c r="AH2403"/>
      <c r="AI2403"/>
      <c r="AJ2403"/>
      <c r="AK2403"/>
      <c r="AL2403"/>
      <c r="AM2403"/>
      <c r="AN2403"/>
      <c r="AO2403"/>
      <c r="AP2403"/>
      <c r="AQ2403"/>
      <c r="AR2403"/>
      <c r="AS2403"/>
      <c r="AT2403"/>
      <c r="AU2403"/>
      <c r="AV2403"/>
      <c r="AW2403"/>
      <c r="AX2403"/>
      <c r="AY2403"/>
      <c r="AZ2403"/>
      <c r="BA2403"/>
      <c r="BB2403"/>
      <c r="BC2403"/>
      <c r="BD2403"/>
      <c r="BE2403"/>
      <c r="BF2403"/>
      <c r="BG2403"/>
      <c r="BH2403"/>
      <c r="BI2403"/>
      <c r="BJ2403"/>
      <c r="BK2403"/>
      <c r="BL2403"/>
      <c r="BM2403"/>
      <c r="BN2403"/>
      <c r="BO2403"/>
    </row>
    <row r="2404" spans="1:67" ht="15" x14ac:dyDescent="0.25">
      <c r="A2404" s="245" t="s">
        <v>4831</v>
      </c>
      <c r="B2404" s="245" t="s">
        <v>4830</v>
      </c>
      <c r="C2404" s="245" t="s">
        <v>5109</v>
      </c>
      <c r="D2404" s="245" t="s">
        <v>5108</v>
      </c>
      <c r="E2404" s="246" t="s">
        <v>44</v>
      </c>
      <c r="F2404" s="245" t="s">
        <v>44</v>
      </c>
      <c r="G2404" s="245" t="s">
        <v>17563</v>
      </c>
      <c r="H2404" s="245" t="s">
        <v>17564</v>
      </c>
      <c r="I2404" s="245" t="s">
        <v>11</v>
      </c>
      <c r="J2404" s="245" t="s">
        <v>59</v>
      </c>
      <c r="K2404" s="246" t="s">
        <v>23837</v>
      </c>
      <c r="L2404" s="245" t="s">
        <v>568</v>
      </c>
      <c r="M2404"/>
      <c r="N2404"/>
      <c r="O2404"/>
      <c r="P2404"/>
      <c r="Q2404"/>
      <c r="R2404"/>
      <c r="S2404"/>
      <c r="T2404"/>
      <c r="U2404"/>
      <c r="V2404"/>
      <c r="W2404"/>
      <c r="X2404"/>
      <c r="Y2404"/>
      <c r="Z2404"/>
      <c r="AA2404"/>
      <c r="AB2404"/>
      <c r="AC2404"/>
      <c r="AD2404"/>
      <c r="AE2404"/>
      <c r="AF2404"/>
      <c r="AG2404"/>
      <c r="AH2404"/>
      <c r="AI2404"/>
      <c r="AJ2404"/>
      <c r="AK2404"/>
      <c r="AL2404"/>
      <c r="AM2404"/>
      <c r="AN2404"/>
      <c r="AO2404"/>
      <c r="AP2404"/>
      <c r="AQ2404"/>
      <c r="AR2404"/>
      <c r="AS2404"/>
      <c r="AT2404"/>
      <c r="AU2404"/>
      <c r="AV2404"/>
      <c r="AW2404"/>
      <c r="AX2404"/>
      <c r="AY2404"/>
      <c r="AZ2404"/>
      <c r="BA2404"/>
      <c r="BB2404"/>
      <c r="BC2404"/>
      <c r="BD2404"/>
      <c r="BE2404"/>
      <c r="BF2404"/>
      <c r="BG2404"/>
      <c r="BH2404"/>
      <c r="BI2404"/>
      <c r="BJ2404"/>
      <c r="BK2404"/>
      <c r="BL2404"/>
      <c r="BM2404"/>
      <c r="BN2404"/>
      <c r="BO2404"/>
    </row>
    <row r="2405" spans="1:67" ht="15" x14ac:dyDescent="0.25">
      <c r="A2405" s="245" t="s">
        <v>4831</v>
      </c>
      <c r="B2405" s="245" t="s">
        <v>4830</v>
      </c>
      <c r="C2405" s="245" t="s">
        <v>5109</v>
      </c>
      <c r="D2405" s="245" t="s">
        <v>5108</v>
      </c>
      <c r="E2405" s="246" t="s">
        <v>44</v>
      </c>
      <c r="F2405" s="245" t="s">
        <v>44</v>
      </c>
      <c r="G2405" s="245" t="s">
        <v>17565</v>
      </c>
      <c r="H2405" s="245" t="s">
        <v>17566</v>
      </c>
      <c r="I2405" s="245" t="s">
        <v>11</v>
      </c>
      <c r="J2405" s="245" t="s">
        <v>59</v>
      </c>
      <c r="K2405" s="246" t="s">
        <v>15140</v>
      </c>
      <c r="L2405" s="245" t="s">
        <v>568</v>
      </c>
      <c r="M2405"/>
      <c r="N2405"/>
      <c r="O2405"/>
      <c r="P2405"/>
      <c r="Q2405"/>
      <c r="R2405"/>
      <c r="S2405"/>
      <c r="T2405"/>
      <c r="U2405"/>
      <c r="V2405"/>
      <c r="W2405"/>
      <c r="X2405"/>
      <c r="Y2405"/>
      <c r="Z2405"/>
      <c r="AA2405"/>
      <c r="AB2405"/>
      <c r="AC2405"/>
      <c r="AD2405"/>
      <c r="AE2405"/>
      <c r="AF2405"/>
      <c r="AG2405"/>
      <c r="AH2405"/>
      <c r="AI2405"/>
      <c r="AJ2405"/>
      <c r="AK2405"/>
      <c r="AL2405"/>
      <c r="AM2405"/>
      <c r="AN2405"/>
      <c r="AO2405"/>
      <c r="AP2405"/>
      <c r="AQ2405"/>
      <c r="AR2405"/>
      <c r="AS2405"/>
      <c r="AT2405"/>
      <c r="AU2405"/>
      <c r="AV2405"/>
      <c r="AW2405"/>
      <c r="AX2405"/>
      <c r="AY2405"/>
      <c r="AZ2405"/>
      <c r="BA2405"/>
      <c r="BB2405"/>
      <c r="BC2405"/>
      <c r="BD2405"/>
      <c r="BE2405"/>
      <c r="BF2405"/>
      <c r="BG2405"/>
      <c r="BH2405"/>
      <c r="BI2405"/>
      <c r="BJ2405"/>
      <c r="BK2405"/>
      <c r="BL2405"/>
      <c r="BM2405"/>
      <c r="BN2405"/>
      <c r="BO2405"/>
    </row>
    <row r="2406" spans="1:67" ht="15" x14ac:dyDescent="0.25">
      <c r="A2406" s="245" t="s">
        <v>4831</v>
      </c>
      <c r="B2406" s="245" t="s">
        <v>4830</v>
      </c>
      <c r="C2406" s="245" t="s">
        <v>5109</v>
      </c>
      <c r="D2406" s="245" t="s">
        <v>5108</v>
      </c>
      <c r="E2406" s="246" t="s">
        <v>44</v>
      </c>
      <c r="F2406" s="245" t="s">
        <v>44</v>
      </c>
      <c r="G2406" s="245" t="s">
        <v>17567</v>
      </c>
      <c r="H2406" s="245" t="s">
        <v>17568</v>
      </c>
      <c r="I2406" s="245" t="s">
        <v>11</v>
      </c>
      <c r="J2406" s="245" t="s">
        <v>59</v>
      </c>
      <c r="K2406" s="246" t="s">
        <v>19931</v>
      </c>
      <c r="L2406" s="245" t="s">
        <v>568</v>
      </c>
      <c r="M2406"/>
      <c r="N2406"/>
      <c r="O2406"/>
      <c r="P2406"/>
      <c r="Q2406"/>
      <c r="R2406"/>
      <c r="S2406"/>
      <c r="T2406"/>
      <c r="U2406"/>
      <c r="V2406"/>
      <c r="W2406"/>
      <c r="X2406"/>
      <c r="Y2406"/>
      <c r="Z2406"/>
      <c r="AA2406"/>
      <c r="AB2406"/>
      <c r="AC2406"/>
      <c r="AD2406"/>
      <c r="AE2406"/>
      <c r="AF2406"/>
      <c r="AG2406"/>
      <c r="AH2406"/>
      <c r="AI2406"/>
      <c r="AJ2406"/>
      <c r="AK2406"/>
      <c r="AL2406"/>
      <c r="AM2406"/>
      <c r="AN2406"/>
      <c r="AO2406"/>
      <c r="AP2406"/>
      <c r="AQ2406"/>
      <c r="AR2406"/>
      <c r="AS2406"/>
      <c r="AT2406"/>
      <c r="AU2406"/>
      <c r="AV2406"/>
      <c r="AW2406"/>
      <c r="AX2406"/>
      <c r="AY2406"/>
      <c r="AZ2406"/>
      <c r="BA2406"/>
      <c r="BB2406"/>
      <c r="BC2406"/>
      <c r="BD2406"/>
      <c r="BE2406"/>
      <c r="BF2406"/>
      <c r="BG2406"/>
      <c r="BH2406"/>
      <c r="BI2406"/>
      <c r="BJ2406"/>
      <c r="BK2406"/>
      <c r="BL2406"/>
      <c r="BM2406"/>
      <c r="BN2406"/>
      <c r="BO2406"/>
    </row>
    <row r="2407" spans="1:67" ht="15" x14ac:dyDescent="0.25">
      <c r="A2407" s="245" t="s">
        <v>4831</v>
      </c>
      <c r="B2407" s="245" t="s">
        <v>4830</v>
      </c>
      <c r="C2407" s="245" t="s">
        <v>5109</v>
      </c>
      <c r="D2407" s="245" t="s">
        <v>5108</v>
      </c>
      <c r="E2407" s="246" t="s">
        <v>44</v>
      </c>
      <c r="F2407" s="245" t="s">
        <v>44</v>
      </c>
      <c r="G2407" s="245" t="s">
        <v>17570</v>
      </c>
      <c r="H2407" s="245" t="s">
        <v>17571</v>
      </c>
      <c r="I2407" s="245" t="s">
        <v>11</v>
      </c>
      <c r="J2407" s="245" t="s">
        <v>59</v>
      </c>
      <c r="K2407" s="246" t="s">
        <v>15281</v>
      </c>
      <c r="L2407" s="245" t="s">
        <v>568</v>
      </c>
      <c r="M2407"/>
      <c r="N2407"/>
      <c r="O2407"/>
      <c r="P2407"/>
      <c r="Q2407"/>
      <c r="R2407"/>
      <c r="S2407"/>
      <c r="T2407"/>
      <c r="U2407"/>
      <c r="V2407"/>
      <c r="W2407"/>
      <c r="X2407"/>
      <c r="Y2407"/>
      <c r="Z2407"/>
      <c r="AA2407"/>
      <c r="AB2407"/>
      <c r="AC2407"/>
      <c r="AD2407"/>
      <c r="AE2407"/>
      <c r="AF2407"/>
      <c r="AG2407"/>
      <c r="AH2407"/>
      <c r="AI2407"/>
      <c r="AJ2407"/>
      <c r="AK2407"/>
      <c r="AL2407"/>
      <c r="AM2407"/>
      <c r="AN2407"/>
      <c r="AO2407"/>
      <c r="AP2407"/>
      <c r="AQ2407"/>
      <c r="AR2407"/>
      <c r="AS2407"/>
      <c r="AT2407"/>
      <c r="AU2407"/>
      <c r="AV2407"/>
      <c r="AW2407"/>
      <c r="AX2407"/>
      <c r="AY2407"/>
      <c r="AZ2407"/>
      <c r="BA2407"/>
      <c r="BB2407"/>
      <c r="BC2407"/>
      <c r="BD2407"/>
      <c r="BE2407"/>
      <c r="BF2407"/>
      <c r="BG2407"/>
      <c r="BH2407"/>
      <c r="BI2407"/>
      <c r="BJ2407"/>
      <c r="BK2407"/>
      <c r="BL2407"/>
      <c r="BM2407"/>
      <c r="BN2407"/>
      <c r="BO2407"/>
    </row>
    <row r="2408" spans="1:67" ht="15" x14ac:dyDescent="0.25">
      <c r="A2408" s="245" t="s">
        <v>4831</v>
      </c>
      <c r="B2408" s="245" t="s">
        <v>4830</v>
      </c>
      <c r="C2408" s="245" t="s">
        <v>4991</v>
      </c>
      <c r="D2408" s="245" t="s">
        <v>4990</v>
      </c>
      <c r="E2408" s="246" t="s">
        <v>44</v>
      </c>
      <c r="F2408" s="245" t="s">
        <v>44</v>
      </c>
      <c r="G2408" s="245" t="s">
        <v>5104</v>
      </c>
      <c r="H2408" s="245" t="s">
        <v>17572</v>
      </c>
      <c r="I2408" s="245" t="s">
        <v>15</v>
      </c>
      <c r="J2408" s="245" t="s">
        <v>59</v>
      </c>
      <c r="K2408" s="246" t="s">
        <v>9537</v>
      </c>
      <c r="L2408" s="245" t="s">
        <v>568</v>
      </c>
      <c r="M2408"/>
      <c r="N2408"/>
      <c r="O2408"/>
      <c r="P2408"/>
      <c r="Q2408"/>
      <c r="R2408"/>
      <c r="S2408"/>
      <c r="T2408"/>
      <c r="U2408"/>
      <c r="V2408"/>
      <c r="W2408"/>
      <c r="X2408"/>
      <c r="Y2408"/>
      <c r="Z2408"/>
      <c r="AA2408"/>
      <c r="AB2408"/>
      <c r="AC2408"/>
      <c r="AD2408"/>
      <c r="AE2408"/>
      <c r="AF2408"/>
      <c r="AG2408"/>
      <c r="AH2408"/>
      <c r="AI2408"/>
      <c r="AJ2408"/>
      <c r="AK2408"/>
      <c r="AL2408"/>
      <c r="AM2408"/>
      <c r="AN2408"/>
      <c r="AO2408"/>
      <c r="AP2408"/>
      <c r="AQ2408"/>
      <c r="AR2408"/>
      <c r="AS2408"/>
      <c r="AT2408"/>
      <c r="AU2408"/>
      <c r="AV2408"/>
      <c r="AW2408"/>
      <c r="AX2408"/>
      <c r="AY2408"/>
      <c r="AZ2408"/>
      <c r="BA2408"/>
      <c r="BB2408"/>
      <c r="BC2408"/>
      <c r="BD2408"/>
      <c r="BE2408"/>
      <c r="BF2408"/>
      <c r="BG2408"/>
      <c r="BH2408"/>
      <c r="BI2408"/>
      <c r="BJ2408"/>
      <c r="BK2408"/>
      <c r="BL2408"/>
      <c r="BM2408"/>
      <c r="BN2408"/>
      <c r="BO2408"/>
    </row>
    <row r="2409" spans="1:67" ht="15" x14ac:dyDescent="0.25">
      <c r="A2409" s="245" t="s">
        <v>4831</v>
      </c>
      <c r="B2409" s="245" t="s">
        <v>4830</v>
      </c>
      <c r="C2409" s="245" t="s">
        <v>4991</v>
      </c>
      <c r="D2409" s="245" t="s">
        <v>4990</v>
      </c>
      <c r="E2409" s="246" t="s">
        <v>44</v>
      </c>
      <c r="F2409" s="245" t="s">
        <v>44</v>
      </c>
      <c r="G2409" s="245" t="s">
        <v>5103</v>
      </c>
      <c r="H2409" s="245" t="s">
        <v>17574</v>
      </c>
      <c r="I2409" s="245" t="s">
        <v>15</v>
      </c>
      <c r="J2409" s="245" t="s">
        <v>59</v>
      </c>
      <c r="K2409" s="246" t="s">
        <v>9058</v>
      </c>
      <c r="L2409" s="245" t="s">
        <v>568</v>
      </c>
      <c r="M2409"/>
      <c r="N2409"/>
      <c r="O2409"/>
      <c r="P2409"/>
      <c r="Q2409"/>
      <c r="R2409"/>
      <c r="S2409"/>
      <c r="T2409"/>
      <c r="U2409"/>
      <c r="V2409"/>
      <c r="W2409"/>
      <c r="X2409"/>
      <c r="Y2409"/>
      <c r="Z2409"/>
      <c r="AA2409"/>
      <c r="AB2409"/>
      <c r="AC2409"/>
      <c r="AD2409"/>
      <c r="AE2409"/>
      <c r="AF2409"/>
      <c r="AG2409"/>
      <c r="AH2409"/>
      <c r="AI2409"/>
      <c r="AJ2409"/>
      <c r="AK2409"/>
      <c r="AL2409"/>
      <c r="AM2409"/>
      <c r="AN2409"/>
      <c r="AO2409"/>
      <c r="AP2409"/>
      <c r="AQ2409"/>
      <c r="AR2409"/>
      <c r="AS2409"/>
      <c r="AT2409"/>
      <c r="AU2409"/>
      <c r="AV2409"/>
      <c r="AW2409"/>
      <c r="AX2409"/>
      <c r="AY2409"/>
      <c r="AZ2409"/>
      <c r="BA2409"/>
      <c r="BB2409"/>
      <c r="BC2409"/>
      <c r="BD2409"/>
      <c r="BE2409"/>
      <c r="BF2409"/>
      <c r="BG2409"/>
      <c r="BH2409"/>
      <c r="BI2409"/>
      <c r="BJ2409"/>
      <c r="BK2409"/>
      <c r="BL2409"/>
      <c r="BM2409"/>
      <c r="BN2409"/>
      <c r="BO2409"/>
    </row>
    <row r="2410" spans="1:67" ht="15" x14ac:dyDescent="0.25">
      <c r="A2410" s="245" t="s">
        <v>4831</v>
      </c>
      <c r="B2410" s="245" t="s">
        <v>4830</v>
      </c>
      <c r="C2410" s="245" t="s">
        <v>4991</v>
      </c>
      <c r="D2410" s="245" t="s">
        <v>4990</v>
      </c>
      <c r="E2410" s="246" t="s">
        <v>44</v>
      </c>
      <c r="F2410" s="245" t="s">
        <v>44</v>
      </c>
      <c r="G2410" s="245" t="s">
        <v>5102</v>
      </c>
      <c r="H2410" s="245" t="s">
        <v>17575</v>
      </c>
      <c r="I2410" s="245" t="s">
        <v>15</v>
      </c>
      <c r="J2410" s="245" t="s">
        <v>59</v>
      </c>
      <c r="K2410" s="246" t="s">
        <v>23838</v>
      </c>
      <c r="L2410" s="245" t="s">
        <v>568</v>
      </c>
      <c r="M2410"/>
      <c r="N2410"/>
      <c r="O2410"/>
      <c r="P2410"/>
      <c r="Q2410"/>
      <c r="R2410"/>
      <c r="S2410"/>
      <c r="T2410"/>
      <c r="U2410"/>
      <c r="V2410"/>
      <c r="W2410"/>
      <c r="X2410"/>
      <c r="Y2410"/>
      <c r="Z2410"/>
      <c r="AA2410"/>
      <c r="AB2410"/>
      <c r="AC2410"/>
      <c r="AD2410"/>
      <c r="AE2410"/>
      <c r="AF2410"/>
      <c r="AG2410"/>
      <c r="AH2410"/>
      <c r="AI2410"/>
      <c r="AJ2410"/>
      <c r="AK2410"/>
      <c r="AL2410"/>
      <c r="AM2410"/>
      <c r="AN2410"/>
      <c r="AO2410"/>
      <c r="AP2410"/>
      <c r="AQ2410"/>
      <c r="AR2410"/>
      <c r="AS2410"/>
      <c r="AT2410"/>
      <c r="AU2410"/>
      <c r="AV2410"/>
      <c r="AW2410"/>
      <c r="AX2410"/>
      <c r="AY2410"/>
      <c r="AZ2410"/>
      <c r="BA2410"/>
      <c r="BB2410"/>
      <c r="BC2410"/>
      <c r="BD2410"/>
      <c r="BE2410"/>
      <c r="BF2410"/>
      <c r="BG2410"/>
      <c r="BH2410"/>
      <c r="BI2410"/>
      <c r="BJ2410"/>
      <c r="BK2410"/>
      <c r="BL2410"/>
      <c r="BM2410"/>
      <c r="BN2410"/>
      <c r="BO2410"/>
    </row>
    <row r="2411" spans="1:67" ht="15" x14ac:dyDescent="0.25">
      <c r="A2411" s="245" t="s">
        <v>4831</v>
      </c>
      <c r="B2411" s="245" t="s">
        <v>4830</v>
      </c>
      <c r="C2411" s="245" t="s">
        <v>4991</v>
      </c>
      <c r="D2411" s="245" t="s">
        <v>4990</v>
      </c>
      <c r="E2411" s="246" t="s">
        <v>44</v>
      </c>
      <c r="F2411" s="245" t="s">
        <v>44</v>
      </c>
      <c r="G2411" s="245" t="s">
        <v>5101</v>
      </c>
      <c r="H2411" s="245" t="s">
        <v>17576</v>
      </c>
      <c r="I2411" s="245" t="s">
        <v>15</v>
      </c>
      <c r="J2411" s="245" t="s">
        <v>59</v>
      </c>
      <c r="K2411" s="246" t="s">
        <v>10566</v>
      </c>
      <c r="L2411" s="245" t="s">
        <v>568</v>
      </c>
      <c r="M2411"/>
      <c r="N2411"/>
      <c r="O2411"/>
      <c r="P2411"/>
      <c r="Q2411"/>
      <c r="R2411"/>
      <c r="S2411"/>
      <c r="T2411"/>
      <c r="U2411"/>
      <c r="V2411"/>
      <c r="W2411"/>
      <c r="X2411"/>
      <c r="Y2411"/>
      <c r="Z2411"/>
      <c r="AA2411"/>
      <c r="AB2411"/>
      <c r="AC2411"/>
      <c r="AD2411"/>
      <c r="AE2411"/>
      <c r="AF2411"/>
      <c r="AG2411"/>
      <c r="AH2411"/>
      <c r="AI2411"/>
      <c r="AJ2411"/>
      <c r="AK2411"/>
      <c r="AL2411"/>
      <c r="AM2411"/>
      <c r="AN2411"/>
      <c r="AO2411"/>
      <c r="AP2411"/>
      <c r="AQ2411"/>
      <c r="AR2411"/>
      <c r="AS2411"/>
      <c r="AT2411"/>
      <c r="AU2411"/>
      <c r="AV2411"/>
      <c r="AW2411"/>
      <c r="AX2411"/>
      <c r="AY2411"/>
      <c r="AZ2411"/>
      <c r="BA2411"/>
      <c r="BB2411"/>
      <c r="BC2411"/>
      <c r="BD2411"/>
      <c r="BE2411"/>
      <c r="BF2411"/>
      <c r="BG2411"/>
      <c r="BH2411"/>
      <c r="BI2411"/>
      <c r="BJ2411"/>
      <c r="BK2411"/>
      <c r="BL2411"/>
      <c r="BM2411"/>
      <c r="BN2411"/>
      <c r="BO2411"/>
    </row>
    <row r="2412" spans="1:67" ht="15" x14ac:dyDescent="0.25">
      <c r="A2412" s="245" t="s">
        <v>4831</v>
      </c>
      <c r="B2412" s="245" t="s">
        <v>4830</v>
      </c>
      <c r="C2412" s="245" t="s">
        <v>4991</v>
      </c>
      <c r="D2412" s="245" t="s">
        <v>4990</v>
      </c>
      <c r="E2412" s="246" t="s">
        <v>44</v>
      </c>
      <c r="F2412" s="245" t="s">
        <v>44</v>
      </c>
      <c r="G2412" s="245" t="s">
        <v>5100</v>
      </c>
      <c r="H2412" s="245" t="s">
        <v>17578</v>
      </c>
      <c r="I2412" s="245" t="s">
        <v>15</v>
      </c>
      <c r="J2412" s="245" t="s">
        <v>59</v>
      </c>
      <c r="K2412" s="246" t="s">
        <v>8563</v>
      </c>
      <c r="L2412" s="245" t="s">
        <v>568</v>
      </c>
      <c r="M2412"/>
      <c r="N2412"/>
      <c r="O2412"/>
      <c r="P2412"/>
      <c r="Q2412"/>
      <c r="R2412"/>
      <c r="S2412"/>
      <c r="T2412"/>
      <c r="U2412"/>
      <c r="V2412"/>
      <c r="W2412"/>
      <c r="X2412"/>
      <c r="Y2412"/>
      <c r="Z2412"/>
      <c r="AA2412"/>
      <c r="AB2412"/>
      <c r="AC2412"/>
      <c r="AD2412"/>
      <c r="AE2412"/>
      <c r="AF2412"/>
      <c r="AG2412"/>
      <c r="AH2412"/>
      <c r="AI2412"/>
      <c r="AJ2412"/>
      <c r="AK2412"/>
      <c r="AL2412"/>
      <c r="AM2412"/>
      <c r="AN2412"/>
      <c r="AO2412"/>
      <c r="AP2412"/>
      <c r="AQ2412"/>
      <c r="AR2412"/>
      <c r="AS2412"/>
      <c r="AT2412"/>
      <c r="AU2412"/>
      <c r="AV2412"/>
      <c r="AW2412"/>
      <c r="AX2412"/>
      <c r="AY2412"/>
      <c r="AZ2412"/>
      <c r="BA2412"/>
      <c r="BB2412"/>
      <c r="BC2412"/>
      <c r="BD2412"/>
      <c r="BE2412"/>
      <c r="BF2412"/>
      <c r="BG2412"/>
      <c r="BH2412"/>
      <c r="BI2412"/>
      <c r="BJ2412"/>
      <c r="BK2412"/>
      <c r="BL2412"/>
      <c r="BM2412"/>
      <c r="BN2412"/>
      <c r="BO2412"/>
    </row>
    <row r="2413" spans="1:67" ht="15" x14ac:dyDescent="0.25">
      <c r="A2413" s="245" t="s">
        <v>4831</v>
      </c>
      <c r="B2413" s="245" t="s">
        <v>4830</v>
      </c>
      <c r="C2413" s="245" t="s">
        <v>4991</v>
      </c>
      <c r="D2413" s="245" t="s">
        <v>4990</v>
      </c>
      <c r="E2413" s="246" t="s">
        <v>44</v>
      </c>
      <c r="F2413" s="245" t="s">
        <v>44</v>
      </c>
      <c r="G2413" s="245" t="s">
        <v>5099</v>
      </c>
      <c r="H2413" s="245" t="s">
        <v>8669</v>
      </c>
      <c r="I2413" s="245" t="s">
        <v>15</v>
      </c>
      <c r="J2413" s="245" t="s">
        <v>569</v>
      </c>
      <c r="K2413" s="246" t="s">
        <v>8384</v>
      </c>
      <c r="L2413" s="245" t="s">
        <v>568</v>
      </c>
      <c r="M2413"/>
      <c r="N2413"/>
      <c r="O2413"/>
      <c r="P2413"/>
      <c r="Q2413"/>
      <c r="R2413"/>
      <c r="S2413"/>
      <c r="T2413"/>
      <c r="U2413"/>
      <c r="V2413"/>
      <c r="W2413"/>
      <c r="X2413"/>
      <c r="Y2413"/>
      <c r="Z2413"/>
      <c r="AA2413"/>
      <c r="AB2413"/>
      <c r="AC2413"/>
      <c r="AD2413"/>
      <c r="AE2413"/>
      <c r="AF2413"/>
      <c r="AG2413"/>
      <c r="AH2413"/>
      <c r="AI2413"/>
      <c r="AJ2413"/>
      <c r="AK2413"/>
      <c r="AL2413"/>
      <c r="AM2413"/>
      <c r="AN2413"/>
      <c r="AO2413"/>
      <c r="AP2413"/>
      <c r="AQ2413"/>
      <c r="AR2413"/>
      <c r="AS2413"/>
      <c r="AT2413"/>
      <c r="AU2413"/>
      <c r="AV2413"/>
      <c r="AW2413"/>
      <c r="AX2413"/>
      <c r="AY2413"/>
      <c r="AZ2413"/>
      <c r="BA2413"/>
      <c r="BB2413"/>
      <c r="BC2413"/>
      <c r="BD2413"/>
      <c r="BE2413"/>
      <c r="BF2413"/>
      <c r="BG2413"/>
      <c r="BH2413"/>
      <c r="BI2413"/>
      <c r="BJ2413"/>
      <c r="BK2413"/>
      <c r="BL2413"/>
      <c r="BM2413"/>
      <c r="BN2413"/>
      <c r="BO2413"/>
    </row>
    <row r="2414" spans="1:67" ht="15" x14ac:dyDescent="0.25">
      <c r="A2414" s="245" t="s">
        <v>4831</v>
      </c>
      <c r="B2414" s="245" t="s">
        <v>4830</v>
      </c>
      <c r="C2414" s="245" t="s">
        <v>4991</v>
      </c>
      <c r="D2414" s="245" t="s">
        <v>4990</v>
      </c>
      <c r="E2414" s="246" t="s">
        <v>44</v>
      </c>
      <c r="F2414" s="245" t="s">
        <v>44</v>
      </c>
      <c r="G2414" s="245" t="s">
        <v>5098</v>
      </c>
      <c r="H2414" s="245" t="s">
        <v>8668</v>
      </c>
      <c r="I2414" s="245" t="s">
        <v>15</v>
      </c>
      <c r="J2414" s="245" t="s">
        <v>569</v>
      </c>
      <c r="K2414" s="246" t="s">
        <v>8809</v>
      </c>
      <c r="L2414" s="245" t="s">
        <v>568</v>
      </c>
      <c r="M2414"/>
      <c r="N2414"/>
      <c r="O2414"/>
      <c r="P2414"/>
      <c r="Q2414"/>
      <c r="R2414"/>
      <c r="S2414"/>
      <c r="T2414"/>
      <c r="U2414"/>
      <c r="V2414"/>
      <c r="W2414"/>
      <c r="X2414"/>
      <c r="Y2414"/>
      <c r="Z2414"/>
      <c r="AA2414"/>
      <c r="AB2414"/>
      <c r="AC2414"/>
      <c r="AD2414"/>
      <c r="AE2414"/>
      <c r="AF2414"/>
      <c r="AG2414"/>
      <c r="AH2414"/>
      <c r="AI2414"/>
      <c r="AJ2414"/>
      <c r="AK2414"/>
      <c r="AL2414"/>
      <c r="AM2414"/>
      <c r="AN2414"/>
      <c r="AO2414"/>
      <c r="AP2414"/>
      <c r="AQ2414"/>
      <c r="AR2414"/>
      <c r="AS2414"/>
      <c r="AT2414"/>
      <c r="AU2414"/>
      <c r="AV2414"/>
      <c r="AW2414"/>
      <c r="AX2414"/>
      <c r="AY2414"/>
      <c r="AZ2414"/>
      <c r="BA2414"/>
      <c r="BB2414"/>
      <c r="BC2414"/>
      <c r="BD2414"/>
      <c r="BE2414"/>
      <c r="BF2414"/>
      <c r="BG2414"/>
      <c r="BH2414"/>
      <c r="BI2414"/>
      <c r="BJ2414"/>
      <c r="BK2414"/>
      <c r="BL2414"/>
      <c r="BM2414"/>
      <c r="BN2414"/>
      <c r="BO2414"/>
    </row>
    <row r="2415" spans="1:67" ht="15" x14ac:dyDescent="0.25">
      <c r="A2415" s="245" t="s">
        <v>4831</v>
      </c>
      <c r="B2415" s="245" t="s">
        <v>4830</v>
      </c>
      <c r="C2415" s="245" t="s">
        <v>4991</v>
      </c>
      <c r="D2415" s="245" t="s">
        <v>4990</v>
      </c>
      <c r="E2415" s="246" t="s">
        <v>44</v>
      </c>
      <c r="F2415" s="245" t="s">
        <v>44</v>
      </c>
      <c r="G2415" s="245" t="s">
        <v>5097</v>
      </c>
      <c r="H2415" s="245" t="s">
        <v>8667</v>
      </c>
      <c r="I2415" s="245" t="s">
        <v>15</v>
      </c>
      <c r="J2415" s="245" t="s">
        <v>569</v>
      </c>
      <c r="K2415" s="246" t="s">
        <v>12877</v>
      </c>
      <c r="L2415" s="245" t="s">
        <v>568</v>
      </c>
      <c r="M2415"/>
      <c r="N2415"/>
      <c r="O2415"/>
      <c r="P2415"/>
      <c r="Q2415"/>
      <c r="R2415"/>
      <c r="S2415"/>
      <c r="T2415"/>
      <c r="U2415"/>
      <c r="V2415"/>
      <c r="W2415"/>
      <c r="X2415"/>
      <c r="Y2415"/>
      <c r="Z2415"/>
      <c r="AA2415"/>
      <c r="AB2415"/>
      <c r="AC2415"/>
      <c r="AD2415"/>
      <c r="AE2415"/>
      <c r="AF2415"/>
      <c r="AG2415"/>
      <c r="AH2415"/>
      <c r="AI2415"/>
      <c r="AJ2415"/>
      <c r="AK2415"/>
      <c r="AL2415"/>
      <c r="AM2415"/>
      <c r="AN2415"/>
      <c r="AO2415"/>
      <c r="AP2415"/>
      <c r="AQ2415"/>
      <c r="AR2415"/>
      <c r="AS2415"/>
      <c r="AT2415"/>
      <c r="AU2415"/>
      <c r="AV2415"/>
      <c r="AW2415"/>
      <c r="AX2415"/>
      <c r="AY2415"/>
      <c r="AZ2415"/>
      <c r="BA2415"/>
      <c r="BB2415"/>
      <c r="BC2415"/>
      <c r="BD2415"/>
      <c r="BE2415"/>
      <c r="BF2415"/>
      <c r="BG2415"/>
      <c r="BH2415"/>
      <c r="BI2415"/>
      <c r="BJ2415"/>
      <c r="BK2415"/>
      <c r="BL2415"/>
      <c r="BM2415"/>
      <c r="BN2415"/>
      <c r="BO2415"/>
    </row>
    <row r="2416" spans="1:67" ht="15" x14ac:dyDescent="0.25">
      <c r="A2416" s="245" t="s">
        <v>4831</v>
      </c>
      <c r="B2416" s="245" t="s">
        <v>4830</v>
      </c>
      <c r="C2416" s="245" t="s">
        <v>4991</v>
      </c>
      <c r="D2416" s="245" t="s">
        <v>4990</v>
      </c>
      <c r="E2416" s="246" t="s">
        <v>44</v>
      </c>
      <c r="F2416" s="245" t="s">
        <v>44</v>
      </c>
      <c r="G2416" s="245" t="s">
        <v>5096</v>
      </c>
      <c r="H2416" s="245" t="s">
        <v>8666</v>
      </c>
      <c r="I2416" s="245" t="s">
        <v>15</v>
      </c>
      <c r="J2416" s="245" t="s">
        <v>569</v>
      </c>
      <c r="K2416" s="246" t="s">
        <v>9045</v>
      </c>
      <c r="L2416" s="245" t="s">
        <v>568</v>
      </c>
      <c r="M2416"/>
      <c r="N2416"/>
      <c r="O2416"/>
      <c r="P2416"/>
      <c r="Q2416"/>
      <c r="R2416"/>
      <c r="S2416"/>
      <c r="T2416"/>
      <c r="U2416"/>
      <c r="V2416"/>
      <c r="W2416"/>
      <c r="X2416"/>
      <c r="Y2416"/>
      <c r="Z2416"/>
      <c r="AA2416"/>
      <c r="AB2416"/>
      <c r="AC2416"/>
      <c r="AD2416"/>
      <c r="AE2416"/>
      <c r="AF2416"/>
      <c r="AG2416"/>
      <c r="AH2416"/>
      <c r="AI2416"/>
      <c r="AJ2416"/>
      <c r="AK2416"/>
      <c r="AL2416"/>
      <c r="AM2416"/>
      <c r="AN2416"/>
      <c r="AO2416"/>
      <c r="AP2416"/>
      <c r="AQ2416"/>
      <c r="AR2416"/>
      <c r="AS2416"/>
      <c r="AT2416"/>
      <c r="AU2416"/>
      <c r="AV2416"/>
      <c r="AW2416"/>
      <c r="AX2416"/>
      <c r="AY2416"/>
      <c r="AZ2416"/>
      <c r="BA2416"/>
      <c r="BB2416"/>
      <c r="BC2416"/>
      <c r="BD2416"/>
      <c r="BE2416"/>
      <c r="BF2416"/>
      <c r="BG2416"/>
      <c r="BH2416"/>
      <c r="BI2416"/>
      <c r="BJ2416"/>
      <c r="BK2416"/>
      <c r="BL2416"/>
      <c r="BM2416"/>
      <c r="BN2416"/>
      <c r="BO2416"/>
    </row>
    <row r="2417" spans="1:67" ht="15" x14ac:dyDescent="0.25">
      <c r="A2417" s="245" t="s">
        <v>4831</v>
      </c>
      <c r="B2417" s="245" t="s">
        <v>4830</v>
      </c>
      <c r="C2417" s="245" t="s">
        <v>4991</v>
      </c>
      <c r="D2417" s="245" t="s">
        <v>4990</v>
      </c>
      <c r="E2417" s="246" t="s">
        <v>44</v>
      </c>
      <c r="F2417" s="245" t="s">
        <v>44</v>
      </c>
      <c r="G2417" s="245" t="s">
        <v>5095</v>
      </c>
      <c r="H2417" s="245" t="s">
        <v>8665</v>
      </c>
      <c r="I2417" s="245" t="s">
        <v>15</v>
      </c>
      <c r="J2417" s="245" t="s">
        <v>569</v>
      </c>
      <c r="K2417" s="246" t="s">
        <v>23839</v>
      </c>
      <c r="L2417" s="245" t="s">
        <v>568</v>
      </c>
      <c r="M2417"/>
      <c r="N2417"/>
      <c r="O2417"/>
      <c r="P2417"/>
      <c r="Q2417"/>
      <c r="R2417"/>
      <c r="S2417"/>
      <c r="T2417"/>
      <c r="U2417"/>
      <c r="V2417"/>
      <c r="W2417"/>
      <c r="X2417"/>
      <c r="Y2417"/>
      <c r="Z2417"/>
      <c r="AA2417"/>
      <c r="AB2417"/>
      <c r="AC2417"/>
      <c r="AD2417"/>
      <c r="AE2417"/>
      <c r="AF2417"/>
      <c r="AG2417"/>
      <c r="AH2417"/>
      <c r="AI2417"/>
      <c r="AJ2417"/>
      <c r="AK2417"/>
      <c r="AL2417"/>
      <c r="AM2417"/>
      <c r="AN2417"/>
      <c r="AO2417"/>
      <c r="AP2417"/>
      <c r="AQ2417"/>
      <c r="AR2417"/>
      <c r="AS2417"/>
      <c r="AT2417"/>
      <c r="AU2417"/>
      <c r="AV2417"/>
      <c r="AW2417"/>
      <c r="AX2417"/>
      <c r="AY2417"/>
      <c r="AZ2417"/>
      <c r="BA2417"/>
      <c r="BB2417"/>
      <c r="BC2417"/>
      <c r="BD2417"/>
      <c r="BE2417"/>
      <c r="BF2417"/>
      <c r="BG2417"/>
      <c r="BH2417"/>
      <c r="BI2417"/>
      <c r="BJ2417"/>
      <c r="BK2417"/>
      <c r="BL2417"/>
      <c r="BM2417"/>
      <c r="BN2417"/>
      <c r="BO2417"/>
    </row>
    <row r="2418" spans="1:67" ht="15" x14ac:dyDescent="0.25">
      <c r="A2418" s="245" t="s">
        <v>4831</v>
      </c>
      <c r="B2418" s="245" t="s">
        <v>4830</v>
      </c>
      <c r="C2418" s="245" t="s">
        <v>4991</v>
      </c>
      <c r="D2418" s="245" t="s">
        <v>4990</v>
      </c>
      <c r="E2418" s="246" t="s">
        <v>44</v>
      </c>
      <c r="F2418" s="245" t="s">
        <v>44</v>
      </c>
      <c r="G2418" s="245" t="s">
        <v>5094</v>
      </c>
      <c r="H2418" s="245" t="s">
        <v>8664</v>
      </c>
      <c r="I2418" s="245" t="s">
        <v>15</v>
      </c>
      <c r="J2418" s="245" t="s">
        <v>569</v>
      </c>
      <c r="K2418" s="246" t="s">
        <v>13322</v>
      </c>
      <c r="L2418" s="245" t="s">
        <v>568</v>
      </c>
      <c r="M2418"/>
      <c r="N2418"/>
      <c r="O2418"/>
      <c r="P2418"/>
      <c r="Q2418"/>
      <c r="R2418"/>
      <c r="S2418"/>
      <c r="T2418"/>
      <c r="U2418"/>
      <c r="V2418"/>
      <c r="W2418"/>
      <c r="X2418"/>
      <c r="Y2418"/>
      <c r="Z2418"/>
      <c r="AA2418"/>
      <c r="AB2418"/>
      <c r="AC2418"/>
      <c r="AD2418"/>
      <c r="AE2418"/>
      <c r="AF2418"/>
      <c r="AG2418"/>
      <c r="AH2418"/>
      <c r="AI2418"/>
      <c r="AJ2418"/>
      <c r="AK2418"/>
      <c r="AL2418"/>
      <c r="AM2418"/>
      <c r="AN2418"/>
      <c r="AO2418"/>
      <c r="AP2418"/>
      <c r="AQ2418"/>
      <c r="AR2418"/>
      <c r="AS2418"/>
      <c r="AT2418"/>
      <c r="AU2418"/>
      <c r="AV2418"/>
      <c r="AW2418"/>
      <c r="AX2418"/>
      <c r="AY2418"/>
      <c r="AZ2418"/>
      <c r="BA2418"/>
      <c r="BB2418"/>
      <c r="BC2418"/>
      <c r="BD2418"/>
      <c r="BE2418"/>
      <c r="BF2418"/>
      <c r="BG2418"/>
      <c r="BH2418"/>
      <c r="BI2418"/>
      <c r="BJ2418"/>
      <c r="BK2418"/>
      <c r="BL2418"/>
      <c r="BM2418"/>
      <c r="BN2418"/>
      <c r="BO2418"/>
    </row>
    <row r="2419" spans="1:67" ht="15" x14ac:dyDescent="0.25">
      <c r="A2419" s="245" t="s">
        <v>4831</v>
      </c>
      <c r="B2419" s="245" t="s">
        <v>4830</v>
      </c>
      <c r="C2419" s="245" t="s">
        <v>4991</v>
      </c>
      <c r="D2419" s="245" t="s">
        <v>4990</v>
      </c>
      <c r="E2419" s="246" t="s">
        <v>44</v>
      </c>
      <c r="F2419" s="245" t="s">
        <v>44</v>
      </c>
      <c r="G2419" s="245" t="s">
        <v>5093</v>
      </c>
      <c r="H2419" s="245" t="s">
        <v>8663</v>
      </c>
      <c r="I2419" s="245" t="s">
        <v>15</v>
      </c>
      <c r="J2419" s="245" t="s">
        <v>569</v>
      </c>
      <c r="K2419" s="246" t="s">
        <v>9057</v>
      </c>
      <c r="L2419" s="245" t="s">
        <v>568</v>
      </c>
      <c r="M2419"/>
      <c r="N2419"/>
      <c r="O2419"/>
      <c r="P2419"/>
      <c r="Q2419"/>
      <c r="R2419"/>
      <c r="S2419"/>
      <c r="T2419"/>
      <c r="U2419"/>
      <c r="V2419"/>
      <c r="W2419"/>
      <c r="X2419"/>
      <c r="Y2419"/>
      <c r="Z2419"/>
      <c r="AA2419"/>
      <c r="AB2419"/>
      <c r="AC2419"/>
      <c r="AD2419"/>
      <c r="AE2419"/>
      <c r="AF2419"/>
      <c r="AG2419"/>
      <c r="AH2419"/>
      <c r="AI2419"/>
      <c r="AJ2419"/>
      <c r="AK2419"/>
      <c r="AL2419"/>
      <c r="AM2419"/>
      <c r="AN2419"/>
      <c r="AO2419"/>
      <c r="AP2419"/>
      <c r="AQ2419"/>
      <c r="AR2419"/>
      <c r="AS2419"/>
      <c r="AT2419"/>
      <c r="AU2419"/>
      <c r="AV2419"/>
      <c r="AW2419"/>
      <c r="AX2419"/>
      <c r="AY2419"/>
      <c r="AZ2419"/>
      <c r="BA2419"/>
      <c r="BB2419"/>
      <c r="BC2419"/>
      <c r="BD2419"/>
      <c r="BE2419"/>
      <c r="BF2419"/>
      <c r="BG2419"/>
      <c r="BH2419"/>
      <c r="BI2419"/>
      <c r="BJ2419"/>
      <c r="BK2419"/>
      <c r="BL2419"/>
      <c r="BM2419"/>
      <c r="BN2419"/>
      <c r="BO2419"/>
    </row>
    <row r="2420" spans="1:67" ht="15" x14ac:dyDescent="0.25">
      <c r="A2420" s="245" t="s">
        <v>4831</v>
      </c>
      <c r="B2420" s="245" t="s">
        <v>4830</v>
      </c>
      <c r="C2420" s="245" t="s">
        <v>4991</v>
      </c>
      <c r="D2420" s="245" t="s">
        <v>4990</v>
      </c>
      <c r="E2420" s="246" t="s">
        <v>44</v>
      </c>
      <c r="F2420" s="245" t="s">
        <v>44</v>
      </c>
      <c r="G2420" s="245" t="s">
        <v>5092</v>
      </c>
      <c r="H2420" s="245" t="s">
        <v>8662</v>
      </c>
      <c r="I2420" s="245" t="s">
        <v>15</v>
      </c>
      <c r="J2420" s="245" t="s">
        <v>569</v>
      </c>
      <c r="K2420" s="246" t="s">
        <v>4648</v>
      </c>
      <c r="L2420" s="245" t="s">
        <v>568</v>
      </c>
      <c r="M2420"/>
      <c r="N2420"/>
      <c r="O2420"/>
      <c r="P2420"/>
      <c r="Q2420"/>
      <c r="R2420"/>
      <c r="S2420"/>
      <c r="T2420"/>
      <c r="U2420"/>
      <c r="V2420"/>
      <c r="W2420"/>
      <c r="X2420"/>
      <c r="Y2420"/>
      <c r="Z2420"/>
      <c r="AA2420"/>
      <c r="AB2420"/>
      <c r="AC2420"/>
      <c r="AD2420"/>
      <c r="AE2420"/>
      <c r="AF2420"/>
      <c r="AG2420"/>
      <c r="AH2420"/>
      <c r="AI2420"/>
      <c r="AJ2420"/>
      <c r="AK2420"/>
      <c r="AL2420"/>
      <c r="AM2420"/>
      <c r="AN2420"/>
      <c r="AO2420"/>
      <c r="AP2420"/>
      <c r="AQ2420"/>
      <c r="AR2420"/>
      <c r="AS2420"/>
      <c r="AT2420"/>
      <c r="AU2420"/>
      <c r="AV2420"/>
      <c r="AW2420"/>
      <c r="AX2420"/>
      <c r="AY2420"/>
      <c r="AZ2420"/>
      <c r="BA2420"/>
      <c r="BB2420"/>
      <c r="BC2420"/>
      <c r="BD2420"/>
      <c r="BE2420"/>
      <c r="BF2420"/>
      <c r="BG2420"/>
      <c r="BH2420"/>
      <c r="BI2420"/>
      <c r="BJ2420"/>
      <c r="BK2420"/>
      <c r="BL2420"/>
      <c r="BM2420"/>
      <c r="BN2420"/>
      <c r="BO2420"/>
    </row>
    <row r="2421" spans="1:67" ht="15" x14ac:dyDescent="0.25">
      <c r="A2421" s="245" t="s">
        <v>4831</v>
      </c>
      <c r="B2421" s="245" t="s">
        <v>4830</v>
      </c>
      <c r="C2421" s="245" t="s">
        <v>4991</v>
      </c>
      <c r="D2421" s="245" t="s">
        <v>4990</v>
      </c>
      <c r="E2421" s="246" t="s">
        <v>44</v>
      </c>
      <c r="F2421" s="245" t="s">
        <v>44</v>
      </c>
      <c r="G2421" s="245" t="s">
        <v>5091</v>
      </c>
      <c r="H2421" s="245" t="s">
        <v>8661</v>
      </c>
      <c r="I2421" s="245" t="s">
        <v>15</v>
      </c>
      <c r="J2421" s="245" t="s">
        <v>59</v>
      </c>
      <c r="K2421" s="246" t="s">
        <v>9076</v>
      </c>
      <c r="L2421" s="245" t="s">
        <v>568</v>
      </c>
      <c r="M2421"/>
      <c r="N2421"/>
      <c r="O2421"/>
      <c r="P2421"/>
      <c r="Q2421"/>
      <c r="R2421"/>
      <c r="S2421"/>
      <c r="T2421"/>
      <c r="U2421"/>
      <c r="V2421"/>
      <c r="W2421"/>
      <c r="X2421"/>
      <c r="Y2421"/>
      <c r="Z2421"/>
      <c r="AA2421"/>
      <c r="AB2421"/>
      <c r="AC2421"/>
      <c r="AD2421"/>
      <c r="AE2421"/>
      <c r="AF2421"/>
      <c r="AG2421"/>
      <c r="AH2421"/>
      <c r="AI2421"/>
      <c r="AJ2421"/>
      <c r="AK2421"/>
      <c r="AL2421"/>
      <c r="AM2421"/>
      <c r="AN2421"/>
      <c r="AO2421"/>
      <c r="AP2421"/>
      <c r="AQ2421"/>
      <c r="AR2421"/>
      <c r="AS2421"/>
      <c r="AT2421"/>
      <c r="AU2421"/>
      <c r="AV2421"/>
      <c r="AW2421"/>
      <c r="AX2421"/>
      <c r="AY2421"/>
      <c r="AZ2421"/>
      <c r="BA2421"/>
      <c r="BB2421"/>
      <c r="BC2421"/>
      <c r="BD2421"/>
      <c r="BE2421"/>
      <c r="BF2421"/>
      <c r="BG2421"/>
      <c r="BH2421"/>
      <c r="BI2421"/>
      <c r="BJ2421"/>
      <c r="BK2421"/>
      <c r="BL2421"/>
      <c r="BM2421"/>
      <c r="BN2421"/>
      <c r="BO2421"/>
    </row>
    <row r="2422" spans="1:67" ht="15" x14ac:dyDescent="0.25">
      <c r="A2422" s="245" t="s">
        <v>4831</v>
      </c>
      <c r="B2422" s="245" t="s">
        <v>4830</v>
      </c>
      <c r="C2422" s="245" t="s">
        <v>4991</v>
      </c>
      <c r="D2422" s="245" t="s">
        <v>4990</v>
      </c>
      <c r="E2422" s="246" t="s">
        <v>44</v>
      </c>
      <c r="F2422" s="245" t="s">
        <v>44</v>
      </c>
      <c r="G2422" s="245" t="s">
        <v>5090</v>
      </c>
      <c r="H2422" s="245" t="s">
        <v>8660</v>
      </c>
      <c r="I2422" s="245" t="s">
        <v>15</v>
      </c>
      <c r="J2422" s="245" t="s">
        <v>59</v>
      </c>
      <c r="K2422" s="246" t="s">
        <v>12655</v>
      </c>
      <c r="L2422" s="245" t="s">
        <v>568</v>
      </c>
      <c r="M2422"/>
      <c r="N2422"/>
      <c r="O2422"/>
      <c r="P2422"/>
      <c r="Q2422"/>
      <c r="R2422"/>
      <c r="S2422"/>
      <c r="T2422"/>
      <c r="U2422"/>
      <c r="V2422"/>
      <c r="W2422"/>
      <c r="X2422"/>
      <c r="Y2422"/>
      <c r="Z2422"/>
      <c r="AA2422"/>
      <c r="AB2422"/>
      <c r="AC2422"/>
      <c r="AD2422"/>
      <c r="AE2422"/>
      <c r="AF2422"/>
      <c r="AG2422"/>
      <c r="AH2422"/>
      <c r="AI2422"/>
      <c r="AJ2422"/>
      <c r="AK2422"/>
      <c r="AL2422"/>
      <c r="AM2422"/>
      <c r="AN2422"/>
      <c r="AO2422"/>
      <c r="AP2422"/>
      <c r="AQ2422"/>
      <c r="AR2422"/>
      <c r="AS2422"/>
      <c r="AT2422"/>
      <c r="AU2422"/>
      <c r="AV2422"/>
      <c r="AW2422"/>
      <c r="AX2422"/>
      <c r="AY2422"/>
      <c r="AZ2422"/>
      <c r="BA2422"/>
      <c r="BB2422"/>
      <c r="BC2422"/>
      <c r="BD2422"/>
      <c r="BE2422"/>
      <c r="BF2422"/>
      <c r="BG2422"/>
      <c r="BH2422"/>
      <c r="BI2422"/>
      <c r="BJ2422"/>
      <c r="BK2422"/>
      <c r="BL2422"/>
      <c r="BM2422"/>
      <c r="BN2422"/>
      <c r="BO2422"/>
    </row>
    <row r="2423" spans="1:67" ht="15" x14ac:dyDescent="0.25">
      <c r="A2423" s="245" t="s">
        <v>4831</v>
      </c>
      <c r="B2423" s="245" t="s">
        <v>4830</v>
      </c>
      <c r="C2423" s="245" t="s">
        <v>4991</v>
      </c>
      <c r="D2423" s="245" t="s">
        <v>4990</v>
      </c>
      <c r="E2423" s="246" t="s">
        <v>44</v>
      </c>
      <c r="F2423" s="245" t="s">
        <v>44</v>
      </c>
      <c r="G2423" s="245" t="s">
        <v>5089</v>
      </c>
      <c r="H2423" s="245" t="s">
        <v>8659</v>
      </c>
      <c r="I2423" s="245" t="s">
        <v>15</v>
      </c>
      <c r="J2423" s="245" t="s">
        <v>59</v>
      </c>
      <c r="K2423" s="246" t="s">
        <v>8991</v>
      </c>
      <c r="L2423" s="245" t="s">
        <v>568</v>
      </c>
      <c r="M2423"/>
      <c r="N2423"/>
      <c r="O2423"/>
      <c r="P2423"/>
      <c r="Q2423"/>
      <c r="R2423"/>
      <c r="S2423"/>
      <c r="T2423"/>
      <c r="U2423"/>
      <c r="V2423"/>
      <c r="W2423"/>
      <c r="X2423"/>
      <c r="Y2423"/>
      <c r="Z2423"/>
      <c r="AA2423"/>
      <c r="AB2423"/>
      <c r="AC2423"/>
      <c r="AD2423"/>
      <c r="AE2423"/>
      <c r="AF2423"/>
      <c r="AG2423"/>
      <c r="AH2423"/>
      <c r="AI2423"/>
      <c r="AJ2423"/>
      <c r="AK2423"/>
      <c r="AL2423"/>
      <c r="AM2423"/>
      <c r="AN2423"/>
      <c r="AO2423"/>
      <c r="AP2423"/>
      <c r="AQ2423"/>
      <c r="AR2423"/>
      <c r="AS2423"/>
      <c r="AT2423"/>
      <c r="AU2423"/>
      <c r="AV2423"/>
      <c r="AW2423"/>
      <c r="AX2423"/>
      <c r="AY2423"/>
      <c r="AZ2423"/>
      <c r="BA2423"/>
      <c r="BB2423"/>
      <c r="BC2423"/>
      <c r="BD2423"/>
      <c r="BE2423"/>
      <c r="BF2423"/>
      <c r="BG2423"/>
      <c r="BH2423"/>
      <c r="BI2423"/>
      <c r="BJ2423"/>
      <c r="BK2423"/>
      <c r="BL2423"/>
      <c r="BM2423"/>
      <c r="BN2423"/>
      <c r="BO2423"/>
    </row>
    <row r="2424" spans="1:67" ht="15" x14ac:dyDescent="0.25">
      <c r="A2424" s="245" t="s">
        <v>4831</v>
      </c>
      <c r="B2424" s="245" t="s">
        <v>4830</v>
      </c>
      <c r="C2424" s="245" t="s">
        <v>4991</v>
      </c>
      <c r="D2424" s="245" t="s">
        <v>4990</v>
      </c>
      <c r="E2424" s="246" t="s">
        <v>44</v>
      </c>
      <c r="F2424" s="245" t="s">
        <v>44</v>
      </c>
      <c r="G2424" s="245" t="s">
        <v>5088</v>
      </c>
      <c r="H2424" s="245" t="s">
        <v>17583</v>
      </c>
      <c r="I2424" s="245" t="s">
        <v>15</v>
      </c>
      <c r="J2424" s="245" t="s">
        <v>569</v>
      </c>
      <c r="K2424" s="246" t="s">
        <v>8736</v>
      </c>
      <c r="L2424" s="245" t="s">
        <v>568</v>
      </c>
      <c r="M2424"/>
      <c r="N2424"/>
      <c r="O2424"/>
      <c r="P2424"/>
      <c r="Q2424"/>
      <c r="R2424"/>
      <c r="S2424"/>
      <c r="T2424"/>
      <c r="U2424"/>
      <c r="V2424"/>
      <c r="W2424"/>
      <c r="X2424"/>
      <c r="Y2424"/>
      <c r="Z2424"/>
      <c r="AA2424"/>
      <c r="AB2424"/>
      <c r="AC2424"/>
      <c r="AD2424"/>
      <c r="AE2424"/>
      <c r="AF2424"/>
      <c r="AG2424"/>
      <c r="AH2424"/>
      <c r="AI2424"/>
      <c r="AJ2424"/>
      <c r="AK2424"/>
      <c r="AL2424"/>
      <c r="AM2424"/>
      <c r="AN2424"/>
      <c r="AO2424"/>
      <c r="AP2424"/>
      <c r="AQ2424"/>
      <c r="AR2424"/>
      <c r="AS2424"/>
      <c r="AT2424"/>
      <c r="AU2424"/>
      <c r="AV2424"/>
      <c r="AW2424"/>
      <c r="AX2424"/>
      <c r="AY2424"/>
      <c r="AZ2424"/>
      <c r="BA2424"/>
      <c r="BB2424"/>
      <c r="BC2424"/>
      <c r="BD2424"/>
      <c r="BE2424"/>
      <c r="BF2424"/>
      <c r="BG2424"/>
      <c r="BH2424"/>
      <c r="BI2424"/>
      <c r="BJ2424"/>
      <c r="BK2424"/>
      <c r="BL2424"/>
      <c r="BM2424"/>
      <c r="BN2424"/>
      <c r="BO2424"/>
    </row>
    <row r="2425" spans="1:67" ht="15" x14ac:dyDescent="0.25">
      <c r="A2425" s="245" t="s">
        <v>4831</v>
      </c>
      <c r="B2425" s="245" t="s">
        <v>4830</v>
      </c>
      <c r="C2425" s="245" t="s">
        <v>4991</v>
      </c>
      <c r="D2425" s="245" t="s">
        <v>4990</v>
      </c>
      <c r="E2425" s="246" t="s">
        <v>44</v>
      </c>
      <c r="F2425" s="245" t="s">
        <v>44</v>
      </c>
      <c r="G2425" s="245" t="s">
        <v>5087</v>
      </c>
      <c r="H2425" s="245" t="s">
        <v>17584</v>
      </c>
      <c r="I2425" s="245" t="s">
        <v>15</v>
      </c>
      <c r="J2425" s="245" t="s">
        <v>569</v>
      </c>
      <c r="K2425" s="246" t="s">
        <v>8445</v>
      </c>
      <c r="L2425" s="245" t="s">
        <v>568</v>
      </c>
      <c r="M2425"/>
      <c r="N2425"/>
      <c r="O2425"/>
      <c r="P2425"/>
      <c r="Q2425"/>
      <c r="R2425"/>
      <c r="S2425"/>
      <c r="T2425"/>
      <c r="U2425"/>
      <c r="V2425"/>
      <c r="W2425"/>
      <c r="X2425"/>
      <c r="Y2425"/>
      <c r="Z2425"/>
      <c r="AA2425"/>
      <c r="AB2425"/>
      <c r="AC2425"/>
      <c r="AD2425"/>
      <c r="AE2425"/>
      <c r="AF2425"/>
      <c r="AG2425"/>
      <c r="AH2425"/>
      <c r="AI2425"/>
      <c r="AJ2425"/>
      <c r="AK2425"/>
      <c r="AL2425"/>
      <c r="AM2425"/>
      <c r="AN2425"/>
      <c r="AO2425"/>
      <c r="AP2425"/>
      <c r="AQ2425"/>
      <c r="AR2425"/>
      <c r="AS2425"/>
      <c r="AT2425"/>
      <c r="AU2425"/>
      <c r="AV2425"/>
      <c r="AW2425"/>
      <c r="AX2425"/>
      <c r="AY2425"/>
      <c r="AZ2425"/>
      <c r="BA2425"/>
      <c r="BB2425"/>
      <c r="BC2425"/>
      <c r="BD2425"/>
      <c r="BE2425"/>
      <c r="BF2425"/>
      <c r="BG2425"/>
      <c r="BH2425"/>
      <c r="BI2425"/>
      <c r="BJ2425"/>
      <c r="BK2425"/>
      <c r="BL2425"/>
      <c r="BM2425"/>
      <c r="BN2425"/>
      <c r="BO2425"/>
    </row>
    <row r="2426" spans="1:67" ht="15" x14ac:dyDescent="0.25">
      <c r="A2426" s="245" t="s">
        <v>4831</v>
      </c>
      <c r="B2426" s="245" t="s">
        <v>4830</v>
      </c>
      <c r="C2426" s="245" t="s">
        <v>4991</v>
      </c>
      <c r="D2426" s="245" t="s">
        <v>4990</v>
      </c>
      <c r="E2426" s="246" t="s">
        <v>44</v>
      </c>
      <c r="F2426" s="245" t="s">
        <v>44</v>
      </c>
      <c r="G2426" s="245" t="s">
        <v>5086</v>
      </c>
      <c r="H2426" s="245" t="s">
        <v>17586</v>
      </c>
      <c r="I2426" s="245" t="s">
        <v>15</v>
      </c>
      <c r="J2426" s="245" t="s">
        <v>569</v>
      </c>
      <c r="K2426" s="246" t="s">
        <v>9532</v>
      </c>
      <c r="L2426" s="245" t="s">
        <v>568</v>
      </c>
      <c r="M2426"/>
      <c r="N2426"/>
      <c r="O2426"/>
      <c r="P2426"/>
      <c r="Q2426"/>
      <c r="R2426"/>
      <c r="S2426"/>
      <c r="T2426"/>
      <c r="U2426"/>
      <c r="V2426"/>
      <c r="W2426"/>
      <c r="X2426"/>
      <c r="Y2426"/>
      <c r="Z2426"/>
      <c r="AA2426"/>
      <c r="AB2426"/>
      <c r="AC2426"/>
      <c r="AD2426"/>
      <c r="AE2426"/>
      <c r="AF2426"/>
      <c r="AG2426"/>
      <c r="AH2426"/>
      <c r="AI2426"/>
      <c r="AJ2426"/>
      <c r="AK2426"/>
      <c r="AL2426"/>
      <c r="AM2426"/>
      <c r="AN2426"/>
      <c r="AO2426"/>
      <c r="AP2426"/>
      <c r="AQ2426"/>
      <c r="AR2426"/>
      <c r="AS2426"/>
      <c r="AT2426"/>
      <c r="AU2426"/>
      <c r="AV2426"/>
      <c r="AW2426"/>
      <c r="AX2426"/>
      <c r="AY2426"/>
      <c r="AZ2426"/>
      <c r="BA2426"/>
      <c r="BB2426"/>
      <c r="BC2426"/>
      <c r="BD2426"/>
      <c r="BE2426"/>
      <c r="BF2426"/>
      <c r="BG2426"/>
      <c r="BH2426"/>
      <c r="BI2426"/>
      <c r="BJ2426"/>
      <c r="BK2426"/>
      <c r="BL2426"/>
      <c r="BM2426"/>
      <c r="BN2426"/>
      <c r="BO2426"/>
    </row>
    <row r="2427" spans="1:67" ht="15" x14ac:dyDescent="0.25">
      <c r="A2427" s="245" t="s">
        <v>4831</v>
      </c>
      <c r="B2427" s="245" t="s">
        <v>4830</v>
      </c>
      <c r="C2427" s="245" t="s">
        <v>4991</v>
      </c>
      <c r="D2427" s="245" t="s">
        <v>4990</v>
      </c>
      <c r="E2427" s="246" t="s">
        <v>44</v>
      </c>
      <c r="F2427" s="245" t="s">
        <v>44</v>
      </c>
      <c r="G2427" s="245" t="s">
        <v>5085</v>
      </c>
      <c r="H2427" s="245" t="s">
        <v>17587</v>
      </c>
      <c r="I2427" s="245" t="s">
        <v>15</v>
      </c>
      <c r="J2427" s="245" t="s">
        <v>569</v>
      </c>
      <c r="K2427" s="246" t="s">
        <v>8543</v>
      </c>
      <c r="L2427" s="245" t="s">
        <v>568</v>
      </c>
      <c r="M2427"/>
      <c r="N2427"/>
      <c r="O2427"/>
      <c r="P2427"/>
      <c r="Q2427"/>
      <c r="R2427"/>
      <c r="S2427"/>
      <c r="T2427"/>
      <c r="U2427"/>
      <c r="V2427"/>
      <c r="W2427"/>
      <c r="X2427"/>
      <c r="Y2427"/>
      <c r="Z2427"/>
      <c r="AA2427"/>
      <c r="AB2427"/>
      <c r="AC2427"/>
      <c r="AD2427"/>
      <c r="AE2427"/>
      <c r="AF2427"/>
      <c r="AG2427"/>
      <c r="AH2427"/>
      <c r="AI2427"/>
      <c r="AJ2427"/>
      <c r="AK2427"/>
      <c r="AL2427"/>
      <c r="AM2427"/>
      <c r="AN2427"/>
      <c r="AO2427"/>
      <c r="AP2427"/>
      <c r="AQ2427"/>
      <c r="AR2427"/>
      <c r="AS2427"/>
      <c r="AT2427"/>
      <c r="AU2427"/>
      <c r="AV2427"/>
      <c r="AW2427"/>
      <c r="AX2427"/>
      <c r="AY2427"/>
      <c r="AZ2427"/>
      <c r="BA2427"/>
      <c r="BB2427"/>
      <c r="BC2427"/>
      <c r="BD2427"/>
      <c r="BE2427"/>
      <c r="BF2427"/>
      <c r="BG2427"/>
      <c r="BH2427"/>
      <c r="BI2427"/>
      <c r="BJ2427"/>
      <c r="BK2427"/>
      <c r="BL2427"/>
      <c r="BM2427"/>
      <c r="BN2427"/>
      <c r="BO2427"/>
    </row>
    <row r="2428" spans="1:67" ht="15" x14ac:dyDescent="0.25">
      <c r="A2428" s="245" t="s">
        <v>4831</v>
      </c>
      <c r="B2428" s="245" t="s">
        <v>4830</v>
      </c>
      <c r="C2428" s="245" t="s">
        <v>4991</v>
      </c>
      <c r="D2428" s="245" t="s">
        <v>4990</v>
      </c>
      <c r="E2428" s="246" t="s">
        <v>44</v>
      </c>
      <c r="F2428" s="245" t="s">
        <v>44</v>
      </c>
      <c r="G2428" s="245" t="s">
        <v>5084</v>
      </c>
      <c r="H2428" s="245" t="s">
        <v>17589</v>
      </c>
      <c r="I2428" s="245" t="s">
        <v>15</v>
      </c>
      <c r="J2428" s="245" t="s">
        <v>569</v>
      </c>
      <c r="K2428" s="246" t="s">
        <v>3515</v>
      </c>
      <c r="L2428" s="245" t="s">
        <v>568</v>
      </c>
      <c r="M2428"/>
      <c r="N2428"/>
      <c r="O2428"/>
      <c r="P2428"/>
      <c r="Q2428"/>
      <c r="R2428"/>
      <c r="S2428"/>
      <c r="T2428"/>
      <c r="U2428"/>
      <c r="V2428"/>
      <c r="W2428"/>
      <c r="X2428"/>
      <c r="Y2428"/>
      <c r="Z2428"/>
      <c r="AA2428"/>
      <c r="AB2428"/>
      <c r="AC2428"/>
      <c r="AD2428"/>
      <c r="AE2428"/>
      <c r="AF2428"/>
      <c r="AG2428"/>
      <c r="AH2428"/>
      <c r="AI2428"/>
      <c r="AJ2428"/>
      <c r="AK2428"/>
      <c r="AL2428"/>
      <c r="AM2428"/>
      <c r="AN2428"/>
      <c r="AO2428"/>
      <c r="AP2428"/>
      <c r="AQ2428"/>
      <c r="AR2428"/>
      <c r="AS2428"/>
      <c r="AT2428"/>
      <c r="AU2428"/>
      <c r="AV2428"/>
      <c r="AW2428"/>
      <c r="AX2428"/>
      <c r="AY2428"/>
      <c r="AZ2428"/>
      <c r="BA2428"/>
      <c r="BB2428"/>
      <c r="BC2428"/>
      <c r="BD2428"/>
      <c r="BE2428"/>
      <c r="BF2428"/>
      <c r="BG2428"/>
      <c r="BH2428"/>
      <c r="BI2428"/>
      <c r="BJ2428"/>
      <c r="BK2428"/>
      <c r="BL2428"/>
      <c r="BM2428"/>
      <c r="BN2428"/>
      <c r="BO2428"/>
    </row>
    <row r="2429" spans="1:67" ht="15" x14ac:dyDescent="0.25">
      <c r="A2429" s="245" t="s">
        <v>4831</v>
      </c>
      <c r="B2429" s="245" t="s">
        <v>4830</v>
      </c>
      <c r="C2429" s="245" t="s">
        <v>4991</v>
      </c>
      <c r="D2429" s="245" t="s">
        <v>4990</v>
      </c>
      <c r="E2429" s="246" t="s">
        <v>44</v>
      </c>
      <c r="F2429" s="245" t="s">
        <v>44</v>
      </c>
      <c r="G2429" s="245" t="s">
        <v>5082</v>
      </c>
      <c r="H2429" s="245" t="s">
        <v>17590</v>
      </c>
      <c r="I2429" s="245" t="s">
        <v>15</v>
      </c>
      <c r="J2429" s="245" t="s">
        <v>569</v>
      </c>
      <c r="K2429" s="246" t="s">
        <v>8811</v>
      </c>
      <c r="L2429" s="245" t="s">
        <v>568</v>
      </c>
      <c r="M2429"/>
      <c r="N2429"/>
      <c r="O2429"/>
      <c r="P2429"/>
      <c r="Q2429"/>
      <c r="R2429"/>
      <c r="S2429"/>
      <c r="T2429"/>
      <c r="U2429"/>
      <c r="V2429"/>
      <c r="W2429"/>
      <c r="X2429"/>
      <c r="Y2429"/>
      <c r="Z2429"/>
      <c r="AA2429"/>
      <c r="AB2429"/>
      <c r="AC2429"/>
      <c r="AD2429"/>
      <c r="AE2429"/>
      <c r="AF2429"/>
      <c r="AG2429"/>
      <c r="AH2429"/>
      <c r="AI2429"/>
      <c r="AJ2429"/>
      <c r="AK2429"/>
      <c r="AL2429"/>
      <c r="AM2429"/>
      <c r="AN2429"/>
      <c r="AO2429"/>
      <c r="AP2429"/>
      <c r="AQ2429"/>
      <c r="AR2429"/>
      <c r="AS2429"/>
      <c r="AT2429"/>
      <c r="AU2429"/>
      <c r="AV2429"/>
      <c r="AW2429"/>
      <c r="AX2429"/>
      <c r="AY2429"/>
      <c r="AZ2429"/>
      <c r="BA2429"/>
      <c r="BB2429"/>
      <c r="BC2429"/>
      <c r="BD2429"/>
      <c r="BE2429"/>
      <c r="BF2429"/>
      <c r="BG2429"/>
      <c r="BH2429"/>
      <c r="BI2429"/>
      <c r="BJ2429"/>
      <c r="BK2429"/>
      <c r="BL2429"/>
      <c r="BM2429"/>
      <c r="BN2429"/>
      <c r="BO2429"/>
    </row>
    <row r="2430" spans="1:67" ht="15" x14ac:dyDescent="0.25">
      <c r="A2430" s="245" t="s">
        <v>4831</v>
      </c>
      <c r="B2430" s="245" t="s">
        <v>4830</v>
      </c>
      <c r="C2430" s="245" t="s">
        <v>4991</v>
      </c>
      <c r="D2430" s="245" t="s">
        <v>4990</v>
      </c>
      <c r="E2430" s="246" t="s">
        <v>44</v>
      </c>
      <c r="F2430" s="245" t="s">
        <v>44</v>
      </c>
      <c r="G2430" s="245" t="s">
        <v>5081</v>
      </c>
      <c r="H2430" s="245" t="s">
        <v>17591</v>
      </c>
      <c r="I2430" s="245" t="s">
        <v>15</v>
      </c>
      <c r="J2430" s="245" t="s">
        <v>569</v>
      </c>
      <c r="K2430" s="246" t="s">
        <v>8437</v>
      </c>
      <c r="L2430" s="245" t="s">
        <v>568</v>
      </c>
      <c r="M2430"/>
      <c r="N2430"/>
      <c r="O2430"/>
      <c r="P2430"/>
      <c r="Q2430"/>
      <c r="R2430"/>
      <c r="S2430"/>
      <c r="T2430"/>
      <c r="U2430"/>
      <c r="V2430"/>
      <c r="W2430"/>
      <c r="X2430"/>
      <c r="Y2430"/>
      <c r="Z2430"/>
      <c r="AA2430"/>
      <c r="AB2430"/>
      <c r="AC2430"/>
      <c r="AD2430"/>
      <c r="AE2430"/>
      <c r="AF2430"/>
      <c r="AG2430"/>
      <c r="AH2430"/>
      <c r="AI2430"/>
      <c r="AJ2430"/>
      <c r="AK2430"/>
      <c r="AL2430"/>
      <c r="AM2430"/>
      <c r="AN2430"/>
      <c r="AO2430"/>
      <c r="AP2430"/>
      <c r="AQ2430"/>
      <c r="AR2430"/>
      <c r="AS2430"/>
      <c r="AT2430"/>
      <c r="AU2430"/>
      <c r="AV2430"/>
      <c r="AW2430"/>
      <c r="AX2430"/>
      <c r="AY2430"/>
      <c r="AZ2430"/>
      <c r="BA2430"/>
      <c r="BB2430"/>
      <c r="BC2430"/>
      <c r="BD2430"/>
      <c r="BE2430"/>
      <c r="BF2430"/>
      <c r="BG2430"/>
      <c r="BH2430"/>
      <c r="BI2430"/>
      <c r="BJ2430"/>
      <c r="BK2430"/>
      <c r="BL2430"/>
      <c r="BM2430"/>
      <c r="BN2430"/>
      <c r="BO2430"/>
    </row>
    <row r="2431" spans="1:67" ht="15" x14ac:dyDescent="0.25">
      <c r="A2431" s="245" t="s">
        <v>4831</v>
      </c>
      <c r="B2431" s="245" t="s">
        <v>4830</v>
      </c>
      <c r="C2431" s="245" t="s">
        <v>4991</v>
      </c>
      <c r="D2431" s="245" t="s">
        <v>4990</v>
      </c>
      <c r="E2431" s="246" t="s">
        <v>44</v>
      </c>
      <c r="F2431" s="245" t="s">
        <v>44</v>
      </c>
      <c r="G2431" s="245" t="s">
        <v>5080</v>
      </c>
      <c r="H2431" s="245" t="s">
        <v>17592</v>
      </c>
      <c r="I2431" s="245" t="s">
        <v>15</v>
      </c>
      <c r="J2431" s="245" t="s">
        <v>569</v>
      </c>
      <c r="K2431" s="246" t="s">
        <v>15184</v>
      </c>
      <c r="L2431" s="245" t="s">
        <v>568</v>
      </c>
      <c r="M2431"/>
      <c r="N2431"/>
      <c r="O2431"/>
      <c r="P2431"/>
      <c r="Q2431"/>
      <c r="R2431"/>
      <c r="S2431"/>
      <c r="T2431"/>
      <c r="U2431"/>
      <c r="V2431"/>
      <c r="W2431"/>
      <c r="X2431"/>
      <c r="Y2431"/>
      <c r="Z2431"/>
      <c r="AA2431"/>
      <c r="AB2431"/>
      <c r="AC2431"/>
      <c r="AD2431"/>
      <c r="AE2431"/>
      <c r="AF2431"/>
      <c r="AG2431"/>
      <c r="AH2431"/>
      <c r="AI2431"/>
      <c r="AJ2431"/>
      <c r="AK2431"/>
      <c r="AL2431"/>
      <c r="AM2431"/>
      <c r="AN2431"/>
      <c r="AO2431"/>
      <c r="AP2431"/>
      <c r="AQ2431"/>
      <c r="AR2431"/>
      <c r="AS2431"/>
      <c r="AT2431"/>
      <c r="AU2431"/>
      <c r="AV2431"/>
      <c r="AW2431"/>
      <c r="AX2431"/>
      <c r="AY2431"/>
      <c r="AZ2431"/>
      <c r="BA2431"/>
      <c r="BB2431"/>
      <c r="BC2431"/>
      <c r="BD2431"/>
      <c r="BE2431"/>
      <c r="BF2431"/>
      <c r="BG2431"/>
      <c r="BH2431"/>
      <c r="BI2431"/>
      <c r="BJ2431"/>
      <c r="BK2431"/>
      <c r="BL2431"/>
      <c r="BM2431"/>
      <c r="BN2431"/>
      <c r="BO2431"/>
    </row>
    <row r="2432" spans="1:67" ht="15" x14ac:dyDescent="0.25">
      <c r="A2432" s="245" t="s">
        <v>4831</v>
      </c>
      <c r="B2432" s="245" t="s">
        <v>4830</v>
      </c>
      <c r="C2432" s="245" t="s">
        <v>4991</v>
      </c>
      <c r="D2432" s="245" t="s">
        <v>4990</v>
      </c>
      <c r="E2432" s="246" t="s">
        <v>44</v>
      </c>
      <c r="F2432" s="245" t="s">
        <v>44</v>
      </c>
      <c r="G2432" s="245" t="s">
        <v>5079</v>
      </c>
      <c r="H2432" s="245" t="s">
        <v>17593</v>
      </c>
      <c r="I2432" s="245" t="s">
        <v>15</v>
      </c>
      <c r="J2432" s="245" t="s">
        <v>569</v>
      </c>
      <c r="K2432" s="246" t="s">
        <v>8923</v>
      </c>
      <c r="L2432" s="245" t="s">
        <v>568</v>
      </c>
      <c r="M2432"/>
      <c r="N2432"/>
      <c r="O2432"/>
      <c r="P2432"/>
      <c r="Q2432"/>
      <c r="R2432"/>
      <c r="S2432"/>
      <c r="T2432"/>
      <c r="U2432"/>
      <c r="V2432"/>
      <c r="W2432"/>
      <c r="X2432"/>
      <c r="Y2432"/>
      <c r="Z2432"/>
      <c r="AA2432"/>
      <c r="AB2432"/>
      <c r="AC2432"/>
      <c r="AD2432"/>
      <c r="AE2432"/>
      <c r="AF2432"/>
      <c r="AG2432"/>
      <c r="AH2432"/>
      <c r="AI2432"/>
      <c r="AJ2432"/>
      <c r="AK2432"/>
      <c r="AL2432"/>
      <c r="AM2432"/>
      <c r="AN2432"/>
      <c r="AO2432"/>
      <c r="AP2432"/>
      <c r="AQ2432"/>
      <c r="AR2432"/>
      <c r="AS2432"/>
      <c r="AT2432"/>
      <c r="AU2432"/>
      <c r="AV2432"/>
      <c r="AW2432"/>
      <c r="AX2432"/>
      <c r="AY2432"/>
      <c r="AZ2432"/>
      <c r="BA2432"/>
      <c r="BB2432"/>
      <c r="BC2432"/>
      <c r="BD2432"/>
      <c r="BE2432"/>
      <c r="BF2432"/>
      <c r="BG2432"/>
      <c r="BH2432"/>
      <c r="BI2432"/>
      <c r="BJ2432"/>
      <c r="BK2432"/>
      <c r="BL2432"/>
      <c r="BM2432"/>
      <c r="BN2432"/>
      <c r="BO2432"/>
    </row>
    <row r="2433" spans="1:67" ht="15" x14ac:dyDescent="0.25">
      <c r="A2433" s="245" t="s">
        <v>4831</v>
      </c>
      <c r="B2433" s="245" t="s">
        <v>4830</v>
      </c>
      <c r="C2433" s="245" t="s">
        <v>4991</v>
      </c>
      <c r="D2433" s="245" t="s">
        <v>4990</v>
      </c>
      <c r="E2433" s="246" t="s">
        <v>44</v>
      </c>
      <c r="F2433" s="245" t="s">
        <v>44</v>
      </c>
      <c r="G2433" s="245" t="s">
        <v>5078</v>
      </c>
      <c r="H2433" s="245" t="s">
        <v>17594</v>
      </c>
      <c r="I2433" s="245" t="s">
        <v>15</v>
      </c>
      <c r="J2433" s="245" t="s">
        <v>569</v>
      </c>
      <c r="K2433" s="246" t="s">
        <v>10186</v>
      </c>
      <c r="L2433" s="245" t="s">
        <v>568</v>
      </c>
      <c r="M2433"/>
      <c r="N2433"/>
      <c r="O2433"/>
      <c r="P2433"/>
      <c r="Q2433"/>
      <c r="R2433"/>
      <c r="S2433"/>
      <c r="T2433"/>
      <c r="U2433"/>
      <c r="V2433"/>
      <c r="W2433"/>
      <c r="X2433"/>
      <c r="Y2433"/>
      <c r="Z2433"/>
      <c r="AA2433"/>
      <c r="AB2433"/>
      <c r="AC2433"/>
      <c r="AD2433"/>
      <c r="AE2433"/>
      <c r="AF2433"/>
      <c r="AG2433"/>
      <c r="AH2433"/>
      <c r="AI2433"/>
      <c r="AJ2433"/>
      <c r="AK2433"/>
      <c r="AL2433"/>
      <c r="AM2433"/>
      <c r="AN2433"/>
      <c r="AO2433"/>
      <c r="AP2433"/>
      <c r="AQ2433"/>
      <c r="AR2433"/>
      <c r="AS2433"/>
      <c r="AT2433"/>
      <c r="AU2433"/>
      <c r="AV2433"/>
      <c r="AW2433"/>
      <c r="AX2433"/>
      <c r="AY2433"/>
      <c r="AZ2433"/>
      <c r="BA2433"/>
      <c r="BB2433"/>
      <c r="BC2433"/>
      <c r="BD2433"/>
      <c r="BE2433"/>
      <c r="BF2433"/>
      <c r="BG2433"/>
      <c r="BH2433"/>
      <c r="BI2433"/>
      <c r="BJ2433"/>
      <c r="BK2433"/>
      <c r="BL2433"/>
      <c r="BM2433"/>
      <c r="BN2433"/>
      <c r="BO2433"/>
    </row>
    <row r="2434" spans="1:67" ht="15" x14ac:dyDescent="0.25">
      <c r="A2434" s="245" t="s">
        <v>4831</v>
      </c>
      <c r="B2434" s="245" t="s">
        <v>4830</v>
      </c>
      <c r="C2434" s="245" t="s">
        <v>4991</v>
      </c>
      <c r="D2434" s="245" t="s">
        <v>4990</v>
      </c>
      <c r="E2434" s="246" t="s">
        <v>44</v>
      </c>
      <c r="F2434" s="245" t="s">
        <v>44</v>
      </c>
      <c r="G2434" s="245" t="s">
        <v>5077</v>
      </c>
      <c r="H2434" s="245" t="s">
        <v>17595</v>
      </c>
      <c r="I2434" s="245" t="s">
        <v>15</v>
      </c>
      <c r="J2434" s="245" t="s">
        <v>569</v>
      </c>
      <c r="K2434" s="246" t="s">
        <v>1033</v>
      </c>
      <c r="L2434" s="245" t="s">
        <v>568</v>
      </c>
      <c r="M2434"/>
      <c r="N2434"/>
      <c r="O2434"/>
      <c r="P2434"/>
      <c r="Q2434"/>
      <c r="R2434"/>
      <c r="S2434"/>
      <c r="T2434"/>
      <c r="U2434"/>
      <c r="V2434"/>
      <c r="W2434"/>
      <c r="X2434"/>
      <c r="Y2434"/>
      <c r="Z2434"/>
      <c r="AA2434"/>
      <c r="AB2434"/>
      <c r="AC2434"/>
      <c r="AD2434"/>
      <c r="AE2434"/>
      <c r="AF2434"/>
      <c r="AG2434"/>
      <c r="AH2434"/>
      <c r="AI2434"/>
      <c r="AJ2434"/>
      <c r="AK2434"/>
      <c r="AL2434"/>
      <c r="AM2434"/>
      <c r="AN2434"/>
      <c r="AO2434"/>
      <c r="AP2434"/>
      <c r="AQ2434"/>
      <c r="AR2434"/>
      <c r="AS2434"/>
      <c r="AT2434"/>
      <c r="AU2434"/>
      <c r="AV2434"/>
      <c r="AW2434"/>
      <c r="AX2434"/>
      <c r="AY2434"/>
      <c r="AZ2434"/>
      <c r="BA2434"/>
      <c r="BB2434"/>
      <c r="BC2434"/>
      <c r="BD2434"/>
      <c r="BE2434"/>
      <c r="BF2434"/>
      <c r="BG2434"/>
      <c r="BH2434"/>
      <c r="BI2434"/>
      <c r="BJ2434"/>
      <c r="BK2434"/>
      <c r="BL2434"/>
      <c r="BM2434"/>
      <c r="BN2434"/>
      <c r="BO2434"/>
    </row>
    <row r="2435" spans="1:67" ht="15" x14ac:dyDescent="0.25">
      <c r="A2435" s="245" t="s">
        <v>4831</v>
      </c>
      <c r="B2435" s="245" t="s">
        <v>4830</v>
      </c>
      <c r="C2435" s="245" t="s">
        <v>4991</v>
      </c>
      <c r="D2435" s="245" t="s">
        <v>4990</v>
      </c>
      <c r="E2435" s="246" t="s">
        <v>44</v>
      </c>
      <c r="F2435" s="245" t="s">
        <v>44</v>
      </c>
      <c r="G2435" s="245" t="s">
        <v>5076</v>
      </c>
      <c r="H2435" s="245" t="s">
        <v>17596</v>
      </c>
      <c r="I2435" s="245" t="s">
        <v>15</v>
      </c>
      <c r="J2435" s="245" t="s">
        <v>569</v>
      </c>
      <c r="K2435" s="246" t="s">
        <v>9463</v>
      </c>
      <c r="L2435" s="245" t="s">
        <v>568</v>
      </c>
      <c r="M2435"/>
      <c r="N2435"/>
      <c r="O2435"/>
      <c r="P2435"/>
      <c r="Q2435"/>
      <c r="R2435"/>
      <c r="S2435"/>
      <c r="T2435"/>
      <c r="U2435"/>
      <c r="V2435"/>
      <c r="W2435"/>
      <c r="X2435"/>
      <c r="Y2435"/>
      <c r="Z2435"/>
      <c r="AA2435"/>
      <c r="AB2435"/>
      <c r="AC2435"/>
      <c r="AD2435"/>
      <c r="AE2435"/>
      <c r="AF2435"/>
      <c r="AG2435"/>
      <c r="AH2435"/>
      <c r="AI2435"/>
      <c r="AJ2435"/>
      <c r="AK2435"/>
      <c r="AL2435"/>
      <c r="AM2435"/>
      <c r="AN2435"/>
      <c r="AO2435"/>
      <c r="AP2435"/>
      <c r="AQ2435"/>
      <c r="AR2435"/>
      <c r="AS2435"/>
      <c r="AT2435"/>
      <c r="AU2435"/>
      <c r="AV2435"/>
      <c r="AW2435"/>
      <c r="AX2435"/>
      <c r="AY2435"/>
      <c r="AZ2435"/>
      <c r="BA2435"/>
      <c r="BB2435"/>
      <c r="BC2435"/>
      <c r="BD2435"/>
      <c r="BE2435"/>
      <c r="BF2435"/>
      <c r="BG2435"/>
      <c r="BH2435"/>
      <c r="BI2435"/>
      <c r="BJ2435"/>
      <c r="BK2435"/>
      <c r="BL2435"/>
      <c r="BM2435"/>
      <c r="BN2435"/>
      <c r="BO2435"/>
    </row>
    <row r="2436" spans="1:67" ht="15" x14ac:dyDescent="0.25">
      <c r="A2436" s="245" t="s">
        <v>4831</v>
      </c>
      <c r="B2436" s="245" t="s">
        <v>4830</v>
      </c>
      <c r="C2436" s="245" t="s">
        <v>4991</v>
      </c>
      <c r="D2436" s="245" t="s">
        <v>4990</v>
      </c>
      <c r="E2436" s="246" t="s">
        <v>44</v>
      </c>
      <c r="F2436" s="245" t="s">
        <v>44</v>
      </c>
      <c r="G2436" s="245" t="s">
        <v>5075</v>
      </c>
      <c r="H2436" s="245" t="s">
        <v>17597</v>
      </c>
      <c r="I2436" s="245" t="s">
        <v>15</v>
      </c>
      <c r="J2436" s="245" t="s">
        <v>569</v>
      </c>
      <c r="K2436" s="246" t="s">
        <v>8491</v>
      </c>
      <c r="L2436" s="245" t="s">
        <v>568</v>
      </c>
      <c r="M2436"/>
      <c r="N2436"/>
      <c r="O2436"/>
      <c r="P2436"/>
      <c r="Q2436"/>
      <c r="R2436"/>
      <c r="S2436"/>
      <c r="T2436"/>
      <c r="U2436"/>
      <c r="V2436"/>
      <c r="W2436"/>
      <c r="X2436"/>
      <c r="Y2436"/>
      <c r="Z2436"/>
      <c r="AA2436"/>
      <c r="AB2436"/>
      <c r="AC2436"/>
      <c r="AD2436"/>
      <c r="AE2436"/>
      <c r="AF2436"/>
      <c r="AG2436"/>
      <c r="AH2436"/>
      <c r="AI2436"/>
      <c r="AJ2436"/>
      <c r="AK2436"/>
      <c r="AL2436"/>
      <c r="AM2436"/>
      <c r="AN2436"/>
      <c r="AO2436"/>
      <c r="AP2436"/>
      <c r="AQ2436"/>
      <c r="AR2436"/>
      <c r="AS2436"/>
      <c r="AT2436"/>
      <c r="AU2436"/>
      <c r="AV2436"/>
      <c r="AW2436"/>
      <c r="AX2436"/>
      <c r="AY2436"/>
      <c r="AZ2436"/>
      <c r="BA2436"/>
      <c r="BB2436"/>
      <c r="BC2436"/>
      <c r="BD2436"/>
      <c r="BE2436"/>
      <c r="BF2436"/>
      <c r="BG2436"/>
      <c r="BH2436"/>
      <c r="BI2436"/>
      <c r="BJ2436"/>
      <c r="BK2436"/>
      <c r="BL2436"/>
      <c r="BM2436"/>
      <c r="BN2436"/>
      <c r="BO2436"/>
    </row>
    <row r="2437" spans="1:67" ht="15" x14ac:dyDescent="0.25">
      <c r="A2437" s="245" t="s">
        <v>4831</v>
      </c>
      <c r="B2437" s="245" t="s">
        <v>4830</v>
      </c>
      <c r="C2437" s="245" t="s">
        <v>4991</v>
      </c>
      <c r="D2437" s="245" t="s">
        <v>4990</v>
      </c>
      <c r="E2437" s="246" t="s">
        <v>44</v>
      </c>
      <c r="F2437" s="245" t="s">
        <v>44</v>
      </c>
      <c r="G2437" s="245" t="s">
        <v>5073</v>
      </c>
      <c r="H2437" s="245" t="s">
        <v>17598</v>
      </c>
      <c r="I2437" s="245" t="s">
        <v>15</v>
      </c>
      <c r="J2437" s="245" t="s">
        <v>569</v>
      </c>
      <c r="K2437" s="246" t="s">
        <v>814</v>
      </c>
      <c r="L2437" s="245" t="s">
        <v>568</v>
      </c>
      <c r="M2437"/>
      <c r="N2437"/>
      <c r="O2437"/>
      <c r="P2437"/>
      <c r="Q2437"/>
      <c r="R2437"/>
      <c r="S2437"/>
      <c r="T2437"/>
      <c r="U2437"/>
      <c r="V2437"/>
      <c r="W2437"/>
      <c r="X2437"/>
      <c r="Y2437"/>
      <c r="Z2437"/>
      <c r="AA2437"/>
      <c r="AB2437"/>
      <c r="AC2437"/>
      <c r="AD2437"/>
      <c r="AE2437"/>
      <c r="AF2437"/>
      <c r="AG2437"/>
      <c r="AH2437"/>
      <c r="AI2437"/>
      <c r="AJ2437"/>
      <c r="AK2437"/>
      <c r="AL2437"/>
      <c r="AM2437"/>
      <c r="AN2437"/>
      <c r="AO2437"/>
      <c r="AP2437"/>
      <c r="AQ2437"/>
      <c r="AR2437"/>
      <c r="AS2437"/>
      <c r="AT2437"/>
      <c r="AU2437"/>
      <c r="AV2437"/>
      <c r="AW2437"/>
      <c r="AX2437"/>
      <c r="AY2437"/>
      <c r="AZ2437"/>
      <c r="BA2437"/>
      <c r="BB2437"/>
      <c r="BC2437"/>
      <c r="BD2437"/>
      <c r="BE2437"/>
      <c r="BF2437"/>
      <c r="BG2437"/>
      <c r="BH2437"/>
      <c r="BI2437"/>
      <c r="BJ2437"/>
      <c r="BK2437"/>
      <c r="BL2437"/>
      <c r="BM2437"/>
      <c r="BN2437"/>
      <c r="BO2437"/>
    </row>
    <row r="2438" spans="1:67" ht="15" x14ac:dyDescent="0.25">
      <c r="A2438" s="245" t="s">
        <v>4831</v>
      </c>
      <c r="B2438" s="245" t="s">
        <v>4830</v>
      </c>
      <c r="C2438" s="245" t="s">
        <v>4991</v>
      </c>
      <c r="D2438" s="245" t="s">
        <v>4990</v>
      </c>
      <c r="E2438" s="246" t="s">
        <v>44</v>
      </c>
      <c r="F2438" s="245" t="s">
        <v>44</v>
      </c>
      <c r="G2438" s="245" t="s">
        <v>5072</v>
      </c>
      <c r="H2438" s="245" t="s">
        <v>17599</v>
      </c>
      <c r="I2438" s="245" t="s">
        <v>15</v>
      </c>
      <c r="J2438" s="245" t="s">
        <v>59</v>
      </c>
      <c r="K2438" s="246" t="s">
        <v>23840</v>
      </c>
      <c r="L2438" s="245" t="s">
        <v>568</v>
      </c>
      <c r="M2438"/>
      <c r="N2438"/>
      <c r="O2438"/>
      <c r="P2438"/>
      <c r="Q2438"/>
      <c r="R2438"/>
      <c r="S2438"/>
      <c r="T2438"/>
      <c r="U2438"/>
      <c r="V2438"/>
      <c r="W2438"/>
      <c r="X2438"/>
      <c r="Y2438"/>
      <c r="Z2438"/>
      <c r="AA2438"/>
      <c r="AB2438"/>
      <c r="AC2438"/>
      <c r="AD2438"/>
      <c r="AE2438"/>
      <c r="AF2438"/>
      <c r="AG2438"/>
      <c r="AH2438"/>
      <c r="AI2438"/>
      <c r="AJ2438"/>
      <c r="AK2438"/>
      <c r="AL2438"/>
      <c r="AM2438"/>
      <c r="AN2438"/>
      <c r="AO2438"/>
      <c r="AP2438"/>
      <c r="AQ2438"/>
      <c r="AR2438"/>
      <c r="AS2438"/>
      <c r="AT2438"/>
      <c r="AU2438"/>
      <c r="AV2438"/>
      <c r="AW2438"/>
      <c r="AX2438"/>
      <c r="AY2438"/>
      <c r="AZ2438"/>
      <c r="BA2438"/>
      <c r="BB2438"/>
      <c r="BC2438"/>
      <c r="BD2438"/>
      <c r="BE2438"/>
      <c r="BF2438"/>
      <c r="BG2438"/>
      <c r="BH2438"/>
      <c r="BI2438"/>
      <c r="BJ2438"/>
      <c r="BK2438"/>
      <c r="BL2438"/>
      <c r="BM2438"/>
      <c r="BN2438"/>
      <c r="BO2438"/>
    </row>
    <row r="2439" spans="1:67" ht="15" x14ac:dyDescent="0.25">
      <c r="A2439" s="245" t="s">
        <v>4831</v>
      </c>
      <c r="B2439" s="245" t="s">
        <v>4830</v>
      </c>
      <c r="C2439" s="245" t="s">
        <v>4991</v>
      </c>
      <c r="D2439" s="245" t="s">
        <v>4990</v>
      </c>
      <c r="E2439" s="246" t="s">
        <v>44</v>
      </c>
      <c r="F2439" s="245" t="s">
        <v>44</v>
      </c>
      <c r="G2439" s="245" t="s">
        <v>5070</v>
      </c>
      <c r="H2439" s="245" t="s">
        <v>17600</v>
      </c>
      <c r="I2439" s="245" t="s">
        <v>15</v>
      </c>
      <c r="J2439" s="245" t="s">
        <v>59</v>
      </c>
      <c r="K2439" s="246" t="s">
        <v>10181</v>
      </c>
      <c r="L2439" s="245" t="s">
        <v>568</v>
      </c>
      <c r="M2439"/>
      <c r="N2439"/>
      <c r="O2439"/>
      <c r="P2439"/>
      <c r="Q2439"/>
      <c r="R2439"/>
      <c r="S2439"/>
      <c r="T2439"/>
      <c r="U2439"/>
      <c r="V2439"/>
      <c r="W2439"/>
      <c r="X2439"/>
      <c r="Y2439"/>
      <c r="Z2439"/>
      <c r="AA2439"/>
      <c r="AB2439"/>
      <c r="AC2439"/>
      <c r="AD2439"/>
      <c r="AE2439"/>
      <c r="AF2439"/>
      <c r="AG2439"/>
      <c r="AH2439"/>
      <c r="AI2439"/>
      <c r="AJ2439"/>
      <c r="AK2439"/>
      <c r="AL2439"/>
      <c r="AM2439"/>
      <c r="AN2439"/>
      <c r="AO2439"/>
      <c r="AP2439"/>
      <c r="AQ2439"/>
      <c r="AR2439"/>
      <c r="AS2439"/>
      <c r="AT2439"/>
      <c r="AU2439"/>
      <c r="AV2439"/>
      <c r="AW2439"/>
      <c r="AX2439"/>
      <c r="AY2439"/>
      <c r="AZ2439"/>
      <c r="BA2439"/>
      <c r="BB2439"/>
      <c r="BC2439"/>
      <c r="BD2439"/>
      <c r="BE2439"/>
      <c r="BF2439"/>
      <c r="BG2439"/>
      <c r="BH2439"/>
      <c r="BI2439"/>
      <c r="BJ2439"/>
      <c r="BK2439"/>
      <c r="BL2439"/>
      <c r="BM2439"/>
      <c r="BN2439"/>
      <c r="BO2439"/>
    </row>
    <row r="2440" spans="1:67" ht="15" x14ac:dyDescent="0.25">
      <c r="A2440" s="245" t="s">
        <v>4831</v>
      </c>
      <c r="B2440" s="245" t="s">
        <v>4830</v>
      </c>
      <c r="C2440" s="245" t="s">
        <v>4991</v>
      </c>
      <c r="D2440" s="245" t="s">
        <v>4990</v>
      </c>
      <c r="E2440" s="246" t="s">
        <v>44</v>
      </c>
      <c r="F2440" s="245" t="s">
        <v>44</v>
      </c>
      <c r="G2440" s="245" t="s">
        <v>5066</v>
      </c>
      <c r="H2440" s="245" t="s">
        <v>17601</v>
      </c>
      <c r="I2440" s="245" t="s">
        <v>15</v>
      </c>
      <c r="J2440" s="245" t="s">
        <v>59</v>
      </c>
      <c r="K2440" s="246" t="s">
        <v>3579</v>
      </c>
      <c r="L2440" s="245" t="s">
        <v>568</v>
      </c>
      <c r="M2440"/>
      <c r="N2440"/>
      <c r="O2440"/>
      <c r="P2440"/>
      <c r="Q2440"/>
      <c r="R2440"/>
      <c r="S2440"/>
      <c r="T2440"/>
      <c r="U2440"/>
      <c r="V2440"/>
      <c r="W2440"/>
      <c r="X2440"/>
      <c r="Y2440"/>
      <c r="Z2440"/>
      <c r="AA2440"/>
      <c r="AB2440"/>
      <c r="AC2440"/>
      <c r="AD2440"/>
      <c r="AE2440"/>
      <c r="AF2440"/>
      <c r="AG2440"/>
      <c r="AH2440"/>
      <c r="AI2440"/>
      <c r="AJ2440"/>
      <c r="AK2440"/>
      <c r="AL2440"/>
      <c r="AM2440"/>
      <c r="AN2440"/>
      <c r="AO2440"/>
      <c r="AP2440"/>
      <c r="AQ2440"/>
      <c r="AR2440"/>
      <c r="AS2440"/>
      <c r="AT2440"/>
      <c r="AU2440"/>
      <c r="AV2440"/>
      <c r="AW2440"/>
      <c r="AX2440"/>
      <c r="AY2440"/>
      <c r="AZ2440"/>
      <c r="BA2440"/>
      <c r="BB2440"/>
      <c r="BC2440"/>
      <c r="BD2440"/>
      <c r="BE2440"/>
      <c r="BF2440"/>
      <c r="BG2440"/>
      <c r="BH2440"/>
      <c r="BI2440"/>
      <c r="BJ2440"/>
      <c r="BK2440"/>
      <c r="BL2440"/>
      <c r="BM2440"/>
      <c r="BN2440"/>
      <c r="BO2440"/>
    </row>
    <row r="2441" spans="1:67" ht="15" x14ac:dyDescent="0.25">
      <c r="A2441" s="245" t="s">
        <v>4831</v>
      </c>
      <c r="B2441" s="245" t="s">
        <v>4830</v>
      </c>
      <c r="C2441" s="245" t="s">
        <v>4991</v>
      </c>
      <c r="D2441" s="245" t="s">
        <v>4990</v>
      </c>
      <c r="E2441" s="246" t="s">
        <v>44</v>
      </c>
      <c r="F2441" s="245" t="s">
        <v>44</v>
      </c>
      <c r="G2441" s="245" t="s">
        <v>5065</v>
      </c>
      <c r="H2441" s="245" t="s">
        <v>17602</v>
      </c>
      <c r="I2441" s="245" t="s">
        <v>15</v>
      </c>
      <c r="J2441" s="245" t="s">
        <v>59</v>
      </c>
      <c r="K2441" s="246" t="s">
        <v>3773</v>
      </c>
      <c r="L2441" s="245" t="s">
        <v>568</v>
      </c>
      <c r="M2441"/>
      <c r="N2441"/>
      <c r="O2441"/>
      <c r="P2441"/>
      <c r="Q2441"/>
      <c r="R2441"/>
      <c r="S2441"/>
      <c r="T2441"/>
      <c r="U2441"/>
      <c r="V2441"/>
      <c r="W2441"/>
      <c r="X2441"/>
      <c r="Y2441"/>
      <c r="Z2441"/>
      <c r="AA2441"/>
      <c r="AB2441"/>
      <c r="AC2441"/>
      <c r="AD2441"/>
      <c r="AE2441"/>
      <c r="AF2441"/>
      <c r="AG2441"/>
      <c r="AH2441"/>
      <c r="AI2441"/>
      <c r="AJ2441"/>
      <c r="AK2441"/>
      <c r="AL2441"/>
      <c r="AM2441"/>
      <c r="AN2441"/>
      <c r="AO2441"/>
      <c r="AP2441"/>
      <c r="AQ2441"/>
      <c r="AR2441"/>
      <c r="AS2441"/>
      <c r="AT2441"/>
      <c r="AU2441"/>
      <c r="AV2441"/>
      <c r="AW2441"/>
      <c r="AX2441"/>
      <c r="AY2441"/>
      <c r="AZ2441"/>
      <c r="BA2441"/>
      <c r="BB2441"/>
      <c r="BC2441"/>
      <c r="BD2441"/>
      <c r="BE2441"/>
      <c r="BF2441"/>
      <c r="BG2441"/>
      <c r="BH2441"/>
      <c r="BI2441"/>
      <c r="BJ2441"/>
      <c r="BK2441"/>
      <c r="BL2441"/>
      <c r="BM2441"/>
      <c r="BN2441"/>
      <c r="BO2441"/>
    </row>
    <row r="2442" spans="1:67" ht="15" x14ac:dyDescent="0.25">
      <c r="A2442" s="245" t="s">
        <v>4831</v>
      </c>
      <c r="B2442" s="245" t="s">
        <v>4830</v>
      </c>
      <c r="C2442" s="245" t="s">
        <v>4991</v>
      </c>
      <c r="D2442" s="245" t="s">
        <v>4990</v>
      </c>
      <c r="E2442" s="246" t="s">
        <v>44</v>
      </c>
      <c r="F2442" s="245" t="s">
        <v>44</v>
      </c>
      <c r="G2442" s="245" t="s">
        <v>5064</v>
      </c>
      <c r="H2442" s="245" t="s">
        <v>17603</v>
      </c>
      <c r="I2442" s="245" t="s">
        <v>15</v>
      </c>
      <c r="J2442" s="245" t="s">
        <v>59</v>
      </c>
      <c r="K2442" s="246" t="s">
        <v>8924</v>
      </c>
      <c r="L2442" s="245" t="s">
        <v>568</v>
      </c>
      <c r="M2442"/>
      <c r="N2442"/>
      <c r="O2442"/>
      <c r="P2442"/>
      <c r="Q2442"/>
      <c r="R2442"/>
      <c r="S2442"/>
      <c r="T2442"/>
      <c r="U2442"/>
      <c r="V2442"/>
      <c r="W2442"/>
      <c r="X2442"/>
      <c r="Y2442"/>
      <c r="Z2442"/>
      <c r="AA2442"/>
      <c r="AB2442"/>
      <c r="AC2442"/>
      <c r="AD2442"/>
      <c r="AE2442"/>
      <c r="AF2442"/>
      <c r="AG2442"/>
      <c r="AH2442"/>
      <c r="AI2442"/>
      <c r="AJ2442"/>
      <c r="AK2442"/>
      <c r="AL2442"/>
      <c r="AM2442"/>
      <c r="AN2442"/>
      <c r="AO2442"/>
      <c r="AP2442"/>
      <c r="AQ2442"/>
      <c r="AR2442"/>
      <c r="AS2442"/>
      <c r="AT2442"/>
      <c r="AU2442"/>
      <c r="AV2442"/>
      <c r="AW2442"/>
      <c r="AX2442"/>
      <c r="AY2442"/>
      <c r="AZ2442"/>
      <c r="BA2442"/>
      <c r="BB2442"/>
      <c r="BC2442"/>
      <c r="BD2442"/>
      <c r="BE2442"/>
      <c r="BF2442"/>
      <c r="BG2442"/>
      <c r="BH2442"/>
      <c r="BI2442"/>
      <c r="BJ2442"/>
      <c r="BK2442"/>
      <c r="BL2442"/>
      <c r="BM2442"/>
      <c r="BN2442"/>
      <c r="BO2442"/>
    </row>
    <row r="2443" spans="1:67" ht="15" x14ac:dyDescent="0.25">
      <c r="A2443" s="245" t="s">
        <v>4831</v>
      </c>
      <c r="B2443" s="245" t="s">
        <v>4830</v>
      </c>
      <c r="C2443" s="245" t="s">
        <v>4991</v>
      </c>
      <c r="D2443" s="245" t="s">
        <v>4990</v>
      </c>
      <c r="E2443" s="246" t="s">
        <v>44</v>
      </c>
      <c r="F2443" s="245" t="s">
        <v>44</v>
      </c>
      <c r="G2443" s="245" t="s">
        <v>5063</v>
      </c>
      <c r="H2443" s="245" t="s">
        <v>17604</v>
      </c>
      <c r="I2443" s="245" t="s">
        <v>15</v>
      </c>
      <c r="J2443" s="245" t="s">
        <v>59</v>
      </c>
      <c r="K2443" s="246" t="s">
        <v>8992</v>
      </c>
      <c r="L2443" s="245" t="s">
        <v>568</v>
      </c>
      <c r="M2443"/>
      <c r="N2443"/>
      <c r="O2443"/>
      <c r="P2443"/>
      <c r="Q2443"/>
      <c r="R2443"/>
      <c r="S2443"/>
      <c r="T2443"/>
      <c r="U2443"/>
      <c r="V2443"/>
      <c r="W2443"/>
      <c r="X2443"/>
      <c r="Y2443"/>
      <c r="Z2443"/>
      <c r="AA2443"/>
      <c r="AB2443"/>
      <c r="AC2443"/>
      <c r="AD2443"/>
      <c r="AE2443"/>
      <c r="AF2443"/>
      <c r="AG2443"/>
      <c r="AH2443"/>
      <c r="AI2443"/>
      <c r="AJ2443"/>
      <c r="AK2443"/>
      <c r="AL2443"/>
      <c r="AM2443"/>
      <c r="AN2443"/>
      <c r="AO2443"/>
      <c r="AP2443"/>
      <c r="AQ2443"/>
      <c r="AR2443"/>
      <c r="AS2443"/>
      <c r="AT2443"/>
      <c r="AU2443"/>
      <c r="AV2443"/>
      <c r="AW2443"/>
      <c r="AX2443"/>
      <c r="AY2443"/>
      <c r="AZ2443"/>
      <c r="BA2443"/>
      <c r="BB2443"/>
      <c r="BC2443"/>
      <c r="BD2443"/>
      <c r="BE2443"/>
      <c r="BF2443"/>
      <c r="BG2443"/>
      <c r="BH2443"/>
      <c r="BI2443"/>
      <c r="BJ2443"/>
      <c r="BK2443"/>
      <c r="BL2443"/>
      <c r="BM2443"/>
      <c r="BN2443"/>
      <c r="BO2443"/>
    </row>
    <row r="2444" spans="1:67" ht="15" x14ac:dyDescent="0.25">
      <c r="A2444" s="245" t="s">
        <v>4831</v>
      </c>
      <c r="B2444" s="245" t="s">
        <v>4830</v>
      </c>
      <c r="C2444" s="245" t="s">
        <v>4991</v>
      </c>
      <c r="D2444" s="245" t="s">
        <v>4990</v>
      </c>
      <c r="E2444" s="246" t="s">
        <v>44</v>
      </c>
      <c r="F2444" s="245" t="s">
        <v>44</v>
      </c>
      <c r="G2444" s="245" t="s">
        <v>5061</v>
      </c>
      <c r="H2444" s="245" t="s">
        <v>17606</v>
      </c>
      <c r="I2444" s="245" t="s">
        <v>15</v>
      </c>
      <c r="J2444" s="245" t="s">
        <v>59</v>
      </c>
      <c r="K2444" s="246" t="s">
        <v>17605</v>
      </c>
      <c r="L2444" s="245" t="s">
        <v>568</v>
      </c>
      <c r="M2444"/>
      <c r="N2444"/>
      <c r="O2444"/>
      <c r="P2444"/>
      <c r="Q2444"/>
      <c r="R2444"/>
      <c r="S2444"/>
      <c r="T2444"/>
      <c r="U2444"/>
      <c r="V2444"/>
      <c r="W2444"/>
      <c r="X2444"/>
      <c r="Y2444"/>
      <c r="Z2444"/>
      <c r="AA2444"/>
      <c r="AB2444"/>
      <c r="AC2444"/>
      <c r="AD2444"/>
      <c r="AE2444"/>
      <c r="AF2444"/>
      <c r="AG2444"/>
      <c r="AH2444"/>
      <c r="AI2444"/>
      <c r="AJ2444"/>
      <c r="AK2444"/>
      <c r="AL2444"/>
      <c r="AM2444"/>
      <c r="AN2444"/>
      <c r="AO2444"/>
      <c r="AP2444"/>
      <c r="AQ2444"/>
      <c r="AR2444"/>
      <c r="AS2444"/>
      <c r="AT2444"/>
      <c r="AU2444"/>
      <c r="AV2444"/>
      <c r="AW2444"/>
      <c r="AX2444"/>
      <c r="AY2444"/>
      <c r="AZ2444"/>
      <c r="BA2444"/>
      <c r="BB2444"/>
      <c r="BC2444"/>
      <c r="BD2444"/>
      <c r="BE2444"/>
      <c r="BF2444"/>
      <c r="BG2444"/>
      <c r="BH2444"/>
      <c r="BI2444"/>
      <c r="BJ2444"/>
      <c r="BK2444"/>
      <c r="BL2444"/>
      <c r="BM2444"/>
      <c r="BN2444"/>
      <c r="BO2444"/>
    </row>
    <row r="2445" spans="1:67" ht="15" x14ac:dyDescent="0.25">
      <c r="A2445" s="245" t="s">
        <v>4831</v>
      </c>
      <c r="B2445" s="245" t="s">
        <v>4830</v>
      </c>
      <c r="C2445" s="245" t="s">
        <v>4991</v>
      </c>
      <c r="D2445" s="245" t="s">
        <v>4990</v>
      </c>
      <c r="E2445" s="246" t="s">
        <v>44</v>
      </c>
      <c r="F2445" s="245" t="s">
        <v>44</v>
      </c>
      <c r="G2445" s="245" t="s">
        <v>5060</v>
      </c>
      <c r="H2445" s="245" t="s">
        <v>17608</v>
      </c>
      <c r="I2445" s="245" t="s">
        <v>15</v>
      </c>
      <c r="J2445" s="245" t="s">
        <v>59</v>
      </c>
      <c r="K2445" s="246" t="s">
        <v>9173</v>
      </c>
      <c r="L2445" s="245" t="s">
        <v>568</v>
      </c>
      <c r="M2445"/>
      <c r="N2445"/>
      <c r="O2445"/>
      <c r="P2445"/>
      <c r="Q2445"/>
      <c r="R2445"/>
      <c r="S2445"/>
      <c r="T2445"/>
      <c r="U2445"/>
      <c r="V2445"/>
      <c r="W2445"/>
      <c r="X2445"/>
      <c r="Y2445"/>
      <c r="Z2445"/>
      <c r="AA2445"/>
      <c r="AB2445"/>
      <c r="AC2445"/>
      <c r="AD2445"/>
      <c r="AE2445"/>
      <c r="AF2445"/>
      <c r="AG2445"/>
      <c r="AH2445"/>
      <c r="AI2445"/>
      <c r="AJ2445"/>
      <c r="AK2445"/>
      <c r="AL2445"/>
      <c r="AM2445"/>
      <c r="AN2445"/>
      <c r="AO2445"/>
      <c r="AP2445"/>
      <c r="AQ2445"/>
      <c r="AR2445"/>
      <c r="AS2445"/>
      <c r="AT2445"/>
      <c r="AU2445"/>
      <c r="AV2445"/>
      <c r="AW2445"/>
      <c r="AX2445"/>
      <c r="AY2445"/>
      <c r="AZ2445"/>
      <c r="BA2445"/>
      <c r="BB2445"/>
      <c r="BC2445"/>
      <c r="BD2445"/>
      <c r="BE2445"/>
      <c r="BF2445"/>
      <c r="BG2445"/>
      <c r="BH2445"/>
      <c r="BI2445"/>
      <c r="BJ2445"/>
      <c r="BK2445"/>
      <c r="BL2445"/>
      <c r="BM2445"/>
      <c r="BN2445"/>
      <c r="BO2445"/>
    </row>
    <row r="2446" spans="1:67" ht="15" x14ac:dyDescent="0.25">
      <c r="A2446" s="245" t="s">
        <v>4831</v>
      </c>
      <c r="B2446" s="245" t="s">
        <v>4830</v>
      </c>
      <c r="C2446" s="245" t="s">
        <v>4991</v>
      </c>
      <c r="D2446" s="245" t="s">
        <v>4990</v>
      </c>
      <c r="E2446" s="246" t="s">
        <v>44</v>
      </c>
      <c r="F2446" s="245" t="s">
        <v>44</v>
      </c>
      <c r="G2446" s="245" t="s">
        <v>5058</v>
      </c>
      <c r="H2446" s="245" t="s">
        <v>17609</v>
      </c>
      <c r="I2446" s="245" t="s">
        <v>15</v>
      </c>
      <c r="J2446" s="245" t="s">
        <v>59</v>
      </c>
      <c r="K2446" s="246" t="s">
        <v>9444</v>
      </c>
      <c r="L2446" s="245" t="s">
        <v>568</v>
      </c>
      <c r="M2446"/>
      <c r="N2446"/>
      <c r="O2446"/>
      <c r="P2446"/>
      <c r="Q2446"/>
      <c r="R2446"/>
      <c r="S2446"/>
      <c r="T2446"/>
      <c r="U2446"/>
      <c r="V2446"/>
      <c r="W2446"/>
      <c r="X2446"/>
      <c r="Y2446"/>
      <c r="Z2446"/>
      <c r="AA2446"/>
      <c r="AB2446"/>
      <c r="AC2446"/>
      <c r="AD2446"/>
      <c r="AE2446"/>
      <c r="AF2446"/>
      <c r="AG2446"/>
      <c r="AH2446"/>
      <c r="AI2446"/>
      <c r="AJ2446"/>
      <c r="AK2446"/>
      <c r="AL2446"/>
      <c r="AM2446"/>
      <c r="AN2446"/>
      <c r="AO2446"/>
      <c r="AP2446"/>
      <c r="AQ2446"/>
      <c r="AR2446"/>
      <c r="AS2446"/>
      <c r="AT2446"/>
      <c r="AU2446"/>
      <c r="AV2446"/>
      <c r="AW2446"/>
      <c r="AX2446"/>
      <c r="AY2446"/>
      <c r="AZ2446"/>
      <c r="BA2446"/>
      <c r="BB2446"/>
      <c r="BC2446"/>
      <c r="BD2446"/>
      <c r="BE2446"/>
      <c r="BF2446"/>
      <c r="BG2446"/>
      <c r="BH2446"/>
      <c r="BI2446"/>
      <c r="BJ2446"/>
      <c r="BK2446"/>
      <c r="BL2446"/>
      <c r="BM2446"/>
      <c r="BN2446"/>
      <c r="BO2446"/>
    </row>
    <row r="2447" spans="1:67" ht="15" x14ac:dyDescent="0.25">
      <c r="A2447" s="245" t="s">
        <v>4831</v>
      </c>
      <c r="B2447" s="245" t="s">
        <v>4830</v>
      </c>
      <c r="C2447" s="245" t="s">
        <v>4991</v>
      </c>
      <c r="D2447" s="245" t="s">
        <v>4990</v>
      </c>
      <c r="E2447" s="246" t="s">
        <v>44</v>
      </c>
      <c r="F2447" s="245" t="s">
        <v>44</v>
      </c>
      <c r="G2447" s="245" t="s">
        <v>5057</v>
      </c>
      <c r="H2447" s="245" t="s">
        <v>17610</v>
      </c>
      <c r="I2447" s="245" t="s">
        <v>15</v>
      </c>
      <c r="J2447" s="245" t="s">
        <v>59</v>
      </c>
      <c r="K2447" s="246" t="s">
        <v>8363</v>
      </c>
      <c r="L2447" s="245" t="s">
        <v>568</v>
      </c>
      <c r="M2447"/>
      <c r="N2447"/>
      <c r="O2447"/>
      <c r="P2447"/>
      <c r="Q2447"/>
      <c r="R2447"/>
      <c r="S2447"/>
      <c r="T2447"/>
      <c r="U2447"/>
      <c r="V2447"/>
      <c r="W2447"/>
      <c r="X2447"/>
      <c r="Y2447"/>
      <c r="Z2447"/>
      <c r="AA2447"/>
      <c r="AB2447"/>
      <c r="AC2447"/>
      <c r="AD2447"/>
      <c r="AE2447"/>
      <c r="AF2447"/>
      <c r="AG2447"/>
      <c r="AH2447"/>
      <c r="AI2447"/>
      <c r="AJ2447"/>
      <c r="AK2447"/>
      <c r="AL2447"/>
      <c r="AM2447"/>
      <c r="AN2447"/>
      <c r="AO2447"/>
      <c r="AP2447"/>
      <c r="AQ2447"/>
      <c r="AR2447"/>
      <c r="AS2447"/>
      <c r="AT2447"/>
      <c r="AU2447"/>
      <c r="AV2447"/>
      <c r="AW2447"/>
      <c r="AX2447"/>
      <c r="AY2447"/>
      <c r="AZ2447"/>
      <c r="BA2447"/>
      <c r="BB2447"/>
      <c r="BC2447"/>
      <c r="BD2447"/>
      <c r="BE2447"/>
      <c r="BF2447"/>
      <c r="BG2447"/>
      <c r="BH2447"/>
      <c r="BI2447"/>
      <c r="BJ2447"/>
      <c r="BK2447"/>
      <c r="BL2447"/>
      <c r="BM2447"/>
      <c r="BN2447"/>
      <c r="BO2447"/>
    </row>
    <row r="2448" spans="1:67" ht="15" x14ac:dyDescent="0.25">
      <c r="A2448" s="245" t="s">
        <v>4831</v>
      </c>
      <c r="B2448" s="245" t="s">
        <v>4830</v>
      </c>
      <c r="C2448" s="245" t="s">
        <v>4991</v>
      </c>
      <c r="D2448" s="245" t="s">
        <v>4990</v>
      </c>
      <c r="E2448" s="246" t="s">
        <v>44</v>
      </c>
      <c r="F2448" s="245" t="s">
        <v>44</v>
      </c>
      <c r="G2448" s="245" t="s">
        <v>5056</v>
      </c>
      <c r="H2448" s="245" t="s">
        <v>17611</v>
      </c>
      <c r="I2448" s="245" t="s">
        <v>15</v>
      </c>
      <c r="J2448" s="245" t="s">
        <v>59</v>
      </c>
      <c r="K2448" s="246" t="s">
        <v>8042</v>
      </c>
      <c r="L2448" s="245" t="s">
        <v>568</v>
      </c>
      <c r="M2448"/>
      <c r="N2448"/>
      <c r="O2448"/>
      <c r="P2448"/>
      <c r="Q2448"/>
      <c r="R2448"/>
      <c r="S2448"/>
      <c r="T2448"/>
      <c r="U2448"/>
      <c r="V2448"/>
      <c r="W2448"/>
      <c r="X2448"/>
      <c r="Y2448"/>
      <c r="Z2448"/>
      <c r="AA2448"/>
      <c r="AB2448"/>
      <c r="AC2448"/>
      <c r="AD2448"/>
      <c r="AE2448"/>
      <c r="AF2448"/>
      <c r="AG2448"/>
      <c r="AH2448"/>
      <c r="AI2448"/>
      <c r="AJ2448"/>
      <c r="AK2448"/>
      <c r="AL2448"/>
      <c r="AM2448"/>
      <c r="AN2448"/>
      <c r="AO2448"/>
      <c r="AP2448"/>
      <c r="AQ2448"/>
      <c r="AR2448"/>
      <c r="AS2448"/>
      <c r="AT2448"/>
      <c r="AU2448"/>
      <c r="AV2448"/>
      <c r="AW2448"/>
      <c r="AX2448"/>
      <c r="AY2448"/>
      <c r="AZ2448"/>
      <c r="BA2448"/>
      <c r="BB2448"/>
      <c r="BC2448"/>
      <c r="BD2448"/>
      <c r="BE2448"/>
      <c r="BF2448"/>
      <c r="BG2448"/>
      <c r="BH2448"/>
      <c r="BI2448"/>
      <c r="BJ2448"/>
      <c r="BK2448"/>
      <c r="BL2448"/>
      <c r="BM2448"/>
      <c r="BN2448"/>
      <c r="BO2448"/>
    </row>
    <row r="2449" spans="1:67" ht="15" x14ac:dyDescent="0.25">
      <c r="A2449" s="245" t="s">
        <v>4831</v>
      </c>
      <c r="B2449" s="245" t="s">
        <v>4830</v>
      </c>
      <c r="C2449" s="245" t="s">
        <v>4991</v>
      </c>
      <c r="D2449" s="245" t="s">
        <v>4990</v>
      </c>
      <c r="E2449" s="246" t="s">
        <v>44</v>
      </c>
      <c r="F2449" s="245" t="s">
        <v>44</v>
      </c>
      <c r="G2449" s="245" t="s">
        <v>5055</v>
      </c>
      <c r="H2449" s="245" t="s">
        <v>17612</v>
      </c>
      <c r="I2449" s="245" t="s">
        <v>15</v>
      </c>
      <c r="J2449" s="245" t="s">
        <v>59</v>
      </c>
      <c r="K2449" s="246" t="s">
        <v>8973</v>
      </c>
      <c r="L2449" s="245" t="s">
        <v>568</v>
      </c>
      <c r="M2449"/>
      <c r="N2449"/>
      <c r="O2449"/>
      <c r="P2449"/>
      <c r="Q2449"/>
      <c r="R2449"/>
      <c r="S2449"/>
      <c r="T2449"/>
      <c r="U2449"/>
      <c r="V2449"/>
      <c r="W2449"/>
      <c r="X2449"/>
      <c r="Y2449"/>
      <c r="Z2449"/>
      <c r="AA2449"/>
      <c r="AB2449"/>
      <c r="AC2449"/>
      <c r="AD2449"/>
      <c r="AE2449"/>
      <c r="AF2449"/>
      <c r="AG2449"/>
      <c r="AH2449"/>
      <c r="AI2449"/>
      <c r="AJ2449"/>
      <c r="AK2449"/>
      <c r="AL2449"/>
      <c r="AM2449"/>
      <c r="AN2449"/>
      <c r="AO2449"/>
      <c r="AP2449"/>
      <c r="AQ2449"/>
      <c r="AR2449"/>
      <c r="AS2449"/>
      <c r="AT2449"/>
      <c r="AU2449"/>
      <c r="AV2449"/>
      <c r="AW2449"/>
      <c r="AX2449"/>
      <c r="AY2449"/>
      <c r="AZ2449"/>
      <c r="BA2449"/>
      <c r="BB2449"/>
      <c r="BC2449"/>
      <c r="BD2449"/>
      <c r="BE2449"/>
      <c r="BF2449"/>
      <c r="BG2449"/>
      <c r="BH2449"/>
      <c r="BI2449"/>
      <c r="BJ2449"/>
      <c r="BK2449"/>
      <c r="BL2449"/>
      <c r="BM2449"/>
      <c r="BN2449"/>
      <c r="BO2449"/>
    </row>
    <row r="2450" spans="1:67" ht="15" x14ac:dyDescent="0.25">
      <c r="A2450" s="245" t="s">
        <v>4831</v>
      </c>
      <c r="B2450" s="245" t="s">
        <v>4830</v>
      </c>
      <c r="C2450" s="245" t="s">
        <v>4991</v>
      </c>
      <c r="D2450" s="245" t="s">
        <v>4990</v>
      </c>
      <c r="E2450" s="246" t="s">
        <v>44</v>
      </c>
      <c r="F2450" s="245" t="s">
        <v>44</v>
      </c>
      <c r="G2450" s="245" t="s">
        <v>5054</v>
      </c>
      <c r="H2450" s="245" t="s">
        <v>17613</v>
      </c>
      <c r="I2450" s="245" t="s">
        <v>15</v>
      </c>
      <c r="J2450" s="245" t="s">
        <v>59</v>
      </c>
      <c r="K2450" s="246" t="s">
        <v>18008</v>
      </c>
      <c r="L2450" s="245" t="s">
        <v>568</v>
      </c>
      <c r="M2450"/>
      <c r="N2450"/>
      <c r="O2450"/>
      <c r="P2450"/>
      <c r="Q2450"/>
      <c r="R2450"/>
      <c r="S2450"/>
      <c r="T2450"/>
      <c r="U2450"/>
      <c r="V2450"/>
      <c r="W2450"/>
      <c r="X2450"/>
      <c r="Y2450"/>
      <c r="Z2450"/>
      <c r="AA2450"/>
      <c r="AB2450"/>
      <c r="AC2450"/>
      <c r="AD2450"/>
      <c r="AE2450"/>
      <c r="AF2450"/>
      <c r="AG2450"/>
      <c r="AH2450"/>
      <c r="AI2450"/>
      <c r="AJ2450"/>
      <c r="AK2450"/>
      <c r="AL2450"/>
      <c r="AM2450"/>
      <c r="AN2450"/>
      <c r="AO2450"/>
      <c r="AP2450"/>
      <c r="AQ2450"/>
      <c r="AR2450"/>
      <c r="AS2450"/>
      <c r="AT2450"/>
      <c r="AU2450"/>
      <c r="AV2450"/>
      <c r="AW2450"/>
      <c r="AX2450"/>
      <c r="AY2450"/>
      <c r="AZ2450"/>
      <c r="BA2450"/>
      <c r="BB2450"/>
      <c r="BC2450"/>
      <c r="BD2450"/>
      <c r="BE2450"/>
      <c r="BF2450"/>
      <c r="BG2450"/>
      <c r="BH2450"/>
      <c r="BI2450"/>
      <c r="BJ2450"/>
      <c r="BK2450"/>
      <c r="BL2450"/>
      <c r="BM2450"/>
      <c r="BN2450"/>
      <c r="BO2450"/>
    </row>
    <row r="2451" spans="1:67" ht="15" x14ac:dyDescent="0.25">
      <c r="A2451" s="245" t="s">
        <v>4831</v>
      </c>
      <c r="B2451" s="245" t="s">
        <v>4830</v>
      </c>
      <c r="C2451" s="245" t="s">
        <v>4991</v>
      </c>
      <c r="D2451" s="245" t="s">
        <v>4990</v>
      </c>
      <c r="E2451" s="246" t="s">
        <v>44</v>
      </c>
      <c r="F2451" s="245" t="s">
        <v>44</v>
      </c>
      <c r="G2451" s="245" t="s">
        <v>5053</v>
      </c>
      <c r="H2451" s="245" t="s">
        <v>17615</v>
      </c>
      <c r="I2451" s="245" t="s">
        <v>15</v>
      </c>
      <c r="J2451" s="245" t="s">
        <v>59</v>
      </c>
      <c r="K2451" s="246" t="s">
        <v>1046</v>
      </c>
      <c r="L2451" s="245" t="s">
        <v>568</v>
      </c>
      <c r="M2451"/>
      <c r="N2451"/>
      <c r="O2451"/>
      <c r="P2451"/>
      <c r="Q2451"/>
      <c r="R2451"/>
      <c r="S2451"/>
      <c r="T2451"/>
      <c r="U2451"/>
      <c r="V2451"/>
      <c r="W2451"/>
      <c r="X2451"/>
      <c r="Y2451"/>
      <c r="Z2451"/>
      <c r="AA2451"/>
      <c r="AB2451"/>
      <c r="AC2451"/>
      <c r="AD2451"/>
      <c r="AE2451"/>
      <c r="AF2451"/>
      <c r="AG2451"/>
      <c r="AH2451"/>
      <c r="AI2451"/>
      <c r="AJ2451"/>
      <c r="AK2451"/>
      <c r="AL2451"/>
      <c r="AM2451"/>
      <c r="AN2451"/>
      <c r="AO2451"/>
      <c r="AP2451"/>
      <c r="AQ2451"/>
      <c r="AR2451"/>
      <c r="AS2451"/>
      <c r="AT2451"/>
      <c r="AU2451"/>
      <c r="AV2451"/>
      <c r="AW2451"/>
      <c r="AX2451"/>
      <c r="AY2451"/>
      <c r="AZ2451"/>
      <c r="BA2451"/>
      <c r="BB2451"/>
      <c r="BC2451"/>
      <c r="BD2451"/>
      <c r="BE2451"/>
      <c r="BF2451"/>
      <c r="BG2451"/>
      <c r="BH2451"/>
      <c r="BI2451"/>
      <c r="BJ2451"/>
      <c r="BK2451"/>
      <c r="BL2451"/>
      <c r="BM2451"/>
      <c r="BN2451"/>
      <c r="BO2451"/>
    </row>
    <row r="2452" spans="1:67" ht="15" x14ac:dyDescent="0.25">
      <c r="A2452" s="245" t="s">
        <v>4831</v>
      </c>
      <c r="B2452" s="245" t="s">
        <v>4830</v>
      </c>
      <c r="C2452" s="245" t="s">
        <v>4991</v>
      </c>
      <c r="D2452" s="245" t="s">
        <v>4990</v>
      </c>
      <c r="E2452" s="246" t="s">
        <v>44</v>
      </c>
      <c r="F2452" s="245" t="s">
        <v>44</v>
      </c>
      <c r="G2452" s="245" t="s">
        <v>5051</v>
      </c>
      <c r="H2452" s="245" t="s">
        <v>17616</v>
      </c>
      <c r="I2452" s="245" t="s">
        <v>15</v>
      </c>
      <c r="J2452" s="245" t="s">
        <v>59</v>
      </c>
      <c r="K2452" s="246" t="s">
        <v>9464</v>
      </c>
      <c r="L2452" s="245" t="s">
        <v>568</v>
      </c>
      <c r="M2452"/>
      <c r="N2452"/>
      <c r="O2452"/>
      <c r="P2452"/>
      <c r="Q2452"/>
      <c r="R2452"/>
      <c r="S2452"/>
      <c r="T2452"/>
      <c r="U2452"/>
      <c r="V2452"/>
      <c r="W2452"/>
      <c r="X2452"/>
      <c r="Y2452"/>
      <c r="Z2452"/>
      <c r="AA2452"/>
      <c r="AB2452"/>
      <c r="AC2452"/>
      <c r="AD2452"/>
      <c r="AE2452"/>
      <c r="AF2452"/>
      <c r="AG2452"/>
      <c r="AH2452"/>
      <c r="AI2452"/>
      <c r="AJ2452"/>
      <c r="AK2452"/>
      <c r="AL2452"/>
      <c r="AM2452"/>
      <c r="AN2452"/>
      <c r="AO2452"/>
      <c r="AP2452"/>
      <c r="AQ2452"/>
      <c r="AR2452"/>
      <c r="AS2452"/>
      <c r="AT2452"/>
      <c r="AU2452"/>
      <c r="AV2452"/>
      <c r="AW2452"/>
      <c r="AX2452"/>
      <c r="AY2452"/>
      <c r="AZ2452"/>
      <c r="BA2452"/>
      <c r="BB2452"/>
      <c r="BC2452"/>
      <c r="BD2452"/>
      <c r="BE2452"/>
      <c r="BF2452"/>
      <c r="BG2452"/>
      <c r="BH2452"/>
      <c r="BI2452"/>
      <c r="BJ2452"/>
      <c r="BK2452"/>
      <c r="BL2452"/>
      <c r="BM2452"/>
      <c r="BN2452"/>
      <c r="BO2452"/>
    </row>
    <row r="2453" spans="1:67" ht="15" x14ac:dyDescent="0.25">
      <c r="A2453" s="245" t="s">
        <v>4831</v>
      </c>
      <c r="B2453" s="245" t="s">
        <v>4830</v>
      </c>
      <c r="C2453" s="245" t="s">
        <v>4991</v>
      </c>
      <c r="D2453" s="245" t="s">
        <v>4990</v>
      </c>
      <c r="E2453" s="246" t="s">
        <v>44</v>
      </c>
      <c r="F2453" s="245" t="s">
        <v>44</v>
      </c>
      <c r="G2453" s="245" t="s">
        <v>5050</v>
      </c>
      <c r="H2453" s="245" t="s">
        <v>17617</v>
      </c>
      <c r="I2453" s="245" t="s">
        <v>15</v>
      </c>
      <c r="J2453" s="245" t="s">
        <v>59</v>
      </c>
      <c r="K2453" s="246" t="s">
        <v>2785</v>
      </c>
      <c r="L2453" s="245" t="s">
        <v>568</v>
      </c>
      <c r="M2453"/>
      <c r="N2453"/>
      <c r="O2453"/>
      <c r="P2453"/>
      <c r="Q2453"/>
      <c r="R2453"/>
      <c r="S2453"/>
      <c r="T2453"/>
      <c r="U2453"/>
      <c r="V2453"/>
      <c r="W2453"/>
      <c r="X2453"/>
      <c r="Y2453"/>
      <c r="Z2453"/>
      <c r="AA2453"/>
      <c r="AB2453"/>
      <c r="AC2453"/>
      <c r="AD2453"/>
      <c r="AE2453"/>
      <c r="AF2453"/>
      <c r="AG2453"/>
      <c r="AH2453"/>
      <c r="AI2453"/>
      <c r="AJ2453"/>
      <c r="AK2453"/>
      <c r="AL2453"/>
      <c r="AM2453"/>
      <c r="AN2453"/>
      <c r="AO2453"/>
      <c r="AP2453"/>
      <c r="AQ2453"/>
      <c r="AR2453"/>
      <c r="AS2453"/>
      <c r="AT2453"/>
      <c r="AU2453"/>
      <c r="AV2453"/>
      <c r="AW2453"/>
      <c r="AX2453"/>
      <c r="AY2453"/>
      <c r="AZ2453"/>
      <c r="BA2453"/>
      <c r="BB2453"/>
      <c r="BC2453"/>
      <c r="BD2453"/>
      <c r="BE2453"/>
      <c r="BF2453"/>
      <c r="BG2453"/>
      <c r="BH2453"/>
      <c r="BI2453"/>
      <c r="BJ2453"/>
      <c r="BK2453"/>
      <c r="BL2453"/>
      <c r="BM2453"/>
      <c r="BN2453"/>
      <c r="BO2453"/>
    </row>
    <row r="2454" spans="1:67" ht="15" x14ac:dyDescent="0.25">
      <c r="A2454" s="245" t="s">
        <v>4831</v>
      </c>
      <c r="B2454" s="245" t="s">
        <v>4830</v>
      </c>
      <c r="C2454" s="245" t="s">
        <v>4991</v>
      </c>
      <c r="D2454" s="245" t="s">
        <v>4990</v>
      </c>
      <c r="E2454" s="246" t="s">
        <v>44</v>
      </c>
      <c r="F2454" s="245" t="s">
        <v>44</v>
      </c>
      <c r="G2454" s="245" t="s">
        <v>5049</v>
      </c>
      <c r="H2454" s="245" t="s">
        <v>17618</v>
      </c>
      <c r="I2454" s="245" t="s">
        <v>15</v>
      </c>
      <c r="J2454" s="245" t="s">
        <v>59</v>
      </c>
      <c r="K2454" s="246" t="s">
        <v>2121</v>
      </c>
      <c r="L2454" s="245" t="s">
        <v>568</v>
      </c>
      <c r="M2454"/>
      <c r="N2454"/>
      <c r="O2454"/>
      <c r="P2454"/>
      <c r="Q2454"/>
      <c r="R2454"/>
      <c r="S2454"/>
      <c r="T2454"/>
      <c r="U2454"/>
      <c r="V2454"/>
      <c r="W2454"/>
      <c r="X2454"/>
      <c r="Y2454"/>
      <c r="Z2454"/>
      <c r="AA2454"/>
      <c r="AB2454"/>
      <c r="AC2454"/>
      <c r="AD2454"/>
      <c r="AE2454"/>
      <c r="AF2454"/>
      <c r="AG2454"/>
      <c r="AH2454"/>
      <c r="AI2454"/>
      <c r="AJ2454"/>
      <c r="AK2454"/>
      <c r="AL2454"/>
      <c r="AM2454"/>
      <c r="AN2454"/>
      <c r="AO2454"/>
      <c r="AP2454"/>
      <c r="AQ2454"/>
      <c r="AR2454"/>
      <c r="AS2454"/>
      <c r="AT2454"/>
      <c r="AU2454"/>
      <c r="AV2454"/>
      <c r="AW2454"/>
      <c r="AX2454"/>
      <c r="AY2454"/>
      <c r="AZ2454"/>
      <c r="BA2454"/>
      <c r="BB2454"/>
      <c r="BC2454"/>
      <c r="BD2454"/>
      <c r="BE2454"/>
      <c r="BF2454"/>
      <c r="BG2454"/>
      <c r="BH2454"/>
      <c r="BI2454"/>
      <c r="BJ2454"/>
      <c r="BK2454"/>
      <c r="BL2454"/>
      <c r="BM2454"/>
      <c r="BN2454"/>
      <c r="BO2454"/>
    </row>
    <row r="2455" spans="1:67" ht="15" x14ac:dyDescent="0.25">
      <c r="A2455" s="245" t="s">
        <v>4831</v>
      </c>
      <c r="B2455" s="245" t="s">
        <v>4830</v>
      </c>
      <c r="C2455" s="245" t="s">
        <v>4991</v>
      </c>
      <c r="D2455" s="245" t="s">
        <v>4990</v>
      </c>
      <c r="E2455" s="246" t="s">
        <v>44</v>
      </c>
      <c r="F2455" s="245" t="s">
        <v>44</v>
      </c>
      <c r="G2455" s="245" t="s">
        <v>5048</v>
      </c>
      <c r="H2455" s="245" t="s">
        <v>17619</v>
      </c>
      <c r="I2455" s="245" t="s">
        <v>15</v>
      </c>
      <c r="J2455" s="245" t="s">
        <v>59</v>
      </c>
      <c r="K2455" s="246" t="s">
        <v>17620</v>
      </c>
      <c r="L2455" s="245" t="s">
        <v>568</v>
      </c>
      <c r="M2455"/>
      <c r="N2455"/>
      <c r="O2455"/>
      <c r="P2455"/>
      <c r="Q2455"/>
      <c r="R2455"/>
      <c r="S2455"/>
      <c r="T2455"/>
      <c r="U2455"/>
      <c r="V2455"/>
      <c r="W2455"/>
      <c r="X2455"/>
      <c r="Y2455"/>
      <c r="Z2455"/>
      <c r="AA2455"/>
      <c r="AB2455"/>
      <c r="AC2455"/>
      <c r="AD2455"/>
      <c r="AE2455"/>
      <c r="AF2455"/>
      <c r="AG2455"/>
      <c r="AH2455"/>
      <c r="AI2455"/>
      <c r="AJ2455"/>
      <c r="AK2455"/>
      <c r="AL2455"/>
      <c r="AM2455"/>
      <c r="AN2455"/>
      <c r="AO2455"/>
      <c r="AP2455"/>
      <c r="AQ2455"/>
      <c r="AR2455"/>
      <c r="AS2455"/>
      <c r="AT2455"/>
      <c r="AU2455"/>
      <c r="AV2455"/>
      <c r="AW2455"/>
      <c r="AX2455"/>
      <c r="AY2455"/>
      <c r="AZ2455"/>
      <c r="BA2455"/>
      <c r="BB2455"/>
      <c r="BC2455"/>
      <c r="BD2455"/>
      <c r="BE2455"/>
      <c r="BF2455"/>
      <c r="BG2455"/>
      <c r="BH2455"/>
      <c r="BI2455"/>
      <c r="BJ2455"/>
      <c r="BK2455"/>
      <c r="BL2455"/>
      <c r="BM2455"/>
      <c r="BN2455"/>
      <c r="BO2455"/>
    </row>
    <row r="2456" spans="1:67" ht="15" x14ac:dyDescent="0.25">
      <c r="A2456" s="245" t="s">
        <v>4831</v>
      </c>
      <c r="B2456" s="245" t="s">
        <v>4830</v>
      </c>
      <c r="C2456" s="245" t="s">
        <v>4991</v>
      </c>
      <c r="D2456" s="245" t="s">
        <v>4990</v>
      </c>
      <c r="E2456" s="246" t="s">
        <v>44</v>
      </c>
      <c r="F2456" s="245" t="s">
        <v>44</v>
      </c>
      <c r="G2456" s="245" t="s">
        <v>5047</v>
      </c>
      <c r="H2456" s="245" t="s">
        <v>17621</v>
      </c>
      <c r="I2456" s="245" t="s">
        <v>15</v>
      </c>
      <c r="J2456" s="245" t="s">
        <v>569</v>
      </c>
      <c r="K2456" s="246" t="s">
        <v>9453</v>
      </c>
      <c r="L2456" s="245" t="s">
        <v>568</v>
      </c>
      <c r="M2456"/>
      <c r="N2456"/>
      <c r="O2456"/>
      <c r="P2456"/>
      <c r="Q2456"/>
      <c r="R2456"/>
      <c r="S2456"/>
      <c r="T2456"/>
      <c r="U2456"/>
      <c r="V2456"/>
      <c r="W2456"/>
      <c r="X2456"/>
      <c r="Y2456"/>
      <c r="Z2456"/>
      <c r="AA2456"/>
      <c r="AB2456"/>
      <c r="AC2456"/>
      <c r="AD2456"/>
      <c r="AE2456"/>
      <c r="AF2456"/>
      <c r="AG2456"/>
      <c r="AH2456"/>
      <c r="AI2456"/>
      <c r="AJ2456"/>
      <c r="AK2456"/>
      <c r="AL2456"/>
      <c r="AM2456"/>
      <c r="AN2456"/>
      <c r="AO2456"/>
      <c r="AP2456"/>
      <c r="AQ2456"/>
      <c r="AR2456"/>
      <c r="AS2456"/>
      <c r="AT2456"/>
      <c r="AU2456"/>
      <c r="AV2456"/>
      <c r="AW2456"/>
      <c r="AX2456"/>
      <c r="AY2456"/>
      <c r="AZ2456"/>
      <c r="BA2456"/>
      <c r="BB2456"/>
      <c r="BC2456"/>
      <c r="BD2456"/>
      <c r="BE2456"/>
      <c r="BF2456"/>
      <c r="BG2456"/>
      <c r="BH2456"/>
      <c r="BI2456"/>
      <c r="BJ2456"/>
      <c r="BK2456"/>
      <c r="BL2456"/>
      <c r="BM2456"/>
      <c r="BN2456"/>
      <c r="BO2456"/>
    </row>
    <row r="2457" spans="1:67" ht="15" x14ac:dyDescent="0.25">
      <c r="A2457" s="245" t="s">
        <v>4831</v>
      </c>
      <c r="B2457" s="245" t="s">
        <v>4830</v>
      </c>
      <c r="C2457" s="245" t="s">
        <v>4991</v>
      </c>
      <c r="D2457" s="245" t="s">
        <v>4990</v>
      </c>
      <c r="E2457" s="246" t="s">
        <v>44</v>
      </c>
      <c r="F2457" s="245" t="s">
        <v>44</v>
      </c>
      <c r="G2457" s="245" t="s">
        <v>5045</v>
      </c>
      <c r="H2457" s="245" t="s">
        <v>17622</v>
      </c>
      <c r="I2457" s="245" t="s">
        <v>15</v>
      </c>
      <c r="J2457" s="245" t="s">
        <v>569</v>
      </c>
      <c r="K2457" s="246" t="s">
        <v>8959</v>
      </c>
      <c r="L2457" s="245" t="s">
        <v>568</v>
      </c>
      <c r="M2457"/>
      <c r="N2457"/>
      <c r="O2457"/>
      <c r="P2457"/>
      <c r="Q2457"/>
      <c r="R2457"/>
      <c r="S2457"/>
      <c r="T2457"/>
      <c r="U2457"/>
      <c r="V2457"/>
      <c r="W2457"/>
      <c r="X2457"/>
      <c r="Y2457"/>
      <c r="Z2457"/>
      <c r="AA2457"/>
      <c r="AB2457"/>
      <c r="AC2457"/>
      <c r="AD2457"/>
      <c r="AE2457"/>
      <c r="AF2457"/>
      <c r="AG2457"/>
      <c r="AH2457"/>
      <c r="AI2457"/>
      <c r="AJ2457"/>
      <c r="AK2457"/>
      <c r="AL2457"/>
      <c r="AM2457"/>
      <c r="AN2457"/>
      <c r="AO2457"/>
      <c r="AP2457"/>
      <c r="AQ2457"/>
      <c r="AR2457"/>
      <c r="AS2457"/>
      <c r="AT2457"/>
      <c r="AU2457"/>
      <c r="AV2457"/>
      <c r="AW2457"/>
      <c r="AX2457"/>
      <c r="AY2457"/>
      <c r="AZ2457"/>
      <c r="BA2457"/>
      <c r="BB2457"/>
      <c r="BC2457"/>
      <c r="BD2457"/>
      <c r="BE2457"/>
      <c r="BF2457"/>
      <c r="BG2457"/>
      <c r="BH2457"/>
      <c r="BI2457"/>
      <c r="BJ2457"/>
      <c r="BK2457"/>
      <c r="BL2457"/>
      <c r="BM2457"/>
      <c r="BN2457"/>
      <c r="BO2457"/>
    </row>
    <row r="2458" spans="1:67" ht="15" x14ac:dyDescent="0.25">
      <c r="A2458" s="245" t="s">
        <v>4831</v>
      </c>
      <c r="B2458" s="245" t="s">
        <v>4830</v>
      </c>
      <c r="C2458" s="245" t="s">
        <v>4991</v>
      </c>
      <c r="D2458" s="245" t="s">
        <v>4990</v>
      </c>
      <c r="E2458" s="246" t="s">
        <v>44</v>
      </c>
      <c r="F2458" s="245" t="s">
        <v>44</v>
      </c>
      <c r="G2458" s="245" t="s">
        <v>5043</v>
      </c>
      <c r="H2458" s="245" t="s">
        <v>17623</v>
      </c>
      <c r="I2458" s="245" t="s">
        <v>15</v>
      </c>
      <c r="J2458" s="245" t="s">
        <v>569</v>
      </c>
      <c r="K2458" s="246" t="s">
        <v>8787</v>
      </c>
      <c r="L2458" s="245" t="s">
        <v>568</v>
      </c>
      <c r="M2458"/>
      <c r="N2458"/>
      <c r="O2458"/>
      <c r="P2458"/>
      <c r="Q2458"/>
      <c r="R2458"/>
      <c r="S2458"/>
      <c r="T2458"/>
      <c r="U2458"/>
      <c r="V2458"/>
      <c r="W2458"/>
      <c r="X2458"/>
      <c r="Y2458"/>
      <c r="Z2458"/>
      <c r="AA2458"/>
      <c r="AB2458"/>
      <c r="AC2458"/>
      <c r="AD2458"/>
      <c r="AE2458"/>
      <c r="AF2458"/>
      <c r="AG2458"/>
      <c r="AH2458"/>
      <c r="AI2458"/>
      <c r="AJ2458"/>
      <c r="AK2458"/>
      <c r="AL2458"/>
      <c r="AM2458"/>
      <c r="AN2458"/>
      <c r="AO2458"/>
      <c r="AP2458"/>
      <c r="AQ2458"/>
      <c r="AR2458"/>
      <c r="AS2458"/>
      <c r="AT2458"/>
      <c r="AU2458"/>
      <c r="AV2458"/>
      <c r="AW2458"/>
      <c r="AX2458"/>
      <c r="AY2458"/>
      <c r="AZ2458"/>
      <c r="BA2458"/>
      <c r="BB2458"/>
      <c r="BC2458"/>
      <c r="BD2458"/>
      <c r="BE2458"/>
      <c r="BF2458"/>
      <c r="BG2458"/>
      <c r="BH2458"/>
      <c r="BI2458"/>
      <c r="BJ2458"/>
      <c r="BK2458"/>
      <c r="BL2458"/>
      <c r="BM2458"/>
      <c r="BN2458"/>
      <c r="BO2458"/>
    </row>
    <row r="2459" spans="1:67" ht="15" x14ac:dyDescent="0.25">
      <c r="A2459" s="245" t="s">
        <v>4831</v>
      </c>
      <c r="B2459" s="245" t="s">
        <v>4830</v>
      </c>
      <c r="C2459" s="245" t="s">
        <v>4991</v>
      </c>
      <c r="D2459" s="245" t="s">
        <v>4990</v>
      </c>
      <c r="E2459" s="246" t="s">
        <v>44</v>
      </c>
      <c r="F2459" s="245" t="s">
        <v>44</v>
      </c>
      <c r="G2459" s="245" t="s">
        <v>5042</v>
      </c>
      <c r="H2459" s="245" t="s">
        <v>17624</v>
      </c>
      <c r="I2459" s="245" t="s">
        <v>15</v>
      </c>
      <c r="J2459" s="245" t="s">
        <v>569</v>
      </c>
      <c r="K2459" s="246" t="s">
        <v>8971</v>
      </c>
      <c r="L2459" s="245" t="s">
        <v>568</v>
      </c>
      <c r="M2459"/>
      <c r="N2459"/>
      <c r="O2459"/>
      <c r="P2459"/>
      <c r="Q2459"/>
      <c r="R2459"/>
      <c r="S2459"/>
      <c r="T2459"/>
      <c r="U2459"/>
      <c r="V2459"/>
      <c r="W2459"/>
      <c r="X2459"/>
      <c r="Y2459"/>
      <c r="Z2459"/>
      <c r="AA2459"/>
      <c r="AB2459"/>
      <c r="AC2459"/>
      <c r="AD2459"/>
      <c r="AE2459"/>
      <c r="AF2459"/>
      <c r="AG2459"/>
      <c r="AH2459"/>
      <c r="AI2459"/>
      <c r="AJ2459"/>
      <c r="AK2459"/>
      <c r="AL2459"/>
      <c r="AM2459"/>
      <c r="AN2459"/>
      <c r="AO2459"/>
      <c r="AP2459"/>
      <c r="AQ2459"/>
      <c r="AR2459"/>
      <c r="AS2459"/>
      <c r="AT2459"/>
      <c r="AU2459"/>
      <c r="AV2459"/>
      <c r="AW2459"/>
      <c r="AX2459"/>
      <c r="AY2459"/>
      <c r="AZ2459"/>
      <c r="BA2459"/>
      <c r="BB2459"/>
      <c r="BC2459"/>
      <c r="BD2459"/>
      <c r="BE2459"/>
      <c r="BF2459"/>
      <c r="BG2459"/>
      <c r="BH2459"/>
      <c r="BI2459"/>
      <c r="BJ2459"/>
      <c r="BK2459"/>
      <c r="BL2459"/>
      <c r="BM2459"/>
      <c r="BN2459"/>
      <c r="BO2459"/>
    </row>
    <row r="2460" spans="1:67" ht="15" x14ac:dyDescent="0.25">
      <c r="A2460" s="245" t="s">
        <v>4831</v>
      </c>
      <c r="B2460" s="245" t="s">
        <v>4830</v>
      </c>
      <c r="C2460" s="245" t="s">
        <v>4991</v>
      </c>
      <c r="D2460" s="245" t="s">
        <v>4990</v>
      </c>
      <c r="E2460" s="246" t="s">
        <v>44</v>
      </c>
      <c r="F2460" s="245" t="s">
        <v>44</v>
      </c>
      <c r="G2460" s="245" t="s">
        <v>5041</v>
      </c>
      <c r="H2460" s="245" t="s">
        <v>17625</v>
      </c>
      <c r="I2460" s="245" t="s">
        <v>15</v>
      </c>
      <c r="J2460" s="245" t="s">
        <v>569</v>
      </c>
      <c r="K2460" s="246" t="s">
        <v>15204</v>
      </c>
      <c r="L2460" s="245" t="s">
        <v>568</v>
      </c>
      <c r="M2460"/>
      <c r="N2460"/>
      <c r="O2460"/>
      <c r="P2460"/>
      <c r="Q2460"/>
      <c r="R2460"/>
      <c r="S2460"/>
      <c r="T2460"/>
      <c r="U2460"/>
      <c r="V2460"/>
      <c r="W2460"/>
      <c r="X2460"/>
      <c r="Y2460"/>
      <c r="Z2460"/>
      <c r="AA2460"/>
      <c r="AB2460"/>
      <c r="AC2460"/>
      <c r="AD2460"/>
      <c r="AE2460"/>
      <c r="AF2460"/>
      <c r="AG2460"/>
      <c r="AH2460"/>
      <c r="AI2460"/>
      <c r="AJ2460"/>
      <c r="AK2460"/>
      <c r="AL2460"/>
      <c r="AM2460"/>
      <c r="AN2460"/>
      <c r="AO2460"/>
      <c r="AP2460"/>
      <c r="AQ2460"/>
      <c r="AR2460"/>
      <c r="AS2460"/>
      <c r="AT2460"/>
      <c r="AU2460"/>
      <c r="AV2460"/>
      <c r="AW2460"/>
      <c r="AX2460"/>
      <c r="AY2460"/>
      <c r="AZ2460"/>
      <c r="BA2460"/>
      <c r="BB2460"/>
      <c r="BC2460"/>
      <c r="BD2460"/>
      <c r="BE2460"/>
      <c r="BF2460"/>
      <c r="BG2460"/>
      <c r="BH2460"/>
      <c r="BI2460"/>
      <c r="BJ2460"/>
      <c r="BK2460"/>
      <c r="BL2460"/>
      <c r="BM2460"/>
      <c r="BN2460"/>
      <c r="BO2460"/>
    </row>
    <row r="2461" spans="1:67" ht="15" x14ac:dyDescent="0.25">
      <c r="A2461" s="245" t="s">
        <v>4831</v>
      </c>
      <c r="B2461" s="245" t="s">
        <v>4830</v>
      </c>
      <c r="C2461" s="245" t="s">
        <v>4991</v>
      </c>
      <c r="D2461" s="245" t="s">
        <v>4990</v>
      </c>
      <c r="E2461" s="246" t="s">
        <v>44</v>
      </c>
      <c r="F2461" s="245" t="s">
        <v>44</v>
      </c>
      <c r="G2461" s="245" t="s">
        <v>5040</v>
      </c>
      <c r="H2461" s="245" t="s">
        <v>17626</v>
      </c>
      <c r="I2461" s="245" t="s">
        <v>15</v>
      </c>
      <c r="J2461" s="245" t="s">
        <v>569</v>
      </c>
      <c r="K2461" s="246" t="s">
        <v>9520</v>
      </c>
      <c r="L2461" s="245" t="s">
        <v>568</v>
      </c>
      <c r="M2461"/>
      <c r="N2461"/>
      <c r="O2461"/>
      <c r="P2461"/>
      <c r="Q2461"/>
      <c r="R2461"/>
      <c r="S2461"/>
      <c r="T2461"/>
      <c r="U2461"/>
      <c r="V2461"/>
      <c r="W2461"/>
      <c r="X2461"/>
      <c r="Y2461"/>
      <c r="Z2461"/>
      <c r="AA2461"/>
      <c r="AB2461"/>
      <c r="AC2461"/>
      <c r="AD2461"/>
      <c r="AE2461"/>
      <c r="AF2461"/>
      <c r="AG2461"/>
      <c r="AH2461"/>
      <c r="AI2461"/>
      <c r="AJ2461"/>
      <c r="AK2461"/>
      <c r="AL2461"/>
      <c r="AM2461"/>
      <c r="AN2461"/>
      <c r="AO2461"/>
      <c r="AP2461"/>
      <c r="AQ2461"/>
      <c r="AR2461"/>
      <c r="AS2461"/>
      <c r="AT2461"/>
      <c r="AU2461"/>
      <c r="AV2461"/>
      <c r="AW2461"/>
      <c r="AX2461"/>
      <c r="AY2461"/>
      <c r="AZ2461"/>
      <c r="BA2461"/>
      <c r="BB2461"/>
      <c r="BC2461"/>
      <c r="BD2461"/>
      <c r="BE2461"/>
      <c r="BF2461"/>
      <c r="BG2461"/>
      <c r="BH2461"/>
      <c r="BI2461"/>
      <c r="BJ2461"/>
      <c r="BK2461"/>
      <c r="BL2461"/>
      <c r="BM2461"/>
      <c r="BN2461"/>
      <c r="BO2461"/>
    </row>
    <row r="2462" spans="1:67" ht="15" x14ac:dyDescent="0.25">
      <c r="A2462" s="245" t="s">
        <v>4831</v>
      </c>
      <c r="B2462" s="245" t="s">
        <v>4830</v>
      </c>
      <c r="C2462" s="245" t="s">
        <v>4991</v>
      </c>
      <c r="D2462" s="245" t="s">
        <v>4990</v>
      </c>
      <c r="E2462" s="246" t="s">
        <v>44</v>
      </c>
      <c r="F2462" s="245" t="s">
        <v>44</v>
      </c>
      <c r="G2462" s="245" t="s">
        <v>5038</v>
      </c>
      <c r="H2462" s="245" t="s">
        <v>17627</v>
      </c>
      <c r="I2462" s="245" t="s">
        <v>15</v>
      </c>
      <c r="J2462" s="245" t="s">
        <v>59</v>
      </c>
      <c r="K2462" s="246" t="s">
        <v>12873</v>
      </c>
      <c r="L2462" s="245" t="s">
        <v>568</v>
      </c>
      <c r="M2462"/>
      <c r="N2462"/>
      <c r="O2462"/>
      <c r="P2462"/>
      <c r="Q2462"/>
      <c r="R2462"/>
      <c r="S2462"/>
      <c r="T2462"/>
      <c r="U2462"/>
      <c r="V2462"/>
      <c r="W2462"/>
      <c r="X2462"/>
      <c r="Y2462"/>
      <c r="Z2462"/>
      <c r="AA2462"/>
      <c r="AB2462"/>
      <c r="AC2462"/>
      <c r="AD2462"/>
      <c r="AE2462"/>
      <c r="AF2462"/>
      <c r="AG2462"/>
      <c r="AH2462"/>
      <c r="AI2462"/>
      <c r="AJ2462"/>
      <c r="AK2462"/>
      <c r="AL2462"/>
      <c r="AM2462"/>
      <c r="AN2462"/>
      <c r="AO2462"/>
      <c r="AP2462"/>
      <c r="AQ2462"/>
      <c r="AR2462"/>
      <c r="AS2462"/>
      <c r="AT2462"/>
      <c r="AU2462"/>
      <c r="AV2462"/>
      <c r="AW2462"/>
      <c r="AX2462"/>
      <c r="AY2462"/>
      <c r="AZ2462"/>
      <c r="BA2462"/>
      <c r="BB2462"/>
      <c r="BC2462"/>
      <c r="BD2462"/>
      <c r="BE2462"/>
      <c r="BF2462"/>
      <c r="BG2462"/>
      <c r="BH2462"/>
      <c r="BI2462"/>
      <c r="BJ2462"/>
      <c r="BK2462"/>
      <c r="BL2462"/>
      <c r="BM2462"/>
      <c r="BN2462"/>
      <c r="BO2462"/>
    </row>
    <row r="2463" spans="1:67" ht="15" x14ac:dyDescent="0.25">
      <c r="A2463" s="245" t="s">
        <v>4831</v>
      </c>
      <c r="B2463" s="245" t="s">
        <v>4830</v>
      </c>
      <c r="C2463" s="245" t="s">
        <v>4991</v>
      </c>
      <c r="D2463" s="245" t="s">
        <v>4990</v>
      </c>
      <c r="E2463" s="246" t="s">
        <v>44</v>
      </c>
      <c r="F2463" s="245" t="s">
        <v>44</v>
      </c>
      <c r="G2463" s="245" t="s">
        <v>5036</v>
      </c>
      <c r="H2463" s="245" t="s">
        <v>17629</v>
      </c>
      <c r="I2463" s="245" t="s">
        <v>15</v>
      </c>
      <c r="J2463" s="245" t="s">
        <v>569</v>
      </c>
      <c r="K2463" s="246" t="s">
        <v>8224</v>
      </c>
      <c r="L2463" s="245" t="s">
        <v>568</v>
      </c>
      <c r="M2463"/>
      <c r="N2463"/>
      <c r="O2463"/>
      <c r="P2463"/>
      <c r="Q2463"/>
      <c r="R2463"/>
      <c r="S2463"/>
      <c r="T2463"/>
      <c r="U2463"/>
      <c r="V2463"/>
      <c r="W2463"/>
      <c r="X2463"/>
      <c r="Y2463"/>
      <c r="Z2463"/>
      <c r="AA2463"/>
      <c r="AB2463"/>
      <c r="AC2463"/>
      <c r="AD2463"/>
      <c r="AE2463"/>
      <c r="AF2463"/>
      <c r="AG2463"/>
      <c r="AH2463"/>
      <c r="AI2463"/>
      <c r="AJ2463"/>
      <c r="AK2463"/>
      <c r="AL2463"/>
      <c r="AM2463"/>
      <c r="AN2463"/>
      <c r="AO2463"/>
      <c r="AP2463"/>
      <c r="AQ2463"/>
      <c r="AR2463"/>
      <c r="AS2463"/>
      <c r="AT2463"/>
      <c r="AU2463"/>
      <c r="AV2463"/>
      <c r="AW2463"/>
      <c r="AX2463"/>
      <c r="AY2463"/>
      <c r="AZ2463"/>
      <c r="BA2463"/>
      <c r="BB2463"/>
      <c r="BC2463"/>
      <c r="BD2463"/>
      <c r="BE2463"/>
      <c r="BF2463"/>
      <c r="BG2463"/>
      <c r="BH2463"/>
      <c r="BI2463"/>
      <c r="BJ2463"/>
      <c r="BK2463"/>
      <c r="BL2463"/>
      <c r="BM2463"/>
      <c r="BN2463"/>
      <c r="BO2463"/>
    </row>
    <row r="2464" spans="1:67" ht="15" x14ac:dyDescent="0.25">
      <c r="A2464" s="245" t="s">
        <v>4831</v>
      </c>
      <c r="B2464" s="245" t="s">
        <v>4830</v>
      </c>
      <c r="C2464" s="245" t="s">
        <v>4991</v>
      </c>
      <c r="D2464" s="245" t="s">
        <v>4990</v>
      </c>
      <c r="E2464" s="246" t="s">
        <v>44</v>
      </c>
      <c r="F2464" s="245" t="s">
        <v>44</v>
      </c>
      <c r="G2464" s="245" t="s">
        <v>5035</v>
      </c>
      <c r="H2464" s="245" t="s">
        <v>17630</v>
      </c>
      <c r="I2464" s="245" t="s">
        <v>15</v>
      </c>
      <c r="J2464" s="245" t="s">
        <v>569</v>
      </c>
      <c r="K2464" s="246" t="s">
        <v>8349</v>
      </c>
      <c r="L2464" s="245" t="s">
        <v>568</v>
      </c>
      <c r="M2464"/>
      <c r="N2464"/>
      <c r="O2464"/>
      <c r="P2464"/>
      <c r="Q2464"/>
      <c r="R2464"/>
      <c r="S2464"/>
      <c r="T2464"/>
      <c r="U2464"/>
      <c r="V2464"/>
      <c r="W2464"/>
      <c r="X2464"/>
      <c r="Y2464"/>
      <c r="Z2464"/>
      <c r="AA2464"/>
      <c r="AB2464"/>
      <c r="AC2464"/>
      <c r="AD2464"/>
      <c r="AE2464"/>
      <c r="AF2464"/>
      <c r="AG2464"/>
      <c r="AH2464"/>
      <c r="AI2464"/>
      <c r="AJ2464"/>
      <c r="AK2464"/>
      <c r="AL2464"/>
      <c r="AM2464"/>
      <c r="AN2464"/>
      <c r="AO2464"/>
      <c r="AP2464"/>
      <c r="AQ2464"/>
      <c r="AR2464"/>
      <c r="AS2464"/>
      <c r="AT2464"/>
      <c r="AU2464"/>
      <c r="AV2464"/>
      <c r="AW2464"/>
      <c r="AX2464"/>
      <c r="AY2464"/>
      <c r="AZ2464"/>
      <c r="BA2464"/>
      <c r="BB2464"/>
      <c r="BC2464"/>
      <c r="BD2464"/>
      <c r="BE2464"/>
      <c r="BF2464"/>
      <c r="BG2464"/>
      <c r="BH2464"/>
      <c r="BI2464"/>
      <c r="BJ2464"/>
      <c r="BK2464"/>
      <c r="BL2464"/>
      <c r="BM2464"/>
      <c r="BN2464"/>
      <c r="BO2464"/>
    </row>
    <row r="2465" spans="1:67" ht="15" x14ac:dyDescent="0.25">
      <c r="A2465" s="245" t="s">
        <v>4831</v>
      </c>
      <c r="B2465" s="245" t="s">
        <v>4830</v>
      </c>
      <c r="C2465" s="245" t="s">
        <v>4991</v>
      </c>
      <c r="D2465" s="245" t="s">
        <v>4990</v>
      </c>
      <c r="E2465" s="246" t="s">
        <v>44</v>
      </c>
      <c r="F2465" s="245" t="s">
        <v>44</v>
      </c>
      <c r="G2465" s="245" t="s">
        <v>5034</v>
      </c>
      <c r="H2465" s="245" t="s">
        <v>17631</v>
      </c>
      <c r="I2465" s="245" t="s">
        <v>15</v>
      </c>
      <c r="J2465" s="245" t="s">
        <v>569</v>
      </c>
      <c r="K2465" s="246" t="s">
        <v>15223</v>
      </c>
      <c r="L2465" s="245" t="s">
        <v>568</v>
      </c>
      <c r="M2465"/>
      <c r="N2465"/>
      <c r="O2465"/>
      <c r="P2465"/>
      <c r="Q2465"/>
      <c r="R2465"/>
      <c r="S2465"/>
      <c r="T2465"/>
      <c r="U2465"/>
      <c r="V2465"/>
      <c r="W2465"/>
      <c r="X2465"/>
      <c r="Y2465"/>
      <c r="Z2465"/>
      <c r="AA2465"/>
      <c r="AB2465"/>
      <c r="AC2465"/>
      <c r="AD2465"/>
      <c r="AE2465"/>
      <c r="AF2465"/>
      <c r="AG2465"/>
      <c r="AH2465"/>
      <c r="AI2465"/>
      <c r="AJ2465"/>
      <c r="AK2465"/>
      <c r="AL2465"/>
      <c r="AM2465"/>
      <c r="AN2465"/>
      <c r="AO2465"/>
      <c r="AP2465"/>
      <c r="AQ2465"/>
      <c r="AR2465"/>
      <c r="AS2465"/>
      <c r="AT2465"/>
      <c r="AU2465"/>
      <c r="AV2465"/>
      <c r="AW2465"/>
      <c r="AX2465"/>
      <c r="AY2465"/>
      <c r="AZ2465"/>
      <c r="BA2465"/>
      <c r="BB2465"/>
      <c r="BC2465"/>
      <c r="BD2465"/>
      <c r="BE2465"/>
      <c r="BF2465"/>
      <c r="BG2465"/>
      <c r="BH2465"/>
      <c r="BI2465"/>
      <c r="BJ2465"/>
      <c r="BK2465"/>
      <c r="BL2465"/>
      <c r="BM2465"/>
      <c r="BN2465"/>
      <c r="BO2465"/>
    </row>
    <row r="2466" spans="1:67" ht="15" x14ac:dyDescent="0.25">
      <c r="A2466" s="245" t="s">
        <v>4831</v>
      </c>
      <c r="B2466" s="245" t="s">
        <v>4830</v>
      </c>
      <c r="C2466" s="245" t="s">
        <v>4991</v>
      </c>
      <c r="D2466" s="245" t="s">
        <v>4990</v>
      </c>
      <c r="E2466" s="246" t="s">
        <v>44</v>
      </c>
      <c r="F2466" s="245" t="s">
        <v>44</v>
      </c>
      <c r="G2466" s="245" t="s">
        <v>5033</v>
      </c>
      <c r="H2466" s="245" t="s">
        <v>17632</v>
      </c>
      <c r="I2466" s="245" t="s">
        <v>15</v>
      </c>
      <c r="J2466" s="245" t="s">
        <v>569</v>
      </c>
      <c r="K2466" s="246" t="s">
        <v>17990</v>
      </c>
      <c r="L2466" s="245" t="s">
        <v>568</v>
      </c>
      <c r="M2466"/>
      <c r="N2466"/>
      <c r="O2466"/>
      <c r="P2466"/>
      <c r="Q2466"/>
      <c r="R2466"/>
      <c r="S2466"/>
      <c r="T2466"/>
      <c r="U2466"/>
      <c r="V2466"/>
      <c r="W2466"/>
      <c r="X2466"/>
      <c r="Y2466"/>
      <c r="Z2466"/>
      <c r="AA2466"/>
      <c r="AB2466"/>
      <c r="AC2466"/>
      <c r="AD2466"/>
      <c r="AE2466"/>
      <c r="AF2466"/>
      <c r="AG2466"/>
      <c r="AH2466"/>
      <c r="AI2466"/>
      <c r="AJ2466"/>
      <c r="AK2466"/>
      <c r="AL2466"/>
      <c r="AM2466"/>
      <c r="AN2466"/>
      <c r="AO2466"/>
      <c r="AP2466"/>
      <c r="AQ2466"/>
      <c r="AR2466"/>
      <c r="AS2466"/>
      <c r="AT2466"/>
      <c r="AU2466"/>
      <c r="AV2466"/>
      <c r="AW2466"/>
      <c r="AX2466"/>
      <c r="AY2466"/>
      <c r="AZ2466"/>
      <c r="BA2466"/>
      <c r="BB2466"/>
      <c r="BC2466"/>
      <c r="BD2466"/>
      <c r="BE2466"/>
      <c r="BF2466"/>
      <c r="BG2466"/>
      <c r="BH2466"/>
      <c r="BI2466"/>
      <c r="BJ2466"/>
      <c r="BK2466"/>
      <c r="BL2466"/>
      <c r="BM2466"/>
      <c r="BN2466"/>
      <c r="BO2466"/>
    </row>
    <row r="2467" spans="1:67" ht="15" x14ac:dyDescent="0.25">
      <c r="A2467" s="245" t="s">
        <v>4831</v>
      </c>
      <c r="B2467" s="245" t="s">
        <v>4830</v>
      </c>
      <c r="C2467" s="245" t="s">
        <v>4991</v>
      </c>
      <c r="D2467" s="245" t="s">
        <v>4990</v>
      </c>
      <c r="E2467" s="246" t="s">
        <v>44</v>
      </c>
      <c r="F2467" s="245" t="s">
        <v>44</v>
      </c>
      <c r="G2467" s="245" t="s">
        <v>5032</v>
      </c>
      <c r="H2467" s="245" t="s">
        <v>17633</v>
      </c>
      <c r="I2467" s="245" t="s">
        <v>15</v>
      </c>
      <c r="J2467" s="245" t="s">
        <v>569</v>
      </c>
      <c r="K2467" s="246" t="s">
        <v>10181</v>
      </c>
      <c r="L2467" s="245" t="s">
        <v>568</v>
      </c>
      <c r="M2467"/>
      <c r="N2467"/>
      <c r="O2467"/>
      <c r="P2467"/>
      <c r="Q2467"/>
      <c r="R2467"/>
      <c r="S2467"/>
      <c r="T2467"/>
      <c r="U2467"/>
      <c r="V2467"/>
      <c r="W2467"/>
      <c r="X2467"/>
      <c r="Y2467"/>
      <c r="Z2467"/>
      <c r="AA2467"/>
      <c r="AB2467"/>
      <c r="AC2467"/>
      <c r="AD2467"/>
      <c r="AE2467"/>
      <c r="AF2467"/>
      <c r="AG2467"/>
      <c r="AH2467"/>
      <c r="AI2467"/>
      <c r="AJ2467"/>
      <c r="AK2467"/>
      <c r="AL2467"/>
      <c r="AM2467"/>
      <c r="AN2467"/>
      <c r="AO2467"/>
      <c r="AP2467"/>
      <c r="AQ2467"/>
      <c r="AR2467"/>
      <c r="AS2467"/>
      <c r="AT2467"/>
      <c r="AU2467"/>
      <c r="AV2467"/>
      <c r="AW2467"/>
      <c r="AX2467"/>
      <c r="AY2467"/>
      <c r="AZ2467"/>
      <c r="BA2467"/>
      <c r="BB2467"/>
      <c r="BC2467"/>
      <c r="BD2467"/>
      <c r="BE2467"/>
      <c r="BF2467"/>
      <c r="BG2467"/>
      <c r="BH2467"/>
      <c r="BI2467"/>
      <c r="BJ2467"/>
      <c r="BK2467"/>
      <c r="BL2467"/>
      <c r="BM2467"/>
      <c r="BN2467"/>
      <c r="BO2467"/>
    </row>
    <row r="2468" spans="1:67" ht="15" x14ac:dyDescent="0.25">
      <c r="A2468" s="245" t="s">
        <v>4831</v>
      </c>
      <c r="B2468" s="245" t="s">
        <v>4830</v>
      </c>
      <c r="C2468" s="245" t="s">
        <v>4991</v>
      </c>
      <c r="D2468" s="245" t="s">
        <v>4990</v>
      </c>
      <c r="E2468" s="246" t="s">
        <v>44</v>
      </c>
      <c r="F2468" s="245" t="s">
        <v>44</v>
      </c>
      <c r="G2468" s="245" t="s">
        <v>5031</v>
      </c>
      <c r="H2468" s="245" t="s">
        <v>17635</v>
      </c>
      <c r="I2468" s="245" t="s">
        <v>15</v>
      </c>
      <c r="J2468" s="245" t="s">
        <v>569</v>
      </c>
      <c r="K2468" s="246" t="s">
        <v>9449</v>
      </c>
      <c r="L2468" s="245" t="s">
        <v>568</v>
      </c>
      <c r="M2468"/>
      <c r="N2468"/>
      <c r="O2468"/>
      <c r="P2468"/>
      <c r="Q2468"/>
      <c r="R2468"/>
      <c r="S2468"/>
      <c r="T2468"/>
      <c r="U2468"/>
      <c r="V2468"/>
      <c r="W2468"/>
      <c r="X2468"/>
      <c r="Y2468"/>
      <c r="Z2468"/>
      <c r="AA2468"/>
      <c r="AB2468"/>
      <c r="AC2468"/>
      <c r="AD2468"/>
      <c r="AE2468"/>
      <c r="AF2468"/>
      <c r="AG2468"/>
      <c r="AH2468"/>
      <c r="AI2468"/>
      <c r="AJ2468"/>
      <c r="AK2468"/>
      <c r="AL2468"/>
      <c r="AM2468"/>
      <c r="AN2468"/>
      <c r="AO2468"/>
      <c r="AP2468"/>
      <c r="AQ2468"/>
      <c r="AR2468"/>
      <c r="AS2468"/>
      <c r="AT2468"/>
      <c r="AU2468"/>
      <c r="AV2468"/>
      <c r="AW2468"/>
      <c r="AX2468"/>
      <c r="AY2468"/>
      <c r="AZ2468"/>
      <c r="BA2468"/>
      <c r="BB2468"/>
      <c r="BC2468"/>
      <c r="BD2468"/>
      <c r="BE2468"/>
      <c r="BF2468"/>
      <c r="BG2468"/>
      <c r="BH2468"/>
      <c r="BI2468"/>
      <c r="BJ2468"/>
      <c r="BK2468"/>
      <c r="BL2468"/>
      <c r="BM2468"/>
      <c r="BN2468"/>
      <c r="BO2468"/>
    </row>
    <row r="2469" spans="1:67" ht="15" x14ac:dyDescent="0.25">
      <c r="A2469" s="245" t="s">
        <v>4831</v>
      </c>
      <c r="B2469" s="245" t="s">
        <v>4830</v>
      </c>
      <c r="C2469" s="245" t="s">
        <v>4991</v>
      </c>
      <c r="D2469" s="245" t="s">
        <v>4990</v>
      </c>
      <c r="E2469" s="246" t="s">
        <v>44</v>
      </c>
      <c r="F2469" s="245" t="s">
        <v>44</v>
      </c>
      <c r="G2469" s="245" t="s">
        <v>5030</v>
      </c>
      <c r="H2469" s="245" t="s">
        <v>17636</v>
      </c>
      <c r="I2469" s="245" t="s">
        <v>15</v>
      </c>
      <c r="J2469" s="245" t="s">
        <v>569</v>
      </c>
      <c r="K2469" s="246" t="s">
        <v>10187</v>
      </c>
      <c r="L2469" s="245" t="s">
        <v>568</v>
      </c>
      <c r="M2469"/>
      <c r="N2469"/>
      <c r="O2469"/>
      <c r="P2469"/>
      <c r="Q2469"/>
      <c r="R2469"/>
      <c r="S2469"/>
      <c r="T2469"/>
      <c r="U2469"/>
      <c r="V2469"/>
      <c r="W2469"/>
      <c r="X2469"/>
      <c r="Y2469"/>
      <c r="Z2469"/>
      <c r="AA2469"/>
      <c r="AB2469"/>
      <c r="AC2469"/>
      <c r="AD2469"/>
      <c r="AE2469"/>
      <c r="AF2469"/>
      <c r="AG2469"/>
      <c r="AH2469"/>
      <c r="AI2469"/>
      <c r="AJ2469"/>
      <c r="AK2469"/>
      <c r="AL2469"/>
      <c r="AM2469"/>
      <c r="AN2469"/>
      <c r="AO2469"/>
      <c r="AP2469"/>
      <c r="AQ2469"/>
      <c r="AR2469"/>
      <c r="AS2469"/>
      <c r="AT2469"/>
      <c r="AU2469"/>
      <c r="AV2469"/>
      <c r="AW2469"/>
      <c r="AX2469"/>
      <c r="AY2469"/>
      <c r="AZ2469"/>
      <c r="BA2469"/>
      <c r="BB2469"/>
      <c r="BC2469"/>
      <c r="BD2469"/>
      <c r="BE2469"/>
      <c r="BF2469"/>
      <c r="BG2469"/>
      <c r="BH2469"/>
      <c r="BI2469"/>
      <c r="BJ2469"/>
      <c r="BK2469"/>
      <c r="BL2469"/>
      <c r="BM2469"/>
      <c r="BN2469"/>
      <c r="BO2469"/>
    </row>
    <row r="2470" spans="1:67" ht="15" x14ac:dyDescent="0.25">
      <c r="A2470" s="245" t="s">
        <v>4831</v>
      </c>
      <c r="B2470" s="245" t="s">
        <v>4830</v>
      </c>
      <c r="C2470" s="245" t="s">
        <v>4991</v>
      </c>
      <c r="D2470" s="245" t="s">
        <v>4990</v>
      </c>
      <c r="E2470" s="246" t="s">
        <v>44</v>
      </c>
      <c r="F2470" s="245" t="s">
        <v>44</v>
      </c>
      <c r="G2470" s="245" t="s">
        <v>5029</v>
      </c>
      <c r="H2470" s="245" t="s">
        <v>17637</v>
      </c>
      <c r="I2470" s="245" t="s">
        <v>15</v>
      </c>
      <c r="J2470" s="245" t="s">
        <v>569</v>
      </c>
      <c r="K2470" s="246" t="s">
        <v>13406</v>
      </c>
      <c r="L2470" s="245" t="s">
        <v>568</v>
      </c>
      <c r="M2470"/>
      <c r="N2470"/>
      <c r="O2470"/>
      <c r="P2470"/>
      <c r="Q2470"/>
      <c r="R2470"/>
      <c r="S2470"/>
      <c r="T2470"/>
      <c r="U2470"/>
      <c r="V2470"/>
      <c r="W2470"/>
      <c r="X2470"/>
      <c r="Y2470"/>
      <c r="Z2470"/>
      <c r="AA2470"/>
      <c r="AB2470"/>
      <c r="AC2470"/>
      <c r="AD2470"/>
      <c r="AE2470"/>
      <c r="AF2470"/>
      <c r="AG2470"/>
      <c r="AH2470"/>
      <c r="AI2470"/>
      <c r="AJ2470"/>
      <c r="AK2470"/>
      <c r="AL2470"/>
      <c r="AM2470"/>
      <c r="AN2470"/>
      <c r="AO2470"/>
      <c r="AP2470"/>
      <c r="AQ2470"/>
      <c r="AR2470"/>
      <c r="AS2470"/>
      <c r="AT2470"/>
      <c r="AU2470"/>
      <c r="AV2470"/>
      <c r="AW2470"/>
      <c r="AX2470"/>
      <c r="AY2470"/>
      <c r="AZ2470"/>
      <c r="BA2470"/>
      <c r="BB2470"/>
      <c r="BC2470"/>
      <c r="BD2470"/>
      <c r="BE2470"/>
      <c r="BF2470"/>
      <c r="BG2470"/>
      <c r="BH2470"/>
      <c r="BI2470"/>
      <c r="BJ2470"/>
      <c r="BK2470"/>
      <c r="BL2470"/>
      <c r="BM2470"/>
      <c r="BN2470"/>
      <c r="BO2470"/>
    </row>
    <row r="2471" spans="1:67" ht="15" x14ac:dyDescent="0.25">
      <c r="A2471" s="245" t="s">
        <v>4831</v>
      </c>
      <c r="B2471" s="245" t="s">
        <v>4830</v>
      </c>
      <c r="C2471" s="245" t="s">
        <v>4991</v>
      </c>
      <c r="D2471" s="245" t="s">
        <v>4990</v>
      </c>
      <c r="E2471" s="246" t="s">
        <v>44</v>
      </c>
      <c r="F2471" s="245" t="s">
        <v>44</v>
      </c>
      <c r="G2471" s="245" t="s">
        <v>11737</v>
      </c>
      <c r="H2471" s="245" t="s">
        <v>17639</v>
      </c>
      <c r="I2471" s="245" t="s">
        <v>15</v>
      </c>
      <c r="J2471" s="245" t="s">
        <v>59</v>
      </c>
      <c r="K2471" s="246" t="s">
        <v>8273</v>
      </c>
      <c r="L2471" s="245" t="s">
        <v>568</v>
      </c>
      <c r="M2471"/>
      <c r="N2471"/>
      <c r="O2471"/>
      <c r="P2471"/>
      <c r="Q2471"/>
      <c r="R2471"/>
      <c r="S2471"/>
      <c r="T2471"/>
      <c r="U2471"/>
      <c r="V2471"/>
      <c r="W2471"/>
      <c r="X2471"/>
      <c r="Y2471"/>
      <c r="Z2471"/>
      <c r="AA2471"/>
      <c r="AB2471"/>
      <c r="AC2471"/>
      <c r="AD2471"/>
      <c r="AE2471"/>
      <c r="AF2471"/>
      <c r="AG2471"/>
      <c r="AH2471"/>
      <c r="AI2471"/>
      <c r="AJ2471"/>
      <c r="AK2471"/>
      <c r="AL2471"/>
      <c r="AM2471"/>
      <c r="AN2471"/>
      <c r="AO2471"/>
      <c r="AP2471"/>
      <c r="AQ2471"/>
      <c r="AR2471"/>
      <c r="AS2471"/>
      <c r="AT2471"/>
      <c r="AU2471"/>
      <c r="AV2471"/>
      <c r="AW2471"/>
      <c r="AX2471"/>
      <c r="AY2471"/>
      <c r="AZ2471"/>
      <c r="BA2471"/>
      <c r="BB2471"/>
      <c r="BC2471"/>
      <c r="BD2471"/>
      <c r="BE2471"/>
      <c r="BF2471"/>
      <c r="BG2471"/>
      <c r="BH2471"/>
      <c r="BI2471"/>
      <c r="BJ2471"/>
      <c r="BK2471"/>
      <c r="BL2471"/>
      <c r="BM2471"/>
      <c r="BN2471"/>
      <c r="BO2471"/>
    </row>
    <row r="2472" spans="1:67" ht="15" x14ac:dyDescent="0.25">
      <c r="A2472" s="245" t="s">
        <v>4831</v>
      </c>
      <c r="B2472" s="245" t="s">
        <v>4830</v>
      </c>
      <c r="C2472" s="245" t="s">
        <v>4991</v>
      </c>
      <c r="D2472" s="245" t="s">
        <v>4990</v>
      </c>
      <c r="E2472" s="246" t="s">
        <v>44</v>
      </c>
      <c r="F2472" s="245" t="s">
        <v>44</v>
      </c>
      <c r="G2472" s="245" t="s">
        <v>5028</v>
      </c>
      <c r="H2472" s="245" t="s">
        <v>17640</v>
      </c>
      <c r="I2472" s="245" t="s">
        <v>15</v>
      </c>
      <c r="J2472" s="245" t="s">
        <v>569</v>
      </c>
      <c r="K2472" s="246" t="s">
        <v>8829</v>
      </c>
      <c r="L2472" s="245" t="s">
        <v>568</v>
      </c>
      <c r="M2472"/>
      <c r="N2472"/>
      <c r="O2472"/>
      <c r="P2472"/>
      <c r="Q2472"/>
      <c r="R2472"/>
      <c r="S2472"/>
      <c r="T2472"/>
      <c r="U2472"/>
      <c r="V2472"/>
      <c r="W2472"/>
      <c r="X2472"/>
      <c r="Y2472"/>
      <c r="Z2472"/>
      <c r="AA2472"/>
      <c r="AB2472"/>
      <c r="AC2472"/>
      <c r="AD2472"/>
      <c r="AE2472"/>
      <c r="AF2472"/>
      <c r="AG2472"/>
      <c r="AH2472"/>
      <c r="AI2472"/>
      <c r="AJ2472"/>
      <c r="AK2472"/>
      <c r="AL2472"/>
      <c r="AM2472"/>
      <c r="AN2472"/>
      <c r="AO2472"/>
      <c r="AP2472"/>
      <c r="AQ2472"/>
      <c r="AR2472"/>
      <c r="AS2472"/>
      <c r="AT2472"/>
      <c r="AU2472"/>
      <c r="AV2472"/>
      <c r="AW2472"/>
      <c r="AX2472"/>
      <c r="AY2472"/>
      <c r="AZ2472"/>
      <c r="BA2472"/>
      <c r="BB2472"/>
      <c r="BC2472"/>
      <c r="BD2472"/>
      <c r="BE2472"/>
      <c r="BF2472"/>
      <c r="BG2472"/>
      <c r="BH2472"/>
      <c r="BI2472"/>
      <c r="BJ2472"/>
      <c r="BK2472"/>
      <c r="BL2472"/>
      <c r="BM2472"/>
      <c r="BN2472"/>
      <c r="BO2472"/>
    </row>
    <row r="2473" spans="1:67" ht="15" x14ac:dyDescent="0.25">
      <c r="A2473" s="245" t="s">
        <v>4831</v>
      </c>
      <c r="B2473" s="245" t="s">
        <v>4830</v>
      </c>
      <c r="C2473" s="245" t="s">
        <v>4991</v>
      </c>
      <c r="D2473" s="245" t="s">
        <v>4990</v>
      </c>
      <c r="E2473" s="246" t="s">
        <v>44</v>
      </c>
      <c r="F2473" s="245" t="s">
        <v>44</v>
      </c>
      <c r="G2473" s="245" t="s">
        <v>5026</v>
      </c>
      <c r="H2473" s="245" t="s">
        <v>17642</v>
      </c>
      <c r="I2473" s="245" t="s">
        <v>15</v>
      </c>
      <c r="J2473" s="245" t="s">
        <v>569</v>
      </c>
      <c r="K2473" s="246" t="s">
        <v>8991</v>
      </c>
      <c r="L2473" s="245" t="s">
        <v>568</v>
      </c>
      <c r="M2473"/>
      <c r="N2473"/>
      <c r="O2473"/>
      <c r="P2473"/>
      <c r="Q2473"/>
      <c r="R2473"/>
      <c r="S2473"/>
      <c r="T2473"/>
      <c r="U2473"/>
      <c r="V2473"/>
      <c r="W2473"/>
      <c r="X2473"/>
      <c r="Y2473"/>
      <c r="Z2473"/>
      <c r="AA2473"/>
      <c r="AB2473"/>
      <c r="AC2473"/>
      <c r="AD2473"/>
      <c r="AE2473"/>
      <c r="AF2473"/>
      <c r="AG2473"/>
      <c r="AH2473"/>
      <c r="AI2473"/>
      <c r="AJ2473"/>
      <c r="AK2473"/>
      <c r="AL2473"/>
      <c r="AM2473"/>
      <c r="AN2473"/>
      <c r="AO2473"/>
      <c r="AP2473"/>
      <c r="AQ2473"/>
      <c r="AR2473"/>
      <c r="AS2473"/>
      <c r="AT2473"/>
      <c r="AU2473"/>
      <c r="AV2473"/>
      <c r="AW2473"/>
      <c r="AX2473"/>
      <c r="AY2473"/>
      <c r="AZ2473"/>
      <c r="BA2473"/>
      <c r="BB2473"/>
      <c r="BC2473"/>
      <c r="BD2473"/>
      <c r="BE2473"/>
      <c r="BF2473"/>
      <c r="BG2473"/>
      <c r="BH2473"/>
      <c r="BI2473"/>
      <c r="BJ2473"/>
      <c r="BK2473"/>
      <c r="BL2473"/>
      <c r="BM2473"/>
      <c r="BN2473"/>
      <c r="BO2473"/>
    </row>
    <row r="2474" spans="1:67" ht="15" x14ac:dyDescent="0.25">
      <c r="A2474" s="245" t="s">
        <v>4831</v>
      </c>
      <c r="B2474" s="245" t="s">
        <v>4830</v>
      </c>
      <c r="C2474" s="245" t="s">
        <v>4991</v>
      </c>
      <c r="D2474" s="245" t="s">
        <v>4990</v>
      </c>
      <c r="E2474" s="246" t="s">
        <v>44</v>
      </c>
      <c r="F2474" s="245" t="s">
        <v>44</v>
      </c>
      <c r="G2474" s="245" t="s">
        <v>5025</v>
      </c>
      <c r="H2474" s="245" t="s">
        <v>17643</v>
      </c>
      <c r="I2474" s="245" t="s">
        <v>15</v>
      </c>
      <c r="J2474" s="245" t="s">
        <v>569</v>
      </c>
      <c r="K2474" s="246" t="s">
        <v>13411</v>
      </c>
      <c r="L2474" s="245" t="s">
        <v>568</v>
      </c>
      <c r="M2474"/>
      <c r="N2474"/>
      <c r="O2474"/>
      <c r="P2474"/>
      <c r="Q2474"/>
      <c r="R2474"/>
      <c r="S2474"/>
      <c r="T2474"/>
      <c r="U2474"/>
      <c r="V2474"/>
      <c r="W2474"/>
      <c r="X2474"/>
      <c r="Y2474"/>
      <c r="Z2474"/>
      <c r="AA2474"/>
      <c r="AB2474"/>
      <c r="AC2474"/>
      <c r="AD2474"/>
      <c r="AE2474"/>
      <c r="AF2474"/>
      <c r="AG2474"/>
      <c r="AH2474"/>
      <c r="AI2474"/>
      <c r="AJ2474"/>
      <c r="AK2474"/>
      <c r="AL2474"/>
      <c r="AM2474"/>
      <c r="AN2474"/>
      <c r="AO2474"/>
      <c r="AP2474"/>
      <c r="AQ2474"/>
      <c r="AR2474"/>
      <c r="AS2474"/>
      <c r="AT2474"/>
      <c r="AU2474"/>
      <c r="AV2474"/>
      <c r="AW2474"/>
      <c r="AX2474"/>
      <c r="AY2474"/>
      <c r="AZ2474"/>
      <c r="BA2474"/>
      <c r="BB2474"/>
      <c r="BC2474"/>
      <c r="BD2474"/>
      <c r="BE2474"/>
      <c r="BF2474"/>
      <c r="BG2474"/>
      <c r="BH2474"/>
      <c r="BI2474"/>
      <c r="BJ2474"/>
      <c r="BK2474"/>
      <c r="BL2474"/>
      <c r="BM2474"/>
      <c r="BN2474"/>
      <c r="BO2474"/>
    </row>
    <row r="2475" spans="1:67" ht="15" x14ac:dyDescent="0.25">
      <c r="A2475" s="245" t="s">
        <v>4831</v>
      </c>
      <c r="B2475" s="245" t="s">
        <v>4830</v>
      </c>
      <c r="C2475" s="245" t="s">
        <v>4991</v>
      </c>
      <c r="D2475" s="245" t="s">
        <v>4990</v>
      </c>
      <c r="E2475" s="246" t="s">
        <v>44</v>
      </c>
      <c r="F2475" s="245" t="s">
        <v>44</v>
      </c>
      <c r="G2475" s="245" t="s">
        <v>5024</v>
      </c>
      <c r="H2475" s="245" t="s">
        <v>17644</v>
      </c>
      <c r="I2475" s="245" t="s">
        <v>15</v>
      </c>
      <c r="J2475" s="245" t="s">
        <v>569</v>
      </c>
      <c r="K2475" s="246" t="s">
        <v>8322</v>
      </c>
      <c r="L2475" s="245" t="s">
        <v>568</v>
      </c>
      <c r="M2475"/>
      <c r="N2475"/>
      <c r="O2475"/>
      <c r="P2475"/>
      <c r="Q2475"/>
      <c r="R2475"/>
      <c r="S2475"/>
      <c r="T2475"/>
      <c r="U2475"/>
      <c r="V2475"/>
      <c r="W2475"/>
      <c r="X2475"/>
      <c r="Y2475"/>
      <c r="Z2475"/>
      <c r="AA2475"/>
      <c r="AB2475"/>
      <c r="AC2475"/>
      <c r="AD2475"/>
      <c r="AE2475"/>
      <c r="AF2475"/>
      <c r="AG2475"/>
      <c r="AH2475"/>
      <c r="AI2475"/>
      <c r="AJ2475"/>
      <c r="AK2475"/>
      <c r="AL2475"/>
      <c r="AM2475"/>
      <c r="AN2475"/>
      <c r="AO2475"/>
      <c r="AP2475"/>
      <c r="AQ2475"/>
      <c r="AR2475"/>
      <c r="AS2475"/>
      <c r="AT2475"/>
      <c r="AU2475"/>
      <c r="AV2475"/>
      <c r="AW2475"/>
      <c r="AX2475"/>
      <c r="AY2475"/>
      <c r="AZ2475"/>
      <c r="BA2475"/>
      <c r="BB2475"/>
      <c r="BC2475"/>
      <c r="BD2475"/>
      <c r="BE2475"/>
      <c r="BF2475"/>
      <c r="BG2475"/>
      <c r="BH2475"/>
      <c r="BI2475"/>
      <c r="BJ2475"/>
      <c r="BK2475"/>
      <c r="BL2475"/>
      <c r="BM2475"/>
      <c r="BN2475"/>
      <c r="BO2475"/>
    </row>
    <row r="2476" spans="1:67" ht="15" x14ac:dyDescent="0.25">
      <c r="A2476" s="245" t="s">
        <v>4831</v>
      </c>
      <c r="B2476" s="245" t="s">
        <v>4830</v>
      </c>
      <c r="C2476" s="245" t="s">
        <v>4991</v>
      </c>
      <c r="D2476" s="245" t="s">
        <v>4990</v>
      </c>
      <c r="E2476" s="246" t="s">
        <v>44</v>
      </c>
      <c r="F2476" s="245" t="s">
        <v>44</v>
      </c>
      <c r="G2476" s="245" t="s">
        <v>5023</v>
      </c>
      <c r="H2476" s="245" t="s">
        <v>17645</v>
      </c>
      <c r="I2476" s="245" t="s">
        <v>15</v>
      </c>
      <c r="J2476" s="245" t="s">
        <v>569</v>
      </c>
      <c r="K2476" s="246" t="s">
        <v>2822</v>
      </c>
      <c r="L2476" s="245" t="s">
        <v>568</v>
      </c>
      <c r="M2476"/>
      <c r="N2476"/>
      <c r="O2476"/>
      <c r="P2476"/>
      <c r="Q2476"/>
      <c r="R2476"/>
      <c r="S2476"/>
      <c r="T2476"/>
      <c r="U2476"/>
      <c r="V2476"/>
      <c r="W2476"/>
      <c r="X2476"/>
      <c r="Y2476"/>
      <c r="Z2476"/>
      <c r="AA2476"/>
      <c r="AB2476"/>
      <c r="AC2476"/>
      <c r="AD2476"/>
      <c r="AE2476"/>
      <c r="AF2476"/>
      <c r="AG2476"/>
      <c r="AH2476"/>
      <c r="AI2476"/>
      <c r="AJ2476"/>
      <c r="AK2476"/>
      <c r="AL2476"/>
      <c r="AM2476"/>
      <c r="AN2476"/>
      <c r="AO2476"/>
      <c r="AP2476"/>
      <c r="AQ2476"/>
      <c r="AR2476"/>
      <c r="AS2476"/>
      <c r="AT2476"/>
      <c r="AU2476"/>
      <c r="AV2476"/>
      <c r="AW2476"/>
      <c r="AX2476"/>
      <c r="AY2476"/>
      <c r="AZ2476"/>
      <c r="BA2476"/>
      <c r="BB2476"/>
      <c r="BC2476"/>
      <c r="BD2476"/>
      <c r="BE2476"/>
      <c r="BF2476"/>
      <c r="BG2476"/>
      <c r="BH2476"/>
      <c r="BI2476"/>
      <c r="BJ2476"/>
      <c r="BK2476"/>
      <c r="BL2476"/>
      <c r="BM2476"/>
      <c r="BN2476"/>
      <c r="BO2476"/>
    </row>
    <row r="2477" spans="1:67" ht="15" x14ac:dyDescent="0.25">
      <c r="A2477" s="245" t="s">
        <v>4831</v>
      </c>
      <c r="B2477" s="245" t="s">
        <v>4830</v>
      </c>
      <c r="C2477" s="245" t="s">
        <v>4991</v>
      </c>
      <c r="D2477" s="245" t="s">
        <v>4990</v>
      </c>
      <c r="E2477" s="246" t="s">
        <v>44</v>
      </c>
      <c r="F2477" s="245" t="s">
        <v>44</v>
      </c>
      <c r="G2477" s="245" t="s">
        <v>5022</v>
      </c>
      <c r="H2477" s="245" t="s">
        <v>17646</v>
      </c>
      <c r="I2477" s="245" t="s">
        <v>15</v>
      </c>
      <c r="J2477" s="245" t="s">
        <v>569</v>
      </c>
      <c r="K2477" s="246" t="s">
        <v>5888</v>
      </c>
      <c r="L2477" s="245" t="s">
        <v>568</v>
      </c>
      <c r="M2477"/>
      <c r="N2477"/>
      <c r="O2477"/>
      <c r="P2477"/>
      <c r="Q2477"/>
      <c r="R2477"/>
      <c r="S2477"/>
      <c r="T2477"/>
      <c r="U2477"/>
      <c r="V2477"/>
      <c r="W2477"/>
      <c r="X2477"/>
      <c r="Y2477"/>
      <c r="Z2477"/>
      <c r="AA2477"/>
      <c r="AB2477"/>
      <c r="AC2477"/>
      <c r="AD2477"/>
      <c r="AE2477"/>
      <c r="AF2477"/>
      <c r="AG2477"/>
      <c r="AH2477"/>
      <c r="AI2477"/>
      <c r="AJ2477"/>
      <c r="AK2477"/>
      <c r="AL2477"/>
      <c r="AM2477"/>
      <c r="AN2477"/>
      <c r="AO2477"/>
      <c r="AP2477"/>
      <c r="AQ2477"/>
      <c r="AR2477"/>
      <c r="AS2477"/>
      <c r="AT2477"/>
      <c r="AU2477"/>
      <c r="AV2477"/>
      <c r="AW2477"/>
      <c r="AX2477"/>
      <c r="AY2477"/>
      <c r="AZ2477"/>
      <c r="BA2477"/>
      <c r="BB2477"/>
      <c r="BC2477"/>
      <c r="BD2477"/>
      <c r="BE2477"/>
      <c r="BF2477"/>
      <c r="BG2477"/>
      <c r="BH2477"/>
      <c r="BI2477"/>
      <c r="BJ2477"/>
      <c r="BK2477"/>
      <c r="BL2477"/>
      <c r="BM2477"/>
      <c r="BN2477"/>
      <c r="BO2477"/>
    </row>
    <row r="2478" spans="1:67" ht="15" x14ac:dyDescent="0.25">
      <c r="A2478" s="245" t="s">
        <v>4831</v>
      </c>
      <c r="B2478" s="245" t="s">
        <v>4830</v>
      </c>
      <c r="C2478" s="245" t="s">
        <v>4991</v>
      </c>
      <c r="D2478" s="245" t="s">
        <v>4990</v>
      </c>
      <c r="E2478" s="246" t="s">
        <v>44</v>
      </c>
      <c r="F2478" s="245" t="s">
        <v>44</v>
      </c>
      <c r="G2478" s="245" t="s">
        <v>11738</v>
      </c>
      <c r="H2478" s="245" t="s">
        <v>17647</v>
      </c>
      <c r="I2478" s="245" t="s">
        <v>15</v>
      </c>
      <c r="J2478" s="245" t="s">
        <v>59</v>
      </c>
      <c r="K2478" s="246" t="s">
        <v>15186</v>
      </c>
      <c r="L2478" s="245" t="s">
        <v>568</v>
      </c>
      <c r="M2478"/>
      <c r="N2478"/>
      <c r="O2478"/>
      <c r="P2478"/>
      <c r="Q2478"/>
      <c r="R2478"/>
      <c r="S2478"/>
      <c r="T2478"/>
      <c r="U2478"/>
      <c r="V2478"/>
      <c r="W2478"/>
      <c r="X2478"/>
      <c r="Y2478"/>
      <c r="Z2478"/>
      <c r="AA2478"/>
      <c r="AB2478"/>
      <c r="AC2478"/>
      <c r="AD2478"/>
      <c r="AE2478"/>
      <c r="AF2478"/>
      <c r="AG2478"/>
      <c r="AH2478"/>
      <c r="AI2478"/>
      <c r="AJ2478"/>
      <c r="AK2478"/>
      <c r="AL2478"/>
      <c r="AM2478"/>
      <c r="AN2478"/>
      <c r="AO2478"/>
      <c r="AP2478"/>
      <c r="AQ2478"/>
      <c r="AR2478"/>
      <c r="AS2478"/>
      <c r="AT2478"/>
      <c r="AU2478"/>
      <c r="AV2478"/>
      <c r="AW2478"/>
      <c r="AX2478"/>
      <c r="AY2478"/>
      <c r="AZ2478"/>
      <c r="BA2478"/>
      <c r="BB2478"/>
      <c r="BC2478"/>
      <c r="BD2478"/>
      <c r="BE2478"/>
      <c r="BF2478"/>
      <c r="BG2478"/>
      <c r="BH2478"/>
      <c r="BI2478"/>
      <c r="BJ2478"/>
      <c r="BK2478"/>
      <c r="BL2478"/>
      <c r="BM2478"/>
      <c r="BN2478"/>
      <c r="BO2478"/>
    </row>
    <row r="2479" spans="1:67" ht="15" x14ac:dyDescent="0.25">
      <c r="A2479" s="245" t="s">
        <v>4831</v>
      </c>
      <c r="B2479" s="245" t="s">
        <v>4830</v>
      </c>
      <c r="C2479" s="245" t="s">
        <v>4991</v>
      </c>
      <c r="D2479" s="245" t="s">
        <v>4990</v>
      </c>
      <c r="E2479" s="246" t="s">
        <v>44</v>
      </c>
      <c r="F2479" s="245" t="s">
        <v>44</v>
      </c>
      <c r="G2479" s="245" t="s">
        <v>5021</v>
      </c>
      <c r="H2479" s="245" t="s">
        <v>17648</v>
      </c>
      <c r="I2479" s="245" t="s">
        <v>15</v>
      </c>
      <c r="J2479" s="245" t="s">
        <v>569</v>
      </c>
      <c r="K2479" s="246" t="s">
        <v>10658</v>
      </c>
      <c r="L2479" s="245" t="s">
        <v>568</v>
      </c>
      <c r="M2479"/>
      <c r="N2479"/>
      <c r="O2479"/>
      <c r="P2479"/>
      <c r="Q2479"/>
      <c r="R2479"/>
      <c r="S2479"/>
      <c r="T2479"/>
      <c r="U2479"/>
      <c r="V2479"/>
      <c r="W2479"/>
      <c r="X2479"/>
      <c r="Y2479"/>
      <c r="Z2479"/>
      <c r="AA2479"/>
      <c r="AB2479"/>
      <c r="AC2479"/>
      <c r="AD2479"/>
      <c r="AE2479"/>
      <c r="AF2479"/>
      <c r="AG2479"/>
      <c r="AH2479"/>
      <c r="AI2479"/>
      <c r="AJ2479"/>
      <c r="AK2479"/>
      <c r="AL2479"/>
      <c r="AM2479"/>
      <c r="AN2479"/>
      <c r="AO2479"/>
      <c r="AP2479"/>
      <c r="AQ2479"/>
      <c r="AR2479"/>
      <c r="AS2479"/>
      <c r="AT2479"/>
      <c r="AU2479"/>
      <c r="AV2479"/>
      <c r="AW2479"/>
      <c r="AX2479"/>
      <c r="AY2479"/>
      <c r="AZ2479"/>
      <c r="BA2479"/>
      <c r="BB2479"/>
      <c r="BC2479"/>
      <c r="BD2479"/>
      <c r="BE2479"/>
      <c r="BF2479"/>
      <c r="BG2479"/>
      <c r="BH2479"/>
      <c r="BI2479"/>
      <c r="BJ2479"/>
      <c r="BK2479"/>
      <c r="BL2479"/>
      <c r="BM2479"/>
      <c r="BN2479"/>
      <c r="BO2479"/>
    </row>
    <row r="2480" spans="1:67" ht="15" x14ac:dyDescent="0.25">
      <c r="A2480" s="245" t="s">
        <v>4831</v>
      </c>
      <c r="B2480" s="245" t="s">
        <v>4830</v>
      </c>
      <c r="C2480" s="245" t="s">
        <v>4991</v>
      </c>
      <c r="D2480" s="245" t="s">
        <v>4990</v>
      </c>
      <c r="E2480" s="246" t="s">
        <v>44</v>
      </c>
      <c r="F2480" s="245" t="s">
        <v>44</v>
      </c>
      <c r="G2480" s="245" t="s">
        <v>5020</v>
      </c>
      <c r="H2480" s="245" t="s">
        <v>17649</v>
      </c>
      <c r="I2480" s="245" t="s">
        <v>15</v>
      </c>
      <c r="J2480" s="245" t="s">
        <v>569</v>
      </c>
      <c r="K2480" s="246" t="s">
        <v>8525</v>
      </c>
      <c r="L2480" s="245" t="s">
        <v>568</v>
      </c>
      <c r="M2480"/>
      <c r="N2480"/>
      <c r="O2480"/>
      <c r="P2480"/>
      <c r="Q2480"/>
      <c r="R2480"/>
      <c r="S2480"/>
      <c r="T2480"/>
      <c r="U2480"/>
      <c r="V2480"/>
      <c r="W2480"/>
      <c r="X2480"/>
      <c r="Y2480"/>
      <c r="Z2480"/>
      <c r="AA2480"/>
      <c r="AB2480"/>
      <c r="AC2480"/>
      <c r="AD2480"/>
      <c r="AE2480"/>
      <c r="AF2480"/>
      <c r="AG2480"/>
      <c r="AH2480"/>
      <c r="AI2480"/>
      <c r="AJ2480"/>
      <c r="AK2480"/>
      <c r="AL2480"/>
      <c r="AM2480"/>
      <c r="AN2480"/>
      <c r="AO2480"/>
      <c r="AP2480"/>
      <c r="AQ2480"/>
      <c r="AR2480"/>
      <c r="AS2480"/>
      <c r="AT2480"/>
      <c r="AU2480"/>
      <c r="AV2480"/>
      <c r="AW2480"/>
      <c r="AX2480"/>
      <c r="AY2480"/>
      <c r="AZ2480"/>
      <c r="BA2480"/>
      <c r="BB2480"/>
      <c r="BC2480"/>
      <c r="BD2480"/>
      <c r="BE2480"/>
      <c r="BF2480"/>
      <c r="BG2480"/>
      <c r="BH2480"/>
      <c r="BI2480"/>
      <c r="BJ2480"/>
      <c r="BK2480"/>
      <c r="BL2480"/>
      <c r="BM2480"/>
      <c r="BN2480"/>
      <c r="BO2480"/>
    </row>
    <row r="2481" spans="1:67" ht="15" x14ac:dyDescent="0.25">
      <c r="A2481" s="245" t="s">
        <v>4831</v>
      </c>
      <c r="B2481" s="245" t="s">
        <v>4830</v>
      </c>
      <c r="C2481" s="245" t="s">
        <v>4991</v>
      </c>
      <c r="D2481" s="245" t="s">
        <v>4990</v>
      </c>
      <c r="E2481" s="246" t="s">
        <v>44</v>
      </c>
      <c r="F2481" s="245" t="s">
        <v>44</v>
      </c>
      <c r="G2481" s="245" t="s">
        <v>5018</v>
      </c>
      <c r="H2481" s="245" t="s">
        <v>17650</v>
      </c>
      <c r="I2481" s="245" t="s">
        <v>15</v>
      </c>
      <c r="J2481" s="245" t="s">
        <v>569</v>
      </c>
      <c r="K2481" s="246" t="s">
        <v>10658</v>
      </c>
      <c r="L2481" s="245" t="s">
        <v>568</v>
      </c>
      <c r="M2481"/>
      <c r="N2481"/>
      <c r="O2481"/>
      <c r="P2481"/>
      <c r="Q2481"/>
      <c r="R2481"/>
      <c r="S2481"/>
      <c r="T2481"/>
      <c r="U2481"/>
      <c r="V2481"/>
      <c r="W2481"/>
      <c r="X2481"/>
      <c r="Y2481"/>
      <c r="Z2481"/>
      <c r="AA2481"/>
      <c r="AB2481"/>
      <c r="AC2481"/>
      <c r="AD2481"/>
      <c r="AE2481"/>
      <c r="AF2481"/>
      <c r="AG2481"/>
      <c r="AH2481"/>
      <c r="AI2481"/>
      <c r="AJ2481"/>
      <c r="AK2481"/>
      <c r="AL2481"/>
      <c r="AM2481"/>
      <c r="AN2481"/>
      <c r="AO2481"/>
      <c r="AP2481"/>
      <c r="AQ2481"/>
      <c r="AR2481"/>
      <c r="AS2481"/>
      <c r="AT2481"/>
      <c r="AU2481"/>
      <c r="AV2481"/>
      <c r="AW2481"/>
      <c r="AX2481"/>
      <c r="AY2481"/>
      <c r="AZ2481"/>
      <c r="BA2481"/>
      <c r="BB2481"/>
      <c r="BC2481"/>
      <c r="BD2481"/>
      <c r="BE2481"/>
      <c r="BF2481"/>
      <c r="BG2481"/>
      <c r="BH2481"/>
      <c r="BI2481"/>
      <c r="BJ2481"/>
      <c r="BK2481"/>
      <c r="BL2481"/>
      <c r="BM2481"/>
      <c r="BN2481"/>
      <c r="BO2481"/>
    </row>
    <row r="2482" spans="1:67" ht="15" x14ac:dyDescent="0.25">
      <c r="A2482" s="245" t="s">
        <v>4831</v>
      </c>
      <c r="B2482" s="245" t="s">
        <v>4830</v>
      </c>
      <c r="C2482" s="245" t="s">
        <v>4991</v>
      </c>
      <c r="D2482" s="245" t="s">
        <v>4990</v>
      </c>
      <c r="E2482" s="246" t="s">
        <v>44</v>
      </c>
      <c r="F2482" s="245" t="s">
        <v>44</v>
      </c>
      <c r="G2482" s="245" t="s">
        <v>5017</v>
      </c>
      <c r="H2482" s="245" t="s">
        <v>17651</v>
      </c>
      <c r="I2482" s="245" t="s">
        <v>15</v>
      </c>
      <c r="J2482" s="245" t="s">
        <v>569</v>
      </c>
      <c r="K2482" s="246" t="s">
        <v>8525</v>
      </c>
      <c r="L2482" s="245" t="s">
        <v>568</v>
      </c>
      <c r="M2482"/>
      <c r="N2482"/>
      <c r="O2482"/>
      <c r="P2482"/>
      <c r="Q2482"/>
      <c r="R2482"/>
      <c r="S2482"/>
      <c r="T2482"/>
      <c r="U2482"/>
      <c r="V2482"/>
      <c r="W2482"/>
      <c r="X2482"/>
      <c r="Y2482"/>
      <c r="Z2482"/>
      <c r="AA2482"/>
      <c r="AB2482"/>
      <c r="AC2482"/>
      <c r="AD2482"/>
      <c r="AE2482"/>
      <c r="AF2482"/>
      <c r="AG2482"/>
      <c r="AH2482"/>
      <c r="AI2482"/>
      <c r="AJ2482"/>
      <c r="AK2482"/>
      <c r="AL2482"/>
      <c r="AM2482"/>
      <c r="AN2482"/>
      <c r="AO2482"/>
      <c r="AP2482"/>
      <c r="AQ2482"/>
      <c r="AR2482"/>
      <c r="AS2482"/>
      <c r="AT2482"/>
      <c r="AU2482"/>
      <c r="AV2482"/>
      <c r="AW2482"/>
      <c r="AX2482"/>
      <c r="AY2482"/>
      <c r="AZ2482"/>
      <c r="BA2482"/>
      <c r="BB2482"/>
      <c r="BC2482"/>
      <c r="BD2482"/>
      <c r="BE2482"/>
      <c r="BF2482"/>
      <c r="BG2482"/>
      <c r="BH2482"/>
      <c r="BI2482"/>
      <c r="BJ2482"/>
      <c r="BK2482"/>
      <c r="BL2482"/>
      <c r="BM2482"/>
      <c r="BN2482"/>
      <c r="BO2482"/>
    </row>
    <row r="2483" spans="1:67" ht="15" x14ac:dyDescent="0.25">
      <c r="A2483" s="245" t="s">
        <v>4831</v>
      </c>
      <c r="B2483" s="245" t="s">
        <v>4830</v>
      </c>
      <c r="C2483" s="245" t="s">
        <v>4991</v>
      </c>
      <c r="D2483" s="245" t="s">
        <v>4990</v>
      </c>
      <c r="E2483" s="246" t="s">
        <v>44</v>
      </c>
      <c r="F2483" s="245" t="s">
        <v>44</v>
      </c>
      <c r="G2483" s="245" t="s">
        <v>5016</v>
      </c>
      <c r="H2483" s="245" t="s">
        <v>11742</v>
      </c>
      <c r="I2483" s="245" t="s">
        <v>15</v>
      </c>
      <c r="J2483" s="245" t="s">
        <v>569</v>
      </c>
      <c r="K2483" s="246" t="s">
        <v>8946</v>
      </c>
      <c r="L2483" s="245" t="s">
        <v>568</v>
      </c>
      <c r="M2483"/>
      <c r="N2483"/>
      <c r="O2483"/>
      <c r="P2483"/>
      <c r="Q2483"/>
      <c r="R2483"/>
      <c r="S2483"/>
      <c r="T2483"/>
      <c r="U2483"/>
      <c r="V2483"/>
      <c r="W2483"/>
      <c r="X2483"/>
      <c r="Y2483"/>
      <c r="Z2483"/>
      <c r="AA2483"/>
      <c r="AB2483"/>
      <c r="AC2483"/>
      <c r="AD2483"/>
      <c r="AE2483"/>
      <c r="AF2483"/>
      <c r="AG2483"/>
      <c r="AH2483"/>
      <c r="AI2483"/>
      <c r="AJ2483"/>
      <c r="AK2483"/>
      <c r="AL2483"/>
      <c r="AM2483"/>
      <c r="AN2483"/>
      <c r="AO2483"/>
      <c r="AP2483"/>
      <c r="AQ2483"/>
      <c r="AR2483"/>
      <c r="AS2483"/>
      <c r="AT2483"/>
      <c r="AU2483"/>
      <c r="AV2483"/>
      <c r="AW2483"/>
      <c r="AX2483"/>
      <c r="AY2483"/>
      <c r="AZ2483"/>
      <c r="BA2483"/>
      <c r="BB2483"/>
      <c r="BC2483"/>
      <c r="BD2483"/>
      <c r="BE2483"/>
      <c r="BF2483"/>
      <c r="BG2483"/>
      <c r="BH2483"/>
      <c r="BI2483"/>
      <c r="BJ2483"/>
      <c r="BK2483"/>
      <c r="BL2483"/>
      <c r="BM2483"/>
      <c r="BN2483"/>
      <c r="BO2483"/>
    </row>
    <row r="2484" spans="1:67" ht="15" x14ac:dyDescent="0.25">
      <c r="A2484" s="245" t="s">
        <v>4831</v>
      </c>
      <c r="B2484" s="245" t="s">
        <v>4830</v>
      </c>
      <c r="C2484" s="245" t="s">
        <v>4991</v>
      </c>
      <c r="D2484" s="245" t="s">
        <v>4990</v>
      </c>
      <c r="E2484" s="246" t="s">
        <v>44</v>
      </c>
      <c r="F2484" s="245" t="s">
        <v>44</v>
      </c>
      <c r="G2484" s="245" t="s">
        <v>5015</v>
      </c>
      <c r="H2484" s="245" t="s">
        <v>11744</v>
      </c>
      <c r="I2484" s="245" t="s">
        <v>15</v>
      </c>
      <c r="J2484" s="245" t="s">
        <v>569</v>
      </c>
      <c r="K2484" s="246" t="s">
        <v>19061</v>
      </c>
      <c r="L2484" s="245" t="s">
        <v>568</v>
      </c>
      <c r="M2484"/>
      <c r="N2484"/>
      <c r="O2484"/>
      <c r="P2484"/>
      <c r="Q2484"/>
      <c r="R2484"/>
      <c r="S2484"/>
      <c r="T2484"/>
      <c r="U2484"/>
      <c r="V2484"/>
      <c r="W2484"/>
      <c r="X2484"/>
      <c r="Y2484"/>
      <c r="Z2484"/>
      <c r="AA2484"/>
      <c r="AB2484"/>
      <c r="AC2484"/>
      <c r="AD2484"/>
      <c r="AE2484"/>
      <c r="AF2484"/>
      <c r="AG2484"/>
      <c r="AH2484"/>
      <c r="AI2484"/>
      <c r="AJ2484"/>
      <c r="AK2484"/>
      <c r="AL2484"/>
      <c r="AM2484"/>
      <c r="AN2484"/>
      <c r="AO2484"/>
      <c r="AP2484"/>
      <c r="AQ2484"/>
      <c r="AR2484"/>
      <c r="AS2484"/>
      <c r="AT2484"/>
      <c r="AU2484"/>
      <c r="AV2484"/>
      <c r="AW2484"/>
      <c r="AX2484"/>
      <c r="AY2484"/>
      <c r="AZ2484"/>
      <c r="BA2484"/>
      <c r="BB2484"/>
      <c r="BC2484"/>
      <c r="BD2484"/>
      <c r="BE2484"/>
      <c r="BF2484"/>
      <c r="BG2484"/>
      <c r="BH2484"/>
      <c r="BI2484"/>
      <c r="BJ2484"/>
      <c r="BK2484"/>
      <c r="BL2484"/>
      <c r="BM2484"/>
      <c r="BN2484"/>
      <c r="BO2484"/>
    </row>
    <row r="2485" spans="1:67" ht="15" x14ac:dyDescent="0.25">
      <c r="A2485" s="245" t="s">
        <v>4831</v>
      </c>
      <c r="B2485" s="245" t="s">
        <v>4830</v>
      </c>
      <c r="C2485" s="245" t="s">
        <v>4991</v>
      </c>
      <c r="D2485" s="245" t="s">
        <v>4990</v>
      </c>
      <c r="E2485" s="246" t="s">
        <v>44</v>
      </c>
      <c r="F2485" s="245" t="s">
        <v>44</v>
      </c>
      <c r="G2485" s="245" t="s">
        <v>5014</v>
      </c>
      <c r="H2485" s="245" t="s">
        <v>11745</v>
      </c>
      <c r="I2485" s="245" t="s">
        <v>15</v>
      </c>
      <c r="J2485" s="245" t="s">
        <v>569</v>
      </c>
      <c r="K2485" s="246" t="s">
        <v>9462</v>
      </c>
      <c r="L2485" s="245" t="s">
        <v>568</v>
      </c>
      <c r="M2485"/>
      <c r="N2485"/>
      <c r="O2485"/>
      <c r="P2485"/>
      <c r="Q2485"/>
      <c r="R2485"/>
      <c r="S2485"/>
      <c r="T2485"/>
      <c r="U2485"/>
      <c r="V2485"/>
      <c r="W2485"/>
      <c r="X2485"/>
      <c r="Y2485"/>
      <c r="Z2485"/>
      <c r="AA2485"/>
      <c r="AB2485"/>
      <c r="AC2485"/>
      <c r="AD2485"/>
      <c r="AE2485"/>
      <c r="AF2485"/>
      <c r="AG2485"/>
      <c r="AH2485"/>
      <c r="AI2485"/>
      <c r="AJ2485"/>
      <c r="AK2485"/>
      <c r="AL2485"/>
      <c r="AM2485"/>
      <c r="AN2485"/>
      <c r="AO2485"/>
      <c r="AP2485"/>
      <c r="AQ2485"/>
      <c r="AR2485"/>
      <c r="AS2485"/>
      <c r="AT2485"/>
      <c r="AU2485"/>
      <c r="AV2485"/>
      <c r="AW2485"/>
      <c r="AX2485"/>
      <c r="AY2485"/>
      <c r="AZ2485"/>
      <c r="BA2485"/>
      <c r="BB2485"/>
      <c r="BC2485"/>
      <c r="BD2485"/>
      <c r="BE2485"/>
      <c r="BF2485"/>
      <c r="BG2485"/>
      <c r="BH2485"/>
      <c r="BI2485"/>
      <c r="BJ2485"/>
      <c r="BK2485"/>
      <c r="BL2485"/>
      <c r="BM2485"/>
      <c r="BN2485"/>
      <c r="BO2485"/>
    </row>
    <row r="2486" spans="1:67" ht="15" x14ac:dyDescent="0.25">
      <c r="A2486" s="245" t="s">
        <v>4831</v>
      </c>
      <c r="B2486" s="245" t="s">
        <v>4830</v>
      </c>
      <c r="C2486" s="245" t="s">
        <v>4991</v>
      </c>
      <c r="D2486" s="245" t="s">
        <v>4990</v>
      </c>
      <c r="E2486" s="246" t="s">
        <v>44</v>
      </c>
      <c r="F2486" s="245" t="s">
        <v>44</v>
      </c>
      <c r="G2486" s="245" t="s">
        <v>5012</v>
      </c>
      <c r="H2486" s="245" t="s">
        <v>11746</v>
      </c>
      <c r="I2486" s="245" t="s">
        <v>15</v>
      </c>
      <c r="J2486" s="245" t="s">
        <v>569</v>
      </c>
      <c r="K2486" s="246" t="s">
        <v>12617</v>
      </c>
      <c r="L2486" s="245" t="s">
        <v>568</v>
      </c>
      <c r="M2486"/>
      <c r="N2486"/>
      <c r="O2486"/>
      <c r="P2486"/>
      <c r="Q2486"/>
      <c r="R2486"/>
      <c r="S2486"/>
      <c r="T2486"/>
      <c r="U2486"/>
      <c r="V2486"/>
      <c r="W2486"/>
      <c r="X2486"/>
      <c r="Y2486"/>
      <c r="Z2486"/>
      <c r="AA2486"/>
      <c r="AB2486"/>
      <c r="AC2486"/>
      <c r="AD2486"/>
      <c r="AE2486"/>
      <c r="AF2486"/>
      <c r="AG2486"/>
      <c r="AH2486"/>
      <c r="AI2486"/>
      <c r="AJ2486"/>
      <c r="AK2486"/>
      <c r="AL2486"/>
      <c r="AM2486"/>
      <c r="AN2486"/>
      <c r="AO2486"/>
      <c r="AP2486"/>
      <c r="AQ2486"/>
      <c r="AR2486"/>
      <c r="AS2486"/>
      <c r="AT2486"/>
      <c r="AU2486"/>
      <c r="AV2486"/>
      <c r="AW2486"/>
      <c r="AX2486"/>
      <c r="AY2486"/>
      <c r="AZ2486"/>
      <c r="BA2486"/>
      <c r="BB2486"/>
      <c r="BC2486"/>
      <c r="BD2486"/>
      <c r="BE2486"/>
      <c r="BF2486"/>
      <c r="BG2486"/>
      <c r="BH2486"/>
      <c r="BI2486"/>
      <c r="BJ2486"/>
      <c r="BK2486"/>
      <c r="BL2486"/>
      <c r="BM2486"/>
      <c r="BN2486"/>
      <c r="BO2486"/>
    </row>
    <row r="2487" spans="1:67" ht="15" x14ac:dyDescent="0.25">
      <c r="A2487" s="245" t="s">
        <v>4831</v>
      </c>
      <c r="B2487" s="245" t="s">
        <v>4830</v>
      </c>
      <c r="C2487" s="245" t="s">
        <v>4991</v>
      </c>
      <c r="D2487" s="245" t="s">
        <v>4990</v>
      </c>
      <c r="E2487" s="246" t="s">
        <v>44</v>
      </c>
      <c r="F2487" s="245" t="s">
        <v>44</v>
      </c>
      <c r="G2487" s="245" t="s">
        <v>5010</v>
      </c>
      <c r="H2487" s="245" t="s">
        <v>11748</v>
      </c>
      <c r="I2487" s="245" t="s">
        <v>15</v>
      </c>
      <c r="J2487" s="245" t="s">
        <v>569</v>
      </c>
      <c r="K2487" s="246" t="s">
        <v>2822</v>
      </c>
      <c r="L2487" s="245" t="s">
        <v>568</v>
      </c>
      <c r="M2487"/>
      <c r="N2487"/>
      <c r="O2487"/>
      <c r="P2487"/>
      <c r="Q2487"/>
      <c r="R2487"/>
      <c r="S2487"/>
      <c r="T2487"/>
      <c r="U2487"/>
      <c r="V2487"/>
      <c r="W2487"/>
      <c r="X2487"/>
      <c r="Y2487"/>
      <c r="Z2487"/>
      <c r="AA2487"/>
      <c r="AB2487"/>
      <c r="AC2487"/>
      <c r="AD2487"/>
      <c r="AE2487"/>
      <c r="AF2487"/>
      <c r="AG2487"/>
      <c r="AH2487"/>
      <c r="AI2487"/>
      <c r="AJ2487"/>
      <c r="AK2487"/>
      <c r="AL2487"/>
      <c r="AM2487"/>
      <c r="AN2487"/>
      <c r="AO2487"/>
      <c r="AP2487"/>
      <c r="AQ2487"/>
      <c r="AR2487"/>
      <c r="AS2487"/>
      <c r="AT2487"/>
      <c r="AU2487"/>
      <c r="AV2487"/>
      <c r="AW2487"/>
      <c r="AX2487"/>
      <c r="AY2487"/>
      <c r="AZ2487"/>
      <c r="BA2487"/>
      <c r="BB2487"/>
      <c r="BC2487"/>
      <c r="BD2487"/>
      <c r="BE2487"/>
      <c r="BF2487"/>
      <c r="BG2487"/>
      <c r="BH2487"/>
      <c r="BI2487"/>
      <c r="BJ2487"/>
      <c r="BK2487"/>
      <c r="BL2487"/>
      <c r="BM2487"/>
      <c r="BN2487"/>
      <c r="BO2487"/>
    </row>
    <row r="2488" spans="1:67" ht="15" x14ac:dyDescent="0.25">
      <c r="A2488" s="245" t="s">
        <v>4831</v>
      </c>
      <c r="B2488" s="245" t="s">
        <v>4830</v>
      </c>
      <c r="C2488" s="245" t="s">
        <v>4991</v>
      </c>
      <c r="D2488" s="245" t="s">
        <v>4990</v>
      </c>
      <c r="E2488" s="246" t="s">
        <v>44</v>
      </c>
      <c r="F2488" s="245" t="s">
        <v>44</v>
      </c>
      <c r="G2488" s="245" t="s">
        <v>5008</v>
      </c>
      <c r="H2488" s="245" t="s">
        <v>11749</v>
      </c>
      <c r="I2488" s="245" t="s">
        <v>15</v>
      </c>
      <c r="J2488" s="245" t="s">
        <v>569</v>
      </c>
      <c r="K2488" s="246" t="s">
        <v>23841</v>
      </c>
      <c r="L2488" s="245" t="s">
        <v>568</v>
      </c>
      <c r="M2488"/>
      <c r="N2488"/>
      <c r="O2488"/>
      <c r="P2488"/>
      <c r="Q2488"/>
      <c r="R2488"/>
      <c r="S2488"/>
      <c r="T2488"/>
      <c r="U2488"/>
      <c r="V2488"/>
      <c r="W2488"/>
      <c r="X2488"/>
      <c r="Y2488"/>
      <c r="Z2488"/>
      <c r="AA2488"/>
      <c r="AB2488"/>
      <c r="AC2488"/>
      <c r="AD2488"/>
      <c r="AE2488"/>
      <c r="AF2488"/>
      <c r="AG2488"/>
      <c r="AH2488"/>
      <c r="AI2488"/>
      <c r="AJ2488"/>
      <c r="AK2488"/>
      <c r="AL2488"/>
      <c r="AM2488"/>
      <c r="AN2488"/>
      <c r="AO2488"/>
      <c r="AP2488"/>
      <c r="AQ2488"/>
      <c r="AR2488"/>
      <c r="AS2488"/>
      <c r="AT2488"/>
      <c r="AU2488"/>
      <c r="AV2488"/>
      <c r="AW2488"/>
      <c r="AX2488"/>
      <c r="AY2488"/>
      <c r="AZ2488"/>
      <c r="BA2488"/>
      <c r="BB2488"/>
      <c r="BC2488"/>
      <c r="BD2488"/>
      <c r="BE2488"/>
      <c r="BF2488"/>
      <c r="BG2488"/>
      <c r="BH2488"/>
      <c r="BI2488"/>
      <c r="BJ2488"/>
      <c r="BK2488"/>
      <c r="BL2488"/>
      <c r="BM2488"/>
      <c r="BN2488"/>
      <c r="BO2488"/>
    </row>
    <row r="2489" spans="1:67" ht="15" x14ac:dyDescent="0.25">
      <c r="A2489" s="245" t="s">
        <v>4831</v>
      </c>
      <c r="B2489" s="245" t="s">
        <v>4830</v>
      </c>
      <c r="C2489" s="245" t="s">
        <v>4991</v>
      </c>
      <c r="D2489" s="245" t="s">
        <v>4990</v>
      </c>
      <c r="E2489" s="246" t="s">
        <v>44</v>
      </c>
      <c r="F2489" s="245" t="s">
        <v>44</v>
      </c>
      <c r="G2489" s="245" t="s">
        <v>5006</v>
      </c>
      <c r="H2489" s="245" t="s">
        <v>5005</v>
      </c>
      <c r="I2489" s="245" t="s">
        <v>15</v>
      </c>
      <c r="J2489" s="245" t="s">
        <v>569</v>
      </c>
      <c r="K2489" s="246" t="s">
        <v>9601</v>
      </c>
      <c r="L2489" s="245" t="s">
        <v>568</v>
      </c>
      <c r="M2489"/>
      <c r="N2489"/>
      <c r="O2489"/>
      <c r="P2489"/>
      <c r="Q2489"/>
      <c r="R2489"/>
      <c r="S2489"/>
      <c r="T2489"/>
      <c r="U2489"/>
      <c r="V2489"/>
      <c r="W2489"/>
      <c r="X2489"/>
      <c r="Y2489"/>
      <c r="Z2489"/>
      <c r="AA2489"/>
      <c r="AB2489"/>
      <c r="AC2489"/>
      <c r="AD2489"/>
      <c r="AE2489"/>
      <c r="AF2489"/>
      <c r="AG2489"/>
      <c r="AH2489"/>
      <c r="AI2489"/>
      <c r="AJ2489"/>
      <c r="AK2489"/>
      <c r="AL2489"/>
      <c r="AM2489"/>
      <c r="AN2489"/>
      <c r="AO2489"/>
      <c r="AP2489"/>
      <c r="AQ2489"/>
      <c r="AR2489"/>
      <c r="AS2489"/>
      <c r="AT2489"/>
      <c r="AU2489"/>
      <c r="AV2489"/>
      <c r="AW2489"/>
      <c r="AX2489"/>
      <c r="AY2489"/>
      <c r="AZ2489"/>
      <c r="BA2489"/>
      <c r="BB2489"/>
      <c r="BC2489"/>
      <c r="BD2489"/>
      <c r="BE2489"/>
      <c r="BF2489"/>
      <c r="BG2489"/>
      <c r="BH2489"/>
      <c r="BI2489"/>
      <c r="BJ2489"/>
      <c r="BK2489"/>
      <c r="BL2489"/>
      <c r="BM2489"/>
      <c r="BN2489"/>
      <c r="BO2489"/>
    </row>
    <row r="2490" spans="1:67" ht="15" x14ac:dyDescent="0.25">
      <c r="A2490" s="245" t="s">
        <v>4831</v>
      </c>
      <c r="B2490" s="245" t="s">
        <v>4830</v>
      </c>
      <c r="C2490" s="245" t="s">
        <v>4991</v>
      </c>
      <c r="D2490" s="245" t="s">
        <v>4990</v>
      </c>
      <c r="E2490" s="246" t="s">
        <v>44</v>
      </c>
      <c r="F2490" s="245" t="s">
        <v>44</v>
      </c>
      <c r="G2490" s="245" t="s">
        <v>5003</v>
      </c>
      <c r="H2490" s="245" t="s">
        <v>5002</v>
      </c>
      <c r="I2490" s="245" t="s">
        <v>15</v>
      </c>
      <c r="J2490" s="245" t="s">
        <v>569</v>
      </c>
      <c r="K2490" s="246" t="s">
        <v>10526</v>
      </c>
      <c r="L2490" s="245" t="s">
        <v>568</v>
      </c>
      <c r="M2490"/>
      <c r="N2490"/>
      <c r="O2490"/>
      <c r="P2490"/>
      <c r="Q2490"/>
      <c r="R2490"/>
      <c r="S2490"/>
      <c r="T2490"/>
      <c r="U2490"/>
      <c r="V2490"/>
      <c r="W2490"/>
      <c r="X2490"/>
      <c r="Y2490"/>
      <c r="Z2490"/>
      <c r="AA2490"/>
      <c r="AB2490"/>
      <c r="AC2490"/>
      <c r="AD2490"/>
      <c r="AE2490"/>
      <c r="AF2490"/>
      <c r="AG2490"/>
      <c r="AH2490"/>
      <c r="AI2490"/>
      <c r="AJ2490"/>
      <c r="AK2490"/>
      <c r="AL2490"/>
      <c r="AM2490"/>
      <c r="AN2490"/>
      <c r="AO2490"/>
      <c r="AP2490"/>
      <c r="AQ2490"/>
      <c r="AR2490"/>
      <c r="AS2490"/>
      <c r="AT2490"/>
      <c r="AU2490"/>
      <c r="AV2490"/>
      <c r="AW2490"/>
      <c r="AX2490"/>
      <c r="AY2490"/>
      <c r="AZ2490"/>
      <c r="BA2490"/>
      <c r="BB2490"/>
      <c r="BC2490"/>
      <c r="BD2490"/>
      <c r="BE2490"/>
      <c r="BF2490"/>
      <c r="BG2490"/>
      <c r="BH2490"/>
      <c r="BI2490"/>
      <c r="BJ2490"/>
      <c r="BK2490"/>
      <c r="BL2490"/>
      <c r="BM2490"/>
      <c r="BN2490"/>
      <c r="BO2490"/>
    </row>
    <row r="2491" spans="1:67" ht="15" x14ac:dyDescent="0.25">
      <c r="A2491" s="245" t="s">
        <v>4831</v>
      </c>
      <c r="B2491" s="245" t="s">
        <v>4830</v>
      </c>
      <c r="C2491" s="245" t="s">
        <v>4991</v>
      </c>
      <c r="D2491" s="245" t="s">
        <v>4990</v>
      </c>
      <c r="E2491" s="246" t="s">
        <v>44</v>
      </c>
      <c r="F2491" s="245" t="s">
        <v>44</v>
      </c>
      <c r="G2491" s="245" t="s">
        <v>5001</v>
      </c>
      <c r="H2491" s="245" t="s">
        <v>5000</v>
      </c>
      <c r="I2491" s="245" t="s">
        <v>15</v>
      </c>
      <c r="J2491" s="245" t="s">
        <v>569</v>
      </c>
      <c r="K2491" s="246" t="s">
        <v>8972</v>
      </c>
      <c r="L2491" s="245" t="s">
        <v>568</v>
      </c>
      <c r="M2491"/>
      <c r="N2491"/>
      <c r="O2491"/>
      <c r="P2491"/>
      <c r="Q2491"/>
      <c r="R2491"/>
      <c r="S2491"/>
      <c r="T2491"/>
      <c r="U2491"/>
      <c r="V2491"/>
      <c r="W2491"/>
      <c r="X2491"/>
      <c r="Y2491"/>
      <c r="Z2491"/>
      <c r="AA2491"/>
      <c r="AB2491"/>
      <c r="AC2491"/>
      <c r="AD2491"/>
      <c r="AE2491"/>
      <c r="AF2491"/>
      <c r="AG2491"/>
      <c r="AH2491"/>
      <c r="AI2491"/>
      <c r="AJ2491"/>
      <c r="AK2491"/>
      <c r="AL2491"/>
      <c r="AM2491"/>
      <c r="AN2491"/>
      <c r="AO2491"/>
      <c r="AP2491"/>
      <c r="AQ2491"/>
      <c r="AR2491"/>
      <c r="AS2491"/>
      <c r="AT2491"/>
      <c r="AU2491"/>
      <c r="AV2491"/>
      <c r="AW2491"/>
      <c r="AX2491"/>
      <c r="AY2491"/>
      <c r="AZ2491"/>
      <c r="BA2491"/>
      <c r="BB2491"/>
      <c r="BC2491"/>
      <c r="BD2491"/>
      <c r="BE2491"/>
      <c r="BF2491"/>
      <c r="BG2491"/>
      <c r="BH2491"/>
      <c r="BI2491"/>
      <c r="BJ2491"/>
      <c r="BK2491"/>
      <c r="BL2491"/>
      <c r="BM2491"/>
      <c r="BN2491"/>
      <c r="BO2491"/>
    </row>
    <row r="2492" spans="1:67" ht="15" x14ac:dyDescent="0.25">
      <c r="A2492" s="245" t="s">
        <v>4831</v>
      </c>
      <c r="B2492" s="245" t="s">
        <v>4830</v>
      </c>
      <c r="C2492" s="245" t="s">
        <v>4991</v>
      </c>
      <c r="D2492" s="245" t="s">
        <v>4990</v>
      </c>
      <c r="E2492" s="246" t="s">
        <v>44</v>
      </c>
      <c r="F2492" s="245" t="s">
        <v>44</v>
      </c>
      <c r="G2492" s="245" t="s">
        <v>4999</v>
      </c>
      <c r="H2492" s="245" t="s">
        <v>4998</v>
      </c>
      <c r="I2492" s="245" t="s">
        <v>15</v>
      </c>
      <c r="J2492" s="245" t="s">
        <v>569</v>
      </c>
      <c r="K2492" s="246" t="s">
        <v>9942</v>
      </c>
      <c r="L2492" s="245" t="s">
        <v>568</v>
      </c>
      <c r="M2492"/>
      <c r="N2492"/>
      <c r="O2492"/>
      <c r="P2492"/>
      <c r="Q2492"/>
      <c r="R2492"/>
      <c r="S2492"/>
      <c r="T2492"/>
      <c r="U2492"/>
      <c r="V2492"/>
      <c r="W2492"/>
      <c r="X2492"/>
      <c r="Y2492"/>
      <c r="Z2492"/>
      <c r="AA2492"/>
      <c r="AB2492"/>
      <c r="AC2492"/>
      <c r="AD2492"/>
      <c r="AE2492"/>
      <c r="AF2492"/>
      <c r="AG2492"/>
      <c r="AH2492"/>
      <c r="AI2492"/>
      <c r="AJ2492"/>
      <c r="AK2492"/>
      <c r="AL2492"/>
      <c r="AM2492"/>
      <c r="AN2492"/>
      <c r="AO2492"/>
      <c r="AP2492"/>
      <c r="AQ2492"/>
      <c r="AR2492"/>
      <c r="AS2492"/>
      <c r="AT2492"/>
      <c r="AU2492"/>
      <c r="AV2492"/>
      <c r="AW2492"/>
      <c r="AX2492"/>
      <c r="AY2492"/>
      <c r="AZ2492"/>
      <c r="BA2492"/>
      <c r="BB2492"/>
      <c r="BC2492"/>
      <c r="BD2492"/>
      <c r="BE2492"/>
      <c r="BF2492"/>
      <c r="BG2492"/>
      <c r="BH2492"/>
      <c r="BI2492"/>
      <c r="BJ2492"/>
      <c r="BK2492"/>
      <c r="BL2492"/>
      <c r="BM2492"/>
      <c r="BN2492"/>
      <c r="BO2492"/>
    </row>
    <row r="2493" spans="1:67" ht="15" x14ac:dyDescent="0.25">
      <c r="A2493" s="245" t="s">
        <v>4831</v>
      </c>
      <c r="B2493" s="245" t="s">
        <v>4830</v>
      </c>
      <c r="C2493" s="245" t="s">
        <v>4991</v>
      </c>
      <c r="D2493" s="245" t="s">
        <v>4990</v>
      </c>
      <c r="E2493" s="246" t="s">
        <v>44</v>
      </c>
      <c r="F2493" s="245" t="s">
        <v>44</v>
      </c>
      <c r="G2493" s="245" t="s">
        <v>4997</v>
      </c>
      <c r="H2493" s="245" t="s">
        <v>4996</v>
      </c>
      <c r="I2493" s="245" t="s">
        <v>15</v>
      </c>
      <c r="J2493" s="245" t="s">
        <v>569</v>
      </c>
      <c r="K2493" s="246" t="s">
        <v>9032</v>
      </c>
      <c r="L2493" s="245" t="s">
        <v>568</v>
      </c>
      <c r="M2493"/>
      <c r="N2493"/>
      <c r="O2493"/>
      <c r="P2493"/>
      <c r="Q2493"/>
      <c r="R2493"/>
      <c r="S2493"/>
      <c r="T2493"/>
      <c r="U2493"/>
      <c r="V2493"/>
      <c r="W2493"/>
      <c r="X2493"/>
      <c r="Y2493"/>
      <c r="Z2493"/>
      <c r="AA2493"/>
      <c r="AB2493"/>
      <c r="AC2493"/>
      <c r="AD2493"/>
      <c r="AE2493"/>
      <c r="AF2493"/>
      <c r="AG2493"/>
      <c r="AH2493"/>
      <c r="AI2493"/>
      <c r="AJ2493"/>
      <c r="AK2493"/>
      <c r="AL2493"/>
      <c r="AM2493"/>
      <c r="AN2493"/>
      <c r="AO2493"/>
      <c r="AP2493"/>
      <c r="AQ2493"/>
      <c r="AR2493"/>
      <c r="AS2493"/>
      <c r="AT2493"/>
      <c r="AU2493"/>
      <c r="AV2493"/>
      <c r="AW2493"/>
      <c r="AX2493"/>
      <c r="AY2493"/>
      <c r="AZ2493"/>
      <c r="BA2493"/>
      <c r="BB2493"/>
      <c r="BC2493"/>
      <c r="BD2493"/>
      <c r="BE2493"/>
      <c r="BF2493"/>
      <c r="BG2493"/>
      <c r="BH2493"/>
      <c r="BI2493"/>
      <c r="BJ2493"/>
      <c r="BK2493"/>
      <c r="BL2493"/>
      <c r="BM2493"/>
      <c r="BN2493"/>
      <c r="BO2493"/>
    </row>
    <row r="2494" spans="1:67" ht="15" x14ac:dyDescent="0.25">
      <c r="A2494" s="245" t="s">
        <v>4831</v>
      </c>
      <c r="B2494" s="245" t="s">
        <v>4830</v>
      </c>
      <c r="C2494" s="245" t="s">
        <v>4991</v>
      </c>
      <c r="D2494" s="245" t="s">
        <v>4990</v>
      </c>
      <c r="E2494" s="246" t="s">
        <v>44</v>
      </c>
      <c r="F2494" s="245" t="s">
        <v>44</v>
      </c>
      <c r="G2494" s="245" t="s">
        <v>4994</v>
      </c>
      <c r="H2494" s="245" t="s">
        <v>4993</v>
      </c>
      <c r="I2494" s="245" t="s">
        <v>15</v>
      </c>
      <c r="J2494" s="245" t="s">
        <v>569</v>
      </c>
      <c r="K2494" s="246" t="s">
        <v>8342</v>
      </c>
      <c r="L2494" s="245" t="s">
        <v>568</v>
      </c>
      <c r="M2494"/>
      <c r="N2494"/>
      <c r="O2494"/>
      <c r="P2494"/>
      <c r="Q2494"/>
      <c r="R2494"/>
      <c r="S2494"/>
      <c r="T2494"/>
      <c r="U2494"/>
      <c r="V2494"/>
      <c r="W2494"/>
      <c r="X2494"/>
      <c r="Y2494"/>
      <c r="Z2494"/>
      <c r="AA2494"/>
      <c r="AB2494"/>
      <c r="AC2494"/>
      <c r="AD2494"/>
      <c r="AE2494"/>
      <c r="AF2494"/>
      <c r="AG2494"/>
      <c r="AH2494"/>
      <c r="AI2494"/>
      <c r="AJ2494"/>
      <c r="AK2494"/>
      <c r="AL2494"/>
      <c r="AM2494"/>
      <c r="AN2494"/>
      <c r="AO2494"/>
      <c r="AP2494"/>
      <c r="AQ2494"/>
      <c r="AR2494"/>
      <c r="AS2494"/>
      <c r="AT2494"/>
      <c r="AU2494"/>
      <c r="AV2494"/>
      <c r="AW2494"/>
      <c r="AX2494"/>
      <c r="AY2494"/>
      <c r="AZ2494"/>
      <c r="BA2494"/>
      <c r="BB2494"/>
      <c r="BC2494"/>
      <c r="BD2494"/>
      <c r="BE2494"/>
      <c r="BF2494"/>
      <c r="BG2494"/>
      <c r="BH2494"/>
      <c r="BI2494"/>
      <c r="BJ2494"/>
      <c r="BK2494"/>
      <c r="BL2494"/>
      <c r="BM2494"/>
      <c r="BN2494"/>
      <c r="BO2494"/>
    </row>
    <row r="2495" spans="1:67" ht="15" x14ac:dyDescent="0.25">
      <c r="A2495" s="245" t="s">
        <v>4831</v>
      </c>
      <c r="B2495" s="245" t="s">
        <v>4830</v>
      </c>
      <c r="C2495" s="245" t="s">
        <v>4991</v>
      </c>
      <c r="D2495" s="245" t="s">
        <v>4990</v>
      </c>
      <c r="E2495" s="246" t="s">
        <v>44</v>
      </c>
      <c r="F2495" s="245" t="s">
        <v>44</v>
      </c>
      <c r="G2495" s="245" t="s">
        <v>4989</v>
      </c>
      <c r="H2495" s="245" t="s">
        <v>4988</v>
      </c>
      <c r="I2495" s="245" t="s">
        <v>15</v>
      </c>
      <c r="J2495" s="245" t="s">
        <v>569</v>
      </c>
      <c r="K2495" s="246" t="s">
        <v>15186</v>
      </c>
      <c r="L2495" s="245" t="s">
        <v>568</v>
      </c>
      <c r="M2495"/>
      <c r="N2495"/>
      <c r="O2495"/>
      <c r="P2495"/>
      <c r="Q2495"/>
      <c r="R2495"/>
      <c r="S2495"/>
      <c r="T2495"/>
      <c r="U2495"/>
      <c r="V2495"/>
      <c r="W2495"/>
      <c r="X2495"/>
      <c r="Y2495"/>
      <c r="Z2495"/>
      <c r="AA2495"/>
      <c r="AB2495"/>
      <c r="AC2495"/>
      <c r="AD2495"/>
      <c r="AE2495"/>
      <c r="AF2495"/>
      <c r="AG2495"/>
      <c r="AH2495"/>
      <c r="AI2495"/>
      <c r="AJ2495"/>
      <c r="AK2495"/>
      <c r="AL2495"/>
      <c r="AM2495"/>
      <c r="AN2495"/>
      <c r="AO2495"/>
      <c r="AP2495"/>
      <c r="AQ2495"/>
      <c r="AR2495"/>
      <c r="AS2495"/>
      <c r="AT2495"/>
      <c r="AU2495"/>
      <c r="AV2495"/>
      <c r="AW2495"/>
      <c r="AX2495"/>
      <c r="AY2495"/>
      <c r="AZ2495"/>
      <c r="BA2495"/>
      <c r="BB2495"/>
      <c r="BC2495"/>
      <c r="BD2495"/>
      <c r="BE2495"/>
      <c r="BF2495"/>
      <c r="BG2495"/>
      <c r="BH2495"/>
      <c r="BI2495"/>
      <c r="BJ2495"/>
      <c r="BK2495"/>
      <c r="BL2495"/>
      <c r="BM2495"/>
      <c r="BN2495"/>
      <c r="BO2495"/>
    </row>
    <row r="2496" spans="1:67" ht="15" x14ac:dyDescent="0.25">
      <c r="A2496" s="245" t="s">
        <v>4831</v>
      </c>
      <c r="B2496" s="245" t="s">
        <v>4830</v>
      </c>
      <c r="C2496" s="245" t="s">
        <v>4991</v>
      </c>
      <c r="D2496" s="245" t="s">
        <v>4990</v>
      </c>
      <c r="E2496" s="246" t="s">
        <v>44</v>
      </c>
      <c r="F2496" s="245" t="s">
        <v>44</v>
      </c>
      <c r="G2496" s="245" t="s">
        <v>11751</v>
      </c>
      <c r="H2496" s="245" t="s">
        <v>11752</v>
      </c>
      <c r="I2496" s="245" t="s">
        <v>15</v>
      </c>
      <c r="J2496" s="245" t="s">
        <v>569</v>
      </c>
      <c r="K2496" s="246" t="s">
        <v>4666</v>
      </c>
      <c r="L2496" s="245" t="s">
        <v>568</v>
      </c>
      <c r="M2496"/>
      <c r="N2496"/>
      <c r="O2496"/>
      <c r="P2496"/>
      <c r="Q2496"/>
      <c r="R2496"/>
      <c r="S2496"/>
      <c r="T2496"/>
      <c r="U2496"/>
      <c r="V2496"/>
      <c r="W2496"/>
      <c r="X2496"/>
      <c r="Y2496"/>
      <c r="Z2496"/>
      <c r="AA2496"/>
      <c r="AB2496"/>
      <c r="AC2496"/>
      <c r="AD2496"/>
      <c r="AE2496"/>
      <c r="AF2496"/>
      <c r="AG2496"/>
      <c r="AH2496"/>
      <c r="AI2496"/>
      <c r="AJ2496"/>
      <c r="AK2496"/>
      <c r="AL2496"/>
      <c r="AM2496"/>
      <c r="AN2496"/>
      <c r="AO2496"/>
      <c r="AP2496"/>
      <c r="AQ2496"/>
      <c r="AR2496"/>
      <c r="AS2496"/>
      <c r="AT2496"/>
      <c r="AU2496"/>
      <c r="AV2496"/>
      <c r="AW2496"/>
      <c r="AX2496"/>
      <c r="AY2496"/>
      <c r="AZ2496"/>
      <c r="BA2496"/>
      <c r="BB2496"/>
      <c r="BC2496"/>
      <c r="BD2496"/>
      <c r="BE2496"/>
      <c r="BF2496"/>
      <c r="BG2496"/>
      <c r="BH2496"/>
      <c r="BI2496"/>
      <c r="BJ2496"/>
      <c r="BK2496"/>
      <c r="BL2496"/>
      <c r="BM2496"/>
      <c r="BN2496"/>
      <c r="BO2496"/>
    </row>
    <row r="2497" spans="1:67" ht="15" x14ac:dyDescent="0.25">
      <c r="A2497" s="245" t="s">
        <v>4831</v>
      </c>
      <c r="B2497" s="245" t="s">
        <v>4830</v>
      </c>
      <c r="C2497" s="245" t="s">
        <v>4991</v>
      </c>
      <c r="D2497" s="245" t="s">
        <v>4990</v>
      </c>
      <c r="E2497" s="246" t="s">
        <v>44</v>
      </c>
      <c r="F2497" s="245" t="s">
        <v>44</v>
      </c>
      <c r="G2497" s="245" t="s">
        <v>8658</v>
      </c>
      <c r="H2497" s="245" t="s">
        <v>8657</v>
      </c>
      <c r="I2497" s="245" t="s">
        <v>15</v>
      </c>
      <c r="J2497" s="245" t="s">
        <v>569</v>
      </c>
      <c r="K2497" s="246" t="s">
        <v>892</v>
      </c>
      <c r="L2497" s="245" t="s">
        <v>568</v>
      </c>
      <c r="M2497"/>
      <c r="N2497"/>
      <c r="O2497"/>
      <c r="P2497"/>
      <c r="Q2497"/>
      <c r="R2497"/>
      <c r="S2497"/>
      <c r="T2497"/>
      <c r="U2497"/>
      <c r="V2497"/>
      <c r="W2497"/>
      <c r="X2497"/>
      <c r="Y2497"/>
      <c r="Z2497"/>
      <c r="AA2497"/>
      <c r="AB2497"/>
      <c r="AC2497"/>
      <c r="AD2497"/>
      <c r="AE2497"/>
      <c r="AF2497"/>
      <c r="AG2497"/>
      <c r="AH2497"/>
      <c r="AI2497"/>
      <c r="AJ2497"/>
      <c r="AK2497"/>
      <c r="AL2497"/>
      <c r="AM2497"/>
      <c r="AN2497"/>
      <c r="AO2497"/>
      <c r="AP2497"/>
      <c r="AQ2497"/>
      <c r="AR2497"/>
      <c r="AS2497"/>
      <c r="AT2497"/>
      <c r="AU2497"/>
      <c r="AV2497"/>
      <c r="AW2497"/>
      <c r="AX2497"/>
      <c r="AY2497"/>
      <c r="AZ2497"/>
      <c r="BA2497"/>
      <c r="BB2497"/>
      <c r="BC2497"/>
      <c r="BD2497"/>
      <c r="BE2497"/>
      <c r="BF2497"/>
      <c r="BG2497"/>
      <c r="BH2497"/>
      <c r="BI2497"/>
      <c r="BJ2497"/>
      <c r="BK2497"/>
      <c r="BL2497"/>
      <c r="BM2497"/>
      <c r="BN2497"/>
      <c r="BO2497"/>
    </row>
    <row r="2498" spans="1:67" ht="15" x14ac:dyDescent="0.25">
      <c r="A2498" s="245" t="s">
        <v>4831</v>
      </c>
      <c r="B2498" s="245" t="s">
        <v>4830</v>
      </c>
      <c r="C2498" s="245" t="s">
        <v>4991</v>
      </c>
      <c r="D2498" s="245" t="s">
        <v>4990</v>
      </c>
      <c r="E2498" s="246" t="s">
        <v>44</v>
      </c>
      <c r="F2498" s="245" t="s">
        <v>44</v>
      </c>
      <c r="G2498" s="245" t="s">
        <v>8656</v>
      </c>
      <c r="H2498" s="245" t="s">
        <v>8655</v>
      </c>
      <c r="I2498" s="245" t="s">
        <v>15</v>
      </c>
      <c r="J2498" s="245" t="s">
        <v>59</v>
      </c>
      <c r="K2498" s="246" t="s">
        <v>3784</v>
      </c>
      <c r="L2498" s="245" t="s">
        <v>568</v>
      </c>
      <c r="M2498"/>
      <c r="N2498"/>
      <c r="O2498"/>
      <c r="P2498"/>
      <c r="Q2498"/>
      <c r="R2498"/>
      <c r="S2498"/>
      <c r="T2498"/>
      <c r="U2498"/>
      <c r="V2498"/>
      <c r="W2498"/>
      <c r="X2498"/>
      <c r="Y2498"/>
      <c r="Z2498"/>
      <c r="AA2498"/>
      <c r="AB2498"/>
      <c r="AC2498"/>
      <c r="AD2498"/>
      <c r="AE2498"/>
      <c r="AF2498"/>
      <c r="AG2498"/>
      <c r="AH2498"/>
      <c r="AI2498"/>
      <c r="AJ2498"/>
      <c r="AK2498"/>
      <c r="AL2498"/>
      <c r="AM2498"/>
      <c r="AN2498"/>
      <c r="AO2498"/>
      <c r="AP2498"/>
      <c r="AQ2498"/>
      <c r="AR2498"/>
      <c r="AS2498"/>
      <c r="AT2498"/>
      <c r="AU2498"/>
      <c r="AV2498"/>
      <c r="AW2498"/>
      <c r="AX2498"/>
      <c r="AY2498"/>
      <c r="AZ2498"/>
      <c r="BA2498"/>
      <c r="BB2498"/>
      <c r="BC2498"/>
      <c r="BD2498"/>
      <c r="BE2498"/>
      <c r="BF2498"/>
      <c r="BG2498"/>
      <c r="BH2498"/>
      <c r="BI2498"/>
      <c r="BJ2498"/>
      <c r="BK2498"/>
      <c r="BL2498"/>
      <c r="BM2498"/>
      <c r="BN2498"/>
      <c r="BO2498"/>
    </row>
    <row r="2499" spans="1:67" ht="15" x14ac:dyDescent="0.25">
      <c r="A2499" s="245" t="s">
        <v>4831</v>
      </c>
      <c r="B2499" s="245" t="s">
        <v>4830</v>
      </c>
      <c r="C2499" s="245" t="s">
        <v>4991</v>
      </c>
      <c r="D2499" s="245" t="s">
        <v>4990</v>
      </c>
      <c r="E2499" s="246" t="s">
        <v>44</v>
      </c>
      <c r="F2499" s="245" t="s">
        <v>44</v>
      </c>
      <c r="G2499" s="245" t="s">
        <v>8654</v>
      </c>
      <c r="H2499" s="245" t="s">
        <v>8653</v>
      </c>
      <c r="I2499" s="245" t="s">
        <v>15</v>
      </c>
      <c r="J2499" s="245" t="s">
        <v>59</v>
      </c>
      <c r="K2499" s="246" t="s">
        <v>2379</v>
      </c>
      <c r="L2499" s="245" t="s">
        <v>568</v>
      </c>
      <c r="M2499"/>
      <c r="N2499"/>
      <c r="O2499"/>
      <c r="P2499"/>
      <c r="Q2499"/>
      <c r="R2499"/>
      <c r="S2499"/>
      <c r="T2499"/>
      <c r="U2499"/>
      <c r="V2499"/>
      <c r="W2499"/>
      <c r="X2499"/>
      <c r="Y2499"/>
      <c r="Z2499"/>
      <c r="AA2499"/>
      <c r="AB2499"/>
      <c r="AC2499"/>
      <c r="AD2499"/>
      <c r="AE2499"/>
      <c r="AF2499"/>
      <c r="AG2499"/>
      <c r="AH2499"/>
      <c r="AI2499"/>
      <c r="AJ2499"/>
      <c r="AK2499"/>
      <c r="AL2499"/>
      <c r="AM2499"/>
      <c r="AN2499"/>
      <c r="AO2499"/>
      <c r="AP2499"/>
      <c r="AQ2499"/>
      <c r="AR2499"/>
      <c r="AS2499"/>
      <c r="AT2499"/>
      <c r="AU2499"/>
      <c r="AV2499"/>
      <c r="AW2499"/>
      <c r="AX2499"/>
      <c r="AY2499"/>
      <c r="AZ2499"/>
      <c r="BA2499"/>
      <c r="BB2499"/>
      <c r="BC2499"/>
      <c r="BD2499"/>
      <c r="BE2499"/>
      <c r="BF2499"/>
      <c r="BG2499"/>
      <c r="BH2499"/>
      <c r="BI2499"/>
      <c r="BJ2499"/>
      <c r="BK2499"/>
      <c r="BL2499"/>
      <c r="BM2499"/>
      <c r="BN2499"/>
      <c r="BO2499"/>
    </row>
    <row r="2500" spans="1:67" ht="15" x14ac:dyDescent="0.25">
      <c r="A2500" s="245" t="s">
        <v>4831</v>
      </c>
      <c r="B2500" s="245" t="s">
        <v>4830</v>
      </c>
      <c r="C2500" s="245" t="s">
        <v>4991</v>
      </c>
      <c r="D2500" s="245" t="s">
        <v>4990</v>
      </c>
      <c r="E2500" s="246" t="s">
        <v>44</v>
      </c>
      <c r="F2500" s="245" t="s">
        <v>44</v>
      </c>
      <c r="G2500" s="245" t="s">
        <v>17654</v>
      </c>
      <c r="H2500" s="245" t="s">
        <v>17655</v>
      </c>
      <c r="I2500" s="245" t="s">
        <v>15</v>
      </c>
      <c r="J2500" s="245" t="s">
        <v>59</v>
      </c>
      <c r="K2500" s="246" t="s">
        <v>8953</v>
      </c>
      <c r="L2500" s="245" t="s">
        <v>568</v>
      </c>
      <c r="M2500"/>
      <c r="N2500"/>
      <c r="O2500"/>
      <c r="P2500"/>
      <c r="Q2500"/>
      <c r="R2500"/>
      <c r="S2500"/>
      <c r="T2500"/>
      <c r="U2500"/>
      <c r="V2500"/>
      <c r="W2500"/>
      <c r="X2500"/>
      <c r="Y2500"/>
      <c r="Z2500"/>
      <c r="AA2500"/>
      <c r="AB2500"/>
      <c r="AC2500"/>
      <c r="AD2500"/>
      <c r="AE2500"/>
      <c r="AF2500"/>
      <c r="AG2500"/>
      <c r="AH2500"/>
      <c r="AI2500"/>
      <c r="AJ2500"/>
      <c r="AK2500"/>
      <c r="AL2500"/>
      <c r="AM2500"/>
      <c r="AN2500"/>
      <c r="AO2500"/>
      <c r="AP2500"/>
      <c r="AQ2500"/>
      <c r="AR2500"/>
      <c r="AS2500"/>
      <c r="AT2500"/>
      <c r="AU2500"/>
      <c r="AV2500"/>
      <c r="AW2500"/>
      <c r="AX2500"/>
      <c r="AY2500"/>
      <c r="AZ2500"/>
      <c r="BA2500"/>
      <c r="BB2500"/>
      <c r="BC2500"/>
      <c r="BD2500"/>
      <c r="BE2500"/>
      <c r="BF2500"/>
      <c r="BG2500"/>
      <c r="BH2500"/>
      <c r="BI2500"/>
      <c r="BJ2500"/>
      <c r="BK2500"/>
      <c r="BL2500"/>
      <c r="BM2500"/>
      <c r="BN2500"/>
      <c r="BO2500"/>
    </row>
    <row r="2501" spans="1:67" ht="15" x14ac:dyDescent="0.25">
      <c r="A2501" s="245" t="s">
        <v>4831</v>
      </c>
      <c r="B2501" s="245" t="s">
        <v>4830</v>
      </c>
      <c r="C2501" s="245" t="s">
        <v>4991</v>
      </c>
      <c r="D2501" s="245" t="s">
        <v>4990</v>
      </c>
      <c r="E2501" s="246" t="s">
        <v>44</v>
      </c>
      <c r="F2501" s="245" t="s">
        <v>44</v>
      </c>
      <c r="G2501" s="245" t="s">
        <v>17656</v>
      </c>
      <c r="H2501" s="245" t="s">
        <v>17657</v>
      </c>
      <c r="I2501" s="245" t="s">
        <v>15</v>
      </c>
      <c r="J2501" s="245" t="s">
        <v>59</v>
      </c>
      <c r="K2501" s="246" t="s">
        <v>1957</v>
      </c>
      <c r="L2501" s="245" t="s">
        <v>568</v>
      </c>
      <c r="M2501"/>
      <c r="N2501"/>
      <c r="O2501"/>
      <c r="P2501"/>
      <c r="Q2501"/>
      <c r="R2501"/>
      <c r="S2501"/>
      <c r="T2501"/>
      <c r="U2501"/>
      <c r="V2501"/>
      <c r="W2501"/>
      <c r="X2501"/>
      <c r="Y2501"/>
      <c r="Z2501"/>
      <c r="AA2501"/>
      <c r="AB2501"/>
      <c r="AC2501"/>
      <c r="AD2501"/>
      <c r="AE2501"/>
      <c r="AF2501"/>
      <c r="AG2501"/>
      <c r="AH2501"/>
      <c r="AI2501"/>
      <c r="AJ2501"/>
      <c r="AK2501"/>
      <c r="AL2501"/>
      <c r="AM2501"/>
      <c r="AN2501"/>
      <c r="AO2501"/>
      <c r="AP2501"/>
      <c r="AQ2501"/>
      <c r="AR2501"/>
      <c r="AS2501"/>
      <c r="AT2501"/>
      <c r="AU2501"/>
      <c r="AV2501"/>
      <c r="AW2501"/>
      <c r="AX2501"/>
      <c r="AY2501"/>
      <c r="AZ2501"/>
      <c r="BA2501"/>
      <c r="BB2501"/>
      <c r="BC2501"/>
      <c r="BD2501"/>
      <c r="BE2501"/>
      <c r="BF2501"/>
      <c r="BG2501"/>
      <c r="BH2501"/>
      <c r="BI2501"/>
      <c r="BJ2501"/>
      <c r="BK2501"/>
      <c r="BL2501"/>
      <c r="BM2501"/>
      <c r="BN2501"/>
      <c r="BO2501"/>
    </row>
    <row r="2502" spans="1:67" ht="15" x14ac:dyDescent="0.25">
      <c r="A2502" s="245" t="s">
        <v>4831</v>
      </c>
      <c r="B2502" s="245" t="s">
        <v>4830</v>
      </c>
      <c r="C2502" s="245" t="s">
        <v>4991</v>
      </c>
      <c r="D2502" s="245" t="s">
        <v>4990</v>
      </c>
      <c r="E2502" s="246" t="s">
        <v>44</v>
      </c>
      <c r="F2502" s="245" t="s">
        <v>44</v>
      </c>
      <c r="G2502" s="245" t="s">
        <v>17658</v>
      </c>
      <c r="H2502" s="245" t="s">
        <v>17659</v>
      </c>
      <c r="I2502" s="245" t="s">
        <v>15</v>
      </c>
      <c r="J2502" s="245" t="s">
        <v>59</v>
      </c>
      <c r="K2502" s="246" t="s">
        <v>8879</v>
      </c>
      <c r="L2502" s="245" t="s">
        <v>568</v>
      </c>
      <c r="M2502"/>
      <c r="N2502"/>
      <c r="O2502"/>
      <c r="P2502"/>
      <c r="Q2502"/>
      <c r="R2502"/>
      <c r="S2502"/>
      <c r="T2502"/>
      <c r="U2502"/>
      <c r="V2502"/>
      <c r="W2502"/>
      <c r="X2502"/>
      <c r="Y2502"/>
      <c r="Z2502"/>
      <c r="AA2502"/>
      <c r="AB2502"/>
      <c r="AC2502"/>
      <c r="AD2502"/>
      <c r="AE2502"/>
      <c r="AF2502"/>
      <c r="AG2502"/>
      <c r="AH2502"/>
      <c r="AI2502"/>
      <c r="AJ2502"/>
      <c r="AK2502"/>
      <c r="AL2502"/>
      <c r="AM2502"/>
      <c r="AN2502"/>
      <c r="AO2502"/>
      <c r="AP2502"/>
      <c r="AQ2502"/>
      <c r="AR2502"/>
      <c r="AS2502"/>
      <c r="AT2502"/>
      <c r="AU2502"/>
      <c r="AV2502"/>
      <c r="AW2502"/>
      <c r="AX2502"/>
      <c r="AY2502"/>
      <c r="AZ2502"/>
      <c r="BA2502"/>
      <c r="BB2502"/>
      <c r="BC2502"/>
      <c r="BD2502"/>
      <c r="BE2502"/>
      <c r="BF2502"/>
      <c r="BG2502"/>
      <c r="BH2502"/>
      <c r="BI2502"/>
      <c r="BJ2502"/>
      <c r="BK2502"/>
      <c r="BL2502"/>
      <c r="BM2502"/>
      <c r="BN2502"/>
      <c r="BO2502"/>
    </row>
    <row r="2503" spans="1:67" ht="15" x14ac:dyDescent="0.25">
      <c r="A2503" s="245" t="s">
        <v>4831</v>
      </c>
      <c r="B2503" s="245" t="s">
        <v>4830</v>
      </c>
      <c r="C2503" s="245" t="s">
        <v>4991</v>
      </c>
      <c r="D2503" s="245" t="s">
        <v>4990</v>
      </c>
      <c r="E2503" s="246" t="s">
        <v>44</v>
      </c>
      <c r="F2503" s="245" t="s">
        <v>44</v>
      </c>
      <c r="G2503" s="245" t="s">
        <v>17661</v>
      </c>
      <c r="H2503" s="245" t="s">
        <v>17662</v>
      </c>
      <c r="I2503" s="245" t="s">
        <v>15</v>
      </c>
      <c r="J2503" s="245" t="s">
        <v>59</v>
      </c>
      <c r="K2503" s="246" t="s">
        <v>9569</v>
      </c>
      <c r="L2503" s="245" t="s">
        <v>568</v>
      </c>
      <c r="M2503"/>
      <c r="N2503"/>
      <c r="O2503"/>
      <c r="P2503"/>
      <c r="Q2503"/>
      <c r="R2503"/>
      <c r="S2503"/>
      <c r="T2503"/>
      <c r="U2503"/>
      <c r="V2503"/>
      <c r="W2503"/>
      <c r="X2503"/>
      <c r="Y2503"/>
      <c r="Z2503"/>
      <c r="AA2503"/>
      <c r="AB2503"/>
      <c r="AC2503"/>
      <c r="AD2503"/>
      <c r="AE2503"/>
      <c r="AF2503"/>
      <c r="AG2503"/>
      <c r="AH2503"/>
      <c r="AI2503"/>
      <c r="AJ2503"/>
      <c r="AK2503"/>
      <c r="AL2503"/>
      <c r="AM2503"/>
      <c r="AN2503"/>
      <c r="AO2503"/>
      <c r="AP2503"/>
      <c r="AQ2503"/>
      <c r="AR2503"/>
      <c r="AS2503"/>
      <c r="AT2503"/>
      <c r="AU2503"/>
      <c r="AV2503"/>
      <c r="AW2503"/>
      <c r="AX2503"/>
      <c r="AY2503"/>
      <c r="AZ2503"/>
      <c r="BA2503"/>
      <c r="BB2503"/>
      <c r="BC2503"/>
      <c r="BD2503"/>
      <c r="BE2503"/>
      <c r="BF2503"/>
      <c r="BG2503"/>
      <c r="BH2503"/>
      <c r="BI2503"/>
      <c r="BJ2503"/>
      <c r="BK2503"/>
      <c r="BL2503"/>
      <c r="BM2503"/>
      <c r="BN2503"/>
      <c r="BO2503"/>
    </row>
    <row r="2504" spans="1:67" ht="15" x14ac:dyDescent="0.25">
      <c r="A2504" s="245" t="s">
        <v>4831</v>
      </c>
      <c r="B2504" s="245" t="s">
        <v>4830</v>
      </c>
      <c r="C2504" s="245" t="s">
        <v>4991</v>
      </c>
      <c r="D2504" s="245" t="s">
        <v>4990</v>
      </c>
      <c r="E2504" s="246" t="s">
        <v>44</v>
      </c>
      <c r="F2504" s="245" t="s">
        <v>44</v>
      </c>
      <c r="G2504" s="245" t="s">
        <v>17663</v>
      </c>
      <c r="H2504" s="245" t="s">
        <v>17664</v>
      </c>
      <c r="I2504" s="245" t="s">
        <v>15</v>
      </c>
      <c r="J2504" s="245" t="s">
        <v>59</v>
      </c>
      <c r="K2504" s="246" t="s">
        <v>8902</v>
      </c>
      <c r="L2504" s="245" t="s">
        <v>568</v>
      </c>
      <c r="M2504"/>
      <c r="N2504"/>
      <c r="O2504"/>
      <c r="P2504"/>
      <c r="Q2504"/>
      <c r="R2504"/>
      <c r="S2504"/>
      <c r="T2504"/>
      <c r="U2504"/>
      <c r="V2504"/>
      <c r="W2504"/>
      <c r="X2504"/>
      <c r="Y2504"/>
      <c r="Z2504"/>
      <c r="AA2504"/>
      <c r="AB2504"/>
      <c r="AC2504"/>
      <c r="AD2504"/>
      <c r="AE2504"/>
      <c r="AF2504"/>
      <c r="AG2504"/>
      <c r="AH2504"/>
      <c r="AI2504"/>
      <c r="AJ2504"/>
      <c r="AK2504"/>
      <c r="AL2504"/>
      <c r="AM2504"/>
      <c r="AN2504"/>
      <c r="AO2504"/>
      <c r="AP2504"/>
      <c r="AQ2504"/>
      <c r="AR2504"/>
      <c r="AS2504"/>
      <c r="AT2504"/>
      <c r="AU2504"/>
      <c r="AV2504"/>
      <c r="AW2504"/>
      <c r="AX2504"/>
      <c r="AY2504"/>
      <c r="AZ2504"/>
      <c r="BA2504"/>
      <c r="BB2504"/>
      <c r="BC2504"/>
      <c r="BD2504"/>
      <c r="BE2504"/>
      <c r="BF2504"/>
      <c r="BG2504"/>
      <c r="BH2504"/>
      <c r="BI2504"/>
      <c r="BJ2504"/>
      <c r="BK2504"/>
      <c r="BL2504"/>
      <c r="BM2504"/>
      <c r="BN2504"/>
      <c r="BO2504"/>
    </row>
    <row r="2505" spans="1:67" ht="15" x14ac:dyDescent="0.25">
      <c r="A2505" s="245" t="s">
        <v>4831</v>
      </c>
      <c r="B2505" s="245" t="s">
        <v>4830</v>
      </c>
      <c r="C2505" s="245" t="s">
        <v>4991</v>
      </c>
      <c r="D2505" s="245" t="s">
        <v>4990</v>
      </c>
      <c r="E2505" s="246" t="s">
        <v>44</v>
      </c>
      <c r="F2505" s="245" t="s">
        <v>44</v>
      </c>
      <c r="G2505" s="245" t="s">
        <v>17665</v>
      </c>
      <c r="H2505" s="245" t="s">
        <v>17666</v>
      </c>
      <c r="I2505" s="245" t="s">
        <v>15</v>
      </c>
      <c r="J2505" s="245" t="s">
        <v>59</v>
      </c>
      <c r="K2505" s="246" t="s">
        <v>19017</v>
      </c>
      <c r="L2505" s="245" t="s">
        <v>568</v>
      </c>
      <c r="M2505"/>
      <c r="N2505"/>
      <c r="O2505"/>
      <c r="P2505"/>
      <c r="Q2505"/>
      <c r="R2505"/>
      <c r="S2505"/>
      <c r="T2505"/>
      <c r="U2505"/>
      <c r="V2505"/>
      <c r="W2505"/>
      <c r="X2505"/>
      <c r="Y2505"/>
      <c r="Z2505"/>
      <c r="AA2505"/>
      <c r="AB2505"/>
      <c r="AC2505"/>
      <c r="AD2505"/>
      <c r="AE2505"/>
      <c r="AF2505"/>
      <c r="AG2505"/>
      <c r="AH2505"/>
      <c r="AI2505"/>
      <c r="AJ2505"/>
      <c r="AK2505"/>
      <c r="AL2505"/>
      <c r="AM2505"/>
      <c r="AN2505"/>
      <c r="AO2505"/>
      <c r="AP2505"/>
      <c r="AQ2505"/>
      <c r="AR2505"/>
      <c r="AS2505"/>
      <c r="AT2505"/>
      <c r="AU2505"/>
      <c r="AV2505"/>
      <c r="AW2505"/>
      <c r="AX2505"/>
      <c r="AY2505"/>
      <c r="AZ2505"/>
      <c r="BA2505"/>
      <c r="BB2505"/>
      <c r="BC2505"/>
      <c r="BD2505"/>
      <c r="BE2505"/>
      <c r="BF2505"/>
      <c r="BG2505"/>
      <c r="BH2505"/>
      <c r="BI2505"/>
      <c r="BJ2505"/>
      <c r="BK2505"/>
      <c r="BL2505"/>
      <c r="BM2505"/>
      <c r="BN2505"/>
      <c r="BO2505"/>
    </row>
    <row r="2506" spans="1:67" ht="15" x14ac:dyDescent="0.25">
      <c r="A2506" s="245" t="s">
        <v>4831</v>
      </c>
      <c r="B2506" s="245" t="s">
        <v>4830</v>
      </c>
      <c r="C2506" s="245" t="s">
        <v>4991</v>
      </c>
      <c r="D2506" s="245" t="s">
        <v>4990</v>
      </c>
      <c r="E2506" s="246" t="s">
        <v>44</v>
      </c>
      <c r="F2506" s="245" t="s">
        <v>44</v>
      </c>
      <c r="G2506" s="245" t="s">
        <v>17668</v>
      </c>
      <c r="H2506" s="245" t="s">
        <v>17669</v>
      </c>
      <c r="I2506" s="245" t="s">
        <v>15</v>
      </c>
      <c r="J2506" s="245" t="s">
        <v>59</v>
      </c>
      <c r="K2506" s="246" t="s">
        <v>19017</v>
      </c>
      <c r="L2506" s="245" t="s">
        <v>568</v>
      </c>
      <c r="M2506"/>
      <c r="N2506"/>
      <c r="O2506"/>
      <c r="P2506"/>
      <c r="Q2506"/>
      <c r="R2506"/>
      <c r="S2506"/>
      <c r="T2506"/>
      <c r="U2506"/>
      <c r="V2506"/>
      <c r="W2506"/>
      <c r="X2506"/>
      <c r="Y2506"/>
      <c r="Z2506"/>
      <c r="AA2506"/>
      <c r="AB2506"/>
      <c r="AC2506"/>
      <c r="AD2506"/>
      <c r="AE2506"/>
      <c r="AF2506"/>
      <c r="AG2506"/>
      <c r="AH2506"/>
      <c r="AI2506"/>
      <c r="AJ2506"/>
      <c r="AK2506"/>
      <c r="AL2506"/>
      <c r="AM2506"/>
      <c r="AN2506"/>
      <c r="AO2506"/>
      <c r="AP2506"/>
      <c r="AQ2506"/>
      <c r="AR2506"/>
      <c r="AS2506"/>
      <c r="AT2506"/>
      <c r="AU2506"/>
      <c r="AV2506"/>
      <c r="AW2506"/>
      <c r="AX2506"/>
      <c r="AY2506"/>
      <c r="AZ2506"/>
      <c r="BA2506"/>
      <c r="BB2506"/>
      <c r="BC2506"/>
      <c r="BD2506"/>
      <c r="BE2506"/>
      <c r="BF2506"/>
      <c r="BG2506"/>
      <c r="BH2506"/>
      <c r="BI2506"/>
      <c r="BJ2506"/>
      <c r="BK2506"/>
      <c r="BL2506"/>
      <c r="BM2506"/>
      <c r="BN2506"/>
      <c r="BO2506"/>
    </row>
    <row r="2507" spans="1:67" ht="15" x14ac:dyDescent="0.25">
      <c r="A2507" s="245" t="s">
        <v>4831</v>
      </c>
      <c r="B2507" s="245" t="s">
        <v>4830</v>
      </c>
      <c r="C2507" s="245" t="s">
        <v>4991</v>
      </c>
      <c r="D2507" s="245" t="s">
        <v>4990</v>
      </c>
      <c r="E2507" s="246" t="s">
        <v>44</v>
      </c>
      <c r="F2507" s="245" t="s">
        <v>44</v>
      </c>
      <c r="G2507" s="245" t="s">
        <v>17670</v>
      </c>
      <c r="H2507" s="245" t="s">
        <v>17671</v>
      </c>
      <c r="I2507" s="245" t="s">
        <v>15</v>
      </c>
      <c r="J2507" s="245" t="s">
        <v>569</v>
      </c>
      <c r="K2507" s="246" t="s">
        <v>9043</v>
      </c>
      <c r="L2507" s="245" t="s">
        <v>568</v>
      </c>
      <c r="M2507"/>
      <c r="N2507"/>
      <c r="O2507"/>
      <c r="P2507"/>
      <c r="Q2507"/>
      <c r="R2507"/>
      <c r="S2507"/>
      <c r="T2507"/>
      <c r="U2507"/>
      <c r="V2507"/>
      <c r="W2507"/>
      <c r="X2507"/>
      <c r="Y2507"/>
      <c r="Z2507"/>
      <c r="AA2507"/>
      <c r="AB2507"/>
      <c r="AC2507"/>
      <c r="AD2507"/>
      <c r="AE2507"/>
      <c r="AF2507"/>
      <c r="AG2507"/>
      <c r="AH2507"/>
      <c r="AI2507"/>
      <c r="AJ2507"/>
      <c r="AK2507"/>
      <c r="AL2507"/>
      <c r="AM2507"/>
      <c r="AN2507"/>
      <c r="AO2507"/>
      <c r="AP2507"/>
      <c r="AQ2507"/>
      <c r="AR2507"/>
      <c r="AS2507"/>
      <c r="AT2507"/>
      <c r="AU2507"/>
      <c r="AV2507"/>
      <c r="AW2507"/>
      <c r="AX2507"/>
      <c r="AY2507"/>
      <c r="AZ2507"/>
      <c r="BA2507"/>
      <c r="BB2507"/>
      <c r="BC2507"/>
      <c r="BD2507"/>
      <c r="BE2507"/>
      <c r="BF2507"/>
      <c r="BG2507"/>
      <c r="BH2507"/>
      <c r="BI2507"/>
      <c r="BJ2507"/>
      <c r="BK2507"/>
      <c r="BL2507"/>
      <c r="BM2507"/>
      <c r="BN2507"/>
      <c r="BO2507"/>
    </row>
    <row r="2508" spans="1:67" ht="15" x14ac:dyDescent="0.25">
      <c r="A2508" s="245" t="s">
        <v>4831</v>
      </c>
      <c r="B2508" s="245" t="s">
        <v>4830</v>
      </c>
      <c r="C2508" s="245" t="s">
        <v>4991</v>
      </c>
      <c r="D2508" s="245" t="s">
        <v>4990</v>
      </c>
      <c r="E2508" s="246" t="s">
        <v>44</v>
      </c>
      <c r="F2508" s="245" t="s">
        <v>44</v>
      </c>
      <c r="G2508" s="245" t="s">
        <v>17672</v>
      </c>
      <c r="H2508" s="245" t="s">
        <v>17673</v>
      </c>
      <c r="I2508" s="245" t="s">
        <v>15</v>
      </c>
      <c r="J2508" s="245" t="s">
        <v>569</v>
      </c>
      <c r="K2508" s="246" t="s">
        <v>9520</v>
      </c>
      <c r="L2508" s="245" t="s">
        <v>568</v>
      </c>
      <c r="M2508"/>
      <c r="N2508"/>
      <c r="O2508"/>
      <c r="P2508"/>
      <c r="Q2508"/>
      <c r="R2508"/>
      <c r="S2508"/>
      <c r="T2508"/>
      <c r="U2508"/>
      <c r="V2508"/>
      <c r="W2508"/>
      <c r="X2508"/>
      <c r="Y2508"/>
      <c r="Z2508"/>
      <c r="AA2508"/>
      <c r="AB2508"/>
      <c r="AC2508"/>
      <c r="AD2508"/>
      <c r="AE2508"/>
      <c r="AF2508"/>
      <c r="AG2508"/>
      <c r="AH2508"/>
      <c r="AI2508"/>
      <c r="AJ2508"/>
      <c r="AK2508"/>
      <c r="AL2508"/>
      <c r="AM2508"/>
      <c r="AN2508"/>
      <c r="AO2508"/>
      <c r="AP2508"/>
      <c r="AQ2508"/>
      <c r="AR2508"/>
      <c r="AS2508"/>
      <c r="AT2508"/>
      <c r="AU2508"/>
      <c r="AV2508"/>
      <c r="AW2508"/>
      <c r="AX2508"/>
      <c r="AY2508"/>
      <c r="AZ2508"/>
      <c r="BA2508"/>
      <c r="BB2508"/>
      <c r="BC2508"/>
      <c r="BD2508"/>
      <c r="BE2508"/>
      <c r="BF2508"/>
      <c r="BG2508"/>
      <c r="BH2508"/>
      <c r="BI2508"/>
      <c r="BJ2508"/>
      <c r="BK2508"/>
      <c r="BL2508"/>
      <c r="BM2508"/>
      <c r="BN2508"/>
      <c r="BO2508"/>
    </row>
    <row r="2509" spans="1:67" ht="15" x14ac:dyDescent="0.25">
      <c r="A2509" s="245" t="s">
        <v>4831</v>
      </c>
      <c r="B2509" s="245" t="s">
        <v>4830</v>
      </c>
      <c r="C2509" s="245" t="s">
        <v>4991</v>
      </c>
      <c r="D2509" s="245" t="s">
        <v>4990</v>
      </c>
      <c r="E2509" s="246" t="s">
        <v>44</v>
      </c>
      <c r="F2509" s="245" t="s">
        <v>44</v>
      </c>
      <c r="G2509" s="245" t="s">
        <v>17674</v>
      </c>
      <c r="H2509" s="245" t="s">
        <v>17675</v>
      </c>
      <c r="I2509" s="245" t="s">
        <v>15</v>
      </c>
      <c r="J2509" s="245" t="s">
        <v>569</v>
      </c>
      <c r="K2509" s="246" t="s">
        <v>3236</v>
      </c>
      <c r="L2509" s="245" t="s">
        <v>568</v>
      </c>
      <c r="M2509"/>
      <c r="N2509"/>
      <c r="O2509"/>
      <c r="P2509"/>
      <c r="Q2509"/>
      <c r="R2509"/>
      <c r="S2509"/>
      <c r="T2509"/>
      <c r="U2509"/>
      <c r="V2509"/>
      <c r="W2509"/>
      <c r="X2509"/>
      <c r="Y2509"/>
      <c r="Z2509"/>
      <c r="AA2509"/>
      <c r="AB2509"/>
      <c r="AC2509"/>
      <c r="AD2509"/>
      <c r="AE2509"/>
      <c r="AF2509"/>
      <c r="AG2509"/>
      <c r="AH2509"/>
      <c r="AI2509"/>
      <c r="AJ2509"/>
      <c r="AK2509"/>
      <c r="AL2509"/>
      <c r="AM2509"/>
      <c r="AN2509"/>
      <c r="AO2509"/>
      <c r="AP2509"/>
      <c r="AQ2509"/>
      <c r="AR2509"/>
      <c r="AS2509"/>
      <c r="AT2509"/>
      <c r="AU2509"/>
      <c r="AV2509"/>
      <c r="AW2509"/>
      <c r="AX2509"/>
      <c r="AY2509"/>
      <c r="AZ2509"/>
      <c r="BA2509"/>
      <c r="BB2509"/>
      <c r="BC2509"/>
      <c r="BD2509"/>
      <c r="BE2509"/>
      <c r="BF2509"/>
      <c r="BG2509"/>
      <c r="BH2509"/>
      <c r="BI2509"/>
      <c r="BJ2509"/>
      <c r="BK2509"/>
      <c r="BL2509"/>
      <c r="BM2509"/>
      <c r="BN2509"/>
      <c r="BO2509"/>
    </row>
    <row r="2510" spans="1:67" ht="15" x14ac:dyDescent="0.25">
      <c r="A2510" s="245" t="s">
        <v>4831</v>
      </c>
      <c r="B2510" s="245" t="s">
        <v>4830</v>
      </c>
      <c r="C2510" s="245" t="s">
        <v>4991</v>
      </c>
      <c r="D2510" s="245" t="s">
        <v>4990</v>
      </c>
      <c r="E2510" s="246" t="s">
        <v>44</v>
      </c>
      <c r="F2510" s="245" t="s">
        <v>44</v>
      </c>
      <c r="G2510" s="245" t="s">
        <v>17676</v>
      </c>
      <c r="H2510" s="245" t="s">
        <v>17677</v>
      </c>
      <c r="I2510" s="245" t="s">
        <v>15</v>
      </c>
      <c r="J2510" s="245" t="s">
        <v>569</v>
      </c>
      <c r="K2510" s="246" t="s">
        <v>18532</v>
      </c>
      <c r="L2510" s="245" t="s">
        <v>568</v>
      </c>
      <c r="M2510"/>
      <c r="N2510"/>
      <c r="O2510"/>
      <c r="P2510"/>
      <c r="Q2510"/>
      <c r="R2510"/>
      <c r="S2510"/>
      <c r="T2510"/>
      <c r="U2510"/>
      <c r="V2510"/>
      <c r="W2510"/>
      <c r="X2510"/>
      <c r="Y2510"/>
      <c r="Z2510"/>
      <c r="AA2510"/>
      <c r="AB2510"/>
      <c r="AC2510"/>
      <c r="AD2510"/>
      <c r="AE2510"/>
      <c r="AF2510"/>
      <c r="AG2510"/>
      <c r="AH2510"/>
      <c r="AI2510"/>
      <c r="AJ2510"/>
      <c r="AK2510"/>
      <c r="AL2510"/>
      <c r="AM2510"/>
      <c r="AN2510"/>
      <c r="AO2510"/>
      <c r="AP2510"/>
      <c r="AQ2510"/>
      <c r="AR2510"/>
      <c r="AS2510"/>
      <c r="AT2510"/>
      <c r="AU2510"/>
      <c r="AV2510"/>
      <c r="AW2510"/>
      <c r="AX2510"/>
      <c r="AY2510"/>
      <c r="AZ2510"/>
      <c r="BA2510"/>
      <c r="BB2510"/>
      <c r="BC2510"/>
      <c r="BD2510"/>
      <c r="BE2510"/>
      <c r="BF2510"/>
      <c r="BG2510"/>
      <c r="BH2510"/>
      <c r="BI2510"/>
      <c r="BJ2510"/>
      <c r="BK2510"/>
      <c r="BL2510"/>
      <c r="BM2510"/>
      <c r="BN2510"/>
      <c r="BO2510"/>
    </row>
    <row r="2511" spans="1:67" ht="15" x14ac:dyDescent="0.25">
      <c r="A2511" s="245" t="s">
        <v>4831</v>
      </c>
      <c r="B2511" s="245" t="s">
        <v>4830</v>
      </c>
      <c r="C2511" s="245" t="s">
        <v>4991</v>
      </c>
      <c r="D2511" s="245" t="s">
        <v>4990</v>
      </c>
      <c r="E2511" s="246" t="s">
        <v>44</v>
      </c>
      <c r="F2511" s="245" t="s">
        <v>44</v>
      </c>
      <c r="G2511" s="245" t="s">
        <v>17678</v>
      </c>
      <c r="H2511" s="245" t="s">
        <v>17679</v>
      </c>
      <c r="I2511" s="245" t="s">
        <v>15</v>
      </c>
      <c r="J2511" s="245" t="s">
        <v>569</v>
      </c>
      <c r="K2511" s="246" t="s">
        <v>12657</v>
      </c>
      <c r="L2511" s="245" t="s">
        <v>568</v>
      </c>
      <c r="M2511"/>
      <c r="N2511"/>
      <c r="O2511"/>
      <c r="P2511"/>
      <c r="Q2511"/>
      <c r="R2511"/>
      <c r="S2511"/>
      <c r="T2511"/>
      <c r="U2511"/>
      <c r="V2511"/>
      <c r="W2511"/>
      <c r="X2511"/>
      <c r="Y2511"/>
      <c r="Z2511"/>
      <c r="AA2511"/>
      <c r="AB2511"/>
      <c r="AC2511"/>
      <c r="AD2511"/>
      <c r="AE2511"/>
      <c r="AF2511"/>
      <c r="AG2511"/>
      <c r="AH2511"/>
      <c r="AI2511"/>
      <c r="AJ2511"/>
      <c r="AK2511"/>
      <c r="AL2511"/>
      <c r="AM2511"/>
      <c r="AN2511"/>
      <c r="AO2511"/>
      <c r="AP2511"/>
      <c r="AQ2511"/>
      <c r="AR2511"/>
      <c r="AS2511"/>
      <c r="AT2511"/>
      <c r="AU2511"/>
      <c r="AV2511"/>
      <c r="AW2511"/>
      <c r="AX2511"/>
      <c r="AY2511"/>
      <c r="AZ2511"/>
      <c r="BA2511"/>
      <c r="BB2511"/>
      <c r="BC2511"/>
      <c r="BD2511"/>
      <c r="BE2511"/>
      <c r="BF2511"/>
      <c r="BG2511"/>
      <c r="BH2511"/>
      <c r="BI2511"/>
      <c r="BJ2511"/>
      <c r="BK2511"/>
      <c r="BL2511"/>
      <c r="BM2511"/>
      <c r="BN2511"/>
      <c r="BO2511"/>
    </row>
    <row r="2512" spans="1:67" ht="15" x14ac:dyDescent="0.25">
      <c r="A2512" s="245" t="s">
        <v>4831</v>
      </c>
      <c r="B2512" s="245" t="s">
        <v>4830</v>
      </c>
      <c r="C2512" s="245" t="s">
        <v>4991</v>
      </c>
      <c r="D2512" s="245" t="s">
        <v>4990</v>
      </c>
      <c r="E2512" s="246" t="s">
        <v>44</v>
      </c>
      <c r="F2512" s="245" t="s">
        <v>44</v>
      </c>
      <c r="G2512" s="245" t="s">
        <v>17680</v>
      </c>
      <c r="H2512" s="245" t="s">
        <v>17681</v>
      </c>
      <c r="I2512" s="245" t="s">
        <v>15</v>
      </c>
      <c r="J2512" s="245" t="s">
        <v>569</v>
      </c>
      <c r="K2512" s="246" t="s">
        <v>13663</v>
      </c>
      <c r="L2512" s="245" t="s">
        <v>568</v>
      </c>
      <c r="M2512"/>
      <c r="N2512"/>
      <c r="O2512"/>
      <c r="P2512"/>
      <c r="Q2512"/>
      <c r="R2512"/>
      <c r="S2512"/>
      <c r="T2512"/>
      <c r="U2512"/>
      <c r="V2512"/>
      <c r="W2512"/>
      <c r="X2512"/>
      <c r="Y2512"/>
      <c r="Z2512"/>
      <c r="AA2512"/>
      <c r="AB2512"/>
      <c r="AC2512"/>
      <c r="AD2512"/>
      <c r="AE2512"/>
      <c r="AF2512"/>
      <c r="AG2512"/>
      <c r="AH2512"/>
      <c r="AI2512"/>
      <c r="AJ2512"/>
      <c r="AK2512"/>
      <c r="AL2512"/>
      <c r="AM2512"/>
      <c r="AN2512"/>
      <c r="AO2512"/>
      <c r="AP2512"/>
      <c r="AQ2512"/>
      <c r="AR2512"/>
      <c r="AS2512"/>
      <c r="AT2512"/>
      <c r="AU2512"/>
      <c r="AV2512"/>
      <c r="AW2512"/>
      <c r="AX2512"/>
      <c r="AY2512"/>
      <c r="AZ2512"/>
      <c r="BA2512"/>
      <c r="BB2512"/>
      <c r="BC2512"/>
      <c r="BD2512"/>
      <c r="BE2512"/>
      <c r="BF2512"/>
      <c r="BG2512"/>
      <c r="BH2512"/>
      <c r="BI2512"/>
      <c r="BJ2512"/>
      <c r="BK2512"/>
      <c r="BL2512"/>
      <c r="BM2512"/>
      <c r="BN2512"/>
      <c r="BO2512"/>
    </row>
    <row r="2513" spans="1:67" ht="15" x14ac:dyDescent="0.25">
      <c r="A2513" s="245" t="s">
        <v>4831</v>
      </c>
      <c r="B2513" s="245" t="s">
        <v>4830</v>
      </c>
      <c r="C2513" s="245" t="s">
        <v>4954</v>
      </c>
      <c r="D2513" s="245" t="s">
        <v>4953</v>
      </c>
      <c r="E2513" s="246" t="s">
        <v>44</v>
      </c>
      <c r="F2513" s="245" t="s">
        <v>44</v>
      </c>
      <c r="G2513" s="245" t="s">
        <v>4987</v>
      </c>
      <c r="H2513" s="245" t="s">
        <v>17682</v>
      </c>
      <c r="I2513" s="245" t="s">
        <v>12</v>
      </c>
      <c r="J2513" s="245" t="s">
        <v>59</v>
      </c>
      <c r="K2513" s="246" t="s">
        <v>23842</v>
      </c>
      <c r="L2513" s="245" t="s">
        <v>568</v>
      </c>
      <c r="M2513"/>
      <c r="N2513"/>
      <c r="O2513"/>
      <c r="P2513"/>
      <c r="Q2513"/>
      <c r="R2513"/>
      <c r="S2513"/>
      <c r="T2513"/>
      <c r="U2513"/>
      <c r="V2513"/>
      <c r="W2513"/>
      <c r="X2513"/>
      <c r="Y2513"/>
      <c r="Z2513"/>
      <c r="AA2513"/>
      <c r="AB2513"/>
      <c r="AC2513"/>
      <c r="AD2513"/>
      <c r="AE2513"/>
      <c r="AF2513"/>
      <c r="AG2513"/>
      <c r="AH2513"/>
      <c r="AI2513"/>
      <c r="AJ2513"/>
      <c r="AK2513"/>
      <c r="AL2513"/>
      <c r="AM2513"/>
      <c r="AN2513"/>
      <c r="AO2513"/>
      <c r="AP2513"/>
      <c r="AQ2513"/>
      <c r="AR2513"/>
      <c r="AS2513"/>
      <c r="AT2513"/>
      <c r="AU2513"/>
      <c r="AV2513"/>
      <c r="AW2513"/>
      <c r="AX2513"/>
      <c r="AY2513"/>
      <c r="AZ2513"/>
      <c r="BA2513"/>
      <c r="BB2513"/>
      <c r="BC2513"/>
      <c r="BD2513"/>
      <c r="BE2513"/>
      <c r="BF2513"/>
      <c r="BG2513"/>
      <c r="BH2513"/>
      <c r="BI2513"/>
      <c r="BJ2513"/>
      <c r="BK2513"/>
      <c r="BL2513"/>
      <c r="BM2513"/>
      <c r="BN2513"/>
      <c r="BO2513"/>
    </row>
    <row r="2514" spans="1:67" ht="15" x14ac:dyDescent="0.25">
      <c r="A2514" s="245" t="s">
        <v>4831</v>
      </c>
      <c r="B2514" s="245" t="s">
        <v>4830</v>
      </c>
      <c r="C2514" s="245" t="s">
        <v>4954</v>
      </c>
      <c r="D2514" s="245" t="s">
        <v>4953</v>
      </c>
      <c r="E2514" s="246" t="s">
        <v>44</v>
      </c>
      <c r="F2514" s="245" t="s">
        <v>44</v>
      </c>
      <c r="G2514" s="245" t="s">
        <v>4986</v>
      </c>
      <c r="H2514" s="245" t="s">
        <v>17684</v>
      </c>
      <c r="I2514" s="245" t="s">
        <v>12</v>
      </c>
      <c r="J2514" s="245" t="s">
        <v>59</v>
      </c>
      <c r="K2514" s="246" t="s">
        <v>23843</v>
      </c>
      <c r="L2514" s="245" t="s">
        <v>568</v>
      </c>
      <c r="M2514"/>
      <c r="N2514"/>
      <c r="O2514"/>
      <c r="P2514"/>
      <c r="Q2514"/>
      <c r="R2514"/>
      <c r="S2514"/>
      <c r="T2514"/>
      <c r="U2514"/>
      <c r="V2514"/>
      <c r="W2514"/>
      <c r="X2514"/>
      <c r="Y2514"/>
      <c r="Z2514"/>
      <c r="AA2514"/>
      <c r="AB2514"/>
      <c r="AC2514"/>
      <c r="AD2514"/>
      <c r="AE2514"/>
      <c r="AF2514"/>
      <c r="AG2514"/>
      <c r="AH2514"/>
      <c r="AI2514"/>
      <c r="AJ2514"/>
      <c r="AK2514"/>
      <c r="AL2514"/>
      <c r="AM2514"/>
      <c r="AN2514"/>
      <c r="AO2514"/>
      <c r="AP2514"/>
      <c r="AQ2514"/>
      <c r="AR2514"/>
      <c r="AS2514"/>
      <c r="AT2514"/>
      <c r="AU2514"/>
      <c r="AV2514"/>
      <c r="AW2514"/>
      <c r="AX2514"/>
      <c r="AY2514"/>
      <c r="AZ2514"/>
      <c r="BA2514"/>
      <c r="BB2514"/>
      <c r="BC2514"/>
      <c r="BD2514"/>
      <c r="BE2514"/>
      <c r="BF2514"/>
      <c r="BG2514"/>
      <c r="BH2514"/>
      <c r="BI2514"/>
      <c r="BJ2514"/>
      <c r="BK2514"/>
      <c r="BL2514"/>
      <c r="BM2514"/>
      <c r="BN2514"/>
      <c r="BO2514"/>
    </row>
    <row r="2515" spans="1:67" ht="15" x14ac:dyDescent="0.25">
      <c r="A2515" s="245" t="s">
        <v>4831</v>
      </c>
      <c r="B2515" s="245" t="s">
        <v>4830</v>
      </c>
      <c r="C2515" s="245" t="s">
        <v>4954</v>
      </c>
      <c r="D2515" s="245" t="s">
        <v>4953</v>
      </c>
      <c r="E2515" s="246" t="s">
        <v>44</v>
      </c>
      <c r="F2515" s="245" t="s">
        <v>44</v>
      </c>
      <c r="G2515" s="245" t="s">
        <v>4985</v>
      </c>
      <c r="H2515" s="245" t="s">
        <v>17686</v>
      </c>
      <c r="I2515" s="245" t="s">
        <v>12</v>
      </c>
      <c r="J2515" s="245" t="s">
        <v>59</v>
      </c>
      <c r="K2515" s="246" t="s">
        <v>23844</v>
      </c>
      <c r="L2515" s="245" t="s">
        <v>568</v>
      </c>
      <c r="M2515"/>
      <c r="N2515"/>
      <c r="O2515"/>
      <c r="P2515"/>
      <c r="Q2515"/>
      <c r="R2515"/>
      <c r="S2515"/>
      <c r="T2515"/>
      <c r="U2515"/>
      <c r="V2515"/>
      <c r="W2515"/>
      <c r="X2515"/>
      <c r="Y2515"/>
      <c r="Z2515"/>
      <c r="AA2515"/>
      <c r="AB2515"/>
      <c r="AC2515"/>
      <c r="AD2515"/>
      <c r="AE2515"/>
      <c r="AF2515"/>
      <c r="AG2515"/>
      <c r="AH2515"/>
      <c r="AI2515"/>
      <c r="AJ2515"/>
      <c r="AK2515"/>
      <c r="AL2515"/>
      <c r="AM2515"/>
      <c r="AN2515"/>
      <c r="AO2515"/>
      <c r="AP2515"/>
      <c r="AQ2515"/>
      <c r="AR2515"/>
      <c r="AS2515"/>
      <c r="AT2515"/>
      <c r="AU2515"/>
      <c r="AV2515"/>
      <c r="AW2515"/>
      <c r="AX2515"/>
      <c r="AY2515"/>
      <c r="AZ2515"/>
      <c r="BA2515"/>
      <c r="BB2515"/>
      <c r="BC2515"/>
      <c r="BD2515"/>
      <c r="BE2515"/>
      <c r="BF2515"/>
      <c r="BG2515"/>
      <c r="BH2515"/>
      <c r="BI2515"/>
      <c r="BJ2515"/>
      <c r="BK2515"/>
      <c r="BL2515"/>
      <c r="BM2515"/>
      <c r="BN2515"/>
      <c r="BO2515"/>
    </row>
    <row r="2516" spans="1:67" ht="15" x14ac:dyDescent="0.25">
      <c r="A2516" s="245" t="s">
        <v>4831</v>
      </c>
      <c r="B2516" s="245" t="s">
        <v>4830</v>
      </c>
      <c r="C2516" s="245" t="s">
        <v>4954</v>
      </c>
      <c r="D2516" s="245" t="s">
        <v>4953</v>
      </c>
      <c r="E2516" s="246" t="s">
        <v>44</v>
      </c>
      <c r="F2516" s="245" t="s">
        <v>44</v>
      </c>
      <c r="G2516" s="245" t="s">
        <v>4984</v>
      </c>
      <c r="H2516" s="245" t="s">
        <v>17688</v>
      </c>
      <c r="I2516" s="245" t="s">
        <v>12</v>
      </c>
      <c r="J2516" s="245" t="s">
        <v>59</v>
      </c>
      <c r="K2516" s="246" t="s">
        <v>23845</v>
      </c>
      <c r="L2516" s="245" t="s">
        <v>568</v>
      </c>
      <c r="M2516"/>
      <c r="N2516"/>
      <c r="O2516"/>
      <c r="P2516"/>
      <c r="Q2516"/>
      <c r="R2516"/>
      <c r="S2516"/>
      <c r="T2516"/>
      <c r="U2516"/>
      <c r="V2516"/>
      <c r="W2516"/>
      <c r="X2516"/>
      <c r="Y2516"/>
      <c r="Z2516"/>
      <c r="AA2516"/>
      <c r="AB2516"/>
      <c r="AC2516"/>
      <c r="AD2516"/>
      <c r="AE2516"/>
      <c r="AF2516"/>
      <c r="AG2516"/>
      <c r="AH2516"/>
      <c r="AI2516"/>
      <c r="AJ2516"/>
      <c r="AK2516"/>
      <c r="AL2516"/>
      <c r="AM2516"/>
      <c r="AN2516"/>
      <c r="AO2516"/>
      <c r="AP2516"/>
      <c r="AQ2516"/>
      <c r="AR2516"/>
      <c r="AS2516"/>
      <c r="AT2516"/>
      <c r="AU2516"/>
      <c r="AV2516"/>
      <c r="AW2516"/>
      <c r="AX2516"/>
      <c r="AY2516"/>
      <c r="AZ2516"/>
      <c r="BA2516"/>
      <c r="BB2516"/>
      <c r="BC2516"/>
      <c r="BD2516"/>
      <c r="BE2516"/>
      <c r="BF2516"/>
      <c r="BG2516"/>
      <c r="BH2516"/>
      <c r="BI2516"/>
      <c r="BJ2516"/>
      <c r="BK2516"/>
      <c r="BL2516"/>
      <c r="BM2516"/>
      <c r="BN2516"/>
      <c r="BO2516"/>
    </row>
    <row r="2517" spans="1:67" ht="15" x14ac:dyDescent="0.25">
      <c r="A2517" s="245" t="s">
        <v>4831</v>
      </c>
      <c r="B2517" s="245" t="s">
        <v>4830</v>
      </c>
      <c r="C2517" s="245" t="s">
        <v>4954</v>
      </c>
      <c r="D2517" s="245" t="s">
        <v>4953</v>
      </c>
      <c r="E2517" s="246" t="s">
        <v>44</v>
      </c>
      <c r="F2517" s="245" t="s">
        <v>44</v>
      </c>
      <c r="G2517" s="245" t="s">
        <v>4983</v>
      </c>
      <c r="H2517" s="245" t="s">
        <v>17689</v>
      </c>
      <c r="I2517" s="245" t="s">
        <v>12</v>
      </c>
      <c r="J2517" s="245" t="s">
        <v>59</v>
      </c>
      <c r="K2517" s="246" t="s">
        <v>23846</v>
      </c>
      <c r="L2517" s="245" t="s">
        <v>568</v>
      </c>
      <c r="M2517"/>
      <c r="N2517"/>
      <c r="O2517"/>
      <c r="P2517"/>
      <c r="Q2517"/>
      <c r="R2517"/>
      <c r="S2517"/>
      <c r="T2517"/>
      <c r="U2517"/>
      <c r="V2517"/>
      <c r="W2517"/>
      <c r="X2517"/>
      <c r="Y2517"/>
      <c r="Z2517"/>
      <c r="AA2517"/>
      <c r="AB2517"/>
      <c r="AC2517"/>
      <c r="AD2517"/>
      <c r="AE2517"/>
      <c r="AF2517"/>
      <c r="AG2517"/>
      <c r="AH2517"/>
      <c r="AI2517"/>
      <c r="AJ2517"/>
      <c r="AK2517"/>
      <c r="AL2517"/>
      <c r="AM2517"/>
      <c r="AN2517"/>
      <c r="AO2517"/>
      <c r="AP2517"/>
      <c r="AQ2517"/>
      <c r="AR2517"/>
      <c r="AS2517"/>
      <c r="AT2517"/>
      <c r="AU2517"/>
      <c r="AV2517"/>
      <c r="AW2517"/>
      <c r="AX2517"/>
      <c r="AY2517"/>
      <c r="AZ2517"/>
      <c r="BA2517"/>
      <c r="BB2517"/>
      <c r="BC2517"/>
      <c r="BD2517"/>
      <c r="BE2517"/>
      <c r="BF2517"/>
      <c r="BG2517"/>
      <c r="BH2517"/>
      <c r="BI2517"/>
      <c r="BJ2517"/>
      <c r="BK2517"/>
      <c r="BL2517"/>
      <c r="BM2517"/>
      <c r="BN2517"/>
      <c r="BO2517"/>
    </row>
    <row r="2518" spans="1:67" ht="15" x14ac:dyDescent="0.25">
      <c r="A2518" s="245" t="s">
        <v>4831</v>
      </c>
      <c r="B2518" s="245" t="s">
        <v>4830</v>
      </c>
      <c r="C2518" s="245" t="s">
        <v>4954</v>
      </c>
      <c r="D2518" s="245" t="s">
        <v>4953</v>
      </c>
      <c r="E2518" s="246" t="s">
        <v>44</v>
      </c>
      <c r="F2518" s="245" t="s">
        <v>44</v>
      </c>
      <c r="G2518" s="245" t="s">
        <v>4982</v>
      </c>
      <c r="H2518" s="245" t="s">
        <v>17691</v>
      </c>
      <c r="I2518" s="245" t="s">
        <v>12</v>
      </c>
      <c r="J2518" s="245" t="s">
        <v>59</v>
      </c>
      <c r="K2518" s="246" t="s">
        <v>23847</v>
      </c>
      <c r="L2518" s="245" t="s">
        <v>568</v>
      </c>
      <c r="M2518"/>
      <c r="N2518"/>
      <c r="O2518"/>
      <c r="P2518"/>
      <c r="Q2518"/>
      <c r="R2518"/>
      <c r="S2518"/>
      <c r="T2518"/>
      <c r="U2518"/>
      <c r="V2518"/>
      <c r="W2518"/>
      <c r="X2518"/>
      <c r="Y2518"/>
      <c r="Z2518"/>
      <c r="AA2518"/>
      <c r="AB2518"/>
      <c r="AC2518"/>
      <c r="AD2518"/>
      <c r="AE2518"/>
      <c r="AF2518"/>
      <c r="AG2518"/>
      <c r="AH2518"/>
      <c r="AI2518"/>
      <c r="AJ2518"/>
      <c r="AK2518"/>
      <c r="AL2518"/>
      <c r="AM2518"/>
      <c r="AN2518"/>
      <c r="AO2518"/>
      <c r="AP2518"/>
      <c r="AQ2518"/>
      <c r="AR2518"/>
      <c r="AS2518"/>
      <c r="AT2518"/>
      <c r="AU2518"/>
      <c r="AV2518"/>
      <c r="AW2518"/>
      <c r="AX2518"/>
      <c r="AY2518"/>
      <c r="AZ2518"/>
      <c r="BA2518"/>
      <c r="BB2518"/>
      <c r="BC2518"/>
      <c r="BD2518"/>
      <c r="BE2518"/>
      <c r="BF2518"/>
      <c r="BG2518"/>
      <c r="BH2518"/>
      <c r="BI2518"/>
      <c r="BJ2518"/>
      <c r="BK2518"/>
      <c r="BL2518"/>
      <c r="BM2518"/>
      <c r="BN2518"/>
      <c r="BO2518"/>
    </row>
    <row r="2519" spans="1:67" ht="15" x14ac:dyDescent="0.25">
      <c r="A2519" s="245" t="s">
        <v>4831</v>
      </c>
      <c r="B2519" s="245" t="s">
        <v>4830</v>
      </c>
      <c r="C2519" s="245" t="s">
        <v>4954</v>
      </c>
      <c r="D2519" s="245" t="s">
        <v>4953</v>
      </c>
      <c r="E2519" s="246" t="s">
        <v>44</v>
      </c>
      <c r="F2519" s="245" t="s">
        <v>44</v>
      </c>
      <c r="G2519" s="245" t="s">
        <v>4981</v>
      </c>
      <c r="H2519" s="245" t="s">
        <v>17693</v>
      </c>
      <c r="I2519" s="245" t="s">
        <v>12</v>
      </c>
      <c r="J2519" s="245" t="s">
        <v>59</v>
      </c>
      <c r="K2519" s="246" t="s">
        <v>23848</v>
      </c>
      <c r="L2519" s="245" t="s">
        <v>568</v>
      </c>
      <c r="M2519"/>
      <c r="N2519"/>
      <c r="O2519"/>
      <c r="P2519"/>
      <c r="Q2519"/>
      <c r="R2519"/>
      <c r="S2519"/>
      <c r="T2519"/>
      <c r="U2519"/>
      <c r="V2519"/>
      <c r="W2519"/>
      <c r="X2519"/>
      <c r="Y2519"/>
      <c r="Z2519"/>
      <c r="AA2519"/>
      <c r="AB2519"/>
      <c r="AC2519"/>
      <c r="AD2519"/>
      <c r="AE2519"/>
      <c r="AF2519"/>
      <c r="AG2519"/>
      <c r="AH2519"/>
      <c r="AI2519"/>
      <c r="AJ2519"/>
      <c r="AK2519"/>
      <c r="AL2519"/>
      <c r="AM2519"/>
      <c r="AN2519"/>
      <c r="AO2519"/>
      <c r="AP2519"/>
      <c r="AQ2519"/>
      <c r="AR2519"/>
      <c r="AS2519"/>
      <c r="AT2519"/>
      <c r="AU2519"/>
      <c r="AV2519"/>
      <c r="AW2519"/>
      <c r="AX2519"/>
      <c r="AY2519"/>
      <c r="AZ2519"/>
      <c r="BA2519"/>
      <c r="BB2519"/>
      <c r="BC2519"/>
      <c r="BD2519"/>
      <c r="BE2519"/>
      <c r="BF2519"/>
      <c r="BG2519"/>
      <c r="BH2519"/>
      <c r="BI2519"/>
      <c r="BJ2519"/>
      <c r="BK2519"/>
      <c r="BL2519"/>
      <c r="BM2519"/>
      <c r="BN2519"/>
      <c r="BO2519"/>
    </row>
    <row r="2520" spans="1:67" ht="15" x14ac:dyDescent="0.25">
      <c r="A2520" s="245" t="s">
        <v>4831</v>
      </c>
      <c r="B2520" s="245" t="s">
        <v>4830</v>
      </c>
      <c r="C2520" s="245" t="s">
        <v>4954</v>
      </c>
      <c r="D2520" s="245" t="s">
        <v>4953</v>
      </c>
      <c r="E2520" s="246" t="s">
        <v>44</v>
      </c>
      <c r="F2520" s="245" t="s">
        <v>44</v>
      </c>
      <c r="G2520" s="245" t="s">
        <v>4980</v>
      </c>
      <c r="H2520" s="245" t="s">
        <v>17695</v>
      </c>
      <c r="I2520" s="245" t="s">
        <v>12</v>
      </c>
      <c r="J2520" s="245" t="s">
        <v>59</v>
      </c>
      <c r="K2520" s="246" t="s">
        <v>23849</v>
      </c>
      <c r="L2520" s="245" t="s">
        <v>568</v>
      </c>
      <c r="M2520"/>
      <c r="N2520"/>
      <c r="O2520"/>
      <c r="P2520"/>
      <c r="Q2520"/>
      <c r="R2520"/>
      <c r="S2520"/>
      <c r="T2520"/>
      <c r="U2520"/>
      <c r="V2520"/>
      <c r="W2520"/>
      <c r="X2520"/>
      <c r="Y2520"/>
      <c r="Z2520"/>
      <c r="AA2520"/>
      <c r="AB2520"/>
      <c r="AC2520"/>
      <c r="AD2520"/>
      <c r="AE2520"/>
      <c r="AF2520"/>
      <c r="AG2520"/>
      <c r="AH2520"/>
      <c r="AI2520"/>
      <c r="AJ2520"/>
      <c r="AK2520"/>
      <c r="AL2520"/>
      <c r="AM2520"/>
      <c r="AN2520"/>
      <c r="AO2520"/>
      <c r="AP2520"/>
      <c r="AQ2520"/>
      <c r="AR2520"/>
      <c r="AS2520"/>
      <c r="AT2520"/>
      <c r="AU2520"/>
      <c r="AV2520"/>
      <c r="AW2520"/>
      <c r="AX2520"/>
      <c r="AY2520"/>
      <c r="AZ2520"/>
      <c r="BA2520"/>
      <c r="BB2520"/>
      <c r="BC2520"/>
      <c r="BD2520"/>
      <c r="BE2520"/>
      <c r="BF2520"/>
      <c r="BG2520"/>
      <c r="BH2520"/>
      <c r="BI2520"/>
      <c r="BJ2520"/>
      <c r="BK2520"/>
      <c r="BL2520"/>
      <c r="BM2520"/>
      <c r="BN2520"/>
      <c r="BO2520"/>
    </row>
    <row r="2521" spans="1:67" ht="15" x14ac:dyDescent="0.25">
      <c r="A2521" s="245" t="s">
        <v>4831</v>
      </c>
      <c r="B2521" s="245" t="s">
        <v>4830</v>
      </c>
      <c r="C2521" s="245" t="s">
        <v>4954</v>
      </c>
      <c r="D2521" s="245" t="s">
        <v>4953</v>
      </c>
      <c r="E2521" s="246" t="s">
        <v>44</v>
      </c>
      <c r="F2521" s="245" t="s">
        <v>44</v>
      </c>
      <c r="G2521" s="245" t="s">
        <v>4979</v>
      </c>
      <c r="H2521" s="245" t="s">
        <v>17697</v>
      </c>
      <c r="I2521" s="245" t="s">
        <v>12</v>
      </c>
      <c r="J2521" s="245" t="s">
        <v>59</v>
      </c>
      <c r="K2521" s="246" t="s">
        <v>23850</v>
      </c>
      <c r="L2521" s="245" t="s">
        <v>568</v>
      </c>
      <c r="M2521"/>
      <c r="N2521"/>
      <c r="O2521"/>
      <c r="P2521"/>
      <c r="Q2521"/>
      <c r="R2521"/>
      <c r="S2521"/>
      <c r="T2521"/>
      <c r="U2521"/>
      <c r="V2521"/>
      <c r="W2521"/>
      <c r="X2521"/>
      <c r="Y2521"/>
      <c r="Z2521"/>
      <c r="AA2521"/>
      <c r="AB2521"/>
      <c r="AC2521"/>
      <c r="AD2521"/>
      <c r="AE2521"/>
      <c r="AF2521"/>
      <c r="AG2521"/>
      <c r="AH2521"/>
      <c r="AI2521"/>
      <c r="AJ2521"/>
      <c r="AK2521"/>
      <c r="AL2521"/>
      <c r="AM2521"/>
      <c r="AN2521"/>
      <c r="AO2521"/>
      <c r="AP2521"/>
      <c r="AQ2521"/>
      <c r="AR2521"/>
      <c r="AS2521"/>
      <c r="AT2521"/>
      <c r="AU2521"/>
      <c r="AV2521"/>
      <c r="AW2521"/>
      <c r="AX2521"/>
      <c r="AY2521"/>
      <c r="AZ2521"/>
      <c r="BA2521"/>
      <c r="BB2521"/>
      <c r="BC2521"/>
      <c r="BD2521"/>
      <c r="BE2521"/>
      <c r="BF2521"/>
      <c r="BG2521"/>
      <c r="BH2521"/>
      <c r="BI2521"/>
      <c r="BJ2521"/>
      <c r="BK2521"/>
      <c r="BL2521"/>
      <c r="BM2521"/>
      <c r="BN2521"/>
      <c r="BO2521"/>
    </row>
    <row r="2522" spans="1:67" ht="15" x14ac:dyDescent="0.25">
      <c r="A2522" s="245" t="s">
        <v>4831</v>
      </c>
      <c r="B2522" s="245" t="s">
        <v>4830</v>
      </c>
      <c r="C2522" s="245" t="s">
        <v>4954</v>
      </c>
      <c r="D2522" s="245" t="s">
        <v>4953</v>
      </c>
      <c r="E2522" s="246" t="s">
        <v>44</v>
      </c>
      <c r="F2522" s="245" t="s">
        <v>44</v>
      </c>
      <c r="G2522" s="245" t="s">
        <v>4978</v>
      </c>
      <c r="H2522" s="245" t="s">
        <v>17699</v>
      </c>
      <c r="I2522" s="245" t="s">
        <v>12</v>
      </c>
      <c r="J2522" s="245" t="s">
        <v>59</v>
      </c>
      <c r="K2522" s="246" t="s">
        <v>23851</v>
      </c>
      <c r="L2522" s="245" t="s">
        <v>568</v>
      </c>
      <c r="M2522"/>
      <c r="N2522"/>
      <c r="O2522"/>
      <c r="P2522"/>
      <c r="Q2522"/>
      <c r="R2522"/>
      <c r="S2522"/>
      <c r="T2522"/>
      <c r="U2522"/>
      <c r="V2522"/>
      <c r="W2522"/>
      <c r="X2522"/>
      <c r="Y2522"/>
      <c r="Z2522"/>
      <c r="AA2522"/>
      <c r="AB2522"/>
      <c r="AC2522"/>
      <c r="AD2522"/>
      <c r="AE2522"/>
      <c r="AF2522"/>
      <c r="AG2522"/>
      <c r="AH2522"/>
      <c r="AI2522"/>
      <c r="AJ2522"/>
      <c r="AK2522"/>
      <c r="AL2522"/>
      <c r="AM2522"/>
      <c r="AN2522"/>
      <c r="AO2522"/>
      <c r="AP2522"/>
      <c r="AQ2522"/>
      <c r="AR2522"/>
      <c r="AS2522"/>
      <c r="AT2522"/>
      <c r="AU2522"/>
      <c r="AV2522"/>
      <c r="AW2522"/>
      <c r="AX2522"/>
      <c r="AY2522"/>
      <c r="AZ2522"/>
      <c r="BA2522"/>
      <c r="BB2522"/>
      <c r="BC2522"/>
      <c r="BD2522"/>
      <c r="BE2522"/>
      <c r="BF2522"/>
      <c r="BG2522"/>
      <c r="BH2522"/>
      <c r="BI2522"/>
      <c r="BJ2522"/>
      <c r="BK2522"/>
      <c r="BL2522"/>
      <c r="BM2522"/>
      <c r="BN2522"/>
      <c r="BO2522"/>
    </row>
    <row r="2523" spans="1:67" ht="15" x14ac:dyDescent="0.25">
      <c r="A2523" s="245" t="s">
        <v>4831</v>
      </c>
      <c r="B2523" s="245" t="s">
        <v>4830</v>
      </c>
      <c r="C2523" s="245" t="s">
        <v>4954</v>
      </c>
      <c r="D2523" s="245" t="s">
        <v>4953</v>
      </c>
      <c r="E2523" s="246" t="s">
        <v>44</v>
      </c>
      <c r="F2523" s="245" t="s">
        <v>44</v>
      </c>
      <c r="G2523" s="245" t="s">
        <v>4977</v>
      </c>
      <c r="H2523" s="245" t="s">
        <v>17701</v>
      </c>
      <c r="I2523" s="245" t="s">
        <v>12</v>
      </c>
      <c r="J2523" s="245" t="s">
        <v>59</v>
      </c>
      <c r="K2523" s="246" t="s">
        <v>23852</v>
      </c>
      <c r="L2523" s="245" t="s">
        <v>568</v>
      </c>
      <c r="M2523"/>
      <c r="N2523"/>
      <c r="O2523"/>
      <c r="P2523"/>
      <c r="Q2523"/>
      <c r="R2523"/>
      <c r="S2523"/>
      <c r="T2523"/>
      <c r="U2523"/>
      <c r="V2523"/>
      <c r="W2523"/>
      <c r="X2523"/>
      <c r="Y2523"/>
      <c r="Z2523"/>
      <c r="AA2523"/>
      <c r="AB2523"/>
      <c r="AC2523"/>
      <c r="AD2523"/>
      <c r="AE2523"/>
      <c r="AF2523"/>
      <c r="AG2523"/>
      <c r="AH2523"/>
      <c r="AI2523"/>
      <c r="AJ2523"/>
      <c r="AK2523"/>
      <c r="AL2523"/>
      <c r="AM2523"/>
      <c r="AN2523"/>
      <c r="AO2523"/>
      <c r="AP2523"/>
      <c r="AQ2523"/>
      <c r="AR2523"/>
      <c r="AS2523"/>
      <c r="AT2523"/>
      <c r="AU2523"/>
      <c r="AV2523"/>
      <c r="AW2523"/>
      <c r="AX2523"/>
      <c r="AY2523"/>
      <c r="AZ2523"/>
      <c r="BA2523"/>
      <c r="BB2523"/>
      <c r="BC2523"/>
      <c r="BD2523"/>
      <c r="BE2523"/>
      <c r="BF2523"/>
      <c r="BG2523"/>
      <c r="BH2523"/>
      <c r="BI2523"/>
      <c r="BJ2523"/>
      <c r="BK2523"/>
      <c r="BL2523"/>
      <c r="BM2523"/>
      <c r="BN2523"/>
      <c r="BO2523"/>
    </row>
    <row r="2524" spans="1:67" ht="15" x14ac:dyDescent="0.25">
      <c r="A2524" s="245" t="s">
        <v>4831</v>
      </c>
      <c r="B2524" s="245" t="s">
        <v>4830</v>
      </c>
      <c r="C2524" s="245" t="s">
        <v>4954</v>
      </c>
      <c r="D2524" s="245" t="s">
        <v>4953</v>
      </c>
      <c r="E2524" s="246" t="s">
        <v>44</v>
      </c>
      <c r="F2524" s="245" t="s">
        <v>44</v>
      </c>
      <c r="G2524" s="245" t="s">
        <v>4976</v>
      </c>
      <c r="H2524" s="245" t="s">
        <v>11755</v>
      </c>
      <c r="I2524" s="245" t="s">
        <v>12</v>
      </c>
      <c r="J2524" s="245" t="s">
        <v>59</v>
      </c>
      <c r="K2524" s="246" t="s">
        <v>23853</v>
      </c>
      <c r="L2524" s="245" t="s">
        <v>568</v>
      </c>
      <c r="M2524"/>
      <c r="N2524"/>
      <c r="O2524"/>
      <c r="P2524"/>
      <c r="Q2524"/>
      <c r="R2524"/>
      <c r="S2524"/>
      <c r="T2524"/>
      <c r="U2524"/>
      <c r="V2524"/>
      <c r="W2524"/>
      <c r="X2524"/>
      <c r="Y2524"/>
      <c r="Z2524"/>
      <c r="AA2524"/>
      <c r="AB2524"/>
      <c r="AC2524"/>
      <c r="AD2524"/>
      <c r="AE2524"/>
      <c r="AF2524"/>
      <c r="AG2524"/>
      <c r="AH2524"/>
      <c r="AI2524"/>
      <c r="AJ2524"/>
      <c r="AK2524"/>
      <c r="AL2524"/>
      <c r="AM2524"/>
      <c r="AN2524"/>
      <c r="AO2524"/>
      <c r="AP2524"/>
      <c r="AQ2524"/>
      <c r="AR2524"/>
      <c r="AS2524"/>
      <c r="AT2524"/>
      <c r="AU2524"/>
      <c r="AV2524"/>
      <c r="AW2524"/>
      <c r="AX2524"/>
      <c r="AY2524"/>
      <c r="AZ2524"/>
      <c r="BA2524"/>
      <c r="BB2524"/>
      <c r="BC2524"/>
      <c r="BD2524"/>
      <c r="BE2524"/>
      <c r="BF2524"/>
      <c r="BG2524"/>
      <c r="BH2524"/>
      <c r="BI2524"/>
      <c r="BJ2524"/>
      <c r="BK2524"/>
      <c r="BL2524"/>
      <c r="BM2524"/>
      <c r="BN2524"/>
      <c r="BO2524"/>
    </row>
    <row r="2525" spans="1:67" ht="15" x14ac:dyDescent="0.25">
      <c r="A2525" s="245" t="s">
        <v>4831</v>
      </c>
      <c r="B2525" s="245" t="s">
        <v>4830</v>
      </c>
      <c r="C2525" s="245" t="s">
        <v>4954</v>
      </c>
      <c r="D2525" s="245" t="s">
        <v>4953</v>
      </c>
      <c r="E2525" s="246" t="s">
        <v>44</v>
      </c>
      <c r="F2525" s="245" t="s">
        <v>44</v>
      </c>
      <c r="G2525" s="245" t="s">
        <v>4975</v>
      </c>
      <c r="H2525" s="245" t="s">
        <v>11756</v>
      </c>
      <c r="I2525" s="245" t="s">
        <v>12</v>
      </c>
      <c r="J2525" s="245" t="s">
        <v>59</v>
      </c>
      <c r="K2525" s="246" t="s">
        <v>23854</v>
      </c>
      <c r="L2525" s="245" t="s">
        <v>568</v>
      </c>
      <c r="M2525"/>
      <c r="N2525"/>
      <c r="O2525"/>
      <c r="P2525"/>
      <c r="Q2525"/>
      <c r="R2525"/>
      <c r="S2525"/>
      <c r="T2525"/>
      <c r="U2525"/>
      <c r="V2525"/>
      <c r="W2525"/>
      <c r="X2525"/>
      <c r="Y2525"/>
      <c r="Z2525"/>
      <c r="AA2525"/>
      <c r="AB2525"/>
      <c r="AC2525"/>
      <c r="AD2525"/>
      <c r="AE2525"/>
      <c r="AF2525"/>
      <c r="AG2525"/>
      <c r="AH2525"/>
      <c r="AI2525"/>
      <c r="AJ2525"/>
      <c r="AK2525"/>
      <c r="AL2525"/>
      <c r="AM2525"/>
      <c r="AN2525"/>
      <c r="AO2525"/>
      <c r="AP2525"/>
      <c r="AQ2525"/>
      <c r="AR2525"/>
      <c r="AS2525"/>
      <c r="AT2525"/>
      <c r="AU2525"/>
      <c r="AV2525"/>
      <c r="AW2525"/>
      <c r="AX2525"/>
      <c r="AY2525"/>
      <c r="AZ2525"/>
      <c r="BA2525"/>
      <c r="BB2525"/>
      <c r="BC2525"/>
      <c r="BD2525"/>
      <c r="BE2525"/>
      <c r="BF2525"/>
      <c r="BG2525"/>
      <c r="BH2525"/>
      <c r="BI2525"/>
      <c r="BJ2525"/>
      <c r="BK2525"/>
      <c r="BL2525"/>
      <c r="BM2525"/>
      <c r="BN2525"/>
      <c r="BO2525"/>
    </row>
    <row r="2526" spans="1:67" ht="15" x14ac:dyDescent="0.25">
      <c r="A2526" s="245" t="s">
        <v>4831</v>
      </c>
      <c r="B2526" s="245" t="s">
        <v>4830</v>
      </c>
      <c r="C2526" s="245" t="s">
        <v>4954</v>
      </c>
      <c r="D2526" s="245" t="s">
        <v>4953</v>
      </c>
      <c r="E2526" s="246" t="s">
        <v>44</v>
      </c>
      <c r="F2526" s="245" t="s">
        <v>44</v>
      </c>
      <c r="G2526" s="245" t="s">
        <v>4974</v>
      </c>
      <c r="H2526" s="245" t="s">
        <v>11757</v>
      </c>
      <c r="I2526" s="245" t="s">
        <v>12</v>
      </c>
      <c r="J2526" s="245" t="s">
        <v>59</v>
      </c>
      <c r="K2526" s="246" t="s">
        <v>23855</v>
      </c>
      <c r="L2526" s="245" t="s">
        <v>568</v>
      </c>
      <c r="M2526"/>
      <c r="N2526"/>
      <c r="O2526"/>
      <c r="P2526"/>
      <c r="Q2526"/>
      <c r="R2526"/>
      <c r="S2526"/>
      <c r="T2526"/>
      <c r="U2526"/>
      <c r="V2526"/>
      <c r="W2526"/>
      <c r="X2526"/>
      <c r="Y2526"/>
      <c r="Z2526"/>
      <c r="AA2526"/>
      <c r="AB2526"/>
      <c r="AC2526"/>
      <c r="AD2526"/>
      <c r="AE2526"/>
      <c r="AF2526"/>
      <c r="AG2526"/>
      <c r="AH2526"/>
      <c r="AI2526"/>
      <c r="AJ2526"/>
      <c r="AK2526"/>
      <c r="AL2526"/>
      <c r="AM2526"/>
      <c r="AN2526"/>
      <c r="AO2526"/>
      <c r="AP2526"/>
      <c r="AQ2526"/>
      <c r="AR2526"/>
      <c r="AS2526"/>
      <c r="AT2526"/>
      <c r="AU2526"/>
      <c r="AV2526"/>
      <c r="AW2526"/>
      <c r="AX2526"/>
      <c r="AY2526"/>
      <c r="AZ2526"/>
      <c r="BA2526"/>
      <c r="BB2526"/>
      <c r="BC2526"/>
      <c r="BD2526"/>
      <c r="BE2526"/>
      <c r="BF2526"/>
      <c r="BG2526"/>
      <c r="BH2526"/>
      <c r="BI2526"/>
      <c r="BJ2526"/>
      <c r="BK2526"/>
      <c r="BL2526"/>
      <c r="BM2526"/>
      <c r="BN2526"/>
      <c r="BO2526"/>
    </row>
    <row r="2527" spans="1:67" ht="15" x14ac:dyDescent="0.25">
      <c r="A2527" s="245" t="s">
        <v>4831</v>
      </c>
      <c r="B2527" s="245" t="s">
        <v>4830</v>
      </c>
      <c r="C2527" s="245" t="s">
        <v>4954</v>
      </c>
      <c r="D2527" s="245" t="s">
        <v>4953</v>
      </c>
      <c r="E2527" s="246" t="s">
        <v>44</v>
      </c>
      <c r="F2527" s="245" t="s">
        <v>44</v>
      </c>
      <c r="G2527" s="245" t="s">
        <v>4973</v>
      </c>
      <c r="H2527" s="245" t="s">
        <v>11758</v>
      </c>
      <c r="I2527" s="245" t="s">
        <v>12</v>
      </c>
      <c r="J2527" s="245" t="s">
        <v>59</v>
      </c>
      <c r="K2527" s="246" t="s">
        <v>23856</v>
      </c>
      <c r="L2527" s="245" t="s">
        <v>568</v>
      </c>
      <c r="M2527"/>
      <c r="N2527"/>
      <c r="O2527"/>
      <c r="P2527"/>
      <c r="Q2527"/>
      <c r="R2527"/>
      <c r="S2527"/>
      <c r="T2527"/>
      <c r="U2527"/>
      <c r="V2527"/>
      <c r="W2527"/>
      <c r="X2527"/>
      <c r="Y2527"/>
      <c r="Z2527"/>
      <c r="AA2527"/>
      <c r="AB2527"/>
      <c r="AC2527"/>
      <c r="AD2527"/>
      <c r="AE2527"/>
      <c r="AF2527"/>
      <c r="AG2527"/>
      <c r="AH2527"/>
      <c r="AI2527"/>
      <c r="AJ2527"/>
      <c r="AK2527"/>
      <c r="AL2527"/>
      <c r="AM2527"/>
      <c r="AN2527"/>
      <c r="AO2527"/>
      <c r="AP2527"/>
      <c r="AQ2527"/>
      <c r="AR2527"/>
      <c r="AS2527"/>
      <c r="AT2527"/>
      <c r="AU2527"/>
      <c r="AV2527"/>
      <c r="AW2527"/>
      <c r="AX2527"/>
      <c r="AY2527"/>
      <c r="AZ2527"/>
      <c r="BA2527"/>
      <c r="BB2527"/>
      <c r="BC2527"/>
      <c r="BD2527"/>
      <c r="BE2527"/>
      <c r="BF2527"/>
      <c r="BG2527"/>
      <c r="BH2527"/>
      <c r="BI2527"/>
      <c r="BJ2527"/>
      <c r="BK2527"/>
      <c r="BL2527"/>
      <c r="BM2527"/>
      <c r="BN2527"/>
      <c r="BO2527"/>
    </row>
    <row r="2528" spans="1:67" ht="15" x14ac:dyDescent="0.25">
      <c r="A2528" s="245" t="s">
        <v>4831</v>
      </c>
      <c r="B2528" s="245" t="s">
        <v>4830</v>
      </c>
      <c r="C2528" s="245" t="s">
        <v>4954</v>
      </c>
      <c r="D2528" s="245" t="s">
        <v>4953</v>
      </c>
      <c r="E2528" s="246" t="s">
        <v>44</v>
      </c>
      <c r="F2528" s="245" t="s">
        <v>44</v>
      </c>
      <c r="G2528" s="245" t="s">
        <v>4972</v>
      </c>
      <c r="H2528" s="245" t="s">
        <v>11759</v>
      </c>
      <c r="I2528" s="245" t="s">
        <v>12</v>
      </c>
      <c r="J2528" s="245" t="s">
        <v>59</v>
      </c>
      <c r="K2528" s="246" t="s">
        <v>23857</v>
      </c>
      <c r="L2528" s="245" t="s">
        <v>568</v>
      </c>
      <c r="M2528"/>
      <c r="N2528"/>
      <c r="O2528"/>
      <c r="P2528"/>
      <c r="Q2528"/>
      <c r="R2528"/>
      <c r="S2528"/>
      <c r="T2528"/>
      <c r="U2528"/>
      <c r="V2528"/>
      <c r="W2528"/>
      <c r="X2528"/>
      <c r="Y2528"/>
      <c r="Z2528"/>
      <c r="AA2528"/>
      <c r="AB2528"/>
      <c r="AC2528"/>
      <c r="AD2528"/>
      <c r="AE2528"/>
      <c r="AF2528"/>
      <c r="AG2528"/>
      <c r="AH2528"/>
      <c r="AI2528"/>
      <c r="AJ2528"/>
      <c r="AK2528"/>
      <c r="AL2528"/>
      <c r="AM2528"/>
      <c r="AN2528"/>
      <c r="AO2528"/>
      <c r="AP2528"/>
      <c r="AQ2528"/>
      <c r="AR2528"/>
      <c r="AS2528"/>
      <c r="AT2528"/>
      <c r="AU2528"/>
      <c r="AV2528"/>
      <c r="AW2528"/>
      <c r="AX2528"/>
      <c r="AY2528"/>
      <c r="AZ2528"/>
      <c r="BA2528"/>
      <c r="BB2528"/>
      <c r="BC2528"/>
      <c r="BD2528"/>
      <c r="BE2528"/>
      <c r="BF2528"/>
      <c r="BG2528"/>
      <c r="BH2528"/>
      <c r="BI2528"/>
      <c r="BJ2528"/>
      <c r="BK2528"/>
      <c r="BL2528"/>
      <c r="BM2528"/>
      <c r="BN2528"/>
      <c r="BO2528"/>
    </row>
    <row r="2529" spans="1:67" ht="15" x14ac:dyDescent="0.25">
      <c r="A2529" s="245" t="s">
        <v>4831</v>
      </c>
      <c r="B2529" s="245" t="s">
        <v>4830</v>
      </c>
      <c r="C2529" s="245" t="s">
        <v>4954</v>
      </c>
      <c r="D2529" s="245" t="s">
        <v>4953</v>
      </c>
      <c r="E2529" s="246" t="s">
        <v>44</v>
      </c>
      <c r="F2529" s="245" t="s">
        <v>44</v>
      </c>
      <c r="G2529" s="245" t="s">
        <v>4971</v>
      </c>
      <c r="H2529" s="245" t="s">
        <v>11760</v>
      </c>
      <c r="I2529" s="245" t="s">
        <v>12</v>
      </c>
      <c r="J2529" s="245" t="s">
        <v>59</v>
      </c>
      <c r="K2529" s="246" t="s">
        <v>23858</v>
      </c>
      <c r="L2529" s="245" t="s">
        <v>568</v>
      </c>
      <c r="M2529"/>
      <c r="N2529"/>
      <c r="O2529"/>
      <c r="P2529"/>
      <c r="Q2529"/>
      <c r="R2529"/>
      <c r="S2529"/>
      <c r="T2529"/>
      <c r="U2529"/>
      <c r="V2529"/>
      <c r="W2529"/>
      <c r="X2529"/>
      <c r="Y2529"/>
      <c r="Z2529"/>
      <c r="AA2529"/>
      <c r="AB2529"/>
      <c r="AC2529"/>
      <c r="AD2529"/>
      <c r="AE2529"/>
      <c r="AF2529"/>
      <c r="AG2529"/>
      <c r="AH2529"/>
      <c r="AI2529"/>
      <c r="AJ2529"/>
      <c r="AK2529"/>
      <c r="AL2529"/>
      <c r="AM2529"/>
      <c r="AN2529"/>
      <c r="AO2529"/>
      <c r="AP2529"/>
      <c r="AQ2529"/>
      <c r="AR2529"/>
      <c r="AS2529"/>
      <c r="AT2529"/>
      <c r="AU2529"/>
      <c r="AV2529"/>
      <c r="AW2529"/>
      <c r="AX2529"/>
      <c r="AY2529"/>
      <c r="AZ2529"/>
      <c r="BA2529"/>
      <c r="BB2529"/>
      <c r="BC2529"/>
      <c r="BD2529"/>
      <c r="BE2529"/>
      <c r="BF2529"/>
      <c r="BG2529"/>
      <c r="BH2529"/>
      <c r="BI2529"/>
      <c r="BJ2529"/>
      <c r="BK2529"/>
      <c r="BL2529"/>
      <c r="BM2529"/>
      <c r="BN2529"/>
      <c r="BO2529"/>
    </row>
    <row r="2530" spans="1:67" ht="15" x14ac:dyDescent="0.25">
      <c r="A2530" s="245" t="s">
        <v>4831</v>
      </c>
      <c r="B2530" s="245" t="s">
        <v>4830</v>
      </c>
      <c r="C2530" s="245" t="s">
        <v>4954</v>
      </c>
      <c r="D2530" s="245" t="s">
        <v>4953</v>
      </c>
      <c r="E2530" s="246" t="s">
        <v>44</v>
      </c>
      <c r="F2530" s="245" t="s">
        <v>44</v>
      </c>
      <c r="G2530" s="245" t="s">
        <v>4970</v>
      </c>
      <c r="H2530" s="245" t="s">
        <v>11761</v>
      </c>
      <c r="I2530" s="245" t="s">
        <v>12</v>
      </c>
      <c r="J2530" s="245" t="s">
        <v>59</v>
      </c>
      <c r="K2530" s="246" t="s">
        <v>23859</v>
      </c>
      <c r="L2530" s="245" t="s">
        <v>568</v>
      </c>
      <c r="M2530"/>
      <c r="N2530"/>
      <c r="O2530"/>
      <c r="P2530"/>
      <c r="Q2530"/>
      <c r="R2530"/>
      <c r="S2530"/>
      <c r="T2530"/>
      <c r="U2530"/>
      <c r="V2530"/>
      <c r="W2530"/>
      <c r="X2530"/>
      <c r="Y2530"/>
      <c r="Z2530"/>
      <c r="AA2530"/>
      <c r="AB2530"/>
      <c r="AC2530"/>
      <c r="AD2530"/>
      <c r="AE2530"/>
      <c r="AF2530"/>
      <c r="AG2530"/>
      <c r="AH2530"/>
      <c r="AI2530"/>
      <c r="AJ2530"/>
      <c r="AK2530"/>
      <c r="AL2530"/>
      <c r="AM2530"/>
      <c r="AN2530"/>
      <c r="AO2530"/>
      <c r="AP2530"/>
      <c r="AQ2530"/>
      <c r="AR2530"/>
      <c r="AS2530"/>
      <c r="AT2530"/>
      <c r="AU2530"/>
      <c r="AV2530"/>
      <c r="AW2530"/>
      <c r="AX2530"/>
      <c r="AY2530"/>
      <c r="AZ2530"/>
      <c r="BA2530"/>
      <c r="BB2530"/>
      <c r="BC2530"/>
      <c r="BD2530"/>
      <c r="BE2530"/>
      <c r="BF2530"/>
      <c r="BG2530"/>
      <c r="BH2530"/>
      <c r="BI2530"/>
      <c r="BJ2530"/>
      <c r="BK2530"/>
      <c r="BL2530"/>
      <c r="BM2530"/>
      <c r="BN2530"/>
      <c r="BO2530"/>
    </row>
    <row r="2531" spans="1:67" ht="15" x14ac:dyDescent="0.25">
      <c r="A2531" s="245" t="s">
        <v>4831</v>
      </c>
      <c r="B2531" s="245" t="s">
        <v>4830</v>
      </c>
      <c r="C2531" s="245" t="s">
        <v>4954</v>
      </c>
      <c r="D2531" s="245" t="s">
        <v>4953</v>
      </c>
      <c r="E2531" s="246" t="s">
        <v>44</v>
      </c>
      <c r="F2531" s="245" t="s">
        <v>44</v>
      </c>
      <c r="G2531" s="245" t="s">
        <v>4969</v>
      </c>
      <c r="H2531" s="245" t="s">
        <v>11762</v>
      </c>
      <c r="I2531" s="245" t="s">
        <v>12</v>
      </c>
      <c r="J2531" s="245" t="s">
        <v>59</v>
      </c>
      <c r="K2531" s="246" t="s">
        <v>23860</v>
      </c>
      <c r="L2531" s="245" t="s">
        <v>568</v>
      </c>
      <c r="M2531"/>
      <c r="N2531"/>
      <c r="O2531"/>
      <c r="P2531"/>
      <c r="Q2531"/>
      <c r="R2531"/>
      <c r="S2531"/>
      <c r="T2531"/>
      <c r="U2531"/>
      <c r="V2531"/>
      <c r="W2531"/>
      <c r="X2531"/>
      <c r="Y2531"/>
      <c r="Z2531"/>
      <c r="AA2531"/>
      <c r="AB2531"/>
      <c r="AC2531"/>
      <c r="AD2531"/>
      <c r="AE2531"/>
      <c r="AF2531"/>
      <c r="AG2531"/>
      <c r="AH2531"/>
      <c r="AI2531"/>
      <c r="AJ2531"/>
      <c r="AK2531"/>
      <c r="AL2531"/>
      <c r="AM2531"/>
      <c r="AN2531"/>
      <c r="AO2531"/>
      <c r="AP2531"/>
      <c r="AQ2531"/>
      <c r="AR2531"/>
      <c r="AS2531"/>
      <c r="AT2531"/>
      <c r="AU2531"/>
      <c r="AV2531"/>
      <c r="AW2531"/>
      <c r="AX2531"/>
      <c r="AY2531"/>
      <c r="AZ2531"/>
      <c r="BA2531"/>
      <c r="BB2531"/>
      <c r="BC2531"/>
      <c r="BD2531"/>
      <c r="BE2531"/>
      <c r="BF2531"/>
      <c r="BG2531"/>
      <c r="BH2531"/>
      <c r="BI2531"/>
      <c r="BJ2531"/>
      <c r="BK2531"/>
      <c r="BL2531"/>
      <c r="BM2531"/>
      <c r="BN2531"/>
      <c r="BO2531"/>
    </row>
    <row r="2532" spans="1:67" ht="15" x14ac:dyDescent="0.25">
      <c r="A2532" s="245" t="s">
        <v>4831</v>
      </c>
      <c r="B2532" s="245" t="s">
        <v>4830</v>
      </c>
      <c r="C2532" s="245" t="s">
        <v>4954</v>
      </c>
      <c r="D2532" s="245" t="s">
        <v>4953</v>
      </c>
      <c r="E2532" s="246" t="s">
        <v>44</v>
      </c>
      <c r="F2532" s="245" t="s">
        <v>44</v>
      </c>
      <c r="G2532" s="245" t="s">
        <v>4968</v>
      </c>
      <c r="H2532" s="245" t="s">
        <v>11763</v>
      </c>
      <c r="I2532" s="245" t="s">
        <v>12</v>
      </c>
      <c r="J2532" s="245" t="s">
        <v>59</v>
      </c>
      <c r="K2532" s="246" t="s">
        <v>23861</v>
      </c>
      <c r="L2532" s="245" t="s">
        <v>568</v>
      </c>
      <c r="M2532"/>
      <c r="N2532"/>
      <c r="O2532"/>
      <c r="P2532"/>
      <c r="Q2532"/>
      <c r="R2532"/>
      <c r="S2532"/>
      <c r="T2532"/>
      <c r="U2532"/>
      <c r="V2532"/>
      <c r="W2532"/>
      <c r="X2532"/>
      <c r="Y2532"/>
      <c r="Z2532"/>
      <c r="AA2532"/>
      <c r="AB2532"/>
      <c r="AC2532"/>
      <c r="AD2532"/>
      <c r="AE2532"/>
      <c r="AF2532"/>
      <c r="AG2532"/>
      <c r="AH2532"/>
      <c r="AI2532"/>
      <c r="AJ2532"/>
      <c r="AK2532"/>
      <c r="AL2532"/>
      <c r="AM2532"/>
      <c r="AN2532"/>
      <c r="AO2532"/>
      <c r="AP2532"/>
      <c r="AQ2532"/>
      <c r="AR2532"/>
      <c r="AS2532"/>
      <c r="AT2532"/>
      <c r="AU2532"/>
      <c r="AV2532"/>
      <c r="AW2532"/>
      <c r="AX2532"/>
      <c r="AY2532"/>
      <c r="AZ2532"/>
      <c r="BA2532"/>
      <c r="BB2532"/>
      <c r="BC2532"/>
      <c r="BD2532"/>
      <c r="BE2532"/>
      <c r="BF2532"/>
      <c r="BG2532"/>
      <c r="BH2532"/>
      <c r="BI2532"/>
      <c r="BJ2532"/>
      <c r="BK2532"/>
      <c r="BL2532"/>
      <c r="BM2532"/>
      <c r="BN2532"/>
      <c r="BO2532"/>
    </row>
    <row r="2533" spans="1:67" ht="15" x14ac:dyDescent="0.25">
      <c r="A2533" s="245" t="s">
        <v>4831</v>
      </c>
      <c r="B2533" s="245" t="s">
        <v>4830</v>
      </c>
      <c r="C2533" s="245" t="s">
        <v>4954</v>
      </c>
      <c r="D2533" s="245" t="s">
        <v>4953</v>
      </c>
      <c r="E2533" s="246" t="s">
        <v>44</v>
      </c>
      <c r="F2533" s="245" t="s">
        <v>44</v>
      </c>
      <c r="G2533" s="245" t="s">
        <v>4967</v>
      </c>
      <c r="H2533" s="245" t="s">
        <v>11764</v>
      </c>
      <c r="I2533" s="245" t="s">
        <v>12</v>
      </c>
      <c r="J2533" s="245" t="s">
        <v>59</v>
      </c>
      <c r="K2533" s="246" t="s">
        <v>23862</v>
      </c>
      <c r="L2533" s="245" t="s">
        <v>568</v>
      </c>
      <c r="M2533"/>
      <c r="N2533"/>
      <c r="O2533"/>
      <c r="P2533"/>
      <c r="Q2533"/>
      <c r="R2533"/>
      <c r="S2533"/>
      <c r="T2533"/>
      <c r="U2533"/>
      <c r="V2533"/>
      <c r="W2533"/>
      <c r="X2533"/>
      <c r="Y2533"/>
      <c r="Z2533"/>
      <c r="AA2533"/>
      <c r="AB2533"/>
      <c r="AC2533"/>
      <c r="AD2533"/>
      <c r="AE2533"/>
      <c r="AF2533"/>
      <c r="AG2533"/>
      <c r="AH2533"/>
      <c r="AI2533"/>
      <c r="AJ2533"/>
      <c r="AK2533"/>
      <c r="AL2533"/>
      <c r="AM2533"/>
      <c r="AN2533"/>
      <c r="AO2533"/>
      <c r="AP2533"/>
      <c r="AQ2533"/>
      <c r="AR2533"/>
      <c r="AS2533"/>
      <c r="AT2533"/>
      <c r="AU2533"/>
      <c r="AV2533"/>
      <c r="AW2533"/>
      <c r="AX2533"/>
      <c r="AY2533"/>
      <c r="AZ2533"/>
      <c r="BA2533"/>
      <c r="BB2533"/>
      <c r="BC2533"/>
      <c r="BD2533"/>
      <c r="BE2533"/>
      <c r="BF2533"/>
      <c r="BG2533"/>
      <c r="BH2533"/>
      <c r="BI2533"/>
      <c r="BJ2533"/>
      <c r="BK2533"/>
      <c r="BL2533"/>
      <c r="BM2533"/>
      <c r="BN2533"/>
      <c r="BO2533"/>
    </row>
    <row r="2534" spans="1:67" ht="15" x14ac:dyDescent="0.25">
      <c r="A2534" s="245" t="s">
        <v>4831</v>
      </c>
      <c r="B2534" s="245" t="s">
        <v>4830</v>
      </c>
      <c r="C2534" s="245" t="s">
        <v>4954</v>
      </c>
      <c r="D2534" s="245" t="s">
        <v>4953</v>
      </c>
      <c r="E2534" s="246" t="s">
        <v>44</v>
      </c>
      <c r="F2534" s="245" t="s">
        <v>44</v>
      </c>
      <c r="G2534" s="245" t="s">
        <v>4966</v>
      </c>
      <c r="H2534" s="245" t="s">
        <v>11765</v>
      </c>
      <c r="I2534" s="245" t="s">
        <v>12</v>
      </c>
      <c r="J2534" s="245" t="s">
        <v>59</v>
      </c>
      <c r="K2534" s="246" t="s">
        <v>23863</v>
      </c>
      <c r="L2534" s="245" t="s">
        <v>568</v>
      </c>
      <c r="M2534"/>
      <c r="N2534"/>
      <c r="O2534"/>
      <c r="P2534"/>
      <c r="Q2534"/>
      <c r="R2534"/>
      <c r="S2534"/>
      <c r="T2534"/>
      <c r="U2534"/>
      <c r="V2534"/>
      <c r="W2534"/>
      <c r="X2534"/>
      <c r="Y2534"/>
      <c r="Z2534"/>
      <c r="AA2534"/>
      <c r="AB2534"/>
      <c r="AC2534"/>
      <c r="AD2534"/>
      <c r="AE2534"/>
      <c r="AF2534"/>
      <c r="AG2534"/>
      <c r="AH2534"/>
      <c r="AI2534"/>
      <c r="AJ2534"/>
      <c r="AK2534"/>
      <c r="AL2534"/>
      <c r="AM2534"/>
      <c r="AN2534"/>
      <c r="AO2534"/>
      <c r="AP2534"/>
      <c r="AQ2534"/>
      <c r="AR2534"/>
      <c r="AS2534"/>
      <c r="AT2534"/>
      <c r="AU2534"/>
      <c r="AV2534"/>
      <c r="AW2534"/>
      <c r="AX2534"/>
      <c r="AY2534"/>
      <c r="AZ2534"/>
      <c r="BA2534"/>
      <c r="BB2534"/>
      <c r="BC2534"/>
      <c r="BD2534"/>
      <c r="BE2534"/>
      <c r="BF2534"/>
      <c r="BG2534"/>
      <c r="BH2534"/>
      <c r="BI2534"/>
      <c r="BJ2534"/>
      <c r="BK2534"/>
      <c r="BL2534"/>
      <c r="BM2534"/>
      <c r="BN2534"/>
      <c r="BO2534"/>
    </row>
    <row r="2535" spans="1:67" ht="15" x14ac:dyDescent="0.25">
      <c r="A2535" s="245" t="s">
        <v>4831</v>
      </c>
      <c r="B2535" s="245" t="s">
        <v>4830</v>
      </c>
      <c r="C2535" s="245" t="s">
        <v>4954</v>
      </c>
      <c r="D2535" s="245" t="s">
        <v>4953</v>
      </c>
      <c r="E2535" s="246" t="s">
        <v>44</v>
      </c>
      <c r="F2535" s="245" t="s">
        <v>44</v>
      </c>
      <c r="G2535" s="245" t="s">
        <v>4965</v>
      </c>
      <c r="H2535" s="245" t="s">
        <v>11766</v>
      </c>
      <c r="I2535" s="245" t="s">
        <v>12</v>
      </c>
      <c r="J2535" s="245" t="s">
        <v>59</v>
      </c>
      <c r="K2535" s="246" t="s">
        <v>23864</v>
      </c>
      <c r="L2535" s="245" t="s">
        <v>568</v>
      </c>
      <c r="M2535"/>
      <c r="N2535"/>
      <c r="O2535"/>
      <c r="P2535"/>
      <c r="Q2535"/>
      <c r="R2535"/>
      <c r="S2535"/>
      <c r="T2535"/>
      <c r="U2535"/>
      <c r="V2535"/>
      <c r="W2535"/>
      <c r="X2535"/>
      <c r="Y2535"/>
      <c r="Z2535"/>
      <c r="AA2535"/>
      <c r="AB2535"/>
      <c r="AC2535"/>
      <c r="AD2535"/>
      <c r="AE2535"/>
      <c r="AF2535"/>
      <c r="AG2535"/>
      <c r="AH2535"/>
      <c r="AI2535"/>
      <c r="AJ2535"/>
      <c r="AK2535"/>
      <c r="AL2535"/>
      <c r="AM2535"/>
      <c r="AN2535"/>
      <c r="AO2535"/>
      <c r="AP2535"/>
      <c r="AQ2535"/>
      <c r="AR2535"/>
      <c r="AS2535"/>
      <c r="AT2535"/>
      <c r="AU2535"/>
      <c r="AV2535"/>
      <c r="AW2535"/>
      <c r="AX2535"/>
      <c r="AY2535"/>
      <c r="AZ2535"/>
      <c r="BA2535"/>
      <c r="BB2535"/>
      <c r="BC2535"/>
      <c r="BD2535"/>
      <c r="BE2535"/>
      <c r="BF2535"/>
      <c r="BG2535"/>
      <c r="BH2535"/>
      <c r="BI2535"/>
      <c r="BJ2535"/>
      <c r="BK2535"/>
      <c r="BL2535"/>
      <c r="BM2535"/>
      <c r="BN2535"/>
      <c r="BO2535"/>
    </row>
    <row r="2536" spans="1:67" ht="15" x14ac:dyDescent="0.25">
      <c r="A2536" s="245" t="s">
        <v>4831</v>
      </c>
      <c r="B2536" s="245" t="s">
        <v>4830</v>
      </c>
      <c r="C2536" s="245" t="s">
        <v>4954</v>
      </c>
      <c r="D2536" s="245" t="s">
        <v>4953</v>
      </c>
      <c r="E2536" s="246" t="s">
        <v>44</v>
      </c>
      <c r="F2536" s="245" t="s">
        <v>44</v>
      </c>
      <c r="G2536" s="245" t="s">
        <v>4964</v>
      </c>
      <c r="H2536" s="245" t="s">
        <v>11768</v>
      </c>
      <c r="I2536" s="245" t="s">
        <v>12</v>
      </c>
      <c r="J2536" s="245" t="s">
        <v>59</v>
      </c>
      <c r="K2536" s="246" t="s">
        <v>23865</v>
      </c>
      <c r="L2536" s="245" t="s">
        <v>568</v>
      </c>
      <c r="M2536"/>
      <c r="N2536"/>
      <c r="O2536"/>
      <c r="P2536"/>
      <c r="Q2536"/>
      <c r="R2536"/>
      <c r="S2536"/>
      <c r="T2536"/>
      <c r="U2536"/>
      <c r="V2536"/>
      <c r="W2536"/>
      <c r="X2536"/>
      <c r="Y2536"/>
      <c r="Z2536"/>
      <c r="AA2536"/>
      <c r="AB2536"/>
      <c r="AC2536"/>
      <c r="AD2536"/>
      <c r="AE2536"/>
      <c r="AF2536"/>
      <c r="AG2536"/>
      <c r="AH2536"/>
      <c r="AI2536"/>
      <c r="AJ2536"/>
      <c r="AK2536"/>
      <c r="AL2536"/>
      <c r="AM2536"/>
      <c r="AN2536"/>
      <c r="AO2536"/>
      <c r="AP2536"/>
      <c r="AQ2536"/>
      <c r="AR2536"/>
      <c r="AS2536"/>
      <c r="AT2536"/>
      <c r="AU2536"/>
      <c r="AV2536"/>
      <c r="AW2536"/>
      <c r="AX2536"/>
      <c r="AY2536"/>
      <c r="AZ2536"/>
      <c r="BA2536"/>
      <c r="BB2536"/>
      <c r="BC2536"/>
      <c r="BD2536"/>
      <c r="BE2536"/>
      <c r="BF2536"/>
      <c r="BG2536"/>
      <c r="BH2536"/>
      <c r="BI2536"/>
      <c r="BJ2536"/>
      <c r="BK2536"/>
      <c r="BL2536"/>
      <c r="BM2536"/>
      <c r="BN2536"/>
      <c r="BO2536"/>
    </row>
    <row r="2537" spans="1:67" ht="15" x14ac:dyDescent="0.25">
      <c r="A2537" s="245" t="s">
        <v>4831</v>
      </c>
      <c r="B2537" s="245" t="s">
        <v>4830</v>
      </c>
      <c r="C2537" s="245" t="s">
        <v>4954</v>
      </c>
      <c r="D2537" s="245" t="s">
        <v>4953</v>
      </c>
      <c r="E2537" s="246" t="s">
        <v>44</v>
      </c>
      <c r="F2537" s="245" t="s">
        <v>44</v>
      </c>
      <c r="G2537" s="245" t="s">
        <v>4963</v>
      </c>
      <c r="H2537" s="245" t="s">
        <v>11769</v>
      </c>
      <c r="I2537" s="245" t="s">
        <v>12</v>
      </c>
      <c r="J2537" s="245" t="s">
        <v>59</v>
      </c>
      <c r="K2537" s="246" t="s">
        <v>23866</v>
      </c>
      <c r="L2537" s="245" t="s">
        <v>568</v>
      </c>
      <c r="M2537"/>
      <c r="N2537"/>
      <c r="O2537"/>
      <c r="P2537"/>
      <c r="Q2537"/>
      <c r="R2537"/>
      <c r="S2537"/>
      <c r="T2537"/>
      <c r="U2537"/>
      <c r="V2537"/>
      <c r="W2537"/>
      <c r="X2537"/>
      <c r="Y2537"/>
      <c r="Z2537"/>
      <c r="AA2537"/>
      <c r="AB2537"/>
      <c r="AC2537"/>
      <c r="AD2537"/>
      <c r="AE2537"/>
      <c r="AF2537"/>
      <c r="AG2537"/>
      <c r="AH2537"/>
      <c r="AI2537"/>
      <c r="AJ2537"/>
      <c r="AK2537"/>
      <c r="AL2537"/>
      <c r="AM2537"/>
      <c r="AN2537"/>
      <c r="AO2537"/>
      <c r="AP2537"/>
      <c r="AQ2537"/>
      <c r="AR2537"/>
      <c r="AS2537"/>
      <c r="AT2537"/>
      <c r="AU2537"/>
      <c r="AV2537"/>
      <c r="AW2537"/>
      <c r="AX2537"/>
      <c r="AY2537"/>
      <c r="AZ2537"/>
      <c r="BA2537"/>
      <c r="BB2537"/>
      <c r="BC2537"/>
      <c r="BD2537"/>
      <c r="BE2537"/>
      <c r="BF2537"/>
      <c r="BG2537"/>
      <c r="BH2537"/>
      <c r="BI2537"/>
      <c r="BJ2537"/>
      <c r="BK2537"/>
      <c r="BL2537"/>
      <c r="BM2537"/>
      <c r="BN2537"/>
      <c r="BO2537"/>
    </row>
    <row r="2538" spans="1:67" ht="15" x14ac:dyDescent="0.25">
      <c r="A2538" s="245" t="s">
        <v>4831</v>
      </c>
      <c r="B2538" s="245" t="s">
        <v>4830</v>
      </c>
      <c r="C2538" s="245" t="s">
        <v>4954</v>
      </c>
      <c r="D2538" s="245" t="s">
        <v>4953</v>
      </c>
      <c r="E2538" s="246" t="s">
        <v>44</v>
      </c>
      <c r="F2538" s="245" t="s">
        <v>44</v>
      </c>
      <c r="G2538" s="245" t="s">
        <v>4962</v>
      </c>
      <c r="H2538" s="245" t="s">
        <v>4961</v>
      </c>
      <c r="I2538" s="245" t="s">
        <v>12</v>
      </c>
      <c r="J2538" s="245" t="s">
        <v>569</v>
      </c>
      <c r="K2538" s="246" t="s">
        <v>23867</v>
      </c>
      <c r="L2538" s="245" t="s">
        <v>568</v>
      </c>
      <c r="M2538"/>
      <c r="N2538"/>
      <c r="O2538"/>
      <c r="P2538"/>
      <c r="Q2538"/>
      <c r="R2538"/>
      <c r="S2538"/>
      <c r="T2538"/>
      <c r="U2538"/>
      <c r="V2538"/>
      <c r="W2538"/>
      <c r="X2538"/>
      <c r="Y2538"/>
      <c r="Z2538"/>
      <c r="AA2538"/>
      <c r="AB2538"/>
      <c r="AC2538"/>
      <c r="AD2538"/>
      <c r="AE2538"/>
      <c r="AF2538"/>
      <c r="AG2538"/>
      <c r="AH2538"/>
      <c r="AI2538"/>
      <c r="AJ2538"/>
      <c r="AK2538"/>
      <c r="AL2538"/>
      <c r="AM2538"/>
      <c r="AN2538"/>
      <c r="AO2538"/>
      <c r="AP2538"/>
      <c r="AQ2538"/>
      <c r="AR2538"/>
      <c r="AS2538"/>
      <c r="AT2538"/>
      <c r="AU2538"/>
      <c r="AV2538"/>
      <c r="AW2538"/>
      <c r="AX2538"/>
      <c r="AY2538"/>
      <c r="AZ2538"/>
      <c r="BA2538"/>
      <c r="BB2538"/>
      <c r="BC2538"/>
      <c r="BD2538"/>
      <c r="BE2538"/>
      <c r="BF2538"/>
      <c r="BG2538"/>
      <c r="BH2538"/>
      <c r="BI2538"/>
      <c r="BJ2538"/>
      <c r="BK2538"/>
      <c r="BL2538"/>
      <c r="BM2538"/>
      <c r="BN2538"/>
      <c r="BO2538"/>
    </row>
    <row r="2539" spans="1:67" ht="15" x14ac:dyDescent="0.25">
      <c r="A2539" s="245" t="s">
        <v>4831</v>
      </c>
      <c r="B2539" s="245" t="s">
        <v>4830</v>
      </c>
      <c r="C2539" s="245" t="s">
        <v>4954</v>
      </c>
      <c r="D2539" s="245" t="s">
        <v>4953</v>
      </c>
      <c r="E2539" s="246" t="s">
        <v>44</v>
      </c>
      <c r="F2539" s="245" t="s">
        <v>44</v>
      </c>
      <c r="G2539" s="245" t="s">
        <v>4960</v>
      </c>
      <c r="H2539" s="245" t="s">
        <v>4959</v>
      </c>
      <c r="I2539" s="245" t="s">
        <v>12</v>
      </c>
      <c r="J2539" s="245" t="s">
        <v>569</v>
      </c>
      <c r="K2539" s="246" t="s">
        <v>23868</v>
      </c>
      <c r="L2539" s="245" t="s">
        <v>568</v>
      </c>
      <c r="M2539"/>
      <c r="N2539"/>
      <c r="O2539"/>
      <c r="P2539"/>
      <c r="Q2539"/>
      <c r="R2539"/>
      <c r="S2539"/>
      <c r="T2539"/>
      <c r="U2539"/>
      <c r="V2539"/>
      <c r="W2539"/>
      <c r="X2539"/>
      <c r="Y2539"/>
      <c r="Z2539"/>
      <c r="AA2539"/>
      <c r="AB2539"/>
      <c r="AC2539"/>
      <c r="AD2539"/>
      <c r="AE2539"/>
      <c r="AF2539"/>
      <c r="AG2539"/>
      <c r="AH2539"/>
      <c r="AI2539"/>
      <c r="AJ2539"/>
      <c r="AK2539"/>
      <c r="AL2539"/>
      <c r="AM2539"/>
      <c r="AN2539"/>
      <c r="AO2539"/>
      <c r="AP2539"/>
      <c r="AQ2539"/>
      <c r="AR2539"/>
      <c r="AS2539"/>
      <c r="AT2539"/>
      <c r="AU2539"/>
      <c r="AV2539"/>
      <c r="AW2539"/>
      <c r="AX2539"/>
      <c r="AY2539"/>
      <c r="AZ2539"/>
      <c r="BA2539"/>
      <c r="BB2539"/>
      <c r="BC2539"/>
      <c r="BD2539"/>
      <c r="BE2539"/>
      <c r="BF2539"/>
      <c r="BG2539"/>
      <c r="BH2539"/>
      <c r="BI2539"/>
      <c r="BJ2539"/>
      <c r="BK2539"/>
      <c r="BL2539"/>
      <c r="BM2539"/>
      <c r="BN2539"/>
      <c r="BO2539"/>
    </row>
    <row r="2540" spans="1:67" ht="15" x14ac:dyDescent="0.25">
      <c r="A2540" s="245" t="s">
        <v>4831</v>
      </c>
      <c r="B2540" s="245" t="s">
        <v>4830</v>
      </c>
      <c r="C2540" s="245" t="s">
        <v>4954</v>
      </c>
      <c r="D2540" s="245" t="s">
        <v>4953</v>
      </c>
      <c r="E2540" s="246" t="s">
        <v>44</v>
      </c>
      <c r="F2540" s="245" t="s">
        <v>44</v>
      </c>
      <c r="G2540" s="245" t="s">
        <v>4958</v>
      </c>
      <c r="H2540" s="245" t="s">
        <v>4957</v>
      </c>
      <c r="I2540" s="245" t="s">
        <v>12</v>
      </c>
      <c r="J2540" s="245" t="s">
        <v>569</v>
      </c>
      <c r="K2540" s="246" t="s">
        <v>23869</v>
      </c>
      <c r="L2540" s="245" t="s">
        <v>568</v>
      </c>
      <c r="M2540"/>
      <c r="N2540"/>
      <c r="O2540"/>
      <c r="P2540"/>
      <c r="Q2540"/>
      <c r="R2540"/>
      <c r="S2540"/>
      <c r="T2540"/>
      <c r="U2540"/>
      <c r="V2540"/>
      <c r="W2540"/>
      <c r="X2540"/>
      <c r="Y2540"/>
      <c r="Z2540"/>
      <c r="AA2540"/>
      <c r="AB2540"/>
      <c r="AC2540"/>
      <c r="AD2540"/>
      <c r="AE2540"/>
      <c r="AF2540"/>
      <c r="AG2540"/>
      <c r="AH2540"/>
      <c r="AI2540"/>
      <c r="AJ2540"/>
      <c r="AK2540"/>
      <c r="AL2540"/>
      <c r="AM2540"/>
      <c r="AN2540"/>
      <c r="AO2540"/>
      <c r="AP2540"/>
      <c r="AQ2540"/>
      <c r="AR2540"/>
      <c r="AS2540"/>
      <c r="AT2540"/>
      <c r="AU2540"/>
      <c r="AV2540"/>
      <c r="AW2540"/>
      <c r="AX2540"/>
      <c r="AY2540"/>
      <c r="AZ2540"/>
      <c r="BA2540"/>
      <c r="BB2540"/>
      <c r="BC2540"/>
      <c r="BD2540"/>
      <c r="BE2540"/>
      <c r="BF2540"/>
      <c r="BG2540"/>
      <c r="BH2540"/>
      <c r="BI2540"/>
      <c r="BJ2540"/>
      <c r="BK2540"/>
      <c r="BL2540"/>
      <c r="BM2540"/>
      <c r="BN2540"/>
      <c r="BO2540"/>
    </row>
    <row r="2541" spans="1:67" ht="15" x14ac:dyDescent="0.25">
      <c r="A2541" s="245" t="s">
        <v>4831</v>
      </c>
      <c r="B2541" s="245" t="s">
        <v>4830</v>
      </c>
      <c r="C2541" s="245" t="s">
        <v>4954</v>
      </c>
      <c r="D2541" s="245" t="s">
        <v>4953</v>
      </c>
      <c r="E2541" s="246" t="s">
        <v>44</v>
      </c>
      <c r="F2541" s="245" t="s">
        <v>44</v>
      </c>
      <c r="G2541" s="245" t="s">
        <v>4956</v>
      </c>
      <c r="H2541" s="245" t="s">
        <v>4955</v>
      </c>
      <c r="I2541" s="245" t="s">
        <v>12</v>
      </c>
      <c r="J2541" s="245" t="s">
        <v>569</v>
      </c>
      <c r="K2541" s="246" t="s">
        <v>23870</v>
      </c>
      <c r="L2541" s="245" t="s">
        <v>568</v>
      </c>
      <c r="M2541"/>
      <c r="N2541"/>
      <c r="O2541"/>
      <c r="P2541"/>
      <c r="Q2541"/>
      <c r="R2541"/>
      <c r="S2541"/>
      <c r="T2541"/>
      <c r="U2541"/>
      <c r="V2541"/>
      <c r="W2541"/>
      <c r="X2541"/>
      <c r="Y2541"/>
      <c r="Z2541"/>
      <c r="AA2541"/>
      <c r="AB2541"/>
      <c r="AC2541"/>
      <c r="AD2541"/>
      <c r="AE2541"/>
      <c r="AF2541"/>
      <c r="AG2541"/>
      <c r="AH2541"/>
      <c r="AI2541"/>
      <c r="AJ2541"/>
      <c r="AK2541"/>
      <c r="AL2541"/>
      <c r="AM2541"/>
      <c r="AN2541"/>
      <c r="AO2541"/>
      <c r="AP2541"/>
      <c r="AQ2541"/>
      <c r="AR2541"/>
      <c r="AS2541"/>
      <c r="AT2541"/>
      <c r="AU2541"/>
      <c r="AV2541"/>
      <c r="AW2541"/>
      <c r="AX2541"/>
      <c r="AY2541"/>
      <c r="AZ2541"/>
      <c r="BA2541"/>
      <c r="BB2541"/>
      <c r="BC2541"/>
      <c r="BD2541"/>
      <c r="BE2541"/>
      <c r="BF2541"/>
      <c r="BG2541"/>
      <c r="BH2541"/>
      <c r="BI2541"/>
      <c r="BJ2541"/>
      <c r="BK2541"/>
      <c r="BL2541"/>
      <c r="BM2541"/>
      <c r="BN2541"/>
      <c r="BO2541"/>
    </row>
    <row r="2542" spans="1:67" ht="15" x14ac:dyDescent="0.25">
      <c r="A2542" s="245" t="s">
        <v>4831</v>
      </c>
      <c r="B2542" s="245" t="s">
        <v>4830</v>
      </c>
      <c r="C2542" s="245" t="s">
        <v>4954</v>
      </c>
      <c r="D2542" s="245" t="s">
        <v>4953</v>
      </c>
      <c r="E2542" s="246" t="s">
        <v>44</v>
      </c>
      <c r="F2542" s="245" t="s">
        <v>44</v>
      </c>
      <c r="G2542" s="245" t="s">
        <v>4952</v>
      </c>
      <c r="H2542" s="245" t="s">
        <v>17721</v>
      </c>
      <c r="I2542" s="245" t="s">
        <v>12</v>
      </c>
      <c r="J2542" s="245" t="s">
        <v>59</v>
      </c>
      <c r="K2542" s="246" t="s">
        <v>23871</v>
      </c>
      <c r="L2542" s="245" t="s">
        <v>568</v>
      </c>
      <c r="M2542"/>
      <c r="N2542"/>
      <c r="O2542"/>
      <c r="P2542"/>
      <c r="Q2542"/>
      <c r="R2542"/>
      <c r="S2542"/>
      <c r="T2542"/>
      <c r="U2542"/>
      <c r="V2542"/>
      <c r="W2542"/>
      <c r="X2542"/>
      <c r="Y2542"/>
      <c r="Z2542"/>
      <c r="AA2542"/>
      <c r="AB2542"/>
      <c r="AC2542"/>
      <c r="AD2542"/>
      <c r="AE2542"/>
      <c r="AF2542"/>
      <c r="AG2542"/>
      <c r="AH2542"/>
      <c r="AI2542"/>
      <c r="AJ2542"/>
      <c r="AK2542"/>
      <c r="AL2542"/>
      <c r="AM2542"/>
      <c r="AN2542"/>
      <c r="AO2542"/>
      <c r="AP2542"/>
      <c r="AQ2542"/>
      <c r="AR2542"/>
      <c r="AS2542"/>
      <c r="AT2542"/>
      <c r="AU2542"/>
      <c r="AV2542"/>
      <c r="AW2542"/>
      <c r="AX2542"/>
      <c r="AY2542"/>
      <c r="AZ2542"/>
      <c r="BA2542"/>
      <c r="BB2542"/>
      <c r="BC2542"/>
      <c r="BD2542"/>
      <c r="BE2542"/>
      <c r="BF2542"/>
      <c r="BG2542"/>
      <c r="BH2542"/>
      <c r="BI2542"/>
      <c r="BJ2542"/>
      <c r="BK2542"/>
      <c r="BL2542"/>
      <c r="BM2542"/>
      <c r="BN2542"/>
      <c r="BO2542"/>
    </row>
    <row r="2543" spans="1:67" ht="15" x14ac:dyDescent="0.25">
      <c r="A2543" s="245" t="s">
        <v>4831</v>
      </c>
      <c r="B2543" s="245" t="s">
        <v>4830</v>
      </c>
      <c r="C2543" s="245" t="s">
        <v>4954</v>
      </c>
      <c r="D2543" s="245" t="s">
        <v>4953</v>
      </c>
      <c r="E2543" s="246" t="s">
        <v>44</v>
      </c>
      <c r="F2543" s="245" t="s">
        <v>44</v>
      </c>
      <c r="G2543" s="245" t="s">
        <v>8652</v>
      </c>
      <c r="H2543" s="245" t="s">
        <v>17723</v>
      </c>
      <c r="I2543" s="245" t="s">
        <v>12</v>
      </c>
      <c r="J2543" s="245" t="s">
        <v>569</v>
      </c>
      <c r="K2543" s="246" t="s">
        <v>23872</v>
      </c>
      <c r="L2543" s="245" t="s">
        <v>568</v>
      </c>
      <c r="M2543"/>
      <c r="N2543"/>
      <c r="O2543"/>
      <c r="P2543"/>
      <c r="Q2543"/>
      <c r="R2543"/>
      <c r="S2543"/>
      <c r="T2543"/>
      <c r="U2543"/>
      <c r="V2543"/>
      <c r="W2543"/>
      <c r="X2543"/>
      <c r="Y2543"/>
      <c r="Z2543"/>
      <c r="AA2543"/>
      <c r="AB2543"/>
      <c r="AC2543"/>
      <c r="AD2543"/>
      <c r="AE2543"/>
      <c r="AF2543"/>
      <c r="AG2543"/>
      <c r="AH2543"/>
      <c r="AI2543"/>
      <c r="AJ2543"/>
      <c r="AK2543"/>
      <c r="AL2543"/>
      <c r="AM2543"/>
      <c r="AN2543"/>
      <c r="AO2543"/>
      <c r="AP2543"/>
      <c r="AQ2543"/>
      <c r="AR2543"/>
      <c r="AS2543"/>
      <c r="AT2543"/>
      <c r="AU2543"/>
      <c r="AV2543"/>
      <c r="AW2543"/>
      <c r="AX2543"/>
      <c r="AY2543"/>
      <c r="AZ2543"/>
      <c r="BA2543"/>
      <c r="BB2543"/>
      <c r="BC2543"/>
      <c r="BD2543"/>
      <c r="BE2543"/>
      <c r="BF2543"/>
      <c r="BG2543"/>
      <c r="BH2543"/>
      <c r="BI2543"/>
      <c r="BJ2543"/>
      <c r="BK2543"/>
      <c r="BL2543"/>
      <c r="BM2543"/>
      <c r="BN2543"/>
      <c r="BO2543"/>
    </row>
    <row r="2544" spans="1:67" ht="15" x14ac:dyDescent="0.25">
      <c r="A2544" s="245" t="s">
        <v>4831</v>
      </c>
      <c r="B2544" s="245" t="s">
        <v>4830</v>
      </c>
      <c r="C2544" s="245" t="s">
        <v>4954</v>
      </c>
      <c r="D2544" s="245" t="s">
        <v>4953</v>
      </c>
      <c r="E2544" s="246" t="s">
        <v>44</v>
      </c>
      <c r="F2544" s="245" t="s">
        <v>44</v>
      </c>
      <c r="G2544" s="245" t="s">
        <v>8651</v>
      </c>
      <c r="H2544" s="245" t="s">
        <v>17725</v>
      </c>
      <c r="I2544" s="245" t="s">
        <v>12</v>
      </c>
      <c r="J2544" s="245" t="s">
        <v>569</v>
      </c>
      <c r="K2544" s="246" t="s">
        <v>23873</v>
      </c>
      <c r="L2544" s="245" t="s">
        <v>568</v>
      </c>
      <c r="M2544"/>
      <c r="N2544"/>
      <c r="O2544"/>
      <c r="P2544"/>
      <c r="Q2544"/>
      <c r="R2544"/>
      <c r="S2544"/>
      <c r="T2544"/>
      <c r="U2544"/>
      <c r="V2544"/>
      <c r="W2544"/>
      <c r="X2544"/>
      <c r="Y2544"/>
      <c r="Z2544"/>
      <c r="AA2544"/>
      <c r="AB2544"/>
      <c r="AC2544"/>
      <c r="AD2544"/>
      <c r="AE2544"/>
      <c r="AF2544"/>
      <c r="AG2544"/>
      <c r="AH2544"/>
      <c r="AI2544"/>
      <c r="AJ2544"/>
      <c r="AK2544"/>
      <c r="AL2544"/>
      <c r="AM2544"/>
      <c r="AN2544"/>
      <c r="AO2544"/>
      <c r="AP2544"/>
      <c r="AQ2544"/>
      <c r="AR2544"/>
      <c r="AS2544"/>
      <c r="AT2544"/>
      <c r="AU2544"/>
      <c r="AV2544"/>
      <c r="AW2544"/>
      <c r="AX2544"/>
      <c r="AY2544"/>
      <c r="AZ2544"/>
      <c r="BA2544"/>
      <c r="BB2544"/>
      <c r="BC2544"/>
      <c r="BD2544"/>
      <c r="BE2544"/>
      <c r="BF2544"/>
      <c r="BG2544"/>
      <c r="BH2544"/>
      <c r="BI2544"/>
      <c r="BJ2544"/>
      <c r="BK2544"/>
      <c r="BL2544"/>
      <c r="BM2544"/>
      <c r="BN2544"/>
      <c r="BO2544"/>
    </row>
    <row r="2545" spans="1:67" ht="15" x14ac:dyDescent="0.25">
      <c r="A2545" s="245" t="s">
        <v>4831</v>
      </c>
      <c r="B2545" s="245" t="s">
        <v>4830</v>
      </c>
      <c r="C2545" s="245" t="s">
        <v>4954</v>
      </c>
      <c r="D2545" s="245" t="s">
        <v>4953</v>
      </c>
      <c r="E2545" s="246" t="s">
        <v>44</v>
      </c>
      <c r="F2545" s="245" t="s">
        <v>44</v>
      </c>
      <c r="G2545" s="245" t="s">
        <v>8649</v>
      </c>
      <c r="H2545" s="245" t="s">
        <v>17727</v>
      </c>
      <c r="I2545" s="245" t="s">
        <v>12</v>
      </c>
      <c r="J2545" s="245" t="s">
        <v>569</v>
      </c>
      <c r="K2545" s="246" t="s">
        <v>23874</v>
      </c>
      <c r="L2545" s="245" t="s">
        <v>568</v>
      </c>
      <c r="M2545"/>
      <c r="N2545"/>
      <c r="O2545"/>
      <c r="P2545"/>
      <c r="Q2545"/>
      <c r="R2545"/>
      <c r="S2545"/>
      <c r="T2545"/>
      <c r="U2545"/>
      <c r="V2545"/>
      <c r="W2545"/>
      <c r="X2545"/>
      <c r="Y2545"/>
      <c r="Z2545"/>
      <c r="AA2545"/>
      <c r="AB2545"/>
      <c r="AC2545"/>
      <c r="AD2545"/>
      <c r="AE2545"/>
      <c r="AF2545"/>
      <c r="AG2545"/>
      <c r="AH2545"/>
      <c r="AI2545"/>
      <c r="AJ2545"/>
      <c r="AK2545"/>
      <c r="AL2545"/>
      <c r="AM2545"/>
      <c r="AN2545"/>
      <c r="AO2545"/>
      <c r="AP2545"/>
      <c r="AQ2545"/>
      <c r="AR2545"/>
      <c r="AS2545"/>
      <c r="AT2545"/>
      <c r="AU2545"/>
      <c r="AV2545"/>
      <c r="AW2545"/>
      <c r="AX2545"/>
      <c r="AY2545"/>
      <c r="AZ2545"/>
      <c r="BA2545"/>
      <c r="BB2545"/>
      <c r="BC2545"/>
      <c r="BD2545"/>
      <c r="BE2545"/>
      <c r="BF2545"/>
      <c r="BG2545"/>
      <c r="BH2545"/>
      <c r="BI2545"/>
      <c r="BJ2545"/>
      <c r="BK2545"/>
      <c r="BL2545"/>
      <c r="BM2545"/>
      <c r="BN2545"/>
      <c r="BO2545"/>
    </row>
    <row r="2546" spans="1:67" ht="15" x14ac:dyDescent="0.25">
      <c r="A2546" s="245" t="s">
        <v>4831</v>
      </c>
      <c r="B2546" s="245" t="s">
        <v>4830</v>
      </c>
      <c r="C2546" s="245" t="s">
        <v>4954</v>
      </c>
      <c r="D2546" s="245" t="s">
        <v>4953</v>
      </c>
      <c r="E2546" s="246" t="s">
        <v>44</v>
      </c>
      <c r="F2546" s="245" t="s">
        <v>44</v>
      </c>
      <c r="G2546" s="245" t="s">
        <v>8648</v>
      </c>
      <c r="H2546" s="245" t="s">
        <v>17729</v>
      </c>
      <c r="I2546" s="245" t="s">
        <v>12</v>
      </c>
      <c r="J2546" s="245" t="s">
        <v>569</v>
      </c>
      <c r="K2546" s="246" t="s">
        <v>23875</v>
      </c>
      <c r="L2546" s="245" t="s">
        <v>568</v>
      </c>
      <c r="M2546"/>
      <c r="N2546"/>
      <c r="O2546"/>
      <c r="P2546"/>
      <c r="Q2546"/>
      <c r="R2546"/>
      <c r="S2546"/>
      <c r="T2546"/>
      <c r="U2546"/>
      <c r="V2546"/>
      <c r="W2546"/>
      <c r="X2546"/>
      <c r="Y2546"/>
      <c r="Z2546"/>
      <c r="AA2546"/>
      <c r="AB2546"/>
      <c r="AC2546"/>
      <c r="AD2546"/>
      <c r="AE2546"/>
      <c r="AF2546"/>
      <c r="AG2546"/>
      <c r="AH2546"/>
      <c r="AI2546"/>
      <c r="AJ2546"/>
      <c r="AK2546"/>
      <c r="AL2546"/>
      <c r="AM2546"/>
      <c r="AN2546"/>
      <c r="AO2546"/>
      <c r="AP2546"/>
      <c r="AQ2546"/>
      <c r="AR2546"/>
      <c r="AS2546"/>
      <c r="AT2546"/>
      <c r="AU2546"/>
      <c r="AV2546"/>
      <c r="AW2546"/>
      <c r="AX2546"/>
      <c r="AY2546"/>
      <c r="AZ2546"/>
      <c r="BA2546"/>
      <c r="BB2546"/>
      <c r="BC2546"/>
      <c r="BD2546"/>
      <c r="BE2546"/>
      <c r="BF2546"/>
      <c r="BG2546"/>
      <c r="BH2546"/>
      <c r="BI2546"/>
      <c r="BJ2546"/>
      <c r="BK2546"/>
      <c r="BL2546"/>
      <c r="BM2546"/>
      <c r="BN2546"/>
      <c r="BO2546"/>
    </row>
    <row r="2547" spans="1:67" ht="15" x14ac:dyDescent="0.25">
      <c r="A2547" s="245" t="s">
        <v>4831</v>
      </c>
      <c r="B2547" s="245" t="s">
        <v>4830</v>
      </c>
      <c r="C2547" s="245" t="s">
        <v>4954</v>
      </c>
      <c r="D2547" s="245" t="s">
        <v>4953</v>
      </c>
      <c r="E2547" s="246" t="s">
        <v>44</v>
      </c>
      <c r="F2547" s="245" t="s">
        <v>44</v>
      </c>
      <c r="G2547" s="245" t="s">
        <v>8647</v>
      </c>
      <c r="H2547" s="245" t="s">
        <v>17731</v>
      </c>
      <c r="I2547" s="245" t="s">
        <v>12</v>
      </c>
      <c r="J2547" s="245" t="s">
        <v>569</v>
      </c>
      <c r="K2547" s="246" t="s">
        <v>23876</v>
      </c>
      <c r="L2547" s="245" t="s">
        <v>568</v>
      </c>
      <c r="M2547"/>
      <c r="N2547"/>
      <c r="O2547"/>
      <c r="P2547"/>
      <c r="Q2547"/>
      <c r="R2547"/>
      <c r="S2547"/>
      <c r="T2547"/>
      <c r="U2547"/>
      <c r="V2547"/>
      <c r="W2547"/>
      <c r="X2547"/>
      <c r="Y2547"/>
      <c r="Z2547"/>
      <c r="AA2547"/>
      <c r="AB2547"/>
      <c r="AC2547"/>
      <c r="AD2547"/>
      <c r="AE2547"/>
      <c r="AF2547"/>
      <c r="AG2547"/>
      <c r="AH2547"/>
      <c r="AI2547"/>
      <c r="AJ2547"/>
      <c r="AK2547"/>
      <c r="AL2547"/>
      <c r="AM2547"/>
      <c r="AN2547"/>
      <c r="AO2547"/>
      <c r="AP2547"/>
      <c r="AQ2547"/>
      <c r="AR2547"/>
      <c r="AS2547"/>
      <c r="AT2547"/>
      <c r="AU2547"/>
      <c r="AV2547"/>
      <c r="AW2547"/>
      <c r="AX2547"/>
      <c r="AY2547"/>
      <c r="AZ2547"/>
      <c r="BA2547"/>
      <c r="BB2547"/>
      <c r="BC2547"/>
      <c r="BD2547"/>
      <c r="BE2547"/>
      <c r="BF2547"/>
      <c r="BG2547"/>
      <c r="BH2547"/>
      <c r="BI2547"/>
      <c r="BJ2547"/>
      <c r="BK2547"/>
      <c r="BL2547"/>
      <c r="BM2547"/>
      <c r="BN2547"/>
      <c r="BO2547"/>
    </row>
    <row r="2548" spans="1:67" ht="15" x14ac:dyDescent="0.25">
      <c r="A2548" s="245" t="s">
        <v>4831</v>
      </c>
      <c r="B2548" s="245" t="s">
        <v>4830</v>
      </c>
      <c r="C2548" s="245" t="s">
        <v>4954</v>
      </c>
      <c r="D2548" s="245" t="s">
        <v>4953</v>
      </c>
      <c r="E2548" s="246" t="s">
        <v>44</v>
      </c>
      <c r="F2548" s="245" t="s">
        <v>44</v>
      </c>
      <c r="G2548" s="245" t="s">
        <v>8646</v>
      </c>
      <c r="H2548" s="245" t="s">
        <v>17733</v>
      </c>
      <c r="I2548" s="245" t="s">
        <v>12</v>
      </c>
      <c r="J2548" s="245" t="s">
        <v>569</v>
      </c>
      <c r="K2548" s="246" t="s">
        <v>23877</v>
      </c>
      <c r="L2548" s="245" t="s">
        <v>568</v>
      </c>
      <c r="M2548"/>
      <c r="N2548"/>
      <c r="O2548"/>
      <c r="P2548"/>
      <c r="Q2548"/>
      <c r="R2548"/>
      <c r="S2548"/>
      <c r="T2548"/>
      <c r="U2548"/>
      <c r="V2548"/>
      <c r="W2548"/>
      <c r="X2548"/>
      <c r="Y2548"/>
      <c r="Z2548"/>
      <c r="AA2548"/>
      <c r="AB2548"/>
      <c r="AC2548"/>
      <c r="AD2548"/>
      <c r="AE2548"/>
      <c r="AF2548"/>
      <c r="AG2548"/>
      <c r="AH2548"/>
      <c r="AI2548"/>
      <c r="AJ2548"/>
      <c r="AK2548"/>
      <c r="AL2548"/>
      <c r="AM2548"/>
      <c r="AN2548"/>
      <c r="AO2548"/>
      <c r="AP2548"/>
      <c r="AQ2548"/>
      <c r="AR2548"/>
      <c r="AS2548"/>
      <c r="AT2548"/>
      <c r="AU2548"/>
      <c r="AV2548"/>
      <c r="AW2548"/>
      <c r="AX2548"/>
      <c r="AY2548"/>
      <c r="AZ2548"/>
      <c r="BA2548"/>
      <c r="BB2548"/>
      <c r="BC2548"/>
      <c r="BD2548"/>
      <c r="BE2548"/>
      <c r="BF2548"/>
      <c r="BG2548"/>
      <c r="BH2548"/>
      <c r="BI2548"/>
      <c r="BJ2548"/>
      <c r="BK2548"/>
      <c r="BL2548"/>
      <c r="BM2548"/>
      <c r="BN2548"/>
      <c r="BO2548"/>
    </row>
    <row r="2549" spans="1:67" ht="15" x14ac:dyDescent="0.25">
      <c r="A2549" s="245" t="s">
        <v>4831</v>
      </c>
      <c r="B2549" s="245" t="s">
        <v>4830</v>
      </c>
      <c r="C2549" s="245" t="s">
        <v>4954</v>
      </c>
      <c r="D2549" s="245" t="s">
        <v>4953</v>
      </c>
      <c r="E2549" s="246" t="s">
        <v>44</v>
      </c>
      <c r="F2549" s="245" t="s">
        <v>44</v>
      </c>
      <c r="G2549" s="245" t="s">
        <v>8645</v>
      </c>
      <c r="H2549" s="245" t="s">
        <v>17735</v>
      </c>
      <c r="I2549" s="245" t="s">
        <v>12</v>
      </c>
      <c r="J2549" s="245" t="s">
        <v>59</v>
      </c>
      <c r="K2549" s="246" t="s">
        <v>23878</v>
      </c>
      <c r="L2549" s="245" t="s">
        <v>568</v>
      </c>
      <c r="M2549"/>
      <c r="N2549"/>
      <c r="O2549"/>
      <c r="P2549"/>
      <c r="Q2549"/>
      <c r="R2549"/>
      <c r="S2549"/>
      <c r="T2549"/>
      <c r="U2549"/>
      <c r="V2549"/>
      <c r="W2549"/>
      <c r="X2549"/>
      <c r="Y2549"/>
      <c r="Z2549"/>
      <c r="AA2549"/>
      <c r="AB2549"/>
      <c r="AC2549"/>
      <c r="AD2549"/>
      <c r="AE2549"/>
      <c r="AF2549"/>
      <c r="AG2549"/>
      <c r="AH2549"/>
      <c r="AI2549"/>
      <c r="AJ2549"/>
      <c r="AK2549"/>
      <c r="AL2549"/>
      <c r="AM2549"/>
      <c r="AN2549"/>
      <c r="AO2549"/>
      <c r="AP2549"/>
      <c r="AQ2549"/>
      <c r="AR2549"/>
      <c r="AS2549"/>
      <c r="AT2549"/>
      <c r="AU2549"/>
      <c r="AV2549"/>
      <c r="AW2549"/>
      <c r="AX2549"/>
      <c r="AY2549"/>
      <c r="AZ2549"/>
      <c r="BA2549"/>
      <c r="BB2549"/>
      <c r="BC2549"/>
      <c r="BD2549"/>
      <c r="BE2549"/>
      <c r="BF2549"/>
      <c r="BG2549"/>
      <c r="BH2549"/>
      <c r="BI2549"/>
      <c r="BJ2549"/>
      <c r="BK2549"/>
      <c r="BL2549"/>
      <c r="BM2549"/>
      <c r="BN2549"/>
      <c r="BO2549"/>
    </row>
    <row r="2550" spans="1:67" ht="15" x14ac:dyDescent="0.25">
      <c r="A2550" s="245" t="s">
        <v>4831</v>
      </c>
      <c r="B2550" s="245" t="s">
        <v>4830</v>
      </c>
      <c r="C2550" s="245" t="s">
        <v>4954</v>
      </c>
      <c r="D2550" s="245" t="s">
        <v>4953</v>
      </c>
      <c r="E2550" s="246" t="s">
        <v>44</v>
      </c>
      <c r="F2550" s="245" t="s">
        <v>44</v>
      </c>
      <c r="G2550" s="245" t="s">
        <v>8644</v>
      </c>
      <c r="H2550" s="245" t="s">
        <v>17737</v>
      </c>
      <c r="I2550" s="245" t="s">
        <v>12</v>
      </c>
      <c r="J2550" s="245" t="s">
        <v>59</v>
      </c>
      <c r="K2550" s="246" t="s">
        <v>23879</v>
      </c>
      <c r="L2550" s="245" t="s">
        <v>568</v>
      </c>
      <c r="M2550"/>
      <c r="N2550"/>
      <c r="O2550"/>
      <c r="P2550"/>
      <c r="Q2550"/>
      <c r="R2550"/>
      <c r="S2550"/>
      <c r="T2550"/>
      <c r="U2550"/>
      <c r="V2550"/>
      <c r="W2550"/>
      <c r="X2550"/>
      <c r="Y2550"/>
      <c r="Z2550"/>
      <c r="AA2550"/>
      <c r="AB2550"/>
      <c r="AC2550"/>
      <c r="AD2550"/>
      <c r="AE2550"/>
      <c r="AF2550"/>
      <c r="AG2550"/>
      <c r="AH2550"/>
      <c r="AI2550"/>
      <c r="AJ2550"/>
      <c r="AK2550"/>
      <c r="AL2550"/>
      <c r="AM2550"/>
      <c r="AN2550"/>
      <c r="AO2550"/>
      <c r="AP2550"/>
      <c r="AQ2550"/>
      <c r="AR2550"/>
      <c r="AS2550"/>
      <c r="AT2550"/>
      <c r="AU2550"/>
      <c r="AV2550"/>
      <c r="AW2550"/>
      <c r="AX2550"/>
      <c r="AY2550"/>
      <c r="AZ2550"/>
      <c r="BA2550"/>
      <c r="BB2550"/>
      <c r="BC2550"/>
      <c r="BD2550"/>
      <c r="BE2550"/>
      <c r="BF2550"/>
      <c r="BG2550"/>
      <c r="BH2550"/>
      <c r="BI2550"/>
      <c r="BJ2550"/>
      <c r="BK2550"/>
      <c r="BL2550"/>
      <c r="BM2550"/>
      <c r="BN2550"/>
      <c r="BO2550"/>
    </row>
    <row r="2551" spans="1:67" ht="15" x14ac:dyDescent="0.25">
      <c r="A2551" s="245" t="s">
        <v>4831</v>
      </c>
      <c r="B2551" s="245" t="s">
        <v>4830</v>
      </c>
      <c r="C2551" s="245" t="s">
        <v>4954</v>
      </c>
      <c r="D2551" s="245" t="s">
        <v>4953</v>
      </c>
      <c r="E2551" s="246" t="s">
        <v>44</v>
      </c>
      <c r="F2551" s="245" t="s">
        <v>44</v>
      </c>
      <c r="G2551" s="245" t="s">
        <v>8643</v>
      </c>
      <c r="H2551" s="245" t="s">
        <v>17739</v>
      </c>
      <c r="I2551" s="245" t="s">
        <v>12</v>
      </c>
      <c r="J2551" s="245" t="s">
        <v>569</v>
      </c>
      <c r="K2551" s="246" t="s">
        <v>23880</v>
      </c>
      <c r="L2551" s="245" t="s">
        <v>568</v>
      </c>
      <c r="M2551"/>
      <c r="N2551"/>
      <c r="O2551"/>
      <c r="P2551"/>
      <c r="Q2551"/>
      <c r="R2551"/>
      <c r="S2551"/>
      <c r="T2551"/>
      <c r="U2551"/>
      <c r="V2551"/>
      <c r="W2551"/>
      <c r="X2551"/>
      <c r="Y2551"/>
      <c r="Z2551"/>
      <c r="AA2551"/>
      <c r="AB2551"/>
      <c r="AC2551"/>
      <c r="AD2551"/>
      <c r="AE2551"/>
      <c r="AF2551"/>
      <c r="AG2551"/>
      <c r="AH2551"/>
      <c r="AI2551"/>
      <c r="AJ2551"/>
      <c r="AK2551"/>
      <c r="AL2551"/>
      <c r="AM2551"/>
      <c r="AN2551"/>
      <c r="AO2551"/>
      <c r="AP2551"/>
      <c r="AQ2551"/>
      <c r="AR2551"/>
      <c r="AS2551"/>
      <c r="AT2551"/>
      <c r="AU2551"/>
      <c r="AV2551"/>
      <c r="AW2551"/>
      <c r="AX2551"/>
      <c r="AY2551"/>
      <c r="AZ2551"/>
      <c r="BA2551"/>
      <c r="BB2551"/>
      <c r="BC2551"/>
      <c r="BD2551"/>
      <c r="BE2551"/>
      <c r="BF2551"/>
      <c r="BG2551"/>
      <c r="BH2551"/>
      <c r="BI2551"/>
      <c r="BJ2551"/>
      <c r="BK2551"/>
      <c r="BL2551"/>
      <c r="BM2551"/>
      <c r="BN2551"/>
      <c r="BO2551"/>
    </row>
    <row r="2552" spans="1:67" ht="15" x14ac:dyDescent="0.25">
      <c r="A2552" s="245" t="s">
        <v>4831</v>
      </c>
      <c r="B2552" s="245" t="s">
        <v>4830</v>
      </c>
      <c r="C2552" s="245" t="s">
        <v>4954</v>
      </c>
      <c r="D2552" s="245" t="s">
        <v>4953</v>
      </c>
      <c r="E2552" s="246" t="s">
        <v>44</v>
      </c>
      <c r="F2552" s="245" t="s">
        <v>44</v>
      </c>
      <c r="G2552" s="245" t="s">
        <v>11771</v>
      </c>
      <c r="H2552" s="245" t="s">
        <v>11772</v>
      </c>
      <c r="I2552" s="245" t="s">
        <v>12</v>
      </c>
      <c r="J2552" s="245" t="s">
        <v>59</v>
      </c>
      <c r="K2552" s="246" t="s">
        <v>17716</v>
      </c>
      <c r="L2552" s="245" t="s">
        <v>568</v>
      </c>
      <c r="M2552"/>
      <c r="N2552"/>
      <c r="O2552"/>
      <c r="P2552"/>
      <c r="Q2552"/>
      <c r="R2552"/>
      <c r="S2552"/>
      <c r="T2552"/>
      <c r="U2552"/>
      <c r="V2552"/>
      <c r="W2552"/>
      <c r="X2552"/>
      <c r="Y2552"/>
      <c r="Z2552"/>
      <c r="AA2552"/>
      <c r="AB2552"/>
      <c r="AC2552"/>
      <c r="AD2552"/>
      <c r="AE2552"/>
      <c r="AF2552"/>
      <c r="AG2552"/>
      <c r="AH2552"/>
      <c r="AI2552"/>
      <c r="AJ2552"/>
      <c r="AK2552"/>
      <c r="AL2552"/>
      <c r="AM2552"/>
      <c r="AN2552"/>
      <c r="AO2552"/>
      <c r="AP2552"/>
      <c r="AQ2552"/>
      <c r="AR2552"/>
      <c r="AS2552"/>
      <c r="AT2552"/>
      <c r="AU2552"/>
      <c r="AV2552"/>
      <c r="AW2552"/>
      <c r="AX2552"/>
      <c r="AY2552"/>
      <c r="AZ2552"/>
      <c r="BA2552"/>
      <c r="BB2552"/>
      <c r="BC2552"/>
      <c r="BD2552"/>
      <c r="BE2552"/>
      <c r="BF2552"/>
      <c r="BG2552"/>
      <c r="BH2552"/>
      <c r="BI2552"/>
      <c r="BJ2552"/>
      <c r="BK2552"/>
      <c r="BL2552"/>
      <c r="BM2552"/>
      <c r="BN2552"/>
      <c r="BO2552"/>
    </row>
    <row r="2553" spans="1:67" ht="15" x14ac:dyDescent="0.25">
      <c r="A2553" s="245" t="s">
        <v>4831</v>
      </c>
      <c r="B2553" s="245" t="s">
        <v>4830</v>
      </c>
      <c r="C2553" s="245" t="s">
        <v>4954</v>
      </c>
      <c r="D2553" s="245" t="s">
        <v>4953</v>
      </c>
      <c r="E2553" s="246" t="s">
        <v>44</v>
      </c>
      <c r="F2553" s="245" t="s">
        <v>44</v>
      </c>
      <c r="G2553" s="245" t="s">
        <v>11773</v>
      </c>
      <c r="H2553" s="245" t="s">
        <v>11774</v>
      </c>
      <c r="I2553" s="245" t="s">
        <v>12</v>
      </c>
      <c r="J2553" s="245" t="s">
        <v>59</v>
      </c>
      <c r="K2553" s="246" t="s">
        <v>23881</v>
      </c>
      <c r="L2553" s="245" t="s">
        <v>568</v>
      </c>
      <c r="M2553"/>
      <c r="N2553"/>
      <c r="O2553"/>
      <c r="P2553"/>
      <c r="Q2553"/>
      <c r="R2553"/>
      <c r="S2553"/>
      <c r="T2553"/>
      <c r="U2553"/>
      <c r="V2553"/>
      <c r="W2553"/>
      <c r="X2553"/>
      <c r="Y2553"/>
      <c r="Z2553"/>
      <c r="AA2553"/>
      <c r="AB2553"/>
      <c r="AC2553"/>
      <c r="AD2553"/>
      <c r="AE2553"/>
      <c r="AF2553"/>
      <c r="AG2553"/>
      <c r="AH2553"/>
      <c r="AI2553"/>
      <c r="AJ2553"/>
      <c r="AK2553"/>
      <c r="AL2553"/>
      <c r="AM2553"/>
      <c r="AN2553"/>
      <c r="AO2553"/>
      <c r="AP2553"/>
      <c r="AQ2553"/>
      <c r="AR2553"/>
      <c r="AS2553"/>
      <c r="AT2553"/>
      <c r="AU2553"/>
      <c r="AV2553"/>
      <c r="AW2553"/>
      <c r="AX2553"/>
      <c r="AY2553"/>
      <c r="AZ2553"/>
      <c r="BA2553"/>
      <c r="BB2553"/>
      <c r="BC2553"/>
      <c r="BD2553"/>
      <c r="BE2553"/>
      <c r="BF2553"/>
      <c r="BG2553"/>
      <c r="BH2553"/>
      <c r="BI2553"/>
      <c r="BJ2553"/>
      <c r="BK2553"/>
      <c r="BL2553"/>
      <c r="BM2553"/>
      <c r="BN2553"/>
      <c r="BO2553"/>
    </row>
    <row r="2554" spans="1:67" ht="15" x14ac:dyDescent="0.25">
      <c r="A2554" s="245" t="s">
        <v>4831</v>
      </c>
      <c r="B2554" s="245" t="s">
        <v>4830</v>
      </c>
      <c r="C2554" s="245" t="s">
        <v>4954</v>
      </c>
      <c r="D2554" s="245" t="s">
        <v>4953</v>
      </c>
      <c r="E2554" s="246" t="s">
        <v>44</v>
      </c>
      <c r="F2554" s="245" t="s">
        <v>44</v>
      </c>
      <c r="G2554" s="245" t="s">
        <v>11775</v>
      </c>
      <c r="H2554" s="245" t="s">
        <v>11776</v>
      </c>
      <c r="I2554" s="245" t="s">
        <v>12</v>
      </c>
      <c r="J2554" s="245" t="s">
        <v>59</v>
      </c>
      <c r="K2554" s="246" t="s">
        <v>23882</v>
      </c>
      <c r="L2554" s="245" t="s">
        <v>568</v>
      </c>
      <c r="M2554"/>
      <c r="N2554"/>
      <c r="O2554"/>
      <c r="P2554"/>
      <c r="Q2554"/>
      <c r="R2554"/>
      <c r="S2554"/>
      <c r="T2554"/>
      <c r="U2554"/>
      <c r="V2554"/>
      <c r="W2554"/>
      <c r="X2554"/>
      <c r="Y2554"/>
      <c r="Z2554"/>
      <c r="AA2554"/>
      <c r="AB2554"/>
      <c r="AC2554"/>
      <c r="AD2554"/>
      <c r="AE2554"/>
      <c r="AF2554"/>
      <c r="AG2554"/>
      <c r="AH2554"/>
      <c r="AI2554"/>
      <c r="AJ2554"/>
      <c r="AK2554"/>
      <c r="AL2554"/>
      <c r="AM2554"/>
      <c r="AN2554"/>
      <c r="AO2554"/>
      <c r="AP2554"/>
      <c r="AQ2554"/>
      <c r="AR2554"/>
      <c r="AS2554"/>
      <c r="AT2554"/>
      <c r="AU2554"/>
      <c r="AV2554"/>
      <c r="AW2554"/>
      <c r="AX2554"/>
      <c r="AY2554"/>
      <c r="AZ2554"/>
      <c r="BA2554"/>
      <c r="BB2554"/>
      <c r="BC2554"/>
      <c r="BD2554"/>
      <c r="BE2554"/>
      <c r="BF2554"/>
      <c r="BG2554"/>
      <c r="BH2554"/>
      <c r="BI2554"/>
      <c r="BJ2554"/>
      <c r="BK2554"/>
      <c r="BL2554"/>
      <c r="BM2554"/>
      <c r="BN2554"/>
      <c r="BO2554"/>
    </row>
    <row r="2555" spans="1:67" ht="15" x14ac:dyDescent="0.25">
      <c r="A2555" s="245" t="s">
        <v>4831</v>
      </c>
      <c r="B2555" s="245" t="s">
        <v>4830</v>
      </c>
      <c r="C2555" s="245" t="s">
        <v>4954</v>
      </c>
      <c r="D2555" s="245" t="s">
        <v>4953</v>
      </c>
      <c r="E2555" s="246" t="s">
        <v>44</v>
      </c>
      <c r="F2555" s="245" t="s">
        <v>44</v>
      </c>
      <c r="G2555" s="245" t="s">
        <v>11777</v>
      </c>
      <c r="H2555" s="245" t="s">
        <v>11778</v>
      </c>
      <c r="I2555" s="245" t="s">
        <v>12</v>
      </c>
      <c r="J2555" s="245" t="s">
        <v>59</v>
      </c>
      <c r="K2555" s="246" t="s">
        <v>23883</v>
      </c>
      <c r="L2555" s="245" t="s">
        <v>568</v>
      </c>
      <c r="M2555"/>
      <c r="N2555"/>
      <c r="O2555"/>
      <c r="P2555"/>
      <c r="Q2555"/>
      <c r="R2555"/>
      <c r="S2555"/>
      <c r="T2555"/>
      <c r="U2555"/>
      <c r="V2555"/>
      <c r="W2555"/>
      <c r="X2555"/>
      <c r="Y2555"/>
      <c r="Z2555"/>
      <c r="AA2555"/>
      <c r="AB2555"/>
      <c r="AC2555"/>
      <c r="AD2555"/>
      <c r="AE2555"/>
      <c r="AF2555"/>
      <c r="AG2555"/>
      <c r="AH2555"/>
      <c r="AI2555"/>
      <c r="AJ2555"/>
      <c r="AK2555"/>
      <c r="AL2555"/>
      <c r="AM2555"/>
      <c r="AN2555"/>
      <c r="AO2555"/>
      <c r="AP2555"/>
      <c r="AQ2555"/>
      <c r="AR2555"/>
      <c r="AS2555"/>
      <c r="AT2555"/>
      <c r="AU2555"/>
      <c r="AV2555"/>
      <c r="AW2555"/>
      <c r="AX2555"/>
      <c r="AY2555"/>
      <c r="AZ2555"/>
      <c r="BA2555"/>
      <c r="BB2555"/>
      <c r="BC2555"/>
      <c r="BD2555"/>
      <c r="BE2555"/>
      <c r="BF2555"/>
      <c r="BG2555"/>
      <c r="BH2555"/>
      <c r="BI2555"/>
      <c r="BJ2555"/>
      <c r="BK2555"/>
      <c r="BL2555"/>
      <c r="BM2555"/>
      <c r="BN2555"/>
      <c r="BO2555"/>
    </row>
    <row r="2556" spans="1:67" ht="15" x14ac:dyDescent="0.25">
      <c r="A2556" s="245" t="s">
        <v>4831</v>
      </c>
      <c r="B2556" s="245" t="s">
        <v>4830</v>
      </c>
      <c r="C2556" s="245" t="s">
        <v>4954</v>
      </c>
      <c r="D2556" s="245" t="s">
        <v>4953</v>
      </c>
      <c r="E2556" s="246" t="s">
        <v>44</v>
      </c>
      <c r="F2556" s="245" t="s">
        <v>44</v>
      </c>
      <c r="G2556" s="245" t="s">
        <v>11779</v>
      </c>
      <c r="H2556" s="245" t="s">
        <v>11780</v>
      </c>
      <c r="I2556" s="245" t="s">
        <v>12</v>
      </c>
      <c r="J2556" s="245" t="s">
        <v>59</v>
      </c>
      <c r="K2556" s="246" t="s">
        <v>23878</v>
      </c>
      <c r="L2556" s="245" t="s">
        <v>568</v>
      </c>
      <c r="M2556"/>
      <c r="N2556"/>
      <c r="O2556"/>
      <c r="P2556"/>
      <c r="Q2556"/>
      <c r="R2556"/>
      <c r="S2556"/>
      <c r="T2556"/>
      <c r="U2556"/>
      <c r="V2556"/>
      <c r="W2556"/>
      <c r="X2556"/>
      <c r="Y2556"/>
      <c r="Z2556"/>
      <c r="AA2556"/>
      <c r="AB2556"/>
      <c r="AC2556"/>
      <c r="AD2556"/>
      <c r="AE2556"/>
      <c r="AF2556"/>
      <c r="AG2556"/>
      <c r="AH2556"/>
      <c r="AI2556"/>
      <c r="AJ2556"/>
      <c r="AK2556"/>
      <c r="AL2556"/>
      <c r="AM2556"/>
      <c r="AN2556"/>
      <c r="AO2556"/>
      <c r="AP2556"/>
      <c r="AQ2556"/>
      <c r="AR2556"/>
      <c r="AS2556"/>
      <c r="AT2556"/>
      <c r="AU2556"/>
      <c r="AV2556"/>
      <c r="AW2556"/>
      <c r="AX2556"/>
      <c r="AY2556"/>
      <c r="AZ2556"/>
      <c r="BA2556"/>
      <c r="BB2556"/>
      <c r="BC2556"/>
      <c r="BD2556"/>
      <c r="BE2556"/>
      <c r="BF2556"/>
      <c r="BG2556"/>
      <c r="BH2556"/>
      <c r="BI2556"/>
      <c r="BJ2556"/>
      <c r="BK2556"/>
      <c r="BL2556"/>
      <c r="BM2556"/>
      <c r="BN2556"/>
      <c r="BO2556"/>
    </row>
    <row r="2557" spans="1:67" ht="15" x14ac:dyDescent="0.25">
      <c r="A2557" s="245" t="s">
        <v>4831</v>
      </c>
      <c r="B2557" s="245" t="s">
        <v>4830</v>
      </c>
      <c r="C2557" s="245" t="s">
        <v>4954</v>
      </c>
      <c r="D2557" s="245" t="s">
        <v>4953</v>
      </c>
      <c r="E2557" s="246" t="s">
        <v>44</v>
      </c>
      <c r="F2557" s="245" t="s">
        <v>44</v>
      </c>
      <c r="G2557" s="245" t="s">
        <v>11781</v>
      </c>
      <c r="H2557" s="245" t="s">
        <v>11782</v>
      </c>
      <c r="I2557" s="245" t="s">
        <v>12</v>
      </c>
      <c r="J2557" s="245" t="s">
        <v>59</v>
      </c>
      <c r="K2557" s="246" t="s">
        <v>23884</v>
      </c>
      <c r="L2557" s="245" t="s">
        <v>568</v>
      </c>
      <c r="M2557"/>
      <c r="N2557"/>
      <c r="O2557"/>
      <c r="P2557"/>
      <c r="Q2557"/>
      <c r="R2557"/>
      <c r="S2557"/>
      <c r="T2557"/>
      <c r="U2557"/>
      <c r="V2557"/>
      <c r="W2557"/>
      <c r="X2557"/>
      <c r="Y2557"/>
      <c r="Z2557"/>
      <c r="AA2557"/>
      <c r="AB2557"/>
      <c r="AC2557"/>
      <c r="AD2557"/>
      <c r="AE2557"/>
      <c r="AF2557"/>
      <c r="AG2557"/>
      <c r="AH2557"/>
      <c r="AI2557"/>
      <c r="AJ2557"/>
      <c r="AK2557"/>
      <c r="AL2557"/>
      <c r="AM2557"/>
      <c r="AN2557"/>
      <c r="AO2557"/>
      <c r="AP2557"/>
      <c r="AQ2557"/>
      <c r="AR2557"/>
      <c r="AS2557"/>
      <c r="AT2557"/>
      <c r="AU2557"/>
      <c r="AV2557"/>
      <c r="AW2557"/>
      <c r="AX2557"/>
      <c r="AY2557"/>
      <c r="AZ2557"/>
      <c r="BA2557"/>
      <c r="BB2557"/>
      <c r="BC2557"/>
      <c r="BD2557"/>
      <c r="BE2557"/>
      <c r="BF2557"/>
      <c r="BG2557"/>
      <c r="BH2557"/>
      <c r="BI2557"/>
      <c r="BJ2557"/>
      <c r="BK2557"/>
      <c r="BL2557"/>
      <c r="BM2557"/>
      <c r="BN2557"/>
      <c r="BO2557"/>
    </row>
    <row r="2558" spans="1:67" ht="15" x14ac:dyDescent="0.25">
      <c r="A2558" s="245" t="s">
        <v>4831</v>
      </c>
      <c r="B2558" s="245" t="s">
        <v>4830</v>
      </c>
      <c r="C2558" s="245" t="s">
        <v>4954</v>
      </c>
      <c r="D2558" s="245" t="s">
        <v>4953</v>
      </c>
      <c r="E2558" s="246" t="s">
        <v>44</v>
      </c>
      <c r="F2558" s="245" t="s">
        <v>44</v>
      </c>
      <c r="G2558" s="245" t="s">
        <v>11783</v>
      </c>
      <c r="H2558" s="245" t="s">
        <v>11784</v>
      </c>
      <c r="I2558" s="245" t="s">
        <v>12</v>
      </c>
      <c r="J2558" s="245" t="s">
        <v>59</v>
      </c>
      <c r="K2558" s="246" t="s">
        <v>23885</v>
      </c>
      <c r="L2558" s="245" t="s">
        <v>568</v>
      </c>
      <c r="M2558"/>
      <c r="N2558"/>
      <c r="O2558"/>
      <c r="P2558"/>
      <c r="Q2558"/>
      <c r="R2558"/>
      <c r="S2558"/>
      <c r="T2558"/>
      <c r="U2558"/>
      <c r="V2558"/>
      <c r="W2558"/>
      <c r="X2558"/>
      <c r="Y2558"/>
      <c r="Z2558"/>
      <c r="AA2558"/>
      <c r="AB2558"/>
      <c r="AC2558"/>
      <c r="AD2558"/>
      <c r="AE2558"/>
      <c r="AF2558"/>
      <c r="AG2558"/>
      <c r="AH2558"/>
      <c r="AI2558"/>
      <c r="AJ2558"/>
      <c r="AK2558"/>
      <c r="AL2558"/>
      <c r="AM2558"/>
      <c r="AN2558"/>
      <c r="AO2558"/>
      <c r="AP2558"/>
      <c r="AQ2558"/>
      <c r="AR2558"/>
      <c r="AS2558"/>
      <c r="AT2558"/>
      <c r="AU2558"/>
      <c r="AV2558"/>
      <c r="AW2558"/>
      <c r="AX2558"/>
      <c r="AY2558"/>
      <c r="AZ2558"/>
      <c r="BA2558"/>
      <c r="BB2558"/>
      <c r="BC2558"/>
      <c r="BD2558"/>
      <c r="BE2558"/>
      <c r="BF2558"/>
      <c r="BG2558"/>
      <c r="BH2558"/>
      <c r="BI2558"/>
      <c r="BJ2558"/>
      <c r="BK2558"/>
      <c r="BL2558"/>
      <c r="BM2558"/>
      <c r="BN2558"/>
      <c r="BO2558"/>
    </row>
    <row r="2559" spans="1:67" ht="15" x14ac:dyDescent="0.25">
      <c r="A2559" s="245" t="s">
        <v>4831</v>
      </c>
      <c r="B2559" s="245" t="s">
        <v>4830</v>
      </c>
      <c r="C2559" s="245" t="s">
        <v>4954</v>
      </c>
      <c r="D2559" s="245" t="s">
        <v>4953</v>
      </c>
      <c r="E2559" s="246" t="s">
        <v>44</v>
      </c>
      <c r="F2559" s="245" t="s">
        <v>44</v>
      </c>
      <c r="G2559" s="245" t="s">
        <v>11785</v>
      </c>
      <c r="H2559" s="245" t="s">
        <v>11786</v>
      </c>
      <c r="I2559" s="245" t="s">
        <v>12</v>
      </c>
      <c r="J2559" s="245" t="s">
        <v>59</v>
      </c>
      <c r="K2559" s="246" t="s">
        <v>23886</v>
      </c>
      <c r="L2559" s="245" t="s">
        <v>568</v>
      </c>
      <c r="M2559"/>
      <c r="N2559"/>
      <c r="O2559"/>
      <c r="P2559"/>
      <c r="Q2559"/>
      <c r="R2559"/>
      <c r="S2559"/>
      <c r="T2559"/>
      <c r="U2559"/>
      <c r="V2559"/>
      <c r="W2559"/>
      <c r="X2559"/>
      <c r="Y2559"/>
      <c r="Z2559"/>
      <c r="AA2559"/>
      <c r="AB2559"/>
      <c r="AC2559"/>
      <c r="AD2559"/>
      <c r="AE2559"/>
      <c r="AF2559"/>
      <c r="AG2559"/>
      <c r="AH2559"/>
      <c r="AI2559"/>
      <c r="AJ2559"/>
      <c r="AK2559"/>
      <c r="AL2559"/>
      <c r="AM2559"/>
      <c r="AN2559"/>
      <c r="AO2559"/>
      <c r="AP2559"/>
      <c r="AQ2559"/>
      <c r="AR2559"/>
      <c r="AS2559"/>
      <c r="AT2559"/>
      <c r="AU2559"/>
      <c r="AV2559"/>
      <c r="AW2559"/>
      <c r="AX2559"/>
      <c r="AY2559"/>
      <c r="AZ2559"/>
      <c r="BA2559"/>
      <c r="BB2559"/>
      <c r="BC2559"/>
      <c r="BD2559"/>
      <c r="BE2559"/>
      <c r="BF2559"/>
      <c r="BG2559"/>
      <c r="BH2559"/>
      <c r="BI2559"/>
      <c r="BJ2559"/>
      <c r="BK2559"/>
      <c r="BL2559"/>
      <c r="BM2559"/>
      <c r="BN2559"/>
      <c r="BO2559"/>
    </row>
    <row r="2560" spans="1:67" ht="15" x14ac:dyDescent="0.25">
      <c r="A2560" s="245" t="s">
        <v>4831</v>
      </c>
      <c r="B2560" s="245" t="s">
        <v>4830</v>
      </c>
      <c r="C2560" s="245" t="s">
        <v>4954</v>
      </c>
      <c r="D2560" s="245" t="s">
        <v>4953</v>
      </c>
      <c r="E2560" s="246" t="s">
        <v>44</v>
      </c>
      <c r="F2560" s="245" t="s">
        <v>44</v>
      </c>
      <c r="G2560" s="245" t="s">
        <v>11787</v>
      </c>
      <c r="H2560" s="245" t="s">
        <v>11788</v>
      </c>
      <c r="I2560" s="245" t="s">
        <v>12</v>
      </c>
      <c r="J2560" s="245" t="s">
        <v>59</v>
      </c>
      <c r="K2560" s="246" t="s">
        <v>23887</v>
      </c>
      <c r="L2560" s="245" t="s">
        <v>568</v>
      </c>
      <c r="M2560"/>
      <c r="N2560"/>
      <c r="O2560"/>
      <c r="P2560"/>
      <c r="Q2560"/>
      <c r="R2560"/>
      <c r="S2560"/>
      <c r="T2560"/>
      <c r="U2560"/>
      <c r="V2560"/>
      <c r="W2560"/>
      <c r="X2560"/>
      <c r="Y2560"/>
      <c r="Z2560"/>
      <c r="AA2560"/>
      <c r="AB2560"/>
      <c r="AC2560"/>
      <c r="AD2560"/>
      <c r="AE2560"/>
      <c r="AF2560"/>
      <c r="AG2560"/>
      <c r="AH2560"/>
      <c r="AI2560"/>
      <c r="AJ2560"/>
      <c r="AK2560"/>
      <c r="AL2560"/>
      <c r="AM2560"/>
      <c r="AN2560"/>
      <c r="AO2560"/>
      <c r="AP2560"/>
      <c r="AQ2560"/>
      <c r="AR2560"/>
      <c r="AS2560"/>
      <c r="AT2560"/>
      <c r="AU2560"/>
      <c r="AV2560"/>
      <c r="AW2560"/>
      <c r="AX2560"/>
      <c r="AY2560"/>
      <c r="AZ2560"/>
      <c r="BA2560"/>
      <c r="BB2560"/>
      <c r="BC2560"/>
      <c r="BD2560"/>
      <c r="BE2560"/>
      <c r="BF2560"/>
      <c r="BG2560"/>
      <c r="BH2560"/>
      <c r="BI2560"/>
      <c r="BJ2560"/>
      <c r="BK2560"/>
      <c r="BL2560"/>
      <c r="BM2560"/>
      <c r="BN2560"/>
      <c r="BO2560"/>
    </row>
    <row r="2561" spans="1:67" ht="15" x14ac:dyDescent="0.25">
      <c r="A2561" s="245" t="s">
        <v>4831</v>
      </c>
      <c r="B2561" s="245" t="s">
        <v>4830</v>
      </c>
      <c r="C2561" s="245" t="s">
        <v>4954</v>
      </c>
      <c r="D2561" s="245" t="s">
        <v>4953</v>
      </c>
      <c r="E2561" s="246" t="s">
        <v>44</v>
      </c>
      <c r="F2561" s="245" t="s">
        <v>44</v>
      </c>
      <c r="G2561" s="245" t="s">
        <v>11789</v>
      </c>
      <c r="H2561" s="245" t="s">
        <v>11790</v>
      </c>
      <c r="I2561" s="245" t="s">
        <v>12</v>
      </c>
      <c r="J2561" s="245" t="s">
        <v>59</v>
      </c>
      <c r="K2561" s="246" t="s">
        <v>23888</v>
      </c>
      <c r="L2561" s="245" t="s">
        <v>568</v>
      </c>
      <c r="M2561"/>
      <c r="N2561"/>
      <c r="O2561"/>
      <c r="P2561"/>
      <c r="Q2561"/>
      <c r="R2561"/>
      <c r="S2561"/>
      <c r="T2561"/>
      <c r="U2561"/>
      <c r="V2561"/>
      <c r="W2561"/>
      <c r="X2561"/>
      <c r="Y2561"/>
      <c r="Z2561"/>
      <c r="AA2561"/>
      <c r="AB2561"/>
      <c r="AC2561"/>
      <c r="AD2561"/>
      <c r="AE2561"/>
      <c r="AF2561"/>
      <c r="AG2561"/>
      <c r="AH2561"/>
      <c r="AI2561"/>
      <c r="AJ2561"/>
      <c r="AK2561"/>
      <c r="AL2561"/>
      <c r="AM2561"/>
      <c r="AN2561"/>
      <c r="AO2561"/>
      <c r="AP2561"/>
      <c r="AQ2561"/>
      <c r="AR2561"/>
      <c r="AS2561"/>
      <c r="AT2561"/>
      <c r="AU2561"/>
      <c r="AV2561"/>
      <c r="AW2561"/>
      <c r="AX2561"/>
      <c r="AY2561"/>
      <c r="AZ2561"/>
      <c r="BA2561"/>
      <c r="BB2561"/>
      <c r="BC2561"/>
      <c r="BD2561"/>
      <c r="BE2561"/>
      <c r="BF2561"/>
      <c r="BG2561"/>
      <c r="BH2561"/>
      <c r="BI2561"/>
      <c r="BJ2561"/>
      <c r="BK2561"/>
      <c r="BL2561"/>
      <c r="BM2561"/>
      <c r="BN2561"/>
      <c r="BO2561"/>
    </row>
    <row r="2562" spans="1:67" ht="15" x14ac:dyDescent="0.25">
      <c r="A2562" s="245" t="s">
        <v>4831</v>
      </c>
      <c r="B2562" s="245" t="s">
        <v>4830</v>
      </c>
      <c r="C2562" s="245" t="s">
        <v>4954</v>
      </c>
      <c r="D2562" s="245" t="s">
        <v>4953</v>
      </c>
      <c r="E2562" s="246" t="s">
        <v>44</v>
      </c>
      <c r="F2562" s="245" t="s">
        <v>44</v>
      </c>
      <c r="G2562" s="245" t="s">
        <v>11791</v>
      </c>
      <c r="H2562" s="245" t="s">
        <v>11792</v>
      </c>
      <c r="I2562" s="245" t="s">
        <v>12</v>
      </c>
      <c r="J2562" s="245" t="s">
        <v>59</v>
      </c>
      <c r="K2562" s="246" t="s">
        <v>23889</v>
      </c>
      <c r="L2562" s="245" t="s">
        <v>568</v>
      </c>
      <c r="M2562"/>
      <c r="N2562"/>
      <c r="O2562"/>
      <c r="P2562"/>
      <c r="Q2562"/>
      <c r="R2562"/>
      <c r="S2562"/>
      <c r="T2562"/>
      <c r="U2562"/>
      <c r="V2562"/>
      <c r="W2562"/>
      <c r="X2562"/>
      <c r="Y2562"/>
      <c r="Z2562"/>
      <c r="AA2562"/>
      <c r="AB2562"/>
      <c r="AC2562"/>
      <c r="AD2562"/>
      <c r="AE2562"/>
      <c r="AF2562"/>
      <c r="AG2562"/>
      <c r="AH2562"/>
      <c r="AI2562"/>
      <c r="AJ2562"/>
      <c r="AK2562"/>
      <c r="AL2562"/>
      <c r="AM2562"/>
      <c r="AN2562"/>
      <c r="AO2562"/>
      <c r="AP2562"/>
      <c r="AQ2562"/>
      <c r="AR2562"/>
      <c r="AS2562"/>
      <c r="AT2562"/>
      <c r="AU2562"/>
      <c r="AV2562"/>
      <c r="AW2562"/>
      <c r="AX2562"/>
      <c r="AY2562"/>
      <c r="AZ2562"/>
      <c r="BA2562"/>
      <c r="BB2562"/>
      <c r="BC2562"/>
      <c r="BD2562"/>
      <c r="BE2562"/>
      <c r="BF2562"/>
      <c r="BG2562"/>
      <c r="BH2562"/>
      <c r="BI2562"/>
      <c r="BJ2562"/>
      <c r="BK2562"/>
      <c r="BL2562"/>
      <c r="BM2562"/>
      <c r="BN2562"/>
      <c r="BO2562"/>
    </row>
    <row r="2563" spans="1:67" ht="15" x14ac:dyDescent="0.25">
      <c r="A2563" s="245" t="s">
        <v>4831</v>
      </c>
      <c r="B2563" s="245" t="s">
        <v>4830</v>
      </c>
      <c r="C2563" s="245" t="s">
        <v>4954</v>
      </c>
      <c r="D2563" s="245" t="s">
        <v>4953</v>
      </c>
      <c r="E2563" s="246" t="s">
        <v>44</v>
      </c>
      <c r="F2563" s="245" t="s">
        <v>44</v>
      </c>
      <c r="G2563" s="245" t="s">
        <v>11793</v>
      </c>
      <c r="H2563" s="245" t="s">
        <v>11794</v>
      </c>
      <c r="I2563" s="245" t="s">
        <v>12</v>
      </c>
      <c r="J2563" s="245" t="s">
        <v>59</v>
      </c>
      <c r="K2563" s="246" t="s">
        <v>23890</v>
      </c>
      <c r="L2563" s="245" t="s">
        <v>568</v>
      </c>
      <c r="M2563"/>
      <c r="N2563"/>
      <c r="O2563"/>
      <c r="P2563"/>
      <c r="Q2563"/>
      <c r="R2563"/>
      <c r="S2563"/>
      <c r="T2563"/>
      <c r="U2563"/>
      <c r="V2563"/>
      <c r="W2563"/>
      <c r="X2563"/>
      <c r="Y2563"/>
      <c r="Z2563"/>
      <c r="AA2563"/>
      <c r="AB2563"/>
      <c r="AC2563"/>
      <c r="AD2563"/>
      <c r="AE2563"/>
      <c r="AF2563"/>
      <c r="AG2563"/>
      <c r="AH2563"/>
      <c r="AI2563"/>
      <c r="AJ2563"/>
      <c r="AK2563"/>
      <c r="AL2563"/>
      <c r="AM2563"/>
      <c r="AN2563"/>
      <c r="AO2563"/>
      <c r="AP2563"/>
      <c r="AQ2563"/>
      <c r="AR2563"/>
      <c r="AS2563"/>
      <c r="AT2563"/>
      <c r="AU2563"/>
      <c r="AV2563"/>
      <c r="AW2563"/>
      <c r="AX2563"/>
      <c r="AY2563"/>
      <c r="AZ2563"/>
      <c r="BA2563"/>
      <c r="BB2563"/>
      <c r="BC2563"/>
      <c r="BD2563"/>
      <c r="BE2563"/>
      <c r="BF2563"/>
      <c r="BG2563"/>
      <c r="BH2563"/>
      <c r="BI2563"/>
      <c r="BJ2563"/>
      <c r="BK2563"/>
      <c r="BL2563"/>
      <c r="BM2563"/>
      <c r="BN2563"/>
      <c r="BO2563"/>
    </row>
    <row r="2564" spans="1:67" ht="15" x14ac:dyDescent="0.25">
      <c r="A2564" s="245" t="s">
        <v>4831</v>
      </c>
      <c r="B2564" s="245" t="s">
        <v>4830</v>
      </c>
      <c r="C2564" s="245" t="s">
        <v>4954</v>
      </c>
      <c r="D2564" s="245" t="s">
        <v>4953</v>
      </c>
      <c r="E2564" s="246" t="s">
        <v>44</v>
      </c>
      <c r="F2564" s="245" t="s">
        <v>44</v>
      </c>
      <c r="G2564" s="245" t="s">
        <v>11795</v>
      </c>
      <c r="H2564" s="245" t="s">
        <v>11796</v>
      </c>
      <c r="I2564" s="245" t="s">
        <v>12</v>
      </c>
      <c r="J2564" s="245" t="s">
        <v>59</v>
      </c>
      <c r="K2564" s="246" t="s">
        <v>23891</v>
      </c>
      <c r="L2564" s="245" t="s">
        <v>568</v>
      </c>
      <c r="M2564"/>
      <c r="N2564"/>
      <c r="O2564"/>
      <c r="P2564"/>
      <c r="Q2564"/>
      <c r="R2564"/>
      <c r="S2564"/>
      <c r="T2564"/>
      <c r="U2564"/>
      <c r="V2564"/>
      <c r="W2564"/>
      <c r="X2564"/>
      <c r="Y2564"/>
      <c r="Z2564"/>
      <c r="AA2564"/>
      <c r="AB2564"/>
      <c r="AC2564"/>
      <c r="AD2564"/>
      <c r="AE2564"/>
      <c r="AF2564"/>
      <c r="AG2564"/>
      <c r="AH2564"/>
      <c r="AI2564"/>
      <c r="AJ2564"/>
      <c r="AK2564"/>
      <c r="AL2564"/>
      <c r="AM2564"/>
      <c r="AN2564"/>
      <c r="AO2564"/>
      <c r="AP2564"/>
      <c r="AQ2564"/>
      <c r="AR2564"/>
      <c r="AS2564"/>
      <c r="AT2564"/>
      <c r="AU2564"/>
      <c r="AV2564"/>
      <c r="AW2564"/>
      <c r="AX2564"/>
      <c r="AY2564"/>
      <c r="AZ2564"/>
      <c r="BA2564"/>
      <c r="BB2564"/>
      <c r="BC2564"/>
      <c r="BD2564"/>
      <c r="BE2564"/>
      <c r="BF2564"/>
      <c r="BG2564"/>
      <c r="BH2564"/>
      <c r="BI2564"/>
      <c r="BJ2564"/>
      <c r="BK2564"/>
      <c r="BL2564"/>
      <c r="BM2564"/>
      <c r="BN2564"/>
      <c r="BO2564"/>
    </row>
    <row r="2565" spans="1:67" ht="15" x14ac:dyDescent="0.25">
      <c r="A2565" s="245" t="s">
        <v>4831</v>
      </c>
      <c r="B2565" s="245" t="s">
        <v>4830</v>
      </c>
      <c r="C2565" s="245" t="s">
        <v>4954</v>
      </c>
      <c r="D2565" s="245" t="s">
        <v>4953</v>
      </c>
      <c r="E2565" s="246" t="s">
        <v>44</v>
      </c>
      <c r="F2565" s="245" t="s">
        <v>44</v>
      </c>
      <c r="G2565" s="245" t="s">
        <v>11797</v>
      </c>
      <c r="H2565" s="245" t="s">
        <v>11798</v>
      </c>
      <c r="I2565" s="245" t="s">
        <v>12</v>
      </c>
      <c r="J2565" s="245" t="s">
        <v>59</v>
      </c>
      <c r="K2565" s="246" t="s">
        <v>23892</v>
      </c>
      <c r="L2565" s="245" t="s">
        <v>568</v>
      </c>
      <c r="M2565"/>
      <c r="N2565"/>
      <c r="O2565"/>
      <c r="P2565"/>
      <c r="Q2565"/>
      <c r="R2565"/>
      <c r="S2565"/>
      <c r="T2565"/>
      <c r="U2565"/>
      <c r="V2565"/>
      <c r="W2565"/>
      <c r="X2565"/>
      <c r="Y2565"/>
      <c r="Z2565"/>
      <c r="AA2565"/>
      <c r="AB2565"/>
      <c r="AC2565"/>
      <c r="AD2565"/>
      <c r="AE2565"/>
      <c r="AF2565"/>
      <c r="AG2565"/>
      <c r="AH2565"/>
      <c r="AI2565"/>
      <c r="AJ2565"/>
      <c r="AK2565"/>
      <c r="AL2565"/>
      <c r="AM2565"/>
      <c r="AN2565"/>
      <c r="AO2565"/>
      <c r="AP2565"/>
      <c r="AQ2565"/>
      <c r="AR2565"/>
      <c r="AS2565"/>
      <c r="AT2565"/>
      <c r="AU2565"/>
      <c r="AV2565"/>
      <c r="AW2565"/>
      <c r="AX2565"/>
      <c r="AY2565"/>
      <c r="AZ2565"/>
      <c r="BA2565"/>
      <c r="BB2565"/>
      <c r="BC2565"/>
      <c r="BD2565"/>
      <c r="BE2565"/>
      <c r="BF2565"/>
      <c r="BG2565"/>
      <c r="BH2565"/>
      <c r="BI2565"/>
      <c r="BJ2565"/>
      <c r="BK2565"/>
      <c r="BL2565"/>
      <c r="BM2565"/>
      <c r="BN2565"/>
      <c r="BO2565"/>
    </row>
    <row r="2566" spans="1:67" ht="15" x14ac:dyDescent="0.25">
      <c r="A2566" s="245" t="s">
        <v>4831</v>
      </c>
      <c r="B2566" s="245" t="s">
        <v>4830</v>
      </c>
      <c r="C2566" s="245" t="s">
        <v>4954</v>
      </c>
      <c r="D2566" s="245" t="s">
        <v>4953</v>
      </c>
      <c r="E2566" s="246" t="s">
        <v>44</v>
      </c>
      <c r="F2566" s="245" t="s">
        <v>44</v>
      </c>
      <c r="G2566" s="245" t="s">
        <v>11799</v>
      </c>
      <c r="H2566" s="245" t="s">
        <v>11800</v>
      </c>
      <c r="I2566" s="245" t="s">
        <v>12</v>
      </c>
      <c r="J2566" s="245" t="s">
        <v>569</v>
      </c>
      <c r="K2566" s="246" t="s">
        <v>23893</v>
      </c>
      <c r="L2566" s="245" t="s">
        <v>568</v>
      </c>
      <c r="M2566"/>
      <c r="N2566"/>
      <c r="O2566"/>
      <c r="P2566"/>
      <c r="Q2566"/>
      <c r="R2566"/>
      <c r="S2566"/>
      <c r="T2566"/>
      <c r="U2566"/>
      <c r="V2566"/>
      <c r="W2566"/>
      <c r="X2566"/>
      <c r="Y2566"/>
      <c r="Z2566"/>
      <c r="AA2566"/>
      <c r="AB2566"/>
      <c r="AC2566"/>
      <c r="AD2566"/>
      <c r="AE2566"/>
      <c r="AF2566"/>
      <c r="AG2566"/>
      <c r="AH2566"/>
      <c r="AI2566"/>
      <c r="AJ2566"/>
      <c r="AK2566"/>
      <c r="AL2566"/>
      <c r="AM2566"/>
      <c r="AN2566"/>
      <c r="AO2566"/>
      <c r="AP2566"/>
      <c r="AQ2566"/>
      <c r="AR2566"/>
      <c r="AS2566"/>
      <c r="AT2566"/>
      <c r="AU2566"/>
      <c r="AV2566"/>
      <c r="AW2566"/>
      <c r="AX2566"/>
      <c r="AY2566"/>
      <c r="AZ2566"/>
      <c r="BA2566"/>
      <c r="BB2566"/>
      <c r="BC2566"/>
      <c r="BD2566"/>
      <c r="BE2566"/>
      <c r="BF2566"/>
      <c r="BG2566"/>
      <c r="BH2566"/>
      <c r="BI2566"/>
      <c r="BJ2566"/>
      <c r="BK2566"/>
      <c r="BL2566"/>
      <c r="BM2566"/>
      <c r="BN2566"/>
      <c r="BO2566"/>
    </row>
    <row r="2567" spans="1:67" ht="15" x14ac:dyDescent="0.25">
      <c r="A2567" s="245" t="s">
        <v>4831</v>
      </c>
      <c r="B2567" s="245" t="s">
        <v>4830</v>
      </c>
      <c r="C2567" s="245" t="s">
        <v>4954</v>
      </c>
      <c r="D2567" s="245" t="s">
        <v>4953</v>
      </c>
      <c r="E2567" s="246" t="s">
        <v>44</v>
      </c>
      <c r="F2567" s="245" t="s">
        <v>44</v>
      </c>
      <c r="G2567" s="245" t="s">
        <v>17756</v>
      </c>
      <c r="H2567" s="245" t="s">
        <v>17757</v>
      </c>
      <c r="I2567" s="245" t="s">
        <v>12</v>
      </c>
      <c r="J2567" s="245" t="s">
        <v>569</v>
      </c>
      <c r="K2567" s="246" t="s">
        <v>23894</v>
      </c>
      <c r="L2567" s="245" t="s">
        <v>568</v>
      </c>
      <c r="M2567"/>
      <c r="N2567"/>
      <c r="O2567"/>
      <c r="P2567"/>
      <c r="Q2567"/>
      <c r="R2567"/>
      <c r="S2567"/>
      <c r="T2567"/>
      <c r="U2567"/>
      <c r="V2567"/>
      <c r="W2567"/>
      <c r="X2567"/>
      <c r="Y2567"/>
      <c r="Z2567"/>
      <c r="AA2567"/>
      <c r="AB2567"/>
      <c r="AC2567"/>
      <c r="AD2567"/>
      <c r="AE2567"/>
      <c r="AF2567"/>
      <c r="AG2567"/>
      <c r="AH2567"/>
      <c r="AI2567"/>
      <c r="AJ2567"/>
      <c r="AK2567"/>
      <c r="AL2567"/>
      <c r="AM2567"/>
      <c r="AN2567"/>
      <c r="AO2567"/>
      <c r="AP2567"/>
      <c r="AQ2567"/>
      <c r="AR2567"/>
      <c r="AS2567"/>
      <c r="AT2567"/>
      <c r="AU2567"/>
      <c r="AV2567"/>
      <c r="AW2567"/>
      <c r="AX2567"/>
      <c r="AY2567"/>
      <c r="AZ2567"/>
      <c r="BA2567"/>
      <c r="BB2567"/>
      <c r="BC2567"/>
      <c r="BD2567"/>
      <c r="BE2567"/>
      <c r="BF2567"/>
      <c r="BG2567"/>
      <c r="BH2567"/>
      <c r="BI2567"/>
      <c r="BJ2567"/>
      <c r="BK2567"/>
      <c r="BL2567"/>
      <c r="BM2567"/>
      <c r="BN2567"/>
      <c r="BO2567"/>
    </row>
    <row r="2568" spans="1:67" ht="15" x14ac:dyDescent="0.25">
      <c r="A2568" s="245" t="s">
        <v>4831</v>
      </c>
      <c r="B2568" s="245" t="s">
        <v>4830</v>
      </c>
      <c r="C2568" s="245" t="s">
        <v>4954</v>
      </c>
      <c r="D2568" s="245" t="s">
        <v>4953</v>
      </c>
      <c r="E2568" s="246" t="s">
        <v>44</v>
      </c>
      <c r="F2568" s="245" t="s">
        <v>44</v>
      </c>
      <c r="G2568" s="245" t="s">
        <v>17759</v>
      </c>
      <c r="H2568" s="245" t="s">
        <v>17760</v>
      </c>
      <c r="I2568" s="245" t="s">
        <v>12</v>
      </c>
      <c r="J2568" s="245" t="s">
        <v>59</v>
      </c>
      <c r="K2568" s="246" t="s">
        <v>23895</v>
      </c>
      <c r="L2568" s="245" t="s">
        <v>568</v>
      </c>
      <c r="M2568"/>
      <c r="N2568"/>
      <c r="O2568"/>
      <c r="P2568"/>
      <c r="Q2568"/>
      <c r="R2568"/>
      <c r="S2568"/>
      <c r="T2568"/>
      <c r="U2568"/>
      <c r="V2568"/>
      <c r="W2568"/>
      <c r="X2568"/>
      <c r="Y2568"/>
      <c r="Z2568"/>
      <c r="AA2568"/>
      <c r="AB2568"/>
      <c r="AC2568"/>
      <c r="AD2568"/>
      <c r="AE2568"/>
      <c r="AF2568"/>
      <c r="AG2568"/>
      <c r="AH2568"/>
      <c r="AI2568"/>
      <c r="AJ2568"/>
      <c r="AK2568"/>
      <c r="AL2568"/>
      <c r="AM2568"/>
      <c r="AN2568"/>
      <c r="AO2568"/>
      <c r="AP2568"/>
      <c r="AQ2568"/>
      <c r="AR2568"/>
      <c r="AS2568"/>
      <c r="AT2568"/>
      <c r="AU2568"/>
      <c r="AV2568"/>
      <c r="AW2568"/>
      <c r="AX2568"/>
      <c r="AY2568"/>
      <c r="AZ2568"/>
      <c r="BA2568"/>
      <c r="BB2568"/>
      <c r="BC2568"/>
      <c r="BD2568"/>
      <c r="BE2568"/>
      <c r="BF2568"/>
      <c r="BG2568"/>
      <c r="BH2568"/>
      <c r="BI2568"/>
      <c r="BJ2568"/>
      <c r="BK2568"/>
      <c r="BL2568"/>
      <c r="BM2568"/>
      <c r="BN2568"/>
      <c r="BO2568"/>
    </row>
    <row r="2569" spans="1:67" ht="15" x14ac:dyDescent="0.25">
      <c r="A2569" s="245" t="s">
        <v>4831</v>
      </c>
      <c r="B2569" s="245" t="s">
        <v>4830</v>
      </c>
      <c r="C2569" s="245" t="s">
        <v>4954</v>
      </c>
      <c r="D2569" s="245" t="s">
        <v>4953</v>
      </c>
      <c r="E2569" s="246" t="s">
        <v>44</v>
      </c>
      <c r="F2569" s="245" t="s">
        <v>44</v>
      </c>
      <c r="G2569" s="245" t="s">
        <v>17762</v>
      </c>
      <c r="H2569" s="245" t="s">
        <v>17763</v>
      </c>
      <c r="I2569" s="245" t="s">
        <v>12</v>
      </c>
      <c r="J2569" s="245" t="s">
        <v>569</v>
      </c>
      <c r="K2569" s="246" t="s">
        <v>23896</v>
      </c>
      <c r="L2569" s="245" t="s">
        <v>568</v>
      </c>
      <c r="M2569"/>
      <c r="N2569"/>
      <c r="O2569"/>
      <c r="P2569"/>
      <c r="Q2569"/>
      <c r="R2569"/>
      <c r="S2569"/>
      <c r="T2569"/>
      <c r="U2569"/>
      <c r="V2569"/>
      <c r="W2569"/>
      <c r="X2569"/>
      <c r="Y2569"/>
      <c r="Z2569"/>
      <c r="AA2569"/>
      <c r="AB2569"/>
      <c r="AC2569"/>
      <c r="AD2569"/>
      <c r="AE2569"/>
      <c r="AF2569"/>
      <c r="AG2569"/>
      <c r="AH2569"/>
      <c r="AI2569"/>
      <c r="AJ2569"/>
      <c r="AK2569"/>
      <c r="AL2569"/>
      <c r="AM2569"/>
      <c r="AN2569"/>
      <c r="AO2569"/>
      <c r="AP2569"/>
      <c r="AQ2569"/>
      <c r="AR2569"/>
      <c r="AS2569"/>
      <c r="AT2569"/>
      <c r="AU2569"/>
      <c r="AV2569"/>
      <c r="AW2569"/>
      <c r="AX2569"/>
      <c r="AY2569"/>
      <c r="AZ2569"/>
      <c r="BA2569"/>
      <c r="BB2569"/>
      <c r="BC2569"/>
      <c r="BD2569"/>
      <c r="BE2569"/>
      <c r="BF2569"/>
      <c r="BG2569"/>
      <c r="BH2569"/>
      <c r="BI2569"/>
      <c r="BJ2569"/>
      <c r="BK2569"/>
      <c r="BL2569"/>
      <c r="BM2569"/>
      <c r="BN2569"/>
      <c r="BO2569"/>
    </row>
    <row r="2570" spans="1:67" ht="15" x14ac:dyDescent="0.25">
      <c r="A2570" s="245" t="s">
        <v>4831</v>
      </c>
      <c r="B2570" s="245" t="s">
        <v>4830</v>
      </c>
      <c r="C2570" s="245" t="s">
        <v>4954</v>
      </c>
      <c r="D2570" s="245" t="s">
        <v>4953</v>
      </c>
      <c r="E2570" s="246" t="s">
        <v>44</v>
      </c>
      <c r="F2570" s="245" t="s">
        <v>44</v>
      </c>
      <c r="G2570" s="245" t="s">
        <v>17765</v>
      </c>
      <c r="H2570" s="245" t="s">
        <v>17766</v>
      </c>
      <c r="I2570" s="245" t="s">
        <v>12</v>
      </c>
      <c r="J2570" s="245" t="s">
        <v>569</v>
      </c>
      <c r="K2570" s="246" t="s">
        <v>23897</v>
      </c>
      <c r="L2570" s="245" t="s">
        <v>568</v>
      </c>
      <c r="M2570"/>
      <c r="N2570"/>
      <c r="O2570"/>
      <c r="P2570"/>
      <c r="Q2570"/>
      <c r="R2570"/>
      <c r="S2570"/>
      <c r="T2570"/>
      <c r="U2570"/>
      <c r="V2570"/>
      <c r="W2570"/>
      <c r="X2570"/>
      <c r="Y2570"/>
      <c r="Z2570"/>
      <c r="AA2570"/>
      <c r="AB2570"/>
      <c r="AC2570"/>
      <c r="AD2570"/>
      <c r="AE2570"/>
      <c r="AF2570"/>
      <c r="AG2570"/>
      <c r="AH2570"/>
      <c r="AI2570"/>
      <c r="AJ2570"/>
      <c r="AK2570"/>
      <c r="AL2570"/>
      <c r="AM2570"/>
      <c r="AN2570"/>
      <c r="AO2570"/>
      <c r="AP2570"/>
      <c r="AQ2570"/>
      <c r="AR2570"/>
      <c r="AS2570"/>
      <c r="AT2570"/>
      <c r="AU2570"/>
      <c r="AV2570"/>
      <c r="AW2570"/>
      <c r="AX2570"/>
      <c r="AY2570"/>
      <c r="AZ2570"/>
      <c r="BA2570"/>
      <c r="BB2570"/>
      <c r="BC2570"/>
      <c r="BD2570"/>
      <c r="BE2570"/>
      <c r="BF2570"/>
      <c r="BG2570"/>
      <c r="BH2570"/>
      <c r="BI2570"/>
      <c r="BJ2570"/>
      <c r="BK2570"/>
      <c r="BL2570"/>
      <c r="BM2570"/>
      <c r="BN2570"/>
      <c r="BO2570"/>
    </row>
    <row r="2571" spans="1:67" ht="15" x14ac:dyDescent="0.25">
      <c r="A2571" s="245" t="s">
        <v>4831</v>
      </c>
      <c r="B2571" s="245" t="s">
        <v>4830</v>
      </c>
      <c r="C2571" s="245" t="s">
        <v>4954</v>
      </c>
      <c r="D2571" s="245" t="s">
        <v>4953</v>
      </c>
      <c r="E2571" s="246" t="s">
        <v>44</v>
      </c>
      <c r="F2571" s="245" t="s">
        <v>44</v>
      </c>
      <c r="G2571" s="245" t="s">
        <v>17768</v>
      </c>
      <c r="H2571" s="245" t="s">
        <v>17769</v>
      </c>
      <c r="I2571" s="245" t="s">
        <v>12</v>
      </c>
      <c r="J2571" s="245" t="s">
        <v>569</v>
      </c>
      <c r="K2571" s="246" t="s">
        <v>23898</v>
      </c>
      <c r="L2571" s="245" t="s">
        <v>568</v>
      </c>
      <c r="M2571"/>
      <c r="N2571"/>
      <c r="O2571"/>
      <c r="P2571"/>
      <c r="Q2571"/>
      <c r="R2571"/>
      <c r="S2571"/>
      <c r="T2571"/>
      <c r="U2571"/>
      <c r="V2571"/>
      <c r="W2571"/>
      <c r="X2571"/>
      <c r="Y2571"/>
      <c r="Z2571"/>
      <c r="AA2571"/>
      <c r="AB2571"/>
      <c r="AC2571"/>
      <c r="AD2571"/>
      <c r="AE2571"/>
      <c r="AF2571"/>
      <c r="AG2571"/>
      <c r="AH2571"/>
      <c r="AI2571"/>
      <c r="AJ2571"/>
      <c r="AK2571"/>
      <c r="AL2571"/>
      <c r="AM2571"/>
      <c r="AN2571"/>
      <c r="AO2571"/>
      <c r="AP2571"/>
      <c r="AQ2571"/>
      <c r="AR2571"/>
      <c r="AS2571"/>
      <c r="AT2571"/>
      <c r="AU2571"/>
      <c r="AV2571"/>
      <c r="AW2571"/>
      <c r="AX2571"/>
      <c r="AY2571"/>
      <c r="AZ2571"/>
      <c r="BA2571"/>
      <c r="BB2571"/>
      <c r="BC2571"/>
      <c r="BD2571"/>
      <c r="BE2571"/>
      <c r="BF2571"/>
      <c r="BG2571"/>
      <c r="BH2571"/>
      <c r="BI2571"/>
      <c r="BJ2571"/>
      <c r="BK2571"/>
      <c r="BL2571"/>
      <c r="BM2571"/>
      <c r="BN2571"/>
      <c r="BO2571"/>
    </row>
    <row r="2572" spans="1:67" ht="15" x14ac:dyDescent="0.25">
      <c r="A2572" s="245" t="s">
        <v>4831</v>
      </c>
      <c r="B2572" s="245" t="s">
        <v>4830</v>
      </c>
      <c r="C2572" s="245" t="s">
        <v>4954</v>
      </c>
      <c r="D2572" s="245" t="s">
        <v>4953</v>
      </c>
      <c r="E2572" s="246" t="s">
        <v>44</v>
      </c>
      <c r="F2572" s="245" t="s">
        <v>44</v>
      </c>
      <c r="G2572" s="245" t="s">
        <v>17771</v>
      </c>
      <c r="H2572" s="245" t="s">
        <v>17772</v>
      </c>
      <c r="I2572" s="245" t="s">
        <v>12</v>
      </c>
      <c r="J2572" s="245" t="s">
        <v>569</v>
      </c>
      <c r="K2572" s="246" t="s">
        <v>23899</v>
      </c>
      <c r="L2572" s="245" t="s">
        <v>568</v>
      </c>
      <c r="M2572"/>
      <c r="N2572"/>
      <c r="O2572"/>
      <c r="P2572"/>
      <c r="Q2572"/>
      <c r="R2572"/>
      <c r="S2572"/>
      <c r="T2572"/>
      <c r="U2572"/>
      <c r="V2572"/>
      <c r="W2572"/>
      <c r="X2572"/>
      <c r="Y2572"/>
      <c r="Z2572"/>
      <c r="AA2572"/>
      <c r="AB2572"/>
      <c r="AC2572"/>
      <c r="AD2572"/>
      <c r="AE2572"/>
      <c r="AF2572"/>
      <c r="AG2572"/>
      <c r="AH2572"/>
      <c r="AI2572"/>
      <c r="AJ2572"/>
      <c r="AK2572"/>
      <c r="AL2572"/>
      <c r="AM2572"/>
      <c r="AN2572"/>
      <c r="AO2572"/>
      <c r="AP2572"/>
      <c r="AQ2572"/>
      <c r="AR2572"/>
      <c r="AS2572"/>
      <c r="AT2572"/>
      <c r="AU2572"/>
      <c r="AV2572"/>
      <c r="AW2572"/>
      <c r="AX2572"/>
      <c r="AY2572"/>
      <c r="AZ2572"/>
      <c r="BA2572"/>
      <c r="BB2572"/>
      <c r="BC2572"/>
      <c r="BD2572"/>
      <c r="BE2572"/>
      <c r="BF2572"/>
      <c r="BG2572"/>
      <c r="BH2572"/>
      <c r="BI2572"/>
      <c r="BJ2572"/>
      <c r="BK2572"/>
      <c r="BL2572"/>
      <c r="BM2572"/>
      <c r="BN2572"/>
      <c r="BO2572"/>
    </row>
    <row r="2573" spans="1:67" ht="15" x14ac:dyDescent="0.25">
      <c r="A2573" s="245" t="s">
        <v>4831</v>
      </c>
      <c r="B2573" s="245" t="s">
        <v>4830</v>
      </c>
      <c r="C2573" s="245" t="s">
        <v>4954</v>
      </c>
      <c r="D2573" s="245" t="s">
        <v>4953</v>
      </c>
      <c r="E2573" s="246" t="s">
        <v>44</v>
      </c>
      <c r="F2573" s="245" t="s">
        <v>44</v>
      </c>
      <c r="G2573" s="245" t="s">
        <v>17774</v>
      </c>
      <c r="H2573" s="245" t="s">
        <v>17775</v>
      </c>
      <c r="I2573" s="245" t="s">
        <v>12</v>
      </c>
      <c r="J2573" s="245" t="s">
        <v>569</v>
      </c>
      <c r="K2573" s="246" t="s">
        <v>5222</v>
      </c>
      <c r="L2573" s="245" t="s">
        <v>568</v>
      </c>
      <c r="M2573"/>
      <c r="N2573"/>
      <c r="O2573"/>
      <c r="P2573"/>
      <c r="Q2573"/>
      <c r="R2573"/>
      <c r="S2573"/>
      <c r="T2573"/>
      <c r="U2573"/>
      <c r="V2573"/>
      <c r="W2573"/>
      <c r="X2573"/>
      <c r="Y2573"/>
      <c r="Z2573"/>
      <c r="AA2573"/>
      <c r="AB2573"/>
      <c r="AC2573"/>
      <c r="AD2573"/>
      <c r="AE2573"/>
      <c r="AF2573"/>
      <c r="AG2573"/>
      <c r="AH2573"/>
      <c r="AI2573"/>
      <c r="AJ2573"/>
      <c r="AK2573"/>
      <c r="AL2573"/>
      <c r="AM2573"/>
      <c r="AN2573"/>
      <c r="AO2573"/>
      <c r="AP2573"/>
      <c r="AQ2573"/>
      <c r="AR2573"/>
      <c r="AS2573"/>
      <c r="AT2573"/>
      <c r="AU2573"/>
      <c r="AV2573"/>
      <c r="AW2573"/>
      <c r="AX2573"/>
      <c r="AY2573"/>
      <c r="AZ2573"/>
      <c r="BA2573"/>
      <c r="BB2573"/>
      <c r="BC2573"/>
      <c r="BD2573"/>
      <c r="BE2573"/>
      <c r="BF2573"/>
      <c r="BG2573"/>
      <c r="BH2573"/>
      <c r="BI2573"/>
      <c r="BJ2573"/>
      <c r="BK2573"/>
      <c r="BL2573"/>
      <c r="BM2573"/>
      <c r="BN2573"/>
      <c r="BO2573"/>
    </row>
    <row r="2574" spans="1:67" ht="15" x14ac:dyDescent="0.25">
      <c r="A2574" s="245" t="s">
        <v>4831</v>
      </c>
      <c r="B2574" s="245" t="s">
        <v>4830</v>
      </c>
      <c r="C2574" s="245" t="s">
        <v>4954</v>
      </c>
      <c r="D2574" s="245" t="s">
        <v>4953</v>
      </c>
      <c r="E2574" s="246" t="s">
        <v>44</v>
      </c>
      <c r="F2574" s="245" t="s">
        <v>44</v>
      </c>
      <c r="G2574" s="245" t="s">
        <v>17776</v>
      </c>
      <c r="H2574" s="245" t="s">
        <v>17777</v>
      </c>
      <c r="I2574" s="245" t="s">
        <v>12</v>
      </c>
      <c r="J2574" s="245" t="s">
        <v>569</v>
      </c>
      <c r="K2574" s="246" t="s">
        <v>23900</v>
      </c>
      <c r="L2574" s="245" t="s">
        <v>568</v>
      </c>
      <c r="M2574"/>
      <c r="N2574"/>
      <c r="O2574"/>
      <c r="P2574"/>
      <c r="Q2574"/>
      <c r="R2574"/>
      <c r="S2574"/>
      <c r="T2574"/>
      <c r="U2574"/>
      <c r="V2574"/>
      <c r="W2574"/>
      <c r="X2574"/>
      <c r="Y2574"/>
      <c r="Z2574"/>
      <c r="AA2574"/>
      <c r="AB2574"/>
      <c r="AC2574"/>
      <c r="AD2574"/>
      <c r="AE2574"/>
      <c r="AF2574"/>
      <c r="AG2574"/>
      <c r="AH2574"/>
      <c r="AI2574"/>
      <c r="AJ2574"/>
      <c r="AK2574"/>
      <c r="AL2574"/>
      <c r="AM2574"/>
      <c r="AN2574"/>
      <c r="AO2574"/>
      <c r="AP2574"/>
      <c r="AQ2574"/>
      <c r="AR2574"/>
      <c r="AS2574"/>
      <c r="AT2574"/>
      <c r="AU2574"/>
      <c r="AV2574"/>
      <c r="AW2574"/>
      <c r="AX2574"/>
      <c r="AY2574"/>
      <c r="AZ2574"/>
      <c r="BA2574"/>
      <c r="BB2574"/>
      <c r="BC2574"/>
      <c r="BD2574"/>
      <c r="BE2574"/>
      <c r="BF2574"/>
      <c r="BG2574"/>
      <c r="BH2574"/>
      <c r="BI2574"/>
      <c r="BJ2574"/>
      <c r="BK2574"/>
      <c r="BL2574"/>
      <c r="BM2574"/>
      <c r="BN2574"/>
      <c r="BO2574"/>
    </row>
    <row r="2575" spans="1:67" ht="15" x14ac:dyDescent="0.25">
      <c r="A2575" s="245" t="s">
        <v>4831</v>
      </c>
      <c r="B2575" s="245" t="s">
        <v>4830</v>
      </c>
      <c r="C2575" s="245" t="s">
        <v>4954</v>
      </c>
      <c r="D2575" s="245" t="s">
        <v>4953</v>
      </c>
      <c r="E2575" s="246" t="s">
        <v>44</v>
      </c>
      <c r="F2575" s="245" t="s">
        <v>44</v>
      </c>
      <c r="G2575" s="245" t="s">
        <v>17779</v>
      </c>
      <c r="H2575" s="245" t="s">
        <v>17780</v>
      </c>
      <c r="I2575" s="245" t="s">
        <v>12</v>
      </c>
      <c r="J2575" s="245" t="s">
        <v>569</v>
      </c>
      <c r="K2575" s="246" t="s">
        <v>23901</v>
      </c>
      <c r="L2575" s="245" t="s">
        <v>568</v>
      </c>
      <c r="M2575"/>
      <c r="N2575"/>
      <c r="O2575"/>
      <c r="P2575"/>
      <c r="Q2575"/>
      <c r="R2575"/>
      <c r="S2575"/>
      <c r="T2575"/>
      <c r="U2575"/>
      <c r="V2575"/>
      <c r="W2575"/>
      <c r="X2575"/>
      <c r="Y2575"/>
      <c r="Z2575"/>
      <c r="AA2575"/>
      <c r="AB2575"/>
      <c r="AC2575"/>
      <c r="AD2575"/>
      <c r="AE2575"/>
      <c r="AF2575"/>
      <c r="AG2575"/>
      <c r="AH2575"/>
      <c r="AI2575"/>
      <c r="AJ2575"/>
      <c r="AK2575"/>
      <c r="AL2575"/>
      <c r="AM2575"/>
      <c r="AN2575"/>
      <c r="AO2575"/>
      <c r="AP2575"/>
      <c r="AQ2575"/>
      <c r="AR2575"/>
      <c r="AS2575"/>
      <c r="AT2575"/>
      <c r="AU2575"/>
      <c r="AV2575"/>
      <c r="AW2575"/>
      <c r="AX2575"/>
      <c r="AY2575"/>
      <c r="AZ2575"/>
      <c r="BA2575"/>
      <c r="BB2575"/>
      <c r="BC2575"/>
      <c r="BD2575"/>
      <c r="BE2575"/>
      <c r="BF2575"/>
      <c r="BG2575"/>
      <c r="BH2575"/>
      <c r="BI2575"/>
      <c r="BJ2575"/>
      <c r="BK2575"/>
      <c r="BL2575"/>
      <c r="BM2575"/>
      <c r="BN2575"/>
      <c r="BO2575"/>
    </row>
    <row r="2576" spans="1:67" ht="15" x14ac:dyDescent="0.25">
      <c r="A2576" s="245" t="s">
        <v>4831</v>
      </c>
      <c r="B2576" s="245" t="s">
        <v>4830</v>
      </c>
      <c r="C2576" s="245" t="s">
        <v>4954</v>
      </c>
      <c r="D2576" s="245" t="s">
        <v>4953</v>
      </c>
      <c r="E2576" s="246" t="s">
        <v>44</v>
      </c>
      <c r="F2576" s="245" t="s">
        <v>44</v>
      </c>
      <c r="G2576" s="245" t="s">
        <v>17782</v>
      </c>
      <c r="H2576" s="245" t="s">
        <v>17783</v>
      </c>
      <c r="I2576" s="245" t="s">
        <v>12</v>
      </c>
      <c r="J2576" s="245" t="s">
        <v>569</v>
      </c>
      <c r="K2576" s="246" t="s">
        <v>23902</v>
      </c>
      <c r="L2576" s="245" t="s">
        <v>568</v>
      </c>
      <c r="M2576"/>
      <c r="N2576"/>
      <c r="O2576"/>
      <c r="P2576"/>
      <c r="Q2576"/>
      <c r="R2576"/>
      <c r="S2576"/>
      <c r="T2576"/>
      <c r="U2576"/>
      <c r="V2576"/>
      <c r="W2576"/>
      <c r="X2576"/>
      <c r="Y2576"/>
      <c r="Z2576"/>
      <c r="AA2576"/>
      <c r="AB2576"/>
      <c r="AC2576"/>
      <c r="AD2576"/>
      <c r="AE2576"/>
      <c r="AF2576"/>
      <c r="AG2576"/>
      <c r="AH2576"/>
      <c r="AI2576"/>
      <c r="AJ2576"/>
      <c r="AK2576"/>
      <c r="AL2576"/>
      <c r="AM2576"/>
      <c r="AN2576"/>
      <c r="AO2576"/>
      <c r="AP2576"/>
      <c r="AQ2576"/>
      <c r="AR2576"/>
      <c r="AS2576"/>
      <c r="AT2576"/>
      <c r="AU2576"/>
      <c r="AV2576"/>
      <c r="AW2576"/>
      <c r="AX2576"/>
      <c r="AY2576"/>
      <c r="AZ2576"/>
      <c r="BA2576"/>
      <c r="BB2576"/>
      <c r="BC2576"/>
      <c r="BD2576"/>
      <c r="BE2576"/>
      <c r="BF2576"/>
      <c r="BG2576"/>
      <c r="BH2576"/>
      <c r="BI2576"/>
      <c r="BJ2576"/>
      <c r="BK2576"/>
      <c r="BL2576"/>
      <c r="BM2576"/>
      <c r="BN2576"/>
      <c r="BO2576"/>
    </row>
    <row r="2577" spans="1:67" ht="15" x14ac:dyDescent="0.25">
      <c r="A2577" s="245" t="s">
        <v>4831</v>
      </c>
      <c r="B2577" s="245" t="s">
        <v>4830</v>
      </c>
      <c r="C2577" s="245" t="s">
        <v>4954</v>
      </c>
      <c r="D2577" s="245" t="s">
        <v>4953</v>
      </c>
      <c r="E2577" s="246" t="s">
        <v>44</v>
      </c>
      <c r="F2577" s="245" t="s">
        <v>44</v>
      </c>
      <c r="G2577" s="245" t="s">
        <v>17785</v>
      </c>
      <c r="H2577" s="245" t="s">
        <v>17786</v>
      </c>
      <c r="I2577" s="245" t="s">
        <v>12</v>
      </c>
      <c r="J2577" s="245" t="s">
        <v>569</v>
      </c>
      <c r="K2577" s="246" t="s">
        <v>23903</v>
      </c>
      <c r="L2577" s="245" t="s">
        <v>568</v>
      </c>
      <c r="M2577"/>
      <c r="N2577"/>
      <c r="O2577"/>
      <c r="P2577"/>
      <c r="Q2577"/>
      <c r="R2577"/>
      <c r="S2577"/>
      <c r="T2577"/>
      <c r="U2577"/>
      <c r="V2577"/>
      <c r="W2577"/>
      <c r="X2577"/>
      <c r="Y2577"/>
      <c r="Z2577"/>
      <c r="AA2577"/>
      <c r="AB2577"/>
      <c r="AC2577"/>
      <c r="AD2577"/>
      <c r="AE2577"/>
      <c r="AF2577"/>
      <c r="AG2577"/>
      <c r="AH2577"/>
      <c r="AI2577"/>
      <c r="AJ2577"/>
      <c r="AK2577"/>
      <c r="AL2577"/>
      <c r="AM2577"/>
      <c r="AN2577"/>
      <c r="AO2577"/>
      <c r="AP2577"/>
      <c r="AQ2577"/>
      <c r="AR2577"/>
      <c r="AS2577"/>
      <c r="AT2577"/>
      <c r="AU2577"/>
      <c r="AV2577"/>
      <c r="AW2577"/>
      <c r="AX2577"/>
      <c r="AY2577"/>
      <c r="AZ2577"/>
      <c r="BA2577"/>
      <c r="BB2577"/>
      <c r="BC2577"/>
      <c r="BD2577"/>
      <c r="BE2577"/>
      <c r="BF2577"/>
      <c r="BG2577"/>
      <c r="BH2577"/>
      <c r="BI2577"/>
      <c r="BJ2577"/>
      <c r="BK2577"/>
      <c r="BL2577"/>
      <c r="BM2577"/>
      <c r="BN2577"/>
      <c r="BO2577"/>
    </row>
    <row r="2578" spans="1:67" ht="15" x14ac:dyDescent="0.25">
      <c r="A2578" s="245" t="s">
        <v>4831</v>
      </c>
      <c r="B2578" s="245" t="s">
        <v>4830</v>
      </c>
      <c r="C2578" s="245" t="s">
        <v>4954</v>
      </c>
      <c r="D2578" s="245" t="s">
        <v>4953</v>
      </c>
      <c r="E2578" s="246" t="s">
        <v>44</v>
      </c>
      <c r="F2578" s="245" t="s">
        <v>44</v>
      </c>
      <c r="G2578" s="245" t="s">
        <v>17788</v>
      </c>
      <c r="H2578" s="245" t="s">
        <v>17789</v>
      </c>
      <c r="I2578" s="245" t="s">
        <v>12</v>
      </c>
      <c r="J2578" s="245" t="s">
        <v>569</v>
      </c>
      <c r="K2578" s="246" t="s">
        <v>23904</v>
      </c>
      <c r="L2578" s="245" t="s">
        <v>568</v>
      </c>
      <c r="M2578"/>
      <c r="N2578"/>
      <c r="O2578"/>
      <c r="P2578"/>
      <c r="Q2578"/>
      <c r="R2578"/>
      <c r="S2578"/>
      <c r="T2578"/>
      <c r="U2578"/>
      <c r="V2578"/>
      <c r="W2578"/>
      <c r="X2578"/>
      <c r="Y2578"/>
      <c r="Z2578"/>
      <c r="AA2578"/>
      <c r="AB2578"/>
      <c r="AC2578"/>
      <c r="AD2578"/>
      <c r="AE2578"/>
      <c r="AF2578"/>
      <c r="AG2578"/>
      <c r="AH2578"/>
      <c r="AI2578"/>
      <c r="AJ2578"/>
      <c r="AK2578"/>
      <c r="AL2578"/>
      <c r="AM2578"/>
      <c r="AN2578"/>
      <c r="AO2578"/>
      <c r="AP2578"/>
      <c r="AQ2578"/>
      <c r="AR2578"/>
      <c r="AS2578"/>
      <c r="AT2578"/>
      <c r="AU2578"/>
      <c r="AV2578"/>
      <c r="AW2578"/>
      <c r="AX2578"/>
      <c r="AY2578"/>
      <c r="AZ2578"/>
      <c r="BA2578"/>
      <c r="BB2578"/>
      <c r="BC2578"/>
      <c r="BD2578"/>
      <c r="BE2578"/>
      <c r="BF2578"/>
      <c r="BG2578"/>
      <c r="BH2578"/>
      <c r="BI2578"/>
      <c r="BJ2578"/>
      <c r="BK2578"/>
      <c r="BL2578"/>
      <c r="BM2578"/>
      <c r="BN2578"/>
      <c r="BO2578"/>
    </row>
    <row r="2579" spans="1:67" ht="15" x14ac:dyDescent="0.25">
      <c r="A2579" s="245" t="s">
        <v>4831</v>
      </c>
      <c r="B2579" s="245" t="s">
        <v>4830</v>
      </c>
      <c r="C2579" s="245" t="s">
        <v>4954</v>
      </c>
      <c r="D2579" s="245" t="s">
        <v>4953</v>
      </c>
      <c r="E2579" s="246" t="s">
        <v>44</v>
      </c>
      <c r="F2579" s="245" t="s">
        <v>44</v>
      </c>
      <c r="G2579" s="245" t="s">
        <v>17791</v>
      </c>
      <c r="H2579" s="245" t="s">
        <v>17792</v>
      </c>
      <c r="I2579" s="245" t="s">
        <v>12</v>
      </c>
      <c r="J2579" s="245" t="s">
        <v>569</v>
      </c>
      <c r="K2579" s="246" t="s">
        <v>23905</v>
      </c>
      <c r="L2579" s="245" t="s">
        <v>568</v>
      </c>
      <c r="M2579"/>
      <c r="N2579"/>
      <c r="O2579"/>
      <c r="P2579"/>
      <c r="Q2579"/>
      <c r="R2579"/>
      <c r="S2579"/>
      <c r="T2579"/>
      <c r="U2579"/>
      <c r="V2579"/>
      <c r="W2579"/>
      <c r="X2579"/>
      <c r="Y2579"/>
      <c r="Z2579"/>
      <c r="AA2579"/>
      <c r="AB2579"/>
      <c r="AC2579"/>
      <c r="AD2579"/>
      <c r="AE2579"/>
      <c r="AF2579"/>
      <c r="AG2579"/>
      <c r="AH2579"/>
      <c r="AI2579"/>
      <c r="AJ2579"/>
      <c r="AK2579"/>
      <c r="AL2579"/>
      <c r="AM2579"/>
      <c r="AN2579"/>
      <c r="AO2579"/>
      <c r="AP2579"/>
      <c r="AQ2579"/>
      <c r="AR2579"/>
      <c r="AS2579"/>
      <c r="AT2579"/>
      <c r="AU2579"/>
      <c r="AV2579"/>
      <c r="AW2579"/>
      <c r="AX2579"/>
      <c r="AY2579"/>
      <c r="AZ2579"/>
      <c r="BA2579"/>
      <c r="BB2579"/>
      <c r="BC2579"/>
      <c r="BD2579"/>
      <c r="BE2579"/>
      <c r="BF2579"/>
      <c r="BG2579"/>
      <c r="BH2579"/>
      <c r="BI2579"/>
      <c r="BJ2579"/>
      <c r="BK2579"/>
      <c r="BL2579"/>
      <c r="BM2579"/>
      <c r="BN2579"/>
      <c r="BO2579"/>
    </row>
    <row r="2580" spans="1:67" ht="15" x14ac:dyDescent="0.25">
      <c r="A2580" s="245" t="s">
        <v>4831</v>
      </c>
      <c r="B2580" s="245" t="s">
        <v>4830</v>
      </c>
      <c r="C2580" s="245" t="s">
        <v>4954</v>
      </c>
      <c r="D2580" s="245" t="s">
        <v>4953</v>
      </c>
      <c r="E2580" s="246" t="s">
        <v>44</v>
      </c>
      <c r="F2580" s="245" t="s">
        <v>44</v>
      </c>
      <c r="G2580" s="245" t="s">
        <v>17794</v>
      </c>
      <c r="H2580" s="245" t="s">
        <v>17795</v>
      </c>
      <c r="I2580" s="245" t="s">
        <v>12</v>
      </c>
      <c r="J2580" s="245" t="s">
        <v>569</v>
      </c>
      <c r="K2580" s="246" t="s">
        <v>23906</v>
      </c>
      <c r="L2580" s="245" t="s">
        <v>568</v>
      </c>
      <c r="M2580"/>
      <c r="N2580"/>
      <c r="O2580"/>
      <c r="P2580"/>
      <c r="Q2580"/>
      <c r="R2580"/>
      <c r="S2580"/>
      <c r="T2580"/>
      <c r="U2580"/>
      <c r="V2580"/>
      <c r="W2580"/>
      <c r="X2580"/>
      <c r="Y2580"/>
      <c r="Z2580"/>
      <c r="AA2580"/>
      <c r="AB2580"/>
      <c r="AC2580"/>
      <c r="AD2580"/>
      <c r="AE2580"/>
      <c r="AF2580"/>
      <c r="AG2580"/>
      <c r="AH2580"/>
      <c r="AI2580"/>
      <c r="AJ2580"/>
      <c r="AK2580"/>
      <c r="AL2580"/>
      <c r="AM2580"/>
      <c r="AN2580"/>
      <c r="AO2580"/>
      <c r="AP2580"/>
      <c r="AQ2580"/>
      <c r="AR2580"/>
      <c r="AS2580"/>
      <c r="AT2580"/>
      <c r="AU2580"/>
      <c r="AV2580"/>
      <c r="AW2580"/>
      <c r="AX2580"/>
      <c r="AY2580"/>
      <c r="AZ2580"/>
      <c r="BA2580"/>
      <c r="BB2580"/>
      <c r="BC2580"/>
      <c r="BD2580"/>
      <c r="BE2580"/>
      <c r="BF2580"/>
      <c r="BG2580"/>
      <c r="BH2580"/>
      <c r="BI2580"/>
      <c r="BJ2580"/>
      <c r="BK2580"/>
      <c r="BL2580"/>
      <c r="BM2580"/>
      <c r="BN2580"/>
      <c r="BO2580"/>
    </row>
    <row r="2581" spans="1:67" ht="15" x14ac:dyDescent="0.25">
      <c r="A2581" s="245" t="s">
        <v>4831</v>
      </c>
      <c r="B2581" s="245" t="s">
        <v>4830</v>
      </c>
      <c r="C2581" s="245" t="s">
        <v>4954</v>
      </c>
      <c r="D2581" s="245" t="s">
        <v>4953</v>
      </c>
      <c r="E2581" s="246" t="s">
        <v>44</v>
      </c>
      <c r="F2581" s="245" t="s">
        <v>44</v>
      </c>
      <c r="G2581" s="245" t="s">
        <v>17797</v>
      </c>
      <c r="H2581" s="245" t="s">
        <v>17798</v>
      </c>
      <c r="I2581" s="245" t="s">
        <v>12</v>
      </c>
      <c r="J2581" s="245" t="s">
        <v>569</v>
      </c>
      <c r="K2581" s="246" t="s">
        <v>23907</v>
      </c>
      <c r="L2581" s="245" t="s">
        <v>568</v>
      </c>
      <c r="M2581"/>
      <c r="N2581"/>
      <c r="O2581"/>
      <c r="P2581"/>
      <c r="Q2581"/>
      <c r="R2581"/>
      <c r="S2581"/>
      <c r="T2581"/>
      <c r="U2581"/>
      <c r="V2581"/>
      <c r="W2581"/>
      <c r="X2581"/>
      <c r="Y2581"/>
      <c r="Z2581"/>
      <c r="AA2581"/>
      <c r="AB2581"/>
      <c r="AC2581"/>
      <c r="AD2581"/>
      <c r="AE2581"/>
      <c r="AF2581"/>
      <c r="AG2581"/>
      <c r="AH2581"/>
      <c r="AI2581"/>
      <c r="AJ2581"/>
      <c r="AK2581"/>
      <c r="AL2581"/>
      <c r="AM2581"/>
      <c r="AN2581"/>
      <c r="AO2581"/>
      <c r="AP2581"/>
      <c r="AQ2581"/>
      <c r="AR2581"/>
      <c r="AS2581"/>
      <c r="AT2581"/>
      <c r="AU2581"/>
      <c r="AV2581"/>
      <c r="AW2581"/>
      <c r="AX2581"/>
      <c r="AY2581"/>
      <c r="AZ2581"/>
      <c r="BA2581"/>
      <c r="BB2581"/>
      <c r="BC2581"/>
      <c r="BD2581"/>
      <c r="BE2581"/>
      <c r="BF2581"/>
      <c r="BG2581"/>
      <c r="BH2581"/>
      <c r="BI2581"/>
      <c r="BJ2581"/>
      <c r="BK2581"/>
      <c r="BL2581"/>
      <c r="BM2581"/>
      <c r="BN2581"/>
      <c r="BO2581"/>
    </row>
    <row r="2582" spans="1:67" ht="15" x14ac:dyDescent="0.25">
      <c r="A2582" s="245" t="s">
        <v>4831</v>
      </c>
      <c r="B2582" s="245" t="s">
        <v>4830</v>
      </c>
      <c r="C2582" s="245" t="s">
        <v>4954</v>
      </c>
      <c r="D2582" s="245" t="s">
        <v>4953</v>
      </c>
      <c r="E2582" s="246" t="s">
        <v>44</v>
      </c>
      <c r="F2582" s="245" t="s">
        <v>44</v>
      </c>
      <c r="G2582" s="245" t="s">
        <v>17800</v>
      </c>
      <c r="H2582" s="245" t="s">
        <v>17801</v>
      </c>
      <c r="I2582" s="245" t="s">
        <v>12</v>
      </c>
      <c r="J2582" s="245" t="s">
        <v>569</v>
      </c>
      <c r="K2582" s="246" t="s">
        <v>23908</v>
      </c>
      <c r="L2582" s="245" t="s">
        <v>568</v>
      </c>
      <c r="M2582"/>
      <c r="N2582"/>
      <c r="O2582"/>
      <c r="P2582"/>
      <c r="Q2582"/>
      <c r="R2582"/>
      <c r="S2582"/>
      <c r="T2582"/>
      <c r="U2582"/>
      <c r="V2582"/>
      <c r="W2582"/>
      <c r="X2582"/>
      <c r="Y2582"/>
      <c r="Z2582"/>
      <c r="AA2582"/>
      <c r="AB2582"/>
      <c r="AC2582"/>
      <c r="AD2582"/>
      <c r="AE2582"/>
      <c r="AF2582"/>
      <c r="AG2582"/>
      <c r="AH2582"/>
      <c r="AI2582"/>
      <c r="AJ2582"/>
      <c r="AK2582"/>
      <c r="AL2582"/>
      <c r="AM2582"/>
      <c r="AN2582"/>
      <c r="AO2582"/>
      <c r="AP2582"/>
      <c r="AQ2582"/>
      <c r="AR2582"/>
      <c r="AS2582"/>
      <c r="AT2582"/>
      <c r="AU2582"/>
      <c r="AV2582"/>
      <c r="AW2582"/>
      <c r="AX2582"/>
      <c r="AY2582"/>
      <c r="AZ2582"/>
      <c r="BA2582"/>
      <c r="BB2582"/>
      <c r="BC2582"/>
      <c r="BD2582"/>
      <c r="BE2582"/>
      <c r="BF2582"/>
      <c r="BG2582"/>
      <c r="BH2582"/>
      <c r="BI2582"/>
      <c r="BJ2582"/>
      <c r="BK2582"/>
      <c r="BL2582"/>
      <c r="BM2582"/>
      <c r="BN2582"/>
      <c r="BO2582"/>
    </row>
    <row r="2583" spans="1:67" ht="15" x14ac:dyDescent="0.25">
      <c r="A2583" s="245" t="s">
        <v>4831</v>
      </c>
      <c r="B2583" s="245" t="s">
        <v>4830</v>
      </c>
      <c r="C2583" s="245" t="s">
        <v>4954</v>
      </c>
      <c r="D2583" s="245" t="s">
        <v>4953</v>
      </c>
      <c r="E2583" s="246" t="s">
        <v>44</v>
      </c>
      <c r="F2583" s="245" t="s">
        <v>44</v>
      </c>
      <c r="G2583" s="245" t="s">
        <v>17803</v>
      </c>
      <c r="H2583" s="245" t="s">
        <v>17804</v>
      </c>
      <c r="I2583" s="245" t="s">
        <v>12</v>
      </c>
      <c r="J2583" s="245" t="s">
        <v>569</v>
      </c>
      <c r="K2583" s="246" t="s">
        <v>23909</v>
      </c>
      <c r="L2583" s="245" t="s">
        <v>568</v>
      </c>
      <c r="M2583"/>
      <c r="N2583"/>
      <c r="O2583"/>
      <c r="P2583"/>
      <c r="Q2583"/>
      <c r="R2583"/>
      <c r="S2583"/>
      <c r="T2583"/>
      <c r="U2583"/>
      <c r="V2583"/>
      <c r="W2583"/>
      <c r="X2583"/>
      <c r="Y2583"/>
      <c r="Z2583"/>
      <c r="AA2583"/>
      <c r="AB2583"/>
      <c r="AC2583"/>
      <c r="AD2583"/>
      <c r="AE2583"/>
      <c r="AF2583"/>
      <c r="AG2583"/>
      <c r="AH2583"/>
      <c r="AI2583"/>
      <c r="AJ2583"/>
      <c r="AK2583"/>
      <c r="AL2583"/>
      <c r="AM2583"/>
      <c r="AN2583"/>
      <c r="AO2583"/>
      <c r="AP2583"/>
      <c r="AQ2583"/>
      <c r="AR2583"/>
      <c r="AS2583"/>
      <c r="AT2583"/>
      <c r="AU2583"/>
      <c r="AV2583"/>
      <c r="AW2583"/>
      <c r="AX2583"/>
      <c r="AY2583"/>
      <c r="AZ2583"/>
      <c r="BA2583"/>
      <c r="BB2583"/>
      <c r="BC2583"/>
      <c r="BD2583"/>
      <c r="BE2583"/>
      <c r="BF2583"/>
      <c r="BG2583"/>
      <c r="BH2583"/>
      <c r="BI2583"/>
      <c r="BJ2583"/>
      <c r="BK2583"/>
      <c r="BL2583"/>
      <c r="BM2583"/>
      <c r="BN2583"/>
      <c r="BO2583"/>
    </row>
    <row r="2584" spans="1:67" ht="15" x14ac:dyDescent="0.25">
      <c r="A2584" s="245" t="s">
        <v>4831</v>
      </c>
      <c r="B2584" s="245" t="s">
        <v>4830</v>
      </c>
      <c r="C2584" s="245" t="s">
        <v>4954</v>
      </c>
      <c r="D2584" s="245" t="s">
        <v>4953</v>
      </c>
      <c r="E2584" s="246" t="s">
        <v>44</v>
      </c>
      <c r="F2584" s="245" t="s">
        <v>44</v>
      </c>
      <c r="G2584" s="245" t="s">
        <v>17806</v>
      </c>
      <c r="H2584" s="245" t="s">
        <v>17807</v>
      </c>
      <c r="I2584" s="245" t="s">
        <v>12</v>
      </c>
      <c r="J2584" s="245" t="s">
        <v>569</v>
      </c>
      <c r="K2584" s="246" t="s">
        <v>23910</v>
      </c>
      <c r="L2584" s="245" t="s">
        <v>568</v>
      </c>
      <c r="M2584"/>
      <c r="N2584"/>
      <c r="O2584"/>
      <c r="P2584"/>
      <c r="Q2584"/>
      <c r="R2584"/>
      <c r="S2584"/>
      <c r="T2584"/>
      <c r="U2584"/>
      <c r="V2584"/>
      <c r="W2584"/>
      <c r="X2584"/>
      <c r="Y2584"/>
      <c r="Z2584"/>
      <c r="AA2584"/>
      <c r="AB2584"/>
      <c r="AC2584"/>
      <c r="AD2584"/>
      <c r="AE2584"/>
      <c r="AF2584"/>
      <c r="AG2584"/>
      <c r="AH2584"/>
      <c r="AI2584"/>
      <c r="AJ2584"/>
      <c r="AK2584"/>
      <c r="AL2584"/>
      <c r="AM2584"/>
      <c r="AN2584"/>
      <c r="AO2584"/>
      <c r="AP2584"/>
      <c r="AQ2584"/>
      <c r="AR2584"/>
      <c r="AS2584"/>
      <c r="AT2584"/>
      <c r="AU2584"/>
      <c r="AV2584"/>
      <c r="AW2584"/>
      <c r="AX2584"/>
      <c r="AY2584"/>
      <c r="AZ2584"/>
      <c r="BA2584"/>
      <c r="BB2584"/>
      <c r="BC2584"/>
      <c r="BD2584"/>
      <c r="BE2584"/>
      <c r="BF2584"/>
      <c r="BG2584"/>
      <c r="BH2584"/>
      <c r="BI2584"/>
      <c r="BJ2584"/>
      <c r="BK2584"/>
      <c r="BL2584"/>
      <c r="BM2584"/>
      <c r="BN2584"/>
      <c r="BO2584"/>
    </row>
    <row r="2585" spans="1:67" ht="15" x14ac:dyDescent="0.25">
      <c r="A2585" s="245" t="s">
        <v>4831</v>
      </c>
      <c r="B2585" s="245" t="s">
        <v>4830</v>
      </c>
      <c r="C2585" s="245" t="s">
        <v>4954</v>
      </c>
      <c r="D2585" s="245" t="s">
        <v>4953</v>
      </c>
      <c r="E2585" s="246" t="s">
        <v>44</v>
      </c>
      <c r="F2585" s="245" t="s">
        <v>44</v>
      </c>
      <c r="G2585" s="245" t="s">
        <v>17809</v>
      </c>
      <c r="H2585" s="245" t="s">
        <v>17810</v>
      </c>
      <c r="I2585" s="245" t="s">
        <v>12</v>
      </c>
      <c r="J2585" s="245" t="s">
        <v>569</v>
      </c>
      <c r="K2585" s="246" t="s">
        <v>23911</v>
      </c>
      <c r="L2585" s="245" t="s">
        <v>568</v>
      </c>
      <c r="M2585"/>
      <c r="N2585"/>
      <c r="O2585"/>
      <c r="P2585"/>
      <c r="Q2585"/>
      <c r="R2585"/>
      <c r="S2585"/>
      <c r="T2585"/>
      <c r="U2585"/>
      <c r="V2585"/>
      <c r="W2585"/>
      <c r="X2585"/>
      <c r="Y2585"/>
      <c r="Z2585"/>
      <c r="AA2585"/>
      <c r="AB2585"/>
      <c r="AC2585"/>
      <c r="AD2585"/>
      <c r="AE2585"/>
      <c r="AF2585"/>
      <c r="AG2585"/>
      <c r="AH2585"/>
      <c r="AI2585"/>
      <c r="AJ2585"/>
      <c r="AK2585"/>
      <c r="AL2585"/>
      <c r="AM2585"/>
      <c r="AN2585"/>
      <c r="AO2585"/>
      <c r="AP2585"/>
      <c r="AQ2585"/>
      <c r="AR2585"/>
      <c r="AS2585"/>
      <c r="AT2585"/>
      <c r="AU2585"/>
      <c r="AV2585"/>
      <c r="AW2585"/>
      <c r="AX2585"/>
      <c r="AY2585"/>
      <c r="AZ2585"/>
      <c r="BA2585"/>
      <c r="BB2585"/>
      <c r="BC2585"/>
      <c r="BD2585"/>
      <c r="BE2585"/>
      <c r="BF2585"/>
      <c r="BG2585"/>
      <c r="BH2585"/>
      <c r="BI2585"/>
      <c r="BJ2585"/>
      <c r="BK2585"/>
      <c r="BL2585"/>
      <c r="BM2585"/>
      <c r="BN2585"/>
      <c r="BO2585"/>
    </row>
    <row r="2586" spans="1:67" ht="15" x14ac:dyDescent="0.25">
      <c r="A2586" s="245" t="s">
        <v>4831</v>
      </c>
      <c r="B2586" s="245" t="s">
        <v>4830</v>
      </c>
      <c r="C2586" s="245" t="s">
        <v>4954</v>
      </c>
      <c r="D2586" s="245" t="s">
        <v>4953</v>
      </c>
      <c r="E2586" s="246" t="s">
        <v>44</v>
      </c>
      <c r="F2586" s="245" t="s">
        <v>44</v>
      </c>
      <c r="G2586" s="245" t="s">
        <v>17812</v>
      </c>
      <c r="H2586" s="245" t="s">
        <v>17813</v>
      </c>
      <c r="I2586" s="245" t="s">
        <v>12</v>
      </c>
      <c r="J2586" s="245" t="s">
        <v>569</v>
      </c>
      <c r="K2586" s="246" t="s">
        <v>23912</v>
      </c>
      <c r="L2586" s="245" t="s">
        <v>568</v>
      </c>
      <c r="M2586"/>
      <c r="N2586"/>
      <c r="O2586"/>
      <c r="P2586"/>
      <c r="Q2586"/>
      <c r="R2586"/>
      <c r="S2586"/>
      <c r="T2586"/>
      <c r="U2586"/>
      <c r="V2586"/>
      <c r="W2586"/>
      <c r="X2586"/>
      <c r="Y2586"/>
      <c r="Z2586"/>
      <c r="AA2586"/>
      <c r="AB2586"/>
      <c r="AC2586"/>
      <c r="AD2586"/>
      <c r="AE2586"/>
      <c r="AF2586"/>
      <c r="AG2586"/>
      <c r="AH2586"/>
      <c r="AI2586"/>
      <c r="AJ2586"/>
      <c r="AK2586"/>
      <c r="AL2586"/>
      <c r="AM2586"/>
      <c r="AN2586"/>
      <c r="AO2586"/>
      <c r="AP2586"/>
      <c r="AQ2586"/>
      <c r="AR2586"/>
      <c r="AS2586"/>
      <c r="AT2586"/>
      <c r="AU2586"/>
      <c r="AV2586"/>
      <c r="AW2586"/>
      <c r="AX2586"/>
      <c r="AY2586"/>
      <c r="AZ2586"/>
      <c r="BA2586"/>
      <c r="BB2586"/>
      <c r="BC2586"/>
      <c r="BD2586"/>
      <c r="BE2586"/>
      <c r="BF2586"/>
      <c r="BG2586"/>
      <c r="BH2586"/>
      <c r="BI2586"/>
      <c r="BJ2586"/>
      <c r="BK2586"/>
      <c r="BL2586"/>
      <c r="BM2586"/>
      <c r="BN2586"/>
      <c r="BO2586"/>
    </row>
    <row r="2587" spans="1:67" ht="15" x14ac:dyDescent="0.25">
      <c r="A2587" s="245" t="s">
        <v>4831</v>
      </c>
      <c r="B2587" s="245" t="s">
        <v>4830</v>
      </c>
      <c r="C2587" s="245" t="s">
        <v>4954</v>
      </c>
      <c r="D2587" s="245" t="s">
        <v>4953</v>
      </c>
      <c r="E2587" s="246" t="s">
        <v>44</v>
      </c>
      <c r="F2587" s="245" t="s">
        <v>44</v>
      </c>
      <c r="G2587" s="245" t="s">
        <v>17815</v>
      </c>
      <c r="H2587" s="245" t="s">
        <v>17816</v>
      </c>
      <c r="I2587" s="245" t="s">
        <v>12</v>
      </c>
      <c r="J2587" s="245" t="s">
        <v>569</v>
      </c>
      <c r="K2587" s="246" t="s">
        <v>23913</v>
      </c>
      <c r="L2587" s="245" t="s">
        <v>568</v>
      </c>
      <c r="M2587"/>
      <c r="N2587"/>
      <c r="O2587"/>
      <c r="P2587"/>
      <c r="Q2587"/>
      <c r="R2587"/>
      <c r="S2587"/>
      <c r="T2587"/>
      <c r="U2587"/>
      <c r="V2587"/>
      <c r="W2587"/>
      <c r="X2587"/>
      <c r="Y2587"/>
      <c r="Z2587"/>
      <c r="AA2587"/>
      <c r="AB2587"/>
      <c r="AC2587"/>
      <c r="AD2587"/>
      <c r="AE2587"/>
      <c r="AF2587"/>
      <c r="AG2587"/>
      <c r="AH2587"/>
      <c r="AI2587"/>
      <c r="AJ2587"/>
      <c r="AK2587"/>
      <c r="AL2587"/>
      <c r="AM2587"/>
      <c r="AN2587"/>
      <c r="AO2587"/>
      <c r="AP2587"/>
      <c r="AQ2587"/>
      <c r="AR2587"/>
      <c r="AS2587"/>
      <c r="AT2587"/>
      <c r="AU2587"/>
      <c r="AV2587"/>
      <c r="AW2587"/>
      <c r="AX2587"/>
      <c r="AY2587"/>
      <c r="AZ2587"/>
      <c r="BA2587"/>
      <c r="BB2587"/>
      <c r="BC2587"/>
      <c r="BD2587"/>
      <c r="BE2587"/>
      <c r="BF2587"/>
      <c r="BG2587"/>
      <c r="BH2587"/>
      <c r="BI2587"/>
      <c r="BJ2587"/>
      <c r="BK2587"/>
      <c r="BL2587"/>
      <c r="BM2587"/>
      <c r="BN2587"/>
      <c r="BO2587"/>
    </row>
    <row r="2588" spans="1:67" ht="15" x14ac:dyDescent="0.25">
      <c r="A2588" s="245" t="s">
        <v>4831</v>
      </c>
      <c r="B2588" s="245" t="s">
        <v>4830</v>
      </c>
      <c r="C2588" s="245" t="s">
        <v>4954</v>
      </c>
      <c r="D2588" s="245" t="s">
        <v>4953</v>
      </c>
      <c r="E2588" s="246" t="s">
        <v>44</v>
      </c>
      <c r="F2588" s="245" t="s">
        <v>44</v>
      </c>
      <c r="G2588" s="245" t="s">
        <v>17818</v>
      </c>
      <c r="H2588" s="245" t="s">
        <v>17819</v>
      </c>
      <c r="I2588" s="245" t="s">
        <v>12</v>
      </c>
      <c r="J2588" s="245" t="s">
        <v>569</v>
      </c>
      <c r="K2588" s="246" t="s">
        <v>23914</v>
      </c>
      <c r="L2588" s="245" t="s">
        <v>568</v>
      </c>
      <c r="M2588"/>
      <c r="N2588"/>
      <c r="O2588"/>
      <c r="P2588"/>
      <c r="Q2588"/>
      <c r="R2588"/>
      <c r="S2588"/>
      <c r="T2588"/>
      <c r="U2588"/>
      <c r="V2588"/>
      <c r="W2588"/>
      <c r="X2588"/>
      <c r="Y2588"/>
      <c r="Z2588"/>
      <c r="AA2588"/>
      <c r="AB2588"/>
      <c r="AC2588"/>
      <c r="AD2588"/>
      <c r="AE2588"/>
      <c r="AF2588"/>
      <c r="AG2588"/>
      <c r="AH2588"/>
      <c r="AI2588"/>
      <c r="AJ2588"/>
      <c r="AK2588"/>
      <c r="AL2588"/>
      <c r="AM2588"/>
      <c r="AN2588"/>
      <c r="AO2588"/>
      <c r="AP2588"/>
      <c r="AQ2588"/>
      <c r="AR2588"/>
      <c r="AS2588"/>
      <c r="AT2588"/>
      <c r="AU2588"/>
      <c r="AV2588"/>
      <c r="AW2588"/>
      <c r="AX2588"/>
      <c r="AY2588"/>
      <c r="AZ2588"/>
      <c r="BA2588"/>
      <c r="BB2588"/>
      <c r="BC2588"/>
      <c r="BD2588"/>
      <c r="BE2588"/>
      <c r="BF2588"/>
      <c r="BG2588"/>
      <c r="BH2588"/>
      <c r="BI2588"/>
      <c r="BJ2588"/>
      <c r="BK2588"/>
      <c r="BL2588"/>
      <c r="BM2588"/>
      <c r="BN2588"/>
      <c r="BO2588"/>
    </row>
    <row r="2589" spans="1:67" ht="15" x14ac:dyDescent="0.25">
      <c r="A2589" s="245" t="s">
        <v>4831</v>
      </c>
      <c r="B2589" s="245" t="s">
        <v>4830</v>
      </c>
      <c r="C2589" s="245" t="s">
        <v>4951</v>
      </c>
      <c r="D2589" s="245" t="s">
        <v>4950</v>
      </c>
      <c r="E2589" s="246" t="s">
        <v>44</v>
      </c>
      <c r="F2589" s="245" t="s">
        <v>44</v>
      </c>
      <c r="G2589" s="245" t="s">
        <v>11801</v>
      </c>
      <c r="H2589" s="245" t="s">
        <v>11802</v>
      </c>
      <c r="I2589" s="245" t="s">
        <v>11</v>
      </c>
      <c r="J2589" s="245" t="s">
        <v>569</v>
      </c>
      <c r="K2589" s="246" t="s">
        <v>19801</v>
      </c>
      <c r="L2589" s="245" t="s">
        <v>568</v>
      </c>
      <c r="M2589"/>
      <c r="N2589"/>
      <c r="O2589"/>
      <c r="P2589"/>
      <c r="Q2589"/>
      <c r="R2589"/>
      <c r="S2589"/>
      <c r="T2589"/>
      <c r="U2589"/>
      <c r="V2589"/>
      <c r="W2589"/>
      <c r="X2589"/>
      <c r="Y2589"/>
      <c r="Z2589"/>
      <c r="AA2589"/>
      <c r="AB2589"/>
      <c r="AC2589"/>
      <c r="AD2589"/>
      <c r="AE2589"/>
      <c r="AF2589"/>
      <c r="AG2589"/>
      <c r="AH2589"/>
      <c r="AI2589"/>
      <c r="AJ2589"/>
      <c r="AK2589"/>
      <c r="AL2589"/>
      <c r="AM2589"/>
      <c r="AN2589"/>
      <c r="AO2589"/>
      <c r="AP2589"/>
      <c r="AQ2589"/>
      <c r="AR2589"/>
      <c r="AS2589"/>
      <c r="AT2589"/>
      <c r="AU2589"/>
      <c r="AV2589"/>
      <c r="AW2589"/>
      <c r="AX2589"/>
      <c r="AY2589"/>
      <c r="AZ2589"/>
      <c r="BA2589"/>
      <c r="BB2589"/>
      <c r="BC2589"/>
      <c r="BD2589"/>
      <c r="BE2589"/>
      <c r="BF2589"/>
      <c r="BG2589"/>
      <c r="BH2589"/>
      <c r="BI2589"/>
      <c r="BJ2589"/>
      <c r="BK2589"/>
      <c r="BL2589"/>
      <c r="BM2589"/>
      <c r="BN2589"/>
      <c r="BO2589"/>
    </row>
    <row r="2590" spans="1:67" ht="15" x14ac:dyDescent="0.25">
      <c r="A2590" s="245" t="s">
        <v>4831</v>
      </c>
      <c r="B2590" s="245" t="s">
        <v>4830</v>
      </c>
      <c r="C2590" s="245" t="s">
        <v>4951</v>
      </c>
      <c r="D2590" s="245" t="s">
        <v>4950</v>
      </c>
      <c r="E2590" s="246" t="s">
        <v>44</v>
      </c>
      <c r="F2590" s="245" t="s">
        <v>44</v>
      </c>
      <c r="G2590" s="245" t="s">
        <v>11803</v>
      </c>
      <c r="H2590" s="245" t="s">
        <v>11804</v>
      </c>
      <c r="I2590" s="245" t="s">
        <v>11</v>
      </c>
      <c r="J2590" s="245" t="s">
        <v>569</v>
      </c>
      <c r="K2590" s="246" t="s">
        <v>23915</v>
      </c>
      <c r="L2590" s="245" t="s">
        <v>568</v>
      </c>
      <c r="M2590"/>
      <c r="N2590"/>
      <c r="O2590"/>
      <c r="P2590"/>
      <c r="Q2590"/>
      <c r="R2590"/>
      <c r="S2590"/>
      <c r="T2590"/>
      <c r="U2590"/>
      <c r="V2590"/>
      <c r="W2590"/>
      <c r="X2590"/>
      <c r="Y2590"/>
      <c r="Z2590"/>
      <c r="AA2590"/>
      <c r="AB2590"/>
      <c r="AC2590"/>
      <c r="AD2590"/>
      <c r="AE2590"/>
      <c r="AF2590"/>
      <c r="AG2590"/>
      <c r="AH2590"/>
      <c r="AI2590"/>
      <c r="AJ2590"/>
      <c r="AK2590"/>
      <c r="AL2590"/>
      <c r="AM2590"/>
      <c r="AN2590"/>
      <c r="AO2590"/>
      <c r="AP2590"/>
      <c r="AQ2590"/>
      <c r="AR2590"/>
      <c r="AS2590"/>
      <c r="AT2590"/>
      <c r="AU2590"/>
      <c r="AV2590"/>
      <c r="AW2590"/>
      <c r="AX2590"/>
      <c r="AY2590"/>
      <c r="AZ2590"/>
      <c r="BA2590"/>
      <c r="BB2590"/>
      <c r="BC2590"/>
      <c r="BD2590"/>
      <c r="BE2590"/>
      <c r="BF2590"/>
      <c r="BG2590"/>
      <c r="BH2590"/>
      <c r="BI2590"/>
      <c r="BJ2590"/>
      <c r="BK2590"/>
      <c r="BL2590"/>
      <c r="BM2590"/>
      <c r="BN2590"/>
      <c r="BO2590"/>
    </row>
    <row r="2591" spans="1:67" ht="15" x14ac:dyDescent="0.25">
      <c r="A2591" s="245" t="s">
        <v>4831</v>
      </c>
      <c r="B2591" s="245" t="s">
        <v>4830</v>
      </c>
      <c r="C2591" s="245" t="s">
        <v>4949</v>
      </c>
      <c r="D2591" s="245" t="s">
        <v>4948</v>
      </c>
      <c r="E2591" s="246" t="s">
        <v>44</v>
      </c>
      <c r="F2591" s="245" t="s">
        <v>44</v>
      </c>
      <c r="G2591" s="245" t="s">
        <v>11805</v>
      </c>
      <c r="H2591" s="245" t="s">
        <v>11806</v>
      </c>
      <c r="I2591" s="245" t="s">
        <v>12</v>
      </c>
      <c r="J2591" s="245" t="s">
        <v>59</v>
      </c>
      <c r="K2591" s="246" t="s">
        <v>23916</v>
      </c>
      <c r="L2591" s="245" t="s">
        <v>568</v>
      </c>
      <c r="M2591"/>
      <c r="N2591"/>
      <c r="O2591"/>
      <c r="P2591"/>
      <c r="Q2591"/>
      <c r="R2591"/>
      <c r="S2591"/>
      <c r="T2591"/>
      <c r="U2591"/>
      <c r="V2591"/>
      <c r="W2591"/>
      <c r="X2591"/>
      <c r="Y2591"/>
      <c r="Z2591"/>
      <c r="AA2591"/>
      <c r="AB2591"/>
      <c r="AC2591"/>
      <c r="AD2591"/>
      <c r="AE2591"/>
      <c r="AF2591"/>
      <c r="AG2591"/>
      <c r="AH2591"/>
      <c r="AI2591"/>
      <c r="AJ2591"/>
      <c r="AK2591"/>
      <c r="AL2591"/>
      <c r="AM2591"/>
      <c r="AN2591"/>
      <c r="AO2591"/>
      <c r="AP2591"/>
      <c r="AQ2591"/>
      <c r="AR2591"/>
      <c r="AS2591"/>
      <c r="AT2591"/>
      <c r="AU2591"/>
      <c r="AV2591"/>
      <c r="AW2591"/>
      <c r="AX2591"/>
      <c r="AY2591"/>
      <c r="AZ2591"/>
      <c r="BA2591"/>
      <c r="BB2591"/>
      <c r="BC2591"/>
      <c r="BD2591"/>
      <c r="BE2591"/>
      <c r="BF2591"/>
      <c r="BG2591"/>
      <c r="BH2591"/>
      <c r="BI2591"/>
      <c r="BJ2591"/>
      <c r="BK2591"/>
      <c r="BL2591"/>
      <c r="BM2591"/>
      <c r="BN2591"/>
      <c r="BO2591"/>
    </row>
    <row r="2592" spans="1:67" ht="15" x14ac:dyDescent="0.25">
      <c r="A2592" s="245" t="s">
        <v>4831</v>
      </c>
      <c r="B2592" s="245" t="s">
        <v>4830</v>
      </c>
      <c r="C2592" s="245" t="s">
        <v>4949</v>
      </c>
      <c r="D2592" s="245" t="s">
        <v>4948</v>
      </c>
      <c r="E2592" s="246" t="s">
        <v>44</v>
      </c>
      <c r="F2592" s="245" t="s">
        <v>44</v>
      </c>
      <c r="G2592" s="245" t="s">
        <v>11807</v>
      </c>
      <c r="H2592" s="245" t="s">
        <v>11808</v>
      </c>
      <c r="I2592" s="245" t="s">
        <v>12</v>
      </c>
      <c r="J2592" s="245" t="s">
        <v>59</v>
      </c>
      <c r="K2592" s="246" t="s">
        <v>23917</v>
      </c>
      <c r="L2592" s="245" t="s">
        <v>568</v>
      </c>
      <c r="M2592"/>
      <c r="N2592"/>
      <c r="O2592"/>
      <c r="P2592"/>
      <c r="Q2592"/>
      <c r="R2592"/>
      <c r="S2592"/>
      <c r="T2592"/>
      <c r="U2592"/>
      <c r="V2592"/>
      <c r="W2592"/>
      <c r="X2592"/>
      <c r="Y2592"/>
      <c r="Z2592"/>
      <c r="AA2592"/>
      <c r="AB2592"/>
      <c r="AC2592"/>
      <c r="AD2592"/>
      <c r="AE2592"/>
      <c r="AF2592"/>
      <c r="AG2592"/>
      <c r="AH2592"/>
      <c r="AI2592"/>
      <c r="AJ2592"/>
      <c r="AK2592"/>
      <c r="AL2592"/>
      <c r="AM2592"/>
      <c r="AN2592"/>
      <c r="AO2592"/>
      <c r="AP2592"/>
      <c r="AQ2592"/>
      <c r="AR2592"/>
      <c r="AS2592"/>
      <c r="AT2592"/>
      <c r="AU2592"/>
      <c r="AV2592"/>
      <c r="AW2592"/>
      <c r="AX2592"/>
      <c r="AY2592"/>
      <c r="AZ2592"/>
      <c r="BA2592"/>
      <c r="BB2592"/>
      <c r="BC2592"/>
      <c r="BD2592"/>
      <c r="BE2592"/>
      <c r="BF2592"/>
      <c r="BG2592"/>
      <c r="BH2592"/>
      <c r="BI2592"/>
      <c r="BJ2592"/>
      <c r="BK2592"/>
      <c r="BL2592"/>
      <c r="BM2592"/>
      <c r="BN2592"/>
      <c r="BO2592"/>
    </row>
    <row r="2593" spans="1:67" ht="15" x14ac:dyDescent="0.25">
      <c r="A2593" s="245" t="s">
        <v>4831</v>
      </c>
      <c r="B2593" s="245" t="s">
        <v>4830</v>
      </c>
      <c r="C2593" s="245" t="s">
        <v>4947</v>
      </c>
      <c r="D2593" s="245" t="s">
        <v>4946</v>
      </c>
      <c r="E2593" s="246" t="s">
        <v>44</v>
      </c>
      <c r="F2593" s="245" t="s">
        <v>44</v>
      </c>
      <c r="G2593" s="245" t="s">
        <v>17825</v>
      </c>
      <c r="H2593" s="245" t="s">
        <v>17826</v>
      </c>
      <c r="I2593" s="245" t="s">
        <v>14</v>
      </c>
      <c r="J2593" s="245" t="s">
        <v>59</v>
      </c>
      <c r="K2593" s="246" t="s">
        <v>23918</v>
      </c>
      <c r="L2593" s="245" t="s">
        <v>568</v>
      </c>
      <c r="M2593"/>
      <c r="N2593"/>
      <c r="O2593"/>
      <c r="P2593"/>
      <c r="Q2593"/>
      <c r="R2593"/>
      <c r="S2593"/>
      <c r="T2593"/>
      <c r="U2593"/>
      <c r="V2593"/>
      <c r="W2593"/>
      <c r="X2593"/>
      <c r="Y2593"/>
      <c r="Z2593"/>
      <c r="AA2593"/>
      <c r="AB2593"/>
      <c r="AC2593"/>
      <c r="AD2593"/>
      <c r="AE2593"/>
      <c r="AF2593"/>
      <c r="AG2593"/>
      <c r="AH2593"/>
      <c r="AI2593"/>
      <c r="AJ2593"/>
      <c r="AK2593"/>
      <c r="AL2593"/>
      <c r="AM2593"/>
      <c r="AN2593"/>
      <c r="AO2593"/>
      <c r="AP2593"/>
      <c r="AQ2593"/>
      <c r="AR2593"/>
      <c r="AS2593"/>
      <c r="AT2593"/>
      <c r="AU2593"/>
      <c r="AV2593"/>
      <c r="AW2593"/>
      <c r="AX2593"/>
      <c r="AY2593"/>
      <c r="AZ2593"/>
      <c r="BA2593"/>
      <c r="BB2593"/>
      <c r="BC2593"/>
      <c r="BD2593"/>
      <c r="BE2593"/>
      <c r="BF2593"/>
      <c r="BG2593"/>
      <c r="BH2593"/>
      <c r="BI2593"/>
      <c r="BJ2593"/>
      <c r="BK2593"/>
      <c r="BL2593"/>
      <c r="BM2593"/>
      <c r="BN2593"/>
      <c r="BO2593"/>
    </row>
    <row r="2594" spans="1:67" ht="15" x14ac:dyDescent="0.25">
      <c r="A2594" s="245" t="s">
        <v>4831</v>
      </c>
      <c r="B2594" s="245" t="s">
        <v>4830</v>
      </c>
      <c r="C2594" s="245" t="s">
        <v>4947</v>
      </c>
      <c r="D2594" s="245" t="s">
        <v>4946</v>
      </c>
      <c r="E2594" s="246" t="s">
        <v>44</v>
      </c>
      <c r="F2594" s="245" t="s">
        <v>44</v>
      </c>
      <c r="G2594" s="245" t="s">
        <v>4945</v>
      </c>
      <c r="H2594" s="245" t="s">
        <v>4944</v>
      </c>
      <c r="I2594" s="245" t="s">
        <v>14</v>
      </c>
      <c r="J2594" s="245" t="s">
        <v>59</v>
      </c>
      <c r="K2594" s="246" t="s">
        <v>15218</v>
      </c>
      <c r="L2594" s="245" t="s">
        <v>568</v>
      </c>
      <c r="M2594"/>
      <c r="N2594"/>
      <c r="O2594"/>
      <c r="P2594"/>
      <c r="Q2594"/>
      <c r="R2594"/>
      <c r="S2594"/>
      <c r="T2594"/>
      <c r="U2594"/>
      <c r="V2594"/>
      <c r="W2594"/>
      <c r="X2594"/>
      <c r="Y2594"/>
      <c r="Z2594"/>
      <c r="AA2594"/>
      <c r="AB2594"/>
      <c r="AC2594"/>
      <c r="AD2594"/>
      <c r="AE2594"/>
      <c r="AF2594"/>
      <c r="AG2594"/>
      <c r="AH2594"/>
      <c r="AI2594"/>
      <c r="AJ2594"/>
      <c r="AK2594"/>
      <c r="AL2594"/>
      <c r="AM2594"/>
      <c r="AN2594"/>
      <c r="AO2594"/>
      <c r="AP2594"/>
      <c r="AQ2594"/>
      <c r="AR2594"/>
      <c r="AS2594"/>
      <c r="AT2594"/>
      <c r="AU2594"/>
      <c r="AV2594"/>
      <c r="AW2594"/>
      <c r="AX2594"/>
      <c r="AY2594"/>
      <c r="AZ2594"/>
      <c r="BA2594"/>
      <c r="BB2594"/>
      <c r="BC2594"/>
      <c r="BD2594"/>
      <c r="BE2594"/>
      <c r="BF2594"/>
      <c r="BG2594"/>
      <c r="BH2594"/>
      <c r="BI2594"/>
      <c r="BJ2594"/>
      <c r="BK2594"/>
      <c r="BL2594"/>
      <c r="BM2594"/>
      <c r="BN2594"/>
      <c r="BO2594"/>
    </row>
    <row r="2595" spans="1:67" ht="15" x14ac:dyDescent="0.25">
      <c r="A2595" s="245" t="s">
        <v>4831</v>
      </c>
      <c r="B2595" s="245" t="s">
        <v>4830</v>
      </c>
      <c r="C2595" s="245" t="s">
        <v>4947</v>
      </c>
      <c r="D2595" s="245" t="s">
        <v>4946</v>
      </c>
      <c r="E2595" s="246" t="s">
        <v>44</v>
      </c>
      <c r="F2595" s="245" t="s">
        <v>44</v>
      </c>
      <c r="G2595" s="245" t="s">
        <v>17828</v>
      </c>
      <c r="H2595" s="245" t="s">
        <v>17829</v>
      </c>
      <c r="I2595" s="245" t="s">
        <v>14</v>
      </c>
      <c r="J2595" s="245" t="s">
        <v>59</v>
      </c>
      <c r="K2595" s="246" t="s">
        <v>8523</v>
      </c>
      <c r="L2595" s="245" t="s">
        <v>568</v>
      </c>
      <c r="M2595"/>
      <c r="N2595"/>
      <c r="O2595"/>
      <c r="P2595"/>
      <c r="Q2595"/>
      <c r="R2595"/>
      <c r="S2595"/>
      <c r="T2595"/>
      <c r="U2595"/>
      <c r="V2595"/>
      <c r="W2595"/>
      <c r="X2595"/>
      <c r="Y2595"/>
      <c r="Z2595"/>
      <c r="AA2595"/>
      <c r="AB2595"/>
      <c r="AC2595"/>
      <c r="AD2595"/>
      <c r="AE2595"/>
      <c r="AF2595"/>
      <c r="AG2595"/>
      <c r="AH2595"/>
      <c r="AI2595"/>
      <c r="AJ2595"/>
      <c r="AK2595"/>
      <c r="AL2595"/>
      <c r="AM2595"/>
      <c r="AN2595"/>
      <c r="AO2595"/>
      <c r="AP2595"/>
      <c r="AQ2595"/>
      <c r="AR2595"/>
      <c r="AS2595"/>
      <c r="AT2595"/>
      <c r="AU2595"/>
      <c r="AV2595"/>
      <c r="AW2595"/>
      <c r="AX2595"/>
      <c r="AY2595"/>
      <c r="AZ2595"/>
      <c r="BA2595"/>
      <c r="BB2595"/>
      <c r="BC2595"/>
      <c r="BD2595"/>
      <c r="BE2595"/>
      <c r="BF2595"/>
      <c r="BG2595"/>
      <c r="BH2595"/>
      <c r="BI2595"/>
      <c r="BJ2595"/>
      <c r="BK2595"/>
      <c r="BL2595"/>
      <c r="BM2595"/>
      <c r="BN2595"/>
      <c r="BO2595"/>
    </row>
    <row r="2596" spans="1:67" ht="15" x14ac:dyDescent="0.25">
      <c r="A2596" s="245" t="s">
        <v>4831</v>
      </c>
      <c r="B2596" s="245" t="s">
        <v>4830</v>
      </c>
      <c r="C2596" s="245" t="s">
        <v>4895</v>
      </c>
      <c r="D2596" s="245" t="s">
        <v>4894</v>
      </c>
      <c r="E2596" s="246" t="s">
        <v>44</v>
      </c>
      <c r="F2596" s="245" t="s">
        <v>44</v>
      </c>
      <c r="G2596" s="245" t="s">
        <v>4943</v>
      </c>
      <c r="H2596" s="245" t="s">
        <v>4942</v>
      </c>
      <c r="I2596" s="245" t="s">
        <v>14</v>
      </c>
      <c r="J2596" s="245" t="s">
        <v>569</v>
      </c>
      <c r="K2596" s="246" t="s">
        <v>12000</v>
      </c>
      <c r="L2596" s="245" t="s">
        <v>568</v>
      </c>
      <c r="M2596"/>
      <c r="N2596"/>
      <c r="O2596"/>
      <c r="P2596"/>
      <c r="Q2596"/>
      <c r="R2596"/>
      <c r="S2596"/>
      <c r="T2596"/>
      <c r="U2596"/>
      <c r="V2596"/>
      <c r="W2596"/>
      <c r="X2596"/>
      <c r="Y2596"/>
      <c r="Z2596"/>
      <c r="AA2596"/>
      <c r="AB2596"/>
      <c r="AC2596"/>
      <c r="AD2596"/>
      <c r="AE2596"/>
      <c r="AF2596"/>
      <c r="AG2596"/>
      <c r="AH2596"/>
      <c r="AI2596"/>
      <c r="AJ2596"/>
      <c r="AK2596"/>
      <c r="AL2596"/>
      <c r="AM2596"/>
      <c r="AN2596"/>
      <c r="AO2596"/>
      <c r="AP2596"/>
      <c r="AQ2596"/>
      <c r="AR2596"/>
      <c r="AS2596"/>
      <c r="AT2596"/>
      <c r="AU2596"/>
      <c r="AV2596"/>
      <c r="AW2596"/>
      <c r="AX2596"/>
      <c r="AY2596"/>
      <c r="AZ2596"/>
      <c r="BA2596"/>
      <c r="BB2596"/>
      <c r="BC2596"/>
      <c r="BD2596"/>
      <c r="BE2596"/>
      <c r="BF2596"/>
      <c r="BG2596"/>
      <c r="BH2596"/>
      <c r="BI2596"/>
      <c r="BJ2596"/>
      <c r="BK2596"/>
      <c r="BL2596"/>
      <c r="BM2596"/>
      <c r="BN2596"/>
      <c r="BO2596"/>
    </row>
    <row r="2597" spans="1:67" ht="15" x14ac:dyDescent="0.25">
      <c r="A2597" s="245" t="s">
        <v>4831</v>
      </c>
      <c r="B2597" s="245" t="s">
        <v>4830</v>
      </c>
      <c r="C2597" s="245" t="s">
        <v>4895</v>
      </c>
      <c r="D2597" s="245" t="s">
        <v>4894</v>
      </c>
      <c r="E2597" s="246" t="s">
        <v>44</v>
      </c>
      <c r="F2597" s="245" t="s">
        <v>44</v>
      </c>
      <c r="G2597" s="245" t="s">
        <v>4941</v>
      </c>
      <c r="H2597" s="245" t="s">
        <v>4940</v>
      </c>
      <c r="I2597" s="245" t="s">
        <v>14</v>
      </c>
      <c r="J2597" s="245" t="s">
        <v>569</v>
      </c>
      <c r="K2597" s="246" t="s">
        <v>17569</v>
      </c>
      <c r="L2597" s="245" t="s">
        <v>568</v>
      </c>
      <c r="M2597"/>
      <c r="N2597"/>
      <c r="O2597"/>
      <c r="P2597"/>
      <c r="Q2597"/>
      <c r="R2597"/>
      <c r="S2597"/>
      <c r="T2597"/>
      <c r="U2597"/>
      <c r="V2597"/>
      <c r="W2597"/>
      <c r="X2597"/>
      <c r="Y2597"/>
      <c r="Z2597"/>
      <c r="AA2597"/>
      <c r="AB2597"/>
      <c r="AC2597"/>
      <c r="AD2597"/>
      <c r="AE2597"/>
      <c r="AF2597"/>
      <c r="AG2597"/>
      <c r="AH2597"/>
      <c r="AI2597"/>
      <c r="AJ2597"/>
      <c r="AK2597"/>
      <c r="AL2597"/>
      <c r="AM2597"/>
      <c r="AN2597"/>
      <c r="AO2597"/>
      <c r="AP2597"/>
      <c r="AQ2597"/>
      <c r="AR2597"/>
      <c r="AS2597"/>
      <c r="AT2597"/>
      <c r="AU2597"/>
      <c r="AV2597"/>
      <c r="AW2597"/>
      <c r="AX2597"/>
      <c r="AY2597"/>
      <c r="AZ2597"/>
      <c r="BA2597"/>
      <c r="BB2597"/>
      <c r="BC2597"/>
      <c r="BD2597"/>
      <c r="BE2597"/>
      <c r="BF2597"/>
      <c r="BG2597"/>
      <c r="BH2597"/>
      <c r="BI2597"/>
      <c r="BJ2597"/>
      <c r="BK2597"/>
      <c r="BL2597"/>
      <c r="BM2597"/>
      <c r="BN2597"/>
      <c r="BO2597"/>
    </row>
    <row r="2598" spans="1:67" ht="15" x14ac:dyDescent="0.25">
      <c r="A2598" s="245" t="s">
        <v>4831</v>
      </c>
      <c r="B2598" s="245" t="s">
        <v>4830</v>
      </c>
      <c r="C2598" s="245" t="s">
        <v>4895</v>
      </c>
      <c r="D2598" s="245" t="s">
        <v>4894</v>
      </c>
      <c r="E2598" s="246" t="s">
        <v>44</v>
      </c>
      <c r="F2598" s="245" t="s">
        <v>44</v>
      </c>
      <c r="G2598" s="245" t="s">
        <v>4939</v>
      </c>
      <c r="H2598" s="245" t="s">
        <v>4938</v>
      </c>
      <c r="I2598" s="245" t="s">
        <v>14</v>
      </c>
      <c r="J2598" s="245" t="s">
        <v>569</v>
      </c>
      <c r="K2598" s="246" t="s">
        <v>8365</v>
      </c>
      <c r="L2598" s="245" t="s">
        <v>568</v>
      </c>
      <c r="M2598"/>
      <c r="N2598"/>
      <c r="O2598"/>
      <c r="P2598"/>
      <c r="Q2598"/>
      <c r="R2598"/>
      <c r="S2598"/>
      <c r="T2598"/>
      <c r="U2598"/>
      <c r="V2598"/>
      <c r="W2598"/>
      <c r="X2598"/>
      <c r="Y2598"/>
      <c r="Z2598"/>
      <c r="AA2598"/>
      <c r="AB2598"/>
      <c r="AC2598"/>
      <c r="AD2598"/>
      <c r="AE2598"/>
      <c r="AF2598"/>
      <c r="AG2598"/>
      <c r="AH2598"/>
      <c r="AI2598"/>
      <c r="AJ2598"/>
      <c r="AK2598"/>
      <c r="AL2598"/>
      <c r="AM2598"/>
      <c r="AN2598"/>
      <c r="AO2598"/>
      <c r="AP2598"/>
      <c r="AQ2598"/>
      <c r="AR2598"/>
      <c r="AS2598"/>
      <c r="AT2598"/>
      <c r="AU2598"/>
      <c r="AV2598"/>
      <c r="AW2598"/>
      <c r="AX2598"/>
      <c r="AY2598"/>
      <c r="AZ2598"/>
      <c r="BA2598"/>
      <c r="BB2598"/>
      <c r="BC2598"/>
      <c r="BD2598"/>
      <c r="BE2598"/>
      <c r="BF2598"/>
      <c r="BG2598"/>
      <c r="BH2598"/>
      <c r="BI2598"/>
      <c r="BJ2598"/>
      <c r="BK2598"/>
      <c r="BL2598"/>
      <c r="BM2598"/>
      <c r="BN2598"/>
      <c r="BO2598"/>
    </row>
    <row r="2599" spans="1:67" ht="15" x14ac:dyDescent="0.25">
      <c r="A2599" s="245" t="s">
        <v>4831</v>
      </c>
      <c r="B2599" s="245" t="s">
        <v>4830</v>
      </c>
      <c r="C2599" s="245" t="s">
        <v>4895</v>
      </c>
      <c r="D2599" s="245" t="s">
        <v>4894</v>
      </c>
      <c r="E2599" s="246" t="s">
        <v>44</v>
      </c>
      <c r="F2599" s="245" t="s">
        <v>44</v>
      </c>
      <c r="G2599" s="245" t="s">
        <v>4937</v>
      </c>
      <c r="H2599" s="245" t="s">
        <v>4936</v>
      </c>
      <c r="I2599" s="245" t="s">
        <v>14</v>
      </c>
      <c r="J2599" s="245" t="s">
        <v>569</v>
      </c>
      <c r="K2599" s="246" t="s">
        <v>16317</v>
      </c>
      <c r="L2599" s="245" t="s">
        <v>568</v>
      </c>
      <c r="M2599"/>
      <c r="N2599"/>
      <c r="O2599"/>
      <c r="P2599"/>
      <c r="Q2599"/>
      <c r="R2599"/>
      <c r="S2599"/>
      <c r="T2599"/>
      <c r="U2599"/>
      <c r="V2599"/>
      <c r="W2599"/>
      <c r="X2599"/>
      <c r="Y2599"/>
      <c r="Z2599"/>
      <c r="AA2599"/>
      <c r="AB2599"/>
      <c r="AC2599"/>
      <c r="AD2599"/>
      <c r="AE2599"/>
      <c r="AF2599"/>
      <c r="AG2599"/>
      <c r="AH2599"/>
      <c r="AI2599"/>
      <c r="AJ2599"/>
      <c r="AK2599"/>
      <c r="AL2599"/>
      <c r="AM2599"/>
      <c r="AN2599"/>
      <c r="AO2599"/>
      <c r="AP2599"/>
      <c r="AQ2599"/>
      <c r="AR2599"/>
      <c r="AS2599"/>
      <c r="AT2599"/>
      <c r="AU2599"/>
      <c r="AV2599"/>
      <c r="AW2599"/>
      <c r="AX2599"/>
      <c r="AY2599"/>
      <c r="AZ2599"/>
      <c r="BA2599"/>
      <c r="BB2599"/>
      <c r="BC2599"/>
      <c r="BD2599"/>
      <c r="BE2599"/>
      <c r="BF2599"/>
      <c r="BG2599"/>
      <c r="BH2599"/>
      <c r="BI2599"/>
      <c r="BJ2599"/>
      <c r="BK2599"/>
      <c r="BL2599"/>
      <c r="BM2599"/>
      <c r="BN2599"/>
      <c r="BO2599"/>
    </row>
    <row r="2600" spans="1:67" ht="15" x14ac:dyDescent="0.25">
      <c r="A2600" s="245" t="s">
        <v>4831</v>
      </c>
      <c r="B2600" s="245" t="s">
        <v>4830</v>
      </c>
      <c r="C2600" s="245" t="s">
        <v>4895</v>
      </c>
      <c r="D2600" s="245" t="s">
        <v>4894</v>
      </c>
      <c r="E2600" s="246" t="s">
        <v>44</v>
      </c>
      <c r="F2600" s="245" t="s">
        <v>44</v>
      </c>
      <c r="G2600" s="245" t="s">
        <v>4935</v>
      </c>
      <c r="H2600" s="245" t="s">
        <v>4934</v>
      </c>
      <c r="I2600" s="245" t="s">
        <v>14</v>
      </c>
      <c r="J2600" s="245" t="s">
        <v>569</v>
      </c>
      <c r="K2600" s="246" t="s">
        <v>23919</v>
      </c>
      <c r="L2600" s="245" t="s">
        <v>568</v>
      </c>
      <c r="M2600"/>
      <c r="N2600"/>
      <c r="O2600"/>
      <c r="P2600"/>
      <c r="Q2600"/>
      <c r="R2600"/>
      <c r="S2600"/>
      <c r="T2600"/>
      <c r="U2600"/>
      <c r="V2600"/>
      <c r="W2600"/>
      <c r="X2600"/>
      <c r="Y2600"/>
      <c r="Z2600"/>
      <c r="AA2600"/>
      <c r="AB2600"/>
      <c r="AC2600"/>
      <c r="AD2600"/>
      <c r="AE2600"/>
      <c r="AF2600"/>
      <c r="AG2600"/>
      <c r="AH2600"/>
      <c r="AI2600"/>
      <c r="AJ2600"/>
      <c r="AK2600"/>
      <c r="AL2600"/>
      <c r="AM2600"/>
      <c r="AN2600"/>
      <c r="AO2600"/>
      <c r="AP2600"/>
      <c r="AQ2600"/>
      <c r="AR2600"/>
      <c r="AS2600"/>
      <c r="AT2600"/>
      <c r="AU2600"/>
      <c r="AV2600"/>
      <c r="AW2600"/>
      <c r="AX2600"/>
      <c r="AY2600"/>
      <c r="AZ2600"/>
      <c r="BA2600"/>
      <c r="BB2600"/>
      <c r="BC2600"/>
      <c r="BD2600"/>
      <c r="BE2600"/>
      <c r="BF2600"/>
      <c r="BG2600"/>
      <c r="BH2600"/>
      <c r="BI2600"/>
      <c r="BJ2600"/>
      <c r="BK2600"/>
      <c r="BL2600"/>
      <c r="BM2600"/>
      <c r="BN2600"/>
      <c r="BO2600"/>
    </row>
    <row r="2601" spans="1:67" ht="15" x14ac:dyDescent="0.25">
      <c r="A2601" s="245" t="s">
        <v>4831</v>
      </c>
      <c r="B2601" s="245" t="s">
        <v>4830</v>
      </c>
      <c r="C2601" s="245" t="s">
        <v>4895</v>
      </c>
      <c r="D2601" s="245" t="s">
        <v>4894</v>
      </c>
      <c r="E2601" s="246" t="s">
        <v>44</v>
      </c>
      <c r="F2601" s="245" t="s">
        <v>44</v>
      </c>
      <c r="G2601" s="245" t="s">
        <v>4933</v>
      </c>
      <c r="H2601" s="245" t="s">
        <v>4932</v>
      </c>
      <c r="I2601" s="245" t="s">
        <v>14</v>
      </c>
      <c r="J2601" s="245" t="s">
        <v>569</v>
      </c>
      <c r="K2601" s="246" t="s">
        <v>23920</v>
      </c>
      <c r="L2601" s="245" t="s">
        <v>568</v>
      </c>
      <c r="M2601"/>
      <c r="N2601"/>
      <c r="O2601"/>
      <c r="P2601"/>
      <c r="Q2601"/>
      <c r="R2601"/>
      <c r="S2601"/>
      <c r="T2601"/>
      <c r="U2601"/>
      <c r="V2601"/>
      <c r="W2601"/>
      <c r="X2601"/>
      <c r="Y2601"/>
      <c r="Z2601"/>
      <c r="AA2601"/>
      <c r="AB2601"/>
      <c r="AC2601"/>
      <c r="AD2601"/>
      <c r="AE2601"/>
      <c r="AF2601"/>
      <c r="AG2601"/>
      <c r="AH2601"/>
      <c r="AI2601"/>
      <c r="AJ2601"/>
      <c r="AK2601"/>
      <c r="AL2601"/>
      <c r="AM2601"/>
      <c r="AN2601"/>
      <c r="AO2601"/>
      <c r="AP2601"/>
      <c r="AQ2601"/>
      <c r="AR2601"/>
      <c r="AS2601"/>
      <c r="AT2601"/>
      <c r="AU2601"/>
      <c r="AV2601"/>
      <c r="AW2601"/>
      <c r="AX2601"/>
      <c r="AY2601"/>
      <c r="AZ2601"/>
      <c r="BA2601"/>
      <c r="BB2601"/>
      <c r="BC2601"/>
      <c r="BD2601"/>
      <c r="BE2601"/>
      <c r="BF2601"/>
      <c r="BG2601"/>
      <c r="BH2601"/>
      <c r="BI2601"/>
      <c r="BJ2601"/>
      <c r="BK2601"/>
      <c r="BL2601"/>
      <c r="BM2601"/>
      <c r="BN2601"/>
      <c r="BO2601"/>
    </row>
    <row r="2602" spans="1:67" ht="15" x14ac:dyDescent="0.25">
      <c r="A2602" s="245" t="s">
        <v>4831</v>
      </c>
      <c r="B2602" s="245" t="s">
        <v>4830</v>
      </c>
      <c r="C2602" s="245" t="s">
        <v>4895</v>
      </c>
      <c r="D2602" s="245" t="s">
        <v>4894</v>
      </c>
      <c r="E2602" s="246" t="s">
        <v>44</v>
      </c>
      <c r="F2602" s="245" t="s">
        <v>44</v>
      </c>
      <c r="G2602" s="245" t="s">
        <v>4931</v>
      </c>
      <c r="H2602" s="245" t="s">
        <v>4930</v>
      </c>
      <c r="I2602" s="245" t="s">
        <v>14</v>
      </c>
      <c r="J2602" s="245" t="s">
        <v>569</v>
      </c>
      <c r="K2602" s="246" t="s">
        <v>15411</v>
      </c>
      <c r="L2602" s="245" t="s">
        <v>568</v>
      </c>
      <c r="M2602"/>
      <c r="N2602"/>
      <c r="O2602"/>
      <c r="P2602"/>
      <c r="Q2602"/>
      <c r="R2602"/>
      <c r="S2602"/>
      <c r="T2602"/>
      <c r="U2602"/>
      <c r="V2602"/>
      <c r="W2602"/>
      <c r="X2602"/>
      <c r="Y2602"/>
      <c r="Z2602"/>
      <c r="AA2602"/>
      <c r="AB2602"/>
      <c r="AC2602"/>
      <c r="AD2602"/>
      <c r="AE2602"/>
      <c r="AF2602"/>
      <c r="AG2602"/>
      <c r="AH2602"/>
      <c r="AI2602"/>
      <c r="AJ2602"/>
      <c r="AK2602"/>
      <c r="AL2602"/>
      <c r="AM2602"/>
      <c r="AN2602"/>
      <c r="AO2602"/>
      <c r="AP2602"/>
      <c r="AQ2602"/>
      <c r="AR2602"/>
      <c r="AS2602"/>
      <c r="AT2602"/>
      <c r="AU2602"/>
      <c r="AV2602"/>
      <c r="AW2602"/>
      <c r="AX2602"/>
      <c r="AY2602"/>
      <c r="AZ2602"/>
      <c r="BA2602"/>
      <c r="BB2602"/>
      <c r="BC2602"/>
      <c r="BD2602"/>
      <c r="BE2602"/>
      <c r="BF2602"/>
      <c r="BG2602"/>
      <c r="BH2602"/>
      <c r="BI2602"/>
      <c r="BJ2602"/>
      <c r="BK2602"/>
      <c r="BL2602"/>
      <c r="BM2602"/>
      <c r="BN2602"/>
      <c r="BO2602"/>
    </row>
    <row r="2603" spans="1:67" ht="15" x14ac:dyDescent="0.25">
      <c r="A2603" s="245" t="s">
        <v>4831</v>
      </c>
      <c r="B2603" s="245" t="s">
        <v>4830</v>
      </c>
      <c r="C2603" s="245" t="s">
        <v>4895</v>
      </c>
      <c r="D2603" s="245" t="s">
        <v>4894</v>
      </c>
      <c r="E2603" s="246" t="s">
        <v>44</v>
      </c>
      <c r="F2603" s="245" t="s">
        <v>44</v>
      </c>
      <c r="G2603" s="245" t="s">
        <v>4929</v>
      </c>
      <c r="H2603" s="245" t="s">
        <v>4928</v>
      </c>
      <c r="I2603" s="245" t="s">
        <v>14</v>
      </c>
      <c r="J2603" s="245" t="s">
        <v>569</v>
      </c>
      <c r="K2603" s="246" t="s">
        <v>23921</v>
      </c>
      <c r="L2603" s="245" t="s">
        <v>568</v>
      </c>
      <c r="M2603"/>
      <c r="N2603"/>
      <c r="O2603"/>
      <c r="P2603"/>
      <c r="Q2603"/>
      <c r="R2603"/>
      <c r="S2603"/>
      <c r="T2603"/>
      <c r="U2603"/>
      <c r="V2603"/>
      <c r="W2603"/>
      <c r="X2603"/>
      <c r="Y2603"/>
      <c r="Z2603"/>
      <c r="AA2603"/>
      <c r="AB2603"/>
      <c r="AC2603"/>
      <c r="AD2603"/>
      <c r="AE2603"/>
      <c r="AF2603"/>
      <c r="AG2603"/>
      <c r="AH2603"/>
      <c r="AI2603"/>
      <c r="AJ2603"/>
      <c r="AK2603"/>
      <c r="AL2603"/>
      <c r="AM2603"/>
      <c r="AN2603"/>
      <c r="AO2603"/>
      <c r="AP2603"/>
      <c r="AQ2603"/>
      <c r="AR2603"/>
      <c r="AS2603"/>
      <c r="AT2603"/>
      <c r="AU2603"/>
      <c r="AV2603"/>
      <c r="AW2603"/>
      <c r="AX2603"/>
      <c r="AY2603"/>
      <c r="AZ2603"/>
      <c r="BA2603"/>
      <c r="BB2603"/>
      <c r="BC2603"/>
      <c r="BD2603"/>
      <c r="BE2603"/>
      <c r="BF2603"/>
      <c r="BG2603"/>
      <c r="BH2603"/>
      <c r="BI2603"/>
      <c r="BJ2603"/>
      <c r="BK2603"/>
      <c r="BL2603"/>
      <c r="BM2603"/>
      <c r="BN2603"/>
      <c r="BO2603"/>
    </row>
    <row r="2604" spans="1:67" ht="15" x14ac:dyDescent="0.25">
      <c r="A2604" s="245" t="s">
        <v>4831</v>
      </c>
      <c r="B2604" s="245" t="s">
        <v>4830</v>
      </c>
      <c r="C2604" s="245" t="s">
        <v>4895</v>
      </c>
      <c r="D2604" s="245" t="s">
        <v>4894</v>
      </c>
      <c r="E2604" s="246" t="s">
        <v>44</v>
      </c>
      <c r="F2604" s="245" t="s">
        <v>44</v>
      </c>
      <c r="G2604" s="245" t="s">
        <v>4927</v>
      </c>
      <c r="H2604" s="245" t="s">
        <v>4926</v>
      </c>
      <c r="I2604" s="245" t="s">
        <v>14</v>
      </c>
      <c r="J2604" s="245" t="s">
        <v>59</v>
      </c>
      <c r="K2604" s="246" t="s">
        <v>18175</v>
      </c>
      <c r="L2604" s="245" t="s">
        <v>568</v>
      </c>
      <c r="M2604"/>
      <c r="N2604"/>
      <c r="O2604"/>
      <c r="P2604"/>
      <c r="Q2604"/>
      <c r="R2604"/>
      <c r="S2604"/>
      <c r="T2604"/>
      <c r="U2604"/>
      <c r="V2604"/>
      <c r="W2604"/>
      <c r="X2604"/>
      <c r="Y2604"/>
      <c r="Z2604"/>
      <c r="AA2604"/>
      <c r="AB2604"/>
      <c r="AC2604"/>
      <c r="AD2604"/>
      <c r="AE2604"/>
      <c r="AF2604"/>
      <c r="AG2604"/>
      <c r="AH2604"/>
      <c r="AI2604"/>
      <c r="AJ2604"/>
      <c r="AK2604"/>
      <c r="AL2604"/>
      <c r="AM2604"/>
      <c r="AN2604"/>
      <c r="AO2604"/>
      <c r="AP2604"/>
      <c r="AQ2604"/>
      <c r="AR2604"/>
      <c r="AS2604"/>
      <c r="AT2604"/>
      <c r="AU2604"/>
      <c r="AV2604"/>
      <c r="AW2604"/>
      <c r="AX2604"/>
      <c r="AY2604"/>
      <c r="AZ2604"/>
      <c r="BA2604"/>
      <c r="BB2604"/>
      <c r="BC2604"/>
      <c r="BD2604"/>
      <c r="BE2604"/>
      <c r="BF2604"/>
      <c r="BG2604"/>
      <c r="BH2604"/>
      <c r="BI2604"/>
      <c r="BJ2604"/>
      <c r="BK2604"/>
      <c r="BL2604"/>
      <c r="BM2604"/>
      <c r="BN2604"/>
      <c r="BO2604"/>
    </row>
    <row r="2605" spans="1:67" ht="15" x14ac:dyDescent="0.25">
      <c r="A2605" s="245" t="s">
        <v>4831</v>
      </c>
      <c r="B2605" s="245" t="s">
        <v>4830</v>
      </c>
      <c r="C2605" s="245" t="s">
        <v>4895</v>
      </c>
      <c r="D2605" s="245" t="s">
        <v>4894</v>
      </c>
      <c r="E2605" s="246" t="s">
        <v>44</v>
      </c>
      <c r="F2605" s="245" t="s">
        <v>44</v>
      </c>
      <c r="G2605" s="245" t="s">
        <v>4925</v>
      </c>
      <c r="H2605" s="245" t="s">
        <v>4924</v>
      </c>
      <c r="I2605" s="245" t="s">
        <v>14</v>
      </c>
      <c r="J2605" s="245" t="s">
        <v>59</v>
      </c>
      <c r="K2605" s="246" t="s">
        <v>23922</v>
      </c>
      <c r="L2605" s="245" t="s">
        <v>568</v>
      </c>
      <c r="M2605"/>
      <c r="N2605"/>
      <c r="O2605"/>
      <c r="P2605"/>
      <c r="Q2605"/>
      <c r="R2605"/>
      <c r="S2605"/>
      <c r="T2605"/>
      <c r="U2605"/>
      <c r="V2605"/>
      <c r="W2605"/>
      <c r="X2605"/>
      <c r="Y2605"/>
      <c r="Z2605"/>
      <c r="AA2605"/>
      <c r="AB2605"/>
      <c r="AC2605"/>
      <c r="AD2605"/>
      <c r="AE2605"/>
      <c r="AF2605"/>
      <c r="AG2605"/>
      <c r="AH2605"/>
      <c r="AI2605"/>
      <c r="AJ2605"/>
      <c r="AK2605"/>
      <c r="AL2605"/>
      <c r="AM2605"/>
      <c r="AN2605"/>
      <c r="AO2605"/>
      <c r="AP2605"/>
      <c r="AQ2605"/>
      <c r="AR2605"/>
      <c r="AS2605"/>
      <c r="AT2605"/>
      <c r="AU2605"/>
      <c r="AV2605"/>
      <c r="AW2605"/>
      <c r="AX2605"/>
      <c r="AY2605"/>
      <c r="AZ2605"/>
      <c r="BA2605"/>
      <c r="BB2605"/>
      <c r="BC2605"/>
      <c r="BD2605"/>
      <c r="BE2605"/>
      <c r="BF2605"/>
      <c r="BG2605"/>
      <c r="BH2605"/>
      <c r="BI2605"/>
      <c r="BJ2605"/>
      <c r="BK2605"/>
      <c r="BL2605"/>
      <c r="BM2605"/>
      <c r="BN2605"/>
      <c r="BO2605"/>
    </row>
    <row r="2606" spans="1:67" ht="15" x14ac:dyDescent="0.25">
      <c r="A2606" s="245" t="s">
        <v>4831</v>
      </c>
      <c r="B2606" s="245" t="s">
        <v>4830</v>
      </c>
      <c r="C2606" s="245" t="s">
        <v>4895</v>
      </c>
      <c r="D2606" s="245" t="s">
        <v>4894</v>
      </c>
      <c r="E2606" s="246" t="s">
        <v>44</v>
      </c>
      <c r="F2606" s="245" t="s">
        <v>44</v>
      </c>
      <c r="G2606" s="245" t="s">
        <v>4923</v>
      </c>
      <c r="H2606" s="245" t="s">
        <v>4922</v>
      </c>
      <c r="I2606" s="245" t="s">
        <v>14</v>
      </c>
      <c r="J2606" s="245" t="s">
        <v>59</v>
      </c>
      <c r="K2606" s="246" t="s">
        <v>12860</v>
      </c>
      <c r="L2606" s="245" t="s">
        <v>568</v>
      </c>
      <c r="M2606"/>
      <c r="N2606"/>
      <c r="O2606"/>
      <c r="P2606"/>
      <c r="Q2606"/>
      <c r="R2606"/>
      <c r="S2606"/>
      <c r="T2606"/>
      <c r="U2606"/>
      <c r="V2606"/>
      <c r="W2606"/>
      <c r="X2606"/>
      <c r="Y2606"/>
      <c r="Z2606"/>
      <c r="AA2606"/>
      <c r="AB2606"/>
      <c r="AC2606"/>
      <c r="AD2606"/>
      <c r="AE2606"/>
      <c r="AF2606"/>
      <c r="AG2606"/>
      <c r="AH2606"/>
      <c r="AI2606"/>
      <c r="AJ2606"/>
      <c r="AK2606"/>
      <c r="AL2606"/>
      <c r="AM2606"/>
      <c r="AN2606"/>
      <c r="AO2606"/>
      <c r="AP2606"/>
      <c r="AQ2606"/>
      <c r="AR2606"/>
      <c r="AS2606"/>
      <c r="AT2606"/>
      <c r="AU2606"/>
      <c r="AV2606"/>
      <c r="AW2606"/>
      <c r="AX2606"/>
      <c r="AY2606"/>
      <c r="AZ2606"/>
      <c r="BA2606"/>
      <c r="BB2606"/>
      <c r="BC2606"/>
      <c r="BD2606"/>
      <c r="BE2606"/>
      <c r="BF2606"/>
      <c r="BG2606"/>
      <c r="BH2606"/>
      <c r="BI2606"/>
      <c r="BJ2606"/>
      <c r="BK2606"/>
      <c r="BL2606"/>
      <c r="BM2606"/>
      <c r="BN2606"/>
      <c r="BO2606"/>
    </row>
    <row r="2607" spans="1:67" ht="15" x14ac:dyDescent="0.25">
      <c r="A2607" s="245" t="s">
        <v>4831</v>
      </c>
      <c r="B2607" s="245" t="s">
        <v>4830</v>
      </c>
      <c r="C2607" s="245" t="s">
        <v>4895</v>
      </c>
      <c r="D2607" s="245" t="s">
        <v>4894</v>
      </c>
      <c r="E2607" s="246" t="s">
        <v>44</v>
      </c>
      <c r="F2607" s="245" t="s">
        <v>44</v>
      </c>
      <c r="G2607" s="245" t="s">
        <v>4921</v>
      </c>
      <c r="H2607" s="245" t="s">
        <v>4920</v>
      </c>
      <c r="I2607" s="245" t="s">
        <v>14</v>
      </c>
      <c r="J2607" s="245" t="s">
        <v>59</v>
      </c>
      <c r="K2607" s="246" t="s">
        <v>23923</v>
      </c>
      <c r="L2607" s="245" t="s">
        <v>568</v>
      </c>
      <c r="M2607"/>
      <c r="N2607"/>
      <c r="O2607"/>
      <c r="P2607"/>
      <c r="Q2607"/>
      <c r="R2607"/>
      <c r="S2607"/>
      <c r="T2607"/>
      <c r="U2607"/>
      <c r="V2607"/>
      <c r="W2607"/>
      <c r="X2607"/>
      <c r="Y2607"/>
      <c r="Z2607"/>
      <c r="AA2607"/>
      <c r="AB2607"/>
      <c r="AC2607"/>
      <c r="AD2607"/>
      <c r="AE2607"/>
      <c r="AF2607"/>
      <c r="AG2607"/>
      <c r="AH2607"/>
      <c r="AI2607"/>
      <c r="AJ2607"/>
      <c r="AK2607"/>
      <c r="AL2607"/>
      <c r="AM2607"/>
      <c r="AN2607"/>
      <c r="AO2607"/>
      <c r="AP2607"/>
      <c r="AQ2607"/>
      <c r="AR2607"/>
      <c r="AS2607"/>
      <c r="AT2607"/>
      <c r="AU2607"/>
      <c r="AV2607"/>
      <c r="AW2607"/>
      <c r="AX2607"/>
      <c r="AY2607"/>
      <c r="AZ2607"/>
      <c r="BA2607"/>
      <c r="BB2607"/>
      <c r="BC2607"/>
      <c r="BD2607"/>
      <c r="BE2607"/>
      <c r="BF2607"/>
      <c r="BG2607"/>
      <c r="BH2607"/>
      <c r="BI2607"/>
      <c r="BJ2607"/>
      <c r="BK2607"/>
      <c r="BL2607"/>
      <c r="BM2607"/>
      <c r="BN2607"/>
      <c r="BO2607"/>
    </row>
    <row r="2608" spans="1:67" ht="15" x14ac:dyDescent="0.25">
      <c r="A2608" s="245" t="s">
        <v>4831</v>
      </c>
      <c r="B2608" s="245" t="s">
        <v>4830</v>
      </c>
      <c r="C2608" s="245" t="s">
        <v>4895</v>
      </c>
      <c r="D2608" s="245" t="s">
        <v>4894</v>
      </c>
      <c r="E2608" s="246" t="s">
        <v>44</v>
      </c>
      <c r="F2608" s="245" t="s">
        <v>44</v>
      </c>
      <c r="G2608" s="245" t="s">
        <v>4919</v>
      </c>
      <c r="H2608" s="245" t="s">
        <v>4918</v>
      </c>
      <c r="I2608" s="245" t="s">
        <v>14</v>
      </c>
      <c r="J2608" s="245" t="s">
        <v>569</v>
      </c>
      <c r="K2608" s="246" t="s">
        <v>23924</v>
      </c>
      <c r="L2608" s="245" t="s">
        <v>568</v>
      </c>
      <c r="M2608"/>
      <c r="N2608"/>
      <c r="O2608"/>
      <c r="P2608"/>
      <c r="Q2608"/>
      <c r="R2608"/>
      <c r="S2608"/>
      <c r="T2608"/>
      <c r="U2608"/>
      <c r="V2608"/>
      <c r="W2608"/>
      <c r="X2608"/>
      <c r="Y2608"/>
      <c r="Z2608"/>
      <c r="AA2608"/>
      <c r="AB2608"/>
      <c r="AC2608"/>
      <c r="AD2608"/>
      <c r="AE2608"/>
      <c r="AF2608"/>
      <c r="AG2608"/>
      <c r="AH2608"/>
      <c r="AI2608"/>
      <c r="AJ2608"/>
      <c r="AK2608"/>
      <c r="AL2608"/>
      <c r="AM2608"/>
      <c r="AN2608"/>
      <c r="AO2608"/>
      <c r="AP2608"/>
      <c r="AQ2608"/>
      <c r="AR2608"/>
      <c r="AS2608"/>
      <c r="AT2608"/>
      <c r="AU2608"/>
      <c r="AV2608"/>
      <c r="AW2608"/>
      <c r="AX2608"/>
      <c r="AY2608"/>
      <c r="AZ2608"/>
      <c r="BA2608"/>
      <c r="BB2608"/>
      <c r="BC2608"/>
      <c r="BD2608"/>
      <c r="BE2608"/>
      <c r="BF2608"/>
      <c r="BG2608"/>
      <c r="BH2608"/>
      <c r="BI2608"/>
      <c r="BJ2608"/>
      <c r="BK2608"/>
      <c r="BL2608"/>
      <c r="BM2608"/>
      <c r="BN2608"/>
      <c r="BO2608"/>
    </row>
    <row r="2609" spans="1:67" ht="15" x14ac:dyDescent="0.25">
      <c r="A2609" s="245" t="s">
        <v>4831</v>
      </c>
      <c r="B2609" s="245" t="s">
        <v>4830</v>
      </c>
      <c r="C2609" s="245" t="s">
        <v>4895</v>
      </c>
      <c r="D2609" s="245" t="s">
        <v>4894</v>
      </c>
      <c r="E2609" s="246" t="s">
        <v>44</v>
      </c>
      <c r="F2609" s="245" t="s">
        <v>44</v>
      </c>
      <c r="G2609" s="245" t="s">
        <v>4917</v>
      </c>
      <c r="H2609" s="245" t="s">
        <v>4916</v>
      </c>
      <c r="I2609" s="245" t="s">
        <v>14</v>
      </c>
      <c r="J2609" s="245" t="s">
        <v>569</v>
      </c>
      <c r="K2609" s="246" t="s">
        <v>12497</v>
      </c>
      <c r="L2609" s="245" t="s">
        <v>568</v>
      </c>
      <c r="M2609"/>
      <c r="N2609"/>
      <c r="O2609"/>
      <c r="P2609"/>
      <c r="Q2609"/>
      <c r="R2609"/>
      <c r="S2609"/>
      <c r="T2609"/>
      <c r="U2609"/>
      <c r="V2609"/>
      <c r="W2609"/>
      <c r="X2609"/>
      <c r="Y2609"/>
      <c r="Z2609"/>
      <c r="AA2609"/>
      <c r="AB2609"/>
      <c r="AC2609"/>
      <c r="AD2609"/>
      <c r="AE2609"/>
      <c r="AF2609"/>
      <c r="AG2609"/>
      <c r="AH2609"/>
      <c r="AI2609"/>
      <c r="AJ2609"/>
      <c r="AK2609"/>
      <c r="AL2609"/>
      <c r="AM2609"/>
      <c r="AN2609"/>
      <c r="AO2609"/>
      <c r="AP2609"/>
      <c r="AQ2609"/>
      <c r="AR2609"/>
      <c r="AS2609"/>
      <c r="AT2609"/>
      <c r="AU2609"/>
      <c r="AV2609"/>
      <c r="AW2609"/>
      <c r="AX2609"/>
      <c r="AY2609"/>
      <c r="AZ2609"/>
      <c r="BA2609"/>
      <c r="BB2609"/>
      <c r="BC2609"/>
      <c r="BD2609"/>
      <c r="BE2609"/>
      <c r="BF2609"/>
      <c r="BG2609"/>
      <c r="BH2609"/>
      <c r="BI2609"/>
      <c r="BJ2609"/>
      <c r="BK2609"/>
      <c r="BL2609"/>
      <c r="BM2609"/>
      <c r="BN2609"/>
      <c r="BO2609"/>
    </row>
    <row r="2610" spans="1:67" ht="15" x14ac:dyDescent="0.25">
      <c r="A2610" s="245" t="s">
        <v>4831</v>
      </c>
      <c r="B2610" s="245" t="s">
        <v>4830</v>
      </c>
      <c r="C2610" s="245" t="s">
        <v>4895</v>
      </c>
      <c r="D2610" s="245" t="s">
        <v>4894</v>
      </c>
      <c r="E2610" s="246" t="s">
        <v>44</v>
      </c>
      <c r="F2610" s="245" t="s">
        <v>44</v>
      </c>
      <c r="G2610" s="245" t="s">
        <v>4915</v>
      </c>
      <c r="H2610" s="245" t="s">
        <v>4914</v>
      </c>
      <c r="I2610" s="245" t="s">
        <v>14</v>
      </c>
      <c r="J2610" s="245" t="s">
        <v>569</v>
      </c>
      <c r="K2610" s="246" t="s">
        <v>23925</v>
      </c>
      <c r="L2610" s="245" t="s">
        <v>568</v>
      </c>
      <c r="M2610"/>
      <c r="N2610"/>
      <c r="O2610"/>
      <c r="P2610"/>
      <c r="Q2610"/>
      <c r="R2610"/>
      <c r="S2610"/>
      <c r="T2610"/>
      <c r="U2610"/>
      <c r="V2610"/>
      <c r="W2610"/>
      <c r="X2610"/>
      <c r="Y2610"/>
      <c r="Z2610"/>
      <c r="AA2610"/>
      <c r="AB2610"/>
      <c r="AC2610"/>
      <c r="AD2610"/>
      <c r="AE2610"/>
      <c r="AF2610"/>
      <c r="AG2610"/>
      <c r="AH2610"/>
      <c r="AI2610"/>
      <c r="AJ2610"/>
      <c r="AK2610"/>
      <c r="AL2610"/>
      <c r="AM2610"/>
      <c r="AN2610"/>
      <c r="AO2610"/>
      <c r="AP2610"/>
      <c r="AQ2610"/>
      <c r="AR2610"/>
      <c r="AS2610"/>
      <c r="AT2610"/>
      <c r="AU2610"/>
      <c r="AV2610"/>
      <c r="AW2610"/>
      <c r="AX2610"/>
      <c r="AY2610"/>
      <c r="AZ2610"/>
      <c r="BA2610"/>
      <c r="BB2610"/>
      <c r="BC2610"/>
      <c r="BD2610"/>
      <c r="BE2610"/>
      <c r="BF2610"/>
      <c r="BG2610"/>
      <c r="BH2610"/>
      <c r="BI2610"/>
      <c r="BJ2610"/>
      <c r="BK2610"/>
      <c r="BL2610"/>
      <c r="BM2610"/>
      <c r="BN2610"/>
      <c r="BO2610"/>
    </row>
    <row r="2611" spans="1:67" ht="15" x14ac:dyDescent="0.25">
      <c r="A2611" s="245" t="s">
        <v>4831</v>
      </c>
      <c r="B2611" s="245" t="s">
        <v>4830</v>
      </c>
      <c r="C2611" s="245" t="s">
        <v>4895</v>
      </c>
      <c r="D2611" s="245" t="s">
        <v>4894</v>
      </c>
      <c r="E2611" s="246" t="s">
        <v>44</v>
      </c>
      <c r="F2611" s="245" t="s">
        <v>44</v>
      </c>
      <c r="G2611" s="245" t="s">
        <v>4913</v>
      </c>
      <c r="H2611" s="245" t="s">
        <v>4912</v>
      </c>
      <c r="I2611" s="245" t="s">
        <v>14</v>
      </c>
      <c r="J2611" s="245" t="s">
        <v>569</v>
      </c>
      <c r="K2611" s="246" t="s">
        <v>23926</v>
      </c>
      <c r="L2611" s="245" t="s">
        <v>568</v>
      </c>
      <c r="M2611"/>
      <c r="N2611"/>
      <c r="O2611"/>
      <c r="P2611"/>
      <c r="Q2611"/>
      <c r="R2611"/>
      <c r="S2611"/>
      <c r="T2611"/>
      <c r="U2611"/>
      <c r="V2611"/>
      <c r="W2611"/>
      <c r="X2611"/>
      <c r="Y2611"/>
      <c r="Z2611"/>
      <c r="AA2611"/>
      <c r="AB2611"/>
      <c r="AC2611"/>
      <c r="AD2611"/>
      <c r="AE2611"/>
      <c r="AF2611"/>
      <c r="AG2611"/>
      <c r="AH2611"/>
      <c r="AI2611"/>
      <c r="AJ2611"/>
      <c r="AK2611"/>
      <c r="AL2611"/>
      <c r="AM2611"/>
      <c r="AN2611"/>
      <c r="AO2611"/>
      <c r="AP2611"/>
      <c r="AQ2611"/>
      <c r="AR2611"/>
      <c r="AS2611"/>
      <c r="AT2611"/>
      <c r="AU2611"/>
      <c r="AV2611"/>
      <c r="AW2611"/>
      <c r="AX2611"/>
      <c r="AY2611"/>
      <c r="AZ2611"/>
      <c r="BA2611"/>
      <c r="BB2611"/>
      <c r="BC2611"/>
      <c r="BD2611"/>
      <c r="BE2611"/>
      <c r="BF2611"/>
      <c r="BG2611"/>
      <c r="BH2611"/>
      <c r="BI2611"/>
      <c r="BJ2611"/>
      <c r="BK2611"/>
      <c r="BL2611"/>
      <c r="BM2611"/>
      <c r="BN2611"/>
      <c r="BO2611"/>
    </row>
    <row r="2612" spans="1:67" ht="15" x14ac:dyDescent="0.25">
      <c r="A2612" s="245" t="s">
        <v>4831</v>
      </c>
      <c r="B2612" s="245" t="s">
        <v>4830</v>
      </c>
      <c r="C2612" s="245" t="s">
        <v>4895</v>
      </c>
      <c r="D2612" s="245" t="s">
        <v>4894</v>
      </c>
      <c r="E2612" s="246" t="s">
        <v>44</v>
      </c>
      <c r="F2612" s="245" t="s">
        <v>44</v>
      </c>
      <c r="G2612" s="245" t="s">
        <v>4911</v>
      </c>
      <c r="H2612" s="245" t="s">
        <v>4910</v>
      </c>
      <c r="I2612" s="245" t="s">
        <v>14</v>
      </c>
      <c r="J2612" s="245" t="s">
        <v>59</v>
      </c>
      <c r="K2612" s="246" t="s">
        <v>23927</v>
      </c>
      <c r="L2612" s="245" t="s">
        <v>568</v>
      </c>
      <c r="M2612"/>
      <c r="N2612"/>
      <c r="O2612"/>
      <c r="P2612"/>
      <c r="Q2612"/>
      <c r="R2612"/>
      <c r="S2612"/>
      <c r="T2612"/>
      <c r="U2612"/>
      <c r="V2612"/>
      <c r="W2612"/>
      <c r="X2612"/>
      <c r="Y2612"/>
      <c r="Z2612"/>
      <c r="AA2612"/>
      <c r="AB2612"/>
      <c r="AC2612"/>
      <c r="AD2612"/>
      <c r="AE2612"/>
      <c r="AF2612"/>
      <c r="AG2612"/>
      <c r="AH2612"/>
      <c r="AI2612"/>
      <c r="AJ2612"/>
      <c r="AK2612"/>
      <c r="AL2612"/>
      <c r="AM2612"/>
      <c r="AN2612"/>
      <c r="AO2612"/>
      <c r="AP2612"/>
      <c r="AQ2612"/>
      <c r="AR2612"/>
      <c r="AS2612"/>
      <c r="AT2612"/>
      <c r="AU2612"/>
      <c r="AV2612"/>
      <c r="AW2612"/>
      <c r="AX2612"/>
      <c r="AY2612"/>
      <c r="AZ2612"/>
      <c r="BA2612"/>
      <c r="BB2612"/>
      <c r="BC2612"/>
      <c r="BD2612"/>
      <c r="BE2612"/>
      <c r="BF2612"/>
      <c r="BG2612"/>
      <c r="BH2612"/>
      <c r="BI2612"/>
      <c r="BJ2612"/>
      <c r="BK2612"/>
      <c r="BL2612"/>
      <c r="BM2612"/>
      <c r="BN2612"/>
      <c r="BO2612"/>
    </row>
    <row r="2613" spans="1:67" ht="15" x14ac:dyDescent="0.25">
      <c r="A2613" s="245" t="s">
        <v>4831</v>
      </c>
      <c r="B2613" s="245" t="s">
        <v>4830</v>
      </c>
      <c r="C2613" s="245" t="s">
        <v>4895</v>
      </c>
      <c r="D2613" s="245" t="s">
        <v>4894</v>
      </c>
      <c r="E2613" s="246" t="s">
        <v>44</v>
      </c>
      <c r="F2613" s="245" t="s">
        <v>44</v>
      </c>
      <c r="G2613" s="245" t="s">
        <v>4908</v>
      </c>
      <c r="H2613" s="245" t="s">
        <v>4907</v>
      </c>
      <c r="I2613" s="245" t="s">
        <v>14</v>
      </c>
      <c r="J2613" s="245" t="s">
        <v>59</v>
      </c>
      <c r="K2613" s="246" t="s">
        <v>20151</v>
      </c>
      <c r="L2613" s="245" t="s">
        <v>568</v>
      </c>
      <c r="M2613"/>
      <c r="N2613"/>
      <c r="O2613"/>
      <c r="P2613"/>
      <c r="Q2613"/>
      <c r="R2613"/>
      <c r="S2613"/>
      <c r="T2613"/>
      <c r="U2613"/>
      <c r="V2613"/>
      <c r="W2613"/>
      <c r="X2613"/>
      <c r="Y2613"/>
      <c r="Z2613"/>
      <c r="AA2613"/>
      <c r="AB2613"/>
      <c r="AC2613"/>
      <c r="AD2613"/>
      <c r="AE2613"/>
      <c r="AF2613"/>
      <c r="AG2613"/>
      <c r="AH2613"/>
      <c r="AI2613"/>
      <c r="AJ2613"/>
      <c r="AK2613"/>
      <c r="AL2613"/>
      <c r="AM2613"/>
      <c r="AN2613"/>
      <c r="AO2613"/>
      <c r="AP2613"/>
      <c r="AQ2613"/>
      <c r="AR2613"/>
      <c r="AS2613"/>
      <c r="AT2613"/>
      <c r="AU2613"/>
      <c r="AV2613"/>
      <c r="AW2613"/>
      <c r="AX2613"/>
      <c r="AY2613"/>
      <c r="AZ2613"/>
      <c r="BA2613"/>
      <c r="BB2613"/>
      <c r="BC2613"/>
      <c r="BD2613"/>
      <c r="BE2613"/>
      <c r="BF2613"/>
      <c r="BG2613"/>
      <c r="BH2613"/>
      <c r="BI2613"/>
      <c r="BJ2613"/>
      <c r="BK2613"/>
      <c r="BL2613"/>
      <c r="BM2613"/>
      <c r="BN2613"/>
      <c r="BO2613"/>
    </row>
    <row r="2614" spans="1:67" ht="15" x14ac:dyDescent="0.25">
      <c r="A2614" s="245" t="s">
        <v>4831</v>
      </c>
      <c r="B2614" s="245" t="s">
        <v>4830</v>
      </c>
      <c r="C2614" s="245" t="s">
        <v>4895</v>
      </c>
      <c r="D2614" s="245" t="s">
        <v>4894</v>
      </c>
      <c r="E2614" s="246" t="s">
        <v>44</v>
      </c>
      <c r="F2614" s="245" t="s">
        <v>44</v>
      </c>
      <c r="G2614" s="245" t="s">
        <v>4906</v>
      </c>
      <c r="H2614" s="245" t="s">
        <v>4905</v>
      </c>
      <c r="I2614" s="245" t="s">
        <v>14</v>
      </c>
      <c r="J2614" s="245" t="s">
        <v>59</v>
      </c>
      <c r="K2614" s="246" t="s">
        <v>8396</v>
      </c>
      <c r="L2614" s="245" t="s">
        <v>568</v>
      </c>
      <c r="M2614"/>
      <c r="N2614"/>
      <c r="O2614"/>
      <c r="P2614"/>
      <c r="Q2614"/>
      <c r="R2614"/>
      <c r="S2614"/>
      <c r="T2614"/>
      <c r="U2614"/>
      <c r="V2614"/>
      <c r="W2614"/>
      <c r="X2614"/>
      <c r="Y2614"/>
      <c r="Z2614"/>
      <c r="AA2614"/>
      <c r="AB2614"/>
      <c r="AC2614"/>
      <c r="AD2614"/>
      <c r="AE2614"/>
      <c r="AF2614"/>
      <c r="AG2614"/>
      <c r="AH2614"/>
      <c r="AI2614"/>
      <c r="AJ2614"/>
      <c r="AK2614"/>
      <c r="AL2614"/>
      <c r="AM2614"/>
      <c r="AN2614"/>
      <c r="AO2614"/>
      <c r="AP2614"/>
      <c r="AQ2614"/>
      <c r="AR2614"/>
      <c r="AS2614"/>
      <c r="AT2614"/>
      <c r="AU2614"/>
      <c r="AV2614"/>
      <c r="AW2614"/>
      <c r="AX2614"/>
      <c r="AY2614"/>
      <c r="AZ2614"/>
      <c r="BA2614"/>
      <c r="BB2614"/>
      <c r="BC2614"/>
      <c r="BD2614"/>
      <c r="BE2614"/>
      <c r="BF2614"/>
      <c r="BG2614"/>
      <c r="BH2614"/>
      <c r="BI2614"/>
      <c r="BJ2614"/>
      <c r="BK2614"/>
      <c r="BL2614"/>
      <c r="BM2614"/>
      <c r="BN2614"/>
      <c r="BO2614"/>
    </row>
    <row r="2615" spans="1:67" ht="15" x14ac:dyDescent="0.25">
      <c r="A2615" s="245" t="s">
        <v>4831</v>
      </c>
      <c r="B2615" s="245" t="s">
        <v>4830</v>
      </c>
      <c r="C2615" s="245" t="s">
        <v>4895</v>
      </c>
      <c r="D2615" s="245" t="s">
        <v>4894</v>
      </c>
      <c r="E2615" s="246" t="s">
        <v>44</v>
      </c>
      <c r="F2615" s="245" t="s">
        <v>44</v>
      </c>
      <c r="G2615" s="245" t="s">
        <v>4903</v>
      </c>
      <c r="H2615" s="245" t="s">
        <v>4902</v>
      </c>
      <c r="I2615" s="245" t="s">
        <v>14</v>
      </c>
      <c r="J2615" s="245" t="s">
        <v>59</v>
      </c>
      <c r="K2615" s="246" t="s">
        <v>8899</v>
      </c>
      <c r="L2615" s="245" t="s">
        <v>568</v>
      </c>
      <c r="M2615"/>
      <c r="N2615"/>
      <c r="O2615"/>
      <c r="P2615"/>
      <c r="Q2615"/>
      <c r="R2615"/>
      <c r="S2615"/>
      <c r="T2615"/>
      <c r="U2615"/>
      <c r="V2615"/>
      <c r="W2615"/>
      <c r="X2615"/>
      <c r="Y2615"/>
      <c r="Z2615"/>
      <c r="AA2615"/>
      <c r="AB2615"/>
      <c r="AC2615"/>
      <c r="AD2615"/>
      <c r="AE2615"/>
      <c r="AF2615"/>
      <c r="AG2615"/>
      <c r="AH2615"/>
      <c r="AI2615"/>
      <c r="AJ2615"/>
      <c r="AK2615"/>
      <c r="AL2615"/>
      <c r="AM2615"/>
      <c r="AN2615"/>
      <c r="AO2615"/>
      <c r="AP2615"/>
      <c r="AQ2615"/>
      <c r="AR2615"/>
      <c r="AS2615"/>
      <c r="AT2615"/>
      <c r="AU2615"/>
      <c r="AV2615"/>
      <c r="AW2615"/>
      <c r="AX2615"/>
      <c r="AY2615"/>
      <c r="AZ2615"/>
      <c r="BA2615"/>
      <c r="BB2615"/>
      <c r="BC2615"/>
      <c r="BD2615"/>
      <c r="BE2615"/>
      <c r="BF2615"/>
      <c r="BG2615"/>
      <c r="BH2615"/>
      <c r="BI2615"/>
      <c r="BJ2615"/>
      <c r="BK2615"/>
      <c r="BL2615"/>
      <c r="BM2615"/>
      <c r="BN2615"/>
      <c r="BO2615"/>
    </row>
    <row r="2616" spans="1:67" ht="15" x14ac:dyDescent="0.25">
      <c r="A2616" s="245" t="s">
        <v>4831</v>
      </c>
      <c r="B2616" s="245" t="s">
        <v>4830</v>
      </c>
      <c r="C2616" s="245" t="s">
        <v>4895</v>
      </c>
      <c r="D2616" s="245" t="s">
        <v>4894</v>
      </c>
      <c r="E2616" s="246" t="s">
        <v>44</v>
      </c>
      <c r="F2616" s="245" t="s">
        <v>44</v>
      </c>
      <c r="G2616" s="245" t="s">
        <v>4901</v>
      </c>
      <c r="H2616" s="245" t="s">
        <v>4900</v>
      </c>
      <c r="I2616" s="245" t="s">
        <v>14</v>
      </c>
      <c r="J2616" s="245" t="s">
        <v>59</v>
      </c>
      <c r="K2616" s="246" t="s">
        <v>9414</v>
      </c>
      <c r="L2616" s="245" t="s">
        <v>568</v>
      </c>
      <c r="M2616"/>
      <c r="N2616"/>
      <c r="O2616"/>
      <c r="P2616"/>
      <c r="Q2616"/>
      <c r="R2616"/>
      <c r="S2616"/>
      <c r="T2616"/>
      <c r="U2616"/>
      <c r="V2616"/>
      <c r="W2616"/>
      <c r="X2616"/>
      <c r="Y2616"/>
      <c r="Z2616"/>
      <c r="AA2616"/>
      <c r="AB2616"/>
      <c r="AC2616"/>
      <c r="AD2616"/>
      <c r="AE2616"/>
      <c r="AF2616"/>
      <c r="AG2616"/>
      <c r="AH2616"/>
      <c r="AI2616"/>
      <c r="AJ2616"/>
      <c r="AK2616"/>
      <c r="AL2616"/>
      <c r="AM2616"/>
      <c r="AN2616"/>
      <c r="AO2616"/>
      <c r="AP2616"/>
      <c r="AQ2616"/>
      <c r="AR2616"/>
      <c r="AS2616"/>
      <c r="AT2616"/>
      <c r="AU2616"/>
      <c r="AV2616"/>
      <c r="AW2616"/>
      <c r="AX2616"/>
      <c r="AY2616"/>
      <c r="AZ2616"/>
      <c r="BA2616"/>
      <c r="BB2616"/>
      <c r="BC2616"/>
      <c r="BD2616"/>
      <c r="BE2616"/>
      <c r="BF2616"/>
      <c r="BG2616"/>
      <c r="BH2616"/>
      <c r="BI2616"/>
      <c r="BJ2616"/>
      <c r="BK2616"/>
      <c r="BL2616"/>
      <c r="BM2616"/>
      <c r="BN2616"/>
      <c r="BO2616"/>
    </row>
    <row r="2617" spans="1:67" ht="15" x14ac:dyDescent="0.25">
      <c r="A2617" s="245" t="s">
        <v>4831</v>
      </c>
      <c r="B2617" s="245" t="s">
        <v>4830</v>
      </c>
      <c r="C2617" s="245" t="s">
        <v>4895</v>
      </c>
      <c r="D2617" s="245" t="s">
        <v>4894</v>
      </c>
      <c r="E2617" s="246" t="s">
        <v>44</v>
      </c>
      <c r="F2617" s="245" t="s">
        <v>44</v>
      </c>
      <c r="G2617" s="245" t="s">
        <v>4899</v>
      </c>
      <c r="H2617" s="245" t="s">
        <v>4898</v>
      </c>
      <c r="I2617" s="245" t="s">
        <v>14</v>
      </c>
      <c r="J2617" s="245" t="s">
        <v>106</v>
      </c>
      <c r="K2617" s="246" t="s">
        <v>17889</v>
      </c>
      <c r="L2617" s="245" t="s">
        <v>568</v>
      </c>
      <c r="M2617"/>
      <c r="N2617"/>
      <c r="O2617"/>
      <c r="P2617"/>
      <c r="Q2617"/>
      <c r="R2617"/>
      <c r="S2617"/>
      <c r="T2617"/>
      <c r="U2617"/>
      <c r="V2617"/>
      <c r="W2617"/>
      <c r="X2617"/>
      <c r="Y2617"/>
      <c r="Z2617"/>
      <c r="AA2617"/>
      <c r="AB2617"/>
      <c r="AC2617"/>
      <c r="AD2617"/>
      <c r="AE2617"/>
      <c r="AF2617"/>
      <c r="AG2617"/>
      <c r="AH2617"/>
      <c r="AI2617"/>
      <c r="AJ2617"/>
      <c r="AK2617"/>
      <c r="AL2617"/>
      <c r="AM2617"/>
      <c r="AN2617"/>
      <c r="AO2617"/>
      <c r="AP2617"/>
      <c r="AQ2617"/>
      <c r="AR2617"/>
      <c r="AS2617"/>
      <c r="AT2617"/>
      <c r="AU2617"/>
      <c r="AV2617"/>
      <c r="AW2617"/>
      <c r="AX2617"/>
      <c r="AY2617"/>
      <c r="AZ2617"/>
      <c r="BA2617"/>
      <c r="BB2617"/>
      <c r="BC2617"/>
      <c r="BD2617"/>
      <c r="BE2617"/>
      <c r="BF2617"/>
      <c r="BG2617"/>
      <c r="BH2617"/>
      <c r="BI2617"/>
      <c r="BJ2617"/>
      <c r="BK2617"/>
      <c r="BL2617"/>
      <c r="BM2617"/>
      <c r="BN2617"/>
      <c r="BO2617"/>
    </row>
    <row r="2618" spans="1:67" ht="15" x14ac:dyDescent="0.25">
      <c r="A2618" s="245" t="s">
        <v>4831</v>
      </c>
      <c r="B2618" s="245" t="s">
        <v>4830</v>
      </c>
      <c r="C2618" s="245" t="s">
        <v>4895</v>
      </c>
      <c r="D2618" s="245" t="s">
        <v>4894</v>
      </c>
      <c r="E2618" s="246" t="s">
        <v>44</v>
      </c>
      <c r="F2618" s="245" t="s">
        <v>44</v>
      </c>
      <c r="G2618" s="245" t="s">
        <v>4897</v>
      </c>
      <c r="H2618" s="245" t="s">
        <v>4896</v>
      </c>
      <c r="I2618" s="245" t="s">
        <v>14</v>
      </c>
      <c r="J2618" s="245" t="s">
        <v>569</v>
      </c>
      <c r="K2618" s="246" t="s">
        <v>23928</v>
      </c>
      <c r="L2618" s="245" t="s">
        <v>568</v>
      </c>
      <c r="M2618"/>
      <c r="N2618"/>
      <c r="O2618"/>
      <c r="P2618"/>
      <c r="Q2618"/>
      <c r="R2618"/>
      <c r="S2618"/>
      <c r="T2618"/>
      <c r="U2618"/>
      <c r="V2618"/>
      <c r="W2618"/>
      <c r="X2618"/>
      <c r="Y2618"/>
      <c r="Z2618"/>
      <c r="AA2618"/>
      <c r="AB2618"/>
      <c r="AC2618"/>
      <c r="AD2618"/>
      <c r="AE2618"/>
      <c r="AF2618"/>
      <c r="AG2618"/>
      <c r="AH2618"/>
      <c r="AI2618"/>
      <c r="AJ2618"/>
      <c r="AK2618"/>
      <c r="AL2618"/>
      <c r="AM2618"/>
      <c r="AN2618"/>
      <c r="AO2618"/>
      <c r="AP2618"/>
      <c r="AQ2618"/>
      <c r="AR2618"/>
      <c r="AS2618"/>
      <c r="AT2618"/>
      <c r="AU2618"/>
      <c r="AV2618"/>
      <c r="AW2618"/>
      <c r="AX2618"/>
      <c r="AY2618"/>
      <c r="AZ2618"/>
      <c r="BA2618"/>
      <c r="BB2618"/>
      <c r="BC2618"/>
      <c r="BD2618"/>
      <c r="BE2618"/>
      <c r="BF2618"/>
      <c r="BG2618"/>
      <c r="BH2618"/>
      <c r="BI2618"/>
      <c r="BJ2618"/>
      <c r="BK2618"/>
      <c r="BL2618"/>
      <c r="BM2618"/>
      <c r="BN2618"/>
      <c r="BO2618"/>
    </row>
    <row r="2619" spans="1:67" ht="15" x14ac:dyDescent="0.25">
      <c r="A2619" s="245" t="s">
        <v>4831</v>
      </c>
      <c r="B2619" s="245" t="s">
        <v>4830</v>
      </c>
      <c r="C2619" s="245" t="s">
        <v>4895</v>
      </c>
      <c r="D2619" s="245" t="s">
        <v>4894</v>
      </c>
      <c r="E2619" s="246" t="s">
        <v>44</v>
      </c>
      <c r="F2619" s="245" t="s">
        <v>44</v>
      </c>
      <c r="G2619" s="245" t="s">
        <v>4893</v>
      </c>
      <c r="H2619" s="245" t="s">
        <v>4892</v>
      </c>
      <c r="I2619" s="245" t="s">
        <v>14</v>
      </c>
      <c r="J2619" s="245" t="s">
        <v>59</v>
      </c>
      <c r="K2619" s="246" t="s">
        <v>23929</v>
      </c>
      <c r="L2619" s="245" t="s">
        <v>568</v>
      </c>
      <c r="M2619"/>
      <c r="N2619"/>
      <c r="O2619"/>
      <c r="P2619"/>
      <c r="Q2619"/>
      <c r="R2619"/>
      <c r="S2619"/>
      <c r="T2619"/>
      <c r="U2619"/>
      <c r="V2619"/>
      <c r="W2619"/>
      <c r="X2619"/>
      <c r="Y2619"/>
      <c r="Z2619"/>
      <c r="AA2619"/>
      <c r="AB2619"/>
      <c r="AC2619"/>
      <c r="AD2619"/>
      <c r="AE2619"/>
      <c r="AF2619"/>
      <c r="AG2619"/>
      <c r="AH2619"/>
      <c r="AI2619"/>
      <c r="AJ2619"/>
      <c r="AK2619"/>
      <c r="AL2619"/>
      <c r="AM2619"/>
      <c r="AN2619"/>
      <c r="AO2619"/>
      <c r="AP2619"/>
      <c r="AQ2619"/>
      <c r="AR2619"/>
      <c r="AS2619"/>
      <c r="AT2619"/>
      <c r="AU2619"/>
      <c r="AV2619"/>
      <c r="AW2619"/>
      <c r="AX2619"/>
      <c r="AY2619"/>
      <c r="AZ2619"/>
      <c r="BA2619"/>
      <c r="BB2619"/>
      <c r="BC2619"/>
      <c r="BD2619"/>
      <c r="BE2619"/>
      <c r="BF2619"/>
      <c r="BG2619"/>
      <c r="BH2619"/>
      <c r="BI2619"/>
      <c r="BJ2619"/>
      <c r="BK2619"/>
      <c r="BL2619"/>
      <c r="BM2619"/>
      <c r="BN2619"/>
      <c r="BO2619"/>
    </row>
    <row r="2620" spans="1:67" ht="15" x14ac:dyDescent="0.25">
      <c r="A2620" s="245" t="s">
        <v>4831</v>
      </c>
      <c r="B2620" s="245" t="s">
        <v>4830</v>
      </c>
      <c r="C2620" s="245" t="s">
        <v>4829</v>
      </c>
      <c r="D2620" s="245" t="s">
        <v>4828</v>
      </c>
      <c r="E2620" s="246" t="s">
        <v>44</v>
      </c>
      <c r="F2620" s="245" t="s">
        <v>44</v>
      </c>
      <c r="G2620" s="245" t="s">
        <v>4890</v>
      </c>
      <c r="H2620" s="245" t="s">
        <v>4889</v>
      </c>
      <c r="I2620" s="245" t="s">
        <v>12</v>
      </c>
      <c r="J2620" s="245" t="s">
        <v>569</v>
      </c>
      <c r="K2620" s="246" t="s">
        <v>23930</v>
      </c>
      <c r="L2620" s="245" t="s">
        <v>568</v>
      </c>
      <c r="M2620"/>
      <c r="N2620"/>
      <c r="O2620"/>
      <c r="P2620"/>
      <c r="Q2620"/>
      <c r="R2620"/>
      <c r="S2620"/>
      <c r="T2620"/>
      <c r="U2620"/>
      <c r="V2620"/>
      <c r="W2620"/>
      <c r="X2620"/>
      <c r="Y2620"/>
      <c r="Z2620"/>
      <c r="AA2620"/>
      <c r="AB2620"/>
      <c r="AC2620"/>
      <c r="AD2620"/>
      <c r="AE2620"/>
      <c r="AF2620"/>
      <c r="AG2620"/>
      <c r="AH2620"/>
      <c r="AI2620"/>
      <c r="AJ2620"/>
      <c r="AK2620"/>
      <c r="AL2620"/>
      <c r="AM2620"/>
      <c r="AN2620"/>
      <c r="AO2620"/>
      <c r="AP2620"/>
      <c r="AQ2620"/>
      <c r="AR2620"/>
      <c r="AS2620"/>
      <c r="AT2620"/>
      <c r="AU2620"/>
      <c r="AV2620"/>
      <c r="AW2620"/>
      <c r="AX2620"/>
      <c r="AY2620"/>
      <c r="AZ2620"/>
      <c r="BA2620"/>
      <c r="BB2620"/>
      <c r="BC2620"/>
      <c r="BD2620"/>
      <c r="BE2620"/>
      <c r="BF2620"/>
      <c r="BG2620"/>
      <c r="BH2620"/>
      <c r="BI2620"/>
      <c r="BJ2620"/>
      <c r="BK2620"/>
      <c r="BL2620"/>
      <c r="BM2620"/>
      <c r="BN2620"/>
      <c r="BO2620"/>
    </row>
    <row r="2621" spans="1:67" ht="15" x14ac:dyDescent="0.25">
      <c r="A2621" s="245" t="s">
        <v>4831</v>
      </c>
      <c r="B2621" s="245" t="s">
        <v>4830</v>
      </c>
      <c r="C2621" s="245" t="s">
        <v>4829</v>
      </c>
      <c r="D2621" s="245" t="s">
        <v>4828</v>
      </c>
      <c r="E2621" s="246" t="s">
        <v>44</v>
      </c>
      <c r="F2621" s="245" t="s">
        <v>44</v>
      </c>
      <c r="G2621" s="245" t="s">
        <v>4888</v>
      </c>
      <c r="H2621" s="245" t="s">
        <v>4887</v>
      </c>
      <c r="I2621" s="245" t="s">
        <v>12</v>
      </c>
      <c r="J2621" s="245" t="s">
        <v>569</v>
      </c>
      <c r="K2621" s="246" t="s">
        <v>23931</v>
      </c>
      <c r="L2621" s="245" t="s">
        <v>568</v>
      </c>
      <c r="M2621"/>
      <c r="N2621"/>
      <c r="O2621"/>
      <c r="P2621"/>
      <c r="Q2621"/>
      <c r="R2621"/>
      <c r="S2621"/>
      <c r="T2621"/>
      <c r="U2621"/>
      <c r="V2621"/>
      <c r="W2621"/>
      <c r="X2621"/>
      <c r="Y2621"/>
      <c r="Z2621"/>
      <c r="AA2621"/>
      <c r="AB2621"/>
      <c r="AC2621"/>
      <c r="AD2621"/>
      <c r="AE2621"/>
      <c r="AF2621"/>
      <c r="AG2621"/>
      <c r="AH2621"/>
      <c r="AI2621"/>
      <c r="AJ2621"/>
      <c r="AK2621"/>
      <c r="AL2621"/>
      <c r="AM2621"/>
      <c r="AN2621"/>
      <c r="AO2621"/>
      <c r="AP2621"/>
      <c r="AQ2621"/>
      <c r="AR2621"/>
      <c r="AS2621"/>
      <c r="AT2621"/>
      <c r="AU2621"/>
      <c r="AV2621"/>
      <c r="AW2621"/>
      <c r="AX2621"/>
      <c r="AY2621"/>
      <c r="AZ2621"/>
      <c r="BA2621"/>
      <c r="BB2621"/>
      <c r="BC2621"/>
      <c r="BD2621"/>
      <c r="BE2621"/>
      <c r="BF2621"/>
      <c r="BG2621"/>
      <c r="BH2621"/>
      <c r="BI2621"/>
      <c r="BJ2621"/>
      <c r="BK2621"/>
      <c r="BL2621"/>
      <c r="BM2621"/>
      <c r="BN2621"/>
      <c r="BO2621"/>
    </row>
    <row r="2622" spans="1:67" ht="15" x14ac:dyDescent="0.25">
      <c r="A2622" s="245" t="s">
        <v>4831</v>
      </c>
      <c r="B2622" s="245" t="s">
        <v>4830</v>
      </c>
      <c r="C2622" s="245" t="s">
        <v>4829</v>
      </c>
      <c r="D2622" s="245" t="s">
        <v>4828</v>
      </c>
      <c r="E2622" s="246" t="s">
        <v>44</v>
      </c>
      <c r="F2622" s="245" t="s">
        <v>44</v>
      </c>
      <c r="G2622" s="245" t="s">
        <v>4886</v>
      </c>
      <c r="H2622" s="245" t="s">
        <v>4885</v>
      </c>
      <c r="I2622" s="245" t="s">
        <v>12</v>
      </c>
      <c r="J2622" s="245" t="s">
        <v>569</v>
      </c>
      <c r="K2622" s="246" t="s">
        <v>23932</v>
      </c>
      <c r="L2622" s="245" t="s">
        <v>568</v>
      </c>
      <c r="M2622"/>
      <c r="N2622"/>
      <c r="O2622"/>
      <c r="P2622"/>
      <c r="Q2622"/>
      <c r="R2622"/>
      <c r="S2622"/>
      <c r="T2622"/>
      <c r="U2622"/>
      <c r="V2622"/>
      <c r="W2622"/>
      <c r="X2622"/>
      <c r="Y2622"/>
      <c r="Z2622"/>
      <c r="AA2622"/>
      <c r="AB2622"/>
      <c r="AC2622"/>
      <c r="AD2622"/>
      <c r="AE2622"/>
      <c r="AF2622"/>
      <c r="AG2622"/>
      <c r="AH2622"/>
      <c r="AI2622"/>
      <c r="AJ2622"/>
      <c r="AK2622"/>
      <c r="AL2622"/>
      <c r="AM2622"/>
      <c r="AN2622"/>
      <c r="AO2622"/>
      <c r="AP2622"/>
      <c r="AQ2622"/>
      <c r="AR2622"/>
      <c r="AS2622"/>
      <c r="AT2622"/>
      <c r="AU2622"/>
      <c r="AV2622"/>
      <c r="AW2622"/>
      <c r="AX2622"/>
      <c r="AY2622"/>
      <c r="AZ2622"/>
      <c r="BA2622"/>
      <c r="BB2622"/>
      <c r="BC2622"/>
      <c r="BD2622"/>
      <c r="BE2622"/>
      <c r="BF2622"/>
      <c r="BG2622"/>
      <c r="BH2622"/>
      <c r="BI2622"/>
      <c r="BJ2622"/>
      <c r="BK2622"/>
      <c r="BL2622"/>
      <c r="BM2622"/>
      <c r="BN2622"/>
      <c r="BO2622"/>
    </row>
    <row r="2623" spans="1:67" ht="15" x14ac:dyDescent="0.25">
      <c r="A2623" s="245" t="s">
        <v>4831</v>
      </c>
      <c r="B2623" s="245" t="s">
        <v>4830</v>
      </c>
      <c r="C2623" s="245" t="s">
        <v>4829</v>
      </c>
      <c r="D2623" s="245" t="s">
        <v>4828</v>
      </c>
      <c r="E2623" s="246" t="s">
        <v>44</v>
      </c>
      <c r="F2623" s="245" t="s">
        <v>44</v>
      </c>
      <c r="G2623" s="245" t="s">
        <v>4884</v>
      </c>
      <c r="H2623" s="245" t="s">
        <v>4883</v>
      </c>
      <c r="I2623" s="245" t="s">
        <v>12</v>
      </c>
      <c r="J2623" s="245" t="s">
        <v>569</v>
      </c>
      <c r="K2623" s="246" t="s">
        <v>23933</v>
      </c>
      <c r="L2623" s="245" t="s">
        <v>568</v>
      </c>
      <c r="M2623"/>
      <c r="N2623"/>
      <c r="O2623"/>
      <c r="P2623"/>
      <c r="Q2623"/>
      <c r="R2623"/>
      <c r="S2623"/>
      <c r="T2623"/>
      <c r="U2623"/>
      <c r="V2623"/>
      <c r="W2623"/>
      <c r="X2623"/>
      <c r="Y2623"/>
      <c r="Z2623"/>
      <c r="AA2623"/>
      <c r="AB2623"/>
      <c r="AC2623"/>
      <c r="AD2623"/>
      <c r="AE2623"/>
      <c r="AF2623"/>
      <c r="AG2623"/>
      <c r="AH2623"/>
      <c r="AI2623"/>
      <c r="AJ2623"/>
      <c r="AK2623"/>
      <c r="AL2623"/>
      <c r="AM2623"/>
      <c r="AN2623"/>
      <c r="AO2623"/>
      <c r="AP2623"/>
      <c r="AQ2623"/>
      <c r="AR2623"/>
      <c r="AS2623"/>
      <c r="AT2623"/>
      <c r="AU2623"/>
      <c r="AV2623"/>
      <c r="AW2623"/>
      <c r="AX2623"/>
      <c r="AY2623"/>
      <c r="AZ2623"/>
      <c r="BA2623"/>
      <c r="BB2623"/>
      <c r="BC2623"/>
      <c r="BD2623"/>
      <c r="BE2623"/>
      <c r="BF2623"/>
      <c r="BG2623"/>
      <c r="BH2623"/>
      <c r="BI2623"/>
      <c r="BJ2623"/>
      <c r="BK2623"/>
      <c r="BL2623"/>
      <c r="BM2623"/>
      <c r="BN2623"/>
      <c r="BO2623"/>
    </row>
    <row r="2624" spans="1:67" ht="15" x14ac:dyDescent="0.25">
      <c r="A2624" s="245" t="s">
        <v>4831</v>
      </c>
      <c r="B2624" s="245" t="s">
        <v>4830</v>
      </c>
      <c r="C2624" s="245" t="s">
        <v>4829</v>
      </c>
      <c r="D2624" s="245" t="s">
        <v>4828</v>
      </c>
      <c r="E2624" s="246" t="s">
        <v>44</v>
      </c>
      <c r="F2624" s="245" t="s">
        <v>44</v>
      </c>
      <c r="G2624" s="245" t="s">
        <v>4882</v>
      </c>
      <c r="H2624" s="245" t="s">
        <v>4881</v>
      </c>
      <c r="I2624" s="245" t="s">
        <v>12</v>
      </c>
      <c r="J2624" s="245" t="s">
        <v>569</v>
      </c>
      <c r="K2624" s="246" t="s">
        <v>23934</v>
      </c>
      <c r="L2624" s="245" t="s">
        <v>568</v>
      </c>
      <c r="M2624"/>
      <c r="N2624"/>
      <c r="O2624"/>
      <c r="P2624"/>
      <c r="Q2624"/>
      <c r="R2624"/>
      <c r="S2624"/>
      <c r="T2624"/>
      <c r="U2624"/>
      <c r="V2624"/>
      <c r="W2624"/>
      <c r="X2624"/>
      <c r="Y2624"/>
      <c r="Z2624"/>
      <c r="AA2624"/>
      <c r="AB2624"/>
      <c r="AC2624"/>
      <c r="AD2624"/>
      <c r="AE2624"/>
      <c r="AF2624"/>
      <c r="AG2624"/>
      <c r="AH2624"/>
      <c r="AI2624"/>
      <c r="AJ2624"/>
      <c r="AK2624"/>
      <c r="AL2624"/>
      <c r="AM2624"/>
      <c r="AN2624"/>
      <c r="AO2624"/>
      <c r="AP2624"/>
      <c r="AQ2624"/>
      <c r="AR2624"/>
      <c r="AS2624"/>
      <c r="AT2624"/>
      <c r="AU2624"/>
      <c r="AV2624"/>
      <c r="AW2624"/>
      <c r="AX2624"/>
      <c r="AY2624"/>
      <c r="AZ2624"/>
      <c r="BA2624"/>
      <c r="BB2624"/>
      <c r="BC2624"/>
      <c r="BD2624"/>
      <c r="BE2624"/>
      <c r="BF2624"/>
      <c r="BG2624"/>
      <c r="BH2624"/>
      <c r="BI2624"/>
      <c r="BJ2624"/>
      <c r="BK2624"/>
      <c r="BL2624"/>
      <c r="BM2624"/>
      <c r="BN2624"/>
      <c r="BO2624"/>
    </row>
    <row r="2625" spans="1:67" ht="15" x14ac:dyDescent="0.25">
      <c r="A2625" s="245" t="s">
        <v>4831</v>
      </c>
      <c r="B2625" s="245" t="s">
        <v>4830</v>
      </c>
      <c r="C2625" s="245" t="s">
        <v>4829</v>
      </c>
      <c r="D2625" s="245" t="s">
        <v>4828</v>
      </c>
      <c r="E2625" s="246" t="s">
        <v>44</v>
      </c>
      <c r="F2625" s="245" t="s">
        <v>44</v>
      </c>
      <c r="G2625" s="245" t="s">
        <v>4880</v>
      </c>
      <c r="H2625" s="245" t="s">
        <v>17852</v>
      </c>
      <c r="I2625" s="245" t="s">
        <v>12</v>
      </c>
      <c r="J2625" s="245" t="s">
        <v>569</v>
      </c>
      <c r="K2625" s="246" t="s">
        <v>23935</v>
      </c>
      <c r="L2625" s="245" t="s">
        <v>568</v>
      </c>
      <c r="M2625"/>
      <c r="N2625"/>
      <c r="O2625"/>
      <c r="P2625"/>
      <c r="Q2625"/>
      <c r="R2625"/>
      <c r="S2625"/>
      <c r="T2625"/>
      <c r="U2625"/>
      <c r="V2625"/>
      <c r="W2625"/>
      <c r="X2625"/>
      <c r="Y2625"/>
      <c r="Z2625"/>
      <c r="AA2625"/>
      <c r="AB2625"/>
      <c r="AC2625"/>
      <c r="AD2625"/>
      <c r="AE2625"/>
      <c r="AF2625"/>
      <c r="AG2625"/>
      <c r="AH2625"/>
      <c r="AI2625"/>
      <c r="AJ2625"/>
      <c r="AK2625"/>
      <c r="AL2625"/>
      <c r="AM2625"/>
      <c r="AN2625"/>
      <c r="AO2625"/>
      <c r="AP2625"/>
      <c r="AQ2625"/>
      <c r="AR2625"/>
      <c r="AS2625"/>
      <c r="AT2625"/>
      <c r="AU2625"/>
      <c r="AV2625"/>
      <c r="AW2625"/>
      <c r="AX2625"/>
      <c r="AY2625"/>
      <c r="AZ2625"/>
      <c r="BA2625"/>
      <c r="BB2625"/>
      <c r="BC2625"/>
      <c r="BD2625"/>
      <c r="BE2625"/>
      <c r="BF2625"/>
      <c r="BG2625"/>
      <c r="BH2625"/>
      <c r="BI2625"/>
      <c r="BJ2625"/>
      <c r="BK2625"/>
      <c r="BL2625"/>
      <c r="BM2625"/>
      <c r="BN2625"/>
      <c r="BO2625"/>
    </row>
    <row r="2626" spans="1:67" ht="15" x14ac:dyDescent="0.25">
      <c r="A2626" s="245" t="s">
        <v>4831</v>
      </c>
      <c r="B2626" s="245" t="s">
        <v>4830</v>
      </c>
      <c r="C2626" s="245" t="s">
        <v>4829</v>
      </c>
      <c r="D2626" s="245" t="s">
        <v>4828</v>
      </c>
      <c r="E2626" s="246" t="s">
        <v>44</v>
      </c>
      <c r="F2626" s="245" t="s">
        <v>44</v>
      </c>
      <c r="G2626" s="245" t="s">
        <v>4879</v>
      </c>
      <c r="H2626" s="245" t="s">
        <v>4878</v>
      </c>
      <c r="I2626" s="245" t="s">
        <v>12</v>
      </c>
      <c r="J2626" s="245" t="s">
        <v>569</v>
      </c>
      <c r="K2626" s="246" t="s">
        <v>23936</v>
      </c>
      <c r="L2626" s="245" t="s">
        <v>568</v>
      </c>
      <c r="M2626"/>
      <c r="N2626"/>
      <c r="O2626"/>
      <c r="P2626"/>
      <c r="Q2626"/>
      <c r="R2626"/>
      <c r="S2626"/>
      <c r="T2626"/>
      <c r="U2626"/>
      <c r="V2626"/>
      <c r="W2626"/>
      <c r="X2626"/>
      <c r="Y2626"/>
      <c r="Z2626"/>
      <c r="AA2626"/>
      <c r="AB2626"/>
      <c r="AC2626"/>
      <c r="AD2626"/>
      <c r="AE2626"/>
      <c r="AF2626"/>
      <c r="AG2626"/>
      <c r="AH2626"/>
      <c r="AI2626"/>
      <c r="AJ2626"/>
      <c r="AK2626"/>
      <c r="AL2626"/>
      <c r="AM2626"/>
      <c r="AN2626"/>
      <c r="AO2626"/>
      <c r="AP2626"/>
      <c r="AQ2626"/>
      <c r="AR2626"/>
      <c r="AS2626"/>
      <c r="AT2626"/>
      <c r="AU2626"/>
      <c r="AV2626"/>
      <c r="AW2626"/>
      <c r="AX2626"/>
      <c r="AY2626"/>
      <c r="AZ2626"/>
      <c r="BA2626"/>
      <c r="BB2626"/>
      <c r="BC2626"/>
      <c r="BD2626"/>
      <c r="BE2626"/>
      <c r="BF2626"/>
      <c r="BG2626"/>
      <c r="BH2626"/>
      <c r="BI2626"/>
      <c r="BJ2626"/>
      <c r="BK2626"/>
      <c r="BL2626"/>
      <c r="BM2626"/>
      <c r="BN2626"/>
      <c r="BO2626"/>
    </row>
    <row r="2627" spans="1:67" ht="15" x14ac:dyDescent="0.25">
      <c r="A2627" s="245" t="s">
        <v>4831</v>
      </c>
      <c r="B2627" s="245" t="s">
        <v>4830</v>
      </c>
      <c r="C2627" s="245" t="s">
        <v>4829</v>
      </c>
      <c r="D2627" s="245" t="s">
        <v>4828</v>
      </c>
      <c r="E2627" s="246" t="s">
        <v>44</v>
      </c>
      <c r="F2627" s="245" t="s">
        <v>44</v>
      </c>
      <c r="G2627" s="245" t="s">
        <v>4877</v>
      </c>
      <c r="H2627" s="245" t="s">
        <v>4876</v>
      </c>
      <c r="I2627" s="245" t="s">
        <v>12</v>
      </c>
      <c r="J2627" s="245" t="s">
        <v>569</v>
      </c>
      <c r="K2627" s="246" t="s">
        <v>23937</v>
      </c>
      <c r="L2627" s="245" t="s">
        <v>568</v>
      </c>
      <c r="M2627"/>
      <c r="N2627"/>
      <c r="O2627"/>
      <c r="P2627"/>
      <c r="Q2627"/>
      <c r="R2627"/>
      <c r="S2627"/>
      <c r="T2627"/>
      <c r="U2627"/>
      <c r="V2627"/>
      <c r="W2627"/>
      <c r="X2627"/>
      <c r="Y2627"/>
      <c r="Z2627"/>
      <c r="AA2627"/>
      <c r="AB2627"/>
      <c r="AC2627"/>
      <c r="AD2627"/>
      <c r="AE2627"/>
      <c r="AF2627"/>
      <c r="AG2627"/>
      <c r="AH2627"/>
      <c r="AI2627"/>
      <c r="AJ2627"/>
      <c r="AK2627"/>
      <c r="AL2627"/>
      <c r="AM2627"/>
      <c r="AN2627"/>
      <c r="AO2627"/>
      <c r="AP2627"/>
      <c r="AQ2627"/>
      <c r="AR2627"/>
      <c r="AS2627"/>
      <c r="AT2627"/>
      <c r="AU2627"/>
      <c r="AV2627"/>
      <c r="AW2627"/>
      <c r="AX2627"/>
      <c r="AY2627"/>
      <c r="AZ2627"/>
      <c r="BA2627"/>
      <c r="BB2627"/>
      <c r="BC2627"/>
      <c r="BD2627"/>
      <c r="BE2627"/>
      <c r="BF2627"/>
      <c r="BG2627"/>
      <c r="BH2627"/>
      <c r="BI2627"/>
      <c r="BJ2627"/>
      <c r="BK2627"/>
      <c r="BL2627"/>
      <c r="BM2627"/>
      <c r="BN2627"/>
      <c r="BO2627"/>
    </row>
    <row r="2628" spans="1:67" ht="15" x14ac:dyDescent="0.25">
      <c r="A2628" s="245" t="s">
        <v>4831</v>
      </c>
      <c r="B2628" s="245" t="s">
        <v>4830</v>
      </c>
      <c r="C2628" s="245" t="s">
        <v>4829</v>
      </c>
      <c r="D2628" s="245" t="s">
        <v>4828</v>
      </c>
      <c r="E2628" s="246" t="s">
        <v>44</v>
      </c>
      <c r="F2628" s="245" t="s">
        <v>44</v>
      </c>
      <c r="G2628" s="245" t="s">
        <v>4875</v>
      </c>
      <c r="H2628" s="245" t="s">
        <v>4874</v>
      </c>
      <c r="I2628" s="245" t="s">
        <v>11</v>
      </c>
      <c r="J2628" s="245" t="s">
        <v>569</v>
      </c>
      <c r="K2628" s="246" t="s">
        <v>23938</v>
      </c>
      <c r="L2628" s="245" t="s">
        <v>568</v>
      </c>
      <c r="M2628"/>
      <c r="N2628"/>
      <c r="O2628"/>
      <c r="P2628"/>
      <c r="Q2628"/>
      <c r="R2628"/>
      <c r="S2628"/>
      <c r="T2628"/>
      <c r="U2628"/>
      <c r="V2628"/>
      <c r="W2628"/>
      <c r="X2628"/>
      <c r="Y2628"/>
      <c r="Z2628"/>
      <c r="AA2628"/>
      <c r="AB2628"/>
      <c r="AC2628"/>
      <c r="AD2628"/>
      <c r="AE2628"/>
      <c r="AF2628"/>
      <c r="AG2628"/>
      <c r="AH2628"/>
      <c r="AI2628"/>
      <c r="AJ2628"/>
      <c r="AK2628"/>
      <c r="AL2628"/>
      <c r="AM2628"/>
      <c r="AN2628"/>
      <c r="AO2628"/>
      <c r="AP2628"/>
      <c r="AQ2628"/>
      <c r="AR2628"/>
      <c r="AS2628"/>
      <c r="AT2628"/>
      <c r="AU2628"/>
      <c r="AV2628"/>
      <c r="AW2628"/>
      <c r="AX2628"/>
      <c r="AY2628"/>
      <c r="AZ2628"/>
      <c r="BA2628"/>
      <c r="BB2628"/>
      <c r="BC2628"/>
      <c r="BD2628"/>
      <c r="BE2628"/>
      <c r="BF2628"/>
      <c r="BG2628"/>
      <c r="BH2628"/>
      <c r="BI2628"/>
      <c r="BJ2628"/>
      <c r="BK2628"/>
      <c r="BL2628"/>
      <c r="BM2628"/>
      <c r="BN2628"/>
      <c r="BO2628"/>
    </row>
    <row r="2629" spans="1:67" ht="15" x14ac:dyDescent="0.25">
      <c r="A2629" s="245" t="s">
        <v>4831</v>
      </c>
      <c r="B2629" s="245" t="s">
        <v>4830</v>
      </c>
      <c r="C2629" s="245" t="s">
        <v>4829</v>
      </c>
      <c r="D2629" s="245" t="s">
        <v>4828</v>
      </c>
      <c r="E2629" s="246" t="s">
        <v>44</v>
      </c>
      <c r="F2629" s="245" t="s">
        <v>44</v>
      </c>
      <c r="G2629" s="245" t="s">
        <v>4873</v>
      </c>
      <c r="H2629" s="245" t="s">
        <v>4872</v>
      </c>
      <c r="I2629" s="245" t="s">
        <v>11</v>
      </c>
      <c r="J2629" s="245" t="s">
        <v>569</v>
      </c>
      <c r="K2629" s="246" t="s">
        <v>23939</v>
      </c>
      <c r="L2629" s="245" t="s">
        <v>568</v>
      </c>
      <c r="M2629"/>
      <c r="N2629"/>
      <c r="O2629"/>
      <c r="P2629"/>
      <c r="Q2629"/>
      <c r="R2629"/>
      <c r="S2629"/>
      <c r="T2629"/>
      <c r="U2629"/>
      <c r="V2629"/>
      <c r="W2629"/>
      <c r="X2629"/>
      <c r="Y2629"/>
      <c r="Z2629"/>
      <c r="AA2629"/>
      <c r="AB2629"/>
      <c r="AC2629"/>
      <c r="AD2629"/>
      <c r="AE2629"/>
      <c r="AF2629"/>
      <c r="AG2629"/>
      <c r="AH2629"/>
      <c r="AI2629"/>
      <c r="AJ2629"/>
      <c r="AK2629"/>
      <c r="AL2629"/>
      <c r="AM2629"/>
      <c r="AN2629"/>
      <c r="AO2629"/>
      <c r="AP2629"/>
      <c r="AQ2629"/>
      <c r="AR2629"/>
      <c r="AS2629"/>
      <c r="AT2629"/>
      <c r="AU2629"/>
      <c r="AV2629"/>
      <c r="AW2629"/>
      <c r="AX2629"/>
      <c r="AY2629"/>
      <c r="AZ2629"/>
      <c r="BA2629"/>
      <c r="BB2629"/>
      <c r="BC2629"/>
      <c r="BD2629"/>
      <c r="BE2629"/>
      <c r="BF2629"/>
      <c r="BG2629"/>
      <c r="BH2629"/>
      <c r="BI2629"/>
      <c r="BJ2629"/>
      <c r="BK2629"/>
      <c r="BL2629"/>
      <c r="BM2629"/>
      <c r="BN2629"/>
      <c r="BO2629"/>
    </row>
    <row r="2630" spans="1:67" ht="15" x14ac:dyDescent="0.25">
      <c r="A2630" s="245" t="s">
        <v>4831</v>
      </c>
      <c r="B2630" s="245" t="s">
        <v>4830</v>
      </c>
      <c r="C2630" s="245" t="s">
        <v>4829</v>
      </c>
      <c r="D2630" s="245" t="s">
        <v>4828</v>
      </c>
      <c r="E2630" s="246" t="s">
        <v>44</v>
      </c>
      <c r="F2630" s="245" t="s">
        <v>44</v>
      </c>
      <c r="G2630" s="245" t="s">
        <v>4871</v>
      </c>
      <c r="H2630" s="245" t="s">
        <v>4870</v>
      </c>
      <c r="I2630" s="245" t="s">
        <v>11</v>
      </c>
      <c r="J2630" s="245" t="s">
        <v>569</v>
      </c>
      <c r="K2630" s="246" t="s">
        <v>23940</v>
      </c>
      <c r="L2630" s="245" t="s">
        <v>568</v>
      </c>
      <c r="M2630"/>
      <c r="N2630"/>
      <c r="O2630"/>
      <c r="P2630"/>
      <c r="Q2630"/>
      <c r="R2630"/>
      <c r="S2630"/>
      <c r="T2630"/>
      <c r="U2630"/>
      <c r="V2630"/>
      <c r="W2630"/>
      <c r="X2630"/>
      <c r="Y2630"/>
      <c r="Z2630"/>
      <c r="AA2630"/>
      <c r="AB2630"/>
      <c r="AC2630"/>
      <c r="AD2630"/>
      <c r="AE2630"/>
      <c r="AF2630"/>
      <c r="AG2630"/>
      <c r="AH2630"/>
      <c r="AI2630"/>
      <c r="AJ2630"/>
      <c r="AK2630"/>
      <c r="AL2630"/>
      <c r="AM2630"/>
      <c r="AN2630"/>
      <c r="AO2630"/>
      <c r="AP2630"/>
      <c r="AQ2630"/>
      <c r="AR2630"/>
      <c r="AS2630"/>
      <c r="AT2630"/>
      <c r="AU2630"/>
      <c r="AV2630"/>
      <c r="AW2630"/>
      <c r="AX2630"/>
      <c r="AY2630"/>
      <c r="AZ2630"/>
      <c r="BA2630"/>
      <c r="BB2630"/>
      <c r="BC2630"/>
      <c r="BD2630"/>
      <c r="BE2630"/>
      <c r="BF2630"/>
      <c r="BG2630"/>
      <c r="BH2630"/>
      <c r="BI2630"/>
      <c r="BJ2630"/>
      <c r="BK2630"/>
      <c r="BL2630"/>
      <c r="BM2630"/>
      <c r="BN2630"/>
      <c r="BO2630"/>
    </row>
    <row r="2631" spans="1:67" ht="15" x14ac:dyDescent="0.25">
      <c r="A2631" s="245" t="s">
        <v>4831</v>
      </c>
      <c r="B2631" s="245" t="s">
        <v>4830</v>
      </c>
      <c r="C2631" s="245" t="s">
        <v>4829</v>
      </c>
      <c r="D2631" s="245" t="s">
        <v>4828</v>
      </c>
      <c r="E2631" s="246" t="s">
        <v>44</v>
      </c>
      <c r="F2631" s="245" t="s">
        <v>44</v>
      </c>
      <c r="G2631" s="245" t="s">
        <v>4869</v>
      </c>
      <c r="H2631" s="245" t="s">
        <v>4868</v>
      </c>
      <c r="I2631" s="245" t="s">
        <v>11</v>
      </c>
      <c r="J2631" s="245" t="s">
        <v>569</v>
      </c>
      <c r="K2631" s="246" t="s">
        <v>23941</v>
      </c>
      <c r="L2631" s="245" t="s">
        <v>568</v>
      </c>
      <c r="M2631"/>
      <c r="N2631"/>
      <c r="O2631"/>
      <c r="P2631"/>
      <c r="Q2631"/>
      <c r="R2631"/>
      <c r="S2631"/>
      <c r="T2631"/>
      <c r="U2631"/>
      <c r="V2631"/>
      <c r="W2631"/>
      <c r="X2631"/>
      <c r="Y2631"/>
      <c r="Z2631"/>
      <c r="AA2631"/>
      <c r="AB2631"/>
      <c r="AC2631"/>
      <c r="AD2631"/>
      <c r="AE2631"/>
      <c r="AF2631"/>
      <c r="AG2631"/>
      <c r="AH2631"/>
      <c r="AI2631"/>
      <c r="AJ2631"/>
      <c r="AK2631"/>
      <c r="AL2631"/>
      <c r="AM2631"/>
      <c r="AN2631"/>
      <c r="AO2631"/>
      <c r="AP2631"/>
      <c r="AQ2631"/>
      <c r="AR2631"/>
      <c r="AS2631"/>
      <c r="AT2631"/>
      <c r="AU2631"/>
      <c r="AV2631"/>
      <c r="AW2631"/>
      <c r="AX2631"/>
      <c r="AY2631"/>
      <c r="AZ2631"/>
      <c r="BA2631"/>
      <c r="BB2631"/>
      <c r="BC2631"/>
      <c r="BD2631"/>
      <c r="BE2631"/>
      <c r="BF2631"/>
      <c r="BG2631"/>
      <c r="BH2631"/>
      <c r="BI2631"/>
      <c r="BJ2631"/>
      <c r="BK2631"/>
      <c r="BL2631"/>
      <c r="BM2631"/>
      <c r="BN2631"/>
      <c r="BO2631"/>
    </row>
    <row r="2632" spans="1:67" ht="15" x14ac:dyDescent="0.25">
      <c r="A2632" s="245" t="s">
        <v>4831</v>
      </c>
      <c r="B2632" s="245" t="s">
        <v>4830</v>
      </c>
      <c r="C2632" s="245" t="s">
        <v>4829</v>
      </c>
      <c r="D2632" s="245" t="s">
        <v>4828</v>
      </c>
      <c r="E2632" s="246" t="s">
        <v>44</v>
      </c>
      <c r="F2632" s="245" t="s">
        <v>44</v>
      </c>
      <c r="G2632" s="245" t="s">
        <v>4867</v>
      </c>
      <c r="H2632" s="245" t="s">
        <v>4866</v>
      </c>
      <c r="I2632" s="245" t="s">
        <v>11</v>
      </c>
      <c r="J2632" s="245" t="s">
        <v>569</v>
      </c>
      <c r="K2632" s="246" t="s">
        <v>23942</v>
      </c>
      <c r="L2632" s="245" t="s">
        <v>568</v>
      </c>
      <c r="M2632"/>
      <c r="N2632"/>
      <c r="O2632"/>
      <c r="P2632"/>
      <c r="Q2632"/>
      <c r="R2632"/>
      <c r="S2632"/>
      <c r="T2632"/>
      <c r="U2632"/>
      <c r="V2632"/>
      <c r="W2632"/>
      <c r="X2632"/>
      <c r="Y2632"/>
      <c r="Z2632"/>
      <c r="AA2632"/>
      <c r="AB2632"/>
      <c r="AC2632"/>
      <c r="AD2632"/>
      <c r="AE2632"/>
      <c r="AF2632"/>
      <c r="AG2632"/>
      <c r="AH2632"/>
      <c r="AI2632"/>
      <c r="AJ2632"/>
      <c r="AK2632"/>
      <c r="AL2632"/>
      <c r="AM2632"/>
      <c r="AN2632"/>
      <c r="AO2632"/>
      <c r="AP2632"/>
      <c r="AQ2632"/>
      <c r="AR2632"/>
      <c r="AS2632"/>
      <c r="AT2632"/>
      <c r="AU2632"/>
      <c r="AV2632"/>
      <c r="AW2632"/>
      <c r="AX2632"/>
      <c r="AY2632"/>
      <c r="AZ2632"/>
      <c r="BA2632"/>
      <c r="BB2632"/>
      <c r="BC2632"/>
      <c r="BD2632"/>
      <c r="BE2632"/>
      <c r="BF2632"/>
      <c r="BG2632"/>
      <c r="BH2632"/>
      <c r="BI2632"/>
      <c r="BJ2632"/>
      <c r="BK2632"/>
      <c r="BL2632"/>
      <c r="BM2632"/>
      <c r="BN2632"/>
      <c r="BO2632"/>
    </row>
    <row r="2633" spans="1:67" ht="15" x14ac:dyDescent="0.25">
      <c r="A2633" s="245" t="s">
        <v>4831</v>
      </c>
      <c r="B2633" s="245" t="s">
        <v>4830</v>
      </c>
      <c r="C2633" s="245" t="s">
        <v>4829</v>
      </c>
      <c r="D2633" s="245" t="s">
        <v>4828</v>
      </c>
      <c r="E2633" s="246" t="s">
        <v>44</v>
      </c>
      <c r="F2633" s="245" t="s">
        <v>44</v>
      </c>
      <c r="G2633" s="245" t="s">
        <v>4865</v>
      </c>
      <c r="H2633" s="245" t="s">
        <v>4864</v>
      </c>
      <c r="I2633" s="245" t="s">
        <v>11</v>
      </c>
      <c r="J2633" s="245" t="s">
        <v>569</v>
      </c>
      <c r="K2633" s="246" t="s">
        <v>23943</v>
      </c>
      <c r="L2633" s="245" t="s">
        <v>568</v>
      </c>
      <c r="M2633"/>
      <c r="N2633"/>
      <c r="O2633"/>
      <c r="P2633"/>
      <c r="Q2633"/>
      <c r="R2633"/>
      <c r="S2633"/>
      <c r="T2633"/>
      <c r="U2633"/>
      <c r="V2633"/>
      <c r="W2633"/>
      <c r="X2633"/>
      <c r="Y2633"/>
      <c r="Z2633"/>
      <c r="AA2633"/>
      <c r="AB2633"/>
      <c r="AC2633"/>
      <c r="AD2633"/>
      <c r="AE2633"/>
      <c r="AF2633"/>
      <c r="AG2633"/>
      <c r="AH2633"/>
      <c r="AI2633"/>
      <c r="AJ2633"/>
      <c r="AK2633"/>
      <c r="AL2633"/>
      <c r="AM2633"/>
      <c r="AN2633"/>
      <c r="AO2633"/>
      <c r="AP2633"/>
      <c r="AQ2633"/>
      <c r="AR2633"/>
      <c r="AS2633"/>
      <c r="AT2633"/>
      <c r="AU2633"/>
      <c r="AV2633"/>
      <c r="AW2633"/>
      <c r="AX2633"/>
      <c r="AY2633"/>
      <c r="AZ2633"/>
      <c r="BA2633"/>
      <c r="BB2633"/>
      <c r="BC2633"/>
      <c r="BD2633"/>
      <c r="BE2633"/>
      <c r="BF2633"/>
      <c r="BG2633"/>
      <c r="BH2633"/>
      <c r="BI2633"/>
      <c r="BJ2633"/>
      <c r="BK2633"/>
      <c r="BL2633"/>
      <c r="BM2633"/>
      <c r="BN2633"/>
      <c r="BO2633"/>
    </row>
    <row r="2634" spans="1:67" ht="15" x14ac:dyDescent="0.25">
      <c r="A2634" s="245" t="s">
        <v>4831</v>
      </c>
      <c r="B2634" s="245" t="s">
        <v>4830</v>
      </c>
      <c r="C2634" s="245" t="s">
        <v>4829</v>
      </c>
      <c r="D2634" s="245" t="s">
        <v>4828</v>
      </c>
      <c r="E2634" s="246" t="s">
        <v>44</v>
      </c>
      <c r="F2634" s="245" t="s">
        <v>44</v>
      </c>
      <c r="G2634" s="245" t="s">
        <v>4863</v>
      </c>
      <c r="H2634" s="245" t="s">
        <v>4862</v>
      </c>
      <c r="I2634" s="245" t="s">
        <v>11</v>
      </c>
      <c r="J2634" s="245" t="s">
        <v>569</v>
      </c>
      <c r="K2634" s="246" t="s">
        <v>23944</v>
      </c>
      <c r="L2634" s="245" t="s">
        <v>568</v>
      </c>
      <c r="M2634"/>
      <c r="N2634"/>
      <c r="O2634"/>
      <c r="P2634"/>
      <c r="Q2634"/>
      <c r="R2634"/>
      <c r="S2634"/>
      <c r="T2634"/>
      <c r="U2634"/>
      <c r="V2634"/>
      <c r="W2634"/>
      <c r="X2634"/>
      <c r="Y2634"/>
      <c r="Z2634"/>
      <c r="AA2634"/>
      <c r="AB2634"/>
      <c r="AC2634"/>
      <c r="AD2634"/>
      <c r="AE2634"/>
      <c r="AF2634"/>
      <c r="AG2634"/>
      <c r="AH2634"/>
      <c r="AI2634"/>
      <c r="AJ2634"/>
      <c r="AK2634"/>
      <c r="AL2634"/>
      <c r="AM2634"/>
      <c r="AN2634"/>
      <c r="AO2634"/>
      <c r="AP2634"/>
      <c r="AQ2634"/>
      <c r="AR2634"/>
      <c r="AS2634"/>
      <c r="AT2634"/>
      <c r="AU2634"/>
      <c r="AV2634"/>
      <c r="AW2634"/>
      <c r="AX2634"/>
      <c r="AY2634"/>
      <c r="AZ2634"/>
      <c r="BA2634"/>
      <c r="BB2634"/>
      <c r="BC2634"/>
      <c r="BD2634"/>
      <c r="BE2634"/>
      <c r="BF2634"/>
      <c r="BG2634"/>
      <c r="BH2634"/>
      <c r="BI2634"/>
      <c r="BJ2634"/>
      <c r="BK2634"/>
      <c r="BL2634"/>
      <c r="BM2634"/>
      <c r="BN2634"/>
      <c r="BO2634"/>
    </row>
    <row r="2635" spans="1:67" ht="15" x14ac:dyDescent="0.25">
      <c r="A2635" s="245" t="s">
        <v>4831</v>
      </c>
      <c r="B2635" s="245" t="s">
        <v>4830</v>
      </c>
      <c r="C2635" s="245" t="s">
        <v>4829</v>
      </c>
      <c r="D2635" s="245" t="s">
        <v>4828</v>
      </c>
      <c r="E2635" s="246" t="s">
        <v>44</v>
      </c>
      <c r="F2635" s="245" t="s">
        <v>44</v>
      </c>
      <c r="G2635" s="245" t="s">
        <v>4861</v>
      </c>
      <c r="H2635" s="245" t="s">
        <v>4860</v>
      </c>
      <c r="I2635" s="245" t="s">
        <v>11</v>
      </c>
      <c r="J2635" s="245" t="s">
        <v>569</v>
      </c>
      <c r="K2635" s="246" t="s">
        <v>23945</v>
      </c>
      <c r="L2635" s="245" t="s">
        <v>568</v>
      </c>
      <c r="M2635"/>
      <c r="N2635"/>
      <c r="O2635"/>
      <c r="P2635"/>
      <c r="Q2635"/>
      <c r="R2635"/>
      <c r="S2635"/>
      <c r="T2635"/>
      <c r="U2635"/>
      <c r="V2635"/>
      <c r="W2635"/>
      <c r="X2635"/>
      <c r="Y2635"/>
      <c r="Z2635"/>
      <c r="AA2635"/>
      <c r="AB2635"/>
      <c r="AC2635"/>
      <c r="AD2635"/>
      <c r="AE2635"/>
      <c r="AF2635"/>
      <c r="AG2635"/>
      <c r="AH2635"/>
      <c r="AI2635"/>
      <c r="AJ2635"/>
      <c r="AK2635"/>
      <c r="AL2635"/>
      <c r="AM2635"/>
      <c r="AN2635"/>
      <c r="AO2635"/>
      <c r="AP2635"/>
      <c r="AQ2635"/>
      <c r="AR2635"/>
      <c r="AS2635"/>
      <c r="AT2635"/>
      <c r="AU2635"/>
      <c r="AV2635"/>
      <c r="AW2635"/>
      <c r="AX2635"/>
      <c r="AY2635"/>
      <c r="AZ2635"/>
      <c r="BA2635"/>
      <c r="BB2635"/>
      <c r="BC2635"/>
      <c r="BD2635"/>
      <c r="BE2635"/>
      <c r="BF2635"/>
      <c r="BG2635"/>
      <c r="BH2635"/>
      <c r="BI2635"/>
      <c r="BJ2635"/>
      <c r="BK2635"/>
      <c r="BL2635"/>
      <c r="BM2635"/>
      <c r="BN2635"/>
      <c r="BO2635"/>
    </row>
    <row r="2636" spans="1:67" ht="15" x14ac:dyDescent="0.25">
      <c r="A2636" s="245" t="s">
        <v>4831</v>
      </c>
      <c r="B2636" s="245" t="s">
        <v>4830</v>
      </c>
      <c r="C2636" s="245" t="s">
        <v>4829</v>
      </c>
      <c r="D2636" s="245" t="s">
        <v>4828</v>
      </c>
      <c r="E2636" s="246" t="s">
        <v>44</v>
      </c>
      <c r="F2636" s="245" t="s">
        <v>44</v>
      </c>
      <c r="G2636" s="245" t="s">
        <v>4859</v>
      </c>
      <c r="H2636" s="245" t="s">
        <v>4858</v>
      </c>
      <c r="I2636" s="245" t="s">
        <v>11</v>
      </c>
      <c r="J2636" s="245" t="s">
        <v>569</v>
      </c>
      <c r="K2636" s="246" t="s">
        <v>23946</v>
      </c>
      <c r="L2636" s="245" t="s">
        <v>568</v>
      </c>
      <c r="M2636"/>
      <c r="N2636"/>
      <c r="O2636"/>
      <c r="P2636"/>
      <c r="Q2636"/>
      <c r="R2636"/>
      <c r="S2636"/>
      <c r="T2636"/>
      <c r="U2636"/>
      <c r="V2636"/>
      <c r="W2636"/>
      <c r="X2636"/>
      <c r="Y2636"/>
      <c r="Z2636"/>
      <c r="AA2636"/>
      <c r="AB2636"/>
      <c r="AC2636"/>
      <c r="AD2636"/>
      <c r="AE2636"/>
      <c r="AF2636"/>
      <c r="AG2636"/>
      <c r="AH2636"/>
      <c r="AI2636"/>
      <c r="AJ2636"/>
      <c r="AK2636"/>
      <c r="AL2636"/>
      <c r="AM2636"/>
      <c r="AN2636"/>
      <c r="AO2636"/>
      <c r="AP2636"/>
      <c r="AQ2636"/>
      <c r="AR2636"/>
      <c r="AS2636"/>
      <c r="AT2636"/>
      <c r="AU2636"/>
      <c r="AV2636"/>
      <c r="AW2636"/>
      <c r="AX2636"/>
      <c r="AY2636"/>
      <c r="AZ2636"/>
      <c r="BA2636"/>
      <c r="BB2636"/>
      <c r="BC2636"/>
      <c r="BD2636"/>
      <c r="BE2636"/>
      <c r="BF2636"/>
      <c r="BG2636"/>
      <c r="BH2636"/>
      <c r="BI2636"/>
      <c r="BJ2636"/>
      <c r="BK2636"/>
      <c r="BL2636"/>
      <c r="BM2636"/>
      <c r="BN2636"/>
      <c r="BO2636"/>
    </row>
    <row r="2637" spans="1:67" ht="15" x14ac:dyDescent="0.25">
      <c r="A2637" s="245" t="s">
        <v>4831</v>
      </c>
      <c r="B2637" s="245" t="s">
        <v>4830</v>
      </c>
      <c r="C2637" s="245" t="s">
        <v>4829</v>
      </c>
      <c r="D2637" s="245" t="s">
        <v>4828</v>
      </c>
      <c r="E2637" s="246" t="s">
        <v>44</v>
      </c>
      <c r="F2637" s="245" t="s">
        <v>44</v>
      </c>
      <c r="G2637" s="245" t="s">
        <v>4857</v>
      </c>
      <c r="H2637" s="245" t="s">
        <v>4856</v>
      </c>
      <c r="I2637" s="245" t="s">
        <v>11</v>
      </c>
      <c r="J2637" s="245" t="s">
        <v>569</v>
      </c>
      <c r="K2637" s="246" t="s">
        <v>21145</v>
      </c>
      <c r="L2637" s="245" t="s">
        <v>568</v>
      </c>
      <c r="M2637"/>
      <c r="N2637"/>
      <c r="O2637"/>
      <c r="P2637"/>
      <c r="Q2637"/>
      <c r="R2637"/>
      <c r="S2637"/>
      <c r="T2637"/>
      <c r="U2637"/>
      <c r="V2637"/>
      <c r="W2637"/>
      <c r="X2637"/>
      <c r="Y2637"/>
      <c r="Z2637"/>
      <c r="AA2637"/>
      <c r="AB2637"/>
      <c r="AC2637"/>
      <c r="AD2637"/>
      <c r="AE2637"/>
      <c r="AF2637"/>
      <c r="AG2637"/>
      <c r="AH2637"/>
      <c r="AI2637"/>
      <c r="AJ2637"/>
      <c r="AK2637"/>
      <c r="AL2637"/>
      <c r="AM2637"/>
      <c r="AN2637"/>
      <c r="AO2637"/>
      <c r="AP2637"/>
      <c r="AQ2637"/>
      <c r="AR2637"/>
      <c r="AS2637"/>
      <c r="AT2637"/>
      <c r="AU2637"/>
      <c r="AV2637"/>
      <c r="AW2637"/>
      <c r="AX2637"/>
      <c r="AY2637"/>
      <c r="AZ2637"/>
      <c r="BA2637"/>
      <c r="BB2637"/>
      <c r="BC2637"/>
      <c r="BD2637"/>
      <c r="BE2637"/>
      <c r="BF2637"/>
      <c r="BG2637"/>
      <c r="BH2637"/>
      <c r="BI2637"/>
      <c r="BJ2637"/>
      <c r="BK2637"/>
      <c r="BL2637"/>
      <c r="BM2637"/>
      <c r="BN2637"/>
      <c r="BO2637"/>
    </row>
    <row r="2638" spans="1:67" ht="15" x14ac:dyDescent="0.25">
      <c r="A2638" s="245" t="s">
        <v>4831</v>
      </c>
      <c r="B2638" s="245" t="s">
        <v>4830</v>
      </c>
      <c r="C2638" s="245" t="s">
        <v>4829</v>
      </c>
      <c r="D2638" s="245" t="s">
        <v>4828</v>
      </c>
      <c r="E2638" s="246" t="s">
        <v>44</v>
      </c>
      <c r="F2638" s="245" t="s">
        <v>44</v>
      </c>
      <c r="G2638" s="245" t="s">
        <v>4855</v>
      </c>
      <c r="H2638" s="245" t="s">
        <v>4854</v>
      </c>
      <c r="I2638" s="245" t="s">
        <v>11</v>
      </c>
      <c r="J2638" s="245" t="s">
        <v>569</v>
      </c>
      <c r="K2638" s="246" t="s">
        <v>23947</v>
      </c>
      <c r="L2638" s="245" t="s">
        <v>568</v>
      </c>
      <c r="M2638"/>
      <c r="N2638"/>
      <c r="O2638"/>
      <c r="P2638"/>
      <c r="Q2638"/>
      <c r="R2638"/>
      <c r="S2638"/>
      <c r="T2638"/>
      <c r="U2638"/>
      <c r="V2638"/>
      <c r="W2638"/>
      <c r="X2638"/>
      <c r="Y2638"/>
      <c r="Z2638"/>
      <c r="AA2638"/>
      <c r="AB2638"/>
      <c r="AC2638"/>
      <c r="AD2638"/>
      <c r="AE2638"/>
      <c r="AF2638"/>
      <c r="AG2638"/>
      <c r="AH2638"/>
      <c r="AI2638"/>
      <c r="AJ2638"/>
      <c r="AK2638"/>
      <c r="AL2638"/>
      <c r="AM2638"/>
      <c r="AN2638"/>
      <c r="AO2638"/>
      <c r="AP2638"/>
      <c r="AQ2638"/>
      <c r="AR2638"/>
      <c r="AS2638"/>
      <c r="AT2638"/>
      <c r="AU2638"/>
      <c r="AV2638"/>
      <c r="AW2638"/>
      <c r="AX2638"/>
      <c r="AY2638"/>
      <c r="AZ2638"/>
      <c r="BA2638"/>
      <c r="BB2638"/>
      <c r="BC2638"/>
      <c r="BD2638"/>
      <c r="BE2638"/>
      <c r="BF2638"/>
      <c r="BG2638"/>
      <c r="BH2638"/>
      <c r="BI2638"/>
      <c r="BJ2638"/>
      <c r="BK2638"/>
      <c r="BL2638"/>
      <c r="BM2638"/>
      <c r="BN2638"/>
      <c r="BO2638"/>
    </row>
    <row r="2639" spans="1:67" ht="15" x14ac:dyDescent="0.25">
      <c r="A2639" s="245" t="s">
        <v>4831</v>
      </c>
      <c r="B2639" s="245" t="s">
        <v>4830</v>
      </c>
      <c r="C2639" s="245" t="s">
        <v>4829</v>
      </c>
      <c r="D2639" s="245" t="s">
        <v>4828</v>
      </c>
      <c r="E2639" s="246" t="s">
        <v>44</v>
      </c>
      <c r="F2639" s="245" t="s">
        <v>44</v>
      </c>
      <c r="G2639" s="245" t="s">
        <v>4853</v>
      </c>
      <c r="H2639" s="245" t="s">
        <v>4852</v>
      </c>
      <c r="I2639" s="245" t="s">
        <v>11</v>
      </c>
      <c r="J2639" s="245" t="s">
        <v>569</v>
      </c>
      <c r="K2639" s="246" t="s">
        <v>20832</v>
      </c>
      <c r="L2639" s="245" t="s">
        <v>568</v>
      </c>
      <c r="M2639"/>
      <c r="N2639"/>
      <c r="O2639"/>
      <c r="P2639"/>
      <c r="Q2639"/>
      <c r="R2639"/>
      <c r="S2639"/>
      <c r="T2639"/>
      <c r="U2639"/>
      <c r="V2639"/>
      <c r="W2639"/>
      <c r="X2639"/>
      <c r="Y2639"/>
      <c r="Z2639"/>
      <c r="AA2639"/>
      <c r="AB2639"/>
      <c r="AC2639"/>
      <c r="AD2639"/>
      <c r="AE2639"/>
      <c r="AF2639"/>
      <c r="AG2639"/>
      <c r="AH2639"/>
      <c r="AI2639"/>
      <c r="AJ2639"/>
      <c r="AK2639"/>
      <c r="AL2639"/>
      <c r="AM2639"/>
      <c r="AN2639"/>
      <c r="AO2639"/>
      <c r="AP2639"/>
      <c r="AQ2639"/>
      <c r="AR2639"/>
      <c r="AS2639"/>
      <c r="AT2639"/>
      <c r="AU2639"/>
      <c r="AV2639"/>
      <c r="AW2639"/>
      <c r="AX2639"/>
      <c r="AY2639"/>
      <c r="AZ2639"/>
      <c r="BA2639"/>
      <c r="BB2639"/>
      <c r="BC2639"/>
      <c r="BD2639"/>
      <c r="BE2639"/>
      <c r="BF2639"/>
      <c r="BG2639"/>
      <c r="BH2639"/>
      <c r="BI2639"/>
      <c r="BJ2639"/>
      <c r="BK2639"/>
      <c r="BL2639"/>
      <c r="BM2639"/>
      <c r="BN2639"/>
      <c r="BO2639"/>
    </row>
    <row r="2640" spans="1:67" ht="15" x14ac:dyDescent="0.25">
      <c r="A2640" s="245" t="s">
        <v>4831</v>
      </c>
      <c r="B2640" s="245" t="s">
        <v>4830</v>
      </c>
      <c r="C2640" s="245" t="s">
        <v>4829</v>
      </c>
      <c r="D2640" s="245" t="s">
        <v>4828</v>
      </c>
      <c r="E2640" s="246" t="s">
        <v>44</v>
      </c>
      <c r="F2640" s="245" t="s">
        <v>44</v>
      </c>
      <c r="G2640" s="245" t="s">
        <v>4851</v>
      </c>
      <c r="H2640" s="245" t="s">
        <v>4850</v>
      </c>
      <c r="I2640" s="245" t="s">
        <v>14</v>
      </c>
      <c r="J2640" s="245" t="s">
        <v>569</v>
      </c>
      <c r="K2640" s="246" t="s">
        <v>23948</v>
      </c>
      <c r="L2640" s="245" t="s">
        <v>568</v>
      </c>
      <c r="M2640"/>
      <c r="N2640"/>
      <c r="O2640"/>
      <c r="P2640"/>
      <c r="Q2640"/>
      <c r="R2640"/>
      <c r="S2640"/>
      <c r="T2640"/>
      <c r="U2640"/>
      <c r="V2640"/>
      <c r="W2640"/>
      <c r="X2640"/>
      <c r="Y2640"/>
      <c r="Z2640"/>
      <c r="AA2640"/>
      <c r="AB2640"/>
      <c r="AC2640"/>
      <c r="AD2640"/>
      <c r="AE2640"/>
      <c r="AF2640"/>
      <c r="AG2640"/>
      <c r="AH2640"/>
      <c r="AI2640"/>
      <c r="AJ2640"/>
      <c r="AK2640"/>
      <c r="AL2640"/>
      <c r="AM2640"/>
      <c r="AN2640"/>
      <c r="AO2640"/>
      <c r="AP2640"/>
      <c r="AQ2640"/>
      <c r="AR2640"/>
      <c r="AS2640"/>
      <c r="AT2640"/>
      <c r="AU2640"/>
      <c r="AV2640"/>
      <c r="AW2640"/>
      <c r="AX2640"/>
      <c r="AY2640"/>
      <c r="AZ2640"/>
      <c r="BA2640"/>
      <c r="BB2640"/>
      <c r="BC2640"/>
      <c r="BD2640"/>
      <c r="BE2640"/>
      <c r="BF2640"/>
      <c r="BG2640"/>
      <c r="BH2640"/>
      <c r="BI2640"/>
      <c r="BJ2640"/>
      <c r="BK2640"/>
      <c r="BL2640"/>
      <c r="BM2640"/>
      <c r="BN2640"/>
      <c r="BO2640"/>
    </row>
    <row r="2641" spans="1:67" ht="15" x14ac:dyDescent="0.25">
      <c r="A2641" s="245" t="s">
        <v>4831</v>
      </c>
      <c r="B2641" s="245" t="s">
        <v>4830</v>
      </c>
      <c r="C2641" s="245" t="s">
        <v>4829</v>
      </c>
      <c r="D2641" s="245" t="s">
        <v>4828</v>
      </c>
      <c r="E2641" s="246" t="s">
        <v>44</v>
      </c>
      <c r="F2641" s="245" t="s">
        <v>44</v>
      </c>
      <c r="G2641" s="245" t="s">
        <v>4849</v>
      </c>
      <c r="H2641" s="245" t="s">
        <v>4848</v>
      </c>
      <c r="I2641" s="245" t="s">
        <v>14</v>
      </c>
      <c r="J2641" s="245" t="s">
        <v>569</v>
      </c>
      <c r="K2641" s="246" t="s">
        <v>23949</v>
      </c>
      <c r="L2641" s="245" t="s">
        <v>568</v>
      </c>
      <c r="M2641"/>
      <c r="N2641"/>
      <c r="O2641"/>
      <c r="P2641"/>
      <c r="Q2641"/>
      <c r="R2641"/>
      <c r="S2641"/>
      <c r="T2641"/>
      <c r="U2641"/>
      <c r="V2641"/>
      <c r="W2641"/>
      <c r="X2641"/>
      <c r="Y2641"/>
      <c r="Z2641"/>
      <c r="AA2641"/>
      <c r="AB2641"/>
      <c r="AC2641"/>
      <c r="AD2641"/>
      <c r="AE2641"/>
      <c r="AF2641"/>
      <c r="AG2641"/>
      <c r="AH2641"/>
      <c r="AI2641"/>
      <c r="AJ2641"/>
      <c r="AK2641"/>
      <c r="AL2641"/>
      <c r="AM2641"/>
      <c r="AN2641"/>
      <c r="AO2641"/>
      <c r="AP2641"/>
      <c r="AQ2641"/>
      <c r="AR2641"/>
      <c r="AS2641"/>
      <c r="AT2641"/>
      <c r="AU2641"/>
      <c r="AV2641"/>
      <c r="AW2641"/>
      <c r="AX2641"/>
      <c r="AY2641"/>
      <c r="AZ2641"/>
      <c r="BA2641"/>
      <c r="BB2641"/>
      <c r="BC2641"/>
      <c r="BD2641"/>
      <c r="BE2641"/>
      <c r="BF2641"/>
      <c r="BG2641"/>
      <c r="BH2641"/>
      <c r="BI2641"/>
      <c r="BJ2641"/>
      <c r="BK2641"/>
      <c r="BL2641"/>
      <c r="BM2641"/>
      <c r="BN2641"/>
      <c r="BO2641"/>
    </row>
    <row r="2642" spans="1:67" ht="15" x14ac:dyDescent="0.25">
      <c r="A2642" s="245" t="s">
        <v>4831</v>
      </c>
      <c r="B2642" s="245" t="s">
        <v>4830</v>
      </c>
      <c r="C2642" s="245" t="s">
        <v>4829</v>
      </c>
      <c r="D2642" s="245" t="s">
        <v>4828</v>
      </c>
      <c r="E2642" s="246" t="s">
        <v>44</v>
      </c>
      <c r="F2642" s="245" t="s">
        <v>44</v>
      </c>
      <c r="G2642" s="245" t="s">
        <v>4847</v>
      </c>
      <c r="H2642" s="245" t="s">
        <v>4846</v>
      </c>
      <c r="I2642" s="245" t="s">
        <v>14</v>
      </c>
      <c r="J2642" s="245" t="s">
        <v>569</v>
      </c>
      <c r="K2642" s="246" t="s">
        <v>23950</v>
      </c>
      <c r="L2642" s="245" t="s">
        <v>568</v>
      </c>
      <c r="M2642"/>
      <c r="N2642"/>
      <c r="O2642"/>
      <c r="P2642"/>
      <c r="Q2642"/>
      <c r="R2642"/>
      <c r="S2642"/>
      <c r="T2642"/>
      <c r="U2642"/>
      <c r="V2642"/>
      <c r="W2642"/>
      <c r="X2642"/>
      <c r="Y2642"/>
      <c r="Z2642"/>
      <c r="AA2642"/>
      <c r="AB2642"/>
      <c r="AC2642"/>
      <c r="AD2642"/>
      <c r="AE2642"/>
      <c r="AF2642"/>
      <c r="AG2642"/>
      <c r="AH2642"/>
      <c r="AI2642"/>
      <c r="AJ2642"/>
      <c r="AK2642"/>
      <c r="AL2642"/>
      <c r="AM2642"/>
      <c r="AN2642"/>
      <c r="AO2642"/>
      <c r="AP2642"/>
      <c r="AQ2642"/>
      <c r="AR2642"/>
      <c r="AS2642"/>
      <c r="AT2642"/>
      <c r="AU2642"/>
      <c r="AV2642"/>
      <c r="AW2642"/>
      <c r="AX2642"/>
      <c r="AY2642"/>
      <c r="AZ2642"/>
      <c r="BA2642"/>
      <c r="BB2642"/>
      <c r="BC2642"/>
      <c r="BD2642"/>
      <c r="BE2642"/>
      <c r="BF2642"/>
      <c r="BG2642"/>
      <c r="BH2642"/>
      <c r="BI2642"/>
      <c r="BJ2642"/>
      <c r="BK2642"/>
      <c r="BL2642"/>
      <c r="BM2642"/>
      <c r="BN2642"/>
      <c r="BO2642"/>
    </row>
    <row r="2643" spans="1:67" ht="15" x14ac:dyDescent="0.25">
      <c r="A2643" s="245" t="s">
        <v>4831</v>
      </c>
      <c r="B2643" s="245" t="s">
        <v>4830</v>
      </c>
      <c r="C2643" s="245" t="s">
        <v>4829</v>
      </c>
      <c r="D2643" s="245" t="s">
        <v>4828</v>
      </c>
      <c r="E2643" s="246" t="s">
        <v>44</v>
      </c>
      <c r="F2643" s="245" t="s">
        <v>44</v>
      </c>
      <c r="G2643" s="245" t="s">
        <v>4845</v>
      </c>
      <c r="H2643" s="245" t="s">
        <v>4844</v>
      </c>
      <c r="I2643" s="245" t="s">
        <v>14</v>
      </c>
      <c r="J2643" s="245" t="s">
        <v>569</v>
      </c>
      <c r="K2643" s="246" t="s">
        <v>23951</v>
      </c>
      <c r="L2643" s="245" t="s">
        <v>568</v>
      </c>
      <c r="M2643"/>
      <c r="N2643"/>
      <c r="O2643"/>
      <c r="P2643"/>
      <c r="Q2643"/>
      <c r="R2643"/>
      <c r="S2643"/>
      <c r="T2643"/>
      <c r="U2643"/>
      <c r="V2643"/>
      <c r="W2643"/>
      <c r="X2643"/>
      <c r="Y2643"/>
      <c r="Z2643"/>
      <c r="AA2643"/>
      <c r="AB2643"/>
      <c r="AC2643"/>
      <c r="AD2643"/>
      <c r="AE2643"/>
      <c r="AF2643"/>
      <c r="AG2643"/>
      <c r="AH2643"/>
      <c r="AI2643"/>
      <c r="AJ2643"/>
      <c r="AK2643"/>
      <c r="AL2643"/>
      <c r="AM2643"/>
      <c r="AN2643"/>
      <c r="AO2643"/>
      <c r="AP2643"/>
      <c r="AQ2643"/>
      <c r="AR2643"/>
      <c r="AS2643"/>
      <c r="AT2643"/>
      <c r="AU2643"/>
      <c r="AV2643"/>
      <c r="AW2643"/>
      <c r="AX2643"/>
      <c r="AY2643"/>
      <c r="AZ2643"/>
      <c r="BA2643"/>
      <c r="BB2643"/>
      <c r="BC2643"/>
      <c r="BD2643"/>
      <c r="BE2643"/>
      <c r="BF2643"/>
      <c r="BG2643"/>
      <c r="BH2643"/>
      <c r="BI2643"/>
      <c r="BJ2643"/>
      <c r="BK2643"/>
      <c r="BL2643"/>
      <c r="BM2643"/>
      <c r="BN2643"/>
      <c r="BO2643"/>
    </row>
    <row r="2644" spans="1:67" ht="15" x14ac:dyDescent="0.25">
      <c r="A2644" s="245" t="s">
        <v>4831</v>
      </c>
      <c r="B2644" s="245" t="s">
        <v>4830</v>
      </c>
      <c r="C2644" s="245" t="s">
        <v>4829</v>
      </c>
      <c r="D2644" s="245" t="s">
        <v>4828</v>
      </c>
      <c r="E2644" s="246" t="s">
        <v>44</v>
      </c>
      <c r="F2644" s="245" t="s">
        <v>44</v>
      </c>
      <c r="G2644" s="245" t="s">
        <v>4843</v>
      </c>
      <c r="H2644" s="245" t="s">
        <v>4842</v>
      </c>
      <c r="I2644" s="245" t="s">
        <v>14</v>
      </c>
      <c r="J2644" s="245" t="s">
        <v>569</v>
      </c>
      <c r="K2644" s="246" t="s">
        <v>23952</v>
      </c>
      <c r="L2644" s="245" t="s">
        <v>568</v>
      </c>
      <c r="M2644"/>
      <c r="N2644"/>
      <c r="O2644"/>
      <c r="P2644"/>
      <c r="Q2644"/>
      <c r="R2644"/>
      <c r="S2644"/>
      <c r="T2644"/>
      <c r="U2644"/>
      <c r="V2644"/>
      <c r="W2644"/>
      <c r="X2644"/>
      <c r="Y2644"/>
      <c r="Z2644"/>
      <c r="AA2644"/>
      <c r="AB2644"/>
      <c r="AC2644"/>
      <c r="AD2644"/>
      <c r="AE2644"/>
      <c r="AF2644"/>
      <c r="AG2644"/>
      <c r="AH2644"/>
      <c r="AI2644"/>
      <c r="AJ2644"/>
      <c r="AK2644"/>
      <c r="AL2644"/>
      <c r="AM2644"/>
      <c r="AN2644"/>
      <c r="AO2644"/>
      <c r="AP2644"/>
      <c r="AQ2644"/>
      <c r="AR2644"/>
      <c r="AS2644"/>
      <c r="AT2644"/>
      <c r="AU2644"/>
      <c r="AV2644"/>
      <c r="AW2644"/>
      <c r="AX2644"/>
      <c r="AY2644"/>
      <c r="AZ2644"/>
      <c r="BA2644"/>
      <c r="BB2644"/>
      <c r="BC2644"/>
      <c r="BD2644"/>
      <c r="BE2644"/>
      <c r="BF2644"/>
      <c r="BG2644"/>
      <c r="BH2644"/>
      <c r="BI2644"/>
      <c r="BJ2644"/>
      <c r="BK2644"/>
      <c r="BL2644"/>
      <c r="BM2644"/>
      <c r="BN2644"/>
      <c r="BO2644"/>
    </row>
    <row r="2645" spans="1:67" ht="15" x14ac:dyDescent="0.25">
      <c r="A2645" s="245" t="s">
        <v>4831</v>
      </c>
      <c r="B2645" s="245" t="s">
        <v>4830</v>
      </c>
      <c r="C2645" s="245" t="s">
        <v>4829</v>
      </c>
      <c r="D2645" s="245" t="s">
        <v>4828</v>
      </c>
      <c r="E2645" s="246" t="s">
        <v>44</v>
      </c>
      <c r="F2645" s="245" t="s">
        <v>44</v>
      </c>
      <c r="G2645" s="245" t="s">
        <v>4841</v>
      </c>
      <c r="H2645" s="245" t="s">
        <v>4840</v>
      </c>
      <c r="I2645" s="245" t="s">
        <v>14</v>
      </c>
      <c r="J2645" s="245" t="s">
        <v>59</v>
      </c>
      <c r="K2645" s="246" t="s">
        <v>15461</v>
      </c>
      <c r="L2645" s="245" t="s">
        <v>568</v>
      </c>
      <c r="M2645"/>
      <c r="N2645"/>
      <c r="O2645"/>
      <c r="P2645"/>
      <c r="Q2645"/>
      <c r="R2645"/>
      <c r="S2645"/>
      <c r="T2645"/>
      <c r="U2645"/>
      <c r="V2645"/>
      <c r="W2645"/>
      <c r="X2645"/>
      <c r="Y2645"/>
      <c r="Z2645"/>
      <c r="AA2645"/>
      <c r="AB2645"/>
      <c r="AC2645"/>
      <c r="AD2645"/>
      <c r="AE2645"/>
      <c r="AF2645"/>
      <c r="AG2645"/>
      <c r="AH2645"/>
      <c r="AI2645"/>
      <c r="AJ2645"/>
      <c r="AK2645"/>
      <c r="AL2645"/>
      <c r="AM2645"/>
      <c r="AN2645"/>
      <c r="AO2645"/>
      <c r="AP2645"/>
      <c r="AQ2645"/>
      <c r="AR2645"/>
      <c r="AS2645"/>
      <c r="AT2645"/>
      <c r="AU2645"/>
      <c r="AV2645"/>
      <c r="AW2645"/>
      <c r="AX2645"/>
      <c r="AY2645"/>
      <c r="AZ2645"/>
      <c r="BA2645"/>
      <c r="BB2645"/>
      <c r="BC2645"/>
      <c r="BD2645"/>
      <c r="BE2645"/>
      <c r="BF2645"/>
      <c r="BG2645"/>
      <c r="BH2645"/>
      <c r="BI2645"/>
      <c r="BJ2645"/>
      <c r="BK2645"/>
      <c r="BL2645"/>
      <c r="BM2645"/>
      <c r="BN2645"/>
      <c r="BO2645"/>
    </row>
    <row r="2646" spans="1:67" ht="15" x14ac:dyDescent="0.25">
      <c r="A2646" s="245" t="s">
        <v>4831</v>
      </c>
      <c r="B2646" s="245" t="s">
        <v>4830</v>
      </c>
      <c r="C2646" s="245" t="s">
        <v>4829</v>
      </c>
      <c r="D2646" s="245" t="s">
        <v>4828</v>
      </c>
      <c r="E2646" s="246" t="s">
        <v>44</v>
      </c>
      <c r="F2646" s="245" t="s">
        <v>44</v>
      </c>
      <c r="G2646" s="245" t="s">
        <v>4839</v>
      </c>
      <c r="H2646" s="245" t="s">
        <v>4838</v>
      </c>
      <c r="I2646" s="245" t="s">
        <v>14</v>
      </c>
      <c r="J2646" s="245" t="s">
        <v>59</v>
      </c>
      <c r="K2646" s="246" t="s">
        <v>23953</v>
      </c>
      <c r="L2646" s="245" t="s">
        <v>568</v>
      </c>
      <c r="M2646"/>
      <c r="N2646"/>
      <c r="O2646"/>
      <c r="P2646"/>
      <c r="Q2646"/>
      <c r="R2646"/>
      <c r="S2646"/>
      <c r="T2646"/>
      <c r="U2646"/>
      <c r="V2646"/>
      <c r="W2646"/>
      <c r="X2646"/>
      <c r="Y2646"/>
      <c r="Z2646"/>
      <c r="AA2646"/>
      <c r="AB2646"/>
      <c r="AC2646"/>
      <c r="AD2646"/>
      <c r="AE2646"/>
      <c r="AF2646"/>
      <c r="AG2646"/>
      <c r="AH2646"/>
      <c r="AI2646"/>
      <c r="AJ2646"/>
      <c r="AK2646"/>
      <c r="AL2646"/>
      <c r="AM2646"/>
      <c r="AN2646"/>
      <c r="AO2646"/>
      <c r="AP2646"/>
      <c r="AQ2646"/>
      <c r="AR2646"/>
      <c r="AS2646"/>
      <c r="AT2646"/>
      <c r="AU2646"/>
      <c r="AV2646"/>
      <c r="AW2646"/>
      <c r="AX2646"/>
      <c r="AY2646"/>
      <c r="AZ2646"/>
      <c r="BA2646"/>
      <c r="BB2646"/>
      <c r="BC2646"/>
      <c r="BD2646"/>
      <c r="BE2646"/>
      <c r="BF2646"/>
      <c r="BG2646"/>
      <c r="BH2646"/>
      <c r="BI2646"/>
      <c r="BJ2646"/>
      <c r="BK2646"/>
      <c r="BL2646"/>
      <c r="BM2646"/>
      <c r="BN2646"/>
      <c r="BO2646"/>
    </row>
    <row r="2647" spans="1:67" ht="15" x14ac:dyDescent="0.25">
      <c r="A2647" s="245" t="s">
        <v>4831</v>
      </c>
      <c r="B2647" s="245" t="s">
        <v>4830</v>
      </c>
      <c r="C2647" s="245" t="s">
        <v>4829</v>
      </c>
      <c r="D2647" s="245" t="s">
        <v>4828</v>
      </c>
      <c r="E2647" s="246" t="s">
        <v>44</v>
      </c>
      <c r="F2647" s="245" t="s">
        <v>44</v>
      </c>
      <c r="G2647" s="245" t="s">
        <v>4837</v>
      </c>
      <c r="H2647" s="245" t="s">
        <v>4836</v>
      </c>
      <c r="I2647" s="245" t="s">
        <v>14</v>
      </c>
      <c r="J2647" s="245" t="s">
        <v>59</v>
      </c>
      <c r="K2647" s="246" t="s">
        <v>23954</v>
      </c>
      <c r="L2647" s="245" t="s">
        <v>568</v>
      </c>
      <c r="M2647"/>
      <c r="N2647"/>
      <c r="O2647"/>
      <c r="P2647"/>
      <c r="Q2647"/>
      <c r="R2647"/>
      <c r="S2647"/>
      <c r="T2647"/>
      <c r="U2647"/>
      <c r="V2647"/>
      <c r="W2647"/>
      <c r="X2647"/>
      <c r="Y2647"/>
      <c r="Z2647"/>
      <c r="AA2647"/>
      <c r="AB2647"/>
      <c r="AC2647"/>
      <c r="AD2647"/>
      <c r="AE2647"/>
      <c r="AF2647"/>
      <c r="AG2647"/>
      <c r="AH2647"/>
      <c r="AI2647"/>
      <c r="AJ2647"/>
      <c r="AK2647"/>
      <c r="AL2647"/>
      <c r="AM2647"/>
      <c r="AN2647"/>
      <c r="AO2647"/>
      <c r="AP2647"/>
      <c r="AQ2647"/>
      <c r="AR2647"/>
      <c r="AS2647"/>
      <c r="AT2647"/>
      <c r="AU2647"/>
      <c r="AV2647"/>
      <c r="AW2647"/>
      <c r="AX2647"/>
      <c r="AY2647"/>
      <c r="AZ2647"/>
      <c r="BA2647"/>
      <c r="BB2647"/>
      <c r="BC2647"/>
      <c r="BD2647"/>
      <c r="BE2647"/>
      <c r="BF2647"/>
      <c r="BG2647"/>
      <c r="BH2647"/>
      <c r="BI2647"/>
      <c r="BJ2647"/>
      <c r="BK2647"/>
      <c r="BL2647"/>
      <c r="BM2647"/>
      <c r="BN2647"/>
      <c r="BO2647"/>
    </row>
    <row r="2648" spans="1:67" ht="15" x14ac:dyDescent="0.25">
      <c r="A2648" s="245" t="s">
        <v>4831</v>
      </c>
      <c r="B2648" s="245" t="s">
        <v>4830</v>
      </c>
      <c r="C2648" s="245" t="s">
        <v>4829</v>
      </c>
      <c r="D2648" s="245" t="s">
        <v>4828</v>
      </c>
      <c r="E2648" s="246" t="s">
        <v>44</v>
      </c>
      <c r="F2648" s="245" t="s">
        <v>44</v>
      </c>
      <c r="G2648" s="245" t="s">
        <v>4835</v>
      </c>
      <c r="H2648" s="245" t="s">
        <v>4834</v>
      </c>
      <c r="I2648" s="245" t="s">
        <v>14</v>
      </c>
      <c r="J2648" s="245" t="s">
        <v>59</v>
      </c>
      <c r="K2648" s="246" t="s">
        <v>23955</v>
      </c>
      <c r="L2648" s="245" t="s">
        <v>568</v>
      </c>
      <c r="M2648"/>
      <c r="N2648"/>
      <c r="O2648"/>
      <c r="P2648"/>
      <c r="Q2648"/>
      <c r="R2648"/>
      <c r="S2648"/>
      <c r="T2648"/>
      <c r="U2648"/>
      <c r="V2648"/>
      <c r="W2648"/>
      <c r="X2648"/>
      <c r="Y2648"/>
      <c r="Z2648"/>
      <c r="AA2648"/>
      <c r="AB2648"/>
      <c r="AC2648"/>
      <c r="AD2648"/>
      <c r="AE2648"/>
      <c r="AF2648"/>
      <c r="AG2648"/>
      <c r="AH2648"/>
      <c r="AI2648"/>
      <c r="AJ2648"/>
      <c r="AK2648"/>
      <c r="AL2648"/>
      <c r="AM2648"/>
      <c r="AN2648"/>
      <c r="AO2648"/>
      <c r="AP2648"/>
      <c r="AQ2648"/>
      <c r="AR2648"/>
      <c r="AS2648"/>
      <c r="AT2648"/>
      <c r="AU2648"/>
      <c r="AV2648"/>
      <c r="AW2648"/>
      <c r="AX2648"/>
      <c r="AY2648"/>
      <c r="AZ2648"/>
      <c r="BA2648"/>
      <c r="BB2648"/>
      <c r="BC2648"/>
      <c r="BD2648"/>
      <c r="BE2648"/>
      <c r="BF2648"/>
      <c r="BG2648"/>
      <c r="BH2648"/>
      <c r="BI2648"/>
      <c r="BJ2648"/>
      <c r="BK2648"/>
      <c r="BL2648"/>
      <c r="BM2648"/>
      <c r="BN2648"/>
      <c r="BO2648"/>
    </row>
    <row r="2649" spans="1:67" ht="15" x14ac:dyDescent="0.25">
      <c r="A2649" s="245" t="s">
        <v>4831</v>
      </c>
      <c r="B2649" s="245" t="s">
        <v>4830</v>
      </c>
      <c r="C2649" s="245" t="s">
        <v>4829</v>
      </c>
      <c r="D2649" s="245" t="s">
        <v>4828</v>
      </c>
      <c r="E2649" s="246" t="s">
        <v>44</v>
      </c>
      <c r="F2649" s="245" t="s">
        <v>44</v>
      </c>
      <c r="G2649" s="245" t="s">
        <v>4833</v>
      </c>
      <c r="H2649" s="245" t="s">
        <v>4832</v>
      </c>
      <c r="I2649" s="245" t="s">
        <v>14</v>
      </c>
      <c r="J2649" s="245" t="s">
        <v>59</v>
      </c>
      <c r="K2649" s="246" t="s">
        <v>23956</v>
      </c>
      <c r="L2649" s="245" t="s">
        <v>568</v>
      </c>
      <c r="M2649"/>
      <c r="N2649"/>
      <c r="O2649"/>
      <c r="P2649"/>
      <c r="Q2649"/>
      <c r="R2649"/>
      <c r="S2649"/>
      <c r="T2649"/>
      <c r="U2649"/>
      <c r="V2649"/>
      <c r="W2649"/>
      <c r="X2649"/>
      <c r="Y2649"/>
      <c r="Z2649"/>
      <c r="AA2649"/>
      <c r="AB2649"/>
      <c r="AC2649"/>
      <c r="AD2649"/>
      <c r="AE2649"/>
      <c r="AF2649"/>
      <c r="AG2649"/>
      <c r="AH2649"/>
      <c r="AI2649"/>
      <c r="AJ2649"/>
      <c r="AK2649"/>
      <c r="AL2649"/>
      <c r="AM2649"/>
      <c r="AN2649"/>
      <c r="AO2649"/>
      <c r="AP2649"/>
      <c r="AQ2649"/>
      <c r="AR2649"/>
      <c r="AS2649"/>
      <c r="AT2649"/>
      <c r="AU2649"/>
      <c r="AV2649"/>
      <c r="AW2649"/>
      <c r="AX2649"/>
      <c r="AY2649"/>
      <c r="AZ2649"/>
      <c r="BA2649"/>
      <c r="BB2649"/>
      <c r="BC2649"/>
      <c r="BD2649"/>
      <c r="BE2649"/>
      <c r="BF2649"/>
      <c r="BG2649"/>
      <c r="BH2649"/>
      <c r="BI2649"/>
      <c r="BJ2649"/>
      <c r="BK2649"/>
      <c r="BL2649"/>
      <c r="BM2649"/>
      <c r="BN2649"/>
      <c r="BO2649"/>
    </row>
    <row r="2650" spans="1:67" ht="15" x14ac:dyDescent="0.25">
      <c r="A2650" s="245" t="s">
        <v>4831</v>
      </c>
      <c r="B2650" s="245" t="s">
        <v>4830</v>
      </c>
      <c r="C2650" s="245" t="s">
        <v>4829</v>
      </c>
      <c r="D2650" s="245" t="s">
        <v>4828</v>
      </c>
      <c r="E2650" s="246" t="s">
        <v>44</v>
      </c>
      <c r="F2650" s="245" t="s">
        <v>44</v>
      </c>
      <c r="G2650" s="245" t="s">
        <v>4827</v>
      </c>
      <c r="H2650" s="245" t="s">
        <v>4826</v>
      </c>
      <c r="I2650" s="245" t="s">
        <v>14</v>
      </c>
      <c r="J2650" s="245" t="s">
        <v>59</v>
      </c>
      <c r="K2650" s="246" t="s">
        <v>23957</v>
      </c>
      <c r="L2650" s="245" t="s">
        <v>568</v>
      </c>
      <c r="M2650"/>
      <c r="N2650"/>
      <c r="O2650"/>
      <c r="P2650"/>
      <c r="Q2650"/>
      <c r="R2650"/>
      <c r="S2650"/>
      <c r="T2650"/>
      <c r="U2650"/>
      <c r="V2650"/>
      <c r="W2650"/>
      <c r="X2650"/>
      <c r="Y2650"/>
      <c r="Z2650"/>
      <c r="AA2650"/>
      <c r="AB2650"/>
      <c r="AC2650"/>
      <c r="AD2650"/>
      <c r="AE2650"/>
      <c r="AF2650"/>
      <c r="AG2650"/>
      <c r="AH2650"/>
      <c r="AI2650"/>
      <c r="AJ2650"/>
      <c r="AK2650"/>
      <c r="AL2650"/>
      <c r="AM2650"/>
      <c r="AN2650"/>
      <c r="AO2650"/>
      <c r="AP2650"/>
      <c r="AQ2650"/>
      <c r="AR2650"/>
      <c r="AS2650"/>
      <c r="AT2650"/>
      <c r="AU2650"/>
      <c r="AV2650"/>
      <c r="AW2650"/>
      <c r="AX2650"/>
      <c r="AY2650"/>
      <c r="AZ2650"/>
      <c r="BA2650"/>
      <c r="BB2650"/>
      <c r="BC2650"/>
      <c r="BD2650"/>
      <c r="BE2650"/>
      <c r="BF2650"/>
      <c r="BG2650"/>
      <c r="BH2650"/>
      <c r="BI2650"/>
      <c r="BJ2650"/>
      <c r="BK2650"/>
      <c r="BL2650"/>
      <c r="BM2650"/>
      <c r="BN2650"/>
      <c r="BO2650"/>
    </row>
    <row r="2651" spans="1:67" ht="15" x14ac:dyDescent="0.25">
      <c r="A2651" s="245" t="s">
        <v>4831</v>
      </c>
      <c r="B2651" s="245" t="s">
        <v>4830</v>
      </c>
      <c r="C2651" s="245" t="s">
        <v>4829</v>
      </c>
      <c r="D2651" s="245" t="s">
        <v>4828</v>
      </c>
      <c r="E2651" s="246" t="s">
        <v>44</v>
      </c>
      <c r="F2651" s="245" t="s">
        <v>44</v>
      </c>
      <c r="G2651" s="245" t="s">
        <v>11817</v>
      </c>
      <c r="H2651" s="245" t="s">
        <v>17872</v>
      </c>
      <c r="I2651" s="245" t="s">
        <v>15</v>
      </c>
      <c r="J2651" s="245" t="s">
        <v>569</v>
      </c>
      <c r="K2651" s="246" t="s">
        <v>11724</v>
      </c>
      <c r="L2651" s="245" t="s">
        <v>568</v>
      </c>
      <c r="M2651"/>
      <c r="N2651"/>
      <c r="O2651"/>
      <c r="P2651"/>
      <c r="Q2651"/>
      <c r="R2651"/>
      <c r="S2651"/>
      <c r="T2651"/>
      <c r="U2651"/>
      <c r="V2651"/>
      <c r="W2651"/>
      <c r="X2651"/>
      <c r="Y2651"/>
      <c r="Z2651"/>
      <c r="AA2651"/>
      <c r="AB2651"/>
      <c r="AC2651"/>
      <c r="AD2651"/>
      <c r="AE2651"/>
      <c r="AF2651"/>
      <c r="AG2651"/>
      <c r="AH2651"/>
      <c r="AI2651"/>
      <c r="AJ2651"/>
      <c r="AK2651"/>
      <c r="AL2651"/>
      <c r="AM2651"/>
      <c r="AN2651"/>
      <c r="AO2651"/>
      <c r="AP2651"/>
      <c r="AQ2651"/>
      <c r="AR2651"/>
      <c r="AS2651"/>
      <c r="AT2651"/>
      <c r="AU2651"/>
      <c r="AV2651"/>
      <c r="AW2651"/>
      <c r="AX2651"/>
      <c r="AY2651"/>
      <c r="AZ2651"/>
      <c r="BA2651"/>
      <c r="BB2651"/>
      <c r="BC2651"/>
      <c r="BD2651"/>
      <c r="BE2651"/>
      <c r="BF2651"/>
      <c r="BG2651"/>
      <c r="BH2651"/>
      <c r="BI2651"/>
      <c r="BJ2651"/>
      <c r="BK2651"/>
      <c r="BL2651"/>
      <c r="BM2651"/>
      <c r="BN2651"/>
      <c r="BO2651"/>
    </row>
    <row r="2652" spans="1:67" ht="15" x14ac:dyDescent="0.25">
      <c r="A2652" s="245" t="s">
        <v>4831</v>
      </c>
      <c r="B2652" s="245" t="s">
        <v>4830</v>
      </c>
      <c r="C2652" s="245" t="s">
        <v>4829</v>
      </c>
      <c r="D2652" s="245" t="s">
        <v>4828</v>
      </c>
      <c r="E2652" s="246" t="s">
        <v>44</v>
      </c>
      <c r="F2652" s="245" t="s">
        <v>44</v>
      </c>
      <c r="G2652" s="245" t="s">
        <v>11818</v>
      </c>
      <c r="H2652" s="245" t="s">
        <v>17873</v>
      </c>
      <c r="I2652" s="245" t="s">
        <v>15</v>
      </c>
      <c r="J2652" s="245" t="s">
        <v>569</v>
      </c>
      <c r="K2652" s="246" t="s">
        <v>8723</v>
      </c>
      <c r="L2652" s="245" t="s">
        <v>568</v>
      </c>
      <c r="M2652"/>
      <c r="N2652"/>
      <c r="O2652"/>
      <c r="P2652"/>
      <c r="Q2652"/>
      <c r="R2652"/>
      <c r="S2652"/>
      <c r="T2652"/>
      <c r="U2652"/>
      <c r="V2652"/>
      <c r="W2652"/>
      <c r="X2652"/>
      <c r="Y2652"/>
      <c r="Z2652"/>
      <c r="AA2652"/>
      <c r="AB2652"/>
      <c r="AC2652"/>
      <c r="AD2652"/>
      <c r="AE2652"/>
      <c r="AF2652"/>
      <c r="AG2652"/>
      <c r="AH2652"/>
      <c r="AI2652"/>
      <c r="AJ2652"/>
      <c r="AK2652"/>
      <c r="AL2652"/>
      <c r="AM2652"/>
      <c r="AN2652"/>
      <c r="AO2652"/>
      <c r="AP2652"/>
      <c r="AQ2652"/>
      <c r="AR2652"/>
      <c r="AS2652"/>
      <c r="AT2652"/>
      <c r="AU2652"/>
      <c r="AV2652"/>
      <c r="AW2652"/>
      <c r="AX2652"/>
      <c r="AY2652"/>
      <c r="AZ2652"/>
      <c r="BA2652"/>
      <c r="BB2652"/>
      <c r="BC2652"/>
      <c r="BD2652"/>
      <c r="BE2652"/>
      <c r="BF2652"/>
      <c r="BG2652"/>
      <c r="BH2652"/>
      <c r="BI2652"/>
      <c r="BJ2652"/>
      <c r="BK2652"/>
      <c r="BL2652"/>
      <c r="BM2652"/>
      <c r="BN2652"/>
      <c r="BO2652"/>
    </row>
    <row r="2653" spans="1:67" ht="15" x14ac:dyDescent="0.25">
      <c r="A2653" s="245" t="s">
        <v>4831</v>
      </c>
      <c r="B2653" s="245" t="s">
        <v>4830</v>
      </c>
      <c r="C2653" s="245" t="s">
        <v>4829</v>
      </c>
      <c r="D2653" s="245" t="s">
        <v>4828</v>
      </c>
      <c r="E2653" s="246" t="s">
        <v>44</v>
      </c>
      <c r="F2653" s="245" t="s">
        <v>44</v>
      </c>
      <c r="G2653" s="245" t="s">
        <v>11819</v>
      </c>
      <c r="H2653" s="245" t="s">
        <v>17875</v>
      </c>
      <c r="I2653" s="245" t="s">
        <v>15</v>
      </c>
      <c r="J2653" s="245" t="s">
        <v>569</v>
      </c>
      <c r="K2653" s="246" t="s">
        <v>15622</v>
      </c>
      <c r="L2653" s="245" t="s">
        <v>568</v>
      </c>
      <c r="M2653"/>
      <c r="N2653"/>
      <c r="O2653"/>
      <c r="P2653"/>
      <c r="Q2653"/>
      <c r="R2653"/>
      <c r="S2653"/>
      <c r="T2653"/>
      <c r="U2653"/>
      <c r="V2653"/>
      <c r="W2653"/>
      <c r="X2653"/>
      <c r="Y2653"/>
      <c r="Z2653"/>
      <c r="AA2653"/>
      <c r="AB2653"/>
      <c r="AC2653"/>
      <c r="AD2653"/>
      <c r="AE2653"/>
      <c r="AF2653"/>
      <c r="AG2653"/>
      <c r="AH2653"/>
      <c r="AI2653"/>
      <c r="AJ2653"/>
      <c r="AK2653"/>
      <c r="AL2653"/>
      <c r="AM2653"/>
      <c r="AN2653"/>
      <c r="AO2653"/>
      <c r="AP2653"/>
      <c r="AQ2653"/>
      <c r="AR2653"/>
      <c r="AS2653"/>
      <c r="AT2653"/>
      <c r="AU2653"/>
      <c r="AV2653"/>
      <c r="AW2653"/>
      <c r="AX2653"/>
      <c r="AY2653"/>
      <c r="AZ2653"/>
      <c r="BA2653"/>
      <c r="BB2653"/>
      <c r="BC2653"/>
      <c r="BD2653"/>
      <c r="BE2653"/>
      <c r="BF2653"/>
      <c r="BG2653"/>
      <c r="BH2653"/>
      <c r="BI2653"/>
      <c r="BJ2653"/>
      <c r="BK2653"/>
      <c r="BL2653"/>
      <c r="BM2653"/>
      <c r="BN2653"/>
      <c r="BO2653"/>
    </row>
    <row r="2654" spans="1:67" ht="15" x14ac:dyDescent="0.25">
      <c r="A2654" s="245" t="s">
        <v>4831</v>
      </c>
      <c r="B2654" s="245" t="s">
        <v>4830</v>
      </c>
      <c r="C2654" s="245" t="s">
        <v>4829</v>
      </c>
      <c r="D2654" s="245" t="s">
        <v>4828</v>
      </c>
      <c r="E2654" s="246" t="s">
        <v>44</v>
      </c>
      <c r="F2654" s="245" t="s">
        <v>44</v>
      </c>
      <c r="G2654" s="245" t="s">
        <v>11820</v>
      </c>
      <c r="H2654" s="245" t="s">
        <v>17876</v>
      </c>
      <c r="I2654" s="245" t="s">
        <v>15</v>
      </c>
      <c r="J2654" s="245" t="s">
        <v>569</v>
      </c>
      <c r="K2654" s="246" t="s">
        <v>8254</v>
      </c>
      <c r="L2654" s="245" t="s">
        <v>568</v>
      </c>
      <c r="M2654"/>
      <c r="N2654"/>
      <c r="O2654"/>
      <c r="P2654"/>
      <c r="Q2654"/>
      <c r="R2654"/>
      <c r="S2654"/>
      <c r="T2654"/>
      <c r="U2654"/>
      <c r="V2654"/>
      <c r="W2654"/>
      <c r="X2654"/>
      <c r="Y2654"/>
      <c r="Z2654"/>
      <c r="AA2654"/>
      <c r="AB2654"/>
      <c r="AC2654"/>
      <c r="AD2654"/>
      <c r="AE2654"/>
      <c r="AF2654"/>
      <c r="AG2654"/>
      <c r="AH2654"/>
      <c r="AI2654"/>
      <c r="AJ2654"/>
      <c r="AK2654"/>
      <c r="AL2654"/>
      <c r="AM2654"/>
      <c r="AN2654"/>
      <c r="AO2654"/>
      <c r="AP2654"/>
      <c r="AQ2654"/>
      <c r="AR2654"/>
      <c r="AS2654"/>
      <c r="AT2654"/>
      <c r="AU2654"/>
      <c r="AV2654"/>
      <c r="AW2654"/>
      <c r="AX2654"/>
      <c r="AY2654"/>
      <c r="AZ2654"/>
      <c r="BA2654"/>
      <c r="BB2654"/>
      <c r="BC2654"/>
      <c r="BD2654"/>
      <c r="BE2654"/>
      <c r="BF2654"/>
      <c r="BG2654"/>
      <c r="BH2654"/>
      <c r="BI2654"/>
      <c r="BJ2654"/>
      <c r="BK2654"/>
      <c r="BL2654"/>
      <c r="BM2654"/>
      <c r="BN2654"/>
      <c r="BO2654"/>
    </row>
    <row r="2655" spans="1:67" ht="15" x14ac:dyDescent="0.25">
      <c r="A2655" s="245" t="s">
        <v>4831</v>
      </c>
      <c r="B2655" s="245" t="s">
        <v>4830</v>
      </c>
      <c r="C2655" s="245" t="s">
        <v>4829</v>
      </c>
      <c r="D2655" s="245" t="s">
        <v>4828</v>
      </c>
      <c r="E2655" s="246" t="s">
        <v>44</v>
      </c>
      <c r="F2655" s="245" t="s">
        <v>44</v>
      </c>
      <c r="G2655" s="245" t="s">
        <v>11822</v>
      </c>
      <c r="H2655" s="245" t="s">
        <v>17877</v>
      </c>
      <c r="I2655" s="245" t="s">
        <v>15</v>
      </c>
      <c r="J2655" s="245" t="s">
        <v>569</v>
      </c>
      <c r="K2655" s="246" t="s">
        <v>12675</v>
      </c>
      <c r="L2655" s="245" t="s">
        <v>568</v>
      </c>
      <c r="M2655"/>
      <c r="N2655"/>
      <c r="O2655"/>
      <c r="P2655"/>
      <c r="Q2655"/>
      <c r="R2655"/>
      <c r="S2655"/>
      <c r="T2655"/>
      <c r="U2655"/>
      <c r="V2655"/>
      <c r="W2655"/>
      <c r="X2655"/>
      <c r="Y2655"/>
      <c r="Z2655"/>
      <c r="AA2655"/>
      <c r="AB2655"/>
      <c r="AC2655"/>
      <c r="AD2655"/>
      <c r="AE2655"/>
      <c r="AF2655"/>
      <c r="AG2655"/>
      <c r="AH2655"/>
      <c r="AI2655"/>
      <c r="AJ2655"/>
      <c r="AK2655"/>
      <c r="AL2655"/>
      <c r="AM2655"/>
      <c r="AN2655"/>
      <c r="AO2655"/>
      <c r="AP2655"/>
      <c r="AQ2655"/>
      <c r="AR2655"/>
      <c r="AS2655"/>
      <c r="AT2655"/>
      <c r="AU2655"/>
      <c r="AV2655"/>
      <c r="AW2655"/>
      <c r="AX2655"/>
      <c r="AY2655"/>
      <c r="AZ2655"/>
      <c r="BA2655"/>
      <c r="BB2655"/>
      <c r="BC2655"/>
      <c r="BD2655"/>
      <c r="BE2655"/>
      <c r="BF2655"/>
      <c r="BG2655"/>
      <c r="BH2655"/>
      <c r="BI2655"/>
      <c r="BJ2655"/>
      <c r="BK2655"/>
      <c r="BL2655"/>
      <c r="BM2655"/>
      <c r="BN2655"/>
      <c r="BO2655"/>
    </row>
    <row r="2656" spans="1:67" ht="15" x14ac:dyDescent="0.25">
      <c r="A2656" s="245" t="s">
        <v>4831</v>
      </c>
      <c r="B2656" s="245" t="s">
        <v>4830</v>
      </c>
      <c r="C2656" s="245" t="s">
        <v>4829</v>
      </c>
      <c r="D2656" s="245" t="s">
        <v>4828</v>
      </c>
      <c r="E2656" s="246" t="s">
        <v>44</v>
      </c>
      <c r="F2656" s="245" t="s">
        <v>44</v>
      </c>
      <c r="G2656" s="245" t="s">
        <v>11823</v>
      </c>
      <c r="H2656" s="245" t="s">
        <v>17878</v>
      </c>
      <c r="I2656" s="245" t="s">
        <v>15</v>
      </c>
      <c r="J2656" s="245" t="s">
        <v>569</v>
      </c>
      <c r="K2656" s="246" t="s">
        <v>12913</v>
      </c>
      <c r="L2656" s="245" t="s">
        <v>568</v>
      </c>
      <c r="M2656"/>
      <c r="N2656"/>
      <c r="O2656"/>
      <c r="P2656"/>
      <c r="Q2656"/>
      <c r="R2656"/>
      <c r="S2656"/>
      <c r="T2656"/>
      <c r="U2656"/>
      <c r="V2656"/>
      <c r="W2656"/>
      <c r="X2656"/>
      <c r="Y2656"/>
      <c r="Z2656"/>
      <c r="AA2656"/>
      <c r="AB2656"/>
      <c r="AC2656"/>
      <c r="AD2656"/>
      <c r="AE2656"/>
      <c r="AF2656"/>
      <c r="AG2656"/>
      <c r="AH2656"/>
      <c r="AI2656"/>
      <c r="AJ2656"/>
      <c r="AK2656"/>
      <c r="AL2656"/>
      <c r="AM2656"/>
      <c r="AN2656"/>
      <c r="AO2656"/>
      <c r="AP2656"/>
      <c r="AQ2656"/>
      <c r="AR2656"/>
      <c r="AS2656"/>
      <c r="AT2656"/>
      <c r="AU2656"/>
      <c r="AV2656"/>
      <c r="AW2656"/>
      <c r="AX2656"/>
      <c r="AY2656"/>
      <c r="AZ2656"/>
      <c r="BA2656"/>
      <c r="BB2656"/>
      <c r="BC2656"/>
      <c r="BD2656"/>
      <c r="BE2656"/>
      <c r="BF2656"/>
      <c r="BG2656"/>
      <c r="BH2656"/>
      <c r="BI2656"/>
      <c r="BJ2656"/>
      <c r="BK2656"/>
      <c r="BL2656"/>
      <c r="BM2656"/>
      <c r="BN2656"/>
      <c r="BO2656"/>
    </row>
    <row r="2657" spans="1:67" ht="15" x14ac:dyDescent="0.25">
      <c r="A2657" s="245" t="s">
        <v>4831</v>
      </c>
      <c r="B2657" s="245" t="s">
        <v>4830</v>
      </c>
      <c r="C2657" s="245" t="s">
        <v>4829</v>
      </c>
      <c r="D2657" s="245" t="s">
        <v>4828</v>
      </c>
      <c r="E2657" s="246" t="s">
        <v>44</v>
      </c>
      <c r="F2657" s="245" t="s">
        <v>44</v>
      </c>
      <c r="G2657" s="245" t="s">
        <v>11824</v>
      </c>
      <c r="H2657" s="245" t="s">
        <v>17879</v>
      </c>
      <c r="I2657" s="245" t="s">
        <v>15</v>
      </c>
      <c r="J2657" s="245" t="s">
        <v>569</v>
      </c>
      <c r="K2657" s="246" t="s">
        <v>12635</v>
      </c>
      <c r="L2657" s="245" t="s">
        <v>568</v>
      </c>
      <c r="M2657"/>
      <c r="N2657"/>
      <c r="O2657"/>
      <c r="P2657"/>
      <c r="Q2657"/>
      <c r="R2657"/>
      <c r="S2657"/>
      <c r="T2657"/>
      <c r="U2657"/>
      <c r="V2657"/>
      <c r="W2657"/>
      <c r="X2657"/>
      <c r="Y2657"/>
      <c r="Z2657"/>
      <c r="AA2657"/>
      <c r="AB2657"/>
      <c r="AC2657"/>
      <c r="AD2657"/>
      <c r="AE2657"/>
      <c r="AF2657"/>
      <c r="AG2657"/>
      <c r="AH2657"/>
      <c r="AI2657"/>
      <c r="AJ2657"/>
      <c r="AK2657"/>
      <c r="AL2657"/>
      <c r="AM2657"/>
      <c r="AN2657"/>
      <c r="AO2657"/>
      <c r="AP2657"/>
      <c r="AQ2657"/>
      <c r="AR2657"/>
      <c r="AS2657"/>
      <c r="AT2657"/>
      <c r="AU2657"/>
      <c r="AV2657"/>
      <c r="AW2657"/>
      <c r="AX2657"/>
      <c r="AY2657"/>
      <c r="AZ2657"/>
      <c r="BA2657"/>
      <c r="BB2657"/>
      <c r="BC2657"/>
      <c r="BD2657"/>
      <c r="BE2657"/>
      <c r="BF2657"/>
      <c r="BG2657"/>
      <c r="BH2657"/>
      <c r="BI2657"/>
      <c r="BJ2657"/>
      <c r="BK2657"/>
      <c r="BL2657"/>
      <c r="BM2657"/>
      <c r="BN2657"/>
      <c r="BO2657"/>
    </row>
    <row r="2658" spans="1:67" ht="15" x14ac:dyDescent="0.25">
      <c r="A2658" s="245" t="s">
        <v>4831</v>
      </c>
      <c r="B2658" s="245" t="s">
        <v>4830</v>
      </c>
      <c r="C2658" s="245" t="s">
        <v>4829</v>
      </c>
      <c r="D2658" s="245" t="s">
        <v>4828</v>
      </c>
      <c r="E2658" s="246" t="s">
        <v>44</v>
      </c>
      <c r="F2658" s="245" t="s">
        <v>44</v>
      </c>
      <c r="G2658" s="245" t="s">
        <v>11826</v>
      </c>
      <c r="H2658" s="245" t="s">
        <v>17880</v>
      </c>
      <c r="I2658" s="245" t="s">
        <v>15</v>
      </c>
      <c r="J2658" s="245" t="s">
        <v>569</v>
      </c>
      <c r="K2658" s="246" t="s">
        <v>13237</v>
      </c>
      <c r="L2658" s="245" t="s">
        <v>568</v>
      </c>
      <c r="M2658"/>
      <c r="N2658"/>
      <c r="O2658"/>
      <c r="P2658"/>
      <c r="Q2658"/>
      <c r="R2658"/>
      <c r="S2658"/>
      <c r="T2658"/>
      <c r="U2658"/>
      <c r="V2658"/>
      <c r="W2658"/>
      <c r="X2658"/>
      <c r="Y2658"/>
      <c r="Z2658"/>
      <c r="AA2658"/>
      <c r="AB2658"/>
      <c r="AC2658"/>
      <c r="AD2658"/>
      <c r="AE2658"/>
      <c r="AF2658"/>
      <c r="AG2658"/>
      <c r="AH2658"/>
      <c r="AI2658"/>
      <c r="AJ2658"/>
      <c r="AK2658"/>
      <c r="AL2658"/>
      <c r="AM2658"/>
      <c r="AN2658"/>
      <c r="AO2658"/>
      <c r="AP2658"/>
      <c r="AQ2658"/>
      <c r="AR2658"/>
      <c r="AS2658"/>
      <c r="AT2658"/>
      <c r="AU2658"/>
      <c r="AV2658"/>
      <c r="AW2658"/>
      <c r="AX2658"/>
      <c r="AY2658"/>
      <c r="AZ2658"/>
      <c r="BA2658"/>
      <c r="BB2658"/>
      <c r="BC2658"/>
      <c r="BD2658"/>
      <c r="BE2658"/>
      <c r="BF2658"/>
      <c r="BG2658"/>
      <c r="BH2658"/>
      <c r="BI2658"/>
      <c r="BJ2658"/>
      <c r="BK2658"/>
      <c r="BL2658"/>
      <c r="BM2658"/>
      <c r="BN2658"/>
      <c r="BO2658"/>
    </row>
    <row r="2659" spans="1:67" ht="15" x14ac:dyDescent="0.25">
      <c r="A2659" s="245" t="s">
        <v>4831</v>
      </c>
      <c r="B2659" s="245" t="s">
        <v>4830</v>
      </c>
      <c r="C2659" s="245" t="s">
        <v>4829</v>
      </c>
      <c r="D2659" s="245" t="s">
        <v>4828</v>
      </c>
      <c r="E2659" s="246" t="s">
        <v>44</v>
      </c>
      <c r="F2659" s="245" t="s">
        <v>44</v>
      </c>
      <c r="G2659" s="245" t="s">
        <v>11827</v>
      </c>
      <c r="H2659" s="245" t="s">
        <v>17881</v>
      </c>
      <c r="I2659" s="245" t="s">
        <v>15</v>
      </c>
      <c r="J2659" s="245" t="s">
        <v>569</v>
      </c>
      <c r="K2659" s="246" t="s">
        <v>10983</v>
      </c>
      <c r="L2659" s="245" t="s">
        <v>568</v>
      </c>
      <c r="M2659"/>
      <c r="N2659"/>
      <c r="O2659"/>
      <c r="P2659"/>
      <c r="Q2659"/>
      <c r="R2659"/>
      <c r="S2659"/>
      <c r="T2659"/>
      <c r="U2659"/>
      <c r="V2659"/>
      <c r="W2659"/>
      <c r="X2659"/>
      <c r="Y2659"/>
      <c r="Z2659"/>
      <c r="AA2659"/>
      <c r="AB2659"/>
      <c r="AC2659"/>
      <c r="AD2659"/>
      <c r="AE2659"/>
      <c r="AF2659"/>
      <c r="AG2659"/>
      <c r="AH2659"/>
      <c r="AI2659"/>
      <c r="AJ2659"/>
      <c r="AK2659"/>
      <c r="AL2659"/>
      <c r="AM2659"/>
      <c r="AN2659"/>
      <c r="AO2659"/>
      <c r="AP2659"/>
      <c r="AQ2659"/>
      <c r="AR2659"/>
      <c r="AS2659"/>
      <c r="AT2659"/>
      <c r="AU2659"/>
      <c r="AV2659"/>
      <c r="AW2659"/>
      <c r="AX2659"/>
      <c r="AY2659"/>
      <c r="AZ2659"/>
      <c r="BA2659"/>
      <c r="BB2659"/>
      <c r="BC2659"/>
      <c r="BD2659"/>
      <c r="BE2659"/>
      <c r="BF2659"/>
      <c r="BG2659"/>
      <c r="BH2659"/>
      <c r="BI2659"/>
      <c r="BJ2659"/>
      <c r="BK2659"/>
      <c r="BL2659"/>
      <c r="BM2659"/>
      <c r="BN2659"/>
      <c r="BO2659"/>
    </row>
    <row r="2660" spans="1:67" ht="15" x14ac:dyDescent="0.25">
      <c r="A2660" s="245" t="s">
        <v>4831</v>
      </c>
      <c r="B2660" s="245" t="s">
        <v>4830</v>
      </c>
      <c r="C2660" s="245" t="s">
        <v>4829</v>
      </c>
      <c r="D2660" s="245" t="s">
        <v>4828</v>
      </c>
      <c r="E2660" s="246" t="s">
        <v>44</v>
      </c>
      <c r="F2660" s="245" t="s">
        <v>44</v>
      </c>
      <c r="G2660" s="245" t="s">
        <v>11828</v>
      </c>
      <c r="H2660" s="245" t="s">
        <v>17882</v>
      </c>
      <c r="I2660" s="245" t="s">
        <v>15</v>
      </c>
      <c r="J2660" s="245" t="s">
        <v>569</v>
      </c>
      <c r="K2660" s="246" t="s">
        <v>472</v>
      </c>
      <c r="L2660" s="245" t="s">
        <v>568</v>
      </c>
      <c r="M2660"/>
      <c r="N2660"/>
      <c r="O2660"/>
      <c r="P2660"/>
      <c r="Q2660"/>
      <c r="R2660"/>
      <c r="S2660"/>
      <c r="T2660"/>
      <c r="U2660"/>
      <c r="V2660"/>
      <c r="W2660"/>
      <c r="X2660"/>
      <c r="Y2660"/>
      <c r="Z2660"/>
      <c r="AA2660"/>
      <c r="AB2660"/>
      <c r="AC2660"/>
      <c r="AD2660"/>
      <c r="AE2660"/>
      <c r="AF2660"/>
      <c r="AG2660"/>
      <c r="AH2660"/>
      <c r="AI2660"/>
      <c r="AJ2660"/>
      <c r="AK2660"/>
      <c r="AL2660"/>
      <c r="AM2660"/>
      <c r="AN2660"/>
      <c r="AO2660"/>
      <c r="AP2660"/>
      <c r="AQ2660"/>
      <c r="AR2660"/>
      <c r="AS2660"/>
      <c r="AT2660"/>
      <c r="AU2660"/>
      <c r="AV2660"/>
      <c r="AW2660"/>
      <c r="AX2660"/>
      <c r="AY2660"/>
      <c r="AZ2660"/>
      <c r="BA2660"/>
      <c r="BB2660"/>
      <c r="BC2660"/>
      <c r="BD2660"/>
      <c r="BE2660"/>
      <c r="BF2660"/>
      <c r="BG2660"/>
      <c r="BH2660"/>
      <c r="BI2660"/>
      <c r="BJ2660"/>
      <c r="BK2660"/>
      <c r="BL2660"/>
      <c r="BM2660"/>
      <c r="BN2660"/>
      <c r="BO2660"/>
    </row>
    <row r="2661" spans="1:67" ht="15" x14ac:dyDescent="0.25">
      <c r="A2661" s="245" t="s">
        <v>4831</v>
      </c>
      <c r="B2661" s="245" t="s">
        <v>4830</v>
      </c>
      <c r="C2661" s="245" t="s">
        <v>4829</v>
      </c>
      <c r="D2661" s="245" t="s">
        <v>4828</v>
      </c>
      <c r="E2661" s="246" t="s">
        <v>44</v>
      </c>
      <c r="F2661" s="245" t="s">
        <v>44</v>
      </c>
      <c r="G2661" s="245" t="s">
        <v>11829</v>
      </c>
      <c r="H2661" s="245" t="s">
        <v>17884</v>
      </c>
      <c r="I2661" s="245" t="s">
        <v>15</v>
      </c>
      <c r="J2661" s="245" t="s">
        <v>569</v>
      </c>
      <c r="K2661" s="246" t="s">
        <v>8733</v>
      </c>
      <c r="L2661" s="245" t="s">
        <v>568</v>
      </c>
      <c r="M2661"/>
      <c r="N2661"/>
      <c r="O2661"/>
      <c r="P2661"/>
      <c r="Q2661"/>
      <c r="R2661"/>
      <c r="S2661"/>
      <c r="T2661"/>
      <c r="U2661"/>
      <c r="V2661"/>
      <c r="W2661"/>
      <c r="X2661"/>
      <c r="Y2661"/>
      <c r="Z2661"/>
      <c r="AA2661"/>
      <c r="AB2661"/>
      <c r="AC2661"/>
      <c r="AD2661"/>
      <c r="AE2661"/>
      <c r="AF2661"/>
      <c r="AG2661"/>
      <c r="AH2661"/>
      <c r="AI2661"/>
      <c r="AJ2661"/>
      <c r="AK2661"/>
      <c r="AL2661"/>
      <c r="AM2661"/>
      <c r="AN2661"/>
      <c r="AO2661"/>
      <c r="AP2661"/>
      <c r="AQ2661"/>
      <c r="AR2661"/>
      <c r="AS2661"/>
      <c r="AT2661"/>
      <c r="AU2661"/>
      <c r="AV2661"/>
      <c r="AW2661"/>
      <c r="AX2661"/>
      <c r="AY2661"/>
      <c r="AZ2661"/>
      <c r="BA2661"/>
      <c r="BB2661"/>
      <c r="BC2661"/>
      <c r="BD2661"/>
      <c r="BE2661"/>
      <c r="BF2661"/>
      <c r="BG2661"/>
      <c r="BH2661"/>
      <c r="BI2661"/>
      <c r="BJ2661"/>
      <c r="BK2661"/>
      <c r="BL2661"/>
      <c r="BM2661"/>
      <c r="BN2661"/>
      <c r="BO2661"/>
    </row>
    <row r="2662" spans="1:67" ht="15" x14ac:dyDescent="0.25">
      <c r="A2662" s="245" t="s">
        <v>4831</v>
      </c>
      <c r="B2662" s="245" t="s">
        <v>4830</v>
      </c>
      <c r="C2662" s="245" t="s">
        <v>4829</v>
      </c>
      <c r="D2662" s="245" t="s">
        <v>4828</v>
      </c>
      <c r="E2662" s="246" t="s">
        <v>44</v>
      </c>
      <c r="F2662" s="245" t="s">
        <v>44</v>
      </c>
      <c r="G2662" s="245" t="s">
        <v>11831</v>
      </c>
      <c r="H2662" s="245" t="s">
        <v>17885</v>
      </c>
      <c r="I2662" s="245" t="s">
        <v>15</v>
      </c>
      <c r="J2662" s="245" t="s">
        <v>569</v>
      </c>
      <c r="K2662" s="246" t="s">
        <v>13606</v>
      </c>
      <c r="L2662" s="245" t="s">
        <v>568</v>
      </c>
      <c r="M2662"/>
      <c r="N2662"/>
      <c r="O2662"/>
      <c r="P2662"/>
      <c r="Q2662"/>
      <c r="R2662"/>
      <c r="S2662"/>
      <c r="T2662"/>
      <c r="U2662"/>
      <c r="V2662"/>
      <c r="W2662"/>
      <c r="X2662"/>
      <c r="Y2662"/>
      <c r="Z2662"/>
      <c r="AA2662"/>
      <c r="AB2662"/>
      <c r="AC2662"/>
      <c r="AD2662"/>
      <c r="AE2662"/>
      <c r="AF2662"/>
      <c r="AG2662"/>
      <c r="AH2662"/>
      <c r="AI2662"/>
      <c r="AJ2662"/>
      <c r="AK2662"/>
      <c r="AL2662"/>
      <c r="AM2662"/>
      <c r="AN2662"/>
      <c r="AO2662"/>
      <c r="AP2662"/>
      <c r="AQ2662"/>
      <c r="AR2662"/>
      <c r="AS2662"/>
      <c r="AT2662"/>
      <c r="AU2662"/>
      <c r="AV2662"/>
      <c r="AW2662"/>
      <c r="AX2662"/>
      <c r="AY2662"/>
      <c r="AZ2662"/>
      <c r="BA2662"/>
      <c r="BB2662"/>
      <c r="BC2662"/>
      <c r="BD2662"/>
      <c r="BE2662"/>
      <c r="BF2662"/>
      <c r="BG2662"/>
      <c r="BH2662"/>
      <c r="BI2662"/>
      <c r="BJ2662"/>
      <c r="BK2662"/>
      <c r="BL2662"/>
      <c r="BM2662"/>
      <c r="BN2662"/>
      <c r="BO2662"/>
    </row>
    <row r="2663" spans="1:67" ht="15" x14ac:dyDescent="0.25">
      <c r="A2663" s="245" t="s">
        <v>4831</v>
      </c>
      <c r="B2663" s="245" t="s">
        <v>4830</v>
      </c>
      <c r="C2663" s="245" t="s">
        <v>4829</v>
      </c>
      <c r="D2663" s="245" t="s">
        <v>4828</v>
      </c>
      <c r="E2663" s="246" t="s">
        <v>44</v>
      </c>
      <c r="F2663" s="245" t="s">
        <v>44</v>
      </c>
      <c r="G2663" s="245" t="s">
        <v>11832</v>
      </c>
      <c r="H2663" s="245" t="s">
        <v>17886</v>
      </c>
      <c r="I2663" s="245" t="s">
        <v>15</v>
      </c>
      <c r="J2663" s="245" t="s">
        <v>569</v>
      </c>
      <c r="K2663" s="246" t="s">
        <v>10484</v>
      </c>
      <c r="L2663" s="245" t="s">
        <v>568</v>
      </c>
      <c r="M2663"/>
      <c r="N2663"/>
      <c r="O2663"/>
      <c r="P2663"/>
      <c r="Q2663"/>
      <c r="R2663"/>
      <c r="S2663"/>
      <c r="T2663"/>
      <c r="U2663"/>
      <c r="V2663"/>
      <c r="W2663"/>
      <c r="X2663"/>
      <c r="Y2663"/>
      <c r="Z2663"/>
      <c r="AA2663"/>
      <c r="AB2663"/>
      <c r="AC2663"/>
      <c r="AD2663"/>
      <c r="AE2663"/>
      <c r="AF2663"/>
      <c r="AG2663"/>
      <c r="AH2663"/>
      <c r="AI2663"/>
      <c r="AJ2663"/>
      <c r="AK2663"/>
      <c r="AL2663"/>
      <c r="AM2663"/>
      <c r="AN2663"/>
      <c r="AO2663"/>
      <c r="AP2663"/>
      <c r="AQ2663"/>
      <c r="AR2663"/>
      <c r="AS2663"/>
      <c r="AT2663"/>
      <c r="AU2663"/>
      <c r="AV2663"/>
      <c r="AW2663"/>
      <c r="AX2663"/>
      <c r="AY2663"/>
      <c r="AZ2663"/>
      <c r="BA2663"/>
      <c r="BB2663"/>
      <c r="BC2663"/>
      <c r="BD2663"/>
      <c r="BE2663"/>
      <c r="BF2663"/>
      <c r="BG2663"/>
      <c r="BH2663"/>
      <c r="BI2663"/>
      <c r="BJ2663"/>
      <c r="BK2663"/>
      <c r="BL2663"/>
      <c r="BM2663"/>
      <c r="BN2663"/>
      <c r="BO2663"/>
    </row>
    <row r="2664" spans="1:67" ht="15" x14ac:dyDescent="0.25">
      <c r="A2664" s="245" t="s">
        <v>4831</v>
      </c>
      <c r="B2664" s="245" t="s">
        <v>4830</v>
      </c>
      <c r="C2664" s="245" t="s">
        <v>4829</v>
      </c>
      <c r="D2664" s="245" t="s">
        <v>4828</v>
      </c>
      <c r="E2664" s="246" t="s">
        <v>44</v>
      </c>
      <c r="F2664" s="245" t="s">
        <v>44</v>
      </c>
      <c r="G2664" s="245" t="s">
        <v>11833</v>
      </c>
      <c r="H2664" s="245" t="s">
        <v>17887</v>
      </c>
      <c r="I2664" s="245" t="s">
        <v>15</v>
      </c>
      <c r="J2664" s="245" t="s">
        <v>569</v>
      </c>
      <c r="K2664" s="246" t="s">
        <v>8882</v>
      </c>
      <c r="L2664" s="245" t="s">
        <v>568</v>
      </c>
      <c r="M2664"/>
      <c r="N2664"/>
      <c r="O2664"/>
      <c r="P2664"/>
      <c r="Q2664"/>
      <c r="R2664"/>
      <c r="S2664"/>
      <c r="T2664"/>
      <c r="U2664"/>
      <c r="V2664"/>
      <c r="W2664"/>
      <c r="X2664"/>
      <c r="Y2664"/>
      <c r="Z2664"/>
      <c r="AA2664"/>
      <c r="AB2664"/>
      <c r="AC2664"/>
      <c r="AD2664"/>
      <c r="AE2664"/>
      <c r="AF2664"/>
      <c r="AG2664"/>
      <c r="AH2664"/>
      <c r="AI2664"/>
      <c r="AJ2664"/>
      <c r="AK2664"/>
      <c r="AL2664"/>
      <c r="AM2664"/>
      <c r="AN2664"/>
      <c r="AO2664"/>
      <c r="AP2664"/>
      <c r="AQ2664"/>
      <c r="AR2664"/>
      <c r="AS2664"/>
      <c r="AT2664"/>
      <c r="AU2664"/>
      <c r="AV2664"/>
      <c r="AW2664"/>
      <c r="AX2664"/>
      <c r="AY2664"/>
      <c r="AZ2664"/>
      <c r="BA2664"/>
      <c r="BB2664"/>
      <c r="BC2664"/>
      <c r="BD2664"/>
      <c r="BE2664"/>
      <c r="BF2664"/>
      <c r="BG2664"/>
      <c r="BH2664"/>
      <c r="BI2664"/>
      <c r="BJ2664"/>
      <c r="BK2664"/>
      <c r="BL2664"/>
      <c r="BM2664"/>
      <c r="BN2664"/>
      <c r="BO2664"/>
    </row>
    <row r="2665" spans="1:67" ht="15" x14ac:dyDescent="0.25">
      <c r="A2665" s="245" t="s">
        <v>4831</v>
      </c>
      <c r="B2665" s="245" t="s">
        <v>4830</v>
      </c>
      <c r="C2665" s="245" t="s">
        <v>4829</v>
      </c>
      <c r="D2665" s="245" t="s">
        <v>4828</v>
      </c>
      <c r="E2665" s="246" t="s">
        <v>44</v>
      </c>
      <c r="F2665" s="245" t="s">
        <v>44</v>
      </c>
      <c r="G2665" s="245" t="s">
        <v>11834</v>
      </c>
      <c r="H2665" s="245" t="s">
        <v>17888</v>
      </c>
      <c r="I2665" s="245" t="s">
        <v>15</v>
      </c>
      <c r="J2665" s="245" t="s">
        <v>569</v>
      </c>
      <c r="K2665" s="246" t="s">
        <v>8917</v>
      </c>
      <c r="L2665" s="245" t="s">
        <v>568</v>
      </c>
      <c r="M2665"/>
      <c r="N2665"/>
      <c r="O2665"/>
      <c r="P2665"/>
      <c r="Q2665"/>
      <c r="R2665"/>
      <c r="S2665"/>
      <c r="T2665"/>
      <c r="U2665"/>
      <c r="V2665"/>
      <c r="W2665"/>
      <c r="X2665"/>
      <c r="Y2665"/>
      <c r="Z2665"/>
      <c r="AA2665"/>
      <c r="AB2665"/>
      <c r="AC2665"/>
      <c r="AD2665"/>
      <c r="AE2665"/>
      <c r="AF2665"/>
      <c r="AG2665"/>
      <c r="AH2665"/>
      <c r="AI2665"/>
      <c r="AJ2665"/>
      <c r="AK2665"/>
      <c r="AL2665"/>
      <c r="AM2665"/>
      <c r="AN2665"/>
      <c r="AO2665"/>
      <c r="AP2665"/>
      <c r="AQ2665"/>
      <c r="AR2665"/>
      <c r="AS2665"/>
      <c r="AT2665"/>
      <c r="AU2665"/>
      <c r="AV2665"/>
      <c r="AW2665"/>
      <c r="AX2665"/>
      <c r="AY2665"/>
      <c r="AZ2665"/>
      <c r="BA2665"/>
      <c r="BB2665"/>
      <c r="BC2665"/>
      <c r="BD2665"/>
      <c r="BE2665"/>
      <c r="BF2665"/>
      <c r="BG2665"/>
      <c r="BH2665"/>
      <c r="BI2665"/>
      <c r="BJ2665"/>
      <c r="BK2665"/>
      <c r="BL2665"/>
      <c r="BM2665"/>
      <c r="BN2665"/>
      <c r="BO2665"/>
    </row>
    <row r="2666" spans="1:67" ht="15" x14ac:dyDescent="0.25">
      <c r="A2666" s="245" t="s">
        <v>4831</v>
      </c>
      <c r="B2666" s="245" t="s">
        <v>4830</v>
      </c>
      <c r="C2666" s="245" t="s">
        <v>4829</v>
      </c>
      <c r="D2666" s="245" t="s">
        <v>4828</v>
      </c>
      <c r="E2666" s="246" t="s">
        <v>44</v>
      </c>
      <c r="F2666" s="245" t="s">
        <v>44</v>
      </c>
      <c r="G2666" s="245" t="s">
        <v>11835</v>
      </c>
      <c r="H2666" s="245" t="s">
        <v>17890</v>
      </c>
      <c r="I2666" s="245" t="s">
        <v>15</v>
      </c>
      <c r="J2666" s="245" t="s">
        <v>569</v>
      </c>
      <c r="K2666" s="246" t="s">
        <v>9134</v>
      </c>
      <c r="L2666" s="245" t="s">
        <v>568</v>
      </c>
      <c r="M2666"/>
      <c r="N2666"/>
      <c r="O2666"/>
      <c r="P2666"/>
      <c r="Q2666"/>
      <c r="R2666"/>
      <c r="S2666"/>
      <c r="T2666"/>
      <c r="U2666"/>
      <c r="V2666"/>
      <c r="W2666"/>
      <c r="X2666"/>
      <c r="Y2666"/>
      <c r="Z2666"/>
      <c r="AA2666"/>
      <c r="AB2666"/>
      <c r="AC2666"/>
      <c r="AD2666"/>
      <c r="AE2666"/>
      <c r="AF2666"/>
      <c r="AG2666"/>
      <c r="AH2666"/>
      <c r="AI2666"/>
      <c r="AJ2666"/>
      <c r="AK2666"/>
      <c r="AL2666"/>
      <c r="AM2666"/>
      <c r="AN2666"/>
      <c r="AO2666"/>
      <c r="AP2666"/>
      <c r="AQ2666"/>
      <c r="AR2666"/>
      <c r="AS2666"/>
      <c r="AT2666"/>
      <c r="AU2666"/>
      <c r="AV2666"/>
      <c r="AW2666"/>
      <c r="AX2666"/>
      <c r="AY2666"/>
      <c r="AZ2666"/>
      <c r="BA2666"/>
      <c r="BB2666"/>
      <c r="BC2666"/>
      <c r="BD2666"/>
      <c r="BE2666"/>
      <c r="BF2666"/>
      <c r="BG2666"/>
      <c r="BH2666"/>
      <c r="BI2666"/>
      <c r="BJ2666"/>
      <c r="BK2666"/>
      <c r="BL2666"/>
      <c r="BM2666"/>
      <c r="BN2666"/>
      <c r="BO2666"/>
    </row>
    <row r="2667" spans="1:67" ht="15" x14ac:dyDescent="0.25">
      <c r="A2667" s="245" t="s">
        <v>4831</v>
      </c>
      <c r="B2667" s="245" t="s">
        <v>4830</v>
      </c>
      <c r="C2667" s="245" t="s">
        <v>4829</v>
      </c>
      <c r="D2667" s="245" t="s">
        <v>4828</v>
      </c>
      <c r="E2667" s="246" t="s">
        <v>44</v>
      </c>
      <c r="F2667" s="245" t="s">
        <v>44</v>
      </c>
      <c r="G2667" s="245" t="s">
        <v>17891</v>
      </c>
      <c r="H2667" s="245" t="s">
        <v>17892</v>
      </c>
      <c r="I2667" s="245" t="s">
        <v>11</v>
      </c>
      <c r="J2667" s="245" t="s">
        <v>59</v>
      </c>
      <c r="K2667" s="246" t="s">
        <v>23958</v>
      </c>
      <c r="L2667" s="245" t="s">
        <v>568</v>
      </c>
      <c r="M2667"/>
      <c r="N2667"/>
      <c r="O2667"/>
      <c r="P2667"/>
      <c r="Q2667"/>
      <c r="R2667"/>
      <c r="S2667"/>
      <c r="T2667"/>
      <c r="U2667"/>
      <c r="V2667"/>
      <c r="W2667"/>
      <c r="X2667"/>
      <c r="Y2667"/>
      <c r="Z2667"/>
      <c r="AA2667"/>
      <c r="AB2667"/>
      <c r="AC2667"/>
      <c r="AD2667"/>
      <c r="AE2667"/>
      <c r="AF2667"/>
      <c r="AG2667"/>
      <c r="AH2667"/>
      <c r="AI2667"/>
      <c r="AJ2667"/>
      <c r="AK2667"/>
      <c r="AL2667"/>
      <c r="AM2667"/>
      <c r="AN2667"/>
      <c r="AO2667"/>
      <c r="AP2667"/>
      <c r="AQ2667"/>
      <c r="AR2667"/>
      <c r="AS2667"/>
      <c r="AT2667"/>
      <c r="AU2667"/>
      <c r="AV2667"/>
      <c r="AW2667"/>
      <c r="AX2667"/>
      <c r="AY2667"/>
      <c r="AZ2667"/>
      <c r="BA2667"/>
      <c r="BB2667"/>
      <c r="BC2667"/>
      <c r="BD2667"/>
      <c r="BE2667"/>
      <c r="BF2667"/>
      <c r="BG2667"/>
      <c r="BH2667"/>
      <c r="BI2667"/>
      <c r="BJ2667"/>
      <c r="BK2667"/>
      <c r="BL2667"/>
      <c r="BM2667"/>
      <c r="BN2667"/>
      <c r="BO2667"/>
    </row>
    <row r="2668" spans="1:67" ht="15" x14ac:dyDescent="0.25">
      <c r="A2668" s="245" t="s">
        <v>4831</v>
      </c>
      <c r="B2668" s="245" t="s">
        <v>4830</v>
      </c>
      <c r="C2668" s="245" t="s">
        <v>4829</v>
      </c>
      <c r="D2668" s="245" t="s">
        <v>4828</v>
      </c>
      <c r="E2668" s="246" t="s">
        <v>44</v>
      </c>
      <c r="F2668" s="245" t="s">
        <v>44</v>
      </c>
      <c r="G2668" s="245" t="s">
        <v>17894</v>
      </c>
      <c r="H2668" s="245" t="s">
        <v>17895</v>
      </c>
      <c r="I2668" s="245" t="s">
        <v>11</v>
      </c>
      <c r="J2668" s="245" t="s">
        <v>59</v>
      </c>
      <c r="K2668" s="246" t="s">
        <v>13695</v>
      </c>
      <c r="L2668" s="245" t="s">
        <v>568</v>
      </c>
      <c r="M2668"/>
      <c r="N2668"/>
      <c r="O2668"/>
      <c r="P2668"/>
      <c r="Q2668"/>
      <c r="R2668"/>
      <c r="S2668"/>
      <c r="T2668"/>
      <c r="U2668"/>
      <c r="V2668"/>
      <c r="W2668"/>
      <c r="X2668"/>
      <c r="Y2668"/>
      <c r="Z2668"/>
      <c r="AA2668"/>
      <c r="AB2668"/>
      <c r="AC2668"/>
      <c r="AD2668"/>
      <c r="AE2668"/>
      <c r="AF2668"/>
      <c r="AG2668"/>
      <c r="AH2668"/>
      <c r="AI2668"/>
      <c r="AJ2668"/>
      <c r="AK2668"/>
      <c r="AL2668"/>
      <c r="AM2668"/>
      <c r="AN2668"/>
      <c r="AO2668"/>
      <c r="AP2668"/>
      <c r="AQ2668"/>
      <c r="AR2668"/>
      <c r="AS2668"/>
      <c r="AT2668"/>
      <c r="AU2668"/>
      <c r="AV2668"/>
      <c r="AW2668"/>
      <c r="AX2668"/>
      <c r="AY2668"/>
      <c r="AZ2668"/>
      <c r="BA2668"/>
      <c r="BB2668"/>
      <c r="BC2668"/>
      <c r="BD2668"/>
      <c r="BE2668"/>
      <c r="BF2668"/>
      <c r="BG2668"/>
      <c r="BH2668"/>
      <c r="BI2668"/>
      <c r="BJ2668"/>
      <c r="BK2668"/>
      <c r="BL2668"/>
      <c r="BM2668"/>
      <c r="BN2668"/>
      <c r="BO2668"/>
    </row>
    <row r="2669" spans="1:67" ht="15" x14ac:dyDescent="0.25">
      <c r="A2669" s="245" t="s">
        <v>4831</v>
      </c>
      <c r="B2669" s="245" t="s">
        <v>4830</v>
      </c>
      <c r="C2669" s="245" t="s">
        <v>4829</v>
      </c>
      <c r="D2669" s="245" t="s">
        <v>4828</v>
      </c>
      <c r="E2669" s="246" t="s">
        <v>44</v>
      </c>
      <c r="F2669" s="245" t="s">
        <v>44</v>
      </c>
      <c r="G2669" s="245" t="s">
        <v>17896</v>
      </c>
      <c r="H2669" s="245" t="s">
        <v>17897</v>
      </c>
      <c r="I2669" s="245" t="s">
        <v>15</v>
      </c>
      <c r="J2669" s="245" t="s">
        <v>59</v>
      </c>
      <c r="K2669" s="246" t="s">
        <v>16327</v>
      </c>
      <c r="L2669" s="245" t="s">
        <v>568</v>
      </c>
      <c r="M2669"/>
      <c r="N2669"/>
      <c r="O2669"/>
      <c r="P2669"/>
      <c r="Q2669"/>
      <c r="R2669"/>
      <c r="S2669"/>
      <c r="T2669"/>
      <c r="U2669"/>
      <c r="V2669"/>
      <c r="W2669"/>
      <c r="X2669"/>
      <c r="Y2669"/>
      <c r="Z2669"/>
      <c r="AA2669"/>
      <c r="AB2669"/>
      <c r="AC2669"/>
      <c r="AD2669"/>
      <c r="AE2669"/>
      <c r="AF2669"/>
      <c r="AG2669"/>
      <c r="AH2669"/>
      <c r="AI2669"/>
      <c r="AJ2669"/>
      <c r="AK2669"/>
      <c r="AL2669"/>
      <c r="AM2669"/>
      <c r="AN2669"/>
      <c r="AO2669"/>
      <c r="AP2669"/>
      <c r="AQ2669"/>
      <c r="AR2669"/>
      <c r="AS2669"/>
      <c r="AT2669"/>
      <c r="AU2669"/>
      <c r="AV2669"/>
      <c r="AW2669"/>
      <c r="AX2669"/>
      <c r="AY2669"/>
      <c r="AZ2669"/>
      <c r="BA2669"/>
      <c r="BB2669"/>
      <c r="BC2669"/>
      <c r="BD2669"/>
      <c r="BE2669"/>
      <c r="BF2669"/>
      <c r="BG2669"/>
      <c r="BH2669"/>
      <c r="BI2669"/>
      <c r="BJ2669"/>
      <c r="BK2669"/>
      <c r="BL2669"/>
      <c r="BM2669"/>
      <c r="BN2669"/>
      <c r="BO2669"/>
    </row>
    <row r="2670" spans="1:67" ht="15" x14ac:dyDescent="0.25">
      <c r="A2670" s="245" t="s">
        <v>4831</v>
      </c>
      <c r="B2670" s="245" t="s">
        <v>4830</v>
      </c>
      <c r="C2670" s="245" t="s">
        <v>4829</v>
      </c>
      <c r="D2670" s="245" t="s">
        <v>4828</v>
      </c>
      <c r="E2670" s="246" t="s">
        <v>44</v>
      </c>
      <c r="F2670" s="245" t="s">
        <v>44</v>
      </c>
      <c r="G2670" s="245" t="s">
        <v>17898</v>
      </c>
      <c r="H2670" s="245" t="s">
        <v>17899</v>
      </c>
      <c r="I2670" s="245" t="s">
        <v>12</v>
      </c>
      <c r="J2670" s="245" t="s">
        <v>569</v>
      </c>
      <c r="K2670" s="246" t="s">
        <v>23959</v>
      </c>
      <c r="L2670" s="245" t="s">
        <v>568</v>
      </c>
      <c r="M2670"/>
      <c r="N2670"/>
      <c r="O2670"/>
      <c r="P2670"/>
      <c r="Q2670"/>
      <c r="R2670"/>
      <c r="S2670"/>
      <c r="T2670"/>
      <c r="U2670"/>
      <c r="V2670"/>
      <c r="W2670"/>
      <c r="X2670"/>
      <c r="Y2670"/>
      <c r="Z2670"/>
      <c r="AA2670"/>
      <c r="AB2670"/>
      <c r="AC2670"/>
      <c r="AD2670"/>
      <c r="AE2670"/>
      <c r="AF2670"/>
      <c r="AG2670"/>
      <c r="AH2670"/>
      <c r="AI2670"/>
      <c r="AJ2670"/>
      <c r="AK2670"/>
      <c r="AL2670"/>
      <c r="AM2670"/>
      <c r="AN2670"/>
      <c r="AO2670"/>
      <c r="AP2670"/>
      <c r="AQ2670"/>
      <c r="AR2670"/>
      <c r="AS2670"/>
      <c r="AT2670"/>
      <c r="AU2670"/>
      <c r="AV2670"/>
      <c r="AW2670"/>
      <c r="AX2670"/>
      <c r="AY2670"/>
      <c r="AZ2670"/>
      <c r="BA2670"/>
      <c r="BB2670"/>
      <c r="BC2670"/>
      <c r="BD2670"/>
      <c r="BE2670"/>
      <c r="BF2670"/>
      <c r="BG2670"/>
      <c r="BH2670"/>
      <c r="BI2670"/>
      <c r="BJ2670"/>
      <c r="BK2670"/>
      <c r="BL2670"/>
      <c r="BM2670"/>
      <c r="BN2670"/>
      <c r="BO2670"/>
    </row>
    <row r="2671" spans="1:67" ht="15" x14ac:dyDescent="0.25">
      <c r="A2671" s="245" t="s">
        <v>4831</v>
      </c>
      <c r="B2671" s="245" t="s">
        <v>4830</v>
      </c>
      <c r="C2671" s="245" t="s">
        <v>4829</v>
      </c>
      <c r="D2671" s="245" t="s">
        <v>4828</v>
      </c>
      <c r="E2671" s="246" t="s">
        <v>44</v>
      </c>
      <c r="F2671" s="245" t="s">
        <v>44</v>
      </c>
      <c r="G2671" s="245" t="s">
        <v>17901</v>
      </c>
      <c r="H2671" s="245" t="s">
        <v>17902</v>
      </c>
      <c r="I2671" s="245" t="s">
        <v>12</v>
      </c>
      <c r="J2671" s="245" t="s">
        <v>59</v>
      </c>
      <c r="K2671" s="246" t="s">
        <v>23960</v>
      </c>
      <c r="L2671" s="245" t="s">
        <v>568</v>
      </c>
      <c r="M2671"/>
      <c r="N2671"/>
      <c r="O2671"/>
      <c r="P2671"/>
      <c r="Q2671"/>
      <c r="R2671"/>
      <c r="S2671"/>
      <c r="T2671"/>
      <c r="U2671"/>
      <c r="V2671"/>
      <c r="W2671"/>
      <c r="X2671"/>
      <c r="Y2671"/>
      <c r="Z2671"/>
      <c r="AA2671"/>
      <c r="AB2671"/>
      <c r="AC2671"/>
      <c r="AD2671"/>
      <c r="AE2671"/>
      <c r="AF2671"/>
      <c r="AG2671"/>
      <c r="AH2671"/>
      <c r="AI2671"/>
      <c r="AJ2671"/>
      <c r="AK2671"/>
      <c r="AL2671"/>
      <c r="AM2671"/>
      <c r="AN2671"/>
      <c r="AO2671"/>
      <c r="AP2671"/>
      <c r="AQ2671"/>
      <c r="AR2671"/>
      <c r="AS2671"/>
      <c r="AT2671"/>
      <c r="AU2671"/>
      <c r="AV2671"/>
      <c r="AW2671"/>
      <c r="AX2671"/>
      <c r="AY2671"/>
      <c r="AZ2671"/>
      <c r="BA2671"/>
      <c r="BB2671"/>
      <c r="BC2671"/>
      <c r="BD2671"/>
      <c r="BE2671"/>
      <c r="BF2671"/>
      <c r="BG2671"/>
      <c r="BH2671"/>
      <c r="BI2671"/>
      <c r="BJ2671"/>
      <c r="BK2671"/>
      <c r="BL2671"/>
      <c r="BM2671"/>
      <c r="BN2671"/>
      <c r="BO2671"/>
    </row>
    <row r="2672" spans="1:67" ht="15" x14ac:dyDescent="0.25">
      <c r="A2672" s="245" t="s">
        <v>4831</v>
      </c>
      <c r="B2672" s="245" t="s">
        <v>4830</v>
      </c>
      <c r="C2672" s="245" t="s">
        <v>4829</v>
      </c>
      <c r="D2672" s="245" t="s">
        <v>4828</v>
      </c>
      <c r="E2672" s="246" t="s">
        <v>44</v>
      </c>
      <c r="F2672" s="245" t="s">
        <v>44</v>
      </c>
      <c r="G2672" s="245" t="s">
        <v>17904</v>
      </c>
      <c r="H2672" s="245" t="s">
        <v>17905</v>
      </c>
      <c r="I2672" s="245" t="s">
        <v>12</v>
      </c>
      <c r="J2672" s="245" t="s">
        <v>59</v>
      </c>
      <c r="K2672" s="246" t="s">
        <v>23961</v>
      </c>
      <c r="L2672" s="245" t="s">
        <v>568</v>
      </c>
      <c r="M2672"/>
      <c r="N2672"/>
      <c r="O2672"/>
      <c r="P2672"/>
      <c r="Q2672"/>
      <c r="R2672"/>
      <c r="S2672"/>
      <c r="T2672"/>
      <c r="U2672"/>
      <c r="V2672"/>
      <c r="W2672"/>
      <c r="X2672"/>
      <c r="Y2672"/>
      <c r="Z2672"/>
      <c r="AA2672"/>
      <c r="AB2672"/>
      <c r="AC2672"/>
      <c r="AD2672"/>
      <c r="AE2672"/>
      <c r="AF2672"/>
      <c r="AG2672"/>
      <c r="AH2672"/>
      <c r="AI2672"/>
      <c r="AJ2672"/>
      <c r="AK2672"/>
      <c r="AL2672"/>
      <c r="AM2672"/>
      <c r="AN2672"/>
      <c r="AO2672"/>
      <c r="AP2672"/>
      <c r="AQ2672"/>
      <c r="AR2672"/>
      <c r="AS2672"/>
      <c r="AT2672"/>
      <c r="AU2672"/>
      <c r="AV2672"/>
      <c r="AW2672"/>
      <c r="AX2672"/>
      <c r="AY2672"/>
      <c r="AZ2672"/>
      <c r="BA2672"/>
      <c r="BB2672"/>
      <c r="BC2672"/>
      <c r="BD2672"/>
      <c r="BE2672"/>
      <c r="BF2672"/>
      <c r="BG2672"/>
      <c r="BH2672"/>
      <c r="BI2672"/>
      <c r="BJ2672"/>
      <c r="BK2672"/>
      <c r="BL2672"/>
      <c r="BM2672"/>
      <c r="BN2672"/>
      <c r="BO2672"/>
    </row>
    <row r="2673" spans="1:67" ht="15" x14ac:dyDescent="0.25">
      <c r="A2673" s="245" t="s">
        <v>4831</v>
      </c>
      <c r="B2673" s="245" t="s">
        <v>4830</v>
      </c>
      <c r="C2673" s="245" t="s">
        <v>4829</v>
      </c>
      <c r="D2673" s="245" t="s">
        <v>4828</v>
      </c>
      <c r="E2673" s="246" t="s">
        <v>44</v>
      </c>
      <c r="F2673" s="245" t="s">
        <v>44</v>
      </c>
      <c r="G2673" s="245" t="s">
        <v>17907</v>
      </c>
      <c r="H2673" s="245" t="s">
        <v>17908</v>
      </c>
      <c r="I2673" s="245" t="s">
        <v>12</v>
      </c>
      <c r="J2673" s="245" t="s">
        <v>569</v>
      </c>
      <c r="K2673" s="246" t="s">
        <v>23962</v>
      </c>
      <c r="L2673" s="245" t="s">
        <v>568</v>
      </c>
      <c r="M2673"/>
      <c r="N2673"/>
      <c r="O2673"/>
      <c r="P2673"/>
      <c r="Q2673"/>
      <c r="R2673"/>
      <c r="S2673"/>
      <c r="T2673"/>
      <c r="U2673"/>
      <c r="V2673"/>
      <c r="W2673"/>
      <c r="X2673"/>
      <c r="Y2673"/>
      <c r="Z2673"/>
      <c r="AA2673"/>
      <c r="AB2673"/>
      <c r="AC2673"/>
      <c r="AD2673"/>
      <c r="AE2673"/>
      <c r="AF2673"/>
      <c r="AG2673"/>
      <c r="AH2673"/>
      <c r="AI2673"/>
      <c r="AJ2673"/>
      <c r="AK2673"/>
      <c r="AL2673"/>
      <c r="AM2673"/>
      <c r="AN2673"/>
      <c r="AO2673"/>
      <c r="AP2673"/>
      <c r="AQ2673"/>
      <c r="AR2673"/>
      <c r="AS2673"/>
      <c r="AT2673"/>
      <c r="AU2673"/>
      <c r="AV2673"/>
      <c r="AW2673"/>
      <c r="AX2673"/>
      <c r="AY2673"/>
      <c r="AZ2673"/>
      <c r="BA2673"/>
      <c r="BB2673"/>
      <c r="BC2673"/>
      <c r="BD2673"/>
      <c r="BE2673"/>
      <c r="BF2673"/>
      <c r="BG2673"/>
      <c r="BH2673"/>
      <c r="BI2673"/>
      <c r="BJ2673"/>
      <c r="BK2673"/>
      <c r="BL2673"/>
      <c r="BM2673"/>
      <c r="BN2673"/>
      <c r="BO2673"/>
    </row>
    <row r="2674" spans="1:67" ht="15" x14ac:dyDescent="0.25">
      <c r="A2674" s="245" t="s">
        <v>4831</v>
      </c>
      <c r="B2674" s="245" t="s">
        <v>4830</v>
      </c>
      <c r="C2674" s="245" t="s">
        <v>4829</v>
      </c>
      <c r="D2674" s="245" t="s">
        <v>4828</v>
      </c>
      <c r="E2674" s="246" t="s">
        <v>44</v>
      </c>
      <c r="F2674" s="245" t="s">
        <v>44</v>
      </c>
      <c r="G2674" s="245" t="s">
        <v>17910</v>
      </c>
      <c r="H2674" s="245" t="s">
        <v>17911</v>
      </c>
      <c r="I2674" s="245" t="s">
        <v>12</v>
      </c>
      <c r="J2674" s="245" t="s">
        <v>569</v>
      </c>
      <c r="K2674" s="246" t="s">
        <v>23963</v>
      </c>
      <c r="L2674" s="245" t="s">
        <v>568</v>
      </c>
      <c r="M2674"/>
      <c r="N2674"/>
      <c r="O2674"/>
      <c r="P2674"/>
      <c r="Q2674"/>
      <c r="R2674"/>
      <c r="S2674"/>
      <c r="T2674"/>
      <c r="U2674"/>
      <c r="V2674"/>
      <c r="W2674"/>
      <c r="X2674"/>
      <c r="Y2674"/>
      <c r="Z2674"/>
      <c r="AA2674"/>
      <c r="AB2674"/>
      <c r="AC2674"/>
      <c r="AD2674"/>
      <c r="AE2674"/>
      <c r="AF2674"/>
      <c r="AG2674"/>
      <c r="AH2674"/>
      <c r="AI2674"/>
      <c r="AJ2674"/>
      <c r="AK2674"/>
      <c r="AL2674"/>
      <c r="AM2674"/>
      <c r="AN2674"/>
      <c r="AO2674"/>
      <c r="AP2674"/>
      <c r="AQ2674"/>
      <c r="AR2674"/>
      <c r="AS2674"/>
      <c r="AT2674"/>
      <c r="AU2674"/>
      <c r="AV2674"/>
      <c r="AW2674"/>
      <c r="AX2674"/>
      <c r="AY2674"/>
      <c r="AZ2674"/>
      <c r="BA2674"/>
      <c r="BB2674"/>
      <c r="BC2674"/>
      <c r="BD2674"/>
      <c r="BE2674"/>
      <c r="BF2674"/>
      <c r="BG2674"/>
      <c r="BH2674"/>
      <c r="BI2674"/>
      <c r="BJ2674"/>
      <c r="BK2674"/>
      <c r="BL2674"/>
      <c r="BM2674"/>
      <c r="BN2674"/>
      <c r="BO2674"/>
    </row>
    <row r="2675" spans="1:67" ht="15" x14ac:dyDescent="0.25">
      <c r="A2675" s="245" t="s">
        <v>4831</v>
      </c>
      <c r="B2675" s="245" t="s">
        <v>4830</v>
      </c>
      <c r="C2675" s="245" t="s">
        <v>4829</v>
      </c>
      <c r="D2675" s="245" t="s">
        <v>4828</v>
      </c>
      <c r="E2675" s="246" t="s">
        <v>44</v>
      </c>
      <c r="F2675" s="245" t="s">
        <v>44</v>
      </c>
      <c r="G2675" s="245" t="s">
        <v>17913</v>
      </c>
      <c r="H2675" s="245" t="s">
        <v>17914</v>
      </c>
      <c r="I2675" s="245" t="s">
        <v>12</v>
      </c>
      <c r="J2675" s="245" t="s">
        <v>569</v>
      </c>
      <c r="K2675" s="246" t="s">
        <v>23964</v>
      </c>
      <c r="L2675" s="245" t="s">
        <v>568</v>
      </c>
      <c r="M2675"/>
      <c r="N2675"/>
      <c r="O2675"/>
      <c r="P2675"/>
      <c r="Q2675"/>
      <c r="R2675"/>
      <c r="S2675"/>
      <c r="T2675"/>
      <c r="U2675"/>
      <c r="V2675"/>
      <c r="W2675"/>
      <c r="X2675"/>
      <c r="Y2675"/>
      <c r="Z2675"/>
      <c r="AA2675"/>
      <c r="AB2675"/>
      <c r="AC2675"/>
      <c r="AD2675"/>
      <c r="AE2675"/>
      <c r="AF2675"/>
      <c r="AG2675"/>
      <c r="AH2675"/>
      <c r="AI2675"/>
      <c r="AJ2675"/>
      <c r="AK2675"/>
      <c r="AL2675"/>
      <c r="AM2675"/>
      <c r="AN2675"/>
      <c r="AO2675"/>
      <c r="AP2675"/>
      <c r="AQ2675"/>
      <c r="AR2675"/>
      <c r="AS2675"/>
      <c r="AT2675"/>
      <c r="AU2675"/>
      <c r="AV2675"/>
      <c r="AW2675"/>
      <c r="AX2675"/>
      <c r="AY2675"/>
      <c r="AZ2675"/>
      <c r="BA2675"/>
      <c r="BB2675"/>
      <c r="BC2675"/>
      <c r="BD2675"/>
      <c r="BE2675"/>
      <c r="BF2675"/>
      <c r="BG2675"/>
      <c r="BH2675"/>
      <c r="BI2675"/>
      <c r="BJ2675"/>
      <c r="BK2675"/>
      <c r="BL2675"/>
      <c r="BM2675"/>
      <c r="BN2675"/>
      <c r="BO2675"/>
    </row>
    <row r="2676" spans="1:67" ht="15" x14ac:dyDescent="0.25">
      <c r="A2676" s="245" t="s">
        <v>4831</v>
      </c>
      <c r="B2676" s="245" t="s">
        <v>4830</v>
      </c>
      <c r="C2676" s="245" t="s">
        <v>4829</v>
      </c>
      <c r="D2676" s="245" t="s">
        <v>4828</v>
      </c>
      <c r="E2676" s="246" t="s">
        <v>44</v>
      </c>
      <c r="F2676" s="245" t="s">
        <v>44</v>
      </c>
      <c r="G2676" s="245" t="s">
        <v>17915</v>
      </c>
      <c r="H2676" s="245" t="s">
        <v>17916</v>
      </c>
      <c r="I2676" s="245" t="s">
        <v>12</v>
      </c>
      <c r="J2676" s="245" t="s">
        <v>59</v>
      </c>
      <c r="K2676" s="246" t="s">
        <v>23961</v>
      </c>
      <c r="L2676" s="245" t="s">
        <v>568</v>
      </c>
      <c r="M2676"/>
      <c r="N2676"/>
      <c r="O2676"/>
      <c r="P2676"/>
      <c r="Q2676"/>
      <c r="R2676"/>
      <c r="S2676"/>
      <c r="T2676"/>
      <c r="U2676"/>
      <c r="V2676"/>
      <c r="W2676"/>
      <c r="X2676"/>
      <c r="Y2676"/>
      <c r="Z2676"/>
      <c r="AA2676"/>
      <c r="AB2676"/>
      <c r="AC2676"/>
      <c r="AD2676"/>
      <c r="AE2676"/>
      <c r="AF2676"/>
      <c r="AG2676"/>
      <c r="AH2676"/>
      <c r="AI2676"/>
      <c r="AJ2676"/>
      <c r="AK2676"/>
      <c r="AL2676"/>
      <c r="AM2676"/>
      <c r="AN2676"/>
      <c r="AO2676"/>
      <c r="AP2676"/>
      <c r="AQ2676"/>
      <c r="AR2676"/>
      <c r="AS2676"/>
      <c r="AT2676"/>
      <c r="AU2676"/>
      <c r="AV2676"/>
      <c r="AW2676"/>
      <c r="AX2676"/>
      <c r="AY2676"/>
      <c r="AZ2676"/>
      <c r="BA2676"/>
      <c r="BB2676"/>
      <c r="BC2676"/>
      <c r="BD2676"/>
      <c r="BE2676"/>
      <c r="BF2676"/>
      <c r="BG2676"/>
      <c r="BH2676"/>
      <c r="BI2676"/>
      <c r="BJ2676"/>
      <c r="BK2676"/>
      <c r="BL2676"/>
      <c r="BM2676"/>
      <c r="BN2676"/>
      <c r="BO2676"/>
    </row>
    <row r="2677" spans="1:67" ht="15" x14ac:dyDescent="0.25">
      <c r="A2677" s="245" t="s">
        <v>4831</v>
      </c>
      <c r="B2677" s="245" t="s">
        <v>4830</v>
      </c>
      <c r="C2677" s="245" t="s">
        <v>4829</v>
      </c>
      <c r="D2677" s="245" t="s">
        <v>4828</v>
      </c>
      <c r="E2677" s="246" t="s">
        <v>44</v>
      </c>
      <c r="F2677" s="245" t="s">
        <v>44</v>
      </c>
      <c r="G2677" s="245" t="s">
        <v>17917</v>
      </c>
      <c r="H2677" s="245" t="s">
        <v>17918</v>
      </c>
      <c r="I2677" s="245" t="s">
        <v>12</v>
      </c>
      <c r="J2677" s="245" t="s">
        <v>569</v>
      </c>
      <c r="K2677" s="246" t="s">
        <v>23965</v>
      </c>
      <c r="L2677" s="245" t="s">
        <v>568</v>
      </c>
      <c r="M2677"/>
      <c r="N2677"/>
      <c r="O2677"/>
      <c r="P2677"/>
      <c r="Q2677"/>
      <c r="R2677"/>
      <c r="S2677"/>
      <c r="T2677"/>
      <c r="U2677"/>
      <c r="V2677"/>
      <c r="W2677"/>
      <c r="X2677"/>
      <c r="Y2677"/>
      <c r="Z2677"/>
      <c r="AA2677"/>
      <c r="AB2677"/>
      <c r="AC2677"/>
      <c r="AD2677"/>
      <c r="AE2677"/>
      <c r="AF2677"/>
      <c r="AG2677"/>
      <c r="AH2677"/>
      <c r="AI2677"/>
      <c r="AJ2677"/>
      <c r="AK2677"/>
      <c r="AL2677"/>
      <c r="AM2677"/>
      <c r="AN2677"/>
      <c r="AO2677"/>
      <c r="AP2677"/>
      <c r="AQ2677"/>
      <c r="AR2677"/>
      <c r="AS2677"/>
      <c r="AT2677"/>
      <c r="AU2677"/>
      <c r="AV2677"/>
      <c r="AW2677"/>
      <c r="AX2677"/>
      <c r="AY2677"/>
      <c r="AZ2677"/>
      <c r="BA2677"/>
      <c r="BB2677"/>
      <c r="BC2677"/>
      <c r="BD2677"/>
      <c r="BE2677"/>
      <c r="BF2677"/>
      <c r="BG2677"/>
      <c r="BH2677"/>
      <c r="BI2677"/>
      <c r="BJ2677"/>
      <c r="BK2677"/>
      <c r="BL2677"/>
      <c r="BM2677"/>
      <c r="BN2677"/>
      <c r="BO2677"/>
    </row>
    <row r="2678" spans="1:67" ht="15" x14ac:dyDescent="0.25">
      <c r="A2678" s="245" t="s">
        <v>4831</v>
      </c>
      <c r="B2678" s="245" t="s">
        <v>4830</v>
      </c>
      <c r="C2678" s="245" t="s">
        <v>4829</v>
      </c>
      <c r="D2678" s="245" t="s">
        <v>4828</v>
      </c>
      <c r="E2678" s="246" t="s">
        <v>44</v>
      </c>
      <c r="F2678" s="245" t="s">
        <v>44</v>
      </c>
      <c r="G2678" s="245" t="s">
        <v>17920</v>
      </c>
      <c r="H2678" s="245" t="s">
        <v>17921</v>
      </c>
      <c r="I2678" s="245" t="s">
        <v>12</v>
      </c>
      <c r="J2678" s="245" t="s">
        <v>569</v>
      </c>
      <c r="K2678" s="246" t="s">
        <v>23966</v>
      </c>
      <c r="L2678" s="245" t="s">
        <v>568</v>
      </c>
      <c r="M2678"/>
      <c r="N2678"/>
      <c r="O2678"/>
      <c r="P2678"/>
      <c r="Q2678"/>
      <c r="R2678"/>
      <c r="S2678"/>
      <c r="T2678"/>
      <c r="U2678"/>
      <c r="V2678"/>
      <c r="W2678"/>
      <c r="X2678"/>
      <c r="Y2678"/>
      <c r="Z2678"/>
      <c r="AA2678"/>
      <c r="AB2678"/>
      <c r="AC2678"/>
      <c r="AD2678"/>
      <c r="AE2678"/>
      <c r="AF2678"/>
      <c r="AG2678"/>
      <c r="AH2678"/>
      <c r="AI2678"/>
      <c r="AJ2678"/>
      <c r="AK2678"/>
      <c r="AL2678"/>
      <c r="AM2678"/>
      <c r="AN2678"/>
      <c r="AO2678"/>
      <c r="AP2678"/>
      <c r="AQ2678"/>
      <c r="AR2678"/>
      <c r="AS2678"/>
      <c r="AT2678"/>
      <c r="AU2678"/>
      <c r="AV2678"/>
      <c r="AW2678"/>
      <c r="AX2678"/>
      <c r="AY2678"/>
      <c r="AZ2678"/>
      <c r="BA2678"/>
      <c r="BB2678"/>
      <c r="BC2678"/>
      <c r="BD2678"/>
      <c r="BE2678"/>
      <c r="BF2678"/>
      <c r="BG2678"/>
      <c r="BH2678"/>
      <c r="BI2678"/>
      <c r="BJ2678"/>
      <c r="BK2678"/>
      <c r="BL2678"/>
      <c r="BM2678"/>
      <c r="BN2678"/>
      <c r="BO2678"/>
    </row>
    <row r="2679" spans="1:67" ht="15" x14ac:dyDescent="0.25">
      <c r="A2679" s="245" t="s">
        <v>4831</v>
      </c>
      <c r="B2679" s="245" t="s">
        <v>4830</v>
      </c>
      <c r="C2679" s="245" t="s">
        <v>4829</v>
      </c>
      <c r="D2679" s="245" t="s">
        <v>4828</v>
      </c>
      <c r="E2679" s="246" t="s">
        <v>44</v>
      </c>
      <c r="F2679" s="245" t="s">
        <v>44</v>
      </c>
      <c r="G2679" s="245" t="s">
        <v>17923</v>
      </c>
      <c r="H2679" s="245" t="s">
        <v>17924</v>
      </c>
      <c r="I2679" s="245" t="s">
        <v>12</v>
      </c>
      <c r="J2679" s="245" t="s">
        <v>569</v>
      </c>
      <c r="K2679" s="246" t="s">
        <v>23967</v>
      </c>
      <c r="L2679" s="245" t="s">
        <v>568</v>
      </c>
      <c r="M2679"/>
      <c r="N2679"/>
      <c r="O2679"/>
      <c r="P2679"/>
      <c r="Q2679"/>
      <c r="R2679"/>
      <c r="S2679"/>
      <c r="T2679"/>
      <c r="U2679"/>
      <c r="V2679"/>
      <c r="W2679"/>
      <c r="X2679"/>
      <c r="Y2679"/>
      <c r="Z2679"/>
      <c r="AA2679"/>
      <c r="AB2679"/>
      <c r="AC2679"/>
      <c r="AD2679"/>
      <c r="AE2679"/>
      <c r="AF2679"/>
      <c r="AG2679"/>
      <c r="AH2679"/>
      <c r="AI2679"/>
      <c r="AJ2679"/>
      <c r="AK2679"/>
      <c r="AL2679"/>
      <c r="AM2679"/>
      <c r="AN2679"/>
      <c r="AO2679"/>
      <c r="AP2679"/>
      <c r="AQ2679"/>
      <c r="AR2679"/>
      <c r="AS2679"/>
      <c r="AT2679"/>
      <c r="AU2679"/>
      <c r="AV2679"/>
      <c r="AW2679"/>
      <c r="AX2679"/>
      <c r="AY2679"/>
      <c r="AZ2679"/>
      <c r="BA2679"/>
      <c r="BB2679"/>
      <c r="BC2679"/>
      <c r="BD2679"/>
      <c r="BE2679"/>
      <c r="BF2679"/>
      <c r="BG2679"/>
      <c r="BH2679"/>
      <c r="BI2679"/>
      <c r="BJ2679"/>
      <c r="BK2679"/>
      <c r="BL2679"/>
      <c r="BM2679"/>
      <c r="BN2679"/>
      <c r="BO2679"/>
    </row>
    <row r="2680" spans="1:67" ht="15" x14ac:dyDescent="0.25">
      <c r="A2680" s="245" t="s">
        <v>4831</v>
      </c>
      <c r="B2680" s="245" t="s">
        <v>4830</v>
      </c>
      <c r="C2680" s="245" t="s">
        <v>4829</v>
      </c>
      <c r="D2680" s="245" t="s">
        <v>4828</v>
      </c>
      <c r="E2680" s="246" t="s">
        <v>44</v>
      </c>
      <c r="F2680" s="245" t="s">
        <v>44</v>
      </c>
      <c r="G2680" s="245" t="s">
        <v>17926</v>
      </c>
      <c r="H2680" s="245" t="s">
        <v>17927</v>
      </c>
      <c r="I2680" s="245" t="s">
        <v>12</v>
      </c>
      <c r="J2680" s="245" t="s">
        <v>569</v>
      </c>
      <c r="K2680" s="246" t="s">
        <v>23968</v>
      </c>
      <c r="L2680" s="245" t="s">
        <v>568</v>
      </c>
      <c r="M2680"/>
      <c r="N2680"/>
      <c r="O2680"/>
      <c r="P2680"/>
      <c r="Q2680"/>
      <c r="R2680"/>
      <c r="S2680"/>
      <c r="T2680"/>
      <c r="U2680"/>
      <c r="V2680"/>
      <c r="W2680"/>
      <c r="X2680"/>
      <c r="Y2680"/>
      <c r="Z2680"/>
      <c r="AA2680"/>
      <c r="AB2680"/>
      <c r="AC2680"/>
      <c r="AD2680"/>
      <c r="AE2680"/>
      <c r="AF2680"/>
      <c r="AG2680"/>
      <c r="AH2680"/>
      <c r="AI2680"/>
      <c r="AJ2680"/>
      <c r="AK2680"/>
      <c r="AL2680"/>
      <c r="AM2680"/>
      <c r="AN2680"/>
      <c r="AO2680"/>
      <c r="AP2680"/>
      <c r="AQ2680"/>
      <c r="AR2680"/>
      <c r="AS2680"/>
      <c r="AT2680"/>
      <c r="AU2680"/>
      <c r="AV2680"/>
      <c r="AW2680"/>
      <c r="AX2680"/>
      <c r="AY2680"/>
      <c r="AZ2680"/>
      <c r="BA2680"/>
      <c r="BB2680"/>
      <c r="BC2680"/>
      <c r="BD2680"/>
      <c r="BE2680"/>
      <c r="BF2680"/>
      <c r="BG2680"/>
      <c r="BH2680"/>
      <c r="BI2680"/>
      <c r="BJ2680"/>
      <c r="BK2680"/>
      <c r="BL2680"/>
      <c r="BM2680"/>
      <c r="BN2680"/>
      <c r="BO2680"/>
    </row>
    <row r="2681" spans="1:67" ht="15" x14ac:dyDescent="0.25">
      <c r="A2681" s="245" t="s">
        <v>4831</v>
      </c>
      <c r="B2681" s="245" t="s">
        <v>4830</v>
      </c>
      <c r="C2681" s="245" t="s">
        <v>4829</v>
      </c>
      <c r="D2681" s="245" t="s">
        <v>4828</v>
      </c>
      <c r="E2681" s="246" t="s">
        <v>44</v>
      </c>
      <c r="F2681" s="245" t="s">
        <v>44</v>
      </c>
      <c r="G2681" s="245" t="s">
        <v>17929</v>
      </c>
      <c r="H2681" s="245" t="s">
        <v>17930</v>
      </c>
      <c r="I2681" s="245" t="s">
        <v>12</v>
      </c>
      <c r="J2681" s="245" t="s">
        <v>569</v>
      </c>
      <c r="K2681" s="246" t="s">
        <v>23969</v>
      </c>
      <c r="L2681" s="245" t="s">
        <v>568</v>
      </c>
      <c r="M2681"/>
      <c r="N2681"/>
      <c r="O2681"/>
      <c r="P2681"/>
      <c r="Q2681"/>
      <c r="R2681"/>
      <c r="S2681"/>
      <c r="T2681"/>
      <c r="U2681"/>
      <c r="V2681"/>
      <c r="W2681"/>
      <c r="X2681"/>
      <c r="Y2681"/>
      <c r="Z2681"/>
      <c r="AA2681"/>
      <c r="AB2681"/>
      <c r="AC2681"/>
      <c r="AD2681"/>
      <c r="AE2681"/>
      <c r="AF2681"/>
      <c r="AG2681"/>
      <c r="AH2681"/>
      <c r="AI2681"/>
      <c r="AJ2681"/>
      <c r="AK2681"/>
      <c r="AL2681"/>
      <c r="AM2681"/>
      <c r="AN2681"/>
      <c r="AO2681"/>
      <c r="AP2681"/>
      <c r="AQ2681"/>
      <c r="AR2681"/>
      <c r="AS2681"/>
      <c r="AT2681"/>
      <c r="AU2681"/>
      <c r="AV2681"/>
      <c r="AW2681"/>
      <c r="AX2681"/>
      <c r="AY2681"/>
      <c r="AZ2681"/>
      <c r="BA2681"/>
      <c r="BB2681"/>
      <c r="BC2681"/>
      <c r="BD2681"/>
      <c r="BE2681"/>
      <c r="BF2681"/>
      <c r="BG2681"/>
      <c r="BH2681"/>
      <c r="BI2681"/>
      <c r="BJ2681"/>
      <c r="BK2681"/>
      <c r="BL2681"/>
      <c r="BM2681"/>
      <c r="BN2681"/>
      <c r="BO2681"/>
    </row>
    <row r="2682" spans="1:67" ht="15" x14ac:dyDescent="0.25">
      <c r="A2682" s="245" t="s">
        <v>4831</v>
      </c>
      <c r="B2682" s="245" t="s">
        <v>4830</v>
      </c>
      <c r="C2682" s="245" t="s">
        <v>4829</v>
      </c>
      <c r="D2682" s="245" t="s">
        <v>4828</v>
      </c>
      <c r="E2682" s="246" t="s">
        <v>44</v>
      </c>
      <c r="F2682" s="245" t="s">
        <v>44</v>
      </c>
      <c r="G2682" s="245" t="s">
        <v>17932</v>
      </c>
      <c r="H2682" s="245" t="s">
        <v>17933</v>
      </c>
      <c r="I2682" s="245" t="s">
        <v>15</v>
      </c>
      <c r="J2682" s="245" t="s">
        <v>569</v>
      </c>
      <c r="K2682" s="246" t="s">
        <v>19967</v>
      </c>
      <c r="L2682" s="245" t="s">
        <v>568</v>
      </c>
      <c r="M2682"/>
      <c r="N2682"/>
      <c r="O2682"/>
      <c r="P2682"/>
      <c r="Q2682"/>
      <c r="R2682"/>
      <c r="S2682"/>
      <c r="T2682"/>
      <c r="U2682"/>
      <c r="V2682"/>
      <c r="W2682"/>
      <c r="X2682"/>
      <c r="Y2682"/>
      <c r="Z2682"/>
      <c r="AA2682"/>
      <c r="AB2682"/>
      <c r="AC2682"/>
      <c r="AD2682"/>
      <c r="AE2682"/>
      <c r="AF2682"/>
      <c r="AG2682"/>
      <c r="AH2682"/>
      <c r="AI2682"/>
      <c r="AJ2682"/>
      <c r="AK2682"/>
      <c r="AL2682"/>
      <c r="AM2682"/>
      <c r="AN2682"/>
      <c r="AO2682"/>
      <c r="AP2682"/>
      <c r="AQ2682"/>
      <c r="AR2682"/>
      <c r="AS2682"/>
      <c r="AT2682"/>
      <c r="AU2682"/>
      <c r="AV2682"/>
      <c r="AW2682"/>
      <c r="AX2682"/>
      <c r="AY2682"/>
      <c r="AZ2682"/>
      <c r="BA2682"/>
      <c r="BB2682"/>
      <c r="BC2682"/>
      <c r="BD2682"/>
      <c r="BE2682"/>
      <c r="BF2682"/>
      <c r="BG2682"/>
      <c r="BH2682"/>
      <c r="BI2682"/>
      <c r="BJ2682"/>
      <c r="BK2682"/>
      <c r="BL2682"/>
      <c r="BM2682"/>
      <c r="BN2682"/>
      <c r="BO2682"/>
    </row>
    <row r="2683" spans="1:67" ht="15" x14ac:dyDescent="0.25">
      <c r="A2683" s="245" t="s">
        <v>4831</v>
      </c>
      <c r="B2683" s="245" t="s">
        <v>4830</v>
      </c>
      <c r="C2683" s="245" t="s">
        <v>4829</v>
      </c>
      <c r="D2683" s="245" t="s">
        <v>4828</v>
      </c>
      <c r="E2683" s="246" t="s">
        <v>44</v>
      </c>
      <c r="F2683" s="245" t="s">
        <v>44</v>
      </c>
      <c r="G2683" s="245" t="s">
        <v>17935</v>
      </c>
      <c r="H2683" s="245" t="s">
        <v>17936</v>
      </c>
      <c r="I2683" s="245" t="s">
        <v>15</v>
      </c>
      <c r="J2683" s="245" t="s">
        <v>569</v>
      </c>
      <c r="K2683" s="246" t="s">
        <v>23970</v>
      </c>
      <c r="L2683" s="245" t="s">
        <v>568</v>
      </c>
      <c r="M2683"/>
      <c r="N2683"/>
      <c r="O2683"/>
      <c r="P2683"/>
      <c r="Q2683"/>
      <c r="R2683"/>
      <c r="S2683"/>
      <c r="T2683"/>
      <c r="U2683"/>
      <c r="V2683"/>
      <c r="W2683"/>
      <c r="X2683"/>
      <c r="Y2683"/>
      <c r="Z2683"/>
      <c r="AA2683"/>
      <c r="AB2683"/>
      <c r="AC2683"/>
      <c r="AD2683"/>
      <c r="AE2683"/>
      <c r="AF2683"/>
      <c r="AG2683"/>
      <c r="AH2683"/>
      <c r="AI2683"/>
      <c r="AJ2683"/>
      <c r="AK2683"/>
      <c r="AL2683"/>
      <c r="AM2683"/>
      <c r="AN2683"/>
      <c r="AO2683"/>
      <c r="AP2683"/>
      <c r="AQ2683"/>
      <c r="AR2683"/>
      <c r="AS2683"/>
      <c r="AT2683"/>
      <c r="AU2683"/>
      <c r="AV2683"/>
      <c r="AW2683"/>
      <c r="AX2683"/>
      <c r="AY2683"/>
      <c r="AZ2683"/>
      <c r="BA2683"/>
      <c r="BB2683"/>
      <c r="BC2683"/>
      <c r="BD2683"/>
      <c r="BE2683"/>
      <c r="BF2683"/>
      <c r="BG2683"/>
      <c r="BH2683"/>
      <c r="BI2683"/>
      <c r="BJ2683"/>
      <c r="BK2683"/>
      <c r="BL2683"/>
      <c r="BM2683"/>
      <c r="BN2683"/>
      <c r="BO2683"/>
    </row>
    <row r="2684" spans="1:67" ht="15" x14ac:dyDescent="0.25">
      <c r="A2684" s="245" t="s">
        <v>4831</v>
      </c>
      <c r="B2684" s="245" t="s">
        <v>4830</v>
      </c>
      <c r="C2684" s="245" t="s">
        <v>4829</v>
      </c>
      <c r="D2684" s="245" t="s">
        <v>4828</v>
      </c>
      <c r="E2684" s="246" t="s">
        <v>44</v>
      </c>
      <c r="F2684" s="245" t="s">
        <v>44</v>
      </c>
      <c r="G2684" s="245" t="s">
        <v>17938</v>
      </c>
      <c r="H2684" s="245" t="s">
        <v>17939</v>
      </c>
      <c r="I2684" s="245" t="s">
        <v>15</v>
      </c>
      <c r="J2684" s="245" t="s">
        <v>569</v>
      </c>
      <c r="K2684" s="246" t="s">
        <v>21704</v>
      </c>
      <c r="L2684" s="245" t="s">
        <v>568</v>
      </c>
      <c r="M2684"/>
      <c r="N2684"/>
      <c r="O2684"/>
      <c r="P2684"/>
      <c r="Q2684"/>
      <c r="R2684"/>
      <c r="S2684"/>
      <c r="T2684"/>
      <c r="U2684"/>
      <c r="V2684"/>
      <c r="W2684"/>
      <c r="X2684"/>
      <c r="Y2684"/>
      <c r="Z2684"/>
      <c r="AA2684"/>
      <c r="AB2684"/>
      <c r="AC2684"/>
      <c r="AD2684"/>
      <c r="AE2684"/>
      <c r="AF2684"/>
      <c r="AG2684"/>
      <c r="AH2684"/>
      <c r="AI2684"/>
      <c r="AJ2684"/>
      <c r="AK2684"/>
      <c r="AL2684"/>
      <c r="AM2684"/>
      <c r="AN2684"/>
      <c r="AO2684"/>
      <c r="AP2684"/>
      <c r="AQ2684"/>
      <c r="AR2684"/>
      <c r="AS2684"/>
      <c r="AT2684"/>
      <c r="AU2684"/>
      <c r="AV2684"/>
      <c r="AW2684"/>
      <c r="AX2684"/>
      <c r="AY2684"/>
      <c r="AZ2684"/>
      <c r="BA2684"/>
      <c r="BB2684"/>
      <c r="BC2684"/>
      <c r="BD2684"/>
      <c r="BE2684"/>
      <c r="BF2684"/>
      <c r="BG2684"/>
      <c r="BH2684"/>
      <c r="BI2684"/>
      <c r="BJ2684"/>
      <c r="BK2684"/>
      <c r="BL2684"/>
      <c r="BM2684"/>
      <c r="BN2684"/>
      <c r="BO2684"/>
    </row>
    <row r="2685" spans="1:67" ht="15" x14ac:dyDescent="0.25">
      <c r="A2685" s="245" t="s">
        <v>4831</v>
      </c>
      <c r="B2685" s="245" t="s">
        <v>4830</v>
      </c>
      <c r="C2685" s="245" t="s">
        <v>4829</v>
      </c>
      <c r="D2685" s="245" t="s">
        <v>4828</v>
      </c>
      <c r="E2685" s="246" t="s">
        <v>44</v>
      </c>
      <c r="F2685" s="245" t="s">
        <v>44</v>
      </c>
      <c r="G2685" s="245" t="s">
        <v>17940</v>
      </c>
      <c r="H2685" s="245" t="s">
        <v>17941</v>
      </c>
      <c r="I2685" s="245" t="s">
        <v>15</v>
      </c>
      <c r="J2685" s="245" t="s">
        <v>569</v>
      </c>
      <c r="K2685" s="246" t="s">
        <v>23971</v>
      </c>
      <c r="L2685" s="245" t="s">
        <v>568</v>
      </c>
      <c r="M2685"/>
      <c r="N2685"/>
      <c r="O2685"/>
      <c r="P2685"/>
      <c r="Q2685"/>
      <c r="R2685"/>
      <c r="S2685"/>
      <c r="T2685"/>
      <c r="U2685"/>
      <c r="V2685"/>
      <c r="W2685"/>
      <c r="X2685"/>
      <c r="Y2685"/>
      <c r="Z2685"/>
      <c r="AA2685"/>
      <c r="AB2685"/>
      <c r="AC2685"/>
      <c r="AD2685"/>
      <c r="AE2685"/>
      <c r="AF2685"/>
      <c r="AG2685"/>
      <c r="AH2685"/>
      <c r="AI2685"/>
      <c r="AJ2685"/>
      <c r="AK2685"/>
      <c r="AL2685"/>
      <c r="AM2685"/>
      <c r="AN2685"/>
      <c r="AO2685"/>
      <c r="AP2685"/>
      <c r="AQ2685"/>
      <c r="AR2685"/>
      <c r="AS2685"/>
      <c r="AT2685"/>
      <c r="AU2685"/>
      <c r="AV2685"/>
      <c r="AW2685"/>
      <c r="AX2685"/>
      <c r="AY2685"/>
      <c r="AZ2685"/>
      <c r="BA2685"/>
      <c r="BB2685"/>
      <c r="BC2685"/>
      <c r="BD2685"/>
      <c r="BE2685"/>
      <c r="BF2685"/>
      <c r="BG2685"/>
      <c r="BH2685"/>
      <c r="BI2685"/>
      <c r="BJ2685"/>
      <c r="BK2685"/>
      <c r="BL2685"/>
      <c r="BM2685"/>
      <c r="BN2685"/>
      <c r="BO2685"/>
    </row>
    <row r="2686" spans="1:67" ht="15" x14ac:dyDescent="0.25">
      <c r="A2686" s="245" t="s">
        <v>4831</v>
      </c>
      <c r="B2686" s="245" t="s">
        <v>4830</v>
      </c>
      <c r="C2686" s="245" t="s">
        <v>4829</v>
      </c>
      <c r="D2686" s="245" t="s">
        <v>4828</v>
      </c>
      <c r="E2686" s="246" t="s">
        <v>44</v>
      </c>
      <c r="F2686" s="245" t="s">
        <v>44</v>
      </c>
      <c r="G2686" s="245" t="s">
        <v>17943</v>
      </c>
      <c r="H2686" s="245" t="s">
        <v>17944</v>
      </c>
      <c r="I2686" s="245" t="s">
        <v>15</v>
      </c>
      <c r="J2686" s="245" t="s">
        <v>569</v>
      </c>
      <c r="K2686" s="246" t="s">
        <v>23972</v>
      </c>
      <c r="L2686" s="245" t="s">
        <v>568</v>
      </c>
      <c r="M2686"/>
      <c r="N2686"/>
      <c r="O2686"/>
      <c r="P2686"/>
      <c r="Q2686"/>
      <c r="R2686"/>
      <c r="S2686"/>
      <c r="T2686"/>
      <c r="U2686"/>
      <c r="V2686"/>
      <c r="W2686"/>
      <c r="X2686"/>
      <c r="Y2686"/>
      <c r="Z2686"/>
      <c r="AA2686"/>
      <c r="AB2686"/>
      <c r="AC2686"/>
      <c r="AD2686"/>
      <c r="AE2686"/>
      <c r="AF2686"/>
      <c r="AG2686"/>
      <c r="AH2686"/>
      <c r="AI2686"/>
      <c r="AJ2686"/>
      <c r="AK2686"/>
      <c r="AL2686"/>
      <c r="AM2686"/>
      <c r="AN2686"/>
      <c r="AO2686"/>
      <c r="AP2686"/>
      <c r="AQ2686"/>
      <c r="AR2686"/>
      <c r="AS2686"/>
      <c r="AT2686"/>
      <c r="AU2686"/>
      <c r="AV2686"/>
      <c r="AW2686"/>
      <c r="AX2686"/>
      <c r="AY2686"/>
      <c r="AZ2686"/>
      <c r="BA2686"/>
      <c r="BB2686"/>
      <c r="BC2686"/>
      <c r="BD2686"/>
      <c r="BE2686"/>
      <c r="BF2686"/>
      <c r="BG2686"/>
      <c r="BH2686"/>
      <c r="BI2686"/>
      <c r="BJ2686"/>
      <c r="BK2686"/>
      <c r="BL2686"/>
      <c r="BM2686"/>
      <c r="BN2686"/>
      <c r="BO2686"/>
    </row>
    <row r="2687" spans="1:67" ht="15" x14ac:dyDescent="0.25">
      <c r="A2687" s="245" t="s">
        <v>4831</v>
      </c>
      <c r="B2687" s="245" t="s">
        <v>4830</v>
      </c>
      <c r="C2687" s="245" t="s">
        <v>4829</v>
      </c>
      <c r="D2687" s="245" t="s">
        <v>4828</v>
      </c>
      <c r="E2687" s="246" t="s">
        <v>44</v>
      </c>
      <c r="F2687" s="245" t="s">
        <v>44</v>
      </c>
      <c r="G2687" s="245" t="s">
        <v>17945</v>
      </c>
      <c r="H2687" s="245" t="s">
        <v>17946</v>
      </c>
      <c r="I2687" s="245" t="s">
        <v>15</v>
      </c>
      <c r="J2687" s="245" t="s">
        <v>569</v>
      </c>
      <c r="K2687" s="246" t="s">
        <v>19867</v>
      </c>
      <c r="L2687" s="245" t="s">
        <v>568</v>
      </c>
      <c r="M2687"/>
      <c r="N2687"/>
      <c r="O2687"/>
      <c r="P2687"/>
      <c r="Q2687"/>
      <c r="R2687"/>
      <c r="S2687"/>
      <c r="T2687"/>
      <c r="U2687"/>
      <c r="V2687"/>
      <c r="W2687"/>
      <c r="X2687"/>
      <c r="Y2687"/>
      <c r="Z2687"/>
      <c r="AA2687"/>
      <c r="AB2687"/>
      <c r="AC2687"/>
      <c r="AD2687"/>
      <c r="AE2687"/>
      <c r="AF2687"/>
      <c r="AG2687"/>
      <c r="AH2687"/>
      <c r="AI2687"/>
      <c r="AJ2687"/>
      <c r="AK2687"/>
      <c r="AL2687"/>
      <c r="AM2687"/>
      <c r="AN2687"/>
      <c r="AO2687"/>
      <c r="AP2687"/>
      <c r="AQ2687"/>
      <c r="AR2687"/>
      <c r="AS2687"/>
      <c r="AT2687"/>
      <c r="AU2687"/>
      <c r="AV2687"/>
      <c r="AW2687"/>
      <c r="AX2687"/>
      <c r="AY2687"/>
      <c r="AZ2687"/>
      <c r="BA2687"/>
      <c r="BB2687"/>
      <c r="BC2687"/>
      <c r="BD2687"/>
      <c r="BE2687"/>
      <c r="BF2687"/>
      <c r="BG2687"/>
      <c r="BH2687"/>
      <c r="BI2687"/>
      <c r="BJ2687"/>
      <c r="BK2687"/>
      <c r="BL2687"/>
      <c r="BM2687"/>
      <c r="BN2687"/>
      <c r="BO2687"/>
    </row>
    <row r="2688" spans="1:67" ht="15" x14ac:dyDescent="0.25">
      <c r="A2688" s="245" t="s">
        <v>4831</v>
      </c>
      <c r="B2688" s="245" t="s">
        <v>4830</v>
      </c>
      <c r="C2688" s="245" t="s">
        <v>4829</v>
      </c>
      <c r="D2688" s="245" t="s">
        <v>4828</v>
      </c>
      <c r="E2688" s="246" t="s">
        <v>44</v>
      </c>
      <c r="F2688" s="245" t="s">
        <v>44</v>
      </c>
      <c r="G2688" s="245" t="s">
        <v>17947</v>
      </c>
      <c r="H2688" s="245" t="s">
        <v>17948</v>
      </c>
      <c r="I2688" s="245" t="s">
        <v>15</v>
      </c>
      <c r="J2688" s="245" t="s">
        <v>569</v>
      </c>
      <c r="K2688" s="246" t="s">
        <v>8963</v>
      </c>
      <c r="L2688" s="245" t="s">
        <v>568</v>
      </c>
      <c r="M2688"/>
      <c r="N2688"/>
      <c r="O2688"/>
      <c r="P2688"/>
      <c r="Q2688"/>
      <c r="R2688"/>
      <c r="S2688"/>
      <c r="T2688"/>
      <c r="U2688"/>
      <c r="V2688"/>
      <c r="W2688"/>
      <c r="X2688"/>
      <c r="Y2688"/>
      <c r="Z2688"/>
      <c r="AA2688"/>
      <c r="AB2688"/>
      <c r="AC2688"/>
      <c r="AD2688"/>
      <c r="AE2688"/>
      <c r="AF2688"/>
      <c r="AG2688"/>
      <c r="AH2688"/>
      <c r="AI2688"/>
      <c r="AJ2688"/>
      <c r="AK2688"/>
      <c r="AL2688"/>
      <c r="AM2688"/>
      <c r="AN2688"/>
      <c r="AO2688"/>
      <c r="AP2688"/>
      <c r="AQ2688"/>
      <c r="AR2688"/>
      <c r="AS2688"/>
      <c r="AT2688"/>
      <c r="AU2688"/>
      <c r="AV2688"/>
      <c r="AW2688"/>
      <c r="AX2688"/>
      <c r="AY2688"/>
      <c r="AZ2688"/>
      <c r="BA2688"/>
      <c r="BB2688"/>
      <c r="BC2688"/>
      <c r="BD2688"/>
      <c r="BE2688"/>
      <c r="BF2688"/>
      <c r="BG2688"/>
      <c r="BH2688"/>
      <c r="BI2688"/>
      <c r="BJ2688"/>
      <c r="BK2688"/>
      <c r="BL2688"/>
      <c r="BM2688"/>
      <c r="BN2688"/>
      <c r="BO2688"/>
    </row>
    <row r="2689" spans="1:67" ht="15" x14ac:dyDescent="0.25">
      <c r="A2689" s="245" t="s">
        <v>4831</v>
      </c>
      <c r="B2689" s="245" t="s">
        <v>4830</v>
      </c>
      <c r="C2689" s="245" t="s">
        <v>4829</v>
      </c>
      <c r="D2689" s="245" t="s">
        <v>4828</v>
      </c>
      <c r="E2689" s="246" t="s">
        <v>44</v>
      </c>
      <c r="F2689" s="245" t="s">
        <v>44</v>
      </c>
      <c r="G2689" s="245" t="s">
        <v>17950</v>
      </c>
      <c r="H2689" s="245" t="s">
        <v>17951</v>
      </c>
      <c r="I2689" s="245" t="s">
        <v>12</v>
      </c>
      <c r="J2689" s="245" t="s">
        <v>569</v>
      </c>
      <c r="K2689" s="246" t="s">
        <v>23973</v>
      </c>
      <c r="L2689" s="245" t="s">
        <v>568</v>
      </c>
      <c r="M2689"/>
      <c r="N2689"/>
      <c r="O2689"/>
      <c r="P2689"/>
      <c r="Q2689"/>
      <c r="R2689"/>
      <c r="S2689"/>
      <c r="T2689"/>
      <c r="U2689"/>
      <c r="V2689"/>
      <c r="W2689"/>
      <c r="X2689"/>
      <c r="Y2689"/>
      <c r="Z2689"/>
      <c r="AA2689"/>
      <c r="AB2689"/>
      <c r="AC2689"/>
      <c r="AD2689"/>
      <c r="AE2689"/>
      <c r="AF2689"/>
      <c r="AG2689"/>
      <c r="AH2689"/>
      <c r="AI2689"/>
      <c r="AJ2689"/>
      <c r="AK2689"/>
      <c r="AL2689"/>
      <c r="AM2689"/>
      <c r="AN2689"/>
      <c r="AO2689"/>
      <c r="AP2689"/>
      <c r="AQ2689"/>
      <c r="AR2689"/>
      <c r="AS2689"/>
      <c r="AT2689"/>
      <c r="AU2689"/>
      <c r="AV2689"/>
      <c r="AW2689"/>
      <c r="AX2689"/>
      <c r="AY2689"/>
      <c r="AZ2689"/>
      <c r="BA2689"/>
      <c r="BB2689"/>
      <c r="BC2689"/>
      <c r="BD2689"/>
      <c r="BE2689"/>
      <c r="BF2689"/>
      <c r="BG2689"/>
      <c r="BH2689"/>
      <c r="BI2689"/>
      <c r="BJ2689"/>
      <c r="BK2689"/>
      <c r="BL2689"/>
      <c r="BM2689"/>
      <c r="BN2689"/>
      <c r="BO2689"/>
    </row>
    <row r="2690" spans="1:67" ht="15" x14ac:dyDescent="0.25">
      <c r="A2690" s="245" t="s">
        <v>4831</v>
      </c>
      <c r="B2690" s="245" t="s">
        <v>4830</v>
      </c>
      <c r="C2690" s="245" t="s">
        <v>4829</v>
      </c>
      <c r="D2690" s="245" t="s">
        <v>4828</v>
      </c>
      <c r="E2690" s="246" t="s">
        <v>44</v>
      </c>
      <c r="F2690" s="245" t="s">
        <v>44</v>
      </c>
      <c r="G2690" s="245" t="s">
        <v>17953</v>
      </c>
      <c r="H2690" s="245" t="s">
        <v>17954</v>
      </c>
      <c r="I2690" s="245" t="s">
        <v>12</v>
      </c>
      <c r="J2690" s="245" t="s">
        <v>569</v>
      </c>
      <c r="K2690" s="246" t="s">
        <v>23974</v>
      </c>
      <c r="L2690" s="245" t="s">
        <v>568</v>
      </c>
      <c r="M2690"/>
      <c r="N2690"/>
      <c r="O2690"/>
      <c r="P2690"/>
      <c r="Q2690"/>
      <c r="R2690"/>
      <c r="S2690"/>
      <c r="T2690"/>
      <c r="U2690"/>
      <c r="V2690"/>
      <c r="W2690"/>
      <c r="X2690"/>
      <c r="Y2690"/>
      <c r="Z2690"/>
      <c r="AA2690"/>
      <c r="AB2690"/>
      <c r="AC2690"/>
      <c r="AD2690"/>
      <c r="AE2690"/>
      <c r="AF2690"/>
      <c r="AG2690"/>
      <c r="AH2690"/>
      <c r="AI2690"/>
      <c r="AJ2690"/>
      <c r="AK2690"/>
      <c r="AL2690"/>
      <c r="AM2690"/>
      <c r="AN2690"/>
      <c r="AO2690"/>
      <c r="AP2690"/>
      <c r="AQ2690"/>
      <c r="AR2690"/>
      <c r="AS2690"/>
      <c r="AT2690"/>
      <c r="AU2690"/>
      <c r="AV2690"/>
      <c r="AW2690"/>
      <c r="AX2690"/>
      <c r="AY2690"/>
      <c r="AZ2690"/>
      <c r="BA2690"/>
      <c r="BB2690"/>
      <c r="BC2690"/>
      <c r="BD2690"/>
      <c r="BE2690"/>
      <c r="BF2690"/>
      <c r="BG2690"/>
      <c r="BH2690"/>
      <c r="BI2690"/>
      <c r="BJ2690"/>
      <c r="BK2690"/>
      <c r="BL2690"/>
      <c r="BM2690"/>
      <c r="BN2690"/>
      <c r="BO2690"/>
    </row>
    <row r="2691" spans="1:67" ht="15" x14ac:dyDescent="0.25">
      <c r="A2691" s="245" t="s">
        <v>4831</v>
      </c>
      <c r="B2691" s="245" t="s">
        <v>4830</v>
      </c>
      <c r="C2691" s="245" t="s">
        <v>4829</v>
      </c>
      <c r="D2691" s="245" t="s">
        <v>4828</v>
      </c>
      <c r="E2691" s="246" t="s">
        <v>44</v>
      </c>
      <c r="F2691" s="245" t="s">
        <v>44</v>
      </c>
      <c r="G2691" s="245" t="s">
        <v>17956</v>
      </c>
      <c r="H2691" s="245" t="s">
        <v>17957</v>
      </c>
      <c r="I2691" s="245" t="s">
        <v>12</v>
      </c>
      <c r="J2691" s="245" t="s">
        <v>569</v>
      </c>
      <c r="K2691" s="246" t="s">
        <v>23975</v>
      </c>
      <c r="L2691" s="245" t="s">
        <v>568</v>
      </c>
      <c r="M2691"/>
      <c r="N2691"/>
      <c r="O2691"/>
      <c r="P2691"/>
      <c r="Q2691"/>
      <c r="R2691"/>
      <c r="S2691"/>
      <c r="T2691"/>
      <c r="U2691"/>
      <c r="V2691"/>
      <c r="W2691"/>
      <c r="X2691"/>
      <c r="Y2691"/>
      <c r="Z2691"/>
      <c r="AA2691"/>
      <c r="AB2691"/>
      <c r="AC2691"/>
      <c r="AD2691"/>
      <c r="AE2691"/>
      <c r="AF2691"/>
      <c r="AG2691"/>
      <c r="AH2691"/>
      <c r="AI2691"/>
      <c r="AJ2691"/>
      <c r="AK2691"/>
      <c r="AL2691"/>
      <c r="AM2691"/>
      <c r="AN2691"/>
      <c r="AO2691"/>
      <c r="AP2691"/>
      <c r="AQ2691"/>
      <c r="AR2691"/>
      <c r="AS2691"/>
      <c r="AT2691"/>
      <c r="AU2691"/>
      <c r="AV2691"/>
      <c r="AW2691"/>
      <c r="AX2691"/>
      <c r="AY2691"/>
      <c r="AZ2691"/>
      <c r="BA2691"/>
      <c r="BB2691"/>
      <c r="BC2691"/>
      <c r="BD2691"/>
      <c r="BE2691"/>
      <c r="BF2691"/>
      <c r="BG2691"/>
      <c r="BH2691"/>
      <c r="BI2691"/>
      <c r="BJ2691"/>
      <c r="BK2691"/>
      <c r="BL2691"/>
      <c r="BM2691"/>
      <c r="BN2691"/>
      <c r="BO2691"/>
    </row>
    <row r="2692" spans="1:67" ht="15" x14ac:dyDescent="0.25">
      <c r="A2692" s="245" t="s">
        <v>4831</v>
      </c>
      <c r="B2692" s="245" t="s">
        <v>4830</v>
      </c>
      <c r="C2692" s="245" t="s">
        <v>4829</v>
      </c>
      <c r="D2692" s="245" t="s">
        <v>4828</v>
      </c>
      <c r="E2692" s="246" t="s">
        <v>44</v>
      </c>
      <c r="F2692" s="245" t="s">
        <v>44</v>
      </c>
      <c r="G2692" s="245" t="s">
        <v>17959</v>
      </c>
      <c r="H2692" s="245" t="s">
        <v>17960</v>
      </c>
      <c r="I2692" s="245" t="s">
        <v>12</v>
      </c>
      <c r="J2692" s="245" t="s">
        <v>569</v>
      </c>
      <c r="K2692" s="246" t="s">
        <v>23976</v>
      </c>
      <c r="L2692" s="245" t="s">
        <v>568</v>
      </c>
      <c r="M2692"/>
      <c r="N2692"/>
      <c r="O2692"/>
      <c r="P2692"/>
      <c r="Q2692"/>
      <c r="R2692"/>
      <c r="S2692"/>
      <c r="T2692"/>
      <c r="U2692"/>
      <c r="V2692"/>
      <c r="W2692"/>
      <c r="X2692"/>
      <c r="Y2692"/>
      <c r="Z2692"/>
      <c r="AA2692"/>
      <c r="AB2692"/>
      <c r="AC2692"/>
      <c r="AD2692"/>
      <c r="AE2692"/>
      <c r="AF2692"/>
      <c r="AG2692"/>
      <c r="AH2692"/>
      <c r="AI2692"/>
      <c r="AJ2692"/>
      <c r="AK2692"/>
      <c r="AL2692"/>
      <c r="AM2692"/>
      <c r="AN2692"/>
      <c r="AO2692"/>
      <c r="AP2692"/>
      <c r="AQ2692"/>
      <c r="AR2692"/>
      <c r="AS2692"/>
      <c r="AT2692"/>
      <c r="AU2692"/>
      <c r="AV2692"/>
      <c r="AW2692"/>
      <c r="AX2692"/>
      <c r="AY2692"/>
      <c r="AZ2692"/>
      <c r="BA2692"/>
      <c r="BB2692"/>
      <c r="BC2692"/>
      <c r="BD2692"/>
      <c r="BE2692"/>
      <c r="BF2692"/>
      <c r="BG2692"/>
      <c r="BH2692"/>
      <c r="BI2692"/>
      <c r="BJ2692"/>
      <c r="BK2692"/>
      <c r="BL2692"/>
      <c r="BM2692"/>
      <c r="BN2692"/>
      <c r="BO2692"/>
    </row>
    <row r="2693" spans="1:67" ht="15" x14ac:dyDescent="0.25">
      <c r="A2693" s="245" t="s">
        <v>4831</v>
      </c>
      <c r="B2693" s="245" t="s">
        <v>4830</v>
      </c>
      <c r="C2693" s="245" t="s">
        <v>4829</v>
      </c>
      <c r="D2693" s="245" t="s">
        <v>4828</v>
      </c>
      <c r="E2693" s="246" t="s">
        <v>44</v>
      </c>
      <c r="F2693" s="245" t="s">
        <v>44</v>
      </c>
      <c r="G2693" s="245" t="s">
        <v>17962</v>
      </c>
      <c r="H2693" s="245" t="s">
        <v>17963</v>
      </c>
      <c r="I2693" s="245" t="s">
        <v>12</v>
      </c>
      <c r="J2693" s="245" t="s">
        <v>569</v>
      </c>
      <c r="K2693" s="246" t="s">
        <v>23977</v>
      </c>
      <c r="L2693" s="245" t="s">
        <v>568</v>
      </c>
      <c r="M2693"/>
      <c r="N2693"/>
      <c r="O2693"/>
      <c r="P2693"/>
      <c r="Q2693"/>
      <c r="R2693"/>
      <c r="S2693"/>
      <c r="T2693"/>
      <c r="U2693"/>
      <c r="V2693"/>
      <c r="W2693"/>
      <c r="X2693"/>
      <c r="Y2693"/>
      <c r="Z2693"/>
      <c r="AA2693"/>
      <c r="AB2693"/>
      <c r="AC2693"/>
      <c r="AD2693"/>
      <c r="AE2693"/>
      <c r="AF2693"/>
      <c r="AG2693"/>
      <c r="AH2693"/>
      <c r="AI2693"/>
      <c r="AJ2693"/>
      <c r="AK2693"/>
      <c r="AL2693"/>
      <c r="AM2693"/>
      <c r="AN2693"/>
      <c r="AO2693"/>
      <c r="AP2693"/>
      <c r="AQ2693"/>
      <c r="AR2693"/>
      <c r="AS2693"/>
      <c r="AT2693"/>
      <c r="AU2693"/>
      <c r="AV2693"/>
      <c r="AW2693"/>
      <c r="AX2693"/>
      <c r="AY2693"/>
      <c r="AZ2693"/>
      <c r="BA2693"/>
      <c r="BB2693"/>
      <c r="BC2693"/>
      <c r="BD2693"/>
      <c r="BE2693"/>
      <c r="BF2693"/>
      <c r="BG2693"/>
      <c r="BH2693"/>
      <c r="BI2693"/>
      <c r="BJ2693"/>
      <c r="BK2693"/>
      <c r="BL2693"/>
      <c r="BM2693"/>
      <c r="BN2693"/>
      <c r="BO2693"/>
    </row>
    <row r="2694" spans="1:67" ht="15" x14ac:dyDescent="0.25">
      <c r="A2694" s="245" t="s">
        <v>4831</v>
      </c>
      <c r="B2694" s="245" t="s">
        <v>4830</v>
      </c>
      <c r="C2694" s="245" t="s">
        <v>4829</v>
      </c>
      <c r="D2694" s="245" t="s">
        <v>4828</v>
      </c>
      <c r="E2694" s="246" t="s">
        <v>44</v>
      </c>
      <c r="F2694" s="245" t="s">
        <v>44</v>
      </c>
      <c r="G2694" s="245" t="s">
        <v>17965</v>
      </c>
      <c r="H2694" s="245" t="s">
        <v>17966</v>
      </c>
      <c r="I2694" s="245" t="s">
        <v>12</v>
      </c>
      <c r="J2694" s="245" t="s">
        <v>569</v>
      </c>
      <c r="K2694" s="246" t="s">
        <v>23978</v>
      </c>
      <c r="L2694" s="245" t="s">
        <v>568</v>
      </c>
      <c r="M2694"/>
      <c r="N2694"/>
      <c r="O2694"/>
      <c r="P2694"/>
      <c r="Q2694"/>
      <c r="R2694"/>
      <c r="S2694"/>
      <c r="T2694"/>
      <c r="U2694"/>
      <c r="V2694"/>
      <c r="W2694"/>
      <c r="X2694"/>
      <c r="Y2694"/>
      <c r="Z2694"/>
      <c r="AA2694"/>
      <c r="AB2694"/>
      <c r="AC2694"/>
      <c r="AD2694"/>
      <c r="AE2694"/>
      <c r="AF2694"/>
      <c r="AG2694"/>
      <c r="AH2694"/>
      <c r="AI2694"/>
      <c r="AJ2694"/>
      <c r="AK2694"/>
      <c r="AL2694"/>
      <c r="AM2694"/>
      <c r="AN2694"/>
      <c r="AO2694"/>
      <c r="AP2694"/>
      <c r="AQ2694"/>
      <c r="AR2694"/>
      <c r="AS2694"/>
      <c r="AT2694"/>
      <c r="AU2694"/>
      <c r="AV2694"/>
      <c r="AW2694"/>
      <c r="AX2694"/>
      <c r="AY2694"/>
      <c r="AZ2694"/>
      <c r="BA2694"/>
      <c r="BB2694"/>
      <c r="BC2694"/>
      <c r="BD2694"/>
      <c r="BE2694"/>
      <c r="BF2694"/>
      <c r="BG2694"/>
      <c r="BH2694"/>
      <c r="BI2694"/>
      <c r="BJ2694"/>
      <c r="BK2694"/>
      <c r="BL2694"/>
      <c r="BM2694"/>
      <c r="BN2694"/>
      <c r="BO2694"/>
    </row>
    <row r="2695" spans="1:67" ht="15" x14ac:dyDescent="0.25">
      <c r="A2695" s="245" t="s">
        <v>4831</v>
      </c>
      <c r="B2695" s="245" t="s">
        <v>4830</v>
      </c>
      <c r="C2695" s="245" t="s">
        <v>4829</v>
      </c>
      <c r="D2695" s="245" t="s">
        <v>4828</v>
      </c>
      <c r="E2695" s="246" t="s">
        <v>44</v>
      </c>
      <c r="F2695" s="245" t="s">
        <v>44</v>
      </c>
      <c r="G2695" s="245" t="s">
        <v>17968</v>
      </c>
      <c r="H2695" s="245" t="s">
        <v>17969</v>
      </c>
      <c r="I2695" s="245" t="s">
        <v>12</v>
      </c>
      <c r="J2695" s="245" t="s">
        <v>569</v>
      </c>
      <c r="K2695" s="246" t="s">
        <v>23979</v>
      </c>
      <c r="L2695" s="245" t="s">
        <v>568</v>
      </c>
      <c r="M2695"/>
      <c r="N2695"/>
      <c r="O2695"/>
      <c r="P2695"/>
      <c r="Q2695"/>
      <c r="R2695"/>
      <c r="S2695"/>
      <c r="T2695"/>
      <c r="U2695"/>
      <c r="V2695"/>
      <c r="W2695"/>
      <c r="X2695"/>
      <c r="Y2695"/>
      <c r="Z2695"/>
      <c r="AA2695"/>
      <c r="AB2695"/>
      <c r="AC2695"/>
      <c r="AD2695"/>
      <c r="AE2695"/>
      <c r="AF2695"/>
      <c r="AG2695"/>
      <c r="AH2695"/>
      <c r="AI2695"/>
      <c r="AJ2695"/>
      <c r="AK2695"/>
      <c r="AL2695"/>
      <c r="AM2695"/>
      <c r="AN2695"/>
      <c r="AO2695"/>
      <c r="AP2695"/>
      <c r="AQ2695"/>
      <c r="AR2695"/>
      <c r="AS2695"/>
      <c r="AT2695"/>
      <c r="AU2695"/>
      <c r="AV2695"/>
      <c r="AW2695"/>
      <c r="AX2695"/>
      <c r="AY2695"/>
      <c r="AZ2695"/>
      <c r="BA2695"/>
      <c r="BB2695"/>
      <c r="BC2695"/>
      <c r="BD2695"/>
      <c r="BE2695"/>
      <c r="BF2695"/>
      <c r="BG2695"/>
      <c r="BH2695"/>
      <c r="BI2695"/>
      <c r="BJ2695"/>
      <c r="BK2695"/>
      <c r="BL2695"/>
      <c r="BM2695"/>
      <c r="BN2695"/>
      <c r="BO2695"/>
    </row>
    <row r="2696" spans="1:67" ht="15" x14ac:dyDescent="0.25">
      <c r="A2696" s="245" t="s">
        <v>4831</v>
      </c>
      <c r="B2696" s="245" t="s">
        <v>4830</v>
      </c>
      <c r="C2696" s="245" t="s">
        <v>4829</v>
      </c>
      <c r="D2696" s="245" t="s">
        <v>4828</v>
      </c>
      <c r="E2696" s="246" t="s">
        <v>44</v>
      </c>
      <c r="F2696" s="245" t="s">
        <v>44</v>
      </c>
      <c r="G2696" s="245" t="s">
        <v>17971</v>
      </c>
      <c r="H2696" s="245" t="s">
        <v>17972</v>
      </c>
      <c r="I2696" s="245" t="s">
        <v>12</v>
      </c>
      <c r="J2696" s="245" t="s">
        <v>569</v>
      </c>
      <c r="K2696" s="246" t="s">
        <v>23980</v>
      </c>
      <c r="L2696" s="245" t="s">
        <v>568</v>
      </c>
      <c r="M2696"/>
      <c r="N2696"/>
      <c r="O2696"/>
      <c r="P2696"/>
      <c r="Q2696"/>
      <c r="R2696"/>
      <c r="S2696"/>
      <c r="T2696"/>
      <c r="U2696"/>
      <c r="V2696"/>
      <c r="W2696"/>
      <c r="X2696"/>
      <c r="Y2696"/>
      <c r="Z2696"/>
      <c r="AA2696"/>
      <c r="AB2696"/>
      <c r="AC2696"/>
      <c r="AD2696"/>
      <c r="AE2696"/>
      <c r="AF2696"/>
      <c r="AG2696"/>
      <c r="AH2696"/>
      <c r="AI2696"/>
      <c r="AJ2696"/>
      <c r="AK2696"/>
      <c r="AL2696"/>
      <c r="AM2696"/>
      <c r="AN2696"/>
      <c r="AO2696"/>
      <c r="AP2696"/>
      <c r="AQ2696"/>
      <c r="AR2696"/>
      <c r="AS2696"/>
      <c r="AT2696"/>
      <c r="AU2696"/>
      <c r="AV2696"/>
      <c r="AW2696"/>
      <c r="AX2696"/>
      <c r="AY2696"/>
      <c r="AZ2696"/>
      <c r="BA2696"/>
      <c r="BB2696"/>
      <c r="BC2696"/>
      <c r="BD2696"/>
      <c r="BE2696"/>
      <c r="BF2696"/>
      <c r="BG2696"/>
      <c r="BH2696"/>
      <c r="BI2696"/>
      <c r="BJ2696"/>
      <c r="BK2696"/>
      <c r="BL2696"/>
      <c r="BM2696"/>
      <c r="BN2696"/>
      <c r="BO2696"/>
    </row>
    <row r="2697" spans="1:67" ht="15" x14ac:dyDescent="0.25">
      <c r="A2697" s="245" t="s">
        <v>4777</v>
      </c>
      <c r="B2697" s="245" t="s">
        <v>4776</v>
      </c>
      <c r="C2697" s="245" t="s">
        <v>4821</v>
      </c>
      <c r="D2697" s="245" t="s">
        <v>4820</v>
      </c>
      <c r="E2697" s="246" t="s">
        <v>44</v>
      </c>
      <c r="F2697" s="245" t="s">
        <v>44</v>
      </c>
      <c r="G2697" s="245" t="s">
        <v>4825</v>
      </c>
      <c r="H2697" s="245" t="s">
        <v>4824</v>
      </c>
      <c r="I2697" s="245" t="s">
        <v>11</v>
      </c>
      <c r="J2697" s="245" t="s">
        <v>59</v>
      </c>
      <c r="K2697" s="246" t="s">
        <v>9150</v>
      </c>
      <c r="L2697" s="245" t="s">
        <v>568</v>
      </c>
      <c r="M2697"/>
      <c r="N2697"/>
      <c r="O2697"/>
      <c r="P2697"/>
      <c r="Q2697"/>
      <c r="R2697"/>
      <c r="S2697"/>
      <c r="T2697"/>
      <c r="U2697"/>
      <c r="V2697"/>
      <c r="W2697"/>
      <c r="X2697"/>
      <c r="Y2697"/>
      <c r="Z2697"/>
      <c r="AA2697"/>
      <c r="AB2697"/>
      <c r="AC2697"/>
      <c r="AD2697"/>
      <c r="AE2697"/>
      <c r="AF2697"/>
      <c r="AG2697"/>
      <c r="AH2697"/>
      <c r="AI2697"/>
      <c r="AJ2697"/>
      <c r="AK2697"/>
      <c r="AL2697"/>
      <c r="AM2697"/>
      <c r="AN2697"/>
      <c r="AO2697"/>
      <c r="AP2697"/>
      <c r="AQ2697"/>
      <c r="AR2697"/>
      <c r="AS2697"/>
      <c r="AT2697"/>
      <c r="AU2697"/>
      <c r="AV2697"/>
      <c r="AW2697"/>
      <c r="AX2697"/>
      <c r="AY2697"/>
      <c r="AZ2697"/>
      <c r="BA2697"/>
      <c r="BB2697"/>
      <c r="BC2697"/>
      <c r="BD2697"/>
      <c r="BE2697"/>
      <c r="BF2697"/>
      <c r="BG2697"/>
      <c r="BH2697"/>
      <c r="BI2697"/>
      <c r="BJ2697"/>
      <c r="BK2697"/>
      <c r="BL2697"/>
      <c r="BM2697"/>
      <c r="BN2697"/>
      <c r="BO2697"/>
    </row>
    <row r="2698" spans="1:67" ht="15" x14ac:dyDescent="0.25">
      <c r="A2698" s="245" t="s">
        <v>4777</v>
      </c>
      <c r="B2698" s="245" t="s">
        <v>4776</v>
      </c>
      <c r="C2698" s="245" t="s">
        <v>4821</v>
      </c>
      <c r="D2698" s="245" t="s">
        <v>4820</v>
      </c>
      <c r="E2698" s="246" t="s">
        <v>44</v>
      </c>
      <c r="F2698" s="245" t="s">
        <v>44</v>
      </c>
      <c r="G2698" s="245" t="s">
        <v>4823</v>
      </c>
      <c r="H2698" s="245" t="s">
        <v>4822</v>
      </c>
      <c r="I2698" s="245" t="s">
        <v>11</v>
      </c>
      <c r="J2698" s="245" t="s">
        <v>59</v>
      </c>
      <c r="K2698" s="246" t="s">
        <v>23981</v>
      </c>
      <c r="L2698" s="245" t="s">
        <v>568</v>
      </c>
      <c r="M2698"/>
      <c r="N2698"/>
      <c r="O2698"/>
      <c r="P2698"/>
      <c r="Q2698"/>
      <c r="R2698"/>
      <c r="S2698"/>
      <c r="T2698"/>
      <c r="U2698"/>
      <c r="V2698"/>
      <c r="W2698"/>
      <c r="X2698"/>
      <c r="Y2698"/>
      <c r="Z2698"/>
      <c r="AA2698"/>
      <c r="AB2698"/>
      <c r="AC2698"/>
      <c r="AD2698"/>
      <c r="AE2698"/>
      <c r="AF2698"/>
      <c r="AG2698"/>
      <c r="AH2698"/>
      <c r="AI2698"/>
      <c r="AJ2698"/>
      <c r="AK2698"/>
      <c r="AL2698"/>
      <c r="AM2698"/>
      <c r="AN2698"/>
      <c r="AO2698"/>
      <c r="AP2698"/>
      <c r="AQ2698"/>
      <c r="AR2698"/>
      <c r="AS2698"/>
      <c r="AT2698"/>
      <c r="AU2698"/>
      <c r="AV2698"/>
      <c r="AW2698"/>
      <c r="AX2698"/>
      <c r="AY2698"/>
      <c r="AZ2698"/>
      <c r="BA2698"/>
      <c r="BB2698"/>
      <c r="BC2698"/>
      <c r="BD2698"/>
      <c r="BE2698"/>
      <c r="BF2698"/>
      <c r="BG2698"/>
      <c r="BH2698"/>
      <c r="BI2698"/>
      <c r="BJ2698"/>
      <c r="BK2698"/>
      <c r="BL2698"/>
      <c r="BM2698"/>
      <c r="BN2698"/>
      <c r="BO2698"/>
    </row>
    <row r="2699" spans="1:67" ht="15" x14ac:dyDescent="0.25">
      <c r="A2699" s="245" t="s">
        <v>4777</v>
      </c>
      <c r="B2699" s="245" t="s">
        <v>4776</v>
      </c>
      <c r="C2699" s="245" t="s">
        <v>4821</v>
      </c>
      <c r="D2699" s="245" t="s">
        <v>4820</v>
      </c>
      <c r="E2699" s="246" t="s">
        <v>44</v>
      </c>
      <c r="F2699" s="245" t="s">
        <v>44</v>
      </c>
      <c r="G2699" s="245" t="s">
        <v>4819</v>
      </c>
      <c r="H2699" s="245" t="s">
        <v>4818</v>
      </c>
      <c r="I2699" s="245" t="s">
        <v>11</v>
      </c>
      <c r="J2699" s="245" t="s">
        <v>59</v>
      </c>
      <c r="K2699" s="246" t="s">
        <v>15100</v>
      </c>
      <c r="L2699" s="245" t="s">
        <v>568</v>
      </c>
      <c r="M2699"/>
      <c r="N2699"/>
      <c r="O2699"/>
      <c r="P2699"/>
      <c r="Q2699"/>
      <c r="R2699"/>
      <c r="S2699"/>
      <c r="T2699"/>
      <c r="U2699"/>
      <c r="V2699"/>
      <c r="W2699"/>
      <c r="X2699"/>
      <c r="Y2699"/>
      <c r="Z2699"/>
      <c r="AA2699"/>
      <c r="AB2699"/>
      <c r="AC2699"/>
      <c r="AD2699"/>
      <c r="AE2699"/>
      <c r="AF2699"/>
      <c r="AG2699"/>
      <c r="AH2699"/>
      <c r="AI2699"/>
      <c r="AJ2699"/>
      <c r="AK2699"/>
      <c r="AL2699"/>
      <c r="AM2699"/>
      <c r="AN2699"/>
      <c r="AO2699"/>
      <c r="AP2699"/>
      <c r="AQ2699"/>
      <c r="AR2699"/>
      <c r="AS2699"/>
      <c r="AT2699"/>
      <c r="AU2699"/>
      <c r="AV2699"/>
      <c r="AW2699"/>
      <c r="AX2699"/>
      <c r="AY2699"/>
      <c r="AZ2699"/>
      <c r="BA2699"/>
      <c r="BB2699"/>
      <c r="BC2699"/>
      <c r="BD2699"/>
      <c r="BE2699"/>
      <c r="BF2699"/>
      <c r="BG2699"/>
      <c r="BH2699"/>
      <c r="BI2699"/>
      <c r="BJ2699"/>
      <c r="BK2699"/>
      <c r="BL2699"/>
      <c r="BM2699"/>
      <c r="BN2699"/>
      <c r="BO2699"/>
    </row>
    <row r="2700" spans="1:67" ht="15" x14ac:dyDescent="0.25">
      <c r="A2700" s="245" t="s">
        <v>4777</v>
      </c>
      <c r="B2700" s="245" t="s">
        <v>4776</v>
      </c>
      <c r="C2700" s="245" t="s">
        <v>4812</v>
      </c>
      <c r="D2700" s="245" t="s">
        <v>4811</v>
      </c>
      <c r="E2700" s="246" t="s">
        <v>44</v>
      </c>
      <c r="F2700" s="245" t="s">
        <v>44</v>
      </c>
      <c r="G2700" s="245" t="s">
        <v>4816</v>
      </c>
      <c r="H2700" s="245" t="s">
        <v>8638</v>
      </c>
      <c r="I2700" s="245" t="s">
        <v>11</v>
      </c>
      <c r="J2700" s="245" t="s">
        <v>59</v>
      </c>
      <c r="K2700" s="246" t="s">
        <v>20336</v>
      </c>
      <c r="L2700" s="245" t="s">
        <v>568</v>
      </c>
      <c r="M2700"/>
      <c r="N2700"/>
      <c r="O2700"/>
      <c r="P2700"/>
      <c r="Q2700"/>
      <c r="R2700"/>
      <c r="S2700"/>
      <c r="T2700"/>
      <c r="U2700"/>
      <c r="V2700"/>
      <c r="W2700"/>
      <c r="X2700"/>
      <c r="Y2700"/>
      <c r="Z2700"/>
      <c r="AA2700"/>
      <c r="AB2700"/>
      <c r="AC2700"/>
      <c r="AD2700"/>
      <c r="AE2700"/>
      <c r="AF2700"/>
      <c r="AG2700"/>
      <c r="AH2700"/>
      <c r="AI2700"/>
      <c r="AJ2700"/>
      <c r="AK2700"/>
      <c r="AL2700"/>
      <c r="AM2700"/>
      <c r="AN2700"/>
      <c r="AO2700"/>
      <c r="AP2700"/>
      <c r="AQ2700"/>
      <c r="AR2700"/>
      <c r="AS2700"/>
      <c r="AT2700"/>
      <c r="AU2700"/>
      <c r="AV2700"/>
      <c r="AW2700"/>
      <c r="AX2700"/>
      <c r="AY2700"/>
      <c r="AZ2700"/>
      <c r="BA2700"/>
      <c r="BB2700"/>
      <c r="BC2700"/>
      <c r="BD2700"/>
      <c r="BE2700"/>
      <c r="BF2700"/>
      <c r="BG2700"/>
      <c r="BH2700"/>
      <c r="BI2700"/>
      <c r="BJ2700"/>
      <c r="BK2700"/>
      <c r="BL2700"/>
      <c r="BM2700"/>
      <c r="BN2700"/>
      <c r="BO2700"/>
    </row>
    <row r="2701" spans="1:67" ht="15" x14ac:dyDescent="0.25">
      <c r="A2701" s="245" t="s">
        <v>4777</v>
      </c>
      <c r="B2701" s="245" t="s">
        <v>4776</v>
      </c>
      <c r="C2701" s="245" t="s">
        <v>4812</v>
      </c>
      <c r="D2701" s="245" t="s">
        <v>4811</v>
      </c>
      <c r="E2701" s="246" t="s">
        <v>44</v>
      </c>
      <c r="F2701" s="245" t="s">
        <v>44</v>
      </c>
      <c r="G2701" s="245" t="s">
        <v>4815</v>
      </c>
      <c r="H2701" s="245" t="s">
        <v>8637</v>
      </c>
      <c r="I2701" s="245" t="s">
        <v>11</v>
      </c>
      <c r="J2701" s="245" t="s">
        <v>59</v>
      </c>
      <c r="K2701" s="246" t="s">
        <v>23982</v>
      </c>
      <c r="L2701" s="245" t="s">
        <v>568</v>
      </c>
      <c r="M2701"/>
      <c r="N2701"/>
      <c r="O2701"/>
      <c r="P2701"/>
      <c r="Q2701"/>
      <c r="R2701"/>
      <c r="S2701"/>
      <c r="T2701"/>
      <c r="U2701"/>
      <c r="V2701"/>
      <c r="W2701"/>
      <c r="X2701"/>
      <c r="Y2701"/>
      <c r="Z2701"/>
      <c r="AA2701"/>
      <c r="AB2701"/>
      <c r="AC2701"/>
      <c r="AD2701"/>
      <c r="AE2701"/>
      <c r="AF2701"/>
      <c r="AG2701"/>
      <c r="AH2701"/>
      <c r="AI2701"/>
      <c r="AJ2701"/>
      <c r="AK2701"/>
      <c r="AL2701"/>
      <c r="AM2701"/>
      <c r="AN2701"/>
      <c r="AO2701"/>
      <c r="AP2701"/>
      <c r="AQ2701"/>
      <c r="AR2701"/>
      <c r="AS2701"/>
      <c r="AT2701"/>
      <c r="AU2701"/>
      <c r="AV2701"/>
      <c r="AW2701"/>
      <c r="AX2701"/>
      <c r="AY2701"/>
      <c r="AZ2701"/>
      <c r="BA2701"/>
      <c r="BB2701"/>
      <c r="BC2701"/>
      <c r="BD2701"/>
      <c r="BE2701"/>
      <c r="BF2701"/>
      <c r="BG2701"/>
      <c r="BH2701"/>
      <c r="BI2701"/>
      <c r="BJ2701"/>
      <c r="BK2701"/>
      <c r="BL2701"/>
      <c r="BM2701"/>
      <c r="BN2701"/>
      <c r="BO2701"/>
    </row>
    <row r="2702" spans="1:67" ht="15" x14ac:dyDescent="0.25">
      <c r="A2702" s="245" t="s">
        <v>4777</v>
      </c>
      <c r="B2702" s="245" t="s">
        <v>4776</v>
      </c>
      <c r="C2702" s="245" t="s">
        <v>4812</v>
      </c>
      <c r="D2702" s="245" t="s">
        <v>4811</v>
      </c>
      <c r="E2702" s="246" t="s">
        <v>44</v>
      </c>
      <c r="F2702" s="245" t="s">
        <v>44</v>
      </c>
      <c r="G2702" s="245" t="s">
        <v>4814</v>
      </c>
      <c r="H2702" s="245" t="s">
        <v>8636</v>
      </c>
      <c r="I2702" s="245" t="s">
        <v>24</v>
      </c>
      <c r="J2702" s="245" t="s">
        <v>59</v>
      </c>
      <c r="K2702" s="246" t="s">
        <v>8414</v>
      </c>
      <c r="L2702" s="245" t="s">
        <v>568</v>
      </c>
      <c r="M2702"/>
      <c r="N2702"/>
      <c r="O2702"/>
      <c r="P2702"/>
      <c r="Q2702"/>
      <c r="R2702"/>
      <c r="S2702"/>
      <c r="T2702"/>
      <c r="U2702"/>
      <c r="V2702"/>
      <c r="W2702"/>
      <c r="X2702"/>
      <c r="Y2702"/>
      <c r="Z2702"/>
      <c r="AA2702"/>
      <c r="AB2702"/>
      <c r="AC2702"/>
      <c r="AD2702"/>
      <c r="AE2702"/>
      <c r="AF2702"/>
      <c r="AG2702"/>
      <c r="AH2702"/>
      <c r="AI2702"/>
      <c r="AJ2702"/>
      <c r="AK2702"/>
      <c r="AL2702"/>
      <c r="AM2702"/>
      <c r="AN2702"/>
      <c r="AO2702"/>
      <c r="AP2702"/>
      <c r="AQ2702"/>
      <c r="AR2702"/>
      <c r="AS2702"/>
      <c r="AT2702"/>
      <c r="AU2702"/>
      <c r="AV2702"/>
      <c r="AW2702"/>
      <c r="AX2702"/>
      <c r="AY2702"/>
      <c r="AZ2702"/>
      <c r="BA2702"/>
      <c r="BB2702"/>
      <c r="BC2702"/>
      <c r="BD2702"/>
      <c r="BE2702"/>
      <c r="BF2702"/>
      <c r="BG2702"/>
      <c r="BH2702"/>
      <c r="BI2702"/>
      <c r="BJ2702"/>
      <c r="BK2702"/>
      <c r="BL2702"/>
      <c r="BM2702"/>
      <c r="BN2702"/>
      <c r="BO2702"/>
    </row>
    <row r="2703" spans="1:67" ht="15" x14ac:dyDescent="0.25">
      <c r="A2703" s="245" t="s">
        <v>4777</v>
      </c>
      <c r="B2703" s="245" t="s">
        <v>4776</v>
      </c>
      <c r="C2703" s="245" t="s">
        <v>4812</v>
      </c>
      <c r="D2703" s="245" t="s">
        <v>4811</v>
      </c>
      <c r="E2703" s="246" t="s">
        <v>44</v>
      </c>
      <c r="F2703" s="245" t="s">
        <v>44</v>
      </c>
      <c r="G2703" s="245" t="s">
        <v>4810</v>
      </c>
      <c r="H2703" s="245" t="s">
        <v>4809</v>
      </c>
      <c r="I2703" s="245" t="s">
        <v>14</v>
      </c>
      <c r="J2703" s="245" t="s">
        <v>59</v>
      </c>
      <c r="K2703" s="246" t="s">
        <v>5069</v>
      </c>
      <c r="L2703" s="245" t="s">
        <v>568</v>
      </c>
      <c r="M2703"/>
      <c r="N2703"/>
      <c r="O2703"/>
      <c r="P2703"/>
      <c r="Q2703"/>
      <c r="R2703"/>
      <c r="S2703"/>
      <c r="T2703"/>
      <c r="U2703"/>
      <c r="V2703"/>
      <c r="W2703"/>
      <c r="X2703"/>
      <c r="Y2703"/>
      <c r="Z2703"/>
      <c r="AA2703"/>
      <c r="AB2703"/>
      <c r="AC2703"/>
      <c r="AD2703"/>
      <c r="AE2703"/>
      <c r="AF2703"/>
      <c r="AG2703"/>
      <c r="AH2703"/>
      <c r="AI2703"/>
      <c r="AJ2703"/>
      <c r="AK2703"/>
      <c r="AL2703"/>
      <c r="AM2703"/>
      <c r="AN2703"/>
      <c r="AO2703"/>
      <c r="AP2703"/>
      <c r="AQ2703"/>
      <c r="AR2703"/>
      <c r="AS2703"/>
      <c r="AT2703"/>
      <c r="AU2703"/>
      <c r="AV2703"/>
      <c r="AW2703"/>
      <c r="AX2703"/>
      <c r="AY2703"/>
      <c r="AZ2703"/>
      <c r="BA2703"/>
      <c r="BB2703"/>
      <c r="BC2703"/>
      <c r="BD2703"/>
      <c r="BE2703"/>
      <c r="BF2703"/>
      <c r="BG2703"/>
      <c r="BH2703"/>
      <c r="BI2703"/>
      <c r="BJ2703"/>
      <c r="BK2703"/>
      <c r="BL2703"/>
      <c r="BM2703"/>
      <c r="BN2703"/>
      <c r="BO2703"/>
    </row>
    <row r="2704" spans="1:67" ht="15" x14ac:dyDescent="0.25">
      <c r="A2704" s="245" t="s">
        <v>4777</v>
      </c>
      <c r="B2704" s="245" t="s">
        <v>4776</v>
      </c>
      <c r="C2704" s="245" t="s">
        <v>4806</v>
      </c>
      <c r="D2704" s="245" t="s">
        <v>4805</v>
      </c>
      <c r="E2704" s="246" t="s">
        <v>44</v>
      </c>
      <c r="F2704" s="245" t="s">
        <v>44</v>
      </c>
      <c r="G2704" s="245" t="s">
        <v>4808</v>
      </c>
      <c r="H2704" s="245" t="s">
        <v>4807</v>
      </c>
      <c r="I2704" s="245" t="s">
        <v>11</v>
      </c>
      <c r="J2704" s="245" t="s">
        <v>59</v>
      </c>
      <c r="K2704" s="246" t="s">
        <v>23983</v>
      </c>
      <c r="L2704" s="245" t="s">
        <v>568</v>
      </c>
      <c r="M2704"/>
      <c r="N2704"/>
      <c r="O2704"/>
      <c r="P2704"/>
      <c r="Q2704"/>
      <c r="R2704"/>
      <c r="S2704"/>
      <c r="T2704"/>
      <c r="U2704"/>
      <c r="V2704"/>
      <c r="W2704"/>
      <c r="X2704"/>
      <c r="Y2704"/>
      <c r="Z2704"/>
      <c r="AA2704"/>
      <c r="AB2704"/>
      <c r="AC2704"/>
      <c r="AD2704"/>
      <c r="AE2704"/>
      <c r="AF2704"/>
      <c r="AG2704"/>
      <c r="AH2704"/>
      <c r="AI2704"/>
      <c r="AJ2704"/>
      <c r="AK2704"/>
      <c r="AL2704"/>
      <c r="AM2704"/>
      <c r="AN2704"/>
      <c r="AO2704"/>
      <c r="AP2704"/>
      <c r="AQ2704"/>
      <c r="AR2704"/>
      <c r="AS2704"/>
      <c r="AT2704"/>
      <c r="AU2704"/>
      <c r="AV2704"/>
      <c r="AW2704"/>
      <c r="AX2704"/>
      <c r="AY2704"/>
      <c r="AZ2704"/>
      <c r="BA2704"/>
      <c r="BB2704"/>
      <c r="BC2704"/>
      <c r="BD2704"/>
      <c r="BE2704"/>
      <c r="BF2704"/>
      <c r="BG2704"/>
      <c r="BH2704"/>
      <c r="BI2704"/>
      <c r="BJ2704"/>
      <c r="BK2704"/>
      <c r="BL2704"/>
      <c r="BM2704"/>
      <c r="BN2704"/>
      <c r="BO2704"/>
    </row>
    <row r="2705" spans="1:67" ht="15" x14ac:dyDescent="0.25">
      <c r="A2705" s="245" t="s">
        <v>4777</v>
      </c>
      <c r="B2705" s="245" t="s">
        <v>4776</v>
      </c>
      <c r="C2705" s="245" t="s">
        <v>4806</v>
      </c>
      <c r="D2705" s="245" t="s">
        <v>4805</v>
      </c>
      <c r="E2705" s="246" t="s">
        <v>44</v>
      </c>
      <c r="F2705" s="245" t="s">
        <v>44</v>
      </c>
      <c r="G2705" s="245" t="s">
        <v>4804</v>
      </c>
      <c r="H2705" s="245" t="s">
        <v>4803</v>
      </c>
      <c r="I2705" s="245" t="s">
        <v>11</v>
      </c>
      <c r="J2705" s="245" t="s">
        <v>59</v>
      </c>
      <c r="K2705" s="246" t="s">
        <v>23984</v>
      </c>
      <c r="L2705" s="245" t="s">
        <v>568</v>
      </c>
      <c r="M2705"/>
      <c r="N2705"/>
      <c r="O2705"/>
      <c r="P2705"/>
      <c r="Q2705"/>
      <c r="R2705"/>
      <c r="S2705"/>
      <c r="T2705"/>
      <c r="U2705"/>
      <c r="V2705"/>
      <c r="W2705"/>
      <c r="X2705"/>
      <c r="Y2705"/>
      <c r="Z2705"/>
      <c r="AA2705"/>
      <c r="AB2705"/>
      <c r="AC2705"/>
      <c r="AD2705"/>
      <c r="AE2705"/>
      <c r="AF2705"/>
      <c r="AG2705"/>
      <c r="AH2705"/>
      <c r="AI2705"/>
      <c r="AJ2705"/>
      <c r="AK2705"/>
      <c r="AL2705"/>
      <c r="AM2705"/>
      <c r="AN2705"/>
      <c r="AO2705"/>
      <c r="AP2705"/>
      <c r="AQ2705"/>
      <c r="AR2705"/>
      <c r="AS2705"/>
      <c r="AT2705"/>
      <c r="AU2705"/>
      <c r="AV2705"/>
      <c r="AW2705"/>
      <c r="AX2705"/>
      <c r="AY2705"/>
      <c r="AZ2705"/>
      <c r="BA2705"/>
      <c r="BB2705"/>
      <c r="BC2705"/>
      <c r="BD2705"/>
      <c r="BE2705"/>
      <c r="BF2705"/>
      <c r="BG2705"/>
      <c r="BH2705"/>
      <c r="BI2705"/>
      <c r="BJ2705"/>
      <c r="BK2705"/>
      <c r="BL2705"/>
      <c r="BM2705"/>
      <c r="BN2705"/>
      <c r="BO2705"/>
    </row>
    <row r="2706" spans="1:67" ht="15" x14ac:dyDescent="0.25">
      <c r="A2706" s="245" t="s">
        <v>4777</v>
      </c>
      <c r="B2706" s="245" t="s">
        <v>4776</v>
      </c>
      <c r="C2706" s="245" t="s">
        <v>4806</v>
      </c>
      <c r="D2706" s="245" t="s">
        <v>4805</v>
      </c>
      <c r="E2706" s="246" t="s">
        <v>44</v>
      </c>
      <c r="F2706" s="245" t="s">
        <v>44</v>
      </c>
      <c r="G2706" s="245" t="s">
        <v>11837</v>
      </c>
      <c r="H2706" s="245" t="s">
        <v>11838</v>
      </c>
      <c r="I2706" s="245" t="s">
        <v>11</v>
      </c>
      <c r="J2706" s="245" t="s">
        <v>59</v>
      </c>
      <c r="K2706" s="246" t="s">
        <v>23985</v>
      </c>
      <c r="L2706" s="245" t="s">
        <v>568</v>
      </c>
      <c r="M2706"/>
      <c r="N2706"/>
      <c r="O2706"/>
      <c r="P2706"/>
      <c r="Q2706"/>
      <c r="R2706"/>
      <c r="S2706"/>
      <c r="T2706"/>
      <c r="U2706"/>
      <c r="V2706"/>
      <c r="W2706"/>
      <c r="X2706"/>
      <c r="Y2706"/>
      <c r="Z2706"/>
      <c r="AA2706"/>
      <c r="AB2706"/>
      <c r="AC2706"/>
      <c r="AD2706"/>
      <c r="AE2706"/>
      <c r="AF2706"/>
      <c r="AG2706"/>
      <c r="AH2706"/>
      <c r="AI2706"/>
      <c r="AJ2706"/>
      <c r="AK2706"/>
      <c r="AL2706"/>
      <c r="AM2706"/>
      <c r="AN2706"/>
      <c r="AO2706"/>
      <c r="AP2706"/>
      <c r="AQ2706"/>
      <c r="AR2706"/>
      <c r="AS2706"/>
      <c r="AT2706"/>
      <c r="AU2706"/>
      <c r="AV2706"/>
      <c r="AW2706"/>
      <c r="AX2706"/>
      <c r="AY2706"/>
      <c r="AZ2706"/>
      <c r="BA2706"/>
      <c r="BB2706"/>
      <c r="BC2706"/>
      <c r="BD2706"/>
      <c r="BE2706"/>
      <c r="BF2706"/>
      <c r="BG2706"/>
      <c r="BH2706"/>
      <c r="BI2706"/>
      <c r="BJ2706"/>
      <c r="BK2706"/>
      <c r="BL2706"/>
      <c r="BM2706"/>
      <c r="BN2706"/>
      <c r="BO2706"/>
    </row>
    <row r="2707" spans="1:67" ht="15" x14ac:dyDescent="0.25">
      <c r="A2707" s="245" t="s">
        <v>4777</v>
      </c>
      <c r="B2707" s="245" t="s">
        <v>4776</v>
      </c>
      <c r="C2707" s="245" t="s">
        <v>4806</v>
      </c>
      <c r="D2707" s="245" t="s">
        <v>4805</v>
      </c>
      <c r="E2707" s="246" t="s">
        <v>44</v>
      </c>
      <c r="F2707" s="245" t="s">
        <v>44</v>
      </c>
      <c r="G2707" s="245" t="s">
        <v>11839</v>
      </c>
      <c r="H2707" s="245" t="s">
        <v>11840</v>
      </c>
      <c r="I2707" s="245" t="s">
        <v>11</v>
      </c>
      <c r="J2707" s="245" t="s">
        <v>59</v>
      </c>
      <c r="K2707" s="246" t="s">
        <v>18913</v>
      </c>
      <c r="L2707" s="245" t="s">
        <v>568</v>
      </c>
      <c r="M2707"/>
      <c r="N2707"/>
      <c r="O2707"/>
      <c r="P2707"/>
      <c r="Q2707"/>
      <c r="R2707"/>
      <c r="S2707"/>
      <c r="T2707"/>
      <c r="U2707"/>
      <c r="V2707"/>
      <c r="W2707"/>
      <c r="X2707"/>
      <c r="Y2707"/>
      <c r="Z2707"/>
      <c r="AA2707"/>
      <c r="AB2707"/>
      <c r="AC2707"/>
      <c r="AD2707"/>
      <c r="AE2707"/>
      <c r="AF2707"/>
      <c r="AG2707"/>
      <c r="AH2707"/>
      <c r="AI2707"/>
      <c r="AJ2707"/>
      <c r="AK2707"/>
      <c r="AL2707"/>
      <c r="AM2707"/>
      <c r="AN2707"/>
      <c r="AO2707"/>
      <c r="AP2707"/>
      <c r="AQ2707"/>
      <c r="AR2707"/>
      <c r="AS2707"/>
      <c r="AT2707"/>
      <c r="AU2707"/>
      <c r="AV2707"/>
      <c r="AW2707"/>
      <c r="AX2707"/>
      <c r="AY2707"/>
      <c r="AZ2707"/>
      <c r="BA2707"/>
      <c r="BB2707"/>
      <c r="BC2707"/>
      <c r="BD2707"/>
      <c r="BE2707"/>
      <c r="BF2707"/>
      <c r="BG2707"/>
      <c r="BH2707"/>
      <c r="BI2707"/>
      <c r="BJ2707"/>
      <c r="BK2707"/>
      <c r="BL2707"/>
      <c r="BM2707"/>
      <c r="BN2707"/>
      <c r="BO2707"/>
    </row>
    <row r="2708" spans="1:67" ht="15" x14ac:dyDescent="0.25">
      <c r="A2708" s="245" t="s">
        <v>4777</v>
      </c>
      <c r="B2708" s="245" t="s">
        <v>4776</v>
      </c>
      <c r="C2708" s="245" t="s">
        <v>4802</v>
      </c>
      <c r="D2708" s="245" t="s">
        <v>4801</v>
      </c>
      <c r="E2708" s="246" t="s">
        <v>44</v>
      </c>
      <c r="F2708" s="245" t="s">
        <v>44</v>
      </c>
      <c r="G2708" s="245" t="s">
        <v>4800</v>
      </c>
      <c r="H2708" s="245" t="s">
        <v>4799</v>
      </c>
      <c r="I2708" s="245" t="s">
        <v>11</v>
      </c>
      <c r="J2708" s="245" t="s">
        <v>59</v>
      </c>
      <c r="K2708" s="246" t="s">
        <v>23986</v>
      </c>
      <c r="L2708" s="245" t="s">
        <v>568</v>
      </c>
      <c r="M2708"/>
      <c r="N2708"/>
      <c r="O2708"/>
      <c r="P2708"/>
      <c r="Q2708"/>
      <c r="R2708"/>
      <c r="S2708"/>
      <c r="T2708"/>
      <c r="U2708"/>
      <c r="V2708"/>
      <c r="W2708"/>
      <c r="X2708"/>
      <c r="Y2708"/>
      <c r="Z2708"/>
      <c r="AA2708"/>
      <c r="AB2708"/>
      <c r="AC2708"/>
      <c r="AD2708"/>
      <c r="AE2708"/>
      <c r="AF2708"/>
      <c r="AG2708"/>
      <c r="AH2708"/>
      <c r="AI2708"/>
      <c r="AJ2708"/>
      <c r="AK2708"/>
      <c r="AL2708"/>
      <c r="AM2708"/>
      <c r="AN2708"/>
      <c r="AO2708"/>
      <c r="AP2708"/>
      <c r="AQ2708"/>
      <c r="AR2708"/>
      <c r="AS2708"/>
      <c r="AT2708"/>
      <c r="AU2708"/>
      <c r="AV2708"/>
      <c r="AW2708"/>
      <c r="AX2708"/>
      <c r="AY2708"/>
      <c r="AZ2708"/>
      <c r="BA2708"/>
      <c r="BB2708"/>
      <c r="BC2708"/>
      <c r="BD2708"/>
      <c r="BE2708"/>
      <c r="BF2708"/>
      <c r="BG2708"/>
      <c r="BH2708"/>
      <c r="BI2708"/>
      <c r="BJ2708"/>
      <c r="BK2708"/>
      <c r="BL2708"/>
      <c r="BM2708"/>
      <c r="BN2708"/>
      <c r="BO2708"/>
    </row>
    <row r="2709" spans="1:67" ht="15" x14ac:dyDescent="0.25">
      <c r="A2709" s="245" t="s">
        <v>4777</v>
      </c>
      <c r="B2709" s="245" t="s">
        <v>4776</v>
      </c>
      <c r="C2709" s="245" t="s">
        <v>4775</v>
      </c>
      <c r="D2709" s="245" t="s">
        <v>4774</v>
      </c>
      <c r="E2709" s="246" t="s">
        <v>44</v>
      </c>
      <c r="F2709" s="245" t="s">
        <v>44</v>
      </c>
      <c r="G2709" s="245" t="s">
        <v>4797</v>
      </c>
      <c r="H2709" s="245" t="s">
        <v>4796</v>
      </c>
      <c r="I2709" s="245" t="s">
        <v>11</v>
      </c>
      <c r="J2709" s="245" t="s">
        <v>59</v>
      </c>
      <c r="K2709" s="246" t="s">
        <v>23987</v>
      </c>
      <c r="L2709" s="245" t="s">
        <v>568</v>
      </c>
      <c r="M2709"/>
      <c r="N2709"/>
      <c r="O2709"/>
      <c r="P2709"/>
      <c r="Q2709"/>
      <c r="R2709"/>
      <c r="S2709"/>
      <c r="T2709"/>
      <c r="U2709"/>
      <c r="V2709"/>
      <c r="W2709"/>
      <c r="X2709"/>
      <c r="Y2709"/>
      <c r="Z2709"/>
      <c r="AA2709"/>
      <c r="AB2709"/>
      <c r="AC2709"/>
      <c r="AD2709"/>
      <c r="AE2709"/>
      <c r="AF2709"/>
      <c r="AG2709"/>
      <c r="AH2709"/>
      <c r="AI2709"/>
      <c r="AJ2709"/>
      <c r="AK2709"/>
      <c r="AL2709"/>
      <c r="AM2709"/>
      <c r="AN2709"/>
      <c r="AO2709"/>
      <c r="AP2709"/>
      <c r="AQ2709"/>
      <c r="AR2709"/>
      <c r="AS2709"/>
      <c r="AT2709"/>
      <c r="AU2709"/>
      <c r="AV2709"/>
      <c r="AW2709"/>
      <c r="AX2709"/>
      <c r="AY2709"/>
      <c r="AZ2709"/>
      <c r="BA2709"/>
      <c r="BB2709"/>
      <c r="BC2709"/>
      <c r="BD2709"/>
      <c r="BE2709"/>
      <c r="BF2709"/>
      <c r="BG2709"/>
      <c r="BH2709"/>
      <c r="BI2709"/>
      <c r="BJ2709"/>
      <c r="BK2709"/>
      <c r="BL2709"/>
      <c r="BM2709"/>
      <c r="BN2709"/>
      <c r="BO2709"/>
    </row>
    <row r="2710" spans="1:67" ht="15" x14ac:dyDescent="0.25">
      <c r="A2710" s="245" t="s">
        <v>4777</v>
      </c>
      <c r="B2710" s="245" t="s">
        <v>4776</v>
      </c>
      <c r="C2710" s="245" t="s">
        <v>4775</v>
      </c>
      <c r="D2710" s="245" t="s">
        <v>4774</v>
      </c>
      <c r="E2710" s="246" t="s">
        <v>44</v>
      </c>
      <c r="F2710" s="245" t="s">
        <v>44</v>
      </c>
      <c r="G2710" s="245" t="s">
        <v>4795</v>
      </c>
      <c r="H2710" s="245" t="s">
        <v>4794</v>
      </c>
      <c r="I2710" s="245" t="s">
        <v>11</v>
      </c>
      <c r="J2710" s="245" t="s">
        <v>59</v>
      </c>
      <c r="K2710" s="246" t="s">
        <v>23988</v>
      </c>
      <c r="L2710" s="245" t="s">
        <v>568</v>
      </c>
      <c r="M2710"/>
      <c r="N2710"/>
      <c r="O2710"/>
      <c r="P2710"/>
      <c r="Q2710"/>
      <c r="R2710"/>
      <c r="S2710"/>
      <c r="T2710"/>
      <c r="U2710"/>
      <c r="V2710"/>
      <c r="W2710"/>
      <c r="X2710"/>
      <c r="Y2710"/>
      <c r="Z2710"/>
      <c r="AA2710"/>
      <c r="AB2710"/>
      <c r="AC2710"/>
      <c r="AD2710"/>
      <c r="AE2710"/>
      <c r="AF2710"/>
      <c r="AG2710"/>
      <c r="AH2710"/>
      <c r="AI2710"/>
      <c r="AJ2710"/>
      <c r="AK2710"/>
      <c r="AL2710"/>
      <c r="AM2710"/>
      <c r="AN2710"/>
      <c r="AO2710"/>
      <c r="AP2710"/>
      <c r="AQ2710"/>
      <c r="AR2710"/>
      <c r="AS2710"/>
      <c r="AT2710"/>
      <c r="AU2710"/>
      <c r="AV2710"/>
      <c r="AW2710"/>
      <c r="AX2710"/>
      <c r="AY2710"/>
      <c r="AZ2710"/>
      <c r="BA2710"/>
      <c r="BB2710"/>
      <c r="BC2710"/>
      <c r="BD2710"/>
      <c r="BE2710"/>
      <c r="BF2710"/>
      <c r="BG2710"/>
      <c r="BH2710"/>
      <c r="BI2710"/>
      <c r="BJ2710"/>
      <c r="BK2710"/>
      <c r="BL2710"/>
      <c r="BM2710"/>
      <c r="BN2710"/>
      <c r="BO2710"/>
    </row>
    <row r="2711" spans="1:67" ht="15" x14ac:dyDescent="0.25">
      <c r="A2711" s="245" t="s">
        <v>4777</v>
      </c>
      <c r="B2711" s="245" t="s">
        <v>4776</v>
      </c>
      <c r="C2711" s="245" t="s">
        <v>4775</v>
      </c>
      <c r="D2711" s="245" t="s">
        <v>4774</v>
      </c>
      <c r="E2711" s="246" t="s">
        <v>44</v>
      </c>
      <c r="F2711" s="245" t="s">
        <v>44</v>
      </c>
      <c r="G2711" s="245" t="s">
        <v>4793</v>
      </c>
      <c r="H2711" s="245" t="s">
        <v>4792</v>
      </c>
      <c r="I2711" s="245" t="s">
        <v>11</v>
      </c>
      <c r="J2711" s="245" t="s">
        <v>59</v>
      </c>
      <c r="K2711" s="246" t="s">
        <v>22416</v>
      </c>
      <c r="L2711" s="245" t="s">
        <v>568</v>
      </c>
      <c r="M2711"/>
      <c r="N2711"/>
      <c r="O2711"/>
      <c r="P2711"/>
      <c r="Q2711"/>
      <c r="R2711"/>
      <c r="S2711"/>
      <c r="T2711"/>
      <c r="U2711"/>
      <c r="V2711"/>
      <c r="W2711"/>
      <c r="X2711"/>
      <c r="Y2711"/>
      <c r="Z2711"/>
      <c r="AA2711"/>
      <c r="AB2711"/>
      <c r="AC2711"/>
      <c r="AD2711"/>
      <c r="AE2711"/>
      <c r="AF2711"/>
      <c r="AG2711"/>
      <c r="AH2711"/>
      <c r="AI2711"/>
      <c r="AJ2711"/>
      <c r="AK2711"/>
      <c r="AL2711"/>
      <c r="AM2711"/>
      <c r="AN2711"/>
      <c r="AO2711"/>
      <c r="AP2711"/>
      <c r="AQ2711"/>
      <c r="AR2711"/>
      <c r="AS2711"/>
      <c r="AT2711"/>
      <c r="AU2711"/>
      <c r="AV2711"/>
      <c r="AW2711"/>
      <c r="AX2711"/>
      <c r="AY2711"/>
      <c r="AZ2711"/>
      <c r="BA2711"/>
      <c r="BB2711"/>
      <c r="BC2711"/>
      <c r="BD2711"/>
      <c r="BE2711"/>
      <c r="BF2711"/>
      <c r="BG2711"/>
      <c r="BH2711"/>
      <c r="BI2711"/>
      <c r="BJ2711"/>
      <c r="BK2711"/>
      <c r="BL2711"/>
      <c r="BM2711"/>
      <c r="BN2711"/>
      <c r="BO2711"/>
    </row>
    <row r="2712" spans="1:67" ht="15" x14ac:dyDescent="0.25">
      <c r="A2712" s="245" t="s">
        <v>4777</v>
      </c>
      <c r="B2712" s="245" t="s">
        <v>4776</v>
      </c>
      <c r="C2712" s="245" t="s">
        <v>4775</v>
      </c>
      <c r="D2712" s="245" t="s">
        <v>4774</v>
      </c>
      <c r="E2712" s="246" t="s">
        <v>44</v>
      </c>
      <c r="F2712" s="245" t="s">
        <v>44</v>
      </c>
      <c r="G2712" s="245" t="s">
        <v>4791</v>
      </c>
      <c r="H2712" s="245" t="s">
        <v>4790</v>
      </c>
      <c r="I2712" s="245" t="s">
        <v>11</v>
      </c>
      <c r="J2712" s="245" t="s">
        <v>59</v>
      </c>
      <c r="K2712" s="246" t="s">
        <v>12888</v>
      </c>
      <c r="L2712" s="245" t="s">
        <v>568</v>
      </c>
      <c r="M2712"/>
      <c r="N2712"/>
      <c r="O2712"/>
      <c r="P2712"/>
      <c r="Q2712"/>
      <c r="R2712"/>
      <c r="S2712"/>
      <c r="T2712"/>
      <c r="U2712"/>
      <c r="V2712"/>
      <c r="W2712"/>
      <c r="X2712"/>
      <c r="Y2712"/>
      <c r="Z2712"/>
      <c r="AA2712"/>
      <c r="AB2712"/>
      <c r="AC2712"/>
      <c r="AD2712"/>
      <c r="AE2712"/>
      <c r="AF2712"/>
      <c r="AG2712"/>
      <c r="AH2712"/>
      <c r="AI2712"/>
      <c r="AJ2712"/>
      <c r="AK2712"/>
      <c r="AL2712"/>
      <c r="AM2712"/>
      <c r="AN2712"/>
      <c r="AO2712"/>
      <c r="AP2712"/>
      <c r="AQ2712"/>
      <c r="AR2712"/>
      <c r="AS2712"/>
      <c r="AT2712"/>
      <c r="AU2712"/>
      <c r="AV2712"/>
      <c r="AW2712"/>
      <c r="AX2712"/>
      <c r="AY2712"/>
      <c r="AZ2712"/>
      <c r="BA2712"/>
      <c r="BB2712"/>
      <c r="BC2712"/>
      <c r="BD2712"/>
      <c r="BE2712"/>
      <c r="BF2712"/>
      <c r="BG2712"/>
      <c r="BH2712"/>
      <c r="BI2712"/>
      <c r="BJ2712"/>
      <c r="BK2712"/>
      <c r="BL2712"/>
      <c r="BM2712"/>
      <c r="BN2712"/>
      <c r="BO2712"/>
    </row>
    <row r="2713" spans="1:67" ht="15" x14ac:dyDescent="0.25">
      <c r="A2713" s="245" t="s">
        <v>4777</v>
      </c>
      <c r="B2713" s="245" t="s">
        <v>4776</v>
      </c>
      <c r="C2713" s="245" t="s">
        <v>4775</v>
      </c>
      <c r="D2713" s="245" t="s">
        <v>4774</v>
      </c>
      <c r="E2713" s="246" t="s">
        <v>44</v>
      </c>
      <c r="F2713" s="245" t="s">
        <v>44</v>
      </c>
      <c r="G2713" s="245" t="s">
        <v>4789</v>
      </c>
      <c r="H2713" s="245" t="s">
        <v>4788</v>
      </c>
      <c r="I2713" s="245" t="s">
        <v>11</v>
      </c>
      <c r="J2713" s="245" t="s">
        <v>59</v>
      </c>
      <c r="K2713" s="246" t="s">
        <v>10457</v>
      </c>
      <c r="L2713" s="245" t="s">
        <v>568</v>
      </c>
      <c r="M2713"/>
      <c r="N2713"/>
      <c r="O2713"/>
      <c r="P2713"/>
      <c r="Q2713"/>
      <c r="R2713"/>
      <c r="S2713"/>
      <c r="T2713"/>
      <c r="U2713"/>
      <c r="V2713"/>
      <c r="W2713"/>
      <c r="X2713"/>
      <c r="Y2713"/>
      <c r="Z2713"/>
      <c r="AA2713"/>
      <c r="AB2713"/>
      <c r="AC2713"/>
      <c r="AD2713"/>
      <c r="AE2713"/>
      <c r="AF2713"/>
      <c r="AG2713"/>
      <c r="AH2713"/>
      <c r="AI2713"/>
      <c r="AJ2713"/>
      <c r="AK2713"/>
      <c r="AL2713"/>
      <c r="AM2713"/>
      <c r="AN2713"/>
      <c r="AO2713"/>
      <c r="AP2713"/>
      <c r="AQ2713"/>
      <c r="AR2713"/>
      <c r="AS2713"/>
      <c r="AT2713"/>
      <c r="AU2713"/>
      <c r="AV2713"/>
      <c r="AW2713"/>
      <c r="AX2713"/>
      <c r="AY2713"/>
      <c r="AZ2713"/>
      <c r="BA2713"/>
      <c r="BB2713"/>
      <c r="BC2713"/>
      <c r="BD2713"/>
      <c r="BE2713"/>
      <c r="BF2713"/>
      <c r="BG2713"/>
      <c r="BH2713"/>
      <c r="BI2713"/>
      <c r="BJ2713"/>
      <c r="BK2713"/>
      <c r="BL2713"/>
      <c r="BM2713"/>
      <c r="BN2713"/>
      <c r="BO2713"/>
    </row>
    <row r="2714" spans="1:67" ht="15" x14ac:dyDescent="0.25">
      <c r="A2714" s="245" t="s">
        <v>4777</v>
      </c>
      <c r="B2714" s="245" t="s">
        <v>4776</v>
      </c>
      <c r="C2714" s="245" t="s">
        <v>4775</v>
      </c>
      <c r="D2714" s="245" t="s">
        <v>4774</v>
      </c>
      <c r="E2714" s="246" t="s">
        <v>44</v>
      </c>
      <c r="F2714" s="245" t="s">
        <v>44</v>
      </c>
      <c r="G2714" s="245" t="s">
        <v>4787</v>
      </c>
      <c r="H2714" s="245" t="s">
        <v>4786</v>
      </c>
      <c r="I2714" s="245" t="s">
        <v>11</v>
      </c>
      <c r="J2714" s="245" t="s">
        <v>59</v>
      </c>
      <c r="K2714" s="246" t="s">
        <v>10271</v>
      </c>
      <c r="L2714" s="245" t="s">
        <v>568</v>
      </c>
      <c r="M2714"/>
      <c r="N2714"/>
      <c r="O2714"/>
      <c r="P2714"/>
      <c r="Q2714"/>
      <c r="R2714"/>
      <c r="S2714"/>
      <c r="T2714"/>
      <c r="U2714"/>
      <c r="V2714"/>
      <c r="W2714"/>
      <c r="X2714"/>
      <c r="Y2714"/>
      <c r="Z2714"/>
      <c r="AA2714"/>
      <c r="AB2714"/>
      <c r="AC2714"/>
      <c r="AD2714"/>
      <c r="AE2714"/>
      <c r="AF2714"/>
      <c r="AG2714"/>
      <c r="AH2714"/>
      <c r="AI2714"/>
      <c r="AJ2714"/>
      <c r="AK2714"/>
      <c r="AL2714"/>
      <c r="AM2714"/>
      <c r="AN2714"/>
      <c r="AO2714"/>
      <c r="AP2714"/>
      <c r="AQ2714"/>
      <c r="AR2714"/>
      <c r="AS2714"/>
      <c r="AT2714"/>
      <c r="AU2714"/>
      <c r="AV2714"/>
      <c r="AW2714"/>
      <c r="AX2714"/>
      <c r="AY2714"/>
      <c r="AZ2714"/>
      <c r="BA2714"/>
      <c r="BB2714"/>
      <c r="BC2714"/>
      <c r="BD2714"/>
      <c r="BE2714"/>
      <c r="BF2714"/>
      <c r="BG2714"/>
      <c r="BH2714"/>
      <c r="BI2714"/>
      <c r="BJ2714"/>
      <c r="BK2714"/>
      <c r="BL2714"/>
      <c r="BM2714"/>
      <c r="BN2714"/>
      <c r="BO2714"/>
    </row>
    <row r="2715" spans="1:67" ht="15" x14ac:dyDescent="0.25">
      <c r="A2715" s="245" t="s">
        <v>4777</v>
      </c>
      <c r="B2715" s="245" t="s">
        <v>4776</v>
      </c>
      <c r="C2715" s="245" t="s">
        <v>4775</v>
      </c>
      <c r="D2715" s="245" t="s">
        <v>4774</v>
      </c>
      <c r="E2715" s="246" t="s">
        <v>44</v>
      </c>
      <c r="F2715" s="245" t="s">
        <v>44</v>
      </c>
      <c r="G2715" s="245" t="s">
        <v>4785</v>
      </c>
      <c r="H2715" s="245" t="s">
        <v>4784</v>
      </c>
      <c r="I2715" s="245" t="s">
        <v>11</v>
      </c>
      <c r="J2715" s="245" t="s">
        <v>59</v>
      </c>
      <c r="K2715" s="246" t="s">
        <v>23989</v>
      </c>
      <c r="L2715" s="245" t="s">
        <v>568</v>
      </c>
      <c r="M2715"/>
      <c r="N2715"/>
      <c r="O2715"/>
      <c r="P2715"/>
      <c r="Q2715"/>
      <c r="R2715"/>
      <c r="S2715"/>
      <c r="T2715"/>
      <c r="U2715"/>
      <c r="V2715"/>
      <c r="W2715"/>
      <c r="X2715"/>
      <c r="Y2715"/>
      <c r="Z2715"/>
      <c r="AA2715"/>
      <c r="AB2715"/>
      <c r="AC2715"/>
      <c r="AD2715"/>
      <c r="AE2715"/>
      <c r="AF2715"/>
      <c r="AG2715"/>
      <c r="AH2715"/>
      <c r="AI2715"/>
      <c r="AJ2715"/>
      <c r="AK2715"/>
      <c r="AL2715"/>
      <c r="AM2715"/>
      <c r="AN2715"/>
      <c r="AO2715"/>
      <c r="AP2715"/>
      <c r="AQ2715"/>
      <c r="AR2715"/>
      <c r="AS2715"/>
      <c r="AT2715"/>
      <c r="AU2715"/>
      <c r="AV2715"/>
      <c r="AW2715"/>
      <c r="AX2715"/>
      <c r="AY2715"/>
      <c r="AZ2715"/>
      <c r="BA2715"/>
      <c r="BB2715"/>
      <c r="BC2715"/>
      <c r="BD2715"/>
      <c r="BE2715"/>
      <c r="BF2715"/>
      <c r="BG2715"/>
      <c r="BH2715"/>
      <c r="BI2715"/>
      <c r="BJ2715"/>
      <c r="BK2715"/>
      <c r="BL2715"/>
      <c r="BM2715"/>
      <c r="BN2715"/>
      <c r="BO2715"/>
    </row>
    <row r="2716" spans="1:67" ht="15" x14ac:dyDescent="0.25">
      <c r="A2716" s="245" t="s">
        <v>4777</v>
      </c>
      <c r="B2716" s="245" t="s">
        <v>4776</v>
      </c>
      <c r="C2716" s="245" t="s">
        <v>4775</v>
      </c>
      <c r="D2716" s="245" t="s">
        <v>4774</v>
      </c>
      <c r="E2716" s="246" t="s">
        <v>44</v>
      </c>
      <c r="F2716" s="245" t="s">
        <v>44</v>
      </c>
      <c r="G2716" s="245" t="s">
        <v>4783</v>
      </c>
      <c r="H2716" s="245" t="s">
        <v>4782</v>
      </c>
      <c r="I2716" s="245" t="s">
        <v>11</v>
      </c>
      <c r="J2716" s="245" t="s">
        <v>59</v>
      </c>
      <c r="K2716" s="246" t="s">
        <v>23990</v>
      </c>
      <c r="L2716" s="245" t="s">
        <v>568</v>
      </c>
      <c r="M2716"/>
      <c r="N2716"/>
      <c r="O2716"/>
      <c r="P2716"/>
      <c r="Q2716"/>
      <c r="R2716"/>
      <c r="S2716"/>
      <c r="T2716"/>
      <c r="U2716"/>
      <c r="V2716"/>
      <c r="W2716"/>
      <c r="X2716"/>
      <c r="Y2716"/>
      <c r="Z2716"/>
      <c r="AA2716"/>
      <c r="AB2716"/>
      <c r="AC2716"/>
      <c r="AD2716"/>
      <c r="AE2716"/>
      <c r="AF2716"/>
      <c r="AG2716"/>
      <c r="AH2716"/>
      <c r="AI2716"/>
      <c r="AJ2716"/>
      <c r="AK2716"/>
      <c r="AL2716"/>
      <c r="AM2716"/>
      <c r="AN2716"/>
      <c r="AO2716"/>
      <c r="AP2716"/>
      <c r="AQ2716"/>
      <c r="AR2716"/>
      <c r="AS2716"/>
      <c r="AT2716"/>
      <c r="AU2716"/>
      <c r="AV2716"/>
      <c r="AW2716"/>
      <c r="AX2716"/>
      <c r="AY2716"/>
      <c r="AZ2716"/>
      <c r="BA2716"/>
      <c r="BB2716"/>
      <c r="BC2716"/>
      <c r="BD2716"/>
      <c r="BE2716"/>
      <c r="BF2716"/>
      <c r="BG2716"/>
      <c r="BH2716"/>
      <c r="BI2716"/>
      <c r="BJ2716"/>
      <c r="BK2716"/>
      <c r="BL2716"/>
      <c r="BM2716"/>
      <c r="BN2716"/>
      <c r="BO2716"/>
    </row>
    <row r="2717" spans="1:67" ht="15" x14ac:dyDescent="0.25">
      <c r="A2717" s="245" t="s">
        <v>4777</v>
      </c>
      <c r="B2717" s="245" t="s">
        <v>4776</v>
      </c>
      <c r="C2717" s="245" t="s">
        <v>4775</v>
      </c>
      <c r="D2717" s="245" t="s">
        <v>4774</v>
      </c>
      <c r="E2717" s="246" t="s">
        <v>44</v>
      </c>
      <c r="F2717" s="245" t="s">
        <v>44</v>
      </c>
      <c r="G2717" s="245" t="s">
        <v>4781</v>
      </c>
      <c r="H2717" s="245" t="s">
        <v>4780</v>
      </c>
      <c r="I2717" s="245" t="s">
        <v>11</v>
      </c>
      <c r="J2717" s="245" t="s">
        <v>59</v>
      </c>
      <c r="K2717" s="246" t="s">
        <v>18085</v>
      </c>
      <c r="L2717" s="245" t="s">
        <v>568</v>
      </c>
      <c r="M2717"/>
      <c r="N2717"/>
      <c r="O2717"/>
      <c r="P2717"/>
      <c r="Q2717"/>
      <c r="R2717"/>
      <c r="S2717"/>
      <c r="T2717"/>
      <c r="U2717"/>
      <c r="V2717"/>
      <c r="W2717"/>
      <c r="X2717"/>
      <c r="Y2717"/>
      <c r="Z2717"/>
      <c r="AA2717"/>
      <c r="AB2717"/>
      <c r="AC2717"/>
      <c r="AD2717"/>
      <c r="AE2717"/>
      <c r="AF2717"/>
      <c r="AG2717"/>
      <c r="AH2717"/>
      <c r="AI2717"/>
      <c r="AJ2717"/>
      <c r="AK2717"/>
      <c r="AL2717"/>
      <c r="AM2717"/>
      <c r="AN2717"/>
      <c r="AO2717"/>
      <c r="AP2717"/>
      <c r="AQ2717"/>
      <c r="AR2717"/>
      <c r="AS2717"/>
      <c r="AT2717"/>
      <c r="AU2717"/>
      <c r="AV2717"/>
      <c r="AW2717"/>
      <c r="AX2717"/>
      <c r="AY2717"/>
      <c r="AZ2717"/>
      <c r="BA2717"/>
      <c r="BB2717"/>
      <c r="BC2717"/>
      <c r="BD2717"/>
      <c r="BE2717"/>
      <c r="BF2717"/>
      <c r="BG2717"/>
      <c r="BH2717"/>
      <c r="BI2717"/>
      <c r="BJ2717"/>
      <c r="BK2717"/>
      <c r="BL2717"/>
      <c r="BM2717"/>
      <c r="BN2717"/>
      <c r="BO2717"/>
    </row>
    <row r="2718" spans="1:67" ht="15" x14ac:dyDescent="0.25">
      <c r="A2718" s="245" t="s">
        <v>4777</v>
      </c>
      <c r="B2718" s="245" t="s">
        <v>4776</v>
      </c>
      <c r="C2718" s="245" t="s">
        <v>4775</v>
      </c>
      <c r="D2718" s="245" t="s">
        <v>4774</v>
      </c>
      <c r="E2718" s="246" t="s">
        <v>44</v>
      </c>
      <c r="F2718" s="245" t="s">
        <v>44</v>
      </c>
      <c r="G2718" s="245" t="s">
        <v>4779</v>
      </c>
      <c r="H2718" s="245" t="s">
        <v>4778</v>
      </c>
      <c r="I2718" s="245" t="s">
        <v>11</v>
      </c>
      <c r="J2718" s="245" t="s">
        <v>59</v>
      </c>
      <c r="K2718" s="246" t="s">
        <v>9072</v>
      </c>
      <c r="L2718" s="245" t="s">
        <v>568</v>
      </c>
      <c r="M2718"/>
      <c r="N2718"/>
      <c r="O2718"/>
      <c r="P2718"/>
      <c r="Q2718"/>
      <c r="R2718"/>
      <c r="S2718"/>
      <c r="T2718"/>
      <c r="U2718"/>
      <c r="V2718"/>
      <c r="W2718"/>
      <c r="X2718"/>
      <c r="Y2718"/>
      <c r="Z2718"/>
      <c r="AA2718"/>
      <c r="AB2718"/>
      <c r="AC2718"/>
      <c r="AD2718"/>
      <c r="AE2718"/>
      <c r="AF2718"/>
      <c r="AG2718"/>
      <c r="AH2718"/>
      <c r="AI2718"/>
      <c r="AJ2718"/>
      <c r="AK2718"/>
      <c r="AL2718"/>
      <c r="AM2718"/>
      <c r="AN2718"/>
      <c r="AO2718"/>
      <c r="AP2718"/>
      <c r="AQ2718"/>
      <c r="AR2718"/>
      <c r="AS2718"/>
      <c r="AT2718"/>
      <c r="AU2718"/>
      <c r="AV2718"/>
      <c r="AW2718"/>
      <c r="AX2718"/>
      <c r="AY2718"/>
      <c r="AZ2718"/>
      <c r="BA2718"/>
      <c r="BB2718"/>
      <c r="BC2718"/>
      <c r="BD2718"/>
      <c r="BE2718"/>
      <c r="BF2718"/>
      <c r="BG2718"/>
      <c r="BH2718"/>
      <c r="BI2718"/>
      <c r="BJ2718"/>
      <c r="BK2718"/>
      <c r="BL2718"/>
      <c r="BM2718"/>
      <c r="BN2718"/>
      <c r="BO2718"/>
    </row>
    <row r="2719" spans="1:67" ht="15" x14ac:dyDescent="0.25">
      <c r="A2719" s="245" t="s">
        <v>4777</v>
      </c>
      <c r="B2719" s="245" t="s">
        <v>4776</v>
      </c>
      <c r="C2719" s="245" t="s">
        <v>4775</v>
      </c>
      <c r="D2719" s="245" t="s">
        <v>4774</v>
      </c>
      <c r="E2719" s="246" t="s">
        <v>44</v>
      </c>
      <c r="F2719" s="245" t="s">
        <v>44</v>
      </c>
      <c r="G2719" s="245" t="s">
        <v>4773</v>
      </c>
      <c r="H2719" s="245" t="s">
        <v>4772</v>
      </c>
      <c r="I2719" s="245" t="s">
        <v>11</v>
      </c>
      <c r="J2719" s="245" t="s">
        <v>59</v>
      </c>
      <c r="K2719" s="246" t="s">
        <v>23991</v>
      </c>
      <c r="L2719" s="245" t="s">
        <v>568</v>
      </c>
      <c r="M2719"/>
      <c r="N2719"/>
      <c r="O2719"/>
      <c r="P2719"/>
      <c r="Q2719"/>
      <c r="R2719"/>
      <c r="S2719"/>
      <c r="T2719"/>
      <c r="U2719"/>
      <c r="V2719"/>
      <c r="W2719"/>
      <c r="X2719"/>
      <c r="Y2719"/>
      <c r="Z2719"/>
      <c r="AA2719"/>
      <c r="AB2719"/>
      <c r="AC2719"/>
      <c r="AD2719"/>
      <c r="AE2719"/>
      <c r="AF2719"/>
      <c r="AG2719"/>
      <c r="AH2719"/>
      <c r="AI2719"/>
      <c r="AJ2719"/>
      <c r="AK2719"/>
      <c r="AL2719"/>
      <c r="AM2719"/>
      <c r="AN2719"/>
      <c r="AO2719"/>
      <c r="AP2719"/>
      <c r="AQ2719"/>
      <c r="AR2719"/>
      <c r="AS2719"/>
      <c r="AT2719"/>
      <c r="AU2719"/>
      <c r="AV2719"/>
      <c r="AW2719"/>
      <c r="AX2719"/>
      <c r="AY2719"/>
      <c r="AZ2719"/>
      <c r="BA2719"/>
      <c r="BB2719"/>
      <c r="BC2719"/>
      <c r="BD2719"/>
      <c r="BE2719"/>
      <c r="BF2719"/>
      <c r="BG2719"/>
      <c r="BH2719"/>
      <c r="BI2719"/>
      <c r="BJ2719"/>
      <c r="BK2719"/>
      <c r="BL2719"/>
      <c r="BM2719"/>
      <c r="BN2719"/>
      <c r="BO2719"/>
    </row>
    <row r="2720" spans="1:67" ht="15" x14ac:dyDescent="0.25">
      <c r="A2720" s="245" t="s">
        <v>4205</v>
      </c>
      <c r="B2720" s="245" t="s">
        <v>4204</v>
      </c>
      <c r="C2720" s="245" t="s">
        <v>4712</v>
      </c>
      <c r="D2720" s="245" t="s">
        <v>4711</v>
      </c>
      <c r="E2720" s="246" t="s">
        <v>44</v>
      </c>
      <c r="F2720" s="245" t="s">
        <v>44</v>
      </c>
      <c r="G2720" s="245" t="s">
        <v>4770</v>
      </c>
      <c r="H2720" s="245" t="s">
        <v>4769</v>
      </c>
      <c r="I2720" s="245" t="s">
        <v>14</v>
      </c>
      <c r="J2720" s="245" t="s">
        <v>59</v>
      </c>
      <c r="K2720" s="246" t="s">
        <v>8895</v>
      </c>
      <c r="L2720" s="245" t="s">
        <v>568</v>
      </c>
      <c r="M2720"/>
      <c r="N2720"/>
      <c r="O2720"/>
      <c r="P2720"/>
      <c r="Q2720"/>
      <c r="R2720"/>
      <c r="S2720"/>
      <c r="T2720"/>
      <c r="U2720"/>
      <c r="V2720"/>
      <c r="W2720"/>
      <c r="X2720"/>
      <c r="Y2720"/>
      <c r="Z2720"/>
      <c r="AA2720"/>
      <c r="AB2720"/>
      <c r="AC2720"/>
      <c r="AD2720"/>
      <c r="AE2720"/>
      <c r="AF2720"/>
      <c r="AG2720"/>
      <c r="AH2720"/>
      <c r="AI2720"/>
      <c r="AJ2720"/>
      <c r="AK2720"/>
      <c r="AL2720"/>
      <c r="AM2720"/>
      <c r="AN2720"/>
      <c r="AO2720"/>
      <c r="AP2720"/>
      <c r="AQ2720"/>
      <c r="AR2720"/>
      <c r="AS2720"/>
      <c r="AT2720"/>
      <c r="AU2720"/>
      <c r="AV2720"/>
      <c r="AW2720"/>
      <c r="AX2720"/>
      <c r="AY2720"/>
      <c r="AZ2720"/>
      <c r="BA2720"/>
      <c r="BB2720"/>
      <c r="BC2720"/>
      <c r="BD2720"/>
      <c r="BE2720"/>
      <c r="BF2720"/>
      <c r="BG2720"/>
      <c r="BH2720"/>
      <c r="BI2720"/>
      <c r="BJ2720"/>
      <c r="BK2720"/>
      <c r="BL2720"/>
      <c r="BM2720"/>
      <c r="BN2720"/>
      <c r="BO2720"/>
    </row>
    <row r="2721" spans="1:67" ht="15" x14ac:dyDescent="0.25">
      <c r="A2721" s="245" t="s">
        <v>4205</v>
      </c>
      <c r="B2721" s="245" t="s">
        <v>4204</v>
      </c>
      <c r="C2721" s="245" t="s">
        <v>4712</v>
      </c>
      <c r="D2721" s="245" t="s">
        <v>4711</v>
      </c>
      <c r="E2721" s="246" t="s">
        <v>44</v>
      </c>
      <c r="F2721" s="245" t="s">
        <v>44</v>
      </c>
      <c r="G2721" s="245" t="s">
        <v>8635</v>
      </c>
      <c r="H2721" s="245" t="s">
        <v>8634</v>
      </c>
      <c r="I2721" s="245" t="s">
        <v>14</v>
      </c>
      <c r="J2721" s="245" t="s">
        <v>59</v>
      </c>
      <c r="K2721" s="246" t="s">
        <v>3826</v>
      </c>
      <c r="L2721" s="245" t="s">
        <v>568</v>
      </c>
      <c r="M2721"/>
      <c r="N2721"/>
      <c r="O2721"/>
      <c r="P2721"/>
      <c r="Q2721"/>
      <c r="R2721"/>
      <c r="S2721"/>
      <c r="T2721"/>
      <c r="U2721"/>
      <c r="V2721"/>
      <c r="W2721"/>
      <c r="X2721"/>
      <c r="Y2721"/>
      <c r="Z2721"/>
      <c r="AA2721"/>
      <c r="AB2721"/>
      <c r="AC2721"/>
      <c r="AD2721"/>
      <c r="AE2721"/>
      <c r="AF2721"/>
      <c r="AG2721"/>
      <c r="AH2721"/>
      <c r="AI2721"/>
      <c r="AJ2721"/>
      <c r="AK2721"/>
      <c r="AL2721"/>
      <c r="AM2721"/>
      <c r="AN2721"/>
      <c r="AO2721"/>
      <c r="AP2721"/>
      <c r="AQ2721"/>
      <c r="AR2721"/>
      <c r="AS2721"/>
      <c r="AT2721"/>
      <c r="AU2721"/>
      <c r="AV2721"/>
      <c r="AW2721"/>
      <c r="AX2721"/>
      <c r="AY2721"/>
      <c r="AZ2721"/>
      <c r="BA2721"/>
      <c r="BB2721"/>
      <c r="BC2721"/>
      <c r="BD2721"/>
      <c r="BE2721"/>
      <c r="BF2721"/>
      <c r="BG2721"/>
      <c r="BH2721"/>
      <c r="BI2721"/>
      <c r="BJ2721"/>
      <c r="BK2721"/>
      <c r="BL2721"/>
      <c r="BM2721"/>
      <c r="BN2721"/>
      <c r="BO2721"/>
    </row>
    <row r="2722" spans="1:67" ht="15" x14ac:dyDescent="0.25">
      <c r="A2722" s="245" t="s">
        <v>4205</v>
      </c>
      <c r="B2722" s="245" t="s">
        <v>4204</v>
      </c>
      <c r="C2722" s="245" t="s">
        <v>4712</v>
      </c>
      <c r="D2722" s="245" t="s">
        <v>4711</v>
      </c>
      <c r="E2722" s="246" t="s">
        <v>44</v>
      </c>
      <c r="F2722" s="245" t="s">
        <v>44</v>
      </c>
      <c r="G2722" s="245" t="s">
        <v>4767</v>
      </c>
      <c r="H2722" s="245" t="s">
        <v>4766</v>
      </c>
      <c r="I2722" s="245" t="s">
        <v>14</v>
      </c>
      <c r="J2722" s="245" t="s">
        <v>59</v>
      </c>
      <c r="K2722" s="246" t="s">
        <v>8975</v>
      </c>
      <c r="L2722" s="245" t="s">
        <v>568</v>
      </c>
      <c r="M2722"/>
      <c r="N2722"/>
      <c r="O2722"/>
      <c r="P2722"/>
      <c r="Q2722"/>
      <c r="R2722"/>
      <c r="S2722"/>
      <c r="T2722"/>
      <c r="U2722"/>
      <c r="V2722"/>
      <c r="W2722"/>
      <c r="X2722"/>
      <c r="Y2722"/>
      <c r="Z2722"/>
      <c r="AA2722"/>
      <c r="AB2722"/>
      <c r="AC2722"/>
      <c r="AD2722"/>
      <c r="AE2722"/>
      <c r="AF2722"/>
      <c r="AG2722"/>
      <c r="AH2722"/>
      <c r="AI2722"/>
      <c r="AJ2722"/>
      <c r="AK2722"/>
      <c r="AL2722"/>
      <c r="AM2722"/>
      <c r="AN2722"/>
      <c r="AO2722"/>
      <c r="AP2722"/>
      <c r="AQ2722"/>
      <c r="AR2722"/>
      <c r="AS2722"/>
      <c r="AT2722"/>
      <c r="AU2722"/>
      <c r="AV2722"/>
      <c r="AW2722"/>
      <c r="AX2722"/>
      <c r="AY2722"/>
      <c r="AZ2722"/>
      <c r="BA2722"/>
      <c r="BB2722"/>
      <c r="BC2722"/>
      <c r="BD2722"/>
      <c r="BE2722"/>
      <c r="BF2722"/>
      <c r="BG2722"/>
      <c r="BH2722"/>
      <c r="BI2722"/>
      <c r="BJ2722"/>
      <c r="BK2722"/>
      <c r="BL2722"/>
      <c r="BM2722"/>
      <c r="BN2722"/>
      <c r="BO2722"/>
    </row>
    <row r="2723" spans="1:67" ht="15" x14ac:dyDescent="0.25">
      <c r="A2723" s="245" t="s">
        <v>4205</v>
      </c>
      <c r="B2723" s="245" t="s">
        <v>4204</v>
      </c>
      <c r="C2723" s="245" t="s">
        <v>4712</v>
      </c>
      <c r="D2723" s="245" t="s">
        <v>4711</v>
      </c>
      <c r="E2723" s="246" t="s">
        <v>44</v>
      </c>
      <c r="F2723" s="245" t="s">
        <v>44</v>
      </c>
      <c r="G2723" s="245" t="s">
        <v>8633</v>
      </c>
      <c r="H2723" s="245" t="s">
        <v>8632</v>
      </c>
      <c r="I2723" s="245" t="s">
        <v>14</v>
      </c>
      <c r="J2723" s="245" t="s">
        <v>59</v>
      </c>
      <c r="K2723" s="246" t="s">
        <v>23992</v>
      </c>
      <c r="L2723" s="245" t="s">
        <v>568</v>
      </c>
      <c r="M2723"/>
      <c r="N2723"/>
      <c r="O2723"/>
      <c r="P2723"/>
      <c r="Q2723"/>
      <c r="R2723"/>
      <c r="S2723"/>
      <c r="T2723"/>
      <c r="U2723"/>
      <c r="V2723"/>
      <c r="W2723"/>
      <c r="X2723"/>
      <c r="Y2723"/>
      <c r="Z2723"/>
      <c r="AA2723"/>
      <c r="AB2723"/>
      <c r="AC2723"/>
      <c r="AD2723"/>
      <c r="AE2723"/>
      <c r="AF2723"/>
      <c r="AG2723"/>
      <c r="AH2723"/>
      <c r="AI2723"/>
      <c r="AJ2723"/>
      <c r="AK2723"/>
      <c r="AL2723"/>
      <c r="AM2723"/>
      <c r="AN2723"/>
      <c r="AO2723"/>
      <c r="AP2723"/>
      <c r="AQ2723"/>
      <c r="AR2723"/>
      <c r="AS2723"/>
      <c r="AT2723"/>
      <c r="AU2723"/>
      <c r="AV2723"/>
      <c r="AW2723"/>
      <c r="AX2723"/>
      <c r="AY2723"/>
      <c r="AZ2723"/>
      <c r="BA2723"/>
      <c r="BB2723"/>
      <c r="BC2723"/>
      <c r="BD2723"/>
      <c r="BE2723"/>
      <c r="BF2723"/>
      <c r="BG2723"/>
      <c r="BH2723"/>
      <c r="BI2723"/>
      <c r="BJ2723"/>
      <c r="BK2723"/>
      <c r="BL2723"/>
      <c r="BM2723"/>
      <c r="BN2723"/>
      <c r="BO2723"/>
    </row>
    <row r="2724" spans="1:67" ht="15" x14ac:dyDescent="0.25">
      <c r="A2724" s="245" t="s">
        <v>4205</v>
      </c>
      <c r="B2724" s="245" t="s">
        <v>4204</v>
      </c>
      <c r="C2724" s="245" t="s">
        <v>4712</v>
      </c>
      <c r="D2724" s="245" t="s">
        <v>4711</v>
      </c>
      <c r="E2724" s="246" t="s">
        <v>44</v>
      </c>
      <c r="F2724" s="245" t="s">
        <v>44</v>
      </c>
      <c r="G2724" s="245" t="s">
        <v>4765</v>
      </c>
      <c r="H2724" s="245" t="s">
        <v>4764</v>
      </c>
      <c r="I2724" s="245" t="s">
        <v>14</v>
      </c>
      <c r="J2724" s="245" t="s">
        <v>59</v>
      </c>
      <c r="K2724" s="246" t="s">
        <v>4648</v>
      </c>
      <c r="L2724" s="245" t="s">
        <v>568</v>
      </c>
      <c r="M2724"/>
      <c r="N2724"/>
      <c r="O2724"/>
      <c r="P2724"/>
      <c r="Q2724"/>
      <c r="R2724"/>
      <c r="S2724"/>
      <c r="T2724"/>
      <c r="U2724"/>
      <c r="V2724"/>
      <c r="W2724"/>
      <c r="X2724"/>
      <c r="Y2724"/>
      <c r="Z2724"/>
      <c r="AA2724"/>
      <c r="AB2724"/>
      <c r="AC2724"/>
      <c r="AD2724"/>
      <c r="AE2724"/>
      <c r="AF2724"/>
      <c r="AG2724"/>
      <c r="AH2724"/>
      <c r="AI2724"/>
      <c r="AJ2724"/>
      <c r="AK2724"/>
      <c r="AL2724"/>
      <c r="AM2724"/>
      <c r="AN2724"/>
      <c r="AO2724"/>
      <c r="AP2724"/>
      <c r="AQ2724"/>
      <c r="AR2724"/>
      <c r="AS2724"/>
      <c r="AT2724"/>
      <c r="AU2724"/>
      <c r="AV2724"/>
      <c r="AW2724"/>
      <c r="AX2724"/>
      <c r="AY2724"/>
      <c r="AZ2724"/>
      <c r="BA2724"/>
      <c r="BB2724"/>
      <c r="BC2724"/>
      <c r="BD2724"/>
      <c r="BE2724"/>
      <c r="BF2724"/>
      <c r="BG2724"/>
      <c r="BH2724"/>
      <c r="BI2724"/>
      <c r="BJ2724"/>
      <c r="BK2724"/>
      <c r="BL2724"/>
      <c r="BM2724"/>
      <c r="BN2724"/>
      <c r="BO2724"/>
    </row>
    <row r="2725" spans="1:67" ht="15" x14ac:dyDescent="0.25">
      <c r="A2725" s="245" t="s">
        <v>4205</v>
      </c>
      <c r="B2725" s="245" t="s">
        <v>4204</v>
      </c>
      <c r="C2725" s="245" t="s">
        <v>4712</v>
      </c>
      <c r="D2725" s="245" t="s">
        <v>4711</v>
      </c>
      <c r="E2725" s="246" t="s">
        <v>44</v>
      </c>
      <c r="F2725" s="245" t="s">
        <v>44</v>
      </c>
      <c r="G2725" s="245" t="s">
        <v>8631</v>
      </c>
      <c r="H2725" s="245" t="s">
        <v>8630</v>
      </c>
      <c r="I2725" s="245" t="s">
        <v>14</v>
      </c>
      <c r="J2725" s="245" t="s">
        <v>59</v>
      </c>
      <c r="K2725" s="246" t="s">
        <v>9585</v>
      </c>
      <c r="L2725" s="245" t="s">
        <v>568</v>
      </c>
      <c r="M2725"/>
      <c r="N2725"/>
      <c r="O2725"/>
      <c r="P2725"/>
      <c r="Q2725"/>
      <c r="R2725"/>
      <c r="S2725"/>
      <c r="T2725"/>
      <c r="U2725"/>
      <c r="V2725"/>
      <c r="W2725"/>
      <c r="X2725"/>
      <c r="Y2725"/>
      <c r="Z2725"/>
      <c r="AA2725"/>
      <c r="AB2725"/>
      <c r="AC2725"/>
      <c r="AD2725"/>
      <c r="AE2725"/>
      <c r="AF2725"/>
      <c r="AG2725"/>
      <c r="AH2725"/>
      <c r="AI2725"/>
      <c r="AJ2725"/>
      <c r="AK2725"/>
      <c r="AL2725"/>
      <c r="AM2725"/>
      <c r="AN2725"/>
      <c r="AO2725"/>
      <c r="AP2725"/>
      <c r="AQ2725"/>
      <c r="AR2725"/>
      <c r="AS2725"/>
      <c r="AT2725"/>
      <c r="AU2725"/>
      <c r="AV2725"/>
      <c r="AW2725"/>
      <c r="AX2725"/>
      <c r="AY2725"/>
      <c r="AZ2725"/>
      <c r="BA2725"/>
      <c r="BB2725"/>
      <c r="BC2725"/>
      <c r="BD2725"/>
      <c r="BE2725"/>
      <c r="BF2725"/>
      <c r="BG2725"/>
      <c r="BH2725"/>
      <c r="BI2725"/>
      <c r="BJ2725"/>
      <c r="BK2725"/>
      <c r="BL2725"/>
      <c r="BM2725"/>
      <c r="BN2725"/>
      <c r="BO2725"/>
    </row>
    <row r="2726" spans="1:67" ht="15" x14ac:dyDescent="0.25">
      <c r="A2726" s="245" t="s">
        <v>4205</v>
      </c>
      <c r="B2726" s="245" t="s">
        <v>4204</v>
      </c>
      <c r="C2726" s="245" t="s">
        <v>4712</v>
      </c>
      <c r="D2726" s="245" t="s">
        <v>4711</v>
      </c>
      <c r="E2726" s="246" t="s">
        <v>44</v>
      </c>
      <c r="F2726" s="245" t="s">
        <v>44</v>
      </c>
      <c r="G2726" s="245" t="s">
        <v>8629</v>
      </c>
      <c r="H2726" s="245" t="s">
        <v>8628</v>
      </c>
      <c r="I2726" s="245" t="s">
        <v>14</v>
      </c>
      <c r="J2726" s="245" t="s">
        <v>59</v>
      </c>
      <c r="K2726" s="246" t="s">
        <v>8839</v>
      </c>
      <c r="L2726" s="245" t="s">
        <v>568</v>
      </c>
      <c r="M2726"/>
      <c r="N2726"/>
      <c r="O2726"/>
      <c r="P2726"/>
      <c r="Q2726"/>
      <c r="R2726"/>
      <c r="S2726"/>
      <c r="T2726"/>
      <c r="U2726"/>
      <c r="V2726"/>
      <c r="W2726"/>
      <c r="X2726"/>
      <c r="Y2726"/>
      <c r="Z2726"/>
      <c r="AA2726"/>
      <c r="AB2726"/>
      <c r="AC2726"/>
      <c r="AD2726"/>
      <c r="AE2726"/>
      <c r="AF2726"/>
      <c r="AG2726"/>
      <c r="AH2726"/>
      <c r="AI2726"/>
      <c r="AJ2726"/>
      <c r="AK2726"/>
      <c r="AL2726"/>
      <c r="AM2726"/>
      <c r="AN2726"/>
      <c r="AO2726"/>
      <c r="AP2726"/>
      <c r="AQ2726"/>
      <c r="AR2726"/>
      <c r="AS2726"/>
      <c r="AT2726"/>
      <c r="AU2726"/>
      <c r="AV2726"/>
      <c r="AW2726"/>
      <c r="AX2726"/>
      <c r="AY2726"/>
      <c r="AZ2726"/>
      <c r="BA2726"/>
      <c r="BB2726"/>
      <c r="BC2726"/>
      <c r="BD2726"/>
      <c r="BE2726"/>
      <c r="BF2726"/>
      <c r="BG2726"/>
      <c r="BH2726"/>
      <c r="BI2726"/>
      <c r="BJ2726"/>
      <c r="BK2726"/>
      <c r="BL2726"/>
      <c r="BM2726"/>
      <c r="BN2726"/>
      <c r="BO2726"/>
    </row>
    <row r="2727" spans="1:67" ht="15" x14ac:dyDescent="0.25">
      <c r="A2727" s="245" t="s">
        <v>4205</v>
      </c>
      <c r="B2727" s="245" t="s">
        <v>4204</v>
      </c>
      <c r="C2727" s="245" t="s">
        <v>4712</v>
      </c>
      <c r="D2727" s="245" t="s">
        <v>4711</v>
      </c>
      <c r="E2727" s="246" t="s">
        <v>44</v>
      </c>
      <c r="F2727" s="245" t="s">
        <v>44</v>
      </c>
      <c r="G2727" s="245" t="s">
        <v>8627</v>
      </c>
      <c r="H2727" s="245" t="s">
        <v>8626</v>
      </c>
      <c r="I2727" s="245" t="s">
        <v>14</v>
      </c>
      <c r="J2727" s="245" t="s">
        <v>59</v>
      </c>
      <c r="K2727" s="246" t="s">
        <v>11734</v>
      </c>
      <c r="L2727" s="245" t="s">
        <v>568</v>
      </c>
      <c r="M2727"/>
      <c r="N2727"/>
      <c r="O2727"/>
      <c r="P2727"/>
      <c r="Q2727"/>
      <c r="R2727"/>
      <c r="S2727"/>
      <c r="T2727"/>
      <c r="U2727"/>
      <c r="V2727"/>
      <c r="W2727"/>
      <c r="X2727"/>
      <c r="Y2727"/>
      <c r="Z2727"/>
      <c r="AA2727"/>
      <c r="AB2727"/>
      <c r="AC2727"/>
      <c r="AD2727"/>
      <c r="AE2727"/>
      <c r="AF2727"/>
      <c r="AG2727"/>
      <c r="AH2727"/>
      <c r="AI2727"/>
      <c r="AJ2727"/>
      <c r="AK2727"/>
      <c r="AL2727"/>
      <c r="AM2727"/>
      <c r="AN2727"/>
      <c r="AO2727"/>
      <c r="AP2727"/>
      <c r="AQ2727"/>
      <c r="AR2727"/>
      <c r="AS2727"/>
      <c r="AT2727"/>
      <c r="AU2727"/>
      <c r="AV2727"/>
      <c r="AW2727"/>
      <c r="AX2727"/>
      <c r="AY2727"/>
      <c r="AZ2727"/>
      <c r="BA2727"/>
      <c r="BB2727"/>
      <c r="BC2727"/>
      <c r="BD2727"/>
      <c r="BE2727"/>
      <c r="BF2727"/>
      <c r="BG2727"/>
      <c r="BH2727"/>
      <c r="BI2727"/>
      <c r="BJ2727"/>
      <c r="BK2727"/>
      <c r="BL2727"/>
      <c r="BM2727"/>
      <c r="BN2727"/>
      <c r="BO2727"/>
    </row>
    <row r="2728" spans="1:67" ht="15" x14ac:dyDescent="0.25">
      <c r="A2728" s="245" t="s">
        <v>4205</v>
      </c>
      <c r="B2728" s="245" t="s">
        <v>4204</v>
      </c>
      <c r="C2728" s="245" t="s">
        <v>4712</v>
      </c>
      <c r="D2728" s="245" t="s">
        <v>4711</v>
      </c>
      <c r="E2728" s="246" t="s">
        <v>44</v>
      </c>
      <c r="F2728" s="245" t="s">
        <v>44</v>
      </c>
      <c r="G2728" s="245" t="s">
        <v>8625</v>
      </c>
      <c r="H2728" s="245" t="s">
        <v>8624</v>
      </c>
      <c r="I2728" s="245" t="s">
        <v>14</v>
      </c>
      <c r="J2728" s="245" t="s">
        <v>59</v>
      </c>
      <c r="K2728" s="246" t="s">
        <v>9055</v>
      </c>
      <c r="L2728" s="245" t="s">
        <v>568</v>
      </c>
      <c r="M2728"/>
      <c r="N2728"/>
      <c r="O2728"/>
      <c r="P2728"/>
      <c r="Q2728"/>
      <c r="R2728"/>
      <c r="S2728"/>
      <c r="T2728"/>
      <c r="U2728"/>
      <c r="V2728"/>
      <c r="W2728"/>
      <c r="X2728"/>
      <c r="Y2728"/>
      <c r="Z2728"/>
      <c r="AA2728"/>
      <c r="AB2728"/>
      <c r="AC2728"/>
      <c r="AD2728"/>
      <c r="AE2728"/>
      <c r="AF2728"/>
      <c r="AG2728"/>
      <c r="AH2728"/>
      <c r="AI2728"/>
      <c r="AJ2728"/>
      <c r="AK2728"/>
      <c r="AL2728"/>
      <c r="AM2728"/>
      <c r="AN2728"/>
      <c r="AO2728"/>
      <c r="AP2728"/>
      <c r="AQ2728"/>
      <c r="AR2728"/>
      <c r="AS2728"/>
      <c r="AT2728"/>
      <c r="AU2728"/>
      <c r="AV2728"/>
      <c r="AW2728"/>
      <c r="AX2728"/>
      <c r="AY2728"/>
      <c r="AZ2728"/>
      <c r="BA2728"/>
      <c r="BB2728"/>
      <c r="BC2728"/>
      <c r="BD2728"/>
      <c r="BE2728"/>
      <c r="BF2728"/>
      <c r="BG2728"/>
      <c r="BH2728"/>
      <c r="BI2728"/>
      <c r="BJ2728"/>
      <c r="BK2728"/>
      <c r="BL2728"/>
      <c r="BM2728"/>
      <c r="BN2728"/>
      <c r="BO2728"/>
    </row>
    <row r="2729" spans="1:67" ht="15" x14ac:dyDescent="0.25">
      <c r="A2729" s="245" t="s">
        <v>4205</v>
      </c>
      <c r="B2729" s="245" t="s">
        <v>4204</v>
      </c>
      <c r="C2729" s="245" t="s">
        <v>4712</v>
      </c>
      <c r="D2729" s="245" t="s">
        <v>4711</v>
      </c>
      <c r="E2729" s="246" t="s">
        <v>44</v>
      </c>
      <c r="F2729" s="245" t="s">
        <v>44</v>
      </c>
      <c r="G2729" s="245" t="s">
        <v>4762</v>
      </c>
      <c r="H2729" s="245" t="s">
        <v>4761</v>
      </c>
      <c r="I2729" s="245" t="s">
        <v>14</v>
      </c>
      <c r="J2729" s="245" t="s">
        <v>59</v>
      </c>
      <c r="K2729" s="246" t="s">
        <v>16087</v>
      </c>
      <c r="L2729" s="245" t="s">
        <v>568</v>
      </c>
      <c r="M2729"/>
      <c r="N2729"/>
      <c r="O2729"/>
      <c r="P2729"/>
      <c r="Q2729"/>
      <c r="R2729"/>
      <c r="S2729"/>
      <c r="T2729"/>
      <c r="U2729"/>
      <c r="V2729"/>
      <c r="W2729"/>
      <c r="X2729"/>
      <c r="Y2729"/>
      <c r="Z2729"/>
      <c r="AA2729"/>
      <c r="AB2729"/>
      <c r="AC2729"/>
      <c r="AD2729"/>
      <c r="AE2729"/>
      <c r="AF2729"/>
      <c r="AG2729"/>
      <c r="AH2729"/>
      <c r="AI2729"/>
      <c r="AJ2729"/>
      <c r="AK2729"/>
      <c r="AL2729"/>
      <c r="AM2729"/>
      <c r="AN2729"/>
      <c r="AO2729"/>
      <c r="AP2729"/>
      <c r="AQ2729"/>
      <c r="AR2729"/>
      <c r="AS2729"/>
      <c r="AT2729"/>
      <c r="AU2729"/>
      <c r="AV2729"/>
      <c r="AW2729"/>
      <c r="AX2729"/>
      <c r="AY2729"/>
      <c r="AZ2729"/>
      <c r="BA2729"/>
      <c r="BB2729"/>
      <c r="BC2729"/>
      <c r="BD2729"/>
      <c r="BE2729"/>
      <c r="BF2729"/>
      <c r="BG2729"/>
      <c r="BH2729"/>
      <c r="BI2729"/>
      <c r="BJ2729"/>
      <c r="BK2729"/>
      <c r="BL2729"/>
      <c r="BM2729"/>
      <c r="BN2729"/>
      <c r="BO2729"/>
    </row>
    <row r="2730" spans="1:67" ht="15" x14ac:dyDescent="0.25">
      <c r="A2730" s="245" t="s">
        <v>4205</v>
      </c>
      <c r="B2730" s="245" t="s">
        <v>4204</v>
      </c>
      <c r="C2730" s="245" t="s">
        <v>4712</v>
      </c>
      <c r="D2730" s="245" t="s">
        <v>4711</v>
      </c>
      <c r="E2730" s="246" t="s">
        <v>44</v>
      </c>
      <c r="F2730" s="245" t="s">
        <v>44</v>
      </c>
      <c r="G2730" s="245" t="s">
        <v>8623</v>
      </c>
      <c r="H2730" s="245" t="s">
        <v>8622</v>
      </c>
      <c r="I2730" s="245" t="s">
        <v>14</v>
      </c>
      <c r="J2730" s="245" t="s">
        <v>59</v>
      </c>
      <c r="K2730" s="246" t="s">
        <v>9058</v>
      </c>
      <c r="L2730" s="245" t="s">
        <v>568</v>
      </c>
      <c r="M2730"/>
      <c r="N2730"/>
      <c r="O2730"/>
      <c r="P2730"/>
      <c r="Q2730"/>
      <c r="R2730"/>
      <c r="S2730"/>
      <c r="T2730"/>
      <c r="U2730"/>
      <c r="V2730"/>
      <c r="W2730"/>
      <c r="X2730"/>
      <c r="Y2730"/>
      <c r="Z2730"/>
      <c r="AA2730"/>
      <c r="AB2730"/>
      <c r="AC2730"/>
      <c r="AD2730"/>
      <c r="AE2730"/>
      <c r="AF2730"/>
      <c r="AG2730"/>
      <c r="AH2730"/>
      <c r="AI2730"/>
      <c r="AJ2730"/>
      <c r="AK2730"/>
      <c r="AL2730"/>
      <c r="AM2730"/>
      <c r="AN2730"/>
      <c r="AO2730"/>
      <c r="AP2730"/>
      <c r="AQ2730"/>
      <c r="AR2730"/>
      <c r="AS2730"/>
      <c r="AT2730"/>
      <c r="AU2730"/>
      <c r="AV2730"/>
      <c r="AW2730"/>
      <c r="AX2730"/>
      <c r="AY2730"/>
      <c r="AZ2730"/>
      <c r="BA2730"/>
      <c r="BB2730"/>
      <c r="BC2730"/>
      <c r="BD2730"/>
      <c r="BE2730"/>
      <c r="BF2730"/>
      <c r="BG2730"/>
      <c r="BH2730"/>
      <c r="BI2730"/>
      <c r="BJ2730"/>
      <c r="BK2730"/>
      <c r="BL2730"/>
      <c r="BM2730"/>
      <c r="BN2730"/>
      <c r="BO2730"/>
    </row>
    <row r="2731" spans="1:67" ht="15" x14ac:dyDescent="0.25">
      <c r="A2731" s="245" t="s">
        <v>4205</v>
      </c>
      <c r="B2731" s="245" t="s">
        <v>4204</v>
      </c>
      <c r="C2731" s="245" t="s">
        <v>4712</v>
      </c>
      <c r="D2731" s="245" t="s">
        <v>4711</v>
      </c>
      <c r="E2731" s="246" t="s">
        <v>44</v>
      </c>
      <c r="F2731" s="245" t="s">
        <v>44</v>
      </c>
      <c r="G2731" s="245" t="s">
        <v>4760</v>
      </c>
      <c r="H2731" s="245" t="s">
        <v>4759</v>
      </c>
      <c r="I2731" s="245" t="s">
        <v>14</v>
      </c>
      <c r="J2731" s="245" t="s">
        <v>59</v>
      </c>
      <c r="K2731" s="246" t="s">
        <v>23839</v>
      </c>
      <c r="L2731" s="245" t="s">
        <v>568</v>
      </c>
      <c r="M2731"/>
      <c r="N2731"/>
      <c r="O2731"/>
      <c r="P2731"/>
      <c r="Q2731"/>
      <c r="R2731"/>
      <c r="S2731"/>
      <c r="T2731"/>
      <c r="U2731"/>
      <c r="V2731"/>
      <c r="W2731"/>
      <c r="X2731"/>
      <c r="Y2731"/>
      <c r="Z2731"/>
      <c r="AA2731"/>
      <c r="AB2731"/>
      <c r="AC2731"/>
      <c r="AD2731"/>
      <c r="AE2731"/>
      <c r="AF2731"/>
      <c r="AG2731"/>
      <c r="AH2731"/>
      <c r="AI2731"/>
      <c r="AJ2731"/>
      <c r="AK2731"/>
      <c r="AL2731"/>
      <c r="AM2731"/>
      <c r="AN2731"/>
      <c r="AO2731"/>
      <c r="AP2731"/>
      <c r="AQ2731"/>
      <c r="AR2731"/>
      <c r="AS2731"/>
      <c r="AT2731"/>
      <c r="AU2731"/>
      <c r="AV2731"/>
      <c r="AW2731"/>
      <c r="AX2731"/>
      <c r="AY2731"/>
      <c r="AZ2731"/>
      <c r="BA2731"/>
      <c r="BB2731"/>
      <c r="BC2731"/>
      <c r="BD2731"/>
      <c r="BE2731"/>
      <c r="BF2731"/>
      <c r="BG2731"/>
      <c r="BH2731"/>
      <c r="BI2731"/>
      <c r="BJ2731"/>
      <c r="BK2731"/>
      <c r="BL2731"/>
      <c r="BM2731"/>
      <c r="BN2731"/>
      <c r="BO2731"/>
    </row>
    <row r="2732" spans="1:67" ht="15" x14ac:dyDescent="0.25">
      <c r="A2732" s="245" t="s">
        <v>4205</v>
      </c>
      <c r="B2732" s="245" t="s">
        <v>4204</v>
      </c>
      <c r="C2732" s="245" t="s">
        <v>4712</v>
      </c>
      <c r="D2732" s="245" t="s">
        <v>4711</v>
      </c>
      <c r="E2732" s="246" t="s">
        <v>44</v>
      </c>
      <c r="F2732" s="245" t="s">
        <v>44</v>
      </c>
      <c r="G2732" s="245" t="s">
        <v>8621</v>
      </c>
      <c r="H2732" s="245" t="s">
        <v>8620</v>
      </c>
      <c r="I2732" s="245" t="s">
        <v>14</v>
      </c>
      <c r="J2732" s="245" t="s">
        <v>59</v>
      </c>
      <c r="K2732" s="246" t="s">
        <v>8236</v>
      </c>
      <c r="L2732" s="245" t="s">
        <v>568</v>
      </c>
      <c r="M2732"/>
      <c r="N2732"/>
      <c r="O2732"/>
      <c r="P2732"/>
      <c r="Q2732"/>
      <c r="R2732"/>
      <c r="S2732"/>
      <c r="T2732"/>
      <c r="U2732"/>
      <c r="V2732"/>
      <c r="W2732"/>
      <c r="X2732"/>
      <c r="Y2732"/>
      <c r="Z2732"/>
      <c r="AA2732"/>
      <c r="AB2732"/>
      <c r="AC2732"/>
      <c r="AD2732"/>
      <c r="AE2732"/>
      <c r="AF2732"/>
      <c r="AG2732"/>
      <c r="AH2732"/>
      <c r="AI2732"/>
      <c r="AJ2732"/>
      <c r="AK2732"/>
      <c r="AL2732"/>
      <c r="AM2732"/>
      <c r="AN2732"/>
      <c r="AO2732"/>
      <c r="AP2732"/>
      <c r="AQ2732"/>
      <c r="AR2732"/>
      <c r="AS2732"/>
      <c r="AT2732"/>
      <c r="AU2732"/>
      <c r="AV2732"/>
      <c r="AW2732"/>
      <c r="AX2732"/>
      <c r="AY2732"/>
      <c r="AZ2732"/>
      <c r="BA2732"/>
      <c r="BB2732"/>
      <c r="BC2732"/>
      <c r="BD2732"/>
      <c r="BE2732"/>
      <c r="BF2732"/>
      <c r="BG2732"/>
      <c r="BH2732"/>
      <c r="BI2732"/>
      <c r="BJ2732"/>
      <c r="BK2732"/>
      <c r="BL2732"/>
      <c r="BM2732"/>
      <c r="BN2732"/>
      <c r="BO2732"/>
    </row>
    <row r="2733" spans="1:67" ht="15" x14ac:dyDescent="0.25">
      <c r="A2733" s="245" t="s">
        <v>4205</v>
      </c>
      <c r="B2733" s="245" t="s">
        <v>4204</v>
      </c>
      <c r="C2733" s="245" t="s">
        <v>4712</v>
      </c>
      <c r="D2733" s="245" t="s">
        <v>4711</v>
      </c>
      <c r="E2733" s="246" t="s">
        <v>44</v>
      </c>
      <c r="F2733" s="245" t="s">
        <v>44</v>
      </c>
      <c r="G2733" s="245" t="s">
        <v>4758</v>
      </c>
      <c r="H2733" s="245" t="s">
        <v>4757</v>
      </c>
      <c r="I2733" s="245" t="s">
        <v>14</v>
      </c>
      <c r="J2733" s="245" t="s">
        <v>59</v>
      </c>
      <c r="K2733" s="246" t="s">
        <v>1334</v>
      </c>
      <c r="L2733" s="245" t="s">
        <v>568</v>
      </c>
      <c r="M2733"/>
      <c r="N2733"/>
      <c r="O2733"/>
      <c r="P2733"/>
      <c r="Q2733"/>
      <c r="R2733"/>
      <c r="S2733"/>
      <c r="T2733"/>
      <c r="U2733"/>
      <c r="V2733"/>
      <c r="W2733"/>
      <c r="X2733"/>
      <c r="Y2733"/>
      <c r="Z2733"/>
      <c r="AA2733"/>
      <c r="AB2733"/>
      <c r="AC2733"/>
      <c r="AD2733"/>
      <c r="AE2733"/>
      <c r="AF2733"/>
      <c r="AG2733"/>
      <c r="AH2733"/>
      <c r="AI2733"/>
      <c r="AJ2733"/>
      <c r="AK2733"/>
      <c r="AL2733"/>
      <c r="AM2733"/>
      <c r="AN2733"/>
      <c r="AO2733"/>
      <c r="AP2733"/>
      <c r="AQ2733"/>
      <c r="AR2733"/>
      <c r="AS2733"/>
      <c r="AT2733"/>
      <c r="AU2733"/>
      <c r="AV2733"/>
      <c r="AW2733"/>
      <c r="AX2733"/>
      <c r="AY2733"/>
      <c r="AZ2733"/>
      <c r="BA2733"/>
      <c r="BB2733"/>
      <c r="BC2733"/>
      <c r="BD2733"/>
      <c r="BE2733"/>
      <c r="BF2733"/>
      <c r="BG2733"/>
      <c r="BH2733"/>
      <c r="BI2733"/>
      <c r="BJ2733"/>
      <c r="BK2733"/>
      <c r="BL2733"/>
      <c r="BM2733"/>
      <c r="BN2733"/>
      <c r="BO2733"/>
    </row>
    <row r="2734" spans="1:67" ht="15" x14ac:dyDescent="0.25">
      <c r="A2734" s="245" t="s">
        <v>4205</v>
      </c>
      <c r="B2734" s="245" t="s">
        <v>4204</v>
      </c>
      <c r="C2734" s="245" t="s">
        <v>4712</v>
      </c>
      <c r="D2734" s="245" t="s">
        <v>4711</v>
      </c>
      <c r="E2734" s="246" t="s">
        <v>44</v>
      </c>
      <c r="F2734" s="245" t="s">
        <v>44</v>
      </c>
      <c r="G2734" s="245" t="s">
        <v>8619</v>
      </c>
      <c r="H2734" s="245" t="s">
        <v>8618</v>
      </c>
      <c r="I2734" s="245" t="s">
        <v>14</v>
      </c>
      <c r="J2734" s="245" t="s">
        <v>59</v>
      </c>
      <c r="K2734" s="246" t="s">
        <v>8382</v>
      </c>
      <c r="L2734" s="245" t="s">
        <v>568</v>
      </c>
      <c r="M2734"/>
      <c r="N2734"/>
      <c r="O2734"/>
      <c r="P2734"/>
      <c r="Q2734"/>
      <c r="R2734"/>
      <c r="S2734"/>
      <c r="T2734"/>
      <c r="U2734"/>
      <c r="V2734"/>
      <c r="W2734"/>
      <c r="X2734"/>
      <c r="Y2734"/>
      <c r="Z2734"/>
      <c r="AA2734"/>
      <c r="AB2734"/>
      <c r="AC2734"/>
      <c r="AD2734"/>
      <c r="AE2734"/>
      <c r="AF2734"/>
      <c r="AG2734"/>
      <c r="AH2734"/>
      <c r="AI2734"/>
      <c r="AJ2734"/>
      <c r="AK2734"/>
      <c r="AL2734"/>
      <c r="AM2734"/>
      <c r="AN2734"/>
      <c r="AO2734"/>
      <c r="AP2734"/>
      <c r="AQ2734"/>
      <c r="AR2734"/>
      <c r="AS2734"/>
      <c r="AT2734"/>
      <c r="AU2734"/>
      <c r="AV2734"/>
      <c r="AW2734"/>
      <c r="AX2734"/>
      <c r="AY2734"/>
      <c r="AZ2734"/>
      <c r="BA2734"/>
      <c r="BB2734"/>
      <c r="BC2734"/>
      <c r="BD2734"/>
      <c r="BE2734"/>
      <c r="BF2734"/>
      <c r="BG2734"/>
      <c r="BH2734"/>
      <c r="BI2734"/>
      <c r="BJ2734"/>
      <c r="BK2734"/>
      <c r="BL2734"/>
      <c r="BM2734"/>
      <c r="BN2734"/>
      <c r="BO2734"/>
    </row>
    <row r="2735" spans="1:67" ht="15" x14ac:dyDescent="0.25">
      <c r="A2735" s="245" t="s">
        <v>4205</v>
      </c>
      <c r="B2735" s="245" t="s">
        <v>4204</v>
      </c>
      <c r="C2735" s="245" t="s">
        <v>4712</v>
      </c>
      <c r="D2735" s="245" t="s">
        <v>4711</v>
      </c>
      <c r="E2735" s="246" t="s">
        <v>44</v>
      </c>
      <c r="F2735" s="245" t="s">
        <v>44</v>
      </c>
      <c r="G2735" s="245" t="s">
        <v>8617</v>
      </c>
      <c r="H2735" s="245" t="s">
        <v>8616</v>
      </c>
      <c r="I2735" s="245" t="s">
        <v>14</v>
      </c>
      <c r="J2735" s="245" t="s">
        <v>59</v>
      </c>
      <c r="K2735" s="246" t="s">
        <v>8376</v>
      </c>
      <c r="L2735" s="245" t="s">
        <v>568</v>
      </c>
      <c r="M2735"/>
      <c r="N2735"/>
      <c r="O2735"/>
      <c r="P2735"/>
      <c r="Q2735"/>
      <c r="R2735"/>
      <c r="S2735"/>
      <c r="T2735"/>
      <c r="U2735"/>
      <c r="V2735"/>
      <c r="W2735"/>
      <c r="X2735"/>
      <c r="Y2735"/>
      <c r="Z2735"/>
      <c r="AA2735"/>
      <c r="AB2735"/>
      <c r="AC2735"/>
      <c r="AD2735"/>
      <c r="AE2735"/>
      <c r="AF2735"/>
      <c r="AG2735"/>
      <c r="AH2735"/>
      <c r="AI2735"/>
      <c r="AJ2735"/>
      <c r="AK2735"/>
      <c r="AL2735"/>
      <c r="AM2735"/>
      <c r="AN2735"/>
      <c r="AO2735"/>
      <c r="AP2735"/>
      <c r="AQ2735"/>
      <c r="AR2735"/>
      <c r="AS2735"/>
      <c r="AT2735"/>
      <c r="AU2735"/>
      <c r="AV2735"/>
      <c r="AW2735"/>
      <c r="AX2735"/>
      <c r="AY2735"/>
      <c r="AZ2735"/>
      <c r="BA2735"/>
      <c r="BB2735"/>
      <c r="BC2735"/>
      <c r="BD2735"/>
      <c r="BE2735"/>
      <c r="BF2735"/>
      <c r="BG2735"/>
      <c r="BH2735"/>
      <c r="BI2735"/>
      <c r="BJ2735"/>
      <c r="BK2735"/>
      <c r="BL2735"/>
      <c r="BM2735"/>
      <c r="BN2735"/>
      <c r="BO2735"/>
    </row>
    <row r="2736" spans="1:67" ht="15" x14ac:dyDescent="0.25">
      <c r="A2736" s="245" t="s">
        <v>4205</v>
      </c>
      <c r="B2736" s="245" t="s">
        <v>4204</v>
      </c>
      <c r="C2736" s="245" t="s">
        <v>4712</v>
      </c>
      <c r="D2736" s="245" t="s">
        <v>4711</v>
      </c>
      <c r="E2736" s="246" t="s">
        <v>44</v>
      </c>
      <c r="F2736" s="245" t="s">
        <v>44</v>
      </c>
      <c r="G2736" s="245" t="s">
        <v>8615</v>
      </c>
      <c r="H2736" s="245" t="s">
        <v>8614</v>
      </c>
      <c r="I2736" s="245" t="s">
        <v>14</v>
      </c>
      <c r="J2736" s="245" t="s">
        <v>59</v>
      </c>
      <c r="K2736" s="246" t="s">
        <v>9111</v>
      </c>
      <c r="L2736" s="245" t="s">
        <v>568</v>
      </c>
      <c r="M2736"/>
      <c r="N2736"/>
      <c r="O2736"/>
      <c r="P2736"/>
      <c r="Q2736"/>
      <c r="R2736"/>
      <c r="S2736"/>
      <c r="T2736"/>
      <c r="U2736"/>
      <c r="V2736"/>
      <c r="W2736"/>
      <c r="X2736"/>
      <c r="Y2736"/>
      <c r="Z2736"/>
      <c r="AA2736"/>
      <c r="AB2736"/>
      <c r="AC2736"/>
      <c r="AD2736"/>
      <c r="AE2736"/>
      <c r="AF2736"/>
      <c r="AG2736"/>
      <c r="AH2736"/>
      <c r="AI2736"/>
      <c r="AJ2736"/>
      <c r="AK2736"/>
      <c r="AL2736"/>
      <c r="AM2736"/>
      <c r="AN2736"/>
      <c r="AO2736"/>
      <c r="AP2736"/>
      <c r="AQ2736"/>
      <c r="AR2736"/>
      <c r="AS2736"/>
      <c r="AT2736"/>
      <c r="AU2736"/>
      <c r="AV2736"/>
      <c r="AW2736"/>
      <c r="AX2736"/>
      <c r="AY2736"/>
      <c r="AZ2736"/>
      <c r="BA2736"/>
      <c r="BB2736"/>
      <c r="BC2736"/>
      <c r="BD2736"/>
      <c r="BE2736"/>
      <c r="BF2736"/>
      <c r="BG2736"/>
      <c r="BH2736"/>
      <c r="BI2736"/>
      <c r="BJ2736"/>
      <c r="BK2736"/>
      <c r="BL2736"/>
      <c r="BM2736"/>
      <c r="BN2736"/>
      <c r="BO2736"/>
    </row>
    <row r="2737" spans="1:67" ht="15" x14ac:dyDescent="0.25">
      <c r="A2737" s="245" t="s">
        <v>4205</v>
      </c>
      <c r="B2737" s="245" t="s">
        <v>4204</v>
      </c>
      <c r="C2737" s="245" t="s">
        <v>4712</v>
      </c>
      <c r="D2737" s="245" t="s">
        <v>4711</v>
      </c>
      <c r="E2737" s="246" t="s">
        <v>44</v>
      </c>
      <c r="F2737" s="245" t="s">
        <v>44</v>
      </c>
      <c r="G2737" s="245" t="s">
        <v>8613</v>
      </c>
      <c r="H2737" s="245" t="s">
        <v>8612</v>
      </c>
      <c r="I2737" s="245" t="s">
        <v>14</v>
      </c>
      <c r="J2737" s="245" t="s">
        <v>59</v>
      </c>
      <c r="K2737" s="246" t="s">
        <v>17588</v>
      </c>
      <c r="L2737" s="245" t="s">
        <v>568</v>
      </c>
      <c r="M2737"/>
      <c r="N2737"/>
      <c r="O2737"/>
      <c r="P2737"/>
      <c r="Q2737"/>
      <c r="R2737"/>
      <c r="S2737"/>
      <c r="T2737"/>
      <c r="U2737"/>
      <c r="V2737"/>
      <c r="W2737"/>
      <c r="X2737"/>
      <c r="Y2737"/>
      <c r="Z2737"/>
      <c r="AA2737"/>
      <c r="AB2737"/>
      <c r="AC2737"/>
      <c r="AD2737"/>
      <c r="AE2737"/>
      <c r="AF2737"/>
      <c r="AG2737"/>
      <c r="AH2737"/>
      <c r="AI2737"/>
      <c r="AJ2737"/>
      <c r="AK2737"/>
      <c r="AL2737"/>
      <c r="AM2737"/>
      <c r="AN2737"/>
      <c r="AO2737"/>
      <c r="AP2737"/>
      <c r="AQ2737"/>
      <c r="AR2737"/>
      <c r="AS2737"/>
      <c r="AT2737"/>
      <c r="AU2737"/>
      <c r="AV2737"/>
      <c r="AW2737"/>
      <c r="AX2737"/>
      <c r="AY2737"/>
      <c r="AZ2737"/>
      <c r="BA2737"/>
      <c r="BB2737"/>
      <c r="BC2737"/>
      <c r="BD2737"/>
      <c r="BE2737"/>
      <c r="BF2737"/>
      <c r="BG2737"/>
      <c r="BH2737"/>
      <c r="BI2737"/>
      <c r="BJ2737"/>
      <c r="BK2737"/>
      <c r="BL2737"/>
      <c r="BM2737"/>
      <c r="BN2737"/>
      <c r="BO2737"/>
    </row>
    <row r="2738" spans="1:67" ht="15" x14ac:dyDescent="0.25">
      <c r="A2738" s="245" t="s">
        <v>4205</v>
      </c>
      <c r="B2738" s="245" t="s">
        <v>4204</v>
      </c>
      <c r="C2738" s="245" t="s">
        <v>4712</v>
      </c>
      <c r="D2738" s="245" t="s">
        <v>4711</v>
      </c>
      <c r="E2738" s="246" t="s">
        <v>44</v>
      </c>
      <c r="F2738" s="245" t="s">
        <v>44</v>
      </c>
      <c r="G2738" s="245" t="s">
        <v>4755</v>
      </c>
      <c r="H2738" s="245" t="s">
        <v>4754</v>
      </c>
      <c r="I2738" s="245" t="s">
        <v>14</v>
      </c>
      <c r="J2738" s="245" t="s">
        <v>59</v>
      </c>
      <c r="K2738" s="246" t="s">
        <v>3721</v>
      </c>
      <c r="L2738" s="245" t="s">
        <v>568</v>
      </c>
      <c r="M2738"/>
      <c r="N2738"/>
      <c r="O2738"/>
      <c r="P2738"/>
      <c r="Q2738"/>
      <c r="R2738"/>
      <c r="S2738"/>
      <c r="T2738"/>
      <c r="U2738"/>
      <c r="V2738"/>
      <c r="W2738"/>
      <c r="X2738"/>
      <c r="Y2738"/>
      <c r="Z2738"/>
      <c r="AA2738"/>
      <c r="AB2738"/>
      <c r="AC2738"/>
      <c r="AD2738"/>
      <c r="AE2738"/>
      <c r="AF2738"/>
      <c r="AG2738"/>
      <c r="AH2738"/>
      <c r="AI2738"/>
      <c r="AJ2738"/>
      <c r="AK2738"/>
      <c r="AL2738"/>
      <c r="AM2738"/>
      <c r="AN2738"/>
      <c r="AO2738"/>
      <c r="AP2738"/>
      <c r="AQ2738"/>
      <c r="AR2738"/>
      <c r="AS2738"/>
      <c r="AT2738"/>
      <c r="AU2738"/>
      <c r="AV2738"/>
      <c r="AW2738"/>
      <c r="AX2738"/>
      <c r="AY2738"/>
      <c r="AZ2738"/>
      <c r="BA2738"/>
      <c r="BB2738"/>
      <c r="BC2738"/>
      <c r="BD2738"/>
      <c r="BE2738"/>
      <c r="BF2738"/>
      <c r="BG2738"/>
      <c r="BH2738"/>
      <c r="BI2738"/>
      <c r="BJ2738"/>
      <c r="BK2738"/>
      <c r="BL2738"/>
      <c r="BM2738"/>
      <c r="BN2738"/>
      <c r="BO2738"/>
    </row>
    <row r="2739" spans="1:67" ht="15" x14ac:dyDescent="0.25">
      <c r="A2739" s="245" t="s">
        <v>4205</v>
      </c>
      <c r="B2739" s="245" t="s">
        <v>4204</v>
      </c>
      <c r="C2739" s="245" t="s">
        <v>4712</v>
      </c>
      <c r="D2739" s="245" t="s">
        <v>4711</v>
      </c>
      <c r="E2739" s="246" t="s">
        <v>44</v>
      </c>
      <c r="F2739" s="245" t="s">
        <v>44</v>
      </c>
      <c r="G2739" s="245" t="s">
        <v>8611</v>
      </c>
      <c r="H2739" s="245" t="s">
        <v>8610</v>
      </c>
      <c r="I2739" s="245" t="s">
        <v>14</v>
      </c>
      <c r="J2739" s="245" t="s">
        <v>59</v>
      </c>
      <c r="K2739" s="246" t="s">
        <v>8845</v>
      </c>
      <c r="L2739" s="245" t="s">
        <v>568</v>
      </c>
      <c r="M2739"/>
      <c r="N2739"/>
      <c r="O2739"/>
      <c r="P2739"/>
      <c r="Q2739"/>
      <c r="R2739"/>
      <c r="S2739"/>
      <c r="T2739"/>
      <c r="U2739"/>
      <c r="V2739"/>
      <c r="W2739"/>
      <c r="X2739"/>
      <c r="Y2739"/>
      <c r="Z2739"/>
      <c r="AA2739"/>
      <c r="AB2739"/>
      <c r="AC2739"/>
      <c r="AD2739"/>
      <c r="AE2739"/>
      <c r="AF2739"/>
      <c r="AG2739"/>
      <c r="AH2739"/>
      <c r="AI2739"/>
      <c r="AJ2739"/>
      <c r="AK2739"/>
      <c r="AL2739"/>
      <c r="AM2739"/>
      <c r="AN2739"/>
      <c r="AO2739"/>
      <c r="AP2739"/>
      <c r="AQ2739"/>
      <c r="AR2739"/>
      <c r="AS2739"/>
      <c r="AT2739"/>
      <c r="AU2739"/>
      <c r="AV2739"/>
      <c r="AW2739"/>
      <c r="AX2739"/>
      <c r="AY2739"/>
      <c r="AZ2739"/>
      <c r="BA2739"/>
      <c r="BB2739"/>
      <c r="BC2739"/>
      <c r="BD2739"/>
      <c r="BE2739"/>
      <c r="BF2739"/>
      <c r="BG2739"/>
      <c r="BH2739"/>
      <c r="BI2739"/>
      <c r="BJ2739"/>
      <c r="BK2739"/>
      <c r="BL2739"/>
      <c r="BM2739"/>
      <c r="BN2739"/>
      <c r="BO2739"/>
    </row>
    <row r="2740" spans="1:67" ht="15" x14ac:dyDescent="0.25">
      <c r="A2740" s="245" t="s">
        <v>4205</v>
      </c>
      <c r="B2740" s="245" t="s">
        <v>4204</v>
      </c>
      <c r="C2740" s="245" t="s">
        <v>4712</v>
      </c>
      <c r="D2740" s="245" t="s">
        <v>4711</v>
      </c>
      <c r="E2740" s="246" t="s">
        <v>44</v>
      </c>
      <c r="F2740" s="245" t="s">
        <v>44</v>
      </c>
      <c r="G2740" s="245" t="s">
        <v>4753</v>
      </c>
      <c r="H2740" s="245" t="s">
        <v>19</v>
      </c>
      <c r="I2740" s="245" t="s">
        <v>14</v>
      </c>
      <c r="J2740" s="245" t="s">
        <v>59</v>
      </c>
      <c r="K2740" s="246" t="s">
        <v>8730</v>
      </c>
      <c r="L2740" s="245" t="s">
        <v>568</v>
      </c>
      <c r="M2740"/>
      <c r="N2740"/>
      <c r="O2740"/>
      <c r="P2740"/>
      <c r="Q2740"/>
      <c r="R2740"/>
      <c r="S2740"/>
      <c r="T2740"/>
      <c r="U2740"/>
      <c r="V2740"/>
      <c r="W2740"/>
      <c r="X2740"/>
      <c r="Y2740"/>
      <c r="Z2740"/>
      <c r="AA2740"/>
      <c r="AB2740"/>
      <c r="AC2740"/>
      <c r="AD2740"/>
      <c r="AE2740"/>
      <c r="AF2740"/>
      <c r="AG2740"/>
      <c r="AH2740"/>
      <c r="AI2740"/>
      <c r="AJ2740"/>
      <c r="AK2740"/>
      <c r="AL2740"/>
      <c r="AM2740"/>
      <c r="AN2740"/>
      <c r="AO2740"/>
      <c r="AP2740"/>
      <c r="AQ2740"/>
      <c r="AR2740"/>
      <c r="AS2740"/>
      <c r="AT2740"/>
      <c r="AU2740"/>
      <c r="AV2740"/>
      <c r="AW2740"/>
      <c r="AX2740"/>
      <c r="AY2740"/>
      <c r="AZ2740"/>
      <c r="BA2740"/>
      <c r="BB2740"/>
      <c r="BC2740"/>
      <c r="BD2740"/>
      <c r="BE2740"/>
      <c r="BF2740"/>
      <c r="BG2740"/>
      <c r="BH2740"/>
      <c r="BI2740"/>
      <c r="BJ2740"/>
      <c r="BK2740"/>
      <c r="BL2740"/>
      <c r="BM2740"/>
      <c r="BN2740"/>
      <c r="BO2740"/>
    </row>
    <row r="2741" spans="1:67" ht="15" x14ac:dyDescent="0.25">
      <c r="A2741" s="245" t="s">
        <v>4205</v>
      </c>
      <c r="B2741" s="245" t="s">
        <v>4204</v>
      </c>
      <c r="C2741" s="245" t="s">
        <v>4712</v>
      </c>
      <c r="D2741" s="245" t="s">
        <v>4711</v>
      </c>
      <c r="E2741" s="246" t="s">
        <v>44</v>
      </c>
      <c r="F2741" s="245" t="s">
        <v>44</v>
      </c>
      <c r="G2741" s="245" t="s">
        <v>8609</v>
      </c>
      <c r="H2741" s="245" t="s">
        <v>8608</v>
      </c>
      <c r="I2741" s="245" t="s">
        <v>14</v>
      </c>
      <c r="J2741" s="245" t="s">
        <v>59</v>
      </c>
      <c r="K2741" s="246" t="s">
        <v>8212</v>
      </c>
      <c r="L2741" s="245" t="s">
        <v>568</v>
      </c>
      <c r="M2741"/>
      <c r="N2741"/>
      <c r="O2741"/>
      <c r="P2741"/>
      <c r="Q2741"/>
      <c r="R2741"/>
      <c r="S2741"/>
      <c r="T2741"/>
      <c r="U2741"/>
      <c r="V2741"/>
      <c r="W2741"/>
      <c r="X2741"/>
      <c r="Y2741"/>
      <c r="Z2741"/>
      <c r="AA2741"/>
      <c r="AB2741"/>
      <c r="AC2741"/>
      <c r="AD2741"/>
      <c r="AE2741"/>
      <c r="AF2741"/>
      <c r="AG2741"/>
      <c r="AH2741"/>
      <c r="AI2741"/>
      <c r="AJ2741"/>
      <c r="AK2741"/>
      <c r="AL2741"/>
      <c r="AM2741"/>
      <c r="AN2741"/>
      <c r="AO2741"/>
      <c r="AP2741"/>
      <c r="AQ2741"/>
      <c r="AR2741"/>
      <c r="AS2741"/>
      <c r="AT2741"/>
      <c r="AU2741"/>
      <c r="AV2741"/>
      <c r="AW2741"/>
      <c r="AX2741"/>
      <c r="AY2741"/>
      <c r="AZ2741"/>
      <c r="BA2741"/>
      <c r="BB2741"/>
      <c r="BC2741"/>
      <c r="BD2741"/>
      <c r="BE2741"/>
      <c r="BF2741"/>
      <c r="BG2741"/>
      <c r="BH2741"/>
      <c r="BI2741"/>
      <c r="BJ2741"/>
      <c r="BK2741"/>
      <c r="BL2741"/>
      <c r="BM2741"/>
      <c r="BN2741"/>
      <c r="BO2741"/>
    </row>
    <row r="2742" spans="1:67" ht="15" x14ac:dyDescent="0.25">
      <c r="A2742" s="245" t="s">
        <v>4205</v>
      </c>
      <c r="B2742" s="245" t="s">
        <v>4204</v>
      </c>
      <c r="C2742" s="245" t="s">
        <v>4712</v>
      </c>
      <c r="D2742" s="245" t="s">
        <v>4711</v>
      </c>
      <c r="E2742" s="246" t="s">
        <v>44</v>
      </c>
      <c r="F2742" s="245" t="s">
        <v>44</v>
      </c>
      <c r="G2742" s="245" t="s">
        <v>4752</v>
      </c>
      <c r="H2742" s="245" t="s">
        <v>50</v>
      </c>
      <c r="I2742" s="245" t="s">
        <v>14</v>
      </c>
      <c r="J2742" s="245" t="s">
        <v>59</v>
      </c>
      <c r="K2742" s="246" t="s">
        <v>8349</v>
      </c>
      <c r="L2742" s="245" t="s">
        <v>568</v>
      </c>
      <c r="M2742"/>
      <c r="N2742"/>
      <c r="O2742"/>
      <c r="P2742"/>
      <c r="Q2742"/>
      <c r="R2742"/>
      <c r="S2742"/>
      <c r="T2742"/>
      <c r="U2742"/>
      <c r="V2742"/>
      <c r="W2742"/>
      <c r="X2742"/>
      <c r="Y2742"/>
      <c r="Z2742"/>
      <c r="AA2742"/>
      <c r="AB2742"/>
      <c r="AC2742"/>
      <c r="AD2742"/>
      <c r="AE2742"/>
      <c r="AF2742"/>
      <c r="AG2742"/>
      <c r="AH2742"/>
      <c r="AI2742"/>
      <c r="AJ2742"/>
      <c r="AK2742"/>
      <c r="AL2742"/>
      <c r="AM2742"/>
      <c r="AN2742"/>
      <c r="AO2742"/>
      <c r="AP2742"/>
      <c r="AQ2742"/>
      <c r="AR2742"/>
      <c r="AS2742"/>
      <c r="AT2742"/>
      <c r="AU2742"/>
      <c r="AV2742"/>
      <c r="AW2742"/>
      <c r="AX2742"/>
      <c r="AY2742"/>
      <c r="AZ2742"/>
      <c r="BA2742"/>
      <c r="BB2742"/>
      <c r="BC2742"/>
      <c r="BD2742"/>
      <c r="BE2742"/>
      <c r="BF2742"/>
      <c r="BG2742"/>
      <c r="BH2742"/>
      <c r="BI2742"/>
      <c r="BJ2742"/>
      <c r="BK2742"/>
      <c r="BL2742"/>
      <c r="BM2742"/>
      <c r="BN2742"/>
      <c r="BO2742"/>
    </row>
    <row r="2743" spans="1:67" ht="15" x14ac:dyDescent="0.25">
      <c r="A2743" s="245" t="s">
        <v>4205</v>
      </c>
      <c r="B2743" s="245" t="s">
        <v>4204</v>
      </c>
      <c r="C2743" s="245" t="s">
        <v>4712</v>
      </c>
      <c r="D2743" s="245" t="s">
        <v>4711</v>
      </c>
      <c r="E2743" s="246" t="s">
        <v>44</v>
      </c>
      <c r="F2743" s="245" t="s">
        <v>44</v>
      </c>
      <c r="G2743" s="245" t="s">
        <v>8607</v>
      </c>
      <c r="H2743" s="245" t="s">
        <v>8606</v>
      </c>
      <c r="I2743" s="245" t="s">
        <v>14</v>
      </c>
      <c r="J2743" s="245" t="s">
        <v>59</v>
      </c>
      <c r="K2743" s="246" t="s">
        <v>23993</v>
      </c>
      <c r="L2743" s="245" t="s">
        <v>568</v>
      </c>
      <c r="M2743"/>
      <c r="N2743"/>
      <c r="O2743"/>
      <c r="P2743"/>
      <c r="Q2743"/>
      <c r="R2743"/>
      <c r="S2743"/>
      <c r="T2743"/>
      <c r="U2743"/>
      <c r="V2743"/>
      <c r="W2743"/>
      <c r="X2743"/>
      <c r="Y2743"/>
      <c r="Z2743"/>
      <c r="AA2743"/>
      <c r="AB2743"/>
      <c r="AC2743"/>
      <c r="AD2743"/>
      <c r="AE2743"/>
      <c r="AF2743"/>
      <c r="AG2743"/>
      <c r="AH2743"/>
      <c r="AI2743"/>
      <c r="AJ2743"/>
      <c r="AK2743"/>
      <c r="AL2743"/>
      <c r="AM2743"/>
      <c r="AN2743"/>
      <c r="AO2743"/>
      <c r="AP2743"/>
      <c r="AQ2743"/>
      <c r="AR2743"/>
      <c r="AS2743"/>
      <c r="AT2743"/>
      <c r="AU2743"/>
      <c r="AV2743"/>
      <c r="AW2743"/>
      <c r="AX2743"/>
      <c r="AY2743"/>
      <c r="AZ2743"/>
      <c r="BA2743"/>
      <c r="BB2743"/>
      <c r="BC2743"/>
      <c r="BD2743"/>
      <c r="BE2743"/>
      <c r="BF2743"/>
      <c r="BG2743"/>
      <c r="BH2743"/>
      <c r="BI2743"/>
      <c r="BJ2743"/>
      <c r="BK2743"/>
      <c r="BL2743"/>
      <c r="BM2743"/>
      <c r="BN2743"/>
      <c r="BO2743"/>
    </row>
    <row r="2744" spans="1:67" ht="15" x14ac:dyDescent="0.25">
      <c r="A2744" s="245" t="s">
        <v>4205</v>
      </c>
      <c r="B2744" s="245" t="s">
        <v>4204</v>
      </c>
      <c r="C2744" s="245" t="s">
        <v>4712</v>
      </c>
      <c r="D2744" s="245" t="s">
        <v>4711</v>
      </c>
      <c r="E2744" s="246" t="s">
        <v>44</v>
      </c>
      <c r="F2744" s="245" t="s">
        <v>44</v>
      </c>
      <c r="G2744" s="245" t="s">
        <v>8605</v>
      </c>
      <c r="H2744" s="245" t="s">
        <v>8604</v>
      </c>
      <c r="I2744" s="245" t="s">
        <v>14</v>
      </c>
      <c r="J2744" s="245" t="s">
        <v>59</v>
      </c>
      <c r="K2744" s="246" t="s">
        <v>8640</v>
      </c>
      <c r="L2744" s="245" t="s">
        <v>568</v>
      </c>
      <c r="M2744"/>
      <c r="N2744"/>
      <c r="O2744"/>
      <c r="P2744"/>
      <c r="Q2744"/>
      <c r="R2744"/>
      <c r="S2744"/>
      <c r="T2744"/>
      <c r="U2744"/>
      <c r="V2744"/>
      <c r="W2744"/>
      <c r="X2744"/>
      <c r="Y2744"/>
      <c r="Z2744"/>
      <c r="AA2744"/>
      <c r="AB2744"/>
      <c r="AC2744"/>
      <c r="AD2744"/>
      <c r="AE2744"/>
      <c r="AF2744"/>
      <c r="AG2744"/>
      <c r="AH2744"/>
      <c r="AI2744"/>
      <c r="AJ2744"/>
      <c r="AK2744"/>
      <c r="AL2744"/>
      <c r="AM2744"/>
      <c r="AN2744"/>
      <c r="AO2744"/>
      <c r="AP2744"/>
      <c r="AQ2744"/>
      <c r="AR2744"/>
      <c r="AS2744"/>
      <c r="AT2744"/>
      <c r="AU2744"/>
      <c r="AV2744"/>
      <c r="AW2744"/>
      <c r="AX2744"/>
      <c r="AY2744"/>
      <c r="AZ2744"/>
      <c r="BA2744"/>
      <c r="BB2744"/>
      <c r="BC2744"/>
      <c r="BD2744"/>
      <c r="BE2744"/>
      <c r="BF2744"/>
      <c r="BG2744"/>
      <c r="BH2744"/>
      <c r="BI2744"/>
      <c r="BJ2744"/>
      <c r="BK2744"/>
      <c r="BL2744"/>
      <c r="BM2744"/>
      <c r="BN2744"/>
      <c r="BO2744"/>
    </row>
    <row r="2745" spans="1:67" ht="15" x14ac:dyDescent="0.25">
      <c r="A2745" s="245" t="s">
        <v>4205</v>
      </c>
      <c r="B2745" s="245" t="s">
        <v>4204</v>
      </c>
      <c r="C2745" s="245" t="s">
        <v>4712</v>
      </c>
      <c r="D2745" s="245" t="s">
        <v>4711</v>
      </c>
      <c r="E2745" s="246" t="s">
        <v>44</v>
      </c>
      <c r="F2745" s="245" t="s">
        <v>44</v>
      </c>
      <c r="G2745" s="245" t="s">
        <v>8603</v>
      </c>
      <c r="H2745" s="245" t="s">
        <v>8602</v>
      </c>
      <c r="I2745" s="245" t="s">
        <v>14</v>
      </c>
      <c r="J2745" s="245" t="s">
        <v>59</v>
      </c>
      <c r="K2745" s="246" t="s">
        <v>8228</v>
      </c>
      <c r="L2745" s="245" t="s">
        <v>568</v>
      </c>
      <c r="M2745"/>
      <c r="N2745"/>
      <c r="O2745"/>
      <c r="P2745"/>
      <c r="Q2745"/>
      <c r="R2745"/>
      <c r="S2745"/>
      <c r="T2745"/>
      <c r="U2745"/>
      <c r="V2745"/>
      <c r="W2745"/>
      <c r="X2745"/>
      <c r="Y2745"/>
      <c r="Z2745"/>
      <c r="AA2745"/>
      <c r="AB2745"/>
      <c r="AC2745"/>
      <c r="AD2745"/>
      <c r="AE2745"/>
      <c r="AF2745"/>
      <c r="AG2745"/>
      <c r="AH2745"/>
      <c r="AI2745"/>
      <c r="AJ2745"/>
      <c r="AK2745"/>
      <c r="AL2745"/>
      <c r="AM2745"/>
      <c r="AN2745"/>
      <c r="AO2745"/>
      <c r="AP2745"/>
      <c r="AQ2745"/>
      <c r="AR2745"/>
      <c r="AS2745"/>
      <c r="AT2745"/>
      <c r="AU2745"/>
      <c r="AV2745"/>
      <c r="AW2745"/>
      <c r="AX2745"/>
      <c r="AY2745"/>
      <c r="AZ2745"/>
      <c r="BA2745"/>
      <c r="BB2745"/>
      <c r="BC2745"/>
      <c r="BD2745"/>
      <c r="BE2745"/>
      <c r="BF2745"/>
      <c r="BG2745"/>
      <c r="BH2745"/>
      <c r="BI2745"/>
      <c r="BJ2745"/>
      <c r="BK2745"/>
      <c r="BL2745"/>
      <c r="BM2745"/>
      <c r="BN2745"/>
      <c r="BO2745"/>
    </row>
    <row r="2746" spans="1:67" ht="15" x14ac:dyDescent="0.25">
      <c r="A2746" s="245" t="s">
        <v>4205</v>
      </c>
      <c r="B2746" s="245" t="s">
        <v>4204</v>
      </c>
      <c r="C2746" s="245" t="s">
        <v>4712</v>
      </c>
      <c r="D2746" s="245" t="s">
        <v>4711</v>
      </c>
      <c r="E2746" s="246" t="s">
        <v>44</v>
      </c>
      <c r="F2746" s="245" t="s">
        <v>44</v>
      </c>
      <c r="G2746" s="245" t="s">
        <v>8601</v>
      </c>
      <c r="H2746" s="245" t="s">
        <v>8600</v>
      </c>
      <c r="I2746" s="245" t="s">
        <v>14</v>
      </c>
      <c r="J2746" s="245" t="s">
        <v>59</v>
      </c>
      <c r="K2746" s="246" t="s">
        <v>8212</v>
      </c>
      <c r="L2746" s="245" t="s">
        <v>568</v>
      </c>
      <c r="M2746"/>
      <c r="N2746"/>
      <c r="O2746"/>
      <c r="P2746"/>
      <c r="Q2746"/>
      <c r="R2746"/>
      <c r="S2746"/>
      <c r="T2746"/>
      <c r="U2746"/>
      <c r="V2746"/>
      <c r="W2746"/>
      <c r="X2746"/>
      <c r="Y2746"/>
      <c r="Z2746"/>
      <c r="AA2746"/>
      <c r="AB2746"/>
      <c r="AC2746"/>
      <c r="AD2746"/>
      <c r="AE2746"/>
      <c r="AF2746"/>
      <c r="AG2746"/>
      <c r="AH2746"/>
      <c r="AI2746"/>
      <c r="AJ2746"/>
      <c r="AK2746"/>
      <c r="AL2746"/>
      <c r="AM2746"/>
      <c r="AN2746"/>
      <c r="AO2746"/>
      <c r="AP2746"/>
      <c r="AQ2746"/>
      <c r="AR2746"/>
      <c r="AS2746"/>
      <c r="AT2746"/>
      <c r="AU2746"/>
      <c r="AV2746"/>
      <c r="AW2746"/>
      <c r="AX2746"/>
      <c r="AY2746"/>
      <c r="AZ2746"/>
      <c r="BA2746"/>
      <c r="BB2746"/>
      <c r="BC2746"/>
      <c r="BD2746"/>
      <c r="BE2746"/>
      <c r="BF2746"/>
      <c r="BG2746"/>
      <c r="BH2746"/>
      <c r="BI2746"/>
      <c r="BJ2746"/>
      <c r="BK2746"/>
      <c r="BL2746"/>
      <c r="BM2746"/>
      <c r="BN2746"/>
      <c r="BO2746"/>
    </row>
    <row r="2747" spans="1:67" ht="15" x14ac:dyDescent="0.25">
      <c r="A2747" s="245" t="s">
        <v>4205</v>
      </c>
      <c r="B2747" s="245" t="s">
        <v>4204</v>
      </c>
      <c r="C2747" s="245" t="s">
        <v>4712</v>
      </c>
      <c r="D2747" s="245" t="s">
        <v>4711</v>
      </c>
      <c r="E2747" s="246" t="s">
        <v>44</v>
      </c>
      <c r="F2747" s="245" t="s">
        <v>44</v>
      </c>
      <c r="G2747" s="245" t="s">
        <v>4751</v>
      </c>
      <c r="H2747" s="245" t="s">
        <v>4750</v>
      </c>
      <c r="I2747" s="245" t="s">
        <v>14</v>
      </c>
      <c r="J2747" s="245" t="s">
        <v>59</v>
      </c>
      <c r="K2747" s="246" t="s">
        <v>8958</v>
      </c>
      <c r="L2747" s="245" t="s">
        <v>568</v>
      </c>
      <c r="M2747"/>
      <c r="N2747"/>
      <c r="O2747"/>
      <c r="P2747"/>
      <c r="Q2747"/>
      <c r="R2747"/>
      <c r="S2747"/>
      <c r="T2747"/>
      <c r="U2747"/>
      <c r="V2747"/>
      <c r="W2747"/>
      <c r="X2747"/>
      <c r="Y2747"/>
      <c r="Z2747"/>
      <c r="AA2747"/>
      <c r="AB2747"/>
      <c r="AC2747"/>
      <c r="AD2747"/>
      <c r="AE2747"/>
      <c r="AF2747"/>
      <c r="AG2747"/>
      <c r="AH2747"/>
      <c r="AI2747"/>
      <c r="AJ2747"/>
      <c r="AK2747"/>
      <c r="AL2747"/>
      <c r="AM2747"/>
      <c r="AN2747"/>
      <c r="AO2747"/>
      <c r="AP2747"/>
      <c r="AQ2747"/>
      <c r="AR2747"/>
      <c r="AS2747"/>
      <c r="AT2747"/>
      <c r="AU2747"/>
      <c r="AV2747"/>
      <c r="AW2747"/>
      <c r="AX2747"/>
      <c r="AY2747"/>
      <c r="AZ2747"/>
      <c r="BA2747"/>
      <c r="BB2747"/>
      <c r="BC2747"/>
      <c r="BD2747"/>
      <c r="BE2747"/>
      <c r="BF2747"/>
      <c r="BG2747"/>
      <c r="BH2747"/>
      <c r="BI2747"/>
      <c r="BJ2747"/>
      <c r="BK2747"/>
      <c r="BL2747"/>
      <c r="BM2747"/>
      <c r="BN2747"/>
      <c r="BO2747"/>
    </row>
    <row r="2748" spans="1:67" ht="15" x14ac:dyDescent="0.25">
      <c r="A2748" s="245" t="s">
        <v>4205</v>
      </c>
      <c r="B2748" s="245" t="s">
        <v>4204</v>
      </c>
      <c r="C2748" s="245" t="s">
        <v>4712</v>
      </c>
      <c r="D2748" s="245" t="s">
        <v>4711</v>
      </c>
      <c r="E2748" s="246" t="s">
        <v>44</v>
      </c>
      <c r="F2748" s="245" t="s">
        <v>44</v>
      </c>
      <c r="G2748" s="245" t="s">
        <v>4749</v>
      </c>
      <c r="H2748" s="245" t="s">
        <v>4748</v>
      </c>
      <c r="I2748" s="245" t="s">
        <v>14</v>
      </c>
      <c r="J2748" s="245" t="s">
        <v>59</v>
      </c>
      <c r="K2748" s="246" t="s">
        <v>23994</v>
      </c>
      <c r="L2748" s="245" t="s">
        <v>568</v>
      </c>
      <c r="M2748"/>
      <c r="N2748"/>
      <c r="O2748"/>
      <c r="P2748"/>
      <c r="Q2748"/>
      <c r="R2748"/>
      <c r="S2748"/>
      <c r="T2748"/>
      <c r="U2748"/>
      <c r="V2748"/>
      <c r="W2748"/>
      <c r="X2748"/>
      <c r="Y2748"/>
      <c r="Z2748"/>
      <c r="AA2748"/>
      <c r="AB2748"/>
      <c r="AC2748"/>
      <c r="AD2748"/>
      <c r="AE2748"/>
      <c r="AF2748"/>
      <c r="AG2748"/>
      <c r="AH2748"/>
      <c r="AI2748"/>
      <c r="AJ2748"/>
      <c r="AK2748"/>
      <c r="AL2748"/>
      <c r="AM2748"/>
      <c r="AN2748"/>
      <c r="AO2748"/>
      <c r="AP2748"/>
      <c r="AQ2748"/>
      <c r="AR2748"/>
      <c r="AS2748"/>
      <c r="AT2748"/>
      <c r="AU2748"/>
      <c r="AV2748"/>
      <c r="AW2748"/>
      <c r="AX2748"/>
      <c r="AY2748"/>
      <c r="AZ2748"/>
      <c r="BA2748"/>
      <c r="BB2748"/>
      <c r="BC2748"/>
      <c r="BD2748"/>
      <c r="BE2748"/>
      <c r="BF2748"/>
      <c r="BG2748"/>
      <c r="BH2748"/>
      <c r="BI2748"/>
      <c r="BJ2748"/>
      <c r="BK2748"/>
      <c r="BL2748"/>
      <c r="BM2748"/>
      <c r="BN2748"/>
      <c r="BO2748"/>
    </row>
    <row r="2749" spans="1:67" ht="15" x14ac:dyDescent="0.25">
      <c r="A2749" s="245" t="s">
        <v>4205</v>
      </c>
      <c r="B2749" s="245" t="s">
        <v>4204</v>
      </c>
      <c r="C2749" s="245" t="s">
        <v>4712</v>
      </c>
      <c r="D2749" s="245" t="s">
        <v>4711</v>
      </c>
      <c r="E2749" s="246" t="s">
        <v>44</v>
      </c>
      <c r="F2749" s="245" t="s">
        <v>44</v>
      </c>
      <c r="G2749" s="245" t="s">
        <v>4746</v>
      </c>
      <c r="H2749" s="245" t="s">
        <v>4745</v>
      </c>
      <c r="I2749" s="245" t="s">
        <v>14</v>
      </c>
      <c r="J2749" s="245" t="s">
        <v>59</v>
      </c>
      <c r="K2749" s="246" t="s">
        <v>23995</v>
      </c>
      <c r="L2749" s="245" t="s">
        <v>568</v>
      </c>
      <c r="M2749"/>
      <c r="N2749"/>
      <c r="O2749"/>
      <c r="P2749"/>
      <c r="Q2749"/>
      <c r="R2749"/>
      <c r="S2749"/>
      <c r="T2749"/>
      <c r="U2749"/>
      <c r="V2749"/>
      <c r="W2749"/>
      <c r="X2749"/>
      <c r="Y2749"/>
      <c r="Z2749"/>
      <c r="AA2749"/>
      <c r="AB2749"/>
      <c r="AC2749"/>
      <c r="AD2749"/>
      <c r="AE2749"/>
      <c r="AF2749"/>
      <c r="AG2749"/>
      <c r="AH2749"/>
      <c r="AI2749"/>
      <c r="AJ2749"/>
      <c r="AK2749"/>
      <c r="AL2749"/>
      <c r="AM2749"/>
      <c r="AN2749"/>
      <c r="AO2749"/>
      <c r="AP2749"/>
      <c r="AQ2749"/>
      <c r="AR2749"/>
      <c r="AS2749"/>
      <c r="AT2749"/>
      <c r="AU2749"/>
      <c r="AV2749"/>
      <c r="AW2749"/>
      <c r="AX2749"/>
      <c r="AY2749"/>
      <c r="AZ2749"/>
      <c r="BA2749"/>
      <c r="BB2749"/>
      <c r="BC2749"/>
      <c r="BD2749"/>
      <c r="BE2749"/>
      <c r="BF2749"/>
      <c r="BG2749"/>
      <c r="BH2749"/>
      <c r="BI2749"/>
      <c r="BJ2749"/>
      <c r="BK2749"/>
      <c r="BL2749"/>
      <c r="BM2749"/>
      <c r="BN2749"/>
      <c r="BO2749"/>
    </row>
    <row r="2750" spans="1:67" ht="15" x14ac:dyDescent="0.25">
      <c r="A2750" s="245" t="s">
        <v>4205</v>
      </c>
      <c r="B2750" s="245" t="s">
        <v>4204</v>
      </c>
      <c r="C2750" s="245" t="s">
        <v>4712</v>
      </c>
      <c r="D2750" s="245" t="s">
        <v>4711</v>
      </c>
      <c r="E2750" s="246" t="s">
        <v>44</v>
      </c>
      <c r="F2750" s="245" t="s">
        <v>44</v>
      </c>
      <c r="G2750" s="245" t="s">
        <v>4744</v>
      </c>
      <c r="H2750" s="245" t="s">
        <v>4743</v>
      </c>
      <c r="I2750" s="245" t="s">
        <v>14</v>
      </c>
      <c r="J2750" s="245" t="s">
        <v>59</v>
      </c>
      <c r="K2750" s="246" t="s">
        <v>20109</v>
      </c>
      <c r="L2750" s="245" t="s">
        <v>568</v>
      </c>
      <c r="M2750"/>
      <c r="N2750"/>
      <c r="O2750"/>
      <c r="P2750"/>
      <c r="Q2750"/>
      <c r="R2750"/>
      <c r="S2750"/>
      <c r="T2750"/>
      <c r="U2750"/>
      <c r="V2750"/>
      <c r="W2750"/>
      <c r="X2750"/>
      <c r="Y2750"/>
      <c r="Z2750"/>
      <c r="AA2750"/>
      <c r="AB2750"/>
      <c r="AC2750"/>
      <c r="AD2750"/>
      <c r="AE2750"/>
      <c r="AF2750"/>
      <c r="AG2750"/>
      <c r="AH2750"/>
      <c r="AI2750"/>
      <c r="AJ2750"/>
      <c r="AK2750"/>
      <c r="AL2750"/>
      <c r="AM2750"/>
      <c r="AN2750"/>
      <c r="AO2750"/>
      <c r="AP2750"/>
      <c r="AQ2750"/>
      <c r="AR2750"/>
      <c r="AS2750"/>
      <c r="AT2750"/>
      <c r="AU2750"/>
      <c r="AV2750"/>
      <c r="AW2750"/>
      <c r="AX2750"/>
      <c r="AY2750"/>
      <c r="AZ2750"/>
      <c r="BA2750"/>
      <c r="BB2750"/>
      <c r="BC2750"/>
      <c r="BD2750"/>
      <c r="BE2750"/>
      <c r="BF2750"/>
      <c r="BG2750"/>
      <c r="BH2750"/>
      <c r="BI2750"/>
      <c r="BJ2750"/>
      <c r="BK2750"/>
      <c r="BL2750"/>
      <c r="BM2750"/>
      <c r="BN2750"/>
      <c r="BO2750"/>
    </row>
    <row r="2751" spans="1:67" ht="15" x14ac:dyDescent="0.25">
      <c r="A2751" s="245" t="s">
        <v>4205</v>
      </c>
      <c r="B2751" s="245" t="s">
        <v>4204</v>
      </c>
      <c r="C2751" s="245" t="s">
        <v>4712</v>
      </c>
      <c r="D2751" s="245" t="s">
        <v>4711</v>
      </c>
      <c r="E2751" s="246" t="s">
        <v>44</v>
      </c>
      <c r="F2751" s="245" t="s">
        <v>44</v>
      </c>
      <c r="G2751" s="245" t="s">
        <v>4742</v>
      </c>
      <c r="H2751" s="245" t="s">
        <v>4741</v>
      </c>
      <c r="I2751" s="245" t="s">
        <v>14</v>
      </c>
      <c r="J2751" s="245" t="s">
        <v>59</v>
      </c>
      <c r="K2751" s="246" t="s">
        <v>17582</v>
      </c>
      <c r="L2751" s="245" t="s">
        <v>568</v>
      </c>
      <c r="M2751"/>
      <c r="N2751"/>
      <c r="O2751"/>
      <c r="P2751"/>
      <c r="Q2751"/>
      <c r="R2751"/>
      <c r="S2751"/>
      <c r="T2751"/>
      <c r="U2751"/>
      <c r="V2751"/>
      <c r="W2751"/>
      <c r="X2751"/>
      <c r="Y2751"/>
      <c r="Z2751"/>
      <c r="AA2751"/>
      <c r="AB2751"/>
      <c r="AC2751"/>
      <c r="AD2751"/>
      <c r="AE2751"/>
      <c r="AF2751"/>
      <c r="AG2751"/>
      <c r="AH2751"/>
      <c r="AI2751"/>
      <c r="AJ2751"/>
      <c r="AK2751"/>
      <c r="AL2751"/>
      <c r="AM2751"/>
      <c r="AN2751"/>
      <c r="AO2751"/>
      <c r="AP2751"/>
      <c r="AQ2751"/>
      <c r="AR2751"/>
      <c r="AS2751"/>
      <c r="AT2751"/>
      <c r="AU2751"/>
      <c r="AV2751"/>
      <c r="AW2751"/>
      <c r="AX2751"/>
      <c r="AY2751"/>
      <c r="AZ2751"/>
      <c r="BA2751"/>
      <c r="BB2751"/>
      <c r="BC2751"/>
      <c r="BD2751"/>
      <c r="BE2751"/>
      <c r="BF2751"/>
      <c r="BG2751"/>
      <c r="BH2751"/>
      <c r="BI2751"/>
      <c r="BJ2751"/>
      <c r="BK2751"/>
      <c r="BL2751"/>
      <c r="BM2751"/>
      <c r="BN2751"/>
      <c r="BO2751"/>
    </row>
    <row r="2752" spans="1:67" ht="15" x14ac:dyDescent="0.25">
      <c r="A2752" s="245" t="s">
        <v>4205</v>
      </c>
      <c r="B2752" s="245" t="s">
        <v>4204</v>
      </c>
      <c r="C2752" s="245" t="s">
        <v>4712</v>
      </c>
      <c r="D2752" s="245" t="s">
        <v>4711</v>
      </c>
      <c r="E2752" s="246" t="s">
        <v>44</v>
      </c>
      <c r="F2752" s="245" t="s">
        <v>44</v>
      </c>
      <c r="G2752" s="245" t="s">
        <v>4740</v>
      </c>
      <c r="H2752" s="245" t="s">
        <v>4739</v>
      </c>
      <c r="I2752" s="245" t="s">
        <v>14</v>
      </c>
      <c r="J2752" s="245" t="s">
        <v>59</v>
      </c>
      <c r="K2752" s="246" t="s">
        <v>8385</v>
      </c>
      <c r="L2752" s="245" t="s">
        <v>568</v>
      </c>
      <c r="M2752"/>
      <c r="N2752"/>
      <c r="O2752"/>
      <c r="P2752"/>
      <c r="Q2752"/>
      <c r="R2752"/>
      <c r="S2752"/>
      <c r="T2752"/>
      <c r="U2752"/>
      <c r="V2752"/>
      <c r="W2752"/>
      <c r="X2752"/>
      <c r="Y2752"/>
      <c r="Z2752"/>
      <c r="AA2752"/>
      <c r="AB2752"/>
      <c r="AC2752"/>
      <c r="AD2752"/>
      <c r="AE2752"/>
      <c r="AF2752"/>
      <c r="AG2752"/>
      <c r="AH2752"/>
      <c r="AI2752"/>
      <c r="AJ2752"/>
      <c r="AK2752"/>
      <c r="AL2752"/>
      <c r="AM2752"/>
      <c r="AN2752"/>
      <c r="AO2752"/>
      <c r="AP2752"/>
      <c r="AQ2752"/>
      <c r="AR2752"/>
      <c r="AS2752"/>
      <c r="AT2752"/>
      <c r="AU2752"/>
      <c r="AV2752"/>
      <c r="AW2752"/>
      <c r="AX2752"/>
      <c r="AY2752"/>
      <c r="AZ2752"/>
      <c r="BA2752"/>
      <c r="BB2752"/>
      <c r="BC2752"/>
      <c r="BD2752"/>
      <c r="BE2752"/>
      <c r="BF2752"/>
      <c r="BG2752"/>
      <c r="BH2752"/>
      <c r="BI2752"/>
      <c r="BJ2752"/>
      <c r="BK2752"/>
      <c r="BL2752"/>
      <c r="BM2752"/>
      <c r="BN2752"/>
      <c r="BO2752"/>
    </row>
    <row r="2753" spans="1:67" ht="15" x14ac:dyDescent="0.25">
      <c r="A2753" s="245" t="s">
        <v>4205</v>
      </c>
      <c r="B2753" s="245" t="s">
        <v>4204</v>
      </c>
      <c r="C2753" s="245" t="s">
        <v>4712</v>
      </c>
      <c r="D2753" s="245" t="s">
        <v>4711</v>
      </c>
      <c r="E2753" s="246" t="s">
        <v>44</v>
      </c>
      <c r="F2753" s="245" t="s">
        <v>44</v>
      </c>
      <c r="G2753" s="245" t="s">
        <v>4737</v>
      </c>
      <c r="H2753" s="245" t="s">
        <v>4736</v>
      </c>
      <c r="I2753" s="245" t="s">
        <v>14</v>
      </c>
      <c r="J2753" s="245" t="s">
        <v>59</v>
      </c>
      <c r="K2753" s="246" t="s">
        <v>9130</v>
      </c>
      <c r="L2753" s="245" t="s">
        <v>568</v>
      </c>
      <c r="M2753"/>
      <c r="N2753"/>
      <c r="O2753"/>
      <c r="P2753"/>
      <c r="Q2753"/>
      <c r="R2753"/>
      <c r="S2753"/>
      <c r="T2753"/>
      <c r="U2753"/>
      <c r="V2753"/>
      <c r="W2753"/>
      <c r="X2753"/>
      <c r="Y2753"/>
      <c r="Z2753"/>
      <c r="AA2753"/>
      <c r="AB2753"/>
      <c r="AC2753"/>
      <c r="AD2753"/>
      <c r="AE2753"/>
      <c r="AF2753"/>
      <c r="AG2753"/>
      <c r="AH2753"/>
      <c r="AI2753"/>
      <c r="AJ2753"/>
      <c r="AK2753"/>
      <c r="AL2753"/>
      <c r="AM2753"/>
      <c r="AN2753"/>
      <c r="AO2753"/>
      <c r="AP2753"/>
      <c r="AQ2753"/>
      <c r="AR2753"/>
      <c r="AS2753"/>
      <c r="AT2753"/>
      <c r="AU2753"/>
      <c r="AV2753"/>
      <c r="AW2753"/>
      <c r="AX2753"/>
      <c r="AY2753"/>
      <c r="AZ2753"/>
      <c r="BA2753"/>
      <c r="BB2753"/>
      <c r="BC2753"/>
      <c r="BD2753"/>
      <c r="BE2753"/>
      <c r="BF2753"/>
      <c r="BG2753"/>
      <c r="BH2753"/>
      <c r="BI2753"/>
      <c r="BJ2753"/>
      <c r="BK2753"/>
      <c r="BL2753"/>
      <c r="BM2753"/>
      <c r="BN2753"/>
      <c r="BO2753"/>
    </row>
    <row r="2754" spans="1:67" ht="15" x14ac:dyDescent="0.25">
      <c r="A2754" s="245" t="s">
        <v>4205</v>
      </c>
      <c r="B2754" s="245" t="s">
        <v>4204</v>
      </c>
      <c r="C2754" s="245" t="s">
        <v>4712</v>
      </c>
      <c r="D2754" s="245" t="s">
        <v>4711</v>
      </c>
      <c r="E2754" s="246" t="s">
        <v>44</v>
      </c>
      <c r="F2754" s="245" t="s">
        <v>44</v>
      </c>
      <c r="G2754" s="245" t="s">
        <v>4734</v>
      </c>
      <c r="H2754" s="245" t="s">
        <v>4733</v>
      </c>
      <c r="I2754" s="245" t="s">
        <v>14</v>
      </c>
      <c r="J2754" s="245" t="s">
        <v>59</v>
      </c>
      <c r="K2754" s="246" t="s">
        <v>8721</v>
      </c>
      <c r="L2754" s="245" t="s">
        <v>568</v>
      </c>
      <c r="M2754"/>
      <c r="N2754"/>
      <c r="O2754"/>
      <c r="P2754"/>
      <c r="Q2754"/>
      <c r="R2754"/>
      <c r="S2754"/>
      <c r="T2754"/>
      <c r="U2754"/>
      <c r="V2754"/>
      <c r="W2754"/>
      <c r="X2754"/>
      <c r="Y2754"/>
      <c r="Z2754"/>
      <c r="AA2754"/>
      <c r="AB2754"/>
      <c r="AC2754"/>
      <c r="AD2754"/>
      <c r="AE2754"/>
      <c r="AF2754"/>
      <c r="AG2754"/>
      <c r="AH2754"/>
      <c r="AI2754"/>
      <c r="AJ2754"/>
      <c r="AK2754"/>
      <c r="AL2754"/>
      <c r="AM2754"/>
      <c r="AN2754"/>
      <c r="AO2754"/>
      <c r="AP2754"/>
      <c r="AQ2754"/>
      <c r="AR2754"/>
      <c r="AS2754"/>
      <c r="AT2754"/>
      <c r="AU2754"/>
      <c r="AV2754"/>
      <c r="AW2754"/>
      <c r="AX2754"/>
      <c r="AY2754"/>
      <c r="AZ2754"/>
      <c r="BA2754"/>
      <c r="BB2754"/>
      <c r="BC2754"/>
      <c r="BD2754"/>
      <c r="BE2754"/>
      <c r="BF2754"/>
      <c r="BG2754"/>
      <c r="BH2754"/>
      <c r="BI2754"/>
      <c r="BJ2754"/>
      <c r="BK2754"/>
      <c r="BL2754"/>
      <c r="BM2754"/>
      <c r="BN2754"/>
      <c r="BO2754"/>
    </row>
    <row r="2755" spans="1:67" ht="15" x14ac:dyDescent="0.25">
      <c r="A2755" s="245" t="s">
        <v>4205</v>
      </c>
      <c r="B2755" s="245" t="s">
        <v>4204</v>
      </c>
      <c r="C2755" s="245" t="s">
        <v>4712</v>
      </c>
      <c r="D2755" s="245" t="s">
        <v>4711</v>
      </c>
      <c r="E2755" s="246" t="s">
        <v>44</v>
      </c>
      <c r="F2755" s="245" t="s">
        <v>44</v>
      </c>
      <c r="G2755" s="245" t="s">
        <v>4732</v>
      </c>
      <c r="H2755" s="245" t="s">
        <v>4731</v>
      </c>
      <c r="I2755" s="245" t="s">
        <v>14</v>
      </c>
      <c r="J2755" s="245" t="s">
        <v>59</v>
      </c>
      <c r="K2755" s="246" t="s">
        <v>2475</v>
      </c>
      <c r="L2755" s="245" t="s">
        <v>568</v>
      </c>
      <c r="M2755"/>
      <c r="N2755"/>
      <c r="O2755"/>
      <c r="P2755"/>
      <c r="Q2755"/>
      <c r="R2755"/>
      <c r="S2755"/>
      <c r="T2755"/>
      <c r="U2755"/>
      <c r="V2755"/>
      <c r="W2755"/>
      <c r="X2755"/>
      <c r="Y2755"/>
      <c r="Z2755"/>
      <c r="AA2755"/>
      <c r="AB2755"/>
      <c r="AC2755"/>
      <c r="AD2755"/>
      <c r="AE2755"/>
      <c r="AF2755"/>
      <c r="AG2755"/>
      <c r="AH2755"/>
      <c r="AI2755"/>
      <c r="AJ2755"/>
      <c r="AK2755"/>
      <c r="AL2755"/>
      <c r="AM2755"/>
      <c r="AN2755"/>
      <c r="AO2755"/>
      <c r="AP2755"/>
      <c r="AQ2755"/>
      <c r="AR2755"/>
      <c r="AS2755"/>
      <c r="AT2755"/>
      <c r="AU2755"/>
      <c r="AV2755"/>
      <c r="AW2755"/>
      <c r="AX2755"/>
      <c r="AY2755"/>
      <c r="AZ2755"/>
      <c r="BA2755"/>
      <c r="BB2755"/>
      <c r="BC2755"/>
      <c r="BD2755"/>
      <c r="BE2755"/>
      <c r="BF2755"/>
      <c r="BG2755"/>
      <c r="BH2755"/>
      <c r="BI2755"/>
      <c r="BJ2755"/>
      <c r="BK2755"/>
      <c r="BL2755"/>
      <c r="BM2755"/>
      <c r="BN2755"/>
      <c r="BO2755"/>
    </row>
    <row r="2756" spans="1:67" ht="15" x14ac:dyDescent="0.25">
      <c r="A2756" s="245" t="s">
        <v>4205</v>
      </c>
      <c r="B2756" s="245" t="s">
        <v>4204</v>
      </c>
      <c r="C2756" s="245" t="s">
        <v>4712</v>
      </c>
      <c r="D2756" s="245" t="s">
        <v>4711</v>
      </c>
      <c r="E2756" s="246" t="s">
        <v>44</v>
      </c>
      <c r="F2756" s="245" t="s">
        <v>44</v>
      </c>
      <c r="G2756" s="245" t="s">
        <v>4730</v>
      </c>
      <c r="H2756" s="245" t="s">
        <v>4729</v>
      </c>
      <c r="I2756" s="245" t="s">
        <v>14</v>
      </c>
      <c r="J2756" s="245" t="s">
        <v>59</v>
      </c>
      <c r="K2756" s="246" t="s">
        <v>9563</v>
      </c>
      <c r="L2756" s="245" t="s">
        <v>568</v>
      </c>
      <c r="M2756"/>
      <c r="N2756"/>
      <c r="O2756"/>
      <c r="P2756"/>
      <c r="Q2756"/>
      <c r="R2756"/>
      <c r="S2756"/>
      <c r="T2756"/>
      <c r="U2756"/>
      <c r="V2756"/>
      <c r="W2756"/>
      <c r="X2756"/>
      <c r="Y2756"/>
      <c r="Z2756"/>
      <c r="AA2756"/>
      <c r="AB2756"/>
      <c r="AC2756"/>
      <c r="AD2756"/>
      <c r="AE2756"/>
      <c r="AF2756"/>
      <c r="AG2756"/>
      <c r="AH2756"/>
      <c r="AI2756"/>
      <c r="AJ2756"/>
      <c r="AK2756"/>
      <c r="AL2756"/>
      <c r="AM2756"/>
      <c r="AN2756"/>
      <c r="AO2756"/>
      <c r="AP2756"/>
      <c r="AQ2756"/>
      <c r="AR2756"/>
      <c r="AS2756"/>
      <c r="AT2756"/>
      <c r="AU2756"/>
      <c r="AV2756"/>
      <c r="AW2756"/>
      <c r="AX2756"/>
      <c r="AY2756"/>
      <c r="AZ2756"/>
      <c r="BA2756"/>
      <c r="BB2756"/>
      <c r="BC2756"/>
      <c r="BD2756"/>
      <c r="BE2756"/>
      <c r="BF2756"/>
      <c r="BG2756"/>
      <c r="BH2756"/>
      <c r="BI2756"/>
      <c r="BJ2756"/>
      <c r="BK2756"/>
      <c r="BL2756"/>
      <c r="BM2756"/>
      <c r="BN2756"/>
      <c r="BO2756"/>
    </row>
    <row r="2757" spans="1:67" ht="15" x14ac:dyDescent="0.25">
      <c r="A2757" s="245" t="s">
        <v>4205</v>
      </c>
      <c r="B2757" s="245" t="s">
        <v>4204</v>
      </c>
      <c r="C2757" s="245" t="s">
        <v>4712</v>
      </c>
      <c r="D2757" s="245" t="s">
        <v>4711</v>
      </c>
      <c r="E2757" s="246" t="s">
        <v>44</v>
      </c>
      <c r="F2757" s="245" t="s">
        <v>44</v>
      </c>
      <c r="G2757" s="245" t="s">
        <v>4728</v>
      </c>
      <c r="H2757" s="245" t="s">
        <v>4727</v>
      </c>
      <c r="I2757" s="245" t="s">
        <v>14</v>
      </c>
      <c r="J2757" s="245" t="s">
        <v>59</v>
      </c>
      <c r="K2757" s="246" t="s">
        <v>8538</v>
      </c>
      <c r="L2757" s="245" t="s">
        <v>568</v>
      </c>
      <c r="M2757"/>
      <c r="N2757"/>
      <c r="O2757"/>
      <c r="P2757"/>
      <c r="Q2757"/>
      <c r="R2757"/>
      <c r="S2757"/>
      <c r="T2757"/>
      <c r="U2757"/>
      <c r="V2757"/>
      <c r="W2757"/>
      <c r="X2757"/>
      <c r="Y2757"/>
      <c r="Z2757"/>
      <c r="AA2757"/>
      <c r="AB2757"/>
      <c r="AC2757"/>
      <c r="AD2757"/>
      <c r="AE2757"/>
      <c r="AF2757"/>
      <c r="AG2757"/>
      <c r="AH2757"/>
      <c r="AI2757"/>
      <c r="AJ2757"/>
      <c r="AK2757"/>
      <c r="AL2757"/>
      <c r="AM2757"/>
      <c r="AN2757"/>
      <c r="AO2757"/>
      <c r="AP2757"/>
      <c r="AQ2757"/>
      <c r="AR2757"/>
      <c r="AS2757"/>
      <c r="AT2757"/>
      <c r="AU2757"/>
      <c r="AV2757"/>
      <c r="AW2757"/>
      <c r="AX2757"/>
      <c r="AY2757"/>
      <c r="AZ2757"/>
      <c r="BA2757"/>
      <c r="BB2757"/>
      <c r="BC2757"/>
      <c r="BD2757"/>
      <c r="BE2757"/>
      <c r="BF2757"/>
      <c r="BG2757"/>
      <c r="BH2757"/>
      <c r="BI2757"/>
      <c r="BJ2757"/>
      <c r="BK2757"/>
      <c r="BL2757"/>
      <c r="BM2757"/>
      <c r="BN2757"/>
      <c r="BO2757"/>
    </row>
    <row r="2758" spans="1:67" ht="15" x14ac:dyDescent="0.25">
      <c r="A2758" s="245" t="s">
        <v>4205</v>
      </c>
      <c r="B2758" s="245" t="s">
        <v>4204</v>
      </c>
      <c r="C2758" s="245" t="s">
        <v>4712</v>
      </c>
      <c r="D2758" s="245" t="s">
        <v>4711</v>
      </c>
      <c r="E2758" s="246" t="s">
        <v>44</v>
      </c>
      <c r="F2758" s="245" t="s">
        <v>44</v>
      </c>
      <c r="G2758" s="245" t="s">
        <v>4726</v>
      </c>
      <c r="H2758" s="245" t="s">
        <v>4725</v>
      </c>
      <c r="I2758" s="245" t="s">
        <v>14</v>
      </c>
      <c r="J2758" s="245" t="s">
        <v>59</v>
      </c>
      <c r="K2758" s="246" t="s">
        <v>15327</v>
      </c>
      <c r="L2758" s="245" t="s">
        <v>568</v>
      </c>
      <c r="M2758"/>
      <c r="N2758"/>
      <c r="O2758"/>
      <c r="P2758"/>
      <c r="Q2758"/>
      <c r="R2758"/>
      <c r="S2758"/>
      <c r="T2758"/>
      <c r="U2758"/>
      <c r="V2758"/>
      <c r="W2758"/>
      <c r="X2758"/>
      <c r="Y2758"/>
      <c r="Z2758"/>
      <c r="AA2758"/>
      <c r="AB2758"/>
      <c r="AC2758"/>
      <c r="AD2758"/>
      <c r="AE2758"/>
      <c r="AF2758"/>
      <c r="AG2758"/>
      <c r="AH2758"/>
      <c r="AI2758"/>
      <c r="AJ2758"/>
      <c r="AK2758"/>
      <c r="AL2758"/>
      <c r="AM2758"/>
      <c r="AN2758"/>
      <c r="AO2758"/>
      <c r="AP2758"/>
      <c r="AQ2758"/>
      <c r="AR2758"/>
      <c r="AS2758"/>
      <c r="AT2758"/>
      <c r="AU2758"/>
      <c r="AV2758"/>
      <c r="AW2758"/>
      <c r="AX2758"/>
      <c r="AY2758"/>
      <c r="AZ2758"/>
      <c r="BA2758"/>
      <c r="BB2758"/>
      <c r="BC2758"/>
      <c r="BD2758"/>
      <c r="BE2758"/>
      <c r="BF2758"/>
      <c r="BG2758"/>
      <c r="BH2758"/>
      <c r="BI2758"/>
      <c r="BJ2758"/>
      <c r="BK2758"/>
      <c r="BL2758"/>
      <c r="BM2758"/>
      <c r="BN2758"/>
      <c r="BO2758"/>
    </row>
    <row r="2759" spans="1:67" ht="15" x14ac:dyDescent="0.25">
      <c r="A2759" s="245" t="s">
        <v>4205</v>
      </c>
      <c r="B2759" s="245" t="s">
        <v>4204</v>
      </c>
      <c r="C2759" s="245" t="s">
        <v>4712</v>
      </c>
      <c r="D2759" s="245" t="s">
        <v>4711</v>
      </c>
      <c r="E2759" s="246" t="s">
        <v>44</v>
      </c>
      <c r="F2759" s="245" t="s">
        <v>44</v>
      </c>
      <c r="G2759" s="245" t="s">
        <v>4724</v>
      </c>
      <c r="H2759" s="245" t="s">
        <v>17992</v>
      </c>
      <c r="I2759" s="245" t="s">
        <v>14</v>
      </c>
      <c r="J2759" s="245" t="s">
        <v>59</v>
      </c>
      <c r="K2759" s="246" t="s">
        <v>22514</v>
      </c>
      <c r="L2759" s="245" t="s">
        <v>568</v>
      </c>
      <c r="M2759"/>
      <c r="N2759"/>
      <c r="O2759"/>
      <c r="P2759"/>
      <c r="Q2759"/>
      <c r="R2759"/>
      <c r="S2759"/>
      <c r="T2759"/>
      <c r="U2759"/>
      <c r="V2759"/>
      <c r="W2759"/>
      <c r="X2759"/>
      <c r="Y2759"/>
      <c r="Z2759"/>
      <c r="AA2759"/>
      <c r="AB2759"/>
      <c r="AC2759"/>
      <c r="AD2759"/>
      <c r="AE2759"/>
      <c r="AF2759"/>
      <c r="AG2759"/>
      <c r="AH2759"/>
      <c r="AI2759"/>
      <c r="AJ2759"/>
      <c r="AK2759"/>
      <c r="AL2759"/>
      <c r="AM2759"/>
      <c r="AN2759"/>
      <c r="AO2759"/>
      <c r="AP2759"/>
      <c r="AQ2759"/>
      <c r="AR2759"/>
      <c r="AS2759"/>
      <c r="AT2759"/>
      <c r="AU2759"/>
      <c r="AV2759"/>
      <c r="AW2759"/>
      <c r="AX2759"/>
      <c r="AY2759"/>
      <c r="AZ2759"/>
      <c r="BA2759"/>
      <c r="BB2759"/>
      <c r="BC2759"/>
      <c r="BD2759"/>
      <c r="BE2759"/>
      <c r="BF2759"/>
      <c r="BG2759"/>
      <c r="BH2759"/>
      <c r="BI2759"/>
      <c r="BJ2759"/>
      <c r="BK2759"/>
      <c r="BL2759"/>
      <c r="BM2759"/>
      <c r="BN2759"/>
      <c r="BO2759"/>
    </row>
    <row r="2760" spans="1:67" ht="15" x14ac:dyDescent="0.25">
      <c r="A2760" s="245" t="s">
        <v>4205</v>
      </c>
      <c r="B2760" s="245" t="s">
        <v>4204</v>
      </c>
      <c r="C2760" s="245" t="s">
        <v>4712</v>
      </c>
      <c r="D2760" s="245" t="s">
        <v>4711</v>
      </c>
      <c r="E2760" s="246" t="s">
        <v>44</v>
      </c>
      <c r="F2760" s="245" t="s">
        <v>44</v>
      </c>
      <c r="G2760" s="245" t="s">
        <v>4723</v>
      </c>
      <c r="H2760" s="245" t="s">
        <v>17993</v>
      </c>
      <c r="I2760" s="245" t="s">
        <v>14</v>
      </c>
      <c r="J2760" s="245" t="s">
        <v>59</v>
      </c>
      <c r="K2760" s="246" t="s">
        <v>21849</v>
      </c>
      <c r="L2760" s="245" t="s">
        <v>568</v>
      </c>
      <c r="M2760"/>
      <c r="N2760"/>
      <c r="O2760"/>
      <c r="P2760"/>
      <c r="Q2760"/>
      <c r="R2760"/>
      <c r="S2760"/>
      <c r="T2760"/>
      <c r="U2760"/>
      <c r="V2760"/>
      <c r="W2760"/>
      <c r="X2760"/>
      <c r="Y2760"/>
      <c r="Z2760"/>
      <c r="AA2760"/>
      <c r="AB2760"/>
      <c r="AC2760"/>
      <c r="AD2760"/>
      <c r="AE2760"/>
      <c r="AF2760"/>
      <c r="AG2760"/>
      <c r="AH2760"/>
      <c r="AI2760"/>
      <c r="AJ2760"/>
      <c r="AK2760"/>
      <c r="AL2760"/>
      <c r="AM2760"/>
      <c r="AN2760"/>
      <c r="AO2760"/>
      <c r="AP2760"/>
      <c r="AQ2760"/>
      <c r="AR2760"/>
      <c r="AS2760"/>
      <c r="AT2760"/>
      <c r="AU2760"/>
      <c r="AV2760"/>
      <c r="AW2760"/>
      <c r="AX2760"/>
      <c r="AY2760"/>
      <c r="AZ2760"/>
      <c r="BA2760"/>
      <c r="BB2760"/>
      <c r="BC2760"/>
      <c r="BD2760"/>
      <c r="BE2760"/>
      <c r="BF2760"/>
      <c r="BG2760"/>
      <c r="BH2760"/>
      <c r="BI2760"/>
      <c r="BJ2760"/>
      <c r="BK2760"/>
      <c r="BL2760"/>
      <c r="BM2760"/>
      <c r="BN2760"/>
      <c r="BO2760"/>
    </row>
    <row r="2761" spans="1:67" ht="15" x14ac:dyDescent="0.25">
      <c r="A2761" s="245" t="s">
        <v>4205</v>
      </c>
      <c r="B2761" s="245" t="s">
        <v>4204</v>
      </c>
      <c r="C2761" s="245" t="s">
        <v>4712</v>
      </c>
      <c r="D2761" s="245" t="s">
        <v>4711</v>
      </c>
      <c r="E2761" s="246" t="s">
        <v>44</v>
      </c>
      <c r="F2761" s="245" t="s">
        <v>44</v>
      </c>
      <c r="G2761" s="245" t="s">
        <v>4722</v>
      </c>
      <c r="H2761" s="245" t="s">
        <v>17994</v>
      </c>
      <c r="I2761" s="245" t="s">
        <v>14</v>
      </c>
      <c r="J2761" s="245" t="s">
        <v>59</v>
      </c>
      <c r="K2761" s="246" t="s">
        <v>23466</v>
      </c>
      <c r="L2761" s="245" t="s">
        <v>568</v>
      </c>
      <c r="M2761"/>
      <c r="N2761"/>
      <c r="O2761"/>
      <c r="P2761"/>
      <c r="Q2761"/>
      <c r="R2761"/>
      <c r="S2761"/>
      <c r="T2761"/>
      <c r="U2761"/>
      <c r="V2761"/>
      <c r="W2761"/>
      <c r="X2761"/>
      <c r="Y2761"/>
      <c r="Z2761"/>
      <c r="AA2761"/>
      <c r="AB2761"/>
      <c r="AC2761"/>
      <c r="AD2761"/>
      <c r="AE2761"/>
      <c r="AF2761"/>
      <c r="AG2761"/>
      <c r="AH2761"/>
      <c r="AI2761"/>
      <c r="AJ2761"/>
      <c r="AK2761"/>
      <c r="AL2761"/>
      <c r="AM2761"/>
      <c r="AN2761"/>
      <c r="AO2761"/>
      <c r="AP2761"/>
      <c r="AQ2761"/>
      <c r="AR2761"/>
      <c r="AS2761"/>
      <c r="AT2761"/>
      <c r="AU2761"/>
      <c r="AV2761"/>
      <c r="AW2761"/>
      <c r="AX2761"/>
      <c r="AY2761"/>
      <c r="AZ2761"/>
      <c r="BA2761"/>
      <c r="BB2761"/>
      <c r="BC2761"/>
      <c r="BD2761"/>
      <c r="BE2761"/>
      <c r="BF2761"/>
      <c r="BG2761"/>
      <c r="BH2761"/>
      <c r="BI2761"/>
      <c r="BJ2761"/>
      <c r="BK2761"/>
      <c r="BL2761"/>
      <c r="BM2761"/>
      <c r="BN2761"/>
      <c r="BO2761"/>
    </row>
    <row r="2762" spans="1:67" ht="15" x14ac:dyDescent="0.25">
      <c r="A2762" s="245" t="s">
        <v>4205</v>
      </c>
      <c r="B2762" s="245" t="s">
        <v>4204</v>
      </c>
      <c r="C2762" s="245" t="s">
        <v>4712</v>
      </c>
      <c r="D2762" s="245" t="s">
        <v>4711</v>
      </c>
      <c r="E2762" s="246" t="s">
        <v>44</v>
      </c>
      <c r="F2762" s="245" t="s">
        <v>44</v>
      </c>
      <c r="G2762" s="245" t="s">
        <v>4721</v>
      </c>
      <c r="H2762" s="245" t="s">
        <v>17996</v>
      </c>
      <c r="I2762" s="245" t="s">
        <v>14</v>
      </c>
      <c r="J2762" s="245" t="s">
        <v>59</v>
      </c>
      <c r="K2762" s="246" t="s">
        <v>10802</v>
      </c>
      <c r="L2762" s="245" t="s">
        <v>568</v>
      </c>
      <c r="M2762"/>
      <c r="N2762"/>
      <c r="O2762"/>
      <c r="P2762"/>
      <c r="Q2762"/>
      <c r="R2762"/>
      <c r="S2762"/>
      <c r="T2762"/>
      <c r="U2762"/>
      <c r="V2762"/>
      <c r="W2762"/>
      <c r="X2762"/>
      <c r="Y2762"/>
      <c r="Z2762"/>
      <c r="AA2762"/>
      <c r="AB2762"/>
      <c r="AC2762"/>
      <c r="AD2762"/>
      <c r="AE2762"/>
      <c r="AF2762"/>
      <c r="AG2762"/>
      <c r="AH2762"/>
      <c r="AI2762"/>
      <c r="AJ2762"/>
      <c r="AK2762"/>
      <c r="AL2762"/>
      <c r="AM2762"/>
      <c r="AN2762"/>
      <c r="AO2762"/>
      <c r="AP2762"/>
      <c r="AQ2762"/>
      <c r="AR2762"/>
      <c r="AS2762"/>
      <c r="AT2762"/>
      <c r="AU2762"/>
      <c r="AV2762"/>
      <c r="AW2762"/>
      <c r="AX2762"/>
      <c r="AY2762"/>
      <c r="AZ2762"/>
      <c r="BA2762"/>
      <c r="BB2762"/>
      <c r="BC2762"/>
      <c r="BD2762"/>
      <c r="BE2762"/>
      <c r="BF2762"/>
      <c r="BG2762"/>
      <c r="BH2762"/>
      <c r="BI2762"/>
      <c r="BJ2762"/>
      <c r="BK2762"/>
      <c r="BL2762"/>
      <c r="BM2762"/>
      <c r="BN2762"/>
      <c r="BO2762"/>
    </row>
    <row r="2763" spans="1:67" ht="15" x14ac:dyDescent="0.25">
      <c r="A2763" s="245" t="s">
        <v>4205</v>
      </c>
      <c r="B2763" s="245" t="s">
        <v>4204</v>
      </c>
      <c r="C2763" s="245" t="s">
        <v>4712</v>
      </c>
      <c r="D2763" s="245" t="s">
        <v>4711</v>
      </c>
      <c r="E2763" s="246" t="s">
        <v>44</v>
      </c>
      <c r="F2763" s="245" t="s">
        <v>44</v>
      </c>
      <c r="G2763" s="245" t="s">
        <v>4720</v>
      </c>
      <c r="H2763" s="245" t="s">
        <v>17997</v>
      </c>
      <c r="I2763" s="245" t="s">
        <v>14</v>
      </c>
      <c r="J2763" s="245" t="s">
        <v>59</v>
      </c>
      <c r="K2763" s="246" t="s">
        <v>23996</v>
      </c>
      <c r="L2763" s="245" t="s">
        <v>568</v>
      </c>
      <c r="M2763"/>
      <c r="N2763"/>
      <c r="O2763"/>
      <c r="P2763"/>
      <c r="Q2763"/>
      <c r="R2763"/>
      <c r="S2763"/>
      <c r="T2763"/>
      <c r="U2763"/>
      <c r="V2763"/>
      <c r="W2763"/>
      <c r="X2763"/>
      <c r="Y2763"/>
      <c r="Z2763"/>
      <c r="AA2763"/>
      <c r="AB2763"/>
      <c r="AC2763"/>
      <c r="AD2763"/>
      <c r="AE2763"/>
      <c r="AF2763"/>
      <c r="AG2763"/>
      <c r="AH2763"/>
      <c r="AI2763"/>
      <c r="AJ2763"/>
      <c r="AK2763"/>
      <c r="AL2763"/>
      <c r="AM2763"/>
      <c r="AN2763"/>
      <c r="AO2763"/>
      <c r="AP2763"/>
      <c r="AQ2763"/>
      <c r="AR2763"/>
      <c r="AS2763"/>
      <c r="AT2763"/>
      <c r="AU2763"/>
      <c r="AV2763"/>
      <c r="AW2763"/>
      <c r="AX2763"/>
      <c r="AY2763"/>
      <c r="AZ2763"/>
      <c r="BA2763"/>
      <c r="BB2763"/>
      <c r="BC2763"/>
      <c r="BD2763"/>
      <c r="BE2763"/>
      <c r="BF2763"/>
      <c r="BG2763"/>
      <c r="BH2763"/>
      <c r="BI2763"/>
      <c r="BJ2763"/>
      <c r="BK2763"/>
      <c r="BL2763"/>
      <c r="BM2763"/>
      <c r="BN2763"/>
      <c r="BO2763"/>
    </row>
    <row r="2764" spans="1:67" ht="15" x14ac:dyDescent="0.25">
      <c r="A2764" s="245" t="s">
        <v>4205</v>
      </c>
      <c r="B2764" s="245" t="s">
        <v>4204</v>
      </c>
      <c r="C2764" s="245" t="s">
        <v>4712</v>
      </c>
      <c r="D2764" s="245" t="s">
        <v>4711</v>
      </c>
      <c r="E2764" s="246" t="s">
        <v>44</v>
      </c>
      <c r="F2764" s="245" t="s">
        <v>44</v>
      </c>
      <c r="G2764" s="245" t="s">
        <v>4719</v>
      </c>
      <c r="H2764" s="245" t="s">
        <v>17999</v>
      </c>
      <c r="I2764" s="245" t="s">
        <v>14</v>
      </c>
      <c r="J2764" s="245" t="s">
        <v>59</v>
      </c>
      <c r="K2764" s="246" t="s">
        <v>9458</v>
      </c>
      <c r="L2764" s="245" t="s">
        <v>568</v>
      </c>
      <c r="M2764"/>
      <c r="N2764"/>
      <c r="O2764"/>
      <c r="P2764"/>
      <c r="Q2764"/>
      <c r="R2764"/>
      <c r="S2764"/>
      <c r="T2764"/>
      <c r="U2764"/>
      <c r="V2764"/>
      <c r="W2764"/>
      <c r="X2764"/>
      <c r="Y2764"/>
      <c r="Z2764"/>
      <c r="AA2764"/>
      <c r="AB2764"/>
      <c r="AC2764"/>
      <c r="AD2764"/>
      <c r="AE2764"/>
      <c r="AF2764"/>
      <c r="AG2764"/>
      <c r="AH2764"/>
      <c r="AI2764"/>
      <c r="AJ2764"/>
      <c r="AK2764"/>
      <c r="AL2764"/>
      <c r="AM2764"/>
      <c r="AN2764"/>
      <c r="AO2764"/>
      <c r="AP2764"/>
      <c r="AQ2764"/>
      <c r="AR2764"/>
      <c r="AS2764"/>
      <c r="AT2764"/>
      <c r="AU2764"/>
      <c r="AV2764"/>
      <c r="AW2764"/>
      <c r="AX2764"/>
      <c r="AY2764"/>
      <c r="AZ2764"/>
      <c r="BA2764"/>
      <c r="BB2764"/>
      <c r="BC2764"/>
      <c r="BD2764"/>
      <c r="BE2764"/>
      <c r="BF2764"/>
      <c r="BG2764"/>
      <c r="BH2764"/>
      <c r="BI2764"/>
      <c r="BJ2764"/>
      <c r="BK2764"/>
      <c r="BL2764"/>
      <c r="BM2764"/>
      <c r="BN2764"/>
      <c r="BO2764"/>
    </row>
    <row r="2765" spans="1:67" ht="15" x14ac:dyDescent="0.25">
      <c r="A2765" s="245" t="s">
        <v>4205</v>
      </c>
      <c r="B2765" s="245" t="s">
        <v>4204</v>
      </c>
      <c r="C2765" s="245" t="s">
        <v>4712</v>
      </c>
      <c r="D2765" s="245" t="s">
        <v>4711</v>
      </c>
      <c r="E2765" s="246" t="s">
        <v>44</v>
      </c>
      <c r="F2765" s="245" t="s">
        <v>44</v>
      </c>
      <c r="G2765" s="245" t="s">
        <v>4717</v>
      </c>
      <c r="H2765" s="245" t="s">
        <v>18000</v>
      </c>
      <c r="I2765" s="245" t="s">
        <v>14</v>
      </c>
      <c r="J2765" s="245" t="s">
        <v>59</v>
      </c>
      <c r="K2765" s="246" t="s">
        <v>9482</v>
      </c>
      <c r="L2765" s="245" t="s">
        <v>568</v>
      </c>
      <c r="M2765"/>
      <c r="N2765"/>
      <c r="O2765"/>
      <c r="P2765"/>
      <c r="Q2765"/>
      <c r="R2765"/>
      <c r="S2765"/>
      <c r="T2765"/>
      <c r="U2765"/>
      <c r="V2765"/>
      <c r="W2765"/>
      <c r="X2765"/>
      <c r="Y2765"/>
      <c r="Z2765"/>
      <c r="AA2765"/>
      <c r="AB2765"/>
      <c r="AC2765"/>
      <c r="AD2765"/>
      <c r="AE2765"/>
      <c r="AF2765"/>
      <c r="AG2765"/>
      <c r="AH2765"/>
      <c r="AI2765"/>
      <c r="AJ2765"/>
      <c r="AK2765"/>
      <c r="AL2765"/>
      <c r="AM2765"/>
      <c r="AN2765"/>
      <c r="AO2765"/>
      <c r="AP2765"/>
      <c r="AQ2765"/>
      <c r="AR2765"/>
      <c r="AS2765"/>
      <c r="AT2765"/>
      <c r="AU2765"/>
      <c r="AV2765"/>
      <c r="AW2765"/>
      <c r="AX2765"/>
      <c r="AY2765"/>
      <c r="AZ2765"/>
      <c r="BA2765"/>
      <c r="BB2765"/>
      <c r="BC2765"/>
      <c r="BD2765"/>
      <c r="BE2765"/>
      <c r="BF2765"/>
      <c r="BG2765"/>
      <c r="BH2765"/>
      <c r="BI2765"/>
      <c r="BJ2765"/>
      <c r="BK2765"/>
      <c r="BL2765"/>
      <c r="BM2765"/>
      <c r="BN2765"/>
      <c r="BO2765"/>
    </row>
    <row r="2766" spans="1:67" ht="15" x14ac:dyDescent="0.25">
      <c r="A2766" s="245" t="s">
        <v>4205</v>
      </c>
      <c r="B2766" s="245" t="s">
        <v>4204</v>
      </c>
      <c r="C2766" s="245" t="s">
        <v>4712</v>
      </c>
      <c r="D2766" s="245" t="s">
        <v>4711</v>
      </c>
      <c r="E2766" s="246" t="s">
        <v>44</v>
      </c>
      <c r="F2766" s="245" t="s">
        <v>44</v>
      </c>
      <c r="G2766" s="245" t="s">
        <v>4716</v>
      </c>
      <c r="H2766" s="245" t="s">
        <v>18002</v>
      </c>
      <c r="I2766" s="245" t="s">
        <v>14</v>
      </c>
      <c r="J2766" s="245" t="s">
        <v>59</v>
      </c>
      <c r="K2766" s="246" t="s">
        <v>15054</v>
      </c>
      <c r="L2766" s="245" t="s">
        <v>568</v>
      </c>
      <c r="M2766"/>
      <c r="N2766"/>
      <c r="O2766"/>
      <c r="P2766"/>
      <c r="Q2766"/>
      <c r="R2766"/>
      <c r="S2766"/>
      <c r="T2766"/>
      <c r="U2766"/>
      <c r="V2766"/>
      <c r="W2766"/>
      <c r="X2766"/>
      <c r="Y2766"/>
      <c r="Z2766"/>
      <c r="AA2766"/>
      <c r="AB2766"/>
      <c r="AC2766"/>
      <c r="AD2766"/>
      <c r="AE2766"/>
      <c r="AF2766"/>
      <c r="AG2766"/>
      <c r="AH2766"/>
      <c r="AI2766"/>
      <c r="AJ2766"/>
      <c r="AK2766"/>
      <c r="AL2766"/>
      <c r="AM2766"/>
      <c r="AN2766"/>
      <c r="AO2766"/>
      <c r="AP2766"/>
      <c r="AQ2766"/>
      <c r="AR2766"/>
      <c r="AS2766"/>
      <c r="AT2766"/>
      <c r="AU2766"/>
      <c r="AV2766"/>
      <c r="AW2766"/>
      <c r="AX2766"/>
      <c r="AY2766"/>
      <c r="AZ2766"/>
      <c r="BA2766"/>
      <c r="BB2766"/>
      <c r="BC2766"/>
      <c r="BD2766"/>
      <c r="BE2766"/>
      <c r="BF2766"/>
      <c r="BG2766"/>
      <c r="BH2766"/>
      <c r="BI2766"/>
      <c r="BJ2766"/>
      <c r="BK2766"/>
      <c r="BL2766"/>
      <c r="BM2766"/>
      <c r="BN2766"/>
      <c r="BO2766"/>
    </row>
    <row r="2767" spans="1:67" ht="15" x14ac:dyDescent="0.25">
      <c r="A2767" s="245" t="s">
        <v>4205</v>
      </c>
      <c r="B2767" s="245" t="s">
        <v>4204</v>
      </c>
      <c r="C2767" s="245" t="s">
        <v>4712</v>
      </c>
      <c r="D2767" s="245" t="s">
        <v>4711</v>
      </c>
      <c r="E2767" s="246" t="s">
        <v>44</v>
      </c>
      <c r="F2767" s="245" t="s">
        <v>44</v>
      </c>
      <c r="G2767" s="245" t="s">
        <v>8598</v>
      </c>
      <c r="H2767" s="245" t="s">
        <v>18003</v>
      </c>
      <c r="I2767" s="245" t="s">
        <v>14</v>
      </c>
      <c r="J2767" s="245" t="s">
        <v>59</v>
      </c>
      <c r="K2767" s="246" t="s">
        <v>23997</v>
      </c>
      <c r="L2767" s="245" t="s">
        <v>568</v>
      </c>
      <c r="M2767"/>
      <c r="N2767"/>
      <c r="O2767"/>
      <c r="P2767"/>
      <c r="Q2767"/>
      <c r="R2767"/>
      <c r="S2767"/>
      <c r="T2767"/>
      <c r="U2767"/>
      <c r="V2767"/>
      <c r="W2767"/>
      <c r="X2767"/>
      <c r="Y2767"/>
      <c r="Z2767"/>
      <c r="AA2767"/>
      <c r="AB2767"/>
      <c r="AC2767"/>
      <c r="AD2767"/>
      <c r="AE2767"/>
      <c r="AF2767"/>
      <c r="AG2767"/>
      <c r="AH2767"/>
      <c r="AI2767"/>
      <c r="AJ2767"/>
      <c r="AK2767"/>
      <c r="AL2767"/>
      <c r="AM2767"/>
      <c r="AN2767"/>
      <c r="AO2767"/>
      <c r="AP2767"/>
      <c r="AQ2767"/>
      <c r="AR2767"/>
      <c r="AS2767"/>
      <c r="AT2767"/>
      <c r="AU2767"/>
      <c r="AV2767"/>
      <c r="AW2767"/>
      <c r="AX2767"/>
      <c r="AY2767"/>
      <c r="AZ2767"/>
      <c r="BA2767"/>
      <c r="BB2767"/>
      <c r="BC2767"/>
      <c r="BD2767"/>
      <c r="BE2767"/>
      <c r="BF2767"/>
      <c r="BG2767"/>
      <c r="BH2767"/>
      <c r="BI2767"/>
      <c r="BJ2767"/>
      <c r="BK2767"/>
      <c r="BL2767"/>
      <c r="BM2767"/>
      <c r="BN2767"/>
      <c r="BO2767"/>
    </row>
    <row r="2768" spans="1:67" ht="15" x14ac:dyDescent="0.25">
      <c r="A2768" s="245" t="s">
        <v>4205</v>
      </c>
      <c r="B2768" s="245" t="s">
        <v>4204</v>
      </c>
      <c r="C2768" s="245" t="s">
        <v>4712</v>
      </c>
      <c r="D2768" s="245" t="s">
        <v>4711</v>
      </c>
      <c r="E2768" s="246" t="s">
        <v>44</v>
      </c>
      <c r="F2768" s="245" t="s">
        <v>44</v>
      </c>
      <c r="G2768" s="245" t="s">
        <v>8597</v>
      </c>
      <c r="H2768" s="245" t="s">
        <v>18005</v>
      </c>
      <c r="I2768" s="245" t="s">
        <v>14</v>
      </c>
      <c r="J2768" s="245" t="s">
        <v>59</v>
      </c>
      <c r="K2768" s="246" t="s">
        <v>3165</v>
      </c>
      <c r="L2768" s="245" t="s">
        <v>568</v>
      </c>
      <c r="M2768"/>
      <c r="N2768"/>
      <c r="O2768"/>
      <c r="P2768"/>
      <c r="Q2768"/>
      <c r="R2768"/>
      <c r="S2768"/>
      <c r="T2768"/>
      <c r="U2768"/>
      <c r="V2768"/>
      <c r="W2768"/>
      <c r="X2768"/>
      <c r="Y2768"/>
      <c r="Z2768"/>
      <c r="AA2768"/>
      <c r="AB2768"/>
      <c r="AC2768"/>
      <c r="AD2768"/>
      <c r="AE2768"/>
      <c r="AF2768"/>
      <c r="AG2768"/>
      <c r="AH2768"/>
      <c r="AI2768"/>
      <c r="AJ2768"/>
      <c r="AK2768"/>
      <c r="AL2768"/>
      <c r="AM2768"/>
      <c r="AN2768"/>
      <c r="AO2768"/>
      <c r="AP2768"/>
      <c r="AQ2768"/>
      <c r="AR2768"/>
      <c r="AS2768"/>
      <c r="AT2768"/>
      <c r="AU2768"/>
      <c r="AV2768"/>
      <c r="AW2768"/>
      <c r="AX2768"/>
      <c r="AY2768"/>
      <c r="AZ2768"/>
      <c r="BA2768"/>
      <c r="BB2768"/>
      <c r="BC2768"/>
      <c r="BD2768"/>
      <c r="BE2768"/>
      <c r="BF2768"/>
      <c r="BG2768"/>
      <c r="BH2768"/>
      <c r="BI2768"/>
      <c r="BJ2768"/>
      <c r="BK2768"/>
      <c r="BL2768"/>
      <c r="BM2768"/>
      <c r="BN2768"/>
      <c r="BO2768"/>
    </row>
    <row r="2769" spans="1:67" ht="15" x14ac:dyDescent="0.25">
      <c r="A2769" s="245" t="s">
        <v>4205</v>
      </c>
      <c r="B2769" s="245" t="s">
        <v>4204</v>
      </c>
      <c r="C2769" s="245" t="s">
        <v>4712</v>
      </c>
      <c r="D2769" s="245" t="s">
        <v>4711</v>
      </c>
      <c r="E2769" s="246" t="s">
        <v>44</v>
      </c>
      <c r="F2769" s="245" t="s">
        <v>44</v>
      </c>
      <c r="G2769" s="245" t="s">
        <v>8596</v>
      </c>
      <c r="H2769" s="245" t="s">
        <v>18006</v>
      </c>
      <c r="I2769" s="245" t="s">
        <v>14</v>
      </c>
      <c r="J2769" s="245" t="s">
        <v>59</v>
      </c>
      <c r="K2769" s="246" t="s">
        <v>15304</v>
      </c>
      <c r="L2769" s="245" t="s">
        <v>568</v>
      </c>
      <c r="M2769"/>
      <c r="N2769"/>
      <c r="O2769"/>
      <c r="P2769"/>
      <c r="Q2769"/>
      <c r="R2769"/>
      <c r="S2769"/>
      <c r="T2769"/>
      <c r="U2769"/>
      <c r="V2769"/>
      <c r="W2769"/>
      <c r="X2769"/>
      <c r="Y2769"/>
      <c r="Z2769"/>
      <c r="AA2769"/>
      <c r="AB2769"/>
      <c r="AC2769"/>
      <c r="AD2769"/>
      <c r="AE2769"/>
      <c r="AF2769"/>
      <c r="AG2769"/>
      <c r="AH2769"/>
      <c r="AI2769"/>
      <c r="AJ2769"/>
      <c r="AK2769"/>
      <c r="AL2769"/>
      <c r="AM2769"/>
      <c r="AN2769"/>
      <c r="AO2769"/>
      <c r="AP2769"/>
      <c r="AQ2769"/>
      <c r="AR2769"/>
      <c r="AS2769"/>
      <c r="AT2769"/>
      <c r="AU2769"/>
      <c r="AV2769"/>
      <c r="AW2769"/>
      <c r="AX2769"/>
      <c r="AY2769"/>
      <c r="AZ2769"/>
      <c r="BA2769"/>
      <c r="BB2769"/>
      <c r="BC2769"/>
      <c r="BD2769"/>
      <c r="BE2769"/>
      <c r="BF2769"/>
      <c r="BG2769"/>
      <c r="BH2769"/>
      <c r="BI2769"/>
      <c r="BJ2769"/>
      <c r="BK2769"/>
      <c r="BL2769"/>
      <c r="BM2769"/>
      <c r="BN2769"/>
      <c r="BO2769"/>
    </row>
    <row r="2770" spans="1:67" ht="15" x14ac:dyDescent="0.25">
      <c r="A2770" s="245" t="s">
        <v>4205</v>
      </c>
      <c r="B2770" s="245" t="s">
        <v>4204</v>
      </c>
      <c r="C2770" s="245" t="s">
        <v>4712</v>
      </c>
      <c r="D2770" s="245" t="s">
        <v>4711</v>
      </c>
      <c r="E2770" s="246" t="s">
        <v>44</v>
      </c>
      <c r="F2770" s="245" t="s">
        <v>44</v>
      </c>
      <c r="G2770" s="245" t="s">
        <v>8595</v>
      </c>
      <c r="H2770" s="245" t="s">
        <v>18007</v>
      </c>
      <c r="I2770" s="245" t="s">
        <v>14</v>
      </c>
      <c r="J2770" s="245" t="s">
        <v>59</v>
      </c>
      <c r="K2770" s="246" t="s">
        <v>23998</v>
      </c>
      <c r="L2770" s="245" t="s">
        <v>568</v>
      </c>
      <c r="M2770"/>
      <c r="N2770"/>
      <c r="O2770"/>
      <c r="P2770"/>
      <c r="Q2770"/>
      <c r="R2770"/>
      <c r="S2770"/>
      <c r="T2770"/>
      <c r="U2770"/>
      <c r="V2770"/>
      <c r="W2770"/>
      <c r="X2770"/>
      <c r="Y2770"/>
      <c r="Z2770"/>
      <c r="AA2770"/>
      <c r="AB2770"/>
      <c r="AC2770"/>
      <c r="AD2770"/>
      <c r="AE2770"/>
      <c r="AF2770"/>
      <c r="AG2770"/>
      <c r="AH2770"/>
      <c r="AI2770"/>
      <c r="AJ2770"/>
      <c r="AK2770"/>
      <c r="AL2770"/>
      <c r="AM2770"/>
      <c r="AN2770"/>
      <c r="AO2770"/>
      <c r="AP2770"/>
      <c r="AQ2770"/>
      <c r="AR2770"/>
      <c r="AS2770"/>
      <c r="AT2770"/>
      <c r="AU2770"/>
      <c r="AV2770"/>
      <c r="AW2770"/>
      <c r="AX2770"/>
      <c r="AY2770"/>
      <c r="AZ2770"/>
      <c r="BA2770"/>
      <c r="BB2770"/>
      <c r="BC2770"/>
      <c r="BD2770"/>
      <c r="BE2770"/>
      <c r="BF2770"/>
      <c r="BG2770"/>
      <c r="BH2770"/>
      <c r="BI2770"/>
      <c r="BJ2770"/>
      <c r="BK2770"/>
      <c r="BL2770"/>
      <c r="BM2770"/>
      <c r="BN2770"/>
      <c r="BO2770"/>
    </row>
    <row r="2771" spans="1:67" ht="15" x14ac:dyDescent="0.25">
      <c r="A2771" s="245" t="s">
        <v>4205</v>
      </c>
      <c r="B2771" s="245" t="s">
        <v>4204</v>
      </c>
      <c r="C2771" s="245" t="s">
        <v>2430</v>
      </c>
      <c r="D2771" s="245" t="s">
        <v>4621</v>
      </c>
      <c r="E2771" s="246" t="s">
        <v>44</v>
      </c>
      <c r="F2771" s="245" t="s">
        <v>44</v>
      </c>
      <c r="G2771" s="245" t="s">
        <v>4709</v>
      </c>
      <c r="H2771" s="245" t="s">
        <v>4708</v>
      </c>
      <c r="I2771" s="245" t="s">
        <v>24</v>
      </c>
      <c r="J2771" s="245" t="s">
        <v>59</v>
      </c>
      <c r="K2771" s="246" t="s">
        <v>3815</v>
      </c>
      <c r="L2771" s="245" t="s">
        <v>568</v>
      </c>
      <c r="M2771"/>
      <c r="N2771"/>
      <c r="O2771"/>
      <c r="P2771"/>
      <c r="Q2771"/>
      <c r="R2771"/>
      <c r="S2771"/>
      <c r="T2771"/>
      <c r="U2771"/>
      <c r="V2771"/>
      <c r="W2771"/>
      <c r="X2771"/>
      <c r="Y2771"/>
      <c r="Z2771"/>
      <c r="AA2771"/>
      <c r="AB2771"/>
      <c r="AC2771"/>
      <c r="AD2771"/>
      <c r="AE2771"/>
      <c r="AF2771"/>
      <c r="AG2771"/>
      <c r="AH2771"/>
      <c r="AI2771"/>
      <c r="AJ2771"/>
      <c r="AK2771"/>
      <c r="AL2771"/>
      <c r="AM2771"/>
      <c r="AN2771"/>
      <c r="AO2771"/>
      <c r="AP2771"/>
      <c r="AQ2771"/>
      <c r="AR2771"/>
      <c r="AS2771"/>
      <c r="AT2771"/>
      <c r="AU2771"/>
      <c r="AV2771"/>
      <c r="AW2771"/>
      <c r="AX2771"/>
      <c r="AY2771"/>
      <c r="AZ2771"/>
      <c r="BA2771"/>
      <c r="BB2771"/>
      <c r="BC2771"/>
      <c r="BD2771"/>
      <c r="BE2771"/>
      <c r="BF2771"/>
      <c r="BG2771"/>
      <c r="BH2771"/>
      <c r="BI2771"/>
      <c r="BJ2771"/>
      <c r="BK2771"/>
      <c r="BL2771"/>
      <c r="BM2771"/>
      <c r="BN2771"/>
      <c r="BO2771"/>
    </row>
    <row r="2772" spans="1:67" ht="15" x14ac:dyDescent="0.25">
      <c r="A2772" s="245" t="s">
        <v>4205</v>
      </c>
      <c r="B2772" s="245" t="s">
        <v>4204</v>
      </c>
      <c r="C2772" s="245" t="s">
        <v>2430</v>
      </c>
      <c r="D2772" s="245" t="s">
        <v>4621</v>
      </c>
      <c r="E2772" s="246" t="s">
        <v>44</v>
      </c>
      <c r="F2772" s="245" t="s">
        <v>44</v>
      </c>
      <c r="G2772" s="245" t="s">
        <v>4707</v>
      </c>
      <c r="H2772" s="245" t="s">
        <v>4706</v>
      </c>
      <c r="I2772" s="245" t="s">
        <v>24</v>
      </c>
      <c r="J2772" s="245" t="s">
        <v>59</v>
      </c>
      <c r="K2772" s="246" t="s">
        <v>9107</v>
      </c>
      <c r="L2772" s="245" t="s">
        <v>568</v>
      </c>
      <c r="M2772"/>
      <c r="N2772"/>
      <c r="O2772"/>
      <c r="P2772"/>
      <c r="Q2772"/>
      <c r="R2772"/>
      <c r="S2772"/>
      <c r="T2772"/>
      <c r="U2772"/>
      <c r="V2772"/>
      <c r="W2772"/>
      <c r="X2772"/>
      <c r="Y2772"/>
      <c r="Z2772"/>
      <c r="AA2772"/>
      <c r="AB2772"/>
      <c r="AC2772"/>
      <c r="AD2772"/>
      <c r="AE2772"/>
      <c r="AF2772"/>
      <c r="AG2772"/>
      <c r="AH2772"/>
      <c r="AI2772"/>
      <c r="AJ2772"/>
      <c r="AK2772"/>
      <c r="AL2772"/>
      <c r="AM2772"/>
      <c r="AN2772"/>
      <c r="AO2772"/>
      <c r="AP2772"/>
      <c r="AQ2772"/>
      <c r="AR2772"/>
      <c r="AS2772"/>
      <c r="AT2772"/>
      <c r="AU2772"/>
      <c r="AV2772"/>
      <c r="AW2772"/>
      <c r="AX2772"/>
      <c r="AY2772"/>
      <c r="AZ2772"/>
      <c r="BA2772"/>
      <c r="BB2772"/>
      <c r="BC2772"/>
      <c r="BD2772"/>
      <c r="BE2772"/>
      <c r="BF2772"/>
      <c r="BG2772"/>
      <c r="BH2772"/>
      <c r="BI2772"/>
      <c r="BJ2772"/>
      <c r="BK2772"/>
      <c r="BL2772"/>
      <c r="BM2772"/>
      <c r="BN2772"/>
      <c r="BO2772"/>
    </row>
    <row r="2773" spans="1:67" ht="15" x14ac:dyDescent="0.25">
      <c r="A2773" s="245" t="s">
        <v>4205</v>
      </c>
      <c r="B2773" s="245" t="s">
        <v>4204</v>
      </c>
      <c r="C2773" s="245" t="s">
        <v>2430</v>
      </c>
      <c r="D2773" s="245" t="s">
        <v>4621</v>
      </c>
      <c r="E2773" s="246" t="s">
        <v>44</v>
      </c>
      <c r="F2773" s="245" t="s">
        <v>44</v>
      </c>
      <c r="G2773" s="245" t="s">
        <v>4705</v>
      </c>
      <c r="H2773" s="245" t="s">
        <v>4704</v>
      </c>
      <c r="I2773" s="245" t="s">
        <v>24</v>
      </c>
      <c r="J2773" s="245" t="s">
        <v>59</v>
      </c>
      <c r="K2773" s="246" t="s">
        <v>9519</v>
      </c>
      <c r="L2773" s="245" t="s">
        <v>568</v>
      </c>
      <c r="M2773"/>
      <c r="N2773"/>
      <c r="O2773"/>
      <c r="P2773"/>
      <c r="Q2773"/>
      <c r="R2773"/>
      <c r="S2773"/>
      <c r="T2773"/>
      <c r="U2773"/>
      <c r="V2773"/>
      <c r="W2773"/>
      <c r="X2773"/>
      <c r="Y2773"/>
      <c r="Z2773"/>
      <c r="AA2773"/>
      <c r="AB2773"/>
      <c r="AC2773"/>
      <c r="AD2773"/>
      <c r="AE2773"/>
      <c r="AF2773"/>
      <c r="AG2773"/>
      <c r="AH2773"/>
      <c r="AI2773"/>
      <c r="AJ2773"/>
      <c r="AK2773"/>
      <c r="AL2773"/>
      <c r="AM2773"/>
      <c r="AN2773"/>
      <c r="AO2773"/>
      <c r="AP2773"/>
      <c r="AQ2773"/>
      <c r="AR2773"/>
      <c r="AS2773"/>
      <c r="AT2773"/>
      <c r="AU2773"/>
      <c r="AV2773"/>
      <c r="AW2773"/>
      <c r="AX2773"/>
      <c r="AY2773"/>
      <c r="AZ2773"/>
      <c r="BA2773"/>
      <c r="BB2773"/>
      <c r="BC2773"/>
      <c r="BD2773"/>
      <c r="BE2773"/>
      <c r="BF2773"/>
      <c r="BG2773"/>
      <c r="BH2773"/>
      <c r="BI2773"/>
      <c r="BJ2773"/>
      <c r="BK2773"/>
      <c r="BL2773"/>
      <c r="BM2773"/>
      <c r="BN2773"/>
      <c r="BO2773"/>
    </row>
    <row r="2774" spans="1:67" ht="15" x14ac:dyDescent="0.25">
      <c r="A2774" s="245" t="s">
        <v>4205</v>
      </c>
      <c r="B2774" s="245" t="s">
        <v>4204</v>
      </c>
      <c r="C2774" s="245" t="s">
        <v>2430</v>
      </c>
      <c r="D2774" s="245" t="s">
        <v>4621</v>
      </c>
      <c r="E2774" s="246" t="s">
        <v>44</v>
      </c>
      <c r="F2774" s="245" t="s">
        <v>44</v>
      </c>
      <c r="G2774" s="245" t="s">
        <v>4703</v>
      </c>
      <c r="H2774" s="245" t="s">
        <v>4702</v>
      </c>
      <c r="I2774" s="245" t="s">
        <v>24</v>
      </c>
      <c r="J2774" s="245" t="s">
        <v>59</v>
      </c>
      <c r="K2774" s="246" t="s">
        <v>8203</v>
      </c>
      <c r="L2774" s="245" t="s">
        <v>568</v>
      </c>
      <c r="M2774"/>
      <c r="N2774"/>
      <c r="O2774"/>
      <c r="P2774"/>
      <c r="Q2774"/>
      <c r="R2774"/>
      <c r="S2774"/>
      <c r="T2774"/>
      <c r="U2774"/>
      <c r="V2774"/>
      <c r="W2774"/>
      <c r="X2774"/>
      <c r="Y2774"/>
      <c r="Z2774"/>
      <c r="AA2774"/>
      <c r="AB2774"/>
      <c r="AC2774"/>
      <c r="AD2774"/>
      <c r="AE2774"/>
      <c r="AF2774"/>
      <c r="AG2774"/>
      <c r="AH2774"/>
      <c r="AI2774"/>
      <c r="AJ2774"/>
      <c r="AK2774"/>
      <c r="AL2774"/>
      <c r="AM2774"/>
      <c r="AN2774"/>
      <c r="AO2774"/>
      <c r="AP2774"/>
      <c r="AQ2774"/>
      <c r="AR2774"/>
      <c r="AS2774"/>
      <c r="AT2774"/>
      <c r="AU2774"/>
      <c r="AV2774"/>
      <c r="AW2774"/>
      <c r="AX2774"/>
      <c r="AY2774"/>
      <c r="AZ2774"/>
      <c r="BA2774"/>
      <c r="BB2774"/>
      <c r="BC2774"/>
      <c r="BD2774"/>
      <c r="BE2774"/>
      <c r="BF2774"/>
      <c r="BG2774"/>
      <c r="BH2774"/>
      <c r="BI2774"/>
      <c r="BJ2774"/>
      <c r="BK2774"/>
      <c r="BL2774"/>
      <c r="BM2774"/>
      <c r="BN2774"/>
      <c r="BO2774"/>
    </row>
    <row r="2775" spans="1:67" ht="15" x14ac:dyDescent="0.25">
      <c r="A2775" s="245" t="s">
        <v>4205</v>
      </c>
      <c r="B2775" s="245" t="s">
        <v>4204</v>
      </c>
      <c r="C2775" s="245" t="s">
        <v>2430</v>
      </c>
      <c r="D2775" s="245" t="s">
        <v>4621</v>
      </c>
      <c r="E2775" s="246" t="s">
        <v>44</v>
      </c>
      <c r="F2775" s="245" t="s">
        <v>44</v>
      </c>
      <c r="G2775" s="245" t="s">
        <v>4701</v>
      </c>
      <c r="H2775" s="245" t="s">
        <v>4700</v>
      </c>
      <c r="I2775" s="245" t="s">
        <v>24</v>
      </c>
      <c r="J2775" s="245" t="s">
        <v>59</v>
      </c>
      <c r="K2775" s="246" t="s">
        <v>8353</v>
      </c>
      <c r="L2775" s="245" t="s">
        <v>568</v>
      </c>
      <c r="M2775"/>
      <c r="N2775"/>
      <c r="O2775"/>
      <c r="P2775"/>
      <c r="Q2775"/>
      <c r="R2775"/>
      <c r="S2775"/>
      <c r="T2775"/>
      <c r="U2775"/>
      <c r="V2775"/>
      <c r="W2775"/>
      <c r="X2775"/>
      <c r="Y2775"/>
      <c r="Z2775"/>
      <c r="AA2775"/>
      <c r="AB2775"/>
      <c r="AC2775"/>
      <c r="AD2775"/>
      <c r="AE2775"/>
      <c r="AF2775"/>
      <c r="AG2775"/>
      <c r="AH2775"/>
      <c r="AI2775"/>
      <c r="AJ2775"/>
      <c r="AK2775"/>
      <c r="AL2775"/>
      <c r="AM2775"/>
      <c r="AN2775"/>
      <c r="AO2775"/>
      <c r="AP2775"/>
      <c r="AQ2775"/>
      <c r="AR2775"/>
      <c r="AS2775"/>
      <c r="AT2775"/>
      <c r="AU2775"/>
      <c r="AV2775"/>
      <c r="AW2775"/>
      <c r="AX2775"/>
      <c r="AY2775"/>
      <c r="AZ2775"/>
      <c r="BA2775"/>
      <c r="BB2775"/>
      <c r="BC2775"/>
      <c r="BD2775"/>
      <c r="BE2775"/>
      <c r="BF2775"/>
      <c r="BG2775"/>
      <c r="BH2775"/>
      <c r="BI2775"/>
      <c r="BJ2775"/>
      <c r="BK2775"/>
      <c r="BL2775"/>
      <c r="BM2775"/>
      <c r="BN2775"/>
      <c r="BO2775"/>
    </row>
    <row r="2776" spans="1:67" ht="15" x14ac:dyDescent="0.25">
      <c r="A2776" s="245" t="s">
        <v>4205</v>
      </c>
      <c r="B2776" s="245" t="s">
        <v>4204</v>
      </c>
      <c r="C2776" s="245" t="s">
        <v>2430</v>
      </c>
      <c r="D2776" s="245" t="s">
        <v>4621</v>
      </c>
      <c r="E2776" s="246" t="s">
        <v>44</v>
      </c>
      <c r="F2776" s="245" t="s">
        <v>44</v>
      </c>
      <c r="G2776" s="245" t="s">
        <v>4698</v>
      </c>
      <c r="H2776" s="245" t="s">
        <v>4697</v>
      </c>
      <c r="I2776" s="245" t="s">
        <v>24</v>
      </c>
      <c r="J2776" s="245" t="s">
        <v>59</v>
      </c>
      <c r="K2776" s="246" t="s">
        <v>15337</v>
      </c>
      <c r="L2776" s="245" t="s">
        <v>568</v>
      </c>
      <c r="M2776"/>
      <c r="N2776"/>
      <c r="O2776"/>
      <c r="P2776"/>
      <c r="Q2776"/>
      <c r="R2776"/>
      <c r="S2776"/>
      <c r="T2776"/>
      <c r="U2776"/>
      <c r="V2776"/>
      <c r="W2776"/>
      <c r="X2776"/>
      <c r="Y2776"/>
      <c r="Z2776"/>
      <c r="AA2776"/>
      <c r="AB2776"/>
      <c r="AC2776"/>
      <c r="AD2776"/>
      <c r="AE2776"/>
      <c r="AF2776"/>
      <c r="AG2776"/>
      <c r="AH2776"/>
      <c r="AI2776"/>
      <c r="AJ2776"/>
      <c r="AK2776"/>
      <c r="AL2776"/>
      <c r="AM2776"/>
      <c r="AN2776"/>
      <c r="AO2776"/>
      <c r="AP2776"/>
      <c r="AQ2776"/>
      <c r="AR2776"/>
      <c r="AS2776"/>
      <c r="AT2776"/>
      <c r="AU2776"/>
      <c r="AV2776"/>
      <c r="AW2776"/>
      <c r="AX2776"/>
      <c r="AY2776"/>
      <c r="AZ2776"/>
      <c r="BA2776"/>
      <c r="BB2776"/>
      <c r="BC2776"/>
      <c r="BD2776"/>
      <c r="BE2776"/>
      <c r="BF2776"/>
      <c r="BG2776"/>
      <c r="BH2776"/>
      <c r="BI2776"/>
      <c r="BJ2776"/>
      <c r="BK2776"/>
      <c r="BL2776"/>
      <c r="BM2776"/>
      <c r="BN2776"/>
      <c r="BO2776"/>
    </row>
    <row r="2777" spans="1:67" ht="15" x14ac:dyDescent="0.25">
      <c r="A2777" s="245" t="s">
        <v>4205</v>
      </c>
      <c r="B2777" s="245" t="s">
        <v>4204</v>
      </c>
      <c r="C2777" s="245" t="s">
        <v>2430</v>
      </c>
      <c r="D2777" s="245" t="s">
        <v>4621</v>
      </c>
      <c r="E2777" s="246" t="s">
        <v>44</v>
      </c>
      <c r="F2777" s="245" t="s">
        <v>44</v>
      </c>
      <c r="G2777" s="245" t="s">
        <v>4696</v>
      </c>
      <c r="H2777" s="245" t="s">
        <v>4695</v>
      </c>
      <c r="I2777" s="245" t="s">
        <v>24</v>
      </c>
      <c r="J2777" s="245" t="s">
        <v>59</v>
      </c>
      <c r="K2777" s="246" t="s">
        <v>11736</v>
      </c>
      <c r="L2777" s="245" t="s">
        <v>568</v>
      </c>
      <c r="M2777"/>
      <c r="N2777"/>
      <c r="O2777"/>
      <c r="P2777"/>
      <c r="Q2777"/>
      <c r="R2777"/>
      <c r="S2777"/>
      <c r="T2777"/>
      <c r="U2777"/>
      <c r="V2777"/>
      <c r="W2777"/>
      <c r="X2777"/>
      <c r="Y2777"/>
      <c r="Z2777"/>
      <c r="AA2777"/>
      <c r="AB2777"/>
      <c r="AC2777"/>
      <c r="AD2777"/>
      <c r="AE2777"/>
      <c r="AF2777"/>
      <c r="AG2777"/>
      <c r="AH2777"/>
      <c r="AI2777"/>
      <c r="AJ2777"/>
      <c r="AK2777"/>
      <c r="AL2777"/>
      <c r="AM2777"/>
      <c r="AN2777"/>
      <c r="AO2777"/>
      <c r="AP2777"/>
      <c r="AQ2777"/>
      <c r="AR2777"/>
      <c r="AS2777"/>
      <c r="AT2777"/>
      <c r="AU2777"/>
      <c r="AV2777"/>
      <c r="AW2777"/>
      <c r="AX2777"/>
      <c r="AY2777"/>
      <c r="AZ2777"/>
      <c r="BA2777"/>
      <c r="BB2777"/>
      <c r="BC2777"/>
      <c r="BD2777"/>
      <c r="BE2777"/>
      <c r="BF2777"/>
      <c r="BG2777"/>
      <c r="BH2777"/>
      <c r="BI2777"/>
      <c r="BJ2777"/>
      <c r="BK2777"/>
      <c r="BL2777"/>
      <c r="BM2777"/>
      <c r="BN2777"/>
      <c r="BO2777"/>
    </row>
    <row r="2778" spans="1:67" ht="15" x14ac:dyDescent="0.25">
      <c r="A2778" s="245" t="s">
        <v>4205</v>
      </c>
      <c r="B2778" s="245" t="s">
        <v>4204</v>
      </c>
      <c r="C2778" s="245" t="s">
        <v>2430</v>
      </c>
      <c r="D2778" s="245" t="s">
        <v>4621</v>
      </c>
      <c r="E2778" s="246" t="s">
        <v>44</v>
      </c>
      <c r="F2778" s="245" t="s">
        <v>44</v>
      </c>
      <c r="G2778" s="245" t="s">
        <v>4693</v>
      </c>
      <c r="H2778" s="245" t="s">
        <v>4692</v>
      </c>
      <c r="I2778" s="245" t="s">
        <v>24</v>
      </c>
      <c r="J2778" s="245" t="s">
        <v>59</v>
      </c>
      <c r="K2778" s="246" t="s">
        <v>8573</v>
      </c>
      <c r="L2778" s="245" t="s">
        <v>568</v>
      </c>
      <c r="M2778"/>
      <c r="N2778"/>
      <c r="O2778"/>
      <c r="P2778"/>
      <c r="Q2778"/>
      <c r="R2778"/>
      <c r="S2778"/>
      <c r="T2778"/>
      <c r="U2778"/>
      <c r="V2778"/>
      <c r="W2778"/>
      <c r="X2778"/>
      <c r="Y2778"/>
      <c r="Z2778"/>
      <c r="AA2778"/>
      <c r="AB2778"/>
      <c r="AC2778"/>
      <c r="AD2778"/>
      <c r="AE2778"/>
      <c r="AF2778"/>
      <c r="AG2778"/>
      <c r="AH2778"/>
      <c r="AI2778"/>
      <c r="AJ2778"/>
      <c r="AK2778"/>
      <c r="AL2778"/>
      <c r="AM2778"/>
      <c r="AN2778"/>
      <c r="AO2778"/>
      <c r="AP2778"/>
      <c r="AQ2778"/>
      <c r="AR2778"/>
      <c r="AS2778"/>
      <c r="AT2778"/>
      <c r="AU2778"/>
      <c r="AV2778"/>
      <c r="AW2778"/>
      <c r="AX2778"/>
      <c r="AY2778"/>
      <c r="AZ2778"/>
      <c r="BA2778"/>
      <c r="BB2778"/>
      <c r="BC2778"/>
      <c r="BD2778"/>
      <c r="BE2778"/>
      <c r="BF2778"/>
      <c r="BG2778"/>
      <c r="BH2778"/>
      <c r="BI2778"/>
      <c r="BJ2778"/>
      <c r="BK2778"/>
      <c r="BL2778"/>
      <c r="BM2778"/>
      <c r="BN2778"/>
      <c r="BO2778"/>
    </row>
    <row r="2779" spans="1:67" ht="15" x14ac:dyDescent="0.25">
      <c r="A2779" s="245" t="s">
        <v>4205</v>
      </c>
      <c r="B2779" s="245" t="s">
        <v>4204</v>
      </c>
      <c r="C2779" s="245" t="s">
        <v>2430</v>
      </c>
      <c r="D2779" s="245" t="s">
        <v>4621</v>
      </c>
      <c r="E2779" s="246" t="s">
        <v>44</v>
      </c>
      <c r="F2779" s="245" t="s">
        <v>44</v>
      </c>
      <c r="G2779" s="245" t="s">
        <v>4690</v>
      </c>
      <c r="H2779" s="245" t="s">
        <v>4689</v>
      </c>
      <c r="I2779" s="245" t="s">
        <v>24</v>
      </c>
      <c r="J2779" s="245" t="s">
        <v>59</v>
      </c>
      <c r="K2779" s="246" t="s">
        <v>3579</v>
      </c>
      <c r="L2779" s="245" t="s">
        <v>568</v>
      </c>
      <c r="M2779"/>
      <c r="N2779"/>
      <c r="O2779"/>
      <c r="P2779"/>
      <c r="Q2779"/>
      <c r="R2779"/>
      <c r="S2779"/>
      <c r="T2779"/>
      <c r="U2779"/>
      <c r="V2779"/>
      <c r="W2779"/>
      <c r="X2779"/>
      <c r="Y2779"/>
      <c r="Z2779"/>
      <c r="AA2779"/>
      <c r="AB2779"/>
      <c r="AC2779"/>
      <c r="AD2779"/>
      <c r="AE2779"/>
      <c r="AF2779"/>
      <c r="AG2779"/>
      <c r="AH2779"/>
      <c r="AI2779"/>
      <c r="AJ2779"/>
      <c r="AK2779"/>
      <c r="AL2779"/>
      <c r="AM2779"/>
      <c r="AN2779"/>
      <c r="AO2779"/>
      <c r="AP2779"/>
      <c r="AQ2779"/>
      <c r="AR2779"/>
      <c r="AS2779"/>
      <c r="AT2779"/>
      <c r="AU2779"/>
      <c r="AV2779"/>
      <c r="AW2779"/>
      <c r="AX2779"/>
      <c r="AY2779"/>
      <c r="AZ2779"/>
      <c r="BA2779"/>
      <c r="BB2779"/>
      <c r="BC2779"/>
      <c r="BD2779"/>
      <c r="BE2779"/>
      <c r="BF2779"/>
      <c r="BG2779"/>
      <c r="BH2779"/>
      <c r="BI2779"/>
      <c r="BJ2779"/>
      <c r="BK2779"/>
      <c r="BL2779"/>
      <c r="BM2779"/>
      <c r="BN2779"/>
      <c r="BO2779"/>
    </row>
    <row r="2780" spans="1:67" ht="15" x14ac:dyDescent="0.25">
      <c r="A2780" s="245" t="s">
        <v>4205</v>
      </c>
      <c r="B2780" s="245" t="s">
        <v>4204</v>
      </c>
      <c r="C2780" s="245" t="s">
        <v>2430</v>
      </c>
      <c r="D2780" s="245" t="s">
        <v>4621</v>
      </c>
      <c r="E2780" s="246" t="s">
        <v>44</v>
      </c>
      <c r="F2780" s="245" t="s">
        <v>44</v>
      </c>
      <c r="G2780" s="245" t="s">
        <v>4688</v>
      </c>
      <c r="H2780" s="245" t="s">
        <v>4687</v>
      </c>
      <c r="I2780" s="245" t="s">
        <v>24</v>
      </c>
      <c r="J2780" s="245" t="s">
        <v>59</v>
      </c>
      <c r="K2780" s="246" t="s">
        <v>9458</v>
      </c>
      <c r="L2780" s="245" t="s">
        <v>568</v>
      </c>
      <c r="M2780"/>
      <c r="N2780"/>
      <c r="O2780"/>
      <c r="P2780"/>
      <c r="Q2780"/>
      <c r="R2780"/>
      <c r="S2780"/>
      <c r="T2780"/>
      <c r="U2780"/>
      <c r="V2780"/>
      <c r="W2780"/>
      <c r="X2780"/>
      <c r="Y2780"/>
      <c r="Z2780"/>
      <c r="AA2780"/>
      <c r="AB2780"/>
      <c r="AC2780"/>
      <c r="AD2780"/>
      <c r="AE2780"/>
      <c r="AF2780"/>
      <c r="AG2780"/>
      <c r="AH2780"/>
      <c r="AI2780"/>
      <c r="AJ2780"/>
      <c r="AK2780"/>
      <c r="AL2780"/>
      <c r="AM2780"/>
      <c r="AN2780"/>
      <c r="AO2780"/>
      <c r="AP2780"/>
      <c r="AQ2780"/>
      <c r="AR2780"/>
      <c r="AS2780"/>
      <c r="AT2780"/>
      <c r="AU2780"/>
      <c r="AV2780"/>
      <c r="AW2780"/>
      <c r="AX2780"/>
      <c r="AY2780"/>
      <c r="AZ2780"/>
      <c r="BA2780"/>
      <c r="BB2780"/>
      <c r="BC2780"/>
      <c r="BD2780"/>
      <c r="BE2780"/>
      <c r="BF2780"/>
      <c r="BG2780"/>
      <c r="BH2780"/>
      <c r="BI2780"/>
      <c r="BJ2780"/>
      <c r="BK2780"/>
      <c r="BL2780"/>
      <c r="BM2780"/>
      <c r="BN2780"/>
      <c r="BO2780"/>
    </row>
    <row r="2781" spans="1:67" ht="15" x14ac:dyDescent="0.25">
      <c r="A2781" s="245" t="s">
        <v>4205</v>
      </c>
      <c r="B2781" s="245" t="s">
        <v>4204</v>
      </c>
      <c r="C2781" s="245" t="s">
        <v>2430</v>
      </c>
      <c r="D2781" s="245" t="s">
        <v>4621</v>
      </c>
      <c r="E2781" s="246" t="s">
        <v>44</v>
      </c>
      <c r="F2781" s="245" t="s">
        <v>44</v>
      </c>
      <c r="G2781" s="245" t="s">
        <v>4685</v>
      </c>
      <c r="H2781" s="245" t="s">
        <v>4684</v>
      </c>
      <c r="I2781" s="245" t="s">
        <v>24</v>
      </c>
      <c r="J2781" s="245" t="s">
        <v>59</v>
      </c>
      <c r="K2781" s="246" t="s">
        <v>8444</v>
      </c>
      <c r="L2781" s="245" t="s">
        <v>568</v>
      </c>
      <c r="M2781"/>
      <c r="N2781"/>
      <c r="O2781"/>
      <c r="P2781"/>
      <c r="Q2781"/>
      <c r="R2781"/>
      <c r="S2781"/>
      <c r="T2781"/>
      <c r="U2781"/>
      <c r="V2781"/>
      <c r="W2781"/>
      <c r="X2781"/>
      <c r="Y2781"/>
      <c r="Z2781"/>
      <c r="AA2781"/>
      <c r="AB2781"/>
      <c r="AC2781"/>
      <c r="AD2781"/>
      <c r="AE2781"/>
      <c r="AF2781"/>
      <c r="AG2781"/>
      <c r="AH2781"/>
      <c r="AI2781"/>
      <c r="AJ2781"/>
      <c r="AK2781"/>
      <c r="AL2781"/>
      <c r="AM2781"/>
      <c r="AN2781"/>
      <c r="AO2781"/>
      <c r="AP2781"/>
      <c r="AQ2781"/>
      <c r="AR2781"/>
      <c r="AS2781"/>
      <c r="AT2781"/>
      <c r="AU2781"/>
      <c r="AV2781"/>
      <c r="AW2781"/>
      <c r="AX2781"/>
      <c r="AY2781"/>
      <c r="AZ2781"/>
      <c r="BA2781"/>
      <c r="BB2781"/>
      <c r="BC2781"/>
      <c r="BD2781"/>
      <c r="BE2781"/>
      <c r="BF2781"/>
      <c r="BG2781"/>
      <c r="BH2781"/>
      <c r="BI2781"/>
      <c r="BJ2781"/>
      <c r="BK2781"/>
      <c r="BL2781"/>
      <c r="BM2781"/>
      <c r="BN2781"/>
      <c r="BO2781"/>
    </row>
    <row r="2782" spans="1:67" ht="15" x14ac:dyDescent="0.25">
      <c r="A2782" s="245" t="s">
        <v>4205</v>
      </c>
      <c r="B2782" s="245" t="s">
        <v>4204</v>
      </c>
      <c r="C2782" s="245" t="s">
        <v>2430</v>
      </c>
      <c r="D2782" s="245" t="s">
        <v>4621</v>
      </c>
      <c r="E2782" s="246" t="s">
        <v>44</v>
      </c>
      <c r="F2782" s="245" t="s">
        <v>44</v>
      </c>
      <c r="G2782" s="245" t="s">
        <v>4683</v>
      </c>
      <c r="H2782" s="245" t="s">
        <v>4682</v>
      </c>
      <c r="I2782" s="245" t="s">
        <v>24</v>
      </c>
      <c r="J2782" s="245" t="s">
        <v>59</v>
      </c>
      <c r="K2782" s="246" t="s">
        <v>11729</v>
      </c>
      <c r="L2782" s="245" t="s">
        <v>568</v>
      </c>
      <c r="M2782"/>
      <c r="N2782"/>
      <c r="O2782"/>
      <c r="P2782"/>
      <c r="Q2782"/>
      <c r="R2782"/>
      <c r="S2782"/>
      <c r="T2782"/>
      <c r="U2782"/>
      <c r="V2782"/>
      <c r="W2782"/>
      <c r="X2782"/>
      <c r="Y2782"/>
      <c r="Z2782"/>
      <c r="AA2782"/>
      <c r="AB2782"/>
      <c r="AC2782"/>
      <c r="AD2782"/>
      <c r="AE2782"/>
      <c r="AF2782"/>
      <c r="AG2782"/>
      <c r="AH2782"/>
      <c r="AI2782"/>
      <c r="AJ2782"/>
      <c r="AK2782"/>
      <c r="AL2782"/>
      <c r="AM2782"/>
      <c r="AN2782"/>
      <c r="AO2782"/>
      <c r="AP2782"/>
      <c r="AQ2782"/>
      <c r="AR2782"/>
      <c r="AS2782"/>
      <c r="AT2782"/>
      <c r="AU2782"/>
      <c r="AV2782"/>
      <c r="AW2782"/>
      <c r="AX2782"/>
      <c r="AY2782"/>
      <c r="AZ2782"/>
      <c r="BA2782"/>
      <c r="BB2782"/>
      <c r="BC2782"/>
      <c r="BD2782"/>
      <c r="BE2782"/>
      <c r="BF2782"/>
      <c r="BG2782"/>
      <c r="BH2782"/>
      <c r="BI2782"/>
      <c r="BJ2782"/>
      <c r="BK2782"/>
      <c r="BL2782"/>
      <c r="BM2782"/>
      <c r="BN2782"/>
      <c r="BO2782"/>
    </row>
    <row r="2783" spans="1:67" ht="15" x14ac:dyDescent="0.25">
      <c r="A2783" s="245" t="s">
        <v>4205</v>
      </c>
      <c r="B2783" s="245" t="s">
        <v>4204</v>
      </c>
      <c r="C2783" s="245" t="s">
        <v>2430</v>
      </c>
      <c r="D2783" s="245" t="s">
        <v>4621</v>
      </c>
      <c r="E2783" s="246" t="s">
        <v>44</v>
      </c>
      <c r="F2783" s="245" t="s">
        <v>44</v>
      </c>
      <c r="G2783" s="245" t="s">
        <v>4681</v>
      </c>
      <c r="H2783" s="245" t="s">
        <v>4680</v>
      </c>
      <c r="I2783" s="245" t="s">
        <v>24</v>
      </c>
      <c r="J2783" s="245" t="s">
        <v>59</v>
      </c>
      <c r="K2783" s="246" t="s">
        <v>10187</v>
      </c>
      <c r="L2783" s="245" t="s">
        <v>568</v>
      </c>
      <c r="M2783"/>
      <c r="N2783"/>
      <c r="O2783"/>
      <c r="P2783"/>
      <c r="Q2783"/>
      <c r="R2783"/>
      <c r="S2783"/>
      <c r="T2783"/>
      <c r="U2783"/>
      <c r="V2783"/>
      <c r="W2783"/>
      <c r="X2783"/>
      <c r="Y2783"/>
      <c r="Z2783"/>
      <c r="AA2783"/>
      <c r="AB2783"/>
      <c r="AC2783"/>
      <c r="AD2783"/>
      <c r="AE2783"/>
      <c r="AF2783"/>
      <c r="AG2783"/>
      <c r="AH2783"/>
      <c r="AI2783"/>
      <c r="AJ2783"/>
      <c r="AK2783"/>
      <c r="AL2783"/>
      <c r="AM2783"/>
      <c r="AN2783"/>
      <c r="AO2783"/>
      <c r="AP2783"/>
      <c r="AQ2783"/>
      <c r="AR2783"/>
      <c r="AS2783"/>
      <c r="AT2783"/>
      <c r="AU2783"/>
      <c r="AV2783"/>
      <c r="AW2783"/>
      <c r="AX2783"/>
      <c r="AY2783"/>
      <c r="AZ2783"/>
      <c r="BA2783"/>
      <c r="BB2783"/>
      <c r="BC2783"/>
      <c r="BD2783"/>
      <c r="BE2783"/>
      <c r="BF2783"/>
      <c r="BG2783"/>
      <c r="BH2783"/>
      <c r="BI2783"/>
      <c r="BJ2783"/>
      <c r="BK2783"/>
      <c r="BL2783"/>
      <c r="BM2783"/>
      <c r="BN2783"/>
      <c r="BO2783"/>
    </row>
    <row r="2784" spans="1:67" ht="15" x14ac:dyDescent="0.25">
      <c r="A2784" s="245" t="s">
        <v>4205</v>
      </c>
      <c r="B2784" s="245" t="s">
        <v>4204</v>
      </c>
      <c r="C2784" s="245" t="s">
        <v>2430</v>
      </c>
      <c r="D2784" s="245" t="s">
        <v>4621</v>
      </c>
      <c r="E2784" s="246" t="s">
        <v>44</v>
      </c>
      <c r="F2784" s="245" t="s">
        <v>44</v>
      </c>
      <c r="G2784" s="245" t="s">
        <v>4679</v>
      </c>
      <c r="H2784" s="245" t="s">
        <v>4678</v>
      </c>
      <c r="I2784" s="245" t="s">
        <v>24</v>
      </c>
      <c r="J2784" s="245" t="s">
        <v>59</v>
      </c>
      <c r="K2784" s="246" t="s">
        <v>8902</v>
      </c>
      <c r="L2784" s="245" t="s">
        <v>568</v>
      </c>
      <c r="M2784"/>
      <c r="N2784"/>
      <c r="O2784"/>
      <c r="P2784"/>
      <c r="Q2784"/>
      <c r="R2784"/>
      <c r="S2784"/>
      <c r="T2784"/>
      <c r="U2784"/>
      <c r="V2784"/>
      <c r="W2784"/>
      <c r="X2784"/>
      <c r="Y2784"/>
      <c r="Z2784"/>
      <c r="AA2784"/>
      <c r="AB2784"/>
      <c r="AC2784"/>
      <c r="AD2784"/>
      <c r="AE2784"/>
      <c r="AF2784"/>
      <c r="AG2784"/>
      <c r="AH2784"/>
      <c r="AI2784"/>
      <c r="AJ2784"/>
      <c r="AK2784"/>
      <c r="AL2784"/>
      <c r="AM2784"/>
      <c r="AN2784"/>
      <c r="AO2784"/>
      <c r="AP2784"/>
      <c r="AQ2784"/>
      <c r="AR2784"/>
      <c r="AS2784"/>
      <c r="AT2784"/>
      <c r="AU2784"/>
      <c r="AV2784"/>
      <c r="AW2784"/>
      <c r="AX2784"/>
      <c r="AY2784"/>
      <c r="AZ2784"/>
      <c r="BA2784"/>
      <c r="BB2784"/>
      <c r="BC2784"/>
      <c r="BD2784"/>
      <c r="BE2784"/>
      <c r="BF2784"/>
      <c r="BG2784"/>
      <c r="BH2784"/>
      <c r="BI2784"/>
      <c r="BJ2784"/>
      <c r="BK2784"/>
      <c r="BL2784"/>
      <c r="BM2784"/>
      <c r="BN2784"/>
      <c r="BO2784"/>
    </row>
    <row r="2785" spans="1:67" ht="15" x14ac:dyDescent="0.25">
      <c r="A2785" s="245" t="s">
        <v>4205</v>
      </c>
      <c r="B2785" s="245" t="s">
        <v>4204</v>
      </c>
      <c r="C2785" s="245" t="s">
        <v>2430</v>
      </c>
      <c r="D2785" s="245" t="s">
        <v>4621</v>
      </c>
      <c r="E2785" s="246" t="s">
        <v>44</v>
      </c>
      <c r="F2785" s="245" t="s">
        <v>44</v>
      </c>
      <c r="G2785" s="245" t="s">
        <v>4676</v>
      </c>
      <c r="H2785" s="245" t="s">
        <v>4675</v>
      </c>
      <c r="I2785" s="245" t="s">
        <v>24</v>
      </c>
      <c r="J2785" s="245" t="s">
        <v>59</v>
      </c>
      <c r="K2785" s="246" t="s">
        <v>8564</v>
      </c>
      <c r="L2785" s="245" t="s">
        <v>568</v>
      </c>
      <c r="M2785"/>
      <c r="N2785"/>
      <c r="O2785"/>
      <c r="P2785"/>
      <c r="Q2785"/>
      <c r="R2785"/>
      <c r="S2785"/>
      <c r="T2785"/>
      <c r="U2785"/>
      <c r="V2785"/>
      <c r="W2785"/>
      <c r="X2785"/>
      <c r="Y2785"/>
      <c r="Z2785"/>
      <c r="AA2785"/>
      <c r="AB2785"/>
      <c r="AC2785"/>
      <c r="AD2785"/>
      <c r="AE2785"/>
      <c r="AF2785"/>
      <c r="AG2785"/>
      <c r="AH2785"/>
      <c r="AI2785"/>
      <c r="AJ2785"/>
      <c r="AK2785"/>
      <c r="AL2785"/>
      <c r="AM2785"/>
      <c r="AN2785"/>
      <c r="AO2785"/>
      <c r="AP2785"/>
      <c r="AQ2785"/>
      <c r="AR2785"/>
      <c r="AS2785"/>
      <c r="AT2785"/>
      <c r="AU2785"/>
      <c r="AV2785"/>
      <c r="AW2785"/>
      <c r="AX2785"/>
      <c r="AY2785"/>
      <c r="AZ2785"/>
      <c r="BA2785"/>
      <c r="BB2785"/>
      <c r="BC2785"/>
      <c r="BD2785"/>
      <c r="BE2785"/>
      <c r="BF2785"/>
      <c r="BG2785"/>
      <c r="BH2785"/>
      <c r="BI2785"/>
      <c r="BJ2785"/>
      <c r="BK2785"/>
      <c r="BL2785"/>
      <c r="BM2785"/>
      <c r="BN2785"/>
      <c r="BO2785"/>
    </row>
    <row r="2786" spans="1:67" ht="15" x14ac:dyDescent="0.25">
      <c r="A2786" s="245" t="s">
        <v>4205</v>
      </c>
      <c r="B2786" s="245" t="s">
        <v>4204</v>
      </c>
      <c r="C2786" s="245" t="s">
        <v>2430</v>
      </c>
      <c r="D2786" s="245" t="s">
        <v>4621</v>
      </c>
      <c r="E2786" s="246" t="s">
        <v>44</v>
      </c>
      <c r="F2786" s="245" t="s">
        <v>44</v>
      </c>
      <c r="G2786" s="245" t="s">
        <v>4673</v>
      </c>
      <c r="H2786" s="245" t="s">
        <v>4672</v>
      </c>
      <c r="I2786" s="245" t="s">
        <v>24</v>
      </c>
      <c r="J2786" s="245" t="s">
        <v>59</v>
      </c>
      <c r="K2786" s="246" t="s">
        <v>8704</v>
      </c>
      <c r="L2786" s="245" t="s">
        <v>568</v>
      </c>
      <c r="M2786"/>
      <c r="N2786"/>
      <c r="O2786"/>
      <c r="P2786"/>
      <c r="Q2786"/>
      <c r="R2786"/>
      <c r="S2786"/>
      <c r="T2786"/>
      <c r="U2786"/>
      <c r="V2786"/>
      <c r="W2786"/>
      <c r="X2786"/>
      <c r="Y2786"/>
      <c r="Z2786"/>
      <c r="AA2786"/>
      <c r="AB2786"/>
      <c r="AC2786"/>
      <c r="AD2786"/>
      <c r="AE2786"/>
      <c r="AF2786"/>
      <c r="AG2786"/>
      <c r="AH2786"/>
      <c r="AI2786"/>
      <c r="AJ2786"/>
      <c r="AK2786"/>
      <c r="AL2786"/>
      <c r="AM2786"/>
      <c r="AN2786"/>
      <c r="AO2786"/>
      <c r="AP2786"/>
      <c r="AQ2786"/>
      <c r="AR2786"/>
      <c r="AS2786"/>
      <c r="AT2786"/>
      <c r="AU2786"/>
      <c r="AV2786"/>
      <c r="AW2786"/>
      <c r="AX2786"/>
      <c r="AY2786"/>
      <c r="AZ2786"/>
      <c r="BA2786"/>
      <c r="BB2786"/>
      <c r="BC2786"/>
      <c r="BD2786"/>
      <c r="BE2786"/>
      <c r="BF2786"/>
      <c r="BG2786"/>
      <c r="BH2786"/>
      <c r="BI2786"/>
      <c r="BJ2786"/>
      <c r="BK2786"/>
      <c r="BL2786"/>
      <c r="BM2786"/>
      <c r="BN2786"/>
      <c r="BO2786"/>
    </row>
    <row r="2787" spans="1:67" ht="15" x14ac:dyDescent="0.25">
      <c r="A2787" s="245" t="s">
        <v>4205</v>
      </c>
      <c r="B2787" s="245" t="s">
        <v>4204</v>
      </c>
      <c r="C2787" s="245" t="s">
        <v>2430</v>
      </c>
      <c r="D2787" s="245" t="s">
        <v>4621</v>
      </c>
      <c r="E2787" s="246" t="s">
        <v>44</v>
      </c>
      <c r="F2787" s="245" t="s">
        <v>44</v>
      </c>
      <c r="G2787" s="245" t="s">
        <v>4671</v>
      </c>
      <c r="H2787" s="245" t="s">
        <v>4670</v>
      </c>
      <c r="I2787" s="245" t="s">
        <v>24</v>
      </c>
      <c r="J2787" s="245" t="s">
        <v>59</v>
      </c>
      <c r="K2787" s="246" t="s">
        <v>8909</v>
      </c>
      <c r="L2787" s="245" t="s">
        <v>568</v>
      </c>
      <c r="M2787"/>
      <c r="N2787"/>
      <c r="O2787"/>
      <c r="P2787"/>
      <c r="Q2787"/>
      <c r="R2787"/>
      <c r="S2787"/>
      <c r="T2787"/>
      <c r="U2787"/>
      <c r="V2787"/>
      <c r="W2787"/>
      <c r="X2787"/>
      <c r="Y2787"/>
      <c r="Z2787"/>
      <c r="AA2787"/>
      <c r="AB2787"/>
      <c r="AC2787"/>
      <c r="AD2787"/>
      <c r="AE2787"/>
      <c r="AF2787"/>
      <c r="AG2787"/>
      <c r="AH2787"/>
      <c r="AI2787"/>
      <c r="AJ2787"/>
      <c r="AK2787"/>
      <c r="AL2787"/>
      <c r="AM2787"/>
      <c r="AN2787"/>
      <c r="AO2787"/>
      <c r="AP2787"/>
      <c r="AQ2787"/>
      <c r="AR2787"/>
      <c r="AS2787"/>
      <c r="AT2787"/>
      <c r="AU2787"/>
      <c r="AV2787"/>
      <c r="AW2787"/>
      <c r="AX2787"/>
      <c r="AY2787"/>
      <c r="AZ2787"/>
      <c r="BA2787"/>
      <c r="BB2787"/>
      <c r="BC2787"/>
      <c r="BD2787"/>
      <c r="BE2787"/>
      <c r="BF2787"/>
      <c r="BG2787"/>
      <c r="BH2787"/>
      <c r="BI2787"/>
      <c r="BJ2787"/>
      <c r="BK2787"/>
      <c r="BL2787"/>
      <c r="BM2787"/>
      <c r="BN2787"/>
      <c r="BO2787"/>
    </row>
    <row r="2788" spans="1:67" ht="15" x14ac:dyDescent="0.25">
      <c r="A2788" s="245" t="s">
        <v>4205</v>
      </c>
      <c r="B2788" s="245" t="s">
        <v>4204</v>
      </c>
      <c r="C2788" s="245" t="s">
        <v>2430</v>
      </c>
      <c r="D2788" s="245" t="s">
        <v>4621</v>
      </c>
      <c r="E2788" s="246" t="s">
        <v>44</v>
      </c>
      <c r="F2788" s="245" t="s">
        <v>44</v>
      </c>
      <c r="G2788" s="245" t="s">
        <v>8594</v>
      </c>
      <c r="H2788" s="245" t="s">
        <v>8593</v>
      </c>
      <c r="I2788" s="245" t="s">
        <v>24</v>
      </c>
      <c r="J2788" s="245" t="s">
        <v>59</v>
      </c>
      <c r="K2788" s="246" t="s">
        <v>12644</v>
      </c>
      <c r="L2788" s="245" t="s">
        <v>568</v>
      </c>
      <c r="M2788"/>
      <c r="N2788"/>
      <c r="O2788"/>
      <c r="P2788"/>
      <c r="Q2788"/>
      <c r="R2788"/>
      <c r="S2788"/>
      <c r="T2788"/>
      <c r="U2788"/>
      <c r="V2788"/>
      <c r="W2788"/>
      <c r="X2788"/>
      <c r="Y2788"/>
      <c r="Z2788"/>
      <c r="AA2788"/>
      <c r="AB2788"/>
      <c r="AC2788"/>
      <c r="AD2788"/>
      <c r="AE2788"/>
      <c r="AF2788"/>
      <c r="AG2788"/>
      <c r="AH2788"/>
      <c r="AI2788"/>
      <c r="AJ2788"/>
      <c r="AK2788"/>
      <c r="AL2788"/>
      <c r="AM2788"/>
      <c r="AN2788"/>
      <c r="AO2788"/>
      <c r="AP2788"/>
      <c r="AQ2788"/>
      <c r="AR2788"/>
      <c r="AS2788"/>
      <c r="AT2788"/>
      <c r="AU2788"/>
      <c r="AV2788"/>
      <c r="AW2788"/>
      <c r="AX2788"/>
      <c r="AY2788"/>
      <c r="AZ2788"/>
      <c r="BA2788"/>
      <c r="BB2788"/>
      <c r="BC2788"/>
      <c r="BD2788"/>
      <c r="BE2788"/>
      <c r="BF2788"/>
      <c r="BG2788"/>
      <c r="BH2788"/>
      <c r="BI2788"/>
      <c r="BJ2788"/>
      <c r="BK2788"/>
      <c r="BL2788"/>
      <c r="BM2788"/>
      <c r="BN2788"/>
      <c r="BO2788"/>
    </row>
    <row r="2789" spans="1:67" ht="15" x14ac:dyDescent="0.25">
      <c r="A2789" s="245" t="s">
        <v>4205</v>
      </c>
      <c r="B2789" s="245" t="s">
        <v>4204</v>
      </c>
      <c r="C2789" s="245" t="s">
        <v>2430</v>
      </c>
      <c r="D2789" s="245" t="s">
        <v>4621</v>
      </c>
      <c r="E2789" s="246" t="s">
        <v>44</v>
      </c>
      <c r="F2789" s="245" t="s">
        <v>44</v>
      </c>
      <c r="G2789" s="245" t="s">
        <v>4668</v>
      </c>
      <c r="H2789" s="245" t="s">
        <v>4667</v>
      </c>
      <c r="I2789" s="245" t="s">
        <v>24</v>
      </c>
      <c r="J2789" s="245" t="s">
        <v>59</v>
      </c>
      <c r="K2789" s="246" t="s">
        <v>8375</v>
      </c>
      <c r="L2789" s="245" t="s">
        <v>568</v>
      </c>
      <c r="M2789"/>
      <c r="N2789"/>
      <c r="O2789"/>
      <c r="P2789"/>
      <c r="Q2789"/>
      <c r="R2789"/>
      <c r="S2789"/>
      <c r="T2789"/>
      <c r="U2789"/>
      <c r="V2789"/>
      <c r="W2789"/>
      <c r="X2789"/>
      <c r="Y2789"/>
      <c r="Z2789"/>
      <c r="AA2789"/>
      <c r="AB2789"/>
      <c r="AC2789"/>
      <c r="AD2789"/>
      <c r="AE2789"/>
      <c r="AF2789"/>
      <c r="AG2789"/>
      <c r="AH2789"/>
      <c r="AI2789"/>
      <c r="AJ2789"/>
      <c r="AK2789"/>
      <c r="AL2789"/>
      <c r="AM2789"/>
      <c r="AN2789"/>
      <c r="AO2789"/>
      <c r="AP2789"/>
      <c r="AQ2789"/>
      <c r="AR2789"/>
      <c r="AS2789"/>
      <c r="AT2789"/>
      <c r="AU2789"/>
      <c r="AV2789"/>
      <c r="AW2789"/>
      <c r="AX2789"/>
      <c r="AY2789"/>
      <c r="AZ2789"/>
      <c r="BA2789"/>
      <c r="BB2789"/>
      <c r="BC2789"/>
      <c r="BD2789"/>
      <c r="BE2789"/>
      <c r="BF2789"/>
      <c r="BG2789"/>
      <c r="BH2789"/>
      <c r="BI2789"/>
      <c r="BJ2789"/>
      <c r="BK2789"/>
      <c r="BL2789"/>
      <c r="BM2789"/>
      <c r="BN2789"/>
      <c r="BO2789"/>
    </row>
    <row r="2790" spans="1:67" ht="15" x14ac:dyDescent="0.25">
      <c r="A2790" s="245" t="s">
        <v>4205</v>
      </c>
      <c r="B2790" s="245" t="s">
        <v>4204</v>
      </c>
      <c r="C2790" s="245" t="s">
        <v>2430</v>
      </c>
      <c r="D2790" s="245" t="s">
        <v>4621</v>
      </c>
      <c r="E2790" s="246" t="s">
        <v>44</v>
      </c>
      <c r="F2790" s="245" t="s">
        <v>44</v>
      </c>
      <c r="G2790" s="245" t="s">
        <v>4665</v>
      </c>
      <c r="H2790" s="245" t="s">
        <v>4664</v>
      </c>
      <c r="I2790" s="245" t="s">
        <v>24</v>
      </c>
      <c r="J2790" s="245" t="s">
        <v>59</v>
      </c>
      <c r="K2790" s="246" t="s">
        <v>23999</v>
      </c>
      <c r="L2790" s="245" t="s">
        <v>568</v>
      </c>
      <c r="M2790"/>
      <c r="N2790"/>
      <c r="O2790"/>
      <c r="P2790"/>
      <c r="Q2790"/>
      <c r="R2790"/>
      <c r="S2790"/>
      <c r="T2790"/>
      <c r="U2790"/>
      <c r="V2790"/>
      <c r="W2790"/>
      <c r="X2790"/>
      <c r="Y2790"/>
      <c r="Z2790"/>
      <c r="AA2790"/>
      <c r="AB2790"/>
      <c r="AC2790"/>
      <c r="AD2790"/>
      <c r="AE2790"/>
      <c r="AF2790"/>
      <c r="AG2790"/>
      <c r="AH2790"/>
      <c r="AI2790"/>
      <c r="AJ2790"/>
      <c r="AK2790"/>
      <c r="AL2790"/>
      <c r="AM2790"/>
      <c r="AN2790"/>
      <c r="AO2790"/>
      <c r="AP2790"/>
      <c r="AQ2790"/>
      <c r="AR2790"/>
      <c r="AS2790"/>
      <c r="AT2790"/>
      <c r="AU2790"/>
      <c r="AV2790"/>
      <c r="AW2790"/>
      <c r="AX2790"/>
      <c r="AY2790"/>
      <c r="AZ2790"/>
      <c r="BA2790"/>
      <c r="BB2790"/>
      <c r="BC2790"/>
      <c r="BD2790"/>
      <c r="BE2790"/>
      <c r="BF2790"/>
      <c r="BG2790"/>
      <c r="BH2790"/>
      <c r="BI2790"/>
      <c r="BJ2790"/>
      <c r="BK2790"/>
      <c r="BL2790"/>
      <c r="BM2790"/>
      <c r="BN2790"/>
      <c r="BO2790"/>
    </row>
    <row r="2791" spans="1:67" ht="15" x14ac:dyDescent="0.25">
      <c r="A2791" s="245" t="s">
        <v>4205</v>
      </c>
      <c r="B2791" s="245" t="s">
        <v>4204</v>
      </c>
      <c r="C2791" s="245" t="s">
        <v>2430</v>
      </c>
      <c r="D2791" s="245" t="s">
        <v>4621</v>
      </c>
      <c r="E2791" s="246" t="s">
        <v>44</v>
      </c>
      <c r="F2791" s="245" t="s">
        <v>44</v>
      </c>
      <c r="G2791" s="245" t="s">
        <v>4663</v>
      </c>
      <c r="H2791" s="245" t="s">
        <v>4662</v>
      </c>
      <c r="I2791" s="245" t="s">
        <v>24</v>
      </c>
      <c r="J2791" s="245" t="s">
        <v>59</v>
      </c>
      <c r="K2791" s="246" t="s">
        <v>15084</v>
      </c>
      <c r="L2791" s="245" t="s">
        <v>568</v>
      </c>
      <c r="M2791"/>
      <c r="N2791"/>
      <c r="O2791"/>
      <c r="P2791"/>
      <c r="Q2791"/>
      <c r="R2791"/>
      <c r="S2791"/>
      <c r="T2791"/>
      <c r="U2791"/>
      <c r="V2791"/>
      <c r="W2791"/>
      <c r="X2791"/>
      <c r="Y2791"/>
      <c r="Z2791"/>
      <c r="AA2791"/>
      <c r="AB2791"/>
      <c r="AC2791"/>
      <c r="AD2791"/>
      <c r="AE2791"/>
      <c r="AF2791"/>
      <c r="AG2791"/>
      <c r="AH2791"/>
      <c r="AI2791"/>
      <c r="AJ2791"/>
      <c r="AK2791"/>
      <c r="AL2791"/>
      <c r="AM2791"/>
      <c r="AN2791"/>
      <c r="AO2791"/>
      <c r="AP2791"/>
      <c r="AQ2791"/>
      <c r="AR2791"/>
      <c r="AS2791"/>
      <c r="AT2791"/>
      <c r="AU2791"/>
      <c r="AV2791"/>
      <c r="AW2791"/>
      <c r="AX2791"/>
      <c r="AY2791"/>
      <c r="AZ2791"/>
      <c r="BA2791"/>
      <c r="BB2791"/>
      <c r="BC2791"/>
      <c r="BD2791"/>
      <c r="BE2791"/>
      <c r="BF2791"/>
      <c r="BG2791"/>
      <c r="BH2791"/>
      <c r="BI2791"/>
      <c r="BJ2791"/>
      <c r="BK2791"/>
      <c r="BL2791"/>
      <c r="BM2791"/>
      <c r="BN2791"/>
      <c r="BO2791"/>
    </row>
    <row r="2792" spans="1:67" ht="15" x14ac:dyDescent="0.25">
      <c r="A2792" s="245" t="s">
        <v>4205</v>
      </c>
      <c r="B2792" s="245" t="s">
        <v>4204</v>
      </c>
      <c r="C2792" s="245" t="s">
        <v>2430</v>
      </c>
      <c r="D2792" s="245" t="s">
        <v>4621</v>
      </c>
      <c r="E2792" s="246" t="s">
        <v>44</v>
      </c>
      <c r="F2792" s="245" t="s">
        <v>44</v>
      </c>
      <c r="G2792" s="245" t="s">
        <v>4661</v>
      </c>
      <c r="H2792" s="245" t="s">
        <v>4660</v>
      </c>
      <c r="I2792" s="245" t="s">
        <v>24</v>
      </c>
      <c r="J2792" s="245" t="s">
        <v>59</v>
      </c>
      <c r="K2792" s="246" t="s">
        <v>2824</v>
      </c>
      <c r="L2792" s="245" t="s">
        <v>568</v>
      </c>
      <c r="M2792"/>
      <c r="N2792"/>
      <c r="O2792"/>
      <c r="P2792"/>
      <c r="Q2792"/>
      <c r="R2792"/>
      <c r="S2792"/>
      <c r="T2792"/>
      <c r="U2792"/>
      <c r="V2792"/>
      <c r="W2792"/>
      <c r="X2792"/>
      <c r="Y2792"/>
      <c r="Z2792"/>
      <c r="AA2792"/>
      <c r="AB2792"/>
      <c r="AC2792"/>
      <c r="AD2792"/>
      <c r="AE2792"/>
      <c r="AF2792"/>
      <c r="AG2792"/>
      <c r="AH2792"/>
      <c r="AI2792"/>
      <c r="AJ2792"/>
      <c r="AK2792"/>
      <c r="AL2792"/>
      <c r="AM2792"/>
      <c r="AN2792"/>
      <c r="AO2792"/>
      <c r="AP2792"/>
      <c r="AQ2792"/>
      <c r="AR2792"/>
      <c r="AS2792"/>
      <c r="AT2792"/>
      <c r="AU2792"/>
      <c r="AV2792"/>
      <c r="AW2792"/>
      <c r="AX2792"/>
      <c r="AY2792"/>
      <c r="AZ2792"/>
      <c r="BA2792"/>
      <c r="BB2792"/>
      <c r="BC2792"/>
      <c r="BD2792"/>
      <c r="BE2792"/>
      <c r="BF2792"/>
      <c r="BG2792"/>
      <c r="BH2792"/>
      <c r="BI2792"/>
      <c r="BJ2792"/>
      <c r="BK2792"/>
      <c r="BL2792"/>
      <c r="BM2792"/>
      <c r="BN2792"/>
      <c r="BO2792"/>
    </row>
    <row r="2793" spans="1:67" ht="15" x14ac:dyDescent="0.25">
      <c r="A2793" s="245" t="s">
        <v>4205</v>
      </c>
      <c r="B2793" s="245" t="s">
        <v>4204</v>
      </c>
      <c r="C2793" s="245" t="s">
        <v>2430</v>
      </c>
      <c r="D2793" s="245" t="s">
        <v>4621</v>
      </c>
      <c r="E2793" s="246" t="s">
        <v>44</v>
      </c>
      <c r="F2793" s="245" t="s">
        <v>44</v>
      </c>
      <c r="G2793" s="245" t="s">
        <v>4659</v>
      </c>
      <c r="H2793" s="245" t="s">
        <v>4658</v>
      </c>
      <c r="I2793" s="245" t="s">
        <v>24</v>
      </c>
      <c r="J2793" s="245" t="s">
        <v>59</v>
      </c>
      <c r="K2793" s="246" t="s">
        <v>8901</v>
      </c>
      <c r="L2793" s="245" t="s">
        <v>568</v>
      </c>
      <c r="M2793"/>
      <c r="N2793"/>
      <c r="O2793"/>
      <c r="P2793"/>
      <c r="Q2793"/>
      <c r="R2793"/>
      <c r="S2793"/>
      <c r="T2793"/>
      <c r="U2793"/>
      <c r="V2793"/>
      <c r="W2793"/>
      <c r="X2793"/>
      <c r="Y2793"/>
      <c r="Z2793"/>
      <c r="AA2793"/>
      <c r="AB2793"/>
      <c r="AC2793"/>
      <c r="AD2793"/>
      <c r="AE2793"/>
      <c r="AF2793"/>
      <c r="AG2793"/>
      <c r="AH2793"/>
      <c r="AI2793"/>
      <c r="AJ2793"/>
      <c r="AK2793"/>
      <c r="AL2793"/>
      <c r="AM2793"/>
      <c r="AN2793"/>
      <c r="AO2793"/>
      <c r="AP2793"/>
      <c r="AQ2793"/>
      <c r="AR2793"/>
      <c r="AS2793"/>
      <c r="AT2793"/>
      <c r="AU2793"/>
      <c r="AV2793"/>
      <c r="AW2793"/>
      <c r="AX2793"/>
      <c r="AY2793"/>
      <c r="AZ2793"/>
      <c r="BA2793"/>
      <c r="BB2793"/>
      <c r="BC2793"/>
      <c r="BD2793"/>
      <c r="BE2793"/>
      <c r="BF2793"/>
      <c r="BG2793"/>
      <c r="BH2793"/>
      <c r="BI2793"/>
      <c r="BJ2793"/>
      <c r="BK2793"/>
      <c r="BL2793"/>
      <c r="BM2793"/>
      <c r="BN2793"/>
      <c r="BO2793"/>
    </row>
    <row r="2794" spans="1:67" ht="15" x14ac:dyDescent="0.25">
      <c r="A2794" s="245" t="s">
        <v>4205</v>
      </c>
      <c r="B2794" s="245" t="s">
        <v>4204</v>
      </c>
      <c r="C2794" s="245" t="s">
        <v>2430</v>
      </c>
      <c r="D2794" s="245" t="s">
        <v>4621</v>
      </c>
      <c r="E2794" s="246" t="s">
        <v>44</v>
      </c>
      <c r="F2794" s="245" t="s">
        <v>44</v>
      </c>
      <c r="G2794" s="245" t="s">
        <v>4657</v>
      </c>
      <c r="H2794" s="245" t="s">
        <v>4656</v>
      </c>
      <c r="I2794" s="245" t="s">
        <v>24</v>
      </c>
      <c r="J2794" s="245" t="s">
        <v>59</v>
      </c>
      <c r="K2794" s="246" t="s">
        <v>15085</v>
      </c>
      <c r="L2794" s="245" t="s">
        <v>568</v>
      </c>
      <c r="M2794"/>
      <c r="N2794"/>
      <c r="O2794"/>
      <c r="P2794"/>
      <c r="Q2794"/>
      <c r="R2794"/>
      <c r="S2794"/>
      <c r="T2794"/>
      <c r="U2794"/>
      <c r="V2794"/>
      <c r="W2794"/>
      <c r="X2794"/>
      <c r="Y2794"/>
      <c r="Z2794"/>
      <c r="AA2794"/>
      <c r="AB2794"/>
      <c r="AC2794"/>
      <c r="AD2794"/>
      <c r="AE2794"/>
      <c r="AF2794"/>
      <c r="AG2794"/>
      <c r="AH2794"/>
      <c r="AI2794"/>
      <c r="AJ2794"/>
      <c r="AK2794"/>
      <c r="AL2794"/>
      <c r="AM2794"/>
      <c r="AN2794"/>
      <c r="AO2794"/>
      <c r="AP2794"/>
      <c r="AQ2794"/>
      <c r="AR2794"/>
      <c r="AS2794"/>
      <c r="AT2794"/>
      <c r="AU2794"/>
      <c r="AV2794"/>
      <c r="AW2794"/>
      <c r="AX2794"/>
      <c r="AY2794"/>
      <c r="AZ2794"/>
      <c r="BA2794"/>
      <c r="BB2794"/>
      <c r="BC2794"/>
      <c r="BD2794"/>
      <c r="BE2794"/>
      <c r="BF2794"/>
      <c r="BG2794"/>
      <c r="BH2794"/>
      <c r="BI2794"/>
      <c r="BJ2794"/>
      <c r="BK2794"/>
      <c r="BL2794"/>
      <c r="BM2794"/>
      <c r="BN2794"/>
      <c r="BO2794"/>
    </row>
    <row r="2795" spans="1:67" ht="15" x14ac:dyDescent="0.25">
      <c r="A2795" s="245" t="s">
        <v>4205</v>
      </c>
      <c r="B2795" s="245" t="s">
        <v>4204</v>
      </c>
      <c r="C2795" s="245" t="s">
        <v>2430</v>
      </c>
      <c r="D2795" s="245" t="s">
        <v>4621</v>
      </c>
      <c r="E2795" s="246" t="s">
        <v>44</v>
      </c>
      <c r="F2795" s="245" t="s">
        <v>44</v>
      </c>
      <c r="G2795" s="245" t="s">
        <v>4654</v>
      </c>
      <c r="H2795" s="245" t="s">
        <v>4653</v>
      </c>
      <c r="I2795" s="245" t="s">
        <v>24</v>
      </c>
      <c r="J2795" s="245" t="s">
        <v>59</v>
      </c>
      <c r="K2795" s="246" t="s">
        <v>8544</v>
      </c>
      <c r="L2795" s="245" t="s">
        <v>568</v>
      </c>
      <c r="M2795"/>
      <c r="N2795"/>
      <c r="O2795"/>
      <c r="P2795"/>
      <c r="Q2795"/>
      <c r="R2795"/>
      <c r="S2795"/>
      <c r="T2795"/>
      <c r="U2795"/>
      <c r="V2795"/>
      <c r="W2795"/>
      <c r="X2795"/>
      <c r="Y2795"/>
      <c r="Z2795"/>
      <c r="AA2795"/>
      <c r="AB2795"/>
      <c r="AC2795"/>
      <c r="AD2795"/>
      <c r="AE2795"/>
      <c r="AF2795"/>
      <c r="AG2795"/>
      <c r="AH2795"/>
      <c r="AI2795"/>
      <c r="AJ2795"/>
      <c r="AK2795"/>
      <c r="AL2795"/>
      <c r="AM2795"/>
      <c r="AN2795"/>
      <c r="AO2795"/>
      <c r="AP2795"/>
      <c r="AQ2795"/>
      <c r="AR2795"/>
      <c r="AS2795"/>
      <c r="AT2795"/>
      <c r="AU2795"/>
      <c r="AV2795"/>
      <c r="AW2795"/>
      <c r="AX2795"/>
      <c r="AY2795"/>
      <c r="AZ2795"/>
      <c r="BA2795"/>
      <c r="BB2795"/>
      <c r="BC2795"/>
      <c r="BD2795"/>
      <c r="BE2795"/>
      <c r="BF2795"/>
      <c r="BG2795"/>
      <c r="BH2795"/>
      <c r="BI2795"/>
      <c r="BJ2795"/>
      <c r="BK2795"/>
      <c r="BL2795"/>
      <c r="BM2795"/>
      <c r="BN2795"/>
      <c r="BO2795"/>
    </row>
    <row r="2796" spans="1:67" ht="15" x14ac:dyDescent="0.25">
      <c r="A2796" s="245" t="s">
        <v>4205</v>
      </c>
      <c r="B2796" s="245" t="s">
        <v>4204</v>
      </c>
      <c r="C2796" s="245" t="s">
        <v>2430</v>
      </c>
      <c r="D2796" s="245" t="s">
        <v>4621</v>
      </c>
      <c r="E2796" s="246" t="s">
        <v>44</v>
      </c>
      <c r="F2796" s="245" t="s">
        <v>44</v>
      </c>
      <c r="G2796" s="245" t="s">
        <v>8592</v>
      </c>
      <c r="H2796" s="245" t="s">
        <v>8591</v>
      </c>
      <c r="I2796" s="245" t="s">
        <v>24</v>
      </c>
      <c r="J2796" s="245" t="s">
        <v>59</v>
      </c>
      <c r="K2796" s="246" t="s">
        <v>14542</v>
      </c>
      <c r="L2796" s="245" t="s">
        <v>568</v>
      </c>
      <c r="M2796"/>
      <c r="N2796"/>
      <c r="O2796"/>
      <c r="P2796"/>
      <c r="Q2796"/>
      <c r="R2796"/>
      <c r="S2796"/>
      <c r="T2796"/>
      <c r="U2796"/>
      <c r="V2796"/>
      <c r="W2796"/>
      <c r="X2796"/>
      <c r="Y2796"/>
      <c r="Z2796"/>
      <c r="AA2796"/>
      <c r="AB2796"/>
      <c r="AC2796"/>
      <c r="AD2796"/>
      <c r="AE2796"/>
      <c r="AF2796"/>
      <c r="AG2796"/>
      <c r="AH2796"/>
      <c r="AI2796"/>
      <c r="AJ2796"/>
      <c r="AK2796"/>
      <c r="AL2796"/>
      <c r="AM2796"/>
      <c r="AN2796"/>
      <c r="AO2796"/>
      <c r="AP2796"/>
      <c r="AQ2796"/>
      <c r="AR2796"/>
      <c r="AS2796"/>
      <c r="AT2796"/>
      <c r="AU2796"/>
      <c r="AV2796"/>
      <c r="AW2796"/>
      <c r="AX2796"/>
      <c r="AY2796"/>
      <c r="AZ2796"/>
      <c r="BA2796"/>
      <c r="BB2796"/>
      <c r="BC2796"/>
      <c r="BD2796"/>
      <c r="BE2796"/>
      <c r="BF2796"/>
      <c r="BG2796"/>
      <c r="BH2796"/>
      <c r="BI2796"/>
      <c r="BJ2796"/>
      <c r="BK2796"/>
      <c r="BL2796"/>
      <c r="BM2796"/>
      <c r="BN2796"/>
      <c r="BO2796"/>
    </row>
    <row r="2797" spans="1:67" ht="15" x14ac:dyDescent="0.25">
      <c r="A2797" s="245" t="s">
        <v>4205</v>
      </c>
      <c r="B2797" s="245" t="s">
        <v>4204</v>
      </c>
      <c r="C2797" s="245" t="s">
        <v>2430</v>
      </c>
      <c r="D2797" s="245" t="s">
        <v>4621</v>
      </c>
      <c r="E2797" s="246" t="s">
        <v>44</v>
      </c>
      <c r="F2797" s="245" t="s">
        <v>44</v>
      </c>
      <c r="G2797" s="245" t="s">
        <v>4652</v>
      </c>
      <c r="H2797" s="245" t="s">
        <v>4651</v>
      </c>
      <c r="I2797" s="245" t="s">
        <v>24</v>
      </c>
      <c r="J2797" s="245" t="s">
        <v>59</v>
      </c>
      <c r="K2797" s="246" t="s">
        <v>15448</v>
      </c>
      <c r="L2797" s="245" t="s">
        <v>568</v>
      </c>
      <c r="M2797"/>
      <c r="N2797"/>
      <c r="O2797"/>
      <c r="P2797"/>
      <c r="Q2797"/>
      <c r="R2797"/>
      <c r="S2797"/>
      <c r="T2797"/>
      <c r="U2797"/>
      <c r="V2797"/>
      <c r="W2797"/>
      <c r="X2797"/>
      <c r="Y2797"/>
      <c r="Z2797"/>
      <c r="AA2797"/>
      <c r="AB2797"/>
      <c r="AC2797"/>
      <c r="AD2797"/>
      <c r="AE2797"/>
      <c r="AF2797"/>
      <c r="AG2797"/>
      <c r="AH2797"/>
      <c r="AI2797"/>
      <c r="AJ2797"/>
      <c r="AK2797"/>
      <c r="AL2797"/>
      <c r="AM2797"/>
      <c r="AN2797"/>
      <c r="AO2797"/>
      <c r="AP2797"/>
      <c r="AQ2797"/>
      <c r="AR2797"/>
      <c r="AS2797"/>
      <c r="AT2797"/>
      <c r="AU2797"/>
      <c r="AV2797"/>
      <c r="AW2797"/>
      <c r="AX2797"/>
      <c r="AY2797"/>
      <c r="AZ2797"/>
      <c r="BA2797"/>
      <c r="BB2797"/>
      <c r="BC2797"/>
      <c r="BD2797"/>
      <c r="BE2797"/>
      <c r="BF2797"/>
      <c r="BG2797"/>
      <c r="BH2797"/>
      <c r="BI2797"/>
      <c r="BJ2797"/>
      <c r="BK2797"/>
      <c r="BL2797"/>
      <c r="BM2797"/>
      <c r="BN2797"/>
      <c r="BO2797"/>
    </row>
    <row r="2798" spans="1:67" ht="15" x14ac:dyDescent="0.25">
      <c r="A2798" s="245" t="s">
        <v>4205</v>
      </c>
      <c r="B2798" s="245" t="s">
        <v>4204</v>
      </c>
      <c r="C2798" s="245" t="s">
        <v>2430</v>
      </c>
      <c r="D2798" s="245" t="s">
        <v>4621</v>
      </c>
      <c r="E2798" s="246" t="s">
        <v>44</v>
      </c>
      <c r="F2798" s="245" t="s">
        <v>44</v>
      </c>
      <c r="G2798" s="245" t="s">
        <v>4650</v>
      </c>
      <c r="H2798" s="245" t="s">
        <v>4649</v>
      </c>
      <c r="I2798" s="245" t="s">
        <v>24</v>
      </c>
      <c r="J2798" s="245" t="s">
        <v>59</v>
      </c>
      <c r="K2798" s="246" t="s">
        <v>14290</v>
      </c>
      <c r="L2798" s="245" t="s">
        <v>568</v>
      </c>
      <c r="M2798"/>
      <c r="N2798"/>
      <c r="O2798"/>
      <c r="P2798"/>
      <c r="Q2798"/>
      <c r="R2798"/>
      <c r="S2798"/>
      <c r="T2798"/>
      <c r="U2798"/>
      <c r="V2798"/>
      <c r="W2798"/>
      <c r="X2798"/>
      <c r="Y2798"/>
      <c r="Z2798"/>
      <c r="AA2798"/>
      <c r="AB2798"/>
      <c r="AC2798"/>
      <c r="AD2798"/>
      <c r="AE2798"/>
      <c r="AF2798"/>
      <c r="AG2798"/>
      <c r="AH2798"/>
      <c r="AI2798"/>
      <c r="AJ2798"/>
      <c r="AK2798"/>
      <c r="AL2798"/>
      <c r="AM2798"/>
      <c r="AN2798"/>
      <c r="AO2798"/>
      <c r="AP2798"/>
      <c r="AQ2798"/>
      <c r="AR2798"/>
      <c r="AS2798"/>
      <c r="AT2798"/>
      <c r="AU2798"/>
      <c r="AV2798"/>
      <c r="AW2798"/>
      <c r="AX2798"/>
      <c r="AY2798"/>
      <c r="AZ2798"/>
      <c r="BA2798"/>
      <c r="BB2798"/>
      <c r="BC2798"/>
      <c r="BD2798"/>
      <c r="BE2798"/>
      <c r="BF2798"/>
      <c r="BG2798"/>
      <c r="BH2798"/>
      <c r="BI2798"/>
      <c r="BJ2798"/>
      <c r="BK2798"/>
      <c r="BL2798"/>
      <c r="BM2798"/>
      <c r="BN2798"/>
      <c r="BO2798"/>
    </row>
    <row r="2799" spans="1:67" ht="15" x14ac:dyDescent="0.25">
      <c r="A2799" s="245" t="s">
        <v>4205</v>
      </c>
      <c r="B2799" s="245" t="s">
        <v>4204</v>
      </c>
      <c r="C2799" s="245" t="s">
        <v>2430</v>
      </c>
      <c r="D2799" s="245" t="s">
        <v>4621</v>
      </c>
      <c r="E2799" s="246" t="s">
        <v>44</v>
      </c>
      <c r="F2799" s="245" t="s">
        <v>44</v>
      </c>
      <c r="G2799" s="245" t="s">
        <v>4647</v>
      </c>
      <c r="H2799" s="245" t="s">
        <v>4646</v>
      </c>
      <c r="I2799" s="245" t="s">
        <v>24</v>
      </c>
      <c r="J2799" s="245" t="s">
        <v>59</v>
      </c>
      <c r="K2799" s="246" t="s">
        <v>8410</v>
      </c>
      <c r="L2799" s="245" t="s">
        <v>568</v>
      </c>
      <c r="M2799"/>
      <c r="N2799"/>
      <c r="O2799"/>
      <c r="P2799"/>
      <c r="Q2799"/>
      <c r="R2799"/>
      <c r="S2799"/>
      <c r="T2799"/>
      <c r="U2799"/>
      <c r="V2799"/>
      <c r="W2799"/>
      <c r="X2799"/>
      <c r="Y2799"/>
      <c r="Z2799"/>
      <c r="AA2799"/>
      <c r="AB2799"/>
      <c r="AC2799"/>
      <c r="AD2799"/>
      <c r="AE2799"/>
      <c r="AF2799"/>
      <c r="AG2799"/>
      <c r="AH2799"/>
      <c r="AI2799"/>
      <c r="AJ2799"/>
      <c r="AK2799"/>
      <c r="AL2799"/>
      <c r="AM2799"/>
      <c r="AN2799"/>
      <c r="AO2799"/>
      <c r="AP2799"/>
      <c r="AQ2799"/>
      <c r="AR2799"/>
      <c r="AS2799"/>
      <c r="AT2799"/>
      <c r="AU2799"/>
      <c r="AV2799"/>
      <c r="AW2799"/>
      <c r="AX2799"/>
      <c r="AY2799"/>
      <c r="AZ2799"/>
      <c r="BA2799"/>
      <c r="BB2799"/>
      <c r="BC2799"/>
      <c r="BD2799"/>
      <c r="BE2799"/>
      <c r="BF2799"/>
      <c r="BG2799"/>
      <c r="BH2799"/>
      <c r="BI2799"/>
      <c r="BJ2799"/>
      <c r="BK2799"/>
      <c r="BL2799"/>
      <c r="BM2799"/>
      <c r="BN2799"/>
      <c r="BO2799"/>
    </row>
    <row r="2800" spans="1:67" ht="15" x14ac:dyDescent="0.25">
      <c r="A2800" s="245" t="s">
        <v>4205</v>
      </c>
      <c r="B2800" s="245" t="s">
        <v>4204</v>
      </c>
      <c r="C2800" s="245" t="s">
        <v>2430</v>
      </c>
      <c r="D2800" s="245" t="s">
        <v>4621</v>
      </c>
      <c r="E2800" s="246" t="s">
        <v>44</v>
      </c>
      <c r="F2800" s="245" t="s">
        <v>44</v>
      </c>
      <c r="G2800" s="245" t="s">
        <v>4645</v>
      </c>
      <c r="H2800" s="245" t="s">
        <v>4644</v>
      </c>
      <c r="I2800" s="245" t="s">
        <v>24</v>
      </c>
      <c r="J2800" s="245" t="s">
        <v>59</v>
      </c>
      <c r="K2800" s="246" t="s">
        <v>8704</v>
      </c>
      <c r="L2800" s="245" t="s">
        <v>568</v>
      </c>
      <c r="M2800"/>
      <c r="N2800"/>
      <c r="O2800"/>
      <c r="P2800"/>
      <c r="Q2800"/>
      <c r="R2800"/>
      <c r="S2800"/>
      <c r="T2800"/>
      <c r="U2800"/>
      <c r="V2800"/>
      <c r="W2800"/>
      <c r="X2800"/>
      <c r="Y2800"/>
      <c r="Z2800"/>
      <c r="AA2800"/>
      <c r="AB2800"/>
      <c r="AC2800"/>
      <c r="AD2800"/>
      <c r="AE2800"/>
      <c r="AF2800"/>
      <c r="AG2800"/>
      <c r="AH2800"/>
      <c r="AI2800"/>
      <c r="AJ2800"/>
      <c r="AK2800"/>
      <c r="AL2800"/>
      <c r="AM2800"/>
      <c r="AN2800"/>
      <c r="AO2800"/>
      <c r="AP2800"/>
      <c r="AQ2800"/>
      <c r="AR2800"/>
      <c r="AS2800"/>
      <c r="AT2800"/>
      <c r="AU2800"/>
      <c r="AV2800"/>
      <c r="AW2800"/>
      <c r="AX2800"/>
      <c r="AY2800"/>
      <c r="AZ2800"/>
      <c r="BA2800"/>
      <c r="BB2800"/>
      <c r="BC2800"/>
      <c r="BD2800"/>
      <c r="BE2800"/>
      <c r="BF2800"/>
      <c r="BG2800"/>
      <c r="BH2800"/>
      <c r="BI2800"/>
      <c r="BJ2800"/>
      <c r="BK2800"/>
      <c r="BL2800"/>
      <c r="BM2800"/>
      <c r="BN2800"/>
      <c r="BO2800"/>
    </row>
    <row r="2801" spans="1:67" ht="15" x14ac:dyDescent="0.25">
      <c r="A2801" s="245" t="s">
        <v>4205</v>
      </c>
      <c r="B2801" s="245" t="s">
        <v>4204</v>
      </c>
      <c r="C2801" s="245" t="s">
        <v>2430</v>
      </c>
      <c r="D2801" s="245" t="s">
        <v>4621</v>
      </c>
      <c r="E2801" s="246" t="s">
        <v>44</v>
      </c>
      <c r="F2801" s="245" t="s">
        <v>44</v>
      </c>
      <c r="G2801" s="245" t="s">
        <v>4643</v>
      </c>
      <c r="H2801" s="245" t="s">
        <v>4642</v>
      </c>
      <c r="I2801" s="245" t="s">
        <v>24</v>
      </c>
      <c r="J2801" s="245" t="s">
        <v>59</v>
      </c>
      <c r="K2801" s="246" t="s">
        <v>15387</v>
      </c>
      <c r="L2801" s="245" t="s">
        <v>568</v>
      </c>
      <c r="M2801"/>
      <c r="N2801"/>
      <c r="O2801"/>
      <c r="P2801"/>
      <c r="Q2801"/>
      <c r="R2801"/>
      <c r="S2801"/>
      <c r="T2801"/>
      <c r="U2801"/>
      <c r="V2801"/>
      <c r="W2801"/>
      <c r="X2801"/>
      <c r="Y2801"/>
      <c r="Z2801"/>
      <c r="AA2801"/>
      <c r="AB2801"/>
      <c r="AC2801"/>
      <c r="AD2801"/>
      <c r="AE2801"/>
      <c r="AF2801"/>
      <c r="AG2801"/>
      <c r="AH2801"/>
      <c r="AI2801"/>
      <c r="AJ2801"/>
      <c r="AK2801"/>
      <c r="AL2801"/>
      <c r="AM2801"/>
      <c r="AN2801"/>
      <c r="AO2801"/>
      <c r="AP2801"/>
      <c r="AQ2801"/>
      <c r="AR2801"/>
      <c r="AS2801"/>
      <c r="AT2801"/>
      <c r="AU2801"/>
      <c r="AV2801"/>
      <c r="AW2801"/>
      <c r="AX2801"/>
      <c r="AY2801"/>
      <c r="AZ2801"/>
      <c r="BA2801"/>
      <c r="BB2801"/>
      <c r="BC2801"/>
      <c r="BD2801"/>
      <c r="BE2801"/>
      <c r="BF2801"/>
      <c r="BG2801"/>
      <c r="BH2801"/>
      <c r="BI2801"/>
      <c r="BJ2801"/>
      <c r="BK2801"/>
      <c r="BL2801"/>
      <c r="BM2801"/>
      <c r="BN2801"/>
      <c r="BO2801"/>
    </row>
    <row r="2802" spans="1:67" ht="15" x14ac:dyDescent="0.25">
      <c r="A2802" s="245" t="s">
        <v>4205</v>
      </c>
      <c r="B2802" s="245" t="s">
        <v>4204</v>
      </c>
      <c r="C2802" s="245" t="s">
        <v>2430</v>
      </c>
      <c r="D2802" s="245" t="s">
        <v>4621</v>
      </c>
      <c r="E2802" s="246" t="s">
        <v>44</v>
      </c>
      <c r="F2802" s="245" t="s">
        <v>44</v>
      </c>
      <c r="G2802" s="245" t="s">
        <v>4641</v>
      </c>
      <c r="H2802" s="245" t="s">
        <v>4640</v>
      </c>
      <c r="I2802" s="245" t="s">
        <v>24</v>
      </c>
      <c r="J2802" s="245" t="s">
        <v>59</v>
      </c>
      <c r="K2802" s="246" t="s">
        <v>2427</v>
      </c>
      <c r="L2802" s="245" t="s">
        <v>568</v>
      </c>
      <c r="M2802"/>
      <c r="N2802"/>
      <c r="O2802"/>
      <c r="P2802"/>
      <c r="Q2802"/>
      <c r="R2802"/>
      <c r="S2802"/>
      <c r="T2802"/>
      <c r="U2802"/>
      <c r="V2802"/>
      <c r="W2802"/>
      <c r="X2802"/>
      <c r="Y2802"/>
      <c r="Z2802"/>
      <c r="AA2802"/>
      <c r="AB2802"/>
      <c r="AC2802"/>
      <c r="AD2802"/>
      <c r="AE2802"/>
      <c r="AF2802"/>
      <c r="AG2802"/>
      <c r="AH2802"/>
      <c r="AI2802"/>
      <c r="AJ2802"/>
      <c r="AK2802"/>
      <c r="AL2802"/>
      <c r="AM2802"/>
      <c r="AN2802"/>
      <c r="AO2802"/>
      <c r="AP2802"/>
      <c r="AQ2802"/>
      <c r="AR2802"/>
      <c r="AS2802"/>
      <c r="AT2802"/>
      <c r="AU2802"/>
      <c r="AV2802"/>
      <c r="AW2802"/>
      <c r="AX2802"/>
      <c r="AY2802"/>
      <c r="AZ2802"/>
      <c r="BA2802"/>
      <c r="BB2802"/>
      <c r="BC2802"/>
      <c r="BD2802"/>
      <c r="BE2802"/>
      <c r="BF2802"/>
      <c r="BG2802"/>
      <c r="BH2802"/>
      <c r="BI2802"/>
      <c r="BJ2802"/>
      <c r="BK2802"/>
      <c r="BL2802"/>
      <c r="BM2802"/>
      <c r="BN2802"/>
      <c r="BO2802"/>
    </row>
    <row r="2803" spans="1:67" ht="15" x14ac:dyDescent="0.25">
      <c r="A2803" s="245" t="s">
        <v>4205</v>
      </c>
      <c r="B2803" s="245" t="s">
        <v>4204</v>
      </c>
      <c r="C2803" s="245" t="s">
        <v>2430</v>
      </c>
      <c r="D2803" s="245" t="s">
        <v>4621</v>
      </c>
      <c r="E2803" s="246" t="s">
        <v>44</v>
      </c>
      <c r="F2803" s="245" t="s">
        <v>44</v>
      </c>
      <c r="G2803" s="245" t="s">
        <v>4639</v>
      </c>
      <c r="H2803" s="245" t="s">
        <v>4638</v>
      </c>
      <c r="I2803" s="245" t="s">
        <v>24</v>
      </c>
      <c r="J2803" s="245" t="s">
        <v>59</v>
      </c>
      <c r="K2803" s="246" t="s">
        <v>21784</v>
      </c>
      <c r="L2803" s="245" t="s">
        <v>568</v>
      </c>
      <c r="M2803"/>
      <c r="N2803"/>
      <c r="O2803"/>
      <c r="P2803"/>
      <c r="Q2803"/>
      <c r="R2803"/>
      <c r="S2803"/>
      <c r="T2803"/>
      <c r="U2803"/>
      <c r="V2803"/>
      <c r="W2803"/>
      <c r="X2803"/>
      <c r="Y2803"/>
      <c r="Z2803"/>
      <c r="AA2803"/>
      <c r="AB2803"/>
      <c r="AC2803"/>
      <c r="AD2803"/>
      <c r="AE2803"/>
      <c r="AF2803"/>
      <c r="AG2803"/>
      <c r="AH2803"/>
      <c r="AI2803"/>
      <c r="AJ2803"/>
      <c r="AK2803"/>
      <c r="AL2803"/>
      <c r="AM2803"/>
      <c r="AN2803"/>
      <c r="AO2803"/>
      <c r="AP2803"/>
      <c r="AQ2803"/>
      <c r="AR2803"/>
      <c r="AS2803"/>
      <c r="AT2803"/>
      <c r="AU2803"/>
      <c r="AV2803"/>
      <c r="AW2803"/>
      <c r="AX2803"/>
      <c r="AY2803"/>
      <c r="AZ2803"/>
      <c r="BA2803"/>
      <c r="BB2803"/>
      <c r="BC2803"/>
      <c r="BD2803"/>
      <c r="BE2803"/>
      <c r="BF2803"/>
      <c r="BG2803"/>
      <c r="BH2803"/>
      <c r="BI2803"/>
      <c r="BJ2803"/>
      <c r="BK2803"/>
      <c r="BL2803"/>
      <c r="BM2803"/>
      <c r="BN2803"/>
      <c r="BO2803"/>
    </row>
    <row r="2804" spans="1:67" ht="15" x14ac:dyDescent="0.25">
      <c r="A2804" s="245" t="s">
        <v>4205</v>
      </c>
      <c r="B2804" s="245" t="s">
        <v>4204</v>
      </c>
      <c r="C2804" s="245" t="s">
        <v>2430</v>
      </c>
      <c r="D2804" s="245" t="s">
        <v>4621</v>
      </c>
      <c r="E2804" s="246" t="s">
        <v>44</v>
      </c>
      <c r="F2804" s="245" t="s">
        <v>44</v>
      </c>
      <c r="G2804" s="245" t="s">
        <v>8590</v>
      </c>
      <c r="H2804" s="245" t="s">
        <v>8589</v>
      </c>
      <c r="I2804" s="245" t="s">
        <v>24</v>
      </c>
      <c r="J2804" s="245" t="s">
        <v>59</v>
      </c>
      <c r="K2804" s="246" t="s">
        <v>12643</v>
      </c>
      <c r="L2804" s="245" t="s">
        <v>568</v>
      </c>
      <c r="M2804"/>
      <c r="N2804"/>
      <c r="O2804"/>
      <c r="P2804"/>
      <c r="Q2804"/>
      <c r="R2804"/>
      <c r="S2804"/>
      <c r="T2804"/>
      <c r="U2804"/>
      <c r="V2804"/>
      <c r="W2804"/>
      <c r="X2804"/>
      <c r="Y2804"/>
      <c r="Z2804"/>
      <c r="AA2804"/>
      <c r="AB2804"/>
      <c r="AC2804"/>
      <c r="AD2804"/>
      <c r="AE2804"/>
      <c r="AF2804"/>
      <c r="AG2804"/>
      <c r="AH2804"/>
      <c r="AI2804"/>
      <c r="AJ2804"/>
      <c r="AK2804"/>
      <c r="AL2804"/>
      <c r="AM2804"/>
      <c r="AN2804"/>
      <c r="AO2804"/>
      <c r="AP2804"/>
      <c r="AQ2804"/>
      <c r="AR2804"/>
      <c r="AS2804"/>
      <c r="AT2804"/>
      <c r="AU2804"/>
      <c r="AV2804"/>
      <c r="AW2804"/>
      <c r="AX2804"/>
      <c r="AY2804"/>
      <c r="AZ2804"/>
      <c r="BA2804"/>
      <c r="BB2804"/>
      <c r="BC2804"/>
      <c r="BD2804"/>
      <c r="BE2804"/>
      <c r="BF2804"/>
      <c r="BG2804"/>
      <c r="BH2804"/>
      <c r="BI2804"/>
      <c r="BJ2804"/>
      <c r="BK2804"/>
      <c r="BL2804"/>
      <c r="BM2804"/>
      <c r="BN2804"/>
      <c r="BO2804"/>
    </row>
    <row r="2805" spans="1:67" ht="15" x14ac:dyDescent="0.25">
      <c r="A2805" s="245" t="s">
        <v>4205</v>
      </c>
      <c r="B2805" s="245" t="s">
        <v>4204</v>
      </c>
      <c r="C2805" s="245" t="s">
        <v>2430</v>
      </c>
      <c r="D2805" s="245" t="s">
        <v>4621</v>
      </c>
      <c r="E2805" s="246" t="s">
        <v>44</v>
      </c>
      <c r="F2805" s="245" t="s">
        <v>44</v>
      </c>
      <c r="G2805" s="245" t="s">
        <v>4637</v>
      </c>
      <c r="H2805" s="245" t="s">
        <v>4636</v>
      </c>
      <c r="I2805" s="245" t="s">
        <v>24</v>
      </c>
      <c r="J2805" s="245" t="s">
        <v>59</v>
      </c>
      <c r="K2805" s="246" t="s">
        <v>4546</v>
      </c>
      <c r="L2805" s="245" t="s">
        <v>568</v>
      </c>
      <c r="M2805"/>
      <c r="N2805"/>
      <c r="O2805"/>
      <c r="P2805"/>
      <c r="Q2805"/>
      <c r="R2805"/>
      <c r="S2805"/>
      <c r="T2805"/>
      <c r="U2805"/>
      <c r="V2805"/>
      <c r="W2805"/>
      <c r="X2805"/>
      <c r="Y2805"/>
      <c r="Z2805"/>
      <c r="AA2805"/>
      <c r="AB2805"/>
      <c r="AC2805"/>
      <c r="AD2805"/>
      <c r="AE2805"/>
      <c r="AF2805"/>
      <c r="AG2805"/>
      <c r="AH2805"/>
      <c r="AI2805"/>
      <c r="AJ2805"/>
      <c r="AK2805"/>
      <c r="AL2805"/>
      <c r="AM2805"/>
      <c r="AN2805"/>
      <c r="AO2805"/>
      <c r="AP2805"/>
      <c r="AQ2805"/>
      <c r="AR2805"/>
      <c r="AS2805"/>
      <c r="AT2805"/>
      <c r="AU2805"/>
      <c r="AV2805"/>
      <c r="AW2805"/>
      <c r="AX2805"/>
      <c r="AY2805"/>
      <c r="AZ2805"/>
      <c r="BA2805"/>
      <c r="BB2805"/>
      <c r="BC2805"/>
      <c r="BD2805"/>
      <c r="BE2805"/>
      <c r="BF2805"/>
      <c r="BG2805"/>
      <c r="BH2805"/>
      <c r="BI2805"/>
      <c r="BJ2805"/>
      <c r="BK2805"/>
      <c r="BL2805"/>
      <c r="BM2805"/>
      <c r="BN2805"/>
      <c r="BO2805"/>
    </row>
    <row r="2806" spans="1:67" ht="15" x14ac:dyDescent="0.25">
      <c r="A2806" s="245" t="s">
        <v>4205</v>
      </c>
      <c r="B2806" s="245" t="s">
        <v>4204</v>
      </c>
      <c r="C2806" s="245" t="s">
        <v>2430</v>
      </c>
      <c r="D2806" s="245" t="s">
        <v>4621</v>
      </c>
      <c r="E2806" s="246" t="s">
        <v>44</v>
      </c>
      <c r="F2806" s="245" t="s">
        <v>44</v>
      </c>
      <c r="G2806" s="245" t="s">
        <v>4635</v>
      </c>
      <c r="H2806" s="245" t="s">
        <v>4634</v>
      </c>
      <c r="I2806" s="245" t="s">
        <v>24</v>
      </c>
      <c r="J2806" s="245" t="s">
        <v>59</v>
      </c>
      <c r="K2806" s="246" t="s">
        <v>24000</v>
      </c>
      <c r="L2806" s="245" t="s">
        <v>568</v>
      </c>
      <c r="M2806"/>
      <c r="N2806"/>
      <c r="O2806"/>
      <c r="P2806"/>
      <c r="Q2806"/>
      <c r="R2806"/>
      <c r="S2806"/>
      <c r="T2806"/>
      <c r="U2806"/>
      <c r="V2806"/>
      <c r="W2806"/>
      <c r="X2806"/>
      <c r="Y2806"/>
      <c r="Z2806"/>
      <c r="AA2806"/>
      <c r="AB2806"/>
      <c r="AC2806"/>
      <c r="AD2806"/>
      <c r="AE2806"/>
      <c r="AF2806"/>
      <c r="AG2806"/>
      <c r="AH2806"/>
      <c r="AI2806"/>
      <c r="AJ2806"/>
      <c r="AK2806"/>
      <c r="AL2806"/>
      <c r="AM2806"/>
      <c r="AN2806"/>
      <c r="AO2806"/>
      <c r="AP2806"/>
      <c r="AQ2806"/>
      <c r="AR2806"/>
      <c r="AS2806"/>
      <c r="AT2806"/>
      <c r="AU2806"/>
      <c r="AV2806"/>
      <c r="AW2806"/>
      <c r="AX2806"/>
      <c r="AY2806"/>
      <c r="AZ2806"/>
      <c r="BA2806"/>
      <c r="BB2806"/>
      <c r="BC2806"/>
      <c r="BD2806"/>
      <c r="BE2806"/>
      <c r="BF2806"/>
      <c r="BG2806"/>
      <c r="BH2806"/>
      <c r="BI2806"/>
      <c r="BJ2806"/>
      <c r="BK2806"/>
      <c r="BL2806"/>
      <c r="BM2806"/>
      <c r="BN2806"/>
      <c r="BO2806"/>
    </row>
    <row r="2807" spans="1:67" ht="15" x14ac:dyDescent="0.25">
      <c r="A2807" s="245" t="s">
        <v>4205</v>
      </c>
      <c r="B2807" s="245" t="s">
        <v>4204</v>
      </c>
      <c r="C2807" s="245" t="s">
        <v>2430</v>
      </c>
      <c r="D2807" s="245" t="s">
        <v>4621</v>
      </c>
      <c r="E2807" s="246" t="s">
        <v>44</v>
      </c>
      <c r="F2807" s="245" t="s">
        <v>44</v>
      </c>
      <c r="G2807" s="245" t="s">
        <v>4633</v>
      </c>
      <c r="H2807" s="245" t="s">
        <v>18012</v>
      </c>
      <c r="I2807" s="245" t="s">
        <v>24</v>
      </c>
      <c r="J2807" s="245" t="s">
        <v>59</v>
      </c>
      <c r="K2807" s="246" t="s">
        <v>8202</v>
      </c>
      <c r="L2807" s="245" t="s">
        <v>568</v>
      </c>
      <c r="M2807"/>
      <c r="N2807"/>
      <c r="O2807"/>
      <c r="P2807"/>
      <c r="Q2807"/>
      <c r="R2807"/>
      <c r="S2807"/>
      <c r="T2807"/>
      <c r="U2807"/>
      <c r="V2807"/>
      <c r="W2807"/>
      <c r="X2807"/>
      <c r="Y2807"/>
      <c r="Z2807"/>
      <c r="AA2807"/>
      <c r="AB2807"/>
      <c r="AC2807"/>
      <c r="AD2807"/>
      <c r="AE2807"/>
      <c r="AF2807"/>
      <c r="AG2807"/>
      <c r="AH2807"/>
      <c r="AI2807"/>
      <c r="AJ2807"/>
      <c r="AK2807"/>
      <c r="AL2807"/>
      <c r="AM2807"/>
      <c r="AN2807"/>
      <c r="AO2807"/>
      <c r="AP2807"/>
      <c r="AQ2807"/>
      <c r="AR2807"/>
      <c r="AS2807"/>
      <c r="AT2807"/>
      <c r="AU2807"/>
      <c r="AV2807"/>
      <c r="AW2807"/>
      <c r="AX2807"/>
      <c r="AY2807"/>
      <c r="AZ2807"/>
      <c r="BA2807"/>
      <c r="BB2807"/>
      <c r="BC2807"/>
      <c r="BD2807"/>
      <c r="BE2807"/>
      <c r="BF2807"/>
      <c r="BG2807"/>
      <c r="BH2807"/>
      <c r="BI2807"/>
      <c r="BJ2807"/>
      <c r="BK2807"/>
      <c r="BL2807"/>
      <c r="BM2807"/>
      <c r="BN2807"/>
      <c r="BO2807"/>
    </row>
    <row r="2808" spans="1:67" ht="15" x14ac:dyDescent="0.25">
      <c r="A2808" s="245" t="s">
        <v>4205</v>
      </c>
      <c r="B2808" s="245" t="s">
        <v>4204</v>
      </c>
      <c r="C2808" s="245" t="s">
        <v>2430</v>
      </c>
      <c r="D2808" s="245" t="s">
        <v>4621</v>
      </c>
      <c r="E2808" s="246" t="s">
        <v>44</v>
      </c>
      <c r="F2808" s="245" t="s">
        <v>44</v>
      </c>
      <c r="G2808" s="245" t="s">
        <v>4632</v>
      </c>
      <c r="H2808" s="245" t="s">
        <v>18014</v>
      </c>
      <c r="I2808" s="245" t="s">
        <v>24</v>
      </c>
      <c r="J2808" s="245" t="s">
        <v>59</v>
      </c>
      <c r="K2808" s="246" t="s">
        <v>1564</v>
      </c>
      <c r="L2808" s="245" t="s">
        <v>568</v>
      </c>
      <c r="M2808"/>
      <c r="N2808"/>
      <c r="O2808"/>
      <c r="P2808"/>
      <c r="Q2808"/>
      <c r="R2808"/>
      <c r="S2808"/>
      <c r="T2808"/>
      <c r="U2808"/>
      <c r="V2808"/>
      <c r="W2808"/>
      <c r="X2808"/>
      <c r="Y2808"/>
      <c r="Z2808"/>
      <c r="AA2808"/>
      <c r="AB2808"/>
      <c r="AC2808"/>
      <c r="AD2808"/>
      <c r="AE2808"/>
      <c r="AF2808"/>
      <c r="AG2808"/>
      <c r="AH2808"/>
      <c r="AI2808"/>
      <c r="AJ2808"/>
      <c r="AK2808"/>
      <c r="AL2808"/>
      <c r="AM2808"/>
      <c r="AN2808"/>
      <c r="AO2808"/>
      <c r="AP2808"/>
      <c r="AQ2808"/>
      <c r="AR2808"/>
      <c r="AS2808"/>
      <c r="AT2808"/>
      <c r="AU2808"/>
      <c r="AV2808"/>
      <c r="AW2808"/>
      <c r="AX2808"/>
      <c r="AY2808"/>
      <c r="AZ2808"/>
      <c r="BA2808"/>
      <c r="BB2808"/>
      <c r="BC2808"/>
      <c r="BD2808"/>
      <c r="BE2808"/>
      <c r="BF2808"/>
      <c r="BG2808"/>
      <c r="BH2808"/>
      <c r="BI2808"/>
      <c r="BJ2808"/>
      <c r="BK2808"/>
      <c r="BL2808"/>
      <c r="BM2808"/>
      <c r="BN2808"/>
      <c r="BO2808"/>
    </row>
    <row r="2809" spans="1:67" ht="15" x14ac:dyDescent="0.25">
      <c r="A2809" s="245" t="s">
        <v>4205</v>
      </c>
      <c r="B2809" s="245" t="s">
        <v>4204</v>
      </c>
      <c r="C2809" s="245" t="s">
        <v>2430</v>
      </c>
      <c r="D2809" s="245" t="s">
        <v>4621</v>
      </c>
      <c r="E2809" s="246" t="s">
        <v>44</v>
      </c>
      <c r="F2809" s="245" t="s">
        <v>44</v>
      </c>
      <c r="G2809" s="245" t="s">
        <v>4631</v>
      </c>
      <c r="H2809" s="245" t="s">
        <v>18016</v>
      </c>
      <c r="I2809" s="245" t="s">
        <v>24</v>
      </c>
      <c r="J2809" s="245" t="s">
        <v>59</v>
      </c>
      <c r="K2809" s="246" t="s">
        <v>24001</v>
      </c>
      <c r="L2809" s="245" t="s">
        <v>568</v>
      </c>
      <c r="M2809"/>
      <c r="N2809"/>
      <c r="O2809"/>
      <c r="P2809"/>
      <c r="Q2809"/>
      <c r="R2809"/>
      <c r="S2809"/>
      <c r="T2809"/>
      <c r="U2809"/>
      <c r="V2809"/>
      <c r="W2809"/>
      <c r="X2809"/>
      <c r="Y2809"/>
      <c r="Z2809"/>
      <c r="AA2809"/>
      <c r="AB2809"/>
      <c r="AC2809"/>
      <c r="AD2809"/>
      <c r="AE2809"/>
      <c r="AF2809"/>
      <c r="AG2809"/>
      <c r="AH2809"/>
      <c r="AI2809"/>
      <c r="AJ2809"/>
      <c r="AK2809"/>
      <c r="AL2809"/>
      <c r="AM2809"/>
      <c r="AN2809"/>
      <c r="AO2809"/>
      <c r="AP2809"/>
      <c r="AQ2809"/>
      <c r="AR2809"/>
      <c r="AS2809"/>
      <c r="AT2809"/>
      <c r="AU2809"/>
      <c r="AV2809"/>
      <c r="AW2809"/>
      <c r="AX2809"/>
      <c r="AY2809"/>
      <c r="AZ2809"/>
      <c r="BA2809"/>
      <c r="BB2809"/>
      <c r="BC2809"/>
      <c r="BD2809"/>
      <c r="BE2809"/>
      <c r="BF2809"/>
      <c r="BG2809"/>
      <c r="BH2809"/>
      <c r="BI2809"/>
      <c r="BJ2809"/>
      <c r="BK2809"/>
      <c r="BL2809"/>
      <c r="BM2809"/>
      <c r="BN2809"/>
      <c r="BO2809"/>
    </row>
    <row r="2810" spans="1:67" ht="15" x14ac:dyDescent="0.25">
      <c r="A2810" s="245" t="s">
        <v>4205</v>
      </c>
      <c r="B2810" s="245" t="s">
        <v>4204</v>
      </c>
      <c r="C2810" s="245" t="s">
        <v>2430</v>
      </c>
      <c r="D2810" s="245" t="s">
        <v>4621</v>
      </c>
      <c r="E2810" s="246" t="s">
        <v>44</v>
      </c>
      <c r="F2810" s="245" t="s">
        <v>44</v>
      </c>
      <c r="G2810" s="245" t="s">
        <v>4630</v>
      </c>
      <c r="H2810" s="245" t="s">
        <v>18018</v>
      </c>
      <c r="I2810" s="245" t="s">
        <v>24</v>
      </c>
      <c r="J2810" s="245" t="s">
        <v>59</v>
      </c>
      <c r="K2810" s="246" t="s">
        <v>15156</v>
      </c>
      <c r="L2810" s="245" t="s">
        <v>568</v>
      </c>
      <c r="M2810"/>
      <c r="N2810"/>
      <c r="O2810"/>
      <c r="P2810"/>
      <c r="Q2810"/>
      <c r="R2810"/>
      <c r="S2810"/>
      <c r="T2810"/>
      <c r="U2810"/>
      <c r="V2810"/>
      <c r="W2810"/>
      <c r="X2810"/>
      <c r="Y2810"/>
      <c r="Z2810"/>
      <c r="AA2810"/>
      <c r="AB2810"/>
      <c r="AC2810"/>
      <c r="AD2810"/>
      <c r="AE2810"/>
      <c r="AF2810"/>
      <c r="AG2810"/>
      <c r="AH2810"/>
      <c r="AI2810"/>
      <c r="AJ2810"/>
      <c r="AK2810"/>
      <c r="AL2810"/>
      <c r="AM2810"/>
      <c r="AN2810"/>
      <c r="AO2810"/>
      <c r="AP2810"/>
      <c r="AQ2810"/>
      <c r="AR2810"/>
      <c r="AS2810"/>
      <c r="AT2810"/>
      <c r="AU2810"/>
      <c r="AV2810"/>
      <c r="AW2810"/>
      <c r="AX2810"/>
      <c r="AY2810"/>
      <c r="AZ2810"/>
      <c r="BA2810"/>
      <c r="BB2810"/>
      <c r="BC2810"/>
      <c r="BD2810"/>
      <c r="BE2810"/>
      <c r="BF2810"/>
      <c r="BG2810"/>
      <c r="BH2810"/>
      <c r="BI2810"/>
      <c r="BJ2810"/>
      <c r="BK2810"/>
      <c r="BL2810"/>
      <c r="BM2810"/>
      <c r="BN2810"/>
      <c r="BO2810"/>
    </row>
    <row r="2811" spans="1:67" ht="15" x14ac:dyDescent="0.25">
      <c r="A2811" s="245" t="s">
        <v>4205</v>
      </c>
      <c r="B2811" s="245" t="s">
        <v>4204</v>
      </c>
      <c r="C2811" s="245" t="s">
        <v>2430</v>
      </c>
      <c r="D2811" s="245" t="s">
        <v>4621</v>
      </c>
      <c r="E2811" s="246" t="s">
        <v>44</v>
      </c>
      <c r="F2811" s="245" t="s">
        <v>44</v>
      </c>
      <c r="G2811" s="245" t="s">
        <v>4629</v>
      </c>
      <c r="H2811" s="245" t="s">
        <v>18020</v>
      </c>
      <c r="I2811" s="245" t="s">
        <v>24</v>
      </c>
      <c r="J2811" s="245" t="s">
        <v>59</v>
      </c>
      <c r="K2811" s="246" t="s">
        <v>24002</v>
      </c>
      <c r="L2811" s="245" t="s">
        <v>568</v>
      </c>
      <c r="M2811"/>
      <c r="N2811"/>
      <c r="O2811"/>
      <c r="P2811"/>
      <c r="Q2811"/>
      <c r="R2811"/>
      <c r="S2811"/>
      <c r="T2811"/>
      <c r="U2811"/>
      <c r="V2811"/>
      <c r="W2811"/>
      <c r="X2811"/>
      <c r="Y2811"/>
      <c r="Z2811"/>
      <c r="AA2811"/>
      <c r="AB2811"/>
      <c r="AC2811"/>
      <c r="AD2811"/>
      <c r="AE2811"/>
      <c r="AF2811"/>
      <c r="AG2811"/>
      <c r="AH2811"/>
      <c r="AI2811"/>
      <c r="AJ2811"/>
      <c r="AK2811"/>
      <c r="AL2811"/>
      <c r="AM2811"/>
      <c r="AN2811"/>
      <c r="AO2811"/>
      <c r="AP2811"/>
      <c r="AQ2811"/>
      <c r="AR2811"/>
      <c r="AS2811"/>
      <c r="AT2811"/>
      <c r="AU2811"/>
      <c r="AV2811"/>
      <c r="AW2811"/>
      <c r="AX2811"/>
      <c r="AY2811"/>
      <c r="AZ2811"/>
      <c r="BA2811"/>
      <c r="BB2811"/>
      <c r="BC2811"/>
      <c r="BD2811"/>
      <c r="BE2811"/>
      <c r="BF2811"/>
      <c r="BG2811"/>
      <c r="BH2811"/>
      <c r="BI2811"/>
      <c r="BJ2811"/>
      <c r="BK2811"/>
      <c r="BL2811"/>
      <c r="BM2811"/>
      <c r="BN2811"/>
      <c r="BO2811"/>
    </row>
    <row r="2812" spans="1:67" ht="15" x14ac:dyDescent="0.25">
      <c r="A2812" s="245" t="s">
        <v>4205</v>
      </c>
      <c r="B2812" s="245" t="s">
        <v>4204</v>
      </c>
      <c r="C2812" s="245" t="s">
        <v>2430</v>
      </c>
      <c r="D2812" s="245" t="s">
        <v>4621</v>
      </c>
      <c r="E2812" s="246" t="s">
        <v>44</v>
      </c>
      <c r="F2812" s="245" t="s">
        <v>44</v>
      </c>
      <c r="G2812" s="245" t="s">
        <v>4628</v>
      </c>
      <c r="H2812" s="245" t="s">
        <v>18022</v>
      </c>
      <c r="I2812" s="245" t="s">
        <v>24</v>
      </c>
      <c r="J2812" s="245" t="s">
        <v>59</v>
      </c>
      <c r="K2812" s="246" t="s">
        <v>9022</v>
      </c>
      <c r="L2812" s="245" t="s">
        <v>568</v>
      </c>
      <c r="M2812"/>
      <c r="N2812"/>
      <c r="O2812"/>
      <c r="P2812"/>
      <c r="Q2812"/>
      <c r="R2812"/>
      <c r="S2812"/>
      <c r="T2812"/>
      <c r="U2812"/>
      <c r="V2812"/>
      <c r="W2812"/>
      <c r="X2812"/>
      <c r="Y2812"/>
      <c r="Z2812"/>
      <c r="AA2812"/>
      <c r="AB2812"/>
      <c r="AC2812"/>
      <c r="AD2812"/>
      <c r="AE2812"/>
      <c r="AF2812"/>
      <c r="AG2812"/>
      <c r="AH2812"/>
      <c r="AI2812"/>
      <c r="AJ2812"/>
      <c r="AK2812"/>
      <c r="AL2812"/>
      <c r="AM2812"/>
      <c r="AN2812"/>
      <c r="AO2812"/>
      <c r="AP2812"/>
      <c r="AQ2812"/>
      <c r="AR2812"/>
      <c r="AS2812"/>
      <c r="AT2812"/>
      <c r="AU2812"/>
      <c r="AV2812"/>
      <c r="AW2812"/>
      <c r="AX2812"/>
      <c r="AY2812"/>
      <c r="AZ2812"/>
      <c r="BA2812"/>
      <c r="BB2812"/>
      <c r="BC2812"/>
      <c r="BD2812"/>
      <c r="BE2812"/>
      <c r="BF2812"/>
      <c r="BG2812"/>
      <c r="BH2812"/>
      <c r="BI2812"/>
      <c r="BJ2812"/>
      <c r="BK2812"/>
      <c r="BL2812"/>
      <c r="BM2812"/>
      <c r="BN2812"/>
      <c r="BO2812"/>
    </row>
    <row r="2813" spans="1:67" ht="15" x14ac:dyDescent="0.25">
      <c r="A2813" s="245" t="s">
        <v>4205</v>
      </c>
      <c r="B2813" s="245" t="s">
        <v>4204</v>
      </c>
      <c r="C2813" s="245" t="s">
        <v>2430</v>
      </c>
      <c r="D2813" s="245" t="s">
        <v>4621</v>
      </c>
      <c r="E2813" s="246" t="s">
        <v>44</v>
      </c>
      <c r="F2813" s="245" t="s">
        <v>44</v>
      </c>
      <c r="G2813" s="245" t="s">
        <v>4627</v>
      </c>
      <c r="H2813" s="245" t="s">
        <v>18024</v>
      </c>
      <c r="I2813" s="245" t="s">
        <v>24</v>
      </c>
      <c r="J2813" s="245" t="s">
        <v>59</v>
      </c>
      <c r="K2813" s="246" t="s">
        <v>24003</v>
      </c>
      <c r="L2813" s="245" t="s">
        <v>568</v>
      </c>
      <c r="M2813"/>
      <c r="N2813"/>
      <c r="O2813"/>
      <c r="P2813"/>
      <c r="Q2813"/>
      <c r="R2813"/>
      <c r="S2813"/>
      <c r="T2813"/>
      <c r="U2813"/>
      <c r="V2813"/>
      <c r="W2813"/>
      <c r="X2813"/>
      <c r="Y2813"/>
      <c r="Z2813"/>
      <c r="AA2813"/>
      <c r="AB2813"/>
      <c r="AC2813"/>
      <c r="AD2813"/>
      <c r="AE2813"/>
      <c r="AF2813"/>
      <c r="AG2813"/>
      <c r="AH2813"/>
      <c r="AI2813"/>
      <c r="AJ2813"/>
      <c r="AK2813"/>
      <c r="AL2813"/>
      <c r="AM2813"/>
      <c r="AN2813"/>
      <c r="AO2813"/>
      <c r="AP2813"/>
      <c r="AQ2813"/>
      <c r="AR2813"/>
      <c r="AS2813"/>
      <c r="AT2813"/>
      <c r="AU2813"/>
      <c r="AV2813"/>
      <c r="AW2813"/>
      <c r="AX2813"/>
      <c r="AY2813"/>
      <c r="AZ2813"/>
      <c r="BA2813"/>
      <c r="BB2813"/>
      <c r="BC2813"/>
      <c r="BD2813"/>
      <c r="BE2813"/>
      <c r="BF2813"/>
      <c r="BG2813"/>
      <c r="BH2813"/>
      <c r="BI2813"/>
      <c r="BJ2813"/>
      <c r="BK2813"/>
      <c r="BL2813"/>
      <c r="BM2813"/>
      <c r="BN2813"/>
      <c r="BO2813"/>
    </row>
    <row r="2814" spans="1:67" ht="15" x14ac:dyDescent="0.25">
      <c r="A2814" s="245" t="s">
        <v>4205</v>
      </c>
      <c r="B2814" s="245" t="s">
        <v>4204</v>
      </c>
      <c r="C2814" s="245" t="s">
        <v>2430</v>
      </c>
      <c r="D2814" s="245" t="s">
        <v>4621</v>
      </c>
      <c r="E2814" s="246" t="s">
        <v>44</v>
      </c>
      <c r="F2814" s="245" t="s">
        <v>44</v>
      </c>
      <c r="G2814" s="245" t="s">
        <v>4626</v>
      </c>
      <c r="H2814" s="245" t="s">
        <v>18025</v>
      </c>
      <c r="I2814" s="245" t="s">
        <v>24</v>
      </c>
      <c r="J2814" s="245" t="s">
        <v>59</v>
      </c>
      <c r="K2814" s="246" t="s">
        <v>24004</v>
      </c>
      <c r="L2814" s="245" t="s">
        <v>568</v>
      </c>
      <c r="M2814"/>
      <c r="N2814"/>
      <c r="O2814"/>
      <c r="P2814"/>
      <c r="Q2814"/>
      <c r="R2814"/>
      <c r="S2814"/>
      <c r="T2814"/>
      <c r="U2814"/>
      <c r="V2814"/>
      <c r="W2814"/>
      <c r="X2814"/>
      <c r="Y2814"/>
      <c r="Z2814"/>
      <c r="AA2814"/>
      <c r="AB2814"/>
      <c r="AC2814"/>
      <c r="AD2814"/>
      <c r="AE2814"/>
      <c r="AF2814"/>
      <c r="AG2814"/>
      <c r="AH2814"/>
      <c r="AI2814"/>
      <c r="AJ2814"/>
      <c r="AK2814"/>
      <c r="AL2814"/>
      <c r="AM2814"/>
      <c r="AN2814"/>
      <c r="AO2814"/>
      <c r="AP2814"/>
      <c r="AQ2814"/>
      <c r="AR2814"/>
      <c r="AS2814"/>
      <c r="AT2814"/>
      <c r="AU2814"/>
      <c r="AV2814"/>
      <c r="AW2814"/>
      <c r="AX2814"/>
      <c r="AY2814"/>
      <c r="AZ2814"/>
      <c r="BA2814"/>
      <c r="BB2814"/>
      <c r="BC2814"/>
      <c r="BD2814"/>
      <c r="BE2814"/>
      <c r="BF2814"/>
      <c r="BG2814"/>
      <c r="BH2814"/>
      <c r="BI2814"/>
      <c r="BJ2814"/>
      <c r="BK2814"/>
      <c r="BL2814"/>
      <c r="BM2814"/>
      <c r="BN2814"/>
      <c r="BO2814"/>
    </row>
    <row r="2815" spans="1:67" ht="15" x14ac:dyDescent="0.25">
      <c r="A2815" s="245" t="s">
        <v>4205</v>
      </c>
      <c r="B2815" s="245" t="s">
        <v>4204</v>
      </c>
      <c r="C2815" s="245" t="s">
        <v>2430</v>
      </c>
      <c r="D2815" s="245" t="s">
        <v>4621</v>
      </c>
      <c r="E2815" s="246" t="s">
        <v>44</v>
      </c>
      <c r="F2815" s="245" t="s">
        <v>44</v>
      </c>
      <c r="G2815" s="245" t="s">
        <v>4625</v>
      </c>
      <c r="H2815" s="245" t="s">
        <v>18026</v>
      </c>
      <c r="I2815" s="245" t="s">
        <v>24</v>
      </c>
      <c r="J2815" s="245" t="s">
        <v>59</v>
      </c>
      <c r="K2815" s="246" t="s">
        <v>23702</v>
      </c>
      <c r="L2815" s="245" t="s">
        <v>568</v>
      </c>
      <c r="M2815"/>
      <c r="N2815"/>
      <c r="O2815"/>
      <c r="P2815"/>
      <c r="Q2815"/>
      <c r="R2815"/>
      <c r="S2815"/>
      <c r="T2815"/>
      <c r="U2815"/>
      <c r="V2815"/>
      <c r="W2815"/>
      <c r="X2815"/>
      <c r="Y2815"/>
      <c r="Z2815"/>
      <c r="AA2815"/>
      <c r="AB2815"/>
      <c r="AC2815"/>
      <c r="AD2815"/>
      <c r="AE2815"/>
      <c r="AF2815"/>
      <c r="AG2815"/>
      <c r="AH2815"/>
      <c r="AI2815"/>
      <c r="AJ2815"/>
      <c r="AK2815"/>
      <c r="AL2815"/>
      <c r="AM2815"/>
      <c r="AN2815"/>
      <c r="AO2815"/>
      <c r="AP2815"/>
      <c r="AQ2815"/>
      <c r="AR2815"/>
      <c r="AS2815"/>
      <c r="AT2815"/>
      <c r="AU2815"/>
      <c r="AV2815"/>
      <c r="AW2815"/>
      <c r="AX2815"/>
      <c r="AY2815"/>
      <c r="AZ2815"/>
      <c r="BA2815"/>
      <c r="BB2815"/>
      <c r="BC2815"/>
      <c r="BD2815"/>
      <c r="BE2815"/>
      <c r="BF2815"/>
      <c r="BG2815"/>
      <c r="BH2815"/>
      <c r="BI2815"/>
      <c r="BJ2815"/>
      <c r="BK2815"/>
      <c r="BL2815"/>
      <c r="BM2815"/>
      <c r="BN2815"/>
      <c r="BO2815"/>
    </row>
    <row r="2816" spans="1:67" ht="15" x14ac:dyDescent="0.25">
      <c r="A2816" s="245" t="s">
        <v>4205</v>
      </c>
      <c r="B2816" s="245" t="s">
        <v>4204</v>
      </c>
      <c r="C2816" s="245" t="s">
        <v>2430</v>
      </c>
      <c r="D2816" s="245" t="s">
        <v>4621</v>
      </c>
      <c r="E2816" s="246" t="s">
        <v>44</v>
      </c>
      <c r="F2816" s="245" t="s">
        <v>44</v>
      </c>
      <c r="G2816" s="245" t="s">
        <v>4624</v>
      </c>
      <c r="H2816" s="245" t="s">
        <v>18027</v>
      </c>
      <c r="I2816" s="245" t="s">
        <v>24</v>
      </c>
      <c r="J2816" s="245" t="s">
        <v>59</v>
      </c>
      <c r="K2816" s="246" t="s">
        <v>24005</v>
      </c>
      <c r="L2816" s="245" t="s">
        <v>568</v>
      </c>
      <c r="M2816"/>
      <c r="N2816"/>
      <c r="O2816"/>
      <c r="P2816"/>
      <c r="Q2816"/>
      <c r="R2816"/>
      <c r="S2816"/>
      <c r="T2816"/>
      <c r="U2816"/>
      <c r="V2816"/>
      <c r="W2816"/>
      <c r="X2816"/>
      <c r="Y2816"/>
      <c r="Z2816"/>
      <c r="AA2816"/>
      <c r="AB2816"/>
      <c r="AC2816"/>
      <c r="AD2816"/>
      <c r="AE2816"/>
      <c r="AF2816"/>
      <c r="AG2816"/>
      <c r="AH2816"/>
      <c r="AI2816"/>
      <c r="AJ2816"/>
      <c r="AK2816"/>
      <c r="AL2816"/>
      <c r="AM2816"/>
      <c r="AN2816"/>
      <c r="AO2816"/>
      <c r="AP2816"/>
      <c r="AQ2816"/>
      <c r="AR2816"/>
      <c r="AS2816"/>
      <c r="AT2816"/>
      <c r="AU2816"/>
      <c r="AV2816"/>
      <c r="AW2816"/>
      <c r="AX2816"/>
      <c r="AY2816"/>
      <c r="AZ2816"/>
      <c r="BA2816"/>
      <c r="BB2816"/>
      <c r="BC2816"/>
      <c r="BD2816"/>
      <c r="BE2816"/>
      <c r="BF2816"/>
      <c r="BG2816"/>
      <c r="BH2816"/>
      <c r="BI2816"/>
      <c r="BJ2816"/>
      <c r="BK2816"/>
      <c r="BL2816"/>
      <c r="BM2816"/>
      <c r="BN2816"/>
      <c r="BO2816"/>
    </row>
    <row r="2817" spans="1:67" ht="15" x14ac:dyDescent="0.25">
      <c r="A2817" s="245" t="s">
        <v>4205</v>
      </c>
      <c r="B2817" s="245" t="s">
        <v>4204</v>
      </c>
      <c r="C2817" s="245" t="s">
        <v>2430</v>
      </c>
      <c r="D2817" s="245" t="s">
        <v>4621</v>
      </c>
      <c r="E2817" s="246" t="s">
        <v>44</v>
      </c>
      <c r="F2817" s="245" t="s">
        <v>44</v>
      </c>
      <c r="G2817" s="245" t="s">
        <v>8588</v>
      </c>
      <c r="H2817" s="245" t="s">
        <v>8587</v>
      </c>
      <c r="I2817" s="245" t="s">
        <v>24</v>
      </c>
      <c r="J2817" s="245" t="s">
        <v>59</v>
      </c>
      <c r="K2817" s="246" t="s">
        <v>19242</v>
      </c>
      <c r="L2817" s="245" t="s">
        <v>568</v>
      </c>
      <c r="M2817"/>
      <c r="N2817"/>
      <c r="O2817"/>
      <c r="P2817"/>
      <c r="Q2817"/>
      <c r="R2817"/>
      <c r="S2817"/>
      <c r="T2817"/>
      <c r="U2817"/>
      <c r="V2817"/>
      <c r="W2817"/>
      <c r="X2817"/>
      <c r="Y2817"/>
      <c r="Z2817"/>
      <c r="AA2817"/>
      <c r="AB2817"/>
      <c r="AC2817"/>
      <c r="AD2817"/>
      <c r="AE2817"/>
      <c r="AF2817"/>
      <c r="AG2817"/>
      <c r="AH2817"/>
      <c r="AI2817"/>
      <c r="AJ2817"/>
      <c r="AK2817"/>
      <c r="AL2817"/>
      <c r="AM2817"/>
      <c r="AN2817"/>
      <c r="AO2817"/>
      <c r="AP2817"/>
      <c r="AQ2817"/>
      <c r="AR2817"/>
      <c r="AS2817"/>
      <c r="AT2817"/>
      <c r="AU2817"/>
      <c r="AV2817"/>
      <c r="AW2817"/>
      <c r="AX2817"/>
      <c r="AY2817"/>
      <c r="AZ2817"/>
      <c r="BA2817"/>
      <c r="BB2817"/>
      <c r="BC2817"/>
      <c r="BD2817"/>
      <c r="BE2817"/>
      <c r="BF2817"/>
      <c r="BG2817"/>
      <c r="BH2817"/>
      <c r="BI2817"/>
      <c r="BJ2817"/>
      <c r="BK2817"/>
      <c r="BL2817"/>
      <c r="BM2817"/>
      <c r="BN2817"/>
      <c r="BO2817"/>
    </row>
    <row r="2818" spans="1:67" ht="15" x14ac:dyDescent="0.25">
      <c r="A2818" s="245" t="s">
        <v>4205</v>
      </c>
      <c r="B2818" s="245" t="s">
        <v>4204</v>
      </c>
      <c r="C2818" s="245" t="s">
        <v>2430</v>
      </c>
      <c r="D2818" s="245" t="s">
        <v>4621</v>
      </c>
      <c r="E2818" s="246" t="s">
        <v>44</v>
      </c>
      <c r="F2818" s="245" t="s">
        <v>44</v>
      </c>
      <c r="G2818" s="245" t="s">
        <v>8586</v>
      </c>
      <c r="H2818" s="245" t="s">
        <v>8585</v>
      </c>
      <c r="I2818" s="245" t="s">
        <v>24</v>
      </c>
      <c r="J2818" s="245" t="s">
        <v>59</v>
      </c>
      <c r="K2818" s="246" t="s">
        <v>12910</v>
      </c>
      <c r="L2818" s="245" t="s">
        <v>568</v>
      </c>
      <c r="M2818"/>
      <c r="N2818"/>
      <c r="O2818"/>
      <c r="P2818"/>
      <c r="Q2818"/>
      <c r="R2818"/>
      <c r="S2818"/>
      <c r="T2818"/>
      <c r="U2818"/>
      <c r="V2818"/>
      <c r="W2818"/>
      <c r="X2818"/>
      <c r="Y2818"/>
      <c r="Z2818"/>
      <c r="AA2818"/>
      <c r="AB2818"/>
      <c r="AC2818"/>
      <c r="AD2818"/>
      <c r="AE2818"/>
      <c r="AF2818"/>
      <c r="AG2818"/>
      <c r="AH2818"/>
      <c r="AI2818"/>
      <c r="AJ2818"/>
      <c r="AK2818"/>
      <c r="AL2818"/>
      <c r="AM2818"/>
      <c r="AN2818"/>
      <c r="AO2818"/>
      <c r="AP2818"/>
      <c r="AQ2818"/>
      <c r="AR2818"/>
      <c r="AS2818"/>
      <c r="AT2818"/>
      <c r="AU2818"/>
      <c r="AV2818"/>
      <c r="AW2818"/>
      <c r="AX2818"/>
      <c r="AY2818"/>
      <c r="AZ2818"/>
      <c r="BA2818"/>
      <c r="BB2818"/>
      <c r="BC2818"/>
      <c r="BD2818"/>
      <c r="BE2818"/>
      <c r="BF2818"/>
      <c r="BG2818"/>
      <c r="BH2818"/>
      <c r="BI2818"/>
      <c r="BJ2818"/>
      <c r="BK2818"/>
      <c r="BL2818"/>
      <c r="BM2818"/>
      <c r="BN2818"/>
      <c r="BO2818"/>
    </row>
    <row r="2819" spans="1:67" ht="15" x14ac:dyDescent="0.25">
      <c r="A2819" s="245" t="s">
        <v>4205</v>
      </c>
      <c r="B2819" s="245" t="s">
        <v>4204</v>
      </c>
      <c r="C2819" s="245" t="s">
        <v>2430</v>
      </c>
      <c r="D2819" s="245" t="s">
        <v>4621</v>
      </c>
      <c r="E2819" s="246" t="s">
        <v>44</v>
      </c>
      <c r="F2819" s="245" t="s">
        <v>44</v>
      </c>
      <c r="G2819" s="245" t="s">
        <v>8584</v>
      </c>
      <c r="H2819" s="245" t="s">
        <v>8583</v>
      </c>
      <c r="I2819" s="245" t="s">
        <v>24</v>
      </c>
      <c r="J2819" s="245" t="s">
        <v>59</v>
      </c>
      <c r="K2819" s="246" t="s">
        <v>9554</v>
      </c>
      <c r="L2819" s="245" t="s">
        <v>568</v>
      </c>
      <c r="M2819"/>
      <c r="N2819"/>
      <c r="O2819"/>
      <c r="P2819"/>
      <c r="Q2819"/>
      <c r="R2819"/>
      <c r="S2819"/>
      <c r="T2819"/>
      <c r="U2819"/>
      <c r="V2819"/>
      <c r="W2819"/>
      <c r="X2819"/>
      <c r="Y2819"/>
      <c r="Z2819"/>
      <c r="AA2819"/>
      <c r="AB2819"/>
      <c r="AC2819"/>
      <c r="AD2819"/>
      <c r="AE2819"/>
      <c r="AF2819"/>
      <c r="AG2819"/>
      <c r="AH2819"/>
      <c r="AI2819"/>
      <c r="AJ2819"/>
      <c r="AK2819"/>
      <c r="AL2819"/>
      <c r="AM2819"/>
      <c r="AN2819"/>
      <c r="AO2819"/>
      <c r="AP2819"/>
      <c r="AQ2819"/>
      <c r="AR2819"/>
      <c r="AS2819"/>
      <c r="AT2819"/>
      <c r="AU2819"/>
      <c r="AV2819"/>
      <c r="AW2819"/>
      <c r="AX2819"/>
      <c r="AY2819"/>
      <c r="AZ2819"/>
      <c r="BA2819"/>
      <c r="BB2819"/>
      <c r="BC2819"/>
      <c r="BD2819"/>
      <c r="BE2819"/>
      <c r="BF2819"/>
      <c r="BG2819"/>
      <c r="BH2819"/>
      <c r="BI2819"/>
      <c r="BJ2819"/>
      <c r="BK2819"/>
      <c r="BL2819"/>
      <c r="BM2819"/>
      <c r="BN2819"/>
      <c r="BO2819"/>
    </row>
    <row r="2820" spans="1:67" ht="15" x14ac:dyDescent="0.25">
      <c r="A2820" s="245" t="s">
        <v>4205</v>
      </c>
      <c r="B2820" s="245" t="s">
        <v>4204</v>
      </c>
      <c r="C2820" s="245" t="s">
        <v>2430</v>
      </c>
      <c r="D2820" s="245" t="s">
        <v>4621</v>
      </c>
      <c r="E2820" s="246" t="s">
        <v>44</v>
      </c>
      <c r="F2820" s="245" t="s">
        <v>44</v>
      </c>
      <c r="G2820" s="245" t="s">
        <v>18029</v>
      </c>
      <c r="H2820" s="245" t="s">
        <v>18030</v>
      </c>
      <c r="I2820" s="245" t="s">
        <v>24</v>
      </c>
      <c r="J2820" s="245" t="s">
        <v>59</v>
      </c>
      <c r="K2820" s="246" t="s">
        <v>24006</v>
      </c>
      <c r="L2820" s="245" t="s">
        <v>568</v>
      </c>
      <c r="M2820"/>
      <c r="N2820"/>
      <c r="O2820"/>
      <c r="P2820"/>
      <c r="Q2820"/>
      <c r="R2820"/>
      <c r="S2820"/>
      <c r="T2820"/>
      <c r="U2820"/>
      <c r="V2820"/>
      <c r="W2820"/>
      <c r="X2820"/>
      <c r="Y2820"/>
      <c r="Z2820"/>
      <c r="AA2820"/>
      <c r="AB2820"/>
      <c r="AC2820"/>
      <c r="AD2820"/>
      <c r="AE2820"/>
      <c r="AF2820"/>
      <c r="AG2820"/>
      <c r="AH2820"/>
      <c r="AI2820"/>
      <c r="AJ2820"/>
      <c r="AK2820"/>
      <c r="AL2820"/>
      <c r="AM2820"/>
      <c r="AN2820"/>
      <c r="AO2820"/>
      <c r="AP2820"/>
      <c r="AQ2820"/>
      <c r="AR2820"/>
      <c r="AS2820"/>
      <c r="AT2820"/>
      <c r="AU2820"/>
      <c r="AV2820"/>
      <c r="AW2820"/>
      <c r="AX2820"/>
      <c r="AY2820"/>
      <c r="AZ2820"/>
      <c r="BA2820"/>
      <c r="BB2820"/>
      <c r="BC2820"/>
      <c r="BD2820"/>
      <c r="BE2820"/>
      <c r="BF2820"/>
      <c r="BG2820"/>
      <c r="BH2820"/>
      <c r="BI2820"/>
      <c r="BJ2820"/>
      <c r="BK2820"/>
      <c r="BL2820"/>
      <c r="BM2820"/>
      <c r="BN2820"/>
      <c r="BO2820"/>
    </row>
    <row r="2821" spans="1:67" ht="15" x14ac:dyDescent="0.25">
      <c r="A2821" s="245" t="s">
        <v>4205</v>
      </c>
      <c r="B2821" s="245" t="s">
        <v>4204</v>
      </c>
      <c r="C2821" s="245" t="s">
        <v>4579</v>
      </c>
      <c r="D2821" s="245" t="s">
        <v>4578</v>
      </c>
      <c r="E2821" s="246" t="s">
        <v>44</v>
      </c>
      <c r="F2821" s="245" t="s">
        <v>44</v>
      </c>
      <c r="G2821" s="245" t="s">
        <v>4620</v>
      </c>
      <c r="H2821" s="245" t="s">
        <v>20</v>
      </c>
      <c r="I2821" s="245" t="s">
        <v>14</v>
      </c>
      <c r="J2821" s="245" t="s">
        <v>59</v>
      </c>
      <c r="K2821" s="246" t="s">
        <v>1680</v>
      </c>
      <c r="L2821" s="245" t="s">
        <v>568</v>
      </c>
      <c r="M2821"/>
      <c r="N2821"/>
      <c r="O2821"/>
      <c r="P2821"/>
      <c r="Q2821"/>
      <c r="R2821"/>
      <c r="S2821"/>
      <c r="T2821"/>
      <c r="U2821"/>
      <c r="V2821"/>
      <c r="W2821"/>
      <c r="X2821"/>
      <c r="Y2821"/>
      <c r="Z2821"/>
      <c r="AA2821"/>
      <c r="AB2821"/>
      <c r="AC2821"/>
      <c r="AD2821"/>
      <c r="AE2821"/>
      <c r="AF2821"/>
      <c r="AG2821"/>
      <c r="AH2821"/>
      <c r="AI2821"/>
      <c r="AJ2821"/>
      <c r="AK2821"/>
      <c r="AL2821"/>
      <c r="AM2821"/>
      <c r="AN2821"/>
      <c r="AO2821"/>
      <c r="AP2821"/>
      <c r="AQ2821"/>
      <c r="AR2821"/>
      <c r="AS2821"/>
      <c r="AT2821"/>
      <c r="AU2821"/>
      <c r="AV2821"/>
      <c r="AW2821"/>
      <c r="AX2821"/>
      <c r="AY2821"/>
      <c r="AZ2821"/>
      <c r="BA2821"/>
      <c r="BB2821"/>
      <c r="BC2821"/>
      <c r="BD2821"/>
      <c r="BE2821"/>
      <c r="BF2821"/>
      <c r="BG2821"/>
      <c r="BH2821"/>
      <c r="BI2821"/>
      <c r="BJ2821"/>
      <c r="BK2821"/>
      <c r="BL2821"/>
      <c r="BM2821"/>
      <c r="BN2821"/>
      <c r="BO2821"/>
    </row>
    <row r="2822" spans="1:67" ht="15" x14ac:dyDescent="0.25">
      <c r="A2822" s="245" t="s">
        <v>4205</v>
      </c>
      <c r="B2822" s="245" t="s">
        <v>4204</v>
      </c>
      <c r="C2822" s="245" t="s">
        <v>4579</v>
      </c>
      <c r="D2822" s="245" t="s">
        <v>4578</v>
      </c>
      <c r="E2822" s="246" t="s">
        <v>44</v>
      </c>
      <c r="F2822" s="245" t="s">
        <v>44</v>
      </c>
      <c r="G2822" s="245" t="s">
        <v>4619</v>
      </c>
      <c r="H2822" s="245" t="s">
        <v>4618</v>
      </c>
      <c r="I2822" s="245" t="s">
        <v>14</v>
      </c>
      <c r="J2822" s="245" t="s">
        <v>59</v>
      </c>
      <c r="K2822" s="246" t="s">
        <v>6428</v>
      </c>
      <c r="L2822" s="245" t="s">
        <v>568</v>
      </c>
      <c r="M2822"/>
      <c r="N2822"/>
      <c r="O2822"/>
      <c r="P2822"/>
      <c r="Q2822"/>
      <c r="R2822"/>
      <c r="S2822"/>
      <c r="T2822"/>
      <c r="U2822"/>
      <c r="V2822"/>
      <c r="W2822"/>
      <c r="X2822"/>
      <c r="Y2822"/>
      <c r="Z2822"/>
      <c r="AA2822"/>
      <c r="AB2822"/>
      <c r="AC2822"/>
      <c r="AD2822"/>
      <c r="AE2822"/>
      <c r="AF2822"/>
      <c r="AG2822"/>
      <c r="AH2822"/>
      <c r="AI2822"/>
      <c r="AJ2822"/>
      <c r="AK2822"/>
      <c r="AL2822"/>
      <c r="AM2822"/>
      <c r="AN2822"/>
      <c r="AO2822"/>
      <c r="AP2822"/>
      <c r="AQ2822"/>
      <c r="AR2822"/>
      <c r="AS2822"/>
      <c r="AT2822"/>
      <c r="AU2822"/>
      <c r="AV2822"/>
      <c r="AW2822"/>
      <c r="AX2822"/>
      <c r="AY2822"/>
      <c r="AZ2822"/>
      <c r="BA2822"/>
      <c r="BB2822"/>
      <c r="BC2822"/>
      <c r="BD2822"/>
      <c r="BE2822"/>
      <c r="BF2822"/>
      <c r="BG2822"/>
      <c r="BH2822"/>
      <c r="BI2822"/>
      <c r="BJ2822"/>
      <c r="BK2822"/>
      <c r="BL2822"/>
      <c r="BM2822"/>
      <c r="BN2822"/>
      <c r="BO2822"/>
    </row>
    <row r="2823" spans="1:67" ht="15" x14ac:dyDescent="0.25">
      <c r="A2823" s="245" t="s">
        <v>4205</v>
      </c>
      <c r="B2823" s="245" t="s">
        <v>4204</v>
      </c>
      <c r="C2823" s="245" t="s">
        <v>4579</v>
      </c>
      <c r="D2823" s="245" t="s">
        <v>4578</v>
      </c>
      <c r="E2823" s="246" t="s">
        <v>44</v>
      </c>
      <c r="F2823" s="245" t="s">
        <v>44</v>
      </c>
      <c r="G2823" s="245" t="s">
        <v>4617</v>
      </c>
      <c r="H2823" s="245" t="s">
        <v>21</v>
      </c>
      <c r="I2823" s="245" t="s">
        <v>14</v>
      </c>
      <c r="J2823" s="245" t="s">
        <v>59</v>
      </c>
      <c r="K2823" s="246" t="s">
        <v>8784</v>
      </c>
      <c r="L2823" s="245" t="s">
        <v>568</v>
      </c>
      <c r="M2823"/>
      <c r="N2823"/>
      <c r="O2823"/>
      <c r="P2823"/>
      <c r="Q2823"/>
      <c r="R2823"/>
      <c r="S2823"/>
      <c r="T2823"/>
      <c r="U2823"/>
      <c r="V2823"/>
      <c r="W2823"/>
      <c r="X2823"/>
      <c r="Y2823"/>
      <c r="Z2823"/>
      <c r="AA2823"/>
      <c r="AB2823"/>
      <c r="AC2823"/>
      <c r="AD2823"/>
      <c r="AE2823"/>
      <c r="AF2823"/>
      <c r="AG2823"/>
      <c r="AH2823"/>
      <c r="AI2823"/>
      <c r="AJ2823"/>
      <c r="AK2823"/>
      <c r="AL2823"/>
      <c r="AM2823"/>
      <c r="AN2823"/>
      <c r="AO2823"/>
      <c r="AP2823"/>
      <c r="AQ2823"/>
      <c r="AR2823"/>
      <c r="AS2823"/>
      <c r="AT2823"/>
      <c r="AU2823"/>
      <c r="AV2823"/>
      <c r="AW2823"/>
      <c r="AX2823"/>
      <c r="AY2823"/>
      <c r="AZ2823"/>
      <c r="BA2823"/>
      <c r="BB2823"/>
      <c r="BC2823"/>
      <c r="BD2823"/>
      <c r="BE2823"/>
      <c r="BF2823"/>
      <c r="BG2823"/>
      <c r="BH2823"/>
      <c r="BI2823"/>
      <c r="BJ2823"/>
      <c r="BK2823"/>
      <c r="BL2823"/>
      <c r="BM2823"/>
      <c r="BN2823"/>
      <c r="BO2823"/>
    </row>
    <row r="2824" spans="1:67" ht="15" x14ac:dyDescent="0.25">
      <c r="A2824" s="245" t="s">
        <v>4205</v>
      </c>
      <c r="B2824" s="245" t="s">
        <v>4204</v>
      </c>
      <c r="C2824" s="245" t="s">
        <v>4579</v>
      </c>
      <c r="D2824" s="245" t="s">
        <v>4578</v>
      </c>
      <c r="E2824" s="246" t="s">
        <v>44</v>
      </c>
      <c r="F2824" s="245" t="s">
        <v>44</v>
      </c>
      <c r="G2824" s="245" t="s">
        <v>4616</v>
      </c>
      <c r="H2824" s="245" t="s">
        <v>4615</v>
      </c>
      <c r="I2824" s="245" t="s">
        <v>14</v>
      </c>
      <c r="J2824" s="245" t="s">
        <v>59</v>
      </c>
      <c r="K2824" s="246" t="s">
        <v>16280</v>
      </c>
      <c r="L2824" s="245" t="s">
        <v>568</v>
      </c>
      <c r="M2824"/>
      <c r="N2824"/>
      <c r="O2824"/>
      <c r="P2824"/>
      <c r="Q2824"/>
      <c r="R2824"/>
      <c r="S2824"/>
      <c r="T2824"/>
      <c r="U2824"/>
      <c r="V2824"/>
      <c r="W2824"/>
      <c r="X2824"/>
      <c r="Y2824"/>
      <c r="Z2824"/>
      <c r="AA2824"/>
      <c r="AB2824"/>
      <c r="AC2824"/>
      <c r="AD2824"/>
      <c r="AE2824"/>
      <c r="AF2824"/>
      <c r="AG2824"/>
      <c r="AH2824"/>
      <c r="AI2824"/>
      <c r="AJ2824"/>
      <c r="AK2824"/>
      <c r="AL2824"/>
      <c r="AM2824"/>
      <c r="AN2824"/>
      <c r="AO2824"/>
      <c r="AP2824"/>
      <c r="AQ2824"/>
      <c r="AR2824"/>
      <c r="AS2824"/>
      <c r="AT2824"/>
      <c r="AU2824"/>
      <c r="AV2824"/>
      <c r="AW2824"/>
      <c r="AX2824"/>
      <c r="AY2824"/>
      <c r="AZ2824"/>
      <c r="BA2824"/>
      <c r="BB2824"/>
      <c r="BC2824"/>
      <c r="BD2824"/>
      <c r="BE2824"/>
      <c r="BF2824"/>
      <c r="BG2824"/>
      <c r="BH2824"/>
      <c r="BI2824"/>
      <c r="BJ2824"/>
      <c r="BK2824"/>
      <c r="BL2824"/>
      <c r="BM2824"/>
      <c r="BN2824"/>
      <c r="BO2824"/>
    </row>
    <row r="2825" spans="1:67" ht="15" x14ac:dyDescent="0.25">
      <c r="A2825" s="245" t="s">
        <v>4205</v>
      </c>
      <c r="B2825" s="245" t="s">
        <v>4204</v>
      </c>
      <c r="C2825" s="245" t="s">
        <v>4579</v>
      </c>
      <c r="D2825" s="245" t="s">
        <v>4578</v>
      </c>
      <c r="E2825" s="246" t="s">
        <v>44</v>
      </c>
      <c r="F2825" s="245" t="s">
        <v>44</v>
      </c>
      <c r="G2825" s="245" t="s">
        <v>4614</v>
      </c>
      <c r="H2825" s="245" t="s">
        <v>53</v>
      </c>
      <c r="I2825" s="245" t="s">
        <v>14</v>
      </c>
      <c r="J2825" s="245" t="s">
        <v>59</v>
      </c>
      <c r="K2825" s="246" t="s">
        <v>4756</v>
      </c>
      <c r="L2825" s="245" t="s">
        <v>568</v>
      </c>
      <c r="M2825"/>
      <c r="N2825"/>
      <c r="O2825"/>
      <c r="P2825"/>
      <c r="Q2825"/>
      <c r="R2825"/>
      <c r="S2825"/>
      <c r="T2825"/>
      <c r="U2825"/>
      <c r="V2825"/>
      <c r="W2825"/>
      <c r="X2825"/>
      <c r="Y2825"/>
      <c r="Z2825"/>
      <c r="AA2825"/>
      <c r="AB2825"/>
      <c r="AC2825"/>
      <c r="AD2825"/>
      <c r="AE2825"/>
      <c r="AF2825"/>
      <c r="AG2825"/>
      <c r="AH2825"/>
      <c r="AI2825"/>
      <c r="AJ2825"/>
      <c r="AK2825"/>
      <c r="AL2825"/>
      <c r="AM2825"/>
      <c r="AN2825"/>
      <c r="AO2825"/>
      <c r="AP2825"/>
      <c r="AQ2825"/>
      <c r="AR2825"/>
      <c r="AS2825"/>
      <c r="AT2825"/>
      <c r="AU2825"/>
      <c r="AV2825"/>
      <c r="AW2825"/>
      <c r="AX2825"/>
      <c r="AY2825"/>
      <c r="AZ2825"/>
      <c r="BA2825"/>
      <c r="BB2825"/>
      <c r="BC2825"/>
      <c r="BD2825"/>
      <c r="BE2825"/>
      <c r="BF2825"/>
      <c r="BG2825"/>
      <c r="BH2825"/>
      <c r="BI2825"/>
      <c r="BJ2825"/>
      <c r="BK2825"/>
      <c r="BL2825"/>
      <c r="BM2825"/>
      <c r="BN2825"/>
      <c r="BO2825"/>
    </row>
    <row r="2826" spans="1:67" ht="15" x14ac:dyDescent="0.25">
      <c r="A2826" s="245" t="s">
        <v>4205</v>
      </c>
      <c r="B2826" s="245" t="s">
        <v>4204</v>
      </c>
      <c r="C2826" s="245" t="s">
        <v>4579</v>
      </c>
      <c r="D2826" s="245" t="s">
        <v>4578</v>
      </c>
      <c r="E2826" s="246" t="s">
        <v>44</v>
      </c>
      <c r="F2826" s="245" t="s">
        <v>44</v>
      </c>
      <c r="G2826" s="245" t="s">
        <v>4613</v>
      </c>
      <c r="H2826" s="245" t="s">
        <v>4612</v>
      </c>
      <c r="I2826" s="245" t="s">
        <v>14</v>
      </c>
      <c r="J2826" s="245" t="s">
        <v>59</v>
      </c>
      <c r="K2826" s="246" t="s">
        <v>3675</v>
      </c>
      <c r="L2826" s="245" t="s">
        <v>568</v>
      </c>
      <c r="M2826"/>
      <c r="N2826"/>
      <c r="O2826"/>
      <c r="P2826"/>
      <c r="Q2826"/>
      <c r="R2826"/>
      <c r="S2826"/>
      <c r="T2826"/>
      <c r="U2826"/>
      <c r="V2826"/>
      <c r="W2826"/>
      <c r="X2826"/>
      <c r="Y2826"/>
      <c r="Z2826"/>
      <c r="AA2826"/>
      <c r="AB2826"/>
      <c r="AC2826"/>
      <c r="AD2826"/>
      <c r="AE2826"/>
      <c r="AF2826"/>
      <c r="AG2826"/>
      <c r="AH2826"/>
      <c r="AI2826"/>
      <c r="AJ2826"/>
      <c r="AK2826"/>
      <c r="AL2826"/>
      <c r="AM2826"/>
      <c r="AN2826"/>
      <c r="AO2826"/>
      <c r="AP2826"/>
      <c r="AQ2826"/>
      <c r="AR2826"/>
      <c r="AS2826"/>
      <c r="AT2826"/>
      <c r="AU2826"/>
      <c r="AV2826"/>
      <c r="AW2826"/>
      <c r="AX2826"/>
      <c r="AY2826"/>
      <c r="AZ2826"/>
      <c r="BA2826"/>
      <c r="BB2826"/>
      <c r="BC2826"/>
      <c r="BD2826"/>
      <c r="BE2826"/>
      <c r="BF2826"/>
      <c r="BG2826"/>
      <c r="BH2826"/>
      <c r="BI2826"/>
      <c r="BJ2826"/>
      <c r="BK2826"/>
      <c r="BL2826"/>
      <c r="BM2826"/>
      <c r="BN2826"/>
      <c r="BO2826"/>
    </row>
    <row r="2827" spans="1:67" ht="15" x14ac:dyDescent="0.25">
      <c r="A2827" s="245" t="s">
        <v>4205</v>
      </c>
      <c r="B2827" s="245" t="s">
        <v>4204</v>
      </c>
      <c r="C2827" s="245" t="s">
        <v>4579</v>
      </c>
      <c r="D2827" s="245" t="s">
        <v>4578</v>
      </c>
      <c r="E2827" s="246" t="s">
        <v>44</v>
      </c>
      <c r="F2827" s="245" t="s">
        <v>44</v>
      </c>
      <c r="G2827" s="245" t="s">
        <v>4611</v>
      </c>
      <c r="H2827" s="245" t="s">
        <v>4610</v>
      </c>
      <c r="I2827" s="245" t="s">
        <v>14</v>
      </c>
      <c r="J2827" s="245" t="s">
        <v>59</v>
      </c>
      <c r="K2827" s="246" t="s">
        <v>8566</v>
      </c>
      <c r="L2827" s="245" t="s">
        <v>568</v>
      </c>
      <c r="M2827"/>
      <c r="N2827"/>
      <c r="O2827"/>
      <c r="P2827"/>
      <c r="Q2827"/>
      <c r="R2827"/>
      <c r="S2827"/>
      <c r="T2827"/>
      <c r="U2827"/>
      <c r="V2827"/>
      <c r="W2827"/>
      <c r="X2827"/>
      <c r="Y2827"/>
      <c r="Z2827"/>
      <c r="AA2827"/>
      <c r="AB2827"/>
      <c r="AC2827"/>
      <c r="AD2827"/>
      <c r="AE2827"/>
      <c r="AF2827"/>
      <c r="AG2827"/>
      <c r="AH2827"/>
      <c r="AI2827"/>
      <c r="AJ2827"/>
      <c r="AK2827"/>
      <c r="AL2827"/>
      <c r="AM2827"/>
      <c r="AN2827"/>
      <c r="AO2827"/>
      <c r="AP2827"/>
      <c r="AQ2827"/>
      <c r="AR2827"/>
      <c r="AS2827"/>
      <c r="AT2827"/>
      <c r="AU2827"/>
      <c r="AV2827"/>
      <c r="AW2827"/>
      <c r="AX2827"/>
      <c r="AY2827"/>
      <c r="AZ2827"/>
      <c r="BA2827"/>
      <c r="BB2827"/>
      <c r="BC2827"/>
      <c r="BD2827"/>
      <c r="BE2827"/>
      <c r="BF2827"/>
      <c r="BG2827"/>
      <c r="BH2827"/>
      <c r="BI2827"/>
      <c r="BJ2827"/>
      <c r="BK2827"/>
      <c r="BL2827"/>
      <c r="BM2827"/>
      <c r="BN2827"/>
      <c r="BO2827"/>
    </row>
    <row r="2828" spans="1:67" ht="15" x14ac:dyDescent="0.25">
      <c r="A2828" s="245" t="s">
        <v>4205</v>
      </c>
      <c r="B2828" s="245" t="s">
        <v>4204</v>
      </c>
      <c r="C2828" s="245" t="s">
        <v>4579</v>
      </c>
      <c r="D2828" s="245" t="s">
        <v>4578</v>
      </c>
      <c r="E2828" s="246" t="s">
        <v>44</v>
      </c>
      <c r="F2828" s="245" t="s">
        <v>44</v>
      </c>
      <c r="G2828" s="245" t="s">
        <v>4609</v>
      </c>
      <c r="H2828" s="245" t="s">
        <v>4608</v>
      </c>
      <c r="I2828" s="245" t="s">
        <v>14</v>
      </c>
      <c r="J2828" s="245" t="s">
        <v>59</v>
      </c>
      <c r="K2828" s="246" t="s">
        <v>8820</v>
      </c>
      <c r="L2828" s="245" t="s">
        <v>568</v>
      </c>
      <c r="M2828"/>
      <c r="N2828"/>
      <c r="O2828"/>
      <c r="P2828"/>
      <c r="Q2828"/>
      <c r="R2828"/>
      <c r="S2828"/>
      <c r="T2828"/>
      <c r="U2828"/>
      <c r="V2828"/>
      <c r="W2828"/>
      <c r="X2828"/>
      <c r="Y2828"/>
      <c r="Z2828"/>
      <c r="AA2828"/>
      <c r="AB2828"/>
      <c r="AC2828"/>
      <c r="AD2828"/>
      <c r="AE2828"/>
      <c r="AF2828"/>
      <c r="AG2828"/>
      <c r="AH2828"/>
      <c r="AI2828"/>
      <c r="AJ2828"/>
      <c r="AK2828"/>
      <c r="AL2828"/>
      <c r="AM2828"/>
      <c r="AN2828"/>
      <c r="AO2828"/>
      <c r="AP2828"/>
      <c r="AQ2828"/>
      <c r="AR2828"/>
      <c r="AS2828"/>
      <c r="AT2828"/>
      <c r="AU2828"/>
      <c r="AV2828"/>
      <c r="AW2828"/>
      <c r="AX2828"/>
      <c r="AY2828"/>
      <c r="AZ2828"/>
      <c r="BA2828"/>
      <c r="BB2828"/>
      <c r="BC2828"/>
      <c r="BD2828"/>
      <c r="BE2828"/>
      <c r="BF2828"/>
      <c r="BG2828"/>
      <c r="BH2828"/>
      <c r="BI2828"/>
      <c r="BJ2828"/>
      <c r="BK2828"/>
      <c r="BL2828"/>
      <c r="BM2828"/>
      <c r="BN2828"/>
      <c r="BO2828"/>
    </row>
    <row r="2829" spans="1:67" ht="15" x14ac:dyDescent="0.25">
      <c r="A2829" s="245" t="s">
        <v>4205</v>
      </c>
      <c r="B2829" s="245" t="s">
        <v>4204</v>
      </c>
      <c r="C2829" s="245" t="s">
        <v>4579</v>
      </c>
      <c r="D2829" s="245" t="s">
        <v>4578</v>
      </c>
      <c r="E2829" s="246" t="s">
        <v>44</v>
      </c>
      <c r="F2829" s="245" t="s">
        <v>44</v>
      </c>
      <c r="G2829" s="245" t="s">
        <v>4606</v>
      </c>
      <c r="H2829" s="245" t="s">
        <v>4605</v>
      </c>
      <c r="I2829" s="245" t="s">
        <v>14</v>
      </c>
      <c r="J2829" s="245" t="s">
        <v>59</v>
      </c>
      <c r="K2829" s="246" t="s">
        <v>11851</v>
      </c>
      <c r="L2829" s="245" t="s">
        <v>568</v>
      </c>
      <c r="M2829"/>
      <c r="N2829"/>
      <c r="O2829"/>
      <c r="P2829"/>
      <c r="Q2829"/>
      <c r="R2829"/>
      <c r="S2829"/>
      <c r="T2829"/>
      <c r="U2829"/>
      <c r="V2829"/>
      <c r="W2829"/>
      <c r="X2829"/>
      <c r="Y2829"/>
      <c r="Z2829"/>
      <c r="AA2829"/>
      <c r="AB2829"/>
      <c r="AC2829"/>
      <c r="AD2829"/>
      <c r="AE2829"/>
      <c r="AF2829"/>
      <c r="AG2829"/>
      <c r="AH2829"/>
      <c r="AI2829"/>
      <c r="AJ2829"/>
      <c r="AK2829"/>
      <c r="AL2829"/>
      <c r="AM2829"/>
      <c r="AN2829"/>
      <c r="AO2829"/>
      <c r="AP2829"/>
      <c r="AQ2829"/>
      <c r="AR2829"/>
      <c r="AS2829"/>
      <c r="AT2829"/>
      <c r="AU2829"/>
      <c r="AV2829"/>
      <c r="AW2829"/>
      <c r="AX2829"/>
      <c r="AY2829"/>
      <c r="AZ2829"/>
      <c r="BA2829"/>
      <c r="BB2829"/>
      <c r="BC2829"/>
      <c r="BD2829"/>
      <c r="BE2829"/>
      <c r="BF2829"/>
      <c r="BG2829"/>
      <c r="BH2829"/>
      <c r="BI2829"/>
      <c r="BJ2829"/>
      <c r="BK2829"/>
      <c r="BL2829"/>
      <c r="BM2829"/>
      <c r="BN2829"/>
      <c r="BO2829"/>
    </row>
    <row r="2830" spans="1:67" ht="15" x14ac:dyDescent="0.25">
      <c r="A2830" s="245" t="s">
        <v>4205</v>
      </c>
      <c r="B2830" s="245" t="s">
        <v>4204</v>
      </c>
      <c r="C2830" s="245" t="s">
        <v>4579</v>
      </c>
      <c r="D2830" s="245" t="s">
        <v>4578</v>
      </c>
      <c r="E2830" s="246" t="s">
        <v>44</v>
      </c>
      <c r="F2830" s="245" t="s">
        <v>44</v>
      </c>
      <c r="G2830" s="245" t="s">
        <v>4603</v>
      </c>
      <c r="H2830" s="245" t="s">
        <v>4602</v>
      </c>
      <c r="I2830" s="245" t="s">
        <v>14</v>
      </c>
      <c r="J2830" s="245" t="s">
        <v>59</v>
      </c>
      <c r="K2830" s="246" t="s">
        <v>416</v>
      </c>
      <c r="L2830" s="245" t="s">
        <v>568</v>
      </c>
      <c r="M2830"/>
      <c r="N2830"/>
      <c r="O2830"/>
      <c r="P2830"/>
      <c r="Q2830"/>
      <c r="R2830"/>
      <c r="S2830"/>
      <c r="T2830"/>
      <c r="U2830"/>
      <c r="V2830"/>
      <c r="W2830"/>
      <c r="X2830"/>
      <c r="Y2830"/>
      <c r="Z2830"/>
      <c r="AA2830"/>
      <c r="AB2830"/>
      <c r="AC2830"/>
      <c r="AD2830"/>
      <c r="AE2830"/>
      <c r="AF2830"/>
      <c r="AG2830"/>
      <c r="AH2830"/>
      <c r="AI2830"/>
      <c r="AJ2830"/>
      <c r="AK2830"/>
      <c r="AL2830"/>
      <c r="AM2830"/>
      <c r="AN2830"/>
      <c r="AO2830"/>
      <c r="AP2830"/>
      <c r="AQ2830"/>
      <c r="AR2830"/>
      <c r="AS2830"/>
      <c r="AT2830"/>
      <c r="AU2830"/>
      <c r="AV2830"/>
      <c r="AW2830"/>
      <c r="AX2830"/>
      <c r="AY2830"/>
      <c r="AZ2830"/>
      <c r="BA2830"/>
      <c r="BB2830"/>
      <c r="BC2830"/>
      <c r="BD2830"/>
      <c r="BE2830"/>
      <c r="BF2830"/>
      <c r="BG2830"/>
      <c r="BH2830"/>
      <c r="BI2830"/>
      <c r="BJ2830"/>
      <c r="BK2830"/>
      <c r="BL2830"/>
      <c r="BM2830"/>
      <c r="BN2830"/>
      <c r="BO2830"/>
    </row>
    <row r="2831" spans="1:67" ht="15" x14ac:dyDescent="0.25">
      <c r="A2831" s="245" t="s">
        <v>4205</v>
      </c>
      <c r="B2831" s="245" t="s">
        <v>4204</v>
      </c>
      <c r="C2831" s="245" t="s">
        <v>4579</v>
      </c>
      <c r="D2831" s="245" t="s">
        <v>4578</v>
      </c>
      <c r="E2831" s="246" t="s">
        <v>44</v>
      </c>
      <c r="F2831" s="245" t="s">
        <v>44</v>
      </c>
      <c r="G2831" s="245" t="s">
        <v>4601</v>
      </c>
      <c r="H2831" s="245" t="s">
        <v>54</v>
      </c>
      <c r="I2831" s="245" t="s">
        <v>14</v>
      </c>
      <c r="J2831" s="245" t="s">
        <v>59</v>
      </c>
      <c r="K2831" s="246" t="s">
        <v>9423</v>
      </c>
      <c r="L2831" s="245" t="s">
        <v>568</v>
      </c>
      <c r="M2831"/>
      <c r="N2831"/>
      <c r="O2831"/>
      <c r="P2831"/>
      <c r="Q2831"/>
      <c r="R2831"/>
      <c r="S2831"/>
      <c r="T2831"/>
      <c r="U2831"/>
      <c r="V2831"/>
      <c r="W2831"/>
      <c r="X2831"/>
      <c r="Y2831"/>
      <c r="Z2831"/>
      <c r="AA2831"/>
      <c r="AB2831"/>
      <c r="AC2831"/>
      <c r="AD2831"/>
      <c r="AE2831"/>
      <c r="AF2831"/>
      <c r="AG2831"/>
      <c r="AH2831"/>
      <c r="AI2831"/>
      <c r="AJ2831"/>
      <c r="AK2831"/>
      <c r="AL2831"/>
      <c r="AM2831"/>
      <c r="AN2831"/>
      <c r="AO2831"/>
      <c r="AP2831"/>
      <c r="AQ2831"/>
      <c r="AR2831"/>
      <c r="AS2831"/>
      <c r="AT2831"/>
      <c r="AU2831"/>
      <c r="AV2831"/>
      <c r="AW2831"/>
      <c r="AX2831"/>
      <c r="AY2831"/>
      <c r="AZ2831"/>
      <c r="BA2831"/>
      <c r="BB2831"/>
      <c r="BC2831"/>
      <c r="BD2831"/>
      <c r="BE2831"/>
      <c r="BF2831"/>
      <c r="BG2831"/>
      <c r="BH2831"/>
      <c r="BI2831"/>
      <c r="BJ2831"/>
      <c r="BK2831"/>
      <c r="BL2831"/>
      <c r="BM2831"/>
      <c r="BN2831"/>
      <c r="BO2831"/>
    </row>
    <row r="2832" spans="1:67" ht="15" x14ac:dyDescent="0.25">
      <c r="A2832" s="245" t="s">
        <v>4205</v>
      </c>
      <c r="B2832" s="245" t="s">
        <v>4204</v>
      </c>
      <c r="C2832" s="245" t="s">
        <v>4579</v>
      </c>
      <c r="D2832" s="245" t="s">
        <v>4578</v>
      </c>
      <c r="E2832" s="246" t="s">
        <v>44</v>
      </c>
      <c r="F2832" s="245" t="s">
        <v>44</v>
      </c>
      <c r="G2832" s="245" t="s">
        <v>4600</v>
      </c>
      <c r="H2832" s="245" t="s">
        <v>4599</v>
      </c>
      <c r="I2832" s="245" t="s">
        <v>14</v>
      </c>
      <c r="J2832" s="245" t="s">
        <v>59</v>
      </c>
      <c r="K2832" s="246" t="s">
        <v>24007</v>
      </c>
      <c r="L2832" s="245" t="s">
        <v>568</v>
      </c>
      <c r="M2832"/>
      <c r="N2832"/>
      <c r="O2832"/>
      <c r="P2832"/>
      <c r="Q2832"/>
      <c r="R2832"/>
      <c r="S2832"/>
      <c r="T2832"/>
      <c r="U2832"/>
      <c r="V2832"/>
      <c r="W2832"/>
      <c r="X2832"/>
      <c r="Y2832"/>
      <c r="Z2832"/>
      <c r="AA2832"/>
      <c r="AB2832"/>
      <c r="AC2832"/>
      <c r="AD2832"/>
      <c r="AE2832"/>
      <c r="AF2832"/>
      <c r="AG2832"/>
      <c r="AH2832"/>
      <c r="AI2832"/>
      <c r="AJ2832"/>
      <c r="AK2832"/>
      <c r="AL2832"/>
      <c r="AM2832"/>
      <c r="AN2832"/>
      <c r="AO2832"/>
      <c r="AP2832"/>
      <c r="AQ2832"/>
      <c r="AR2832"/>
      <c r="AS2832"/>
      <c r="AT2832"/>
      <c r="AU2832"/>
      <c r="AV2832"/>
      <c r="AW2832"/>
      <c r="AX2832"/>
      <c r="AY2832"/>
      <c r="AZ2832"/>
      <c r="BA2832"/>
      <c r="BB2832"/>
      <c r="BC2832"/>
      <c r="BD2832"/>
      <c r="BE2832"/>
      <c r="BF2832"/>
      <c r="BG2832"/>
      <c r="BH2832"/>
      <c r="BI2832"/>
      <c r="BJ2832"/>
      <c r="BK2832"/>
      <c r="BL2832"/>
      <c r="BM2832"/>
      <c r="BN2832"/>
      <c r="BO2832"/>
    </row>
    <row r="2833" spans="1:67" ht="15" x14ac:dyDescent="0.25">
      <c r="A2833" s="245" t="s">
        <v>4205</v>
      </c>
      <c r="B2833" s="245" t="s">
        <v>4204</v>
      </c>
      <c r="C2833" s="245" t="s">
        <v>4579</v>
      </c>
      <c r="D2833" s="245" t="s">
        <v>4578</v>
      </c>
      <c r="E2833" s="246" t="s">
        <v>44</v>
      </c>
      <c r="F2833" s="245" t="s">
        <v>44</v>
      </c>
      <c r="G2833" s="245" t="s">
        <v>4598</v>
      </c>
      <c r="H2833" s="245" t="s">
        <v>4597</v>
      </c>
      <c r="I2833" s="245" t="s">
        <v>14</v>
      </c>
      <c r="J2833" s="245" t="s">
        <v>59</v>
      </c>
      <c r="K2833" s="246" t="s">
        <v>8992</v>
      </c>
      <c r="L2833" s="245" t="s">
        <v>568</v>
      </c>
      <c r="M2833"/>
      <c r="N2833"/>
      <c r="O2833"/>
      <c r="P2833"/>
      <c r="Q2833"/>
      <c r="R2833"/>
      <c r="S2833"/>
      <c r="T2833"/>
      <c r="U2833"/>
      <c r="V2833"/>
      <c r="W2833"/>
      <c r="X2833"/>
      <c r="Y2833"/>
      <c r="Z2833"/>
      <c r="AA2833"/>
      <c r="AB2833"/>
      <c r="AC2833"/>
      <c r="AD2833"/>
      <c r="AE2833"/>
      <c r="AF2833"/>
      <c r="AG2833"/>
      <c r="AH2833"/>
      <c r="AI2833"/>
      <c r="AJ2833"/>
      <c r="AK2833"/>
      <c r="AL2833"/>
      <c r="AM2833"/>
      <c r="AN2833"/>
      <c r="AO2833"/>
      <c r="AP2833"/>
      <c r="AQ2833"/>
      <c r="AR2833"/>
      <c r="AS2833"/>
      <c r="AT2833"/>
      <c r="AU2833"/>
      <c r="AV2833"/>
      <c r="AW2833"/>
      <c r="AX2833"/>
      <c r="AY2833"/>
      <c r="AZ2833"/>
      <c r="BA2833"/>
      <c r="BB2833"/>
      <c r="BC2833"/>
      <c r="BD2833"/>
      <c r="BE2833"/>
      <c r="BF2833"/>
      <c r="BG2833"/>
      <c r="BH2833"/>
      <c r="BI2833"/>
      <c r="BJ2833"/>
      <c r="BK2833"/>
      <c r="BL2833"/>
      <c r="BM2833"/>
      <c r="BN2833"/>
      <c r="BO2833"/>
    </row>
    <row r="2834" spans="1:67" ht="15" x14ac:dyDescent="0.25">
      <c r="A2834" s="245" t="s">
        <v>4205</v>
      </c>
      <c r="B2834" s="245" t="s">
        <v>4204</v>
      </c>
      <c r="C2834" s="245" t="s">
        <v>4579</v>
      </c>
      <c r="D2834" s="245" t="s">
        <v>4578</v>
      </c>
      <c r="E2834" s="246" t="s">
        <v>44</v>
      </c>
      <c r="F2834" s="245" t="s">
        <v>44</v>
      </c>
      <c r="G2834" s="245" t="s">
        <v>4596</v>
      </c>
      <c r="H2834" s="245" t="s">
        <v>4595</v>
      </c>
      <c r="I2834" s="245" t="s">
        <v>14</v>
      </c>
      <c r="J2834" s="245" t="s">
        <v>59</v>
      </c>
      <c r="K2834" s="246" t="s">
        <v>2785</v>
      </c>
      <c r="L2834" s="245" t="s">
        <v>568</v>
      </c>
      <c r="M2834"/>
      <c r="N2834"/>
      <c r="O2834"/>
      <c r="P2834"/>
      <c r="Q2834"/>
      <c r="R2834"/>
      <c r="S2834"/>
      <c r="T2834"/>
      <c r="U2834"/>
      <c r="V2834"/>
      <c r="W2834"/>
      <c r="X2834"/>
      <c r="Y2834"/>
      <c r="Z2834"/>
      <c r="AA2834"/>
      <c r="AB2834"/>
      <c r="AC2834"/>
      <c r="AD2834"/>
      <c r="AE2834"/>
      <c r="AF2834"/>
      <c r="AG2834"/>
      <c r="AH2834"/>
      <c r="AI2834"/>
      <c r="AJ2834"/>
      <c r="AK2834"/>
      <c r="AL2834"/>
      <c r="AM2834"/>
      <c r="AN2834"/>
      <c r="AO2834"/>
      <c r="AP2834"/>
      <c r="AQ2834"/>
      <c r="AR2834"/>
      <c r="AS2834"/>
      <c r="AT2834"/>
      <c r="AU2834"/>
      <c r="AV2834"/>
      <c r="AW2834"/>
      <c r="AX2834"/>
      <c r="AY2834"/>
      <c r="AZ2834"/>
      <c r="BA2834"/>
      <c r="BB2834"/>
      <c r="BC2834"/>
      <c r="BD2834"/>
      <c r="BE2834"/>
      <c r="BF2834"/>
      <c r="BG2834"/>
      <c r="BH2834"/>
      <c r="BI2834"/>
      <c r="BJ2834"/>
      <c r="BK2834"/>
      <c r="BL2834"/>
      <c r="BM2834"/>
      <c r="BN2834"/>
      <c r="BO2834"/>
    </row>
    <row r="2835" spans="1:67" ht="15" x14ac:dyDescent="0.25">
      <c r="A2835" s="245" t="s">
        <v>4205</v>
      </c>
      <c r="B2835" s="245" t="s">
        <v>4204</v>
      </c>
      <c r="C2835" s="245" t="s">
        <v>4579</v>
      </c>
      <c r="D2835" s="245" t="s">
        <v>4578</v>
      </c>
      <c r="E2835" s="246" t="s">
        <v>44</v>
      </c>
      <c r="F2835" s="245" t="s">
        <v>44</v>
      </c>
      <c r="G2835" s="245" t="s">
        <v>4593</v>
      </c>
      <c r="H2835" s="245" t="s">
        <v>4592</v>
      </c>
      <c r="I2835" s="245" t="s">
        <v>14</v>
      </c>
      <c r="J2835" s="245" t="s">
        <v>59</v>
      </c>
      <c r="K2835" s="246" t="s">
        <v>8530</v>
      </c>
      <c r="L2835" s="245" t="s">
        <v>568</v>
      </c>
      <c r="M2835"/>
      <c r="N2835"/>
      <c r="O2835"/>
      <c r="P2835"/>
      <c r="Q2835"/>
      <c r="R2835"/>
      <c r="S2835"/>
      <c r="T2835"/>
      <c r="U2835"/>
      <c r="V2835"/>
      <c r="W2835"/>
      <c r="X2835"/>
      <c r="Y2835"/>
      <c r="Z2835"/>
      <c r="AA2835"/>
      <c r="AB2835"/>
      <c r="AC2835"/>
      <c r="AD2835"/>
      <c r="AE2835"/>
      <c r="AF2835"/>
      <c r="AG2835"/>
      <c r="AH2835"/>
      <c r="AI2835"/>
      <c r="AJ2835"/>
      <c r="AK2835"/>
      <c r="AL2835"/>
      <c r="AM2835"/>
      <c r="AN2835"/>
      <c r="AO2835"/>
      <c r="AP2835"/>
      <c r="AQ2835"/>
      <c r="AR2835"/>
      <c r="AS2835"/>
      <c r="AT2835"/>
      <c r="AU2835"/>
      <c r="AV2835"/>
      <c r="AW2835"/>
      <c r="AX2835"/>
      <c r="AY2835"/>
      <c r="AZ2835"/>
      <c r="BA2835"/>
      <c r="BB2835"/>
      <c r="BC2835"/>
      <c r="BD2835"/>
      <c r="BE2835"/>
      <c r="BF2835"/>
      <c r="BG2835"/>
      <c r="BH2835"/>
      <c r="BI2835"/>
      <c r="BJ2835"/>
      <c r="BK2835"/>
      <c r="BL2835"/>
      <c r="BM2835"/>
      <c r="BN2835"/>
      <c r="BO2835"/>
    </row>
    <row r="2836" spans="1:67" ht="15" x14ac:dyDescent="0.25">
      <c r="A2836" s="245" t="s">
        <v>4205</v>
      </c>
      <c r="B2836" s="245" t="s">
        <v>4204</v>
      </c>
      <c r="C2836" s="245" t="s">
        <v>4579</v>
      </c>
      <c r="D2836" s="245" t="s">
        <v>4578</v>
      </c>
      <c r="E2836" s="246" t="s">
        <v>44</v>
      </c>
      <c r="F2836" s="245" t="s">
        <v>44</v>
      </c>
      <c r="G2836" s="245" t="s">
        <v>4591</v>
      </c>
      <c r="H2836" s="245" t="s">
        <v>4590</v>
      </c>
      <c r="I2836" s="245" t="s">
        <v>14</v>
      </c>
      <c r="J2836" s="245" t="s">
        <v>59</v>
      </c>
      <c r="K2836" s="246" t="s">
        <v>21672</v>
      </c>
      <c r="L2836" s="245" t="s">
        <v>568</v>
      </c>
      <c r="M2836"/>
      <c r="N2836"/>
      <c r="O2836"/>
      <c r="P2836"/>
      <c r="Q2836"/>
      <c r="R2836"/>
      <c r="S2836"/>
      <c r="T2836"/>
      <c r="U2836"/>
      <c r="V2836"/>
      <c r="W2836"/>
      <c r="X2836"/>
      <c r="Y2836"/>
      <c r="Z2836"/>
      <c r="AA2836"/>
      <c r="AB2836"/>
      <c r="AC2836"/>
      <c r="AD2836"/>
      <c r="AE2836"/>
      <c r="AF2836"/>
      <c r="AG2836"/>
      <c r="AH2836"/>
      <c r="AI2836"/>
      <c r="AJ2836"/>
      <c r="AK2836"/>
      <c r="AL2836"/>
      <c r="AM2836"/>
      <c r="AN2836"/>
      <c r="AO2836"/>
      <c r="AP2836"/>
      <c r="AQ2836"/>
      <c r="AR2836"/>
      <c r="AS2836"/>
      <c r="AT2836"/>
      <c r="AU2836"/>
      <c r="AV2836"/>
      <c r="AW2836"/>
      <c r="AX2836"/>
      <c r="AY2836"/>
      <c r="AZ2836"/>
      <c r="BA2836"/>
      <c r="BB2836"/>
      <c r="BC2836"/>
      <c r="BD2836"/>
      <c r="BE2836"/>
      <c r="BF2836"/>
      <c r="BG2836"/>
      <c r="BH2836"/>
      <c r="BI2836"/>
      <c r="BJ2836"/>
      <c r="BK2836"/>
      <c r="BL2836"/>
      <c r="BM2836"/>
      <c r="BN2836"/>
      <c r="BO2836"/>
    </row>
    <row r="2837" spans="1:67" ht="15" x14ac:dyDescent="0.25">
      <c r="A2837" s="245" t="s">
        <v>4205</v>
      </c>
      <c r="B2837" s="245" t="s">
        <v>4204</v>
      </c>
      <c r="C2837" s="245" t="s">
        <v>4579</v>
      </c>
      <c r="D2837" s="245" t="s">
        <v>4578</v>
      </c>
      <c r="E2837" s="246" t="s">
        <v>44</v>
      </c>
      <c r="F2837" s="245" t="s">
        <v>44</v>
      </c>
      <c r="G2837" s="245" t="s">
        <v>4589</v>
      </c>
      <c r="H2837" s="245" t="s">
        <v>18035</v>
      </c>
      <c r="I2837" s="245" t="s">
        <v>14</v>
      </c>
      <c r="J2837" s="245" t="s">
        <v>59</v>
      </c>
      <c r="K2837" s="246" t="s">
        <v>10225</v>
      </c>
      <c r="L2837" s="245" t="s">
        <v>568</v>
      </c>
      <c r="M2837"/>
      <c r="N2837"/>
      <c r="O2837"/>
      <c r="P2837"/>
      <c r="Q2837"/>
      <c r="R2837"/>
      <c r="S2837"/>
      <c r="T2837"/>
      <c r="U2837"/>
      <c r="V2837"/>
      <c r="W2837"/>
      <c r="X2837"/>
      <c r="Y2837"/>
      <c r="Z2837"/>
      <c r="AA2837"/>
      <c r="AB2837"/>
      <c r="AC2837"/>
      <c r="AD2837"/>
      <c r="AE2837"/>
      <c r="AF2837"/>
      <c r="AG2837"/>
      <c r="AH2837"/>
      <c r="AI2837"/>
      <c r="AJ2837"/>
      <c r="AK2837"/>
      <c r="AL2837"/>
      <c r="AM2837"/>
      <c r="AN2837"/>
      <c r="AO2837"/>
      <c r="AP2837"/>
      <c r="AQ2837"/>
      <c r="AR2837"/>
      <c r="AS2837"/>
      <c r="AT2837"/>
      <c r="AU2837"/>
      <c r="AV2837"/>
      <c r="AW2837"/>
      <c r="AX2837"/>
      <c r="AY2837"/>
      <c r="AZ2837"/>
      <c r="BA2837"/>
      <c r="BB2837"/>
      <c r="BC2837"/>
      <c r="BD2837"/>
      <c r="BE2837"/>
      <c r="BF2837"/>
      <c r="BG2837"/>
      <c r="BH2837"/>
      <c r="BI2837"/>
      <c r="BJ2837"/>
      <c r="BK2837"/>
      <c r="BL2837"/>
      <c r="BM2837"/>
      <c r="BN2837"/>
      <c r="BO2837"/>
    </row>
    <row r="2838" spans="1:67" ht="15" x14ac:dyDescent="0.25">
      <c r="A2838" s="245" t="s">
        <v>4205</v>
      </c>
      <c r="B2838" s="245" t="s">
        <v>4204</v>
      </c>
      <c r="C2838" s="245" t="s">
        <v>4579</v>
      </c>
      <c r="D2838" s="245" t="s">
        <v>4578</v>
      </c>
      <c r="E2838" s="246" t="s">
        <v>44</v>
      </c>
      <c r="F2838" s="245" t="s">
        <v>44</v>
      </c>
      <c r="G2838" s="245" t="s">
        <v>4588</v>
      </c>
      <c r="H2838" s="245" t="s">
        <v>18036</v>
      </c>
      <c r="I2838" s="245" t="s">
        <v>14</v>
      </c>
      <c r="J2838" s="245" t="s">
        <v>59</v>
      </c>
      <c r="K2838" s="246" t="s">
        <v>24008</v>
      </c>
      <c r="L2838" s="245" t="s">
        <v>568</v>
      </c>
      <c r="M2838"/>
      <c r="N2838"/>
      <c r="O2838"/>
      <c r="P2838"/>
      <c r="Q2838"/>
      <c r="R2838"/>
      <c r="S2838"/>
      <c r="T2838"/>
      <c r="U2838"/>
      <c r="V2838"/>
      <c r="W2838"/>
      <c r="X2838"/>
      <c r="Y2838"/>
      <c r="Z2838"/>
      <c r="AA2838"/>
      <c r="AB2838"/>
      <c r="AC2838"/>
      <c r="AD2838"/>
      <c r="AE2838"/>
      <c r="AF2838"/>
      <c r="AG2838"/>
      <c r="AH2838"/>
      <c r="AI2838"/>
      <c r="AJ2838"/>
      <c r="AK2838"/>
      <c r="AL2838"/>
      <c r="AM2838"/>
      <c r="AN2838"/>
      <c r="AO2838"/>
      <c r="AP2838"/>
      <c r="AQ2838"/>
      <c r="AR2838"/>
      <c r="AS2838"/>
      <c r="AT2838"/>
      <c r="AU2838"/>
      <c r="AV2838"/>
      <c r="AW2838"/>
      <c r="AX2838"/>
      <c r="AY2838"/>
      <c r="AZ2838"/>
      <c r="BA2838"/>
      <c r="BB2838"/>
      <c r="BC2838"/>
      <c r="BD2838"/>
      <c r="BE2838"/>
      <c r="BF2838"/>
      <c r="BG2838"/>
      <c r="BH2838"/>
      <c r="BI2838"/>
      <c r="BJ2838"/>
      <c r="BK2838"/>
      <c r="BL2838"/>
      <c r="BM2838"/>
      <c r="BN2838"/>
      <c r="BO2838"/>
    </row>
    <row r="2839" spans="1:67" ht="15" x14ac:dyDescent="0.25">
      <c r="A2839" s="245" t="s">
        <v>4205</v>
      </c>
      <c r="B2839" s="245" t="s">
        <v>4204</v>
      </c>
      <c r="C2839" s="245" t="s">
        <v>4579</v>
      </c>
      <c r="D2839" s="245" t="s">
        <v>4578</v>
      </c>
      <c r="E2839" s="246" t="s">
        <v>44</v>
      </c>
      <c r="F2839" s="245" t="s">
        <v>44</v>
      </c>
      <c r="G2839" s="245" t="s">
        <v>4587</v>
      </c>
      <c r="H2839" s="245" t="s">
        <v>18038</v>
      </c>
      <c r="I2839" s="245" t="s">
        <v>14</v>
      </c>
      <c r="J2839" s="245" t="s">
        <v>59</v>
      </c>
      <c r="K2839" s="246" t="s">
        <v>10284</v>
      </c>
      <c r="L2839" s="245" t="s">
        <v>568</v>
      </c>
      <c r="M2839"/>
      <c r="N2839"/>
      <c r="O2839"/>
      <c r="P2839"/>
      <c r="Q2839"/>
      <c r="R2839"/>
      <c r="S2839"/>
      <c r="T2839"/>
      <c r="U2839"/>
      <c r="V2839"/>
      <c r="W2839"/>
      <c r="X2839"/>
      <c r="Y2839"/>
      <c r="Z2839"/>
      <c r="AA2839"/>
      <c r="AB2839"/>
      <c r="AC2839"/>
      <c r="AD2839"/>
      <c r="AE2839"/>
      <c r="AF2839"/>
      <c r="AG2839"/>
      <c r="AH2839"/>
      <c r="AI2839"/>
      <c r="AJ2839"/>
      <c r="AK2839"/>
      <c r="AL2839"/>
      <c r="AM2839"/>
      <c r="AN2839"/>
      <c r="AO2839"/>
      <c r="AP2839"/>
      <c r="AQ2839"/>
      <c r="AR2839"/>
      <c r="AS2839"/>
      <c r="AT2839"/>
      <c r="AU2839"/>
      <c r="AV2839"/>
      <c r="AW2839"/>
      <c r="AX2839"/>
      <c r="AY2839"/>
      <c r="AZ2839"/>
      <c r="BA2839"/>
      <c r="BB2839"/>
      <c r="BC2839"/>
      <c r="BD2839"/>
      <c r="BE2839"/>
      <c r="BF2839"/>
      <c r="BG2839"/>
      <c r="BH2839"/>
      <c r="BI2839"/>
      <c r="BJ2839"/>
      <c r="BK2839"/>
      <c r="BL2839"/>
      <c r="BM2839"/>
      <c r="BN2839"/>
      <c r="BO2839"/>
    </row>
    <row r="2840" spans="1:67" ht="15" x14ac:dyDescent="0.25">
      <c r="A2840" s="245" t="s">
        <v>4205</v>
      </c>
      <c r="B2840" s="245" t="s">
        <v>4204</v>
      </c>
      <c r="C2840" s="245" t="s">
        <v>4579</v>
      </c>
      <c r="D2840" s="245" t="s">
        <v>4578</v>
      </c>
      <c r="E2840" s="246" t="s">
        <v>44</v>
      </c>
      <c r="F2840" s="245" t="s">
        <v>44</v>
      </c>
      <c r="G2840" s="245" t="s">
        <v>4586</v>
      </c>
      <c r="H2840" s="245" t="s">
        <v>18040</v>
      </c>
      <c r="I2840" s="245" t="s">
        <v>14</v>
      </c>
      <c r="J2840" s="245" t="s">
        <v>59</v>
      </c>
      <c r="K2840" s="246" t="s">
        <v>24009</v>
      </c>
      <c r="L2840" s="245" t="s">
        <v>568</v>
      </c>
      <c r="M2840"/>
      <c r="N2840"/>
      <c r="O2840"/>
      <c r="P2840"/>
      <c r="Q2840"/>
      <c r="R2840"/>
      <c r="S2840"/>
      <c r="T2840"/>
      <c r="U2840"/>
      <c r="V2840"/>
      <c r="W2840"/>
      <c r="X2840"/>
      <c r="Y2840"/>
      <c r="Z2840"/>
      <c r="AA2840"/>
      <c r="AB2840"/>
      <c r="AC2840"/>
      <c r="AD2840"/>
      <c r="AE2840"/>
      <c r="AF2840"/>
      <c r="AG2840"/>
      <c r="AH2840"/>
      <c r="AI2840"/>
      <c r="AJ2840"/>
      <c r="AK2840"/>
      <c r="AL2840"/>
      <c r="AM2840"/>
      <c r="AN2840"/>
      <c r="AO2840"/>
      <c r="AP2840"/>
      <c r="AQ2840"/>
      <c r="AR2840"/>
      <c r="AS2840"/>
      <c r="AT2840"/>
      <c r="AU2840"/>
      <c r="AV2840"/>
      <c r="AW2840"/>
      <c r="AX2840"/>
      <c r="AY2840"/>
      <c r="AZ2840"/>
      <c r="BA2840"/>
      <c r="BB2840"/>
      <c r="BC2840"/>
      <c r="BD2840"/>
      <c r="BE2840"/>
      <c r="BF2840"/>
      <c r="BG2840"/>
      <c r="BH2840"/>
      <c r="BI2840"/>
      <c r="BJ2840"/>
      <c r="BK2840"/>
      <c r="BL2840"/>
      <c r="BM2840"/>
      <c r="BN2840"/>
      <c r="BO2840"/>
    </row>
    <row r="2841" spans="1:67" ht="15" x14ac:dyDescent="0.25">
      <c r="A2841" s="245" t="s">
        <v>4205</v>
      </c>
      <c r="B2841" s="245" t="s">
        <v>4204</v>
      </c>
      <c r="C2841" s="245" t="s">
        <v>4579</v>
      </c>
      <c r="D2841" s="245" t="s">
        <v>4578</v>
      </c>
      <c r="E2841" s="246" t="s">
        <v>44</v>
      </c>
      <c r="F2841" s="245" t="s">
        <v>44</v>
      </c>
      <c r="G2841" s="245" t="s">
        <v>4584</v>
      </c>
      <c r="H2841" s="245" t="s">
        <v>18042</v>
      </c>
      <c r="I2841" s="245" t="s">
        <v>14</v>
      </c>
      <c r="J2841" s="245" t="s">
        <v>59</v>
      </c>
      <c r="K2841" s="246" t="s">
        <v>24010</v>
      </c>
      <c r="L2841" s="245" t="s">
        <v>568</v>
      </c>
      <c r="M2841"/>
      <c r="N2841"/>
      <c r="O2841"/>
      <c r="P2841"/>
      <c r="Q2841"/>
      <c r="R2841"/>
      <c r="S2841"/>
      <c r="T2841"/>
      <c r="U2841"/>
      <c r="V2841"/>
      <c r="W2841"/>
      <c r="X2841"/>
      <c r="Y2841"/>
      <c r="Z2841"/>
      <c r="AA2841"/>
      <c r="AB2841"/>
      <c r="AC2841"/>
      <c r="AD2841"/>
      <c r="AE2841"/>
      <c r="AF2841"/>
      <c r="AG2841"/>
      <c r="AH2841"/>
      <c r="AI2841"/>
      <c r="AJ2841"/>
      <c r="AK2841"/>
      <c r="AL2841"/>
      <c r="AM2841"/>
      <c r="AN2841"/>
      <c r="AO2841"/>
      <c r="AP2841"/>
      <c r="AQ2841"/>
      <c r="AR2841"/>
      <c r="AS2841"/>
      <c r="AT2841"/>
      <c r="AU2841"/>
      <c r="AV2841"/>
      <c r="AW2841"/>
      <c r="AX2841"/>
      <c r="AY2841"/>
      <c r="AZ2841"/>
      <c r="BA2841"/>
      <c r="BB2841"/>
      <c r="BC2841"/>
      <c r="BD2841"/>
      <c r="BE2841"/>
      <c r="BF2841"/>
      <c r="BG2841"/>
      <c r="BH2841"/>
      <c r="BI2841"/>
      <c r="BJ2841"/>
      <c r="BK2841"/>
      <c r="BL2841"/>
      <c r="BM2841"/>
      <c r="BN2841"/>
      <c r="BO2841"/>
    </row>
    <row r="2842" spans="1:67" ht="15" x14ac:dyDescent="0.25">
      <c r="A2842" s="245" t="s">
        <v>4205</v>
      </c>
      <c r="B2842" s="245" t="s">
        <v>4204</v>
      </c>
      <c r="C2842" s="245" t="s">
        <v>4579</v>
      </c>
      <c r="D2842" s="245" t="s">
        <v>4578</v>
      </c>
      <c r="E2842" s="246" t="s">
        <v>44</v>
      </c>
      <c r="F2842" s="245" t="s">
        <v>44</v>
      </c>
      <c r="G2842" s="245" t="s">
        <v>4583</v>
      </c>
      <c r="H2842" s="245" t="s">
        <v>18044</v>
      </c>
      <c r="I2842" s="245" t="s">
        <v>14</v>
      </c>
      <c r="J2842" s="245" t="s">
        <v>59</v>
      </c>
      <c r="K2842" s="246" t="s">
        <v>24011</v>
      </c>
      <c r="L2842" s="245" t="s">
        <v>568</v>
      </c>
      <c r="M2842"/>
      <c r="N2842"/>
      <c r="O2842"/>
      <c r="P2842"/>
      <c r="Q2842"/>
      <c r="R2842"/>
      <c r="S2842"/>
      <c r="T2842"/>
      <c r="U2842"/>
      <c r="V2842"/>
      <c r="W2842"/>
      <c r="X2842"/>
      <c r="Y2842"/>
      <c r="Z2842"/>
      <c r="AA2842"/>
      <c r="AB2842"/>
      <c r="AC2842"/>
      <c r="AD2842"/>
      <c r="AE2842"/>
      <c r="AF2842"/>
      <c r="AG2842"/>
      <c r="AH2842"/>
      <c r="AI2842"/>
      <c r="AJ2842"/>
      <c r="AK2842"/>
      <c r="AL2842"/>
      <c r="AM2842"/>
      <c r="AN2842"/>
      <c r="AO2842"/>
      <c r="AP2842"/>
      <c r="AQ2842"/>
      <c r="AR2842"/>
      <c r="AS2842"/>
      <c r="AT2842"/>
      <c r="AU2842"/>
      <c r="AV2842"/>
      <c r="AW2842"/>
      <c r="AX2842"/>
      <c r="AY2842"/>
      <c r="AZ2842"/>
      <c r="BA2842"/>
      <c r="BB2842"/>
      <c r="BC2842"/>
      <c r="BD2842"/>
      <c r="BE2842"/>
      <c r="BF2842"/>
      <c r="BG2842"/>
      <c r="BH2842"/>
      <c r="BI2842"/>
      <c r="BJ2842"/>
      <c r="BK2842"/>
      <c r="BL2842"/>
      <c r="BM2842"/>
      <c r="BN2842"/>
      <c r="BO2842"/>
    </row>
    <row r="2843" spans="1:67" ht="15" x14ac:dyDescent="0.25">
      <c r="A2843" s="245" t="s">
        <v>4205</v>
      </c>
      <c r="B2843" s="245" t="s">
        <v>4204</v>
      </c>
      <c r="C2843" s="245" t="s">
        <v>4579</v>
      </c>
      <c r="D2843" s="245" t="s">
        <v>4578</v>
      </c>
      <c r="E2843" s="246" t="s">
        <v>44</v>
      </c>
      <c r="F2843" s="245" t="s">
        <v>44</v>
      </c>
      <c r="G2843" s="245" t="s">
        <v>4582</v>
      </c>
      <c r="H2843" s="245" t="s">
        <v>18046</v>
      </c>
      <c r="I2843" s="245" t="s">
        <v>14</v>
      </c>
      <c r="J2843" s="245" t="s">
        <v>59</v>
      </c>
      <c r="K2843" s="246" t="s">
        <v>24012</v>
      </c>
      <c r="L2843" s="245" t="s">
        <v>568</v>
      </c>
      <c r="M2843"/>
      <c r="N2843"/>
      <c r="O2843"/>
      <c r="P2843"/>
      <c r="Q2843"/>
      <c r="R2843"/>
      <c r="S2843"/>
      <c r="T2843"/>
      <c r="U2843"/>
      <c r="V2843"/>
      <c r="W2843"/>
      <c r="X2843"/>
      <c r="Y2843"/>
      <c r="Z2843"/>
      <c r="AA2843"/>
      <c r="AB2843"/>
      <c r="AC2843"/>
      <c r="AD2843"/>
      <c r="AE2843"/>
      <c r="AF2843"/>
      <c r="AG2843"/>
      <c r="AH2843"/>
      <c r="AI2843"/>
      <c r="AJ2843"/>
      <c r="AK2843"/>
      <c r="AL2843"/>
      <c r="AM2843"/>
      <c r="AN2843"/>
      <c r="AO2843"/>
      <c r="AP2843"/>
      <c r="AQ2843"/>
      <c r="AR2843"/>
      <c r="AS2843"/>
      <c r="AT2843"/>
      <c r="AU2843"/>
      <c r="AV2843"/>
      <c r="AW2843"/>
      <c r="AX2843"/>
      <c r="AY2843"/>
      <c r="AZ2843"/>
      <c r="BA2843"/>
      <c r="BB2843"/>
      <c r="BC2843"/>
      <c r="BD2843"/>
      <c r="BE2843"/>
      <c r="BF2843"/>
      <c r="BG2843"/>
      <c r="BH2843"/>
      <c r="BI2843"/>
      <c r="BJ2843"/>
      <c r="BK2843"/>
      <c r="BL2843"/>
      <c r="BM2843"/>
      <c r="BN2843"/>
      <c r="BO2843"/>
    </row>
    <row r="2844" spans="1:67" ht="15" x14ac:dyDescent="0.25">
      <c r="A2844" s="245" t="s">
        <v>4205</v>
      </c>
      <c r="B2844" s="245" t="s">
        <v>4204</v>
      </c>
      <c r="C2844" s="245" t="s">
        <v>4579</v>
      </c>
      <c r="D2844" s="245" t="s">
        <v>4578</v>
      </c>
      <c r="E2844" s="246" t="s">
        <v>44</v>
      </c>
      <c r="F2844" s="245" t="s">
        <v>44</v>
      </c>
      <c r="G2844" s="245" t="s">
        <v>4581</v>
      </c>
      <c r="H2844" s="245" t="s">
        <v>18048</v>
      </c>
      <c r="I2844" s="245" t="s">
        <v>14</v>
      </c>
      <c r="J2844" s="245" t="s">
        <v>59</v>
      </c>
      <c r="K2844" s="246" t="s">
        <v>24013</v>
      </c>
      <c r="L2844" s="245" t="s">
        <v>568</v>
      </c>
      <c r="M2844"/>
      <c r="N2844"/>
      <c r="O2844"/>
      <c r="P2844"/>
      <c r="Q2844"/>
      <c r="R2844"/>
      <c r="S2844"/>
      <c r="T2844"/>
      <c r="U2844"/>
      <c r="V2844"/>
      <c r="W2844"/>
      <c r="X2844"/>
      <c r="Y2844"/>
      <c r="Z2844"/>
      <c r="AA2844"/>
      <c r="AB2844"/>
      <c r="AC2844"/>
      <c r="AD2844"/>
      <c r="AE2844"/>
      <c r="AF2844"/>
      <c r="AG2844"/>
      <c r="AH2844"/>
      <c r="AI2844"/>
      <c r="AJ2844"/>
      <c r="AK2844"/>
      <c r="AL2844"/>
      <c r="AM2844"/>
      <c r="AN2844"/>
      <c r="AO2844"/>
      <c r="AP2844"/>
      <c r="AQ2844"/>
      <c r="AR2844"/>
      <c r="AS2844"/>
      <c r="AT2844"/>
      <c r="AU2844"/>
      <c r="AV2844"/>
      <c r="AW2844"/>
      <c r="AX2844"/>
      <c r="AY2844"/>
      <c r="AZ2844"/>
      <c r="BA2844"/>
      <c r="BB2844"/>
      <c r="BC2844"/>
      <c r="BD2844"/>
      <c r="BE2844"/>
      <c r="BF2844"/>
      <c r="BG2844"/>
      <c r="BH2844"/>
      <c r="BI2844"/>
      <c r="BJ2844"/>
      <c r="BK2844"/>
      <c r="BL2844"/>
      <c r="BM2844"/>
      <c r="BN2844"/>
      <c r="BO2844"/>
    </row>
    <row r="2845" spans="1:67" ht="15" x14ac:dyDescent="0.25">
      <c r="A2845" s="245" t="s">
        <v>4205</v>
      </c>
      <c r="B2845" s="245" t="s">
        <v>4204</v>
      </c>
      <c r="C2845" s="245" t="s">
        <v>4579</v>
      </c>
      <c r="D2845" s="245" t="s">
        <v>4578</v>
      </c>
      <c r="E2845" s="246" t="s">
        <v>44</v>
      </c>
      <c r="F2845" s="245" t="s">
        <v>44</v>
      </c>
      <c r="G2845" s="245" t="s">
        <v>4580</v>
      </c>
      <c r="H2845" s="245" t="s">
        <v>18050</v>
      </c>
      <c r="I2845" s="245" t="s">
        <v>14</v>
      </c>
      <c r="J2845" s="245" t="s">
        <v>59</v>
      </c>
      <c r="K2845" s="246" t="s">
        <v>11861</v>
      </c>
      <c r="L2845" s="245" t="s">
        <v>568</v>
      </c>
      <c r="M2845"/>
      <c r="N2845"/>
      <c r="O2845"/>
      <c r="P2845"/>
      <c r="Q2845"/>
      <c r="R2845"/>
      <c r="S2845"/>
      <c r="T2845"/>
      <c r="U2845"/>
      <c r="V2845"/>
      <c r="W2845"/>
      <c r="X2845"/>
      <c r="Y2845"/>
      <c r="Z2845"/>
      <c r="AA2845"/>
      <c r="AB2845"/>
      <c r="AC2845"/>
      <c r="AD2845"/>
      <c r="AE2845"/>
      <c r="AF2845"/>
      <c r="AG2845"/>
      <c r="AH2845"/>
      <c r="AI2845"/>
      <c r="AJ2845"/>
      <c r="AK2845"/>
      <c r="AL2845"/>
      <c r="AM2845"/>
      <c r="AN2845"/>
      <c r="AO2845"/>
      <c r="AP2845"/>
      <c r="AQ2845"/>
      <c r="AR2845"/>
      <c r="AS2845"/>
      <c r="AT2845"/>
      <c r="AU2845"/>
      <c r="AV2845"/>
      <c r="AW2845"/>
      <c r="AX2845"/>
      <c r="AY2845"/>
      <c r="AZ2845"/>
      <c r="BA2845"/>
      <c r="BB2845"/>
      <c r="BC2845"/>
      <c r="BD2845"/>
      <c r="BE2845"/>
      <c r="BF2845"/>
      <c r="BG2845"/>
      <c r="BH2845"/>
      <c r="BI2845"/>
      <c r="BJ2845"/>
      <c r="BK2845"/>
      <c r="BL2845"/>
      <c r="BM2845"/>
      <c r="BN2845"/>
      <c r="BO2845"/>
    </row>
    <row r="2846" spans="1:67" ht="15" x14ac:dyDescent="0.25">
      <c r="A2846" s="245" t="s">
        <v>4205</v>
      </c>
      <c r="B2846" s="245" t="s">
        <v>4204</v>
      </c>
      <c r="C2846" s="245" t="s">
        <v>4579</v>
      </c>
      <c r="D2846" s="245" t="s">
        <v>4578</v>
      </c>
      <c r="E2846" s="246" t="s">
        <v>44</v>
      </c>
      <c r="F2846" s="245" t="s">
        <v>44</v>
      </c>
      <c r="G2846" s="245" t="s">
        <v>4577</v>
      </c>
      <c r="H2846" s="245" t="s">
        <v>18052</v>
      </c>
      <c r="I2846" s="245" t="s">
        <v>14</v>
      </c>
      <c r="J2846" s="245" t="s">
        <v>59</v>
      </c>
      <c r="K2846" s="246" t="s">
        <v>24014</v>
      </c>
      <c r="L2846" s="245" t="s">
        <v>568</v>
      </c>
      <c r="M2846"/>
      <c r="N2846"/>
      <c r="O2846"/>
      <c r="P2846"/>
      <c r="Q2846"/>
      <c r="R2846"/>
      <c r="S2846"/>
      <c r="T2846"/>
      <c r="U2846"/>
      <c r="V2846"/>
      <c r="W2846"/>
      <c r="X2846"/>
      <c r="Y2846"/>
      <c r="Z2846"/>
      <c r="AA2846"/>
      <c r="AB2846"/>
      <c r="AC2846"/>
      <c r="AD2846"/>
      <c r="AE2846"/>
      <c r="AF2846"/>
      <c r="AG2846"/>
      <c r="AH2846"/>
      <c r="AI2846"/>
      <c r="AJ2846"/>
      <c r="AK2846"/>
      <c r="AL2846"/>
      <c r="AM2846"/>
      <c r="AN2846"/>
      <c r="AO2846"/>
      <c r="AP2846"/>
      <c r="AQ2846"/>
      <c r="AR2846"/>
      <c r="AS2846"/>
      <c r="AT2846"/>
      <c r="AU2846"/>
      <c r="AV2846"/>
      <c r="AW2846"/>
      <c r="AX2846"/>
      <c r="AY2846"/>
      <c r="AZ2846"/>
      <c r="BA2846"/>
      <c r="BB2846"/>
      <c r="BC2846"/>
      <c r="BD2846"/>
      <c r="BE2846"/>
      <c r="BF2846"/>
      <c r="BG2846"/>
      <c r="BH2846"/>
      <c r="BI2846"/>
      <c r="BJ2846"/>
      <c r="BK2846"/>
      <c r="BL2846"/>
      <c r="BM2846"/>
      <c r="BN2846"/>
      <c r="BO2846"/>
    </row>
    <row r="2847" spans="1:67" ht="15" x14ac:dyDescent="0.25">
      <c r="A2847" s="245" t="s">
        <v>4205</v>
      </c>
      <c r="B2847" s="245" t="s">
        <v>4204</v>
      </c>
      <c r="C2847" s="245" t="s">
        <v>4579</v>
      </c>
      <c r="D2847" s="245" t="s">
        <v>4578</v>
      </c>
      <c r="E2847" s="246" t="s">
        <v>44</v>
      </c>
      <c r="F2847" s="245" t="s">
        <v>44</v>
      </c>
      <c r="G2847" s="245" t="s">
        <v>11862</v>
      </c>
      <c r="H2847" s="245" t="s">
        <v>11863</v>
      </c>
      <c r="I2847" s="245" t="s">
        <v>14</v>
      </c>
      <c r="J2847" s="245" t="s">
        <v>59</v>
      </c>
      <c r="K2847" s="246" t="s">
        <v>15213</v>
      </c>
      <c r="L2847" s="245" t="s">
        <v>568</v>
      </c>
      <c r="M2847"/>
      <c r="N2847"/>
      <c r="O2847"/>
      <c r="P2847"/>
      <c r="Q2847"/>
      <c r="R2847"/>
      <c r="S2847"/>
      <c r="T2847"/>
      <c r="U2847"/>
      <c r="V2847"/>
      <c r="W2847"/>
      <c r="X2847"/>
      <c r="Y2847"/>
      <c r="Z2847"/>
      <c r="AA2847"/>
      <c r="AB2847"/>
      <c r="AC2847"/>
      <c r="AD2847"/>
      <c r="AE2847"/>
      <c r="AF2847"/>
      <c r="AG2847"/>
      <c r="AH2847"/>
      <c r="AI2847"/>
      <c r="AJ2847"/>
      <c r="AK2847"/>
      <c r="AL2847"/>
      <c r="AM2847"/>
      <c r="AN2847"/>
      <c r="AO2847"/>
      <c r="AP2847"/>
      <c r="AQ2847"/>
      <c r="AR2847"/>
      <c r="AS2847"/>
      <c r="AT2847"/>
      <c r="AU2847"/>
      <c r="AV2847"/>
      <c r="AW2847"/>
      <c r="AX2847"/>
      <c r="AY2847"/>
      <c r="AZ2847"/>
      <c r="BA2847"/>
      <c r="BB2847"/>
      <c r="BC2847"/>
      <c r="BD2847"/>
      <c r="BE2847"/>
      <c r="BF2847"/>
      <c r="BG2847"/>
      <c r="BH2847"/>
      <c r="BI2847"/>
      <c r="BJ2847"/>
      <c r="BK2847"/>
      <c r="BL2847"/>
      <c r="BM2847"/>
      <c r="BN2847"/>
      <c r="BO2847"/>
    </row>
    <row r="2848" spans="1:67" ht="15" x14ac:dyDescent="0.25">
      <c r="A2848" s="245" t="s">
        <v>4205</v>
      </c>
      <c r="B2848" s="245" t="s">
        <v>4204</v>
      </c>
      <c r="C2848" s="245" t="s">
        <v>4579</v>
      </c>
      <c r="D2848" s="245" t="s">
        <v>4578</v>
      </c>
      <c r="E2848" s="246" t="s">
        <v>44</v>
      </c>
      <c r="F2848" s="245" t="s">
        <v>44</v>
      </c>
      <c r="G2848" s="245" t="s">
        <v>11864</v>
      </c>
      <c r="H2848" s="245" t="s">
        <v>11865</v>
      </c>
      <c r="I2848" s="245" t="s">
        <v>14</v>
      </c>
      <c r="J2848" s="245" t="s">
        <v>59</v>
      </c>
      <c r="K2848" s="246" t="s">
        <v>8472</v>
      </c>
      <c r="L2848" s="245" t="s">
        <v>568</v>
      </c>
      <c r="M2848"/>
      <c r="N2848"/>
      <c r="O2848"/>
      <c r="P2848"/>
      <c r="Q2848"/>
      <c r="R2848"/>
      <c r="S2848"/>
      <c r="T2848"/>
      <c r="U2848"/>
      <c r="V2848"/>
      <c r="W2848"/>
      <c r="X2848"/>
      <c r="Y2848"/>
      <c r="Z2848"/>
      <c r="AA2848"/>
      <c r="AB2848"/>
      <c r="AC2848"/>
      <c r="AD2848"/>
      <c r="AE2848"/>
      <c r="AF2848"/>
      <c r="AG2848"/>
      <c r="AH2848"/>
      <c r="AI2848"/>
      <c r="AJ2848"/>
      <c r="AK2848"/>
      <c r="AL2848"/>
      <c r="AM2848"/>
      <c r="AN2848"/>
      <c r="AO2848"/>
      <c r="AP2848"/>
      <c r="AQ2848"/>
      <c r="AR2848"/>
      <c r="AS2848"/>
      <c r="AT2848"/>
      <c r="AU2848"/>
      <c r="AV2848"/>
      <c r="AW2848"/>
      <c r="AX2848"/>
      <c r="AY2848"/>
      <c r="AZ2848"/>
      <c r="BA2848"/>
      <c r="BB2848"/>
      <c r="BC2848"/>
      <c r="BD2848"/>
      <c r="BE2848"/>
      <c r="BF2848"/>
      <c r="BG2848"/>
      <c r="BH2848"/>
      <c r="BI2848"/>
      <c r="BJ2848"/>
      <c r="BK2848"/>
      <c r="BL2848"/>
      <c r="BM2848"/>
      <c r="BN2848"/>
      <c r="BO2848"/>
    </row>
    <row r="2849" spans="1:67" ht="15" x14ac:dyDescent="0.25">
      <c r="A2849" s="245" t="s">
        <v>4205</v>
      </c>
      <c r="B2849" s="245" t="s">
        <v>4204</v>
      </c>
      <c r="C2849" s="245" t="s">
        <v>4579</v>
      </c>
      <c r="D2849" s="245" t="s">
        <v>4578</v>
      </c>
      <c r="E2849" s="246" t="s">
        <v>44</v>
      </c>
      <c r="F2849" s="245" t="s">
        <v>44</v>
      </c>
      <c r="G2849" s="245" t="s">
        <v>11866</v>
      </c>
      <c r="H2849" s="245" t="s">
        <v>11867</v>
      </c>
      <c r="I2849" s="245" t="s">
        <v>14</v>
      </c>
      <c r="J2849" s="245" t="s">
        <v>59</v>
      </c>
      <c r="K2849" s="246" t="s">
        <v>11734</v>
      </c>
      <c r="L2849" s="245" t="s">
        <v>568</v>
      </c>
      <c r="M2849"/>
      <c r="N2849"/>
      <c r="O2849"/>
      <c r="P2849"/>
      <c r="Q2849"/>
      <c r="R2849"/>
      <c r="S2849"/>
      <c r="T2849"/>
      <c r="U2849"/>
      <c r="V2849"/>
      <c r="W2849"/>
      <c r="X2849"/>
      <c r="Y2849"/>
      <c r="Z2849"/>
      <c r="AA2849"/>
      <c r="AB2849"/>
      <c r="AC2849"/>
      <c r="AD2849"/>
      <c r="AE2849"/>
      <c r="AF2849"/>
      <c r="AG2849"/>
      <c r="AH2849"/>
      <c r="AI2849"/>
      <c r="AJ2849"/>
      <c r="AK2849"/>
      <c r="AL2849"/>
      <c r="AM2849"/>
      <c r="AN2849"/>
      <c r="AO2849"/>
      <c r="AP2849"/>
      <c r="AQ2849"/>
      <c r="AR2849"/>
      <c r="AS2849"/>
      <c r="AT2849"/>
      <c r="AU2849"/>
      <c r="AV2849"/>
      <c r="AW2849"/>
      <c r="AX2849"/>
      <c r="AY2849"/>
      <c r="AZ2849"/>
      <c r="BA2849"/>
      <c r="BB2849"/>
      <c r="BC2849"/>
      <c r="BD2849"/>
      <c r="BE2849"/>
      <c r="BF2849"/>
      <c r="BG2849"/>
      <c r="BH2849"/>
      <c r="BI2849"/>
      <c r="BJ2849"/>
      <c r="BK2849"/>
      <c r="BL2849"/>
      <c r="BM2849"/>
      <c r="BN2849"/>
      <c r="BO2849"/>
    </row>
    <row r="2850" spans="1:67" ht="15" x14ac:dyDescent="0.25">
      <c r="A2850" s="245" t="s">
        <v>4205</v>
      </c>
      <c r="B2850" s="245" t="s">
        <v>4204</v>
      </c>
      <c r="C2850" s="245" t="s">
        <v>4579</v>
      </c>
      <c r="D2850" s="245" t="s">
        <v>4578</v>
      </c>
      <c r="E2850" s="246" t="s">
        <v>44</v>
      </c>
      <c r="F2850" s="245" t="s">
        <v>44</v>
      </c>
      <c r="G2850" s="245" t="s">
        <v>11868</v>
      </c>
      <c r="H2850" s="245" t="s">
        <v>11869</v>
      </c>
      <c r="I2850" s="245" t="s">
        <v>14</v>
      </c>
      <c r="J2850" s="245" t="s">
        <v>59</v>
      </c>
      <c r="K2850" s="246" t="s">
        <v>416</v>
      </c>
      <c r="L2850" s="245" t="s">
        <v>568</v>
      </c>
      <c r="M2850"/>
      <c r="N2850"/>
      <c r="O2850"/>
      <c r="P2850"/>
      <c r="Q2850"/>
      <c r="R2850"/>
      <c r="S2850"/>
      <c r="T2850"/>
      <c r="U2850"/>
      <c r="V2850"/>
      <c r="W2850"/>
      <c r="X2850"/>
      <c r="Y2850"/>
      <c r="Z2850"/>
      <c r="AA2850"/>
      <c r="AB2850"/>
      <c r="AC2850"/>
      <c r="AD2850"/>
      <c r="AE2850"/>
      <c r="AF2850"/>
      <c r="AG2850"/>
      <c r="AH2850"/>
      <c r="AI2850"/>
      <c r="AJ2850"/>
      <c r="AK2850"/>
      <c r="AL2850"/>
      <c r="AM2850"/>
      <c r="AN2850"/>
      <c r="AO2850"/>
      <c r="AP2850"/>
      <c r="AQ2850"/>
      <c r="AR2850"/>
      <c r="AS2850"/>
      <c r="AT2850"/>
      <c r="AU2850"/>
      <c r="AV2850"/>
      <c r="AW2850"/>
      <c r="AX2850"/>
      <c r="AY2850"/>
      <c r="AZ2850"/>
      <c r="BA2850"/>
      <c r="BB2850"/>
      <c r="BC2850"/>
      <c r="BD2850"/>
      <c r="BE2850"/>
      <c r="BF2850"/>
      <c r="BG2850"/>
      <c r="BH2850"/>
      <c r="BI2850"/>
      <c r="BJ2850"/>
      <c r="BK2850"/>
      <c r="BL2850"/>
      <c r="BM2850"/>
      <c r="BN2850"/>
      <c r="BO2850"/>
    </row>
    <row r="2851" spans="1:67" ht="15" x14ac:dyDescent="0.25">
      <c r="A2851" s="245" t="s">
        <v>4205</v>
      </c>
      <c r="B2851" s="245" t="s">
        <v>4204</v>
      </c>
      <c r="C2851" s="245" t="s">
        <v>4579</v>
      </c>
      <c r="D2851" s="245" t="s">
        <v>4578</v>
      </c>
      <c r="E2851" s="246" t="s">
        <v>44</v>
      </c>
      <c r="F2851" s="245" t="s">
        <v>44</v>
      </c>
      <c r="G2851" s="245" t="s">
        <v>11870</v>
      </c>
      <c r="H2851" s="245" t="s">
        <v>11871</v>
      </c>
      <c r="I2851" s="245" t="s">
        <v>14</v>
      </c>
      <c r="J2851" s="245" t="s">
        <v>59</v>
      </c>
      <c r="K2851" s="246" t="s">
        <v>8731</v>
      </c>
      <c r="L2851" s="245" t="s">
        <v>568</v>
      </c>
      <c r="M2851"/>
      <c r="N2851"/>
      <c r="O2851"/>
      <c r="P2851"/>
      <c r="Q2851"/>
      <c r="R2851"/>
      <c r="S2851"/>
      <c r="T2851"/>
      <c r="U2851"/>
      <c r="V2851"/>
      <c r="W2851"/>
      <c r="X2851"/>
      <c r="Y2851"/>
      <c r="Z2851"/>
      <c r="AA2851"/>
      <c r="AB2851"/>
      <c r="AC2851"/>
      <c r="AD2851"/>
      <c r="AE2851"/>
      <c r="AF2851"/>
      <c r="AG2851"/>
      <c r="AH2851"/>
      <c r="AI2851"/>
      <c r="AJ2851"/>
      <c r="AK2851"/>
      <c r="AL2851"/>
      <c r="AM2851"/>
      <c r="AN2851"/>
      <c r="AO2851"/>
      <c r="AP2851"/>
      <c r="AQ2851"/>
      <c r="AR2851"/>
      <c r="AS2851"/>
      <c r="AT2851"/>
      <c r="AU2851"/>
      <c r="AV2851"/>
      <c r="AW2851"/>
      <c r="AX2851"/>
      <c r="AY2851"/>
      <c r="AZ2851"/>
      <c r="BA2851"/>
      <c r="BB2851"/>
      <c r="BC2851"/>
      <c r="BD2851"/>
      <c r="BE2851"/>
      <c r="BF2851"/>
      <c r="BG2851"/>
      <c r="BH2851"/>
      <c r="BI2851"/>
      <c r="BJ2851"/>
      <c r="BK2851"/>
      <c r="BL2851"/>
      <c r="BM2851"/>
      <c r="BN2851"/>
      <c r="BO2851"/>
    </row>
    <row r="2852" spans="1:67" ht="15" x14ac:dyDescent="0.25">
      <c r="A2852" s="245" t="s">
        <v>4205</v>
      </c>
      <c r="B2852" s="245" t="s">
        <v>4204</v>
      </c>
      <c r="C2852" s="245" t="s">
        <v>4579</v>
      </c>
      <c r="D2852" s="245" t="s">
        <v>4578</v>
      </c>
      <c r="E2852" s="246" t="s">
        <v>44</v>
      </c>
      <c r="F2852" s="245" t="s">
        <v>44</v>
      </c>
      <c r="G2852" s="245" t="s">
        <v>11872</v>
      </c>
      <c r="H2852" s="245" t="s">
        <v>11873</v>
      </c>
      <c r="I2852" s="245" t="s">
        <v>14</v>
      </c>
      <c r="J2852" s="245" t="s">
        <v>59</v>
      </c>
      <c r="K2852" s="246" t="s">
        <v>24015</v>
      </c>
      <c r="L2852" s="245" t="s">
        <v>568</v>
      </c>
      <c r="M2852"/>
      <c r="N2852"/>
      <c r="O2852"/>
      <c r="P2852"/>
      <c r="Q2852"/>
      <c r="R2852"/>
      <c r="S2852"/>
      <c r="T2852"/>
      <c r="U2852"/>
      <c r="V2852"/>
      <c r="W2852"/>
      <c r="X2852"/>
      <c r="Y2852"/>
      <c r="Z2852"/>
      <c r="AA2852"/>
      <c r="AB2852"/>
      <c r="AC2852"/>
      <c r="AD2852"/>
      <c r="AE2852"/>
      <c r="AF2852"/>
      <c r="AG2852"/>
      <c r="AH2852"/>
      <c r="AI2852"/>
      <c r="AJ2852"/>
      <c r="AK2852"/>
      <c r="AL2852"/>
      <c r="AM2852"/>
      <c r="AN2852"/>
      <c r="AO2852"/>
      <c r="AP2852"/>
      <c r="AQ2852"/>
      <c r="AR2852"/>
      <c r="AS2852"/>
      <c r="AT2852"/>
      <c r="AU2852"/>
      <c r="AV2852"/>
      <c r="AW2852"/>
      <c r="AX2852"/>
      <c r="AY2852"/>
      <c r="AZ2852"/>
      <c r="BA2852"/>
      <c r="BB2852"/>
      <c r="BC2852"/>
      <c r="BD2852"/>
      <c r="BE2852"/>
      <c r="BF2852"/>
      <c r="BG2852"/>
      <c r="BH2852"/>
      <c r="BI2852"/>
      <c r="BJ2852"/>
      <c r="BK2852"/>
      <c r="BL2852"/>
      <c r="BM2852"/>
      <c r="BN2852"/>
      <c r="BO2852"/>
    </row>
    <row r="2853" spans="1:67" ht="15" x14ac:dyDescent="0.25">
      <c r="A2853" s="245" t="s">
        <v>4205</v>
      </c>
      <c r="B2853" s="245" t="s">
        <v>4204</v>
      </c>
      <c r="C2853" s="245" t="s">
        <v>4498</v>
      </c>
      <c r="D2853" s="245" t="s">
        <v>4497</v>
      </c>
      <c r="E2853" s="246" t="s">
        <v>44</v>
      </c>
      <c r="F2853" s="245" t="s">
        <v>44</v>
      </c>
      <c r="G2853" s="245" t="s">
        <v>4576</v>
      </c>
      <c r="H2853" s="245" t="s">
        <v>4575</v>
      </c>
      <c r="I2853" s="245" t="s">
        <v>24</v>
      </c>
      <c r="J2853" s="245" t="s">
        <v>59</v>
      </c>
      <c r="K2853" s="246" t="s">
        <v>22780</v>
      </c>
      <c r="L2853" s="245" t="s">
        <v>568</v>
      </c>
      <c r="M2853"/>
      <c r="N2853"/>
      <c r="O2853"/>
      <c r="P2853"/>
      <c r="Q2853"/>
      <c r="R2853"/>
      <c r="S2853"/>
      <c r="T2853"/>
      <c r="U2853"/>
      <c r="V2853"/>
      <c r="W2853"/>
      <c r="X2853"/>
      <c r="Y2853"/>
      <c r="Z2853"/>
      <c r="AA2853"/>
      <c r="AB2853"/>
      <c r="AC2853"/>
      <c r="AD2853"/>
      <c r="AE2853"/>
      <c r="AF2853"/>
      <c r="AG2853"/>
      <c r="AH2853"/>
      <c r="AI2853"/>
      <c r="AJ2853"/>
      <c r="AK2853"/>
      <c r="AL2853"/>
      <c r="AM2853"/>
      <c r="AN2853"/>
      <c r="AO2853"/>
      <c r="AP2853"/>
      <c r="AQ2853"/>
      <c r="AR2853"/>
      <c r="AS2853"/>
      <c r="AT2853"/>
      <c r="AU2853"/>
      <c r="AV2853"/>
      <c r="AW2853"/>
      <c r="AX2853"/>
      <c r="AY2853"/>
      <c r="AZ2853"/>
      <c r="BA2853"/>
      <c r="BB2853"/>
      <c r="BC2853"/>
      <c r="BD2853"/>
      <c r="BE2853"/>
      <c r="BF2853"/>
      <c r="BG2853"/>
      <c r="BH2853"/>
      <c r="BI2853"/>
      <c r="BJ2853"/>
      <c r="BK2853"/>
      <c r="BL2853"/>
      <c r="BM2853"/>
      <c r="BN2853"/>
      <c r="BO2853"/>
    </row>
    <row r="2854" spans="1:67" ht="15" x14ac:dyDescent="0.25">
      <c r="A2854" s="245" t="s">
        <v>4205</v>
      </c>
      <c r="B2854" s="245" t="s">
        <v>4204</v>
      </c>
      <c r="C2854" s="245" t="s">
        <v>4498</v>
      </c>
      <c r="D2854" s="245" t="s">
        <v>4497</v>
      </c>
      <c r="E2854" s="246" t="s">
        <v>44</v>
      </c>
      <c r="F2854" s="245" t="s">
        <v>44</v>
      </c>
      <c r="G2854" s="245" t="s">
        <v>4574</v>
      </c>
      <c r="H2854" s="245" t="s">
        <v>4573</v>
      </c>
      <c r="I2854" s="245" t="s">
        <v>24</v>
      </c>
      <c r="J2854" s="245" t="s">
        <v>59</v>
      </c>
      <c r="K2854" s="246" t="s">
        <v>8430</v>
      </c>
      <c r="L2854" s="245" t="s">
        <v>568</v>
      </c>
      <c r="M2854"/>
      <c r="N2854"/>
      <c r="O2854"/>
      <c r="P2854"/>
      <c r="Q2854"/>
      <c r="R2854"/>
      <c r="S2854"/>
      <c r="T2854"/>
      <c r="U2854"/>
      <c r="V2854"/>
      <c r="W2854"/>
      <c r="X2854"/>
      <c r="Y2854"/>
      <c r="Z2854"/>
      <c r="AA2854"/>
      <c r="AB2854"/>
      <c r="AC2854"/>
      <c r="AD2854"/>
      <c r="AE2854"/>
      <c r="AF2854"/>
      <c r="AG2854"/>
      <c r="AH2854"/>
      <c r="AI2854"/>
      <c r="AJ2854"/>
      <c r="AK2854"/>
      <c r="AL2854"/>
      <c r="AM2854"/>
      <c r="AN2854"/>
      <c r="AO2854"/>
      <c r="AP2854"/>
      <c r="AQ2854"/>
      <c r="AR2854"/>
      <c r="AS2854"/>
      <c r="AT2854"/>
      <c r="AU2854"/>
      <c r="AV2854"/>
      <c r="AW2854"/>
      <c r="AX2854"/>
      <c r="AY2854"/>
      <c r="AZ2854"/>
      <c r="BA2854"/>
      <c r="BB2854"/>
      <c r="BC2854"/>
      <c r="BD2854"/>
      <c r="BE2854"/>
      <c r="BF2854"/>
      <c r="BG2854"/>
      <c r="BH2854"/>
      <c r="BI2854"/>
      <c r="BJ2854"/>
      <c r="BK2854"/>
      <c r="BL2854"/>
      <c r="BM2854"/>
      <c r="BN2854"/>
      <c r="BO2854"/>
    </row>
    <row r="2855" spans="1:67" ht="15" x14ac:dyDescent="0.25">
      <c r="A2855" s="245" t="s">
        <v>4205</v>
      </c>
      <c r="B2855" s="245" t="s">
        <v>4204</v>
      </c>
      <c r="C2855" s="245" t="s">
        <v>4498</v>
      </c>
      <c r="D2855" s="245" t="s">
        <v>4497</v>
      </c>
      <c r="E2855" s="246" t="s">
        <v>44</v>
      </c>
      <c r="F2855" s="245" t="s">
        <v>44</v>
      </c>
      <c r="G2855" s="245" t="s">
        <v>4572</v>
      </c>
      <c r="H2855" s="245" t="s">
        <v>4571</v>
      </c>
      <c r="I2855" s="245" t="s">
        <v>24</v>
      </c>
      <c r="J2855" s="245" t="s">
        <v>59</v>
      </c>
      <c r="K2855" s="246" t="s">
        <v>10246</v>
      </c>
      <c r="L2855" s="245" t="s">
        <v>568</v>
      </c>
      <c r="M2855"/>
      <c r="N2855"/>
      <c r="O2855"/>
      <c r="P2855"/>
      <c r="Q2855"/>
      <c r="R2855"/>
      <c r="S2855"/>
      <c r="T2855"/>
      <c r="U2855"/>
      <c r="V2855"/>
      <c r="W2855"/>
      <c r="X2855"/>
      <c r="Y2855"/>
      <c r="Z2855"/>
      <c r="AA2855"/>
      <c r="AB2855"/>
      <c r="AC2855"/>
      <c r="AD2855"/>
      <c r="AE2855"/>
      <c r="AF2855"/>
      <c r="AG2855"/>
      <c r="AH2855"/>
      <c r="AI2855"/>
      <c r="AJ2855"/>
      <c r="AK2855"/>
      <c r="AL2855"/>
      <c r="AM2855"/>
      <c r="AN2855"/>
      <c r="AO2855"/>
      <c r="AP2855"/>
      <c r="AQ2855"/>
      <c r="AR2855"/>
      <c r="AS2855"/>
      <c r="AT2855"/>
      <c r="AU2855"/>
      <c r="AV2855"/>
      <c r="AW2855"/>
      <c r="AX2855"/>
      <c r="AY2855"/>
      <c r="AZ2855"/>
      <c r="BA2855"/>
      <c r="BB2855"/>
      <c r="BC2855"/>
      <c r="BD2855"/>
      <c r="BE2855"/>
      <c r="BF2855"/>
      <c r="BG2855"/>
      <c r="BH2855"/>
      <c r="BI2855"/>
      <c r="BJ2855"/>
      <c r="BK2855"/>
      <c r="BL2855"/>
      <c r="BM2855"/>
      <c r="BN2855"/>
      <c r="BO2855"/>
    </row>
    <row r="2856" spans="1:67" ht="15" x14ac:dyDescent="0.25">
      <c r="A2856" s="245" t="s">
        <v>4205</v>
      </c>
      <c r="B2856" s="245" t="s">
        <v>4204</v>
      </c>
      <c r="C2856" s="245" t="s">
        <v>4498</v>
      </c>
      <c r="D2856" s="245" t="s">
        <v>4497</v>
      </c>
      <c r="E2856" s="246" t="s">
        <v>44</v>
      </c>
      <c r="F2856" s="245" t="s">
        <v>44</v>
      </c>
      <c r="G2856" s="245" t="s">
        <v>4570</v>
      </c>
      <c r="H2856" s="245" t="s">
        <v>4569</v>
      </c>
      <c r="I2856" s="245" t="s">
        <v>24</v>
      </c>
      <c r="J2856" s="245" t="s">
        <v>59</v>
      </c>
      <c r="K2856" s="246" t="s">
        <v>22715</v>
      </c>
      <c r="L2856" s="245" t="s">
        <v>568</v>
      </c>
      <c r="M2856"/>
      <c r="N2856"/>
      <c r="O2856"/>
      <c r="P2856"/>
      <c r="Q2856"/>
      <c r="R2856"/>
      <c r="S2856"/>
      <c r="T2856"/>
      <c r="U2856"/>
      <c r="V2856"/>
      <c r="W2856"/>
      <c r="X2856"/>
      <c r="Y2856"/>
      <c r="Z2856"/>
      <c r="AA2856"/>
      <c r="AB2856"/>
      <c r="AC2856"/>
      <c r="AD2856"/>
      <c r="AE2856"/>
      <c r="AF2856"/>
      <c r="AG2856"/>
      <c r="AH2856"/>
      <c r="AI2856"/>
      <c r="AJ2856"/>
      <c r="AK2856"/>
      <c r="AL2856"/>
      <c r="AM2856"/>
      <c r="AN2856"/>
      <c r="AO2856"/>
      <c r="AP2856"/>
      <c r="AQ2856"/>
      <c r="AR2856"/>
      <c r="AS2856"/>
      <c r="AT2856"/>
      <c r="AU2856"/>
      <c r="AV2856"/>
      <c r="AW2856"/>
      <c r="AX2856"/>
      <c r="AY2856"/>
      <c r="AZ2856"/>
      <c r="BA2856"/>
      <c r="BB2856"/>
      <c r="BC2856"/>
      <c r="BD2856"/>
      <c r="BE2856"/>
      <c r="BF2856"/>
      <c r="BG2856"/>
      <c r="BH2856"/>
      <c r="BI2856"/>
      <c r="BJ2856"/>
      <c r="BK2856"/>
      <c r="BL2856"/>
      <c r="BM2856"/>
      <c r="BN2856"/>
      <c r="BO2856"/>
    </row>
    <row r="2857" spans="1:67" ht="15" x14ac:dyDescent="0.25">
      <c r="A2857" s="245" t="s">
        <v>4205</v>
      </c>
      <c r="B2857" s="245" t="s">
        <v>4204</v>
      </c>
      <c r="C2857" s="245" t="s">
        <v>4498</v>
      </c>
      <c r="D2857" s="245" t="s">
        <v>4497</v>
      </c>
      <c r="E2857" s="246" t="s">
        <v>44</v>
      </c>
      <c r="F2857" s="245" t="s">
        <v>44</v>
      </c>
      <c r="G2857" s="245" t="s">
        <v>4568</v>
      </c>
      <c r="H2857" s="245" t="s">
        <v>18</v>
      </c>
      <c r="I2857" s="245" t="s">
        <v>24</v>
      </c>
      <c r="J2857" s="245" t="s">
        <v>59</v>
      </c>
      <c r="K2857" s="246" t="s">
        <v>8730</v>
      </c>
      <c r="L2857" s="245" t="s">
        <v>568</v>
      </c>
      <c r="M2857"/>
      <c r="N2857"/>
      <c r="O2857"/>
      <c r="P2857"/>
      <c r="Q2857"/>
      <c r="R2857"/>
      <c r="S2857"/>
      <c r="T2857"/>
      <c r="U2857"/>
      <c r="V2857"/>
      <c r="W2857"/>
      <c r="X2857"/>
      <c r="Y2857"/>
      <c r="Z2857"/>
      <c r="AA2857"/>
      <c r="AB2857"/>
      <c r="AC2857"/>
      <c r="AD2857"/>
      <c r="AE2857"/>
      <c r="AF2857"/>
      <c r="AG2857"/>
      <c r="AH2857"/>
      <c r="AI2857"/>
      <c r="AJ2857"/>
      <c r="AK2857"/>
      <c r="AL2857"/>
      <c r="AM2857"/>
      <c r="AN2857"/>
      <c r="AO2857"/>
      <c r="AP2857"/>
      <c r="AQ2857"/>
      <c r="AR2857"/>
      <c r="AS2857"/>
      <c r="AT2857"/>
      <c r="AU2857"/>
      <c r="AV2857"/>
      <c r="AW2857"/>
      <c r="AX2857"/>
      <c r="AY2857"/>
      <c r="AZ2857"/>
      <c r="BA2857"/>
      <c r="BB2857"/>
      <c r="BC2857"/>
      <c r="BD2857"/>
      <c r="BE2857"/>
      <c r="BF2857"/>
      <c r="BG2857"/>
      <c r="BH2857"/>
      <c r="BI2857"/>
      <c r="BJ2857"/>
      <c r="BK2857"/>
      <c r="BL2857"/>
      <c r="BM2857"/>
      <c r="BN2857"/>
      <c r="BO2857"/>
    </row>
    <row r="2858" spans="1:67" ht="15" x14ac:dyDescent="0.25">
      <c r="A2858" s="245" t="s">
        <v>4205</v>
      </c>
      <c r="B2858" s="245" t="s">
        <v>4204</v>
      </c>
      <c r="C2858" s="245" t="s">
        <v>4498</v>
      </c>
      <c r="D2858" s="245" t="s">
        <v>4497</v>
      </c>
      <c r="E2858" s="246" t="s">
        <v>44</v>
      </c>
      <c r="F2858" s="245" t="s">
        <v>44</v>
      </c>
      <c r="G2858" s="245" t="s">
        <v>4566</v>
      </c>
      <c r="H2858" s="245" t="s">
        <v>4565</v>
      </c>
      <c r="I2858" s="245" t="s">
        <v>24</v>
      </c>
      <c r="J2858" s="245" t="s">
        <v>59</v>
      </c>
      <c r="K2858" s="246" t="s">
        <v>8674</v>
      </c>
      <c r="L2858" s="245" t="s">
        <v>568</v>
      </c>
      <c r="M2858"/>
      <c r="N2858"/>
      <c r="O2858"/>
      <c r="P2858"/>
      <c r="Q2858"/>
      <c r="R2858"/>
      <c r="S2858"/>
      <c r="T2858"/>
      <c r="U2858"/>
      <c r="V2858"/>
      <c r="W2858"/>
      <c r="X2858"/>
      <c r="Y2858"/>
      <c r="Z2858"/>
      <c r="AA2858"/>
      <c r="AB2858"/>
      <c r="AC2858"/>
      <c r="AD2858"/>
      <c r="AE2858"/>
      <c r="AF2858"/>
      <c r="AG2858"/>
      <c r="AH2858"/>
      <c r="AI2858"/>
      <c r="AJ2858"/>
      <c r="AK2858"/>
      <c r="AL2858"/>
      <c r="AM2858"/>
      <c r="AN2858"/>
      <c r="AO2858"/>
      <c r="AP2858"/>
      <c r="AQ2858"/>
      <c r="AR2858"/>
      <c r="AS2858"/>
      <c r="AT2858"/>
      <c r="AU2858"/>
      <c r="AV2858"/>
      <c r="AW2858"/>
      <c r="AX2858"/>
      <c r="AY2858"/>
      <c r="AZ2858"/>
      <c r="BA2858"/>
      <c r="BB2858"/>
      <c r="BC2858"/>
      <c r="BD2858"/>
      <c r="BE2858"/>
      <c r="BF2858"/>
      <c r="BG2858"/>
      <c r="BH2858"/>
      <c r="BI2858"/>
      <c r="BJ2858"/>
      <c r="BK2858"/>
      <c r="BL2858"/>
      <c r="BM2858"/>
      <c r="BN2858"/>
      <c r="BO2858"/>
    </row>
    <row r="2859" spans="1:67" ht="15" x14ac:dyDescent="0.25">
      <c r="A2859" s="245" t="s">
        <v>4205</v>
      </c>
      <c r="B2859" s="245" t="s">
        <v>4204</v>
      </c>
      <c r="C2859" s="245" t="s">
        <v>4498</v>
      </c>
      <c r="D2859" s="245" t="s">
        <v>4497</v>
      </c>
      <c r="E2859" s="246" t="s">
        <v>44</v>
      </c>
      <c r="F2859" s="245" t="s">
        <v>44</v>
      </c>
      <c r="G2859" s="245" t="s">
        <v>4564</v>
      </c>
      <c r="H2859" s="245" t="s">
        <v>4563</v>
      </c>
      <c r="I2859" s="245" t="s">
        <v>24</v>
      </c>
      <c r="J2859" s="245" t="s">
        <v>59</v>
      </c>
      <c r="K2859" s="246" t="s">
        <v>9123</v>
      </c>
      <c r="L2859" s="245" t="s">
        <v>568</v>
      </c>
      <c r="M2859"/>
      <c r="N2859"/>
      <c r="O2859"/>
      <c r="P2859"/>
      <c r="Q2859"/>
      <c r="R2859"/>
      <c r="S2859"/>
      <c r="T2859"/>
      <c r="U2859"/>
      <c r="V2859"/>
      <c r="W2859"/>
      <c r="X2859"/>
      <c r="Y2859"/>
      <c r="Z2859"/>
      <c r="AA2859"/>
      <c r="AB2859"/>
      <c r="AC2859"/>
      <c r="AD2859"/>
      <c r="AE2859"/>
      <c r="AF2859"/>
      <c r="AG2859"/>
      <c r="AH2859"/>
      <c r="AI2859"/>
      <c r="AJ2859"/>
      <c r="AK2859"/>
      <c r="AL2859"/>
      <c r="AM2859"/>
      <c r="AN2859"/>
      <c r="AO2859"/>
      <c r="AP2859"/>
      <c r="AQ2859"/>
      <c r="AR2859"/>
      <c r="AS2859"/>
      <c r="AT2859"/>
      <c r="AU2859"/>
      <c r="AV2859"/>
      <c r="AW2859"/>
      <c r="AX2859"/>
      <c r="AY2859"/>
      <c r="AZ2859"/>
      <c r="BA2859"/>
      <c r="BB2859"/>
      <c r="BC2859"/>
      <c r="BD2859"/>
      <c r="BE2859"/>
      <c r="BF2859"/>
      <c r="BG2859"/>
      <c r="BH2859"/>
      <c r="BI2859"/>
      <c r="BJ2859"/>
      <c r="BK2859"/>
      <c r="BL2859"/>
      <c r="BM2859"/>
      <c r="BN2859"/>
      <c r="BO2859"/>
    </row>
    <row r="2860" spans="1:67" ht="15" x14ac:dyDescent="0.25">
      <c r="A2860" s="245" t="s">
        <v>4205</v>
      </c>
      <c r="B2860" s="245" t="s">
        <v>4204</v>
      </c>
      <c r="C2860" s="245" t="s">
        <v>4498</v>
      </c>
      <c r="D2860" s="245" t="s">
        <v>4497</v>
      </c>
      <c r="E2860" s="246" t="s">
        <v>44</v>
      </c>
      <c r="F2860" s="245" t="s">
        <v>44</v>
      </c>
      <c r="G2860" s="245" t="s">
        <v>4562</v>
      </c>
      <c r="H2860" s="245" t="s">
        <v>4561</v>
      </c>
      <c r="I2860" s="245" t="s">
        <v>24</v>
      </c>
      <c r="J2860" s="245" t="s">
        <v>59</v>
      </c>
      <c r="K2860" s="246" t="s">
        <v>8271</v>
      </c>
      <c r="L2860" s="245" t="s">
        <v>568</v>
      </c>
      <c r="M2860"/>
      <c r="N2860"/>
      <c r="O2860"/>
      <c r="P2860"/>
      <c r="Q2860"/>
      <c r="R2860"/>
      <c r="S2860"/>
      <c r="T2860"/>
      <c r="U2860"/>
      <c r="V2860"/>
      <c r="W2860"/>
      <c r="X2860"/>
      <c r="Y2860"/>
      <c r="Z2860"/>
      <c r="AA2860"/>
      <c r="AB2860"/>
      <c r="AC2860"/>
      <c r="AD2860"/>
      <c r="AE2860"/>
      <c r="AF2860"/>
      <c r="AG2860"/>
      <c r="AH2860"/>
      <c r="AI2860"/>
      <c r="AJ2860"/>
      <c r="AK2860"/>
      <c r="AL2860"/>
      <c r="AM2860"/>
      <c r="AN2860"/>
      <c r="AO2860"/>
      <c r="AP2860"/>
      <c r="AQ2860"/>
      <c r="AR2860"/>
      <c r="AS2860"/>
      <c r="AT2860"/>
      <c r="AU2860"/>
      <c r="AV2860"/>
      <c r="AW2860"/>
      <c r="AX2860"/>
      <c r="AY2860"/>
      <c r="AZ2860"/>
      <c r="BA2860"/>
      <c r="BB2860"/>
      <c r="BC2860"/>
      <c r="BD2860"/>
      <c r="BE2860"/>
      <c r="BF2860"/>
      <c r="BG2860"/>
      <c r="BH2860"/>
      <c r="BI2860"/>
      <c r="BJ2860"/>
      <c r="BK2860"/>
      <c r="BL2860"/>
      <c r="BM2860"/>
      <c r="BN2860"/>
      <c r="BO2860"/>
    </row>
    <row r="2861" spans="1:67" ht="15" x14ac:dyDescent="0.25">
      <c r="A2861" s="245" t="s">
        <v>4205</v>
      </c>
      <c r="B2861" s="245" t="s">
        <v>4204</v>
      </c>
      <c r="C2861" s="245" t="s">
        <v>4498</v>
      </c>
      <c r="D2861" s="245" t="s">
        <v>4497</v>
      </c>
      <c r="E2861" s="246" t="s">
        <v>44</v>
      </c>
      <c r="F2861" s="245" t="s">
        <v>44</v>
      </c>
      <c r="G2861" s="245" t="s">
        <v>4560</v>
      </c>
      <c r="H2861" s="245" t="s">
        <v>4559</v>
      </c>
      <c r="I2861" s="245" t="s">
        <v>24</v>
      </c>
      <c r="J2861" s="245" t="s">
        <v>59</v>
      </c>
      <c r="K2861" s="246" t="s">
        <v>3165</v>
      </c>
      <c r="L2861" s="245" t="s">
        <v>568</v>
      </c>
      <c r="M2861"/>
      <c r="N2861"/>
      <c r="O2861"/>
      <c r="P2861"/>
      <c r="Q2861"/>
      <c r="R2861"/>
      <c r="S2861"/>
      <c r="T2861"/>
      <c r="U2861"/>
      <c r="V2861"/>
      <c r="W2861"/>
      <c r="X2861"/>
      <c r="Y2861"/>
      <c r="Z2861"/>
      <c r="AA2861"/>
      <c r="AB2861"/>
      <c r="AC2861"/>
      <c r="AD2861"/>
      <c r="AE2861"/>
      <c r="AF2861"/>
      <c r="AG2861"/>
      <c r="AH2861"/>
      <c r="AI2861"/>
      <c r="AJ2861"/>
      <c r="AK2861"/>
      <c r="AL2861"/>
      <c r="AM2861"/>
      <c r="AN2861"/>
      <c r="AO2861"/>
      <c r="AP2861"/>
      <c r="AQ2861"/>
      <c r="AR2861"/>
      <c r="AS2861"/>
      <c r="AT2861"/>
      <c r="AU2861"/>
      <c r="AV2861"/>
      <c r="AW2861"/>
      <c r="AX2861"/>
      <c r="AY2861"/>
      <c r="AZ2861"/>
      <c r="BA2861"/>
      <c r="BB2861"/>
      <c r="BC2861"/>
      <c r="BD2861"/>
      <c r="BE2861"/>
      <c r="BF2861"/>
      <c r="BG2861"/>
      <c r="BH2861"/>
      <c r="BI2861"/>
      <c r="BJ2861"/>
      <c r="BK2861"/>
      <c r="BL2861"/>
      <c r="BM2861"/>
      <c r="BN2861"/>
      <c r="BO2861"/>
    </row>
    <row r="2862" spans="1:67" ht="15" x14ac:dyDescent="0.25">
      <c r="A2862" s="245" t="s">
        <v>4205</v>
      </c>
      <c r="B2862" s="245" t="s">
        <v>4204</v>
      </c>
      <c r="C2862" s="245" t="s">
        <v>4498</v>
      </c>
      <c r="D2862" s="245" t="s">
        <v>4497</v>
      </c>
      <c r="E2862" s="246" t="s">
        <v>44</v>
      </c>
      <c r="F2862" s="245" t="s">
        <v>44</v>
      </c>
      <c r="G2862" s="245" t="s">
        <v>4558</v>
      </c>
      <c r="H2862" s="245" t="s">
        <v>4557</v>
      </c>
      <c r="I2862" s="245" t="s">
        <v>24</v>
      </c>
      <c r="J2862" s="245" t="s">
        <v>59</v>
      </c>
      <c r="K2862" s="246" t="s">
        <v>4891</v>
      </c>
      <c r="L2862" s="245" t="s">
        <v>568</v>
      </c>
      <c r="M2862"/>
      <c r="N2862"/>
      <c r="O2862"/>
      <c r="P2862"/>
      <c r="Q2862"/>
      <c r="R2862"/>
      <c r="S2862"/>
      <c r="T2862"/>
      <c r="U2862"/>
      <c r="V2862"/>
      <c r="W2862"/>
      <c r="X2862"/>
      <c r="Y2862"/>
      <c r="Z2862"/>
      <c r="AA2862"/>
      <c r="AB2862"/>
      <c r="AC2862"/>
      <c r="AD2862"/>
      <c r="AE2862"/>
      <c r="AF2862"/>
      <c r="AG2862"/>
      <c r="AH2862"/>
      <c r="AI2862"/>
      <c r="AJ2862"/>
      <c r="AK2862"/>
      <c r="AL2862"/>
      <c r="AM2862"/>
      <c r="AN2862"/>
      <c r="AO2862"/>
      <c r="AP2862"/>
      <c r="AQ2862"/>
      <c r="AR2862"/>
      <c r="AS2862"/>
      <c r="AT2862"/>
      <c r="AU2862"/>
      <c r="AV2862"/>
      <c r="AW2862"/>
      <c r="AX2862"/>
      <c r="AY2862"/>
      <c r="AZ2862"/>
      <c r="BA2862"/>
      <c r="BB2862"/>
      <c r="BC2862"/>
      <c r="BD2862"/>
      <c r="BE2862"/>
      <c r="BF2862"/>
      <c r="BG2862"/>
      <c r="BH2862"/>
      <c r="BI2862"/>
      <c r="BJ2862"/>
      <c r="BK2862"/>
      <c r="BL2862"/>
      <c r="BM2862"/>
      <c r="BN2862"/>
      <c r="BO2862"/>
    </row>
    <row r="2863" spans="1:67" ht="15" x14ac:dyDescent="0.25">
      <c r="A2863" s="245" t="s">
        <v>4205</v>
      </c>
      <c r="B2863" s="245" t="s">
        <v>4204</v>
      </c>
      <c r="C2863" s="245" t="s">
        <v>4498</v>
      </c>
      <c r="D2863" s="245" t="s">
        <v>4497</v>
      </c>
      <c r="E2863" s="246" t="s">
        <v>44</v>
      </c>
      <c r="F2863" s="245" t="s">
        <v>44</v>
      </c>
      <c r="G2863" s="245" t="s">
        <v>4555</v>
      </c>
      <c r="H2863" s="245" t="s">
        <v>4554</v>
      </c>
      <c r="I2863" s="245" t="s">
        <v>24</v>
      </c>
      <c r="J2863" s="245" t="s">
        <v>59</v>
      </c>
      <c r="K2863" s="246" t="s">
        <v>18652</v>
      </c>
      <c r="L2863" s="245" t="s">
        <v>568</v>
      </c>
      <c r="M2863"/>
      <c r="N2863"/>
      <c r="O2863"/>
      <c r="P2863"/>
      <c r="Q2863"/>
      <c r="R2863"/>
      <c r="S2863"/>
      <c r="T2863"/>
      <c r="U2863"/>
      <c r="V2863"/>
      <c r="W2863"/>
      <c r="X2863"/>
      <c r="Y2863"/>
      <c r="Z2863"/>
      <c r="AA2863"/>
      <c r="AB2863"/>
      <c r="AC2863"/>
      <c r="AD2863"/>
      <c r="AE2863"/>
      <c r="AF2863"/>
      <c r="AG2863"/>
      <c r="AH2863"/>
      <c r="AI2863"/>
      <c r="AJ2863"/>
      <c r="AK2863"/>
      <c r="AL2863"/>
      <c r="AM2863"/>
      <c r="AN2863"/>
      <c r="AO2863"/>
      <c r="AP2863"/>
      <c r="AQ2863"/>
      <c r="AR2863"/>
      <c r="AS2863"/>
      <c r="AT2863"/>
      <c r="AU2863"/>
      <c r="AV2863"/>
      <c r="AW2863"/>
      <c r="AX2863"/>
      <c r="AY2863"/>
      <c r="AZ2863"/>
      <c r="BA2863"/>
      <c r="BB2863"/>
      <c r="BC2863"/>
      <c r="BD2863"/>
      <c r="BE2863"/>
      <c r="BF2863"/>
      <c r="BG2863"/>
      <c r="BH2863"/>
      <c r="BI2863"/>
      <c r="BJ2863"/>
      <c r="BK2863"/>
      <c r="BL2863"/>
      <c r="BM2863"/>
      <c r="BN2863"/>
      <c r="BO2863"/>
    </row>
    <row r="2864" spans="1:67" ht="15" x14ac:dyDescent="0.25">
      <c r="A2864" s="245" t="s">
        <v>4205</v>
      </c>
      <c r="B2864" s="245" t="s">
        <v>4204</v>
      </c>
      <c r="C2864" s="245" t="s">
        <v>4498</v>
      </c>
      <c r="D2864" s="245" t="s">
        <v>4497</v>
      </c>
      <c r="E2864" s="246" t="s">
        <v>44</v>
      </c>
      <c r="F2864" s="245" t="s">
        <v>44</v>
      </c>
      <c r="G2864" s="245" t="s">
        <v>4553</v>
      </c>
      <c r="H2864" s="245" t="s">
        <v>4552</v>
      </c>
      <c r="I2864" s="245" t="s">
        <v>24</v>
      </c>
      <c r="J2864" s="245" t="s">
        <v>59</v>
      </c>
      <c r="K2864" s="246" t="s">
        <v>21232</v>
      </c>
      <c r="L2864" s="245" t="s">
        <v>568</v>
      </c>
      <c r="M2864"/>
      <c r="N2864"/>
      <c r="O2864"/>
      <c r="P2864"/>
      <c r="Q2864"/>
      <c r="R2864"/>
      <c r="S2864"/>
      <c r="T2864"/>
      <c r="U2864"/>
      <c r="V2864"/>
      <c r="W2864"/>
      <c r="X2864"/>
      <c r="Y2864"/>
      <c r="Z2864"/>
      <c r="AA2864"/>
      <c r="AB2864"/>
      <c r="AC2864"/>
      <c r="AD2864"/>
      <c r="AE2864"/>
      <c r="AF2864"/>
      <c r="AG2864"/>
      <c r="AH2864"/>
      <c r="AI2864"/>
      <c r="AJ2864"/>
      <c r="AK2864"/>
      <c r="AL2864"/>
      <c r="AM2864"/>
      <c r="AN2864"/>
      <c r="AO2864"/>
      <c r="AP2864"/>
      <c r="AQ2864"/>
      <c r="AR2864"/>
      <c r="AS2864"/>
      <c r="AT2864"/>
      <c r="AU2864"/>
      <c r="AV2864"/>
      <c r="AW2864"/>
      <c r="AX2864"/>
      <c r="AY2864"/>
      <c r="AZ2864"/>
      <c r="BA2864"/>
      <c r="BB2864"/>
      <c r="BC2864"/>
      <c r="BD2864"/>
      <c r="BE2864"/>
      <c r="BF2864"/>
      <c r="BG2864"/>
      <c r="BH2864"/>
      <c r="BI2864"/>
      <c r="BJ2864"/>
      <c r="BK2864"/>
      <c r="BL2864"/>
      <c r="BM2864"/>
      <c r="BN2864"/>
      <c r="BO2864"/>
    </row>
    <row r="2865" spans="1:67" ht="15" x14ac:dyDescent="0.25">
      <c r="A2865" s="245" t="s">
        <v>4205</v>
      </c>
      <c r="B2865" s="245" t="s">
        <v>4204</v>
      </c>
      <c r="C2865" s="245" t="s">
        <v>4498</v>
      </c>
      <c r="D2865" s="245" t="s">
        <v>4497</v>
      </c>
      <c r="E2865" s="246" t="s">
        <v>44</v>
      </c>
      <c r="F2865" s="245" t="s">
        <v>44</v>
      </c>
      <c r="G2865" s="245" t="s">
        <v>4550</v>
      </c>
      <c r="H2865" s="245" t="s">
        <v>4549</v>
      </c>
      <c r="I2865" s="245" t="s">
        <v>24</v>
      </c>
      <c r="J2865" s="245" t="s">
        <v>59</v>
      </c>
      <c r="K2865" s="246" t="s">
        <v>18694</v>
      </c>
      <c r="L2865" s="245" t="s">
        <v>568</v>
      </c>
      <c r="M2865"/>
      <c r="N2865"/>
      <c r="O2865"/>
      <c r="P2865"/>
      <c r="Q2865"/>
      <c r="R2865"/>
      <c r="S2865"/>
      <c r="T2865"/>
      <c r="U2865"/>
      <c r="V2865"/>
      <c r="W2865"/>
      <c r="X2865"/>
      <c r="Y2865"/>
      <c r="Z2865"/>
      <c r="AA2865"/>
      <c r="AB2865"/>
      <c r="AC2865"/>
      <c r="AD2865"/>
      <c r="AE2865"/>
      <c r="AF2865"/>
      <c r="AG2865"/>
      <c r="AH2865"/>
      <c r="AI2865"/>
      <c r="AJ2865"/>
      <c r="AK2865"/>
      <c r="AL2865"/>
      <c r="AM2865"/>
      <c r="AN2865"/>
      <c r="AO2865"/>
      <c r="AP2865"/>
      <c r="AQ2865"/>
      <c r="AR2865"/>
      <c r="AS2865"/>
      <c r="AT2865"/>
      <c r="AU2865"/>
      <c r="AV2865"/>
      <c r="AW2865"/>
      <c r="AX2865"/>
      <c r="AY2865"/>
      <c r="AZ2865"/>
      <c r="BA2865"/>
      <c r="BB2865"/>
      <c r="BC2865"/>
      <c r="BD2865"/>
      <c r="BE2865"/>
      <c r="BF2865"/>
      <c r="BG2865"/>
      <c r="BH2865"/>
      <c r="BI2865"/>
      <c r="BJ2865"/>
      <c r="BK2865"/>
      <c r="BL2865"/>
      <c r="BM2865"/>
      <c r="BN2865"/>
      <c r="BO2865"/>
    </row>
    <row r="2866" spans="1:67" ht="15" x14ac:dyDescent="0.25">
      <c r="A2866" s="245" t="s">
        <v>4205</v>
      </c>
      <c r="B2866" s="245" t="s">
        <v>4204</v>
      </c>
      <c r="C2866" s="245" t="s">
        <v>4498</v>
      </c>
      <c r="D2866" s="245" t="s">
        <v>4497</v>
      </c>
      <c r="E2866" s="246" t="s">
        <v>44</v>
      </c>
      <c r="F2866" s="245" t="s">
        <v>44</v>
      </c>
      <c r="G2866" s="245" t="s">
        <v>4548</v>
      </c>
      <c r="H2866" s="245" t="s">
        <v>4547</v>
      </c>
      <c r="I2866" s="245" t="s">
        <v>24</v>
      </c>
      <c r="J2866" s="245" t="s">
        <v>59</v>
      </c>
      <c r="K2866" s="246" t="s">
        <v>9478</v>
      </c>
      <c r="L2866" s="245" t="s">
        <v>568</v>
      </c>
      <c r="M2866"/>
      <c r="N2866"/>
      <c r="O2866"/>
      <c r="P2866"/>
      <c r="Q2866"/>
      <c r="R2866"/>
      <c r="S2866"/>
      <c r="T2866"/>
      <c r="U2866"/>
      <c r="V2866"/>
      <c r="W2866"/>
      <c r="X2866"/>
      <c r="Y2866"/>
      <c r="Z2866"/>
      <c r="AA2866"/>
      <c r="AB2866"/>
      <c r="AC2866"/>
      <c r="AD2866"/>
      <c r="AE2866"/>
      <c r="AF2866"/>
      <c r="AG2866"/>
      <c r="AH2866"/>
      <c r="AI2866"/>
      <c r="AJ2866"/>
      <c r="AK2866"/>
      <c r="AL2866"/>
      <c r="AM2866"/>
      <c r="AN2866"/>
      <c r="AO2866"/>
      <c r="AP2866"/>
      <c r="AQ2866"/>
      <c r="AR2866"/>
      <c r="AS2866"/>
      <c r="AT2866"/>
      <c r="AU2866"/>
      <c r="AV2866"/>
      <c r="AW2866"/>
      <c r="AX2866"/>
      <c r="AY2866"/>
      <c r="AZ2866"/>
      <c r="BA2866"/>
      <c r="BB2866"/>
      <c r="BC2866"/>
      <c r="BD2866"/>
      <c r="BE2866"/>
      <c r="BF2866"/>
      <c r="BG2866"/>
      <c r="BH2866"/>
      <c r="BI2866"/>
      <c r="BJ2866"/>
      <c r="BK2866"/>
      <c r="BL2866"/>
      <c r="BM2866"/>
      <c r="BN2866"/>
      <c r="BO2866"/>
    </row>
    <row r="2867" spans="1:67" ht="15" x14ac:dyDescent="0.25">
      <c r="A2867" s="245" t="s">
        <v>4205</v>
      </c>
      <c r="B2867" s="245" t="s">
        <v>4204</v>
      </c>
      <c r="C2867" s="245" t="s">
        <v>4498</v>
      </c>
      <c r="D2867" s="245" t="s">
        <v>4497</v>
      </c>
      <c r="E2867" s="246" t="s">
        <v>44</v>
      </c>
      <c r="F2867" s="245" t="s">
        <v>44</v>
      </c>
      <c r="G2867" s="245" t="s">
        <v>4545</v>
      </c>
      <c r="H2867" s="245" t="s">
        <v>4544</v>
      </c>
      <c r="I2867" s="245" t="s">
        <v>24</v>
      </c>
      <c r="J2867" s="245" t="s">
        <v>59</v>
      </c>
      <c r="K2867" s="246" t="s">
        <v>8539</v>
      </c>
      <c r="L2867" s="245" t="s">
        <v>568</v>
      </c>
      <c r="M2867"/>
      <c r="N2867"/>
      <c r="O2867"/>
      <c r="P2867"/>
      <c r="Q2867"/>
      <c r="R2867"/>
      <c r="S2867"/>
      <c r="T2867"/>
      <c r="U2867"/>
      <c r="V2867"/>
      <c r="W2867"/>
      <c r="X2867"/>
      <c r="Y2867"/>
      <c r="Z2867"/>
      <c r="AA2867"/>
      <c r="AB2867"/>
      <c r="AC2867"/>
      <c r="AD2867"/>
      <c r="AE2867"/>
      <c r="AF2867"/>
      <c r="AG2867"/>
      <c r="AH2867"/>
      <c r="AI2867"/>
      <c r="AJ2867"/>
      <c r="AK2867"/>
      <c r="AL2867"/>
      <c r="AM2867"/>
      <c r="AN2867"/>
      <c r="AO2867"/>
      <c r="AP2867"/>
      <c r="AQ2867"/>
      <c r="AR2867"/>
      <c r="AS2867"/>
      <c r="AT2867"/>
      <c r="AU2867"/>
      <c r="AV2867"/>
      <c r="AW2867"/>
      <c r="AX2867"/>
      <c r="AY2867"/>
      <c r="AZ2867"/>
      <c r="BA2867"/>
      <c r="BB2867"/>
      <c r="BC2867"/>
      <c r="BD2867"/>
      <c r="BE2867"/>
      <c r="BF2867"/>
      <c r="BG2867"/>
      <c r="BH2867"/>
      <c r="BI2867"/>
      <c r="BJ2867"/>
      <c r="BK2867"/>
      <c r="BL2867"/>
      <c r="BM2867"/>
      <c r="BN2867"/>
      <c r="BO2867"/>
    </row>
    <row r="2868" spans="1:67" ht="15" x14ac:dyDescent="0.25">
      <c r="A2868" s="245" t="s">
        <v>4205</v>
      </c>
      <c r="B2868" s="245" t="s">
        <v>4204</v>
      </c>
      <c r="C2868" s="245" t="s">
        <v>4498</v>
      </c>
      <c r="D2868" s="245" t="s">
        <v>4497</v>
      </c>
      <c r="E2868" s="246" t="s">
        <v>44</v>
      </c>
      <c r="F2868" s="245" t="s">
        <v>44</v>
      </c>
      <c r="G2868" s="245" t="s">
        <v>4543</v>
      </c>
      <c r="H2868" s="245" t="s">
        <v>4542</v>
      </c>
      <c r="I2868" s="245" t="s">
        <v>24</v>
      </c>
      <c r="J2868" s="245" t="s">
        <v>59</v>
      </c>
      <c r="K2868" s="246" t="s">
        <v>12619</v>
      </c>
      <c r="L2868" s="245" t="s">
        <v>568</v>
      </c>
      <c r="M2868"/>
      <c r="N2868"/>
      <c r="O2868"/>
      <c r="P2868"/>
      <c r="Q2868"/>
      <c r="R2868"/>
      <c r="S2868"/>
      <c r="T2868"/>
      <c r="U2868"/>
      <c r="V2868"/>
      <c r="W2868"/>
      <c r="X2868"/>
      <c r="Y2868"/>
      <c r="Z2868"/>
      <c r="AA2868"/>
      <c r="AB2868"/>
      <c r="AC2868"/>
      <c r="AD2868"/>
      <c r="AE2868"/>
      <c r="AF2868"/>
      <c r="AG2868"/>
      <c r="AH2868"/>
      <c r="AI2868"/>
      <c r="AJ2868"/>
      <c r="AK2868"/>
      <c r="AL2868"/>
      <c r="AM2868"/>
      <c r="AN2868"/>
      <c r="AO2868"/>
      <c r="AP2868"/>
      <c r="AQ2868"/>
      <c r="AR2868"/>
      <c r="AS2868"/>
      <c r="AT2868"/>
      <c r="AU2868"/>
      <c r="AV2868"/>
      <c r="AW2868"/>
      <c r="AX2868"/>
      <c r="AY2868"/>
      <c r="AZ2868"/>
      <c r="BA2868"/>
      <c r="BB2868"/>
      <c r="BC2868"/>
      <c r="BD2868"/>
      <c r="BE2868"/>
      <c r="BF2868"/>
      <c r="BG2868"/>
      <c r="BH2868"/>
      <c r="BI2868"/>
      <c r="BJ2868"/>
      <c r="BK2868"/>
      <c r="BL2868"/>
      <c r="BM2868"/>
      <c r="BN2868"/>
      <c r="BO2868"/>
    </row>
    <row r="2869" spans="1:67" ht="15" x14ac:dyDescent="0.25">
      <c r="A2869" s="245" t="s">
        <v>4205</v>
      </c>
      <c r="B2869" s="245" t="s">
        <v>4204</v>
      </c>
      <c r="C2869" s="245" t="s">
        <v>4498</v>
      </c>
      <c r="D2869" s="245" t="s">
        <v>4497</v>
      </c>
      <c r="E2869" s="246" t="s">
        <v>44</v>
      </c>
      <c r="F2869" s="245" t="s">
        <v>44</v>
      </c>
      <c r="G2869" s="245" t="s">
        <v>4540</v>
      </c>
      <c r="H2869" s="245" t="s">
        <v>18057</v>
      </c>
      <c r="I2869" s="245" t="s">
        <v>24</v>
      </c>
      <c r="J2869" s="245" t="s">
        <v>59</v>
      </c>
      <c r="K2869" s="246" t="s">
        <v>8443</v>
      </c>
      <c r="L2869" s="245" t="s">
        <v>568</v>
      </c>
      <c r="M2869"/>
      <c r="N2869"/>
      <c r="O2869"/>
      <c r="P2869"/>
      <c r="Q2869"/>
      <c r="R2869"/>
      <c r="S2869"/>
      <c r="T2869"/>
      <c r="U2869"/>
      <c r="V2869"/>
      <c r="W2869"/>
      <c r="X2869"/>
      <c r="Y2869"/>
      <c r="Z2869"/>
      <c r="AA2869"/>
      <c r="AB2869"/>
      <c r="AC2869"/>
      <c r="AD2869"/>
      <c r="AE2869"/>
      <c r="AF2869"/>
      <c r="AG2869"/>
      <c r="AH2869"/>
      <c r="AI2869"/>
      <c r="AJ2869"/>
      <c r="AK2869"/>
      <c r="AL2869"/>
      <c r="AM2869"/>
      <c r="AN2869"/>
      <c r="AO2869"/>
      <c r="AP2869"/>
      <c r="AQ2869"/>
      <c r="AR2869"/>
      <c r="AS2869"/>
      <c r="AT2869"/>
      <c r="AU2869"/>
      <c r="AV2869"/>
      <c r="AW2869"/>
      <c r="AX2869"/>
      <c r="AY2869"/>
      <c r="AZ2869"/>
      <c r="BA2869"/>
      <c r="BB2869"/>
      <c r="BC2869"/>
      <c r="BD2869"/>
      <c r="BE2869"/>
      <c r="BF2869"/>
      <c r="BG2869"/>
      <c r="BH2869"/>
      <c r="BI2869"/>
      <c r="BJ2869"/>
      <c r="BK2869"/>
      <c r="BL2869"/>
      <c r="BM2869"/>
      <c r="BN2869"/>
      <c r="BO2869"/>
    </row>
    <row r="2870" spans="1:67" ht="15" x14ac:dyDescent="0.25">
      <c r="A2870" s="245" t="s">
        <v>4205</v>
      </c>
      <c r="B2870" s="245" t="s">
        <v>4204</v>
      </c>
      <c r="C2870" s="245" t="s">
        <v>4498</v>
      </c>
      <c r="D2870" s="245" t="s">
        <v>4497</v>
      </c>
      <c r="E2870" s="246" t="s">
        <v>44</v>
      </c>
      <c r="F2870" s="245" t="s">
        <v>44</v>
      </c>
      <c r="G2870" s="245" t="s">
        <v>4539</v>
      </c>
      <c r="H2870" s="245" t="s">
        <v>18058</v>
      </c>
      <c r="I2870" s="245" t="s">
        <v>24</v>
      </c>
      <c r="J2870" s="245" t="s">
        <v>59</v>
      </c>
      <c r="K2870" s="246" t="s">
        <v>9533</v>
      </c>
      <c r="L2870" s="245" t="s">
        <v>568</v>
      </c>
      <c r="M2870"/>
      <c r="N2870"/>
      <c r="O2870"/>
      <c r="P2870"/>
      <c r="Q2870"/>
      <c r="R2870"/>
      <c r="S2870"/>
      <c r="T2870"/>
      <c r="U2870"/>
      <c r="V2870"/>
      <c r="W2870"/>
      <c r="X2870"/>
      <c r="Y2870"/>
      <c r="Z2870"/>
      <c r="AA2870"/>
      <c r="AB2870"/>
      <c r="AC2870"/>
      <c r="AD2870"/>
      <c r="AE2870"/>
      <c r="AF2870"/>
      <c r="AG2870"/>
      <c r="AH2870"/>
      <c r="AI2870"/>
      <c r="AJ2870"/>
      <c r="AK2870"/>
      <c r="AL2870"/>
      <c r="AM2870"/>
      <c r="AN2870"/>
      <c r="AO2870"/>
      <c r="AP2870"/>
      <c r="AQ2870"/>
      <c r="AR2870"/>
      <c r="AS2870"/>
      <c r="AT2870"/>
      <c r="AU2870"/>
      <c r="AV2870"/>
      <c r="AW2870"/>
      <c r="AX2870"/>
      <c r="AY2870"/>
      <c r="AZ2870"/>
      <c r="BA2870"/>
      <c r="BB2870"/>
      <c r="BC2870"/>
      <c r="BD2870"/>
      <c r="BE2870"/>
      <c r="BF2870"/>
      <c r="BG2870"/>
      <c r="BH2870"/>
      <c r="BI2870"/>
      <c r="BJ2870"/>
      <c r="BK2870"/>
      <c r="BL2870"/>
      <c r="BM2870"/>
      <c r="BN2870"/>
      <c r="BO2870"/>
    </row>
    <row r="2871" spans="1:67" ht="15" x14ac:dyDescent="0.25">
      <c r="A2871" s="245" t="s">
        <v>4205</v>
      </c>
      <c r="B2871" s="245" t="s">
        <v>4204</v>
      </c>
      <c r="C2871" s="245" t="s">
        <v>4498</v>
      </c>
      <c r="D2871" s="245" t="s">
        <v>4497</v>
      </c>
      <c r="E2871" s="246" t="s">
        <v>44</v>
      </c>
      <c r="F2871" s="245" t="s">
        <v>44</v>
      </c>
      <c r="G2871" s="245" t="s">
        <v>4538</v>
      </c>
      <c r="H2871" s="245" t="s">
        <v>18059</v>
      </c>
      <c r="I2871" s="245" t="s">
        <v>24</v>
      </c>
      <c r="J2871" s="245" t="s">
        <v>59</v>
      </c>
      <c r="K2871" s="246" t="s">
        <v>24016</v>
      </c>
      <c r="L2871" s="245" t="s">
        <v>568</v>
      </c>
      <c r="M2871"/>
      <c r="N2871"/>
      <c r="O2871"/>
      <c r="P2871"/>
      <c r="Q2871"/>
      <c r="R2871"/>
      <c r="S2871"/>
      <c r="T2871"/>
      <c r="U2871"/>
      <c r="V2871"/>
      <c r="W2871"/>
      <c r="X2871"/>
      <c r="Y2871"/>
      <c r="Z2871"/>
      <c r="AA2871"/>
      <c r="AB2871"/>
      <c r="AC2871"/>
      <c r="AD2871"/>
      <c r="AE2871"/>
      <c r="AF2871"/>
      <c r="AG2871"/>
      <c r="AH2871"/>
      <c r="AI2871"/>
      <c r="AJ2871"/>
      <c r="AK2871"/>
      <c r="AL2871"/>
      <c r="AM2871"/>
      <c r="AN2871"/>
      <c r="AO2871"/>
      <c r="AP2871"/>
      <c r="AQ2871"/>
      <c r="AR2871"/>
      <c r="AS2871"/>
      <c r="AT2871"/>
      <c r="AU2871"/>
      <c r="AV2871"/>
      <c r="AW2871"/>
      <c r="AX2871"/>
      <c r="AY2871"/>
      <c r="AZ2871"/>
      <c r="BA2871"/>
      <c r="BB2871"/>
      <c r="BC2871"/>
      <c r="BD2871"/>
      <c r="BE2871"/>
      <c r="BF2871"/>
      <c r="BG2871"/>
      <c r="BH2871"/>
      <c r="BI2871"/>
      <c r="BJ2871"/>
      <c r="BK2871"/>
      <c r="BL2871"/>
      <c r="BM2871"/>
      <c r="BN2871"/>
      <c r="BO2871"/>
    </row>
    <row r="2872" spans="1:67" ht="15" x14ac:dyDescent="0.25">
      <c r="A2872" s="245" t="s">
        <v>4205</v>
      </c>
      <c r="B2872" s="245" t="s">
        <v>4204</v>
      </c>
      <c r="C2872" s="245" t="s">
        <v>4498</v>
      </c>
      <c r="D2872" s="245" t="s">
        <v>4497</v>
      </c>
      <c r="E2872" s="246" t="s">
        <v>44</v>
      </c>
      <c r="F2872" s="245" t="s">
        <v>44</v>
      </c>
      <c r="G2872" s="245" t="s">
        <v>4537</v>
      </c>
      <c r="H2872" s="245" t="s">
        <v>18060</v>
      </c>
      <c r="I2872" s="245" t="s">
        <v>24</v>
      </c>
      <c r="J2872" s="245" t="s">
        <v>59</v>
      </c>
      <c r="K2872" s="246" t="s">
        <v>21667</v>
      </c>
      <c r="L2872" s="245" t="s">
        <v>568</v>
      </c>
      <c r="M2872"/>
      <c r="N2872"/>
      <c r="O2872"/>
      <c r="P2872"/>
      <c r="Q2872"/>
      <c r="R2872"/>
      <c r="S2872"/>
      <c r="T2872"/>
      <c r="U2872"/>
      <c r="V2872"/>
      <c r="W2872"/>
      <c r="X2872"/>
      <c r="Y2872"/>
      <c r="Z2872"/>
      <c r="AA2872"/>
      <c r="AB2872"/>
      <c r="AC2872"/>
      <c r="AD2872"/>
      <c r="AE2872"/>
      <c r="AF2872"/>
      <c r="AG2872"/>
      <c r="AH2872"/>
      <c r="AI2872"/>
      <c r="AJ2872"/>
      <c r="AK2872"/>
      <c r="AL2872"/>
      <c r="AM2872"/>
      <c r="AN2872"/>
      <c r="AO2872"/>
      <c r="AP2872"/>
      <c r="AQ2872"/>
      <c r="AR2872"/>
      <c r="AS2872"/>
      <c r="AT2872"/>
      <c r="AU2872"/>
      <c r="AV2872"/>
      <c r="AW2872"/>
      <c r="AX2872"/>
      <c r="AY2872"/>
      <c r="AZ2872"/>
      <c r="BA2872"/>
      <c r="BB2872"/>
      <c r="BC2872"/>
      <c r="BD2872"/>
      <c r="BE2872"/>
      <c r="BF2872"/>
      <c r="BG2872"/>
      <c r="BH2872"/>
      <c r="BI2872"/>
      <c r="BJ2872"/>
      <c r="BK2872"/>
      <c r="BL2872"/>
      <c r="BM2872"/>
      <c r="BN2872"/>
      <c r="BO2872"/>
    </row>
    <row r="2873" spans="1:67" ht="15" x14ac:dyDescent="0.25">
      <c r="A2873" s="245" t="s">
        <v>4205</v>
      </c>
      <c r="B2873" s="245" t="s">
        <v>4204</v>
      </c>
      <c r="C2873" s="245" t="s">
        <v>4498</v>
      </c>
      <c r="D2873" s="245" t="s">
        <v>4497</v>
      </c>
      <c r="E2873" s="246" t="s">
        <v>44</v>
      </c>
      <c r="F2873" s="245" t="s">
        <v>44</v>
      </c>
      <c r="G2873" s="245" t="s">
        <v>4536</v>
      </c>
      <c r="H2873" s="245" t="s">
        <v>18062</v>
      </c>
      <c r="I2873" s="245" t="s">
        <v>24</v>
      </c>
      <c r="J2873" s="245" t="s">
        <v>59</v>
      </c>
      <c r="K2873" s="246" t="s">
        <v>15311</v>
      </c>
      <c r="L2873" s="245" t="s">
        <v>568</v>
      </c>
      <c r="M2873"/>
      <c r="N2873"/>
      <c r="O2873"/>
      <c r="P2873"/>
      <c r="Q2873"/>
      <c r="R2873"/>
      <c r="S2873"/>
      <c r="T2873"/>
      <c r="U2873"/>
      <c r="V2873"/>
      <c r="W2873"/>
      <c r="X2873"/>
      <c r="Y2873"/>
      <c r="Z2873"/>
      <c r="AA2873"/>
      <c r="AB2873"/>
      <c r="AC2873"/>
      <c r="AD2873"/>
      <c r="AE2873"/>
      <c r="AF2873"/>
      <c r="AG2873"/>
      <c r="AH2873"/>
      <c r="AI2873"/>
      <c r="AJ2873"/>
      <c r="AK2873"/>
      <c r="AL2873"/>
      <c r="AM2873"/>
      <c r="AN2873"/>
      <c r="AO2873"/>
      <c r="AP2873"/>
      <c r="AQ2873"/>
      <c r="AR2873"/>
      <c r="AS2873"/>
      <c r="AT2873"/>
      <c r="AU2873"/>
      <c r="AV2873"/>
      <c r="AW2873"/>
      <c r="AX2873"/>
      <c r="AY2873"/>
      <c r="AZ2873"/>
      <c r="BA2873"/>
      <c r="BB2873"/>
      <c r="BC2873"/>
      <c r="BD2873"/>
      <c r="BE2873"/>
      <c r="BF2873"/>
      <c r="BG2873"/>
      <c r="BH2873"/>
      <c r="BI2873"/>
      <c r="BJ2873"/>
      <c r="BK2873"/>
      <c r="BL2873"/>
      <c r="BM2873"/>
      <c r="BN2873"/>
      <c r="BO2873"/>
    </row>
    <row r="2874" spans="1:67" ht="15" x14ac:dyDescent="0.25">
      <c r="A2874" s="245" t="s">
        <v>4205</v>
      </c>
      <c r="B2874" s="245" t="s">
        <v>4204</v>
      </c>
      <c r="C2874" s="245" t="s">
        <v>4498</v>
      </c>
      <c r="D2874" s="245" t="s">
        <v>4497</v>
      </c>
      <c r="E2874" s="246" t="s">
        <v>44</v>
      </c>
      <c r="F2874" s="245" t="s">
        <v>44</v>
      </c>
      <c r="G2874" s="245" t="s">
        <v>4535</v>
      </c>
      <c r="H2874" s="245" t="s">
        <v>18064</v>
      </c>
      <c r="I2874" s="245" t="s">
        <v>24</v>
      </c>
      <c r="J2874" s="245" t="s">
        <v>59</v>
      </c>
      <c r="K2874" s="246" t="s">
        <v>17979</v>
      </c>
      <c r="L2874" s="245" t="s">
        <v>568</v>
      </c>
      <c r="M2874"/>
      <c r="N2874"/>
      <c r="O2874"/>
      <c r="P2874"/>
      <c r="Q2874"/>
      <c r="R2874"/>
      <c r="S2874"/>
      <c r="T2874"/>
      <c r="U2874"/>
      <c r="V2874"/>
      <c r="W2874"/>
      <c r="X2874"/>
      <c r="Y2874"/>
      <c r="Z2874"/>
      <c r="AA2874"/>
      <c r="AB2874"/>
      <c r="AC2874"/>
      <c r="AD2874"/>
      <c r="AE2874"/>
      <c r="AF2874"/>
      <c r="AG2874"/>
      <c r="AH2874"/>
      <c r="AI2874"/>
      <c r="AJ2874"/>
      <c r="AK2874"/>
      <c r="AL2874"/>
      <c r="AM2874"/>
      <c r="AN2874"/>
      <c r="AO2874"/>
      <c r="AP2874"/>
      <c r="AQ2874"/>
      <c r="AR2874"/>
      <c r="AS2874"/>
      <c r="AT2874"/>
      <c r="AU2874"/>
      <c r="AV2874"/>
      <c r="AW2874"/>
      <c r="AX2874"/>
      <c r="AY2874"/>
      <c r="AZ2874"/>
      <c r="BA2874"/>
      <c r="BB2874"/>
      <c r="BC2874"/>
      <c r="BD2874"/>
      <c r="BE2874"/>
      <c r="BF2874"/>
      <c r="BG2874"/>
      <c r="BH2874"/>
      <c r="BI2874"/>
      <c r="BJ2874"/>
      <c r="BK2874"/>
      <c r="BL2874"/>
      <c r="BM2874"/>
      <c r="BN2874"/>
      <c r="BO2874"/>
    </row>
    <row r="2875" spans="1:67" ht="15" x14ac:dyDescent="0.25">
      <c r="A2875" s="245" t="s">
        <v>4205</v>
      </c>
      <c r="B2875" s="245" t="s">
        <v>4204</v>
      </c>
      <c r="C2875" s="245" t="s">
        <v>4498</v>
      </c>
      <c r="D2875" s="245" t="s">
        <v>4497</v>
      </c>
      <c r="E2875" s="246" t="s">
        <v>44</v>
      </c>
      <c r="F2875" s="245" t="s">
        <v>44</v>
      </c>
      <c r="G2875" s="245" t="s">
        <v>4534</v>
      </c>
      <c r="H2875" s="245" t="s">
        <v>18065</v>
      </c>
      <c r="I2875" s="245" t="s">
        <v>24</v>
      </c>
      <c r="J2875" s="245" t="s">
        <v>59</v>
      </c>
      <c r="K2875" s="246" t="s">
        <v>24017</v>
      </c>
      <c r="L2875" s="245" t="s">
        <v>568</v>
      </c>
      <c r="M2875"/>
      <c r="N2875"/>
      <c r="O2875"/>
      <c r="P2875"/>
      <c r="Q2875"/>
      <c r="R2875"/>
      <c r="S2875"/>
      <c r="T2875"/>
      <c r="U2875"/>
      <c r="V2875"/>
      <c r="W2875"/>
      <c r="X2875"/>
      <c r="Y2875"/>
      <c r="Z2875"/>
      <c r="AA2875"/>
      <c r="AB2875"/>
      <c r="AC2875"/>
      <c r="AD2875"/>
      <c r="AE2875"/>
      <c r="AF2875"/>
      <c r="AG2875"/>
      <c r="AH2875"/>
      <c r="AI2875"/>
      <c r="AJ2875"/>
      <c r="AK2875"/>
      <c r="AL2875"/>
      <c r="AM2875"/>
      <c r="AN2875"/>
      <c r="AO2875"/>
      <c r="AP2875"/>
      <c r="AQ2875"/>
      <c r="AR2875"/>
      <c r="AS2875"/>
      <c r="AT2875"/>
      <c r="AU2875"/>
      <c r="AV2875"/>
      <c r="AW2875"/>
      <c r="AX2875"/>
      <c r="AY2875"/>
      <c r="AZ2875"/>
      <c r="BA2875"/>
      <c r="BB2875"/>
      <c r="BC2875"/>
      <c r="BD2875"/>
      <c r="BE2875"/>
      <c r="BF2875"/>
      <c r="BG2875"/>
      <c r="BH2875"/>
      <c r="BI2875"/>
      <c r="BJ2875"/>
      <c r="BK2875"/>
      <c r="BL2875"/>
      <c r="BM2875"/>
      <c r="BN2875"/>
      <c r="BO2875"/>
    </row>
    <row r="2876" spans="1:67" ht="15" x14ac:dyDescent="0.25">
      <c r="A2876" s="245" t="s">
        <v>4205</v>
      </c>
      <c r="B2876" s="245" t="s">
        <v>4204</v>
      </c>
      <c r="C2876" s="245" t="s">
        <v>4498</v>
      </c>
      <c r="D2876" s="245" t="s">
        <v>4497</v>
      </c>
      <c r="E2876" s="246" t="s">
        <v>44</v>
      </c>
      <c r="F2876" s="245" t="s">
        <v>44</v>
      </c>
      <c r="G2876" s="245" t="s">
        <v>4533</v>
      </c>
      <c r="H2876" s="245" t="s">
        <v>18066</v>
      </c>
      <c r="I2876" s="245" t="s">
        <v>24</v>
      </c>
      <c r="J2876" s="245" t="s">
        <v>59</v>
      </c>
      <c r="K2876" s="246" t="s">
        <v>21664</v>
      </c>
      <c r="L2876" s="245" t="s">
        <v>568</v>
      </c>
      <c r="M2876"/>
      <c r="N2876"/>
      <c r="O2876"/>
      <c r="P2876"/>
      <c r="Q2876"/>
      <c r="R2876"/>
      <c r="S2876"/>
      <c r="T2876"/>
      <c r="U2876"/>
      <c r="V2876"/>
      <c r="W2876"/>
      <c r="X2876"/>
      <c r="Y2876"/>
      <c r="Z2876"/>
      <c r="AA2876"/>
      <c r="AB2876"/>
      <c r="AC2876"/>
      <c r="AD2876"/>
      <c r="AE2876"/>
      <c r="AF2876"/>
      <c r="AG2876"/>
      <c r="AH2876"/>
      <c r="AI2876"/>
      <c r="AJ2876"/>
      <c r="AK2876"/>
      <c r="AL2876"/>
      <c r="AM2876"/>
      <c r="AN2876"/>
      <c r="AO2876"/>
      <c r="AP2876"/>
      <c r="AQ2876"/>
      <c r="AR2876"/>
      <c r="AS2876"/>
      <c r="AT2876"/>
      <c r="AU2876"/>
      <c r="AV2876"/>
      <c r="AW2876"/>
      <c r="AX2876"/>
      <c r="AY2876"/>
      <c r="AZ2876"/>
      <c r="BA2876"/>
      <c r="BB2876"/>
      <c r="BC2876"/>
      <c r="BD2876"/>
      <c r="BE2876"/>
      <c r="BF2876"/>
      <c r="BG2876"/>
      <c r="BH2876"/>
      <c r="BI2876"/>
      <c r="BJ2876"/>
      <c r="BK2876"/>
      <c r="BL2876"/>
      <c r="BM2876"/>
      <c r="BN2876"/>
      <c r="BO2876"/>
    </row>
    <row r="2877" spans="1:67" ht="15" x14ac:dyDescent="0.25">
      <c r="A2877" s="245" t="s">
        <v>4205</v>
      </c>
      <c r="B2877" s="245" t="s">
        <v>4204</v>
      </c>
      <c r="C2877" s="245" t="s">
        <v>4498</v>
      </c>
      <c r="D2877" s="245" t="s">
        <v>4497</v>
      </c>
      <c r="E2877" s="246" t="s">
        <v>44</v>
      </c>
      <c r="F2877" s="245" t="s">
        <v>44</v>
      </c>
      <c r="G2877" s="245" t="s">
        <v>4532</v>
      </c>
      <c r="H2877" s="245" t="s">
        <v>18067</v>
      </c>
      <c r="I2877" s="245" t="s">
        <v>24</v>
      </c>
      <c r="J2877" s="245" t="s">
        <v>59</v>
      </c>
      <c r="K2877" s="246" t="s">
        <v>24018</v>
      </c>
      <c r="L2877" s="245" t="s">
        <v>568</v>
      </c>
      <c r="M2877"/>
      <c r="N2877"/>
      <c r="O2877"/>
      <c r="P2877"/>
      <c r="Q2877"/>
      <c r="R2877"/>
      <c r="S2877"/>
      <c r="T2877"/>
      <c r="U2877"/>
      <c r="V2877"/>
      <c r="W2877"/>
      <c r="X2877"/>
      <c r="Y2877"/>
      <c r="Z2877"/>
      <c r="AA2877"/>
      <c r="AB2877"/>
      <c r="AC2877"/>
      <c r="AD2877"/>
      <c r="AE2877"/>
      <c r="AF2877"/>
      <c r="AG2877"/>
      <c r="AH2877"/>
      <c r="AI2877"/>
      <c r="AJ2877"/>
      <c r="AK2877"/>
      <c r="AL2877"/>
      <c r="AM2877"/>
      <c r="AN2877"/>
      <c r="AO2877"/>
      <c r="AP2877"/>
      <c r="AQ2877"/>
      <c r="AR2877"/>
      <c r="AS2877"/>
      <c r="AT2877"/>
      <c r="AU2877"/>
      <c r="AV2877"/>
      <c r="AW2877"/>
      <c r="AX2877"/>
      <c r="AY2877"/>
      <c r="AZ2877"/>
      <c r="BA2877"/>
      <c r="BB2877"/>
      <c r="BC2877"/>
      <c r="BD2877"/>
      <c r="BE2877"/>
      <c r="BF2877"/>
      <c r="BG2877"/>
      <c r="BH2877"/>
      <c r="BI2877"/>
      <c r="BJ2877"/>
      <c r="BK2877"/>
      <c r="BL2877"/>
      <c r="BM2877"/>
      <c r="BN2877"/>
      <c r="BO2877"/>
    </row>
    <row r="2878" spans="1:67" ht="15" x14ac:dyDescent="0.25">
      <c r="A2878" s="245" t="s">
        <v>4205</v>
      </c>
      <c r="B2878" s="245" t="s">
        <v>4204</v>
      </c>
      <c r="C2878" s="245" t="s">
        <v>4498</v>
      </c>
      <c r="D2878" s="245" t="s">
        <v>4497</v>
      </c>
      <c r="E2878" s="246" t="s">
        <v>44</v>
      </c>
      <c r="F2878" s="245" t="s">
        <v>44</v>
      </c>
      <c r="G2878" s="245" t="s">
        <v>4531</v>
      </c>
      <c r="H2878" s="245" t="s">
        <v>18068</v>
      </c>
      <c r="I2878" s="245" t="s">
        <v>24</v>
      </c>
      <c r="J2878" s="245" t="s">
        <v>59</v>
      </c>
      <c r="K2878" s="246" t="s">
        <v>24019</v>
      </c>
      <c r="L2878" s="245" t="s">
        <v>568</v>
      </c>
      <c r="M2878"/>
      <c r="N2878"/>
      <c r="O2878"/>
      <c r="P2878"/>
      <c r="Q2878"/>
      <c r="R2878"/>
      <c r="S2878"/>
      <c r="T2878"/>
      <c r="U2878"/>
      <c r="V2878"/>
      <c r="W2878"/>
      <c r="X2878"/>
      <c r="Y2878"/>
      <c r="Z2878"/>
      <c r="AA2878"/>
      <c r="AB2878"/>
      <c r="AC2878"/>
      <c r="AD2878"/>
      <c r="AE2878"/>
      <c r="AF2878"/>
      <c r="AG2878"/>
      <c r="AH2878"/>
      <c r="AI2878"/>
      <c r="AJ2878"/>
      <c r="AK2878"/>
      <c r="AL2878"/>
      <c r="AM2878"/>
      <c r="AN2878"/>
      <c r="AO2878"/>
      <c r="AP2878"/>
      <c r="AQ2878"/>
      <c r="AR2878"/>
      <c r="AS2878"/>
      <c r="AT2878"/>
      <c r="AU2878"/>
      <c r="AV2878"/>
      <c r="AW2878"/>
      <c r="AX2878"/>
      <c r="AY2878"/>
      <c r="AZ2878"/>
      <c r="BA2878"/>
      <c r="BB2878"/>
      <c r="BC2878"/>
      <c r="BD2878"/>
      <c r="BE2878"/>
      <c r="BF2878"/>
      <c r="BG2878"/>
      <c r="BH2878"/>
      <c r="BI2878"/>
      <c r="BJ2878"/>
      <c r="BK2878"/>
      <c r="BL2878"/>
      <c r="BM2878"/>
      <c r="BN2878"/>
      <c r="BO2878"/>
    </row>
    <row r="2879" spans="1:67" ht="15" x14ac:dyDescent="0.25">
      <c r="A2879" s="245" t="s">
        <v>4205</v>
      </c>
      <c r="B2879" s="245" t="s">
        <v>4204</v>
      </c>
      <c r="C2879" s="245" t="s">
        <v>4498</v>
      </c>
      <c r="D2879" s="245" t="s">
        <v>4497</v>
      </c>
      <c r="E2879" s="246" t="s">
        <v>44</v>
      </c>
      <c r="F2879" s="245" t="s">
        <v>44</v>
      </c>
      <c r="G2879" s="245" t="s">
        <v>4530</v>
      </c>
      <c r="H2879" s="245" t="s">
        <v>18069</v>
      </c>
      <c r="I2879" s="245" t="s">
        <v>24</v>
      </c>
      <c r="J2879" s="245" t="s">
        <v>59</v>
      </c>
      <c r="K2879" s="246" t="s">
        <v>15033</v>
      </c>
      <c r="L2879" s="245" t="s">
        <v>568</v>
      </c>
      <c r="M2879"/>
      <c r="N2879"/>
      <c r="O2879"/>
      <c r="P2879"/>
      <c r="Q2879"/>
      <c r="R2879"/>
      <c r="S2879"/>
      <c r="T2879"/>
      <c r="U2879"/>
      <c r="V2879"/>
      <c r="W2879"/>
      <c r="X2879"/>
      <c r="Y2879"/>
      <c r="Z2879"/>
      <c r="AA2879"/>
      <c r="AB2879"/>
      <c r="AC2879"/>
      <c r="AD2879"/>
      <c r="AE2879"/>
      <c r="AF2879"/>
      <c r="AG2879"/>
      <c r="AH2879"/>
      <c r="AI2879"/>
      <c r="AJ2879"/>
      <c r="AK2879"/>
      <c r="AL2879"/>
      <c r="AM2879"/>
      <c r="AN2879"/>
      <c r="AO2879"/>
      <c r="AP2879"/>
      <c r="AQ2879"/>
      <c r="AR2879"/>
      <c r="AS2879"/>
      <c r="AT2879"/>
      <c r="AU2879"/>
      <c r="AV2879"/>
      <c r="AW2879"/>
      <c r="AX2879"/>
      <c r="AY2879"/>
      <c r="AZ2879"/>
      <c r="BA2879"/>
      <c r="BB2879"/>
      <c r="BC2879"/>
      <c r="BD2879"/>
      <c r="BE2879"/>
      <c r="BF2879"/>
      <c r="BG2879"/>
      <c r="BH2879"/>
      <c r="BI2879"/>
      <c r="BJ2879"/>
      <c r="BK2879"/>
      <c r="BL2879"/>
      <c r="BM2879"/>
      <c r="BN2879"/>
      <c r="BO2879"/>
    </row>
    <row r="2880" spans="1:67" ht="15" x14ac:dyDescent="0.25">
      <c r="A2880" s="245" t="s">
        <v>4205</v>
      </c>
      <c r="B2880" s="245" t="s">
        <v>4204</v>
      </c>
      <c r="C2880" s="245" t="s">
        <v>4498</v>
      </c>
      <c r="D2880" s="245" t="s">
        <v>4497</v>
      </c>
      <c r="E2880" s="246" t="s">
        <v>44</v>
      </c>
      <c r="F2880" s="245" t="s">
        <v>44</v>
      </c>
      <c r="G2880" s="245" t="s">
        <v>4529</v>
      </c>
      <c r="H2880" s="245" t="s">
        <v>18070</v>
      </c>
      <c r="I2880" s="245" t="s">
        <v>24</v>
      </c>
      <c r="J2880" s="245" t="s">
        <v>59</v>
      </c>
      <c r="K2880" s="246" t="s">
        <v>11522</v>
      </c>
      <c r="L2880" s="245" t="s">
        <v>568</v>
      </c>
      <c r="M2880"/>
      <c r="N2880"/>
      <c r="O2880"/>
      <c r="P2880"/>
      <c r="Q2880"/>
      <c r="R2880"/>
      <c r="S2880"/>
      <c r="T2880"/>
      <c r="U2880"/>
      <c r="V2880"/>
      <c r="W2880"/>
      <c r="X2880"/>
      <c r="Y2880"/>
      <c r="Z2880"/>
      <c r="AA2880"/>
      <c r="AB2880"/>
      <c r="AC2880"/>
      <c r="AD2880"/>
      <c r="AE2880"/>
      <c r="AF2880"/>
      <c r="AG2880"/>
      <c r="AH2880"/>
      <c r="AI2880"/>
      <c r="AJ2880"/>
      <c r="AK2880"/>
      <c r="AL2880"/>
      <c r="AM2880"/>
      <c r="AN2880"/>
      <c r="AO2880"/>
      <c r="AP2880"/>
      <c r="AQ2880"/>
      <c r="AR2880"/>
      <c r="AS2880"/>
      <c r="AT2880"/>
      <c r="AU2880"/>
      <c r="AV2880"/>
      <c r="AW2880"/>
      <c r="AX2880"/>
      <c r="AY2880"/>
      <c r="AZ2880"/>
      <c r="BA2880"/>
      <c r="BB2880"/>
      <c r="BC2880"/>
      <c r="BD2880"/>
      <c r="BE2880"/>
      <c r="BF2880"/>
      <c r="BG2880"/>
      <c r="BH2880"/>
      <c r="BI2880"/>
      <c r="BJ2880"/>
      <c r="BK2880"/>
      <c r="BL2880"/>
      <c r="BM2880"/>
      <c r="BN2880"/>
      <c r="BO2880"/>
    </row>
    <row r="2881" spans="1:67" ht="15" x14ac:dyDescent="0.25">
      <c r="A2881" s="245" t="s">
        <v>4205</v>
      </c>
      <c r="B2881" s="245" t="s">
        <v>4204</v>
      </c>
      <c r="C2881" s="245" t="s">
        <v>4498</v>
      </c>
      <c r="D2881" s="245" t="s">
        <v>4497</v>
      </c>
      <c r="E2881" s="246" t="s">
        <v>44</v>
      </c>
      <c r="F2881" s="245" t="s">
        <v>44</v>
      </c>
      <c r="G2881" s="245" t="s">
        <v>4528</v>
      </c>
      <c r="H2881" s="245" t="s">
        <v>18072</v>
      </c>
      <c r="I2881" s="245" t="s">
        <v>24</v>
      </c>
      <c r="J2881" s="245" t="s">
        <v>59</v>
      </c>
      <c r="K2881" s="246" t="s">
        <v>15120</v>
      </c>
      <c r="L2881" s="245" t="s">
        <v>568</v>
      </c>
      <c r="M2881"/>
      <c r="N2881"/>
      <c r="O2881"/>
      <c r="P2881"/>
      <c r="Q2881"/>
      <c r="R2881"/>
      <c r="S2881"/>
      <c r="T2881"/>
      <c r="U2881"/>
      <c r="V2881"/>
      <c r="W2881"/>
      <c r="X2881"/>
      <c r="Y2881"/>
      <c r="Z2881"/>
      <c r="AA2881"/>
      <c r="AB2881"/>
      <c r="AC2881"/>
      <c r="AD2881"/>
      <c r="AE2881"/>
      <c r="AF2881"/>
      <c r="AG2881"/>
      <c r="AH2881"/>
      <c r="AI2881"/>
      <c r="AJ2881"/>
      <c r="AK2881"/>
      <c r="AL2881"/>
      <c r="AM2881"/>
      <c r="AN2881"/>
      <c r="AO2881"/>
      <c r="AP2881"/>
      <c r="AQ2881"/>
      <c r="AR2881"/>
      <c r="AS2881"/>
      <c r="AT2881"/>
      <c r="AU2881"/>
      <c r="AV2881"/>
      <c r="AW2881"/>
      <c r="AX2881"/>
      <c r="AY2881"/>
      <c r="AZ2881"/>
      <c r="BA2881"/>
      <c r="BB2881"/>
      <c r="BC2881"/>
      <c r="BD2881"/>
      <c r="BE2881"/>
      <c r="BF2881"/>
      <c r="BG2881"/>
      <c r="BH2881"/>
      <c r="BI2881"/>
      <c r="BJ2881"/>
      <c r="BK2881"/>
      <c r="BL2881"/>
      <c r="BM2881"/>
      <c r="BN2881"/>
      <c r="BO2881"/>
    </row>
    <row r="2882" spans="1:67" ht="15" x14ac:dyDescent="0.25">
      <c r="A2882" s="245" t="s">
        <v>4205</v>
      </c>
      <c r="B2882" s="245" t="s">
        <v>4204</v>
      </c>
      <c r="C2882" s="245" t="s">
        <v>4498</v>
      </c>
      <c r="D2882" s="245" t="s">
        <v>4497</v>
      </c>
      <c r="E2882" s="246" t="s">
        <v>44</v>
      </c>
      <c r="F2882" s="245" t="s">
        <v>44</v>
      </c>
      <c r="G2882" s="245" t="s">
        <v>4527</v>
      </c>
      <c r="H2882" s="245" t="s">
        <v>18073</v>
      </c>
      <c r="I2882" s="245" t="s">
        <v>24</v>
      </c>
      <c r="J2882" s="245" t="s">
        <v>59</v>
      </c>
      <c r="K2882" s="246" t="s">
        <v>9483</v>
      </c>
      <c r="L2882" s="245" t="s">
        <v>568</v>
      </c>
      <c r="M2882"/>
      <c r="N2882"/>
      <c r="O2882"/>
      <c r="P2882"/>
      <c r="Q2882"/>
      <c r="R2882"/>
      <c r="S2882"/>
      <c r="T2882"/>
      <c r="U2882"/>
      <c r="V2882"/>
      <c r="W2882"/>
      <c r="X2882"/>
      <c r="Y2882"/>
      <c r="Z2882"/>
      <c r="AA2882"/>
      <c r="AB2882"/>
      <c r="AC2882"/>
      <c r="AD2882"/>
      <c r="AE2882"/>
      <c r="AF2882"/>
      <c r="AG2882"/>
      <c r="AH2882"/>
      <c r="AI2882"/>
      <c r="AJ2882"/>
      <c r="AK2882"/>
      <c r="AL2882"/>
      <c r="AM2882"/>
      <c r="AN2882"/>
      <c r="AO2882"/>
      <c r="AP2882"/>
      <c r="AQ2882"/>
      <c r="AR2882"/>
      <c r="AS2882"/>
      <c r="AT2882"/>
      <c r="AU2882"/>
      <c r="AV2882"/>
      <c r="AW2882"/>
      <c r="AX2882"/>
      <c r="AY2882"/>
      <c r="AZ2882"/>
      <c r="BA2882"/>
      <c r="BB2882"/>
      <c r="BC2882"/>
      <c r="BD2882"/>
      <c r="BE2882"/>
      <c r="BF2882"/>
      <c r="BG2882"/>
      <c r="BH2882"/>
      <c r="BI2882"/>
      <c r="BJ2882"/>
      <c r="BK2882"/>
      <c r="BL2882"/>
      <c r="BM2882"/>
      <c r="BN2882"/>
      <c r="BO2882"/>
    </row>
    <row r="2883" spans="1:67" ht="15" x14ac:dyDescent="0.25">
      <c r="A2883" s="245" t="s">
        <v>4205</v>
      </c>
      <c r="B2883" s="245" t="s">
        <v>4204</v>
      </c>
      <c r="C2883" s="245" t="s">
        <v>4498</v>
      </c>
      <c r="D2883" s="245" t="s">
        <v>4497</v>
      </c>
      <c r="E2883" s="246" t="s">
        <v>44</v>
      </c>
      <c r="F2883" s="245" t="s">
        <v>44</v>
      </c>
      <c r="G2883" s="245" t="s">
        <v>4526</v>
      </c>
      <c r="H2883" s="245" t="s">
        <v>18074</v>
      </c>
      <c r="I2883" s="245" t="s">
        <v>24</v>
      </c>
      <c r="J2883" s="245" t="s">
        <v>59</v>
      </c>
      <c r="K2883" s="246" t="s">
        <v>14279</v>
      </c>
      <c r="L2883" s="245" t="s">
        <v>568</v>
      </c>
      <c r="M2883"/>
      <c r="N2883"/>
      <c r="O2883"/>
      <c r="P2883"/>
      <c r="Q2883"/>
      <c r="R2883"/>
      <c r="S2883"/>
      <c r="T2883"/>
      <c r="U2883"/>
      <c r="V2883"/>
      <c r="W2883"/>
      <c r="X2883"/>
      <c r="Y2883"/>
      <c r="Z2883"/>
      <c r="AA2883"/>
      <c r="AB2883"/>
      <c r="AC2883"/>
      <c r="AD2883"/>
      <c r="AE2883"/>
      <c r="AF2883"/>
      <c r="AG2883"/>
      <c r="AH2883"/>
      <c r="AI2883"/>
      <c r="AJ2883"/>
      <c r="AK2883"/>
      <c r="AL2883"/>
      <c r="AM2883"/>
      <c r="AN2883"/>
      <c r="AO2883"/>
      <c r="AP2883"/>
      <c r="AQ2883"/>
      <c r="AR2883"/>
      <c r="AS2883"/>
      <c r="AT2883"/>
      <c r="AU2883"/>
      <c r="AV2883"/>
      <c r="AW2883"/>
      <c r="AX2883"/>
      <c r="AY2883"/>
      <c r="AZ2883"/>
      <c r="BA2883"/>
      <c r="BB2883"/>
      <c r="BC2883"/>
      <c r="BD2883"/>
      <c r="BE2883"/>
      <c r="BF2883"/>
      <c r="BG2883"/>
      <c r="BH2883"/>
      <c r="BI2883"/>
      <c r="BJ2883"/>
      <c r="BK2883"/>
      <c r="BL2883"/>
      <c r="BM2883"/>
      <c r="BN2883"/>
      <c r="BO2883"/>
    </row>
    <row r="2884" spans="1:67" ht="15" x14ac:dyDescent="0.25">
      <c r="A2884" s="245" t="s">
        <v>4205</v>
      </c>
      <c r="B2884" s="245" t="s">
        <v>4204</v>
      </c>
      <c r="C2884" s="245" t="s">
        <v>4498</v>
      </c>
      <c r="D2884" s="245" t="s">
        <v>4497</v>
      </c>
      <c r="E2884" s="246" t="s">
        <v>44</v>
      </c>
      <c r="F2884" s="245" t="s">
        <v>44</v>
      </c>
      <c r="G2884" s="245" t="s">
        <v>4525</v>
      </c>
      <c r="H2884" s="245" t="s">
        <v>18075</v>
      </c>
      <c r="I2884" s="245" t="s">
        <v>24</v>
      </c>
      <c r="J2884" s="245" t="s">
        <v>59</v>
      </c>
      <c r="K2884" s="246" t="s">
        <v>9200</v>
      </c>
      <c r="L2884" s="245" t="s">
        <v>568</v>
      </c>
      <c r="M2884"/>
      <c r="N2884"/>
      <c r="O2884"/>
      <c r="P2884"/>
      <c r="Q2884"/>
      <c r="R2884"/>
      <c r="S2884"/>
      <c r="T2884"/>
      <c r="U2884"/>
      <c r="V2884"/>
      <c r="W2884"/>
      <c r="X2884"/>
      <c r="Y2884"/>
      <c r="Z2884"/>
      <c r="AA2884"/>
      <c r="AB2884"/>
      <c r="AC2884"/>
      <c r="AD2884"/>
      <c r="AE2884"/>
      <c r="AF2884"/>
      <c r="AG2884"/>
      <c r="AH2884"/>
      <c r="AI2884"/>
      <c r="AJ2884"/>
      <c r="AK2884"/>
      <c r="AL2884"/>
      <c r="AM2884"/>
      <c r="AN2884"/>
      <c r="AO2884"/>
      <c r="AP2884"/>
      <c r="AQ2884"/>
      <c r="AR2884"/>
      <c r="AS2884"/>
      <c r="AT2884"/>
      <c r="AU2884"/>
      <c r="AV2884"/>
      <c r="AW2884"/>
      <c r="AX2884"/>
      <c r="AY2884"/>
      <c r="AZ2884"/>
      <c r="BA2884"/>
      <c r="BB2884"/>
      <c r="BC2884"/>
      <c r="BD2884"/>
      <c r="BE2884"/>
      <c r="BF2884"/>
      <c r="BG2884"/>
      <c r="BH2884"/>
      <c r="BI2884"/>
      <c r="BJ2884"/>
      <c r="BK2884"/>
      <c r="BL2884"/>
      <c r="BM2884"/>
      <c r="BN2884"/>
      <c r="BO2884"/>
    </row>
    <row r="2885" spans="1:67" ht="15" x14ac:dyDescent="0.25">
      <c r="A2885" s="245" t="s">
        <v>4205</v>
      </c>
      <c r="B2885" s="245" t="s">
        <v>4204</v>
      </c>
      <c r="C2885" s="245" t="s">
        <v>4498</v>
      </c>
      <c r="D2885" s="245" t="s">
        <v>4497</v>
      </c>
      <c r="E2885" s="246" t="s">
        <v>44</v>
      </c>
      <c r="F2885" s="245" t="s">
        <v>44</v>
      </c>
      <c r="G2885" s="245" t="s">
        <v>4524</v>
      </c>
      <c r="H2885" s="245" t="s">
        <v>18076</v>
      </c>
      <c r="I2885" s="245" t="s">
        <v>24</v>
      </c>
      <c r="J2885" s="245" t="s">
        <v>59</v>
      </c>
      <c r="K2885" s="246" t="s">
        <v>14523</v>
      </c>
      <c r="L2885" s="245" t="s">
        <v>568</v>
      </c>
      <c r="M2885"/>
      <c r="N2885"/>
      <c r="O2885"/>
      <c r="P2885"/>
      <c r="Q2885"/>
      <c r="R2885"/>
      <c r="S2885"/>
      <c r="T2885"/>
      <c r="U2885"/>
      <c r="V2885"/>
      <c r="W2885"/>
      <c r="X2885"/>
      <c r="Y2885"/>
      <c r="Z2885"/>
      <c r="AA2885"/>
      <c r="AB2885"/>
      <c r="AC2885"/>
      <c r="AD2885"/>
      <c r="AE2885"/>
      <c r="AF2885"/>
      <c r="AG2885"/>
      <c r="AH2885"/>
      <c r="AI2885"/>
      <c r="AJ2885"/>
      <c r="AK2885"/>
      <c r="AL2885"/>
      <c r="AM2885"/>
      <c r="AN2885"/>
      <c r="AO2885"/>
      <c r="AP2885"/>
      <c r="AQ2885"/>
      <c r="AR2885"/>
      <c r="AS2885"/>
      <c r="AT2885"/>
      <c r="AU2885"/>
      <c r="AV2885"/>
      <c r="AW2885"/>
      <c r="AX2885"/>
      <c r="AY2885"/>
      <c r="AZ2885"/>
      <c r="BA2885"/>
      <c r="BB2885"/>
      <c r="BC2885"/>
      <c r="BD2885"/>
      <c r="BE2885"/>
      <c r="BF2885"/>
      <c r="BG2885"/>
      <c r="BH2885"/>
      <c r="BI2885"/>
      <c r="BJ2885"/>
      <c r="BK2885"/>
      <c r="BL2885"/>
      <c r="BM2885"/>
      <c r="BN2885"/>
      <c r="BO2885"/>
    </row>
    <row r="2886" spans="1:67" ht="15" x14ac:dyDescent="0.25">
      <c r="A2886" s="245" t="s">
        <v>4205</v>
      </c>
      <c r="B2886" s="245" t="s">
        <v>4204</v>
      </c>
      <c r="C2886" s="245" t="s">
        <v>4498</v>
      </c>
      <c r="D2886" s="245" t="s">
        <v>4497</v>
      </c>
      <c r="E2886" s="246" t="s">
        <v>44</v>
      </c>
      <c r="F2886" s="245" t="s">
        <v>44</v>
      </c>
      <c r="G2886" s="245" t="s">
        <v>4523</v>
      </c>
      <c r="H2886" s="245" t="s">
        <v>18077</v>
      </c>
      <c r="I2886" s="245" t="s">
        <v>24</v>
      </c>
      <c r="J2886" s="245" t="s">
        <v>59</v>
      </c>
      <c r="K2886" s="246" t="s">
        <v>15069</v>
      </c>
      <c r="L2886" s="245" t="s">
        <v>568</v>
      </c>
      <c r="M2886"/>
      <c r="N2886"/>
      <c r="O2886"/>
      <c r="P2886"/>
      <c r="Q2886"/>
      <c r="R2886"/>
      <c r="S2886"/>
      <c r="T2886"/>
      <c r="U2886"/>
      <c r="V2886"/>
      <c r="W2886"/>
      <c r="X2886"/>
      <c r="Y2886"/>
      <c r="Z2886"/>
      <c r="AA2886"/>
      <c r="AB2886"/>
      <c r="AC2886"/>
      <c r="AD2886"/>
      <c r="AE2886"/>
      <c r="AF2886"/>
      <c r="AG2886"/>
      <c r="AH2886"/>
      <c r="AI2886"/>
      <c r="AJ2886"/>
      <c r="AK2886"/>
      <c r="AL2886"/>
      <c r="AM2886"/>
      <c r="AN2886"/>
      <c r="AO2886"/>
      <c r="AP2886"/>
      <c r="AQ2886"/>
      <c r="AR2886"/>
      <c r="AS2886"/>
      <c r="AT2886"/>
      <c r="AU2886"/>
      <c r="AV2886"/>
      <c r="AW2886"/>
      <c r="AX2886"/>
      <c r="AY2886"/>
      <c r="AZ2886"/>
      <c r="BA2886"/>
      <c r="BB2886"/>
      <c r="BC2886"/>
      <c r="BD2886"/>
      <c r="BE2886"/>
      <c r="BF2886"/>
      <c r="BG2886"/>
      <c r="BH2886"/>
      <c r="BI2886"/>
      <c r="BJ2886"/>
      <c r="BK2886"/>
      <c r="BL2886"/>
      <c r="BM2886"/>
      <c r="BN2886"/>
      <c r="BO2886"/>
    </row>
    <row r="2887" spans="1:67" ht="15" x14ac:dyDescent="0.25">
      <c r="A2887" s="245" t="s">
        <v>4205</v>
      </c>
      <c r="B2887" s="245" t="s">
        <v>4204</v>
      </c>
      <c r="C2887" s="245" t="s">
        <v>4498</v>
      </c>
      <c r="D2887" s="245" t="s">
        <v>4497</v>
      </c>
      <c r="E2887" s="246" t="s">
        <v>44</v>
      </c>
      <c r="F2887" s="245" t="s">
        <v>44</v>
      </c>
      <c r="G2887" s="245" t="s">
        <v>4521</v>
      </c>
      <c r="H2887" s="245" t="s">
        <v>18079</v>
      </c>
      <c r="I2887" s="245" t="s">
        <v>24</v>
      </c>
      <c r="J2887" s="245" t="s">
        <v>59</v>
      </c>
      <c r="K2887" s="246" t="s">
        <v>24020</v>
      </c>
      <c r="L2887" s="245" t="s">
        <v>568</v>
      </c>
      <c r="M2887"/>
      <c r="N2887"/>
      <c r="O2887"/>
      <c r="P2887"/>
      <c r="Q2887"/>
      <c r="R2887"/>
      <c r="S2887"/>
      <c r="T2887"/>
      <c r="U2887"/>
      <c r="V2887"/>
      <c r="W2887"/>
      <c r="X2887"/>
      <c r="Y2887"/>
      <c r="Z2887"/>
      <c r="AA2887"/>
      <c r="AB2887"/>
      <c r="AC2887"/>
      <c r="AD2887"/>
      <c r="AE2887"/>
      <c r="AF2887"/>
      <c r="AG2887"/>
      <c r="AH2887"/>
      <c r="AI2887"/>
      <c r="AJ2887"/>
      <c r="AK2887"/>
      <c r="AL2887"/>
      <c r="AM2887"/>
      <c r="AN2887"/>
      <c r="AO2887"/>
      <c r="AP2887"/>
      <c r="AQ2887"/>
      <c r="AR2887"/>
      <c r="AS2887"/>
      <c r="AT2887"/>
      <c r="AU2887"/>
      <c r="AV2887"/>
      <c r="AW2887"/>
      <c r="AX2887"/>
      <c r="AY2887"/>
      <c r="AZ2887"/>
      <c r="BA2887"/>
      <c r="BB2887"/>
      <c r="BC2887"/>
      <c r="BD2887"/>
      <c r="BE2887"/>
      <c r="BF2887"/>
      <c r="BG2887"/>
      <c r="BH2887"/>
      <c r="BI2887"/>
      <c r="BJ2887"/>
      <c r="BK2887"/>
      <c r="BL2887"/>
      <c r="BM2887"/>
      <c r="BN2887"/>
      <c r="BO2887"/>
    </row>
    <row r="2888" spans="1:67" ht="15" x14ac:dyDescent="0.25">
      <c r="A2888" s="245" t="s">
        <v>4205</v>
      </c>
      <c r="B2888" s="245" t="s">
        <v>4204</v>
      </c>
      <c r="C2888" s="245" t="s">
        <v>4498</v>
      </c>
      <c r="D2888" s="245" t="s">
        <v>4497</v>
      </c>
      <c r="E2888" s="246" t="s">
        <v>44</v>
      </c>
      <c r="F2888" s="245" t="s">
        <v>44</v>
      </c>
      <c r="G2888" s="245" t="s">
        <v>4520</v>
      </c>
      <c r="H2888" s="245" t="s">
        <v>18081</v>
      </c>
      <c r="I2888" s="245" t="s">
        <v>24</v>
      </c>
      <c r="J2888" s="245" t="s">
        <v>59</v>
      </c>
      <c r="K2888" s="246" t="s">
        <v>15292</v>
      </c>
      <c r="L2888" s="245" t="s">
        <v>568</v>
      </c>
      <c r="M2888"/>
      <c r="N2888"/>
      <c r="O2888"/>
      <c r="P2888"/>
      <c r="Q2888"/>
      <c r="R2888"/>
      <c r="S2888"/>
      <c r="T2888"/>
      <c r="U2888"/>
      <c r="V2888"/>
      <c r="W2888"/>
      <c r="X2888"/>
      <c r="Y2888"/>
      <c r="Z2888"/>
      <c r="AA2888"/>
      <c r="AB2888"/>
      <c r="AC2888"/>
      <c r="AD2888"/>
      <c r="AE2888"/>
      <c r="AF2888"/>
      <c r="AG2888"/>
      <c r="AH2888"/>
      <c r="AI2888"/>
      <c r="AJ2888"/>
      <c r="AK2888"/>
      <c r="AL2888"/>
      <c r="AM2888"/>
      <c r="AN2888"/>
      <c r="AO2888"/>
      <c r="AP2888"/>
      <c r="AQ2888"/>
      <c r="AR2888"/>
      <c r="AS2888"/>
      <c r="AT2888"/>
      <c r="AU2888"/>
      <c r="AV2888"/>
      <c r="AW2888"/>
      <c r="AX2888"/>
      <c r="AY2888"/>
      <c r="AZ2888"/>
      <c r="BA2888"/>
      <c r="BB2888"/>
      <c r="BC2888"/>
      <c r="BD2888"/>
      <c r="BE2888"/>
      <c r="BF2888"/>
      <c r="BG2888"/>
      <c r="BH2888"/>
      <c r="BI2888"/>
      <c r="BJ2888"/>
      <c r="BK2888"/>
      <c r="BL2888"/>
      <c r="BM2888"/>
      <c r="BN2888"/>
      <c r="BO2888"/>
    </row>
    <row r="2889" spans="1:67" ht="15" x14ac:dyDescent="0.25">
      <c r="A2889" s="245" t="s">
        <v>4205</v>
      </c>
      <c r="B2889" s="245" t="s">
        <v>4204</v>
      </c>
      <c r="C2889" s="245" t="s">
        <v>4498</v>
      </c>
      <c r="D2889" s="245" t="s">
        <v>4497</v>
      </c>
      <c r="E2889" s="246" t="s">
        <v>44</v>
      </c>
      <c r="F2889" s="245" t="s">
        <v>44</v>
      </c>
      <c r="G2889" s="245" t="s">
        <v>4519</v>
      </c>
      <c r="H2889" s="245" t="s">
        <v>18082</v>
      </c>
      <c r="I2889" s="245" t="s">
        <v>24</v>
      </c>
      <c r="J2889" s="245" t="s">
        <v>59</v>
      </c>
      <c r="K2889" s="246" t="s">
        <v>15868</v>
      </c>
      <c r="L2889" s="245" t="s">
        <v>568</v>
      </c>
      <c r="M2889"/>
      <c r="N2889"/>
      <c r="O2889"/>
      <c r="P2889"/>
      <c r="Q2889"/>
      <c r="R2889"/>
      <c r="S2889"/>
      <c r="T2889"/>
      <c r="U2889"/>
      <c r="V2889"/>
      <c r="W2889"/>
      <c r="X2889"/>
      <c r="Y2889"/>
      <c r="Z2889"/>
      <c r="AA2889"/>
      <c r="AB2889"/>
      <c r="AC2889"/>
      <c r="AD2889"/>
      <c r="AE2889"/>
      <c r="AF2889"/>
      <c r="AG2889"/>
      <c r="AH2889"/>
      <c r="AI2889"/>
      <c r="AJ2889"/>
      <c r="AK2889"/>
      <c r="AL2889"/>
      <c r="AM2889"/>
      <c r="AN2889"/>
      <c r="AO2889"/>
      <c r="AP2889"/>
      <c r="AQ2889"/>
      <c r="AR2889"/>
      <c r="AS2889"/>
      <c r="AT2889"/>
      <c r="AU2889"/>
      <c r="AV2889"/>
      <c r="AW2889"/>
      <c r="AX2889"/>
      <c r="AY2889"/>
      <c r="AZ2889"/>
      <c r="BA2889"/>
      <c r="BB2889"/>
      <c r="BC2889"/>
      <c r="BD2889"/>
      <c r="BE2889"/>
      <c r="BF2889"/>
      <c r="BG2889"/>
      <c r="BH2889"/>
      <c r="BI2889"/>
      <c r="BJ2889"/>
      <c r="BK2889"/>
      <c r="BL2889"/>
      <c r="BM2889"/>
      <c r="BN2889"/>
      <c r="BO2889"/>
    </row>
    <row r="2890" spans="1:67" ht="15" x14ac:dyDescent="0.25">
      <c r="A2890" s="245" t="s">
        <v>4205</v>
      </c>
      <c r="B2890" s="245" t="s">
        <v>4204</v>
      </c>
      <c r="C2890" s="245" t="s">
        <v>4498</v>
      </c>
      <c r="D2890" s="245" t="s">
        <v>4497</v>
      </c>
      <c r="E2890" s="246" t="s">
        <v>44</v>
      </c>
      <c r="F2890" s="245" t="s">
        <v>44</v>
      </c>
      <c r="G2890" s="245" t="s">
        <v>4518</v>
      </c>
      <c r="H2890" s="245" t="s">
        <v>18084</v>
      </c>
      <c r="I2890" s="245" t="s">
        <v>24</v>
      </c>
      <c r="J2890" s="245" t="s">
        <v>59</v>
      </c>
      <c r="K2890" s="246" t="s">
        <v>24021</v>
      </c>
      <c r="L2890" s="245" t="s">
        <v>568</v>
      </c>
      <c r="M2890"/>
      <c r="N2890"/>
      <c r="O2890"/>
      <c r="P2890"/>
      <c r="Q2890"/>
      <c r="R2890"/>
      <c r="S2890"/>
      <c r="T2890"/>
      <c r="U2890"/>
      <c r="V2890"/>
      <c r="W2890"/>
      <c r="X2890"/>
      <c r="Y2890"/>
      <c r="Z2890"/>
      <c r="AA2890"/>
      <c r="AB2890"/>
      <c r="AC2890"/>
      <c r="AD2890"/>
      <c r="AE2890"/>
      <c r="AF2890"/>
      <c r="AG2890"/>
      <c r="AH2890"/>
      <c r="AI2890"/>
      <c r="AJ2890"/>
      <c r="AK2890"/>
      <c r="AL2890"/>
      <c r="AM2890"/>
      <c r="AN2890"/>
      <c r="AO2890"/>
      <c r="AP2890"/>
      <c r="AQ2890"/>
      <c r="AR2890"/>
      <c r="AS2890"/>
      <c r="AT2890"/>
      <c r="AU2890"/>
      <c r="AV2890"/>
      <c r="AW2890"/>
      <c r="AX2890"/>
      <c r="AY2890"/>
      <c r="AZ2890"/>
      <c r="BA2890"/>
      <c r="BB2890"/>
      <c r="BC2890"/>
      <c r="BD2890"/>
      <c r="BE2890"/>
      <c r="BF2890"/>
      <c r="BG2890"/>
      <c r="BH2890"/>
      <c r="BI2890"/>
      <c r="BJ2890"/>
      <c r="BK2890"/>
      <c r="BL2890"/>
      <c r="BM2890"/>
      <c r="BN2890"/>
      <c r="BO2890"/>
    </row>
    <row r="2891" spans="1:67" ht="15" x14ac:dyDescent="0.25">
      <c r="A2891" s="245" t="s">
        <v>4205</v>
      </c>
      <c r="B2891" s="245" t="s">
        <v>4204</v>
      </c>
      <c r="C2891" s="245" t="s">
        <v>4498</v>
      </c>
      <c r="D2891" s="245" t="s">
        <v>4497</v>
      </c>
      <c r="E2891" s="246" t="s">
        <v>44</v>
      </c>
      <c r="F2891" s="245" t="s">
        <v>44</v>
      </c>
      <c r="G2891" s="245" t="s">
        <v>4516</v>
      </c>
      <c r="H2891" s="245" t="s">
        <v>18086</v>
      </c>
      <c r="I2891" s="245" t="s">
        <v>24</v>
      </c>
      <c r="J2891" s="245" t="s">
        <v>59</v>
      </c>
      <c r="K2891" s="246" t="s">
        <v>9646</v>
      </c>
      <c r="L2891" s="245" t="s">
        <v>568</v>
      </c>
      <c r="M2891"/>
      <c r="N2891"/>
      <c r="O2891"/>
      <c r="P2891"/>
      <c r="Q2891"/>
      <c r="R2891"/>
      <c r="S2891"/>
      <c r="T2891"/>
      <c r="U2891"/>
      <c r="V2891"/>
      <c r="W2891"/>
      <c r="X2891"/>
      <c r="Y2891"/>
      <c r="Z2891"/>
      <c r="AA2891"/>
      <c r="AB2891"/>
      <c r="AC2891"/>
      <c r="AD2891"/>
      <c r="AE2891"/>
      <c r="AF2891"/>
      <c r="AG2891"/>
      <c r="AH2891"/>
      <c r="AI2891"/>
      <c r="AJ2891"/>
      <c r="AK2891"/>
      <c r="AL2891"/>
      <c r="AM2891"/>
      <c r="AN2891"/>
      <c r="AO2891"/>
      <c r="AP2891"/>
      <c r="AQ2891"/>
      <c r="AR2891"/>
      <c r="AS2891"/>
      <c r="AT2891"/>
      <c r="AU2891"/>
      <c r="AV2891"/>
      <c r="AW2891"/>
      <c r="AX2891"/>
      <c r="AY2891"/>
      <c r="AZ2891"/>
      <c r="BA2891"/>
      <c r="BB2891"/>
      <c r="BC2891"/>
      <c r="BD2891"/>
      <c r="BE2891"/>
      <c r="BF2891"/>
      <c r="BG2891"/>
      <c r="BH2891"/>
      <c r="BI2891"/>
      <c r="BJ2891"/>
      <c r="BK2891"/>
      <c r="BL2891"/>
      <c r="BM2891"/>
      <c r="BN2891"/>
      <c r="BO2891"/>
    </row>
    <row r="2892" spans="1:67" ht="15" x14ac:dyDescent="0.25">
      <c r="A2892" s="245" t="s">
        <v>4205</v>
      </c>
      <c r="B2892" s="245" t="s">
        <v>4204</v>
      </c>
      <c r="C2892" s="245" t="s">
        <v>4498</v>
      </c>
      <c r="D2892" s="245" t="s">
        <v>4497</v>
      </c>
      <c r="E2892" s="246" t="s">
        <v>44</v>
      </c>
      <c r="F2892" s="245" t="s">
        <v>44</v>
      </c>
      <c r="G2892" s="245" t="s">
        <v>4515</v>
      </c>
      <c r="H2892" s="245" t="s">
        <v>18087</v>
      </c>
      <c r="I2892" s="245" t="s">
        <v>24</v>
      </c>
      <c r="J2892" s="245" t="s">
        <v>59</v>
      </c>
      <c r="K2892" s="246" t="s">
        <v>11999</v>
      </c>
      <c r="L2892" s="245" t="s">
        <v>568</v>
      </c>
      <c r="M2892"/>
      <c r="N2892"/>
      <c r="O2892"/>
      <c r="P2892"/>
      <c r="Q2892"/>
      <c r="R2892"/>
      <c r="S2892"/>
      <c r="T2892"/>
      <c r="U2892"/>
      <c r="V2892"/>
      <c r="W2892"/>
      <c r="X2892"/>
      <c r="Y2892"/>
      <c r="Z2892"/>
      <c r="AA2892"/>
      <c r="AB2892"/>
      <c r="AC2892"/>
      <c r="AD2892"/>
      <c r="AE2892"/>
      <c r="AF2892"/>
      <c r="AG2892"/>
      <c r="AH2892"/>
      <c r="AI2892"/>
      <c r="AJ2892"/>
      <c r="AK2892"/>
      <c r="AL2892"/>
      <c r="AM2892"/>
      <c r="AN2892"/>
      <c r="AO2892"/>
      <c r="AP2892"/>
      <c r="AQ2892"/>
      <c r="AR2892"/>
      <c r="AS2892"/>
      <c r="AT2892"/>
      <c r="AU2892"/>
      <c r="AV2892"/>
      <c r="AW2892"/>
      <c r="AX2892"/>
      <c r="AY2892"/>
      <c r="AZ2892"/>
      <c r="BA2892"/>
      <c r="BB2892"/>
      <c r="BC2892"/>
      <c r="BD2892"/>
      <c r="BE2892"/>
      <c r="BF2892"/>
      <c r="BG2892"/>
      <c r="BH2892"/>
      <c r="BI2892"/>
      <c r="BJ2892"/>
      <c r="BK2892"/>
      <c r="BL2892"/>
      <c r="BM2892"/>
      <c r="BN2892"/>
      <c r="BO2892"/>
    </row>
    <row r="2893" spans="1:67" ht="15" x14ac:dyDescent="0.25">
      <c r="A2893" s="245" t="s">
        <v>4205</v>
      </c>
      <c r="B2893" s="245" t="s">
        <v>4204</v>
      </c>
      <c r="C2893" s="245" t="s">
        <v>4498</v>
      </c>
      <c r="D2893" s="245" t="s">
        <v>4497</v>
      </c>
      <c r="E2893" s="246" t="s">
        <v>44</v>
      </c>
      <c r="F2893" s="245" t="s">
        <v>44</v>
      </c>
      <c r="G2893" s="245" t="s">
        <v>4513</v>
      </c>
      <c r="H2893" s="245" t="s">
        <v>18088</v>
      </c>
      <c r="I2893" s="245" t="s">
        <v>24</v>
      </c>
      <c r="J2893" s="245" t="s">
        <v>59</v>
      </c>
      <c r="K2893" s="246" t="s">
        <v>15261</v>
      </c>
      <c r="L2893" s="245" t="s">
        <v>568</v>
      </c>
      <c r="M2893"/>
      <c r="N2893"/>
      <c r="O2893"/>
      <c r="P2893"/>
      <c r="Q2893"/>
      <c r="R2893"/>
      <c r="S2893"/>
      <c r="T2893"/>
      <c r="U2893"/>
      <c r="V2893"/>
      <c r="W2893"/>
      <c r="X2893"/>
      <c r="Y2893"/>
      <c r="Z2893"/>
      <c r="AA2893"/>
      <c r="AB2893"/>
      <c r="AC2893"/>
      <c r="AD2893"/>
      <c r="AE2893"/>
      <c r="AF2893"/>
      <c r="AG2893"/>
      <c r="AH2893"/>
      <c r="AI2893"/>
      <c r="AJ2893"/>
      <c r="AK2893"/>
      <c r="AL2893"/>
      <c r="AM2893"/>
      <c r="AN2893"/>
      <c r="AO2893"/>
      <c r="AP2893"/>
      <c r="AQ2893"/>
      <c r="AR2893"/>
      <c r="AS2893"/>
      <c r="AT2893"/>
      <c r="AU2893"/>
      <c r="AV2893"/>
      <c r="AW2893"/>
      <c r="AX2893"/>
      <c r="AY2893"/>
      <c r="AZ2893"/>
      <c r="BA2893"/>
      <c r="BB2893"/>
      <c r="BC2893"/>
      <c r="BD2893"/>
      <c r="BE2893"/>
      <c r="BF2893"/>
      <c r="BG2893"/>
      <c r="BH2893"/>
      <c r="BI2893"/>
      <c r="BJ2893"/>
      <c r="BK2893"/>
      <c r="BL2893"/>
      <c r="BM2893"/>
      <c r="BN2893"/>
      <c r="BO2893"/>
    </row>
    <row r="2894" spans="1:67" ht="15" x14ac:dyDescent="0.25">
      <c r="A2894" s="245" t="s">
        <v>4205</v>
      </c>
      <c r="B2894" s="245" t="s">
        <v>4204</v>
      </c>
      <c r="C2894" s="245" t="s">
        <v>4498</v>
      </c>
      <c r="D2894" s="245" t="s">
        <v>4497</v>
      </c>
      <c r="E2894" s="246" t="s">
        <v>44</v>
      </c>
      <c r="F2894" s="245" t="s">
        <v>44</v>
      </c>
      <c r="G2894" s="245" t="s">
        <v>4512</v>
      </c>
      <c r="H2894" s="245" t="s">
        <v>18089</v>
      </c>
      <c r="I2894" s="245" t="s">
        <v>24</v>
      </c>
      <c r="J2894" s="245" t="s">
        <v>59</v>
      </c>
      <c r="K2894" s="246" t="s">
        <v>8807</v>
      </c>
      <c r="L2894" s="245" t="s">
        <v>568</v>
      </c>
      <c r="M2894"/>
      <c r="N2894"/>
      <c r="O2894"/>
      <c r="P2894"/>
      <c r="Q2894"/>
      <c r="R2894"/>
      <c r="S2894"/>
      <c r="T2894"/>
      <c r="U2894"/>
      <c r="V2894"/>
      <c r="W2894"/>
      <c r="X2894"/>
      <c r="Y2894"/>
      <c r="Z2894"/>
      <c r="AA2894"/>
      <c r="AB2894"/>
      <c r="AC2894"/>
      <c r="AD2894"/>
      <c r="AE2894"/>
      <c r="AF2894"/>
      <c r="AG2894"/>
      <c r="AH2894"/>
      <c r="AI2894"/>
      <c r="AJ2894"/>
      <c r="AK2894"/>
      <c r="AL2894"/>
      <c r="AM2894"/>
      <c r="AN2894"/>
      <c r="AO2894"/>
      <c r="AP2894"/>
      <c r="AQ2894"/>
      <c r="AR2894"/>
      <c r="AS2894"/>
      <c r="AT2894"/>
      <c r="AU2894"/>
      <c r="AV2894"/>
      <c r="AW2894"/>
      <c r="AX2894"/>
      <c r="AY2894"/>
      <c r="AZ2894"/>
      <c r="BA2894"/>
      <c r="BB2894"/>
      <c r="BC2894"/>
      <c r="BD2894"/>
      <c r="BE2894"/>
      <c r="BF2894"/>
      <c r="BG2894"/>
      <c r="BH2894"/>
      <c r="BI2894"/>
      <c r="BJ2894"/>
      <c r="BK2894"/>
      <c r="BL2894"/>
      <c r="BM2894"/>
      <c r="BN2894"/>
      <c r="BO2894"/>
    </row>
    <row r="2895" spans="1:67" ht="15" x14ac:dyDescent="0.25">
      <c r="A2895" s="245" t="s">
        <v>4205</v>
      </c>
      <c r="B2895" s="245" t="s">
        <v>4204</v>
      </c>
      <c r="C2895" s="245" t="s">
        <v>4498</v>
      </c>
      <c r="D2895" s="245" t="s">
        <v>4497</v>
      </c>
      <c r="E2895" s="246" t="s">
        <v>44</v>
      </c>
      <c r="F2895" s="245" t="s">
        <v>44</v>
      </c>
      <c r="G2895" s="245" t="s">
        <v>4511</v>
      </c>
      <c r="H2895" s="245" t="s">
        <v>18090</v>
      </c>
      <c r="I2895" s="245" t="s">
        <v>24</v>
      </c>
      <c r="J2895" s="245" t="s">
        <v>59</v>
      </c>
      <c r="K2895" s="246" t="s">
        <v>12667</v>
      </c>
      <c r="L2895" s="245" t="s">
        <v>568</v>
      </c>
      <c r="M2895"/>
      <c r="N2895"/>
      <c r="O2895"/>
      <c r="P2895"/>
      <c r="Q2895"/>
      <c r="R2895"/>
      <c r="S2895"/>
      <c r="T2895"/>
      <c r="U2895"/>
      <c r="V2895"/>
      <c r="W2895"/>
      <c r="X2895"/>
      <c r="Y2895"/>
      <c r="Z2895"/>
      <c r="AA2895"/>
      <c r="AB2895"/>
      <c r="AC2895"/>
      <c r="AD2895"/>
      <c r="AE2895"/>
      <c r="AF2895"/>
      <c r="AG2895"/>
      <c r="AH2895"/>
      <c r="AI2895"/>
      <c r="AJ2895"/>
      <c r="AK2895"/>
      <c r="AL2895"/>
      <c r="AM2895"/>
      <c r="AN2895"/>
      <c r="AO2895"/>
      <c r="AP2895"/>
      <c r="AQ2895"/>
      <c r="AR2895"/>
      <c r="AS2895"/>
      <c r="AT2895"/>
      <c r="AU2895"/>
      <c r="AV2895"/>
      <c r="AW2895"/>
      <c r="AX2895"/>
      <c r="AY2895"/>
      <c r="AZ2895"/>
      <c r="BA2895"/>
      <c r="BB2895"/>
      <c r="BC2895"/>
      <c r="BD2895"/>
      <c r="BE2895"/>
      <c r="BF2895"/>
      <c r="BG2895"/>
      <c r="BH2895"/>
      <c r="BI2895"/>
      <c r="BJ2895"/>
      <c r="BK2895"/>
      <c r="BL2895"/>
      <c r="BM2895"/>
      <c r="BN2895"/>
      <c r="BO2895"/>
    </row>
    <row r="2896" spans="1:67" ht="15" x14ac:dyDescent="0.25">
      <c r="A2896" s="245" t="s">
        <v>4205</v>
      </c>
      <c r="B2896" s="245" t="s">
        <v>4204</v>
      </c>
      <c r="C2896" s="245" t="s">
        <v>4498</v>
      </c>
      <c r="D2896" s="245" t="s">
        <v>4497</v>
      </c>
      <c r="E2896" s="246" t="s">
        <v>44</v>
      </c>
      <c r="F2896" s="245" t="s">
        <v>44</v>
      </c>
      <c r="G2896" s="245" t="s">
        <v>4510</v>
      </c>
      <c r="H2896" s="245" t="s">
        <v>18091</v>
      </c>
      <c r="I2896" s="245" t="s">
        <v>24</v>
      </c>
      <c r="J2896" s="245" t="s">
        <v>59</v>
      </c>
      <c r="K2896" s="246" t="s">
        <v>24022</v>
      </c>
      <c r="L2896" s="245" t="s">
        <v>568</v>
      </c>
      <c r="M2896"/>
      <c r="N2896"/>
      <c r="O2896"/>
      <c r="P2896"/>
      <c r="Q2896"/>
      <c r="R2896"/>
      <c r="S2896"/>
      <c r="T2896"/>
      <c r="U2896"/>
      <c r="V2896"/>
      <c r="W2896"/>
      <c r="X2896"/>
      <c r="Y2896"/>
      <c r="Z2896"/>
      <c r="AA2896"/>
      <c r="AB2896"/>
      <c r="AC2896"/>
      <c r="AD2896"/>
      <c r="AE2896"/>
      <c r="AF2896"/>
      <c r="AG2896"/>
      <c r="AH2896"/>
      <c r="AI2896"/>
      <c r="AJ2896"/>
      <c r="AK2896"/>
      <c r="AL2896"/>
      <c r="AM2896"/>
      <c r="AN2896"/>
      <c r="AO2896"/>
      <c r="AP2896"/>
      <c r="AQ2896"/>
      <c r="AR2896"/>
      <c r="AS2896"/>
      <c r="AT2896"/>
      <c r="AU2896"/>
      <c r="AV2896"/>
      <c r="AW2896"/>
      <c r="AX2896"/>
      <c r="AY2896"/>
      <c r="AZ2896"/>
      <c r="BA2896"/>
      <c r="BB2896"/>
      <c r="BC2896"/>
      <c r="BD2896"/>
      <c r="BE2896"/>
      <c r="BF2896"/>
      <c r="BG2896"/>
      <c r="BH2896"/>
      <c r="BI2896"/>
      <c r="BJ2896"/>
      <c r="BK2896"/>
      <c r="BL2896"/>
      <c r="BM2896"/>
      <c r="BN2896"/>
      <c r="BO2896"/>
    </row>
    <row r="2897" spans="1:67" ht="15" x14ac:dyDescent="0.25">
      <c r="A2897" s="245" t="s">
        <v>4205</v>
      </c>
      <c r="B2897" s="245" t="s">
        <v>4204</v>
      </c>
      <c r="C2897" s="245" t="s">
        <v>4498</v>
      </c>
      <c r="D2897" s="245" t="s">
        <v>4497</v>
      </c>
      <c r="E2897" s="246" t="s">
        <v>44</v>
      </c>
      <c r="F2897" s="245" t="s">
        <v>44</v>
      </c>
      <c r="G2897" s="245" t="s">
        <v>4509</v>
      </c>
      <c r="H2897" s="245" t="s">
        <v>18092</v>
      </c>
      <c r="I2897" s="245" t="s">
        <v>24</v>
      </c>
      <c r="J2897" s="245" t="s">
        <v>59</v>
      </c>
      <c r="K2897" s="246" t="s">
        <v>13870</v>
      </c>
      <c r="L2897" s="245" t="s">
        <v>568</v>
      </c>
      <c r="M2897"/>
      <c r="N2897"/>
      <c r="O2897"/>
      <c r="P2897"/>
      <c r="Q2897"/>
      <c r="R2897"/>
      <c r="S2897"/>
      <c r="T2897"/>
      <c r="U2897"/>
      <c r="V2897"/>
      <c r="W2897"/>
      <c r="X2897"/>
      <c r="Y2897"/>
      <c r="Z2897"/>
      <c r="AA2897"/>
      <c r="AB2897"/>
      <c r="AC2897"/>
      <c r="AD2897"/>
      <c r="AE2897"/>
      <c r="AF2897"/>
      <c r="AG2897"/>
      <c r="AH2897"/>
      <c r="AI2897"/>
      <c r="AJ2897"/>
      <c r="AK2897"/>
      <c r="AL2897"/>
      <c r="AM2897"/>
      <c r="AN2897"/>
      <c r="AO2897"/>
      <c r="AP2897"/>
      <c r="AQ2897"/>
      <c r="AR2897"/>
      <c r="AS2897"/>
      <c r="AT2897"/>
      <c r="AU2897"/>
      <c r="AV2897"/>
      <c r="AW2897"/>
      <c r="AX2897"/>
      <c r="AY2897"/>
      <c r="AZ2897"/>
      <c r="BA2897"/>
      <c r="BB2897"/>
      <c r="BC2897"/>
      <c r="BD2897"/>
      <c r="BE2897"/>
      <c r="BF2897"/>
      <c r="BG2897"/>
      <c r="BH2897"/>
      <c r="BI2897"/>
      <c r="BJ2897"/>
      <c r="BK2897"/>
      <c r="BL2897"/>
      <c r="BM2897"/>
      <c r="BN2897"/>
      <c r="BO2897"/>
    </row>
    <row r="2898" spans="1:67" ht="15" x14ac:dyDescent="0.25">
      <c r="A2898" s="245" t="s">
        <v>4205</v>
      </c>
      <c r="B2898" s="245" t="s">
        <v>4204</v>
      </c>
      <c r="C2898" s="245" t="s">
        <v>4498</v>
      </c>
      <c r="D2898" s="245" t="s">
        <v>4497</v>
      </c>
      <c r="E2898" s="246" t="s">
        <v>44</v>
      </c>
      <c r="F2898" s="245" t="s">
        <v>44</v>
      </c>
      <c r="G2898" s="245" t="s">
        <v>4508</v>
      </c>
      <c r="H2898" s="245" t="s">
        <v>18093</v>
      </c>
      <c r="I2898" s="245" t="s">
        <v>24</v>
      </c>
      <c r="J2898" s="245" t="s">
        <v>59</v>
      </c>
      <c r="K2898" s="246" t="s">
        <v>24023</v>
      </c>
      <c r="L2898" s="245" t="s">
        <v>568</v>
      </c>
      <c r="M2898"/>
      <c r="N2898"/>
      <c r="O2898"/>
      <c r="P2898"/>
      <c r="Q2898"/>
      <c r="R2898"/>
      <c r="S2898"/>
      <c r="T2898"/>
      <c r="U2898"/>
      <c r="V2898"/>
      <c r="W2898"/>
      <c r="X2898"/>
      <c r="Y2898"/>
      <c r="Z2898"/>
      <c r="AA2898"/>
      <c r="AB2898"/>
      <c r="AC2898"/>
      <c r="AD2898"/>
      <c r="AE2898"/>
      <c r="AF2898"/>
      <c r="AG2898"/>
      <c r="AH2898"/>
      <c r="AI2898"/>
      <c r="AJ2898"/>
      <c r="AK2898"/>
      <c r="AL2898"/>
      <c r="AM2898"/>
      <c r="AN2898"/>
      <c r="AO2898"/>
      <c r="AP2898"/>
      <c r="AQ2898"/>
      <c r="AR2898"/>
      <c r="AS2898"/>
      <c r="AT2898"/>
      <c r="AU2898"/>
      <c r="AV2898"/>
      <c r="AW2898"/>
      <c r="AX2898"/>
      <c r="AY2898"/>
      <c r="AZ2898"/>
      <c r="BA2898"/>
      <c r="BB2898"/>
      <c r="BC2898"/>
      <c r="BD2898"/>
      <c r="BE2898"/>
      <c r="BF2898"/>
      <c r="BG2898"/>
      <c r="BH2898"/>
      <c r="BI2898"/>
      <c r="BJ2898"/>
      <c r="BK2898"/>
      <c r="BL2898"/>
      <c r="BM2898"/>
      <c r="BN2898"/>
      <c r="BO2898"/>
    </row>
    <row r="2899" spans="1:67" ht="15" x14ac:dyDescent="0.25">
      <c r="A2899" s="245" t="s">
        <v>4205</v>
      </c>
      <c r="B2899" s="245" t="s">
        <v>4204</v>
      </c>
      <c r="C2899" s="245" t="s">
        <v>4498</v>
      </c>
      <c r="D2899" s="245" t="s">
        <v>4497</v>
      </c>
      <c r="E2899" s="246" t="s">
        <v>44</v>
      </c>
      <c r="F2899" s="245" t="s">
        <v>44</v>
      </c>
      <c r="G2899" s="245" t="s">
        <v>4507</v>
      </c>
      <c r="H2899" s="245" t="s">
        <v>18095</v>
      </c>
      <c r="I2899" s="245" t="s">
        <v>24</v>
      </c>
      <c r="J2899" s="245" t="s">
        <v>59</v>
      </c>
      <c r="K2899" s="246" t="s">
        <v>24024</v>
      </c>
      <c r="L2899" s="245" t="s">
        <v>568</v>
      </c>
      <c r="M2899"/>
      <c r="N2899"/>
      <c r="O2899"/>
      <c r="P2899"/>
      <c r="Q2899"/>
      <c r="R2899"/>
      <c r="S2899"/>
      <c r="T2899"/>
      <c r="U2899"/>
      <c r="V2899"/>
      <c r="W2899"/>
      <c r="X2899"/>
      <c r="Y2899"/>
      <c r="Z2899"/>
      <c r="AA2899"/>
      <c r="AB2899"/>
      <c r="AC2899"/>
      <c r="AD2899"/>
      <c r="AE2899"/>
      <c r="AF2899"/>
      <c r="AG2899"/>
      <c r="AH2899"/>
      <c r="AI2899"/>
      <c r="AJ2899"/>
      <c r="AK2899"/>
      <c r="AL2899"/>
      <c r="AM2899"/>
      <c r="AN2899"/>
      <c r="AO2899"/>
      <c r="AP2899"/>
      <c r="AQ2899"/>
      <c r="AR2899"/>
      <c r="AS2899"/>
      <c r="AT2899"/>
      <c r="AU2899"/>
      <c r="AV2899"/>
      <c r="AW2899"/>
      <c r="AX2899"/>
      <c r="AY2899"/>
      <c r="AZ2899"/>
      <c r="BA2899"/>
      <c r="BB2899"/>
      <c r="BC2899"/>
      <c r="BD2899"/>
      <c r="BE2899"/>
      <c r="BF2899"/>
      <c r="BG2899"/>
      <c r="BH2899"/>
      <c r="BI2899"/>
      <c r="BJ2899"/>
      <c r="BK2899"/>
      <c r="BL2899"/>
      <c r="BM2899"/>
      <c r="BN2899"/>
      <c r="BO2899"/>
    </row>
    <row r="2900" spans="1:67" ht="15" x14ac:dyDescent="0.25">
      <c r="A2900" s="245" t="s">
        <v>4205</v>
      </c>
      <c r="B2900" s="245" t="s">
        <v>4204</v>
      </c>
      <c r="C2900" s="245" t="s">
        <v>4498</v>
      </c>
      <c r="D2900" s="245" t="s">
        <v>4497</v>
      </c>
      <c r="E2900" s="246" t="s">
        <v>44</v>
      </c>
      <c r="F2900" s="245" t="s">
        <v>44</v>
      </c>
      <c r="G2900" s="245" t="s">
        <v>11884</v>
      </c>
      <c r="H2900" s="245" t="s">
        <v>11885</v>
      </c>
      <c r="I2900" s="245" t="s">
        <v>24</v>
      </c>
      <c r="J2900" s="245" t="s">
        <v>569</v>
      </c>
      <c r="K2900" s="246" t="s">
        <v>18452</v>
      </c>
      <c r="L2900" s="245" t="s">
        <v>568</v>
      </c>
      <c r="M2900"/>
      <c r="N2900"/>
      <c r="O2900"/>
      <c r="P2900"/>
      <c r="Q2900"/>
      <c r="R2900"/>
      <c r="S2900"/>
      <c r="T2900"/>
      <c r="U2900"/>
      <c r="V2900"/>
      <c r="W2900"/>
      <c r="X2900"/>
      <c r="Y2900"/>
      <c r="Z2900"/>
      <c r="AA2900"/>
      <c r="AB2900"/>
      <c r="AC2900"/>
      <c r="AD2900"/>
      <c r="AE2900"/>
      <c r="AF2900"/>
      <c r="AG2900"/>
      <c r="AH2900"/>
      <c r="AI2900"/>
      <c r="AJ2900"/>
      <c r="AK2900"/>
      <c r="AL2900"/>
      <c r="AM2900"/>
      <c r="AN2900"/>
      <c r="AO2900"/>
      <c r="AP2900"/>
      <c r="AQ2900"/>
      <c r="AR2900"/>
      <c r="AS2900"/>
      <c r="AT2900"/>
      <c r="AU2900"/>
      <c r="AV2900"/>
      <c r="AW2900"/>
      <c r="AX2900"/>
      <c r="AY2900"/>
      <c r="AZ2900"/>
      <c r="BA2900"/>
      <c r="BB2900"/>
      <c r="BC2900"/>
      <c r="BD2900"/>
      <c r="BE2900"/>
      <c r="BF2900"/>
      <c r="BG2900"/>
      <c r="BH2900"/>
      <c r="BI2900"/>
      <c r="BJ2900"/>
      <c r="BK2900"/>
      <c r="BL2900"/>
      <c r="BM2900"/>
      <c r="BN2900"/>
      <c r="BO2900"/>
    </row>
    <row r="2901" spans="1:67" ht="15" x14ac:dyDescent="0.25">
      <c r="A2901" s="245" t="s">
        <v>4205</v>
      </c>
      <c r="B2901" s="245" t="s">
        <v>4204</v>
      </c>
      <c r="C2901" s="245" t="s">
        <v>4498</v>
      </c>
      <c r="D2901" s="245" t="s">
        <v>4497</v>
      </c>
      <c r="E2901" s="246" t="s">
        <v>44</v>
      </c>
      <c r="F2901" s="245" t="s">
        <v>44</v>
      </c>
      <c r="G2901" s="245" t="s">
        <v>11886</v>
      </c>
      <c r="H2901" s="245" t="s">
        <v>11887</v>
      </c>
      <c r="I2901" s="245" t="s">
        <v>24</v>
      </c>
      <c r="J2901" s="245" t="s">
        <v>569</v>
      </c>
      <c r="K2901" s="246" t="s">
        <v>24025</v>
      </c>
      <c r="L2901" s="245" t="s">
        <v>568</v>
      </c>
      <c r="M2901"/>
      <c r="N2901"/>
      <c r="O2901"/>
      <c r="P2901"/>
      <c r="Q2901"/>
      <c r="R2901"/>
      <c r="S2901"/>
      <c r="T2901"/>
      <c r="U2901"/>
      <c r="V2901"/>
      <c r="W2901"/>
      <c r="X2901"/>
      <c r="Y2901"/>
      <c r="Z2901"/>
      <c r="AA2901"/>
      <c r="AB2901"/>
      <c r="AC2901"/>
      <c r="AD2901"/>
      <c r="AE2901"/>
      <c r="AF2901"/>
      <c r="AG2901"/>
      <c r="AH2901"/>
      <c r="AI2901"/>
      <c r="AJ2901"/>
      <c r="AK2901"/>
      <c r="AL2901"/>
      <c r="AM2901"/>
      <c r="AN2901"/>
      <c r="AO2901"/>
      <c r="AP2901"/>
      <c r="AQ2901"/>
      <c r="AR2901"/>
      <c r="AS2901"/>
      <c r="AT2901"/>
      <c r="AU2901"/>
      <c r="AV2901"/>
      <c r="AW2901"/>
      <c r="AX2901"/>
      <c r="AY2901"/>
      <c r="AZ2901"/>
      <c r="BA2901"/>
      <c r="BB2901"/>
      <c r="BC2901"/>
      <c r="BD2901"/>
      <c r="BE2901"/>
      <c r="BF2901"/>
      <c r="BG2901"/>
      <c r="BH2901"/>
      <c r="BI2901"/>
      <c r="BJ2901"/>
      <c r="BK2901"/>
      <c r="BL2901"/>
      <c r="BM2901"/>
      <c r="BN2901"/>
      <c r="BO2901"/>
    </row>
    <row r="2902" spans="1:67" ht="15" x14ac:dyDescent="0.25">
      <c r="A2902" s="245" t="s">
        <v>4205</v>
      </c>
      <c r="B2902" s="245" t="s">
        <v>4204</v>
      </c>
      <c r="C2902" s="245" t="s">
        <v>4498</v>
      </c>
      <c r="D2902" s="245" t="s">
        <v>4497</v>
      </c>
      <c r="E2902" s="246" t="s">
        <v>44</v>
      </c>
      <c r="F2902" s="245" t="s">
        <v>44</v>
      </c>
      <c r="G2902" s="245" t="s">
        <v>11888</v>
      </c>
      <c r="H2902" s="245" t="s">
        <v>11889</v>
      </c>
      <c r="I2902" s="245" t="s">
        <v>24</v>
      </c>
      <c r="J2902" s="245" t="s">
        <v>569</v>
      </c>
      <c r="K2902" s="246" t="s">
        <v>24026</v>
      </c>
      <c r="L2902" s="245" t="s">
        <v>568</v>
      </c>
      <c r="M2902"/>
      <c r="N2902"/>
      <c r="O2902"/>
      <c r="P2902"/>
      <c r="Q2902"/>
      <c r="R2902"/>
      <c r="S2902"/>
      <c r="T2902"/>
      <c r="U2902"/>
      <c r="V2902"/>
      <c r="W2902"/>
      <c r="X2902"/>
      <c r="Y2902"/>
      <c r="Z2902"/>
      <c r="AA2902"/>
      <c r="AB2902"/>
      <c r="AC2902"/>
      <c r="AD2902"/>
      <c r="AE2902"/>
      <c r="AF2902"/>
      <c r="AG2902"/>
      <c r="AH2902"/>
      <c r="AI2902"/>
      <c r="AJ2902"/>
      <c r="AK2902"/>
      <c r="AL2902"/>
      <c r="AM2902"/>
      <c r="AN2902"/>
      <c r="AO2902"/>
      <c r="AP2902"/>
      <c r="AQ2902"/>
      <c r="AR2902"/>
      <c r="AS2902"/>
      <c r="AT2902"/>
      <c r="AU2902"/>
      <c r="AV2902"/>
      <c r="AW2902"/>
      <c r="AX2902"/>
      <c r="AY2902"/>
      <c r="AZ2902"/>
      <c r="BA2902"/>
      <c r="BB2902"/>
      <c r="BC2902"/>
      <c r="BD2902"/>
      <c r="BE2902"/>
      <c r="BF2902"/>
      <c r="BG2902"/>
      <c r="BH2902"/>
      <c r="BI2902"/>
      <c r="BJ2902"/>
      <c r="BK2902"/>
      <c r="BL2902"/>
      <c r="BM2902"/>
      <c r="BN2902"/>
      <c r="BO2902"/>
    </row>
    <row r="2903" spans="1:67" ht="15" x14ac:dyDescent="0.25">
      <c r="A2903" s="245" t="s">
        <v>4205</v>
      </c>
      <c r="B2903" s="245" t="s">
        <v>4204</v>
      </c>
      <c r="C2903" s="245" t="s">
        <v>4498</v>
      </c>
      <c r="D2903" s="245" t="s">
        <v>4497</v>
      </c>
      <c r="E2903" s="246" t="s">
        <v>44</v>
      </c>
      <c r="F2903" s="245" t="s">
        <v>44</v>
      </c>
      <c r="G2903" s="245" t="s">
        <v>11890</v>
      </c>
      <c r="H2903" s="245" t="s">
        <v>11891</v>
      </c>
      <c r="I2903" s="245" t="s">
        <v>24</v>
      </c>
      <c r="J2903" s="245" t="s">
        <v>569</v>
      </c>
      <c r="K2903" s="246" t="s">
        <v>12980</v>
      </c>
      <c r="L2903" s="245" t="s">
        <v>568</v>
      </c>
      <c r="M2903"/>
      <c r="N2903"/>
      <c r="O2903"/>
      <c r="P2903"/>
      <c r="Q2903"/>
      <c r="R2903"/>
      <c r="S2903"/>
      <c r="T2903"/>
      <c r="U2903"/>
      <c r="V2903"/>
      <c r="W2903"/>
      <c r="X2903"/>
      <c r="Y2903"/>
      <c r="Z2903"/>
      <c r="AA2903"/>
      <c r="AB2903"/>
      <c r="AC2903"/>
      <c r="AD2903"/>
      <c r="AE2903"/>
      <c r="AF2903"/>
      <c r="AG2903"/>
      <c r="AH2903"/>
      <c r="AI2903"/>
      <c r="AJ2903"/>
      <c r="AK2903"/>
      <c r="AL2903"/>
      <c r="AM2903"/>
      <c r="AN2903"/>
      <c r="AO2903"/>
      <c r="AP2903"/>
      <c r="AQ2903"/>
      <c r="AR2903"/>
      <c r="AS2903"/>
      <c r="AT2903"/>
      <c r="AU2903"/>
      <c r="AV2903"/>
      <c r="AW2903"/>
      <c r="AX2903"/>
      <c r="AY2903"/>
      <c r="AZ2903"/>
      <c r="BA2903"/>
      <c r="BB2903"/>
      <c r="BC2903"/>
      <c r="BD2903"/>
      <c r="BE2903"/>
      <c r="BF2903"/>
      <c r="BG2903"/>
      <c r="BH2903"/>
      <c r="BI2903"/>
      <c r="BJ2903"/>
      <c r="BK2903"/>
      <c r="BL2903"/>
      <c r="BM2903"/>
      <c r="BN2903"/>
      <c r="BO2903"/>
    </row>
    <row r="2904" spans="1:67" ht="15" x14ac:dyDescent="0.25">
      <c r="A2904" s="245" t="s">
        <v>4205</v>
      </c>
      <c r="B2904" s="245" t="s">
        <v>4204</v>
      </c>
      <c r="C2904" s="245" t="s">
        <v>4498</v>
      </c>
      <c r="D2904" s="245" t="s">
        <v>4497</v>
      </c>
      <c r="E2904" s="246" t="s">
        <v>44</v>
      </c>
      <c r="F2904" s="245" t="s">
        <v>44</v>
      </c>
      <c r="G2904" s="245" t="s">
        <v>11892</v>
      </c>
      <c r="H2904" s="245" t="s">
        <v>11893</v>
      </c>
      <c r="I2904" s="245" t="s">
        <v>24</v>
      </c>
      <c r="J2904" s="245" t="s">
        <v>569</v>
      </c>
      <c r="K2904" s="246" t="s">
        <v>24027</v>
      </c>
      <c r="L2904" s="245" t="s">
        <v>568</v>
      </c>
      <c r="M2904"/>
      <c r="N2904"/>
      <c r="O2904"/>
      <c r="P2904"/>
      <c r="Q2904"/>
      <c r="R2904"/>
      <c r="S2904"/>
      <c r="T2904"/>
      <c r="U2904"/>
      <c r="V2904"/>
      <c r="W2904"/>
      <c r="X2904"/>
      <c r="Y2904"/>
      <c r="Z2904"/>
      <c r="AA2904"/>
      <c r="AB2904"/>
      <c r="AC2904"/>
      <c r="AD2904"/>
      <c r="AE2904"/>
      <c r="AF2904"/>
      <c r="AG2904"/>
      <c r="AH2904"/>
      <c r="AI2904"/>
      <c r="AJ2904"/>
      <c r="AK2904"/>
      <c r="AL2904"/>
      <c r="AM2904"/>
      <c r="AN2904"/>
      <c r="AO2904"/>
      <c r="AP2904"/>
      <c r="AQ2904"/>
      <c r="AR2904"/>
      <c r="AS2904"/>
      <c r="AT2904"/>
      <c r="AU2904"/>
      <c r="AV2904"/>
      <c r="AW2904"/>
      <c r="AX2904"/>
      <c r="AY2904"/>
      <c r="AZ2904"/>
      <c r="BA2904"/>
      <c r="BB2904"/>
      <c r="BC2904"/>
      <c r="BD2904"/>
      <c r="BE2904"/>
      <c r="BF2904"/>
      <c r="BG2904"/>
      <c r="BH2904"/>
      <c r="BI2904"/>
      <c r="BJ2904"/>
      <c r="BK2904"/>
      <c r="BL2904"/>
      <c r="BM2904"/>
      <c r="BN2904"/>
      <c r="BO2904"/>
    </row>
    <row r="2905" spans="1:67" ht="15" x14ac:dyDescent="0.25">
      <c r="A2905" s="245" t="s">
        <v>4205</v>
      </c>
      <c r="B2905" s="245" t="s">
        <v>4204</v>
      </c>
      <c r="C2905" s="245" t="s">
        <v>4498</v>
      </c>
      <c r="D2905" s="245" t="s">
        <v>4497</v>
      </c>
      <c r="E2905" s="246" t="s">
        <v>44</v>
      </c>
      <c r="F2905" s="245" t="s">
        <v>44</v>
      </c>
      <c r="G2905" s="245" t="s">
        <v>4506</v>
      </c>
      <c r="H2905" s="245" t="s">
        <v>11894</v>
      </c>
      <c r="I2905" s="245" t="s">
        <v>24</v>
      </c>
      <c r="J2905" s="245" t="s">
        <v>569</v>
      </c>
      <c r="K2905" s="246" t="s">
        <v>24028</v>
      </c>
      <c r="L2905" s="245" t="s">
        <v>568</v>
      </c>
      <c r="M2905"/>
      <c r="N2905"/>
      <c r="O2905"/>
      <c r="P2905"/>
      <c r="Q2905"/>
      <c r="R2905"/>
      <c r="S2905"/>
      <c r="T2905"/>
      <c r="U2905"/>
      <c r="V2905"/>
      <c r="W2905"/>
      <c r="X2905"/>
      <c r="Y2905"/>
      <c r="Z2905"/>
      <c r="AA2905"/>
      <c r="AB2905"/>
      <c r="AC2905"/>
      <c r="AD2905"/>
      <c r="AE2905"/>
      <c r="AF2905"/>
      <c r="AG2905"/>
      <c r="AH2905"/>
      <c r="AI2905"/>
      <c r="AJ2905"/>
      <c r="AK2905"/>
      <c r="AL2905"/>
      <c r="AM2905"/>
      <c r="AN2905"/>
      <c r="AO2905"/>
      <c r="AP2905"/>
      <c r="AQ2905"/>
      <c r="AR2905"/>
      <c r="AS2905"/>
      <c r="AT2905"/>
      <c r="AU2905"/>
      <c r="AV2905"/>
      <c r="AW2905"/>
      <c r="AX2905"/>
      <c r="AY2905"/>
      <c r="AZ2905"/>
      <c r="BA2905"/>
      <c r="BB2905"/>
      <c r="BC2905"/>
      <c r="BD2905"/>
      <c r="BE2905"/>
      <c r="BF2905"/>
      <c r="BG2905"/>
      <c r="BH2905"/>
      <c r="BI2905"/>
      <c r="BJ2905"/>
      <c r="BK2905"/>
      <c r="BL2905"/>
      <c r="BM2905"/>
      <c r="BN2905"/>
      <c r="BO2905"/>
    </row>
    <row r="2906" spans="1:67" ht="15" x14ac:dyDescent="0.25">
      <c r="A2906" s="245" t="s">
        <v>4205</v>
      </c>
      <c r="B2906" s="245" t="s">
        <v>4204</v>
      </c>
      <c r="C2906" s="245" t="s">
        <v>4498</v>
      </c>
      <c r="D2906" s="245" t="s">
        <v>4497</v>
      </c>
      <c r="E2906" s="246" t="s">
        <v>44</v>
      </c>
      <c r="F2906" s="245" t="s">
        <v>44</v>
      </c>
      <c r="G2906" s="245" t="s">
        <v>4505</v>
      </c>
      <c r="H2906" s="245" t="s">
        <v>11896</v>
      </c>
      <c r="I2906" s="245" t="s">
        <v>24</v>
      </c>
      <c r="J2906" s="245" t="s">
        <v>569</v>
      </c>
      <c r="K2906" s="246" t="s">
        <v>24029</v>
      </c>
      <c r="L2906" s="245" t="s">
        <v>568</v>
      </c>
      <c r="M2906"/>
      <c r="N2906"/>
      <c r="O2906"/>
      <c r="P2906"/>
      <c r="Q2906"/>
      <c r="R2906"/>
      <c r="S2906"/>
      <c r="T2906"/>
      <c r="U2906"/>
      <c r="V2906"/>
      <c r="W2906"/>
      <c r="X2906"/>
      <c r="Y2906"/>
      <c r="Z2906"/>
      <c r="AA2906"/>
      <c r="AB2906"/>
      <c r="AC2906"/>
      <c r="AD2906"/>
      <c r="AE2906"/>
      <c r="AF2906"/>
      <c r="AG2906"/>
      <c r="AH2906"/>
      <c r="AI2906"/>
      <c r="AJ2906"/>
      <c r="AK2906"/>
      <c r="AL2906"/>
      <c r="AM2906"/>
      <c r="AN2906"/>
      <c r="AO2906"/>
      <c r="AP2906"/>
      <c r="AQ2906"/>
      <c r="AR2906"/>
      <c r="AS2906"/>
      <c r="AT2906"/>
      <c r="AU2906"/>
      <c r="AV2906"/>
      <c r="AW2906"/>
      <c r="AX2906"/>
      <c r="AY2906"/>
      <c r="AZ2906"/>
      <c r="BA2906"/>
      <c r="BB2906"/>
      <c r="BC2906"/>
      <c r="BD2906"/>
      <c r="BE2906"/>
      <c r="BF2906"/>
      <c r="BG2906"/>
      <c r="BH2906"/>
      <c r="BI2906"/>
      <c r="BJ2906"/>
      <c r="BK2906"/>
      <c r="BL2906"/>
      <c r="BM2906"/>
      <c r="BN2906"/>
      <c r="BO2906"/>
    </row>
    <row r="2907" spans="1:67" ht="15" x14ac:dyDescent="0.25">
      <c r="A2907" s="245" t="s">
        <v>4205</v>
      </c>
      <c r="B2907" s="245" t="s">
        <v>4204</v>
      </c>
      <c r="C2907" s="245" t="s">
        <v>4498</v>
      </c>
      <c r="D2907" s="245" t="s">
        <v>4497</v>
      </c>
      <c r="E2907" s="246" t="s">
        <v>44</v>
      </c>
      <c r="F2907" s="245" t="s">
        <v>44</v>
      </c>
      <c r="G2907" s="245" t="s">
        <v>4504</v>
      </c>
      <c r="H2907" s="245" t="s">
        <v>11897</v>
      </c>
      <c r="I2907" s="245" t="s">
        <v>24</v>
      </c>
      <c r="J2907" s="245" t="s">
        <v>569</v>
      </c>
      <c r="K2907" s="246" t="s">
        <v>24030</v>
      </c>
      <c r="L2907" s="245" t="s">
        <v>568</v>
      </c>
      <c r="M2907"/>
      <c r="N2907"/>
      <c r="O2907"/>
      <c r="P2907"/>
      <c r="Q2907"/>
      <c r="R2907"/>
      <c r="S2907"/>
      <c r="T2907"/>
      <c r="U2907"/>
      <c r="V2907"/>
      <c r="W2907"/>
      <c r="X2907"/>
      <c r="Y2907"/>
      <c r="Z2907"/>
      <c r="AA2907"/>
      <c r="AB2907"/>
      <c r="AC2907"/>
      <c r="AD2907"/>
      <c r="AE2907"/>
      <c r="AF2907"/>
      <c r="AG2907"/>
      <c r="AH2907"/>
      <c r="AI2907"/>
      <c r="AJ2907"/>
      <c r="AK2907"/>
      <c r="AL2907"/>
      <c r="AM2907"/>
      <c r="AN2907"/>
      <c r="AO2907"/>
      <c r="AP2907"/>
      <c r="AQ2907"/>
      <c r="AR2907"/>
      <c r="AS2907"/>
      <c r="AT2907"/>
      <c r="AU2907"/>
      <c r="AV2907"/>
      <c r="AW2907"/>
      <c r="AX2907"/>
      <c r="AY2907"/>
      <c r="AZ2907"/>
      <c r="BA2907"/>
      <c r="BB2907"/>
      <c r="BC2907"/>
      <c r="BD2907"/>
      <c r="BE2907"/>
      <c r="BF2907"/>
      <c r="BG2907"/>
      <c r="BH2907"/>
      <c r="BI2907"/>
      <c r="BJ2907"/>
      <c r="BK2907"/>
      <c r="BL2907"/>
      <c r="BM2907"/>
      <c r="BN2907"/>
      <c r="BO2907"/>
    </row>
    <row r="2908" spans="1:67" ht="15" x14ac:dyDescent="0.25">
      <c r="A2908" s="245" t="s">
        <v>4205</v>
      </c>
      <c r="B2908" s="245" t="s">
        <v>4204</v>
      </c>
      <c r="C2908" s="245" t="s">
        <v>4498</v>
      </c>
      <c r="D2908" s="245" t="s">
        <v>4497</v>
      </c>
      <c r="E2908" s="246" t="s">
        <v>44</v>
      </c>
      <c r="F2908" s="245" t="s">
        <v>44</v>
      </c>
      <c r="G2908" s="245" t="s">
        <v>4503</v>
      </c>
      <c r="H2908" s="245" t="s">
        <v>11898</v>
      </c>
      <c r="I2908" s="245" t="s">
        <v>24</v>
      </c>
      <c r="J2908" s="245" t="s">
        <v>569</v>
      </c>
      <c r="K2908" s="246" t="s">
        <v>24031</v>
      </c>
      <c r="L2908" s="245" t="s">
        <v>568</v>
      </c>
      <c r="M2908"/>
      <c r="N2908"/>
      <c r="O2908"/>
      <c r="P2908"/>
      <c r="Q2908"/>
      <c r="R2908"/>
      <c r="S2908"/>
      <c r="T2908"/>
      <c r="U2908"/>
      <c r="V2908"/>
      <c r="W2908"/>
      <c r="X2908"/>
      <c r="Y2908"/>
      <c r="Z2908"/>
      <c r="AA2908"/>
      <c r="AB2908"/>
      <c r="AC2908"/>
      <c r="AD2908"/>
      <c r="AE2908"/>
      <c r="AF2908"/>
      <c r="AG2908"/>
      <c r="AH2908"/>
      <c r="AI2908"/>
      <c r="AJ2908"/>
      <c r="AK2908"/>
      <c r="AL2908"/>
      <c r="AM2908"/>
      <c r="AN2908"/>
      <c r="AO2908"/>
      <c r="AP2908"/>
      <c r="AQ2908"/>
      <c r="AR2908"/>
      <c r="AS2908"/>
      <c r="AT2908"/>
      <c r="AU2908"/>
      <c r="AV2908"/>
      <c r="AW2908"/>
      <c r="AX2908"/>
      <c r="AY2908"/>
      <c r="AZ2908"/>
      <c r="BA2908"/>
      <c r="BB2908"/>
      <c r="BC2908"/>
      <c r="BD2908"/>
      <c r="BE2908"/>
      <c r="BF2908"/>
      <c r="BG2908"/>
      <c r="BH2908"/>
      <c r="BI2908"/>
      <c r="BJ2908"/>
      <c r="BK2908"/>
      <c r="BL2908"/>
      <c r="BM2908"/>
      <c r="BN2908"/>
      <c r="BO2908"/>
    </row>
    <row r="2909" spans="1:67" ht="15" x14ac:dyDescent="0.25">
      <c r="A2909" s="245" t="s">
        <v>4205</v>
      </c>
      <c r="B2909" s="245" t="s">
        <v>4204</v>
      </c>
      <c r="C2909" s="245" t="s">
        <v>4498</v>
      </c>
      <c r="D2909" s="245" t="s">
        <v>4497</v>
      </c>
      <c r="E2909" s="246" t="s">
        <v>44</v>
      </c>
      <c r="F2909" s="245" t="s">
        <v>44</v>
      </c>
      <c r="G2909" s="245" t="s">
        <v>4502</v>
      </c>
      <c r="H2909" s="245" t="s">
        <v>11899</v>
      </c>
      <c r="I2909" s="245" t="s">
        <v>24</v>
      </c>
      <c r="J2909" s="245" t="s">
        <v>569</v>
      </c>
      <c r="K2909" s="246" t="s">
        <v>24032</v>
      </c>
      <c r="L2909" s="245" t="s">
        <v>568</v>
      </c>
      <c r="M2909"/>
      <c r="N2909"/>
      <c r="O2909"/>
      <c r="P2909"/>
      <c r="Q2909"/>
      <c r="R2909"/>
      <c r="S2909"/>
      <c r="T2909"/>
      <c r="U2909"/>
      <c r="V2909"/>
      <c r="W2909"/>
      <c r="X2909"/>
      <c r="Y2909"/>
      <c r="Z2909"/>
      <c r="AA2909"/>
      <c r="AB2909"/>
      <c r="AC2909"/>
      <c r="AD2909"/>
      <c r="AE2909"/>
      <c r="AF2909"/>
      <c r="AG2909"/>
      <c r="AH2909"/>
      <c r="AI2909"/>
      <c r="AJ2909"/>
      <c r="AK2909"/>
      <c r="AL2909"/>
      <c r="AM2909"/>
      <c r="AN2909"/>
      <c r="AO2909"/>
      <c r="AP2909"/>
      <c r="AQ2909"/>
      <c r="AR2909"/>
      <c r="AS2909"/>
      <c r="AT2909"/>
      <c r="AU2909"/>
      <c r="AV2909"/>
      <c r="AW2909"/>
      <c r="AX2909"/>
      <c r="AY2909"/>
      <c r="AZ2909"/>
      <c r="BA2909"/>
      <c r="BB2909"/>
      <c r="BC2909"/>
      <c r="BD2909"/>
      <c r="BE2909"/>
      <c r="BF2909"/>
      <c r="BG2909"/>
      <c r="BH2909"/>
      <c r="BI2909"/>
      <c r="BJ2909"/>
      <c r="BK2909"/>
      <c r="BL2909"/>
      <c r="BM2909"/>
      <c r="BN2909"/>
      <c r="BO2909"/>
    </row>
    <row r="2910" spans="1:67" ht="15" x14ac:dyDescent="0.25">
      <c r="A2910" s="245" t="s">
        <v>4205</v>
      </c>
      <c r="B2910" s="245" t="s">
        <v>4204</v>
      </c>
      <c r="C2910" s="245" t="s">
        <v>4498</v>
      </c>
      <c r="D2910" s="245" t="s">
        <v>4497</v>
      </c>
      <c r="E2910" s="246" t="s">
        <v>44</v>
      </c>
      <c r="F2910" s="245" t="s">
        <v>44</v>
      </c>
      <c r="G2910" s="245" t="s">
        <v>4501</v>
      </c>
      <c r="H2910" s="245" t="s">
        <v>11900</v>
      </c>
      <c r="I2910" s="245" t="s">
        <v>24</v>
      </c>
      <c r="J2910" s="245" t="s">
        <v>569</v>
      </c>
      <c r="K2910" s="246" t="s">
        <v>24033</v>
      </c>
      <c r="L2910" s="245" t="s">
        <v>568</v>
      </c>
      <c r="M2910"/>
      <c r="N2910"/>
      <c r="O2910"/>
      <c r="P2910"/>
      <c r="Q2910"/>
      <c r="R2910"/>
      <c r="S2910"/>
      <c r="T2910"/>
      <c r="U2910"/>
      <c r="V2910"/>
      <c r="W2910"/>
      <c r="X2910"/>
      <c r="Y2910"/>
      <c r="Z2910"/>
      <c r="AA2910"/>
      <c r="AB2910"/>
      <c r="AC2910"/>
      <c r="AD2910"/>
      <c r="AE2910"/>
      <c r="AF2910"/>
      <c r="AG2910"/>
      <c r="AH2910"/>
      <c r="AI2910"/>
      <c r="AJ2910"/>
      <c r="AK2910"/>
      <c r="AL2910"/>
      <c r="AM2910"/>
      <c r="AN2910"/>
      <c r="AO2910"/>
      <c r="AP2910"/>
      <c r="AQ2910"/>
      <c r="AR2910"/>
      <c r="AS2910"/>
      <c r="AT2910"/>
      <c r="AU2910"/>
      <c r="AV2910"/>
      <c r="AW2910"/>
      <c r="AX2910"/>
      <c r="AY2910"/>
      <c r="AZ2910"/>
      <c r="BA2910"/>
      <c r="BB2910"/>
      <c r="BC2910"/>
      <c r="BD2910"/>
      <c r="BE2910"/>
      <c r="BF2910"/>
      <c r="BG2910"/>
      <c r="BH2910"/>
      <c r="BI2910"/>
      <c r="BJ2910"/>
      <c r="BK2910"/>
      <c r="BL2910"/>
      <c r="BM2910"/>
      <c r="BN2910"/>
      <c r="BO2910"/>
    </row>
    <row r="2911" spans="1:67" ht="15" x14ac:dyDescent="0.25">
      <c r="A2911" s="245" t="s">
        <v>4205</v>
      </c>
      <c r="B2911" s="245" t="s">
        <v>4204</v>
      </c>
      <c r="C2911" s="245" t="s">
        <v>4498</v>
      </c>
      <c r="D2911" s="245" t="s">
        <v>4497</v>
      </c>
      <c r="E2911" s="246" t="s">
        <v>44</v>
      </c>
      <c r="F2911" s="245" t="s">
        <v>44</v>
      </c>
      <c r="G2911" s="245" t="s">
        <v>4500</v>
      </c>
      <c r="H2911" s="245" t="s">
        <v>11901</v>
      </c>
      <c r="I2911" s="245" t="s">
        <v>24</v>
      </c>
      <c r="J2911" s="245" t="s">
        <v>569</v>
      </c>
      <c r="K2911" s="246" t="s">
        <v>24034</v>
      </c>
      <c r="L2911" s="245" t="s">
        <v>568</v>
      </c>
      <c r="M2911"/>
      <c r="N2911"/>
      <c r="O2911"/>
      <c r="P2911"/>
      <c r="Q2911"/>
      <c r="R2911"/>
      <c r="S2911"/>
      <c r="T2911"/>
      <c r="U2911"/>
      <c r="V2911"/>
      <c r="W2911"/>
      <c r="X2911"/>
      <c r="Y2911"/>
      <c r="Z2911"/>
      <c r="AA2911"/>
      <c r="AB2911"/>
      <c r="AC2911"/>
      <c r="AD2911"/>
      <c r="AE2911"/>
      <c r="AF2911"/>
      <c r="AG2911"/>
      <c r="AH2911"/>
      <c r="AI2911"/>
      <c r="AJ2911"/>
      <c r="AK2911"/>
      <c r="AL2911"/>
      <c r="AM2911"/>
      <c r="AN2911"/>
      <c r="AO2911"/>
      <c r="AP2911"/>
      <c r="AQ2911"/>
      <c r="AR2911"/>
      <c r="AS2911"/>
      <c r="AT2911"/>
      <c r="AU2911"/>
      <c r="AV2911"/>
      <c r="AW2911"/>
      <c r="AX2911"/>
      <c r="AY2911"/>
      <c r="AZ2911"/>
      <c r="BA2911"/>
      <c r="BB2911"/>
      <c r="BC2911"/>
      <c r="BD2911"/>
      <c r="BE2911"/>
      <c r="BF2911"/>
      <c r="BG2911"/>
      <c r="BH2911"/>
      <c r="BI2911"/>
      <c r="BJ2911"/>
      <c r="BK2911"/>
      <c r="BL2911"/>
      <c r="BM2911"/>
      <c r="BN2911"/>
      <c r="BO2911"/>
    </row>
    <row r="2912" spans="1:67" ht="15" x14ac:dyDescent="0.25">
      <c r="A2912" s="245" t="s">
        <v>4205</v>
      </c>
      <c r="B2912" s="245" t="s">
        <v>4204</v>
      </c>
      <c r="C2912" s="245" t="s">
        <v>4498</v>
      </c>
      <c r="D2912" s="245" t="s">
        <v>4497</v>
      </c>
      <c r="E2912" s="246" t="s">
        <v>44</v>
      </c>
      <c r="F2912" s="245" t="s">
        <v>44</v>
      </c>
      <c r="G2912" s="245" t="s">
        <v>4499</v>
      </c>
      <c r="H2912" s="245" t="s">
        <v>11902</v>
      </c>
      <c r="I2912" s="245" t="s">
        <v>24</v>
      </c>
      <c r="J2912" s="245" t="s">
        <v>569</v>
      </c>
      <c r="K2912" s="246" t="s">
        <v>24035</v>
      </c>
      <c r="L2912" s="245" t="s">
        <v>568</v>
      </c>
      <c r="M2912"/>
      <c r="N2912"/>
      <c r="O2912"/>
      <c r="P2912"/>
      <c r="Q2912"/>
      <c r="R2912"/>
      <c r="S2912"/>
      <c r="T2912"/>
      <c r="U2912"/>
      <c r="V2912"/>
      <c r="W2912"/>
      <c r="X2912"/>
      <c r="Y2912"/>
      <c r="Z2912"/>
      <c r="AA2912"/>
      <c r="AB2912"/>
      <c r="AC2912"/>
      <c r="AD2912"/>
      <c r="AE2912"/>
      <c r="AF2912"/>
      <c r="AG2912"/>
      <c r="AH2912"/>
      <c r="AI2912"/>
      <c r="AJ2912"/>
      <c r="AK2912"/>
      <c r="AL2912"/>
      <c r="AM2912"/>
      <c r="AN2912"/>
      <c r="AO2912"/>
      <c r="AP2912"/>
      <c r="AQ2912"/>
      <c r="AR2912"/>
      <c r="AS2912"/>
      <c r="AT2912"/>
      <c r="AU2912"/>
      <c r="AV2912"/>
      <c r="AW2912"/>
      <c r="AX2912"/>
      <c r="AY2912"/>
      <c r="AZ2912"/>
      <c r="BA2912"/>
      <c r="BB2912"/>
      <c r="BC2912"/>
      <c r="BD2912"/>
      <c r="BE2912"/>
      <c r="BF2912"/>
      <c r="BG2912"/>
      <c r="BH2912"/>
      <c r="BI2912"/>
      <c r="BJ2912"/>
      <c r="BK2912"/>
      <c r="BL2912"/>
      <c r="BM2912"/>
      <c r="BN2912"/>
      <c r="BO2912"/>
    </row>
    <row r="2913" spans="1:67" ht="15" x14ac:dyDescent="0.25">
      <c r="A2913" s="245" t="s">
        <v>4205</v>
      </c>
      <c r="B2913" s="245" t="s">
        <v>4204</v>
      </c>
      <c r="C2913" s="245" t="s">
        <v>4498</v>
      </c>
      <c r="D2913" s="245" t="s">
        <v>4497</v>
      </c>
      <c r="E2913" s="246" t="s">
        <v>44</v>
      </c>
      <c r="F2913" s="245" t="s">
        <v>44</v>
      </c>
      <c r="G2913" s="245" t="s">
        <v>4496</v>
      </c>
      <c r="H2913" s="245" t="s">
        <v>11903</v>
      </c>
      <c r="I2913" s="245" t="s">
        <v>24</v>
      </c>
      <c r="J2913" s="245" t="s">
        <v>569</v>
      </c>
      <c r="K2913" s="246" t="s">
        <v>24036</v>
      </c>
      <c r="L2913" s="245" t="s">
        <v>568</v>
      </c>
      <c r="M2913"/>
      <c r="N2913"/>
      <c r="O2913"/>
      <c r="P2913"/>
      <c r="Q2913"/>
      <c r="R2913"/>
      <c r="S2913"/>
      <c r="T2913"/>
      <c r="U2913"/>
      <c r="V2913"/>
      <c r="W2913"/>
      <c r="X2913"/>
      <c r="Y2913"/>
      <c r="Z2913"/>
      <c r="AA2913"/>
      <c r="AB2913"/>
      <c r="AC2913"/>
      <c r="AD2913"/>
      <c r="AE2913"/>
      <c r="AF2913"/>
      <c r="AG2913"/>
      <c r="AH2913"/>
      <c r="AI2913"/>
      <c r="AJ2913"/>
      <c r="AK2913"/>
      <c r="AL2913"/>
      <c r="AM2913"/>
      <c r="AN2913"/>
      <c r="AO2913"/>
      <c r="AP2913"/>
      <c r="AQ2913"/>
      <c r="AR2913"/>
      <c r="AS2913"/>
      <c r="AT2913"/>
      <c r="AU2913"/>
      <c r="AV2913"/>
      <c r="AW2913"/>
      <c r="AX2913"/>
      <c r="AY2913"/>
      <c r="AZ2913"/>
      <c r="BA2913"/>
      <c r="BB2913"/>
      <c r="BC2913"/>
      <c r="BD2913"/>
      <c r="BE2913"/>
      <c r="BF2913"/>
      <c r="BG2913"/>
      <c r="BH2913"/>
      <c r="BI2913"/>
      <c r="BJ2913"/>
      <c r="BK2913"/>
      <c r="BL2913"/>
      <c r="BM2913"/>
      <c r="BN2913"/>
      <c r="BO2913"/>
    </row>
    <row r="2914" spans="1:67" ht="15" x14ac:dyDescent="0.25">
      <c r="A2914" s="245" t="s">
        <v>4205</v>
      </c>
      <c r="B2914" s="245" t="s">
        <v>4204</v>
      </c>
      <c r="C2914" s="245" t="s">
        <v>4498</v>
      </c>
      <c r="D2914" s="245" t="s">
        <v>4497</v>
      </c>
      <c r="E2914" s="246" t="s">
        <v>44</v>
      </c>
      <c r="F2914" s="245" t="s">
        <v>44</v>
      </c>
      <c r="G2914" s="245" t="s">
        <v>18110</v>
      </c>
      <c r="H2914" s="245" t="s">
        <v>18111</v>
      </c>
      <c r="I2914" s="245" t="s">
        <v>24</v>
      </c>
      <c r="J2914" s="245" t="s">
        <v>59</v>
      </c>
      <c r="K2914" s="246" t="s">
        <v>15229</v>
      </c>
      <c r="L2914" s="245" t="s">
        <v>568</v>
      </c>
      <c r="M2914"/>
      <c r="N2914"/>
      <c r="O2914"/>
      <c r="P2914"/>
      <c r="Q2914"/>
      <c r="R2914"/>
      <c r="S2914"/>
      <c r="T2914"/>
      <c r="U2914"/>
      <c r="V2914"/>
      <c r="W2914"/>
      <c r="X2914"/>
      <c r="Y2914"/>
      <c r="Z2914"/>
      <c r="AA2914"/>
      <c r="AB2914"/>
      <c r="AC2914"/>
      <c r="AD2914"/>
      <c r="AE2914"/>
      <c r="AF2914"/>
      <c r="AG2914"/>
      <c r="AH2914"/>
      <c r="AI2914"/>
      <c r="AJ2914"/>
      <c r="AK2914"/>
      <c r="AL2914"/>
      <c r="AM2914"/>
      <c r="AN2914"/>
      <c r="AO2914"/>
      <c r="AP2914"/>
      <c r="AQ2914"/>
      <c r="AR2914"/>
      <c r="AS2914"/>
      <c r="AT2914"/>
      <c r="AU2914"/>
      <c r="AV2914"/>
      <c r="AW2914"/>
      <c r="AX2914"/>
      <c r="AY2914"/>
      <c r="AZ2914"/>
      <c r="BA2914"/>
      <c r="BB2914"/>
      <c r="BC2914"/>
      <c r="BD2914"/>
      <c r="BE2914"/>
      <c r="BF2914"/>
      <c r="BG2914"/>
      <c r="BH2914"/>
      <c r="BI2914"/>
      <c r="BJ2914"/>
      <c r="BK2914"/>
      <c r="BL2914"/>
      <c r="BM2914"/>
      <c r="BN2914"/>
      <c r="BO2914"/>
    </row>
    <row r="2915" spans="1:67" ht="15" x14ac:dyDescent="0.25">
      <c r="A2915" s="245" t="s">
        <v>4205</v>
      </c>
      <c r="B2915" s="245" t="s">
        <v>4204</v>
      </c>
      <c r="C2915" s="245" t="s">
        <v>4498</v>
      </c>
      <c r="D2915" s="245" t="s">
        <v>4497</v>
      </c>
      <c r="E2915" s="246" t="s">
        <v>44</v>
      </c>
      <c r="F2915" s="245" t="s">
        <v>44</v>
      </c>
      <c r="G2915" s="245" t="s">
        <v>18112</v>
      </c>
      <c r="H2915" s="245" t="s">
        <v>18113</v>
      </c>
      <c r="I2915" s="245" t="s">
        <v>24</v>
      </c>
      <c r="J2915" s="245" t="s">
        <v>59</v>
      </c>
      <c r="K2915" s="246" t="s">
        <v>13948</v>
      </c>
      <c r="L2915" s="245" t="s">
        <v>568</v>
      </c>
      <c r="M2915"/>
      <c r="N2915"/>
      <c r="O2915"/>
      <c r="P2915"/>
      <c r="Q2915"/>
      <c r="R2915"/>
      <c r="S2915"/>
      <c r="T2915"/>
      <c r="U2915"/>
      <c r="V2915"/>
      <c r="W2915"/>
      <c r="X2915"/>
      <c r="Y2915"/>
      <c r="Z2915"/>
      <c r="AA2915"/>
      <c r="AB2915"/>
      <c r="AC2915"/>
      <c r="AD2915"/>
      <c r="AE2915"/>
      <c r="AF2915"/>
      <c r="AG2915"/>
      <c r="AH2915"/>
      <c r="AI2915"/>
      <c r="AJ2915"/>
      <c r="AK2915"/>
      <c r="AL2915"/>
      <c r="AM2915"/>
      <c r="AN2915"/>
      <c r="AO2915"/>
      <c r="AP2915"/>
      <c r="AQ2915"/>
      <c r="AR2915"/>
      <c r="AS2915"/>
      <c r="AT2915"/>
      <c r="AU2915"/>
      <c r="AV2915"/>
      <c r="AW2915"/>
      <c r="AX2915"/>
      <c r="AY2915"/>
      <c r="AZ2915"/>
      <c r="BA2915"/>
      <c r="BB2915"/>
      <c r="BC2915"/>
      <c r="BD2915"/>
      <c r="BE2915"/>
      <c r="BF2915"/>
      <c r="BG2915"/>
      <c r="BH2915"/>
      <c r="BI2915"/>
      <c r="BJ2915"/>
      <c r="BK2915"/>
      <c r="BL2915"/>
      <c r="BM2915"/>
      <c r="BN2915"/>
      <c r="BO2915"/>
    </row>
    <row r="2916" spans="1:67" ht="15" x14ac:dyDescent="0.25">
      <c r="A2916" s="245" t="s">
        <v>4205</v>
      </c>
      <c r="B2916" s="245" t="s">
        <v>4204</v>
      </c>
      <c r="C2916" s="245" t="s">
        <v>4498</v>
      </c>
      <c r="D2916" s="245" t="s">
        <v>4497</v>
      </c>
      <c r="E2916" s="246" t="s">
        <v>44</v>
      </c>
      <c r="F2916" s="245" t="s">
        <v>44</v>
      </c>
      <c r="G2916" s="245" t="s">
        <v>18114</v>
      </c>
      <c r="H2916" s="245" t="s">
        <v>18115</v>
      </c>
      <c r="I2916" s="245" t="s">
        <v>24</v>
      </c>
      <c r="J2916" s="245" t="s">
        <v>59</v>
      </c>
      <c r="K2916" s="246" t="s">
        <v>19484</v>
      </c>
      <c r="L2916" s="245" t="s">
        <v>568</v>
      </c>
      <c r="M2916"/>
      <c r="N2916"/>
      <c r="O2916"/>
      <c r="P2916"/>
      <c r="Q2916"/>
      <c r="R2916"/>
      <c r="S2916"/>
      <c r="T2916"/>
      <c r="U2916"/>
      <c r="V2916"/>
      <c r="W2916"/>
      <c r="X2916"/>
      <c r="Y2916"/>
      <c r="Z2916"/>
      <c r="AA2916"/>
      <c r="AB2916"/>
      <c r="AC2916"/>
      <c r="AD2916"/>
      <c r="AE2916"/>
      <c r="AF2916"/>
      <c r="AG2916"/>
      <c r="AH2916"/>
      <c r="AI2916"/>
      <c r="AJ2916"/>
      <c r="AK2916"/>
      <c r="AL2916"/>
      <c r="AM2916"/>
      <c r="AN2916"/>
      <c r="AO2916"/>
      <c r="AP2916"/>
      <c r="AQ2916"/>
      <c r="AR2916"/>
      <c r="AS2916"/>
      <c r="AT2916"/>
      <c r="AU2916"/>
      <c r="AV2916"/>
      <c r="AW2916"/>
      <c r="AX2916"/>
      <c r="AY2916"/>
      <c r="AZ2916"/>
      <c r="BA2916"/>
      <c r="BB2916"/>
      <c r="BC2916"/>
      <c r="BD2916"/>
      <c r="BE2916"/>
      <c r="BF2916"/>
      <c r="BG2916"/>
      <c r="BH2916"/>
      <c r="BI2916"/>
      <c r="BJ2916"/>
      <c r="BK2916"/>
      <c r="BL2916"/>
      <c r="BM2916"/>
      <c r="BN2916"/>
      <c r="BO2916"/>
    </row>
    <row r="2917" spans="1:67" ht="15" x14ac:dyDescent="0.25">
      <c r="A2917" s="245" t="s">
        <v>4205</v>
      </c>
      <c r="B2917" s="245" t="s">
        <v>4204</v>
      </c>
      <c r="C2917" s="245" t="s">
        <v>4498</v>
      </c>
      <c r="D2917" s="245" t="s">
        <v>4497</v>
      </c>
      <c r="E2917" s="246" t="s">
        <v>44</v>
      </c>
      <c r="F2917" s="245" t="s">
        <v>44</v>
      </c>
      <c r="G2917" s="245" t="s">
        <v>18117</v>
      </c>
      <c r="H2917" s="245" t="s">
        <v>18118</v>
      </c>
      <c r="I2917" s="245" t="s">
        <v>24</v>
      </c>
      <c r="J2917" s="245" t="s">
        <v>59</v>
      </c>
      <c r="K2917" s="246" t="s">
        <v>14990</v>
      </c>
      <c r="L2917" s="245" t="s">
        <v>568</v>
      </c>
      <c r="M2917"/>
      <c r="N2917"/>
      <c r="O2917"/>
      <c r="P2917"/>
      <c r="Q2917"/>
      <c r="R2917"/>
      <c r="S2917"/>
      <c r="T2917"/>
      <c r="U2917"/>
      <c r="V2917"/>
      <c r="W2917"/>
      <c r="X2917"/>
      <c r="Y2917"/>
      <c r="Z2917"/>
      <c r="AA2917"/>
      <c r="AB2917"/>
      <c r="AC2917"/>
      <c r="AD2917"/>
      <c r="AE2917"/>
      <c r="AF2917"/>
      <c r="AG2917"/>
      <c r="AH2917"/>
      <c r="AI2917"/>
      <c r="AJ2917"/>
      <c r="AK2917"/>
      <c r="AL2917"/>
      <c r="AM2917"/>
      <c r="AN2917"/>
      <c r="AO2917"/>
      <c r="AP2917"/>
      <c r="AQ2917"/>
      <c r="AR2917"/>
      <c r="AS2917"/>
      <c r="AT2917"/>
      <c r="AU2917"/>
      <c r="AV2917"/>
      <c r="AW2917"/>
      <c r="AX2917"/>
      <c r="AY2917"/>
      <c r="AZ2917"/>
      <c r="BA2917"/>
      <c r="BB2917"/>
      <c r="BC2917"/>
      <c r="BD2917"/>
      <c r="BE2917"/>
      <c r="BF2917"/>
      <c r="BG2917"/>
      <c r="BH2917"/>
      <c r="BI2917"/>
      <c r="BJ2917"/>
      <c r="BK2917"/>
      <c r="BL2917"/>
      <c r="BM2917"/>
      <c r="BN2917"/>
      <c r="BO2917"/>
    </row>
    <row r="2918" spans="1:67" ht="15" x14ac:dyDescent="0.25">
      <c r="A2918" s="245" t="s">
        <v>4205</v>
      </c>
      <c r="B2918" s="245" t="s">
        <v>4204</v>
      </c>
      <c r="C2918" s="245" t="s">
        <v>4498</v>
      </c>
      <c r="D2918" s="245" t="s">
        <v>4497</v>
      </c>
      <c r="E2918" s="246" t="s">
        <v>44</v>
      </c>
      <c r="F2918" s="245" t="s">
        <v>44</v>
      </c>
      <c r="G2918" s="245" t="s">
        <v>18120</v>
      </c>
      <c r="H2918" s="245" t="s">
        <v>18121</v>
      </c>
      <c r="I2918" s="245" t="s">
        <v>24</v>
      </c>
      <c r="J2918" s="245" t="s">
        <v>59</v>
      </c>
      <c r="K2918" s="246" t="s">
        <v>15002</v>
      </c>
      <c r="L2918" s="245" t="s">
        <v>568</v>
      </c>
      <c r="M2918"/>
      <c r="N2918"/>
      <c r="O2918"/>
      <c r="P2918"/>
      <c r="Q2918"/>
      <c r="R2918"/>
      <c r="S2918"/>
      <c r="T2918"/>
      <c r="U2918"/>
      <c r="V2918"/>
      <c r="W2918"/>
      <c r="X2918"/>
      <c r="Y2918"/>
      <c r="Z2918"/>
      <c r="AA2918"/>
      <c r="AB2918"/>
      <c r="AC2918"/>
      <c r="AD2918"/>
      <c r="AE2918"/>
      <c r="AF2918"/>
      <c r="AG2918"/>
      <c r="AH2918"/>
      <c r="AI2918"/>
      <c r="AJ2918"/>
      <c r="AK2918"/>
      <c r="AL2918"/>
      <c r="AM2918"/>
      <c r="AN2918"/>
      <c r="AO2918"/>
      <c r="AP2918"/>
      <c r="AQ2918"/>
      <c r="AR2918"/>
      <c r="AS2918"/>
      <c r="AT2918"/>
      <c r="AU2918"/>
      <c r="AV2918"/>
      <c r="AW2918"/>
      <c r="AX2918"/>
      <c r="AY2918"/>
      <c r="AZ2918"/>
      <c r="BA2918"/>
      <c r="BB2918"/>
      <c r="BC2918"/>
      <c r="BD2918"/>
      <c r="BE2918"/>
      <c r="BF2918"/>
      <c r="BG2918"/>
      <c r="BH2918"/>
      <c r="BI2918"/>
      <c r="BJ2918"/>
      <c r="BK2918"/>
      <c r="BL2918"/>
      <c r="BM2918"/>
      <c r="BN2918"/>
      <c r="BO2918"/>
    </row>
    <row r="2919" spans="1:67" ht="15" x14ac:dyDescent="0.25">
      <c r="A2919" s="245" t="s">
        <v>4205</v>
      </c>
      <c r="B2919" s="245" t="s">
        <v>4204</v>
      </c>
      <c r="C2919" s="245" t="s">
        <v>4498</v>
      </c>
      <c r="D2919" s="245" t="s">
        <v>4497</v>
      </c>
      <c r="E2919" s="246" t="s">
        <v>44</v>
      </c>
      <c r="F2919" s="245" t="s">
        <v>44</v>
      </c>
      <c r="G2919" s="245" t="s">
        <v>18122</v>
      </c>
      <c r="H2919" s="245" t="s">
        <v>18123</v>
      </c>
      <c r="I2919" s="245" t="s">
        <v>24</v>
      </c>
      <c r="J2919" s="245" t="s">
        <v>59</v>
      </c>
      <c r="K2919" s="246" t="s">
        <v>10564</v>
      </c>
      <c r="L2919" s="245" t="s">
        <v>568</v>
      </c>
      <c r="M2919"/>
      <c r="N2919"/>
      <c r="O2919"/>
      <c r="P2919"/>
      <c r="Q2919"/>
      <c r="R2919"/>
      <c r="S2919"/>
      <c r="T2919"/>
      <c r="U2919"/>
      <c r="V2919"/>
      <c r="W2919"/>
      <c r="X2919"/>
      <c r="Y2919"/>
      <c r="Z2919"/>
      <c r="AA2919"/>
      <c r="AB2919"/>
      <c r="AC2919"/>
      <c r="AD2919"/>
      <c r="AE2919"/>
      <c r="AF2919"/>
      <c r="AG2919"/>
      <c r="AH2919"/>
      <c r="AI2919"/>
      <c r="AJ2919"/>
      <c r="AK2919"/>
      <c r="AL2919"/>
      <c r="AM2919"/>
      <c r="AN2919"/>
      <c r="AO2919"/>
      <c r="AP2919"/>
      <c r="AQ2919"/>
      <c r="AR2919"/>
      <c r="AS2919"/>
      <c r="AT2919"/>
      <c r="AU2919"/>
      <c r="AV2919"/>
      <c r="AW2919"/>
      <c r="AX2919"/>
      <c r="AY2919"/>
      <c r="AZ2919"/>
      <c r="BA2919"/>
      <c r="BB2919"/>
      <c r="BC2919"/>
      <c r="BD2919"/>
      <c r="BE2919"/>
      <c r="BF2919"/>
      <c r="BG2919"/>
      <c r="BH2919"/>
      <c r="BI2919"/>
      <c r="BJ2919"/>
      <c r="BK2919"/>
      <c r="BL2919"/>
      <c r="BM2919"/>
      <c r="BN2919"/>
      <c r="BO2919"/>
    </row>
    <row r="2920" spans="1:67" ht="15" x14ac:dyDescent="0.25">
      <c r="A2920" s="245" t="s">
        <v>4205</v>
      </c>
      <c r="B2920" s="245" t="s">
        <v>4204</v>
      </c>
      <c r="C2920" s="245" t="s">
        <v>4498</v>
      </c>
      <c r="D2920" s="245" t="s">
        <v>4497</v>
      </c>
      <c r="E2920" s="246" t="s">
        <v>44</v>
      </c>
      <c r="F2920" s="245" t="s">
        <v>44</v>
      </c>
      <c r="G2920" s="245" t="s">
        <v>18124</v>
      </c>
      <c r="H2920" s="245" t="s">
        <v>18125</v>
      </c>
      <c r="I2920" s="245" t="s">
        <v>24</v>
      </c>
      <c r="J2920" s="245" t="s">
        <v>59</v>
      </c>
      <c r="K2920" s="246" t="s">
        <v>23048</v>
      </c>
      <c r="L2920" s="245" t="s">
        <v>568</v>
      </c>
      <c r="M2920"/>
      <c r="N2920"/>
      <c r="O2920"/>
      <c r="P2920"/>
      <c r="Q2920"/>
      <c r="R2920"/>
      <c r="S2920"/>
      <c r="T2920"/>
      <c r="U2920"/>
      <c r="V2920"/>
      <c r="W2920"/>
      <c r="X2920"/>
      <c r="Y2920"/>
      <c r="Z2920"/>
      <c r="AA2920"/>
      <c r="AB2920"/>
      <c r="AC2920"/>
      <c r="AD2920"/>
      <c r="AE2920"/>
      <c r="AF2920"/>
      <c r="AG2920"/>
      <c r="AH2920"/>
      <c r="AI2920"/>
      <c r="AJ2920"/>
      <c r="AK2920"/>
      <c r="AL2920"/>
      <c r="AM2920"/>
      <c r="AN2920"/>
      <c r="AO2920"/>
      <c r="AP2920"/>
      <c r="AQ2920"/>
      <c r="AR2920"/>
      <c r="AS2920"/>
      <c r="AT2920"/>
      <c r="AU2920"/>
      <c r="AV2920"/>
      <c r="AW2920"/>
      <c r="AX2920"/>
      <c r="AY2920"/>
      <c r="AZ2920"/>
      <c r="BA2920"/>
      <c r="BB2920"/>
      <c r="BC2920"/>
      <c r="BD2920"/>
      <c r="BE2920"/>
      <c r="BF2920"/>
      <c r="BG2920"/>
      <c r="BH2920"/>
      <c r="BI2920"/>
      <c r="BJ2920"/>
      <c r="BK2920"/>
      <c r="BL2920"/>
      <c r="BM2920"/>
      <c r="BN2920"/>
      <c r="BO2920"/>
    </row>
    <row r="2921" spans="1:67" ht="15" x14ac:dyDescent="0.25">
      <c r="A2921" s="245" t="s">
        <v>4205</v>
      </c>
      <c r="B2921" s="245" t="s">
        <v>4204</v>
      </c>
      <c r="C2921" s="245" t="s">
        <v>4498</v>
      </c>
      <c r="D2921" s="245" t="s">
        <v>4497</v>
      </c>
      <c r="E2921" s="246" t="s">
        <v>44</v>
      </c>
      <c r="F2921" s="245" t="s">
        <v>44</v>
      </c>
      <c r="G2921" s="245" t="s">
        <v>18126</v>
      </c>
      <c r="H2921" s="245" t="s">
        <v>18127</v>
      </c>
      <c r="I2921" s="245" t="s">
        <v>24</v>
      </c>
      <c r="J2921" s="245" t="s">
        <v>59</v>
      </c>
      <c r="K2921" s="246" t="s">
        <v>8460</v>
      </c>
      <c r="L2921" s="245" t="s">
        <v>568</v>
      </c>
      <c r="M2921"/>
      <c r="N2921"/>
      <c r="O2921"/>
      <c r="P2921"/>
      <c r="Q2921"/>
      <c r="R2921"/>
      <c r="S2921"/>
      <c r="T2921"/>
      <c r="U2921"/>
      <c r="V2921"/>
      <c r="W2921"/>
      <c r="X2921"/>
      <c r="Y2921"/>
      <c r="Z2921"/>
      <c r="AA2921"/>
      <c r="AB2921"/>
      <c r="AC2921"/>
      <c r="AD2921"/>
      <c r="AE2921"/>
      <c r="AF2921"/>
      <c r="AG2921"/>
      <c r="AH2921"/>
      <c r="AI2921"/>
      <c r="AJ2921"/>
      <c r="AK2921"/>
      <c r="AL2921"/>
      <c r="AM2921"/>
      <c r="AN2921"/>
      <c r="AO2921"/>
      <c r="AP2921"/>
      <c r="AQ2921"/>
      <c r="AR2921"/>
      <c r="AS2921"/>
      <c r="AT2921"/>
      <c r="AU2921"/>
      <c r="AV2921"/>
      <c r="AW2921"/>
      <c r="AX2921"/>
      <c r="AY2921"/>
      <c r="AZ2921"/>
      <c r="BA2921"/>
      <c r="BB2921"/>
      <c r="BC2921"/>
      <c r="BD2921"/>
      <c r="BE2921"/>
      <c r="BF2921"/>
      <c r="BG2921"/>
      <c r="BH2921"/>
      <c r="BI2921"/>
      <c r="BJ2921"/>
      <c r="BK2921"/>
      <c r="BL2921"/>
      <c r="BM2921"/>
      <c r="BN2921"/>
      <c r="BO2921"/>
    </row>
    <row r="2922" spans="1:67" ht="15" x14ac:dyDescent="0.25">
      <c r="A2922" s="245" t="s">
        <v>4205</v>
      </c>
      <c r="B2922" s="245" t="s">
        <v>4204</v>
      </c>
      <c r="C2922" s="245" t="s">
        <v>4498</v>
      </c>
      <c r="D2922" s="245" t="s">
        <v>4497</v>
      </c>
      <c r="E2922" s="246" t="s">
        <v>44</v>
      </c>
      <c r="F2922" s="245" t="s">
        <v>44</v>
      </c>
      <c r="G2922" s="245" t="s">
        <v>18129</v>
      </c>
      <c r="H2922" s="245" t="s">
        <v>18130</v>
      </c>
      <c r="I2922" s="245" t="s">
        <v>24</v>
      </c>
      <c r="J2922" s="245" t="s">
        <v>59</v>
      </c>
      <c r="K2922" s="246" t="s">
        <v>16279</v>
      </c>
      <c r="L2922" s="245" t="s">
        <v>568</v>
      </c>
      <c r="M2922"/>
      <c r="N2922"/>
      <c r="O2922"/>
      <c r="P2922"/>
      <c r="Q2922"/>
      <c r="R2922"/>
      <c r="S2922"/>
      <c r="T2922"/>
      <c r="U2922"/>
      <c r="V2922"/>
      <c r="W2922"/>
      <c r="X2922"/>
      <c r="Y2922"/>
      <c r="Z2922"/>
      <c r="AA2922"/>
      <c r="AB2922"/>
      <c r="AC2922"/>
      <c r="AD2922"/>
      <c r="AE2922"/>
      <c r="AF2922"/>
      <c r="AG2922"/>
      <c r="AH2922"/>
      <c r="AI2922"/>
      <c r="AJ2922"/>
      <c r="AK2922"/>
      <c r="AL2922"/>
      <c r="AM2922"/>
      <c r="AN2922"/>
      <c r="AO2922"/>
      <c r="AP2922"/>
      <c r="AQ2922"/>
      <c r="AR2922"/>
      <c r="AS2922"/>
      <c r="AT2922"/>
      <c r="AU2922"/>
      <c r="AV2922"/>
      <c r="AW2922"/>
      <c r="AX2922"/>
      <c r="AY2922"/>
      <c r="AZ2922"/>
      <c r="BA2922"/>
      <c r="BB2922"/>
      <c r="BC2922"/>
      <c r="BD2922"/>
      <c r="BE2922"/>
      <c r="BF2922"/>
      <c r="BG2922"/>
      <c r="BH2922"/>
      <c r="BI2922"/>
      <c r="BJ2922"/>
      <c r="BK2922"/>
      <c r="BL2922"/>
      <c r="BM2922"/>
      <c r="BN2922"/>
      <c r="BO2922"/>
    </row>
    <row r="2923" spans="1:67" ht="15" x14ac:dyDescent="0.25">
      <c r="A2923" s="245" t="s">
        <v>4205</v>
      </c>
      <c r="B2923" s="245" t="s">
        <v>4204</v>
      </c>
      <c r="C2923" s="245" t="s">
        <v>4498</v>
      </c>
      <c r="D2923" s="245" t="s">
        <v>4497</v>
      </c>
      <c r="E2923" s="246" t="s">
        <v>44</v>
      </c>
      <c r="F2923" s="245" t="s">
        <v>44</v>
      </c>
      <c r="G2923" s="245" t="s">
        <v>18132</v>
      </c>
      <c r="H2923" s="245" t="s">
        <v>18133</v>
      </c>
      <c r="I2923" s="245" t="s">
        <v>24</v>
      </c>
      <c r="J2923" s="245" t="s">
        <v>59</v>
      </c>
      <c r="K2923" s="246" t="s">
        <v>15460</v>
      </c>
      <c r="L2923" s="245" t="s">
        <v>568</v>
      </c>
      <c r="M2923"/>
      <c r="N2923"/>
      <c r="O2923"/>
      <c r="P2923"/>
      <c r="Q2923"/>
      <c r="R2923"/>
      <c r="S2923"/>
      <c r="T2923"/>
      <c r="U2923"/>
      <c r="V2923"/>
      <c r="W2923"/>
      <c r="X2923"/>
      <c r="Y2923"/>
      <c r="Z2923"/>
      <c r="AA2923"/>
      <c r="AB2923"/>
      <c r="AC2923"/>
      <c r="AD2923"/>
      <c r="AE2923"/>
      <c r="AF2923"/>
      <c r="AG2923"/>
      <c r="AH2923"/>
      <c r="AI2923"/>
      <c r="AJ2923"/>
      <c r="AK2923"/>
      <c r="AL2923"/>
      <c r="AM2923"/>
      <c r="AN2923"/>
      <c r="AO2923"/>
      <c r="AP2923"/>
      <c r="AQ2923"/>
      <c r="AR2923"/>
      <c r="AS2923"/>
      <c r="AT2923"/>
      <c r="AU2923"/>
      <c r="AV2923"/>
      <c r="AW2923"/>
      <c r="AX2923"/>
      <c r="AY2923"/>
      <c r="AZ2923"/>
      <c r="BA2923"/>
      <c r="BB2923"/>
      <c r="BC2923"/>
      <c r="BD2923"/>
      <c r="BE2923"/>
      <c r="BF2923"/>
      <c r="BG2923"/>
      <c r="BH2923"/>
      <c r="BI2923"/>
      <c r="BJ2923"/>
      <c r="BK2923"/>
      <c r="BL2923"/>
      <c r="BM2923"/>
      <c r="BN2923"/>
      <c r="BO2923"/>
    </row>
    <row r="2924" spans="1:67" ht="15" x14ac:dyDescent="0.25">
      <c r="A2924" s="245" t="s">
        <v>4205</v>
      </c>
      <c r="B2924" s="245" t="s">
        <v>4204</v>
      </c>
      <c r="C2924" s="245" t="s">
        <v>4474</v>
      </c>
      <c r="D2924" s="245" t="s">
        <v>4473</v>
      </c>
      <c r="E2924" s="246" t="s">
        <v>44</v>
      </c>
      <c r="F2924" s="245" t="s">
        <v>44</v>
      </c>
      <c r="G2924" s="245" t="s">
        <v>4495</v>
      </c>
      <c r="H2924" s="245" t="s">
        <v>11904</v>
      </c>
      <c r="I2924" s="245" t="s">
        <v>24</v>
      </c>
      <c r="J2924" s="245" t="s">
        <v>59</v>
      </c>
      <c r="K2924" s="246" t="s">
        <v>11731</v>
      </c>
      <c r="L2924" s="245" t="s">
        <v>568</v>
      </c>
      <c r="M2924"/>
      <c r="N2924"/>
      <c r="O2924"/>
      <c r="P2924"/>
      <c r="Q2924"/>
      <c r="R2924"/>
      <c r="S2924"/>
      <c r="T2924"/>
      <c r="U2924"/>
      <c r="V2924"/>
      <c r="W2924"/>
      <c r="X2924"/>
      <c r="Y2924"/>
      <c r="Z2924"/>
      <c r="AA2924"/>
      <c r="AB2924"/>
      <c r="AC2924"/>
      <c r="AD2924"/>
      <c r="AE2924"/>
      <c r="AF2924"/>
      <c r="AG2924"/>
      <c r="AH2924"/>
      <c r="AI2924"/>
      <c r="AJ2924"/>
      <c r="AK2924"/>
      <c r="AL2924"/>
      <c r="AM2924"/>
      <c r="AN2924"/>
      <c r="AO2924"/>
      <c r="AP2924"/>
      <c r="AQ2924"/>
      <c r="AR2924"/>
      <c r="AS2924"/>
      <c r="AT2924"/>
      <c r="AU2924"/>
      <c r="AV2924"/>
      <c r="AW2924"/>
      <c r="AX2924"/>
      <c r="AY2924"/>
      <c r="AZ2924"/>
      <c r="BA2924"/>
      <c r="BB2924"/>
      <c r="BC2924"/>
      <c r="BD2924"/>
      <c r="BE2924"/>
      <c r="BF2924"/>
      <c r="BG2924"/>
      <c r="BH2924"/>
      <c r="BI2924"/>
      <c r="BJ2924"/>
      <c r="BK2924"/>
      <c r="BL2924"/>
      <c r="BM2924"/>
      <c r="BN2924"/>
      <c r="BO2924"/>
    </row>
    <row r="2925" spans="1:67" ht="15" x14ac:dyDescent="0.25">
      <c r="A2925" s="245" t="s">
        <v>4205</v>
      </c>
      <c r="B2925" s="245" t="s">
        <v>4204</v>
      </c>
      <c r="C2925" s="245" t="s">
        <v>4474</v>
      </c>
      <c r="D2925" s="245" t="s">
        <v>4473</v>
      </c>
      <c r="E2925" s="246" t="s">
        <v>44</v>
      </c>
      <c r="F2925" s="245" t="s">
        <v>44</v>
      </c>
      <c r="G2925" s="245" t="s">
        <v>4494</v>
      </c>
      <c r="H2925" s="245" t="s">
        <v>11905</v>
      </c>
      <c r="I2925" s="245" t="s">
        <v>24</v>
      </c>
      <c r="J2925" s="245" t="s">
        <v>59</v>
      </c>
      <c r="K2925" s="246" t="s">
        <v>11733</v>
      </c>
      <c r="L2925" s="245" t="s">
        <v>568</v>
      </c>
      <c r="M2925"/>
      <c r="N2925"/>
      <c r="O2925"/>
      <c r="P2925"/>
      <c r="Q2925"/>
      <c r="R2925"/>
      <c r="S2925"/>
      <c r="T2925"/>
      <c r="U2925"/>
      <c r="V2925"/>
      <c r="W2925"/>
      <c r="X2925"/>
      <c r="Y2925"/>
      <c r="Z2925"/>
      <c r="AA2925"/>
      <c r="AB2925"/>
      <c r="AC2925"/>
      <c r="AD2925"/>
      <c r="AE2925"/>
      <c r="AF2925"/>
      <c r="AG2925"/>
      <c r="AH2925"/>
      <c r="AI2925"/>
      <c r="AJ2925"/>
      <c r="AK2925"/>
      <c r="AL2925"/>
      <c r="AM2925"/>
      <c r="AN2925"/>
      <c r="AO2925"/>
      <c r="AP2925"/>
      <c r="AQ2925"/>
      <c r="AR2925"/>
      <c r="AS2925"/>
      <c r="AT2925"/>
      <c r="AU2925"/>
      <c r="AV2925"/>
      <c r="AW2925"/>
      <c r="AX2925"/>
      <c r="AY2925"/>
      <c r="AZ2925"/>
      <c r="BA2925"/>
      <c r="BB2925"/>
      <c r="BC2925"/>
      <c r="BD2925"/>
      <c r="BE2925"/>
      <c r="BF2925"/>
      <c r="BG2925"/>
      <c r="BH2925"/>
      <c r="BI2925"/>
      <c r="BJ2925"/>
      <c r="BK2925"/>
      <c r="BL2925"/>
      <c r="BM2925"/>
      <c r="BN2925"/>
      <c r="BO2925"/>
    </row>
    <row r="2926" spans="1:67" ht="15" x14ac:dyDescent="0.25">
      <c r="A2926" s="245" t="s">
        <v>4205</v>
      </c>
      <c r="B2926" s="245" t="s">
        <v>4204</v>
      </c>
      <c r="C2926" s="245" t="s">
        <v>4474</v>
      </c>
      <c r="D2926" s="245" t="s">
        <v>4473</v>
      </c>
      <c r="E2926" s="246" t="s">
        <v>44</v>
      </c>
      <c r="F2926" s="245" t="s">
        <v>44</v>
      </c>
      <c r="G2926" s="245" t="s">
        <v>4492</v>
      </c>
      <c r="H2926" s="245" t="s">
        <v>11906</v>
      </c>
      <c r="I2926" s="245" t="s">
        <v>24</v>
      </c>
      <c r="J2926" s="245" t="s">
        <v>59</v>
      </c>
      <c r="K2926" s="246" t="s">
        <v>15223</v>
      </c>
      <c r="L2926" s="245" t="s">
        <v>568</v>
      </c>
      <c r="M2926"/>
      <c r="N2926"/>
      <c r="O2926"/>
      <c r="P2926"/>
      <c r="Q2926"/>
      <c r="R2926"/>
      <c r="S2926"/>
      <c r="T2926"/>
      <c r="U2926"/>
      <c r="V2926"/>
      <c r="W2926"/>
      <c r="X2926"/>
      <c r="Y2926"/>
      <c r="Z2926"/>
      <c r="AA2926"/>
      <c r="AB2926"/>
      <c r="AC2926"/>
      <c r="AD2926"/>
      <c r="AE2926"/>
      <c r="AF2926"/>
      <c r="AG2926"/>
      <c r="AH2926"/>
      <c r="AI2926"/>
      <c r="AJ2926"/>
      <c r="AK2926"/>
      <c r="AL2926"/>
      <c r="AM2926"/>
      <c r="AN2926"/>
      <c r="AO2926"/>
      <c r="AP2926"/>
      <c r="AQ2926"/>
      <c r="AR2926"/>
      <c r="AS2926"/>
      <c r="AT2926"/>
      <c r="AU2926"/>
      <c r="AV2926"/>
      <c r="AW2926"/>
      <c r="AX2926"/>
      <c r="AY2926"/>
      <c r="AZ2926"/>
      <c r="BA2926"/>
      <c r="BB2926"/>
      <c r="BC2926"/>
      <c r="BD2926"/>
      <c r="BE2926"/>
      <c r="BF2926"/>
      <c r="BG2926"/>
      <c r="BH2926"/>
      <c r="BI2926"/>
      <c r="BJ2926"/>
      <c r="BK2926"/>
      <c r="BL2926"/>
      <c r="BM2926"/>
      <c r="BN2926"/>
      <c r="BO2926"/>
    </row>
    <row r="2927" spans="1:67" ht="15" x14ac:dyDescent="0.25">
      <c r="A2927" s="245" t="s">
        <v>4205</v>
      </c>
      <c r="B2927" s="245" t="s">
        <v>4204</v>
      </c>
      <c r="C2927" s="245" t="s">
        <v>4474</v>
      </c>
      <c r="D2927" s="245" t="s">
        <v>4473</v>
      </c>
      <c r="E2927" s="246" t="s">
        <v>44</v>
      </c>
      <c r="F2927" s="245" t="s">
        <v>44</v>
      </c>
      <c r="G2927" s="245" t="s">
        <v>4491</v>
      </c>
      <c r="H2927" s="245" t="s">
        <v>11907</v>
      </c>
      <c r="I2927" s="245" t="s">
        <v>24</v>
      </c>
      <c r="J2927" s="245" t="s">
        <v>59</v>
      </c>
      <c r="K2927" s="246" t="s">
        <v>15223</v>
      </c>
      <c r="L2927" s="245" t="s">
        <v>568</v>
      </c>
      <c r="M2927"/>
      <c r="N2927"/>
      <c r="O2927"/>
      <c r="P2927"/>
      <c r="Q2927"/>
      <c r="R2927"/>
      <c r="S2927"/>
      <c r="T2927"/>
      <c r="U2927"/>
      <c r="V2927"/>
      <c r="W2927"/>
      <c r="X2927"/>
      <c r="Y2927"/>
      <c r="Z2927"/>
      <c r="AA2927"/>
      <c r="AB2927"/>
      <c r="AC2927"/>
      <c r="AD2927"/>
      <c r="AE2927"/>
      <c r="AF2927"/>
      <c r="AG2927"/>
      <c r="AH2927"/>
      <c r="AI2927"/>
      <c r="AJ2927"/>
      <c r="AK2927"/>
      <c r="AL2927"/>
      <c r="AM2927"/>
      <c r="AN2927"/>
      <c r="AO2927"/>
      <c r="AP2927"/>
      <c r="AQ2927"/>
      <c r="AR2927"/>
      <c r="AS2927"/>
      <c r="AT2927"/>
      <c r="AU2927"/>
      <c r="AV2927"/>
      <c r="AW2927"/>
      <c r="AX2927"/>
      <c r="AY2927"/>
      <c r="AZ2927"/>
      <c r="BA2927"/>
      <c r="BB2927"/>
      <c r="BC2927"/>
      <c r="BD2927"/>
      <c r="BE2927"/>
      <c r="BF2927"/>
      <c r="BG2927"/>
      <c r="BH2927"/>
      <c r="BI2927"/>
      <c r="BJ2927"/>
      <c r="BK2927"/>
      <c r="BL2927"/>
      <c r="BM2927"/>
      <c r="BN2927"/>
      <c r="BO2927"/>
    </row>
    <row r="2928" spans="1:67" ht="15" x14ac:dyDescent="0.25">
      <c r="A2928" s="245" t="s">
        <v>4205</v>
      </c>
      <c r="B2928" s="245" t="s">
        <v>4204</v>
      </c>
      <c r="C2928" s="245" t="s">
        <v>4474</v>
      </c>
      <c r="D2928" s="245" t="s">
        <v>4473</v>
      </c>
      <c r="E2928" s="246" t="s">
        <v>44</v>
      </c>
      <c r="F2928" s="245" t="s">
        <v>44</v>
      </c>
      <c r="G2928" s="245" t="s">
        <v>4490</v>
      </c>
      <c r="H2928" s="245" t="s">
        <v>11908</v>
      </c>
      <c r="I2928" s="245" t="s">
        <v>24</v>
      </c>
      <c r="J2928" s="245" t="s">
        <v>59</v>
      </c>
      <c r="K2928" s="246" t="s">
        <v>24037</v>
      </c>
      <c r="L2928" s="245" t="s">
        <v>568</v>
      </c>
      <c r="M2928"/>
      <c r="N2928"/>
      <c r="O2928"/>
      <c r="P2928"/>
      <c r="Q2928"/>
      <c r="R2928"/>
      <c r="S2928"/>
      <c r="T2928"/>
      <c r="U2928"/>
      <c r="V2928"/>
      <c r="W2928"/>
      <c r="X2928"/>
      <c r="Y2928"/>
      <c r="Z2928"/>
      <c r="AA2928"/>
      <c r="AB2928"/>
      <c r="AC2928"/>
      <c r="AD2928"/>
      <c r="AE2928"/>
      <c r="AF2928"/>
      <c r="AG2928"/>
      <c r="AH2928"/>
      <c r="AI2928"/>
      <c r="AJ2928"/>
      <c r="AK2928"/>
      <c r="AL2928"/>
      <c r="AM2928"/>
      <c r="AN2928"/>
      <c r="AO2928"/>
      <c r="AP2928"/>
      <c r="AQ2928"/>
      <c r="AR2928"/>
      <c r="AS2928"/>
      <c r="AT2928"/>
      <c r="AU2928"/>
      <c r="AV2928"/>
      <c r="AW2928"/>
      <c r="AX2928"/>
      <c r="AY2928"/>
      <c r="AZ2928"/>
      <c r="BA2928"/>
      <c r="BB2928"/>
      <c r="BC2928"/>
      <c r="BD2928"/>
      <c r="BE2928"/>
      <c r="BF2928"/>
      <c r="BG2928"/>
      <c r="BH2928"/>
      <c r="BI2928"/>
      <c r="BJ2928"/>
      <c r="BK2928"/>
      <c r="BL2928"/>
      <c r="BM2928"/>
      <c r="BN2928"/>
      <c r="BO2928"/>
    </row>
    <row r="2929" spans="1:67" ht="15" x14ac:dyDescent="0.25">
      <c r="A2929" s="245" t="s">
        <v>4205</v>
      </c>
      <c r="B2929" s="245" t="s">
        <v>4204</v>
      </c>
      <c r="C2929" s="245" t="s">
        <v>4474</v>
      </c>
      <c r="D2929" s="245" t="s">
        <v>4473</v>
      </c>
      <c r="E2929" s="246" t="s">
        <v>44</v>
      </c>
      <c r="F2929" s="245" t="s">
        <v>44</v>
      </c>
      <c r="G2929" s="245" t="s">
        <v>4489</v>
      </c>
      <c r="H2929" s="245" t="s">
        <v>11909</v>
      </c>
      <c r="I2929" s="245" t="s">
        <v>24</v>
      </c>
      <c r="J2929" s="245" t="s">
        <v>59</v>
      </c>
      <c r="K2929" s="246" t="s">
        <v>2255</v>
      </c>
      <c r="L2929" s="245" t="s">
        <v>568</v>
      </c>
      <c r="M2929"/>
      <c r="N2929"/>
      <c r="O2929"/>
      <c r="P2929"/>
      <c r="Q2929"/>
      <c r="R2929"/>
      <c r="S2929"/>
      <c r="T2929"/>
      <c r="U2929"/>
      <c r="V2929"/>
      <c r="W2929"/>
      <c r="X2929"/>
      <c r="Y2929"/>
      <c r="Z2929"/>
      <c r="AA2929"/>
      <c r="AB2929"/>
      <c r="AC2929"/>
      <c r="AD2929"/>
      <c r="AE2929"/>
      <c r="AF2929"/>
      <c r="AG2929"/>
      <c r="AH2929"/>
      <c r="AI2929"/>
      <c r="AJ2929"/>
      <c r="AK2929"/>
      <c r="AL2929"/>
      <c r="AM2929"/>
      <c r="AN2929"/>
      <c r="AO2929"/>
      <c r="AP2929"/>
      <c r="AQ2929"/>
      <c r="AR2929"/>
      <c r="AS2929"/>
      <c r="AT2929"/>
      <c r="AU2929"/>
      <c r="AV2929"/>
      <c r="AW2929"/>
      <c r="AX2929"/>
      <c r="AY2929"/>
      <c r="AZ2929"/>
      <c r="BA2929"/>
      <c r="BB2929"/>
      <c r="BC2929"/>
      <c r="BD2929"/>
      <c r="BE2929"/>
      <c r="BF2929"/>
      <c r="BG2929"/>
      <c r="BH2929"/>
      <c r="BI2929"/>
      <c r="BJ2929"/>
      <c r="BK2929"/>
      <c r="BL2929"/>
      <c r="BM2929"/>
      <c r="BN2929"/>
      <c r="BO2929"/>
    </row>
    <row r="2930" spans="1:67" ht="15" x14ac:dyDescent="0.25">
      <c r="A2930" s="245" t="s">
        <v>4205</v>
      </c>
      <c r="B2930" s="245" t="s">
        <v>4204</v>
      </c>
      <c r="C2930" s="245" t="s">
        <v>4474</v>
      </c>
      <c r="D2930" s="245" t="s">
        <v>4473</v>
      </c>
      <c r="E2930" s="246" t="s">
        <v>44</v>
      </c>
      <c r="F2930" s="245" t="s">
        <v>44</v>
      </c>
      <c r="G2930" s="245" t="s">
        <v>4488</v>
      </c>
      <c r="H2930" s="245" t="s">
        <v>11910</v>
      </c>
      <c r="I2930" s="245" t="s">
        <v>24</v>
      </c>
      <c r="J2930" s="245" t="s">
        <v>59</v>
      </c>
      <c r="K2930" s="246" t="s">
        <v>9579</v>
      </c>
      <c r="L2930" s="245" t="s">
        <v>568</v>
      </c>
      <c r="M2930"/>
      <c r="N2930"/>
      <c r="O2930"/>
      <c r="P2930"/>
      <c r="Q2930"/>
      <c r="R2930"/>
      <c r="S2930"/>
      <c r="T2930"/>
      <c r="U2930"/>
      <c r="V2930"/>
      <c r="W2930"/>
      <c r="X2930"/>
      <c r="Y2930"/>
      <c r="Z2930"/>
      <c r="AA2930"/>
      <c r="AB2930"/>
      <c r="AC2930"/>
      <c r="AD2930"/>
      <c r="AE2930"/>
      <c r="AF2930"/>
      <c r="AG2930"/>
      <c r="AH2930"/>
      <c r="AI2930"/>
      <c r="AJ2930"/>
      <c r="AK2930"/>
      <c r="AL2930"/>
      <c r="AM2930"/>
      <c r="AN2930"/>
      <c r="AO2930"/>
      <c r="AP2930"/>
      <c r="AQ2930"/>
      <c r="AR2930"/>
      <c r="AS2930"/>
      <c r="AT2930"/>
      <c r="AU2930"/>
      <c r="AV2930"/>
      <c r="AW2930"/>
      <c r="AX2930"/>
      <c r="AY2930"/>
      <c r="AZ2930"/>
      <c r="BA2930"/>
      <c r="BB2930"/>
      <c r="BC2930"/>
      <c r="BD2930"/>
      <c r="BE2930"/>
      <c r="BF2930"/>
      <c r="BG2930"/>
      <c r="BH2930"/>
      <c r="BI2930"/>
      <c r="BJ2930"/>
      <c r="BK2930"/>
      <c r="BL2930"/>
      <c r="BM2930"/>
      <c r="BN2930"/>
      <c r="BO2930"/>
    </row>
    <row r="2931" spans="1:67" ht="15" x14ac:dyDescent="0.25">
      <c r="A2931" s="245" t="s">
        <v>4205</v>
      </c>
      <c r="B2931" s="245" t="s">
        <v>4204</v>
      </c>
      <c r="C2931" s="245" t="s">
        <v>4474</v>
      </c>
      <c r="D2931" s="245" t="s">
        <v>4473</v>
      </c>
      <c r="E2931" s="246" t="s">
        <v>44</v>
      </c>
      <c r="F2931" s="245" t="s">
        <v>44</v>
      </c>
      <c r="G2931" s="245" t="s">
        <v>4487</v>
      </c>
      <c r="H2931" s="245" t="s">
        <v>11911</v>
      </c>
      <c r="I2931" s="245" t="s">
        <v>24</v>
      </c>
      <c r="J2931" s="245" t="s">
        <v>59</v>
      </c>
      <c r="K2931" s="246" t="s">
        <v>9006</v>
      </c>
      <c r="L2931" s="245" t="s">
        <v>568</v>
      </c>
      <c r="M2931"/>
      <c r="N2931"/>
      <c r="O2931"/>
      <c r="P2931"/>
      <c r="Q2931"/>
      <c r="R2931"/>
      <c r="S2931"/>
      <c r="T2931"/>
      <c r="U2931"/>
      <c r="V2931"/>
      <c r="W2931"/>
      <c r="X2931"/>
      <c r="Y2931"/>
      <c r="Z2931"/>
      <c r="AA2931"/>
      <c r="AB2931"/>
      <c r="AC2931"/>
      <c r="AD2931"/>
      <c r="AE2931"/>
      <c r="AF2931"/>
      <c r="AG2931"/>
      <c r="AH2931"/>
      <c r="AI2931"/>
      <c r="AJ2931"/>
      <c r="AK2931"/>
      <c r="AL2931"/>
      <c r="AM2931"/>
      <c r="AN2931"/>
      <c r="AO2931"/>
      <c r="AP2931"/>
      <c r="AQ2931"/>
      <c r="AR2931"/>
      <c r="AS2931"/>
      <c r="AT2931"/>
      <c r="AU2931"/>
      <c r="AV2931"/>
      <c r="AW2931"/>
      <c r="AX2931"/>
      <c r="AY2931"/>
      <c r="AZ2931"/>
      <c r="BA2931"/>
      <c r="BB2931"/>
      <c r="BC2931"/>
      <c r="BD2931"/>
      <c r="BE2931"/>
      <c r="BF2931"/>
      <c r="BG2931"/>
      <c r="BH2931"/>
      <c r="BI2931"/>
      <c r="BJ2931"/>
      <c r="BK2931"/>
      <c r="BL2931"/>
      <c r="BM2931"/>
      <c r="BN2931"/>
      <c r="BO2931"/>
    </row>
    <row r="2932" spans="1:67" ht="15" x14ac:dyDescent="0.25">
      <c r="A2932" s="245" t="s">
        <v>4205</v>
      </c>
      <c r="B2932" s="245" t="s">
        <v>4204</v>
      </c>
      <c r="C2932" s="245" t="s">
        <v>4474</v>
      </c>
      <c r="D2932" s="245" t="s">
        <v>4473</v>
      </c>
      <c r="E2932" s="246" t="s">
        <v>44</v>
      </c>
      <c r="F2932" s="245" t="s">
        <v>44</v>
      </c>
      <c r="G2932" s="245" t="s">
        <v>4486</v>
      </c>
      <c r="H2932" s="245" t="s">
        <v>11912</v>
      </c>
      <c r="I2932" s="245" t="s">
        <v>24</v>
      </c>
      <c r="J2932" s="245" t="s">
        <v>59</v>
      </c>
      <c r="K2932" s="246" t="s">
        <v>8832</v>
      </c>
      <c r="L2932" s="245" t="s">
        <v>568</v>
      </c>
      <c r="M2932"/>
      <c r="N2932"/>
      <c r="O2932"/>
      <c r="P2932"/>
      <c r="Q2932"/>
      <c r="R2932"/>
      <c r="S2932"/>
      <c r="T2932"/>
      <c r="U2932"/>
      <c r="V2932"/>
      <c r="W2932"/>
      <c r="X2932"/>
      <c r="Y2932"/>
      <c r="Z2932"/>
      <c r="AA2932"/>
      <c r="AB2932"/>
      <c r="AC2932"/>
      <c r="AD2932"/>
      <c r="AE2932"/>
      <c r="AF2932"/>
      <c r="AG2932"/>
      <c r="AH2932"/>
      <c r="AI2932"/>
      <c r="AJ2932"/>
      <c r="AK2932"/>
      <c r="AL2932"/>
      <c r="AM2932"/>
      <c r="AN2932"/>
      <c r="AO2932"/>
      <c r="AP2932"/>
      <c r="AQ2932"/>
      <c r="AR2932"/>
      <c r="AS2932"/>
      <c r="AT2932"/>
      <c r="AU2932"/>
      <c r="AV2932"/>
      <c r="AW2932"/>
      <c r="AX2932"/>
      <c r="AY2932"/>
      <c r="AZ2932"/>
      <c r="BA2932"/>
      <c r="BB2932"/>
      <c r="BC2932"/>
      <c r="BD2932"/>
      <c r="BE2932"/>
      <c r="BF2932"/>
      <c r="BG2932"/>
      <c r="BH2932"/>
      <c r="BI2932"/>
      <c r="BJ2932"/>
      <c r="BK2932"/>
      <c r="BL2932"/>
      <c r="BM2932"/>
      <c r="BN2932"/>
      <c r="BO2932"/>
    </row>
    <row r="2933" spans="1:67" ht="15" x14ac:dyDescent="0.25">
      <c r="A2933" s="245" t="s">
        <v>4205</v>
      </c>
      <c r="B2933" s="245" t="s">
        <v>4204</v>
      </c>
      <c r="C2933" s="245" t="s">
        <v>4474</v>
      </c>
      <c r="D2933" s="245" t="s">
        <v>4473</v>
      </c>
      <c r="E2933" s="246" t="s">
        <v>44</v>
      </c>
      <c r="F2933" s="245" t="s">
        <v>44</v>
      </c>
      <c r="G2933" s="245" t="s">
        <v>4485</v>
      </c>
      <c r="H2933" s="245" t="s">
        <v>11914</v>
      </c>
      <c r="I2933" s="245" t="s">
        <v>24</v>
      </c>
      <c r="J2933" s="245" t="s">
        <v>59</v>
      </c>
      <c r="K2933" s="246" t="s">
        <v>10494</v>
      </c>
      <c r="L2933" s="245" t="s">
        <v>568</v>
      </c>
      <c r="M2933"/>
      <c r="N2933"/>
      <c r="O2933"/>
      <c r="P2933"/>
      <c r="Q2933"/>
      <c r="R2933"/>
      <c r="S2933"/>
      <c r="T2933"/>
      <c r="U2933"/>
      <c r="V2933"/>
      <c r="W2933"/>
      <c r="X2933"/>
      <c r="Y2933"/>
      <c r="Z2933"/>
      <c r="AA2933"/>
      <c r="AB2933"/>
      <c r="AC2933"/>
      <c r="AD2933"/>
      <c r="AE2933"/>
      <c r="AF2933"/>
      <c r="AG2933"/>
      <c r="AH2933"/>
      <c r="AI2933"/>
      <c r="AJ2933"/>
      <c r="AK2933"/>
      <c r="AL2933"/>
      <c r="AM2933"/>
      <c r="AN2933"/>
      <c r="AO2933"/>
      <c r="AP2933"/>
      <c r="AQ2933"/>
      <c r="AR2933"/>
      <c r="AS2933"/>
      <c r="AT2933"/>
      <c r="AU2933"/>
      <c r="AV2933"/>
      <c r="AW2933"/>
      <c r="AX2933"/>
      <c r="AY2933"/>
      <c r="AZ2933"/>
      <c r="BA2933"/>
      <c r="BB2933"/>
      <c r="BC2933"/>
      <c r="BD2933"/>
      <c r="BE2933"/>
      <c r="BF2933"/>
      <c r="BG2933"/>
      <c r="BH2933"/>
      <c r="BI2933"/>
      <c r="BJ2933"/>
      <c r="BK2933"/>
      <c r="BL2933"/>
      <c r="BM2933"/>
      <c r="BN2933"/>
      <c r="BO2933"/>
    </row>
    <row r="2934" spans="1:67" ht="15" x14ac:dyDescent="0.25">
      <c r="A2934" s="245" t="s">
        <v>4205</v>
      </c>
      <c r="B2934" s="245" t="s">
        <v>4204</v>
      </c>
      <c r="C2934" s="245" t="s">
        <v>4474</v>
      </c>
      <c r="D2934" s="245" t="s">
        <v>4473</v>
      </c>
      <c r="E2934" s="246" t="s">
        <v>44</v>
      </c>
      <c r="F2934" s="245" t="s">
        <v>44</v>
      </c>
      <c r="G2934" s="245" t="s">
        <v>4484</v>
      </c>
      <c r="H2934" s="245" t="s">
        <v>11915</v>
      </c>
      <c r="I2934" s="245" t="s">
        <v>24</v>
      </c>
      <c r="J2934" s="245" t="s">
        <v>59</v>
      </c>
      <c r="K2934" s="246" t="s">
        <v>10494</v>
      </c>
      <c r="L2934" s="245" t="s">
        <v>568</v>
      </c>
      <c r="M2934"/>
      <c r="N2934"/>
      <c r="O2934"/>
      <c r="P2934"/>
      <c r="Q2934"/>
      <c r="R2934"/>
      <c r="S2934"/>
      <c r="T2934"/>
      <c r="U2934"/>
      <c r="V2934"/>
      <c r="W2934"/>
      <c r="X2934"/>
      <c r="Y2934"/>
      <c r="Z2934"/>
      <c r="AA2934"/>
      <c r="AB2934"/>
      <c r="AC2934"/>
      <c r="AD2934"/>
      <c r="AE2934"/>
      <c r="AF2934"/>
      <c r="AG2934"/>
      <c r="AH2934"/>
      <c r="AI2934"/>
      <c r="AJ2934"/>
      <c r="AK2934"/>
      <c r="AL2934"/>
      <c r="AM2934"/>
      <c r="AN2934"/>
      <c r="AO2934"/>
      <c r="AP2934"/>
      <c r="AQ2934"/>
      <c r="AR2934"/>
      <c r="AS2934"/>
      <c r="AT2934"/>
      <c r="AU2934"/>
      <c r="AV2934"/>
      <c r="AW2934"/>
      <c r="AX2934"/>
      <c r="AY2934"/>
      <c r="AZ2934"/>
      <c r="BA2934"/>
      <c r="BB2934"/>
      <c r="BC2934"/>
      <c r="BD2934"/>
      <c r="BE2934"/>
      <c r="BF2934"/>
      <c r="BG2934"/>
      <c r="BH2934"/>
      <c r="BI2934"/>
      <c r="BJ2934"/>
      <c r="BK2934"/>
      <c r="BL2934"/>
      <c r="BM2934"/>
      <c r="BN2934"/>
      <c r="BO2934"/>
    </row>
    <row r="2935" spans="1:67" ht="15" x14ac:dyDescent="0.25">
      <c r="A2935" s="245" t="s">
        <v>4205</v>
      </c>
      <c r="B2935" s="245" t="s">
        <v>4204</v>
      </c>
      <c r="C2935" s="245" t="s">
        <v>4474</v>
      </c>
      <c r="D2935" s="245" t="s">
        <v>4473</v>
      </c>
      <c r="E2935" s="246" t="s">
        <v>44</v>
      </c>
      <c r="F2935" s="245" t="s">
        <v>44</v>
      </c>
      <c r="G2935" s="245" t="s">
        <v>4483</v>
      </c>
      <c r="H2935" s="245" t="s">
        <v>11916</v>
      </c>
      <c r="I2935" s="245" t="s">
        <v>24</v>
      </c>
      <c r="J2935" s="245" t="s">
        <v>59</v>
      </c>
      <c r="K2935" s="246" t="s">
        <v>24038</v>
      </c>
      <c r="L2935" s="245" t="s">
        <v>568</v>
      </c>
      <c r="M2935"/>
      <c r="N2935"/>
      <c r="O2935"/>
      <c r="P2935"/>
      <c r="Q2935"/>
      <c r="R2935"/>
      <c r="S2935"/>
      <c r="T2935"/>
      <c r="U2935"/>
      <c r="V2935"/>
      <c r="W2935"/>
      <c r="X2935"/>
      <c r="Y2935"/>
      <c r="Z2935"/>
      <c r="AA2935"/>
      <c r="AB2935"/>
      <c r="AC2935"/>
      <c r="AD2935"/>
      <c r="AE2935"/>
      <c r="AF2935"/>
      <c r="AG2935"/>
      <c r="AH2935"/>
      <c r="AI2935"/>
      <c r="AJ2935"/>
      <c r="AK2935"/>
      <c r="AL2935"/>
      <c r="AM2935"/>
      <c r="AN2935"/>
      <c r="AO2935"/>
      <c r="AP2935"/>
      <c r="AQ2935"/>
      <c r="AR2935"/>
      <c r="AS2935"/>
      <c r="AT2935"/>
      <c r="AU2935"/>
      <c r="AV2935"/>
      <c r="AW2935"/>
      <c r="AX2935"/>
      <c r="AY2935"/>
      <c r="AZ2935"/>
      <c r="BA2935"/>
      <c r="BB2935"/>
      <c r="BC2935"/>
      <c r="BD2935"/>
      <c r="BE2935"/>
      <c r="BF2935"/>
      <c r="BG2935"/>
      <c r="BH2935"/>
      <c r="BI2935"/>
      <c r="BJ2935"/>
      <c r="BK2935"/>
      <c r="BL2935"/>
      <c r="BM2935"/>
      <c r="BN2935"/>
      <c r="BO2935"/>
    </row>
    <row r="2936" spans="1:67" ht="15" x14ac:dyDescent="0.25">
      <c r="A2936" s="245" t="s">
        <v>4205</v>
      </c>
      <c r="B2936" s="245" t="s">
        <v>4204</v>
      </c>
      <c r="C2936" s="245" t="s">
        <v>4474</v>
      </c>
      <c r="D2936" s="245" t="s">
        <v>4473</v>
      </c>
      <c r="E2936" s="246" t="s">
        <v>44</v>
      </c>
      <c r="F2936" s="245" t="s">
        <v>44</v>
      </c>
      <c r="G2936" s="245" t="s">
        <v>4482</v>
      </c>
      <c r="H2936" s="245" t="s">
        <v>11917</v>
      </c>
      <c r="I2936" s="245" t="s">
        <v>24</v>
      </c>
      <c r="J2936" s="245" t="s">
        <v>59</v>
      </c>
      <c r="K2936" s="246" t="s">
        <v>21530</v>
      </c>
      <c r="L2936" s="245" t="s">
        <v>568</v>
      </c>
      <c r="M2936"/>
      <c r="N2936"/>
      <c r="O2936"/>
      <c r="P2936"/>
      <c r="Q2936"/>
      <c r="R2936"/>
      <c r="S2936"/>
      <c r="T2936"/>
      <c r="U2936"/>
      <c r="V2936"/>
      <c r="W2936"/>
      <c r="X2936"/>
      <c r="Y2936"/>
      <c r="Z2936"/>
      <c r="AA2936"/>
      <c r="AB2936"/>
      <c r="AC2936"/>
      <c r="AD2936"/>
      <c r="AE2936"/>
      <c r="AF2936"/>
      <c r="AG2936"/>
      <c r="AH2936"/>
      <c r="AI2936"/>
      <c r="AJ2936"/>
      <c r="AK2936"/>
      <c r="AL2936"/>
      <c r="AM2936"/>
      <c r="AN2936"/>
      <c r="AO2936"/>
      <c r="AP2936"/>
      <c r="AQ2936"/>
      <c r="AR2936"/>
      <c r="AS2936"/>
      <c r="AT2936"/>
      <c r="AU2936"/>
      <c r="AV2936"/>
      <c r="AW2936"/>
      <c r="AX2936"/>
      <c r="AY2936"/>
      <c r="AZ2936"/>
      <c r="BA2936"/>
      <c r="BB2936"/>
      <c r="BC2936"/>
      <c r="BD2936"/>
      <c r="BE2936"/>
      <c r="BF2936"/>
      <c r="BG2936"/>
      <c r="BH2936"/>
      <c r="BI2936"/>
      <c r="BJ2936"/>
      <c r="BK2936"/>
      <c r="BL2936"/>
      <c r="BM2936"/>
      <c r="BN2936"/>
      <c r="BO2936"/>
    </row>
    <row r="2937" spans="1:67" ht="15" x14ac:dyDescent="0.25">
      <c r="A2937" s="245" t="s">
        <v>4205</v>
      </c>
      <c r="B2937" s="245" t="s">
        <v>4204</v>
      </c>
      <c r="C2937" s="245" t="s">
        <v>4474</v>
      </c>
      <c r="D2937" s="245" t="s">
        <v>4473</v>
      </c>
      <c r="E2937" s="246" t="s">
        <v>44</v>
      </c>
      <c r="F2937" s="245" t="s">
        <v>44</v>
      </c>
      <c r="G2937" s="245" t="s">
        <v>4481</v>
      </c>
      <c r="H2937" s="245" t="s">
        <v>11918</v>
      </c>
      <c r="I2937" s="245" t="s">
        <v>24</v>
      </c>
      <c r="J2937" s="245" t="s">
        <v>59</v>
      </c>
      <c r="K2937" s="246" t="s">
        <v>24039</v>
      </c>
      <c r="L2937" s="245" t="s">
        <v>568</v>
      </c>
      <c r="M2937"/>
      <c r="N2937"/>
      <c r="O2937"/>
      <c r="P2937"/>
      <c r="Q2937"/>
      <c r="R2937"/>
      <c r="S2937"/>
      <c r="T2937"/>
      <c r="U2937"/>
      <c r="V2937"/>
      <c r="W2937"/>
      <c r="X2937"/>
      <c r="Y2937"/>
      <c r="Z2937"/>
      <c r="AA2937"/>
      <c r="AB2937"/>
      <c r="AC2937"/>
      <c r="AD2937"/>
      <c r="AE2937"/>
      <c r="AF2937"/>
      <c r="AG2937"/>
      <c r="AH2937"/>
      <c r="AI2937"/>
      <c r="AJ2937"/>
      <c r="AK2937"/>
      <c r="AL2937"/>
      <c r="AM2937"/>
      <c r="AN2937"/>
      <c r="AO2937"/>
      <c r="AP2937"/>
      <c r="AQ2937"/>
      <c r="AR2937"/>
      <c r="AS2937"/>
      <c r="AT2937"/>
      <c r="AU2937"/>
      <c r="AV2937"/>
      <c r="AW2937"/>
      <c r="AX2937"/>
      <c r="AY2937"/>
      <c r="AZ2937"/>
      <c r="BA2937"/>
      <c r="BB2937"/>
      <c r="BC2937"/>
      <c r="BD2937"/>
      <c r="BE2937"/>
      <c r="BF2937"/>
      <c r="BG2937"/>
      <c r="BH2937"/>
      <c r="BI2937"/>
      <c r="BJ2937"/>
      <c r="BK2937"/>
      <c r="BL2937"/>
      <c r="BM2937"/>
      <c r="BN2937"/>
      <c r="BO2937"/>
    </row>
    <row r="2938" spans="1:67" ht="15" x14ac:dyDescent="0.25">
      <c r="A2938" s="245" t="s">
        <v>4205</v>
      </c>
      <c r="B2938" s="245" t="s">
        <v>4204</v>
      </c>
      <c r="C2938" s="245" t="s">
        <v>4474</v>
      </c>
      <c r="D2938" s="245" t="s">
        <v>4473</v>
      </c>
      <c r="E2938" s="246" t="s">
        <v>44</v>
      </c>
      <c r="F2938" s="245" t="s">
        <v>44</v>
      </c>
      <c r="G2938" s="245" t="s">
        <v>4480</v>
      </c>
      <c r="H2938" s="245" t="s">
        <v>11919</v>
      </c>
      <c r="I2938" s="245" t="s">
        <v>24</v>
      </c>
      <c r="J2938" s="245" t="s">
        <v>59</v>
      </c>
      <c r="K2938" s="246" t="s">
        <v>24040</v>
      </c>
      <c r="L2938" s="245" t="s">
        <v>568</v>
      </c>
      <c r="M2938"/>
      <c r="N2938"/>
      <c r="O2938"/>
      <c r="P2938"/>
      <c r="Q2938"/>
      <c r="R2938"/>
      <c r="S2938"/>
      <c r="T2938"/>
      <c r="U2938"/>
      <c r="V2938"/>
      <c r="W2938"/>
      <c r="X2938"/>
      <c r="Y2938"/>
      <c r="Z2938"/>
      <c r="AA2938"/>
      <c r="AB2938"/>
      <c r="AC2938"/>
      <c r="AD2938"/>
      <c r="AE2938"/>
      <c r="AF2938"/>
      <c r="AG2938"/>
      <c r="AH2938"/>
      <c r="AI2938"/>
      <c r="AJ2938"/>
      <c r="AK2938"/>
      <c r="AL2938"/>
      <c r="AM2938"/>
      <c r="AN2938"/>
      <c r="AO2938"/>
      <c r="AP2938"/>
      <c r="AQ2938"/>
      <c r="AR2938"/>
      <c r="AS2938"/>
      <c r="AT2938"/>
      <c r="AU2938"/>
      <c r="AV2938"/>
      <c r="AW2938"/>
      <c r="AX2938"/>
      <c r="AY2938"/>
      <c r="AZ2938"/>
      <c r="BA2938"/>
      <c r="BB2938"/>
      <c r="BC2938"/>
      <c r="BD2938"/>
      <c r="BE2938"/>
      <c r="BF2938"/>
      <c r="BG2938"/>
      <c r="BH2938"/>
      <c r="BI2938"/>
      <c r="BJ2938"/>
      <c r="BK2938"/>
      <c r="BL2938"/>
      <c r="BM2938"/>
      <c r="BN2938"/>
      <c r="BO2938"/>
    </row>
    <row r="2939" spans="1:67" ht="15" x14ac:dyDescent="0.25">
      <c r="A2939" s="245" t="s">
        <v>4205</v>
      </c>
      <c r="B2939" s="245" t="s">
        <v>4204</v>
      </c>
      <c r="C2939" s="245" t="s">
        <v>4474</v>
      </c>
      <c r="D2939" s="245" t="s">
        <v>4473</v>
      </c>
      <c r="E2939" s="246" t="s">
        <v>44</v>
      </c>
      <c r="F2939" s="245" t="s">
        <v>44</v>
      </c>
      <c r="G2939" s="245" t="s">
        <v>4479</v>
      </c>
      <c r="H2939" s="245" t="s">
        <v>11921</v>
      </c>
      <c r="I2939" s="245" t="s">
        <v>24</v>
      </c>
      <c r="J2939" s="245" t="s">
        <v>59</v>
      </c>
      <c r="K2939" s="246" t="s">
        <v>13707</v>
      </c>
      <c r="L2939" s="245" t="s">
        <v>568</v>
      </c>
      <c r="M2939"/>
      <c r="N2939"/>
      <c r="O2939"/>
      <c r="P2939"/>
      <c r="Q2939"/>
      <c r="R2939"/>
      <c r="S2939"/>
      <c r="T2939"/>
      <c r="U2939"/>
      <c r="V2939"/>
      <c r="W2939"/>
      <c r="X2939"/>
      <c r="Y2939"/>
      <c r="Z2939"/>
      <c r="AA2939"/>
      <c r="AB2939"/>
      <c r="AC2939"/>
      <c r="AD2939"/>
      <c r="AE2939"/>
      <c r="AF2939"/>
      <c r="AG2939"/>
      <c r="AH2939"/>
      <c r="AI2939"/>
      <c r="AJ2939"/>
      <c r="AK2939"/>
      <c r="AL2939"/>
      <c r="AM2939"/>
      <c r="AN2939"/>
      <c r="AO2939"/>
      <c r="AP2939"/>
      <c r="AQ2939"/>
      <c r="AR2939"/>
      <c r="AS2939"/>
      <c r="AT2939"/>
      <c r="AU2939"/>
      <c r="AV2939"/>
      <c r="AW2939"/>
      <c r="AX2939"/>
      <c r="AY2939"/>
      <c r="AZ2939"/>
      <c r="BA2939"/>
      <c r="BB2939"/>
      <c r="BC2939"/>
      <c r="BD2939"/>
      <c r="BE2939"/>
      <c r="BF2939"/>
      <c r="BG2939"/>
      <c r="BH2939"/>
      <c r="BI2939"/>
      <c r="BJ2939"/>
      <c r="BK2939"/>
      <c r="BL2939"/>
      <c r="BM2939"/>
      <c r="BN2939"/>
      <c r="BO2939"/>
    </row>
    <row r="2940" spans="1:67" ht="15" x14ac:dyDescent="0.25">
      <c r="A2940" s="245" t="s">
        <v>4205</v>
      </c>
      <c r="B2940" s="245" t="s">
        <v>4204</v>
      </c>
      <c r="C2940" s="245" t="s">
        <v>4474</v>
      </c>
      <c r="D2940" s="245" t="s">
        <v>4473</v>
      </c>
      <c r="E2940" s="246" t="s">
        <v>44</v>
      </c>
      <c r="F2940" s="245" t="s">
        <v>44</v>
      </c>
      <c r="G2940" s="245" t="s">
        <v>4478</v>
      </c>
      <c r="H2940" s="245" t="s">
        <v>11923</v>
      </c>
      <c r="I2940" s="245" t="s">
        <v>24</v>
      </c>
      <c r="J2940" s="245" t="s">
        <v>59</v>
      </c>
      <c r="K2940" s="246" t="s">
        <v>15354</v>
      </c>
      <c r="L2940" s="245" t="s">
        <v>568</v>
      </c>
      <c r="M2940"/>
      <c r="N2940"/>
      <c r="O2940"/>
      <c r="P2940"/>
      <c r="Q2940"/>
      <c r="R2940"/>
      <c r="S2940"/>
      <c r="T2940"/>
      <c r="U2940"/>
      <c r="V2940"/>
      <c r="W2940"/>
      <c r="X2940"/>
      <c r="Y2940"/>
      <c r="Z2940"/>
      <c r="AA2940"/>
      <c r="AB2940"/>
      <c r="AC2940"/>
      <c r="AD2940"/>
      <c r="AE2940"/>
      <c r="AF2940"/>
      <c r="AG2940"/>
      <c r="AH2940"/>
      <c r="AI2940"/>
      <c r="AJ2940"/>
      <c r="AK2940"/>
      <c r="AL2940"/>
      <c r="AM2940"/>
      <c r="AN2940"/>
      <c r="AO2940"/>
      <c r="AP2940"/>
      <c r="AQ2940"/>
      <c r="AR2940"/>
      <c r="AS2940"/>
      <c r="AT2940"/>
      <c r="AU2940"/>
      <c r="AV2940"/>
      <c r="AW2940"/>
      <c r="AX2940"/>
      <c r="AY2940"/>
      <c r="AZ2940"/>
      <c r="BA2940"/>
      <c r="BB2940"/>
      <c r="BC2940"/>
      <c r="BD2940"/>
      <c r="BE2940"/>
      <c r="BF2940"/>
      <c r="BG2940"/>
      <c r="BH2940"/>
      <c r="BI2940"/>
      <c r="BJ2940"/>
      <c r="BK2940"/>
      <c r="BL2940"/>
      <c r="BM2940"/>
      <c r="BN2940"/>
      <c r="BO2940"/>
    </row>
    <row r="2941" spans="1:67" ht="15" x14ac:dyDescent="0.25">
      <c r="A2941" s="245" t="s">
        <v>4205</v>
      </c>
      <c r="B2941" s="245" t="s">
        <v>4204</v>
      </c>
      <c r="C2941" s="245" t="s">
        <v>4474</v>
      </c>
      <c r="D2941" s="245" t="s">
        <v>4473</v>
      </c>
      <c r="E2941" s="246" t="s">
        <v>44</v>
      </c>
      <c r="F2941" s="245" t="s">
        <v>44</v>
      </c>
      <c r="G2941" s="245" t="s">
        <v>4477</v>
      </c>
      <c r="H2941" s="245" t="s">
        <v>11924</v>
      </c>
      <c r="I2941" s="245" t="s">
        <v>24</v>
      </c>
      <c r="J2941" s="245" t="s">
        <v>59</v>
      </c>
      <c r="K2941" s="246" t="s">
        <v>15354</v>
      </c>
      <c r="L2941" s="245" t="s">
        <v>568</v>
      </c>
      <c r="M2941"/>
      <c r="N2941"/>
      <c r="O2941"/>
      <c r="P2941"/>
      <c r="Q2941"/>
      <c r="R2941"/>
      <c r="S2941"/>
      <c r="T2941"/>
      <c r="U2941"/>
      <c r="V2941"/>
      <c r="W2941"/>
      <c r="X2941"/>
      <c r="Y2941"/>
      <c r="Z2941"/>
      <c r="AA2941"/>
      <c r="AB2941"/>
      <c r="AC2941"/>
      <c r="AD2941"/>
      <c r="AE2941"/>
      <c r="AF2941"/>
      <c r="AG2941"/>
      <c r="AH2941"/>
      <c r="AI2941"/>
      <c r="AJ2941"/>
      <c r="AK2941"/>
      <c r="AL2941"/>
      <c r="AM2941"/>
      <c r="AN2941"/>
      <c r="AO2941"/>
      <c r="AP2941"/>
      <c r="AQ2941"/>
      <c r="AR2941"/>
      <c r="AS2941"/>
      <c r="AT2941"/>
      <c r="AU2941"/>
      <c r="AV2941"/>
      <c r="AW2941"/>
      <c r="AX2941"/>
      <c r="AY2941"/>
      <c r="AZ2941"/>
      <c r="BA2941"/>
      <c r="BB2941"/>
      <c r="BC2941"/>
      <c r="BD2941"/>
      <c r="BE2941"/>
      <c r="BF2941"/>
      <c r="BG2941"/>
      <c r="BH2941"/>
      <c r="BI2941"/>
      <c r="BJ2941"/>
      <c r="BK2941"/>
      <c r="BL2941"/>
      <c r="BM2941"/>
      <c r="BN2941"/>
      <c r="BO2941"/>
    </row>
    <row r="2942" spans="1:67" ht="15" x14ac:dyDescent="0.25">
      <c r="A2942" s="245" t="s">
        <v>4205</v>
      </c>
      <c r="B2942" s="245" t="s">
        <v>4204</v>
      </c>
      <c r="C2942" s="245" t="s">
        <v>4474</v>
      </c>
      <c r="D2942" s="245" t="s">
        <v>4473</v>
      </c>
      <c r="E2942" s="246" t="s">
        <v>44</v>
      </c>
      <c r="F2942" s="245" t="s">
        <v>44</v>
      </c>
      <c r="G2942" s="245" t="s">
        <v>4476</v>
      </c>
      <c r="H2942" s="245" t="s">
        <v>11925</v>
      </c>
      <c r="I2942" s="245" t="s">
        <v>24</v>
      </c>
      <c r="J2942" s="245" t="s">
        <v>59</v>
      </c>
      <c r="K2942" s="246" t="s">
        <v>15398</v>
      </c>
      <c r="L2942" s="245" t="s">
        <v>568</v>
      </c>
      <c r="M2942"/>
      <c r="N2942"/>
      <c r="O2942"/>
      <c r="P2942"/>
      <c r="Q2942"/>
      <c r="R2942"/>
      <c r="S2942"/>
      <c r="T2942"/>
      <c r="U2942"/>
      <c r="V2942"/>
      <c r="W2942"/>
      <c r="X2942"/>
      <c r="Y2942"/>
      <c r="Z2942"/>
      <c r="AA2942"/>
      <c r="AB2942"/>
      <c r="AC2942"/>
      <c r="AD2942"/>
      <c r="AE2942"/>
      <c r="AF2942"/>
      <c r="AG2942"/>
      <c r="AH2942"/>
      <c r="AI2942"/>
      <c r="AJ2942"/>
      <c r="AK2942"/>
      <c r="AL2942"/>
      <c r="AM2942"/>
      <c r="AN2942"/>
      <c r="AO2942"/>
      <c r="AP2942"/>
      <c r="AQ2942"/>
      <c r="AR2942"/>
      <c r="AS2942"/>
      <c r="AT2942"/>
      <c r="AU2942"/>
      <c r="AV2942"/>
      <c r="AW2942"/>
      <c r="AX2942"/>
      <c r="AY2942"/>
      <c r="AZ2942"/>
      <c r="BA2942"/>
      <c r="BB2942"/>
      <c r="BC2942"/>
      <c r="BD2942"/>
      <c r="BE2942"/>
      <c r="BF2942"/>
      <c r="BG2942"/>
      <c r="BH2942"/>
      <c r="BI2942"/>
      <c r="BJ2942"/>
      <c r="BK2942"/>
      <c r="BL2942"/>
      <c r="BM2942"/>
      <c r="BN2942"/>
      <c r="BO2942"/>
    </row>
    <row r="2943" spans="1:67" ht="15" x14ac:dyDescent="0.25">
      <c r="A2943" s="245" t="s">
        <v>4205</v>
      </c>
      <c r="B2943" s="245" t="s">
        <v>4204</v>
      </c>
      <c r="C2943" s="245" t="s">
        <v>4474</v>
      </c>
      <c r="D2943" s="245" t="s">
        <v>4473</v>
      </c>
      <c r="E2943" s="246" t="s">
        <v>44</v>
      </c>
      <c r="F2943" s="245" t="s">
        <v>44</v>
      </c>
      <c r="G2943" s="245" t="s">
        <v>4475</v>
      </c>
      <c r="H2943" s="245" t="s">
        <v>11926</v>
      </c>
      <c r="I2943" s="245" t="s">
        <v>24</v>
      </c>
      <c r="J2943" s="245" t="s">
        <v>59</v>
      </c>
      <c r="K2943" s="246" t="s">
        <v>24041</v>
      </c>
      <c r="L2943" s="245" t="s">
        <v>568</v>
      </c>
      <c r="M2943"/>
      <c r="N2943"/>
      <c r="O2943"/>
      <c r="P2943"/>
      <c r="Q2943"/>
      <c r="R2943"/>
      <c r="S2943"/>
      <c r="T2943"/>
      <c r="U2943"/>
      <c r="V2943"/>
      <c r="W2943"/>
      <c r="X2943"/>
      <c r="Y2943"/>
      <c r="Z2943"/>
      <c r="AA2943"/>
      <c r="AB2943"/>
      <c r="AC2943"/>
      <c r="AD2943"/>
      <c r="AE2943"/>
      <c r="AF2943"/>
      <c r="AG2943"/>
      <c r="AH2943"/>
      <c r="AI2943"/>
      <c r="AJ2943"/>
      <c r="AK2943"/>
      <c r="AL2943"/>
      <c r="AM2943"/>
      <c r="AN2943"/>
      <c r="AO2943"/>
      <c r="AP2943"/>
      <c r="AQ2943"/>
      <c r="AR2943"/>
      <c r="AS2943"/>
      <c r="AT2943"/>
      <c r="AU2943"/>
      <c r="AV2943"/>
      <c r="AW2943"/>
      <c r="AX2943"/>
      <c r="AY2943"/>
      <c r="AZ2943"/>
      <c r="BA2943"/>
      <c r="BB2943"/>
      <c r="BC2943"/>
      <c r="BD2943"/>
      <c r="BE2943"/>
      <c r="BF2943"/>
      <c r="BG2943"/>
      <c r="BH2943"/>
      <c r="BI2943"/>
      <c r="BJ2943"/>
      <c r="BK2943"/>
      <c r="BL2943"/>
      <c r="BM2943"/>
      <c r="BN2943"/>
      <c r="BO2943"/>
    </row>
    <row r="2944" spans="1:67" ht="15" x14ac:dyDescent="0.25">
      <c r="A2944" s="245" t="s">
        <v>4205</v>
      </c>
      <c r="B2944" s="245" t="s">
        <v>4204</v>
      </c>
      <c r="C2944" s="245" t="s">
        <v>4474</v>
      </c>
      <c r="D2944" s="245" t="s">
        <v>4473</v>
      </c>
      <c r="E2944" s="246" t="s">
        <v>44</v>
      </c>
      <c r="F2944" s="245" t="s">
        <v>44</v>
      </c>
      <c r="G2944" s="245" t="s">
        <v>4472</v>
      </c>
      <c r="H2944" s="245" t="s">
        <v>11927</v>
      </c>
      <c r="I2944" s="245" t="s">
        <v>24</v>
      </c>
      <c r="J2944" s="245" t="s">
        <v>59</v>
      </c>
      <c r="K2944" s="246" t="s">
        <v>24042</v>
      </c>
      <c r="L2944" s="245" t="s">
        <v>568</v>
      </c>
      <c r="M2944"/>
      <c r="N2944"/>
      <c r="O2944"/>
      <c r="P2944"/>
      <c r="Q2944"/>
      <c r="R2944"/>
      <c r="S2944"/>
      <c r="T2944"/>
      <c r="U2944"/>
      <c r="V2944"/>
      <c r="W2944"/>
      <c r="X2944"/>
      <c r="Y2944"/>
      <c r="Z2944"/>
      <c r="AA2944"/>
      <c r="AB2944"/>
      <c r="AC2944"/>
      <c r="AD2944"/>
      <c r="AE2944"/>
      <c r="AF2944"/>
      <c r="AG2944"/>
      <c r="AH2944"/>
      <c r="AI2944"/>
      <c r="AJ2944"/>
      <c r="AK2944"/>
      <c r="AL2944"/>
      <c r="AM2944"/>
      <c r="AN2944"/>
      <c r="AO2944"/>
      <c r="AP2944"/>
      <c r="AQ2944"/>
      <c r="AR2944"/>
      <c r="AS2944"/>
      <c r="AT2944"/>
      <c r="AU2944"/>
      <c r="AV2944"/>
      <c r="AW2944"/>
      <c r="AX2944"/>
      <c r="AY2944"/>
      <c r="AZ2944"/>
      <c r="BA2944"/>
      <c r="BB2944"/>
      <c r="BC2944"/>
      <c r="BD2944"/>
      <c r="BE2944"/>
      <c r="BF2944"/>
      <c r="BG2944"/>
      <c r="BH2944"/>
      <c r="BI2944"/>
      <c r="BJ2944"/>
      <c r="BK2944"/>
      <c r="BL2944"/>
      <c r="BM2944"/>
      <c r="BN2944"/>
      <c r="BO2944"/>
    </row>
    <row r="2945" spans="1:67" ht="15" x14ac:dyDescent="0.25">
      <c r="A2945" s="245" t="s">
        <v>4205</v>
      </c>
      <c r="B2945" s="245" t="s">
        <v>4204</v>
      </c>
      <c r="C2945" s="245" t="s">
        <v>4474</v>
      </c>
      <c r="D2945" s="245" t="s">
        <v>4473</v>
      </c>
      <c r="E2945" s="246" t="s">
        <v>44</v>
      </c>
      <c r="F2945" s="245" t="s">
        <v>44</v>
      </c>
      <c r="G2945" s="245" t="s">
        <v>11928</v>
      </c>
      <c r="H2945" s="245" t="s">
        <v>11929</v>
      </c>
      <c r="I2945" s="245" t="s">
        <v>24</v>
      </c>
      <c r="J2945" s="245" t="s">
        <v>59</v>
      </c>
      <c r="K2945" s="246" t="s">
        <v>24043</v>
      </c>
      <c r="L2945" s="245" t="s">
        <v>568</v>
      </c>
      <c r="M2945"/>
      <c r="N2945"/>
      <c r="O2945"/>
      <c r="P2945"/>
      <c r="Q2945"/>
      <c r="R2945"/>
      <c r="S2945"/>
      <c r="T2945"/>
      <c r="U2945"/>
      <c r="V2945"/>
      <c r="W2945"/>
      <c r="X2945"/>
      <c r="Y2945"/>
      <c r="Z2945"/>
      <c r="AA2945"/>
      <c r="AB2945"/>
      <c r="AC2945"/>
      <c r="AD2945"/>
      <c r="AE2945"/>
      <c r="AF2945"/>
      <c r="AG2945"/>
      <c r="AH2945"/>
      <c r="AI2945"/>
      <c r="AJ2945"/>
      <c r="AK2945"/>
      <c r="AL2945"/>
      <c r="AM2945"/>
      <c r="AN2945"/>
      <c r="AO2945"/>
      <c r="AP2945"/>
      <c r="AQ2945"/>
      <c r="AR2945"/>
      <c r="AS2945"/>
      <c r="AT2945"/>
      <c r="AU2945"/>
      <c r="AV2945"/>
      <c r="AW2945"/>
      <c r="AX2945"/>
      <c r="AY2945"/>
      <c r="AZ2945"/>
      <c r="BA2945"/>
      <c r="BB2945"/>
      <c r="BC2945"/>
      <c r="BD2945"/>
      <c r="BE2945"/>
      <c r="BF2945"/>
      <c r="BG2945"/>
      <c r="BH2945"/>
      <c r="BI2945"/>
      <c r="BJ2945"/>
      <c r="BK2945"/>
      <c r="BL2945"/>
      <c r="BM2945"/>
      <c r="BN2945"/>
      <c r="BO2945"/>
    </row>
    <row r="2946" spans="1:67" ht="15" x14ac:dyDescent="0.25">
      <c r="A2946" s="245" t="s">
        <v>4205</v>
      </c>
      <c r="B2946" s="245" t="s">
        <v>4204</v>
      </c>
      <c r="C2946" s="245" t="s">
        <v>4474</v>
      </c>
      <c r="D2946" s="245" t="s">
        <v>4473</v>
      </c>
      <c r="E2946" s="246" t="s">
        <v>44</v>
      </c>
      <c r="F2946" s="245" t="s">
        <v>44</v>
      </c>
      <c r="G2946" s="245" t="s">
        <v>11930</v>
      </c>
      <c r="H2946" s="245" t="s">
        <v>11931</v>
      </c>
      <c r="I2946" s="245" t="s">
        <v>24</v>
      </c>
      <c r="J2946" s="245" t="s">
        <v>59</v>
      </c>
      <c r="K2946" s="246" t="s">
        <v>24044</v>
      </c>
      <c r="L2946" s="245" t="s">
        <v>568</v>
      </c>
      <c r="M2946"/>
      <c r="N2946"/>
      <c r="O2946"/>
      <c r="P2946"/>
      <c r="Q2946"/>
      <c r="R2946"/>
      <c r="S2946"/>
      <c r="T2946"/>
      <c r="U2946"/>
      <c r="V2946"/>
      <c r="W2946"/>
      <c r="X2946"/>
      <c r="Y2946"/>
      <c r="Z2946"/>
      <c r="AA2946"/>
      <c r="AB2946"/>
      <c r="AC2946"/>
      <c r="AD2946"/>
      <c r="AE2946"/>
      <c r="AF2946"/>
      <c r="AG2946"/>
      <c r="AH2946"/>
      <c r="AI2946"/>
      <c r="AJ2946"/>
      <c r="AK2946"/>
      <c r="AL2946"/>
      <c r="AM2946"/>
      <c r="AN2946"/>
      <c r="AO2946"/>
      <c r="AP2946"/>
      <c r="AQ2946"/>
      <c r="AR2946"/>
      <c r="AS2946"/>
      <c r="AT2946"/>
      <c r="AU2946"/>
      <c r="AV2946"/>
      <c r="AW2946"/>
      <c r="AX2946"/>
      <c r="AY2946"/>
      <c r="AZ2946"/>
      <c r="BA2946"/>
      <c r="BB2946"/>
      <c r="BC2946"/>
      <c r="BD2946"/>
      <c r="BE2946"/>
      <c r="BF2946"/>
      <c r="BG2946"/>
      <c r="BH2946"/>
      <c r="BI2946"/>
      <c r="BJ2946"/>
      <c r="BK2946"/>
      <c r="BL2946"/>
      <c r="BM2946"/>
      <c r="BN2946"/>
      <c r="BO2946"/>
    </row>
    <row r="2947" spans="1:67" ht="15" x14ac:dyDescent="0.25">
      <c r="A2947" s="245" t="s">
        <v>4205</v>
      </c>
      <c r="B2947" s="245" t="s">
        <v>4204</v>
      </c>
      <c r="C2947" s="245" t="s">
        <v>4474</v>
      </c>
      <c r="D2947" s="245" t="s">
        <v>4473</v>
      </c>
      <c r="E2947" s="246" t="s">
        <v>44</v>
      </c>
      <c r="F2947" s="245" t="s">
        <v>44</v>
      </c>
      <c r="G2947" s="245" t="s">
        <v>11932</v>
      </c>
      <c r="H2947" s="245" t="s">
        <v>11933</v>
      </c>
      <c r="I2947" s="245" t="s">
        <v>24</v>
      </c>
      <c r="J2947" s="245" t="s">
        <v>59</v>
      </c>
      <c r="K2947" s="246" t="s">
        <v>24045</v>
      </c>
      <c r="L2947" s="245" t="s">
        <v>568</v>
      </c>
      <c r="M2947"/>
      <c r="N2947"/>
      <c r="O2947"/>
      <c r="P2947"/>
      <c r="Q2947"/>
      <c r="R2947"/>
      <c r="S2947"/>
      <c r="T2947"/>
      <c r="U2947"/>
      <c r="V2947"/>
      <c r="W2947"/>
      <c r="X2947"/>
      <c r="Y2947"/>
      <c r="Z2947"/>
      <c r="AA2947"/>
      <c r="AB2947"/>
      <c r="AC2947"/>
      <c r="AD2947"/>
      <c r="AE2947"/>
      <c r="AF2947"/>
      <c r="AG2947"/>
      <c r="AH2947"/>
      <c r="AI2947"/>
      <c r="AJ2947"/>
      <c r="AK2947"/>
      <c r="AL2947"/>
      <c r="AM2947"/>
      <c r="AN2947"/>
      <c r="AO2947"/>
      <c r="AP2947"/>
      <c r="AQ2947"/>
      <c r="AR2947"/>
      <c r="AS2947"/>
      <c r="AT2947"/>
      <c r="AU2947"/>
      <c r="AV2947"/>
      <c r="AW2947"/>
      <c r="AX2947"/>
      <c r="AY2947"/>
      <c r="AZ2947"/>
      <c r="BA2947"/>
      <c r="BB2947"/>
      <c r="BC2947"/>
      <c r="BD2947"/>
      <c r="BE2947"/>
      <c r="BF2947"/>
      <c r="BG2947"/>
      <c r="BH2947"/>
      <c r="BI2947"/>
      <c r="BJ2947"/>
      <c r="BK2947"/>
      <c r="BL2947"/>
      <c r="BM2947"/>
      <c r="BN2947"/>
      <c r="BO2947"/>
    </row>
    <row r="2948" spans="1:67" ht="15" x14ac:dyDescent="0.25">
      <c r="A2948" s="245" t="s">
        <v>4205</v>
      </c>
      <c r="B2948" s="245" t="s">
        <v>4204</v>
      </c>
      <c r="C2948" s="245" t="s">
        <v>4474</v>
      </c>
      <c r="D2948" s="245" t="s">
        <v>4473</v>
      </c>
      <c r="E2948" s="246" t="s">
        <v>44</v>
      </c>
      <c r="F2948" s="245" t="s">
        <v>44</v>
      </c>
      <c r="G2948" s="245" t="s">
        <v>11934</v>
      </c>
      <c r="H2948" s="245" t="s">
        <v>11935</v>
      </c>
      <c r="I2948" s="245" t="s">
        <v>24</v>
      </c>
      <c r="J2948" s="245" t="s">
        <v>59</v>
      </c>
      <c r="K2948" s="246" t="s">
        <v>24046</v>
      </c>
      <c r="L2948" s="245" t="s">
        <v>568</v>
      </c>
      <c r="M2948"/>
      <c r="N2948"/>
      <c r="O2948"/>
      <c r="P2948"/>
      <c r="Q2948"/>
      <c r="R2948"/>
      <c r="S2948"/>
      <c r="T2948"/>
      <c r="U2948"/>
      <c r="V2948"/>
      <c r="W2948"/>
      <c r="X2948"/>
      <c r="Y2948"/>
      <c r="Z2948"/>
      <c r="AA2948"/>
      <c r="AB2948"/>
      <c r="AC2948"/>
      <c r="AD2948"/>
      <c r="AE2948"/>
      <c r="AF2948"/>
      <c r="AG2948"/>
      <c r="AH2948"/>
      <c r="AI2948"/>
      <c r="AJ2948"/>
      <c r="AK2948"/>
      <c r="AL2948"/>
      <c r="AM2948"/>
      <c r="AN2948"/>
      <c r="AO2948"/>
      <c r="AP2948"/>
      <c r="AQ2948"/>
      <c r="AR2948"/>
      <c r="AS2948"/>
      <c r="AT2948"/>
      <c r="AU2948"/>
      <c r="AV2948"/>
      <c r="AW2948"/>
      <c r="AX2948"/>
      <c r="AY2948"/>
      <c r="AZ2948"/>
      <c r="BA2948"/>
      <c r="BB2948"/>
      <c r="BC2948"/>
      <c r="BD2948"/>
      <c r="BE2948"/>
      <c r="BF2948"/>
      <c r="BG2948"/>
      <c r="BH2948"/>
      <c r="BI2948"/>
      <c r="BJ2948"/>
      <c r="BK2948"/>
      <c r="BL2948"/>
      <c r="BM2948"/>
      <c r="BN2948"/>
      <c r="BO2948"/>
    </row>
    <row r="2949" spans="1:67" ht="15" x14ac:dyDescent="0.25">
      <c r="A2949" s="245" t="s">
        <v>4205</v>
      </c>
      <c r="B2949" s="245" t="s">
        <v>4204</v>
      </c>
      <c r="C2949" s="245" t="s">
        <v>4474</v>
      </c>
      <c r="D2949" s="245" t="s">
        <v>4473</v>
      </c>
      <c r="E2949" s="246" t="s">
        <v>44</v>
      </c>
      <c r="F2949" s="245" t="s">
        <v>44</v>
      </c>
      <c r="G2949" s="245" t="s">
        <v>11936</v>
      </c>
      <c r="H2949" s="245" t="s">
        <v>11937</v>
      </c>
      <c r="I2949" s="245" t="s">
        <v>24</v>
      </c>
      <c r="J2949" s="245" t="s">
        <v>59</v>
      </c>
      <c r="K2949" s="246" t="s">
        <v>24047</v>
      </c>
      <c r="L2949" s="245" t="s">
        <v>568</v>
      </c>
      <c r="M2949"/>
      <c r="N2949"/>
      <c r="O2949"/>
      <c r="P2949"/>
      <c r="Q2949"/>
      <c r="R2949"/>
      <c r="S2949"/>
      <c r="T2949"/>
      <c r="U2949"/>
      <c r="V2949"/>
      <c r="W2949"/>
      <c r="X2949"/>
      <c r="Y2949"/>
      <c r="Z2949"/>
      <c r="AA2949"/>
      <c r="AB2949"/>
      <c r="AC2949"/>
      <c r="AD2949"/>
      <c r="AE2949"/>
      <c r="AF2949"/>
      <c r="AG2949"/>
      <c r="AH2949"/>
      <c r="AI2949"/>
      <c r="AJ2949"/>
      <c r="AK2949"/>
      <c r="AL2949"/>
      <c r="AM2949"/>
      <c r="AN2949"/>
      <c r="AO2949"/>
      <c r="AP2949"/>
      <c r="AQ2949"/>
      <c r="AR2949"/>
      <c r="AS2949"/>
      <c r="AT2949"/>
      <c r="AU2949"/>
      <c r="AV2949"/>
      <c r="AW2949"/>
      <c r="AX2949"/>
      <c r="AY2949"/>
      <c r="AZ2949"/>
      <c r="BA2949"/>
      <c r="BB2949"/>
      <c r="BC2949"/>
      <c r="BD2949"/>
      <c r="BE2949"/>
      <c r="BF2949"/>
      <c r="BG2949"/>
      <c r="BH2949"/>
      <c r="BI2949"/>
      <c r="BJ2949"/>
      <c r="BK2949"/>
      <c r="BL2949"/>
      <c r="BM2949"/>
      <c r="BN2949"/>
      <c r="BO2949"/>
    </row>
    <row r="2950" spans="1:67" ht="15" x14ac:dyDescent="0.25">
      <c r="A2950" s="245" t="s">
        <v>4205</v>
      </c>
      <c r="B2950" s="245" t="s">
        <v>4204</v>
      </c>
      <c r="C2950" s="245" t="s">
        <v>4474</v>
      </c>
      <c r="D2950" s="245" t="s">
        <v>4473</v>
      </c>
      <c r="E2950" s="246" t="s">
        <v>44</v>
      </c>
      <c r="F2950" s="245" t="s">
        <v>44</v>
      </c>
      <c r="G2950" s="245" t="s">
        <v>11938</v>
      </c>
      <c r="H2950" s="245" t="s">
        <v>11939</v>
      </c>
      <c r="I2950" s="245" t="s">
        <v>24</v>
      </c>
      <c r="J2950" s="245" t="s">
        <v>59</v>
      </c>
      <c r="K2950" s="246" t="s">
        <v>24048</v>
      </c>
      <c r="L2950" s="245" t="s">
        <v>568</v>
      </c>
      <c r="M2950"/>
      <c r="N2950"/>
      <c r="O2950"/>
      <c r="P2950"/>
      <c r="Q2950"/>
      <c r="R2950"/>
      <c r="S2950"/>
      <c r="T2950"/>
      <c r="U2950"/>
      <c r="V2950"/>
      <c r="W2950"/>
      <c r="X2950"/>
      <c r="Y2950"/>
      <c r="Z2950"/>
      <c r="AA2950"/>
      <c r="AB2950"/>
      <c r="AC2950"/>
      <c r="AD2950"/>
      <c r="AE2950"/>
      <c r="AF2950"/>
      <c r="AG2950"/>
      <c r="AH2950"/>
      <c r="AI2950"/>
      <c r="AJ2950"/>
      <c r="AK2950"/>
      <c r="AL2950"/>
      <c r="AM2950"/>
      <c r="AN2950"/>
      <c r="AO2950"/>
      <c r="AP2950"/>
      <c r="AQ2950"/>
      <c r="AR2950"/>
      <c r="AS2950"/>
      <c r="AT2950"/>
      <c r="AU2950"/>
      <c r="AV2950"/>
      <c r="AW2950"/>
      <c r="AX2950"/>
      <c r="AY2950"/>
      <c r="AZ2950"/>
      <c r="BA2950"/>
      <c r="BB2950"/>
      <c r="BC2950"/>
      <c r="BD2950"/>
      <c r="BE2950"/>
      <c r="BF2950"/>
      <c r="BG2950"/>
      <c r="BH2950"/>
      <c r="BI2950"/>
      <c r="BJ2950"/>
      <c r="BK2950"/>
      <c r="BL2950"/>
      <c r="BM2950"/>
      <c r="BN2950"/>
      <c r="BO2950"/>
    </row>
    <row r="2951" spans="1:67" ht="15" x14ac:dyDescent="0.25">
      <c r="A2951" s="245" t="s">
        <v>4205</v>
      </c>
      <c r="B2951" s="245" t="s">
        <v>4204</v>
      </c>
      <c r="C2951" s="245" t="s">
        <v>4474</v>
      </c>
      <c r="D2951" s="245" t="s">
        <v>4473</v>
      </c>
      <c r="E2951" s="246" t="s">
        <v>44</v>
      </c>
      <c r="F2951" s="245" t="s">
        <v>44</v>
      </c>
      <c r="G2951" s="245" t="s">
        <v>11940</v>
      </c>
      <c r="H2951" s="245" t="s">
        <v>11941</v>
      </c>
      <c r="I2951" s="245" t="s">
        <v>24</v>
      </c>
      <c r="J2951" s="245" t="s">
        <v>59</v>
      </c>
      <c r="K2951" s="246" t="s">
        <v>24049</v>
      </c>
      <c r="L2951" s="245" t="s">
        <v>568</v>
      </c>
      <c r="M2951"/>
      <c r="N2951"/>
      <c r="O2951"/>
      <c r="P2951"/>
      <c r="Q2951"/>
      <c r="R2951"/>
      <c r="S2951"/>
      <c r="T2951"/>
      <c r="U2951"/>
      <c r="V2951"/>
      <c r="W2951"/>
      <c r="X2951"/>
      <c r="Y2951"/>
      <c r="Z2951"/>
      <c r="AA2951"/>
      <c r="AB2951"/>
      <c r="AC2951"/>
      <c r="AD2951"/>
      <c r="AE2951"/>
      <c r="AF2951"/>
      <c r="AG2951"/>
      <c r="AH2951"/>
      <c r="AI2951"/>
      <c r="AJ2951"/>
      <c r="AK2951"/>
      <c r="AL2951"/>
      <c r="AM2951"/>
      <c r="AN2951"/>
      <c r="AO2951"/>
      <c r="AP2951"/>
      <c r="AQ2951"/>
      <c r="AR2951"/>
      <c r="AS2951"/>
      <c r="AT2951"/>
      <c r="AU2951"/>
      <c r="AV2951"/>
      <c r="AW2951"/>
      <c r="AX2951"/>
      <c r="AY2951"/>
      <c r="AZ2951"/>
      <c r="BA2951"/>
      <c r="BB2951"/>
      <c r="BC2951"/>
      <c r="BD2951"/>
      <c r="BE2951"/>
      <c r="BF2951"/>
      <c r="BG2951"/>
      <c r="BH2951"/>
      <c r="BI2951"/>
      <c r="BJ2951"/>
      <c r="BK2951"/>
      <c r="BL2951"/>
      <c r="BM2951"/>
      <c r="BN2951"/>
      <c r="BO2951"/>
    </row>
    <row r="2952" spans="1:67" ht="15" x14ac:dyDescent="0.25">
      <c r="A2952" s="245" t="s">
        <v>4205</v>
      </c>
      <c r="B2952" s="245" t="s">
        <v>4204</v>
      </c>
      <c r="C2952" s="245" t="s">
        <v>4474</v>
      </c>
      <c r="D2952" s="245" t="s">
        <v>4473</v>
      </c>
      <c r="E2952" s="246" t="s">
        <v>44</v>
      </c>
      <c r="F2952" s="245" t="s">
        <v>44</v>
      </c>
      <c r="G2952" s="245" t="s">
        <v>11942</v>
      </c>
      <c r="H2952" s="245" t="s">
        <v>11943</v>
      </c>
      <c r="I2952" s="245" t="s">
        <v>24</v>
      </c>
      <c r="J2952" s="245" t="s">
        <v>59</v>
      </c>
      <c r="K2952" s="246" t="s">
        <v>24050</v>
      </c>
      <c r="L2952" s="245" t="s">
        <v>568</v>
      </c>
      <c r="M2952"/>
      <c r="N2952"/>
      <c r="O2952"/>
      <c r="P2952"/>
      <c r="Q2952"/>
      <c r="R2952"/>
      <c r="S2952"/>
      <c r="T2952"/>
      <c r="U2952"/>
      <c r="V2952"/>
      <c r="W2952"/>
      <c r="X2952"/>
      <c r="Y2952"/>
      <c r="Z2952"/>
      <c r="AA2952"/>
      <c r="AB2952"/>
      <c r="AC2952"/>
      <c r="AD2952"/>
      <c r="AE2952"/>
      <c r="AF2952"/>
      <c r="AG2952"/>
      <c r="AH2952"/>
      <c r="AI2952"/>
      <c r="AJ2952"/>
      <c r="AK2952"/>
      <c r="AL2952"/>
      <c r="AM2952"/>
      <c r="AN2952"/>
      <c r="AO2952"/>
      <c r="AP2952"/>
      <c r="AQ2952"/>
      <c r="AR2952"/>
      <c r="AS2952"/>
      <c r="AT2952"/>
      <c r="AU2952"/>
      <c r="AV2952"/>
      <c r="AW2952"/>
      <c r="AX2952"/>
      <c r="AY2952"/>
      <c r="AZ2952"/>
      <c r="BA2952"/>
      <c r="BB2952"/>
      <c r="BC2952"/>
      <c r="BD2952"/>
      <c r="BE2952"/>
      <c r="BF2952"/>
      <c r="BG2952"/>
      <c r="BH2952"/>
      <c r="BI2952"/>
      <c r="BJ2952"/>
      <c r="BK2952"/>
      <c r="BL2952"/>
      <c r="BM2952"/>
      <c r="BN2952"/>
      <c r="BO2952"/>
    </row>
    <row r="2953" spans="1:67" ht="15" x14ac:dyDescent="0.25">
      <c r="A2953" s="245" t="s">
        <v>4205</v>
      </c>
      <c r="B2953" s="245" t="s">
        <v>4204</v>
      </c>
      <c r="C2953" s="245" t="s">
        <v>4474</v>
      </c>
      <c r="D2953" s="245" t="s">
        <v>4473</v>
      </c>
      <c r="E2953" s="246" t="s">
        <v>44</v>
      </c>
      <c r="F2953" s="245" t="s">
        <v>44</v>
      </c>
      <c r="G2953" s="245" t="s">
        <v>11944</v>
      </c>
      <c r="H2953" s="245" t="s">
        <v>11945</v>
      </c>
      <c r="I2953" s="245" t="s">
        <v>24</v>
      </c>
      <c r="J2953" s="245" t="s">
        <v>59</v>
      </c>
      <c r="K2953" s="246" t="s">
        <v>24051</v>
      </c>
      <c r="L2953" s="245" t="s">
        <v>568</v>
      </c>
      <c r="M2953"/>
      <c r="N2953"/>
      <c r="O2953"/>
      <c r="P2953"/>
      <c r="Q2953"/>
      <c r="R2953"/>
      <c r="S2953"/>
      <c r="T2953"/>
      <c r="U2953"/>
      <c r="V2953"/>
      <c r="W2953"/>
      <c r="X2953"/>
      <c r="Y2953"/>
      <c r="Z2953"/>
      <c r="AA2953"/>
      <c r="AB2953"/>
      <c r="AC2953"/>
      <c r="AD2953"/>
      <c r="AE2953"/>
      <c r="AF2953"/>
      <c r="AG2953"/>
      <c r="AH2953"/>
      <c r="AI2953"/>
      <c r="AJ2953"/>
      <c r="AK2953"/>
      <c r="AL2953"/>
      <c r="AM2953"/>
      <c r="AN2953"/>
      <c r="AO2953"/>
      <c r="AP2953"/>
      <c r="AQ2953"/>
      <c r="AR2953"/>
      <c r="AS2953"/>
      <c r="AT2953"/>
      <c r="AU2953"/>
      <c r="AV2953"/>
      <c r="AW2953"/>
      <c r="AX2953"/>
      <c r="AY2953"/>
      <c r="AZ2953"/>
      <c r="BA2953"/>
      <c r="BB2953"/>
      <c r="BC2953"/>
      <c r="BD2953"/>
      <c r="BE2953"/>
      <c r="BF2953"/>
      <c r="BG2953"/>
      <c r="BH2953"/>
      <c r="BI2953"/>
      <c r="BJ2953"/>
      <c r="BK2953"/>
      <c r="BL2953"/>
      <c r="BM2953"/>
      <c r="BN2953"/>
      <c r="BO2953"/>
    </row>
    <row r="2954" spans="1:67" ht="15" x14ac:dyDescent="0.25">
      <c r="A2954" s="245" t="s">
        <v>4205</v>
      </c>
      <c r="B2954" s="245" t="s">
        <v>4204</v>
      </c>
      <c r="C2954" s="245" t="s">
        <v>4474</v>
      </c>
      <c r="D2954" s="245" t="s">
        <v>4473</v>
      </c>
      <c r="E2954" s="246" t="s">
        <v>44</v>
      </c>
      <c r="F2954" s="245" t="s">
        <v>44</v>
      </c>
      <c r="G2954" s="245" t="s">
        <v>11946</v>
      </c>
      <c r="H2954" s="245" t="s">
        <v>11947</v>
      </c>
      <c r="I2954" s="245" t="s">
        <v>24</v>
      </c>
      <c r="J2954" s="245" t="s">
        <v>59</v>
      </c>
      <c r="K2954" s="246" t="s">
        <v>24052</v>
      </c>
      <c r="L2954" s="245" t="s">
        <v>568</v>
      </c>
      <c r="M2954"/>
      <c r="N2954"/>
      <c r="O2954"/>
      <c r="P2954"/>
      <c r="Q2954"/>
      <c r="R2954"/>
      <c r="S2954"/>
      <c r="T2954"/>
      <c r="U2954"/>
      <c r="V2954"/>
      <c r="W2954"/>
      <c r="X2954"/>
      <c r="Y2954"/>
      <c r="Z2954"/>
      <c r="AA2954"/>
      <c r="AB2954"/>
      <c r="AC2954"/>
      <c r="AD2954"/>
      <c r="AE2954"/>
      <c r="AF2954"/>
      <c r="AG2954"/>
      <c r="AH2954"/>
      <c r="AI2954"/>
      <c r="AJ2954"/>
      <c r="AK2954"/>
      <c r="AL2954"/>
      <c r="AM2954"/>
      <c r="AN2954"/>
      <c r="AO2954"/>
      <c r="AP2954"/>
      <c r="AQ2954"/>
      <c r="AR2954"/>
      <c r="AS2954"/>
      <c r="AT2954"/>
      <c r="AU2954"/>
      <c r="AV2954"/>
      <c r="AW2954"/>
      <c r="AX2954"/>
      <c r="AY2954"/>
      <c r="AZ2954"/>
      <c r="BA2954"/>
      <c r="BB2954"/>
      <c r="BC2954"/>
      <c r="BD2954"/>
      <c r="BE2954"/>
      <c r="BF2954"/>
      <c r="BG2954"/>
      <c r="BH2954"/>
      <c r="BI2954"/>
      <c r="BJ2954"/>
      <c r="BK2954"/>
      <c r="BL2954"/>
      <c r="BM2954"/>
      <c r="BN2954"/>
      <c r="BO2954"/>
    </row>
    <row r="2955" spans="1:67" ht="15" x14ac:dyDescent="0.25">
      <c r="A2955" s="245" t="s">
        <v>4205</v>
      </c>
      <c r="B2955" s="245" t="s">
        <v>4204</v>
      </c>
      <c r="C2955" s="245" t="s">
        <v>4474</v>
      </c>
      <c r="D2955" s="245" t="s">
        <v>4473</v>
      </c>
      <c r="E2955" s="246" t="s">
        <v>44</v>
      </c>
      <c r="F2955" s="245" t="s">
        <v>44</v>
      </c>
      <c r="G2955" s="245" t="s">
        <v>11948</v>
      </c>
      <c r="H2955" s="245" t="s">
        <v>11949</v>
      </c>
      <c r="I2955" s="245" t="s">
        <v>24</v>
      </c>
      <c r="J2955" s="245" t="s">
        <v>59</v>
      </c>
      <c r="K2955" s="246" t="s">
        <v>24053</v>
      </c>
      <c r="L2955" s="245" t="s">
        <v>568</v>
      </c>
      <c r="M2955"/>
      <c r="N2955"/>
      <c r="O2955"/>
      <c r="P2955"/>
      <c r="Q2955"/>
      <c r="R2955"/>
      <c r="S2955"/>
      <c r="T2955"/>
      <c r="U2955"/>
      <c r="V2955"/>
      <c r="W2955"/>
      <c r="X2955"/>
      <c r="Y2955"/>
      <c r="Z2955"/>
      <c r="AA2955"/>
      <c r="AB2955"/>
      <c r="AC2955"/>
      <c r="AD2955"/>
      <c r="AE2955"/>
      <c r="AF2955"/>
      <c r="AG2955"/>
      <c r="AH2955"/>
      <c r="AI2955"/>
      <c r="AJ2955"/>
      <c r="AK2955"/>
      <c r="AL2955"/>
      <c r="AM2955"/>
      <c r="AN2955"/>
      <c r="AO2955"/>
      <c r="AP2955"/>
      <c r="AQ2955"/>
      <c r="AR2955"/>
      <c r="AS2955"/>
      <c r="AT2955"/>
      <c r="AU2955"/>
      <c r="AV2955"/>
      <c r="AW2955"/>
      <c r="AX2955"/>
      <c r="AY2955"/>
      <c r="AZ2955"/>
      <c r="BA2955"/>
      <c r="BB2955"/>
      <c r="BC2955"/>
      <c r="BD2955"/>
      <c r="BE2955"/>
      <c r="BF2955"/>
      <c r="BG2955"/>
      <c r="BH2955"/>
      <c r="BI2955"/>
      <c r="BJ2955"/>
      <c r="BK2955"/>
      <c r="BL2955"/>
      <c r="BM2955"/>
      <c r="BN2955"/>
      <c r="BO2955"/>
    </row>
    <row r="2956" spans="1:67" ht="15" x14ac:dyDescent="0.25">
      <c r="A2956" s="245" t="s">
        <v>4205</v>
      </c>
      <c r="B2956" s="245" t="s">
        <v>4204</v>
      </c>
      <c r="C2956" s="245" t="s">
        <v>4474</v>
      </c>
      <c r="D2956" s="245" t="s">
        <v>4473</v>
      </c>
      <c r="E2956" s="246" t="s">
        <v>44</v>
      </c>
      <c r="F2956" s="245" t="s">
        <v>44</v>
      </c>
      <c r="G2956" s="245" t="s">
        <v>11950</v>
      </c>
      <c r="H2956" s="245" t="s">
        <v>11951</v>
      </c>
      <c r="I2956" s="245" t="s">
        <v>24</v>
      </c>
      <c r="J2956" s="245" t="s">
        <v>59</v>
      </c>
      <c r="K2956" s="246" t="s">
        <v>24054</v>
      </c>
      <c r="L2956" s="245" t="s">
        <v>568</v>
      </c>
      <c r="M2956"/>
      <c r="N2956"/>
      <c r="O2956"/>
      <c r="P2956"/>
      <c r="Q2956"/>
      <c r="R2956"/>
      <c r="S2956"/>
      <c r="T2956"/>
      <c r="U2956"/>
      <c r="V2956"/>
      <c r="W2956"/>
      <c r="X2956"/>
      <c r="Y2956"/>
      <c r="Z2956"/>
      <c r="AA2956"/>
      <c r="AB2956"/>
      <c r="AC2956"/>
      <c r="AD2956"/>
      <c r="AE2956"/>
      <c r="AF2956"/>
      <c r="AG2956"/>
      <c r="AH2956"/>
      <c r="AI2956"/>
      <c r="AJ2956"/>
      <c r="AK2956"/>
      <c r="AL2956"/>
      <c r="AM2956"/>
      <c r="AN2956"/>
      <c r="AO2956"/>
      <c r="AP2956"/>
      <c r="AQ2956"/>
      <c r="AR2956"/>
      <c r="AS2956"/>
      <c r="AT2956"/>
      <c r="AU2956"/>
      <c r="AV2956"/>
      <c r="AW2956"/>
      <c r="AX2956"/>
      <c r="AY2956"/>
      <c r="AZ2956"/>
      <c r="BA2956"/>
      <c r="BB2956"/>
      <c r="BC2956"/>
      <c r="BD2956"/>
      <c r="BE2956"/>
      <c r="BF2956"/>
      <c r="BG2956"/>
      <c r="BH2956"/>
      <c r="BI2956"/>
      <c r="BJ2956"/>
      <c r="BK2956"/>
      <c r="BL2956"/>
      <c r="BM2956"/>
      <c r="BN2956"/>
      <c r="BO2956"/>
    </row>
    <row r="2957" spans="1:67" ht="15" x14ac:dyDescent="0.25">
      <c r="A2957" s="245" t="s">
        <v>4205</v>
      </c>
      <c r="B2957" s="245" t="s">
        <v>4204</v>
      </c>
      <c r="C2957" s="245" t="s">
        <v>4474</v>
      </c>
      <c r="D2957" s="245" t="s">
        <v>4473</v>
      </c>
      <c r="E2957" s="246" t="s">
        <v>44</v>
      </c>
      <c r="F2957" s="245" t="s">
        <v>44</v>
      </c>
      <c r="G2957" s="245" t="s">
        <v>11952</v>
      </c>
      <c r="H2957" s="245" t="s">
        <v>11953</v>
      </c>
      <c r="I2957" s="245" t="s">
        <v>24</v>
      </c>
      <c r="J2957" s="245" t="s">
        <v>59</v>
      </c>
      <c r="K2957" s="246" t="s">
        <v>24055</v>
      </c>
      <c r="L2957" s="245" t="s">
        <v>568</v>
      </c>
      <c r="M2957"/>
      <c r="N2957"/>
      <c r="O2957"/>
      <c r="P2957"/>
      <c r="Q2957"/>
      <c r="R2957"/>
      <c r="S2957"/>
      <c r="T2957"/>
      <c r="U2957"/>
      <c r="V2957"/>
      <c r="W2957"/>
      <c r="X2957"/>
      <c r="Y2957"/>
      <c r="Z2957"/>
      <c r="AA2957"/>
      <c r="AB2957"/>
      <c r="AC2957"/>
      <c r="AD2957"/>
      <c r="AE2957"/>
      <c r="AF2957"/>
      <c r="AG2957"/>
      <c r="AH2957"/>
      <c r="AI2957"/>
      <c r="AJ2957"/>
      <c r="AK2957"/>
      <c r="AL2957"/>
      <c r="AM2957"/>
      <c r="AN2957"/>
      <c r="AO2957"/>
      <c r="AP2957"/>
      <c r="AQ2957"/>
      <c r="AR2957"/>
      <c r="AS2957"/>
      <c r="AT2957"/>
      <c r="AU2957"/>
      <c r="AV2957"/>
      <c r="AW2957"/>
      <c r="AX2957"/>
      <c r="AY2957"/>
      <c r="AZ2957"/>
      <c r="BA2957"/>
      <c r="BB2957"/>
      <c r="BC2957"/>
      <c r="BD2957"/>
      <c r="BE2957"/>
      <c r="BF2957"/>
      <c r="BG2957"/>
      <c r="BH2957"/>
      <c r="BI2957"/>
      <c r="BJ2957"/>
      <c r="BK2957"/>
      <c r="BL2957"/>
      <c r="BM2957"/>
      <c r="BN2957"/>
      <c r="BO2957"/>
    </row>
    <row r="2958" spans="1:67" ht="15" x14ac:dyDescent="0.25">
      <c r="A2958" s="245" t="s">
        <v>4205</v>
      </c>
      <c r="B2958" s="245" t="s">
        <v>4204</v>
      </c>
      <c r="C2958" s="245" t="s">
        <v>4474</v>
      </c>
      <c r="D2958" s="245" t="s">
        <v>4473</v>
      </c>
      <c r="E2958" s="246" t="s">
        <v>44</v>
      </c>
      <c r="F2958" s="245" t="s">
        <v>44</v>
      </c>
      <c r="G2958" s="245" t="s">
        <v>11954</v>
      </c>
      <c r="H2958" s="245" t="s">
        <v>11955</v>
      </c>
      <c r="I2958" s="245" t="s">
        <v>24</v>
      </c>
      <c r="J2958" s="245" t="s">
        <v>59</v>
      </c>
      <c r="K2958" s="246" t="s">
        <v>8433</v>
      </c>
      <c r="L2958" s="245" t="s">
        <v>568</v>
      </c>
      <c r="M2958"/>
      <c r="N2958"/>
      <c r="O2958"/>
      <c r="P2958"/>
      <c r="Q2958"/>
      <c r="R2958"/>
      <c r="S2958"/>
      <c r="T2958"/>
      <c r="U2958"/>
      <c r="V2958"/>
      <c r="W2958"/>
      <c r="X2958"/>
      <c r="Y2958"/>
      <c r="Z2958"/>
      <c r="AA2958"/>
      <c r="AB2958"/>
      <c r="AC2958"/>
      <c r="AD2958"/>
      <c r="AE2958"/>
      <c r="AF2958"/>
      <c r="AG2958"/>
      <c r="AH2958"/>
      <c r="AI2958"/>
      <c r="AJ2958"/>
      <c r="AK2958"/>
      <c r="AL2958"/>
      <c r="AM2958"/>
      <c r="AN2958"/>
      <c r="AO2958"/>
      <c r="AP2958"/>
      <c r="AQ2958"/>
      <c r="AR2958"/>
      <c r="AS2958"/>
      <c r="AT2958"/>
      <c r="AU2958"/>
      <c r="AV2958"/>
      <c r="AW2958"/>
      <c r="AX2958"/>
      <c r="AY2958"/>
      <c r="AZ2958"/>
      <c r="BA2958"/>
      <c r="BB2958"/>
      <c r="BC2958"/>
      <c r="BD2958"/>
      <c r="BE2958"/>
      <c r="BF2958"/>
      <c r="BG2958"/>
      <c r="BH2958"/>
      <c r="BI2958"/>
      <c r="BJ2958"/>
      <c r="BK2958"/>
      <c r="BL2958"/>
      <c r="BM2958"/>
      <c r="BN2958"/>
      <c r="BO2958"/>
    </row>
    <row r="2959" spans="1:67" ht="15" x14ac:dyDescent="0.25">
      <c r="A2959" s="245" t="s">
        <v>4205</v>
      </c>
      <c r="B2959" s="245" t="s">
        <v>4204</v>
      </c>
      <c r="C2959" s="245" t="s">
        <v>4474</v>
      </c>
      <c r="D2959" s="245" t="s">
        <v>4473</v>
      </c>
      <c r="E2959" s="246" t="s">
        <v>44</v>
      </c>
      <c r="F2959" s="245" t="s">
        <v>44</v>
      </c>
      <c r="G2959" s="245" t="s">
        <v>11956</v>
      </c>
      <c r="H2959" s="245" t="s">
        <v>11957</v>
      </c>
      <c r="I2959" s="245" t="s">
        <v>24</v>
      </c>
      <c r="J2959" s="245" t="s">
        <v>59</v>
      </c>
      <c r="K2959" s="246" t="s">
        <v>24056</v>
      </c>
      <c r="L2959" s="245" t="s">
        <v>568</v>
      </c>
      <c r="M2959"/>
      <c r="N2959"/>
      <c r="O2959"/>
      <c r="P2959"/>
      <c r="Q2959"/>
      <c r="R2959"/>
      <c r="S2959"/>
      <c r="T2959"/>
      <c r="U2959"/>
      <c r="V2959"/>
      <c r="W2959"/>
      <c r="X2959"/>
      <c r="Y2959"/>
      <c r="Z2959"/>
      <c r="AA2959"/>
      <c r="AB2959"/>
      <c r="AC2959"/>
      <c r="AD2959"/>
      <c r="AE2959"/>
      <c r="AF2959"/>
      <c r="AG2959"/>
      <c r="AH2959"/>
      <c r="AI2959"/>
      <c r="AJ2959"/>
      <c r="AK2959"/>
      <c r="AL2959"/>
      <c r="AM2959"/>
      <c r="AN2959"/>
      <c r="AO2959"/>
      <c r="AP2959"/>
      <c r="AQ2959"/>
      <c r="AR2959"/>
      <c r="AS2959"/>
      <c r="AT2959"/>
      <c r="AU2959"/>
      <c r="AV2959"/>
      <c r="AW2959"/>
      <c r="AX2959"/>
      <c r="AY2959"/>
      <c r="AZ2959"/>
      <c r="BA2959"/>
      <c r="BB2959"/>
      <c r="BC2959"/>
      <c r="BD2959"/>
      <c r="BE2959"/>
      <c r="BF2959"/>
      <c r="BG2959"/>
      <c r="BH2959"/>
      <c r="BI2959"/>
      <c r="BJ2959"/>
      <c r="BK2959"/>
      <c r="BL2959"/>
      <c r="BM2959"/>
      <c r="BN2959"/>
      <c r="BO2959"/>
    </row>
    <row r="2960" spans="1:67" ht="15" x14ac:dyDescent="0.25">
      <c r="A2960" s="245" t="s">
        <v>4205</v>
      </c>
      <c r="B2960" s="245" t="s">
        <v>4204</v>
      </c>
      <c r="C2960" s="245" t="s">
        <v>4474</v>
      </c>
      <c r="D2960" s="245" t="s">
        <v>4473</v>
      </c>
      <c r="E2960" s="246" t="s">
        <v>44</v>
      </c>
      <c r="F2960" s="245" t="s">
        <v>44</v>
      </c>
      <c r="G2960" s="245" t="s">
        <v>11958</v>
      </c>
      <c r="H2960" s="245" t="s">
        <v>11959</v>
      </c>
      <c r="I2960" s="245" t="s">
        <v>24</v>
      </c>
      <c r="J2960" s="245" t="s">
        <v>59</v>
      </c>
      <c r="K2960" s="246" t="s">
        <v>24057</v>
      </c>
      <c r="L2960" s="245" t="s">
        <v>568</v>
      </c>
      <c r="M2960"/>
      <c r="N2960"/>
      <c r="O2960"/>
      <c r="P2960"/>
      <c r="Q2960"/>
      <c r="R2960"/>
      <c r="S2960"/>
      <c r="T2960"/>
      <c r="U2960"/>
      <c r="V2960"/>
      <c r="W2960"/>
      <c r="X2960"/>
      <c r="Y2960"/>
      <c r="Z2960"/>
      <c r="AA2960"/>
      <c r="AB2960"/>
      <c r="AC2960"/>
      <c r="AD2960"/>
      <c r="AE2960"/>
      <c r="AF2960"/>
      <c r="AG2960"/>
      <c r="AH2960"/>
      <c r="AI2960"/>
      <c r="AJ2960"/>
      <c r="AK2960"/>
      <c r="AL2960"/>
      <c r="AM2960"/>
      <c r="AN2960"/>
      <c r="AO2960"/>
      <c r="AP2960"/>
      <c r="AQ2960"/>
      <c r="AR2960"/>
      <c r="AS2960"/>
      <c r="AT2960"/>
      <c r="AU2960"/>
      <c r="AV2960"/>
      <c r="AW2960"/>
      <c r="AX2960"/>
      <c r="AY2960"/>
      <c r="AZ2960"/>
      <c r="BA2960"/>
      <c r="BB2960"/>
      <c r="BC2960"/>
      <c r="BD2960"/>
      <c r="BE2960"/>
      <c r="BF2960"/>
      <c r="BG2960"/>
      <c r="BH2960"/>
      <c r="BI2960"/>
      <c r="BJ2960"/>
      <c r="BK2960"/>
      <c r="BL2960"/>
      <c r="BM2960"/>
      <c r="BN2960"/>
      <c r="BO2960"/>
    </row>
    <row r="2961" spans="1:67" ht="15" x14ac:dyDescent="0.25">
      <c r="A2961" s="245" t="s">
        <v>4205</v>
      </c>
      <c r="B2961" s="245" t="s">
        <v>4204</v>
      </c>
      <c r="C2961" s="245" t="s">
        <v>4474</v>
      </c>
      <c r="D2961" s="245" t="s">
        <v>4473</v>
      </c>
      <c r="E2961" s="246" t="s">
        <v>44</v>
      </c>
      <c r="F2961" s="245" t="s">
        <v>44</v>
      </c>
      <c r="G2961" s="245" t="s">
        <v>11961</v>
      </c>
      <c r="H2961" s="245" t="s">
        <v>11962</v>
      </c>
      <c r="I2961" s="245" t="s">
        <v>24</v>
      </c>
      <c r="J2961" s="245" t="s">
        <v>59</v>
      </c>
      <c r="K2961" s="246" t="s">
        <v>24058</v>
      </c>
      <c r="L2961" s="245" t="s">
        <v>568</v>
      </c>
      <c r="M2961"/>
      <c r="N2961"/>
      <c r="O2961"/>
      <c r="P2961"/>
      <c r="Q2961"/>
      <c r="R2961"/>
      <c r="S2961"/>
      <c r="T2961"/>
      <c r="U2961"/>
      <c r="V2961"/>
      <c r="W2961"/>
      <c r="X2961"/>
      <c r="Y2961"/>
      <c r="Z2961"/>
      <c r="AA2961"/>
      <c r="AB2961"/>
      <c r="AC2961"/>
      <c r="AD2961"/>
      <c r="AE2961"/>
      <c r="AF2961"/>
      <c r="AG2961"/>
      <c r="AH2961"/>
      <c r="AI2961"/>
      <c r="AJ2961"/>
      <c r="AK2961"/>
      <c r="AL2961"/>
      <c r="AM2961"/>
      <c r="AN2961"/>
      <c r="AO2961"/>
      <c r="AP2961"/>
      <c r="AQ2961"/>
      <c r="AR2961"/>
      <c r="AS2961"/>
      <c r="AT2961"/>
      <c r="AU2961"/>
      <c r="AV2961"/>
      <c r="AW2961"/>
      <c r="AX2961"/>
      <c r="AY2961"/>
      <c r="AZ2961"/>
      <c r="BA2961"/>
      <c r="BB2961"/>
      <c r="BC2961"/>
      <c r="BD2961"/>
      <c r="BE2961"/>
      <c r="BF2961"/>
      <c r="BG2961"/>
      <c r="BH2961"/>
      <c r="BI2961"/>
      <c r="BJ2961"/>
      <c r="BK2961"/>
      <c r="BL2961"/>
      <c r="BM2961"/>
      <c r="BN2961"/>
      <c r="BO2961"/>
    </row>
    <row r="2962" spans="1:67" ht="15" x14ac:dyDescent="0.25">
      <c r="A2962" s="245" t="s">
        <v>4205</v>
      </c>
      <c r="B2962" s="245" t="s">
        <v>4204</v>
      </c>
      <c r="C2962" s="245" t="s">
        <v>4474</v>
      </c>
      <c r="D2962" s="245" t="s">
        <v>4473</v>
      </c>
      <c r="E2962" s="246" t="s">
        <v>44</v>
      </c>
      <c r="F2962" s="245" t="s">
        <v>44</v>
      </c>
      <c r="G2962" s="245" t="s">
        <v>11963</v>
      </c>
      <c r="H2962" s="245" t="s">
        <v>11964</v>
      </c>
      <c r="I2962" s="245" t="s">
        <v>24</v>
      </c>
      <c r="J2962" s="245" t="s">
        <v>59</v>
      </c>
      <c r="K2962" s="246" t="s">
        <v>24059</v>
      </c>
      <c r="L2962" s="245" t="s">
        <v>568</v>
      </c>
      <c r="M2962"/>
      <c r="N2962"/>
      <c r="O2962"/>
      <c r="P2962"/>
      <c r="Q2962"/>
      <c r="R2962"/>
      <c r="S2962"/>
      <c r="T2962"/>
      <c r="U2962"/>
      <c r="V2962"/>
      <c r="W2962"/>
      <c r="X2962"/>
      <c r="Y2962"/>
      <c r="Z2962"/>
      <c r="AA2962"/>
      <c r="AB2962"/>
      <c r="AC2962"/>
      <c r="AD2962"/>
      <c r="AE2962"/>
      <c r="AF2962"/>
      <c r="AG2962"/>
      <c r="AH2962"/>
      <c r="AI2962"/>
      <c r="AJ2962"/>
      <c r="AK2962"/>
      <c r="AL2962"/>
      <c r="AM2962"/>
      <c r="AN2962"/>
      <c r="AO2962"/>
      <c r="AP2962"/>
      <c r="AQ2962"/>
      <c r="AR2962"/>
      <c r="AS2962"/>
      <c r="AT2962"/>
      <c r="AU2962"/>
      <c r="AV2962"/>
      <c r="AW2962"/>
      <c r="AX2962"/>
      <c r="AY2962"/>
      <c r="AZ2962"/>
      <c r="BA2962"/>
      <c r="BB2962"/>
      <c r="BC2962"/>
      <c r="BD2962"/>
      <c r="BE2962"/>
      <c r="BF2962"/>
      <c r="BG2962"/>
      <c r="BH2962"/>
      <c r="BI2962"/>
      <c r="BJ2962"/>
      <c r="BK2962"/>
      <c r="BL2962"/>
      <c r="BM2962"/>
      <c r="BN2962"/>
      <c r="BO2962"/>
    </row>
    <row r="2963" spans="1:67" ht="15" x14ac:dyDescent="0.25">
      <c r="A2963" s="245" t="s">
        <v>4205</v>
      </c>
      <c r="B2963" s="245" t="s">
        <v>4204</v>
      </c>
      <c r="C2963" s="245" t="s">
        <v>4474</v>
      </c>
      <c r="D2963" s="245" t="s">
        <v>4473</v>
      </c>
      <c r="E2963" s="246" t="s">
        <v>44</v>
      </c>
      <c r="F2963" s="245" t="s">
        <v>44</v>
      </c>
      <c r="G2963" s="245" t="s">
        <v>11966</v>
      </c>
      <c r="H2963" s="245" t="s">
        <v>11967</v>
      </c>
      <c r="I2963" s="245" t="s">
        <v>24</v>
      </c>
      <c r="J2963" s="245" t="s">
        <v>59</v>
      </c>
      <c r="K2963" s="246" t="s">
        <v>24060</v>
      </c>
      <c r="L2963" s="245" t="s">
        <v>568</v>
      </c>
      <c r="M2963"/>
      <c r="N2963"/>
      <c r="O2963"/>
      <c r="P2963"/>
      <c r="Q2963"/>
      <c r="R2963"/>
      <c r="S2963"/>
      <c r="T2963"/>
      <c r="U2963"/>
      <c r="V2963"/>
      <c r="W2963"/>
      <c r="X2963"/>
      <c r="Y2963"/>
      <c r="Z2963"/>
      <c r="AA2963"/>
      <c r="AB2963"/>
      <c r="AC2963"/>
      <c r="AD2963"/>
      <c r="AE2963"/>
      <c r="AF2963"/>
      <c r="AG2963"/>
      <c r="AH2963"/>
      <c r="AI2963"/>
      <c r="AJ2963"/>
      <c r="AK2963"/>
      <c r="AL2963"/>
      <c r="AM2963"/>
      <c r="AN2963"/>
      <c r="AO2963"/>
      <c r="AP2963"/>
      <c r="AQ2963"/>
      <c r="AR2963"/>
      <c r="AS2963"/>
      <c r="AT2963"/>
      <c r="AU2963"/>
      <c r="AV2963"/>
      <c r="AW2963"/>
      <c r="AX2963"/>
      <c r="AY2963"/>
      <c r="AZ2963"/>
      <c r="BA2963"/>
      <c r="BB2963"/>
      <c r="BC2963"/>
      <c r="BD2963"/>
      <c r="BE2963"/>
      <c r="BF2963"/>
      <c r="BG2963"/>
      <c r="BH2963"/>
      <c r="BI2963"/>
      <c r="BJ2963"/>
      <c r="BK2963"/>
      <c r="BL2963"/>
      <c r="BM2963"/>
      <c r="BN2963"/>
      <c r="BO2963"/>
    </row>
    <row r="2964" spans="1:67" ht="15" x14ac:dyDescent="0.25">
      <c r="A2964" s="245" t="s">
        <v>4205</v>
      </c>
      <c r="B2964" s="245" t="s">
        <v>4204</v>
      </c>
      <c r="C2964" s="245" t="s">
        <v>4474</v>
      </c>
      <c r="D2964" s="245" t="s">
        <v>4473</v>
      </c>
      <c r="E2964" s="246" t="s">
        <v>44</v>
      </c>
      <c r="F2964" s="245" t="s">
        <v>44</v>
      </c>
      <c r="G2964" s="245" t="s">
        <v>11968</v>
      </c>
      <c r="H2964" s="245" t="s">
        <v>11969</v>
      </c>
      <c r="I2964" s="245" t="s">
        <v>24</v>
      </c>
      <c r="J2964" s="245" t="s">
        <v>59</v>
      </c>
      <c r="K2964" s="246" t="s">
        <v>24061</v>
      </c>
      <c r="L2964" s="245" t="s">
        <v>568</v>
      </c>
      <c r="M2964"/>
      <c r="N2964"/>
      <c r="O2964"/>
      <c r="P2964"/>
      <c r="Q2964"/>
      <c r="R2964"/>
      <c r="S2964"/>
      <c r="T2964"/>
      <c r="U2964"/>
      <c r="V2964"/>
      <c r="W2964"/>
      <c r="X2964"/>
      <c r="Y2964"/>
      <c r="Z2964"/>
      <c r="AA2964"/>
      <c r="AB2964"/>
      <c r="AC2964"/>
      <c r="AD2964"/>
      <c r="AE2964"/>
      <c r="AF2964"/>
      <c r="AG2964"/>
      <c r="AH2964"/>
      <c r="AI2964"/>
      <c r="AJ2964"/>
      <c r="AK2964"/>
      <c r="AL2964"/>
      <c r="AM2964"/>
      <c r="AN2964"/>
      <c r="AO2964"/>
      <c r="AP2964"/>
      <c r="AQ2964"/>
      <c r="AR2964"/>
      <c r="AS2964"/>
      <c r="AT2964"/>
      <c r="AU2964"/>
      <c r="AV2964"/>
      <c r="AW2964"/>
      <c r="AX2964"/>
      <c r="AY2964"/>
      <c r="AZ2964"/>
      <c r="BA2964"/>
      <c r="BB2964"/>
      <c r="BC2964"/>
      <c r="BD2964"/>
      <c r="BE2964"/>
      <c r="BF2964"/>
      <c r="BG2964"/>
      <c r="BH2964"/>
      <c r="BI2964"/>
      <c r="BJ2964"/>
      <c r="BK2964"/>
      <c r="BL2964"/>
      <c r="BM2964"/>
      <c r="BN2964"/>
      <c r="BO2964"/>
    </row>
    <row r="2965" spans="1:67" ht="15" x14ac:dyDescent="0.25">
      <c r="A2965" s="245" t="s">
        <v>4205</v>
      </c>
      <c r="B2965" s="245" t="s">
        <v>4204</v>
      </c>
      <c r="C2965" s="245" t="s">
        <v>4474</v>
      </c>
      <c r="D2965" s="245" t="s">
        <v>4473</v>
      </c>
      <c r="E2965" s="246" t="s">
        <v>44</v>
      </c>
      <c r="F2965" s="245" t="s">
        <v>44</v>
      </c>
      <c r="G2965" s="245" t="s">
        <v>11970</v>
      </c>
      <c r="H2965" s="245" t="s">
        <v>11971</v>
      </c>
      <c r="I2965" s="245" t="s">
        <v>24</v>
      </c>
      <c r="J2965" s="245" t="s">
        <v>59</v>
      </c>
      <c r="K2965" s="246" t="s">
        <v>24062</v>
      </c>
      <c r="L2965" s="245" t="s">
        <v>568</v>
      </c>
      <c r="M2965"/>
      <c r="N2965"/>
      <c r="O2965"/>
      <c r="P2965"/>
      <c r="Q2965"/>
      <c r="R2965"/>
      <c r="S2965"/>
      <c r="T2965"/>
      <c r="U2965"/>
      <c r="V2965"/>
      <c r="W2965"/>
      <c r="X2965"/>
      <c r="Y2965"/>
      <c r="Z2965"/>
      <c r="AA2965"/>
      <c r="AB2965"/>
      <c r="AC2965"/>
      <c r="AD2965"/>
      <c r="AE2965"/>
      <c r="AF2965"/>
      <c r="AG2965"/>
      <c r="AH2965"/>
      <c r="AI2965"/>
      <c r="AJ2965"/>
      <c r="AK2965"/>
      <c r="AL2965"/>
      <c r="AM2965"/>
      <c r="AN2965"/>
      <c r="AO2965"/>
      <c r="AP2965"/>
      <c r="AQ2965"/>
      <c r="AR2965"/>
      <c r="AS2965"/>
      <c r="AT2965"/>
      <c r="AU2965"/>
      <c r="AV2965"/>
      <c r="AW2965"/>
      <c r="AX2965"/>
      <c r="AY2965"/>
      <c r="AZ2965"/>
      <c r="BA2965"/>
      <c r="BB2965"/>
      <c r="BC2965"/>
      <c r="BD2965"/>
      <c r="BE2965"/>
      <c r="BF2965"/>
      <c r="BG2965"/>
      <c r="BH2965"/>
      <c r="BI2965"/>
      <c r="BJ2965"/>
      <c r="BK2965"/>
      <c r="BL2965"/>
      <c r="BM2965"/>
      <c r="BN2965"/>
      <c r="BO2965"/>
    </row>
    <row r="2966" spans="1:67" ht="15" x14ac:dyDescent="0.25">
      <c r="A2966" s="245" t="s">
        <v>4205</v>
      </c>
      <c r="B2966" s="245" t="s">
        <v>4204</v>
      </c>
      <c r="C2966" s="245" t="s">
        <v>4474</v>
      </c>
      <c r="D2966" s="245" t="s">
        <v>4473</v>
      </c>
      <c r="E2966" s="246" t="s">
        <v>44</v>
      </c>
      <c r="F2966" s="245" t="s">
        <v>44</v>
      </c>
      <c r="G2966" s="245" t="s">
        <v>11972</v>
      </c>
      <c r="H2966" s="245" t="s">
        <v>11973</v>
      </c>
      <c r="I2966" s="245" t="s">
        <v>24</v>
      </c>
      <c r="J2966" s="245" t="s">
        <v>59</v>
      </c>
      <c r="K2966" s="246" t="s">
        <v>24063</v>
      </c>
      <c r="L2966" s="245" t="s">
        <v>568</v>
      </c>
      <c r="M2966"/>
      <c r="N2966"/>
      <c r="O2966"/>
      <c r="P2966"/>
      <c r="Q2966"/>
      <c r="R2966"/>
      <c r="S2966"/>
      <c r="T2966"/>
      <c r="U2966"/>
      <c r="V2966"/>
      <c r="W2966"/>
      <c r="X2966"/>
      <c r="Y2966"/>
      <c r="Z2966"/>
      <c r="AA2966"/>
      <c r="AB2966"/>
      <c r="AC2966"/>
      <c r="AD2966"/>
      <c r="AE2966"/>
      <c r="AF2966"/>
      <c r="AG2966"/>
      <c r="AH2966"/>
      <c r="AI2966"/>
      <c r="AJ2966"/>
      <c r="AK2966"/>
      <c r="AL2966"/>
      <c r="AM2966"/>
      <c r="AN2966"/>
      <c r="AO2966"/>
      <c r="AP2966"/>
      <c r="AQ2966"/>
      <c r="AR2966"/>
      <c r="AS2966"/>
      <c r="AT2966"/>
      <c r="AU2966"/>
      <c r="AV2966"/>
      <c r="AW2966"/>
      <c r="AX2966"/>
      <c r="AY2966"/>
      <c r="AZ2966"/>
      <c r="BA2966"/>
      <c r="BB2966"/>
      <c r="BC2966"/>
      <c r="BD2966"/>
      <c r="BE2966"/>
      <c r="BF2966"/>
      <c r="BG2966"/>
      <c r="BH2966"/>
      <c r="BI2966"/>
      <c r="BJ2966"/>
      <c r="BK2966"/>
      <c r="BL2966"/>
      <c r="BM2966"/>
      <c r="BN2966"/>
      <c r="BO2966"/>
    </row>
    <row r="2967" spans="1:67" ht="15" x14ac:dyDescent="0.25">
      <c r="A2967" s="245" t="s">
        <v>4205</v>
      </c>
      <c r="B2967" s="245" t="s">
        <v>4204</v>
      </c>
      <c r="C2967" s="245" t="s">
        <v>4474</v>
      </c>
      <c r="D2967" s="245" t="s">
        <v>4473</v>
      </c>
      <c r="E2967" s="246" t="s">
        <v>44</v>
      </c>
      <c r="F2967" s="245" t="s">
        <v>44</v>
      </c>
      <c r="G2967" s="245" t="s">
        <v>11974</v>
      </c>
      <c r="H2967" s="245" t="s">
        <v>11975</v>
      </c>
      <c r="I2967" s="245" t="s">
        <v>24</v>
      </c>
      <c r="J2967" s="245" t="s">
        <v>59</v>
      </c>
      <c r="K2967" s="246" t="s">
        <v>24064</v>
      </c>
      <c r="L2967" s="245" t="s">
        <v>568</v>
      </c>
      <c r="M2967"/>
      <c r="N2967"/>
      <c r="O2967"/>
      <c r="P2967"/>
      <c r="Q2967"/>
      <c r="R2967"/>
      <c r="S2967"/>
      <c r="T2967"/>
      <c r="U2967"/>
      <c r="V2967"/>
      <c r="W2967"/>
      <c r="X2967"/>
      <c r="Y2967"/>
      <c r="Z2967"/>
      <c r="AA2967"/>
      <c r="AB2967"/>
      <c r="AC2967"/>
      <c r="AD2967"/>
      <c r="AE2967"/>
      <c r="AF2967"/>
      <c r="AG2967"/>
      <c r="AH2967"/>
      <c r="AI2967"/>
      <c r="AJ2967"/>
      <c r="AK2967"/>
      <c r="AL2967"/>
      <c r="AM2967"/>
      <c r="AN2967"/>
      <c r="AO2967"/>
      <c r="AP2967"/>
      <c r="AQ2967"/>
      <c r="AR2967"/>
      <c r="AS2967"/>
      <c r="AT2967"/>
      <c r="AU2967"/>
      <c r="AV2967"/>
      <c r="AW2967"/>
      <c r="AX2967"/>
      <c r="AY2967"/>
      <c r="AZ2967"/>
      <c r="BA2967"/>
      <c r="BB2967"/>
      <c r="BC2967"/>
      <c r="BD2967"/>
      <c r="BE2967"/>
      <c r="BF2967"/>
      <c r="BG2967"/>
      <c r="BH2967"/>
      <c r="BI2967"/>
      <c r="BJ2967"/>
      <c r="BK2967"/>
      <c r="BL2967"/>
      <c r="BM2967"/>
      <c r="BN2967"/>
      <c r="BO2967"/>
    </row>
    <row r="2968" spans="1:67" ht="15" x14ac:dyDescent="0.25">
      <c r="A2968" s="245" t="s">
        <v>4205</v>
      </c>
      <c r="B2968" s="245" t="s">
        <v>4204</v>
      </c>
      <c r="C2968" s="245" t="s">
        <v>4474</v>
      </c>
      <c r="D2968" s="245" t="s">
        <v>4473</v>
      </c>
      <c r="E2968" s="246" t="s">
        <v>44</v>
      </c>
      <c r="F2968" s="245" t="s">
        <v>44</v>
      </c>
      <c r="G2968" s="245" t="s">
        <v>11976</v>
      </c>
      <c r="H2968" s="245" t="s">
        <v>11977</v>
      </c>
      <c r="I2968" s="245" t="s">
        <v>24</v>
      </c>
      <c r="J2968" s="245" t="s">
        <v>59</v>
      </c>
      <c r="K2968" s="246" t="s">
        <v>24065</v>
      </c>
      <c r="L2968" s="245" t="s">
        <v>568</v>
      </c>
      <c r="M2968"/>
      <c r="N2968"/>
      <c r="O2968"/>
      <c r="P2968"/>
      <c r="Q2968"/>
      <c r="R2968"/>
      <c r="S2968"/>
      <c r="T2968"/>
      <c r="U2968"/>
      <c r="V2968"/>
      <c r="W2968"/>
      <c r="X2968"/>
      <c r="Y2968"/>
      <c r="Z2968"/>
      <c r="AA2968"/>
      <c r="AB2968"/>
      <c r="AC2968"/>
      <c r="AD2968"/>
      <c r="AE2968"/>
      <c r="AF2968"/>
      <c r="AG2968"/>
      <c r="AH2968"/>
      <c r="AI2968"/>
      <c r="AJ2968"/>
      <c r="AK2968"/>
      <c r="AL2968"/>
      <c r="AM2968"/>
      <c r="AN2968"/>
      <c r="AO2968"/>
      <c r="AP2968"/>
      <c r="AQ2968"/>
      <c r="AR2968"/>
      <c r="AS2968"/>
      <c r="AT2968"/>
      <c r="AU2968"/>
      <c r="AV2968"/>
      <c r="AW2968"/>
      <c r="AX2968"/>
      <c r="AY2968"/>
      <c r="AZ2968"/>
      <c r="BA2968"/>
      <c r="BB2968"/>
      <c r="BC2968"/>
      <c r="BD2968"/>
      <c r="BE2968"/>
      <c r="BF2968"/>
      <c r="BG2968"/>
      <c r="BH2968"/>
      <c r="BI2968"/>
      <c r="BJ2968"/>
      <c r="BK2968"/>
      <c r="BL2968"/>
      <c r="BM2968"/>
      <c r="BN2968"/>
      <c r="BO2968"/>
    </row>
    <row r="2969" spans="1:67" ht="15" x14ac:dyDescent="0.25">
      <c r="A2969" s="245" t="s">
        <v>4205</v>
      </c>
      <c r="B2969" s="245" t="s">
        <v>4204</v>
      </c>
      <c r="C2969" s="245" t="s">
        <v>4474</v>
      </c>
      <c r="D2969" s="245" t="s">
        <v>4473</v>
      </c>
      <c r="E2969" s="246" t="s">
        <v>44</v>
      </c>
      <c r="F2969" s="245" t="s">
        <v>44</v>
      </c>
      <c r="G2969" s="245" t="s">
        <v>11978</v>
      </c>
      <c r="H2969" s="245" t="s">
        <v>11979</v>
      </c>
      <c r="I2969" s="245" t="s">
        <v>24</v>
      </c>
      <c r="J2969" s="245" t="s">
        <v>59</v>
      </c>
      <c r="K2969" s="246" t="s">
        <v>14286</v>
      </c>
      <c r="L2969" s="245" t="s">
        <v>568</v>
      </c>
      <c r="M2969"/>
      <c r="N2969"/>
      <c r="O2969"/>
      <c r="P2969"/>
      <c r="Q2969"/>
      <c r="R2969"/>
      <c r="S2969"/>
      <c r="T2969"/>
      <c r="U2969"/>
      <c r="V2969"/>
      <c r="W2969"/>
      <c r="X2969"/>
      <c r="Y2969"/>
      <c r="Z2969"/>
      <c r="AA2969"/>
      <c r="AB2969"/>
      <c r="AC2969"/>
      <c r="AD2969"/>
      <c r="AE2969"/>
      <c r="AF2969"/>
      <c r="AG2969"/>
      <c r="AH2969"/>
      <c r="AI2969"/>
      <c r="AJ2969"/>
      <c r="AK2969"/>
      <c r="AL2969"/>
      <c r="AM2969"/>
      <c r="AN2969"/>
      <c r="AO2969"/>
      <c r="AP2969"/>
      <c r="AQ2969"/>
      <c r="AR2969"/>
      <c r="AS2969"/>
      <c r="AT2969"/>
      <c r="AU2969"/>
      <c r="AV2969"/>
      <c r="AW2969"/>
      <c r="AX2969"/>
      <c r="AY2969"/>
      <c r="AZ2969"/>
      <c r="BA2969"/>
      <c r="BB2969"/>
      <c r="BC2969"/>
      <c r="BD2969"/>
      <c r="BE2969"/>
      <c r="BF2969"/>
      <c r="BG2969"/>
      <c r="BH2969"/>
      <c r="BI2969"/>
      <c r="BJ2969"/>
      <c r="BK2969"/>
      <c r="BL2969"/>
      <c r="BM2969"/>
      <c r="BN2969"/>
      <c r="BO2969"/>
    </row>
    <row r="2970" spans="1:67" ht="15" x14ac:dyDescent="0.25">
      <c r="A2970" s="245" t="s">
        <v>4205</v>
      </c>
      <c r="B2970" s="245" t="s">
        <v>4204</v>
      </c>
      <c r="C2970" s="245" t="s">
        <v>4474</v>
      </c>
      <c r="D2970" s="245" t="s">
        <v>4473</v>
      </c>
      <c r="E2970" s="246" t="s">
        <v>44</v>
      </c>
      <c r="F2970" s="245" t="s">
        <v>44</v>
      </c>
      <c r="G2970" s="245" t="s">
        <v>11980</v>
      </c>
      <c r="H2970" s="245" t="s">
        <v>11981</v>
      </c>
      <c r="I2970" s="245" t="s">
        <v>24</v>
      </c>
      <c r="J2970" s="245" t="s">
        <v>59</v>
      </c>
      <c r="K2970" s="246" t="s">
        <v>14716</v>
      </c>
      <c r="L2970" s="245" t="s">
        <v>568</v>
      </c>
      <c r="M2970"/>
      <c r="N2970"/>
      <c r="O2970"/>
      <c r="P2970"/>
      <c r="Q2970"/>
      <c r="R2970"/>
      <c r="S2970"/>
      <c r="T2970"/>
      <c r="U2970"/>
      <c r="V2970"/>
      <c r="W2970"/>
      <c r="X2970"/>
      <c r="Y2970"/>
      <c r="Z2970"/>
      <c r="AA2970"/>
      <c r="AB2970"/>
      <c r="AC2970"/>
      <c r="AD2970"/>
      <c r="AE2970"/>
      <c r="AF2970"/>
      <c r="AG2970"/>
      <c r="AH2970"/>
      <c r="AI2970"/>
      <c r="AJ2970"/>
      <c r="AK2970"/>
      <c r="AL2970"/>
      <c r="AM2970"/>
      <c r="AN2970"/>
      <c r="AO2970"/>
      <c r="AP2970"/>
      <c r="AQ2970"/>
      <c r="AR2970"/>
      <c r="AS2970"/>
      <c r="AT2970"/>
      <c r="AU2970"/>
      <c r="AV2970"/>
      <c r="AW2970"/>
      <c r="AX2970"/>
      <c r="AY2970"/>
      <c r="AZ2970"/>
      <c r="BA2970"/>
      <c r="BB2970"/>
      <c r="BC2970"/>
      <c r="BD2970"/>
      <c r="BE2970"/>
      <c r="BF2970"/>
      <c r="BG2970"/>
      <c r="BH2970"/>
      <c r="BI2970"/>
      <c r="BJ2970"/>
      <c r="BK2970"/>
      <c r="BL2970"/>
      <c r="BM2970"/>
      <c r="BN2970"/>
      <c r="BO2970"/>
    </row>
    <row r="2971" spans="1:67" ht="15" x14ac:dyDescent="0.25">
      <c r="A2971" s="245" t="s">
        <v>4205</v>
      </c>
      <c r="B2971" s="245" t="s">
        <v>4204</v>
      </c>
      <c r="C2971" s="245" t="s">
        <v>4474</v>
      </c>
      <c r="D2971" s="245" t="s">
        <v>4473</v>
      </c>
      <c r="E2971" s="246" t="s">
        <v>44</v>
      </c>
      <c r="F2971" s="245" t="s">
        <v>44</v>
      </c>
      <c r="G2971" s="245" t="s">
        <v>11982</v>
      </c>
      <c r="H2971" s="245" t="s">
        <v>11983</v>
      </c>
      <c r="I2971" s="245" t="s">
        <v>24</v>
      </c>
      <c r="J2971" s="245" t="s">
        <v>59</v>
      </c>
      <c r="K2971" s="246" t="s">
        <v>24066</v>
      </c>
      <c r="L2971" s="245" t="s">
        <v>568</v>
      </c>
      <c r="M2971"/>
      <c r="N2971"/>
      <c r="O2971"/>
      <c r="P2971"/>
      <c r="Q2971"/>
      <c r="R2971"/>
      <c r="S2971"/>
      <c r="T2971"/>
      <c r="U2971"/>
      <c r="V2971"/>
      <c r="W2971"/>
      <c r="X2971"/>
      <c r="Y2971"/>
      <c r="Z2971"/>
      <c r="AA2971"/>
      <c r="AB2971"/>
      <c r="AC2971"/>
      <c r="AD2971"/>
      <c r="AE2971"/>
      <c r="AF2971"/>
      <c r="AG2971"/>
      <c r="AH2971"/>
      <c r="AI2971"/>
      <c r="AJ2971"/>
      <c r="AK2971"/>
      <c r="AL2971"/>
      <c r="AM2971"/>
      <c r="AN2971"/>
      <c r="AO2971"/>
      <c r="AP2971"/>
      <c r="AQ2971"/>
      <c r="AR2971"/>
      <c r="AS2971"/>
      <c r="AT2971"/>
      <c r="AU2971"/>
      <c r="AV2971"/>
      <c r="AW2971"/>
      <c r="AX2971"/>
      <c r="AY2971"/>
      <c r="AZ2971"/>
      <c r="BA2971"/>
      <c r="BB2971"/>
      <c r="BC2971"/>
      <c r="BD2971"/>
      <c r="BE2971"/>
      <c r="BF2971"/>
      <c r="BG2971"/>
      <c r="BH2971"/>
      <c r="BI2971"/>
      <c r="BJ2971"/>
      <c r="BK2971"/>
      <c r="BL2971"/>
      <c r="BM2971"/>
      <c r="BN2971"/>
      <c r="BO2971"/>
    </row>
    <row r="2972" spans="1:67" ht="15" x14ac:dyDescent="0.25">
      <c r="A2972" s="245" t="s">
        <v>4205</v>
      </c>
      <c r="B2972" s="245" t="s">
        <v>4204</v>
      </c>
      <c r="C2972" s="245" t="s">
        <v>4474</v>
      </c>
      <c r="D2972" s="245" t="s">
        <v>4473</v>
      </c>
      <c r="E2972" s="246" t="s">
        <v>44</v>
      </c>
      <c r="F2972" s="245" t="s">
        <v>44</v>
      </c>
      <c r="G2972" s="245" t="s">
        <v>11984</v>
      </c>
      <c r="H2972" s="245" t="s">
        <v>11985</v>
      </c>
      <c r="I2972" s="245" t="s">
        <v>24</v>
      </c>
      <c r="J2972" s="245" t="s">
        <v>59</v>
      </c>
      <c r="K2972" s="246" t="s">
        <v>24067</v>
      </c>
      <c r="L2972" s="245" t="s">
        <v>568</v>
      </c>
      <c r="M2972"/>
      <c r="N2972"/>
      <c r="O2972"/>
      <c r="P2972"/>
      <c r="Q2972"/>
      <c r="R2972"/>
      <c r="S2972"/>
      <c r="T2972"/>
      <c r="U2972"/>
      <c r="V2972"/>
      <c r="W2972"/>
      <c r="X2972"/>
      <c r="Y2972"/>
      <c r="Z2972"/>
      <c r="AA2972"/>
      <c r="AB2972"/>
      <c r="AC2972"/>
      <c r="AD2972"/>
      <c r="AE2972"/>
      <c r="AF2972"/>
      <c r="AG2972"/>
      <c r="AH2972"/>
      <c r="AI2972"/>
      <c r="AJ2972"/>
      <c r="AK2972"/>
      <c r="AL2972"/>
      <c r="AM2972"/>
      <c r="AN2972"/>
      <c r="AO2972"/>
      <c r="AP2972"/>
      <c r="AQ2972"/>
      <c r="AR2972"/>
      <c r="AS2972"/>
      <c r="AT2972"/>
      <c r="AU2972"/>
      <c r="AV2972"/>
      <c r="AW2972"/>
      <c r="AX2972"/>
      <c r="AY2972"/>
      <c r="AZ2972"/>
      <c r="BA2972"/>
      <c r="BB2972"/>
      <c r="BC2972"/>
      <c r="BD2972"/>
      <c r="BE2972"/>
      <c r="BF2972"/>
      <c r="BG2972"/>
      <c r="BH2972"/>
      <c r="BI2972"/>
      <c r="BJ2972"/>
      <c r="BK2972"/>
      <c r="BL2972"/>
      <c r="BM2972"/>
      <c r="BN2972"/>
      <c r="BO2972"/>
    </row>
    <row r="2973" spans="1:67" ht="15" x14ac:dyDescent="0.25">
      <c r="A2973" s="245" t="s">
        <v>4205</v>
      </c>
      <c r="B2973" s="245" t="s">
        <v>4204</v>
      </c>
      <c r="C2973" s="245" t="s">
        <v>4474</v>
      </c>
      <c r="D2973" s="245" t="s">
        <v>4473</v>
      </c>
      <c r="E2973" s="246" t="s">
        <v>44</v>
      </c>
      <c r="F2973" s="245" t="s">
        <v>44</v>
      </c>
      <c r="G2973" s="245" t="s">
        <v>11986</v>
      </c>
      <c r="H2973" s="245" t="s">
        <v>11987</v>
      </c>
      <c r="I2973" s="245" t="s">
        <v>24</v>
      </c>
      <c r="J2973" s="245" t="s">
        <v>59</v>
      </c>
      <c r="K2973" s="246" t="s">
        <v>24068</v>
      </c>
      <c r="L2973" s="245" t="s">
        <v>568</v>
      </c>
      <c r="M2973"/>
      <c r="N2973"/>
      <c r="O2973"/>
      <c r="P2973"/>
      <c r="Q2973"/>
      <c r="R2973"/>
      <c r="S2973"/>
      <c r="T2973"/>
      <c r="U2973"/>
      <c r="V2973"/>
      <c r="W2973"/>
      <c r="X2973"/>
      <c r="Y2973"/>
      <c r="Z2973"/>
      <c r="AA2973"/>
      <c r="AB2973"/>
      <c r="AC2973"/>
      <c r="AD2973"/>
      <c r="AE2973"/>
      <c r="AF2973"/>
      <c r="AG2973"/>
      <c r="AH2973"/>
      <c r="AI2973"/>
      <c r="AJ2973"/>
      <c r="AK2973"/>
      <c r="AL2973"/>
      <c r="AM2973"/>
      <c r="AN2973"/>
      <c r="AO2973"/>
      <c r="AP2973"/>
      <c r="AQ2973"/>
      <c r="AR2973"/>
      <c r="AS2973"/>
      <c r="AT2973"/>
      <c r="AU2973"/>
      <c r="AV2973"/>
      <c r="AW2973"/>
      <c r="AX2973"/>
      <c r="AY2973"/>
      <c r="AZ2973"/>
      <c r="BA2973"/>
      <c r="BB2973"/>
      <c r="BC2973"/>
      <c r="BD2973"/>
      <c r="BE2973"/>
      <c r="BF2973"/>
      <c r="BG2973"/>
      <c r="BH2973"/>
      <c r="BI2973"/>
      <c r="BJ2973"/>
      <c r="BK2973"/>
      <c r="BL2973"/>
      <c r="BM2973"/>
      <c r="BN2973"/>
      <c r="BO2973"/>
    </row>
    <row r="2974" spans="1:67" ht="15" x14ac:dyDescent="0.25">
      <c r="A2974" s="245" t="s">
        <v>4205</v>
      </c>
      <c r="B2974" s="245" t="s">
        <v>4204</v>
      </c>
      <c r="C2974" s="245" t="s">
        <v>4474</v>
      </c>
      <c r="D2974" s="245" t="s">
        <v>4473</v>
      </c>
      <c r="E2974" s="246" t="s">
        <v>44</v>
      </c>
      <c r="F2974" s="245" t="s">
        <v>44</v>
      </c>
      <c r="G2974" s="245" t="s">
        <v>11988</v>
      </c>
      <c r="H2974" s="245" t="s">
        <v>11989</v>
      </c>
      <c r="I2974" s="245" t="s">
        <v>24</v>
      </c>
      <c r="J2974" s="245" t="s">
        <v>59</v>
      </c>
      <c r="K2974" s="246" t="s">
        <v>24069</v>
      </c>
      <c r="L2974" s="245" t="s">
        <v>568</v>
      </c>
      <c r="M2974"/>
      <c r="N2974"/>
      <c r="O2974"/>
      <c r="P2974"/>
      <c r="Q2974"/>
      <c r="R2974"/>
      <c r="S2974"/>
      <c r="T2974"/>
      <c r="U2974"/>
      <c r="V2974"/>
      <c r="W2974"/>
      <c r="X2974"/>
      <c r="Y2974"/>
      <c r="Z2974"/>
      <c r="AA2974"/>
      <c r="AB2974"/>
      <c r="AC2974"/>
      <c r="AD2974"/>
      <c r="AE2974"/>
      <c r="AF2974"/>
      <c r="AG2974"/>
      <c r="AH2974"/>
      <c r="AI2974"/>
      <c r="AJ2974"/>
      <c r="AK2974"/>
      <c r="AL2974"/>
      <c r="AM2974"/>
      <c r="AN2974"/>
      <c r="AO2974"/>
      <c r="AP2974"/>
      <c r="AQ2974"/>
      <c r="AR2974"/>
      <c r="AS2974"/>
      <c r="AT2974"/>
      <c r="AU2974"/>
      <c r="AV2974"/>
      <c r="AW2974"/>
      <c r="AX2974"/>
      <c r="AY2974"/>
      <c r="AZ2974"/>
      <c r="BA2974"/>
      <c r="BB2974"/>
      <c r="BC2974"/>
      <c r="BD2974"/>
      <c r="BE2974"/>
      <c r="BF2974"/>
      <c r="BG2974"/>
      <c r="BH2974"/>
      <c r="BI2974"/>
      <c r="BJ2974"/>
      <c r="BK2974"/>
      <c r="BL2974"/>
      <c r="BM2974"/>
      <c r="BN2974"/>
      <c r="BO2974"/>
    </row>
    <row r="2975" spans="1:67" ht="15" x14ac:dyDescent="0.25">
      <c r="A2975" s="245" t="s">
        <v>4205</v>
      </c>
      <c r="B2975" s="245" t="s">
        <v>4204</v>
      </c>
      <c r="C2975" s="245" t="s">
        <v>4294</v>
      </c>
      <c r="D2975" s="245" t="s">
        <v>4293</v>
      </c>
      <c r="E2975" s="246" t="s">
        <v>44</v>
      </c>
      <c r="F2975" s="245" t="s">
        <v>44</v>
      </c>
      <c r="G2975" s="245" t="s">
        <v>4471</v>
      </c>
      <c r="H2975" s="245" t="s">
        <v>4470</v>
      </c>
      <c r="I2975" s="245" t="s">
        <v>24</v>
      </c>
      <c r="J2975" s="245" t="s">
        <v>59</v>
      </c>
      <c r="K2975" s="246" t="s">
        <v>8440</v>
      </c>
      <c r="L2975" s="245" t="s">
        <v>568</v>
      </c>
      <c r="M2975"/>
      <c r="N2975"/>
      <c r="O2975"/>
      <c r="P2975"/>
      <c r="Q2975"/>
      <c r="R2975"/>
      <c r="S2975"/>
      <c r="T2975"/>
      <c r="U2975"/>
      <c r="V2975"/>
      <c r="W2975"/>
      <c r="X2975"/>
      <c r="Y2975"/>
      <c r="Z2975"/>
      <c r="AA2975"/>
      <c r="AB2975"/>
      <c r="AC2975"/>
      <c r="AD2975"/>
      <c r="AE2975"/>
      <c r="AF2975"/>
      <c r="AG2975"/>
      <c r="AH2975"/>
      <c r="AI2975"/>
      <c r="AJ2975"/>
      <c r="AK2975"/>
      <c r="AL2975"/>
      <c r="AM2975"/>
      <c r="AN2975"/>
      <c r="AO2975"/>
      <c r="AP2975"/>
      <c r="AQ2975"/>
      <c r="AR2975"/>
      <c r="AS2975"/>
      <c r="AT2975"/>
      <c r="AU2975"/>
      <c r="AV2975"/>
      <c r="AW2975"/>
      <c r="AX2975"/>
      <c r="AY2975"/>
      <c r="AZ2975"/>
      <c r="BA2975"/>
      <c r="BB2975"/>
      <c r="BC2975"/>
      <c r="BD2975"/>
      <c r="BE2975"/>
      <c r="BF2975"/>
      <c r="BG2975"/>
      <c r="BH2975"/>
      <c r="BI2975"/>
      <c r="BJ2975"/>
      <c r="BK2975"/>
      <c r="BL2975"/>
      <c r="BM2975"/>
      <c r="BN2975"/>
      <c r="BO2975"/>
    </row>
    <row r="2976" spans="1:67" ht="15" x14ac:dyDescent="0.25">
      <c r="A2976" s="245" t="s">
        <v>4205</v>
      </c>
      <c r="B2976" s="245" t="s">
        <v>4204</v>
      </c>
      <c r="C2976" s="245" t="s">
        <v>4294</v>
      </c>
      <c r="D2976" s="245" t="s">
        <v>4293</v>
      </c>
      <c r="E2976" s="246" t="s">
        <v>44</v>
      </c>
      <c r="F2976" s="245" t="s">
        <v>44</v>
      </c>
      <c r="G2976" s="245" t="s">
        <v>4469</v>
      </c>
      <c r="H2976" s="245" t="s">
        <v>4468</v>
      </c>
      <c r="I2976" s="245" t="s">
        <v>24</v>
      </c>
      <c r="J2976" s="245" t="s">
        <v>59</v>
      </c>
      <c r="K2976" s="246" t="s">
        <v>12908</v>
      </c>
      <c r="L2976" s="245" t="s">
        <v>568</v>
      </c>
      <c r="M2976"/>
      <c r="N2976"/>
      <c r="O2976"/>
      <c r="P2976"/>
      <c r="Q2976"/>
      <c r="R2976"/>
      <c r="S2976"/>
      <c r="T2976"/>
      <c r="U2976"/>
      <c r="V2976"/>
      <c r="W2976"/>
      <c r="X2976"/>
      <c r="Y2976"/>
      <c r="Z2976"/>
      <c r="AA2976"/>
      <c r="AB2976"/>
      <c r="AC2976"/>
      <c r="AD2976"/>
      <c r="AE2976"/>
      <c r="AF2976"/>
      <c r="AG2976"/>
      <c r="AH2976"/>
      <c r="AI2976"/>
      <c r="AJ2976"/>
      <c r="AK2976"/>
      <c r="AL2976"/>
      <c r="AM2976"/>
      <c r="AN2976"/>
      <c r="AO2976"/>
      <c r="AP2976"/>
      <c r="AQ2976"/>
      <c r="AR2976"/>
      <c r="AS2976"/>
      <c r="AT2976"/>
      <c r="AU2976"/>
      <c r="AV2976"/>
      <c r="AW2976"/>
      <c r="AX2976"/>
      <c r="AY2976"/>
      <c r="AZ2976"/>
      <c r="BA2976"/>
      <c r="BB2976"/>
      <c r="BC2976"/>
      <c r="BD2976"/>
      <c r="BE2976"/>
      <c r="BF2976"/>
      <c r="BG2976"/>
      <c r="BH2976"/>
      <c r="BI2976"/>
      <c r="BJ2976"/>
      <c r="BK2976"/>
      <c r="BL2976"/>
      <c r="BM2976"/>
      <c r="BN2976"/>
      <c r="BO2976"/>
    </row>
    <row r="2977" spans="1:67" ht="15" x14ac:dyDescent="0.25">
      <c r="A2977" s="245" t="s">
        <v>4205</v>
      </c>
      <c r="B2977" s="245" t="s">
        <v>4204</v>
      </c>
      <c r="C2977" s="245" t="s">
        <v>4294</v>
      </c>
      <c r="D2977" s="245" t="s">
        <v>4293</v>
      </c>
      <c r="E2977" s="246" t="s">
        <v>44</v>
      </c>
      <c r="F2977" s="245" t="s">
        <v>44</v>
      </c>
      <c r="G2977" s="245" t="s">
        <v>4467</v>
      </c>
      <c r="H2977" s="245" t="s">
        <v>4466</v>
      </c>
      <c r="I2977" s="245" t="s">
        <v>24</v>
      </c>
      <c r="J2977" s="245" t="s">
        <v>59</v>
      </c>
      <c r="K2977" s="246" t="s">
        <v>9451</v>
      </c>
      <c r="L2977" s="245" t="s">
        <v>568</v>
      </c>
      <c r="M2977"/>
      <c r="N2977"/>
      <c r="O2977"/>
      <c r="P2977"/>
      <c r="Q2977"/>
      <c r="R2977"/>
      <c r="S2977"/>
      <c r="T2977"/>
      <c r="U2977"/>
      <c r="V2977"/>
      <c r="W2977"/>
      <c r="X2977"/>
      <c r="Y2977"/>
      <c r="Z2977"/>
      <c r="AA2977"/>
      <c r="AB2977"/>
      <c r="AC2977"/>
      <c r="AD2977"/>
      <c r="AE2977"/>
      <c r="AF2977"/>
      <c r="AG2977"/>
      <c r="AH2977"/>
      <c r="AI2977"/>
      <c r="AJ2977"/>
      <c r="AK2977"/>
      <c r="AL2977"/>
      <c r="AM2977"/>
      <c r="AN2977"/>
      <c r="AO2977"/>
      <c r="AP2977"/>
      <c r="AQ2977"/>
      <c r="AR2977"/>
      <c r="AS2977"/>
      <c r="AT2977"/>
      <c r="AU2977"/>
      <c r="AV2977"/>
      <c r="AW2977"/>
      <c r="AX2977"/>
      <c r="AY2977"/>
      <c r="AZ2977"/>
      <c r="BA2977"/>
      <c r="BB2977"/>
      <c r="BC2977"/>
      <c r="BD2977"/>
      <c r="BE2977"/>
      <c r="BF2977"/>
      <c r="BG2977"/>
      <c r="BH2977"/>
      <c r="BI2977"/>
      <c r="BJ2977"/>
      <c r="BK2977"/>
      <c r="BL2977"/>
      <c r="BM2977"/>
      <c r="BN2977"/>
      <c r="BO2977"/>
    </row>
    <row r="2978" spans="1:67" ht="15" x14ac:dyDescent="0.25">
      <c r="A2978" s="245" t="s">
        <v>4205</v>
      </c>
      <c r="B2978" s="245" t="s">
        <v>4204</v>
      </c>
      <c r="C2978" s="245" t="s">
        <v>4294</v>
      </c>
      <c r="D2978" s="245" t="s">
        <v>4293</v>
      </c>
      <c r="E2978" s="246" t="s">
        <v>44</v>
      </c>
      <c r="F2978" s="245" t="s">
        <v>44</v>
      </c>
      <c r="G2978" s="245" t="s">
        <v>4465</v>
      </c>
      <c r="H2978" s="245" t="s">
        <v>4464</v>
      </c>
      <c r="I2978" s="245" t="s">
        <v>24</v>
      </c>
      <c r="J2978" s="245" t="s">
        <v>59</v>
      </c>
      <c r="K2978" s="246" t="s">
        <v>15137</v>
      </c>
      <c r="L2978" s="245" t="s">
        <v>568</v>
      </c>
      <c r="M2978"/>
      <c r="N2978"/>
      <c r="O2978"/>
      <c r="P2978"/>
      <c r="Q2978"/>
      <c r="R2978"/>
      <c r="S2978"/>
      <c r="T2978"/>
      <c r="U2978"/>
      <c r="V2978"/>
      <c r="W2978"/>
      <c r="X2978"/>
      <c r="Y2978"/>
      <c r="Z2978"/>
      <c r="AA2978"/>
      <c r="AB2978"/>
      <c r="AC2978"/>
      <c r="AD2978"/>
      <c r="AE2978"/>
      <c r="AF2978"/>
      <c r="AG2978"/>
      <c r="AH2978"/>
      <c r="AI2978"/>
      <c r="AJ2978"/>
      <c r="AK2978"/>
      <c r="AL2978"/>
      <c r="AM2978"/>
      <c r="AN2978"/>
      <c r="AO2978"/>
      <c r="AP2978"/>
      <c r="AQ2978"/>
      <c r="AR2978"/>
      <c r="AS2978"/>
      <c r="AT2978"/>
      <c r="AU2978"/>
      <c r="AV2978"/>
      <c r="AW2978"/>
      <c r="AX2978"/>
      <c r="AY2978"/>
      <c r="AZ2978"/>
      <c r="BA2978"/>
      <c r="BB2978"/>
      <c r="BC2978"/>
      <c r="BD2978"/>
      <c r="BE2978"/>
      <c r="BF2978"/>
      <c r="BG2978"/>
      <c r="BH2978"/>
      <c r="BI2978"/>
      <c r="BJ2978"/>
      <c r="BK2978"/>
      <c r="BL2978"/>
      <c r="BM2978"/>
      <c r="BN2978"/>
      <c r="BO2978"/>
    </row>
    <row r="2979" spans="1:67" ht="15" x14ac:dyDescent="0.25">
      <c r="A2979" s="245" t="s">
        <v>4205</v>
      </c>
      <c r="B2979" s="245" t="s">
        <v>4204</v>
      </c>
      <c r="C2979" s="245" t="s">
        <v>4294</v>
      </c>
      <c r="D2979" s="245" t="s">
        <v>4293</v>
      </c>
      <c r="E2979" s="246" t="s">
        <v>44</v>
      </c>
      <c r="F2979" s="245" t="s">
        <v>44</v>
      </c>
      <c r="G2979" s="245" t="s">
        <v>4463</v>
      </c>
      <c r="H2979" s="245" t="s">
        <v>4462</v>
      </c>
      <c r="I2979" s="245" t="s">
        <v>24</v>
      </c>
      <c r="J2979" s="245" t="s">
        <v>59</v>
      </c>
      <c r="K2979" s="246" t="s">
        <v>15086</v>
      </c>
      <c r="L2979" s="245" t="s">
        <v>568</v>
      </c>
      <c r="M2979"/>
      <c r="N2979"/>
      <c r="O2979"/>
      <c r="P2979"/>
      <c r="Q2979"/>
      <c r="R2979"/>
      <c r="S2979"/>
      <c r="T2979"/>
      <c r="U2979"/>
      <c r="V2979"/>
      <c r="W2979"/>
      <c r="X2979"/>
      <c r="Y2979"/>
      <c r="Z2979"/>
      <c r="AA2979"/>
      <c r="AB2979"/>
      <c r="AC2979"/>
      <c r="AD2979"/>
      <c r="AE2979"/>
      <c r="AF2979"/>
      <c r="AG2979"/>
      <c r="AH2979"/>
      <c r="AI2979"/>
      <c r="AJ2979"/>
      <c r="AK2979"/>
      <c r="AL2979"/>
      <c r="AM2979"/>
      <c r="AN2979"/>
      <c r="AO2979"/>
      <c r="AP2979"/>
      <c r="AQ2979"/>
      <c r="AR2979"/>
      <c r="AS2979"/>
      <c r="AT2979"/>
      <c r="AU2979"/>
      <c r="AV2979"/>
      <c r="AW2979"/>
      <c r="AX2979"/>
      <c r="AY2979"/>
      <c r="AZ2979"/>
      <c r="BA2979"/>
      <c r="BB2979"/>
      <c r="BC2979"/>
      <c r="BD2979"/>
      <c r="BE2979"/>
      <c r="BF2979"/>
      <c r="BG2979"/>
      <c r="BH2979"/>
      <c r="BI2979"/>
      <c r="BJ2979"/>
      <c r="BK2979"/>
      <c r="BL2979"/>
      <c r="BM2979"/>
      <c r="BN2979"/>
      <c r="BO2979"/>
    </row>
    <row r="2980" spans="1:67" ht="15" x14ac:dyDescent="0.25">
      <c r="A2980" s="245" t="s">
        <v>4205</v>
      </c>
      <c r="B2980" s="245" t="s">
        <v>4204</v>
      </c>
      <c r="C2980" s="245" t="s">
        <v>4294</v>
      </c>
      <c r="D2980" s="245" t="s">
        <v>4293</v>
      </c>
      <c r="E2980" s="246" t="s">
        <v>44</v>
      </c>
      <c r="F2980" s="245" t="s">
        <v>44</v>
      </c>
      <c r="G2980" s="245" t="s">
        <v>4461</v>
      </c>
      <c r="H2980" s="245" t="s">
        <v>4460</v>
      </c>
      <c r="I2980" s="245" t="s">
        <v>24</v>
      </c>
      <c r="J2980" s="245" t="s">
        <v>59</v>
      </c>
      <c r="K2980" s="246" t="s">
        <v>17641</v>
      </c>
      <c r="L2980" s="245" t="s">
        <v>568</v>
      </c>
      <c r="M2980"/>
      <c r="N2980"/>
      <c r="O2980"/>
      <c r="P2980"/>
      <c r="Q2980"/>
      <c r="R2980"/>
      <c r="S2980"/>
      <c r="T2980"/>
      <c r="U2980"/>
      <c r="V2980"/>
      <c r="W2980"/>
      <c r="X2980"/>
      <c r="Y2980"/>
      <c r="Z2980"/>
      <c r="AA2980"/>
      <c r="AB2980"/>
      <c r="AC2980"/>
      <c r="AD2980"/>
      <c r="AE2980"/>
      <c r="AF2980"/>
      <c r="AG2980"/>
      <c r="AH2980"/>
      <c r="AI2980"/>
      <c r="AJ2980"/>
      <c r="AK2980"/>
      <c r="AL2980"/>
      <c r="AM2980"/>
      <c r="AN2980"/>
      <c r="AO2980"/>
      <c r="AP2980"/>
      <c r="AQ2980"/>
      <c r="AR2980"/>
      <c r="AS2980"/>
      <c r="AT2980"/>
      <c r="AU2980"/>
      <c r="AV2980"/>
      <c r="AW2980"/>
      <c r="AX2980"/>
      <c r="AY2980"/>
      <c r="AZ2980"/>
      <c r="BA2980"/>
      <c r="BB2980"/>
      <c r="BC2980"/>
      <c r="BD2980"/>
      <c r="BE2980"/>
      <c r="BF2980"/>
      <c r="BG2980"/>
      <c r="BH2980"/>
      <c r="BI2980"/>
      <c r="BJ2980"/>
      <c r="BK2980"/>
      <c r="BL2980"/>
      <c r="BM2980"/>
      <c r="BN2980"/>
      <c r="BO2980"/>
    </row>
    <row r="2981" spans="1:67" ht="15" x14ac:dyDescent="0.25">
      <c r="A2981" s="245" t="s">
        <v>4205</v>
      </c>
      <c r="B2981" s="245" t="s">
        <v>4204</v>
      </c>
      <c r="C2981" s="245" t="s">
        <v>4294</v>
      </c>
      <c r="D2981" s="245" t="s">
        <v>4293</v>
      </c>
      <c r="E2981" s="246" t="s">
        <v>44</v>
      </c>
      <c r="F2981" s="245" t="s">
        <v>44</v>
      </c>
      <c r="G2981" s="245" t="s">
        <v>4459</v>
      </c>
      <c r="H2981" s="245" t="s">
        <v>55</v>
      </c>
      <c r="I2981" s="245" t="s">
        <v>24</v>
      </c>
      <c r="J2981" s="245" t="s">
        <v>59</v>
      </c>
      <c r="K2981" s="246" t="s">
        <v>8284</v>
      </c>
      <c r="L2981" s="245" t="s">
        <v>568</v>
      </c>
      <c r="M2981"/>
      <c r="N2981"/>
      <c r="O2981"/>
      <c r="P2981"/>
      <c r="Q2981"/>
      <c r="R2981"/>
      <c r="S2981"/>
      <c r="T2981"/>
      <c r="U2981"/>
      <c r="V2981"/>
      <c r="W2981"/>
      <c r="X2981"/>
      <c r="Y2981"/>
      <c r="Z2981"/>
      <c r="AA2981"/>
      <c r="AB2981"/>
      <c r="AC2981"/>
      <c r="AD2981"/>
      <c r="AE2981"/>
      <c r="AF2981"/>
      <c r="AG2981"/>
      <c r="AH2981"/>
      <c r="AI2981"/>
      <c r="AJ2981"/>
      <c r="AK2981"/>
      <c r="AL2981"/>
      <c r="AM2981"/>
      <c r="AN2981"/>
      <c r="AO2981"/>
      <c r="AP2981"/>
      <c r="AQ2981"/>
      <c r="AR2981"/>
      <c r="AS2981"/>
      <c r="AT2981"/>
      <c r="AU2981"/>
      <c r="AV2981"/>
      <c r="AW2981"/>
      <c r="AX2981"/>
      <c r="AY2981"/>
      <c r="AZ2981"/>
      <c r="BA2981"/>
      <c r="BB2981"/>
      <c r="BC2981"/>
      <c r="BD2981"/>
      <c r="BE2981"/>
      <c r="BF2981"/>
      <c r="BG2981"/>
      <c r="BH2981"/>
      <c r="BI2981"/>
      <c r="BJ2981"/>
      <c r="BK2981"/>
      <c r="BL2981"/>
      <c r="BM2981"/>
      <c r="BN2981"/>
      <c r="BO2981"/>
    </row>
    <row r="2982" spans="1:67" ht="15" x14ac:dyDescent="0.25">
      <c r="A2982" s="245" t="s">
        <v>4205</v>
      </c>
      <c r="B2982" s="245" t="s">
        <v>4204</v>
      </c>
      <c r="C2982" s="245" t="s">
        <v>4294</v>
      </c>
      <c r="D2982" s="245" t="s">
        <v>4293</v>
      </c>
      <c r="E2982" s="246" t="s">
        <v>44</v>
      </c>
      <c r="F2982" s="245" t="s">
        <v>44</v>
      </c>
      <c r="G2982" s="245" t="s">
        <v>4458</v>
      </c>
      <c r="H2982" s="245" t="s">
        <v>4457</v>
      </c>
      <c r="I2982" s="245" t="s">
        <v>24</v>
      </c>
      <c r="J2982" s="245" t="s">
        <v>59</v>
      </c>
      <c r="K2982" s="246" t="s">
        <v>24070</v>
      </c>
      <c r="L2982" s="245" t="s">
        <v>568</v>
      </c>
      <c r="M2982"/>
      <c r="N2982"/>
      <c r="O2982"/>
      <c r="P2982"/>
      <c r="Q2982"/>
      <c r="R2982"/>
      <c r="S2982"/>
      <c r="T2982"/>
      <c r="U2982"/>
      <c r="V2982"/>
      <c r="W2982"/>
      <c r="X2982"/>
      <c r="Y2982"/>
      <c r="Z2982"/>
      <c r="AA2982"/>
      <c r="AB2982"/>
      <c r="AC2982"/>
      <c r="AD2982"/>
      <c r="AE2982"/>
      <c r="AF2982"/>
      <c r="AG2982"/>
      <c r="AH2982"/>
      <c r="AI2982"/>
      <c r="AJ2982"/>
      <c r="AK2982"/>
      <c r="AL2982"/>
      <c r="AM2982"/>
      <c r="AN2982"/>
      <c r="AO2982"/>
      <c r="AP2982"/>
      <c r="AQ2982"/>
      <c r="AR2982"/>
      <c r="AS2982"/>
      <c r="AT2982"/>
      <c r="AU2982"/>
      <c r="AV2982"/>
      <c r="AW2982"/>
      <c r="AX2982"/>
      <c r="AY2982"/>
      <c r="AZ2982"/>
      <c r="BA2982"/>
      <c r="BB2982"/>
      <c r="BC2982"/>
      <c r="BD2982"/>
      <c r="BE2982"/>
      <c r="BF2982"/>
      <c r="BG2982"/>
      <c r="BH2982"/>
      <c r="BI2982"/>
      <c r="BJ2982"/>
      <c r="BK2982"/>
      <c r="BL2982"/>
      <c r="BM2982"/>
      <c r="BN2982"/>
      <c r="BO2982"/>
    </row>
    <row r="2983" spans="1:67" ht="15" x14ac:dyDescent="0.25">
      <c r="A2983" s="245" t="s">
        <v>4205</v>
      </c>
      <c r="B2983" s="245" t="s">
        <v>4204</v>
      </c>
      <c r="C2983" s="245" t="s">
        <v>4294</v>
      </c>
      <c r="D2983" s="245" t="s">
        <v>4293</v>
      </c>
      <c r="E2983" s="246" t="s">
        <v>44</v>
      </c>
      <c r="F2983" s="245" t="s">
        <v>44</v>
      </c>
      <c r="G2983" s="245" t="s">
        <v>4456</v>
      </c>
      <c r="H2983" s="245" t="s">
        <v>22</v>
      </c>
      <c r="I2983" s="245" t="s">
        <v>24</v>
      </c>
      <c r="J2983" s="245" t="s">
        <v>59</v>
      </c>
      <c r="K2983" s="246" t="s">
        <v>24071</v>
      </c>
      <c r="L2983" s="245" t="s">
        <v>568</v>
      </c>
      <c r="M2983"/>
      <c r="N2983"/>
      <c r="O2983"/>
      <c r="P2983"/>
      <c r="Q2983"/>
      <c r="R2983"/>
      <c r="S2983"/>
      <c r="T2983"/>
      <c r="U2983"/>
      <c r="V2983"/>
      <c r="W2983"/>
      <c r="X2983"/>
      <c r="Y2983"/>
      <c r="Z2983"/>
      <c r="AA2983"/>
      <c r="AB2983"/>
      <c r="AC2983"/>
      <c r="AD2983"/>
      <c r="AE2983"/>
      <c r="AF2983"/>
      <c r="AG2983"/>
      <c r="AH2983"/>
      <c r="AI2983"/>
      <c r="AJ2983"/>
      <c r="AK2983"/>
      <c r="AL2983"/>
      <c r="AM2983"/>
      <c r="AN2983"/>
      <c r="AO2983"/>
      <c r="AP2983"/>
      <c r="AQ2983"/>
      <c r="AR2983"/>
      <c r="AS2983"/>
      <c r="AT2983"/>
      <c r="AU2983"/>
      <c r="AV2983"/>
      <c r="AW2983"/>
      <c r="AX2983"/>
      <c r="AY2983"/>
      <c r="AZ2983"/>
      <c r="BA2983"/>
      <c r="BB2983"/>
      <c r="BC2983"/>
      <c r="BD2983"/>
      <c r="BE2983"/>
      <c r="BF2983"/>
      <c r="BG2983"/>
      <c r="BH2983"/>
      <c r="BI2983"/>
      <c r="BJ2983"/>
      <c r="BK2983"/>
      <c r="BL2983"/>
      <c r="BM2983"/>
      <c r="BN2983"/>
      <c r="BO2983"/>
    </row>
    <row r="2984" spans="1:67" ht="15" x14ac:dyDescent="0.25">
      <c r="A2984" s="245" t="s">
        <v>4205</v>
      </c>
      <c r="B2984" s="245" t="s">
        <v>4204</v>
      </c>
      <c r="C2984" s="245" t="s">
        <v>4294</v>
      </c>
      <c r="D2984" s="245" t="s">
        <v>4293</v>
      </c>
      <c r="E2984" s="246" t="s">
        <v>44</v>
      </c>
      <c r="F2984" s="245" t="s">
        <v>44</v>
      </c>
      <c r="G2984" s="245" t="s">
        <v>4455</v>
      </c>
      <c r="H2984" s="245" t="s">
        <v>4454</v>
      </c>
      <c r="I2984" s="245" t="s">
        <v>24</v>
      </c>
      <c r="J2984" s="245" t="s">
        <v>59</v>
      </c>
      <c r="K2984" s="246" t="s">
        <v>15409</v>
      </c>
      <c r="L2984" s="245" t="s">
        <v>568</v>
      </c>
      <c r="M2984"/>
      <c r="N2984"/>
      <c r="O2984"/>
      <c r="P2984"/>
      <c r="Q2984"/>
      <c r="R2984"/>
      <c r="S2984"/>
      <c r="T2984"/>
      <c r="U2984"/>
      <c r="V2984"/>
      <c r="W2984"/>
      <c r="X2984"/>
      <c r="Y2984"/>
      <c r="Z2984"/>
      <c r="AA2984"/>
      <c r="AB2984"/>
      <c r="AC2984"/>
      <c r="AD2984"/>
      <c r="AE2984"/>
      <c r="AF2984"/>
      <c r="AG2984"/>
      <c r="AH2984"/>
      <c r="AI2984"/>
      <c r="AJ2984"/>
      <c r="AK2984"/>
      <c r="AL2984"/>
      <c r="AM2984"/>
      <c r="AN2984"/>
      <c r="AO2984"/>
      <c r="AP2984"/>
      <c r="AQ2984"/>
      <c r="AR2984"/>
      <c r="AS2984"/>
      <c r="AT2984"/>
      <c r="AU2984"/>
      <c r="AV2984"/>
      <c r="AW2984"/>
      <c r="AX2984"/>
      <c r="AY2984"/>
      <c r="AZ2984"/>
      <c r="BA2984"/>
      <c r="BB2984"/>
      <c r="BC2984"/>
      <c r="BD2984"/>
      <c r="BE2984"/>
      <c r="BF2984"/>
      <c r="BG2984"/>
      <c r="BH2984"/>
      <c r="BI2984"/>
      <c r="BJ2984"/>
      <c r="BK2984"/>
      <c r="BL2984"/>
      <c r="BM2984"/>
      <c r="BN2984"/>
      <c r="BO2984"/>
    </row>
    <row r="2985" spans="1:67" ht="15" x14ac:dyDescent="0.25">
      <c r="A2985" s="245" t="s">
        <v>4205</v>
      </c>
      <c r="B2985" s="245" t="s">
        <v>4204</v>
      </c>
      <c r="C2985" s="245" t="s">
        <v>4294</v>
      </c>
      <c r="D2985" s="245" t="s">
        <v>4293</v>
      </c>
      <c r="E2985" s="246" t="s">
        <v>44</v>
      </c>
      <c r="F2985" s="245" t="s">
        <v>44</v>
      </c>
      <c r="G2985" s="245" t="s">
        <v>4453</v>
      </c>
      <c r="H2985" s="245" t="s">
        <v>4452</v>
      </c>
      <c r="I2985" s="245" t="s">
        <v>24</v>
      </c>
      <c r="J2985" s="245" t="s">
        <v>59</v>
      </c>
      <c r="K2985" s="246" t="s">
        <v>10178</v>
      </c>
      <c r="L2985" s="245" t="s">
        <v>568</v>
      </c>
      <c r="M2985"/>
      <c r="N2985"/>
      <c r="O2985"/>
      <c r="P2985"/>
      <c r="Q2985"/>
      <c r="R2985"/>
      <c r="S2985"/>
      <c r="T2985"/>
      <c r="U2985"/>
      <c r="V2985"/>
      <c r="W2985"/>
      <c r="X2985"/>
      <c r="Y2985"/>
      <c r="Z2985"/>
      <c r="AA2985"/>
      <c r="AB2985"/>
      <c r="AC2985"/>
      <c r="AD2985"/>
      <c r="AE2985"/>
      <c r="AF2985"/>
      <c r="AG2985"/>
      <c r="AH2985"/>
      <c r="AI2985"/>
      <c r="AJ2985"/>
      <c r="AK2985"/>
      <c r="AL2985"/>
      <c r="AM2985"/>
      <c r="AN2985"/>
      <c r="AO2985"/>
      <c r="AP2985"/>
      <c r="AQ2985"/>
      <c r="AR2985"/>
      <c r="AS2985"/>
      <c r="AT2985"/>
      <c r="AU2985"/>
      <c r="AV2985"/>
      <c r="AW2985"/>
      <c r="AX2985"/>
      <c r="AY2985"/>
      <c r="AZ2985"/>
      <c r="BA2985"/>
      <c r="BB2985"/>
      <c r="BC2985"/>
      <c r="BD2985"/>
      <c r="BE2985"/>
      <c r="BF2985"/>
      <c r="BG2985"/>
      <c r="BH2985"/>
      <c r="BI2985"/>
      <c r="BJ2985"/>
      <c r="BK2985"/>
      <c r="BL2985"/>
      <c r="BM2985"/>
      <c r="BN2985"/>
      <c r="BO2985"/>
    </row>
    <row r="2986" spans="1:67" ht="15" x14ac:dyDescent="0.25">
      <c r="A2986" s="245" t="s">
        <v>4205</v>
      </c>
      <c r="B2986" s="245" t="s">
        <v>4204</v>
      </c>
      <c r="C2986" s="245" t="s">
        <v>4294</v>
      </c>
      <c r="D2986" s="245" t="s">
        <v>4293</v>
      </c>
      <c r="E2986" s="246" t="s">
        <v>44</v>
      </c>
      <c r="F2986" s="245" t="s">
        <v>44</v>
      </c>
      <c r="G2986" s="245" t="s">
        <v>4451</v>
      </c>
      <c r="H2986" s="245" t="s">
        <v>4450</v>
      </c>
      <c r="I2986" s="245" t="s">
        <v>24</v>
      </c>
      <c r="J2986" s="245" t="s">
        <v>59</v>
      </c>
      <c r="K2986" s="246" t="s">
        <v>24072</v>
      </c>
      <c r="L2986" s="245" t="s">
        <v>568</v>
      </c>
      <c r="M2986"/>
      <c r="N2986"/>
      <c r="O2986"/>
      <c r="P2986"/>
      <c r="Q2986"/>
      <c r="R2986"/>
      <c r="S2986"/>
      <c r="T2986"/>
      <c r="U2986"/>
      <c r="V2986"/>
      <c r="W2986"/>
      <c r="X2986"/>
      <c r="Y2986"/>
      <c r="Z2986"/>
      <c r="AA2986"/>
      <c r="AB2986"/>
      <c r="AC2986"/>
      <c r="AD2986"/>
      <c r="AE2986"/>
      <c r="AF2986"/>
      <c r="AG2986"/>
      <c r="AH2986"/>
      <c r="AI2986"/>
      <c r="AJ2986"/>
      <c r="AK2986"/>
      <c r="AL2986"/>
      <c r="AM2986"/>
      <c r="AN2986"/>
      <c r="AO2986"/>
      <c r="AP2986"/>
      <c r="AQ2986"/>
      <c r="AR2986"/>
      <c r="AS2986"/>
      <c r="AT2986"/>
      <c r="AU2986"/>
      <c r="AV2986"/>
      <c r="AW2986"/>
      <c r="AX2986"/>
      <c r="AY2986"/>
      <c r="AZ2986"/>
      <c r="BA2986"/>
      <c r="BB2986"/>
      <c r="BC2986"/>
      <c r="BD2986"/>
      <c r="BE2986"/>
      <c r="BF2986"/>
      <c r="BG2986"/>
      <c r="BH2986"/>
      <c r="BI2986"/>
      <c r="BJ2986"/>
      <c r="BK2986"/>
      <c r="BL2986"/>
      <c r="BM2986"/>
      <c r="BN2986"/>
      <c r="BO2986"/>
    </row>
    <row r="2987" spans="1:67" ht="15" x14ac:dyDescent="0.25">
      <c r="A2987" s="245" t="s">
        <v>4205</v>
      </c>
      <c r="B2987" s="245" t="s">
        <v>4204</v>
      </c>
      <c r="C2987" s="245" t="s">
        <v>4294</v>
      </c>
      <c r="D2987" s="245" t="s">
        <v>4293</v>
      </c>
      <c r="E2987" s="246" t="s">
        <v>44</v>
      </c>
      <c r="F2987" s="245" t="s">
        <v>44</v>
      </c>
      <c r="G2987" s="245" t="s">
        <v>4449</v>
      </c>
      <c r="H2987" s="245" t="s">
        <v>4448</v>
      </c>
      <c r="I2987" s="245" t="s">
        <v>24</v>
      </c>
      <c r="J2987" s="245" t="s">
        <v>59</v>
      </c>
      <c r="K2987" s="246" t="s">
        <v>24073</v>
      </c>
      <c r="L2987" s="245" t="s">
        <v>568</v>
      </c>
      <c r="M2987"/>
      <c r="N2987"/>
      <c r="O2987"/>
      <c r="P2987"/>
      <c r="Q2987"/>
      <c r="R2987"/>
      <c r="S2987"/>
      <c r="T2987"/>
      <c r="U2987"/>
      <c r="V2987"/>
      <c r="W2987"/>
      <c r="X2987"/>
      <c r="Y2987"/>
      <c r="Z2987"/>
      <c r="AA2987"/>
      <c r="AB2987"/>
      <c r="AC2987"/>
      <c r="AD2987"/>
      <c r="AE2987"/>
      <c r="AF2987"/>
      <c r="AG2987"/>
      <c r="AH2987"/>
      <c r="AI2987"/>
      <c r="AJ2987"/>
      <c r="AK2987"/>
      <c r="AL2987"/>
      <c r="AM2987"/>
      <c r="AN2987"/>
      <c r="AO2987"/>
      <c r="AP2987"/>
      <c r="AQ2987"/>
      <c r="AR2987"/>
      <c r="AS2987"/>
      <c r="AT2987"/>
      <c r="AU2987"/>
      <c r="AV2987"/>
      <c r="AW2987"/>
      <c r="AX2987"/>
      <c r="AY2987"/>
      <c r="AZ2987"/>
      <c r="BA2987"/>
      <c r="BB2987"/>
      <c r="BC2987"/>
      <c r="BD2987"/>
      <c r="BE2987"/>
      <c r="BF2987"/>
      <c r="BG2987"/>
      <c r="BH2987"/>
      <c r="BI2987"/>
      <c r="BJ2987"/>
      <c r="BK2987"/>
      <c r="BL2987"/>
      <c r="BM2987"/>
      <c r="BN2987"/>
      <c r="BO2987"/>
    </row>
    <row r="2988" spans="1:67" ht="15" x14ac:dyDescent="0.25">
      <c r="A2988" s="245" t="s">
        <v>4205</v>
      </c>
      <c r="B2988" s="245" t="s">
        <v>4204</v>
      </c>
      <c r="C2988" s="245" t="s">
        <v>4294</v>
      </c>
      <c r="D2988" s="245" t="s">
        <v>4293</v>
      </c>
      <c r="E2988" s="246" t="s">
        <v>44</v>
      </c>
      <c r="F2988" s="245" t="s">
        <v>44</v>
      </c>
      <c r="G2988" s="245" t="s">
        <v>4447</v>
      </c>
      <c r="H2988" s="245" t="s">
        <v>4446</v>
      </c>
      <c r="I2988" s="245" t="s">
        <v>24</v>
      </c>
      <c r="J2988" s="245" t="s">
        <v>59</v>
      </c>
      <c r="K2988" s="246" t="s">
        <v>10189</v>
      </c>
      <c r="L2988" s="245" t="s">
        <v>568</v>
      </c>
      <c r="M2988"/>
      <c r="N2988"/>
      <c r="O2988"/>
      <c r="P2988"/>
      <c r="Q2988"/>
      <c r="R2988"/>
      <c r="S2988"/>
      <c r="T2988"/>
      <c r="U2988"/>
      <c r="V2988"/>
      <c r="W2988"/>
      <c r="X2988"/>
      <c r="Y2988"/>
      <c r="Z2988"/>
      <c r="AA2988"/>
      <c r="AB2988"/>
      <c r="AC2988"/>
      <c r="AD2988"/>
      <c r="AE2988"/>
      <c r="AF2988"/>
      <c r="AG2988"/>
      <c r="AH2988"/>
      <c r="AI2988"/>
      <c r="AJ2988"/>
      <c r="AK2988"/>
      <c r="AL2988"/>
      <c r="AM2988"/>
      <c r="AN2988"/>
      <c r="AO2988"/>
      <c r="AP2988"/>
      <c r="AQ2988"/>
      <c r="AR2988"/>
      <c r="AS2988"/>
      <c r="AT2988"/>
      <c r="AU2988"/>
      <c r="AV2988"/>
      <c r="AW2988"/>
      <c r="AX2988"/>
      <c r="AY2988"/>
      <c r="AZ2988"/>
      <c r="BA2988"/>
      <c r="BB2988"/>
      <c r="BC2988"/>
      <c r="BD2988"/>
      <c r="BE2988"/>
      <c r="BF2988"/>
      <c r="BG2988"/>
      <c r="BH2988"/>
      <c r="BI2988"/>
      <c r="BJ2988"/>
      <c r="BK2988"/>
      <c r="BL2988"/>
      <c r="BM2988"/>
      <c r="BN2988"/>
      <c r="BO2988"/>
    </row>
    <row r="2989" spans="1:67" ht="15" x14ac:dyDescent="0.25">
      <c r="A2989" s="245" t="s">
        <v>4205</v>
      </c>
      <c r="B2989" s="245" t="s">
        <v>4204</v>
      </c>
      <c r="C2989" s="245" t="s">
        <v>4294</v>
      </c>
      <c r="D2989" s="245" t="s">
        <v>4293</v>
      </c>
      <c r="E2989" s="246" t="s">
        <v>44</v>
      </c>
      <c r="F2989" s="245" t="s">
        <v>44</v>
      </c>
      <c r="G2989" s="245" t="s">
        <v>4445</v>
      </c>
      <c r="H2989" s="245" t="s">
        <v>4444</v>
      </c>
      <c r="I2989" s="245" t="s">
        <v>24</v>
      </c>
      <c r="J2989" s="245" t="s">
        <v>59</v>
      </c>
      <c r="K2989" s="246" t="s">
        <v>24074</v>
      </c>
      <c r="L2989" s="245" t="s">
        <v>568</v>
      </c>
      <c r="M2989"/>
      <c r="N2989"/>
      <c r="O2989"/>
      <c r="P2989"/>
      <c r="Q2989"/>
      <c r="R2989"/>
      <c r="S2989"/>
      <c r="T2989"/>
      <c r="U2989"/>
      <c r="V2989"/>
      <c r="W2989"/>
      <c r="X2989"/>
      <c r="Y2989"/>
      <c r="Z2989"/>
      <c r="AA2989"/>
      <c r="AB2989"/>
      <c r="AC2989"/>
      <c r="AD2989"/>
      <c r="AE2989"/>
      <c r="AF2989"/>
      <c r="AG2989"/>
      <c r="AH2989"/>
      <c r="AI2989"/>
      <c r="AJ2989"/>
      <c r="AK2989"/>
      <c r="AL2989"/>
      <c r="AM2989"/>
      <c r="AN2989"/>
      <c r="AO2989"/>
      <c r="AP2989"/>
      <c r="AQ2989"/>
      <c r="AR2989"/>
      <c r="AS2989"/>
      <c r="AT2989"/>
      <c r="AU2989"/>
      <c r="AV2989"/>
      <c r="AW2989"/>
      <c r="AX2989"/>
      <c r="AY2989"/>
      <c r="AZ2989"/>
      <c r="BA2989"/>
      <c r="BB2989"/>
      <c r="BC2989"/>
      <c r="BD2989"/>
      <c r="BE2989"/>
      <c r="BF2989"/>
      <c r="BG2989"/>
      <c r="BH2989"/>
      <c r="BI2989"/>
      <c r="BJ2989"/>
      <c r="BK2989"/>
      <c r="BL2989"/>
      <c r="BM2989"/>
      <c r="BN2989"/>
      <c r="BO2989"/>
    </row>
    <row r="2990" spans="1:67" ht="15" x14ac:dyDescent="0.25">
      <c r="A2990" s="245" t="s">
        <v>4205</v>
      </c>
      <c r="B2990" s="245" t="s">
        <v>4204</v>
      </c>
      <c r="C2990" s="245" t="s">
        <v>4294</v>
      </c>
      <c r="D2990" s="245" t="s">
        <v>4293</v>
      </c>
      <c r="E2990" s="246" t="s">
        <v>44</v>
      </c>
      <c r="F2990" s="245" t="s">
        <v>44</v>
      </c>
      <c r="G2990" s="245" t="s">
        <v>4443</v>
      </c>
      <c r="H2990" s="245" t="s">
        <v>4442</v>
      </c>
      <c r="I2990" s="245" t="s">
        <v>24</v>
      </c>
      <c r="J2990" s="245" t="s">
        <v>59</v>
      </c>
      <c r="K2990" s="246" t="s">
        <v>15175</v>
      </c>
      <c r="L2990" s="245" t="s">
        <v>568</v>
      </c>
      <c r="M2990"/>
      <c r="N2990"/>
      <c r="O2990"/>
      <c r="P2990"/>
      <c r="Q2990"/>
      <c r="R2990"/>
      <c r="S2990"/>
      <c r="T2990"/>
      <c r="U2990"/>
      <c r="V2990"/>
      <c r="W2990"/>
      <c r="X2990"/>
      <c r="Y2990"/>
      <c r="Z2990"/>
      <c r="AA2990"/>
      <c r="AB2990"/>
      <c r="AC2990"/>
      <c r="AD2990"/>
      <c r="AE2990"/>
      <c r="AF2990"/>
      <c r="AG2990"/>
      <c r="AH2990"/>
      <c r="AI2990"/>
      <c r="AJ2990"/>
      <c r="AK2990"/>
      <c r="AL2990"/>
      <c r="AM2990"/>
      <c r="AN2990"/>
      <c r="AO2990"/>
      <c r="AP2990"/>
      <c r="AQ2990"/>
      <c r="AR2990"/>
      <c r="AS2990"/>
      <c r="AT2990"/>
      <c r="AU2990"/>
      <c r="AV2990"/>
      <c r="AW2990"/>
      <c r="AX2990"/>
      <c r="AY2990"/>
      <c r="AZ2990"/>
      <c r="BA2990"/>
      <c r="BB2990"/>
      <c r="BC2990"/>
      <c r="BD2990"/>
      <c r="BE2990"/>
      <c r="BF2990"/>
      <c r="BG2990"/>
      <c r="BH2990"/>
      <c r="BI2990"/>
      <c r="BJ2990"/>
      <c r="BK2990"/>
      <c r="BL2990"/>
      <c r="BM2990"/>
      <c r="BN2990"/>
      <c r="BO2990"/>
    </row>
    <row r="2991" spans="1:67" ht="15" x14ac:dyDescent="0.25">
      <c r="A2991" s="245" t="s">
        <v>4205</v>
      </c>
      <c r="B2991" s="245" t="s">
        <v>4204</v>
      </c>
      <c r="C2991" s="245" t="s">
        <v>4294</v>
      </c>
      <c r="D2991" s="245" t="s">
        <v>4293</v>
      </c>
      <c r="E2991" s="246" t="s">
        <v>44</v>
      </c>
      <c r="F2991" s="245" t="s">
        <v>44</v>
      </c>
      <c r="G2991" s="245" t="s">
        <v>4441</v>
      </c>
      <c r="H2991" s="245" t="s">
        <v>4440</v>
      </c>
      <c r="I2991" s="245" t="s">
        <v>24</v>
      </c>
      <c r="J2991" s="245" t="s">
        <v>59</v>
      </c>
      <c r="K2991" s="246" t="s">
        <v>24075</v>
      </c>
      <c r="L2991" s="245" t="s">
        <v>568</v>
      </c>
      <c r="M2991"/>
      <c r="N2991"/>
      <c r="O2991"/>
      <c r="P2991"/>
      <c r="Q2991"/>
      <c r="R2991"/>
      <c r="S2991"/>
      <c r="T2991"/>
      <c r="U2991"/>
      <c r="V2991"/>
      <c r="W2991"/>
      <c r="X2991"/>
      <c r="Y2991"/>
      <c r="Z2991"/>
      <c r="AA2991"/>
      <c r="AB2991"/>
      <c r="AC2991"/>
      <c r="AD2991"/>
      <c r="AE2991"/>
      <c r="AF2991"/>
      <c r="AG2991"/>
      <c r="AH2991"/>
      <c r="AI2991"/>
      <c r="AJ2991"/>
      <c r="AK2991"/>
      <c r="AL2991"/>
      <c r="AM2991"/>
      <c r="AN2991"/>
      <c r="AO2991"/>
      <c r="AP2991"/>
      <c r="AQ2991"/>
      <c r="AR2991"/>
      <c r="AS2991"/>
      <c r="AT2991"/>
      <c r="AU2991"/>
      <c r="AV2991"/>
      <c r="AW2991"/>
      <c r="AX2991"/>
      <c r="AY2991"/>
      <c r="AZ2991"/>
      <c r="BA2991"/>
      <c r="BB2991"/>
      <c r="BC2991"/>
      <c r="BD2991"/>
      <c r="BE2991"/>
      <c r="BF2991"/>
      <c r="BG2991"/>
      <c r="BH2991"/>
      <c r="BI2991"/>
      <c r="BJ2991"/>
      <c r="BK2991"/>
      <c r="BL2991"/>
      <c r="BM2991"/>
      <c r="BN2991"/>
      <c r="BO2991"/>
    </row>
    <row r="2992" spans="1:67" ht="15" x14ac:dyDescent="0.25">
      <c r="A2992" s="245" t="s">
        <v>4205</v>
      </c>
      <c r="B2992" s="245" t="s">
        <v>4204</v>
      </c>
      <c r="C2992" s="245" t="s">
        <v>4294</v>
      </c>
      <c r="D2992" s="245" t="s">
        <v>4293</v>
      </c>
      <c r="E2992" s="246" t="s">
        <v>44</v>
      </c>
      <c r="F2992" s="245" t="s">
        <v>44</v>
      </c>
      <c r="G2992" s="245" t="s">
        <v>4439</v>
      </c>
      <c r="H2992" s="245" t="s">
        <v>4438</v>
      </c>
      <c r="I2992" s="245" t="s">
        <v>24</v>
      </c>
      <c r="J2992" s="245" t="s">
        <v>59</v>
      </c>
      <c r="K2992" s="246" t="s">
        <v>24076</v>
      </c>
      <c r="L2992" s="245" t="s">
        <v>568</v>
      </c>
      <c r="M2992"/>
      <c r="N2992"/>
      <c r="O2992"/>
      <c r="P2992"/>
      <c r="Q2992"/>
      <c r="R2992"/>
      <c r="S2992"/>
      <c r="T2992"/>
      <c r="U2992"/>
      <c r="V2992"/>
      <c r="W2992"/>
      <c r="X2992"/>
      <c r="Y2992"/>
      <c r="Z2992"/>
      <c r="AA2992"/>
      <c r="AB2992"/>
      <c r="AC2992"/>
      <c r="AD2992"/>
      <c r="AE2992"/>
      <c r="AF2992"/>
      <c r="AG2992"/>
      <c r="AH2992"/>
      <c r="AI2992"/>
      <c r="AJ2992"/>
      <c r="AK2992"/>
      <c r="AL2992"/>
      <c r="AM2992"/>
      <c r="AN2992"/>
      <c r="AO2992"/>
      <c r="AP2992"/>
      <c r="AQ2992"/>
      <c r="AR2992"/>
      <c r="AS2992"/>
      <c r="AT2992"/>
      <c r="AU2992"/>
      <c r="AV2992"/>
      <c r="AW2992"/>
      <c r="AX2992"/>
      <c r="AY2992"/>
      <c r="AZ2992"/>
      <c r="BA2992"/>
      <c r="BB2992"/>
      <c r="BC2992"/>
      <c r="BD2992"/>
      <c r="BE2992"/>
      <c r="BF2992"/>
      <c r="BG2992"/>
      <c r="BH2992"/>
      <c r="BI2992"/>
      <c r="BJ2992"/>
      <c r="BK2992"/>
      <c r="BL2992"/>
      <c r="BM2992"/>
      <c r="BN2992"/>
      <c r="BO2992"/>
    </row>
    <row r="2993" spans="1:67" ht="15" x14ac:dyDescent="0.25">
      <c r="A2993" s="245" t="s">
        <v>4205</v>
      </c>
      <c r="B2993" s="245" t="s">
        <v>4204</v>
      </c>
      <c r="C2993" s="245" t="s">
        <v>4294</v>
      </c>
      <c r="D2993" s="245" t="s">
        <v>4293</v>
      </c>
      <c r="E2993" s="246" t="s">
        <v>44</v>
      </c>
      <c r="F2993" s="245" t="s">
        <v>44</v>
      </c>
      <c r="G2993" s="245" t="s">
        <v>4437</v>
      </c>
      <c r="H2993" s="245" t="s">
        <v>4436</v>
      </c>
      <c r="I2993" s="245" t="s">
        <v>24</v>
      </c>
      <c r="J2993" s="245" t="s">
        <v>59</v>
      </c>
      <c r="K2993" s="246" t="s">
        <v>24077</v>
      </c>
      <c r="L2993" s="245" t="s">
        <v>568</v>
      </c>
      <c r="M2993"/>
      <c r="N2993"/>
      <c r="O2993"/>
      <c r="P2993"/>
      <c r="Q2993"/>
      <c r="R2993"/>
      <c r="S2993"/>
      <c r="T2993"/>
      <c r="U2993"/>
      <c r="V2993"/>
      <c r="W2993"/>
      <c r="X2993"/>
      <c r="Y2993"/>
      <c r="Z2993"/>
      <c r="AA2993"/>
      <c r="AB2993"/>
      <c r="AC2993"/>
      <c r="AD2993"/>
      <c r="AE2993"/>
      <c r="AF2993"/>
      <c r="AG2993"/>
      <c r="AH2993"/>
      <c r="AI2993"/>
      <c r="AJ2993"/>
      <c r="AK2993"/>
      <c r="AL2993"/>
      <c r="AM2993"/>
      <c r="AN2993"/>
      <c r="AO2993"/>
      <c r="AP2993"/>
      <c r="AQ2993"/>
      <c r="AR2993"/>
      <c r="AS2993"/>
      <c r="AT2993"/>
      <c r="AU2993"/>
      <c r="AV2993"/>
      <c r="AW2993"/>
      <c r="AX2993"/>
      <c r="AY2993"/>
      <c r="AZ2993"/>
      <c r="BA2993"/>
      <c r="BB2993"/>
      <c r="BC2993"/>
      <c r="BD2993"/>
      <c r="BE2993"/>
      <c r="BF2993"/>
      <c r="BG2993"/>
      <c r="BH2993"/>
      <c r="BI2993"/>
      <c r="BJ2993"/>
      <c r="BK2993"/>
      <c r="BL2993"/>
      <c r="BM2993"/>
      <c r="BN2993"/>
      <c r="BO2993"/>
    </row>
    <row r="2994" spans="1:67" ht="15" x14ac:dyDescent="0.25">
      <c r="A2994" s="245" t="s">
        <v>4205</v>
      </c>
      <c r="B2994" s="245" t="s">
        <v>4204</v>
      </c>
      <c r="C2994" s="245" t="s">
        <v>4294</v>
      </c>
      <c r="D2994" s="245" t="s">
        <v>4293</v>
      </c>
      <c r="E2994" s="246" t="s">
        <v>44</v>
      </c>
      <c r="F2994" s="245" t="s">
        <v>44</v>
      </c>
      <c r="G2994" s="245" t="s">
        <v>4435</v>
      </c>
      <c r="H2994" s="245" t="s">
        <v>4434</v>
      </c>
      <c r="I2994" s="245" t="s">
        <v>24</v>
      </c>
      <c r="J2994" s="245" t="s">
        <v>59</v>
      </c>
      <c r="K2994" s="246" t="s">
        <v>13039</v>
      </c>
      <c r="L2994" s="245" t="s">
        <v>568</v>
      </c>
      <c r="M2994"/>
      <c r="N2994"/>
      <c r="O2994"/>
      <c r="P2994"/>
      <c r="Q2994"/>
      <c r="R2994"/>
      <c r="S2994"/>
      <c r="T2994"/>
      <c r="U2994"/>
      <c r="V2994"/>
      <c r="W2994"/>
      <c r="X2994"/>
      <c r="Y2994"/>
      <c r="Z2994"/>
      <c r="AA2994"/>
      <c r="AB2994"/>
      <c r="AC2994"/>
      <c r="AD2994"/>
      <c r="AE2994"/>
      <c r="AF2994"/>
      <c r="AG2994"/>
      <c r="AH2994"/>
      <c r="AI2994"/>
      <c r="AJ2994"/>
      <c r="AK2994"/>
      <c r="AL2994"/>
      <c r="AM2994"/>
      <c r="AN2994"/>
      <c r="AO2994"/>
      <c r="AP2994"/>
      <c r="AQ2994"/>
      <c r="AR2994"/>
      <c r="AS2994"/>
      <c r="AT2994"/>
      <c r="AU2994"/>
      <c r="AV2994"/>
      <c r="AW2994"/>
      <c r="AX2994"/>
      <c r="AY2994"/>
      <c r="AZ2994"/>
      <c r="BA2994"/>
      <c r="BB2994"/>
      <c r="BC2994"/>
      <c r="BD2994"/>
      <c r="BE2994"/>
      <c r="BF2994"/>
      <c r="BG2994"/>
      <c r="BH2994"/>
      <c r="BI2994"/>
      <c r="BJ2994"/>
      <c r="BK2994"/>
      <c r="BL2994"/>
      <c r="BM2994"/>
      <c r="BN2994"/>
      <c r="BO2994"/>
    </row>
    <row r="2995" spans="1:67" ht="15" x14ac:dyDescent="0.25">
      <c r="A2995" s="245" t="s">
        <v>4205</v>
      </c>
      <c r="B2995" s="245" t="s">
        <v>4204</v>
      </c>
      <c r="C2995" s="245" t="s">
        <v>4294</v>
      </c>
      <c r="D2995" s="245" t="s">
        <v>4293</v>
      </c>
      <c r="E2995" s="246" t="s">
        <v>44</v>
      </c>
      <c r="F2995" s="245" t="s">
        <v>44</v>
      </c>
      <c r="G2995" s="245" t="s">
        <v>4433</v>
      </c>
      <c r="H2995" s="245" t="s">
        <v>4432</v>
      </c>
      <c r="I2995" s="245" t="s">
        <v>24</v>
      </c>
      <c r="J2995" s="245" t="s">
        <v>59</v>
      </c>
      <c r="K2995" s="246" t="s">
        <v>24078</v>
      </c>
      <c r="L2995" s="245" t="s">
        <v>568</v>
      </c>
      <c r="M2995"/>
      <c r="N2995"/>
      <c r="O2995"/>
      <c r="P2995"/>
      <c r="Q2995"/>
      <c r="R2995"/>
      <c r="S2995"/>
      <c r="T2995"/>
      <c r="U2995"/>
      <c r="V2995"/>
      <c r="W2995"/>
      <c r="X2995"/>
      <c r="Y2995"/>
      <c r="Z2995"/>
      <c r="AA2995"/>
      <c r="AB2995"/>
      <c r="AC2995"/>
      <c r="AD2995"/>
      <c r="AE2995"/>
      <c r="AF2995"/>
      <c r="AG2995"/>
      <c r="AH2995"/>
      <c r="AI2995"/>
      <c r="AJ2995"/>
      <c r="AK2995"/>
      <c r="AL2995"/>
      <c r="AM2995"/>
      <c r="AN2995"/>
      <c r="AO2995"/>
      <c r="AP2995"/>
      <c r="AQ2995"/>
      <c r="AR2995"/>
      <c r="AS2995"/>
      <c r="AT2995"/>
      <c r="AU2995"/>
      <c r="AV2995"/>
      <c r="AW2995"/>
      <c r="AX2995"/>
      <c r="AY2995"/>
      <c r="AZ2995"/>
      <c r="BA2995"/>
      <c r="BB2995"/>
      <c r="BC2995"/>
      <c r="BD2995"/>
      <c r="BE2995"/>
      <c r="BF2995"/>
      <c r="BG2995"/>
      <c r="BH2995"/>
      <c r="BI2995"/>
      <c r="BJ2995"/>
      <c r="BK2995"/>
      <c r="BL2995"/>
      <c r="BM2995"/>
      <c r="BN2995"/>
      <c r="BO2995"/>
    </row>
    <row r="2996" spans="1:67" ht="15" x14ac:dyDescent="0.25">
      <c r="A2996" s="245" t="s">
        <v>4205</v>
      </c>
      <c r="B2996" s="245" t="s">
        <v>4204</v>
      </c>
      <c r="C2996" s="245" t="s">
        <v>4294</v>
      </c>
      <c r="D2996" s="245" t="s">
        <v>4293</v>
      </c>
      <c r="E2996" s="246" t="s">
        <v>44</v>
      </c>
      <c r="F2996" s="245" t="s">
        <v>44</v>
      </c>
      <c r="G2996" s="245" t="s">
        <v>4431</v>
      </c>
      <c r="H2996" s="245" t="s">
        <v>4430</v>
      </c>
      <c r="I2996" s="245" t="s">
        <v>24</v>
      </c>
      <c r="J2996" s="245" t="s">
        <v>59</v>
      </c>
      <c r="K2996" s="246" t="s">
        <v>24079</v>
      </c>
      <c r="L2996" s="245" t="s">
        <v>568</v>
      </c>
      <c r="M2996"/>
      <c r="N2996"/>
      <c r="O2996"/>
      <c r="P2996"/>
      <c r="Q2996"/>
      <c r="R2996"/>
      <c r="S2996"/>
      <c r="T2996"/>
      <c r="U2996"/>
      <c r="V2996"/>
      <c r="W2996"/>
      <c r="X2996"/>
      <c r="Y2996"/>
      <c r="Z2996"/>
      <c r="AA2996"/>
      <c r="AB2996"/>
      <c r="AC2996"/>
      <c r="AD2996"/>
      <c r="AE2996"/>
      <c r="AF2996"/>
      <c r="AG2996"/>
      <c r="AH2996"/>
      <c r="AI2996"/>
      <c r="AJ2996"/>
      <c r="AK2996"/>
      <c r="AL2996"/>
      <c r="AM2996"/>
      <c r="AN2996"/>
      <c r="AO2996"/>
      <c r="AP2996"/>
      <c r="AQ2996"/>
      <c r="AR2996"/>
      <c r="AS2996"/>
      <c r="AT2996"/>
      <c r="AU2996"/>
      <c r="AV2996"/>
      <c r="AW2996"/>
      <c r="AX2996"/>
      <c r="AY2996"/>
      <c r="AZ2996"/>
      <c r="BA2996"/>
      <c r="BB2996"/>
      <c r="BC2996"/>
      <c r="BD2996"/>
      <c r="BE2996"/>
      <c r="BF2996"/>
      <c r="BG2996"/>
      <c r="BH2996"/>
      <c r="BI2996"/>
      <c r="BJ2996"/>
      <c r="BK2996"/>
      <c r="BL2996"/>
      <c r="BM2996"/>
      <c r="BN2996"/>
      <c r="BO2996"/>
    </row>
    <row r="2997" spans="1:67" ht="15" x14ac:dyDescent="0.25">
      <c r="A2997" s="245" t="s">
        <v>4205</v>
      </c>
      <c r="B2997" s="245" t="s">
        <v>4204</v>
      </c>
      <c r="C2997" s="245" t="s">
        <v>4294</v>
      </c>
      <c r="D2997" s="245" t="s">
        <v>4293</v>
      </c>
      <c r="E2997" s="246" t="s">
        <v>44</v>
      </c>
      <c r="F2997" s="245" t="s">
        <v>44</v>
      </c>
      <c r="G2997" s="245" t="s">
        <v>4429</v>
      </c>
      <c r="H2997" s="245" t="s">
        <v>4428</v>
      </c>
      <c r="I2997" s="245" t="s">
        <v>24</v>
      </c>
      <c r="J2997" s="245" t="s">
        <v>59</v>
      </c>
      <c r="K2997" s="246" t="s">
        <v>24080</v>
      </c>
      <c r="L2997" s="245" t="s">
        <v>568</v>
      </c>
      <c r="M2997"/>
      <c r="N2997"/>
      <c r="O2997"/>
      <c r="P2997"/>
      <c r="Q2997"/>
      <c r="R2997"/>
      <c r="S2997"/>
      <c r="T2997"/>
      <c r="U2997"/>
      <c r="V2997"/>
      <c r="W2997"/>
      <c r="X2997"/>
      <c r="Y2997"/>
      <c r="Z2997"/>
      <c r="AA2997"/>
      <c r="AB2997"/>
      <c r="AC2997"/>
      <c r="AD2997"/>
      <c r="AE2997"/>
      <c r="AF2997"/>
      <c r="AG2997"/>
      <c r="AH2997"/>
      <c r="AI2997"/>
      <c r="AJ2997"/>
      <c r="AK2997"/>
      <c r="AL2997"/>
      <c r="AM2997"/>
      <c r="AN2997"/>
      <c r="AO2997"/>
      <c r="AP2997"/>
      <c r="AQ2997"/>
      <c r="AR2997"/>
      <c r="AS2997"/>
      <c r="AT2997"/>
      <c r="AU2997"/>
      <c r="AV2997"/>
      <c r="AW2997"/>
      <c r="AX2997"/>
      <c r="AY2997"/>
      <c r="AZ2997"/>
      <c r="BA2997"/>
      <c r="BB2997"/>
      <c r="BC2997"/>
      <c r="BD2997"/>
      <c r="BE2997"/>
      <c r="BF2997"/>
      <c r="BG2997"/>
      <c r="BH2997"/>
      <c r="BI2997"/>
      <c r="BJ2997"/>
      <c r="BK2997"/>
      <c r="BL2997"/>
      <c r="BM2997"/>
      <c r="BN2997"/>
      <c r="BO2997"/>
    </row>
    <row r="2998" spans="1:67" ht="15" x14ac:dyDescent="0.25">
      <c r="A2998" s="245" t="s">
        <v>4205</v>
      </c>
      <c r="B2998" s="245" t="s">
        <v>4204</v>
      </c>
      <c r="C2998" s="245" t="s">
        <v>4294</v>
      </c>
      <c r="D2998" s="245" t="s">
        <v>4293</v>
      </c>
      <c r="E2998" s="246" t="s">
        <v>44</v>
      </c>
      <c r="F2998" s="245" t="s">
        <v>44</v>
      </c>
      <c r="G2998" s="245" t="s">
        <v>4427</v>
      </c>
      <c r="H2998" s="245" t="s">
        <v>4426</v>
      </c>
      <c r="I2998" s="245" t="s">
        <v>24</v>
      </c>
      <c r="J2998" s="245" t="s">
        <v>59</v>
      </c>
      <c r="K2998" s="246" t="s">
        <v>20450</v>
      </c>
      <c r="L2998" s="245" t="s">
        <v>568</v>
      </c>
      <c r="M2998"/>
      <c r="N2998"/>
      <c r="O2998"/>
      <c r="P2998"/>
      <c r="Q2998"/>
      <c r="R2998"/>
      <c r="S2998"/>
      <c r="T2998"/>
      <c r="U2998"/>
      <c r="V2998"/>
      <c r="W2998"/>
      <c r="X2998"/>
      <c r="Y2998"/>
      <c r="Z2998"/>
      <c r="AA2998"/>
      <c r="AB2998"/>
      <c r="AC2998"/>
      <c r="AD2998"/>
      <c r="AE2998"/>
      <c r="AF2998"/>
      <c r="AG2998"/>
      <c r="AH2998"/>
      <c r="AI2998"/>
      <c r="AJ2998"/>
      <c r="AK2998"/>
      <c r="AL2998"/>
      <c r="AM2998"/>
      <c r="AN2998"/>
      <c r="AO2998"/>
      <c r="AP2998"/>
      <c r="AQ2998"/>
      <c r="AR2998"/>
      <c r="AS2998"/>
      <c r="AT2998"/>
      <c r="AU2998"/>
      <c r="AV2998"/>
      <c r="AW2998"/>
      <c r="AX2998"/>
      <c r="AY2998"/>
      <c r="AZ2998"/>
      <c r="BA2998"/>
      <c r="BB2998"/>
      <c r="BC2998"/>
      <c r="BD2998"/>
      <c r="BE2998"/>
      <c r="BF2998"/>
      <c r="BG2998"/>
      <c r="BH2998"/>
      <c r="BI2998"/>
      <c r="BJ2998"/>
      <c r="BK2998"/>
      <c r="BL2998"/>
      <c r="BM2998"/>
      <c r="BN2998"/>
      <c r="BO2998"/>
    </row>
    <row r="2999" spans="1:67" ht="15" x14ac:dyDescent="0.25">
      <c r="A2999" s="245" t="s">
        <v>4205</v>
      </c>
      <c r="B2999" s="245" t="s">
        <v>4204</v>
      </c>
      <c r="C2999" s="245" t="s">
        <v>4294</v>
      </c>
      <c r="D2999" s="245" t="s">
        <v>4293</v>
      </c>
      <c r="E2999" s="246" t="s">
        <v>44</v>
      </c>
      <c r="F2999" s="245" t="s">
        <v>44</v>
      </c>
      <c r="G2999" s="245" t="s">
        <v>4425</v>
      </c>
      <c r="H2999" s="245" t="s">
        <v>4424</v>
      </c>
      <c r="I2999" s="245" t="s">
        <v>24</v>
      </c>
      <c r="J2999" s="245" t="s">
        <v>59</v>
      </c>
      <c r="K2999" s="246" t="s">
        <v>13717</v>
      </c>
      <c r="L2999" s="245" t="s">
        <v>568</v>
      </c>
      <c r="M2999"/>
      <c r="N2999"/>
      <c r="O2999"/>
      <c r="P2999"/>
      <c r="Q2999"/>
      <c r="R2999"/>
      <c r="S2999"/>
      <c r="T2999"/>
      <c r="U2999"/>
      <c r="V2999"/>
      <c r="W2999"/>
      <c r="X2999"/>
      <c r="Y2999"/>
      <c r="Z2999"/>
      <c r="AA2999"/>
      <c r="AB2999"/>
      <c r="AC2999"/>
      <c r="AD2999"/>
      <c r="AE2999"/>
      <c r="AF2999"/>
      <c r="AG2999"/>
      <c r="AH2999"/>
      <c r="AI2999"/>
      <c r="AJ2999"/>
      <c r="AK2999"/>
      <c r="AL2999"/>
      <c r="AM2999"/>
      <c r="AN2999"/>
      <c r="AO2999"/>
      <c r="AP2999"/>
      <c r="AQ2999"/>
      <c r="AR2999"/>
      <c r="AS2999"/>
      <c r="AT2999"/>
      <c r="AU2999"/>
      <c r="AV2999"/>
      <c r="AW2999"/>
      <c r="AX2999"/>
      <c r="AY2999"/>
      <c r="AZ2999"/>
      <c r="BA2999"/>
      <c r="BB2999"/>
      <c r="BC2999"/>
      <c r="BD2999"/>
      <c r="BE2999"/>
      <c r="BF2999"/>
      <c r="BG2999"/>
      <c r="BH2999"/>
      <c r="BI2999"/>
      <c r="BJ2999"/>
      <c r="BK2999"/>
      <c r="BL2999"/>
      <c r="BM2999"/>
      <c r="BN2999"/>
      <c r="BO2999"/>
    </row>
    <row r="3000" spans="1:67" ht="15" x14ac:dyDescent="0.25">
      <c r="A3000" s="245" t="s">
        <v>4205</v>
      </c>
      <c r="B3000" s="245" t="s">
        <v>4204</v>
      </c>
      <c r="C3000" s="245" t="s">
        <v>4294</v>
      </c>
      <c r="D3000" s="245" t="s">
        <v>4293</v>
      </c>
      <c r="E3000" s="246" t="s">
        <v>44</v>
      </c>
      <c r="F3000" s="245" t="s">
        <v>44</v>
      </c>
      <c r="G3000" s="245" t="s">
        <v>4423</v>
      </c>
      <c r="H3000" s="245" t="s">
        <v>4422</v>
      </c>
      <c r="I3000" s="245" t="s">
        <v>24</v>
      </c>
      <c r="J3000" s="245" t="s">
        <v>59</v>
      </c>
      <c r="K3000" s="246" t="s">
        <v>12470</v>
      </c>
      <c r="L3000" s="245" t="s">
        <v>568</v>
      </c>
      <c r="M3000"/>
      <c r="N3000"/>
      <c r="O3000"/>
      <c r="P3000"/>
      <c r="Q3000"/>
      <c r="R3000"/>
      <c r="S3000"/>
      <c r="T3000"/>
      <c r="U3000"/>
      <c r="V3000"/>
      <c r="W3000"/>
      <c r="X3000"/>
      <c r="Y3000"/>
      <c r="Z3000"/>
      <c r="AA3000"/>
      <c r="AB3000"/>
      <c r="AC3000"/>
      <c r="AD3000"/>
      <c r="AE3000"/>
      <c r="AF3000"/>
      <c r="AG3000"/>
      <c r="AH3000"/>
      <c r="AI3000"/>
      <c r="AJ3000"/>
      <c r="AK3000"/>
      <c r="AL3000"/>
      <c r="AM3000"/>
      <c r="AN3000"/>
      <c r="AO3000"/>
      <c r="AP3000"/>
      <c r="AQ3000"/>
      <c r="AR3000"/>
      <c r="AS3000"/>
      <c r="AT3000"/>
      <c r="AU3000"/>
      <c r="AV3000"/>
      <c r="AW3000"/>
      <c r="AX3000"/>
      <c r="AY3000"/>
      <c r="AZ3000"/>
      <c r="BA3000"/>
      <c r="BB3000"/>
      <c r="BC3000"/>
      <c r="BD3000"/>
      <c r="BE3000"/>
      <c r="BF3000"/>
      <c r="BG3000"/>
      <c r="BH3000"/>
      <c r="BI3000"/>
      <c r="BJ3000"/>
      <c r="BK3000"/>
      <c r="BL3000"/>
      <c r="BM3000"/>
      <c r="BN3000"/>
      <c r="BO3000"/>
    </row>
    <row r="3001" spans="1:67" ht="15" x14ac:dyDescent="0.25">
      <c r="A3001" s="245" t="s">
        <v>4205</v>
      </c>
      <c r="B3001" s="245" t="s">
        <v>4204</v>
      </c>
      <c r="C3001" s="245" t="s">
        <v>4294</v>
      </c>
      <c r="D3001" s="245" t="s">
        <v>4293</v>
      </c>
      <c r="E3001" s="246" t="s">
        <v>44</v>
      </c>
      <c r="F3001" s="245" t="s">
        <v>44</v>
      </c>
      <c r="G3001" s="245" t="s">
        <v>4421</v>
      </c>
      <c r="H3001" s="245" t="s">
        <v>4420</v>
      </c>
      <c r="I3001" s="245" t="s">
        <v>24</v>
      </c>
      <c r="J3001" s="245" t="s">
        <v>59</v>
      </c>
      <c r="K3001" s="246" t="s">
        <v>22028</v>
      </c>
      <c r="L3001" s="245" t="s">
        <v>568</v>
      </c>
      <c r="M3001"/>
      <c r="N3001"/>
      <c r="O3001"/>
      <c r="P3001"/>
      <c r="Q3001"/>
      <c r="R3001"/>
      <c r="S3001"/>
      <c r="T3001"/>
      <c r="U3001"/>
      <c r="V3001"/>
      <c r="W3001"/>
      <c r="X3001"/>
      <c r="Y3001"/>
      <c r="Z3001"/>
      <c r="AA3001"/>
      <c r="AB3001"/>
      <c r="AC3001"/>
      <c r="AD3001"/>
      <c r="AE3001"/>
      <c r="AF3001"/>
      <c r="AG3001"/>
      <c r="AH3001"/>
      <c r="AI3001"/>
      <c r="AJ3001"/>
      <c r="AK3001"/>
      <c r="AL3001"/>
      <c r="AM3001"/>
      <c r="AN3001"/>
      <c r="AO3001"/>
      <c r="AP3001"/>
      <c r="AQ3001"/>
      <c r="AR3001"/>
      <c r="AS3001"/>
      <c r="AT3001"/>
      <c r="AU3001"/>
      <c r="AV3001"/>
      <c r="AW3001"/>
      <c r="AX3001"/>
      <c r="AY3001"/>
      <c r="AZ3001"/>
      <c r="BA3001"/>
      <c r="BB3001"/>
      <c r="BC3001"/>
      <c r="BD3001"/>
      <c r="BE3001"/>
      <c r="BF3001"/>
      <c r="BG3001"/>
      <c r="BH3001"/>
      <c r="BI3001"/>
      <c r="BJ3001"/>
      <c r="BK3001"/>
      <c r="BL3001"/>
      <c r="BM3001"/>
      <c r="BN3001"/>
      <c r="BO3001"/>
    </row>
    <row r="3002" spans="1:67" ht="15" x14ac:dyDescent="0.25">
      <c r="A3002" s="245" t="s">
        <v>4205</v>
      </c>
      <c r="B3002" s="245" t="s">
        <v>4204</v>
      </c>
      <c r="C3002" s="245" t="s">
        <v>4294</v>
      </c>
      <c r="D3002" s="245" t="s">
        <v>4293</v>
      </c>
      <c r="E3002" s="246" t="s">
        <v>44</v>
      </c>
      <c r="F3002" s="245" t="s">
        <v>44</v>
      </c>
      <c r="G3002" s="245" t="s">
        <v>4419</v>
      </c>
      <c r="H3002" s="245" t="s">
        <v>4418</v>
      </c>
      <c r="I3002" s="245" t="s">
        <v>24</v>
      </c>
      <c r="J3002" s="245" t="s">
        <v>59</v>
      </c>
      <c r="K3002" s="246" t="s">
        <v>24081</v>
      </c>
      <c r="L3002" s="245" t="s">
        <v>568</v>
      </c>
      <c r="M3002"/>
      <c r="N3002"/>
      <c r="O3002"/>
      <c r="P3002"/>
      <c r="Q3002"/>
      <c r="R3002"/>
      <c r="S3002"/>
      <c r="T3002"/>
      <c r="U3002"/>
      <c r="V3002"/>
      <c r="W3002"/>
      <c r="X3002"/>
      <c r="Y3002"/>
      <c r="Z3002"/>
      <c r="AA3002"/>
      <c r="AB3002"/>
      <c r="AC3002"/>
      <c r="AD3002"/>
      <c r="AE3002"/>
      <c r="AF3002"/>
      <c r="AG3002"/>
      <c r="AH3002"/>
      <c r="AI3002"/>
      <c r="AJ3002"/>
      <c r="AK3002"/>
      <c r="AL3002"/>
      <c r="AM3002"/>
      <c r="AN3002"/>
      <c r="AO3002"/>
      <c r="AP3002"/>
      <c r="AQ3002"/>
      <c r="AR3002"/>
      <c r="AS3002"/>
      <c r="AT3002"/>
      <c r="AU3002"/>
      <c r="AV3002"/>
      <c r="AW3002"/>
      <c r="AX3002"/>
      <c r="AY3002"/>
      <c r="AZ3002"/>
      <c r="BA3002"/>
      <c r="BB3002"/>
      <c r="BC3002"/>
      <c r="BD3002"/>
      <c r="BE3002"/>
      <c r="BF3002"/>
      <c r="BG3002"/>
      <c r="BH3002"/>
      <c r="BI3002"/>
      <c r="BJ3002"/>
      <c r="BK3002"/>
      <c r="BL3002"/>
      <c r="BM3002"/>
      <c r="BN3002"/>
      <c r="BO3002"/>
    </row>
    <row r="3003" spans="1:67" ht="15" x14ac:dyDescent="0.25">
      <c r="A3003" s="245" t="s">
        <v>4205</v>
      </c>
      <c r="B3003" s="245" t="s">
        <v>4204</v>
      </c>
      <c r="C3003" s="245" t="s">
        <v>4294</v>
      </c>
      <c r="D3003" s="245" t="s">
        <v>4293</v>
      </c>
      <c r="E3003" s="246" t="s">
        <v>44</v>
      </c>
      <c r="F3003" s="245" t="s">
        <v>44</v>
      </c>
      <c r="G3003" s="245" t="s">
        <v>4417</v>
      </c>
      <c r="H3003" s="245" t="s">
        <v>4416</v>
      </c>
      <c r="I3003" s="245" t="s">
        <v>24</v>
      </c>
      <c r="J3003" s="245" t="s">
        <v>59</v>
      </c>
      <c r="K3003" s="246" t="s">
        <v>24082</v>
      </c>
      <c r="L3003" s="245" t="s">
        <v>568</v>
      </c>
      <c r="M3003"/>
      <c r="N3003"/>
      <c r="O3003"/>
      <c r="P3003"/>
      <c r="Q3003"/>
      <c r="R3003"/>
      <c r="S3003"/>
      <c r="T3003"/>
      <c r="U3003"/>
      <c r="V3003"/>
      <c r="W3003"/>
      <c r="X3003"/>
      <c r="Y3003"/>
      <c r="Z3003"/>
      <c r="AA3003"/>
      <c r="AB3003"/>
      <c r="AC3003"/>
      <c r="AD3003"/>
      <c r="AE3003"/>
      <c r="AF3003"/>
      <c r="AG3003"/>
      <c r="AH3003"/>
      <c r="AI3003"/>
      <c r="AJ3003"/>
      <c r="AK3003"/>
      <c r="AL3003"/>
      <c r="AM3003"/>
      <c r="AN3003"/>
      <c r="AO3003"/>
      <c r="AP3003"/>
      <c r="AQ3003"/>
      <c r="AR3003"/>
      <c r="AS3003"/>
      <c r="AT3003"/>
      <c r="AU3003"/>
      <c r="AV3003"/>
      <c r="AW3003"/>
      <c r="AX3003"/>
      <c r="AY3003"/>
      <c r="AZ3003"/>
      <c r="BA3003"/>
      <c r="BB3003"/>
      <c r="BC3003"/>
      <c r="BD3003"/>
      <c r="BE3003"/>
      <c r="BF3003"/>
      <c r="BG3003"/>
      <c r="BH3003"/>
      <c r="BI3003"/>
      <c r="BJ3003"/>
      <c r="BK3003"/>
      <c r="BL3003"/>
      <c r="BM3003"/>
      <c r="BN3003"/>
      <c r="BO3003"/>
    </row>
    <row r="3004" spans="1:67" ht="15" x14ac:dyDescent="0.25">
      <c r="A3004" s="245" t="s">
        <v>4205</v>
      </c>
      <c r="B3004" s="245" t="s">
        <v>4204</v>
      </c>
      <c r="C3004" s="245" t="s">
        <v>4294</v>
      </c>
      <c r="D3004" s="245" t="s">
        <v>4293</v>
      </c>
      <c r="E3004" s="246" t="s">
        <v>44</v>
      </c>
      <c r="F3004" s="245" t="s">
        <v>44</v>
      </c>
      <c r="G3004" s="245" t="s">
        <v>4415</v>
      </c>
      <c r="H3004" s="245" t="s">
        <v>4414</v>
      </c>
      <c r="I3004" s="245" t="s">
        <v>24</v>
      </c>
      <c r="J3004" s="245" t="s">
        <v>59</v>
      </c>
      <c r="K3004" s="246" t="s">
        <v>24083</v>
      </c>
      <c r="L3004" s="245" t="s">
        <v>568</v>
      </c>
      <c r="M3004"/>
      <c r="N3004"/>
      <c r="O3004"/>
      <c r="P3004"/>
      <c r="Q3004"/>
      <c r="R3004"/>
      <c r="S3004"/>
      <c r="T3004"/>
      <c r="U3004"/>
      <c r="V3004"/>
      <c r="W3004"/>
      <c r="X3004"/>
      <c r="Y3004"/>
      <c r="Z3004"/>
      <c r="AA3004"/>
      <c r="AB3004"/>
      <c r="AC3004"/>
      <c r="AD3004"/>
      <c r="AE3004"/>
      <c r="AF3004"/>
      <c r="AG3004"/>
      <c r="AH3004"/>
      <c r="AI3004"/>
      <c r="AJ3004"/>
      <c r="AK3004"/>
      <c r="AL3004"/>
      <c r="AM3004"/>
      <c r="AN3004"/>
      <c r="AO3004"/>
      <c r="AP3004"/>
      <c r="AQ3004"/>
      <c r="AR3004"/>
      <c r="AS3004"/>
      <c r="AT3004"/>
      <c r="AU3004"/>
      <c r="AV3004"/>
      <c r="AW3004"/>
      <c r="AX3004"/>
      <c r="AY3004"/>
      <c r="AZ3004"/>
      <c r="BA3004"/>
      <c r="BB3004"/>
      <c r="BC3004"/>
      <c r="BD3004"/>
      <c r="BE3004"/>
      <c r="BF3004"/>
      <c r="BG3004"/>
      <c r="BH3004"/>
      <c r="BI3004"/>
      <c r="BJ3004"/>
      <c r="BK3004"/>
      <c r="BL3004"/>
      <c r="BM3004"/>
      <c r="BN3004"/>
      <c r="BO3004"/>
    </row>
    <row r="3005" spans="1:67" ht="15" x14ac:dyDescent="0.25">
      <c r="A3005" s="245" t="s">
        <v>4205</v>
      </c>
      <c r="B3005" s="245" t="s">
        <v>4204</v>
      </c>
      <c r="C3005" s="245" t="s">
        <v>4294</v>
      </c>
      <c r="D3005" s="245" t="s">
        <v>4293</v>
      </c>
      <c r="E3005" s="246" t="s">
        <v>44</v>
      </c>
      <c r="F3005" s="245" t="s">
        <v>44</v>
      </c>
      <c r="G3005" s="245" t="s">
        <v>4413</v>
      </c>
      <c r="H3005" s="245" t="s">
        <v>4412</v>
      </c>
      <c r="I3005" s="245" t="s">
        <v>24</v>
      </c>
      <c r="J3005" s="245" t="s">
        <v>59</v>
      </c>
      <c r="K3005" s="246" t="s">
        <v>24084</v>
      </c>
      <c r="L3005" s="245" t="s">
        <v>568</v>
      </c>
      <c r="M3005"/>
      <c r="N3005"/>
      <c r="O3005"/>
      <c r="P3005"/>
      <c r="Q3005"/>
      <c r="R3005"/>
      <c r="S3005"/>
      <c r="T3005"/>
      <c r="U3005"/>
      <c r="V3005"/>
      <c r="W3005"/>
      <c r="X3005"/>
      <c r="Y3005"/>
      <c r="Z3005"/>
      <c r="AA3005"/>
      <c r="AB3005"/>
      <c r="AC3005"/>
      <c r="AD3005"/>
      <c r="AE3005"/>
      <c r="AF3005"/>
      <c r="AG3005"/>
      <c r="AH3005"/>
      <c r="AI3005"/>
      <c r="AJ3005"/>
      <c r="AK3005"/>
      <c r="AL3005"/>
      <c r="AM3005"/>
      <c r="AN3005"/>
      <c r="AO3005"/>
      <c r="AP3005"/>
      <c r="AQ3005"/>
      <c r="AR3005"/>
      <c r="AS3005"/>
      <c r="AT3005"/>
      <c r="AU3005"/>
      <c r="AV3005"/>
      <c r="AW3005"/>
      <c r="AX3005"/>
      <c r="AY3005"/>
      <c r="AZ3005"/>
      <c r="BA3005"/>
      <c r="BB3005"/>
      <c r="BC3005"/>
      <c r="BD3005"/>
      <c r="BE3005"/>
      <c r="BF3005"/>
      <c r="BG3005"/>
      <c r="BH3005"/>
      <c r="BI3005"/>
      <c r="BJ3005"/>
      <c r="BK3005"/>
      <c r="BL3005"/>
      <c r="BM3005"/>
      <c r="BN3005"/>
      <c r="BO3005"/>
    </row>
    <row r="3006" spans="1:67" ht="15" x14ac:dyDescent="0.25">
      <c r="A3006" s="245" t="s">
        <v>4205</v>
      </c>
      <c r="B3006" s="245" t="s">
        <v>4204</v>
      </c>
      <c r="C3006" s="245" t="s">
        <v>4294</v>
      </c>
      <c r="D3006" s="245" t="s">
        <v>4293</v>
      </c>
      <c r="E3006" s="246" t="s">
        <v>44</v>
      </c>
      <c r="F3006" s="245" t="s">
        <v>44</v>
      </c>
      <c r="G3006" s="245" t="s">
        <v>4411</v>
      </c>
      <c r="H3006" s="245" t="s">
        <v>4410</v>
      </c>
      <c r="I3006" s="245" t="s">
        <v>24</v>
      </c>
      <c r="J3006" s="245" t="s">
        <v>59</v>
      </c>
      <c r="K3006" s="246" t="s">
        <v>13347</v>
      </c>
      <c r="L3006" s="245" t="s">
        <v>568</v>
      </c>
      <c r="M3006"/>
      <c r="N3006"/>
      <c r="O3006"/>
      <c r="P3006"/>
      <c r="Q3006"/>
      <c r="R3006"/>
      <c r="S3006"/>
      <c r="T3006"/>
      <c r="U3006"/>
      <c r="V3006"/>
      <c r="W3006"/>
      <c r="X3006"/>
      <c r="Y3006"/>
      <c r="Z3006"/>
      <c r="AA3006"/>
      <c r="AB3006"/>
      <c r="AC3006"/>
      <c r="AD3006"/>
      <c r="AE3006"/>
      <c r="AF3006"/>
      <c r="AG3006"/>
      <c r="AH3006"/>
      <c r="AI3006"/>
      <c r="AJ3006"/>
      <c r="AK3006"/>
      <c r="AL3006"/>
      <c r="AM3006"/>
      <c r="AN3006"/>
      <c r="AO3006"/>
      <c r="AP3006"/>
      <c r="AQ3006"/>
      <c r="AR3006"/>
      <c r="AS3006"/>
      <c r="AT3006"/>
      <c r="AU3006"/>
      <c r="AV3006"/>
      <c r="AW3006"/>
      <c r="AX3006"/>
      <c r="AY3006"/>
      <c r="AZ3006"/>
      <c r="BA3006"/>
      <c r="BB3006"/>
      <c r="BC3006"/>
      <c r="BD3006"/>
      <c r="BE3006"/>
      <c r="BF3006"/>
      <c r="BG3006"/>
      <c r="BH3006"/>
      <c r="BI3006"/>
      <c r="BJ3006"/>
      <c r="BK3006"/>
      <c r="BL3006"/>
      <c r="BM3006"/>
      <c r="BN3006"/>
      <c r="BO3006"/>
    </row>
    <row r="3007" spans="1:67" ht="15" x14ac:dyDescent="0.25">
      <c r="A3007" s="245" t="s">
        <v>4205</v>
      </c>
      <c r="B3007" s="245" t="s">
        <v>4204</v>
      </c>
      <c r="C3007" s="245" t="s">
        <v>4294</v>
      </c>
      <c r="D3007" s="245" t="s">
        <v>4293</v>
      </c>
      <c r="E3007" s="246" t="s">
        <v>44</v>
      </c>
      <c r="F3007" s="245" t="s">
        <v>44</v>
      </c>
      <c r="G3007" s="245" t="s">
        <v>4409</v>
      </c>
      <c r="H3007" s="245" t="s">
        <v>4408</v>
      </c>
      <c r="I3007" s="245" t="s">
        <v>24</v>
      </c>
      <c r="J3007" s="245" t="s">
        <v>59</v>
      </c>
      <c r="K3007" s="246" t="s">
        <v>24085</v>
      </c>
      <c r="L3007" s="245" t="s">
        <v>568</v>
      </c>
      <c r="M3007"/>
      <c r="N3007"/>
      <c r="O3007"/>
      <c r="P3007"/>
      <c r="Q3007"/>
      <c r="R3007"/>
      <c r="S3007"/>
      <c r="T3007"/>
      <c r="U3007"/>
      <c r="V3007"/>
      <c r="W3007"/>
      <c r="X3007"/>
      <c r="Y3007"/>
      <c r="Z3007"/>
      <c r="AA3007"/>
      <c r="AB3007"/>
      <c r="AC3007"/>
      <c r="AD3007"/>
      <c r="AE3007"/>
      <c r="AF3007"/>
      <c r="AG3007"/>
      <c r="AH3007"/>
      <c r="AI3007"/>
      <c r="AJ3007"/>
      <c r="AK3007"/>
      <c r="AL3007"/>
      <c r="AM3007"/>
      <c r="AN3007"/>
      <c r="AO3007"/>
      <c r="AP3007"/>
      <c r="AQ3007"/>
      <c r="AR3007"/>
      <c r="AS3007"/>
      <c r="AT3007"/>
      <c r="AU3007"/>
      <c r="AV3007"/>
      <c r="AW3007"/>
      <c r="AX3007"/>
      <c r="AY3007"/>
      <c r="AZ3007"/>
      <c r="BA3007"/>
      <c r="BB3007"/>
      <c r="BC3007"/>
      <c r="BD3007"/>
      <c r="BE3007"/>
      <c r="BF3007"/>
      <c r="BG3007"/>
      <c r="BH3007"/>
      <c r="BI3007"/>
      <c r="BJ3007"/>
      <c r="BK3007"/>
      <c r="BL3007"/>
      <c r="BM3007"/>
      <c r="BN3007"/>
      <c r="BO3007"/>
    </row>
    <row r="3008" spans="1:67" ht="15" x14ac:dyDescent="0.25">
      <c r="A3008" s="245" t="s">
        <v>4205</v>
      </c>
      <c r="B3008" s="245" t="s">
        <v>4204</v>
      </c>
      <c r="C3008" s="245" t="s">
        <v>4294</v>
      </c>
      <c r="D3008" s="245" t="s">
        <v>4293</v>
      </c>
      <c r="E3008" s="246" t="s">
        <v>44</v>
      </c>
      <c r="F3008" s="245" t="s">
        <v>44</v>
      </c>
      <c r="G3008" s="245" t="s">
        <v>4407</v>
      </c>
      <c r="H3008" s="245" t="s">
        <v>4406</v>
      </c>
      <c r="I3008" s="245" t="s">
        <v>24</v>
      </c>
      <c r="J3008" s="245" t="s">
        <v>59</v>
      </c>
      <c r="K3008" s="246" t="s">
        <v>24086</v>
      </c>
      <c r="L3008" s="245" t="s">
        <v>568</v>
      </c>
      <c r="M3008"/>
      <c r="N3008"/>
      <c r="O3008"/>
      <c r="P3008"/>
      <c r="Q3008"/>
      <c r="R3008"/>
      <c r="S3008"/>
      <c r="T3008"/>
      <c r="U3008"/>
      <c r="V3008"/>
      <c r="W3008"/>
      <c r="X3008"/>
      <c r="Y3008"/>
      <c r="Z3008"/>
      <c r="AA3008"/>
      <c r="AB3008"/>
      <c r="AC3008"/>
      <c r="AD3008"/>
      <c r="AE3008"/>
      <c r="AF3008"/>
      <c r="AG3008"/>
      <c r="AH3008"/>
      <c r="AI3008"/>
      <c r="AJ3008"/>
      <c r="AK3008"/>
      <c r="AL3008"/>
      <c r="AM3008"/>
      <c r="AN3008"/>
      <c r="AO3008"/>
      <c r="AP3008"/>
      <c r="AQ3008"/>
      <c r="AR3008"/>
      <c r="AS3008"/>
      <c r="AT3008"/>
      <c r="AU3008"/>
      <c r="AV3008"/>
      <c r="AW3008"/>
      <c r="AX3008"/>
      <c r="AY3008"/>
      <c r="AZ3008"/>
      <c r="BA3008"/>
      <c r="BB3008"/>
      <c r="BC3008"/>
      <c r="BD3008"/>
      <c r="BE3008"/>
      <c r="BF3008"/>
      <c r="BG3008"/>
      <c r="BH3008"/>
      <c r="BI3008"/>
      <c r="BJ3008"/>
      <c r="BK3008"/>
      <c r="BL3008"/>
      <c r="BM3008"/>
      <c r="BN3008"/>
      <c r="BO3008"/>
    </row>
    <row r="3009" spans="1:67" ht="15" x14ac:dyDescent="0.25">
      <c r="A3009" s="245" t="s">
        <v>4205</v>
      </c>
      <c r="B3009" s="245" t="s">
        <v>4204</v>
      </c>
      <c r="C3009" s="245" t="s">
        <v>4294</v>
      </c>
      <c r="D3009" s="245" t="s">
        <v>4293</v>
      </c>
      <c r="E3009" s="246" t="s">
        <v>44</v>
      </c>
      <c r="F3009" s="245" t="s">
        <v>44</v>
      </c>
      <c r="G3009" s="245" t="s">
        <v>4405</v>
      </c>
      <c r="H3009" s="245" t="s">
        <v>4404</v>
      </c>
      <c r="I3009" s="245" t="s">
        <v>24</v>
      </c>
      <c r="J3009" s="245" t="s">
        <v>59</v>
      </c>
      <c r="K3009" s="246" t="s">
        <v>16191</v>
      </c>
      <c r="L3009" s="245" t="s">
        <v>568</v>
      </c>
      <c r="M3009"/>
      <c r="N3009"/>
      <c r="O3009"/>
      <c r="P3009"/>
      <c r="Q3009"/>
      <c r="R3009"/>
      <c r="S3009"/>
      <c r="T3009"/>
      <c r="U3009"/>
      <c r="V3009"/>
      <c r="W3009"/>
      <c r="X3009"/>
      <c r="Y3009"/>
      <c r="Z3009"/>
      <c r="AA3009"/>
      <c r="AB3009"/>
      <c r="AC3009"/>
      <c r="AD3009"/>
      <c r="AE3009"/>
      <c r="AF3009"/>
      <c r="AG3009"/>
      <c r="AH3009"/>
      <c r="AI3009"/>
      <c r="AJ3009"/>
      <c r="AK3009"/>
      <c r="AL3009"/>
      <c r="AM3009"/>
      <c r="AN3009"/>
      <c r="AO3009"/>
      <c r="AP3009"/>
      <c r="AQ3009"/>
      <c r="AR3009"/>
      <c r="AS3009"/>
      <c r="AT3009"/>
      <c r="AU3009"/>
      <c r="AV3009"/>
      <c r="AW3009"/>
      <c r="AX3009"/>
      <c r="AY3009"/>
      <c r="AZ3009"/>
      <c r="BA3009"/>
      <c r="BB3009"/>
      <c r="BC3009"/>
      <c r="BD3009"/>
      <c r="BE3009"/>
      <c r="BF3009"/>
      <c r="BG3009"/>
      <c r="BH3009"/>
      <c r="BI3009"/>
      <c r="BJ3009"/>
      <c r="BK3009"/>
      <c r="BL3009"/>
      <c r="BM3009"/>
      <c r="BN3009"/>
      <c r="BO3009"/>
    </row>
    <row r="3010" spans="1:67" ht="15" x14ac:dyDescent="0.25">
      <c r="A3010" s="245" t="s">
        <v>4205</v>
      </c>
      <c r="B3010" s="245" t="s">
        <v>4204</v>
      </c>
      <c r="C3010" s="245" t="s">
        <v>4294</v>
      </c>
      <c r="D3010" s="245" t="s">
        <v>4293</v>
      </c>
      <c r="E3010" s="246" t="s">
        <v>44</v>
      </c>
      <c r="F3010" s="245" t="s">
        <v>44</v>
      </c>
      <c r="G3010" s="245" t="s">
        <v>4403</v>
      </c>
      <c r="H3010" s="245" t="s">
        <v>4402</v>
      </c>
      <c r="I3010" s="245" t="s">
        <v>24</v>
      </c>
      <c r="J3010" s="245" t="s">
        <v>59</v>
      </c>
      <c r="K3010" s="246" t="s">
        <v>24087</v>
      </c>
      <c r="L3010" s="245" t="s">
        <v>568</v>
      </c>
      <c r="M3010"/>
      <c r="N3010"/>
      <c r="O3010"/>
      <c r="P3010"/>
      <c r="Q3010"/>
      <c r="R3010"/>
      <c r="S3010"/>
      <c r="T3010"/>
      <c r="U3010"/>
      <c r="V3010"/>
      <c r="W3010"/>
      <c r="X3010"/>
      <c r="Y3010"/>
      <c r="Z3010"/>
      <c r="AA3010"/>
      <c r="AB3010"/>
      <c r="AC3010"/>
      <c r="AD3010"/>
      <c r="AE3010"/>
      <c r="AF3010"/>
      <c r="AG3010"/>
      <c r="AH3010"/>
      <c r="AI3010"/>
      <c r="AJ3010"/>
      <c r="AK3010"/>
      <c r="AL3010"/>
      <c r="AM3010"/>
      <c r="AN3010"/>
      <c r="AO3010"/>
      <c r="AP3010"/>
      <c r="AQ3010"/>
      <c r="AR3010"/>
      <c r="AS3010"/>
      <c r="AT3010"/>
      <c r="AU3010"/>
      <c r="AV3010"/>
      <c r="AW3010"/>
      <c r="AX3010"/>
      <c r="AY3010"/>
      <c r="AZ3010"/>
      <c r="BA3010"/>
      <c r="BB3010"/>
      <c r="BC3010"/>
      <c r="BD3010"/>
      <c r="BE3010"/>
      <c r="BF3010"/>
      <c r="BG3010"/>
      <c r="BH3010"/>
      <c r="BI3010"/>
      <c r="BJ3010"/>
      <c r="BK3010"/>
      <c r="BL3010"/>
      <c r="BM3010"/>
      <c r="BN3010"/>
      <c r="BO3010"/>
    </row>
    <row r="3011" spans="1:67" ht="15" x14ac:dyDescent="0.25">
      <c r="A3011" s="245" t="s">
        <v>4205</v>
      </c>
      <c r="B3011" s="245" t="s">
        <v>4204</v>
      </c>
      <c r="C3011" s="245" t="s">
        <v>4294</v>
      </c>
      <c r="D3011" s="245" t="s">
        <v>4293</v>
      </c>
      <c r="E3011" s="246" t="s">
        <v>44</v>
      </c>
      <c r="F3011" s="245" t="s">
        <v>44</v>
      </c>
      <c r="G3011" s="245" t="s">
        <v>4401</v>
      </c>
      <c r="H3011" s="245" t="s">
        <v>4400</v>
      </c>
      <c r="I3011" s="245" t="s">
        <v>24</v>
      </c>
      <c r="J3011" s="245" t="s">
        <v>59</v>
      </c>
      <c r="K3011" s="246" t="s">
        <v>24088</v>
      </c>
      <c r="L3011" s="245" t="s">
        <v>568</v>
      </c>
      <c r="M3011"/>
      <c r="N3011"/>
      <c r="O3011"/>
      <c r="P3011"/>
      <c r="Q3011"/>
      <c r="R3011"/>
      <c r="S3011"/>
      <c r="T3011"/>
      <c r="U3011"/>
      <c r="V3011"/>
      <c r="W3011"/>
      <c r="X3011"/>
      <c r="Y3011"/>
      <c r="Z3011"/>
      <c r="AA3011"/>
      <c r="AB3011"/>
      <c r="AC3011"/>
      <c r="AD3011"/>
      <c r="AE3011"/>
      <c r="AF3011"/>
      <c r="AG3011"/>
      <c r="AH3011"/>
      <c r="AI3011"/>
      <c r="AJ3011"/>
      <c r="AK3011"/>
      <c r="AL3011"/>
      <c r="AM3011"/>
      <c r="AN3011"/>
      <c r="AO3011"/>
      <c r="AP3011"/>
      <c r="AQ3011"/>
      <c r="AR3011"/>
      <c r="AS3011"/>
      <c r="AT3011"/>
      <c r="AU3011"/>
      <c r="AV3011"/>
      <c r="AW3011"/>
      <c r="AX3011"/>
      <c r="AY3011"/>
      <c r="AZ3011"/>
      <c r="BA3011"/>
      <c r="BB3011"/>
      <c r="BC3011"/>
      <c r="BD3011"/>
      <c r="BE3011"/>
      <c r="BF3011"/>
      <c r="BG3011"/>
      <c r="BH3011"/>
      <c r="BI3011"/>
      <c r="BJ3011"/>
      <c r="BK3011"/>
      <c r="BL3011"/>
      <c r="BM3011"/>
      <c r="BN3011"/>
      <c r="BO3011"/>
    </row>
    <row r="3012" spans="1:67" ht="15" x14ac:dyDescent="0.25">
      <c r="A3012" s="245" t="s">
        <v>4205</v>
      </c>
      <c r="B3012" s="245" t="s">
        <v>4204</v>
      </c>
      <c r="C3012" s="245" t="s">
        <v>4294</v>
      </c>
      <c r="D3012" s="245" t="s">
        <v>4293</v>
      </c>
      <c r="E3012" s="246" t="s">
        <v>44</v>
      </c>
      <c r="F3012" s="245" t="s">
        <v>44</v>
      </c>
      <c r="G3012" s="245" t="s">
        <v>4399</v>
      </c>
      <c r="H3012" s="245" t="s">
        <v>4398</v>
      </c>
      <c r="I3012" s="245" t="s">
        <v>24</v>
      </c>
      <c r="J3012" s="245" t="s">
        <v>59</v>
      </c>
      <c r="K3012" s="246" t="s">
        <v>22557</v>
      </c>
      <c r="L3012" s="245" t="s">
        <v>568</v>
      </c>
      <c r="M3012"/>
      <c r="N3012"/>
      <c r="O3012"/>
      <c r="P3012"/>
      <c r="Q3012"/>
      <c r="R3012"/>
      <c r="S3012"/>
      <c r="T3012"/>
      <c r="U3012"/>
      <c r="V3012"/>
      <c r="W3012"/>
      <c r="X3012"/>
      <c r="Y3012"/>
      <c r="Z3012"/>
      <c r="AA3012"/>
      <c r="AB3012"/>
      <c r="AC3012"/>
      <c r="AD3012"/>
      <c r="AE3012"/>
      <c r="AF3012"/>
      <c r="AG3012"/>
      <c r="AH3012"/>
      <c r="AI3012"/>
      <c r="AJ3012"/>
      <c r="AK3012"/>
      <c r="AL3012"/>
      <c r="AM3012"/>
      <c r="AN3012"/>
      <c r="AO3012"/>
      <c r="AP3012"/>
      <c r="AQ3012"/>
      <c r="AR3012"/>
      <c r="AS3012"/>
      <c r="AT3012"/>
      <c r="AU3012"/>
      <c r="AV3012"/>
      <c r="AW3012"/>
      <c r="AX3012"/>
      <c r="AY3012"/>
      <c r="AZ3012"/>
      <c r="BA3012"/>
      <c r="BB3012"/>
      <c r="BC3012"/>
      <c r="BD3012"/>
      <c r="BE3012"/>
      <c r="BF3012"/>
      <c r="BG3012"/>
      <c r="BH3012"/>
      <c r="BI3012"/>
      <c r="BJ3012"/>
      <c r="BK3012"/>
      <c r="BL3012"/>
      <c r="BM3012"/>
      <c r="BN3012"/>
      <c r="BO3012"/>
    </row>
    <row r="3013" spans="1:67" ht="15" x14ac:dyDescent="0.25">
      <c r="A3013" s="245" t="s">
        <v>4205</v>
      </c>
      <c r="B3013" s="245" t="s">
        <v>4204</v>
      </c>
      <c r="C3013" s="245" t="s">
        <v>4294</v>
      </c>
      <c r="D3013" s="245" t="s">
        <v>4293</v>
      </c>
      <c r="E3013" s="246" t="s">
        <v>44</v>
      </c>
      <c r="F3013" s="245" t="s">
        <v>44</v>
      </c>
      <c r="G3013" s="245" t="s">
        <v>4397</v>
      </c>
      <c r="H3013" s="245" t="s">
        <v>4396</v>
      </c>
      <c r="I3013" s="245" t="s">
        <v>24</v>
      </c>
      <c r="J3013" s="245" t="s">
        <v>59</v>
      </c>
      <c r="K3013" s="246" t="s">
        <v>8550</v>
      </c>
      <c r="L3013" s="245" t="s">
        <v>568</v>
      </c>
      <c r="M3013"/>
      <c r="N3013"/>
      <c r="O3013"/>
      <c r="P3013"/>
      <c r="Q3013"/>
      <c r="R3013"/>
      <c r="S3013"/>
      <c r="T3013"/>
      <c r="U3013"/>
      <c r="V3013"/>
      <c r="W3013"/>
      <c r="X3013"/>
      <c r="Y3013"/>
      <c r="Z3013"/>
      <c r="AA3013"/>
      <c r="AB3013"/>
      <c r="AC3013"/>
      <c r="AD3013"/>
      <c r="AE3013"/>
      <c r="AF3013"/>
      <c r="AG3013"/>
      <c r="AH3013"/>
      <c r="AI3013"/>
      <c r="AJ3013"/>
      <c r="AK3013"/>
      <c r="AL3013"/>
      <c r="AM3013"/>
      <c r="AN3013"/>
      <c r="AO3013"/>
      <c r="AP3013"/>
      <c r="AQ3013"/>
      <c r="AR3013"/>
      <c r="AS3013"/>
      <c r="AT3013"/>
      <c r="AU3013"/>
      <c r="AV3013"/>
      <c r="AW3013"/>
      <c r="AX3013"/>
      <c r="AY3013"/>
      <c r="AZ3013"/>
      <c r="BA3013"/>
      <c r="BB3013"/>
      <c r="BC3013"/>
      <c r="BD3013"/>
      <c r="BE3013"/>
      <c r="BF3013"/>
      <c r="BG3013"/>
      <c r="BH3013"/>
      <c r="BI3013"/>
      <c r="BJ3013"/>
      <c r="BK3013"/>
      <c r="BL3013"/>
      <c r="BM3013"/>
      <c r="BN3013"/>
      <c r="BO3013"/>
    </row>
    <row r="3014" spans="1:67" ht="15" x14ac:dyDescent="0.25">
      <c r="A3014" s="245" t="s">
        <v>4205</v>
      </c>
      <c r="B3014" s="245" t="s">
        <v>4204</v>
      </c>
      <c r="C3014" s="245" t="s">
        <v>4294</v>
      </c>
      <c r="D3014" s="245" t="s">
        <v>4293</v>
      </c>
      <c r="E3014" s="246" t="s">
        <v>44</v>
      </c>
      <c r="F3014" s="245" t="s">
        <v>44</v>
      </c>
      <c r="G3014" s="245" t="s">
        <v>4395</v>
      </c>
      <c r="H3014" s="245" t="s">
        <v>4394</v>
      </c>
      <c r="I3014" s="245" t="s">
        <v>24</v>
      </c>
      <c r="J3014" s="245" t="s">
        <v>59</v>
      </c>
      <c r="K3014" s="246" t="s">
        <v>24089</v>
      </c>
      <c r="L3014" s="245" t="s">
        <v>568</v>
      </c>
      <c r="M3014"/>
      <c r="N3014"/>
      <c r="O3014"/>
      <c r="P3014"/>
      <c r="Q3014"/>
      <c r="R3014"/>
      <c r="S3014"/>
      <c r="T3014"/>
      <c r="U3014"/>
      <c r="V3014"/>
      <c r="W3014"/>
      <c r="X3014"/>
      <c r="Y3014"/>
      <c r="Z3014"/>
      <c r="AA3014"/>
      <c r="AB3014"/>
      <c r="AC3014"/>
      <c r="AD3014"/>
      <c r="AE3014"/>
      <c r="AF3014"/>
      <c r="AG3014"/>
      <c r="AH3014"/>
      <c r="AI3014"/>
      <c r="AJ3014"/>
      <c r="AK3014"/>
      <c r="AL3014"/>
      <c r="AM3014"/>
      <c r="AN3014"/>
      <c r="AO3014"/>
      <c r="AP3014"/>
      <c r="AQ3014"/>
      <c r="AR3014"/>
      <c r="AS3014"/>
      <c r="AT3014"/>
      <c r="AU3014"/>
      <c r="AV3014"/>
      <c r="AW3014"/>
      <c r="AX3014"/>
      <c r="AY3014"/>
      <c r="AZ3014"/>
      <c r="BA3014"/>
      <c r="BB3014"/>
      <c r="BC3014"/>
      <c r="BD3014"/>
      <c r="BE3014"/>
      <c r="BF3014"/>
      <c r="BG3014"/>
      <c r="BH3014"/>
      <c r="BI3014"/>
      <c r="BJ3014"/>
      <c r="BK3014"/>
      <c r="BL3014"/>
      <c r="BM3014"/>
      <c r="BN3014"/>
      <c r="BO3014"/>
    </row>
    <row r="3015" spans="1:67" ht="15" x14ac:dyDescent="0.25">
      <c r="A3015" s="245" t="s">
        <v>4205</v>
      </c>
      <c r="B3015" s="245" t="s">
        <v>4204</v>
      </c>
      <c r="C3015" s="245" t="s">
        <v>4294</v>
      </c>
      <c r="D3015" s="245" t="s">
        <v>4293</v>
      </c>
      <c r="E3015" s="246" t="s">
        <v>44</v>
      </c>
      <c r="F3015" s="245" t="s">
        <v>44</v>
      </c>
      <c r="G3015" s="245" t="s">
        <v>4393</v>
      </c>
      <c r="H3015" s="245" t="s">
        <v>4392</v>
      </c>
      <c r="I3015" s="245" t="s">
        <v>24</v>
      </c>
      <c r="J3015" s="245" t="s">
        <v>59</v>
      </c>
      <c r="K3015" s="246" t="s">
        <v>24090</v>
      </c>
      <c r="L3015" s="245" t="s">
        <v>568</v>
      </c>
      <c r="M3015"/>
      <c r="N3015"/>
      <c r="O3015"/>
      <c r="P3015"/>
      <c r="Q3015"/>
      <c r="R3015"/>
      <c r="S3015"/>
      <c r="T3015"/>
      <c r="U3015"/>
      <c r="V3015"/>
      <c r="W3015"/>
      <c r="X3015"/>
      <c r="Y3015"/>
      <c r="Z3015"/>
      <c r="AA3015"/>
      <c r="AB3015"/>
      <c r="AC3015"/>
      <c r="AD3015"/>
      <c r="AE3015"/>
      <c r="AF3015"/>
      <c r="AG3015"/>
      <c r="AH3015"/>
      <c r="AI3015"/>
      <c r="AJ3015"/>
      <c r="AK3015"/>
      <c r="AL3015"/>
      <c r="AM3015"/>
      <c r="AN3015"/>
      <c r="AO3015"/>
      <c r="AP3015"/>
      <c r="AQ3015"/>
      <c r="AR3015"/>
      <c r="AS3015"/>
      <c r="AT3015"/>
      <c r="AU3015"/>
      <c r="AV3015"/>
      <c r="AW3015"/>
      <c r="AX3015"/>
      <c r="AY3015"/>
      <c r="AZ3015"/>
      <c r="BA3015"/>
      <c r="BB3015"/>
      <c r="BC3015"/>
      <c r="BD3015"/>
      <c r="BE3015"/>
      <c r="BF3015"/>
      <c r="BG3015"/>
      <c r="BH3015"/>
      <c r="BI3015"/>
      <c r="BJ3015"/>
      <c r="BK3015"/>
      <c r="BL3015"/>
      <c r="BM3015"/>
      <c r="BN3015"/>
      <c r="BO3015"/>
    </row>
    <row r="3016" spans="1:67" ht="15" x14ac:dyDescent="0.25">
      <c r="A3016" s="245" t="s">
        <v>4205</v>
      </c>
      <c r="B3016" s="245" t="s">
        <v>4204</v>
      </c>
      <c r="C3016" s="245" t="s">
        <v>4294</v>
      </c>
      <c r="D3016" s="245" t="s">
        <v>4293</v>
      </c>
      <c r="E3016" s="246" t="s">
        <v>44</v>
      </c>
      <c r="F3016" s="245" t="s">
        <v>44</v>
      </c>
      <c r="G3016" s="245" t="s">
        <v>4391</v>
      </c>
      <c r="H3016" s="245" t="s">
        <v>4390</v>
      </c>
      <c r="I3016" s="245" t="s">
        <v>24</v>
      </c>
      <c r="J3016" s="245" t="s">
        <v>59</v>
      </c>
      <c r="K3016" s="246" t="s">
        <v>24091</v>
      </c>
      <c r="L3016" s="245" t="s">
        <v>568</v>
      </c>
      <c r="M3016"/>
      <c r="N3016"/>
      <c r="O3016"/>
      <c r="P3016"/>
      <c r="Q3016"/>
      <c r="R3016"/>
      <c r="S3016"/>
      <c r="T3016"/>
      <c r="U3016"/>
      <c r="V3016"/>
      <c r="W3016"/>
      <c r="X3016"/>
      <c r="Y3016"/>
      <c r="Z3016"/>
      <c r="AA3016"/>
      <c r="AB3016"/>
      <c r="AC3016"/>
      <c r="AD3016"/>
      <c r="AE3016"/>
      <c r="AF3016"/>
      <c r="AG3016"/>
      <c r="AH3016"/>
      <c r="AI3016"/>
      <c r="AJ3016"/>
      <c r="AK3016"/>
      <c r="AL3016"/>
      <c r="AM3016"/>
      <c r="AN3016"/>
      <c r="AO3016"/>
      <c r="AP3016"/>
      <c r="AQ3016"/>
      <c r="AR3016"/>
      <c r="AS3016"/>
      <c r="AT3016"/>
      <c r="AU3016"/>
      <c r="AV3016"/>
      <c r="AW3016"/>
      <c r="AX3016"/>
      <c r="AY3016"/>
      <c r="AZ3016"/>
      <c r="BA3016"/>
      <c r="BB3016"/>
      <c r="BC3016"/>
      <c r="BD3016"/>
      <c r="BE3016"/>
      <c r="BF3016"/>
      <c r="BG3016"/>
      <c r="BH3016"/>
      <c r="BI3016"/>
      <c r="BJ3016"/>
      <c r="BK3016"/>
      <c r="BL3016"/>
      <c r="BM3016"/>
      <c r="BN3016"/>
      <c r="BO3016"/>
    </row>
    <row r="3017" spans="1:67" ht="15" x14ac:dyDescent="0.25">
      <c r="A3017" s="245" t="s">
        <v>4205</v>
      </c>
      <c r="B3017" s="245" t="s">
        <v>4204</v>
      </c>
      <c r="C3017" s="245" t="s">
        <v>4294</v>
      </c>
      <c r="D3017" s="245" t="s">
        <v>4293</v>
      </c>
      <c r="E3017" s="246" t="s">
        <v>44</v>
      </c>
      <c r="F3017" s="245" t="s">
        <v>44</v>
      </c>
      <c r="G3017" s="245" t="s">
        <v>4389</v>
      </c>
      <c r="H3017" s="245" t="s">
        <v>4388</v>
      </c>
      <c r="I3017" s="245" t="s">
        <v>24</v>
      </c>
      <c r="J3017" s="245" t="s">
        <v>59</v>
      </c>
      <c r="K3017" s="246" t="s">
        <v>4097</v>
      </c>
      <c r="L3017" s="245" t="s">
        <v>568</v>
      </c>
      <c r="M3017"/>
      <c r="N3017"/>
      <c r="O3017"/>
      <c r="P3017"/>
      <c r="Q3017"/>
      <c r="R3017"/>
      <c r="S3017"/>
      <c r="T3017"/>
      <c r="U3017"/>
      <c r="V3017"/>
      <c r="W3017"/>
      <c r="X3017"/>
      <c r="Y3017"/>
      <c r="Z3017"/>
      <c r="AA3017"/>
      <c r="AB3017"/>
      <c r="AC3017"/>
      <c r="AD3017"/>
      <c r="AE3017"/>
      <c r="AF3017"/>
      <c r="AG3017"/>
      <c r="AH3017"/>
      <c r="AI3017"/>
      <c r="AJ3017"/>
      <c r="AK3017"/>
      <c r="AL3017"/>
      <c r="AM3017"/>
      <c r="AN3017"/>
      <c r="AO3017"/>
      <c r="AP3017"/>
      <c r="AQ3017"/>
      <c r="AR3017"/>
      <c r="AS3017"/>
      <c r="AT3017"/>
      <c r="AU3017"/>
      <c r="AV3017"/>
      <c r="AW3017"/>
      <c r="AX3017"/>
      <c r="AY3017"/>
      <c r="AZ3017"/>
      <c r="BA3017"/>
      <c r="BB3017"/>
      <c r="BC3017"/>
      <c r="BD3017"/>
      <c r="BE3017"/>
      <c r="BF3017"/>
      <c r="BG3017"/>
      <c r="BH3017"/>
      <c r="BI3017"/>
      <c r="BJ3017"/>
      <c r="BK3017"/>
      <c r="BL3017"/>
      <c r="BM3017"/>
      <c r="BN3017"/>
      <c r="BO3017"/>
    </row>
    <row r="3018" spans="1:67" ht="15" x14ac:dyDescent="0.25">
      <c r="A3018" s="245" t="s">
        <v>4205</v>
      </c>
      <c r="B3018" s="245" t="s">
        <v>4204</v>
      </c>
      <c r="C3018" s="245" t="s">
        <v>4294</v>
      </c>
      <c r="D3018" s="245" t="s">
        <v>4293</v>
      </c>
      <c r="E3018" s="246" t="s">
        <v>44</v>
      </c>
      <c r="F3018" s="245" t="s">
        <v>44</v>
      </c>
      <c r="G3018" s="245" t="s">
        <v>4387</v>
      </c>
      <c r="H3018" s="245" t="s">
        <v>4386</v>
      </c>
      <c r="I3018" s="245" t="s">
        <v>24</v>
      </c>
      <c r="J3018" s="245" t="s">
        <v>59</v>
      </c>
      <c r="K3018" s="246" t="s">
        <v>8461</v>
      </c>
      <c r="L3018" s="245" t="s">
        <v>568</v>
      </c>
      <c r="M3018"/>
      <c r="N3018"/>
      <c r="O3018"/>
      <c r="P3018"/>
      <c r="Q3018"/>
      <c r="R3018"/>
      <c r="S3018"/>
      <c r="T3018"/>
      <c r="U3018"/>
      <c r="V3018"/>
      <c r="W3018"/>
      <c r="X3018"/>
      <c r="Y3018"/>
      <c r="Z3018"/>
      <c r="AA3018"/>
      <c r="AB3018"/>
      <c r="AC3018"/>
      <c r="AD3018"/>
      <c r="AE3018"/>
      <c r="AF3018"/>
      <c r="AG3018"/>
      <c r="AH3018"/>
      <c r="AI3018"/>
      <c r="AJ3018"/>
      <c r="AK3018"/>
      <c r="AL3018"/>
      <c r="AM3018"/>
      <c r="AN3018"/>
      <c r="AO3018"/>
      <c r="AP3018"/>
      <c r="AQ3018"/>
      <c r="AR3018"/>
      <c r="AS3018"/>
      <c r="AT3018"/>
      <c r="AU3018"/>
      <c r="AV3018"/>
      <c r="AW3018"/>
      <c r="AX3018"/>
      <c r="AY3018"/>
      <c r="AZ3018"/>
      <c r="BA3018"/>
      <c r="BB3018"/>
      <c r="BC3018"/>
      <c r="BD3018"/>
      <c r="BE3018"/>
      <c r="BF3018"/>
      <c r="BG3018"/>
      <c r="BH3018"/>
      <c r="BI3018"/>
      <c r="BJ3018"/>
      <c r="BK3018"/>
      <c r="BL3018"/>
      <c r="BM3018"/>
      <c r="BN3018"/>
      <c r="BO3018"/>
    </row>
    <row r="3019" spans="1:67" ht="15" x14ac:dyDescent="0.25">
      <c r="A3019" s="245" t="s">
        <v>4205</v>
      </c>
      <c r="B3019" s="245" t="s">
        <v>4204</v>
      </c>
      <c r="C3019" s="245" t="s">
        <v>4294</v>
      </c>
      <c r="D3019" s="245" t="s">
        <v>4293</v>
      </c>
      <c r="E3019" s="246" t="s">
        <v>44</v>
      </c>
      <c r="F3019" s="245" t="s">
        <v>44</v>
      </c>
      <c r="G3019" s="245" t="s">
        <v>4385</v>
      </c>
      <c r="H3019" s="245" t="s">
        <v>4384</v>
      </c>
      <c r="I3019" s="245" t="s">
        <v>24</v>
      </c>
      <c r="J3019" s="245" t="s">
        <v>59</v>
      </c>
      <c r="K3019" s="246" t="s">
        <v>12662</v>
      </c>
      <c r="L3019" s="245" t="s">
        <v>568</v>
      </c>
      <c r="M3019"/>
      <c r="N3019"/>
      <c r="O3019"/>
      <c r="P3019"/>
      <c r="Q3019"/>
      <c r="R3019"/>
      <c r="S3019"/>
      <c r="T3019"/>
      <c r="U3019"/>
      <c r="V3019"/>
      <c r="W3019"/>
      <c r="X3019"/>
      <c r="Y3019"/>
      <c r="Z3019"/>
      <c r="AA3019"/>
      <c r="AB3019"/>
      <c r="AC3019"/>
      <c r="AD3019"/>
      <c r="AE3019"/>
      <c r="AF3019"/>
      <c r="AG3019"/>
      <c r="AH3019"/>
      <c r="AI3019"/>
      <c r="AJ3019"/>
      <c r="AK3019"/>
      <c r="AL3019"/>
      <c r="AM3019"/>
      <c r="AN3019"/>
      <c r="AO3019"/>
      <c r="AP3019"/>
      <c r="AQ3019"/>
      <c r="AR3019"/>
      <c r="AS3019"/>
      <c r="AT3019"/>
      <c r="AU3019"/>
      <c r="AV3019"/>
      <c r="AW3019"/>
      <c r="AX3019"/>
      <c r="AY3019"/>
      <c r="AZ3019"/>
      <c r="BA3019"/>
      <c r="BB3019"/>
      <c r="BC3019"/>
      <c r="BD3019"/>
      <c r="BE3019"/>
      <c r="BF3019"/>
      <c r="BG3019"/>
      <c r="BH3019"/>
      <c r="BI3019"/>
      <c r="BJ3019"/>
      <c r="BK3019"/>
      <c r="BL3019"/>
      <c r="BM3019"/>
      <c r="BN3019"/>
      <c r="BO3019"/>
    </row>
    <row r="3020" spans="1:67" ht="15" x14ac:dyDescent="0.25">
      <c r="A3020" s="245" t="s">
        <v>4205</v>
      </c>
      <c r="B3020" s="245" t="s">
        <v>4204</v>
      </c>
      <c r="C3020" s="245" t="s">
        <v>4294</v>
      </c>
      <c r="D3020" s="245" t="s">
        <v>4293</v>
      </c>
      <c r="E3020" s="246" t="s">
        <v>44</v>
      </c>
      <c r="F3020" s="245" t="s">
        <v>44</v>
      </c>
      <c r="G3020" s="245" t="s">
        <v>4383</v>
      </c>
      <c r="H3020" s="245" t="s">
        <v>4382</v>
      </c>
      <c r="I3020" s="245" t="s">
        <v>24</v>
      </c>
      <c r="J3020" s="245" t="s">
        <v>59</v>
      </c>
      <c r="K3020" s="246" t="s">
        <v>22320</v>
      </c>
      <c r="L3020" s="245" t="s">
        <v>568</v>
      </c>
      <c r="M3020"/>
      <c r="N3020"/>
      <c r="O3020"/>
      <c r="P3020"/>
      <c r="Q3020"/>
      <c r="R3020"/>
      <c r="S3020"/>
      <c r="T3020"/>
      <c r="U3020"/>
      <c r="V3020"/>
      <c r="W3020"/>
      <c r="X3020"/>
      <c r="Y3020"/>
      <c r="Z3020"/>
      <c r="AA3020"/>
      <c r="AB3020"/>
      <c r="AC3020"/>
      <c r="AD3020"/>
      <c r="AE3020"/>
      <c r="AF3020"/>
      <c r="AG3020"/>
      <c r="AH3020"/>
      <c r="AI3020"/>
      <c r="AJ3020"/>
      <c r="AK3020"/>
      <c r="AL3020"/>
      <c r="AM3020"/>
      <c r="AN3020"/>
      <c r="AO3020"/>
      <c r="AP3020"/>
      <c r="AQ3020"/>
      <c r="AR3020"/>
      <c r="AS3020"/>
      <c r="AT3020"/>
      <c r="AU3020"/>
      <c r="AV3020"/>
      <c r="AW3020"/>
      <c r="AX3020"/>
      <c r="AY3020"/>
      <c r="AZ3020"/>
      <c r="BA3020"/>
      <c r="BB3020"/>
      <c r="BC3020"/>
      <c r="BD3020"/>
      <c r="BE3020"/>
      <c r="BF3020"/>
      <c r="BG3020"/>
      <c r="BH3020"/>
      <c r="BI3020"/>
      <c r="BJ3020"/>
      <c r="BK3020"/>
      <c r="BL3020"/>
      <c r="BM3020"/>
      <c r="BN3020"/>
      <c r="BO3020"/>
    </row>
    <row r="3021" spans="1:67" ht="15" x14ac:dyDescent="0.25">
      <c r="A3021" s="245" t="s">
        <v>4205</v>
      </c>
      <c r="B3021" s="245" t="s">
        <v>4204</v>
      </c>
      <c r="C3021" s="245" t="s">
        <v>4294</v>
      </c>
      <c r="D3021" s="245" t="s">
        <v>4293</v>
      </c>
      <c r="E3021" s="246" t="s">
        <v>44</v>
      </c>
      <c r="F3021" s="245" t="s">
        <v>44</v>
      </c>
      <c r="G3021" s="245" t="s">
        <v>4381</v>
      </c>
      <c r="H3021" s="245" t="s">
        <v>4380</v>
      </c>
      <c r="I3021" s="245" t="s">
        <v>24</v>
      </c>
      <c r="J3021" s="245" t="s">
        <v>59</v>
      </c>
      <c r="K3021" s="246" t="s">
        <v>18489</v>
      </c>
      <c r="L3021" s="245" t="s">
        <v>568</v>
      </c>
      <c r="M3021"/>
      <c r="N3021"/>
      <c r="O3021"/>
      <c r="P3021"/>
      <c r="Q3021"/>
      <c r="R3021"/>
      <c r="S3021"/>
      <c r="T3021"/>
      <c r="U3021"/>
      <c r="V3021"/>
      <c r="W3021"/>
      <c r="X3021"/>
      <c r="Y3021"/>
      <c r="Z3021"/>
      <c r="AA3021"/>
      <c r="AB3021"/>
      <c r="AC3021"/>
      <c r="AD3021"/>
      <c r="AE3021"/>
      <c r="AF3021"/>
      <c r="AG3021"/>
      <c r="AH3021"/>
      <c r="AI3021"/>
      <c r="AJ3021"/>
      <c r="AK3021"/>
      <c r="AL3021"/>
      <c r="AM3021"/>
      <c r="AN3021"/>
      <c r="AO3021"/>
      <c r="AP3021"/>
      <c r="AQ3021"/>
      <c r="AR3021"/>
      <c r="AS3021"/>
      <c r="AT3021"/>
      <c r="AU3021"/>
      <c r="AV3021"/>
      <c r="AW3021"/>
      <c r="AX3021"/>
      <c r="AY3021"/>
      <c r="AZ3021"/>
      <c r="BA3021"/>
      <c r="BB3021"/>
      <c r="BC3021"/>
      <c r="BD3021"/>
      <c r="BE3021"/>
      <c r="BF3021"/>
      <c r="BG3021"/>
      <c r="BH3021"/>
      <c r="BI3021"/>
      <c r="BJ3021"/>
      <c r="BK3021"/>
      <c r="BL3021"/>
      <c r="BM3021"/>
      <c r="BN3021"/>
      <c r="BO3021"/>
    </row>
    <row r="3022" spans="1:67" ht="15" x14ac:dyDescent="0.25">
      <c r="A3022" s="245" t="s">
        <v>4205</v>
      </c>
      <c r="B3022" s="245" t="s">
        <v>4204</v>
      </c>
      <c r="C3022" s="245" t="s">
        <v>4294</v>
      </c>
      <c r="D3022" s="245" t="s">
        <v>4293</v>
      </c>
      <c r="E3022" s="246" t="s">
        <v>44</v>
      </c>
      <c r="F3022" s="245" t="s">
        <v>44</v>
      </c>
      <c r="G3022" s="245" t="s">
        <v>4379</v>
      </c>
      <c r="H3022" s="245" t="s">
        <v>4378</v>
      </c>
      <c r="I3022" s="245" t="s">
        <v>24</v>
      </c>
      <c r="J3022" s="245" t="s">
        <v>59</v>
      </c>
      <c r="K3022" s="246" t="s">
        <v>8830</v>
      </c>
      <c r="L3022" s="245" t="s">
        <v>568</v>
      </c>
      <c r="M3022"/>
      <c r="N3022"/>
      <c r="O3022"/>
      <c r="P3022"/>
      <c r="Q3022"/>
      <c r="R3022"/>
      <c r="S3022"/>
      <c r="T3022"/>
      <c r="U3022"/>
      <c r="V3022"/>
      <c r="W3022"/>
      <c r="X3022"/>
      <c r="Y3022"/>
      <c r="Z3022"/>
      <c r="AA3022"/>
      <c r="AB3022"/>
      <c r="AC3022"/>
      <c r="AD3022"/>
      <c r="AE3022"/>
      <c r="AF3022"/>
      <c r="AG3022"/>
      <c r="AH3022"/>
      <c r="AI3022"/>
      <c r="AJ3022"/>
      <c r="AK3022"/>
      <c r="AL3022"/>
      <c r="AM3022"/>
      <c r="AN3022"/>
      <c r="AO3022"/>
      <c r="AP3022"/>
      <c r="AQ3022"/>
      <c r="AR3022"/>
      <c r="AS3022"/>
      <c r="AT3022"/>
      <c r="AU3022"/>
      <c r="AV3022"/>
      <c r="AW3022"/>
      <c r="AX3022"/>
      <c r="AY3022"/>
      <c r="AZ3022"/>
      <c r="BA3022"/>
      <c r="BB3022"/>
      <c r="BC3022"/>
      <c r="BD3022"/>
      <c r="BE3022"/>
      <c r="BF3022"/>
      <c r="BG3022"/>
      <c r="BH3022"/>
      <c r="BI3022"/>
      <c r="BJ3022"/>
      <c r="BK3022"/>
      <c r="BL3022"/>
      <c r="BM3022"/>
      <c r="BN3022"/>
      <c r="BO3022"/>
    </row>
    <row r="3023" spans="1:67" ht="15" x14ac:dyDescent="0.25">
      <c r="A3023" s="245" t="s">
        <v>4205</v>
      </c>
      <c r="B3023" s="245" t="s">
        <v>4204</v>
      </c>
      <c r="C3023" s="245" t="s">
        <v>4294</v>
      </c>
      <c r="D3023" s="245" t="s">
        <v>4293</v>
      </c>
      <c r="E3023" s="246" t="s">
        <v>44</v>
      </c>
      <c r="F3023" s="245" t="s">
        <v>44</v>
      </c>
      <c r="G3023" s="245" t="s">
        <v>4377</v>
      </c>
      <c r="H3023" s="245" t="s">
        <v>4376</v>
      </c>
      <c r="I3023" s="245" t="s">
        <v>24</v>
      </c>
      <c r="J3023" s="245" t="s">
        <v>59</v>
      </c>
      <c r="K3023" s="246" t="s">
        <v>24092</v>
      </c>
      <c r="L3023" s="245" t="s">
        <v>568</v>
      </c>
      <c r="M3023"/>
      <c r="N3023"/>
      <c r="O3023"/>
      <c r="P3023"/>
      <c r="Q3023"/>
      <c r="R3023"/>
      <c r="S3023"/>
      <c r="T3023"/>
      <c r="U3023"/>
      <c r="V3023"/>
      <c r="W3023"/>
      <c r="X3023"/>
      <c r="Y3023"/>
      <c r="Z3023"/>
      <c r="AA3023"/>
      <c r="AB3023"/>
      <c r="AC3023"/>
      <c r="AD3023"/>
      <c r="AE3023"/>
      <c r="AF3023"/>
      <c r="AG3023"/>
      <c r="AH3023"/>
      <c r="AI3023"/>
      <c r="AJ3023"/>
      <c r="AK3023"/>
      <c r="AL3023"/>
      <c r="AM3023"/>
      <c r="AN3023"/>
      <c r="AO3023"/>
      <c r="AP3023"/>
      <c r="AQ3023"/>
      <c r="AR3023"/>
      <c r="AS3023"/>
      <c r="AT3023"/>
      <c r="AU3023"/>
      <c r="AV3023"/>
      <c r="AW3023"/>
      <c r="AX3023"/>
      <c r="AY3023"/>
      <c r="AZ3023"/>
      <c r="BA3023"/>
      <c r="BB3023"/>
      <c r="BC3023"/>
      <c r="BD3023"/>
      <c r="BE3023"/>
      <c r="BF3023"/>
      <c r="BG3023"/>
      <c r="BH3023"/>
      <c r="BI3023"/>
      <c r="BJ3023"/>
      <c r="BK3023"/>
      <c r="BL3023"/>
      <c r="BM3023"/>
      <c r="BN3023"/>
      <c r="BO3023"/>
    </row>
    <row r="3024" spans="1:67" ht="15" x14ac:dyDescent="0.25">
      <c r="A3024" s="245" t="s">
        <v>4205</v>
      </c>
      <c r="B3024" s="245" t="s">
        <v>4204</v>
      </c>
      <c r="C3024" s="245" t="s">
        <v>4294</v>
      </c>
      <c r="D3024" s="245" t="s">
        <v>4293</v>
      </c>
      <c r="E3024" s="246" t="s">
        <v>44</v>
      </c>
      <c r="F3024" s="245" t="s">
        <v>44</v>
      </c>
      <c r="G3024" s="245" t="s">
        <v>4375</v>
      </c>
      <c r="H3024" s="245" t="s">
        <v>4374</v>
      </c>
      <c r="I3024" s="245" t="s">
        <v>24</v>
      </c>
      <c r="J3024" s="245" t="s">
        <v>59</v>
      </c>
      <c r="K3024" s="246" t="s">
        <v>9596</v>
      </c>
      <c r="L3024" s="245" t="s">
        <v>568</v>
      </c>
      <c r="M3024"/>
      <c r="N3024"/>
      <c r="O3024"/>
      <c r="P3024"/>
      <c r="Q3024"/>
      <c r="R3024"/>
      <c r="S3024"/>
      <c r="T3024"/>
      <c r="U3024"/>
      <c r="V3024"/>
      <c r="W3024"/>
      <c r="X3024"/>
      <c r="Y3024"/>
      <c r="Z3024"/>
      <c r="AA3024"/>
      <c r="AB3024"/>
      <c r="AC3024"/>
      <c r="AD3024"/>
      <c r="AE3024"/>
      <c r="AF3024"/>
      <c r="AG3024"/>
      <c r="AH3024"/>
      <c r="AI3024"/>
      <c r="AJ3024"/>
      <c r="AK3024"/>
      <c r="AL3024"/>
      <c r="AM3024"/>
      <c r="AN3024"/>
      <c r="AO3024"/>
      <c r="AP3024"/>
      <c r="AQ3024"/>
      <c r="AR3024"/>
      <c r="AS3024"/>
      <c r="AT3024"/>
      <c r="AU3024"/>
      <c r="AV3024"/>
      <c r="AW3024"/>
      <c r="AX3024"/>
      <c r="AY3024"/>
      <c r="AZ3024"/>
      <c r="BA3024"/>
      <c r="BB3024"/>
      <c r="BC3024"/>
      <c r="BD3024"/>
      <c r="BE3024"/>
      <c r="BF3024"/>
      <c r="BG3024"/>
      <c r="BH3024"/>
      <c r="BI3024"/>
      <c r="BJ3024"/>
      <c r="BK3024"/>
      <c r="BL3024"/>
      <c r="BM3024"/>
      <c r="BN3024"/>
      <c r="BO3024"/>
    </row>
    <row r="3025" spans="1:67" ht="15" x14ac:dyDescent="0.25">
      <c r="A3025" s="245" t="s">
        <v>4205</v>
      </c>
      <c r="B3025" s="245" t="s">
        <v>4204</v>
      </c>
      <c r="C3025" s="245" t="s">
        <v>4294</v>
      </c>
      <c r="D3025" s="245" t="s">
        <v>4293</v>
      </c>
      <c r="E3025" s="246" t="s">
        <v>44</v>
      </c>
      <c r="F3025" s="245" t="s">
        <v>44</v>
      </c>
      <c r="G3025" s="245" t="s">
        <v>4373</v>
      </c>
      <c r="H3025" s="245" t="s">
        <v>4372</v>
      </c>
      <c r="I3025" s="245" t="s">
        <v>24</v>
      </c>
      <c r="J3025" s="245" t="s">
        <v>59</v>
      </c>
      <c r="K3025" s="246" t="s">
        <v>9136</v>
      </c>
      <c r="L3025" s="245" t="s">
        <v>568</v>
      </c>
      <c r="M3025"/>
      <c r="N3025"/>
      <c r="O3025"/>
      <c r="P3025"/>
      <c r="Q3025"/>
      <c r="R3025"/>
      <c r="S3025"/>
      <c r="T3025"/>
      <c r="U3025"/>
      <c r="V3025"/>
      <c r="W3025"/>
      <c r="X3025"/>
      <c r="Y3025"/>
      <c r="Z3025"/>
      <c r="AA3025"/>
      <c r="AB3025"/>
      <c r="AC3025"/>
      <c r="AD3025"/>
      <c r="AE3025"/>
      <c r="AF3025"/>
      <c r="AG3025"/>
      <c r="AH3025"/>
      <c r="AI3025"/>
      <c r="AJ3025"/>
      <c r="AK3025"/>
      <c r="AL3025"/>
      <c r="AM3025"/>
      <c r="AN3025"/>
      <c r="AO3025"/>
      <c r="AP3025"/>
      <c r="AQ3025"/>
      <c r="AR3025"/>
      <c r="AS3025"/>
      <c r="AT3025"/>
      <c r="AU3025"/>
      <c r="AV3025"/>
      <c r="AW3025"/>
      <c r="AX3025"/>
      <c r="AY3025"/>
      <c r="AZ3025"/>
      <c r="BA3025"/>
      <c r="BB3025"/>
      <c r="BC3025"/>
      <c r="BD3025"/>
      <c r="BE3025"/>
      <c r="BF3025"/>
      <c r="BG3025"/>
      <c r="BH3025"/>
      <c r="BI3025"/>
      <c r="BJ3025"/>
      <c r="BK3025"/>
      <c r="BL3025"/>
      <c r="BM3025"/>
      <c r="BN3025"/>
      <c r="BO3025"/>
    </row>
    <row r="3026" spans="1:67" ht="15" x14ac:dyDescent="0.25">
      <c r="A3026" s="245" t="s">
        <v>4205</v>
      </c>
      <c r="B3026" s="245" t="s">
        <v>4204</v>
      </c>
      <c r="C3026" s="245" t="s">
        <v>4294</v>
      </c>
      <c r="D3026" s="245" t="s">
        <v>4293</v>
      </c>
      <c r="E3026" s="246" t="s">
        <v>44</v>
      </c>
      <c r="F3026" s="245" t="s">
        <v>44</v>
      </c>
      <c r="G3026" s="245" t="s">
        <v>4370</v>
      </c>
      <c r="H3026" s="245" t="s">
        <v>4369</v>
      </c>
      <c r="I3026" s="245" t="s">
        <v>24</v>
      </c>
      <c r="J3026" s="245" t="s">
        <v>59</v>
      </c>
      <c r="K3026" s="246" t="s">
        <v>15328</v>
      </c>
      <c r="L3026" s="245" t="s">
        <v>568</v>
      </c>
      <c r="M3026"/>
      <c r="N3026"/>
      <c r="O3026"/>
      <c r="P3026"/>
      <c r="Q3026"/>
      <c r="R3026"/>
      <c r="S3026"/>
      <c r="T3026"/>
      <c r="U3026"/>
      <c r="V3026"/>
      <c r="W3026"/>
      <c r="X3026"/>
      <c r="Y3026"/>
      <c r="Z3026"/>
      <c r="AA3026"/>
      <c r="AB3026"/>
      <c r="AC3026"/>
      <c r="AD3026"/>
      <c r="AE3026"/>
      <c r="AF3026"/>
      <c r="AG3026"/>
      <c r="AH3026"/>
      <c r="AI3026"/>
      <c r="AJ3026"/>
      <c r="AK3026"/>
      <c r="AL3026"/>
      <c r="AM3026"/>
      <c r="AN3026"/>
      <c r="AO3026"/>
      <c r="AP3026"/>
      <c r="AQ3026"/>
      <c r="AR3026"/>
      <c r="AS3026"/>
      <c r="AT3026"/>
      <c r="AU3026"/>
      <c r="AV3026"/>
      <c r="AW3026"/>
      <c r="AX3026"/>
      <c r="AY3026"/>
      <c r="AZ3026"/>
      <c r="BA3026"/>
      <c r="BB3026"/>
      <c r="BC3026"/>
      <c r="BD3026"/>
      <c r="BE3026"/>
      <c r="BF3026"/>
      <c r="BG3026"/>
      <c r="BH3026"/>
      <c r="BI3026"/>
      <c r="BJ3026"/>
      <c r="BK3026"/>
      <c r="BL3026"/>
      <c r="BM3026"/>
      <c r="BN3026"/>
      <c r="BO3026"/>
    </row>
    <row r="3027" spans="1:67" ht="15" x14ac:dyDescent="0.25">
      <c r="A3027" s="245" t="s">
        <v>4205</v>
      </c>
      <c r="B3027" s="245" t="s">
        <v>4204</v>
      </c>
      <c r="C3027" s="245" t="s">
        <v>4294</v>
      </c>
      <c r="D3027" s="245" t="s">
        <v>4293</v>
      </c>
      <c r="E3027" s="246" t="s">
        <v>44</v>
      </c>
      <c r="F3027" s="245" t="s">
        <v>44</v>
      </c>
      <c r="G3027" s="245" t="s">
        <v>4368</v>
      </c>
      <c r="H3027" s="245" t="s">
        <v>4367</v>
      </c>
      <c r="I3027" s="245" t="s">
        <v>24</v>
      </c>
      <c r="J3027" s="245" t="s">
        <v>59</v>
      </c>
      <c r="K3027" s="246" t="s">
        <v>1562</v>
      </c>
      <c r="L3027" s="245" t="s">
        <v>568</v>
      </c>
      <c r="M3027"/>
      <c r="N3027"/>
      <c r="O3027"/>
      <c r="P3027"/>
      <c r="Q3027"/>
      <c r="R3027"/>
      <c r="S3027"/>
      <c r="T3027"/>
      <c r="U3027"/>
      <c r="V3027"/>
      <c r="W3027"/>
      <c r="X3027"/>
      <c r="Y3027"/>
      <c r="Z3027"/>
      <c r="AA3027"/>
      <c r="AB3027"/>
      <c r="AC3027"/>
      <c r="AD3027"/>
      <c r="AE3027"/>
      <c r="AF3027"/>
      <c r="AG3027"/>
      <c r="AH3027"/>
      <c r="AI3027"/>
      <c r="AJ3027"/>
      <c r="AK3027"/>
      <c r="AL3027"/>
      <c r="AM3027"/>
      <c r="AN3027"/>
      <c r="AO3027"/>
      <c r="AP3027"/>
      <c r="AQ3027"/>
      <c r="AR3027"/>
      <c r="AS3027"/>
      <c r="AT3027"/>
      <c r="AU3027"/>
      <c r="AV3027"/>
      <c r="AW3027"/>
      <c r="AX3027"/>
      <c r="AY3027"/>
      <c r="AZ3027"/>
      <c r="BA3027"/>
      <c r="BB3027"/>
      <c r="BC3027"/>
      <c r="BD3027"/>
      <c r="BE3027"/>
      <c r="BF3027"/>
      <c r="BG3027"/>
      <c r="BH3027"/>
      <c r="BI3027"/>
      <c r="BJ3027"/>
      <c r="BK3027"/>
      <c r="BL3027"/>
      <c r="BM3027"/>
      <c r="BN3027"/>
      <c r="BO3027"/>
    </row>
    <row r="3028" spans="1:67" ht="15" x14ac:dyDescent="0.25">
      <c r="A3028" s="245" t="s">
        <v>4205</v>
      </c>
      <c r="B3028" s="245" t="s">
        <v>4204</v>
      </c>
      <c r="C3028" s="245" t="s">
        <v>4294</v>
      </c>
      <c r="D3028" s="245" t="s">
        <v>4293</v>
      </c>
      <c r="E3028" s="246" t="s">
        <v>44</v>
      </c>
      <c r="F3028" s="245" t="s">
        <v>44</v>
      </c>
      <c r="G3028" s="245" t="s">
        <v>4366</v>
      </c>
      <c r="H3028" s="245" t="s">
        <v>4365</v>
      </c>
      <c r="I3028" s="245" t="s">
        <v>24</v>
      </c>
      <c r="J3028" s="245" t="s">
        <v>59</v>
      </c>
      <c r="K3028" s="246" t="s">
        <v>24093</v>
      </c>
      <c r="L3028" s="245" t="s">
        <v>568</v>
      </c>
      <c r="M3028"/>
      <c r="N3028"/>
      <c r="O3028"/>
      <c r="P3028"/>
      <c r="Q3028"/>
      <c r="R3028"/>
      <c r="S3028"/>
      <c r="T3028"/>
      <c r="U3028"/>
      <c r="V3028"/>
      <c r="W3028"/>
      <c r="X3028"/>
      <c r="Y3028"/>
      <c r="Z3028"/>
      <c r="AA3028"/>
      <c r="AB3028"/>
      <c r="AC3028"/>
      <c r="AD3028"/>
      <c r="AE3028"/>
      <c r="AF3028"/>
      <c r="AG3028"/>
      <c r="AH3028"/>
      <c r="AI3028"/>
      <c r="AJ3028"/>
      <c r="AK3028"/>
      <c r="AL3028"/>
      <c r="AM3028"/>
      <c r="AN3028"/>
      <c r="AO3028"/>
      <c r="AP3028"/>
      <c r="AQ3028"/>
      <c r="AR3028"/>
      <c r="AS3028"/>
      <c r="AT3028"/>
      <c r="AU3028"/>
      <c r="AV3028"/>
      <c r="AW3028"/>
      <c r="AX3028"/>
      <c r="AY3028"/>
      <c r="AZ3028"/>
      <c r="BA3028"/>
      <c r="BB3028"/>
      <c r="BC3028"/>
      <c r="BD3028"/>
      <c r="BE3028"/>
      <c r="BF3028"/>
      <c r="BG3028"/>
      <c r="BH3028"/>
      <c r="BI3028"/>
      <c r="BJ3028"/>
      <c r="BK3028"/>
      <c r="BL3028"/>
      <c r="BM3028"/>
      <c r="BN3028"/>
      <c r="BO3028"/>
    </row>
    <row r="3029" spans="1:67" ht="15" x14ac:dyDescent="0.25">
      <c r="A3029" s="245" t="s">
        <v>4205</v>
      </c>
      <c r="B3029" s="245" t="s">
        <v>4204</v>
      </c>
      <c r="C3029" s="245" t="s">
        <v>4294</v>
      </c>
      <c r="D3029" s="245" t="s">
        <v>4293</v>
      </c>
      <c r="E3029" s="246" t="s">
        <v>44</v>
      </c>
      <c r="F3029" s="245" t="s">
        <v>44</v>
      </c>
      <c r="G3029" s="245" t="s">
        <v>4364</v>
      </c>
      <c r="H3029" s="245" t="s">
        <v>4363</v>
      </c>
      <c r="I3029" s="245" t="s">
        <v>24</v>
      </c>
      <c r="J3029" s="245" t="s">
        <v>59</v>
      </c>
      <c r="K3029" s="246" t="s">
        <v>12679</v>
      </c>
      <c r="L3029" s="245" t="s">
        <v>568</v>
      </c>
      <c r="M3029"/>
      <c r="N3029"/>
      <c r="O3029"/>
      <c r="P3029"/>
      <c r="Q3029"/>
      <c r="R3029"/>
      <c r="S3029"/>
      <c r="T3029"/>
      <c r="U3029"/>
      <c r="V3029"/>
      <c r="W3029"/>
      <c r="X3029"/>
      <c r="Y3029"/>
      <c r="Z3029"/>
      <c r="AA3029"/>
      <c r="AB3029"/>
      <c r="AC3029"/>
      <c r="AD3029"/>
      <c r="AE3029"/>
      <c r="AF3029"/>
      <c r="AG3029"/>
      <c r="AH3029"/>
      <c r="AI3029"/>
      <c r="AJ3029"/>
      <c r="AK3029"/>
      <c r="AL3029"/>
      <c r="AM3029"/>
      <c r="AN3029"/>
      <c r="AO3029"/>
      <c r="AP3029"/>
      <c r="AQ3029"/>
      <c r="AR3029"/>
      <c r="AS3029"/>
      <c r="AT3029"/>
      <c r="AU3029"/>
      <c r="AV3029"/>
      <c r="AW3029"/>
      <c r="AX3029"/>
      <c r="AY3029"/>
      <c r="AZ3029"/>
      <c r="BA3029"/>
      <c r="BB3029"/>
      <c r="BC3029"/>
      <c r="BD3029"/>
      <c r="BE3029"/>
      <c r="BF3029"/>
      <c r="BG3029"/>
      <c r="BH3029"/>
      <c r="BI3029"/>
      <c r="BJ3029"/>
      <c r="BK3029"/>
      <c r="BL3029"/>
      <c r="BM3029"/>
      <c r="BN3029"/>
      <c r="BO3029"/>
    </row>
    <row r="3030" spans="1:67" ht="15" x14ac:dyDescent="0.25">
      <c r="A3030" s="245" t="s">
        <v>4205</v>
      </c>
      <c r="B3030" s="245" t="s">
        <v>4204</v>
      </c>
      <c r="C3030" s="245" t="s">
        <v>4294</v>
      </c>
      <c r="D3030" s="245" t="s">
        <v>4293</v>
      </c>
      <c r="E3030" s="246" t="s">
        <v>44</v>
      </c>
      <c r="F3030" s="245" t="s">
        <v>44</v>
      </c>
      <c r="G3030" s="245" t="s">
        <v>4362</v>
      </c>
      <c r="H3030" s="245" t="s">
        <v>4361</v>
      </c>
      <c r="I3030" s="245" t="s">
        <v>24</v>
      </c>
      <c r="J3030" s="245" t="s">
        <v>59</v>
      </c>
      <c r="K3030" s="246" t="s">
        <v>9496</v>
      </c>
      <c r="L3030" s="245" t="s">
        <v>568</v>
      </c>
      <c r="M3030"/>
      <c r="N3030"/>
      <c r="O3030"/>
      <c r="P3030"/>
      <c r="Q3030"/>
      <c r="R3030"/>
      <c r="S3030"/>
      <c r="T3030"/>
      <c r="U3030"/>
      <c r="V3030"/>
      <c r="W3030"/>
      <c r="X3030"/>
      <c r="Y3030"/>
      <c r="Z3030"/>
      <c r="AA3030"/>
      <c r="AB3030"/>
      <c r="AC3030"/>
      <c r="AD3030"/>
      <c r="AE3030"/>
      <c r="AF3030"/>
      <c r="AG3030"/>
      <c r="AH3030"/>
      <c r="AI3030"/>
      <c r="AJ3030"/>
      <c r="AK3030"/>
      <c r="AL3030"/>
      <c r="AM3030"/>
      <c r="AN3030"/>
      <c r="AO3030"/>
      <c r="AP3030"/>
      <c r="AQ3030"/>
      <c r="AR3030"/>
      <c r="AS3030"/>
      <c r="AT3030"/>
      <c r="AU3030"/>
      <c r="AV3030"/>
      <c r="AW3030"/>
      <c r="AX3030"/>
      <c r="AY3030"/>
      <c r="AZ3030"/>
      <c r="BA3030"/>
      <c r="BB3030"/>
      <c r="BC3030"/>
      <c r="BD3030"/>
      <c r="BE3030"/>
      <c r="BF3030"/>
      <c r="BG3030"/>
      <c r="BH3030"/>
      <c r="BI3030"/>
      <c r="BJ3030"/>
      <c r="BK3030"/>
      <c r="BL3030"/>
      <c r="BM3030"/>
      <c r="BN3030"/>
      <c r="BO3030"/>
    </row>
    <row r="3031" spans="1:67" ht="15" x14ac:dyDescent="0.25">
      <c r="A3031" s="245" t="s">
        <v>4205</v>
      </c>
      <c r="B3031" s="245" t="s">
        <v>4204</v>
      </c>
      <c r="C3031" s="245" t="s">
        <v>4294</v>
      </c>
      <c r="D3031" s="245" t="s">
        <v>4293</v>
      </c>
      <c r="E3031" s="246" t="s">
        <v>44</v>
      </c>
      <c r="F3031" s="245" t="s">
        <v>44</v>
      </c>
      <c r="G3031" s="245" t="s">
        <v>4360</v>
      </c>
      <c r="H3031" s="245" t="s">
        <v>4359</v>
      </c>
      <c r="I3031" s="245" t="s">
        <v>24</v>
      </c>
      <c r="J3031" s="245" t="s">
        <v>59</v>
      </c>
      <c r="K3031" s="246" t="s">
        <v>13296</v>
      </c>
      <c r="L3031" s="245" t="s">
        <v>568</v>
      </c>
      <c r="M3031"/>
      <c r="N3031"/>
      <c r="O3031"/>
      <c r="P3031"/>
      <c r="Q3031"/>
      <c r="R3031"/>
      <c r="S3031"/>
      <c r="T3031"/>
      <c r="U3031"/>
      <c r="V3031"/>
      <c r="W3031"/>
      <c r="X3031"/>
      <c r="Y3031"/>
      <c r="Z3031"/>
      <c r="AA3031"/>
      <c r="AB3031"/>
      <c r="AC3031"/>
      <c r="AD3031"/>
      <c r="AE3031"/>
      <c r="AF3031"/>
      <c r="AG3031"/>
      <c r="AH3031"/>
      <c r="AI3031"/>
      <c r="AJ3031"/>
      <c r="AK3031"/>
      <c r="AL3031"/>
      <c r="AM3031"/>
      <c r="AN3031"/>
      <c r="AO3031"/>
      <c r="AP3031"/>
      <c r="AQ3031"/>
      <c r="AR3031"/>
      <c r="AS3031"/>
      <c r="AT3031"/>
      <c r="AU3031"/>
      <c r="AV3031"/>
      <c r="AW3031"/>
      <c r="AX3031"/>
      <c r="AY3031"/>
      <c r="AZ3031"/>
      <c r="BA3031"/>
      <c r="BB3031"/>
      <c r="BC3031"/>
      <c r="BD3031"/>
      <c r="BE3031"/>
      <c r="BF3031"/>
      <c r="BG3031"/>
      <c r="BH3031"/>
      <c r="BI3031"/>
      <c r="BJ3031"/>
      <c r="BK3031"/>
      <c r="BL3031"/>
      <c r="BM3031"/>
      <c r="BN3031"/>
      <c r="BO3031"/>
    </row>
    <row r="3032" spans="1:67" ht="15" x14ac:dyDescent="0.25">
      <c r="A3032" s="245" t="s">
        <v>4205</v>
      </c>
      <c r="B3032" s="245" t="s">
        <v>4204</v>
      </c>
      <c r="C3032" s="245" t="s">
        <v>4294</v>
      </c>
      <c r="D3032" s="245" t="s">
        <v>4293</v>
      </c>
      <c r="E3032" s="246" t="s">
        <v>44</v>
      </c>
      <c r="F3032" s="245" t="s">
        <v>44</v>
      </c>
      <c r="G3032" s="245" t="s">
        <v>4358</v>
      </c>
      <c r="H3032" s="245" t="s">
        <v>4357</v>
      </c>
      <c r="I3032" s="245" t="s">
        <v>24</v>
      </c>
      <c r="J3032" s="245" t="s">
        <v>59</v>
      </c>
      <c r="K3032" s="246" t="s">
        <v>16161</v>
      </c>
      <c r="L3032" s="245" t="s">
        <v>568</v>
      </c>
      <c r="M3032"/>
      <c r="N3032"/>
      <c r="O3032"/>
      <c r="P3032"/>
      <c r="Q3032"/>
      <c r="R3032"/>
      <c r="S3032"/>
      <c r="T3032"/>
      <c r="U3032"/>
      <c r="V3032"/>
      <c r="W3032"/>
      <c r="X3032"/>
      <c r="Y3032"/>
      <c r="Z3032"/>
      <c r="AA3032"/>
      <c r="AB3032"/>
      <c r="AC3032"/>
      <c r="AD3032"/>
      <c r="AE3032"/>
      <c r="AF3032"/>
      <c r="AG3032"/>
      <c r="AH3032"/>
      <c r="AI3032"/>
      <c r="AJ3032"/>
      <c r="AK3032"/>
      <c r="AL3032"/>
      <c r="AM3032"/>
      <c r="AN3032"/>
      <c r="AO3032"/>
      <c r="AP3032"/>
      <c r="AQ3032"/>
      <c r="AR3032"/>
      <c r="AS3032"/>
      <c r="AT3032"/>
      <c r="AU3032"/>
      <c r="AV3032"/>
      <c r="AW3032"/>
      <c r="AX3032"/>
      <c r="AY3032"/>
      <c r="AZ3032"/>
      <c r="BA3032"/>
      <c r="BB3032"/>
      <c r="BC3032"/>
      <c r="BD3032"/>
      <c r="BE3032"/>
      <c r="BF3032"/>
      <c r="BG3032"/>
      <c r="BH3032"/>
      <c r="BI3032"/>
      <c r="BJ3032"/>
      <c r="BK3032"/>
      <c r="BL3032"/>
      <c r="BM3032"/>
      <c r="BN3032"/>
      <c r="BO3032"/>
    </row>
    <row r="3033" spans="1:67" ht="15" x14ac:dyDescent="0.25">
      <c r="A3033" s="245" t="s">
        <v>4205</v>
      </c>
      <c r="B3033" s="245" t="s">
        <v>4204</v>
      </c>
      <c r="C3033" s="245" t="s">
        <v>4294</v>
      </c>
      <c r="D3033" s="245" t="s">
        <v>4293</v>
      </c>
      <c r="E3033" s="246" t="s">
        <v>44</v>
      </c>
      <c r="F3033" s="245" t="s">
        <v>44</v>
      </c>
      <c r="G3033" s="245" t="s">
        <v>4356</v>
      </c>
      <c r="H3033" s="245" t="s">
        <v>4355</v>
      </c>
      <c r="I3033" s="245" t="s">
        <v>24</v>
      </c>
      <c r="J3033" s="245" t="s">
        <v>59</v>
      </c>
      <c r="K3033" s="246" t="s">
        <v>18781</v>
      </c>
      <c r="L3033" s="245" t="s">
        <v>568</v>
      </c>
      <c r="M3033"/>
      <c r="N3033"/>
      <c r="O3033"/>
      <c r="P3033"/>
      <c r="Q3033"/>
      <c r="R3033"/>
      <c r="S3033"/>
      <c r="T3033"/>
      <c r="U3033"/>
      <c r="V3033"/>
      <c r="W3033"/>
      <c r="X3033"/>
      <c r="Y3033"/>
      <c r="Z3033"/>
      <c r="AA3033"/>
      <c r="AB3033"/>
      <c r="AC3033"/>
      <c r="AD3033"/>
      <c r="AE3033"/>
      <c r="AF3033"/>
      <c r="AG3033"/>
      <c r="AH3033"/>
      <c r="AI3033"/>
      <c r="AJ3033"/>
      <c r="AK3033"/>
      <c r="AL3033"/>
      <c r="AM3033"/>
      <c r="AN3033"/>
      <c r="AO3033"/>
      <c r="AP3033"/>
      <c r="AQ3033"/>
      <c r="AR3033"/>
      <c r="AS3033"/>
      <c r="AT3033"/>
      <c r="AU3033"/>
      <c r="AV3033"/>
      <c r="AW3033"/>
      <c r="AX3033"/>
      <c r="AY3033"/>
      <c r="AZ3033"/>
      <c r="BA3033"/>
      <c r="BB3033"/>
      <c r="BC3033"/>
      <c r="BD3033"/>
      <c r="BE3033"/>
      <c r="BF3033"/>
      <c r="BG3033"/>
      <c r="BH3033"/>
      <c r="BI3033"/>
      <c r="BJ3033"/>
      <c r="BK3033"/>
      <c r="BL3033"/>
      <c r="BM3033"/>
      <c r="BN3033"/>
      <c r="BO3033"/>
    </row>
    <row r="3034" spans="1:67" ht="15" x14ac:dyDescent="0.25">
      <c r="A3034" s="245" t="s">
        <v>4205</v>
      </c>
      <c r="B3034" s="245" t="s">
        <v>4204</v>
      </c>
      <c r="C3034" s="245" t="s">
        <v>4294</v>
      </c>
      <c r="D3034" s="245" t="s">
        <v>4293</v>
      </c>
      <c r="E3034" s="246" t="s">
        <v>44</v>
      </c>
      <c r="F3034" s="245" t="s">
        <v>44</v>
      </c>
      <c r="G3034" s="245" t="s">
        <v>4354</v>
      </c>
      <c r="H3034" s="245" t="s">
        <v>4353</v>
      </c>
      <c r="I3034" s="245" t="s">
        <v>24</v>
      </c>
      <c r="J3034" s="245" t="s">
        <v>59</v>
      </c>
      <c r="K3034" s="246" t="s">
        <v>10449</v>
      </c>
      <c r="L3034" s="245" t="s">
        <v>568</v>
      </c>
      <c r="M3034"/>
      <c r="N3034"/>
      <c r="O3034"/>
      <c r="P3034"/>
      <c r="Q3034"/>
      <c r="R3034"/>
      <c r="S3034"/>
      <c r="T3034"/>
      <c r="U3034"/>
      <c r="V3034"/>
      <c r="W3034"/>
      <c r="X3034"/>
      <c r="Y3034"/>
      <c r="Z3034"/>
      <c r="AA3034"/>
      <c r="AB3034"/>
      <c r="AC3034"/>
      <c r="AD3034"/>
      <c r="AE3034"/>
      <c r="AF3034"/>
      <c r="AG3034"/>
      <c r="AH3034"/>
      <c r="AI3034"/>
      <c r="AJ3034"/>
      <c r="AK3034"/>
      <c r="AL3034"/>
      <c r="AM3034"/>
      <c r="AN3034"/>
      <c r="AO3034"/>
      <c r="AP3034"/>
      <c r="AQ3034"/>
      <c r="AR3034"/>
      <c r="AS3034"/>
      <c r="AT3034"/>
      <c r="AU3034"/>
      <c r="AV3034"/>
      <c r="AW3034"/>
      <c r="AX3034"/>
      <c r="AY3034"/>
      <c r="AZ3034"/>
      <c r="BA3034"/>
      <c r="BB3034"/>
      <c r="BC3034"/>
      <c r="BD3034"/>
      <c r="BE3034"/>
      <c r="BF3034"/>
      <c r="BG3034"/>
      <c r="BH3034"/>
      <c r="BI3034"/>
      <c r="BJ3034"/>
      <c r="BK3034"/>
      <c r="BL3034"/>
      <c r="BM3034"/>
      <c r="BN3034"/>
      <c r="BO3034"/>
    </row>
    <row r="3035" spans="1:67" ht="15" x14ac:dyDescent="0.25">
      <c r="A3035" s="245" t="s">
        <v>4205</v>
      </c>
      <c r="B3035" s="245" t="s">
        <v>4204</v>
      </c>
      <c r="C3035" s="245" t="s">
        <v>4294</v>
      </c>
      <c r="D3035" s="245" t="s">
        <v>4293</v>
      </c>
      <c r="E3035" s="246" t="s">
        <v>44</v>
      </c>
      <c r="F3035" s="245" t="s">
        <v>44</v>
      </c>
      <c r="G3035" s="245" t="s">
        <v>4352</v>
      </c>
      <c r="H3035" s="245" t="s">
        <v>4351</v>
      </c>
      <c r="I3035" s="245" t="s">
        <v>24</v>
      </c>
      <c r="J3035" s="245" t="s">
        <v>59</v>
      </c>
      <c r="K3035" s="246" t="s">
        <v>24094</v>
      </c>
      <c r="L3035" s="245" t="s">
        <v>568</v>
      </c>
      <c r="M3035"/>
      <c r="N3035"/>
      <c r="O3035"/>
      <c r="P3035"/>
      <c r="Q3035"/>
      <c r="R3035"/>
      <c r="S3035"/>
      <c r="T3035"/>
      <c r="U3035"/>
      <c r="V3035"/>
      <c r="W3035"/>
      <c r="X3035"/>
      <c r="Y3035"/>
      <c r="Z3035"/>
      <c r="AA3035"/>
      <c r="AB3035"/>
      <c r="AC3035"/>
      <c r="AD3035"/>
      <c r="AE3035"/>
      <c r="AF3035"/>
      <c r="AG3035"/>
      <c r="AH3035"/>
      <c r="AI3035"/>
      <c r="AJ3035"/>
      <c r="AK3035"/>
      <c r="AL3035"/>
      <c r="AM3035"/>
      <c r="AN3035"/>
      <c r="AO3035"/>
      <c r="AP3035"/>
      <c r="AQ3035"/>
      <c r="AR3035"/>
      <c r="AS3035"/>
      <c r="AT3035"/>
      <c r="AU3035"/>
      <c r="AV3035"/>
      <c r="AW3035"/>
      <c r="AX3035"/>
      <c r="AY3035"/>
      <c r="AZ3035"/>
      <c r="BA3035"/>
      <c r="BB3035"/>
      <c r="BC3035"/>
      <c r="BD3035"/>
      <c r="BE3035"/>
      <c r="BF3035"/>
      <c r="BG3035"/>
      <c r="BH3035"/>
      <c r="BI3035"/>
      <c r="BJ3035"/>
      <c r="BK3035"/>
      <c r="BL3035"/>
      <c r="BM3035"/>
      <c r="BN3035"/>
      <c r="BO3035"/>
    </row>
    <row r="3036" spans="1:67" ht="15" x14ac:dyDescent="0.25">
      <c r="A3036" s="245" t="s">
        <v>4205</v>
      </c>
      <c r="B3036" s="245" t="s">
        <v>4204</v>
      </c>
      <c r="C3036" s="245" t="s">
        <v>4294</v>
      </c>
      <c r="D3036" s="245" t="s">
        <v>4293</v>
      </c>
      <c r="E3036" s="246" t="s">
        <v>44</v>
      </c>
      <c r="F3036" s="245" t="s">
        <v>44</v>
      </c>
      <c r="G3036" s="245" t="s">
        <v>4350</v>
      </c>
      <c r="H3036" s="245" t="s">
        <v>4349</v>
      </c>
      <c r="I3036" s="245" t="s">
        <v>24</v>
      </c>
      <c r="J3036" s="245" t="s">
        <v>59</v>
      </c>
      <c r="K3036" s="246" t="s">
        <v>10160</v>
      </c>
      <c r="L3036" s="245" t="s">
        <v>568</v>
      </c>
      <c r="M3036"/>
      <c r="N3036"/>
      <c r="O3036"/>
      <c r="P3036"/>
      <c r="Q3036"/>
      <c r="R3036"/>
      <c r="S3036"/>
      <c r="T3036"/>
      <c r="U3036"/>
      <c r="V3036"/>
      <c r="W3036"/>
      <c r="X3036"/>
      <c r="Y3036"/>
      <c r="Z3036"/>
      <c r="AA3036"/>
      <c r="AB3036"/>
      <c r="AC3036"/>
      <c r="AD3036"/>
      <c r="AE3036"/>
      <c r="AF3036"/>
      <c r="AG3036"/>
      <c r="AH3036"/>
      <c r="AI3036"/>
      <c r="AJ3036"/>
      <c r="AK3036"/>
      <c r="AL3036"/>
      <c r="AM3036"/>
      <c r="AN3036"/>
      <c r="AO3036"/>
      <c r="AP3036"/>
      <c r="AQ3036"/>
      <c r="AR3036"/>
      <c r="AS3036"/>
      <c r="AT3036"/>
      <c r="AU3036"/>
      <c r="AV3036"/>
      <c r="AW3036"/>
      <c r="AX3036"/>
      <c r="AY3036"/>
      <c r="AZ3036"/>
      <c r="BA3036"/>
      <c r="BB3036"/>
      <c r="BC3036"/>
      <c r="BD3036"/>
      <c r="BE3036"/>
      <c r="BF3036"/>
      <c r="BG3036"/>
      <c r="BH3036"/>
      <c r="BI3036"/>
      <c r="BJ3036"/>
      <c r="BK3036"/>
      <c r="BL3036"/>
      <c r="BM3036"/>
      <c r="BN3036"/>
      <c r="BO3036"/>
    </row>
    <row r="3037" spans="1:67" ht="15" x14ac:dyDescent="0.25">
      <c r="A3037" s="245" t="s">
        <v>4205</v>
      </c>
      <c r="B3037" s="245" t="s">
        <v>4204</v>
      </c>
      <c r="C3037" s="245" t="s">
        <v>4294</v>
      </c>
      <c r="D3037" s="245" t="s">
        <v>4293</v>
      </c>
      <c r="E3037" s="246" t="s">
        <v>44</v>
      </c>
      <c r="F3037" s="245" t="s">
        <v>44</v>
      </c>
      <c r="G3037" s="245" t="s">
        <v>4348</v>
      </c>
      <c r="H3037" s="245" t="s">
        <v>4347</v>
      </c>
      <c r="I3037" s="245" t="s">
        <v>24</v>
      </c>
      <c r="J3037" s="245" t="s">
        <v>59</v>
      </c>
      <c r="K3037" s="246" t="s">
        <v>15500</v>
      </c>
      <c r="L3037" s="245" t="s">
        <v>568</v>
      </c>
      <c r="M3037"/>
      <c r="N3037"/>
      <c r="O3037"/>
      <c r="P3037"/>
      <c r="Q3037"/>
      <c r="R3037"/>
      <c r="S3037"/>
      <c r="T3037"/>
      <c r="U3037"/>
      <c r="V3037"/>
      <c r="W3037"/>
      <c r="X3037"/>
      <c r="Y3037"/>
      <c r="Z3037"/>
      <c r="AA3037"/>
      <c r="AB3037"/>
      <c r="AC3037"/>
      <c r="AD3037"/>
      <c r="AE3037"/>
      <c r="AF3037"/>
      <c r="AG3037"/>
      <c r="AH3037"/>
      <c r="AI3037"/>
      <c r="AJ3037"/>
      <c r="AK3037"/>
      <c r="AL3037"/>
      <c r="AM3037"/>
      <c r="AN3037"/>
      <c r="AO3037"/>
      <c r="AP3037"/>
      <c r="AQ3037"/>
      <c r="AR3037"/>
      <c r="AS3037"/>
      <c r="AT3037"/>
      <c r="AU3037"/>
      <c r="AV3037"/>
      <c r="AW3037"/>
      <c r="AX3037"/>
      <c r="AY3037"/>
      <c r="AZ3037"/>
      <c r="BA3037"/>
      <c r="BB3037"/>
      <c r="BC3037"/>
      <c r="BD3037"/>
      <c r="BE3037"/>
      <c r="BF3037"/>
      <c r="BG3037"/>
      <c r="BH3037"/>
      <c r="BI3037"/>
      <c r="BJ3037"/>
      <c r="BK3037"/>
      <c r="BL3037"/>
      <c r="BM3037"/>
      <c r="BN3037"/>
      <c r="BO3037"/>
    </row>
    <row r="3038" spans="1:67" ht="15" x14ac:dyDescent="0.25">
      <c r="A3038" s="245" t="s">
        <v>4205</v>
      </c>
      <c r="B3038" s="245" t="s">
        <v>4204</v>
      </c>
      <c r="C3038" s="245" t="s">
        <v>4294</v>
      </c>
      <c r="D3038" s="245" t="s">
        <v>4293</v>
      </c>
      <c r="E3038" s="246" t="s">
        <v>44</v>
      </c>
      <c r="F3038" s="245" t="s">
        <v>44</v>
      </c>
      <c r="G3038" s="245" t="s">
        <v>4346</v>
      </c>
      <c r="H3038" s="245" t="s">
        <v>4345</v>
      </c>
      <c r="I3038" s="245" t="s">
        <v>24</v>
      </c>
      <c r="J3038" s="245" t="s">
        <v>59</v>
      </c>
      <c r="K3038" s="246" t="s">
        <v>12540</v>
      </c>
      <c r="L3038" s="245" t="s">
        <v>568</v>
      </c>
      <c r="M3038"/>
      <c r="N3038"/>
      <c r="O3038"/>
      <c r="P3038"/>
      <c r="Q3038"/>
      <c r="R3038"/>
      <c r="S3038"/>
      <c r="T3038"/>
      <c r="U3038"/>
      <c r="V3038"/>
      <c r="W3038"/>
      <c r="X3038"/>
      <c r="Y3038"/>
      <c r="Z3038"/>
      <c r="AA3038"/>
      <c r="AB3038"/>
      <c r="AC3038"/>
      <c r="AD3038"/>
      <c r="AE3038"/>
      <c r="AF3038"/>
      <c r="AG3038"/>
      <c r="AH3038"/>
      <c r="AI3038"/>
      <c r="AJ3038"/>
      <c r="AK3038"/>
      <c r="AL3038"/>
      <c r="AM3038"/>
      <c r="AN3038"/>
      <c r="AO3038"/>
      <c r="AP3038"/>
      <c r="AQ3038"/>
      <c r="AR3038"/>
      <c r="AS3038"/>
      <c r="AT3038"/>
      <c r="AU3038"/>
      <c r="AV3038"/>
      <c r="AW3038"/>
      <c r="AX3038"/>
      <c r="AY3038"/>
      <c r="AZ3038"/>
      <c r="BA3038"/>
      <c r="BB3038"/>
      <c r="BC3038"/>
      <c r="BD3038"/>
      <c r="BE3038"/>
      <c r="BF3038"/>
      <c r="BG3038"/>
      <c r="BH3038"/>
      <c r="BI3038"/>
      <c r="BJ3038"/>
      <c r="BK3038"/>
      <c r="BL3038"/>
      <c r="BM3038"/>
      <c r="BN3038"/>
      <c r="BO3038"/>
    </row>
    <row r="3039" spans="1:67" ht="15" x14ac:dyDescent="0.25">
      <c r="A3039" s="245" t="s">
        <v>4205</v>
      </c>
      <c r="B3039" s="245" t="s">
        <v>4204</v>
      </c>
      <c r="C3039" s="245" t="s">
        <v>4294</v>
      </c>
      <c r="D3039" s="245" t="s">
        <v>4293</v>
      </c>
      <c r="E3039" s="246" t="s">
        <v>44</v>
      </c>
      <c r="F3039" s="245" t="s">
        <v>44</v>
      </c>
      <c r="G3039" s="245" t="s">
        <v>4344</v>
      </c>
      <c r="H3039" s="245" t="s">
        <v>4343</v>
      </c>
      <c r="I3039" s="245" t="s">
        <v>24</v>
      </c>
      <c r="J3039" s="245" t="s">
        <v>59</v>
      </c>
      <c r="K3039" s="246" t="s">
        <v>24095</v>
      </c>
      <c r="L3039" s="245" t="s">
        <v>568</v>
      </c>
      <c r="M3039"/>
      <c r="N3039"/>
      <c r="O3039"/>
      <c r="P3039"/>
      <c r="Q3039"/>
      <c r="R3039"/>
      <c r="S3039"/>
      <c r="T3039"/>
      <c r="U3039"/>
      <c r="V3039"/>
      <c r="W3039"/>
      <c r="X3039"/>
      <c r="Y3039"/>
      <c r="Z3039"/>
      <c r="AA3039"/>
      <c r="AB3039"/>
      <c r="AC3039"/>
      <c r="AD3039"/>
      <c r="AE3039"/>
      <c r="AF3039"/>
      <c r="AG3039"/>
      <c r="AH3039"/>
      <c r="AI3039"/>
      <c r="AJ3039"/>
      <c r="AK3039"/>
      <c r="AL3039"/>
      <c r="AM3039"/>
      <c r="AN3039"/>
      <c r="AO3039"/>
      <c r="AP3039"/>
      <c r="AQ3039"/>
      <c r="AR3039"/>
      <c r="AS3039"/>
      <c r="AT3039"/>
      <c r="AU3039"/>
      <c r="AV3039"/>
      <c r="AW3039"/>
      <c r="AX3039"/>
      <c r="AY3039"/>
      <c r="AZ3039"/>
      <c r="BA3039"/>
      <c r="BB3039"/>
      <c r="BC3039"/>
      <c r="BD3039"/>
      <c r="BE3039"/>
      <c r="BF3039"/>
      <c r="BG3039"/>
      <c r="BH3039"/>
      <c r="BI3039"/>
      <c r="BJ3039"/>
      <c r="BK3039"/>
      <c r="BL3039"/>
      <c r="BM3039"/>
      <c r="BN3039"/>
      <c r="BO3039"/>
    </row>
    <row r="3040" spans="1:67" ht="15" x14ac:dyDescent="0.25">
      <c r="A3040" s="245" t="s">
        <v>4205</v>
      </c>
      <c r="B3040" s="245" t="s">
        <v>4204</v>
      </c>
      <c r="C3040" s="245" t="s">
        <v>4294</v>
      </c>
      <c r="D3040" s="245" t="s">
        <v>4293</v>
      </c>
      <c r="E3040" s="246" t="s">
        <v>44</v>
      </c>
      <c r="F3040" s="245" t="s">
        <v>44</v>
      </c>
      <c r="G3040" s="245" t="s">
        <v>4342</v>
      </c>
      <c r="H3040" s="245" t="s">
        <v>4341</v>
      </c>
      <c r="I3040" s="245" t="s">
        <v>24</v>
      </c>
      <c r="J3040" s="245" t="s">
        <v>59</v>
      </c>
      <c r="K3040" s="246" t="s">
        <v>18968</v>
      </c>
      <c r="L3040" s="245" t="s">
        <v>568</v>
      </c>
      <c r="M3040"/>
      <c r="N3040"/>
      <c r="O3040"/>
      <c r="P3040"/>
      <c r="Q3040"/>
      <c r="R3040"/>
      <c r="S3040"/>
      <c r="T3040"/>
      <c r="U3040"/>
      <c r="V3040"/>
      <c r="W3040"/>
      <c r="X3040"/>
      <c r="Y3040"/>
      <c r="Z3040"/>
      <c r="AA3040"/>
      <c r="AB3040"/>
      <c r="AC3040"/>
      <c r="AD3040"/>
      <c r="AE3040"/>
      <c r="AF3040"/>
      <c r="AG3040"/>
      <c r="AH3040"/>
      <c r="AI3040"/>
      <c r="AJ3040"/>
      <c r="AK3040"/>
      <c r="AL3040"/>
      <c r="AM3040"/>
      <c r="AN3040"/>
      <c r="AO3040"/>
      <c r="AP3040"/>
      <c r="AQ3040"/>
      <c r="AR3040"/>
      <c r="AS3040"/>
      <c r="AT3040"/>
      <c r="AU3040"/>
      <c r="AV3040"/>
      <c r="AW3040"/>
      <c r="AX3040"/>
      <c r="AY3040"/>
      <c r="AZ3040"/>
      <c r="BA3040"/>
      <c r="BB3040"/>
      <c r="BC3040"/>
      <c r="BD3040"/>
      <c r="BE3040"/>
      <c r="BF3040"/>
      <c r="BG3040"/>
      <c r="BH3040"/>
      <c r="BI3040"/>
      <c r="BJ3040"/>
      <c r="BK3040"/>
      <c r="BL3040"/>
      <c r="BM3040"/>
      <c r="BN3040"/>
      <c r="BO3040"/>
    </row>
    <row r="3041" spans="1:67" ht="15" x14ac:dyDescent="0.25">
      <c r="A3041" s="245" t="s">
        <v>4205</v>
      </c>
      <c r="B3041" s="245" t="s">
        <v>4204</v>
      </c>
      <c r="C3041" s="245" t="s">
        <v>4294</v>
      </c>
      <c r="D3041" s="245" t="s">
        <v>4293</v>
      </c>
      <c r="E3041" s="246" t="s">
        <v>44</v>
      </c>
      <c r="F3041" s="245" t="s">
        <v>44</v>
      </c>
      <c r="G3041" s="245" t="s">
        <v>4340</v>
      </c>
      <c r="H3041" s="245" t="s">
        <v>4339</v>
      </c>
      <c r="I3041" s="245" t="s">
        <v>24</v>
      </c>
      <c r="J3041" s="245" t="s">
        <v>59</v>
      </c>
      <c r="K3041" s="246" t="s">
        <v>15045</v>
      </c>
      <c r="L3041" s="245" t="s">
        <v>568</v>
      </c>
      <c r="M3041"/>
      <c r="N3041"/>
      <c r="O3041"/>
      <c r="P3041"/>
      <c r="Q3041"/>
      <c r="R3041"/>
      <c r="S3041"/>
      <c r="T3041"/>
      <c r="U3041"/>
      <c r="V3041"/>
      <c r="W3041"/>
      <c r="X3041"/>
      <c r="Y3041"/>
      <c r="Z3041"/>
      <c r="AA3041"/>
      <c r="AB3041"/>
      <c r="AC3041"/>
      <c r="AD3041"/>
      <c r="AE3041"/>
      <c r="AF3041"/>
      <c r="AG3041"/>
      <c r="AH3041"/>
      <c r="AI3041"/>
      <c r="AJ3041"/>
      <c r="AK3041"/>
      <c r="AL3041"/>
      <c r="AM3041"/>
      <c r="AN3041"/>
      <c r="AO3041"/>
      <c r="AP3041"/>
      <c r="AQ3041"/>
      <c r="AR3041"/>
      <c r="AS3041"/>
      <c r="AT3041"/>
      <c r="AU3041"/>
      <c r="AV3041"/>
      <c r="AW3041"/>
      <c r="AX3041"/>
      <c r="AY3041"/>
      <c r="AZ3041"/>
      <c r="BA3041"/>
      <c r="BB3041"/>
      <c r="BC3041"/>
      <c r="BD3041"/>
      <c r="BE3041"/>
      <c r="BF3041"/>
      <c r="BG3041"/>
      <c r="BH3041"/>
      <c r="BI3041"/>
      <c r="BJ3041"/>
      <c r="BK3041"/>
      <c r="BL3041"/>
      <c r="BM3041"/>
      <c r="BN3041"/>
      <c r="BO3041"/>
    </row>
    <row r="3042" spans="1:67" ht="15" x14ac:dyDescent="0.25">
      <c r="A3042" s="245" t="s">
        <v>4205</v>
      </c>
      <c r="B3042" s="245" t="s">
        <v>4204</v>
      </c>
      <c r="C3042" s="245" t="s">
        <v>4294</v>
      </c>
      <c r="D3042" s="245" t="s">
        <v>4293</v>
      </c>
      <c r="E3042" s="246" t="s">
        <v>44</v>
      </c>
      <c r="F3042" s="245" t="s">
        <v>44</v>
      </c>
      <c r="G3042" s="245" t="s">
        <v>4338</v>
      </c>
      <c r="H3042" s="245" t="s">
        <v>4337</v>
      </c>
      <c r="I3042" s="245" t="s">
        <v>24</v>
      </c>
      <c r="J3042" s="245" t="s">
        <v>59</v>
      </c>
      <c r="K3042" s="246" t="s">
        <v>24096</v>
      </c>
      <c r="L3042" s="245" t="s">
        <v>568</v>
      </c>
      <c r="M3042"/>
      <c r="N3042"/>
      <c r="O3042"/>
      <c r="P3042"/>
      <c r="Q3042"/>
      <c r="R3042"/>
      <c r="S3042"/>
      <c r="T3042"/>
      <c r="U3042"/>
      <c r="V3042"/>
      <c r="W3042"/>
      <c r="X3042"/>
      <c r="Y3042"/>
      <c r="Z3042"/>
      <c r="AA3042"/>
      <c r="AB3042"/>
      <c r="AC3042"/>
      <c r="AD3042"/>
      <c r="AE3042"/>
      <c r="AF3042"/>
      <c r="AG3042"/>
      <c r="AH3042"/>
      <c r="AI3042"/>
      <c r="AJ3042"/>
      <c r="AK3042"/>
      <c r="AL3042"/>
      <c r="AM3042"/>
      <c r="AN3042"/>
      <c r="AO3042"/>
      <c r="AP3042"/>
      <c r="AQ3042"/>
      <c r="AR3042"/>
      <c r="AS3042"/>
      <c r="AT3042"/>
      <c r="AU3042"/>
      <c r="AV3042"/>
      <c r="AW3042"/>
      <c r="AX3042"/>
      <c r="AY3042"/>
      <c r="AZ3042"/>
      <c r="BA3042"/>
      <c r="BB3042"/>
      <c r="BC3042"/>
      <c r="BD3042"/>
      <c r="BE3042"/>
      <c r="BF3042"/>
      <c r="BG3042"/>
      <c r="BH3042"/>
      <c r="BI3042"/>
      <c r="BJ3042"/>
      <c r="BK3042"/>
      <c r="BL3042"/>
      <c r="BM3042"/>
      <c r="BN3042"/>
      <c r="BO3042"/>
    </row>
    <row r="3043" spans="1:67" ht="15" x14ac:dyDescent="0.25">
      <c r="A3043" s="245" t="s">
        <v>4205</v>
      </c>
      <c r="B3043" s="245" t="s">
        <v>4204</v>
      </c>
      <c r="C3043" s="245" t="s">
        <v>4294</v>
      </c>
      <c r="D3043" s="245" t="s">
        <v>4293</v>
      </c>
      <c r="E3043" s="246" t="s">
        <v>44</v>
      </c>
      <c r="F3043" s="245" t="s">
        <v>44</v>
      </c>
      <c r="G3043" s="245" t="s">
        <v>4336</v>
      </c>
      <c r="H3043" s="245" t="s">
        <v>4335</v>
      </c>
      <c r="I3043" s="245" t="s">
        <v>24</v>
      </c>
      <c r="J3043" s="245" t="s">
        <v>59</v>
      </c>
      <c r="K3043" s="246" t="s">
        <v>18815</v>
      </c>
      <c r="L3043" s="245" t="s">
        <v>568</v>
      </c>
      <c r="M3043"/>
      <c r="N3043"/>
      <c r="O3043"/>
      <c r="P3043"/>
      <c r="Q3043"/>
      <c r="R3043"/>
      <c r="S3043"/>
      <c r="T3043"/>
      <c r="U3043"/>
      <c r="V3043"/>
      <c r="W3043"/>
      <c r="X3043"/>
      <c r="Y3043"/>
      <c r="Z3043"/>
      <c r="AA3043"/>
      <c r="AB3043"/>
      <c r="AC3043"/>
      <c r="AD3043"/>
      <c r="AE3043"/>
      <c r="AF3043"/>
      <c r="AG3043"/>
      <c r="AH3043"/>
      <c r="AI3043"/>
      <c r="AJ3043"/>
      <c r="AK3043"/>
      <c r="AL3043"/>
      <c r="AM3043"/>
      <c r="AN3043"/>
      <c r="AO3043"/>
      <c r="AP3043"/>
      <c r="AQ3043"/>
      <c r="AR3043"/>
      <c r="AS3043"/>
      <c r="AT3043"/>
      <c r="AU3043"/>
      <c r="AV3043"/>
      <c r="AW3043"/>
      <c r="AX3043"/>
      <c r="AY3043"/>
      <c r="AZ3043"/>
      <c r="BA3043"/>
      <c r="BB3043"/>
      <c r="BC3043"/>
      <c r="BD3043"/>
      <c r="BE3043"/>
      <c r="BF3043"/>
      <c r="BG3043"/>
      <c r="BH3043"/>
      <c r="BI3043"/>
      <c r="BJ3043"/>
      <c r="BK3043"/>
      <c r="BL3043"/>
      <c r="BM3043"/>
      <c r="BN3043"/>
      <c r="BO3043"/>
    </row>
    <row r="3044" spans="1:67" ht="15" x14ac:dyDescent="0.25">
      <c r="A3044" s="245" t="s">
        <v>4205</v>
      </c>
      <c r="B3044" s="245" t="s">
        <v>4204</v>
      </c>
      <c r="C3044" s="245" t="s">
        <v>4294</v>
      </c>
      <c r="D3044" s="245" t="s">
        <v>4293</v>
      </c>
      <c r="E3044" s="246" t="s">
        <v>44</v>
      </c>
      <c r="F3044" s="245" t="s">
        <v>44</v>
      </c>
      <c r="G3044" s="245" t="s">
        <v>4334</v>
      </c>
      <c r="H3044" s="245" t="s">
        <v>4333</v>
      </c>
      <c r="I3044" s="245" t="s">
        <v>24</v>
      </c>
      <c r="J3044" s="245" t="s">
        <v>59</v>
      </c>
      <c r="K3044" s="246" t="s">
        <v>15413</v>
      </c>
      <c r="L3044" s="245" t="s">
        <v>568</v>
      </c>
      <c r="M3044"/>
      <c r="N3044"/>
      <c r="O3044"/>
      <c r="P3044"/>
      <c r="Q3044"/>
      <c r="R3044"/>
      <c r="S3044"/>
      <c r="T3044"/>
      <c r="U3044"/>
      <c r="V3044"/>
      <c r="W3044"/>
      <c r="X3044"/>
      <c r="Y3044"/>
      <c r="Z3044"/>
      <c r="AA3044"/>
      <c r="AB3044"/>
      <c r="AC3044"/>
      <c r="AD3044"/>
      <c r="AE3044"/>
      <c r="AF3044"/>
      <c r="AG3044"/>
      <c r="AH3044"/>
      <c r="AI3044"/>
      <c r="AJ3044"/>
      <c r="AK3044"/>
      <c r="AL3044"/>
      <c r="AM3044"/>
      <c r="AN3044"/>
      <c r="AO3044"/>
      <c r="AP3044"/>
      <c r="AQ3044"/>
      <c r="AR3044"/>
      <c r="AS3044"/>
      <c r="AT3044"/>
      <c r="AU3044"/>
      <c r="AV3044"/>
      <c r="AW3044"/>
      <c r="AX3044"/>
      <c r="AY3044"/>
      <c r="AZ3044"/>
      <c r="BA3044"/>
      <c r="BB3044"/>
      <c r="BC3044"/>
      <c r="BD3044"/>
      <c r="BE3044"/>
      <c r="BF3044"/>
      <c r="BG3044"/>
      <c r="BH3044"/>
      <c r="BI3044"/>
      <c r="BJ3044"/>
      <c r="BK3044"/>
      <c r="BL3044"/>
      <c r="BM3044"/>
      <c r="BN3044"/>
      <c r="BO3044"/>
    </row>
    <row r="3045" spans="1:67" ht="15" x14ac:dyDescent="0.25">
      <c r="A3045" s="245" t="s">
        <v>4205</v>
      </c>
      <c r="B3045" s="245" t="s">
        <v>4204</v>
      </c>
      <c r="C3045" s="245" t="s">
        <v>4294</v>
      </c>
      <c r="D3045" s="245" t="s">
        <v>4293</v>
      </c>
      <c r="E3045" s="246" t="s">
        <v>44</v>
      </c>
      <c r="F3045" s="245" t="s">
        <v>44</v>
      </c>
      <c r="G3045" s="245" t="s">
        <v>4331</v>
      </c>
      <c r="H3045" s="245" t="s">
        <v>23</v>
      </c>
      <c r="I3045" s="245" t="s">
        <v>24</v>
      </c>
      <c r="J3045" s="245" t="s">
        <v>59</v>
      </c>
      <c r="K3045" s="246" t="s">
        <v>9429</v>
      </c>
      <c r="L3045" s="245" t="s">
        <v>568</v>
      </c>
      <c r="M3045"/>
      <c r="N3045"/>
      <c r="O3045"/>
      <c r="P3045"/>
      <c r="Q3045"/>
      <c r="R3045"/>
      <c r="S3045"/>
      <c r="T3045"/>
      <c r="U3045"/>
      <c r="V3045"/>
      <c r="W3045"/>
      <c r="X3045"/>
      <c r="Y3045"/>
      <c r="Z3045"/>
      <c r="AA3045"/>
      <c r="AB3045"/>
      <c r="AC3045"/>
      <c r="AD3045"/>
      <c r="AE3045"/>
      <c r="AF3045"/>
      <c r="AG3045"/>
      <c r="AH3045"/>
      <c r="AI3045"/>
      <c r="AJ3045"/>
      <c r="AK3045"/>
      <c r="AL3045"/>
      <c r="AM3045"/>
      <c r="AN3045"/>
      <c r="AO3045"/>
      <c r="AP3045"/>
      <c r="AQ3045"/>
      <c r="AR3045"/>
      <c r="AS3045"/>
      <c r="AT3045"/>
      <c r="AU3045"/>
      <c r="AV3045"/>
      <c r="AW3045"/>
      <c r="AX3045"/>
      <c r="AY3045"/>
      <c r="AZ3045"/>
      <c r="BA3045"/>
      <c r="BB3045"/>
      <c r="BC3045"/>
      <c r="BD3045"/>
      <c r="BE3045"/>
      <c r="BF3045"/>
      <c r="BG3045"/>
      <c r="BH3045"/>
      <c r="BI3045"/>
      <c r="BJ3045"/>
      <c r="BK3045"/>
      <c r="BL3045"/>
      <c r="BM3045"/>
      <c r="BN3045"/>
      <c r="BO3045"/>
    </row>
    <row r="3046" spans="1:67" ht="15" x14ac:dyDescent="0.25">
      <c r="A3046" s="245" t="s">
        <v>4205</v>
      </c>
      <c r="B3046" s="245" t="s">
        <v>4204</v>
      </c>
      <c r="C3046" s="245" t="s">
        <v>4294</v>
      </c>
      <c r="D3046" s="245" t="s">
        <v>4293</v>
      </c>
      <c r="E3046" s="246" t="s">
        <v>44</v>
      </c>
      <c r="F3046" s="245" t="s">
        <v>44</v>
      </c>
      <c r="G3046" s="245" t="s">
        <v>4330</v>
      </c>
      <c r="H3046" s="245" t="s">
        <v>4329</v>
      </c>
      <c r="I3046" s="245" t="s">
        <v>24</v>
      </c>
      <c r="J3046" s="245" t="s">
        <v>59</v>
      </c>
      <c r="K3046" s="246" t="s">
        <v>18211</v>
      </c>
      <c r="L3046" s="245" t="s">
        <v>568</v>
      </c>
      <c r="M3046"/>
      <c r="N3046"/>
      <c r="O3046"/>
      <c r="P3046"/>
      <c r="Q3046"/>
      <c r="R3046"/>
      <c r="S3046"/>
      <c r="T3046"/>
      <c r="U3046"/>
      <c r="V3046"/>
      <c r="W3046"/>
      <c r="X3046"/>
      <c r="Y3046"/>
      <c r="Z3046"/>
      <c r="AA3046"/>
      <c r="AB3046"/>
      <c r="AC3046"/>
      <c r="AD3046"/>
      <c r="AE3046"/>
      <c r="AF3046"/>
      <c r="AG3046"/>
      <c r="AH3046"/>
      <c r="AI3046"/>
      <c r="AJ3046"/>
      <c r="AK3046"/>
      <c r="AL3046"/>
      <c r="AM3046"/>
      <c r="AN3046"/>
      <c r="AO3046"/>
      <c r="AP3046"/>
      <c r="AQ3046"/>
      <c r="AR3046"/>
      <c r="AS3046"/>
      <c r="AT3046"/>
      <c r="AU3046"/>
      <c r="AV3046"/>
      <c r="AW3046"/>
      <c r="AX3046"/>
      <c r="AY3046"/>
      <c r="AZ3046"/>
      <c r="BA3046"/>
      <c r="BB3046"/>
      <c r="BC3046"/>
      <c r="BD3046"/>
      <c r="BE3046"/>
      <c r="BF3046"/>
      <c r="BG3046"/>
      <c r="BH3046"/>
      <c r="BI3046"/>
      <c r="BJ3046"/>
      <c r="BK3046"/>
      <c r="BL3046"/>
      <c r="BM3046"/>
      <c r="BN3046"/>
      <c r="BO3046"/>
    </row>
    <row r="3047" spans="1:67" ht="15" x14ac:dyDescent="0.25">
      <c r="A3047" s="245" t="s">
        <v>4205</v>
      </c>
      <c r="B3047" s="245" t="s">
        <v>4204</v>
      </c>
      <c r="C3047" s="245" t="s">
        <v>4294</v>
      </c>
      <c r="D3047" s="245" t="s">
        <v>4293</v>
      </c>
      <c r="E3047" s="246" t="s">
        <v>44</v>
      </c>
      <c r="F3047" s="245" t="s">
        <v>44</v>
      </c>
      <c r="G3047" s="245" t="s">
        <v>4328</v>
      </c>
      <c r="H3047" s="245" t="s">
        <v>4327</v>
      </c>
      <c r="I3047" s="245" t="s">
        <v>24</v>
      </c>
      <c r="J3047" s="245" t="s">
        <v>59</v>
      </c>
      <c r="K3047" s="246" t="s">
        <v>24097</v>
      </c>
      <c r="L3047" s="245" t="s">
        <v>568</v>
      </c>
      <c r="M3047"/>
      <c r="N3047"/>
      <c r="O3047"/>
      <c r="P3047"/>
      <c r="Q3047"/>
      <c r="R3047"/>
      <c r="S3047"/>
      <c r="T3047"/>
      <c r="U3047"/>
      <c r="V3047"/>
      <c r="W3047"/>
      <c r="X3047"/>
      <c r="Y3047"/>
      <c r="Z3047"/>
      <c r="AA3047"/>
      <c r="AB3047"/>
      <c r="AC3047"/>
      <c r="AD3047"/>
      <c r="AE3047"/>
      <c r="AF3047"/>
      <c r="AG3047"/>
      <c r="AH3047"/>
      <c r="AI3047"/>
      <c r="AJ3047"/>
      <c r="AK3047"/>
      <c r="AL3047"/>
      <c r="AM3047"/>
      <c r="AN3047"/>
      <c r="AO3047"/>
      <c r="AP3047"/>
      <c r="AQ3047"/>
      <c r="AR3047"/>
      <c r="AS3047"/>
      <c r="AT3047"/>
      <c r="AU3047"/>
      <c r="AV3047"/>
      <c r="AW3047"/>
      <c r="AX3047"/>
      <c r="AY3047"/>
      <c r="AZ3047"/>
      <c r="BA3047"/>
      <c r="BB3047"/>
      <c r="BC3047"/>
      <c r="BD3047"/>
      <c r="BE3047"/>
      <c r="BF3047"/>
      <c r="BG3047"/>
      <c r="BH3047"/>
      <c r="BI3047"/>
      <c r="BJ3047"/>
      <c r="BK3047"/>
      <c r="BL3047"/>
      <c r="BM3047"/>
      <c r="BN3047"/>
      <c r="BO3047"/>
    </row>
    <row r="3048" spans="1:67" ht="15" x14ac:dyDescent="0.25">
      <c r="A3048" s="245" t="s">
        <v>4205</v>
      </c>
      <c r="B3048" s="245" t="s">
        <v>4204</v>
      </c>
      <c r="C3048" s="245" t="s">
        <v>4294</v>
      </c>
      <c r="D3048" s="245" t="s">
        <v>4293</v>
      </c>
      <c r="E3048" s="246" t="s">
        <v>44</v>
      </c>
      <c r="F3048" s="245" t="s">
        <v>44</v>
      </c>
      <c r="G3048" s="245" t="s">
        <v>4326</v>
      </c>
      <c r="H3048" s="245" t="s">
        <v>4325</v>
      </c>
      <c r="I3048" s="245" t="s">
        <v>24</v>
      </c>
      <c r="J3048" s="245" t="s">
        <v>59</v>
      </c>
      <c r="K3048" s="246" t="s">
        <v>24098</v>
      </c>
      <c r="L3048" s="245" t="s">
        <v>568</v>
      </c>
      <c r="M3048"/>
      <c r="N3048"/>
      <c r="O3048"/>
      <c r="P3048"/>
      <c r="Q3048"/>
      <c r="R3048"/>
      <c r="S3048"/>
      <c r="T3048"/>
      <c r="U3048"/>
      <c r="V3048"/>
      <c r="W3048"/>
      <c r="X3048"/>
      <c r="Y3048"/>
      <c r="Z3048"/>
      <c r="AA3048"/>
      <c r="AB3048"/>
      <c r="AC3048"/>
      <c r="AD3048"/>
      <c r="AE3048"/>
      <c r="AF3048"/>
      <c r="AG3048"/>
      <c r="AH3048"/>
      <c r="AI3048"/>
      <c r="AJ3048"/>
      <c r="AK3048"/>
      <c r="AL3048"/>
      <c r="AM3048"/>
      <c r="AN3048"/>
      <c r="AO3048"/>
      <c r="AP3048"/>
      <c r="AQ3048"/>
      <c r="AR3048"/>
      <c r="AS3048"/>
      <c r="AT3048"/>
      <c r="AU3048"/>
      <c r="AV3048"/>
      <c r="AW3048"/>
      <c r="AX3048"/>
      <c r="AY3048"/>
      <c r="AZ3048"/>
      <c r="BA3048"/>
      <c r="BB3048"/>
      <c r="BC3048"/>
      <c r="BD3048"/>
      <c r="BE3048"/>
      <c r="BF3048"/>
      <c r="BG3048"/>
      <c r="BH3048"/>
      <c r="BI3048"/>
      <c r="BJ3048"/>
      <c r="BK3048"/>
      <c r="BL3048"/>
      <c r="BM3048"/>
      <c r="BN3048"/>
      <c r="BO3048"/>
    </row>
    <row r="3049" spans="1:67" ht="15" x14ac:dyDescent="0.25">
      <c r="A3049" s="245" t="s">
        <v>4205</v>
      </c>
      <c r="B3049" s="245" t="s">
        <v>4204</v>
      </c>
      <c r="C3049" s="245" t="s">
        <v>4294</v>
      </c>
      <c r="D3049" s="245" t="s">
        <v>4293</v>
      </c>
      <c r="E3049" s="246" t="s">
        <v>44</v>
      </c>
      <c r="F3049" s="245" t="s">
        <v>44</v>
      </c>
      <c r="G3049" s="245" t="s">
        <v>4324</v>
      </c>
      <c r="H3049" s="245" t="s">
        <v>4323</v>
      </c>
      <c r="I3049" s="245" t="s">
        <v>24</v>
      </c>
      <c r="J3049" s="245" t="s">
        <v>59</v>
      </c>
      <c r="K3049" s="246" t="s">
        <v>24099</v>
      </c>
      <c r="L3049" s="245" t="s">
        <v>568</v>
      </c>
      <c r="M3049"/>
      <c r="N3049"/>
      <c r="O3049"/>
      <c r="P3049"/>
      <c r="Q3049"/>
      <c r="R3049"/>
      <c r="S3049"/>
      <c r="T3049"/>
      <c r="U3049"/>
      <c r="V3049"/>
      <c r="W3049"/>
      <c r="X3049"/>
      <c r="Y3049"/>
      <c r="Z3049"/>
      <c r="AA3049"/>
      <c r="AB3049"/>
      <c r="AC3049"/>
      <c r="AD3049"/>
      <c r="AE3049"/>
      <c r="AF3049"/>
      <c r="AG3049"/>
      <c r="AH3049"/>
      <c r="AI3049"/>
      <c r="AJ3049"/>
      <c r="AK3049"/>
      <c r="AL3049"/>
      <c r="AM3049"/>
      <c r="AN3049"/>
      <c r="AO3049"/>
      <c r="AP3049"/>
      <c r="AQ3049"/>
      <c r="AR3049"/>
      <c r="AS3049"/>
      <c r="AT3049"/>
      <c r="AU3049"/>
      <c r="AV3049"/>
      <c r="AW3049"/>
      <c r="AX3049"/>
      <c r="AY3049"/>
      <c r="AZ3049"/>
      <c r="BA3049"/>
      <c r="BB3049"/>
      <c r="BC3049"/>
      <c r="BD3049"/>
      <c r="BE3049"/>
      <c r="BF3049"/>
      <c r="BG3049"/>
      <c r="BH3049"/>
      <c r="BI3049"/>
      <c r="BJ3049"/>
      <c r="BK3049"/>
      <c r="BL3049"/>
      <c r="BM3049"/>
      <c r="BN3049"/>
      <c r="BO3049"/>
    </row>
    <row r="3050" spans="1:67" ht="15" x14ac:dyDescent="0.25">
      <c r="A3050" s="245" t="s">
        <v>4205</v>
      </c>
      <c r="B3050" s="245" t="s">
        <v>4204</v>
      </c>
      <c r="C3050" s="245" t="s">
        <v>4294</v>
      </c>
      <c r="D3050" s="245" t="s">
        <v>4293</v>
      </c>
      <c r="E3050" s="246" t="s">
        <v>44</v>
      </c>
      <c r="F3050" s="245" t="s">
        <v>44</v>
      </c>
      <c r="G3050" s="245" t="s">
        <v>4322</v>
      </c>
      <c r="H3050" s="245" t="s">
        <v>4321</v>
      </c>
      <c r="I3050" s="245" t="s">
        <v>24</v>
      </c>
      <c r="J3050" s="245" t="s">
        <v>59</v>
      </c>
      <c r="K3050" s="246" t="s">
        <v>10654</v>
      </c>
      <c r="L3050" s="245" t="s">
        <v>568</v>
      </c>
      <c r="M3050"/>
      <c r="N3050"/>
      <c r="O3050"/>
      <c r="P3050"/>
      <c r="Q3050"/>
      <c r="R3050"/>
      <c r="S3050"/>
      <c r="T3050"/>
      <c r="U3050"/>
      <c r="V3050"/>
      <c r="W3050"/>
      <c r="X3050"/>
      <c r="Y3050"/>
      <c r="Z3050"/>
      <c r="AA3050"/>
      <c r="AB3050"/>
      <c r="AC3050"/>
      <c r="AD3050"/>
      <c r="AE3050"/>
      <c r="AF3050"/>
      <c r="AG3050"/>
      <c r="AH3050"/>
      <c r="AI3050"/>
      <c r="AJ3050"/>
      <c r="AK3050"/>
      <c r="AL3050"/>
      <c r="AM3050"/>
      <c r="AN3050"/>
      <c r="AO3050"/>
      <c r="AP3050"/>
      <c r="AQ3050"/>
      <c r="AR3050"/>
      <c r="AS3050"/>
      <c r="AT3050"/>
      <c r="AU3050"/>
      <c r="AV3050"/>
      <c r="AW3050"/>
      <c r="AX3050"/>
      <c r="AY3050"/>
      <c r="AZ3050"/>
      <c r="BA3050"/>
      <c r="BB3050"/>
      <c r="BC3050"/>
      <c r="BD3050"/>
      <c r="BE3050"/>
      <c r="BF3050"/>
      <c r="BG3050"/>
      <c r="BH3050"/>
      <c r="BI3050"/>
      <c r="BJ3050"/>
      <c r="BK3050"/>
      <c r="BL3050"/>
      <c r="BM3050"/>
      <c r="BN3050"/>
      <c r="BO3050"/>
    </row>
    <row r="3051" spans="1:67" ht="15" x14ac:dyDescent="0.25">
      <c r="A3051" s="245" t="s">
        <v>4205</v>
      </c>
      <c r="B3051" s="245" t="s">
        <v>4204</v>
      </c>
      <c r="C3051" s="245" t="s">
        <v>4294</v>
      </c>
      <c r="D3051" s="245" t="s">
        <v>4293</v>
      </c>
      <c r="E3051" s="246" t="s">
        <v>44</v>
      </c>
      <c r="F3051" s="245" t="s">
        <v>44</v>
      </c>
      <c r="G3051" s="245" t="s">
        <v>4320</v>
      </c>
      <c r="H3051" s="245" t="s">
        <v>4319</v>
      </c>
      <c r="I3051" s="245" t="s">
        <v>24</v>
      </c>
      <c r="J3051" s="245" t="s">
        <v>59</v>
      </c>
      <c r="K3051" s="246" t="s">
        <v>12683</v>
      </c>
      <c r="L3051" s="245" t="s">
        <v>568</v>
      </c>
      <c r="M3051"/>
      <c r="N3051"/>
      <c r="O3051"/>
      <c r="P3051"/>
      <c r="Q3051"/>
      <c r="R3051"/>
      <c r="S3051"/>
      <c r="T3051"/>
      <c r="U3051"/>
      <c r="V3051"/>
      <c r="W3051"/>
      <c r="X3051"/>
      <c r="Y3051"/>
      <c r="Z3051"/>
      <c r="AA3051"/>
      <c r="AB3051"/>
      <c r="AC3051"/>
      <c r="AD3051"/>
      <c r="AE3051"/>
      <c r="AF3051"/>
      <c r="AG3051"/>
      <c r="AH3051"/>
      <c r="AI3051"/>
      <c r="AJ3051"/>
      <c r="AK3051"/>
      <c r="AL3051"/>
      <c r="AM3051"/>
      <c r="AN3051"/>
      <c r="AO3051"/>
      <c r="AP3051"/>
      <c r="AQ3051"/>
      <c r="AR3051"/>
      <c r="AS3051"/>
      <c r="AT3051"/>
      <c r="AU3051"/>
      <c r="AV3051"/>
      <c r="AW3051"/>
      <c r="AX3051"/>
      <c r="AY3051"/>
      <c r="AZ3051"/>
      <c r="BA3051"/>
      <c r="BB3051"/>
      <c r="BC3051"/>
      <c r="BD3051"/>
      <c r="BE3051"/>
      <c r="BF3051"/>
      <c r="BG3051"/>
      <c r="BH3051"/>
      <c r="BI3051"/>
      <c r="BJ3051"/>
      <c r="BK3051"/>
      <c r="BL3051"/>
      <c r="BM3051"/>
      <c r="BN3051"/>
      <c r="BO3051"/>
    </row>
    <row r="3052" spans="1:67" ht="15" x14ac:dyDescent="0.25">
      <c r="A3052" s="245" t="s">
        <v>4205</v>
      </c>
      <c r="B3052" s="245" t="s">
        <v>4204</v>
      </c>
      <c r="C3052" s="245" t="s">
        <v>4294</v>
      </c>
      <c r="D3052" s="245" t="s">
        <v>4293</v>
      </c>
      <c r="E3052" s="246" t="s">
        <v>44</v>
      </c>
      <c r="F3052" s="245" t="s">
        <v>44</v>
      </c>
      <c r="G3052" s="245" t="s">
        <v>4318</v>
      </c>
      <c r="H3052" s="245" t="s">
        <v>4317</v>
      </c>
      <c r="I3052" s="245" t="s">
        <v>24</v>
      </c>
      <c r="J3052" s="245" t="s">
        <v>59</v>
      </c>
      <c r="K3052" s="246" t="s">
        <v>24100</v>
      </c>
      <c r="L3052" s="245" t="s">
        <v>568</v>
      </c>
      <c r="M3052"/>
      <c r="N3052"/>
      <c r="O3052"/>
      <c r="P3052"/>
      <c r="Q3052"/>
      <c r="R3052"/>
      <c r="S3052"/>
      <c r="T3052"/>
      <c r="U3052"/>
      <c r="V3052"/>
      <c r="W3052"/>
      <c r="X3052"/>
      <c r="Y3052"/>
      <c r="Z3052"/>
      <c r="AA3052"/>
      <c r="AB3052"/>
      <c r="AC3052"/>
      <c r="AD3052"/>
      <c r="AE3052"/>
      <c r="AF3052"/>
      <c r="AG3052"/>
      <c r="AH3052"/>
      <c r="AI3052"/>
      <c r="AJ3052"/>
      <c r="AK3052"/>
      <c r="AL3052"/>
      <c r="AM3052"/>
      <c r="AN3052"/>
      <c r="AO3052"/>
      <c r="AP3052"/>
      <c r="AQ3052"/>
      <c r="AR3052"/>
      <c r="AS3052"/>
      <c r="AT3052"/>
      <c r="AU3052"/>
      <c r="AV3052"/>
      <c r="AW3052"/>
      <c r="AX3052"/>
      <c r="AY3052"/>
      <c r="AZ3052"/>
      <c r="BA3052"/>
      <c r="BB3052"/>
      <c r="BC3052"/>
      <c r="BD3052"/>
      <c r="BE3052"/>
      <c r="BF3052"/>
      <c r="BG3052"/>
      <c r="BH3052"/>
      <c r="BI3052"/>
      <c r="BJ3052"/>
      <c r="BK3052"/>
      <c r="BL3052"/>
      <c r="BM3052"/>
      <c r="BN3052"/>
      <c r="BO3052"/>
    </row>
    <row r="3053" spans="1:67" ht="15" x14ac:dyDescent="0.25">
      <c r="A3053" s="245" t="s">
        <v>4205</v>
      </c>
      <c r="B3053" s="245" t="s">
        <v>4204</v>
      </c>
      <c r="C3053" s="245" t="s">
        <v>4294</v>
      </c>
      <c r="D3053" s="245" t="s">
        <v>4293</v>
      </c>
      <c r="E3053" s="246" t="s">
        <v>44</v>
      </c>
      <c r="F3053" s="245" t="s">
        <v>44</v>
      </c>
      <c r="G3053" s="245" t="s">
        <v>4316</v>
      </c>
      <c r="H3053" s="245" t="s">
        <v>4315</v>
      </c>
      <c r="I3053" s="245" t="s">
        <v>24</v>
      </c>
      <c r="J3053" s="245" t="s">
        <v>59</v>
      </c>
      <c r="K3053" s="246" t="s">
        <v>11815</v>
      </c>
      <c r="L3053" s="245" t="s">
        <v>568</v>
      </c>
      <c r="M3053"/>
      <c r="N3053"/>
      <c r="O3053"/>
      <c r="P3053"/>
      <c r="Q3053"/>
      <c r="R3053"/>
      <c r="S3053"/>
      <c r="T3053"/>
      <c r="U3053"/>
      <c r="V3053"/>
      <c r="W3053"/>
      <c r="X3053"/>
      <c r="Y3053"/>
      <c r="Z3053"/>
      <c r="AA3053"/>
      <c r="AB3053"/>
      <c r="AC3053"/>
      <c r="AD3053"/>
      <c r="AE3053"/>
      <c r="AF3053"/>
      <c r="AG3053"/>
      <c r="AH3053"/>
      <c r="AI3053"/>
      <c r="AJ3053"/>
      <c r="AK3053"/>
      <c r="AL3053"/>
      <c r="AM3053"/>
      <c r="AN3053"/>
      <c r="AO3053"/>
      <c r="AP3053"/>
      <c r="AQ3053"/>
      <c r="AR3053"/>
      <c r="AS3053"/>
      <c r="AT3053"/>
      <c r="AU3053"/>
      <c r="AV3053"/>
      <c r="AW3053"/>
      <c r="AX3053"/>
      <c r="AY3053"/>
      <c r="AZ3053"/>
      <c r="BA3053"/>
      <c r="BB3053"/>
      <c r="BC3053"/>
      <c r="BD3053"/>
      <c r="BE3053"/>
      <c r="BF3053"/>
      <c r="BG3053"/>
      <c r="BH3053"/>
      <c r="BI3053"/>
      <c r="BJ3053"/>
      <c r="BK3053"/>
      <c r="BL3053"/>
      <c r="BM3053"/>
      <c r="BN3053"/>
      <c r="BO3053"/>
    </row>
    <row r="3054" spans="1:67" ht="15" x14ac:dyDescent="0.25">
      <c r="A3054" s="245" t="s">
        <v>4205</v>
      </c>
      <c r="B3054" s="245" t="s">
        <v>4204</v>
      </c>
      <c r="C3054" s="245" t="s">
        <v>4294</v>
      </c>
      <c r="D3054" s="245" t="s">
        <v>4293</v>
      </c>
      <c r="E3054" s="246" t="s">
        <v>44</v>
      </c>
      <c r="F3054" s="245" t="s">
        <v>44</v>
      </c>
      <c r="G3054" s="245" t="s">
        <v>4314</v>
      </c>
      <c r="H3054" s="245" t="s">
        <v>4313</v>
      </c>
      <c r="I3054" s="245" t="s">
        <v>24</v>
      </c>
      <c r="J3054" s="245" t="s">
        <v>59</v>
      </c>
      <c r="K3054" s="246" t="s">
        <v>24101</v>
      </c>
      <c r="L3054" s="245" t="s">
        <v>568</v>
      </c>
      <c r="M3054"/>
      <c r="N3054"/>
      <c r="O3054"/>
      <c r="P3054"/>
      <c r="Q3054"/>
      <c r="R3054"/>
      <c r="S3054"/>
      <c r="T3054"/>
      <c r="U3054"/>
      <c r="V3054"/>
      <c r="W3054"/>
      <c r="X3054"/>
      <c r="Y3054"/>
      <c r="Z3054"/>
      <c r="AA3054"/>
      <c r="AB3054"/>
      <c r="AC3054"/>
      <c r="AD3054"/>
      <c r="AE3054"/>
      <c r="AF3054"/>
      <c r="AG3054"/>
      <c r="AH3054"/>
      <c r="AI3054"/>
      <c r="AJ3054"/>
      <c r="AK3054"/>
      <c r="AL3054"/>
      <c r="AM3054"/>
      <c r="AN3054"/>
      <c r="AO3054"/>
      <c r="AP3054"/>
      <c r="AQ3054"/>
      <c r="AR3054"/>
      <c r="AS3054"/>
      <c r="AT3054"/>
      <c r="AU3054"/>
      <c r="AV3054"/>
      <c r="AW3054"/>
      <c r="AX3054"/>
      <c r="AY3054"/>
      <c r="AZ3054"/>
      <c r="BA3054"/>
      <c r="BB3054"/>
      <c r="BC3054"/>
      <c r="BD3054"/>
      <c r="BE3054"/>
      <c r="BF3054"/>
      <c r="BG3054"/>
      <c r="BH3054"/>
      <c r="BI3054"/>
      <c r="BJ3054"/>
      <c r="BK3054"/>
      <c r="BL3054"/>
      <c r="BM3054"/>
      <c r="BN3054"/>
      <c r="BO3054"/>
    </row>
    <row r="3055" spans="1:67" ht="15" x14ac:dyDescent="0.25">
      <c r="A3055" s="245" t="s">
        <v>4205</v>
      </c>
      <c r="B3055" s="245" t="s">
        <v>4204</v>
      </c>
      <c r="C3055" s="245" t="s">
        <v>4294</v>
      </c>
      <c r="D3055" s="245" t="s">
        <v>4293</v>
      </c>
      <c r="E3055" s="246" t="s">
        <v>44</v>
      </c>
      <c r="F3055" s="245" t="s">
        <v>44</v>
      </c>
      <c r="G3055" s="245" t="s">
        <v>4312</v>
      </c>
      <c r="H3055" s="245" t="s">
        <v>4311</v>
      </c>
      <c r="I3055" s="245" t="s">
        <v>24</v>
      </c>
      <c r="J3055" s="245" t="s">
        <v>59</v>
      </c>
      <c r="K3055" s="246" t="s">
        <v>22097</v>
      </c>
      <c r="L3055" s="245" t="s">
        <v>568</v>
      </c>
      <c r="M3055"/>
      <c r="N3055"/>
      <c r="O3055"/>
      <c r="P3055"/>
      <c r="Q3055"/>
      <c r="R3055"/>
      <c r="S3055"/>
      <c r="T3055"/>
      <c r="U3055"/>
      <c r="V3055"/>
      <c r="W3055"/>
      <c r="X3055"/>
      <c r="Y3055"/>
      <c r="Z3055"/>
      <c r="AA3055"/>
      <c r="AB3055"/>
      <c r="AC3055"/>
      <c r="AD3055"/>
      <c r="AE3055"/>
      <c r="AF3055"/>
      <c r="AG3055"/>
      <c r="AH3055"/>
      <c r="AI3055"/>
      <c r="AJ3055"/>
      <c r="AK3055"/>
      <c r="AL3055"/>
      <c r="AM3055"/>
      <c r="AN3055"/>
      <c r="AO3055"/>
      <c r="AP3055"/>
      <c r="AQ3055"/>
      <c r="AR3055"/>
      <c r="AS3055"/>
      <c r="AT3055"/>
      <c r="AU3055"/>
      <c r="AV3055"/>
      <c r="AW3055"/>
      <c r="AX3055"/>
      <c r="AY3055"/>
      <c r="AZ3055"/>
      <c r="BA3055"/>
      <c r="BB3055"/>
      <c r="BC3055"/>
      <c r="BD3055"/>
      <c r="BE3055"/>
      <c r="BF3055"/>
      <c r="BG3055"/>
      <c r="BH3055"/>
      <c r="BI3055"/>
      <c r="BJ3055"/>
      <c r="BK3055"/>
      <c r="BL3055"/>
      <c r="BM3055"/>
      <c r="BN3055"/>
      <c r="BO3055"/>
    </row>
    <row r="3056" spans="1:67" ht="15" x14ac:dyDescent="0.25">
      <c r="A3056" s="245" t="s">
        <v>4205</v>
      </c>
      <c r="B3056" s="245" t="s">
        <v>4204</v>
      </c>
      <c r="C3056" s="245" t="s">
        <v>4294</v>
      </c>
      <c r="D3056" s="245" t="s">
        <v>4293</v>
      </c>
      <c r="E3056" s="246" t="s">
        <v>44</v>
      </c>
      <c r="F3056" s="245" t="s">
        <v>44</v>
      </c>
      <c r="G3056" s="245" t="s">
        <v>4310</v>
      </c>
      <c r="H3056" s="245" t="s">
        <v>4309</v>
      </c>
      <c r="I3056" s="245" t="s">
        <v>24</v>
      </c>
      <c r="J3056" s="245" t="s">
        <v>59</v>
      </c>
      <c r="K3056" s="246" t="s">
        <v>24102</v>
      </c>
      <c r="L3056" s="245" t="s">
        <v>568</v>
      </c>
      <c r="M3056"/>
      <c r="N3056"/>
      <c r="O3056"/>
      <c r="P3056"/>
      <c r="Q3056"/>
      <c r="R3056"/>
      <c r="S3056"/>
      <c r="T3056"/>
      <c r="U3056"/>
      <c r="V3056"/>
      <c r="W3056"/>
      <c r="X3056"/>
      <c r="Y3056"/>
      <c r="Z3056"/>
      <c r="AA3056"/>
      <c r="AB3056"/>
      <c r="AC3056"/>
      <c r="AD3056"/>
      <c r="AE3056"/>
      <c r="AF3056"/>
      <c r="AG3056"/>
      <c r="AH3056"/>
      <c r="AI3056"/>
      <c r="AJ3056"/>
      <c r="AK3056"/>
      <c r="AL3056"/>
      <c r="AM3056"/>
      <c r="AN3056"/>
      <c r="AO3056"/>
      <c r="AP3056"/>
      <c r="AQ3056"/>
      <c r="AR3056"/>
      <c r="AS3056"/>
      <c r="AT3056"/>
      <c r="AU3056"/>
      <c r="AV3056"/>
      <c r="AW3056"/>
      <c r="AX3056"/>
      <c r="AY3056"/>
      <c r="AZ3056"/>
      <c r="BA3056"/>
      <c r="BB3056"/>
      <c r="BC3056"/>
      <c r="BD3056"/>
      <c r="BE3056"/>
      <c r="BF3056"/>
      <c r="BG3056"/>
      <c r="BH3056"/>
      <c r="BI3056"/>
      <c r="BJ3056"/>
      <c r="BK3056"/>
      <c r="BL3056"/>
      <c r="BM3056"/>
      <c r="BN3056"/>
      <c r="BO3056"/>
    </row>
    <row r="3057" spans="1:67" ht="15" x14ac:dyDescent="0.25">
      <c r="A3057" s="245" t="s">
        <v>4205</v>
      </c>
      <c r="B3057" s="245" t="s">
        <v>4204</v>
      </c>
      <c r="C3057" s="245" t="s">
        <v>4294</v>
      </c>
      <c r="D3057" s="245" t="s">
        <v>4293</v>
      </c>
      <c r="E3057" s="246" t="s">
        <v>44</v>
      </c>
      <c r="F3057" s="245" t="s">
        <v>44</v>
      </c>
      <c r="G3057" s="245" t="s">
        <v>4308</v>
      </c>
      <c r="H3057" s="245" t="s">
        <v>4307</v>
      </c>
      <c r="I3057" s="245" t="s">
        <v>24</v>
      </c>
      <c r="J3057" s="245" t="s">
        <v>59</v>
      </c>
      <c r="K3057" s="246" t="s">
        <v>20029</v>
      </c>
      <c r="L3057" s="245" t="s">
        <v>568</v>
      </c>
      <c r="M3057"/>
      <c r="N3057"/>
      <c r="O3057"/>
      <c r="P3057"/>
      <c r="Q3057"/>
      <c r="R3057"/>
      <c r="S3057"/>
      <c r="T3057"/>
      <c r="U3057"/>
      <c r="V3057"/>
      <c r="W3057"/>
      <c r="X3057"/>
      <c r="Y3057"/>
      <c r="Z3057"/>
      <c r="AA3057"/>
      <c r="AB3057"/>
      <c r="AC3057"/>
      <c r="AD3057"/>
      <c r="AE3057"/>
      <c r="AF3057"/>
      <c r="AG3057"/>
      <c r="AH3057"/>
      <c r="AI3057"/>
      <c r="AJ3057"/>
      <c r="AK3057"/>
      <c r="AL3057"/>
      <c r="AM3057"/>
      <c r="AN3057"/>
      <c r="AO3057"/>
      <c r="AP3057"/>
      <c r="AQ3057"/>
      <c r="AR3057"/>
      <c r="AS3057"/>
      <c r="AT3057"/>
      <c r="AU3057"/>
      <c r="AV3057"/>
      <c r="AW3057"/>
      <c r="AX3057"/>
      <c r="AY3057"/>
      <c r="AZ3057"/>
      <c r="BA3057"/>
      <c r="BB3057"/>
      <c r="BC3057"/>
      <c r="BD3057"/>
      <c r="BE3057"/>
      <c r="BF3057"/>
      <c r="BG3057"/>
      <c r="BH3057"/>
      <c r="BI3057"/>
      <c r="BJ3057"/>
      <c r="BK3057"/>
      <c r="BL3057"/>
      <c r="BM3057"/>
      <c r="BN3057"/>
      <c r="BO3057"/>
    </row>
    <row r="3058" spans="1:67" ht="15" x14ac:dyDescent="0.25">
      <c r="A3058" s="245" t="s">
        <v>4205</v>
      </c>
      <c r="B3058" s="245" t="s">
        <v>4204</v>
      </c>
      <c r="C3058" s="245" t="s">
        <v>4294</v>
      </c>
      <c r="D3058" s="245" t="s">
        <v>4293</v>
      </c>
      <c r="E3058" s="246" t="s">
        <v>44</v>
      </c>
      <c r="F3058" s="245" t="s">
        <v>44</v>
      </c>
      <c r="G3058" s="245" t="s">
        <v>4306</v>
      </c>
      <c r="H3058" s="245" t="s">
        <v>4305</v>
      </c>
      <c r="I3058" s="245" t="s">
        <v>24</v>
      </c>
      <c r="J3058" s="245" t="s">
        <v>59</v>
      </c>
      <c r="K3058" s="246" t="s">
        <v>8932</v>
      </c>
      <c r="L3058" s="245" t="s">
        <v>568</v>
      </c>
      <c r="M3058"/>
      <c r="N3058"/>
      <c r="O3058"/>
      <c r="P3058"/>
      <c r="Q3058"/>
      <c r="R3058"/>
      <c r="S3058"/>
      <c r="T3058"/>
      <c r="U3058"/>
      <c r="V3058"/>
      <c r="W3058"/>
      <c r="X3058"/>
      <c r="Y3058"/>
      <c r="Z3058"/>
      <c r="AA3058"/>
      <c r="AB3058"/>
      <c r="AC3058"/>
      <c r="AD3058"/>
      <c r="AE3058"/>
      <c r="AF3058"/>
      <c r="AG3058"/>
      <c r="AH3058"/>
      <c r="AI3058"/>
      <c r="AJ3058"/>
      <c r="AK3058"/>
      <c r="AL3058"/>
      <c r="AM3058"/>
      <c r="AN3058"/>
      <c r="AO3058"/>
      <c r="AP3058"/>
      <c r="AQ3058"/>
      <c r="AR3058"/>
      <c r="AS3058"/>
      <c r="AT3058"/>
      <c r="AU3058"/>
      <c r="AV3058"/>
      <c r="AW3058"/>
      <c r="AX3058"/>
      <c r="AY3058"/>
      <c r="AZ3058"/>
      <c r="BA3058"/>
      <c r="BB3058"/>
      <c r="BC3058"/>
      <c r="BD3058"/>
      <c r="BE3058"/>
      <c r="BF3058"/>
      <c r="BG3058"/>
      <c r="BH3058"/>
      <c r="BI3058"/>
      <c r="BJ3058"/>
      <c r="BK3058"/>
      <c r="BL3058"/>
      <c r="BM3058"/>
      <c r="BN3058"/>
      <c r="BO3058"/>
    </row>
    <row r="3059" spans="1:67" ht="15" x14ac:dyDescent="0.25">
      <c r="A3059" s="245" t="s">
        <v>4205</v>
      </c>
      <c r="B3059" s="245" t="s">
        <v>4204</v>
      </c>
      <c r="C3059" s="245" t="s">
        <v>4294</v>
      </c>
      <c r="D3059" s="245" t="s">
        <v>4293</v>
      </c>
      <c r="E3059" s="246" t="s">
        <v>44</v>
      </c>
      <c r="F3059" s="245" t="s">
        <v>44</v>
      </c>
      <c r="G3059" s="245" t="s">
        <v>4304</v>
      </c>
      <c r="H3059" s="245" t="s">
        <v>4303</v>
      </c>
      <c r="I3059" s="245" t="s">
        <v>24</v>
      </c>
      <c r="J3059" s="245" t="s">
        <v>59</v>
      </c>
      <c r="K3059" s="246" t="s">
        <v>24103</v>
      </c>
      <c r="L3059" s="245" t="s">
        <v>568</v>
      </c>
      <c r="M3059"/>
      <c r="N3059"/>
      <c r="O3059"/>
      <c r="P3059"/>
      <c r="Q3059"/>
      <c r="R3059"/>
      <c r="S3059"/>
      <c r="T3059"/>
      <c r="U3059"/>
      <c r="V3059"/>
      <c r="W3059"/>
      <c r="X3059"/>
      <c r="Y3059"/>
      <c r="Z3059"/>
      <c r="AA3059"/>
      <c r="AB3059"/>
      <c r="AC3059"/>
      <c r="AD3059"/>
      <c r="AE3059"/>
      <c r="AF3059"/>
      <c r="AG3059"/>
      <c r="AH3059"/>
      <c r="AI3059"/>
      <c r="AJ3059"/>
      <c r="AK3059"/>
      <c r="AL3059"/>
      <c r="AM3059"/>
      <c r="AN3059"/>
      <c r="AO3059"/>
      <c r="AP3059"/>
      <c r="AQ3059"/>
      <c r="AR3059"/>
      <c r="AS3059"/>
      <c r="AT3059"/>
      <c r="AU3059"/>
      <c r="AV3059"/>
      <c r="AW3059"/>
      <c r="AX3059"/>
      <c r="AY3059"/>
      <c r="AZ3059"/>
      <c r="BA3059"/>
      <c r="BB3059"/>
      <c r="BC3059"/>
      <c r="BD3059"/>
      <c r="BE3059"/>
      <c r="BF3059"/>
      <c r="BG3059"/>
      <c r="BH3059"/>
      <c r="BI3059"/>
      <c r="BJ3059"/>
      <c r="BK3059"/>
      <c r="BL3059"/>
      <c r="BM3059"/>
      <c r="BN3059"/>
      <c r="BO3059"/>
    </row>
    <row r="3060" spans="1:67" ht="15" x14ac:dyDescent="0.25">
      <c r="A3060" s="245" t="s">
        <v>4205</v>
      </c>
      <c r="B3060" s="245" t="s">
        <v>4204</v>
      </c>
      <c r="C3060" s="245" t="s">
        <v>4294</v>
      </c>
      <c r="D3060" s="245" t="s">
        <v>4293</v>
      </c>
      <c r="E3060" s="246" t="s">
        <v>44</v>
      </c>
      <c r="F3060" s="245" t="s">
        <v>44</v>
      </c>
      <c r="G3060" s="245" t="s">
        <v>4302</v>
      </c>
      <c r="H3060" s="245" t="s">
        <v>4301</v>
      </c>
      <c r="I3060" s="245" t="s">
        <v>24</v>
      </c>
      <c r="J3060" s="245" t="s">
        <v>59</v>
      </c>
      <c r="K3060" s="246" t="s">
        <v>9597</v>
      </c>
      <c r="L3060" s="245" t="s">
        <v>568</v>
      </c>
      <c r="M3060"/>
      <c r="N3060"/>
      <c r="O3060"/>
      <c r="P3060"/>
      <c r="Q3060"/>
      <c r="R3060"/>
      <c r="S3060"/>
      <c r="T3060"/>
      <c r="U3060"/>
      <c r="V3060"/>
      <c r="W3060"/>
      <c r="X3060"/>
      <c r="Y3060"/>
      <c r="Z3060"/>
      <c r="AA3060"/>
      <c r="AB3060"/>
      <c r="AC3060"/>
      <c r="AD3060"/>
      <c r="AE3060"/>
      <c r="AF3060"/>
      <c r="AG3060"/>
      <c r="AH3060"/>
      <c r="AI3060"/>
      <c r="AJ3060"/>
      <c r="AK3060"/>
      <c r="AL3060"/>
      <c r="AM3060"/>
      <c r="AN3060"/>
      <c r="AO3060"/>
      <c r="AP3060"/>
      <c r="AQ3060"/>
      <c r="AR3060"/>
      <c r="AS3060"/>
      <c r="AT3060"/>
      <c r="AU3060"/>
      <c r="AV3060"/>
      <c r="AW3060"/>
      <c r="AX3060"/>
      <c r="AY3060"/>
      <c r="AZ3060"/>
      <c r="BA3060"/>
      <c r="BB3060"/>
      <c r="BC3060"/>
      <c r="BD3060"/>
      <c r="BE3060"/>
      <c r="BF3060"/>
      <c r="BG3060"/>
      <c r="BH3060"/>
      <c r="BI3060"/>
      <c r="BJ3060"/>
      <c r="BK3060"/>
      <c r="BL3060"/>
      <c r="BM3060"/>
      <c r="BN3060"/>
      <c r="BO3060"/>
    </row>
    <row r="3061" spans="1:67" ht="15" x14ac:dyDescent="0.25">
      <c r="A3061" s="245" t="s">
        <v>4205</v>
      </c>
      <c r="B3061" s="245" t="s">
        <v>4204</v>
      </c>
      <c r="C3061" s="245" t="s">
        <v>4294</v>
      </c>
      <c r="D3061" s="245" t="s">
        <v>4293</v>
      </c>
      <c r="E3061" s="246" t="s">
        <v>44</v>
      </c>
      <c r="F3061" s="245" t="s">
        <v>44</v>
      </c>
      <c r="G3061" s="245" t="s">
        <v>4300</v>
      </c>
      <c r="H3061" s="245" t="s">
        <v>4299</v>
      </c>
      <c r="I3061" s="245" t="s">
        <v>24</v>
      </c>
      <c r="J3061" s="245" t="s">
        <v>59</v>
      </c>
      <c r="K3061" s="246" t="s">
        <v>24104</v>
      </c>
      <c r="L3061" s="245" t="s">
        <v>568</v>
      </c>
      <c r="M3061"/>
      <c r="N3061"/>
      <c r="O3061"/>
      <c r="P3061"/>
      <c r="Q3061"/>
      <c r="R3061"/>
      <c r="S3061"/>
      <c r="T3061"/>
      <c r="U3061"/>
      <c r="V3061"/>
      <c r="W3061"/>
      <c r="X3061"/>
      <c r="Y3061"/>
      <c r="Z3061"/>
      <c r="AA3061"/>
      <c r="AB3061"/>
      <c r="AC3061"/>
      <c r="AD3061"/>
      <c r="AE3061"/>
      <c r="AF3061"/>
      <c r="AG3061"/>
      <c r="AH3061"/>
      <c r="AI3061"/>
      <c r="AJ3061"/>
      <c r="AK3061"/>
      <c r="AL3061"/>
      <c r="AM3061"/>
      <c r="AN3061"/>
      <c r="AO3061"/>
      <c r="AP3061"/>
      <c r="AQ3061"/>
      <c r="AR3061"/>
      <c r="AS3061"/>
      <c r="AT3061"/>
      <c r="AU3061"/>
      <c r="AV3061"/>
      <c r="AW3061"/>
      <c r="AX3061"/>
      <c r="AY3061"/>
      <c r="AZ3061"/>
      <c r="BA3061"/>
      <c r="BB3061"/>
      <c r="BC3061"/>
      <c r="BD3061"/>
      <c r="BE3061"/>
      <c r="BF3061"/>
      <c r="BG3061"/>
      <c r="BH3061"/>
      <c r="BI3061"/>
      <c r="BJ3061"/>
      <c r="BK3061"/>
      <c r="BL3061"/>
      <c r="BM3061"/>
      <c r="BN3061"/>
      <c r="BO3061"/>
    </row>
    <row r="3062" spans="1:67" ht="15" x14ac:dyDescent="0.25">
      <c r="A3062" s="245" t="s">
        <v>4205</v>
      </c>
      <c r="B3062" s="245" t="s">
        <v>4204</v>
      </c>
      <c r="C3062" s="245" t="s">
        <v>4294</v>
      </c>
      <c r="D3062" s="245" t="s">
        <v>4293</v>
      </c>
      <c r="E3062" s="246" t="s">
        <v>44</v>
      </c>
      <c r="F3062" s="245" t="s">
        <v>44</v>
      </c>
      <c r="G3062" s="245" t="s">
        <v>4298</v>
      </c>
      <c r="H3062" s="245" t="s">
        <v>4297</v>
      </c>
      <c r="I3062" s="245" t="s">
        <v>24</v>
      </c>
      <c r="J3062" s="245" t="s">
        <v>59</v>
      </c>
      <c r="K3062" s="246" t="s">
        <v>16138</v>
      </c>
      <c r="L3062" s="245" t="s">
        <v>568</v>
      </c>
      <c r="M3062"/>
      <c r="N3062"/>
      <c r="O3062"/>
      <c r="P3062"/>
      <c r="Q3062"/>
      <c r="R3062"/>
      <c r="S3062"/>
      <c r="T3062"/>
      <c r="U3062"/>
      <c r="V3062"/>
      <c r="W3062"/>
      <c r="X3062"/>
      <c r="Y3062"/>
      <c r="Z3062"/>
      <c r="AA3062"/>
      <c r="AB3062"/>
      <c r="AC3062"/>
      <c r="AD3062"/>
      <c r="AE3062"/>
      <c r="AF3062"/>
      <c r="AG3062"/>
      <c r="AH3062"/>
      <c r="AI3062"/>
      <c r="AJ3062"/>
      <c r="AK3062"/>
      <c r="AL3062"/>
      <c r="AM3062"/>
      <c r="AN3062"/>
      <c r="AO3062"/>
      <c r="AP3062"/>
      <c r="AQ3062"/>
      <c r="AR3062"/>
      <c r="AS3062"/>
      <c r="AT3062"/>
      <c r="AU3062"/>
      <c r="AV3062"/>
      <c r="AW3062"/>
      <c r="AX3062"/>
      <c r="AY3062"/>
      <c r="AZ3062"/>
      <c r="BA3062"/>
      <c r="BB3062"/>
      <c r="BC3062"/>
      <c r="BD3062"/>
      <c r="BE3062"/>
      <c r="BF3062"/>
      <c r="BG3062"/>
      <c r="BH3062"/>
      <c r="BI3062"/>
      <c r="BJ3062"/>
      <c r="BK3062"/>
      <c r="BL3062"/>
      <c r="BM3062"/>
      <c r="BN3062"/>
      <c r="BO3062"/>
    </row>
    <row r="3063" spans="1:67" ht="15" x14ac:dyDescent="0.25">
      <c r="A3063" s="245" t="s">
        <v>4205</v>
      </c>
      <c r="B3063" s="245" t="s">
        <v>4204</v>
      </c>
      <c r="C3063" s="245" t="s">
        <v>4294</v>
      </c>
      <c r="D3063" s="245" t="s">
        <v>4293</v>
      </c>
      <c r="E3063" s="246" t="s">
        <v>44</v>
      </c>
      <c r="F3063" s="245" t="s">
        <v>44</v>
      </c>
      <c r="G3063" s="245" t="s">
        <v>4296</v>
      </c>
      <c r="H3063" s="245" t="s">
        <v>4295</v>
      </c>
      <c r="I3063" s="245" t="s">
        <v>24</v>
      </c>
      <c r="J3063" s="245" t="s">
        <v>59</v>
      </c>
      <c r="K3063" s="246" t="s">
        <v>12544</v>
      </c>
      <c r="L3063" s="245" t="s">
        <v>568</v>
      </c>
      <c r="M3063"/>
      <c r="N3063"/>
      <c r="O3063"/>
      <c r="P3063"/>
      <c r="Q3063"/>
      <c r="R3063"/>
      <c r="S3063"/>
      <c r="T3063"/>
      <c r="U3063"/>
      <c r="V3063"/>
      <c r="W3063"/>
      <c r="X3063"/>
      <c r="Y3063"/>
      <c r="Z3063"/>
      <c r="AA3063"/>
      <c r="AB3063"/>
      <c r="AC3063"/>
      <c r="AD3063"/>
      <c r="AE3063"/>
      <c r="AF3063"/>
      <c r="AG3063"/>
      <c r="AH3063"/>
      <c r="AI3063"/>
      <c r="AJ3063"/>
      <c r="AK3063"/>
      <c r="AL3063"/>
      <c r="AM3063"/>
      <c r="AN3063"/>
      <c r="AO3063"/>
      <c r="AP3063"/>
      <c r="AQ3063"/>
      <c r="AR3063"/>
      <c r="AS3063"/>
      <c r="AT3063"/>
      <c r="AU3063"/>
      <c r="AV3063"/>
      <c r="AW3063"/>
      <c r="AX3063"/>
      <c r="AY3063"/>
      <c r="AZ3063"/>
      <c r="BA3063"/>
      <c r="BB3063"/>
      <c r="BC3063"/>
      <c r="BD3063"/>
      <c r="BE3063"/>
      <c r="BF3063"/>
      <c r="BG3063"/>
      <c r="BH3063"/>
      <c r="BI3063"/>
      <c r="BJ3063"/>
      <c r="BK3063"/>
      <c r="BL3063"/>
      <c r="BM3063"/>
      <c r="BN3063"/>
      <c r="BO3063"/>
    </row>
    <row r="3064" spans="1:67" ht="15" x14ac:dyDescent="0.25">
      <c r="A3064" s="245" t="s">
        <v>4205</v>
      </c>
      <c r="B3064" s="245" t="s">
        <v>4204</v>
      </c>
      <c r="C3064" s="245" t="s">
        <v>4294</v>
      </c>
      <c r="D3064" s="245" t="s">
        <v>4293</v>
      </c>
      <c r="E3064" s="246" t="s">
        <v>44</v>
      </c>
      <c r="F3064" s="245" t="s">
        <v>44</v>
      </c>
      <c r="G3064" s="245" t="s">
        <v>4292</v>
      </c>
      <c r="H3064" s="245" t="s">
        <v>4291</v>
      </c>
      <c r="I3064" s="245" t="s">
        <v>24</v>
      </c>
      <c r="J3064" s="245" t="s">
        <v>59</v>
      </c>
      <c r="K3064" s="246" t="s">
        <v>24105</v>
      </c>
      <c r="L3064" s="245" t="s">
        <v>568</v>
      </c>
      <c r="M3064"/>
      <c r="N3064"/>
      <c r="O3064"/>
      <c r="P3064"/>
      <c r="Q3064"/>
      <c r="R3064"/>
      <c r="S3064"/>
      <c r="T3064"/>
      <c r="U3064"/>
      <c r="V3064"/>
      <c r="W3064"/>
      <c r="X3064"/>
      <c r="Y3064"/>
      <c r="Z3064"/>
      <c r="AA3064"/>
      <c r="AB3064"/>
      <c r="AC3064"/>
      <c r="AD3064"/>
      <c r="AE3064"/>
      <c r="AF3064"/>
      <c r="AG3064"/>
      <c r="AH3064"/>
      <c r="AI3064"/>
      <c r="AJ3064"/>
      <c r="AK3064"/>
      <c r="AL3064"/>
      <c r="AM3064"/>
      <c r="AN3064"/>
      <c r="AO3064"/>
      <c r="AP3064"/>
      <c r="AQ3064"/>
      <c r="AR3064"/>
      <c r="AS3064"/>
      <c r="AT3064"/>
      <c r="AU3064"/>
      <c r="AV3064"/>
      <c r="AW3064"/>
      <c r="AX3064"/>
      <c r="AY3064"/>
      <c r="AZ3064"/>
      <c r="BA3064"/>
      <c r="BB3064"/>
      <c r="BC3064"/>
      <c r="BD3064"/>
      <c r="BE3064"/>
      <c r="BF3064"/>
      <c r="BG3064"/>
      <c r="BH3064"/>
      <c r="BI3064"/>
      <c r="BJ3064"/>
      <c r="BK3064"/>
      <c r="BL3064"/>
      <c r="BM3064"/>
      <c r="BN3064"/>
      <c r="BO3064"/>
    </row>
    <row r="3065" spans="1:67" ht="15" x14ac:dyDescent="0.25">
      <c r="A3065" s="245" t="s">
        <v>4205</v>
      </c>
      <c r="B3065" s="245" t="s">
        <v>4204</v>
      </c>
      <c r="C3065" s="245" t="s">
        <v>4265</v>
      </c>
      <c r="D3065" s="245" t="s">
        <v>4264</v>
      </c>
      <c r="E3065" s="246" t="s">
        <v>44</v>
      </c>
      <c r="F3065" s="245" t="s">
        <v>44</v>
      </c>
      <c r="G3065" s="245" t="s">
        <v>4289</v>
      </c>
      <c r="H3065" s="245" t="s">
        <v>12010</v>
      </c>
      <c r="I3065" s="245" t="s">
        <v>24</v>
      </c>
      <c r="J3065" s="245" t="s">
        <v>59</v>
      </c>
      <c r="K3065" s="246" t="s">
        <v>19617</v>
      </c>
      <c r="L3065" s="245" t="s">
        <v>568</v>
      </c>
      <c r="M3065"/>
      <c r="N3065"/>
      <c r="O3065"/>
      <c r="P3065"/>
      <c r="Q3065"/>
      <c r="R3065"/>
      <c r="S3065"/>
      <c r="T3065"/>
      <c r="U3065"/>
      <c r="V3065"/>
      <c r="W3065"/>
      <c r="X3065"/>
      <c r="Y3065"/>
      <c r="Z3065"/>
      <c r="AA3065"/>
      <c r="AB3065"/>
      <c r="AC3065"/>
      <c r="AD3065"/>
      <c r="AE3065"/>
      <c r="AF3065"/>
      <c r="AG3065"/>
      <c r="AH3065"/>
      <c r="AI3065"/>
      <c r="AJ3065"/>
      <c r="AK3065"/>
      <c r="AL3065"/>
      <c r="AM3065"/>
      <c r="AN3065"/>
      <c r="AO3065"/>
      <c r="AP3065"/>
      <c r="AQ3065"/>
      <c r="AR3065"/>
      <c r="AS3065"/>
      <c r="AT3065"/>
      <c r="AU3065"/>
      <c r="AV3065"/>
      <c r="AW3065"/>
      <c r="AX3065"/>
      <c r="AY3065"/>
      <c r="AZ3065"/>
      <c r="BA3065"/>
      <c r="BB3065"/>
      <c r="BC3065"/>
      <c r="BD3065"/>
      <c r="BE3065"/>
      <c r="BF3065"/>
      <c r="BG3065"/>
      <c r="BH3065"/>
      <c r="BI3065"/>
      <c r="BJ3065"/>
      <c r="BK3065"/>
      <c r="BL3065"/>
      <c r="BM3065"/>
      <c r="BN3065"/>
      <c r="BO3065"/>
    </row>
    <row r="3066" spans="1:67" ht="15" x14ac:dyDescent="0.25">
      <c r="A3066" s="245" t="s">
        <v>4205</v>
      </c>
      <c r="B3066" s="245" t="s">
        <v>4204</v>
      </c>
      <c r="C3066" s="245" t="s">
        <v>4265</v>
      </c>
      <c r="D3066" s="245" t="s">
        <v>4264</v>
      </c>
      <c r="E3066" s="246" t="s">
        <v>44</v>
      </c>
      <c r="F3066" s="245" t="s">
        <v>44</v>
      </c>
      <c r="G3066" s="245" t="s">
        <v>4288</v>
      </c>
      <c r="H3066" s="245" t="s">
        <v>12011</v>
      </c>
      <c r="I3066" s="245" t="s">
        <v>24</v>
      </c>
      <c r="J3066" s="245" t="s">
        <v>59</v>
      </c>
      <c r="K3066" s="246" t="s">
        <v>24106</v>
      </c>
      <c r="L3066" s="245" t="s">
        <v>568</v>
      </c>
      <c r="M3066"/>
      <c r="N3066"/>
      <c r="O3066"/>
      <c r="P3066"/>
      <c r="Q3066"/>
      <c r="R3066"/>
      <c r="S3066"/>
      <c r="T3066"/>
      <c r="U3066"/>
      <c r="V3066"/>
      <c r="W3066"/>
      <c r="X3066"/>
      <c r="Y3066"/>
      <c r="Z3066"/>
      <c r="AA3066"/>
      <c r="AB3066"/>
      <c r="AC3066"/>
      <c r="AD3066"/>
      <c r="AE3066"/>
      <c r="AF3066"/>
      <c r="AG3066"/>
      <c r="AH3066"/>
      <c r="AI3066"/>
      <c r="AJ3066"/>
      <c r="AK3066"/>
      <c r="AL3066"/>
      <c r="AM3066"/>
      <c r="AN3066"/>
      <c r="AO3066"/>
      <c r="AP3066"/>
      <c r="AQ3066"/>
      <c r="AR3066"/>
      <c r="AS3066"/>
      <c r="AT3066"/>
      <c r="AU3066"/>
      <c r="AV3066"/>
      <c r="AW3066"/>
      <c r="AX3066"/>
      <c r="AY3066"/>
      <c r="AZ3066"/>
      <c r="BA3066"/>
      <c r="BB3066"/>
      <c r="BC3066"/>
      <c r="BD3066"/>
      <c r="BE3066"/>
      <c r="BF3066"/>
      <c r="BG3066"/>
      <c r="BH3066"/>
      <c r="BI3066"/>
      <c r="BJ3066"/>
      <c r="BK3066"/>
      <c r="BL3066"/>
      <c r="BM3066"/>
      <c r="BN3066"/>
      <c r="BO3066"/>
    </row>
    <row r="3067" spans="1:67" ht="15" x14ac:dyDescent="0.25">
      <c r="A3067" s="245" t="s">
        <v>4205</v>
      </c>
      <c r="B3067" s="245" t="s">
        <v>4204</v>
      </c>
      <c r="C3067" s="245" t="s">
        <v>4265</v>
      </c>
      <c r="D3067" s="245" t="s">
        <v>4264</v>
      </c>
      <c r="E3067" s="246" t="s">
        <v>44</v>
      </c>
      <c r="F3067" s="245" t="s">
        <v>44</v>
      </c>
      <c r="G3067" s="245" t="s">
        <v>4287</v>
      </c>
      <c r="H3067" s="245" t="s">
        <v>12013</v>
      </c>
      <c r="I3067" s="245" t="s">
        <v>24</v>
      </c>
      <c r="J3067" s="245" t="s">
        <v>59</v>
      </c>
      <c r="K3067" s="246" t="s">
        <v>10250</v>
      </c>
      <c r="L3067" s="245" t="s">
        <v>568</v>
      </c>
      <c r="M3067"/>
      <c r="N3067"/>
      <c r="O3067"/>
      <c r="P3067"/>
      <c r="Q3067"/>
      <c r="R3067"/>
      <c r="S3067"/>
      <c r="T3067"/>
      <c r="U3067"/>
      <c r="V3067"/>
      <c r="W3067"/>
      <c r="X3067"/>
      <c r="Y3067"/>
      <c r="Z3067"/>
      <c r="AA3067"/>
      <c r="AB3067"/>
      <c r="AC3067"/>
      <c r="AD3067"/>
      <c r="AE3067"/>
      <c r="AF3067"/>
      <c r="AG3067"/>
      <c r="AH3067"/>
      <c r="AI3067"/>
      <c r="AJ3067"/>
      <c r="AK3067"/>
      <c r="AL3067"/>
      <c r="AM3067"/>
      <c r="AN3067"/>
      <c r="AO3067"/>
      <c r="AP3067"/>
      <c r="AQ3067"/>
      <c r="AR3067"/>
      <c r="AS3067"/>
      <c r="AT3067"/>
      <c r="AU3067"/>
      <c r="AV3067"/>
      <c r="AW3067"/>
      <c r="AX3067"/>
      <c r="AY3067"/>
      <c r="AZ3067"/>
      <c r="BA3067"/>
      <c r="BB3067"/>
      <c r="BC3067"/>
      <c r="BD3067"/>
      <c r="BE3067"/>
      <c r="BF3067"/>
      <c r="BG3067"/>
      <c r="BH3067"/>
      <c r="BI3067"/>
      <c r="BJ3067"/>
      <c r="BK3067"/>
      <c r="BL3067"/>
      <c r="BM3067"/>
      <c r="BN3067"/>
      <c r="BO3067"/>
    </row>
    <row r="3068" spans="1:67" ht="15" x14ac:dyDescent="0.25">
      <c r="A3068" s="245" t="s">
        <v>4205</v>
      </c>
      <c r="B3068" s="245" t="s">
        <v>4204</v>
      </c>
      <c r="C3068" s="245" t="s">
        <v>4265</v>
      </c>
      <c r="D3068" s="245" t="s">
        <v>4264</v>
      </c>
      <c r="E3068" s="246" t="s">
        <v>44</v>
      </c>
      <c r="F3068" s="245" t="s">
        <v>44</v>
      </c>
      <c r="G3068" s="245" t="s">
        <v>4286</v>
      </c>
      <c r="H3068" s="245" t="s">
        <v>12014</v>
      </c>
      <c r="I3068" s="245" t="s">
        <v>24</v>
      </c>
      <c r="J3068" s="245" t="s">
        <v>59</v>
      </c>
      <c r="K3068" s="246" t="s">
        <v>24107</v>
      </c>
      <c r="L3068" s="245" t="s">
        <v>568</v>
      </c>
      <c r="M3068"/>
      <c r="N3068"/>
      <c r="O3068"/>
      <c r="P3068"/>
      <c r="Q3068"/>
      <c r="R3068"/>
      <c r="S3068"/>
      <c r="T3068"/>
      <c r="U3068"/>
      <c r="V3068"/>
      <c r="W3068"/>
      <c r="X3068"/>
      <c r="Y3068"/>
      <c r="Z3068"/>
      <c r="AA3068"/>
      <c r="AB3068"/>
      <c r="AC3068"/>
      <c r="AD3068"/>
      <c r="AE3068"/>
      <c r="AF3068"/>
      <c r="AG3068"/>
      <c r="AH3068"/>
      <c r="AI3068"/>
      <c r="AJ3068"/>
      <c r="AK3068"/>
      <c r="AL3068"/>
      <c r="AM3068"/>
      <c r="AN3068"/>
      <c r="AO3068"/>
      <c r="AP3068"/>
      <c r="AQ3068"/>
      <c r="AR3068"/>
      <c r="AS3068"/>
      <c r="AT3068"/>
      <c r="AU3068"/>
      <c r="AV3068"/>
      <c r="AW3068"/>
      <c r="AX3068"/>
      <c r="AY3068"/>
      <c r="AZ3068"/>
      <c r="BA3068"/>
      <c r="BB3068"/>
      <c r="BC3068"/>
      <c r="BD3068"/>
      <c r="BE3068"/>
      <c r="BF3068"/>
      <c r="BG3068"/>
      <c r="BH3068"/>
      <c r="BI3068"/>
      <c r="BJ3068"/>
      <c r="BK3068"/>
      <c r="BL3068"/>
      <c r="BM3068"/>
      <c r="BN3068"/>
      <c r="BO3068"/>
    </row>
    <row r="3069" spans="1:67" ht="15" x14ac:dyDescent="0.25">
      <c r="A3069" s="245" t="s">
        <v>4205</v>
      </c>
      <c r="B3069" s="245" t="s">
        <v>4204</v>
      </c>
      <c r="C3069" s="245" t="s">
        <v>4265</v>
      </c>
      <c r="D3069" s="245" t="s">
        <v>4264</v>
      </c>
      <c r="E3069" s="246" t="s">
        <v>44</v>
      </c>
      <c r="F3069" s="245" t="s">
        <v>44</v>
      </c>
      <c r="G3069" s="245" t="s">
        <v>4285</v>
      </c>
      <c r="H3069" s="245" t="s">
        <v>12016</v>
      </c>
      <c r="I3069" s="245" t="s">
        <v>24</v>
      </c>
      <c r="J3069" s="245" t="s">
        <v>59</v>
      </c>
      <c r="K3069" s="246" t="s">
        <v>24108</v>
      </c>
      <c r="L3069" s="245" t="s">
        <v>568</v>
      </c>
      <c r="M3069"/>
      <c r="N3069"/>
      <c r="O3069"/>
      <c r="P3069"/>
      <c r="Q3069"/>
      <c r="R3069"/>
      <c r="S3069"/>
      <c r="T3069"/>
      <c r="U3069"/>
      <c r="V3069"/>
      <c r="W3069"/>
      <c r="X3069"/>
      <c r="Y3069"/>
      <c r="Z3069"/>
      <c r="AA3069"/>
      <c r="AB3069"/>
      <c r="AC3069"/>
      <c r="AD3069"/>
      <c r="AE3069"/>
      <c r="AF3069"/>
      <c r="AG3069"/>
      <c r="AH3069"/>
      <c r="AI3069"/>
      <c r="AJ3069"/>
      <c r="AK3069"/>
      <c r="AL3069"/>
      <c r="AM3069"/>
      <c r="AN3069"/>
      <c r="AO3069"/>
      <c r="AP3069"/>
      <c r="AQ3069"/>
      <c r="AR3069"/>
      <c r="AS3069"/>
      <c r="AT3069"/>
      <c r="AU3069"/>
      <c r="AV3069"/>
      <c r="AW3069"/>
      <c r="AX3069"/>
      <c r="AY3069"/>
      <c r="AZ3069"/>
      <c r="BA3069"/>
      <c r="BB3069"/>
      <c r="BC3069"/>
      <c r="BD3069"/>
      <c r="BE3069"/>
      <c r="BF3069"/>
      <c r="BG3069"/>
      <c r="BH3069"/>
      <c r="BI3069"/>
      <c r="BJ3069"/>
      <c r="BK3069"/>
      <c r="BL3069"/>
      <c r="BM3069"/>
      <c r="BN3069"/>
      <c r="BO3069"/>
    </row>
    <row r="3070" spans="1:67" ht="15" x14ac:dyDescent="0.25">
      <c r="A3070" s="245" t="s">
        <v>4205</v>
      </c>
      <c r="B3070" s="245" t="s">
        <v>4204</v>
      </c>
      <c r="C3070" s="245" t="s">
        <v>4265</v>
      </c>
      <c r="D3070" s="245" t="s">
        <v>4264</v>
      </c>
      <c r="E3070" s="246" t="s">
        <v>44</v>
      </c>
      <c r="F3070" s="245" t="s">
        <v>44</v>
      </c>
      <c r="G3070" s="245" t="s">
        <v>4284</v>
      </c>
      <c r="H3070" s="245" t="s">
        <v>12018</v>
      </c>
      <c r="I3070" s="245" t="s">
        <v>24</v>
      </c>
      <c r="J3070" s="245" t="s">
        <v>569</v>
      </c>
      <c r="K3070" s="246" t="s">
        <v>16495</v>
      </c>
      <c r="L3070" s="245" t="s">
        <v>568</v>
      </c>
      <c r="M3070"/>
      <c r="N3070"/>
      <c r="O3070"/>
      <c r="P3070"/>
      <c r="Q3070"/>
      <c r="R3070"/>
      <c r="S3070"/>
      <c r="T3070"/>
      <c r="U3070"/>
      <c r="V3070"/>
      <c r="W3070"/>
      <c r="X3070"/>
      <c r="Y3070"/>
      <c r="Z3070"/>
      <c r="AA3070"/>
      <c r="AB3070"/>
      <c r="AC3070"/>
      <c r="AD3070"/>
      <c r="AE3070"/>
      <c r="AF3070"/>
      <c r="AG3070"/>
      <c r="AH3070"/>
      <c r="AI3070"/>
      <c r="AJ3070"/>
      <c r="AK3070"/>
      <c r="AL3070"/>
      <c r="AM3070"/>
      <c r="AN3070"/>
      <c r="AO3070"/>
      <c r="AP3070"/>
      <c r="AQ3070"/>
      <c r="AR3070"/>
      <c r="AS3070"/>
      <c r="AT3070"/>
      <c r="AU3070"/>
      <c r="AV3070"/>
      <c r="AW3070"/>
      <c r="AX3070"/>
      <c r="AY3070"/>
      <c r="AZ3070"/>
      <c r="BA3070"/>
      <c r="BB3070"/>
      <c r="BC3070"/>
      <c r="BD3070"/>
      <c r="BE3070"/>
      <c r="BF3070"/>
      <c r="BG3070"/>
      <c r="BH3070"/>
      <c r="BI3070"/>
      <c r="BJ3070"/>
      <c r="BK3070"/>
      <c r="BL3070"/>
      <c r="BM3070"/>
      <c r="BN3070"/>
      <c r="BO3070"/>
    </row>
    <row r="3071" spans="1:67" ht="15" x14ac:dyDescent="0.25">
      <c r="A3071" s="245" t="s">
        <v>4205</v>
      </c>
      <c r="B3071" s="245" t="s">
        <v>4204</v>
      </c>
      <c r="C3071" s="245" t="s">
        <v>4265</v>
      </c>
      <c r="D3071" s="245" t="s">
        <v>4264</v>
      </c>
      <c r="E3071" s="246" t="s">
        <v>44</v>
      </c>
      <c r="F3071" s="245" t="s">
        <v>44</v>
      </c>
      <c r="G3071" s="245" t="s">
        <v>4283</v>
      </c>
      <c r="H3071" s="245" t="s">
        <v>12019</v>
      </c>
      <c r="I3071" s="245" t="s">
        <v>24</v>
      </c>
      <c r="J3071" s="245" t="s">
        <v>569</v>
      </c>
      <c r="K3071" s="246" t="s">
        <v>24109</v>
      </c>
      <c r="L3071" s="245" t="s">
        <v>568</v>
      </c>
      <c r="M3071"/>
      <c r="N3071"/>
      <c r="O3071"/>
      <c r="P3071"/>
      <c r="Q3071"/>
      <c r="R3071"/>
      <c r="S3071"/>
      <c r="T3071"/>
      <c r="U3071"/>
      <c r="V3071"/>
      <c r="W3071"/>
      <c r="X3071"/>
      <c r="Y3071"/>
      <c r="Z3071"/>
      <c r="AA3071"/>
      <c r="AB3071"/>
      <c r="AC3071"/>
      <c r="AD3071"/>
      <c r="AE3071"/>
      <c r="AF3071"/>
      <c r="AG3071"/>
      <c r="AH3071"/>
      <c r="AI3071"/>
      <c r="AJ3071"/>
      <c r="AK3071"/>
      <c r="AL3071"/>
      <c r="AM3071"/>
      <c r="AN3071"/>
      <c r="AO3071"/>
      <c r="AP3071"/>
      <c r="AQ3071"/>
      <c r="AR3071"/>
      <c r="AS3071"/>
      <c r="AT3071"/>
      <c r="AU3071"/>
      <c r="AV3071"/>
      <c r="AW3071"/>
      <c r="AX3071"/>
      <c r="AY3071"/>
      <c r="AZ3071"/>
      <c r="BA3071"/>
      <c r="BB3071"/>
      <c r="BC3071"/>
      <c r="BD3071"/>
      <c r="BE3071"/>
      <c r="BF3071"/>
      <c r="BG3071"/>
      <c r="BH3071"/>
      <c r="BI3071"/>
      <c r="BJ3071"/>
      <c r="BK3071"/>
      <c r="BL3071"/>
      <c r="BM3071"/>
      <c r="BN3071"/>
      <c r="BO3071"/>
    </row>
    <row r="3072" spans="1:67" ht="15" x14ac:dyDescent="0.25">
      <c r="A3072" s="245" t="s">
        <v>4205</v>
      </c>
      <c r="B3072" s="245" t="s">
        <v>4204</v>
      </c>
      <c r="C3072" s="245" t="s">
        <v>4265</v>
      </c>
      <c r="D3072" s="245" t="s">
        <v>4264</v>
      </c>
      <c r="E3072" s="246" t="s">
        <v>44</v>
      </c>
      <c r="F3072" s="245" t="s">
        <v>44</v>
      </c>
      <c r="G3072" s="245" t="s">
        <v>4282</v>
      </c>
      <c r="H3072" s="245" t="s">
        <v>12020</v>
      </c>
      <c r="I3072" s="245" t="s">
        <v>24</v>
      </c>
      <c r="J3072" s="245" t="s">
        <v>569</v>
      </c>
      <c r="K3072" s="246" t="s">
        <v>9621</v>
      </c>
      <c r="L3072" s="245" t="s">
        <v>568</v>
      </c>
      <c r="M3072"/>
      <c r="N3072"/>
      <c r="O3072"/>
      <c r="P3072"/>
      <c r="Q3072"/>
      <c r="R3072"/>
      <c r="S3072"/>
      <c r="T3072"/>
      <c r="U3072"/>
      <c r="V3072"/>
      <c r="W3072"/>
      <c r="X3072"/>
      <c r="Y3072"/>
      <c r="Z3072"/>
      <c r="AA3072"/>
      <c r="AB3072"/>
      <c r="AC3072"/>
      <c r="AD3072"/>
      <c r="AE3072"/>
      <c r="AF3072"/>
      <c r="AG3072"/>
      <c r="AH3072"/>
      <c r="AI3072"/>
      <c r="AJ3072"/>
      <c r="AK3072"/>
      <c r="AL3072"/>
      <c r="AM3072"/>
      <c r="AN3072"/>
      <c r="AO3072"/>
      <c r="AP3072"/>
      <c r="AQ3072"/>
      <c r="AR3072"/>
      <c r="AS3072"/>
      <c r="AT3072"/>
      <c r="AU3072"/>
      <c r="AV3072"/>
      <c r="AW3072"/>
      <c r="AX3072"/>
      <c r="AY3072"/>
      <c r="AZ3072"/>
      <c r="BA3072"/>
      <c r="BB3072"/>
      <c r="BC3072"/>
      <c r="BD3072"/>
      <c r="BE3072"/>
      <c r="BF3072"/>
      <c r="BG3072"/>
      <c r="BH3072"/>
      <c r="BI3072"/>
      <c r="BJ3072"/>
      <c r="BK3072"/>
      <c r="BL3072"/>
      <c r="BM3072"/>
      <c r="BN3072"/>
      <c r="BO3072"/>
    </row>
    <row r="3073" spans="1:67" ht="15" x14ac:dyDescent="0.25">
      <c r="A3073" s="245" t="s">
        <v>4205</v>
      </c>
      <c r="B3073" s="245" t="s">
        <v>4204</v>
      </c>
      <c r="C3073" s="245" t="s">
        <v>4265</v>
      </c>
      <c r="D3073" s="245" t="s">
        <v>4264</v>
      </c>
      <c r="E3073" s="246" t="s">
        <v>44</v>
      </c>
      <c r="F3073" s="245" t="s">
        <v>44</v>
      </c>
      <c r="G3073" s="245" t="s">
        <v>4281</v>
      </c>
      <c r="H3073" s="245" t="s">
        <v>12022</v>
      </c>
      <c r="I3073" s="245" t="s">
        <v>24</v>
      </c>
      <c r="J3073" s="245" t="s">
        <v>569</v>
      </c>
      <c r="K3073" s="246" t="s">
        <v>24110</v>
      </c>
      <c r="L3073" s="245" t="s">
        <v>568</v>
      </c>
      <c r="M3073"/>
      <c r="N3073"/>
      <c r="O3073"/>
      <c r="P3073"/>
      <c r="Q3073"/>
      <c r="R3073"/>
      <c r="S3073"/>
      <c r="T3073"/>
      <c r="U3073"/>
      <c r="V3073"/>
      <c r="W3073"/>
      <c r="X3073"/>
      <c r="Y3073"/>
      <c r="Z3073"/>
      <c r="AA3073"/>
      <c r="AB3073"/>
      <c r="AC3073"/>
      <c r="AD3073"/>
      <c r="AE3073"/>
      <c r="AF3073"/>
      <c r="AG3073"/>
      <c r="AH3073"/>
      <c r="AI3073"/>
      <c r="AJ3073"/>
      <c r="AK3073"/>
      <c r="AL3073"/>
      <c r="AM3073"/>
      <c r="AN3073"/>
      <c r="AO3073"/>
      <c r="AP3073"/>
      <c r="AQ3073"/>
      <c r="AR3073"/>
      <c r="AS3073"/>
      <c r="AT3073"/>
      <c r="AU3073"/>
      <c r="AV3073"/>
      <c r="AW3073"/>
      <c r="AX3073"/>
      <c r="AY3073"/>
      <c r="AZ3073"/>
      <c r="BA3073"/>
      <c r="BB3073"/>
      <c r="BC3073"/>
      <c r="BD3073"/>
      <c r="BE3073"/>
      <c r="BF3073"/>
      <c r="BG3073"/>
      <c r="BH3073"/>
      <c r="BI3073"/>
      <c r="BJ3073"/>
      <c r="BK3073"/>
      <c r="BL3073"/>
      <c r="BM3073"/>
      <c r="BN3073"/>
      <c r="BO3073"/>
    </row>
    <row r="3074" spans="1:67" ht="15" x14ac:dyDescent="0.25">
      <c r="A3074" s="245" t="s">
        <v>4205</v>
      </c>
      <c r="B3074" s="245" t="s">
        <v>4204</v>
      </c>
      <c r="C3074" s="245" t="s">
        <v>4265</v>
      </c>
      <c r="D3074" s="245" t="s">
        <v>4264</v>
      </c>
      <c r="E3074" s="246" t="s">
        <v>44</v>
      </c>
      <c r="F3074" s="245" t="s">
        <v>44</v>
      </c>
      <c r="G3074" s="245" t="s">
        <v>4280</v>
      </c>
      <c r="H3074" s="245" t="s">
        <v>12023</v>
      </c>
      <c r="I3074" s="245" t="s">
        <v>24</v>
      </c>
      <c r="J3074" s="245" t="s">
        <v>569</v>
      </c>
      <c r="K3074" s="246" t="s">
        <v>24111</v>
      </c>
      <c r="L3074" s="245" t="s">
        <v>568</v>
      </c>
      <c r="M3074"/>
      <c r="N3074"/>
      <c r="O3074"/>
      <c r="P3074"/>
      <c r="Q3074"/>
      <c r="R3074"/>
      <c r="S3074"/>
      <c r="T3074"/>
      <c r="U3074"/>
      <c r="V3074"/>
      <c r="W3074"/>
      <c r="X3074"/>
      <c r="Y3074"/>
      <c r="Z3074"/>
      <c r="AA3074"/>
      <c r="AB3074"/>
      <c r="AC3074"/>
      <c r="AD3074"/>
      <c r="AE3074"/>
      <c r="AF3074"/>
      <c r="AG3074"/>
      <c r="AH3074"/>
      <c r="AI3074"/>
      <c r="AJ3074"/>
      <c r="AK3074"/>
      <c r="AL3074"/>
      <c r="AM3074"/>
      <c r="AN3074"/>
      <c r="AO3074"/>
      <c r="AP3074"/>
      <c r="AQ3074"/>
      <c r="AR3074"/>
      <c r="AS3074"/>
      <c r="AT3074"/>
      <c r="AU3074"/>
      <c r="AV3074"/>
      <c r="AW3074"/>
      <c r="AX3074"/>
      <c r="AY3074"/>
      <c r="AZ3074"/>
      <c r="BA3074"/>
      <c r="BB3074"/>
      <c r="BC3074"/>
      <c r="BD3074"/>
      <c r="BE3074"/>
      <c r="BF3074"/>
      <c r="BG3074"/>
      <c r="BH3074"/>
      <c r="BI3074"/>
      <c r="BJ3074"/>
      <c r="BK3074"/>
      <c r="BL3074"/>
      <c r="BM3074"/>
      <c r="BN3074"/>
      <c r="BO3074"/>
    </row>
    <row r="3075" spans="1:67" ht="15" x14ac:dyDescent="0.25">
      <c r="A3075" s="245" t="s">
        <v>4205</v>
      </c>
      <c r="B3075" s="245" t="s">
        <v>4204</v>
      </c>
      <c r="C3075" s="245" t="s">
        <v>4265</v>
      </c>
      <c r="D3075" s="245" t="s">
        <v>4264</v>
      </c>
      <c r="E3075" s="246" t="s">
        <v>44</v>
      </c>
      <c r="F3075" s="245" t="s">
        <v>44</v>
      </c>
      <c r="G3075" s="245" t="s">
        <v>4279</v>
      </c>
      <c r="H3075" s="245" t="s">
        <v>12024</v>
      </c>
      <c r="I3075" s="245" t="s">
        <v>24</v>
      </c>
      <c r="J3075" s="245" t="s">
        <v>59</v>
      </c>
      <c r="K3075" s="246" t="s">
        <v>24112</v>
      </c>
      <c r="L3075" s="245" t="s">
        <v>568</v>
      </c>
      <c r="M3075"/>
      <c r="N3075"/>
      <c r="O3075"/>
      <c r="P3075"/>
      <c r="Q3075"/>
      <c r="R3075"/>
      <c r="S3075"/>
      <c r="T3075"/>
      <c r="U3075"/>
      <c r="V3075"/>
      <c r="W3075"/>
      <c r="X3075"/>
      <c r="Y3075"/>
      <c r="Z3075"/>
      <c r="AA3075"/>
      <c r="AB3075"/>
      <c r="AC3075"/>
      <c r="AD3075"/>
      <c r="AE3075"/>
      <c r="AF3075"/>
      <c r="AG3075"/>
      <c r="AH3075"/>
      <c r="AI3075"/>
      <c r="AJ3075"/>
      <c r="AK3075"/>
      <c r="AL3075"/>
      <c r="AM3075"/>
      <c r="AN3075"/>
      <c r="AO3075"/>
      <c r="AP3075"/>
      <c r="AQ3075"/>
      <c r="AR3075"/>
      <c r="AS3075"/>
      <c r="AT3075"/>
      <c r="AU3075"/>
      <c r="AV3075"/>
      <c r="AW3075"/>
      <c r="AX3075"/>
      <c r="AY3075"/>
      <c r="AZ3075"/>
      <c r="BA3075"/>
      <c r="BB3075"/>
      <c r="BC3075"/>
      <c r="BD3075"/>
      <c r="BE3075"/>
      <c r="BF3075"/>
      <c r="BG3075"/>
      <c r="BH3075"/>
      <c r="BI3075"/>
      <c r="BJ3075"/>
      <c r="BK3075"/>
      <c r="BL3075"/>
      <c r="BM3075"/>
      <c r="BN3075"/>
      <c r="BO3075"/>
    </row>
    <row r="3076" spans="1:67" ht="15" x14ac:dyDescent="0.25">
      <c r="A3076" s="245" t="s">
        <v>4205</v>
      </c>
      <c r="B3076" s="245" t="s">
        <v>4204</v>
      </c>
      <c r="C3076" s="245" t="s">
        <v>4265</v>
      </c>
      <c r="D3076" s="245" t="s">
        <v>4264</v>
      </c>
      <c r="E3076" s="246" t="s">
        <v>44</v>
      </c>
      <c r="F3076" s="245" t="s">
        <v>44</v>
      </c>
      <c r="G3076" s="245" t="s">
        <v>4278</v>
      </c>
      <c r="H3076" s="245" t="s">
        <v>12025</v>
      </c>
      <c r="I3076" s="245" t="s">
        <v>24</v>
      </c>
      <c r="J3076" s="245" t="s">
        <v>59</v>
      </c>
      <c r="K3076" s="246" t="s">
        <v>10598</v>
      </c>
      <c r="L3076" s="245" t="s">
        <v>568</v>
      </c>
      <c r="M3076"/>
      <c r="N3076"/>
      <c r="O3076"/>
      <c r="P3076"/>
      <c r="Q3076"/>
      <c r="R3076"/>
      <c r="S3076"/>
      <c r="T3076"/>
      <c r="U3076"/>
      <c r="V3076"/>
      <c r="W3076"/>
      <c r="X3076"/>
      <c r="Y3076"/>
      <c r="Z3076"/>
      <c r="AA3076"/>
      <c r="AB3076"/>
      <c r="AC3076"/>
      <c r="AD3076"/>
      <c r="AE3076"/>
      <c r="AF3076"/>
      <c r="AG3076"/>
      <c r="AH3076"/>
      <c r="AI3076"/>
      <c r="AJ3076"/>
      <c r="AK3076"/>
      <c r="AL3076"/>
      <c r="AM3076"/>
      <c r="AN3076"/>
      <c r="AO3076"/>
      <c r="AP3076"/>
      <c r="AQ3076"/>
      <c r="AR3076"/>
      <c r="AS3076"/>
      <c r="AT3076"/>
      <c r="AU3076"/>
      <c r="AV3076"/>
      <c r="AW3076"/>
      <c r="AX3076"/>
      <c r="AY3076"/>
      <c r="AZ3076"/>
      <c r="BA3076"/>
      <c r="BB3076"/>
      <c r="BC3076"/>
      <c r="BD3076"/>
      <c r="BE3076"/>
      <c r="BF3076"/>
      <c r="BG3076"/>
      <c r="BH3076"/>
      <c r="BI3076"/>
      <c r="BJ3076"/>
      <c r="BK3076"/>
      <c r="BL3076"/>
      <c r="BM3076"/>
      <c r="BN3076"/>
      <c r="BO3076"/>
    </row>
    <row r="3077" spans="1:67" ht="15" x14ac:dyDescent="0.25">
      <c r="A3077" s="245" t="s">
        <v>4205</v>
      </c>
      <c r="B3077" s="245" t="s">
        <v>4204</v>
      </c>
      <c r="C3077" s="245" t="s">
        <v>4265</v>
      </c>
      <c r="D3077" s="245" t="s">
        <v>4264</v>
      </c>
      <c r="E3077" s="246" t="s">
        <v>44</v>
      </c>
      <c r="F3077" s="245" t="s">
        <v>44</v>
      </c>
      <c r="G3077" s="245" t="s">
        <v>4277</v>
      </c>
      <c r="H3077" s="245" t="s">
        <v>12026</v>
      </c>
      <c r="I3077" s="245" t="s">
        <v>24</v>
      </c>
      <c r="J3077" s="245" t="s">
        <v>59</v>
      </c>
      <c r="K3077" s="246" t="s">
        <v>24113</v>
      </c>
      <c r="L3077" s="245" t="s">
        <v>568</v>
      </c>
      <c r="M3077"/>
      <c r="N3077"/>
      <c r="O3077"/>
      <c r="P3077"/>
      <c r="Q3077"/>
      <c r="R3077"/>
      <c r="S3077"/>
      <c r="T3077"/>
      <c r="U3077"/>
      <c r="V3077"/>
      <c r="W3077"/>
      <c r="X3077"/>
      <c r="Y3077"/>
      <c r="Z3077"/>
      <c r="AA3077"/>
      <c r="AB3077"/>
      <c r="AC3077"/>
      <c r="AD3077"/>
      <c r="AE3077"/>
      <c r="AF3077"/>
      <c r="AG3077"/>
      <c r="AH3077"/>
      <c r="AI3077"/>
      <c r="AJ3077"/>
      <c r="AK3077"/>
      <c r="AL3077"/>
      <c r="AM3077"/>
      <c r="AN3077"/>
      <c r="AO3077"/>
      <c r="AP3077"/>
      <c r="AQ3077"/>
      <c r="AR3077"/>
      <c r="AS3077"/>
      <c r="AT3077"/>
      <c r="AU3077"/>
      <c r="AV3077"/>
      <c r="AW3077"/>
      <c r="AX3077"/>
      <c r="AY3077"/>
      <c r="AZ3077"/>
      <c r="BA3077"/>
      <c r="BB3077"/>
      <c r="BC3077"/>
      <c r="BD3077"/>
      <c r="BE3077"/>
      <c r="BF3077"/>
      <c r="BG3077"/>
      <c r="BH3077"/>
      <c r="BI3077"/>
      <c r="BJ3077"/>
      <c r="BK3077"/>
      <c r="BL3077"/>
      <c r="BM3077"/>
      <c r="BN3077"/>
      <c r="BO3077"/>
    </row>
    <row r="3078" spans="1:67" ht="15" x14ac:dyDescent="0.25">
      <c r="A3078" s="245" t="s">
        <v>4205</v>
      </c>
      <c r="B3078" s="245" t="s">
        <v>4204</v>
      </c>
      <c r="C3078" s="245" t="s">
        <v>4265</v>
      </c>
      <c r="D3078" s="245" t="s">
        <v>4264</v>
      </c>
      <c r="E3078" s="246" t="s">
        <v>44</v>
      </c>
      <c r="F3078" s="245" t="s">
        <v>44</v>
      </c>
      <c r="G3078" s="245" t="s">
        <v>4276</v>
      </c>
      <c r="H3078" s="245" t="s">
        <v>12027</v>
      </c>
      <c r="I3078" s="245" t="s">
        <v>24</v>
      </c>
      <c r="J3078" s="245" t="s">
        <v>59</v>
      </c>
      <c r="K3078" s="246" t="s">
        <v>24114</v>
      </c>
      <c r="L3078" s="245" t="s">
        <v>568</v>
      </c>
      <c r="M3078"/>
      <c r="N3078"/>
      <c r="O3078"/>
      <c r="P3078"/>
      <c r="Q3078"/>
      <c r="R3078"/>
      <c r="S3078"/>
      <c r="T3078"/>
      <c r="U3078"/>
      <c r="V3078"/>
      <c r="W3078"/>
      <c r="X3078"/>
      <c r="Y3078"/>
      <c r="Z3078"/>
      <c r="AA3078"/>
      <c r="AB3078"/>
      <c r="AC3078"/>
      <c r="AD3078"/>
      <c r="AE3078"/>
      <c r="AF3078"/>
      <c r="AG3078"/>
      <c r="AH3078"/>
      <c r="AI3078"/>
      <c r="AJ3078"/>
      <c r="AK3078"/>
      <c r="AL3078"/>
      <c r="AM3078"/>
      <c r="AN3078"/>
      <c r="AO3078"/>
      <c r="AP3078"/>
      <c r="AQ3078"/>
      <c r="AR3078"/>
      <c r="AS3078"/>
      <c r="AT3078"/>
      <c r="AU3078"/>
      <c r="AV3078"/>
      <c r="AW3078"/>
      <c r="AX3078"/>
      <c r="AY3078"/>
      <c r="AZ3078"/>
      <c r="BA3078"/>
      <c r="BB3078"/>
      <c r="BC3078"/>
      <c r="BD3078"/>
      <c r="BE3078"/>
      <c r="BF3078"/>
      <c r="BG3078"/>
      <c r="BH3078"/>
      <c r="BI3078"/>
      <c r="BJ3078"/>
      <c r="BK3078"/>
      <c r="BL3078"/>
      <c r="BM3078"/>
      <c r="BN3078"/>
      <c r="BO3078"/>
    </row>
    <row r="3079" spans="1:67" ht="15" x14ac:dyDescent="0.25">
      <c r="A3079" s="245" t="s">
        <v>4205</v>
      </c>
      <c r="B3079" s="245" t="s">
        <v>4204</v>
      </c>
      <c r="C3079" s="245" t="s">
        <v>4265</v>
      </c>
      <c r="D3079" s="245" t="s">
        <v>4264</v>
      </c>
      <c r="E3079" s="246" t="s">
        <v>44</v>
      </c>
      <c r="F3079" s="245" t="s">
        <v>44</v>
      </c>
      <c r="G3079" s="245" t="s">
        <v>4275</v>
      </c>
      <c r="H3079" s="245" t="s">
        <v>12028</v>
      </c>
      <c r="I3079" s="245" t="s">
        <v>24</v>
      </c>
      <c r="J3079" s="245" t="s">
        <v>59</v>
      </c>
      <c r="K3079" s="246" t="s">
        <v>22318</v>
      </c>
      <c r="L3079" s="245" t="s">
        <v>568</v>
      </c>
      <c r="M3079"/>
      <c r="N3079"/>
      <c r="O3079"/>
      <c r="P3079"/>
      <c r="Q3079"/>
      <c r="R3079"/>
      <c r="S3079"/>
      <c r="T3079"/>
      <c r="U3079"/>
      <c r="V3079"/>
      <c r="W3079"/>
      <c r="X3079"/>
      <c r="Y3079"/>
      <c r="Z3079"/>
      <c r="AA3079"/>
      <c r="AB3079"/>
      <c r="AC3079"/>
      <c r="AD3079"/>
      <c r="AE3079"/>
      <c r="AF3079"/>
      <c r="AG3079"/>
      <c r="AH3079"/>
      <c r="AI3079"/>
      <c r="AJ3079"/>
      <c r="AK3079"/>
      <c r="AL3079"/>
      <c r="AM3079"/>
      <c r="AN3079"/>
      <c r="AO3079"/>
      <c r="AP3079"/>
      <c r="AQ3079"/>
      <c r="AR3079"/>
      <c r="AS3079"/>
      <c r="AT3079"/>
      <c r="AU3079"/>
      <c r="AV3079"/>
      <c r="AW3079"/>
      <c r="AX3079"/>
      <c r="AY3079"/>
      <c r="AZ3079"/>
      <c r="BA3079"/>
      <c r="BB3079"/>
      <c r="BC3079"/>
      <c r="BD3079"/>
      <c r="BE3079"/>
      <c r="BF3079"/>
      <c r="BG3079"/>
      <c r="BH3079"/>
      <c r="BI3079"/>
      <c r="BJ3079"/>
      <c r="BK3079"/>
      <c r="BL3079"/>
      <c r="BM3079"/>
      <c r="BN3079"/>
      <c r="BO3079"/>
    </row>
    <row r="3080" spans="1:67" ht="15" x14ac:dyDescent="0.25">
      <c r="A3080" s="245" t="s">
        <v>4205</v>
      </c>
      <c r="B3080" s="245" t="s">
        <v>4204</v>
      </c>
      <c r="C3080" s="245" t="s">
        <v>4265</v>
      </c>
      <c r="D3080" s="245" t="s">
        <v>4264</v>
      </c>
      <c r="E3080" s="246" t="s">
        <v>44</v>
      </c>
      <c r="F3080" s="245" t="s">
        <v>44</v>
      </c>
      <c r="G3080" s="245" t="s">
        <v>4274</v>
      </c>
      <c r="H3080" s="245" t="s">
        <v>12029</v>
      </c>
      <c r="I3080" s="245" t="s">
        <v>24</v>
      </c>
      <c r="J3080" s="245" t="s">
        <v>59</v>
      </c>
      <c r="K3080" s="246" t="s">
        <v>8909</v>
      </c>
      <c r="L3080" s="245" t="s">
        <v>568</v>
      </c>
      <c r="M3080"/>
      <c r="N3080"/>
      <c r="O3080"/>
      <c r="P3080"/>
      <c r="Q3080"/>
      <c r="R3080"/>
      <c r="S3080"/>
      <c r="T3080"/>
      <c r="U3080"/>
      <c r="V3080"/>
      <c r="W3080"/>
      <c r="X3080"/>
      <c r="Y3080"/>
      <c r="Z3080"/>
      <c r="AA3080"/>
      <c r="AB3080"/>
      <c r="AC3080"/>
      <c r="AD3080"/>
      <c r="AE3080"/>
      <c r="AF3080"/>
      <c r="AG3080"/>
      <c r="AH3080"/>
      <c r="AI3080"/>
      <c r="AJ3080"/>
      <c r="AK3080"/>
      <c r="AL3080"/>
      <c r="AM3080"/>
      <c r="AN3080"/>
      <c r="AO3080"/>
      <c r="AP3080"/>
      <c r="AQ3080"/>
      <c r="AR3080"/>
      <c r="AS3080"/>
      <c r="AT3080"/>
      <c r="AU3080"/>
      <c r="AV3080"/>
      <c r="AW3080"/>
      <c r="AX3080"/>
      <c r="AY3080"/>
      <c r="AZ3080"/>
      <c r="BA3080"/>
      <c r="BB3080"/>
      <c r="BC3080"/>
      <c r="BD3080"/>
      <c r="BE3080"/>
      <c r="BF3080"/>
      <c r="BG3080"/>
      <c r="BH3080"/>
      <c r="BI3080"/>
      <c r="BJ3080"/>
      <c r="BK3080"/>
      <c r="BL3080"/>
      <c r="BM3080"/>
      <c r="BN3080"/>
      <c r="BO3080"/>
    </row>
    <row r="3081" spans="1:67" ht="15" x14ac:dyDescent="0.25">
      <c r="A3081" s="245" t="s">
        <v>4205</v>
      </c>
      <c r="B3081" s="245" t="s">
        <v>4204</v>
      </c>
      <c r="C3081" s="245" t="s">
        <v>4265</v>
      </c>
      <c r="D3081" s="245" t="s">
        <v>4264</v>
      </c>
      <c r="E3081" s="246" t="s">
        <v>44</v>
      </c>
      <c r="F3081" s="245" t="s">
        <v>44</v>
      </c>
      <c r="G3081" s="245" t="s">
        <v>4273</v>
      </c>
      <c r="H3081" s="245" t="s">
        <v>12030</v>
      </c>
      <c r="I3081" s="245" t="s">
        <v>24</v>
      </c>
      <c r="J3081" s="245" t="s">
        <v>59</v>
      </c>
      <c r="K3081" s="246" t="s">
        <v>9574</v>
      </c>
      <c r="L3081" s="245" t="s">
        <v>568</v>
      </c>
      <c r="M3081"/>
      <c r="N3081"/>
      <c r="O3081"/>
      <c r="P3081"/>
      <c r="Q3081"/>
      <c r="R3081"/>
      <c r="S3081"/>
      <c r="T3081"/>
      <c r="U3081"/>
      <c r="V3081"/>
      <c r="W3081"/>
      <c r="X3081"/>
      <c r="Y3081"/>
      <c r="Z3081"/>
      <c r="AA3081"/>
      <c r="AB3081"/>
      <c r="AC3081"/>
      <c r="AD3081"/>
      <c r="AE3081"/>
      <c r="AF3081"/>
      <c r="AG3081"/>
      <c r="AH3081"/>
      <c r="AI3081"/>
      <c r="AJ3081"/>
      <c r="AK3081"/>
      <c r="AL3081"/>
      <c r="AM3081"/>
      <c r="AN3081"/>
      <c r="AO3081"/>
      <c r="AP3081"/>
      <c r="AQ3081"/>
      <c r="AR3081"/>
      <c r="AS3081"/>
      <c r="AT3081"/>
      <c r="AU3081"/>
      <c r="AV3081"/>
      <c r="AW3081"/>
      <c r="AX3081"/>
      <c r="AY3081"/>
      <c r="AZ3081"/>
      <c r="BA3081"/>
      <c r="BB3081"/>
      <c r="BC3081"/>
      <c r="BD3081"/>
      <c r="BE3081"/>
      <c r="BF3081"/>
      <c r="BG3081"/>
      <c r="BH3081"/>
      <c r="BI3081"/>
      <c r="BJ3081"/>
      <c r="BK3081"/>
      <c r="BL3081"/>
      <c r="BM3081"/>
      <c r="BN3081"/>
      <c r="BO3081"/>
    </row>
    <row r="3082" spans="1:67" ht="15" x14ac:dyDescent="0.25">
      <c r="A3082" s="245" t="s">
        <v>4205</v>
      </c>
      <c r="B3082" s="245" t="s">
        <v>4204</v>
      </c>
      <c r="C3082" s="245" t="s">
        <v>4265</v>
      </c>
      <c r="D3082" s="245" t="s">
        <v>4264</v>
      </c>
      <c r="E3082" s="246" t="s">
        <v>44</v>
      </c>
      <c r="F3082" s="245" t="s">
        <v>44</v>
      </c>
      <c r="G3082" s="245" t="s">
        <v>4272</v>
      </c>
      <c r="H3082" s="245" t="s">
        <v>12031</v>
      </c>
      <c r="I3082" s="245" t="s">
        <v>24</v>
      </c>
      <c r="J3082" s="245" t="s">
        <v>569</v>
      </c>
      <c r="K3082" s="246" t="s">
        <v>13148</v>
      </c>
      <c r="L3082" s="245" t="s">
        <v>568</v>
      </c>
      <c r="M3082"/>
      <c r="N3082"/>
      <c r="O3082"/>
      <c r="P3082"/>
      <c r="Q3082"/>
      <c r="R3082"/>
      <c r="S3082"/>
      <c r="T3082"/>
      <c r="U3082"/>
      <c r="V3082"/>
      <c r="W3082"/>
      <c r="X3082"/>
      <c r="Y3082"/>
      <c r="Z3082"/>
      <c r="AA3082"/>
      <c r="AB3082"/>
      <c r="AC3082"/>
      <c r="AD3082"/>
      <c r="AE3082"/>
      <c r="AF3082"/>
      <c r="AG3082"/>
      <c r="AH3082"/>
      <c r="AI3082"/>
      <c r="AJ3082"/>
      <c r="AK3082"/>
      <c r="AL3082"/>
      <c r="AM3082"/>
      <c r="AN3082"/>
      <c r="AO3082"/>
      <c r="AP3082"/>
      <c r="AQ3082"/>
      <c r="AR3082"/>
      <c r="AS3082"/>
      <c r="AT3082"/>
      <c r="AU3082"/>
      <c r="AV3082"/>
      <c r="AW3082"/>
      <c r="AX3082"/>
      <c r="AY3082"/>
      <c r="AZ3082"/>
      <c r="BA3082"/>
      <c r="BB3082"/>
      <c r="BC3082"/>
      <c r="BD3082"/>
      <c r="BE3082"/>
      <c r="BF3082"/>
      <c r="BG3082"/>
      <c r="BH3082"/>
      <c r="BI3082"/>
      <c r="BJ3082"/>
      <c r="BK3082"/>
      <c r="BL3082"/>
      <c r="BM3082"/>
      <c r="BN3082"/>
      <c r="BO3082"/>
    </row>
    <row r="3083" spans="1:67" ht="15" x14ac:dyDescent="0.25">
      <c r="A3083" s="245" t="s">
        <v>4205</v>
      </c>
      <c r="B3083" s="245" t="s">
        <v>4204</v>
      </c>
      <c r="C3083" s="245" t="s">
        <v>4265</v>
      </c>
      <c r="D3083" s="245" t="s">
        <v>4264</v>
      </c>
      <c r="E3083" s="246" t="s">
        <v>44</v>
      </c>
      <c r="F3083" s="245" t="s">
        <v>44</v>
      </c>
      <c r="G3083" s="245" t="s">
        <v>4271</v>
      </c>
      <c r="H3083" s="245" t="s">
        <v>12032</v>
      </c>
      <c r="I3083" s="245" t="s">
        <v>24</v>
      </c>
      <c r="J3083" s="245" t="s">
        <v>569</v>
      </c>
      <c r="K3083" s="246" t="s">
        <v>22517</v>
      </c>
      <c r="L3083" s="245" t="s">
        <v>568</v>
      </c>
      <c r="M3083"/>
      <c r="N3083"/>
      <c r="O3083"/>
      <c r="P3083"/>
      <c r="Q3083"/>
      <c r="R3083"/>
      <c r="S3083"/>
      <c r="T3083"/>
      <c r="U3083"/>
      <c r="V3083"/>
      <c r="W3083"/>
      <c r="X3083"/>
      <c r="Y3083"/>
      <c r="Z3083"/>
      <c r="AA3083"/>
      <c r="AB3083"/>
      <c r="AC3083"/>
      <c r="AD3083"/>
      <c r="AE3083"/>
      <c r="AF3083"/>
      <c r="AG3083"/>
      <c r="AH3083"/>
      <c r="AI3083"/>
      <c r="AJ3083"/>
      <c r="AK3083"/>
      <c r="AL3083"/>
      <c r="AM3083"/>
      <c r="AN3083"/>
      <c r="AO3083"/>
      <c r="AP3083"/>
      <c r="AQ3083"/>
      <c r="AR3083"/>
      <c r="AS3083"/>
      <c r="AT3083"/>
      <c r="AU3083"/>
      <c r="AV3083"/>
      <c r="AW3083"/>
      <c r="AX3083"/>
      <c r="AY3083"/>
      <c r="AZ3083"/>
      <c r="BA3083"/>
      <c r="BB3083"/>
      <c r="BC3083"/>
      <c r="BD3083"/>
      <c r="BE3083"/>
      <c r="BF3083"/>
      <c r="BG3083"/>
      <c r="BH3083"/>
      <c r="BI3083"/>
      <c r="BJ3083"/>
      <c r="BK3083"/>
      <c r="BL3083"/>
      <c r="BM3083"/>
      <c r="BN3083"/>
      <c r="BO3083"/>
    </row>
    <row r="3084" spans="1:67" ht="15" x14ac:dyDescent="0.25">
      <c r="A3084" s="245" t="s">
        <v>4205</v>
      </c>
      <c r="B3084" s="245" t="s">
        <v>4204</v>
      </c>
      <c r="C3084" s="245" t="s">
        <v>4265</v>
      </c>
      <c r="D3084" s="245" t="s">
        <v>4264</v>
      </c>
      <c r="E3084" s="246" t="s">
        <v>44</v>
      </c>
      <c r="F3084" s="245" t="s">
        <v>44</v>
      </c>
      <c r="G3084" s="245" t="s">
        <v>4270</v>
      </c>
      <c r="H3084" s="245" t="s">
        <v>12033</v>
      </c>
      <c r="I3084" s="245" t="s">
        <v>24</v>
      </c>
      <c r="J3084" s="245" t="s">
        <v>569</v>
      </c>
      <c r="K3084" s="246" t="s">
        <v>12920</v>
      </c>
      <c r="L3084" s="245" t="s">
        <v>568</v>
      </c>
      <c r="M3084"/>
      <c r="N3084"/>
      <c r="O3084"/>
      <c r="P3084"/>
      <c r="Q3084"/>
      <c r="R3084"/>
      <c r="S3084"/>
      <c r="T3084"/>
      <c r="U3084"/>
      <c r="V3084"/>
      <c r="W3084"/>
      <c r="X3084"/>
      <c r="Y3084"/>
      <c r="Z3084"/>
      <c r="AA3084"/>
      <c r="AB3084"/>
      <c r="AC3084"/>
      <c r="AD3084"/>
      <c r="AE3084"/>
      <c r="AF3084"/>
      <c r="AG3084"/>
      <c r="AH3084"/>
      <c r="AI3084"/>
      <c r="AJ3084"/>
      <c r="AK3084"/>
      <c r="AL3084"/>
      <c r="AM3084"/>
      <c r="AN3084"/>
      <c r="AO3084"/>
      <c r="AP3084"/>
      <c r="AQ3084"/>
      <c r="AR3084"/>
      <c r="AS3084"/>
      <c r="AT3084"/>
      <c r="AU3084"/>
      <c r="AV3084"/>
      <c r="AW3084"/>
      <c r="AX3084"/>
      <c r="AY3084"/>
      <c r="AZ3084"/>
      <c r="BA3084"/>
      <c r="BB3084"/>
      <c r="BC3084"/>
      <c r="BD3084"/>
      <c r="BE3084"/>
      <c r="BF3084"/>
      <c r="BG3084"/>
      <c r="BH3084"/>
      <c r="BI3084"/>
      <c r="BJ3084"/>
      <c r="BK3084"/>
      <c r="BL3084"/>
      <c r="BM3084"/>
      <c r="BN3084"/>
      <c r="BO3084"/>
    </row>
    <row r="3085" spans="1:67" ht="15" x14ac:dyDescent="0.25">
      <c r="A3085" s="245" t="s">
        <v>4205</v>
      </c>
      <c r="B3085" s="245" t="s">
        <v>4204</v>
      </c>
      <c r="C3085" s="245" t="s">
        <v>4265</v>
      </c>
      <c r="D3085" s="245" t="s">
        <v>4264</v>
      </c>
      <c r="E3085" s="246" t="s">
        <v>44</v>
      </c>
      <c r="F3085" s="245" t="s">
        <v>44</v>
      </c>
      <c r="G3085" s="245" t="s">
        <v>4269</v>
      </c>
      <c r="H3085" s="245" t="s">
        <v>12034</v>
      </c>
      <c r="I3085" s="245" t="s">
        <v>24</v>
      </c>
      <c r="J3085" s="245" t="s">
        <v>569</v>
      </c>
      <c r="K3085" s="246" t="s">
        <v>24115</v>
      </c>
      <c r="L3085" s="245" t="s">
        <v>568</v>
      </c>
      <c r="M3085"/>
      <c r="N3085"/>
      <c r="O3085"/>
      <c r="P3085"/>
      <c r="Q3085"/>
      <c r="R3085"/>
      <c r="S3085"/>
      <c r="T3085"/>
      <c r="U3085"/>
      <c r="V3085"/>
      <c r="W3085"/>
      <c r="X3085"/>
      <c r="Y3085"/>
      <c r="Z3085"/>
      <c r="AA3085"/>
      <c r="AB3085"/>
      <c r="AC3085"/>
      <c r="AD3085"/>
      <c r="AE3085"/>
      <c r="AF3085"/>
      <c r="AG3085"/>
      <c r="AH3085"/>
      <c r="AI3085"/>
      <c r="AJ3085"/>
      <c r="AK3085"/>
      <c r="AL3085"/>
      <c r="AM3085"/>
      <c r="AN3085"/>
      <c r="AO3085"/>
      <c r="AP3085"/>
      <c r="AQ3085"/>
      <c r="AR3085"/>
      <c r="AS3085"/>
      <c r="AT3085"/>
      <c r="AU3085"/>
      <c r="AV3085"/>
      <c r="AW3085"/>
      <c r="AX3085"/>
      <c r="AY3085"/>
      <c r="AZ3085"/>
      <c r="BA3085"/>
      <c r="BB3085"/>
      <c r="BC3085"/>
      <c r="BD3085"/>
      <c r="BE3085"/>
      <c r="BF3085"/>
      <c r="BG3085"/>
      <c r="BH3085"/>
      <c r="BI3085"/>
      <c r="BJ3085"/>
      <c r="BK3085"/>
      <c r="BL3085"/>
      <c r="BM3085"/>
      <c r="BN3085"/>
      <c r="BO3085"/>
    </row>
    <row r="3086" spans="1:67" ht="15" x14ac:dyDescent="0.25">
      <c r="A3086" s="245" t="s">
        <v>4205</v>
      </c>
      <c r="B3086" s="245" t="s">
        <v>4204</v>
      </c>
      <c r="C3086" s="245" t="s">
        <v>4265</v>
      </c>
      <c r="D3086" s="245" t="s">
        <v>4264</v>
      </c>
      <c r="E3086" s="246" t="s">
        <v>44</v>
      </c>
      <c r="F3086" s="245" t="s">
        <v>44</v>
      </c>
      <c r="G3086" s="245" t="s">
        <v>4268</v>
      </c>
      <c r="H3086" s="245" t="s">
        <v>18241</v>
      </c>
      <c r="I3086" s="245" t="s">
        <v>24</v>
      </c>
      <c r="J3086" s="245" t="s">
        <v>569</v>
      </c>
      <c r="K3086" s="246" t="s">
        <v>9006</v>
      </c>
      <c r="L3086" s="245" t="s">
        <v>568</v>
      </c>
      <c r="M3086"/>
      <c r="N3086"/>
      <c r="O3086"/>
      <c r="P3086"/>
      <c r="Q3086"/>
      <c r="R3086"/>
      <c r="S3086"/>
      <c r="T3086"/>
      <c r="U3086"/>
      <c r="V3086"/>
      <c r="W3086"/>
      <c r="X3086"/>
      <c r="Y3086"/>
      <c r="Z3086"/>
      <c r="AA3086"/>
      <c r="AB3086"/>
      <c r="AC3086"/>
      <c r="AD3086"/>
      <c r="AE3086"/>
      <c r="AF3086"/>
      <c r="AG3086"/>
      <c r="AH3086"/>
      <c r="AI3086"/>
      <c r="AJ3086"/>
      <c r="AK3086"/>
      <c r="AL3086"/>
      <c r="AM3086"/>
      <c r="AN3086"/>
      <c r="AO3086"/>
      <c r="AP3086"/>
      <c r="AQ3086"/>
      <c r="AR3086"/>
      <c r="AS3086"/>
      <c r="AT3086"/>
      <c r="AU3086"/>
      <c r="AV3086"/>
      <c r="AW3086"/>
      <c r="AX3086"/>
      <c r="AY3086"/>
      <c r="AZ3086"/>
      <c r="BA3086"/>
      <c r="BB3086"/>
      <c r="BC3086"/>
      <c r="BD3086"/>
      <c r="BE3086"/>
      <c r="BF3086"/>
      <c r="BG3086"/>
      <c r="BH3086"/>
      <c r="BI3086"/>
      <c r="BJ3086"/>
      <c r="BK3086"/>
      <c r="BL3086"/>
      <c r="BM3086"/>
      <c r="BN3086"/>
      <c r="BO3086"/>
    </row>
    <row r="3087" spans="1:67" ht="15" x14ac:dyDescent="0.25">
      <c r="A3087" s="245" t="s">
        <v>4205</v>
      </c>
      <c r="B3087" s="245" t="s">
        <v>4204</v>
      </c>
      <c r="C3087" s="245" t="s">
        <v>4265</v>
      </c>
      <c r="D3087" s="245" t="s">
        <v>4264</v>
      </c>
      <c r="E3087" s="246" t="s">
        <v>44</v>
      </c>
      <c r="F3087" s="245" t="s">
        <v>44</v>
      </c>
      <c r="G3087" s="245" t="s">
        <v>4267</v>
      </c>
      <c r="H3087" s="245" t="s">
        <v>18243</v>
      </c>
      <c r="I3087" s="245" t="s">
        <v>24</v>
      </c>
      <c r="J3087" s="245" t="s">
        <v>569</v>
      </c>
      <c r="K3087" s="246" t="s">
        <v>15121</v>
      </c>
      <c r="L3087" s="245" t="s">
        <v>568</v>
      </c>
      <c r="M3087"/>
      <c r="N3087"/>
      <c r="O3087"/>
      <c r="P3087"/>
      <c r="Q3087"/>
      <c r="R3087"/>
      <c r="S3087"/>
      <c r="T3087"/>
      <c r="U3087"/>
      <c r="V3087"/>
      <c r="W3087"/>
      <c r="X3087"/>
      <c r="Y3087"/>
      <c r="Z3087"/>
      <c r="AA3087"/>
      <c r="AB3087"/>
      <c r="AC3087"/>
      <c r="AD3087"/>
      <c r="AE3087"/>
      <c r="AF3087"/>
      <c r="AG3087"/>
      <c r="AH3087"/>
      <c r="AI3087"/>
      <c r="AJ3087"/>
      <c r="AK3087"/>
      <c r="AL3087"/>
      <c r="AM3087"/>
      <c r="AN3087"/>
      <c r="AO3087"/>
      <c r="AP3087"/>
      <c r="AQ3087"/>
      <c r="AR3087"/>
      <c r="AS3087"/>
      <c r="AT3087"/>
      <c r="AU3087"/>
      <c r="AV3087"/>
      <c r="AW3087"/>
      <c r="AX3087"/>
      <c r="AY3087"/>
      <c r="AZ3087"/>
      <c r="BA3087"/>
      <c r="BB3087"/>
      <c r="BC3087"/>
      <c r="BD3087"/>
      <c r="BE3087"/>
      <c r="BF3087"/>
      <c r="BG3087"/>
      <c r="BH3087"/>
      <c r="BI3087"/>
      <c r="BJ3087"/>
      <c r="BK3087"/>
      <c r="BL3087"/>
      <c r="BM3087"/>
      <c r="BN3087"/>
      <c r="BO3087"/>
    </row>
    <row r="3088" spans="1:67" ht="15" x14ac:dyDescent="0.25">
      <c r="A3088" s="245" t="s">
        <v>4205</v>
      </c>
      <c r="B3088" s="245" t="s">
        <v>4204</v>
      </c>
      <c r="C3088" s="245" t="s">
        <v>4265</v>
      </c>
      <c r="D3088" s="245" t="s">
        <v>4264</v>
      </c>
      <c r="E3088" s="246" t="s">
        <v>44</v>
      </c>
      <c r="F3088" s="245" t="s">
        <v>44</v>
      </c>
      <c r="G3088" s="245" t="s">
        <v>4266</v>
      </c>
      <c r="H3088" s="245" t="s">
        <v>18245</v>
      </c>
      <c r="I3088" s="245" t="s">
        <v>24</v>
      </c>
      <c r="J3088" s="245" t="s">
        <v>569</v>
      </c>
      <c r="K3088" s="246" t="s">
        <v>15322</v>
      </c>
      <c r="L3088" s="245" t="s">
        <v>568</v>
      </c>
      <c r="M3088"/>
      <c r="N3088"/>
      <c r="O3088"/>
      <c r="P3088"/>
      <c r="Q3088"/>
      <c r="R3088"/>
      <c r="S3088"/>
      <c r="T3088"/>
      <c r="U3088"/>
      <c r="V3088"/>
      <c r="W3088"/>
      <c r="X3088"/>
      <c r="Y3088"/>
      <c r="Z3088"/>
      <c r="AA3088"/>
      <c r="AB3088"/>
      <c r="AC3088"/>
      <c r="AD3088"/>
      <c r="AE3088"/>
      <c r="AF3088"/>
      <c r="AG3088"/>
      <c r="AH3088"/>
      <c r="AI3088"/>
      <c r="AJ3088"/>
      <c r="AK3088"/>
      <c r="AL3088"/>
      <c r="AM3088"/>
      <c r="AN3088"/>
      <c r="AO3088"/>
      <c r="AP3088"/>
      <c r="AQ3088"/>
      <c r="AR3088"/>
      <c r="AS3088"/>
      <c r="AT3088"/>
      <c r="AU3088"/>
      <c r="AV3088"/>
      <c r="AW3088"/>
      <c r="AX3088"/>
      <c r="AY3088"/>
      <c r="AZ3088"/>
      <c r="BA3088"/>
      <c r="BB3088"/>
      <c r="BC3088"/>
      <c r="BD3088"/>
      <c r="BE3088"/>
      <c r="BF3088"/>
      <c r="BG3088"/>
      <c r="BH3088"/>
      <c r="BI3088"/>
      <c r="BJ3088"/>
      <c r="BK3088"/>
      <c r="BL3088"/>
      <c r="BM3088"/>
      <c r="BN3088"/>
      <c r="BO3088"/>
    </row>
    <row r="3089" spans="1:67" ht="15" x14ac:dyDescent="0.25">
      <c r="A3089" s="245" t="s">
        <v>4205</v>
      </c>
      <c r="B3089" s="245" t="s">
        <v>4204</v>
      </c>
      <c r="C3089" s="245" t="s">
        <v>4265</v>
      </c>
      <c r="D3089" s="245" t="s">
        <v>4264</v>
      </c>
      <c r="E3089" s="246" t="s">
        <v>44</v>
      </c>
      <c r="F3089" s="245" t="s">
        <v>44</v>
      </c>
      <c r="G3089" s="245" t="s">
        <v>4263</v>
      </c>
      <c r="H3089" s="245" t="s">
        <v>18246</v>
      </c>
      <c r="I3089" s="245" t="s">
        <v>24</v>
      </c>
      <c r="J3089" s="245" t="s">
        <v>569</v>
      </c>
      <c r="K3089" s="246" t="s">
        <v>24116</v>
      </c>
      <c r="L3089" s="245" t="s">
        <v>568</v>
      </c>
      <c r="M3089"/>
      <c r="N3089"/>
      <c r="O3089"/>
      <c r="P3089"/>
      <c r="Q3089"/>
      <c r="R3089"/>
      <c r="S3089"/>
      <c r="T3089"/>
      <c r="U3089"/>
      <c r="V3089"/>
      <c r="W3089"/>
      <c r="X3089"/>
      <c r="Y3089"/>
      <c r="Z3089"/>
      <c r="AA3089"/>
      <c r="AB3089"/>
      <c r="AC3089"/>
      <c r="AD3089"/>
      <c r="AE3089"/>
      <c r="AF3089"/>
      <c r="AG3089"/>
      <c r="AH3089"/>
      <c r="AI3089"/>
      <c r="AJ3089"/>
      <c r="AK3089"/>
      <c r="AL3089"/>
      <c r="AM3089"/>
      <c r="AN3089"/>
      <c r="AO3089"/>
      <c r="AP3089"/>
      <c r="AQ3089"/>
      <c r="AR3089"/>
      <c r="AS3089"/>
      <c r="AT3089"/>
      <c r="AU3089"/>
      <c r="AV3089"/>
      <c r="AW3089"/>
      <c r="AX3089"/>
      <c r="AY3089"/>
      <c r="AZ3089"/>
      <c r="BA3089"/>
      <c r="BB3089"/>
      <c r="BC3089"/>
      <c r="BD3089"/>
      <c r="BE3089"/>
      <c r="BF3089"/>
      <c r="BG3089"/>
      <c r="BH3089"/>
      <c r="BI3089"/>
      <c r="BJ3089"/>
      <c r="BK3089"/>
      <c r="BL3089"/>
      <c r="BM3089"/>
      <c r="BN3089"/>
      <c r="BO3089"/>
    </row>
    <row r="3090" spans="1:67" ht="15" x14ac:dyDescent="0.25">
      <c r="A3090" s="245" t="s">
        <v>4205</v>
      </c>
      <c r="B3090" s="245" t="s">
        <v>4204</v>
      </c>
      <c r="C3090" s="245" t="s">
        <v>4265</v>
      </c>
      <c r="D3090" s="245" t="s">
        <v>4264</v>
      </c>
      <c r="E3090" s="246" t="s">
        <v>44</v>
      </c>
      <c r="F3090" s="245" t="s">
        <v>44</v>
      </c>
      <c r="G3090" s="245" t="s">
        <v>12036</v>
      </c>
      <c r="H3090" s="245" t="s">
        <v>18248</v>
      </c>
      <c r="I3090" s="245" t="s">
        <v>24</v>
      </c>
      <c r="J3090" s="245" t="s">
        <v>59</v>
      </c>
      <c r="K3090" s="246" t="s">
        <v>8370</v>
      </c>
      <c r="L3090" s="245" t="s">
        <v>568</v>
      </c>
      <c r="M3090"/>
      <c r="N3090"/>
      <c r="O3090"/>
      <c r="P3090"/>
      <c r="Q3090"/>
      <c r="R3090"/>
      <c r="S3090"/>
      <c r="T3090"/>
      <c r="U3090"/>
      <c r="V3090"/>
      <c r="W3090"/>
      <c r="X3090"/>
      <c r="Y3090"/>
      <c r="Z3090"/>
      <c r="AA3090"/>
      <c r="AB3090"/>
      <c r="AC3090"/>
      <c r="AD3090"/>
      <c r="AE3090"/>
      <c r="AF3090"/>
      <c r="AG3090"/>
      <c r="AH3090"/>
      <c r="AI3090"/>
      <c r="AJ3090"/>
      <c r="AK3090"/>
      <c r="AL3090"/>
      <c r="AM3090"/>
      <c r="AN3090"/>
      <c r="AO3090"/>
      <c r="AP3090"/>
      <c r="AQ3090"/>
      <c r="AR3090"/>
      <c r="AS3090"/>
      <c r="AT3090"/>
      <c r="AU3090"/>
      <c r="AV3090"/>
      <c r="AW3090"/>
      <c r="AX3090"/>
      <c r="AY3090"/>
      <c r="AZ3090"/>
      <c r="BA3090"/>
      <c r="BB3090"/>
      <c r="BC3090"/>
      <c r="BD3090"/>
      <c r="BE3090"/>
      <c r="BF3090"/>
      <c r="BG3090"/>
      <c r="BH3090"/>
      <c r="BI3090"/>
      <c r="BJ3090"/>
      <c r="BK3090"/>
      <c r="BL3090"/>
      <c r="BM3090"/>
      <c r="BN3090"/>
      <c r="BO3090"/>
    </row>
    <row r="3091" spans="1:67" ht="15" x14ac:dyDescent="0.25">
      <c r="A3091" s="245" t="s">
        <v>4205</v>
      </c>
      <c r="B3091" s="245" t="s">
        <v>4204</v>
      </c>
      <c r="C3091" s="245" t="s">
        <v>4265</v>
      </c>
      <c r="D3091" s="245" t="s">
        <v>4264</v>
      </c>
      <c r="E3091" s="246" t="s">
        <v>44</v>
      </c>
      <c r="F3091" s="245" t="s">
        <v>44</v>
      </c>
      <c r="G3091" s="245" t="s">
        <v>12038</v>
      </c>
      <c r="H3091" s="245" t="s">
        <v>18250</v>
      </c>
      <c r="I3091" s="245" t="s">
        <v>24</v>
      </c>
      <c r="J3091" s="245" t="s">
        <v>59</v>
      </c>
      <c r="K3091" s="246" t="s">
        <v>24001</v>
      </c>
      <c r="L3091" s="245" t="s">
        <v>568</v>
      </c>
      <c r="M3091"/>
      <c r="N3091"/>
      <c r="O3091"/>
      <c r="P3091"/>
      <c r="Q3091"/>
      <c r="R3091"/>
      <c r="S3091"/>
      <c r="T3091"/>
      <c r="U3091"/>
      <c r="V3091"/>
      <c r="W3091"/>
      <c r="X3091"/>
      <c r="Y3091"/>
      <c r="Z3091"/>
      <c r="AA3091"/>
      <c r="AB3091"/>
      <c r="AC3091"/>
      <c r="AD3091"/>
      <c r="AE3091"/>
      <c r="AF3091"/>
      <c r="AG3091"/>
      <c r="AH3091"/>
      <c r="AI3091"/>
      <c r="AJ3091"/>
      <c r="AK3091"/>
      <c r="AL3091"/>
      <c r="AM3091"/>
      <c r="AN3091"/>
      <c r="AO3091"/>
      <c r="AP3091"/>
      <c r="AQ3091"/>
      <c r="AR3091"/>
      <c r="AS3091"/>
      <c r="AT3091"/>
      <c r="AU3091"/>
      <c r="AV3091"/>
      <c r="AW3091"/>
      <c r="AX3091"/>
      <c r="AY3091"/>
      <c r="AZ3091"/>
      <c r="BA3091"/>
      <c r="BB3091"/>
      <c r="BC3091"/>
      <c r="BD3091"/>
      <c r="BE3091"/>
      <c r="BF3091"/>
      <c r="BG3091"/>
      <c r="BH3091"/>
      <c r="BI3091"/>
      <c r="BJ3091"/>
      <c r="BK3091"/>
      <c r="BL3091"/>
      <c r="BM3091"/>
      <c r="BN3091"/>
      <c r="BO3091"/>
    </row>
    <row r="3092" spans="1:67" ht="15" x14ac:dyDescent="0.25">
      <c r="A3092" s="245" t="s">
        <v>4205</v>
      </c>
      <c r="B3092" s="245" t="s">
        <v>4204</v>
      </c>
      <c r="C3092" s="245" t="s">
        <v>4265</v>
      </c>
      <c r="D3092" s="245" t="s">
        <v>4264</v>
      </c>
      <c r="E3092" s="246" t="s">
        <v>44</v>
      </c>
      <c r="F3092" s="245" t="s">
        <v>44</v>
      </c>
      <c r="G3092" s="245" t="s">
        <v>12040</v>
      </c>
      <c r="H3092" s="245" t="s">
        <v>12041</v>
      </c>
      <c r="I3092" s="245" t="s">
        <v>24</v>
      </c>
      <c r="J3092" s="245" t="s">
        <v>59</v>
      </c>
      <c r="K3092" s="246" t="s">
        <v>19617</v>
      </c>
      <c r="L3092" s="245" t="s">
        <v>568</v>
      </c>
      <c r="M3092"/>
      <c r="N3092"/>
      <c r="O3092"/>
      <c r="P3092"/>
      <c r="Q3092"/>
      <c r="R3092"/>
      <c r="S3092"/>
      <c r="T3092"/>
      <c r="U3092"/>
      <c r="V3092"/>
      <c r="W3092"/>
      <c r="X3092"/>
      <c r="Y3092"/>
      <c r="Z3092"/>
      <c r="AA3092"/>
      <c r="AB3092"/>
      <c r="AC3092"/>
      <c r="AD3092"/>
      <c r="AE3092"/>
      <c r="AF3092"/>
      <c r="AG3092"/>
      <c r="AH3092"/>
      <c r="AI3092"/>
      <c r="AJ3092"/>
      <c r="AK3092"/>
      <c r="AL3092"/>
      <c r="AM3092"/>
      <c r="AN3092"/>
      <c r="AO3092"/>
      <c r="AP3092"/>
      <c r="AQ3092"/>
      <c r="AR3092"/>
      <c r="AS3092"/>
      <c r="AT3092"/>
      <c r="AU3092"/>
      <c r="AV3092"/>
      <c r="AW3092"/>
      <c r="AX3092"/>
      <c r="AY3092"/>
      <c r="AZ3092"/>
      <c r="BA3092"/>
      <c r="BB3092"/>
      <c r="BC3092"/>
      <c r="BD3092"/>
      <c r="BE3092"/>
      <c r="BF3092"/>
      <c r="BG3092"/>
      <c r="BH3092"/>
      <c r="BI3092"/>
      <c r="BJ3092"/>
      <c r="BK3092"/>
      <c r="BL3092"/>
      <c r="BM3092"/>
      <c r="BN3092"/>
      <c r="BO3092"/>
    </row>
    <row r="3093" spans="1:67" ht="15" x14ac:dyDescent="0.25">
      <c r="A3093" s="245" t="s">
        <v>4205</v>
      </c>
      <c r="B3093" s="245" t="s">
        <v>4204</v>
      </c>
      <c r="C3093" s="245" t="s">
        <v>4265</v>
      </c>
      <c r="D3093" s="245" t="s">
        <v>4264</v>
      </c>
      <c r="E3093" s="246" t="s">
        <v>44</v>
      </c>
      <c r="F3093" s="245" t="s">
        <v>44</v>
      </c>
      <c r="G3093" s="245" t="s">
        <v>12042</v>
      </c>
      <c r="H3093" s="245" t="s">
        <v>12043</v>
      </c>
      <c r="I3093" s="245" t="s">
        <v>24</v>
      </c>
      <c r="J3093" s="245" t="s">
        <v>59</v>
      </c>
      <c r="K3093" s="246" t="s">
        <v>24117</v>
      </c>
      <c r="L3093" s="245" t="s">
        <v>568</v>
      </c>
      <c r="M3093"/>
      <c r="N3093"/>
      <c r="O3093"/>
      <c r="P3093"/>
      <c r="Q3093"/>
      <c r="R3093"/>
      <c r="S3093"/>
      <c r="T3093"/>
      <c r="U3093"/>
      <c r="V3093"/>
      <c r="W3093"/>
      <c r="X3093"/>
      <c r="Y3093"/>
      <c r="Z3093"/>
      <c r="AA3093"/>
      <c r="AB3093"/>
      <c r="AC3093"/>
      <c r="AD3093"/>
      <c r="AE3093"/>
      <c r="AF3093"/>
      <c r="AG3093"/>
      <c r="AH3093"/>
      <c r="AI3093"/>
      <c r="AJ3093"/>
      <c r="AK3093"/>
      <c r="AL3093"/>
      <c r="AM3093"/>
      <c r="AN3093"/>
      <c r="AO3093"/>
      <c r="AP3093"/>
      <c r="AQ3093"/>
      <c r="AR3093"/>
      <c r="AS3093"/>
      <c r="AT3093"/>
      <c r="AU3093"/>
      <c r="AV3093"/>
      <c r="AW3093"/>
      <c r="AX3093"/>
      <c r="AY3093"/>
      <c r="AZ3093"/>
      <c r="BA3093"/>
      <c r="BB3093"/>
      <c r="BC3093"/>
      <c r="BD3093"/>
      <c r="BE3093"/>
      <c r="BF3093"/>
      <c r="BG3093"/>
      <c r="BH3093"/>
      <c r="BI3093"/>
      <c r="BJ3093"/>
      <c r="BK3093"/>
      <c r="BL3093"/>
      <c r="BM3093"/>
      <c r="BN3093"/>
      <c r="BO3093"/>
    </row>
    <row r="3094" spans="1:67" ht="15" x14ac:dyDescent="0.25">
      <c r="A3094" s="245" t="s">
        <v>4205</v>
      </c>
      <c r="B3094" s="245" t="s">
        <v>4204</v>
      </c>
      <c r="C3094" s="245" t="s">
        <v>4265</v>
      </c>
      <c r="D3094" s="245" t="s">
        <v>4264</v>
      </c>
      <c r="E3094" s="246" t="s">
        <v>44</v>
      </c>
      <c r="F3094" s="245" t="s">
        <v>44</v>
      </c>
      <c r="G3094" s="245" t="s">
        <v>12044</v>
      </c>
      <c r="H3094" s="245" t="s">
        <v>12045</v>
      </c>
      <c r="I3094" s="245" t="s">
        <v>24</v>
      </c>
      <c r="J3094" s="245" t="s">
        <v>59</v>
      </c>
      <c r="K3094" s="246" t="s">
        <v>24118</v>
      </c>
      <c r="L3094" s="245" t="s">
        <v>568</v>
      </c>
      <c r="M3094"/>
      <c r="N3094"/>
      <c r="O3094"/>
      <c r="P3094"/>
      <c r="Q3094"/>
      <c r="R3094"/>
      <c r="S3094"/>
      <c r="T3094"/>
      <c r="U3094"/>
      <c r="V3094"/>
      <c r="W3094"/>
      <c r="X3094"/>
      <c r="Y3094"/>
      <c r="Z3094"/>
      <c r="AA3094"/>
      <c r="AB3094"/>
      <c r="AC3094"/>
      <c r="AD3094"/>
      <c r="AE3094"/>
      <c r="AF3094"/>
      <c r="AG3094"/>
      <c r="AH3094"/>
      <c r="AI3094"/>
      <c r="AJ3094"/>
      <c r="AK3094"/>
      <c r="AL3094"/>
      <c r="AM3094"/>
      <c r="AN3094"/>
      <c r="AO3094"/>
      <c r="AP3094"/>
      <c r="AQ3094"/>
      <c r="AR3094"/>
      <c r="AS3094"/>
      <c r="AT3094"/>
      <c r="AU3094"/>
      <c r="AV3094"/>
      <c r="AW3094"/>
      <c r="AX3094"/>
      <c r="AY3094"/>
      <c r="AZ3094"/>
      <c r="BA3094"/>
      <c r="BB3094"/>
      <c r="BC3094"/>
      <c r="BD3094"/>
      <c r="BE3094"/>
      <c r="BF3094"/>
      <c r="BG3094"/>
      <c r="BH3094"/>
      <c r="BI3094"/>
      <c r="BJ3094"/>
      <c r="BK3094"/>
      <c r="BL3094"/>
      <c r="BM3094"/>
      <c r="BN3094"/>
      <c r="BO3094"/>
    </row>
    <row r="3095" spans="1:67" ht="15" x14ac:dyDescent="0.25">
      <c r="A3095" s="245" t="s">
        <v>4205</v>
      </c>
      <c r="B3095" s="245" t="s">
        <v>4204</v>
      </c>
      <c r="C3095" s="245" t="s">
        <v>4265</v>
      </c>
      <c r="D3095" s="245" t="s">
        <v>4264</v>
      </c>
      <c r="E3095" s="246" t="s">
        <v>44</v>
      </c>
      <c r="F3095" s="245" t="s">
        <v>44</v>
      </c>
      <c r="G3095" s="245" t="s">
        <v>12046</v>
      </c>
      <c r="H3095" s="245" t="s">
        <v>12047</v>
      </c>
      <c r="I3095" s="245" t="s">
        <v>24</v>
      </c>
      <c r="J3095" s="245" t="s">
        <v>569</v>
      </c>
      <c r="K3095" s="246" t="s">
        <v>24119</v>
      </c>
      <c r="L3095" s="245" t="s">
        <v>568</v>
      </c>
      <c r="M3095"/>
      <c r="N3095"/>
      <c r="O3095"/>
      <c r="P3095"/>
      <c r="Q3095"/>
      <c r="R3095"/>
      <c r="S3095"/>
      <c r="T3095"/>
      <c r="U3095"/>
      <c r="V3095"/>
      <c r="W3095"/>
      <c r="X3095"/>
      <c r="Y3095"/>
      <c r="Z3095"/>
      <c r="AA3095"/>
      <c r="AB3095"/>
      <c r="AC3095"/>
      <c r="AD3095"/>
      <c r="AE3095"/>
      <c r="AF3095"/>
      <c r="AG3095"/>
      <c r="AH3095"/>
      <c r="AI3095"/>
      <c r="AJ3095"/>
      <c r="AK3095"/>
      <c r="AL3095"/>
      <c r="AM3095"/>
      <c r="AN3095"/>
      <c r="AO3095"/>
      <c r="AP3095"/>
      <c r="AQ3095"/>
      <c r="AR3095"/>
      <c r="AS3095"/>
      <c r="AT3095"/>
      <c r="AU3095"/>
      <c r="AV3095"/>
      <c r="AW3095"/>
      <c r="AX3095"/>
      <c r="AY3095"/>
      <c r="AZ3095"/>
      <c r="BA3095"/>
      <c r="BB3095"/>
      <c r="BC3095"/>
      <c r="BD3095"/>
      <c r="BE3095"/>
      <c r="BF3095"/>
      <c r="BG3095"/>
      <c r="BH3095"/>
      <c r="BI3095"/>
      <c r="BJ3095"/>
      <c r="BK3095"/>
      <c r="BL3095"/>
      <c r="BM3095"/>
      <c r="BN3095"/>
      <c r="BO3095"/>
    </row>
    <row r="3096" spans="1:67" ht="15" x14ac:dyDescent="0.25">
      <c r="A3096" s="245" t="s">
        <v>4205</v>
      </c>
      <c r="B3096" s="245" t="s">
        <v>4204</v>
      </c>
      <c r="C3096" s="245" t="s">
        <v>4265</v>
      </c>
      <c r="D3096" s="245" t="s">
        <v>4264</v>
      </c>
      <c r="E3096" s="246" t="s">
        <v>44</v>
      </c>
      <c r="F3096" s="245" t="s">
        <v>44</v>
      </c>
      <c r="G3096" s="245" t="s">
        <v>12048</v>
      </c>
      <c r="H3096" s="245" t="s">
        <v>12049</v>
      </c>
      <c r="I3096" s="245" t="s">
        <v>24</v>
      </c>
      <c r="J3096" s="245" t="s">
        <v>569</v>
      </c>
      <c r="K3096" s="246" t="s">
        <v>24120</v>
      </c>
      <c r="L3096" s="245" t="s">
        <v>568</v>
      </c>
      <c r="M3096"/>
      <c r="N3096"/>
      <c r="O3096"/>
      <c r="P3096"/>
      <c r="Q3096"/>
      <c r="R3096"/>
      <c r="S3096"/>
      <c r="T3096"/>
      <c r="U3096"/>
      <c r="V3096"/>
      <c r="W3096"/>
      <c r="X3096"/>
      <c r="Y3096"/>
      <c r="Z3096"/>
      <c r="AA3096"/>
      <c r="AB3096"/>
      <c r="AC3096"/>
      <c r="AD3096"/>
      <c r="AE3096"/>
      <c r="AF3096"/>
      <c r="AG3096"/>
      <c r="AH3096"/>
      <c r="AI3096"/>
      <c r="AJ3096"/>
      <c r="AK3096"/>
      <c r="AL3096"/>
      <c r="AM3096"/>
      <c r="AN3096"/>
      <c r="AO3096"/>
      <c r="AP3096"/>
      <c r="AQ3096"/>
      <c r="AR3096"/>
      <c r="AS3096"/>
      <c r="AT3096"/>
      <c r="AU3096"/>
      <c r="AV3096"/>
      <c r="AW3096"/>
      <c r="AX3096"/>
      <c r="AY3096"/>
      <c r="AZ3096"/>
      <c r="BA3096"/>
      <c r="BB3096"/>
      <c r="BC3096"/>
      <c r="BD3096"/>
      <c r="BE3096"/>
      <c r="BF3096"/>
      <c r="BG3096"/>
      <c r="BH3096"/>
      <c r="BI3096"/>
      <c r="BJ3096"/>
      <c r="BK3096"/>
      <c r="BL3096"/>
      <c r="BM3096"/>
      <c r="BN3096"/>
      <c r="BO3096"/>
    </row>
    <row r="3097" spans="1:67" ht="15" x14ac:dyDescent="0.25">
      <c r="A3097" s="245" t="s">
        <v>4205</v>
      </c>
      <c r="B3097" s="245" t="s">
        <v>4204</v>
      </c>
      <c r="C3097" s="245" t="s">
        <v>4265</v>
      </c>
      <c r="D3097" s="245" t="s">
        <v>4264</v>
      </c>
      <c r="E3097" s="246" t="s">
        <v>44</v>
      </c>
      <c r="F3097" s="245" t="s">
        <v>44</v>
      </c>
      <c r="G3097" s="245" t="s">
        <v>12050</v>
      </c>
      <c r="H3097" s="245" t="s">
        <v>12051</v>
      </c>
      <c r="I3097" s="245" t="s">
        <v>24</v>
      </c>
      <c r="J3097" s="245" t="s">
        <v>59</v>
      </c>
      <c r="K3097" s="246" t="s">
        <v>24121</v>
      </c>
      <c r="L3097" s="245" t="s">
        <v>568</v>
      </c>
      <c r="M3097"/>
      <c r="N3097"/>
      <c r="O3097"/>
      <c r="P3097"/>
      <c r="Q3097"/>
      <c r="R3097"/>
      <c r="S3097"/>
      <c r="T3097"/>
      <c r="U3097"/>
      <c r="V3097"/>
      <c r="W3097"/>
      <c r="X3097"/>
      <c r="Y3097"/>
      <c r="Z3097"/>
      <c r="AA3097"/>
      <c r="AB3097"/>
      <c r="AC3097"/>
      <c r="AD3097"/>
      <c r="AE3097"/>
      <c r="AF3097"/>
      <c r="AG3097"/>
      <c r="AH3097"/>
      <c r="AI3097"/>
      <c r="AJ3097"/>
      <c r="AK3097"/>
      <c r="AL3097"/>
      <c r="AM3097"/>
      <c r="AN3097"/>
      <c r="AO3097"/>
      <c r="AP3097"/>
      <c r="AQ3097"/>
      <c r="AR3097"/>
      <c r="AS3097"/>
      <c r="AT3097"/>
      <c r="AU3097"/>
      <c r="AV3097"/>
      <c r="AW3097"/>
      <c r="AX3097"/>
      <c r="AY3097"/>
      <c r="AZ3097"/>
      <c r="BA3097"/>
      <c r="BB3097"/>
      <c r="BC3097"/>
      <c r="BD3097"/>
      <c r="BE3097"/>
      <c r="BF3097"/>
      <c r="BG3097"/>
      <c r="BH3097"/>
      <c r="BI3097"/>
      <c r="BJ3097"/>
      <c r="BK3097"/>
      <c r="BL3097"/>
      <c r="BM3097"/>
      <c r="BN3097"/>
      <c r="BO3097"/>
    </row>
    <row r="3098" spans="1:67" ht="15" x14ac:dyDescent="0.25">
      <c r="A3098" s="245" t="s">
        <v>4205</v>
      </c>
      <c r="B3098" s="245" t="s">
        <v>4204</v>
      </c>
      <c r="C3098" s="245" t="s">
        <v>4265</v>
      </c>
      <c r="D3098" s="245" t="s">
        <v>4264</v>
      </c>
      <c r="E3098" s="246" t="s">
        <v>44</v>
      </c>
      <c r="F3098" s="245" t="s">
        <v>44</v>
      </c>
      <c r="G3098" s="245" t="s">
        <v>12052</v>
      </c>
      <c r="H3098" s="245" t="s">
        <v>12053</v>
      </c>
      <c r="I3098" s="245" t="s">
        <v>24</v>
      </c>
      <c r="J3098" s="245" t="s">
        <v>59</v>
      </c>
      <c r="K3098" s="246" t="s">
        <v>24122</v>
      </c>
      <c r="L3098" s="245" t="s">
        <v>568</v>
      </c>
      <c r="M3098"/>
      <c r="N3098"/>
      <c r="O3098"/>
      <c r="P3098"/>
      <c r="Q3098"/>
      <c r="R3098"/>
      <c r="S3098"/>
      <c r="T3098"/>
      <c r="U3098"/>
      <c r="V3098"/>
      <c r="W3098"/>
      <c r="X3098"/>
      <c r="Y3098"/>
      <c r="Z3098"/>
      <c r="AA3098"/>
      <c r="AB3098"/>
      <c r="AC3098"/>
      <c r="AD3098"/>
      <c r="AE3098"/>
      <c r="AF3098"/>
      <c r="AG3098"/>
      <c r="AH3098"/>
      <c r="AI3098"/>
      <c r="AJ3098"/>
      <c r="AK3098"/>
      <c r="AL3098"/>
      <c r="AM3098"/>
      <c r="AN3098"/>
      <c r="AO3098"/>
      <c r="AP3098"/>
      <c r="AQ3098"/>
      <c r="AR3098"/>
      <c r="AS3098"/>
      <c r="AT3098"/>
      <c r="AU3098"/>
      <c r="AV3098"/>
      <c r="AW3098"/>
      <c r="AX3098"/>
      <c r="AY3098"/>
      <c r="AZ3098"/>
      <c r="BA3098"/>
      <c r="BB3098"/>
      <c r="BC3098"/>
      <c r="BD3098"/>
      <c r="BE3098"/>
      <c r="BF3098"/>
      <c r="BG3098"/>
      <c r="BH3098"/>
      <c r="BI3098"/>
      <c r="BJ3098"/>
      <c r="BK3098"/>
      <c r="BL3098"/>
      <c r="BM3098"/>
      <c r="BN3098"/>
      <c r="BO3098"/>
    </row>
    <row r="3099" spans="1:67" ht="15" x14ac:dyDescent="0.25">
      <c r="A3099" s="245" t="s">
        <v>4205</v>
      </c>
      <c r="B3099" s="245" t="s">
        <v>4204</v>
      </c>
      <c r="C3099" s="245" t="s">
        <v>4265</v>
      </c>
      <c r="D3099" s="245" t="s">
        <v>4264</v>
      </c>
      <c r="E3099" s="246" t="s">
        <v>44</v>
      </c>
      <c r="F3099" s="245" t="s">
        <v>44</v>
      </c>
      <c r="G3099" s="245" t="s">
        <v>12054</v>
      </c>
      <c r="H3099" s="245" t="s">
        <v>12055</v>
      </c>
      <c r="I3099" s="245" t="s">
        <v>24</v>
      </c>
      <c r="J3099" s="245" t="s">
        <v>59</v>
      </c>
      <c r="K3099" s="246" t="s">
        <v>21571</v>
      </c>
      <c r="L3099" s="245" t="s">
        <v>568</v>
      </c>
      <c r="M3099"/>
      <c r="N3099"/>
      <c r="O3099"/>
      <c r="P3099"/>
      <c r="Q3099"/>
      <c r="R3099"/>
      <c r="S3099"/>
      <c r="T3099"/>
      <c r="U3099"/>
      <c r="V3099"/>
      <c r="W3099"/>
      <c r="X3099"/>
      <c r="Y3099"/>
      <c r="Z3099"/>
      <c r="AA3099"/>
      <c r="AB3099"/>
      <c r="AC3099"/>
      <c r="AD3099"/>
      <c r="AE3099"/>
      <c r="AF3099"/>
      <c r="AG3099"/>
      <c r="AH3099"/>
      <c r="AI3099"/>
      <c r="AJ3099"/>
      <c r="AK3099"/>
      <c r="AL3099"/>
      <c r="AM3099"/>
      <c r="AN3099"/>
      <c r="AO3099"/>
      <c r="AP3099"/>
      <c r="AQ3099"/>
      <c r="AR3099"/>
      <c r="AS3099"/>
      <c r="AT3099"/>
      <c r="AU3099"/>
      <c r="AV3099"/>
      <c r="AW3099"/>
      <c r="AX3099"/>
      <c r="AY3099"/>
      <c r="AZ3099"/>
      <c r="BA3099"/>
      <c r="BB3099"/>
      <c r="BC3099"/>
      <c r="BD3099"/>
      <c r="BE3099"/>
      <c r="BF3099"/>
      <c r="BG3099"/>
      <c r="BH3099"/>
      <c r="BI3099"/>
      <c r="BJ3099"/>
      <c r="BK3099"/>
      <c r="BL3099"/>
      <c r="BM3099"/>
      <c r="BN3099"/>
      <c r="BO3099"/>
    </row>
    <row r="3100" spans="1:67" ht="15" x14ac:dyDescent="0.25">
      <c r="A3100" s="245" t="s">
        <v>4205</v>
      </c>
      <c r="B3100" s="245" t="s">
        <v>4204</v>
      </c>
      <c r="C3100" s="245" t="s">
        <v>4265</v>
      </c>
      <c r="D3100" s="245" t="s">
        <v>4264</v>
      </c>
      <c r="E3100" s="246" t="s">
        <v>44</v>
      </c>
      <c r="F3100" s="245" t="s">
        <v>44</v>
      </c>
      <c r="G3100" s="245" t="s">
        <v>18257</v>
      </c>
      <c r="H3100" s="245" t="s">
        <v>18258</v>
      </c>
      <c r="I3100" s="245" t="s">
        <v>24</v>
      </c>
      <c r="J3100" s="245" t="s">
        <v>59</v>
      </c>
      <c r="K3100" s="246" t="s">
        <v>15107</v>
      </c>
      <c r="L3100" s="245" t="s">
        <v>568</v>
      </c>
      <c r="M3100"/>
      <c r="N3100"/>
      <c r="O3100"/>
      <c r="P3100"/>
      <c r="Q3100"/>
      <c r="R3100"/>
      <c r="S3100"/>
      <c r="T3100"/>
      <c r="U3100"/>
      <c r="V3100"/>
      <c r="W3100"/>
      <c r="X3100"/>
      <c r="Y3100"/>
      <c r="Z3100"/>
      <c r="AA3100"/>
      <c r="AB3100"/>
      <c r="AC3100"/>
      <c r="AD3100"/>
      <c r="AE3100"/>
      <c r="AF3100"/>
      <c r="AG3100"/>
      <c r="AH3100"/>
      <c r="AI3100"/>
      <c r="AJ3100"/>
      <c r="AK3100"/>
      <c r="AL3100"/>
      <c r="AM3100"/>
      <c r="AN3100"/>
      <c r="AO3100"/>
      <c r="AP3100"/>
      <c r="AQ3100"/>
      <c r="AR3100"/>
      <c r="AS3100"/>
      <c r="AT3100"/>
      <c r="AU3100"/>
      <c r="AV3100"/>
      <c r="AW3100"/>
      <c r="AX3100"/>
      <c r="AY3100"/>
      <c r="AZ3100"/>
      <c r="BA3100"/>
      <c r="BB3100"/>
      <c r="BC3100"/>
      <c r="BD3100"/>
      <c r="BE3100"/>
      <c r="BF3100"/>
      <c r="BG3100"/>
      <c r="BH3100"/>
      <c r="BI3100"/>
      <c r="BJ3100"/>
      <c r="BK3100"/>
      <c r="BL3100"/>
      <c r="BM3100"/>
      <c r="BN3100"/>
      <c r="BO3100"/>
    </row>
    <row r="3101" spans="1:67" ht="15" x14ac:dyDescent="0.25">
      <c r="A3101" s="245" t="s">
        <v>4205</v>
      </c>
      <c r="B3101" s="245" t="s">
        <v>4204</v>
      </c>
      <c r="C3101" s="245" t="s">
        <v>4259</v>
      </c>
      <c r="D3101" s="245" t="s">
        <v>4258</v>
      </c>
      <c r="E3101" s="246" t="s">
        <v>44</v>
      </c>
      <c r="F3101" s="245" t="s">
        <v>44</v>
      </c>
      <c r="G3101" s="245" t="s">
        <v>12056</v>
      </c>
      <c r="H3101" s="245" t="s">
        <v>18260</v>
      </c>
      <c r="I3101" s="245" t="s">
        <v>24</v>
      </c>
      <c r="J3101" s="245" t="s">
        <v>569</v>
      </c>
      <c r="K3101" s="246" t="s">
        <v>24123</v>
      </c>
      <c r="L3101" s="245" t="s">
        <v>568</v>
      </c>
      <c r="M3101"/>
      <c r="N3101"/>
      <c r="O3101"/>
      <c r="P3101"/>
      <c r="Q3101"/>
      <c r="R3101"/>
      <c r="S3101"/>
      <c r="T3101"/>
      <c r="U3101"/>
      <c r="V3101"/>
      <c r="W3101"/>
      <c r="X3101"/>
      <c r="Y3101"/>
      <c r="Z3101"/>
      <c r="AA3101"/>
      <c r="AB3101"/>
      <c r="AC3101"/>
      <c r="AD3101"/>
      <c r="AE3101"/>
      <c r="AF3101"/>
      <c r="AG3101"/>
      <c r="AH3101"/>
      <c r="AI3101"/>
      <c r="AJ3101"/>
      <c r="AK3101"/>
      <c r="AL3101"/>
      <c r="AM3101"/>
      <c r="AN3101"/>
      <c r="AO3101"/>
      <c r="AP3101"/>
      <c r="AQ3101"/>
      <c r="AR3101"/>
      <c r="AS3101"/>
      <c r="AT3101"/>
      <c r="AU3101"/>
      <c r="AV3101"/>
      <c r="AW3101"/>
      <c r="AX3101"/>
      <c r="AY3101"/>
      <c r="AZ3101"/>
      <c r="BA3101"/>
      <c r="BB3101"/>
      <c r="BC3101"/>
      <c r="BD3101"/>
      <c r="BE3101"/>
      <c r="BF3101"/>
      <c r="BG3101"/>
      <c r="BH3101"/>
      <c r="BI3101"/>
      <c r="BJ3101"/>
      <c r="BK3101"/>
      <c r="BL3101"/>
      <c r="BM3101"/>
      <c r="BN3101"/>
      <c r="BO3101"/>
    </row>
    <row r="3102" spans="1:67" ht="15" x14ac:dyDescent="0.25">
      <c r="A3102" s="245" t="s">
        <v>4205</v>
      </c>
      <c r="B3102" s="245" t="s">
        <v>4204</v>
      </c>
      <c r="C3102" s="245" t="s">
        <v>4259</v>
      </c>
      <c r="D3102" s="245" t="s">
        <v>4258</v>
      </c>
      <c r="E3102" s="246" t="s">
        <v>44</v>
      </c>
      <c r="F3102" s="245" t="s">
        <v>44</v>
      </c>
      <c r="G3102" s="245" t="s">
        <v>12057</v>
      </c>
      <c r="H3102" s="245" t="s">
        <v>18262</v>
      </c>
      <c r="I3102" s="245" t="s">
        <v>24</v>
      </c>
      <c r="J3102" s="245" t="s">
        <v>569</v>
      </c>
      <c r="K3102" s="246" t="s">
        <v>24124</v>
      </c>
      <c r="L3102" s="245" t="s">
        <v>568</v>
      </c>
      <c r="M3102"/>
      <c r="N3102"/>
      <c r="O3102"/>
      <c r="P3102"/>
      <c r="Q3102"/>
      <c r="R3102"/>
      <c r="S3102"/>
      <c r="T3102"/>
      <c r="U3102"/>
      <c r="V3102"/>
      <c r="W3102"/>
      <c r="X3102"/>
      <c r="Y3102"/>
      <c r="Z3102"/>
      <c r="AA3102"/>
      <c r="AB3102"/>
      <c r="AC3102"/>
      <c r="AD3102"/>
      <c r="AE3102"/>
      <c r="AF3102"/>
      <c r="AG3102"/>
      <c r="AH3102"/>
      <c r="AI3102"/>
      <c r="AJ3102"/>
      <c r="AK3102"/>
      <c r="AL3102"/>
      <c r="AM3102"/>
      <c r="AN3102"/>
      <c r="AO3102"/>
      <c r="AP3102"/>
      <c r="AQ3102"/>
      <c r="AR3102"/>
      <c r="AS3102"/>
      <c r="AT3102"/>
      <c r="AU3102"/>
      <c r="AV3102"/>
      <c r="AW3102"/>
      <c r="AX3102"/>
      <c r="AY3102"/>
      <c r="AZ3102"/>
      <c r="BA3102"/>
      <c r="BB3102"/>
      <c r="BC3102"/>
      <c r="BD3102"/>
      <c r="BE3102"/>
      <c r="BF3102"/>
      <c r="BG3102"/>
      <c r="BH3102"/>
      <c r="BI3102"/>
      <c r="BJ3102"/>
      <c r="BK3102"/>
      <c r="BL3102"/>
      <c r="BM3102"/>
      <c r="BN3102"/>
      <c r="BO3102"/>
    </row>
    <row r="3103" spans="1:67" ht="15" x14ac:dyDescent="0.25">
      <c r="A3103" s="245" t="s">
        <v>4205</v>
      </c>
      <c r="B3103" s="245" t="s">
        <v>4204</v>
      </c>
      <c r="C3103" s="245" t="s">
        <v>4259</v>
      </c>
      <c r="D3103" s="245" t="s">
        <v>4258</v>
      </c>
      <c r="E3103" s="246" t="s">
        <v>44</v>
      </c>
      <c r="F3103" s="245" t="s">
        <v>44</v>
      </c>
      <c r="G3103" s="245" t="s">
        <v>12058</v>
      </c>
      <c r="H3103" s="245" t="s">
        <v>18264</v>
      </c>
      <c r="I3103" s="245" t="s">
        <v>24</v>
      </c>
      <c r="J3103" s="245" t="s">
        <v>569</v>
      </c>
      <c r="K3103" s="246" t="s">
        <v>24125</v>
      </c>
      <c r="L3103" s="245" t="s">
        <v>568</v>
      </c>
      <c r="M3103"/>
      <c r="N3103"/>
      <c r="O3103"/>
      <c r="P3103"/>
      <c r="Q3103"/>
      <c r="R3103"/>
      <c r="S3103"/>
      <c r="T3103"/>
      <c r="U3103"/>
      <c r="V3103"/>
      <c r="W3103"/>
      <c r="X3103"/>
      <c r="Y3103"/>
      <c r="Z3103"/>
      <c r="AA3103"/>
      <c r="AB3103"/>
      <c r="AC3103"/>
      <c r="AD3103"/>
      <c r="AE3103"/>
      <c r="AF3103"/>
      <c r="AG3103"/>
      <c r="AH3103"/>
      <c r="AI3103"/>
      <c r="AJ3103"/>
      <c r="AK3103"/>
      <c r="AL3103"/>
      <c r="AM3103"/>
      <c r="AN3103"/>
      <c r="AO3103"/>
      <c r="AP3103"/>
      <c r="AQ3103"/>
      <c r="AR3103"/>
      <c r="AS3103"/>
      <c r="AT3103"/>
      <c r="AU3103"/>
      <c r="AV3103"/>
      <c r="AW3103"/>
      <c r="AX3103"/>
      <c r="AY3103"/>
      <c r="AZ3103"/>
      <c r="BA3103"/>
      <c r="BB3103"/>
      <c r="BC3103"/>
      <c r="BD3103"/>
      <c r="BE3103"/>
      <c r="BF3103"/>
      <c r="BG3103"/>
      <c r="BH3103"/>
      <c r="BI3103"/>
      <c r="BJ3103"/>
      <c r="BK3103"/>
      <c r="BL3103"/>
      <c r="BM3103"/>
      <c r="BN3103"/>
      <c r="BO3103"/>
    </row>
    <row r="3104" spans="1:67" ht="15" x14ac:dyDescent="0.25">
      <c r="A3104" s="245" t="s">
        <v>4205</v>
      </c>
      <c r="B3104" s="245" t="s">
        <v>4204</v>
      </c>
      <c r="C3104" s="245" t="s">
        <v>4259</v>
      </c>
      <c r="D3104" s="245" t="s">
        <v>4258</v>
      </c>
      <c r="E3104" s="246" t="s">
        <v>44</v>
      </c>
      <c r="F3104" s="245" t="s">
        <v>44</v>
      </c>
      <c r="G3104" s="245" t="s">
        <v>12059</v>
      </c>
      <c r="H3104" s="245" t="s">
        <v>18266</v>
      </c>
      <c r="I3104" s="245" t="s">
        <v>24</v>
      </c>
      <c r="J3104" s="245" t="s">
        <v>569</v>
      </c>
      <c r="K3104" s="246" t="s">
        <v>24126</v>
      </c>
      <c r="L3104" s="245" t="s">
        <v>568</v>
      </c>
      <c r="M3104"/>
      <c r="N3104"/>
      <c r="O3104"/>
      <c r="P3104"/>
      <c r="Q3104"/>
      <c r="R3104"/>
      <c r="S3104"/>
      <c r="T3104"/>
      <c r="U3104"/>
      <c r="V3104"/>
      <c r="W3104"/>
      <c r="X3104"/>
      <c r="Y3104"/>
      <c r="Z3104"/>
      <c r="AA3104"/>
      <c r="AB3104"/>
      <c r="AC3104"/>
      <c r="AD3104"/>
      <c r="AE3104"/>
      <c r="AF3104"/>
      <c r="AG3104"/>
      <c r="AH3104"/>
      <c r="AI3104"/>
      <c r="AJ3104"/>
      <c r="AK3104"/>
      <c r="AL3104"/>
      <c r="AM3104"/>
      <c r="AN3104"/>
      <c r="AO3104"/>
      <c r="AP3104"/>
      <c r="AQ3104"/>
      <c r="AR3104"/>
      <c r="AS3104"/>
      <c r="AT3104"/>
      <c r="AU3104"/>
      <c r="AV3104"/>
      <c r="AW3104"/>
      <c r="AX3104"/>
      <c r="AY3104"/>
      <c r="AZ3104"/>
      <c r="BA3104"/>
      <c r="BB3104"/>
      <c r="BC3104"/>
      <c r="BD3104"/>
      <c r="BE3104"/>
      <c r="BF3104"/>
      <c r="BG3104"/>
      <c r="BH3104"/>
      <c r="BI3104"/>
      <c r="BJ3104"/>
      <c r="BK3104"/>
      <c r="BL3104"/>
      <c r="BM3104"/>
      <c r="BN3104"/>
      <c r="BO3104"/>
    </row>
    <row r="3105" spans="1:67" ht="15" x14ac:dyDescent="0.25">
      <c r="A3105" s="245" t="s">
        <v>4205</v>
      </c>
      <c r="B3105" s="245" t="s">
        <v>4204</v>
      </c>
      <c r="C3105" s="245" t="s">
        <v>4259</v>
      </c>
      <c r="D3105" s="245" t="s">
        <v>4258</v>
      </c>
      <c r="E3105" s="246" t="s">
        <v>44</v>
      </c>
      <c r="F3105" s="245" t="s">
        <v>44</v>
      </c>
      <c r="G3105" s="245" t="s">
        <v>12060</v>
      </c>
      <c r="H3105" s="245" t="s">
        <v>18268</v>
      </c>
      <c r="I3105" s="245" t="s">
        <v>24</v>
      </c>
      <c r="J3105" s="245" t="s">
        <v>569</v>
      </c>
      <c r="K3105" s="246" t="s">
        <v>24127</v>
      </c>
      <c r="L3105" s="245" t="s">
        <v>568</v>
      </c>
      <c r="M3105"/>
      <c r="N3105"/>
      <c r="O3105"/>
      <c r="P3105"/>
      <c r="Q3105"/>
      <c r="R3105"/>
      <c r="S3105"/>
      <c r="T3105"/>
      <c r="U3105"/>
      <c r="V3105"/>
      <c r="W3105"/>
      <c r="X3105"/>
      <c r="Y3105"/>
      <c r="Z3105"/>
      <c r="AA3105"/>
      <c r="AB3105"/>
      <c r="AC3105"/>
      <c r="AD3105"/>
      <c r="AE3105"/>
      <c r="AF3105"/>
      <c r="AG3105"/>
      <c r="AH3105"/>
      <c r="AI3105"/>
      <c r="AJ3105"/>
      <c r="AK3105"/>
      <c r="AL3105"/>
      <c r="AM3105"/>
      <c r="AN3105"/>
      <c r="AO3105"/>
      <c r="AP3105"/>
      <c r="AQ3105"/>
      <c r="AR3105"/>
      <c r="AS3105"/>
      <c r="AT3105"/>
      <c r="AU3105"/>
      <c r="AV3105"/>
      <c r="AW3105"/>
      <c r="AX3105"/>
      <c r="AY3105"/>
      <c r="AZ3105"/>
      <c r="BA3105"/>
      <c r="BB3105"/>
      <c r="BC3105"/>
      <c r="BD3105"/>
      <c r="BE3105"/>
      <c r="BF3105"/>
      <c r="BG3105"/>
      <c r="BH3105"/>
      <c r="BI3105"/>
      <c r="BJ3105"/>
      <c r="BK3105"/>
      <c r="BL3105"/>
      <c r="BM3105"/>
      <c r="BN3105"/>
      <c r="BO3105"/>
    </row>
    <row r="3106" spans="1:67" ht="15" x14ac:dyDescent="0.25">
      <c r="A3106" s="245" t="s">
        <v>4205</v>
      </c>
      <c r="B3106" s="245" t="s">
        <v>4204</v>
      </c>
      <c r="C3106" s="245" t="s">
        <v>4259</v>
      </c>
      <c r="D3106" s="245" t="s">
        <v>4258</v>
      </c>
      <c r="E3106" s="246" t="s">
        <v>44</v>
      </c>
      <c r="F3106" s="245" t="s">
        <v>44</v>
      </c>
      <c r="G3106" s="245" t="s">
        <v>12061</v>
      </c>
      <c r="H3106" s="245" t="s">
        <v>18270</v>
      </c>
      <c r="I3106" s="245" t="s">
        <v>24</v>
      </c>
      <c r="J3106" s="245" t="s">
        <v>569</v>
      </c>
      <c r="K3106" s="246" t="s">
        <v>24128</v>
      </c>
      <c r="L3106" s="245" t="s">
        <v>568</v>
      </c>
      <c r="M3106"/>
      <c r="N3106"/>
      <c r="O3106"/>
      <c r="P3106"/>
      <c r="Q3106"/>
      <c r="R3106"/>
      <c r="S3106"/>
      <c r="T3106"/>
      <c r="U3106"/>
      <c r="V3106"/>
      <c r="W3106"/>
      <c r="X3106"/>
      <c r="Y3106"/>
      <c r="Z3106"/>
      <c r="AA3106"/>
      <c r="AB3106"/>
      <c r="AC3106"/>
      <c r="AD3106"/>
      <c r="AE3106"/>
      <c r="AF3106"/>
      <c r="AG3106"/>
      <c r="AH3106"/>
      <c r="AI3106"/>
      <c r="AJ3106"/>
      <c r="AK3106"/>
      <c r="AL3106"/>
      <c r="AM3106"/>
      <c r="AN3106"/>
      <c r="AO3106"/>
      <c r="AP3106"/>
      <c r="AQ3106"/>
      <c r="AR3106"/>
      <c r="AS3106"/>
      <c r="AT3106"/>
      <c r="AU3106"/>
      <c r="AV3106"/>
      <c r="AW3106"/>
      <c r="AX3106"/>
      <c r="AY3106"/>
      <c r="AZ3106"/>
      <c r="BA3106"/>
      <c r="BB3106"/>
      <c r="BC3106"/>
      <c r="BD3106"/>
      <c r="BE3106"/>
      <c r="BF3106"/>
      <c r="BG3106"/>
      <c r="BH3106"/>
      <c r="BI3106"/>
      <c r="BJ3106"/>
      <c r="BK3106"/>
      <c r="BL3106"/>
      <c r="BM3106"/>
      <c r="BN3106"/>
      <c r="BO3106"/>
    </row>
    <row r="3107" spans="1:67" ht="15" x14ac:dyDescent="0.25">
      <c r="A3107" s="245" t="s">
        <v>4205</v>
      </c>
      <c r="B3107" s="245" t="s">
        <v>4204</v>
      </c>
      <c r="C3107" s="245" t="s">
        <v>4259</v>
      </c>
      <c r="D3107" s="245" t="s">
        <v>4258</v>
      </c>
      <c r="E3107" s="246" t="s">
        <v>44</v>
      </c>
      <c r="F3107" s="245" t="s">
        <v>44</v>
      </c>
      <c r="G3107" s="245" t="s">
        <v>12062</v>
      </c>
      <c r="H3107" s="245" t="s">
        <v>18272</v>
      </c>
      <c r="I3107" s="245" t="s">
        <v>24</v>
      </c>
      <c r="J3107" s="245" t="s">
        <v>569</v>
      </c>
      <c r="K3107" s="246" t="s">
        <v>24129</v>
      </c>
      <c r="L3107" s="245" t="s">
        <v>568</v>
      </c>
      <c r="M3107"/>
      <c r="N3107"/>
      <c r="O3107"/>
      <c r="P3107"/>
      <c r="Q3107"/>
      <c r="R3107"/>
      <c r="S3107"/>
      <c r="T3107"/>
      <c r="U3107"/>
      <c r="V3107"/>
      <c r="W3107"/>
      <c r="X3107"/>
      <c r="Y3107"/>
      <c r="Z3107"/>
      <c r="AA3107"/>
      <c r="AB3107"/>
      <c r="AC3107"/>
      <c r="AD3107"/>
      <c r="AE3107"/>
      <c r="AF3107"/>
      <c r="AG3107"/>
      <c r="AH3107"/>
      <c r="AI3107"/>
      <c r="AJ3107"/>
      <c r="AK3107"/>
      <c r="AL3107"/>
      <c r="AM3107"/>
      <c r="AN3107"/>
      <c r="AO3107"/>
      <c r="AP3107"/>
      <c r="AQ3107"/>
      <c r="AR3107"/>
      <c r="AS3107"/>
      <c r="AT3107"/>
      <c r="AU3107"/>
      <c r="AV3107"/>
      <c r="AW3107"/>
      <c r="AX3107"/>
      <c r="AY3107"/>
      <c r="AZ3107"/>
      <c r="BA3107"/>
      <c r="BB3107"/>
      <c r="BC3107"/>
      <c r="BD3107"/>
      <c r="BE3107"/>
      <c r="BF3107"/>
      <c r="BG3107"/>
      <c r="BH3107"/>
      <c r="BI3107"/>
      <c r="BJ3107"/>
      <c r="BK3107"/>
      <c r="BL3107"/>
      <c r="BM3107"/>
      <c r="BN3107"/>
      <c r="BO3107"/>
    </row>
    <row r="3108" spans="1:67" ht="15" x14ac:dyDescent="0.25">
      <c r="A3108" s="245" t="s">
        <v>4205</v>
      </c>
      <c r="B3108" s="245" t="s">
        <v>4204</v>
      </c>
      <c r="C3108" s="245" t="s">
        <v>4259</v>
      </c>
      <c r="D3108" s="245" t="s">
        <v>4258</v>
      </c>
      <c r="E3108" s="246" t="s">
        <v>44</v>
      </c>
      <c r="F3108" s="245" t="s">
        <v>44</v>
      </c>
      <c r="G3108" s="245" t="s">
        <v>12063</v>
      </c>
      <c r="H3108" s="245" t="s">
        <v>18274</v>
      </c>
      <c r="I3108" s="245" t="s">
        <v>24</v>
      </c>
      <c r="J3108" s="245" t="s">
        <v>569</v>
      </c>
      <c r="K3108" s="246" t="s">
        <v>24130</v>
      </c>
      <c r="L3108" s="245" t="s">
        <v>568</v>
      </c>
      <c r="M3108"/>
      <c r="N3108"/>
      <c r="O3108"/>
      <c r="P3108"/>
      <c r="Q3108"/>
      <c r="R3108"/>
      <c r="S3108"/>
      <c r="T3108"/>
      <c r="U3108"/>
      <c r="V3108"/>
      <c r="W3108"/>
      <c r="X3108"/>
      <c r="Y3108"/>
      <c r="Z3108"/>
      <c r="AA3108"/>
      <c r="AB3108"/>
      <c r="AC3108"/>
      <c r="AD3108"/>
      <c r="AE3108"/>
      <c r="AF3108"/>
      <c r="AG3108"/>
      <c r="AH3108"/>
      <c r="AI3108"/>
      <c r="AJ3108"/>
      <c r="AK3108"/>
      <c r="AL3108"/>
      <c r="AM3108"/>
      <c r="AN3108"/>
      <c r="AO3108"/>
      <c r="AP3108"/>
      <c r="AQ3108"/>
      <c r="AR3108"/>
      <c r="AS3108"/>
      <c r="AT3108"/>
      <c r="AU3108"/>
      <c r="AV3108"/>
      <c r="AW3108"/>
      <c r="AX3108"/>
      <c r="AY3108"/>
      <c r="AZ3108"/>
      <c r="BA3108"/>
      <c r="BB3108"/>
      <c r="BC3108"/>
      <c r="BD3108"/>
      <c r="BE3108"/>
      <c r="BF3108"/>
      <c r="BG3108"/>
      <c r="BH3108"/>
      <c r="BI3108"/>
      <c r="BJ3108"/>
      <c r="BK3108"/>
      <c r="BL3108"/>
      <c r="BM3108"/>
      <c r="BN3108"/>
      <c r="BO3108"/>
    </row>
    <row r="3109" spans="1:67" ht="15" x14ac:dyDescent="0.25">
      <c r="A3109" s="245" t="s">
        <v>4205</v>
      </c>
      <c r="B3109" s="245" t="s">
        <v>4204</v>
      </c>
      <c r="C3109" s="245" t="s">
        <v>4259</v>
      </c>
      <c r="D3109" s="245" t="s">
        <v>4258</v>
      </c>
      <c r="E3109" s="246" t="s">
        <v>44</v>
      </c>
      <c r="F3109" s="245" t="s">
        <v>44</v>
      </c>
      <c r="G3109" s="245" t="s">
        <v>12064</v>
      </c>
      <c r="H3109" s="245" t="s">
        <v>18276</v>
      </c>
      <c r="I3109" s="245" t="s">
        <v>24</v>
      </c>
      <c r="J3109" s="245" t="s">
        <v>569</v>
      </c>
      <c r="K3109" s="246" t="s">
        <v>24131</v>
      </c>
      <c r="L3109" s="245" t="s">
        <v>568</v>
      </c>
      <c r="M3109"/>
      <c r="N3109"/>
      <c r="O3109"/>
      <c r="P3109"/>
      <c r="Q3109"/>
      <c r="R3109"/>
      <c r="S3109"/>
      <c r="T3109"/>
      <c r="U3109"/>
      <c r="V3109"/>
      <c r="W3109"/>
      <c r="X3109"/>
      <c r="Y3109"/>
      <c r="Z3109"/>
      <c r="AA3109"/>
      <c r="AB3109"/>
      <c r="AC3109"/>
      <c r="AD3109"/>
      <c r="AE3109"/>
      <c r="AF3109"/>
      <c r="AG3109"/>
      <c r="AH3109"/>
      <c r="AI3109"/>
      <c r="AJ3109"/>
      <c r="AK3109"/>
      <c r="AL3109"/>
      <c r="AM3109"/>
      <c r="AN3109"/>
      <c r="AO3109"/>
      <c r="AP3109"/>
      <c r="AQ3109"/>
      <c r="AR3109"/>
      <c r="AS3109"/>
      <c r="AT3109"/>
      <c r="AU3109"/>
      <c r="AV3109"/>
      <c r="AW3109"/>
      <c r="AX3109"/>
      <c r="AY3109"/>
      <c r="AZ3109"/>
      <c r="BA3109"/>
      <c r="BB3109"/>
      <c r="BC3109"/>
      <c r="BD3109"/>
      <c r="BE3109"/>
      <c r="BF3109"/>
      <c r="BG3109"/>
      <c r="BH3109"/>
      <c r="BI3109"/>
      <c r="BJ3109"/>
      <c r="BK3109"/>
      <c r="BL3109"/>
      <c r="BM3109"/>
      <c r="BN3109"/>
      <c r="BO3109"/>
    </row>
    <row r="3110" spans="1:67" ht="15" x14ac:dyDescent="0.25">
      <c r="A3110" s="245" t="s">
        <v>4205</v>
      </c>
      <c r="B3110" s="245" t="s">
        <v>4204</v>
      </c>
      <c r="C3110" s="245" t="s">
        <v>4259</v>
      </c>
      <c r="D3110" s="245" t="s">
        <v>4258</v>
      </c>
      <c r="E3110" s="246" t="s">
        <v>44</v>
      </c>
      <c r="F3110" s="245" t="s">
        <v>44</v>
      </c>
      <c r="G3110" s="245" t="s">
        <v>12065</v>
      </c>
      <c r="H3110" s="245" t="s">
        <v>18278</v>
      </c>
      <c r="I3110" s="245" t="s">
        <v>24</v>
      </c>
      <c r="J3110" s="245" t="s">
        <v>569</v>
      </c>
      <c r="K3110" s="246" t="s">
        <v>24132</v>
      </c>
      <c r="L3110" s="245" t="s">
        <v>568</v>
      </c>
      <c r="M3110"/>
      <c r="N3110"/>
      <c r="O3110"/>
      <c r="P3110"/>
      <c r="Q3110"/>
      <c r="R3110"/>
      <c r="S3110"/>
      <c r="T3110"/>
      <c r="U3110"/>
      <c r="V3110"/>
      <c r="W3110"/>
      <c r="X3110"/>
      <c r="Y3110"/>
      <c r="Z3110"/>
      <c r="AA3110"/>
      <c r="AB3110"/>
      <c r="AC3110"/>
      <c r="AD3110"/>
      <c r="AE3110"/>
      <c r="AF3110"/>
      <c r="AG3110"/>
      <c r="AH3110"/>
      <c r="AI3110"/>
      <c r="AJ3110"/>
      <c r="AK3110"/>
      <c r="AL3110"/>
      <c r="AM3110"/>
      <c r="AN3110"/>
      <c r="AO3110"/>
      <c r="AP3110"/>
      <c r="AQ3110"/>
      <c r="AR3110"/>
      <c r="AS3110"/>
      <c r="AT3110"/>
      <c r="AU3110"/>
      <c r="AV3110"/>
      <c r="AW3110"/>
      <c r="AX3110"/>
      <c r="AY3110"/>
      <c r="AZ3110"/>
      <c r="BA3110"/>
      <c r="BB3110"/>
      <c r="BC3110"/>
      <c r="BD3110"/>
      <c r="BE3110"/>
      <c r="BF3110"/>
      <c r="BG3110"/>
      <c r="BH3110"/>
      <c r="BI3110"/>
      <c r="BJ3110"/>
      <c r="BK3110"/>
      <c r="BL3110"/>
      <c r="BM3110"/>
      <c r="BN3110"/>
      <c r="BO3110"/>
    </row>
    <row r="3111" spans="1:67" ht="15" x14ac:dyDescent="0.25">
      <c r="A3111" s="245" t="s">
        <v>4205</v>
      </c>
      <c r="B3111" s="245" t="s">
        <v>4204</v>
      </c>
      <c r="C3111" s="245" t="s">
        <v>4259</v>
      </c>
      <c r="D3111" s="245" t="s">
        <v>4258</v>
      </c>
      <c r="E3111" s="246" t="s">
        <v>44</v>
      </c>
      <c r="F3111" s="245" t="s">
        <v>44</v>
      </c>
      <c r="G3111" s="245" t="s">
        <v>12066</v>
      </c>
      <c r="H3111" s="245" t="s">
        <v>18280</v>
      </c>
      <c r="I3111" s="245" t="s">
        <v>24</v>
      </c>
      <c r="J3111" s="245" t="s">
        <v>569</v>
      </c>
      <c r="K3111" s="246" t="s">
        <v>24133</v>
      </c>
      <c r="L3111" s="245" t="s">
        <v>568</v>
      </c>
      <c r="M3111"/>
      <c r="N3111"/>
      <c r="O3111"/>
      <c r="P3111"/>
      <c r="Q3111"/>
      <c r="R3111"/>
      <c r="S3111"/>
      <c r="T3111"/>
      <c r="U3111"/>
      <c r="V3111"/>
      <c r="W3111"/>
      <c r="X3111"/>
      <c r="Y3111"/>
      <c r="Z3111"/>
      <c r="AA3111"/>
      <c r="AB3111"/>
      <c r="AC3111"/>
      <c r="AD3111"/>
      <c r="AE3111"/>
      <c r="AF3111"/>
      <c r="AG3111"/>
      <c r="AH3111"/>
      <c r="AI3111"/>
      <c r="AJ3111"/>
      <c r="AK3111"/>
      <c r="AL3111"/>
      <c r="AM3111"/>
      <c r="AN3111"/>
      <c r="AO3111"/>
      <c r="AP3111"/>
      <c r="AQ3111"/>
      <c r="AR3111"/>
      <c r="AS3111"/>
      <c r="AT3111"/>
      <c r="AU3111"/>
      <c r="AV3111"/>
      <c r="AW3111"/>
      <c r="AX3111"/>
      <c r="AY3111"/>
      <c r="AZ3111"/>
      <c r="BA3111"/>
      <c r="BB3111"/>
      <c r="BC3111"/>
      <c r="BD3111"/>
      <c r="BE3111"/>
      <c r="BF3111"/>
      <c r="BG3111"/>
      <c r="BH3111"/>
      <c r="BI3111"/>
      <c r="BJ3111"/>
      <c r="BK3111"/>
      <c r="BL3111"/>
      <c r="BM3111"/>
      <c r="BN3111"/>
      <c r="BO3111"/>
    </row>
    <row r="3112" spans="1:67" ht="15" x14ac:dyDescent="0.25">
      <c r="A3112" s="245" t="s">
        <v>4205</v>
      </c>
      <c r="B3112" s="245" t="s">
        <v>4204</v>
      </c>
      <c r="C3112" s="245" t="s">
        <v>4259</v>
      </c>
      <c r="D3112" s="245" t="s">
        <v>4258</v>
      </c>
      <c r="E3112" s="246" t="s">
        <v>44</v>
      </c>
      <c r="F3112" s="245" t="s">
        <v>44</v>
      </c>
      <c r="G3112" s="245" t="s">
        <v>12067</v>
      </c>
      <c r="H3112" s="245" t="s">
        <v>18282</v>
      </c>
      <c r="I3112" s="245" t="s">
        <v>24</v>
      </c>
      <c r="J3112" s="245" t="s">
        <v>569</v>
      </c>
      <c r="K3112" s="246" t="s">
        <v>24134</v>
      </c>
      <c r="L3112" s="245" t="s">
        <v>568</v>
      </c>
      <c r="M3112"/>
      <c r="N3112"/>
      <c r="O3112"/>
      <c r="P3112"/>
      <c r="Q3112"/>
      <c r="R3112"/>
      <c r="S3112"/>
      <c r="T3112"/>
      <c r="U3112"/>
      <c r="V3112"/>
      <c r="W3112"/>
      <c r="X3112"/>
      <c r="Y3112"/>
      <c r="Z3112"/>
      <c r="AA3112"/>
      <c r="AB3112"/>
      <c r="AC3112"/>
      <c r="AD3112"/>
      <c r="AE3112"/>
      <c r="AF3112"/>
      <c r="AG3112"/>
      <c r="AH3112"/>
      <c r="AI3112"/>
      <c r="AJ3112"/>
      <c r="AK3112"/>
      <c r="AL3112"/>
      <c r="AM3112"/>
      <c r="AN3112"/>
      <c r="AO3112"/>
      <c r="AP3112"/>
      <c r="AQ3112"/>
      <c r="AR3112"/>
      <c r="AS3112"/>
      <c r="AT3112"/>
      <c r="AU3112"/>
      <c r="AV3112"/>
      <c r="AW3112"/>
      <c r="AX3112"/>
      <c r="AY3112"/>
      <c r="AZ3112"/>
      <c r="BA3112"/>
      <c r="BB3112"/>
      <c r="BC3112"/>
      <c r="BD3112"/>
      <c r="BE3112"/>
      <c r="BF3112"/>
      <c r="BG3112"/>
      <c r="BH3112"/>
      <c r="BI3112"/>
      <c r="BJ3112"/>
      <c r="BK3112"/>
      <c r="BL3112"/>
      <c r="BM3112"/>
      <c r="BN3112"/>
      <c r="BO3112"/>
    </row>
    <row r="3113" spans="1:67" ht="15" x14ac:dyDescent="0.25">
      <c r="A3113" s="245" t="s">
        <v>4205</v>
      </c>
      <c r="B3113" s="245" t="s">
        <v>4204</v>
      </c>
      <c r="C3113" s="245" t="s">
        <v>4259</v>
      </c>
      <c r="D3113" s="245" t="s">
        <v>4258</v>
      </c>
      <c r="E3113" s="246" t="s">
        <v>44</v>
      </c>
      <c r="F3113" s="245" t="s">
        <v>44</v>
      </c>
      <c r="G3113" s="245" t="s">
        <v>12068</v>
      </c>
      <c r="H3113" s="245" t="s">
        <v>18284</v>
      </c>
      <c r="I3113" s="245" t="s">
        <v>24</v>
      </c>
      <c r="J3113" s="245" t="s">
        <v>569</v>
      </c>
      <c r="K3113" s="246" t="s">
        <v>24135</v>
      </c>
      <c r="L3113" s="245" t="s">
        <v>568</v>
      </c>
      <c r="M3113"/>
      <c r="N3113"/>
      <c r="O3113"/>
      <c r="P3113"/>
      <c r="Q3113"/>
      <c r="R3113"/>
      <c r="S3113"/>
      <c r="T3113"/>
      <c r="U3113"/>
      <c r="V3113"/>
      <c r="W3113"/>
      <c r="X3113"/>
      <c r="Y3113"/>
      <c r="Z3113"/>
      <c r="AA3113"/>
      <c r="AB3113"/>
      <c r="AC3113"/>
      <c r="AD3113"/>
      <c r="AE3113"/>
      <c r="AF3113"/>
      <c r="AG3113"/>
      <c r="AH3113"/>
      <c r="AI3113"/>
      <c r="AJ3113"/>
      <c r="AK3113"/>
      <c r="AL3113"/>
      <c r="AM3113"/>
      <c r="AN3113"/>
      <c r="AO3113"/>
      <c r="AP3113"/>
      <c r="AQ3113"/>
      <c r="AR3113"/>
      <c r="AS3113"/>
      <c r="AT3113"/>
      <c r="AU3113"/>
      <c r="AV3113"/>
      <c r="AW3113"/>
      <c r="AX3113"/>
      <c r="AY3113"/>
      <c r="AZ3113"/>
      <c r="BA3113"/>
      <c r="BB3113"/>
      <c r="BC3113"/>
      <c r="BD3113"/>
      <c r="BE3113"/>
      <c r="BF3113"/>
      <c r="BG3113"/>
      <c r="BH3113"/>
      <c r="BI3113"/>
      <c r="BJ3113"/>
      <c r="BK3113"/>
      <c r="BL3113"/>
      <c r="BM3113"/>
      <c r="BN3113"/>
      <c r="BO3113"/>
    </row>
    <row r="3114" spans="1:67" ht="15" x14ac:dyDescent="0.25">
      <c r="A3114" s="245" t="s">
        <v>4205</v>
      </c>
      <c r="B3114" s="245" t="s">
        <v>4204</v>
      </c>
      <c r="C3114" s="245" t="s">
        <v>4259</v>
      </c>
      <c r="D3114" s="245" t="s">
        <v>4258</v>
      </c>
      <c r="E3114" s="246" t="s">
        <v>44</v>
      </c>
      <c r="F3114" s="245" t="s">
        <v>44</v>
      </c>
      <c r="G3114" s="245" t="s">
        <v>12069</v>
      </c>
      <c r="H3114" s="245" t="s">
        <v>18286</v>
      </c>
      <c r="I3114" s="245" t="s">
        <v>24</v>
      </c>
      <c r="J3114" s="245" t="s">
        <v>569</v>
      </c>
      <c r="K3114" s="246" t="s">
        <v>24136</v>
      </c>
      <c r="L3114" s="245" t="s">
        <v>568</v>
      </c>
      <c r="M3114"/>
      <c r="N3114"/>
      <c r="O3114"/>
      <c r="P3114"/>
      <c r="Q3114"/>
      <c r="R3114"/>
      <c r="S3114"/>
      <c r="T3114"/>
      <c r="U3114"/>
      <c r="V3114"/>
      <c r="W3114"/>
      <c r="X3114"/>
      <c r="Y3114"/>
      <c r="Z3114"/>
      <c r="AA3114"/>
      <c r="AB3114"/>
      <c r="AC3114"/>
      <c r="AD3114"/>
      <c r="AE3114"/>
      <c r="AF3114"/>
      <c r="AG3114"/>
      <c r="AH3114"/>
      <c r="AI3114"/>
      <c r="AJ3114"/>
      <c r="AK3114"/>
      <c r="AL3114"/>
      <c r="AM3114"/>
      <c r="AN3114"/>
      <c r="AO3114"/>
      <c r="AP3114"/>
      <c r="AQ3114"/>
      <c r="AR3114"/>
      <c r="AS3114"/>
      <c r="AT3114"/>
      <c r="AU3114"/>
      <c r="AV3114"/>
      <c r="AW3114"/>
      <c r="AX3114"/>
      <c r="AY3114"/>
      <c r="AZ3114"/>
      <c r="BA3114"/>
      <c r="BB3114"/>
      <c r="BC3114"/>
      <c r="BD3114"/>
      <c r="BE3114"/>
      <c r="BF3114"/>
      <c r="BG3114"/>
      <c r="BH3114"/>
      <c r="BI3114"/>
      <c r="BJ3114"/>
      <c r="BK3114"/>
      <c r="BL3114"/>
      <c r="BM3114"/>
      <c r="BN3114"/>
      <c r="BO3114"/>
    </row>
    <row r="3115" spans="1:67" ht="15" x14ac:dyDescent="0.25">
      <c r="A3115" s="245" t="s">
        <v>4205</v>
      </c>
      <c r="B3115" s="245" t="s">
        <v>4204</v>
      </c>
      <c r="C3115" s="245" t="s">
        <v>4259</v>
      </c>
      <c r="D3115" s="245" t="s">
        <v>4258</v>
      </c>
      <c r="E3115" s="246" t="s">
        <v>44</v>
      </c>
      <c r="F3115" s="245" t="s">
        <v>44</v>
      </c>
      <c r="G3115" s="245" t="s">
        <v>12070</v>
      </c>
      <c r="H3115" s="245" t="s">
        <v>18288</v>
      </c>
      <c r="I3115" s="245" t="s">
        <v>24</v>
      </c>
      <c r="J3115" s="245" t="s">
        <v>569</v>
      </c>
      <c r="K3115" s="246" t="s">
        <v>24137</v>
      </c>
      <c r="L3115" s="245" t="s">
        <v>568</v>
      </c>
      <c r="M3115"/>
      <c r="N3115"/>
      <c r="O3115"/>
      <c r="P3115"/>
      <c r="Q3115"/>
      <c r="R3115"/>
      <c r="S3115"/>
      <c r="T3115"/>
      <c r="U3115"/>
      <c r="V3115"/>
      <c r="W3115"/>
      <c r="X3115"/>
      <c r="Y3115"/>
      <c r="Z3115"/>
      <c r="AA3115"/>
      <c r="AB3115"/>
      <c r="AC3115"/>
      <c r="AD3115"/>
      <c r="AE3115"/>
      <c r="AF3115"/>
      <c r="AG3115"/>
      <c r="AH3115"/>
      <c r="AI3115"/>
      <c r="AJ3115"/>
      <c r="AK3115"/>
      <c r="AL3115"/>
      <c r="AM3115"/>
      <c r="AN3115"/>
      <c r="AO3115"/>
      <c r="AP3115"/>
      <c r="AQ3115"/>
      <c r="AR3115"/>
      <c r="AS3115"/>
      <c r="AT3115"/>
      <c r="AU3115"/>
      <c r="AV3115"/>
      <c r="AW3115"/>
      <c r="AX3115"/>
      <c r="AY3115"/>
      <c r="AZ3115"/>
      <c r="BA3115"/>
      <c r="BB3115"/>
      <c r="BC3115"/>
      <c r="BD3115"/>
      <c r="BE3115"/>
      <c r="BF3115"/>
      <c r="BG3115"/>
      <c r="BH3115"/>
      <c r="BI3115"/>
      <c r="BJ3115"/>
      <c r="BK3115"/>
      <c r="BL3115"/>
      <c r="BM3115"/>
      <c r="BN3115"/>
      <c r="BO3115"/>
    </row>
    <row r="3116" spans="1:67" ht="15" x14ac:dyDescent="0.25">
      <c r="A3116" s="245" t="s">
        <v>4205</v>
      </c>
      <c r="B3116" s="245" t="s">
        <v>4204</v>
      </c>
      <c r="C3116" s="245" t="s">
        <v>4259</v>
      </c>
      <c r="D3116" s="245" t="s">
        <v>4258</v>
      </c>
      <c r="E3116" s="246" t="s">
        <v>44</v>
      </c>
      <c r="F3116" s="245" t="s">
        <v>44</v>
      </c>
      <c r="G3116" s="245" t="s">
        <v>12071</v>
      </c>
      <c r="H3116" s="245" t="s">
        <v>18290</v>
      </c>
      <c r="I3116" s="245" t="s">
        <v>24</v>
      </c>
      <c r="J3116" s="245" t="s">
        <v>569</v>
      </c>
      <c r="K3116" s="246" t="s">
        <v>24138</v>
      </c>
      <c r="L3116" s="245" t="s">
        <v>568</v>
      </c>
      <c r="M3116"/>
      <c r="N3116"/>
      <c r="O3116"/>
      <c r="P3116"/>
      <c r="Q3116"/>
      <c r="R3116"/>
      <c r="S3116"/>
      <c r="T3116"/>
      <c r="U3116"/>
      <c r="V3116"/>
      <c r="W3116"/>
      <c r="X3116"/>
      <c r="Y3116"/>
      <c r="Z3116"/>
      <c r="AA3116"/>
      <c r="AB3116"/>
      <c r="AC3116"/>
      <c r="AD3116"/>
      <c r="AE3116"/>
      <c r="AF3116"/>
      <c r="AG3116"/>
      <c r="AH3116"/>
      <c r="AI3116"/>
      <c r="AJ3116"/>
      <c r="AK3116"/>
      <c r="AL3116"/>
      <c r="AM3116"/>
      <c r="AN3116"/>
      <c r="AO3116"/>
      <c r="AP3116"/>
      <c r="AQ3116"/>
      <c r="AR3116"/>
      <c r="AS3116"/>
      <c r="AT3116"/>
      <c r="AU3116"/>
      <c r="AV3116"/>
      <c r="AW3116"/>
      <c r="AX3116"/>
      <c r="AY3116"/>
      <c r="AZ3116"/>
      <c r="BA3116"/>
      <c r="BB3116"/>
      <c r="BC3116"/>
      <c r="BD3116"/>
      <c r="BE3116"/>
      <c r="BF3116"/>
      <c r="BG3116"/>
      <c r="BH3116"/>
      <c r="BI3116"/>
      <c r="BJ3116"/>
      <c r="BK3116"/>
      <c r="BL3116"/>
      <c r="BM3116"/>
      <c r="BN3116"/>
      <c r="BO3116"/>
    </row>
    <row r="3117" spans="1:67" ht="15" x14ac:dyDescent="0.25">
      <c r="A3117" s="245" t="s">
        <v>4205</v>
      </c>
      <c r="B3117" s="245" t="s">
        <v>4204</v>
      </c>
      <c r="C3117" s="245" t="s">
        <v>4259</v>
      </c>
      <c r="D3117" s="245" t="s">
        <v>4258</v>
      </c>
      <c r="E3117" s="246" t="s">
        <v>44</v>
      </c>
      <c r="F3117" s="245" t="s">
        <v>44</v>
      </c>
      <c r="G3117" s="245" t="s">
        <v>12072</v>
      </c>
      <c r="H3117" s="245" t="s">
        <v>18292</v>
      </c>
      <c r="I3117" s="245" t="s">
        <v>24</v>
      </c>
      <c r="J3117" s="245" t="s">
        <v>569</v>
      </c>
      <c r="K3117" s="246" t="s">
        <v>24139</v>
      </c>
      <c r="L3117" s="245" t="s">
        <v>568</v>
      </c>
      <c r="M3117"/>
      <c r="N3117"/>
      <c r="O3117"/>
      <c r="P3117"/>
      <c r="Q3117"/>
      <c r="R3117"/>
      <c r="S3117"/>
      <c r="T3117"/>
      <c r="U3117"/>
      <c r="V3117"/>
      <c r="W3117"/>
      <c r="X3117"/>
      <c r="Y3117"/>
      <c r="Z3117"/>
      <c r="AA3117"/>
      <c r="AB3117"/>
      <c r="AC3117"/>
      <c r="AD3117"/>
      <c r="AE3117"/>
      <c r="AF3117"/>
      <c r="AG3117"/>
      <c r="AH3117"/>
      <c r="AI3117"/>
      <c r="AJ3117"/>
      <c r="AK3117"/>
      <c r="AL3117"/>
      <c r="AM3117"/>
      <c r="AN3117"/>
      <c r="AO3117"/>
      <c r="AP3117"/>
      <c r="AQ3117"/>
      <c r="AR3117"/>
      <c r="AS3117"/>
      <c r="AT3117"/>
      <c r="AU3117"/>
      <c r="AV3117"/>
      <c r="AW3117"/>
      <c r="AX3117"/>
      <c r="AY3117"/>
      <c r="AZ3117"/>
      <c r="BA3117"/>
      <c r="BB3117"/>
      <c r="BC3117"/>
      <c r="BD3117"/>
      <c r="BE3117"/>
      <c r="BF3117"/>
      <c r="BG3117"/>
      <c r="BH3117"/>
      <c r="BI3117"/>
      <c r="BJ3117"/>
      <c r="BK3117"/>
      <c r="BL3117"/>
      <c r="BM3117"/>
      <c r="BN3117"/>
      <c r="BO3117"/>
    </row>
    <row r="3118" spans="1:67" ht="15" x14ac:dyDescent="0.25">
      <c r="A3118" s="245" t="s">
        <v>4205</v>
      </c>
      <c r="B3118" s="245" t="s">
        <v>4204</v>
      </c>
      <c r="C3118" s="245" t="s">
        <v>4259</v>
      </c>
      <c r="D3118" s="245" t="s">
        <v>4258</v>
      </c>
      <c r="E3118" s="246" t="s">
        <v>44</v>
      </c>
      <c r="F3118" s="245" t="s">
        <v>44</v>
      </c>
      <c r="G3118" s="245" t="s">
        <v>12073</v>
      </c>
      <c r="H3118" s="245" t="s">
        <v>18294</v>
      </c>
      <c r="I3118" s="245" t="s">
        <v>24</v>
      </c>
      <c r="J3118" s="245" t="s">
        <v>569</v>
      </c>
      <c r="K3118" s="246" t="s">
        <v>24140</v>
      </c>
      <c r="L3118" s="245" t="s">
        <v>568</v>
      </c>
      <c r="M3118"/>
      <c r="N3118"/>
      <c r="O3118"/>
      <c r="P3118"/>
      <c r="Q3118"/>
      <c r="R3118"/>
      <c r="S3118"/>
      <c r="T3118"/>
      <c r="U3118"/>
      <c r="V3118"/>
      <c r="W3118"/>
      <c r="X3118"/>
      <c r="Y3118"/>
      <c r="Z3118"/>
      <c r="AA3118"/>
      <c r="AB3118"/>
      <c r="AC3118"/>
      <c r="AD3118"/>
      <c r="AE3118"/>
      <c r="AF3118"/>
      <c r="AG3118"/>
      <c r="AH3118"/>
      <c r="AI3118"/>
      <c r="AJ3118"/>
      <c r="AK3118"/>
      <c r="AL3118"/>
      <c r="AM3118"/>
      <c r="AN3118"/>
      <c r="AO3118"/>
      <c r="AP3118"/>
      <c r="AQ3118"/>
      <c r="AR3118"/>
      <c r="AS3118"/>
      <c r="AT3118"/>
      <c r="AU3118"/>
      <c r="AV3118"/>
      <c r="AW3118"/>
      <c r="AX3118"/>
      <c r="AY3118"/>
      <c r="AZ3118"/>
      <c r="BA3118"/>
      <c r="BB3118"/>
      <c r="BC3118"/>
      <c r="BD3118"/>
      <c r="BE3118"/>
      <c r="BF3118"/>
      <c r="BG3118"/>
      <c r="BH3118"/>
      <c r="BI3118"/>
      <c r="BJ3118"/>
      <c r="BK3118"/>
      <c r="BL3118"/>
      <c r="BM3118"/>
      <c r="BN3118"/>
      <c r="BO3118"/>
    </row>
    <row r="3119" spans="1:67" ht="15" x14ac:dyDescent="0.25">
      <c r="A3119" s="245" t="s">
        <v>4205</v>
      </c>
      <c r="B3119" s="245" t="s">
        <v>4204</v>
      </c>
      <c r="C3119" s="245" t="s">
        <v>4259</v>
      </c>
      <c r="D3119" s="245" t="s">
        <v>4258</v>
      </c>
      <c r="E3119" s="246" t="s">
        <v>44</v>
      </c>
      <c r="F3119" s="245" t="s">
        <v>44</v>
      </c>
      <c r="G3119" s="245" t="s">
        <v>12074</v>
      </c>
      <c r="H3119" s="245" t="s">
        <v>18296</v>
      </c>
      <c r="I3119" s="245" t="s">
        <v>24</v>
      </c>
      <c r="J3119" s="245" t="s">
        <v>569</v>
      </c>
      <c r="K3119" s="246" t="s">
        <v>24141</v>
      </c>
      <c r="L3119" s="245" t="s">
        <v>568</v>
      </c>
      <c r="M3119"/>
      <c r="N3119"/>
      <c r="O3119"/>
      <c r="P3119"/>
      <c r="Q3119"/>
      <c r="R3119"/>
      <c r="S3119"/>
      <c r="T3119"/>
      <c r="U3119"/>
      <c r="V3119"/>
      <c r="W3119"/>
      <c r="X3119"/>
      <c r="Y3119"/>
      <c r="Z3119"/>
      <c r="AA3119"/>
      <c r="AB3119"/>
      <c r="AC3119"/>
      <c r="AD3119"/>
      <c r="AE3119"/>
      <c r="AF3119"/>
      <c r="AG3119"/>
      <c r="AH3119"/>
      <c r="AI3119"/>
      <c r="AJ3119"/>
      <c r="AK3119"/>
      <c r="AL3119"/>
      <c r="AM3119"/>
      <c r="AN3119"/>
      <c r="AO3119"/>
      <c r="AP3119"/>
      <c r="AQ3119"/>
      <c r="AR3119"/>
      <c r="AS3119"/>
      <c r="AT3119"/>
      <c r="AU3119"/>
      <c r="AV3119"/>
      <c r="AW3119"/>
      <c r="AX3119"/>
      <c r="AY3119"/>
      <c r="AZ3119"/>
      <c r="BA3119"/>
      <c r="BB3119"/>
      <c r="BC3119"/>
      <c r="BD3119"/>
      <c r="BE3119"/>
      <c r="BF3119"/>
      <c r="BG3119"/>
      <c r="BH3119"/>
      <c r="BI3119"/>
      <c r="BJ3119"/>
      <c r="BK3119"/>
      <c r="BL3119"/>
      <c r="BM3119"/>
      <c r="BN3119"/>
      <c r="BO3119"/>
    </row>
    <row r="3120" spans="1:67" ht="15" x14ac:dyDescent="0.25">
      <c r="A3120" s="245" t="s">
        <v>4205</v>
      </c>
      <c r="B3120" s="245" t="s">
        <v>4204</v>
      </c>
      <c r="C3120" s="245" t="s">
        <v>4259</v>
      </c>
      <c r="D3120" s="245" t="s">
        <v>4258</v>
      </c>
      <c r="E3120" s="246" t="s">
        <v>44</v>
      </c>
      <c r="F3120" s="245" t="s">
        <v>44</v>
      </c>
      <c r="G3120" s="245" t="s">
        <v>12075</v>
      </c>
      <c r="H3120" s="245" t="s">
        <v>18298</v>
      </c>
      <c r="I3120" s="245" t="s">
        <v>24</v>
      </c>
      <c r="J3120" s="245" t="s">
        <v>569</v>
      </c>
      <c r="K3120" s="246" t="s">
        <v>24142</v>
      </c>
      <c r="L3120" s="245" t="s">
        <v>568</v>
      </c>
      <c r="M3120"/>
      <c r="N3120"/>
      <c r="O3120"/>
      <c r="P3120"/>
      <c r="Q3120"/>
      <c r="R3120"/>
      <c r="S3120"/>
      <c r="T3120"/>
      <c r="U3120"/>
      <c r="V3120"/>
      <c r="W3120"/>
      <c r="X3120"/>
      <c r="Y3120"/>
      <c r="Z3120"/>
      <c r="AA3120"/>
      <c r="AB3120"/>
      <c r="AC3120"/>
      <c r="AD3120"/>
      <c r="AE3120"/>
      <c r="AF3120"/>
      <c r="AG3120"/>
      <c r="AH3120"/>
      <c r="AI3120"/>
      <c r="AJ3120"/>
      <c r="AK3120"/>
      <c r="AL3120"/>
      <c r="AM3120"/>
      <c r="AN3120"/>
      <c r="AO3120"/>
      <c r="AP3120"/>
      <c r="AQ3120"/>
      <c r="AR3120"/>
      <c r="AS3120"/>
      <c r="AT3120"/>
      <c r="AU3120"/>
      <c r="AV3120"/>
      <c r="AW3120"/>
      <c r="AX3120"/>
      <c r="AY3120"/>
      <c r="AZ3120"/>
      <c r="BA3120"/>
      <c r="BB3120"/>
      <c r="BC3120"/>
      <c r="BD3120"/>
      <c r="BE3120"/>
      <c r="BF3120"/>
      <c r="BG3120"/>
      <c r="BH3120"/>
      <c r="BI3120"/>
      <c r="BJ3120"/>
      <c r="BK3120"/>
      <c r="BL3120"/>
      <c r="BM3120"/>
      <c r="BN3120"/>
      <c r="BO3120"/>
    </row>
    <row r="3121" spans="1:67" ht="15" x14ac:dyDescent="0.25">
      <c r="A3121" s="245" t="s">
        <v>4205</v>
      </c>
      <c r="B3121" s="245" t="s">
        <v>4204</v>
      </c>
      <c r="C3121" s="245" t="s">
        <v>4259</v>
      </c>
      <c r="D3121" s="245" t="s">
        <v>4258</v>
      </c>
      <c r="E3121" s="246" t="s">
        <v>44</v>
      </c>
      <c r="F3121" s="245" t="s">
        <v>44</v>
      </c>
      <c r="G3121" s="245" t="s">
        <v>12076</v>
      </c>
      <c r="H3121" s="245" t="s">
        <v>18300</v>
      </c>
      <c r="I3121" s="245" t="s">
        <v>24</v>
      </c>
      <c r="J3121" s="245" t="s">
        <v>569</v>
      </c>
      <c r="K3121" s="246" t="s">
        <v>24143</v>
      </c>
      <c r="L3121" s="245" t="s">
        <v>568</v>
      </c>
      <c r="M3121"/>
      <c r="N3121"/>
      <c r="O3121"/>
      <c r="P3121"/>
      <c r="Q3121"/>
      <c r="R3121"/>
      <c r="S3121"/>
      <c r="T3121"/>
      <c r="U3121"/>
      <c r="V3121"/>
      <c r="W3121"/>
      <c r="X3121"/>
      <c r="Y3121"/>
      <c r="Z3121"/>
      <c r="AA3121"/>
      <c r="AB3121"/>
      <c r="AC3121"/>
      <c r="AD3121"/>
      <c r="AE3121"/>
      <c r="AF3121"/>
      <c r="AG3121"/>
      <c r="AH3121"/>
      <c r="AI3121"/>
      <c r="AJ3121"/>
      <c r="AK3121"/>
      <c r="AL3121"/>
      <c r="AM3121"/>
      <c r="AN3121"/>
      <c r="AO3121"/>
      <c r="AP3121"/>
      <c r="AQ3121"/>
      <c r="AR3121"/>
      <c r="AS3121"/>
      <c r="AT3121"/>
      <c r="AU3121"/>
      <c r="AV3121"/>
      <c r="AW3121"/>
      <c r="AX3121"/>
      <c r="AY3121"/>
      <c r="AZ3121"/>
      <c r="BA3121"/>
      <c r="BB3121"/>
      <c r="BC3121"/>
      <c r="BD3121"/>
      <c r="BE3121"/>
      <c r="BF3121"/>
      <c r="BG3121"/>
      <c r="BH3121"/>
      <c r="BI3121"/>
      <c r="BJ3121"/>
      <c r="BK3121"/>
      <c r="BL3121"/>
      <c r="BM3121"/>
      <c r="BN3121"/>
      <c r="BO3121"/>
    </row>
    <row r="3122" spans="1:67" ht="15" x14ac:dyDescent="0.25">
      <c r="A3122" s="245" t="s">
        <v>4205</v>
      </c>
      <c r="B3122" s="245" t="s">
        <v>4204</v>
      </c>
      <c r="C3122" s="245" t="s">
        <v>4259</v>
      </c>
      <c r="D3122" s="245" t="s">
        <v>4258</v>
      </c>
      <c r="E3122" s="246" t="s">
        <v>44</v>
      </c>
      <c r="F3122" s="245" t="s">
        <v>44</v>
      </c>
      <c r="G3122" s="245" t="s">
        <v>12077</v>
      </c>
      <c r="H3122" s="245" t="s">
        <v>18302</v>
      </c>
      <c r="I3122" s="245" t="s">
        <v>24</v>
      </c>
      <c r="J3122" s="245" t="s">
        <v>569</v>
      </c>
      <c r="K3122" s="246" t="s">
        <v>24144</v>
      </c>
      <c r="L3122" s="245" t="s">
        <v>568</v>
      </c>
      <c r="M3122"/>
      <c r="N3122"/>
      <c r="O3122"/>
      <c r="P3122"/>
      <c r="Q3122"/>
      <c r="R3122"/>
      <c r="S3122"/>
      <c r="T3122"/>
      <c r="U3122"/>
      <c r="V3122"/>
      <c r="W3122"/>
      <c r="X3122"/>
      <c r="Y3122"/>
      <c r="Z3122"/>
      <c r="AA3122"/>
      <c r="AB3122"/>
      <c r="AC3122"/>
      <c r="AD3122"/>
      <c r="AE3122"/>
      <c r="AF3122"/>
      <c r="AG3122"/>
      <c r="AH3122"/>
      <c r="AI3122"/>
      <c r="AJ3122"/>
      <c r="AK3122"/>
      <c r="AL3122"/>
      <c r="AM3122"/>
      <c r="AN3122"/>
      <c r="AO3122"/>
      <c r="AP3122"/>
      <c r="AQ3122"/>
      <c r="AR3122"/>
      <c r="AS3122"/>
      <c r="AT3122"/>
      <c r="AU3122"/>
      <c r="AV3122"/>
      <c r="AW3122"/>
      <c r="AX3122"/>
      <c r="AY3122"/>
      <c r="AZ3122"/>
      <c r="BA3122"/>
      <c r="BB3122"/>
      <c r="BC3122"/>
      <c r="BD3122"/>
      <c r="BE3122"/>
      <c r="BF3122"/>
      <c r="BG3122"/>
      <c r="BH3122"/>
      <c r="BI3122"/>
      <c r="BJ3122"/>
      <c r="BK3122"/>
      <c r="BL3122"/>
      <c r="BM3122"/>
      <c r="BN3122"/>
      <c r="BO3122"/>
    </row>
    <row r="3123" spans="1:67" ht="15" x14ac:dyDescent="0.25">
      <c r="A3123" s="245" t="s">
        <v>4205</v>
      </c>
      <c r="B3123" s="245" t="s">
        <v>4204</v>
      </c>
      <c r="C3123" s="245" t="s">
        <v>4259</v>
      </c>
      <c r="D3123" s="245" t="s">
        <v>4258</v>
      </c>
      <c r="E3123" s="246" t="s">
        <v>44</v>
      </c>
      <c r="F3123" s="245" t="s">
        <v>44</v>
      </c>
      <c r="G3123" s="245" t="s">
        <v>12078</v>
      </c>
      <c r="H3123" s="245" t="s">
        <v>18304</v>
      </c>
      <c r="I3123" s="245" t="s">
        <v>24</v>
      </c>
      <c r="J3123" s="245" t="s">
        <v>569</v>
      </c>
      <c r="K3123" s="246" t="s">
        <v>24145</v>
      </c>
      <c r="L3123" s="245" t="s">
        <v>568</v>
      </c>
      <c r="M3123"/>
      <c r="N3123"/>
      <c r="O3123"/>
      <c r="P3123"/>
      <c r="Q3123"/>
      <c r="R3123"/>
      <c r="S3123"/>
      <c r="T3123"/>
      <c r="U3123"/>
      <c r="V3123"/>
      <c r="W3123"/>
      <c r="X3123"/>
      <c r="Y3123"/>
      <c r="Z3123"/>
      <c r="AA3123"/>
      <c r="AB3123"/>
      <c r="AC3123"/>
      <c r="AD3123"/>
      <c r="AE3123"/>
      <c r="AF3123"/>
      <c r="AG3123"/>
      <c r="AH3123"/>
      <c r="AI3123"/>
      <c r="AJ3123"/>
      <c r="AK3123"/>
      <c r="AL3123"/>
      <c r="AM3123"/>
      <c r="AN3123"/>
      <c r="AO3123"/>
      <c r="AP3123"/>
      <c r="AQ3123"/>
      <c r="AR3123"/>
      <c r="AS3123"/>
      <c r="AT3123"/>
      <c r="AU3123"/>
      <c r="AV3123"/>
      <c r="AW3123"/>
      <c r="AX3123"/>
      <c r="AY3123"/>
      <c r="AZ3123"/>
      <c r="BA3123"/>
      <c r="BB3123"/>
      <c r="BC3123"/>
      <c r="BD3123"/>
      <c r="BE3123"/>
      <c r="BF3123"/>
      <c r="BG3123"/>
      <c r="BH3123"/>
      <c r="BI3123"/>
      <c r="BJ3123"/>
      <c r="BK3123"/>
      <c r="BL3123"/>
      <c r="BM3123"/>
      <c r="BN3123"/>
      <c r="BO3123"/>
    </row>
    <row r="3124" spans="1:67" ht="15" x14ac:dyDescent="0.25">
      <c r="A3124" s="245" t="s">
        <v>4205</v>
      </c>
      <c r="B3124" s="245" t="s">
        <v>4204</v>
      </c>
      <c r="C3124" s="245" t="s">
        <v>4259</v>
      </c>
      <c r="D3124" s="245" t="s">
        <v>4258</v>
      </c>
      <c r="E3124" s="246" t="s">
        <v>44</v>
      </c>
      <c r="F3124" s="245" t="s">
        <v>44</v>
      </c>
      <c r="G3124" s="245" t="s">
        <v>12079</v>
      </c>
      <c r="H3124" s="245" t="s">
        <v>18306</v>
      </c>
      <c r="I3124" s="245" t="s">
        <v>24</v>
      </c>
      <c r="J3124" s="245" t="s">
        <v>569</v>
      </c>
      <c r="K3124" s="246" t="s">
        <v>24146</v>
      </c>
      <c r="L3124" s="245" t="s">
        <v>568</v>
      </c>
      <c r="M3124"/>
      <c r="N3124"/>
      <c r="O3124"/>
      <c r="P3124"/>
      <c r="Q3124"/>
      <c r="R3124"/>
      <c r="S3124"/>
      <c r="T3124"/>
      <c r="U3124"/>
      <c r="V3124"/>
      <c r="W3124"/>
      <c r="X3124"/>
      <c r="Y3124"/>
      <c r="Z3124"/>
      <c r="AA3124"/>
      <c r="AB3124"/>
      <c r="AC3124"/>
      <c r="AD3124"/>
      <c r="AE3124"/>
      <c r="AF3124"/>
      <c r="AG3124"/>
      <c r="AH3124"/>
      <c r="AI3124"/>
      <c r="AJ3124"/>
      <c r="AK3124"/>
      <c r="AL3124"/>
      <c r="AM3124"/>
      <c r="AN3124"/>
      <c r="AO3124"/>
      <c r="AP3124"/>
      <c r="AQ3124"/>
      <c r="AR3124"/>
      <c r="AS3124"/>
      <c r="AT3124"/>
      <c r="AU3124"/>
      <c r="AV3124"/>
      <c r="AW3124"/>
      <c r="AX3124"/>
      <c r="AY3124"/>
      <c r="AZ3124"/>
      <c r="BA3124"/>
      <c r="BB3124"/>
      <c r="BC3124"/>
      <c r="BD3124"/>
      <c r="BE3124"/>
      <c r="BF3124"/>
      <c r="BG3124"/>
      <c r="BH3124"/>
      <c r="BI3124"/>
      <c r="BJ3124"/>
      <c r="BK3124"/>
      <c r="BL3124"/>
      <c r="BM3124"/>
      <c r="BN3124"/>
      <c r="BO3124"/>
    </row>
    <row r="3125" spans="1:67" ht="15" x14ac:dyDescent="0.25">
      <c r="A3125" s="245" t="s">
        <v>4205</v>
      </c>
      <c r="B3125" s="245" t="s">
        <v>4204</v>
      </c>
      <c r="C3125" s="245" t="s">
        <v>4259</v>
      </c>
      <c r="D3125" s="245" t="s">
        <v>4258</v>
      </c>
      <c r="E3125" s="246" t="s">
        <v>44</v>
      </c>
      <c r="F3125" s="245" t="s">
        <v>44</v>
      </c>
      <c r="G3125" s="245" t="s">
        <v>12080</v>
      </c>
      <c r="H3125" s="245" t="s">
        <v>18308</v>
      </c>
      <c r="I3125" s="245" t="s">
        <v>24</v>
      </c>
      <c r="J3125" s="245" t="s">
        <v>59</v>
      </c>
      <c r="K3125" s="246" t="s">
        <v>24147</v>
      </c>
      <c r="L3125" s="245" t="s">
        <v>568</v>
      </c>
      <c r="M3125"/>
      <c r="N3125"/>
      <c r="O3125"/>
      <c r="P3125"/>
      <c r="Q3125"/>
      <c r="R3125"/>
      <c r="S3125"/>
      <c r="T3125"/>
      <c r="U3125"/>
      <c r="V3125"/>
      <c r="W3125"/>
      <c r="X3125"/>
      <c r="Y3125"/>
      <c r="Z3125"/>
      <c r="AA3125"/>
      <c r="AB3125"/>
      <c r="AC3125"/>
      <c r="AD3125"/>
      <c r="AE3125"/>
      <c r="AF3125"/>
      <c r="AG3125"/>
      <c r="AH3125"/>
      <c r="AI3125"/>
      <c r="AJ3125"/>
      <c r="AK3125"/>
      <c r="AL3125"/>
      <c r="AM3125"/>
      <c r="AN3125"/>
      <c r="AO3125"/>
      <c r="AP3125"/>
      <c r="AQ3125"/>
      <c r="AR3125"/>
      <c r="AS3125"/>
      <c r="AT3125"/>
      <c r="AU3125"/>
      <c r="AV3125"/>
      <c r="AW3125"/>
      <c r="AX3125"/>
      <c r="AY3125"/>
      <c r="AZ3125"/>
      <c r="BA3125"/>
      <c r="BB3125"/>
      <c r="BC3125"/>
      <c r="BD3125"/>
      <c r="BE3125"/>
      <c r="BF3125"/>
      <c r="BG3125"/>
      <c r="BH3125"/>
      <c r="BI3125"/>
      <c r="BJ3125"/>
      <c r="BK3125"/>
      <c r="BL3125"/>
      <c r="BM3125"/>
      <c r="BN3125"/>
      <c r="BO3125"/>
    </row>
    <row r="3126" spans="1:67" ht="15" x14ac:dyDescent="0.25">
      <c r="A3126" s="245" t="s">
        <v>4205</v>
      </c>
      <c r="B3126" s="245" t="s">
        <v>4204</v>
      </c>
      <c r="C3126" s="245" t="s">
        <v>4259</v>
      </c>
      <c r="D3126" s="245" t="s">
        <v>4258</v>
      </c>
      <c r="E3126" s="246" t="s">
        <v>44</v>
      </c>
      <c r="F3126" s="245" t="s">
        <v>44</v>
      </c>
      <c r="G3126" s="245" t="s">
        <v>12081</v>
      </c>
      <c r="H3126" s="245" t="s">
        <v>18310</v>
      </c>
      <c r="I3126" s="245" t="s">
        <v>24</v>
      </c>
      <c r="J3126" s="245" t="s">
        <v>59</v>
      </c>
      <c r="K3126" s="246" t="s">
        <v>24148</v>
      </c>
      <c r="L3126" s="245" t="s">
        <v>568</v>
      </c>
      <c r="M3126"/>
      <c r="N3126"/>
      <c r="O3126"/>
      <c r="P3126"/>
      <c r="Q3126"/>
      <c r="R3126"/>
      <c r="S3126"/>
      <c r="T3126"/>
      <c r="U3126"/>
      <c r="V3126"/>
      <c r="W3126"/>
      <c r="X3126"/>
      <c r="Y3126"/>
      <c r="Z3126"/>
      <c r="AA3126"/>
      <c r="AB3126"/>
      <c r="AC3126"/>
      <c r="AD3126"/>
      <c r="AE3126"/>
      <c r="AF3126"/>
      <c r="AG3126"/>
      <c r="AH3126"/>
      <c r="AI3126"/>
      <c r="AJ3126"/>
      <c r="AK3126"/>
      <c r="AL3126"/>
      <c r="AM3126"/>
      <c r="AN3126"/>
      <c r="AO3126"/>
      <c r="AP3126"/>
      <c r="AQ3126"/>
      <c r="AR3126"/>
      <c r="AS3126"/>
      <c r="AT3126"/>
      <c r="AU3126"/>
      <c r="AV3126"/>
      <c r="AW3126"/>
      <c r="AX3126"/>
      <c r="AY3126"/>
      <c r="AZ3126"/>
      <c r="BA3126"/>
      <c r="BB3126"/>
      <c r="BC3126"/>
      <c r="BD3126"/>
      <c r="BE3126"/>
      <c r="BF3126"/>
      <c r="BG3126"/>
      <c r="BH3126"/>
      <c r="BI3126"/>
      <c r="BJ3126"/>
      <c r="BK3126"/>
      <c r="BL3126"/>
      <c r="BM3126"/>
      <c r="BN3126"/>
      <c r="BO3126"/>
    </row>
    <row r="3127" spans="1:67" ht="15" x14ac:dyDescent="0.25">
      <c r="A3127" s="245" t="s">
        <v>4205</v>
      </c>
      <c r="B3127" s="245" t="s">
        <v>4204</v>
      </c>
      <c r="C3127" s="245" t="s">
        <v>4259</v>
      </c>
      <c r="D3127" s="245" t="s">
        <v>4258</v>
      </c>
      <c r="E3127" s="246" t="s">
        <v>44</v>
      </c>
      <c r="F3127" s="245" t="s">
        <v>44</v>
      </c>
      <c r="G3127" s="245" t="s">
        <v>12082</v>
      </c>
      <c r="H3127" s="245" t="s">
        <v>18312</v>
      </c>
      <c r="I3127" s="245" t="s">
        <v>24</v>
      </c>
      <c r="J3127" s="245" t="s">
        <v>59</v>
      </c>
      <c r="K3127" s="246" t="s">
        <v>24149</v>
      </c>
      <c r="L3127" s="245" t="s">
        <v>568</v>
      </c>
      <c r="M3127"/>
      <c r="N3127"/>
      <c r="O3127"/>
      <c r="P3127"/>
      <c r="Q3127"/>
      <c r="R3127"/>
      <c r="S3127"/>
      <c r="T3127"/>
      <c r="U3127"/>
      <c r="V3127"/>
      <c r="W3127"/>
      <c r="X3127"/>
      <c r="Y3127"/>
      <c r="Z3127"/>
      <c r="AA3127"/>
      <c r="AB3127"/>
      <c r="AC3127"/>
      <c r="AD3127"/>
      <c r="AE3127"/>
      <c r="AF3127"/>
      <c r="AG3127"/>
      <c r="AH3127"/>
      <c r="AI3127"/>
      <c r="AJ3127"/>
      <c r="AK3127"/>
      <c r="AL3127"/>
      <c r="AM3127"/>
      <c r="AN3127"/>
      <c r="AO3127"/>
      <c r="AP3127"/>
      <c r="AQ3127"/>
      <c r="AR3127"/>
      <c r="AS3127"/>
      <c r="AT3127"/>
      <c r="AU3127"/>
      <c r="AV3127"/>
      <c r="AW3127"/>
      <c r="AX3127"/>
      <c r="AY3127"/>
      <c r="AZ3127"/>
      <c r="BA3127"/>
      <c r="BB3127"/>
      <c r="BC3127"/>
      <c r="BD3127"/>
      <c r="BE3127"/>
      <c r="BF3127"/>
      <c r="BG3127"/>
      <c r="BH3127"/>
      <c r="BI3127"/>
      <c r="BJ3127"/>
      <c r="BK3127"/>
      <c r="BL3127"/>
      <c r="BM3127"/>
      <c r="BN3127"/>
      <c r="BO3127"/>
    </row>
    <row r="3128" spans="1:67" ht="15" x14ac:dyDescent="0.25">
      <c r="A3128" s="245" t="s">
        <v>4205</v>
      </c>
      <c r="B3128" s="245" t="s">
        <v>4204</v>
      </c>
      <c r="C3128" s="245" t="s">
        <v>4259</v>
      </c>
      <c r="D3128" s="245" t="s">
        <v>4258</v>
      </c>
      <c r="E3128" s="246" t="s">
        <v>44</v>
      </c>
      <c r="F3128" s="245" t="s">
        <v>44</v>
      </c>
      <c r="G3128" s="245" t="s">
        <v>12083</v>
      </c>
      <c r="H3128" s="245" t="s">
        <v>18314</v>
      </c>
      <c r="I3128" s="245" t="s">
        <v>24</v>
      </c>
      <c r="J3128" s="245" t="s">
        <v>59</v>
      </c>
      <c r="K3128" s="246" t="s">
        <v>24150</v>
      </c>
      <c r="L3128" s="245" t="s">
        <v>568</v>
      </c>
      <c r="M3128"/>
      <c r="N3128"/>
      <c r="O3128"/>
      <c r="P3128"/>
      <c r="Q3128"/>
      <c r="R3128"/>
      <c r="S3128"/>
      <c r="T3128"/>
      <c r="U3128"/>
      <c r="V3128"/>
      <c r="W3128"/>
      <c r="X3128"/>
      <c r="Y3128"/>
      <c r="Z3128"/>
      <c r="AA3128"/>
      <c r="AB3128"/>
      <c r="AC3128"/>
      <c r="AD3128"/>
      <c r="AE3128"/>
      <c r="AF3128"/>
      <c r="AG3128"/>
      <c r="AH3128"/>
      <c r="AI3128"/>
      <c r="AJ3128"/>
      <c r="AK3128"/>
      <c r="AL3128"/>
      <c r="AM3128"/>
      <c r="AN3128"/>
      <c r="AO3128"/>
      <c r="AP3128"/>
      <c r="AQ3128"/>
      <c r="AR3128"/>
      <c r="AS3128"/>
      <c r="AT3128"/>
      <c r="AU3128"/>
      <c r="AV3128"/>
      <c r="AW3128"/>
      <c r="AX3128"/>
      <c r="AY3128"/>
      <c r="AZ3128"/>
      <c r="BA3128"/>
      <c r="BB3128"/>
      <c r="BC3128"/>
      <c r="BD3128"/>
      <c r="BE3128"/>
      <c r="BF3128"/>
      <c r="BG3128"/>
      <c r="BH3128"/>
      <c r="BI3128"/>
      <c r="BJ3128"/>
      <c r="BK3128"/>
      <c r="BL3128"/>
      <c r="BM3128"/>
      <c r="BN3128"/>
      <c r="BO3128"/>
    </row>
    <row r="3129" spans="1:67" ht="15" x14ac:dyDescent="0.25">
      <c r="A3129" s="245" t="s">
        <v>4205</v>
      </c>
      <c r="B3129" s="245" t="s">
        <v>4204</v>
      </c>
      <c r="C3129" s="245" t="s">
        <v>4259</v>
      </c>
      <c r="D3129" s="245" t="s">
        <v>4258</v>
      </c>
      <c r="E3129" s="246" t="s">
        <v>44</v>
      </c>
      <c r="F3129" s="245" t="s">
        <v>44</v>
      </c>
      <c r="G3129" s="245" t="s">
        <v>12084</v>
      </c>
      <c r="H3129" s="245" t="s">
        <v>18316</v>
      </c>
      <c r="I3129" s="245" t="s">
        <v>24</v>
      </c>
      <c r="J3129" s="245" t="s">
        <v>59</v>
      </c>
      <c r="K3129" s="246" t="s">
        <v>24151</v>
      </c>
      <c r="L3129" s="245" t="s">
        <v>568</v>
      </c>
      <c r="M3129"/>
      <c r="N3129"/>
      <c r="O3129"/>
      <c r="P3129"/>
      <c r="Q3129"/>
      <c r="R3129"/>
      <c r="S3129"/>
      <c r="T3129"/>
      <c r="U3129"/>
      <c r="V3129"/>
      <c r="W3129"/>
      <c r="X3129"/>
      <c r="Y3129"/>
      <c r="Z3129"/>
      <c r="AA3129"/>
      <c r="AB3129"/>
      <c r="AC3129"/>
      <c r="AD3129"/>
      <c r="AE3129"/>
      <c r="AF3129"/>
      <c r="AG3129"/>
      <c r="AH3129"/>
      <c r="AI3129"/>
      <c r="AJ3129"/>
      <c r="AK3129"/>
      <c r="AL3129"/>
      <c r="AM3129"/>
      <c r="AN3129"/>
      <c r="AO3129"/>
      <c r="AP3129"/>
      <c r="AQ3129"/>
      <c r="AR3129"/>
      <c r="AS3129"/>
      <c r="AT3129"/>
      <c r="AU3129"/>
      <c r="AV3129"/>
      <c r="AW3129"/>
      <c r="AX3129"/>
      <c r="AY3129"/>
      <c r="AZ3129"/>
      <c r="BA3129"/>
      <c r="BB3129"/>
      <c r="BC3129"/>
      <c r="BD3129"/>
      <c r="BE3129"/>
      <c r="BF3129"/>
      <c r="BG3129"/>
      <c r="BH3129"/>
      <c r="BI3129"/>
      <c r="BJ3129"/>
      <c r="BK3129"/>
      <c r="BL3129"/>
      <c r="BM3129"/>
      <c r="BN3129"/>
      <c r="BO3129"/>
    </row>
    <row r="3130" spans="1:67" ht="15" x14ac:dyDescent="0.25">
      <c r="A3130" s="245" t="s">
        <v>4205</v>
      </c>
      <c r="B3130" s="245" t="s">
        <v>4204</v>
      </c>
      <c r="C3130" s="245" t="s">
        <v>4259</v>
      </c>
      <c r="D3130" s="245" t="s">
        <v>4258</v>
      </c>
      <c r="E3130" s="246" t="s">
        <v>44</v>
      </c>
      <c r="F3130" s="245" t="s">
        <v>44</v>
      </c>
      <c r="G3130" s="245" t="s">
        <v>12085</v>
      </c>
      <c r="H3130" s="245" t="s">
        <v>18318</v>
      </c>
      <c r="I3130" s="245" t="s">
        <v>24</v>
      </c>
      <c r="J3130" s="245" t="s">
        <v>59</v>
      </c>
      <c r="K3130" s="246" t="s">
        <v>24152</v>
      </c>
      <c r="L3130" s="245" t="s">
        <v>568</v>
      </c>
      <c r="M3130"/>
      <c r="N3130"/>
      <c r="O3130"/>
      <c r="P3130"/>
      <c r="Q3130"/>
      <c r="R3130"/>
      <c r="S3130"/>
      <c r="T3130"/>
      <c r="U3130"/>
      <c r="V3130"/>
      <c r="W3130"/>
      <c r="X3130"/>
      <c r="Y3130"/>
      <c r="Z3130"/>
      <c r="AA3130"/>
      <c r="AB3130"/>
      <c r="AC3130"/>
      <c r="AD3130"/>
      <c r="AE3130"/>
      <c r="AF3130"/>
      <c r="AG3130"/>
      <c r="AH3130"/>
      <c r="AI3130"/>
      <c r="AJ3130"/>
      <c r="AK3130"/>
      <c r="AL3130"/>
      <c r="AM3130"/>
      <c r="AN3130"/>
      <c r="AO3130"/>
      <c r="AP3130"/>
      <c r="AQ3130"/>
      <c r="AR3130"/>
      <c r="AS3130"/>
      <c r="AT3130"/>
      <c r="AU3130"/>
      <c r="AV3130"/>
      <c r="AW3130"/>
      <c r="AX3130"/>
      <c r="AY3130"/>
      <c r="AZ3130"/>
      <c r="BA3130"/>
      <c r="BB3130"/>
      <c r="BC3130"/>
      <c r="BD3130"/>
      <c r="BE3130"/>
      <c r="BF3130"/>
      <c r="BG3130"/>
      <c r="BH3130"/>
      <c r="BI3130"/>
      <c r="BJ3130"/>
      <c r="BK3130"/>
      <c r="BL3130"/>
      <c r="BM3130"/>
      <c r="BN3130"/>
      <c r="BO3130"/>
    </row>
    <row r="3131" spans="1:67" ht="15" x14ac:dyDescent="0.25">
      <c r="A3131" s="245" t="s">
        <v>4205</v>
      </c>
      <c r="B3131" s="245" t="s">
        <v>4204</v>
      </c>
      <c r="C3131" s="245" t="s">
        <v>4259</v>
      </c>
      <c r="D3131" s="245" t="s">
        <v>4258</v>
      </c>
      <c r="E3131" s="246" t="s">
        <v>44</v>
      </c>
      <c r="F3131" s="245" t="s">
        <v>44</v>
      </c>
      <c r="G3131" s="245" t="s">
        <v>12086</v>
      </c>
      <c r="H3131" s="245" t="s">
        <v>18320</v>
      </c>
      <c r="I3131" s="245" t="s">
        <v>24</v>
      </c>
      <c r="J3131" s="245" t="s">
        <v>59</v>
      </c>
      <c r="K3131" s="246" t="s">
        <v>24153</v>
      </c>
      <c r="L3131" s="245" t="s">
        <v>568</v>
      </c>
      <c r="M3131"/>
      <c r="N3131"/>
      <c r="O3131"/>
      <c r="P3131"/>
      <c r="Q3131"/>
      <c r="R3131"/>
      <c r="S3131"/>
      <c r="T3131"/>
      <c r="U3131"/>
      <c r="V3131"/>
      <c r="W3131"/>
      <c r="X3131"/>
      <c r="Y3131"/>
      <c r="Z3131"/>
      <c r="AA3131"/>
      <c r="AB3131"/>
      <c r="AC3131"/>
      <c r="AD3131"/>
      <c r="AE3131"/>
      <c r="AF3131"/>
      <c r="AG3131"/>
      <c r="AH3131"/>
      <c r="AI3131"/>
      <c r="AJ3131"/>
      <c r="AK3131"/>
      <c r="AL3131"/>
      <c r="AM3131"/>
      <c r="AN3131"/>
      <c r="AO3131"/>
      <c r="AP3131"/>
      <c r="AQ3131"/>
      <c r="AR3131"/>
      <c r="AS3131"/>
      <c r="AT3131"/>
      <c r="AU3131"/>
      <c r="AV3131"/>
      <c r="AW3131"/>
      <c r="AX3131"/>
      <c r="AY3131"/>
      <c r="AZ3131"/>
      <c r="BA3131"/>
      <c r="BB3131"/>
      <c r="BC3131"/>
      <c r="BD3131"/>
      <c r="BE3131"/>
      <c r="BF3131"/>
      <c r="BG3131"/>
      <c r="BH3131"/>
      <c r="BI3131"/>
      <c r="BJ3131"/>
      <c r="BK3131"/>
      <c r="BL3131"/>
      <c r="BM3131"/>
      <c r="BN3131"/>
      <c r="BO3131"/>
    </row>
    <row r="3132" spans="1:67" ht="15" x14ac:dyDescent="0.25">
      <c r="A3132" s="245" t="s">
        <v>4205</v>
      </c>
      <c r="B3132" s="245" t="s">
        <v>4204</v>
      </c>
      <c r="C3132" s="245" t="s">
        <v>4259</v>
      </c>
      <c r="D3132" s="245" t="s">
        <v>4258</v>
      </c>
      <c r="E3132" s="246" t="s">
        <v>44</v>
      </c>
      <c r="F3132" s="245" t="s">
        <v>44</v>
      </c>
      <c r="G3132" s="245" t="s">
        <v>12087</v>
      </c>
      <c r="H3132" s="245" t="s">
        <v>18322</v>
      </c>
      <c r="I3132" s="245" t="s">
        <v>24</v>
      </c>
      <c r="J3132" s="245" t="s">
        <v>59</v>
      </c>
      <c r="K3132" s="246" t="s">
        <v>24154</v>
      </c>
      <c r="L3132" s="245" t="s">
        <v>568</v>
      </c>
      <c r="M3132"/>
      <c r="N3132"/>
      <c r="O3132"/>
      <c r="P3132"/>
      <c r="Q3132"/>
      <c r="R3132"/>
      <c r="S3132"/>
      <c r="T3132"/>
      <c r="U3132"/>
      <c r="V3132"/>
      <c r="W3132"/>
      <c r="X3132"/>
      <c r="Y3132"/>
      <c r="Z3132"/>
      <c r="AA3132"/>
      <c r="AB3132"/>
      <c r="AC3132"/>
      <c r="AD3132"/>
      <c r="AE3132"/>
      <c r="AF3132"/>
      <c r="AG3132"/>
      <c r="AH3132"/>
      <c r="AI3132"/>
      <c r="AJ3132"/>
      <c r="AK3132"/>
      <c r="AL3132"/>
      <c r="AM3132"/>
      <c r="AN3132"/>
      <c r="AO3132"/>
      <c r="AP3132"/>
      <c r="AQ3132"/>
      <c r="AR3132"/>
      <c r="AS3132"/>
      <c r="AT3132"/>
      <c r="AU3132"/>
      <c r="AV3132"/>
      <c r="AW3132"/>
      <c r="AX3132"/>
      <c r="AY3132"/>
      <c r="AZ3132"/>
      <c r="BA3132"/>
      <c r="BB3132"/>
      <c r="BC3132"/>
      <c r="BD3132"/>
      <c r="BE3132"/>
      <c r="BF3132"/>
      <c r="BG3132"/>
      <c r="BH3132"/>
      <c r="BI3132"/>
      <c r="BJ3132"/>
      <c r="BK3132"/>
      <c r="BL3132"/>
      <c r="BM3132"/>
      <c r="BN3132"/>
      <c r="BO3132"/>
    </row>
    <row r="3133" spans="1:67" ht="15" x14ac:dyDescent="0.25">
      <c r="A3133" s="245" t="s">
        <v>4205</v>
      </c>
      <c r="B3133" s="245" t="s">
        <v>4204</v>
      </c>
      <c r="C3133" s="245" t="s">
        <v>4259</v>
      </c>
      <c r="D3133" s="245" t="s">
        <v>4258</v>
      </c>
      <c r="E3133" s="246" t="s">
        <v>44</v>
      </c>
      <c r="F3133" s="245" t="s">
        <v>44</v>
      </c>
      <c r="G3133" s="245" t="s">
        <v>12088</v>
      </c>
      <c r="H3133" s="245" t="s">
        <v>18324</v>
      </c>
      <c r="I3133" s="245" t="s">
        <v>24</v>
      </c>
      <c r="J3133" s="245" t="s">
        <v>59</v>
      </c>
      <c r="K3133" s="246" t="s">
        <v>24155</v>
      </c>
      <c r="L3133" s="245" t="s">
        <v>568</v>
      </c>
      <c r="M3133"/>
      <c r="N3133"/>
      <c r="O3133"/>
      <c r="P3133"/>
      <c r="Q3133"/>
      <c r="R3133"/>
      <c r="S3133"/>
      <c r="T3133"/>
      <c r="U3133"/>
      <c r="V3133"/>
      <c r="W3133"/>
      <c r="X3133"/>
      <c r="Y3133"/>
      <c r="Z3133"/>
      <c r="AA3133"/>
      <c r="AB3133"/>
      <c r="AC3133"/>
      <c r="AD3133"/>
      <c r="AE3133"/>
      <c r="AF3133"/>
      <c r="AG3133"/>
      <c r="AH3133"/>
      <c r="AI3133"/>
      <c r="AJ3133"/>
      <c r="AK3133"/>
      <c r="AL3133"/>
      <c r="AM3133"/>
      <c r="AN3133"/>
      <c r="AO3133"/>
      <c r="AP3133"/>
      <c r="AQ3133"/>
      <c r="AR3133"/>
      <c r="AS3133"/>
      <c r="AT3133"/>
      <c r="AU3133"/>
      <c r="AV3133"/>
      <c r="AW3133"/>
      <c r="AX3133"/>
      <c r="AY3133"/>
      <c r="AZ3133"/>
      <c r="BA3133"/>
      <c r="BB3133"/>
      <c r="BC3133"/>
      <c r="BD3133"/>
      <c r="BE3133"/>
      <c r="BF3133"/>
      <c r="BG3133"/>
      <c r="BH3133"/>
      <c r="BI3133"/>
      <c r="BJ3133"/>
      <c r="BK3133"/>
      <c r="BL3133"/>
      <c r="BM3133"/>
      <c r="BN3133"/>
      <c r="BO3133"/>
    </row>
    <row r="3134" spans="1:67" ht="15" x14ac:dyDescent="0.25">
      <c r="A3134" s="245" t="s">
        <v>4205</v>
      </c>
      <c r="B3134" s="245" t="s">
        <v>4204</v>
      </c>
      <c r="C3134" s="245" t="s">
        <v>4259</v>
      </c>
      <c r="D3134" s="245" t="s">
        <v>4258</v>
      </c>
      <c r="E3134" s="246" t="s">
        <v>44</v>
      </c>
      <c r="F3134" s="245" t="s">
        <v>44</v>
      </c>
      <c r="G3134" s="245" t="s">
        <v>12089</v>
      </c>
      <c r="H3134" s="245" t="s">
        <v>18326</v>
      </c>
      <c r="I3134" s="245" t="s">
        <v>24</v>
      </c>
      <c r="J3134" s="245" t="s">
        <v>59</v>
      </c>
      <c r="K3134" s="246" t="s">
        <v>24156</v>
      </c>
      <c r="L3134" s="245" t="s">
        <v>568</v>
      </c>
      <c r="M3134"/>
      <c r="N3134"/>
      <c r="O3134"/>
      <c r="P3134"/>
      <c r="Q3134"/>
      <c r="R3134"/>
      <c r="S3134"/>
      <c r="T3134"/>
      <c r="U3134"/>
      <c r="V3134"/>
      <c r="W3134"/>
      <c r="X3134"/>
      <c r="Y3134"/>
      <c r="Z3134"/>
      <c r="AA3134"/>
      <c r="AB3134"/>
      <c r="AC3134"/>
      <c r="AD3134"/>
      <c r="AE3134"/>
      <c r="AF3134"/>
      <c r="AG3134"/>
      <c r="AH3134"/>
      <c r="AI3134"/>
      <c r="AJ3134"/>
      <c r="AK3134"/>
      <c r="AL3134"/>
      <c r="AM3134"/>
      <c r="AN3134"/>
      <c r="AO3134"/>
      <c r="AP3134"/>
      <c r="AQ3134"/>
      <c r="AR3134"/>
      <c r="AS3134"/>
      <c r="AT3134"/>
      <c r="AU3134"/>
      <c r="AV3134"/>
      <c r="AW3134"/>
      <c r="AX3134"/>
      <c r="AY3134"/>
      <c r="AZ3134"/>
      <c r="BA3134"/>
      <c r="BB3134"/>
      <c r="BC3134"/>
      <c r="BD3134"/>
      <c r="BE3134"/>
      <c r="BF3134"/>
      <c r="BG3134"/>
      <c r="BH3134"/>
      <c r="BI3134"/>
      <c r="BJ3134"/>
      <c r="BK3134"/>
      <c r="BL3134"/>
      <c r="BM3134"/>
      <c r="BN3134"/>
      <c r="BO3134"/>
    </row>
    <row r="3135" spans="1:67" ht="15" x14ac:dyDescent="0.25">
      <c r="A3135" s="245" t="s">
        <v>4205</v>
      </c>
      <c r="B3135" s="245" t="s">
        <v>4204</v>
      </c>
      <c r="C3135" s="245" t="s">
        <v>4259</v>
      </c>
      <c r="D3135" s="245" t="s">
        <v>4258</v>
      </c>
      <c r="E3135" s="246" t="s">
        <v>44</v>
      </c>
      <c r="F3135" s="245" t="s">
        <v>44</v>
      </c>
      <c r="G3135" s="245" t="s">
        <v>12090</v>
      </c>
      <c r="H3135" s="245" t="s">
        <v>18328</v>
      </c>
      <c r="I3135" s="245" t="s">
        <v>24</v>
      </c>
      <c r="J3135" s="245" t="s">
        <v>59</v>
      </c>
      <c r="K3135" s="246" t="s">
        <v>24157</v>
      </c>
      <c r="L3135" s="245" t="s">
        <v>568</v>
      </c>
      <c r="M3135"/>
      <c r="N3135"/>
      <c r="O3135"/>
      <c r="P3135"/>
      <c r="Q3135"/>
      <c r="R3135"/>
      <c r="S3135"/>
      <c r="T3135"/>
      <c r="U3135"/>
      <c r="V3135"/>
      <c r="W3135"/>
      <c r="X3135"/>
      <c r="Y3135"/>
      <c r="Z3135"/>
      <c r="AA3135"/>
      <c r="AB3135"/>
      <c r="AC3135"/>
      <c r="AD3135"/>
      <c r="AE3135"/>
      <c r="AF3135"/>
      <c r="AG3135"/>
      <c r="AH3135"/>
      <c r="AI3135"/>
      <c r="AJ3135"/>
      <c r="AK3135"/>
      <c r="AL3135"/>
      <c r="AM3135"/>
      <c r="AN3135"/>
      <c r="AO3135"/>
      <c r="AP3135"/>
      <c r="AQ3135"/>
      <c r="AR3135"/>
      <c r="AS3135"/>
      <c r="AT3135"/>
      <c r="AU3135"/>
      <c r="AV3135"/>
      <c r="AW3135"/>
      <c r="AX3135"/>
      <c r="AY3135"/>
      <c r="AZ3135"/>
      <c r="BA3135"/>
      <c r="BB3135"/>
      <c r="BC3135"/>
      <c r="BD3135"/>
      <c r="BE3135"/>
      <c r="BF3135"/>
      <c r="BG3135"/>
      <c r="BH3135"/>
      <c r="BI3135"/>
      <c r="BJ3135"/>
      <c r="BK3135"/>
      <c r="BL3135"/>
      <c r="BM3135"/>
      <c r="BN3135"/>
      <c r="BO3135"/>
    </row>
    <row r="3136" spans="1:67" ht="15" x14ac:dyDescent="0.25">
      <c r="A3136" s="245" t="s">
        <v>4205</v>
      </c>
      <c r="B3136" s="245" t="s">
        <v>4204</v>
      </c>
      <c r="C3136" s="245" t="s">
        <v>4259</v>
      </c>
      <c r="D3136" s="245" t="s">
        <v>4258</v>
      </c>
      <c r="E3136" s="246" t="s">
        <v>44</v>
      </c>
      <c r="F3136" s="245" t="s">
        <v>44</v>
      </c>
      <c r="G3136" s="245" t="s">
        <v>12091</v>
      </c>
      <c r="H3136" s="245" t="s">
        <v>18330</v>
      </c>
      <c r="I3136" s="245" t="s">
        <v>24</v>
      </c>
      <c r="J3136" s="245" t="s">
        <v>59</v>
      </c>
      <c r="K3136" s="246" t="s">
        <v>24158</v>
      </c>
      <c r="L3136" s="245" t="s">
        <v>568</v>
      </c>
      <c r="M3136"/>
      <c r="N3136"/>
      <c r="O3136"/>
      <c r="P3136"/>
      <c r="Q3136"/>
      <c r="R3136"/>
      <c r="S3136"/>
      <c r="T3136"/>
      <c r="U3136"/>
      <c r="V3136"/>
      <c r="W3136"/>
      <c r="X3136"/>
      <c r="Y3136"/>
      <c r="Z3136"/>
      <c r="AA3136"/>
      <c r="AB3136"/>
      <c r="AC3136"/>
      <c r="AD3136"/>
      <c r="AE3136"/>
      <c r="AF3136"/>
      <c r="AG3136"/>
      <c r="AH3136"/>
      <c r="AI3136"/>
      <c r="AJ3136"/>
      <c r="AK3136"/>
      <c r="AL3136"/>
      <c r="AM3136"/>
      <c r="AN3136"/>
      <c r="AO3136"/>
      <c r="AP3136"/>
      <c r="AQ3136"/>
      <c r="AR3136"/>
      <c r="AS3136"/>
      <c r="AT3136"/>
      <c r="AU3136"/>
      <c r="AV3136"/>
      <c r="AW3136"/>
      <c r="AX3136"/>
      <c r="AY3136"/>
      <c r="AZ3136"/>
      <c r="BA3136"/>
      <c r="BB3136"/>
      <c r="BC3136"/>
      <c r="BD3136"/>
      <c r="BE3136"/>
      <c r="BF3136"/>
      <c r="BG3136"/>
      <c r="BH3136"/>
      <c r="BI3136"/>
      <c r="BJ3136"/>
      <c r="BK3136"/>
      <c r="BL3136"/>
      <c r="BM3136"/>
      <c r="BN3136"/>
      <c r="BO3136"/>
    </row>
    <row r="3137" spans="1:67" ht="15" x14ac:dyDescent="0.25">
      <c r="A3137" s="245" t="s">
        <v>4205</v>
      </c>
      <c r="B3137" s="245" t="s">
        <v>4204</v>
      </c>
      <c r="C3137" s="245" t="s">
        <v>4259</v>
      </c>
      <c r="D3137" s="245" t="s">
        <v>4258</v>
      </c>
      <c r="E3137" s="246" t="s">
        <v>44</v>
      </c>
      <c r="F3137" s="245" t="s">
        <v>44</v>
      </c>
      <c r="G3137" s="245" t="s">
        <v>12092</v>
      </c>
      <c r="H3137" s="245" t="s">
        <v>18332</v>
      </c>
      <c r="I3137" s="245" t="s">
        <v>24</v>
      </c>
      <c r="J3137" s="245" t="s">
        <v>59</v>
      </c>
      <c r="K3137" s="246" t="s">
        <v>24159</v>
      </c>
      <c r="L3137" s="245" t="s">
        <v>568</v>
      </c>
      <c r="M3137"/>
      <c r="N3137"/>
      <c r="O3137"/>
      <c r="P3137"/>
      <c r="Q3137"/>
      <c r="R3137"/>
      <c r="S3137"/>
      <c r="T3137"/>
      <c r="U3137"/>
      <c r="V3137"/>
      <c r="W3137"/>
      <c r="X3137"/>
      <c r="Y3137"/>
      <c r="Z3137"/>
      <c r="AA3137"/>
      <c r="AB3137"/>
      <c r="AC3137"/>
      <c r="AD3137"/>
      <c r="AE3137"/>
      <c r="AF3137"/>
      <c r="AG3137"/>
      <c r="AH3137"/>
      <c r="AI3137"/>
      <c r="AJ3137"/>
      <c r="AK3137"/>
      <c r="AL3137"/>
      <c r="AM3137"/>
      <c r="AN3137"/>
      <c r="AO3137"/>
      <c r="AP3137"/>
      <c r="AQ3137"/>
      <c r="AR3137"/>
      <c r="AS3137"/>
      <c r="AT3137"/>
      <c r="AU3137"/>
      <c r="AV3137"/>
      <c r="AW3137"/>
      <c r="AX3137"/>
      <c r="AY3137"/>
      <c r="AZ3137"/>
      <c r="BA3137"/>
      <c r="BB3137"/>
      <c r="BC3137"/>
      <c r="BD3137"/>
      <c r="BE3137"/>
      <c r="BF3137"/>
      <c r="BG3137"/>
      <c r="BH3137"/>
      <c r="BI3137"/>
      <c r="BJ3137"/>
      <c r="BK3137"/>
      <c r="BL3137"/>
      <c r="BM3137"/>
      <c r="BN3137"/>
      <c r="BO3137"/>
    </row>
    <row r="3138" spans="1:67" ht="15" x14ac:dyDescent="0.25">
      <c r="A3138" s="245" t="s">
        <v>4205</v>
      </c>
      <c r="B3138" s="245" t="s">
        <v>4204</v>
      </c>
      <c r="C3138" s="245" t="s">
        <v>4259</v>
      </c>
      <c r="D3138" s="245" t="s">
        <v>4258</v>
      </c>
      <c r="E3138" s="246" t="s">
        <v>44</v>
      </c>
      <c r="F3138" s="245" t="s">
        <v>44</v>
      </c>
      <c r="G3138" s="245" t="s">
        <v>12093</v>
      </c>
      <c r="H3138" s="245" t="s">
        <v>18334</v>
      </c>
      <c r="I3138" s="245" t="s">
        <v>24</v>
      </c>
      <c r="J3138" s="245" t="s">
        <v>59</v>
      </c>
      <c r="K3138" s="246" t="s">
        <v>24160</v>
      </c>
      <c r="L3138" s="245" t="s">
        <v>568</v>
      </c>
      <c r="M3138"/>
      <c r="N3138"/>
      <c r="O3138"/>
      <c r="P3138"/>
      <c r="Q3138"/>
      <c r="R3138"/>
      <c r="S3138"/>
      <c r="T3138"/>
      <c r="U3138"/>
      <c r="V3138"/>
      <c r="W3138"/>
      <c r="X3138"/>
      <c r="Y3138"/>
      <c r="Z3138"/>
      <c r="AA3138"/>
      <c r="AB3138"/>
      <c r="AC3138"/>
      <c r="AD3138"/>
      <c r="AE3138"/>
      <c r="AF3138"/>
      <c r="AG3138"/>
      <c r="AH3138"/>
      <c r="AI3138"/>
      <c r="AJ3138"/>
      <c r="AK3138"/>
      <c r="AL3138"/>
      <c r="AM3138"/>
      <c r="AN3138"/>
      <c r="AO3138"/>
      <c r="AP3138"/>
      <c r="AQ3138"/>
      <c r="AR3138"/>
      <c r="AS3138"/>
      <c r="AT3138"/>
      <c r="AU3138"/>
      <c r="AV3138"/>
      <c r="AW3138"/>
      <c r="AX3138"/>
      <c r="AY3138"/>
      <c r="AZ3138"/>
      <c r="BA3138"/>
      <c r="BB3138"/>
      <c r="BC3138"/>
      <c r="BD3138"/>
      <c r="BE3138"/>
      <c r="BF3138"/>
      <c r="BG3138"/>
      <c r="BH3138"/>
      <c r="BI3138"/>
      <c r="BJ3138"/>
      <c r="BK3138"/>
      <c r="BL3138"/>
      <c r="BM3138"/>
      <c r="BN3138"/>
      <c r="BO3138"/>
    </row>
    <row r="3139" spans="1:67" ht="15" x14ac:dyDescent="0.25">
      <c r="A3139" s="245" t="s">
        <v>4205</v>
      </c>
      <c r="B3139" s="245" t="s">
        <v>4204</v>
      </c>
      <c r="C3139" s="245" t="s">
        <v>4259</v>
      </c>
      <c r="D3139" s="245" t="s">
        <v>4258</v>
      </c>
      <c r="E3139" s="246" t="s">
        <v>44</v>
      </c>
      <c r="F3139" s="245" t="s">
        <v>44</v>
      </c>
      <c r="G3139" s="245" t="s">
        <v>12094</v>
      </c>
      <c r="H3139" s="245" t="s">
        <v>18336</v>
      </c>
      <c r="I3139" s="245" t="s">
        <v>24</v>
      </c>
      <c r="J3139" s="245" t="s">
        <v>59</v>
      </c>
      <c r="K3139" s="246" t="s">
        <v>24161</v>
      </c>
      <c r="L3139" s="245" t="s">
        <v>568</v>
      </c>
      <c r="M3139"/>
      <c r="N3139"/>
      <c r="O3139"/>
      <c r="P3139"/>
      <c r="Q3139"/>
      <c r="R3139"/>
      <c r="S3139"/>
      <c r="T3139"/>
      <c r="U3139"/>
      <c r="V3139"/>
      <c r="W3139"/>
      <c r="X3139"/>
      <c r="Y3139"/>
      <c r="Z3139"/>
      <c r="AA3139"/>
      <c r="AB3139"/>
      <c r="AC3139"/>
      <c r="AD3139"/>
      <c r="AE3139"/>
      <c r="AF3139"/>
      <c r="AG3139"/>
      <c r="AH3139"/>
      <c r="AI3139"/>
      <c r="AJ3139"/>
      <c r="AK3139"/>
      <c r="AL3139"/>
      <c r="AM3139"/>
      <c r="AN3139"/>
      <c r="AO3139"/>
      <c r="AP3139"/>
      <c r="AQ3139"/>
      <c r="AR3139"/>
      <c r="AS3139"/>
      <c r="AT3139"/>
      <c r="AU3139"/>
      <c r="AV3139"/>
      <c r="AW3139"/>
      <c r="AX3139"/>
      <c r="AY3139"/>
      <c r="AZ3139"/>
      <c r="BA3139"/>
      <c r="BB3139"/>
      <c r="BC3139"/>
      <c r="BD3139"/>
      <c r="BE3139"/>
      <c r="BF3139"/>
      <c r="BG3139"/>
      <c r="BH3139"/>
      <c r="BI3139"/>
      <c r="BJ3139"/>
      <c r="BK3139"/>
      <c r="BL3139"/>
      <c r="BM3139"/>
      <c r="BN3139"/>
      <c r="BO3139"/>
    </row>
    <row r="3140" spans="1:67" ht="15" x14ac:dyDescent="0.25">
      <c r="A3140" s="245" t="s">
        <v>4205</v>
      </c>
      <c r="B3140" s="245" t="s">
        <v>4204</v>
      </c>
      <c r="C3140" s="245" t="s">
        <v>4259</v>
      </c>
      <c r="D3140" s="245" t="s">
        <v>4258</v>
      </c>
      <c r="E3140" s="246" t="s">
        <v>44</v>
      </c>
      <c r="F3140" s="245" t="s">
        <v>44</v>
      </c>
      <c r="G3140" s="245" t="s">
        <v>12095</v>
      </c>
      <c r="H3140" s="245" t="s">
        <v>18338</v>
      </c>
      <c r="I3140" s="245" t="s">
        <v>24</v>
      </c>
      <c r="J3140" s="245" t="s">
        <v>59</v>
      </c>
      <c r="K3140" s="246" t="s">
        <v>24162</v>
      </c>
      <c r="L3140" s="245" t="s">
        <v>568</v>
      </c>
      <c r="M3140"/>
      <c r="N3140"/>
      <c r="O3140"/>
      <c r="P3140"/>
      <c r="Q3140"/>
      <c r="R3140"/>
      <c r="S3140"/>
      <c r="T3140"/>
      <c r="U3140"/>
      <c r="V3140"/>
      <c r="W3140"/>
      <c r="X3140"/>
      <c r="Y3140"/>
      <c r="Z3140"/>
      <c r="AA3140"/>
      <c r="AB3140"/>
      <c r="AC3140"/>
      <c r="AD3140"/>
      <c r="AE3140"/>
      <c r="AF3140"/>
      <c r="AG3140"/>
      <c r="AH3140"/>
      <c r="AI3140"/>
      <c r="AJ3140"/>
      <c r="AK3140"/>
      <c r="AL3140"/>
      <c r="AM3140"/>
      <c r="AN3140"/>
      <c r="AO3140"/>
      <c r="AP3140"/>
      <c r="AQ3140"/>
      <c r="AR3140"/>
      <c r="AS3140"/>
      <c r="AT3140"/>
      <c r="AU3140"/>
      <c r="AV3140"/>
      <c r="AW3140"/>
      <c r="AX3140"/>
      <c r="AY3140"/>
      <c r="AZ3140"/>
      <c r="BA3140"/>
      <c r="BB3140"/>
      <c r="BC3140"/>
      <c r="BD3140"/>
      <c r="BE3140"/>
      <c r="BF3140"/>
      <c r="BG3140"/>
      <c r="BH3140"/>
      <c r="BI3140"/>
      <c r="BJ3140"/>
      <c r="BK3140"/>
      <c r="BL3140"/>
      <c r="BM3140"/>
      <c r="BN3140"/>
      <c r="BO3140"/>
    </row>
    <row r="3141" spans="1:67" ht="15" x14ac:dyDescent="0.25">
      <c r="A3141" s="245" t="s">
        <v>4205</v>
      </c>
      <c r="B3141" s="245" t="s">
        <v>4204</v>
      </c>
      <c r="C3141" s="245" t="s">
        <v>4259</v>
      </c>
      <c r="D3141" s="245" t="s">
        <v>4258</v>
      </c>
      <c r="E3141" s="246" t="s">
        <v>44</v>
      </c>
      <c r="F3141" s="245" t="s">
        <v>44</v>
      </c>
      <c r="G3141" s="245" t="s">
        <v>12096</v>
      </c>
      <c r="H3141" s="245" t="s">
        <v>18340</v>
      </c>
      <c r="I3141" s="245" t="s">
        <v>24</v>
      </c>
      <c r="J3141" s="245" t="s">
        <v>59</v>
      </c>
      <c r="K3141" s="246" t="s">
        <v>24163</v>
      </c>
      <c r="L3141" s="245" t="s">
        <v>568</v>
      </c>
      <c r="M3141"/>
      <c r="N3141"/>
      <c r="O3141"/>
      <c r="P3141"/>
      <c r="Q3141"/>
      <c r="R3141"/>
      <c r="S3141"/>
      <c r="T3141"/>
      <c r="U3141"/>
      <c r="V3141"/>
      <c r="W3141"/>
      <c r="X3141"/>
      <c r="Y3141"/>
      <c r="Z3141"/>
      <c r="AA3141"/>
      <c r="AB3141"/>
      <c r="AC3141"/>
      <c r="AD3141"/>
      <c r="AE3141"/>
      <c r="AF3141"/>
      <c r="AG3141"/>
      <c r="AH3141"/>
      <c r="AI3141"/>
      <c r="AJ3141"/>
      <c r="AK3141"/>
      <c r="AL3141"/>
      <c r="AM3141"/>
      <c r="AN3141"/>
      <c r="AO3141"/>
      <c r="AP3141"/>
      <c r="AQ3141"/>
      <c r="AR3141"/>
      <c r="AS3141"/>
      <c r="AT3141"/>
      <c r="AU3141"/>
      <c r="AV3141"/>
      <c r="AW3141"/>
      <c r="AX3141"/>
      <c r="AY3141"/>
      <c r="AZ3141"/>
      <c r="BA3141"/>
      <c r="BB3141"/>
      <c r="BC3141"/>
      <c r="BD3141"/>
      <c r="BE3141"/>
      <c r="BF3141"/>
      <c r="BG3141"/>
      <c r="BH3141"/>
      <c r="BI3141"/>
      <c r="BJ3141"/>
      <c r="BK3141"/>
      <c r="BL3141"/>
      <c r="BM3141"/>
      <c r="BN3141"/>
      <c r="BO3141"/>
    </row>
    <row r="3142" spans="1:67" ht="15" x14ac:dyDescent="0.25">
      <c r="A3142" s="245" t="s">
        <v>4205</v>
      </c>
      <c r="B3142" s="245" t="s">
        <v>4204</v>
      </c>
      <c r="C3142" s="245" t="s">
        <v>4259</v>
      </c>
      <c r="D3142" s="245" t="s">
        <v>4258</v>
      </c>
      <c r="E3142" s="246" t="s">
        <v>44</v>
      </c>
      <c r="F3142" s="245" t="s">
        <v>44</v>
      </c>
      <c r="G3142" s="245" t="s">
        <v>12097</v>
      </c>
      <c r="H3142" s="245" t="s">
        <v>18342</v>
      </c>
      <c r="I3142" s="245" t="s">
        <v>24</v>
      </c>
      <c r="J3142" s="245" t="s">
        <v>59</v>
      </c>
      <c r="K3142" s="246" t="s">
        <v>24164</v>
      </c>
      <c r="L3142" s="245" t="s">
        <v>568</v>
      </c>
      <c r="M3142"/>
      <c r="N3142"/>
      <c r="O3142"/>
      <c r="P3142"/>
      <c r="Q3142"/>
      <c r="R3142"/>
      <c r="S3142"/>
      <c r="T3142"/>
      <c r="U3142"/>
      <c r="V3142"/>
      <c r="W3142"/>
      <c r="X3142"/>
      <c r="Y3142"/>
      <c r="Z3142"/>
      <c r="AA3142"/>
      <c r="AB3142"/>
      <c r="AC3142"/>
      <c r="AD3142"/>
      <c r="AE3142"/>
      <c r="AF3142"/>
      <c r="AG3142"/>
      <c r="AH3142"/>
      <c r="AI3142"/>
      <c r="AJ3142"/>
      <c r="AK3142"/>
      <c r="AL3142"/>
      <c r="AM3142"/>
      <c r="AN3142"/>
      <c r="AO3142"/>
      <c r="AP3142"/>
      <c r="AQ3142"/>
      <c r="AR3142"/>
      <c r="AS3142"/>
      <c r="AT3142"/>
      <c r="AU3142"/>
      <c r="AV3142"/>
      <c r="AW3142"/>
      <c r="AX3142"/>
      <c r="AY3142"/>
      <c r="AZ3142"/>
      <c r="BA3142"/>
      <c r="BB3142"/>
      <c r="BC3142"/>
      <c r="BD3142"/>
      <c r="BE3142"/>
      <c r="BF3142"/>
      <c r="BG3142"/>
      <c r="BH3142"/>
      <c r="BI3142"/>
      <c r="BJ3142"/>
      <c r="BK3142"/>
      <c r="BL3142"/>
      <c r="BM3142"/>
      <c r="BN3142"/>
      <c r="BO3142"/>
    </row>
    <row r="3143" spans="1:67" ht="15" x14ac:dyDescent="0.25">
      <c r="A3143" s="245" t="s">
        <v>4205</v>
      </c>
      <c r="B3143" s="245" t="s">
        <v>4204</v>
      </c>
      <c r="C3143" s="245" t="s">
        <v>4259</v>
      </c>
      <c r="D3143" s="245" t="s">
        <v>4258</v>
      </c>
      <c r="E3143" s="246" t="s">
        <v>44</v>
      </c>
      <c r="F3143" s="245" t="s">
        <v>44</v>
      </c>
      <c r="G3143" s="245" t="s">
        <v>12098</v>
      </c>
      <c r="H3143" s="245" t="s">
        <v>18344</v>
      </c>
      <c r="I3143" s="245" t="s">
        <v>24</v>
      </c>
      <c r="J3143" s="245" t="s">
        <v>59</v>
      </c>
      <c r="K3143" s="246" t="s">
        <v>24165</v>
      </c>
      <c r="L3143" s="245" t="s">
        <v>568</v>
      </c>
      <c r="M3143"/>
      <c r="N3143"/>
      <c r="O3143"/>
      <c r="P3143"/>
      <c r="Q3143"/>
      <c r="R3143"/>
      <c r="S3143"/>
      <c r="T3143"/>
      <c r="U3143"/>
      <c r="V3143"/>
      <c r="W3143"/>
      <c r="X3143"/>
      <c r="Y3143"/>
      <c r="Z3143"/>
      <c r="AA3143"/>
      <c r="AB3143"/>
      <c r="AC3143"/>
      <c r="AD3143"/>
      <c r="AE3143"/>
      <c r="AF3143"/>
      <c r="AG3143"/>
      <c r="AH3143"/>
      <c r="AI3143"/>
      <c r="AJ3143"/>
      <c r="AK3143"/>
      <c r="AL3143"/>
      <c r="AM3143"/>
      <c r="AN3143"/>
      <c r="AO3143"/>
      <c r="AP3143"/>
      <c r="AQ3143"/>
      <c r="AR3143"/>
      <c r="AS3143"/>
      <c r="AT3143"/>
      <c r="AU3143"/>
      <c r="AV3143"/>
      <c r="AW3143"/>
      <c r="AX3143"/>
      <c r="AY3143"/>
      <c r="AZ3143"/>
      <c r="BA3143"/>
      <c r="BB3143"/>
      <c r="BC3143"/>
      <c r="BD3143"/>
      <c r="BE3143"/>
      <c r="BF3143"/>
      <c r="BG3143"/>
      <c r="BH3143"/>
      <c r="BI3143"/>
      <c r="BJ3143"/>
      <c r="BK3143"/>
      <c r="BL3143"/>
      <c r="BM3143"/>
      <c r="BN3143"/>
      <c r="BO3143"/>
    </row>
    <row r="3144" spans="1:67" ht="15" x14ac:dyDescent="0.25">
      <c r="A3144" s="245" t="s">
        <v>4205</v>
      </c>
      <c r="B3144" s="245" t="s">
        <v>4204</v>
      </c>
      <c r="C3144" s="245" t="s">
        <v>4259</v>
      </c>
      <c r="D3144" s="245" t="s">
        <v>4258</v>
      </c>
      <c r="E3144" s="246" t="s">
        <v>44</v>
      </c>
      <c r="F3144" s="245" t="s">
        <v>44</v>
      </c>
      <c r="G3144" s="245" t="s">
        <v>12099</v>
      </c>
      <c r="H3144" s="245" t="s">
        <v>18346</v>
      </c>
      <c r="I3144" s="245" t="s">
        <v>24</v>
      </c>
      <c r="J3144" s="245" t="s">
        <v>59</v>
      </c>
      <c r="K3144" s="246" t="s">
        <v>24166</v>
      </c>
      <c r="L3144" s="245" t="s">
        <v>568</v>
      </c>
      <c r="M3144"/>
      <c r="N3144"/>
      <c r="O3144"/>
      <c r="P3144"/>
      <c r="Q3144"/>
      <c r="R3144"/>
      <c r="S3144"/>
      <c r="T3144"/>
      <c r="U3144"/>
      <c r="V3144"/>
      <c r="W3144"/>
      <c r="X3144"/>
      <c r="Y3144"/>
      <c r="Z3144"/>
      <c r="AA3144"/>
      <c r="AB3144"/>
      <c r="AC3144"/>
      <c r="AD3144"/>
      <c r="AE3144"/>
      <c r="AF3144"/>
      <c r="AG3144"/>
      <c r="AH3144"/>
      <c r="AI3144"/>
      <c r="AJ3144"/>
      <c r="AK3144"/>
      <c r="AL3144"/>
      <c r="AM3144"/>
      <c r="AN3144"/>
      <c r="AO3144"/>
      <c r="AP3144"/>
      <c r="AQ3144"/>
      <c r="AR3144"/>
      <c r="AS3144"/>
      <c r="AT3144"/>
      <c r="AU3144"/>
      <c r="AV3144"/>
      <c r="AW3144"/>
      <c r="AX3144"/>
      <c r="AY3144"/>
      <c r="AZ3144"/>
      <c r="BA3144"/>
      <c r="BB3144"/>
      <c r="BC3144"/>
      <c r="BD3144"/>
      <c r="BE3144"/>
      <c r="BF3144"/>
      <c r="BG3144"/>
      <c r="BH3144"/>
      <c r="BI3144"/>
      <c r="BJ3144"/>
      <c r="BK3144"/>
      <c r="BL3144"/>
      <c r="BM3144"/>
      <c r="BN3144"/>
      <c r="BO3144"/>
    </row>
    <row r="3145" spans="1:67" ht="15" x14ac:dyDescent="0.25">
      <c r="A3145" s="245" t="s">
        <v>4205</v>
      </c>
      <c r="B3145" s="245" t="s">
        <v>4204</v>
      </c>
      <c r="C3145" s="245" t="s">
        <v>4259</v>
      </c>
      <c r="D3145" s="245" t="s">
        <v>4258</v>
      </c>
      <c r="E3145" s="246" t="s">
        <v>44</v>
      </c>
      <c r="F3145" s="245" t="s">
        <v>44</v>
      </c>
      <c r="G3145" s="245" t="s">
        <v>12100</v>
      </c>
      <c r="H3145" s="245" t="s">
        <v>18348</v>
      </c>
      <c r="I3145" s="245" t="s">
        <v>24</v>
      </c>
      <c r="J3145" s="245" t="s">
        <v>59</v>
      </c>
      <c r="K3145" s="246" t="s">
        <v>24167</v>
      </c>
      <c r="L3145" s="245" t="s">
        <v>568</v>
      </c>
      <c r="M3145"/>
      <c r="N3145"/>
      <c r="O3145"/>
      <c r="P3145"/>
      <c r="Q3145"/>
      <c r="R3145"/>
      <c r="S3145"/>
      <c r="T3145"/>
      <c r="U3145"/>
      <c r="V3145"/>
      <c r="W3145"/>
      <c r="X3145"/>
      <c r="Y3145"/>
      <c r="Z3145"/>
      <c r="AA3145"/>
      <c r="AB3145"/>
      <c r="AC3145"/>
      <c r="AD3145"/>
      <c r="AE3145"/>
      <c r="AF3145"/>
      <c r="AG3145"/>
      <c r="AH3145"/>
      <c r="AI3145"/>
      <c r="AJ3145"/>
      <c r="AK3145"/>
      <c r="AL3145"/>
      <c r="AM3145"/>
      <c r="AN3145"/>
      <c r="AO3145"/>
      <c r="AP3145"/>
      <c r="AQ3145"/>
      <c r="AR3145"/>
      <c r="AS3145"/>
      <c r="AT3145"/>
      <c r="AU3145"/>
      <c r="AV3145"/>
      <c r="AW3145"/>
      <c r="AX3145"/>
      <c r="AY3145"/>
      <c r="AZ3145"/>
      <c r="BA3145"/>
      <c r="BB3145"/>
      <c r="BC3145"/>
      <c r="BD3145"/>
      <c r="BE3145"/>
      <c r="BF3145"/>
      <c r="BG3145"/>
      <c r="BH3145"/>
      <c r="BI3145"/>
      <c r="BJ3145"/>
      <c r="BK3145"/>
      <c r="BL3145"/>
      <c r="BM3145"/>
      <c r="BN3145"/>
      <c r="BO3145"/>
    </row>
    <row r="3146" spans="1:67" ht="15" x14ac:dyDescent="0.25">
      <c r="A3146" s="245" t="s">
        <v>4205</v>
      </c>
      <c r="B3146" s="245" t="s">
        <v>4204</v>
      </c>
      <c r="C3146" s="245" t="s">
        <v>4259</v>
      </c>
      <c r="D3146" s="245" t="s">
        <v>4258</v>
      </c>
      <c r="E3146" s="246" t="s">
        <v>44</v>
      </c>
      <c r="F3146" s="245" t="s">
        <v>44</v>
      </c>
      <c r="G3146" s="245" t="s">
        <v>12101</v>
      </c>
      <c r="H3146" s="245" t="s">
        <v>18350</v>
      </c>
      <c r="I3146" s="245" t="s">
        <v>24</v>
      </c>
      <c r="J3146" s="245" t="s">
        <v>59</v>
      </c>
      <c r="K3146" s="246" t="s">
        <v>24168</v>
      </c>
      <c r="L3146" s="245" t="s">
        <v>568</v>
      </c>
      <c r="M3146"/>
      <c r="N3146"/>
      <c r="O3146"/>
      <c r="P3146"/>
      <c r="Q3146"/>
      <c r="R3146"/>
      <c r="S3146"/>
      <c r="T3146"/>
      <c r="U3146"/>
      <c r="V3146"/>
      <c r="W3146"/>
      <c r="X3146"/>
      <c r="Y3146"/>
      <c r="Z3146"/>
      <c r="AA3146"/>
      <c r="AB3146"/>
      <c r="AC3146"/>
      <c r="AD3146"/>
      <c r="AE3146"/>
      <c r="AF3146"/>
      <c r="AG3146"/>
      <c r="AH3146"/>
      <c r="AI3146"/>
      <c r="AJ3146"/>
      <c r="AK3146"/>
      <c r="AL3146"/>
      <c r="AM3146"/>
      <c r="AN3146"/>
      <c r="AO3146"/>
      <c r="AP3146"/>
      <c r="AQ3146"/>
      <c r="AR3146"/>
      <c r="AS3146"/>
      <c r="AT3146"/>
      <c r="AU3146"/>
      <c r="AV3146"/>
      <c r="AW3146"/>
      <c r="AX3146"/>
      <c r="AY3146"/>
      <c r="AZ3146"/>
      <c r="BA3146"/>
      <c r="BB3146"/>
      <c r="BC3146"/>
      <c r="BD3146"/>
      <c r="BE3146"/>
      <c r="BF3146"/>
      <c r="BG3146"/>
      <c r="BH3146"/>
      <c r="BI3146"/>
      <c r="BJ3146"/>
      <c r="BK3146"/>
      <c r="BL3146"/>
      <c r="BM3146"/>
      <c r="BN3146"/>
      <c r="BO3146"/>
    </row>
    <row r="3147" spans="1:67" ht="15" x14ac:dyDescent="0.25">
      <c r="A3147" s="245" t="s">
        <v>4205</v>
      </c>
      <c r="B3147" s="245" t="s">
        <v>4204</v>
      </c>
      <c r="C3147" s="245" t="s">
        <v>4259</v>
      </c>
      <c r="D3147" s="245" t="s">
        <v>4258</v>
      </c>
      <c r="E3147" s="246" t="s">
        <v>44</v>
      </c>
      <c r="F3147" s="245" t="s">
        <v>44</v>
      </c>
      <c r="G3147" s="245" t="s">
        <v>12102</v>
      </c>
      <c r="H3147" s="245" t="s">
        <v>18352</v>
      </c>
      <c r="I3147" s="245" t="s">
        <v>24</v>
      </c>
      <c r="J3147" s="245" t="s">
        <v>59</v>
      </c>
      <c r="K3147" s="246" t="s">
        <v>24169</v>
      </c>
      <c r="L3147" s="245" t="s">
        <v>568</v>
      </c>
      <c r="M3147"/>
      <c r="N3147"/>
      <c r="O3147"/>
      <c r="P3147"/>
      <c r="Q3147"/>
      <c r="R3147"/>
      <c r="S3147"/>
      <c r="T3147"/>
      <c r="U3147"/>
      <c r="V3147"/>
      <c r="W3147"/>
      <c r="X3147"/>
      <c r="Y3147"/>
      <c r="Z3147"/>
      <c r="AA3147"/>
      <c r="AB3147"/>
      <c r="AC3147"/>
      <c r="AD3147"/>
      <c r="AE3147"/>
      <c r="AF3147"/>
      <c r="AG3147"/>
      <c r="AH3147"/>
      <c r="AI3147"/>
      <c r="AJ3147"/>
      <c r="AK3147"/>
      <c r="AL3147"/>
      <c r="AM3147"/>
      <c r="AN3147"/>
      <c r="AO3147"/>
      <c r="AP3147"/>
      <c r="AQ3147"/>
      <c r="AR3147"/>
      <c r="AS3147"/>
      <c r="AT3147"/>
      <c r="AU3147"/>
      <c r="AV3147"/>
      <c r="AW3147"/>
      <c r="AX3147"/>
      <c r="AY3147"/>
      <c r="AZ3147"/>
      <c r="BA3147"/>
      <c r="BB3147"/>
      <c r="BC3147"/>
      <c r="BD3147"/>
      <c r="BE3147"/>
      <c r="BF3147"/>
      <c r="BG3147"/>
      <c r="BH3147"/>
      <c r="BI3147"/>
      <c r="BJ3147"/>
      <c r="BK3147"/>
      <c r="BL3147"/>
      <c r="BM3147"/>
      <c r="BN3147"/>
      <c r="BO3147"/>
    </row>
    <row r="3148" spans="1:67" ht="15" x14ac:dyDescent="0.25">
      <c r="A3148" s="245" t="s">
        <v>4205</v>
      </c>
      <c r="B3148" s="245" t="s">
        <v>4204</v>
      </c>
      <c r="C3148" s="245" t="s">
        <v>4259</v>
      </c>
      <c r="D3148" s="245" t="s">
        <v>4258</v>
      </c>
      <c r="E3148" s="246" t="s">
        <v>44</v>
      </c>
      <c r="F3148" s="245" t="s">
        <v>44</v>
      </c>
      <c r="G3148" s="245" t="s">
        <v>12103</v>
      </c>
      <c r="H3148" s="245" t="s">
        <v>18354</v>
      </c>
      <c r="I3148" s="245" t="s">
        <v>24</v>
      </c>
      <c r="J3148" s="245" t="s">
        <v>59</v>
      </c>
      <c r="K3148" s="246" t="s">
        <v>24170</v>
      </c>
      <c r="L3148" s="245" t="s">
        <v>568</v>
      </c>
      <c r="M3148"/>
      <c r="N3148"/>
      <c r="O3148"/>
      <c r="P3148"/>
      <c r="Q3148"/>
      <c r="R3148"/>
      <c r="S3148"/>
      <c r="T3148"/>
      <c r="U3148"/>
      <c r="V3148"/>
      <c r="W3148"/>
      <c r="X3148"/>
      <c r="Y3148"/>
      <c r="Z3148"/>
      <c r="AA3148"/>
      <c r="AB3148"/>
      <c r="AC3148"/>
      <c r="AD3148"/>
      <c r="AE3148"/>
      <c r="AF3148"/>
      <c r="AG3148"/>
      <c r="AH3148"/>
      <c r="AI3148"/>
      <c r="AJ3148"/>
      <c r="AK3148"/>
      <c r="AL3148"/>
      <c r="AM3148"/>
      <c r="AN3148"/>
      <c r="AO3148"/>
      <c r="AP3148"/>
      <c r="AQ3148"/>
      <c r="AR3148"/>
      <c r="AS3148"/>
      <c r="AT3148"/>
      <c r="AU3148"/>
      <c r="AV3148"/>
      <c r="AW3148"/>
      <c r="AX3148"/>
      <c r="AY3148"/>
      <c r="AZ3148"/>
      <c r="BA3148"/>
      <c r="BB3148"/>
      <c r="BC3148"/>
      <c r="BD3148"/>
      <c r="BE3148"/>
      <c r="BF3148"/>
      <c r="BG3148"/>
      <c r="BH3148"/>
      <c r="BI3148"/>
      <c r="BJ3148"/>
      <c r="BK3148"/>
      <c r="BL3148"/>
      <c r="BM3148"/>
      <c r="BN3148"/>
      <c r="BO3148"/>
    </row>
    <row r="3149" spans="1:67" ht="15" x14ac:dyDescent="0.25">
      <c r="A3149" s="245" t="s">
        <v>4205</v>
      </c>
      <c r="B3149" s="245" t="s">
        <v>4204</v>
      </c>
      <c r="C3149" s="245" t="s">
        <v>4259</v>
      </c>
      <c r="D3149" s="245" t="s">
        <v>4258</v>
      </c>
      <c r="E3149" s="246" t="s">
        <v>44</v>
      </c>
      <c r="F3149" s="245" t="s">
        <v>44</v>
      </c>
      <c r="G3149" s="245" t="s">
        <v>12104</v>
      </c>
      <c r="H3149" s="245" t="s">
        <v>12105</v>
      </c>
      <c r="I3149" s="245" t="s">
        <v>24</v>
      </c>
      <c r="J3149" s="245" t="s">
        <v>59</v>
      </c>
      <c r="K3149" s="246" t="s">
        <v>24171</v>
      </c>
      <c r="L3149" s="245" t="s">
        <v>568</v>
      </c>
      <c r="M3149"/>
      <c r="N3149"/>
      <c r="O3149"/>
      <c r="P3149"/>
      <c r="Q3149"/>
      <c r="R3149"/>
      <c r="S3149"/>
      <c r="T3149"/>
      <c r="U3149"/>
      <c r="V3149"/>
      <c r="W3149"/>
      <c r="X3149"/>
      <c r="Y3149"/>
      <c r="Z3149"/>
      <c r="AA3149"/>
      <c r="AB3149"/>
      <c r="AC3149"/>
      <c r="AD3149"/>
      <c r="AE3149"/>
      <c r="AF3149"/>
      <c r="AG3149"/>
      <c r="AH3149"/>
      <c r="AI3149"/>
      <c r="AJ3149"/>
      <c r="AK3149"/>
      <c r="AL3149"/>
      <c r="AM3149"/>
      <c r="AN3149"/>
      <c r="AO3149"/>
      <c r="AP3149"/>
      <c r="AQ3149"/>
      <c r="AR3149"/>
      <c r="AS3149"/>
      <c r="AT3149"/>
      <c r="AU3149"/>
      <c r="AV3149"/>
      <c r="AW3149"/>
      <c r="AX3149"/>
      <c r="AY3149"/>
      <c r="AZ3149"/>
      <c r="BA3149"/>
      <c r="BB3149"/>
      <c r="BC3149"/>
      <c r="BD3149"/>
      <c r="BE3149"/>
      <c r="BF3149"/>
      <c r="BG3149"/>
      <c r="BH3149"/>
      <c r="BI3149"/>
      <c r="BJ3149"/>
      <c r="BK3149"/>
      <c r="BL3149"/>
      <c r="BM3149"/>
      <c r="BN3149"/>
      <c r="BO3149"/>
    </row>
    <row r="3150" spans="1:67" ht="15" x14ac:dyDescent="0.25">
      <c r="A3150" s="245" t="s">
        <v>4205</v>
      </c>
      <c r="B3150" s="245" t="s">
        <v>4204</v>
      </c>
      <c r="C3150" s="245" t="s">
        <v>4259</v>
      </c>
      <c r="D3150" s="245" t="s">
        <v>4258</v>
      </c>
      <c r="E3150" s="246" t="s">
        <v>44</v>
      </c>
      <c r="F3150" s="245" t="s">
        <v>44</v>
      </c>
      <c r="G3150" s="245" t="s">
        <v>12106</v>
      </c>
      <c r="H3150" s="245" t="s">
        <v>12107</v>
      </c>
      <c r="I3150" s="245" t="s">
        <v>24</v>
      </c>
      <c r="J3150" s="245" t="s">
        <v>569</v>
      </c>
      <c r="K3150" s="246" t="s">
        <v>24172</v>
      </c>
      <c r="L3150" s="245" t="s">
        <v>568</v>
      </c>
      <c r="M3150"/>
      <c r="N3150"/>
      <c r="O3150"/>
      <c r="P3150"/>
      <c r="Q3150"/>
      <c r="R3150"/>
      <c r="S3150"/>
      <c r="T3150"/>
      <c r="U3150"/>
      <c r="V3150"/>
      <c r="W3150"/>
      <c r="X3150"/>
      <c r="Y3150"/>
      <c r="Z3150"/>
      <c r="AA3150"/>
      <c r="AB3150"/>
      <c r="AC3150"/>
      <c r="AD3150"/>
      <c r="AE3150"/>
      <c r="AF3150"/>
      <c r="AG3150"/>
      <c r="AH3150"/>
      <c r="AI3150"/>
      <c r="AJ3150"/>
      <c r="AK3150"/>
      <c r="AL3150"/>
      <c r="AM3150"/>
      <c r="AN3150"/>
      <c r="AO3150"/>
      <c r="AP3150"/>
      <c r="AQ3150"/>
      <c r="AR3150"/>
      <c r="AS3150"/>
      <c r="AT3150"/>
      <c r="AU3150"/>
      <c r="AV3150"/>
      <c r="AW3150"/>
      <c r="AX3150"/>
      <c r="AY3150"/>
      <c r="AZ3150"/>
      <c r="BA3150"/>
      <c r="BB3150"/>
      <c r="BC3150"/>
      <c r="BD3150"/>
      <c r="BE3150"/>
      <c r="BF3150"/>
      <c r="BG3150"/>
      <c r="BH3150"/>
      <c r="BI3150"/>
      <c r="BJ3150"/>
      <c r="BK3150"/>
      <c r="BL3150"/>
      <c r="BM3150"/>
      <c r="BN3150"/>
      <c r="BO3150"/>
    </row>
    <row r="3151" spans="1:67" ht="15" x14ac:dyDescent="0.25">
      <c r="A3151" s="245" t="s">
        <v>4205</v>
      </c>
      <c r="B3151" s="245" t="s">
        <v>4204</v>
      </c>
      <c r="C3151" s="245" t="s">
        <v>4259</v>
      </c>
      <c r="D3151" s="245" t="s">
        <v>4258</v>
      </c>
      <c r="E3151" s="246" t="s">
        <v>44</v>
      </c>
      <c r="F3151" s="245" t="s">
        <v>44</v>
      </c>
      <c r="G3151" s="245" t="s">
        <v>12108</v>
      </c>
      <c r="H3151" s="245" t="s">
        <v>12109</v>
      </c>
      <c r="I3151" s="245" t="s">
        <v>24</v>
      </c>
      <c r="J3151" s="245" t="s">
        <v>569</v>
      </c>
      <c r="K3151" s="246" t="s">
        <v>24173</v>
      </c>
      <c r="L3151" s="245" t="s">
        <v>568</v>
      </c>
      <c r="M3151"/>
      <c r="N3151"/>
      <c r="O3151"/>
      <c r="P3151"/>
      <c r="Q3151"/>
      <c r="R3151"/>
      <c r="S3151"/>
      <c r="T3151"/>
      <c r="U3151"/>
      <c r="V3151"/>
      <c r="W3151"/>
      <c r="X3151"/>
      <c r="Y3151"/>
      <c r="Z3151"/>
      <c r="AA3151"/>
      <c r="AB3151"/>
      <c r="AC3151"/>
      <c r="AD3151"/>
      <c r="AE3151"/>
      <c r="AF3151"/>
      <c r="AG3151"/>
      <c r="AH3151"/>
      <c r="AI3151"/>
      <c r="AJ3151"/>
      <c r="AK3151"/>
      <c r="AL3151"/>
      <c r="AM3151"/>
      <c r="AN3151"/>
      <c r="AO3151"/>
      <c r="AP3151"/>
      <c r="AQ3151"/>
      <c r="AR3151"/>
      <c r="AS3151"/>
      <c r="AT3151"/>
      <c r="AU3151"/>
      <c r="AV3151"/>
      <c r="AW3151"/>
      <c r="AX3151"/>
      <c r="AY3151"/>
      <c r="AZ3151"/>
      <c r="BA3151"/>
      <c r="BB3151"/>
      <c r="BC3151"/>
      <c r="BD3151"/>
      <c r="BE3151"/>
      <c r="BF3151"/>
      <c r="BG3151"/>
      <c r="BH3151"/>
      <c r="BI3151"/>
      <c r="BJ3151"/>
      <c r="BK3151"/>
      <c r="BL3151"/>
      <c r="BM3151"/>
      <c r="BN3151"/>
      <c r="BO3151"/>
    </row>
    <row r="3152" spans="1:67" ht="15" x14ac:dyDescent="0.25">
      <c r="A3152" s="245" t="s">
        <v>4205</v>
      </c>
      <c r="B3152" s="245" t="s">
        <v>4204</v>
      </c>
      <c r="C3152" s="245" t="s">
        <v>4259</v>
      </c>
      <c r="D3152" s="245" t="s">
        <v>4258</v>
      </c>
      <c r="E3152" s="246" t="s">
        <v>44</v>
      </c>
      <c r="F3152" s="245" t="s">
        <v>44</v>
      </c>
      <c r="G3152" s="245" t="s">
        <v>12111</v>
      </c>
      <c r="H3152" s="245" t="s">
        <v>12112</v>
      </c>
      <c r="I3152" s="245" t="s">
        <v>24</v>
      </c>
      <c r="J3152" s="245" t="s">
        <v>569</v>
      </c>
      <c r="K3152" s="246" t="s">
        <v>24174</v>
      </c>
      <c r="L3152" s="245" t="s">
        <v>568</v>
      </c>
      <c r="M3152"/>
      <c r="N3152"/>
      <c r="O3152"/>
      <c r="P3152"/>
      <c r="Q3152"/>
      <c r="R3152"/>
      <c r="S3152"/>
      <c r="T3152"/>
      <c r="U3152"/>
      <c r="V3152"/>
      <c r="W3152"/>
      <c r="X3152"/>
      <c r="Y3152"/>
      <c r="Z3152"/>
      <c r="AA3152"/>
      <c r="AB3152"/>
      <c r="AC3152"/>
      <c r="AD3152"/>
      <c r="AE3152"/>
      <c r="AF3152"/>
      <c r="AG3152"/>
      <c r="AH3152"/>
      <c r="AI3152"/>
      <c r="AJ3152"/>
      <c r="AK3152"/>
      <c r="AL3152"/>
      <c r="AM3152"/>
      <c r="AN3152"/>
      <c r="AO3152"/>
      <c r="AP3152"/>
      <c r="AQ3152"/>
      <c r="AR3152"/>
      <c r="AS3152"/>
      <c r="AT3152"/>
      <c r="AU3152"/>
      <c r="AV3152"/>
      <c r="AW3152"/>
      <c r="AX3152"/>
      <c r="AY3152"/>
      <c r="AZ3152"/>
      <c r="BA3152"/>
      <c r="BB3152"/>
      <c r="BC3152"/>
      <c r="BD3152"/>
      <c r="BE3152"/>
      <c r="BF3152"/>
      <c r="BG3152"/>
      <c r="BH3152"/>
      <c r="BI3152"/>
      <c r="BJ3152"/>
      <c r="BK3152"/>
      <c r="BL3152"/>
      <c r="BM3152"/>
      <c r="BN3152"/>
      <c r="BO3152"/>
    </row>
    <row r="3153" spans="1:67" ht="15" x14ac:dyDescent="0.25">
      <c r="A3153" s="245" t="s">
        <v>4205</v>
      </c>
      <c r="B3153" s="245" t="s">
        <v>4204</v>
      </c>
      <c r="C3153" s="245" t="s">
        <v>4259</v>
      </c>
      <c r="D3153" s="245" t="s">
        <v>4258</v>
      </c>
      <c r="E3153" s="246" t="s">
        <v>44</v>
      </c>
      <c r="F3153" s="245" t="s">
        <v>44</v>
      </c>
      <c r="G3153" s="245" t="s">
        <v>12113</v>
      </c>
      <c r="H3153" s="245" t="s">
        <v>12114</v>
      </c>
      <c r="I3153" s="245" t="s">
        <v>24</v>
      </c>
      <c r="J3153" s="245" t="s">
        <v>569</v>
      </c>
      <c r="K3153" s="246" t="s">
        <v>19592</v>
      </c>
      <c r="L3153" s="245" t="s">
        <v>568</v>
      </c>
      <c r="M3153"/>
      <c r="N3153"/>
      <c r="O3153"/>
      <c r="P3153"/>
      <c r="Q3153"/>
      <c r="R3153"/>
      <c r="S3153"/>
      <c r="T3153"/>
      <c r="U3153"/>
      <c r="V3153"/>
      <c r="W3153"/>
      <c r="X3153"/>
      <c r="Y3153"/>
      <c r="Z3153"/>
      <c r="AA3153"/>
      <c r="AB3153"/>
      <c r="AC3153"/>
      <c r="AD3153"/>
      <c r="AE3153"/>
      <c r="AF3153"/>
      <c r="AG3153"/>
      <c r="AH3153"/>
      <c r="AI3153"/>
      <c r="AJ3153"/>
      <c r="AK3153"/>
      <c r="AL3153"/>
      <c r="AM3153"/>
      <c r="AN3153"/>
      <c r="AO3153"/>
      <c r="AP3153"/>
      <c r="AQ3153"/>
      <c r="AR3153"/>
      <c r="AS3153"/>
      <c r="AT3153"/>
      <c r="AU3153"/>
      <c r="AV3153"/>
      <c r="AW3153"/>
      <c r="AX3153"/>
      <c r="AY3153"/>
      <c r="AZ3153"/>
      <c r="BA3153"/>
      <c r="BB3153"/>
      <c r="BC3153"/>
      <c r="BD3153"/>
      <c r="BE3153"/>
      <c r="BF3153"/>
      <c r="BG3153"/>
      <c r="BH3153"/>
      <c r="BI3153"/>
      <c r="BJ3153"/>
      <c r="BK3153"/>
      <c r="BL3153"/>
      <c r="BM3153"/>
      <c r="BN3153"/>
      <c r="BO3153"/>
    </row>
    <row r="3154" spans="1:67" ht="15" x14ac:dyDescent="0.25">
      <c r="A3154" s="245" t="s">
        <v>4205</v>
      </c>
      <c r="B3154" s="245" t="s">
        <v>4204</v>
      </c>
      <c r="C3154" s="245" t="s">
        <v>4259</v>
      </c>
      <c r="D3154" s="245" t="s">
        <v>4258</v>
      </c>
      <c r="E3154" s="246" t="s">
        <v>44</v>
      </c>
      <c r="F3154" s="245" t="s">
        <v>44</v>
      </c>
      <c r="G3154" s="245" t="s">
        <v>12116</v>
      </c>
      <c r="H3154" s="245" t="s">
        <v>12117</v>
      </c>
      <c r="I3154" s="245" t="s">
        <v>24</v>
      </c>
      <c r="J3154" s="245" t="s">
        <v>569</v>
      </c>
      <c r="K3154" s="246" t="s">
        <v>24175</v>
      </c>
      <c r="L3154" s="245" t="s">
        <v>568</v>
      </c>
      <c r="M3154"/>
      <c r="N3154"/>
      <c r="O3154"/>
      <c r="P3154"/>
      <c r="Q3154"/>
      <c r="R3154"/>
      <c r="S3154"/>
      <c r="T3154"/>
      <c r="U3154"/>
      <c r="V3154"/>
      <c r="W3154"/>
      <c r="X3154"/>
      <c r="Y3154"/>
      <c r="Z3154"/>
      <c r="AA3154"/>
      <c r="AB3154"/>
      <c r="AC3154"/>
      <c r="AD3154"/>
      <c r="AE3154"/>
      <c r="AF3154"/>
      <c r="AG3154"/>
      <c r="AH3154"/>
      <c r="AI3154"/>
      <c r="AJ3154"/>
      <c r="AK3154"/>
      <c r="AL3154"/>
      <c r="AM3154"/>
      <c r="AN3154"/>
      <c r="AO3154"/>
      <c r="AP3154"/>
      <c r="AQ3154"/>
      <c r="AR3154"/>
      <c r="AS3154"/>
      <c r="AT3154"/>
      <c r="AU3154"/>
      <c r="AV3154"/>
      <c r="AW3154"/>
      <c r="AX3154"/>
      <c r="AY3154"/>
      <c r="AZ3154"/>
      <c r="BA3154"/>
      <c r="BB3154"/>
      <c r="BC3154"/>
      <c r="BD3154"/>
      <c r="BE3154"/>
      <c r="BF3154"/>
      <c r="BG3154"/>
      <c r="BH3154"/>
      <c r="BI3154"/>
      <c r="BJ3154"/>
      <c r="BK3154"/>
      <c r="BL3154"/>
      <c r="BM3154"/>
      <c r="BN3154"/>
      <c r="BO3154"/>
    </row>
    <row r="3155" spans="1:67" ht="15" x14ac:dyDescent="0.25">
      <c r="A3155" s="245" t="s">
        <v>4205</v>
      </c>
      <c r="B3155" s="245" t="s">
        <v>4204</v>
      </c>
      <c r="C3155" s="245" t="s">
        <v>4259</v>
      </c>
      <c r="D3155" s="245" t="s">
        <v>4258</v>
      </c>
      <c r="E3155" s="246" t="s">
        <v>44</v>
      </c>
      <c r="F3155" s="245" t="s">
        <v>44</v>
      </c>
      <c r="G3155" s="245" t="s">
        <v>12118</v>
      </c>
      <c r="H3155" s="245" t="s">
        <v>12119</v>
      </c>
      <c r="I3155" s="245" t="s">
        <v>24</v>
      </c>
      <c r="J3155" s="245" t="s">
        <v>569</v>
      </c>
      <c r="K3155" s="246" t="s">
        <v>17402</v>
      </c>
      <c r="L3155" s="245" t="s">
        <v>568</v>
      </c>
      <c r="M3155"/>
      <c r="N3155"/>
      <c r="O3155"/>
      <c r="P3155"/>
      <c r="Q3155"/>
      <c r="R3155"/>
      <c r="S3155"/>
      <c r="T3155"/>
      <c r="U3155"/>
      <c r="V3155"/>
      <c r="W3155"/>
      <c r="X3155"/>
      <c r="Y3155"/>
      <c r="Z3155"/>
      <c r="AA3155"/>
      <c r="AB3155"/>
      <c r="AC3155"/>
      <c r="AD3155"/>
      <c r="AE3155"/>
      <c r="AF3155"/>
      <c r="AG3155"/>
      <c r="AH3155"/>
      <c r="AI3155"/>
      <c r="AJ3155"/>
      <c r="AK3155"/>
      <c r="AL3155"/>
      <c r="AM3155"/>
      <c r="AN3155"/>
      <c r="AO3155"/>
      <c r="AP3155"/>
      <c r="AQ3155"/>
      <c r="AR3155"/>
      <c r="AS3155"/>
      <c r="AT3155"/>
      <c r="AU3155"/>
      <c r="AV3155"/>
      <c r="AW3155"/>
      <c r="AX3155"/>
      <c r="AY3155"/>
      <c r="AZ3155"/>
      <c r="BA3155"/>
      <c r="BB3155"/>
      <c r="BC3155"/>
      <c r="BD3155"/>
      <c r="BE3155"/>
      <c r="BF3155"/>
      <c r="BG3155"/>
      <c r="BH3155"/>
      <c r="BI3155"/>
      <c r="BJ3155"/>
      <c r="BK3155"/>
      <c r="BL3155"/>
      <c r="BM3155"/>
      <c r="BN3155"/>
      <c r="BO3155"/>
    </row>
    <row r="3156" spans="1:67" ht="15" x14ac:dyDescent="0.25">
      <c r="A3156" s="245" t="s">
        <v>4205</v>
      </c>
      <c r="B3156" s="245" t="s">
        <v>4204</v>
      </c>
      <c r="C3156" s="245" t="s">
        <v>4259</v>
      </c>
      <c r="D3156" s="245" t="s">
        <v>4258</v>
      </c>
      <c r="E3156" s="246" t="s">
        <v>44</v>
      </c>
      <c r="F3156" s="245" t="s">
        <v>44</v>
      </c>
      <c r="G3156" s="245" t="s">
        <v>12120</v>
      </c>
      <c r="H3156" s="245" t="s">
        <v>12121</v>
      </c>
      <c r="I3156" s="245" t="s">
        <v>24</v>
      </c>
      <c r="J3156" s="245" t="s">
        <v>569</v>
      </c>
      <c r="K3156" s="246" t="s">
        <v>13716</v>
      </c>
      <c r="L3156" s="245" t="s">
        <v>568</v>
      </c>
      <c r="M3156"/>
      <c r="N3156"/>
      <c r="O3156"/>
      <c r="P3156"/>
      <c r="Q3156"/>
      <c r="R3156"/>
      <c r="S3156"/>
      <c r="T3156"/>
      <c r="U3156"/>
      <c r="V3156"/>
      <c r="W3156"/>
      <c r="X3156"/>
      <c r="Y3156"/>
      <c r="Z3156"/>
      <c r="AA3156"/>
      <c r="AB3156"/>
      <c r="AC3156"/>
      <c r="AD3156"/>
      <c r="AE3156"/>
      <c r="AF3156"/>
      <c r="AG3156"/>
      <c r="AH3156"/>
      <c r="AI3156"/>
      <c r="AJ3156"/>
      <c r="AK3156"/>
      <c r="AL3156"/>
      <c r="AM3156"/>
      <c r="AN3156"/>
      <c r="AO3156"/>
      <c r="AP3156"/>
      <c r="AQ3156"/>
      <c r="AR3156"/>
      <c r="AS3156"/>
      <c r="AT3156"/>
      <c r="AU3156"/>
      <c r="AV3156"/>
      <c r="AW3156"/>
      <c r="AX3156"/>
      <c r="AY3156"/>
      <c r="AZ3156"/>
      <c r="BA3156"/>
      <c r="BB3156"/>
      <c r="BC3156"/>
      <c r="BD3156"/>
      <c r="BE3156"/>
      <c r="BF3156"/>
      <c r="BG3156"/>
      <c r="BH3156"/>
      <c r="BI3156"/>
      <c r="BJ3156"/>
      <c r="BK3156"/>
      <c r="BL3156"/>
      <c r="BM3156"/>
      <c r="BN3156"/>
      <c r="BO3156"/>
    </row>
    <row r="3157" spans="1:67" ht="15" x14ac:dyDescent="0.25">
      <c r="A3157" s="245" t="s">
        <v>4205</v>
      </c>
      <c r="B3157" s="245" t="s">
        <v>4204</v>
      </c>
      <c r="C3157" s="245" t="s">
        <v>4259</v>
      </c>
      <c r="D3157" s="245" t="s">
        <v>4258</v>
      </c>
      <c r="E3157" s="246" t="s">
        <v>44</v>
      </c>
      <c r="F3157" s="245" t="s">
        <v>44</v>
      </c>
      <c r="G3157" s="245" t="s">
        <v>12122</v>
      </c>
      <c r="H3157" s="245" t="s">
        <v>12123</v>
      </c>
      <c r="I3157" s="245" t="s">
        <v>24</v>
      </c>
      <c r="J3157" s="245" t="s">
        <v>569</v>
      </c>
      <c r="K3157" s="246" t="s">
        <v>24176</v>
      </c>
      <c r="L3157" s="245" t="s">
        <v>568</v>
      </c>
      <c r="M3157"/>
      <c r="N3157"/>
      <c r="O3157"/>
      <c r="P3157"/>
      <c r="Q3157"/>
      <c r="R3157"/>
      <c r="S3157"/>
      <c r="T3157"/>
      <c r="U3157"/>
      <c r="V3157"/>
      <c r="W3157"/>
      <c r="X3157"/>
      <c r="Y3157"/>
      <c r="Z3157"/>
      <c r="AA3157"/>
      <c r="AB3157"/>
      <c r="AC3157"/>
      <c r="AD3157"/>
      <c r="AE3157"/>
      <c r="AF3157"/>
      <c r="AG3157"/>
      <c r="AH3157"/>
      <c r="AI3157"/>
      <c r="AJ3157"/>
      <c r="AK3157"/>
      <c r="AL3157"/>
      <c r="AM3157"/>
      <c r="AN3157"/>
      <c r="AO3157"/>
      <c r="AP3157"/>
      <c r="AQ3157"/>
      <c r="AR3157"/>
      <c r="AS3157"/>
      <c r="AT3157"/>
      <c r="AU3157"/>
      <c r="AV3157"/>
      <c r="AW3157"/>
      <c r="AX3157"/>
      <c r="AY3157"/>
      <c r="AZ3157"/>
      <c r="BA3157"/>
      <c r="BB3157"/>
      <c r="BC3157"/>
      <c r="BD3157"/>
      <c r="BE3157"/>
      <c r="BF3157"/>
      <c r="BG3157"/>
      <c r="BH3157"/>
      <c r="BI3157"/>
      <c r="BJ3157"/>
      <c r="BK3157"/>
      <c r="BL3157"/>
      <c r="BM3157"/>
      <c r="BN3157"/>
      <c r="BO3157"/>
    </row>
    <row r="3158" spans="1:67" ht="15" x14ac:dyDescent="0.25">
      <c r="A3158" s="245" t="s">
        <v>4205</v>
      </c>
      <c r="B3158" s="245" t="s">
        <v>4204</v>
      </c>
      <c r="C3158" s="245" t="s">
        <v>4259</v>
      </c>
      <c r="D3158" s="245" t="s">
        <v>4258</v>
      </c>
      <c r="E3158" s="246" t="s">
        <v>44</v>
      </c>
      <c r="F3158" s="245" t="s">
        <v>44</v>
      </c>
      <c r="G3158" s="245" t="s">
        <v>12125</v>
      </c>
      <c r="H3158" s="245" t="s">
        <v>12126</v>
      </c>
      <c r="I3158" s="245" t="s">
        <v>24</v>
      </c>
      <c r="J3158" s="245" t="s">
        <v>569</v>
      </c>
      <c r="K3158" s="246" t="s">
        <v>10111</v>
      </c>
      <c r="L3158" s="245" t="s">
        <v>568</v>
      </c>
      <c r="M3158"/>
      <c r="N3158"/>
      <c r="O3158"/>
      <c r="P3158"/>
      <c r="Q3158"/>
      <c r="R3158"/>
      <c r="S3158"/>
      <c r="T3158"/>
      <c r="U3158"/>
      <c r="V3158"/>
      <c r="W3158"/>
      <c r="X3158"/>
      <c r="Y3158"/>
      <c r="Z3158"/>
      <c r="AA3158"/>
      <c r="AB3158"/>
      <c r="AC3158"/>
      <c r="AD3158"/>
      <c r="AE3158"/>
      <c r="AF3158"/>
      <c r="AG3158"/>
      <c r="AH3158"/>
      <c r="AI3158"/>
      <c r="AJ3158"/>
      <c r="AK3158"/>
      <c r="AL3158"/>
      <c r="AM3158"/>
      <c r="AN3158"/>
      <c r="AO3158"/>
      <c r="AP3158"/>
      <c r="AQ3158"/>
      <c r="AR3158"/>
      <c r="AS3158"/>
      <c r="AT3158"/>
      <c r="AU3158"/>
      <c r="AV3158"/>
      <c r="AW3158"/>
      <c r="AX3158"/>
      <c r="AY3158"/>
      <c r="AZ3158"/>
      <c r="BA3158"/>
      <c r="BB3158"/>
      <c r="BC3158"/>
      <c r="BD3158"/>
      <c r="BE3158"/>
      <c r="BF3158"/>
      <c r="BG3158"/>
      <c r="BH3158"/>
      <c r="BI3158"/>
      <c r="BJ3158"/>
      <c r="BK3158"/>
      <c r="BL3158"/>
      <c r="BM3158"/>
      <c r="BN3158"/>
      <c r="BO3158"/>
    </row>
    <row r="3159" spans="1:67" ht="15" x14ac:dyDescent="0.25">
      <c r="A3159" s="245" t="s">
        <v>4205</v>
      </c>
      <c r="B3159" s="245" t="s">
        <v>4204</v>
      </c>
      <c r="C3159" s="245" t="s">
        <v>4259</v>
      </c>
      <c r="D3159" s="245" t="s">
        <v>4258</v>
      </c>
      <c r="E3159" s="246" t="s">
        <v>44</v>
      </c>
      <c r="F3159" s="245" t="s">
        <v>44</v>
      </c>
      <c r="G3159" s="245" t="s">
        <v>12127</v>
      </c>
      <c r="H3159" s="245" t="s">
        <v>12128</v>
      </c>
      <c r="I3159" s="245" t="s">
        <v>24</v>
      </c>
      <c r="J3159" s="245" t="s">
        <v>569</v>
      </c>
      <c r="K3159" s="246" t="s">
        <v>20038</v>
      </c>
      <c r="L3159" s="245" t="s">
        <v>568</v>
      </c>
      <c r="M3159"/>
      <c r="N3159"/>
      <c r="O3159"/>
      <c r="P3159"/>
      <c r="Q3159"/>
      <c r="R3159"/>
      <c r="S3159"/>
      <c r="T3159"/>
      <c r="U3159"/>
      <c r="V3159"/>
      <c r="W3159"/>
      <c r="X3159"/>
      <c r="Y3159"/>
      <c r="Z3159"/>
      <c r="AA3159"/>
      <c r="AB3159"/>
      <c r="AC3159"/>
      <c r="AD3159"/>
      <c r="AE3159"/>
      <c r="AF3159"/>
      <c r="AG3159"/>
      <c r="AH3159"/>
      <c r="AI3159"/>
      <c r="AJ3159"/>
      <c r="AK3159"/>
      <c r="AL3159"/>
      <c r="AM3159"/>
      <c r="AN3159"/>
      <c r="AO3159"/>
      <c r="AP3159"/>
      <c r="AQ3159"/>
      <c r="AR3159"/>
      <c r="AS3159"/>
      <c r="AT3159"/>
      <c r="AU3159"/>
      <c r="AV3159"/>
      <c r="AW3159"/>
      <c r="AX3159"/>
      <c r="AY3159"/>
      <c r="AZ3159"/>
      <c r="BA3159"/>
      <c r="BB3159"/>
      <c r="BC3159"/>
      <c r="BD3159"/>
      <c r="BE3159"/>
      <c r="BF3159"/>
      <c r="BG3159"/>
      <c r="BH3159"/>
      <c r="BI3159"/>
      <c r="BJ3159"/>
      <c r="BK3159"/>
      <c r="BL3159"/>
      <c r="BM3159"/>
      <c r="BN3159"/>
      <c r="BO3159"/>
    </row>
    <row r="3160" spans="1:67" ht="15" x14ac:dyDescent="0.25">
      <c r="A3160" s="245" t="s">
        <v>4205</v>
      </c>
      <c r="B3160" s="245" t="s">
        <v>4204</v>
      </c>
      <c r="C3160" s="245" t="s">
        <v>4259</v>
      </c>
      <c r="D3160" s="245" t="s">
        <v>4258</v>
      </c>
      <c r="E3160" s="246" t="s">
        <v>44</v>
      </c>
      <c r="F3160" s="245" t="s">
        <v>44</v>
      </c>
      <c r="G3160" s="245" t="s">
        <v>12130</v>
      </c>
      <c r="H3160" s="245" t="s">
        <v>12131</v>
      </c>
      <c r="I3160" s="245" t="s">
        <v>24</v>
      </c>
      <c r="J3160" s="245" t="s">
        <v>569</v>
      </c>
      <c r="K3160" s="246" t="s">
        <v>2025</v>
      </c>
      <c r="L3160" s="245" t="s">
        <v>568</v>
      </c>
      <c r="M3160"/>
      <c r="N3160"/>
      <c r="O3160"/>
      <c r="P3160"/>
      <c r="Q3160"/>
      <c r="R3160"/>
      <c r="S3160"/>
      <c r="T3160"/>
      <c r="U3160"/>
      <c r="V3160"/>
      <c r="W3160"/>
      <c r="X3160"/>
      <c r="Y3160"/>
      <c r="Z3160"/>
      <c r="AA3160"/>
      <c r="AB3160"/>
      <c r="AC3160"/>
      <c r="AD3160"/>
      <c r="AE3160"/>
      <c r="AF3160"/>
      <c r="AG3160"/>
      <c r="AH3160"/>
      <c r="AI3160"/>
      <c r="AJ3160"/>
      <c r="AK3160"/>
      <c r="AL3160"/>
      <c r="AM3160"/>
      <c r="AN3160"/>
      <c r="AO3160"/>
      <c r="AP3160"/>
      <c r="AQ3160"/>
      <c r="AR3160"/>
      <c r="AS3160"/>
      <c r="AT3160"/>
      <c r="AU3160"/>
      <c r="AV3160"/>
      <c r="AW3160"/>
      <c r="AX3160"/>
      <c r="AY3160"/>
      <c r="AZ3160"/>
      <c r="BA3160"/>
      <c r="BB3160"/>
      <c r="BC3160"/>
      <c r="BD3160"/>
      <c r="BE3160"/>
      <c r="BF3160"/>
      <c r="BG3160"/>
      <c r="BH3160"/>
      <c r="BI3160"/>
      <c r="BJ3160"/>
      <c r="BK3160"/>
      <c r="BL3160"/>
      <c r="BM3160"/>
      <c r="BN3160"/>
      <c r="BO3160"/>
    </row>
    <row r="3161" spans="1:67" ht="15" x14ac:dyDescent="0.25">
      <c r="A3161" s="245" t="s">
        <v>4205</v>
      </c>
      <c r="B3161" s="245" t="s">
        <v>4204</v>
      </c>
      <c r="C3161" s="245" t="s">
        <v>4259</v>
      </c>
      <c r="D3161" s="245" t="s">
        <v>4258</v>
      </c>
      <c r="E3161" s="246" t="s">
        <v>44</v>
      </c>
      <c r="F3161" s="245" t="s">
        <v>44</v>
      </c>
      <c r="G3161" s="245" t="s">
        <v>12132</v>
      </c>
      <c r="H3161" s="245" t="s">
        <v>12133</v>
      </c>
      <c r="I3161" s="245" t="s">
        <v>24</v>
      </c>
      <c r="J3161" s="245" t="s">
        <v>59</v>
      </c>
      <c r="K3161" s="246" t="s">
        <v>1562</v>
      </c>
      <c r="L3161" s="245" t="s">
        <v>568</v>
      </c>
      <c r="M3161"/>
      <c r="N3161"/>
      <c r="O3161"/>
      <c r="P3161"/>
      <c r="Q3161"/>
      <c r="R3161"/>
      <c r="S3161"/>
      <c r="T3161"/>
      <c r="U3161"/>
      <c r="V3161"/>
      <c r="W3161"/>
      <c r="X3161"/>
      <c r="Y3161"/>
      <c r="Z3161"/>
      <c r="AA3161"/>
      <c r="AB3161"/>
      <c r="AC3161"/>
      <c r="AD3161"/>
      <c r="AE3161"/>
      <c r="AF3161"/>
      <c r="AG3161"/>
      <c r="AH3161"/>
      <c r="AI3161"/>
      <c r="AJ3161"/>
      <c r="AK3161"/>
      <c r="AL3161"/>
      <c r="AM3161"/>
      <c r="AN3161"/>
      <c r="AO3161"/>
      <c r="AP3161"/>
      <c r="AQ3161"/>
      <c r="AR3161"/>
      <c r="AS3161"/>
      <c r="AT3161"/>
      <c r="AU3161"/>
      <c r="AV3161"/>
      <c r="AW3161"/>
      <c r="AX3161"/>
      <c r="AY3161"/>
      <c r="AZ3161"/>
      <c r="BA3161"/>
      <c r="BB3161"/>
      <c r="BC3161"/>
      <c r="BD3161"/>
      <c r="BE3161"/>
      <c r="BF3161"/>
      <c r="BG3161"/>
      <c r="BH3161"/>
      <c r="BI3161"/>
      <c r="BJ3161"/>
      <c r="BK3161"/>
      <c r="BL3161"/>
      <c r="BM3161"/>
      <c r="BN3161"/>
      <c r="BO3161"/>
    </row>
    <row r="3162" spans="1:67" ht="15" x14ac:dyDescent="0.25">
      <c r="A3162" s="245" t="s">
        <v>4205</v>
      </c>
      <c r="B3162" s="245" t="s">
        <v>4204</v>
      </c>
      <c r="C3162" s="245" t="s">
        <v>4259</v>
      </c>
      <c r="D3162" s="245" t="s">
        <v>4258</v>
      </c>
      <c r="E3162" s="246" t="s">
        <v>44</v>
      </c>
      <c r="F3162" s="245" t="s">
        <v>44</v>
      </c>
      <c r="G3162" s="245" t="s">
        <v>12134</v>
      </c>
      <c r="H3162" s="245" t="s">
        <v>12135</v>
      </c>
      <c r="I3162" s="245" t="s">
        <v>24</v>
      </c>
      <c r="J3162" s="245" t="s">
        <v>59</v>
      </c>
      <c r="K3162" s="246" t="s">
        <v>5805</v>
      </c>
      <c r="L3162" s="245" t="s">
        <v>568</v>
      </c>
      <c r="M3162"/>
      <c r="N3162"/>
      <c r="O3162"/>
      <c r="P3162"/>
      <c r="Q3162"/>
      <c r="R3162"/>
      <c r="S3162"/>
      <c r="T3162"/>
      <c r="U3162"/>
      <c r="V3162"/>
      <c r="W3162"/>
      <c r="X3162"/>
      <c r="Y3162"/>
      <c r="Z3162"/>
      <c r="AA3162"/>
      <c r="AB3162"/>
      <c r="AC3162"/>
      <c r="AD3162"/>
      <c r="AE3162"/>
      <c r="AF3162"/>
      <c r="AG3162"/>
      <c r="AH3162"/>
      <c r="AI3162"/>
      <c r="AJ3162"/>
      <c r="AK3162"/>
      <c r="AL3162"/>
      <c r="AM3162"/>
      <c r="AN3162"/>
      <c r="AO3162"/>
      <c r="AP3162"/>
      <c r="AQ3162"/>
      <c r="AR3162"/>
      <c r="AS3162"/>
      <c r="AT3162"/>
      <c r="AU3162"/>
      <c r="AV3162"/>
      <c r="AW3162"/>
      <c r="AX3162"/>
      <c r="AY3162"/>
      <c r="AZ3162"/>
      <c r="BA3162"/>
      <c r="BB3162"/>
      <c r="BC3162"/>
      <c r="BD3162"/>
      <c r="BE3162"/>
      <c r="BF3162"/>
      <c r="BG3162"/>
      <c r="BH3162"/>
      <c r="BI3162"/>
      <c r="BJ3162"/>
      <c r="BK3162"/>
      <c r="BL3162"/>
      <c r="BM3162"/>
      <c r="BN3162"/>
      <c r="BO3162"/>
    </row>
    <row r="3163" spans="1:67" ht="15" x14ac:dyDescent="0.25">
      <c r="A3163" s="245" t="s">
        <v>4205</v>
      </c>
      <c r="B3163" s="245" t="s">
        <v>4204</v>
      </c>
      <c r="C3163" s="245" t="s">
        <v>4259</v>
      </c>
      <c r="D3163" s="245" t="s">
        <v>4258</v>
      </c>
      <c r="E3163" s="246" t="s">
        <v>44</v>
      </c>
      <c r="F3163" s="245" t="s">
        <v>44</v>
      </c>
      <c r="G3163" s="245" t="s">
        <v>12136</v>
      </c>
      <c r="H3163" s="245" t="s">
        <v>12137</v>
      </c>
      <c r="I3163" s="245" t="s">
        <v>24</v>
      </c>
      <c r="J3163" s="245" t="s">
        <v>59</v>
      </c>
      <c r="K3163" s="246" t="s">
        <v>8984</v>
      </c>
      <c r="L3163" s="245" t="s">
        <v>568</v>
      </c>
      <c r="M3163"/>
      <c r="N3163"/>
      <c r="O3163"/>
      <c r="P3163"/>
      <c r="Q3163"/>
      <c r="R3163"/>
      <c r="S3163"/>
      <c r="T3163"/>
      <c r="U3163"/>
      <c r="V3163"/>
      <c r="W3163"/>
      <c r="X3163"/>
      <c r="Y3163"/>
      <c r="Z3163"/>
      <c r="AA3163"/>
      <c r="AB3163"/>
      <c r="AC3163"/>
      <c r="AD3163"/>
      <c r="AE3163"/>
      <c r="AF3163"/>
      <c r="AG3163"/>
      <c r="AH3163"/>
      <c r="AI3163"/>
      <c r="AJ3163"/>
      <c r="AK3163"/>
      <c r="AL3163"/>
      <c r="AM3163"/>
      <c r="AN3163"/>
      <c r="AO3163"/>
      <c r="AP3163"/>
      <c r="AQ3163"/>
      <c r="AR3163"/>
      <c r="AS3163"/>
      <c r="AT3163"/>
      <c r="AU3163"/>
      <c r="AV3163"/>
      <c r="AW3163"/>
      <c r="AX3163"/>
      <c r="AY3163"/>
      <c r="AZ3163"/>
      <c r="BA3163"/>
      <c r="BB3163"/>
      <c r="BC3163"/>
      <c r="BD3163"/>
      <c r="BE3163"/>
      <c r="BF3163"/>
      <c r="BG3163"/>
      <c r="BH3163"/>
      <c r="BI3163"/>
      <c r="BJ3163"/>
      <c r="BK3163"/>
      <c r="BL3163"/>
      <c r="BM3163"/>
      <c r="BN3163"/>
      <c r="BO3163"/>
    </row>
    <row r="3164" spans="1:67" ht="15" x14ac:dyDescent="0.25">
      <c r="A3164" s="245" t="s">
        <v>4205</v>
      </c>
      <c r="B3164" s="245" t="s">
        <v>4204</v>
      </c>
      <c r="C3164" s="245" t="s">
        <v>4259</v>
      </c>
      <c r="D3164" s="245" t="s">
        <v>4258</v>
      </c>
      <c r="E3164" s="246" t="s">
        <v>44</v>
      </c>
      <c r="F3164" s="245" t="s">
        <v>44</v>
      </c>
      <c r="G3164" s="245" t="s">
        <v>12139</v>
      </c>
      <c r="H3164" s="245" t="s">
        <v>12140</v>
      </c>
      <c r="I3164" s="245" t="s">
        <v>24</v>
      </c>
      <c r="J3164" s="245" t="s">
        <v>59</v>
      </c>
      <c r="K3164" s="246" t="s">
        <v>8871</v>
      </c>
      <c r="L3164" s="245" t="s">
        <v>568</v>
      </c>
      <c r="M3164"/>
      <c r="N3164"/>
      <c r="O3164"/>
      <c r="P3164"/>
      <c r="Q3164"/>
      <c r="R3164"/>
      <c r="S3164"/>
      <c r="T3164"/>
      <c r="U3164"/>
      <c r="V3164"/>
      <c r="W3164"/>
      <c r="X3164"/>
      <c r="Y3164"/>
      <c r="Z3164"/>
      <c r="AA3164"/>
      <c r="AB3164"/>
      <c r="AC3164"/>
      <c r="AD3164"/>
      <c r="AE3164"/>
      <c r="AF3164"/>
      <c r="AG3164"/>
      <c r="AH3164"/>
      <c r="AI3164"/>
      <c r="AJ3164"/>
      <c r="AK3164"/>
      <c r="AL3164"/>
      <c r="AM3164"/>
      <c r="AN3164"/>
      <c r="AO3164"/>
      <c r="AP3164"/>
      <c r="AQ3164"/>
      <c r="AR3164"/>
      <c r="AS3164"/>
      <c r="AT3164"/>
      <c r="AU3164"/>
      <c r="AV3164"/>
      <c r="AW3164"/>
      <c r="AX3164"/>
      <c r="AY3164"/>
      <c r="AZ3164"/>
      <c r="BA3164"/>
      <c r="BB3164"/>
      <c r="BC3164"/>
      <c r="BD3164"/>
      <c r="BE3164"/>
      <c r="BF3164"/>
      <c r="BG3164"/>
      <c r="BH3164"/>
      <c r="BI3164"/>
      <c r="BJ3164"/>
      <c r="BK3164"/>
      <c r="BL3164"/>
      <c r="BM3164"/>
      <c r="BN3164"/>
      <c r="BO3164"/>
    </row>
    <row r="3165" spans="1:67" ht="15" x14ac:dyDescent="0.25">
      <c r="A3165" s="245" t="s">
        <v>4205</v>
      </c>
      <c r="B3165" s="245" t="s">
        <v>4204</v>
      </c>
      <c r="C3165" s="245" t="s">
        <v>4259</v>
      </c>
      <c r="D3165" s="245" t="s">
        <v>4258</v>
      </c>
      <c r="E3165" s="246" t="s">
        <v>44</v>
      </c>
      <c r="F3165" s="245" t="s">
        <v>44</v>
      </c>
      <c r="G3165" s="245" t="s">
        <v>12141</v>
      </c>
      <c r="H3165" s="245" t="s">
        <v>12142</v>
      </c>
      <c r="I3165" s="245" t="s">
        <v>24</v>
      </c>
      <c r="J3165" s="245" t="s">
        <v>59</v>
      </c>
      <c r="K3165" s="246" t="s">
        <v>8359</v>
      </c>
      <c r="L3165" s="245" t="s">
        <v>568</v>
      </c>
      <c r="M3165"/>
      <c r="N3165"/>
      <c r="O3165"/>
      <c r="P3165"/>
      <c r="Q3165"/>
      <c r="R3165"/>
      <c r="S3165"/>
      <c r="T3165"/>
      <c r="U3165"/>
      <c r="V3165"/>
      <c r="W3165"/>
      <c r="X3165"/>
      <c r="Y3165"/>
      <c r="Z3165"/>
      <c r="AA3165"/>
      <c r="AB3165"/>
      <c r="AC3165"/>
      <c r="AD3165"/>
      <c r="AE3165"/>
      <c r="AF3165"/>
      <c r="AG3165"/>
      <c r="AH3165"/>
      <c r="AI3165"/>
      <c r="AJ3165"/>
      <c r="AK3165"/>
      <c r="AL3165"/>
      <c r="AM3165"/>
      <c r="AN3165"/>
      <c r="AO3165"/>
      <c r="AP3165"/>
      <c r="AQ3165"/>
      <c r="AR3165"/>
      <c r="AS3165"/>
      <c r="AT3165"/>
      <c r="AU3165"/>
      <c r="AV3165"/>
      <c r="AW3165"/>
      <c r="AX3165"/>
      <c r="AY3165"/>
      <c r="AZ3165"/>
      <c r="BA3165"/>
      <c r="BB3165"/>
      <c r="BC3165"/>
      <c r="BD3165"/>
      <c r="BE3165"/>
      <c r="BF3165"/>
      <c r="BG3165"/>
      <c r="BH3165"/>
      <c r="BI3165"/>
      <c r="BJ3165"/>
      <c r="BK3165"/>
      <c r="BL3165"/>
      <c r="BM3165"/>
      <c r="BN3165"/>
      <c r="BO3165"/>
    </row>
    <row r="3166" spans="1:67" ht="15" x14ac:dyDescent="0.25">
      <c r="A3166" s="245" t="s">
        <v>4205</v>
      </c>
      <c r="B3166" s="245" t="s">
        <v>4204</v>
      </c>
      <c r="C3166" s="245" t="s">
        <v>4259</v>
      </c>
      <c r="D3166" s="245" t="s">
        <v>4258</v>
      </c>
      <c r="E3166" s="246" t="s">
        <v>44</v>
      </c>
      <c r="F3166" s="245" t="s">
        <v>44</v>
      </c>
      <c r="G3166" s="245" t="s">
        <v>12143</v>
      </c>
      <c r="H3166" s="245" t="s">
        <v>12144</v>
      </c>
      <c r="I3166" s="245" t="s">
        <v>14</v>
      </c>
      <c r="J3166" s="245" t="s">
        <v>59</v>
      </c>
      <c r="K3166" s="246" t="s">
        <v>15496</v>
      </c>
      <c r="L3166" s="245" t="s">
        <v>568</v>
      </c>
      <c r="M3166"/>
      <c r="N3166"/>
      <c r="O3166"/>
      <c r="P3166"/>
      <c r="Q3166"/>
      <c r="R3166"/>
      <c r="S3166"/>
      <c r="T3166"/>
      <c r="U3166"/>
      <c r="V3166"/>
      <c r="W3166"/>
      <c r="X3166"/>
      <c r="Y3166"/>
      <c r="Z3166"/>
      <c r="AA3166"/>
      <c r="AB3166"/>
      <c r="AC3166"/>
      <c r="AD3166"/>
      <c r="AE3166"/>
      <c r="AF3166"/>
      <c r="AG3166"/>
      <c r="AH3166"/>
      <c r="AI3166"/>
      <c r="AJ3166"/>
      <c r="AK3166"/>
      <c r="AL3166"/>
      <c r="AM3166"/>
      <c r="AN3166"/>
      <c r="AO3166"/>
      <c r="AP3166"/>
      <c r="AQ3166"/>
      <c r="AR3166"/>
      <c r="AS3166"/>
      <c r="AT3166"/>
      <c r="AU3166"/>
      <c r="AV3166"/>
      <c r="AW3166"/>
      <c r="AX3166"/>
      <c r="AY3166"/>
      <c r="AZ3166"/>
      <c r="BA3166"/>
      <c r="BB3166"/>
      <c r="BC3166"/>
      <c r="BD3166"/>
      <c r="BE3166"/>
      <c r="BF3166"/>
      <c r="BG3166"/>
      <c r="BH3166"/>
      <c r="BI3166"/>
      <c r="BJ3166"/>
      <c r="BK3166"/>
      <c r="BL3166"/>
      <c r="BM3166"/>
      <c r="BN3166"/>
      <c r="BO3166"/>
    </row>
    <row r="3167" spans="1:67" ht="15" x14ac:dyDescent="0.25">
      <c r="A3167" s="245" t="s">
        <v>4205</v>
      </c>
      <c r="B3167" s="245" t="s">
        <v>4204</v>
      </c>
      <c r="C3167" s="245" t="s">
        <v>4259</v>
      </c>
      <c r="D3167" s="245" t="s">
        <v>4258</v>
      </c>
      <c r="E3167" s="246" t="s">
        <v>44</v>
      </c>
      <c r="F3167" s="245" t="s">
        <v>44</v>
      </c>
      <c r="G3167" s="245" t="s">
        <v>12145</v>
      </c>
      <c r="H3167" s="245" t="s">
        <v>12146</v>
      </c>
      <c r="I3167" s="245" t="s">
        <v>14</v>
      </c>
      <c r="J3167" s="245" t="s">
        <v>59</v>
      </c>
      <c r="K3167" s="246" t="s">
        <v>8560</v>
      </c>
      <c r="L3167" s="245" t="s">
        <v>568</v>
      </c>
      <c r="M3167"/>
      <c r="N3167"/>
      <c r="O3167"/>
      <c r="P3167"/>
      <c r="Q3167"/>
      <c r="R3167"/>
      <c r="S3167"/>
      <c r="T3167"/>
      <c r="U3167"/>
      <c r="V3167"/>
      <c r="W3167"/>
      <c r="X3167"/>
      <c r="Y3167"/>
      <c r="Z3167"/>
      <c r="AA3167"/>
      <c r="AB3167"/>
      <c r="AC3167"/>
      <c r="AD3167"/>
      <c r="AE3167"/>
      <c r="AF3167"/>
      <c r="AG3167"/>
      <c r="AH3167"/>
      <c r="AI3167"/>
      <c r="AJ3167"/>
      <c r="AK3167"/>
      <c r="AL3167"/>
      <c r="AM3167"/>
      <c r="AN3167"/>
      <c r="AO3167"/>
      <c r="AP3167"/>
      <c r="AQ3167"/>
      <c r="AR3167"/>
      <c r="AS3167"/>
      <c r="AT3167"/>
      <c r="AU3167"/>
      <c r="AV3167"/>
      <c r="AW3167"/>
      <c r="AX3167"/>
      <c r="AY3167"/>
      <c r="AZ3167"/>
      <c r="BA3167"/>
      <c r="BB3167"/>
      <c r="BC3167"/>
      <c r="BD3167"/>
      <c r="BE3167"/>
      <c r="BF3167"/>
      <c r="BG3167"/>
      <c r="BH3167"/>
      <c r="BI3167"/>
      <c r="BJ3167"/>
      <c r="BK3167"/>
      <c r="BL3167"/>
      <c r="BM3167"/>
      <c r="BN3167"/>
      <c r="BO3167"/>
    </row>
    <row r="3168" spans="1:67" ht="15" x14ac:dyDescent="0.25">
      <c r="A3168" s="245" t="s">
        <v>4205</v>
      </c>
      <c r="B3168" s="245" t="s">
        <v>4204</v>
      </c>
      <c r="C3168" s="245" t="s">
        <v>4259</v>
      </c>
      <c r="D3168" s="245" t="s">
        <v>4258</v>
      </c>
      <c r="E3168" s="246" t="s">
        <v>44</v>
      </c>
      <c r="F3168" s="245" t="s">
        <v>44</v>
      </c>
      <c r="G3168" s="245" t="s">
        <v>12147</v>
      </c>
      <c r="H3168" s="245" t="s">
        <v>12148</v>
      </c>
      <c r="I3168" s="245" t="s">
        <v>14</v>
      </c>
      <c r="J3168" s="245" t="s">
        <v>59</v>
      </c>
      <c r="K3168" s="246" t="s">
        <v>12528</v>
      </c>
      <c r="L3168" s="245" t="s">
        <v>568</v>
      </c>
      <c r="M3168"/>
      <c r="N3168"/>
      <c r="O3168"/>
      <c r="P3168"/>
      <c r="Q3168"/>
      <c r="R3168"/>
      <c r="S3168"/>
      <c r="T3168"/>
      <c r="U3168"/>
      <c r="V3168"/>
      <c r="W3168"/>
      <c r="X3168"/>
      <c r="Y3168"/>
      <c r="Z3168"/>
      <c r="AA3168"/>
      <c r="AB3168"/>
      <c r="AC3168"/>
      <c r="AD3168"/>
      <c r="AE3168"/>
      <c r="AF3168"/>
      <c r="AG3168"/>
      <c r="AH3168"/>
      <c r="AI3168"/>
      <c r="AJ3168"/>
      <c r="AK3168"/>
      <c r="AL3168"/>
      <c r="AM3168"/>
      <c r="AN3168"/>
      <c r="AO3168"/>
      <c r="AP3168"/>
      <c r="AQ3168"/>
      <c r="AR3168"/>
      <c r="AS3168"/>
      <c r="AT3168"/>
      <c r="AU3168"/>
      <c r="AV3168"/>
      <c r="AW3168"/>
      <c r="AX3168"/>
      <c r="AY3168"/>
      <c r="AZ3168"/>
      <c r="BA3168"/>
      <c r="BB3168"/>
      <c r="BC3168"/>
      <c r="BD3168"/>
      <c r="BE3168"/>
      <c r="BF3168"/>
      <c r="BG3168"/>
      <c r="BH3168"/>
      <c r="BI3168"/>
      <c r="BJ3168"/>
      <c r="BK3168"/>
      <c r="BL3168"/>
      <c r="BM3168"/>
      <c r="BN3168"/>
      <c r="BO3168"/>
    </row>
    <row r="3169" spans="1:67" ht="15" x14ac:dyDescent="0.25">
      <c r="A3169" s="245" t="s">
        <v>4205</v>
      </c>
      <c r="B3169" s="245" t="s">
        <v>4204</v>
      </c>
      <c r="C3169" s="245" t="s">
        <v>4259</v>
      </c>
      <c r="D3169" s="245" t="s">
        <v>4258</v>
      </c>
      <c r="E3169" s="246" t="s">
        <v>44</v>
      </c>
      <c r="F3169" s="245" t="s">
        <v>44</v>
      </c>
      <c r="G3169" s="245" t="s">
        <v>12149</v>
      </c>
      <c r="H3169" s="245" t="s">
        <v>12150</v>
      </c>
      <c r="I3169" s="245" t="s">
        <v>14</v>
      </c>
      <c r="J3169" s="245" t="s">
        <v>59</v>
      </c>
      <c r="K3169" s="246" t="s">
        <v>24177</v>
      </c>
      <c r="L3169" s="245" t="s">
        <v>568</v>
      </c>
      <c r="M3169"/>
      <c r="N3169"/>
      <c r="O3169"/>
      <c r="P3169"/>
      <c r="Q3169"/>
      <c r="R3169"/>
      <c r="S3169"/>
      <c r="T3169"/>
      <c r="U3169"/>
      <c r="V3169"/>
      <c r="W3169"/>
      <c r="X3169"/>
      <c r="Y3169"/>
      <c r="Z3169"/>
      <c r="AA3169"/>
      <c r="AB3169"/>
      <c r="AC3169"/>
      <c r="AD3169"/>
      <c r="AE3169"/>
      <c r="AF3169"/>
      <c r="AG3169"/>
      <c r="AH3169"/>
      <c r="AI3169"/>
      <c r="AJ3169"/>
      <c r="AK3169"/>
      <c r="AL3169"/>
      <c r="AM3169"/>
      <c r="AN3169"/>
      <c r="AO3169"/>
      <c r="AP3169"/>
      <c r="AQ3169"/>
      <c r="AR3169"/>
      <c r="AS3169"/>
      <c r="AT3169"/>
      <c r="AU3169"/>
      <c r="AV3169"/>
      <c r="AW3169"/>
      <c r="AX3169"/>
      <c r="AY3169"/>
      <c r="AZ3169"/>
      <c r="BA3169"/>
      <c r="BB3169"/>
      <c r="BC3169"/>
      <c r="BD3169"/>
      <c r="BE3169"/>
      <c r="BF3169"/>
      <c r="BG3169"/>
      <c r="BH3169"/>
      <c r="BI3169"/>
      <c r="BJ3169"/>
      <c r="BK3169"/>
      <c r="BL3169"/>
      <c r="BM3169"/>
      <c r="BN3169"/>
      <c r="BO3169"/>
    </row>
    <row r="3170" spans="1:67" ht="15" x14ac:dyDescent="0.25">
      <c r="A3170" s="245" t="s">
        <v>4205</v>
      </c>
      <c r="B3170" s="245" t="s">
        <v>4204</v>
      </c>
      <c r="C3170" s="245" t="s">
        <v>4259</v>
      </c>
      <c r="D3170" s="245" t="s">
        <v>4258</v>
      </c>
      <c r="E3170" s="246" t="s">
        <v>44</v>
      </c>
      <c r="F3170" s="245" t="s">
        <v>44</v>
      </c>
      <c r="G3170" s="245" t="s">
        <v>12151</v>
      </c>
      <c r="H3170" s="245" t="s">
        <v>12152</v>
      </c>
      <c r="I3170" s="245" t="s">
        <v>14</v>
      </c>
      <c r="J3170" s="245" t="s">
        <v>59</v>
      </c>
      <c r="K3170" s="246" t="s">
        <v>17017</v>
      </c>
      <c r="L3170" s="245" t="s">
        <v>568</v>
      </c>
      <c r="M3170"/>
      <c r="N3170"/>
      <c r="O3170"/>
      <c r="P3170"/>
      <c r="Q3170"/>
      <c r="R3170"/>
      <c r="S3170"/>
      <c r="T3170"/>
      <c r="U3170"/>
      <c r="V3170"/>
      <c r="W3170"/>
      <c r="X3170"/>
      <c r="Y3170"/>
      <c r="Z3170"/>
      <c r="AA3170"/>
      <c r="AB3170"/>
      <c r="AC3170"/>
      <c r="AD3170"/>
      <c r="AE3170"/>
      <c r="AF3170"/>
      <c r="AG3170"/>
      <c r="AH3170"/>
      <c r="AI3170"/>
      <c r="AJ3170"/>
      <c r="AK3170"/>
      <c r="AL3170"/>
      <c r="AM3170"/>
      <c r="AN3170"/>
      <c r="AO3170"/>
      <c r="AP3170"/>
      <c r="AQ3170"/>
      <c r="AR3170"/>
      <c r="AS3170"/>
      <c r="AT3170"/>
      <c r="AU3170"/>
      <c r="AV3170"/>
      <c r="AW3170"/>
      <c r="AX3170"/>
      <c r="AY3170"/>
      <c r="AZ3170"/>
      <c r="BA3170"/>
      <c r="BB3170"/>
      <c r="BC3170"/>
      <c r="BD3170"/>
      <c r="BE3170"/>
      <c r="BF3170"/>
      <c r="BG3170"/>
      <c r="BH3170"/>
      <c r="BI3170"/>
      <c r="BJ3170"/>
      <c r="BK3170"/>
      <c r="BL3170"/>
      <c r="BM3170"/>
      <c r="BN3170"/>
      <c r="BO3170"/>
    </row>
    <row r="3171" spans="1:67" ht="15" x14ac:dyDescent="0.25">
      <c r="A3171" s="245" t="s">
        <v>4205</v>
      </c>
      <c r="B3171" s="245" t="s">
        <v>4204</v>
      </c>
      <c r="C3171" s="245" t="s">
        <v>4259</v>
      </c>
      <c r="D3171" s="245" t="s">
        <v>4258</v>
      </c>
      <c r="E3171" s="246" t="s">
        <v>44</v>
      </c>
      <c r="F3171" s="245" t="s">
        <v>44</v>
      </c>
      <c r="G3171" s="245" t="s">
        <v>12153</v>
      </c>
      <c r="H3171" s="245" t="s">
        <v>12154</v>
      </c>
      <c r="I3171" s="245" t="s">
        <v>14</v>
      </c>
      <c r="J3171" s="245" t="s">
        <v>59</v>
      </c>
      <c r="K3171" s="246" t="s">
        <v>19557</v>
      </c>
      <c r="L3171" s="245" t="s">
        <v>568</v>
      </c>
      <c r="M3171"/>
      <c r="N3171"/>
      <c r="O3171"/>
      <c r="P3171"/>
      <c r="Q3171"/>
      <c r="R3171"/>
      <c r="S3171"/>
      <c r="T3171"/>
      <c r="U3171"/>
      <c r="V3171"/>
      <c r="W3171"/>
      <c r="X3171"/>
      <c r="Y3171"/>
      <c r="Z3171"/>
      <c r="AA3171"/>
      <c r="AB3171"/>
      <c r="AC3171"/>
      <c r="AD3171"/>
      <c r="AE3171"/>
      <c r="AF3171"/>
      <c r="AG3171"/>
      <c r="AH3171"/>
      <c r="AI3171"/>
      <c r="AJ3171"/>
      <c r="AK3171"/>
      <c r="AL3171"/>
      <c r="AM3171"/>
      <c r="AN3171"/>
      <c r="AO3171"/>
      <c r="AP3171"/>
      <c r="AQ3171"/>
      <c r="AR3171"/>
      <c r="AS3171"/>
      <c r="AT3171"/>
      <c r="AU3171"/>
      <c r="AV3171"/>
      <c r="AW3171"/>
      <c r="AX3171"/>
      <c r="AY3171"/>
      <c r="AZ3171"/>
      <c r="BA3171"/>
      <c r="BB3171"/>
      <c r="BC3171"/>
      <c r="BD3171"/>
      <c r="BE3171"/>
      <c r="BF3171"/>
      <c r="BG3171"/>
      <c r="BH3171"/>
      <c r="BI3171"/>
      <c r="BJ3171"/>
      <c r="BK3171"/>
      <c r="BL3171"/>
      <c r="BM3171"/>
      <c r="BN3171"/>
      <c r="BO3171"/>
    </row>
    <row r="3172" spans="1:67" ht="15" x14ac:dyDescent="0.25">
      <c r="A3172" s="245" t="s">
        <v>4205</v>
      </c>
      <c r="B3172" s="245" t="s">
        <v>4204</v>
      </c>
      <c r="C3172" s="245" t="s">
        <v>4259</v>
      </c>
      <c r="D3172" s="245" t="s">
        <v>4258</v>
      </c>
      <c r="E3172" s="246" t="s">
        <v>44</v>
      </c>
      <c r="F3172" s="245" t="s">
        <v>44</v>
      </c>
      <c r="G3172" s="245" t="s">
        <v>12156</v>
      </c>
      <c r="H3172" s="245" t="s">
        <v>12157</v>
      </c>
      <c r="I3172" s="245" t="s">
        <v>14</v>
      </c>
      <c r="J3172" s="245" t="s">
        <v>59</v>
      </c>
      <c r="K3172" s="246" t="s">
        <v>24178</v>
      </c>
      <c r="L3172" s="245" t="s">
        <v>568</v>
      </c>
      <c r="M3172"/>
      <c r="N3172"/>
      <c r="O3172"/>
      <c r="P3172"/>
      <c r="Q3172"/>
      <c r="R3172"/>
      <c r="S3172"/>
      <c r="T3172"/>
      <c r="U3172"/>
      <c r="V3172"/>
      <c r="W3172"/>
      <c r="X3172"/>
      <c r="Y3172"/>
      <c r="Z3172"/>
      <c r="AA3172"/>
      <c r="AB3172"/>
      <c r="AC3172"/>
      <c r="AD3172"/>
      <c r="AE3172"/>
      <c r="AF3172"/>
      <c r="AG3172"/>
      <c r="AH3172"/>
      <c r="AI3172"/>
      <c r="AJ3172"/>
      <c r="AK3172"/>
      <c r="AL3172"/>
      <c r="AM3172"/>
      <c r="AN3172"/>
      <c r="AO3172"/>
      <c r="AP3172"/>
      <c r="AQ3172"/>
      <c r="AR3172"/>
      <c r="AS3172"/>
      <c r="AT3172"/>
      <c r="AU3172"/>
      <c r="AV3172"/>
      <c r="AW3172"/>
      <c r="AX3172"/>
      <c r="AY3172"/>
      <c r="AZ3172"/>
      <c r="BA3172"/>
      <c r="BB3172"/>
      <c r="BC3172"/>
      <c r="BD3172"/>
      <c r="BE3172"/>
      <c r="BF3172"/>
      <c r="BG3172"/>
      <c r="BH3172"/>
      <c r="BI3172"/>
      <c r="BJ3172"/>
      <c r="BK3172"/>
      <c r="BL3172"/>
      <c r="BM3172"/>
      <c r="BN3172"/>
      <c r="BO3172"/>
    </row>
    <row r="3173" spans="1:67" ht="15" x14ac:dyDescent="0.25">
      <c r="A3173" s="245" t="s">
        <v>4205</v>
      </c>
      <c r="B3173" s="245" t="s">
        <v>4204</v>
      </c>
      <c r="C3173" s="245" t="s">
        <v>4259</v>
      </c>
      <c r="D3173" s="245" t="s">
        <v>4258</v>
      </c>
      <c r="E3173" s="246" t="s">
        <v>44</v>
      </c>
      <c r="F3173" s="245" t="s">
        <v>44</v>
      </c>
      <c r="G3173" s="245" t="s">
        <v>12159</v>
      </c>
      <c r="H3173" s="245" t="s">
        <v>12160</v>
      </c>
      <c r="I3173" s="245" t="s">
        <v>14</v>
      </c>
      <c r="J3173" s="245" t="s">
        <v>59</v>
      </c>
      <c r="K3173" s="246" t="s">
        <v>9127</v>
      </c>
      <c r="L3173" s="245" t="s">
        <v>568</v>
      </c>
      <c r="M3173"/>
      <c r="N3173"/>
      <c r="O3173"/>
      <c r="P3173"/>
      <c r="Q3173"/>
      <c r="R3173"/>
      <c r="S3173"/>
      <c r="T3173"/>
      <c r="U3173"/>
      <c r="V3173"/>
      <c r="W3173"/>
      <c r="X3173"/>
      <c r="Y3173"/>
      <c r="Z3173"/>
      <c r="AA3173"/>
      <c r="AB3173"/>
      <c r="AC3173"/>
      <c r="AD3173"/>
      <c r="AE3173"/>
      <c r="AF3173"/>
      <c r="AG3173"/>
      <c r="AH3173"/>
      <c r="AI3173"/>
      <c r="AJ3173"/>
      <c r="AK3173"/>
      <c r="AL3173"/>
      <c r="AM3173"/>
      <c r="AN3173"/>
      <c r="AO3173"/>
      <c r="AP3173"/>
      <c r="AQ3173"/>
      <c r="AR3173"/>
      <c r="AS3173"/>
      <c r="AT3173"/>
      <c r="AU3173"/>
      <c r="AV3173"/>
      <c r="AW3173"/>
      <c r="AX3173"/>
      <c r="AY3173"/>
      <c r="AZ3173"/>
      <c r="BA3173"/>
      <c r="BB3173"/>
      <c r="BC3173"/>
      <c r="BD3173"/>
      <c r="BE3173"/>
      <c r="BF3173"/>
      <c r="BG3173"/>
      <c r="BH3173"/>
      <c r="BI3173"/>
      <c r="BJ3173"/>
      <c r="BK3173"/>
      <c r="BL3173"/>
      <c r="BM3173"/>
      <c r="BN3173"/>
      <c r="BO3173"/>
    </row>
    <row r="3174" spans="1:67" ht="15" x14ac:dyDescent="0.25">
      <c r="A3174" s="245" t="s">
        <v>4205</v>
      </c>
      <c r="B3174" s="245" t="s">
        <v>4204</v>
      </c>
      <c r="C3174" s="245" t="s">
        <v>4259</v>
      </c>
      <c r="D3174" s="245" t="s">
        <v>4258</v>
      </c>
      <c r="E3174" s="246" t="s">
        <v>44</v>
      </c>
      <c r="F3174" s="245" t="s">
        <v>44</v>
      </c>
      <c r="G3174" s="245" t="s">
        <v>12161</v>
      </c>
      <c r="H3174" s="245" t="s">
        <v>12162</v>
      </c>
      <c r="I3174" s="245" t="s">
        <v>24</v>
      </c>
      <c r="J3174" s="245" t="s">
        <v>59</v>
      </c>
      <c r="K3174" s="246" t="s">
        <v>24179</v>
      </c>
      <c r="L3174" s="245" t="s">
        <v>568</v>
      </c>
      <c r="M3174"/>
      <c r="N3174"/>
      <c r="O3174"/>
      <c r="P3174"/>
      <c r="Q3174"/>
      <c r="R3174"/>
      <c r="S3174"/>
      <c r="T3174"/>
      <c r="U3174"/>
      <c r="V3174"/>
      <c r="W3174"/>
      <c r="X3174"/>
      <c r="Y3174"/>
      <c r="Z3174"/>
      <c r="AA3174"/>
      <c r="AB3174"/>
      <c r="AC3174"/>
      <c r="AD3174"/>
      <c r="AE3174"/>
      <c r="AF3174"/>
      <c r="AG3174"/>
      <c r="AH3174"/>
      <c r="AI3174"/>
      <c r="AJ3174"/>
      <c r="AK3174"/>
      <c r="AL3174"/>
      <c r="AM3174"/>
      <c r="AN3174"/>
      <c r="AO3174"/>
      <c r="AP3174"/>
      <c r="AQ3174"/>
      <c r="AR3174"/>
      <c r="AS3174"/>
      <c r="AT3174"/>
      <c r="AU3174"/>
      <c r="AV3174"/>
      <c r="AW3174"/>
      <c r="AX3174"/>
      <c r="AY3174"/>
      <c r="AZ3174"/>
      <c r="BA3174"/>
      <c r="BB3174"/>
      <c r="BC3174"/>
      <c r="BD3174"/>
      <c r="BE3174"/>
      <c r="BF3174"/>
      <c r="BG3174"/>
      <c r="BH3174"/>
      <c r="BI3174"/>
      <c r="BJ3174"/>
      <c r="BK3174"/>
      <c r="BL3174"/>
      <c r="BM3174"/>
      <c r="BN3174"/>
      <c r="BO3174"/>
    </row>
    <row r="3175" spans="1:67" ht="15" x14ac:dyDescent="0.25">
      <c r="A3175" s="245" t="s">
        <v>4205</v>
      </c>
      <c r="B3175" s="245" t="s">
        <v>4204</v>
      </c>
      <c r="C3175" s="245" t="s">
        <v>4259</v>
      </c>
      <c r="D3175" s="245" t="s">
        <v>4258</v>
      </c>
      <c r="E3175" s="246" t="s">
        <v>44</v>
      </c>
      <c r="F3175" s="245" t="s">
        <v>44</v>
      </c>
      <c r="G3175" s="245" t="s">
        <v>12164</v>
      </c>
      <c r="H3175" s="245" t="s">
        <v>12165</v>
      </c>
      <c r="I3175" s="245" t="s">
        <v>24</v>
      </c>
      <c r="J3175" s="245" t="s">
        <v>59</v>
      </c>
      <c r="K3175" s="246" t="s">
        <v>24180</v>
      </c>
      <c r="L3175" s="245" t="s">
        <v>568</v>
      </c>
      <c r="M3175"/>
      <c r="N3175"/>
      <c r="O3175"/>
      <c r="P3175"/>
      <c r="Q3175"/>
      <c r="R3175"/>
      <c r="S3175"/>
      <c r="T3175"/>
      <c r="U3175"/>
      <c r="V3175"/>
      <c r="W3175"/>
      <c r="X3175"/>
      <c r="Y3175"/>
      <c r="Z3175"/>
      <c r="AA3175"/>
      <c r="AB3175"/>
      <c r="AC3175"/>
      <c r="AD3175"/>
      <c r="AE3175"/>
      <c r="AF3175"/>
      <c r="AG3175"/>
      <c r="AH3175"/>
      <c r="AI3175"/>
      <c r="AJ3175"/>
      <c r="AK3175"/>
      <c r="AL3175"/>
      <c r="AM3175"/>
      <c r="AN3175"/>
      <c r="AO3175"/>
      <c r="AP3175"/>
      <c r="AQ3175"/>
      <c r="AR3175"/>
      <c r="AS3175"/>
      <c r="AT3175"/>
      <c r="AU3175"/>
      <c r="AV3175"/>
      <c r="AW3175"/>
      <c r="AX3175"/>
      <c r="AY3175"/>
      <c r="AZ3175"/>
      <c r="BA3175"/>
      <c r="BB3175"/>
      <c r="BC3175"/>
      <c r="BD3175"/>
      <c r="BE3175"/>
      <c r="BF3175"/>
      <c r="BG3175"/>
      <c r="BH3175"/>
      <c r="BI3175"/>
      <c r="BJ3175"/>
      <c r="BK3175"/>
      <c r="BL3175"/>
      <c r="BM3175"/>
      <c r="BN3175"/>
      <c r="BO3175"/>
    </row>
    <row r="3176" spans="1:67" ht="15" x14ac:dyDescent="0.25">
      <c r="A3176" s="245" t="s">
        <v>4205</v>
      </c>
      <c r="B3176" s="245" t="s">
        <v>4204</v>
      </c>
      <c r="C3176" s="245" t="s">
        <v>4259</v>
      </c>
      <c r="D3176" s="245" t="s">
        <v>4258</v>
      </c>
      <c r="E3176" s="246" t="s">
        <v>44</v>
      </c>
      <c r="F3176" s="245" t="s">
        <v>44</v>
      </c>
      <c r="G3176" s="245" t="s">
        <v>12167</v>
      </c>
      <c r="H3176" s="245" t="s">
        <v>12168</v>
      </c>
      <c r="I3176" s="245" t="s">
        <v>24</v>
      </c>
      <c r="J3176" s="245" t="s">
        <v>59</v>
      </c>
      <c r="K3176" s="246" t="s">
        <v>24181</v>
      </c>
      <c r="L3176" s="245" t="s">
        <v>568</v>
      </c>
      <c r="M3176"/>
      <c r="N3176"/>
      <c r="O3176"/>
      <c r="P3176"/>
      <c r="Q3176"/>
      <c r="R3176"/>
      <c r="S3176"/>
      <c r="T3176"/>
      <c r="U3176"/>
      <c r="V3176"/>
      <c r="W3176"/>
      <c r="X3176"/>
      <c r="Y3176"/>
      <c r="Z3176"/>
      <c r="AA3176"/>
      <c r="AB3176"/>
      <c r="AC3176"/>
      <c r="AD3176"/>
      <c r="AE3176"/>
      <c r="AF3176"/>
      <c r="AG3176"/>
      <c r="AH3176"/>
      <c r="AI3176"/>
      <c r="AJ3176"/>
      <c r="AK3176"/>
      <c r="AL3176"/>
      <c r="AM3176"/>
      <c r="AN3176"/>
      <c r="AO3176"/>
      <c r="AP3176"/>
      <c r="AQ3176"/>
      <c r="AR3176"/>
      <c r="AS3176"/>
      <c r="AT3176"/>
      <c r="AU3176"/>
      <c r="AV3176"/>
      <c r="AW3176"/>
      <c r="AX3176"/>
      <c r="AY3176"/>
      <c r="AZ3176"/>
      <c r="BA3176"/>
      <c r="BB3176"/>
      <c r="BC3176"/>
      <c r="BD3176"/>
      <c r="BE3176"/>
      <c r="BF3176"/>
      <c r="BG3176"/>
      <c r="BH3176"/>
      <c r="BI3176"/>
      <c r="BJ3176"/>
      <c r="BK3176"/>
      <c r="BL3176"/>
      <c r="BM3176"/>
      <c r="BN3176"/>
      <c r="BO3176"/>
    </row>
    <row r="3177" spans="1:67" ht="15" x14ac:dyDescent="0.25">
      <c r="A3177" s="245" t="s">
        <v>4205</v>
      </c>
      <c r="B3177" s="245" t="s">
        <v>4204</v>
      </c>
      <c r="C3177" s="245" t="s">
        <v>4259</v>
      </c>
      <c r="D3177" s="245" t="s">
        <v>4258</v>
      </c>
      <c r="E3177" s="246" t="s">
        <v>44</v>
      </c>
      <c r="F3177" s="245" t="s">
        <v>44</v>
      </c>
      <c r="G3177" s="245" t="s">
        <v>12169</v>
      </c>
      <c r="H3177" s="245" t="s">
        <v>12170</v>
      </c>
      <c r="I3177" s="245" t="s">
        <v>24</v>
      </c>
      <c r="J3177" s="245" t="s">
        <v>59</v>
      </c>
      <c r="K3177" s="246" t="s">
        <v>24182</v>
      </c>
      <c r="L3177" s="245" t="s">
        <v>568</v>
      </c>
      <c r="M3177"/>
      <c r="N3177"/>
      <c r="O3177"/>
      <c r="P3177"/>
      <c r="Q3177"/>
      <c r="R3177"/>
      <c r="S3177"/>
      <c r="T3177"/>
      <c r="U3177"/>
      <c r="V3177"/>
      <c r="W3177"/>
      <c r="X3177"/>
      <c r="Y3177"/>
      <c r="Z3177"/>
      <c r="AA3177"/>
      <c r="AB3177"/>
      <c r="AC3177"/>
      <c r="AD3177"/>
      <c r="AE3177"/>
      <c r="AF3177"/>
      <c r="AG3177"/>
      <c r="AH3177"/>
      <c r="AI3177"/>
      <c r="AJ3177"/>
      <c r="AK3177"/>
      <c r="AL3177"/>
      <c r="AM3177"/>
      <c r="AN3177"/>
      <c r="AO3177"/>
      <c r="AP3177"/>
      <c r="AQ3177"/>
      <c r="AR3177"/>
      <c r="AS3177"/>
      <c r="AT3177"/>
      <c r="AU3177"/>
      <c r="AV3177"/>
      <c r="AW3177"/>
      <c r="AX3177"/>
      <c r="AY3177"/>
      <c r="AZ3177"/>
      <c r="BA3177"/>
      <c r="BB3177"/>
      <c r="BC3177"/>
      <c r="BD3177"/>
      <c r="BE3177"/>
      <c r="BF3177"/>
      <c r="BG3177"/>
      <c r="BH3177"/>
      <c r="BI3177"/>
      <c r="BJ3177"/>
      <c r="BK3177"/>
      <c r="BL3177"/>
      <c r="BM3177"/>
      <c r="BN3177"/>
      <c r="BO3177"/>
    </row>
    <row r="3178" spans="1:67" ht="15" x14ac:dyDescent="0.25">
      <c r="A3178" s="245" t="s">
        <v>4205</v>
      </c>
      <c r="B3178" s="245" t="s">
        <v>4204</v>
      </c>
      <c r="C3178" s="245" t="s">
        <v>4259</v>
      </c>
      <c r="D3178" s="245" t="s">
        <v>4258</v>
      </c>
      <c r="E3178" s="246" t="s">
        <v>44</v>
      </c>
      <c r="F3178" s="245" t="s">
        <v>44</v>
      </c>
      <c r="G3178" s="245" t="s">
        <v>12171</v>
      </c>
      <c r="H3178" s="245" t="s">
        <v>12172</v>
      </c>
      <c r="I3178" s="245" t="s">
        <v>24</v>
      </c>
      <c r="J3178" s="245" t="s">
        <v>569</v>
      </c>
      <c r="K3178" s="246" t="s">
        <v>24183</v>
      </c>
      <c r="L3178" s="245" t="s">
        <v>568</v>
      </c>
      <c r="M3178"/>
      <c r="N3178"/>
      <c r="O3178"/>
      <c r="P3178"/>
      <c r="Q3178"/>
      <c r="R3178"/>
      <c r="S3178"/>
      <c r="T3178"/>
      <c r="U3178"/>
      <c r="V3178"/>
      <c r="W3178"/>
      <c r="X3178"/>
      <c r="Y3178"/>
      <c r="Z3178"/>
      <c r="AA3178"/>
      <c r="AB3178"/>
      <c r="AC3178"/>
      <c r="AD3178"/>
      <c r="AE3178"/>
      <c r="AF3178"/>
      <c r="AG3178"/>
      <c r="AH3178"/>
      <c r="AI3178"/>
      <c r="AJ3178"/>
      <c r="AK3178"/>
      <c r="AL3178"/>
      <c r="AM3178"/>
      <c r="AN3178"/>
      <c r="AO3178"/>
      <c r="AP3178"/>
      <c r="AQ3178"/>
      <c r="AR3178"/>
      <c r="AS3178"/>
      <c r="AT3178"/>
      <c r="AU3178"/>
      <c r="AV3178"/>
      <c r="AW3178"/>
      <c r="AX3178"/>
      <c r="AY3178"/>
      <c r="AZ3178"/>
      <c r="BA3178"/>
      <c r="BB3178"/>
      <c r="BC3178"/>
      <c r="BD3178"/>
      <c r="BE3178"/>
      <c r="BF3178"/>
      <c r="BG3178"/>
      <c r="BH3178"/>
      <c r="BI3178"/>
      <c r="BJ3178"/>
      <c r="BK3178"/>
      <c r="BL3178"/>
      <c r="BM3178"/>
      <c r="BN3178"/>
      <c r="BO3178"/>
    </row>
    <row r="3179" spans="1:67" ht="15" x14ac:dyDescent="0.25">
      <c r="A3179" s="245" t="s">
        <v>4205</v>
      </c>
      <c r="B3179" s="245" t="s">
        <v>4204</v>
      </c>
      <c r="C3179" s="245" t="s">
        <v>4259</v>
      </c>
      <c r="D3179" s="245" t="s">
        <v>4258</v>
      </c>
      <c r="E3179" s="246" t="s">
        <v>44</v>
      </c>
      <c r="F3179" s="245" t="s">
        <v>44</v>
      </c>
      <c r="G3179" s="245" t="s">
        <v>12173</v>
      </c>
      <c r="H3179" s="245" t="s">
        <v>12174</v>
      </c>
      <c r="I3179" s="245" t="s">
        <v>24</v>
      </c>
      <c r="J3179" s="245" t="s">
        <v>569</v>
      </c>
      <c r="K3179" s="246" t="s">
        <v>24184</v>
      </c>
      <c r="L3179" s="245" t="s">
        <v>568</v>
      </c>
      <c r="M3179"/>
      <c r="N3179"/>
      <c r="O3179"/>
      <c r="P3179"/>
      <c r="Q3179"/>
      <c r="R3179"/>
      <c r="S3179"/>
      <c r="T3179"/>
      <c r="U3179"/>
      <c r="V3179"/>
      <c r="W3179"/>
      <c r="X3179"/>
      <c r="Y3179"/>
      <c r="Z3179"/>
      <c r="AA3179"/>
      <c r="AB3179"/>
      <c r="AC3179"/>
      <c r="AD3179"/>
      <c r="AE3179"/>
      <c r="AF3179"/>
      <c r="AG3179"/>
      <c r="AH3179"/>
      <c r="AI3179"/>
      <c r="AJ3179"/>
      <c r="AK3179"/>
      <c r="AL3179"/>
      <c r="AM3179"/>
      <c r="AN3179"/>
      <c r="AO3179"/>
      <c r="AP3179"/>
      <c r="AQ3179"/>
      <c r="AR3179"/>
      <c r="AS3179"/>
      <c r="AT3179"/>
      <c r="AU3179"/>
      <c r="AV3179"/>
      <c r="AW3179"/>
      <c r="AX3179"/>
      <c r="AY3179"/>
      <c r="AZ3179"/>
      <c r="BA3179"/>
      <c r="BB3179"/>
      <c r="BC3179"/>
      <c r="BD3179"/>
      <c r="BE3179"/>
      <c r="BF3179"/>
      <c r="BG3179"/>
      <c r="BH3179"/>
      <c r="BI3179"/>
      <c r="BJ3179"/>
      <c r="BK3179"/>
      <c r="BL3179"/>
      <c r="BM3179"/>
      <c r="BN3179"/>
      <c r="BO3179"/>
    </row>
    <row r="3180" spans="1:67" ht="15" x14ac:dyDescent="0.25">
      <c r="A3180" s="245" t="s">
        <v>4205</v>
      </c>
      <c r="B3180" s="245" t="s">
        <v>4204</v>
      </c>
      <c r="C3180" s="245" t="s">
        <v>4259</v>
      </c>
      <c r="D3180" s="245" t="s">
        <v>4258</v>
      </c>
      <c r="E3180" s="246" t="s">
        <v>44</v>
      </c>
      <c r="F3180" s="245" t="s">
        <v>44</v>
      </c>
      <c r="G3180" s="245" t="s">
        <v>12175</v>
      </c>
      <c r="H3180" s="245" t="s">
        <v>12176</v>
      </c>
      <c r="I3180" s="245" t="s">
        <v>24</v>
      </c>
      <c r="J3180" s="245" t="s">
        <v>59</v>
      </c>
      <c r="K3180" s="246" t="s">
        <v>8670</v>
      </c>
      <c r="L3180" s="245" t="s">
        <v>568</v>
      </c>
      <c r="M3180"/>
      <c r="N3180"/>
      <c r="O3180"/>
      <c r="P3180"/>
      <c r="Q3180"/>
      <c r="R3180"/>
      <c r="S3180"/>
      <c r="T3180"/>
      <c r="U3180"/>
      <c r="V3180"/>
      <c r="W3180"/>
      <c r="X3180"/>
      <c r="Y3180"/>
      <c r="Z3180"/>
      <c r="AA3180"/>
      <c r="AB3180"/>
      <c r="AC3180"/>
      <c r="AD3180"/>
      <c r="AE3180"/>
      <c r="AF3180"/>
      <c r="AG3180"/>
      <c r="AH3180"/>
      <c r="AI3180"/>
      <c r="AJ3180"/>
      <c r="AK3180"/>
      <c r="AL3180"/>
      <c r="AM3180"/>
      <c r="AN3180"/>
      <c r="AO3180"/>
      <c r="AP3180"/>
      <c r="AQ3180"/>
      <c r="AR3180"/>
      <c r="AS3180"/>
      <c r="AT3180"/>
      <c r="AU3180"/>
      <c r="AV3180"/>
      <c r="AW3180"/>
      <c r="AX3180"/>
      <c r="AY3180"/>
      <c r="AZ3180"/>
      <c r="BA3180"/>
      <c r="BB3180"/>
      <c r="BC3180"/>
      <c r="BD3180"/>
      <c r="BE3180"/>
      <c r="BF3180"/>
      <c r="BG3180"/>
      <c r="BH3180"/>
      <c r="BI3180"/>
      <c r="BJ3180"/>
      <c r="BK3180"/>
      <c r="BL3180"/>
      <c r="BM3180"/>
      <c r="BN3180"/>
      <c r="BO3180"/>
    </row>
    <row r="3181" spans="1:67" ht="15" x14ac:dyDescent="0.25">
      <c r="A3181" s="245" t="s">
        <v>4205</v>
      </c>
      <c r="B3181" s="245" t="s">
        <v>4204</v>
      </c>
      <c r="C3181" s="245" t="s">
        <v>4259</v>
      </c>
      <c r="D3181" s="245" t="s">
        <v>4258</v>
      </c>
      <c r="E3181" s="246" t="s">
        <v>44</v>
      </c>
      <c r="F3181" s="245" t="s">
        <v>44</v>
      </c>
      <c r="G3181" s="245" t="s">
        <v>12177</v>
      </c>
      <c r="H3181" s="245" t="s">
        <v>12178</v>
      </c>
      <c r="I3181" s="245" t="s">
        <v>24</v>
      </c>
      <c r="J3181" s="245" t="s">
        <v>569</v>
      </c>
      <c r="K3181" s="246" t="s">
        <v>24185</v>
      </c>
      <c r="L3181" s="245" t="s">
        <v>568</v>
      </c>
      <c r="M3181"/>
      <c r="N3181"/>
      <c r="O3181"/>
      <c r="P3181"/>
      <c r="Q3181"/>
      <c r="R3181"/>
      <c r="S3181"/>
      <c r="T3181"/>
      <c r="U3181"/>
      <c r="V3181"/>
      <c r="W3181"/>
      <c r="X3181"/>
      <c r="Y3181"/>
      <c r="Z3181"/>
      <c r="AA3181"/>
      <c r="AB3181"/>
      <c r="AC3181"/>
      <c r="AD3181"/>
      <c r="AE3181"/>
      <c r="AF3181"/>
      <c r="AG3181"/>
      <c r="AH3181"/>
      <c r="AI3181"/>
      <c r="AJ3181"/>
      <c r="AK3181"/>
      <c r="AL3181"/>
      <c r="AM3181"/>
      <c r="AN3181"/>
      <c r="AO3181"/>
      <c r="AP3181"/>
      <c r="AQ3181"/>
      <c r="AR3181"/>
      <c r="AS3181"/>
      <c r="AT3181"/>
      <c r="AU3181"/>
      <c r="AV3181"/>
      <c r="AW3181"/>
      <c r="AX3181"/>
      <c r="AY3181"/>
      <c r="AZ3181"/>
      <c r="BA3181"/>
      <c r="BB3181"/>
      <c r="BC3181"/>
      <c r="BD3181"/>
      <c r="BE3181"/>
      <c r="BF3181"/>
      <c r="BG3181"/>
      <c r="BH3181"/>
      <c r="BI3181"/>
      <c r="BJ3181"/>
      <c r="BK3181"/>
      <c r="BL3181"/>
      <c r="BM3181"/>
      <c r="BN3181"/>
      <c r="BO3181"/>
    </row>
    <row r="3182" spans="1:67" ht="15" x14ac:dyDescent="0.25">
      <c r="A3182" s="245" t="s">
        <v>4205</v>
      </c>
      <c r="B3182" s="245" t="s">
        <v>4204</v>
      </c>
      <c r="C3182" s="245" t="s">
        <v>4259</v>
      </c>
      <c r="D3182" s="245" t="s">
        <v>4258</v>
      </c>
      <c r="E3182" s="246" t="s">
        <v>44</v>
      </c>
      <c r="F3182" s="245" t="s">
        <v>44</v>
      </c>
      <c r="G3182" s="245" t="s">
        <v>12179</v>
      </c>
      <c r="H3182" s="245" t="s">
        <v>12180</v>
      </c>
      <c r="I3182" s="245" t="s">
        <v>24</v>
      </c>
      <c r="J3182" s="245" t="s">
        <v>569</v>
      </c>
      <c r="K3182" s="246" t="s">
        <v>24186</v>
      </c>
      <c r="L3182" s="245" t="s">
        <v>568</v>
      </c>
      <c r="M3182"/>
      <c r="N3182"/>
      <c r="O3182"/>
      <c r="P3182"/>
      <c r="Q3182"/>
      <c r="R3182"/>
      <c r="S3182"/>
      <c r="T3182"/>
      <c r="U3182"/>
      <c r="V3182"/>
      <c r="W3182"/>
      <c r="X3182"/>
      <c r="Y3182"/>
      <c r="Z3182"/>
      <c r="AA3182"/>
      <c r="AB3182"/>
      <c r="AC3182"/>
      <c r="AD3182"/>
      <c r="AE3182"/>
      <c r="AF3182"/>
      <c r="AG3182"/>
      <c r="AH3182"/>
      <c r="AI3182"/>
      <c r="AJ3182"/>
      <c r="AK3182"/>
      <c r="AL3182"/>
      <c r="AM3182"/>
      <c r="AN3182"/>
      <c r="AO3182"/>
      <c r="AP3182"/>
      <c r="AQ3182"/>
      <c r="AR3182"/>
      <c r="AS3182"/>
      <c r="AT3182"/>
      <c r="AU3182"/>
      <c r="AV3182"/>
      <c r="AW3182"/>
      <c r="AX3182"/>
      <c r="AY3182"/>
      <c r="AZ3182"/>
      <c r="BA3182"/>
      <c r="BB3182"/>
      <c r="BC3182"/>
      <c r="BD3182"/>
      <c r="BE3182"/>
      <c r="BF3182"/>
      <c r="BG3182"/>
      <c r="BH3182"/>
      <c r="BI3182"/>
      <c r="BJ3182"/>
      <c r="BK3182"/>
      <c r="BL3182"/>
      <c r="BM3182"/>
      <c r="BN3182"/>
      <c r="BO3182"/>
    </row>
    <row r="3183" spans="1:67" ht="15" x14ac:dyDescent="0.25">
      <c r="A3183" s="245" t="s">
        <v>4205</v>
      </c>
      <c r="B3183" s="245" t="s">
        <v>4204</v>
      </c>
      <c r="C3183" s="245" t="s">
        <v>4259</v>
      </c>
      <c r="D3183" s="245" t="s">
        <v>4258</v>
      </c>
      <c r="E3183" s="246" t="s">
        <v>44</v>
      </c>
      <c r="F3183" s="245" t="s">
        <v>44</v>
      </c>
      <c r="G3183" s="245" t="s">
        <v>12182</v>
      </c>
      <c r="H3183" s="245" t="s">
        <v>12183</v>
      </c>
      <c r="I3183" s="245" t="s">
        <v>24</v>
      </c>
      <c r="J3183" s="245" t="s">
        <v>569</v>
      </c>
      <c r="K3183" s="246" t="s">
        <v>24187</v>
      </c>
      <c r="L3183" s="245" t="s">
        <v>568</v>
      </c>
      <c r="M3183"/>
      <c r="N3183"/>
      <c r="O3183"/>
      <c r="P3183"/>
      <c r="Q3183"/>
      <c r="R3183"/>
      <c r="S3183"/>
      <c r="T3183"/>
      <c r="U3183"/>
      <c r="V3183"/>
      <c r="W3183"/>
      <c r="X3183"/>
      <c r="Y3183"/>
      <c r="Z3183"/>
      <c r="AA3183"/>
      <c r="AB3183"/>
      <c r="AC3183"/>
      <c r="AD3183"/>
      <c r="AE3183"/>
      <c r="AF3183"/>
      <c r="AG3183"/>
      <c r="AH3183"/>
      <c r="AI3183"/>
      <c r="AJ3183"/>
      <c r="AK3183"/>
      <c r="AL3183"/>
      <c r="AM3183"/>
      <c r="AN3183"/>
      <c r="AO3183"/>
      <c r="AP3183"/>
      <c r="AQ3183"/>
      <c r="AR3183"/>
      <c r="AS3183"/>
      <c r="AT3183"/>
      <c r="AU3183"/>
      <c r="AV3183"/>
      <c r="AW3183"/>
      <c r="AX3183"/>
      <c r="AY3183"/>
      <c r="AZ3183"/>
      <c r="BA3183"/>
      <c r="BB3183"/>
      <c r="BC3183"/>
      <c r="BD3183"/>
      <c r="BE3183"/>
      <c r="BF3183"/>
      <c r="BG3183"/>
      <c r="BH3183"/>
      <c r="BI3183"/>
      <c r="BJ3183"/>
      <c r="BK3183"/>
      <c r="BL3183"/>
      <c r="BM3183"/>
      <c r="BN3183"/>
      <c r="BO3183"/>
    </row>
    <row r="3184" spans="1:67" ht="15" x14ac:dyDescent="0.25">
      <c r="A3184" s="245" t="s">
        <v>4205</v>
      </c>
      <c r="B3184" s="245" t="s">
        <v>4204</v>
      </c>
      <c r="C3184" s="245" t="s">
        <v>4259</v>
      </c>
      <c r="D3184" s="245" t="s">
        <v>4258</v>
      </c>
      <c r="E3184" s="246" t="s">
        <v>44</v>
      </c>
      <c r="F3184" s="245" t="s">
        <v>44</v>
      </c>
      <c r="G3184" s="245" t="s">
        <v>12184</v>
      </c>
      <c r="H3184" s="245" t="s">
        <v>12185</v>
      </c>
      <c r="I3184" s="245" t="s">
        <v>24</v>
      </c>
      <c r="J3184" s="245" t="s">
        <v>569</v>
      </c>
      <c r="K3184" s="246" t="s">
        <v>15134</v>
      </c>
      <c r="L3184" s="245" t="s">
        <v>568</v>
      </c>
      <c r="M3184"/>
      <c r="N3184"/>
      <c r="O3184"/>
      <c r="P3184"/>
      <c r="Q3184"/>
      <c r="R3184"/>
      <c r="S3184"/>
      <c r="T3184"/>
      <c r="U3184"/>
      <c r="V3184"/>
      <c r="W3184"/>
      <c r="X3184"/>
      <c r="Y3184"/>
      <c r="Z3184"/>
      <c r="AA3184"/>
      <c r="AB3184"/>
      <c r="AC3184"/>
      <c r="AD3184"/>
      <c r="AE3184"/>
      <c r="AF3184"/>
      <c r="AG3184"/>
      <c r="AH3184"/>
      <c r="AI3184"/>
      <c r="AJ3184"/>
      <c r="AK3184"/>
      <c r="AL3184"/>
      <c r="AM3184"/>
      <c r="AN3184"/>
      <c r="AO3184"/>
      <c r="AP3184"/>
      <c r="AQ3184"/>
      <c r="AR3184"/>
      <c r="AS3184"/>
      <c r="AT3184"/>
      <c r="AU3184"/>
      <c r="AV3184"/>
      <c r="AW3184"/>
      <c r="AX3184"/>
      <c r="AY3184"/>
      <c r="AZ3184"/>
      <c r="BA3184"/>
      <c r="BB3184"/>
      <c r="BC3184"/>
      <c r="BD3184"/>
      <c r="BE3184"/>
      <c r="BF3184"/>
      <c r="BG3184"/>
      <c r="BH3184"/>
      <c r="BI3184"/>
      <c r="BJ3184"/>
      <c r="BK3184"/>
      <c r="BL3184"/>
      <c r="BM3184"/>
      <c r="BN3184"/>
      <c r="BO3184"/>
    </row>
    <row r="3185" spans="1:67" ht="15" x14ac:dyDescent="0.25">
      <c r="A3185" s="245" t="s">
        <v>4205</v>
      </c>
      <c r="B3185" s="245" t="s">
        <v>4204</v>
      </c>
      <c r="C3185" s="245" t="s">
        <v>4259</v>
      </c>
      <c r="D3185" s="245" t="s">
        <v>4258</v>
      </c>
      <c r="E3185" s="246" t="s">
        <v>44</v>
      </c>
      <c r="F3185" s="245" t="s">
        <v>44</v>
      </c>
      <c r="G3185" s="245" t="s">
        <v>12186</v>
      </c>
      <c r="H3185" s="245" t="s">
        <v>12187</v>
      </c>
      <c r="I3185" s="245" t="s">
        <v>24</v>
      </c>
      <c r="J3185" s="245" t="s">
        <v>569</v>
      </c>
      <c r="K3185" s="246" t="s">
        <v>17002</v>
      </c>
      <c r="L3185" s="245" t="s">
        <v>568</v>
      </c>
      <c r="M3185"/>
      <c r="N3185"/>
      <c r="O3185"/>
      <c r="P3185"/>
      <c r="Q3185"/>
      <c r="R3185"/>
      <c r="S3185"/>
      <c r="T3185"/>
      <c r="U3185"/>
      <c r="V3185"/>
      <c r="W3185"/>
      <c r="X3185"/>
      <c r="Y3185"/>
      <c r="Z3185"/>
      <c r="AA3185"/>
      <c r="AB3185"/>
      <c r="AC3185"/>
      <c r="AD3185"/>
      <c r="AE3185"/>
      <c r="AF3185"/>
      <c r="AG3185"/>
      <c r="AH3185"/>
      <c r="AI3185"/>
      <c r="AJ3185"/>
      <c r="AK3185"/>
      <c r="AL3185"/>
      <c r="AM3185"/>
      <c r="AN3185"/>
      <c r="AO3185"/>
      <c r="AP3185"/>
      <c r="AQ3185"/>
      <c r="AR3185"/>
      <c r="AS3185"/>
      <c r="AT3185"/>
      <c r="AU3185"/>
      <c r="AV3185"/>
      <c r="AW3185"/>
      <c r="AX3185"/>
      <c r="AY3185"/>
      <c r="AZ3185"/>
      <c r="BA3185"/>
      <c r="BB3185"/>
      <c r="BC3185"/>
      <c r="BD3185"/>
      <c r="BE3185"/>
      <c r="BF3185"/>
      <c r="BG3185"/>
      <c r="BH3185"/>
      <c r="BI3185"/>
      <c r="BJ3185"/>
      <c r="BK3185"/>
      <c r="BL3185"/>
      <c r="BM3185"/>
      <c r="BN3185"/>
      <c r="BO3185"/>
    </row>
    <row r="3186" spans="1:67" ht="15" x14ac:dyDescent="0.25">
      <c r="A3186" s="245" t="s">
        <v>4205</v>
      </c>
      <c r="B3186" s="245" t="s">
        <v>4204</v>
      </c>
      <c r="C3186" s="245" t="s">
        <v>4259</v>
      </c>
      <c r="D3186" s="245" t="s">
        <v>4258</v>
      </c>
      <c r="E3186" s="246" t="s">
        <v>44</v>
      </c>
      <c r="F3186" s="245" t="s">
        <v>44</v>
      </c>
      <c r="G3186" s="245" t="s">
        <v>12188</v>
      </c>
      <c r="H3186" s="245" t="s">
        <v>12189</v>
      </c>
      <c r="I3186" s="245" t="s">
        <v>24</v>
      </c>
      <c r="J3186" s="245" t="s">
        <v>569</v>
      </c>
      <c r="K3186" s="246" t="s">
        <v>12643</v>
      </c>
      <c r="L3186" s="245" t="s">
        <v>568</v>
      </c>
      <c r="M3186"/>
      <c r="N3186"/>
      <c r="O3186"/>
      <c r="P3186"/>
      <c r="Q3186"/>
      <c r="R3186"/>
      <c r="S3186"/>
      <c r="T3186"/>
      <c r="U3186"/>
      <c r="V3186"/>
      <c r="W3186"/>
      <c r="X3186"/>
      <c r="Y3186"/>
      <c r="Z3186"/>
      <c r="AA3186"/>
      <c r="AB3186"/>
      <c r="AC3186"/>
      <c r="AD3186"/>
      <c r="AE3186"/>
      <c r="AF3186"/>
      <c r="AG3186"/>
      <c r="AH3186"/>
      <c r="AI3186"/>
      <c r="AJ3186"/>
      <c r="AK3186"/>
      <c r="AL3186"/>
      <c r="AM3186"/>
      <c r="AN3186"/>
      <c r="AO3186"/>
      <c r="AP3186"/>
      <c r="AQ3186"/>
      <c r="AR3186"/>
      <c r="AS3186"/>
      <c r="AT3186"/>
      <c r="AU3186"/>
      <c r="AV3186"/>
      <c r="AW3186"/>
      <c r="AX3186"/>
      <c r="AY3186"/>
      <c r="AZ3186"/>
      <c r="BA3186"/>
      <c r="BB3186"/>
      <c r="BC3186"/>
      <c r="BD3186"/>
      <c r="BE3186"/>
      <c r="BF3186"/>
      <c r="BG3186"/>
      <c r="BH3186"/>
      <c r="BI3186"/>
      <c r="BJ3186"/>
      <c r="BK3186"/>
      <c r="BL3186"/>
      <c r="BM3186"/>
      <c r="BN3186"/>
      <c r="BO3186"/>
    </row>
    <row r="3187" spans="1:67" ht="15" x14ac:dyDescent="0.25">
      <c r="A3187" s="245" t="s">
        <v>4205</v>
      </c>
      <c r="B3187" s="245" t="s">
        <v>4204</v>
      </c>
      <c r="C3187" s="245" t="s">
        <v>4259</v>
      </c>
      <c r="D3187" s="245" t="s">
        <v>4258</v>
      </c>
      <c r="E3187" s="246" t="s">
        <v>44</v>
      </c>
      <c r="F3187" s="245" t="s">
        <v>44</v>
      </c>
      <c r="G3187" s="245" t="s">
        <v>12190</v>
      </c>
      <c r="H3187" s="245" t="s">
        <v>12191</v>
      </c>
      <c r="I3187" s="245" t="s">
        <v>24</v>
      </c>
      <c r="J3187" s="245" t="s">
        <v>569</v>
      </c>
      <c r="K3187" s="246" t="s">
        <v>10296</v>
      </c>
      <c r="L3187" s="245" t="s">
        <v>568</v>
      </c>
      <c r="M3187"/>
      <c r="N3187"/>
      <c r="O3187"/>
      <c r="P3187"/>
      <c r="Q3187"/>
      <c r="R3187"/>
      <c r="S3187"/>
      <c r="T3187"/>
      <c r="U3187"/>
      <c r="V3187"/>
      <c r="W3187"/>
      <c r="X3187"/>
      <c r="Y3187"/>
      <c r="Z3187"/>
      <c r="AA3187"/>
      <c r="AB3187"/>
      <c r="AC3187"/>
      <c r="AD3187"/>
      <c r="AE3187"/>
      <c r="AF3187"/>
      <c r="AG3187"/>
      <c r="AH3187"/>
      <c r="AI3187"/>
      <c r="AJ3187"/>
      <c r="AK3187"/>
      <c r="AL3187"/>
      <c r="AM3187"/>
      <c r="AN3187"/>
      <c r="AO3187"/>
      <c r="AP3187"/>
      <c r="AQ3187"/>
      <c r="AR3187"/>
      <c r="AS3187"/>
      <c r="AT3187"/>
      <c r="AU3187"/>
      <c r="AV3187"/>
      <c r="AW3187"/>
      <c r="AX3187"/>
      <c r="AY3187"/>
      <c r="AZ3187"/>
      <c r="BA3187"/>
      <c r="BB3187"/>
      <c r="BC3187"/>
      <c r="BD3187"/>
      <c r="BE3187"/>
      <c r="BF3187"/>
      <c r="BG3187"/>
      <c r="BH3187"/>
      <c r="BI3187"/>
      <c r="BJ3187"/>
      <c r="BK3187"/>
      <c r="BL3187"/>
      <c r="BM3187"/>
      <c r="BN3187"/>
      <c r="BO3187"/>
    </row>
    <row r="3188" spans="1:67" ht="15" x14ac:dyDescent="0.25">
      <c r="A3188" s="245" t="s">
        <v>4205</v>
      </c>
      <c r="B3188" s="245" t="s">
        <v>4204</v>
      </c>
      <c r="C3188" s="245" t="s">
        <v>4259</v>
      </c>
      <c r="D3188" s="245" t="s">
        <v>4258</v>
      </c>
      <c r="E3188" s="246" t="s">
        <v>44</v>
      </c>
      <c r="F3188" s="245" t="s">
        <v>44</v>
      </c>
      <c r="G3188" s="245" t="s">
        <v>12193</v>
      </c>
      <c r="H3188" s="245" t="s">
        <v>12194</v>
      </c>
      <c r="I3188" s="245" t="s">
        <v>24</v>
      </c>
      <c r="J3188" s="245" t="s">
        <v>569</v>
      </c>
      <c r="K3188" s="246" t="s">
        <v>15052</v>
      </c>
      <c r="L3188" s="245" t="s">
        <v>568</v>
      </c>
      <c r="M3188"/>
      <c r="N3188"/>
      <c r="O3188"/>
      <c r="P3188"/>
      <c r="Q3188"/>
      <c r="R3188"/>
      <c r="S3188"/>
      <c r="T3188"/>
      <c r="U3188"/>
      <c r="V3188"/>
      <c r="W3188"/>
      <c r="X3188"/>
      <c r="Y3188"/>
      <c r="Z3188"/>
      <c r="AA3188"/>
      <c r="AB3188"/>
      <c r="AC3188"/>
      <c r="AD3188"/>
      <c r="AE3188"/>
      <c r="AF3188"/>
      <c r="AG3188"/>
      <c r="AH3188"/>
      <c r="AI3188"/>
      <c r="AJ3188"/>
      <c r="AK3188"/>
      <c r="AL3188"/>
      <c r="AM3188"/>
      <c r="AN3188"/>
      <c r="AO3188"/>
      <c r="AP3188"/>
      <c r="AQ3188"/>
      <c r="AR3188"/>
      <c r="AS3188"/>
      <c r="AT3188"/>
      <c r="AU3188"/>
      <c r="AV3188"/>
      <c r="AW3188"/>
      <c r="AX3188"/>
      <c r="AY3188"/>
      <c r="AZ3188"/>
      <c r="BA3188"/>
      <c r="BB3188"/>
      <c r="BC3188"/>
      <c r="BD3188"/>
      <c r="BE3188"/>
      <c r="BF3188"/>
      <c r="BG3188"/>
      <c r="BH3188"/>
      <c r="BI3188"/>
      <c r="BJ3188"/>
      <c r="BK3188"/>
      <c r="BL3188"/>
      <c r="BM3188"/>
      <c r="BN3188"/>
      <c r="BO3188"/>
    </row>
    <row r="3189" spans="1:67" ht="15" x14ac:dyDescent="0.25">
      <c r="A3189" s="245" t="s">
        <v>4205</v>
      </c>
      <c r="B3189" s="245" t="s">
        <v>4204</v>
      </c>
      <c r="C3189" s="245" t="s">
        <v>4259</v>
      </c>
      <c r="D3189" s="245" t="s">
        <v>4258</v>
      </c>
      <c r="E3189" s="246" t="s">
        <v>44</v>
      </c>
      <c r="F3189" s="245" t="s">
        <v>44</v>
      </c>
      <c r="G3189" s="245" t="s">
        <v>12195</v>
      </c>
      <c r="H3189" s="245" t="s">
        <v>12196</v>
      </c>
      <c r="I3189" s="245" t="s">
        <v>24</v>
      </c>
      <c r="J3189" s="245" t="s">
        <v>569</v>
      </c>
      <c r="K3189" s="246" t="s">
        <v>10505</v>
      </c>
      <c r="L3189" s="245" t="s">
        <v>568</v>
      </c>
      <c r="M3189"/>
      <c r="N3189"/>
      <c r="O3189"/>
      <c r="P3189"/>
      <c r="Q3189"/>
      <c r="R3189"/>
      <c r="S3189"/>
      <c r="T3189"/>
      <c r="U3189"/>
      <c r="V3189"/>
      <c r="W3189"/>
      <c r="X3189"/>
      <c r="Y3189"/>
      <c r="Z3189"/>
      <c r="AA3189"/>
      <c r="AB3189"/>
      <c r="AC3189"/>
      <c r="AD3189"/>
      <c r="AE3189"/>
      <c r="AF3189"/>
      <c r="AG3189"/>
      <c r="AH3189"/>
      <c r="AI3189"/>
      <c r="AJ3189"/>
      <c r="AK3189"/>
      <c r="AL3189"/>
      <c r="AM3189"/>
      <c r="AN3189"/>
      <c r="AO3189"/>
      <c r="AP3189"/>
      <c r="AQ3189"/>
      <c r="AR3189"/>
      <c r="AS3189"/>
      <c r="AT3189"/>
      <c r="AU3189"/>
      <c r="AV3189"/>
      <c r="AW3189"/>
      <c r="AX3189"/>
      <c r="AY3189"/>
      <c r="AZ3189"/>
      <c r="BA3189"/>
      <c r="BB3189"/>
      <c r="BC3189"/>
      <c r="BD3189"/>
      <c r="BE3189"/>
      <c r="BF3189"/>
      <c r="BG3189"/>
      <c r="BH3189"/>
      <c r="BI3189"/>
      <c r="BJ3189"/>
      <c r="BK3189"/>
      <c r="BL3189"/>
      <c r="BM3189"/>
      <c r="BN3189"/>
      <c r="BO3189"/>
    </row>
    <row r="3190" spans="1:67" ht="15" x14ac:dyDescent="0.25">
      <c r="A3190" s="245" t="s">
        <v>4205</v>
      </c>
      <c r="B3190" s="245" t="s">
        <v>4204</v>
      </c>
      <c r="C3190" s="245" t="s">
        <v>4259</v>
      </c>
      <c r="D3190" s="245" t="s">
        <v>4258</v>
      </c>
      <c r="E3190" s="246" t="s">
        <v>44</v>
      </c>
      <c r="F3190" s="245" t="s">
        <v>44</v>
      </c>
      <c r="G3190" s="245" t="s">
        <v>12197</v>
      </c>
      <c r="H3190" s="245" t="s">
        <v>12198</v>
      </c>
      <c r="I3190" s="245" t="s">
        <v>24</v>
      </c>
      <c r="J3190" s="245" t="s">
        <v>569</v>
      </c>
      <c r="K3190" s="246" t="s">
        <v>12876</v>
      </c>
      <c r="L3190" s="245" t="s">
        <v>568</v>
      </c>
      <c r="M3190"/>
      <c r="N3190"/>
      <c r="O3190"/>
      <c r="P3190"/>
      <c r="Q3190"/>
      <c r="R3190"/>
      <c r="S3190"/>
      <c r="T3190"/>
      <c r="U3190"/>
      <c r="V3190"/>
      <c r="W3190"/>
      <c r="X3190"/>
      <c r="Y3190"/>
      <c r="Z3190"/>
      <c r="AA3190"/>
      <c r="AB3190"/>
      <c r="AC3190"/>
      <c r="AD3190"/>
      <c r="AE3190"/>
      <c r="AF3190"/>
      <c r="AG3190"/>
      <c r="AH3190"/>
      <c r="AI3190"/>
      <c r="AJ3190"/>
      <c r="AK3190"/>
      <c r="AL3190"/>
      <c r="AM3190"/>
      <c r="AN3190"/>
      <c r="AO3190"/>
      <c r="AP3190"/>
      <c r="AQ3190"/>
      <c r="AR3190"/>
      <c r="AS3190"/>
      <c r="AT3190"/>
      <c r="AU3190"/>
      <c r="AV3190"/>
      <c r="AW3190"/>
      <c r="AX3190"/>
      <c r="AY3190"/>
      <c r="AZ3190"/>
      <c r="BA3190"/>
      <c r="BB3190"/>
      <c r="BC3190"/>
      <c r="BD3190"/>
      <c r="BE3190"/>
      <c r="BF3190"/>
      <c r="BG3190"/>
      <c r="BH3190"/>
      <c r="BI3190"/>
      <c r="BJ3190"/>
      <c r="BK3190"/>
      <c r="BL3190"/>
      <c r="BM3190"/>
      <c r="BN3190"/>
      <c r="BO3190"/>
    </row>
    <row r="3191" spans="1:67" ht="15" x14ac:dyDescent="0.25">
      <c r="A3191" s="245" t="s">
        <v>4205</v>
      </c>
      <c r="B3191" s="245" t="s">
        <v>4204</v>
      </c>
      <c r="C3191" s="245" t="s">
        <v>4259</v>
      </c>
      <c r="D3191" s="245" t="s">
        <v>4258</v>
      </c>
      <c r="E3191" s="246" t="s">
        <v>44</v>
      </c>
      <c r="F3191" s="245" t="s">
        <v>44</v>
      </c>
      <c r="G3191" s="245" t="s">
        <v>12200</v>
      </c>
      <c r="H3191" s="245" t="s">
        <v>12201</v>
      </c>
      <c r="I3191" s="245" t="s">
        <v>24</v>
      </c>
      <c r="J3191" s="245" t="s">
        <v>569</v>
      </c>
      <c r="K3191" s="246" t="s">
        <v>22107</v>
      </c>
      <c r="L3191" s="245" t="s">
        <v>568</v>
      </c>
      <c r="M3191"/>
      <c r="N3191"/>
      <c r="O3191"/>
      <c r="P3191"/>
      <c r="Q3191"/>
      <c r="R3191"/>
      <c r="S3191"/>
      <c r="T3191"/>
      <c r="U3191"/>
      <c r="V3191"/>
      <c r="W3191"/>
      <c r="X3191"/>
      <c r="Y3191"/>
      <c r="Z3191"/>
      <c r="AA3191"/>
      <c r="AB3191"/>
      <c r="AC3191"/>
      <c r="AD3191"/>
      <c r="AE3191"/>
      <c r="AF3191"/>
      <c r="AG3191"/>
      <c r="AH3191"/>
      <c r="AI3191"/>
      <c r="AJ3191"/>
      <c r="AK3191"/>
      <c r="AL3191"/>
      <c r="AM3191"/>
      <c r="AN3191"/>
      <c r="AO3191"/>
      <c r="AP3191"/>
      <c r="AQ3191"/>
      <c r="AR3191"/>
      <c r="AS3191"/>
      <c r="AT3191"/>
      <c r="AU3191"/>
      <c r="AV3191"/>
      <c r="AW3191"/>
      <c r="AX3191"/>
      <c r="AY3191"/>
      <c r="AZ3191"/>
      <c r="BA3191"/>
      <c r="BB3191"/>
      <c r="BC3191"/>
      <c r="BD3191"/>
      <c r="BE3191"/>
      <c r="BF3191"/>
      <c r="BG3191"/>
      <c r="BH3191"/>
      <c r="BI3191"/>
      <c r="BJ3191"/>
      <c r="BK3191"/>
      <c r="BL3191"/>
      <c r="BM3191"/>
      <c r="BN3191"/>
      <c r="BO3191"/>
    </row>
    <row r="3192" spans="1:67" ht="15" x14ac:dyDescent="0.25">
      <c r="A3192" s="245" t="s">
        <v>4205</v>
      </c>
      <c r="B3192" s="245" t="s">
        <v>4204</v>
      </c>
      <c r="C3192" s="245" t="s">
        <v>4259</v>
      </c>
      <c r="D3192" s="245" t="s">
        <v>4258</v>
      </c>
      <c r="E3192" s="246" t="s">
        <v>44</v>
      </c>
      <c r="F3192" s="245" t="s">
        <v>44</v>
      </c>
      <c r="G3192" s="245" t="s">
        <v>12202</v>
      </c>
      <c r="H3192" s="245" t="s">
        <v>12203</v>
      </c>
      <c r="I3192" s="245" t="s">
        <v>24</v>
      </c>
      <c r="J3192" s="245" t="s">
        <v>569</v>
      </c>
      <c r="K3192" s="246" t="s">
        <v>16490</v>
      </c>
      <c r="L3192" s="245" t="s">
        <v>568</v>
      </c>
      <c r="M3192"/>
      <c r="N3192"/>
      <c r="O3192"/>
      <c r="P3192"/>
      <c r="Q3192"/>
      <c r="R3192"/>
      <c r="S3192"/>
      <c r="T3192"/>
      <c r="U3192"/>
      <c r="V3192"/>
      <c r="W3192"/>
      <c r="X3192"/>
      <c r="Y3192"/>
      <c r="Z3192"/>
      <c r="AA3192"/>
      <c r="AB3192"/>
      <c r="AC3192"/>
      <c r="AD3192"/>
      <c r="AE3192"/>
      <c r="AF3192"/>
      <c r="AG3192"/>
      <c r="AH3192"/>
      <c r="AI3192"/>
      <c r="AJ3192"/>
      <c r="AK3192"/>
      <c r="AL3192"/>
      <c r="AM3192"/>
      <c r="AN3192"/>
      <c r="AO3192"/>
      <c r="AP3192"/>
      <c r="AQ3192"/>
      <c r="AR3192"/>
      <c r="AS3192"/>
      <c r="AT3192"/>
      <c r="AU3192"/>
      <c r="AV3192"/>
      <c r="AW3192"/>
      <c r="AX3192"/>
      <c r="AY3192"/>
      <c r="AZ3192"/>
      <c r="BA3192"/>
      <c r="BB3192"/>
      <c r="BC3192"/>
      <c r="BD3192"/>
      <c r="BE3192"/>
      <c r="BF3192"/>
      <c r="BG3192"/>
      <c r="BH3192"/>
      <c r="BI3192"/>
      <c r="BJ3192"/>
      <c r="BK3192"/>
      <c r="BL3192"/>
      <c r="BM3192"/>
      <c r="BN3192"/>
      <c r="BO3192"/>
    </row>
    <row r="3193" spans="1:67" ht="15" x14ac:dyDescent="0.25">
      <c r="A3193" s="245" t="s">
        <v>4205</v>
      </c>
      <c r="B3193" s="245" t="s">
        <v>4204</v>
      </c>
      <c r="C3193" s="245" t="s">
        <v>4259</v>
      </c>
      <c r="D3193" s="245" t="s">
        <v>4258</v>
      </c>
      <c r="E3193" s="246" t="s">
        <v>44</v>
      </c>
      <c r="F3193" s="245" t="s">
        <v>44</v>
      </c>
      <c r="G3193" s="245" t="s">
        <v>12204</v>
      </c>
      <c r="H3193" s="245" t="s">
        <v>12205</v>
      </c>
      <c r="I3193" s="245" t="s">
        <v>24</v>
      </c>
      <c r="J3193" s="245" t="s">
        <v>569</v>
      </c>
      <c r="K3193" s="246" t="s">
        <v>24188</v>
      </c>
      <c r="L3193" s="245" t="s">
        <v>568</v>
      </c>
      <c r="M3193"/>
      <c r="N3193"/>
      <c r="O3193"/>
      <c r="P3193"/>
      <c r="Q3193"/>
      <c r="R3193"/>
      <c r="S3193"/>
      <c r="T3193"/>
      <c r="U3193"/>
      <c r="V3193"/>
      <c r="W3193"/>
      <c r="X3193"/>
      <c r="Y3193"/>
      <c r="Z3193"/>
      <c r="AA3193"/>
      <c r="AB3193"/>
      <c r="AC3193"/>
      <c r="AD3193"/>
      <c r="AE3193"/>
      <c r="AF3193"/>
      <c r="AG3193"/>
      <c r="AH3193"/>
      <c r="AI3193"/>
      <c r="AJ3193"/>
      <c r="AK3193"/>
      <c r="AL3193"/>
      <c r="AM3193"/>
      <c r="AN3193"/>
      <c r="AO3193"/>
      <c r="AP3193"/>
      <c r="AQ3193"/>
      <c r="AR3193"/>
      <c r="AS3193"/>
      <c r="AT3193"/>
      <c r="AU3193"/>
      <c r="AV3193"/>
      <c r="AW3193"/>
      <c r="AX3193"/>
      <c r="AY3193"/>
      <c r="AZ3193"/>
      <c r="BA3193"/>
      <c r="BB3193"/>
      <c r="BC3193"/>
      <c r="BD3193"/>
      <c r="BE3193"/>
      <c r="BF3193"/>
      <c r="BG3193"/>
      <c r="BH3193"/>
      <c r="BI3193"/>
      <c r="BJ3193"/>
      <c r="BK3193"/>
      <c r="BL3193"/>
      <c r="BM3193"/>
      <c r="BN3193"/>
      <c r="BO3193"/>
    </row>
    <row r="3194" spans="1:67" ht="15" x14ac:dyDescent="0.25">
      <c r="A3194" s="245" t="s">
        <v>4205</v>
      </c>
      <c r="B3194" s="245" t="s">
        <v>4204</v>
      </c>
      <c r="C3194" s="245" t="s">
        <v>4259</v>
      </c>
      <c r="D3194" s="245" t="s">
        <v>4258</v>
      </c>
      <c r="E3194" s="246" t="s">
        <v>44</v>
      </c>
      <c r="F3194" s="245" t="s">
        <v>44</v>
      </c>
      <c r="G3194" s="245" t="s">
        <v>12207</v>
      </c>
      <c r="H3194" s="245" t="s">
        <v>12208</v>
      </c>
      <c r="I3194" s="245" t="s">
        <v>24</v>
      </c>
      <c r="J3194" s="245" t="s">
        <v>569</v>
      </c>
      <c r="K3194" s="246" t="s">
        <v>15453</v>
      </c>
      <c r="L3194" s="245" t="s">
        <v>568</v>
      </c>
      <c r="M3194"/>
      <c r="N3194"/>
      <c r="O3194"/>
      <c r="P3194"/>
      <c r="Q3194"/>
      <c r="R3194"/>
      <c r="S3194"/>
      <c r="T3194"/>
      <c r="U3194"/>
      <c r="V3194"/>
      <c r="W3194"/>
      <c r="X3194"/>
      <c r="Y3194"/>
      <c r="Z3194"/>
      <c r="AA3194"/>
      <c r="AB3194"/>
      <c r="AC3194"/>
      <c r="AD3194"/>
      <c r="AE3194"/>
      <c r="AF3194"/>
      <c r="AG3194"/>
      <c r="AH3194"/>
      <c r="AI3194"/>
      <c r="AJ3194"/>
      <c r="AK3194"/>
      <c r="AL3194"/>
      <c r="AM3194"/>
      <c r="AN3194"/>
      <c r="AO3194"/>
      <c r="AP3194"/>
      <c r="AQ3194"/>
      <c r="AR3194"/>
      <c r="AS3194"/>
      <c r="AT3194"/>
      <c r="AU3194"/>
      <c r="AV3194"/>
      <c r="AW3194"/>
      <c r="AX3194"/>
      <c r="AY3194"/>
      <c r="AZ3194"/>
      <c r="BA3194"/>
      <c r="BB3194"/>
      <c r="BC3194"/>
      <c r="BD3194"/>
      <c r="BE3194"/>
      <c r="BF3194"/>
      <c r="BG3194"/>
      <c r="BH3194"/>
      <c r="BI3194"/>
      <c r="BJ3194"/>
      <c r="BK3194"/>
      <c r="BL3194"/>
      <c r="BM3194"/>
      <c r="BN3194"/>
      <c r="BO3194"/>
    </row>
    <row r="3195" spans="1:67" ht="15" x14ac:dyDescent="0.25">
      <c r="A3195" s="245" t="s">
        <v>4205</v>
      </c>
      <c r="B3195" s="245" t="s">
        <v>4204</v>
      </c>
      <c r="C3195" s="245" t="s">
        <v>4259</v>
      </c>
      <c r="D3195" s="245" t="s">
        <v>4258</v>
      </c>
      <c r="E3195" s="246" t="s">
        <v>44</v>
      </c>
      <c r="F3195" s="245" t="s">
        <v>44</v>
      </c>
      <c r="G3195" s="245" t="s">
        <v>12209</v>
      </c>
      <c r="H3195" s="245" t="s">
        <v>12210</v>
      </c>
      <c r="I3195" s="245" t="s">
        <v>24</v>
      </c>
      <c r="J3195" s="245" t="s">
        <v>569</v>
      </c>
      <c r="K3195" s="246" t="s">
        <v>11842</v>
      </c>
      <c r="L3195" s="245" t="s">
        <v>568</v>
      </c>
      <c r="M3195"/>
      <c r="N3195"/>
      <c r="O3195"/>
      <c r="P3195"/>
      <c r="Q3195"/>
      <c r="R3195"/>
      <c r="S3195"/>
      <c r="T3195"/>
      <c r="U3195"/>
      <c r="V3195"/>
      <c r="W3195"/>
      <c r="X3195"/>
      <c r="Y3195"/>
      <c r="Z3195"/>
      <c r="AA3195"/>
      <c r="AB3195"/>
      <c r="AC3195"/>
      <c r="AD3195"/>
      <c r="AE3195"/>
      <c r="AF3195"/>
      <c r="AG3195"/>
      <c r="AH3195"/>
      <c r="AI3195"/>
      <c r="AJ3195"/>
      <c r="AK3195"/>
      <c r="AL3195"/>
      <c r="AM3195"/>
      <c r="AN3195"/>
      <c r="AO3195"/>
      <c r="AP3195"/>
      <c r="AQ3195"/>
      <c r="AR3195"/>
      <c r="AS3195"/>
      <c r="AT3195"/>
      <c r="AU3195"/>
      <c r="AV3195"/>
      <c r="AW3195"/>
      <c r="AX3195"/>
      <c r="AY3195"/>
      <c r="AZ3195"/>
      <c r="BA3195"/>
      <c r="BB3195"/>
      <c r="BC3195"/>
      <c r="BD3195"/>
      <c r="BE3195"/>
      <c r="BF3195"/>
      <c r="BG3195"/>
      <c r="BH3195"/>
      <c r="BI3195"/>
      <c r="BJ3195"/>
      <c r="BK3195"/>
      <c r="BL3195"/>
      <c r="BM3195"/>
      <c r="BN3195"/>
      <c r="BO3195"/>
    </row>
    <row r="3196" spans="1:67" ht="15" x14ac:dyDescent="0.25">
      <c r="A3196" s="245" t="s">
        <v>4205</v>
      </c>
      <c r="B3196" s="245" t="s">
        <v>4204</v>
      </c>
      <c r="C3196" s="245" t="s">
        <v>4259</v>
      </c>
      <c r="D3196" s="245" t="s">
        <v>4258</v>
      </c>
      <c r="E3196" s="246" t="s">
        <v>44</v>
      </c>
      <c r="F3196" s="245" t="s">
        <v>44</v>
      </c>
      <c r="G3196" s="245" t="s">
        <v>12211</v>
      </c>
      <c r="H3196" s="245" t="s">
        <v>12212</v>
      </c>
      <c r="I3196" s="245" t="s">
        <v>24</v>
      </c>
      <c r="J3196" s="245" t="s">
        <v>569</v>
      </c>
      <c r="K3196" s="246" t="s">
        <v>24189</v>
      </c>
      <c r="L3196" s="245" t="s">
        <v>568</v>
      </c>
      <c r="M3196"/>
      <c r="N3196"/>
      <c r="O3196"/>
      <c r="P3196"/>
      <c r="Q3196"/>
      <c r="R3196"/>
      <c r="S3196"/>
      <c r="T3196"/>
      <c r="U3196"/>
      <c r="V3196"/>
      <c r="W3196"/>
      <c r="X3196"/>
      <c r="Y3196"/>
      <c r="Z3196"/>
      <c r="AA3196"/>
      <c r="AB3196"/>
      <c r="AC3196"/>
      <c r="AD3196"/>
      <c r="AE3196"/>
      <c r="AF3196"/>
      <c r="AG3196"/>
      <c r="AH3196"/>
      <c r="AI3196"/>
      <c r="AJ3196"/>
      <c r="AK3196"/>
      <c r="AL3196"/>
      <c r="AM3196"/>
      <c r="AN3196"/>
      <c r="AO3196"/>
      <c r="AP3196"/>
      <c r="AQ3196"/>
      <c r="AR3196"/>
      <c r="AS3196"/>
      <c r="AT3196"/>
      <c r="AU3196"/>
      <c r="AV3196"/>
      <c r="AW3196"/>
      <c r="AX3196"/>
      <c r="AY3196"/>
      <c r="AZ3196"/>
      <c r="BA3196"/>
      <c r="BB3196"/>
      <c r="BC3196"/>
      <c r="BD3196"/>
      <c r="BE3196"/>
      <c r="BF3196"/>
      <c r="BG3196"/>
      <c r="BH3196"/>
      <c r="BI3196"/>
      <c r="BJ3196"/>
      <c r="BK3196"/>
      <c r="BL3196"/>
      <c r="BM3196"/>
      <c r="BN3196"/>
      <c r="BO3196"/>
    </row>
    <row r="3197" spans="1:67" ht="15" x14ac:dyDescent="0.25">
      <c r="A3197" s="245" t="s">
        <v>4205</v>
      </c>
      <c r="B3197" s="245" t="s">
        <v>4204</v>
      </c>
      <c r="C3197" s="245" t="s">
        <v>4259</v>
      </c>
      <c r="D3197" s="245" t="s">
        <v>4258</v>
      </c>
      <c r="E3197" s="246" t="s">
        <v>44</v>
      </c>
      <c r="F3197" s="245" t="s">
        <v>44</v>
      </c>
      <c r="G3197" s="245" t="s">
        <v>12213</v>
      </c>
      <c r="H3197" s="245" t="s">
        <v>12214</v>
      </c>
      <c r="I3197" s="245" t="s">
        <v>24</v>
      </c>
      <c r="J3197" s="245" t="s">
        <v>569</v>
      </c>
      <c r="K3197" s="246" t="s">
        <v>24190</v>
      </c>
      <c r="L3197" s="245" t="s">
        <v>568</v>
      </c>
      <c r="M3197"/>
      <c r="N3197"/>
      <c r="O3197"/>
      <c r="P3197"/>
      <c r="Q3197"/>
      <c r="R3197"/>
      <c r="S3197"/>
      <c r="T3197"/>
      <c r="U3197"/>
      <c r="V3197"/>
      <c r="W3197"/>
      <c r="X3197"/>
      <c r="Y3197"/>
      <c r="Z3197"/>
      <c r="AA3197"/>
      <c r="AB3197"/>
      <c r="AC3197"/>
      <c r="AD3197"/>
      <c r="AE3197"/>
      <c r="AF3197"/>
      <c r="AG3197"/>
      <c r="AH3197"/>
      <c r="AI3197"/>
      <c r="AJ3197"/>
      <c r="AK3197"/>
      <c r="AL3197"/>
      <c r="AM3197"/>
      <c r="AN3197"/>
      <c r="AO3197"/>
      <c r="AP3197"/>
      <c r="AQ3197"/>
      <c r="AR3197"/>
      <c r="AS3197"/>
      <c r="AT3197"/>
      <c r="AU3197"/>
      <c r="AV3197"/>
      <c r="AW3197"/>
      <c r="AX3197"/>
      <c r="AY3197"/>
      <c r="AZ3197"/>
      <c r="BA3197"/>
      <c r="BB3197"/>
      <c r="BC3197"/>
      <c r="BD3197"/>
      <c r="BE3197"/>
      <c r="BF3197"/>
      <c r="BG3197"/>
      <c r="BH3197"/>
      <c r="BI3197"/>
      <c r="BJ3197"/>
      <c r="BK3197"/>
      <c r="BL3197"/>
      <c r="BM3197"/>
      <c r="BN3197"/>
      <c r="BO3197"/>
    </row>
    <row r="3198" spans="1:67" ht="15" x14ac:dyDescent="0.25">
      <c r="A3198" s="245" t="s">
        <v>4205</v>
      </c>
      <c r="B3198" s="245" t="s">
        <v>4204</v>
      </c>
      <c r="C3198" s="245" t="s">
        <v>4259</v>
      </c>
      <c r="D3198" s="245" t="s">
        <v>4258</v>
      </c>
      <c r="E3198" s="246" t="s">
        <v>44</v>
      </c>
      <c r="F3198" s="245" t="s">
        <v>44</v>
      </c>
      <c r="G3198" s="245" t="s">
        <v>12215</v>
      </c>
      <c r="H3198" s="245" t="s">
        <v>12216</v>
      </c>
      <c r="I3198" s="245" t="s">
        <v>24</v>
      </c>
      <c r="J3198" s="245" t="s">
        <v>569</v>
      </c>
      <c r="K3198" s="246" t="s">
        <v>24191</v>
      </c>
      <c r="L3198" s="245" t="s">
        <v>568</v>
      </c>
      <c r="M3198"/>
      <c r="N3198"/>
      <c r="O3198"/>
      <c r="P3198"/>
      <c r="Q3198"/>
      <c r="R3198"/>
      <c r="S3198"/>
      <c r="T3198"/>
      <c r="U3198"/>
      <c r="V3198"/>
      <c r="W3198"/>
      <c r="X3198"/>
      <c r="Y3198"/>
      <c r="Z3198"/>
      <c r="AA3198"/>
      <c r="AB3198"/>
      <c r="AC3198"/>
      <c r="AD3198"/>
      <c r="AE3198"/>
      <c r="AF3198"/>
      <c r="AG3198"/>
      <c r="AH3198"/>
      <c r="AI3198"/>
      <c r="AJ3198"/>
      <c r="AK3198"/>
      <c r="AL3198"/>
      <c r="AM3198"/>
      <c r="AN3198"/>
      <c r="AO3198"/>
      <c r="AP3198"/>
      <c r="AQ3198"/>
      <c r="AR3198"/>
      <c r="AS3198"/>
      <c r="AT3198"/>
      <c r="AU3198"/>
      <c r="AV3198"/>
      <c r="AW3198"/>
      <c r="AX3198"/>
      <c r="AY3198"/>
      <c r="AZ3198"/>
      <c r="BA3198"/>
      <c r="BB3198"/>
      <c r="BC3198"/>
      <c r="BD3198"/>
      <c r="BE3198"/>
      <c r="BF3198"/>
      <c r="BG3198"/>
      <c r="BH3198"/>
      <c r="BI3198"/>
      <c r="BJ3198"/>
      <c r="BK3198"/>
      <c r="BL3198"/>
      <c r="BM3198"/>
      <c r="BN3198"/>
      <c r="BO3198"/>
    </row>
    <row r="3199" spans="1:67" ht="15" x14ac:dyDescent="0.25">
      <c r="A3199" s="245" t="s">
        <v>4205</v>
      </c>
      <c r="B3199" s="245" t="s">
        <v>4204</v>
      </c>
      <c r="C3199" s="245" t="s">
        <v>4259</v>
      </c>
      <c r="D3199" s="245" t="s">
        <v>4258</v>
      </c>
      <c r="E3199" s="246" t="s">
        <v>44</v>
      </c>
      <c r="F3199" s="245" t="s">
        <v>44</v>
      </c>
      <c r="G3199" s="245" t="s">
        <v>12217</v>
      </c>
      <c r="H3199" s="245" t="s">
        <v>12218</v>
      </c>
      <c r="I3199" s="245" t="s">
        <v>24</v>
      </c>
      <c r="J3199" s="245" t="s">
        <v>569</v>
      </c>
      <c r="K3199" s="246" t="s">
        <v>24192</v>
      </c>
      <c r="L3199" s="245" t="s">
        <v>568</v>
      </c>
      <c r="M3199"/>
      <c r="N3199"/>
      <c r="O3199"/>
      <c r="P3199"/>
      <c r="Q3199"/>
      <c r="R3199"/>
      <c r="S3199"/>
      <c r="T3199"/>
      <c r="U3199"/>
      <c r="V3199"/>
      <c r="W3199"/>
      <c r="X3199"/>
      <c r="Y3199"/>
      <c r="Z3199"/>
      <c r="AA3199"/>
      <c r="AB3199"/>
      <c r="AC3199"/>
      <c r="AD3199"/>
      <c r="AE3199"/>
      <c r="AF3199"/>
      <c r="AG3199"/>
      <c r="AH3199"/>
      <c r="AI3199"/>
      <c r="AJ3199"/>
      <c r="AK3199"/>
      <c r="AL3199"/>
      <c r="AM3199"/>
      <c r="AN3199"/>
      <c r="AO3199"/>
      <c r="AP3199"/>
      <c r="AQ3199"/>
      <c r="AR3199"/>
      <c r="AS3199"/>
      <c r="AT3199"/>
      <c r="AU3199"/>
      <c r="AV3199"/>
      <c r="AW3199"/>
      <c r="AX3199"/>
      <c r="AY3199"/>
      <c r="AZ3199"/>
      <c r="BA3199"/>
      <c r="BB3199"/>
      <c r="BC3199"/>
      <c r="BD3199"/>
      <c r="BE3199"/>
      <c r="BF3199"/>
      <c r="BG3199"/>
      <c r="BH3199"/>
      <c r="BI3199"/>
      <c r="BJ3199"/>
      <c r="BK3199"/>
      <c r="BL3199"/>
      <c r="BM3199"/>
      <c r="BN3199"/>
      <c r="BO3199"/>
    </row>
    <row r="3200" spans="1:67" ht="15" x14ac:dyDescent="0.25">
      <c r="A3200" s="245" t="s">
        <v>4205</v>
      </c>
      <c r="B3200" s="245" t="s">
        <v>4204</v>
      </c>
      <c r="C3200" s="245" t="s">
        <v>4259</v>
      </c>
      <c r="D3200" s="245" t="s">
        <v>4258</v>
      </c>
      <c r="E3200" s="246" t="s">
        <v>44</v>
      </c>
      <c r="F3200" s="245" t="s">
        <v>44</v>
      </c>
      <c r="G3200" s="245" t="s">
        <v>12220</v>
      </c>
      <c r="H3200" s="245" t="s">
        <v>12221</v>
      </c>
      <c r="I3200" s="245" t="s">
        <v>24</v>
      </c>
      <c r="J3200" s="245" t="s">
        <v>569</v>
      </c>
      <c r="K3200" s="246" t="s">
        <v>24193</v>
      </c>
      <c r="L3200" s="245" t="s">
        <v>568</v>
      </c>
      <c r="M3200"/>
      <c r="N3200"/>
      <c r="O3200"/>
      <c r="P3200"/>
      <c r="Q3200"/>
      <c r="R3200"/>
      <c r="S3200"/>
      <c r="T3200"/>
      <c r="U3200"/>
      <c r="V3200"/>
      <c r="W3200"/>
      <c r="X3200"/>
      <c r="Y3200"/>
      <c r="Z3200"/>
      <c r="AA3200"/>
      <c r="AB3200"/>
      <c r="AC3200"/>
      <c r="AD3200"/>
      <c r="AE3200"/>
      <c r="AF3200"/>
      <c r="AG3200"/>
      <c r="AH3200"/>
      <c r="AI3200"/>
      <c r="AJ3200"/>
      <c r="AK3200"/>
      <c r="AL3200"/>
      <c r="AM3200"/>
      <c r="AN3200"/>
      <c r="AO3200"/>
      <c r="AP3200"/>
      <c r="AQ3200"/>
      <c r="AR3200"/>
      <c r="AS3200"/>
      <c r="AT3200"/>
      <c r="AU3200"/>
      <c r="AV3200"/>
      <c r="AW3200"/>
      <c r="AX3200"/>
      <c r="AY3200"/>
      <c r="AZ3200"/>
      <c r="BA3200"/>
      <c r="BB3200"/>
      <c r="BC3200"/>
      <c r="BD3200"/>
      <c r="BE3200"/>
      <c r="BF3200"/>
      <c r="BG3200"/>
      <c r="BH3200"/>
      <c r="BI3200"/>
      <c r="BJ3200"/>
      <c r="BK3200"/>
      <c r="BL3200"/>
      <c r="BM3200"/>
      <c r="BN3200"/>
      <c r="BO3200"/>
    </row>
    <row r="3201" spans="1:67" ht="15" x14ac:dyDescent="0.25">
      <c r="A3201" s="245" t="s">
        <v>4205</v>
      </c>
      <c r="B3201" s="245" t="s">
        <v>4204</v>
      </c>
      <c r="C3201" s="245" t="s">
        <v>4259</v>
      </c>
      <c r="D3201" s="245" t="s">
        <v>4258</v>
      </c>
      <c r="E3201" s="246" t="s">
        <v>44</v>
      </c>
      <c r="F3201" s="245" t="s">
        <v>44</v>
      </c>
      <c r="G3201" s="245" t="s">
        <v>12222</v>
      </c>
      <c r="H3201" s="245" t="s">
        <v>12223</v>
      </c>
      <c r="I3201" s="245" t="s">
        <v>24</v>
      </c>
      <c r="J3201" s="245" t="s">
        <v>569</v>
      </c>
      <c r="K3201" s="246" t="s">
        <v>24194</v>
      </c>
      <c r="L3201" s="245" t="s">
        <v>568</v>
      </c>
      <c r="M3201"/>
      <c r="N3201"/>
      <c r="O3201"/>
      <c r="P3201"/>
      <c r="Q3201"/>
      <c r="R3201"/>
      <c r="S3201"/>
      <c r="T3201"/>
      <c r="U3201"/>
      <c r="V3201"/>
      <c r="W3201"/>
      <c r="X3201"/>
      <c r="Y3201"/>
      <c r="Z3201"/>
      <c r="AA3201"/>
      <c r="AB3201"/>
      <c r="AC3201"/>
      <c r="AD3201"/>
      <c r="AE3201"/>
      <c r="AF3201"/>
      <c r="AG3201"/>
      <c r="AH3201"/>
      <c r="AI3201"/>
      <c r="AJ3201"/>
      <c r="AK3201"/>
      <c r="AL3201"/>
      <c r="AM3201"/>
      <c r="AN3201"/>
      <c r="AO3201"/>
      <c r="AP3201"/>
      <c r="AQ3201"/>
      <c r="AR3201"/>
      <c r="AS3201"/>
      <c r="AT3201"/>
      <c r="AU3201"/>
      <c r="AV3201"/>
      <c r="AW3201"/>
      <c r="AX3201"/>
      <c r="AY3201"/>
      <c r="AZ3201"/>
      <c r="BA3201"/>
      <c r="BB3201"/>
      <c r="BC3201"/>
      <c r="BD3201"/>
      <c r="BE3201"/>
      <c r="BF3201"/>
      <c r="BG3201"/>
      <c r="BH3201"/>
      <c r="BI3201"/>
      <c r="BJ3201"/>
      <c r="BK3201"/>
      <c r="BL3201"/>
      <c r="BM3201"/>
      <c r="BN3201"/>
      <c r="BO3201"/>
    </row>
    <row r="3202" spans="1:67" ht="15" x14ac:dyDescent="0.25">
      <c r="A3202" s="245" t="s">
        <v>4205</v>
      </c>
      <c r="B3202" s="245" t="s">
        <v>4204</v>
      </c>
      <c r="C3202" s="245" t="s">
        <v>4259</v>
      </c>
      <c r="D3202" s="245" t="s">
        <v>4258</v>
      </c>
      <c r="E3202" s="246" t="s">
        <v>44</v>
      </c>
      <c r="F3202" s="245" t="s">
        <v>44</v>
      </c>
      <c r="G3202" s="245" t="s">
        <v>12224</v>
      </c>
      <c r="H3202" s="245" t="s">
        <v>12225</v>
      </c>
      <c r="I3202" s="245" t="s">
        <v>24</v>
      </c>
      <c r="J3202" s="245" t="s">
        <v>569</v>
      </c>
      <c r="K3202" s="246" t="s">
        <v>24195</v>
      </c>
      <c r="L3202" s="245" t="s">
        <v>568</v>
      </c>
      <c r="M3202"/>
      <c r="N3202"/>
      <c r="O3202"/>
      <c r="P3202"/>
      <c r="Q3202"/>
      <c r="R3202"/>
      <c r="S3202"/>
      <c r="T3202"/>
      <c r="U3202"/>
      <c r="V3202"/>
      <c r="W3202"/>
      <c r="X3202"/>
      <c r="Y3202"/>
      <c r="Z3202"/>
      <c r="AA3202"/>
      <c r="AB3202"/>
      <c r="AC3202"/>
      <c r="AD3202"/>
      <c r="AE3202"/>
      <c r="AF3202"/>
      <c r="AG3202"/>
      <c r="AH3202"/>
      <c r="AI3202"/>
      <c r="AJ3202"/>
      <c r="AK3202"/>
      <c r="AL3202"/>
      <c r="AM3202"/>
      <c r="AN3202"/>
      <c r="AO3202"/>
      <c r="AP3202"/>
      <c r="AQ3202"/>
      <c r="AR3202"/>
      <c r="AS3202"/>
      <c r="AT3202"/>
      <c r="AU3202"/>
      <c r="AV3202"/>
      <c r="AW3202"/>
      <c r="AX3202"/>
      <c r="AY3202"/>
      <c r="AZ3202"/>
      <c r="BA3202"/>
      <c r="BB3202"/>
      <c r="BC3202"/>
      <c r="BD3202"/>
      <c r="BE3202"/>
      <c r="BF3202"/>
      <c r="BG3202"/>
      <c r="BH3202"/>
      <c r="BI3202"/>
      <c r="BJ3202"/>
      <c r="BK3202"/>
      <c r="BL3202"/>
      <c r="BM3202"/>
      <c r="BN3202"/>
      <c r="BO3202"/>
    </row>
    <row r="3203" spans="1:67" ht="15" x14ac:dyDescent="0.25">
      <c r="A3203" s="245" t="s">
        <v>4205</v>
      </c>
      <c r="B3203" s="245" t="s">
        <v>4204</v>
      </c>
      <c r="C3203" s="245" t="s">
        <v>4259</v>
      </c>
      <c r="D3203" s="245" t="s">
        <v>4258</v>
      </c>
      <c r="E3203" s="246" t="s">
        <v>44</v>
      </c>
      <c r="F3203" s="245" t="s">
        <v>44</v>
      </c>
      <c r="G3203" s="245" t="s">
        <v>12226</v>
      </c>
      <c r="H3203" s="245" t="s">
        <v>12227</v>
      </c>
      <c r="I3203" s="245" t="s">
        <v>24</v>
      </c>
      <c r="J3203" s="245" t="s">
        <v>569</v>
      </c>
      <c r="K3203" s="246" t="s">
        <v>24196</v>
      </c>
      <c r="L3203" s="245" t="s">
        <v>568</v>
      </c>
      <c r="M3203"/>
      <c r="N3203"/>
      <c r="O3203"/>
      <c r="P3203"/>
      <c r="Q3203"/>
      <c r="R3203"/>
      <c r="S3203"/>
      <c r="T3203"/>
      <c r="U3203"/>
      <c r="V3203"/>
      <c r="W3203"/>
      <c r="X3203"/>
      <c r="Y3203"/>
      <c r="Z3203"/>
      <c r="AA3203"/>
      <c r="AB3203"/>
      <c r="AC3203"/>
      <c r="AD3203"/>
      <c r="AE3203"/>
      <c r="AF3203"/>
      <c r="AG3203"/>
      <c r="AH3203"/>
      <c r="AI3203"/>
      <c r="AJ3203"/>
      <c r="AK3203"/>
      <c r="AL3203"/>
      <c r="AM3203"/>
      <c r="AN3203"/>
      <c r="AO3203"/>
      <c r="AP3203"/>
      <c r="AQ3203"/>
      <c r="AR3203"/>
      <c r="AS3203"/>
      <c r="AT3203"/>
      <c r="AU3203"/>
      <c r="AV3203"/>
      <c r="AW3203"/>
      <c r="AX3203"/>
      <c r="AY3203"/>
      <c r="AZ3203"/>
      <c r="BA3203"/>
      <c r="BB3203"/>
      <c r="BC3203"/>
      <c r="BD3203"/>
      <c r="BE3203"/>
      <c r="BF3203"/>
      <c r="BG3203"/>
      <c r="BH3203"/>
      <c r="BI3203"/>
      <c r="BJ3203"/>
      <c r="BK3203"/>
      <c r="BL3203"/>
      <c r="BM3203"/>
      <c r="BN3203"/>
      <c r="BO3203"/>
    </row>
    <row r="3204" spans="1:67" ht="15" x14ac:dyDescent="0.25">
      <c r="A3204" s="245" t="s">
        <v>4205</v>
      </c>
      <c r="B3204" s="245" t="s">
        <v>4204</v>
      </c>
      <c r="C3204" s="245" t="s">
        <v>4259</v>
      </c>
      <c r="D3204" s="245" t="s">
        <v>4258</v>
      </c>
      <c r="E3204" s="246" t="s">
        <v>44</v>
      </c>
      <c r="F3204" s="245" t="s">
        <v>44</v>
      </c>
      <c r="G3204" s="245" t="s">
        <v>12228</v>
      </c>
      <c r="H3204" s="245" t="s">
        <v>12229</v>
      </c>
      <c r="I3204" s="245" t="s">
        <v>24</v>
      </c>
      <c r="J3204" s="245" t="s">
        <v>569</v>
      </c>
      <c r="K3204" s="246" t="s">
        <v>24197</v>
      </c>
      <c r="L3204" s="245" t="s">
        <v>568</v>
      </c>
      <c r="M3204"/>
      <c r="N3204"/>
      <c r="O3204"/>
      <c r="P3204"/>
      <c r="Q3204"/>
      <c r="R3204"/>
      <c r="S3204"/>
      <c r="T3204"/>
      <c r="U3204"/>
      <c r="V3204"/>
      <c r="W3204"/>
      <c r="X3204"/>
      <c r="Y3204"/>
      <c r="Z3204"/>
      <c r="AA3204"/>
      <c r="AB3204"/>
      <c r="AC3204"/>
      <c r="AD3204"/>
      <c r="AE3204"/>
      <c r="AF3204"/>
      <c r="AG3204"/>
      <c r="AH3204"/>
      <c r="AI3204"/>
      <c r="AJ3204"/>
      <c r="AK3204"/>
      <c r="AL3204"/>
      <c r="AM3204"/>
      <c r="AN3204"/>
      <c r="AO3204"/>
      <c r="AP3204"/>
      <c r="AQ3204"/>
      <c r="AR3204"/>
      <c r="AS3204"/>
      <c r="AT3204"/>
      <c r="AU3204"/>
      <c r="AV3204"/>
      <c r="AW3204"/>
      <c r="AX3204"/>
      <c r="AY3204"/>
      <c r="AZ3204"/>
      <c r="BA3204"/>
      <c r="BB3204"/>
      <c r="BC3204"/>
      <c r="BD3204"/>
      <c r="BE3204"/>
      <c r="BF3204"/>
      <c r="BG3204"/>
      <c r="BH3204"/>
      <c r="BI3204"/>
      <c r="BJ3204"/>
      <c r="BK3204"/>
      <c r="BL3204"/>
      <c r="BM3204"/>
      <c r="BN3204"/>
      <c r="BO3204"/>
    </row>
    <row r="3205" spans="1:67" ht="15" x14ac:dyDescent="0.25">
      <c r="A3205" s="245" t="s">
        <v>4205</v>
      </c>
      <c r="B3205" s="245" t="s">
        <v>4204</v>
      </c>
      <c r="C3205" s="245" t="s">
        <v>4259</v>
      </c>
      <c r="D3205" s="245" t="s">
        <v>4258</v>
      </c>
      <c r="E3205" s="246" t="s">
        <v>44</v>
      </c>
      <c r="F3205" s="245" t="s">
        <v>44</v>
      </c>
      <c r="G3205" s="245" t="s">
        <v>12230</v>
      </c>
      <c r="H3205" s="245" t="s">
        <v>12231</v>
      </c>
      <c r="I3205" s="245" t="s">
        <v>24</v>
      </c>
      <c r="J3205" s="245" t="s">
        <v>569</v>
      </c>
      <c r="K3205" s="246" t="s">
        <v>24198</v>
      </c>
      <c r="L3205" s="245" t="s">
        <v>568</v>
      </c>
      <c r="M3205"/>
      <c r="N3205"/>
      <c r="O3205"/>
      <c r="P3205"/>
      <c r="Q3205"/>
      <c r="R3205"/>
      <c r="S3205"/>
      <c r="T3205"/>
      <c r="U3205"/>
      <c r="V3205"/>
      <c r="W3205"/>
      <c r="X3205"/>
      <c r="Y3205"/>
      <c r="Z3205"/>
      <c r="AA3205"/>
      <c r="AB3205"/>
      <c r="AC3205"/>
      <c r="AD3205"/>
      <c r="AE3205"/>
      <c r="AF3205"/>
      <c r="AG3205"/>
      <c r="AH3205"/>
      <c r="AI3205"/>
      <c r="AJ3205"/>
      <c r="AK3205"/>
      <c r="AL3205"/>
      <c r="AM3205"/>
      <c r="AN3205"/>
      <c r="AO3205"/>
      <c r="AP3205"/>
      <c r="AQ3205"/>
      <c r="AR3205"/>
      <c r="AS3205"/>
      <c r="AT3205"/>
      <c r="AU3205"/>
      <c r="AV3205"/>
      <c r="AW3205"/>
      <c r="AX3205"/>
      <c r="AY3205"/>
      <c r="AZ3205"/>
      <c r="BA3205"/>
      <c r="BB3205"/>
      <c r="BC3205"/>
      <c r="BD3205"/>
      <c r="BE3205"/>
      <c r="BF3205"/>
      <c r="BG3205"/>
      <c r="BH3205"/>
      <c r="BI3205"/>
      <c r="BJ3205"/>
      <c r="BK3205"/>
      <c r="BL3205"/>
      <c r="BM3205"/>
      <c r="BN3205"/>
      <c r="BO3205"/>
    </row>
    <row r="3206" spans="1:67" ht="15" x14ac:dyDescent="0.25">
      <c r="A3206" s="245" t="s">
        <v>4205</v>
      </c>
      <c r="B3206" s="245" t="s">
        <v>4204</v>
      </c>
      <c r="C3206" s="245" t="s">
        <v>4259</v>
      </c>
      <c r="D3206" s="245" t="s">
        <v>4258</v>
      </c>
      <c r="E3206" s="246" t="s">
        <v>44</v>
      </c>
      <c r="F3206" s="245" t="s">
        <v>44</v>
      </c>
      <c r="G3206" s="245" t="s">
        <v>12232</v>
      </c>
      <c r="H3206" s="245" t="s">
        <v>12233</v>
      </c>
      <c r="I3206" s="245" t="s">
        <v>24</v>
      </c>
      <c r="J3206" s="245" t="s">
        <v>569</v>
      </c>
      <c r="K3206" s="246" t="s">
        <v>24199</v>
      </c>
      <c r="L3206" s="245" t="s">
        <v>568</v>
      </c>
      <c r="M3206"/>
      <c r="N3206"/>
      <c r="O3206"/>
      <c r="P3206"/>
      <c r="Q3206"/>
      <c r="R3206"/>
      <c r="S3206"/>
      <c r="T3206"/>
      <c r="U3206"/>
      <c r="V3206"/>
      <c r="W3206"/>
      <c r="X3206"/>
      <c r="Y3206"/>
      <c r="Z3206"/>
      <c r="AA3206"/>
      <c r="AB3206"/>
      <c r="AC3206"/>
      <c r="AD3206"/>
      <c r="AE3206"/>
      <c r="AF3206"/>
      <c r="AG3206"/>
      <c r="AH3206"/>
      <c r="AI3206"/>
      <c r="AJ3206"/>
      <c r="AK3206"/>
      <c r="AL3206"/>
      <c r="AM3206"/>
      <c r="AN3206"/>
      <c r="AO3206"/>
      <c r="AP3206"/>
      <c r="AQ3206"/>
      <c r="AR3206"/>
      <c r="AS3206"/>
      <c r="AT3206"/>
      <c r="AU3206"/>
      <c r="AV3206"/>
      <c r="AW3206"/>
      <c r="AX3206"/>
      <c r="AY3206"/>
      <c r="AZ3206"/>
      <c r="BA3206"/>
      <c r="BB3206"/>
      <c r="BC3206"/>
      <c r="BD3206"/>
      <c r="BE3206"/>
      <c r="BF3206"/>
      <c r="BG3206"/>
      <c r="BH3206"/>
      <c r="BI3206"/>
      <c r="BJ3206"/>
      <c r="BK3206"/>
      <c r="BL3206"/>
      <c r="BM3206"/>
      <c r="BN3206"/>
      <c r="BO3206"/>
    </row>
    <row r="3207" spans="1:67" ht="15" x14ac:dyDescent="0.25">
      <c r="A3207" s="245" t="s">
        <v>4205</v>
      </c>
      <c r="B3207" s="245" t="s">
        <v>4204</v>
      </c>
      <c r="C3207" s="245" t="s">
        <v>4259</v>
      </c>
      <c r="D3207" s="245" t="s">
        <v>4258</v>
      </c>
      <c r="E3207" s="246" t="s">
        <v>44</v>
      </c>
      <c r="F3207" s="245" t="s">
        <v>44</v>
      </c>
      <c r="G3207" s="245" t="s">
        <v>12234</v>
      </c>
      <c r="H3207" s="245" t="s">
        <v>12235</v>
      </c>
      <c r="I3207" s="245" t="s">
        <v>24</v>
      </c>
      <c r="J3207" s="245" t="s">
        <v>59</v>
      </c>
      <c r="K3207" s="246" t="s">
        <v>9007</v>
      </c>
      <c r="L3207" s="245" t="s">
        <v>568</v>
      </c>
      <c r="M3207"/>
      <c r="N3207"/>
      <c r="O3207"/>
      <c r="P3207"/>
      <c r="Q3207"/>
      <c r="R3207"/>
      <c r="S3207"/>
      <c r="T3207"/>
      <c r="U3207"/>
      <c r="V3207"/>
      <c r="W3207"/>
      <c r="X3207"/>
      <c r="Y3207"/>
      <c r="Z3207"/>
      <c r="AA3207"/>
      <c r="AB3207"/>
      <c r="AC3207"/>
      <c r="AD3207"/>
      <c r="AE3207"/>
      <c r="AF3207"/>
      <c r="AG3207"/>
      <c r="AH3207"/>
      <c r="AI3207"/>
      <c r="AJ3207"/>
      <c r="AK3207"/>
      <c r="AL3207"/>
      <c r="AM3207"/>
      <c r="AN3207"/>
      <c r="AO3207"/>
      <c r="AP3207"/>
      <c r="AQ3207"/>
      <c r="AR3207"/>
      <c r="AS3207"/>
      <c r="AT3207"/>
      <c r="AU3207"/>
      <c r="AV3207"/>
      <c r="AW3207"/>
      <c r="AX3207"/>
      <c r="AY3207"/>
      <c r="AZ3207"/>
      <c r="BA3207"/>
      <c r="BB3207"/>
      <c r="BC3207"/>
      <c r="BD3207"/>
      <c r="BE3207"/>
      <c r="BF3207"/>
      <c r="BG3207"/>
      <c r="BH3207"/>
      <c r="BI3207"/>
      <c r="BJ3207"/>
      <c r="BK3207"/>
      <c r="BL3207"/>
      <c r="BM3207"/>
      <c r="BN3207"/>
      <c r="BO3207"/>
    </row>
    <row r="3208" spans="1:67" ht="15" x14ac:dyDescent="0.25">
      <c r="A3208" s="245" t="s">
        <v>4205</v>
      </c>
      <c r="B3208" s="245" t="s">
        <v>4204</v>
      </c>
      <c r="C3208" s="245" t="s">
        <v>4259</v>
      </c>
      <c r="D3208" s="245" t="s">
        <v>4258</v>
      </c>
      <c r="E3208" s="246" t="s">
        <v>44</v>
      </c>
      <c r="F3208" s="245" t="s">
        <v>44</v>
      </c>
      <c r="G3208" s="245" t="s">
        <v>12236</v>
      </c>
      <c r="H3208" s="245" t="s">
        <v>12237</v>
      </c>
      <c r="I3208" s="245" t="s">
        <v>24</v>
      </c>
      <c r="J3208" s="245" t="s">
        <v>59</v>
      </c>
      <c r="K3208" s="246" t="s">
        <v>9491</v>
      </c>
      <c r="L3208" s="245" t="s">
        <v>568</v>
      </c>
      <c r="M3208"/>
      <c r="N3208"/>
      <c r="O3208"/>
      <c r="P3208"/>
      <c r="Q3208"/>
      <c r="R3208"/>
      <c r="S3208"/>
      <c r="T3208"/>
      <c r="U3208"/>
      <c r="V3208"/>
      <c r="W3208"/>
      <c r="X3208"/>
      <c r="Y3208"/>
      <c r="Z3208"/>
      <c r="AA3208"/>
      <c r="AB3208"/>
      <c r="AC3208"/>
      <c r="AD3208"/>
      <c r="AE3208"/>
      <c r="AF3208"/>
      <c r="AG3208"/>
      <c r="AH3208"/>
      <c r="AI3208"/>
      <c r="AJ3208"/>
      <c r="AK3208"/>
      <c r="AL3208"/>
      <c r="AM3208"/>
      <c r="AN3208"/>
      <c r="AO3208"/>
      <c r="AP3208"/>
      <c r="AQ3208"/>
      <c r="AR3208"/>
      <c r="AS3208"/>
      <c r="AT3208"/>
      <c r="AU3208"/>
      <c r="AV3208"/>
      <c r="AW3208"/>
      <c r="AX3208"/>
      <c r="AY3208"/>
      <c r="AZ3208"/>
      <c r="BA3208"/>
      <c r="BB3208"/>
      <c r="BC3208"/>
      <c r="BD3208"/>
      <c r="BE3208"/>
      <c r="BF3208"/>
      <c r="BG3208"/>
      <c r="BH3208"/>
      <c r="BI3208"/>
      <c r="BJ3208"/>
      <c r="BK3208"/>
      <c r="BL3208"/>
      <c r="BM3208"/>
      <c r="BN3208"/>
      <c r="BO3208"/>
    </row>
    <row r="3209" spans="1:67" ht="15" x14ac:dyDescent="0.25">
      <c r="A3209" s="245" t="s">
        <v>4205</v>
      </c>
      <c r="B3209" s="245" t="s">
        <v>4204</v>
      </c>
      <c r="C3209" s="245" t="s">
        <v>4259</v>
      </c>
      <c r="D3209" s="245" t="s">
        <v>4258</v>
      </c>
      <c r="E3209" s="246" t="s">
        <v>44</v>
      </c>
      <c r="F3209" s="245" t="s">
        <v>44</v>
      </c>
      <c r="G3209" s="245" t="s">
        <v>12238</v>
      </c>
      <c r="H3209" s="245" t="s">
        <v>12239</v>
      </c>
      <c r="I3209" s="245" t="s">
        <v>24</v>
      </c>
      <c r="J3209" s="245" t="s">
        <v>59</v>
      </c>
      <c r="K3209" s="246" t="s">
        <v>14271</v>
      </c>
      <c r="L3209" s="245" t="s">
        <v>568</v>
      </c>
      <c r="M3209"/>
      <c r="N3209"/>
      <c r="O3209"/>
      <c r="P3209"/>
      <c r="Q3209"/>
      <c r="R3209"/>
      <c r="S3209"/>
      <c r="T3209"/>
      <c r="U3209"/>
      <c r="V3209"/>
      <c r="W3209"/>
      <c r="X3209"/>
      <c r="Y3209"/>
      <c r="Z3209"/>
      <c r="AA3209"/>
      <c r="AB3209"/>
      <c r="AC3209"/>
      <c r="AD3209"/>
      <c r="AE3209"/>
      <c r="AF3209"/>
      <c r="AG3209"/>
      <c r="AH3209"/>
      <c r="AI3209"/>
      <c r="AJ3209"/>
      <c r="AK3209"/>
      <c r="AL3209"/>
      <c r="AM3209"/>
      <c r="AN3209"/>
      <c r="AO3209"/>
      <c r="AP3209"/>
      <c r="AQ3209"/>
      <c r="AR3209"/>
      <c r="AS3209"/>
      <c r="AT3209"/>
      <c r="AU3209"/>
      <c r="AV3209"/>
      <c r="AW3209"/>
      <c r="AX3209"/>
      <c r="AY3209"/>
      <c r="AZ3209"/>
      <c r="BA3209"/>
      <c r="BB3209"/>
      <c r="BC3209"/>
      <c r="BD3209"/>
      <c r="BE3209"/>
      <c r="BF3209"/>
      <c r="BG3209"/>
      <c r="BH3209"/>
      <c r="BI3209"/>
      <c r="BJ3209"/>
      <c r="BK3209"/>
      <c r="BL3209"/>
      <c r="BM3209"/>
      <c r="BN3209"/>
      <c r="BO3209"/>
    </row>
    <row r="3210" spans="1:67" ht="15" x14ac:dyDescent="0.25">
      <c r="A3210" s="245" t="s">
        <v>4205</v>
      </c>
      <c r="B3210" s="245" t="s">
        <v>4204</v>
      </c>
      <c r="C3210" s="245" t="s">
        <v>4259</v>
      </c>
      <c r="D3210" s="245" t="s">
        <v>4258</v>
      </c>
      <c r="E3210" s="246" t="s">
        <v>44</v>
      </c>
      <c r="F3210" s="245" t="s">
        <v>44</v>
      </c>
      <c r="G3210" s="245" t="s">
        <v>12241</v>
      </c>
      <c r="H3210" s="245" t="s">
        <v>12242</v>
      </c>
      <c r="I3210" s="245" t="s">
        <v>24</v>
      </c>
      <c r="J3210" s="245" t="s">
        <v>569</v>
      </c>
      <c r="K3210" s="246" t="s">
        <v>24200</v>
      </c>
      <c r="L3210" s="245" t="s">
        <v>568</v>
      </c>
      <c r="M3210"/>
      <c r="N3210"/>
      <c r="O3210"/>
      <c r="P3210"/>
      <c r="Q3210"/>
      <c r="R3210"/>
      <c r="S3210"/>
      <c r="T3210"/>
      <c r="U3210"/>
      <c r="V3210"/>
      <c r="W3210"/>
      <c r="X3210"/>
      <c r="Y3210"/>
      <c r="Z3210"/>
      <c r="AA3210"/>
      <c r="AB3210"/>
      <c r="AC3210"/>
      <c r="AD3210"/>
      <c r="AE3210"/>
      <c r="AF3210"/>
      <c r="AG3210"/>
      <c r="AH3210"/>
      <c r="AI3210"/>
      <c r="AJ3210"/>
      <c r="AK3210"/>
      <c r="AL3210"/>
      <c r="AM3210"/>
      <c r="AN3210"/>
      <c r="AO3210"/>
      <c r="AP3210"/>
      <c r="AQ3210"/>
      <c r="AR3210"/>
      <c r="AS3210"/>
      <c r="AT3210"/>
      <c r="AU3210"/>
      <c r="AV3210"/>
      <c r="AW3210"/>
      <c r="AX3210"/>
      <c r="AY3210"/>
      <c r="AZ3210"/>
      <c r="BA3210"/>
      <c r="BB3210"/>
      <c r="BC3210"/>
      <c r="BD3210"/>
      <c r="BE3210"/>
      <c r="BF3210"/>
      <c r="BG3210"/>
      <c r="BH3210"/>
      <c r="BI3210"/>
      <c r="BJ3210"/>
      <c r="BK3210"/>
      <c r="BL3210"/>
      <c r="BM3210"/>
      <c r="BN3210"/>
      <c r="BO3210"/>
    </row>
    <row r="3211" spans="1:67" ht="15" x14ac:dyDescent="0.25">
      <c r="A3211" s="245" t="s">
        <v>4205</v>
      </c>
      <c r="B3211" s="245" t="s">
        <v>4204</v>
      </c>
      <c r="C3211" s="245" t="s">
        <v>4259</v>
      </c>
      <c r="D3211" s="245" t="s">
        <v>4258</v>
      </c>
      <c r="E3211" s="246" t="s">
        <v>44</v>
      </c>
      <c r="F3211" s="245" t="s">
        <v>44</v>
      </c>
      <c r="G3211" s="245" t="s">
        <v>12243</v>
      </c>
      <c r="H3211" s="245" t="s">
        <v>12244</v>
      </c>
      <c r="I3211" s="245" t="s">
        <v>24</v>
      </c>
      <c r="J3211" s="245" t="s">
        <v>59</v>
      </c>
      <c r="K3211" s="246" t="s">
        <v>24201</v>
      </c>
      <c r="L3211" s="245" t="s">
        <v>568</v>
      </c>
      <c r="M3211"/>
      <c r="N3211"/>
      <c r="O3211"/>
      <c r="P3211"/>
      <c r="Q3211"/>
      <c r="R3211"/>
      <c r="S3211"/>
      <c r="T3211"/>
      <c r="U3211"/>
      <c r="V3211"/>
      <c r="W3211"/>
      <c r="X3211"/>
      <c r="Y3211"/>
      <c r="Z3211"/>
      <c r="AA3211"/>
      <c r="AB3211"/>
      <c r="AC3211"/>
      <c r="AD3211"/>
      <c r="AE3211"/>
      <c r="AF3211"/>
      <c r="AG3211"/>
      <c r="AH3211"/>
      <c r="AI3211"/>
      <c r="AJ3211"/>
      <c r="AK3211"/>
      <c r="AL3211"/>
      <c r="AM3211"/>
      <c r="AN3211"/>
      <c r="AO3211"/>
      <c r="AP3211"/>
      <c r="AQ3211"/>
      <c r="AR3211"/>
      <c r="AS3211"/>
      <c r="AT3211"/>
      <c r="AU3211"/>
      <c r="AV3211"/>
      <c r="AW3211"/>
      <c r="AX3211"/>
      <c r="AY3211"/>
      <c r="AZ3211"/>
      <c r="BA3211"/>
      <c r="BB3211"/>
      <c r="BC3211"/>
      <c r="BD3211"/>
      <c r="BE3211"/>
      <c r="BF3211"/>
      <c r="BG3211"/>
      <c r="BH3211"/>
      <c r="BI3211"/>
      <c r="BJ3211"/>
      <c r="BK3211"/>
      <c r="BL3211"/>
      <c r="BM3211"/>
      <c r="BN3211"/>
      <c r="BO3211"/>
    </row>
    <row r="3212" spans="1:67" ht="15" x14ac:dyDescent="0.25">
      <c r="A3212" s="245" t="s">
        <v>4205</v>
      </c>
      <c r="B3212" s="245" t="s">
        <v>4204</v>
      </c>
      <c r="C3212" s="245" t="s">
        <v>4257</v>
      </c>
      <c r="D3212" s="245" t="s">
        <v>4256</v>
      </c>
      <c r="E3212" s="246" t="s">
        <v>44</v>
      </c>
      <c r="F3212" s="245" t="s">
        <v>44</v>
      </c>
      <c r="G3212" s="245" t="s">
        <v>12245</v>
      </c>
      <c r="H3212" s="245" t="s">
        <v>12246</v>
      </c>
      <c r="I3212" s="245" t="s">
        <v>24</v>
      </c>
      <c r="J3212" s="245" t="s">
        <v>569</v>
      </c>
      <c r="K3212" s="246" t="s">
        <v>24202</v>
      </c>
      <c r="L3212" s="245" t="s">
        <v>568</v>
      </c>
      <c r="M3212"/>
      <c r="N3212"/>
      <c r="O3212"/>
      <c r="P3212"/>
      <c r="Q3212"/>
      <c r="R3212"/>
      <c r="S3212"/>
      <c r="T3212"/>
      <c r="U3212"/>
      <c r="V3212"/>
      <c r="W3212"/>
      <c r="X3212"/>
      <c r="Y3212"/>
      <c r="Z3212"/>
      <c r="AA3212"/>
      <c r="AB3212"/>
      <c r="AC3212"/>
      <c r="AD3212"/>
      <c r="AE3212"/>
      <c r="AF3212"/>
      <c r="AG3212"/>
      <c r="AH3212"/>
      <c r="AI3212"/>
      <c r="AJ3212"/>
      <c r="AK3212"/>
      <c r="AL3212"/>
      <c r="AM3212"/>
      <c r="AN3212"/>
      <c r="AO3212"/>
      <c r="AP3212"/>
      <c r="AQ3212"/>
      <c r="AR3212"/>
      <c r="AS3212"/>
      <c r="AT3212"/>
      <c r="AU3212"/>
      <c r="AV3212"/>
      <c r="AW3212"/>
      <c r="AX3212"/>
      <c r="AY3212"/>
      <c r="AZ3212"/>
      <c r="BA3212"/>
      <c r="BB3212"/>
      <c r="BC3212"/>
      <c r="BD3212"/>
      <c r="BE3212"/>
      <c r="BF3212"/>
      <c r="BG3212"/>
      <c r="BH3212"/>
      <c r="BI3212"/>
      <c r="BJ3212"/>
      <c r="BK3212"/>
      <c r="BL3212"/>
      <c r="BM3212"/>
      <c r="BN3212"/>
      <c r="BO3212"/>
    </row>
    <row r="3213" spans="1:67" ht="15" x14ac:dyDescent="0.25">
      <c r="A3213" s="245" t="s">
        <v>4205</v>
      </c>
      <c r="B3213" s="245" t="s">
        <v>4204</v>
      </c>
      <c r="C3213" s="245" t="s">
        <v>4257</v>
      </c>
      <c r="D3213" s="245" t="s">
        <v>4256</v>
      </c>
      <c r="E3213" s="246" t="s">
        <v>44</v>
      </c>
      <c r="F3213" s="245" t="s">
        <v>44</v>
      </c>
      <c r="G3213" s="245" t="s">
        <v>12247</v>
      </c>
      <c r="H3213" s="245" t="s">
        <v>12248</v>
      </c>
      <c r="I3213" s="245" t="s">
        <v>24</v>
      </c>
      <c r="J3213" s="245" t="s">
        <v>569</v>
      </c>
      <c r="K3213" s="246" t="s">
        <v>24203</v>
      </c>
      <c r="L3213" s="245" t="s">
        <v>568</v>
      </c>
      <c r="M3213"/>
      <c r="N3213"/>
      <c r="O3213"/>
      <c r="P3213"/>
      <c r="Q3213"/>
      <c r="R3213"/>
      <c r="S3213"/>
      <c r="T3213"/>
      <c r="U3213"/>
      <c r="V3213"/>
      <c r="W3213"/>
      <c r="X3213"/>
      <c r="Y3213"/>
      <c r="Z3213"/>
      <c r="AA3213"/>
      <c r="AB3213"/>
      <c r="AC3213"/>
      <c r="AD3213"/>
      <c r="AE3213"/>
      <c r="AF3213"/>
      <c r="AG3213"/>
      <c r="AH3213"/>
      <c r="AI3213"/>
      <c r="AJ3213"/>
      <c r="AK3213"/>
      <c r="AL3213"/>
      <c r="AM3213"/>
      <c r="AN3213"/>
      <c r="AO3213"/>
      <c r="AP3213"/>
      <c r="AQ3213"/>
      <c r="AR3213"/>
      <c r="AS3213"/>
      <c r="AT3213"/>
      <c r="AU3213"/>
      <c r="AV3213"/>
      <c r="AW3213"/>
      <c r="AX3213"/>
      <c r="AY3213"/>
      <c r="AZ3213"/>
      <c r="BA3213"/>
      <c r="BB3213"/>
      <c r="BC3213"/>
      <c r="BD3213"/>
      <c r="BE3213"/>
      <c r="BF3213"/>
      <c r="BG3213"/>
      <c r="BH3213"/>
      <c r="BI3213"/>
      <c r="BJ3213"/>
      <c r="BK3213"/>
      <c r="BL3213"/>
      <c r="BM3213"/>
      <c r="BN3213"/>
      <c r="BO3213"/>
    </row>
    <row r="3214" spans="1:67" ht="15" x14ac:dyDescent="0.25">
      <c r="A3214" s="245" t="s">
        <v>4205</v>
      </c>
      <c r="B3214" s="245" t="s">
        <v>4204</v>
      </c>
      <c r="C3214" s="245" t="s">
        <v>4257</v>
      </c>
      <c r="D3214" s="245" t="s">
        <v>4256</v>
      </c>
      <c r="E3214" s="246" t="s">
        <v>44</v>
      </c>
      <c r="F3214" s="245" t="s">
        <v>44</v>
      </c>
      <c r="G3214" s="245" t="s">
        <v>12249</v>
      </c>
      <c r="H3214" s="245" t="s">
        <v>12250</v>
      </c>
      <c r="I3214" s="245" t="s">
        <v>24</v>
      </c>
      <c r="J3214" s="245" t="s">
        <v>569</v>
      </c>
      <c r="K3214" s="246" t="s">
        <v>24204</v>
      </c>
      <c r="L3214" s="245" t="s">
        <v>568</v>
      </c>
      <c r="M3214"/>
      <c r="N3214"/>
      <c r="O3214"/>
      <c r="P3214"/>
      <c r="Q3214"/>
      <c r="R3214"/>
      <c r="S3214"/>
      <c r="T3214"/>
      <c r="U3214"/>
      <c r="V3214"/>
      <c r="W3214"/>
      <c r="X3214"/>
      <c r="Y3214"/>
      <c r="Z3214"/>
      <c r="AA3214"/>
      <c r="AB3214"/>
      <c r="AC3214"/>
      <c r="AD3214"/>
      <c r="AE3214"/>
      <c r="AF3214"/>
      <c r="AG3214"/>
      <c r="AH3214"/>
      <c r="AI3214"/>
      <c r="AJ3214"/>
      <c r="AK3214"/>
      <c r="AL3214"/>
      <c r="AM3214"/>
      <c r="AN3214"/>
      <c r="AO3214"/>
      <c r="AP3214"/>
      <c r="AQ3214"/>
      <c r="AR3214"/>
      <c r="AS3214"/>
      <c r="AT3214"/>
      <c r="AU3214"/>
      <c r="AV3214"/>
      <c r="AW3214"/>
      <c r="AX3214"/>
      <c r="AY3214"/>
      <c r="AZ3214"/>
      <c r="BA3214"/>
      <c r="BB3214"/>
      <c r="BC3214"/>
      <c r="BD3214"/>
      <c r="BE3214"/>
      <c r="BF3214"/>
      <c r="BG3214"/>
      <c r="BH3214"/>
      <c r="BI3214"/>
      <c r="BJ3214"/>
      <c r="BK3214"/>
      <c r="BL3214"/>
      <c r="BM3214"/>
      <c r="BN3214"/>
      <c r="BO3214"/>
    </row>
    <row r="3215" spans="1:67" ht="15" x14ac:dyDescent="0.25">
      <c r="A3215" s="245" t="s">
        <v>4205</v>
      </c>
      <c r="B3215" s="245" t="s">
        <v>4204</v>
      </c>
      <c r="C3215" s="245" t="s">
        <v>4257</v>
      </c>
      <c r="D3215" s="245" t="s">
        <v>4256</v>
      </c>
      <c r="E3215" s="246" t="s">
        <v>44</v>
      </c>
      <c r="F3215" s="245" t="s">
        <v>44</v>
      </c>
      <c r="G3215" s="245" t="s">
        <v>12251</v>
      </c>
      <c r="H3215" s="245" t="s">
        <v>12252</v>
      </c>
      <c r="I3215" s="245" t="s">
        <v>24</v>
      </c>
      <c r="J3215" s="245" t="s">
        <v>569</v>
      </c>
      <c r="K3215" s="246" t="s">
        <v>24205</v>
      </c>
      <c r="L3215" s="245" t="s">
        <v>568</v>
      </c>
      <c r="M3215"/>
      <c r="N3215"/>
      <c r="O3215"/>
      <c r="P3215"/>
      <c r="Q3215"/>
      <c r="R3215"/>
      <c r="S3215"/>
      <c r="T3215"/>
      <c r="U3215"/>
      <c r="V3215"/>
      <c r="W3215"/>
      <c r="X3215"/>
      <c r="Y3215"/>
      <c r="Z3215"/>
      <c r="AA3215"/>
      <c r="AB3215"/>
      <c r="AC3215"/>
      <c r="AD3215"/>
      <c r="AE3215"/>
      <c r="AF3215"/>
      <c r="AG3215"/>
      <c r="AH3215"/>
      <c r="AI3215"/>
      <c r="AJ3215"/>
      <c r="AK3215"/>
      <c r="AL3215"/>
      <c r="AM3215"/>
      <c r="AN3215"/>
      <c r="AO3215"/>
      <c r="AP3215"/>
      <c r="AQ3215"/>
      <c r="AR3215"/>
      <c r="AS3215"/>
      <c r="AT3215"/>
      <c r="AU3215"/>
      <c r="AV3215"/>
      <c r="AW3215"/>
      <c r="AX3215"/>
      <c r="AY3215"/>
      <c r="AZ3215"/>
      <c r="BA3215"/>
      <c r="BB3215"/>
      <c r="BC3215"/>
      <c r="BD3215"/>
      <c r="BE3215"/>
      <c r="BF3215"/>
      <c r="BG3215"/>
      <c r="BH3215"/>
      <c r="BI3215"/>
      <c r="BJ3215"/>
      <c r="BK3215"/>
      <c r="BL3215"/>
      <c r="BM3215"/>
      <c r="BN3215"/>
      <c r="BO3215"/>
    </row>
    <row r="3216" spans="1:67" ht="15" x14ac:dyDescent="0.25">
      <c r="A3216" s="245" t="s">
        <v>4205</v>
      </c>
      <c r="B3216" s="245" t="s">
        <v>4204</v>
      </c>
      <c r="C3216" s="245" t="s">
        <v>4257</v>
      </c>
      <c r="D3216" s="245" t="s">
        <v>4256</v>
      </c>
      <c r="E3216" s="246" t="s">
        <v>44</v>
      </c>
      <c r="F3216" s="245" t="s">
        <v>44</v>
      </c>
      <c r="G3216" s="245" t="s">
        <v>12253</v>
      </c>
      <c r="H3216" s="245" t="s">
        <v>12254</v>
      </c>
      <c r="I3216" s="245" t="s">
        <v>24</v>
      </c>
      <c r="J3216" s="245" t="s">
        <v>569</v>
      </c>
      <c r="K3216" s="246" t="s">
        <v>24206</v>
      </c>
      <c r="L3216" s="245" t="s">
        <v>568</v>
      </c>
      <c r="M3216"/>
      <c r="N3216"/>
      <c r="O3216"/>
      <c r="P3216"/>
      <c r="Q3216"/>
      <c r="R3216"/>
      <c r="S3216"/>
      <c r="T3216"/>
      <c r="U3216"/>
      <c r="V3216"/>
      <c r="W3216"/>
      <c r="X3216"/>
      <c r="Y3216"/>
      <c r="Z3216"/>
      <c r="AA3216"/>
      <c r="AB3216"/>
      <c r="AC3216"/>
      <c r="AD3216"/>
      <c r="AE3216"/>
      <c r="AF3216"/>
      <c r="AG3216"/>
      <c r="AH3216"/>
      <c r="AI3216"/>
      <c r="AJ3216"/>
      <c r="AK3216"/>
      <c r="AL3216"/>
      <c r="AM3216"/>
      <c r="AN3216"/>
      <c r="AO3216"/>
      <c r="AP3216"/>
      <c r="AQ3216"/>
      <c r="AR3216"/>
      <c r="AS3216"/>
      <c r="AT3216"/>
      <c r="AU3216"/>
      <c r="AV3216"/>
      <c r="AW3216"/>
      <c r="AX3216"/>
      <c r="AY3216"/>
      <c r="AZ3216"/>
      <c r="BA3216"/>
      <c r="BB3216"/>
      <c r="BC3216"/>
      <c r="BD3216"/>
      <c r="BE3216"/>
      <c r="BF3216"/>
      <c r="BG3216"/>
      <c r="BH3216"/>
      <c r="BI3216"/>
      <c r="BJ3216"/>
      <c r="BK3216"/>
      <c r="BL3216"/>
      <c r="BM3216"/>
      <c r="BN3216"/>
      <c r="BO3216"/>
    </row>
    <row r="3217" spans="1:67" ht="15" x14ac:dyDescent="0.25">
      <c r="A3217" s="245" t="s">
        <v>4205</v>
      </c>
      <c r="B3217" s="245" t="s">
        <v>4204</v>
      </c>
      <c r="C3217" s="245" t="s">
        <v>4257</v>
      </c>
      <c r="D3217" s="245" t="s">
        <v>4256</v>
      </c>
      <c r="E3217" s="246" t="s">
        <v>44</v>
      </c>
      <c r="F3217" s="245" t="s">
        <v>44</v>
      </c>
      <c r="G3217" s="245" t="s">
        <v>12255</v>
      </c>
      <c r="H3217" s="245" t="s">
        <v>12256</v>
      </c>
      <c r="I3217" s="245" t="s">
        <v>24</v>
      </c>
      <c r="J3217" s="245" t="s">
        <v>569</v>
      </c>
      <c r="K3217" s="246" t="s">
        <v>24207</v>
      </c>
      <c r="L3217" s="245" t="s">
        <v>568</v>
      </c>
      <c r="M3217"/>
      <c r="N3217"/>
      <c r="O3217"/>
      <c r="P3217"/>
      <c r="Q3217"/>
      <c r="R3217"/>
      <c r="S3217"/>
      <c r="T3217"/>
      <c r="U3217"/>
      <c r="V3217"/>
      <c r="W3217"/>
      <c r="X3217"/>
      <c r="Y3217"/>
      <c r="Z3217"/>
      <c r="AA3217"/>
      <c r="AB3217"/>
      <c r="AC3217"/>
      <c r="AD3217"/>
      <c r="AE3217"/>
      <c r="AF3217"/>
      <c r="AG3217"/>
      <c r="AH3217"/>
      <c r="AI3217"/>
      <c r="AJ3217"/>
      <c r="AK3217"/>
      <c r="AL3217"/>
      <c r="AM3217"/>
      <c r="AN3217"/>
      <c r="AO3217"/>
      <c r="AP3217"/>
      <c r="AQ3217"/>
      <c r="AR3217"/>
      <c r="AS3217"/>
      <c r="AT3217"/>
      <c r="AU3217"/>
      <c r="AV3217"/>
      <c r="AW3217"/>
      <c r="AX3217"/>
      <c r="AY3217"/>
      <c r="AZ3217"/>
      <c r="BA3217"/>
      <c r="BB3217"/>
      <c r="BC3217"/>
      <c r="BD3217"/>
      <c r="BE3217"/>
      <c r="BF3217"/>
      <c r="BG3217"/>
      <c r="BH3217"/>
      <c r="BI3217"/>
      <c r="BJ3217"/>
      <c r="BK3217"/>
      <c r="BL3217"/>
      <c r="BM3217"/>
      <c r="BN3217"/>
      <c r="BO3217"/>
    </row>
    <row r="3218" spans="1:67" ht="15" x14ac:dyDescent="0.25">
      <c r="A3218" s="245" t="s">
        <v>4205</v>
      </c>
      <c r="B3218" s="245" t="s">
        <v>4204</v>
      </c>
      <c r="C3218" s="245" t="s">
        <v>4257</v>
      </c>
      <c r="D3218" s="245" t="s">
        <v>4256</v>
      </c>
      <c r="E3218" s="246" t="s">
        <v>44</v>
      </c>
      <c r="F3218" s="245" t="s">
        <v>44</v>
      </c>
      <c r="G3218" s="245" t="s">
        <v>12257</v>
      </c>
      <c r="H3218" s="245" t="s">
        <v>12258</v>
      </c>
      <c r="I3218" s="245" t="s">
        <v>24</v>
      </c>
      <c r="J3218" s="245" t="s">
        <v>569</v>
      </c>
      <c r="K3218" s="246" t="s">
        <v>24208</v>
      </c>
      <c r="L3218" s="245" t="s">
        <v>568</v>
      </c>
      <c r="M3218"/>
      <c r="N3218"/>
      <c r="O3218"/>
      <c r="P3218"/>
      <c r="Q3218"/>
      <c r="R3218"/>
      <c r="S3218"/>
      <c r="T3218"/>
      <c r="U3218"/>
      <c r="V3218"/>
      <c r="W3218"/>
      <c r="X3218"/>
      <c r="Y3218"/>
      <c r="Z3218"/>
      <c r="AA3218"/>
      <c r="AB3218"/>
      <c r="AC3218"/>
      <c r="AD3218"/>
      <c r="AE3218"/>
      <c r="AF3218"/>
      <c r="AG3218"/>
      <c r="AH3218"/>
      <c r="AI3218"/>
      <c r="AJ3218"/>
      <c r="AK3218"/>
      <c r="AL3218"/>
      <c r="AM3218"/>
      <c r="AN3218"/>
      <c r="AO3218"/>
      <c r="AP3218"/>
      <c r="AQ3218"/>
      <c r="AR3218"/>
      <c r="AS3218"/>
      <c r="AT3218"/>
      <c r="AU3218"/>
      <c r="AV3218"/>
      <c r="AW3218"/>
      <c r="AX3218"/>
      <c r="AY3218"/>
      <c r="AZ3218"/>
      <c r="BA3218"/>
      <c r="BB3218"/>
      <c r="BC3218"/>
      <c r="BD3218"/>
      <c r="BE3218"/>
      <c r="BF3218"/>
      <c r="BG3218"/>
      <c r="BH3218"/>
      <c r="BI3218"/>
      <c r="BJ3218"/>
      <c r="BK3218"/>
      <c r="BL3218"/>
      <c r="BM3218"/>
      <c r="BN3218"/>
      <c r="BO3218"/>
    </row>
    <row r="3219" spans="1:67" ht="15" x14ac:dyDescent="0.25">
      <c r="A3219" s="245" t="s">
        <v>4205</v>
      </c>
      <c r="B3219" s="245" t="s">
        <v>4204</v>
      </c>
      <c r="C3219" s="245" t="s">
        <v>4257</v>
      </c>
      <c r="D3219" s="245" t="s">
        <v>4256</v>
      </c>
      <c r="E3219" s="246" t="s">
        <v>44</v>
      </c>
      <c r="F3219" s="245" t="s">
        <v>44</v>
      </c>
      <c r="G3219" s="245" t="s">
        <v>12259</v>
      </c>
      <c r="H3219" s="245" t="s">
        <v>12260</v>
      </c>
      <c r="I3219" s="245" t="s">
        <v>24</v>
      </c>
      <c r="J3219" s="245" t="s">
        <v>569</v>
      </c>
      <c r="K3219" s="246" t="s">
        <v>24209</v>
      </c>
      <c r="L3219" s="245" t="s">
        <v>568</v>
      </c>
      <c r="M3219"/>
      <c r="N3219"/>
      <c r="O3219"/>
      <c r="P3219"/>
      <c r="Q3219"/>
      <c r="R3219"/>
      <c r="S3219"/>
      <c r="T3219"/>
      <c r="U3219"/>
      <c r="V3219"/>
      <c r="W3219"/>
      <c r="X3219"/>
      <c r="Y3219"/>
      <c r="Z3219"/>
      <c r="AA3219"/>
      <c r="AB3219"/>
      <c r="AC3219"/>
      <c r="AD3219"/>
      <c r="AE3219"/>
      <c r="AF3219"/>
      <c r="AG3219"/>
      <c r="AH3219"/>
      <c r="AI3219"/>
      <c r="AJ3219"/>
      <c r="AK3219"/>
      <c r="AL3219"/>
      <c r="AM3219"/>
      <c r="AN3219"/>
      <c r="AO3219"/>
      <c r="AP3219"/>
      <c r="AQ3219"/>
      <c r="AR3219"/>
      <c r="AS3219"/>
      <c r="AT3219"/>
      <c r="AU3219"/>
      <c r="AV3219"/>
      <c r="AW3219"/>
      <c r="AX3219"/>
      <c r="AY3219"/>
      <c r="AZ3219"/>
      <c r="BA3219"/>
      <c r="BB3219"/>
      <c r="BC3219"/>
      <c r="BD3219"/>
      <c r="BE3219"/>
      <c r="BF3219"/>
      <c r="BG3219"/>
      <c r="BH3219"/>
      <c r="BI3219"/>
      <c r="BJ3219"/>
      <c r="BK3219"/>
      <c r="BL3219"/>
      <c r="BM3219"/>
      <c r="BN3219"/>
      <c r="BO3219"/>
    </row>
    <row r="3220" spans="1:67" ht="15" x14ac:dyDescent="0.25">
      <c r="A3220" s="245" t="s">
        <v>4205</v>
      </c>
      <c r="B3220" s="245" t="s">
        <v>4204</v>
      </c>
      <c r="C3220" s="245" t="s">
        <v>4257</v>
      </c>
      <c r="D3220" s="245" t="s">
        <v>4256</v>
      </c>
      <c r="E3220" s="246" t="s">
        <v>44</v>
      </c>
      <c r="F3220" s="245" t="s">
        <v>44</v>
      </c>
      <c r="G3220" s="245" t="s">
        <v>12262</v>
      </c>
      <c r="H3220" s="245" t="s">
        <v>12263</v>
      </c>
      <c r="I3220" s="245" t="s">
        <v>24</v>
      </c>
      <c r="J3220" s="245" t="s">
        <v>569</v>
      </c>
      <c r="K3220" s="246" t="s">
        <v>24210</v>
      </c>
      <c r="L3220" s="245" t="s">
        <v>568</v>
      </c>
      <c r="M3220"/>
      <c r="N3220"/>
      <c r="O3220"/>
      <c r="P3220"/>
      <c r="Q3220"/>
      <c r="R3220"/>
      <c r="S3220"/>
      <c r="T3220"/>
      <c r="U3220"/>
      <c r="V3220"/>
      <c r="W3220"/>
      <c r="X3220"/>
      <c r="Y3220"/>
      <c r="Z3220"/>
      <c r="AA3220"/>
      <c r="AB3220"/>
      <c r="AC3220"/>
      <c r="AD3220"/>
      <c r="AE3220"/>
      <c r="AF3220"/>
      <c r="AG3220"/>
      <c r="AH3220"/>
      <c r="AI3220"/>
      <c r="AJ3220"/>
      <c r="AK3220"/>
      <c r="AL3220"/>
      <c r="AM3220"/>
      <c r="AN3220"/>
      <c r="AO3220"/>
      <c r="AP3220"/>
      <c r="AQ3220"/>
      <c r="AR3220"/>
      <c r="AS3220"/>
      <c r="AT3220"/>
      <c r="AU3220"/>
      <c r="AV3220"/>
      <c r="AW3220"/>
      <c r="AX3220"/>
      <c r="AY3220"/>
      <c r="AZ3220"/>
      <c r="BA3220"/>
      <c r="BB3220"/>
      <c r="BC3220"/>
      <c r="BD3220"/>
      <c r="BE3220"/>
      <c r="BF3220"/>
      <c r="BG3220"/>
      <c r="BH3220"/>
      <c r="BI3220"/>
      <c r="BJ3220"/>
      <c r="BK3220"/>
      <c r="BL3220"/>
      <c r="BM3220"/>
      <c r="BN3220"/>
      <c r="BO3220"/>
    </row>
    <row r="3221" spans="1:67" ht="15" x14ac:dyDescent="0.25">
      <c r="A3221" s="245" t="s">
        <v>4205</v>
      </c>
      <c r="B3221" s="245" t="s">
        <v>4204</v>
      </c>
      <c r="C3221" s="245" t="s">
        <v>4257</v>
      </c>
      <c r="D3221" s="245" t="s">
        <v>4256</v>
      </c>
      <c r="E3221" s="246" t="s">
        <v>44</v>
      </c>
      <c r="F3221" s="245" t="s">
        <v>44</v>
      </c>
      <c r="G3221" s="245" t="s">
        <v>12264</v>
      </c>
      <c r="H3221" s="245" t="s">
        <v>12265</v>
      </c>
      <c r="I3221" s="245" t="s">
        <v>24</v>
      </c>
      <c r="J3221" s="245" t="s">
        <v>569</v>
      </c>
      <c r="K3221" s="246" t="s">
        <v>24211</v>
      </c>
      <c r="L3221" s="245" t="s">
        <v>568</v>
      </c>
      <c r="M3221"/>
      <c r="N3221"/>
      <c r="O3221"/>
      <c r="P3221"/>
      <c r="Q3221"/>
      <c r="R3221"/>
      <c r="S3221"/>
      <c r="T3221"/>
      <c r="U3221"/>
      <c r="V3221"/>
      <c r="W3221"/>
      <c r="X3221"/>
      <c r="Y3221"/>
      <c r="Z3221"/>
      <c r="AA3221"/>
      <c r="AB3221"/>
      <c r="AC3221"/>
      <c r="AD3221"/>
      <c r="AE3221"/>
      <c r="AF3221"/>
      <c r="AG3221"/>
      <c r="AH3221"/>
      <c r="AI3221"/>
      <c r="AJ3221"/>
      <c r="AK3221"/>
      <c r="AL3221"/>
      <c r="AM3221"/>
      <c r="AN3221"/>
      <c r="AO3221"/>
      <c r="AP3221"/>
      <c r="AQ3221"/>
      <c r="AR3221"/>
      <c r="AS3221"/>
      <c r="AT3221"/>
      <c r="AU3221"/>
      <c r="AV3221"/>
      <c r="AW3221"/>
      <c r="AX3221"/>
      <c r="AY3221"/>
      <c r="AZ3221"/>
      <c r="BA3221"/>
      <c r="BB3221"/>
      <c r="BC3221"/>
      <c r="BD3221"/>
      <c r="BE3221"/>
      <c r="BF3221"/>
      <c r="BG3221"/>
      <c r="BH3221"/>
      <c r="BI3221"/>
      <c r="BJ3221"/>
      <c r="BK3221"/>
      <c r="BL3221"/>
      <c r="BM3221"/>
      <c r="BN3221"/>
      <c r="BO3221"/>
    </row>
    <row r="3222" spans="1:67" ht="15" x14ac:dyDescent="0.25">
      <c r="A3222" s="245" t="s">
        <v>4205</v>
      </c>
      <c r="B3222" s="245" t="s">
        <v>4204</v>
      </c>
      <c r="C3222" s="245" t="s">
        <v>4257</v>
      </c>
      <c r="D3222" s="245" t="s">
        <v>4256</v>
      </c>
      <c r="E3222" s="246" t="s">
        <v>44</v>
      </c>
      <c r="F3222" s="245" t="s">
        <v>44</v>
      </c>
      <c r="G3222" s="245" t="s">
        <v>12266</v>
      </c>
      <c r="H3222" s="245" t="s">
        <v>12267</v>
      </c>
      <c r="I3222" s="245" t="s">
        <v>24</v>
      </c>
      <c r="J3222" s="245" t="s">
        <v>569</v>
      </c>
      <c r="K3222" s="246" t="s">
        <v>24212</v>
      </c>
      <c r="L3222" s="245" t="s">
        <v>568</v>
      </c>
      <c r="M3222"/>
      <c r="N3222"/>
      <c r="O3222"/>
      <c r="P3222"/>
      <c r="Q3222"/>
      <c r="R3222"/>
      <c r="S3222"/>
      <c r="T3222"/>
      <c r="U3222"/>
      <c r="V3222"/>
      <c r="W3222"/>
      <c r="X3222"/>
      <c r="Y3222"/>
      <c r="Z3222"/>
      <c r="AA3222"/>
      <c r="AB3222"/>
      <c r="AC3222"/>
      <c r="AD3222"/>
      <c r="AE3222"/>
      <c r="AF3222"/>
      <c r="AG3222"/>
      <c r="AH3222"/>
      <c r="AI3222"/>
      <c r="AJ3222"/>
      <c r="AK3222"/>
      <c r="AL3222"/>
      <c r="AM3222"/>
      <c r="AN3222"/>
      <c r="AO3222"/>
      <c r="AP3222"/>
      <c r="AQ3222"/>
      <c r="AR3222"/>
      <c r="AS3222"/>
      <c r="AT3222"/>
      <c r="AU3222"/>
      <c r="AV3222"/>
      <c r="AW3222"/>
      <c r="AX3222"/>
      <c r="AY3222"/>
      <c r="AZ3222"/>
      <c r="BA3222"/>
      <c r="BB3222"/>
      <c r="BC3222"/>
      <c r="BD3222"/>
      <c r="BE3222"/>
      <c r="BF3222"/>
      <c r="BG3222"/>
      <c r="BH3222"/>
      <c r="BI3222"/>
      <c r="BJ3222"/>
      <c r="BK3222"/>
      <c r="BL3222"/>
      <c r="BM3222"/>
      <c r="BN3222"/>
      <c r="BO3222"/>
    </row>
    <row r="3223" spans="1:67" ht="15" x14ac:dyDescent="0.25">
      <c r="A3223" s="245" t="s">
        <v>4205</v>
      </c>
      <c r="B3223" s="245" t="s">
        <v>4204</v>
      </c>
      <c r="C3223" s="245" t="s">
        <v>4257</v>
      </c>
      <c r="D3223" s="245" t="s">
        <v>4256</v>
      </c>
      <c r="E3223" s="246" t="s">
        <v>44</v>
      </c>
      <c r="F3223" s="245" t="s">
        <v>44</v>
      </c>
      <c r="G3223" s="245" t="s">
        <v>12268</v>
      </c>
      <c r="H3223" s="245" t="s">
        <v>12269</v>
      </c>
      <c r="I3223" s="245" t="s">
        <v>24</v>
      </c>
      <c r="J3223" s="245" t="s">
        <v>569</v>
      </c>
      <c r="K3223" s="246" t="s">
        <v>24213</v>
      </c>
      <c r="L3223" s="245" t="s">
        <v>568</v>
      </c>
      <c r="M3223"/>
      <c r="N3223"/>
      <c r="O3223"/>
      <c r="P3223"/>
      <c r="Q3223"/>
      <c r="R3223"/>
      <c r="S3223"/>
      <c r="T3223"/>
      <c r="U3223"/>
      <c r="V3223"/>
      <c r="W3223"/>
      <c r="X3223"/>
      <c r="Y3223"/>
      <c r="Z3223"/>
      <c r="AA3223"/>
      <c r="AB3223"/>
      <c r="AC3223"/>
      <c r="AD3223"/>
      <c r="AE3223"/>
      <c r="AF3223"/>
      <c r="AG3223"/>
      <c r="AH3223"/>
      <c r="AI3223"/>
      <c r="AJ3223"/>
      <c r="AK3223"/>
      <c r="AL3223"/>
      <c r="AM3223"/>
      <c r="AN3223"/>
      <c r="AO3223"/>
      <c r="AP3223"/>
      <c r="AQ3223"/>
      <c r="AR3223"/>
      <c r="AS3223"/>
      <c r="AT3223"/>
      <c r="AU3223"/>
      <c r="AV3223"/>
      <c r="AW3223"/>
      <c r="AX3223"/>
      <c r="AY3223"/>
      <c r="AZ3223"/>
      <c r="BA3223"/>
      <c r="BB3223"/>
      <c r="BC3223"/>
      <c r="BD3223"/>
      <c r="BE3223"/>
      <c r="BF3223"/>
      <c r="BG3223"/>
      <c r="BH3223"/>
      <c r="BI3223"/>
      <c r="BJ3223"/>
      <c r="BK3223"/>
      <c r="BL3223"/>
      <c r="BM3223"/>
      <c r="BN3223"/>
      <c r="BO3223"/>
    </row>
    <row r="3224" spans="1:67" ht="15" x14ac:dyDescent="0.25">
      <c r="A3224" s="245" t="s">
        <v>4205</v>
      </c>
      <c r="B3224" s="245" t="s">
        <v>4204</v>
      </c>
      <c r="C3224" s="245" t="s">
        <v>4257</v>
      </c>
      <c r="D3224" s="245" t="s">
        <v>4256</v>
      </c>
      <c r="E3224" s="246" t="s">
        <v>44</v>
      </c>
      <c r="F3224" s="245" t="s">
        <v>44</v>
      </c>
      <c r="G3224" s="245" t="s">
        <v>12270</v>
      </c>
      <c r="H3224" s="245" t="s">
        <v>12271</v>
      </c>
      <c r="I3224" s="245" t="s">
        <v>24</v>
      </c>
      <c r="J3224" s="245" t="s">
        <v>569</v>
      </c>
      <c r="K3224" s="246" t="s">
        <v>24214</v>
      </c>
      <c r="L3224" s="245" t="s">
        <v>568</v>
      </c>
      <c r="M3224"/>
      <c r="N3224"/>
      <c r="O3224"/>
      <c r="P3224"/>
      <c r="Q3224"/>
      <c r="R3224"/>
      <c r="S3224"/>
      <c r="T3224"/>
      <c r="U3224"/>
      <c r="V3224"/>
      <c r="W3224"/>
      <c r="X3224"/>
      <c r="Y3224"/>
      <c r="Z3224"/>
      <c r="AA3224"/>
      <c r="AB3224"/>
      <c r="AC3224"/>
      <c r="AD3224"/>
      <c r="AE3224"/>
      <c r="AF3224"/>
      <c r="AG3224"/>
      <c r="AH3224"/>
      <c r="AI3224"/>
      <c r="AJ3224"/>
      <c r="AK3224"/>
      <c r="AL3224"/>
      <c r="AM3224"/>
      <c r="AN3224"/>
      <c r="AO3224"/>
      <c r="AP3224"/>
      <c r="AQ3224"/>
      <c r="AR3224"/>
      <c r="AS3224"/>
      <c r="AT3224"/>
      <c r="AU3224"/>
      <c r="AV3224"/>
      <c r="AW3224"/>
      <c r="AX3224"/>
      <c r="AY3224"/>
      <c r="AZ3224"/>
      <c r="BA3224"/>
      <c r="BB3224"/>
      <c r="BC3224"/>
      <c r="BD3224"/>
      <c r="BE3224"/>
      <c r="BF3224"/>
      <c r="BG3224"/>
      <c r="BH3224"/>
      <c r="BI3224"/>
      <c r="BJ3224"/>
      <c r="BK3224"/>
      <c r="BL3224"/>
      <c r="BM3224"/>
      <c r="BN3224"/>
      <c r="BO3224"/>
    </row>
    <row r="3225" spans="1:67" ht="15" x14ac:dyDescent="0.25">
      <c r="A3225" s="245" t="s">
        <v>4205</v>
      </c>
      <c r="B3225" s="245" t="s">
        <v>4204</v>
      </c>
      <c r="C3225" s="245" t="s">
        <v>4257</v>
      </c>
      <c r="D3225" s="245" t="s">
        <v>4256</v>
      </c>
      <c r="E3225" s="246" t="s">
        <v>44</v>
      </c>
      <c r="F3225" s="245" t="s">
        <v>44</v>
      </c>
      <c r="G3225" s="245" t="s">
        <v>12272</v>
      </c>
      <c r="H3225" s="245" t="s">
        <v>12273</v>
      </c>
      <c r="I3225" s="245" t="s">
        <v>24</v>
      </c>
      <c r="J3225" s="245" t="s">
        <v>569</v>
      </c>
      <c r="K3225" s="246" t="s">
        <v>24215</v>
      </c>
      <c r="L3225" s="245" t="s">
        <v>568</v>
      </c>
      <c r="M3225"/>
      <c r="N3225"/>
      <c r="O3225"/>
      <c r="P3225"/>
      <c r="Q3225"/>
      <c r="R3225"/>
      <c r="S3225"/>
      <c r="T3225"/>
      <c r="U3225"/>
      <c r="V3225"/>
      <c r="W3225"/>
      <c r="X3225"/>
      <c r="Y3225"/>
      <c r="Z3225"/>
      <c r="AA3225"/>
      <c r="AB3225"/>
      <c r="AC3225"/>
      <c r="AD3225"/>
      <c r="AE3225"/>
      <c r="AF3225"/>
      <c r="AG3225"/>
      <c r="AH3225"/>
      <c r="AI3225"/>
      <c r="AJ3225"/>
      <c r="AK3225"/>
      <c r="AL3225"/>
      <c r="AM3225"/>
      <c r="AN3225"/>
      <c r="AO3225"/>
      <c r="AP3225"/>
      <c r="AQ3225"/>
      <c r="AR3225"/>
      <c r="AS3225"/>
      <c r="AT3225"/>
      <c r="AU3225"/>
      <c r="AV3225"/>
      <c r="AW3225"/>
      <c r="AX3225"/>
      <c r="AY3225"/>
      <c r="AZ3225"/>
      <c r="BA3225"/>
      <c r="BB3225"/>
      <c r="BC3225"/>
      <c r="BD3225"/>
      <c r="BE3225"/>
      <c r="BF3225"/>
      <c r="BG3225"/>
      <c r="BH3225"/>
      <c r="BI3225"/>
      <c r="BJ3225"/>
      <c r="BK3225"/>
      <c r="BL3225"/>
      <c r="BM3225"/>
      <c r="BN3225"/>
      <c r="BO3225"/>
    </row>
    <row r="3226" spans="1:67" ht="15" x14ac:dyDescent="0.25">
      <c r="A3226" s="245" t="s">
        <v>4205</v>
      </c>
      <c r="B3226" s="245" t="s">
        <v>4204</v>
      </c>
      <c r="C3226" s="245" t="s">
        <v>4257</v>
      </c>
      <c r="D3226" s="245" t="s">
        <v>4256</v>
      </c>
      <c r="E3226" s="246" t="s">
        <v>44</v>
      </c>
      <c r="F3226" s="245" t="s">
        <v>44</v>
      </c>
      <c r="G3226" s="245" t="s">
        <v>12274</v>
      </c>
      <c r="H3226" s="245" t="s">
        <v>12275</v>
      </c>
      <c r="I3226" s="245" t="s">
        <v>24</v>
      </c>
      <c r="J3226" s="245" t="s">
        <v>569</v>
      </c>
      <c r="K3226" s="246" t="s">
        <v>24216</v>
      </c>
      <c r="L3226" s="245" t="s">
        <v>568</v>
      </c>
      <c r="M3226"/>
      <c r="N3226"/>
      <c r="O3226"/>
      <c r="P3226"/>
      <c r="Q3226"/>
      <c r="R3226"/>
      <c r="S3226"/>
      <c r="T3226"/>
      <c r="U3226"/>
      <c r="V3226"/>
      <c r="W3226"/>
      <c r="X3226"/>
      <c r="Y3226"/>
      <c r="Z3226"/>
      <c r="AA3226"/>
      <c r="AB3226"/>
      <c r="AC3226"/>
      <c r="AD3226"/>
      <c r="AE3226"/>
      <c r="AF3226"/>
      <c r="AG3226"/>
      <c r="AH3226"/>
      <c r="AI3226"/>
      <c r="AJ3226"/>
      <c r="AK3226"/>
      <c r="AL3226"/>
      <c r="AM3226"/>
      <c r="AN3226"/>
      <c r="AO3226"/>
      <c r="AP3226"/>
      <c r="AQ3226"/>
      <c r="AR3226"/>
      <c r="AS3226"/>
      <c r="AT3226"/>
      <c r="AU3226"/>
      <c r="AV3226"/>
      <c r="AW3226"/>
      <c r="AX3226"/>
      <c r="AY3226"/>
      <c r="AZ3226"/>
      <c r="BA3226"/>
      <c r="BB3226"/>
      <c r="BC3226"/>
      <c r="BD3226"/>
      <c r="BE3226"/>
      <c r="BF3226"/>
      <c r="BG3226"/>
      <c r="BH3226"/>
      <c r="BI3226"/>
      <c r="BJ3226"/>
      <c r="BK3226"/>
      <c r="BL3226"/>
      <c r="BM3226"/>
      <c r="BN3226"/>
      <c r="BO3226"/>
    </row>
    <row r="3227" spans="1:67" ht="15" x14ac:dyDescent="0.25">
      <c r="A3227" s="245" t="s">
        <v>4205</v>
      </c>
      <c r="B3227" s="245" t="s">
        <v>4204</v>
      </c>
      <c r="C3227" s="245" t="s">
        <v>4257</v>
      </c>
      <c r="D3227" s="245" t="s">
        <v>4256</v>
      </c>
      <c r="E3227" s="246" t="s">
        <v>44</v>
      </c>
      <c r="F3227" s="245" t="s">
        <v>44</v>
      </c>
      <c r="G3227" s="245" t="s">
        <v>12276</v>
      </c>
      <c r="H3227" s="245" t="s">
        <v>12277</v>
      </c>
      <c r="I3227" s="245" t="s">
        <v>24</v>
      </c>
      <c r="J3227" s="245" t="s">
        <v>569</v>
      </c>
      <c r="K3227" s="246" t="s">
        <v>24217</v>
      </c>
      <c r="L3227" s="245" t="s">
        <v>568</v>
      </c>
      <c r="M3227"/>
      <c r="N3227"/>
      <c r="O3227"/>
      <c r="P3227"/>
      <c r="Q3227"/>
      <c r="R3227"/>
      <c r="S3227"/>
      <c r="T3227"/>
      <c r="U3227"/>
      <c r="V3227"/>
      <c r="W3227"/>
      <c r="X3227"/>
      <c r="Y3227"/>
      <c r="Z3227"/>
      <c r="AA3227"/>
      <c r="AB3227"/>
      <c r="AC3227"/>
      <c r="AD3227"/>
      <c r="AE3227"/>
      <c r="AF3227"/>
      <c r="AG3227"/>
      <c r="AH3227"/>
      <c r="AI3227"/>
      <c r="AJ3227"/>
      <c r="AK3227"/>
      <c r="AL3227"/>
      <c r="AM3227"/>
      <c r="AN3227"/>
      <c r="AO3227"/>
      <c r="AP3227"/>
      <c r="AQ3227"/>
      <c r="AR3227"/>
      <c r="AS3227"/>
      <c r="AT3227"/>
      <c r="AU3227"/>
      <c r="AV3227"/>
      <c r="AW3227"/>
      <c r="AX3227"/>
      <c r="AY3227"/>
      <c r="AZ3227"/>
      <c r="BA3227"/>
      <c r="BB3227"/>
      <c r="BC3227"/>
      <c r="BD3227"/>
      <c r="BE3227"/>
      <c r="BF3227"/>
      <c r="BG3227"/>
      <c r="BH3227"/>
      <c r="BI3227"/>
      <c r="BJ3227"/>
      <c r="BK3227"/>
      <c r="BL3227"/>
      <c r="BM3227"/>
      <c r="BN3227"/>
      <c r="BO3227"/>
    </row>
    <row r="3228" spans="1:67" ht="15" x14ac:dyDescent="0.25">
      <c r="A3228" s="245" t="s">
        <v>4205</v>
      </c>
      <c r="B3228" s="245" t="s">
        <v>4204</v>
      </c>
      <c r="C3228" s="245" t="s">
        <v>4257</v>
      </c>
      <c r="D3228" s="245" t="s">
        <v>4256</v>
      </c>
      <c r="E3228" s="246" t="s">
        <v>44</v>
      </c>
      <c r="F3228" s="245" t="s">
        <v>44</v>
      </c>
      <c r="G3228" s="245" t="s">
        <v>12278</v>
      </c>
      <c r="H3228" s="245" t="s">
        <v>12279</v>
      </c>
      <c r="I3228" s="245" t="s">
        <v>24</v>
      </c>
      <c r="J3228" s="245" t="s">
        <v>569</v>
      </c>
      <c r="K3228" s="246" t="s">
        <v>24218</v>
      </c>
      <c r="L3228" s="245" t="s">
        <v>568</v>
      </c>
      <c r="M3228"/>
      <c r="N3228"/>
      <c r="O3228"/>
      <c r="P3228"/>
      <c r="Q3228"/>
      <c r="R3228"/>
      <c r="S3228"/>
      <c r="T3228"/>
      <c r="U3228"/>
      <c r="V3228"/>
      <c r="W3228"/>
      <c r="X3228"/>
      <c r="Y3228"/>
      <c r="Z3228"/>
      <c r="AA3228"/>
      <c r="AB3228"/>
      <c r="AC3228"/>
      <c r="AD3228"/>
      <c r="AE3228"/>
      <c r="AF3228"/>
      <c r="AG3228"/>
      <c r="AH3228"/>
      <c r="AI3228"/>
      <c r="AJ3228"/>
      <c r="AK3228"/>
      <c r="AL3228"/>
      <c r="AM3228"/>
      <c r="AN3228"/>
      <c r="AO3228"/>
      <c r="AP3228"/>
      <c r="AQ3228"/>
      <c r="AR3228"/>
      <c r="AS3228"/>
      <c r="AT3228"/>
      <c r="AU3228"/>
      <c r="AV3228"/>
      <c r="AW3228"/>
      <c r="AX3228"/>
      <c r="AY3228"/>
      <c r="AZ3228"/>
      <c r="BA3228"/>
      <c r="BB3228"/>
      <c r="BC3228"/>
      <c r="BD3228"/>
      <c r="BE3228"/>
      <c r="BF3228"/>
      <c r="BG3228"/>
      <c r="BH3228"/>
      <c r="BI3228"/>
      <c r="BJ3228"/>
      <c r="BK3228"/>
      <c r="BL3228"/>
      <c r="BM3228"/>
      <c r="BN3228"/>
      <c r="BO3228"/>
    </row>
    <row r="3229" spans="1:67" ht="15" x14ac:dyDescent="0.25">
      <c r="A3229" s="245" t="s">
        <v>4205</v>
      </c>
      <c r="B3229" s="245" t="s">
        <v>4204</v>
      </c>
      <c r="C3229" s="245" t="s">
        <v>4257</v>
      </c>
      <c r="D3229" s="245" t="s">
        <v>4256</v>
      </c>
      <c r="E3229" s="246" t="s">
        <v>44</v>
      </c>
      <c r="F3229" s="245" t="s">
        <v>44</v>
      </c>
      <c r="G3229" s="245" t="s">
        <v>12280</v>
      </c>
      <c r="H3229" s="245" t="s">
        <v>12281</v>
      </c>
      <c r="I3229" s="245" t="s">
        <v>24</v>
      </c>
      <c r="J3229" s="245" t="s">
        <v>569</v>
      </c>
      <c r="K3229" s="246" t="s">
        <v>24219</v>
      </c>
      <c r="L3229" s="245" t="s">
        <v>568</v>
      </c>
      <c r="M3229"/>
      <c r="N3229"/>
      <c r="O3229"/>
      <c r="P3229"/>
      <c r="Q3229"/>
      <c r="R3229"/>
      <c r="S3229"/>
      <c r="T3229"/>
      <c r="U3229"/>
      <c r="V3229"/>
      <c r="W3229"/>
      <c r="X3229"/>
      <c r="Y3229"/>
      <c r="Z3229"/>
      <c r="AA3229"/>
      <c r="AB3229"/>
      <c r="AC3229"/>
      <c r="AD3229"/>
      <c r="AE3229"/>
      <c r="AF3229"/>
      <c r="AG3229"/>
      <c r="AH3229"/>
      <c r="AI3229"/>
      <c r="AJ3229"/>
      <c r="AK3229"/>
      <c r="AL3229"/>
      <c r="AM3229"/>
      <c r="AN3229"/>
      <c r="AO3229"/>
      <c r="AP3229"/>
      <c r="AQ3229"/>
      <c r="AR3229"/>
      <c r="AS3229"/>
      <c r="AT3229"/>
      <c r="AU3229"/>
      <c r="AV3229"/>
      <c r="AW3229"/>
      <c r="AX3229"/>
      <c r="AY3229"/>
      <c r="AZ3229"/>
      <c r="BA3229"/>
      <c r="BB3229"/>
      <c r="BC3229"/>
      <c r="BD3229"/>
      <c r="BE3229"/>
      <c r="BF3229"/>
      <c r="BG3229"/>
      <c r="BH3229"/>
      <c r="BI3229"/>
      <c r="BJ3229"/>
      <c r="BK3229"/>
      <c r="BL3229"/>
      <c r="BM3229"/>
      <c r="BN3229"/>
      <c r="BO3229"/>
    </row>
    <row r="3230" spans="1:67" ht="15" x14ac:dyDescent="0.25">
      <c r="A3230" s="245" t="s">
        <v>4205</v>
      </c>
      <c r="B3230" s="245" t="s">
        <v>4204</v>
      </c>
      <c r="C3230" s="245" t="s">
        <v>4257</v>
      </c>
      <c r="D3230" s="245" t="s">
        <v>4256</v>
      </c>
      <c r="E3230" s="246" t="s">
        <v>44</v>
      </c>
      <c r="F3230" s="245" t="s">
        <v>44</v>
      </c>
      <c r="G3230" s="245" t="s">
        <v>12282</v>
      </c>
      <c r="H3230" s="245" t="s">
        <v>12283</v>
      </c>
      <c r="I3230" s="245" t="s">
        <v>24</v>
      </c>
      <c r="J3230" s="245" t="s">
        <v>569</v>
      </c>
      <c r="K3230" s="246" t="s">
        <v>24220</v>
      </c>
      <c r="L3230" s="245" t="s">
        <v>568</v>
      </c>
      <c r="M3230"/>
      <c r="N3230"/>
      <c r="O3230"/>
      <c r="P3230"/>
      <c r="Q3230"/>
      <c r="R3230"/>
      <c r="S3230"/>
      <c r="T3230"/>
      <c r="U3230"/>
      <c r="V3230"/>
      <c r="W3230"/>
      <c r="X3230"/>
      <c r="Y3230"/>
      <c r="Z3230"/>
      <c r="AA3230"/>
      <c r="AB3230"/>
      <c r="AC3230"/>
      <c r="AD3230"/>
      <c r="AE3230"/>
      <c r="AF3230"/>
      <c r="AG3230"/>
      <c r="AH3230"/>
      <c r="AI3230"/>
      <c r="AJ3230"/>
      <c r="AK3230"/>
      <c r="AL3230"/>
      <c r="AM3230"/>
      <c r="AN3230"/>
      <c r="AO3230"/>
      <c r="AP3230"/>
      <c r="AQ3230"/>
      <c r="AR3230"/>
      <c r="AS3230"/>
      <c r="AT3230"/>
      <c r="AU3230"/>
      <c r="AV3230"/>
      <c r="AW3230"/>
      <c r="AX3230"/>
      <c r="AY3230"/>
      <c r="AZ3230"/>
      <c r="BA3230"/>
      <c r="BB3230"/>
      <c r="BC3230"/>
      <c r="BD3230"/>
      <c r="BE3230"/>
      <c r="BF3230"/>
      <c r="BG3230"/>
      <c r="BH3230"/>
      <c r="BI3230"/>
      <c r="BJ3230"/>
      <c r="BK3230"/>
      <c r="BL3230"/>
      <c r="BM3230"/>
      <c r="BN3230"/>
      <c r="BO3230"/>
    </row>
    <row r="3231" spans="1:67" ht="15" x14ac:dyDescent="0.25">
      <c r="A3231" s="245" t="s">
        <v>4205</v>
      </c>
      <c r="B3231" s="245" t="s">
        <v>4204</v>
      </c>
      <c r="C3231" s="245" t="s">
        <v>4257</v>
      </c>
      <c r="D3231" s="245" t="s">
        <v>4256</v>
      </c>
      <c r="E3231" s="246" t="s">
        <v>44</v>
      </c>
      <c r="F3231" s="245" t="s">
        <v>44</v>
      </c>
      <c r="G3231" s="245" t="s">
        <v>12284</v>
      </c>
      <c r="H3231" s="245" t="s">
        <v>12285</v>
      </c>
      <c r="I3231" s="245" t="s">
        <v>24</v>
      </c>
      <c r="J3231" s="245" t="s">
        <v>569</v>
      </c>
      <c r="K3231" s="246" t="s">
        <v>24221</v>
      </c>
      <c r="L3231" s="245" t="s">
        <v>568</v>
      </c>
      <c r="M3231"/>
      <c r="N3231"/>
      <c r="O3231"/>
      <c r="P3231"/>
      <c r="Q3231"/>
      <c r="R3231"/>
      <c r="S3231"/>
      <c r="T3231"/>
      <c r="U3231"/>
      <c r="V3231"/>
      <c r="W3231"/>
      <c r="X3231"/>
      <c r="Y3231"/>
      <c r="Z3231"/>
      <c r="AA3231"/>
      <c r="AB3231"/>
      <c r="AC3231"/>
      <c r="AD3231"/>
      <c r="AE3231"/>
      <c r="AF3231"/>
      <c r="AG3231"/>
      <c r="AH3231"/>
      <c r="AI3231"/>
      <c r="AJ3231"/>
      <c r="AK3231"/>
      <c r="AL3231"/>
      <c r="AM3231"/>
      <c r="AN3231"/>
      <c r="AO3231"/>
      <c r="AP3231"/>
      <c r="AQ3231"/>
      <c r="AR3231"/>
      <c r="AS3231"/>
      <c r="AT3231"/>
      <c r="AU3231"/>
      <c r="AV3231"/>
      <c r="AW3231"/>
      <c r="AX3231"/>
      <c r="AY3231"/>
      <c r="AZ3231"/>
      <c r="BA3231"/>
      <c r="BB3231"/>
      <c r="BC3231"/>
      <c r="BD3231"/>
      <c r="BE3231"/>
      <c r="BF3231"/>
      <c r="BG3231"/>
      <c r="BH3231"/>
      <c r="BI3231"/>
      <c r="BJ3231"/>
      <c r="BK3231"/>
      <c r="BL3231"/>
      <c r="BM3231"/>
      <c r="BN3231"/>
      <c r="BO3231"/>
    </row>
    <row r="3232" spans="1:67" ht="15" x14ac:dyDescent="0.25">
      <c r="A3232" s="245" t="s">
        <v>4205</v>
      </c>
      <c r="B3232" s="245" t="s">
        <v>4204</v>
      </c>
      <c r="C3232" s="245" t="s">
        <v>4257</v>
      </c>
      <c r="D3232" s="245" t="s">
        <v>4256</v>
      </c>
      <c r="E3232" s="246" t="s">
        <v>44</v>
      </c>
      <c r="F3232" s="245" t="s">
        <v>44</v>
      </c>
      <c r="G3232" s="245" t="s">
        <v>12286</v>
      </c>
      <c r="H3232" s="245" t="s">
        <v>12287</v>
      </c>
      <c r="I3232" s="245" t="s">
        <v>24</v>
      </c>
      <c r="J3232" s="245" t="s">
        <v>569</v>
      </c>
      <c r="K3232" s="246" t="s">
        <v>24222</v>
      </c>
      <c r="L3232" s="245" t="s">
        <v>568</v>
      </c>
      <c r="M3232"/>
      <c r="N3232"/>
      <c r="O3232"/>
      <c r="P3232"/>
      <c r="Q3232"/>
      <c r="R3232"/>
      <c r="S3232"/>
      <c r="T3232"/>
      <c r="U3232"/>
      <c r="V3232"/>
      <c r="W3232"/>
      <c r="X3232"/>
      <c r="Y3232"/>
      <c r="Z3232"/>
      <c r="AA3232"/>
      <c r="AB3232"/>
      <c r="AC3232"/>
      <c r="AD3232"/>
      <c r="AE3232"/>
      <c r="AF3232"/>
      <c r="AG3232"/>
      <c r="AH3232"/>
      <c r="AI3232"/>
      <c r="AJ3232"/>
      <c r="AK3232"/>
      <c r="AL3232"/>
      <c r="AM3232"/>
      <c r="AN3232"/>
      <c r="AO3232"/>
      <c r="AP3232"/>
      <c r="AQ3232"/>
      <c r="AR3232"/>
      <c r="AS3232"/>
      <c r="AT3232"/>
      <c r="AU3232"/>
      <c r="AV3232"/>
      <c r="AW3232"/>
      <c r="AX3232"/>
      <c r="AY3232"/>
      <c r="AZ3232"/>
      <c r="BA3232"/>
      <c r="BB3232"/>
      <c r="BC3232"/>
      <c r="BD3232"/>
      <c r="BE3232"/>
      <c r="BF3232"/>
      <c r="BG3232"/>
      <c r="BH3232"/>
      <c r="BI3232"/>
      <c r="BJ3232"/>
      <c r="BK3232"/>
      <c r="BL3232"/>
      <c r="BM3232"/>
      <c r="BN3232"/>
      <c r="BO3232"/>
    </row>
    <row r="3233" spans="1:67" ht="15" x14ac:dyDescent="0.25">
      <c r="A3233" s="245" t="s">
        <v>4205</v>
      </c>
      <c r="B3233" s="245" t="s">
        <v>4204</v>
      </c>
      <c r="C3233" s="245" t="s">
        <v>4257</v>
      </c>
      <c r="D3233" s="245" t="s">
        <v>4256</v>
      </c>
      <c r="E3233" s="246" t="s">
        <v>44</v>
      </c>
      <c r="F3233" s="245" t="s">
        <v>44</v>
      </c>
      <c r="G3233" s="245" t="s">
        <v>12288</v>
      </c>
      <c r="H3233" s="245" t="s">
        <v>12289</v>
      </c>
      <c r="I3233" s="245" t="s">
        <v>24</v>
      </c>
      <c r="J3233" s="245" t="s">
        <v>569</v>
      </c>
      <c r="K3233" s="246" t="s">
        <v>24223</v>
      </c>
      <c r="L3233" s="245" t="s">
        <v>568</v>
      </c>
      <c r="M3233"/>
      <c r="N3233"/>
      <c r="O3233"/>
      <c r="P3233"/>
      <c r="Q3233"/>
      <c r="R3233"/>
      <c r="S3233"/>
      <c r="T3233"/>
      <c r="U3233"/>
      <c r="V3233"/>
      <c r="W3233"/>
      <c r="X3233"/>
      <c r="Y3233"/>
      <c r="Z3233"/>
      <c r="AA3233"/>
      <c r="AB3233"/>
      <c r="AC3233"/>
      <c r="AD3233"/>
      <c r="AE3233"/>
      <c r="AF3233"/>
      <c r="AG3233"/>
      <c r="AH3233"/>
      <c r="AI3233"/>
      <c r="AJ3233"/>
      <c r="AK3233"/>
      <c r="AL3233"/>
      <c r="AM3233"/>
      <c r="AN3233"/>
      <c r="AO3233"/>
      <c r="AP3233"/>
      <c r="AQ3233"/>
      <c r="AR3233"/>
      <c r="AS3233"/>
      <c r="AT3233"/>
      <c r="AU3233"/>
      <c r="AV3233"/>
      <c r="AW3233"/>
      <c r="AX3233"/>
      <c r="AY3233"/>
      <c r="AZ3233"/>
      <c r="BA3233"/>
      <c r="BB3233"/>
      <c r="BC3233"/>
      <c r="BD3233"/>
      <c r="BE3233"/>
      <c r="BF3233"/>
      <c r="BG3233"/>
      <c r="BH3233"/>
      <c r="BI3233"/>
      <c r="BJ3233"/>
      <c r="BK3233"/>
      <c r="BL3233"/>
      <c r="BM3233"/>
      <c r="BN3233"/>
      <c r="BO3233"/>
    </row>
    <row r="3234" spans="1:67" ht="15" x14ac:dyDescent="0.25">
      <c r="A3234" s="245" t="s">
        <v>4205</v>
      </c>
      <c r="B3234" s="245" t="s">
        <v>4204</v>
      </c>
      <c r="C3234" s="245" t="s">
        <v>4257</v>
      </c>
      <c r="D3234" s="245" t="s">
        <v>4256</v>
      </c>
      <c r="E3234" s="246" t="s">
        <v>44</v>
      </c>
      <c r="F3234" s="245" t="s">
        <v>44</v>
      </c>
      <c r="G3234" s="245" t="s">
        <v>12291</v>
      </c>
      <c r="H3234" s="245" t="s">
        <v>12292</v>
      </c>
      <c r="I3234" s="245" t="s">
        <v>24</v>
      </c>
      <c r="J3234" s="245" t="s">
        <v>569</v>
      </c>
      <c r="K3234" s="246" t="s">
        <v>24224</v>
      </c>
      <c r="L3234" s="245" t="s">
        <v>568</v>
      </c>
      <c r="M3234"/>
      <c r="N3234"/>
      <c r="O3234"/>
      <c r="P3234"/>
      <c r="Q3234"/>
      <c r="R3234"/>
      <c r="S3234"/>
      <c r="T3234"/>
      <c r="U3234"/>
      <c r="V3234"/>
      <c r="W3234"/>
      <c r="X3234"/>
      <c r="Y3234"/>
      <c r="Z3234"/>
      <c r="AA3234"/>
      <c r="AB3234"/>
      <c r="AC3234"/>
      <c r="AD3234"/>
      <c r="AE3234"/>
      <c r="AF3234"/>
      <c r="AG3234"/>
      <c r="AH3234"/>
      <c r="AI3234"/>
      <c r="AJ3234"/>
      <c r="AK3234"/>
      <c r="AL3234"/>
      <c r="AM3234"/>
      <c r="AN3234"/>
      <c r="AO3234"/>
      <c r="AP3234"/>
      <c r="AQ3234"/>
      <c r="AR3234"/>
      <c r="AS3234"/>
      <c r="AT3234"/>
      <c r="AU3234"/>
      <c r="AV3234"/>
      <c r="AW3234"/>
      <c r="AX3234"/>
      <c r="AY3234"/>
      <c r="AZ3234"/>
      <c r="BA3234"/>
      <c r="BB3234"/>
      <c r="BC3234"/>
      <c r="BD3234"/>
      <c r="BE3234"/>
      <c r="BF3234"/>
      <c r="BG3234"/>
      <c r="BH3234"/>
      <c r="BI3234"/>
      <c r="BJ3234"/>
      <c r="BK3234"/>
      <c r="BL3234"/>
      <c r="BM3234"/>
      <c r="BN3234"/>
      <c r="BO3234"/>
    </row>
    <row r="3235" spans="1:67" ht="15" x14ac:dyDescent="0.25">
      <c r="A3235" s="245" t="s">
        <v>4205</v>
      </c>
      <c r="B3235" s="245" t="s">
        <v>4204</v>
      </c>
      <c r="C3235" s="245" t="s">
        <v>4257</v>
      </c>
      <c r="D3235" s="245" t="s">
        <v>4256</v>
      </c>
      <c r="E3235" s="246" t="s">
        <v>44</v>
      </c>
      <c r="F3235" s="245" t="s">
        <v>44</v>
      </c>
      <c r="G3235" s="245" t="s">
        <v>12293</v>
      </c>
      <c r="H3235" s="245" t="s">
        <v>12294</v>
      </c>
      <c r="I3235" s="245" t="s">
        <v>24</v>
      </c>
      <c r="J3235" s="245" t="s">
        <v>569</v>
      </c>
      <c r="K3235" s="246" t="s">
        <v>24225</v>
      </c>
      <c r="L3235" s="245" t="s">
        <v>568</v>
      </c>
      <c r="M3235"/>
      <c r="N3235"/>
      <c r="O3235"/>
      <c r="P3235"/>
      <c r="Q3235"/>
      <c r="R3235"/>
      <c r="S3235"/>
      <c r="T3235"/>
      <c r="U3235"/>
      <c r="V3235"/>
      <c r="W3235"/>
      <c r="X3235"/>
      <c r="Y3235"/>
      <c r="Z3235"/>
      <c r="AA3235"/>
      <c r="AB3235"/>
      <c r="AC3235"/>
      <c r="AD3235"/>
      <c r="AE3235"/>
      <c r="AF3235"/>
      <c r="AG3235"/>
      <c r="AH3235"/>
      <c r="AI3235"/>
      <c r="AJ3235"/>
      <c r="AK3235"/>
      <c r="AL3235"/>
      <c r="AM3235"/>
      <c r="AN3235"/>
      <c r="AO3235"/>
      <c r="AP3235"/>
      <c r="AQ3235"/>
      <c r="AR3235"/>
      <c r="AS3235"/>
      <c r="AT3235"/>
      <c r="AU3235"/>
      <c r="AV3235"/>
      <c r="AW3235"/>
      <c r="AX3235"/>
      <c r="AY3235"/>
      <c r="AZ3235"/>
      <c r="BA3235"/>
      <c r="BB3235"/>
      <c r="BC3235"/>
      <c r="BD3235"/>
      <c r="BE3235"/>
      <c r="BF3235"/>
      <c r="BG3235"/>
      <c r="BH3235"/>
      <c r="BI3235"/>
      <c r="BJ3235"/>
      <c r="BK3235"/>
      <c r="BL3235"/>
      <c r="BM3235"/>
      <c r="BN3235"/>
      <c r="BO3235"/>
    </row>
    <row r="3236" spans="1:67" ht="15" x14ac:dyDescent="0.25">
      <c r="A3236" s="245" t="s">
        <v>4205</v>
      </c>
      <c r="B3236" s="245" t="s">
        <v>4204</v>
      </c>
      <c r="C3236" s="245" t="s">
        <v>4257</v>
      </c>
      <c r="D3236" s="245" t="s">
        <v>4256</v>
      </c>
      <c r="E3236" s="246" t="s">
        <v>44</v>
      </c>
      <c r="F3236" s="245" t="s">
        <v>44</v>
      </c>
      <c r="G3236" s="245" t="s">
        <v>12295</v>
      </c>
      <c r="H3236" s="245" t="s">
        <v>12296</v>
      </c>
      <c r="I3236" s="245" t="s">
        <v>24</v>
      </c>
      <c r="J3236" s="245" t="s">
        <v>569</v>
      </c>
      <c r="K3236" s="246" t="s">
        <v>24226</v>
      </c>
      <c r="L3236" s="245" t="s">
        <v>568</v>
      </c>
      <c r="M3236"/>
      <c r="N3236"/>
      <c r="O3236"/>
      <c r="P3236"/>
      <c r="Q3236"/>
      <c r="R3236"/>
      <c r="S3236"/>
      <c r="T3236"/>
      <c r="U3236"/>
      <c r="V3236"/>
      <c r="W3236"/>
      <c r="X3236"/>
      <c r="Y3236"/>
      <c r="Z3236"/>
      <c r="AA3236"/>
      <c r="AB3236"/>
      <c r="AC3236"/>
      <c r="AD3236"/>
      <c r="AE3236"/>
      <c r="AF3236"/>
      <c r="AG3236"/>
      <c r="AH3236"/>
      <c r="AI3236"/>
      <c r="AJ3236"/>
      <c r="AK3236"/>
      <c r="AL3236"/>
      <c r="AM3236"/>
      <c r="AN3236"/>
      <c r="AO3236"/>
      <c r="AP3236"/>
      <c r="AQ3236"/>
      <c r="AR3236"/>
      <c r="AS3236"/>
      <c r="AT3236"/>
      <c r="AU3236"/>
      <c r="AV3236"/>
      <c r="AW3236"/>
      <c r="AX3236"/>
      <c r="AY3236"/>
      <c r="AZ3236"/>
      <c r="BA3236"/>
      <c r="BB3236"/>
      <c r="BC3236"/>
      <c r="BD3236"/>
      <c r="BE3236"/>
      <c r="BF3236"/>
      <c r="BG3236"/>
      <c r="BH3236"/>
      <c r="BI3236"/>
      <c r="BJ3236"/>
      <c r="BK3236"/>
      <c r="BL3236"/>
      <c r="BM3236"/>
      <c r="BN3236"/>
      <c r="BO3236"/>
    </row>
    <row r="3237" spans="1:67" ht="15" x14ac:dyDescent="0.25">
      <c r="A3237" s="245" t="s">
        <v>4205</v>
      </c>
      <c r="B3237" s="245" t="s">
        <v>4204</v>
      </c>
      <c r="C3237" s="245" t="s">
        <v>4257</v>
      </c>
      <c r="D3237" s="245" t="s">
        <v>4256</v>
      </c>
      <c r="E3237" s="246" t="s">
        <v>44</v>
      </c>
      <c r="F3237" s="245" t="s">
        <v>44</v>
      </c>
      <c r="G3237" s="245" t="s">
        <v>12297</v>
      </c>
      <c r="H3237" s="245" t="s">
        <v>12298</v>
      </c>
      <c r="I3237" s="245" t="s">
        <v>24</v>
      </c>
      <c r="J3237" s="245" t="s">
        <v>569</v>
      </c>
      <c r="K3237" s="246" t="s">
        <v>24227</v>
      </c>
      <c r="L3237" s="245" t="s">
        <v>568</v>
      </c>
      <c r="M3237"/>
      <c r="N3237"/>
      <c r="O3237"/>
      <c r="P3237"/>
      <c r="Q3237"/>
      <c r="R3237"/>
      <c r="S3237"/>
      <c r="T3237"/>
      <c r="U3237"/>
      <c r="V3237"/>
      <c r="W3237"/>
      <c r="X3237"/>
      <c r="Y3237"/>
      <c r="Z3237"/>
      <c r="AA3237"/>
      <c r="AB3237"/>
      <c r="AC3237"/>
      <c r="AD3237"/>
      <c r="AE3237"/>
      <c r="AF3237"/>
      <c r="AG3237"/>
      <c r="AH3237"/>
      <c r="AI3237"/>
      <c r="AJ3237"/>
      <c r="AK3237"/>
      <c r="AL3237"/>
      <c r="AM3237"/>
      <c r="AN3237"/>
      <c r="AO3237"/>
      <c r="AP3237"/>
      <c r="AQ3237"/>
      <c r="AR3237"/>
      <c r="AS3237"/>
      <c r="AT3237"/>
      <c r="AU3237"/>
      <c r="AV3237"/>
      <c r="AW3237"/>
      <c r="AX3237"/>
      <c r="AY3237"/>
      <c r="AZ3237"/>
      <c r="BA3237"/>
      <c r="BB3237"/>
      <c r="BC3237"/>
      <c r="BD3237"/>
      <c r="BE3237"/>
      <c r="BF3237"/>
      <c r="BG3237"/>
      <c r="BH3237"/>
      <c r="BI3237"/>
      <c r="BJ3237"/>
      <c r="BK3237"/>
      <c r="BL3237"/>
      <c r="BM3237"/>
      <c r="BN3237"/>
      <c r="BO3237"/>
    </row>
    <row r="3238" spans="1:67" ht="15" x14ac:dyDescent="0.25">
      <c r="A3238" s="245" t="s">
        <v>4205</v>
      </c>
      <c r="B3238" s="245" t="s">
        <v>4204</v>
      </c>
      <c r="C3238" s="245" t="s">
        <v>4257</v>
      </c>
      <c r="D3238" s="245" t="s">
        <v>4256</v>
      </c>
      <c r="E3238" s="246" t="s">
        <v>44</v>
      </c>
      <c r="F3238" s="245" t="s">
        <v>44</v>
      </c>
      <c r="G3238" s="245" t="s">
        <v>12299</v>
      </c>
      <c r="H3238" s="245" t="s">
        <v>12300</v>
      </c>
      <c r="I3238" s="245" t="s">
        <v>24</v>
      </c>
      <c r="J3238" s="245" t="s">
        <v>569</v>
      </c>
      <c r="K3238" s="246" t="s">
        <v>24228</v>
      </c>
      <c r="L3238" s="245" t="s">
        <v>568</v>
      </c>
      <c r="M3238"/>
      <c r="N3238"/>
      <c r="O3238"/>
      <c r="P3238"/>
      <c r="Q3238"/>
      <c r="R3238"/>
      <c r="S3238"/>
      <c r="T3238"/>
      <c r="U3238"/>
      <c r="V3238"/>
      <c r="W3238"/>
      <c r="X3238"/>
      <c r="Y3238"/>
      <c r="Z3238"/>
      <c r="AA3238"/>
      <c r="AB3238"/>
      <c r="AC3238"/>
      <c r="AD3238"/>
      <c r="AE3238"/>
      <c r="AF3238"/>
      <c r="AG3238"/>
      <c r="AH3238"/>
      <c r="AI3238"/>
      <c r="AJ3238"/>
      <c r="AK3238"/>
      <c r="AL3238"/>
      <c r="AM3238"/>
      <c r="AN3238"/>
      <c r="AO3238"/>
      <c r="AP3238"/>
      <c r="AQ3238"/>
      <c r="AR3238"/>
      <c r="AS3238"/>
      <c r="AT3238"/>
      <c r="AU3238"/>
      <c r="AV3238"/>
      <c r="AW3238"/>
      <c r="AX3238"/>
      <c r="AY3238"/>
      <c r="AZ3238"/>
      <c r="BA3238"/>
      <c r="BB3238"/>
      <c r="BC3238"/>
      <c r="BD3238"/>
      <c r="BE3238"/>
      <c r="BF3238"/>
      <c r="BG3238"/>
      <c r="BH3238"/>
      <c r="BI3238"/>
      <c r="BJ3238"/>
      <c r="BK3238"/>
      <c r="BL3238"/>
      <c r="BM3238"/>
      <c r="BN3238"/>
      <c r="BO3238"/>
    </row>
    <row r="3239" spans="1:67" ht="15" x14ac:dyDescent="0.25">
      <c r="A3239" s="245" t="s">
        <v>4205</v>
      </c>
      <c r="B3239" s="245" t="s">
        <v>4204</v>
      </c>
      <c r="C3239" s="245" t="s">
        <v>4257</v>
      </c>
      <c r="D3239" s="245" t="s">
        <v>4256</v>
      </c>
      <c r="E3239" s="246" t="s">
        <v>44</v>
      </c>
      <c r="F3239" s="245" t="s">
        <v>44</v>
      </c>
      <c r="G3239" s="245" t="s">
        <v>12301</v>
      </c>
      <c r="H3239" s="245" t="s">
        <v>12302</v>
      </c>
      <c r="I3239" s="245" t="s">
        <v>24</v>
      </c>
      <c r="J3239" s="245" t="s">
        <v>569</v>
      </c>
      <c r="K3239" s="246" t="s">
        <v>24229</v>
      </c>
      <c r="L3239" s="245" t="s">
        <v>568</v>
      </c>
      <c r="M3239"/>
      <c r="N3239"/>
      <c r="O3239"/>
      <c r="P3239"/>
      <c r="Q3239"/>
      <c r="R3239"/>
      <c r="S3239"/>
      <c r="T3239"/>
      <c r="U3239"/>
      <c r="V3239"/>
      <c r="W3239"/>
      <c r="X3239"/>
      <c r="Y3239"/>
      <c r="Z3239"/>
      <c r="AA3239"/>
      <c r="AB3239"/>
      <c r="AC3239"/>
      <c r="AD3239"/>
      <c r="AE3239"/>
      <c r="AF3239"/>
      <c r="AG3239"/>
      <c r="AH3239"/>
      <c r="AI3239"/>
      <c r="AJ3239"/>
      <c r="AK3239"/>
      <c r="AL3239"/>
      <c r="AM3239"/>
      <c r="AN3239"/>
      <c r="AO3239"/>
      <c r="AP3239"/>
      <c r="AQ3239"/>
      <c r="AR3239"/>
      <c r="AS3239"/>
      <c r="AT3239"/>
      <c r="AU3239"/>
      <c r="AV3239"/>
      <c r="AW3239"/>
      <c r="AX3239"/>
      <c r="AY3239"/>
      <c r="AZ3239"/>
      <c r="BA3239"/>
      <c r="BB3239"/>
      <c r="BC3239"/>
      <c r="BD3239"/>
      <c r="BE3239"/>
      <c r="BF3239"/>
      <c r="BG3239"/>
      <c r="BH3239"/>
      <c r="BI3239"/>
      <c r="BJ3239"/>
      <c r="BK3239"/>
      <c r="BL3239"/>
      <c r="BM3239"/>
      <c r="BN3239"/>
      <c r="BO3239"/>
    </row>
    <row r="3240" spans="1:67" ht="15" x14ac:dyDescent="0.25">
      <c r="A3240" s="245" t="s">
        <v>4205</v>
      </c>
      <c r="B3240" s="245" t="s">
        <v>4204</v>
      </c>
      <c r="C3240" s="245" t="s">
        <v>4257</v>
      </c>
      <c r="D3240" s="245" t="s">
        <v>4256</v>
      </c>
      <c r="E3240" s="246" t="s">
        <v>44</v>
      </c>
      <c r="F3240" s="245" t="s">
        <v>44</v>
      </c>
      <c r="G3240" s="245" t="s">
        <v>12303</v>
      </c>
      <c r="H3240" s="245" t="s">
        <v>12304</v>
      </c>
      <c r="I3240" s="245" t="s">
        <v>24</v>
      </c>
      <c r="J3240" s="245" t="s">
        <v>569</v>
      </c>
      <c r="K3240" s="246" t="s">
        <v>24230</v>
      </c>
      <c r="L3240" s="245" t="s">
        <v>568</v>
      </c>
      <c r="M3240"/>
      <c r="N3240"/>
      <c r="O3240"/>
      <c r="P3240"/>
      <c r="Q3240"/>
      <c r="R3240"/>
      <c r="S3240"/>
      <c r="T3240"/>
      <c r="U3240"/>
      <c r="V3240"/>
      <c r="W3240"/>
      <c r="X3240"/>
      <c r="Y3240"/>
      <c r="Z3240"/>
      <c r="AA3240"/>
      <c r="AB3240"/>
      <c r="AC3240"/>
      <c r="AD3240"/>
      <c r="AE3240"/>
      <c r="AF3240"/>
      <c r="AG3240"/>
      <c r="AH3240"/>
      <c r="AI3240"/>
      <c r="AJ3240"/>
      <c r="AK3240"/>
      <c r="AL3240"/>
      <c r="AM3240"/>
      <c r="AN3240"/>
      <c r="AO3240"/>
      <c r="AP3240"/>
      <c r="AQ3240"/>
      <c r="AR3240"/>
      <c r="AS3240"/>
      <c r="AT3240"/>
      <c r="AU3240"/>
      <c r="AV3240"/>
      <c r="AW3240"/>
      <c r="AX3240"/>
      <c r="AY3240"/>
      <c r="AZ3240"/>
      <c r="BA3240"/>
      <c r="BB3240"/>
      <c r="BC3240"/>
      <c r="BD3240"/>
      <c r="BE3240"/>
      <c r="BF3240"/>
      <c r="BG3240"/>
      <c r="BH3240"/>
      <c r="BI3240"/>
      <c r="BJ3240"/>
      <c r="BK3240"/>
      <c r="BL3240"/>
      <c r="BM3240"/>
      <c r="BN3240"/>
      <c r="BO3240"/>
    </row>
    <row r="3241" spans="1:67" ht="15" x14ac:dyDescent="0.25">
      <c r="A3241" s="245" t="s">
        <v>4205</v>
      </c>
      <c r="B3241" s="245" t="s">
        <v>4204</v>
      </c>
      <c r="C3241" s="245" t="s">
        <v>4257</v>
      </c>
      <c r="D3241" s="245" t="s">
        <v>4256</v>
      </c>
      <c r="E3241" s="246" t="s">
        <v>44</v>
      </c>
      <c r="F3241" s="245" t="s">
        <v>44</v>
      </c>
      <c r="G3241" s="245" t="s">
        <v>12305</v>
      </c>
      <c r="H3241" s="245" t="s">
        <v>12306</v>
      </c>
      <c r="I3241" s="245" t="s">
        <v>24</v>
      </c>
      <c r="J3241" s="245" t="s">
        <v>569</v>
      </c>
      <c r="K3241" s="246" t="s">
        <v>24231</v>
      </c>
      <c r="L3241" s="245" t="s">
        <v>568</v>
      </c>
      <c r="M3241"/>
      <c r="N3241"/>
      <c r="O3241"/>
      <c r="P3241"/>
      <c r="Q3241"/>
      <c r="R3241"/>
      <c r="S3241"/>
      <c r="T3241"/>
      <c r="U3241"/>
      <c r="V3241"/>
      <c r="W3241"/>
      <c r="X3241"/>
      <c r="Y3241"/>
      <c r="Z3241"/>
      <c r="AA3241"/>
      <c r="AB3241"/>
      <c r="AC3241"/>
      <c r="AD3241"/>
      <c r="AE3241"/>
      <c r="AF3241"/>
      <c r="AG3241"/>
      <c r="AH3241"/>
      <c r="AI3241"/>
      <c r="AJ3241"/>
      <c r="AK3241"/>
      <c r="AL3241"/>
      <c r="AM3241"/>
      <c r="AN3241"/>
      <c r="AO3241"/>
      <c r="AP3241"/>
      <c r="AQ3241"/>
      <c r="AR3241"/>
      <c r="AS3241"/>
      <c r="AT3241"/>
      <c r="AU3241"/>
      <c r="AV3241"/>
      <c r="AW3241"/>
      <c r="AX3241"/>
      <c r="AY3241"/>
      <c r="AZ3241"/>
      <c r="BA3241"/>
      <c r="BB3241"/>
      <c r="BC3241"/>
      <c r="BD3241"/>
      <c r="BE3241"/>
      <c r="BF3241"/>
      <c r="BG3241"/>
      <c r="BH3241"/>
      <c r="BI3241"/>
      <c r="BJ3241"/>
      <c r="BK3241"/>
      <c r="BL3241"/>
      <c r="BM3241"/>
      <c r="BN3241"/>
      <c r="BO3241"/>
    </row>
    <row r="3242" spans="1:67" ht="15" x14ac:dyDescent="0.25">
      <c r="A3242" s="245" t="s">
        <v>4205</v>
      </c>
      <c r="B3242" s="245" t="s">
        <v>4204</v>
      </c>
      <c r="C3242" s="245" t="s">
        <v>4257</v>
      </c>
      <c r="D3242" s="245" t="s">
        <v>4256</v>
      </c>
      <c r="E3242" s="246" t="s">
        <v>44</v>
      </c>
      <c r="F3242" s="245" t="s">
        <v>44</v>
      </c>
      <c r="G3242" s="245" t="s">
        <v>12307</v>
      </c>
      <c r="H3242" s="245" t="s">
        <v>12308</v>
      </c>
      <c r="I3242" s="245" t="s">
        <v>24</v>
      </c>
      <c r="J3242" s="245" t="s">
        <v>569</v>
      </c>
      <c r="K3242" s="246" t="s">
        <v>24232</v>
      </c>
      <c r="L3242" s="245" t="s">
        <v>568</v>
      </c>
      <c r="M3242"/>
      <c r="N3242"/>
      <c r="O3242"/>
      <c r="P3242"/>
      <c r="Q3242"/>
      <c r="R3242"/>
      <c r="S3242"/>
      <c r="T3242"/>
      <c r="U3242"/>
      <c r="V3242"/>
      <c r="W3242"/>
      <c r="X3242"/>
      <c r="Y3242"/>
      <c r="Z3242"/>
      <c r="AA3242"/>
      <c r="AB3242"/>
      <c r="AC3242"/>
      <c r="AD3242"/>
      <c r="AE3242"/>
      <c r="AF3242"/>
      <c r="AG3242"/>
      <c r="AH3242"/>
      <c r="AI3242"/>
      <c r="AJ3242"/>
      <c r="AK3242"/>
      <c r="AL3242"/>
      <c r="AM3242"/>
      <c r="AN3242"/>
      <c r="AO3242"/>
      <c r="AP3242"/>
      <c r="AQ3242"/>
      <c r="AR3242"/>
      <c r="AS3242"/>
      <c r="AT3242"/>
      <c r="AU3242"/>
      <c r="AV3242"/>
      <c r="AW3242"/>
      <c r="AX3242"/>
      <c r="AY3242"/>
      <c r="AZ3242"/>
      <c r="BA3242"/>
      <c r="BB3242"/>
      <c r="BC3242"/>
      <c r="BD3242"/>
      <c r="BE3242"/>
      <c r="BF3242"/>
      <c r="BG3242"/>
      <c r="BH3242"/>
      <c r="BI3242"/>
      <c r="BJ3242"/>
      <c r="BK3242"/>
      <c r="BL3242"/>
      <c r="BM3242"/>
      <c r="BN3242"/>
      <c r="BO3242"/>
    </row>
    <row r="3243" spans="1:67" ht="15" x14ac:dyDescent="0.25">
      <c r="A3243" s="245" t="s">
        <v>4205</v>
      </c>
      <c r="B3243" s="245" t="s">
        <v>4204</v>
      </c>
      <c r="C3243" s="245" t="s">
        <v>4257</v>
      </c>
      <c r="D3243" s="245" t="s">
        <v>4256</v>
      </c>
      <c r="E3243" s="246" t="s">
        <v>44</v>
      </c>
      <c r="F3243" s="245" t="s">
        <v>44</v>
      </c>
      <c r="G3243" s="245" t="s">
        <v>12309</v>
      </c>
      <c r="H3243" s="245" t="s">
        <v>12310</v>
      </c>
      <c r="I3243" s="245" t="s">
        <v>24</v>
      </c>
      <c r="J3243" s="245" t="s">
        <v>569</v>
      </c>
      <c r="K3243" s="246" t="s">
        <v>24233</v>
      </c>
      <c r="L3243" s="245" t="s">
        <v>568</v>
      </c>
      <c r="M3243"/>
      <c r="N3243"/>
      <c r="O3243"/>
      <c r="P3243"/>
      <c r="Q3243"/>
      <c r="R3243"/>
      <c r="S3243"/>
      <c r="T3243"/>
      <c r="U3243"/>
      <c r="V3243"/>
      <c r="W3243"/>
      <c r="X3243"/>
      <c r="Y3243"/>
      <c r="Z3243"/>
      <c r="AA3243"/>
      <c r="AB3243"/>
      <c r="AC3243"/>
      <c r="AD3243"/>
      <c r="AE3243"/>
      <c r="AF3243"/>
      <c r="AG3243"/>
      <c r="AH3243"/>
      <c r="AI3243"/>
      <c r="AJ3243"/>
      <c r="AK3243"/>
      <c r="AL3243"/>
      <c r="AM3243"/>
      <c r="AN3243"/>
      <c r="AO3243"/>
      <c r="AP3243"/>
      <c r="AQ3243"/>
      <c r="AR3243"/>
      <c r="AS3243"/>
      <c r="AT3243"/>
      <c r="AU3243"/>
      <c r="AV3243"/>
      <c r="AW3243"/>
      <c r="AX3243"/>
      <c r="AY3243"/>
      <c r="AZ3243"/>
      <c r="BA3243"/>
      <c r="BB3243"/>
      <c r="BC3243"/>
      <c r="BD3243"/>
      <c r="BE3243"/>
      <c r="BF3243"/>
      <c r="BG3243"/>
      <c r="BH3243"/>
      <c r="BI3243"/>
      <c r="BJ3243"/>
      <c r="BK3243"/>
      <c r="BL3243"/>
      <c r="BM3243"/>
      <c r="BN3243"/>
      <c r="BO3243"/>
    </row>
    <row r="3244" spans="1:67" ht="15" x14ac:dyDescent="0.25">
      <c r="A3244" s="245" t="s">
        <v>4205</v>
      </c>
      <c r="B3244" s="245" t="s">
        <v>4204</v>
      </c>
      <c r="C3244" s="245" t="s">
        <v>4257</v>
      </c>
      <c r="D3244" s="245" t="s">
        <v>4256</v>
      </c>
      <c r="E3244" s="246" t="s">
        <v>44</v>
      </c>
      <c r="F3244" s="245" t="s">
        <v>44</v>
      </c>
      <c r="G3244" s="245" t="s">
        <v>12311</v>
      </c>
      <c r="H3244" s="245" t="s">
        <v>12312</v>
      </c>
      <c r="I3244" s="245" t="s">
        <v>24</v>
      </c>
      <c r="J3244" s="245" t="s">
        <v>569</v>
      </c>
      <c r="K3244" s="246" t="s">
        <v>24234</v>
      </c>
      <c r="L3244" s="245" t="s">
        <v>568</v>
      </c>
      <c r="M3244"/>
      <c r="N3244"/>
      <c r="O3244"/>
      <c r="P3244"/>
      <c r="Q3244"/>
      <c r="R3244"/>
      <c r="S3244"/>
      <c r="T3244"/>
      <c r="U3244"/>
      <c r="V3244"/>
      <c r="W3244"/>
      <c r="X3244"/>
      <c r="Y3244"/>
      <c r="Z3244"/>
      <c r="AA3244"/>
      <c r="AB3244"/>
      <c r="AC3244"/>
      <c r="AD3244"/>
      <c r="AE3244"/>
      <c r="AF3244"/>
      <c r="AG3244"/>
      <c r="AH3244"/>
      <c r="AI3244"/>
      <c r="AJ3244"/>
      <c r="AK3244"/>
      <c r="AL3244"/>
      <c r="AM3244"/>
      <c r="AN3244"/>
      <c r="AO3244"/>
      <c r="AP3244"/>
      <c r="AQ3244"/>
      <c r="AR3244"/>
      <c r="AS3244"/>
      <c r="AT3244"/>
      <c r="AU3244"/>
      <c r="AV3244"/>
      <c r="AW3244"/>
      <c r="AX3244"/>
      <c r="AY3244"/>
      <c r="AZ3244"/>
      <c r="BA3244"/>
      <c r="BB3244"/>
      <c r="BC3244"/>
      <c r="BD3244"/>
      <c r="BE3244"/>
      <c r="BF3244"/>
      <c r="BG3244"/>
      <c r="BH3244"/>
      <c r="BI3244"/>
      <c r="BJ3244"/>
      <c r="BK3244"/>
      <c r="BL3244"/>
      <c r="BM3244"/>
      <c r="BN3244"/>
      <c r="BO3244"/>
    </row>
    <row r="3245" spans="1:67" ht="15" x14ac:dyDescent="0.25">
      <c r="A3245" s="245" t="s">
        <v>4205</v>
      </c>
      <c r="B3245" s="245" t="s">
        <v>4204</v>
      </c>
      <c r="C3245" s="245" t="s">
        <v>4257</v>
      </c>
      <c r="D3245" s="245" t="s">
        <v>4256</v>
      </c>
      <c r="E3245" s="246" t="s">
        <v>44</v>
      </c>
      <c r="F3245" s="245" t="s">
        <v>44</v>
      </c>
      <c r="G3245" s="245" t="s">
        <v>12313</v>
      </c>
      <c r="H3245" s="245" t="s">
        <v>12314</v>
      </c>
      <c r="I3245" s="245" t="s">
        <v>24</v>
      </c>
      <c r="J3245" s="245" t="s">
        <v>569</v>
      </c>
      <c r="K3245" s="246" t="s">
        <v>24235</v>
      </c>
      <c r="L3245" s="245" t="s">
        <v>568</v>
      </c>
      <c r="M3245"/>
      <c r="N3245"/>
      <c r="O3245"/>
      <c r="P3245"/>
      <c r="Q3245"/>
      <c r="R3245"/>
      <c r="S3245"/>
      <c r="T3245"/>
      <c r="U3245"/>
      <c r="V3245"/>
      <c r="W3245"/>
      <c r="X3245"/>
      <c r="Y3245"/>
      <c r="Z3245"/>
      <c r="AA3245"/>
      <c r="AB3245"/>
      <c r="AC3245"/>
      <c r="AD3245"/>
      <c r="AE3245"/>
      <c r="AF3245"/>
      <c r="AG3245"/>
      <c r="AH3245"/>
      <c r="AI3245"/>
      <c r="AJ3245"/>
      <c r="AK3245"/>
      <c r="AL3245"/>
      <c r="AM3245"/>
      <c r="AN3245"/>
      <c r="AO3245"/>
      <c r="AP3245"/>
      <c r="AQ3245"/>
      <c r="AR3245"/>
      <c r="AS3245"/>
      <c r="AT3245"/>
      <c r="AU3245"/>
      <c r="AV3245"/>
      <c r="AW3245"/>
      <c r="AX3245"/>
      <c r="AY3245"/>
      <c r="AZ3245"/>
      <c r="BA3245"/>
      <c r="BB3245"/>
      <c r="BC3245"/>
      <c r="BD3245"/>
      <c r="BE3245"/>
      <c r="BF3245"/>
      <c r="BG3245"/>
      <c r="BH3245"/>
      <c r="BI3245"/>
      <c r="BJ3245"/>
      <c r="BK3245"/>
      <c r="BL3245"/>
      <c r="BM3245"/>
      <c r="BN3245"/>
      <c r="BO3245"/>
    </row>
    <row r="3246" spans="1:67" ht="15" x14ac:dyDescent="0.25">
      <c r="A3246" s="245" t="s">
        <v>4205</v>
      </c>
      <c r="B3246" s="245" t="s">
        <v>4204</v>
      </c>
      <c r="C3246" s="245" t="s">
        <v>4257</v>
      </c>
      <c r="D3246" s="245" t="s">
        <v>4256</v>
      </c>
      <c r="E3246" s="246" t="s">
        <v>44</v>
      </c>
      <c r="F3246" s="245" t="s">
        <v>44</v>
      </c>
      <c r="G3246" s="245" t="s">
        <v>12315</v>
      </c>
      <c r="H3246" s="245" t="s">
        <v>12316</v>
      </c>
      <c r="I3246" s="245" t="s">
        <v>24</v>
      </c>
      <c r="J3246" s="245" t="s">
        <v>569</v>
      </c>
      <c r="K3246" s="246" t="s">
        <v>24236</v>
      </c>
      <c r="L3246" s="245" t="s">
        <v>568</v>
      </c>
      <c r="M3246"/>
      <c r="N3246"/>
      <c r="O3246"/>
      <c r="P3246"/>
      <c r="Q3246"/>
      <c r="R3246"/>
      <c r="S3246"/>
      <c r="T3246"/>
      <c r="U3246"/>
      <c r="V3246"/>
      <c r="W3246"/>
      <c r="X3246"/>
      <c r="Y3246"/>
      <c r="Z3246"/>
      <c r="AA3246"/>
      <c r="AB3246"/>
      <c r="AC3246"/>
      <c r="AD3246"/>
      <c r="AE3246"/>
      <c r="AF3246"/>
      <c r="AG3246"/>
      <c r="AH3246"/>
      <c r="AI3246"/>
      <c r="AJ3246"/>
      <c r="AK3246"/>
      <c r="AL3246"/>
      <c r="AM3246"/>
      <c r="AN3246"/>
      <c r="AO3246"/>
      <c r="AP3246"/>
      <c r="AQ3246"/>
      <c r="AR3246"/>
      <c r="AS3246"/>
      <c r="AT3246"/>
      <c r="AU3246"/>
      <c r="AV3246"/>
      <c r="AW3246"/>
      <c r="AX3246"/>
      <c r="AY3246"/>
      <c r="AZ3246"/>
      <c r="BA3246"/>
      <c r="BB3246"/>
      <c r="BC3246"/>
      <c r="BD3246"/>
      <c r="BE3246"/>
      <c r="BF3246"/>
      <c r="BG3246"/>
      <c r="BH3246"/>
      <c r="BI3246"/>
      <c r="BJ3246"/>
      <c r="BK3246"/>
      <c r="BL3246"/>
      <c r="BM3246"/>
      <c r="BN3246"/>
      <c r="BO3246"/>
    </row>
    <row r="3247" spans="1:67" ht="15" x14ac:dyDescent="0.25">
      <c r="A3247" s="245" t="s">
        <v>4205</v>
      </c>
      <c r="B3247" s="245" t="s">
        <v>4204</v>
      </c>
      <c r="C3247" s="245" t="s">
        <v>4257</v>
      </c>
      <c r="D3247" s="245" t="s">
        <v>4256</v>
      </c>
      <c r="E3247" s="246" t="s">
        <v>44</v>
      </c>
      <c r="F3247" s="245" t="s">
        <v>44</v>
      </c>
      <c r="G3247" s="245" t="s">
        <v>12317</v>
      </c>
      <c r="H3247" s="245" t="s">
        <v>12318</v>
      </c>
      <c r="I3247" s="245" t="s">
        <v>24</v>
      </c>
      <c r="J3247" s="245" t="s">
        <v>569</v>
      </c>
      <c r="K3247" s="246" t="s">
        <v>24237</v>
      </c>
      <c r="L3247" s="245" t="s">
        <v>568</v>
      </c>
      <c r="M3247"/>
      <c r="N3247"/>
      <c r="O3247"/>
      <c r="P3247"/>
      <c r="Q3247"/>
      <c r="R3247"/>
      <c r="S3247"/>
      <c r="T3247"/>
      <c r="U3247"/>
      <c r="V3247"/>
      <c r="W3247"/>
      <c r="X3247"/>
      <c r="Y3247"/>
      <c r="Z3247"/>
      <c r="AA3247"/>
      <c r="AB3247"/>
      <c r="AC3247"/>
      <c r="AD3247"/>
      <c r="AE3247"/>
      <c r="AF3247"/>
      <c r="AG3247"/>
      <c r="AH3247"/>
      <c r="AI3247"/>
      <c r="AJ3247"/>
      <c r="AK3247"/>
      <c r="AL3247"/>
      <c r="AM3247"/>
      <c r="AN3247"/>
      <c r="AO3247"/>
      <c r="AP3247"/>
      <c r="AQ3247"/>
      <c r="AR3247"/>
      <c r="AS3247"/>
      <c r="AT3247"/>
      <c r="AU3247"/>
      <c r="AV3247"/>
      <c r="AW3247"/>
      <c r="AX3247"/>
      <c r="AY3247"/>
      <c r="AZ3247"/>
      <c r="BA3247"/>
      <c r="BB3247"/>
      <c r="BC3247"/>
      <c r="BD3247"/>
      <c r="BE3247"/>
      <c r="BF3247"/>
      <c r="BG3247"/>
      <c r="BH3247"/>
      <c r="BI3247"/>
      <c r="BJ3247"/>
      <c r="BK3247"/>
      <c r="BL3247"/>
      <c r="BM3247"/>
      <c r="BN3247"/>
      <c r="BO3247"/>
    </row>
    <row r="3248" spans="1:67" ht="15" x14ac:dyDescent="0.25">
      <c r="A3248" s="245" t="s">
        <v>4205</v>
      </c>
      <c r="B3248" s="245" t="s">
        <v>4204</v>
      </c>
      <c r="C3248" s="245" t="s">
        <v>4257</v>
      </c>
      <c r="D3248" s="245" t="s">
        <v>4256</v>
      </c>
      <c r="E3248" s="246" t="s">
        <v>44</v>
      </c>
      <c r="F3248" s="245" t="s">
        <v>44</v>
      </c>
      <c r="G3248" s="245" t="s">
        <v>12319</v>
      </c>
      <c r="H3248" s="245" t="s">
        <v>12320</v>
      </c>
      <c r="I3248" s="245" t="s">
        <v>24</v>
      </c>
      <c r="J3248" s="245" t="s">
        <v>569</v>
      </c>
      <c r="K3248" s="246" t="s">
        <v>24238</v>
      </c>
      <c r="L3248" s="245" t="s">
        <v>568</v>
      </c>
      <c r="M3248"/>
      <c r="N3248"/>
      <c r="O3248"/>
      <c r="P3248"/>
      <c r="Q3248"/>
      <c r="R3248"/>
      <c r="S3248"/>
      <c r="T3248"/>
      <c r="U3248"/>
      <c r="V3248"/>
      <c r="W3248"/>
      <c r="X3248"/>
      <c r="Y3248"/>
      <c r="Z3248"/>
      <c r="AA3248"/>
      <c r="AB3248"/>
      <c r="AC3248"/>
      <c r="AD3248"/>
      <c r="AE3248"/>
      <c r="AF3248"/>
      <c r="AG3248"/>
      <c r="AH3248"/>
      <c r="AI3248"/>
      <c r="AJ3248"/>
      <c r="AK3248"/>
      <c r="AL3248"/>
      <c r="AM3248"/>
      <c r="AN3248"/>
      <c r="AO3248"/>
      <c r="AP3248"/>
      <c r="AQ3248"/>
      <c r="AR3248"/>
      <c r="AS3248"/>
      <c r="AT3248"/>
      <c r="AU3248"/>
      <c r="AV3248"/>
      <c r="AW3248"/>
      <c r="AX3248"/>
      <c r="AY3248"/>
      <c r="AZ3248"/>
      <c r="BA3248"/>
      <c r="BB3248"/>
      <c r="BC3248"/>
      <c r="BD3248"/>
      <c r="BE3248"/>
      <c r="BF3248"/>
      <c r="BG3248"/>
      <c r="BH3248"/>
      <c r="BI3248"/>
      <c r="BJ3248"/>
      <c r="BK3248"/>
      <c r="BL3248"/>
      <c r="BM3248"/>
      <c r="BN3248"/>
      <c r="BO3248"/>
    </row>
    <row r="3249" spans="1:67" ht="15" x14ac:dyDescent="0.25">
      <c r="A3249" s="245" t="s">
        <v>4205</v>
      </c>
      <c r="B3249" s="245" t="s">
        <v>4204</v>
      </c>
      <c r="C3249" s="245" t="s">
        <v>4257</v>
      </c>
      <c r="D3249" s="245" t="s">
        <v>4256</v>
      </c>
      <c r="E3249" s="246" t="s">
        <v>44</v>
      </c>
      <c r="F3249" s="245" t="s">
        <v>44</v>
      </c>
      <c r="G3249" s="245" t="s">
        <v>12321</v>
      </c>
      <c r="H3249" s="245" t="s">
        <v>12322</v>
      </c>
      <c r="I3249" s="245" t="s">
        <v>24</v>
      </c>
      <c r="J3249" s="245" t="s">
        <v>569</v>
      </c>
      <c r="K3249" s="246" t="s">
        <v>24239</v>
      </c>
      <c r="L3249" s="245" t="s">
        <v>568</v>
      </c>
      <c r="M3249"/>
      <c r="N3249"/>
      <c r="O3249"/>
      <c r="P3249"/>
      <c r="Q3249"/>
      <c r="R3249"/>
      <c r="S3249"/>
      <c r="T3249"/>
      <c r="U3249"/>
      <c r="V3249"/>
      <c r="W3249"/>
      <c r="X3249"/>
      <c r="Y3249"/>
      <c r="Z3249"/>
      <c r="AA3249"/>
      <c r="AB3249"/>
      <c r="AC3249"/>
      <c r="AD3249"/>
      <c r="AE3249"/>
      <c r="AF3249"/>
      <c r="AG3249"/>
      <c r="AH3249"/>
      <c r="AI3249"/>
      <c r="AJ3249"/>
      <c r="AK3249"/>
      <c r="AL3249"/>
      <c r="AM3249"/>
      <c r="AN3249"/>
      <c r="AO3249"/>
      <c r="AP3249"/>
      <c r="AQ3249"/>
      <c r="AR3249"/>
      <c r="AS3249"/>
      <c r="AT3249"/>
      <c r="AU3249"/>
      <c r="AV3249"/>
      <c r="AW3249"/>
      <c r="AX3249"/>
      <c r="AY3249"/>
      <c r="AZ3249"/>
      <c r="BA3249"/>
      <c r="BB3249"/>
      <c r="BC3249"/>
      <c r="BD3249"/>
      <c r="BE3249"/>
      <c r="BF3249"/>
      <c r="BG3249"/>
      <c r="BH3249"/>
      <c r="BI3249"/>
      <c r="BJ3249"/>
      <c r="BK3249"/>
      <c r="BL3249"/>
      <c r="BM3249"/>
      <c r="BN3249"/>
      <c r="BO3249"/>
    </row>
    <row r="3250" spans="1:67" ht="15" x14ac:dyDescent="0.25">
      <c r="A3250" s="245" t="s">
        <v>4205</v>
      </c>
      <c r="B3250" s="245" t="s">
        <v>4204</v>
      </c>
      <c r="C3250" s="245" t="s">
        <v>4257</v>
      </c>
      <c r="D3250" s="245" t="s">
        <v>4256</v>
      </c>
      <c r="E3250" s="246" t="s">
        <v>44</v>
      </c>
      <c r="F3250" s="245" t="s">
        <v>44</v>
      </c>
      <c r="G3250" s="245" t="s">
        <v>12323</v>
      </c>
      <c r="H3250" s="245" t="s">
        <v>12324</v>
      </c>
      <c r="I3250" s="245" t="s">
        <v>24</v>
      </c>
      <c r="J3250" s="245" t="s">
        <v>569</v>
      </c>
      <c r="K3250" s="246" t="s">
        <v>24240</v>
      </c>
      <c r="L3250" s="245" t="s">
        <v>568</v>
      </c>
      <c r="M3250"/>
      <c r="N3250"/>
      <c r="O3250"/>
      <c r="P3250"/>
      <c r="Q3250"/>
      <c r="R3250"/>
      <c r="S3250"/>
      <c r="T3250"/>
      <c r="U3250"/>
      <c r="V3250"/>
      <c r="W3250"/>
      <c r="X3250"/>
      <c r="Y3250"/>
      <c r="Z3250"/>
      <c r="AA3250"/>
      <c r="AB3250"/>
      <c r="AC3250"/>
      <c r="AD3250"/>
      <c r="AE3250"/>
      <c r="AF3250"/>
      <c r="AG3250"/>
      <c r="AH3250"/>
      <c r="AI3250"/>
      <c r="AJ3250"/>
      <c r="AK3250"/>
      <c r="AL3250"/>
      <c r="AM3250"/>
      <c r="AN3250"/>
      <c r="AO3250"/>
      <c r="AP3250"/>
      <c r="AQ3250"/>
      <c r="AR3250"/>
      <c r="AS3250"/>
      <c r="AT3250"/>
      <c r="AU3250"/>
      <c r="AV3250"/>
      <c r="AW3250"/>
      <c r="AX3250"/>
      <c r="AY3250"/>
      <c r="AZ3250"/>
      <c r="BA3250"/>
      <c r="BB3250"/>
      <c r="BC3250"/>
      <c r="BD3250"/>
      <c r="BE3250"/>
      <c r="BF3250"/>
      <c r="BG3250"/>
      <c r="BH3250"/>
      <c r="BI3250"/>
      <c r="BJ3250"/>
      <c r="BK3250"/>
      <c r="BL3250"/>
      <c r="BM3250"/>
      <c r="BN3250"/>
      <c r="BO3250"/>
    </row>
    <row r="3251" spans="1:67" ht="15" x14ac:dyDescent="0.25">
      <c r="A3251" s="245" t="s">
        <v>4205</v>
      </c>
      <c r="B3251" s="245" t="s">
        <v>4204</v>
      </c>
      <c r="C3251" s="245" t="s">
        <v>4257</v>
      </c>
      <c r="D3251" s="245" t="s">
        <v>4256</v>
      </c>
      <c r="E3251" s="246" t="s">
        <v>44</v>
      </c>
      <c r="F3251" s="245" t="s">
        <v>44</v>
      </c>
      <c r="G3251" s="245" t="s">
        <v>12325</v>
      </c>
      <c r="H3251" s="245" t="s">
        <v>12326</v>
      </c>
      <c r="I3251" s="245" t="s">
        <v>24</v>
      </c>
      <c r="J3251" s="245" t="s">
        <v>569</v>
      </c>
      <c r="K3251" s="246" t="s">
        <v>24241</v>
      </c>
      <c r="L3251" s="245" t="s">
        <v>568</v>
      </c>
      <c r="M3251"/>
      <c r="N3251"/>
      <c r="O3251"/>
      <c r="P3251"/>
      <c r="Q3251"/>
      <c r="R3251"/>
      <c r="S3251"/>
      <c r="T3251"/>
      <c r="U3251"/>
      <c r="V3251"/>
      <c r="W3251"/>
      <c r="X3251"/>
      <c r="Y3251"/>
      <c r="Z3251"/>
      <c r="AA3251"/>
      <c r="AB3251"/>
      <c r="AC3251"/>
      <c r="AD3251"/>
      <c r="AE3251"/>
      <c r="AF3251"/>
      <c r="AG3251"/>
      <c r="AH3251"/>
      <c r="AI3251"/>
      <c r="AJ3251"/>
      <c r="AK3251"/>
      <c r="AL3251"/>
      <c r="AM3251"/>
      <c r="AN3251"/>
      <c r="AO3251"/>
      <c r="AP3251"/>
      <c r="AQ3251"/>
      <c r="AR3251"/>
      <c r="AS3251"/>
      <c r="AT3251"/>
      <c r="AU3251"/>
      <c r="AV3251"/>
      <c r="AW3251"/>
      <c r="AX3251"/>
      <c r="AY3251"/>
      <c r="AZ3251"/>
      <c r="BA3251"/>
      <c r="BB3251"/>
      <c r="BC3251"/>
      <c r="BD3251"/>
      <c r="BE3251"/>
      <c r="BF3251"/>
      <c r="BG3251"/>
      <c r="BH3251"/>
      <c r="BI3251"/>
      <c r="BJ3251"/>
      <c r="BK3251"/>
      <c r="BL3251"/>
      <c r="BM3251"/>
      <c r="BN3251"/>
      <c r="BO3251"/>
    </row>
    <row r="3252" spans="1:67" ht="15" x14ac:dyDescent="0.25">
      <c r="A3252" s="245" t="s">
        <v>4205</v>
      </c>
      <c r="B3252" s="245" t="s">
        <v>4204</v>
      </c>
      <c r="C3252" s="245" t="s">
        <v>4257</v>
      </c>
      <c r="D3252" s="245" t="s">
        <v>4256</v>
      </c>
      <c r="E3252" s="246" t="s">
        <v>44</v>
      </c>
      <c r="F3252" s="245" t="s">
        <v>44</v>
      </c>
      <c r="G3252" s="245" t="s">
        <v>12327</v>
      </c>
      <c r="H3252" s="245" t="s">
        <v>12328</v>
      </c>
      <c r="I3252" s="245" t="s">
        <v>24</v>
      </c>
      <c r="J3252" s="245" t="s">
        <v>569</v>
      </c>
      <c r="K3252" s="246" t="s">
        <v>24242</v>
      </c>
      <c r="L3252" s="245" t="s">
        <v>568</v>
      </c>
      <c r="M3252"/>
      <c r="N3252"/>
      <c r="O3252"/>
      <c r="P3252"/>
      <c r="Q3252"/>
      <c r="R3252"/>
      <c r="S3252"/>
      <c r="T3252"/>
      <c r="U3252"/>
      <c r="V3252"/>
      <c r="W3252"/>
      <c r="X3252"/>
      <c r="Y3252"/>
      <c r="Z3252"/>
      <c r="AA3252"/>
      <c r="AB3252"/>
      <c r="AC3252"/>
      <c r="AD3252"/>
      <c r="AE3252"/>
      <c r="AF3252"/>
      <c r="AG3252"/>
      <c r="AH3252"/>
      <c r="AI3252"/>
      <c r="AJ3252"/>
      <c r="AK3252"/>
      <c r="AL3252"/>
      <c r="AM3252"/>
      <c r="AN3252"/>
      <c r="AO3252"/>
      <c r="AP3252"/>
      <c r="AQ3252"/>
      <c r="AR3252"/>
      <c r="AS3252"/>
      <c r="AT3252"/>
      <c r="AU3252"/>
      <c r="AV3252"/>
      <c r="AW3252"/>
      <c r="AX3252"/>
      <c r="AY3252"/>
      <c r="AZ3252"/>
      <c r="BA3252"/>
      <c r="BB3252"/>
      <c r="BC3252"/>
      <c r="BD3252"/>
      <c r="BE3252"/>
      <c r="BF3252"/>
      <c r="BG3252"/>
      <c r="BH3252"/>
      <c r="BI3252"/>
      <c r="BJ3252"/>
      <c r="BK3252"/>
      <c r="BL3252"/>
      <c r="BM3252"/>
      <c r="BN3252"/>
      <c r="BO3252"/>
    </row>
    <row r="3253" spans="1:67" ht="15" x14ac:dyDescent="0.25">
      <c r="A3253" s="245" t="s">
        <v>4205</v>
      </c>
      <c r="B3253" s="245" t="s">
        <v>4204</v>
      </c>
      <c r="C3253" s="245" t="s">
        <v>4255</v>
      </c>
      <c r="D3253" s="245" t="s">
        <v>4254</v>
      </c>
      <c r="E3253" s="246" t="s">
        <v>44</v>
      </c>
      <c r="F3253" s="245" t="s">
        <v>44</v>
      </c>
      <c r="G3253" s="245" t="s">
        <v>12329</v>
      </c>
      <c r="H3253" s="245" t="s">
        <v>12330</v>
      </c>
      <c r="I3253" s="245" t="s">
        <v>24</v>
      </c>
      <c r="J3253" s="245" t="s">
        <v>569</v>
      </c>
      <c r="K3253" s="246" t="s">
        <v>24243</v>
      </c>
      <c r="L3253" s="245" t="s">
        <v>568</v>
      </c>
      <c r="M3253"/>
      <c r="N3253"/>
      <c r="O3253"/>
      <c r="P3253"/>
      <c r="Q3253"/>
      <c r="R3253"/>
      <c r="S3253"/>
      <c r="T3253"/>
      <c r="U3253"/>
      <c r="V3253"/>
      <c r="W3253"/>
      <c r="X3253"/>
      <c r="Y3253"/>
      <c r="Z3253"/>
      <c r="AA3253"/>
      <c r="AB3253"/>
      <c r="AC3253"/>
      <c r="AD3253"/>
      <c r="AE3253"/>
      <c r="AF3253"/>
      <c r="AG3253"/>
      <c r="AH3253"/>
      <c r="AI3253"/>
      <c r="AJ3253"/>
      <c r="AK3253"/>
      <c r="AL3253"/>
      <c r="AM3253"/>
      <c r="AN3253"/>
      <c r="AO3253"/>
      <c r="AP3253"/>
      <c r="AQ3253"/>
      <c r="AR3253"/>
      <c r="AS3253"/>
      <c r="AT3253"/>
      <c r="AU3253"/>
      <c r="AV3253"/>
      <c r="AW3253"/>
      <c r="AX3253"/>
      <c r="AY3253"/>
      <c r="AZ3253"/>
      <c r="BA3253"/>
      <c r="BB3253"/>
      <c r="BC3253"/>
      <c r="BD3253"/>
      <c r="BE3253"/>
      <c r="BF3253"/>
      <c r="BG3253"/>
      <c r="BH3253"/>
      <c r="BI3253"/>
      <c r="BJ3253"/>
      <c r="BK3253"/>
      <c r="BL3253"/>
      <c r="BM3253"/>
      <c r="BN3253"/>
      <c r="BO3253"/>
    </row>
    <row r="3254" spans="1:67" ht="15" x14ac:dyDescent="0.25">
      <c r="A3254" s="245" t="s">
        <v>4205</v>
      </c>
      <c r="B3254" s="245" t="s">
        <v>4204</v>
      </c>
      <c r="C3254" s="245" t="s">
        <v>4255</v>
      </c>
      <c r="D3254" s="245" t="s">
        <v>4254</v>
      </c>
      <c r="E3254" s="246" t="s">
        <v>44</v>
      </c>
      <c r="F3254" s="245" t="s">
        <v>44</v>
      </c>
      <c r="G3254" s="245" t="s">
        <v>12331</v>
      </c>
      <c r="H3254" s="245" t="s">
        <v>12332</v>
      </c>
      <c r="I3254" s="245" t="s">
        <v>24</v>
      </c>
      <c r="J3254" s="245" t="s">
        <v>569</v>
      </c>
      <c r="K3254" s="246" t="s">
        <v>24244</v>
      </c>
      <c r="L3254" s="245" t="s">
        <v>568</v>
      </c>
      <c r="M3254"/>
      <c r="N3254"/>
      <c r="O3254"/>
      <c r="P3254"/>
      <c r="Q3254"/>
      <c r="R3254"/>
      <c r="S3254"/>
      <c r="T3254"/>
      <c r="U3254"/>
      <c r="V3254"/>
      <c r="W3254"/>
      <c r="X3254"/>
      <c r="Y3254"/>
      <c r="Z3254"/>
      <c r="AA3254"/>
      <c r="AB3254"/>
      <c r="AC3254"/>
      <c r="AD3254"/>
      <c r="AE3254"/>
      <c r="AF3254"/>
      <c r="AG3254"/>
      <c r="AH3254"/>
      <c r="AI3254"/>
      <c r="AJ3254"/>
      <c r="AK3254"/>
      <c r="AL3254"/>
      <c r="AM3254"/>
      <c r="AN3254"/>
      <c r="AO3254"/>
      <c r="AP3254"/>
      <c r="AQ3254"/>
      <c r="AR3254"/>
      <c r="AS3254"/>
      <c r="AT3254"/>
      <c r="AU3254"/>
      <c r="AV3254"/>
      <c r="AW3254"/>
      <c r="AX3254"/>
      <c r="AY3254"/>
      <c r="AZ3254"/>
      <c r="BA3254"/>
      <c r="BB3254"/>
      <c r="BC3254"/>
      <c r="BD3254"/>
      <c r="BE3254"/>
      <c r="BF3254"/>
      <c r="BG3254"/>
      <c r="BH3254"/>
      <c r="BI3254"/>
      <c r="BJ3254"/>
      <c r="BK3254"/>
      <c r="BL3254"/>
      <c r="BM3254"/>
      <c r="BN3254"/>
      <c r="BO3254"/>
    </row>
    <row r="3255" spans="1:67" ht="15" x14ac:dyDescent="0.25">
      <c r="A3255" s="245" t="s">
        <v>4205</v>
      </c>
      <c r="B3255" s="245" t="s">
        <v>4204</v>
      </c>
      <c r="C3255" s="245" t="s">
        <v>4255</v>
      </c>
      <c r="D3255" s="245" t="s">
        <v>4254</v>
      </c>
      <c r="E3255" s="246" t="s">
        <v>44</v>
      </c>
      <c r="F3255" s="245" t="s">
        <v>44</v>
      </c>
      <c r="G3255" s="245" t="s">
        <v>12333</v>
      </c>
      <c r="H3255" s="245" t="s">
        <v>12334</v>
      </c>
      <c r="I3255" s="245" t="s">
        <v>24</v>
      </c>
      <c r="J3255" s="245" t="s">
        <v>569</v>
      </c>
      <c r="K3255" s="246" t="s">
        <v>24245</v>
      </c>
      <c r="L3255" s="245" t="s">
        <v>568</v>
      </c>
      <c r="M3255"/>
      <c r="N3255"/>
      <c r="O3255"/>
      <c r="P3255"/>
      <c r="Q3255"/>
      <c r="R3255"/>
      <c r="S3255"/>
      <c r="T3255"/>
      <c r="U3255"/>
      <c r="V3255"/>
      <c r="W3255"/>
      <c r="X3255"/>
      <c r="Y3255"/>
      <c r="Z3255"/>
      <c r="AA3255"/>
      <c r="AB3255"/>
      <c r="AC3255"/>
      <c r="AD3255"/>
      <c r="AE3255"/>
      <c r="AF3255"/>
      <c r="AG3255"/>
      <c r="AH3255"/>
      <c r="AI3255"/>
      <c r="AJ3255"/>
      <c r="AK3255"/>
      <c r="AL3255"/>
      <c r="AM3255"/>
      <c r="AN3255"/>
      <c r="AO3255"/>
      <c r="AP3255"/>
      <c r="AQ3255"/>
      <c r="AR3255"/>
      <c r="AS3255"/>
      <c r="AT3255"/>
      <c r="AU3255"/>
      <c r="AV3255"/>
      <c r="AW3255"/>
      <c r="AX3255"/>
      <c r="AY3255"/>
      <c r="AZ3255"/>
      <c r="BA3255"/>
      <c r="BB3255"/>
      <c r="BC3255"/>
      <c r="BD3255"/>
      <c r="BE3255"/>
      <c r="BF3255"/>
      <c r="BG3255"/>
      <c r="BH3255"/>
      <c r="BI3255"/>
      <c r="BJ3255"/>
      <c r="BK3255"/>
      <c r="BL3255"/>
      <c r="BM3255"/>
      <c r="BN3255"/>
      <c r="BO3255"/>
    </row>
    <row r="3256" spans="1:67" ht="15" x14ac:dyDescent="0.25">
      <c r="A3256" s="245" t="s">
        <v>4205</v>
      </c>
      <c r="B3256" s="245" t="s">
        <v>4204</v>
      </c>
      <c r="C3256" s="245" t="s">
        <v>4255</v>
      </c>
      <c r="D3256" s="245" t="s">
        <v>4254</v>
      </c>
      <c r="E3256" s="246" t="s">
        <v>44</v>
      </c>
      <c r="F3256" s="245" t="s">
        <v>44</v>
      </c>
      <c r="G3256" s="245" t="s">
        <v>12335</v>
      </c>
      <c r="H3256" s="245" t="s">
        <v>12336</v>
      </c>
      <c r="I3256" s="245" t="s">
        <v>24</v>
      </c>
      <c r="J3256" s="245" t="s">
        <v>569</v>
      </c>
      <c r="K3256" s="246" t="s">
        <v>24246</v>
      </c>
      <c r="L3256" s="245" t="s">
        <v>568</v>
      </c>
      <c r="M3256"/>
      <c r="N3256"/>
      <c r="O3256"/>
      <c r="P3256"/>
      <c r="Q3256"/>
      <c r="R3256"/>
      <c r="S3256"/>
      <c r="T3256"/>
      <c r="U3256"/>
      <c r="V3256"/>
      <c r="W3256"/>
      <c r="X3256"/>
      <c r="Y3256"/>
      <c r="Z3256"/>
      <c r="AA3256"/>
      <c r="AB3256"/>
      <c r="AC3256"/>
      <c r="AD3256"/>
      <c r="AE3256"/>
      <c r="AF3256"/>
      <c r="AG3256"/>
      <c r="AH3256"/>
      <c r="AI3256"/>
      <c r="AJ3256"/>
      <c r="AK3256"/>
      <c r="AL3256"/>
      <c r="AM3256"/>
      <c r="AN3256"/>
      <c r="AO3256"/>
      <c r="AP3256"/>
      <c r="AQ3256"/>
      <c r="AR3256"/>
      <c r="AS3256"/>
      <c r="AT3256"/>
      <c r="AU3256"/>
      <c r="AV3256"/>
      <c r="AW3256"/>
      <c r="AX3256"/>
      <c r="AY3256"/>
      <c r="AZ3256"/>
      <c r="BA3256"/>
      <c r="BB3256"/>
      <c r="BC3256"/>
      <c r="BD3256"/>
      <c r="BE3256"/>
      <c r="BF3256"/>
      <c r="BG3256"/>
      <c r="BH3256"/>
      <c r="BI3256"/>
      <c r="BJ3256"/>
      <c r="BK3256"/>
      <c r="BL3256"/>
      <c r="BM3256"/>
      <c r="BN3256"/>
      <c r="BO3256"/>
    </row>
    <row r="3257" spans="1:67" ht="15" x14ac:dyDescent="0.25">
      <c r="A3257" s="245" t="s">
        <v>4205</v>
      </c>
      <c r="B3257" s="245" t="s">
        <v>4204</v>
      </c>
      <c r="C3257" s="245" t="s">
        <v>4255</v>
      </c>
      <c r="D3257" s="245" t="s">
        <v>4254</v>
      </c>
      <c r="E3257" s="246" t="s">
        <v>44</v>
      </c>
      <c r="F3257" s="245" t="s">
        <v>44</v>
      </c>
      <c r="G3257" s="245" t="s">
        <v>12337</v>
      </c>
      <c r="H3257" s="245" t="s">
        <v>12338</v>
      </c>
      <c r="I3257" s="245" t="s">
        <v>24</v>
      </c>
      <c r="J3257" s="245" t="s">
        <v>569</v>
      </c>
      <c r="K3257" s="246" t="s">
        <v>24247</v>
      </c>
      <c r="L3257" s="245" t="s">
        <v>568</v>
      </c>
      <c r="M3257"/>
      <c r="N3257"/>
      <c r="O3257"/>
      <c r="P3257"/>
      <c r="Q3257"/>
      <c r="R3257"/>
      <c r="S3257"/>
      <c r="T3257"/>
      <c r="U3257"/>
      <c r="V3257"/>
      <c r="W3257"/>
      <c r="X3257"/>
      <c r="Y3257"/>
      <c r="Z3257"/>
      <c r="AA3257"/>
      <c r="AB3257"/>
      <c r="AC3257"/>
      <c r="AD3257"/>
      <c r="AE3257"/>
      <c r="AF3257"/>
      <c r="AG3257"/>
      <c r="AH3257"/>
      <c r="AI3257"/>
      <c r="AJ3257"/>
      <c r="AK3257"/>
      <c r="AL3257"/>
      <c r="AM3257"/>
      <c r="AN3257"/>
      <c r="AO3257"/>
      <c r="AP3257"/>
      <c r="AQ3257"/>
      <c r="AR3257"/>
      <c r="AS3257"/>
      <c r="AT3257"/>
      <c r="AU3257"/>
      <c r="AV3257"/>
      <c r="AW3257"/>
      <c r="AX3257"/>
      <c r="AY3257"/>
      <c r="AZ3257"/>
      <c r="BA3257"/>
      <c r="BB3257"/>
      <c r="BC3257"/>
      <c r="BD3257"/>
      <c r="BE3257"/>
      <c r="BF3257"/>
      <c r="BG3257"/>
      <c r="BH3257"/>
      <c r="BI3257"/>
      <c r="BJ3257"/>
      <c r="BK3257"/>
      <c r="BL3257"/>
      <c r="BM3257"/>
      <c r="BN3257"/>
      <c r="BO3257"/>
    </row>
    <row r="3258" spans="1:67" ht="15" x14ac:dyDescent="0.25">
      <c r="A3258" s="245" t="s">
        <v>4205</v>
      </c>
      <c r="B3258" s="245" t="s">
        <v>4204</v>
      </c>
      <c r="C3258" s="245" t="s">
        <v>4247</v>
      </c>
      <c r="D3258" s="245" t="s">
        <v>4246</v>
      </c>
      <c r="E3258" s="246" t="s">
        <v>44</v>
      </c>
      <c r="F3258" s="245" t="s">
        <v>44</v>
      </c>
      <c r="G3258" s="245" t="s">
        <v>4252</v>
      </c>
      <c r="H3258" s="245" t="s">
        <v>12339</v>
      </c>
      <c r="I3258" s="245" t="s">
        <v>24</v>
      </c>
      <c r="J3258" s="245" t="s">
        <v>569</v>
      </c>
      <c r="K3258" s="246" t="s">
        <v>24248</v>
      </c>
      <c r="L3258" s="245" t="s">
        <v>568</v>
      </c>
      <c r="M3258"/>
      <c r="N3258"/>
      <c r="O3258"/>
      <c r="P3258"/>
      <c r="Q3258"/>
      <c r="R3258"/>
      <c r="S3258"/>
      <c r="T3258"/>
      <c r="U3258"/>
      <c r="V3258"/>
      <c r="W3258"/>
      <c r="X3258"/>
      <c r="Y3258"/>
      <c r="Z3258"/>
      <c r="AA3258"/>
      <c r="AB3258"/>
      <c r="AC3258"/>
      <c r="AD3258"/>
      <c r="AE3258"/>
      <c r="AF3258"/>
      <c r="AG3258"/>
      <c r="AH3258"/>
      <c r="AI3258"/>
      <c r="AJ3258"/>
      <c r="AK3258"/>
      <c r="AL3258"/>
      <c r="AM3258"/>
      <c r="AN3258"/>
      <c r="AO3258"/>
      <c r="AP3258"/>
      <c r="AQ3258"/>
      <c r="AR3258"/>
      <c r="AS3258"/>
      <c r="AT3258"/>
      <c r="AU3258"/>
      <c r="AV3258"/>
      <c r="AW3258"/>
      <c r="AX3258"/>
      <c r="AY3258"/>
      <c r="AZ3258"/>
      <c r="BA3258"/>
      <c r="BB3258"/>
      <c r="BC3258"/>
      <c r="BD3258"/>
      <c r="BE3258"/>
      <c r="BF3258"/>
      <c r="BG3258"/>
      <c r="BH3258"/>
      <c r="BI3258"/>
      <c r="BJ3258"/>
      <c r="BK3258"/>
      <c r="BL3258"/>
      <c r="BM3258"/>
      <c r="BN3258"/>
      <c r="BO3258"/>
    </row>
    <row r="3259" spans="1:67" ht="15" x14ac:dyDescent="0.25">
      <c r="A3259" s="245" t="s">
        <v>4205</v>
      </c>
      <c r="B3259" s="245" t="s">
        <v>4204</v>
      </c>
      <c r="C3259" s="245" t="s">
        <v>4247</v>
      </c>
      <c r="D3259" s="245" t="s">
        <v>4246</v>
      </c>
      <c r="E3259" s="246" t="s">
        <v>44</v>
      </c>
      <c r="F3259" s="245" t="s">
        <v>44</v>
      </c>
      <c r="G3259" s="245" t="s">
        <v>4251</v>
      </c>
      <c r="H3259" s="245" t="s">
        <v>12340</v>
      </c>
      <c r="I3259" s="245" t="s">
        <v>24</v>
      </c>
      <c r="J3259" s="245" t="s">
        <v>569</v>
      </c>
      <c r="K3259" s="246" t="s">
        <v>24249</v>
      </c>
      <c r="L3259" s="245" t="s">
        <v>568</v>
      </c>
      <c r="M3259"/>
      <c r="N3259"/>
      <c r="O3259"/>
      <c r="P3259"/>
      <c r="Q3259"/>
      <c r="R3259"/>
      <c r="S3259"/>
      <c r="T3259"/>
      <c r="U3259"/>
      <c r="V3259"/>
      <c r="W3259"/>
      <c r="X3259"/>
      <c r="Y3259"/>
      <c r="Z3259"/>
      <c r="AA3259"/>
      <c r="AB3259"/>
      <c r="AC3259"/>
      <c r="AD3259"/>
      <c r="AE3259"/>
      <c r="AF3259"/>
      <c r="AG3259"/>
      <c r="AH3259"/>
      <c r="AI3259"/>
      <c r="AJ3259"/>
      <c r="AK3259"/>
      <c r="AL3259"/>
      <c r="AM3259"/>
      <c r="AN3259"/>
      <c r="AO3259"/>
      <c r="AP3259"/>
      <c r="AQ3259"/>
      <c r="AR3259"/>
      <c r="AS3259"/>
      <c r="AT3259"/>
      <c r="AU3259"/>
      <c r="AV3259"/>
      <c r="AW3259"/>
      <c r="AX3259"/>
      <c r="AY3259"/>
      <c r="AZ3259"/>
      <c r="BA3259"/>
      <c r="BB3259"/>
      <c r="BC3259"/>
      <c r="BD3259"/>
      <c r="BE3259"/>
      <c r="BF3259"/>
      <c r="BG3259"/>
      <c r="BH3259"/>
      <c r="BI3259"/>
      <c r="BJ3259"/>
      <c r="BK3259"/>
      <c r="BL3259"/>
      <c r="BM3259"/>
      <c r="BN3259"/>
      <c r="BO3259"/>
    </row>
    <row r="3260" spans="1:67" ht="15" x14ac:dyDescent="0.25">
      <c r="A3260" s="245" t="s">
        <v>4205</v>
      </c>
      <c r="B3260" s="245" t="s">
        <v>4204</v>
      </c>
      <c r="C3260" s="245" t="s">
        <v>4247</v>
      </c>
      <c r="D3260" s="245" t="s">
        <v>4246</v>
      </c>
      <c r="E3260" s="246" t="s">
        <v>44</v>
      </c>
      <c r="F3260" s="245" t="s">
        <v>44</v>
      </c>
      <c r="G3260" s="245" t="s">
        <v>4250</v>
      </c>
      <c r="H3260" s="245" t="s">
        <v>12341</v>
      </c>
      <c r="I3260" s="245" t="s">
        <v>24</v>
      </c>
      <c r="J3260" s="245" t="s">
        <v>59</v>
      </c>
      <c r="K3260" s="246" t="s">
        <v>24250</v>
      </c>
      <c r="L3260" s="245" t="s">
        <v>568</v>
      </c>
      <c r="M3260"/>
      <c r="N3260"/>
      <c r="O3260"/>
      <c r="P3260"/>
      <c r="Q3260"/>
      <c r="R3260"/>
      <c r="S3260"/>
      <c r="T3260"/>
      <c r="U3260"/>
      <c r="V3260"/>
      <c r="W3260"/>
      <c r="X3260"/>
      <c r="Y3260"/>
      <c r="Z3260"/>
      <c r="AA3260"/>
      <c r="AB3260"/>
      <c r="AC3260"/>
      <c r="AD3260"/>
      <c r="AE3260"/>
      <c r="AF3260"/>
      <c r="AG3260"/>
      <c r="AH3260"/>
      <c r="AI3260"/>
      <c r="AJ3260"/>
      <c r="AK3260"/>
      <c r="AL3260"/>
      <c r="AM3260"/>
      <c r="AN3260"/>
      <c r="AO3260"/>
      <c r="AP3260"/>
      <c r="AQ3260"/>
      <c r="AR3260"/>
      <c r="AS3260"/>
      <c r="AT3260"/>
      <c r="AU3260"/>
      <c r="AV3260"/>
      <c r="AW3260"/>
      <c r="AX3260"/>
      <c r="AY3260"/>
      <c r="AZ3260"/>
      <c r="BA3260"/>
      <c r="BB3260"/>
      <c r="BC3260"/>
      <c r="BD3260"/>
      <c r="BE3260"/>
      <c r="BF3260"/>
      <c r="BG3260"/>
      <c r="BH3260"/>
      <c r="BI3260"/>
      <c r="BJ3260"/>
      <c r="BK3260"/>
      <c r="BL3260"/>
      <c r="BM3260"/>
      <c r="BN3260"/>
      <c r="BO3260"/>
    </row>
    <row r="3261" spans="1:67" ht="15" x14ac:dyDescent="0.25">
      <c r="A3261" s="245" t="s">
        <v>4205</v>
      </c>
      <c r="B3261" s="245" t="s">
        <v>4204</v>
      </c>
      <c r="C3261" s="245" t="s">
        <v>4247</v>
      </c>
      <c r="D3261" s="245" t="s">
        <v>4246</v>
      </c>
      <c r="E3261" s="246" t="s">
        <v>44</v>
      </c>
      <c r="F3261" s="245" t="s">
        <v>44</v>
      </c>
      <c r="G3261" s="245" t="s">
        <v>4249</v>
      </c>
      <c r="H3261" s="245" t="s">
        <v>12342</v>
      </c>
      <c r="I3261" s="245" t="s">
        <v>24</v>
      </c>
      <c r="J3261" s="245" t="s">
        <v>569</v>
      </c>
      <c r="K3261" s="246" t="s">
        <v>24251</v>
      </c>
      <c r="L3261" s="245" t="s">
        <v>568</v>
      </c>
      <c r="M3261"/>
      <c r="N3261"/>
      <c r="O3261"/>
      <c r="P3261"/>
      <c r="Q3261"/>
      <c r="R3261"/>
      <c r="S3261"/>
      <c r="T3261"/>
      <c r="U3261"/>
      <c r="V3261"/>
      <c r="W3261"/>
      <c r="X3261"/>
      <c r="Y3261"/>
      <c r="Z3261"/>
      <c r="AA3261"/>
      <c r="AB3261"/>
      <c r="AC3261"/>
      <c r="AD3261"/>
      <c r="AE3261"/>
      <c r="AF3261"/>
      <c r="AG3261"/>
      <c r="AH3261"/>
      <c r="AI3261"/>
      <c r="AJ3261"/>
      <c r="AK3261"/>
      <c r="AL3261"/>
      <c r="AM3261"/>
      <c r="AN3261"/>
      <c r="AO3261"/>
      <c r="AP3261"/>
      <c r="AQ3261"/>
      <c r="AR3261"/>
      <c r="AS3261"/>
      <c r="AT3261"/>
      <c r="AU3261"/>
      <c r="AV3261"/>
      <c r="AW3261"/>
      <c r="AX3261"/>
      <c r="AY3261"/>
      <c r="AZ3261"/>
      <c r="BA3261"/>
      <c r="BB3261"/>
      <c r="BC3261"/>
      <c r="BD3261"/>
      <c r="BE3261"/>
      <c r="BF3261"/>
      <c r="BG3261"/>
      <c r="BH3261"/>
      <c r="BI3261"/>
      <c r="BJ3261"/>
      <c r="BK3261"/>
      <c r="BL3261"/>
      <c r="BM3261"/>
      <c r="BN3261"/>
      <c r="BO3261"/>
    </row>
    <row r="3262" spans="1:67" ht="15" x14ac:dyDescent="0.25">
      <c r="A3262" s="245" t="s">
        <v>4205</v>
      </c>
      <c r="B3262" s="245" t="s">
        <v>4204</v>
      </c>
      <c r="C3262" s="245" t="s">
        <v>4247</v>
      </c>
      <c r="D3262" s="245" t="s">
        <v>4246</v>
      </c>
      <c r="E3262" s="246" t="s">
        <v>44</v>
      </c>
      <c r="F3262" s="245" t="s">
        <v>44</v>
      </c>
      <c r="G3262" s="245" t="s">
        <v>4248</v>
      </c>
      <c r="H3262" s="245" t="s">
        <v>12343</v>
      </c>
      <c r="I3262" s="245" t="s">
        <v>24</v>
      </c>
      <c r="J3262" s="245" t="s">
        <v>59</v>
      </c>
      <c r="K3262" s="246" t="s">
        <v>10428</v>
      </c>
      <c r="L3262" s="245" t="s">
        <v>568</v>
      </c>
      <c r="M3262"/>
      <c r="N3262"/>
      <c r="O3262"/>
      <c r="P3262"/>
      <c r="Q3262"/>
      <c r="R3262"/>
      <c r="S3262"/>
      <c r="T3262"/>
      <c r="U3262"/>
      <c r="V3262"/>
      <c r="W3262"/>
      <c r="X3262"/>
      <c r="Y3262"/>
      <c r="Z3262"/>
      <c r="AA3262"/>
      <c r="AB3262"/>
      <c r="AC3262"/>
      <c r="AD3262"/>
      <c r="AE3262"/>
      <c r="AF3262"/>
      <c r="AG3262"/>
      <c r="AH3262"/>
      <c r="AI3262"/>
      <c r="AJ3262"/>
      <c r="AK3262"/>
      <c r="AL3262"/>
      <c r="AM3262"/>
      <c r="AN3262"/>
      <c r="AO3262"/>
      <c r="AP3262"/>
      <c r="AQ3262"/>
      <c r="AR3262"/>
      <c r="AS3262"/>
      <c r="AT3262"/>
      <c r="AU3262"/>
      <c r="AV3262"/>
      <c r="AW3262"/>
      <c r="AX3262"/>
      <c r="AY3262"/>
      <c r="AZ3262"/>
      <c r="BA3262"/>
      <c r="BB3262"/>
      <c r="BC3262"/>
      <c r="BD3262"/>
      <c r="BE3262"/>
      <c r="BF3262"/>
      <c r="BG3262"/>
      <c r="BH3262"/>
      <c r="BI3262"/>
      <c r="BJ3262"/>
      <c r="BK3262"/>
      <c r="BL3262"/>
      <c r="BM3262"/>
      <c r="BN3262"/>
      <c r="BO3262"/>
    </row>
    <row r="3263" spans="1:67" ht="15" x14ac:dyDescent="0.25">
      <c r="A3263" s="245" t="s">
        <v>4205</v>
      </c>
      <c r="B3263" s="245" t="s">
        <v>4204</v>
      </c>
      <c r="C3263" s="245" t="s">
        <v>4247</v>
      </c>
      <c r="D3263" s="245" t="s">
        <v>4246</v>
      </c>
      <c r="E3263" s="246" t="s">
        <v>44</v>
      </c>
      <c r="F3263" s="245" t="s">
        <v>44</v>
      </c>
      <c r="G3263" s="245" t="s">
        <v>4245</v>
      </c>
      <c r="H3263" s="245" t="s">
        <v>12344</v>
      </c>
      <c r="I3263" s="245" t="s">
        <v>24</v>
      </c>
      <c r="J3263" s="245" t="s">
        <v>569</v>
      </c>
      <c r="K3263" s="246" t="s">
        <v>24252</v>
      </c>
      <c r="L3263" s="245" t="s">
        <v>568</v>
      </c>
      <c r="M3263"/>
      <c r="N3263"/>
      <c r="O3263"/>
      <c r="P3263"/>
      <c r="Q3263"/>
      <c r="R3263"/>
      <c r="S3263"/>
      <c r="T3263"/>
      <c r="U3263"/>
      <c r="V3263"/>
      <c r="W3263"/>
      <c r="X3263"/>
      <c r="Y3263"/>
      <c r="Z3263"/>
      <c r="AA3263"/>
      <c r="AB3263"/>
      <c r="AC3263"/>
      <c r="AD3263"/>
      <c r="AE3263"/>
      <c r="AF3263"/>
      <c r="AG3263"/>
      <c r="AH3263"/>
      <c r="AI3263"/>
      <c r="AJ3263"/>
      <c r="AK3263"/>
      <c r="AL3263"/>
      <c r="AM3263"/>
      <c r="AN3263"/>
      <c r="AO3263"/>
      <c r="AP3263"/>
      <c r="AQ3263"/>
      <c r="AR3263"/>
      <c r="AS3263"/>
      <c r="AT3263"/>
      <c r="AU3263"/>
      <c r="AV3263"/>
      <c r="AW3263"/>
      <c r="AX3263"/>
      <c r="AY3263"/>
      <c r="AZ3263"/>
      <c r="BA3263"/>
      <c r="BB3263"/>
      <c r="BC3263"/>
      <c r="BD3263"/>
      <c r="BE3263"/>
      <c r="BF3263"/>
      <c r="BG3263"/>
      <c r="BH3263"/>
      <c r="BI3263"/>
      <c r="BJ3263"/>
      <c r="BK3263"/>
      <c r="BL3263"/>
      <c r="BM3263"/>
      <c r="BN3263"/>
      <c r="BO3263"/>
    </row>
    <row r="3264" spans="1:67" ht="15" x14ac:dyDescent="0.25">
      <c r="A3264" s="245" t="s">
        <v>4205</v>
      </c>
      <c r="B3264" s="245" t="s">
        <v>4204</v>
      </c>
      <c r="C3264" s="245" t="s">
        <v>4244</v>
      </c>
      <c r="D3264" s="245" t="s">
        <v>4243</v>
      </c>
      <c r="E3264" s="246" t="s">
        <v>44</v>
      </c>
      <c r="F3264" s="245" t="s">
        <v>44</v>
      </c>
      <c r="G3264" s="245" t="s">
        <v>12345</v>
      </c>
      <c r="H3264" s="245" t="s">
        <v>12346</v>
      </c>
      <c r="I3264" s="245" t="s">
        <v>24</v>
      </c>
      <c r="J3264" s="245" t="s">
        <v>569</v>
      </c>
      <c r="K3264" s="246" t="s">
        <v>24253</v>
      </c>
      <c r="L3264" s="245" t="s">
        <v>568</v>
      </c>
      <c r="M3264"/>
      <c r="N3264"/>
      <c r="O3264"/>
      <c r="P3264"/>
      <c r="Q3264"/>
      <c r="R3264"/>
      <c r="S3264"/>
      <c r="T3264"/>
      <c r="U3264"/>
      <c r="V3264"/>
      <c r="W3264"/>
      <c r="X3264"/>
      <c r="Y3264"/>
      <c r="Z3264"/>
      <c r="AA3264"/>
      <c r="AB3264"/>
      <c r="AC3264"/>
      <c r="AD3264"/>
      <c r="AE3264"/>
      <c r="AF3264"/>
      <c r="AG3264"/>
      <c r="AH3264"/>
      <c r="AI3264"/>
      <c r="AJ3264"/>
      <c r="AK3264"/>
      <c r="AL3264"/>
      <c r="AM3264"/>
      <c r="AN3264"/>
      <c r="AO3264"/>
      <c r="AP3264"/>
      <c r="AQ3264"/>
      <c r="AR3264"/>
      <c r="AS3264"/>
      <c r="AT3264"/>
      <c r="AU3264"/>
      <c r="AV3264"/>
      <c r="AW3264"/>
      <c r="AX3264"/>
      <c r="AY3264"/>
      <c r="AZ3264"/>
      <c r="BA3264"/>
      <c r="BB3264"/>
      <c r="BC3264"/>
      <c r="BD3264"/>
      <c r="BE3264"/>
      <c r="BF3264"/>
      <c r="BG3264"/>
      <c r="BH3264"/>
      <c r="BI3264"/>
      <c r="BJ3264"/>
      <c r="BK3264"/>
      <c r="BL3264"/>
      <c r="BM3264"/>
      <c r="BN3264"/>
      <c r="BO3264"/>
    </row>
    <row r="3265" spans="1:67" ht="15" x14ac:dyDescent="0.25">
      <c r="A3265" s="245" t="s">
        <v>4205</v>
      </c>
      <c r="B3265" s="245" t="s">
        <v>4204</v>
      </c>
      <c r="C3265" s="245" t="s">
        <v>4244</v>
      </c>
      <c r="D3265" s="245" t="s">
        <v>4243</v>
      </c>
      <c r="E3265" s="246" t="s">
        <v>44</v>
      </c>
      <c r="F3265" s="245" t="s">
        <v>44</v>
      </c>
      <c r="G3265" s="245" t="s">
        <v>12347</v>
      </c>
      <c r="H3265" s="245" t="s">
        <v>12348</v>
      </c>
      <c r="I3265" s="245" t="s">
        <v>24</v>
      </c>
      <c r="J3265" s="245" t="s">
        <v>569</v>
      </c>
      <c r="K3265" s="246" t="s">
        <v>24254</v>
      </c>
      <c r="L3265" s="245" t="s">
        <v>568</v>
      </c>
      <c r="M3265"/>
      <c r="N3265"/>
      <c r="O3265"/>
      <c r="P3265"/>
      <c r="Q3265"/>
      <c r="R3265"/>
      <c r="S3265"/>
      <c r="T3265"/>
      <c r="U3265"/>
      <c r="V3265"/>
      <c r="W3265"/>
      <c r="X3265"/>
      <c r="Y3265"/>
      <c r="Z3265"/>
      <c r="AA3265"/>
      <c r="AB3265"/>
      <c r="AC3265"/>
      <c r="AD3265"/>
      <c r="AE3265"/>
      <c r="AF3265"/>
      <c r="AG3265"/>
      <c r="AH3265"/>
      <c r="AI3265"/>
      <c r="AJ3265"/>
      <c r="AK3265"/>
      <c r="AL3265"/>
      <c r="AM3265"/>
      <c r="AN3265"/>
      <c r="AO3265"/>
      <c r="AP3265"/>
      <c r="AQ3265"/>
      <c r="AR3265"/>
      <c r="AS3265"/>
      <c r="AT3265"/>
      <c r="AU3265"/>
      <c r="AV3265"/>
      <c r="AW3265"/>
      <c r="AX3265"/>
      <c r="AY3265"/>
      <c r="AZ3265"/>
      <c r="BA3265"/>
      <c r="BB3265"/>
      <c r="BC3265"/>
      <c r="BD3265"/>
      <c r="BE3265"/>
      <c r="BF3265"/>
      <c r="BG3265"/>
      <c r="BH3265"/>
      <c r="BI3265"/>
      <c r="BJ3265"/>
      <c r="BK3265"/>
      <c r="BL3265"/>
      <c r="BM3265"/>
      <c r="BN3265"/>
      <c r="BO3265"/>
    </row>
    <row r="3266" spans="1:67" ht="15" x14ac:dyDescent="0.25">
      <c r="A3266" s="245" t="s">
        <v>4205</v>
      </c>
      <c r="B3266" s="245" t="s">
        <v>4204</v>
      </c>
      <c r="C3266" s="245" t="s">
        <v>4244</v>
      </c>
      <c r="D3266" s="245" t="s">
        <v>4243</v>
      </c>
      <c r="E3266" s="246" t="s">
        <v>44</v>
      </c>
      <c r="F3266" s="245" t="s">
        <v>44</v>
      </c>
      <c r="G3266" s="245" t="s">
        <v>12349</v>
      </c>
      <c r="H3266" s="245" t="s">
        <v>12350</v>
      </c>
      <c r="I3266" s="245" t="s">
        <v>24</v>
      </c>
      <c r="J3266" s="245" t="s">
        <v>569</v>
      </c>
      <c r="K3266" s="246" t="s">
        <v>24255</v>
      </c>
      <c r="L3266" s="245" t="s">
        <v>568</v>
      </c>
      <c r="M3266"/>
      <c r="N3266"/>
      <c r="O3266"/>
      <c r="P3266"/>
      <c r="Q3266"/>
      <c r="R3266"/>
      <c r="S3266"/>
      <c r="T3266"/>
      <c r="U3266"/>
      <c r="V3266"/>
      <c r="W3266"/>
      <c r="X3266"/>
      <c r="Y3266"/>
      <c r="Z3266"/>
      <c r="AA3266"/>
      <c r="AB3266"/>
      <c r="AC3266"/>
      <c r="AD3266"/>
      <c r="AE3266"/>
      <c r="AF3266"/>
      <c r="AG3266"/>
      <c r="AH3266"/>
      <c r="AI3266"/>
      <c r="AJ3266"/>
      <c r="AK3266"/>
      <c r="AL3266"/>
      <c r="AM3266"/>
      <c r="AN3266"/>
      <c r="AO3266"/>
      <c r="AP3266"/>
      <c r="AQ3266"/>
      <c r="AR3266"/>
      <c r="AS3266"/>
      <c r="AT3266"/>
      <c r="AU3266"/>
      <c r="AV3266"/>
      <c r="AW3266"/>
      <c r="AX3266"/>
      <c r="AY3266"/>
      <c r="AZ3266"/>
      <c r="BA3266"/>
      <c r="BB3266"/>
      <c r="BC3266"/>
      <c r="BD3266"/>
      <c r="BE3266"/>
      <c r="BF3266"/>
      <c r="BG3266"/>
      <c r="BH3266"/>
      <c r="BI3266"/>
      <c r="BJ3266"/>
      <c r="BK3266"/>
      <c r="BL3266"/>
      <c r="BM3266"/>
      <c r="BN3266"/>
      <c r="BO3266"/>
    </row>
    <row r="3267" spans="1:67" ht="15" x14ac:dyDescent="0.25">
      <c r="A3267" s="245" t="s">
        <v>4205</v>
      </c>
      <c r="B3267" s="245" t="s">
        <v>4204</v>
      </c>
      <c r="C3267" s="245" t="s">
        <v>4244</v>
      </c>
      <c r="D3267" s="245" t="s">
        <v>4243</v>
      </c>
      <c r="E3267" s="246" t="s">
        <v>44</v>
      </c>
      <c r="F3267" s="245" t="s">
        <v>44</v>
      </c>
      <c r="G3267" s="245" t="s">
        <v>12351</v>
      </c>
      <c r="H3267" s="245" t="s">
        <v>12352</v>
      </c>
      <c r="I3267" s="245" t="s">
        <v>24</v>
      </c>
      <c r="J3267" s="245" t="s">
        <v>569</v>
      </c>
      <c r="K3267" s="246" t="s">
        <v>24256</v>
      </c>
      <c r="L3267" s="245" t="s">
        <v>568</v>
      </c>
      <c r="M3267"/>
      <c r="N3267"/>
      <c r="O3267"/>
      <c r="P3267"/>
      <c r="Q3267"/>
      <c r="R3267"/>
      <c r="S3267"/>
      <c r="T3267"/>
      <c r="U3267"/>
      <c r="V3267"/>
      <c r="W3267"/>
      <c r="X3267"/>
      <c r="Y3267"/>
      <c r="Z3267"/>
      <c r="AA3267"/>
      <c r="AB3267"/>
      <c r="AC3267"/>
      <c r="AD3267"/>
      <c r="AE3267"/>
      <c r="AF3267"/>
      <c r="AG3267"/>
      <c r="AH3267"/>
      <c r="AI3267"/>
      <c r="AJ3267"/>
      <c r="AK3267"/>
      <c r="AL3267"/>
      <c r="AM3267"/>
      <c r="AN3267"/>
      <c r="AO3267"/>
      <c r="AP3267"/>
      <c r="AQ3267"/>
      <c r="AR3267"/>
      <c r="AS3267"/>
      <c r="AT3267"/>
      <c r="AU3267"/>
      <c r="AV3267"/>
      <c r="AW3267"/>
      <c r="AX3267"/>
      <c r="AY3267"/>
      <c r="AZ3267"/>
      <c r="BA3267"/>
      <c r="BB3267"/>
      <c r="BC3267"/>
      <c r="BD3267"/>
      <c r="BE3267"/>
      <c r="BF3267"/>
      <c r="BG3267"/>
      <c r="BH3267"/>
      <c r="BI3267"/>
      <c r="BJ3267"/>
      <c r="BK3267"/>
      <c r="BL3267"/>
      <c r="BM3267"/>
      <c r="BN3267"/>
      <c r="BO3267"/>
    </row>
    <row r="3268" spans="1:67" ht="15" x14ac:dyDescent="0.25">
      <c r="A3268" s="245" t="s">
        <v>4205</v>
      </c>
      <c r="B3268" s="245" t="s">
        <v>4204</v>
      </c>
      <c r="C3268" s="245" t="s">
        <v>4244</v>
      </c>
      <c r="D3268" s="245" t="s">
        <v>4243</v>
      </c>
      <c r="E3268" s="246" t="s">
        <v>44</v>
      </c>
      <c r="F3268" s="245" t="s">
        <v>44</v>
      </c>
      <c r="G3268" s="245" t="s">
        <v>12353</v>
      </c>
      <c r="H3268" s="245" t="s">
        <v>12354</v>
      </c>
      <c r="I3268" s="245" t="s">
        <v>24</v>
      </c>
      <c r="J3268" s="245" t="s">
        <v>569</v>
      </c>
      <c r="K3268" s="246" t="s">
        <v>24257</v>
      </c>
      <c r="L3268" s="245" t="s">
        <v>568</v>
      </c>
      <c r="M3268"/>
      <c r="N3268"/>
      <c r="O3268"/>
      <c r="P3268"/>
      <c r="Q3268"/>
      <c r="R3268"/>
      <c r="S3268"/>
      <c r="T3268"/>
      <c r="U3268"/>
      <c r="V3268"/>
      <c r="W3268"/>
      <c r="X3268"/>
      <c r="Y3268"/>
      <c r="Z3268"/>
      <c r="AA3268"/>
      <c r="AB3268"/>
      <c r="AC3268"/>
      <c r="AD3268"/>
      <c r="AE3268"/>
      <c r="AF3268"/>
      <c r="AG3268"/>
      <c r="AH3268"/>
      <c r="AI3268"/>
      <c r="AJ3268"/>
      <c r="AK3268"/>
      <c r="AL3268"/>
      <c r="AM3268"/>
      <c r="AN3268"/>
      <c r="AO3268"/>
      <c r="AP3268"/>
      <c r="AQ3268"/>
      <c r="AR3268"/>
      <c r="AS3268"/>
      <c r="AT3268"/>
      <c r="AU3268"/>
      <c r="AV3268"/>
      <c r="AW3268"/>
      <c r="AX3268"/>
      <c r="AY3268"/>
      <c r="AZ3268"/>
      <c r="BA3268"/>
      <c r="BB3268"/>
      <c r="BC3268"/>
      <c r="BD3268"/>
      <c r="BE3268"/>
      <c r="BF3268"/>
      <c r="BG3268"/>
      <c r="BH3268"/>
      <c r="BI3268"/>
      <c r="BJ3268"/>
      <c r="BK3268"/>
      <c r="BL3268"/>
      <c r="BM3268"/>
      <c r="BN3268"/>
      <c r="BO3268"/>
    </row>
    <row r="3269" spans="1:67" ht="15" x14ac:dyDescent="0.25">
      <c r="A3269" s="245" t="s">
        <v>4205</v>
      </c>
      <c r="B3269" s="245" t="s">
        <v>4204</v>
      </c>
      <c r="C3269" s="245" t="s">
        <v>4244</v>
      </c>
      <c r="D3269" s="245" t="s">
        <v>4243</v>
      </c>
      <c r="E3269" s="246" t="s">
        <v>44</v>
      </c>
      <c r="F3269" s="245" t="s">
        <v>44</v>
      </c>
      <c r="G3269" s="245" t="s">
        <v>12355</v>
      </c>
      <c r="H3269" s="245" t="s">
        <v>12356</v>
      </c>
      <c r="I3269" s="245" t="s">
        <v>24</v>
      </c>
      <c r="J3269" s="245" t="s">
        <v>569</v>
      </c>
      <c r="K3269" s="246" t="s">
        <v>24258</v>
      </c>
      <c r="L3269" s="245" t="s">
        <v>568</v>
      </c>
      <c r="M3269"/>
      <c r="N3269"/>
      <c r="O3269"/>
      <c r="P3269"/>
      <c r="Q3269"/>
      <c r="R3269"/>
      <c r="S3269"/>
      <c r="T3269"/>
      <c r="U3269"/>
      <c r="V3269"/>
      <c r="W3269"/>
      <c r="X3269"/>
      <c r="Y3269"/>
      <c r="Z3269"/>
      <c r="AA3269"/>
      <c r="AB3269"/>
      <c r="AC3269"/>
      <c r="AD3269"/>
      <c r="AE3269"/>
      <c r="AF3269"/>
      <c r="AG3269"/>
      <c r="AH3269"/>
      <c r="AI3269"/>
      <c r="AJ3269"/>
      <c r="AK3269"/>
      <c r="AL3269"/>
      <c r="AM3269"/>
      <c r="AN3269"/>
      <c r="AO3269"/>
      <c r="AP3269"/>
      <c r="AQ3269"/>
      <c r="AR3269"/>
      <c r="AS3269"/>
      <c r="AT3269"/>
      <c r="AU3269"/>
      <c r="AV3269"/>
      <c r="AW3269"/>
      <c r="AX3269"/>
      <c r="AY3269"/>
      <c r="AZ3269"/>
      <c r="BA3269"/>
      <c r="BB3269"/>
      <c r="BC3269"/>
      <c r="BD3269"/>
      <c r="BE3269"/>
      <c r="BF3269"/>
      <c r="BG3269"/>
      <c r="BH3269"/>
      <c r="BI3269"/>
      <c r="BJ3269"/>
      <c r="BK3269"/>
      <c r="BL3269"/>
      <c r="BM3269"/>
      <c r="BN3269"/>
      <c r="BO3269"/>
    </row>
    <row r="3270" spans="1:67" ht="15" x14ac:dyDescent="0.25">
      <c r="A3270" s="245" t="s">
        <v>4205</v>
      </c>
      <c r="B3270" s="245" t="s">
        <v>4204</v>
      </c>
      <c r="C3270" s="245" t="s">
        <v>4244</v>
      </c>
      <c r="D3270" s="245" t="s">
        <v>4243</v>
      </c>
      <c r="E3270" s="246" t="s">
        <v>44</v>
      </c>
      <c r="F3270" s="245" t="s">
        <v>44</v>
      </c>
      <c r="G3270" s="245" t="s">
        <v>12357</v>
      </c>
      <c r="H3270" s="245" t="s">
        <v>12358</v>
      </c>
      <c r="I3270" s="245" t="s">
        <v>24</v>
      </c>
      <c r="J3270" s="245" t="s">
        <v>569</v>
      </c>
      <c r="K3270" s="246" t="s">
        <v>24259</v>
      </c>
      <c r="L3270" s="245" t="s">
        <v>568</v>
      </c>
      <c r="M3270"/>
      <c r="N3270"/>
      <c r="O3270"/>
      <c r="P3270"/>
      <c r="Q3270"/>
      <c r="R3270"/>
      <c r="S3270"/>
      <c r="T3270"/>
      <c r="U3270"/>
      <c r="V3270"/>
      <c r="W3270"/>
      <c r="X3270"/>
      <c r="Y3270"/>
      <c r="Z3270"/>
      <c r="AA3270"/>
      <c r="AB3270"/>
      <c r="AC3270"/>
      <c r="AD3270"/>
      <c r="AE3270"/>
      <c r="AF3270"/>
      <c r="AG3270"/>
      <c r="AH3270"/>
      <c r="AI3270"/>
      <c r="AJ3270"/>
      <c r="AK3270"/>
      <c r="AL3270"/>
      <c r="AM3270"/>
      <c r="AN3270"/>
      <c r="AO3270"/>
      <c r="AP3270"/>
      <c r="AQ3270"/>
      <c r="AR3270"/>
      <c r="AS3270"/>
      <c r="AT3270"/>
      <c r="AU3270"/>
      <c r="AV3270"/>
      <c r="AW3270"/>
      <c r="AX3270"/>
      <c r="AY3270"/>
      <c r="AZ3270"/>
      <c r="BA3270"/>
      <c r="BB3270"/>
      <c r="BC3270"/>
      <c r="BD3270"/>
      <c r="BE3270"/>
      <c r="BF3270"/>
      <c r="BG3270"/>
      <c r="BH3270"/>
      <c r="BI3270"/>
      <c r="BJ3270"/>
      <c r="BK3270"/>
      <c r="BL3270"/>
      <c r="BM3270"/>
      <c r="BN3270"/>
      <c r="BO3270"/>
    </row>
    <row r="3271" spans="1:67" ht="15" x14ac:dyDescent="0.25">
      <c r="A3271" s="245" t="s">
        <v>4205</v>
      </c>
      <c r="B3271" s="245" t="s">
        <v>4204</v>
      </c>
      <c r="C3271" s="245" t="s">
        <v>4244</v>
      </c>
      <c r="D3271" s="245" t="s">
        <v>4243</v>
      </c>
      <c r="E3271" s="246" t="s">
        <v>44</v>
      </c>
      <c r="F3271" s="245" t="s">
        <v>44</v>
      </c>
      <c r="G3271" s="245" t="s">
        <v>12359</v>
      </c>
      <c r="H3271" s="245" t="s">
        <v>12360</v>
      </c>
      <c r="I3271" s="245" t="s">
        <v>24</v>
      </c>
      <c r="J3271" s="245" t="s">
        <v>59</v>
      </c>
      <c r="K3271" s="246" t="s">
        <v>24085</v>
      </c>
      <c r="L3271" s="245" t="s">
        <v>568</v>
      </c>
      <c r="M3271"/>
      <c r="N3271"/>
      <c r="O3271"/>
      <c r="P3271"/>
      <c r="Q3271"/>
      <c r="R3271"/>
      <c r="S3271"/>
      <c r="T3271"/>
      <c r="U3271"/>
      <c r="V3271"/>
      <c r="W3271"/>
      <c r="X3271"/>
      <c r="Y3271"/>
      <c r="Z3271"/>
      <c r="AA3271"/>
      <c r="AB3271"/>
      <c r="AC3271"/>
      <c r="AD3271"/>
      <c r="AE3271"/>
      <c r="AF3271"/>
      <c r="AG3271"/>
      <c r="AH3271"/>
      <c r="AI3271"/>
      <c r="AJ3271"/>
      <c r="AK3271"/>
      <c r="AL3271"/>
      <c r="AM3271"/>
      <c r="AN3271"/>
      <c r="AO3271"/>
      <c r="AP3271"/>
      <c r="AQ3271"/>
      <c r="AR3271"/>
      <c r="AS3271"/>
      <c r="AT3271"/>
      <c r="AU3271"/>
      <c r="AV3271"/>
      <c r="AW3271"/>
      <c r="AX3271"/>
      <c r="AY3271"/>
      <c r="AZ3271"/>
      <c r="BA3271"/>
      <c r="BB3271"/>
      <c r="BC3271"/>
      <c r="BD3271"/>
      <c r="BE3271"/>
      <c r="BF3271"/>
      <c r="BG3271"/>
      <c r="BH3271"/>
      <c r="BI3271"/>
      <c r="BJ3271"/>
      <c r="BK3271"/>
      <c r="BL3271"/>
      <c r="BM3271"/>
      <c r="BN3271"/>
      <c r="BO3271"/>
    </row>
    <row r="3272" spans="1:67" ht="15" x14ac:dyDescent="0.25">
      <c r="A3272" s="245" t="s">
        <v>4205</v>
      </c>
      <c r="B3272" s="245" t="s">
        <v>4204</v>
      </c>
      <c r="C3272" s="245" t="s">
        <v>4244</v>
      </c>
      <c r="D3272" s="245" t="s">
        <v>4243</v>
      </c>
      <c r="E3272" s="246" t="s">
        <v>44</v>
      </c>
      <c r="F3272" s="245" t="s">
        <v>44</v>
      </c>
      <c r="G3272" s="245" t="s">
        <v>12361</v>
      </c>
      <c r="H3272" s="245" t="s">
        <v>12362</v>
      </c>
      <c r="I3272" s="245" t="s">
        <v>24</v>
      </c>
      <c r="J3272" s="245" t="s">
        <v>59</v>
      </c>
      <c r="K3272" s="246" t="s">
        <v>24260</v>
      </c>
      <c r="L3272" s="245" t="s">
        <v>568</v>
      </c>
      <c r="M3272"/>
      <c r="N3272"/>
      <c r="O3272"/>
      <c r="P3272"/>
      <c r="Q3272"/>
      <c r="R3272"/>
      <c r="S3272"/>
      <c r="T3272"/>
      <c r="U3272"/>
      <c r="V3272"/>
      <c r="W3272"/>
      <c r="X3272"/>
      <c r="Y3272"/>
      <c r="Z3272"/>
      <c r="AA3272"/>
      <c r="AB3272"/>
      <c r="AC3272"/>
      <c r="AD3272"/>
      <c r="AE3272"/>
      <c r="AF3272"/>
      <c r="AG3272"/>
      <c r="AH3272"/>
      <c r="AI3272"/>
      <c r="AJ3272"/>
      <c r="AK3272"/>
      <c r="AL3272"/>
      <c r="AM3272"/>
      <c r="AN3272"/>
      <c r="AO3272"/>
      <c r="AP3272"/>
      <c r="AQ3272"/>
      <c r="AR3272"/>
      <c r="AS3272"/>
      <c r="AT3272"/>
      <c r="AU3272"/>
      <c r="AV3272"/>
      <c r="AW3272"/>
      <c r="AX3272"/>
      <c r="AY3272"/>
      <c r="AZ3272"/>
      <c r="BA3272"/>
      <c r="BB3272"/>
      <c r="BC3272"/>
      <c r="BD3272"/>
      <c r="BE3272"/>
      <c r="BF3272"/>
      <c r="BG3272"/>
      <c r="BH3272"/>
      <c r="BI3272"/>
      <c r="BJ3272"/>
      <c r="BK3272"/>
      <c r="BL3272"/>
      <c r="BM3272"/>
      <c r="BN3272"/>
      <c r="BO3272"/>
    </row>
    <row r="3273" spans="1:67" ht="15" x14ac:dyDescent="0.25">
      <c r="A3273" s="245" t="s">
        <v>4205</v>
      </c>
      <c r="B3273" s="245" t="s">
        <v>4204</v>
      </c>
      <c r="C3273" s="245" t="s">
        <v>4244</v>
      </c>
      <c r="D3273" s="245" t="s">
        <v>4243</v>
      </c>
      <c r="E3273" s="246" t="s">
        <v>44</v>
      </c>
      <c r="F3273" s="245" t="s">
        <v>44</v>
      </c>
      <c r="G3273" s="245" t="s">
        <v>18453</v>
      </c>
      <c r="H3273" s="245" t="s">
        <v>18454</v>
      </c>
      <c r="I3273" s="245" t="s">
        <v>24</v>
      </c>
      <c r="J3273" s="245" t="s">
        <v>569</v>
      </c>
      <c r="K3273" s="246" t="s">
        <v>24261</v>
      </c>
      <c r="L3273" s="245" t="s">
        <v>568</v>
      </c>
      <c r="M3273"/>
      <c r="N3273"/>
      <c r="O3273"/>
      <c r="P3273"/>
      <c r="Q3273"/>
      <c r="R3273"/>
      <c r="S3273"/>
      <c r="T3273"/>
      <c r="U3273"/>
      <c r="V3273"/>
      <c r="W3273"/>
      <c r="X3273"/>
      <c r="Y3273"/>
      <c r="Z3273"/>
      <c r="AA3273"/>
      <c r="AB3273"/>
      <c r="AC3273"/>
      <c r="AD3273"/>
      <c r="AE3273"/>
      <c r="AF3273"/>
      <c r="AG3273"/>
      <c r="AH3273"/>
      <c r="AI3273"/>
      <c r="AJ3273"/>
      <c r="AK3273"/>
      <c r="AL3273"/>
      <c r="AM3273"/>
      <c r="AN3273"/>
      <c r="AO3273"/>
      <c r="AP3273"/>
      <c r="AQ3273"/>
      <c r="AR3273"/>
      <c r="AS3273"/>
      <c r="AT3273"/>
      <c r="AU3273"/>
      <c r="AV3273"/>
      <c r="AW3273"/>
      <c r="AX3273"/>
      <c r="AY3273"/>
      <c r="AZ3273"/>
      <c r="BA3273"/>
      <c r="BB3273"/>
      <c r="BC3273"/>
      <c r="BD3273"/>
      <c r="BE3273"/>
      <c r="BF3273"/>
      <c r="BG3273"/>
      <c r="BH3273"/>
      <c r="BI3273"/>
      <c r="BJ3273"/>
      <c r="BK3273"/>
      <c r="BL3273"/>
      <c r="BM3273"/>
      <c r="BN3273"/>
      <c r="BO3273"/>
    </row>
    <row r="3274" spans="1:67" ht="15" x14ac:dyDescent="0.25">
      <c r="A3274" s="245" t="s">
        <v>4205</v>
      </c>
      <c r="B3274" s="245" t="s">
        <v>4204</v>
      </c>
      <c r="C3274" s="245" t="s">
        <v>4244</v>
      </c>
      <c r="D3274" s="245" t="s">
        <v>4243</v>
      </c>
      <c r="E3274" s="246" t="s">
        <v>44</v>
      </c>
      <c r="F3274" s="245" t="s">
        <v>44</v>
      </c>
      <c r="G3274" s="245" t="s">
        <v>18456</v>
      </c>
      <c r="H3274" s="245" t="s">
        <v>18457</v>
      </c>
      <c r="I3274" s="245" t="s">
        <v>24</v>
      </c>
      <c r="J3274" s="245" t="s">
        <v>569</v>
      </c>
      <c r="K3274" s="246" t="s">
        <v>24262</v>
      </c>
      <c r="L3274" s="245" t="s">
        <v>568</v>
      </c>
      <c r="M3274"/>
      <c r="N3274"/>
      <c r="O3274"/>
      <c r="P3274"/>
      <c r="Q3274"/>
      <c r="R3274"/>
      <c r="S3274"/>
      <c r="T3274"/>
      <c r="U3274"/>
      <c r="V3274"/>
      <c r="W3274"/>
      <c r="X3274"/>
      <c r="Y3274"/>
      <c r="Z3274"/>
      <c r="AA3274"/>
      <c r="AB3274"/>
      <c r="AC3274"/>
      <c r="AD3274"/>
      <c r="AE3274"/>
      <c r="AF3274"/>
      <c r="AG3274"/>
      <c r="AH3274"/>
      <c r="AI3274"/>
      <c r="AJ3274"/>
      <c r="AK3274"/>
      <c r="AL3274"/>
      <c r="AM3274"/>
      <c r="AN3274"/>
      <c r="AO3274"/>
      <c r="AP3274"/>
      <c r="AQ3274"/>
      <c r="AR3274"/>
      <c r="AS3274"/>
      <c r="AT3274"/>
      <c r="AU3274"/>
      <c r="AV3274"/>
      <c r="AW3274"/>
      <c r="AX3274"/>
      <c r="AY3274"/>
      <c r="AZ3274"/>
      <c r="BA3274"/>
      <c r="BB3274"/>
      <c r="BC3274"/>
      <c r="BD3274"/>
      <c r="BE3274"/>
      <c r="BF3274"/>
      <c r="BG3274"/>
      <c r="BH3274"/>
      <c r="BI3274"/>
      <c r="BJ3274"/>
      <c r="BK3274"/>
      <c r="BL3274"/>
      <c r="BM3274"/>
      <c r="BN3274"/>
      <c r="BO3274"/>
    </row>
    <row r="3275" spans="1:67" ht="15" x14ac:dyDescent="0.25">
      <c r="A3275" s="245" t="s">
        <v>4205</v>
      </c>
      <c r="B3275" s="245" t="s">
        <v>4204</v>
      </c>
      <c r="C3275" s="245" t="s">
        <v>4244</v>
      </c>
      <c r="D3275" s="245" t="s">
        <v>4243</v>
      </c>
      <c r="E3275" s="246" t="s">
        <v>44</v>
      </c>
      <c r="F3275" s="245" t="s">
        <v>44</v>
      </c>
      <c r="G3275" s="245" t="s">
        <v>18459</v>
      </c>
      <c r="H3275" s="245" t="s">
        <v>18460</v>
      </c>
      <c r="I3275" s="245" t="s">
        <v>24</v>
      </c>
      <c r="J3275" s="245" t="s">
        <v>569</v>
      </c>
      <c r="K3275" s="246" t="s">
        <v>24263</v>
      </c>
      <c r="L3275" s="245" t="s">
        <v>568</v>
      </c>
      <c r="M3275"/>
      <c r="N3275"/>
      <c r="O3275"/>
      <c r="P3275"/>
      <c r="Q3275"/>
      <c r="R3275"/>
      <c r="S3275"/>
      <c r="T3275"/>
      <c r="U3275"/>
      <c r="V3275"/>
      <c r="W3275"/>
      <c r="X3275"/>
      <c r="Y3275"/>
      <c r="Z3275"/>
      <c r="AA3275"/>
      <c r="AB3275"/>
      <c r="AC3275"/>
      <c r="AD3275"/>
      <c r="AE3275"/>
      <c r="AF3275"/>
      <c r="AG3275"/>
      <c r="AH3275"/>
      <c r="AI3275"/>
      <c r="AJ3275"/>
      <c r="AK3275"/>
      <c r="AL3275"/>
      <c r="AM3275"/>
      <c r="AN3275"/>
      <c r="AO3275"/>
      <c r="AP3275"/>
      <c r="AQ3275"/>
      <c r="AR3275"/>
      <c r="AS3275"/>
      <c r="AT3275"/>
      <c r="AU3275"/>
      <c r="AV3275"/>
      <c r="AW3275"/>
      <c r="AX3275"/>
      <c r="AY3275"/>
      <c r="AZ3275"/>
      <c r="BA3275"/>
      <c r="BB3275"/>
      <c r="BC3275"/>
      <c r="BD3275"/>
      <c r="BE3275"/>
      <c r="BF3275"/>
      <c r="BG3275"/>
      <c r="BH3275"/>
      <c r="BI3275"/>
      <c r="BJ3275"/>
      <c r="BK3275"/>
      <c r="BL3275"/>
      <c r="BM3275"/>
      <c r="BN3275"/>
      <c r="BO3275"/>
    </row>
    <row r="3276" spans="1:67" ht="15" x14ac:dyDescent="0.25">
      <c r="A3276" s="245" t="s">
        <v>4205</v>
      </c>
      <c r="B3276" s="245" t="s">
        <v>4204</v>
      </c>
      <c r="C3276" s="245" t="s">
        <v>4242</v>
      </c>
      <c r="D3276" s="245" t="s">
        <v>4241</v>
      </c>
      <c r="E3276" s="246" t="s">
        <v>44</v>
      </c>
      <c r="F3276" s="245" t="s">
        <v>44</v>
      </c>
      <c r="G3276" s="245" t="s">
        <v>18462</v>
      </c>
      <c r="H3276" s="245" t="s">
        <v>18463</v>
      </c>
      <c r="I3276" s="245" t="s">
        <v>24</v>
      </c>
      <c r="J3276" s="245" t="s">
        <v>59</v>
      </c>
      <c r="K3276" s="246" t="s">
        <v>14981</v>
      </c>
      <c r="L3276" s="245" t="s">
        <v>568</v>
      </c>
      <c r="M3276"/>
      <c r="N3276"/>
      <c r="O3276"/>
      <c r="P3276"/>
      <c r="Q3276"/>
      <c r="R3276"/>
      <c r="S3276"/>
      <c r="T3276"/>
      <c r="U3276"/>
      <c r="V3276"/>
      <c r="W3276"/>
      <c r="X3276"/>
      <c r="Y3276"/>
      <c r="Z3276"/>
      <c r="AA3276"/>
      <c r="AB3276"/>
      <c r="AC3276"/>
      <c r="AD3276"/>
      <c r="AE3276"/>
      <c r="AF3276"/>
      <c r="AG3276"/>
      <c r="AH3276"/>
      <c r="AI3276"/>
      <c r="AJ3276"/>
      <c r="AK3276"/>
      <c r="AL3276"/>
      <c r="AM3276"/>
      <c r="AN3276"/>
      <c r="AO3276"/>
      <c r="AP3276"/>
      <c r="AQ3276"/>
      <c r="AR3276"/>
      <c r="AS3276"/>
      <c r="AT3276"/>
      <c r="AU3276"/>
      <c r="AV3276"/>
      <c r="AW3276"/>
      <c r="AX3276"/>
      <c r="AY3276"/>
      <c r="AZ3276"/>
      <c r="BA3276"/>
      <c r="BB3276"/>
      <c r="BC3276"/>
      <c r="BD3276"/>
      <c r="BE3276"/>
      <c r="BF3276"/>
      <c r="BG3276"/>
      <c r="BH3276"/>
      <c r="BI3276"/>
      <c r="BJ3276"/>
      <c r="BK3276"/>
      <c r="BL3276"/>
      <c r="BM3276"/>
      <c r="BN3276"/>
      <c r="BO3276"/>
    </row>
    <row r="3277" spans="1:67" ht="15" x14ac:dyDescent="0.25">
      <c r="A3277" s="245" t="s">
        <v>4205</v>
      </c>
      <c r="B3277" s="245" t="s">
        <v>4204</v>
      </c>
      <c r="C3277" s="245" t="s">
        <v>4242</v>
      </c>
      <c r="D3277" s="245" t="s">
        <v>4241</v>
      </c>
      <c r="E3277" s="246" t="s">
        <v>44</v>
      </c>
      <c r="F3277" s="245" t="s">
        <v>44</v>
      </c>
      <c r="G3277" s="245" t="s">
        <v>18465</v>
      </c>
      <c r="H3277" s="245" t="s">
        <v>18466</v>
      </c>
      <c r="I3277" s="245" t="s">
        <v>24</v>
      </c>
      <c r="J3277" s="245" t="s">
        <v>59</v>
      </c>
      <c r="K3277" s="246" t="s">
        <v>24264</v>
      </c>
      <c r="L3277" s="245" t="s">
        <v>568</v>
      </c>
      <c r="M3277"/>
      <c r="N3277"/>
      <c r="O3277"/>
      <c r="P3277"/>
      <c r="Q3277"/>
      <c r="R3277"/>
      <c r="S3277"/>
      <c r="T3277"/>
      <c r="U3277"/>
      <c r="V3277"/>
      <c r="W3277"/>
      <c r="X3277"/>
      <c r="Y3277"/>
      <c r="Z3277"/>
      <c r="AA3277"/>
      <c r="AB3277"/>
      <c r="AC3277"/>
      <c r="AD3277"/>
      <c r="AE3277"/>
      <c r="AF3277"/>
      <c r="AG3277"/>
      <c r="AH3277"/>
      <c r="AI3277"/>
      <c r="AJ3277"/>
      <c r="AK3277"/>
      <c r="AL3277"/>
      <c r="AM3277"/>
      <c r="AN3277"/>
      <c r="AO3277"/>
      <c r="AP3277"/>
      <c r="AQ3277"/>
      <c r="AR3277"/>
      <c r="AS3277"/>
      <c r="AT3277"/>
      <c r="AU3277"/>
      <c r="AV3277"/>
      <c r="AW3277"/>
      <c r="AX3277"/>
      <c r="AY3277"/>
      <c r="AZ3277"/>
      <c r="BA3277"/>
      <c r="BB3277"/>
      <c r="BC3277"/>
      <c r="BD3277"/>
      <c r="BE3277"/>
      <c r="BF3277"/>
      <c r="BG3277"/>
      <c r="BH3277"/>
      <c r="BI3277"/>
      <c r="BJ3277"/>
      <c r="BK3277"/>
      <c r="BL3277"/>
      <c r="BM3277"/>
      <c r="BN3277"/>
      <c r="BO3277"/>
    </row>
    <row r="3278" spans="1:67" ht="15" x14ac:dyDescent="0.25">
      <c r="A3278" s="245" t="s">
        <v>4205</v>
      </c>
      <c r="B3278" s="245" t="s">
        <v>4204</v>
      </c>
      <c r="C3278" s="245" t="s">
        <v>4242</v>
      </c>
      <c r="D3278" s="245" t="s">
        <v>4241</v>
      </c>
      <c r="E3278" s="246" t="s">
        <v>44</v>
      </c>
      <c r="F3278" s="245" t="s">
        <v>44</v>
      </c>
      <c r="G3278" s="245" t="s">
        <v>18468</v>
      </c>
      <c r="H3278" s="245" t="s">
        <v>18469</v>
      </c>
      <c r="I3278" s="245" t="s">
        <v>24</v>
      </c>
      <c r="J3278" s="245" t="s">
        <v>59</v>
      </c>
      <c r="K3278" s="246" t="s">
        <v>24265</v>
      </c>
      <c r="L3278" s="245" t="s">
        <v>568</v>
      </c>
      <c r="M3278"/>
      <c r="N3278"/>
      <c r="O3278"/>
      <c r="P3278"/>
      <c r="Q3278"/>
      <c r="R3278"/>
      <c r="S3278"/>
      <c r="T3278"/>
      <c r="U3278"/>
      <c r="V3278"/>
      <c r="W3278"/>
      <c r="X3278"/>
      <c r="Y3278"/>
      <c r="Z3278"/>
      <c r="AA3278"/>
      <c r="AB3278"/>
      <c r="AC3278"/>
      <c r="AD3278"/>
      <c r="AE3278"/>
      <c r="AF3278"/>
      <c r="AG3278"/>
      <c r="AH3278"/>
      <c r="AI3278"/>
      <c r="AJ3278"/>
      <c r="AK3278"/>
      <c r="AL3278"/>
      <c r="AM3278"/>
      <c r="AN3278"/>
      <c r="AO3278"/>
      <c r="AP3278"/>
      <c r="AQ3278"/>
      <c r="AR3278"/>
      <c r="AS3278"/>
      <c r="AT3278"/>
      <c r="AU3278"/>
      <c r="AV3278"/>
      <c r="AW3278"/>
      <c r="AX3278"/>
      <c r="AY3278"/>
      <c r="AZ3278"/>
      <c r="BA3278"/>
      <c r="BB3278"/>
      <c r="BC3278"/>
      <c r="BD3278"/>
      <c r="BE3278"/>
      <c r="BF3278"/>
      <c r="BG3278"/>
      <c r="BH3278"/>
      <c r="BI3278"/>
      <c r="BJ3278"/>
      <c r="BK3278"/>
      <c r="BL3278"/>
      <c r="BM3278"/>
      <c r="BN3278"/>
      <c r="BO3278"/>
    </row>
    <row r="3279" spans="1:67" ht="15" x14ac:dyDescent="0.25">
      <c r="A3279" s="245" t="s">
        <v>4205</v>
      </c>
      <c r="B3279" s="245" t="s">
        <v>4204</v>
      </c>
      <c r="C3279" s="245" t="s">
        <v>4242</v>
      </c>
      <c r="D3279" s="245" t="s">
        <v>4241</v>
      </c>
      <c r="E3279" s="246" t="s">
        <v>44</v>
      </c>
      <c r="F3279" s="245" t="s">
        <v>44</v>
      </c>
      <c r="G3279" s="245" t="s">
        <v>18471</v>
      </c>
      <c r="H3279" s="245" t="s">
        <v>18472</v>
      </c>
      <c r="I3279" s="245" t="s">
        <v>24</v>
      </c>
      <c r="J3279" s="245" t="s">
        <v>59</v>
      </c>
      <c r="K3279" s="246" t="s">
        <v>24266</v>
      </c>
      <c r="L3279" s="245" t="s">
        <v>568</v>
      </c>
      <c r="M3279"/>
      <c r="N3279"/>
      <c r="O3279"/>
      <c r="P3279"/>
      <c r="Q3279"/>
      <c r="R3279"/>
      <c r="S3279"/>
      <c r="T3279"/>
      <c r="U3279"/>
      <c r="V3279"/>
      <c r="W3279"/>
      <c r="X3279"/>
      <c r="Y3279"/>
      <c r="Z3279"/>
      <c r="AA3279"/>
      <c r="AB3279"/>
      <c r="AC3279"/>
      <c r="AD3279"/>
      <c r="AE3279"/>
      <c r="AF3279"/>
      <c r="AG3279"/>
      <c r="AH3279"/>
      <c r="AI3279"/>
      <c r="AJ3279"/>
      <c r="AK3279"/>
      <c r="AL3279"/>
      <c r="AM3279"/>
      <c r="AN3279"/>
      <c r="AO3279"/>
      <c r="AP3279"/>
      <c r="AQ3279"/>
      <c r="AR3279"/>
      <c r="AS3279"/>
      <c r="AT3279"/>
      <c r="AU3279"/>
      <c r="AV3279"/>
      <c r="AW3279"/>
      <c r="AX3279"/>
      <c r="AY3279"/>
      <c r="AZ3279"/>
      <c r="BA3279"/>
      <c r="BB3279"/>
      <c r="BC3279"/>
      <c r="BD3279"/>
      <c r="BE3279"/>
      <c r="BF3279"/>
      <c r="BG3279"/>
      <c r="BH3279"/>
      <c r="BI3279"/>
      <c r="BJ3279"/>
      <c r="BK3279"/>
      <c r="BL3279"/>
      <c r="BM3279"/>
      <c r="BN3279"/>
      <c r="BO3279"/>
    </row>
    <row r="3280" spans="1:67" ht="15" x14ac:dyDescent="0.25">
      <c r="A3280" s="245" t="s">
        <v>4205</v>
      </c>
      <c r="B3280" s="245" t="s">
        <v>4204</v>
      </c>
      <c r="C3280" s="245" t="s">
        <v>4242</v>
      </c>
      <c r="D3280" s="245" t="s">
        <v>4241</v>
      </c>
      <c r="E3280" s="246" t="s">
        <v>44</v>
      </c>
      <c r="F3280" s="245" t="s">
        <v>44</v>
      </c>
      <c r="G3280" s="245" t="s">
        <v>18474</v>
      </c>
      <c r="H3280" s="245" t="s">
        <v>18475</v>
      </c>
      <c r="I3280" s="245" t="s">
        <v>24</v>
      </c>
      <c r="J3280" s="245" t="s">
        <v>59</v>
      </c>
      <c r="K3280" s="246" t="s">
        <v>24267</v>
      </c>
      <c r="L3280" s="245" t="s">
        <v>568</v>
      </c>
      <c r="M3280"/>
      <c r="N3280"/>
      <c r="O3280"/>
      <c r="P3280"/>
      <c r="Q3280"/>
      <c r="R3280"/>
      <c r="S3280"/>
      <c r="T3280"/>
      <c r="U3280"/>
      <c r="V3280"/>
      <c r="W3280"/>
      <c r="X3280"/>
      <c r="Y3280"/>
      <c r="Z3280"/>
      <c r="AA3280"/>
      <c r="AB3280"/>
      <c r="AC3280"/>
      <c r="AD3280"/>
      <c r="AE3280"/>
      <c r="AF3280"/>
      <c r="AG3280"/>
      <c r="AH3280"/>
      <c r="AI3280"/>
      <c r="AJ3280"/>
      <c r="AK3280"/>
      <c r="AL3280"/>
      <c r="AM3280"/>
      <c r="AN3280"/>
      <c r="AO3280"/>
      <c r="AP3280"/>
      <c r="AQ3280"/>
      <c r="AR3280"/>
      <c r="AS3280"/>
      <c r="AT3280"/>
      <c r="AU3280"/>
      <c r="AV3280"/>
      <c r="AW3280"/>
      <c r="AX3280"/>
      <c r="AY3280"/>
      <c r="AZ3280"/>
      <c r="BA3280"/>
      <c r="BB3280"/>
      <c r="BC3280"/>
      <c r="BD3280"/>
      <c r="BE3280"/>
      <c r="BF3280"/>
      <c r="BG3280"/>
      <c r="BH3280"/>
      <c r="BI3280"/>
      <c r="BJ3280"/>
      <c r="BK3280"/>
      <c r="BL3280"/>
      <c r="BM3280"/>
      <c r="BN3280"/>
      <c r="BO3280"/>
    </row>
    <row r="3281" spans="1:67" ht="15" x14ac:dyDescent="0.25">
      <c r="A3281" s="245" t="s">
        <v>4205</v>
      </c>
      <c r="B3281" s="245" t="s">
        <v>4204</v>
      </c>
      <c r="C3281" s="245" t="s">
        <v>4242</v>
      </c>
      <c r="D3281" s="245" t="s">
        <v>4241</v>
      </c>
      <c r="E3281" s="246" t="s">
        <v>44</v>
      </c>
      <c r="F3281" s="245" t="s">
        <v>44</v>
      </c>
      <c r="G3281" s="245" t="s">
        <v>18477</v>
      </c>
      <c r="H3281" s="245" t="s">
        <v>18478</v>
      </c>
      <c r="I3281" s="245" t="s">
        <v>24</v>
      </c>
      <c r="J3281" s="245" t="s">
        <v>59</v>
      </c>
      <c r="K3281" s="246" t="s">
        <v>24268</v>
      </c>
      <c r="L3281" s="245" t="s">
        <v>568</v>
      </c>
      <c r="M3281"/>
      <c r="N3281"/>
      <c r="O3281"/>
      <c r="P3281"/>
      <c r="Q3281"/>
      <c r="R3281"/>
      <c r="S3281"/>
      <c r="T3281"/>
      <c r="U3281"/>
      <c r="V3281"/>
      <c r="W3281"/>
      <c r="X3281"/>
      <c r="Y3281"/>
      <c r="Z3281"/>
      <c r="AA3281"/>
      <c r="AB3281"/>
      <c r="AC3281"/>
      <c r="AD3281"/>
      <c r="AE3281"/>
      <c r="AF3281"/>
      <c r="AG3281"/>
      <c r="AH3281"/>
      <c r="AI3281"/>
      <c r="AJ3281"/>
      <c r="AK3281"/>
      <c r="AL3281"/>
      <c r="AM3281"/>
      <c r="AN3281"/>
      <c r="AO3281"/>
      <c r="AP3281"/>
      <c r="AQ3281"/>
      <c r="AR3281"/>
      <c r="AS3281"/>
      <c r="AT3281"/>
      <c r="AU3281"/>
      <c r="AV3281"/>
      <c r="AW3281"/>
      <c r="AX3281"/>
      <c r="AY3281"/>
      <c r="AZ3281"/>
      <c r="BA3281"/>
      <c r="BB3281"/>
      <c r="BC3281"/>
      <c r="BD3281"/>
      <c r="BE3281"/>
      <c r="BF3281"/>
      <c r="BG3281"/>
      <c r="BH3281"/>
      <c r="BI3281"/>
      <c r="BJ3281"/>
      <c r="BK3281"/>
      <c r="BL3281"/>
      <c r="BM3281"/>
      <c r="BN3281"/>
      <c r="BO3281"/>
    </row>
    <row r="3282" spans="1:67" ht="15" x14ac:dyDescent="0.25">
      <c r="A3282" s="245" t="s">
        <v>4205</v>
      </c>
      <c r="B3282" s="245" t="s">
        <v>4204</v>
      </c>
      <c r="C3282" s="245" t="s">
        <v>4242</v>
      </c>
      <c r="D3282" s="245" t="s">
        <v>4241</v>
      </c>
      <c r="E3282" s="246" t="s">
        <v>44</v>
      </c>
      <c r="F3282" s="245" t="s">
        <v>44</v>
      </c>
      <c r="G3282" s="245" t="s">
        <v>18480</v>
      </c>
      <c r="H3282" s="245" t="s">
        <v>18481</v>
      </c>
      <c r="I3282" s="245" t="s">
        <v>24</v>
      </c>
      <c r="J3282" s="245" t="s">
        <v>59</v>
      </c>
      <c r="K3282" s="246" t="s">
        <v>24269</v>
      </c>
      <c r="L3282" s="245" t="s">
        <v>568</v>
      </c>
      <c r="M3282"/>
      <c r="N3282"/>
      <c r="O3282"/>
      <c r="P3282"/>
      <c r="Q3282"/>
      <c r="R3282"/>
      <c r="S3282"/>
      <c r="T3282"/>
      <c r="U3282"/>
      <c r="V3282"/>
      <c r="W3282"/>
      <c r="X3282"/>
      <c r="Y3282"/>
      <c r="Z3282"/>
      <c r="AA3282"/>
      <c r="AB3282"/>
      <c r="AC3282"/>
      <c r="AD3282"/>
      <c r="AE3282"/>
      <c r="AF3282"/>
      <c r="AG3282"/>
      <c r="AH3282"/>
      <c r="AI3282"/>
      <c r="AJ3282"/>
      <c r="AK3282"/>
      <c r="AL3282"/>
      <c r="AM3282"/>
      <c r="AN3282"/>
      <c r="AO3282"/>
      <c r="AP3282"/>
      <c r="AQ3282"/>
      <c r="AR3282"/>
      <c r="AS3282"/>
      <c r="AT3282"/>
      <c r="AU3282"/>
      <c r="AV3282"/>
      <c r="AW3282"/>
      <c r="AX3282"/>
      <c r="AY3282"/>
      <c r="AZ3282"/>
      <c r="BA3282"/>
      <c r="BB3282"/>
      <c r="BC3282"/>
      <c r="BD3282"/>
      <c r="BE3282"/>
      <c r="BF3282"/>
      <c r="BG3282"/>
      <c r="BH3282"/>
      <c r="BI3282"/>
      <c r="BJ3282"/>
      <c r="BK3282"/>
      <c r="BL3282"/>
      <c r="BM3282"/>
      <c r="BN3282"/>
      <c r="BO3282"/>
    </row>
    <row r="3283" spans="1:67" ht="15" x14ac:dyDescent="0.25">
      <c r="A3283" s="245" t="s">
        <v>4205</v>
      </c>
      <c r="B3283" s="245" t="s">
        <v>4204</v>
      </c>
      <c r="C3283" s="245" t="s">
        <v>4242</v>
      </c>
      <c r="D3283" s="245" t="s">
        <v>4241</v>
      </c>
      <c r="E3283" s="246" t="s">
        <v>44</v>
      </c>
      <c r="F3283" s="245" t="s">
        <v>44</v>
      </c>
      <c r="G3283" s="245" t="s">
        <v>18483</v>
      </c>
      <c r="H3283" s="245" t="s">
        <v>18484</v>
      </c>
      <c r="I3283" s="245" t="s">
        <v>24</v>
      </c>
      <c r="J3283" s="245" t="s">
        <v>59</v>
      </c>
      <c r="K3283" s="246" t="s">
        <v>24270</v>
      </c>
      <c r="L3283" s="245" t="s">
        <v>568</v>
      </c>
      <c r="M3283"/>
      <c r="N3283"/>
      <c r="O3283"/>
      <c r="P3283"/>
      <c r="Q3283"/>
      <c r="R3283"/>
      <c r="S3283"/>
      <c r="T3283"/>
      <c r="U3283"/>
      <c r="V3283"/>
      <c r="W3283"/>
      <c r="X3283"/>
      <c r="Y3283"/>
      <c r="Z3283"/>
      <c r="AA3283"/>
      <c r="AB3283"/>
      <c r="AC3283"/>
      <c r="AD3283"/>
      <c r="AE3283"/>
      <c r="AF3283"/>
      <c r="AG3283"/>
      <c r="AH3283"/>
      <c r="AI3283"/>
      <c r="AJ3283"/>
      <c r="AK3283"/>
      <c r="AL3283"/>
      <c r="AM3283"/>
      <c r="AN3283"/>
      <c r="AO3283"/>
      <c r="AP3283"/>
      <c r="AQ3283"/>
      <c r="AR3283"/>
      <c r="AS3283"/>
      <c r="AT3283"/>
      <c r="AU3283"/>
      <c r="AV3283"/>
      <c r="AW3283"/>
      <c r="AX3283"/>
      <c r="AY3283"/>
      <c r="AZ3283"/>
      <c r="BA3283"/>
      <c r="BB3283"/>
      <c r="BC3283"/>
      <c r="BD3283"/>
      <c r="BE3283"/>
      <c r="BF3283"/>
      <c r="BG3283"/>
      <c r="BH3283"/>
      <c r="BI3283"/>
      <c r="BJ3283"/>
      <c r="BK3283"/>
      <c r="BL3283"/>
      <c r="BM3283"/>
      <c r="BN3283"/>
      <c r="BO3283"/>
    </row>
    <row r="3284" spans="1:67" ht="15" x14ac:dyDescent="0.25">
      <c r="A3284" s="245" t="s">
        <v>4205</v>
      </c>
      <c r="B3284" s="245" t="s">
        <v>4204</v>
      </c>
      <c r="C3284" s="245" t="s">
        <v>4242</v>
      </c>
      <c r="D3284" s="245" t="s">
        <v>4241</v>
      </c>
      <c r="E3284" s="246" t="s">
        <v>44</v>
      </c>
      <c r="F3284" s="245" t="s">
        <v>44</v>
      </c>
      <c r="G3284" s="245" t="s">
        <v>18486</v>
      </c>
      <c r="H3284" s="245" t="s">
        <v>18487</v>
      </c>
      <c r="I3284" s="245" t="s">
        <v>24</v>
      </c>
      <c r="J3284" s="245" t="s">
        <v>59</v>
      </c>
      <c r="K3284" s="246" t="s">
        <v>24271</v>
      </c>
      <c r="L3284" s="245" t="s">
        <v>568</v>
      </c>
      <c r="M3284"/>
      <c r="N3284"/>
      <c r="O3284"/>
      <c r="P3284"/>
      <c r="Q3284"/>
      <c r="R3284"/>
      <c r="S3284"/>
      <c r="T3284"/>
      <c r="U3284"/>
      <c r="V3284"/>
      <c r="W3284"/>
      <c r="X3284"/>
      <c r="Y3284"/>
      <c r="Z3284"/>
      <c r="AA3284"/>
      <c r="AB3284"/>
      <c r="AC3284"/>
      <c r="AD3284"/>
      <c r="AE3284"/>
      <c r="AF3284"/>
      <c r="AG3284"/>
      <c r="AH3284"/>
      <c r="AI3284"/>
      <c r="AJ3284"/>
      <c r="AK3284"/>
      <c r="AL3284"/>
      <c r="AM3284"/>
      <c r="AN3284"/>
      <c r="AO3284"/>
      <c r="AP3284"/>
      <c r="AQ3284"/>
      <c r="AR3284"/>
      <c r="AS3284"/>
      <c r="AT3284"/>
      <c r="AU3284"/>
      <c r="AV3284"/>
      <c r="AW3284"/>
      <c r="AX3284"/>
      <c r="AY3284"/>
      <c r="AZ3284"/>
      <c r="BA3284"/>
      <c r="BB3284"/>
      <c r="BC3284"/>
      <c r="BD3284"/>
      <c r="BE3284"/>
      <c r="BF3284"/>
      <c r="BG3284"/>
      <c r="BH3284"/>
      <c r="BI3284"/>
      <c r="BJ3284"/>
      <c r="BK3284"/>
      <c r="BL3284"/>
      <c r="BM3284"/>
      <c r="BN3284"/>
      <c r="BO3284"/>
    </row>
    <row r="3285" spans="1:67" ht="15" x14ac:dyDescent="0.25">
      <c r="A3285" s="245" t="s">
        <v>4205</v>
      </c>
      <c r="B3285" s="245" t="s">
        <v>4204</v>
      </c>
      <c r="C3285" s="245" t="s">
        <v>4210</v>
      </c>
      <c r="D3285" s="245" t="s">
        <v>4209</v>
      </c>
      <c r="E3285" s="246" t="s">
        <v>44</v>
      </c>
      <c r="F3285" s="245" t="s">
        <v>44</v>
      </c>
      <c r="G3285" s="245" t="s">
        <v>4239</v>
      </c>
      <c r="H3285" s="245" t="s">
        <v>4238</v>
      </c>
      <c r="I3285" s="245" t="s">
        <v>14</v>
      </c>
      <c r="J3285" s="245" t="s">
        <v>59</v>
      </c>
      <c r="K3285" s="246" t="s">
        <v>9587</v>
      </c>
      <c r="L3285" s="245" t="s">
        <v>568</v>
      </c>
      <c r="M3285"/>
      <c r="N3285"/>
      <c r="O3285"/>
      <c r="P3285"/>
      <c r="Q3285"/>
      <c r="R3285"/>
      <c r="S3285"/>
      <c r="T3285"/>
      <c r="U3285"/>
      <c r="V3285"/>
      <c r="W3285"/>
      <c r="X3285"/>
      <c r="Y3285"/>
      <c r="Z3285"/>
      <c r="AA3285"/>
      <c r="AB3285"/>
      <c r="AC3285"/>
      <c r="AD3285"/>
      <c r="AE3285"/>
      <c r="AF3285"/>
      <c r="AG3285"/>
      <c r="AH3285"/>
      <c r="AI3285"/>
      <c r="AJ3285"/>
      <c r="AK3285"/>
      <c r="AL3285"/>
      <c r="AM3285"/>
      <c r="AN3285"/>
      <c r="AO3285"/>
      <c r="AP3285"/>
      <c r="AQ3285"/>
      <c r="AR3285"/>
      <c r="AS3285"/>
      <c r="AT3285"/>
      <c r="AU3285"/>
      <c r="AV3285"/>
      <c r="AW3285"/>
      <c r="AX3285"/>
      <c r="AY3285"/>
      <c r="AZ3285"/>
      <c r="BA3285"/>
      <c r="BB3285"/>
      <c r="BC3285"/>
      <c r="BD3285"/>
      <c r="BE3285"/>
      <c r="BF3285"/>
      <c r="BG3285"/>
      <c r="BH3285"/>
      <c r="BI3285"/>
      <c r="BJ3285"/>
      <c r="BK3285"/>
      <c r="BL3285"/>
      <c r="BM3285"/>
      <c r="BN3285"/>
      <c r="BO3285"/>
    </row>
    <row r="3286" spans="1:67" ht="15" x14ac:dyDescent="0.25">
      <c r="A3286" s="245" t="s">
        <v>4205</v>
      </c>
      <c r="B3286" s="245" t="s">
        <v>4204</v>
      </c>
      <c r="C3286" s="245" t="s">
        <v>4210</v>
      </c>
      <c r="D3286" s="245" t="s">
        <v>4209</v>
      </c>
      <c r="E3286" s="246" t="s">
        <v>44</v>
      </c>
      <c r="F3286" s="245" t="s">
        <v>44</v>
      </c>
      <c r="G3286" s="245" t="s">
        <v>4237</v>
      </c>
      <c r="H3286" s="245" t="s">
        <v>4236</v>
      </c>
      <c r="I3286" s="245" t="s">
        <v>14</v>
      </c>
      <c r="J3286" s="245" t="s">
        <v>59</v>
      </c>
      <c r="K3286" s="246" t="s">
        <v>21536</v>
      </c>
      <c r="L3286" s="245" t="s">
        <v>568</v>
      </c>
      <c r="M3286"/>
      <c r="N3286"/>
      <c r="O3286"/>
      <c r="P3286"/>
      <c r="Q3286"/>
      <c r="R3286"/>
      <c r="S3286"/>
      <c r="T3286"/>
      <c r="U3286"/>
      <c r="V3286"/>
      <c r="W3286"/>
      <c r="X3286"/>
      <c r="Y3286"/>
      <c r="Z3286"/>
      <c r="AA3286"/>
      <c r="AB3286"/>
      <c r="AC3286"/>
      <c r="AD3286"/>
      <c r="AE3286"/>
      <c r="AF3286"/>
      <c r="AG3286"/>
      <c r="AH3286"/>
      <c r="AI3286"/>
      <c r="AJ3286"/>
      <c r="AK3286"/>
      <c r="AL3286"/>
      <c r="AM3286"/>
      <c r="AN3286"/>
      <c r="AO3286"/>
      <c r="AP3286"/>
      <c r="AQ3286"/>
      <c r="AR3286"/>
      <c r="AS3286"/>
      <c r="AT3286"/>
      <c r="AU3286"/>
      <c r="AV3286"/>
      <c r="AW3286"/>
      <c r="AX3286"/>
      <c r="AY3286"/>
      <c r="AZ3286"/>
      <c r="BA3286"/>
      <c r="BB3286"/>
      <c r="BC3286"/>
      <c r="BD3286"/>
      <c r="BE3286"/>
      <c r="BF3286"/>
      <c r="BG3286"/>
      <c r="BH3286"/>
      <c r="BI3286"/>
      <c r="BJ3286"/>
      <c r="BK3286"/>
      <c r="BL3286"/>
      <c r="BM3286"/>
      <c r="BN3286"/>
      <c r="BO3286"/>
    </row>
    <row r="3287" spans="1:67" ht="15" x14ac:dyDescent="0.25">
      <c r="A3287" s="245" t="s">
        <v>4205</v>
      </c>
      <c r="B3287" s="245" t="s">
        <v>4204</v>
      </c>
      <c r="C3287" s="245" t="s">
        <v>4210</v>
      </c>
      <c r="D3287" s="245" t="s">
        <v>4209</v>
      </c>
      <c r="E3287" s="246" t="s">
        <v>44</v>
      </c>
      <c r="F3287" s="245" t="s">
        <v>44</v>
      </c>
      <c r="G3287" s="245" t="s">
        <v>4235</v>
      </c>
      <c r="H3287" s="245" t="s">
        <v>4234</v>
      </c>
      <c r="I3287" s="245" t="s">
        <v>14</v>
      </c>
      <c r="J3287" s="245" t="s">
        <v>59</v>
      </c>
      <c r="K3287" s="246" t="s">
        <v>24272</v>
      </c>
      <c r="L3287" s="245" t="s">
        <v>568</v>
      </c>
      <c r="M3287"/>
      <c r="N3287"/>
      <c r="O3287"/>
      <c r="P3287"/>
      <c r="Q3287"/>
      <c r="R3287"/>
      <c r="S3287"/>
      <c r="T3287"/>
      <c r="U3287"/>
      <c r="V3287"/>
      <c r="W3287"/>
      <c r="X3287"/>
      <c r="Y3287"/>
      <c r="Z3287"/>
      <c r="AA3287"/>
      <c r="AB3287"/>
      <c r="AC3287"/>
      <c r="AD3287"/>
      <c r="AE3287"/>
      <c r="AF3287"/>
      <c r="AG3287"/>
      <c r="AH3287"/>
      <c r="AI3287"/>
      <c r="AJ3287"/>
      <c r="AK3287"/>
      <c r="AL3287"/>
      <c r="AM3287"/>
      <c r="AN3287"/>
      <c r="AO3287"/>
      <c r="AP3287"/>
      <c r="AQ3287"/>
      <c r="AR3287"/>
      <c r="AS3287"/>
      <c r="AT3287"/>
      <c r="AU3287"/>
      <c r="AV3287"/>
      <c r="AW3287"/>
      <c r="AX3287"/>
      <c r="AY3287"/>
      <c r="AZ3287"/>
      <c r="BA3287"/>
      <c r="BB3287"/>
      <c r="BC3287"/>
      <c r="BD3287"/>
      <c r="BE3287"/>
      <c r="BF3287"/>
      <c r="BG3287"/>
      <c r="BH3287"/>
      <c r="BI3287"/>
      <c r="BJ3287"/>
      <c r="BK3287"/>
      <c r="BL3287"/>
      <c r="BM3287"/>
      <c r="BN3287"/>
      <c r="BO3287"/>
    </row>
    <row r="3288" spans="1:67" ht="15" x14ac:dyDescent="0.25">
      <c r="A3288" s="245" t="s">
        <v>4205</v>
      </c>
      <c r="B3288" s="245" t="s">
        <v>4204</v>
      </c>
      <c r="C3288" s="245" t="s">
        <v>4210</v>
      </c>
      <c r="D3288" s="245" t="s">
        <v>4209</v>
      </c>
      <c r="E3288" s="246" t="s">
        <v>44</v>
      </c>
      <c r="F3288" s="245" t="s">
        <v>44</v>
      </c>
      <c r="G3288" s="245" t="s">
        <v>4233</v>
      </c>
      <c r="H3288" s="245" t="s">
        <v>4232</v>
      </c>
      <c r="I3288" s="245" t="s">
        <v>14</v>
      </c>
      <c r="J3288" s="245" t="s">
        <v>59</v>
      </c>
      <c r="K3288" s="246" t="s">
        <v>24273</v>
      </c>
      <c r="L3288" s="245" t="s">
        <v>568</v>
      </c>
      <c r="M3288"/>
      <c r="N3288"/>
      <c r="O3288"/>
      <c r="P3288"/>
      <c r="Q3288"/>
      <c r="R3288"/>
      <c r="S3288"/>
      <c r="T3288"/>
      <c r="U3288"/>
      <c r="V3288"/>
      <c r="W3288"/>
      <c r="X3288"/>
      <c r="Y3288"/>
      <c r="Z3288"/>
      <c r="AA3288"/>
      <c r="AB3288"/>
      <c r="AC3288"/>
      <c r="AD3288"/>
      <c r="AE3288"/>
      <c r="AF3288"/>
      <c r="AG3288"/>
      <c r="AH3288"/>
      <c r="AI3288"/>
      <c r="AJ3288"/>
      <c r="AK3288"/>
      <c r="AL3288"/>
      <c r="AM3288"/>
      <c r="AN3288"/>
      <c r="AO3288"/>
      <c r="AP3288"/>
      <c r="AQ3288"/>
      <c r="AR3288"/>
      <c r="AS3288"/>
      <c r="AT3288"/>
      <c r="AU3288"/>
      <c r="AV3288"/>
      <c r="AW3288"/>
      <c r="AX3288"/>
      <c r="AY3288"/>
      <c r="AZ3288"/>
      <c r="BA3288"/>
      <c r="BB3288"/>
      <c r="BC3288"/>
      <c r="BD3288"/>
      <c r="BE3288"/>
      <c r="BF3288"/>
      <c r="BG3288"/>
      <c r="BH3288"/>
      <c r="BI3288"/>
      <c r="BJ3288"/>
      <c r="BK3288"/>
      <c r="BL3288"/>
      <c r="BM3288"/>
      <c r="BN3288"/>
      <c r="BO3288"/>
    </row>
    <row r="3289" spans="1:67" ht="15" x14ac:dyDescent="0.25">
      <c r="A3289" s="245" t="s">
        <v>4205</v>
      </c>
      <c r="B3289" s="245" t="s">
        <v>4204</v>
      </c>
      <c r="C3289" s="245" t="s">
        <v>4210</v>
      </c>
      <c r="D3289" s="245" t="s">
        <v>4209</v>
      </c>
      <c r="E3289" s="246" t="s">
        <v>44</v>
      </c>
      <c r="F3289" s="245" t="s">
        <v>44</v>
      </c>
      <c r="G3289" s="245" t="s">
        <v>4231</v>
      </c>
      <c r="H3289" s="245" t="s">
        <v>4230</v>
      </c>
      <c r="I3289" s="245" t="s">
        <v>14</v>
      </c>
      <c r="J3289" s="245" t="s">
        <v>59</v>
      </c>
      <c r="K3289" s="246" t="s">
        <v>9487</v>
      </c>
      <c r="L3289" s="245" t="s">
        <v>568</v>
      </c>
      <c r="M3289"/>
      <c r="N3289"/>
      <c r="O3289"/>
      <c r="P3289"/>
      <c r="Q3289"/>
      <c r="R3289"/>
      <c r="S3289"/>
      <c r="T3289"/>
      <c r="U3289"/>
      <c r="V3289"/>
      <c r="W3289"/>
      <c r="X3289"/>
      <c r="Y3289"/>
      <c r="Z3289"/>
      <c r="AA3289"/>
      <c r="AB3289"/>
      <c r="AC3289"/>
      <c r="AD3289"/>
      <c r="AE3289"/>
      <c r="AF3289"/>
      <c r="AG3289"/>
      <c r="AH3289"/>
      <c r="AI3289"/>
      <c r="AJ3289"/>
      <c r="AK3289"/>
      <c r="AL3289"/>
      <c r="AM3289"/>
      <c r="AN3289"/>
      <c r="AO3289"/>
      <c r="AP3289"/>
      <c r="AQ3289"/>
      <c r="AR3289"/>
      <c r="AS3289"/>
      <c r="AT3289"/>
      <c r="AU3289"/>
      <c r="AV3289"/>
      <c r="AW3289"/>
      <c r="AX3289"/>
      <c r="AY3289"/>
      <c r="AZ3289"/>
      <c r="BA3289"/>
      <c r="BB3289"/>
      <c r="BC3289"/>
      <c r="BD3289"/>
      <c r="BE3289"/>
      <c r="BF3289"/>
      <c r="BG3289"/>
      <c r="BH3289"/>
      <c r="BI3289"/>
      <c r="BJ3289"/>
      <c r="BK3289"/>
      <c r="BL3289"/>
      <c r="BM3289"/>
      <c r="BN3289"/>
      <c r="BO3289"/>
    </row>
    <row r="3290" spans="1:67" ht="15" x14ac:dyDescent="0.25">
      <c r="A3290" s="245" t="s">
        <v>4205</v>
      </c>
      <c r="B3290" s="245" t="s">
        <v>4204</v>
      </c>
      <c r="C3290" s="245" t="s">
        <v>4210</v>
      </c>
      <c r="D3290" s="245" t="s">
        <v>4209</v>
      </c>
      <c r="E3290" s="246" t="s">
        <v>44</v>
      </c>
      <c r="F3290" s="245" t="s">
        <v>44</v>
      </c>
      <c r="G3290" s="245" t="s">
        <v>4229</v>
      </c>
      <c r="H3290" s="245" t="s">
        <v>4228</v>
      </c>
      <c r="I3290" s="245" t="s">
        <v>14</v>
      </c>
      <c r="J3290" s="245" t="s">
        <v>59</v>
      </c>
      <c r="K3290" s="246" t="s">
        <v>24274</v>
      </c>
      <c r="L3290" s="245" t="s">
        <v>568</v>
      </c>
      <c r="M3290"/>
      <c r="N3290"/>
      <c r="O3290"/>
      <c r="P3290"/>
      <c r="Q3290"/>
      <c r="R3290"/>
      <c r="S3290"/>
      <c r="T3290"/>
      <c r="U3290"/>
      <c r="V3290"/>
      <c r="W3290"/>
      <c r="X3290"/>
      <c r="Y3290"/>
      <c r="Z3290"/>
      <c r="AA3290"/>
      <c r="AB3290"/>
      <c r="AC3290"/>
      <c r="AD3290"/>
      <c r="AE3290"/>
      <c r="AF3290"/>
      <c r="AG3290"/>
      <c r="AH3290"/>
      <c r="AI3290"/>
      <c r="AJ3290"/>
      <c r="AK3290"/>
      <c r="AL3290"/>
      <c r="AM3290"/>
      <c r="AN3290"/>
      <c r="AO3290"/>
      <c r="AP3290"/>
      <c r="AQ3290"/>
      <c r="AR3290"/>
      <c r="AS3290"/>
      <c r="AT3290"/>
      <c r="AU3290"/>
      <c r="AV3290"/>
      <c r="AW3290"/>
      <c r="AX3290"/>
      <c r="AY3290"/>
      <c r="AZ3290"/>
      <c r="BA3290"/>
      <c r="BB3290"/>
      <c r="BC3290"/>
      <c r="BD3290"/>
      <c r="BE3290"/>
      <c r="BF3290"/>
      <c r="BG3290"/>
      <c r="BH3290"/>
      <c r="BI3290"/>
      <c r="BJ3290"/>
      <c r="BK3290"/>
      <c r="BL3290"/>
      <c r="BM3290"/>
      <c r="BN3290"/>
      <c r="BO3290"/>
    </row>
    <row r="3291" spans="1:67" ht="15" x14ac:dyDescent="0.25">
      <c r="A3291" s="245" t="s">
        <v>4205</v>
      </c>
      <c r="B3291" s="245" t="s">
        <v>4204</v>
      </c>
      <c r="C3291" s="245" t="s">
        <v>4210</v>
      </c>
      <c r="D3291" s="245" t="s">
        <v>4209</v>
      </c>
      <c r="E3291" s="246" t="s">
        <v>44</v>
      </c>
      <c r="F3291" s="245" t="s">
        <v>44</v>
      </c>
      <c r="G3291" s="245" t="s">
        <v>4227</v>
      </c>
      <c r="H3291" s="245" t="s">
        <v>4226</v>
      </c>
      <c r="I3291" s="245" t="s">
        <v>14</v>
      </c>
      <c r="J3291" s="245" t="s">
        <v>59</v>
      </c>
      <c r="K3291" s="246" t="s">
        <v>24275</v>
      </c>
      <c r="L3291" s="245" t="s">
        <v>568</v>
      </c>
      <c r="M3291"/>
      <c r="N3291"/>
      <c r="O3291"/>
      <c r="P3291"/>
      <c r="Q3291"/>
      <c r="R3291"/>
      <c r="S3291"/>
      <c r="T3291"/>
      <c r="U3291"/>
      <c r="V3291"/>
      <c r="W3291"/>
      <c r="X3291"/>
      <c r="Y3291"/>
      <c r="Z3291"/>
      <c r="AA3291"/>
      <c r="AB3291"/>
      <c r="AC3291"/>
      <c r="AD3291"/>
      <c r="AE3291"/>
      <c r="AF3291"/>
      <c r="AG3291"/>
      <c r="AH3291"/>
      <c r="AI3291"/>
      <c r="AJ3291"/>
      <c r="AK3291"/>
      <c r="AL3291"/>
      <c r="AM3291"/>
      <c r="AN3291"/>
      <c r="AO3291"/>
      <c r="AP3291"/>
      <c r="AQ3291"/>
      <c r="AR3291"/>
      <c r="AS3291"/>
      <c r="AT3291"/>
      <c r="AU3291"/>
      <c r="AV3291"/>
      <c r="AW3291"/>
      <c r="AX3291"/>
      <c r="AY3291"/>
      <c r="AZ3291"/>
      <c r="BA3291"/>
      <c r="BB3291"/>
      <c r="BC3291"/>
      <c r="BD3291"/>
      <c r="BE3291"/>
      <c r="BF3291"/>
      <c r="BG3291"/>
      <c r="BH3291"/>
      <c r="BI3291"/>
      <c r="BJ3291"/>
      <c r="BK3291"/>
      <c r="BL3291"/>
      <c r="BM3291"/>
      <c r="BN3291"/>
      <c r="BO3291"/>
    </row>
    <row r="3292" spans="1:67" ht="15" x14ac:dyDescent="0.25">
      <c r="A3292" s="245" t="s">
        <v>4205</v>
      </c>
      <c r="B3292" s="245" t="s">
        <v>4204</v>
      </c>
      <c r="C3292" s="245" t="s">
        <v>4210</v>
      </c>
      <c r="D3292" s="245" t="s">
        <v>4209</v>
      </c>
      <c r="E3292" s="246" t="s">
        <v>44</v>
      </c>
      <c r="F3292" s="245" t="s">
        <v>44</v>
      </c>
      <c r="G3292" s="245" t="s">
        <v>4225</v>
      </c>
      <c r="H3292" s="245" t="s">
        <v>4224</v>
      </c>
      <c r="I3292" s="245" t="s">
        <v>14</v>
      </c>
      <c r="J3292" s="245" t="s">
        <v>59</v>
      </c>
      <c r="K3292" s="246" t="s">
        <v>24276</v>
      </c>
      <c r="L3292" s="245" t="s">
        <v>568</v>
      </c>
      <c r="M3292"/>
      <c r="N3292"/>
      <c r="O3292"/>
      <c r="P3292"/>
      <c r="Q3292"/>
      <c r="R3292"/>
      <c r="S3292"/>
      <c r="T3292"/>
      <c r="U3292"/>
      <c r="V3292"/>
      <c r="W3292"/>
      <c r="X3292"/>
      <c r="Y3292"/>
      <c r="Z3292"/>
      <c r="AA3292"/>
      <c r="AB3292"/>
      <c r="AC3292"/>
      <c r="AD3292"/>
      <c r="AE3292"/>
      <c r="AF3292"/>
      <c r="AG3292"/>
      <c r="AH3292"/>
      <c r="AI3292"/>
      <c r="AJ3292"/>
      <c r="AK3292"/>
      <c r="AL3292"/>
      <c r="AM3292"/>
      <c r="AN3292"/>
      <c r="AO3292"/>
      <c r="AP3292"/>
      <c r="AQ3292"/>
      <c r="AR3292"/>
      <c r="AS3292"/>
      <c r="AT3292"/>
      <c r="AU3292"/>
      <c r="AV3292"/>
      <c r="AW3292"/>
      <c r="AX3292"/>
      <c r="AY3292"/>
      <c r="AZ3292"/>
      <c r="BA3292"/>
      <c r="BB3292"/>
      <c r="BC3292"/>
      <c r="BD3292"/>
      <c r="BE3292"/>
      <c r="BF3292"/>
      <c r="BG3292"/>
      <c r="BH3292"/>
      <c r="BI3292"/>
      <c r="BJ3292"/>
      <c r="BK3292"/>
      <c r="BL3292"/>
      <c r="BM3292"/>
      <c r="BN3292"/>
      <c r="BO3292"/>
    </row>
    <row r="3293" spans="1:67" ht="15" x14ac:dyDescent="0.25">
      <c r="A3293" s="245" t="s">
        <v>4205</v>
      </c>
      <c r="B3293" s="245" t="s">
        <v>4204</v>
      </c>
      <c r="C3293" s="245" t="s">
        <v>4210</v>
      </c>
      <c r="D3293" s="245" t="s">
        <v>4209</v>
      </c>
      <c r="E3293" s="246" t="s">
        <v>44</v>
      </c>
      <c r="F3293" s="245" t="s">
        <v>44</v>
      </c>
      <c r="G3293" s="245" t="s">
        <v>4223</v>
      </c>
      <c r="H3293" s="245" t="s">
        <v>4222</v>
      </c>
      <c r="I3293" s="245" t="s">
        <v>14</v>
      </c>
      <c r="J3293" s="245" t="s">
        <v>59</v>
      </c>
      <c r="K3293" s="246" t="s">
        <v>24277</v>
      </c>
      <c r="L3293" s="245" t="s">
        <v>568</v>
      </c>
      <c r="M3293"/>
      <c r="N3293"/>
      <c r="O3293"/>
      <c r="P3293"/>
      <c r="Q3293"/>
      <c r="R3293"/>
      <c r="S3293"/>
      <c r="T3293"/>
      <c r="U3293"/>
      <c r="V3293"/>
      <c r="W3293"/>
      <c r="X3293"/>
      <c r="Y3293"/>
      <c r="Z3293"/>
      <c r="AA3293"/>
      <c r="AB3293"/>
      <c r="AC3293"/>
      <c r="AD3293"/>
      <c r="AE3293"/>
      <c r="AF3293"/>
      <c r="AG3293"/>
      <c r="AH3293"/>
      <c r="AI3293"/>
      <c r="AJ3293"/>
      <c r="AK3293"/>
      <c r="AL3293"/>
      <c r="AM3293"/>
      <c r="AN3293"/>
      <c r="AO3293"/>
      <c r="AP3293"/>
      <c r="AQ3293"/>
      <c r="AR3293"/>
      <c r="AS3293"/>
      <c r="AT3293"/>
      <c r="AU3293"/>
      <c r="AV3293"/>
      <c r="AW3293"/>
      <c r="AX3293"/>
      <c r="AY3293"/>
      <c r="AZ3293"/>
      <c r="BA3293"/>
      <c r="BB3293"/>
      <c r="BC3293"/>
      <c r="BD3293"/>
      <c r="BE3293"/>
      <c r="BF3293"/>
      <c r="BG3293"/>
      <c r="BH3293"/>
      <c r="BI3293"/>
      <c r="BJ3293"/>
      <c r="BK3293"/>
      <c r="BL3293"/>
      <c r="BM3293"/>
      <c r="BN3293"/>
      <c r="BO3293"/>
    </row>
    <row r="3294" spans="1:67" ht="15" x14ac:dyDescent="0.25">
      <c r="A3294" s="245" t="s">
        <v>4205</v>
      </c>
      <c r="B3294" s="245" t="s">
        <v>4204</v>
      </c>
      <c r="C3294" s="245" t="s">
        <v>4210</v>
      </c>
      <c r="D3294" s="245" t="s">
        <v>4209</v>
      </c>
      <c r="E3294" s="246" t="s">
        <v>44</v>
      </c>
      <c r="F3294" s="245" t="s">
        <v>44</v>
      </c>
      <c r="G3294" s="245" t="s">
        <v>4221</v>
      </c>
      <c r="H3294" s="245" t="s">
        <v>57</v>
      </c>
      <c r="I3294" s="245" t="s">
        <v>24</v>
      </c>
      <c r="J3294" s="245" t="s">
        <v>59</v>
      </c>
      <c r="K3294" s="246" t="s">
        <v>15352</v>
      </c>
      <c r="L3294" s="245" t="s">
        <v>568</v>
      </c>
      <c r="M3294"/>
      <c r="N3294"/>
      <c r="O3294"/>
      <c r="P3294"/>
      <c r="Q3294"/>
      <c r="R3294"/>
      <c r="S3294"/>
      <c r="T3294"/>
      <c r="U3294"/>
      <c r="V3294"/>
      <c r="W3294"/>
      <c r="X3294"/>
      <c r="Y3294"/>
      <c r="Z3294"/>
      <c r="AA3294"/>
      <c r="AB3294"/>
      <c r="AC3294"/>
      <c r="AD3294"/>
      <c r="AE3294"/>
      <c r="AF3294"/>
      <c r="AG3294"/>
      <c r="AH3294"/>
      <c r="AI3294"/>
      <c r="AJ3294"/>
      <c r="AK3294"/>
      <c r="AL3294"/>
      <c r="AM3294"/>
      <c r="AN3294"/>
      <c r="AO3294"/>
      <c r="AP3294"/>
      <c r="AQ3294"/>
      <c r="AR3294"/>
      <c r="AS3294"/>
      <c r="AT3294"/>
      <c r="AU3294"/>
      <c r="AV3294"/>
      <c r="AW3294"/>
      <c r="AX3294"/>
      <c r="AY3294"/>
      <c r="AZ3294"/>
      <c r="BA3294"/>
      <c r="BB3294"/>
      <c r="BC3294"/>
      <c r="BD3294"/>
      <c r="BE3294"/>
      <c r="BF3294"/>
      <c r="BG3294"/>
      <c r="BH3294"/>
      <c r="BI3294"/>
      <c r="BJ3294"/>
      <c r="BK3294"/>
      <c r="BL3294"/>
      <c r="BM3294"/>
      <c r="BN3294"/>
      <c r="BO3294"/>
    </row>
    <row r="3295" spans="1:67" ht="15" x14ac:dyDescent="0.25">
      <c r="A3295" s="245" t="s">
        <v>4205</v>
      </c>
      <c r="B3295" s="245" t="s">
        <v>4204</v>
      </c>
      <c r="C3295" s="245" t="s">
        <v>4210</v>
      </c>
      <c r="D3295" s="245" t="s">
        <v>4209</v>
      </c>
      <c r="E3295" s="246" t="s">
        <v>44</v>
      </c>
      <c r="F3295" s="245" t="s">
        <v>44</v>
      </c>
      <c r="G3295" s="245" t="s">
        <v>4220</v>
      </c>
      <c r="H3295" s="245" t="s">
        <v>4219</v>
      </c>
      <c r="I3295" s="245" t="s">
        <v>24</v>
      </c>
      <c r="J3295" s="245" t="s">
        <v>59</v>
      </c>
      <c r="K3295" s="246" t="s">
        <v>24278</v>
      </c>
      <c r="L3295" s="245" t="s">
        <v>568</v>
      </c>
      <c r="M3295"/>
      <c r="N3295"/>
      <c r="O3295"/>
      <c r="P3295"/>
      <c r="Q3295"/>
      <c r="R3295"/>
      <c r="S3295"/>
      <c r="T3295"/>
      <c r="U3295"/>
      <c r="V3295"/>
      <c r="W3295"/>
      <c r="X3295"/>
      <c r="Y3295"/>
      <c r="Z3295"/>
      <c r="AA3295"/>
      <c r="AB3295"/>
      <c r="AC3295"/>
      <c r="AD3295"/>
      <c r="AE3295"/>
      <c r="AF3295"/>
      <c r="AG3295"/>
      <c r="AH3295"/>
      <c r="AI3295"/>
      <c r="AJ3295"/>
      <c r="AK3295"/>
      <c r="AL3295"/>
      <c r="AM3295"/>
      <c r="AN3295"/>
      <c r="AO3295"/>
      <c r="AP3295"/>
      <c r="AQ3295"/>
      <c r="AR3295"/>
      <c r="AS3295"/>
      <c r="AT3295"/>
      <c r="AU3295"/>
      <c r="AV3295"/>
      <c r="AW3295"/>
      <c r="AX3295"/>
      <c r="AY3295"/>
      <c r="AZ3295"/>
      <c r="BA3295"/>
      <c r="BB3295"/>
      <c r="BC3295"/>
      <c r="BD3295"/>
      <c r="BE3295"/>
      <c r="BF3295"/>
      <c r="BG3295"/>
      <c r="BH3295"/>
      <c r="BI3295"/>
      <c r="BJ3295"/>
      <c r="BK3295"/>
      <c r="BL3295"/>
      <c r="BM3295"/>
      <c r="BN3295"/>
      <c r="BO3295"/>
    </row>
    <row r="3296" spans="1:67" ht="15" x14ac:dyDescent="0.25">
      <c r="A3296" s="245" t="s">
        <v>4205</v>
      </c>
      <c r="B3296" s="245" t="s">
        <v>4204</v>
      </c>
      <c r="C3296" s="245" t="s">
        <v>4210</v>
      </c>
      <c r="D3296" s="245" t="s">
        <v>4209</v>
      </c>
      <c r="E3296" s="246" t="s">
        <v>44</v>
      </c>
      <c r="F3296" s="245" t="s">
        <v>44</v>
      </c>
      <c r="G3296" s="245" t="s">
        <v>4218</v>
      </c>
      <c r="H3296" s="245" t="s">
        <v>4217</v>
      </c>
      <c r="I3296" s="245" t="s">
        <v>24</v>
      </c>
      <c r="J3296" s="245" t="s">
        <v>59</v>
      </c>
      <c r="K3296" s="246" t="s">
        <v>24279</v>
      </c>
      <c r="L3296" s="245" t="s">
        <v>568</v>
      </c>
      <c r="M3296"/>
      <c r="N3296"/>
      <c r="O3296"/>
      <c r="P3296"/>
      <c r="Q3296"/>
      <c r="R3296"/>
      <c r="S3296"/>
      <c r="T3296"/>
      <c r="U3296"/>
      <c r="V3296"/>
      <c r="W3296"/>
      <c r="X3296"/>
      <c r="Y3296"/>
      <c r="Z3296"/>
      <c r="AA3296"/>
      <c r="AB3296"/>
      <c r="AC3296"/>
      <c r="AD3296"/>
      <c r="AE3296"/>
      <c r="AF3296"/>
      <c r="AG3296"/>
      <c r="AH3296"/>
      <c r="AI3296"/>
      <c r="AJ3296"/>
      <c r="AK3296"/>
      <c r="AL3296"/>
      <c r="AM3296"/>
      <c r="AN3296"/>
      <c r="AO3296"/>
      <c r="AP3296"/>
      <c r="AQ3296"/>
      <c r="AR3296"/>
      <c r="AS3296"/>
      <c r="AT3296"/>
      <c r="AU3296"/>
      <c r="AV3296"/>
      <c r="AW3296"/>
      <c r="AX3296"/>
      <c r="AY3296"/>
      <c r="AZ3296"/>
      <c r="BA3296"/>
      <c r="BB3296"/>
      <c r="BC3296"/>
      <c r="BD3296"/>
      <c r="BE3296"/>
      <c r="BF3296"/>
      <c r="BG3296"/>
      <c r="BH3296"/>
      <c r="BI3296"/>
      <c r="BJ3296"/>
      <c r="BK3296"/>
      <c r="BL3296"/>
      <c r="BM3296"/>
      <c r="BN3296"/>
      <c r="BO3296"/>
    </row>
    <row r="3297" spans="1:67" ht="15" x14ac:dyDescent="0.25">
      <c r="A3297" s="245" t="s">
        <v>4205</v>
      </c>
      <c r="B3297" s="245" t="s">
        <v>4204</v>
      </c>
      <c r="C3297" s="245" t="s">
        <v>4210</v>
      </c>
      <c r="D3297" s="245" t="s">
        <v>4209</v>
      </c>
      <c r="E3297" s="246" t="s">
        <v>44</v>
      </c>
      <c r="F3297" s="245" t="s">
        <v>44</v>
      </c>
      <c r="G3297" s="245" t="s">
        <v>4216</v>
      </c>
      <c r="H3297" s="245" t="s">
        <v>4215</v>
      </c>
      <c r="I3297" s="245" t="s">
        <v>24</v>
      </c>
      <c r="J3297" s="245" t="s">
        <v>59</v>
      </c>
      <c r="K3297" s="246" t="s">
        <v>24280</v>
      </c>
      <c r="L3297" s="245" t="s">
        <v>568</v>
      </c>
      <c r="M3297"/>
      <c r="N3297"/>
      <c r="O3297"/>
      <c r="P3297"/>
      <c r="Q3297"/>
      <c r="R3297"/>
      <c r="S3297"/>
      <c r="T3297"/>
      <c r="U3297"/>
      <c r="V3297"/>
      <c r="W3297"/>
      <c r="X3297"/>
      <c r="Y3297"/>
      <c r="Z3297"/>
      <c r="AA3297"/>
      <c r="AB3297"/>
      <c r="AC3297"/>
      <c r="AD3297"/>
      <c r="AE3297"/>
      <c r="AF3297"/>
      <c r="AG3297"/>
      <c r="AH3297"/>
      <c r="AI3297"/>
      <c r="AJ3297"/>
      <c r="AK3297"/>
      <c r="AL3297"/>
      <c r="AM3297"/>
      <c r="AN3297"/>
      <c r="AO3297"/>
      <c r="AP3297"/>
      <c r="AQ3297"/>
      <c r="AR3297"/>
      <c r="AS3297"/>
      <c r="AT3297"/>
      <c r="AU3297"/>
      <c r="AV3297"/>
      <c r="AW3297"/>
      <c r="AX3297"/>
      <c r="AY3297"/>
      <c r="AZ3297"/>
      <c r="BA3297"/>
      <c r="BB3297"/>
      <c r="BC3297"/>
      <c r="BD3297"/>
      <c r="BE3297"/>
      <c r="BF3297"/>
      <c r="BG3297"/>
      <c r="BH3297"/>
      <c r="BI3297"/>
      <c r="BJ3297"/>
      <c r="BK3297"/>
      <c r="BL3297"/>
      <c r="BM3297"/>
      <c r="BN3297"/>
      <c r="BO3297"/>
    </row>
    <row r="3298" spans="1:67" ht="15" x14ac:dyDescent="0.25">
      <c r="A3298" s="245" t="s">
        <v>4205</v>
      </c>
      <c r="B3298" s="245" t="s">
        <v>4204</v>
      </c>
      <c r="C3298" s="245" t="s">
        <v>4210</v>
      </c>
      <c r="D3298" s="245" t="s">
        <v>4209</v>
      </c>
      <c r="E3298" s="246" t="s">
        <v>44</v>
      </c>
      <c r="F3298" s="245" t="s">
        <v>44</v>
      </c>
      <c r="G3298" s="245" t="s">
        <v>4214</v>
      </c>
      <c r="H3298" s="245" t="s">
        <v>4213</v>
      </c>
      <c r="I3298" s="245" t="s">
        <v>24</v>
      </c>
      <c r="J3298" s="245" t="s">
        <v>59</v>
      </c>
      <c r="K3298" s="246" t="s">
        <v>24281</v>
      </c>
      <c r="L3298" s="245" t="s">
        <v>568</v>
      </c>
      <c r="M3298"/>
      <c r="N3298"/>
      <c r="O3298"/>
      <c r="P3298"/>
      <c r="Q3298"/>
      <c r="R3298"/>
      <c r="S3298"/>
      <c r="T3298"/>
      <c r="U3298"/>
      <c r="V3298"/>
      <c r="W3298"/>
      <c r="X3298"/>
      <c r="Y3298"/>
      <c r="Z3298"/>
      <c r="AA3298"/>
      <c r="AB3298"/>
      <c r="AC3298"/>
      <c r="AD3298"/>
      <c r="AE3298"/>
      <c r="AF3298"/>
      <c r="AG3298"/>
      <c r="AH3298"/>
      <c r="AI3298"/>
      <c r="AJ3298"/>
      <c r="AK3298"/>
      <c r="AL3298"/>
      <c r="AM3298"/>
      <c r="AN3298"/>
      <c r="AO3298"/>
      <c r="AP3298"/>
      <c r="AQ3298"/>
      <c r="AR3298"/>
      <c r="AS3298"/>
      <c r="AT3298"/>
      <c r="AU3298"/>
      <c r="AV3298"/>
      <c r="AW3298"/>
      <c r="AX3298"/>
      <c r="AY3298"/>
      <c r="AZ3298"/>
      <c r="BA3298"/>
      <c r="BB3298"/>
      <c r="BC3298"/>
      <c r="BD3298"/>
      <c r="BE3298"/>
      <c r="BF3298"/>
      <c r="BG3298"/>
      <c r="BH3298"/>
      <c r="BI3298"/>
      <c r="BJ3298"/>
      <c r="BK3298"/>
      <c r="BL3298"/>
      <c r="BM3298"/>
      <c r="BN3298"/>
      <c r="BO3298"/>
    </row>
    <row r="3299" spans="1:67" ht="15" x14ac:dyDescent="0.25">
      <c r="A3299" s="245" t="s">
        <v>4205</v>
      </c>
      <c r="B3299" s="245" t="s">
        <v>4204</v>
      </c>
      <c r="C3299" s="245" t="s">
        <v>4210</v>
      </c>
      <c r="D3299" s="245" t="s">
        <v>4209</v>
      </c>
      <c r="E3299" s="246" t="s">
        <v>44</v>
      </c>
      <c r="F3299" s="245" t="s">
        <v>44</v>
      </c>
      <c r="G3299" s="245" t="s">
        <v>4212</v>
      </c>
      <c r="H3299" s="245" t="s">
        <v>4211</v>
      </c>
      <c r="I3299" s="245" t="s">
        <v>24</v>
      </c>
      <c r="J3299" s="245" t="s">
        <v>59</v>
      </c>
      <c r="K3299" s="246" t="s">
        <v>24282</v>
      </c>
      <c r="L3299" s="245" t="s">
        <v>568</v>
      </c>
      <c r="M3299"/>
      <c r="N3299"/>
      <c r="O3299"/>
      <c r="P3299"/>
      <c r="Q3299"/>
      <c r="R3299"/>
      <c r="S3299"/>
      <c r="T3299"/>
      <c r="U3299"/>
      <c r="V3299"/>
      <c r="W3299"/>
      <c r="X3299"/>
      <c r="Y3299"/>
      <c r="Z3299"/>
      <c r="AA3299"/>
      <c r="AB3299"/>
      <c r="AC3299"/>
      <c r="AD3299"/>
      <c r="AE3299"/>
      <c r="AF3299"/>
      <c r="AG3299"/>
      <c r="AH3299"/>
      <c r="AI3299"/>
      <c r="AJ3299"/>
      <c r="AK3299"/>
      <c r="AL3299"/>
      <c r="AM3299"/>
      <c r="AN3299"/>
      <c r="AO3299"/>
      <c r="AP3299"/>
      <c r="AQ3299"/>
      <c r="AR3299"/>
      <c r="AS3299"/>
      <c r="AT3299"/>
      <c r="AU3299"/>
      <c r="AV3299"/>
      <c r="AW3299"/>
      <c r="AX3299"/>
      <c r="AY3299"/>
      <c r="AZ3299"/>
      <c r="BA3299"/>
      <c r="BB3299"/>
      <c r="BC3299"/>
      <c r="BD3299"/>
      <c r="BE3299"/>
      <c r="BF3299"/>
      <c r="BG3299"/>
      <c r="BH3299"/>
      <c r="BI3299"/>
      <c r="BJ3299"/>
      <c r="BK3299"/>
      <c r="BL3299"/>
      <c r="BM3299"/>
      <c r="BN3299"/>
      <c r="BO3299"/>
    </row>
    <row r="3300" spans="1:67" ht="15" x14ac:dyDescent="0.25">
      <c r="A3300" s="245" t="s">
        <v>4205</v>
      </c>
      <c r="B3300" s="245" t="s">
        <v>4204</v>
      </c>
      <c r="C3300" s="245" t="s">
        <v>4210</v>
      </c>
      <c r="D3300" s="245" t="s">
        <v>4209</v>
      </c>
      <c r="E3300" s="246" t="s">
        <v>44</v>
      </c>
      <c r="F3300" s="245" t="s">
        <v>44</v>
      </c>
      <c r="G3300" s="245" t="s">
        <v>4208</v>
      </c>
      <c r="H3300" s="245" t="s">
        <v>4207</v>
      </c>
      <c r="I3300" s="245" t="s">
        <v>24</v>
      </c>
      <c r="J3300" s="245" t="s">
        <v>59</v>
      </c>
      <c r="K3300" s="246" t="s">
        <v>10122</v>
      </c>
      <c r="L3300" s="245" t="s">
        <v>568</v>
      </c>
      <c r="M3300"/>
      <c r="N3300"/>
      <c r="O3300"/>
      <c r="P3300"/>
      <c r="Q3300"/>
      <c r="R3300"/>
      <c r="S3300"/>
      <c r="T3300"/>
      <c r="U3300"/>
      <c r="V3300"/>
      <c r="W3300"/>
      <c r="X3300"/>
      <c r="Y3300"/>
      <c r="Z3300"/>
      <c r="AA3300"/>
      <c r="AB3300"/>
      <c r="AC3300"/>
      <c r="AD3300"/>
      <c r="AE3300"/>
      <c r="AF3300"/>
      <c r="AG3300"/>
      <c r="AH3300"/>
      <c r="AI3300"/>
      <c r="AJ3300"/>
      <c r="AK3300"/>
      <c r="AL3300"/>
      <c r="AM3300"/>
      <c r="AN3300"/>
      <c r="AO3300"/>
      <c r="AP3300"/>
      <c r="AQ3300"/>
      <c r="AR3300"/>
      <c r="AS3300"/>
      <c r="AT3300"/>
      <c r="AU3300"/>
      <c r="AV3300"/>
      <c r="AW3300"/>
      <c r="AX3300"/>
      <c r="AY3300"/>
      <c r="AZ3300"/>
      <c r="BA3300"/>
      <c r="BB3300"/>
      <c r="BC3300"/>
      <c r="BD3300"/>
      <c r="BE3300"/>
      <c r="BF3300"/>
      <c r="BG3300"/>
      <c r="BH3300"/>
      <c r="BI3300"/>
      <c r="BJ3300"/>
      <c r="BK3300"/>
      <c r="BL3300"/>
      <c r="BM3300"/>
      <c r="BN3300"/>
      <c r="BO3300"/>
    </row>
    <row r="3301" spans="1:67" ht="15" x14ac:dyDescent="0.25">
      <c r="A3301" s="245" t="s">
        <v>4205</v>
      </c>
      <c r="B3301" s="245" t="s">
        <v>4204</v>
      </c>
      <c r="C3301" s="245" t="s">
        <v>66</v>
      </c>
      <c r="D3301" s="245" t="s">
        <v>18500</v>
      </c>
      <c r="E3301" s="246" t="s">
        <v>44</v>
      </c>
      <c r="F3301" s="245" t="s">
        <v>44</v>
      </c>
      <c r="G3301" s="245" t="s">
        <v>18501</v>
      </c>
      <c r="H3301" s="245" t="s">
        <v>18502</v>
      </c>
      <c r="I3301" s="245" t="s">
        <v>12</v>
      </c>
      <c r="J3301" s="245" t="s">
        <v>569</v>
      </c>
      <c r="K3301" s="246" t="s">
        <v>24283</v>
      </c>
      <c r="L3301" s="245" t="s">
        <v>568</v>
      </c>
      <c r="M3301"/>
      <c r="N3301"/>
      <c r="O3301"/>
      <c r="P3301"/>
      <c r="Q3301"/>
      <c r="R3301"/>
      <c r="S3301"/>
      <c r="T3301"/>
      <c r="U3301"/>
      <c r="V3301"/>
      <c r="W3301"/>
      <c r="X3301"/>
      <c r="Y3301"/>
      <c r="Z3301"/>
      <c r="AA3301"/>
      <c r="AB3301"/>
      <c r="AC3301"/>
      <c r="AD3301"/>
      <c r="AE3301"/>
      <c r="AF3301"/>
      <c r="AG3301"/>
      <c r="AH3301"/>
      <c r="AI3301"/>
      <c r="AJ3301"/>
      <c r="AK3301"/>
      <c r="AL3301"/>
      <c r="AM3301"/>
      <c r="AN3301"/>
      <c r="AO3301"/>
      <c r="AP3301"/>
      <c r="AQ3301"/>
      <c r="AR3301"/>
      <c r="AS3301"/>
      <c r="AT3301"/>
      <c r="AU3301"/>
      <c r="AV3301"/>
      <c r="AW3301"/>
      <c r="AX3301"/>
      <c r="AY3301"/>
      <c r="AZ3301"/>
      <c r="BA3301"/>
      <c r="BB3301"/>
      <c r="BC3301"/>
      <c r="BD3301"/>
      <c r="BE3301"/>
      <c r="BF3301"/>
      <c r="BG3301"/>
      <c r="BH3301"/>
      <c r="BI3301"/>
      <c r="BJ3301"/>
      <c r="BK3301"/>
      <c r="BL3301"/>
      <c r="BM3301"/>
      <c r="BN3301"/>
      <c r="BO3301"/>
    </row>
    <row r="3302" spans="1:67" ht="15" x14ac:dyDescent="0.25">
      <c r="A3302" s="245" t="s">
        <v>4205</v>
      </c>
      <c r="B3302" s="245" t="s">
        <v>4204</v>
      </c>
      <c r="C3302" s="245" t="s">
        <v>66</v>
      </c>
      <c r="D3302" s="245" t="s">
        <v>18500</v>
      </c>
      <c r="E3302" s="246" t="s">
        <v>44</v>
      </c>
      <c r="F3302" s="245" t="s">
        <v>44</v>
      </c>
      <c r="G3302" s="245" t="s">
        <v>18504</v>
      </c>
      <c r="H3302" s="245" t="s">
        <v>18505</v>
      </c>
      <c r="I3302" s="245" t="s">
        <v>12</v>
      </c>
      <c r="J3302" s="245" t="s">
        <v>59</v>
      </c>
      <c r="K3302" s="246" t="s">
        <v>24284</v>
      </c>
      <c r="L3302" s="245" t="s">
        <v>568</v>
      </c>
      <c r="M3302"/>
      <c r="N3302"/>
      <c r="O3302"/>
      <c r="P3302"/>
      <c r="Q3302"/>
      <c r="R3302"/>
      <c r="S3302"/>
      <c r="T3302"/>
      <c r="U3302"/>
      <c r="V3302"/>
      <c r="W3302"/>
      <c r="X3302"/>
      <c r="Y3302"/>
      <c r="Z3302"/>
      <c r="AA3302"/>
      <c r="AB3302"/>
      <c r="AC3302"/>
      <c r="AD3302"/>
      <c r="AE3302"/>
      <c r="AF3302"/>
      <c r="AG3302"/>
      <c r="AH3302"/>
      <c r="AI3302"/>
      <c r="AJ3302"/>
      <c r="AK3302"/>
      <c r="AL3302"/>
      <c r="AM3302"/>
      <c r="AN3302"/>
      <c r="AO3302"/>
      <c r="AP3302"/>
      <c r="AQ3302"/>
      <c r="AR3302"/>
      <c r="AS3302"/>
      <c r="AT3302"/>
      <c r="AU3302"/>
      <c r="AV3302"/>
      <c r="AW3302"/>
      <c r="AX3302"/>
      <c r="AY3302"/>
      <c r="AZ3302"/>
      <c r="BA3302"/>
      <c r="BB3302"/>
      <c r="BC3302"/>
      <c r="BD3302"/>
      <c r="BE3302"/>
      <c r="BF3302"/>
      <c r="BG3302"/>
      <c r="BH3302"/>
      <c r="BI3302"/>
      <c r="BJ3302"/>
      <c r="BK3302"/>
      <c r="BL3302"/>
      <c r="BM3302"/>
      <c r="BN3302"/>
      <c r="BO3302"/>
    </row>
    <row r="3303" spans="1:67" ht="15" x14ac:dyDescent="0.25">
      <c r="A3303" s="245" t="s">
        <v>4133</v>
      </c>
      <c r="B3303" s="245" t="s">
        <v>4132</v>
      </c>
      <c r="C3303" s="245" t="s">
        <v>4203</v>
      </c>
      <c r="D3303" s="245" t="s">
        <v>4202</v>
      </c>
      <c r="E3303" s="246" t="s">
        <v>44</v>
      </c>
      <c r="F3303" s="245" t="s">
        <v>44</v>
      </c>
      <c r="G3303" s="245" t="s">
        <v>4201</v>
      </c>
      <c r="H3303" s="245" t="s">
        <v>12369</v>
      </c>
      <c r="I3303" s="245" t="s">
        <v>24</v>
      </c>
      <c r="J3303" s="245" t="s">
        <v>59</v>
      </c>
      <c r="K3303" s="246" t="s">
        <v>24285</v>
      </c>
      <c r="L3303" s="245" t="s">
        <v>568</v>
      </c>
      <c r="M3303"/>
      <c r="N3303"/>
      <c r="O3303"/>
      <c r="P3303"/>
      <c r="Q3303"/>
      <c r="R3303"/>
      <c r="S3303"/>
      <c r="T3303"/>
      <c r="U3303"/>
      <c r="V3303"/>
      <c r="W3303"/>
      <c r="X3303"/>
      <c r="Y3303"/>
      <c r="Z3303"/>
      <c r="AA3303"/>
      <c r="AB3303"/>
      <c r="AC3303"/>
      <c r="AD3303"/>
      <c r="AE3303"/>
      <c r="AF3303"/>
      <c r="AG3303"/>
      <c r="AH3303"/>
      <c r="AI3303"/>
      <c r="AJ3303"/>
      <c r="AK3303"/>
      <c r="AL3303"/>
      <c r="AM3303"/>
      <c r="AN3303"/>
      <c r="AO3303"/>
      <c r="AP3303"/>
      <c r="AQ3303"/>
      <c r="AR3303"/>
      <c r="AS3303"/>
      <c r="AT3303"/>
      <c r="AU3303"/>
      <c r="AV3303"/>
      <c r="AW3303"/>
      <c r="AX3303"/>
      <c r="AY3303"/>
      <c r="AZ3303"/>
      <c r="BA3303"/>
      <c r="BB3303"/>
      <c r="BC3303"/>
      <c r="BD3303"/>
      <c r="BE3303"/>
      <c r="BF3303"/>
      <c r="BG3303"/>
      <c r="BH3303"/>
      <c r="BI3303"/>
      <c r="BJ3303"/>
      <c r="BK3303"/>
      <c r="BL3303"/>
      <c r="BM3303"/>
      <c r="BN3303"/>
      <c r="BO3303"/>
    </row>
    <row r="3304" spans="1:67" ht="15" x14ac:dyDescent="0.25">
      <c r="A3304" s="245" t="s">
        <v>4133</v>
      </c>
      <c r="B3304" s="245" t="s">
        <v>4132</v>
      </c>
      <c r="C3304" s="245" t="s">
        <v>4203</v>
      </c>
      <c r="D3304" s="245" t="s">
        <v>4202</v>
      </c>
      <c r="E3304" s="246" t="s">
        <v>44</v>
      </c>
      <c r="F3304" s="245" t="s">
        <v>44</v>
      </c>
      <c r="G3304" s="245" t="s">
        <v>12370</v>
      </c>
      <c r="H3304" s="245" t="s">
        <v>18508</v>
      </c>
      <c r="I3304" s="245" t="s">
        <v>24</v>
      </c>
      <c r="J3304" s="245" t="s">
        <v>59</v>
      </c>
      <c r="K3304" s="246" t="s">
        <v>24286</v>
      </c>
      <c r="L3304" s="245" t="s">
        <v>568</v>
      </c>
      <c r="M3304"/>
      <c r="N3304"/>
      <c r="O3304"/>
      <c r="P3304"/>
      <c r="Q3304"/>
      <c r="R3304"/>
      <c r="S3304"/>
      <c r="T3304"/>
      <c r="U3304"/>
      <c r="V3304"/>
      <c r="W3304"/>
      <c r="X3304"/>
      <c r="Y3304"/>
      <c r="Z3304"/>
      <c r="AA3304"/>
      <c r="AB3304"/>
      <c r="AC3304"/>
      <c r="AD3304"/>
      <c r="AE3304"/>
      <c r="AF3304"/>
      <c r="AG3304"/>
      <c r="AH3304"/>
      <c r="AI3304"/>
      <c r="AJ3304"/>
      <c r="AK3304"/>
      <c r="AL3304"/>
      <c r="AM3304"/>
      <c r="AN3304"/>
      <c r="AO3304"/>
      <c r="AP3304"/>
      <c r="AQ3304"/>
      <c r="AR3304"/>
      <c r="AS3304"/>
      <c r="AT3304"/>
      <c r="AU3304"/>
      <c r="AV3304"/>
      <c r="AW3304"/>
      <c r="AX3304"/>
      <c r="AY3304"/>
      <c r="AZ3304"/>
      <c r="BA3304"/>
      <c r="BB3304"/>
      <c r="BC3304"/>
      <c r="BD3304"/>
      <c r="BE3304"/>
      <c r="BF3304"/>
      <c r="BG3304"/>
      <c r="BH3304"/>
      <c r="BI3304"/>
      <c r="BJ3304"/>
      <c r="BK3304"/>
      <c r="BL3304"/>
      <c r="BM3304"/>
      <c r="BN3304"/>
      <c r="BO3304"/>
    </row>
    <row r="3305" spans="1:67" ht="15" x14ac:dyDescent="0.25">
      <c r="A3305" s="245" t="s">
        <v>4133</v>
      </c>
      <c r="B3305" s="245" t="s">
        <v>4132</v>
      </c>
      <c r="C3305" s="245" t="s">
        <v>4203</v>
      </c>
      <c r="D3305" s="245" t="s">
        <v>4202</v>
      </c>
      <c r="E3305" s="246" t="s">
        <v>44</v>
      </c>
      <c r="F3305" s="245" t="s">
        <v>44</v>
      </c>
      <c r="G3305" s="245" t="s">
        <v>12371</v>
      </c>
      <c r="H3305" s="245" t="s">
        <v>18510</v>
      </c>
      <c r="I3305" s="245" t="s">
        <v>24</v>
      </c>
      <c r="J3305" s="245" t="s">
        <v>59</v>
      </c>
      <c r="K3305" s="246" t="s">
        <v>24287</v>
      </c>
      <c r="L3305" s="245" t="s">
        <v>568</v>
      </c>
      <c r="M3305"/>
      <c r="N3305"/>
      <c r="O3305"/>
      <c r="P3305"/>
      <c r="Q3305"/>
      <c r="R3305"/>
      <c r="S3305"/>
      <c r="T3305"/>
      <c r="U3305"/>
      <c r="V3305"/>
      <c r="W3305"/>
      <c r="X3305"/>
      <c r="Y3305"/>
      <c r="Z3305"/>
      <c r="AA3305"/>
      <c r="AB3305"/>
      <c r="AC3305"/>
      <c r="AD3305"/>
      <c r="AE3305"/>
      <c r="AF3305"/>
      <c r="AG3305"/>
      <c r="AH3305"/>
      <c r="AI3305"/>
      <c r="AJ3305"/>
      <c r="AK3305"/>
      <c r="AL3305"/>
      <c r="AM3305"/>
      <c r="AN3305"/>
      <c r="AO3305"/>
      <c r="AP3305"/>
      <c r="AQ3305"/>
      <c r="AR3305"/>
      <c r="AS3305"/>
      <c r="AT3305"/>
      <c r="AU3305"/>
      <c r="AV3305"/>
      <c r="AW3305"/>
      <c r="AX3305"/>
      <c r="AY3305"/>
      <c r="AZ3305"/>
      <c r="BA3305"/>
      <c r="BB3305"/>
      <c r="BC3305"/>
      <c r="BD3305"/>
      <c r="BE3305"/>
      <c r="BF3305"/>
      <c r="BG3305"/>
      <c r="BH3305"/>
      <c r="BI3305"/>
      <c r="BJ3305"/>
      <c r="BK3305"/>
      <c r="BL3305"/>
      <c r="BM3305"/>
      <c r="BN3305"/>
      <c r="BO3305"/>
    </row>
    <row r="3306" spans="1:67" ht="15" x14ac:dyDescent="0.25">
      <c r="A3306" s="245" t="s">
        <v>4133</v>
      </c>
      <c r="B3306" s="245" t="s">
        <v>4132</v>
      </c>
      <c r="C3306" s="245" t="s">
        <v>4203</v>
      </c>
      <c r="D3306" s="245" t="s">
        <v>4202</v>
      </c>
      <c r="E3306" s="246" t="s">
        <v>44</v>
      </c>
      <c r="F3306" s="245" t="s">
        <v>44</v>
      </c>
      <c r="G3306" s="245" t="s">
        <v>12372</v>
      </c>
      <c r="H3306" s="245" t="s">
        <v>18512</v>
      </c>
      <c r="I3306" s="245" t="s">
        <v>24</v>
      </c>
      <c r="J3306" s="245" t="s">
        <v>59</v>
      </c>
      <c r="K3306" s="246" t="s">
        <v>24288</v>
      </c>
      <c r="L3306" s="245" t="s">
        <v>568</v>
      </c>
      <c r="M3306"/>
      <c r="N3306"/>
      <c r="O3306"/>
      <c r="P3306"/>
      <c r="Q3306"/>
      <c r="R3306"/>
      <c r="S3306"/>
      <c r="T3306"/>
      <c r="U3306"/>
      <c r="V3306"/>
      <c r="W3306"/>
      <c r="X3306"/>
      <c r="Y3306"/>
      <c r="Z3306"/>
      <c r="AA3306"/>
      <c r="AB3306"/>
      <c r="AC3306"/>
      <c r="AD3306"/>
      <c r="AE3306"/>
      <c r="AF3306"/>
      <c r="AG3306"/>
      <c r="AH3306"/>
      <c r="AI3306"/>
      <c r="AJ3306"/>
      <c r="AK3306"/>
      <c r="AL3306"/>
      <c r="AM3306"/>
      <c r="AN3306"/>
      <c r="AO3306"/>
      <c r="AP3306"/>
      <c r="AQ3306"/>
      <c r="AR3306"/>
      <c r="AS3306"/>
      <c r="AT3306"/>
      <c r="AU3306"/>
      <c r="AV3306"/>
      <c r="AW3306"/>
      <c r="AX3306"/>
      <c r="AY3306"/>
      <c r="AZ3306"/>
      <c r="BA3306"/>
      <c r="BB3306"/>
      <c r="BC3306"/>
      <c r="BD3306"/>
      <c r="BE3306"/>
      <c r="BF3306"/>
      <c r="BG3306"/>
      <c r="BH3306"/>
      <c r="BI3306"/>
      <c r="BJ3306"/>
      <c r="BK3306"/>
      <c r="BL3306"/>
      <c r="BM3306"/>
      <c r="BN3306"/>
      <c r="BO3306"/>
    </row>
    <row r="3307" spans="1:67" ht="15" x14ac:dyDescent="0.25">
      <c r="A3307" s="245" t="s">
        <v>4133</v>
      </c>
      <c r="B3307" s="245" t="s">
        <v>4132</v>
      </c>
      <c r="C3307" s="245" t="s">
        <v>4203</v>
      </c>
      <c r="D3307" s="245" t="s">
        <v>4202</v>
      </c>
      <c r="E3307" s="246" t="s">
        <v>44</v>
      </c>
      <c r="F3307" s="245" t="s">
        <v>44</v>
      </c>
      <c r="G3307" s="245" t="s">
        <v>12373</v>
      </c>
      <c r="H3307" s="245" t="s">
        <v>18514</v>
      </c>
      <c r="I3307" s="245" t="s">
        <v>24</v>
      </c>
      <c r="J3307" s="245" t="s">
        <v>59</v>
      </c>
      <c r="K3307" s="246" t="s">
        <v>24289</v>
      </c>
      <c r="L3307" s="245" t="s">
        <v>568</v>
      </c>
      <c r="M3307"/>
      <c r="N3307"/>
      <c r="O3307"/>
      <c r="P3307"/>
      <c r="Q3307"/>
      <c r="R3307"/>
      <c r="S3307"/>
      <c r="T3307"/>
      <c r="U3307"/>
      <c r="V3307"/>
      <c r="W3307"/>
      <c r="X3307"/>
      <c r="Y3307"/>
      <c r="Z3307"/>
      <c r="AA3307"/>
      <c r="AB3307"/>
      <c r="AC3307"/>
      <c r="AD3307"/>
      <c r="AE3307"/>
      <c r="AF3307"/>
      <c r="AG3307"/>
      <c r="AH3307"/>
      <c r="AI3307"/>
      <c r="AJ3307"/>
      <c r="AK3307"/>
      <c r="AL3307"/>
      <c r="AM3307"/>
      <c r="AN3307"/>
      <c r="AO3307"/>
      <c r="AP3307"/>
      <c r="AQ3307"/>
      <c r="AR3307"/>
      <c r="AS3307"/>
      <c r="AT3307"/>
      <c r="AU3307"/>
      <c r="AV3307"/>
      <c r="AW3307"/>
      <c r="AX3307"/>
      <c r="AY3307"/>
      <c r="AZ3307"/>
      <c r="BA3307"/>
      <c r="BB3307"/>
      <c r="BC3307"/>
      <c r="BD3307"/>
      <c r="BE3307"/>
      <c r="BF3307"/>
      <c r="BG3307"/>
      <c r="BH3307"/>
      <c r="BI3307"/>
      <c r="BJ3307"/>
      <c r="BK3307"/>
      <c r="BL3307"/>
      <c r="BM3307"/>
      <c r="BN3307"/>
      <c r="BO3307"/>
    </row>
    <row r="3308" spans="1:67" ht="15" x14ac:dyDescent="0.25">
      <c r="A3308" s="245" t="s">
        <v>4133</v>
      </c>
      <c r="B3308" s="245" t="s">
        <v>4132</v>
      </c>
      <c r="C3308" s="245" t="s">
        <v>4203</v>
      </c>
      <c r="D3308" s="245" t="s">
        <v>4202</v>
      </c>
      <c r="E3308" s="246" t="s">
        <v>44</v>
      </c>
      <c r="F3308" s="245" t="s">
        <v>44</v>
      </c>
      <c r="G3308" s="245" t="s">
        <v>12374</v>
      </c>
      <c r="H3308" s="245" t="s">
        <v>18515</v>
      </c>
      <c r="I3308" s="245" t="s">
        <v>24</v>
      </c>
      <c r="J3308" s="245" t="s">
        <v>59</v>
      </c>
      <c r="K3308" s="246" t="s">
        <v>22886</v>
      </c>
      <c r="L3308" s="245" t="s">
        <v>568</v>
      </c>
      <c r="M3308"/>
      <c r="N3308"/>
      <c r="O3308"/>
      <c r="P3308"/>
      <c r="Q3308"/>
      <c r="R3308"/>
      <c r="S3308"/>
      <c r="T3308"/>
      <c r="U3308"/>
      <c r="V3308"/>
      <c r="W3308"/>
      <c r="X3308"/>
      <c r="Y3308"/>
      <c r="Z3308"/>
      <c r="AA3308"/>
      <c r="AB3308"/>
      <c r="AC3308"/>
      <c r="AD3308"/>
      <c r="AE3308"/>
      <c r="AF3308"/>
      <c r="AG3308"/>
      <c r="AH3308"/>
      <c r="AI3308"/>
      <c r="AJ3308"/>
      <c r="AK3308"/>
      <c r="AL3308"/>
      <c r="AM3308"/>
      <c r="AN3308"/>
      <c r="AO3308"/>
      <c r="AP3308"/>
      <c r="AQ3308"/>
      <c r="AR3308"/>
      <c r="AS3308"/>
      <c r="AT3308"/>
      <c r="AU3308"/>
      <c r="AV3308"/>
      <c r="AW3308"/>
      <c r="AX3308"/>
      <c r="AY3308"/>
      <c r="AZ3308"/>
      <c r="BA3308"/>
      <c r="BB3308"/>
      <c r="BC3308"/>
      <c r="BD3308"/>
      <c r="BE3308"/>
      <c r="BF3308"/>
      <c r="BG3308"/>
      <c r="BH3308"/>
      <c r="BI3308"/>
      <c r="BJ3308"/>
      <c r="BK3308"/>
      <c r="BL3308"/>
      <c r="BM3308"/>
      <c r="BN3308"/>
      <c r="BO3308"/>
    </row>
    <row r="3309" spans="1:67" ht="15" x14ac:dyDescent="0.25">
      <c r="A3309" s="245" t="s">
        <v>4133</v>
      </c>
      <c r="B3309" s="245" t="s">
        <v>4132</v>
      </c>
      <c r="C3309" s="245" t="s">
        <v>4203</v>
      </c>
      <c r="D3309" s="245" t="s">
        <v>4202</v>
      </c>
      <c r="E3309" s="246" t="s">
        <v>44</v>
      </c>
      <c r="F3309" s="245" t="s">
        <v>44</v>
      </c>
      <c r="G3309" s="245" t="s">
        <v>12375</v>
      </c>
      <c r="H3309" s="245" t="s">
        <v>18517</v>
      </c>
      <c r="I3309" s="245" t="s">
        <v>24</v>
      </c>
      <c r="J3309" s="245" t="s">
        <v>59</v>
      </c>
      <c r="K3309" s="246" t="s">
        <v>24290</v>
      </c>
      <c r="L3309" s="245" t="s">
        <v>568</v>
      </c>
      <c r="M3309"/>
      <c r="N3309"/>
      <c r="O3309"/>
      <c r="P3309"/>
      <c r="Q3309"/>
      <c r="R3309"/>
      <c r="S3309"/>
      <c r="T3309"/>
      <c r="U3309"/>
      <c r="V3309"/>
      <c r="W3309"/>
      <c r="X3309"/>
      <c r="Y3309"/>
      <c r="Z3309"/>
      <c r="AA3309"/>
      <c r="AB3309"/>
      <c r="AC3309"/>
      <c r="AD3309"/>
      <c r="AE3309"/>
      <c r="AF3309"/>
      <c r="AG3309"/>
      <c r="AH3309"/>
      <c r="AI3309"/>
      <c r="AJ3309"/>
      <c r="AK3309"/>
      <c r="AL3309"/>
      <c r="AM3309"/>
      <c r="AN3309"/>
      <c r="AO3309"/>
      <c r="AP3309"/>
      <c r="AQ3309"/>
      <c r="AR3309"/>
      <c r="AS3309"/>
      <c r="AT3309"/>
      <c r="AU3309"/>
      <c r="AV3309"/>
      <c r="AW3309"/>
      <c r="AX3309"/>
      <c r="AY3309"/>
      <c r="AZ3309"/>
      <c r="BA3309"/>
      <c r="BB3309"/>
      <c r="BC3309"/>
      <c r="BD3309"/>
      <c r="BE3309"/>
      <c r="BF3309"/>
      <c r="BG3309"/>
      <c r="BH3309"/>
      <c r="BI3309"/>
      <c r="BJ3309"/>
      <c r="BK3309"/>
      <c r="BL3309"/>
      <c r="BM3309"/>
      <c r="BN3309"/>
      <c r="BO3309"/>
    </row>
    <row r="3310" spans="1:67" ht="15" x14ac:dyDescent="0.25">
      <c r="A3310" s="245" t="s">
        <v>4133</v>
      </c>
      <c r="B3310" s="245" t="s">
        <v>4132</v>
      </c>
      <c r="C3310" s="245" t="s">
        <v>4203</v>
      </c>
      <c r="D3310" s="245" t="s">
        <v>4202</v>
      </c>
      <c r="E3310" s="246" t="s">
        <v>44</v>
      </c>
      <c r="F3310" s="245" t="s">
        <v>44</v>
      </c>
      <c r="G3310" s="245" t="s">
        <v>12376</v>
      </c>
      <c r="H3310" s="245" t="s">
        <v>18519</v>
      </c>
      <c r="I3310" s="245" t="s">
        <v>24</v>
      </c>
      <c r="J3310" s="245" t="s">
        <v>59</v>
      </c>
      <c r="K3310" s="246" t="s">
        <v>24291</v>
      </c>
      <c r="L3310" s="245" t="s">
        <v>568</v>
      </c>
      <c r="M3310"/>
      <c r="N3310"/>
      <c r="O3310"/>
      <c r="P3310"/>
      <c r="Q3310"/>
      <c r="R3310"/>
      <c r="S3310"/>
      <c r="T3310"/>
      <c r="U3310"/>
      <c r="V3310"/>
      <c r="W3310"/>
      <c r="X3310"/>
      <c r="Y3310"/>
      <c r="Z3310"/>
      <c r="AA3310"/>
      <c r="AB3310"/>
      <c r="AC3310"/>
      <c r="AD3310"/>
      <c r="AE3310"/>
      <c r="AF3310"/>
      <c r="AG3310"/>
      <c r="AH3310"/>
      <c r="AI3310"/>
      <c r="AJ3310"/>
      <c r="AK3310"/>
      <c r="AL3310"/>
      <c r="AM3310"/>
      <c r="AN3310"/>
      <c r="AO3310"/>
      <c r="AP3310"/>
      <c r="AQ3310"/>
      <c r="AR3310"/>
      <c r="AS3310"/>
      <c r="AT3310"/>
      <c r="AU3310"/>
      <c r="AV3310"/>
      <c r="AW3310"/>
      <c r="AX3310"/>
      <c r="AY3310"/>
      <c r="AZ3310"/>
      <c r="BA3310"/>
      <c r="BB3310"/>
      <c r="BC3310"/>
      <c r="BD3310"/>
      <c r="BE3310"/>
      <c r="BF3310"/>
      <c r="BG3310"/>
      <c r="BH3310"/>
      <c r="BI3310"/>
      <c r="BJ3310"/>
      <c r="BK3310"/>
      <c r="BL3310"/>
      <c r="BM3310"/>
      <c r="BN3310"/>
      <c r="BO3310"/>
    </row>
    <row r="3311" spans="1:67" ht="15" x14ac:dyDescent="0.25">
      <c r="A3311" s="245" t="s">
        <v>4133</v>
      </c>
      <c r="B3311" s="245" t="s">
        <v>4132</v>
      </c>
      <c r="C3311" s="245" t="s">
        <v>4203</v>
      </c>
      <c r="D3311" s="245" t="s">
        <v>4202</v>
      </c>
      <c r="E3311" s="246" t="s">
        <v>44</v>
      </c>
      <c r="F3311" s="245" t="s">
        <v>44</v>
      </c>
      <c r="G3311" s="245" t="s">
        <v>12377</v>
      </c>
      <c r="H3311" s="245" t="s">
        <v>12378</v>
      </c>
      <c r="I3311" s="245" t="s">
        <v>24</v>
      </c>
      <c r="J3311" s="245" t="s">
        <v>59</v>
      </c>
      <c r="K3311" s="246" t="s">
        <v>24292</v>
      </c>
      <c r="L3311" s="245" t="s">
        <v>568</v>
      </c>
      <c r="M3311"/>
      <c r="N3311"/>
      <c r="O3311"/>
      <c r="P3311"/>
      <c r="Q3311"/>
      <c r="R3311"/>
      <c r="S3311"/>
      <c r="T3311"/>
      <c r="U3311"/>
      <c r="V3311"/>
      <c r="W3311"/>
      <c r="X3311"/>
      <c r="Y3311"/>
      <c r="Z3311"/>
      <c r="AA3311"/>
      <c r="AB3311"/>
      <c r="AC3311"/>
      <c r="AD3311"/>
      <c r="AE3311"/>
      <c r="AF3311"/>
      <c r="AG3311"/>
      <c r="AH3311"/>
      <c r="AI3311"/>
      <c r="AJ3311"/>
      <c r="AK3311"/>
      <c r="AL3311"/>
      <c r="AM3311"/>
      <c r="AN3311"/>
      <c r="AO3311"/>
      <c r="AP3311"/>
      <c r="AQ3311"/>
      <c r="AR3311"/>
      <c r="AS3311"/>
      <c r="AT3311"/>
      <c r="AU3311"/>
      <c r="AV3311"/>
      <c r="AW3311"/>
      <c r="AX3311"/>
      <c r="AY3311"/>
      <c r="AZ3311"/>
      <c r="BA3311"/>
      <c r="BB3311"/>
      <c r="BC3311"/>
      <c r="BD3311"/>
      <c r="BE3311"/>
      <c r="BF3311"/>
      <c r="BG3311"/>
      <c r="BH3311"/>
      <c r="BI3311"/>
      <c r="BJ3311"/>
      <c r="BK3311"/>
      <c r="BL3311"/>
      <c r="BM3311"/>
      <c r="BN3311"/>
      <c r="BO3311"/>
    </row>
    <row r="3312" spans="1:67" ht="15" x14ac:dyDescent="0.25">
      <c r="A3312" s="245" t="s">
        <v>4133</v>
      </c>
      <c r="B3312" s="245" t="s">
        <v>4132</v>
      </c>
      <c r="C3312" s="245" t="s">
        <v>4203</v>
      </c>
      <c r="D3312" s="245" t="s">
        <v>4202</v>
      </c>
      <c r="E3312" s="246" t="s">
        <v>44</v>
      </c>
      <c r="F3312" s="245" t="s">
        <v>44</v>
      </c>
      <c r="G3312" s="245" t="s">
        <v>12379</v>
      </c>
      <c r="H3312" s="245" t="s">
        <v>12380</v>
      </c>
      <c r="I3312" s="245" t="s">
        <v>24</v>
      </c>
      <c r="J3312" s="245" t="s">
        <v>59</v>
      </c>
      <c r="K3312" s="246" t="s">
        <v>24293</v>
      </c>
      <c r="L3312" s="245" t="s">
        <v>568</v>
      </c>
      <c r="M3312"/>
      <c r="N3312"/>
      <c r="O3312"/>
      <c r="P3312"/>
      <c r="Q3312"/>
      <c r="R3312"/>
      <c r="S3312"/>
      <c r="T3312"/>
      <c r="U3312"/>
      <c r="V3312"/>
      <c r="W3312"/>
      <c r="X3312"/>
      <c r="Y3312"/>
      <c r="Z3312"/>
      <c r="AA3312"/>
      <c r="AB3312"/>
      <c r="AC3312"/>
      <c r="AD3312"/>
      <c r="AE3312"/>
      <c r="AF3312"/>
      <c r="AG3312"/>
      <c r="AH3312"/>
      <c r="AI3312"/>
      <c r="AJ3312"/>
      <c r="AK3312"/>
      <c r="AL3312"/>
      <c r="AM3312"/>
      <c r="AN3312"/>
      <c r="AO3312"/>
      <c r="AP3312"/>
      <c r="AQ3312"/>
      <c r="AR3312"/>
      <c r="AS3312"/>
      <c r="AT3312"/>
      <c r="AU3312"/>
      <c r="AV3312"/>
      <c r="AW3312"/>
      <c r="AX3312"/>
      <c r="AY3312"/>
      <c r="AZ3312"/>
      <c r="BA3312"/>
      <c r="BB3312"/>
      <c r="BC3312"/>
      <c r="BD3312"/>
      <c r="BE3312"/>
      <c r="BF3312"/>
      <c r="BG3312"/>
      <c r="BH3312"/>
      <c r="BI3312"/>
      <c r="BJ3312"/>
      <c r="BK3312"/>
      <c r="BL3312"/>
      <c r="BM3312"/>
      <c r="BN3312"/>
      <c r="BO3312"/>
    </row>
    <row r="3313" spans="1:67" ht="15" x14ac:dyDescent="0.25">
      <c r="A3313" s="245" t="s">
        <v>4133</v>
      </c>
      <c r="B3313" s="245" t="s">
        <v>4132</v>
      </c>
      <c r="C3313" s="245" t="s">
        <v>4203</v>
      </c>
      <c r="D3313" s="245" t="s">
        <v>4202</v>
      </c>
      <c r="E3313" s="246" t="s">
        <v>44</v>
      </c>
      <c r="F3313" s="245" t="s">
        <v>44</v>
      </c>
      <c r="G3313" s="245" t="s">
        <v>12381</v>
      </c>
      <c r="H3313" s="245" t="s">
        <v>12382</v>
      </c>
      <c r="I3313" s="245" t="s">
        <v>24</v>
      </c>
      <c r="J3313" s="245" t="s">
        <v>59</v>
      </c>
      <c r="K3313" s="246" t="s">
        <v>24294</v>
      </c>
      <c r="L3313" s="245" t="s">
        <v>568</v>
      </c>
      <c r="M3313"/>
      <c r="N3313"/>
      <c r="O3313"/>
      <c r="P3313"/>
      <c r="Q3313"/>
      <c r="R3313"/>
      <c r="S3313"/>
      <c r="T3313"/>
      <c r="U3313"/>
      <c r="V3313"/>
      <c r="W3313"/>
      <c r="X3313"/>
      <c r="Y3313"/>
      <c r="Z3313"/>
      <c r="AA3313"/>
      <c r="AB3313"/>
      <c r="AC3313"/>
      <c r="AD3313"/>
      <c r="AE3313"/>
      <c r="AF3313"/>
      <c r="AG3313"/>
      <c r="AH3313"/>
      <c r="AI3313"/>
      <c r="AJ3313"/>
      <c r="AK3313"/>
      <c r="AL3313"/>
      <c r="AM3313"/>
      <c r="AN3313"/>
      <c r="AO3313"/>
      <c r="AP3313"/>
      <c r="AQ3313"/>
      <c r="AR3313"/>
      <c r="AS3313"/>
      <c r="AT3313"/>
      <c r="AU3313"/>
      <c r="AV3313"/>
      <c r="AW3313"/>
      <c r="AX3313"/>
      <c r="AY3313"/>
      <c r="AZ3313"/>
      <c r="BA3313"/>
      <c r="BB3313"/>
      <c r="BC3313"/>
      <c r="BD3313"/>
      <c r="BE3313"/>
      <c r="BF3313"/>
      <c r="BG3313"/>
      <c r="BH3313"/>
      <c r="BI3313"/>
      <c r="BJ3313"/>
      <c r="BK3313"/>
      <c r="BL3313"/>
      <c r="BM3313"/>
      <c r="BN3313"/>
      <c r="BO3313"/>
    </row>
    <row r="3314" spans="1:67" ht="15" x14ac:dyDescent="0.25">
      <c r="A3314" s="245" t="s">
        <v>4133</v>
      </c>
      <c r="B3314" s="245" t="s">
        <v>4132</v>
      </c>
      <c r="C3314" s="245" t="s">
        <v>4203</v>
      </c>
      <c r="D3314" s="245" t="s">
        <v>4202</v>
      </c>
      <c r="E3314" s="246" t="s">
        <v>44</v>
      </c>
      <c r="F3314" s="245" t="s">
        <v>44</v>
      </c>
      <c r="G3314" s="245" t="s">
        <v>12383</v>
      </c>
      <c r="H3314" s="245" t="s">
        <v>12384</v>
      </c>
      <c r="I3314" s="245" t="s">
        <v>24</v>
      </c>
      <c r="J3314" s="245" t="s">
        <v>59</v>
      </c>
      <c r="K3314" s="246" t="s">
        <v>24295</v>
      </c>
      <c r="L3314" s="245" t="s">
        <v>568</v>
      </c>
      <c r="M3314"/>
      <c r="N3314"/>
      <c r="O3314"/>
      <c r="P3314"/>
      <c r="Q3314"/>
      <c r="R3314"/>
      <c r="S3314"/>
      <c r="T3314"/>
      <c r="U3314"/>
      <c r="V3314"/>
      <c r="W3314"/>
      <c r="X3314"/>
      <c r="Y3314"/>
      <c r="Z3314"/>
      <c r="AA3314"/>
      <c r="AB3314"/>
      <c r="AC3314"/>
      <c r="AD3314"/>
      <c r="AE3314"/>
      <c r="AF3314"/>
      <c r="AG3314"/>
      <c r="AH3314"/>
      <c r="AI3314"/>
      <c r="AJ3314"/>
      <c r="AK3314"/>
      <c r="AL3314"/>
      <c r="AM3314"/>
      <c r="AN3314"/>
      <c r="AO3314"/>
      <c r="AP3314"/>
      <c r="AQ3314"/>
      <c r="AR3314"/>
      <c r="AS3314"/>
      <c r="AT3314"/>
      <c r="AU3314"/>
      <c r="AV3314"/>
      <c r="AW3314"/>
      <c r="AX3314"/>
      <c r="AY3314"/>
      <c r="AZ3314"/>
      <c r="BA3314"/>
      <c r="BB3314"/>
      <c r="BC3314"/>
      <c r="BD3314"/>
      <c r="BE3314"/>
      <c r="BF3314"/>
      <c r="BG3314"/>
      <c r="BH3314"/>
      <c r="BI3314"/>
      <c r="BJ3314"/>
      <c r="BK3314"/>
      <c r="BL3314"/>
      <c r="BM3314"/>
      <c r="BN3314"/>
      <c r="BO3314"/>
    </row>
    <row r="3315" spans="1:67" ht="15" x14ac:dyDescent="0.25">
      <c r="A3315" s="245" t="s">
        <v>4133</v>
      </c>
      <c r="B3315" s="245" t="s">
        <v>4132</v>
      </c>
      <c r="C3315" s="245" t="s">
        <v>4203</v>
      </c>
      <c r="D3315" s="245" t="s">
        <v>4202</v>
      </c>
      <c r="E3315" s="246" t="s">
        <v>44</v>
      </c>
      <c r="F3315" s="245" t="s">
        <v>44</v>
      </c>
      <c r="G3315" s="245" t="s">
        <v>12385</v>
      </c>
      <c r="H3315" s="245" t="s">
        <v>12386</v>
      </c>
      <c r="I3315" s="245" t="s">
        <v>24</v>
      </c>
      <c r="J3315" s="245" t="s">
        <v>569</v>
      </c>
      <c r="K3315" s="246" t="s">
        <v>24296</v>
      </c>
      <c r="L3315" s="245" t="s">
        <v>568</v>
      </c>
      <c r="M3315"/>
      <c r="N3315"/>
      <c r="O3315"/>
      <c r="P3315"/>
      <c r="Q3315"/>
      <c r="R3315"/>
      <c r="S3315"/>
      <c r="T3315"/>
      <c r="U3315"/>
      <c r="V3315"/>
      <c r="W3315"/>
      <c r="X3315"/>
      <c r="Y3315"/>
      <c r="Z3315"/>
      <c r="AA3315"/>
      <c r="AB3315"/>
      <c r="AC3315"/>
      <c r="AD3315"/>
      <c r="AE3315"/>
      <c r="AF3315"/>
      <c r="AG3315"/>
      <c r="AH3315"/>
      <c r="AI3315"/>
      <c r="AJ3315"/>
      <c r="AK3315"/>
      <c r="AL3315"/>
      <c r="AM3315"/>
      <c r="AN3315"/>
      <c r="AO3315"/>
      <c r="AP3315"/>
      <c r="AQ3315"/>
      <c r="AR3315"/>
      <c r="AS3315"/>
      <c r="AT3315"/>
      <c r="AU3315"/>
      <c r="AV3315"/>
      <c r="AW3315"/>
      <c r="AX3315"/>
      <c r="AY3315"/>
      <c r="AZ3315"/>
      <c r="BA3315"/>
      <c r="BB3315"/>
      <c r="BC3315"/>
      <c r="BD3315"/>
      <c r="BE3315"/>
      <c r="BF3315"/>
      <c r="BG3315"/>
      <c r="BH3315"/>
      <c r="BI3315"/>
      <c r="BJ3315"/>
      <c r="BK3315"/>
      <c r="BL3315"/>
      <c r="BM3315"/>
      <c r="BN3315"/>
      <c r="BO3315"/>
    </row>
    <row r="3316" spans="1:67" ht="15" x14ac:dyDescent="0.25">
      <c r="A3316" s="245" t="s">
        <v>4133</v>
      </c>
      <c r="B3316" s="245" t="s">
        <v>4132</v>
      </c>
      <c r="C3316" s="245" t="s">
        <v>4203</v>
      </c>
      <c r="D3316" s="245" t="s">
        <v>4202</v>
      </c>
      <c r="E3316" s="246" t="s">
        <v>44</v>
      </c>
      <c r="F3316" s="245" t="s">
        <v>44</v>
      </c>
      <c r="G3316" s="245" t="s">
        <v>12387</v>
      </c>
      <c r="H3316" s="245" t="s">
        <v>12388</v>
      </c>
      <c r="I3316" s="245" t="s">
        <v>24</v>
      </c>
      <c r="J3316" s="245" t="s">
        <v>569</v>
      </c>
      <c r="K3316" s="246" t="s">
        <v>10407</v>
      </c>
      <c r="L3316" s="245" t="s">
        <v>568</v>
      </c>
      <c r="M3316"/>
      <c r="N3316"/>
      <c r="O3316"/>
      <c r="P3316"/>
      <c r="Q3316"/>
      <c r="R3316"/>
      <c r="S3316"/>
      <c r="T3316"/>
      <c r="U3316"/>
      <c r="V3316"/>
      <c r="W3316"/>
      <c r="X3316"/>
      <c r="Y3316"/>
      <c r="Z3316"/>
      <c r="AA3316"/>
      <c r="AB3316"/>
      <c r="AC3316"/>
      <c r="AD3316"/>
      <c r="AE3316"/>
      <c r="AF3316"/>
      <c r="AG3316"/>
      <c r="AH3316"/>
      <c r="AI3316"/>
      <c r="AJ3316"/>
      <c r="AK3316"/>
      <c r="AL3316"/>
      <c r="AM3316"/>
      <c r="AN3316"/>
      <c r="AO3316"/>
      <c r="AP3316"/>
      <c r="AQ3316"/>
      <c r="AR3316"/>
      <c r="AS3316"/>
      <c r="AT3316"/>
      <c r="AU3316"/>
      <c r="AV3316"/>
      <c r="AW3316"/>
      <c r="AX3316"/>
      <c r="AY3316"/>
      <c r="AZ3316"/>
      <c r="BA3316"/>
      <c r="BB3316"/>
      <c r="BC3316"/>
      <c r="BD3316"/>
      <c r="BE3316"/>
      <c r="BF3316"/>
      <c r="BG3316"/>
      <c r="BH3316"/>
      <c r="BI3316"/>
      <c r="BJ3316"/>
      <c r="BK3316"/>
      <c r="BL3316"/>
      <c r="BM3316"/>
      <c r="BN3316"/>
      <c r="BO3316"/>
    </row>
    <row r="3317" spans="1:67" ht="15" x14ac:dyDescent="0.25">
      <c r="A3317" s="245" t="s">
        <v>4133</v>
      </c>
      <c r="B3317" s="245" t="s">
        <v>4132</v>
      </c>
      <c r="C3317" s="245" t="s">
        <v>4155</v>
      </c>
      <c r="D3317" s="245" t="s">
        <v>4154</v>
      </c>
      <c r="E3317" s="246" t="s">
        <v>44</v>
      </c>
      <c r="F3317" s="245" t="s">
        <v>44</v>
      </c>
      <c r="G3317" s="245" t="s">
        <v>4199</v>
      </c>
      <c r="H3317" s="245" t="s">
        <v>12389</v>
      </c>
      <c r="I3317" s="245" t="s">
        <v>14</v>
      </c>
      <c r="J3317" s="245" t="s">
        <v>59</v>
      </c>
      <c r="K3317" s="246" t="s">
        <v>4718</v>
      </c>
      <c r="L3317" s="245" t="s">
        <v>568</v>
      </c>
      <c r="M3317"/>
      <c r="N3317"/>
      <c r="O3317"/>
      <c r="P3317"/>
      <c r="Q3317"/>
      <c r="R3317"/>
      <c r="S3317"/>
      <c r="T3317"/>
      <c r="U3317"/>
      <c r="V3317"/>
      <c r="W3317"/>
      <c r="X3317"/>
      <c r="Y3317"/>
      <c r="Z3317"/>
      <c r="AA3317"/>
      <c r="AB3317"/>
      <c r="AC3317"/>
      <c r="AD3317"/>
      <c r="AE3317"/>
      <c r="AF3317"/>
      <c r="AG3317"/>
      <c r="AH3317"/>
      <c r="AI3317"/>
      <c r="AJ3317"/>
      <c r="AK3317"/>
      <c r="AL3317"/>
      <c r="AM3317"/>
      <c r="AN3317"/>
      <c r="AO3317"/>
      <c r="AP3317"/>
      <c r="AQ3317"/>
      <c r="AR3317"/>
      <c r="AS3317"/>
      <c r="AT3317"/>
      <c r="AU3317"/>
      <c r="AV3317"/>
      <c r="AW3317"/>
      <c r="AX3317"/>
      <c r="AY3317"/>
      <c r="AZ3317"/>
      <c r="BA3317"/>
      <c r="BB3317"/>
      <c r="BC3317"/>
      <c r="BD3317"/>
      <c r="BE3317"/>
      <c r="BF3317"/>
      <c r="BG3317"/>
      <c r="BH3317"/>
      <c r="BI3317"/>
      <c r="BJ3317"/>
      <c r="BK3317"/>
      <c r="BL3317"/>
      <c r="BM3317"/>
      <c r="BN3317"/>
      <c r="BO3317"/>
    </row>
    <row r="3318" spans="1:67" ht="15" x14ac:dyDescent="0.25">
      <c r="A3318" s="245" t="s">
        <v>4133</v>
      </c>
      <c r="B3318" s="245" t="s">
        <v>4132</v>
      </c>
      <c r="C3318" s="245" t="s">
        <v>4155</v>
      </c>
      <c r="D3318" s="245" t="s">
        <v>4154</v>
      </c>
      <c r="E3318" s="246" t="s">
        <v>44</v>
      </c>
      <c r="F3318" s="245" t="s">
        <v>44</v>
      </c>
      <c r="G3318" s="245" t="s">
        <v>4198</v>
      </c>
      <c r="H3318" s="245" t="s">
        <v>12390</v>
      </c>
      <c r="I3318" s="245" t="s">
        <v>14</v>
      </c>
      <c r="J3318" s="245" t="s">
        <v>59</v>
      </c>
      <c r="K3318" s="246" t="s">
        <v>1362</v>
      </c>
      <c r="L3318" s="245" t="s">
        <v>568</v>
      </c>
      <c r="M3318"/>
      <c r="N3318"/>
      <c r="O3318"/>
      <c r="P3318"/>
      <c r="Q3318"/>
      <c r="R3318"/>
      <c r="S3318"/>
      <c r="T3318"/>
      <c r="U3318"/>
      <c r="V3318"/>
      <c r="W3318"/>
      <c r="X3318"/>
      <c r="Y3318"/>
      <c r="Z3318"/>
      <c r="AA3318"/>
      <c r="AB3318"/>
      <c r="AC3318"/>
      <c r="AD3318"/>
      <c r="AE3318"/>
      <c r="AF3318"/>
      <c r="AG3318"/>
      <c r="AH3318"/>
      <c r="AI3318"/>
      <c r="AJ3318"/>
      <c r="AK3318"/>
      <c r="AL3318"/>
      <c r="AM3318"/>
      <c r="AN3318"/>
      <c r="AO3318"/>
      <c r="AP3318"/>
      <c r="AQ3318"/>
      <c r="AR3318"/>
      <c r="AS3318"/>
      <c r="AT3318"/>
      <c r="AU3318"/>
      <c r="AV3318"/>
      <c r="AW3318"/>
      <c r="AX3318"/>
      <c r="AY3318"/>
      <c r="AZ3318"/>
      <c r="BA3318"/>
      <c r="BB3318"/>
      <c r="BC3318"/>
      <c r="BD3318"/>
      <c r="BE3318"/>
      <c r="BF3318"/>
      <c r="BG3318"/>
      <c r="BH3318"/>
      <c r="BI3318"/>
      <c r="BJ3318"/>
      <c r="BK3318"/>
      <c r="BL3318"/>
      <c r="BM3318"/>
      <c r="BN3318"/>
      <c r="BO3318"/>
    </row>
    <row r="3319" spans="1:67" ht="15" x14ac:dyDescent="0.25">
      <c r="A3319" s="245" t="s">
        <v>4133</v>
      </c>
      <c r="B3319" s="245" t="s">
        <v>4132</v>
      </c>
      <c r="C3319" s="245" t="s">
        <v>4155</v>
      </c>
      <c r="D3319" s="245" t="s">
        <v>4154</v>
      </c>
      <c r="E3319" s="246" t="s">
        <v>44</v>
      </c>
      <c r="F3319" s="245" t="s">
        <v>44</v>
      </c>
      <c r="G3319" s="245" t="s">
        <v>4197</v>
      </c>
      <c r="H3319" s="245" t="s">
        <v>12391</v>
      </c>
      <c r="I3319" s="245" t="s">
        <v>14</v>
      </c>
      <c r="J3319" s="245" t="s">
        <v>59</v>
      </c>
      <c r="K3319" s="246" t="s">
        <v>2763</v>
      </c>
      <c r="L3319" s="245" t="s">
        <v>568</v>
      </c>
      <c r="M3319"/>
      <c r="N3319"/>
      <c r="O3319"/>
      <c r="P3319"/>
      <c r="Q3319"/>
      <c r="R3319"/>
      <c r="S3319"/>
      <c r="T3319"/>
      <c r="U3319"/>
      <c r="V3319"/>
      <c r="W3319"/>
      <c r="X3319"/>
      <c r="Y3319"/>
      <c r="Z3319"/>
      <c r="AA3319"/>
      <c r="AB3319"/>
      <c r="AC3319"/>
      <c r="AD3319"/>
      <c r="AE3319"/>
      <c r="AF3319"/>
      <c r="AG3319"/>
      <c r="AH3319"/>
      <c r="AI3319"/>
      <c r="AJ3319"/>
      <c r="AK3319"/>
      <c r="AL3319"/>
      <c r="AM3319"/>
      <c r="AN3319"/>
      <c r="AO3319"/>
      <c r="AP3319"/>
      <c r="AQ3319"/>
      <c r="AR3319"/>
      <c r="AS3319"/>
      <c r="AT3319"/>
      <c r="AU3319"/>
      <c r="AV3319"/>
      <c r="AW3319"/>
      <c r="AX3319"/>
      <c r="AY3319"/>
      <c r="AZ3319"/>
      <c r="BA3319"/>
      <c r="BB3319"/>
      <c r="BC3319"/>
      <c r="BD3319"/>
      <c r="BE3319"/>
      <c r="BF3319"/>
      <c r="BG3319"/>
      <c r="BH3319"/>
      <c r="BI3319"/>
      <c r="BJ3319"/>
      <c r="BK3319"/>
      <c r="BL3319"/>
      <c r="BM3319"/>
      <c r="BN3319"/>
      <c r="BO3319"/>
    </row>
    <row r="3320" spans="1:67" ht="15" x14ac:dyDescent="0.25">
      <c r="A3320" s="245" t="s">
        <v>4133</v>
      </c>
      <c r="B3320" s="245" t="s">
        <v>4132</v>
      </c>
      <c r="C3320" s="245" t="s">
        <v>4155</v>
      </c>
      <c r="D3320" s="245" t="s">
        <v>4154</v>
      </c>
      <c r="E3320" s="246" t="s">
        <v>44</v>
      </c>
      <c r="F3320" s="245" t="s">
        <v>44</v>
      </c>
      <c r="G3320" s="245" t="s">
        <v>4196</v>
      </c>
      <c r="H3320" s="245" t="s">
        <v>12392</v>
      </c>
      <c r="I3320" s="245" t="s">
        <v>14</v>
      </c>
      <c r="J3320" s="245" t="s">
        <v>59</v>
      </c>
      <c r="K3320" s="246" t="s">
        <v>3894</v>
      </c>
      <c r="L3320" s="245" t="s">
        <v>568</v>
      </c>
      <c r="M3320"/>
      <c r="N3320"/>
      <c r="O3320"/>
      <c r="P3320"/>
      <c r="Q3320"/>
      <c r="R3320"/>
      <c r="S3320"/>
      <c r="T3320"/>
      <c r="U3320"/>
      <c r="V3320"/>
      <c r="W3320"/>
      <c r="X3320"/>
      <c r="Y3320"/>
      <c r="Z3320"/>
      <c r="AA3320"/>
      <c r="AB3320"/>
      <c r="AC3320"/>
      <c r="AD3320"/>
      <c r="AE3320"/>
      <c r="AF3320"/>
      <c r="AG3320"/>
      <c r="AH3320"/>
      <c r="AI3320"/>
      <c r="AJ3320"/>
      <c r="AK3320"/>
      <c r="AL3320"/>
      <c r="AM3320"/>
      <c r="AN3320"/>
      <c r="AO3320"/>
      <c r="AP3320"/>
      <c r="AQ3320"/>
      <c r="AR3320"/>
      <c r="AS3320"/>
      <c r="AT3320"/>
      <c r="AU3320"/>
      <c r="AV3320"/>
      <c r="AW3320"/>
      <c r="AX3320"/>
      <c r="AY3320"/>
      <c r="AZ3320"/>
      <c r="BA3320"/>
      <c r="BB3320"/>
      <c r="BC3320"/>
      <c r="BD3320"/>
      <c r="BE3320"/>
      <c r="BF3320"/>
      <c r="BG3320"/>
      <c r="BH3320"/>
      <c r="BI3320"/>
      <c r="BJ3320"/>
      <c r="BK3320"/>
      <c r="BL3320"/>
      <c r="BM3320"/>
      <c r="BN3320"/>
      <c r="BO3320"/>
    </row>
    <row r="3321" spans="1:67" ht="15" x14ac:dyDescent="0.25">
      <c r="A3321" s="245" t="s">
        <v>4133</v>
      </c>
      <c r="B3321" s="245" t="s">
        <v>4132</v>
      </c>
      <c r="C3321" s="245" t="s">
        <v>4155</v>
      </c>
      <c r="D3321" s="245" t="s">
        <v>4154</v>
      </c>
      <c r="E3321" s="246" t="s">
        <v>44</v>
      </c>
      <c r="F3321" s="245" t="s">
        <v>44</v>
      </c>
      <c r="G3321" s="245" t="s">
        <v>4195</v>
      </c>
      <c r="H3321" s="245" t="s">
        <v>12393</v>
      </c>
      <c r="I3321" s="245" t="s">
        <v>14</v>
      </c>
      <c r="J3321" s="245" t="s">
        <v>59</v>
      </c>
      <c r="K3321" s="246" t="s">
        <v>5044</v>
      </c>
      <c r="L3321" s="245" t="s">
        <v>568</v>
      </c>
      <c r="M3321"/>
      <c r="N3321"/>
      <c r="O3321"/>
      <c r="P3321"/>
      <c r="Q3321"/>
      <c r="R3321"/>
      <c r="S3321"/>
      <c r="T3321"/>
      <c r="U3321"/>
      <c r="V3321"/>
      <c r="W3321"/>
      <c r="X3321"/>
      <c r="Y3321"/>
      <c r="Z3321"/>
      <c r="AA3321"/>
      <c r="AB3321"/>
      <c r="AC3321"/>
      <c r="AD3321"/>
      <c r="AE3321"/>
      <c r="AF3321"/>
      <c r="AG3321"/>
      <c r="AH3321"/>
      <c r="AI3321"/>
      <c r="AJ3321"/>
      <c r="AK3321"/>
      <c r="AL3321"/>
      <c r="AM3321"/>
      <c r="AN3321"/>
      <c r="AO3321"/>
      <c r="AP3321"/>
      <c r="AQ3321"/>
      <c r="AR3321"/>
      <c r="AS3321"/>
      <c r="AT3321"/>
      <c r="AU3321"/>
      <c r="AV3321"/>
      <c r="AW3321"/>
      <c r="AX3321"/>
      <c r="AY3321"/>
      <c r="AZ3321"/>
      <c r="BA3321"/>
      <c r="BB3321"/>
      <c r="BC3321"/>
      <c r="BD3321"/>
      <c r="BE3321"/>
      <c r="BF3321"/>
      <c r="BG3321"/>
      <c r="BH3321"/>
      <c r="BI3321"/>
      <c r="BJ3321"/>
      <c r="BK3321"/>
      <c r="BL3321"/>
      <c r="BM3321"/>
      <c r="BN3321"/>
      <c r="BO3321"/>
    </row>
    <row r="3322" spans="1:67" ht="15" x14ac:dyDescent="0.25">
      <c r="A3322" s="245" t="s">
        <v>4133</v>
      </c>
      <c r="B3322" s="245" t="s">
        <v>4132</v>
      </c>
      <c r="C3322" s="245" t="s">
        <v>4155</v>
      </c>
      <c r="D3322" s="245" t="s">
        <v>4154</v>
      </c>
      <c r="E3322" s="246" t="s">
        <v>44</v>
      </c>
      <c r="F3322" s="245" t="s">
        <v>44</v>
      </c>
      <c r="G3322" s="245" t="s">
        <v>4194</v>
      </c>
      <c r="H3322" s="245" t="s">
        <v>12394</v>
      </c>
      <c r="I3322" s="245" t="s">
        <v>14</v>
      </c>
      <c r="J3322" s="245" t="s">
        <v>59</v>
      </c>
      <c r="K3322" s="246" t="s">
        <v>4147</v>
      </c>
      <c r="L3322" s="245" t="s">
        <v>568</v>
      </c>
      <c r="M3322"/>
      <c r="N3322"/>
      <c r="O3322"/>
      <c r="P3322"/>
      <c r="Q3322"/>
      <c r="R3322"/>
      <c r="S3322"/>
      <c r="T3322"/>
      <c r="U3322"/>
      <c r="V3322"/>
      <c r="W3322"/>
      <c r="X3322"/>
      <c r="Y3322"/>
      <c r="Z3322"/>
      <c r="AA3322"/>
      <c r="AB3322"/>
      <c r="AC3322"/>
      <c r="AD3322"/>
      <c r="AE3322"/>
      <c r="AF3322"/>
      <c r="AG3322"/>
      <c r="AH3322"/>
      <c r="AI3322"/>
      <c r="AJ3322"/>
      <c r="AK3322"/>
      <c r="AL3322"/>
      <c r="AM3322"/>
      <c r="AN3322"/>
      <c r="AO3322"/>
      <c r="AP3322"/>
      <c r="AQ3322"/>
      <c r="AR3322"/>
      <c r="AS3322"/>
      <c r="AT3322"/>
      <c r="AU3322"/>
      <c r="AV3322"/>
      <c r="AW3322"/>
      <c r="AX3322"/>
      <c r="AY3322"/>
      <c r="AZ3322"/>
      <c r="BA3322"/>
      <c r="BB3322"/>
      <c r="BC3322"/>
      <c r="BD3322"/>
      <c r="BE3322"/>
      <c r="BF3322"/>
      <c r="BG3322"/>
      <c r="BH3322"/>
      <c r="BI3322"/>
      <c r="BJ3322"/>
      <c r="BK3322"/>
      <c r="BL3322"/>
      <c r="BM3322"/>
      <c r="BN3322"/>
      <c r="BO3322"/>
    </row>
    <row r="3323" spans="1:67" ht="15" x14ac:dyDescent="0.25">
      <c r="A3323" s="245" t="s">
        <v>4133</v>
      </c>
      <c r="B3323" s="245" t="s">
        <v>4132</v>
      </c>
      <c r="C3323" s="245" t="s">
        <v>4155</v>
      </c>
      <c r="D3323" s="245" t="s">
        <v>4154</v>
      </c>
      <c r="E3323" s="246" t="s">
        <v>44</v>
      </c>
      <c r="F3323" s="245" t="s">
        <v>44</v>
      </c>
      <c r="G3323" s="245" t="s">
        <v>4193</v>
      </c>
      <c r="H3323" s="245" t="s">
        <v>12395</v>
      </c>
      <c r="I3323" s="245" t="s">
        <v>14</v>
      </c>
      <c r="J3323" s="245" t="s">
        <v>59</v>
      </c>
      <c r="K3323" s="246" t="s">
        <v>11733</v>
      </c>
      <c r="L3323" s="245" t="s">
        <v>568</v>
      </c>
      <c r="M3323"/>
      <c r="N3323"/>
      <c r="O3323"/>
      <c r="P3323"/>
      <c r="Q3323"/>
      <c r="R3323"/>
      <c r="S3323"/>
      <c r="T3323"/>
      <c r="U3323"/>
      <c r="V3323"/>
      <c r="W3323"/>
      <c r="X3323"/>
      <c r="Y3323"/>
      <c r="Z3323"/>
      <c r="AA3323"/>
      <c r="AB3323"/>
      <c r="AC3323"/>
      <c r="AD3323"/>
      <c r="AE3323"/>
      <c r="AF3323"/>
      <c r="AG3323"/>
      <c r="AH3323"/>
      <c r="AI3323"/>
      <c r="AJ3323"/>
      <c r="AK3323"/>
      <c r="AL3323"/>
      <c r="AM3323"/>
      <c r="AN3323"/>
      <c r="AO3323"/>
      <c r="AP3323"/>
      <c r="AQ3323"/>
      <c r="AR3323"/>
      <c r="AS3323"/>
      <c r="AT3323"/>
      <c r="AU3323"/>
      <c r="AV3323"/>
      <c r="AW3323"/>
      <c r="AX3323"/>
      <c r="AY3323"/>
      <c r="AZ3323"/>
      <c r="BA3323"/>
      <c r="BB3323"/>
      <c r="BC3323"/>
      <c r="BD3323"/>
      <c r="BE3323"/>
      <c r="BF3323"/>
      <c r="BG3323"/>
      <c r="BH3323"/>
      <c r="BI3323"/>
      <c r="BJ3323"/>
      <c r="BK3323"/>
      <c r="BL3323"/>
      <c r="BM3323"/>
      <c r="BN3323"/>
      <c r="BO3323"/>
    </row>
    <row r="3324" spans="1:67" ht="15" x14ac:dyDescent="0.25">
      <c r="A3324" s="245" t="s">
        <v>4133</v>
      </c>
      <c r="B3324" s="245" t="s">
        <v>4132</v>
      </c>
      <c r="C3324" s="245" t="s">
        <v>4155</v>
      </c>
      <c r="D3324" s="245" t="s">
        <v>4154</v>
      </c>
      <c r="E3324" s="246" t="s">
        <v>44</v>
      </c>
      <c r="F3324" s="245" t="s">
        <v>44</v>
      </c>
      <c r="G3324" s="245" t="s">
        <v>4192</v>
      </c>
      <c r="H3324" s="245" t="s">
        <v>12396</v>
      </c>
      <c r="I3324" s="245" t="s">
        <v>14</v>
      </c>
      <c r="J3324" s="245" t="s">
        <v>59</v>
      </c>
      <c r="K3324" s="246" t="s">
        <v>24297</v>
      </c>
      <c r="L3324" s="245" t="s">
        <v>568</v>
      </c>
      <c r="M3324"/>
      <c r="N3324"/>
      <c r="O3324"/>
      <c r="P3324"/>
      <c r="Q3324"/>
      <c r="R3324"/>
      <c r="S3324"/>
      <c r="T3324"/>
      <c r="U3324"/>
      <c r="V3324"/>
      <c r="W3324"/>
      <c r="X3324"/>
      <c r="Y3324"/>
      <c r="Z3324"/>
      <c r="AA3324"/>
      <c r="AB3324"/>
      <c r="AC3324"/>
      <c r="AD3324"/>
      <c r="AE3324"/>
      <c r="AF3324"/>
      <c r="AG3324"/>
      <c r="AH3324"/>
      <c r="AI3324"/>
      <c r="AJ3324"/>
      <c r="AK3324"/>
      <c r="AL3324"/>
      <c r="AM3324"/>
      <c r="AN3324"/>
      <c r="AO3324"/>
      <c r="AP3324"/>
      <c r="AQ3324"/>
      <c r="AR3324"/>
      <c r="AS3324"/>
      <c r="AT3324"/>
      <c r="AU3324"/>
      <c r="AV3324"/>
      <c r="AW3324"/>
      <c r="AX3324"/>
      <c r="AY3324"/>
      <c r="AZ3324"/>
      <c r="BA3324"/>
      <c r="BB3324"/>
      <c r="BC3324"/>
      <c r="BD3324"/>
      <c r="BE3324"/>
      <c r="BF3324"/>
      <c r="BG3324"/>
      <c r="BH3324"/>
      <c r="BI3324"/>
      <c r="BJ3324"/>
      <c r="BK3324"/>
      <c r="BL3324"/>
      <c r="BM3324"/>
      <c r="BN3324"/>
      <c r="BO3324"/>
    </row>
    <row r="3325" spans="1:67" ht="15" x14ac:dyDescent="0.25">
      <c r="A3325" s="245" t="s">
        <v>4133</v>
      </c>
      <c r="B3325" s="245" t="s">
        <v>4132</v>
      </c>
      <c r="C3325" s="245" t="s">
        <v>4155</v>
      </c>
      <c r="D3325" s="245" t="s">
        <v>4154</v>
      </c>
      <c r="E3325" s="246" t="s">
        <v>44</v>
      </c>
      <c r="F3325" s="245" t="s">
        <v>44</v>
      </c>
      <c r="G3325" s="245" t="s">
        <v>4191</v>
      </c>
      <c r="H3325" s="245" t="s">
        <v>12397</v>
      </c>
      <c r="I3325" s="245" t="s">
        <v>14</v>
      </c>
      <c r="J3325" s="245" t="s">
        <v>59</v>
      </c>
      <c r="K3325" s="246" t="s">
        <v>10251</v>
      </c>
      <c r="L3325" s="245" t="s">
        <v>568</v>
      </c>
      <c r="M3325"/>
      <c r="N3325"/>
      <c r="O3325"/>
      <c r="P3325"/>
      <c r="Q3325"/>
      <c r="R3325"/>
      <c r="S3325"/>
      <c r="T3325"/>
      <c r="U3325"/>
      <c r="V3325"/>
      <c r="W3325"/>
      <c r="X3325"/>
      <c r="Y3325"/>
      <c r="Z3325"/>
      <c r="AA3325"/>
      <c r="AB3325"/>
      <c r="AC3325"/>
      <c r="AD3325"/>
      <c r="AE3325"/>
      <c r="AF3325"/>
      <c r="AG3325"/>
      <c r="AH3325"/>
      <c r="AI3325"/>
      <c r="AJ3325"/>
      <c r="AK3325"/>
      <c r="AL3325"/>
      <c r="AM3325"/>
      <c r="AN3325"/>
      <c r="AO3325"/>
      <c r="AP3325"/>
      <c r="AQ3325"/>
      <c r="AR3325"/>
      <c r="AS3325"/>
      <c r="AT3325"/>
      <c r="AU3325"/>
      <c r="AV3325"/>
      <c r="AW3325"/>
      <c r="AX3325"/>
      <c r="AY3325"/>
      <c r="AZ3325"/>
      <c r="BA3325"/>
      <c r="BB3325"/>
      <c r="BC3325"/>
      <c r="BD3325"/>
      <c r="BE3325"/>
      <c r="BF3325"/>
      <c r="BG3325"/>
      <c r="BH3325"/>
      <c r="BI3325"/>
      <c r="BJ3325"/>
      <c r="BK3325"/>
      <c r="BL3325"/>
      <c r="BM3325"/>
      <c r="BN3325"/>
      <c r="BO3325"/>
    </row>
    <row r="3326" spans="1:67" ht="15" x14ac:dyDescent="0.25">
      <c r="A3326" s="245" t="s">
        <v>4133</v>
      </c>
      <c r="B3326" s="245" t="s">
        <v>4132</v>
      </c>
      <c r="C3326" s="245" t="s">
        <v>4155</v>
      </c>
      <c r="D3326" s="245" t="s">
        <v>4154</v>
      </c>
      <c r="E3326" s="246" t="s">
        <v>44</v>
      </c>
      <c r="F3326" s="245" t="s">
        <v>44</v>
      </c>
      <c r="G3326" s="245" t="s">
        <v>4190</v>
      </c>
      <c r="H3326" s="245" t="s">
        <v>12398</v>
      </c>
      <c r="I3326" s="245" t="s">
        <v>14</v>
      </c>
      <c r="J3326" s="245" t="s">
        <v>59</v>
      </c>
      <c r="K3326" s="246" t="s">
        <v>13042</v>
      </c>
      <c r="L3326" s="245" t="s">
        <v>568</v>
      </c>
      <c r="M3326"/>
      <c r="N3326"/>
      <c r="O3326"/>
      <c r="P3326"/>
      <c r="Q3326"/>
      <c r="R3326"/>
      <c r="S3326"/>
      <c r="T3326"/>
      <c r="U3326"/>
      <c r="V3326"/>
      <c r="W3326"/>
      <c r="X3326"/>
      <c r="Y3326"/>
      <c r="Z3326"/>
      <c r="AA3326"/>
      <c r="AB3326"/>
      <c r="AC3326"/>
      <c r="AD3326"/>
      <c r="AE3326"/>
      <c r="AF3326"/>
      <c r="AG3326"/>
      <c r="AH3326"/>
      <c r="AI3326"/>
      <c r="AJ3326"/>
      <c r="AK3326"/>
      <c r="AL3326"/>
      <c r="AM3326"/>
      <c r="AN3326"/>
      <c r="AO3326"/>
      <c r="AP3326"/>
      <c r="AQ3326"/>
      <c r="AR3326"/>
      <c r="AS3326"/>
      <c r="AT3326"/>
      <c r="AU3326"/>
      <c r="AV3326"/>
      <c r="AW3326"/>
      <c r="AX3326"/>
      <c r="AY3326"/>
      <c r="AZ3326"/>
      <c r="BA3326"/>
      <c r="BB3326"/>
      <c r="BC3326"/>
      <c r="BD3326"/>
      <c r="BE3326"/>
      <c r="BF3326"/>
      <c r="BG3326"/>
      <c r="BH3326"/>
      <c r="BI3326"/>
      <c r="BJ3326"/>
      <c r="BK3326"/>
      <c r="BL3326"/>
      <c r="BM3326"/>
      <c r="BN3326"/>
      <c r="BO3326"/>
    </row>
    <row r="3327" spans="1:67" ht="15" x14ac:dyDescent="0.25">
      <c r="A3327" s="245" t="s">
        <v>4133</v>
      </c>
      <c r="B3327" s="245" t="s">
        <v>4132</v>
      </c>
      <c r="C3327" s="245" t="s">
        <v>4155</v>
      </c>
      <c r="D3327" s="245" t="s">
        <v>4154</v>
      </c>
      <c r="E3327" s="246" t="s">
        <v>44</v>
      </c>
      <c r="F3327" s="245" t="s">
        <v>44</v>
      </c>
      <c r="G3327" s="245" t="s">
        <v>4188</v>
      </c>
      <c r="H3327" s="245" t="s">
        <v>12399</v>
      </c>
      <c r="I3327" s="245" t="s">
        <v>14</v>
      </c>
      <c r="J3327" s="245" t="s">
        <v>59</v>
      </c>
      <c r="K3327" s="246" t="s">
        <v>24298</v>
      </c>
      <c r="L3327" s="245" t="s">
        <v>568</v>
      </c>
      <c r="M3327"/>
      <c r="N3327"/>
      <c r="O3327"/>
      <c r="P3327"/>
      <c r="Q3327"/>
      <c r="R3327"/>
      <c r="S3327"/>
      <c r="T3327"/>
      <c r="U3327"/>
      <c r="V3327"/>
      <c r="W3327"/>
      <c r="X3327"/>
      <c r="Y3327"/>
      <c r="Z3327"/>
      <c r="AA3327"/>
      <c r="AB3327"/>
      <c r="AC3327"/>
      <c r="AD3327"/>
      <c r="AE3327"/>
      <c r="AF3327"/>
      <c r="AG3327"/>
      <c r="AH3327"/>
      <c r="AI3327"/>
      <c r="AJ3327"/>
      <c r="AK3327"/>
      <c r="AL3327"/>
      <c r="AM3327"/>
      <c r="AN3327"/>
      <c r="AO3327"/>
      <c r="AP3327"/>
      <c r="AQ3327"/>
      <c r="AR3327"/>
      <c r="AS3327"/>
      <c r="AT3327"/>
      <c r="AU3327"/>
      <c r="AV3327"/>
      <c r="AW3327"/>
      <c r="AX3327"/>
      <c r="AY3327"/>
      <c r="AZ3327"/>
      <c r="BA3327"/>
      <c r="BB3327"/>
      <c r="BC3327"/>
      <c r="BD3327"/>
      <c r="BE3327"/>
      <c r="BF3327"/>
      <c r="BG3327"/>
      <c r="BH3327"/>
      <c r="BI3327"/>
      <c r="BJ3327"/>
      <c r="BK3327"/>
      <c r="BL3327"/>
      <c r="BM3327"/>
      <c r="BN3327"/>
      <c r="BO3327"/>
    </row>
    <row r="3328" spans="1:67" ht="15" x14ac:dyDescent="0.25">
      <c r="A3328" s="245" t="s">
        <v>4133</v>
      </c>
      <c r="B3328" s="245" t="s">
        <v>4132</v>
      </c>
      <c r="C3328" s="245" t="s">
        <v>4155</v>
      </c>
      <c r="D3328" s="245" t="s">
        <v>4154</v>
      </c>
      <c r="E3328" s="246" t="s">
        <v>44</v>
      </c>
      <c r="F3328" s="245" t="s">
        <v>44</v>
      </c>
      <c r="G3328" s="245" t="s">
        <v>4187</v>
      </c>
      <c r="H3328" s="245" t="s">
        <v>12400</v>
      </c>
      <c r="I3328" s="245" t="s">
        <v>14</v>
      </c>
      <c r="J3328" s="245" t="s">
        <v>59</v>
      </c>
      <c r="K3328" s="246" t="s">
        <v>24299</v>
      </c>
      <c r="L3328" s="245" t="s">
        <v>568</v>
      </c>
      <c r="M3328"/>
      <c r="N3328"/>
      <c r="O3328"/>
      <c r="P3328"/>
      <c r="Q3328"/>
      <c r="R3328"/>
      <c r="S3328"/>
      <c r="T3328"/>
      <c r="U3328"/>
      <c r="V3328"/>
      <c r="W3328"/>
      <c r="X3328"/>
      <c r="Y3328"/>
      <c r="Z3328"/>
      <c r="AA3328"/>
      <c r="AB3328"/>
      <c r="AC3328"/>
      <c r="AD3328"/>
      <c r="AE3328"/>
      <c r="AF3328"/>
      <c r="AG3328"/>
      <c r="AH3328"/>
      <c r="AI3328"/>
      <c r="AJ3328"/>
      <c r="AK3328"/>
      <c r="AL3328"/>
      <c r="AM3328"/>
      <c r="AN3328"/>
      <c r="AO3328"/>
      <c r="AP3328"/>
      <c r="AQ3328"/>
      <c r="AR3328"/>
      <c r="AS3328"/>
      <c r="AT3328"/>
      <c r="AU3328"/>
      <c r="AV3328"/>
      <c r="AW3328"/>
      <c r="AX3328"/>
      <c r="AY3328"/>
      <c r="AZ3328"/>
      <c r="BA3328"/>
      <c r="BB3328"/>
      <c r="BC3328"/>
      <c r="BD3328"/>
      <c r="BE3328"/>
      <c r="BF3328"/>
      <c r="BG3328"/>
      <c r="BH3328"/>
      <c r="BI3328"/>
      <c r="BJ3328"/>
      <c r="BK3328"/>
      <c r="BL3328"/>
      <c r="BM3328"/>
      <c r="BN3328"/>
      <c r="BO3328"/>
    </row>
    <row r="3329" spans="1:67" ht="15" x14ac:dyDescent="0.25">
      <c r="A3329" s="245" t="s">
        <v>4133</v>
      </c>
      <c r="B3329" s="245" t="s">
        <v>4132</v>
      </c>
      <c r="C3329" s="245" t="s">
        <v>4155</v>
      </c>
      <c r="D3329" s="245" t="s">
        <v>4154</v>
      </c>
      <c r="E3329" s="246" t="s">
        <v>44</v>
      </c>
      <c r="F3329" s="245" t="s">
        <v>44</v>
      </c>
      <c r="G3329" s="245" t="s">
        <v>4186</v>
      </c>
      <c r="H3329" s="245" t="s">
        <v>12401</v>
      </c>
      <c r="I3329" s="245" t="s">
        <v>14</v>
      </c>
      <c r="J3329" s="245" t="s">
        <v>59</v>
      </c>
      <c r="K3329" s="246" t="s">
        <v>14401</v>
      </c>
      <c r="L3329" s="245" t="s">
        <v>568</v>
      </c>
      <c r="M3329"/>
      <c r="N3329"/>
      <c r="O3329"/>
      <c r="P3329"/>
      <c r="Q3329"/>
      <c r="R3329"/>
      <c r="S3329"/>
      <c r="T3329"/>
      <c r="U3329"/>
      <c r="V3329"/>
      <c r="W3329"/>
      <c r="X3329"/>
      <c r="Y3329"/>
      <c r="Z3329"/>
      <c r="AA3329"/>
      <c r="AB3329"/>
      <c r="AC3329"/>
      <c r="AD3329"/>
      <c r="AE3329"/>
      <c r="AF3329"/>
      <c r="AG3329"/>
      <c r="AH3329"/>
      <c r="AI3329"/>
      <c r="AJ3329"/>
      <c r="AK3329"/>
      <c r="AL3329"/>
      <c r="AM3329"/>
      <c r="AN3329"/>
      <c r="AO3329"/>
      <c r="AP3329"/>
      <c r="AQ3329"/>
      <c r="AR3329"/>
      <c r="AS3329"/>
      <c r="AT3329"/>
      <c r="AU3329"/>
      <c r="AV3329"/>
      <c r="AW3329"/>
      <c r="AX3329"/>
      <c r="AY3329"/>
      <c r="AZ3329"/>
      <c r="BA3329"/>
      <c r="BB3329"/>
      <c r="BC3329"/>
      <c r="BD3329"/>
      <c r="BE3329"/>
      <c r="BF3329"/>
      <c r="BG3329"/>
      <c r="BH3329"/>
      <c r="BI3329"/>
      <c r="BJ3329"/>
      <c r="BK3329"/>
      <c r="BL3329"/>
      <c r="BM3329"/>
      <c r="BN3329"/>
      <c r="BO3329"/>
    </row>
    <row r="3330" spans="1:67" ht="15" x14ac:dyDescent="0.25">
      <c r="A3330" s="245" t="s">
        <v>4133</v>
      </c>
      <c r="B3330" s="245" t="s">
        <v>4132</v>
      </c>
      <c r="C3330" s="245" t="s">
        <v>4155</v>
      </c>
      <c r="D3330" s="245" t="s">
        <v>4154</v>
      </c>
      <c r="E3330" s="246" t="s">
        <v>44</v>
      </c>
      <c r="F3330" s="245" t="s">
        <v>44</v>
      </c>
      <c r="G3330" s="245" t="s">
        <v>4184</v>
      </c>
      <c r="H3330" s="245" t="s">
        <v>12402</v>
      </c>
      <c r="I3330" s="245" t="s">
        <v>14</v>
      </c>
      <c r="J3330" s="245" t="s">
        <v>59</v>
      </c>
      <c r="K3330" s="246" t="s">
        <v>15185</v>
      </c>
      <c r="L3330" s="245" t="s">
        <v>568</v>
      </c>
      <c r="M3330"/>
      <c r="N3330"/>
      <c r="O3330"/>
      <c r="P3330"/>
      <c r="Q3330"/>
      <c r="R3330"/>
      <c r="S3330"/>
      <c r="T3330"/>
      <c r="U3330"/>
      <c r="V3330"/>
      <c r="W3330"/>
      <c r="X3330"/>
      <c r="Y3330"/>
      <c r="Z3330"/>
      <c r="AA3330"/>
      <c r="AB3330"/>
      <c r="AC3330"/>
      <c r="AD3330"/>
      <c r="AE3330"/>
      <c r="AF3330"/>
      <c r="AG3330"/>
      <c r="AH3330"/>
      <c r="AI3330"/>
      <c r="AJ3330"/>
      <c r="AK3330"/>
      <c r="AL3330"/>
      <c r="AM3330"/>
      <c r="AN3330"/>
      <c r="AO3330"/>
      <c r="AP3330"/>
      <c r="AQ3330"/>
      <c r="AR3330"/>
      <c r="AS3330"/>
      <c r="AT3330"/>
      <c r="AU3330"/>
      <c r="AV3330"/>
      <c r="AW3330"/>
      <c r="AX3330"/>
      <c r="AY3330"/>
      <c r="AZ3330"/>
      <c r="BA3330"/>
      <c r="BB3330"/>
      <c r="BC3330"/>
      <c r="BD3330"/>
      <c r="BE3330"/>
      <c r="BF3330"/>
      <c r="BG3330"/>
      <c r="BH3330"/>
      <c r="BI3330"/>
      <c r="BJ3330"/>
      <c r="BK3330"/>
      <c r="BL3330"/>
      <c r="BM3330"/>
      <c r="BN3330"/>
      <c r="BO3330"/>
    </row>
    <row r="3331" spans="1:67" ht="15" x14ac:dyDescent="0.25">
      <c r="A3331" s="245" t="s">
        <v>4133</v>
      </c>
      <c r="B3331" s="245" t="s">
        <v>4132</v>
      </c>
      <c r="C3331" s="245" t="s">
        <v>4155</v>
      </c>
      <c r="D3331" s="245" t="s">
        <v>4154</v>
      </c>
      <c r="E3331" s="246" t="s">
        <v>44</v>
      </c>
      <c r="F3331" s="245" t="s">
        <v>44</v>
      </c>
      <c r="G3331" s="245" t="s">
        <v>4183</v>
      </c>
      <c r="H3331" s="245" t="s">
        <v>12404</v>
      </c>
      <c r="I3331" s="245" t="s">
        <v>14</v>
      </c>
      <c r="J3331" s="245" t="s">
        <v>59</v>
      </c>
      <c r="K3331" s="246" t="s">
        <v>24300</v>
      </c>
      <c r="L3331" s="245" t="s">
        <v>568</v>
      </c>
      <c r="M3331"/>
      <c r="N3331"/>
      <c r="O3331"/>
      <c r="P3331"/>
      <c r="Q3331"/>
      <c r="R3331"/>
      <c r="S3331"/>
      <c r="T3331"/>
      <c r="U3331"/>
      <c r="V3331"/>
      <c r="W3331"/>
      <c r="X3331"/>
      <c r="Y3331"/>
      <c r="Z3331"/>
      <c r="AA3331"/>
      <c r="AB3331"/>
      <c r="AC3331"/>
      <c r="AD3331"/>
      <c r="AE3331"/>
      <c r="AF3331"/>
      <c r="AG3331"/>
      <c r="AH3331"/>
      <c r="AI3331"/>
      <c r="AJ3331"/>
      <c r="AK3331"/>
      <c r="AL3331"/>
      <c r="AM3331"/>
      <c r="AN3331"/>
      <c r="AO3331"/>
      <c r="AP3331"/>
      <c r="AQ3331"/>
      <c r="AR3331"/>
      <c r="AS3331"/>
      <c r="AT3331"/>
      <c r="AU3331"/>
      <c r="AV3331"/>
      <c r="AW3331"/>
      <c r="AX3331"/>
      <c r="AY3331"/>
      <c r="AZ3331"/>
      <c r="BA3331"/>
      <c r="BB3331"/>
      <c r="BC3331"/>
      <c r="BD3331"/>
      <c r="BE3331"/>
      <c r="BF3331"/>
      <c r="BG3331"/>
      <c r="BH3331"/>
      <c r="BI3331"/>
      <c r="BJ3331"/>
      <c r="BK3331"/>
      <c r="BL3331"/>
      <c r="BM3331"/>
      <c r="BN3331"/>
      <c r="BO3331"/>
    </row>
    <row r="3332" spans="1:67" ht="15" x14ac:dyDescent="0.25">
      <c r="A3332" s="245" t="s">
        <v>4133</v>
      </c>
      <c r="B3332" s="245" t="s">
        <v>4132</v>
      </c>
      <c r="C3332" s="245" t="s">
        <v>4155</v>
      </c>
      <c r="D3332" s="245" t="s">
        <v>4154</v>
      </c>
      <c r="E3332" s="246" t="s">
        <v>44</v>
      </c>
      <c r="F3332" s="245" t="s">
        <v>44</v>
      </c>
      <c r="G3332" s="245" t="s">
        <v>4181</v>
      </c>
      <c r="H3332" s="245" t="s">
        <v>12405</v>
      </c>
      <c r="I3332" s="245" t="s">
        <v>14</v>
      </c>
      <c r="J3332" s="245" t="s">
        <v>59</v>
      </c>
      <c r="K3332" s="246" t="s">
        <v>24301</v>
      </c>
      <c r="L3332" s="245" t="s">
        <v>568</v>
      </c>
      <c r="M3332"/>
      <c r="N3332"/>
      <c r="O3332"/>
      <c r="P3332"/>
      <c r="Q3332"/>
      <c r="R3332"/>
      <c r="S3332"/>
      <c r="T3332"/>
      <c r="U3332"/>
      <c r="V3332"/>
      <c r="W3332"/>
      <c r="X3332"/>
      <c r="Y3332"/>
      <c r="Z3332"/>
      <c r="AA3332"/>
      <c r="AB3332"/>
      <c r="AC3332"/>
      <c r="AD3332"/>
      <c r="AE3332"/>
      <c r="AF3332"/>
      <c r="AG3332"/>
      <c r="AH3332"/>
      <c r="AI3332"/>
      <c r="AJ3332"/>
      <c r="AK3332"/>
      <c r="AL3332"/>
      <c r="AM3332"/>
      <c r="AN3332"/>
      <c r="AO3332"/>
      <c r="AP3332"/>
      <c r="AQ3332"/>
      <c r="AR3332"/>
      <c r="AS3332"/>
      <c r="AT3332"/>
      <c r="AU3332"/>
      <c r="AV3332"/>
      <c r="AW3332"/>
      <c r="AX3332"/>
      <c r="AY3332"/>
      <c r="AZ3332"/>
      <c r="BA3332"/>
      <c r="BB3332"/>
      <c r="BC3332"/>
      <c r="BD3332"/>
      <c r="BE3332"/>
      <c r="BF3332"/>
      <c r="BG3332"/>
      <c r="BH3332"/>
      <c r="BI3332"/>
      <c r="BJ3332"/>
      <c r="BK3332"/>
      <c r="BL3332"/>
      <c r="BM3332"/>
      <c r="BN3332"/>
      <c r="BO3332"/>
    </row>
    <row r="3333" spans="1:67" ht="15" x14ac:dyDescent="0.25">
      <c r="A3333" s="245" t="s">
        <v>4133</v>
      </c>
      <c r="B3333" s="245" t="s">
        <v>4132</v>
      </c>
      <c r="C3333" s="245" t="s">
        <v>4155</v>
      </c>
      <c r="D3333" s="245" t="s">
        <v>4154</v>
      </c>
      <c r="E3333" s="246" t="s">
        <v>44</v>
      </c>
      <c r="F3333" s="245" t="s">
        <v>44</v>
      </c>
      <c r="G3333" s="245" t="s">
        <v>4180</v>
      </c>
      <c r="H3333" s="245" t="s">
        <v>12406</v>
      </c>
      <c r="I3333" s="245" t="s">
        <v>14</v>
      </c>
      <c r="J3333" s="245" t="s">
        <v>59</v>
      </c>
      <c r="K3333" s="246" t="s">
        <v>9475</v>
      </c>
      <c r="L3333" s="245" t="s">
        <v>568</v>
      </c>
      <c r="M3333"/>
      <c r="N3333"/>
      <c r="O3333"/>
      <c r="P3333"/>
      <c r="Q3333"/>
      <c r="R3333"/>
      <c r="S3333"/>
      <c r="T3333"/>
      <c r="U3333"/>
      <c r="V3333"/>
      <c r="W3333"/>
      <c r="X3333"/>
      <c r="Y3333"/>
      <c r="Z3333"/>
      <c r="AA3333"/>
      <c r="AB3333"/>
      <c r="AC3333"/>
      <c r="AD3333"/>
      <c r="AE3333"/>
      <c r="AF3333"/>
      <c r="AG3333"/>
      <c r="AH3333"/>
      <c r="AI3333"/>
      <c r="AJ3333"/>
      <c r="AK3333"/>
      <c r="AL3333"/>
      <c r="AM3333"/>
      <c r="AN3333"/>
      <c r="AO3333"/>
      <c r="AP3333"/>
      <c r="AQ3333"/>
      <c r="AR3333"/>
      <c r="AS3333"/>
      <c r="AT3333"/>
      <c r="AU3333"/>
      <c r="AV3333"/>
      <c r="AW3333"/>
      <c r="AX3333"/>
      <c r="AY3333"/>
      <c r="AZ3333"/>
      <c r="BA3333"/>
      <c r="BB3333"/>
      <c r="BC3333"/>
      <c r="BD3333"/>
      <c r="BE3333"/>
      <c r="BF3333"/>
      <c r="BG3333"/>
      <c r="BH3333"/>
      <c r="BI3333"/>
      <c r="BJ3333"/>
      <c r="BK3333"/>
      <c r="BL3333"/>
      <c r="BM3333"/>
      <c r="BN3333"/>
      <c r="BO3333"/>
    </row>
    <row r="3334" spans="1:67" ht="15" x14ac:dyDescent="0.25">
      <c r="A3334" s="245" t="s">
        <v>4133</v>
      </c>
      <c r="B3334" s="245" t="s">
        <v>4132</v>
      </c>
      <c r="C3334" s="245" t="s">
        <v>4155</v>
      </c>
      <c r="D3334" s="245" t="s">
        <v>4154</v>
      </c>
      <c r="E3334" s="246" t="s">
        <v>44</v>
      </c>
      <c r="F3334" s="245" t="s">
        <v>44</v>
      </c>
      <c r="G3334" s="245" t="s">
        <v>4179</v>
      </c>
      <c r="H3334" s="245" t="s">
        <v>12407</v>
      </c>
      <c r="I3334" s="245" t="s">
        <v>14</v>
      </c>
      <c r="J3334" s="245" t="s">
        <v>59</v>
      </c>
      <c r="K3334" s="246" t="s">
        <v>10283</v>
      </c>
      <c r="L3334" s="245" t="s">
        <v>568</v>
      </c>
      <c r="M3334"/>
      <c r="N3334"/>
      <c r="O3334"/>
      <c r="P3334"/>
      <c r="Q3334"/>
      <c r="R3334"/>
      <c r="S3334"/>
      <c r="T3334"/>
      <c r="U3334"/>
      <c r="V3334"/>
      <c r="W3334"/>
      <c r="X3334"/>
      <c r="Y3334"/>
      <c r="Z3334"/>
      <c r="AA3334"/>
      <c r="AB3334"/>
      <c r="AC3334"/>
      <c r="AD3334"/>
      <c r="AE3334"/>
      <c r="AF3334"/>
      <c r="AG3334"/>
      <c r="AH3334"/>
      <c r="AI3334"/>
      <c r="AJ3334"/>
      <c r="AK3334"/>
      <c r="AL3334"/>
      <c r="AM3334"/>
      <c r="AN3334"/>
      <c r="AO3334"/>
      <c r="AP3334"/>
      <c r="AQ3334"/>
      <c r="AR3334"/>
      <c r="AS3334"/>
      <c r="AT3334"/>
      <c r="AU3334"/>
      <c r="AV3334"/>
      <c r="AW3334"/>
      <c r="AX3334"/>
      <c r="AY3334"/>
      <c r="AZ3334"/>
      <c r="BA3334"/>
      <c r="BB3334"/>
      <c r="BC3334"/>
      <c r="BD3334"/>
      <c r="BE3334"/>
      <c r="BF3334"/>
      <c r="BG3334"/>
      <c r="BH3334"/>
      <c r="BI3334"/>
      <c r="BJ3334"/>
      <c r="BK3334"/>
      <c r="BL3334"/>
      <c r="BM3334"/>
      <c r="BN3334"/>
      <c r="BO3334"/>
    </row>
    <row r="3335" spans="1:67" ht="15" x14ac:dyDescent="0.25">
      <c r="A3335" s="245" t="s">
        <v>4133</v>
      </c>
      <c r="B3335" s="245" t="s">
        <v>4132</v>
      </c>
      <c r="C3335" s="245" t="s">
        <v>4155</v>
      </c>
      <c r="D3335" s="245" t="s">
        <v>4154</v>
      </c>
      <c r="E3335" s="246" t="s">
        <v>44</v>
      </c>
      <c r="F3335" s="245" t="s">
        <v>44</v>
      </c>
      <c r="G3335" s="245" t="s">
        <v>4177</v>
      </c>
      <c r="H3335" s="245" t="s">
        <v>12408</v>
      </c>
      <c r="I3335" s="245" t="s">
        <v>14</v>
      </c>
      <c r="J3335" s="245" t="s">
        <v>59</v>
      </c>
      <c r="K3335" s="246" t="s">
        <v>10488</v>
      </c>
      <c r="L3335" s="245" t="s">
        <v>568</v>
      </c>
      <c r="M3335"/>
      <c r="N3335"/>
      <c r="O3335"/>
      <c r="P3335"/>
      <c r="Q3335"/>
      <c r="R3335"/>
      <c r="S3335"/>
      <c r="T3335"/>
      <c r="U3335"/>
      <c r="V3335"/>
      <c r="W3335"/>
      <c r="X3335"/>
      <c r="Y3335"/>
      <c r="Z3335"/>
      <c r="AA3335"/>
      <c r="AB3335"/>
      <c r="AC3335"/>
      <c r="AD3335"/>
      <c r="AE3335"/>
      <c r="AF3335"/>
      <c r="AG3335"/>
      <c r="AH3335"/>
      <c r="AI3335"/>
      <c r="AJ3335"/>
      <c r="AK3335"/>
      <c r="AL3335"/>
      <c r="AM3335"/>
      <c r="AN3335"/>
      <c r="AO3335"/>
      <c r="AP3335"/>
      <c r="AQ3335"/>
      <c r="AR3335"/>
      <c r="AS3335"/>
      <c r="AT3335"/>
      <c r="AU3335"/>
      <c r="AV3335"/>
      <c r="AW3335"/>
      <c r="AX3335"/>
      <c r="AY3335"/>
      <c r="AZ3335"/>
      <c r="BA3335"/>
      <c r="BB3335"/>
      <c r="BC3335"/>
      <c r="BD3335"/>
      <c r="BE3335"/>
      <c r="BF3335"/>
      <c r="BG3335"/>
      <c r="BH3335"/>
      <c r="BI3335"/>
      <c r="BJ3335"/>
      <c r="BK3335"/>
      <c r="BL3335"/>
      <c r="BM3335"/>
      <c r="BN3335"/>
      <c r="BO3335"/>
    </row>
    <row r="3336" spans="1:67" ht="15" x14ac:dyDescent="0.25">
      <c r="A3336" s="245" t="s">
        <v>4133</v>
      </c>
      <c r="B3336" s="245" t="s">
        <v>4132</v>
      </c>
      <c r="C3336" s="245" t="s">
        <v>4155</v>
      </c>
      <c r="D3336" s="245" t="s">
        <v>4154</v>
      </c>
      <c r="E3336" s="246" t="s">
        <v>44</v>
      </c>
      <c r="F3336" s="245" t="s">
        <v>44</v>
      </c>
      <c r="G3336" s="245" t="s">
        <v>4176</v>
      </c>
      <c r="H3336" s="245" t="s">
        <v>12409</v>
      </c>
      <c r="I3336" s="245" t="s">
        <v>14</v>
      </c>
      <c r="J3336" s="245" t="s">
        <v>59</v>
      </c>
      <c r="K3336" s="246" t="s">
        <v>12636</v>
      </c>
      <c r="L3336" s="245" t="s">
        <v>568</v>
      </c>
      <c r="M3336"/>
      <c r="N3336"/>
      <c r="O3336"/>
      <c r="P3336"/>
      <c r="Q3336"/>
      <c r="R3336"/>
      <c r="S3336"/>
      <c r="T3336"/>
      <c r="U3336"/>
      <c r="V3336"/>
      <c r="W3336"/>
      <c r="X3336"/>
      <c r="Y3336"/>
      <c r="Z3336"/>
      <c r="AA3336"/>
      <c r="AB3336"/>
      <c r="AC3336"/>
      <c r="AD3336"/>
      <c r="AE3336"/>
      <c r="AF3336"/>
      <c r="AG3336"/>
      <c r="AH3336"/>
      <c r="AI3336"/>
      <c r="AJ3336"/>
      <c r="AK3336"/>
      <c r="AL3336"/>
      <c r="AM3336"/>
      <c r="AN3336"/>
      <c r="AO3336"/>
      <c r="AP3336"/>
      <c r="AQ3336"/>
      <c r="AR3336"/>
      <c r="AS3336"/>
      <c r="AT3336"/>
      <c r="AU3336"/>
      <c r="AV3336"/>
      <c r="AW3336"/>
      <c r="AX3336"/>
      <c r="AY3336"/>
      <c r="AZ3336"/>
      <c r="BA3336"/>
      <c r="BB3336"/>
      <c r="BC3336"/>
      <c r="BD3336"/>
      <c r="BE3336"/>
      <c r="BF3336"/>
      <c r="BG3336"/>
      <c r="BH3336"/>
      <c r="BI3336"/>
      <c r="BJ3336"/>
      <c r="BK3336"/>
      <c r="BL3336"/>
      <c r="BM3336"/>
      <c r="BN3336"/>
      <c r="BO3336"/>
    </row>
    <row r="3337" spans="1:67" ht="15" x14ac:dyDescent="0.25">
      <c r="A3337" s="245" t="s">
        <v>4133</v>
      </c>
      <c r="B3337" s="245" t="s">
        <v>4132</v>
      </c>
      <c r="C3337" s="245" t="s">
        <v>4155</v>
      </c>
      <c r="D3337" s="245" t="s">
        <v>4154</v>
      </c>
      <c r="E3337" s="246" t="s">
        <v>44</v>
      </c>
      <c r="F3337" s="245" t="s">
        <v>44</v>
      </c>
      <c r="G3337" s="245" t="s">
        <v>4174</v>
      </c>
      <c r="H3337" s="245" t="s">
        <v>12410</v>
      </c>
      <c r="I3337" s="245" t="s">
        <v>14</v>
      </c>
      <c r="J3337" s="245" t="s">
        <v>59</v>
      </c>
      <c r="K3337" s="246" t="s">
        <v>9528</v>
      </c>
      <c r="L3337" s="245" t="s">
        <v>568</v>
      </c>
      <c r="M3337"/>
      <c r="N3337"/>
      <c r="O3337"/>
      <c r="P3337"/>
      <c r="Q3337"/>
      <c r="R3337"/>
      <c r="S3337"/>
      <c r="T3337"/>
      <c r="U3337"/>
      <c r="V3337"/>
      <c r="W3337"/>
      <c r="X3337"/>
      <c r="Y3337"/>
      <c r="Z3337"/>
      <c r="AA3337"/>
      <c r="AB3337"/>
      <c r="AC3337"/>
      <c r="AD3337"/>
      <c r="AE3337"/>
      <c r="AF3337"/>
      <c r="AG3337"/>
      <c r="AH3337"/>
      <c r="AI3337"/>
      <c r="AJ3337"/>
      <c r="AK3337"/>
      <c r="AL3337"/>
      <c r="AM3337"/>
      <c r="AN3337"/>
      <c r="AO3337"/>
      <c r="AP3337"/>
      <c r="AQ3337"/>
      <c r="AR3337"/>
      <c r="AS3337"/>
      <c r="AT3337"/>
      <c r="AU3337"/>
      <c r="AV3337"/>
      <c r="AW3337"/>
      <c r="AX3337"/>
      <c r="AY3337"/>
      <c r="AZ3337"/>
      <c r="BA3337"/>
      <c r="BB3337"/>
      <c r="BC3337"/>
      <c r="BD3337"/>
      <c r="BE3337"/>
      <c r="BF3337"/>
      <c r="BG3337"/>
      <c r="BH3337"/>
      <c r="BI3337"/>
      <c r="BJ3337"/>
      <c r="BK3337"/>
      <c r="BL3337"/>
      <c r="BM3337"/>
      <c r="BN3337"/>
      <c r="BO3337"/>
    </row>
    <row r="3338" spans="1:67" ht="15" x14ac:dyDescent="0.25">
      <c r="A3338" s="245" t="s">
        <v>4133</v>
      </c>
      <c r="B3338" s="245" t="s">
        <v>4132</v>
      </c>
      <c r="C3338" s="245" t="s">
        <v>4155</v>
      </c>
      <c r="D3338" s="245" t="s">
        <v>4154</v>
      </c>
      <c r="E3338" s="246" t="s">
        <v>44</v>
      </c>
      <c r="F3338" s="245" t="s">
        <v>44</v>
      </c>
      <c r="G3338" s="245" t="s">
        <v>4173</v>
      </c>
      <c r="H3338" s="245" t="s">
        <v>12411</v>
      </c>
      <c r="I3338" s="245" t="s">
        <v>14</v>
      </c>
      <c r="J3338" s="245" t="s">
        <v>59</v>
      </c>
      <c r="K3338" s="246" t="s">
        <v>9612</v>
      </c>
      <c r="L3338" s="245" t="s">
        <v>568</v>
      </c>
      <c r="M3338"/>
      <c r="N3338"/>
      <c r="O3338"/>
      <c r="P3338"/>
      <c r="Q3338"/>
      <c r="R3338"/>
      <c r="S3338"/>
      <c r="T3338"/>
      <c r="U3338"/>
      <c r="V3338"/>
      <c r="W3338"/>
      <c r="X3338"/>
      <c r="Y3338"/>
      <c r="Z3338"/>
      <c r="AA3338"/>
      <c r="AB3338"/>
      <c r="AC3338"/>
      <c r="AD3338"/>
      <c r="AE3338"/>
      <c r="AF3338"/>
      <c r="AG3338"/>
      <c r="AH3338"/>
      <c r="AI3338"/>
      <c r="AJ3338"/>
      <c r="AK3338"/>
      <c r="AL3338"/>
      <c r="AM3338"/>
      <c r="AN3338"/>
      <c r="AO3338"/>
      <c r="AP3338"/>
      <c r="AQ3338"/>
      <c r="AR3338"/>
      <c r="AS3338"/>
      <c r="AT3338"/>
      <c r="AU3338"/>
      <c r="AV3338"/>
      <c r="AW3338"/>
      <c r="AX3338"/>
      <c r="AY3338"/>
      <c r="AZ3338"/>
      <c r="BA3338"/>
      <c r="BB3338"/>
      <c r="BC3338"/>
      <c r="BD3338"/>
      <c r="BE3338"/>
      <c r="BF3338"/>
      <c r="BG3338"/>
      <c r="BH3338"/>
      <c r="BI3338"/>
      <c r="BJ3338"/>
      <c r="BK3338"/>
      <c r="BL3338"/>
      <c r="BM3338"/>
      <c r="BN3338"/>
      <c r="BO3338"/>
    </row>
    <row r="3339" spans="1:67" ht="15" x14ac:dyDescent="0.25">
      <c r="A3339" s="245" t="s">
        <v>4133</v>
      </c>
      <c r="B3339" s="245" t="s">
        <v>4132</v>
      </c>
      <c r="C3339" s="245" t="s">
        <v>4155</v>
      </c>
      <c r="D3339" s="245" t="s">
        <v>4154</v>
      </c>
      <c r="E3339" s="246" t="s">
        <v>44</v>
      </c>
      <c r="F3339" s="245" t="s">
        <v>44</v>
      </c>
      <c r="G3339" s="245" t="s">
        <v>4172</v>
      </c>
      <c r="H3339" s="245" t="s">
        <v>12412</v>
      </c>
      <c r="I3339" s="245" t="s">
        <v>14</v>
      </c>
      <c r="J3339" s="245" t="s">
        <v>59</v>
      </c>
      <c r="K3339" s="246" t="s">
        <v>8255</v>
      </c>
      <c r="L3339" s="245" t="s">
        <v>568</v>
      </c>
      <c r="M3339"/>
      <c r="N3339"/>
      <c r="O3339"/>
      <c r="P3339"/>
      <c r="Q3339"/>
      <c r="R3339"/>
      <c r="S3339"/>
      <c r="T3339"/>
      <c r="U3339"/>
      <c r="V3339"/>
      <c r="W3339"/>
      <c r="X3339"/>
      <c r="Y3339"/>
      <c r="Z3339"/>
      <c r="AA3339"/>
      <c r="AB3339"/>
      <c r="AC3339"/>
      <c r="AD3339"/>
      <c r="AE3339"/>
      <c r="AF3339"/>
      <c r="AG3339"/>
      <c r="AH3339"/>
      <c r="AI3339"/>
      <c r="AJ3339"/>
      <c r="AK3339"/>
      <c r="AL3339"/>
      <c r="AM3339"/>
      <c r="AN3339"/>
      <c r="AO3339"/>
      <c r="AP3339"/>
      <c r="AQ3339"/>
      <c r="AR3339"/>
      <c r="AS3339"/>
      <c r="AT3339"/>
      <c r="AU3339"/>
      <c r="AV3339"/>
      <c r="AW3339"/>
      <c r="AX3339"/>
      <c r="AY3339"/>
      <c r="AZ3339"/>
      <c r="BA3339"/>
      <c r="BB3339"/>
      <c r="BC3339"/>
      <c r="BD3339"/>
      <c r="BE3339"/>
      <c r="BF3339"/>
      <c r="BG3339"/>
      <c r="BH3339"/>
      <c r="BI3339"/>
      <c r="BJ3339"/>
      <c r="BK3339"/>
      <c r="BL3339"/>
      <c r="BM3339"/>
      <c r="BN3339"/>
      <c r="BO3339"/>
    </row>
    <row r="3340" spans="1:67" ht="15" x14ac:dyDescent="0.25">
      <c r="A3340" s="245" t="s">
        <v>4133</v>
      </c>
      <c r="B3340" s="245" t="s">
        <v>4132</v>
      </c>
      <c r="C3340" s="245" t="s">
        <v>4155</v>
      </c>
      <c r="D3340" s="245" t="s">
        <v>4154</v>
      </c>
      <c r="E3340" s="246" t="s">
        <v>44</v>
      </c>
      <c r="F3340" s="245" t="s">
        <v>44</v>
      </c>
      <c r="G3340" s="245" t="s">
        <v>4170</v>
      </c>
      <c r="H3340" s="245" t="s">
        <v>12413</v>
      </c>
      <c r="I3340" s="245" t="s">
        <v>14</v>
      </c>
      <c r="J3340" s="245" t="s">
        <v>59</v>
      </c>
      <c r="K3340" s="246" t="s">
        <v>9182</v>
      </c>
      <c r="L3340" s="245" t="s">
        <v>568</v>
      </c>
      <c r="M3340"/>
      <c r="N3340"/>
      <c r="O3340"/>
      <c r="P3340"/>
      <c r="Q3340"/>
      <c r="R3340"/>
      <c r="S3340"/>
      <c r="T3340"/>
      <c r="U3340"/>
      <c r="V3340"/>
      <c r="W3340"/>
      <c r="X3340"/>
      <c r="Y3340"/>
      <c r="Z3340"/>
      <c r="AA3340"/>
      <c r="AB3340"/>
      <c r="AC3340"/>
      <c r="AD3340"/>
      <c r="AE3340"/>
      <c r="AF3340"/>
      <c r="AG3340"/>
      <c r="AH3340"/>
      <c r="AI3340"/>
      <c r="AJ3340"/>
      <c r="AK3340"/>
      <c r="AL3340"/>
      <c r="AM3340"/>
      <c r="AN3340"/>
      <c r="AO3340"/>
      <c r="AP3340"/>
      <c r="AQ3340"/>
      <c r="AR3340"/>
      <c r="AS3340"/>
      <c r="AT3340"/>
      <c r="AU3340"/>
      <c r="AV3340"/>
      <c r="AW3340"/>
      <c r="AX3340"/>
      <c r="AY3340"/>
      <c r="AZ3340"/>
      <c r="BA3340"/>
      <c r="BB3340"/>
      <c r="BC3340"/>
      <c r="BD3340"/>
      <c r="BE3340"/>
      <c r="BF3340"/>
      <c r="BG3340"/>
      <c r="BH3340"/>
      <c r="BI3340"/>
      <c r="BJ3340"/>
      <c r="BK3340"/>
      <c r="BL3340"/>
      <c r="BM3340"/>
      <c r="BN3340"/>
      <c r="BO3340"/>
    </row>
    <row r="3341" spans="1:67" ht="15" x14ac:dyDescent="0.25">
      <c r="A3341" s="245" t="s">
        <v>4133</v>
      </c>
      <c r="B3341" s="245" t="s">
        <v>4132</v>
      </c>
      <c r="C3341" s="245" t="s">
        <v>4155</v>
      </c>
      <c r="D3341" s="245" t="s">
        <v>4154</v>
      </c>
      <c r="E3341" s="246" t="s">
        <v>44</v>
      </c>
      <c r="F3341" s="245" t="s">
        <v>44</v>
      </c>
      <c r="G3341" s="245" t="s">
        <v>4169</v>
      </c>
      <c r="H3341" s="245" t="s">
        <v>12414</v>
      </c>
      <c r="I3341" s="245" t="s">
        <v>14</v>
      </c>
      <c r="J3341" s="245" t="s">
        <v>59</v>
      </c>
      <c r="K3341" s="246" t="s">
        <v>9076</v>
      </c>
      <c r="L3341" s="245" t="s">
        <v>568</v>
      </c>
      <c r="M3341"/>
      <c r="N3341"/>
      <c r="O3341"/>
      <c r="P3341"/>
      <c r="Q3341"/>
      <c r="R3341"/>
      <c r="S3341"/>
      <c r="T3341"/>
      <c r="U3341"/>
      <c r="V3341"/>
      <c r="W3341"/>
      <c r="X3341"/>
      <c r="Y3341"/>
      <c r="Z3341"/>
      <c r="AA3341"/>
      <c r="AB3341"/>
      <c r="AC3341"/>
      <c r="AD3341"/>
      <c r="AE3341"/>
      <c r="AF3341"/>
      <c r="AG3341"/>
      <c r="AH3341"/>
      <c r="AI3341"/>
      <c r="AJ3341"/>
      <c r="AK3341"/>
      <c r="AL3341"/>
      <c r="AM3341"/>
      <c r="AN3341"/>
      <c r="AO3341"/>
      <c r="AP3341"/>
      <c r="AQ3341"/>
      <c r="AR3341"/>
      <c r="AS3341"/>
      <c r="AT3341"/>
      <c r="AU3341"/>
      <c r="AV3341"/>
      <c r="AW3341"/>
      <c r="AX3341"/>
      <c r="AY3341"/>
      <c r="AZ3341"/>
      <c r="BA3341"/>
      <c r="BB3341"/>
      <c r="BC3341"/>
      <c r="BD3341"/>
      <c r="BE3341"/>
      <c r="BF3341"/>
      <c r="BG3341"/>
      <c r="BH3341"/>
      <c r="BI3341"/>
      <c r="BJ3341"/>
      <c r="BK3341"/>
      <c r="BL3341"/>
      <c r="BM3341"/>
      <c r="BN3341"/>
      <c r="BO3341"/>
    </row>
    <row r="3342" spans="1:67" ht="15" x14ac:dyDescent="0.25">
      <c r="A3342" s="245" t="s">
        <v>4133</v>
      </c>
      <c r="B3342" s="245" t="s">
        <v>4132</v>
      </c>
      <c r="C3342" s="245" t="s">
        <v>4155</v>
      </c>
      <c r="D3342" s="245" t="s">
        <v>4154</v>
      </c>
      <c r="E3342" s="246" t="s">
        <v>44</v>
      </c>
      <c r="F3342" s="245" t="s">
        <v>44</v>
      </c>
      <c r="G3342" s="245" t="s">
        <v>4168</v>
      </c>
      <c r="H3342" s="245" t="s">
        <v>12415</v>
      </c>
      <c r="I3342" s="245" t="s">
        <v>14</v>
      </c>
      <c r="J3342" s="245" t="s">
        <v>59</v>
      </c>
      <c r="K3342" s="246" t="s">
        <v>12666</v>
      </c>
      <c r="L3342" s="245" t="s">
        <v>568</v>
      </c>
      <c r="M3342"/>
      <c r="N3342"/>
      <c r="O3342"/>
      <c r="P3342"/>
      <c r="Q3342"/>
      <c r="R3342"/>
      <c r="S3342"/>
      <c r="T3342"/>
      <c r="U3342"/>
      <c r="V3342"/>
      <c r="W3342"/>
      <c r="X3342"/>
      <c r="Y3342"/>
      <c r="Z3342"/>
      <c r="AA3342"/>
      <c r="AB3342"/>
      <c r="AC3342"/>
      <c r="AD3342"/>
      <c r="AE3342"/>
      <c r="AF3342"/>
      <c r="AG3342"/>
      <c r="AH3342"/>
      <c r="AI3342"/>
      <c r="AJ3342"/>
      <c r="AK3342"/>
      <c r="AL3342"/>
      <c r="AM3342"/>
      <c r="AN3342"/>
      <c r="AO3342"/>
      <c r="AP3342"/>
      <c r="AQ3342"/>
      <c r="AR3342"/>
      <c r="AS3342"/>
      <c r="AT3342"/>
      <c r="AU3342"/>
      <c r="AV3342"/>
      <c r="AW3342"/>
      <c r="AX3342"/>
      <c r="AY3342"/>
      <c r="AZ3342"/>
      <c r="BA3342"/>
      <c r="BB3342"/>
      <c r="BC3342"/>
      <c r="BD3342"/>
      <c r="BE3342"/>
      <c r="BF3342"/>
      <c r="BG3342"/>
      <c r="BH3342"/>
      <c r="BI3342"/>
      <c r="BJ3342"/>
      <c r="BK3342"/>
      <c r="BL3342"/>
      <c r="BM3342"/>
      <c r="BN3342"/>
      <c r="BO3342"/>
    </row>
    <row r="3343" spans="1:67" ht="15" x14ac:dyDescent="0.25">
      <c r="A3343" s="245" t="s">
        <v>4133</v>
      </c>
      <c r="B3343" s="245" t="s">
        <v>4132</v>
      </c>
      <c r="C3343" s="245" t="s">
        <v>4155</v>
      </c>
      <c r="D3343" s="245" t="s">
        <v>4154</v>
      </c>
      <c r="E3343" s="246" t="s">
        <v>44</v>
      </c>
      <c r="F3343" s="245" t="s">
        <v>44</v>
      </c>
      <c r="G3343" s="245" t="s">
        <v>4167</v>
      </c>
      <c r="H3343" s="245" t="s">
        <v>12416</v>
      </c>
      <c r="I3343" s="245" t="s">
        <v>14</v>
      </c>
      <c r="J3343" s="245" t="s">
        <v>59</v>
      </c>
      <c r="K3343" s="246" t="s">
        <v>10497</v>
      </c>
      <c r="L3343" s="245" t="s">
        <v>568</v>
      </c>
      <c r="M3343"/>
      <c r="N3343"/>
      <c r="O3343"/>
      <c r="P3343"/>
      <c r="Q3343"/>
      <c r="R3343"/>
      <c r="S3343"/>
      <c r="T3343"/>
      <c r="U3343"/>
      <c r="V3343"/>
      <c r="W3343"/>
      <c r="X3343"/>
      <c r="Y3343"/>
      <c r="Z3343"/>
      <c r="AA3343"/>
      <c r="AB3343"/>
      <c r="AC3343"/>
      <c r="AD3343"/>
      <c r="AE3343"/>
      <c r="AF3343"/>
      <c r="AG3343"/>
      <c r="AH3343"/>
      <c r="AI3343"/>
      <c r="AJ3343"/>
      <c r="AK3343"/>
      <c r="AL3343"/>
      <c r="AM3343"/>
      <c r="AN3343"/>
      <c r="AO3343"/>
      <c r="AP3343"/>
      <c r="AQ3343"/>
      <c r="AR3343"/>
      <c r="AS3343"/>
      <c r="AT3343"/>
      <c r="AU3343"/>
      <c r="AV3343"/>
      <c r="AW3343"/>
      <c r="AX3343"/>
      <c r="AY3343"/>
      <c r="AZ3343"/>
      <c r="BA3343"/>
      <c r="BB3343"/>
      <c r="BC3343"/>
      <c r="BD3343"/>
      <c r="BE3343"/>
      <c r="BF3343"/>
      <c r="BG3343"/>
      <c r="BH3343"/>
      <c r="BI3343"/>
      <c r="BJ3343"/>
      <c r="BK3343"/>
      <c r="BL3343"/>
      <c r="BM3343"/>
      <c r="BN3343"/>
      <c r="BO3343"/>
    </row>
    <row r="3344" spans="1:67" ht="15" x14ac:dyDescent="0.25">
      <c r="A3344" s="245" t="s">
        <v>4133</v>
      </c>
      <c r="B3344" s="245" t="s">
        <v>4132</v>
      </c>
      <c r="C3344" s="245" t="s">
        <v>4155</v>
      </c>
      <c r="D3344" s="245" t="s">
        <v>4154</v>
      </c>
      <c r="E3344" s="246" t="s">
        <v>44</v>
      </c>
      <c r="F3344" s="245" t="s">
        <v>44</v>
      </c>
      <c r="G3344" s="245" t="s">
        <v>4165</v>
      </c>
      <c r="H3344" s="245" t="s">
        <v>12417</v>
      </c>
      <c r="I3344" s="245" t="s">
        <v>14</v>
      </c>
      <c r="J3344" s="245" t="s">
        <v>59</v>
      </c>
      <c r="K3344" s="246" t="s">
        <v>15334</v>
      </c>
      <c r="L3344" s="245" t="s">
        <v>568</v>
      </c>
      <c r="M3344"/>
      <c r="N3344"/>
      <c r="O3344"/>
      <c r="P3344"/>
      <c r="Q3344"/>
      <c r="R3344"/>
      <c r="S3344"/>
      <c r="T3344"/>
      <c r="U3344"/>
      <c r="V3344"/>
      <c r="W3344"/>
      <c r="X3344"/>
      <c r="Y3344"/>
      <c r="Z3344"/>
      <c r="AA3344"/>
      <c r="AB3344"/>
      <c r="AC3344"/>
      <c r="AD3344"/>
      <c r="AE3344"/>
      <c r="AF3344"/>
      <c r="AG3344"/>
      <c r="AH3344"/>
      <c r="AI3344"/>
      <c r="AJ3344"/>
      <c r="AK3344"/>
      <c r="AL3344"/>
      <c r="AM3344"/>
      <c r="AN3344"/>
      <c r="AO3344"/>
      <c r="AP3344"/>
      <c r="AQ3344"/>
      <c r="AR3344"/>
      <c r="AS3344"/>
      <c r="AT3344"/>
      <c r="AU3344"/>
      <c r="AV3344"/>
      <c r="AW3344"/>
      <c r="AX3344"/>
      <c r="AY3344"/>
      <c r="AZ3344"/>
      <c r="BA3344"/>
      <c r="BB3344"/>
      <c r="BC3344"/>
      <c r="BD3344"/>
      <c r="BE3344"/>
      <c r="BF3344"/>
      <c r="BG3344"/>
      <c r="BH3344"/>
      <c r="BI3344"/>
      <c r="BJ3344"/>
      <c r="BK3344"/>
      <c r="BL3344"/>
      <c r="BM3344"/>
      <c r="BN3344"/>
      <c r="BO3344"/>
    </row>
    <row r="3345" spans="1:67" ht="15" x14ac:dyDescent="0.25">
      <c r="A3345" s="245" t="s">
        <v>4133</v>
      </c>
      <c r="B3345" s="245" t="s">
        <v>4132</v>
      </c>
      <c r="C3345" s="245" t="s">
        <v>4155</v>
      </c>
      <c r="D3345" s="245" t="s">
        <v>4154</v>
      </c>
      <c r="E3345" s="246" t="s">
        <v>44</v>
      </c>
      <c r="F3345" s="245" t="s">
        <v>44</v>
      </c>
      <c r="G3345" s="245" t="s">
        <v>4164</v>
      </c>
      <c r="H3345" s="245" t="s">
        <v>12418</v>
      </c>
      <c r="I3345" s="245" t="s">
        <v>14</v>
      </c>
      <c r="J3345" s="245" t="s">
        <v>59</v>
      </c>
      <c r="K3345" s="246" t="s">
        <v>16408</v>
      </c>
      <c r="L3345" s="245" t="s">
        <v>568</v>
      </c>
      <c r="M3345"/>
      <c r="N3345"/>
      <c r="O3345"/>
      <c r="P3345"/>
      <c r="Q3345"/>
      <c r="R3345"/>
      <c r="S3345"/>
      <c r="T3345"/>
      <c r="U3345"/>
      <c r="V3345"/>
      <c r="W3345"/>
      <c r="X3345"/>
      <c r="Y3345"/>
      <c r="Z3345"/>
      <c r="AA3345"/>
      <c r="AB3345"/>
      <c r="AC3345"/>
      <c r="AD3345"/>
      <c r="AE3345"/>
      <c r="AF3345"/>
      <c r="AG3345"/>
      <c r="AH3345"/>
      <c r="AI3345"/>
      <c r="AJ3345"/>
      <c r="AK3345"/>
      <c r="AL3345"/>
      <c r="AM3345"/>
      <c r="AN3345"/>
      <c r="AO3345"/>
      <c r="AP3345"/>
      <c r="AQ3345"/>
      <c r="AR3345"/>
      <c r="AS3345"/>
      <c r="AT3345"/>
      <c r="AU3345"/>
      <c r="AV3345"/>
      <c r="AW3345"/>
      <c r="AX3345"/>
      <c r="AY3345"/>
      <c r="AZ3345"/>
      <c r="BA3345"/>
      <c r="BB3345"/>
      <c r="BC3345"/>
      <c r="BD3345"/>
      <c r="BE3345"/>
      <c r="BF3345"/>
      <c r="BG3345"/>
      <c r="BH3345"/>
      <c r="BI3345"/>
      <c r="BJ3345"/>
      <c r="BK3345"/>
      <c r="BL3345"/>
      <c r="BM3345"/>
      <c r="BN3345"/>
      <c r="BO3345"/>
    </row>
    <row r="3346" spans="1:67" ht="15" x14ac:dyDescent="0.25">
      <c r="A3346" s="245" t="s">
        <v>4133</v>
      </c>
      <c r="B3346" s="245" t="s">
        <v>4132</v>
      </c>
      <c r="C3346" s="245" t="s">
        <v>4155</v>
      </c>
      <c r="D3346" s="245" t="s">
        <v>4154</v>
      </c>
      <c r="E3346" s="246" t="s">
        <v>44</v>
      </c>
      <c r="F3346" s="245" t="s">
        <v>44</v>
      </c>
      <c r="G3346" s="245" t="s">
        <v>4162</v>
      </c>
      <c r="H3346" s="245" t="s">
        <v>12419</v>
      </c>
      <c r="I3346" s="245" t="s">
        <v>14</v>
      </c>
      <c r="J3346" s="245" t="s">
        <v>59</v>
      </c>
      <c r="K3346" s="246" t="s">
        <v>24302</v>
      </c>
      <c r="L3346" s="245" t="s">
        <v>568</v>
      </c>
      <c r="M3346"/>
      <c r="N3346"/>
      <c r="O3346"/>
      <c r="P3346"/>
      <c r="Q3346"/>
      <c r="R3346"/>
      <c r="S3346"/>
      <c r="T3346"/>
      <c r="U3346"/>
      <c r="V3346"/>
      <c r="W3346"/>
      <c r="X3346"/>
      <c r="Y3346"/>
      <c r="Z3346"/>
      <c r="AA3346"/>
      <c r="AB3346"/>
      <c r="AC3346"/>
      <c r="AD3346"/>
      <c r="AE3346"/>
      <c r="AF3346"/>
      <c r="AG3346"/>
      <c r="AH3346"/>
      <c r="AI3346"/>
      <c r="AJ3346"/>
      <c r="AK3346"/>
      <c r="AL3346"/>
      <c r="AM3346"/>
      <c r="AN3346"/>
      <c r="AO3346"/>
      <c r="AP3346"/>
      <c r="AQ3346"/>
      <c r="AR3346"/>
      <c r="AS3346"/>
      <c r="AT3346"/>
      <c r="AU3346"/>
      <c r="AV3346"/>
      <c r="AW3346"/>
      <c r="AX3346"/>
      <c r="AY3346"/>
      <c r="AZ3346"/>
      <c r="BA3346"/>
      <c r="BB3346"/>
      <c r="BC3346"/>
      <c r="BD3346"/>
      <c r="BE3346"/>
      <c r="BF3346"/>
      <c r="BG3346"/>
      <c r="BH3346"/>
      <c r="BI3346"/>
      <c r="BJ3346"/>
      <c r="BK3346"/>
      <c r="BL3346"/>
      <c r="BM3346"/>
      <c r="BN3346"/>
      <c r="BO3346"/>
    </row>
    <row r="3347" spans="1:67" ht="15" x14ac:dyDescent="0.25">
      <c r="A3347" s="245" t="s">
        <v>4133</v>
      </c>
      <c r="B3347" s="245" t="s">
        <v>4132</v>
      </c>
      <c r="C3347" s="245" t="s">
        <v>4155</v>
      </c>
      <c r="D3347" s="245" t="s">
        <v>4154</v>
      </c>
      <c r="E3347" s="246" t="s">
        <v>44</v>
      </c>
      <c r="F3347" s="245" t="s">
        <v>44</v>
      </c>
      <c r="G3347" s="245" t="s">
        <v>4161</v>
      </c>
      <c r="H3347" s="245" t="s">
        <v>12420</v>
      </c>
      <c r="I3347" s="245" t="s">
        <v>14</v>
      </c>
      <c r="J3347" s="245" t="s">
        <v>59</v>
      </c>
      <c r="K3347" s="246" t="s">
        <v>8982</v>
      </c>
      <c r="L3347" s="245" t="s">
        <v>568</v>
      </c>
      <c r="M3347"/>
      <c r="N3347"/>
      <c r="O3347"/>
      <c r="P3347"/>
      <c r="Q3347"/>
      <c r="R3347"/>
      <c r="S3347"/>
      <c r="T3347"/>
      <c r="U3347"/>
      <c r="V3347"/>
      <c r="W3347"/>
      <c r="X3347"/>
      <c r="Y3347"/>
      <c r="Z3347"/>
      <c r="AA3347"/>
      <c r="AB3347"/>
      <c r="AC3347"/>
      <c r="AD3347"/>
      <c r="AE3347"/>
      <c r="AF3347"/>
      <c r="AG3347"/>
      <c r="AH3347"/>
      <c r="AI3347"/>
      <c r="AJ3347"/>
      <c r="AK3347"/>
      <c r="AL3347"/>
      <c r="AM3347"/>
      <c r="AN3347"/>
      <c r="AO3347"/>
      <c r="AP3347"/>
      <c r="AQ3347"/>
      <c r="AR3347"/>
      <c r="AS3347"/>
      <c r="AT3347"/>
      <c r="AU3347"/>
      <c r="AV3347"/>
      <c r="AW3347"/>
      <c r="AX3347"/>
      <c r="AY3347"/>
      <c r="AZ3347"/>
      <c r="BA3347"/>
      <c r="BB3347"/>
      <c r="BC3347"/>
      <c r="BD3347"/>
      <c r="BE3347"/>
      <c r="BF3347"/>
      <c r="BG3347"/>
      <c r="BH3347"/>
      <c r="BI3347"/>
      <c r="BJ3347"/>
      <c r="BK3347"/>
      <c r="BL3347"/>
      <c r="BM3347"/>
      <c r="BN3347"/>
      <c r="BO3347"/>
    </row>
    <row r="3348" spans="1:67" ht="15" x14ac:dyDescent="0.25">
      <c r="A3348" s="245" t="s">
        <v>4133</v>
      </c>
      <c r="B3348" s="245" t="s">
        <v>4132</v>
      </c>
      <c r="C3348" s="245" t="s">
        <v>4155</v>
      </c>
      <c r="D3348" s="245" t="s">
        <v>4154</v>
      </c>
      <c r="E3348" s="246" t="s">
        <v>44</v>
      </c>
      <c r="F3348" s="245" t="s">
        <v>44</v>
      </c>
      <c r="G3348" s="245" t="s">
        <v>4160</v>
      </c>
      <c r="H3348" s="245" t="s">
        <v>12421</v>
      </c>
      <c r="I3348" s="245" t="s">
        <v>14</v>
      </c>
      <c r="J3348" s="245" t="s">
        <v>59</v>
      </c>
      <c r="K3348" s="246" t="s">
        <v>8401</v>
      </c>
      <c r="L3348" s="245" t="s">
        <v>568</v>
      </c>
      <c r="M3348"/>
      <c r="N3348"/>
      <c r="O3348"/>
      <c r="P3348"/>
      <c r="Q3348"/>
      <c r="R3348"/>
      <c r="S3348"/>
      <c r="T3348"/>
      <c r="U3348"/>
      <c r="V3348"/>
      <c r="W3348"/>
      <c r="X3348"/>
      <c r="Y3348"/>
      <c r="Z3348"/>
      <c r="AA3348"/>
      <c r="AB3348"/>
      <c r="AC3348"/>
      <c r="AD3348"/>
      <c r="AE3348"/>
      <c r="AF3348"/>
      <c r="AG3348"/>
      <c r="AH3348"/>
      <c r="AI3348"/>
      <c r="AJ3348"/>
      <c r="AK3348"/>
      <c r="AL3348"/>
      <c r="AM3348"/>
      <c r="AN3348"/>
      <c r="AO3348"/>
      <c r="AP3348"/>
      <c r="AQ3348"/>
      <c r="AR3348"/>
      <c r="AS3348"/>
      <c r="AT3348"/>
      <c r="AU3348"/>
      <c r="AV3348"/>
      <c r="AW3348"/>
      <c r="AX3348"/>
      <c r="AY3348"/>
      <c r="AZ3348"/>
      <c r="BA3348"/>
      <c r="BB3348"/>
      <c r="BC3348"/>
      <c r="BD3348"/>
      <c r="BE3348"/>
      <c r="BF3348"/>
      <c r="BG3348"/>
      <c r="BH3348"/>
      <c r="BI3348"/>
      <c r="BJ3348"/>
      <c r="BK3348"/>
      <c r="BL3348"/>
      <c r="BM3348"/>
      <c r="BN3348"/>
      <c r="BO3348"/>
    </row>
    <row r="3349" spans="1:67" ht="15" x14ac:dyDescent="0.25">
      <c r="A3349" s="245" t="s">
        <v>4133</v>
      </c>
      <c r="B3349" s="245" t="s">
        <v>4132</v>
      </c>
      <c r="C3349" s="245" t="s">
        <v>4155</v>
      </c>
      <c r="D3349" s="245" t="s">
        <v>4154</v>
      </c>
      <c r="E3349" s="246" t="s">
        <v>44</v>
      </c>
      <c r="F3349" s="245" t="s">
        <v>44</v>
      </c>
      <c r="G3349" s="245" t="s">
        <v>4159</v>
      </c>
      <c r="H3349" s="245" t="s">
        <v>12422</v>
      </c>
      <c r="I3349" s="245" t="s">
        <v>14</v>
      </c>
      <c r="J3349" s="245" t="s">
        <v>59</v>
      </c>
      <c r="K3349" s="246" t="s">
        <v>23838</v>
      </c>
      <c r="L3349" s="245" t="s">
        <v>568</v>
      </c>
      <c r="M3349"/>
      <c r="N3349"/>
      <c r="O3349"/>
      <c r="P3349"/>
      <c r="Q3349"/>
      <c r="R3349"/>
      <c r="S3349"/>
      <c r="T3349"/>
      <c r="U3349"/>
      <c r="V3349"/>
      <c r="W3349"/>
      <c r="X3349"/>
      <c r="Y3349"/>
      <c r="Z3349"/>
      <c r="AA3349"/>
      <c r="AB3349"/>
      <c r="AC3349"/>
      <c r="AD3349"/>
      <c r="AE3349"/>
      <c r="AF3349"/>
      <c r="AG3349"/>
      <c r="AH3349"/>
      <c r="AI3349"/>
      <c r="AJ3349"/>
      <c r="AK3349"/>
      <c r="AL3349"/>
      <c r="AM3349"/>
      <c r="AN3349"/>
      <c r="AO3349"/>
      <c r="AP3349"/>
      <c r="AQ3349"/>
      <c r="AR3349"/>
      <c r="AS3349"/>
      <c r="AT3349"/>
      <c r="AU3349"/>
      <c r="AV3349"/>
      <c r="AW3349"/>
      <c r="AX3349"/>
      <c r="AY3349"/>
      <c r="AZ3349"/>
      <c r="BA3349"/>
      <c r="BB3349"/>
      <c r="BC3349"/>
      <c r="BD3349"/>
      <c r="BE3349"/>
      <c r="BF3349"/>
      <c r="BG3349"/>
      <c r="BH3349"/>
      <c r="BI3349"/>
      <c r="BJ3349"/>
      <c r="BK3349"/>
      <c r="BL3349"/>
      <c r="BM3349"/>
      <c r="BN3349"/>
      <c r="BO3349"/>
    </row>
    <row r="3350" spans="1:67" ht="15" x14ac:dyDescent="0.25">
      <c r="A3350" s="245" t="s">
        <v>4133</v>
      </c>
      <c r="B3350" s="245" t="s">
        <v>4132</v>
      </c>
      <c r="C3350" s="245" t="s">
        <v>4155</v>
      </c>
      <c r="D3350" s="245" t="s">
        <v>4154</v>
      </c>
      <c r="E3350" s="246" t="s">
        <v>44</v>
      </c>
      <c r="F3350" s="245" t="s">
        <v>44</v>
      </c>
      <c r="G3350" s="245" t="s">
        <v>4158</v>
      </c>
      <c r="H3350" s="245" t="s">
        <v>12423</v>
      </c>
      <c r="I3350" s="245" t="s">
        <v>14</v>
      </c>
      <c r="J3350" s="245" t="s">
        <v>59</v>
      </c>
      <c r="K3350" s="246" t="s">
        <v>5388</v>
      </c>
      <c r="L3350" s="245" t="s">
        <v>568</v>
      </c>
      <c r="M3350"/>
      <c r="N3350"/>
      <c r="O3350"/>
      <c r="P3350"/>
      <c r="Q3350"/>
      <c r="R3350"/>
      <c r="S3350"/>
      <c r="T3350"/>
      <c r="U3350"/>
      <c r="V3350"/>
      <c r="W3350"/>
      <c r="X3350"/>
      <c r="Y3350"/>
      <c r="Z3350"/>
      <c r="AA3350"/>
      <c r="AB3350"/>
      <c r="AC3350"/>
      <c r="AD3350"/>
      <c r="AE3350"/>
      <c r="AF3350"/>
      <c r="AG3350"/>
      <c r="AH3350"/>
      <c r="AI3350"/>
      <c r="AJ3350"/>
      <c r="AK3350"/>
      <c r="AL3350"/>
      <c r="AM3350"/>
      <c r="AN3350"/>
      <c r="AO3350"/>
      <c r="AP3350"/>
      <c r="AQ3350"/>
      <c r="AR3350"/>
      <c r="AS3350"/>
      <c r="AT3350"/>
      <c r="AU3350"/>
      <c r="AV3350"/>
      <c r="AW3350"/>
      <c r="AX3350"/>
      <c r="AY3350"/>
      <c r="AZ3350"/>
      <c r="BA3350"/>
      <c r="BB3350"/>
      <c r="BC3350"/>
      <c r="BD3350"/>
      <c r="BE3350"/>
      <c r="BF3350"/>
      <c r="BG3350"/>
      <c r="BH3350"/>
      <c r="BI3350"/>
      <c r="BJ3350"/>
      <c r="BK3350"/>
      <c r="BL3350"/>
      <c r="BM3350"/>
      <c r="BN3350"/>
      <c r="BO3350"/>
    </row>
    <row r="3351" spans="1:67" ht="15" x14ac:dyDescent="0.25">
      <c r="A3351" s="245" t="s">
        <v>4133</v>
      </c>
      <c r="B3351" s="245" t="s">
        <v>4132</v>
      </c>
      <c r="C3351" s="245" t="s">
        <v>4155</v>
      </c>
      <c r="D3351" s="245" t="s">
        <v>4154</v>
      </c>
      <c r="E3351" s="246" t="s">
        <v>44</v>
      </c>
      <c r="F3351" s="245" t="s">
        <v>44</v>
      </c>
      <c r="G3351" s="245" t="s">
        <v>4156</v>
      </c>
      <c r="H3351" s="245" t="s">
        <v>12424</v>
      </c>
      <c r="I3351" s="245" t="s">
        <v>14</v>
      </c>
      <c r="J3351" s="245" t="s">
        <v>59</v>
      </c>
      <c r="K3351" s="246" t="s">
        <v>11875</v>
      </c>
      <c r="L3351" s="245" t="s">
        <v>568</v>
      </c>
      <c r="M3351"/>
      <c r="N3351"/>
      <c r="O3351"/>
      <c r="P3351"/>
      <c r="Q3351"/>
      <c r="R3351"/>
      <c r="S3351"/>
      <c r="T3351"/>
      <c r="U3351"/>
      <c r="V3351"/>
      <c r="W3351"/>
      <c r="X3351"/>
      <c r="Y3351"/>
      <c r="Z3351"/>
      <c r="AA3351"/>
      <c r="AB3351"/>
      <c r="AC3351"/>
      <c r="AD3351"/>
      <c r="AE3351"/>
      <c r="AF3351"/>
      <c r="AG3351"/>
      <c r="AH3351"/>
      <c r="AI3351"/>
      <c r="AJ3351"/>
      <c r="AK3351"/>
      <c r="AL3351"/>
      <c r="AM3351"/>
      <c r="AN3351"/>
      <c r="AO3351"/>
      <c r="AP3351"/>
      <c r="AQ3351"/>
      <c r="AR3351"/>
      <c r="AS3351"/>
      <c r="AT3351"/>
      <c r="AU3351"/>
      <c r="AV3351"/>
      <c r="AW3351"/>
      <c r="AX3351"/>
      <c r="AY3351"/>
      <c r="AZ3351"/>
      <c r="BA3351"/>
      <c r="BB3351"/>
      <c r="BC3351"/>
      <c r="BD3351"/>
      <c r="BE3351"/>
      <c r="BF3351"/>
      <c r="BG3351"/>
      <c r="BH3351"/>
      <c r="BI3351"/>
      <c r="BJ3351"/>
      <c r="BK3351"/>
      <c r="BL3351"/>
      <c r="BM3351"/>
      <c r="BN3351"/>
      <c r="BO3351"/>
    </row>
    <row r="3352" spans="1:67" ht="15" x14ac:dyDescent="0.25">
      <c r="A3352" s="245" t="s">
        <v>4133</v>
      </c>
      <c r="B3352" s="245" t="s">
        <v>4132</v>
      </c>
      <c r="C3352" s="245" t="s">
        <v>4155</v>
      </c>
      <c r="D3352" s="245" t="s">
        <v>4154</v>
      </c>
      <c r="E3352" s="246" t="s">
        <v>44</v>
      </c>
      <c r="F3352" s="245" t="s">
        <v>44</v>
      </c>
      <c r="G3352" s="245" t="s">
        <v>4153</v>
      </c>
      <c r="H3352" s="245" t="s">
        <v>12425</v>
      </c>
      <c r="I3352" s="245" t="s">
        <v>14</v>
      </c>
      <c r="J3352" s="245" t="s">
        <v>59</v>
      </c>
      <c r="K3352" s="246" t="s">
        <v>23664</v>
      </c>
      <c r="L3352" s="245" t="s">
        <v>568</v>
      </c>
      <c r="M3352"/>
      <c r="N3352"/>
      <c r="O3352"/>
      <c r="P3352"/>
      <c r="Q3352"/>
      <c r="R3352"/>
      <c r="S3352"/>
      <c r="T3352"/>
      <c r="U3352"/>
      <c r="V3352"/>
      <c r="W3352"/>
      <c r="X3352"/>
      <c r="Y3352"/>
      <c r="Z3352"/>
      <c r="AA3352"/>
      <c r="AB3352"/>
      <c r="AC3352"/>
      <c r="AD3352"/>
      <c r="AE3352"/>
      <c r="AF3352"/>
      <c r="AG3352"/>
      <c r="AH3352"/>
      <c r="AI3352"/>
      <c r="AJ3352"/>
      <c r="AK3352"/>
      <c r="AL3352"/>
      <c r="AM3352"/>
      <c r="AN3352"/>
      <c r="AO3352"/>
      <c r="AP3352"/>
      <c r="AQ3352"/>
      <c r="AR3352"/>
      <c r="AS3352"/>
      <c r="AT3352"/>
      <c r="AU3352"/>
      <c r="AV3352"/>
      <c r="AW3352"/>
      <c r="AX3352"/>
      <c r="AY3352"/>
      <c r="AZ3352"/>
      <c r="BA3352"/>
      <c r="BB3352"/>
      <c r="BC3352"/>
      <c r="BD3352"/>
      <c r="BE3352"/>
      <c r="BF3352"/>
      <c r="BG3352"/>
      <c r="BH3352"/>
      <c r="BI3352"/>
      <c r="BJ3352"/>
      <c r="BK3352"/>
      <c r="BL3352"/>
      <c r="BM3352"/>
      <c r="BN3352"/>
      <c r="BO3352"/>
    </row>
    <row r="3353" spans="1:67" ht="15" x14ac:dyDescent="0.25">
      <c r="A3353" s="245" t="s">
        <v>4133</v>
      </c>
      <c r="B3353" s="245" t="s">
        <v>4132</v>
      </c>
      <c r="C3353" s="245" t="s">
        <v>4155</v>
      </c>
      <c r="D3353" s="245" t="s">
        <v>4154</v>
      </c>
      <c r="E3353" s="246" t="s">
        <v>44</v>
      </c>
      <c r="F3353" s="245" t="s">
        <v>44</v>
      </c>
      <c r="G3353" s="245" t="s">
        <v>12426</v>
      </c>
      <c r="H3353" s="245" t="s">
        <v>12427</v>
      </c>
      <c r="I3353" s="245" t="s">
        <v>24</v>
      </c>
      <c r="J3353" s="245" t="s">
        <v>59</v>
      </c>
      <c r="K3353" s="246" t="s">
        <v>19325</v>
      </c>
      <c r="L3353" s="245" t="s">
        <v>568</v>
      </c>
      <c r="M3353"/>
      <c r="N3353"/>
      <c r="O3353"/>
      <c r="P3353"/>
      <c r="Q3353"/>
      <c r="R3353"/>
      <c r="S3353"/>
      <c r="T3353"/>
      <c r="U3353"/>
      <c r="V3353"/>
      <c r="W3353"/>
      <c r="X3353"/>
      <c r="Y3353"/>
      <c r="Z3353"/>
      <c r="AA3353"/>
      <c r="AB3353"/>
      <c r="AC3353"/>
      <c r="AD3353"/>
      <c r="AE3353"/>
      <c r="AF3353"/>
      <c r="AG3353"/>
      <c r="AH3353"/>
      <c r="AI3353"/>
      <c r="AJ3353"/>
      <c r="AK3353"/>
      <c r="AL3353"/>
      <c r="AM3353"/>
      <c r="AN3353"/>
      <c r="AO3353"/>
      <c r="AP3353"/>
      <c r="AQ3353"/>
      <c r="AR3353"/>
      <c r="AS3353"/>
      <c r="AT3353"/>
      <c r="AU3353"/>
      <c r="AV3353"/>
      <c r="AW3353"/>
      <c r="AX3353"/>
      <c r="AY3353"/>
      <c r="AZ3353"/>
      <c r="BA3353"/>
      <c r="BB3353"/>
      <c r="BC3353"/>
      <c r="BD3353"/>
      <c r="BE3353"/>
      <c r="BF3353"/>
      <c r="BG3353"/>
      <c r="BH3353"/>
      <c r="BI3353"/>
      <c r="BJ3353"/>
      <c r="BK3353"/>
      <c r="BL3353"/>
      <c r="BM3353"/>
      <c r="BN3353"/>
      <c r="BO3353"/>
    </row>
    <row r="3354" spans="1:67" ht="15" x14ac:dyDescent="0.25">
      <c r="A3354" s="245" t="s">
        <v>4133</v>
      </c>
      <c r="B3354" s="245" t="s">
        <v>4132</v>
      </c>
      <c r="C3354" s="245" t="s">
        <v>4155</v>
      </c>
      <c r="D3354" s="245" t="s">
        <v>4154</v>
      </c>
      <c r="E3354" s="246" t="s">
        <v>44</v>
      </c>
      <c r="F3354" s="245" t="s">
        <v>44</v>
      </c>
      <c r="G3354" s="245" t="s">
        <v>12428</v>
      </c>
      <c r="H3354" s="245" t="s">
        <v>12429</v>
      </c>
      <c r="I3354" s="245" t="s">
        <v>24</v>
      </c>
      <c r="J3354" s="245" t="s">
        <v>59</v>
      </c>
      <c r="K3354" s="246" t="s">
        <v>24303</v>
      </c>
      <c r="L3354" s="245" t="s">
        <v>568</v>
      </c>
      <c r="M3354"/>
      <c r="N3354"/>
      <c r="O3354"/>
      <c r="P3354"/>
      <c r="Q3354"/>
      <c r="R3354"/>
      <c r="S3354"/>
      <c r="T3354"/>
      <c r="U3354"/>
      <c r="V3354"/>
      <c r="W3354"/>
      <c r="X3354"/>
      <c r="Y3354"/>
      <c r="Z3354"/>
      <c r="AA3354"/>
      <c r="AB3354"/>
      <c r="AC3354"/>
      <c r="AD3354"/>
      <c r="AE3354"/>
      <c r="AF3354"/>
      <c r="AG3354"/>
      <c r="AH3354"/>
      <c r="AI3354"/>
      <c r="AJ3354"/>
      <c r="AK3354"/>
      <c r="AL3354"/>
      <c r="AM3354"/>
      <c r="AN3354"/>
      <c r="AO3354"/>
      <c r="AP3354"/>
      <c r="AQ3354"/>
      <c r="AR3354"/>
      <c r="AS3354"/>
      <c r="AT3354"/>
      <c r="AU3354"/>
      <c r="AV3354"/>
      <c r="AW3354"/>
      <c r="AX3354"/>
      <c r="AY3354"/>
      <c r="AZ3354"/>
      <c r="BA3354"/>
      <c r="BB3354"/>
      <c r="BC3354"/>
      <c r="BD3354"/>
      <c r="BE3354"/>
      <c r="BF3354"/>
      <c r="BG3354"/>
      <c r="BH3354"/>
      <c r="BI3354"/>
      <c r="BJ3354"/>
      <c r="BK3354"/>
      <c r="BL3354"/>
      <c r="BM3354"/>
      <c r="BN3354"/>
      <c r="BO3354"/>
    </row>
    <row r="3355" spans="1:67" ht="15" x14ac:dyDescent="0.25">
      <c r="A3355" s="245" t="s">
        <v>4133</v>
      </c>
      <c r="B3355" s="245" t="s">
        <v>4132</v>
      </c>
      <c r="C3355" s="245" t="s">
        <v>4155</v>
      </c>
      <c r="D3355" s="245" t="s">
        <v>4154</v>
      </c>
      <c r="E3355" s="246" t="s">
        <v>44</v>
      </c>
      <c r="F3355" s="245" t="s">
        <v>44</v>
      </c>
      <c r="G3355" s="245" t="s">
        <v>12430</v>
      </c>
      <c r="H3355" s="245" t="s">
        <v>12431</v>
      </c>
      <c r="I3355" s="245" t="s">
        <v>24</v>
      </c>
      <c r="J3355" s="245" t="s">
        <v>59</v>
      </c>
      <c r="K3355" s="246" t="s">
        <v>24304</v>
      </c>
      <c r="L3355" s="245" t="s">
        <v>568</v>
      </c>
      <c r="M3355"/>
      <c r="N3355"/>
      <c r="O3355"/>
      <c r="P3355"/>
      <c r="Q3355"/>
      <c r="R3355"/>
      <c r="S3355"/>
      <c r="T3355"/>
      <c r="U3355"/>
      <c r="V3355"/>
      <c r="W3355"/>
      <c r="X3355"/>
      <c r="Y3355"/>
      <c r="Z3355"/>
      <c r="AA3355"/>
      <c r="AB3355"/>
      <c r="AC3355"/>
      <c r="AD3355"/>
      <c r="AE3355"/>
      <c r="AF3355"/>
      <c r="AG3355"/>
      <c r="AH3355"/>
      <c r="AI3355"/>
      <c r="AJ3355"/>
      <c r="AK3355"/>
      <c r="AL3355"/>
      <c r="AM3355"/>
      <c r="AN3355"/>
      <c r="AO3355"/>
      <c r="AP3355"/>
      <c r="AQ3355"/>
      <c r="AR3355"/>
      <c r="AS3355"/>
      <c r="AT3355"/>
      <c r="AU3355"/>
      <c r="AV3355"/>
      <c r="AW3355"/>
      <c r="AX3355"/>
      <c r="AY3355"/>
      <c r="AZ3355"/>
      <c r="BA3355"/>
      <c r="BB3355"/>
      <c r="BC3355"/>
      <c r="BD3355"/>
      <c r="BE3355"/>
      <c r="BF3355"/>
      <c r="BG3355"/>
      <c r="BH3355"/>
      <c r="BI3355"/>
      <c r="BJ3355"/>
      <c r="BK3355"/>
      <c r="BL3355"/>
      <c r="BM3355"/>
      <c r="BN3355"/>
      <c r="BO3355"/>
    </row>
    <row r="3356" spans="1:67" ht="15" x14ac:dyDescent="0.25">
      <c r="A3356" s="245" t="s">
        <v>4133</v>
      </c>
      <c r="B3356" s="245" t="s">
        <v>4132</v>
      </c>
      <c r="C3356" s="245" t="s">
        <v>4155</v>
      </c>
      <c r="D3356" s="245" t="s">
        <v>4154</v>
      </c>
      <c r="E3356" s="246" t="s">
        <v>44</v>
      </c>
      <c r="F3356" s="245" t="s">
        <v>44</v>
      </c>
      <c r="G3356" s="245" t="s">
        <v>12432</v>
      </c>
      <c r="H3356" s="245" t="s">
        <v>12433</v>
      </c>
      <c r="I3356" s="245" t="s">
        <v>24</v>
      </c>
      <c r="J3356" s="245" t="s">
        <v>59</v>
      </c>
      <c r="K3356" s="246" t="s">
        <v>24305</v>
      </c>
      <c r="L3356" s="245" t="s">
        <v>568</v>
      </c>
      <c r="M3356"/>
      <c r="N3356"/>
      <c r="O3356"/>
      <c r="P3356"/>
      <c r="Q3356"/>
      <c r="R3356"/>
      <c r="S3356"/>
      <c r="T3356"/>
      <c r="U3356"/>
      <c r="V3356"/>
      <c r="W3356"/>
      <c r="X3356"/>
      <c r="Y3356"/>
      <c r="Z3356"/>
      <c r="AA3356"/>
      <c r="AB3356"/>
      <c r="AC3356"/>
      <c r="AD3356"/>
      <c r="AE3356"/>
      <c r="AF3356"/>
      <c r="AG3356"/>
      <c r="AH3356"/>
      <c r="AI3356"/>
      <c r="AJ3356"/>
      <c r="AK3356"/>
      <c r="AL3356"/>
      <c r="AM3356"/>
      <c r="AN3356"/>
      <c r="AO3356"/>
      <c r="AP3356"/>
      <c r="AQ3356"/>
      <c r="AR3356"/>
      <c r="AS3356"/>
      <c r="AT3356"/>
      <c r="AU3356"/>
      <c r="AV3356"/>
      <c r="AW3356"/>
      <c r="AX3356"/>
      <c r="AY3356"/>
      <c r="AZ3356"/>
      <c r="BA3356"/>
      <c r="BB3356"/>
      <c r="BC3356"/>
      <c r="BD3356"/>
      <c r="BE3356"/>
      <c r="BF3356"/>
      <c r="BG3356"/>
      <c r="BH3356"/>
      <c r="BI3356"/>
      <c r="BJ3356"/>
      <c r="BK3356"/>
      <c r="BL3356"/>
      <c r="BM3356"/>
      <c r="BN3356"/>
      <c r="BO3356"/>
    </row>
    <row r="3357" spans="1:67" ht="15" x14ac:dyDescent="0.25">
      <c r="A3357" s="245" t="s">
        <v>4133</v>
      </c>
      <c r="B3357" s="245" t="s">
        <v>4132</v>
      </c>
      <c r="C3357" s="245" t="s">
        <v>4155</v>
      </c>
      <c r="D3357" s="245" t="s">
        <v>4154</v>
      </c>
      <c r="E3357" s="246" t="s">
        <v>44</v>
      </c>
      <c r="F3357" s="245" t="s">
        <v>44</v>
      </c>
      <c r="G3357" s="245" t="s">
        <v>12434</v>
      </c>
      <c r="H3357" s="245" t="s">
        <v>12435</v>
      </c>
      <c r="I3357" s="245" t="s">
        <v>24</v>
      </c>
      <c r="J3357" s="245" t="s">
        <v>59</v>
      </c>
      <c r="K3357" s="246" t="s">
        <v>11212</v>
      </c>
      <c r="L3357" s="245" t="s">
        <v>568</v>
      </c>
      <c r="M3357"/>
      <c r="N3357"/>
      <c r="O3357"/>
      <c r="P3357"/>
      <c r="Q3357"/>
      <c r="R3357"/>
      <c r="S3357"/>
      <c r="T3357"/>
      <c r="U3357"/>
      <c r="V3357"/>
      <c r="W3357"/>
      <c r="X3357"/>
      <c r="Y3357"/>
      <c r="Z3357"/>
      <c r="AA3357"/>
      <c r="AB3357"/>
      <c r="AC3357"/>
      <c r="AD3357"/>
      <c r="AE3357"/>
      <c r="AF3357"/>
      <c r="AG3357"/>
      <c r="AH3357"/>
      <c r="AI3357"/>
      <c r="AJ3357"/>
      <c r="AK3357"/>
      <c r="AL3357"/>
      <c r="AM3357"/>
      <c r="AN3357"/>
      <c r="AO3357"/>
      <c r="AP3357"/>
      <c r="AQ3357"/>
      <c r="AR3357"/>
      <c r="AS3357"/>
      <c r="AT3357"/>
      <c r="AU3357"/>
      <c r="AV3357"/>
      <c r="AW3357"/>
      <c r="AX3357"/>
      <c r="AY3357"/>
      <c r="AZ3357"/>
      <c r="BA3357"/>
      <c r="BB3357"/>
      <c r="BC3357"/>
      <c r="BD3357"/>
      <c r="BE3357"/>
      <c r="BF3357"/>
      <c r="BG3357"/>
      <c r="BH3357"/>
      <c r="BI3357"/>
      <c r="BJ3357"/>
      <c r="BK3357"/>
      <c r="BL3357"/>
      <c r="BM3357"/>
      <c r="BN3357"/>
      <c r="BO3357"/>
    </row>
    <row r="3358" spans="1:67" ht="15" x14ac:dyDescent="0.25">
      <c r="A3358" s="245" t="s">
        <v>4133</v>
      </c>
      <c r="B3358" s="245" t="s">
        <v>4132</v>
      </c>
      <c r="C3358" s="245" t="s">
        <v>4155</v>
      </c>
      <c r="D3358" s="245" t="s">
        <v>4154</v>
      </c>
      <c r="E3358" s="246" t="s">
        <v>44</v>
      </c>
      <c r="F3358" s="245" t="s">
        <v>44</v>
      </c>
      <c r="G3358" s="245" t="s">
        <v>12436</v>
      </c>
      <c r="H3358" s="245" t="s">
        <v>12437</v>
      </c>
      <c r="I3358" s="245" t="s">
        <v>24</v>
      </c>
      <c r="J3358" s="245" t="s">
        <v>59</v>
      </c>
      <c r="K3358" s="246" t="s">
        <v>24306</v>
      </c>
      <c r="L3358" s="245" t="s">
        <v>568</v>
      </c>
      <c r="M3358"/>
      <c r="N3358"/>
      <c r="O3358"/>
      <c r="P3358"/>
      <c r="Q3358"/>
      <c r="R3358"/>
      <c r="S3358"/>
      <c r="T3358"/>
      <c r="U3358"/>
      <c r="V3358"/>
      <c r="W3358"/>
      <c r="X3358"/>
      <c r="Y3358"/>
      <c r="Z3358"/>
      <c r="AA3358"/>
      <c r="AB3358"/>
      <c r="AC3358"/>
      <c r="AD3358"/>
      <c r="AE3358"/>
      <c r="AF3358"/>
      <c r="AG3358"/>
      <c r="AH3358"/>
      <c r="AI3358"/>
      <c r="AJ3358"/>
      <c r="AK3358"/>
      <c r="AL3358"/>
      <c r="AM3358"/>
      <c r="AN3358"/>
      <c r="AO3358"/>
      <c r="AP3358"/>
      <c r="AQ3358"/>
      <c r="AR3358"/>
      <c r="AS3358"/>
      <c r="AT3358"/>
      <c r="AU3358"/>
      <c r="AV3358"/>
      <c r="AW3358"/>
      <c r="AX3358"/>
      <c r="AY3358"/>
      <c r="AZ3358"/>
      <c r="BA3358"/>
      <c r="BB3358"/>
      <c r="BC3358"/>
      <c r="BD3358"/>
      <c r="BE3358"/>
      <c r="BF3358"/>
      <c r="BG3358"/>
      <c r="BH3358"/>
      <c r="BI3358"/>
      <c r="BJ3358"/>
      <c r="BK3358"/>
      <c r="BL3358"/>
      <c r="BM3358"/>
      <c r="BN3358"/>
      <c r="BO3358"/>
    </row>
    <row r="3359" spans="1:67" ht="15" x14ac:dyDescent="0.25">
      <c r="A3359" s="245" t="s">
        <v>4133</v>
      </c>
      <c r="B3359" s="245" t="s">
        <v>4132</v>
      </c>
      <c r="C3359" s="245" t="s">
        <v>4155</v>
      </c>
      <c r="D3359" s="245" t="s">
        <v>4154</v>
      </c>
      <c r="E3359" s="246" t="s">
        <v>44</v>
      </c>
      <c r="F3359" s="245" t="s">
        <v>44</v>
      </c>
      <c r="G3359" s="245" t="s">
        <v>12438</v>
      </c>
      <c r="H3359" s="245" t="s">
        <v>12439</v>
      </c>
      <c r="I3359" s="245" t="s">
        <v>24</v>
      </c>
      <c r="J3359" s="245" t="s">
        <v>569</v>
      </c>
      <c r="K3359" s="246" t="s">
        <v>24307</v>
      </c>
      <c r="L3359" s="245" t="s">
        <v>568</v>
      </c>
      <c r="M3359"/>
      <c r="N3359"/>
      <c r="O3359"/>
      <c r="P3359"/>
      <c r="Q3359"/>
      <c r="R3359"/>
      <c r="S3359"/>
      <c r="T3359"/>
      <c r="U3359"/>
      <c r="V3359"/>
      <c r="W3359"/>
      <c r="X3359"/>
      <c r="Y3359"/>
      <c r="Z3359"/>
      <c r="AA3359"/>
      <c r="AB3359"/>
      <c r="AC3359"/>
      <c r="AD3359"/>
      <c r="AE3359"/>
      <c r="AF3359"/>
      <c r="AG3359"/>
      <c r="AH3359"/>
      <c r="AI3359"/>
      <c r="AJ3359"/>
      <c r="AK3359"/>
      <c r="AL3359"/>
      <c r="AM3359"/>
      <c r="AN3359"/>
      <c r="AO3359"/>
      <c r="AP3359"/>
      <c r="AQ3359"/>
      <c r="AR3359"/>
      <c r="AS3359"/>
      <c r="AT3359"/>
      <c r="AU3359"/>
      <c r="AV3359"/>
      <c r="AW3359"/>
      <c r="AX3359"/>
      <c r="AY3359"/>
      <c r="AZ3359"/>
      <c r="BA3359"/>
      <c r="BB3359"/>
      <c r="BC3359"/>
      <c r="BD3359"/>
      <c r="BE3359"/>
      <c r="BF3359"/>
      <c r="BG3359"/>
      <c r="BH3359"/>
      <c r="BI3359"/>
      <c r="BJ3359"/>
      <c r="BK3359"/>
      <c r="BL3359"/>
      <c r="BM3359"/>
      <c r="BN3359"/>
      <c r="BO3359"/>
    </row>
    <row r="3360" spans="1:67" ht="15" x14ac:dyDescent="0.25">
      <c r="A3360" s="245" t="s">
        <v>4133</v>
      </c>
      <c r="B3360" s="245" t="s">
        <v>4132</v>
      </c>
      <c r="C3360" s="245" t="s">
        <v>4155</v>
      </c>
      <c r="D3360" s="245" t="s">
        <v>4154</v>
      </c>
      <c r="E3360" s="246" t="s">
        <v>44</v>
      </c>
      <c r="F3360" s="245" t="s">
        <v>44</v>
      </c>
      <c r="G3360" s="245" t="s">
        <v>12440</v>
      </c>
      <c r="H3360" s="245" t="s">
        <v>12441</v>
      </c>
      <c r="I3360" s="245" t="s">
        <v>24</v>
      </c>
      <c r="J3360" s="245" t="s">
        <v>59</v>
      </c>
      <c r="K3360" s="246" t="s">
        <v>24308</v>
      </c>
      <c r="L3360" s="245" t="s">
        <v>568</v>
      </c>
      <c r="M3360"/>
      <c r="N3360"/>
      <c r="O3360"/>
      <c r="P3360"/>
      <c r="Q3360"/>
      <c r="R3360"/>
      <c r="S3360"/>
      <c r="T3360"/>
      <c r="U3360"/>
      <c r="V3360"/>
      <c r="W3360"/>
      <c r="X3360"/>
      <c r="Y3360"/>
      <c r="Z3360"/>
      <c r="AA3360"/>
      <c r="AB3360"/>
      <c r="AC3360"/>
      <c r="AD3360"/>
      <c r="AE3360"/>
      <c r="AF3360"/>
      <c r="AG3360"/>
      <c r="AH3360"/>
      <c r="AI3360"/>
      <c r="AJ3360"/>
      <c r="AK3360"/>
      <c r="AL3360"/>
      <c r="AM3360"/>
      <c r="AN3360"/>
      <c r="AO3360"/>
      <c r="AP3360"/>
      <c r="AQ3360"/>
      <c r="AR3360"/>
      <c r="AS3360"/>
      <c r="AT3360"/>
      <c r="AU3360"/>
      <c r="AV3360"/>
      <c r="AW3360"/>
      <c r="AX3360"/>
      <c r="AY3360"/>
      <c r="AZ3360"/>
      <c r="BA3360"/>
      <c r="BB3360"/>
      <c r="BC3360"/>
      <c r="BD3360"/>
      <c r="BE3360"/>
      <c r="BF3360"/>
      <c r="BG3360"/>
      <c r="BH3360"/>
      <c r="BI3360"/>
      <c r="BJ3360"/>
      <c r="BK3360"/>
      <c r="BL3360"/>
      <c r="BM3360"/>
      <c r="BN3360"/>
      <c r="BO3360"/>
    </row>
    <row r="3361" spans="1:67" ht="15" x14ac:dyDescent="0.25">
      <c r="A3361" s="245" t="s">
        <v>4133</v>
      </c>
      <c r="B3361" s="245" t="s">
        <v>4132</v>
      </c>
      <c r="C3361" s="245" t="s">
        <v>4155</v>
      </c>
      <c r="D3361" s="245" t="s">
        <v>4154</v>
      </c>
      <c r="E3361" s="246" t="s">
        <v>44</v>
      </c>
      <c r="F3361" s="245" t="s">
        <v>44</v>
      </c>
      <c r="G3361" s="245" t="s">
        <v>12442</v>
      </c>
      <c r="H3361" s="245" t="s">
        <v>12443</v>
      </c>
      <c r="I3361" s="245" t="s">
        <v>24</v>
      </c>
      <c r="J3361" s="245" t="s">
        <v>59</v>
      </c>
      <c r="K3361" s="246" t="s">
        <v>24309</v>
      </c>
      <c r="L3361" s="245" t="s">
        <v>568</v>
      </c>
      <c r="M3361"/>
      <c r="N3361"/>
      <c r="O3361"/>
      <c r="P3361"/>
      <c r="Q3361"/>
      <c r="R3361"/>
      <c r="S3361"/>
      <c r="T3361"/>
      <c r="U3361"/>
      <c r="V3361"/>
      <c r="W3361"/>
      <c r="X3361"/>
      <c r="Y3361"/>
      <c r="Z3361"/>
      <c r="AA3361"/>
      <c r="AB3361"/>
      <c r="AC3361"/>
      <c r="AD3361"/>
      <c r="AE3361"/>
      <c r="AF3361"/>
      <c r="AG3361"/>
      <c r="AH3361"/>
      <c r="AI3361"/>
      <c r="AJ3361"/>
      <c r="AK3361"/>
      <c r="AL3361"/>
      <c r="AM3361"/>
      <c r="AN3361"/>
      <c r="AO3361"/>
      <c r="AP3361"/>
      <c r="AQ3361"/>
      <c r="AR3361"/>
      <c r="AS3361"/>
      <c r="AT3361"/>
      <c r="AU3361"/>
      <c r="AV3361"/>
      <c r="AW3361"/>
      <c r="AX3361"/>
      <c r="AY3361"/>
      <c r="AZ3361"/>
      <c r="BA3361"/>
      <c r="BB3361"/>
      <c r="BC3361"/>
      <c r="BD3361"/>
      <c r="BE3361"/>
      <c r="BF3361"/>
      <c r="BG3361"/>
      <c r="BH3361"/>
      <c r="BI3361"/>
      <c r="BJ3361"/>
      <c r="BK3361"/>
      <c r="BL3361"/>
      <c r="BM3361"/>
      <c r="BN3361"/>
      <c r="BO3361"/>
    </row>
    <row r="3362" spans="1:67" ht="15" x14ac:dyDescent="0.25">
      <c r="A3362" s="245" t="s">
        <v>4133</v>
      </c>
      <c r="B3362" s="245" t="s">
        <v>4132</v>
      </c>
      <c r="C3362" s="245" t="s">
        <v>4151</v>
      </c>
      <c r="D3362" s="245" t="s">
        <v>4150</v>
      </c>
      <c r="E3362" s="246" t="s">
        <v>44</v>
      </c>
      <c r="F3362" s="245" t="s">
        <v>44</v>
      </c>
      <c r="G3362" s="245" t="s">
        <v>4149</v>
      </c>
      <c r="H3362" s="245" t="s">
        <v>4148</v>
      </c>
      <c r="I3362" s="245" t="s">
        <v>11</v>
      </c>
      <c r="J3362" s="245" t="s">
        <v>59</v>
      </c>
      <c r="K3362" s="246" t="s">
        <v>8428</v>
      </c>
      <c r="L3362" s="245" t="s">
        <v>568</v>
      </c>
      <c r="M3362"/>
      <c r="N3362"/>
      <c r="O3362"/>
      <c r="P3362"/>
      <c r="Q3362"/>
      <c r="R3362"/>
      <c r="S3362"/>
      <c r="T3362"/>
      <c r="U3362"/>
      <c r="V3362"/>
      <c r="W3362"/>
      <c r="X3362"/>
      <c r="Y3362"/>
      <c r="Z3362"/>
      <c r="AA3362"/>
      <c r="AB3362"/>
      <c r="AC3362"/>
      <c r="AD3362"/>
      <c r="AE3362"/>
      <c r="AF3362"/>
      <c r="AG3362"/>
      <c r="AH3362"/>
      <c r="AI3362"/>
      <c r="AJ3362"/>
      <c r="AK3362"/>
      <c r="AL3362"/>
      <c r="AM3362"/>
      <c r="AN3362"/>
      <c r="AO3362"/>
      <c r="AP3362"/>
      <c r="AQ3362"/>
      <c r="AR3362"/>
      <c r="AS3362"/>
      <c r="AT3362"/>
      <c r="AU3362"/>
      <c r="AV3362"/>
      <c r="AW3362"/>
      <c r="AX3362"/>
      <c r="AY3362"/>
      <c r="AZ3362"/>
      <c r="BA3362"/>
      <c r="BB3362"/>
      <c r="BC3362"/>
      <c r="BD3362"/>
      <c r="BE3362"/>
      <c r="BF3362"/>
      <c r="BG3362"/>
      <c r="BH3362"/>
      <c r="BI3362"/>
      <c r="BJ3362"/>
      <c r="BK3362"/>
      <c r="BL3362"/>
      <c r="BM3362"/>
      <c r="BN3362"/>
      <c r="BO3362"/>
    </row>
    <row r="3363" spans="1:67" ht="15" x14ac:dyDescent="0.25">
      <c r="A3363" s="245" t="s">
        <v>4133</v>
      </c>
      <c r="B3363" s="245" t="s">
        <v>4132</v>
      </c>
      <c r="C3363" s="245" t="s">
        <v>4151</v>
      </c>
      <c r="D3363" s="245" t="s">
        <v>4150</v>
      </c>
      <c r="E3363" s="246" t="s">
        <v>44</v>
      </c>
      <c r="F3363" s="245" t="s">
        <v>44</v>
      </c>
      <c r="G3363" s="245" t="s">
        <v>18543</v>
      </c>
      <c r="H3363" s="245" t="s">
        <v>18544</v>
      </c>
      <c r="I3363" s="245" t="s">
        <v>24</v>
      </c>
      <c r="J3363" s="245" t="s">
        <v>59</v>
      </c>
      <c r="K3363" s="246" t="s">
        <v>24310</v>
      </c>
      <c r="L3363" s="245" t="s">
        <v>568</v>
      </c>
      <c r="M3363"/>
      <c r="N3363"/>
      <c r="O3363"/>
      <c r="P3363"/>
      <c r="Q3363"/>
      <c r="R3363"/>
      <c r="S3363"/>
      <c r="T3363"/>
      <c r="U3363"/>
      <c r="V3363"/>
      <c r="W3363"/>
      <c r="X3363"/>
      <c r="Y3363"/>
      <c r="Z3363"/>
      <c r="AA3363"/>
      <c r="AB3363"/>
      <c r="AC3363"/>
      <c r="AD3363"/>
      <c r="AE3363"/>
      <c r="AF3363"/>
      <c r="AG3363"/>
      <c r="AH3363"/>
      <c r="AI3363"/>
      <c r="AJ3363"/>
      <c r="AK3363"/>
      <c r="AL3363"/>
      <c r="AM3363"/>
      <c r="AN3363"/>
      <c r="AO3363"/>
      <c r="AP3363"/>
      <c r="AQ3363"/>
      <c r="AR3363"/>
      <c r="AS3363"/>
      <c r="AT3363"/>
      <c r="AU3363"/>
      <c r="AV3363"/>
      <c r="AW3363"/>
      <c r="AX3363"/>
      <c r="AY3363"/>
      <c r="AZ3363"/>
      <c r="BA3363"/>
      <c r="BB3363"/>
      <c r="BC3363"/>
      <c r="BD3363"/>
      <c r="BE3363"/>
      <c r="BF3363"/>
      <c r="BG3363"/>
      <c r="BH3363"/>
      <c r="BI3363"/>
      <c r="BJ3363"/>
      <c r="BK3363"/>
      <c r="BL3363"/>
      <c r="BM3363"/>
      <c r="BN3363"/>
      <c r="BO3363"/>
    </row>
    <row r="3364" spans="1:67" ht="15" x14ac:dyDescent="0.25">
      <c r="A3364" s="245" t="s">
        <v>4133</v>
      </c>
      <c r="B3364" s="245" t="s">
        <v>4132</v>
      </c>
      <c r="C3364" s="245" t="s">
        <v>4151</v>
      </c>
      <c r="D3364" s="245" t="s">
        <v>4150</v>
      </c>
      <c r="E3364" s="246" t="s">
        <v>44</v>
      </c>
      <c r="F3364" s="245" t="s">
        <v>44</v>
      </c>
      <c r="G3364" s="245" t="s">
        <v>18546</v>
      </c>
      <c r="H3364" s="245" t="s">
        <v>18547</v>
      </c>
      <c r="I3364" s="245" t="s">
        <v>24</v>
      </c>
      <c r="J3364" s="245" t="s">
        <v>59</v>
      </c>
      <c r="K3364" s="246" t="s">
        <v>24311</v>
      </c>
      <c r="L3364" s="245" t="s">
        <v>568</v>
      </c>
      <c r="M3364"/>
      <c r="N3364"/>
      <c r="O3364"/>
      <c r="P3364"/>
      <c r="Q3364"/>
      <c r="R3364"/>
      <c r="S3364"/>
      <c r="T3364"/>
      <c r="U3364"/>
      <c r="V3364"/>
      <c r="W3364"/>
      <c r="X3364"/>
      <c r="Y3364"/>
      <c r="Z3364"/>
      <c r="AA3364"/>
      <c r="AB3364"/>
      <c r="AC3364"/>
      <c r="AD3364"/>
      <c r="AE3364"/>
      <c r="AF3364"/>
      <c r="AG3364"/>
      <c r="AH3364"/>
      <c r="AI3364"/>
      <c r="AJ3364"/>
      <c r="AK3364"/>
      <c r="AL3364"/>
      <c r="AM3364"/>
      <c r="AN3364"/>
      <c r="AO3364"/>
      <c r="AP3364"/>
      <c r="AQ3364"/>
      <c r="AR3364"/>
      <c r="AS3364"/>
      <c r="AT3364"/>
      <c r="AU3364"/>
      <c r="AV3364"/>
      <c r="AW3364"/>
      <c r="AX3364"/>
      <c r="AY3364"/>
      <c r="AZ3364"/>
      <c r="BA3364"/>
      <c r="BB3364"/>
      <c r="BC3364"/>
      <c r="BD3364"/>
      <c r="BE3364"/>
      <c r="BF3364"/>
      <c r="BG3364"/>
      <c r="BH3364"/>
      <c r="BI3364"/>
      <c r="BJ3364"/>
      <c r="BK3364"/>
      <c r="BL3364"/>
      <c r="BM3364"/>
      <c r="BN3364"/>
      <c r="BO3364"/>
    </row>
    <row r="3365" spans="1:67" ht="15" x14ac:dyDescent="0.25">
      <c r="A3365" s="245" t="s">
        <v>4133</v>
      </c>
      <c r="B3365" s="245" t="s">
        <v>4132</v>
      </c>
      <c r="C3365" s="245" t="s">
        <v>4151</v>
      </c>
      <c r="D3365" s="245" t="s">
        <v>4150</v>
      </c>
      <c r="E3365" s="246" t="s">
        <v>44</v>
      </c>
      <c r="F3365" s="245" t="s">
        <v>44</v>
      </c>
      <c r="G3365" s="245" t="s">
        <v>18549</v>
      </c>
      <c r="H3365" s="245" t="s">
        <v>18550</v>
      </c>
      <c r="I3365" s="245" t="s">
        <v>24</v>
      </c>
      <c r="J3365" s="245" t="s">
        <v>59</v>
      </c>
      <c r="K3365" s="246" t="s">
        <v>24312</v>
      </c>
      <c r="L3365" s="245" t="s">
        <v>568</v>
      </c>
      <c r="M3365"/>
      <c r="N3365"/>
      <c r="O3365"/>
      <c r="P3365"/>
      <c r="Q3365"/>
      <c r="R3365"/>
      <c r="S3365"/>
      <c r="T3365"/>
      <c r="U3365"/>
      <c r="V3365"/>
      <c r="W3365"/>
      <c r="X3365"/>
      <c r="Y3365"/>
      <c r="Z3365"/>
      <c r="AA3365"/>
      <c r="AB3365"/>
      <c r="AC3365"/>
      <c r="AD3365"/>
      <c r="AE3365"/>
      <c r="AF3365"/>
      <c r="AG3365"/>
      <c r="AH3365"/>
      <c r="AI3365"/>
      <c r="AJ3365"/>
      <c r="AK3365"/>
      <c r="AL3365"/>
      <c r="AM3365"/>
      <c r="AN3365"/>
      <c r="AO3365"/>
      <c r="AP3365"/>
      <c r="AQ3365"/>
      <c r="AR3365"/>
      <c r="AS3365"/>
      <c r="AT3365"/>
      <c r="AU3365"/>
      <c r="AV3365"/>
      <c r="AW3365"/>
      <c r="AX3365"/>
      <c r="AY3365"/>
      <c r="AZ3365"/>
      <c r="BA3365"/>
      <c r="BB3365"/>
      <c r="BC3365"/>
      <c r="BD3365"/>
      <c r="BE3365"/>
      <c r="BF3365"/>
      <c r="BG3365"/>
      <c r="BH3365"/>
      <c r="BI3365"/>
      <c r="BJ3365"/>
      <c r="BK3365"/>
      <c r="BL3365"/>
      <c r="BM3365"/>
      <c r="BN3365"/>
      <c r="BO3365"/>
    </row>
    <row r="3366" spans="1:67" ht="15" x14ac:dyDescent="0.25">
      <c r="A3366" s="245" t="s">
        <v>4133</v>
      </c>
      <c r="B3366" s="245" t="s">
        <v>4132</v>
      </c>
      <c r="C3366" s="245" t="s">
        <v>4151</v>
      </c>
      <c r="D3366" s="245" t="s">
        <v>4150</v>
      </c>
      <c r="E3366" s="246" t="s">
        <v>44</v>
      </c>
      <c r="F3366" s="245" t="s">
        <v>44</v>
      </c>
      <c r="G3366" s="245" t="s">
        <v>18552</v>
      </c>
      <c r="H3366" s="245" t="s">
        <v>18553</v>
      </c>
      <c r="I3366" s="245" t="s">
        <v>24</v>
      </c>
      <c r="J3366" s="245" t="s">
        <v>59</v>
      </c>
      <c r="K3366" s="246" t="s">
        <v>24313</v>
      </c>
      <c r="L3366" s="245" t="s">
        <v>568</v>
      </c>
      <c r="M3366"/>
      <c r="N3366"/>
      <c r="O3366"/>
      <c r="P3366"/>
      <c r="Q3366"/>
      <c r="R3366"/>
      <c r="S3366"/>
      <c r="T3366"/>
      <c r="U3366"/>
      <c r="V3366"/>
      <c r="W3366"/>
      <c r="X3366"/>
      <c r="Y3366"/>
      <c r="Z3366"/>
      <c r="AA3366"/>
      <c r="AB3366"/>
      <c r="AC3366"/>
      <c r="AD3366"/>
      <c r="AE3366"/>
      <c r="AF3366"/>
      <c r="AG3366"/>
      <c r="AH3366"/>
      <c r="AI3366"/>
      <c r="AJ3366"/>
      <c r="AK3366"/>
      <c r="AL3366"/>
      <c r="AM3366"/>
      <c r="AN3366"/>
      <c r="AO3366"/>
      <c r="AP3366"/>
      <c r="AQ3366"/>
      <c r="AR3366"/>
      <c r="AS3366"/>
      <c r="AT3366"/>
      <c r="AU3366"/>
      <c r="AV3366"/>
      <c r="AW3366"/>
      <c r="AX3366"/>
      <c r="AY3366"/>
      <c r="AZ3366"/>
      <c r="BA3366"/>
      <c r="BB3366"/>
      <c r="BC3366"/>
      <c r="BD3366"/>
      <c r="BE3366"/>
      <c r="BF3366"/>
      <c r="BG3366"/>
      <c r="BH3366"/>
      <c r="BI3366"/>
      <c r="BJ3366"/>
      <c r="BK3366"/>
      <c r="BL3366"/>
      <c r="BM3366"/>
      <c r="BN3366"/>
      <c r="BO3366"/>
    </row>
    <row r="3367" spans="1:67" ht="15" x14ac:dyDescent="0.25">
      <c r="A3367" s="245" t="s">
        <v>4133</v>
      </c>
      <c r="B3367" s="245" t="s">
        <v>4132</v>
      </c>
      <c r="C3367" s="245" t="s">
        <v>4151</v>
      </c>
      <c r="D3367" s="245" t="s">
        <v>4150</v>
      </c>
      <c r="E3367" s="246" t="s">
        <v>44</v>
      </c>
      <c r="F3367" s="245" t="s">
        <v>44</v>
      </c>
      <c r="G3367" s="245" t="s">
        <v>18555</v>
      </c>
      <c r="H3367" s="245" t="s">
        <v>18556</v>
      </c>
      <c r="I3367" s="245" t="s">
        <v>24</v>
      </c>
      <c r="J3367" s="245" t="s">
        <v>59</v>
      </c>
      <c r="K3367" s="246" t="s">
        <v>24314</v>
      </c>
      <c r="L3367" s="245" t="s">
        <v>568</v>
      </c>
      <c r="M3367"/>
      <c r="N3367"/>
      <c r="O3367"/>
      <c r="P3367"/>
      <c r="Q3367"/>
      <c r="R3367"/>
      <c r="S3367"/>
      <c r="T3367"/>
      <c r="U3367"/>
      <c r="V3367"/>
      <c r="W3367"/>
      <c r="X3367"/>
      <c r="Y3367"/>
      <c r="Z3367"/>
      <c r="AA3367"/>
      <c r="AB3367"/>
      <c r="AC3367"/>
      <c r="AD3367"/>
      <c r="AE3367"/>
      <c r="AF3367"/>
      <c r="AG3367"/>
      <c r="AH3367"/>
      <c r="AI3367"/>
      <c r="AJ3367"/>
      <c r="AK3367"/>
      <c r="AL3367"/>
      <c r="AM3367"/>
      <c r="AN3367"/>
      <c r="AO3367"/>
      <c r="AP3367"/>
      <c r="AQ3367"/>
      <c r="AR3367"/>
      <c r="AS3367"/>
      <c r="AT3367"/>
      <c r="AU3367"/>
      <c r="AV3367"/>
      <c r="AW3367"/>
      <c r="AX3367"/>
      <c r="AY3367"/>
      <c r="AZ3367"/>
      <c r="BA3367"/>
      <c r="BB3367"/>
      <c r="BC3367"/>
      <c r="BD3367"/>
      <c r="BE3367"/>
      <c r="BF3367"/>
      <c r="BG3367"/>
      <c r="BH3367"/>
      <c r="BI3367"/>
      <c r="BJ3367"/>
      <c r="BK3367"/>
      <c r="BL3367"/>
      <c r="BM3367"/>
      <c r="BN3367"/>
      <c r="BO3367"/>
    </row>
    <row r="3368" spans="1:67" ht="15" x14ac:dyDescent="0.25">
      <c r="A3368" s="245" t="s">
        <v>4133</v>
      </c>
      <c r="B3368" s="245" t="s">
        <v>4132</v>
      </c>
      <c r="C3368" s="245" t="s">
        <v>4151</v>
      </c>
      <c r="D3368" s="245" t="s">
        <v>4150</v>
      </c>
      <c r="E3368" s="246" t="s">
        <v>44</v>
      </c>
      <c r="F3368" s="245" t="s">
        <v>44</v>
      </c>
      <c r="G3368" s="245" t="s">
        <v>18558</v>
      </c>
      <c r="H3368" s="245" t="s">
        <v>18559</v>
      </c>
      <c r="I3368" s="245" t="s">
        <v>24</v>
      </c>
      <c r="J3368" s="245" t="s">
        <v>59</v>
      </c>
      <c r="K3368" s="246" t="s">
        <v>24315</v>
      </c>
      <c r="L3368" s="245" t="s">
        <v>568</v>
      </c>
      <c r="M3368"/>
      <c r="N3368"/>
      <c r="O3368"/>
      <c r="P3368"/>
      <c r="Q3368"/>
      <c r="R3368"/>
      <c r="S3368"/>
      <c r="T3368"/>
      <c r="U3368"/>
      <c r="V3368"/>
      <c r="W3368"/>
      <c r="X3368"/>
      <c r="Y3368"/>
      <c r="Z3368"/>
      <c r="AA3368"/>
      <c r="AB3368"/>
      <c r="AC3368"/>
      <c r="AD3368"/>
      <c r="AE3368"/>
      <c r="AF3368"/>
      <c r="AG3368"/>
      <c r="AH3368"/>
      <c r="AI3368"/>
      <c r="AJ3368"/>
      <c r="AK3368"/>
      <c r="AL3368"/>
      <c r="AM3368"/>
      <c r="AN3368"/>
      <c r="AO3368"/>
      <c r="AP3368"/>
      <c r="AQ3368"/>
      <c r="AR3368"/>
      <c r="AS3368"/>
      <c r="AT3368"/>
      <c r="AU3368"/>
      <c r="AV3368"/>
      <c r="AW3368"/>
      <c r="AX3368"/>
      <c r="AY3368"/>
      <c r="AZ3368"/>
      <c r="BA3368"/>
      <c r="BB3368"/>
      <c r="BC3368"/>
      <c r="BD3368"/>
      <c r="BE3368"/>
      <c r="BF3368"/>
      <c r="BG3368"/>
      <c r="BH3368"/>
      <c r="BI3368"/>
      <c r="BJ3368"/>
      <c r="BK3368"/>
      <c r="BL3368"/>
      <c r="BM3368"/>
      <c r="BN3368"/>
      <c r="BO3368"/>
    </row>
    <row r="3369" spans="1:67" ht="15" x14ac:dyDescent="0.25">
      <c r="A3369" s="245" t="s">
        <v>4133</v>
      </c>
      <c r="B3369" s="245" t="s">
        <v>4132</v>
      </c>
      <c r="C3369" s="245" t="s">
        <v>4151</v>
      </c>
      <c r="D3369" s="245" t="s">
        <v>4150</v>
      </c>
      <c r="E3369" s="246" t="s">
        <v>44</v>
      </c>
      <c r="F3369" s="245" t="s">
        <v>44</v>
      </c>
      <c r="G3369" s="245" t="s">
        <v>18561</v>
      </c>
      <c r="H3369" s="245" t="s">
        <v>18562</v>
      </c>
      <c r="I3369" s="245" t="s">
        <v>24</v>
      </c>
      <c r="J3369" s="245" t="s">
        <v>59</v>
      </c>
      <c r="K3369" s="246" t="s">
        <v>24316</v>
      </c>
      <c r="L3369" s="245" t="s">
        <v>568</v>
      </c>
      <c r="M3369"/>
      <c r="N3369"/>
      <c r="O3369"/>
      <c r="P3369"/>
      <c r="Q3369"/>
      <c r="R3369"/>
      <c r="S3369"/>
      <c r="T3369"/>
      <c r="U3369"/>
      <c r="V3369"/>
      <c r="W3369"/>
      <c r="X3369"/>
      <c r="Y3369"/>
      <c r="Z3369"/>
      <c r="AA3369"/>
      <c r="AB3369"/>
      <c r="AC3369"/>
      <c r="AD3369"/>
      <c r="AE3369"/>
      <c r="AF3369"/>
      <c r="AG3369"/>
      <c r="AH3369"/>
      <c r="AI3369"/>
      <c r="AJ3369"/>
      <c r="AK3369"/>
      <c r="AL3369"/>
      <c r="AM3369"/>
      <c r="AN3369"/>
      <c r="AO3369"/>
      <c r="AP3369"/>
      <c r="AQ3369"/>
      <c r="AR3369"/>
      <c r="AS3369"/>
      <c r="AT3369"/>
      <c r="AU3369"/>
      <c r="AV3369"/>
      <c r="AW3369"/>
      <c r="AX3369"/>
      <c r="AY3369"/>
      <c r="AZ3369"/>
      <c r="BA3369"/>
      <c r="BB3369"/>
      <c r="BC3369"/>
      <c r="BD3369"/>
      <c r="BE3369"/>
      <c r="BF3369"/>
      <c r="BG3369"/>
      <c r="BH3369"/>
      <c r="BI3369"/>
      <c r="BJ3369"/>
      <c r="BK3369"/>
      <c r="BL3369"/>
      <c r="BM3369"/>
      <c r="BN3369"/>
      <c r="BO3369"/>
    </row>
    <row r="3370" spans="1:67" ht="15" x14ac:dyDescent="0.25">
      <c r="A3370" s="245" t="s">
        <v>4133</v>
      </c>
      <c r="B3370" s="245" t="s">
        <v>4132</v>
      </c>
      <c r="C3370" s="245" t="s">
        <v>4151</v>
      </c>
      <c r="D3370" s="245" t="s">
        <v>4150</v>
      </c>
      <c r="E3370" s="246" t="s">
        <v>44</v>
      </c>
      <c r="F3370" s="245" t="s">
        <v>44</v>
      </c>
      <c r="G3370" s="245" t="s">
        <v>18564</v>
      </c>
      <c r="H3370" s="245" t="s">
        <v>18565</v>
      </c>
      <c r="I3370" s="245" t="s">
        <v>24</v>
      </c>
      <c r="J3370" s="245" t="s">
        <v>59</v>
      </c>
      <c r="K3370" s="246" t="s">
        <v>24317</v>
      </c>
      <c r="L3370" s="245" t="s">
        <v>568</v>
      </c>
      <c r="M3370"/>
      <c r="N3370"/>
      <c r="O3370"/>
      <c r="P3370"/>
      <c r="Q3370"/>
      <c r="R3370"/>
      <c r="S3370"/>
      <c r="T3370"/>
      <c r="U3370"/>
      <c r="V3370"/>
      <c r="W3370"/>
      <c r="X3370"/>
      <c r="Y3370"/>
      <c r="Z3370"/>
      <c r="AA3370"/>
      <c r="AB3370"/>
      <c r="AC3370"/>
      <c r="AD3370"/>
      <c r="AE3370"/>
      <c r="AF3370"/>
      <c r="AG3370"/>
      <c r="AH3370"/>
      <c r="AI3370"/>
      <c r="AJ3370"/>
      <c r="AK3370"/>
      <c r="AL3370"/>
      <c r="AM3370"/>
      <c r="AN3370"/>
      <c r="AO3370"/>
      <c r="AP3370"/>
      <c r="AQ3370"/>
      <c r="AR3370"/>
      <c r="AS3370"/>
      <c r="AT3370"/>
      <c r="AU3370"/>
      <c r="AV3370"/>
      <c r="AW3370"/>
      <c r="AX3370"/>
      <c r="AY3370"/>
      <c r="AZ3370"/>
      <c r="BA3370"/>
      <c r="BB3370"/>
      <c r="BC3370"/>
      <c r="BD3370"/>
      <c r="BE3370"/>
      <c r="BF3370"/>
      <c r="BG3370"/>
      <c r="BH3370"/>
      <c r="BI3370"/>
      <c r="BJ3370"/>
      <c r="BK3370"/>
      <c r="BL3370"/>
      <c r="BM3370"/>
      <c r="BN3370"/>
      <c r="BO3370"/>
    </row>
    <row r="3371" spans="1:67" ht="15" x14ac:dyDescent="0.25">
      <c r="A3371" s="245" t="s">
        <v>4133</v>
      </c>
      <c r="B3371" s="245" t="s">
        <v>4132</v>
      </c>
      <c r="C3371" s="245" t="s">
        <v>4151</v>
      </c>
      <c r="D3371" s="245" t="s">
        <v>4150</v>
      </c>
      <c r="E3371" s="246" t="s">
        <v>44</v>
      </c>
      <c r="F3371" s="245" t="s">
        <v>44</v>
      </c>
      <c r="G3371" s="245" t="s">
        <v>18567</v>
      </c>
      <c r="H3371" s="245" t="s">
        <v>18568</v>
      </c>
      <c r="I3371" s="245" t="s">
        <v>24</v>
      </c>
      <c r="J3371" s="245" t="s">
        <v>59</v>
      </c>
      <c r="K3371" s="246" t="s">
        <v>24318</v>
      </c>
      <c r="L3371" s="245" t="s">
        <v>568</v>
      </c>
      <c r="M3371"/>
      <c r="N3371"/>
      <c r="O3371"/>
      <c r="P3371"/>
      <c r="Q3371"/>
      <c r="R3371"/>
      <c r="S3371"/>
      <c r="T3371"/>
      <c r="U3371"/>
      <c r="V3371"/>
      <c r="W3371"/>
      <c r="X3371"/>
      <c r="Y3371"/>
      <c r="Z3371"/>
      <c r="AA3371"/>
      <c r="AB3371"/>
      <c r="AC3371"/>
      <c r="AD3371"/>
      <c r="AE3371"/>
      <c r="AF3371"/>
      <c r="AG3371"/>
      <c r="AH3371"/>
      <c r="AI3371"/>
      <c r="AJ3371"/>
      <c r="AK3371"/>
      <c r="AL3371"/>
      <c r="AM3371"/>
      <c r="AN3371"/>
      <c r="AO3371"/>
      <c r="AP3371"/>
      <c r="AQ3371"/>
      <c r="AR3371"/>
      <c r="AS3371"/>
      <c r="AT3371"/>
      <c r="AU3371"/>
      <c r="AV3371"/>
      <c r="AW3371"/>
      <c r="AX3371"/>
      <c r="AY3371"/>
      <c r="AZ3371"/>
      <c r="BA3371"/>
      <c r="BB3371"/>
      <c r="BC3371"/>
      <c r="BD3371"/>
      <c r="BE3371"/>
      <c r="BF3371"/>
      <c r="BG3371"/>
      <c r="BH3371"/>
      <c r="BI3371"/>
      <c r="BJ3371"/>
      <c r="BK3371"/>
      <c r="BL3371"/>
      <c r="BM3371"/>
      <c r="BN3371"/>
      <c r="BO3371"/>
    </row>
    <row r="3372" spans="1:67" ht="15" x14ac:dyDescent="0.25">
      <c r="A3372" s="245" t="s">
        <v>4133</v>
      </c>
      <c r="B3372" s="245" t="s">
        <v>4132</v>
      </c>
      <c r="C3372" s="245" t="s">
        <v>4151</v>
      </c>
      <c r="D3372" s="245" t="s">
        <v>4150</v>
      </c>
      <c r="E3372" s="246" t="s">
        <v>44</v>
      </c>
      <c r="F3372" s="245" t="s">
        <v>44</v>
      </c>
      <c r="G3372" s="245" t="s">
        <v>18570</v>
      </c>
      <c r="H3372" s="245" t="s">
        <v>18571</v>
      </c>
      <c r="I3372" s="245" t="s">
        <v>24</v>
      </c>
      <c r="J3372" s="245" t="s">
        <v>59</v>
      </c>
      <c r="K3372" s="246" t="s">
        <v>24319</v>
      </c>
      <c r="L3372" s="245" t="s">
        <v>568</v>
      </c>
      <c r="M3372"/>
      <c r="N3372"/>
      <c r="O3372"/>
      <c r="P3372"/>
      <c r="Q3372"/>
      <c r="R3372"/>
      <c r="S3372"/>
      <c r="T3372"/>
      <c r="U3372"/>
      <c r="V3372"/>
      <c r="W3372"/>
      <c r="X3372"/>
      <c r="Y3372"/>
      <c r="Z3372"/>
      <c r="AA3372"/>
      <c r="AB3372"/>
      <c r="AC3372"/>
      <c r="AD3372"/>
      <c r="AE3372"/>
      <c r="AF3372"/>
      <c r="AG3372"/>
      <c r="AH3372"/>
      <c r="AI3372"/>
      <c r="AJ3372"/>
      <c r="AK3372"/>
      <c r="AL3372"/>
      <c r="AM3372"/>
      <c r="AN3372"/>
      <c r="AO3372"/>
      <c r="AP3372"/>
      <c r="AQ3372"/>
      <c r="AR3372"/>
      <c r="AS3372"/>
      <c r="AT3372"/>
      <c r="AU3372"/>
      <c r="AV3372"/>
      <c r="AW3372"/>
      <c r="AX3372"/>
      <c r="AY3372"/>
      <c r="AZ3372"/>
      <c r="BA3372"/>
      <c r="BB3372"/>
      <c r="BC3372"/>
      <c r="BD3372"/>
      <c r="BE3372"/>
      <c r="BF3372"/>
      <c r="BG3372"/>
      <c r="BH3372"/>
      <c r="BI3372"/>
      <c r="BJ3372"/>
      <c r="BK3372"/>
      <c r="BL3372"/>
      <c r="BM3372"/>
      <c r="BN3372"/>
      <c r="BO3372"/>
    </row>
    <row r="3373" spans="1:67" ht="15" x14ac:dyDescent="0.25">
      <c r="A3373" s="245" t="s">
        <v>4133</v>
      </c>
      <c r="B3373" s="245" t="s">
        <v>4132</v>
      </c>
      <c r="C3373" s="245" t="s">
        <v>4151</v>
      </c>
      <c r="D3373" s="245" t="s">
        <v>4150</v>
      </c>
      <c r="E3373" s="246" t="s">
        <v>44</v>
      </c>
      <c r="F3373" s="245" t="s">
        <v>44</v>
      </c>
      <c r="G3373" s="245" t="s">
        <v>18573</v>
      </c>
      <c r="H3373" s="245" t="s">
        <v>18574</v>
      </c>
      <c r="I3373" s="245" t="s">
        <v>24</v>
      </c>
      <c r="J3373" s="245" t="s">
        <v>59</v>
      </c>
      <c r="K3373" s="246" t="s">
        <v>24320</v>
      </c>
      <c r="L3373" s="245" t="s">
        <v>568</v>
      </c>
      <c r="M3373"/>
      <c r="N3373"/>
      <c r="O3373"/>
      <c r="P3373"/>
      <c r="Q3373"/>
      <c r="R3373"/>
      <c r="S3373"/>
      <c r="T3373"/>
      <c r="U3373"/>
      <c r="V3373"/>
      <c r="W3373"/>
      <c r="X3373"/>
      <c r="Y3373"/>
      <c r="Z3373"/>
      <c r="AA3373"/>
      <c r="AB3373"/>
      <c r="AC3373"/>
      <c r="AD3373"/>
      <c r="AE3373"/>
      <c r="AF3373"/>
      <c r="AG3373"/>
      <c r="AH3373"/>
      <c r="AI3373"/>
      <c r="AJ3373"/>
      <c r="AK3373"/>
      <c r="AL3373"/>
      <c r="AM3373"/>
      <c r="AN3373"/>
      <c r="AO3373"/>
      <c r="AP3373"/>
      <c r="AQ3373"/>
      <c r="AR3373"/>
      <c r="AS3373"/>
      <c r="AT3373"/>
      <c r="AU3373"/>
      <c r="AV3373"/>
      <c r="AW3373"/>
      <c r="AX3373"/>
      <c r="AY3373"/>
      <c r="AZ3373"/>
      <c r="BA3373"/>
      <c r="BB3373"/>
      <c r="BC3373"/>
      <c r="BD3373"/>
      <c r="BE3373"/>
      <c r="BF3373"/>
      <c r="BG3373"/>
      <c r="BH3373"/>
      <c r="BI3373"/>
      <c r="BJ3373"/>
      <c r="BK3373"/>
      <c r="BL3373"/>
      <c r="BM3373"/>
      <c r="BN3373"/>
      <c r="BO3373"/>
    </row>
    <row r="3374" spans="1:67" ht="15" x14ac:dyDescent="0.25">
      <c r="A3374" s="245" t="s">
        <v>4133</v>
      </c>
      <c r="B3374" s="245" t="s">
        <v>4132</v>
      </c>
      <c r="C3374" s="245" t="s">
        <v>4151</v>
      </c>
      <c r="D3374" s="245" t="s">
        <v>4150</v>
      </c>
      <c r="E3374" s="246" t="s">
        <v>44</v>
      </c>
      <c r="F3374" s="245" t="s">
        <v>44</v>
      </c>
      <c r="G3374" s="245" t="s">
        <v>18576</v>
      </c>
      <c r="H3374" s="245" t="s">
        <v>18577</v>
      </c>
      <c r="I3374" s="245" t="s">
        <v>24</v>
      </c>
      <c r="J3374" s="245" t="s">
        <v>59</v>
      </c>
      <c r="K3374" s="246" t="s">
        <v>24321</v>
      </c>
      <c r="L3374" s="245" t="s">
        <v>568</v>
      </c>
      <c r="M3374"/>
      <c r="N3374"/>
      <c r="O3374"/>
      <c r="P3374"/>
      <c r="Q3374"/>
      <c r="R3374"/>
      <c r="S3374"/>
      <c r="T3374"/>
      <c r="U3374"/>
      <c r="V3374"/>
      <c r="W3374"/>
      <c r="X3374"/>
      <c r="Y3374"/>
      <c r="Z3374"/>
      <c r="AA3374"/>
      <c r="AB3374"/>
      <c r="AC3374"/>
      <c r="AD3374"/>
      <c r="AE3374"/>
      <c r="AF3374"/>
      <c r="AG3374"/>
      <c r="AH3374"/>
      <c r="AI3374"/>
      <c r="AJ3374"/>
      <c r="AK3374"/>
      <c r="AL3374"/>
      <c r="AM3374"/>
      <c r="AN3374"/>
      <c r="AO3374"/>
      <c r="AP3374"/>
      <c r="AQ3374"/>
      <c r="AR3374"/>
      <c r="AS3374"/>
      <c r="AT3374"/>
      <c r="AU3374"/>
      <c r="AV3374"/>
      <c r="AW3374"/>
      <c r="AX3374"/>
      <c r="AY3374"/>
      <c r="AZ3374"/>
      <c r="BA3374"/>
      <c r="BB3374"/>
      <c r="BC3374"/>
      <c r="BD3374"/>
      <c r="BE3374"/>
      <c r="BF3374"/>
      <c r="BG3374"/>
      <c r="BH3374"/>
      <c r="BI3374"/>
      <c r="BJ3374"/>
      <c r="BK3374"/>
      <c r="BL3374"/>
      <c r="BM3374"/>
      <c r="BN3374"/>
      <c r="BO3374"/>
    </row>
    <row r="3375" spans="1:67" ht="15" x14ac:dyDescent="0.25">
      <c r="A3375" s="245" t="s">
        <v>4133</v>
      </c>
      <c r="B3375" s="245" t="s">
        <v>4132</v>
      </c>
      <c r="C3375" s="245" t="s">
        <v>4151</v>
      </c>
      <c r="D3375" s="245" t="s">
        <v>4150</v>
      </c>
      <c r="E3375" s="246" t="s">
        <v>44</v>
      </c>
      <c r="F3375" s="245" t="s">
        <v>44</v>
      </c>
      <c r="G3375" s="245" t="s">
        <v>18579</v>
      </c>
      <c r="H3375" s="245" t="s">
        <v>18580</v>
      </c>
      <c r="I3375" s="245" t="s">
        <v>24</v>
      </c>
      <c r="J3375" s="245" t="s">
        <v>569</v>
      </c>
      <c r="K3375" s="246" t="s">
        <v>24322</v>
      </c>
      <c r="L3375" s="245" t="s">
        <v>568</v>
      </c>
      <c r="M3375"/>
      <c r="N3375"/>
      <c r="O3375"/>
      <c r="P3375"/>
      <c r="Q3375"/>
      <c r="R3375"/>
      <c r="S3375"/>
      <c r="T3375"/>
      <c r="U3375"/>
      <c r="V3375"/>
      <c r="W3375"/>
      <c r="X3375"/>
      <c r="Y3375"/>
      <c r="Z3375"/>
      <c r="AA3375"/>
      <c r="AB3375"/>
      <c r="AC3375"/>
      <c r="AD3375"/>
      <c r="AE3375"/>
      <c r="AF3375"/>
      <c r="AG3375"/>
      <c r="AH3375"/>
      <c r="AI3375"/>
      <c r="AJ3375"/>
      <c r="AK3375"/>
      <c r="AL3375"/>
      <c r="AM3375"/>
      <c r="AN3375"/>
      <c r="AO3375"/>
      <c r="AP3375"/>
      <c r="AQ3375"/>
      <c r="AR3375"/>
      <c r="AS3375"/>
      <c r="AT3375"/>
      <c r="AU3375"/>
      <c r="AV3375"/>
      <c r="AW3375"/>
      <c r="AX3375"/>
      <c r="AY3375"/>
      <c r="AZ3375"/>
      <c r="BA3375"/>
      <c r="BB3375"/>
      <c r="BC3375"/>
      <c r="BD3375"/>
      <c r="BE3375"/>
      <c r="BF3375"/>
      <c r="BG3375"/>
      <c r="BH3375"/>
      <c r="BI3375"/>
      <c r="BJ3375"/>
      <c r="BK3375"/>
      <c r="BL3375"/>
      <c r="BM3375"/>
      <c r="BN3375"/>
      <c r="BO3375"/>
    </row>
    <row r="3376" spans="1:67" ht="15" x14ac:dyDescent="0.25">
      <c r="A3376" s="245" t="s">
        <v>4133</v>
      </c>
      <c r="B3376" s="245" t="s">
        <v>4132</v>
      </c>
      <c r="C3376" s="245" t="s">
        <v>4151</v>
      </c>
      <c r="D3376" s="245" t="s">
        <v>4150</v>
      </c>
      <c r="E3376" s="246" t="s">
        <v>44</v>
      </c>
      <c r="F3376" s="245" t="s">
        <v>44</v>
      </c>
      <c r="G3376" s="245" t="s">
        <v>18582</v>
      </c>
      <c r="H3376" s="245" t="s">
        <v>18583</v>
      </c>
      <c r="I3376" s="245" t="s">
        <v>24</v>
      </c>
      <c r="J3376" s="245" t="s">
        <v>569</v>
      </c>
      <c r="K3376" s="246" t="s">
        <v>24323</v>
      </c>
      <c r="L3376" s="245" t="s">
        <v>568</v>
      </c>
      <c r="M3376"/>
      <c r="N3376"/>
      <c r="O3376"/>
      <c r="P3376"/>
      <c r="Q3376"/>
      <c r="R3376"/>
      <c r="S3376"/>
      <c r="T3376"/>
      <c r="U3376"/>
      <c r="V3376"/>
      <c r="W3376"/>
      <c r="X3376"/>
      <c r="Y3376"/>
      <c r="Z3376"/>
      <c r="AA3376"/>
      <c r="AB3376"/>
      <c r="AC3376"/>
      <c r="AD3376"/>
      <c r="AE3376"/>
      <c r="AF3376"/>
      <c r="AG3376"/>
      <c r="AH3376"/>
      <c r="AI3376"/>
      <c r="AJ3376"/>
      <c r="AK3376"/>
      <c r="AL3376"/>
      <c r="AM3376"/>
      <c r="AN3376"/>
      <c r="AO3376"/>
      <c r="AP3376"/>
      <c r="AQ3376"/>
      <c r="AR3376"/>
      <c r="AS3376"/>
      <c r="AT3376"/>
      <c r="AU3376"/>
      <c r="AV3376"/>
      <c r="AW3376"/>
      <c r="AX3376"/>
      <c r="AY3376"/>
      <c r="AZ3376"/>
      <c r="BA3376"/>
      <c r="BB3376"/>
      <c r="BC3376"/>
      <c r="BD3376"/>
      <c r="BE3376"/>
      <c r="BF3376"/>
      <c r="BG3376"/>
      <c r="BH3376"/>
      <c r="BI3376"/>
      <c r="BJ3376"/>
      <c r="BK3376"/>
      <c r="BL3376"/>
      <c r="BM3376"/>
      <c r="BN3376"/>
      <c r="BO3376"/>
    </row>
    <row r="3377" spans="1:67" ht="15" x14ac:dyDescent="0.25">
      <c r="A3377" s="245" t="s">
        <v>4133</v>
      </c>
      <c r="B3377" s="245" t="s">
        <v>4132</v>
      </c>
      <c r="C3377" s="245" t="s">
        <v>4151</v>
      </c>
      <c r="D3377" s="245" t="s">
        <v>4150</v>
      </c>
      <c r="E3377" s="246" t="s">
        <v>44</v>
      </c>
      <c r="F3377" s="245" t="s">
        <v>44</v>
      </c>
      <c r="G3377" s="245" t="s">
        <v>18585</v>
      </c>
      <c r="H3377" s="245" t="s">
        <v>18586</v>
      </c>
      <c r="I3377" s="245" t="s">
        <v>24</v>
      </c>
      <c r="J3377" s="245" t="s">
        <v>569</v>
      </c>
      <c r="K3377" s="246" t="s">
        <v>24324</v>
      </c>
      <c r="L3377" s="245" t="s">
        <v>568</v>
      </c>
      <c r="M3377"/>
      <c r="N3377"/>
      <c r="O3377"/>
      <c r="P3377"/>
      <c r="Q3377"/>
      <c r="R3377"/>
      <c r="S3377"/>
      <c r="T3377"/>
      <c r="U3377"/>
      <c r="V3377"/>
      <c r="W3377"/>
      <c r="X3377"/>
      <c r="Y3377"/>
      <c r="Z3377"/>
      <c r="AA3377"/>
      <c r="AB3377"/>
      <c r="AC3377"/>
      <c r="AD3377"/>
      <c r="AE3377"/>
      <c r="AF3377"/>
      <c r="AG3377"/>
      <c r="AH3377"/>
      <c r="AI3377"/>
      <c r="AJ3377"/>
      <c r="AK3377"/>
      <c r="AL3377"/>
      <c r="AM3377"/>
      <c r="AN3377"/>
      <c r="AO3377"/>
      <c r="AP3377"/>
      <c r="AQ3377"/>
      <c r="AR3377"/>
      <c r="AS3377"/>
      <c r="AT3377"/>
      <c r="AU3377"/>
      <c r="AV3377"/>
      <c r="AW3377"/>
      <c r="AX3377"/>
      <c r="AY3377"/>
      <c r="AZ3377"/>
      <c r="BA3377"/>
      <c r="BB3377"/>
      <c r="BC3377"/>
      <c r="BD3377"/>
      <c r="BE3377"/>
      <c r="BF3377"/>
      <c r="BG3377"/>
      <c r="BH3377"/>
      <c r="BI3377"/>
      <c r="BJ3377"/>
      <c r="BK3377"/>
      <c r="BL3377"/>
      <c r="BM3377"/>
      <c r="BN3377"/>
      <c r="BO3377"/>
    </row>
    <row r="3378" spans="1:67" ht="15" x14ac:dyDescent="0.25">
      <c r="A3378" s="245" t="s">
        <v>4133</v>
      </c>
      <c r="B3378" s="245" t="s">
        <v>4132</v>
      </c>
      <c r="C3378" s="245" t="s">
        <v>4151</v>
      </c>
      <c r="D3378" s="245" t="s">
        <v>4150</v>
      </c>
      <c r="E3378" s="246" t="s">
        <v>44</v>
      </c>
      <c r="F3378" s="245" t="s">
        <v>44</v>
      </c>
      <c r="G3378" s="245" t="s">
        <v>18588</v>
      </c>
      <c r="H3378" s="245" t="s">
        <v>18589</v>
      </c>
      <c r="I3378" s="245" t="s">
        <v>24</v>
      </c>
      <c r="J3378" s="245" t="s">
        <v>569</v>
      </c>
      <c r="K3378" s="246" t="s">
        <v>24325</v>
      </c>
      <c r="L3378" s="245" t="s">
        <v>568</v>
      </c>
      <c r="M3378"/>
      <c r="N3378"/>
      <c r="O3378"/>
      <c r="P3378"/>
      <c r="Q3378"/>
      <c r="R3378"/>
      <c r="S3378"/>
      <c r="T3378"/>
      <c r="U3378"/>
      <c r="V3378"/>
      <c r="W3378"/>
      <c r="X3378"/>
      <c r="Y3378"/>
      <c r="Z3378"/>
      <c r="AA3378"/>
      <c r="AB3378"/>
      <c r="AC3378"/>
      <c r="AD3378"/>
      <c r="AE3378"/>
      <c r="AF3378"/>
      <c r="AG3378"/>
      <c r="AH3378"/>
      <c r="AI3378"/>
      <c r="AJ3378"/>
      <c r="AK3378"/>
      <c r="AL3378"/>
      <c r="AM3378"/>
      <c r="AN3378"/>
      <c r="AO3378"/>
      <c r="AP3378"/>
      <c r="AQ3378"/>
      <c r="AR3378"/>
      <c r="AS3378"/>
      <c r="AT3378"/>
      <c r="AU3378"/>
      <c r="AV3378"/>
      <c r="AW3378"/>
      <c r="AX3378"/>
      <c r="AY3378"/>
      <c r="AZ3378"/>
      <c r="BA3378"/>
      <c r="BB3378"/>
      <c r="BC3378"/>
      <c r="BD3378"/>
      <c r="BE3378"/>
      <c r="BF3378"/>
      <c r="BG3378"/>
      <c r="BH3378"/>
      <c r="BI3378"/>
      <c r="BJ3378"/>
      <c r="BK3378"/>
      <c r="BL3378"/>
      <c r="BM3378"/>
      <c r="BN3378"/>
      <c r="BO3378"/>
    </row>
    <row r="3379" spans="1:67" ht="15" x14ac:dyDescent="0.25">
      <c r="A3379" s="245" t="s">
        <v>4133</v>
      </c>
      <c r="B3379" s="245" t="s">
        <v>4132</v>
      </c>
      <c r="C3379" s="245" t="s">
        <v>4151</v>
      </c>
      <c r="D3379" s="245" t="s">
        <v>4150</v>
      </c>
      <c r="E3379" s="246" t="s">
        <v>44</v>
      </c>
      <c r="F3379" s="245" t="s">
        <v>44</v>
      </c>
      <c r="G3379" s="245" t="s">
        <v>18591</v>
      </c>
      <c r="H3379" s="245" t="s">
        <v>18592</v>
      </c>
      <c r="I3379" s="245" t="s">
        <v>24</v>
      </c>
      <c r="J3379" s="245" t="s">
        <v>569</v>
      </c>
      <c r="K3379" s="246" t="s">
        <v>24326</v>
      </c>
      <c r="L3379" s="245" t="s">
        <v>568</v>
      </c>
      <c r="M3379"/>
      <c r="N3379"/>
      <c r="O3379"/>
      <c r="P3379"/>
      <c r="Q3379"/>
      <c r="R3379"/>
      <c r="S3379"/>
      <c r="T3379"/>
      <c r="U3379"/>
      <c r="V3379"/>
      <c r="W3379"/>
      <c r="X3379"/>
      <c r="Y3379"/>
      <c r="Z3379"/>
      <c r="AA3379"/>
      <c r="AB3379"/>
      <c r="AC3379"/>
      <c r="AD3379"/>
      <c r="AE3379"/>
      <c r="AF3379"/>
      <c r="AG3379"/>
      <c r="AH3379"/>
      <c r="AI3379"/>
      <c r="AJ3379"/>
      <c r="AK3379"/>
      <c r="AL3379"/>
      <c r="AM3379"/>
      <c r="AN3379"/>
      <c r="AO3379"/>
      <c r="AP3379"/>
      <c r="AQ3379"/>
      <c r="AR3379"/>
      <c r="AS3379"/>
      <c r="AT3379"/>
      <c r="AU3379"/>
      <c r="AV3379"/>
      <c r="AW3379"/>
      <c r="AX3379"/>
      <c r="AY3379"/>
      <c r="AZ3379"/>
      <c r="BA3379"/>
      <c r="BB3379"/>
      <c r="BC3379"/>
      <c r="BD3379"/>
      <c r="BE3379"/>
      <c r="BF3379"/>
      <c r="BG3379"/>
      <c r="BH3379"/>
      <c r="BI3379"/>
      <c r="BJ3379"/>
      <c r="BK3379"/>
      <c r="BL3379"/>
      <c r="BM3379"/>
      <c r="BN3379"/>
      <c r="BO3379"/>
    </row>
    <row r="3380" spans="1:67" ht="15" x14ac:dyDescent="0.25">
      <c r="A3380" s="245" t="s">
        <v>4133</v>
      </c>
      <c r="B3380" s="245" t="s">
        <v>4132</v>
      </c>
      <c r="C3380" s="245" t="s">
        <v>4151</v>
      </c>
      <c r="D3380" s="245" t="s">
        <v>4150</v>
      </c>
      <c r="E3380" s="246" t="s">
        <v>44</v>
      </c>
      <c r="F3380" s="245" t="s">
        <v>44</v>
      </c>
      <c r="G3380" s="245" t="s">
        <v>18594</v>
      </c>
      <c r="H3380" s="245" t="s">
        <v>18595</v>
      </c>
      <c r="I3380" s="245" t="s">
        <v>24</v>
      </c>
      <c r="J3380" s="245" t="s">
        <v>569</v>
      </c>
      <c r="K3380" s="246" t="s">
        <v>24327</v>
      </c>
      <c r="L3380" s="245" t="s">
        <v>568</v>
      </c>
      <c r="M3380"/>
      <c r="N3380"/>
      <c r="O3380"/>
      <c r="P3380"/>
      <c r="Q3380"/>
      <c r="R3380"/>
      <c r="S3380"/>
      <c r="T3380"/>
      <c r="U3380"/>
      <c r="V3380"/>
      <c r="W3380"/>
      <c r="X3380"/>
      <c r="Y3380"/>
      <c r="Z3380"/>
      <c r="AA3380"/>
      <c r="AB3380"/>
      <c r="AC3380"/>
      <c r="AD3380"/>
      <c r="AE3380"/>
      <c r="AF3380"/>
      <c r="AG3380"/>
      <c r="AH3380"/>
      <c r="AI3380"/>
      <c r="AJ3380"/>
      <c r="AK3380"/>
      <c r="AL3380"/>
      <c r="AM3380"/>
      <c r="AN3380"/>
      <c r="AO3380"/>
      <c r="AP3380"/>
      <c r="AQ3380"/>
      <c r="AR3380"/>
      <c r="AS3380"/>
      <c r="AT3380"/>
      <c r="AU3380"/>
      <c r="AV3380"/>
      <c r="AW3380"/>
      <c r="AX3380"/>
      <c r="AY3380"/>
      <c r="AZ3380"/>
      <c r="BA3380"/>
      <c r="BB3380"/>
      <c r="BC3380"/>
      <c r="BD3380"/>
      <c r="BE3380"/>
      <c r="BF3380"/>
      <c r="BG3380"/>
      <c r="BH3380"/>
      <c r="BI3380"/>
      <c r="BJ3380"/>
      <c r="BK3380"/>
      <c r="BL3380"/>
      <c r="BM3380"/>
      <c r="BN3380"/>
      <c r="BO3380"/>
    </row>
    <row r="3381" spans="1:67" ht="15" x14ac:dyDescent="0.25">
      <c r="A3381" s="245" t="s">
        <v>4133</v>
      </c>
      <c r="B3381" s="245" t="s">
        <v>4132</v>
      </c>
      <c r="C3381" s="245" t="s">
        <v>4151</v>
      </c>
      <c r="D3381" s="245" t="s">
        <v>4150</v>
      </c>
      <c r="E3381" s="246" t="s">
        <v>44</v>
      </c>
      <c r="F3381" s="245" t="s">
        <v>44</v>
      </c>
      <c r="G3381" s="245" t="s">
        <v>18597</v>
      </c>
      <c r="H3381" s="245" t="s">
        <v>18598</v>
      </c>
      <c r="I3381" s="245" t="s">
        <v>24</v>
      </c>
      <c r="J3381" s="245" t="s">
        <v>569</v>
      </c>
      <c r="K3381" s="246" t="s">
        <v>24328</v>
      </c>
      <c r="L3381" s="245" t="s">
        <v>568</v>
      </c>
      <c r="M3381"/>
      <c r="N3381"/>
      <c r="O3381"/>
      <c r="P3381"/>
      <c r="Q3381"/>
      <c r="R3381"/>
      <c r="S3381"/>
      <c r="T3381"/>
      <c r="U3381"/>
      <c r="V3381"/>
      <c r="W3381"/>
      <c r="X3381"/>
      <c r="Y3381"/>
      <c r="Z3381"/>
      <c r="AA3381"/>
      <c r="AB3381"/>
      <c r="AC3381"/>
      <c r="AD3381"/>
      <c r="AE3381"/>
      <c r="AF3381"/>
      <c r="AG3381"/>
      <c r="AH3381"/>
      <c r="AI3381"/>
      <c r="AJ3381"/>
      <c r="AK3381"/>
      <c r="AL3381"/>
      <c r="AM3381"/>
      <c r="AN3381"/>
      <c r="AO3381"/>
      <c r="AP3381"/>
      <c r="AQ3381"/>
      <c r="AR3381"/>
      <c r="AS3381"/>
      <c r="AT3381"/>
      <c r="AU3381"/>
      <c r="AV3381"/>
      <c r="AW3381"/>
      <c r="AX3381"/>
      <c r="AY3381"/>
      <c r="AZ3381"/>
      <c r="BA3381"/>
      <c r="BB3381"/>
      <c r="BC3381"/>
      <c r="BD3381"/>
      <c r="BE3381"/>
      <c r="BF3381"/>
      <c r="BG3381"/>
      <c r="BH3381"/>
      <c r="BI3381"/>
      <c r="BJ3381"/>
      <c r="BK3381"/>
      <c r="BL3381"/>
      <c r="BM3381"/>
      <c r="BN3381"/>
      <c r="BO3381"/>
    </row>
    <row r="3382" spans="1:67" ht="15" x14ac:dyDescent="0.25">
      <c r="A3382" s="245" t="s">
        <v>4133</v>
      </c>
      <c r="B3382" s="245" t="s">
        <v>4132</v>
      </c>
      <c r="C3382" s="245" t="s">
        <v>4151</v>
      </c>
      <c r="D3382" s="245" t="s">
        <v>4150</v>
      </c>
      <c r="E3382" s="246" t="s">
        <v>44</v>
      </c>
      <c r="F3382" s="245" t="s">
        <v>44</v>
      </c>
      <c r="G3382" s="245" t="s">
        <v>18600</v>
      </c>
      <c r="H3382" s="245" t="s">
        <v>18601</v>
      </c>
      <c r="I3382" s="245" t="s">
        <v>24</v>
      </c>
      <c r="J3382" s="245" t="s">
        <v>569</v>
      </c>
      <c r="K3382" s="246" t="s">
        <v>24329</v>
      </c>
      <c r="L3382" s="245" t="s">
        <v>568</v>
      </c>
      <c r="M3382"/>
      <c r="N3382"/>
      <c r="O3382"/>
      <c r="P3382"/>
      <c r="Q3382"/>
      <c r="R3382"/>
      <c r="S3382"/>
      <c r="T3382"/>
      <c r="U3382"/>
      <c r="V3382"/>
      <c r="W3382"/>
      <c r="X3382"/>
      <c r="Y3382"/>
      <c r="Z3382"/>
      <c r="AA3382"/>
      <c r="AB3382"/>
      <c r="AC3382"/>
      <c r="AD3382"/>
      <c r="AE3382"/>
      <c r="AF3382"/>
      <c r="AG3382"/>
      <c r="AH3382"/>
      <c r="AI3382"/>
      <c r="AJ3382"/>
      <c r="AK3382"/>
      <c r="AL3382"/>
      <c r="AM3382"/>
      <c r="AN3382"/>
      <c r="AO3382"/>
      <c r="AP3382"/>
      <c r="AQ3382"/>
      <c r="AR3382"/>
      <c r="AS3382"/>
      <c r="AT3382"/>
      <c r="AU3382"/>
      <c r="AV3382"/>
      <c r="AW3382"/>
      <c r="AX3382"/>
      <c r="AY3382"/>
      <c r="AZ3382"/>
      <c r="BA3382"/>
      <c r="BB3382"/>
      <c r="BC3382"/>
      <c r="BD3382"/>
      <c r="BE3382"/>
      <c r="BF3382"/>
      <c r="BG3382"/>
      <c r="BH3382"/>
      <c r="BI3382"/>
      <c r="BJ3382"/>
      <c r="BK3382"/>
      <c r="BL3382"/>
      <c r="BM3382"/>
      <c r="BN3382"/>
      <c r="BO3382"/>
    </row>
    <row r="3383" spans="1:67" ht="15" x14ac:dyDescent="0.25">
      <c r="A3383" s="245" t="s">
        <v>4133</v>
      </c>
      <c r="B3383" s="245" t="s">
        <v>4132</v>
      </c>
      <c r="C3383" s="245" t="s">
        <v>4151</v>
      </c>
      <c r="D3383" s="245" t="s">
        <v>4150</v>
      </c>
      <c r="E3383" s="246" t="s">
        <v>44</v>
      </c>
      <c r="F3383" s="245" t="s">
        <v>44</v>
      </c>
      <c r="G3383" s="245" t="s">
        <v>18603</v>
      </c>
      <c r="H3383" s="245" t="s">
        <v>18604</v>
      </c>
      <c r="I3383" s="245" t="s">
        <v>24</v>
      </c>
      <c r="J3383" s="245" t="s">
        <v>569</v>
      </c>
      <c r="K3383" s="246" t="s">
        <v>24330</v>
      </c>
      <c r="L3383" s="245" t="s">
        <v>568</v>
      </c>
      <c r="M3383"/>
      <c r="N3383"/>
      <c r="O3383"/>
      <c r="P3383"/>
      <c r="Q3383"/>
      <c r="R3383"/>
      <c r="S3383"/>
      <c r="T3383"/>
      <c r="U3383"/>
      <c r="V3383"/>
      <c r="W3383"/>
      <c r="X3383"/>
      <c r="Y3383"/>
      <c r="Z3383"/>
      <c r="AA3383"/>
      <c r="AB3383"/>
      <c r="AC3383"/>
      <c r="AD3383"/>
      <c r="AE3383"/>
      <c r="AF3383"/>
      <c r="AG3383"/>
      <c r="AH3383"/>
      <c r="AI3383"/>
      <c r="AJ3383"/>
      <c r="AK3383"/>
      <c r="AL3383"/>
      <c r="AM3383"/>
      <c r="AN3383"/>
      <c r="AO3383"/>
      <c r="AP3383"/>
      <c r="AQ3383"/>
      <c r="AR3383"/>
      <c r="AS3383"/>
      <c r="AT3383"/>
      <c r="AU3383"/>
      <c r="AV3383"/>
      <c r="AW3383"/>
      <c r="AX3383"/>
      <c r="AY3383"/>
      <c r="AZ3383"/>
      <c r="BA3383"/>
      <c r="BB3383"/>
      <c r="BC3383"/>
      <c r="BD3383"/>
      <c r="BE3383"/>
      <c r="BF3383"/>
      <c r="BG3383"/>
      <c r="BH3383"/>
      <c r="BI3383"/>
      <c r="BJ3383"/>
      <c r="BK3383"/>
      <c r="BL3383"/>
      <c r="BM3383"/>
      <c r="BN3383"/>
      <c r="BO3383"/>
    </row>
    <row r="3384" spans="1:67" ht="15" x14ac:dyDescent="0.25">
      <c r="A3384" s="245" t="s">
        <v>4133</v>
      </c>
      <c r="B3384" s="245" t="s">
        <v>4132</v>
      </c>
      <c r="C3384" s="245" t="s">
        <v>4151</v>
      </c>
      <c r="D3384" s="245" t="s">
        <v>4150</v>
      </c>
      <c r="E3384" s="246" t="s">
        <v>44</v>
      </c>
      <c r="F3384" s="245" t="s">
        <v>44</v>
      </c>
      <c r="G3384" s="245" t="s">
        <v>18606</v>
      </c>
      <c r="H3384" s="245" t="s">
        <v>18607</v>
      </c>
      <c r="I3384" s="245" t="s">
        <v>24</v>
      </c>
      <c r="J3384" s="245" t="s">
        <v>569</v>
      </c>
      <c r="K3384" s="246" t="s">
        <v>24331</v>
      </c>
      <c r="L3384" s="245" t="s">
        <v>568</v>
      </c>
      <c r="M3384"/>
      <c r="N3384"/>
      <c r="O3384"/>
      <c r="P3384"/>
      <c r="Q3384"/>
      <c r="R3384"/>
      <c r="S3384"/>
      <c r="T3384"/>
      <c r="U3384"/>
      <c r="V3384"/>
      <c r="W3384"/>
      <c r="X3384"/>
      <c r="Y3384"/>
      <c r="Z3384"/>
      <c r="AA3384"/>
      <c r="AB3384"/>
      <c r="AC3384"/>
      <c r="AD3384"/>
      <c r="AE3384"/>
      <c r="AF3384"/>
      <c r="AG3384"/>
      <c r="AH3384"/>
      <c r="AI3384"/>
      <c r="AJ3384"/>
      <c r="AK3384"/>
      <c r="AL3384"/>
      <c r="AM3384"/>
      <c r="AN3384"/>
      <c r="AO3384"/>
      <c r="AP3384"/>
      <c r="AQ3384"/>
      <c r="AR3384"/>
      <c r="AS3384"/>
      <c r="AT3384"/>
      <c r="AU3384"/>
      <c r="AV3384"/>
      <c r="AW3384"/>
      <c r="AX3384"/>
      <c r="AY3384"/>
      <c r="AZ3384"/>
      <c r="BA3384"/>
      <c r="BB3384"/>
      <c r="BC3384"/>
      <c r="BD3384"/>
      <c r="BE3384"/>
      <c r="BF3384"/>
      <c r="BG3384"/>
      <c r="BH3384"/>
      <c r="BI3384"/>
      <c r="BJ3384"/>
      <c r="BK3384"/>
      <c r="BL3384"/>
      <c r="BM3384"/>
      <c r="BN3384"/>
      <c r="BO3384"/>
    </row>
    <row r="3385" spans="1:67" ht="15" x14ac:dyDescent="0.25">
      <c r="A3385" s="245" t="s">
        <v>4133</v>
      </c>
      <c r="B3385" s="245" t="s">
        <v>4132</v>
      </c>
      <c r="C3385" s="245" t="s">
        <v>4151</v>
      </c>
      <c r="D3385" s="245" t="s">
        <v>4150</v>
      </c>
      <c r="E3385" s="246" t="s">
        <v>44</v>
      </c>
      <c r="F3385" s="245" t="s">
        <v>44</v>
      </c>
      <c r="G3385" s="245" t="s">
        <v>18609</v>
      </c>
      <c r="H3385" s="245" t="s">
        <v>18610</v>
      </c>
      <c r="I3385" s="245" t="s">
        <v>24</v>
      </c>
      <c r="J3385" s="245" t="s">
        <v>569</v>
      </c>
      <c r="K3385" s="246" t="s">
        <v>24332</v>
      </c>
      <c r="L3385" s="245" t="s">
        <v>568</v>
      </c>
      <c r="M3385"/>
      <c r="N3385"/>
      <c r="O3385"/>
      <c r="P3385"/>
      <c r="Q3385"/>
      <c r="R3385"/>
      <c r="S3385"/>
      <c r="T3385"/>
      <c r="U3385"/>
      <c r="V3385"/>
      <c r="W3385"/>
      <c r="X3385"/>
      <c r="Y3385"/>
      <c r="Z3385"/>
      <c r="AA3385"/>
      <c r="AB3385"/>
      <c r="AC3385"/>
      <c r="AD3385"/>
      <c r="AE3385"/>
      <c r="AF3385"/>
      <c r="AG3385"/>
      <c r="AH3385"/>
      <c r="AI3385"/>
      <c r="AJ3385"/>
      <c r="AK3385"/>
      <c r="AL3385"/>
      <c r="AM3385"/>
      <c r="AN3385"/>
      <c r="AO3385"/>
      <c r="AP3385"/>
      <c r="AQ3385"/>
      <c r="AR3385"/>
      <c r="AS3385"/>
      <c r="AT3385"/>
      <c r="AU3385"/>
      <c r="AV3385"/>
      <c r="AW3385"/>
      <c r="AX3385"/>
      <c r="AY3385"/>
      <c r="AZ3385"/>
      <c r="BA3385"/>
      <c r="BB3385"/>
      <c r="BC3385"/>
      <c r="BD3385"/>
      <c r="BE3385"/>
      <c r="BF3385"/>
      <c r="BG3385"/>
      <c r="BH3385"/>
      <c r="BI3385"/>
      <c r="BJ3385"/>
      <c r="BK3385"/>
      <c r="BL3385"/>
      <c r="BM3385"/>
      <c r="BN3385"/>
      <c r="BO3385"/>
    </row>
    <row r="3386" spans="1:67" ht="15" x14ac:dyDescent="0.25">
      <c r="A3386" s="245" t="s">
        <v>4133</v>
      </c>
      <c r="B3386" s="245" t="s">
        <v>4132</v>
      </c>
      <c r="C3386" s="245" t="s">
        <v>4151</v>
      </c>
      <c r="D3386" s="245" t="s">
        <v>4150</v>
      </c>
      <c r="E3386" s="246" t="s">
        <v>44</v>
      </c>
      <c r="F3386" s="245" t="s">
        <v>44</v>
      </c>
      <c r="G3386" s="245" t="s">
        <v>18612</v>
      </c>
      <c r="H3386" s="245" t="s">
        <v>18613</v>
      </c>
      <c r="I3386" s="245" t="s">
        <v>24</v>
      </c>
      <c r="J3386" s="245" t="s">
        <v>569</v>
      </c>
      <c r="K3386" s="246" t="s">
        <v>24333</v>
      </c>
      <c r="L3386" s="245" t="s">
        <v>568</v>
      </c>
      <c r="M3386"/>
      <c r="N3386"/>
      <c r="O3386"/>
      <c r="P3386"/>
      <c r="Q3386"/>
      <c r="R3386"/>
      <c r="S3386"/>
      <c r="T3386"/>
      <c r="U3386"/>
      <c r="V3386"/>
      <c r="W3386"/>
      <c r="X3386"/>
      <c r="Y3386"/>
      <c r="Z3386"/>
      <c r="AA3386"/>
      <c r="AB3386"/>
      <c r="AC3386"/>
      <c r="AD3386"/>
      <c r="AE3386"/>
      <c r="AF3386"/>
      <c r="AG3386"/>
      <c r="AH3386"/>
      <c r="AI3386"/>
      <c r="AJ3386"/>
      <c r="AK3386"/>
      <c r="AL3386"/>
      <c r="AM3386"/>
      <c r="AN3386"/>
      <c r="AO3386"/>
      <c r="AP3386"/>
      <c r="AQ3386"/>
      <c r="AR3386"/>
      <c r="AS3386"/>
      <c r="AT3386"/>
      <c r="AU3386"/>
      <c r="AV3386"/>
      <c r="AW3386"/>
      <c r="AX3386"/>
      <c r="AY3386"/>
      <c r="AZ3386"/>
      <c r="BA3386"/>
      <c r="BB3386"/>
      <c r="BC3386"/>
      <c r="BD3386"/>
      <c r="BE3386"/>
      <c r="BF3386"/>
      <c r="BG3386"/>
      <c r="BH3386"/>
      <c r="BI3386"/>
      <c r="BJ3386"/>
      <c r="BK3386"/>
      <c r="BL3386"/>
      <c r="BM3386"/>
      <c r="BN3386"/>
      <c r="BO3386"/>
    </row>
    <row r="3387" spans="1:67" ht="15" x14ac:dyDescent="0.25">
      <c r="A3387" s="245" t="s">
        <v>4133</v>
      </c>
      <c r="B3387" s="245" t="s">
        <v>4132</v>
      </c>
      <c r="C3387" s="245" t="s">
        <v>4151</v>
      </c>
      <c r="D3387" s="245" t="s">
        <v>4150</v>
      </c>
      <c r="E3387" s="246" t="s">
        <v>44</v>
      </c>
      <c r="F3387" s="245" t="s">
        <v>44</v>
      </c>
      <c r="G3387" s="245" t="s">
        <v>18615</v>
      </c>
      <c r="H3387" s="245" t="s">
        <v>18616</v>
      </c>
      <c r="I3387" s="245" t="s">
        <v>24</v>
      </c>
      <c r="J3387" s="245" t="s">
        <v>569</v>
      </c>
      <c r="K3387" s="246" t="s">
        <v>24334</v>
      </c>
      <c r="L3387" s="245" t="s">
        <v>568</v>
      </c>
      <c r="M3387"/>
      <c r="N3387"/>
      <c r="O3387"/>
      <c r="P3387"/>
      <c r="Q3387"/>
      <c r="R3387"/>
      <c r="S3387"/>
      <c r="T3387"/>
      <c r="U3387"/>
      <c r="V3387"/>
      <c r="W3387"/>
      <c r="X3387"/>
      <c r="Y3387"/>
      <c r="Z3387"/>
      <c r="AA3387"/>
      <c r="AB3387"/>
      <c r="AC3387"/>
      <c r="AD3387"/>
      <c r="AE3387"/>
      <c r="AF3387"/>
      <c r="AG3387"/>
      <c r="AH3387"/>
      <c r="AI3387"/>
      <c r="AJ3387"/>
      <c r="AK3387"/>
      <c r="AL3387"/>
      <c r="AM3387"/>
      <c r="AN3387"/>
      <c r="AO3387"/>
      <c r="AP3387"/>
      <c r="AQ3387"/>
      <c r="AR3387"/>
      <c r="AS3387"/>
      <c r="AT3387"/>
      <c r="AU3387"/>
      <c r="AV3387"/>
      <c r="AW3387"/>
      <c r="AX3387"/>
      <c r="AY3387"/>
      <c r="AZ3387"/>
      <c r="BA3387"/>
      <c r="BB3387"/>
      <c r="BC3387"/>
      <c r="BD3387"/>
      <c r="BE3387"/>
      <c r="BF3387"/>
      <c r="BG3387"/>
      <c r="BH3387"/>
      <c r="BI3387"/>
      <c r="BJ3387"/>
      <c r="BK3387"/>
      <c r="BL3387"/>
      <c r="BM3387"/>
      <c r="BN3387"/>
      <c r="BO3387"/>
    </row>
    <row r="3388" spans="1:67" ht="15" x14ac:dyDescent="0.25">
      <c r="A3388" s="245" t="s">
        <v>4133</v>
      </c>
      <c r="B3388" s="245" t="s">
        <v>4132</v>
      </c>
      <c r="C3388" s="245" t="s">
        <v>4151</v>
      </c>
      <c r="D3388" s="245" t="s">
        <v>4150</v>
      </c>
      <c r="E3388" s="246" t="s">
        <v>44</v>
      </c>
      <c r="F3388" s="245" t="s">
        <v>44</v>
      </c>
      <c r="G3388" s="245" t="s">
        <v>18618</v>
      </c>
      <c r="H3388" s="245" t="s">
        <v>18619</v>
      </c>
      <c r="I3388" s="245" t="s">
        <v>24</v>
      </c>
      <c r="J3388" s="245" t="s">
        <v>569</v>
      </c>
      <c r="K3388" s="246" t="s">
        <v>24335</v>
      </c>
      <c r="L3388" s="245" t="s">
        <v>568</v>
      </c>
      <c r="M3388"/>
      <c r="N3388"/>
      <c r="O3388"/>
      <c r="P3388"/>
      <c r="Q3388"/>
      <c r="R3388"/>
      <c r="S3388"/>
      <c r="T3388"/>
      <c r="U3388"/>
      <c r="V3388"/>
      <c r="W3388"/>
      <c r="X3388"/>
      <c r="Y3388"/>
      <c r="Z3388"/>
      <c r="AA3388"/>
      <c r="AB3388"/>
      <c r="AC3388"/>
      <c r="AD3388"/>
      <c r="AE3388"/>
      <c r="AF3388"/>
      <c r="AG3388"/>
      <c r="AH3388"/>
      <c r="AI3388"/>
      <c r="AJ3388"/>
      <c r="AK3388"/>
      <c r="AL3388"/>
      <c r="AM3388"/>
      <c r="AN3388"/>
      <c r="AO3388"/>
      <c r="AP3388"/>
      <c r="AQ3388"/>
      <c r="AR3388"/>
      <c r="AS3388"/>
      <c r="AT3388"/>
      <c r="AU3388"/>
      <c r="AV3388"/>
      <c r="AW3388"/>
      <c r="AX3388"/>
      <c r="AY3388"/>
      <c r="AZ3388"/>
      <c r="BA3388"/>
      <c r="BB3388"/>
      <c r="BC3388"/>
      <c r="BD3388"/>
      <c r="BE3388"/>
      <c r="BF3388"/>
      <c r="BG3388"/>
      <c r="BH3388"/>
      <c r="BI3388"/>
      <c r="BJ3388"/>
      <c r="BK3388"/>
      <c r="BL3388"/>
      <c r="BM3388"/>
      <c r="BN3388"/>
      <c r="BO3388"/>
    </row>
    <row r="3389" spans="1:67" ht="15" x14ac:dyDescent="0.25">
      <c r="A3389" s="245" t="s">
        <v>4133</v>
      </c>
      <c r="B3389" s="245" t="s">
        <v>4132</v>
      </c>
      <c r="C3389" s="245" t="s">
        <v>4151</v>
      </c>
      <c r="D3389" s="245" t="s">
        <v>4150</v>
      </c>
      <c r="E3389" s="246" t="s">
        <v>44</v>
      </c>
      <c r="F3389" s="245" t="s">
        <v>44</v>
      </c>
      <c r="G3389" s="245" t="s">
        <v>18621</v>
      </c>
      <c r="H3389" s="245" t="s">
        <v>18622</v>
      </c>
      <c r="I3389" s="245" t="s">
        <v>24</v>
      </c>
      <c r="J3389" s="245" t="s">
        <v>569</v>
      </c>
      <c r="K3389" s="246" t="s">
        <v>24336</v>
      </c>
      <c r="L3389" s="245" t="s">
        <v>568</v>
      </c>
      <c r="M3389"/>
      <c r="N3389"/>
      <c r="O3389"/>
      <c r="P3389"/>
      <c r="Q3389"/>
      <c r="R3389"/>
      <c r="S3389"/>
      <c r="T3389"/>
      <c r="U3389"/>
      <c r="V3389"/>
      <c r="W3389"/>
      <c r="X3389"/>
      <c r="Y3389"/>
      <c r="Z3389"/>
      <c r="AA3389"/>
      <c r="AB3389"/>
      <c r="AC3389"/>
      <c r="AD3389"/>
      <c r="AE3389"/>
      <c r="AF3389"/>
      <c r="AG3389"/>
      <c r="AH3389"/>
      <c r="AI3389"/>
      <c r="AJ3389"/>
      <c r="AK3389"/>
      <c r="AL3389"/>
      <c r="AM3389"/>
      <c r="AN3389"/>
      <c r="AO3389"/>
      <c r="AP3389"/>
      <c r="AQ3389"/>
      <c r="AR3389"/>
      <c r="AS3389"/>
      <c r="AT3389"/>
      <c r="AU3389"/>
      <c r="AV3389"/>
      <c r="AW3389"/>
      <c r="AX3389"/>
      <c r="AY3389"/>
      <c r="AZ3389"/>
      <c r="BA3389"/>
      <c r="BB3389"/>
      <c r="BC3389"/>
      <c r="BD3389"/>
      <c r="BE3389"/>
      <c r="BF3389"/>
      <c r="BG3389"/>
      <c r="BH3389"/>
      <c r="BI3389"/>
      <c r="BJ3389"/>
      <c r="BK3389"/>
      <c r="BL3389"/>
      <c r="BM3389"/>
      <c r="BN3389"/>
      <c r="BO3389"/>
    </row>
    <row r="3390" spans="1:67" ht="15" x14ac:dyDescent="0.25">
      <c r="A3390" s="245" t="s">
        <v>4133</v>
      </c>
      <c r="B3390" s="245" t="s">
        <v>4132</v>
      </c>
      <c r="C3390" s="245" t="s">
        <v>4151</v>
      </c>
      <c r="D3390" s="245" t="s">
        <v>4150</v>
      </c>
      <c r="E3390" s="246" t="s">
        <v>44</v>
      </c>
      <c r="F3390" s="245" t="s">
        <v>44</v>
      </c>
      <c r="G3390" s="245" t="s">
        <v>18624</v>
      </c>
      <c r="H3390" s="245" t="s">
        <v>18625</v>
      </c>
      <c r="I3390" s="245" t="s">
        <v>24</v>
      </c>
      <c r="J3390" s="245" t="s">
        <v>569</v>
      </c>
      <c r="K3390" s="246" t="s">
        <v>24337</v>
      </c>
      <c r="L3390" s="245" t="s">
        <v>568</v>
      </c>
      <c r="M3390"/>
      <c r="N3390"/>
      <c r="O3390"/>
      <c r="P3390"/>
      <c r="Q3390"/>
      <c r="R3390"/>
      <c r="S3390"/>
      <c r="T3390"/>
      <c r="U3390"/>
      <c r="V3390"/>
      <c r="W3390"/>
      <c r="X3390"/>
      <c r="Y3390"/>
      <c r="Z3390"/>
      <c r="AA3390"/>
      <c r="AB3390"/>
      <c r="AC3390"/>
      <c r="AD3390"/>
      <c r="AE3390"/>
      <c r="AF3390"/>
      <c r="AG3390"/>
      <c r="AH3390"/>
      <c r="AI3390"/>
      <c r="AJ3390"/>
      <c r="AK3390"/>
      <c r="AL3390"/>
      <c r="AM3390"/>
      <c r="AN3390"/>
      <c r="AO3390"/>
      <c r="AP3390"/>
      <c r="AQ3390"/>
      <c r="AR3390"/>
      <c r="AS3390"/>
      <c r="AT3390"/>
      <c r="AU3390"/>
      <c r="AV3390"/>
      <c r="AW3390"/>
      <c r="AX3390"/>
      <c r="AY3390"/>
      <c r="AZ3390"/>
      <c r="BA3390"/>
      <c r="BB3390"/>
      <c r="BC3390"/>
      <c r="BD3390"/>
      <c r="BE3390"/>
      <c r="BF3390"/>
      <c r="BG3390"/>
      <c r="BH3390"/>
      <c r="BI3390"/>
      <c r="BJ3390"/>
      <c r="BK3390"/>
      <c r="BL3390"/>
      <c r="BM3390"/>
      <c r="BN3390"/>
      <c r="BO3390"/>
    </row>
    <row r="3391" spans="1:67" ht="15" x14ac:dyDescent="0.25">
      <c r="A3391" s="245" t="s">
        <v>4133</v>
      </c>
      <c r="B3391" s="245" t="s">
        <v>4132</v>
      </c>
      <c r="C3391" s="245" t="s">
        <v>4151</v>
      </c>
      <c r="D3391" s="245" t="s">
        <v>4150</v>
      </c>
      <c r="E3391" s="246" t="s">
        <v>44</v>
      </c>
      <c r="F3391" s="245" t="s">
        <v>44</v>
      </c>
      <c r="G3391" s="245" t="s">
        <v>18627</v>
      </c>
      <c r="H3391" s="245" t="s">
        <v>18628</v>
      </c>
      <c r="I3391" s="245" t="s">
        <v>24</v>
      </c>
      <c r="J3391" s="245" t="s">
        <v>569</v>
      </c>
      <c r="K3391" s="246" t="s">
        <v>24338</v>
      </c>
      <c r="L3391" s="245" t="s">
        <v>568</v>
      </c>
      <c r="M3391"/>
      <c r="N3391"/>
      <c r="O3391"/>
      <c r="P3391"/>
      <c r="Q3391"/>
      <c r="R3391"/>
      <c r="S3391"/>
      <c r="T3391"/>
      <c r="U3391"/>
      <c r="V3391"/>
      <c r="W3391"/>
      <c r="X3391"/>
      <c r="Y3391"/>
      <c r="Z3391"/>
      <c r="AA3391"/>
      <c r="AB3391"/>
      <c r="AC3391"/>
      <c r="AD3391"/>
      <c r="AE3391"/>
      <c r="AF3391"/>
      <c r="AG3391"/>
      <c r="AH3391"/>
      <c r="AI3391"/>
      <c r="AJ3391"/>
      <c r="AK3391"/>
      <c r="AL3391"/>
      <c r="AM3391"/>
      <c r="AN3391"/>
      <c r="AO3391"/>
      <c r="AP3391"/>
      <c r="AQ3391"/>
      <c r="AR3391"/>
      <c r="AS3391"/>
      <c r="AT3391"/>
      <c r="AU3391"/>
      <c r="AV3391"/>
      <c r="AW3391"/>
      <c r="AX3391"/>
      <c r="AY3391"/>
      <c r="AZ3391"/>
      <c r="BA3391"/>
      <c r="BB3391"/>
      <c r="BC3391"/>
      <c r="BD3391"/>
      <c r="BE3391"/>
      <c r="BF3391"/>
      <c r="BG3391"/>
      <c r="BH3391"/>
      <c r="BI3391"/>
      <c r="BJ3391"/>
      <c r="BK3391"/>
      <c r="BL3391"/>
      <c r="BM3391"/>
      <c r="BN3391"/>
      <c r="BO3391"/>
    </row>
    <row r="3392" spans="1:67" ht="15" x14ac:dyDescent="0.25">
      <c r="A3392" s="245" t="s">
        <v>4133</v>
      </c>
      <c r="B3392" s="245" t="s">
        <v>4132</v>
      </c>
      <c r="C3392" s="245" t="s">
        <v>4151</v>
      </c>
      <c r="D3392" s="245" t="s">
        <v>4150</v>
      </c>
      <c r="E3392" s="246" t="s">
        <v>44</v>
      </c>
      <c r="F3392" s="245" t="s">
        <v>44</v>
      </c>
      <c r="G3392" s="245" t="s">
        <v>18630</v>
      </c>
      <c r="H3392" s="245" t="s">
        <v>18631</v>
      </c>
      <c r="I3392" s="245" t="s">
        <v>24</v>
      </c>
      <c r="J3392" s="245" t="s">
        <v>569</v>
      </c>
      <c r="K3392" s="246" t="s">
        <v>24339</v>
      </c>
      <c r="L3392" s="245" t="s">
        <v>568</v>
      </c>
      <c r="M3392"/>
      <c r="N3392"/>
      <c r="O3392"/>
      <c r="P3392"/>
      <c r="Q3392"/>
      <c r="R3392"/>
      <c r="S3392"/>
      <c r="T3392"/>
      <c r="U3392"/>
      <c r="V3392"/>
      <c r="W3392"/>
      <c r="X3392"/>
      <c r="Y3392"/>
      <c r="Z3392"/>
      <c r="AA3392"/>
      <c r="AB3392"/>
      <c r="AC3392"/>
      <c r="AD3392"/>
      <c r="AE3392"/>
      <c r="AF3392"/>
      <c r="AG3392"/>
      <c r="AH3392"/>
      <c r="AI3392"/>
      <c r="AJ3392"/>
      <c r="AK3392"/>
      <c r="AL3392"/>
      <c r="AM3392"/>
      <c r="AN3392"/>
      <c r="AO3392"/>
      <c r="AP3392"/>
      <c r="AQ3392"/>
      <c r="AR3392"/>
      <c r="AS3392"/>
      <c r="AT3392"/>
      <c r="AU3392"/>
      <c r="AV3392"/>
      <c r="AW3392"/>
      <c r="AX3392"/>
      <c r="AY3392"/>
      <c r="AZ3392"/>
      <c r="BA3392"/>
      <c r="BB3392"/>
      <c r="BC3392"/>
      <c r="BD3392"/>
      <c r="BE3392"/>
      <c r="BF3392"/>
      <c r="BG3392"/>
      <c r="BH3392"/>
      <c r="BI3392"/>
      <c r="BJ3392"/>
      <c r="BK3392"/>
      <c r="BL3392"/>
      <c r="BM3392"/>
      <c r="BN3392"/>
      <c r="BO3392"/>
    </row>
    <row r="3393" spans="1:67" ht="15" x14ac:dyDescent="0.25">
      <c r="A3393" s="245" t="s">
        <v>4133</v>
      </c>
      <c r="B3393" s="245" t="s">
        <v>4132</v>
      </c>
      <c r="C3393" s="245" t="s">
        <v>4151</v>
      </c>
      <c r="D3393" s="245" t="s">
        <v>4150</v>
      </c>
      <c r="E3393" s="246" t="s">
        <v>44</v>
      </c>
      <c r="F3393" s="245" t="s">
        <v>44</v>
      </c>
      <c r="G3393" s="245" t="s">
        <v>18633</v>
      </c>
      <c r="H3393" s="245" t="s">
        <v>18634</v>
      </c>
      <c r="I3393" s="245" t="s">
        <v>24</v>
      </c>
      <c r="J3393" s="245" t="s">
        <v>569</v>
      </c>
      <c r="K3393" s="246" t="s">
        <v>24340</v>
      </c>
      <c r="L3393" s="245" t="s">
        <v>568</v>
      </c>
      <c r="M3393"/>
      <c r="N3393"/>
      <c r="O3393"/>
      <c r="P3393"/>
      <c r="Q3393"/>
      <c r="R3393"/>
      <c r="S3393"/>
      <c r="T3393"/>
      <c r="U3393"/>
      <c r="V3393"/>
      <c r="W3393"/>
      <c r="X3393"/>
      <c r="Y3393"/>
      <c r="Z3393"/>
      <c r="AA3393"/>
      <c r="AB3393"/>
      <c r="AC3393"/>
      <c r="AD3393"/>
      <c r="AE3393"/>
      <c r="AF3393"/>
      <c r="AG3393"/>
      <c r="AH3393"/>
      <c r="AI3393"/>
      <c r="AJ3393"/>
      <c r="AK3393"/>
      <c r="AL3393"/>
      <c r="AM3393"/>
      <c r="AN3393"/>
      <c r="AO3393"/>
      <c r="AP3393"/>
      <c r="AQ3393"/>
      <c r="AR3393"/>
      <c r="AS3393"/>
      <c r="AT3393"/>
      <c r="AU3393"/>
      <c r="AV3393"/>
      <c r="AW3393"/>
      <c r="AX3393"/>
      <c r="AY3393"/>
      <c r="AZ3393"/>
      <c r="BA3393"/>
      <c r="BB3393"/>
      <c r="BC3393"/>
      <c r="BD3393"/>
      <c r="BE3393"/>
      <c r="BF3393"/>
      <c r="BG3393"/>
      <c r="BH3393"/>
      <c r="BI3393"/>
      <c r="BJ3393"/>
      <c r="BK3393"/>
      <c r="BL3393"/>
      <c r="BM3393"/>
      <c r="BN3393"/>
      <c r="BO3393"/>
    </row>
    <row r="3394" spans="1:67" ht="15" x14ac:dyDescent="0.25">
      <c r="A3394" s="245" t="s">
        <v>4133</v>
      </c>
      <c r="B3394" s="245" t="s">
        <v>4132</v>
      </c>
      <c r="C3394" s="245" t="s">
        <v>4151</v>
      </c>
      <c r="D3394" s="245" t="s">
        <v>4150</v>
      </c>
      <c r="E3394" s="246" t="s">
        <v>44</v>
      </c>
      <c r="F3394" s="245" t="s">
        <v>44</v>
      </c>
      <c r="G3394" s="245" t="s">
        <v>18636</v>
      </c>
      <c r="H3394" s="245" t="s">
        <v>18637</v>
      </c>
      <c r="I3394" s="245" t="s">
        <v>24</v>
      </c>
      <c r="J3394" s="245" t="s">
        <v>569</v>
      </c>
      <c r="K3394" s="246" t="s">
        <v>24341</v>
      </c>
      <c r="L3394" s="245" t="s">
        <v>568</v>
      </c>
      <c r="M3394"/>
      <c r="N3394"/>
      <c r="O3394"/>
      <c r="P3394"/>
      <c r="Q3394"/>
      <c r="R3394"/>
      <c r="S3394"/>
      <c r="T3394"/>
      <c r="U3394"/>
      <c r="V3394"/>
      <c r="W3394"/>
      <c r="X3394"/>
      <c r="Y3394"/>
      <c r="Z3394"/>
      <c r="AA3394"/>
      <c r="AB3394"/>
      <c r="AC3394"/>
      <c r="AD3394"/>
      <c r="AE3394"/>
      <c r="AF3394"/>
      <c r="AG3394"/>
      <c r="AH3394"/>
      <c r="AI3394"/>
      <c r="AJ3394"/>
      <c r="AK3394"/>
      <c r="AL3394"/>
      <c r="AM3394"/>
      <c r="AN3394"/>
      <c r="AO3394"/>
      <c r="AP3394"/>
      <c r="AQ3394"/>
      <c r="AR3394"/>
      <c r="AS3394"/>
      <c r="AT3394"/>
      <c r="AU3394"/>
      <c r="AV3394"/>
      <c r="AW3394"/>
      <c r="AX3394"/>
      <c r="AY3394"/>
      <c r="AZ3394"/>
      <c r="BA3394"/>
      <c r="BB3394"/>
      <c r="BC3394"/>
      <c r="BD3394"/>
      <c r="BE3394"/>
      <c r="BF3394"/>
      <c r="BG3394"/>
      <c r="BH3394"/>
      <c r="BI3394"/>
      <c r="BJ3394"/>
      <c r="BK3394"/>
      <c r="BL3394"/>
      <c r="BM3394"/>
      <c r="BN3394"/>
      <c r="BO3394"/>
    </row>
    <row r="3395" spans="1:67" ht="15" x14ac:dyDescent="0.25">
      <c r="A3395" s="245" t="s">
        <v>4133</v>
      </c>
      <c r="B3395" s="245" t="s">
        <v>4132</v>
      </c>
      <c r="C3395" s="245" t="s">
        <v>4151</v>
      </c>
      <c r="D3395" s="245" t="s">
        <v>4150</v>
      </c>
      <c r="E3395" s="246" t="s">
        <v>44</v>
      </c>
      <c r="F3395" s="245" t="s">
        <v>44</v>
      </c>
      <c r="G3395" s="245" t="s">
        <v>18639</v>
      </c>
      <c r="H3395" s="245" t="s">
        <v>18640</v>
      </c>
      <c r="I3395" s="245" t="s">
        <v>24</v>
      </c>
      <c r="J3395" s="245" t="s">
        <v>569</v>
      </c>
      <c r="K3395" s="246" t="s">
        <v>24342</v>
      </c>
      <c r="L3395" s="245" t="s">
        <v>568</v>
      </c>
      <c r="M3395"/>
      <c r="N3395"/>
      <c r="O3395"/>
      <c r="P3395"/>
      <c r="Q3395"/>
      <c r="R3395"/>
      <c r="S3395"/>
      <c r="T3395"/>
      <c r="U3395"/>
      <c r="V3395"/>
      <c r="W3395"/>
      <c r="X3395"/>
      <c r="Y3395"/>
      <c r="Z3395"/>
      <c r="AA3395"/>
      <c r="AB3395"/>
      <c r="AC3395"/>
      <c r="AD3395"/>
      <c r="AE3395"/>
      <c r="AF3395"/>
      <c r="AG3395"/>
      <c r="AH3395"/>
      <c r="AI3395"/>
      <c r="AJ3395"/>
      <c r="AK3395"/>
      <c r="AL3395"/>
      <c r="AM3395"/>
      <c r="AN3395"/>
      <c r="AO3395"/>
      <c r="AP3395"/>
      <c r="AQ3395"/>
      <c r="AR3395"/>
      <c r="AS3395"/>
      <c r="AT3395"/>
      <c r="AU3395"/>
      <c r="AV3395"/>
      <c r="AW3395"/>
      <c r="AX3395"/>
      <c r="AY3395"/>
      <c r="AZ3395"/>
      <c r="BA3395"/>
      <c r="BB3395"/>
      <c r="BC3395"/>
      <c r="BD3395"/>
      <c r="BE3395"/>
      <c r="BF3395"/>
      <c r="BG3395"/>
      <c r="BH3395"/>
      <c r="BI3395"/>
      <c r="BJ3395"/>
      <c r="BK3395"/>
      <c r="BL3395"/>
      <c r="BM3395"/>
      <c r="BN3395"/>
      <c r="BO3395"/>
    </row>
    <row r="3396" spans="1:67" ht="15" x14ac:dyDescent="0.25">
      <c r="A3396" s="245" t="s">
        <v>4133</v>
      </c>
      <c r="B3396" s="245" t="s">
        <v>4132</v>
      </c>
      <c r="C3396" s="245" t="s">
        <v>4151</v>
      </c>
      <c r="D3396" s="245" t="s">
        <v>4150</v>
      </c>
      <c r="E3396" s="246" t="s">
        <v>44</v>
      </c>
      <c r="F3396" s="245" t="s">
        <v>44</v>
      </c>
      <c r="G3396" s="245" t="s">
        <v>18642</v>
      </c>
      <c r="H3396" s="245" t="s">
        <v>18643</v>
      </c>
      <c r="I3396" s="245" t="s">
        <v>24</v>
      </c>
      <c r="J3396" s="245" t="s">
        <v>569</v>
      </c>
      <c r="K3396" s="246" t="s">
        <v>24343</v>
      </c>
      <c r="L3396" s="245" t="s">
        <v>568</v>
      </c>
      <c r="M3396"/>
      <c r="N3396"/>
      <c r="O3396"/>
      <c r="P3396"/>
      <c r="Q3396"/>
      <c r="R3396"/>
      <c r="S3396"/>
      <c r="T3396"/>
      <c r="U3396"/>
      <c r="V3396"/>
      <c r="W3396"/>
      <c r="X3396"/>
      <c r="Y3396"/>
      <c r="Z3396"/>
      <c r="AA3396"/>
      <c r="AB3396"/>
      <c r="AC3396"/>
      <c r="AD3396"/>
      <c r="AE3396"/>
      <c r="AF3396"/>
      <c r="AG3396"/>
      <c r="AH3396"/>
      <c r="AI3396"/>
      <c r="AJ3396"/>
      <c r="AK3396"/>
      <c r="AL3396"/>
      <c r="AM3396"/>
      <c r="AN3396"/>
      <c r="AO3396"/>
      <c r="AP3396"/>
      <c r="AQ3396"/>
      <c r="AR3396"/>
      <c r="AS3396"/>
      <c r="AT3396"/>
      <c r="AU3396"/>
      <c r="AV3396"/>
      <c r="AW3396"/>
      <c r="AX3396"/>
      <c r="AY3396"/>
      <c r="AZ3396"/>
      <c r="BA3396"/>
      <c r="BB3396"/>
      <c r="BC3396"/>
      <c r="BD3396"/>
      <c r="BE3396"/>
      <c r="BF3396"/>
      <c r="BG3396"/>
      <c r="BH3396"/>
      <c r="BI3396"/>
      <c r="BJ3396"/>
      <c r="BK3396"/>
      <c r="BL3396"/>
      <c r="BM3396"/>
      <c r="BN3396"/>
      <c r="BO3396"/>
    </row>
    <row r="3397" spans="1:67" ht="15" x14ac:dyDescent="0.25">
      <c r="A3397" s="245" t="s">
        <v>4133</v>
      </c>
      <c r="B3397" s="245" t="s">
        <v>4132</v>
      </c>
      <c r="C3397" s="245" t="s">
        <v>4151</v>
      </c>
      <c r="D3397" s="245" t="s">
        <v>4150</v>
      </c>
      <c r="E3397" s="246" t="s">
        <v>44</v>
      </c>
      <c r="F3397" s="245" t="s">
        <v>44</v>
      </c>
      <c r="G3397" s="245" t="s">
        <v>18645</v>
      </c>
      <c r="H3397" s="245" t="s">
        <v>18646</v>
      </c>
      <c r="I3397" s="245" t="s">
        <v>24</v>
      </c>
      <c r="J3397" s="245" t="s">
        <v>569</v>
      </c>
      <c r="K3397" s="246" t="s">
        <v>24344</v>
      </c>
      <c r="L3397" s="245" t="s">
        <v>568</v>
      </c>
      <c r="M3397"/>
      <c r="N3397"/>
      <c r="O3397"/>
      <c r="P3397"/>
      <c r="Q3397"/>
      <c r="R3397"/>
      <c r="S3397"/>
      <c r="T3397"/>
      <c r="U3397"/>
      <c r="V3397"/>
      <c r="W3397"/>
      <c r="X3397"/>
      <c r="Y3397"/>
      <c r="Z3397"/>
      <c r="AA3397"/>
      <c r="AB3397"/>
      <c r="AC3397"/>
      <c r="AD3397"/>
      <c r="AE3397"/>
      <c r="AF3397"/>
      <c r="AG3397"/>
      <c r="AH3397"/>
      <c r="AI3397"/>
      <c r="AJ3397"/>
      <c r="AK3397"/>
      <c r="AL3397"/>
      <c r="AM3397"/>
      <c r="AN3397"/>
      <c r="AO3397"/>
      <c r="AP3397"/>
      <c r="AQ3397"/>
      <c r="AR3397"/>
      <c r="AS3397"/>
      <c r="AT3397"/>
      <c r="AU3397"/>
      <c r="AV3397"/>
      <c r="AW3397"/>
      <c r="AX3397"/>
      <c r="AY3397"/>
      <c r="AZ3397"/>
      <c r="BA3397"/>
      <c r="BB3397"/>
      <c r="BC3397"/>
      <c r="BD3397"/>
      <c r="BE3397"/>
      <c r="BF3397"/>
      <c r="BG3397"/>
      <c r="BH3397"/>
      <c r="BI3397"/>
      <c r="BJ3397"/>
      <c r="BK3397"/>
      <c r="BL3397"/>
      <c r="BM3397"/>
      <c r="BN3397"/>
      <c r="BO3397"/>
    </row>
    <row r="3398" spans="1:67" ht="15" x14ac:dyDescent="0.25">
      <c r="A3398" s="245" t="s">
        <v>4133</v>
      </c>
      <c r="B3398" s="245" t="s">
        <v>4132</v>
      </c>
      <c r="C3398" s="245" t="s">
        <v>4151</v>
      </c>
      <c r="D3398" s="245" t="s">
        <v>4150</v>
      </c>
      <c r="E3398" s="246" t="s">
        <v>44</v>
      </c>
      <c r="F3398" s="245" t="s">
        <v>44</v>
      </c>
      <c r="G3398" s="245" t="s">
        <v>18648</v>
      </c>
      <c r="H3398" s="245" t="s">
        <v>18649</v>
      </c>
      <c r="I3398" s="245" t="s">
        <v>24</v>
      </c>
      <c r="J3398" s="245" t="s">
        <v>59</v>
      </c>
      <c r="K3398" s="246" t="s">
        <v>24345</v>
      </c>
      <c r="L3398" s="245" t="s">
        <v>568</v>
      </c>
      <c r="M3398"/>
      <c r="N3398"/>
      <c r="O3398"/>
      <c r="P3398"/>
      <c r="Q3398"/>
      <c r="R3398"/>
      <c r="S3398"/>
      <c r="T3398"/>
      <c r="U3398"/>
      <c r="V3398"/>
      <c r="W3398"/>
      <c r="X3398"/>
      <c r="Y3398"/>
      <c r="Z3398"/>
      <c r="AA3398"/>
      <c r="AB3398"/>
      <c r="AC3398"/>
      <c r="AD3398"/>
      <c r="AE3398"/>
      <c r="AF3398"/>
      <c r="AG3398"/>
      <c r="AH3398"/>
      <c r="AI3398"/>
      <c r="AJ3398"/>
      <c r="AK3398"/>
      <c r="AL3398"/>
      <c r="AM3398"/>
      <c r="AN3398"/>
      <c r="AO3398"/>
      <c r="AP3398"/>
      <c r="AQ3398"/>
      <c r="AR3398"/>
      <c r="AS3398"/>
      <c r="AT3398"/>
      <c r="AU3398"/>
      <c r="AV3398"/>
      <c r="AW3398"/>
      <c r="AX3398"/>
      <c r="AY3398"/>
      <c r="AZ3398"/>
      <c r="BA3398"/>
      <c r="BB3398"/>
      <c r="BC3398"/>
      <c r="BD3398"/>
      <c r="BE3398"/>
      <c r="BF3398"/>
      <c r="BG3398"/>
      <c r="BH3398"/>
      <c r="BI3398"/>
      <c r="BJ3398"/>
      <c r="BK3398"/>
      <c r="BL3398"/>
      <c r="BM3398"/>
      <c r="BN3398"/>
      <c r="BO3398"/>
    </row>
    <row r="3399" spans="1:67" ht="15" x14ac:dyDescent="0.25">
      <c r="A3399" s="245" t="s">
        <v>4133</v>
      </c>
      <c r="B3399" s="245" t="s">
        <v>4132</v>
      </c>
      <c r="C3399" s="245" t="s">
        <v>4151</v>
      </c>
      <c r="D3399" s="245" t="s">
        <v>4150</v>
      </c>
      <c r="E3399" s="246" t="s">
        <v>44</v>
      </c>
      <c r="F3399" s="245" t="s">
        <v>44</v>
      </c>
      <c r="G3399" s="245" t="s">
        <v>18650</v>
      </c>
      <c r="H3399" s="245" t="s">
        <v>18651</v>
      </c>
      <c r="I3399" s="245" t="s">
        <v>14</v>
      </c>
      <c r="J3399" s="245" t="s">
        <v>569</v>
      </c>
      <c r="K3399" s="246" t="s">
        <v>9509</v>
      </c>
      <c r="L3399" s="245" t="s">
        <v>568</v>
      </c>
      <c r="M3399"/>
      <c r="N3399"/>
      <c r="O3399"/>
      <c r="P3399"/>
      <c r="Q3399"/>
      <c r="R3399"/>
      <c r="S3399"/>
      <c r="T3399"/>
      <c r="U3399"/>
      <c r="V3399"/>
      <c r="W3399"/>
      <c r="X3399"/>
      <c r="Y3399"/>
      <c r="Z3399"/>
      <c r="AA3399"/>
      <c r="AB3399"/>
      <c r="AC3399"/>
      <c r="AD3399"/>
      <c r="AE3399"/>
      <c r="AF3399"/>
      <c r="AG3399"/>
      <c r="AH3399"/>
      <c r="AI3399"/>
      <c r="AJ3399"/>
      <c r="AK3399"/>
      <c r="AL3399"/>
      <c r="AM3399"/>
      <c r="AN3399"/>
      <c r="AO3399"/>
      <c r="AP3399"/>
      <c r="AQ3399"/>
      <c r="AR3399"/>
      <c r="AS3399"/>
      <c r="AT3399"/>
      <c r="AU3399"/>
      <c r="AV3399"/>
      <c r="AW3399"/>
      <c r="AX3399"/>
      <c r="AY3399"/>
      <c r="AZ3399"/>
      <c r="BA3399"/>
      <c r="BB3399"/>
      <c r="BC3399"/>
      <c r="BD3399"/>
      <c r="BE3399"/>
      <c r="BF3399"/>
      <c r="BG3399"/>
      <c r="BH3399"/>
      <c r="BI3399"/>
      <c r="BJ3399"/>
      <c r="BK3399"/>
      <c r="BL3399"/>
      <c r="BM3399"/>
      <c r="BN3399"/>
      <c r="BO3399"/>
    </row>
    <row r="3400" spans="1:67" ht="15" x14ac:dyDescent="0.25">
      <c r="A3400" s="245" t="s">
        <v>4133</v>
      </c>
      <c r="B3400" s="245" t="s">
        <v>4132</v>
      </c>
      <c r="C3400" s="245" t="s">
        <v>4151</v>
      </c>
      <c r="D3400" s="245" t="s">
        <v>4150</v>
      </c>
      <c r="E3400" s="246" t="s">
        <v>44</v>
      </c>
      <c r="F3400" s="245" t="s">
        <v>44</v>
      </c>
      <c r="G3400" s="245" t="s">
        <v>18653</v>
      </c>
      <c r="H3400" s="245" t="s">
        <v>18654</v>
      </c>
      <c r="I3400" s="245" t="s">
        <v>14</v>
      </c>
      <c r="J3400" s="245" t="s">
        <v>569</v>
      </c>
      <c r="K3400" s="246" t="s">
        <v>22125</v>
      </c>
      <c r="L3400" s="245" t="s">
        <v>568</v>
      </c>
      <c r="M3400"/>
      <c r="N3400"/>
      <c r="O3400"/>
      <c r="P3400"/>
      <c r="Q3400"/>
      <c r="R3400"/>
      <c r="S3400"/>
      <c r="T3400"/>
      <c r="U3400"/>
      <c r="V3400"/>
      <c r="W3400"/>
      <c r="X3400"/>
      <c r="Y3400"/>
      <c r="Z3400"/>
      <c r="AA3400"/>
      <c r="AB3400"/>
      <c r="AC3400"/>
      <c r="AD3400"/>
      <c r="AE3400"/>
      <c r="AF3400"/>
      <c r="AG3400"/>
      <c r="AH3400"/>
      <c r="AI3400"/>
      <c r="AJ3400"/>
      <c r="AK3400"/>
      <c r="AL3400"/>
      <c r="AM3400"/>
      <c r="AN3400"/>
      <c r="AO3400"/>
      <c r="AP3400"/>
      <c r="AQ3400"/>
      <c r="AR3400"/>
      <c r="AS3400"/>
      <c r="AT3400"/>
      <c r="AU3400"/>
      <c r="AV3400"/>
      <c r="AW3400"/>
      <c r="AX3400"/>
      <c r="AY3400"/>
      <c r="AZ3400"/>
      <c r="BA3400"/>
      <c r="BB3400"/>
      <c r="BC3400"/>
      <c r="BD3400"/>
      <c r="BE3400"/>
      <c r="BF3400"/>
      <c r="BG3400"/>
      <c r="BH3400"/>
      <c r="BI3400"/>
      <c r="BJ3400"/>
      <c r="BK3400"/>
      <c r="BL3400"/>
      <c r="BM3400"/>
      <c r="BN3400"/>
      <c r="BO3400"/>
    </row>
    <row r="3401" spans="1:67" ht="15" x14ac:dyDescent="0.25">
      <c r="A3401" s="245" t="s">
        <v>4133</v>
      </c>
      <c r="B3401" s="245" t="s">
        <v>4132</v>
      </c>
      <c r="C3401" s="245" t="s">
        <v>4151</v>
      </c>
      <c r="D3401" s="245" t="s">
        <v>4150</v>
      </c>
      <c r="E3401" s="246" t="s">
        <v>44</v>
      </c>
      <c r="F3401" s="245" t="s">
        <v>44</v>
      </c>
      <c r="G3401" s="245" t="s">
        <v>18656</v>
      </c>
      <c r="H3401" s="245" t="s">
        <v>18657</v>
      </c>
      <c r="I3401" s="245" t="s">
        <v>14</v>
      </c>
      <c r="J3401" s="245" t="s">
        <v>569</v>
      </c>
      <c r="K3401" s="246" t="s">
        <v>24346</v>
      </c>
      <c r="L3401" s="245" t="s">
        <v>568</v>
      </c>
      <c r="M3401"/>
      <c r="N3401"/>
      <c r="O3401"/>
      <c r="P3401"/>
      <c r="Q3401"/>
      <c r="R3401"/>
      <c r="S3401"/>
      <c r="T3401"/>
      <c r="U3401"/>
      <c r="V3401"/>
      <c r="W3401"/>
      <c r="X3401"/>
      <c r="Y3401"/>
      <c r="Z3401"/>
      <c r="AA3401"/>
      <c r="AB3401"/>
      <c r="AC3401"/>
      <c r="AD3401"/>
      <c r="AE3401"/>
      <c r="AF3401"/>
      <c r="AG3401"/>
      <c r="AH3401"/>
      <c r="AI3401"/>
      <c r="AJ3401"/>
      <c r="AK3401"/>
      <c r="AL3401"/>
      <c r="AM3401"/>
      <c r="AN3401"/>
      <c r="AO3401"/>
      <c r="AP3401"/>
      <c r="AQ3401"/>
      <c r="AR3401"/>
      <c r="AS3401"/>
      <c r="AT3401"/>
      <c r="AU3401"/>
      <c r="AV3401"/>
      <c r="AW3401"/>
      <c r="AX3401"/>
      <c r="AY3401"/>
      <c r="AZ3401"/>
      <c r="BA3401"/>
      <c r="BB3401"/>
      <c r="BC3401"/>
      <c r="BD3401"/>
      <c r="BE3401"/>
      <c r="BF3401"/>
      <c r="BG3401"/>
      <c r="BH3401"/>
      <c r="BI3401"/>
      <c r="BJ3401"/>
      <c r="BK3401"/>
      <c r="BL3401"/>
      <c r="BM3401"/>
      <c r="BN3401"/>
      <c r="BO3401"/>
    </row>
    <row r="3402" spans="1:67" ht="15" x14ac:dyDescent="0.25">
      <c r="A3402" s="245" t="s">
        <v>4133</v>
      </c>
      <c r="B3402" s="245" t="s">
        <v>4132</v>
      </c>
      <c r="C3402" s="245" t="s">
        <v>4151</v>
      </c>
      <c r="D3402" s="245" t="s">
        <v>4150</v>
      </c>
      <c r="E3402" s="246" t="s">
        <v>44</v>
      </c>
      <c r="F3402" s="245" t="s">
        <v>44</v>
      </c>
      <c r="G3402" s="245" t="s">
        <v>18659</v>
      </c>
      <c r="H3402" s="245" t="s">
        <v>18660</v>
      </c>
      <c r="I3402" s="245" t="s">
        <v>14</v>
      </c>
      <c r="J3402" s="245" t="s">
        <v>569</v>
      </c>
      <c r="K3402" s="246" t="s">
        <v>24347</v>
      </c>
      <c r="L3402" s="245" t="s">
        <v>568</v>
      </c>
      <c r="M3402"/>
      <c r="N3402"/>
      <c r="O3402"/>
      <c r="P3402"/>
      <c r="Q3402"/>
      <c r="R3402"/>
      <c r="S3402"/>
      <c r="T3402"/>
      <c r="U3402"/>
      <c r="V3402"/>
      <c r="W3402"/>
      <c r="X3402"/>
      <c r="Y3402"/>
      <c r="Z3402"/>
      <c r="AA3402"/>
      <c r="AB3402"/>
      <c r="AC3402"/>
      <c r="AD3402"/>
      <c r="AE3402"/>
      <c r="AF3402"/>
      <c r="AG3402"/>
      <c r="AH3402"/>
      <c r="AI3402"/>
      <c r="AJ3402"/>
      <c r="AK3402"/>
      <c r="AL3402"/>
      <c r="AM3402"/>
      <c r="AN3402"/>
      <c r="AO3402"/>
      <c r="AP3402"/>
      <c r="AQ3402"/>
      <c r="AR3402"/>
      <c r="AS3402"/>
      <c r="AT3402"/>
      <c r="AU3402"/>
      <c r="AV3402"/>
      <c r="AW3402"/>
      <c r="AX3402"/>
      <c r="AY3402"/>
      <c r="AZ3402"/>
      <c r="BA3402"/>
      <c r="BB3402"/>
      <c r="BC3402"/>
      <c r="BD3402"/>
      <c r="BE3402"/>
      <c r="BF3402"/>
      <c r="BG3402"/>
      <c r="BH3402"/>
      <c r="BI3402"/>
      <c r="BJ3402"/>
      <c r="BK3402"/>
      <c r="BL3402"/>
      <c r="BM3402"/>
      <c r="BN3402"/>
      <c r="BO3402"/>
    </row>
    <row r="3403" spans="1:67" ht="15" x14ac:dyDescent="0.25">
      <c r="A3403" s="245" t="s">
        <v>4133</v>
      </c>
      <c r="B3403" s="245" t="s">
        <v>4132</v>
      </c>
      <c r="C3403" s="245" t="s">
        <v>4146</v>
      </c>
      <c r="D3403" s="245" t="s">
        <v>4145</v>
      </c>
      <c r="E3403" s="246" t="s">
        <v>44</v>
      </c>
      <c r="F3403" s="245" t="s">
        <v>44</v>
      </c>
      <c r="G3403" s="245" t="s">
        <v>12444</v>
      </c>
      <c r="H3403" s="245" t="s">
        <v>12445</v>
      </c>
      <c r="I3403" s="245" t="s">
        <v>24</v>
      </c>
      <c r="J3403" s="245" t="s">
        <v>569</v>
      </c>
      <c r="K3403" s="246" t="s">
        <v>24348</v>
      </c>
      <c r="L3403" s="245" t="s">
        <v>568</v>
      </c>
      <c r="M3403"/>
      <c r="N3403"/>
      <c r="O3403"/>
      <c r="P3403"/>
      <c r="Q3403"/>
      <c r="R3403"/>
      <c r="S3403"/>
      <c r="T3403"/>
      <c r="U3403"/>
      <c r="V3403"/>
      <c r="W3403"/>
      <c r="X3403"/>
      <c r="Y3403"/>
      <c r="Z3403"/>
      <c r="AA3403"/>
      <c r="AB3403"/>
      <c r="AC3403"/>
      <c r="AD3403"/>
      <c r="AE3403"/>
      <c r="AF3403"/>
      <c r="AG3403"/>
      <c r="AH3403"/>
      <c r="AI3403"/>
      <c r="AJ3403"/>
      <c r="AK3403"/>
      <c r="AL3403"/>
      <c r="AM3403"/>
      <c r="AN3403"/>
      <c r="AO3403"/>
      <c r="AP3403"/>
      <c r="AQ3403"/>
      <c r="AR3403"/>
      <c r="AS3403"/>
      <c r="AT3403"/>
      <c r="AU3403"/>
      <c r="AV3403"/>
      <c r="AW3403"/>
      <c r="AX3403"/>
      <c r="AY3403"/>
      <c r="AZ3403"/>
      <c r="BA3403"/>
      <c r="BB3403"/>
      <c r="BC3403"/>
      <c r="BD3403"/>
      <c r="BE3403"/>
      <c r="BF3403"/>
      <c r="BG3403"/>
      <c r="BH3403"/>
      <c r="BI3403"/>
      <c r="BJ3403"/>
      <c r="BK3403"/>
      <c r="BL3403"/>
      <c r="BM3403"/>
      <c r="BN3403"/>
      <c r="BO3403"/>
    </row>
    <row r="3404" spans="1:67" ht="15" x14ac:dyDescent="0.25">
      <c r="A3404" s="245" t="s">
        <v>4133</v>
      </c>
      <c r="B3404" s="245" t="s">
        <v>4132</v>
      </c>
      <c r="C3404" s="245" t="s">
        <v>4146</v>
      </c>
      <c r="D3404" s="245" t="s">
        <v>4145</v>
      </c>
      <c r="E3404" s="246" t="s">
        <v>44</v>
      </c>
      <c r="F3404" s="245" t="s">
        <v>44</v>
      </c>
      <c r="G3404" s="245" t="s">
        <v>12446</v>
      </c>
      <c r="H3404" s="245" t="s">
        <v>12447</v>
      </c>
      <c r="I3404" s="245" t="s">
        <v>24</v>
      </c>
      <c r="J3404" s="245" t="s">
        <v>569</v>
      </c>
      <c r="K3404" s="246" t="s">
        <v>24349</v>
      </c>
      <c r="L3404" s="245" t="s">
        <v>568</v>
      </c>
      <c r="M3404"/>
      <c r="N3404"/>
      <c r="O3404"/>
      <c r="P3404"/>
      <c r="Q3404"/>
      <c r="R3404"/>
      <c r="S3404"/>
      <c r="T3404"/>
      <c r="U3404"/>
      <c r="V3404"/>
      <c r="W3404"/>
      <c r="X3404"/>
      <c r="Y3404"/>
      <c r="Z3404"/>
      <c r="AA3404"/>
      <c r="AB3404"/>
      <c r="AC3404"/>
      <c r="AD3404"/>
      <c r="AE3404"/>
      <c r="AF3404"/>
      <c r="AG3404"/>
      <c r="AH3404"/>
      <c r="AI3404"/>
      <c r="AJ3404"/>
      <c r="AK3404"/>
      <c r="AL3404"/>
      <c r="AM3404"/>
      <c r="AN3404"/>
      <c r="AO3404"/>
      <c r="AP3404"/>
      <c r="AQ3404"/>
      <c r="AR3404"/>
      <c r="AS3404"/>
      <c r="AT3404"/>
      <c r="AU3404"/>
      <c r="AV3404"/>
      <c r="AW3404"/>
      <c r="AX3404"/>
      <c r="AY3404"/>
      <c r="AZ3404"/>
      <c r="BA3404"/>
      <c r="BB3404"/>
      <c r="BC3404"/>
      <c r="BD3404"/>
      <c r="BE3404"/>
      <c r="BF3404"/>
      <c r="BG3404"/>
      <c r="BH3404"/>
      <c r="BI3404"/>
      <c r="BJ3404"/>
      <c r="BK3404"/>
      <c r="BL3404"/>
      <c r="BM3404"/>
      <c r="BN3404"/>
      <c r="BO3404"/>
    </row>
    <row r="3405" spans="1:67" ht="15" x14ac:dyDescent="0.25">
      <c r="A3405" s="245" t="s">
        <v>4133</v>
      </c>
      <c r="B3405" s="245" t="s">
        <v>4132</v>
      </c>
      <c r="C3405" s="245" t="s">
        <v>4131</v>
      </c>
      <c r="D3405" s="245" t="s">
        <v>4130</v>
      </c>
      <c r="E3405" s="246" t="s">
        <v>44</v>
      </c>
      <c r="F3405" s="245" t="s">
        <v>44</v>
      </c>
      <c r="G3405" s="245" t="s">
        <v>4144</v>
      </c>
      <c r="H3405" s="245" t="s">
        <v>12448</v>
      </c>
      <c r="I3405" s="245" t="s">
        <v>14</v>
      </c>
      <c r="J3405" s="245" t="s">
        <v>59</v>
      </c>
      <c r="K3405" s="246" t="s">
        <v>1679</v>
      </c>
      <c r="L3405" s="245" t="s">
        <v>568</v>
      </c>
      <c r="M3405"/>
      <c r="N3405"/>
      <c r="O3405"/>
      <c r="P3405"/>
      <c r="Q3405"/>
      <c r="R3405"/>
      <c r="S3405"/>
      <c r="T3405"/>
      <c r="U3405"/>
      <c r="V3405"/>
      <c r="W3405"/>
      <c r="X3405"/>
      <c r="Y3405"/>
      <c r="Z3405"/>
      <c r="AA3405"/>
      <c r="AB3405"/>
      <c r="AC3405"/>
      <c r="AD3405"/>
      <c r="AE3405"/>
      <c r="AF3405"/>
      <c r="AG3405"/>
      <c r="AH3405"/>
      <c r="AI3405"/>
      <c r="AJ3405"/>
      <c r="AK3405"/>
      <c r="AL3405"/>
      <c r="AM3405"/>
      <c r="AN3405"/>
      <c r="AO3405"/>
      <c r="AP3405"/>
      <c r="AQ3405"/>
      <c r="AR3405"/>
      <c r="AS3405"/>
      <c r="AT3405"/>
      <c r="AU3405"/>
      <c r="AV3405"/>
      <c r="AW3405"/>
      <c r="AX3405"/>
      <c r="AY3405"/>
      <c r="AZ3405"/>
      <c r="BA3405"/>
      <c r="BB3405"/>
      <c r="BC3405"/>
      <c r="BD3405"/>
      <c r="BE3405"/>
      <c r="BF3405"/>
      <c r="BG3405"/>
      <c r="BH3405"/>
      <c r="BI3405"/>
      <c r="BJ3405"/>
      <c r="BK3405"/>
      <c r="BL3405"/>
      <c r="BM3405"/>
      <c r="BN3405"/>
      <c r="BO3405"/>
    </row>
    <row r="3406" spans="1:67" ht="15" x14ac:dyDescent="0.25">
      <c r="A3406" s="245" t="s">
        <v>4133</v>
      </c>
      <c r="B3406" s="245" t="s">
        <v>4132</v>
      </c>
      <c r="C3406" s="245" t="s">
        <v>4131</v>
      </c>
      <c r="D3406" s="245" t="s">
        <v>4130</v>
      </c>
      <c r="E3406" s="246" t="s">
        <v>44</v>
      </c>
      <c r="F3406" s="245" t="s">
        <v>44</v>
      </c>
      <c r="G3406" s="245" t="s">
        <v>4143</v>
      </c>
      <c r="H3406" s="245" t="s">
        <v>12449</v>
      </c>
      <c r="I3406" s="245" t="s">
        <v>14</v>
      </c>
      <c r="J3406" s="245" t="s">
        <v>59</v>
      </c>
      <c r="K3406" s="246" t="s">
        <v>3518</v>
      </c>
      <c r="L3406" s="245" t="s">
        <v>568</v>
      </c>
      <c r="M3406"/>
      <c r="N3406"/>
      <c r="O3406"/>
      <c r="P3406"/>
      <c r="Q3406"/>
      <c r="R3406"/>
      <c r="S3406"/>
      <c r="T3406"/>
      <c r="U3406"/>
      <c r="V3406"/>
      <c r="W3406"/>
      <c r="X3406"/>
      <c r="Y3406"/>
      <c r="Z3406"/>
      <c r="AA3406"/>
      <c r="AB3406"/>
      <c r="AC3406"/>
      <c r="AD3406"/>
      <c r="AE3406"/>
      <c r="AF3406"/>
      <c r="AG3406"/>
      <c r="AH3406"/>
      <c r="AI3406"/>
      <c r="AJ3406"/>
      <c r="AK3406"/>
      <c r="AL3406"/>
      <c r="AM3406"/>
      <c r="AN3406"/>
      <c r="AO3406"/>
      <c r="AP3406"/>
      <c r="AQ3406"/>
      <c r="AR3406"/>
      <c r="AS3406"/>
      <c r="AT3406"/>
      <c r="AU3406"/>
      <c r="AV3406"/>
      <c r="AW3406"/>
      <c r="AX3406"/>
      <c r="AY3406"/>
      <c r="AZ3406"/>
      <c r="BA3406"/>
      <c r="BB3406"/>
      <c r="BC3406"/>
      <c r="BD3406"/>
      <c r="BE3406"/>
      <c r="BF3406"/>
      <c r="BG3406"/>
      <c r="BH3406"/>
      <c r="BI3406"/>
      <c r="BJ3406"/>
      <c r="BK3406"/>
      <c r="BL3406"/>
      <c r="BM3406"/>
      <c r="BN3406"/>
      <c r="BO3406"/>
    </row>
    <row r="3407" spans="1:67" ht="15" x14ac:dyDescent="0.25">
      <c r="A3407" s="245" t="s">
        <v>4133</v>
      </c>
      <c r="B3407" s="245" t="s">
        <v>4132</v>
      </c>
      <c r="C3407" s="245" t="s">
        <v>4131</v>
      </c>
      <c r="D3407" s="245" t="s">
        <v>4130</v>
      </c>
      <c r="E3407" s="246" t="s">
        <v>44</v>
      </c>
      <c r="F3407" s="245" t="s">
        <v>44</v>
      </c>
      <c r="G3407" s="245" t="s">
        <v>4142</v>
      </c>
      <c r="H3407" s="245" t="s">
        <v>12451</v>
      </c>
      <c r="I3407" s="245" t="s">
        <v>14</v>
      </c>
      <c r="J3407" s="245" t="s">
        <v>59</v>
      </c>
      <c r="K3407" s="246" t="s">
        <v>3773</v>
      </c>
      <c r="L3407" s="245" t="s">
        <v>568</v>
      </c>
      <c r="M3407"/>
      <c r="N3407"/>
      <c r="O3407"/>
      <c r="P3407"/>
      <c r="Q3407"/>
      <c r="R3407"/>
      <c r="S3407"/>
      <c r="T3407"/>
      <c r="U3407"/>
      <c r="V3407"/>
      <c r="W3407"/>
      <c r="X3407"/>
      <c r="Y3407"/>
      <c r="Z3407"/>
      <c r="AA3407"/>
      <c r="AB3407"/>
      <c r="AC3407"/>
      <c r="AD3407"/>
      <c r="AE3407"/>
      <c r="AF3407"/>
      <c r="AG3407"/>
      <c r="AH3407"/>
      <c r="AI3407"/>
      <c r="AJ3407"/>
      <c r="AK3407"/>
      <c r="AL3407"/>
      <c r="AM3407"/>
      <c r="AN3407"/>
      <c r="AO3407"/>
      <c r="AP3407"/>
      <c r="AQ3407"/>
      <c r="AR3407"/>
      <c r="AS3407"/>
      <c r="AT3407"/>
      <c r="AU3407"/>
      <c r="AV3407"/>
      <c r="AW3407"/>
      <c r="AX3407"/>
      <c r="AY3407"/>
      <c r="AZ3407"/>
      <c r="BA3407"/>
      <c r="BB3407"/>
      <c r="BC3407"/>
      <c r="BD3407"/>
      <c r="BE3407"/>
      <c r="BF3407"/>
      <c r="BG3407"/>
      <c r="BH3407"/>
      <c r="BI3407"/>
      <c r="BJ3407"/>
      <c r="BK3407"/>
      <c r="BL3407"/>
      <c r="BM3407"/>
      <c r="BN3407"/>
      <c r="BO3407"/>
    </row>
    <row r="3408" spans="1:67" ht="15" x14ac:dyDescent="0.25">
      <c r="A3408" s="245" t="s">
        <v>4133</v>
      </c>
      <c r="B3408" s="245" t="s">
        <v>4132</v>
      </c>
      <c r="C3408" s="245" t="s">
        <v>4131</v>
      </c>
      <c r="D3408" s="245" t="s">
        <v>4130</v>
      </c>
      <c r="E3408" s="246" t="s">
        <v>44</v>
      </c>
      <c r="F3408" s="245" t="s">
        <v>44</v>
      </c>
      <c r="G3408" s="245" t="s">
        <v>4140</v>
      </c>
      <c r="H3408" s="245" t="s">
        <v>12452</v>
      </c>
      <c r="I3408" s="245" t="s">
        <v>14</v>
      </c>
      <c r="J3408" s="245" t="s">
        <v>59</v>
      </c>
      <c r="K3408" s="246" t="s">
        <v>4891</v>
      </c>
      <c r="L3408" s="245" t="s">
        <v>568</v>
      </c>
      <c r="M3408"/>
      <c r="N3408"/>
      <c r="O3408"/>
      <c r="P3408"/>
      <c r="Q3408"/>
      <c r="R3408"/>
      <c r="S3408"/>
      <c r="T3408"/>
      <c r="U3408"/>
      <c r="V3408"/>
      <c r="W3408"/>
      <c r="X3408"/>
      <c r="Y3408"/>
      <c r="Z3408"/>
      <c r="AA3408"/>
      <c r="AB3408"/>
      <c r="AC3408"/>
      <c r="AD3408"/>
      <c r="AE3408"/>
      <c r="AF3408"/>
      <c r="AG3408"/>
      <c r="AH3408"/>
      <c r="AI3408"/>
      <c r="AJ3408"/>
      <c r="AK3408"/>
      <c r="AL3408"/>
      <c r="AM3408"/>
      <c r="AN3408"/>
      <c r="AO3408"/>
      <c r="AP3408"/>
      <c r="AQ3408"/>
      <c r="AR3408"/>
      <c r="AS3408"/>
      <c r="AT3408"/>
      <c r="AU3408"/>
      <c r="AV3408"/>
      <c r="AW3408"/>
      <c r="AX3408"/>
      <c r="AY3408"/>
      <c r="AZ3408"/>
      <c r="BA3408"/>
      <c r="BB3408"/>
      <c r="BC3408"/>
      <c r="BD3408"/>
      <c r="BE3408"/>
      <c r="BF3408"/>
      <c r="BG3408"/>
      <c r="BH3408"/>
      <c r="BI3408"/>
      <c r="BJ3408"/>
      <c r="BK3408"/>
      <c r="BL3408"/>
      <c r="BM3408"/>
      <c r="BN3408"/>
      <c r="BO3408"/>
    </row>
    <row r="3409" spans="1:67" ht="15" x14ac:dyDescent="0.25">
      <c r="A3409" s="245" t="s">
        <v>4133</v>
      </c>
      <c r="B3409" s="245" t="s">
        <v>4132</v>
      </c>
      <c r="C3409" s="245" t="s">
        <v>4131</v>
      </c>
      <c r="D3409" s="245" t="s">
        <v>4130</v>
      </c>
      <c r="E3409" s="246" t="s">
        <v>44</v>
      </c>
      <c r="F3409" s="245" t="s">
        <v>44</v>
      </c>
      <c r="G3409" s="245" t="s">
        <v>18665</v>
      </c>
      <c r="H3409" s="245" t="s">
        <v>18666</v>
      </c>
      <c r="I3409" s="245" t="s">
        <v>14</v>
      </c>
      <c r="J3409" s="245" t="s">
        <v>59</v>
      </c>
      <c r="K3409" s="246" t="s">
        <v>12533</v>
      </c>
      <c r="L3409" s="245" t="s">
        <v>568</v>
      </c>
      <c r="M3409"/>
      <c r="N3409"/>
      <c r="O3409"/>
      <c r="P3409"/>
      <c r="Q3409"/>
      <c r="R3409"/>
      <c r="S3409"/>
      <c r="T3409"/>
      <c r="U3409"/>
      <c r="V3409"/>
      <c r="W3409"/>
      <c r="X3409"/>
      <c r="Y3409"/>
      <c r="Z3409"/>
      <c r="AA3409"/>
      <c r="AB3409"/>
      <c r="AC3409"/>
      <c r="AD3409"/>
      <c r="AE3409"/>
      <c r="AF3409"/>
      <c r="AG3409"/>
      <c r="AH3409"/>
      <c r="AI3409"/>
      <c r="AJ3409"/>
      <c r="AK3409"/>
      <c r="AL3409"/>
      <c r="AM3409"/>
      <c r="AN3409"/>
      <c r="AO3409"/>
      <c r="AP3409"/>
      <c r="AQ3409"/>
      <c r="AR3409"/>
      <c r="AS3409"/>
      <c r="AT3409"/>
      <c r="AU3409"/>
      <c r="AV3409"/>
      <c r="AW3409"/>
      <c r="AX3409"/>
      <c r="AY3409"/>
      <c r="AZ3409"/>
      <c r="BA3409"/>
      <c r="BB3409"/>
      <c r="BC3409"/>
      <c r="BD3409"/>
      <c r="BE3409"/>
      <c r="BF3409"/>
      <c r="BG3409"/>
      <c r="BH3409"/>
      <c r="BI3409"/>
      <c r="BJ3409"/>
      <c r="BK3409"/>
      <c r="BL3409"/>
      <c r="BM3409"/>
      <c r="BN3409"/>
      <c r="BO3409"/>
    </row>
    <row r="3410" spans="1:67" ht="15" x14ac:dyDescent="0.25">
      <c r="A3410" s="245" t="s">
        <v>4133</v>
      </c>
      <c r="B3410" s="245" t="s">
        <v>4132</v>
      </c>
      <c r="C3410" s="245" t="s">
        <v>4131</v>
      </c>
      <c r="D3410" s="245" t="s">
        <v>4130</v>
      </c>
      <c r="E3410" s="246" t="s">
        <v>44</v>
      </c>
      <c r="F3410" s="245" t="s">
        <v>44</v>
      </c>
      <c r="G3410" s="245" t="s">
        <v>18667</v>
      </c>
      <c r="H3410" s="245" t="s">
        <v>18668</v>
      </c>
      <c r="I3410" s="245" t="s">
        <v>14</v>
      </c>
      <c r="J3410" s="245" t="s">
        <v>59</v>
      </c>
      <c r="K3410" s="246" t="s">
        <v>20109</v>
      </c>
      <c r="L3410" s="245" t="s">
        <v>568</v>
      </c>
      <c r="M3410"/>
      <c r="N3410"/>
      <c r="O3410"/>
      <c r="P3410"/>
      <c r="Q3410"/>
      <c r="R3410"/>
      <c r="S3410"/>
      <c r="T3410"/>
      <c r="U3410"/>
      <c r="V3410"/>
      <c r="W3410"/>
      <c r="X3410"/>
      <c r="Y3410"/>
      <c r="Z3410"/>
      <c r="AA3410"/>
      <c r="AB3410"/>
      <c r="AC3410"/>
      <c r="AD3410"/>
      <c r="AE3410"/>
      <c r="AF3410"/>
      <c r="AG3410"/>
      <c r="AH3410"/>
      <c r="AI3410"/>
      <c r="AJ3410"/>
      <c r="AK3410"/>
      <c r="AL3410"/>
      <c r="AM3410"/>
      <c r="AN3410"/>
      <c r="AO3410"/>
      <c r="AP3410"/>
      <c r="AQ3410"/>
      <c r="AR3410"/>
      <c r="AS3410"/>
      <c r="AT3410"/>
      <c r="AU3410"/>
      <c r="AV3410"/>
      <c r="AW3410"/>
      <c r="AX3410"/>
      <c r="AY3410"/>
      <c r="AZ3410"/>
      <c r="BA3410"/>
      <c r="BB3410"/>
      <c r="BC3410"/>
      <c r="BD3410"/>
      <c r="BE3410"/>
      <c r="BF3410"/>
      <c r="BG3410"/>
      <c r="BH3410"/>
      <c r="BI3410"/>
      <c r="BJ3410"/>
      <c r="BK3410"/>
      <c r="BL3410"/>
      <c r="BM3410"/>
      <c r="BN3410"/>
      <c r="BO3410"/>
    </row>
    <row r="3411" spans="1:67" ht="15" x14ac:dyDescent="0.25">
      <c r="A3411" s="245" t="s">
        <v>4133</v>
      </c>
      <c r="B3411" s="245" t="s">
        <v>4132</v>
      </c>
      <c r="C3411" s="245" t="s">
        <v>4131</v>
      </c>
      <c r="D3411" s="245" t="s">
        <v>4130</v>
      </c>
      <c r="E3411" s="246" t="s">
        <v>44</v>
      </c>
      <c r="F3411" s="245" t="s">
        <v>44</v>
      </c>
      <c r="G3411" s="245" t="s">
        <v>18669</v>
      </c>
      <c r="H3411" s="245" t="s">
        <v>18670</v>
      </c>
      <c r="I3411" s="245" t="s">
        <v>14</v>
      </c>
      <c r="J3411" s="245" t="s">
        <v>59</v>
      </c>
      <c r="K3411" s="246" t="s">
        <v>3593</v>
      </c>
      <c r="L3411" s="245" t="s">
        <v>568</v>
      </c>
      <c r="M3411"/>
      <c r="N3411"/>
      <c r="O3411"/>
      <c r="P3411"/>
      <c r="Q3411"/>
      <c r="R3411"/>
      <c r="S3411"/>
      <c r="T3411"/>
      <c r="U3411"/>
      <c r="V3411"/>
      <c r="W3411"/>
      <c r="X3411"/>
      <c r="Y3411"/>
      <c r="Z3411"/>
      <c r="AA3411"/>
      <c r="AB3411"/>
      <c r="AC3411"/>
      <c r="AD3411"/>
      <c r="AE3411"/>
      <c r="AF3411"/>
      <c r="AG3411"/>
      <c r="AH3411"/>
      <c r="AI3411"/>
      <c r="AJ3411"/>
      <c r="AK3411"/>
      <c r="AL3411"/>
      <c r="AM3411"/>
      <c r="AN3411"/>
      <c r="AO3411"/>
      <c r="AP3411"/>
      <c r="AQ3411"/>
      <c r="AR3411"/>
      <c r="AS3411"/>
      <c r="AT3411"/>
      <c r="AU3411"/>
      <c r="AV3411"/>
      <c r="AW3411"/>
      <c r="AX3411"/>
      <c r="AY3411"/>
      <c r="AZ3411"/>
      <c r="BA3411"/>
      <c r="BB3411"/>
      <c r="BC3411"/>
      <c r="BD3411"/>
      <c r="BE3411"/>
      <c r="BF3411"/>
      <c r="BG3411"/>
      <c r="BH3411"/>
      <c r="BI3411"/>
      <c r="BJ3411"/>
      <c r="BK3411"/>
      <c r="BL3411"/>
      <c r="BM3411"/>
      <c r="BN3411"/>
      <c r="BO3411"/>
    </row>
    <row r="3412" spans="1:67" ht="15" x14ac:dyDescent="0.25">
      <c r="A3412" s="245" t="s">
        <v>4133</v>
      </c>
      <c r="B3412" s="245" t="s">
        <v>4132</v>
      </c>
      <c r="C3412" s="245" t="s">
        <v>4131</v>
      </c>
      <c r="D3412" s="245" t="s">
        <v>4130</v>
      </c>
      <c r="E3412" s="246" t="s">
        <v>44</v>
      </c>
      <c r="F3412" s="245" t="s">
        <v>44</v>
      </c>
      <c r="G3412" s="245" t="s">
        <v>4138</v>
      </c>
      <c r="H3412" s="245" t="s">
        <v>12453</v>
      </c>
      <c r="I3412" s="245" t="s">
        <v>24</v>
      </c>
      <c r="J3412" s="245" t="s">
        <v>59</v>
      </c>
      <c r="K3412" s="246" t="s">
        <v>24350</v>
      </c>
      <c r="L3412" s="245" t="s">
        <v>568</v>
      </c>
      <c r="M3412"/>
      <c r="N3412"/>
      <c r="O3412"/>
      <c r="P3412"/>
      <c r="Q3412"/>
      <c r="R3412"/>
      <c r="S3412"/>
      <c r="T3412"/>
      <c r="U3412"/>
      <c r="V3412"/>
      <c r="W3412"/>
      <c r="X3412"/>
      <c r="Y3412"/>
      <c r="Z3412"/>
      <c r="AA3412"/>
      <c r="AB3412"/>
      <c r="AC3412"/>
      <c r="AD3412"/>
      <c r="AE3412"/>
      <c r="AF3412"/>
      <c r="AG3412"/>
      <c r="AH3412"/>
      <c r="AI3412"/>
      <c r="AJ3412"/>
      <c r="AK3412"/>
      <c r="AL3412"/>
      <c r="AM3412"/>
      <c r="AN3412"/>
      <c r="AO3412"/>
      <c r="AP3412"/>
      <c r="AQ3412"/>
      <c r="AR3412"/>
      <c r="AS3412"/>
      <c r="AT3412"/>
      <c r="AU3412"/>
      <c r="AV3412"/>
      <c r="AW3412"/>
      <c r="AX3412"/>
      <c r="AY3412"/>
      <c r="AZ3412"/>
      <c r="BA3412"/>
      <c r="BB3412"/>
      <c r="BC3412"/>
      <c r="BD3412"/>
      <c r="BE3412"/>
      <c r="BF3412"/>
      <c r="BG3412"/>
      <c r="BH3412"/>
      <c r="BI3412"/>
      <c r="BJ3412"/>
      <c r="BK3412"/>
      <c r="BL3412"/>
      <c r="BM3412"/>
      <c r="BN3412"/>
      <c r="BO3412"/>
    </row>
    <row r="3413" spans="1:67" ht="15" x14ac:dyDescent="0.25">
      <c r="A3413" s="245" t="s">
        <v>4133</v>
      </c>
      <c r="B3413" s="245" t="s">
        <v>4132</v>
      </c>
      <c r="C3413" s="245" t="s">
        <v>4131</v>
      </c>
      <c r="D3413" s="245" t="s">
        <v>4130</v>
      </c>
      <c r="E3413" s="246" t="s">
        <v>44</v>
      </c>
      <c r="F3413" s="245" t="s">
        <v>44</v>
      </c>
      <c r="G3413" s="245" t="s">
        <v>4137</v>
      </c>
      <c r="H3413" s="245" t="s">
        <v>12454</v>
      </c>
      <c r="I3413" s="245" t="s">
        <v>24</v>
      </c>
      <c r="J3413" s="245" t="s">
        <v>59</v>
      </c>
      <c r="K3413" s="246" t="s">
        <v>24351</v>
      </c>
      <c r="L3413" s="245" t="s">
        <v>568</v>
      </c>
      <c r="M3413"/>
      <c r="N3413"/>
      <c r="O3413"/>
      <c r="P3413"/>
      <c r="Q3413"/>
      <c r="R3413"/>
      <c r="S3413"/>
      <c r="T3413"/>
      <c r="U3413"/>
      <c r="V3413"/>
      <c r="W3413"/>
      <c r="X3413"/>
      <c r="Y3413"/>
      <c r="Z3413"/>
      <c r="AA3413"/>
      <c r="AB3413"/>
      <c r="AC3413"/>
      <c r="AD3413"/>
      <c r="AE3413"/>
      <c r="AF3413"/>
      <c r="AG3413"/>
      <c r="AH3413"/>
      <c r="AI3413"/>
      <c r="AJ3413"/>
      <c r="AK3413"/>
      <c r="AL3413"/>
      <c r="AM3413"/>
      <c r="AN3413"/>
      <c r="AO3413"/>
      <c r="AP3413"/>
      <c r="AQ3413"/>
      <c r="AR3413"/>
      <c r="AS3413"/>
      <c r="AT3413"/>
      <c r="AU3413"/>
      <c r="AV3413"/>
      <c r="AW3413"/>
      <c r="AX3413"/>
      <c r="AY3413"/>
      <c r="AZ3413"/>
      <c r="BA3413"/>
      <c r="BB3413"/>
      <c r="BC3413"/>
      <c r="BD3413"/>
      <c r="BE3413"/>
      <c r="BF3413"/>
      <c r="BG3413"/>
      <c r="BH3413"/>
      <c r="BI3413"/>
      <c r="BJ3413"/>
      <c r="BK3413"/>
      <c r="BL3413"/>
      <c r="BM3413"/>
      <c r="BN3413"/>
      <c r="BO3413"/>
    </row>
    <row r="3414" spans="1:67" ht="15" x14ac:dyDescent="0.25">
      <c r="A3414" s="245" t="s">
        <v>4133</v>
      </c>
      <c r="B3414" s="245" t="s">
        <v>4132</v>
      </c>
      <c r="C3414" s="245" t="s">
        <v>4131</v>
      </c>
      <c r="D3414" s="245" t="s">
        <v>4130</v>
      </c>
      <c r="E3414" s="246" t="s">
        <v>44</v>
      </c>
      <c r="F3414" s="245" t="s">
        <v>44</v>
      </c>
      <c r="G3414" s="245" t="s">
        <v>4136</v>
      </c>
      <c r="H3414" s="245" t="s">
        <v>12455</v>
      </c>
      <c r="I3414" s="245" t="s">
        <v>24</v>
      </c>
      <c r="J3414" s="245" t="s">
        <v>59</v>
      </c>
      <c r="K3414" s="246" t="s">
        <v>24352</v>
      </c>
      <c r="L3414" s="245" t="s">
        <v>568</v>
      </c>
      <c r="M3414"/>
      <c r="N3414"/>
      <c r="O3414"/>
      <c r="P3414"/>
      <c r="Q3414"/>
      <c r="R3414"/>
      <c r="S3414"/>
      <c r="T3414"/>
      <c r="U3414"/>
      <c r="V3414"/>
      <c r="W3414"/>
      <c r="X3414"/>
      <c r="Y3414"/>
      <c r="Z3414"/>
      <c r="AA3414"/>
      <c r="AB3414"/>
      <c r="AC3414"/>
      <c r="AD3414"/>
      <c r="AE3414"/>
      <c r="AF3414"/>
      <c r="AG3414"/>
      <c r="AH3414"/>
      <c r="AI3414"/>
      <c r="AJ3414"/>
      <c r="AK3414"/>
      <c r="AL3414"/>
      <c r="AM3414"/>
      <c r="AN3414"/>
      <c r="AO3414"/>
      <c r="AP3414"/>
      <c r="AQ3414"/>
      <c r="AR3414"/>
      <c r="AS3414"/>
      <c r="AT3414"/>
      <c r="AU3414"/>
      <c r="AV3414"/>
      <c r="AW3414"/>
      <c r="AX3414"/>
      <c r="AY3414"/>
      <c r="AZ3414"/>
      <c r="BA3414"/>
      <c r="BB3414"/>
      <c r="BC3414"/>
      <c r="BD3414"/>
      <c r="BE3414"/>
      <c r="BF3414"/>
      <c r="BG3414"/>
      <c r="BH3414"/>
      <c r="BI3414"/>
      <c r="BJ3414"/>
      <c r="BK3414"/>
      <c r="BL3414"/>
      <c r="BM3414"/>
      <c r="BN3414"/>
      <c r="BO3414"/>
    </row>
    <row r="3415" spans="1:67" ht="15" x14ac:dyDescent="0.25">
      <c r="A3415" s="245" t="s">
        <v>4133</v>
      </c>
      <c r="B3415" s="245" t="s">
        <v>4132</v>
      </c>
      <c r="C3415" s="245" t="s">
        <v>4131</v>
      </c>
      <c r="D3415" s="245" t="s">
        <v>4130</v>
      </c>
      <c r="E3415" s="246" t="s">
        <v>44</v>
      </c>
      <c r="F3415" s="245" t="s">
        <v>44</v>
      </c>
      <c r="G3415" s="245" t="s">
        <v>18674</v>
      </c>
      <c r="H3415" s="245" t="s">
        <v>18675</v>
      </c>
      <c r="I3415" s="245" t="s">
        <v>24</v>
      </c>
      <c r="J3415" s="245" t="s">
        <v>59</v>
      </c>
      <c r="K3415" s="246" t="s">
        <v>24353</v>
      </c>
      <c r="L3415" s="245" t="s">
        <v>568</v>
      </c>
      <c r="M3415"/>
      <c r="N3415"/>
      <c r="O3415"/>
      <c r="P3415"/>
      <c r="Q3415"/>
      <c r="R3415"/>
      <c r="S3415"/>
      <c r="T3415"/>
      <c r="U3415"/>
      <c r="V3415"/>
      <c r="W3415"/>
      <c r="X3415"/>
      <c r="Y3415"/>
      <c r="Z3415"/>
      <c r="AA3415"/>
      <c r="AB3415"/>
      <c r="AC3415"/>
      <c r="AD3415"/>
      <c r="AE3415"/>
      <c r="AF3415"/>
      <c r="AG3415"/>
      <c r="AH3415"/>
      <c r="AI3415"/>
      <c r="AJ3415"/>
      <c r="AK3415"/>
      <c r="AL3415"/>
      <c r="AM3415"/>
      <c r="AN3415"/>
      <c r="AO3415"/>
      <c r="AP3415"/>
      <c r="AQ3415"/>
      <c r="AR3415"/>
      <c r="AS3415"/>
      <c r="AT3415"/>
      <c r="AU3415"/>
      <c r="AV3415"/>
      <c r="AW3415"/>
      <c r="AX3415"/>
      <c r="AY3415"/>
      <c r="AZ3415"/>
      <c r="BA3415"/>
      <c r="BB3415"/>
      <c r="BC3415"/>
      <c r="BD3415"/>
      <c r="BE3415"/>
      <c r="BF3415"/>
      <c r="BG3415"/>
      <c r="BH3415"/>
      <c r="BI3415"/>
      <c r="BJ3415"/>
      <c r="BK3415"/>
      <c r="BL3415"/>
      <c r="BM3415"/>
      <c r="BN3415"/>
      <c r="BO3415"/>
    </row>
    <row r="3416" spans="1:67" ht="15" x14ac:dyDescent="0.25">
      <c r="A3416" s="245" t="s">
        <v>4133</v>
      </c>
      <c r="B3416" s="245" t="s">
        <v>4132</v>
      </c>
      <c r="C3416" s="245" t="s">
        <v>4131</v>
      </c>
      <c r="D3416" s="245" t="s">
        <v>4130</v>
      </c>
      <c r="E3416" s="246" t="s">
        <v>44</v>
      </c>
      <c r="F3416" s="245" t="s">
        <v>44</v>
      </c>
      <c r="G3416" s="245" t="s">
        <v>18677</v>
      </c>
      <c r="H3416" s="245" t="s">
        <v>18678</v>
      </c>
      <c r="I3416" s="245" t="s">
        <v>24</v>
      </c>
      <c r="J3416" s="245" t="s">
        <v>59</v>
      </c>
      <c r="K3416" s="246" t="s">
        <v>21449</v>
      </c>
      <c r="L3416" s="245" t="s">
        <v>568</v>
      </c>
      <c r="M3416"/>
      <c r="N3416"/>
      <c r="O3416"/>
      <c r="P3416"/>
      <c r="Q3416"/>
      <c r="R3416"/>
      <c r="S3416"/>
      <c r="T3416"/>
      <c r="U3416"/>
      <c r="V3416"/>
      <c r="W3416"/>
      <c r="X3416"/>
      <c r="Y3416"/>
      <c r="Z3416"/>
      <c r="AA3416"/>
      <c r="AB3416"/>
      <c r="AC3416"/>
      <c r="AD3416"/>
      <c r="AE3416"/>
      <c r="AF3416"/>
      <c r="AG3416"/>
      <c r="AH3416"/>
      <c r="AI3416"/>
      <c r="AJ3416"/>
      <c r="AK3416"/>
      <c r="AL3416"/>
      <c r="AM3416"/>
      <c r="AN3416"/>
      <c r="AO3416"/>
      <c r="AP3416"/>
      <c r="AQ3416"/>
      <c r="AR3416"/>
      <c r="AS3416"/>
      <c r="AT3416"/>
      <c r="AU3416"/>
      <c r="AV3416"/>
      <c r="AW3416"/>
      <c r="AX3416"/>
      <c r="AY3416"/>
      <c r="AZ3416"/>
      <c r="BA3416"/>
      <c r="BB3416"/>
      <c r="BC3416"/>
      <c r="BD3416"/>
      <c r="BE3416"/>
      <c r="BF3416"/>
      <c r="BG3416"/>
      <c r="BH3416"/>
      <c r="BI3416"/>
      <c r="BJ3416"/>
      <c r="BK3416"/>
      <c r="BL3416"/>
      <c r="BM3416"/>
      <c r="BN3416"/>
      <c r="BO3416"/>
    </row>
    <row r="3417" spans="1:67" ht="15" x14ac:dyDescent="0.25">
      <c r="A3417" s="245" t="s">
        <v>4133</v>
      </c>
      <c r="B3417" s="245" t="s">
        <v>4132</v>
      </c>
      <c r="C3417" s="245" t="s">
        <v>4131</v>
      </c>
      <c r="D3417" s="245" t="s">
        <v>4130</v>
      </c>
      <c r="E3417" s="246" t="s">
        <v>44</v>
      </c>
      <c r="F3417" s="245" t="s">
        <v>44</v>
      </c>
      <c r="G3417" s="245" t="s">
        <v>4135</v>
      </c>
      <c r="H3417" s="245" t="s">
        <v>12456</v>
      </c>
      <c r="I3417" s="245" t="s">
        <v>24</v>
      </c>
      <c r="J3417" s="245" t="s">
        <v>59</v>
      </c>
      <c r="K3417" s="246" t="s">
        <v>24354</v>
      </c>
      <c r="L3417" s="245" t="s">
        <v>568</v>
      </c>
      <c r="M3417"/>
      <c r="N3417"/>
      <c r="O3417"/>
      <c r="P3417"/>
      <c r="Q3417"/>
      <c r="R3417"/>
      <c r="S3417"/>
      <c r="T3417"/>
      <c r="U3417"/>
      <c r="V3417"/>
      <c r="W3417"/>
      <c r="X3417"/>
      <c r="Y3417"/>
      <c r="Z3417"/>
      <c r="AA3417"/>
      <c r="AB3417"/>
      <c r="AC3417"/>
      <c r="AD3417"/>
      <c r="AE3417"/>
      <c r="AF3417"/>
      <c r="AG3417"/>
      <c r="AH3417"/>
      <c r="AI3417"/>
      <c r="AJ3417"/>
      <c r="AK3417"/>
      <c r="AL3417"/>
      <c r="AM3417"/>
      <c r="AN3417"/>
      <c r="AO3417"/>
      <c r="AP3417"/>
      <c r="AQ3417"/>
      <c r="AR3417"/>
      <c r="AS3417"/>
      <c r="AT3417"/>
      <c r="AU3417"/>
      <c r="AV3417"/>
      <c r="AW3417"/>
      <c r="AX3417"/>
      <c r="AY3417"/>
      <c r="AZ3417"/>
      <c r="BA3417"/>
      <c r="BB3417"/>
      <c r="BC3417"/>
      <c r="BD3417"/>
      <c r="BE3417"/>
      <c r="BF3417"/>
      <c r="BG3417"/>
      <c r="BH3417"/>
      <c r="BI3417"/>
      <c r="BJ3417"/>
      <c r="BK3417"/>
      <c r="BL3417"/>
      <c r="BM3417"/>
      <c r="BN3417"/>
      <c r="BO3417"/>
    </row>
    <row r="3418" spans="1:67" ht="15" x14ac:dyDescent="0.25">
      <c r="A3418" s="245" t="s">
        <v>4133</v>
      </c>
      <c r="B3418" s="245" t="s">
        <v>4132</v>
      </c>
      <c r="C3418" s="245" t="s">
        <v>4131</v>
      </c>
      <c r="D3418" s="245" t="s">
        <v>4130</v>
      </c>
      <c r="E3418" s="246" t="s">
        <v>44</v>
      </c>
      <c r="F3418" s="245" t="s">
        <v>44</v>
      </c>
      <c r="G3418" s="245" t="s">
        <v>4134</v>
      </c>
      <c r="H3418" s="245" t="s">
        <v>12458</v>
      </c>
      <c r="I3418" s="245" t="s">
        <v>24</v>
      </c>
      <c r="J3418" s="245" t="s">
        <v>59</v>
      </c>
      <c r="K3418" s="246" t="s">
        <v>15214</v>
      </c>
      <c r="L3418" s="245" t="s">
        <v>568</v>
      </c>
      <c r="M3418"/>
      <c r="N3418"/>
      <c r="O3418"/>
      <c r="P3418"/>
      <c r="Q3418"/>
      <c r="R3418"/>
      <c r="S3418"/>
      <c r="T3418"/>
      <c r="U3418"/>
      <c r="V3418"/>
      <c r="W3418"/>
      <c r="X3418"/>
      <c r="Y3418"/>
      <c r="Z3418"/>
      <c r="AA3418"/>
      <c r="AB3418"/>
      <c r="AC3418"/>
      <c r="AD3418"/>
      <c r="AE3418"/>
      <c r="AF3418"/>
      <c r="AG3418"/>
      <c r="AH3418"/>
      <c r="AI3418"/>
      <c r="AJ3418"/>
      <c r="AK3418"/>
      <c r="AL3418"/>
      <c r="AM3418"/>
      <c r="AN3418"/>
      <c r="AO3418"/>
      <c r="AP3418"/>
      <c r="AQ3418"/>
      <c r="AR3418"/>
      <c r="AS3418"/>
      <c r="AT3418"/>
      <c r="AU3418"/>
      <c r="AV3418"/>
      <c r="AW3418"/>
      <c r="AX3418"/>
      <c r="AY3418"/>
      <c r="AZ3418"/>
      <c r="BA3418"/>
      <c r="BB3418"/>
      <c r="BC3418"/>
      <c r="BD3418"/>
      <c r="BE3418"/>
      <c r="BF3418"/>
      <c r="BG3418"/>
      <c r="BH3418"/>
      <c r="BI3418"/>
      <c r="BJ3418"/>
      <c r="BK3418"/>
      <c r="BL3418"/>
      <c r="BM3418"/>
      <c r="BN3418"/>
      <c r="BO3418"/>
    </row>
    <row r="3419" spans="1:67" ht="15" x14ac:dyDescent="0.25">
      <c r="A3419" s="245" t="s">
        <v>4133</v>
      </c>
      <c r="B3419" s="245" t="s">
        <v>4132</v>
      </c>
      <c r="C3419" s="245" t="s">
        <v>4131</v>
      </c>
      <c r="D3419" s="245" t="s">
        <v>4130</v>
      </c>
      <c r="E3419" s="246" t="s">
        <v>44</v>
      </c>
      <c r="F3419" s="245" t="s">
        <v>44</v>
      </c>
      <c r="G3419" s="245" t="s">
        <v>4129</v>
      </c>
      <c r="H3419" s="245" t="s">
        <v>12459</v>
      </c>
      <c r="I3419" s="245" t="s">
        <v>24</v>
      </c>
      <c r="J3419" s="245" t="s">
        <v>59</v>
      </c>
      <c r="K3419" s="246" t="s">
        <v>24355</v>
      </c>
      <c r="L3419" s="245" t="s">
        <v>568</v>
      </c>
      <c r="M3419"/>
      <c r="N3419"/>
      <c r="O3419"/>
      <c r="P3419"/>
      <c r="Q3419"/>
      <c r="R3419"/>
      <c r="S3419"/>
      <c r="T3419"/>
      <c r="U3419"/>
      <c r="V3419"/>
      <c r="W3419"/>
      <c r="X3419"/>
      <c r="Y3419"/>
      <c r="Z3419"/>
      <c r="AA3419"/>
      <c r="AB3419"/>
      <c r="AC3419"/>
      <c r="AD3419"/>
      <c r="AE3419"/>
      <c r="AF3419"/>
      <c r="AG3419"/>
      <c r="AH3419"/>
      <c r="AI3419"/>
      <c r="AJ3419"/>
      <c r="AK3419"/>
      <c r="AL3419"/>
      <c r="AM3419"/>
      <c r="AN3419"/>
      <c r="AO3419"/>
      <c r="AP3419"/>
      <c r="AQ3419"/>
      <c r="AR3419"/>
      <c r="AS3419"/>
      <c r="AT3419"/>
      <c r="AU3419"/>
      <c r="AV3419"/>
      <c r="AW3419"/>
      <c r="AX3419"/>
      <c r="AY3419"/>
      <c r="AZ3419"/>
      <c r="BA3419"/>
      <c r="BB3419"/>
      <c r="BC3419"/>
      <c r="BD3419"/>
      <c r="BE3419"/>
      <c r="BF3419"/>
      <c r="BG3419"/>
      <c r="BH3419"/>
      <c r="BI3419"/>
      <c r="BJ3419"/>
      <c r="BK3419"/>
      <c r="BL3419"/>
      <c r="BM3419"/>
      <c r="BN3419"/>
      <c r="BO3419"/>
    </row>
    <row r="3420" spans="1:67" ht="15" x14ac:dyDescent="0.25">
      <c r="A3420" s="245" t="s">
        <v>4133</v>
      </c>
      <c r="B3420" s="245" t="s">
        <v>4132</v>
      </c>
      <c r="C3420" s="245" t="s">
        <v>4131</v>
      </c>
      <c r="D3420" s="245" t="s">
        <v>4130</v>
      </c>
      <c r="E3420" s="246" t="s">
        <v>44</v>
      </c>
      <c r="F3420" s="245" t="s">
        <v>44</v>
      </c>
      <c r="G3420" s="245" t="s">
        <v>18681</v>
      </c>
      <c r="H3420" s="245" t="s">
        <v>18682</v>
      </c>
      <c r="I3420" s="245" t="s">
        <v>14</v>
      </c>
      <c r="J3420" s="245" t="s">
        <v>59</v>
      </c>
      <c r="K3420" s="246" t="s">
        <v>24356</v>
      </c>
      <c r="L3420" s="245" t="s">
        <v>568</v>
      </c>
      <c r="M3420"/>
      <c r="N3420"/>
      <c r="O3420"/>
      <c r="P3420"/>
      <c r="Q3420"/>
      <c r="R3420"/>
      <c r="S3420"/>
      <c r="T3420"/>
      <c r="U3420"/>
      <c r="V3420"/>
      <c r="W3420"/>
      <c r="X3420"/>
      <c r="Y3420"/>
      <c r="Z3420"/>
      <c r="AA3420"/>
      <c r="AB3420"/>
      <c r="AC3420"/>
      <c r="AD3420"/>
      <c r="AE3420"/>
      <c r="AF3420"/>
      <c r="AG3420"/>
      <c r="AH3420"/>
      <c r="AI3420"/>
      <c r="AJ3420"/>
      <c r="AK3420"/>
      <c r="AL3420"/>
      <c r="AM3420"/>
      <c r="AN3420"/>
      <c r="AO3420"/>
      <c r="AP3420"/>
      <c r="AQ3420"/>
      <c r="AR3420"/>
      <c r="AS3420"/>
      <c r="AT3420"/>
      <c r="AU3420"/>
      <c r="AV3420"/>
      <c r="AW3420"/>
      <c r="AX3420"/>
      <c r="AY3420"/>
      <c r="AZ3420"/>
      <c r="BA3420"/>
      <c r="BB3420"/>
      <c r="BC3420"/>
      <c r="BD3420"/>
      <c r="BE3420"/>
      <c r="BF3420"/>
      <c r="BG3420"/>
      <c r="BH3420"/>
      <c r="BI3420"/>
      <c r="BJ3420"/>
      <c r="BK3420"/>
      <c r="BL3420"/>
      <c r="BM3420"/>
      <c r="BN3420"/>
      <c r="BO3420"/>
    </row>
    <row r="3421" spans="1:67" ht="15" x14ac:dyDescent="0.25">
      <c r="A3421" s="245" t="s">
        <v>4133</v>
      </c>
      <c r="B3421" s="245" t="s">
        <v>4132</v>
      </c>
      <c r="C3421" s="245" t="s">
        <v>4131</v>
      </c>
      <c r="D3421" s="245" t="s">
        <v>4130</v>
      </c>
      <c r="E3421" s="246" t="s">
        <v>44</v>
      </c>
      <c r="F3421" s="245" t="s">
        <v>44</v>
      </c>
      <c r="G3421" s="245" t="s">
        <v>18684</v>
      </c>
      <c r="H3421" s="245" t="s">
        <v>18685</v>
      </c>
      <c r="I3421" s="245" t="s">
        <v>14</v>
      </c>
      <c r="J3421" s="245" t="s">
        <v>59</v>
      </c>
      <c r="K3421" s="246" t="s">
        <v>3775</v>
      </c>
      <c r="L3421" s="245" t="s">
        <v>568</v>
      </c>
      <c r="M3421"/>
      <c r="N3421"/>
      <c r="O3421"/>
      <c r="P3421"/>
      <c r="Q3421"/>
      <c r="R3421"/>
      <c r="S3421"/>
      <c r="T3421"/>
      <c r="U3421"/>
      <c r="V3421"/>
      <c r="W3421"/>
      <c r="X3421"/>
      <c r="Y3421"/>
      <c r="Z3421"/>
      <c r="AA3421"/>
      <c r="AB3421"/>
      <c r="AC3421"/>
      <c r="AD3421"/>
      <c r="AE3421"/>
      <c r="AF3421"/>
      <c r="AG3421"/>
      <c r="AH3421"/>
      <c r="AI3421"/>
      <c r="AJ3421"/>
      <c r="AK3421"/>
      <c r="AL3421"/>
      <c r="AM3421"/>
      <c r="AN3421"/>
      <c r="AO3421"/>
      <c r="AP3421"/>
      <c r="AQ3421"/>
      <c r="AR3421"/>
      <c r="AS3421"/>
      <c r="AT3421"/>
      <c r="AU3421"/>
      <c r="AV3421"/>
      <c r="AW3421"/>
      <c r="AX3421"/>
      <c r="AY3421"/>
      <c r="AZ3421"/>
      <c r="BA3421"/>
      <c r="BB3421"/>
      <c r="BC3421"/>
      <c r="BD3421"/>
      <c r="BE3421"/>
      <c r="BF3421"/>
      <c r="BG3421"/>
      <c r="BH3421"/>
      <c r="BI3421"/>
      <c r="BJ3421"/>
      <c r="BK3421"/>
      <c r="BL3421"/>
      <c r="BM3421"/>
      <c r="BN3421"/>
      <c r="BO3421"/>
    </row>
    <row r="3422" spans="1:67" ht="15" x14ac:dyDescent="0.25">
      <c r="A3422" s="245" t="s">
        <v>4133</v>
      </c>
      <c r="B3422" s="245" t="s">
        <v>4132</v>
      </c>
      <c r="C3422" s="245" t="s">
        <v>4131</v>
      </c>
      <c r="D3422" s="245" t="s">
        <v>4130</v>
      </c>
      <c r="E3422" s="246" t="s">
        <v>44</v>
      </c>
      <c r="F3422" s="245" t="s">
        <v>44</v>
      </c>
      <c r="G3422" s="245" t="s">
        <v>18686</v>
      </c>
      <c r="H3422" s="245" t="s">
        <v>18687</v>
      </c>
      <c r="I3422" s="245" t="s">
        <v>24</v>
      </c>
      <c r="J3422" s="245" t="s">
        <v>59</v>
      </c>
      <c r="K3422" s="246" t="s">
        <v>24357</v>
      </c>
      <c r="L3422" s="245" t="s">
        <v>568</v>
      </c>
      <c r="M3422"/>
      <c r="N3422"/>
      <c r="O3422"/>
      <c r="P3422"/>
      <c r="Q3422"/>
      <c r="R3422"/>
      <c r="S3422"/>
      <c r="T3422"/>
      <c r="U3422"/>
      <c r="V3422"/>
      <c r="W3422"/>
      <c r="X3422"/>
      <c r="Y3422"/>
      <c r="Z3422"/>
      <c r="AA3422"/>
      <c r="AB3422"/>
      <c r="AC3422"/>
      <c r="AD3422"/>
      <c r="AE3422"/>
      <c r="AF3422"/>
      <c r="AG3422"/>
      <c r="AH3422"/>
      <c r="AI3422"/>
      <c r="AJ3422"/>
      <c r="AK3422"/>
      <c r="AL3422"/>
      <c r="AM3422"/>
      <c r="AN3422"/>
      <c r="AO3422"/>
      <c r="AP3422"/>
      <c r="AQ3422"/>
      <c r="AR3422"/>
      <c r="AS3422"/>
      <c r="AT3422"/>
      <c r="AU3422"/>
      <c r="AV3422"/>
      <c r="AW3422"/>
      <c r="AX3422"/>
      <c r="AY3422"/>
      <c r="AZ3422"/>
      <c r="BA3422"/>
      <c r="BB3422"/>
      <c r="BC3422"/>
      <c r="BD3422"/>
      <c r="BE3422"/>
      <c r="BF3422"/>
      <c r="BG3422"/>
      <c r="BH3422"/>
      <c r="BI3422"/>
      <c r="BJ3422"/>
      <c r="BK3422"/>
      <c r="BL3422"/>
      <c r="BM3422"/>
      <c r="BN3422"/>
      <c r="BO3422"/>
    </row>
    <row r="3423" spans="1:67" ht="15" x14ac:dyDescent="0.25">
      <c r="A3423" s="245" t="s">
        <v>2037</v>
      </c>
      <c r="B3423" s="245" t="s">
        <v>2036</v>
      </c>
      <c r="C3423" s="245" t="s">
        <v>3834</v>
      </c>
      <c r="D3423" s="245" t="s">
        <v>3833</v>
      </c>
      <c r="E3423" s="246" t="s">
        <v>44</v>
      </c>
      <c r="F3423" s="245" t="s">
        <v>44</v>
      </c>
      <c r="G3423" s="245" t="s">
        <v>4128</v>
      </c>
      <c r="H3423" s="245" t="s">
        <v>18689</v>
      </c>
      <c r="I3423" s="245" t="s">
        <v>14</v>
      </c>
      <c r="J3423" s="245" t="s">
        <v>59</v>
      </c>
      <c r="K3423" s="246" t="s">
        <v>10528</v>
      </c>
      <c r="L3423" s="245" t="s">
        <v>568</v>
      </c>
      <c r="M3423"/>
      <c r="N3423"/>
      <c r="O3423"/>
      <c r="P3423"/>
      <c r="Q3423"/>
      <c r="R3423"/>
      <c r="S3423"/>
      <c r="T3423"/>
      <c r="U3423"/>
      <c r="V3423"/>
      <c r="W3423"/>
      <c r="X3423"/>
      <c r="Y3423"/>
      <c r="Z3423"/>
      <c r="AA3423"/>
      <c r="AB3423"/>
      <c r="AC3423"/>
      <c r="AD3423"/>
      <c r="AE3423"/>
      <c r="AF3423"/>
      <c r="AG3423"/>
      <c r="AH3423"/>
      <c r="AI3423"/>
      <c r="AJ3423"/>
      <c r="AK3423"/>
      <c r="AL3423"/>
      <c r="AM3423"/>
      <c r="AN3423"/>
      <c r="AO3423"/>
      <c r="AP3423"/>
      <c r="AQ3423"/>
      <c r="AR3423"/>
      <c r="AS3423"/>
      <c r="AT3423"/>
      <c r="AU3423"/>
      <c r="AV3423"/>
      <c r="AW3423"/>
      <c r="AX3423"/>
      <c r="AY3423"/>
      <c r="AZ3423"/>
      <c r="BA3423"/>
      <c r="BB3423"/>
      <c r="BC3423"/>
      <c r="BD3423"/>
      <c r="BE3423"/>
      <c r="BF3423"/>
      <c r="BG3423"/>
      <c r="BH3423"/>
      <c r="BI3423"/>
      <c r="BJ3423"/>
      <c r="BK3423"/>
      <c r="BL3423"/>
      <c r="BM3423"/>
      <c r="BN3423"/>
      <c r="BO3423"/>
    </row>
    <row r="3424" spans="1:67" ht="15" x14ac:dyDescent="0.25">
      <c r="A3424" s="245" t="s">
        <v>2037</v>
      </c>
      <c r="B3424" s="245" t="s">
        <v>2036</v>
      </c>
      <c r="C3424" s="245" t="s">
        <v>3834</v>
      </c>
      <c r="D3424" s="245" t="s">
        <v>3833</v>
      </c>
      <c r="E3424" s="246" t="s">
        <v>44</v>
      </c>
      <c r="F3424" s="245" t="s">
        <v>44</v>
      </c>
      <c r="G3424" s="245" t="s">
        <v>4127</v>
      </c>
      <c r="H3424" s="245" t="s">
        <v>18690</v>
      </c>
      <c r="I3424" s="245" t="s">
        <v>14</v>
      </c>
      <c r="J3424" s="245" t="s">
        <v>59</v>
      </c>
      <c r="K3424" s="246" t="s">
        <v>11855</v>
      </c>
      <c r="L3424" s="245" t="s">
        <v>568</v>
      </c>
      <c r="M3424"/>
      <c r="N3424"/>
      <c r="O3424"/>
      <c r="P3424"/>
      <c r="Q3424"/>
      <c r="R3424"/>
      <c r="S3424"/>
      <c r="T3424"/>
      <c r="U3424"/>
      <c r="V3424"/>
      <c r="W3424"/>
      <c r="X3424"/>
      <c r="Y3424"/>
      <c r="Z3424"/>
      <c r="AA3424"/>
      <c r="AB3424"/>
      <c r="AC3424"/>
      <c r="AD3424"/>
      <c r="AE3424"/>
      <c r="AF3424"/>
      <c r="AG3424"/>
      <c r="AH3424"/>
      <c r="AI3424"/>
      <c r="AJ3424"/>
      <c r="AK3424"/>
      <c r="AL3424"/>
      <c r="AM3424"/>
      <c r="AN3424"/>
      <c r="AO3424"/>
      <c r="AP3424"/>
      <c r="AQ3424"/>
      <c r="AR3424"/>
      <c r="AS3424"/>
      <c r="AT3424"/>
      <c r="AU3424"/>
      <c r="AV3424"/>
      <c r="AW3424"/>
      <c r="AX3424"/>
      <c r="AY3424"/>
      <c r="AZ3424"/>
      <c r="BA3424"/>
      <c r="BB3424"/>
      <c r="BC3424"/>
      <c r="BD3424"/>
      <c r="BE3424"/>
      <c r="BF3424"/>
      <c r="BG3424"/>
      <c r="BH3424"/>
      <c r="BI3424"/>
      <c r="BJ3424"/>
      <c r="BK3424"/>
      <c r="BL3424"/>
      <c r="BM3424"/>
      <c r="BN3424"/>
      <c r="BO3424"/>
    </row>
    <row r="3425" spans="1:67" ht="15" x14ac:dyDescent="0.25">
      <c r="A3425" s="245" t="s">
        <v>2037</v>
      </c>
      <c r="B3425" s="245" t="s">
        <v>2036</v>
      </c>
      <c r="C3425" s="245" t="s">
        <v>3834</v>
      </c>
      <c r="D3425" s="245" t="s">
        <v>3833</v>
      </c>
      <c r="E3425" s="246" t="s">
        <v>44</v>
      </c>
      <c r="F3425" s="245" t="s">
        <v>44</v>
      </c>
      <c r="G3425" s="245" t="s">
        <v>4126</v>
      </c>
      <c r="H3425" s="245" t="s">
        <v>18691</v>
      </c>
      <c r="I3425" s="245" t="s">
        <v>14</v>
      </c>
      <c r="J3425" s="245" t="s">
        <v>59</v>
      </c>
      <c r="K3425" s="246" t="s">
        <v>19940</v>
      </c>
      <c r="L3425" s="245" t="s">
        <v>568</v>
      </c>
      <c r="M3425"/>
      <c r="N3425"/>
      <c r="O3425"/>
      <c r="P3425"/>
      <c r="Q3425"/>
      <c r="R3425"/>
      <c r="S3425"/>
      <c r="T3425"/>
      <c r="U3425"/>
      <c r="V3425"/>
      <c r="W3425"/>
      <c r="X3425"/>
      <c r="Y3425"/>
      <c r="Z3425"/>
      <c r="AA3425"/>
      <c r="AB3425"/>
      <c r="AC3425"/>
      <c r="AD3425"/>
      <c r="AE3425"/>
      <c r="AF3425"/>
      <c r="AG3425"/>
      <c r="AH3425"/>
      <c r="AI3425"/>
      <c r="AJ3425"/>
      <c r="AK3425"/>
      <c r="AL3425"/>
      <c r="AM3425"/>
      <c r="AN3425"/>
      <c r="AO3425"/>
      <c r="AP3425"/>
      <c r="AQ3425"/>
      <c r="AR3425"/>
      <c r="AS3425"/>
      <c r="AT3425"/>
      <c r="AU3425"/>
      <c r="AV3425"/>
      <c r="AW3425"/>
      <c r="AX3425"/>
      <c r="AY3425"/>
      <c r="AZ3425"/>
      <c r="BA3425"/>
      <c r="BB3425"/>
      <c r="BC3425"/>
      <c r="BD3425"/>
      <c r="BE3425"/>
      <c r="BF3425"/>
      <c r="BG3425"/>
      <c r="BH3425"/>
      <c r="BI3425"/>
      <c r="BJ3425"/>
      <c r="BK3425"/>
      <c r="BL3425"/>
      <c r="BM3425"/>
      <c r="BN3425"/>
      <c r="BO3425"/>
    </row>
    <row r="3426" spans="1:67" ht="15" x14ac:dyDescent="0.25">
      <c r="A3426" s="245" t="s">
        <v>2037</v>
      </c>
      <c r="B3426" s="245" t="s">
        <v>2036</v>
      </c>
      <c r="C3426" s="245" t="s">
        <v>3834</v>
      </c>
      <c r="D3426" s="245" t="s">
        <v>3833</v>
      </c>
      <c r="E3426" s="246" t="s">
        <v>44</v>
      </c>
      <c r="F3426" s="245" t="s">
        <v>44</v>
      </c>
      <c r="G3426" s="245" t="s">
        <v>4125</v>
      </c>
      <c r="H3426" s="245" t="s">
        <v>18693</v>
      </c>
      <c r="I3426" s="245" t="s">
        <v>14</v>
      </c>
      <c r="J3426" s="245" t="s">
        <v>59</v>
      </c>
      <c r="K3426" s="246" t="s">
        <v>13458</v>
      </c>
      <c r="L3426" s="245" t="s">
        <v>568</v>
      </c>
      <c r="M3426"/>
      <c r="N3426"/>
      <c r="O3426"/>
      <c r="P3426"/>
      <c r="Q3426"/>
      <c r="R3426"/>
      <c r="S3426"/>
      <c r="T3426"/>
      <c r="U3426"/>
      <c r="V3426"/>
      <c r="W3426"/>
      <c r="X3426"/>
      <c r="Y3426"/>
      <c r="Z3426"/>
      <c r="AA3426"/>
      <c r="AB3426"/>
      <c r="AC3426"/>
      <c r="AD3426"/>
      <c r="AE3426"/>
      <c r="AF3426"/>
      <c r="AG3426"/>
      <c r="AH3426"/>
      <c r="AI3426"/>
      <c r="AJ3426"/>
      <c r="AK3426"/>
      <c r="AL3426"/>
      <c r="AM3426"/>
      <c r="AN3426"/>
      <c r="AO3426"/>
      <c r="AP3426"/>
      <c r="AQ3426"/>
      <c r="AR3426"/>
      <c r="AS3426"/>
      <c r="AT3426"/>
      <c r="AU3426"/>
      <c r="AV3426"/>
      <c r="AW3426"/>
      <c r="AX3426"/>
      <c r="AY3426"/>
      <c r="AZ3426"/>
      <c r="BA3426"/>
      <c r="BB3426"/>
      <c r="BC3426"/>
      <c r="BD3426"/>
      <c r="BE3426"/>
      <c r="BF3426"/>
      <c r="BG3426"/>
      <c r="BH3426"/>
      <c r="BI3426"/>
      <c r="BJ3426"/>
      <c r="BK3426"/>
      <c r="BL3426"/>
      <c r="BM3426"/>
      <c r="BN3426"/>
      <c r="BO3426"/>
    </row>
    <row r="3427" spans="1:67" ht="15" x14ac:dyDescent="0.25">
      <c r="A3427" s="245" t="s">
        <v>2037</v>
      </c>
      <c r="B3427" s="245" t="s">
        <v>2036</v>
      </c>
      <c r="C3427" s="245" t="s">
        <v>3834</v>
      </c>
      <c r="D3427" s="245" t="s">
        <v>3833</v>
      </c>
      <c r="E3427" s="246" t="s">
        <v>44</v>
      </c>
      <c r="F3427" s="245" t="s">
        <v>44</v>
      </c>
      <c r="G3427" s="245" t="s">
        <v>4124</v>
      </c>
      <c r="H3427" s="245" t="s">
        <v>18695</v>
      </c>
      <c r="I3427" s="245" t="s">
        <v>14</v>
      </c>
      <c r="J3427" s="245" t="s">
        <v>59</v>
      </c>
      <c r="K3427" s="246" t="s">
        <v>19769</v>
      </c>
      <c r="L3427" s="245" t="s">
        <v>568</v>
      </c>
      <c r="M3427"/>
      <c r="N3427"/>
      <c r="O3427"/>
      <c r="P3427"/>
      <c r="Q3427"/>
      <c r="R3427"/>
      <c r="S3427"/>
      <c r="T3427"/>
      <c r="U3427"/>
      <c r="V3427"/>
      <c r="W3427"/>
      <c r="X3427"/>
      <c r="Y3427"/>
      <c r="Z3427"/>
      <c r="AA3427"/>
      <c r="AB3427"/>
      <c r="AC3427"/>
      <c r="AD3427"/>
      <c r="AE3427"/>
      <c r="AF3427"/>
      <c r="AG3427"/>
      <c r="AH3427"/>
      <c r="AI3427"/>
      <c r="AJ3427"/>
      <c r="AK3427"/>
      <c r="AL3427"/>
      <c r="AM3427"/>
      <c r="AN3427"/>
      <c r="AO3427"/>
      <c r="AP3427"/>
      <c r="AQ3427"/>
      <c r="AR3427"/>
      <c r="AS3427"/>
      <c r="AT3427"/>
      <c r="AU3427"/>
      <c r="AV3427"/>
      <c r="AW3427"/>
      <c r="AX3427"/>
      <c r="AY3427"/>
      <c r="AZ3427"/>
      <c r="BA3427"/>
      <c r="BB3427"/>
      <c r="BC3427"/>
      <c r="BD3427"/>
      <c r="BE3427"/>
      <c r="BF3427"/>
      <c r="BG3427"/>
      <c r="BH3427"/>
      <c r="BI3427"/>
      <c r="BJ3427"/>
      <c r="BK3427"/>
      <c r="BL3427"/>
      <c r="BM3427"/>
      <c r="BN3427"/>
      <c r="BO3427"/>
    </row>
    <row r="3428" spans="1:67" ht="15" x14ac:dyDescent="0.25">
      <c r="A3428" s="245" t="s">
        <v>2037</v>
      </c>
      <c r="B3428" s="245" t="s">
        <v>2036</v>
      </c>
      <c r="C3428" s="245" t="s">
        <v>3834</v>
      </c>
      <c r="D3428" s="245" t="s">
        <v>3833</v>
      </c>
      <c r="E3428" s="246" t="s">
        <v>44</v>
      </c>
      <c r="F3428" s="245" t="s">
        <v>44</v>
      </c>
      <c r="G3428" s="245" t="s">
        <v>4123</v>
      </c>
      <c r="H3428" s="245" t="s">
        <v>18696</v>
      </c>
      <c r="I3428" s="245" t="s">
        <v>14</v>
      </c>
      <c r="J3428" s="245" t="s">
        <v>59</v>
      </c>
      <c r="K3428" s="246" t="s">
        <v>12648</v>
      </c>
      <c r="L3428" s="245" t="s">
        <v>568</v>
      </c>
      <c r="M3428"/>
      <c r="N3428"/>
      <c r="O3428"/>
      <c r="P3428"/>
      <c r="Q3428"/>
      <c r="R3428"/>
      <c r="S3428"/>
      <c r="T3428"/>
      <c r="U3428"/>
      <c r="V3428"/>
      <c r="W3428"/>
      <c r="X3428"/>
      <c r="Y3428"/>
      <c r="Z3428"/>
      <c r="AA3428"/>
      <c r="AB3428"/>
      <c r="AC3428"/>
      <c r="AD3428"/>
      <c r="AE3428"/>
      <c r="AF3428"/>
      <c r="AG3428"/>
      <c r="AH3428"/>
      <c r="AI3428"/>
      <c r="AJ3428"/>
      <c r="AK3428"/>
      <c r="AL3428"/>
      <c r="AM3428"/>
      <c r="AN3428"/>
      <c r="AO3428"/>
      <c r="AP3428"/>
      <c r="AQ3428"/>
      <c r="AR3428"/>
      <c r="AS3428"/>
      <c r="AT3428"/>
      <c r="AU3428"/>
      <c r="AV3428"/>
      <c r="AW3428"/>
      <c r="AX3428"/>
      <c r="AY3428"/>
      <c r="AZ3428"/>
      <c r="BA3428"/>
      <c r="BB3428"/>
      <c r="BC3428"/>
      <c r="BD3428"/>
      <c r="BE3428"/>
      <c r="BF3428"/>
      <c r="BG3428"/>
      <c r="BH3428"/>
      <c r="BI3428"/>
      <c r="BJ3428"/>
      <c r="BK3428"/>
      <c r="BL3428"/>
      <c r="BM3428"/>
      <c r="BN3428"/>
      <c r="BO3428"/>
    </row>
    <row r="3429" spans="1:67" ht="15" x14ac:dyDescent="0.25">
      <c r="A3429" s="245" t="s">
        <v>2037</v>
      </c>
      <c r="B3429" s="245" t="s">
        <v>2036</v>
      </c>
      <c r="C3429" s="245" t="s">
        <v>3834</v>
      </c>
      <c r="D3429" s="245" t="s">
        <v>3833</v>
      </c>
      <c r="E3429" s="246" t="s">
        <v>44</v>
      </c>
      <c r="F3429" s="245" t="s">
        <v>44</v>
      </c>
      <c r="G3429" s="245" t="s">
        <v>4122</v>
      </c>
      <c r="H3429" s="245" t="s">
        <v>18697</v>
      </c>
      <c r="I3429" s="245" t="s">
        <v>14</v>
      </c>
      <c r="J3429" s="245" t="s">
        <v>59</v>
      </c>
      <c r="K3429" s="246" t="s">
        <v>12618</v>
      </c>
      <c r="L3429" s="245" t="s">
        <v>568</v>
      </c>
      <c r="M3429"/>
      <c r="N3429"/>
      <c r="O3429"/>
      <c r="P3429"/>
      <c r="Q3429"/>
      <c r="R3429"/>
      <c r="S3429"/>
      <c r="T3429"/>
      <c r="U3429"/>
      <c r="V3429"/>
      <c r="W3429"/>
      <c r="X3429"/>
      <c r="Y3429"/>
      <c r="Z3429"/>
      <c r="AA3429"/>
      <c r="AB3429"/>
      <c r="AC3429"/>
      <c r="AD3429"/>
      <c r="AE3429"/>
      <c r="AF3429"/>
      <c r="AG3429"/>
      <c r="AH3429"/>
      <c r="AI3429"/>
      <c r="AJ3429"/>
      <c r="AK3429"/>
      <c r="AL3429"/>
      <c r="AM3429"/>
      <c r="AN3429"/>
      <c r="AO3429"/>
      <c r="AP3429"/>
      <c r="AQ3429"/>
      <c r="AR3429"/>
      <c r="AS3429"/>
      <c r="AT3429"/>
      <c r="AU3429"/>
      <c r="AV3429"/>
      <c r="AW3429"/>
      <c r="AX3429"/>
      <c r="AY3429"/>
      <c r="AZ3429"/>
      <c r="BA3429"/>
      <c r="BB3429"/>
      <c r="BC3429"/>
      <c r="BD3429"/>
      <c r="BE3429"/>
      <c r="BF3429"/>
      <c r="BG3429"/>
      <c r="BH3429"/>
      <c r="BI3429"/>
      <c r="BJ3429"/>
      <c r="BK3429"/>
      <c r="BL3429"/>
      <c r="BM3429"/>
      <c r="BN3429"/>
      <c r="BO3429"/>
    </row>
    <row r="3430" spans="1:67" ht="15" x14ac:dyDescent="0.25">
      <c r="A3430" s="245" t="s">
        <v>2037</v>
      </c>
      <c r="B3430" s="245" t="s">
        <v>2036</v>
      </c>
      <c r="C3430" s="245" t="s">
        <v>3834</v>
      </c>
      <c r="D3430" s="245" t="s">
        <v>3833</v>
      </c>
      <c r="E3430" s="246" t="s">
        <v>44</v>
      </c>
      <c r="F3430" s="245" t="s">
        <v>44</v>
      </c>
      <c r="G3430" s="245" t="s">
        <v>4121</v>
      </c>
      <c r="H3430" s="245" t="s">
        <v>18699</v>
      </c>
      <c r="I3430" s="245" t="s">
        <v>14</v>
      </c>
      <c r="J3430" s="245" t="s">
        <v>59</v>
      </c>
      <c r="K3430" s="246" t="s">
        <v>12904</v>
      </c>
      <c r="L3430" s="245" t="s">
        <v>568</v>
      </c>
      <c r="M3430"/>
      <c r="N3430"/>
      <c r="O3430"/>
      <c r="P3430"/>
      <c r="Q3430"/>
      <c r="R3430"/>
      <c r="S3430"/>
      <c r="T3430"/>
      <c r="U3430"/>
      <c r="V3430"/>
      <c r="W3430"/>
      <c r="X3430"/>
      <c r="Y3430"/>
      <c r="Z3430"/>
      <c r="AA3430"/>
      <c r="AB3430"/>
      <c r="AC3430"/>
      <c r="AD3430"/>
      <c r="AE3430"/>
      <c r="AF3430"/>
      <c r="AG3430"/>
      <c r="AH3430"/>
      <c r="AI3430"/>
      <c r="AJ3430"/>
      <c r="AK3430"/>
      <c r="AL3430"/>
      <c r="AM3430"/>
      <c r="AN3430"/>
      <c r="AO3430"/>
      <c r="AP3430"/>
      <c r="AQ3430"/>
      <c r="AR3430"/>
      <c r="AS3430"/>
      <c r="AT3430"/>
      <c r="AU3430"/>
      <c r="AV3430"/>
      <c r="AW3430"/>
      <c r="AX3430"/>
      <c r="AY3430"/>
      <c r="AZ3430"/>
      <c r="BA3430"/>
      <c r="BB3430"/>
      <c r="BC3430"/>
      <c r="BD3430"/>
      <c r="BE3430"/>
      <c r="BF3430"/>
      <c r="BG3430"/>
      <c r="BH3430"/>
      <c r="BI3430"/>
      <c r="BJ3430"/>
      <c r="BK3430"/>
      <c r="BL3430"/>
      <c r="BM3430"/>
      <c r="BN3430"/>
      <c r="BO3430"/>
    </row>
    <row r="3431" spans="1:67" ht="15" x14ac:dyDescent="0.25">
      <c r="A3431" s="245" t="s">
        <v>2037</v>
      </c>
      <c r="B3431" s="245" t="s">
        <v>2036</v>
      </c>
      <c r="C3431" s="245" t="s">
        <v>3834</v>
      </c>
      <c r="D3431" s="245" t="s">
        <v>3833</v>
      </c>
      <c r="E3431" s="246" t="s">
        <v>44</v>
      </c>
      <c r="F3431" s="245" t="s">
        <v>44</v>
      </c>
      <c r="G3431" s="245" t="s">
        <v>4120</v>
      </c>
      <c r="H3431" s="245" t="s">
        <v>18701</v>
      </c>
      <c r="I3431" s="245" t="s">
        <v>14</v>
      </c>
      <c r="J3431" s="245" t="s">
        <v>59</v>
      </c>
      <c r="K3431" s="246" t="s">
        <v>10218</v>
      </c>
      <c r="L3431" s="245" t="s">
        <v>568</v>
      </c>
      <c r="M3431"/>
      <c r="N3431"/>
      <c r="O3431"/>
      <c r="P3431"/>
      <c r="Q3431"/>
      <c r="R3431"/>
      <c r="S3431"/>
      <c r="T3431"/>
      <c r="U3431"/>
      <c r="V3431"/>
      <c r="W3431"/>
      <c r="X3431"/>
      <c r="Y3431"/>
      <c r="Z3431"/>
      <c r="AA3431"/>
      <c r="AB3431"/>
      <c r="AC3431"/>
      <c r="AD3431"/>
      <c r="AE3431"/>
      <c r="AF3431"/>
      <c r="AG3431"/>
      <c r="AH3431"/>
      <c r="AI3431"/>
      <c r="AJ3431"/>
      <c r="AK3431"/>
      <c r="AL3431"/>
      <c r="AM3431"/>
      <c r="AN3431"/>
      <c r="AO3431"/>
      <c r="AP3431"/>
      <c r="AQ3431"/>
      <c r="AR3431"/>
      <c r="AS3431"/>
      <c r="AT3431"/>
      <c r="AU3431"/>
      <c r="AV3431"/>
      <c r="AW3431"/>
      <c r="AX3431"/>
      <c r="AY3431"/>
      <c r="AZ3431"/>
      <c r="BA3431"/>
      <c r="BB3431"/>
      <c r="BC3431"/>
      <c r="BD3431"/>
      <c r="BE3431"/>
      <c r="BF3431"/>
      <c r="BG3431"/>
      <c r="BH3431"/>
      <c r="BI3431"/>
      <c r="BJ3431"/>
      <c r="BK3431"/>
      <c r="BL3431"/>
      <c r="BM3431"/>
      <c r="BN3431"/>
      <c r="BO3431"/>
    </row>
    <row r="3432" spans="1:67" ht="15" x14ac:dyDescent="0.25">
      <c r="A3432" s="245" t="s">
        <v>2037</v>
      </c>
      <c r="B3432" s="245" t="s">
        <v>2036</v>
      </c>
      <c r="C3432" s="245" t="s">
        <v>3834</v>
      </c>
      <c r="D3432" s="245" t="s">
        <v>3833</v>
      </c>
      <c r="E3432" s="246" t="s">
        <v>44</v>
      </c>
      <c r="F3432" s="245" t="s">
        <v>44</v>
      </c>
      <c r="G3432" s="245" t="s">
        <v>4119</v>
      </c>
      <c r="H3432" s="245" t="s">
        <v>18702</v>
      </c>
      <c r="I3432" s="245" t="s">
        <v>14</v>
      </c>
      <c r="J3432" s="245" t="s">
        <v>59</v>
      </c>
      <c r="K3432" s="246" t="s">
        <v>12622</v>
      </c>
      <c r="L3432" s="245" t="s">
        <v>568</v>
      </c>
      <c r="M3432"/>
      <c r="N3432"/>
      <c r="O3432"/>
      <c r="P3432"/>
      <c r="Q3432"/>
      <c r="R3432"/>
      <c r="S3432"/>
      <c r="T3432"/>
      <c r="U3432"/>
      <c r="V3432"/>
      <c r="W3432"/>
      <c r="X3432"/>
      <c r="Y3432"/>
      <c r="Z3432"/>
      <c r="AA3432"/>
      <c r="AB3432"/>
      <c r="AC3432"/>
      <c r="AD3432"/>
      <c r="AE3432"/>
      <c r="AF3432"/>
      <c r="AG3432"/>
      <c r="AH3432"/>
      <c r="AI3432"/>
      <c r="AJ3432"/>
      <c r="AK3432"/>
      <c r="AL3432"/>
      <c r="AM3432"/>
      <c r="AN3432"/>
      <c r="AO3432"/>
      <c r="AP3432"/>
      <c r="AQ3432"/>
      <c r="AR3432"/>
      <c r="AS3432"/>
      <c r="AT3432"/>
      <c r="AU3432"/>
      <c r="AV3432"/>
      <c r="AW3432"/>
      <c r="AX3432"/>
      <c r="AY3432"/>
      <c r="AZ3432"/>
      <c r="BA3432"/>
      <c r="BB3432"/>
      <c r="BC3432"/>
      <c r="BD3432"/>
      <c r="BE3432"/>
      <c r="BF3432"/>
      <c r="BG3432"/>
      <c r="BH3432"/>
      <c r="BI3432"/>
      <c r="BJ3432"/>
      <c r="BK3432"/>
      <c r="BL3432"/>
      <c r="BM3432"/>
      <c r="BN3432"/>
      <c r="BO3432"/>
    </row>
    <row r="3433" spans="1:67" ht="15" x14ac:dyDescent="0.25">
      <c r="A3433" s="245" t="s">
        <v>2037</v>
      </c>
      <c r="B3433" s="245" t="s">
        <v>2036</v>
      </c>
      <c r="C3433" s="245" t="s">
        <v>3834</v>
      </c>
      <c r="D3433" s="245" t="s">
        <v>3833</v>
      </c>
      <c r="E3433" s="246" t="s">
        <v>44</v>
      </c>
      <c r="F3433" s="245" t="s">
        <v>44</v>
      </c>
      <c r="G3433" s="245" t="s">
        <v>4118</v>
      </c>
      <c r="H3433" s="245" t="s">
        <v>18703</v>
      </c>
      <c r="I3433" s="245" t="s">
        <v>14</v>
      </c>
      <c r="J3433" s="245" t="s">
        <v>59</v>
      </c>
      <c r="K3433" s="246" t="s">
        <v>14645</v>
      </c>
      <c r="L3433" s="245" t="s">
        <v>568</v>
      </c>
      <c r="M3433"/>
      <c r="N3433"/>
      <c r="O3433"/>
      <c r="P3433"/>
      <c r="Q3433"/>
      <c r="R3433"/>
      <c r="S3433"/>
      <c r="T3433"/>
      <c r="U3433"/>
      <c r="V3433"/>
      <c r="W3433"/>
      <c r="X3433"/>
      <c r="Y3433"/>
      <c r="Z3433"/>
      <c r="AA3433"/>
      <c r="AB3433"/>
      <c r="AC3433"/>
      <c r="AD3433"/>
      <c r="AE3433"/>
      <c r="AF3433"/>
      <c r="AG3433"/>
      <c r="AH3433"/>
      <c r="AI3433"/>
      <c r="AJ3433"/>
      <c r="AK3433"/>
      <c r="AL3433"/>
      <c r="AM3433"/>
      <c r="AN3433"/>
      <c r="AO3433"/>
      <c r="AP3433"/>
      <c r="AQ3433"/>
      <c r="AR3433"/>
      <c r="AS3433"/>
      <c r="AT3433"/>
      <c r="AU3433"/>
      <c r="AV3433"/>
      <c r="AW3433"/>
      <c r="AX3433"/>
      <c r="AY3433"/>
      <c r="AZ3433"/>
      <c r="BA3433"/>
      <c r="BB3433"/>
      <c r="BC3433"/>
      <c r="BD3433"/>
      <c r="BE3433"/>
      <c r="BF3433"/>
      <c r="BG3433"/>
      <c r="BH3433"/>
      <c r="BI3433"/>
      <c r="BJ3433"/>
      <c r="BK3433"/>
      <c r="BL3433"/>
      <c r="BM3433"/>
      <c r="BN3433"/>
      <c r="BO3433"/>
    </row>
    <row r="3434" spans="1:67" ht="15" x14ac:dyDescent="0.25">
      <c r="A3434" s="245" t="s">
        <v>2037</v>
      </c>
      <c r="B3434" s="245" t="s">
        <v>2036</v>
      </c>
      <c r="C3434" s="245" t="s">
        <v>3834</v>
      </c>
      <c r="D3434" s="245" t="s">
        <v>3833</v>
      </c>
      <c r="E3434" s="246" t="s">
        <v>44</v>
      </c>
      <c r="F3434" s="245" t="s">
        <v>44</v>
      </c>
      <c r="G3434" s="245" t="s">
        <v>4117</v>
      </c>
      <c r="H3434" s="245" t="s">
        <v>18704</v>
      </c>
      <c r="I3434" s="245" t="s">
        <v>14</v>
      </c>
      <c r="J3434" s="245" t="s">
        <v>59</v>
      </c>
      <c r="K3434" s="246" t="s">
        <v>17418</v>
      </c>
      <c r="L3434" s="245" t="s">
        <v>568</v>
      </c>
      <c r="M3434"/>
      <c r="N3434"/>
      <c r="O3434"/>
      <c r="P3434"/>
      <c r="Q3434"/>
      <c r="R3434"/>
      <c r="S3434"/>
      <c r="T3434"/>
      <c r="U3434"/>
      <c r="V3434"/>
      <c r="W3434"/>
      <c r="X3434"/>
      <c r="Y3434"/>
      <c r="Z3434"/>
      <c r="AA3434"/>
      <c r="AB3434"/>
      <c r="AC3434"/>
      <c r="AD3434"/>
      <c r="AE3434"/>
      <c r="AF3434"/>
      <c r="AG3434"/>
      <c r="AH3434"/>
      <c r="AI3434"/>
      <c r="AJ3434"/>
      <c r="AK3434"/>
      <c r="AL3434"/>
      <c r="AM3434"/>
      <c r="AN3434"/>
      <c r="AO3434"/>
      <c r="AP3434"/>
      <c r="AQ3434"/>
      <c r="AR3434"/>
      <c r="AS3434"/>
      <c r="AT3434"/>
      <c r="AU3434"/>
      <c r="AV3434"/>
      <c r="AW3434"/>
      <c r="AX3434"/>
      <c r="AY3434"/>
      <c r="AZ3434"/>
      <c r="BA3434"/>
      <c r="BB3434"/>
      <c r="BC3434"/>
      <c r="BD3434"/>
      <c r="BE3434"/>
      <c r="BF3434"/>
      <c r="BG3434"/>
      <c r="BH3434"/>
      <c r="BI3434"/>
      <c r="BJ3434"/>
      <c r="BK3434"/>
      <c r="BL3434"/>
      <c r="BM3434"/>
      <c r="BN3434"/>
      <c r="BO3434"/>
    </row>
    <row r="3435" spans="1:67" ht="15" x14ac:dyDescent="0.25">
      <c r="A3435" s="245" t="s">
        <v>2037</v>
      </c>
      <c r="B3435" s="245" t="s">
        <v>2036</v>
      </c>
      <c r="C3435" s="245" t="s">
        <v>3834</v>
      </c>
      <c r="D3435" s="245" t="s">
        <v>3833</v>
      </c>
      <c r="E3435" s="246" t="s">
        <v>44</v>
      </c>
      <c r="F3435" s="245" t="s">
        <v>44</v>
      </c>
      <c r="G3435" s="245" t="s">
        <v>4116</v>
      </c>
      <c r="H3435" s="245" t="s">
        <v>18706</v>
      </c>
      <c r="I3435" s="245" t="s">
        <v>14</v>
      </c>
      <c r="J3435" s="245" t="s">
        <v>59</v>
      </c>
      <c r="K3435" s="246" t="s">
        <v>15241</v>
      </c>
      <c r="L3435" s="245" t="s">
        <v>568</v>
      </c>
      <c r="M3435"/>
      <c r="N3435"/>
      <c r="O3435"/>
      <c r="P3435"/>
      <c r="Q3435"/>
      <c r="R3435"/>
      <c r="S3435"/>
      <c r="T3435"/>
      <c r="U3435"/>
      <c r="V3435"/>
      <c r="W3435"/>
      <c r="X3435"/>
      <c r="Y3435"/>
      <c r="Z3435"/>
      <c r="AA3435"/>
      <c r="AB3435"/>
      <c r="AC3435"/>
      <c r="AD3435"/>
      <c r="AE3435"/>
      <c r="AF3435"/>
      <c r="AG3435"/>
      <c r="AH3435"/>
      <c r="AI3435"/>
      <c r="AJ3435"/>
      <c r="AK3435"/>
      <c r="AL3435"/>
      <c r="AM3435"/>
      <c r="AN3435"/>
      <c r="AO3435"/>
      <c r="AP3435"/>
      <c r="AQ3435"/>
      <c r="AR3435"/>
      <c r="AS3435"/>
      <c r="AT3435"/>
      <c r="AU3435"/>
      <c r="AV3435"/>
      <c r="AW3435"/>
      <c r="AX3435"/>
      <c r="AY3435"/>
      <c r="AZ3435"/>
      <c r="BA3435"/>
      <c r="BB3435"/>
      <c r="BC3435"/>
      <c r="BD3435"/>
      <c r="BE3435"/>
      <c r="BF3435"/>
      <c r="BG3435"/>
      <c r="BH3435"/>
      <c r="BI3435"/>
      <c r="BJ3435"/>
      <c r="BK3435"/>
      <c r="BL3435"/>
      <c r="BM3435"/>
      <c r="BN3435"/>
      <c r="BO3435"/>
    </row>
    <row r="3436" spans="1:67" ht="15" x14ac:dyDescent="0.25">
      <c r="A3436" s="245" t="s">
        <v>2037</v>
      </c>
      <c r="B3436" s="245" t="s">
        <v>2036</v>
      </c>
      <c r="C3436" s="245" t="s">
        <v>3834</v>
      </c>
      <c r="D3436" s="245" t="s">
        <v>3833</v>
      </c>
      <c r="E3436" s="246" t="s">
        <v>44</v>
      </c>
      <c r="F3436" s="245" t="s">
        <v>44</v>
      </c>
      <c r="G3436" s="245" t="s">
        <v>4115</v>
      </c>
      <c r="H3436" s="245" t="s">
        <v>18708</v>
      </c>
      <c r="I3436" s="245" t="s">
        <v>14</v>
      </c>
      <c r="J3436" s="245" t="s">
        <v>59</v>
      </c>
      <c r="K3436" s="246" t="s">
        <v>15098</v>
      </c>
      <c r="L3436" s="245" t="s">
        <v>568</v>
      </c>
      <c r="M3436"/>
      <c r="N3436"/>
      <c r="O3436"/>
      <c r="P3436"/>
      <c r="Q3436"/>
      <c r="R3436"/>
      <c r="S3436"/>
      <c r="T3436"/>
      <c r="U3436"/>
      <c r="V3436"/>
      <c r="W3436"/>
      <c r="X3436"/>
      <c r="Y3436"/>
      <c r="Z3436"/>
      <c r="AA3436"/>
      <c r="AB3436"/>
      <c r="AC3436"/>
      <c r="AD3436"/>
      <c r="AE3436"/>
      <c r="AF3436"/>
      <c r="AG3436"/>
      <c r="AH3436"/>
      <c r="AI3436"/>
      <c r="AJ3436"/>
      <c r="AK3436"/>
      <c r="AL3436"/>
      <c r="AM3436"/>
      <c r="AN3436"/>
      <c r="AO3436"/>
      <c r="AP3436"/>
      <c r="AQ3436"/>
      <c r="AR3436"/>
      <c r="AS3436"/>
      <c r="AT3436"/>
      <c r="AU3436"/>
      <c r="AV3436"/>
      <c r="AW3436"/>
      <c r="AX3436"/>
      <c r="AY3436"/>
      <c r="AZ3436"/>
      <c r="BA3436"/>
      <c r="BB3436"/>
      <c r="BC3436"/>
      <c r="BD3436"/>
      <c r="BE3436"/>
      <c r="BF3436"/>
      <c r="BG3436"/>
      <c r="BH3436"/>
      <c r="BI3436"/>
      <c r="BJ3436"/>
      <c r="BK3436"/>
      <c r="BL3436"/>
      <c r="BM3436"/>
      <c r="BN3436"/>
      <c r="BO3436"/>
    </row>
    <row r="3437" spans="1:67" ht="15" x14ac:dyDescent="0.25">
      <c r="A3437" s="245" t="s">
        <v>2037</v>
      </c>
      <c r="B3437" s="245" t="s">
        <v>2036</v>
      </c>
      <c r="C3437" s="245" t="s">
        <v>3834</v>
      </c>
      <c r="D3437" s="245" t="s">
        <v>3833</v>
      </c>
      <c r="E3437" s="246" t="s">
        <v>44</v>
      </c>
      <c r="F3437" s="245" t="s">
        <v>44</v>
      </c>
      <c r="G3437" s="245" t="s">
        <v>4114</v>
      </c>
      <c r="H3437" s="245" t="s">
        <v>18709</v>
      </c>
      <c r="I3437" s="245" t="s">
        <v>14</v>
      </c>
      <c r="J3437" s="245" t="s">
        <v>59</v>
      </c>
      <c r="K3437" s="246" t="s">
        <v>19939</v>
      </c>
      <c r="L3437" s="245" t="s">
        <v>568</v>
      </c>
      <c r="M3437"/>
      <c r="N3437"/>
      <c r="O3437"/>
      <c r="P3437"/>
      <c r="Q3437"/>
      <c r="R3437"/>
      <c r="S3437"/>
      <c r="T3437"/>
      <c r="U3437"/>
      <c r="V3437"/>
      <c r="W3437"/>
      <c r="X3437"/>
      <c r="Y3437"/>
      <c r="Z3437"/>
      <c r="AA3437"/>
      <c r="AB3437"/>
      <c r="AC3437"/>
      <c r="AD3437"/>
      <c r="AE3437"/>
      <c r="AF3437"/>
      <c r="AG3437"/>
      <c r="AH3437"/>
      <c r="AI3437"/>
      <c r="AJ3437"/>
      <c r="AK3437"/>
      <c r="AL3437"/>
      <c r="AM3437"/>
      <c r="AN3437"/>
      <c r="AO3437"/>
      <c r="AP3437"/>
      <c r="AQ3437"/>
      <c r="AR3437"/>
      <c r="AS3437"/>
      <c r="AT3437"/>
      <c r="AU3437"/>
      <c r="AV3437"/>
      <c r="AW3437"/>
      <c r="AX3437"/>
      <c r="AY3437"/>
      <c r="AZ3437"/>
      <c r="BA3437"/>
      <c r="BB3437"/>
      <c r="BC3437"/>
      <c r="BD3437"/>
      <c r="BE3437"/>
      <c r="BF3437"/>
      <c r="BG3437"/>
      <c r="BH3437"/>
      <c r="BI3437"/>
      <c r="BJ3437"/>
      <c r="BK3437"/>
      <c r="BL3437"/>
      <c r="BM3437"/>
      <c r="BN3437"/>
      <c r="BO3437"/>
    </row>
    <row r="3438" spans="1:67" ht="15" x14ac:dyDescent="0.25">
      <c r="A3438" s="245" t="s">
        <v>2037</v>
      </c>
      <c r="B3438" s="245" t="s">
        <v>2036</v>
      </c>
      <c r="C3438" s="245" t="s">
        <v>3834</v>
      </c>
      <c r="D3438" s="245" t="s">
        <v>3833</v>
      </c>
      <c r="E3438" s="246" t="s">
        <v>44</v>
      </c>
      <c r="F3438" s="245" t="s">
        <v>44</v>
      </c>
      <c r="G3438" s="245" t="s">
        <v>4113</v>
      </c>
      <c r="H3438" s="245" t="s">
        <v>18710</v>
      </c>
      <c r="I3438" s="245" t="s">
        <v>14</v>
      </c>
      <c r="J3438" s="245" t="s">
        <v>59</v>
      </c>
      <c r="K3438" s="246" t="s">
        <v>24358</v>
      </c>
      <c r="L3438" s="245" t="s">
        <v>568</v>
      </c>
      <c r="M3438"/>
      <c r="N3438"/>
      <c r="O3438"/>
      <c r="P3438"/>
      <c r="Q3438"/>
      <c r="R3438"/>
      <c r="S3438"/>
      <c r="T3438"/>
      <c r="U3438"/>
      <c r="V3438"/>
      <c r="W3438"/>
      <c r="X3438"/>
      <c r="Y3438"/>
      <c r="Z3438"/>
      <c r="AA3438"/>
      <c r="AB3438"/>
      <c r="AC3438"/>
      <c r="AD3438"/>
      <c r="AE3438"/>
      <c r="AF3438"/>
      <c r="AG3438"/>
      <c r="AH3438"/>
      <c r="AI3438"/>
      <c r="AJ3438"/>
      <c r="AK3438"/>
      <c r="AL3438"/>
      <c r="AM3438"/>
      <c r="AN3438"/>
      <c r="AO3438"/>
      <c r="AP3438"/>
      <c r="AQ3438"/>
      <c r="AR3438"/>
      <c r="AS3438"/>
      <c r="AT3438"/>
      <c r="AU3438"/>
      <c r="AV3438"/>
      <c r="AW3438"/>
      <c r="AX3438"/>
      <c r="AY3438"/>
      <c r="AZ3438"/>
      <c r="BA3438"/>
      <c r="BB3438"/>
      <c r="BC3438"/>
      <c r="BD3438"/>
      <c r="BE3438"/>
      <c r="BF3438"/>
      <c r="BG3438"/>
      <c r="BH3438"/>
      <c r="BI3438"/>
      <c r="BJ3438"/>
      <c r="BK3438"/>
      <c r="BL3438"/>
      <c r="BM3438"/>
      <c r="BN3438"/>
      <c r="BO3438"/>
    </row>
    <row r="3439" spans="1:67" ht="15" x14ac:dyDescent="0.25">
      <c r="A3439" s="245" t="s">
        <v>2037</v>
      </c>
      <c r="B3439" s="245" t="s">
        <v>2036</v>
      </c>
      <c r="C3439" s="245" t="s">
        <v>3834</v>
      </c>
      <c r="D3439" s="245" t="s">
        <v>3833</v>
      </c>
      <c r="E3439" s="246" t="s">
        <v>44</v>
      </c>
      <c r="F3439" s="245" t="s">
        <v>44</v>
      </c>
      <c r="G3439" s="245" t="s">
        <v>4112</v>
      </c>
      <c r="H3439" s="245" t="s">
        <v>18712</v>
      </c>
      <c r="I3439" s="245" t="s">
        <v>14</v>
      </c>
      <c r="J3439" s="245" t="s">
        <v>59</v>
      </c>
      <c r="K3439" s="246" t="s">
        <v>15038</v>
      </c>
      <c r="L3439" s="245" t="s">
        <v>568</v>
      </c>
      <c r="M3439"/>
      <c r="N3439"/>
      <c r="O3439"/>
      <c r="P3439"/>
      <c r="Q3439"/>
      <c r="R3439"/>
      <c r="S3439"/>
      <c r="T3439"/>
      <c r="U3439"/>
      <c r="V3439"/>
      <c r="W3439"/>
      <c r="X3439"/>
      <c r="Y3439"/>
      <c r="Z3439"/>
      <c r="AA3439"/>
      <c r="AB3439"/>
      <c r="AC3439"/>
      <c r="AD3439"/>
      <c r="AE3439"/>
      <c r="AF3439"/>
      <c r="AG3439"/>
      <c r="AH3439"/>
      <c r="AI3439"/>
      <c r="AJ3439"/>
      <c r="AK3439"/>
      <c r="AL3439"/>
      <c r="AM3439"/>
      <c r="AN3439"/>
      <c r="AO3439"/>
      <c r="AP3439"/>
      <c r="AQ3439"/>
      <c r="AR3439"/>
      <c r="AS3439"/>
      <c r="AT3439"/>
      <c r="AU3439"/>
      <c r="AV3439"/>
      <c r="AW3439"/>
      <c r="AX3439"/>
      <c r="AY3439"/>
      <c r="AZ3439"/>
      <c r="BA3439"/>
      <c r="BB3439"/>
      <c r="BC3439"/>
      <c r="BD3439"/>
      <c r="BE3439"/>
      <c r="BF3439"/>
      <c r="BG3439"/>
      <c r="BH3439"/>
      <c r="BI3439"/>
      <c r="BJ3439"/>
      <c r="BK3439"/>
      <c r="BL3439"/>
      <c r="BM3439"/>
      <c r="BN3439"/>
      <c r="BO3439"/>
    </row>
    <row r="3440" spans="1:67" ht="15" x14ac:dyDescent="0.25">
      <c r="A3440" s="245" t="s">
        <v>2037</v>
      </c>
      <c r="B3440" s="245" t="s">
        <v>2036</v>
      </c>
      <c r="C3440" s="245" t="s">
        <v>3834</v>
      </c>
      <c r="D3440" s="245" t="s">
        <v>3833</v>
      </c>
      <c r="E3440" s="246" t="s">
        <v>44</v>
      </c>
      <c r="F3440" s="245" t="s">
        <v>44</v>
      </c>
      <c r="G3440" s="245" t="s">
        <v>4111</v>
      </c>
      <c r="H3440" s="245" t="s">
        <v>18714</v>
      </c>
      <c r="I3440" s="245" t="s">
        <v>14</v>
      </c>
      <c r="J3440" s="245" t="s">
        <v>59</v>
      </c>
      <c r="K3440" s="246" t="s">
        <v>15291</v>
      </c>
      <c r="L3440" s="245" t="s">
        <v>568</v>
      </c>
      <c r="M3440"/>
      <c r="N3440"/>
      <c r="O3440"/>
      <c r="P3440"/>
      <c r="Q3440"/>
      <c r="R3440"/>
      <c r="S3440"/>
      <c r="T3440"/>
      <c r="U3440"/>
      <c r="V3440"/>
      <c r="W3440"/>
      <c r="X3440"/>
      <c r="Y3440"/>
      <c r="Z3440"/>
      <c r="AA3440"/>
      <c r="AB3440"/>
      <c r="AC3440"/>
      <c r="AD3440"/>
      <c r="AE3440"/>
      <c r="AF3440"/>
      <c r="AG3440"/>
      <c r="AH3440"/>
      <c r="AI3440"/>
      <c r="AJ3440"/>
      <c r="AK3440"/>
      <c r="AL3440"/>
      <c r="AM3440"/>
      <c r="AN3440"/>
      <c r="AO3440"/>
      <c r="AP3440"/>
      <c r="AQ3440"/>
      <c r="AR3440"/>
      <c r="AS3440"/>
      <c r="AT3440"/>
      <c r="AU3440"/>
      <c r="AV3440"/>
      <c r="AW3440"/>
      <c r="AX3440"/>
      <c r="AY3440"/>
      <c r="AZ3440"/>
      <c r="BA3440"/>
      <c r="BB3440"/>
      <c r="BC3440"/>
      <c r="BD3440"/>
      <c r="BE3440"/>
      <c r="BF3440"/>
      <c r="BG3440"/>
      <c r="BH3440"/>
      <c r="BI3440"/>
      <c r="BJ3440"/>
      <c r="BK3440"/>
      <c r="BL3440"/>
      <c r="BM3440"/>
      <c r="BN3440"/>
      <c r="BO3440"/>
    </row>
    <row r="3441" spans="1:67" ht="15" x14ac:dyDescent="0.25">
      <c r="A3441" s="245" t="s">
        <v>2037</v>
      </c>
      <c r="B3441" s="245" t="s">
        <v>2036</v>
      </c>
      <c r="C3441" s="245" t="s">
        <v>3834</v>
      </c>
      <c r="D3441" s="245" t="s">
        <v>3833</v>
      </c>
      <c r="E3441" s="246" t="s">
        <v>44</v>
      </c>
      <c r="F3441" s="245" t="s">
        <v>44</v>
      </c>
      <c r="G3441" s="245" t="s">
        <v>4109</v>
      </c>
      <c r="H3441" s="245" t="s">
        <v>18716</v>
      </c>
      <c r="I3441" s="245" t="s">
        <v>14</v>
      </c>
      <c r="J3441" s="245" t="s">
        <v>59</v>
      </c>
      <c r="K3441" s="246" t="s">
        <v>15571</v>
      </c>
      <c r="L3441" s="245" t="s">
        <v>568</v>
      </c>
      <c r="M3441"/>
      <c r="N3441"/>
      <c r="O3441"/>
      <c r="P3441"/>
      <c r="Q3441"/>
      <c r="R3441"/>
      <c r="S3441"/>
      <c r="T3441"/>
      <c r="U3441"/>
      <c r="V3441"/>
      <c r="W3441"/>
      <c r="X3441"/>
      <c r="Y3441"/>
      <c r="Z3441"/>
      <c r="AA3441"/>
      <c r="AB3441"/>
      <c r="AC3441"/>
      <c r="AD3441"/>
      <c r="AE3441"/>
      <c r="AF3441"/>
      <c r="AG3441"/>
      <c r="AH3441"/>
      <c r="AI3441"/>
      <c r="AJ3441"/>
      <c r="AK3441"/>
      <c r="AL3441"/>
      <c r="AM3441"/>
      <c r="AN3441"/>
      <c r="AO3441"/>
      <c r="AP3441"/>
      <c r="AQ3441"/>
      <c r="AR3441"/>
      <c r="AS3441"/>
      <c r="AT3441"/>
      <c r="AU3441"/>
      <c r="AV3441"/>
      <c r="AW3441"/>
      <c r="AX3441"/>
      <c r="AY3441"/>
      <c r="AZ3441"/>
      <c r="BA3441"/>
      <c r="BB3441"/>
      <c r="BC3441"/>
      <c r="BD3441"/>
      <c r="BE3441"/>
      <c r="BF3441"/>
      <c r="BG3441"/>
      <c r="BH3441"/>
      <c r="BI3441"/>
      <c r="BJ3441"/>
      <c r="BK3441"/>
      <c r="BL3441"/>
      <c r="BM3441"/>
      <c r="BN3441"/>
      <c r="BO3441"/>
    </row>
    <row r="3442" spans="1:67" ht="15" x14ac:dyDescent="0.25">
      <c r="A3442" s="245" t="s">
        <v>2037</v>
      </c>
      <c r="B3442" s="245" t="s">
        <v>2036</v>
      </c>
      <c r="C3442" s="245" t="s">
        <v>3834</v>
      </c>
      <c r="D3442" s="245" t="s">
        <v>3833</v>
      </c>
      <c r="E3442" s="246" t="s">
        <v>44</v>
      </c>
      <c r="F3442" s="245" t="s">
        <v>44</v>
      </c>
      <c r="G3442" s="245" t="s">
        <v>4108</v>
      </c>
      <c r="H3442" s="245" t="s">
        <v>18717</v>
      </c>
      <c r="I3442" s="245" t="s">
        <v>14</v>
      </c>
      <c r="J3442" s="245" t="s">
        <v>59</v>
      </c>
      <c r="K3442" s="246" t="s">
        <v>24359</v>
      </c>
      <c r="L3442" s="245" t="s">
        <v>568</v>
      </c>
      <c r="M3442"/>
      <c r="N3442"/>
      <c r="O3442"/>
      <c r="P3442"/>
      <c r="Q3442"/>
      <c r="R3442"/>
      <c r="S3442"/>
      <c r="T3442"/>
      <c r="U3442"/>
      <c r="V3442"/>
      <c r="W3442"/>
      <c r="X3442"/>
      <c r="Y3442"/>
      <c r="Z3442"/>
      <c r="AA3442"/>
      <c r="AB3442"/>
      <c r="AC3442"/>
      <c r="AD3442"/>
      <c r="AE3442"/>
      <c r="AF3442"/>
      <c r="AG3442"/>
      <c r="AH3442"/>
      <c r="AI3442"/>
      <c r="AJ3442"/>
      <c r="AK3442"/>
      <c r="AL3442"/>
      <c r="AM3442"/>
      <c r="AN3442"/>
      <c r="AO3442"/>
      <c r="AP3442"/>
      <c r="AQ3442"/>
      <c r="AR3442"/>
      <c r="AS3442"/>
      <c r="AT3442"/>
      <c r="AU3442"/>
      <c r="AV3442"/>
      <c r="AW3442"/>
      <c r="AX3442"/>
      <c r="AY3442"/>
      <c r="AZ3442"/>
      <c r="BA3442"/>
      <c r="BB3442"/>
      <c r="BC3442"/>
      <c r="BD3442"/>
      <c r="BE3442"/>
      <c r="BF3442"/>
      <c r="BG3442"/>
      <c r="BH3442"/>
      <c r="BI3442"/>
      <c r="BJ3442"/>
      <c r="BK3442"/>
      <c r="BL3442"/>
      <c r="BM3442"/>
      <c r="BN3442"/>
      <c r="BO3442"/>
    </row>
    <row r="3443" spans="1:67" ht="15" x14ac:dyDescent="0.25">
      <c r="A3443" s="245" t="s">
        <v>2037</v>
      </c>
      <c r="B3443" s="245" t="s">
        <v>2036</v>
      </c>
      <c r="C3443" s="245" t="s">
        <v>3834</v>
      </c>
      <c r="D3443" s="245" t="s">
        <v>3833</v>
      </c>
      <c r="E3443" s="246" t="s">
        <v>44</v>
      </c>
      <c r="F3443" s="245" t="s">
        <v>44</v>
      </c>
      <c r="G3443" s="245" t="s">
        <v>4107</v>
      </c>
      <c r="H3443" s="245" t="s">
        <v>18719</v>
      </c>
      <c r="I3443" s="245" t="s">
        <v>14</v>
      </c>
      <c r="J3443" s="245" t="s">
        <v>59</v>
      </c>
      <c r="K3443" s="246" t="s">
        <v>12523</v>
      </c>
      <c r="L3443" s="245" t="s">
        <v>568</v>
      </c>
      <c r="M3443"/>
      <c r="N3443"/>
      <c r="O3443"/>
      <c r="P3443"/>
      <c r="Q3443"/>
      <c r="R3443"/>
      <c r="S3443"/>
      <c r="T3443"/>
      <c r="U3443"/>
      <c r="V3443"/>
      <c r="W3443"/>
      <c r="X3443"/>
      <c r="Y3443"/>
      <c r="Z3443"/>
      <c r="AA3443"/>
      <c r="AB3443"/>
      <c r="AC3443"/>
      <c r="AD3443"/>
      <c r="AE3443"/>
      <c r="AF3443"/>
      <c r="AG3443"/>
      <c r="AH3443"/>
      <c r="AI3443"/>
      <c r="AJ3443"/>
      <c r="AK3443"/>
      <c r="AL3443"/>
      <c r="AM3443"/>
      <c r="AN3443"/>
      <c r="AO3443"/>
      <c r="AP3443"/>
      <c r="AQ3443"/>
      <c r="AR3443"/>
      <c r="AS3443"/>
      <c r="AT3443"/>
      <c r="AU3443"/>
      <c r="AV3443"/>
      <c r="AW3443"/>
      <c r="AX3443"/>
      <c r="AY3443"/>
      <c r="AZ3443"/>
      <c r="BA3443"/>
      <c r="BB3443"/>
      <c r="BC3443"/>
      <c r="BD3443"/>
      <c r="BE3443"/>
      <c r="BF3443"/>
      <c r="BG3443"/>
      <c r="BH3443"/>
      <c r="BI3443"/>
      <c r="BJ3443"/>
      <c r="BK3443"/>
      <c r="BL3443"/>
      <c r="BM3443"/>
      <c r="BN3443"/>
      <c r="BO3443"/>
    </row>
    <row r="3444" spans="1:67" ht="15" x14ac:dyDescent="0.25">
      <c r="A3444" s="245" t="s">
        <v>2037</v>
      </c>
      <c r="B3444" s="245" t="s">
        <v>2036</v>
      </c>
      <c r="C3444" s="245" t="s">
        <v>3834</v>
      </c>
      <c r="D3444" s="245" t="s">
        <v>3833</v>
      </c>
      <c r="E3444" s="246" t="s">
        <v>44</v>
      </c>
      <c r="F3444" s="245" t="s">
        <v>44</v>
      </c>
      <c r="G3444" s="245" t="s">
        <v>4106</v>
      </c>
      <c r="H3444" s="245" t="s">
        <v>18721</v>
      </c>
      <c r="I3444" s="245" t="s">
        <v>14</v>
      </c>
      <c r="J3444" s="245" t="s">
        <v>59</v>
      </c>
      <c r="K3444" s="246" t="s">
        <v>12199</v>
      </c>
      <c r="L3444" s="245" t="s">
        <v>568</v>
      </c>
      <c r="M3444"/>
      <c r="N3444"/>
      <c r="O3444"/>
      <c r="P3444"/>
      <c r="Q3444"/>
      <c r="R3444"/>
      <c r="S3444"/>
      <c r="T3444"/>
      <c r="U3444"/>
      <c r="V3444"/>
      <c r="W3444"/>
      <c r="X3444"/>
      <c r="Y3444"/>
      <c r="Z3444"/>
      <c r="AA3444"/>
      <c r="AB3444"/>
      <c r="AC3444"/>
      <c r="AD3444"/>
      <c r="AE3444"/>
      <c r="AF3444"/>
      <c r="AG3444"/>
      <c r="AH3444"/>
      <c r="AI3444"/>
      <c r="AJ3444"/>
      <c r="AK3444"/>
      <c r="AL3444"/>
      <c r="AM3444"/>
      <c r="AN3444"/>
      <c r="AO3444"/>
      <c r="AP3444"/>
      <c r="AQ3444"/>
      <c r="AR3444"/>
      <c r="AS3444"/>
      <c r="AT3444"/>
      <c r="AU3444"/>
      <c r="AV3444"/>
      <c r="AW3444"/>
      <c r="AX3444"/>
      <c r="AY3444"/>
      <c r="AZ3444"/>
      <c r="BA3444"/>
      <c r="BB3444"/>
      <c r="BC3444"/>
      <c r="BD3444"/>
      <c r="BE3444"/>
      <c r="BF3444"/>
      <c r="BG3444"/>
      <c r="BH3444"/>
      <c r="BI3444"/>
      <c r="BJ3444"/>
      <c r="BK3444"/>
      <c r="BL3444"/>
      <c r="BM3444"/>
      <c r="BN3444"/>
      <c r="BO3444"/>
    </row>
    <row r="3445" spans="1:67" ht="15" x14ac:dyDescent="0.25">
      <c r="A3445" s="245" t="s">
        <v>2037</v>
      </c>
      <c r="B3445" s="245" t="s">
        <v>2036</v>
      </c>
      <c r="C3445" s="245" t="s">
        <v>3834</v>
      </c>
      <c r="D3445" s="245" t="s">
        <v>3833</v>
      </c>
      <c r="E3445" s="246" t="s">
        <v>44</v>
      </c>
      <c r="F3445" s="245" t="s">
        <v>44</v>
      </c>
      <c r="G3445" s="245" t="s">
        <v>4105</v>
      </c>
      <c r="H3445" s="245" t="s">
        <v>18722</v>
      </c>
      <c r="I3445" s="245" t="s">
        <v>14</v>
      </c>
      <c r="J3445" s="245" t="s">
        <v>59</v>
      </c>
      <c r="K3445" s="246" t="s">
        <v>12660</v>
      </c>
      <c r="L3445" s="245" t="s">
        <v>568</v>
      </c>
      <c r="M3445"/>
      <c r="N3445"/>
      <c r="O3445"/>
      <c r="P3445"/>
      <c r="Q3445"/>
      <c r="R3445"/>
      <c r="S3445"/>
      <c r="T3445"/>
      <c r="U3445"/>
      <c r="V3445"/>
      <c r="W3445"/>
      <c r="X3445"/>
      <c r="Y3445"/>
      <c r="Z3445"/>
      <c r="AA3445"/>
      <c r="AB3445"/>
      <c r="AC3445"/>
      <c r="AD3445"/>
      <c r="AE3445"/>
      <c r="AF3445"/>
      <c r="AG3445"/>
      <c r="AH3445"/>
      <c r="AI3445"/>
      <c r="AJ3445"/>
      <c r="AK3445"/>
      <c r="AL3445"/>
      <c r="AM3445"/>
      <c r="AN3445"/>
      <c r="AO3445"/>
      <c r="AP3445"/>
      <c r="AQ3445"/>
      <c r="AR3445"/>
      <c r="AS3445"/>
      <c r="AT3445"/>
      <c r="AU3445"/>
      <c r="AV3445"/>
      <c r="AW3445"/>
      <c r="AX3445"/>
      <c r="AY3445"/>
      <c r="AZ3445"/>
      <c r="BA3445"/>
      <c r="BB3445"/>
      <c r="BC3445"/>
      <c r="BD3445"/>
      <c r="BE3445"/>
      <c r="BF3445"/>
      <c r="BG3445"/>
      <c r="BH3445"/>
      <c r="BI3445"/>
      <c r="BJ3445"/>
      <c r="BK3445"/>
      <c r="BL3445"/>
      <c r="BM3445"/>
      <c r="BN3445"/>
      <c r="BO3445"/>
    </row>
    <row r="3446" spans="1:67" ht="15" x14ac:dyDescent="0.25">
      <c r="A3446" s="245" t="s">
        <v>2037</v>
      </c>
      <c r="B3446" s="245" t="s">
        <v>2036</v>
      </c>
      <c r="C3446" s="245" t="s">
        <v>3834</v>
      </c>
      <c r="D3446" s="245" t="s">
        <v>3833</v>
      </c>
      <c r="E3446" s="246" t="s">
        <v>44</v>
      </c>
      <c r="F3446" s="245" t="s">
        <v>44</v>
      </c>
      <c r="G3446" s="245" t="s">
        <v>4104</v>
      </c>
      <c r="H3446" s="245" t="s">
        <v>18723</v>
      </c>
      <c r="I3446" s="245" t="s">
        <v>14</v>
      </c>
      <c r="J3446" s="245" t="s">
        <v>59</v>
      </c>
      <c r="K3446" s="246" t="s">
        <v>17098</v>
      </c>
      <c r="L3446" s="245" t="s">
        <v>568</v>
      </c>
      <c r="M3446"/>
      <c r="N3446"/>
      <c r="O3446"/>
      <c r="P3446"/>
      <c r="Q3446"/>
      <c r="R3446"/>
      <c r="S3446"/>
      <c r="T3446"/>
      <c r="U3446"/>
      <c r="V3446"/>
      <c r="W3446"/>
      <c r="X3446"/>
      <c r="Y3446"/>
      <c r="Z3446"/>
      <c r="AA3446"/>
      <c r="AB3446"/>
      <c r="AC3446"/>
      <c r="AD3446"/>
      <c r="AE3446"/>
      <c r="AF3446"/>
      <c r="AG3446"/>
      <c r="AH3446"/>
      <c r="AI3446"/>
      <c r="AJ3446"/>
      <c r="AK3446"/>
      <c r="AL3446"/>
      <c r="AM3446"/>
      <c r="AN3446"/>
      <c r="AO3446"/>
      <c r="AP3446"/>
      <c r="AQ3446"/>
      <c r="AR3446"/>
      <c r="AS3446"/>
      <c r="AT3446"/>
      <c r="AU3446"/>
      <c r="AV3446"/>
      <c r="AW3446"/>
      <c r="AX3446"/>
      <c r="AY3446"/>
      <c r="AZ3446"/>
      <c r="BA3446"/>
      <c r="BB3446"/>
      <c r="BC3446"/>
      <c r="BD3446"/>
      <c r="BE3446"/>
      <c r="BF3446"/>
      <c r="BG3446"/>
      <c r="BH3446"/>
      <c r="BI3446"/>
      <c r="BJ3446"/>
      <c r="BK3446"/>
      <c r="BL3446"/>
      <c r="BM3446"/>
      <c r="BN3446"/>
      <c r="BO3446"/>
    </row>
    <row r="3447" spans="1:67" ht="15" x14ac:dyDescent="0.25">
      <c r="A3447" s="245" t="s">
        <v>2037</v>
      </c>
      <c r="B3447" s="245" t="s">
        <v>2036</v>
      </c>
      <c r="C3447" s="245" t="s">
        <v>3834</v>
      </c>
      <c r="D3447" s="245" t="s">
        <v>3833</v>
      </c>
      <c r="E3447" s="246" t="s">
        <v>44</v>
      </c>
      <c r="F3447" s="245" t="s">
        <v>44</v>
      </c>
      <c r="G3447" s="245" t="s">
        <v>4103</v>
      </c>
      <c r="H3447" s="245" t="s">
        <v>18725</v>
      </c>
      <c r="I3447" s="245" t="s">
        <v>14</v>
      </c>
      <c r="J3447" s="245" t="s">
        <v>59</v>
      </c>
      <c r="K3447" s="246" t="s">
        <v>8946</v>
      </c>
      <c r="L3447" s="245" t="s">
        <v>568</v>
      </c>
      <c r="M3447"/>
      <c r="N3447"/>
      <c r="O3447"/>
      <c r="P3447"/>
      <c r="Q3447"/>
      <c r="R3447"/>
      <c r="S3447"/>
      <c r="T3447"/>
      <c r="U3447"/>
      <c r="V3447"/>
      <c r="W3447"/>
      <c r="X3447"/>
      <c r="Y3447"/>
      <c r="Z3447"/>
      <c r="AA3447"/>
      <c r="AB3447"/>
      <c r="AC3447"/>
      <c r="AD3447"/>
      <c r="AE3447"/>
      <c r="AF3447"/>
      <c r="AG3447"/>
      <c r="AH3447"/>
      <c r="AI3447"/>
      <c r="AJ3447"/>
      <c r="AK3447"/>
      <c r="AL3447"/>
      <c r="AM3447"/>
      <c r="AN3447"/>
      <c r="AO3447"/>
      <c r="AP3447"/>
      <c r="AQ3447"/>
      <c r="AR3447"/>
      <c r="AS3447"/>
      <c r="AT3447"/>
      <c r="AU3447"/>
      <c r="AV3447"/>
      <c r="AW3447"/>
      <c r="AX3447"/>
      <c r="AY3447"/>
      <c r="AZ3447"/>
      <c r="BA3447"/>
      <c r="BB3447"/>
      <c r="BC3447"/>
      <c r="BD3447"/>
      <c r="BE3447"/>
      <c r="BF3447"/>
      <c r="BG3447"/>
      <c r="BH3447"/>
      <c r="BI3447"/>
      <c r="BJ3447"/>
      <c r="BK3447"/>
      <c r="BL3447"/>
      <c r="BM3447"/>
      <c r="BN3447"/>
      <c r="BO3447"/>
    </row>
    <row r="3448" spans="1:67" ht="15" x14ac:dyDescent="0.25">
      <c r="A3448" s="245" t="s">
        <v>2037</v>
      </c>
      <c r="B3448" s="245" t="s">
        <v>2036</v>
      </c>
      <c r="C3448" s="245" t="s">
        <v>3834</v>
      </c>
      <c r="D3448" s="245" t="s">
        <v>3833</v>
      </c>
      <c r="E3448" s="246" t="s">
        <v>44</v>
      </c>
      <c r="F3448" s="245" t="s">
        <v>44</v>
      </c>
      <c r="G3448" s="245" t="s">
        <v>4102</v>
      </c>
      <c r="H3448" s="245" t="s">
        <v>18726</v>
      </c>
      <c r="I3448" s="245" t="s">
        <v>14</v>
      </c>
      <c r="J3448" s="245" t="s">
        <v>59</v>
      </c>
      <c r="K3448" s="246" t="s">
        <v>24360</v>
      </c>
      <c r="L3448" s="245" t="s">
        <v>568</v>
      </c>
      <c r="M3448"/>
      <c r="N3448"/>
      <c r="O3448"/>
      <c r="P3448"/>
      <c r="Q3448"/>
      <c r="R3448"/>
      <c r="S3448"/>
      <c r="T3448"/>
      <c r="U3448"/>
      <c r="V3448"/>
      <c r="W3448"/>
      <c r="X3448"/>
      <c r="Y3448"/>
      <c r="Z3448"/>
      <c r="AA3448"/>
      <c r="AB3448"/>
      <c r="AC3448"/>
      <c r="AD3448"/>
      <c r="AE3448"/>
      <c r="AF3448"/>
      <c r="AG3448"/>
      <c r="AH3448"/>
      <c r="AI3448"/>
      <c r="AJ3448"/>
      <c r="AK3448"/>
      <c r="AL3448"/>
      <c r="AM3448"/>
      <c r="AN3448"/>
      <c r="AO3448"/>
      <c r="AP3448"/>
      <c r="AQ3448"/>
      <c r="AR3448"/>
      <c r="AS3448"/>
      <c r="AT3448"/>
      <c r="AU3448"/>
      <c r="AV3448"/>
      <c r="AW3448"/>
      <c r="AX3448"/>
      <c r="AY3448"/>
      <c r="AZ3448"/>
      <c r="BA3448"/>
      <c r="BB3448"/>
      <c r="BC3448"/>
      <c r="BD3448"/>
      <c r="BE3448"/>
      <c r="BF3448"/>
      <c r="BG3448"/>
      <c r="BH3448"/>
      <c r="BI3448"/>
      <c r="BJ3448"/>
      <c r="BK3448"/>
      <c r="BL3448"/>
      <c r="BM3448"/>
      <c r="BN3448"/>
      <c r="BO3448"/>
    </row>
    <row r="3449" spans="1:67" ht="15" x14ac:dyDescent="0.25">
      <c r="A3449" s="245" t="s">
        <v>2037</v>
      </c>
      <c r="B3449" s="245" t="s">
        <v>2036</v>
      </c>
      <c r="C3449" s="245" t="s">
        <v>3834</v>
      </c>
      <c r="D3449" s="245" t="s">
        <v>3833</v>
      </c>
      <c r="E3449" s="246" t="s">
        <v>44</v>
      </c>
      <c r="F3449" s="245" t="s">
        <v>44</v>
      </c>
      <c r="G3449" s="245" t="s">
        <v>4101</v>
      </c>
      <c r="H3449" s="245" t="s">
        <v>18727</v>
      </c>
      <c r="I3449" s="245" t="s">
        <v>14</v>
      </c>
      <c r="J3449" s="245" t="s">
        <v>59</v>
      </c>
      <c r="K3449" s="246" t="s">
        <v>24361</v>
      </c>
      <c r="L3449" s="245" t="s">
        <v>568</v>
      </c>
      <c r="M3449"/>
      <c r="N3449"/>
      <c r="O3449"/>
      <c r="P3449"/>
      <c r="Q3449"/>
      <c r="R3449"/>
      <c r="S3449"/>
      <c r="T3449"/>
      <c r="U3449"/>
      <c r="V3449"/>
      <c r="W3449"/>
      <c r="X3449"/>
      <c r="Y3449"/>
      <c r="Z3449"/>
      <c r="AA3449"/>
      <c r="AB3449"/>
      <c r="AC3449"/>
      <c r="AD3449"/>
      <c r="AE3449"/>
      <c r="AF3449"/>
      <c r="AG3449"/>
      <c r="AH3449"/>
      <c r="AI3449"/>
      <c r="AJ3449"/>
      <c r="AK3449"/>
      <c r="AL3449"/>
      <c r="AM3449"/>
      <c r="AN3449"/>
      <c r="AO3449"/>
      <c r="AP3449"/>
      <c r="AQ3449"/>
      <c r="AR3449"/>
      <c r="AS3449"/>
      <c r="AT3449"/>
      <c r="AU3449"/>
      <c r="AV3449"/>
      <c r="AW3449"/>
      <c r="AX3449"/>
      <c r="AY3449"/>
      <c r="AZ3449"/>
      <c r="BA3449"/>
      <c r="BB3449"/>
      <c r="BC3449"/>
      <c r="BD3449"/>
      <c r="BE3449"/>
      <c r="BF3449"/>
      <c r="BG3449"/>
      <c r="BH3449"/>
      <c r="BI3449"/>
      <c r="BJ3449"/>
      <c r="BK3449"/>
      <c r="BL3449"/>
      <c r="BM3449"/>
      <c r="BN3449"/>
      <c r="BO3449"/>
    </row>
    <row r="3450" spans="1:67" ht="15" x14ac:dyDescent="0.25">
      <c r="A3450" s="245" t="s">
        <v>2037</v>
      </c>
      <c r="B3450" s="245" t="s">
        <v>2036</v>
      </c>
      <c r="C3450" s="245" t="s">
        <v>3834</v>
      </c>
      <c r="D3450" s="245" t="s">
        <v>3833</v>
      </c>
      <c r="E3450" s="246" t="s">
        <v>44</v>
      </c>
      <c r="F3450" s="245" t="s">
        <v>44</v>
      </c>
      <c r="G3450" s="245" t="s">
        <v>4100</v>
      </c>
      <c r="H3450" s="245" t="s">
        <v>18728</v>
      </c>
      <c r="I3450" s="245" t="s">
        <v>14</v>
      </c>
      <c r="J3450" s="245" t="s">
        <v>59</v>
      </c>
      <c r="K3450" s="246" t="s">
        <v>24362</v>
      </c>
      <c r="L3450" s="245" t="s">
        <v>568</v>
      </c>
      <c r="M3450"/>
      <c r="N3450"/>
      <c r="O3450"/>
      <c r="P3450"/>
      <c r="Q3450"/>
      <c r="R3450"/>
      <c r="S3450"/>
      <c r="T3450"/>
      <c r="U3450"/>
      <c r="V3450"/>
      <c r="W3450"/>
      <c r="X3450"/>
      <c r="Y3450"/>
      <c r="Z3450"/>
      <c r="AA3450"/>
      <c r="AB3450"/>
      <c r="AC3450"/>
      <c r="AD3450"/>
      <c r="AE3450"/>
      <c r="AF3450"/>
      <c r="AG3450"/>
      <c r="AH3450"/>
      <c r="AI3450"/>
      <c r="AJ3450"/>
      <c r="AK3450"/>
      <c r="AL3450"/>
      <c r="AM3450"/>
      <c r="AN3450"/>
      <c r="AO3450"/>
      <c r="AP3450"/>
      <c r="AQ3450"/>
      <c r="AR3450"/>
      <c r="AS3450"/>
      <c r="AT3450"/>
      <c r="AU3450"/>
      <c r="AV3450"/>
      <c r="AW3450"/>
      <c r="AX3450"/>
      <c r="AY3450"/>
      <c r="AZ3450"/>
      <c r="BA3450"/>
      <c r="BB3450"/>
      <c r="BC3450"/>
      <c r="BD3450"/>
      <c r="BE3450"/>
      <c r="BF3450"/>
      <c r="BG3450"/>
      <c r="BH3450"/>
      <c r="BI3450"/>
      <c r="BJ3450"/>
      <c r="BK3450"/>
      <c r="BL3450"/>
      <c r="BM3450"/>
      <c r="BN3450"/>
      <c r="BO3450"/>
    </row>
    <row r="3451" spans="1:67" ht="15" x14ac:dyDescent="0.25">
      <c r="A3451" s="245" t="s">
        <v>2037</v>
      </c>
      <c r="B3451" s="245" t="s">
        <v>2036</v>
      </c>
      <c r="C3451" s="245" t="s">
        <v>3834</v>
      </c>
      <c r="D3451" s="245" t="s">
        <v>3833</v>
      </c>
      <c r="E3451" s="246" t="s">
        <v>44</v>
      </c>
      <c r="F3451" s="245" t="s">
        <v>44</v>
      </c>
      <c r="G3451" s="245" t="s">
        <v>4099</v>
      </c>
      <c r="H3451" s="245" t="s">
        <v>18729</v>
      </c>
      <c r="I3451" s="245" t="s">
        <v>14</v>
      </c>
      <c r="J3451" s="245" t="s">
        <v>59</v>
      </c>
      <c r="K3451" s="246" t="s">
        <v>24363</v>
      </c>
      <c r="L3451" s="245" t="s">
        <v>568</v>
      </c>
      <c r="M3451"/>
      <c r="N3451"/>
      <c r="O3451"/>
      <c r="P3451"/>
      <c r="Q3451"/>
      <c r="R3451"/>
      <c r="S3451"/>
      <c r="T3451"/>
      <c r="U3451"/>
      <c r="V3451"/>
      <c r="W3451"/>
      <c r="X3451"/>
      <c r="Y3451"/>
      <c r="Z3451"/>
      <c r="AA3451"/>
      <c r="AB3451"/>
      <c r="AC3451"/>
      <c r="AD3451"/>
      <c r="AE3451"/>
      <c r="AF3451"/>
      <c r="AG3451"/>
      <c r="AH3451"/>
      <c r="AI3451"/>
      <c r="AJ3451"/>
      <c r="AK3451"/>
      <c r="AL3451"/>
      <c r="AM3451"/>
      <c r="AN3451"/>
      <c r="AO3451"/>
      <c r="AP3451"/>
      <c r="AQ3451"/>
      <c r="AR3451"/>
      <c r="AS3451"/>
      <c r="AT3451"/>
      <c r="AU3451"/>
      <c r="AV3451"/>
      <c r="AW3451"/>
      <c r="AX3451"/>
      <c r="AY3451"/>
      <c r="AZ3451"/>
      <c r="BA3451"/>
      <c r="BB3451"/>
      <c r="BC3451"/>
      <c r="BD3451"/>
      <c r="BE3451"/>
      <c r="BF3451"/>
      <c r="BG3451"/>
      <c r="BH3451"/>
      <c r="BI3451"/>
      <c r="BJ3451"/>
      <c r="BK3451"/>
      <c r="BL3451"/>
      <c r="BM3451"/>
      <c r="BN3451"/>
      <c r="BO3451"/>
    </row>
    <row r="3452" spans="1:67" ht="15" x14ac:dyDescent="0.25">
      <c r="A3452" s="245" t="s">
        <v>2037</v>
      </c>
      <c r="B3452" s="245" t="s">
        <v>2036</v>
      </c>
      <c r="C3452" s="245" t="s">
        <v>3834</v>
      </c>
      <c r="D3452" s="245" t="s">
        <v>3833</v>
      </c>
      <c r="E3452" s="246" t="s">
        <v>44</v>
      </c>
      <c r="F3452" s="245" t="s">
        <v>44</v>
      </c>
      <c r="G3452" s="245" t="s">
        <v>4098</v>
      </c>
      <c r="H3452" s="245" t="s">
        <v>18730</v>
      </c>
      <c r="I3452" s="245" t="s">
        <v>14</v>
      </c>
      <c r="J3452" s="245" t="s">
        <v>59</v>
      </c>
      <c r="K3452" s="246" t="s">
        <v>15225</v>
      </c>
      <c r="L3452" s="245" t="s">
        <v>568</v>
      </c>
      <c r="M3452"/>
      <c r="N3452"/>
      <c r="O3452"/>
      <c r="P3452"/>
      <c r="Q3452"/>
      <c r="R3452"/>
      <c r="S3452"/>
      <c r="T3452"/>
      <c r="U3452"/>
      <c r="V3452"/>
      <c r="W3452"/>
      <c r="X3452"/>
      <c r="Y3452"/>
      <c r="Z3452"/>
      <c r="AA3452"/>
      <c r="AB3452"/>
      <c r="AC3452"/>
      <c r="AD3452"/>
      <c r="AE3452"/>
      <c r="AF3452"/>
      <c r="AG3452"/>
      <c r="AH3452"/>
      <c r="AI3452"/>
      <c r="AJ3452"/>
      <c r="AK3452"/>
      <c r="AL3452"/>
      <c r="AM3452"/>
      <c r="AN3452"/>
      <c r="AO3452"/>
      <c r="AP3452"/>
      <c r="AQ3452"/>
      <c r="AR3452"/>
      <c r="AS3452"/>
      <c r="AT3452"/>
      <c r="AU3452"/>
      <c r="AV3452"/>
      <c r="AW3452"/>
      <c r="AX3452"/>
      <c r="AY3452"/>
      <c r="AZ3452"/>
      <c r="BA3452"/>
      <c r="BB3452"/>
      <c r="BC3452"/>
      <c r="BD3452"/>
      <c r="BE3452"/>
      <c r="BF3452"/>
      <c r="BG3452"/>
      <c r="BH3452"/>
      <c r="BI3452"/>
      <c r="BJ3452"/>
      <c r="BK3452"/>
      <c r="BL3452"/>
      <c r="BM3452"/>
      <c r="BN3452"/>
      <c r="BO3452"/>
    </row>
    <row r="3453" spans="1:67" ht="15" x14ac:dyDescent="0.25">
      <c r="A3453" s="245" t="s">
        <v>2037</v>
      </c>
      <c r="B3453" s="245" t="s">
        <v>2036</v>
      </c>
      <c r="C3453" s="245" t="s">
        <v>3834</v>
      </c>
      <c r="D3453" s="245" t="s">
        <v>3833</v>
      </c>
      <c r="E3453" s="246" t="s">
        <v>44</v>
      </c>
      <c r="F3453" s="245" t="s">
        <v>44</v>
      </c>
      <c r="G3453" s="245" t="s">
        <v>4096</v>
      </c>
      <c r="H3453" s="245" t="s">
        <v>18731</v>
      </c>
      <c r="I3453" s="245" t="s">
        <v>14</v>
      </c>
      <c r="J3453" s="245" t="s">
        <v>59</v>
      </c>
      <c r="K3453" s="246" t="s">
        <v>22820</v>
      </c>
      <c r="L3453" s="245" t="s">
        <v>568</v>
      </c>
      <c r="M3453"/>
      <c r="N3453"/>
      <c r="O3453"/>
      <c r="P3453"/>
      <c r="Q3453"/>
      <c r="R3453"/>
      <c r="S3453"/>
      <c r="T3453"/>
      <c r="U3453"/>
      <c r="V3453"/>
      <c r="W3453"/>
      <c r="X3453"/>
      <c r="Y3453"/>
      <c r="Z3453"/>
      <c r="AA3453"/>
      <c r="AB3453"/>
      <c r="AC3453"/>
      <c r="AD3453"/>
      <c r="AE3453"/>
      <c r="AF3453"/>
      <c r="AG3453"/>
      <c r="AH3453"/>
      <c r="AI3453"/>
      <c r="AJ3453"/>
      <c r="AK3453"/>
      <c r="AL3453"/>
      <c r="AM3453"/>
      <c r="AN3453"/>
      <c r="AO3453"/>
      <c r="AP3453"/>
      <c r="AQ3453"/>
      <c r="AR3453"/>
      <c r="AS3453"/>
      <c r="AT3453"/>
      <c r="AU3453"/>
      <c r="AV3453"/>
      <c r="AW3453"/>
      <c r="AX3453"/>
      <c r="AY3453"/>
      <c r="AZ3453"/>
      <c r="BA3453"/>
      <c r="BB3453"/>
      <c r="BC3453"/>
      <c r="BD3453"/>
      <c r="BE3453"/>
      <c r="BF3453"/>
      <c r="BG3453"/>
      <c r="BH3453"/>
      <c r="BI3453"/>
      <c r="BJ3453"/>
      <c r="BK3453"/>
      <c r="BL3453"/>
      <c r="BM3453"/>
      <c r="BN3453"/>
      <c r="BO3453"/>
    </row>
    <row r="3454" spans="1:67" ht="15" x14ac:dyDescent="0.25">
      <c r="A3454" s="245" t="s">
        <v>2037</v>
      </c>
      <c r="B3454" s="245" t="s">
        <v>2036</v>
      </c>
      <c r="C3454" s="245" t="s">
        <v>3834</v>
      </c>
      <c r="D3454" s="245" t="s">
        <v>3833</v>
      </c>
      <c r="E3454" s="246" t="s">
        <v>44</v>
      </c>
      <c r="F3454" s="245" t="s">
        <v>44</v>
      </c>
      <c r="G3454" s="245" t="s">
        <v>4095</v>
      </c>
      <c r="H3454" s="245" t="s">
        <v>18732</v>
      </c>
      <c r="I3454" s="245" t="s">
        <v>14</v>
      </c>
      <c r="J3454" s="245" t="s">
        <v>59</v>
      </c>
      <c r="K3454" s="246" t="s">
        <v>24364</v>
      </c>
      <c r="L3454" s="245" t="s">
        <v>568</v>
      </c>
      <c r="M3454"/>
      <c r="N3454"/>
      <c r="O3454"/>
      <c r="P3454"/>
      <c r="Q3454"/>
      <c r="R3454"/>
      <c r="S3454"/>
      <c r="T3454"/>
      <c r="U3454"/>
      <c r="V3454"/>
      <c r="W3454"/>
      <c r="X3454"/>
      <c r="Y3454"/>
      <c r="Z3454"/>
      <c r="AA3454"/>
      <c r="AB3454"/>
      <c r="AC3454"/>
      <c r="AD3454"/>
      <c r="AE3454"/>
      <c r="AF3454"/>
      <c r="AG3454"/>
      <c r="AH3454"/>
      <c r="AI3454"/>
      <c r="AJ3454"/>
      <c r="AK3454"/>
      <c r="AL3454"/>
      <c r="AM3454"/>
      <c r="AN3454"/>
      <c r="AO3454"/>
      <c r="AP3454"/>
      <c r="AQ3454"/>
      <c r="AR3454"/>
      <c r="AS3454"/>
      <c r="AT3454"/>
      <c r="AU3454"/>
      <c r="AV3454"/>
      <c r="AW3454"/>
      <c r="AX3454"/>
      <c r="AY3454"/>
      <c r="AZ3454"/>
      <c r="BA3454"/>
      <c r="BB3454"/>
      <c r="BC3454"/>
      <c r="BD3454"/>
      <c r="BE3454"/>
      <c r="BF3454"/>
      <c r="BG3454"/>
      <c r="BH3454"/>
      <c r="BI3454"/>
      <c r="BJ3454"/>
      <c r="BK3454"/>
      <c r="BL3454"/>
      <c r="BM3454"/>
      <c r="BN3454"/>
      <c r="BO3454"/>
    </row>
    <row r="3455" spans="1:67" ht="15" x14ac:dyDescent="0.25">
      <c r="A3455" s="245" t="s">
        <v>2037</v>
      </c>
      <c r="B3455" s="245" t="s">
        <v>2036</v>
      </c>
      <c r="C3455" s="245" t="s">
        <v>3834</v>
      </c>
      <c r="D3455" s="245" t="s">
        <v>3833</v>
      </c>
      <c r="E3455" s="246" t="s">
        <v>44</v>
      </c>
      <c r="F3455" s="245" t="s">
        <v>44</v>
      </c>
      <c r="G3455" s="245" t="s">
        <v>4094</v>
      </c>
      <c r="H3455" s="245" t="s">
        <v>18734</v>
      </c>
      <c r="I3455" s="245" t="s">
        <v>14</v>
      </c>
      <c r="J3455" s="245" t="s">
        <v>59</v>
      </c>
      <c r="K3455" s="246" t="s">
        <v>15032</v>
      </c>
      <c r="L3455" s="245" t="s">
        <v>568</v>
      </c>
      <c r="M3455"/>
      <c r="N3455"/>
      <c r="O3455"/>
      <c r="P3455"/>
      <c r="Q3455"/>
      <c r="R3455"/>
      <c r="S3455"/>
      <c r="T3455"/>
      <c r="U3455"/>
      <c r="V3455"/>
      <c r="W3455"/>
      <c r="X3455"/>
      <c r="Y3455"/>
      <c r="Z3455"/>
      <c r="AA3455"/>
      <c r="AB3455"/>
      <c r="AC3455"/>
      <c r="AD3455"/>
      <c r="AE3455"/>
      <c r="AF3455"/>
      <c r="AG3455"/>
      <c r="AH3455"/>
      <c r="AI3455"/>
      <c r="AJ3455"/>
      <c r="AK3455"/>
      <c r="AL3455"/>
      <c r="AM3455"/>
      <c r="AN3455"/>
      <c r="AO3455"/>
      <c r="AP3455"/>
      <c r="AQ3455"/>
      <c r="AR3455"/>
      <c r="AS3455"/>
      <c r="AT3455"/>
      <c r="AU3455"/>
      <c r="AV3455"/>
      <c r="AW3455"/>
      <c r="AX3455"/>
      <c r="AY3455"/>
      <c r="AZ3455"/>
      <c r="BA3455"/>
      <c r="BB3455"/>
      <c r="BC3455"/>
      <c r="BD3455"/>
      <c r="BE3455"/>
      <c r="BF3455"/>
      <c r="BG3455"/>
      <c r="BH3455"/>
      <c r="BI3455"/>
      <c r="BJ3455"/>
      <c r="BK3455"/>
      <c r="BL3455"/>
      <c r="BM3455"/>
      <c r="BN3455"/>
      <c r="BO3455"/>
    </row>
    <row r="3456" spans="1:67" ht="15" x14ac:dyDescent="0.25">
      <c r="A3456" s="245" t="s">
        <v>2037</v>
      </c>
      <c r="B3456" s="245" t="s">
        <v>2036</v>
      </c>
      <c r="C3456" s="245" t="s">
        <v>3834</v>
      </c>
      <c r="D3456" s="245" t="s">
        <v>3833</v>
      </c>
      <c r="E3456" s="246" t="s">
        <v>44</v>
      </c>
      <c r="F3456" s="245" t="s">
        <v>44</v>
      </c>
      <c r="G3456" s="245" t="s">
        <v>4093</v>
      </c>
      <c r="H3456" s="245" t="s">
        <v>18736</v>
      </c>
      <c r="I3456" s="245" t="s">
        <v>14</v>
      </c>
      <c r="J3456" s="245" t="s">
        <v>59</v>
      </c>
      <c r="K3456" s="246" t="s">
        <v>24365</v>
      </c>
      <c r="L3456" s="245" t="s">
        <v>568</v>
      </c>
      <c r="M3456"/>
      <c r="N3456"/>
      <c r="O3456"/>
      <c r="P3456"/>
      <c r="Q3456"/>
      <c r="R3456"/>
      <c r="S3456"/>
      <c r="T3456"/>
      <c r="U3456"/>
      <c r="V3456"/>
      <c r="W3456"/>
      <c r="X3456"/>
      <c r="Y3456"/>
      <c r="Z3456"/>
      <c r="AA3456"/>
      <c r="AB3456"/>
      <c r="AC3456"/>
      <c r="AD3456"/>
      <c r="AE3456"/>
      <c r="AF3456"/>
      <c r="AG3456"/>
      <c r="AH3456"/>
      <c r="AI3456"/>
      <c r="AJ3456"/>
      <c r="AK3456"/>
      <c r="AL3456"/>
      <c r="AM3456"/>
      <c r="AN3456"/>
      <c r="AO3456"/>
      <c r="AP3456"/>
      <c r="AQ3456"/>
      <c r="AR3456"/>
      <c r="AS3456"/>
      <c r="AT3456"/>
      <c r="AU3456"/>
      <c r="AV3456"/>
      <c r="AW3456"/>
      <c r="AX3456"/>
      <c r="AY3456"/>
      <c r="AZ3456"/>
      <c r="BA3456"/>
      <c r="BB3456"/>
      <c r="BC3456"/>
      <c r="BD3456"/>
      <c r="BE3456"/>
      <c r="BF3456"/>
      <c r="BG3456"/>
      <c r="BH3456"/>
      <c r="BI3456"/>
      <c r="BJ3456"/>
      <c r="BK3456"/>
      <c r="BL3456"/>
      <c r="BM3456"/>
      <c r="BN3456"/>
      <c r="BO3456"/>
    </row>
    <row r="3457" spans="1:67" ht="15" x14ac:dyDescent="0.25">
      <c r="A3457" s="245" t="s">
        <v>2037</v>
      </c>
      <c r="B3457" s="245" t="s">
        <v>2036</v>
      </c>
      <c r="C3457" s="245" t="s">
        <v>3834</v>
      </c>
      <c r="D3457" s="245" t="s">
        <v>3833</v>
      </c>
      <c r="E3457" s="246" t="s">
        <v>44</v>
      </c>
      <c r="F3457" s="245" t="s">
        <v>44</v>
      </c>
      <c r="G3457" s="245" t="s">
        <v>4092</v>
      </c>
      <c r="H3457" s="245" t="s">
        <v>18738</v>
      </c>
      <c r="I3457" s="245" t="s">
        <v>14</v>
      </c>
      <c r="J3457" s="245" t="s">
        <v>59</v>
      </c>
      <c r="K3457" s="246" t="s">
        <v>2801</v>
      </c>
      <c r="L3457" s="245" t="s">
        <v>568</v>
      </c>
      <c r="M3457"/>
      <c r="N3457"/>
      <c r="O3457"/>
      <c r="P3457"/>
      <c r="Q3457"/>
      <c r="R3457"/>
      <c r="S3457"/>
      <c r="T3457"/>
      <c r="U3457"/>
      <c r="V3457"/>
      <c r="W3457"/>
      <c r="X3457"/>
      <c r="Y3457"/>
      <c r="Z3457"/>
      <c r="AA3457"/>
      <c r="AB3457"/>
      <c r="AC3457"/>
      <c r="AD3457"/>
      <c r="AE3457"/>
      <c r="AF3457"/>
      <c r="AG3457"/>
      <c r="AH3457"/>
      <c r="AI3457"/>
      <c r="AJ3457"/>
      <c r="AK3457"/>
      <c r="AL3457"/>
      <c r="AM3457"/>
      <c r="AN3457"/>
      <c r="AO3457"/>
      <c r="AP3457"/>
      <c r="AQ3457"/>
      <c r="AR3457"/>
      <c r="AS3457"/>
      <c r="AT3457"/>
      <c r="AU3457"/>
      <c r="AV3457"/>
      <c r="AW3457"/>
      <c r="AX3457"/>
      <c r="AY3457"/>
      <c r="AZ3457"/>
      <c r="BA3457"/>
      <c r="BB3457"/>
      <c r="BC3457"/>
      <c r="BD3457"/>
      <c r="BE3457"/>
      <c r="BF3457"/>
      <c r="BG3457"/>
      <c r="BH3457"/>
      <c r="BI3457"/>
      <c r="BJ3457"/>
      <c r="BK3457"/>
      <c r="BL3457"/>
      <c r="BM3457"/>
      <c r="BN3457"/>
      <c r="BO3457"/>
    </row>
    <row r="3458" spans="1:67" ht="15" x14ac:dyDescent="0.25">
      <c r="A3458" s="245" t="s">
        <v>2037</v>
      </c>
      <c r="B3458" s="245" t="s">
        <v>2036</v>
      </c>
      <c r="C3458" s="245" t="s">
        <v>3834</v>
      </c>
      <c r="D3458" s="245" t="s">
        <v>3833</v>
      </c>
      <c r="E3458" s="246" t="s">
        <v>44</v>
      </c>
      <c r="F3458" s="245" t="s">
        <v>44</v>
      </c>
      <c r="G3458" s="245" t="s">
        <v>4091</v>
      </c>
      <c r="H3458" s="245" t="s">
        <v>18739</v>
      </c>
      <c r="I3458" s="245" t="s">
        <v>14</v>
      </c>
      <c r="J3458" s="245" t="s">
        <v>59</v>
      </c>
      <c r="K3458" s="246" t="s">
        <v>24366</v>
      </c>
      <c r="L3458" s="245" t="s">
        <v>568</v>
      </c>
      <c r="M3458"/>
      <c r="N3458"/>
      <c r="O3458"/>
      <c r="P3458"/>
      <c r="Q3458"/>
      <c r="R3458"/>
      <c r="S3458"/>
      <c r="T3458"/>
      <c r="U3458"/>
      <c r="V3458"/>
      <c r="W3458"/>
      <c r="X3458"/>
      <c r="Y3458"/>
      <c r="Z3458"/>
      <c r="AA3458"/>
      <c r="AB3458"/>
      <c r="AC3458"/>
      <c r="AD3458"/>
      <c r="AE3458"/>
      <c r="AF3458"/>
      <c r="AG3458"/>
      <c r="AH3458"/>
      <c r="AI3458"/>
      <c r="AJ3458"/>
      <c r="AK3458"/>
      <c r="AL3458"/>
      <c r="AM3458"/>
      <c r="AN3458"/>
      <c r="AO3458"/>
      <c r="AP3458"/>
      <c r="AQ3458"/>
      <c r="AR3458"/>
      <c r="AS3458"/>
      <c r="AT3458"/>
      <c r="AU3458"/>
      <c r="AV3458"/>
      <c r="AW3458"/>
      <c r="AX3458"/>
      <c r="AY3458"/>
      <c r="AZ3458"/>
      <c r="BA3458"/>
      <c r="BB3458"/>
      <c r="BC3458"/>
      <c r="BD3458"/>
      <c r="BE3458"/>
      <c r="BF3458"/>
      <c r="BG3458"/>
      <c r="BH3458"/>
      <c r="BI3458"/>
      <c r="BJ3458"/>
      <c r="BK3458"/>
      <c r="BL3458"/>
      <c r="BM3458"/>
      <c r="BN3458"/>
      <c r="BO3458"/>
    </row>
    <row r="3459" spans="1:67" ht="15" x14ac:dyDescent="0.25">
      <c r="A3459" s="245" t="s">
        <v>2037</v>
      </c>
      <c r="B3459" s="245" t="s">
        <v>2036</v>
      </c>
      <c r="C3459" s="245" t="s">
        <v>3834</v>
      </c>
      <c r="D3459" s="245" t="s">
        <v>3833</v>
      </c>
      <c r="E3459" s="246" t="s">
        <v>44</v>
      </c>
      <c r="F3459" s="245" t="s">
        <v>44</v>
      </c>
      <c r="G3459" s="245" t="s">
        <v>4090</v>
      </c>
      <c r="H3459" s="245" t="s">
        <v>18740</v>
      </c>
      <c r="I3459" s="245" t="s">
        <v>14</v>
      </c>
      <c r="J3459" s="245" t="s">
        <v>59</v>
      </c>
      <c r="K3459" s="246" t="s">
        <v>12898</v>
      </c>
      <c r="L3459" s="245" t="s">
        <v>568</v>
      </c>
      <c r="M3459"/>
      <c r="N3459"/>
      <c r="O3459"/>
      <c r="P3459"/>
      <c r="Q3459"/>
      <c r="R3459"/>
      <c r="S3459"/>
      <c r="T3459"/>
      <c r="U3459"/>
      <c r="V3459"/>
      <c r="W3459"/>
      <c r="X3459"/>
      <c r="Y3459"/>
      <c r="Z3459"/>
      <c r="AA3459"/>
      <c r="AB3459"/>
      <c r="AC3459"/>
      <c r="AD3459"/>
      <c r="AE3459"/>
      <c r="AF3459"/>
      <c r="AG3459"/>
      <c r="AH3459"/>
      <c r="AI3459"/>
      <c r="AJ3459"/>
      <c r="AK3459"/>
      <c r="AL3459"/>
      <c r="AM3459"/>
      <c r="AN3459"/>
      <c r="AO3459"/>
      <c r="AP3459"/>
      <c r="AQ3459"/>
      <c r="AR3459"/>
      <c r="AS3459"/>
      <c r="AT3459"/>
      <c r="AU3459"/>
      <c r="AV3459"/>
      <c r="AW3459"/>
      <c r="AX3459"/>
      <c r="AY3459"/>
      <c r="AZ3459"/>
      <c r="BA3459"/>
      <c r="BB3459"/>
      <c r="BC3459"/>
      <c r="BD3459"/>
      <c r="BE3459"/>
      <c r="BF3459"/>
      <c r="BG3459"/>
      <c r="BH3459"/>
      <c r="BI3459"/>
      <c r="BJ3459"/>
      <c r="BK3459"/>
      <c r="BL3459"/>
      <c r="BM3459"/>
      <c r="BN3459"/>
      <c r="BO3459"/>
    </row>
    <row r="3460" spans="1:67" ht="15" x14ac:dyDescent="0.25">
      <c r="A3460" s="245" t="s">
        <v>2037</v>
      </c>
      <c r="B3460" s="245" t="s">
        <v>2036</v>
      </c>
      <c r="C3460" s="245" t="s">
        <v>3834</v>
      </c>
      <c r="D3460" s="245" t="s">
        <v>3833</v>
      </c>
      <c r="E3460" s="246" t="s">
        <v>44</v>
      </c>
      <c r="F3460" s="245" t="s">
        <v>44</v>
      </c>
      <c r="G3460" s="245" t="s">
        <v>4088</v>
      </c>
      <c r="H3460" s="245" t="s">
        <v>18742</v>
      </c>
      <c r="I3460" s="245" t="s">
        <v>14</v>
      </c>
      <c r="J3460" s="245" t="s">
        <v>59</v>
      </c>
      <c r="K3460" s="246" t="s">
        <v>9495</v>
      </c>
      <c r="L3460" s="245" t="s">
        <v>568</v>
      </c>
      <c r="M3460"/>
      <c r="N3460"/>
      <c r="O3460"/>
      <c r="P3460"/>
      <c r="Q3460"/>
      <c r="R3460"/>
      <c r="S3460"/>
      <c r="T3460"/>
      <c r="U3460"/>
      <c r="V3460"/>
      <c r="W3460"/>
      <c r="X3460"/>
      <c r="Y3460"/>
      <c r="Z3460"/>
      <c r="AA3460"/>
      <c r="AB3460"/>
      <c r="AC3460"/>
      <c r="AD3460"/>
      <c r="AE3460"/>
      <c r="AF3460"/>
      <c r="AG3460"/>
      <c r="AH3460"/>
      <c r="AI3460"/>
      <c r="AJ3460"/>
      <c r="AK3460"/>
      <c r="AL3460"/>
      <c r="AM3460"/>
      <c r="AN3460"/>
      <c r="AO3460"/>
      <c r="AP3460"/>
      <c r="AQ3460"/>
      <c r="AR3460"/>
      <c r="AS3460"/>
      <c r="AT3460"/>
      <c r="AU3460"/>
      <c r="AV3460"/>
      <c r="AW3460"/>
      <c r="AX3460"/>
      <c r="AY3460"/>
      <c r="AZ3460"/>
      <c r="BA3460"/>
      <c r="BB3460"/>
      <c r="BC3460"/>
      <c r="BD3460"/>
      <c r="BE3460"/>
      <c r="BF3460"/>
      <c r="BG3460"/>
      <c r="BH3460"/>
      <c r="BI3460"/>
      <c r="BJ3460"/>
      <c r="BK3460"/>
      <c r="BL3460"/>
      <c r="BM3460"/>
      <c r="BN3460"/>
      <c r="BO3460"/>
    </row>
    <row r="3461" spans="1:67" ht="15" x14ac:dyDescent="0.25">
      <c r="A3461" s="245" t="s">
        <v>2037</v>
      </c>
      <c r="B3461" s="245" t="s">
        <v>2036</v>
      </c>
      <c r="C3461" s="245" t="s">
        <v>3834</v>
      </c>
      <c r="D3461" s="245" t="s">
        <v>3833</v>
      </c>
      <c r="E3461" s="246" t="s">
        <v>44</v>
      </c>
      <c r="F3461" s="245" t="s">
        <v>44</v>
      </c>
      <c r="G3461" s="245" t="s">
        <v>4087</v>
      </c>
      <c r="H3461" s="245" t="s">
        <v>18743</v>
      </c>
      <c r="I3461" s="245" t="s">
        <v>14</v>
      </c>
      <c r="J3461" s="245" t="s">
        <v>59</v>
      </c>
      <c r="K3461" s="246" t="s">
        <v>12008</v>
      </c>
      <c r="L3461" s="245" t="s">
        <v>568</v>
      </c>
      <c r="M3461"/>
      <c r="N3461"/>
      <c r="O3461"/>
      <c r="P3461"/>
      <c r="Q3461"/>
      <c r="R3461"/>
      <c r="S3461"/>
      <c r="T3461"/>
      <c r="U3461"/>
      <c r="V3461"/>
      <c r="W3461"/>
      <c r="X3461"/>
      <c r="Y3461"/>
      <c r="Z3461"/>
      <c r="AA3461"/>
      <c r="AB3461"/>
      <c r="AC3461"/>
      <c r="AD3461"/>
      <c r="AE3461"/>
      <c r="AF3461"/>
      <c r="AG3461"/>
      <c r="AH3461"/>
      <c r="AI3461"/>
      <c r="AJ3461"/>
      <c r="AK3461"/>
      <c r="AL3461"/>
      <c r="AM3461"/>
      <c r="AN3461"/>
      <c r="AO3461"/>
      <c r="AP3461"/>
      <c r="AQ3461"/>
      <c r="AR3461"/>
      <c r="AS3461"/>
      <c r="AT3461"/>
      <c r="AU3461"/>
      <c r="AV3461"/>
      <c r="AW3461"/>
      <c r="AX3461"/>
      <c r="AY3461"/>
      <c r="AZ3461"/>
      <c r="BA3461"/>
      <c r="BB3461"/>
      <c r="BC3461"/>
      <c r="BD3461"/>
      <c r="BE3461"/>
      <c r="BF3461"/>
      <c r="BG3461"/>
      <c r="BH3461"/>
      <c r="BI3461"/>
      <c r="BJ3461"/>
      <c r="BK3461"/>
      <c r="BL3461"/>
      <c r="BM3461"/>
      <c r="BN3461"/>
      <c r="BO3461"/>
    </row>
    <row r="3462" spans="1:67" ht="15" x14ac:dyDescent="0.25">
      <c r="A3462" s="245" t="s">
        <v>2037</v>
      </c>
      <c r="B3462" s="245" t="s">
        <v>2036</v>
      </c>
      <c r="C3462" s="245" t="s">
        <v>3834</v>
      </c>
      <c r="D3462" s="245" t="s">
        <v>3833</v>
      </c>
      <c r="E3462" s="246" t="s">
        <v>44</v>
      </c>
      <c r="F3462" s="245" t="s">
        <v>44</v>
      </c>
      <c r="G3462" s="245" t="s">
        <v>4086</v>
      </c>
      <c r="H3462" s="245" t="s">
        <v>18744</v>
      </c>
      <c r="I3462" s="245" t="s">
        <v>14</v>
      </c>
      <c r="J3462" s="245" t="s">
        <v>59</v>
      </c>
      <c r="K3462" s="246" t="s">
        <v>8915</v>
      </c>
      <c r="L3462" s="245" t="s">
        <v>568</v>
      </c>
      <c r="M3462"/>
      <c r="N3462"/>
      <c r="O3462"/>
      <c r="P3462"/>
      <c r="Q3462"/>
      <c r="R3462"/>
      <c r="S3462"/>
      <c r="T3462"/>
      <c r="U3462"/>
      <c r="V3462"/>
      <c r="W3462"/>
      <c r="X3462"/>
      <c r="Y3462"/>
      <c r="Z3462"/>
      <c r="AA3462"/>
      <c r="AB3462"/>
      <c r="AC3462"/>
      <c r="AD3462"/>
      <c r="AE3462"/>
      <c r="AF3462"/>
      <c r="AG3462"/>
      <c r="AH3462"/>
      <c r="AI3462"/>
      <c r="AJ3462"/>
      <c r="AK3462"/>
      <c r="AL3462"/>
      <c r="AM3462"/>
      <c r="AN3462"/>
      <c r="AO3462"/>
      <c r="AP3462"/>
      <c r="AQ3462"/>
      <c r="AR3462"/>
      <c r="AS3462"/>
      <c r="AT3462"/>
      <c r="AU3462"/>
      <c r="AV3462"/>
      <c r="AW3462"/>
      <c r="AX3462"/>
      <c r="AY3462"/>
      <c r="AZ3462"/>
      <c r="BA3462"/>
      <c r="BB3462"/>
      <c r="BC3462"/>
      <c r="BD3462"/>
      <c r="BE3462"/>
      <c r="BF3462"/>
      <c r="BG3462"/>
      <c r="BH3462"/>
      <c r="BI3462"/>
      <c r="BJ3462"/>
      <c r="BK3462"/>
      <c r="BL3462"/>
      <c r="BM3462"/>
      <c r="BN3462"/>
      <c r="BO3462"/>
    </row>
    <row r="3463" spans="1:67" ht="15" x14ac:dyDescent="0.25">
      <c r="A3463" s="245" t="s">
        <v>2037</v>
      </c>
      <c r="B3463" s="245" t="s">
        <v>2036</v>
      </c>
      <c r="C3463" s="245" t="s">
        <v>3834</v>
      </c>
      <c r="D3463" s="245" t="s">
        <v>3833</v>
      </c>
      <c r="E3463" s="246" t="s">
        <v>44</v>
      </c>
      <c r="F3463" s="245" t="s">
        <v>44</v>
      </c>
      <c r="G3463" s="245" t="s">
        <v>4085</v>
      </c>
      <c r="H3463" s="245" t="s">
        <v>4084</v>
      </c>
      <c r="I3463" s="245" t="s">
        <v>14</v>
      </c>
      <c r="J3463" s="245" t="s">
        <v>59</v>
      </c>
      <c r="K3463" s="246" t="s">
        <v>24367</v>
      </c>
      <c r="L3463" s="245" t="s">
        <v>568</v>
      </c>
      <c r="M3463"/>
      <c r="N3463"/>
      <c r="O3463"/>
      <c r="P3463"/>
      <c r="Q3463"/>
      <c r="R3463"/>
      <c r="S3463"/>
      <c r="T3463"/>
      <c r="U3463"/>
      <c r="V3463"/>
      <c r="W3463"/>
      <c r="X3463"/>
      <c r="Y3463"/>
      <c r="Z3463"/>
      <c r="AA3463"/>
      <c r="AB3463"/>
      <c r="AC3463"/>
      <c r="AD3463"/>
      <c r="AE3463"/>
      <c r="AF3463"/>
      <c r="AG3463"/>
      <c r="AH3463"/>
      <c r="AI3463"/>
      <c r="AJ3463"/>
      <c r="AK3463"/>
      <c r="AL3463"/>
      <c r="AM3463"/>
      <c r="AN3463"/>
      <c r="AO3463"/>
      <c r="AP3463"/>
      <c r="AQ3463"/>
      <c r="AR3463"/>
      <c r="AS3463"/>
      <c r="AT3463"/>
      <c r="AU3463"/>
      <c r="AV3463"/>
      <c r="AW3463"/>
      <c r="AX3463"/>
      <c r="AY3463"/>
      <c r="AZ3463"/>
      <c r="BA3463"/>
      <c r="BB3463"/>
      <c r="BC3463"/>
      <c r="BD3463"/>
      <c r="BE3463"/>
      <c r="BF3463"/>
      <c r="BG3463"/>
      <c r="BH3463"/>
      <c r="BI3463"/>
      <c r="BJ3463"/>
      <c r="BK3463"/>
      <c r="BL3463"/>
      <c r="BM3463"/>
      <c r="BN3463"/>
      <c r="BO3463"/>
    </row>
    <row r="3464" spans="1:67" ht="15" x14ac:dyDescent="0.25">
      <c r="A3464" s="245" t="s">
        <v>2037</v>
      </c>
      <c r="B3464" s="245" t="s">
        <v>2036</v>
      </c>
      <c r="C3464" s="245" t="s">
        <v>3834</v>
      </c>
      <c r="D3464" s="245" t="s">
        <v>3833</v>
      </c>
      <c r="E3464" s="246" t="s">
        <v>44</v>
      </c>
      <c r="F3464" s="245" t="s">
        <v>44</v>
      </c>
      <c r="G3464" s="245" t="s">
        <v>4083</v>
      </c>
      <c r="H3464" s="245" t="s">
        <v>4082</v>
      </c>
      <c r="I3464" s="245" t="s">
        <v>14</v>
      </c>
      <c r="J3464" s="245" t="s">
        <v>569</v>
      </c>
      <c r="K3464" s="246" t="s">
        <v>24368</v>
      </c>
      <c r="L3464" s="245" t="s">
        <v>568</v>
      </c>
      <c r="M3464"/>
      <c r="N3464"/>
      <c r="O3464"/>
      <c r="P3464"/>
      <c r="Q3464"/>
      <c r="R3464"/>
      <c r="S3464"/>
      <c r="T3464"/>
      <c r="U3464"/>
      <c r="V3464"/>
      <c r="W3464"/>
      <c r="X3464"/>
      <c r="Y3464"/>
      <c r="Z3464"/>
      <c r="AA3464"/>
      <c r="AB3464"/>
      <c r="AC3464"/>
      <c r="AD3464"/>
      <c r="AE3464"/>
      <c r="AF3464"/>
      <c r="AG3464"/>
      <c r="AH3464"/>
      <c r="AI3464"/>
      <c r="AJ3464"/>
      <c r="AK3464"/>
      <c r="AL3464"/>
      <c r="AM3464"/>
      <c r="AN3464"/>
      <c r="AO3464"/>
      <c r="AP3464"/>
      <c r="AQ3464"/>
      <c r="AR3464"/>
      <c r="AS3464"/>
      <c r="AT3464"/>
      <c r="AU3464"/>
      <c r="AV3464"/>
      <c r="AW3464"/>
      <c r="AX3464"/>
      <c r="AY3464"/>
      <c r="AZ3464"/>
      <c r="BA3464"/>
      <c r="BB3464"/>
      <c r="BC3464"/>
      <c r="BD3464"/>
      <c r="BE3464"/>
      <c r="BF3464"/>
      <c r="BG3464"/>
      <c r="BH3464"/>
      <c r="BI3464"/>
      <c r="BJ3464"/>
      <c r="BK3464"/>
      <c r="BL3464"/>
      <c r="BM3464"/>
      <c r="BN3464"/>
      <c r="BO3464"/>
    </row>
    <row r="3465" spans="1:67" ht="15" x14ac:dyDescent="0.25">
      <c r="A3465" s="245" t="s">
        <v>2037</v>
      </c>
      <c r="B3465" s="245" t="s">
        <v>2036</v>
      </c>
      <c r="C3465" s="245" t="s">
        <v>3834</v>
      </c>
      <c r="D3465" s="245" t="s">
        <v>3833</v>
      </c>
      <c r="E3465" s="246" t="s">
        <v>44</v>
      </c>
      <c r="F3465" s="245" t="s">
        <v>44</v>
      </c>
      <c r="G3465" s="245" t="s">
        <v>4081</v>
      </c>
      <c r="H3465" s="245" t="s">
        <v>4080</v>
      </c>
      <c r="I3465" s="245" t="s">
        <v>14</v>
      </c>
      <c r="J3465" s="245" t="s">
        <v>569</v>
      </c>
      <c r="K3465" s="246" t="s">
        <v>24369</v>
      </c>
      <c r="L3465" s="245" t="s">
        <v>568</v>
      </c>
      <c r="M3465"/>
      <c r="N3465"/>
      <c r="O3465"/>
      <c r="P3465"/>
      <c r="Q3465"/>
      <c r="R3465"/>
      <c r="S3465"/>
      <c r="T3465"/>
      <c r="U3465"/>
      <c r="V3465"/>
      <c r="W3465"/>
      <c r="X3465"/>
      <c r="Y3465"/>
      <c r="Z3465"/>
      <c r="AA3465"/>
      <c r="AB3465"/>
      <c r="AC3465"/>
      <c r="AD3465"/>
      <c r="AE3465"/>
      <c r="AF3465"/>
      <c r="AG3465"/>
      <c r="AH3465"/>
      <c r="AI3465"/>
      <c r="AJ3465"/>
      <c r="AK3465"/>
      <c r="AL3465"/>
      <c r="AM3465"/>
      <c r="AN3465"/>
      <c r="AO3465"/>
      <c r="AP3465"/>
      <c r="AQ3465"/>
      <c r="AR3465"/>
      <c r="AS3465"/>
      <c r="AT3465"/>
      <c r="AU3465"/>
      <c r="AV3465"/>
      <c r="AW3465"/>
      <c r="AX3465"/>
      <c r="AY3465"/>
      <c r="AZ3465"/>
      <c r="BA3465"/>
      <c r="BB3465"/>
      <c r="BC3465"/>
      <c r="BD3465"/>
      <c r="BE3465"/>
      <c r="BF3465"/>
      <c r="BG3465"/>
      <c r="BH3465"/>
      <c r="BI3465"/>
      <c r="BJ3465"/>
      <c r="BK3465"/>
      <c r="BL3465"/>
      <c r="BM3465"/>
      <c r="BN3465"/>
      <c r="BO3465"/>
    </row>
    <row r="3466" spans="1:67" ht="15" x14ac:dyDescent="0.25">
      <c r="A3466" s="245" t="s">
        <v>2037</v>
      </c>
      <c r="B3466" s="245" t="s">
        <v>2036</v>
      </c>
      <c r="C3466" s="245" t="s">
        <v>3834</v>
      </c>
      <c r="D3466" s="245" t="s">
        <v>3833</v>
      </c>
      <c r="E3466" s="246" t="s">
        <v>44</v>
      </c>
      <c r="F3466" s="245" t="s">
        <v>44</v>
      </c>
      <c r="G3466" s="245" t="s">
        <v>4079</v>
      </c>
      <c r="H3466" s="245" t="s">
        <v>4078</v>
      </c>
      <c r="I3466" s="245" t="s">
        <v>14</v>
      </c>
      <c r="J3466" s="245" t="s">
        <v>569</v>
      </c>
      <c r="K3466" s="246" t="s">
        <v>18128</v>
      </c>
      <c r="L3466" s="245" t="s">
        <v>568</v>
      </c>
      <c r="M3466"/>
      <c r="N3466"/>
      <c r="O3466"/>
      <c r="P3466"/>
      <c r="Q3466"/>
      <c r="R3466"/>
      <c r="S3466"/>
      <c r="T3466"/>
      <c r="U3466"/>
      <c r="V3466"/>
      <c r="W3466"/>
      <c r="X3466"/>
      <c r="Y3466"/>
      <c r="Z3466"/>
      <c r="AA3466"/>
      <c r="AB3466"/>
      <c r="AC3466"/>
      <c r="AD3466"/>
      <c r="AE3466"/>
      <c r="AF3466"/>
      <c r="AG3466"/>
      <c r="AH3466"/>
      <c r="AI3466"/>
      <c r="AJ3466"/>
      <c r="AK3466"/>
      <c r="AL3466"/>
      <c r="AM3466"/>
      <c r="AN3466"/>
      <c r="AO3466"/>
      <c r="AP3466"/>
      <c r="AQ3466"/>
      <c r="AR3466"/>
      <c r="AS3466"/>
      <c r="AT3466"/>
      <c r="AU3466"/>
      <c r="AV3466"/>
      <c r="AW3466"/>
      <c r="AX3466"/>
      <c r="AY3466"/>
      <c r="AZ3466"/>
      <c r="BA3466"/>
      <c r="BB3466"/>
      <c r="BC3466"/>
      <c r="BD3466"/>
      <c r="BE3466"/>
      <c r="BF3466"/>
      <c r="BG3466"/>
      <c r="BH3466"/>
      <c r="BI3466"/>
      <c r="BJ3466"/>
      <c r="BK3466"/>
      <c r="BL3466"/>
      <c r="BM3466"/>
      <c r="BN3466"/>
      <c r="BO3466"/>
    </row>
    <row r="3467" spans="1:67" ht="15" x14ac:dyDescent="0.25">
      <c r="A3467" s="245" t="s">
        <v>2037</v>
      </c>
      <c r="B3467" s="245" t="s">
        <v>2036</v>
      </c>
      <c r="C3467" s="245" t="s">
        <v>3834</v>
      </c>
      <c r="D3467" s="245" t="s">
        <v>3833</v>
      </c>
      <c r="E3467" s="246" t="s">
        <v>44</v>
      </c>
      <c r="F3467" s="245" t="s">
        <v>44</v>
      </c>
      <c r="G3467" s="245" t="s">
        <v>4077</v>
      </c>
      <c r="H3467" s="245" t="s">
        <v>4076</v>
      </c>
      <c r="I3467" s="245" t="s">
        <v>14</v>
      </c>
      <c r="J3467" s="245" t="s">
        <v>569</v>
      </c>
      <c r="K3467" s="246" t="s">
        <v>15100</v>
      </c>
      <c r="L3467" s="245" t="s">
        <v>568</v>
      </c>
      <c r="M3467"/>
      <c r="N3467"/>
      <c r="O3467"/>
      <c r="P3467"/>
      <c r="Q3467"/>
      <c r="R3467"/>
      <c r="S3467"/>
      <c r="T3467"/>
      <c r="U3467"/>
      <c r="V3467"/>
      <c r="W3467"/>
      <c r="X3467"/>
      <c r="Y3467"/>
      <c r="Z3467"/>
      <c r="AA3467"/>
      <c r="AB3467"/>
      <c r="AC3467"/>
      <c r="AD3467"/>
      <c r="AE3467"/>
      <c r="AF3467"/>
      <c r="AG3467"/>
      <c r="AH3467"/>
      <c r="AI3467"/>
      <c r="AJ3467"/>
      <c r="AK3467"/>
      <c r="AL3467"/>
      <c r="AM3467"/>
      <c r="AN3467"/>
      <c r="AO3467"/>
      <c r="AP3467"/>
      <c r="AQ3467"/>
      <c r="AR3467"/>
      <c r="AS3467"/>
      <c r="AT3467"/>
      <c r="AU3467"/>
      <c r="AV3467"/>
      <c r="AW3467"/>
      <c r="AX3467"/>
      <c r="AY3467"/>
      <c r="AZ3467"/>
      <c r="BA3467"/>
      <c r="BB3467"/>
      <c r="BC3467"/>
      <c r="BD3467"/>
      <c r="BE3467"/>
      <c r="BF3467"/>
      <c r="BG3467"/>
      <c r="BH3467"/>
      <c r="BI3467"/>
      <c r="BJ3467"/>
      <c r="BK3467"/>
      <c r="BL3467"/>
      <c r="BM3467"/>
      <c r="BN3467"/>
      <c r="BO3467"/>
    </row>
    <row r="3468" spans="1:67" ht="15" x14ac:dyDescent="0.25">
      <c r="A3468" s="245" t="s">
        <v>2037</v>
      </c>
      <c r="B3468" s="245" t="s">
        <v>2036</v>
      </c>
      <c r="C3468" s="245" t="s">
        <v>3834</v>
      </c>
      <c r="D3468" s="245" t="s">
        <v>3833</v>
      </c>
      <c r="E3468" s="246" t="s">
        <v>44</v>
      </c>
      <c r="F3468" s="245" t="s">
        <v>44</v>
      </c>
      <c r="G3468" s="245" t="s">
        <v>4075</v>
      </c>
      <c r="H3468" s="245" t="s">
        <v>4074</v>
      </c>
      <c r="I3468" s="245" t="s">
        <v>14</v>
      </c>
      <c r="J3468" s="245" t="s">
        <v>59</v>
      </c>
      <c r="K3468" s="246" t="s">
        <v>24370</v>
      </c>
      <c r="L3468" s="245" t="s">
        <v>568</v>
      </c>
      <c r="M3468"/>
      <c r="N3468"/>
      <c r="O3468"/>
      <c r="P3468"/>
      <c r="Q3468"/>
      <c r="R3468"/>
      <c r="S3468"/>
      <c r="T3468"/>
      <c r="U3468"/>
      <c r="V3468"/>
      <c r="W3468"/>
      <c r="X3468"/>
      <c r="Y3468"/>
      <c r="Z3468"/>
      <c r="AA3468"/>
      <c r="AB3468"/>
      <c r="AC3468"/>
      <c r="AD3468"/>
      <c r="AE3468"/>
      <c r="AF3468"/>
      <c r="AG3468"/>
      <c r="AH3468"/>
      <c r="AI3468"/>
      <c r="AJ3468"/>
      <c r="AK3468"/>
      <c r="AL3468"/>
      <c r="AM3468"/>
      <c r="AN3468"/>
      <c r="AO3468"/>
      <c r="AP3468"/>
      <c r="AQ3468"/>
      <c r="AR3468"/>
      <c r="AS3468"/>
      <c r="AT3468"/>
      <c r="AU3468"/>
      <c r="AV3468"/>
      <c r="AW3468"/>
      <c r="AX3468"/>
      <c r="AY3468"/>
      <c r="AZ3468"/>
      <c r="BA3468"/>
      <c r="BB3468"/>
      <c r="BC3468"/>
      <c r="BD3468"/>
      <c r="BE3468"/>
      <c r="BF3468"/>
      <c r="BG3468"/>
      <c r="BH3468"/>
      <c r="BI3468"/>
      <c r="BJ3468"/>
      <c r="BK3468"/>
      <c r="BL3468"/>
      <c r="BM3468"/>
      <c r="BN3468"/>
      <c r="BO3468"/>
    </row>
    <row r="3469" spans="1:67" ht="15" x14ac:dyDescent="0.25">
      <c r="A3469" s="245" t="s">
        <v>2037</v>
      </c>
      <c r="B3469" s="245" t="s">
        <v>2036</v>
      </c>
      <c r="C3469" s="245" t="s">
        <v>3834</v>
      </c>
      <c r="D3469" s="245" t="s">
        <v>3833</v>
      </c>
      <c r="E3469" s="246" t="s">
        <v>44</v>
      </c>
      <c r="F3469" s="245" t="s">
        <v>44</v>
      </c>
      <c r="G3469" s="245" t="s">
        <v>4073</v>
      </c>
      <c r="H3469" s="245" t="s">
        <v>4072</v>
      </c>
      <c r="I3469" s="245" t="s">
        <v>14</v>
      </c>
      <c r="J3469" s="245" t="s">
        <v>569</v>
      </c>
      <c r="K3469" s="246" t="s">
        <v>12650</v>
      </c>
      <c r="L3469" s="245" t="s">
        <v>568</v>
      </c>
      <c r="M3469"/>
      <c r="N3469"/>
      <c r="O3469"/>
      <c r="P3469"/>
      <c r="Q3469"/>
      <c r="R3469"/>
      <c r="S3469"/>
      <c r="T3469"/>
      <c r="U3469"/>
      <c r="V3469"/>
      <c r="W3469"/>
      <c r="X3469"/>
      <c r="Y3469"/>
      <c r="Z3469"/>
      <c r="AA3469"/>
      <c r="AB3469"/>
      <c r="AC3469"/>
      <c r="AD3469"/>
      <c r="AE3469"/>
      <c r="AF3469"/>
      <c r="AG3469"/>
      <c r="AH3469"/>
      <c r="AI3469"/>
      <c r="AJ3469"/>
      <c r="AK3469"/>
      <c r="AL3469"/>
      <c r="AM3469"/>
      <c r="AN3469"/>
      <c r="AO3469"/>
      <c r="AP3469"/>
      <c r="AQ3469"/>
      <c r="AR3469"/>
      <c r="AS3469"/>
      <c r="AT3469"/>
      <c r="AU3469"/>
      <c r="AV3469"/>
      <c r="AW3469"/>
      <c r="AX3469"/>
      <c r="AY3469"/>
      <c r="AZ3469"/>
      <c r="BA3469"/>
      <c r="BB3469"/>
      <c r="BC3469"/>
      <c r="BD3469"/>
      <c r="BE3469"/>
      <c r="BF3469"/>
      <c r="BG3469"/>
      <c r="BH3469"/>
      <c r="BI3469"/>
      <c r="BJ3469"/>
      <c r="BK3469"/>
      <c r="BL3469"/>
      <c r="BM3469"/>
      <c r="BN3469"/>
      <c r="BO3469"/>
    </row>
    <row r="3470" spans="1:67" ht="15" x14ac:dyDescent="0.25">
      <c r="A3470" s="245" t="s">
        <v>2037</v>
      </c>
      <c r="B3470" s="245" t="s">
        <v>2036</v>
      </c>
      <c r="C3470" s="245" t="s">
        <v>3834</v>
      </c>
      <c r="D3470" s="245" t="s">
        <v>3833</v>
      </c>
      <c r="E3470" s="246" t="s">
        <v>44</v>
      </c>
      <c r="F3470" s="245" t="s">
        <v>44</v>
      </c>
      <c r="G3470" s="245" t="s">
        <v>4071</v>
      </c>
      <c r="H3470" s="245" t="s">
        <v>4070</v>
      </c>
      <c r="I3470" s="245" t="s">
        <v>14</v>
      </c>
      <c r="J3470" s="245" t="s">
        <v>569</v>
      </c>
      <c r="K3470" s="246" t="s">
        <v>20184</v>
      </c>
      <c r="L3470" s="245" t="s">
        <v>568</v>
      </c>
      <c r="M3470"/>
      <c r="N3470"/>
      <c r="O3470"/>
      <c r="P3470"/>
      <c r="Q3470"/>
      <c r="R3470"/>
      <c r="S3470"/>
      <c r="T3470"/>
      <c r="U3470"/>
      <c r="V3470"/>
      <c r="W3470"/>
      <c r="X3470"/>
      <c r="Y3470"/>
      <c r="Z3470"/>
      <c r="AA3470"/>
      <c r="AB3470"/>
      <c r="AC3470"/>
      <c r="AD3470"/>
      <c r="AE3470"/>
      <c r="AF3470"/>
      <c r="AG3470"/>
      <c r="AH3470"/>
      <c r="AI3470"/>
      <c r="AJ3470"/>
      <c r="AK3470"/>
      <c r="AL3470"/>
      <c r="AM3470"/>
      <c r="AN3470"/>
      <c r="AO3470"/>
      <c r="AP3470"/>
      <c r="AQ3470"/>
      <c r="AR3470"/>
      <c r="AS3470"/>
      <c r="AT3470"/>
      <c r="AU3470"/>
      <c r="AV3470"/>
      <c r="AW3470"/>
      <c r="AX3470"/>
      <c r="AY3470"/>
      <c r="AZ3470"/>
      <c r="BA3470"/>
      <c r="BB3470"/>
      <c r="BC3470"/>
      <c r="BD3470"/>
      <c r="BE3470"/>
      <c r="BF3470"/>
      <c r="BG3470"/>
      <c r="BH3470"/>
      <c r="BI3470"/>
      <c r="BJ3470"/>
      <c r="BK3470"/>
      <c r="BL3470"/>
      <c r="BM3470"/>
      <c r="BN3470"/>
      <c r="BO3470"/>
    </row>
    <row r="3471" spans="1:67" ht="15" x14ac:dyDescent="0.25">
      <c r="A3471" s="245" t="s">
        <v>2037</v>
      </c>
      <c r="B3471" s="245" t="s">
        <v>2036</v>
      </c>
      <c r="C3471" s="245" t="s">
        <v>3834</v>
      </c>
      <c r="D3471" s="245" t="s">
        <v>3833</v>
      </c>
      <c r="E3471" s="246" t="s">
        <v>44</v>
      </c>
      <c r="F3471" s="245" t="s">
        <v>44</v>
      </c>
      <c r="G3471" s="245" t="s">
        <v>4069</v>
      </c>
      <c r="H3471" s="245" t="s">
        <v>4068</v>
      </c>
      <c r="I3471" s="245" t="s">
        <v>14</v>
      </c>
      <c r="J3471" s="245" t="s">
        <v>569</v>
      </c>
      <c r="K3471" s="246" t="s">
        <v>19103</v>
      </c>
      <c r="L3471" s="245" t="s">
        <v>568</v>
      </c>
      <c r="M3471"/>
      <c r="N3471"/>
      <c r="O3471"/>
      <c r="P3471"/>
      <c r="Q3471"/>
      <c r="R3471"/>
      <c r="S3471"/>
      <c r="T3471"/>
      <c r="U3471"/>
      <c r="V3471"/>
      <c r="W3471"/>
      <c r="X3471"/>
      <c r="Y3471"/>
      <c r="Z3471"/>
      <c r="AA3471"/>
      <c r="AB3471"/>
      <c r="AC3471"/>
      <c r="AD3471"/>
      <c r="AE3471"/>
      <c r="AF3471"/>
      <c r="AG3471"/>
      <c r="AH3471"/>
      <c r="AI3471"/>
      <c r="AJ3471"/>
      <c r="AK3471"/>
      <c r="AL3471"/>
      <c r="AM3471"/>
      <c r="AN3471"/>
      <c r="AO3471"/>
      <c r="AP3471"/>
      <c r="AQ3471"/>
      <c r="AR3471"/>
      <c r="AS3471"/>
      <c r="AT3471"/>
      <c r="AU3471"/>
      <c r="AV3471"/>
      <c r="AW3471"/>
      <c r="AX3471"/>
      <c r="AY3471"/>
      <c r="AZ3471"/>
      <c r="BA3471"/>
      <c r="BB3471"/>
      <c r="BC3471"/>
      <c r="BD3471"/>
      <c r="BE3471"/>
      <c r="BF3471"/>
      <c r="BG3471"/>
      <c r="BH3471"/>
      <c r="BI3471"/>
      <c r="BJ3471"/>
      <c r="BK3471"/>
      <c r="BL3471"/>
      <c r="BM3471"/>
      <c r="BN3471"/>
      <c r="BO3471"/>
    </row>
    <row r="3472" spans="1:67" ht="15" x14ac:dyDescent="0.25">
      <c r="A3472" s="245" t="s">
        <v>2037</v>
      </c>
      <c r="B3472" s="245" t="s">
        <v>2036</v>
      </c>
      <c r="C3472" s="245" t="s">
        <v>3834</v>
      </c>
      <c r="D3472" s="245" t="s">
        <v>3833</v>
      </c>
      <c r="E3472" s="246" t="s">
        <v>44</v>
      </c>
      <c r="F3472" s="245" t="s">
        <v>44</v>
      </c>
      <c r="G3472" s="245" t="s">
        <v>4067</v>
      </c>
      <c r="H3472" s="245" t="s">
        <v>4066</v>
      </c>
      <c r="I3472" s="245" t="s">
        <v>14</v>
      </c>
      <c r="J3472" s="245" t="s">
        <v>569</v>
      </c>
      <c r="K3472" s="246" t="s">
        <v>24371</v>
      </c>
      <c r="L3472" s="245" t="s">
        <v>568</v>
      </c>
      <c r="M3472"/>
      <c r="N3472"/>
      <c r="O3472"/>
      <c r="P3472"/>
      <c r="Q3472"/>
      <c r="R3472"/>
      <c r="S3472"/>
      <c r="T3472"/>
      <c r="U3472"/>
      <c r="V3472"/>
      <c r="W3472"/>
      <c r="X3472"/>
      <c r="Y3472"/>
      <c r="Z3472"/>
      <c r="AA3472"/>
      <c r="AB3472"/>
      <c r="AC3472"/>
      <c r="AD3472"/>
      <c r="AE3472"/>
      <c r="AF3472"/>
      <c r="AG3472"/>
      <c r="AH3472"/>
      <c r="AI3472"/>
      <c r="AJ3472"/>
      <c r="AK3472"/>
      <c r="AL3472"/>
      <c r="AM3472"/>
      <c r="AN3472"/>
      <c r="AO3472"/>
      <c r="AP3472"/>
      <c r="AQ3472"/>
      <c r="AR3472"/>
      <c r="AS3472"/>
      <c r="AT3472"/>
      <c r="AU3472"/>
      <c r="AV3472"/>
      <c r="AW3472"/>
      <c r="AX3472"/>
      <c r="AY3472"/>
      <c r="AZ3472"/>
      <c r="BA3472"/>
      <c r="BB3472"/>
      <c r="BC3472"/>
      <c r="BD3472"/>
      <c r="BE3472"/>
      <c r="BF3472"/>
      <c r="BG3472"/>
      <c r="BH3472"/>
      <c r="BI3472"/>
      <c r="BJ3472"/>
      <c r="BK3472"/>
      <c r="BL3472"/>
      <c r="BM3472"/>
      <c r="BN3472"/>
      <c r="BO3472"/>
    </row>
    <row r="3473" spans="1:67" ht="15" x14ac:dyDescent="0.25">
      <c r="A3473" s="245" t="s">
        <v>2037</v>
      </c>
      <c r="B3473" s="245" t="s">
        <v>2036</v>
      </c>
      <c r="C3473" s="245" t="s">
        <v>3834</v>
      </c>
      <c r="D3473" s="245" t="s">
        <v>3833</v>
      </c>
      <c r="E3473" s="246" t="s">
        <v>44</v>
      </c>
      <c r="F3473" s="245" t="s">
        <v>44</v>
      </c>
      <c r="G3473" s="245" t="s">
        <v>4065</v>
      </c>
      <c r="H3473" s="245" t="s">
        <v>4064</v>
      </c>
      <c r="I3473" s="245" t="s">
        <v>14</v>
      </c>
      <c r="J3473" s="245" t="s">
        <v>569</v>
      </c>
      <c r="K3473" s="246" t="s">
        <v>24372</v>
      </c>
      <c r="L3473" s="245" t="s">
        <v>568</v>
      </c>
      <c r="M3473"/>
      <c r="N3473"/>
      <c r="O3473"/>
      <c r="P3473"/>
      <c r="Q3473"/>
      <c r="R3473"/>
      <c r="S3473"/>
      <c r="T3473"/>
      <c r="U3473"/>
      <c r="V3473"/>
      <c r="W3473"/>
      <c r="X3473"/>
      <c r="Y3473"/>
      <c r="Z3473"/>
      <c r="AA3473"/>
      <c r="AB3473"/>
      <c r="AC3473"/>
      <c r="AD3473"/>
      <c r="AE3473"/>
      <c r="AF3473"/>
      <c r="AG3473"/>
      <c r="AH3473"/>
      <c r="AI3473"/>
      <c r="AJ3473"/>
      <c r="AK3473"/>
      <c r="AL3473"/>
      <c r="AM3473"/>
      <c r="AN3473"/>
      <c r="AO3473"/>
      <c r="AP3473"/>
      <c r="AQ3473"/>
      <c r="AR3473"/>
      <c r="AS3473"/>
      <c r="AT3473"/>
      <c r="AU3473"/>
      <c r="AV3473"/>
      <c r="AW3473"/>
      <c r="AX3473"/>
      <c r="AY3473"/>
      <c r="AZ3473"/>
      <c r="BA3473"/>
      <c r="BB3473"/>
      <c r="BC3473"/>
      <c r="BD3473"/>
      <c r="BE3473"/>
      <c r="BF3473"/>
      <c r="BG3473"/>
      <c r="BH3473"/>
      <c r="BI3473"/>
      <c r="BJ3473"/>
      <c r="BK3473"/>
      <c r="BL3473"/>
      <c r="BM3473"/>
      <c r="BN3473"/>
      <c r="BO3473"/>
    </row>
    <row r="3474" spans="1:67" ht="15" x14ac:dyDescent="0.25">
      <c r="A3474" s="245" t="s">
        <v>2037</v>
      </c>
      <c r="B3474" s="245" t="s">
        <v>2036</v>
      </c>
      <c r="C3474" s="245" t="s">
        <v>3834</v>
      </c>
      <c r="D3474" s="245" t="s">
        <v>3833</v>
      </c>
      <c r="E3474" s="246" t="s">
        <v>44</v>
      </c>
      <c r="F3474" s="245" t="s">
        <v>44</v>
      </c>
      <c r="G3474" s="245" t="s">
        <v>4063</v>
      </c>
      <c r="H3474" s="245" t="s">
        <v>4062</v>
      </c>
      <c r="I3474" s="245" t="s">
        <v>14</v>
      </c>
      <c r="J3474" s="245" t="s">
        <v>569</v>
      </c>
      <c r="K3474" s="246" t="s">
        <v>18141</v>
      </c>
      <c r="L3474" s="245" t="s">
        <v>568</v>
      </c>
      <c r="M3474"/>
      <c r="N3474"/>
      <c r="O3474"/>
      <c r="P3474"/>
      <c r="Q3474"/>
      <c r="R3474"/>
      <c r="S3474"/>
      <c r="T3474"/>
      <c r="U3474"/>
      <c r="V3474"/>
      <c r="W3474"/>
      <c r="X3474"/>
      <c r="Y3474"/>
      <c r="Z3474"/>
      <c r="AA3474"/>
      <c r="AB3474"/>
      <c r="AC3474"/>
      <c r="AD3474"/>
      <c r="AE3474"/>
      <c r="AF3474"/>
      <c r="AG3474"/>
      <c r="AH3474"/>
      <c r="AI3474"/>
      <c r="AJ3474"/>
      <c r="AK3474"/>
      <c r="AL3474"/>
      <c r="AM3474"/>
      <c r="AN3474"/>
      <c r="AO3474"/>
      <c r="AP3474"/>
      <c r="AQ3474"/>
      <c r="AR3474"/>
      <c r="AS3474"/>
      <c r="AT3474"/>
      <c r="AU3474"/>
      <c r="AV3474"/>
      <c r="AW3474"/>
      <c r="AX3474"/>
      <c r="AY3474"/>
      <c r="AZ3474"/>
      <c r="BA3474"/>
      <c r="BB3474"/>
      <c r="BC3474"/>
      <c r="BD3474"/>
      <c r="BE3474"/>
      <c r="BF3474"/>
      <c r="BG3474"/>
      <c r="BH3474"/>
      <c r="BI3474"/>
      <c r="BJ3474"/>
      <c r="BK3474"/>
      <c r="BL3474"/>
      <c r="BM3474"/>
      <c r="BN3474"/>
      <c r="BO3474"/>
    </row>
    <row r="3475" spans="1:67" ht="15" x14ac:dyDescent="0.25">
      <c r="A3475" s="245" t="s">
        <v>2037</v>
      </c>
      <c r="B3475" s="245" t="s">
        <v>2036</v>
      </c>
      <c r="C3475" s="245" t="s">
        <v>3834</v>
      </c>
      <c r="D3475" s="245" t="s">
        <v>3833</v>
      </c>
      <c r="E3475" s="246" t="s">
        <v>44</v>
      </c>
      <c r="F3475" s="245" t="s">
        <v>44</v>
      </c>
      <c r="G3475" s="245" t="s">
        <v>4060</v>
      </c>
      <c r="H3475" s="245" t="s">
        <v>4059</v>
      </c>
      <c r="I3475" s="245" t="s">
        <v>14</v>
      </c>
      <c r="J3475" s="245" t="s">
        <v>59</v>
      </c>
      <c r="K3475" s="246" t="s">
        <v>23690</v>
      </c>
      <c r="L3475" s="245" t="s">
        <v>568</v>
      </c>
      <c r="M3475"/>
      <c r="N3475"/>
      <c r="O3475"/>
      <c r="P3475"/>
      <c r="Q3475"/>
      <c r="R3475"/>
      <c r="S3475"/>
      <c r="T3475"/>
      <c r="U3475"/>
      <c r="V3475"/>
      <c r="W3475"/>
      <c r="X3475"/>
      <c r="Y3475"/>
      <c r="Z3475"/>
      <c r="AA3475"/>
      <c r="AB3475"/>
      <c r="AC3475"/>
      <c r="AD3475"/>
      <c r="AE3475"/>
      <c r="AF3475"/>
      <c r="AG3475"/>
      <c r="AH3475"/>
      <c r="AI3475"/>
      <c r="AJ3475"/>
      <c r="AK3475"/>
      <c r="AL3475"/>
      <c r="AM3475"/>
      <c r="AN3475"/>
      <c r="AO3475"/>
      <c r="AP3475"/>
      <c r="AQ3475"/>
      <c r="AR3475"/>
      <c r="AS3475"/>
      <c r="AT3475"/>
      <c r="AU3475"/>
      <c r="AV3475"/>
      <c r="AW3475"/>
      <c r="AX3475"/>
      <c r="AY3475"/>
      <c r="AZ3475"/>
      <c r="BA3475"/>
      <c r="BB3475"/>
      <c r="BC3475"/>
      <c r="BD3475"/>
      <c r="BE3475"/>
      <c r="BF3475"/>
      <c r="BG3475"/>
      <c r="BH3475"/>
      <c r="BI3475"/>
      <c r="BJ3475"/>
      <c r="BK3475"/>
      <c r="BL3475"/>
      <c r="BM3475"/>
      <c r="BN3475"/>
      <c r="BO3475"/>
    </row>
    <row r="3476" spans="1:67" ht="15" x14ac:dyDescent="0.25">
      <c r="A3476" s="245" t="s">
        <v>2037</v>
      </c>
      <c r="B3476" s="245" t="s">
        <v>2036</v>
      </c>
      <c r="C3476" s="245" t="s">
        <v>3834</v>
      </c>
      <c r="D3476" s="245" t="s">
        <v>3833</v>
      </c>
      <c r="E3476" s="246" t="s">
        <v>44</v>
      </c>
      <c r="F3476" s="245" t="s">
        <v>44</v>
      </c>
      <c r="G3476" s="245" t="s">
        <v>4058</v>
      </c>
      <c r="H3476" s="245" t="s">
        <v>18755</v>
      </c>
      <c r="I3476" s="245" t="s">
        <v>14</v>
      </c>
      <c r="J3476" s="245" t="s">
        <v>569</v>
      </c>
      <c r="K3476" s="246" t="s">
        <v>13160</v>
      </c>
      <c r="L3476" s="245" t="s">
        <v>568</v>
      </c>
      <c r="M3476"/>
      <c r="N3476"/>
      <c r="O3476"/>
      <c r="P3476"/>
      <c r="Q3476"/>
      <c r="R3476"/>
      <c r="S3476"/>
      <c r="T3476"/>
      <c r="U3476"/>
      <c r="V3476"/>
      <c r="W3476"/>
      <c r="X3476"/>
      <c r="Y3476"/>
      <c r="Z3476"/>
      <c r="AA3476"/>
      <c r="AB3476"/>
      <c r="AC3476"/>
      <c r="AD3476"/>
      <c r="AE3476"/>
      <c r="AF3476"/>
      <c r="AG3476"/>
      <c r="AH3476"/>
      <c r="AI3476"/>
      <c r="AJ3476"/>
      <c r="AK3476"/>
      <c r="AL3476"/>
      <c r="AM3476"/>
      <c r="AN3476"/>
      <c r="AO3476"/>
      <c r="AP3476"/>
      <c r="AQ3476"/>
      <c r="AR3476"/>
      <c r="AS3476"/>
      <c r="AT3476"/>
      <c r="AU3476"/>
      <c r="AV3476"/>
      <c r="AW3476"/>
      <c r="AX3476"/>
      <c r="AY3476"/>
      <c r="AZ3476"/>
      <c r="BA3476"/>
      <c r="BB3476"/>
      <c r="BC3476"/>
      <c r="BD3476"/>
      <c r="BE3476"/>
      <c r="BF3476"/>
      <c r="BG3476"/>
      <c r="BH3476"/>
      <c r="BI3476"/>
      <c r="BJ3476"/>
      <c r="BK3476"/>
      <c r="BL3476"/>
      <c r="BM3476"/>
      <c r="BN3476"/>
      <c r="BO3476"/>
    </row>
    <row r="3477" spans="1:67" ht="15" x14ac:dyDescent="0.25">
      <c r="A3477" s="245" t="s">
        <v>2037</v>
      </c>
      <c r="B3477" s="245" t="s">
        <v>2036</v>
      </c>
      <c r="C3477" s="245" t="s">
        <v>3834</v>
      </c>
      <c r="D3477" s="245" t="s">
        <v>3833</v>
      </c>
      <c r="E3477" s="246" t="s">
        <v>44</v>
      </c>
      <c r="F3477" s="245" t="s">
        <v>44</v>
      </c>
      <c r="G3477" s="245" t="s">
        <v>4057</v>
      </c>
      <c r="H3477" s="245" t="s">
        <v>18756</v>
      </c>
      <c r="I3477" s="245" t="s">
        <v>14</v>
      </c>
      <c r="J3477" s="245" t="s">
        <v>569</v>
      </c>
      <c r="K3477" s="246" t="s">
        <v>14999</v>
      </c>
      <c r="L3477" s="245" t="s">
        <v>568</v>
      </c>
      <c r="M3477"/>
      <c r="N3477"/>
      <c r="O3477"/>
      <c r="P3477"/>
      <c r="Q3477"/>
      <c r="R3477"/>
      <c r="S3477"/>
      <c r="T3477"/>
      <c r="U3477"/>
      <c r="V3477"/>
      <c r="W3477"/>
      <c r="X3477"/>
      <c r="Y3477"/>
      <c r="Z3477"/>
      <c r="AA3477"/>
      <c r="AB3477"/>
      <c r="AC3477"/>
      <c r="AD3477"/>
      <c r="AE3477"/>
      <c r="AF3477"/>
      <c r="AG3477"/>
      <c r="AH3477"/>
      <c r="AI3477"/>
      <c r="AJ3477"/>
      <c r="AK3477"/>
      <c r="AL3477"/>
      <c r="AM3477"/>
      <c r="AN3477"/>
      <c r="AO3477"/>
      <c r="AP3477"/>
      <c r="AQ3477"/>
      <c r="AR3477"/>
      <c r="AS3477"/>
      <c r="AT3477"/>
      <c r="AU3477"/>
      <c r="AV3477"/>
      <c r="AW3477"/>
      <c r="AX3477"/>
      <c r="AY3477"/>
      <c r="AZ3477"/>
      <c r="BA3477"/>
      <c r="BB3477"/>
      <c r="BC3477"/>
      <c r="BD3477"/>
      <c r="BE3477"/>
      <c r="BF3477"/>
      <c r="BG3477"/>
      <c r="BH3477"/>
      <c r="BI3477"/>
      <c r="BJ3477"/>
      <c r="BK3477"/>
      <c r="BL3477"/>
      <c r="BM3477"/>
      <c r="BN3477"/>
      <c r="BO3477"/>
    </row>
    <row r="3478" spans="1:67" ht="15" x14ac:dyDescent="0.25">
      <c r="A3478" s="245" t="s">
        <v>2037</v>
      </c>
      <c r="B3478" s="245" t="s">
        <v>2036</v>
      </c>
      <c r="C3478" s="245" t="s">
        <v>3834</v>
      </c>
      <c r="D3478" s="245" t="s">
        <v>3833</v>
      </c>
      <c r="E3478" s="246" t="s">
        <v>44</v>
      </c>
      <c r="F3478" s="245" t="s">
        <v>44</v>
      </c>
      <c r="G3478" s="245" t="s">
        <v>4056</v>
      </c>
      <c r="H3478" s="245" t="s">
        <v>18757</v>
      </c>
      <c r="I3478" s="245" t="s">
        <v>14</v>
      </c>
      <c r="J3478" s="245" t="s">
        <v>569</v>
      </c>
      <c r="K3478" s="246" t="s">
        <v>24373</v>
      </c>
      <c r="L3478" s="245" t="s">
        <v>568</v>
      </c>
      <c r="M3478"/>
      <c r="N3478"/>
      <c r="O3478"/>
      <c r="P3478"/>
      <c r="Q3478"/>
      <c r="R3478"/>
      <c r="S3478"/>
      <c r="T3478"/>
      <c r="U3478"/>
      <c r="V3478"/>
      <c r="W3478"/>
      <c r="X3478"/>
      <c r="Y3478"/>
      <c r="Z3478"/>
      <c r="AA3478"/>
      <c r="AB3478"/>
      <c r="AC3478"/>
      <c r="AD3478"/>
      <c r="AE3478"/>
      <c r="AF3478"/>
      <c r="AG3478"/>
      <c r="AH3478"/>
      <c r="AI3478"/>
      <c r="AJ3478"/>
      <c r="AK3478"/>
      <c r="AL3478"/>
      <c r="AM3478"/>
      <c r="AN3478"/>
      <c r="AO3478"/>
      <c r="AP3478"/>
      <c r="AQ3478"/>
      <c r="AR3478"/>
      <c r="AS3478"/>
      <c r="AT3478"/>
      <c r="AU3478"/>
      <c r="AV3478"/>
      <c r="AW3478"/>
      <c r="AX3478"/>
      <c r="AY3478"/>
      <c r="AZ3478"/>
      <c r="BA3478"/>
      <c r="BB3478"/>
      <c r="BC3478"/>
      <c r="BD3478"/>
      <c r="BE3478"/>
      <c r="BF3478"/>
      <c r="BG3478"/>
      <c r="BH3478"/>
      <c r="BI3478"/>
      <c r="BJ3478"/>
      <c r="BK3478"/>
      <c r="BL3478"/>
      <c r="BM3478"/>
      <c r="BN3478"/>
      <c r="BO3478"/>
    </row>
    <row r="3479" spans="1:67" ht="15" x14ac:dyDescent="0.25">
      <c r="A3479" s="245" t="s">
        <v>2037</v>
      </c>
      <c r="B3479" s="245" t="s">
        <v>2036</v>
      </c>
      <c r="C3479" s="245" t="s">
        <v>3834</v>
      </c>
      <c r="D3479" s="245" t="s">
        <v>3833</v>
      </c>
      <c r="E3479" s="246" t="s">
        <v>44</v>
      </c>
      <c r="F3479" s="245" t="s">
        <v>44</v>
      </c>
      <c r="G3479" s="245" t="s">
        <v>4055</v>
      </c>
      <c r="H3479" s="245" t="s">
        <v>18759</v>
      </c>
      <c r="I3479" s="245" t="s">
        <v>14</v>
      </c>
      <c r="J3479" s="245" t="s">
        <v>569</v>
      </c>
      <c r="K3479" s="246" t="s">
        <v>24374</v>
      </c>
      <c r="L3479" s="245" t="s">
        <v>568</v>
      </c>
      <c r="M3479"/>
      <c r="N3479"/>
      <c r="O3479"/>
      <c r="P3479"/>
      <c r="Q3479"/>
      <c r="R3479"/>
      <c r="S3479"/>
      <c r="T3479"/>
      <c r="U3479"/>
      <c r="V3479"/>
      <c r="W3479"/>
      <c r="X3479"/>
      <c r="Y3479"/>
      <c r="Z3479"/>
      <c r="AA3479"/>
      <c r="AB3479"/>
      <c r="AC3479"/>
      <c r="AD3479"/>
      <c r="AE3479"/>
      <c r="AF3479"/>
      <c r="AG3479"/>
      <c r="AH3479"/>
      <c r="AI3479"/>
      <c r="AJ3479"/>
      <c r="AK3479"/>
      <c r="AL3479"/>
      <c r="AM3479"/>
      <c r="AN3479"/>
      <c r="AO3479"/>
      <c r="AP3479"/>
      <c r="AQ3479"/>
      <c r="AR3479"/>
      <c r="AS3479"/>
      <c r="AT3479"/>
      <c r="AU3479"/>
      <c r="AV3479"/>
      <c r="AW3479"/>
      <c r="AX3479"/>
      <c r="AY3479"/>
      <c r="AZ3479"/>
      <c r="BA3479"/>
      <c r="BB3479"/>
      <c r="BC3479"/>
      <c r="BD3479"/>
      <c r="BE3479"/>
      <c r="BF3479"/>
      <c r="BG3479"/>
      <c r="BH3479"/>
      <c r="BI3479"/>
      <c r="BJ3479"/>
      <c r="BK3479"/>
      <c r="BL3479"/>
      <c r="BM3479"/>
      <c r="BN3479"/>
      <c r="BO3479"/>
    </row>
    <row r="3480" spans="1:67" ht="15" x14ac:dyDescent="0.25">
      <c r="A3480" s="245" t="s">
        <v>2037</v>
      </c>
      <c r="B3480" s="245" t="s">
        <v>2036</v>
      </c>
      <c r="C3480" s="245" t="s">
        <v>3834</v>
      </c>
      <c r="D3480" s="245" t="s">
        <v>3833</v>
      </c>
      <c r="E3480" s="246" t="s">
        <v>44</v>
      </c>
      <c r="F3480" s="245" t="s">
        <v>44</v>
      </c>
      <c r="G3480" s="245" t="s">
        <v>4054</v>
      </c>
      <c r="H3480" s="245" t="s">
        <v>18760</v>
      </c>
      <c r="I3480" s="245" t="s">
        <v>14</v>
      </c>
      <c r="J3480" s="245" t="s">
        <v>569</v>
      </c>
      <c r="K3480" s="246" t="s">
        <v>24375</v>
      </c>
      <c r="L3480" s="245" t="s">
        <v>568</v>
      </c>
      <c r="M3480"/>
      <c r="N3480"/>
      <c r="O3480"/>
      <c r="P3480"/>
      <c r="Q3480"/>
      <c r="R3480"/>
      <c r="S3480"/>
      <c r="T3480"/>
      <c r="U3480"/>
      <c r="V3480"/>
      <c r="W3480"/>
      <c r="X3480"/>
      <c r="Y3480"/>
      <c r="Z3480"/>
      <c r="AA3480"/>
      <c r="AB3480"/>
      <c r="AC3480"/>
      <c r="AD3480"/>
      <c r="AE3480"/>
      <c r="AF3480"/>
      <c r="AG3480"/>
      <c r="AH3480"/>
      <c r="AI3480"/>
      <c r="AJ3480"/>
      <c r="AK3480"/>
      <c r="AL3480"/>
      <c r="AM3480"/>
      <c r="AN3480"/>
      <c r="AO3480"/>
      <c r="AP3480"/>
      <c r="AQ3480"/>
      <c r="AR3480"/>
      <c r="AS3480"/>
      <c r="AT3480"/>
      <c r="AU3480"/>
      <c r="AV3480"/>
      <c r="AW3480"/>
      <c r="AX3480"/>
      <c r="AY3480"/>
      <c r="AZ3480"/>
      <c r="BA3480"/>
      <c r="BB3480"/>
      <c r="BC3480"/>
      <c r="BD3480"/>
      <c r="BE3480"/>
      <c r="BF3480"/>
      <c r="BG3480"/>
      <c r="BH3480"/>
      <c r="BI3480"/>
      <c r="BJ3480"/>
      <c r="BK3480"/>
      <c r="BL3480"/>
      <c r="BM3480"/>
      <c r="BN3480"/>
      <c r="BO3480"/>
    </row>
    <row r="3481" spans="1:67" ht="15" x14ac:dyDescent="0.25">
      <c r="A3481" s="245" t="s">
        <v>2037</v>
      </c>
      <c r="B3481" s="245" t="s">
        <v>2036</v>
      </c>
      <c r="C3481" s="245" t="s">
        <v>3834</v>
      </c>
      <c r="D3481" s="245" t="s">
        <v>3833</v>
      </c>
      <c r="E3481" s="246" t="s">
        <v>44</v>
      </c>
      <c r="F3481" s="245" t="s">
        <v>44</v>
      </c>
      <c r="G3481" s="245" t="s">
        <v>4053</v>
      </c>
      <c r="H3481" s="245" t="s">
        <v>18762</v>
      </c>
      <c r="I3481" s="245" t="s">
        <v>14</v>
      </c>
      <c r="J3481" s="245" t="s">
        <v>569</v>
      </c>
      <c r="K3481" s="246" t="s">
        <v>24376</v>
      </c>
      <c r="L3481" s="245" t="s">
        <v>568</v>
      </c>
      <c r="M3481"/>
      <c r="N3481"/>
      <c r="O3481"/>
      <c r="P3481"/>
      <c r="Q3481"/>
      <c r="R3481"/>
      <c r="S3481"/>
      <c r="T3481"/>
      <c r="U3481"/>
      <c r="V3481"/>
      <c r="W3481"/>
      <c r="X3481"/>
      <c r="Y3481"/>
      <c r="Z3481"/>
      <c r="AA3481"/>
      <c r="AB3481"/>
      <c r="AC3481"/>
      <c r="AD3481"/>
      <c r="AE3481"/>
      <c r="AF3481"/>
      <c r="AG3481"/>
      <c r="AH3481"/>
      <c r="AI3481"/>
      <c r="AJ3481"/>
      <c r="AK3481"/>
      <c r="AL3481"/>
      <c r="AM3481"/>
      <c r="AN3481"/>
      <c r="AO3481"/>
      <c r="AP3481"/>
      <c r="AQ3481"/>
      <c r="AR3481"/>
      <c r="AS3481"/>
      <c r="AT3481"/>
      <c r="AU3481"/>
      <c r="AV3481"/>
      <c r="AW3481"/>
      <c r="AX3481"/>
      <c r="AY3481"/>
      <c r="AZ3481"/>
      <c r="BA3481"/>
      <c r="BB3481"/>
      <c r="BC3481"/>
      <c r="BD3481"/>
      <c r="BE3481"/>
      <c r="BF3481"/>
      <c r="BG3481"/>
      <c r="BH3481"/>
      <c r="BI3481"/>
      <c r="BJ3481"/>
      <c r="BK3481"/>
      <c r="BL3481"/>
      <c r="BM3481"/>
      <c r="BN3481"/>
      <c r="BO3481"/>
    </row>
    <row r="3482" spans="1:67" ht="15" x14ac:dyDescent="0.25">
      <c r="A3482" s="245" t="s">
        <v>2037</v>
      </c>
      <c r="B3482" s="245" t="s">
        <v>2036</v>
      </c>
      <c r="C3482" s="245" t="s">
        <v>3834</v>
      </c>
      <c r="D3482" s="245" t="s">
        <v>3833</v>
      </c>
      <c r="E3482" s="246" t="s">
        <v>44</v>
      </c>
      <c r="F3482" s="245" t="s">
        <v>44</v>
      </c>
      <c r="G3482" s="245" t="s">
        <v>4052</v>
      </c>
      <c r="H3482" s="245" t="s">
        <v>18764</v>
      </c>
      <c r="I3482" s="245" t="s">
        <v>14</v>
      </c>
      <c r="J3482" s="245" t="s">
        <v>569</v>
      </c>
      <c r="K3482" s="246" t="s">
        <v>24377</v>
      </c>
      <c r="L3482" s="245" t="s">
        <v>568</v>
      </c>
      <c r="M3482"/>
      <c r="N3482"/>
      <c r="O3482"/>
      <c r="P3482"/>
      <c r="Q3482"/>
      <c r="R3482"/>
      <c r="S3482"/>
      <c r="T3482"/>
      <c r="U3482"/>
      <c r="V3482"/>
      <c r="W3482"/>
      <c r="X3482"/>
      <c r="Y3482"/>
      <c r="Z3482"/>
      <c r="AA3482"/>
      <c r="AB3482"/>
      <c r="AC3482"/>
      <c r="AD3482"/>
      <c r="AE3482"/>
      <c r="AF3482"/>
      <c r="AG3482"/>
      <c r="AH3482"/>
      <c r="AI3482"/>
      <c r="AJ3482"/>
      <c r="AK3482"/>
      <c r="AL3482"/>
      <c r="AM3482"/>
      <c r="AN3482"/>
      <c r="AO3482"/>
      <c r="AP3482"/>
      <c r="AQ3482"/>
      <c r="AR3482"/>
      <c r="AS3482"/>
      <c r="AT3482"/>
      <c r="AU3482"/>
      <c r="AV3482"/>
      <c r="AW3482"/>
      <c r="AX3482"/>
      <c r="AY3482"/>
      <c r="AZ3482"/>
      <c r="BA3482"/>
      <c r="BB3482"/>
      <c r="BC3482"/>
      <c r="BD3482"/>
      <c r="BE3482"/>
      <c r="BF3482"/>
      <c r="BG3482"/>
      <c r="BH3482"/>
      <c r="BI3482"/>
      <c r="BJ3482"/>
      <c r="BK3482"/>
      <c r="BL3482"/>
      <c r="BM3482"/>
      <c r="BN3482"/>
      <c r="BO3482"/>
    </row>
    <row r="3483" spans="1:67" ht="15" x14ac:dyDescent="0.25">
      <c r="A3483" s="245" t="s">
        <v>2037</v>
      </c>
      <c r="B3483" s="245" t="s">
        <v>2036</v>
      </c>
      <c r="C3483" s="245" t="s">
        <v>3834</v>
      </c>
      <c r="D3483" s="245" t="s">
        <v>3833</v>
      </c>
      <c r="E3483" s="246" t="s">
        <v>44</v>
      </c>
      <c r="F3483" s="245" t="s">
        <v>44</v>
      </c>
      <c r="G3483" s="245" t="s">
        <v>4051</v>
      </c>
      <c r="H3483" s="245" t="s">
        <v>18766</v>
      </c>
      <c r="I3483" s="245" t="s">
        <v>14</v>
      </c>
      <c r="J3483" s="245" t="s">
        <v>569</v>
      </c>
      <c r="K3483" s="246" t="s">
        <v>24378</v>
      </c>
      <c r="L3483" s="245" t="s">
        <v>568</v>
      </c>
      <c r="M3483"/>
      <c r="N3483"/>
      <c r="O3483"/>
      <c r="P3483"/>
      <c r="Q3483"/>
      <c r="R3483"/>
      <c r="S3483"/>
      <c r="T3483"/>
      <c r="U3483"/>
      <c r="V3483"/>
      <c r="W3483"/>
      <c r="X3483"/>
      <c r="Y3483"/>
      <c r="Z3483"/>
      <c r="AA3483"/>
      <c r="AB3483"/>
      <c r="AC3483"/>
      <c r="AD3483"/>
      <c r="AE3483"/>
      <c r="AF3483"/>
      <c r="AG3483"/>
      <c r="AH3483"/>
      <c r="AI3483"/>
      <c r="AJ3483"/>
      <c r="AK3483"/>
      <c r="AL3483"/>
      <c r="AM3483"/>
      <c r="AN3483"/>
      <c r="AO3483"/>
      <c r="AP3483"/>
      <c r="AQ3483"/>
      <c r="AR3483"/>
      <c r="AS3483"/>
      <c r="AT3483"/>
      <c r="AU3483"/>
      <c r="AV3483"/>
      <c r="AW3483"/>
      <c r="AX3483"/>
      <c r="AY3483"/>
      <c r="AZ3483"/>
      <c r="BA3483"/>
      <c r="BB3483"/>
      <c r="BC3483"/>
      <c r="BD3483"/>
      <c r="BE3483"/>
      <c r="BF3483"/>
      <c r="BG3483"/>
      <c r="BH3483"/>
      <c r="BI3483"/>
      <c r="BJ3483"/>
      <c r="BK3483"/>
      <c r="BL3483"/>
      <c r="BM3483"/>
      <c r="BN3483"/>
      <c r="BO3483"/>
    </row>
    <row r="3484" spans="1:67" ht="15" x14ac:dyDescent="0.25">
      <c r="A3484" s="245" t="s">
        <v>2037</v>
      </c>
      <c r="B3484" s="245" t="s">
        <v>2036</v>
      </c>
      <c r="C3484" s="245" t="s">
        <v>3834</v>
      </c>
      <c r="D3484" s="245" t="s">
        <v>3833</v>
      </c>
      <c r="E3484" s="246" t="s">
        <v>44</v>
      </c>
      <c r="F3484" s="245" t="s">
        <v>44</v>
      </c>
      <c r="G3484" s="245" t="s">
        <v>4050</v>
      </c>
      <c r="H3484" s="245" t="s">
        <v>18768</v>
      </c>
      <c r="I3484" s="245" t="s">
        <v>14</v>
      </c>
      <c r="J3484" s="245" t="s">
        <v>569</v>
      </c>
      <c r="K3484" s="246" t="s">
        <v>24379</v>
      </c>
      <c r="L3484" s="245" t="s">
        <v>568</v>
      </c>
      <c r="M3484"/>
      <c r="N3484"/>
      <c r="O3484"/>
      <c r="P3484"/>
      <c r="Q3484"/>
      <c r="R3484"/>
      <c r="S3484"/>
      <c r="T3484"/>
      <c r="U3484"/>
      <c r="V3484"/>
      <c r="W3484"/>
      <c r="X3484"/>
      <c r="Y3484"/>
      <c r="Z3484"/>
      <c r="AA3484"/>
      <c r="AB3484"/>
      <c r="AC3484"/>
      <c r="AD3484"/>
      <c r="AE3484"/>
      <c r="AF3484"/>
      <c r="AG3484"/>
      <c r="AH3484"/>
      <c r="AI3484"/>
      <c r="AJ3484"/>
      <c r="AK3484"/>
      <c r="AL3484"/>
      <c r="AM3484"/>
      <c r="AN3484"/>
      <c r="AO3484"/>
      <c r="AP3484"/>
      <c r="AQ3484"/>
      <c r="AR3484"/>
      <c r="AS3484"/>
      <c r="AT3484"/>
      <c r="AU3484"/>
      <c r="AV3484"/>
      <c r="AW3484"/>
      <c r="AX3484"/>
      <c r="AY3484"/>
      <c r="AZ3484"/>
      <c r="BA3484"/>
      <c r="BB3484"/>
      <c r="BC3484"/>
      <c r="BD3484"/>
      <c r="BE3484"/>
      <c r="BF3484"/>
      <c r="BG3484"/>
      <c r="BH3484"/>
      <c r="BI3484"/>
      <c r="BJ3484"/>
      <c r="BK3484"/>
      <c r="BL3484"/>
      <c r="BM3484"/>
      <c r="BN3484"/>
      <c r="BO3484"/>
    </row>
    <row r="3485" spans="1:67" ht="15" x14ac:dyDescent="0.25">
      <c r="A3485" s="245" t="s">
        <v>2037</v>
      </c>
      <c r="B3485" s="245" t="s">
        <v>2036</v>
      </c>
      <c r="C3485" s="245" t="s">
        <v>3834</v>
      </c>
      <c r="D3485" s="245" t="s">
        <v>3833</v>
      </c>
      <c r="E3485" s="246" t="s">
        <v>44</v>
      </c>
      <c r="F3485" s="245" t="s">
        <v>44</v>
      </c>
      <c r="G3485" s="245" t="s">
        <v>4049</v>
      </c>
      <c r="H3485" s="245" t="s">
        <v>18770</v>
      </c>
      <c r="I3485" s="245" t="s">
        <v>14</v>
      </c>
      <c r="J3485" s="245" t="s">
        <v>569</v>
      </c>
      <c r="K3485" s="246" t="s">
        <v>24380</v>
      </c>
      <c r="L3485" s="245" t="s">
        <v>568</v>
      </c>
      <c r="M3485"/>
      <c r="N3485"/>
      <c r="O3485"/>
      <c r="P3485"/>
      <c r="Q3485"/>
      <c r="R3485"/>
      <c r="S3485"/>
      <c r="T3485"/>
      <c r="U3485"/>
      <c r="V3485"/>
      <c r="W3485"/>
      <c r="X3485"/>
      <c r="Y3485"/>
      <c r="Z3485"/>
      <c r="AA3485"/>
      <c r="AB3485"/>
      <c r="AC3485"/>
      <c r="AD3485"/>
      <c r="AE3485"/>
      <c r="AF3485"/>
      <c r="AG3485"/>
      <c r="AH3485"/>
      <c r="AI3485"/>
      <c r="AJ3485"/>
      <c r="AK3485"/>
      <c r="AL3485"/>
      <c r="AM3485"/>
      <c r="AN3485"/>
      <c r="AO3485"/>
      <c r="AP3485"/>
      <c r="AQ3485"/>
      <c r="AR3485"/>
      <c r="AS3485"/>
      <c r="AT3485"/>
      <c r="AU3485"/>
      <c r="AV3485"/>
      <c r="AW3485"/>
      <c r="AX3485"/>
      <c r="AY3485"/>
      <c r="AZ3485"/>
      <c r="BA3485"/>
      <c r="BB3485"/>
      <c r="BC3485"/>
      <c r="BD3485"/>
      <c r="BE3485"/>
      <c r="BF3485"/>
      <c r="BG3485"/>
      <c r="BH3485"/>
      <c r="BI3485"/>
      <c r="BJ3485"/>
      <c r="BK3485"/>
      <c r="BL3485"/>
      <c r="BM3485"/>
      <c r="BN3485"/>
      <c r="BO3485"/>
    </row>
    <row r="3486" spans="1:67" ht="15" x14ac:dyDescent="0.25">
      <c r="A3486" s="245" t="s">
        <v>2037</v>
      </c>
      <c r="B3486" s="245" t="s">
        <v>2036</v>
      </c>
      <c r="C3486" s="245" t="s">
        <v>3834</v>
      </c>
      <c r="D3486" s="245" t="s">
        <v>3833</v>
      </c>
      <c r="E3486" s="246" t="s">
        <v>44</v>
      </c>
      <c r="F3486" s="245" t="s">
        <v>44</v>
      </c>
      <c r="G3486" s="245" t="s">
        <v>4048</v>
      </c>
      <c r="H3486" s="245" t="s">
        <v>18772</v>
      </c>
      <c r="I3486" s="245" t="s">
        <v>14</v>
      </c>
      <c r="J3486" s="245" t="s">
        <v>569</v>
      </c>
      <c r="K3486" s="246" t="s">
        <v>24381</v>
      </c>
      <c r="L3486" s="245" t="s">
        <v>568</v>
      </c>
      <c r="M3486"/>
      <c r="N3486"/>
      <c r="O3486"/>
      <c r="P3486"/>
      <c r="Q3486"/>
      <c r="R3486"/>
      <c r="S3486"/>
      <c r="T3486"/>
      <c r="U3486"/>
      <c r="V3486"/>
      <c r="W3486"/>
      <c r="X3486"/>
      <c r="Y3486"/>
      <c r="Z3486"/>
      <c r="AA3486"/>
      <c r="AB3486"/>
      <c r="AC3486"/>
      <c r="AD3486"/>
      <c r="AE3486"/>
      <c r="AF3486"/>
      <c r="AG3486"/>
      <c r="AH3486"/>
      <c r="AI3486"/>
      <c r="AJ3486"/>
      <c r="AK3486"/>
      <c r="AL3486"/>
      <c r="AM3486"/>
      <c r="AN3486"/>
      <c r="AO3486"/>
      <c r="AP3486"/>
      <c r="AQ3486"/>
      <c r="AR3486"/>
      <c r="AS3486"/>
      <c r="AT3486"/>
      <c r="AU3486"/>
      <c r="AV3486"/>
      <c r="AW3486"/>
      <c r="AX3486"/>
      <c r="AY3486"/>
      <c r="AZ3486"/>
      <c r="BA3486"/>
      <c r="BB3486"/>
      <c r="BC3486"/>
      <c r="BD3486"/>
      <c r="BE3486"/>
      <c r="BF3486"/>
      <c r="BG3486"/>
      <c r="BH3486"/>
      <c r="BI3486"/>
      <c r="BJ3486"/>
      <c r="BK3486"/>
      <c r="BL3486"/>
      <c r="BM3486"/>
      <c r="BN3486"/>
      <c r="BO3486"/>
    </row>
    <row r="3487" spans="1:67" ht="15" x14ac:dyDescent="0.25">
      <c r="A3487" s="245" t="s">
        <v>2037</v>
      </c>
      <c r="B3487" s="245" t="s">
        <v>2036</v>
      </c>
      <c r="C3487" s="245" t="s">
        <v>3834</v>
      </c>
      <c r="D3487" s="245" t="s">
        <v>3833</v>
      </c>
      <c r="E3487" s="246" t="s">
        <v>44</v>
      </c>
      <c r="F3487" s="245" t="s">
        <v>44</v>
      </c>
      <c r="G3487" s="245" t="s">
        <v>4047</v>
      </c>
      <c r="H3487" s="245" t="s">
        <v>18774</v>
      </c>
      <c r="I3487" s="245" t="s">
        <v>14</v>
      </c>
      <c r="J3487" s="245" t="s">
        <v>569</v>
      </c>
      <c r="K3487" s="246" t="s">
        <v>24382</v>
      </c>
      <c r="L3487" s="245" t="s">
        <v>568</v>
      </c>
      <c r="M3487"/>
      <c r="N3487"/>
      <c r="O3487"/>
      <c r="P3487"/>
      <c r="Q3487"/>
      <c r="R3487"/>
      <c r="S3487"/>
      <c r="T3487"/>
      <c r="U3487"/>
      <c r="V3487"/>
      <c r="W3487"/>
      <c r="X3487"/>
      <c r="Y3487"/>
      <c r="Z3487"/>
      <c r="AA3487"/>
      <c r="AB3487"/>
      <c r="AC3487"/>
      <c r="AD3487"/>
      <c r="AE3487"/>
      <c r="AF3487"/>
      <c r="AG3487"/>
      <c r="AH3487"/>
      <c r="AI3487"/>
      <c r="AJ3487"/>
      <c r="AK3487"/>
      <c r="AL3487"/>
      <c r="AM3487"/>
      <c r="AN3487"/>
      <c r="AO3487"/>
      <c r="AP3487"/>
      <c r="AQ3487"/>
      <c r="AR3487"/>
      <c r="AS3487"/>
      <c r="AT3487"/>
      <c r="AU3487"/>
      <c r="AV3487"/>
      <c r="AW3487"/>
      <c r="AX3487"/>
      <c r="AY3487"/>
      <c r="AZ3487"/>
      <c r="BA3487"/>
      <c r="BB3487"/>
      <c r="BC3487"/>
      <c r="BD3487"/>
      <c r="BE3487"/>
      <c r="BF3487"/>
      <c r="BG3487"/>
      <c r="BH3487"/>
      <c r="BI3487"/>
      <c r="BJ3487"/>
      <c r="BK3487"/>
      <c r="BL3487"/>
      <c r="BM3487"/>
      <c r="BN3487"/>
      <c r="BO3487"/>
    </row>
    <row r="3488" spans="1:67" ht="15" x14ac:dyDescent="0.25">
      <c r="A3488" s="245" t="s">
        <v>2037</v>
      </c>
      <c r="B3488" s="245" t="s">
        <v>2036</v>
      </c>
      <c r="C3488" s="245" t="s">
        <v>3834</v>
      </c>
      <c r="D3488" s="245" t="s">
        <v>3833</v>
      </c>
      <c r="E3488" s="246" t="s">
        <v>44</v>
      </c>
      <c r="F3488" s="245" t="s">
        <v>44</v>
      </c>
      <c r="G3488" s="245" t="s">
        <v>4046</v>
      </c>
      <c r="H3488" s="245" t="s">
        <v>18776</v>
      </c>
      <c r="I3488" s="245" t="s">
        <v>14</v>
      </c>
      <c r="J3488" s="245" t="s">
        <v>569</v>
      </c>
      <c r="K3488" s="246" t="s">
        <v>24383</v>
      </c>
      <c r="L3488" s="245" t="s">
        <v>568</v>
      </c>
      <c r="M3488"/>
      <c r="N3488"/>
      <c r="O3488"/>
      <c r="P3488"/>
      <c r="Q3488"/>
      <c r="R3488"/>
      <c r="S3488"/>
      <c r="T3488"/>
      <c r="U3488"/>
      <c r="V3488"/>
      <c r="W3488"/>
      <c r="X3488"/>
      <c r="Y3488"/>
      <c r="Z3488"/>
      <c r="AA3488"/>
      <c r="AB3488"/>
      <c r="AC3488"/>
      <c r="AD3488"/>
      <c r="AE3488"/>
      <c r="AF3488"/>
      <c r="AG3488"/>
      <c r="AH3488"/>
      <c r="AI3488"/>
      <c r="AJ3488"/>
      <c r="AK3488"/>
      <c r="AL3488"/>
      <c r="AM3488"/>
      <c r="AN3488"/>
      <c r="AO3488"/>
      <c r="AP3488"/>
      <c r="AQ3488"/>
      <c r="AR3488"/>
      <c r="AS3488"/>
      <c r="AT3488"/>
      <c r="AU3488"/>
      <c r="AV3488"/>
      <c r="AW3488"/>
      <c r="AX3488"/>
      <c r="AY3488"/>
      <c r="AZ3488"/>
      <c r="BA3488"/>
      <c r="BB3488"/>
      <c r="BC3488"/>
      <c r="BD3488"/>
      <c r="BE3488"/>
      <c r="BF3488"/>
      <c r="BG3488"/>
      <c r="BH3488"/>
      <c r="BI3488"/>
      <c r="BJ3488"/>
      <c r="BK3488"/>
      <c r="BL3488"/>
      <c r="BM3488"/>
      <c r="BN3488"/>
      <c r="BO3488"/>
    </row>
    <row r="3489" spans="1:67" ht="15" x14ac:dyDescent="0.25">
      <c r="A3489" s="245" t="s">
        <v>2037</v>
      </c>
      <c r="B3489" s="245" t="s">
        <v>2036</v>
      </c>
      <c r="C3489" s="245" t="s">
        <v>3834</v>
      </c>
      <c r="D3489" s="245" t="s">
        <v>3833</v>
      </c>
      <c r="E3489" s="246" t="s">
        <v>44</v>
      </c>
      <c r="F3489" s="245" t="s">
        <v>44</v>
      </c>
      <c r="G3489" s="245" t="s">
        <v>4045</v>
      </c>
      <c r="H3489" s="245" t="s">
        <v>18777</v>
      </c>
      <c r="I3489" s="245" t="s">
        <v>14</v>
      </c>
      <c r="J3489" s="245" t="s">
        <v>569</v>
      </c>
      <c r="K3489" s="246" t="s">
        <v>24384</v>
      </c>
      <c r="L3489" s="245" t="s">
        <v>568</v>
      </c>
      <c r="M3489"/>
      <c r="N3489"/>
      <c r="O3489"/>
      <c r="P3489"/>
      <c r="Q3489"/>
      <c r="R3489"/>
      <c r="S3489"/>
      <c r="T3489"/>
      <c r="U3489"/>
      <c r="V3489"/>
      <c r="W3489"/>
      <c r="X3489"/>
      <c r="Y3489"/>
      <c r="Z3489"/>
      <c r="AA3489"/>
      <c r="AB3489"/>
      <c r="AC3489"/>
      <c r="AD3489"/>
      <c r="AE3489"/>
      <c r="AF3489"/>
      <c r="AG3489"/>
      <c r="AH3489"/>
      <c r="AI3489"/>
      <c r="AJ3489"/>
      <c r="AK3489"/>
      <c r="AL3489"/>
      <c r="AM3489"/>
      <c r="AN3489"/>
      <c r="AO3489"/>
      <c r="AP3489"/>
      <c r="AQ3489"/>
      <c r="AR3489"/>
      <c r="AS3489"/>
      <c r="AT3489"/>
      <c r="AU3489"/>
      <c r="AV3489"/>
      <c r="AW3489"/>
      <c r="AX3489"/>
      <c r="AY3489"/>
      <c r="AZ3489"/>
      <c r="BA3489"/>
      <c r="BB3489"/>
      <c r="BC3489"/>
      <c r="BD3489"/>
      <c r="BE3489"/>
      <c r="BF3489"/>
      <c r="BG3489"/>
      <c r="BH3489"/>
      <c r="BI3489"/>
      <c r="BJ3489"/>
      <c r="BK3489"/>
      <c r="BL3489"/>
      <c r="BM3489"/>
      <c r="BN3489"/>
      <c r="BO3489"/>
    </row>
    <row r="3490" spans="1:67" ht="15" x14ac:dyDescent="0.25">
      <c r="A3490" s="245" t="s">
        <v>2037</v>
      </c>
      <c r="B3490" s="245" t="s">
        <v>2036</v>
      </c>
      <c r="C3490" s="245" t="s">
        <v>3834</v>
      </c>
      <c r="D3490" s="245" t="s">
        <v>3833</v>
      </c>
      <c r="E3490" s="246" t="s">
        <v>44</v>
      </c>
      <c r="F3490" s="245" t="s">
        <v>44</v>
      </c>
      <c r="G3490" s="245" t="s">
        <v>4043</v>
      </c>
      <c r="H3490" s="245" t="s">
        <v>18779</v>
      </c>
      <c r="I3490" s="245" t="s">
        <v>14</v>
      </c>
      <c r="J3490" s="245" t="s">
        <v>569</v>
      </c>
      <c r="K3490" s="246" t="s">
        <v>21764</v>
      </c>
      <c r="L3490" s="245" t="s">
        <v>568</v>
      </c>
      <c r="M3490"/>
      <c r="N3490"/>
      <c r="O3490"/>
      <c r="P3490"/>
      <c r="Q3490"/>
      <c r="R3490"/>
      <c r="S3490"/>
      <c r="T3490"/>
      <c r="U3490"/>
      <c r="V3490"/>
      <c r="W3490"/>
      <c r="X3490"/>
      <c r="Y3490"/>
      <c r="Z3490"/>
      <c r="AA3490"/>
      <c r="AB3490"/>
      <c r="AC3490"/>
      <c r="AD3490"/>
      <c r="AE3490"/>
      <c r="AF3490"/>
      <c r="AG3490"/>
      <c r="AH3490"/>
      <c r="AI3490"/>
      <c r="AJ3490"/>
      <c r="AK3490"/>
      <c r="AL3490"/>
      <c r="AM3490"/>
      <c r="AN3490"/>
      <c r="AO3490"/>
      <c r="AP3490"/>
      <c r="AQ3490"/>
      <c r="AR3490"/>
      <c r="AS3490"/>
      <c r="AT3490"/>
      <c r="AU3490"/>
      <c r="AV3490"/>
      <c r="AW3490"/>
      <c r="AX3490"/>
      <c r="AY3490"/>
      <c r="AZ3490"/>
      <c r="BA3490"/>
      <c r="BB3490"/>
      <c r="BC3490"/>
      <c r="BD3490"/>
      <c r="BE3490"/>
      <c r="BF3490"/>
      <c r="BG3490"/>
      <c r="BH3490"/>
      <c r="BI3490"/>
      <c r="BJ3490"/>
      <c r="BK3490"/>
      <c r="BL3490"/>
      <c r="BM3490"/>
      <c r="BN3490"/>
      <c r="BO3490"/>
    </row>
    <row r="3491" spans="1:67" ht="15" x14ac:dyDescent="0.25">
      <c r="A3491" s="245" t="s">
        <v>2037</v>
      </c>
      <c r="B3491" s="245" t="s">
        <v>2036</v>
      </c>
      <c r="C3491" s="245" t="s">
        <v>3834</v>
      </c>
      <c r="D3491" s="245" t="s">
        <v>3833</v>
      </c>
      <c r="E3491" s="246" t="s">
        <v>44</v>
      </c>
      <c r="F3491" s="245" t="s">
        <v>44</v>
      </c>
      <c r="G3491" s="245" t="s">
        <v>4041</v>
      </c>
      <c r="H3491" s="245" t="s">
        <v>18780</v>
      </c>
      <c r="I3491" s="245" t="s">
        <v>14</v>
      </c>
      <c r="J3491" s="245" t="s">
        <v>569</v>
      </c>
      <c r="K3491" s="246" t="s">
        <v>21981</v>
      </c>
      <c r="L3491" s="245" t="s">
        <v>568</v>
      </c>
      <c r="M3491"/>
      <c r="N3491"/>
      <c r="O3491"/>
      <c r="P3491"/>
      <c r="Q3491"/>
      <c r="R3491"/>
      <c r="S3491"/>
      <c r="T3491"/>
      <c r="U3491"/>
      <c r="V3491"/>
      <c r="W3491"/>
      <c r="X3491"/>
      <c r="Y3491"/>
      <c r="Z3491"/>
      <c r="AA3491"/>
      <c r="AB3491"/>
      <c r="AC3491"/>
      <c r="AD3491"/>
      <c r="AE3491"/>
      <c r="AF3491"/>
      <c r="AG3491"/>
      <c r="AH3491"/>
      <c r="AI3491"/>
      <c r="AJ3491"/>
      <c r="AK3491"/>
      <c r="AL3491"/>
      <c r="AM3491"/>
      <c r="AN3491"/>
      <c r="AO3491"/>
      <c r="AP3491"/>
      <c r="AQ3491"/>
      <c r="AR3491"/>
      <c r="AS3491"/>
      <c r="AT3491"/>
      <c r="AU3491"/>
      <c r="AV3491"/>
      <c r="AW3491"/>
      <c r="AX3491"/>
      <c r="AY3491"/>
      <c r="AZ3491"/>
      <c r="BA3491"/>
      <c r="BB3491"/>
      <c r="BC3491"/>
      <c r="BD3491"/>
      <c r="BE3491"/>
      <c r="BF3491"/>
      <c r="BG3491"/>
      <c r="BH3491"/>
      <c r="BI3491"/>
      <c r="BJ3491"/>
      <c r="BK3491"/>
      <c r="BL3491"/>
      <c r="BM3491"/>
      <c r="BN3491"/>
      <c r="BO3491"/>
    </row>
    <row r="3492" spans="1:67" ht="15" x14ac:dyDescent="0.25">
      <c r="A3492" s="245" t="s">
        <v>2037</v>
      </c>
      <c r="B3492" s="245" t="s">
        <v>2036</v>
      </c>
      <c r="C3492" s="245" t="s">
        <v>3834</v>
      </c>
      <c r="D3492" s="245" t="s">
        <v>3833</v>
      </c>
      <c r="E3492" s="246" t="s">
        <v>44</v>
      </c>
      <c r="F3492" s="245" t="s">
        <v>44</v>
      </c>
      <c r="G3492" s="245" t="s">
        <v>4040</v>
      </c>
      <c r="H3492" s="245" t="s">
        <v>18782</v>
      </c>
      <c r="I3492" s="245" t="s">
        <v>14</v>
      </c>
      <c r="J3492" s="245" t="s">
        <v>569</v>
      </c>
      <c r="K3492" s="246" t="s">
        <v>24385</v>
      </c>
      <c r="L3492" s="245" t="s">
        <v>568</v>
      </c>
      <c r="M3492"/>
      <c r="N3492"/>
      <c r="O3492"/>
      <c r="P3492"/>
      <c r="Q3492"/>
      <c r="R3492"/>
      <c r="S3492"/>
      <c r="T3492"/>
      <c r="U3492"/>
      <c r="V3492"/>
      <c r="W3492"/>
      <c r="X3492"/>
      <c r="Y3492"/>
      <c r="Z3492"/>
      <c r="AA3492"/>
      <c r="AB3492"/>
      <c r="AC3492"/>
      <c r="AD3492"/>
      <c r="AE3492"/>
      <c r="AF3492"/>
      <c r="AG3492"/>
      <c r="AH3492"/>
      <c r="AI3492"/>
      <c r="AJ3492"/>
      <c r="AK3492"/>
      <c r="AL3492"/>
      <c r="AM3492"/>
      <c r="AN3492"/>
      <c r="AO3492"/>
      <c r="AP3492"/>
      <c r="AQ3492"/>
      <c r="AR3492"/>
      <c r="AS3492"/>
      <c r="AT3492"/>
      <c r="AU3492"/>
      <c r="AV3492"/>
      <c r="AW3492"/>
      <c r="AX3492"/>
      <c r="AY3492"/>
      <c r="AZ3492"/>
      <c r="BA3492"/>
      <c r="BB3492"/>
      <c r="BC3492"/>
      <c r="BD3492"/>
      <c r="BE3492"/>
      <c r="BF3492"/>
      <c r="BG3492"/>
      <c r="BH3492"/>
      <c r="BI3492"/>
      <c r="BJ3492"/>
      <c r="BK3492"/>
      <c r="BL3492"/>
      <c r="BM3492"/>
      <c r="BN3492"/>
      <c r="BO3492"/>
    </row>
    <row r="3493" spans="1:67" ht="15" x14ac:dyDescent="0.25">
      <c r="A3493" s="245" t="s">
        <v>2037</v>
      </c>
      <c r="B3493" s="245" t="s">
        <v>2036</v>
      </c>
      <c r="C3493" s="245" t="s">
        <v>3834</v>
      </c>
      <c r="D3493" s="245" t="s">
        <v>3833</v>
      </c>
      <c r="E3493" s="246" t="s">
        <v>44</v>
      </c>
      <c r="F3493" s="245" t="s">
        <v>44</v>
      </c>
      <c r="G3493" s="245" t="s">
        <v>4039</v>
      </c>
      <c r="H3493" s="245" t="s">
        <v>18783</v>
      </c>
      <c r="I3493" s="245" t="s">
        <v>14</v>
      </c>
      <c r="J3493" s="245" t="s">
        <v>569</v>
      </c>
      <c r="K3493" s="246" t="s">
        <v>24386</v>
      </c>
      <c r="L3493" s="245" t="s">
        <v>568</v>
      </c>
      <c r="M3493"/>
      <c r="N3493"/>
      <c r="O3493"/>
      <c r="P3493"/>
      <c r="Q3493"/>
      <c r="R3493"/>
      <c r="S3493"/>
      <c r="T3493"/>
      <c r="U3493"/>
      <c r="V3493"/>
      <c r="W3493"/>
      <c r="X3493"/>
      <c r="Y3493"/>
      <c r="Z3493"/>
      <c r="AA3493"/>
      <c r="AB3493"/>
      <c r="AC3493"/>
      <c r="AD3493"/>
      <c r="AE3493"/>
      <c r="AF3493"/>
      <c r="AG3493"/>
      <c r="AH3493"/>
      <c r="AI3493"/>
      <c r="AJ3493"/>
      <c r="AK3493"/>
      <c r="AL3493"/>
      <c r="AM3493"/>
      <c r="AN3493"/>
      <c r="AO3493"/>
      <c r="AP3493"/>
      <c r="AQ3493"/>
      <c r="AR3493"/>
      <c r="AS3493"/>
      <c r="AT3493"/>
      <c r="AU3493"/>
      <c r="AV3493"/>
      <c r="AW3493"/>
      <c r="AX3493"/>
      <c r="AY3493"/>
      <c r="AZ3493"/>
      <c r="BA3493"/>
      <c r="BB3493"/>
      <c r="BC3493"/>
      <c r="BD3493"/>
      <c r="BE3493"/>
      <c r="BF3493"/>
      <c r="BG3493"/>
      <c r="BH3493"/>
      <c r="BI3493"/>
      <c r="BJ3493"/>
      <c r="BK3493"/>
      <c r="BL3493"/>
      <c r="BM3493"/>
      <c r="BN3493"/>
      <c r="BO3493"/>
    </row>
    <row r="3494" spans="1:67" ht="15" x14ac:dyDescent="0.25">
      <c r="A3494" s="245" t="s">
        <v>2037</v>
      </c>
      <c r="B3494" s="245" t="s">
        <v>2036</v>
      </c>
      <c r="C3494" s="245" t="s">
        <v>3834</v>
      </c>
      <c r="D3494" s="245" t="s">
        <v>3833</v>
      </c>
      <c r="E3494" s="246" t="s">
        <v>44</v>
      </c>
      <c r="F3494" s="245" t="s">
        <v>44</v>
      </c>
      <c r="G3494" s="245" t="s">
        <v>4038</v>
      </c>
      <c r="H3494" s="245" t="s">
        <v>18785</v>
      </c>
      <c r="I3494" s="245" t="s">
        <v>14</v>
      </c>
      <c r="J3494" s="245" t="s">
        <v>569</v>
      </c>
      <c r="K3494" s="246" t="s">
        <v>24387</v>
      </c>
      <c r="L3494" s="245" t="s">
        <v>568</v>
      </c>
      <c r="M3494"/>
      <c r="N3494"/>
      <c r="O3494"/>
      <c r="P3494"/>
      <c r="Q3494"/>
      <c r="R3494"/>
      <c r="S3494"/>
      <c r="T3494"/>
      <c r="U3494"/>
      <c r="V3494"/>
      <c r="W3494"/>
      <c r="X3494"/>
      <c r="Y3494"/>
      <c r="Z3494"/>
      <c r="AA3494"/>
      <c r="AB3494"/>
      <c r="AC3494"/>
      <c r="AD3494"/>
      <c r="AE3494"/>
      <c r="AF3494"/>
      <c r="AG3494"/>
      <c r="AH3494"/>
      <c r="AI3494"/>
      <c r="AJ3494"/>
      <c r="AK3494"/>
      <c r="AL3494"/>
      <c r="AM3494"/>
      <c r="AN3494"/>
      <c r="AO3494"/>
      <c r="AP3494"/>
      <c r="AQ3494"/>
      <c r="AR3494"/>
      <c r="AS3494"/>
      <c r="AT3494"/>
      <c r="AU3494"/>
      <c r="AV3494"/>
      <c r="AW3494"/>
      <c r="AX3494"/>
      <c r="AY3494"/>
      <c r="AZ3494"/>
      <c r="BA3494"/>
      <c r="BB3494"/>
      <c r="BC3494"/>
      <c r="BD3494"/>
      <c r="BE3494"/>
      <c r="BF3494"/>
      <c r="BG3494"/>
      <c r="BH3494"/>
      <c r="BI3494"/>
      <c r="BJ3494"/>
      <c r="BK3494"/>
      <c r="BL3494"/>
      <c r="BM3494"/>
      <c r="BN3494"/>
      <c r="BO3494"/>
    </row>
    <row r="3495" spans="1:67" ht="15" x14ac:dyDescent="0.25">
      <c r="A3495" s="245" t="s">
        <v>2037</v>
      </c>
      <c r="B3495" s="245" t="s">
        <v>2036</v>
      </c>
      <c r="C3495" s="245" t="s">
        <v>3834</v>
      </c>
      <c r="D3495" s="245" t="s">
        <v>3833</v>
      </c>
      <c r="E3495" s="246" t="s">
        <v>44</v>
      </c>
      <c r="F3495" s="245" t="s">
        <v>44</v>
      </c>
      <c r="G3495" s="245" t="s">
        <v>4037</v>
      </c>
      <c r="H3495" s="245" t="s">
        <v>18786</v>
      </c>
      <c r="I3495" s="245" t="s">
        <v>14</v>
      </c>
      <c r="J3495" s="245" t="s">
        <v>569</v>
      </c>
      <c r="K3495" s="246" t="s">
        <v>9426</v>
      </c>
      <c r="L3495" s="245" t="s">
        <v>568</v>
      </c>
      <c r="M3495"/>
      <c r="N3495"/>
      <c r="O3495"/>
      <c r="P3495"/>
      <c r="Q3495"/>
      <c r="R3495"/>
      <c r="S3495"/>
      <c r="T3495"/>
      <c r="U3495"/>
      <c r="V3495"/>
      <c r="W3495"/>
      <c r="X3495"/>
      <c r="Y3495"/>
      <c r="Z3495"/>
      <c r="AA3495"/>
      <c r="AB3495"/>
      <c r="AC3495"/>
      <c r="AD3495"/>
      <c r="AE3495"/>
      <c r="AF3495"/>
      <c r="AG3495"/>
      <c r="AH3495"/>
      <c r="AI3495"/>
      <c r="AJ3495"/>
      <c r="AK3495"/>
      <c r="AL3495"/>
      <c r="AM3495"/>
      <c r="AN3495"/>
      <c r="AO3495"/>
      <c r="AP3495"/>
      <c r="AQ3495"/>
      <c r="AR3495"/>
      <c r="AS3495"/>
      <c r="AT3495"/>
      <c r="AU3495"/>
      <c r="AV3495"/>
      <c r="AW3495"/>
      <c r="AX3495"/>
      <c r="AY3495"/>
      <c r="AZ3495"/>
      <c r="BA3495"/>
      <c r="BB3495"/>
      <c r="BC3495"/>
      <c r="BD3495"/>
      <c r="BE3495"/>
      <c r="BF3495"/>
      <c r="BG3495"/>
      <c r="BH3495"/>
      <c r="BI3495"/>
      <c r="BJ3495"/>
      <c r="BK3495"/>
      <c r="BL3495"/>
      <c r="BM3495"/>
      <c r="BN3495"/>
      <c r="BO3495"/>
    </row>
    <row r="3496" spans="1:67" ht="15" x14ac:dyDescent="0.25">
      <c r="A3496" s="245" t="s">
        <v>2037</v>
      </c>
      <c r="B3496" s="245" t="s">
        <v>2036</v>
      </c>
      <c r="C3496" s="245" t="s">
        <v>3834</v>
      </c>
      <c r="D3496" s="245" t="s">
        <v>3833</v>
      </c>
      <c r="E3496" s="246" t="s">
        <v>44</v>
      </c>
      <c r="F3496" s="245" t="s">
        <v>44</v>
      </c>
      <c r="G3496" s="245" t="s">
        <v>4036</v>
      </c>
      <c r="H3496" s="245" t="s">
        <v>18788</v>
      </c>
      <c r="I3496" s="245" t="s">
        <v>14</v>
      </c>
      <c r="J3496" s="245" t="s">
        <v>569</v>
      </c>
      <c r="K3496" s="246" t="s">
        <v>24388</v>
      </c>
      <c r="L3496" s="245" t="s">
        <v>568</v>
      </c>
      <c r="M3496"/>
      <c r="N3496"/>
      <c r="O3496"/>
      <c r="P3496"/>
      <c r="Q3496"/>
      <c r="R3496"/>
      <c r="S3496"/>
      <c r="T3496"/>
      <c r="U3496"/>
      <c r="V3496"/>
      <c r="W3496"/>
      <c r="X3496"/>
      <c r="Y3496"/>
      <c r="Z3496"/>
      <c r="AA3496"/>
      <c r="AB3496"/>
      <c r="AC3496"/>
      <c r="AD3496"/>
      <c r="AE3496"/>
      <c r="AF3496"/>
      <c r="AG3496"/>
      <c r="AH3496"/>
      <c r="AI3496"/>
      <c r="AJ3496"/>
      <c r="AK3496"/>
      <c r="AL3496"/>
      <c r="AM3496"/>
      <c r="AN3496"/>
      <c r="AO3496"/>
      <c r="AP3496"/>
      <c r="AQ3496"/>
      <c r="AR3496"/>
      <c r="AS3496"/>
      <c r="AT3496"/>
      <c r="AU3496"/>
      <c r="AV3496"/>
      <c r="AW3496"/>
      <c r="AX3496"/>
      <c r="AY3496"/>
      <c r="AZ3496"/>
      <c r="BA3496"/>
      <c r="BB3496"/>
      <c r="BC3496"/>
      <c r="BD3496"/>
      <c r="BE3496"/>
      <c r="BF3496"/>
      <c r="BG3496"/>
      <c r="BH3496"/>
      <c r="BI3496"/>
      <c r="BJ3496"/>
      <c r="BK3496"/>
      <c r="BL3496"/>
      <c r="BM3496"/>
      <c r="BN3496"/>
      <c r="BO3496"/>
    </row>
    <row r="3497" spans="1:67" ht="15" x14ac:dyDescent="0.25">
      <c r="A3497" s="245" t="s">
        <v>2037</v>
      </c>
      <c r="B3497" s="245" t="s">
        <v>2036</v>
      </c>
      <c r="C3497" s="245" t="s">
        <v>3834</v>
      </c>
      <c r="D3497" s="245" t="s">
        <v>3833</v>
      </c>
      <c r="E3497" s="246" t="s">
        <v>44</v>
      </c>
      <c r="F3497" s="245" t="s">
        <v>44</v>
      </c>
      <c r="G3497" s="245" t="s">
        <v>4035</v>
      </c>
      <c r="H3497" s="245" t="s">
        <v>18790</v>
      </c>
      <c r="I3497" s="245" t="s">
        <v>14</v>
      </c>
      <c r="J3497" s="245" t="s">
        <v>569</v>
      </c>
      <c r="K3497" s="246" t="s">
        <v>14313</v>
      </c>
      <c r="L3497" s="245" t="s">
        <v>568</v>
      </c>
      <c r="M3497"/>
      <c r="N3497"/>
      <c r="O3497"/>
      <c r="P3497"/>
      <c r="Q3497"/>
      <c r="R3497"/>
      <c r="S3497"/>
      <c r="T3497"/>
      <c r="U3497"/>
      <c r="V3497"/>
      <c r="W3497"/>
      <c r="X3497"/>
      <c r="Y3497"/>
      <c r="Z3497"/>
      <c r="AA3497"/>
      <c r="AB3497"/>
      <c r="AC3497"/>
      <c r="AD3497"/>
      <c r="AE3497"/>
      <c r="AF3497"/>
      <c r="AG3497"/>
      <c r="AH3497"/>
      <c r="AI3497"/>
      <c r="AJ3497"/>
      <c r="AK3497"/>
      <c r="AL3497"/>
      <c r="AM3497"/>
      <c r="AN3497"/>
      <c r="AO3497"/>
      <c r="AP3497"/>
      <c r="AQ3497"/>
      <c r="AR3497"/>
      <c r="AS3497"/>
      <c r="AT3497"/>
      <c r="AU3497"/>
      <c r="AV3497"/>
      <c r="AW3497"/>
      <c r="AX3497"/>
      <c r="AY3497"/>
      <c r="AZ3497"/>
      <c r="BA3497"/>
      <c r="BB3497"/>
      <c r="BC3497"/>
      <c r="BD3497"/>
      <c r="BE3497"/>
      <c r="BF3497"/>
      <c r="BG3497"/>
      <c r="BH3497"/>
      <c r="BI3497"/>
      <c r="BJ3497"/>
      <c r="BK3497"/>
      <c r="BL3497"/>
      <c r="BM3497"/>
      <c r="BN3497"/>
      <c r="BO3497"/>
    </row>
    <row r="3498" spans="1:67" ht="15" x14ac:dyDescent="0.25">
      <c r="A3498" s="245" t="s">
        <v>2037</v>
      </c>
      <c r="B3498" s="245" t="s">
        <v>2036</v>
      </c>
      <c r="C3498" s="245" t="s">
        <v>3834</v>
      </c>
      <c r="D3498" s="245" t="s">
        <v>3833</v>
      </c>
      <c r="E3498" s="246" t="s">
        <v>44</v>
      </c>
      <c r="F3498" s="245" t="s">
        <v>44</v>
      </c>
      <c r="G3498" s="245" t="s">
        <v>4034</v>
      </c>
      <c r="H3498" s="245" t="s">
        <v>18791</v>
      </c>
      <c r="I3498" s="245" t="s">
        <v>14</v>
      </c>
      <c r="J3498" s="245" t="s">
        <v>569</v>
      </c>
      <c r="K3498" s="246" t="s">
        <v>24389</v>
      </c>
      <c r="L3498" s="245" t="s">
        <v>568</v>
      </c>
      <c r="M3498"/>
      <c r="N3498"/>
      <c r="O3498"/>
      <c r="P3498"/>
      <c r="Q3498"/>
      <c r="R3498"/>
      <c r="S3498"/>
      <c r="T3498"/>
      <c r="U3498"/>
      <c r="V3498"/>
      <c r="W3498"/>
      <c r="X3498"/>
      <c r="Y3498"/>
      <c r="Z3498"/>
      <c r="AA3498"/>
      <c r="AB3498"/>
      <c r="AC3498"/>
      <c r="AD3498"/>
      <c r="AE3498"/>
      <c r="AF3498"/>
      <c r="AG3498"/>
      <c r="AH3498"/>
      <c r="AI3498"/>
      <c r="AJ3498"/>
      <c r="AK3498"/>
      <c r="AL3498"/>
      <c r="AM3498"/>
      <c r="AN3498"/>
      <c r="AO3498"/>
      <c r="AP3498"/>
      <c r="AQ3498"/>
      <c r="AR3498"/>
      <c r="AS3498"/>
      <c r="AT3498"/>
      <c r="AU3498"/>
      <c r="AV3498"/>
      <c r="AW3498"/>
      <c r="AX3498"/>
      <c r="AY3498"/>
      <c r="AZ3498"/>
      <c r="BA3498"/>
      <c r="BB3498"/>
      <c r="BC3498"/>
      <c r="BD3498"/>
      <c r="BE3498"/>
      <c r="BF3498"/>
      <c r="BG3498"/>
      <c r="BH3498"/>
      <c r="BI3498"/>
      <c r="BJ3498"/>
      <c r="BK3498"/>
      <c r="BL3498"/>
      <c r="BM3498"/>
      <c r="BN3498"/>
      <c r="BO3498"/>
    </row>
    <row r="3499" spans="1:67" ht="15" x14ac:dyDescent="0.25">
      <c r="A3499" s="245" t="s">
        <v>2037</v>
      </c>
      <c r="B3499" s="245" t="s">
        <v>2036</v>
      </c>
      <c r="C3499" s="245" t="s">
        <v>3834</v>
      </c>
      <c r="D3499" s="245" t="s">
        <v>3833</v>
      </c>
      <c r="E3499" s="246" t="s">
        <v>44</v>
      </c>
      <c r="F3499" s="245" t="s">
        <v>44</v>
      </c>
      <c r="G3499" s="245" t="s">
        <v>4033</v>
      </c>
      <c r="H3499" s="245" t="s">
        <v>18793</v>
      </c>
      <c r="I3499" s="245" t="s">
        <v>14</v>
      </c>
      <c r="J3499" s="245" t="s">
        <v>569</v>
      </c>
      <c r="K3499" s="246" t="s">
        <v>24390</v>
      </c>
      <c r="L3499" s="245" t="s">
        <v>568</v>
      </c>
      <c r="M3499"/>
      <c r="N3499"/>
      <c r="O3499"/>
      <c r="P3499"/>
      <c r="Q3499"/>
      <c r="R3499"/>
      <c r="S3499"/>
      <c r="T3499"/>
      <c r="U3499"/>
      <c r="V3499"/>
      <c r="W3499"/>
      <c r="X3499"/>
      <c r="Y3499"/>
      <c r="Z3499"/>
      <c r="AA3499"/>
      <c r="AB3499"/>
      <c r="AC3499"/>
      <c r="AD3499"/>
      <c r="AE3499"/>
      <c r="AF3499"/>
      <c r="AG3499"/>
      <c r="AH3499"/>
      <c r="AI3499"/>
      <c r="AJ3499"/>
      <c r="AK3499"/>
      <c r="AL3499"/>
      <c r="AM3499"/>
      <c r="AN3499"/>
      <c r="AO3499"/>
      <c r="AP3499"/>
      <c r="AQ3499"/>
      <c r="AR3499"/>
      <c r="AS3499"/>
      <c r="AT3499"/>
      <c r="AU3499"/>
      <c r="AV3499"/>
      <c r="AW3499"/>
      <c r="AX3499"/>
      <c r="AY3499"/>
      <c r="AZ3499"/>
      <c r="BA3499"/>
      <c r="BB3499"/>
      <c r="BC3499"/>
      <c r="BD3499"/>
      <c r="BE3499"/>
      <c r="BF3499"/>
      <c r="BG3499"/>
      <c r="BH3499"/>
      <c r="BI3499"/>
      <c r="BJ3499"/>
      <c r="BK3499"/>
      <c r="BL3499"/>
      <c r="BM3499"/>
      <c r="BN3499"/>
      <c r="BO3499"/>
    </row>
    <row r="3500" spans="1:67" ht="15" x14ac:dyDescent="0.25">
      <c r="A3500" s="245" t="s">
        <v>2037</v>
      </c>
      <c r="B3500" s="245" t="s">
        <v>2036</v>
      </c>
      <c r="C3500" s="245" t="s">
        <v>3834</v>
      </c>
      <c r="D3500" s="245" t="s">
        <v>3833</v>
      </c>
      <c r="E3500" s="246" t="s">
        <v>44</v>
      </c>
      <c r="F3500" s="245" t="s">
        <v>44</v>
      </c>
      <c r="G3500" s="245" t="s">
        <v>4032</v>
      </c>
      <c r="H3500" s="245" t="s">
        <v>12474</v>
      </c>
      <c r="I3500" s="245" t="s">
        <v>14</v>
      </c>
      <c r="J3500" s="245" t="s">
        <v>59</v>
      </c>
      <c r="K3500" s="246" t="s">
        <v>24391</v>
      </c>
      <c r="L3500" s="245" t="s">
        <v>568</v>
      </c>
      <c r="M3500"/>
      <c r="N3500"/>
      <c r="O3500"/>
      <c r="P3500"/>
      <c r="Q3500"/>
      <c r="R3500"/>
      <c r="S3500"/>
      <c r="T3500"/>
      <c r="U3500"/>
      <c r="V3500"/>
      <c r="W3500"/>
      <c r="X3500"/>
      <c r="Y3500"/>
      <c r="Z3500"/>
      <c r="AA3500"/>
      <c r="AB3500"/>
      <c r="AC3500"/>
      <c r="AD3500"/>
      <c r="AE3500"/>
      <c r="AF3500"/>
      <c r="AG3500"/>
      <c r="AH3500"/>
      <c r="AI3500"/>
      <c r="AJ3500"/>
      <c r="AK3500"/>
      <c r="AL3500"/>
      <c r="AM3500"/>
      <c r="AN3500"/>
      <c r="AO3500"/>
      <c r="AP3500"/>
      <c r="AQ3500"/>
      <c r="AR3500"/>
      <c r="AS3500"/>
      <c r="AT3500"/>
      <c r="AU3500"/>
      <c r="AV3500"/>
      <c r="AW3500"/>
      <c r="AX3500"/>
      <c r="AY3500"/>
      <c r="AZ3500"/>
      <c r="BA3500"/>
      <c r="BB3500"/>
      <c r="BC3500"/>
      <c r="BD3500"/>
      <c r="BE3500"/>
      <c r="BF3500"/>
      <c r="BG3500"/>
      <c r="BH3500"/>
      <c r="BI3500"/>
      <c r="BJ3500"/>
      <c r="BK3500"/>
      <c r="BL3500"/>
      <c r="BM3500"/>
      <c r="BN3500"/>
      <c r="BO3500"/>
    </row>
    <row r="3501" spans="1:67" ht="15" x14ac:dyDescent="0.25">
      <c r="A3501" s="245" t="s">
        <v>2037</v>
      </c>
      <c r="B3501" s="245" t="s">
        <v>2036</v>
      </c>
      <c r="C3501" s="245" t="s">
        <v>3834</v>
      </c>
      <c r="D3501" s="245" t="s">
        <v>3833</v>
      </c>
      <c r="E3501" s="246" t="s">
        <v>44</v>
      </c>
      <c r="F3501" s="245" t="s">
        <v>44</v>
      </c>
      <c r="G3501" s="245" t="s">
        <v>4031</v>
      </c>
      <c r="H3501" s="245" t="s">
        <v>12475</v>
      </c>
      <c r="I3501" s="245" t="s">
        <v>14</v>
      </c>
      <c r="J3501" s="245" t="s">
        <v>59</v>
      </c>
      <c r="K3501" s="246" t="s">
        <v>24392</v>
      </c>
      <c r="L3501" s="245" t="s">
        <v>568</v>
      </c>
      <c r="M3501"/>
      <c r="N3501"/>
      <c r="O3501"/>
      <c r="P3501"/>
      <c r="Q3501"/>
      <c r="R3501"/>
      <c r="S3501"/>
      <c r="T3501"/>
      <c r="U3501"/>
      <c r="V3501"/>
      <c r="W3501"/>
      <c r="X3501"/>
      <c r="Y3501"/>
      <c r="Z3501"/>
      <c r="AA3501"/>
      <c r="AB3501"/>
      <c r="AC3501"/>
      <c r="AD3501"/>
      <c r="AE3501"/>
      <c r="AF3501"/>
      <c r="AG3501"/>
      <c r="AH3501"/>
      <c r="AI3501"/>
      <c r="AJ3501"/>
      <c r="AK3501"/>
      <c r="AL3501"/>
      <c r="AM3501"/>
      <c r="AN3501"/>
      <c r="AO3501"/>
      <c r="AP3501"/>
      <c r="AQ3501"/>
      <c r="AR3501"/>
      <c r="AS3501"/>
      <c r="AT3501"/>
      <c r="AU3501"/>
      <c r="AV3501"/>
      <c r="AW3501"/>
      <c r="AX3501"/>
      <c r="AY3501"/>
      <c r="AZ3501"/>
      <c r="BA3501"/>
      <c r="BB3501"/>
      <c r="BC3501"/>
      <c r="BD3501"/>
      <c r="BE3501"/>
      <c r="BF3501"/>
      <c r="BG3501"/>
      <c r="BH3501"/>
      <c r="BI3501"/>
      <c r="BJ3501"/>
      <c r="BK3501"/>
      <c r="BL3501"/>
      <c r="BM3501"/>
      <c r="BN3501"/>
      <c r="BO3501"/>
    </row>
    <row r="3502" spans="1:67" ht="15" x14ac:dyDescent="0.25">
      <c r="A3502" s="245" t="s">
        <v>2037</v>
      </c>
      <c r="B3502" s="245" t="s">
        <v>2036</v>
      </c>
      <c r="C3502" s="245" t="s">
        <v>3834</v>
      </c>
      <c r="D3502" s="245" t="s">
        <v>3833</v>
      </c>
      <c r="E3502" s="246" t="s">
        <v>44</v>
      </c>
      <c r="F3502" s="245" t="s">
        <v>44</v>
      </c>
      <c r="G3502" s="245" t="s">
        <v>4030</v>
      </c>
      <c r="H3502" s="245" t="s">
        <v>12476</v>
      </c>
      <c r="I3502" s="245" t="s">
        <v>14</v>
      </c>
      <c r="J3502" s="245" t="s">
        <v>59</v>
      </c>
      <c r="K3502" s="246" t="s">
        <v>24393</v>
      </c>
      <c r="L3502" s="245" t="s">
        <v>568</v>
      </c>
      <c r="M3502"/>
      <c r="N3502"/>
      <c r="O3502"/>
      <c r="P3502"/>
      <c r="Q3502"/>
      <c r="R3502"/>
      <c r="S3502"/>
      <c r="T3502"/>
      <c r="U3502"/>
      <c r="V3502"/>
      <c r="W3502"/>
      <c r="X3502"/>
      <c r="Y3502"/>
      <c r="Z3502"/>
      <c r="AA3502"/>
      <c r="AB3502"/>
      <c r="AC3502"/>
      <c r="AD3502"/>
      <c r="AE3502"/>
      <c r="AF3502"/>
      <c r="AG3502"/>
      <c r="AH3502"/>
      <c r="AI3502"/>
      <c r="AJ3502"/>
      <c r="AK3502"/>
      <c r="AL3502"/>
      <c r="AM3502"/>
      <c r="AN3502"/>
      <c r="AO3502"/>
      <c r="AP3502"/>
      <c r="AQ3502"/>
      <c r="AR3502"/>
      <c r="AS3502"/>
      <c r="AT3502"/>
      <c r="AU3502"/>
      <c r="AV3502"/>
      <c r="AW3502"/>
      <c r="AX3502"/>
      <c r="AY3502"/>
      <c r="AZ3502"/>
      <c r="BA3502"/>
      <c r="BB3502"/>
      <c r="BC3502"/>
      <c r="BD3502"/>
      <c r="BE3502"/>
      <c r="BF3502"/>
      <c r="BG3502"/>
      <c r="BH3502"/>
      <c r="BI3502"/>
      <c r="BJ3502"/>
      <c r="BK3502"/>
      <c r="BL3502"/>
      <c r="BM3502"/>
      <c r="BN3502"/>
      <c r="BO3502"/>
    </row>
    <row r="3503" spans="1:67" ht="15" x14ac:dyDescent="0.25">
      <c r="A3503" s="245" t="s">
        <v>2037</v>
      </c>
      <c r="B3503" s="245" t="s">
        <v>2036</v>
      </c>
      <c r="C3503" s="245" t="s">
        <v>3834</v>
      </c>
      <c r="D3503" s="245" t="s">
        <v>3833</v>
      </c>
      <c r="E3503" s="246" t="s">
        <v>44</v>
      </c>
      <c r="F3503" s="245" t="s">
        <v>44</v>
      </c>
      <c r="G3503" s="245" t="s">
        <v>4029</v>
      </c>
      <c r="H3503" s="245" t="s">
        <v>12477</v>
      </c>
      <c r="I3503" s="245" t="s">
        <v>14</v>
      </c>
      <c r="J3503" s="245" t="s">
        <v>569</v>
      </c>
      <c r="K3503" s="246" t="s">
        <v>24394</v>
      </c>
      <c r="L3503" s="245" t="s">
        <v>568</v>
      </c>
      <c r="M3503"/>
      <c r="N3503"/>
      <c r="O3503"/>
      <c r="P3503"/>
      <c r="Q3503"/>
      <c r="R3503"/>
      <c r="S3503"/>
      <c r="T3503"/>
      <c r="U3503"/>
      <c r="V3503"/>
      <c r="W3503"/>
      <c r="X3503"/>
      <c r="Y3503"/>
      <c r="Z3503"/>
      <c r="AA3503"/>
      <c r="AB3503"/>
      <c r="AC3503"/>
      <c r="AD3503"/>
      <c r="AE3503"/>
      <c r="AF3503"/>
      <c r="AG3503"/>
      <c r="AH3503"/>
      <c r="AI3503"/>
      <c r="AJ3503"/>
      <c r="AK3503"/>
      <c r="AL3503"/>
      <c r="AM3503"/>
      <c r="AN3503"/>
      <c r="AO3503"/>
      <c r="AP3503"/>
      <c r="AQ3503"/>
      <c r="AR3503"/>
      <c r="AS3503"/>
      <c r="AT3503"/>
      <c r="AU3503"/>
      <c r="AV3503"/>
      <c r="AW3503"/>
      <c r="AX3503"/>
      <c r="AY3503"/>
      <c r="AZ3503"/>
      <c r="BA3503"/>
      <c r="BB3503"/>
      <c r="BC3503"/>
      <c r="BD3503"/>
      <c r="BE3503"/>
      <c r="BF3503"/>
      <c r="BG3503"/>
      <c r="BH3503"/>
      <c r="BI3503"/>
      <c r="BJ3503"/>
      <c r="BK3503"/>
      <c r="BL3503"/>
      <c r="BM3503"/>
      <c r="BN3503"/>
      <c r="BO3503"/>
    </row>
    <row r="3504" spans="1:67" ht="15" x14ac:dyDescent="0.25">
      <c r="A3504" s="245" t="s">
        <v>2037</v>
      </c>
      <c r="B3504" s="245" t="s">
        <v>2036</v>
      </c>
      <c r="C3504" s="245" t="s">
        <v>3834</v>
      </c>
      <c r="D3504" s="245" t="s">
        <v>3833</v>
      </c>
      <c r="E3504" s="246" t="s">
        <v>44</v>
      </c>
      <c r="F3504" s="245" t="s">
        <v>44</v>
      </c>
      <c r="G3504" s="245" t="s">
        <v>4028</v>
      </c>
      <c r="H3504" s="245" t="s">
        <v>12478</v>
      </c>
      <c r="I3504" s="245" t="s">
        <v>14</v>
      </c>
      <c r="J3504" s="245" t="s">
        <v>569</v>
      </c>
      <c r="K3504" s="246" t="s">
        <v>24395</v>
      </c>
      <c r="L3504" s="245" t="s">
        <v>568</v>
      </c>
      <c r="M3504"/>
      <c r="N3504"/>
      <c r="O3504"/>
      <c r="P3504"/>
      <c r="Q3504"/>
      <c r="R3504"/>
      <c r="S3504"/>
      <c r="T3504"/>
      <c r="U3504"/>
      <c r="V3504"/>
      <c r="W3504"/>
      <c r="X3504"/>
      <c r="Y3504"/>
      <c r="Z3504"/>
      <c r="AA3504"/>
      <c r="AB3504"/>
      <c r="AC3504"/>
      <c r="AD3504"/>
      <c r="AE3504"/>
      <c r="AF3504"/>
      <c r="AG3504"/>
      <c r="AH3504"/>
      <c r="AI3504"/>
      <c r="AJ3504"/>
      <c r="AK3504"/>
      <c r="AL3504"/>
      <c r="AM3504"/>
      <c r="AN3504"/>
      <c r="AO3504"/>
      <c r="AP3504"/>
      <c r="AQ3504"/>
      <c r="AR3504"/>
      <c r="AS3504"/>
      <c r="AT3504"/>
      <c r="AU3504"/>
      <c r="AV3504"/>
      <c r="AW3504"/>
      <c r="AX3504"/>
      <c r="AY3504"/>
      <c r="AZ3504"/>
      <c r="BA3504"/>
      <c r="BB3504"/>
      <c r="BC3504"/>
      <c r="BD3504"/>
      <c r="BE3504"/>
      <c r="BF3504"/>
      <c r="BG3504"/>
      <c r="BH3504"/>
      <c r="BI3504"/>
      <c r="BJ3504"/>
      <c r="BK3504"/>
      <c r="BL3504"/>
      <c r="BM3504"/>
      <c r="BN3504"/>
      <c r="BO3504"/>
    </row>
    <row r="3505" spans="1:67" ht="15" x14ac:dyDescent="0.25">
      <c r="A3505" s="245" t="s">
        <v>2037</v>
      </c>
      <c r="B3505" s="245" t="s">
        <v>2036</v>
      </c>
      <c r="C3505" s="245" t="s">
        <v>3834</v>
      </c>
      <c r="D3505" s="245" t="s">
        <v>3833</v>
      </c>
      <c r="E3505" s="246" t="s">
        <v>44</v>
      </c>
      <c r="F3505" s="245" t="s">
        <v>44</v>
      </c>
      <c r="G3505" s="245" t="s">
        <v>4027</v>
      </c>
      <c r="H3505" s="245" t="s">
        <v>12479</v>
      </c>
      <c r="I3505" s="245" t="s">
        <v>14</v>
      </c>
      <c r="J3505" s="245" t="s">
        <v>59</v>
      </c>
      <c r="K3505" s="246" t="s">
        <v>24396</v>
      </c>
      <c r="L3505" s="245" t="s">
        <v>568</v>
      </c>
      <c r="M3505"/>
      <c r="N3505"/>
      <c r="O3505"/>
      <c r="P3505"/>
      <c r="Q3505"/>
      <c r="R3505"/>
      <c r="S3505"/>
      <c r="T3505"/>
      <c r="U3505"/>
      <c r="V3505"/>
      <c r="W3505"/>
      <c r="X3505"/>
      <c r="Y3505"/>
      <c r="Z3505"/>
      <c r="AA3505"/>
      <c r="AB3505"/>
      <c r="AC3505"/>
      <c r="AD3505"/>
      <c r="AE3505"/>
      <c r="AF3505"/>
      <c r="AG3505"/>
      <c r="AH3505"/>
      <c r="AI3505"/>
      <c r="AJ3505"/>
      <c r="AK3505"/>
      <c r="AL3505"/>
      <c r="AM3505"/>
      <c r="AN3505"/>
      <c r="AO3505"/>
      <c r="AP3505"/>
      <c r="AQ3505"/>
      <c r="AR3505"/>
      <c r="AS3505"/>
      <c r="AT3505"/>
      <c r="AU3505"/>
      <c r="AV3505"/>
      <c r="AW3505"/>
      <c r="AX3505"/>
      <c r="AY3505"/>
      <c r="AZ3505"/>
      <c r="BA3505"/>
      <c r="BB3505"/>
      <c r="BC3505"/>
      <c r="BD3505"/>
      <c r="BE3505"/>
      <c r="BF3505"/>
      <c r="BG3505"/>
      <c r="BH3505"/>
      <c r="BI3505"/>
      <c r="BJ3505"/>
      <c r="BK3505"/>
      <c r="BL3505"/>
      <c r="BM3505"/>
      <c r="BN3505"/>
      <c r="BO3505"/>
    </row>
    <row r="3506" spans="1:67" ht="15" x14ac:dyDescent="0.25">
      <c r="A3506" s="245" t="s">
        <v>2037</v>
      </c>
      <c r="B3506" s="245" t="s">
        <v>2036</v>
      </c>
      <c r="C3506" s="245" t="s">
        <v>3834</v>
      </c>
      <c r="D3506" s="245" t="s">
        <v>3833</v>
      </c>
      <c r="E3506" s="246" t="s">
        <v>44</v>
      </c>
      <c r="F3506" s="245" t="s">
        <v>44</v>
      </c>
      <c r="G3506" s="245" t="s">
        <v>4026</v>
      </c>
      <c r="H3506" s="245" t="s">
        <v>12480</v>
      </c>
      <c r="I3506" s="245" t="s">
        <v>14</v>
      </c>
      <c r="J3506" s="245" t="s">
        <v>59</v>
      </c>
      <c r="K3506" s="246" t="s">
        <v>24397</v>
      </c>
      <c r="L3506" s="245" t="s">
        <v>568</v>
      </c>
      <c r="M3506"/>
      <c r="N3506"/>
      <c r="O3506"/>
      <c r="P3506"/>
      <c r="Q3506"/>
      <c r="R3506"/>
      <c r="S3506"/>
      <c r="T3506"/>
      <c r="U3506"/>
      <c r="V3506"/>
      <c r="W3506"/>
      <c r="X3506"/>
      <c r="Y3506"/>
      <c r="Z3506"/>
      <c r="AA3506"/>
      <c r="AB3506"/>
      <c r="AC3506"/>
      <c r="AD3506"/>
      <c r="AE3506"/>
      <c r="AF3506"/>
      <c r="AG3506"/>
      <c r="AH3506"/>
      <c r="AI3506"/>
      <c r="AJ3506"/>
      <c r="AK3506"/>
      <c r="AL3506"/>
      <c r="AM3506"/>
      <c r="AN3506"/>
      <c r="AO3506"/>
      <c r="AP3506"/>
      <c r="AQ3506"/>
      <c r="AR3506"/>
      <c r="AS3506"/>
      <c r="AT3506"/>
      <c r="AU3506"/>
      <c r="AV3506"/>
      <c r="AW3506"/>
      <c r="AX3506"/>
      <c r="AY3506"/>
      <c r="AZ3506"/>
      <c r="BA3506"/>
      <c r="BB3506"/>
      <c r="BC3506"/>
      <c r="BD3506"/>
      <c r="BE3506"/>
      <c r="BF3506"/>
      <c r="BG3506"/>
      <c r="BH3506"/>
      <c r="BI3506"/>
      <c r="BJ3506"/>
      <c r="BK3506"/>
      <c r="BL3506"/>
      <c r="BM3506"/>
      <c r="BN3506"/>
      <c r="BO3506"/>
    </row>
    <row r="3507" spans="1:67" ht="15" x14ac:dyDescent="0.25">
      <c r="A3507" s="245" t="s">
        <v>2037</v>
      </c>
      <c r="B3507" s="245" t="s">
        <v>2036</v>
      </c>
      <c r="C3507" s="245" t="s">
        <v>3834</v>
      </c>
      <c r="D3507" s="245" t="s">
        <v>3833</v>
      </c>
      <c r="E3507" s="246" t="s">
        <v>44</v>
      </c>
      <c r="F3507" s="245" t="s">
        <v>44</v>
      </c>
      <c r="G3507" s="245" t="s">
        <v>4025</v>
      </c>
      <c r="H3507" s="245" t="s">
        <v>12481</v>
      </c>
      <c r="I3507" s="245" t="s">
        <v>14</v>
      </c>
      <c r="J3507" s="245" t="s">
        <v>59</v>
      </c>
      <c r="K3507" s="246" t="s">
        <v>24398</v>
      </c>
      <c r="L3507" s="245" t="s">
        <v>568</v>
      </c>
      <c r="M3507"/>
      <c r="N3507"/>
      <c r="O3507"/>
      <c r="P3507"/>
      <c r="Q3507"/>
      <c r="R3507"/>
      <c r="S3507"/>
      <c r="T3507"/>
      <c r="U3507"/>
      <c r="V3507"/>
      <c r="W3507"/>
      <c r="X3507"/>
      <c r="Y3507"/>
      <c r="Z3507"/>
      <c r="AA3507"/>
      <c r="AB3507"/>
      <c r="AC3507"/>
      <c r="AD3507"/>
      <c r="AE3507"/>
      <c r="AF3507"/>
      <c r="AG3507"/>
      <c r="AH3507"/>
      <c r="AI3507"/>
      <c r="AJ3507"/>
      <c r="AK3507"/>
      <c r="AL3507"/>
      <c r="AM3507"/>
      <c r="AN3507"/>
      <c r="AO3507"/>
      <c r="AP3507"/>
      <c r="AQ3507"/>
      <c r="AR3507"/>
      <c r="AS3507"/>
      <c r="AT3507"/>
      <c r="AU3507"/>
      <c r="AV3507"/>
      <c r="AW3507"/>
      <c r="AX3507"/>
      <c r="AY3507"/>
      <c r="AZ3507"/>
      <c r="BA3507"/>
      <c r="BB3507"/>
      <c r="BC3507"/>
      <c r="BD3507"/>
      <c r="BE3507"/>
      <c r="BF3507"/>
      <c r="BG3507"/>
      <c r="BH3507"/>
      <c r="BI3507"/>
      <c r="BJ3507"/>
      <c r="BK3507"/>
      <c r="BL3507"/>
      <c r="BM3507"/>
      <c r="BN3507"/>
      <c r="BO3507"/>
    </row>
    <row r="3508" spans="1:67" ht="15" x14ac:dyDescent="0.25">
      <c r="A3508" s="245" t="s">
        <v>2037</v>
      </c>
      <c r="B3508" s="245" t="s">
        <v>2036</v>
      </c>
      <c r="C3508" s="245" t="s">
        <v>3834</v>
      </c>
      <c r="D3508" s="245" t="s">
        <v>3833</v>
      </c>
      <c r="E3508" s="246" t="s">
        <v>44</v>
      </c>
      <c r="F3508" s="245" t="s">
        <v>44</v>
      </c>
      <c r="G3508" s="245" t="s">
        <v>12482</v>
      </c>
      <c r="H3508" s="245" t="s">
        <v>12483</v>
      </c>
      <c r="I3508" s="245" t="s">
        <v>14</v>
      </c>
      <c r="J3508" s="245" t="s">
        <v>569</v>
      </c>
      <c r="K3508" s="246" t="s">
        <v>24399</v>
      </c>
      <c r="L3508" s="245" t="s">
        <v>568</v>
      </c>
      <c r="M3508"/>
      <c r="N3508"/>
      <c r="O3508"/>
      <c r="P3508"/>
      <c r="Q3508"/>
      <c r="R3508"/>
      <c r="S3508"/>
      <c r="T3508"/>
      <c r="U3508"/>
      <c r="V3508"/>
      <c r="W3508"/>
      <c r="X3508"/>
      <c r="Y3508"/>
      <c r="Z3508"/>
      <c r="AA3508"/>
      <c r="AB3508"/>
      <c r="AC3508"/>
      <c r="AD3508"/>
      <c r="AE3508"/>
      <c r="AF3508"/>
      <c r="AG3508"/>
      <c r="AH3508"/>
      <c r="AI3508"/>
      <c r="AJ3508"/>
      <c r="AK3508"/>
      <c r="AL3508"/>
      <c r="AM3508"/>
      <c r="AN3508"/>
      <c r="AO3508"/>
      <c r="AP3508"/>
      <c r="AQ3508"/>
      <c r="AR3508"/>
      <c r="AS3508"/>
      <c r="AT3508"/>
      <c r="AU3508"/>
      <c r="AV3508"/>
      <c r="AW3508"/>
      <c r="AX3508"/>
      <c r="AY3508"/>
      <c r="AZ3508"/>
      <c r="BA3508"/>
      <c r="BB3508"/>
      <c r="BC3508"/>
      <c r="BD3508"/>
      <c r="BE3508"/>
      <c r="BF3508"/>
      <c r="BG3508"/>
      <c r="BH3508"/>
      <c r="BI3508"/>
      <c r="BJ3508"/>
      <c r="BK3508"/>
      <c r="BL3508"/>
      <c r="BM3508"/>
      <c r="BN3508"/>
      <c r="BO3508"/>
    </row>
    <row r="3509" spans="1:67" ht="15" x14ac:dyDescent="0.25">
      <c r="A3509" s="245" t="s">
        <v>2037</v>
      </c>
      <c r="B3509" s="245" t="s">
        <v>2036</v>
      </c>
      <c r="C3509" s="245" t="s">
        <v>3834</v>
      </c>
      <c r="D3509" s="245" t="s">
        <v>3833</v>
      </c>
      <c r="E3509" s="246" t="s">
        <v>44</v>
      </c>
      <c r="F3509" s="245" t="s">
        <v>44</v>
      </c>
      <c r="G3509" s="245" t="s">
        <v>12485</v>
      </c>
      <c r="H3509" s="245" t="s">
        <v>12486</v>
      </c>
      <c r="I3509" s="245" t="s">
        <v>14</v>
      </c>
      <c r="J3509" s="245" t="s">
        <v>569</v>
      </c>
      <c r="K3509" s="246" t="s">
        <v>24400</v>
      </c>
      <c r="L3509" s="245" t="s">
        <v>568</v>
      </c>
      <c r="M3509"/>
      <c r="N3509"/>
      <c r="O3509"/>
      <c r="P3509"/>
      <c r="Q3509"/>
      <c r="R3509"/>
      <c r="S3509"/>
      <c r="T3509"/>
      <c r="U3509"/>
      <c r="V3509"/>
      <c r="W3509"/>
      <c r="X3509"/>
      <c r="Y3509"/>
      <c r="Z3509"/>
      <c r="AA3509"/>
      <c r="AB3509"/>
      <c r="AC3509"/>
      <c r="AD3509"/>
      <c r="AE3509"/>
      <c r="AF3509"/>
      <c r="AG3509"/>
      <c r="AH3509"/>
      <c r="AI3509"/>
      <c r="AJ3509"/>
      <c r="AK3509"/>
      <c r="AL3509"/>
      <c r="AM3509"/>
      <c r="AN3509"/>
      <c r="AO3509"/>
      <c r="AP3509"/>
      <c r="AQ3509"/>
      <c r="AR3509"/>
      <c r="AS3509"/>
      <c r="AT3509"/>
      <c r="AU3509"/>
      <c r="AV3509"/>
      <c r="AW3509"/>
      <c r="AX3509"/>
      <c r="AY3509"/>
      <c r="AZ3509"/>
      <c r="BA3509"/>
      <c r="BB3509"/>
      <c r="BC3509"/>
      <c r="BD3509"/>
      <c r="BE3509"/>
      <c r="BF3509"/>
      <c r="BG3509"/>
      <c r="BH3509"/>
      <c r="BI3509"/>
      <c r="BJ3509"/>
      <c r="BK3509"/>
      <c r="BL3509"/>
      <c r="BM3509"/>
      <c r="BN3509"/>
      <c r="BO3509"/>
    </row>
    <row r="3510" spans="1:67" ht="15" x14ac:dyDescent="0.25">
      <c r="A3510" s="245" t="s">
        <v>2037</v>
      </c>
      <c r="B3510" s="245" t="s">
        <v>2036</v>
      </c>
      <c r="C3510" s="245" t="s">
        <v>3834</v>
      </c>
      <c r="D3510" s="245" t="s">
        <v>3833</v>
      </c>
      <c r="E3510" s="246" t="s">
        <v>44</v>
      </c>
      <c r="F3510" s="245" t="s">
        <v>44</v>
      </c>
      <c r="G3510" s="245" t="s">
        <v>4024</v>
      </c>
      <c r="H3510" s="245" t="s">
        <v>12487</v>
      </c>
      <c r="I3510" s="245" t="s">
        <v>14</v>
      </c>
      <c r="J3510" s="245" t="s">
        <v>569</v>
      </c>
      <c r="K3510" s="246" t="s">
        <v>24401</v>
      </c>
      <c r="L3510" s="245" t="s">
        <v>568</v>
      </c>
      <c r="M3510"/>
      <c r="N3510"/>
      <c r="O3510"/>
      <c r="P3510"/>
      <c r="Q3510"/>
      <c r="R3510"/>
      <c r="S3510"/>
      <c r="T3510"/>
      <c r="U3510"/>
      <c r="V3510"/>
      <c r="W3510"/>
      <c r="X3510"/>
      <c r="Y3510"/>
      <c r="Z3510"/>
      <c r="AA3510"/>
      <c r="AB3510"/>
      <c r="AC3510"/>
      <c r="AD3510"/>
      <c r="AE3510"/>
      <c r="AF3510"/>
      <c r="AG3510"/>
      <c r="AH3510"/>
      <c r="AI3510"/>
      <c r="AJ3510"/>
      <c r="AK3510"/>
      <c r="AL3510"/>
      <c r="AM3510"/>
      <c r="AN3510"/>
      <c r="AO3510"/>
      <c r="AP3510"/>
      <c r="AQ3510"/>
      <c r="AR3510"/>
      <c r="AS3510"/>
      <c r="AT3510"/>
      <c r="AU3510"/>
      <c r="AV3510"/>
      <c r="AW3510"/>
      <c r="AX3510"/>
      <c r="AY3510"/>
      <c r="AZ3510"/>
      <c r="BA3510"/>
      <c r="BB3510"/>
      <c r="BC3510"/>
      <c r="BD3510"/>
      <c r="BE3510"/>
      <c r="BF3510"/>
      <c r="BG3510"/>
      <c r="BH3510"/>
      <c r="BI3510"/>
      <c r="BJ3510"/>
      <c r="BK3510"/>
      <c r="BL3510"/>
      <c r="BM3510"/>
      <c r="BN3510"/>
      <c r="BO3510"/>
    </row>
    <row r="3511" spans="1:67" ht="15" x14ac:dyDescent="0.25">
      <c r="A3511" s="245" t="s">
        <v>2037</v>
      </c>
      <c r="B3511" s="245" t="s">
        <v>2036</v>
      </c>
      <c r="C3511" s="245" t="s">
        <v>3834</v>
      </c>
      <c r="D3511" s="245" t="s">
        <v>3833</v>
      </c>
      <c r="E3511" s="246" t="s">
        <v>44</v>
      </c>
      <c r="F3511" s="245" t="s">
        <v>44</v>
      </c>
      <c r="G3511" s="245" t="s">
        <v>4022</v>
      </c>
      <c r="H3511" s="245" t="s">
        <v>12488</v>
      </c>
      <c r="I3511" s="245" t="s">
        <v>14</v>
      </c>
      <c r="J3511" s="245" t="s">
        <v>569</v>
      </c>
      <c r="K3511" s="246" t="s">
        <v>15267</v>
      </c>
      <c r="L3511" s="245" t="s">
        <v>568</v>
      </c>
      <c r="M3511"/>
      <c r="N3511"/>
      <c r="O3511"/>
      <c r="P3511"/>
      <c r="Q3511"/>
      <c r="R3511"/>
      <c r="S3511"/>
      <c r="T3511"/>
      <c r="U3511"/>
      <c r="V3511"/>
      <c r="W3511"/>
      <c r="X3511"/>
      <c r="Y3511"/>
      <c r="Z3511"/>
      <c r="AA3511"/>
      <c r="AB3511"/>
      <c r="AC3511"/>
      <c r="AD3511"/>
      <c r="AE3511"/>
      <c r="AF3511"/>
      <c r="AG3511"/>
      <c r="AH3511"/>
      <c r="AI3511"/>
      <c r="AJ3511"/>
      <c r="AK3511"/>
      <c r="AL3511"/>
      <c r="AM3511"/>
      <c r="AN3511"/>
      <c r="AO3511"/>
      <c r="AP3511"/>
      <c r="AQ3511"/>
      <c r="AR3511"/>
      <c r="AS3511"/>
      <c r="AT3511"/>
      <c r="AU3511"/>
      <c r="AV3511"/>
      <c r="AW3511"/>
      <c r="AX3511"/>
      <c r="AY3511"/>
      <c r="AZ3511"/>
      <c r="BA3511"/>
      <c r="BB3511"/>
      <c r="BC3511"/>
      <c r="BD3511"/>
      <c r="BE3511"/>
      <c r="BF3511"/>
      <c r="BG3511"/>
      <c r="BH3511"/>
      <c r="BI3511"/>
      <c r="BJ3511"/>
      <c r="BK3511"/>
      <c r="BL3511"/>
      <c r="BM3511"/>
      <c r="BN3511"/>
      <c r="BO3511"/>
    </row>
    <row r="3512" spans="1:67" ht="15" x14ac:dyDescent="0.25">
      <c r="A3512" s="245" t="s">
        <v>2037</v>
      </c>
      <c r="B3512" s="245" t="s">
        <v>2036</v>
      </c>
      <c r="C3512" s="245" t="s">
        <v>3834</v>
      </c>
      <c r="D3512" s="245" t="s">
        <v>3833</v>
      </c>
      <c r="E3512" s="246" t="s">
        <v>44</v>
      </c>
      <c r="F3512" s="245" t="s">
        <v>44</v>
      </c>
      <c r="G3512" s="245" t="s">
        <v>4021</v>
      </c>
      <c r="H3512" s="245" t="s">
        <v>12489</v>
      </c>
      <c r="I3512" s="245" t="s">
        <v>14</v>
      </c>
      <c r="J3512" s="245" t="s">
        <v>59</v>
      </c>
      <c r="K3512" s="246" t="s">
        <v>13825</v>
      </c>
      <c r="L3512" s="245" t="s">
        <v>568</v>
      </c>
      <c r="M3512"/>
      <c r="N3512"/>
      <c r="O3512"/>
      <c r="P3512"/>
      <c r="Q3512"/>
      <c r="R3512"/>
      <c r="S3512"/>
      <c r="T3512"/>
      <c r="U3512"/>
      <c r="V3512"/>
      <c r="W3512"/>
      <c r="X3512"/>
      <c r="Y3512"/>
      <c r="Z3512"/>
      <c r="AA3512"/>
      <c r="AB3512"/>
      <c r="AC3512"/>
      <c r="AD3512"/>
      <c r="AE3512"/>
      <c r="AF3512"/>
      <c r="AG3512"/>
      <c r="AH3512"/>
      <c r="AI3512"/>
      <c r="AJ3512"/>
      <c r="AK3512"/>
      <c r="AL3512"/>
      <c r="AM3512"/>
      <c r="AN3512"/>
      <c r="AO3512"/>
      <c r="AP3512"/>
      <c r="AQ3512"/>
      <c r="AR3512"/>
      <c r="AS3512"/>
      <c r="AT3512"/>
      <c r="AU3512"/>
      <c r="AV3512"/>
      <c r="AW3512"/>
      <c r="AX3512"/>
      <c r="AY3512"/>
      <c r="AZ3512"/>
      <c r="BA3512"/>
      <c r="BB3512"/>
      <c r="BC3512"/>
      <c r="BD3512"/>
      <c r="BE3512"/>
      <c r="BF3512"/>
      <c r="BG3512"/>
      <c r="BH3512"/>
      <c r="BI3512"/>
      <c r="BJ3512"/>
      <c r="BK3512"/>
      <c r="BL3512"/>
      <c r="BM3512"/>
      <c r="BN3512"/>
      <c r="BO3512"/>
    </row>
    <row r="3513" spans="1:67" ht="15" x14ac:dyDescent="0.25">
      <c r="A3513" s="245" t="s">
        <v>2037</v>
      </c>
      <c r="B3513" s="245" t="s">
        <v>2036</v>
      </c>
      <c r="C3513" s="245" t="s">
        <v>3834</v>
      </c>
      <c r="D3513" s="245" t="s">
        <v>3833</v>
      </c>
      <c r="E3513" s="246" t="s">
        <v>44</v>
      </c>
      <c r="F3513" s="245" t="s">
        <v>44</v>
      </c>
      <c r="G3513" s="245" t="s">
        <v>4020</v>
      </c>
      <c r="H3513" s="245" t="s">
        <v>12490</v>
      </c>
      <c r="I3513" s="245" t="s">
        <v>14</v>
      </c>
      <c r="J3513" s="245" t="s">
        <v>59</v>
      </c>
      <c r="K3513" s="246" t="s">
        <v>24402</v>
      </c>
      <c r="L3513" s="245" t="s">
        <v>568</v>
      </c>
      <c r="M3513"/>
      <c r="N3513"/>
      <c r="O3513"/>
      <c r="P3513"/>
      <c r="Q3513"/>
      <c r="R3513"/>
      <c r="S3513"/>
      <c r="T3513"/>
      <c r="U3513"/>
      <c r="V3513"/>
      <c r="W3513"/>
      <c r="X3513"/>
      <c r="Y3513"/>
      <c r="Z3513"/>
      <c r="AA3513"/>
      <c r="AB3513"/>
      <c r="AC3513"/>
      <c r="AD3513"/>
      <c r="AE3513"/>
      <c r="AF3513"/>
      <c r="AG3513"/>
      <c r="AH3513"/>
      <c r="AI3513"/>
      <c r="AJ3513"/>
      <c r="AK3513"/>
      <c r="AL3513"/>
      <c r="AM3513"/>
      <c r="AN3513"/>
      <c r="AO3513"/>
      <c r="AP3513"/>
      <c r="AQ3513"/>
      <c r="AR3513"/>
      <c r="AS3513"/>
      <c r="AT3513"/>
      <c r="AU3513"/>
      <c r="AV3513"/>
      <c r="AW3513"/>
      <c r="AX3513"/>
      <c r="AY3513"/>
      <c r="AZ3513"/>
      <c r="BA3513"/>
      <c r="BB3513"/>
      <c r="BC3513"/>
      <c r="BD3513"/>
      <c r="BE3513"/>
      <c r="BF3513"/>
      <c r="BG3513"/>
      <c r="BH3513"/>
      <c r="BI3513"/>
      <c r="BJ3513"/>
      <c r="BK3513"/>
      <c r="BL3513"/>
      <c r="BM3513"/>
      <c r="BN3513"/>
      <c r="BO3513"/>
    </row>
    <row r="3514" spans="1:67" ht="15" x14ac:dyDescent="0.25">
      <c r="A3514" s="245" t="s">
        <v>2037</v>
      </c>
      <c r="B3514" s="245" t="s">
        <v>2036</v>
      </c>
      <c r="C3514" s="245" t="s">
        <v>3834</v>
      </c>
      <c r="D3514" s="245" t="s">
        <v>3833</v>
      </c>
      <c r="E3514" s="246" t="s">
        <v>44</v>
      </c>
      <c r="F3514" s="245" t="s">
        <v>44</v>
      </c>
      <c r="G3514" s="245" t="s">
        <v>4019</v>
      </c>
      <c r="H3514" s="245" t="s">
        <v>12491</v>
      </c>
      <c r="I3514" s="245" t="s">
        <v>14</v>
      </c>
      <c r="J3514" s="245" t="s">
        <v>59</v>
      </c>
      <c r="K3514" s="246" t="s">
        <v>24403</v>
      </c>
      <c r="L3514" s="245" t="s">
        <v>568</v>
      </c>
      <c r="M3514"/>
      <c r="N3514"/>
      <c r="O3514"/>
      <c r="P3514"/>
      <c r="Q3514"/>
      <c r="R3514"/>
      <c r="S3514"/>
      <c r="T3514"/>
      <c r="U3514"/>
      <c r="V3514"/>
      <c r="W3514"/>
      <c r="X3514"/>
      <c r="Y3514"/>
      <c r="Z3514"/>
      <c r="AA3514"/>
      <c r="AB3514"/>
      <c r="AC3514"/>
      <c r="AD3514"/>
      <c r="AE3514"/>
      <c r="AF3514"/>
      <c r="AG3514"/>
      <c r="AH3514"/>
      <c r="AI3514"/>
      <c r="AJ3514"/>
      <c r="AK3514"/>
      <c r="AL3514"/>
      <c r="AM3514"/>
      <c r="AN3514"/>
      <c r="AO3514"/>
      <c r="AP3514"/>
      <c r="AQ3514"/>
      <c r="AR3514"/>
      <c r="AS3514"/>
      <c r="AT3514"/>
      <c r="AU3514"/>
      <c r="AV3514"/>
      <c r="AW3514"/>
      <c r="AX3514"/>
      <c r="AY3514"/>
      <c r="AZ3514"/>
      <c r="BA3514"/>
      <c r="BB3514"/>
      <c r="BC3514"/>
      <c r="BD3514"/>
      <c r="BE3514"/>
      <c r="BF3514"/>
      <c r="BG3514"/>
      <c r="BH3514"/>
      <c r="BI3514"/>
      <c r="BJ3514"/>
      <c r="BK3514"/>
      <c r="BL3514"/>
      <c r="BM3514"/>
      <c r="BN3514"/>
      <c r="BO3514"/>
    </row>
    <row r="3515" spans="1:67" ht="15" x14ac:dyDescent="0.25">
      <c r="A3515" s="245" t="s">
        <v>2037</v>
      </c>
      <c r="B3515" s="245" t="s">
        <v>2036</v>
      </c>
      <c r="C3515" s="245" t="s">
        <v>3834</v>
      </c>
      <c r="D3515" s="245" t="s">
        <v>3833</v>
      </c>
      <c r="E3515" s="246" t="s">
        <v>44</v>
      </c>
      <c r="F3515" s="245" t="s">
        <v>44</v>
      </c>
      <c r="G3515" s="245" t="s">
        <v>4018</v>
      </c>
      <c r="H3515" s="245" t="s">
        <v>12493</v>
      </c>
      <c r="I3515" s="245" t="s">
        <v>14</v>
      </c>
      <c r="J3515" s="245" t="s">
        <v>59</v>
      </c>
      <c r="K3515" s="246" t="s">
        <v>24404</v>
      </c>
      <c r="L3515" s="245" t="s">
        <v>568</v>
      </c>
      <c r="M3515"/>
      <c r="N3515"/>
      <c r="O3515"/>
      <c r="P3515"/>
      <c r="Q3515"/>
      <c r="R3515"/>
      <c r="S3515"/>
      <c r="T3515"/>
      <c r="U3515"/>
      <c r="V3515"/>
      <c r="W3515"/>
      <c r="X3515"/>
      <c r="Y3515"/>
      <c r="Z3515"/>
      <c r="AA3515"/>
      <c r="AB3515"/>
      <c r="AC3515"/>
      <c r="AD3515"/>
      <c r="AE3515"/>
      <c r="AF3515"/>
      <c r="AG3515"/>
      <c r="AH3515"/>
      <c r="AI3515"/>
      <c r="AJ3515"/>
      <c r="AK3515"/>
      <c r="AL3515"/>
      <c r="AM3515"/>
      <c r="AN3515"/>
      <c r="AO3515"/>
      <c r="AP3515"/>
      <c r="AQ3515"/>
      <c r="AR3515"/>
      <c r="AS3515"/>
      <c r="AT3515"/>
      <c r="AU3515"/>
      <c r="AV3515"/>
      <c r="AW3515"/>
      <c r="AX3515"/>
      <c r="AY3515"/>
      <c r="AZ3515"/>
      <c r="BA3515"/>
      <c r="BB3515"/>
      <c r="BC3515"/>
      <c r="BD3515"/>
      <c r="BE3515"/>
      <c r="BF3515"/>
      <c r="BG3515"/>
      <c r="BH3515"/>
      <c r="BI3515"/>
      <c r="BJ3515"/>
      <c r="BK3515"/>
      <c r="BL3515"/>
      <c r="BM3515"/>
      <c r="BN3515"/>
      <c r="BO3515"/>
    </row>
    <row r="3516" spans="1:67" ht="15" x14ac:dyDescent="0.25">
      <c r="A3516" s="245" t="s">
        <v>2037</v>
      </c>
      <c r="B3516" s="245" t="s">
        <v>2036</v>
      </c>
      <c r="C3516" s="245" t="s">
        <v>3834</v>
      </c>
      <c r="D3516" s="245" t="s">
        <v>3833</v>
      </c>
      <c r="E3516" s="246" t="s">
        <v>44</v>
      </c>
      <c r="F3516" s="245" t="s">
        <v>44</v>
      </c>
      <c r="G3516" s="245" t="s">
        <v>4017</v>
      </c>
      <c r="H3516" s="245" t="s">
        <v>12494</v>
      </c>
      <c r="I3516" s="245" t="s">
        <v>14</v>
      </c>
      <c r="J3516" s="245" t="s">
        <v>59</v>
      </c>
      <c r="K3516" s="246" t="s">
        <v>24405</v>
      </c>
      <c r="L3516" s="245" t="s">
        <v>568</v>
      </c>
      <c r="M3516"/>
      <c r="N3516"/>
      <c r="O3516"/>
      <c r="P3516"/>
      <c r="Q3516"/>
      <c r="R3516"/>
      <c r="S3516"/>
      <c r="T3516"/>
      <c r="U3516"/>
      <c r="V3516"/>
      <c r="W3516"/>
      <c r="X3516"/>
      <c r="Y3516"/>
      <c r="Z3516"/>
      <c r="AA3516"/>
      <c r="AB3516"/>
      <c r="AC3516"/>
      <c r="AD3516"/>
      <c r="AE3516"/>
      <c r="AF3516"/>
      <c r="AG3516"/>
      <c r="AH3516"/>
      <c r="AI3516"/>
      <c r="AJ3516"/>
      <c r="AK3516"/>
      <c r="AL3516"/>
      <c r="AM3516"/>
      <c r="AN3516"/>
      <c r="AO3516"/>
      <c r="AP3516"/>
      <c r="AQ3516"/>
      <c r="AR3516"/>
      <c r="AS3516"/>
      <c r="AT3516"/>
      <c r="AU3516"/>
      <c r="AV3516"/>
      <c r="AW3516"/>
      <c r="AX3516"/>
      <c r="AY3516"/>
      <c r="AZ3516"/>
      <c r="BA3516"/>
      <c r="BB3516"/>
      <c r="BC3516"/>
      <c r="BD3516"/>
      <c r="BE3516"/>
      <c r="BF3516"/>
      <c r="BG3516"/>
      <c r="BH3516"/>
      <c r="BI3516"/>
      <c r="BJ3516"/>
      <c r="BK3516"/>
      <c r="BL3516"/>
      <c r="BM3516"/>
      <c r="BN3516"/>
      <c r="BO3516"/>
    </row>
    <row r="3517" spans="1:67" ht="15" x14ac:dyDescent="0.25">
      <c r="A3517" s="245" t="s">
        <v>2037</v>
      </c>
      <c r="B3517" s="245" t="s">
        <v>2036</v>
      </c>
      <c r="C3517" s="245" t="s">
        <v>3834</v>
      </c>
      <c r="D3517" s="245" t="s">
        <v>3833</v>
      </c>
      <c r="E3517" s="246" t="s">
        <v>44</v>
      </c>
      <c r="F3517" s="245" t="s">
        <v>44</v>
      </c>
      <c r="G3517" s="245" t="s">
        <v>12495</v>
      </c>
      <c r="H3517" s="245" t="s">
        <v>12496</v>
      </c>
      <c r="I3517" s="245" t="s">
        <v>14</v>
      </c>
      <c r="J3517" s="245" t="s">
        <v>569</v>
      </c>
      <c r="K3517" s="246" t="s">
        <v>11386</v>
      </c>
      <c r="L3517" s="245" t="s">
        <v>568</v>
      </c>
      <c r="M3517"/>
      <c r="N3517"/>
      <c r="O3517"/>
      <c r="P3517"/>
      <c r="Q3517"/>
      <c r="R3517"/>
      <c r="S3517"/>
      <c r="T3517"/>
      <c r="U3517"/>
      <c r="V3517"/>
      <c r="W3517"/>
      <c r="X3517"/>
      <c r="Y3517"/>
      <c r="Z3517"/>
      <c r="AA3517"/>
      <c r="AB3517"/>
      <c r="AC3517"/>
      <c r="AD3517"/>
      <c r="AE3517"/>
      <c r="AF3517"/>
      <c r="AG3517"/>
      <c r="AH3517"/>
      <c r="AI3517"/>
      <c r="AJ3517"/>
      <c r="AK3517"/>
      <c r="AL3517"/>
      <c r="AM3517"/>
      <c r="AN3517"/>
      <c r="AO3517"/>
      <c r="AP3517"/>
      <c r="AQ3517"/>
      <c r="AR3517"/>
      <c r="AS3517"/>
      <c r="AT3517"/>
      <c r="AU3517"/>
      <c r="AV3517"/>
      <c r="AW3517"/>
      <c r="AX3517"/>
      <c r="AY3517"/>
      <c r="AZ3517"/>
      <c r="BA3517"/>
      <c r="BB3517"/>
      <c r="BC3517"/>
      <c r="BD3517"/>
      <c r="BE3517"/>
      <c r="BF3517"/>
      <c r="BG3517"/>
      <c r="BH3517"/>
      <c r="BI3517"/>
      <c r="BJ3517"/>
      <c r="BK3517"/>
      <c r="BL3517"/>
      <c r="BM3517"/>
      <c r="BN3517"/>
      <c r="BO3517"/>
    </row>
    <row r="3518" spans="1:67" ht="15" x14ac:dyDescent="0.25">
      <c r="A3518" s="245" t="s">
        <v>2037</v>
      </c>
      <c r="B3518" s="245" t="s">
        <v>2036</v>
      </c>
      <c r="C3518" s="245" t="s">
        <v>3834</v>
      </c>
      <c r="D3518" s="245" t="s">
        <v>3833</v>
      </c>
      <c r="E3518" s="246" t="s">
        <v>44</v>
      </c>
      <c r="F3518" s="245" t="s">
        <v>44</v>
      </c>
      <c r="G3518" s="245" t="s">
        <v>12498</v>
      </c>
      <c r="H3518" s="245" t="s">
        <v>12499</v>
      </c>
      <c r="I3518" s="245" t="s">
        <v>14</v>
      </c>
      <c r="J3518" s="245" t="s">
        <v>569</v>
      </c>
      <c r="K3518" s="246" t="s">
        <v>19904</v>
      </c>
      <c r="L3518" s="245" t="s">
        <v>568</v>
      </c>
      <c r="M3518"/>
      <c r="N3518"/>
      <c r="O3518"/>
      <c r="P3518"/>
      <c r="Q3518"/>
      <c r="R3518"/>
      <c r="S3518"/>
      <c r="T3518"/>
      <c r="U3518"/>
      <c r="V3518"/>
      <c r="W3518"/>
      <c r="X3518"/>
      <c r="Y3518"/>
      <c r="Z3518"/>
      <c r="AA3518"/>
      <c r="AB3518"/>
      <c r="AC3518"/>
      <c r="AD3518"/>
      <c r="AE3518"/>
      <c r="AF3518"/>
      <c r="AG3518"/>
      <c r="AH3518"/>
      <c r="AI3518"/>
      <c r="AJ3518"/>
      <c r="AK3518"/>
      <c r="AL3518"/>
      <c r="AM3518"/>
      <c r="AN3518"/>
      <c r="AO3518"/>
      <c r="AP3518"/>
      <c r="AQ3518"/>
      <c r="AR3518"/>
      <c r="AS3518"/>
      <c r="AT3518"/>
      <c r="AU3518"/>
      <c r="AV3518"/>
      <c r="AW3518"/>
      <c r="AX3518"/>
      <c r="AY3518"/>
      <c r="AZ3518"/>
      <c r="BA3518"/>
      <c r="BB3518"/>
      <c r="BC3518"/>
      <c r="BD3518"/>
      <c r="BE3518"/>
      <c r="BF3518"/>
      <c r="BG3518"/>
      <c r="BH3518"/>
      <c r="BI3518"/>
      <c r="BJ3518"/>
      <c r="BK3518"/>
      <c r="BL3518"/>
      <c r="BM3518"/>
      <c r="BN3518"/>
      <c r="BO3518"/>
    </row>
    <row r="3519" spans="1:67" ht="15" x14ac:dyDescent="0.25">
      <c r="A3519" s="245" t="s">
        <v>2037</v>
      </c>
      <c r="B3519" s="245" t="s">
        <v>2036</v>
      </c>
      <c r="C3519" s="245" t="s">
        <v>3834</v>
      </c>
      <c r="D3519" s="245" t="s">
        <v>3833</v>
      </c>
      <c r="E3519" s="246" t="s">
        <v>44</v>
      </c>
      <c r="F3519" s="245" t="s">
        <v>44</v>
      </c>
      <c r="G3519" s="245" t="s">
        <v>4016</v>
      </c>
      <c r="H3519" s="245" t="s">
        <v>12500</v>
      </c>
      <c r="I3519" s="245" t="s">
        <v>14</v>
      </c>
      <c r="J3519" s="245" t="s">
        <v>569</v>
      </c>
      <c r="K3519" s="246" t="s">
        <v>24406</v>
      </c>
      <c r="L3519" s="245" t="s">
        <v>568</v>
      </c>
      <c r="M3519"/>
      <c r="N3519"/>
      <c r="O3519"/>
      <c r="P3519"/>
      <c r="Q3519"/>
      <c r="R3519"/>
      <c r="S3519"/>
      <c r="T3519"/>
      <c r="U3519"/>
      <c r="V3519"/>
      <c r="W3519"/>
      <c r="X3519"/>
      <c r="Y3519"/>
      <c r="Z3519"/>
      <c r="AA3519"/>
      <c r="AB3519"/>
      <c r="AC3519"/>
      <c r="AD3519"/>
      <c r="AE3519"/>
      <c r="AF3519"/>
      <c r="AG3519"/>
      <c r="AH3519"/>
      <c r="AI3519"/>
      <c r="AJ3519"/>
      <c r="AK3519"/>
      <c r="AL3519"/>
      <c r="AM3519"/>
      <c r="AN3519"/>
      <c r="AO3519"/>
      <c r="AP3519"/>
      <c r="AQ3519"/>
      <c r="AR3519"/>
      <c r="AS3519"/>
      <c r="AT3519"/>
      <c r="AU3519"/>
      <c r="AV3519"/>
      <c r="AW3519"/>
      <c r="AX3519"/>
      <c r="AY3519"/>
      <c r="AZ3519"/>
      <c r="BA3519"/>
      <c r="BB3519"/>
      <c r="BC3519"/>
      <c r="BD3519"/>
      <c r="BE3519"/>
      <c r="BF3519"/>
      <c r="BG3519"/>
      <c r="BH3519"/>
      <c r="BI3519"/>
      <c r="BJ3519"/>
      <c r="BK3519"/>
      <c r="BL3519"/>
      <c r="BM3519"/>
      <c r="BN3519"/>
      <c r="BO3519"/>
    </row>
    <row r="3520" spans="1:67" ht="15" x14ac:dyDescent="0.25">
      <c r="A3520" s="245" t="s">
        <v>2037</v>
      </c>
      <c r="B3520" s="245" t="s">
        <v>2036</v>
      </c>
      <c r="C3520" s="245" t="s">
        <v>3834</v>
      </c>
      <c r="D3520" s="245" t="s">
        <v>3833</v>
      </c>
      <c r="E3520" s="246" t="s">
        <v>44</v>
      </c>
      <c r="F3520" s="245" t="s">
        <v>44</v>
      </c>
      <c r="G3520" s="245" t="s">
        <v>4015</v>
      </c>
      <c r="H3520" s="245" t="s">
        <v>12501</v>
      </c>
      <c r="I3520" s="245" t="s">
        <v>14</v>
      </c>
      <c r="J3520" s="245" t="s">
        <v>569</v>
      </c>
      <c r="K3520" s="246" t="s">
        <v>24407</v>
      </c>
      <c r="L3520" s="245" t="s">
        <v>568</v>
      </c>
      <c r="M3520"/>
      <c r="N3520"/>
      <c r="O3520"/>
      <c r="P3520"/>
      <c r="Q3520"/>
      <c r="R3520"/>
      <c r="S3520"/>
      <c r="T3520"/>
      <c r="U3520"/>
      <c r="V3520"/>
      <c r="W3520"/>
      <c r="X3520"/>
      <c r="Y3520"/>
      <c r="Z3520"/>
      <c r="AA3520"/>
      <c r="AB3520"/>
      <c r="AC3520"/>
      <c r="AD3520"/>
      <c r="AE3520"/>
      <c r="AF3520"/>
      <c r="AG3520"/>
      <c r="AH3520"/>
      <c r="AI3520"/>
      <c r="AJ3520"/>
      <c r="AK3520"/>
      <c r="AL3520"/>
      <c r="AM3520"/>
      <c r="AN3520"/>
      <c r="AO3520"/>
      <c r="AP3520"/>
      <c r="AQ3520"/>
      <c r="AR3520"/>
      <c r="AS3520"/>
      <c r="AT3520"/>
      <c r="AU3520"/>
      <c r="AV3520"/>
      <c r="AW3520"/>
      <c r="AX3520"/>
      <c r="AY3520"/>
      <c r="AZ3520"/>
      <c r="BA3520"/>
      <c r="BB3520"/>
      <c r="BC3520"/>
      <c r="BD3520"/>
      <c r="BE3520"/>
      <c r="BF3520"/>
      <c r="BG3520"/>
      <c r="BH3520"/>
      <c r="BI3520"/>
      <c r="BJ3520"/>
      <c r="BK3520"/>
      <c r="BL3520"/>
      <c r="BM3520"/>
      <c r="BN3520"/>
      <c r="BO3520"/>
    </row>
    <row r="3521" spans="1:67" ht="15" x14ac:dyDescent="0.25">
      <c r="A3521" s="245" t="s">
        <v>2037</v>
      </c>
      <c r="B3521" s="245" t="s">
        <v>2036</v>
      </c>
      <c r="C3521" s="245" t="s">
        <v>3834</v>
      </c>
      <c r="D3521" s="245" t="s">
        <v>3833</v>
      </c>
      <c r="E3521" s="246" t="s">
        <v>44</v>
      </c>
      <c r="F3521" s="245" t="s">
        <v>44</v>
      </c>
      <c r="G3521" s="245" t="s">
        <v>4014</v>
      </c>
      <c r="H3521" s="245" t="s">
        <v>12502</v>
      </c>
      <c r="I3521" s="245" t="s">
        <v>14</v>
      </c>
      <c r="J3521" s="245" t="s">
        <v>569</v>
      </c>
      <c r="K3521" s="246" t="s">
        <v>24408</v>
      </c>
      <c r="L3521" s="245" t="s">
        <v>568</v>
      </c>
      <c r="M3521"/>
      <c r="N3521"/>
      <c r="O3521"/>
      <c r="P3521"/>
      <c r="Q3521"/>
      <c r="R3521"/>
      <c r="S3521"/>
      <c r="T3521"/>
      <c r="U3521"/>
      <c r="V3521"/>
      <c r="W3521"/>
      <c r="X3521"/>
      <c r="Y3521"/>
      <c r="Z3521"/>
      <c r="AA3521"/>
      <c r="AB3521"/>
      <c r="AC3521"/>
      <c r="AD3521"/>
      <c r="AE3521"/>
      <c r="AF3521"/>
      <c r="AG3521"/>
      <c r="AH3521"/>
      <c r="AI3521"/>
      <c r="AJ3521"/>
      <c r="AK3521"/>
      <c r="AL3521"/>
      <c r="AM3521"/>
      <c r="AN3521"/>
      <c r="AO3521"/>
      <c r="AP3521"/>
      <c r="AQ3521"/>
      <c r="AR3521"/>
      <c r="AS3521"/>
      <c r="AT3521"/>
      <c r="AU3521"/>
      <c r="AV3521"/>
      <c r="AW3521"/>
      <c r="AX3521"/>
      <c r="AY3521"/>
      <c r="AZ3521"/>
      <c r="BA3521"/>
      <c r="BB3521"/>
      <c r="BC3521"/>
      <c r="BD3521"/>
      <c r="BE3521"/>
      <c r="BF3521"/>
      <c r="BG3521"/>
      <c r="BH3521"/>
      <c r="BI3521"/>
      <c r="BJ3521"/>
      <c r="BK3521"/>
      <c r="BL3521"/>
      <c r="BM3521"/>
      <c r="BN3521"/>
      <c r="BO3521"/>
    </row>
    <row r="3522" spans="1:67" ht="15" x14ac:dyDescent="0.25">
      <c r="A3522" s="245" t="s">
        <v>2037</v>
      </c>
      <c r="B3522" s="245" t="s">
        <v>2036</v>
      </c>
      <c r="C3522" s="245" t="s">
        <v>3834</v>
      </c>
      <c r="D3522" s="245" t="s">
        <v>3833</v>
      </c>
      <c r="E3522" s="246" t="s">
        <v>44</v>
      </c>
      <c r="F3522" s="245" t="s">
        <v>44</v>
      </c>
      <c r="G3522" s="245" t="s">
        <v>4013</v>
      </c>
      <c r="H3522" s="245" t="s">
        <v>12503</v>
      </c>
      <c r="I3522" s="245" t="s">
        <v>14</v>
      </c>
      <c r="J3522" s="245" t="s">
        <v>59</v>
      </c>
      <c r="K3522" s="246" t="s">
        <v>22690</v>
      </c>
      <c r="L3522" s="245" t="s">
        <v>568</v>
      </c>
      <c r="M3522"/>
      <c r="N3522"/>
      <c r="O3522"/>
      <c r="P3522"/>
      <c r="Q3522"/>
      <c r="R3522"/>
      <c r="S3522"/>
      <c r="T3522"/>
      <c r="U3522"/>
      <c r="V3522"/>
      <c r="W3522"/>
      <c r="X3522"/>
      <c r="Y3522"/>
      <c r="Z3522"/>
      <c r="AA3522"/>
      <c r="AB3522"/>
      <c r="AC3522"/>
      <c r="AD3522"/>
      <c r="AE3522"/>
      <c r="AF3522"/>
      <c r="AG3522"/>
      <c r="AH3522"/>
      <c r="AI3522"/>
      <c r="AJ3522"/>
      <c r="AK3522"/>
      <c r="AL3522"/>
      <c r="AM3522"/>
      <c r="AN3522"/>
      <c r="AO3522"/>
      <c r="AP3522"/>
      <c r="AQ3522"/>
      <c r="AR3522"/>
      <c r="AS3522"/>
      <c r="AT3522"/>
      <c r="AU3522"/>
      <c r="AV3522"/>
      <c r="AW3522"/>
      <c r="AX3522"/>
      <c r="AY3522"/>
      <c r="AZ3522"/>
      <c r="BA3522"/>
      <c r="BB3522"/>
      <c r="BC3522"/>
      <c r="BD3522"/>
      <c r="BE3522"/>
      <c r="BF3522"/>
      <c r="BG3522"/>
      <c r="BH3522"/>
      <c r="BI3522"/>
      <c r="BJ3522"/>
      <c r="BK3522"/>
      <c r="BL3522"/>
      <c r="BM3522"/>
      <c r="BN3522"/>
      <c r="BO3522"/>
    </row>
    <row r="3523" spans="1:67" ht="15" x14ac:dyDescent="0.25">
      <c r="A3523" s="245" t="s">
        <v>2037</v>
      </c>
      <c r="B3523" s="245" t="s">
        <v>2036</v>
      </c>
      <c r="C3523" s="245" t="s">
        <v>3834</v>
      </c>
      <c r="D3523" s="245" t="s">
        <v>3833</v>
      </c>
      <c r="E3523" s="246" t="s">
        <v>44</v>
      </c>
      <c r="F3523" s="245" t="s">
        <v>44</v>
      </c>
      <c r="G3523" s="245" t="s">
        <v>4012</v>
      </c>
      <c r="H3523" s="245" t="s">
        <v>12504</v>
      </c>
      <c r="I3523" s="245" t="s">
        <v>14</v>
      </c>
      <c r="J3523" s="245" t="s">
        <v>59</v>
      </c>
      <c r="K3523" s="246" t="s">
        <v>15883</v>
      </c>
      <c r="L3523" s="245" t="s">
        <v>568</v>
      </c>
      <c r="M3523"/>
      <c r="N3523"/>
      <c r="O3523"/>
      <c r="P3523"/>
      <c r="Q3523"/>
      <c r="R3523"/>
      <c r="S3523"/>
      <c r="T3523"/>
      <c r="U3523"/>
      <c r="V3523"/>
      <c r="W3523"/>
      <c r="X3523"/>
      <c r="Y3523"/>
      <c r="Z3523"/>
      <c r="AA3523"/>
      <c r="AB3523"/>
      <c r="AC3523"/>
      <c r="AD3523"/>
      <c r="AE3523"/>
      <c r="AF3523"/>
      <c r="AG3523"/>
      <c r="AH3523"/>
      <c r="AI3523"/>
      <c r="AJ3523"/>
      <c r="AK3523"/>
      <c r="AL3523"/>
      <c r="AM3523"/>
      <c r="AN3523"/>
      <c r="AO3523"/>
      <c r="AP3523"/>
      <c r="AQ3523"/>
      <c r="AR3523"/>
      <c r="AS3523"/>
      <c r="AT3523"/>
      <c r="AU3523"/>
      <c r="AV3523"/>
      <c r="AW3523"/>
      <c r="AX3523"/>
      <c r="AY3523"/>
      <c r="AZ3523"/>
      <c r="BA3523"/>
      <c r="BB3523"/>
      <c r="BC3523"/>
      <c r="BD3523"/>
      <c r="BE3523"/>
      <c r="BF3523"/>
      <c r="BG3523"/>
      <c r="BH3523"/>
      <c r="BI3523"/>
      <c r="BJ3523"/>
      <c r="BK3523"/>
      <c r="BL3523"/>
      <c r="BM3523"/>
      <c r="BN3523"/>
      <c r="BO3523"/>
    </row>
    <row r="3524" spans="1:67" ht="15" x14ac:dyDescent="0.25">
      <c r="A3524" s="245" t="s">
        <v>2037</v>
      </c>
      <c r="B3524" s="245" t="s">
        <v>2036</v>
      </c>
      <c r="C3524" s="245" t="s">
        <v>3834</v>
      </c>
      <c r="D3524" s="245" t="s">
        <v>3833</v>
      </c>
      <c r="E3524" s="246" t="s">
        <v>44</v>
      </c>
      <c r="F3524" s="245" t="s">
        <v>44</v>
      </c>
      <c r="G3524" s="245" t="s">
        <v>4011</v>
      </c>
      <c r="H3524" s="245" t="s">
        <v>12505</v>
      </c>
      <c r="I3524" s="245" t="s">
        <v>14</v>
      </c>
      <c r="J3524" s="245" t="s">
        <v>59</v>
      </c>
      <c r="K3524" s="246" t="s">
        <v>15008</v>
      </c>
      <c r="L3524" s="245" t="s">
        <v>568</v>
      </c>
      <c r="M3524"/>
      <c r="N3524"/>
      <c r="O3524"/>
      <c r="P3524"/>
      <c r="Q3524"/>
      <c r="R3524"/>
      <c r="S3524"/>
      <c r="T3524"/>
      <c r="U3524"/>
      <c r="V3524"/>
      <c r="W3524"/>
      <c r="X3524"/>
      <c r="Y3524"/>
      <c r="Z3524"/>
      <c r="AA3524"/>
      <c r="AB3524"/>
      <c r="AC3524"/>
      <c r="AD3524"/>
      <c r="AE3524"/>
      <c r="AF3524"/>
      <c r="AG3524"/>
      <c r="AH3524"/>
      <c r="AI3524"/>
      <c r="AJ3524"/>
      <c r="AK3524"/>
      <c r="AL3524"/>
      <c r="AM3524"/>
      <c r="AN3524"/>
      <c r="AO3524"/>
      <c r="AP3524"/>
      <c r="AQ3524"/>
      <c r="AR3524"/>
      <c r="AS3524"/>
      <c r="AT3524"/>
      <c r="AU3524"/>
      <c r="AV3524"/>
      <c r="AW3524"/>
      <c r="AX3524"/>
      <c r="AY3524"/>
      <c r="AZ3524"/>
      <c r="BA3524"/>
      <c r="BB3524"/>
      <c r="BC3524"/>
      <c r="BD3524"/>
      <c r="BE3524"/>
      <c r="BF3524"/>
      <c r="BG3524"/>
      <c r="BH3524"/>
      <c r="BI3524"/>
      <c r="BJ3524"/>
      <c r="BK3524"/>
      <c r="BL3524"/>
      <c r="BM3524"/>
      <c r="BN3524"/>
      <c r="BO3524"/>
    </row>
    <row r="3525" spans="1:67" ht="15" x14ac:dyDescent="0.25">
      <c r="A3525" s="245" t="s">
        <v>2037</v>
      </c>
      <c r="B3525" s="245" t="s">
        <v>2036</v>
      </c>
      <c r="C3525" s="245" t="s">
        <v>3834</v>
      </c>
      <c r="D3525" s="245" t="s">
        <v>3833</v>
      </c>
      <c r="E3525" s="246" t="s">
        <v>44</v>
      </c>
      <c r="F3525" s="245" t="s">
        <v>44</v>
      </c>
      <c r="G3525" s="245" t="s">
        <v>4010</v>
      </c>
      <c r="H3525" s="245" t="s">
        <v>12506</v>
      </c>
      <c r="I3525" s="245" t="s">
        <v>14</v>
      </c>
      <c r="J3525" s="245" t="s">
        <v>59</v>
      </c>
      <c r="K3525" s="246" t="s">
        <v>24409</v>
      </c>
      <c r="L3525" s="245" t="s">
        <v>568</v>
      </c>
      <c r="M3525"/>
      <c r="N3525"/>
      <c r="O3525"/>
      <c r="P3525"/>
      <c r="Q3525"/>
      <c r="R3525"/>
      <c r="S3525"/>
      <c r="T3525"/>
      <c r="U3525"/>
      <c r="V3525"/>
      <c r="W3525"/>
      <c r="X3525"/>
      <c r="Y3525"/>
      <c r="Z3525"/>
      <c r="AA3525"/>
      <c r="AB3525"/>
      <c r="AC3525"/>
      <c r="AD3525"/>
      <c r="AE3525"/>
      <c r="AF3525"/>
      <c r="AG3525"/>
      <c r="AH3525"/>
      <c r="AI3525"/>
      <c r="AJ3525"/>
      <c r="AK3525"/>
      <c r="AL3525"/>
      <c r="AM3525"/>
      <c r="AN3525"/>
      <c r="AO3525"/>
      <c r="AP3525"/>
      <c r="AQ3525"/>
      <c r="AR3525"/>
      <c r="AS3525"/>
      <c r="AT3525"/>
      <c r="AU3525"/>
      <c r="AV3525"/>
      <c r="AW3525"/>
      <c r="AX3525"/>
      <c r="AY3525"/>
      <c r="AZ3525"/>
      <c r="BA3525"/>
      <c r="BB3525"/>
      <c r="BC3525"/>
      <c r="BD3525"/>
      <c r="BE3525"/>
      <c r="BF3525"/>
      <c r="BG3525"/>
      <c r="BH3525"/>
      <c r="BI3525"/>
      <c r="BJ3525"/>
      <c r="BK3525"/>
      <c r="BL3525"/>
      <c r="BM3525"/>
      <c r="BN3525"/>
      <c r="BO3525"/>
    </row>
    <row r="3526" spans="1:67" ht="15" x14ac:dyDescent="0.25">
      <c r="A3526" s="245" t="s">
        <v>2037</v>
      </c>
      <c r="B3526" s="245" t="s">
        <v>2036</v>
      </c>
      <c r="C3526" s="245" t="s">
        <v>3834</v>
      </c>
      <c r="D3526" s="245" t="s">
        <v>3833</v>
      </c>
      <c r="E3526" s="246" t="s">
        <v>44</v>
      </c>
      <c r="F3526" s="245" t="s">
        <v>44</v>
      </c>
      <c r="G3526" s="245" t="s">
        <v>4009</v>
      </c>
      <c r="H3526" s="245" t="s">
        <v>12507</v>
      </c>
      <c r="I3526" s="245" t="s">
        <v>14</v>
      </c>
      <c r="J3526" s="245" t="s">
        <v>59</v>
      </c>
      <c r="K3526" s="246" t="s">
        <v>24410</v>
      </c>
      <c r="L3526" s="245" t="s">
        <v>568</v>
      </c>
      <c r="M3526"/>
      <c r="N3526"/>
      <c r="O3526"/>
      <c r="P3526"/>
      <c r="Q3526"/>
      <c r="R3526"/>
      <c r="S3526"/>
      <c r="T3526"/>
      <c r="U3526"/>
      <c r="V3526"/>
      <c r="W3526"/>
      <c r="X3526"/>
      <c r="Y3526"/>
      <c r="Z3526"/>
      <c r="AA3526"/>
      <c r="AB3526"/>
      <c r="AC3526"/>
      <c r="AD3526"/>
      <c r="AE3526"/>
      <c r="AF3526"/>
      <c r="AG3526"/>
      <c r="AH3526"/>
      <c r="AI3526"/>
      <c r="AJ3526"/>
      <c r="AK3526"/>
      <c r="AL3526"/>
      <c r="AM3526"/>
      <c r="AN3526"/>
      <c r="AO3526"/>
      <c r="AP3526"/>
      <c r="AQ3526"/>
      <c r="AR3526"/>
      <c r="AS3526"/>
      <c r="AT3526"/>
      <c r="AU3526"/>
      <c r="AV3526"/>
      <c r="AW3526"/>
      <c r="AX3526"/>
      <c r="AY3526"/>
      <c r="AZ3526"/>
      <c r="BA3526"/>
      <c r="BB3526"/>
      <c r="BC3526"/>
      <c r="BD3526"/>
      <c r="BE3526"/>
      <c r="BF3526"/>
      <c r="BG3526"/>
      <c r="BH3526"/>
      <c r="BI3526"/>
      <c r="BJ3526"/>
      <c r="BK3526"/>
      <c r="BL3526"/>
      <c r="BM3526"/>
      <c r="BN3526"/>
      <c r="BO3526"/>
    </row>
    <row r="3527" spans="1:67" ht="15" x14ac:dyDescent="0.25">
      <c r="A3527" s="245" t="s">
        <v>2037</v>
      </c>
      <c r="B3527" s="245" t="s">
        <v>2036</v>
      </c>
      <c r="C3527" s="245" t="s">
        <v>3834</v>
      </c>
      <c r="D3527" s="245" t="s">
        <v>3833</v>
      </c>
      <c r="E3527" s="246" t="s">
        <v>44</v>
      </c>
      <c r="F3527" s="245" t="s">
        <v>44</v>
      </c>
      <c r="G3527" s="245" t="s">
        <v>4008</v>
      </c>
      <c r="H3527" s="245" t="s">
        <v>12508</v>
      </c>
      <c r="I3527" s="245" t="s">
        <v>14</v>
      </c>
      <c r="J3527" s="245" t="s">
        <v>59</v>
      </c>
      <c r="K3527" s="246" t="s">
        <v>15108</v>
      </c>
      <c r="L3527" s="245" t="s">
        <v>568</v>
      </c>
      <c r="M3527"/>
      <c r="N3527"/>
      <c r="O3527"/>
      <c r="P3527"/>
      <c r="Q3527"/>
      <c r="R3527"/>
      <c r="S3527"/>
      <c r="T3527"/>
      <c r="U3527"/>
      <c r="V3527"/>
      <c r="W3527"/>
      <c r="X3527"/>
      <c r="Y3527"/>
      <c r="Z3527"/>
      <c r="AA3527"/>
      <c r="AB3527"/>
      <c r="AC3527"/>
      <c r="AD3527"/>
      <c r="AE3527"/>
      <c r="AF3527"/>
      <c r="AG3527"/>
      <c r="AH3527"/>
      <c r="AI3527"/>
      <c r="AJ3527"/>
      <c r="AK3527"/>
      <c r="AL3527"/>
      <c r="AM3527"/>
      <c r="AN3527"/>
      <c r="AO3527"/>
      <c r="AP3527"/>
      <c r="AQ3527"/>
      <c r="AR3527"/>
      <c r="AS3527"/>
      <c r="AT3527"/>
      <c r="AU3527"/>
      <c r="AV3527"/>
      <c r="AW3527"/>
      <c r="AX3527"/>
      <c r="AY3527"/>
      <c r="AZ3527"/>
      <c r="BA3527"/>
      <c r="BB3527"/>
      <c r="BC3527"/>
      <c r="BD3527"/>
      <c r="BE3527"/>
      <c r="BF3527"/>
      <c r="BG3527"/>
      <c r="BH3527"/>
      <c r="BI3527"/>
      <c r="BJ3527"/>
      <c r="BK3527"/>
      <c r="BL3527"/>
      <c r="BM3527"/>
      <c r="BN3527"/>
      <c r="BO3527"/>
    </row>
    <row r="3528" spans="1:67" ht="15" x14ac:dyDescent="0.25">
      <c r="A3528" s="245" t="s">
        <v>2037</v>
      </c>
      <c r="B3528" s="245" t="s">
        <v>2036</v>
      </c>
      <c r="C3528" s="245" t="s">
        <v>3834</v>
      </c>
      <c r="D3528" s="245" t="s">
        <v>3833</v>
      </c>
      <c r="E3528" s="246" t="s">
        <v>44</v>
      </c>
      <c r="F3528" s="245" t="s">
        <v>44</v>
      </c>
      <c r="G3528" s="245" t="s">
        <v>4007</v>
      </c>
      <c r="H3528" s="245" t="s">
        <v>12509</v>
      </c>
      <c r="I3528" s="245" t="s">
        <v>14</v>
      </c>
      <c r="J3528" s="245" t="s">
        <v>59</v>
      </c>
      <c r="K3528" s="246" t="s">
        <v>22592</v>
      </c>
      <c r="L3528" s="245" t="s">
        <v>568</v>
      </c>
      <c r="M3528"/>
      <c r="N3528"/>
      <c r="O3528"/>
      <c r="P3528"/>
      <c r="Q3528"/>
      <c r="R3528"/>
      <c r="S3528"/>
      <c r="T3528"/>
      <c r="U3528"/>
      <c r="V3528"/>
      <c r="W3528"/>
      <c r="X3528"/>
      <c r="Y3528"/>
      <c r="Z3528"/>
      <c r="AA3528"/>
      <c r="AB3528"/>
      <c r="AC3528"/>
      <c r="AD3528"/>
      <c r="AE3528"/>
      <c r="AF3528"/>
      <c r="AG3528"/>
      <c r="AH3528"/>
      <c r="AI3528"/>
      <c r="AJ3528"/>
      <c r="AK3528"/>
      <c r="AL3528"/>
      <c r="AM3528"/>
      <c r="AN3528"/>
      <c r="AO3528"/>
      <c r="AP3528"/>
      <c r="AQ3528"/>
      <c r="AR3528"/>
      <c r="AS3528"/>
      <c r="AT3528"/>
      <c r="AU3528"/>
      <c r="AV3528"/>
      <c r="AW3528"/>
      <c r="AX3528"/>
      <c r="AY3528"/>
      <c r="AZ3528"/>
      <c r="BA3528"/>
      <c r="BB3528"/>
      <c r="BC3528"/>
      <c r="BD3528"/>
      <c r="BE3528"/>
      <c r="BF3528"/>
      <c r="BG3528"/>
      <c r="BH3528"/>
      <c r="BI3528"/>
      <c r="BJ3528"/>
      <c r="BK3528"/>
      <c r="BL3528"/>
      <c r="BM3528"/>
      <c r="BN3528"/>
      <c r="BO3528"/>
    </row>
    <row r="3529" spans="1:67" ht="15" x14ac:dyDescent="0.25">
      <c r="A3529" s="245" t="s">
        <v>2037</v>
      </c>
      <c r="B3529" s="245" t="s">
        <v>2036</v>
      </c>
      <c r="C3529" s="245" t="s">
        <v>3834</v>
      </c>
      <c r="D3529" s="245" t="s">
        <v>3833</v>
      </c>
      <c r="E3529" s="246" t="s">
        <v>44</v>
      </c>
      <c r="F3529" s="245" t="s">
        <v>44</v>
      </c>
      <c r="G3529" s="245" t="s">
        <v>4006</v>
      </c>
      <c r="H3529" s="245" t="s">
        <v>12511</v>
      </c>
      <c r="I3529" s="245" t="s">
        <v>14</v>
      </c>
      <c r="J3529" s="245" t="s">
        <v>569</v>
      </c>
      <c r="K3529" s="246" t="s">
        <v>24411</v>
      </c>
      <c r="L3529" s="245" t="s">
        <v>568</v>
      </c>
      <c r="M3529"/>
      <c r="N3529"/>
      <c r="O3529"/>
      <c r="P3529"/>
      <c r="Q3529"/>
      <c r="R3529"/>
      <c r="S3529"/>
      <c r="T3529"/>
      <c r="U3529"/>
      <c r="V3529"/>
      <c r="W3529"/>
      <c r="X3529"/>
      <c r="Y3529"/>
      <c r="Z3529"/>
      <c r="AA3529"/>
      <c r="AB3529"/>
      <c r="AC3529"/>
      <c r="AD3529"/>
      <c r="AE3529"/>
      <c r="AF3529"/>
      <c r="AG3529"/>
      <c r="AH3529"/>
      <c r="AI3529"/>
      <c r="AJ3529"/>
      <c r="AK3529"/>
      <c r="AL3529"/>
      <c r="AM3529"/>
      <c r="AN3529"/>
      <c r="AO3529"/>
      <c r="AP3529"/>
      <c r="AQ3529"/>
      <c r="AR3529"/>
      <c r="AS3529"/>
      <c r="AT3529"/>
      <c r="AU3529"/>
      <c r="AV3529"/>
      <c r="AW3529"/>
      <c r="AX3529"/>
      <c r="AY3529"/>
      <c r="AZ3529"/>
      <c r="BA3529"/>
      <c r="BB3529"/>
      <c r="BC3529"/>
      <c r="BD3529"/>
      <c r="BE3529"/>
      <c r="BF3529"/>
      <c r="BG3529"/>
      <c r="BH3529"/>
      <c r="BI3529"/>
      <c r="BJ3529"/>
      <c r="BK3529"/>
      <c r="BL3529"/>
      <c r="BM3529"/>
      <c r="BN3529"/>
      <c r="BO3529"/>
    </row>
    <row r="3530" spans="1:67" ht="15" x14ac:dyDescent="0.25">
      <c r="A3530" s="245" t="s">
        <v>2037</v>
      </c>
      <c r="B3530" s="245" t="s">
        <v>2036</v>
      </c>
      <c r="C3530" s="245" t="s">
        <v>3834</v>
      </c>
      <c r="D3530" s="245" t="s">
        <v>3833</v>
      </c>
      <c r="E3530" s="246" t="s">
        <v>44</v>
      </c>
      <c r="F3530" s="245" t="s">
        <v>44</v>
      </c>
      <c r="G3530" s="245" t="s">
        <v>4005</v>
      </c>
      <c r="H3530" s="245" t="s">
        <v>12513</v>
      </c>
      <c r="I3530" s="245" t="s">
        <v>14</v>
      </c>
      <c r="J3530" s="245" t="s">
        <v>569</v>
      </c>
      <c r="K3530" s="246" t="s">
        <v>24412</v>
      </c>
      <c r="L3530" s="245" t="s">
        <v>568</v>
      </c>
      <c r="M3530"/>
      <c r="N3530"/>
      <c r="O3530"/>
      <c r="P3530"/>
      <c r="Q3530"/>
      <c r="R3530"/>
      <c r="S3530"/>
      <c r="T3530"/>
      <c r="U3530"/>
      <c r="V3530"/>
      <c r="W3530"/>
      <c r="X3530"/>
      <c r="Y3530"/>
      <c r="Z3530"/>
      <c r="AA3530"/>
      <c r="AB3530"/>
      <c r="AC3530"/>
      <c r="AD3530"/>
      <c r="AE3530"/>
      <c r="AF3530"/>
      <c r="AG3530"/>
      <c r="AH3530"/>
      <c r="AI3530"/>
      <c r="AJ3530"/>
      <c r="AK3530"/>
      <c r="AL3530"/>
      <c r="AM3530"/>
      <c r="AN3530"/>
      <c r="AO3530"/>
      <c r="AP3530"/>
      <c r="AQ3530"/>
      <c r="AR3530"/>
      <c r="AS3530"/>
      <c r="AT3530"/>
      <c r="AU3530"/>
      <c r="AV3530"/>
      <c r="AW3530"/>
      <c r="AX3530"/>
      <c r="AY3530"/>
      <c r="AZ3530"/>
      <c r="BA3530"/>
      <c r="BB3530"/>
      <c r="BC3530"/>
      <c r="BD3530"/>
      <c r="BE3530"/>
      <c r="BF3530"/>
      <c r="BG3530"/>
      <c r="BH3530"/>
      <c r="BI3530"/>
      <c r="BJ3530"/>
      <c r="BK3530"/>
      <c r="BL3530"/>
      <c r="BM3530"/>
      <c r="BN3530"/>
      <c r="BO3530"/>
    </row>
    <row r="3531" spans="1:67" ht="15" x14ac:dyDescent="0.25">
      <c r="A3531" s="245" t="s">
        <v>2037</v>
      </c>
      <c r="B3531" s="245" t="s">
        <v>2036</v>
      </c>
      <c r="C3531" s="245" t="s">
        <v>3834</v>
      </c>
      <c r="D3531" s="245" t="s">
        <v>3833</v>
      </c>
      <c r="E3531" s="246" t="s">
        <v>44</v>
      </c>
      <c r="F3531" s="245" t="s">
        <v>44</v>
      </c>
      <c r="G3531" s="245" t="s">
        <v>12514</v>
      </c>
      <c r="H3531" s="245" t="s">
        <v>12515</v>
      </c>
      <c r="I3531" s="245" t="s">
        <v>14</v>
      </c>
      <c r="J3531" s="245" t="s">
        <v>569</v>
      </c>
      <c r="K3531" s="246" t="s">
        <v>10410</v>
      </c>
      <c r="L3531" s="245" t="s">
        <v>568</v>
      </c>
      <c r="M3531"/>
      <c r="N3531"/>
      <c r="O3531"/>
      <c r="P3531"/>
      <c r="Q3531"/>
      <c r="R3531"/>
      <c r="S3531"/>
      <c r="T3531"/>
      <c r="U3531"/>
      <c r="V3531"/>
      <c r="W3531"/>
      <c r="X3531"/>
      <c r="Y3531"/>
      <c r="Z3531"/>
      <c r="AA3531"/>
      <c r="AB3531"/>
      <c r="AC3531"/>
      <c r="AD3531"/>
      <c r="AE3531"/>
      <c r="AF3531"/>
      <c r="AG3531"/>
      <c r="AH3531"/>
      <c r="AI3531"/>
      <c r="AJ3531"/>
      <c r="AK3531"/>
      <c r="AL3531"/>
      <c r="AM3531"/>
      <c r="AN3531"/>
      <c r="AO3531"/>
      <c r="AP3531"/>
      <c r="AQ3531"/>
      <c r="AR3531"/>
      <c r="AS3531"/>
      <c r="AT3531"/>
      <c r="AU3531"/>
      <c r="AV3531"/>
      <c r="AW3531"/>
      <c r="AX3531"/>
      <c r="AY3531"/>
      <c r="AZ3531"/>
      <c r="BA3531"/>
      <c r="BB3531"/>
      <c r="BC3531"/>
      <c r="BD3531"/>
      <c r="BE3531"/>
      <c r="BF3531"/>
      <c r="BG3531"/>
      <c r="BH3531"/>
      <c r="BI3531"/>
      <c r="BJ3531"/>
      <c r="BK3531"/>
      <c r="BL3531"/>
      <c r="BM3531"/>
      <c r="BN3531"/>
      <c r="BO3531"/>
    </row>
    <row r="3532" spans="1:67" ht="15" x14ac:dyDescent="0.25">
      <c r="A3532" s="245" t="s">
        <v>2037</v>
      </c>
      <c r="B3532" s="245" t="s">
        <v>2036</v>
      </c>
      <c r="C3532" s="245" t="s">
        <v>3834</v>
      </c>
      <c r="D3532" s="245" t="s">
        <v>3833</v>
      </c>
      <c r="E3532" s="246" t="s">
        <v>44</v>
      </c>
      <c r="F3532" s="245" t="s">
        <v>44</v>
      </c>
      <c r="G3532" s="245" t="s">
        <v>4004</v>
      </c>
      <c r="H3532" s="245" t="s">
        <v>4003</v>
      </c>
      <c r="I3532" s="245" t="s">
        <v>14</v>
      </c>
      <c r="J3532" s="245" t="s">
        <v>59</v>
      </c>
      <c r="K3532" s="246" t="s">
        <v>24413</v>
      </c>
      <c r="L3532" s="245" t="s">
        <v>568</v>
      </c>
      <c r="M3532"/>
      <c r="N3532"/>
      <c r="O3532"/>
      <c r="P3532"/>
      <c r="Q3532"/>
      <c r="R3532"/>
      <c r="S3532"/>
      <c r="T3532"/>
      <c r="U3532"/>
      <c r="V3532"/>
      <c r="W3532"/>
      <c r="X3532"/>
      <c r="Y3532"/>
      <c r="Z3532"/>
      <c r="AA3532"/>
      <c r="AB3532"/>
      <c r="AC3532"/>
      <c r="AD3532"/>
      <c r="AE3532"/>
      <c r="AF3532"/>
      <c r="AG3532"/>
      <c r="AH3532"/>
      <c r="AI3532"/>
      <c r="AJ3532"/>
      <c r="AK3532"/>
      <c r="AL3532"/>
      <c r="AM3532"/>
      <c r="AN3532"/>
      <c r="AO3532"/>
      <c r="AP3532"/>
      <c r="AQ3532"/>
      <c r="AR3532"/>
      <c r="AS3532"/>
      <c r="AT3532"/>
      <c r="AU3532"/>
      <c r="AV3532"/>
      <c r="AW3532"/>
      <c r="AX3532"/>
      <c r="AY3532"/>
      <c r="AZ3532"/>
      <c r="BA3532"/>
      <c r="BB3532"/>
      <c r="BC3532"/>
      <c r="BD3532"/>
      <c r="BE3532"/>
      <c r="BF3532"/>
      <c r="BG3532"/>
      <c r="BH3532"/>
      <c r="BI3532"/>
      <c r="BJ3532"/>
      <c r="BK3532"/>
      <c r="BL3532"/>
      <c r="BM3532"/>
      <c r="BN3532"/>
      <c r="BO3532"/>
    </row>
    <row r="3533" spans="1:67" ht="15" x14ac:dyDescent="0.25">
      <c r="A3533" s="245" t="s">
        <v>2037</v>
      </c>
      <c r="B3533" s="245" t="s">
        <v>2036</v>
      </c>
      <c r="C3533" s="245" t="s">
        <v>3834</v>
      </c>
      <c r="D3533" s="245" t="s">
        <v>3833</v>
      </c>
      <c r="E3533" s="246" t="s">
        <v>44</v>
      </c>
      <c r="F3533" s="245" t="s">
        <v>44</v>
      </c>
      <c r="G3533" s="245" t="s">
        <v>4002</v>
      </c>
      <c r="H3533" s="245" t="s">
        <v>4001</v>
      </c>
      <c r="I3533" s="245" t="s">
        <v>14</v>
      </c>
      <c r="J3533" s="245" t="s">
        <v>59</v>
      </c>
      <c r="K3533" s="246" t="s">
        <v>24414</v>
      </c>
      <c r="L3533" s="245" t="s">
        <v>568</v>
      </c>
      <c r="M3533"/>
      <c r="N3533"/>
      <c r="O3533"/>
      <c r="P3533"/>
      <c r="Q3533"/>
      <c r="R3533"/>
      <c r="S3533"/>
      <c r="T3533"/>
      <c r="U3533"/>
      <c r="V3533"/>
      <c r="W3533"/>
      <c r="X3533"/>
      <c r="Y3533"/>
      <c r="Z3533"/>
      <c r="AA3533"/>
      <c r="AB3533"/>
      <c r="AC3533"/>
      <c r="AD3533"/>
      <c r="AE3533"/>
      <c r="AF3533"/>
      <c r="AG3533"/>
      <c r="AH3533"/>
      <c r="AI3533"/>
      <c r="AJ3533"/>
      <c r="AK3533"/>
      <c r="AL3533"/>
      <c r="AM3533"/>
      <c r="AN3533"/>
      <c r="AO3533"/>
      <c r="AP3533"/>
      <c r="AQ3533"/>
      <c r="AR3533"/>
      <c r="AS3533"/>
      <c r="AT3533"/>
      <c r="AU3533"/>
      <c r="AV3533"/>
      <c r="AW3533"/>
      <c r="AX3533"/>
      <c r="AY3533"/>
      <c r="AZ3533"/>
      <c r="BA3533"/>
      <c r="BB3533"/>
      <c r="BC3533"/>
      <c r="BD3533"/>
      <c r="BE3533"/>
      <c r="BF3533"/>
      <c r="BG3533"/>
      <c r="BH3533"/>
      <c r="BI3533"/>
      <c r="BJ3533"/>
      <c r="BK3533"/>
      <c r="BL3533"/>
      <c r="BM3533"/>
      <c r="BN3533"/>
      <c r="BO3533"/>
    </row>
    <row r="3534" spans="1:67" ht="15" x14ac:dyDescent="0.25">
      <c r="A3534" s="245" t="s">
        <v>2037</v>
      </c>
      <c r="B3534" s="245" t="s">
        <v>2036</v>
      </c>
      <c r="C3534" s="245" t="s">
        <v>3834</v>
      </c>
      <c r="D3534" s="245" t="s">
        <v>3833</v>
      </c>
      <c r="E3534" s="246" t="s">
        <v>44</v>
      </c>
      <c r="F3534" s="245" t="s">
        <v>44</v>
      </c>
      <c r="G3534" s="245" t="s">
        <v>4000</v>
      </c>
      <c r="H3534" s="245" t="s">
        <v>3999</v>
      </c>
      <c r="I3534" s="245" t="s">
        <v>14</v>
      </c>
      <c r="J3534" s="245" t="s">
        <v>59</v>
      </c>
      <c r="K3534" s="246" t="s">
        <v>24415</v>
      </c>
      <c r="L3534" s="245" t="s">
        <v>568</v>
      </c>
      <c r="M3534"/>
      <c r="N3534"/>
      <c r="O3534"/>
      <c r="P3534"/>
      <c r="Q3534"/>
      <c r="R3534"/>
      <c r="S3534"/>
      <c r="T3534"/>
      <c r="U3534"/>
      <c r="V3534"/>
      <c r="W3534"/>
      <c r="X3534"/>
      <c r="Y3534"/>
      <c r="Z3534"/>
      <c r="AA3534"/>
      <c r="AB3534"/>
      <c r="AC3534"/>
      <c r="AD3534"/>
      <c r="AE3534"/>
      <c r="AF3534"/>
      <c r="AG3534"/>
      <c r="AH3534"/>
      <c r="AI3534"/>
      <c r="AJ3534"/>
      <c r="AK3534"/>
      <c r="AL3534"/>
      <c r="AM3534"/>
      <c r="AN3534"/>
      <c r="AO3534"/>
      <c r="AP3534"/>
      <c r="AQ3534"/>
      <c r="AR3534"/>
      <c r="AS3534"/>
      <c r="AT3534"/>
      <c r="AU3534"/>
      <c r="AV3534"/>
      <c r="AW3534"/>
      <c r="AX3534"/>
      <c r="AY3534"/>
      <c r="AZ3534"/>
      <c r="BA3534"/>
      <c r="BB3534"/>
      <c r="BC3534"/>
      <c r="BD3534"/>
      <c r="BE3534"/>
      <c r="BF3534"/>
      <c r="BG3534"/>
      <c r="BH3534"/>
      <c r="BI3534"/>
      <c r="BJ3534"/>
      <c r="BK3534"/>
      <c r="BL3534"/>
      <c r="BM3534"/>
      <c r="BN3534"/>
      <c r="BO3534"/>
    </row>
    <row r="3535" spans="1:67" ht="15" x14ac:dyDescent="0.25">
      <c r="A3535" s="245" t="s">
        <v>2037</v>
      </c>
      <c r="B3535" s="245" t="s">
        <v>2036</v>
      </c>
      <c r="C3535" s="245" t="s">
        <v>3834</v>
      </c>
      <c r="D3535" s="245" t="s">
        <v>3833</v>
      </c>
      <c r="E3535" s="246" t="s">
        <v>44</v>
      </c>
      <c r="F3535" s="245" t="s">
        <v>44</v>
      </c>
      <c r="G3535" s="245" t="s">
        <v>3998</v>
      </c>
      <c r="H3535" s="245" t="s">
        <v>3997</v>
      </c>
      <c r="I3535" s="245" t="s">
        <v>14</v>
      </c>
      <c r="J3535" s="245" t="s">
        <v>569</v>
      </c>
      <c r="K3535" s="246" t="s">
        <v>24416</v>
      </c>
      <c r="L3535" s="245" t="s">
        <v>568</v>
      </c>
      <c r="M3535"/>
      <c r="N3535"/>
      <c r="O3535"/>
      <c r="P3535"/>
      <c r="Q3535"/>
      <c r="R3535"/>
      <c r="S3535"/>
      <c r="T3535"/>
      <c r="U3535"/>
      <c r="V3535"/>
      <c r="W3535"/>
      <c r="X3535"/>
      <c r="Y3535"/>
      <c r="Z3535"/>
      <c r="AA3535"/>
      <c r="AB3535"/>
      <c r="AC3535"/>
      <c r="AD3535"/>
      <c r="AE3535"/>
      <c r="AF3535"/>
      <c r="AG3535"/>
      <c r="AH3535"/>
      <c r="AI3535"/>
      <c r="AJ3535"/>
      <c r="AK3535"/>
      <c r="AL3535"/>
      <c r="AM3535"/>
      <c r="AN3535"/>
      <c r="AO3535"/>
      <c r="AP3535"/>
      <c r="AQ3535"/>
      <c r="AR3535"/>
      <c r="AS3535"/>
      <c r="AT3535"/>
      <c r="AU3535"/>
      <c r="AV3535"/>
      <c r="AW3535"/>
      <c r="AX3535"/>
      <c r="AY3535"/>
      <c r="AZ3535"/>
      <c r="BA3535"/>
      <c r="BB3535"/>
      <c r="BC3535"/>
      <c r="BD3535"/>
      <c r="BE3535"/>
      <c r="BF3535"/>
      <c r="BG3535"/>
      <c r="BH3535"/>
      <c r="BI3535"/>
      <c r="BJ3535"/>
      <c r="BK3535"/>
      <c r="BL3535"/>
      <c r="BM3535"/>
      <c r="BN3535"/>
      <c r="BO3535"/>
    </row>
    <row r="3536" spans="1:67" ht="15" x14ac:dyDescent="0.25">
      <c r="A3536" s="245" t="s">
        <v>2037</v>
      </c>
      <c r="B3536" s="245" t="s">
        <v>2036</v>
      </c>
      <c r="C3536" s="245" t="s">
        <v>3834</v>
      </c>
      <c r="D3536" s="245" t="s">
        <v>3833</v>
      </c>
      <c r="E3536" s="246" t="s">
        <v>44</v>
      </c>
      <c r="F3536" s="245" t="s">
        <v>44</v>
      </c>
      <c r="G3536" s="245" t="s">
        <v>3996</v>
      </c>
      <c r="H3536" s="245" t="s">
        <v>3995</v>
      </c>
      <c r="I3536" s="245" t="s">
        <v>14</v>
      </c>
      <c r="J3536" s="245" t="s">
        <v>569</v>
      </c>
      <c r="K3536" s="246" t="s">
        <v>20557</v>
      </c>
      <c r="L3536" s="245" t="s">
        <v>568</v>
      </c>
      <c r="M3536"/>
      <c r="N3536"/>
      <c r="O3536"/>
      <c r="P3536"/>
      <c r="Q3536"/>
      <c r="R3536"/>
      <c r="S3536"/>
      <c r="T3536"/>
      <c r="U3536"/>
      <c r="V3536"/>
      <c r="W3536"/>
      <c r="X3536"/>
      <c r="Y3536"/>
      <c r="Z3536"/>
      <c r="AA3536"/>
      <c r="AB3536"/>
      <c r="AC3536"/>
      <c r="AD3536"/>
      <c r="AE3536"/>
      <c r="AF3536"/>
      <c r="AG3536"/>
      <c r="AH3536"/>
      <c r="AI3536"/>
      <c r="AJ3536"/>
      <c r="AK3536"/>
      <c r="AL3536"/>
      <c r="AM3536"/>
      <c r="AN3536"/>
      <c r="AO3536"/>
      <c r="AP3536"/>
      <c r="AQ3536"/>
      <c r="AR3536"/>
      <c r="AS3536"/>
      <c r="AT3536"/>
      <c r="AU3536"/>
      <c r="AV3536"/>
      <c r="AW3536"/>
      <c r="AX3536"/>
      <c r="AY3536"/>
      <c r="AZ3536"/>
      <c r="BA3536"/>
      <c r="BB3536"/>
      <c r="BC3536"/>
      <c r="BD3536"/>
      <c r="BE3536"/>
      <c r="BF3536"/>
      <c r="BG3536"/>
      <c r="BH3536"/>
      <c r="BI3536"/>
      <c r="BJ3536"/>
      <c r="BK3536"/>
      <c r="BL3536"/>
      <c r="BM3536"/>
      <c r="BN3536"/>
      <c r="BO3536"/>
    </row>
    <row r="3537" spans="1:67" ht="15" x14ac:dyDescent="0.25">
      <c r="A3537" s="245" t="s">
        <v>2037</v>
      </c>
      <c r="B3537" s="245" t="s">
        <v>2036</v>
      </c>
      <c r="C3537" s="245" t="s">
        <v>3834</v>
      </c>
      <c r="D3537" s="245" t="s">
        <v>3833</v>
      </c>
      <c r="E3537" s="246" t="s">
        <v>44</v>
      </c>
      <c r="F3537" s="245" t="s">
        <v>44</v>
      </c>
      <c r="G3537" s="245" t="s">
        <v>3994</v>
      </c>
      <c r="H3537" s="245" t="s">
        <v>3993</v>
      </c>
      <c r="I3537" s="245" t="s">
        <v>14</v>
      </c>
      <c r="J3537" s="245" t="s">
        <v>569</v>
      </c>
      <c r="K3537" s="246" t="s">
        <v>24417</v>
      </c>
      <c r="L3537" s="245" t="s">
        <v>568</v>
      </c>
      <c r="M3537"/>
      <c r="N3537"/>
      <c r="O3537"/>
      <c r="P3537"/>
      <c r="Q3537"/>
      <c r="R3537"/>
      <c r="S3537"/>
      <c r="T3537"/>
      <c r="U3537"/>
      <c r="V3537"/>
      <c r="W3537"/>
      <c r="X3537"/>
      <c r="Y3537"/>
      <c r="Z3537"/>
      <c r="AA3537"/>
      <c r="AB3537"/>
      <c r="AC3537"/>
      <c r="AD3537"/>
      <c r="AE3537"/>
      <c r="AF3537"/>
      <c r="AG3537"/>
      <c r="AH3537"/>
      <c r="AI3537"/>
      <c r="AJ3537"/>
      <c r="AK3537"/>
      <c r="AL3537"/>
      <c r="AM3537"/>
      <c r="AN3537"/>
      <c r="AO3537"/>
      <c r="AP3537"/>
      <c r="AQ3537"/>
      <c r="AR3537"/>
      <c r="AS3537"/>
      <c r="AT3537"/>
      <c r="AU3537"/>
      <c r="AV3537"/>
      <c r="AW3537"/>
      <c r="AX3537"/>
      <c r="AY3537"/>
      <c r="AZ3537"/>
      <c r="BA3537"/>
      <c r="BB3537"/>
      <c r="BC3537"/>
      <c r="BD3537"/>
      <c r="BE3537"/>
      <c r="BF3537"/>
      <c r="BG3537"/>
      <c r="BH3537"/>
      <c r="BI3537"/>
      <c r="BJ3537"/>
      <c r="BK3537"/>
      <c r="BL3537"/>
      <c r="BM3537"/>
      <c r="BN3537"/>
      <c r="BO3537"/>
    </row>
    <row r="3538" spans="1:67" ht="15" x14ac:dyDescent="0.25">
      <c r="A3538" s="245" t="s">
        <v>2037</v>
      </c>
      <c r="B3538" s="245" t="s">
        <v>2036</v>
      </c>
      <c r="C3538" s="245" t="s">
        <v>3834</v>
      </c>
      <c r="D3538" s="245" t="s">
        <v>3833</v>
      </c>
      <c r="E3538" s="246" t="s">
        <v>44</v>
      </c>
      <c r="F3538" s="245" t="s">
        <v>44</v>
      </c>
      <c r="G3538" s="245" t="s">
        <v>3992</v>
      </c>
      <c r="H3538" s="245" t="s">
        <v>3991</v>
      </c>
      <c r="I3538" s="245" t="s">
        <v>14</v>
      </c>
      <c r="J3538" s="245" t="s">
        <v>569</v>
      </c>
      <c r="K3538" s="246" t="s">
        <v>24418</v>
      </c>
      <c r="L3538" s="245" t="s">
        <v>568</v>
      </c>
      <c r="M3538"/>
      <c r="N3538"/>
      <c r="O3538"/>
      <c r="P3538"/>
      <c r="Q3538"/>
      <c r="R3538"/>
      <c r="S3538"/>
      <c r="T3538"/>
      <c r="U3538"/>
      <c r="V3538"/>
      <c r="W3538"/>
      <c r="X3538"/>
      <c r="Y3538"/>
      <c r="Z3538"/>
      <c r="AA3538"/>
      <c r="AB3538"/>
      <c r="AC3538"/>
      <c r="AD3538"/>
      <c r="AE3538"/>
      <c r="AF3538"/>
      <c r="AG3538"/>
      <c r="AH3538"/>
      <c r="AI3538"/>
      <c r="AJ3538"/>
      <c r="AK3538"/>
      <c r="AL3538"/>
      <c r="AM3538"/>
      <c r="AN3538"/>
      <c r="AO3538"/>
      <c r="AP3538"/>
      <c r="AQ3538"/>
      <c r="AR3538"/>
      <c r="AS3538"/>
      <c r="AT3538"/>
      <c r="AU3538"/>
      <c r="AV3538"/>
      <c r="AW3538"/>
      <c r="AX3538"/>
      <c r="AY3538"/>
      <c r="AZ3538"/>
      <c r="BA3538"/>
      <c r="BB3538"/>
      <c r="BC3538"/>
      <c r="BD3538"/>
      <c r="BE3538"/>
      <c r="BF3538"/>
      <c r="BG3538"/>
      <c r="BH3538"/>
      <c r="BI3538"/>
      <c r="BJ3538"/>
      <c r="BK3538"/>
      <c r="BL3538"/>
      <c r="BM3538"/>
      <c r="BN3538"/>
      <c r="BO3538"/>
    </row>
    <row r="3539" spans="1:67" ht="15" x14ac:dyDescent="0.25">
      <c r="A3539" s="245" t="s">
        <v>2037</v>
      </c>
      <c r="B3539" s="245" t="s">
        <v>2036</v>
      </c>
      <c r="C3539" s="245" t="s">
        <v>3834</v>
      </c>
      <c r="D3539" s="245" t="s">
        <v>3833</v>
      </c>
      <c r="E3539" s="246" t="s">
        <v>44</v>
      </c>
      <c r="F3539" s="245" t="s">
        <v>44</v>
      </c>
      <c r="G3539" s="245" t="s">
        <v>3990</v>
      </c>
      <c r="H3539" s="245" t="s">
        <v>3989</v>
      </c>
      <c r="I3539" s="245" t="s">
        <v>14</v>
      </c>
      <c r="J3539" s="245" t="s">
        <v>59</v>
      </c>
      <c r="K3539" s="246" t="s">
        <v>9578</v>
      </c>
      <c r="L3539" s="245" t="s">
        <v>568</v>
      </c>
      <c r="M3539"/>
      <c r="N3539"/>
      <c r="O3539"/>
      <c r="P3539"/>
      <c r="Q3539"/>
      <c r="R3539"/>
      <c r="S3539"/>
      <c r="T3539"/>
      <c r="U3539"/>
      <c r="V3539"/>
      <c r="W3539"/>
      <c r="X3539"/>
      <c r="Y3539"/>
      <c r="Z3539"/>
      <c r="AA3539"/>
      <c r="AB3539"/>
      <c r="AC3539"/>
      <c r="AD3539"/>
      <c r="AE3539"/>
      <c r="AF3539"/>
      <c r="AG3539"/>
      <c r="AH3539"/>
      <c r="AI3539"/>
      <c r="AJ3539"/>
      <c r="AK3539"/>
      <c r="AL3539"/>
      <c r="AM3539"/>
      <c r="AN3539"/>
      <c r="AO3539"/>
      <c r="AP3539"/>
      <c r="AQ3539"/>
      <c r="AR3539"/>
      <c r="AS3539"/>
      <c r="AT3539"/>
      <c r="AU3539"/>
      <c r="AV3539"/>
      <c r="AW3539"/>
      <c r="AX3539"/>
      <c r="AY3539"/>
      <c r="AZ3539"/>
      <c r="BA3539"/>
      <c r="BB3539"/>
      <c r="BC3539"/>
      <c r="BD3539"/>
      <c r="BE3539"/>
      <c r="BF3539"/>
      <c r="BG3539"/>
      <c r="BH3539"/>
      <c r="BI3539"/>
      <c r="BJ3539"/>
      <c r="BK3539"/>
      <c r="BL3539"/>
      <c r="BM3539"/>
      <c r="BN3539"/>
      <c r="BO3539"/>
    </row>
    <row r="3540" spans="1:67" ht="15" x14ac:dyDescent="0.25">
      <c r="A3540" s="245" t="s">
        <v>2037</v>
      </c>
      <c r="B3540" s="245" t="s">
        <v>2036</v>
      </c>
      <c r="C3540" s="245" t="s">
        <v>3834</v>
      </c>
      <c r="D3540" s="245" t="s">
        <v>3833</v>
      </c>
      <c r="E3540" s="246" t="s">
        <v>44</v>
      </c>
      <c r="F3540" s="245" t="s">
        <v>44</v>
      </c>
      <c r="G3540" s="245" t="s">
        <v>3987</v>
      </c>
      <c r="H3540" s="245" t="s">
        <v>3986</v>
      </c>
      <c r="I3540" s="245" t="s">
        <v>14</v>
      </c>
      <c r="J3540" s="245" t="s">
        <v>59</v>
      </c>
      <c r="K3540" s="246" t="s">
        <v>8537</v>
      </c>
      <c r="L3540" s="245" t="s">
        <v>568</v>
      </c>
      <c r="M3540"/>
      <c r="N3540"/>
      <c r="O3540"/>
      <c r="P3540"/>
      <c r="Q3540"/>
      <c r="R3540"/>
      <c r="S3540"/>
      <c r="T3540"/>
      <c r="U3540"/>
      <c r="V3540"/>
      <c r="W3540"/>
      <c r="X3540"/>
      <c r="Y3540"/>
      <c r="Z3540"/>
      <c r="AA3540"/>
      <c r="AB3540"/>
      <c r="AC3540"/>
      <c r="AD3540"/>
      <c r="AE3540"/>
      <c r="AF3540"/>
      <c r="AG3540"/>
      <c r="AH3540"/>
      <c r="AI3540"/>
      <c r="AJ3540"/>
      <c r="AK3540"/>
      <c r="AL3540"/>
      <c r="AM3540"/>
      <c r="AN3540"/>
      <c r="AO3540"/>
      <c r="AP3540"/>
      <c r="AQ3540"/>
      <c r="AR3540"/>
      <c r="AS3540"/>
      <c r="AT3540"/>
      <c r="AU3540"/>
      <c r="AV3540"/>
      <c r="AW3540"/>
      <c r="AX3540"/>
      <c r="AY3540"/>
      <c r="AZ3540"/>
      <c r="BA3540"/>
      <c r="BB3540"/>
      <c r="BC3540"/>
      <c r="BD3540"/>
      <c r="BE3540"/>
      <c r="BF3540"/>
      <c r="BG3540"/>
      <c r="BH3540"/>
      <c r="BI3540"/>
      <c r="BJ3540"/>
      <c r="BK3540"/>
      <c r="BL3540"/>
      <c r="BM3540"/>
      <c r="BN3540"/>
      <c r="BO3540"/>
    </row>
    <row r="3541" spans="1:67" ht="15" x14ac:dyDescent="0.25">
      <c r="A3541" s="245" t="s">
        <v>2037</v>
      </c>
      <c r="B3541" s="245" t="s">
        <v>2036</v>
      </c>
      <c r="C3541" s="245" t="s">
        <v>3834</v>
      </c>
      <c r="D3541" s="245" t="s">
        <v>3833</v>
      </c>
      <c r="E3541" s="246" t="s">
        <v>44</v>
      </c>
      <c r="F3541" s="245" t="s">
        <v>44</v>
      </c>
      <c r="G3541" s="245" t="s">
        <v>3985</v>
      </c>
      <c r="H3541" s="245" t="s">
        <v>3984</v>
      </c>
      <c r="I3541" s="245" t="s">
        <v>14</v>
      </c>
      <c r="J3541" s="245" t="s">
        <v>59</v>
      </c>
      <c r="K3541" s="246" t="s">
        <v>18238</v>
      </c>
      <c r="L3541" s="245" t="s">
        <v>568</v>
      </c>
      <c r="M3541"/>
      <c r="N3541"/>
      <c r="O3541"/>
      <c r="P3541"/>
      <c r="Q3541"/>
      <c r="R3541"/>
      <c r="S3541"/>
      <c r="T3541"/>
      <c r="U3541"/>
      <c r="V3541"/>
      <c r="W3541"/>
      <c r="X3541"/>
      <c r="Y3541"/>
      <c r="Z3541"/>
      <c r="AA3541"/>
      <c r="AB3541"/>
      <c r="AC3541"/>
      <c r="AD3541"/>
      <c r="AE3541"/>
      <c r="AF3541"/>
      <c r="AG3541"/>
      <c r="AH3541"/>
      <c r="AI3541"/>
      <c r="AJ3541"/>
      <c r="AK3541"/>
      <c r="AL3541"/>
      <c r="AM3541"/>
      <c r="AN3541"/>
      <c r="AO3541"/>
      <c r="AP3541"/>
      <c r="AQ3541"/>
      <c r="AR3541"/>
      <c r="AS3541"/>
      <c r="AT3541"/>
      <c r="AU3541"/>
      <c r="AV3541"/>
      <c r="AW3541"/>
      <c r="AX3541"/>
      <c r="AY3541"/>
      <c r="AZ3541"/>
      <c r="BA3541"/>
      <c r="BB3541"/>
      <c r="BC3541"/>
      <c r="BD3541"/>
      <c r="BE3541"/>
      <c r="BF3541"/>
      <c r="BG3541"/>
      <c r="BH3541"/>
      <c r="BI3541"/>
      <c r="BJ3541"/>
      <c r="BK3541"/>
      <c r="BL3541"/>
      <c r="BM3541"/>
      <c r="BN3541"/>
      <c r="BO3541"/>
    </row>
    <row r="3542" spans="1:67" ht="15" x14ac:dyDescent="0.25">
      <c r="A3542" s="245" t="s">
        <v>2037</v>
      </c>
      <c r="B3542" s="245" t="s">
        <v>2036</v>
      </c>
      <c r="C3542" s="245" t="s">
        <v>3834</v>
      </c>
      <c r="D3542" s="245" t="s">
        <v>3833</v>
      </c>
      <c r="E3542" s="246" t="s">
        <v>44</v>
      </c>
      <c r="F3542" s="245" t="s">
        <v>44</v>
      </c>
      <c r="G3542" s="245" t="s">
        <v>3983</v>
      </c>
      <c r="H3542" s="245" t="s">
        <v>3982</v>
      </c>
      <c r="I3542" s="245" t="s">
        <v>14</v>
      </c>
      <c r="J3542" s="245" t="s">
        <v>59</v>
      </c>
      <c r="K3542" s="246" t="s">
        <v>22959</v>
      </c>
      <c r="L3542" s="245" t="s">
        <v>568</v>
      </c>
      <c r="M3542"/>
      <c r="N3542"/>
      <c r="O3542"/>
      <c r="P3542"/>
      <c r="Q3542"/>
      <c r="R3542"/>
      <c r="S3542"/>
      <c r="T3542"/>
      <c r="U3542"/>
      <c r="V3542"/>
      <c r="W3542"/>
      <c r="X3542"/>
      <c r="Y3542"/>
      <c r="Z3542"/>
      <c r="AA3542"/>
      <c r="AB3542"/>
      <c r="AC3542"/>
      <c r="AD3542"/>
      <c r="AE3542"/>
      <c r="AF3542"/>
      <c r="AG3542"/>
      <c r="AH3542"/>
      <c r="AI3542"/>
      <c r="AJ3542"/>
      <c r="AK3542"/>
      <c r="AL3542"/>
      <c r="AM3542"/>
      <c r="AN3542"/>
      <c r="AO3542"/>
      <c r="AP3542"/>
      <c r="AQ3542"/>
      <c r="AR3542"/>
      <c r="AS3542"/>
      <c r="AT3542"/>
      <c r="AU3542"/>
      <c r="AV3542"/>
      <c r="AW3542"/>
      <c r="AX3542"/>
      <c r="AY3542"/>
      <c r="AZ3542"/>
      <c r="BA3542"/>
      <c r="BB3542"/>
      <c r="BC3542"/>
      <c r="BD3542"/>
      <c r="BE3542"/>
      <c r="BF3542"/>
      <c r="BG3542"/>
      <c r="BH3542"/>
      <c r="BI3542"/>
      <c r="BJ3542"/>
      <c r="BK3542"/>
      <c r="BL3542"/>
      <c r="BM3542"/>
      <c r="BN3542"/>
      <c r="BO3542"/>
    </row>
    <row r="3543" spans="1:67" ht="15" x14ac:dyDescent="0.25">
      <c r="A3543" s="245" t="s">
        <v>2037</v>
      </c>
      <c r="B3543" s="245" t="s">
        <v>2036</v>
      </c>
      <c r="C3543" s="245" t="s">
        <v>3834</v>
      </c>
      <c r="D3543" s="245" t="s">
        <v>3833</v>
      </c>
      <c r="E3543" s="246" t="s">
        <v>44</v>
      </c>
      <c r="F3543" s="245" t="s">
        <v>44</v>
      </c>
      <c r="G3543" s="245" t="s">
        <v>3981</v>
      </c>
      <c r="H3543" s="245" t="s">
        <v>3980</v>
      </c>
      <c r="I3543" s="245" t="s">
        <v>14</v>
      </c>
      <c r="J3543" s="245" t="s">
        <v>59</v>
      </c>
      <c r="K3543" s="246" t="s">
        <v>8318</v>
      </c>
      <c r="L3543" s="245" t="s">
        <v>568</v>
      </c>
      <c r="M3543"/>
      <c r="N3543"/>
      <c r="O3543"/>
      <c r="P3543"/>
      <c r="Q3543"/>
      <c r="R3543"/>
      <c r="S3543"/>
      <c r="T3543"/>
      <c r="U3543"/>
      <c r="V3543"/>
      <c r="W3543"/>
      <c r="X3543"/>
      <c r="Y3543"/>
      <c r="Z3543"/>
      <c r="AA3543"/>
      <c r="AB3543"/>
      <c r="AC3543"/>
      <c r="AD3543"/>
      <c r="AE3543"/>
      <c r="AF3543"/>
      <c r="AG3543"/>
      <c r="AH3543"/>
      <c r="AI3543"/>
      <c r="AJ3543"/>
      <c r="AK3543"/>
      <c r="AL3543"/>
      <c r="AM3543"/>
      <c r="AN3543"/>
      <c r="AO3543"/>
      <c r="AP3543"/>
      <c r="AQ3543"/>
      <c r="AR3543"/>
      <c r="AS3543"/>
      <c r="AT3543"/>
      <c r="AU3543"/>
      <c r="AV3543"/>
      <c r="AW3543"/>
      <c r="AX3543"/>
      <c r="AY3543"/>
      <c r="AZ3543"/>
      <c r="BA3543"/>
      <c r="BB3543"/>
      <c r="BC3543"/>
      <c r="BD3543"/>
      <c r="BE3543"/>
      <c r="BF3543"/>
      <c r="BG3543"/>
      <c r="BH3543"/>
      <c r="BI3543"/>
      <c r="BJ3543"/>
      <c r="BK3543"/>
      <c r="BL3543"/>
      <c r="BM3543"/>
      <c r="BN3543"/>
      <c r="BO3543"/>
    </row>
    <row r="3544" spans="1:67" ht="15" x14ac:dyDescent="0.25">
      <c r="A3544" s="245" t="s">
        <v>2037</v>
      </c>
      <c r="B3544" s="245" t="s">
        <v>2036</v>
      </c>
      <c r="C3544" s="245" t="s">
        <v>3834</v>
      </c>
      <c r="D3544" s="245" t="s">
        <v>3833</v>
      </c>
      <c r="E3544" s="246" t="s">
        <v>44</v>
      </c>
      <c r="F3544" s="245" t="s">
        <v>44</v>
      </c>
      <c r="G3544" s="245" t="s">
        <v>3979</v>
      </c>
      <c r="H3544" s="245" t="s">
        <v>3978</v>
      </c>
      <c r="I3544" s="245" t="s">
        <v>14</v>
      </c>
      <c r="J3544" s="245" t="s">
        <v>59</v>
      </c>
      <c r="K3544" s="246" t="s">
        <v>24419</v>
      </c>
      <c r="L3544" s="245" t="s">
        <v>568</v>
      </c>
      <c r="M3544"/>
      <c r="N3544"/>
      <c r="O3544"/>
      <c r="P3544"/>
      <c r="Q3544"/>
      <c r="R3544"/>
      <c r="S3544"/>
      <c r="T3544"/>
      <c r="U3544"/>
      <c r="V3544"/>
      <c r="W3544"/>
      <c r="X3544"/>
      <c r="Y3544"/>
      <c r="Z3544"/>
      <c r="AA3544"/>
      <c r="AB3544"/>
      <c r="AC3544"/>
      <c r="AD3544"/>
      <c r="AE3544"/>
      <c r="AF3544"/>
      <c r="AG3544"/>
      <c r="AH3544"/>
      <c r="AI3544"/>
      <c r="AJ3544"/>
      <c r="AK3544"/>
      <c r="AL3544"/>
      <c r="AM3544"/>
      <c r="AN3544"/>
      <c r="AO3544"/>
      <c r="AP3544"/>
      <c r="AQ3544"/>
      <c r="AR3544"/>
      <c r="AS3544"/>
      <c r="AT3544"/>
      <c r="AU3544"/>
      <c r="AV3544"/>
      <c r="AW3544"/>
      <c r="AX3544"/>
      <c r="AY3544"/>
      <c r="AZ3544"/>
      <c r="BA3544"/>
      <c r="BB3544"/>
      <c r="BC3544"/>
      <c r="BD3544"/>
      <c r="BE3544"/>
      <c r="BF3544"/>
      <c r="BG3544"/>
      <c r="BH3544"/>
      <c r="BI3544"/>
      <c r="BJ3544"/>
      <c r="BK3544"/>
      <c r="BL3544"/>
      <c r="BM3544"/>
      <c r="BN3544"/>
      <c r="BO3544"/>
    </row>
    <row r="3545" spans="1:67" ht="15" x14ac:dyDescent="0.25">
      <c r="A3545" s="245" t="s">
        <v>2037</v>
      </c>
      <c r="B3545" s="245" t="s">
        <v>2036</v>
      </c>
      <c r="C3545" s="245" t="s">
        <v>3834</v>
      </c>
      <c r="D3545" s="245" t="s">
        <v>3833</v>
      </c>
      <c r="E3545" s="246" t="s">
        <v>44</v>
      </c>
      <c r="F3545" s="245" t="s">
        <v>44</v>
      </c>
      <c r="G3545" s="245" t="s">
        <v>3977</v>
      </c>
      <c r="H3545" s="245" t="s">
        <v>3976</v>
      </c>
      <c r="I3545" s="245" t="s">
        <v>14</v>
      </c>
      <c r="J3545" s="245" t="s">
        <v>59</v>
      </c>
      <c r="K3545" s="246" t="s">
        <v>12124</v>
      </c>
      <c r="L3545" s="245" t="s">
        <v>568</v>
      </c>
      <c r="M3545"/>
      <c r="N3545"/>
      <c r="O3545"/>
      <c r="P3545"/>
      <c r="Q3545"/>
      <c r="R3545"/>
      <c r="S3545"/>
      <c r="T3545"/>
      <c r="U3545"/>
      <c r="V3545"/>
      <c r="W3545"/>
      <c r="X3545"/>
      <c r="Y3545"/>
      <c r="Z3545"/>
      <c r="AA3545"/>
      <c r="AB3545"/>
      <c r="AC3545"/>
      <c r="AD3545"/>
      <c r="AE3545"/>
      <c r="AF3545"/>
      <c r="AG3545"/>
      <c r="AH3545"/>
      <c r="AI3545"/>
      <c r="AJ3545"/>
      <c r="AK3545"/>
      <c r="AL3545"/>
      <c r="AM3545"/>
      <c r="AN3545"/>
      <c r="AO3545"/>
      <c r="AP3545"/>
      <c r="AQ3545"/>
      <c r="AR3545"/>
      <c r="AS3545"/>
      <c r="AT3545"/>
      <c r="AU3545"/>
      <c r="AV3545"/>
      <c r="AW3545"/>
      <c r="AX3545"/>
      <c r="AY3545"/>
      <c r="AZ3545"/>
      <c r="BA3545"/>
      <c r="BB3545"/>
      <c r="BC3545"/>
      <c r="BD3545"/>
      <c r="BE3545"/>
      <c r="BF3545"/>
      <c r="BG3545"/>
      <c r="BH3545"/>
      <c r="BI3545"/>
      <c r="BJ3545"/>
      <c r="BK3545"/>
      <c r="BL3545"/>
      <c r="BM3545"/>
      <c r="BN3545"/>
      <c r="BO3545"/>
    </row>
    <row r="3546" spans="1:67" ht="15" x14ac:dyDescent="0.25">
      <c r="A3546" s="245" t="s">
        <v>2037</v>
      </c>
      <c r="B3546" s="245" t="s">
        <v>2036</v>
      </c>
      <c r="C3546" s="245" t="s">
        <v>3834</v>
      </c>
      <c r="D3546" s="245" t="s">
        <v>3833</v>
      </c>
      <c r="E3546" s="246" t="s">
        <v>44</v>
      </c>
      <c r="F3546" s="245" t="s">
        <v>44</v>
      </c>
      <c r="G3546" s="245" t="s">
        <v>3975</v>
      </c>
      <c r="H3546" s="245" t="s">
        <v>3974</v>
      </c>
      <c r="I3546" s="245" t="s">
        <v>14</v>
      </c>
      <c r="J3546" s="245" t="s">
        <v>59</v>
      </c>
      <c r="K3546" s="246" t="s">
        <v>24420</v>
      </c>
      <c r="L3546" s="245" t="s">
        <v>568</v>
      </c>
      <c r="M3546"/>
      <c r="N3546"/>
      <c r="O3546"/>
      <c r="P3546"/>
      <c r="Q3546"/>
      <c r="R3546"/>
      <c r="S3546"/>
      <c r="T3546"/>
      <c r="U3546"/>
      <c r="V3546"/>
      <c r="W3546"/>
      <c r="X3546"/>
      <c r="Y3546"/>
      <c r="Z3546"/>
      <c r="AA3546"/>
      <c r="AB3546"/>
      <c r="AC3546"/>
      <c r="AD3546"/>
      <c r="AE3546"/>
      <c r="AF3546"/>
      <c r="AG3546"/>
      <c r="AH3546"/>
      <c r="AI3546"/>
      <c r="AJ3546"/>
      <c r="AK3546"/>
      <c r="AL3546"/>
      <c r="AM3546"/>
      <c r="AN3546"/>
      <c r="AO3546"/>
      <c r="AP3546"/>
      <c r="AQ3546"/>
      <c r="AR3546"/>
      <c r="AS3546"/>
      <c r="AT3546"/>
      <c r="AU3546"/>
      <c r="AV3546"/>
      <c r="AW3546"/>
      <c r="AX3546"/>
      <c r="AY3546"/>
      <c r="AZ3546"/>
      <c r="BA3546"/>
      <c r="BB3546"/>
      <c r="BC3546"/>
      <c r="BD3546"/>
      <c r="BE3546"/>
      <c r="BF3546"/>
      <c r="BG3546"/>
      <c r="BH3546"/>
      <c r="BI3546"/>
      <c r="BJ3546"/>
      <c r="BK3546"/>
      <c r="BL3546"/>
      <c r="BM3546"/>
      <c r="BN3546"/>
      <c r="BO3546"/>
    </row>
    <row r="3547" spans="1:67" ht="15" x14ac:dyDescent="0.25">
      <c r="A3547" s="245" t="s">
        <v>2037</v>
      </c>
      <c r="B3547" s="245" t="s">
        <v>2036</v>
      </c>
      <c r="C3547" s="245" t="s">
        <v>3834</v>
      </c>
      <c r="D3547" s="245" t="s">
        <v>3833</v>
      </c>
      <c r="E3547" s="246" t="s">
        <v>44</v>
      </c>
      <c r="F3547" s="245" t="s">
        <v>44</v>
      </c>
      <c r="G3547" s="245" t="s">
        <v>3973</v>
      </c>
      <c r="H3547" s="245" t="s">
        <v>3972</v>
      </c>
      <c r="I3547" s="245" t="s">
        <v>14</v>
      </c>
      <c r="J3547" s="245" t="s">
        <v>59</v>
      </c>
      <c r="K3547" s="246" t="s">
        <v>9050</v>
      </c>
      <c r="L3547" s="245" t="s">
        <v>568</v>
      </c>
      <c r="M3547"/>
      <c r="N3547"/>
      <c r="O3547"/>
      <c r="P3547"/>
      <c r="Q3547"/>
      <c r="R3547"/>
      <c r="S3547"/>
      <c r="T3547"/>
      <c r="U3547"/>
      <c r="V3547"/>
      <c r="W3547"/>
      <c r="X3547"/>
      <c r="Y3547"/>
      <c r="Z3547"/>
      <c r="AA3547"/>
      <c r="AB3547"/>
      <c r="AC3547"/>
      <c r="AD3547"/>
      <c r="AE3547"/>
      <c r="AF3547"/>
      <c r="AG3547"/>
      <c r="AH3547"/>
      <c r="AI3547"/>
      <c r="AJ3547"/>
      <c r="AK3547"/>
      <c r="AL3547"/>
      <c r="AM3547"/>
      <c r="AN3547"/>
      <c r="AO3547"/>
      <c r="AP3547"/>
      <c r="AQ3547"/>
      <c r="AR3547"/>
      <c r="AS3547"/>
      <c r="AT3547"/>
      <c r="AU3547"/>
      <c r="AV3547"/>
      <c r="AW3547"/>
      <c r="AX3547"/>
      <c r="AY3547"/>
      <c r="AZ3547"/>
      <c r="BA3547"/>
      <c r="BB3547"/>
      <c r="BC3547"/>
      <c r="BD3547"/>
      <c r="BE3547"/>
      <c r="BF3547"/>
      <c r="BG3547"/>
      <c r="BH3547"/>
      <c r="BI3547"/>
      <c r="BJ3547"/>
      <c r="BK3547"/>
      <c r="BL3547"/>
      <c r="BM3547"/>
      <c r="BN3547"/>
      <c r="BO3547"/>
    </row>
    <row r="3548" spans="1:67" ht="15" x14ac:dyDescent="0.25">
      <c r="A3548" s="245" t="s">
        <v>2037</v>
      </c>
      <c r="B3548" s="245" t="s">
        <v>2036</v>
      </c>
      <c r="C3548" s="245" t="s">
        <v>3834</v>
      </c>
      <c r="D3548" s="245" t="s">
        <v>3833</v>
      </c>
      <c r="E3548" s="246" t="s">
        <v>44</v>
      </c>
      <c r="F3548" s="245" t="s">
        <v>44</v>
      </c>
      <c r="G3548" s="245" t="s">
        <v>3971</v>
      </c>
      <c r="H3548" s="245" t="s">
        <v>3970</v>
      </c>
      <c r="I3548" s="245" t="s">
        <v>14</v>
      </c>
      <c r="J3548" s="245" t="s">
        <v>59</v>
      </c>
      <c r="K3548" s="246" t="s">
        <v>16233</v>
      </c>
      <c r="L3548" s="245" t="s">
        <v>568</v>
      </c>
      <c r="M3548"/>
      <c r="N3548"/>
      <c r="O3548"/>
      <c r="P3548"/>
      <c r="Q3548"/>
      <c r="R3548"/>
      <c r="S3548"/>
      <c r="T3548"/>
      <c r="U3548"/>
      <c r="V3548"/>
      <c r="W3548"/>
      <c r="X3548"/>
      <c r="Y3548"/>
      <c r="Z3548"/>
      <c r="AA3548"/>
      <c r="AB3548"/>
      <c r="AC3548"/>
      <c r="AD3548"/>
      <c r="AE3548"/>
      <c r="AF3548"/>
      <c r="AG3548"/>
      <c r="AH3548"/>
      <c r="AI3548"/>
      <c r="AJ3548"/>
      <c r="AK3548"/>
      <c r="AL3548"/>
      <c r="AM3548"/>
      <c r="AN3548"/>
      <c r="AO3548"/>
      <c r="AP3548"/>
      <c r="AQ3548"/>
      <c r="AR3548"/>
      <c r="AS3548"/>
      <c r="AT3548"/>
      <c r="AU3548"/>
      <c r="AV3548"/>
      <c r="AW3548"/>
      <c r="AX3548"/>
      <c r="AY3548"/>
      <c r="AZ3548"/>
      <c r="BA3548"/>
      <c r="BB3548"/>
      <c r="BC3548"/>
      <c r="BD3548"/>
      <c r="BE3548"/>
      <c r="BF3548"/>
      <c r="BG3548"/>
      <c r="BH3548"/>
      <c r="BI3548"/>
      <c r="BJ3548"/>
      <c r="BK3548"/>
      <c r="BL3548"/>
      <c r="BM3548"/>
      <c r="BN3548"/>
      <c r="BO3548"/>
    </row>
    <row r="3549" spans="1:67" ht="15" x14ac:dyDescent="0.25">
      <c r="A3549" s="245" t="s">
        <v>2037</v>
      </c>
      <c r="B3549" s="245" t="s">
        <v>2036</v>
      </c>
      <c r="C3549" s="245" t="s">
        <v>3834</v>
      </c>
      <c r="D3549" s="245" t="s">
        <v>3833</v>
      </c>
      <c r="E3549" s="246" t="s">
        <v>44</v>
      </c>
      <c r="F3549" s="245" t="s">
        <v>44</v>
      </c>
      <c r="G3549" s="245" t="s">
        <v>3969</v>
      </c>
      <c r="H3549" s="245" t="s">
        <v>3968</v>
      </c>
      <c r="I3549" s="245" t="s">
        <v>14</v>
      </c>
      <c r="J3549" s="245" t="s">
        <v>59</v>
      </c>
      <c r="K3549" s="246" t="s">
        <v>24421</v>
      </c>
      <c r="L3549" s="245" t="s">
        <v>568</v>
      </c>
      <c r="M3549"/>
      <c r="N3549"/>
      <c r="O3549"/>
      <c r="P3549"/>
      <c r="Q3549"/>
      <c r="R3549"/>
      <c r="S3549"/>
      <c r="T3549"/>
      <c r="U3549"/>
      <c r="V3549"/>
      <c r="W3549"/>
      <c r="X3549"/>
      <c r="Y3549"/>
      <c r="Z3549"/>
      <c r="AA3549"/>
      <c r="AB3549"/>
      <c r="AC3549"/>
      <c r="AD3549"/>
      <c r="AE3549"/>
      <c r="AF3549"/>
      <c r="AG3549"/>
      <c r="AH3549"/>
      <c r="AI3549"/>
      <c r="AJ3549"/>
      <c r="AK3549"/>
      <c r="AL3549"/>
      <c r="AM3549"/>
      <c r="AN3549"/>
      <c r="AO3549"/>
      <c r="AP3549"/>
      <c r="AQ3549"/>
      <c r="AR3549"/>
      <c r="AS3549"/>
      <c r="AT3549"/>
      <c r="AU3549"/>
      <c r="AV3549"/>
      <c r="AW3549"/>
      <c r="AX3549"/>
      <c r="AY3549"/>
      <c r="AZ3549"/>
      <c r="BA3549"/>
      <c r="BB3549"/>
      <c r="BC3549"/>
      <c r="BD3549"/>
      <c r="BE3549"/>
      <c r="BF3549"/>
      <c r="BG3549"/>
      <c r="BH3549"/>
      <c r="BI3549"/>
      <c r="BJ3549"/>
      <c r="BK3549"/>
      <c r="BL3549"/>
      <c r="BM3549"/>
      <c r="BN3549"/>
      <c r="BO3549"/>
    </row>
    <row r="3550" spans="1:67" ht="15" x14ac:dyDescent="0.25">
      <c r="A3550" s="245" t="s">
        <v>2037</v>
      </c>
      <c r="B3550" s="245" t="s">
        <v>2036</v>
      </c>
      <c r="C3550" s="245" t="s">
        <v>3834</v>
      </c>
      <c r="D3550" s="245" t="s">
        <v>3833</v>
      </c>
      <c r="E3550" s="246" t="s">
        <v>44</v>
      </c>
      <c r="F3550" s="245" t="s">
        <v>44</v>
      </c>
      <c r="G3550" s="245" t="s">
        <v>3967</v>
      </c>
      <c r="H3550" s="245" t="s">
        <v>3966</v>
      </c>
      <c r="I3550" s="245" t="s">
        <v>14</v>
      </c>
      <c r="J3550" s="245" t="s">
        <v>59</v>
      </c>
      <c r="K3550" s="246" t="s">
        <v>17415</v>
      </c>
      <c r="L3550" s="245" t="s">
        <v>568</v>
      </c>
      <c r="M3550"/>
      <c r="N3550"/>
      <c r="O3550"/>
      <c r="P3550"/>
      <c r="Q3550"/>
      <c r="R3550"/>
      <c r="S3550"/>
      <c r="T3550"/>
      <c r="U3550"/>
      <c r="V3550"/>
      <c r="W3550"/>
      <c r="X3550"/>
      <c r="Y3550"/>
      <c r="Z3550"/>
      <c r="AA3550"/>
      <c r="AB3550"/>
      <c r="AC3550"/>
      <c r="AD3550"/>
      <c r="AE3550"/>
      <c r="AF3550"/>
      <c r="AG3550"/>
      <c r="AH3550"/>
      <c r="AI3550"/>
      <c r="AJ3550"/>
      <c r="AK3550"/>
      <c r="AL3550"/>
      <c r="AM3550"/>
      <c r="AN3550"/>
      <c r="AO3550"/>
      <c r="AP3550"/>
      <c r="AQ3550"/>
      <c r="AR3550"/>
      <c r="AS3550"/>
      <c r="AT3550"/>
      <c r="AU3550"/>
      <c r="AV3550"/>
      <c r="AW3550"/>
      <c r="AX3550"/>
      <c r="AY3550"/>
      <c r="AZ3550"/>
      <c r="BA3550"/>
      <c r="BB3550"/>
      <c r="BC3550"/>
      <c r="BD3550"/>
      <c r="BE3550"/>
      <c r="BF3550"/>
      <c r="BG3550"/>
      <c r="BH3550"/>
      <c r="BI3550"/>
      <c r="BJ3550"/>
      <c r="BK3550"/>
      <c r="BL3550"/>
      <c r="BM3550"/>
      <c r="BN3550"/>
      <c r="BO3550"/>
    </row>
    <row r="3551" spans="1:67" ht="15" x14ac:dyDescent="0.25">
      <c r="A3551" s="245" t="s">
        <v>2037</v>
      </c>
      <c r="B3551" s="245" t="s">
        <v>2036</v>
      </c>
      <c r="C3551" s="245" t="s">
        <v>3834</v>
      </c>
      <c r="D3551" s="245" t="s">
        <v>3833</v>
      </c>
      <c r="E3551" s="246" t="s">
        <v>44</v>
      </c>
      <c r="F3551" s="245" t="s">
        <v>44</v>
      </c>
      <c r="G3551" s="245" t="s">
        <v>3965</v>
      </c>
      <c r="H3551" s="245" t="s">
        <v>3964</v>
      </c>
      <c r="I3551" s="245" t="s">
        <v>14</v>
      </c>
      <c r="J3551" s="245" t="s">
        <v>59</v>
      </c>
      <c r="K3551" s="246" t="s">
        <v>24422</v>
      </c>
      <c r="L3551" s="245" t="s">
        <v>568</v>
      </c>
      <c r="M3551"/>
      <c r="N3551"/>
      <c r="O3551"/>
      <c r="P3551"/>
      <c r="Q3551"/>
      <c r="R3551"/>
      <c r="S3551"/>
      <c r="T3551"/>
      <c r="U3551"/>
      <c r="V3551"/>
      <c r="W3551"/>
      <c r="X3551"/>
      <c r="Y3551"/>
      <c r="Z3551"/>
      <c r="AA3551"/>
      <c r="AB3551"/>
      <c r="AC3551"/>
      <c r="AD3551"/>
      <c r="AE3551"/>
      <c r="AF3551"/>
      <c r="AG3551"/>
      <c r="AH3551"/>
      <c r="AI3551"/>
      <c r="AJ3551"/>
      <c r="AK3551"/>
      <c r="AL3551"/>
      <c r="AM3551"/>
      <c r="AN3551"/>
      <c r="AO3551"/>
      <c r="AP3551"/>
      <c r="AQ3551"/>
      <c r="AR3551"/>
      <c r="AS3551"/>
      <c r="AT3551"/>
      <c r="AU3551"/>
      <c r="AV3551"/>
      <c r="AW3551"/>
      <c r="AX3551"/>
      <c r="AY3551"/>
      <c r="AZ3551"/>
      <c r="BA3551"/>
      <c r="BB3551"/>
      <c r="BC3551"/>
      <c r="BD3551"/>
      <c r="BE3551"/>
      <c r="BF3551"/>
      <c r="BG3551"/>
      <c r="BH3551"/>
      <c r="BI3551"/>
      <c r="BJ3551"/>
      <c r="BK3551"/>
      <c r="BL3551"/>
      <c r="BM3551"/>
      <c r="BN3551"/>
      <c r="BO3551"/>
    </row>
    <row r="3552" spans="1:67" ht="15" x14ac:dyDescent="0.25">
      <c r="A3552" s="245" t="s">
        <v>2037</v>
      </c>
      <c r="B3552" s="245" t="s">
        <v>2036</v>
      </c>
      <c r="C3552" s="245" t="s">
        <v>3834</v>
      </c>
      <c r="D3552" s="245" t="s">
        <v>3833</v>
      </c>
      <c r="E3552" s="246" t="s">
        <v>44</v>
      </c>
      <c r="F3552" s="245" t="s">
        <v>44</v>
      </c>
      <c r="G3552" s="245" t="s">
        <v>3963</v>
      </c>
      <c r="H3552" s="245" t="s">
        <v>3962</v>
      </c>
      <c r="I3552" s="245" t="s">
        <v>14</v>
      </c>
      <c r="J3552" s="245" t="s">
        <v>59</v>
      </c>
      <c r="K3552" s="246" t="s">
        <v>15001</v>
      </c>
      <c r="L3552" s="245" t="s">
        <v>568</v>
      </c>
      <c r="M3552"/>
      <c r="N3552"/>
      <c r="O3552"/>
      <c r="P3552"/>
      <c r="Q3552"/>
      <c r="R3552"/>
      <c r="S3552"/>
      <c r="T3552"/>
      <c r="U3552"/>
      <c r="V3552"/>
      <c r="W3552"/>
      <c r="X3552"/>
      <c r="Y3552"/>
      <c r="Z3552"/>
      <c r="AA3552"/>
      <c r="AB3552"/>
      <c r="AC3552"/>
      <c r="AD3552"/>
      <c r="AE3552"/>
      <c r="AF3552"/>
      <c r="AG3552"/>
      <c r="AH3552"/>
      <c r="AI3552"/>
      <c r="AJ3552"/>
      <c r="AK3552"/>
      <c r="AL3552"/>
      <c r="AM3552"/>
      <c r="AN3552"/>
      <c r="AO3552"/>
      <c r="AP3552"/>
      <c r="AQ3552"/>
      <c r="AR3552"/>
      <c r="AS3552"/>
      <c r="AT3552"/>
      <c r="AU3552"/>
      <c r="AV3552"/>
      <c r="AW3552"/>
      <c r="AX3552"/>
      <c r="AY3552"/>
      <c r="AZ3552"/>
      <c r="BA3552"/>
      <c r="BB3552"/>
      <c r="BC3552"/>
      <c r="BD3552"/>
      <c r="BE3552"/>
      <c r="BF3552"/>
      <c r="BG3552"/>
      <c r="BH3552"/>
      <c r="BI3552"/>
      <c r="BJ3552"/>
      <c r="BK3552"/>
      <c r="BL3552"/>
      <c r="BM3552"/>
      <c r="BN3552"/>
      <c r="BO3552"/>
    </row>
    <row r="3553" spans="1:67" ht="15" x14ac:dyDescent="0.25">
      <c r="A3553" s="245" t="s">
        <v>2037</v>
      </c>
      <c r="B3553" s="245" t="s">
        <v>2036</v>
      </c>
      <c r="C3553" s="245" t="s">
        <v>3834</v>
      </c>
      <c r="D3553" s="245" t="s">
        <v>3833</v>
      </c>
      <c r="E3553" s="246" t="s">
        <v>44</v>
      </c>
      <c r="F3553" s="245" t="s">
        <v>44</v>
      </c>
      <c r="G3553" s="245" t="s">
        <v>3961</v>
      </c>
      <c r="H3553" s="245" t="s">
        <v>3960</v>
      </c>
      <c r="I3553" s="245" t="s">
        <v>14</v>
      </c>
      <c r="J3553" s="245" t="s">
        <v>59</v>
      </c>
      <c r="K3553" s="246" t="s">
        <v>24423</v>
      </c>
      <c r="L3553" s="245" t="s">
        <v>568</v>
      </c>
      <c r="M3553"/>
      <c r="N3553"/>
      <c r="O3553"/>
      <c r="P3553"/>
      <c r="Q3553"/>
      <c r="R3553"/>
      <c r="S3553"/>
      <c r="T3553"/>
      <c r="U3553"/>
      <c r="V3553"/>
      <c r="W3553"/>
      <c r="X3553"/>
      <c r="Y3553"/>
      <c r="Z3553"/>
      <c r="AA3553"/>
      <c r="AB3553"/>
      <c r="AC3553"/>
      <c r="AD3553"/>
      <c r="AE3553"/>
      <c r="AF3553"/>
      <c r="AG3553"/>
      <c r="AH3553"/>
      <c r="AI3553"/>
      <c r="AJ3553"/>
      <c r="AK3553"/>
      <c r="AL3553"/>
      <c r="AM3553"/>
      <c r="AN3553"/>
      <c r="AO3553"/>
      <c r="AP3553"/>
      <c r="AQ3553"/>
      <c r="AR3553"/>
      <c r="AS3553"/>
      <c r="AT3553"/>
      <c r="AU3553"/>
      <c r="AV3553"/>
      <c r="AW3553"/>
      <c r="AX3553"/>
      <c r="AY3553"/>
      <c r="AZ3553"/>
      <c r="BA3553"/>
      <c r="BB3553"/>
      <c r="BC3553"/>
      <c r="BD3553"/>
      <c r="BE3553"/>
      <c r="BF3553"/>
      <c r="BG3553"/>
      <c r="BH3553"/>
      <c r="BI3553"/>
      <c r="BJ3553"/>
      <c r="BK3553"/>
      <c r="BL3553"/>
      <c r="BM3553"/>
      <c r="BN3553"/>
      <c r="BO3553"/>
    </row>
    <row r="3554" spans="1:67" ht="15" x14ac:dyDescent="0.25">
      <c r="A3554" s="245" t="s">
        <v>2037</v>
      </c>
      <c r="B3554" s="245" t="s">
        <v>2036</v>
      </c>
      <c r="C3554" s="245" t="s">
        <v>3834</v>
      </c>
      <c r="D3554" s="245" t="s">
        <v>3833</v>
      </c>
      <c r="E3554" s="246" t="s">
        <v>44</v>
      </c>
      <c r="F3554" s="245" t="s">
        <v>44</v>
      </c>
      <c r="G3554" s="245" t="s">
        <v>18838</v>
      </c>
      <c r="H3554" s="245" t="s">
        <v>18839</v>
      </c>
      <c r="I3554" s="245" t="s">
        <v>14</v>
      </c>
      <c r="J3554" s="245" t="s">
        <v>59</v>
      </c>
      <c r="K3554" s="246" t="s">
        <v>24424</v>
      </c>
      <c r="L3554" s="245" t="s">
        <v>568</v>
      </c>
      <c r="M3554"/>
      <c r="N3554"/>
      <c r="O3554"/>
      <c r="P3554"/>
      <c r="Q3554"/>
      <c r="R3554"/>
      <c r="S3554"/>
      <c r="T3554"/>
      <c r="U3554"/>
      <c r="V3554"/>
      <c r="W3554"/>
      <c r="X3554"/>
      <c r="Y3554"/>
      <c r="Z3554"/>
      <c r="AA3554"/>
      <c r="AB3554"/>
      <c r="AC3554"/>
      <c r="AD3554"/>
      <c r="AE3554"/>
      <c r="AF3554"/>
      <c r="AG3554"/>
      <c r="AH3554"/>
      <c r="AI3554"/>
      <c r="AJ3554"/>
      <c r="AK3554"/>
      <c r="AL3554"/>
      <c r="AM3554"/>
      <c r="AN3554"/>
      <c r="AO3554"/>
      <c r="AP3554"/>
      <c r="AQ3554"/>
      <c r="AR3554"/>
      <c r="AS3554"/>
      <c r="AT3554"/>
      <c r="AU3554"/>
      <c r="AV3554"/>
      <c r="AW3554"/>
      <c r="AX3554"/>
      <c r="AY3554"/>
      <c r="AZ3554"/>
      <c r="BA3554"/>
      <c r="BB3554"/>
      <c r="BC3554"/>
      <c r="BD3554"/>
      <c r="BE3554"/>
      <c r="BF3554"/>
      <c r="BG3554"/>
      <c r="BH3554"/>
      <c r="BI3554"/>
      <c r="BJ3554"/>
      <c r="BK3554"/>
      <c r="BL3554"/>
      <c r="BM3554"/>
      <c r="BN3554"/>
      <c r="BO3554"/>
    </row>
    <row r="3555" spans="1:67" ht="15" x14ac:dyDescent="0.25">
      <c r="A3555" s="245" t="s">
        <v>2037</v>
      </c>
      <c r="B3555" s="245" t="s">
        <v>2036</v>
      </c>
      <c r="C3555" s="245" t="s">
        <v>3834</v>
      </c>
      <c r="D3555" s="245" t="s">
        <v>3833</v>
      </c>
      <c r="E3555" s="246" t="s">
        <v>44</v>
      </c>
      <c r="F3555" s="245" t="s">
        <v>44</v>
      </c>
      <c r="G3555" s="245" t="s">
        <v>3959</v>
      </c>
      <c r="H3555" s="245" t="s">
        <v>12520</v>
      </c>
      <c r="I3555" s="245" t="s">
        <v>14</v>
      </c>
      <c r="J3555" s="245" t="s">
        <v>569</v>
      </c>
      <c r="K3555" s="246" t="s">
        <v>24425</v>
      </c>
      <c r="L3555" s="245" t="s">
        <v>568</v>
      </c>
      <c r="M3555"/>
      <c r="N3555"/>
      <c r="O3555"/>
      <c r="P3555"/>
      <c r="Q3555"/>
      <c r="R3555"/>
      <c r="S3555"/>
      <c r="T3555"/>
      <c r="U3555"/>
      <c r="V3555"/>
      <c r="W3555"/>
      <c r="X3555"/>
      <c r="Y3555"/>
      <c r="Z3555"/>
      <c r="AA3555"/>
      <c r="AB3555"/>
      <c r="AC3555"/>
      <c r="AD3555"/>
      <c r="AE3555"/>
      <c r="AF3555"/>
      <c r="AG3555"/>
      <c r="AH3555"/>
      <c r="AI3555"/>
      <c r="AJ3555"/>
      <c r="AK3555"/>
      <c r="AL3555"/>
      <c r="AM3555"/>
      <c r="AN3555"/>
      <c r="AO3555"/>
      <c r="AP3555"/>
      <c r="AQ3555"/>
      <c r="AR3555"/>
      <c r="AS3555"/>
      <c r="AT3555"/>
      <c r="AU3555"/>
      <c r="AV3555"/>
      <c r="AW3555"/>
      <c r="AX3555"/>
      <c r="AY3555"/>
      <c r="AZ3555"/>
      <c r="BA3555"/>
      <c r="BB3555"/>
      <c r="BC3555"/>
      <c r="BD3555"/>
      <c r="BE3555"/>
      <c r="BF3555"/>
      <c r="BG3555"/>
      <c r="BH3555"/>
      <c r="BI3555"/>
      <c r="BJ3555"/>
      <c r="BK3555"/>
      <c r="BL3555"/>
      <c r="BM3555"/>
      <c r="BN3555"/>
      <c r="BO3555"/>
    </row>
    <row r="3556" spans="1:67" ht="15" x14ac:dyDescent="0.25">
      <c r="A3556" s="245" t="s">
        <v>2037</v>
      </c>
      <c r="B3556" s="245" t="s">
        <v>2036</v>
      </c>
      <c r="C3556" s="245" t="s">
        <v>3834</v>
      </c>
      <c r="D3556" s="245" t="s">
        <v>3833</v>
      </c>
      <c r="E3556" s="246" t="s">
        <v>44</v>
      </c>
      <c r="F3556" s="245" t="s">
        <v>44</v>
      </c>
      <c r="G3556" s="245" t="s">
        <v>3958</v>
      </c>
      <c r="H3556" s="245" t="s">
        <v>18842</v>
      </c>
      <c r="I3556" s="245" t="s">
        <v>14</v>
      </c>
      <c r="J3556" s="245" t="s">
        <v>59</v>
      </c>
      <c r="K3556" s="246" t="s">
        <v>8673</v>
      </c>
      <c r="L3556" s="245" t="s">
        <v>568</v>
      </c>
      <c r="M3556"/>
      <c r="N3556"/>
      <c r="O3556"/>
      <c r="P3556"/>
      <c r="Q3556"/>
      <c r="R3556"/>
      <c r="S3556"/>
      <c r="T3556"/>
      <c r="U3556"/>
      <c r="V3556"/>
      <c r="W3556"/>
      <c r="X3556"/>
      <c r="Y3556"/>
      <c r="Z3556"/>
      <c r="AA3556"/>
      <c r="AB3556"/>
      <c r="AC3556"/>
      <c r="AD3556"/>
      <c r="AE3556"/>
      <c r="AF3556"/>
      <c r="AG3556"/>
      <c r="AH3556"/>
      <c r="AI3556"/>
      <c r="AJ3556"/>
      <c r="AK3556"/>
      <c r="AL3556"/>
      <c r="AM3556"/>
      <c r="AN3556"/>
      <c r="AO3556"/>
      <c r="AP3556"/>
      <c r="AQ3556"/>
      <c r="AR3556"/>
      <c r="AS3556"/>
      <c r="AT3556"/>
      <c r="AU3556"/>
      <c r="AV3556"/>
      <c r="AW3556"/>
      <c r="AX3556"/>
      <c r="AY3556"/>
      <c r="AZ3556"/>
      <c r="BA3556"/>
      <c r="BB3556"/>
      <c r="BC3556"/>
      <c r="BD3556"/>
      <c r="BE3556"/>
      <c r="BF3556"/>
      <c r="BG3556"/>
      <c r="BH3556"/>
      <c r="BI3556"/>
      <c r="BJ3556"/>
      <c r="BK3556"/>
      <c r="BL3556"/>
      <c r="BM3556"/>
      <c r="BN3556"/>
      <c r="BO3556"/>
    </row>
    <row r="3557" spans="1:67" ht="15" x14ac:dyDescent="0.25">
      <c r="A3557" s="245" t="s">
        <v>2037</v>
      </c>
      <c r="B3557" s="245" t="s">
        <v>2036</v>
      </c>
      <c r="C3557" s="245" t="s">
        <v>3834</v>
      </c>
      <c r="D3557" s="245" t="s">
        <v>3833</v>
      </c>
      <c r="E3557" s="246" t="s">
        <v>44</v>
      </c>
      <c r="F3557" s="245" t="s">
        <v>44</v>
      </c>
      <c r="G3557" s="245" t="s">
        <v>3957</v>
      </c>
      <c r="H3557" s="245" t="s">
        <v>18844</v>
      </c>
      <c r="I3557" s="245" t="s">
        <v>14</v>
      </c>
      <c r="J3557" s="245" t="s">
        <v>59</v>
      </c>
      <c r="K3557" s="246" t="s">
        <v>24426</v>
      </c>
      <c r="L3557" s="245" t="s">
        <v>568</v>
      </c>
      <c r="M3557"/>
      <c r="N3557"/>
      <c r="O3557"/>
      <c r="P3557"/>
      <c r="Q3557"/>
      <c r="R3557"/>
      <c r="S3557"/>
      <c r="T3557"/>
      <c r="U3557"/>
      <c r="V3557"/>
      <c r="W3557"/>
      <c r="X3557"/>
      <c r="Y3557"/>
      <c r="Z3557"/>
      <c r="AA3557"/>
      <c r="AB3557"/>
      <c r="AC3557"/>
      <c r="AD3557"/>
      <c r="AE3557"/>
      <c r="AF3557"/>
      <c r="AG3557"/>
      <c r="AH3557"/>
      <c r="AI3557"/>
      <c r="AJ3557"/>
      <c r="AK3557"/>
      <c r="AL3557"/>
      <c r="AM3557"/>
      <c r="AN3557"/>
      <c r="AO3557"/>
      <c r="AP3557"/>
      <c r="AQ3557"/>
      <c r="AR3557"/>
      <c r="AS3557"/>
      <c r="AT3557"/>
      <c r="AU3557"/>
      <c r="AV3557"/>
      <c r="AW3557"/>
      <c r="AX3557"/>
      <c r="AY3557"/>
      <c r="AZ3557"/>
      <c r="BA3557"/>
      <c r="BB3557"/>
      <c r="BC3557"/>
      <c r="BD3557"/>
      <c r="BE3557"/>
      <c r="BF3557"/>
      <c r="BG3557"/>
      <c r="BH3557"/>
      <c r="BI3557"/>
      <c r="BJ3557"/>
      <c r="BK3557"/>
      <c r="BL3557"/>
      <c r="BM3557"/>
      <c r="BN3557"/>
      <c r="BO3557"/>
    </row>
    <row r="3558" spans="1:67" ht="15" x14ac:dyDescent="0.25">
      <c r="A3558" s="245" t="s">
        <v>2037</v>
      </c>
      <c r="B3558" s="245" t="s">
        <v>2036</v>
      </c>
      <c r="C3558" s="245" t="s">
        <v>3834</v>
      </c>
      <c r="D3558" s="245" t="s">
        <v>3833</v>
      </c>
      <c r="E3558" s="246" t="s">
        <v>44</v>
      </c>
      <c r="F3558" s="245" t="s">
        <v>44</v>
      </c>
      <c r="G3558" s="245" t="s">
        <v>3956</v>
      </c>
      <c r="H3558" s="245" t="s">
        <v>18845</v>
      </c>
      <c r="I3558" s="245" t="s">
        <v>14</v>
      </c>
      <c r="J3558" s="245" t="s">
        <v>59</v>
      </c>
      <c r="K3558" s="246" t="s">
        <v>22509</v>
      </c>
      <c r="L3558" s="245" t="s">
        <v>568</v>
      </c>
      <c r="M3558"/>
      <c r="N3558"/>
      <c r="O3558"/>
      <c r="P3558"/>
      <c r="Q3558"/>
      <c r="R3558"/>
      <c r="S3558"/>
      <c r="T3558"/>
      <c r="U3558"/>
      <c r="V3558"/>
      <c r="W3558"/>
      <c r="X3558"/>
      <c r="Y3558"/>
      <c r="Z3558"/>
      <c r="AA3558"/>
      <c r="AB3558"/>
      <c r="AC3558"/>
      <c r="AD3558"/>
      <c r="AE3558"/>
      <c r="AF3558"/>
      <c r="AG3558"/>
      <c r="AH3558"/>
      <c r="AI3558"/>
      <c r="AJ3558"/>
      <c r="AK3558"/>
      <c r="AL3558"/>
      <c r="AM3558"/>
      <c r="AN3558"/>
      <c r="AO3558"/>
      <c r="AP3558"/>
      <c r="AQ3558"/>
      <c r="AR3558"/>
      <c r="AS3558"/>
      <c r="AT3558"/>
      <c r="AU3558"/>
      <c r="AV3558"/>
      <c r="AW3558"/>
      <c r="AX3558"/>
      <c r="AY3558"/>
      <c r="AZ3558"/>
      <c r="BA3558"/>
      <c r="BB3558"/>
      <c r="BC3558"/>
      <c r="BD3558"/>
      <c r="BE3558"/>
      <c r="BF3558"/>
      <c r="BG3558"/>
      <c r="BH3558"/>
      <c r="BI3558"/>
      <c r="BJ3558"/>
      <c r="BK3558"/>
      <c r="BL3558"/>
      <c r="BM3558"/>
      <c r="BN3558"/>
      <c r="BO3558"/>
    </row>
    <row r="3559" spans="1:67" ht="15" x14ac:dyDescent="0.25">
      <c r="A3559" s="245" t="s">
        <v>2037</v>
      </c>
      <c r="B3559" s="245" t="s">
        <v>2036</v>
      </c>
      <c r="C3559" s="245" t="s">
        <v>3834</v>
      </c>
      <c r="D3559" s="245" t="s">
        <v>3833</v>
      </c>
      <c r="E3559" s="246" t="s">
        <v>44</v>
      </c>
      <c r="F3559" s="245" t="s">
        <v>44</v>
      </c>
      <c r="G3559" s="245" t="s">
        <v>3955</v>
      </c>
      <c r="H3559" s="245" t="s">
        <v>18846</v>
      </c>
      <c r="I3559" s="245" t="s">
        <v>14</v>
      </c>
      <c r="J3559" s="245" t="s">
        <v>59</v>
      </c>
      <c r="K3559" s="246" t="s">
        <v>22781</v>
      </c>
      <c r="L3559" s="245" t="s">
        <v>568</v>
      </c>
      <c r="M3559"/>
      <c r="N3559"/>
      <c r="O3559"/>
      <c r="P3559"/>
      <c r="Q3559"/>
      <c r="R3559"/>
      <c r="S3559"/>
      <c r="T3559"/>
      <c r="U3559"/>
      <c r="V3559"/>
      <c r="W3559"/>
      <c r="X3559"/>
      <c r="Y3559"/>
      <c r="Z3559"/>
      <c r="AA3559"/>
      <c r="AB3559"/>
      <c r="AC3559"/>
      <c r="AD3559"/>
      <c r="AE3559"/>
      <c r="AF3559"/>
      <c r="AG3559"/>
      <c r="AH3559"/>
      <c r="AI3559"/>
      <c r="AJ3559"/>
      <c r="AK3559"/>
      <c r="AL3559"/>
      <c r="AM3559"/>
      <c r="AN3559"/>
      <c r="AO3559"/>
      <c r="AP3559"/>
      <c r="AQ3559"/>
      <c r="AR3559"/>
      <c r="AS3559"/>
      <c r="AT3559"/>
      <c r="AU3559"/>
      <c r="AV3559"/>
      <c r="AW3559"/>
      <c r="AX3559"/>
      <c r="AY3559"/>
      <c r="AZ3559"/>
      <c r="BA3559"/>
      <c r="BB3559"/>
      <c r="BC3559"/>
      <c r="BD3559"/>
      <c r="BE3559"/>
      <c r="BF3559"/>
      <c r="BG3559"/>
      <c r="BH3559"/>
      <c r="BI3559"/>
      <c r="BJ3559"/>
      <c r="BK3559"/>
      <c r="BL3559"/>
      <c r="BM3559"/>
      <c r="BN3559"/>
      <c r="BO3559"/>
    </row>
    <row r="3560" spans="1:67" ht="15" x14ac:dyDescent="0.25">
      <c r="A3560" s="245" t="s">
        <v>2037</v>
      </c>
      <c r="B3560" s="245" t="s">
        <v>2036</v>
      </c>
      <c r="C3560" s="245" t="s">
        <v>3834</v>
      </c>
      <c r="D3560" s="245" t="s">
        <v>3833</v>
      </c>
      <c r="E3560" s="246" t="s">
        <v>44</v>
      </c>
      <c r="F3560" s="245" t="s">
        <v>44</v>
      </c>
      <c r="G3560" s="245" t="s">
        <v>3954</v>
      </c>
      <c r="H3560" s="245" t="s">
        <v>18847</v>
      </c>
      <c r="I3560" s="245" t="s">
        <v>14</v>
      </c>
      <c r="J3560" s="245" t="s">
        <v>59</v>
      </c>
      <c r="K3560" s="246" t="s">
        <v>1291</v>
      </c>
      <c r="L3560" s="245" t="s">
        <v>568</v>
      </c>
      <c r="M3560"/>
      <c r="N3560"/>
      <c r="O3560"/>
      <c r="P3560"/>
      <c r="Q3560"/>
      <c r="R3560"/>
      <c r="S3560"/>
      <c r="T3560"/>
      <c r="U3560"/>
      <c r="V3560"/>
      <c r="W3560"/>
      <c r="X3560"/>
      <c r="Y3560"/>
      <c r="Z3560"/>
      <c r="AA3560"/>
      <c r="AB3560"/>
      <c r="AC3560"/>
      <c r="AD3560"/>
      <c r="AE3560"/>
      <c r="AF3560"/>
      <c r="AG3560"/>
      <c r="AH3560"/>
      <c r="AI3560"/>
      <c r="AJ3560"/>
      <c r="AK3560"/>
      <c r="AL3560"/>
      <c r="AM3560"/>
      <c r="AN3560"/>
      <c r="AO3560"/>
      <c r="AP3560"/>
      <c r="AQ3560"/>
      <c r="AR3560"/>
      <c r="AS3560"/>
      <c r="AT3560"/>
      <c r="AU3560"/>
      <c r="AV3560"/>
      <c r="AW3560"/>
      <c r="AX3560"/>
      <c r="AY3560"/>
      <c r="AZ3560"/>
      <c r="BA3560"/>
      <c r="BB3560"/>
      <c r="BC3560"/>
      <c r="BD3560"/>
      <c r="BE3560"/>
      <c r="BF3560"/>
      <c r="BG3560"/>
      <c r="BH3560"/>
      <c r="BI3560"/>
      <c r="BJ3560"/>
      <c r="BK3560"/>
      <c r="BL3560"/>
      <c r="BM3560"/>
      <c r="BN3560"/>
      <c r="BO3560"/>
    </row>
    <row r="3561" spans="1:67" ht="15" x14ac:dyDescent="0.25">
      <c r="A3561" s="245" t="s">
        <v>2037</v>
      </c>
      <c r="B3561" s="245" t="s">
        <v>2036</v>
      </c>
      <c r="C3561" s="245" t="s">
        <v>3834</v>
      </c>
      <c r="D3561" s="245" t="s">
        <v>3833</v>
      </c>
      <c r="E3561" s="246" t="s">
        <v>44</v>
      </c>
      <c r="F3561" s="245" t="s">
        <v>44</v>
      </c>
      <c r="G3561" s="245" t="s">
        <v>3953</v>
      </c>
      <c r="H3561" s="245" t="s">
        <v>18848</v>
      </c>
      <c r="I3561" s="245" t="s">
        <v>14</v>
      </c>
      <c r="J3561" s="245" t="s">
        <v>59</v>
      </c>
      <c r="K3561" s="246" t="s">
        <v>9050</v>
      </c>
      <c r="L3561" s="245" t="s">
        <v>568</v>
      </c>
      <c r="M3561"/>
      <c r="N3561"/>
      <c r="O3561"/>
      <c r="P3561"/>
      <c r="Q3561"/>
      <c r="R3561"/>
      <c r="S3561"/>
      <c r="T3561"/>
      <c r="U3561"/>
      <c r="V3561"/>
      <c r="W3561"/>
      <c r="X3561"/>
      <c r="Y3561"/>
      <c r="Z3561"/>
      <c r="AA3561"/>
      <c r="AB3561"/>
      <c r="AC3561"/>
      <c r="AD3561"/>
      <c r="AE3561"/>
      <c r="AF3561"/>
      <c r="AG3561"/>
      <c r="AH3561"/>
      <c r="AI3561"/>
      <c r="AJ3561"/>
      <c r="AK3561"/>
      <c r="AL3561"/>
      <c r="AM3561"/>
      <c r="AN3561"/>
      <c r="AO3561"/>
      <c r="AP3561"/>
      <c r="AQ3561"/>
      <c r="AR3561"/>
      <c r="AS3561"/>
      <c r="AT3561"/>
      <c r="AU3561"/>
      <c r="AV3561"/>
      <c r="AW3561"/>
      <c r="AX3561"/>
      <c r="AY3561"/>
      <c r="AZ3561"/>
      <c r="BA3561"/>
      <c r="BB3561"/>
      <c r="BC3561"/>
      <c r="BD3561"/>
      <c r="BE3561"/>
      <c r="BF3561"/>
      <c r="BG3561"/>
      <c r="BH3561"/>
      <c r="BI3561"/>
      <c r="BJ3561"/>
      <c r="BK3561"/>
      <c r="BL3561"/>
      <c r="BM3561"/>
      <c r="BN3561"/>
      <c r="BO3561"/>
    </row>
    <row r="3562" spans="1:67" ht="15" x14ac:dyDescent="0.25">
      <c r="A3562" s="245" t="s">
        <v>2037</v>
      </c>
      <c r="B3562" s="245" t="s">
        <v>2036</v>
      </c>
      <c r="C3562" s="245" t="s">
        <v>3834</v>
      </c>
      <c r="D3562" s="245" t="s">
        <v>3833</v>
      </c>
      <c r="E3562" s="246" t="s">
        <v>44</v>
      </c>
      <c r="F3562" s="245" t="s">
        <v>44</v>
      </c>
      <c r="G3562" s="245" t="s">
        <v>3952</v>
      </c>
      <c r="H3562" s="245" t="s">
        <v>18849</v>
      </c>
      <c r="I3562" s="245" t="s">
        <v>14</v>
      </c>
      <c r="J3562" s="245" t="s">
        <v>59</v>
      </c>
      <c r="K3562" s="246" t="s">
        <v>24427</v>
      </c>
      <c r="L3562" s="245" t="s">
        <v>568</v>
      </c>
      <c r="M3562"/>
      <c r="N3562"/>
      <c r="O3562"/>
      <c r="P3562"/>
      <c r="Q3562"/>
      <c r="R3562"/>
      <c r="S3562"/>
      <c r="T3562"/>
      <c r="U3562"/>
      <c r="V3562"/>
      <c r="W3562"/>
      <c r="X3562"/>
      <c r="Y3562"/>
      <c r="Z3562"/>
      <c r="AA3562"/>
      <c r="AB3562"/>
      <c r="AC3562"/>
      <c r="AD3562"/>
      <c r="AE3562"/>
      <c r="AF3562"/>
      <c r="AG3562"/>
      <c r="AH3562"/>
      <c r="AI3562"/>
      <c r="AJ3562"/>
      <c r="AK3562"/>
      <c r="AL3562"/>
      <c r="AM3562"/>
      <c r="AN3562"/>
      <c r="AO3562"/>
      <c r="AP3562"/>
      <c r="AQ3562"/>
      <c r="AR3562"/>
      <c r="AS3562"/>
      <c r="AT3562"/>
      <c r="AU3562"/>
      <c r="AV3562"/>
      <c r="AW3562"/>
      <c r="AX3562"/>
      <c r="AY3562"/>
      <c r="AZ3562"/>
      <c r="BA3562"/>
      <c r="BB3562"/>
      <c r="BC3562"/>
      <c r="BD3562"/>
      <c r="BE3562"/>
      <c r="BF3562"/>
      <c r="BG3562"/>
      <c r="BH3562"/>
      <c r="BI3562"/>
      <c r="BJ3562"/>
      <c r="BK3562"/>
      <c r="BL3562"/>
      <c r="BM3562"/>
      <c r="BN3562"/>
      <c r="BO3562"/>
    </row>
    <row r="3563" spans="1:67" ht="15" x14ac:dyDescent="0.25">
      <c r="A3563" s="245" t="s">
        <v>2037</v>
      </c>
      <c r="B3563" s="245" t="s">
        <v>2036</v>
      </c>
      <c r="C3563" s="245" t="s">
        <v>3834</v>
      </c>
      <c r="D3563" s="245" t="s">
        <v>3833</v>
      </c>
      <c r="E3563" s="246" t="s">
        <v>44</v>
      </c>
      <c r="F3563" s="245" t="s">
        <v>44</v>
      </c>
      <c r="G3563" s="245" t="s">
        <v>3950</v>
      </c>
      <c r="H3563" s="245" t="s">
        <v>18851</v>
      </c>
      <c r="I3563" s="245" t="s">
        <v>14</v>
      </c>
      <c r="J3563" s="245" t="s">
        <v>59</v>
      </c>
      <c r="K3563" s="246" t="s">
        <v>24428</v>
      </c>
      <c r="L3563" s="245" t="s">
        <v>568</v>
      </c>
      <c r="M3563"/>
      <c r="N3563"/>
      <c r="O3563"/>
      <c r="P3563"/>
      <c r="Q3563"/>
      <c r="R3563"/>
      <c r="S3563"/>
      <c r="T3563"/>
      <c r="U3563"/>
      <c r="V3563"/>
      <c r="W3563"/>
      <c r="X3563"/>
      <c r="Y3563"/>
      <c r="Z3563"/>
      <c r="AA3563"/>
      <c r="AB3563"/>
      <c r="AC3563"/>
      <c r="AD3563"/>
      <c r="AE3563"/>
      <c r="AF3563"/>
      <c r="AG3563"/>
      <c r="AH3563"/>
      <c r="AI3563"/>
      <c r="AJ3563"/>
      <c r="AK3563"/>
      <c r="AL3563"/>
      <c r="AM3563"/>
      <c r="AN3563"/>
      <c r="AO3563"/>
      <c r="AP3563"/>
      <c r="AQ3563"/>
      <c r="AR3563"/>
      <c r="AS3563"/>
      <c r="AT3563"/>
      <c r="AU3563"/>
      <c r="AV3563"/>
      <c r="AW3563"/>
      <c r="AX3563"/>
      <c r="AY3563"/>
      <c r="AZ3563"/>
      <c r="BA3563"/>
      <c r="BB3563"/>
      <c r="BC3563"/>
      <c r="BD3563"/>
      <c r="BE3563"/>
      <c r="BF3563"/>
      <c r="BG3563"/>
      <c r="BH3563"/>
      <c r="BI3563"/>
      <c r="BJ3563"/>
      <c r="BK3563"/>
      <c r="BL3563"/>
      <c r="BM3563"/>
      <c r="BN3563"/>
      <c r="BO3563"/>
    </row>
    <row r="3564" spans="1:67" ht="15" x14ac:dyDescent="0.25">
      <c r="A3564" s="245" t="s">
        <v>2037</v>
      </c>
      <c r="B3564" s="245" t="s">
        <v>2036</v>
      </c>
      <c r="C3564" s="245" t="s">
        <v>3834</v>
      </c>
      <c r="D3564" s="245" t="s">
        <v>3833</v>
      </c>
      <c r="E3564" s="246" t="s">
        <v>44</v>
      </c>
      <c r="F3564" s="245" t="s">
        <v>44</v>
      </c>
      <c r="G3564" s="245" t="s">
        <v>3948</v>
      </c>
      <c r="H3564" s="245" t="s">
        <v>18852</v>
      </c>
      <c r="I3564" s="245" t="s">
        <v>14</v>
      </c>
      <c r="J3564" s="245" t="s">
        <v>59</v>
      </c>
      <c r="K3564" s="246" t="s">
        <v>3794</v>
      </c>
      <c r="L3564" s="245" t="s">
        <v>568</v>
      </c>
      <c r="M3564"/>
      <c r="N3564"/>
      <c r="O3564"/>
      <c r="P3564"/>
      <c r="Q3564"/>
      <c r="R3564"/>
      <c r="S3564"/>
      <c r="T3564"/>
      <c r="U3564"/>
      <c r="V3564"/>
      <c r="W3564"/>
      <c r="X3564"/>
      <c r="Y3564"/>
      <c r="Z3564"/>
      <c r="AA3564"/>
      <c r="AB3564"/>
      <c r="AC3564"/>
      <c r="AD3564"/>
      <c r="AE3564"/>
      <c r="AF3564"/>
      <c r="AG3564"/>
      <c r="AH3564"/>
      <c r="AI3564"/>
      <c r="AJ3564"/>
      <c r="AK3564"/>
      <c r="AL3564"/>
      <c r="AM3564"/>
      <c r="AN3564"/>
      <c r="AO3564"/>
      <c r="AP3564"/>
      <c r="AQ3564"/>
      <c r="AR3564"/>
      <c r="AS3564"/>
      <c r="AT3564"/>
      <c r="AU3564"/>
      <c r="AV3564"/>
      <c r="AW3564"/>
      <c r="AX3564"/>
      <c r="AY3564"/>
      <c r="AZ3564"/>
      <c r="BA3564"/>
      <c r="BB3564"/>
      <c r="BC3564"/>
      <c r="BD3564"/>
      <c r="BE3564"/>
      <c r="BF3564"/>
      <c r="BG3564"/>
      <c r="BH3564"/>
      <c r="BI3564"/>
      <c r="BJ3564"/>
      <c r="BK3564"/>
      <c r="BL3564"/>
      <c r="BM3564"/>
      <c r="BN3564"/>
      <c r="BO3564"/>
    </row>
    <row r="3565" spans="1:67" ht="15" x14ac:dyDescent="0.25">
      <c r="A3565" s="245" t="s">
        <v>2037</v>
      </c>
      <c r="B3565" s="245" t="s">
        <v>2036</v>
      </c>
      <c r="C3565" s="245" t="s">
        <v>3834</v>
      </c>
      <c r="D3565" s="245" t="s">
        <v>3833</v>
      </c>
      <c r="E3565" s="246" t="s">
        <v>44</v>
      </c>
      <c r="F3565" s="245" t="s">
        <v>44</v>
      </c>
      <c r="G3565" s="245" t="s">
        <v>3947</v>
      </c>
      <c r="H3565" s="245" t="s">
        <v>18853</v>
      </c>
      <c r="I3565" s="245" t="s">
        <v>14</v>
      </c>
      <c r="J3565" s="245" t="s">
        <v>59</v>
      </c>
      <c r="K3565" s="246" t="s">
        <v>24429</v>
      </c>
      <c r="L3565" s="245" t="s">
        <v>568</v>
      </c>
      <c r="M3565"/>
      <c r="N3565"/>
      <c r="O3565"/>
      <c r="P3565"/>
      <c r="Q3565"/>
      <c r="R3565"/>
      <c r="S3565"/>
      <c r="T3565"/>
      <c r="U3565"/>
      <c r="V3565"/>
      <c r="W3565"/>
      <c r="X3565"/>
      <c r="Y3565"/>
      <c r="Z3565"/>
      <c r="AA3565"/>
      <c r="AB3565"/>
      <c r="AC3565"/>
      <c r="AD3565"/>
      <c r="AE3565"/>
      <c r="AF3565"/>
      <c r="AG3565"/>
      <c r="AH3565"/>
      <c r="AI3565"/>
      <c r="AJ3565"/>
      <c r="AK3565"/>
      <c r="AL3565"/>
      <c r="AM3565"/>
      <c r="AN3565"/>
      <c r="AO3565"/>
      <c r="AP3565"/>
      <c r="AQ3565"/>
      <c r="AR3565"/>
      <c r="AS3565"/>
      <c r="AT3565"/>
      <c r="AU3565"/>
      <c r="AV3565"/>
      <c r="AW3565"/>
      <c r="AX3565"/>
      <c r="AY3565"/>
      <c r="AZ3565"/>
      <c r="BA3565"/>
      <c r="BB3565"/>
      <c r="BC3565"/>
      <c r="BD3565"/>
      <c r="BE3565"/>
      <c r="BF3565"/>
      <c r="BG3565"/>
      <c r="BH3565"/>
      <c r="BI3565"/>
      <c r="BJ3565"/>
      <c r="BK3565"/>
      <c r="BL3565"/>
      <c r="BM3565"/>
      <c r="BN3565"/>
      <c r="BO3565"/>
    </row>
    <row r="3566" spans="1:67" ht="15" x14ac:dyDescent="0.25">
      <c r="A3566" s="245" t="s">
        <v>2037</v>
      </c>
      <c r="B3566" s="245" t="s">
        <v>2036</v>
      </c>
      <c r="C3566" s="245" t="s">
        <v>3834</v>
      </c>
      <c r="D3566" s="245" t="s">
        <v>3833</v>
      </c>
      <c r="E3566" s="246" t="s">
        <v>44</v>
      </c>
      <c r="F3566" s="245" t="s">
        <v>44</v>
      </c>
      <c r="G3566" s="245" t="s">
        <v>3946</v>
      </c>
      <c r="H3566" s="245" t="s">
        <v>18854</v>
      </c>
      <c r="I3566" s="245" t="s">
        <v>14</v>
      </c>
      <c r="J3566" s="245" t="s">
        <v>59</v>
      </c>
      <c r="K3566" s="246" t="s">
        <v>16054</v>
      </c>
      <c r="L3566" s="245" t="s">
        <v>568</v>
      </c>
      <c r="M3566"/>
      <c r="N3566"/>
      <c r="O3566"/>
      <c r="P3566"/>
      <c r="Q3566"/>
      <c r="R3566"/>
      <c r="S3566"/>
      <c r="T3566"/>
      <c r="U3566"/>
      <c r="V3566"/>
      <c r="W3566"/>
      <c r="X3566"/>
      <c r="Y3566"/>
      <c r="Z3566"/>
      <c r="AA3566"/>
      <c r="AB3566"/>
      <c r="AC3566"/>
      <c r="AD3566"/>
      <c r="AE3566"/>
      <c r="AF3566"/>
      <c r="AG3566"/>
      <c r="AH3566"/>
      <c r="AI3566"/>
      <c r="AJ3566"/>
      <c r="AK3566"/>
      <c r="AL3566"/>
      <c r="AM3566"/>
      <c r="AN3566"/>
      <c r="AO3566"/>
      <c r="AP3566"/>
      <c r="AQ3566"/>
      <c r="AR3566"/>
      <c r="AS3566"/>
      <c r="AT3566"/>
      <c r="AU3566"/>
      <c r="AV3566"/>
      <c r="AW3566"/>
      <c r="AX3566"/>
      <c r="AY3566"/>
      <c r="AZ3566"/>
      <c r="BA3566"/>
      <c r="BB3566"/>
      <c r="BC3566"/>
      <c r="BD3566"/>
      <c r="BE3566"/>
      <c r="BF3566"/>
      <c r="BG3566"/>
      <c r="BH3566"/>
      <c r="BI3566"/>
      <c r="BJ3566"/>
      <c r="BK3566"/>
      <c r="BL3566"/>
      <c r="BM3566"/>
      <c r="BN3566"/>
      <c r="BO3566"/>
    </row>
    <row r="3567" spans="1:67" ht="15" x14ac:dyDescent="0.25">
      <c r="A3567" s="245" t="s">
        <v>2037</v>
      </c>
      <c r="B3567" s="245" t="s">
        <v>2036</v>
      </c>
      <c r="C3567" s="245" t="s">
        <v>3834</v>
      </c>
      <c r="D3567" s="245" t="s">
        <v>3833</v>
      </c>
      <c r="E3567" s="246" t="s">
        <v>44</v>
      </c>
      <c r="F3567" s="245" t="s">
        <v>44</v>
      </c>
      <c r="G3567" s="245" t="s">
        <v>3945</v>
      </c>
      <c r="H3567" s="245" t="s">
        <v>18855</v>
      </c>
      <c r="I3567" s="245" t="s">
        <v>14</v>
      </c>
      <c r="J3567" s="245" t="s">
        <v>59</v>
      </c>
      <c r="K3567" s="246" t="s">
        <v>17466</v>
      </c>
      <c r="L3567" s="245" t="s">
        <v>568</v>
      </c>
      <c r="M3567"/>
      <c r="N3567"/>
      <c r="O3567"/>
      <c r="P3567"/>
      <c r="Q3567"/>
      <c r="R3567"/>
      <c r="S3567"/>
      <c r="T3567"/>
      <c r="U3567"/>
      <c r="V3567"/>
      <c r="W3567"/>
      <c r="X3567"/>
      <c r="Y3567"/>
      <c r="Z3567"/>
      <c r="AA3567"/>
      <c r="AB3567"/>
      <c r="AC3567"/>
      <c r="AD3567"/>
      <c r="AE3567"/>
      <c r="AF3567"/>
      <c r="AG3567"/>
      <c r="AH3567"/>
      <c r="AI3567"/>
      <c r="AJ3567"/>
      <c r="AK3567"/>
      <c r="AL3567"/>
      <c r="AM3567"/>
      <c r="AN3567"/>
      <c r="AO3567"/>
      <c r="AP3567"/>
      <c r="AQ3567"/>
      <c r="AR3567"/>
      <c r="AS3567"/>
      <c r="AT3567"/>
      <c r="AU3567"/>
      <c r="AV3567"/>
      <c r="AW3567"/>
      <c r="AX3567"/>
      <c r="AY3567"/>
      <c r="AZ3567"/>
      <c r="BA3567"/>
      <c r="BB3567"/>
      <c r="BC3567"/>
      <c r="BD3567"/>
      <c r="BE3567"/>
      <c r="BF3567"/>
      <c r="BG3567"/>
      <c r="BH3567"/>
      <c r="BI3567"/>
      <c r="BJ3567"/>
      <c r="BK3567"/>
      <c r="BL3567"/>
      <c r="BM3567"/>
      <c r="BN3567"/>
      <c r="BO3567"/>
    </row>
    <row r="3568" spans="1:67" ht="15" x14ac:dyDescent="0.25">
      <c r="A3568" s="245" t="s">
        <v>2037</v>
      </c>
      <c r="B3568" s="245" t="s">
        <v>2036</v>
      </c>
      <c r="C3568" s="245" t="s">
        <v>3834</v>
      </c>
      <c r="D3568" s="245" t="s">
        <v>3833</v>
      </c>
      <c r="E3568" s="246" t="s">
        <v>44</v>
      </c>
      <c r="F3568" s="245" t="s">
        <v>44</v>
      </c>
      <c r="G3568" s="245" t="s">
        <v>3944</v>
      </c>
      <c r="H3568" s="245" t="s">
        <v>18856</v>
      </c>
      <c r="I3568" s="245" t="s">
        <v>14</v>
      </c>
      <c r="J3568" s="245" t="s">
        <v>59</v>
      </c>
      <c r="K3568" s="246" t="s">
        <v>10163</v>
      </c>
      <c r="L3568" s="245" t="s">
        <v>568</v>
      </c>
      <c r="M3568"/>
      <c r="N3568"/>
      <c r="O3568"/>
      <c r="P3568"/>
      <c r="Q3568"/>
      <c r="R3568"/>
      <c r="S3568"/>
      <c r="T3568"/>
      <c r="U3568"/>
      <c r="V3568"/>
      <c r="W3568"/>
      <c r="X3568"/>
      <c r="Y3568"/>
      <c r="Z3568"/>
      <c r="AA3568"/>
      <c r="AB3568"/>
      <c r="AC3568"/>
      <c r="AD3568"/>
      <c r="AE3568"/>
      <c r="AF3568"/>
      <c r="AG3568"/>
      <c r="AH3568"/>
      <c r="AI3568"/>
      <c r="AJ3568"/>
      <c r="AK3568"/>
      <c r="AL3568"/>
      <c r="AM3568"/>
      <c r="AN3568"/>
      <c r="AO3568"/>
      <c r="AP3568"/>
      <c r="AQ3568"/>
      <c r="AR3568"/>
      <c r="AS3568"/>
      <c r="AT3568"/>
      <c r="AU3568"/>
      <c r="AV3568"/>
      <c r="AW3568"/>
      <c r="AX3568"/>
      <c r="AY3568"/>
      <c r="AZ3568"/>
      <c r="BA3568"/>
      <c r="BB3568"/>
      <c r="BC3568"/>
      <c r="BD3568"/>
      <c r="BE3568"/>
      <c r="BF3568"/>
      <c r="BG3568"/>
      <c r="BH3568"/>
      <c r="BI3568"/>
      <c r="BJ3568"/>
      <c r="BK3568"/>
      <c r="BL3568"/>
      <c r="BM3568"/>
      <c r="BN3568"/>
      <c r="BO3568"/>
    </row>
    <row r="3569" spans="1:67" ht="15" x14ac:dyDescent="0.25">
      <c r="A3569" s="245" t="s">
        <v>2037</v>
      </c>
      <c r="B3569" s="245" t="s">
        <v>2036</v>
      </c>
      <c r="C3569" s="245" t="s">
        <v>3834</v>
      </c>
      <c r="D3569" s="245" t="s">
        <v>3833</v>
      </c>
      <c r="E3569" s="246" t="s">
        <v>44</v>
      </c>
      <c r="F3569" s="245" t="s">
        <v>44</v>
      </c>
      <c r="G3569" s="245" t="s">
        <v>3943</v>
      </c>
      <c r="H3569" s="245" t="s">
        <v>18858</v>
      </c>
      <c r="I3569" s="245" t="s">
        <v>14</v>
      </c>
      <c r="J3569" s="245" t="s">
        <v>59</v>
      </c>
      <c r="K3569" s="246" t="s">
        <v>24430</v>
      </c>
      <c r="L3569" s="245" t="s">
        <v>568</v>
      </c>
      <c r="M3569"/>
      <c r="N3569"/>
      <c r="O3569"/>
      <c r="P3569"/>
      <c r="Q3569"/>
      <c r="R3569"/>
      <c r="S3569"/>
      <c r="T3569"/>
      <c r="U3569"/>
      <c r="V3569"/>
      <c r="W3569"/>
      <c r="X3569"/>
      <c r="Y3569"/>
      <c r="Z3569"/>
      <c r="AA3569"/>
      <c r="AB3569"/>
      <c r="AC3569"/>
      <c r="AD3569"/>
      <c r="AE3569"/>
      <c r="AF3569"/>
      <c r="AG3569"/>
      <c r="AH3569"/>
      <c r="AI3569"/>
      <c r="AJ3569"/>
      <c r="AK3569"/>
      <c r="AL3569"/>
      <c r="AM3569"/>
      <c r="AN3569"/>
      <c r="AO3569"/>
      <c r="AP3569"/>
      <c r="AQ3569"/>
      <c r="AR3569"/>
      <c r="AS3569"/>
      <c r="AT3569"/>
      <c r="AU3569"/>
      <c r="AV3569"/>
      <c r="AW3569"/>
      <c r="AX3569"/>
      <c r="AY3569"/>
      <c r="AZ3569"/>
      <c r="BA3569"/>
      <c r="BB3569"/>
      <c r="BC3569"/>
      <c r="BD3569"/>
      <c r="BE3569"/>
      <c r="BF3569"/>
      <c r="BG3569"/>
      <c r="BH3569"/>
      <c r="BI3569"/>
      <c r="BJ3569"/>
      <c r="BK3569"/>
      <c r="BL3569"/>
      <c r="BM3569"/>
      <c r="BN3569"/>
      <c r="BO3569"/>
    </row>
    <row r="3570" spans="1:67" ht="15" x14ac:dyDescent="0.25">
      <c r="A3570" s="245" t="s">
        <v>2037</v>
      </c>
      <c r="B3570" s="245" t="s">
        <v>2036</v>
      </c>
      <c r="C3570" s="245" t="s">
        <v>3834</v>
      </c>
      <c r="D3570" s="245" t="s">
        <v>3833</v>
      </c>
      <c r="E3570" s="246" t="s">
        <v>44</v>
      </c>
      <c r="F3570" s="245" t="s">
        <v>44</v>
      </c>
      <c r="G3570" s="245" t="s">
        <v>3942</v>
      </c>
      <c r="H3570" s="245" t="s">
        <v>18859</v>
      </c>
      <c r="I3570" s="245" t="s">
        <v>14</v>
      </c>
      <c r="J3570" s="245" t="s">
        <v>59</v>
      </c>
      <c r="K3570" s="246" t="s">
        <v>24431</v>
      </c>
      <c r="L3570" s="245" t="s">
        <v>568</v>
      </c>
      <c r="M3570"/>
      <c r="N3570"/>
      <c r="O3570"/>
      <c r="P3570"/>
      <c r="Q3570"/>
      <c r="R3570"/>
      <c r="S3570"/>
      <c r="T3570"/>
      <c r="U3570"/>
      <c r="V3570"/>
      <c r="W3570"/>
      <c r="X3570"/>
      <c r="Y3570"/>
      <c r="Z3570"/>
      <c r="AA3570"/>
      <c r="AB3570"/>
      <c r="AC3570"/>
      <c r="AD3570"/>
      <c r="AE3570"/>
      <c r="AF3570"/>
      <c r="AG3570"/>
      <c r="AH3570"/>
      <c r="AI3570"/>
      <c r="AJ3570"/>
      <c r="AK3570"/>
      <c r="AL3570"/>
      <c r="AM3570"/>
      <c r="AN3570"/>
      <c r="AO3570"/>
      <c r="AP3570"/>
      <c r="AQ3570"/>
      <c r="AR3570"/>
      <c r="AS3570"/>
      <c r="AT3570"/>
      <c r="AU3570"/>
      <c r="AV3570"/>
      <c r="AW3570"/>
      <c r="AX3570"/>
      <c r="AY3570"/>
      <c r="AZ3570"/>
      <c r="BA3570"/>
      <c r="BB3570"/>
      <c r="BC3570"/>
      <c r="BD3570"/>
      <c r="BE3570"/>
      <c r="BF3570"/>
      <c r="BG3570"/>
      <c r="BH3570"/>
      <c r="BI3570"/>
      <c r="BJ3570"/>
      <c r="BK3570"/>
      <c r="BL3570"/>
      <c r="BM3570"/>
      <c r="BN3570"/>
      <c r="BO3570"/>
    </row>
    <row r="3571" spans="1:67" ht="15" x14ac:dyDescent="0.25">
      <c r="A3571" s="245" t="s">
        <v>2037</v>
      </c>
      <c r="B3571" s="245" t="s">
        <v>2036</v>
      </c>
      <c r="C3571" s="245" t="s">
        <v>3834</v>
      </c>
      <c r="D3571" s="245" t="s">
        <v>3833</v>
      </c>
      <c r="E3571" s="246" t="s">
        <v>44</v>
      </c>
      <c r="F3571" s="245" t="s">
        <v>44</v>
      </c>
      <c r="G3571" s="245" t="s">
        <v>3941</v>
      </c>
      <c r="H3571" s="245" t="s">
        <v>18860</v>
      </c>
      <c r="I3571" s="245" t="s">
        <v>14</v>
      </c>
      <c r="J3571" s="245" t="s">
        <v>59</v>
      </c>
      <c r="K3571" s="246" t="s">
        <v>24432</v>
      </c>
      <c r="L3571" s="245" t="s">
        <v>568</v>
      </c>
      <c r="M3571"/>
      <c r="N3571"/>
      <c r="O3571"/>
      <c r="P3571"/>
      <c r="Q3571"/>
      <c r="R3571"/>
      <c r="S3571"/>
      <c r="T3571"/>
      <c r="U3571"/>
      <c r="V3571"/>
      <c r="W3571"/>
      <c r="X3571"/>
      <c r="Y3571"/>
      <c r="Z3571"/>
      <c r="AA3571"/>
      <c r="AB3571"/>
      <c r="AC3571"/>
      <c r="AD3571"/>
      <c r="AE3571"/>
      <c r="AF3571"/>
      <c r="AG3571"/>
      <c r="AH3571"/>
      <c r="AI3571"/>
      <c r="AJ3571"/>
      <c r="AK3571"/>
      <c r="AL3571"/>
      <c r="AM3571"/>
      <c r="AN3571"/>
      <c r="AO3571"/>
      <c r="AP3571"/>
      <c r="AQ3571"/>
      <c r="AR3571"/>
      <c r="AS3571"/>
      <c r="AT3571"/>
      <c r="AU3571"/>
      <c r="AV3571"/>
      <c r="AW3571"/>
      <c r="AX3571"/>
      <c r="AY3571"/>
      <c r="AZ3571"/>
      <c r="BA3571"/>
      <c r="BB3571"/>
      <c r="BC3571"/>
      <c r="BD3571"/>
      <c r="BE3571"/>
      <c r="BF3571"/>
      <c r="BG3571"/>
      <c r="BH3571"/>
      <c r="BI3571"/>
      <c r="BJ3571"/>
      <c r="BK3571"/>
      <c r="BL3571"/>
      <c r="BM3571"/>
      <c r="BN3571"/>
      <c r="BO3571"/>
    </row>
    <row r="3572" spans="1:67" ht="15" x14ac:dyDescent="0.25">
      <c r="A3572" s="245" t="s">
        <v>2037</v>
      </c>
      <c r="B3572" s="245" t="s">
        <v>2036</v>
      </c>
      <c r="C3572" s="245" t="s">
        <v>3834</v>
      </c>
      <c r="D3572" s="245" t="s">
        <v>3833</v>
      </c>
      <c r="E3572" s="246" t="s">
        <v>44</v>
      </c>
      <c r="F3572" s="245" t="s">
        <v>44</v>
      </c>
      <c r="G3572" s="245" t="s">
        <v>3940</v>
      </c>
      <c r="H3572" s="245" t="s">
        <v>18862</v>
      </c>
      <c r="I3572" s="245" t="s">
        <v>14</v>
      </c>
      <c r="J3572" s="245" t="s">
        <v>59</v>
      </c>
      <c r="K3572" s="246" t="s">
        <v>8721</v>
      </c>
      <c r="L3572" s="245" t="s">
        <v>568</v>
      </c>
      <c r="M3572"/>
      <c r="N3572"/>
      <c r="O3572"/>
      <c r="P3572"/>
      <c r="Q3572"/>
      <c r="R3572"/>
      <c r="S3572"/>
      <c r="T3572"/>
      <c r="U3572"/>
      <c r="V3572"/>
      <c r="W3572"/>
      <c r="X3572"/>
      <c r="Y3572"/>
      <c r="Z3572"/>
      <c r="AA3572"/>
      <c r="AB3572"/>
      <c r="AC3572"/>
      <c r="AD3572"/>
      <c r="AE3572"/>
      <c r="AF3572"/>
      <c r="AG3572"/>
      <c r="AH3572"/>
      <c r="AI3572"/>
      <c r="AJ3572"/>
      <c r="AK3572"/>
      <c r="AL3572"/>
      <c r="AM3572"/>
      <c r="AN3572"/>
      <c r="AO3572"/>
      <c r="AP3572"/>
      <c r="AQ3572"/>
      <c r="AR3572"/>
      <c r="AS3572"/>
      <c r="AT3572"/>
      <c r="AU3572"/>
      <c r="AV3572"/>
      <c r="AW3572"/>
      <c r="AX3572"/>
      <c r="AY3572"/>
      <c r="AZ3572"/>
      <c r="BA3572"/>
      <c r="BB3572"/>
      <c r="BC3572"/>
      <c r="BD3572"/>
      <c r="BE3572"/>
      <c r="BF3572"/>
      <c r="BG3572"/>
      <c r="BH3572"/>
      <c r="BI3572"/>
      <c r="BJ3572"/>
      <c r="BK3572"/>
      <c r="BL3572"/>
      <c r="BM3572"/>
      <c r="BN3572"/>
      <c r="BO3572"/>
    </row>
    <row r="3573" spans="1:67" ht="15" x14ac:dyDescent="0.25">
      <c r="A3573" s="245" t="s">
        <v>2037</v>
      </c>
      <c r="B3573" s="245" t="s">
        <v>2036</v>
      </c>
      <c r="C3573" s="245" t="s">
        <v>3834</v>
      </c>
      <c r="D3573" s="245" t="s">
        <v>3833</v>
      </c>
      <c r="E3573" s="246" t="s">
        <v>44</v>
      </c>
      <c r="F3573" s="245" t="s">
        <v>44</v>
      </c>
      <c r="G3573" s="245" t="s">
        <v>3938</v>
      </c>
      <c r="H3573" s="245" t="s">
        <v>18864</v>
      </c>
      <c r="I3573" s="245" t="s">
        <v>14</v>
      </c>
      <c r="J3573" s="245" t="s">
        <v>59</v>
      </c>
      <c r="K3573" s="246" t="s">
        <v>24433</v>
      </c>
      <c r="L3573" s="245" t="s">
        <v>568</v>
      </c>
      <c r="M3573"/>
      <c r="N3573"/>
      <c r="O3573"/>
      <c r="P3573"/>
      <c r="Q3573"/>
      <c r="R3573"/>
      <c r="S3573"/>
      <c r="T3573"/>
      <c r="U3573"/>
      <c r="V3573"/>
      <c r="W3573"/>
      <c r="X3573"/>
      <c r="Y3573"/>
      <c r="Z3573"/>
      <c r="AA3573"/>
      <c r="AB3573"/>
      <c r="AC3573"/>
      <c r="AD3573"/>
      <c r="AE3573"/>
      <c r="AF3573"/>
      <c r="AG3573"/>
      <c r="AH3573"/>
      <c r="AI3573"/>
      <c r="AJ3573"/>
      <c r="AK3573"/>
      <c r="AL3573"/>
      <c r="AM3573"/>
      <c r="AN3573"/>
      <c r="AO3573"/>
      <c r="AP3573"/>
      <c r="AQ3573"/>
      <c r="AR3573"/>
      <c r="AS3573"/>
      <c r="AT3573"/>
      <c r="AU3573"/>
      <c r="AV3573"/>
      <c r="AW3573"/>
      <c r="AX3573"/>
      <c r="AY3573"/>
      <c r="AZ3573"/>
      <c r="BA3573"/>
      <c r="BB3573"/>
      <c r="BC3573"/>
      <c r="BD3573"/>
      <c r="BE3573"/>
      <c r="BF3573"/>
      <c r="BG3573"/>
      <c r="BH3573"/>
      <c r="BI3573"/>
      <c r="BJ3573"/>
      <c r="BK3573"/>
      <c r="BL3573"/>
      <c r="BM3573"/>
      <c r="BN3573"/>
      <c r="BO3573"/>
    </row>
    <row r="3574" spans="1:67" ht="15" x14ac:dyDescent="0.25">
      <c r="A3574" s="245" t="s">
        <v>2037</v>
      </c>
      <c r="B3574" s="245" t="s">
        <v>2036</v>
      </c>
      <c r="C3574" s="245" t="s">
        <v>3834</v>
      </c>
      <c r="D3574" s="245" t="s">
        <v>3833</v>
      </c>
      <c r="E3574" s="246" t="s">
        <v>44</v>
      </c>
      <c r="F3574" s="245" t="s">
        <v>44</v>
      </c>
      <c r="G3574" s="245" t="s">
        <v>3937</v>
      </c>
      <c r="H3574" s="245" t="s">
        <v>18866</v>
      </c>
      <c r="I3574" s="245" t="s">
        <v>14</v>
      </c>
      <c r="J3574" s="245" t="s">
        <v>59</v>
      </c>
      <c r="K3574" s="246" t="s">
        <v>23391</v>
      </c>
      <c r="L3574" s="245" t="s">
        <v>568</v>
      </c>
      <c r="M3574"/>
      <c r="N3574"/>
      <c r="O3574"/>
      <c r="P3574"/>
      <c r="Q3574"/>
      <c r="R3574"/>
      <c r="S3574"/>
      <c r="T3574"/>
      <c r="U3574"/>
      <c r="V3574"/>
      <c r="W3574"/>
      <c r="X3574"/>
      <c r="Y3574"/>
      <c r="Z3574"/>
      <c r="AA3574"/>
      <c r="AB3574"/>
      <c r="AC3574"/>
      <c r="AD3574"/>
      <c r="AE3574"/>
      <c r="AF3574"/>
      <c r="AG3574"/>
      <c r="AH3574"/>
      <c r="AI3574"/>
      <c r="AJ3574"/>
      <c r="AK3574"/>
      <c r="AL3574"/>
      <c r="AM3574"/>
      <c r="AN3574"/>
      <c r="AO3574"/>
      <c r="AP3574"/>
      <c r="AQ3574"/>
      <c r="AR3574"/>
      <c r="AS3574"/>
      <c r="AT3574"/>
      <c r="AU3574"/>
      <c r="AV3574"/>
      <c r="AW3574"/>
      <c r="AX3574"/>
      <c r="AY3574"/>
      <c r="AZ3574"/>
      <c r="BA3574"/>
      <c r="BB3574"/>
      <c r="BC3574"/>
      <c r="BD3574"/>
      <c r="BE3574"/>
      <c r="BF3574"/>
      <c r="BG3574"/>
      <c r="BH3574"/>
      <c r="BI3574"/>
      <c r="BJ3574"/>
      <c r="BK3574"/>
      <c r="BL3574"/>
      <c r="BM3574"/>
      <c r="BN3574"/>
      <c r="BO3574"/>
    </row>
    <row r="3575" spans="1:67" ht="15" x14ac:dyDescent="0.25">
      <c r="A3575" s="245" t="s">
        <v>2037</v>
      </c>
      <c r="B3575" s="245" t="s">
        <v>2036</v>
      </c>
      <c r="C3575" s="245" t="s">
        <v>3834</v>
      </c>
      <c r="D3575" s="245" t="s">
        <v>3833</v>
      </c>
      <c r="E3575" s="246" t="s">
        <v>44</v>
      </c>
      <c r="F3575" s="245" t="s">
        <v>44</v>
      </c>
      <c r="G3575" s="245" t="s">
        <v>3936</v>
      </c>
      <c r="H3575" s="245" t="s">
        <v>18868</v>
      </c>
      <c r="I3575" s="245" t="s">
        <v>14</v>
      </c>
      <c r="J3575" s="245" t="s">
        <v>59</v>
      </c>
      <c r="K3575" s="246" t="s">
        <v>24434</v>
      </c>
      <c r="L3575" s="245" t="s">
        <v>568</v>
      </c>
      <c r="M3575"/>
      <c r="N3575"/>
      <c r="O3575"/>
      <c r="P3575"/>
      <c r="Q3575"/>
      <c r="R3575"/>
      <c r="S3575"/>
      <c r="T3575"/>
      <c r="U3575"/>
      <c r="V3575"/>
      <c r="W3575"/>
      <c r="X3575"/>
      <c r="Y3575"/>
      <c r="Z3575"/>
      <c r="AA3575"/>
      <c r="AB3575"/>
      <c r="AC3575"/>
      <c r="AD3575"/>
      <c r="AE3575"/>
      <c r="AF3575"/>
      <c r="AG3575"/>
      <c r="AH3575"/>
      <c r="AI3575"/>
      <c r="AJ3575"/>
      <c r="AK3575"/>
      <c r="AL3575"/>
      <c r="AM3575"/>
      <c r="AN3575"/>
      <c r="AO3575"/>
      <c r="AP3575"/>
      <c r="AQ3575"/>
      <c r="AR3575"/>
      <c r="AS3575"/>
      <c r="AT3575"/>
      <c r="AU3575"/>
      <c r="AV3575"/>
      <c r="AW3575"/>
      <c r="AX3575"/>
      <c r="AY3575"/>
      <c r="AZ3575"/>
      <c r="BA3575"/>
      <c r="BB3575"/>
      <c r="BC3575"/>
      <c r="BD3575"/>
      <c r="BE3575"/>
      <c r="BF3575"/>
      <c r="BG3575"/>
      <c r="BH3575"/>
      <c r="BI3575"/>
      <c r="BJ3575"/>
      <c r="BK3575"/>
      <c r="BL3575"/>
      <c r="BM3575"/>
      <c r="BN3575"/>
      <c r="BO3575"/>
    </row>
    <row r="3576" spans="1:67" ht="15" x14ac:dyDescent="0.25">
      <c r="A3576" s="245" t="s">
        <v>2037</v>
      </c>
      <c r="B3576" s="245" t="s">
        <v>2036</v>
      </c>
      <c r="C3576" s="245" t="s">
        <v>3834</v>
      </c>
      <c r="D3576" s="245" t="s">
        <v>3833</v>
      </c>
      <c r="E3576" s="246" t="s">
        <v>44</v>
      </c>
      <c r="F3576" s="245" t="s">
        <v>44</v>
      </c>
      <c r="G3576" s="245" t="s">
        <v>3935</v>
      </c>
      <c r="H3576" s="245" t="s">
        <v>18870</v>
      </c>
      <c r="I3576" s="245" t="s">
        <v>14</v>
      </c>
      <c r="J3576" s="245" t="s">
        <v>59</v>
      </c>
      <c r="K3576" s="246" t="s">
        <v>24435</v>
      </c>
      <c r="L3576" s="245" t="s">
        <v>568</v>
      </c>
      <c r="M3576"/>
      <c r="N3576"/>
      <c r="O3576"/>
      <c r="P3576"/>
      <c r="Q3576"/>
      <c r="R3576"/>
      <c r="S3576"/>
      <c r="T3576"/>
      <c r="U3576"/>
      <c r="V3576"/>
      <c r="W3576"/>
      <c r="X3576"/>
      <c r="Y3576"/>
      <c r="Z3576"/>
      <c r="AA3576"/>
      <c r="AB3576"/>
      <c r="AC3576"/>
      <c r="AD3576"/>
      <c r="AE3576"/>
      <c r="AF3576"/>
      <c r="AG3576"/>
      <c r="AH3576"/>
      <c r="AI3576"/>
      <c r="AJ3576"/>
      <c r="AK3576"/>
      <c r="AL3576"/>
      <c r="AM3576"/>
      <c r="AN3576"/>
      <c r="AO3576"/>
      <c r="AP3576"/>
      <c r="AQ3576"/>
      <c r="AR3576"/>
      <c r="AS3576"/>
      <c r="AT3576"/>
      <c r="AU3576"/>
      <c r="AV3576"/>
      <c r="AW3576"/>
      <c r="AX3576"/>
      <c r="AY3576"/>
      <c r="AZ3576"/>
      <c r="BA3576"/>
      <c r="BB3576"/>
      <c r="BC3576"/>
      <c r="BD3576"/>
      <c r="BE3576"/>
      <c r="BF3576"/>
      <c r="BG3576"/>
      <c r="BH3576"/>
      <c r="BI3576"/>
      <c r="BJ3576"/>
      <c r="BK3576"/>
      <c r="BL3576"/>
      <c r="BM3576"/>
      <c r="BN3576"/>
      <c r="BO3576"/>
    </row>
    <row r="3577" spans="1:67" ht="15" x14ac:dyDescent="0.25">
      <c r="A3577" s="245" t="s">
        <v>2037</v>
      </c>
      <c r="B3577" s="245" t="s">
        <v>2036</v>
      </c>
      <c r="C3577" s="245" t="s">
        <v>3834</v>
      </c>
      <c r="D3577" s="245" t="s">
        <v>3833</v>
      </c>
      <c r="E3577" s="246" t="s">
        <v>44</v>
      </c>
      <c r="F3577" s="245" t="s">
        <v>44</v>
      </c>
      <c r="G3577" s="245" t="s">
        <v>3934</v>
      </c>
      <c r="H3577" s="245" t="s">
        <v>18872</v>
      </c>
      <c r="I3577" s="245" t="s">
        <v>14</v>
      </c>
      <c r="J3577" s="245" t="s">
        <v>59</v>
      </c>
      <c r="K3577" s="246" t="s">
        <v>24436</v>
      </c>
      <c r="L3577" s="245" t="s">
        <v>568</v>
      </c>
      <c r="M3577"/>
      <c r="N3577"/>
      <c r="O3577"/>
      <c r="P3577"/>
      <c r="Q3577"/>
      <c r="R3577"/>
      <c r="S3577"/>
      <c r="T3577"/>
      <c r="U3577"/>
      <c r="V3577"/>
      <c r="W3577"/>
      <c r="X3577"/>
      <c r="Y3577"/>
      <c r="Z3577"/>
      <c r="AA3577"/>
      <c r="AB3577"/>
      <c r="AC3577"/>
      <c r="AD3577"/>
      <c r="AE3577"/>
      <c r="AF3577"/>
      <c r="AG3577"/>
      <c r="AH3577"/>
      <c r="AI3577"/>
      <c r="AJ3577"/>
      <c r="AK3577"/>
      <c r="AL3577"/>
      <c r="AM3577"/>
      <c r="AN3577"/>
      <c r="AO3577"/>
      <c r="AP3577"/>
      <c r="AQ3577"/>
      <c r="AR3577"/>
      <c r="AS3577"/>
      <c r="AT3577"/>
      <c r="AU3577"/>
      <c r="AV3577"/>
      <c r="AW3577"/>
      <c r="AX3577"/>
      <c r="AY3577"/>
      <c r="AZ3577"/>
      <c r="BA3577"/>
      <c r="BB3577"/>
      <c r="BC3577"/>
      <c r="BD3577"/>
      <c r="BE3577"/>
      <c r="BF3577"/>
      <c r="BG3577"/>
      <c r="BH3577"/>
      <c r="BI3577"/>
      <c r="BJ3577"/>
      <c r="BK3577"/>
      <c r="BL3577"/>
      <c r="BM3577"/>
      <c r="BN3577"/>
      <c r="BO3577"/>
    </row>
    <row r="3578" spans="1:67" ht="15" x14ac:dyDescent="0.25">
      <c r="A3578" s="245" t="s">
        <v>2037</v>
      </c>
      <c r="B3578" s="245" t="s">
        <v>2036</v>
      </c>
      <c r="C3578" s="245" t="s">
        <v>3834</v>
      </c>
      <c r="D3578" s="245" t="s">
        <v>3833</v>
      </c>
      <c r="E3578" s="246" t="s">
        <v>44</v>
      </c>
      <c r="F3578" s="245" t="s">
        <v>44</v>
      </c>
      <c r="G3578" s="245" t="s">
        <v>3933</v>
      </c>
      <c r="H3578" s="245" t="s">
        <v>18873</v>
      </c>
      <c r="I3578" s="245" t="s">
        <v>14</v>
      </c>
      <c r="J3578" s="245" t="s">
        <v>59</v>
      </c>
      <c r="K3578" s="246" t="s">
        <v>12678</v>
      </c>
      <c r="L3578" s="245" t="s">
        <v>568</v>
      </c>
      <c r="M3578"/>
      <c r="N3578"/>
      <c r="O3578"/>
      <c r="P3578"/>
      <c r="Q3578"/>
      <c r="R3578"/>
      <c r="S3578"/>
      <c r="T3578"/>
      <c r="U3578"/>
      <c r="V3578"/>
      <c r="W3578"/>
      <c r="X3578"/>
      <c r="Y3578"/>
      <c r="Z3578"/>
      <c r="AA3578"/>
      <c r="AB3578"/>
      <c r="AC3578"/>
      <c r="AD3578"/>
      <c r="AE3578"/>
      <c r="AF3578"/>
      <c r="AG3578"/>
      <c r="AH3578"/>
      <c r="AI3578"/>
      <c r="AJ3578"/>
      <c r="AK3578"/>
      <c r="AL3578"/>
      <c r="AM3578"/>
      <c r="AN3578"/>
      <c r="AO3578"/>
      <c r="AP3578"/>
      <c r="AQ3578"/>
      <c r="AR3578"/>
      <c r="AS3578"/>
      <c r="AT3578"/>
      <c r="AU3578"/>
      <c r="AV3578"/>
      <c r="AW3578"/>
      <c r="AX3578"/>
      <c r="AY3578"/>
      <c r="AZ3578"/>
      <c r="BA3578"/>
      <c r="BB3578"/>
      <c r="BC3578"/>
      <c r="BD3578"/>
      <c r="BE3578"/>
      <c r="BF3578"/>
      <c r="BG3578"/>
      <c r="BH3578"/>
      <c r="BI3578"/>
      <c r="BJ3578"/>
      <c r="BK3578"/>
      <c r="BL3578"/>
      <c r="BM3578"/>
      <c r="BN3578"/>
      <c r="BO3578"/>
    </row>
    <row r="3579" spans="1:67" ht="15" x14ac:dyDescent="0.25">
      <c r="A3579" s="245" t="s">
        <v>2037</v>
      </c>
      <c r="B3579" s="245" t="s">
        <v>2036</v>
      </c>
      <c r="C3579" s="245" t="s">
        <v>3834</v>
      </c>
      <c r="D3579" s="245" t="s">
        <v>3833</v>
      </c>
      <c r="E3579" s="246" t="s">
        <v>44</v>
      </c>
      <c r="F3579" s="245" t="s">
        <v>44</v>
      </c>
      <c r="G3579" s="245" t="s">
        <v>3932</v>
      </c>
      <c r="H3579" s="245" t="s">
        <v>18875</v>
      </c>
      <c r="I3579" s="245" t="s">
        <v>14</v>
      </c>
      <c r="J3579" s="245" t="s">
        <v>59</v>
      </c>
      <c r="K3579" s="246" t="s">
        <v>24437</v>
      </c>
      <c r="L3579" s="245" t="s">
        <v>568</v>
      </c>
      <c r="M3579"/>
      <c r="N3579"/>
      <c r="O3579"/>
      <c r="P3579"/>
      <c r="Q3579"/>
      <c r="R3579"/>
      <c r="S3579"/>
      <c r="T3579"/>
      <c r="U3579"/>
      <c r="V3579"/>
      <c r="W3579"/>
      <c r="X3579"/>
      <c r="Y3579"/>
      <c r="Z3579"/>
      <c r="AA3579"/>
      <c r="AB3579"/>
      <c r="AC3579"/>
      <c r="AD3579"/>
      <c r="AE3579"/>
      <c r="AF3579"/>
      <c r="AG3579"/>
      <c r="AH3579"/>
      <c r="AI3579"/>
      <c r="AJ3579"/>
      <c r="AK3579"/>
      <c r="AL3579"/>
      <c r="AM3579"/>
      <c r="AN3579"/>
      <c r="AO3579"/>
      <c r="AP3579"/>
      <c r="AQ3579"/>
      <c r="AR3579"/>
      <c r="AS3579"/>
      <c r="AT3579"/>
      <c r="AU3579"/>
      <c r="AV3579"/>
      <c r="AW3579"/>
      <c r="AX3579"/>
      <c r="AY3579"/>
      <c r="AZ3579"/>
      <c r="BA3579"/>
      <c r="BB3579"/>
      <c r="BC3579"/>
      <c r="BD3579"/>
      <c r="BE3579"/>
      <c r="BF3579"/>
      <c r="BG3579"/>
      <c r="BH3579"/>
      <c r="BI3579"/>
      <c r="BJ3579"/>
      <c r="BK3579"/>
      <c r="BL3579"/>
      <c r="BM3579"/>
      <c r="BN3579"/>
      <c r="BO3579"/>
    </row>
    <row r="3580" spans="1:67" ht="15" x14ac:dyDescent="0.25">
      <c r="A3580" s="245" t="s">
        <v>2037</v>
      </c>
      <c r="B3580" s="245" t="s">
        <v>2036</v>
      </c>
      <c r="C3580" s="245" t="s">
        <v>3834</v>
      </c>
      <c r="D3580" s="245" t="s">
        <v>3833</v>
      </c>
      <c r="E3580" s="246" t="s">
        <v>44</v>
      </c>
      <c r="F3580" s="245" t="s">
        <v>44</v>
      </c>
      <c r="G3580" s="245" t="s">
        <v>3931</v>
      </c>
      <c r="H3580" s="245" t="s">
        <v>3930</v>
      </c>
      <c r="I3580" s="245" t="s">
        <v>14</v>
      </c>
      <c r="J3580" s="245" t="s">
        <v>59</v>
      </c>
      <c r="K3580" s="246" t="s">
        <v>10116</v>
      </c>
      <c r="L3580" s="245" t="s">
        <v>568</v>
      </c>
      <c r="M3580"/>
      <c r="N3580"/>
      <c r="O3580"/>
      <c r="P3580"/>
      <c r="Q3580"/>
      <c r="R3580"/>
      <c r="S3580"/>
      <c r="T3580"/>
      <c r="U3580"/>
      <c r="V3580"/>
      <c r="W3580"/>
      <c r="X3580"/>
      <c r="Y3580"/>
      <c r="Z3580"/>
      <c r="AA3580"/>
      <c r="AB3580"/>
      <c r="AC3580"/>
      <c r="AD3580"/>
      <c r="AE3580"/>
      <c r="AF3580"/>
      <c r="AG3580"/>
      <c r="AH3580"/>
      <c r="AI3580"/>
      <c r="AJ3580"/>
      <c r="AK3580"/>
      <c r="AL3580"/>
      <c r="AM3580"/>
      <c r="AN3580"/>
      <c r="AO3580"/>
      <c r="AP3580"/>
      <c r="AQ3580"/>
      <c r="AR3580"/>
      <c r="AS3580"/>
      <c r="AT3580"/>
      <c r="AU3580"/>
      <c r="AV3580"/>
      <c r="AW3580"/>
      <c r="AX3580"/>
      <c r="AY3580"/>
      <c r="AZ3580"/>
      <c r="BA3580"/>
      <c r="BB3580"/>
      <c r="BC3580"/>
      <c r="BD3580"/>
      <c r="BE3580"/>
      <c r="BF3580"/>
      <c r="BG3580"/>
      <c r="BH3580"/>
      <c r="BI3580"/>
      <c r="BJ3580"/>
      <c r="BK3580"/>
      <c r="BL3580"/>
      <c r="BM3580"/>
      <c r="BN3580"/>
      <c r="BO3580"/>
    </row>
    <row r="3581" spans="1:67" ht="15" x14ac:dyDescent="0.25">
      <c r="A3581" s="245" t="s">
        <v>2037</v>
      </c>
      <c r="B3581" s="245" t="s">
        <v>2036</v>
      </c>
      <c r="C3581" s="245" t="s">
        <v>3834</v>
      </c>
      <c r="D3581" s="245" t="s">
        <v>3833</v>
      </c>
      <c r="E3581" s="246" t="s">
        <v>44</v>
      </c>
      <c r="F3581" s="245" t="s">
        <v>44</v>
      </c>
      <c r="G3581" s="245" t="s">
        <v>3929</v>
      </c>
      <c r="H3581" s="245" t="s">
        <v>3928</v>
      </c>
      <c r="I3581" s="245" t="s">
        <v>14</v>
      </c>
      <c r="J3581" s="245" t="s">
        <v>59</v>
      </c>
      <c r="K3581" s="246" t="s">
        <v>21236</v>
      </c>
      <c r="L3581" s="245" t="s">
        <v>568</v>
      </c>
      <c r="M3581"/>
      <c r="N3581"/>
      <c r="O3581"/>
      <c r="P3581"/>
      <c r="Q3581"/>
      <c r="R3581"/>
      <c r="S3581"/>
      <c r="T3581"/>
      <c r="U3581"/>
      <c r="V3581"/>
      <c r="W3581"/>
      <c r="X3581"/>
      <c r="Y3581"/>
      <c r="Z3581"/>
      <c r="AA3581"/>
      <c r="AB3581"/>
      <c r="AC3581"/>
      <c r="AD3581"/>
      <c r="AE3581"/>
      <c r="AF3581"/>
      <c r="AG3581"/>
      <c r="AH3581"/>
      <c r="AI3581"/>
      <c r="AJ3581"/>
      <c r="AK3581"/>
      <c r="AL3581"/>
      <c r="AM3581"/>
      <c r="AN3581"/>
      <c r="AO3581"/>
      <c r="AP3581"/>
      <c r="AQ3581"/>
      <c r="AR3581"/>
      <c r="AS3581"/>
      <c r="AT3581"/>
      <c r="AU3581"/>
      <c r="AV3581"/>
      <c r="AW3581"/>
      <c r="AX3581"/>
      <c r="AY3581"/>
      <c r="AZ3581"/>
      <c r="BA3581"/>
      <c r="BB3581"/>
      <c r="BC3581"/>
      <c r="BD3581"/>
      <c r="BE3581"/>
      <c r="BF3581"/>
      <c r="BG3581"/>
      <c r="BH3581"/>
      <c r="BI3581"/>
      <c r="BJ3581"/>
      <c r="BK3581"/>
      <c r="BL3581"/>
      <c r="BM3581"/>
      <c r="BN3581"/>
      <c r="BO3581"/>
    </row>
    <row r="3582" spans="1:67" ht="15" x14ac:dyDescent="0.25">
      <c r="A3582" s="245" t="s">
        <v>2037</v>
      </c>
      <c r="B3582" s="245" t="s">
        <v>2036</v>
      </c>
      <c r="C3582" s="245" t="s">
        <v>3834</v>
      </c>
      <c r="D3582" s="245" t="s">
        <v>3833</v>
      </c>
      <c r="E3582" s="246" t="s">
        <v>44</v>
      </c>
      <c r="F3582" s="245" t="s">
        <v>44</v>
      </c>
      <c r="G3582" s="245" t="s">
        <v>3927</v>
      </c>
      <c r="H3582" s="245" t="s">
        <v>3926</v>
      </c>
      <c r="I3582" s="245" t="s">
        <v>14</v>
      </c>
      <c r="J3582" s="245" t="s">
        <v>59</v>
      </c>
      <c r="K3582" s="246" t="s">
        <v>23050</v>
      </c>
      <c r="L3582" s="245" t="s">
        <v>568</v>
      </c>
      <c r="M3582"/>
      <c r="N3582"/>
      <c r="O3582"/>
      <c r="P3582"/>
      <c r="Q3582"/>
      <c r="R3582"/>
      <c r="S3582"/>
      <c r="T3582"/>
      <c r="U3582"/>
      <c r="V3582"/>
      <c r="W3582"/>
      <c r="X3582"/>
      <c r="Y3582"/>
      <c r="Z3582"/>
      <c r="AA3582"/>
      <c r="AB3582"/>
      <c r="AC3582"/>
      <c r="AD3582"/>
      <c r="AE3582"/>
      <c r="AF3582"/>
      <c r="AG3582"/>
      <c r="AH3582"/>
      <c r="AI3582"/>
      <c r="AJ3582"/>
      <c r="AK3582"/>
      <c r="AL3582"/>
      <c r="AM3582"/>
      <c r="AN3582"/>
      <c r="AO3582"/>
      <c r="AP3582"/>
      <c r="AQ3582"/>
      <c r="AR3582"/>
      <c r="AS3582"/>
      <c r="AT3582"/>
      <c r="AU3582"/>
      <c r="AV3582"/>
      <c r="AW3582"/>
      <c r="AX3582"/>
      <c r="AY3582"/>
      <c r="AZ3582"/>
      <c r="BA3582"/>
      <c r="BB3582"/>
      <c r="BC3582"/>
      <c r="BD3582"/>
      <c r="BE3582"/>
      <c r="BF3582"/>
      <c r="BG3582"/>
      <c r="BH3582"/>
      <c r="BI3582"/>
      <c r="BJ3582"/>
      <c r="BK3582"/>
      <c r="BL3582"/>
      <c r="BM3582"/>
      <c r="BN3582"/>
      <c r="BO3582"/>
    </row>
    <row r="3583" spans="1:67" ht="15" x14ac:dyDescent="0.25">
      <c r="A3583" s="245" t="s">
        <v>2037</v>
      </c>
      <c r="B3583" s="245" t="s">
        <v>2036</v>
      </c>
      <c r="C3583" s="245" t="s">
        <v>3834</v>
      </c>
      <c r="D3583" s="245" t="s">
        <v>3833</v>
      </c>
      <c r="E3583" s="246" t="s">
        <v>44</v>
      </c>
      <c r="F3583" s="245" t="s">
        <v>44</v>
      </c>
      <c r="G3583" s="245" t="s">
        <v>3924</v>
      </c>
      <c r="H3583" s="245" t="s">
        <v>3923</v>
      </c>
      <c r="I3583" s="245" t="s">
        <v>14</v>
      </c>
      <c r="J3583" s="245" t="s">
        <v>59</v>
      </c>
      <c r="K3583" s="246" t="s">
        <v>3307</v>
      </c>
      <c r="L3583" s="245" t="s">
        <v>568</v>
      </c>
      <c r="M3583"/>
      <c r="N3583"/>
      <c r="O3583"/>
      <c r="P3583"/>
      <c r="Q3583"/>
      <c r="R3583"/>
      <c r="S3583"/>
      <c r="T3583"/>
      <c r="U3583"/>
      <c r="V3583"/>
      <c r="W3583"/>
      <c r="X3583"/>
      <c r="Y3583"/>
      <c r="Z3583"/>
      <c r="AA3583"/>
      <c r="AB3583"/>
      <c r="AC3583"/>
      <c r="AD3583"/>
      <c r="AE3583"/>
      <c r="AF3583"/>
      <c r="AG3583"/>
      <c r="AH3583"/>
      <c r="AI3583"/>
      <c r="AJ3583"/>
      <c r="AK3583"/>
      <c r="AL3583"/>
      <c r="AM3583"/>
      <c r="AN3583"/>
      <c r="AO3583"/>
      <c r="AP3583"/>
      <c r="AQ3583"/>
      <c r="AR3583"/>
      <c r="AS3583"/>
      <c r="AT3583"/>
      <c r="AU3583"/>
      <c r="AV3583"/>
      <c r="AW3583"/>
      <c r="AX3583"/>
      <c r="AY3583"/>
      <c r="AZ3583"/>
      <c r="BA3583"/>
      <c r="BB3583"/>
      <c r="BC3583"/>
      <c r="BD3583"/>
      <c r="BE3583"/>
      <c r="BF3583"/>
      <c r="BG3583"/>
      <c r="BH3583"/>
      <c r="BI3583"/>
      <c r="BJ3583"/>
      <c r="BK3583"/>
      <c r="BL3583"/>
      <c r="BM3583"/>
      <c r="BN3583"/>
      <c r="BO3583"/>
    </row>
    <row r="3584" spans="1:67" ht="15" x14ac:dyDescent="0.25">
      <c r="A3584" s="245" t="s">
        <v>2037</v>
      </c>
      <c r="B3584" s="245" t="s">
        <v>2036</v>
      </c>
      <c r="C3584" s="245" t="s">
        <v>3834</v>
      </c>
      <c r="D3584" s="245" t="s">
        <v>3833</v>
      </c>
      <c r="E3584" s="246" t="s">
        <v>44</v>
      </c>
      <c r="F3584" s="245" t="s">
        <v>44</v>
      </c>
      <c r="G3584" s="245" t="s">
        <v>3922</v>
      </c>
      <c r="H3584" s="245" t="s">
        <v>3921</v>
      </c>
      <c r="I3584" s="245" t="s">
        <v>14</v>
      </c>
      <c r="J3584" s="245" t="s">
        <v>59</v>
      </c>
      <c r="K3584" s="246" t="s">
        <v>10488</v>
      </c>
      <c r="L3584" s="245" t="s">
        <v>568</v>
      </c>
      <c r="M3584"/>
      <c r="N3584"/>
      <c r="O3584"/>
      <c r="P3584"/>
      <c r="Q3584"/>
      <c r="R3584"/>
      <c r="S3584"/>
      <c r="T3584"/>
      <c r="U3584"/>
      <c r="V3584"/>
      <c r="W3584"/>
      <c r="X3584"/>
      <c r="Y3584"/>
      <c r="Z3584"/>
      <c r="AA3584"/>
      <c r="AB3584"/>
      <c r="AC3584"/>
      <c r="AD3584"/>
      <c r="AE3584"/>
      <c r="AF3584"/>
      <c r="AG3584"/>
      <c r="AH3584"/>
      <c r="AI3584"/>
      <c r="AJ3584"/>
      <c r="AK3584"/>
      <c r="AL3584"/>
      <c r="AM3584"/>
      <c r="AN3584"/>
      <c r="AO3584"/>
      <c r="AP3584"/>
      <c r="AQ3584"/>
      <c r="AR3584"/>
      <c r="AS3584"/>
      <c r="AT3584"/>
      <c r="AU3584"/>
      <c r="AV3584"/>
      <c r="AW3584"/>
      <c r="AX3584"/>
      <c r="AY3584"/>
      <c r="AZ3584"/>
      <c r="BA3584"/>
      <c r="BB3584"/>
      <c r="BC3584"/>
      <c r="BD3584"/>
      <c r="BE3584"/>
      <c r="BF3584"/>
      <c r="BG3584"/>
      <c r="BH3584"/>
      <c r="BI3584"/>
      <c r="BJ3584"/>
      <c r="BK3584"/>
      <c r="BL3584"/>
      <c r="BM3584"/>
      <c r="BN3584"/>
      <c r="BO3584"/>
    </row>
    <row r="3585" spans="1:67" ht="15" x14ac:dyDescent="0.25">
      <c r="A3585" s="245" t="s">
        <v>2037</v>
      </c>
      <c r="B3585" s="245" t="s">
        <v>2036</v>
      </c>
      <c r="C3585" s="245" t="s">
        <v>3834</v>
      </c>
      <c r="D3585" s="245" t="s">
        <v>3833</v>
      </c>
      <c r="E3585" s="246" t="s">
        <v>44</v>
      </c>
      <c r="F3585" s="245" t="s">
        <v>44</v>
      </c>
      <c r="G3585" s="245" t="s">
        <v>3920</v>
      </c>
      <c r="H3585" s="245" t="s">
        <v>3919</v>
      </c>
      <c r="I3585" s="245" t="s">
        <v>14</v>
      </c>
      <c r="J3585" s="245" t="s">
        <v>59</v>
      </c>
      <c r="K3585" s="246" t="s">
        <v>24438</v>
      </c>
      <c r="L3585" s="245" t="s">
        <v>568</v>
      </c>
      <c r="M3585"/>
      <c r="N3585"/>
      <c r="O3585"/>
      <c r="P3585"/>
      <c r="Q3585"/>
      <c r="R3585"/>
      <c r="S3585"/>
      <c r="T3585"/>
      <c r="U3585"/>
      <c r="V3585"/>
      <c r="W3585"/>
      <c r="X3585"/>
      <c r="Y3585"/>
      <c r="Z3585"/>
      <c r="AA3585"/>
      <c r="AB3585"/>
      <c r="AC3585"/>
      <c r="AD3585"/>
      <c r="AE3585"/>
      <c r="AF3585"/>
      <c r="AG3585"/>
      <c r="AH3585"/>
      <c r="AI3585"/>
      <c r="AJ3585"/>
      <c r="AK3585"/>
      <c r="AL3585"/>
      <c r="AM3585"/>
      <c r="AN3585"/>
      <c r="AO3585"/>
      <c r="AP3585"/>
      <c r="AQ3585"/>
      <c r="AR3585"/>
      <c r="AS3585"/>
      <c r="AT3585"/>
      <c r="AU3585"/>
      <c r="AV3585"/>
      <c r="AW3585"/>
      <c r="AX3585"/>
      <c r="AY3585"/>
      <c r="AZ3585"/>
      <c r="BA3585"/>
      <c r="BB3585"/>
      <c r="BC3585"/>
      <c r="BD3585"/>
      <c r="BE3585"/>
      <c r="BF3585"/>
      <c r="BG3585"/>
      <c r="BH3585"/>
      <c r="BI3585"/>
      <c r="BJ3585"/>
      <c r="BK3585"/>
      <c r="BL3585"/>
      <c r="BM3585"/>
      <c r="BN3585"/>
      <c r="BO3585"/>
    </row>
    <row r="3586" spans="1:67" ht="15" x14ac:dyDescent="0.25">
      <c r="A3586" s="245" t="s">
        <v>2037</v>
      </c>
      <c r="B3586" s="245" t="s">
        <v>2036</v>
      </c>
      <c r="C3586" s="245" t="s">
        <v>3834</v>
      </c>
      <c r="D3586" s="245" t="s">
        <v>3833</v>
      </c>
      <c r="E3586" s="246" t="s">
        <v>44</v>
      </c>
      <c r="F3586" s="245" t="s">
        <v>44</v>
      </c>
      <c r="G3586" s="245" t="s">
        <v>3918</v>
      </c>
      <c r="H3586" s="245" t="s">
        <v>3917</v>
      </c>
      <c r="I3586" s="245" t="s">
        <v>14</v>
      </c>
      <c r="J3586" s="245" t="s">
        <v>59</v>
      </c>
      <c r="K3586" s="246" t="s">
        <v>24439</v>
      </c>
      <c r="L3586" s="245" t="s">
        <v>568</v>
      </c>
      <c r="M3586"/>
      <c r="N3586"/>
      <c r="O3586"/>
      <c r="P3586"/>
      <c r="Q3586"/>
      <c r="R3586"/>
      <c r="S3586"/>
      <c r="T3586"/>
      <c r="U3586"/>
      <c r="V3586"/>
      <c r="W3586"/>
      <c r="X3586"/>
      <c r="Y3586"/>
      <c r="Z3586"/>
      <c r="AA3586"/>
      <c r="AB3586"/>
      <c r="AC3586"/>
      <c r="AD3586"/>
      <c r="AE3586"/>
      <c r="AF3586"/>
      <c r="AG3586"/>
      <c r="AH3586"/>
      <c r="AI3586"/>
      <c r="AJ3586"/>
      <c r="AK3586"/>
      <c r="AL3586"/>
      <c r="AM3586"/>
      <c r="AN3586"/>
      <c r="AO3586"/>
      <c r="AP3586"/>
      <c r="AQ3586"/>
      <c r="AR3586"/>
      <c r="AS3586"/>
      <c r="AT3586"/>
      <c r="AU3586"/>
      <c r="AV3586"/>
      <c r="AW3586"/>
      <c r="AX3586"/>
      <c r="AY3586"/>
      <c r="AZ3586"/>
      <c r="BA3586"/>
      <c r="BB3586"/>
      <c r="BC3586"/>
      <c r="BD3586"/>
      <c r="BE3586"/>
      <c r="BF3586"/>
      <c r="BG3586"/>
      <c r="BH3586"/>
      <c r="BI3586"/>
      <c r="BJ3586"/>
      <c r="BK3586"/>
      <c r="BL3586"/>
      <c r="BM3586"/>
      <c r="BN3586"/>
      <c r="BO3586"/>
    </row>
    <row r="3587" spans="1:67" ht="15" x14ac:dyDescent="0.25">
      <c r="A3587" s="245" t="s">
        <v>2037</v>
      </c>
      <c r="B3587" s="245" t="s">
        <v>2036</v>
      </c>
      <c r="C3587" s="245" t="s">
        <v>3834</v>
      </c>
      <c r="D3587" s="245" t="s">
        <v>3833</v>
      </c>
      <c r="E3587" s="246" t="s">
        <v>44</v>
      </c>
      <c r="F3587" s="245" t="s">
        <v>44</v>
      </c>
      <c r="G3587" s="245" t="s">
        <v>3916</v>
      </c>
      <c r="H3587" s="245" t="s">
        <v>3915</v>
      </c>
      <c r="I3587" s="245" t="s">
        <v>14</v>
      </c>
      <c r="J3587" s="245" t="s">
        <v>59</v>
      </c>
      <c r="K3587" s="246" t="s">
        <v>24440</v>
      </c>
      <c r="L3587" s="245" t="s">
        <v>568</v>
      </c>
      <c r="M3587"/>
      <c r="N3587"/>
      <c r="O3587"/>
      <c r="P3587"/>
      <c r="Q3587"/>
      <c r="R3587"/>
      <c r="S3587"/>
      <c r="T3587"/>
      <c r="U3587"/>
      <c r="V3587"/>
      <c r="W3587"/>
      <c r="X3587"/>
      <c r="Y3587"/>
      <c r="Z3587"/>
      <c r="AA3587"/>
      <c r="AB3587"/>
      <c r="AC3587"/>
      <c r="AD3587"/>
      <c r="AE3587"/>
      <c r="AF3587"/>
      <c r="AG3587"/>
      <c r="AH3587"/>
      <c r="AI3587"/>
      <c r="AJ3587"/>
      <c r="AK3587"/>
      <c r="AL3587"/>
      <c r="AM3587"/>
      <c r="AN3587"/>
      <c r="AO3587"/>
      <c r="AP3587"/>
      <c r="AQ3587"/>
      <c r="AR3587"/>
      <c r="AS3587"/>
      <c r="AT3587"/>
      <c r="AU3587"/>
      <c r="AV3587"/>
      <c r="AW3587"/>
      <c r="AX3587"/>
      <c r="AY3587"/>
      <c r="AZ3587"/>
      <c r="BA3587"/>
      <c r="BB3587"/>
      <c r="BC3587"/>
      <c r="BD3587"/>
      <c r="BE3587"/>
      <c r="BF3587"/>
      <c r="BG3587"/>
      <c r="BH3587"/>
      <c r="BI3587"/>
      <c r="BJ3587"/>
      <c r="BK3587"/>
      <c r="BL3587"/>
      <c r="BM3587"/>
      <c r="BN3587"/>
      <c r="BO3587"/>
    </row>
    <row r="3588" spans="1:67" ht="15" x14ac:dyDescent="0.25">
      <c r="A3588" s="245" t="s">
        <v>2037</v>
      </c>
      <c r="B3588" s="245" t="s">
        <v>2036</v>
      </c>
      <c r="C3588" s="245" t="s">
        <v>3834</v>
      </c>
      <c r="D3588" s="245" t="s">
        <v>3833</v>
      </c>
      <c r="E3588" s="246" t="s">
        <v>44</v>
      </c>
      <c r="F3588" s="245" t="s">
        <v>44</v>
      </c>
      <c r="G3588" s="245" t="s">
        <v>3914</v>
      </c>
      <c r="H3588" s="245" t="s">
        <v>3913</v>
      </c>
      <c r="I3588" s="245" t="s">
        <v>14</v>
      </c>
      <c r="J3588" s="245" t="s">
        <v>59</v>
      </c>
      <c r="K3588" s="246" t="s">
        <v>24441</v>
      </c>
      <c r="L3588" s="245" t="s">
        <v>568</v>
      </c>
      <c r="M3588"/>
      <c r="N3588"/>
      <c r="O3588"/>
      <c r="P3588"/>
      <c r="Q3588"/>
      <c r="R3588"/>
      <c r="S3588"/>
      <c r="T3588"/>
      <c r="U3588"/>
      <c r="V3588"/>
      <c r="W3588"/>
      <c r="X3588"/>
      <c r="Y3588"/>
      <c r="Z3588"/>
      <c r="AA3588"/>
      <c r="AB3588"/>
      <c r="AC3588"/>
      <c r="AD3588"/>
      <c r="AE3588"/>
      <c r="AF3588"/>
      <c r="AG3588"/>
      <c r="AH3588"/>
      <c r="AI3588"/>
      <c r="AJ3588"/>
      <c r="AK3588"/>
      <c r="AL3588"/>
      <c r="AM3588"/>
      <c r="AN3588"/>
      <c r="AO3588"/>
      <c r="AP3588"/>
      <c r="AQ3588"/>
      <c r="AR3588"/>
      <c r="AS3588"/>
      <c r="AT3588"/>
      <c r="AU3588"/>
      <c r="AV3588"/>
      <c r="AW3588"/>
      <c r="AX3588"/>
      <c r="AY3588"/>
      <c r="AZ3588"/>
      <c r="BA3588"/>
      <c r="BB3588"/>
      <c r="BC3588"/>
      <c r="BD3588"/>
      <c r="BE3588"/>
      <c r="BF3588"/>
      <c r="BG3588"/>
      <c r="BH3588"/>
      <c r="BI3588"/>
      <c r="BJ3588"/>
      <c r="BK3588"/>
      <c r="BL3588"/>
      <c r="BM3588"/>
      <c r="BN3588"/>
      <c r="BO3588"/>
    </row>
    <row r="3589" spans="1:67" ht="15" x14ac:dyDescent="0.25">
      <c r="A3589" s="245" t="s">
        <v>2037</v>
      </c>
      <c r="B3589" s="245" t="s">
        <v>2036</v>
      </c>
      <c r="C3589" s="245" t="s">
        <v>3834</v>
      </c>
      <c r="D3589" s="245" t="s">
        <v>3833</v>
      </c>
      <c r="E3589" s="246" t="s">
        <v>44</v>
      </c>
      <c r="F3589" s="245" t="s">
        <v>44</v>
      </c>
      <c r="G3589" s="245" t="s">
        <v>3912</v>
      </c>
      <c r="H3589" s="245" t="s">
        <v>3911</v>
      </c>
      <c r="I3589" s="245" t="s">
        <v>14</v>
      </c>
      <c r="J3589" s="245" t="s">
        <v>59</v>
      </c>
      <c r="K3589" s="246" t="s">
        <v>14639</v>
      </c>
      <c r="L3589" s="245" t="s">
        <v>568</v>
      </c>
      <c r="M3589"/>
      <c r="N3589"/>
      <c r="O3589"/>
      <c r="P3589"/>
      <c r="Q3589"/>
      <c r="R3589"/>
      <c r="S3589"/>
      <c r="T3589"/>
      <c r="U3589"/>
      <c r="V3589"/>
      <c r="W3589"/>
      <c r="X3589"/>
      <c r="Y3589"/>
      <c r="Z3589"/>
      <c r="AA3589"/>
      <c r="AB3589"/>
      <c r="AC3589"/>
      <c r="AD3589"/>
      <c r="AE3589"/>
      <c r="AF3589"/>
      <c r="AG3589"/>
      <c r="AH3589"/>
      <c r="AI3589"/>
      <c r="AJ3589"/>
      <c r="AK3589"/>
      <c r="AL3589"/>
      <c r="AM3589"/>
      <c r="AN3589"/>
      <c r="AO3589"/>
      <c r="AP3589"/>
      <c r="AQ3589"/>
      <c r="AR3589"/>
      <c r="AS3589"/>
      <c r="AT3589"/>
      <c r="AU3589"/>
      <c r="AV3589"/>
      <c r="AW3589"/>
      <c r="AX3589"/>
      <c r="AY3589"/>
      <c r="AZ3589"/>
      <c r="BA3589"/>
      <c r="BB3589"/>
      <c r="BC3589"/>
      <c r="BD3589"/>
      <c r="BE3589"/>
      <c r="BF3589"/>
      <c r="BG3589"/>
      <c r="BH3589"/>
      <c r="BI3589"/>
      <c r="BJ3589"/>
      <c r="BK3589"/>
      <c r="BL3589"/>
      <c r="BM3589"/>
      <c r="BN3589"/>
      <c r="BO3589"/>
    </row>
    <row r="3590" spans="1:67" ht="15" x14ac:dyDescent="0.25">
      <c r="A3590" s="245" t="s">
        <v>2037</v>
      </c>
      <c r="B3590" s="245" t="s">
        <v>2036</v>
      </c>
      <c r="C3590" s="245" t="s">
        <v>3834</v>
      </c>
      <c r="D3590" s="245" t="s">
        <v>3833</v>
      </c>
      <c r="E3590" s="246" t="s">
        <v>44</v>
      </c>
      <c r="F3590" s="245" t="s">
        <v>44</v>
      </c>
      <c r="G3590" s="245" t="s">
        <v>3910</v>
      </c>
      <c r="H3590" s="245" t="s">
        <v>3909</v>
      </c>
      <c r="I3590" s="245" t="s">
        <v>14</v>
      </c>
      <c r="J3590" s="245" t="s">
        <v>59</v>
      </c>
      <c r="K3590" s="246" t="s">
        <v>10180</v>
      </c>
      <c r="L3590" s="245" t="s">
        <v>568</v>
      </c>
      <c r="M3590"/>
      <c r="N3590"/>
      <c r="O3590"/>
      <c r="P3590"/>
      <c r="Q3590"/>
      <c r="R3590"/>
      <c r="S3590"/>
      <c r="T3590"/>
      <c r="U3590"/>
      <c r="V3590"/>
      <c r="W3590"/>
      <c r="X3590"/>
      <c r="Y3590"/>
      <c r="Z3590"/>
      <c r="AA3590"/>
      <c r="AB3590"/>
      <c r="AC3590"/>
      <c r="AD3590"/>
      <c r="AE3590"/>
      <c r="AF3590"/>
      <c r="AG3590"/>
      <c r="AH3590"/>
      <c r="AI3590"/>
      <c r="AJ3590"/>
      <c r="AK3590"/>
      <c r="AL3590"/>
      <c r="AM3590"/>
      <c r="AN3590"/>
      <c r="AO3590"/>
      <c r="AP3590"/>
      <c r="AQ3590"/>
      <c r="AR3590"/>
      <c r="AS3590"/>
      <c r="AT3590"/>
      <c r="AU3590"/>
      <c r="AV3590"/>
      <c r="AW3590"/>
      <c r="AX3590"/>
      <c r="AY3590"/>
      <c r="AZ3590"/>
      <c r="BA3590"/>
      <c r="BB3590"/>
      <c r="BC3590"/>
      <c r="BD3590"/>
      <c r="BE3590"/>
      <c r="BF3590"/>
      <c r="BG3590"/>
      <c r="BH3590"/>
      <c r="BI3590"/>
      <c r="BJ3590"/>
      <c r="BK3590"/>
      <c r="BL3590"/>
      <c r="BM3590"/>
      <c r="BN3590"/>
      <c r="BO3590"/>
    </row>
    <row r="3591" spans="1:67" ht="15" x14ac:dyDescent="0.25">
      <c r="A3591" s="245" t="s">
        <v>2037</v>
      </c>
      <c r="B3591" s="245" t="s">
        <v>2036</v>
      </c>
      <c r="C3591" s="245" t="s">
        <v>3834</v>
      </c>
      <c r="D3591" s="245" t="s">
        <v>3833</v>
      </c>
      <c r="E3591" s="246" t="s">
        <v>44</v>
      </c>
      <c r="F3591" s="245" t="s">
        <v>44</v>
      </c>
      <c r="G3591" s="245" t="s">
        <v>3908</v>
      </c>
      <c r="H3591" s="245" t="s">
        <v>3907</v>
      </c>
      <c r="I3591" s="245" t="s">
        <v>14</v>
      </c>
      <c r="J3591" s="245" t="s">
        <v>59</v>
      </c>
      <c r="K3591" s="246" t="s">
        <v>12641</v>
      </c>
      <c r="L3591" s="245" t="s">
        <v>568</v>
      </c>
      <c r="M3591"/>
      <c r="N3591"/>
      <c r="O3591"/>
      <c r="P3591"/>
      <c r="Q3591"/>
      <c r="R3591"/>
      <c r="S3591"/>
      <c r="T3591"/>
      <c r="U3591"/>
      <c r="V3591"/>
      <c r="W3591"/>
      <c r="X3591"/>
      <c r="Y3591"/>
      <c r="Z3591"/>
      <c r="AA3591"/>
      <c r="AB3591"/>
      <c r="AC3591"/>
      <c r="AD3591"/>
      <c r="AE3591"/>
      <c r="AF3591"/>
      <c r="AG3591"/>
      <c r="AH3591"/>
      <c r="AI3591"/>
      <c r="AJ3591"/>
      <c r="AK3591"/>
      <c r="AL3591"/>
      <c r="AM3591"/>
      <c r="AN3591"/>
      <c r="AO3591"/>
      <c r="AP3591"/>
      <c r="AQ3591"/>
      <c r="AR3591"/>
      <c r="AS3591"/>
      <c r="AT3591"/>
      <c r="AU3591"/>
      <c r="AV3591"/>
      <c r="AW3591"/>
      <c r="AX3591"/>
      <c r="AY3591"/>
      <c r="AZ3591"/>
      <c r="BA3591"/>
      <c r="BB3591"/>
      <c r="BC3591"/>
      <c r="BD3591"/>
      <c r="BE3591"/>
      <c r="BF3591"/>
      <c r="BG3591"/>
      <c r="BH3591"/>
      <c r="BI3591"/>
      <c r="BJ3591"/>
      <c r="BK3591"/>
      <c r="BL3591"/>
      <c r="BM3591"/>
      <c r="BN3591"/>
      <c r="BO3591"/>
    </row>
    <row r="3592" spans="1:67" ht="15" x14ac:dyDescent="0.25">
      <c r="A3592" s="245" t="s">
        <v>2037</v>
      </c>
      <c r="B3592" s="245" t="s">
        <v>2036</v>
      </c>
      <c r="C3592" s="245" t="s">
        <v>3834</v>
      </c>
      <c r="D3592" s="245" t="s">
        <v>3833</v>
      </c>
      <c r="E3592" s="246" t="s">
        <v>44</v>
      </c>
      <c r="F3592" s="245" t="s">
        <v>44</v>
      </c>
      <c r="G3592" s="245" t="s">
        <v>3906</v>
      </c>
      <c r="H3592" s="245" t="s">
        <v>3905</v>
      </c>
      <c r="I3592" s="245" t="s">
        <v>14</v>
      </c>
      <c r="J3592" s="245" t="s">
        <v>59</v>
      </c>
      <c r="K3592" s="246" t="s">
        <v>10275</v>
      </c>
      <c r="L3592" s="245" t="s">
        <v>568</v>
      </c>
      <c r="M3592"/>
      <c r="N3592"/>
      <c r="O3592"/>
      <c r="P3592"/>
      <c r="Q3592"/>
      <c r="R3592"/>
      <c r="S3592"/>
      <c r="T3592"/>
      <c r="U3592"/>
      <c r="V3592"/>
      <c r="W3592"/>
      <c r="X3592"/>
      <c r="Y3592"/>
      <c r="Z3592"/>
      <c r="AA3592"/>
      <c r="AB3592"/>
      <c r="AC3592"/>
      <c r="AD3592"/>
      <c r="AE3592"/>
      <c r="AF3592"/>
      <c r="AG3592"/>
      <c r="AH3592"/>
      <c r="AI3592"/>
      <c r="AJ3592"/>
      <c r="AK3592"/>
      <c r="AL3592"/>
      <c r="AM3592"/>
      <c r="AN3592"/>
      <c r="AO3592"/>
      <c r="AP3592"/>
      <c r="AQ3592"/>
      <c r="AR3592"/>
      <c r="AS3592"/>
      <c r="AT3592"/>
      <c r="AU3592"/>
      <c r="AV3592"/>
      <c r="AW3592"/>
      <c r="AX3592"/>
      <c r="AY3592"/>
      <c r="AZ3592"/>
      <c r="BA3592"/>
      <c r="BB3592"/>
      <c r="BC3592"/>
      <c r="BD3592"/>
      <c r="BE3592"/>
      <c r="BF3592"/>
      <c r="BG3592"/>
      <c r="BH3592"/>
      <c r="BI3592"/>
      <c r="BJ3592"/>
      <c r="BK3592"/>
      <c r="BL3592"/>
      <c r="BM3592"/>
      <c r="BN3592"/>
      <c r="BO3592"/>
    </row>
    <row r="3593" spans="1:67" ht="15" x14ac:dyDescent="0.25">
      <c r="A3593" s="245" t="s">
        <v>2037</v>
      </c>
      <c r="B3593" s="245" t="s">
        <v>2036</v>
      </c>
      <c r="C3593" s="245" t="s">
        <v>3834</v>
      </c>
      <c r="D3593" s="245" t="s">
        <v>3833</v>
      </c>
      <c r="E3593" s="246" t="s">
        <v>44</v>
      </c>
      <c r="F3593" s="245" t="s">
        <v>44</v>
      </c>
      <c r="G3593" s="245" t="s">
        <v>3904</v>
      </c>
      <c r="H3593" s="245" t="s">
        <v>3903</v>
      </c>
      <c r="I3593" s="245" t="s">
        <v>14</v>
      </c>
      <c r="J3593" s="245" t="s">
        <v>59</v>
      </c>
      <c r="K3593" s="246" t="s">
        <v>24442</v>
      </c>
      <c r="L3593" s="245" t="s">
        <v>568</v>
      </c>
      <c r="M3593"/>
      <c r="N3593"/>
      <c r="O3593"/>
      <c r="P3593"/>
      <c r="Q3593"/>
      <c r="R3593"/>
      <c r="S3593"/>
      <c r="T3593"/>
      <c r="U3593"/>
      <c r="V3593"/>
      <c r="W3593"/>
      <c r="X3593"/>
      <c r="Y3593"/>
      <c r="Z3593"/>
      <c r="AA3593"/>
      <c r="AB3593"/>
      <c r="AC3593"/>
      <c r="AD3593"/>
      <c r="AE3593"/>
      <c r="AF3593"/>
      <c r="AG3593"/>
      <c r="AH3593"/>
      <c r="AI3593"/>
      <c r="AJ3593"/>
      <c r="AK3593"/>
      <c r="AL3593"/>
      <c r="AM3593"/>
      <c r="AN3593"/>
      <c r="AO3593"/>
      <c r="AP3593"/>
      <c r="AQ3593"/>
      <c r="AR3593"/>
      <c r="AS3593"/>
      <c r="AT3593"/>
      <c r="AU3593"/>
      <c r="AV3593"/>
      <c r="AW3593"/>
      <c r="AX3593"/>
      <c r="AY3593"/>
      <c r="AZ3593"/>
      <c r="BA3593"/>
      <c r="BB3593"/>
      <c r="BC3593"/>
      <c r="BD3593"/>
      <c r="BE3593"/>
      <c r="BF3593"/>
      <c r="BG3593"/>
      <c r="BH3593"/>
      <c r="BI3593"/>
      <c r="BJ3593"/>
      <c r="BK3593"/>
      <c r="BL3593"/>
      <c r="BM3593"/>
      <c r="BN3593"/>
      <c r="BO3593"/>
    </row>
    <row r="3594" spans="1:67" ht="15" x14ac:dyDescent="0.25">
      <c r="A3594" s="245" t="s">
        <v>2037</v>
      </c>
      <c r="B3594" s="245" t="s">
        <v>2036</v>
      </c>
      <c r="C3594" s="245" t="s">
        <v>3834</v>
      </c>
      <c r="D3594" s="245" t="s">
        <v>3833</v>
      </c>
      <c r="E3594" s="246" t="s">
        <v>44</v>
      </c>
      <c r="F3594" s="245" t="s">
        <v>44</v>
      </c>
      <c r="G3594" s="245" t="s">
        <v>3902</v>
      </c>
      <c r="H3594" s="245" t="s">
        <v>3901</v>
      </c>
      <c r="I3594" s="245" t="s">
        <v>14</v>
      </c>
      <c r="J3594" s="245" t="s">
        <v>59</v>
      </c>
      <c r="K3594" s="246" t="s">
        <v>24443</v>
      </c>
      <c r="L3594" s="245" t="s">
        <v>568</v>
      </c>
      <c r="M3594"/>
      <c r="N3594"/>
      <c r="O3594"/>
      <c r="P3594"/>
      <c r="Q3594"/>
      <c r="R3594"/>
      <c r="S3594"/>
      <c r="T3594"/>
      <c r="U3594"/>
      <c r="V3594"/>
      <c r="W3594"/>
      <c r="X3594"/>
      <c r="Y3594"/>
      <c r="Z3594"/>
      <c r="AA3594"/>
      <c r="AB3594"/>
      <c r="AC3594"/>
      <c r="AD3594"/>
      <c r="AE3594"/>
      <c r="AF3594"/>
      <c r="AG3594"/>
      <c r="AH3594"/>
      <c r="AI3594"/>
      <c r="AJ3594"/>
      <c r="AK3594"/>
      <c r="AL3594"/>
      <c r="AM3594"/>
      <c r="AN3594"/>
      <c r="AO3594"/>
      <c r="AP3594"/>
      <c r="AQ3594"/>
      <c r="AR3594"/>
      <c r="AS3594"/>
      <c r="AT3594"/>
      <c r="AU3594"/>
      <c r="AV3594"/>
      <c r="AW3594"/>
      <c r="AX3594"/>
      <c r="AY3594"/>
      <c r="AZ3594"/>
      <c r="BA3594"/>
      <c r="BB3594"/>
      <c r="BC3594"/>
      <c r="BD3594"/>
      <c r="BE3594"/>
      <c r="BF3594"/>
      <c r="BG3594"/>
      <c r="BH3594"/>
      <c r="BI3594"/>
      <c r="BJ3594"/>
      <c r="BK3594"/>
      <c r="BL3594"/>
      <c r="BM3594"/>
      <c r="BN3594"/>
      <c r="BO3594"/>
    </row>
    <row r="3595" spans="1:67" ht="15" x14ac:dyDescent="0.25">
      <c r="A3595" s="245" t="s">
        <v>2037</v>
      </c>
      <c r="B3595" s="245" t="s">
        <v>2036</v>
      </c>
      <c r="C3595" s="245" t="s">
        <v>3834</v>
      </c>
      <c r="D3595" s="245" t="s">
        <v>3833</v>
      </c>
      <c r="E3595" s="246" t="s">
        <v>44</v>
      </c>
      <c r="F3595" s="245" t="s">
        <v>44</v>
      </c>
      <c r="G3595" s="245" t="s">
        <v>3900</v>
      </c>
      <c r="H3595" s="245" t="s">
        <v>3899</v>
      </c>
      <c r="I3595" s="245" t="s">
        <v>14</v>
      </c>
      <c r="J3595" s="245" t="s">
        <v>59</v>
      </c>
      <c r="K3595" s="246" t="s">
        <v>24444</v>
      </c>
      <c r="L3595" s="245" t="s">
        <v>568</v>
      </c>
      <c r="M3595"/>
      <c r="N3595"/>
      <c r="O3595"/>
      <c r="P3595"/>
      <c r="Q3595"/>
      <c r="R3595"/>
      <c r="S3595"/>
      <c r="T3595"/>
      <c r="U3595"/>
      <c r="V3595"/>
      <c r="W3595"/>
      <c r="X3595"/>
      <c r="Y3595"/>
      <c r="Z3595"/>
      <c r="AA3595"/>
      <c r="AB3595"/>
      <c r="AC3595"/>
      <c r="AD3595"/>
      <c r="AE3595"/>
      <c r="AF3595"/>
      <c r="AG3595"/>
      <c r="AH3595"/>
      <c r="AI3595"/>
      <c r="AJ3595"/>
      <c r="AK3595"/>
      <c r="AL3595"/>
      <c r="AM3595"/>
      <c r="AN3595"/>
      <c r="AO3595"/>
      <c r="AP3595"/>
      <c r="AQ3595"/>
      <c r="AR3595"/>
      <c r="AS3595"/>
      <c r="AT3595"/>
      <c r="AU3595"/>
      <c r="AV3595"/>
      <c r="AW3595"/>
      <c r="AX3595"/>
      <c r="AY3595"/>
      <c r="AZ3595"/>
      <c r="BA3595"/>
      <c r="BB3595"/>
      <c r="BC3595"/>
      <c r="BD3595"/>
      <c r="BE3595"/>
      <c r="BF3595"/>
      <c r="BG3595"/>
      <c r="BH3595"/>
      <c r="BI3595"/>
      <c r="BJ3595"/>
      <c r="BK3595"/>
      <c r="BL3595"/>
      <c r="BM3595"/>
      <c r="BN3595"/>
      <c r="BO3595"/>
    </row>
    <row r="3596" spans="1:67" ht="15" x14ac:dyDescent="0.25">
      <c r="A3596" s="245" t="s">
        <v>2037</v>
      </c>
      <c r="B3596" s="245" t="s">
        <v>2036</v>
      </c>
      <c r="C3596" s="245" t="s">
        <v>3834</v>
      </c>
      <c r="D3596" s="245" t="s">
        <v>3833</v>
      </c>
      <c r="E3596" s="246" t="s">
        <v>44</v>
      </c>
      <c r="F3596" s="245" t="s">
        <v>44</v>
      </c>
      <c r="G3596" s="245" t="s">
        <v>3898</v>
      </c>
      <c r="H3596" s="245" t="s">
        <v>3897</v>
      </c>
      <c r="I3596" s="245" t="s">
        <v>14</v>
      </c>
      <c r="J3596" s="245" t="s">
        <v>59</v>
      </c>
      <c r="K3596" s="246" t="s">
        <v>24445</v>
      </c>
      <c r="L3596" s="245" t="s">
        <v>568</v>
      </c>
      <c r="M3596"/>
      <c r="N3596"/>
      <c r="O3596"/>
      <c r="P3596"/>
      <c r="Q3596"/>
      <c r="R3596"/>
      <c r="S3596"/>
      <c r="T3596"/>
      <c r="U3596"/>
      <c r="V3596"/>
      <c r="W3596"/>
      <c r="X3596"/>
      <c r="Y3596"/>
      <c r="Z3596"/>
      <c r="AA3596"/>
      <c r="AB3596"/>
      <c r="AC3596"/>
      <c r="AD3596"/>
      <c r="AE3596"/>
      <c r="AF3596"/>
      <c r="AG3596"/>
      <c r="AH3596"/>
      <c r="AI3596"/>
      <c r="AJ3596"/>
      <c r="AK3596"/>
      <c r="AL3596"/>
      <c r="AM3596"/>
      <c r="AN3596"/>
      <c r="AO3596"/>
      <c r="AP3596"/>
      <c r="AQ3596"/>
      <c r="AR3596"/>
      <c r="AS3596"/>
      <c r="AT3596"/>
      <c r="AU3596"/>
      <c r="AV3596"/>
      <c r="AW3596"/>
      <c r="AX3596"/>
      <c r="AY3596"/>
      <c r="AZ3596"/>
      <c r="BA3596"/>
      <c r="BB3596"/>
      <c r="BC3596"/>
      <c r="BD3596"/>
      <c r="BE3596"/>
      <c r="BF3596"/>
      <c r="BG3596"/>
      <c r="BH3596"/>
      <c r="BI3596"/>
      <c r="BJ3596"/>
      <c r="BK3596"/>
      <c r="BL3596"/>
      <c r="BM3596"/>
      <c r="BN3596"/>
      <c r="BO3596"/>
    </row>
    <row r="3597" spans="1:67" ht="15" x14ac:dyDescent="0.25">
      <c r="A3597" s="245" t="s">
        <v>2037</v>
      </c>
      <c r="B3597" s="245" t="s">
        <v>2036</v>
      </c>
      <c r="C3597" s="245" t="s">
        <v>3834</v>
      </c>
      <c r="D3597" s="245" t="s">
        <v>3833</v>
      </c>
      <c r="E3597" s="246" t="s">
        <v>44</v>
      </c>
      <c r="F3597" s="245" t="s">
        <v>44</v>
      </c>
      <c r="G3597" s="245" t="s">
        <v>3896</v>
      </c>
      <c r="H3597" s="245" t="s">
        <v>3895</v>
      </c>
      <c r="I3597" s="245" t="s">
        <v>14</v>
      </c>
      <c r="J3597" s="245" t="s">
        <v>59</v>
      </c>
      <c r="K3597" s="246" t="s">
        <v>24446</v>
      </c>
      <c r="L3597" s="245" t="s">
        <v>568</v>
      </c>
      <c r="M3597"/>
      <c r="N3597"/>
      <c r="O3597"/>
      <c r="P3597"/>
      <c r="Q3597"/>
      <c r="R3597"/>
      <c r="S3597"/>
      <c r="T3597"/>
      <c r="U3597"/>
      <c r="V3597"/>
      <c r="W3597"/>
      <c r="X3597"/>
      <c r="Y3597"/>
      <c r="Z3597"/>
      <c r="AA3597"/>
      <c r="AB3597"/>
      <c r="AC3597"/>
      <c r="AD3597"/>
      <c r="AE3597"/>
      <c r="AF3597"/>
      <c r="AG3597"/>
      <c r="AH3597"/>
      <c r="AI3597"/>
      <c r="AJ3597"/>
      <c r="AK3597"/>
      <c r="AL3597"/>
      <c r="AM3597"/>
      <c r="AN3597"/>
      <c r="AO3597"/>
      <c r="AP3597"/>
      <c r="AQ3597"/>
      <c r="AR3597"/>
      <c r="AS3597"/>
      <c r="AT3597"/>
      <c r="AU3597"/>
      <c r="AV3597"/>
      <c r="AW3597"/>
      <c r="AX3597"/>
      <c r="AY3597"/>
      <c r="AZ3597"/>
      <c r="BA3597"/>
      <c r="BB3597"/>
      <c r="BC3597"/>
      <c r="BD3597"/>
      <c r="BE3597"/>
      <c r="BF3597"/>
      <c r="BG3597"/>
      <c r="BH3597"/>
      <c r="BI3597"/>
      <c r="BJ3597"/>
      <c r="BK3597"/>
      <c r="BL3597"/>
      <c r="BM3597"/>
      <c r="BN3597"/>
      <c r="BO3597"/>
    </row>
    <row r="3598" spans="1:67" ht="15" x14ac:dyDescent="0.25">
      <c r="A3598" s="245" t="s">
        <v>2037</v>
      </c>
      <c r="B3598" s="245" t="s">
        <v>2036</v>
      </c>
      <c r="C3598" s="245" t="s">
        <v>3834</v>
      </c>
      <c r="D3598" s="245" t="s">
        <v>3833</v>
      </c>
      <c r="E3598" s="246" t="s">
        <v>44</v>
      </c>
      <c r="F3598" s="245" t="s">
        <v>44</v>
      </c>
      <c r="G3598" s="245" t="s">
        <v>3892</v>
      </c>
      <c r="H3598" s="245" t="s">
        <v>3891</v>
      </c>
      <c r="I3598" s="245" t="s">
        <v>14</v>
      </c>
      <c r="J3598" s="245" t="s">
        <v>569</v>
      </c>
      <c r="K3598" s="246" t="s">
        <v>2020</v>
      </c>
      <c r="L3598" s="245" t="s">
        <v>568</v>
      </c>
      <c r="M3598"/>
      <c r="N3598"/>
      <c r="O3598"/>
      <c r="P3598"/>
      <c r="Q3598"/>
      <c r="R3598"/>
      <c r="S3598"/>
      <c r="T3598"/>
      <c r="U3598"/>
      <c r="V3598"/>
      <c r="W3598"/>
      <c r="X3598"/>
      <c r="Y3598"/>
      <c r="Z3598"/>
      <c r="AA3598"/>
      <c r="AB3598"/>
      <c r="AC3598"/>
      <c r="AD3598"/>
      <c r="AE3598"/>
      <c r="AF3598"/>
      <c r="AG3598"/>
      <c r="AH3598"/>
      <c r="AI3598"/>
      <c r="AJ3598"/>
      <c r="AK3598"/>
      <c r="AL3598"/>
      <c r="AM3598"/>
      <c r="AN3598"/>
      <c r="AO3598"/>
      <c r="AP3598"/>
      <c r="AQ3598"/>
      <c r="AR3598"/>
      <c r="AS3598"/>
      <c r="AT3598"/>
      <c r="AU3598"/>
      <c r="AV3598"/>
      <c r="AW3598"/>
      <c r="AX3598"/>
      <c r="AY3598"/>
      <c r="AZ3598"/>
      <c r="BA3598"/>
      <c r="BB3598"/>
      <c r="BC3598"/>
      <c r="BD3598"/>
      <c r="BE3598"/>
      <c r="BF3598"/>
      <c r="BG3598"/>
      <c r="BH3598"/>
      <c r="BI3598"/>
      <c r="BJ3598"/>
      <c r="BK3598"/>
      <c r="BL3598"/>
      <c r="BM3598"/>
      <c r="BN3598"/>
      <c r="BO3598"/>
    </row>
    <row r="3599" spans="1:67" ht="15" x14ac:dyDescent="0.25">
      <c r="A3599" s="245" t="s">
        <v>2037</v>
      </c>
      <c r="B3599" s="245" t="s">
        <v>2036</v>
      </c>
      <c r="C3599" s="245" t="s">
        <v>3834</v>
      </c>
      <c r="D3599" s="245" t="s">
        <v>3833</v>
      </c>
      <c r="E3599" s="246" t="s">
        <v>44</v>
      </c>
      <c r="F3599" s="245" t="s">
        <v>44</v>
      </c>
      <c r="G3599" s="245" t="s">
        <v>3890</v>
      </c>
      <c r="H3599" s="245" t="s">
        <v>3889</v>
      </c>
      <c r="I3599" s="245" t="s">
        <v>14</v>
      </c>
      <c r="J3599" s="245" t="s">
        <v>569</v>
      </c>
      <c r="K3599" s="246" t="s">
        <v>10211</v>
      </c>
      <c r="L3599" s="245" t="s">
        <v>568</v>
      </c>
      <c r="M3599"/>
      <c r="N3599"/>
      <c r="O3599"/>
      <c r="P3599"/>
      <c r="Q3599"/>
      <c r="R3599"/>
      <c r="S3599"/>
      <c r="T3599"/>
      <c r="U3599"/>
      <c r="V3599"/>
      <c r="W3599"/>
      <c r="X3599"/>
      <c r="Y3599"/>
      <c r="Z3599"/>
      <c r="AA3599"/>
      <c r="AB3599"/>
      <c r="AC3599"/>
      <c r="AD3599"/>
      <c r="AE3599"/>
      <c r="AF3599"/>
      <c r="AG3599"/>
      <c r="AH3599"/>
      <c r="AI3599"/>
      <c r="AJ3599"/>
      <c r="AK3599"/>
      <c r="AL3599"/>
      <c r="AM3599"/>
      <c r="AN3599"/>
      <c r="AO3599"/>
      <c r="AP3599"/>
      <c r="AQ3599"/>
      <c r="AR3599"/>
      <c r="AS3599"/>
      <c r="AT3599"/>
      <c r="AU3599"/>
      <c r="AV3599"/>
      <c r="AW3599"/>
      <c r="AX3599"/>
      <c r="AY3599"/>
      <c r="AZ3599"/>
      <c r="BA3599"/>
      <c r="BB3599"/>
      <c r="BC3599"/>
      <c r="BD3599"/>
      <c r="BE3599"/>
      <c r="BF3599"/>
      <c r="BG3599"/>
      <c r="BH3599"/>
      <c r="BI3599"/>
      <c r="BJ3599"/>
      <c r="BK3599"/>
      <c r="BL3599"/>
      <c r="BM3599"/>
      <c r="BN3599"/>
      <c r="BO3599"/>
    </row>
    <row r="3600" spans="1:67" ht="15" x14ac:dyDescent="0.25">
      <c r="A3600" s="245" t="s">
        <v>2037</v>
      </c>
      <c r="B3600" s="245" t="s">
        <v>2036</v>
      </c>
      <c r="C3600" s="245" t="s">
        <v>3834</v>
      </c>
      <c r="D3600" s="245" t="s">
        <v>3833</v>
      </c>
      <c r="E3600" s="246" t="s">
        <v>44</v>
      </c>
      <c r="F3600" s="245" t="s">
        <v>44</v>
      </c>
      <c r="G3600" s="245" t="s">
        <v>3888</v>
      </c>
      <c r="H3600" s="245" t="s">
        <v>3887</v>
      </c>
      <c r="I3600" s="245" t="s">
        <v>14</v>
      </c>
      <c r="J3600" s="245" t="s">
        <v>569</v>
      </c>
      <c r="K3600" s="246" t="s">
        <v>10151</v>
      </c>
      <c r="L3600" s="245" t="s">
        <v>568</v>
      </c>
      <c r="M3600"/>
      <c r="N3600"/>
      <c r="O3600"/>
      <c r="P3600"/>
      <c r="Q3600"/>
      <c r="R3600"/>
      <c r="S3600"/>
      <c r="T3600"/>
      <c r="U3600"/>
      <c r="V3600"/>
      <c r="W3600"/>
      <c r="X3600"/>
      <c r="Y3600"/>
      <c r="Z3600"/>
      <c r="AA3600"/>
      <c r="AB3600"/>
      <c r="AC3600"/>
      <c r="AD3600"/>
      <c r="AE3600"/>
      <c r="AF3600"/>
      <c r="AG3600"/>
      <c r="AH3600"/>
      <c r="AI3600"/>
      <c r="AJ3600"/>
      <c r="AK3600"/>
      <c r="AL3600"/>
      <c r="AM3600"/>
      <c r="AN3600"/>
      <c r="AO3600"/>
      <c r="AP3600"/>
      <c r="AQ3600"/>
      <c r="AR3600"/>
      <c r="AS3600"/>
      <c r="AT3600"/>
      <c r="AU3600"/>
      <c r="AV3600"/>
      <c r="AW3600"/>
      <c r="AX3600"/>
      <c r="AY3600"/>
      <c r="AZ3600"/>
      <c r="BA3600"/>
      <c r="BB3600"/>
      <c r="BC3600"/>
      <c r="BD3600"/>
      <c r="BE3600"/>
      <c r="BF3600"/>
      <c r="BG3600"/>
      <c r="BH3600"/>
      <c r="BI3600"/>
      <c r="BJ3600"/>
      <c r="BK3600"/>
      <c r="BL3600"/>
      <c r="BM3600"/>
      <c r="BN3600"/>
      <c r="BO3600"/>
    </row>
    <row r="3601" spans="1:67" ht="15" x14ac:dyDescent="0.25">
      <c r="A3601" s="245" t="s">
        <v>2037</v>
      </c>
      <c r="B3601" s="245" t="s">
        <v>2036</v>
      </c>
      <c r="C3601" s="245" t="s">
        <v>3834</v>
      </c>
      <c r="D3601" s="245" t="s">
        <v>3833</v>
      </c>
      <c r="E3601" s="246" t="s">
        <v>44</v>
      </c>
      <c r="F3601" s="245" t="s">
        <v>44</v>
      </c>
      <c r="G3601" s="245" t="s">
        <v>3886</v>
      </c>
      <c r="H3601" s="245" t="s">
        <v>3885</v>
      </c>
      <c r="I3601" s="245" t="s">
        <v>14</v>
      </c>
      <c r="J3601" s="245" t="s">
        <v>569</v>
      </c>
      <c r="K3601" s="246" t="s">
        <v>4798</v>
      </c>
      <c r="L3601" s="245" t="s">
        <v>568</v>
      </c>
      <c r="M3601"/>
      <c r="N3601"/>
      <c r="O3601"/>
      <c r="P3601"/>
      <c r="Q3601"/>
      <c r="R3601"/>
      <c r="S3601"/>
      <c r="T3601"/>
      <c r="U3601"/>
      <c r="V3601"/>
      <c r="W3601"/>
      <c r="X3601"/>
      <c r="Y3601"/>
      <c r="Z3601"/>
      <c r="AA3601"/>
      <c r="AB3601"/>
      <c r="AC3601"/>
      <c r="AD3601"/>
      <c r="AE3601"/>
      <c r="AF3601"/>
      <c r="AG3601"/>
      <c r="AH3601"/>
      <c r="AI3601"/>
      <c r="AJ3601"/>
      <c r="AK3601"/>
      <c r="AL3601"/>
      <c r="AM3601"/>
      <c r="AN3601"/>
      <c r="AO3601"/>
      <c r="AP3601"/>
      <c r="AQ3601"/>
      <c r="AR3601"/>
      <c r="AS3601"/>
      <c r="AT3601"/>
      <c r="AU3601"/>
      <c r="AV3601"/>
      <c r="AW3601"/>
      <c r="AX3601"/>
      <c r="AY3601"/>
      <c r="AZ3601"/>
      <c r="BA3601"/>
      <c r="BB3601"/>
      <c r="BC3601"/>
      <c r="BD3601"/>
      <c r="BE3601"/>
      <c r="BF3601"/>
      <c r="BG3601"/>
      <c r="BH3601"/>
      <c r="BI3601"/>
      <c r="BJ3601"/>
      <c r="BK3601"/>
      <c r="BL3601"/>
      <c r="BM3601"/>
      <c r="BN3601"/>
      <c r="BO3601"/>
    </row>
    <row r="3602" spans="1:67" ht="15" x14ac:dyDescent="0.25">
      <c r="A3602" s="245" t="s">
        <v>2037</v>
      </c>
      <c r="B3602" s="245" t="s">
        <v>2036</v>
      </c>
      <c r="C3602" s="245" t="s">
        <v>3834</v>
      </c>
      <c r="D3602" s="245" t="s">
        <v>3833</v>
      </c>
      <c r="E3602" s="246" t="s">
        <v>44</v>
      </c>
      <c r="F3602" s="245" t="s">
        <v>44</v>
      </c>
      <c r="G3602" s="245" t="s">
        <v>3884</v>
      </c>
      <c r="H3602" s="245" t="s">
        <v>3883</v>
      </c>
      <c r="I3602" s="245" t="s">
        <v>14</v>
      </c>
      <c r="J3602" s="245" t="s">
        <v>569</v>
      </c>
      <c r="K3602" s="246" t="s">
        <v>8245</v>
      </c>
      <c r="L3602" s="245" t="s">
        <v>568</v>
      </c>
      <c r="M3602"/>
      <c r="N3602"/>
      <c r="O3602"/>
      <c r="P3602"/>
      <c r="Q3602"/>
      <c r="R3602"/>
      <c r="S3602"/>
      <c r="T3602"/>
      <c r="U3602"/>
      <c r="V3602"/>
      <c r="W3602"/>
      <c r="X3602"/>
      <c r="Y3602"/>
      <c r="Z3602"/>
      <c r="AA3602"/>
      <c r="AB3602"/>
      <c r="AC3602"/>
      <c r="AD3602"/>
      <c r="AE3602"/>
      <c r="AF3602"/>
      <c r="AG3602"/>
      <c r="AH3602"/>
      <c r="AI3602"/>
      <c r="AJ3602"/>
      <c r="AK3602"/>
      <c r="AL3602"/>
      <c r="AM3602"/>
      <c r="AN3602"/>
      <c r="AO3602"/>
      <c r="AP3602"/>
      <c r="AQ3602"/>
      <c r="AR3602"/>
      <c r="AS3602"/>
      <c r="AT3602"/>
      <c r="AU3602"/>
      <c r="AV3602"/>
      <c r="AW3602"/>
      <c r="AX3602"/>
      <c r="AY3602"/>
      <c r="AZ3602"/>
      <c r="BA3602"/>
      <c r="BB3602"/>
      <c r="BC3602"/>
      <c r="BD3602"/>
      <c r="BE3602"/>
      <c r="BF3602"/>
      <c r="BG3602"/>
      <c r="BH3602"/>
      <c r="BI3602"/>
      <c r="BJ3602"/>
      <c r="BK3602"/>
      <c r="BL3602"/>
      <c r="BM3602"/>
      <c r="BN3602"/>
      <c r="BO3602"/>
    </row>
    <row r="3603" spans="1:67" ht="15" x14ac:dyDescent="0.25">
      <c r="A3603" s="245" t="s">
        <v>2037</v>
      </c>
      <c r="B3603" s="245" t="s">
        <v>2036</v>
      </c>
      <c r="C3603" s="245" t="s">
        <v>3834</v>
      </c>
      <c r="D3603" s="245" t="s">
        <v>3833</v>
      </c>
      <c r="E3603" s="246" t="s">
        <v>44</v>
      </c>
      <c r="F3603" s="245" t="s">
        <v>44</v>
      </c>
      <c r="G3603" s="245" t="s">
        <v>3882</v>
      </c>
      <c r="H3603" s="245" t="s">
        <v>3881</v>
      </c>
      <c r="I3603" s="245" t="s">
        <v>14</v>
      </c>
      <c r="J3603" s="245" t="s">
        <v>569</v>
      </c>
      <c r="K3603" s="246" t="s">
        <v>10804</v>
      </c>
      <c r="L3603" s="245" t="s">
        <v>568</v>
      </c>
      <c r="M3603"/>
      <c r="N3603"/>
      <c r="O3603"/>
      <c r="P3603"/>
      <c r="Q3603"/>
      <c r="R3603"/>
      <c r="S3603"/>
      <c r="T3603"/>
      <c r="U3603"/>
      <c r="V3603"/>
      <c r="W3603"/>
      <c r="X3603"/>
      <c r="Y3603"/>
      <c r="Z3603"/>
      <c r="AA3603"/>
      <c r="AB3603"/>
      <c r="AC3603"/>
      <c r="AD3603"/>
      <c r="AE3603"/>
      <c r="AF3603"/>
      <c r="AG3603"/>
      <c r="AH3603"/>
      <c r="AI3603"/>
      <c r="AJ3603"/>
      <c r="AK3603"/>
      <c r="AL3603"/>
      <c r="AM3603"/>
      <c r="AN3603"/>
      <c r="AO3603"/>
      <c r="AP3603"/>
      <c r="AQ3603"/>
      <c r="AR3603"/>
      <c r="AS3603"/>
      <c r="AT3603"/>
      <c r="AU3603"/>
      <c r="AV3603"/>
      <c r="AW3603"/>
      <c r="AX3603"/>
      <c r="AY3603"/>
      <c r="AZ3603"/>
      <c r="BA3603"/>
      <c r="BB3603"/>
      <c r="BC3603"/>
      <c r="BD3603"/>
      <c r="BE3603"/>
      <c r="BF3603"/>
      <c r="BG3603"/>
      <c r="BH3603"/>
      <c r="BI3603"/>
      <c r="BJ3603"/>
      <c r="BK3603"/>
      <c r="BL3603"/>
      <c r="BM3603"/>
      <c r="BN3603"/>
      <c r="BO3603"/>
    </row>
    <row r="3604" spans="1:67" ht="15" x14ac:dyDescent="0.25">
      <c r="A3604" s="245" t="s">
        <v>2037</v>
      </c>
      <c r="B3604" s="245" t="s">
        <v>2036</v>
      </c>
      <c r="C3604" s="245" t="s">
        <v>3834</v>
      </c>
      <c r="D3604" s="245" t="s">
        <v>3833</v>
      </c>
      <c r="E3604" s="246" t="s">
        <v>44</v>
      </c>
      <c r="F3604" s="245" t="s">
        <v>44</v>
      </c>
      <c r="G3604" s="245" t="s">
        <v>3880</v>
      </c>
      <c r="H3604" s="245" t="s">
        <v>3879</v>
      </c>
      <c r="I3604" s="245" t="s">
        <v>14</v>
      </c>
      <c r="J3604" s="245" t="s">
        <v>569</v>
      </c>
      <c r="K3604" s="246" t="s">
        <v>13910</v>
      </c>
      <c r="L3604" s="245" t="s">
        <v>568</v>
      </c>
      <c r="M3604"/>
      <c r="N3604"/>
      <c r="O3604"/>
      <c r="P3604"/>
      <c r="Q3604"/>
      <c r="R3604"/>
      <c r="S3604"/>
      <c r="T3604"/>
      <c r="U3604"/>
      <c r="V3604"/>
      <c r="W3604"/>
      <c r="X3604"/>
      <c r="Y3604"/>
      <c r="Z3604"/>
      <c r="AA3604"/>
      <c r="AB3604"/>
      <c r="AC3604"/>
      <c r="AD3604"/>
      <c r="AE3604"/>
      <c r="AF3604"/>
      <c r="AG3604"/>
      <c r="AH3604"/>
      <c r="AI3604"/>
      <c r="AJ3604"/>
      <c r="AK3604"/>
      <c r="AL3604"/>
      <c r="AM3604"/>
      <c r="AN3604"/>
      <c r="AO3604"/>
      <c r="AP3604"/>
      <c r="AQ3604"/>
      <c r="AR3604"/>
      <c r="AS3604"/>
      <c r="AT3604"/>
      <c r="AU3604"/>
      <c r="AV3604"/>
      <c r="AW3604"/>
      <c r="AX3604"/>
      <c r="AY3604"/>
      <c r="AZ3604"/>
      <c r="BA3604"/>
      <c r="BB3604"/>
      <c r="BC3604"/>
      <c r="BD3604"/>
      <c r="BE3604"/>
      <c r="BF3604"/>
      <c r="BG3604"/>
      <c r="BH3604"/>
      <c r="BI3604"/>
      <c r="BJ3604"/>
      <c r="BK3604"/>
      <c r="BL3604"/>
      <c r="BM3604"/>
      <c r="BN3604"/>
      <c r="BO3604"/>
    </row>
    <row r="3605" spans="1:67" ht="15" x14ac:dyDescent="0.25">
      <c r="A3605" s="245" t="s">
        <v>2037</v>
      </c>
      <c r="B3605" s="245" t="s">
        <v>2036</v>
      </c>
      <c r="C3605" s="245" t="s">
        <v>3834</v>
      </c>
      <c r="D3605" s="245" t="s">
        <v>3833</v>
      </c>
      <c r="E3605" s="246" t="s">
        <v>44</v>
      </c>
      <c r="F3605" s="245" t="s">
        <v>44</v>
      </c>
      <c r="G3605" s="245" t="s">
        <v>3878</v>
      </c>
      <c r="H3605" s="245" t="s">
        <v>3877</v>
      </c>
      <c r="I3605" s="245" t="s">
        <v>14</v>
      </c>
      <c r="J3605" s="245" t="s">
        <v>569</v>
      </c>
      <c r="K3605" s="246" t="s">
        <v>24447</v>
      </c>
      <c r="L3605" s="245" t="s">
        <v>568</v>
      </c>
      <c r="M3605"/>
      <c r="N3605"/>
      <c r="O3605"/>
      <c r="P3605"/>
      <c r="Q3605"/>
      <c r="R3605"/>
      <c r="S3605"/>
      <c r="T3605"/>
      <c r="U3605"/>
      <c r="V3605"/>
      <c r="W3605"/>
      <c r="X3605"/>
      <c r="Y3605"/>
      <c r="Z3605"/>
      <c r="AA3605"/>
      <c r="AB3605"/>
      <c r="AC3605"/>
      <c r="AD3605"/>
      <c r="AE3605"/>
      <c r="AF3605"/>
      <c r="AG3605"/>
      <c r="AH3605"/>
      <c r="AI3605"/>
      <c r="AJ3605"/>
      <c r="AK3605"/>
      <c r="AL3605"/>
      <c r="AM3605"/>
      <c r="AN3605"/>
      <c r="AO3605"/>
      <c r="AP3605"/>
      <c r="AQ3605"/>
      <c r="AR3605"/>
      <c r="AS3605"/>
      <c r="AT3605"/>
      <c r="AU3605"/>
      <c r="AV3605"/>
      <c r="AW3605"/>
      <c r="AX3605"/>
      <c r="AY3605"/>
      <c r="AZ3605"/>
      <c r="BA3605"/>
      <c r="BB3605"/>
      <c r="BC3605"/>
      <c r="BD3605"/>
      <c r="BE3605"/>
      <c r="BF3605"/>
      <c r="BG3605"/>
      <c r="BH3605"/>
      <c r="BI3605"/>
      <c r="BJ3605"/>
      <c r="BK3605"/>
      <c r="BL3605"/>
      <c r="BM3605"/>
      <c r="BN3605"/>
      <c r="BO3605"/>
    </row>
    <row r="3606" spans="1:67" ht="15" x14ac:dyDescent="0.25">
      <c r="A3606" s="245" t="s">
        <v>2037</v>
      </c>
      <c r="B3606" s="245" t="s">
        <v>2036</v>
      </c>
      <c r="C3606" s="245" t="s">
        <v>3834</v>
      </c>
      <c r="D3606" s="245" t="s">
        <v>3833</v>
      </c>
      <c r="E3606" s="246" t="s">
        <v>44</v>
      </c>
      <c r="F3606" s="245" t="s">
        <v>44</v>
      </c>
      <c r="G3606" s="245" t="s">
        <v>3876</v>
      </c>
      <c r="H3606" s="245" t="s">
        <v>3875</v>
      </c>
      <c r="I3606" s="245" t="s">
        <v>14</v>
      </c>
      <c r="J3606" s="245" t="s">
        <v>569</v>
      </c>
      <c r="K3606" s="246" t="s">
        <v>24089</v>
      </c>
      <c r="L3606" s="245" t="s">
        <v>568</v>
      </c>
      <c r="M3606"/>
      <c r="N3606"/>
      <c r="O3606"/>
      <c r="P3606"/>
      <c r="Q3606"/>
      <c r="R3606"/>
      <c r="S3606"/>
      <c r="T3606"/>
      <c r="U3606"/>
      <c r="V3606"/>
      <c r="W3606"/>
      <c r="X3606"/>
      <c r="Y3606"/>
      <c r="Z3606"/>
      <c r="AA3606"/>
      <c r="AB3606"/>
      <c r="AC3606"/>
      <c r="AD3606"/>
      <c r="AE3606"/>
      <c r="AF3606"/>
      <c r="AG3606"/>
      <c r="AH3606"/>
      <c r="AI3606"/>
      <c r="AJ3606"/>
      <c r="AK3606"/>
      <c r="AL3606"/>
      <c r="AM3606"/>
      <c r="AN3606"/>
      <c r="AO3606"/>
      <c r="AP3606"/>
      <c r="AQ3606"/>
      <c r="AR3606"/>
      <c r="AS3606"/>
      <c r="AT3606"/>
      <c r="AU3606"/>
      <c r="AV3606"/>
      <c r="AW3606"/>
      <c r="AX3606"/>
      <c r="AY3606"/>
      <c r="AZ3606"/>
      <c r="BA3606"/>
      <c r="BB3606"/>
      <c r="BC3606"/>
      <c r="BD3606"/>
      <c r="BE3606"/>
      <c r="BF3606"/>
      <c r="BG3606"/>
      <c r="BH3606"/>
      <c r="BI3606"/>
      <c r="BJ3606"/>
      <c r="BK3606"/>
      <c r="BL3606"/>
      <c r="BM3606"/>
      <c r="BN3606"/>
      <c r="BO3606"/>
    </row>
    <row r="3607" spans="1:67" ht="15" x14ac:dyDescent="0.25">
      <c r="A3607" s="245" t="s">
        <v>2037</v>
      </c>
      <c r="B3607" s="245" t="s">
        <v>2036</v>
      </c>
      <c r="C3607" s="245" t="s">
        <v>3834</v>
      </c>
      <c r="D3607" s="245" t="s">
        <v>3833</v>
      </c>
      <c r="E3607" s="246" t="s">
        <v>44</v>
      </c>
      <c r="F3607" s="245" t="s">
        <v>44</v>
      </c>
      <c r="G3607" s="245" t="s">
        <v>3874</v>
      </c>
      <c r="H3607" s="245" t="s">
        <v>3873</v>
      </c>
      <c r="I3607" s="245" t="s">
        <v>14</v>
      </c>
      <c r="J3607" s="245" t="s">
        <v>569</v>
      </c>
      <c r="K3607" s="246" t="s">
        <v>24448</v>
      </c>
      <c r="L3607" s="245" t="s">
        <v>568</v>
      </c>
      <c r="M3607"/>
      <c r="N3607"/>
      <c r="O3607"/>
      <c r="P3607"/>
      <c r="Q3607"/>
      <c r="R3607"/>
      <c r="S3607"/>
      <c r="T3607"/>
      <c r="U3607"/>
      <c r="V3607"/>
      <c r="W3607"/>
      <c r="X3607"/>
      <c r="Y3607"/>
      <c r="Z3607"/>
      <c r="AA3607"/>
      <c r="AB3607"/>
      <c r="AC3607"/>
      <c r="AD3607"/>
      <c r="AE3607"/>
      <c r="AF3607"/>
      <c r="AG3607"/>
      <c r="AH3607"/>
      <c r="AI3607"/>
      <c r="AJ3607"/>
      <c r="AK3607"/>
      <c r="AL3607"/>
      <c r="AM3607"/>
      <c r="AN3607"/>
      <c r="AO3607"/>
      <c r="AP3607"/>
      <c r="AQ3607"/>
      <c r="AR3607"/>
      <c r="AS3607"/>
      <c r="AT3607"/>
      <c r="AU3607"/>
      <c r="AV3607"/>
      <c r="AW3607"/>
      <c r="AX3607"/>
      <c r="AY3607"/>
      <c r="AZ3607"/>
      <c r="BA3607"/>
      <c r="BB3607"/>
      <c r="BC3607"/>
      <c r="BD3607"/>
      <c r="BE3607"/>
      <c r="BF3607"/>
      <c r="BG3607"/>
      <c r="BH3607"/>
      <c r="BI3607"/>
      <c r="BJ3607"/>
      <c r="BK3607"/>
      <c r="BL3607"/>
      <c r="BM3607"/>
      <c r="BN3607"/>
      <c r="BO3607"/>
    </row>
    <row r="3608" spans="1:67" ht="15" x14ac:dyDescent="0.25">
      <c r="A3608" s="245" t="s">
        <v>2037</v>
      </c>
      <c r="B3608" s="245" t="s">
        <v>2036</v>
      </c>
      <c r="C3608" s="245" t="s">
        <v>3834</v>
      </c>
      <c r="D3608" s="245" t="s">
        <v>3833</v>
      </c>
      <c r="E3608" s="246" t="s">
        <v>44</v>
      </c>
      <c r="F3608" s="245" t="s">
        <v>44</v>
      </c>
      <c r="G3608" s="245" t="s">
        <v>3872</v>
      </c>
      <c r="H3608" s="245" t="s">
        <v>3871</v>
      </c>
      <c r="I3608" s="245" t="s">
        <v>14</v>
      </c>
      <c r="J3608" s="245" t="s">
        <v>569</v>
      </c>
      <c r="K3608" s="246" t="s">
        <v>10446</v>
      </c>
      <c r="L3608" s="245" t="s">
        <v>568</v>
      </c>
      <c r="M3608"/>
      <c r="N3608"/>
      <c r="O3608"/>
      <c r="P3608"/>
      <c r="Q3608"/>
      <c r="R3608"/>
      <c r="S3608"/>
      <c r="T3608"/>
      <c r="U3608"/>
      <c r="V3608"/>
      <c r="W3608"/>
      <c r="X3608"/>
      <c r="Y3608"/>
      <c r="Z3608"/>
      <c r="AA3608"/>
      <c r="AB3608"/>
      <c r="AC3608"/>
      <c r="AD3608"/>
      <c r="AE3608"/>
      <c r="AF3608"/>
      <c r="AG3608"/>
      <c r="AH3608"/>
      <c r="AI3608"/>
      <c r="AJ3608"/>
      <c r="AK3608"/>
      <c r="AL3608"/>
      <c r="AM3608"/>
      <c r="AN3608"/>
      <c r="AO3608"/>
      <c r="AP3608"/>
      <c r="AQ3608"/>
      <c r="AR3608"/>
      <c r="AS3608"/>
      <c r="AT3608"/>
      <c r="AU3608"/>
      <c r="AV3608"/>
      <c r="AW3608"/>
      <c r="AX3608"/>
      <c r="AY3608"/>
      <c r="AZ3608"/>
      <c r="BA3608"/>
      <c r="BB3608"/>
      <c r="BC3608"/>
      <c r="BD3608"/>
      <c r="BE3608"/>
      <c r="BF3608"/>
      <c r="BG3608"/>
      <c r="BH3608"/>
      <c r="BI3608"/>
      <c r="BJ3608"/>
      <c r="BK3608"/>
      <c r="BL3608"/>
      <c r="BM3608"/>
      <c r="BN3608"/>
      <c r="BO3608"/>
    </row>
    <row r="3609" spans="1:67" ht="15" x14ac:dyDescent="0.25">
      <c r="A3609" s="245" t="s">
        <v>2037</v>
      </c>
      <c r="B3609" s="245" t="s">
        <v>2036</v>
      </c>
      <c r="C3609" s="245" t="s">
        <v>3834</v>
      </c>
      <c r="D3609" s="245" t="s">
        <v>3833</v>
      </c>
      <c r="E3609" s="246" t="s">
        <v>44</v>
      </c>
      <c r="F3609" s="245" t="s">
        <v>44</v>
      </c>
      <c r="G3609" s="245" t="s">
        <v>3870</v>
      </c>
      <c r="H3609" s="245" t="s">
        <v>3869</v>
      </c>
      <c r="I3609" s="245" t="s">
        <v>14</v>
      </c>
      <c r="J3609" s="245" t="s">
        <v>569</v>
      </c>
      <c r="K3609" s="246" t="s">
        <v>9413</v>
      </c>
      <c r="L3609" s="245" t="s">
        <v>568</v>
      </c>
      <c r="M3609"/>
      <c r="N3609"/>
      <c r="O3609"/>
      <c r="P3609"/>
      <c r="Q3609"/>
      <c r="R3609"/>
      <c r="S3609"/>
      <c r="T3609"/>
      <c r="U3609"/>
      <c r="V3609"/>
      <c r="W3609"/>
      <c r="X3609"/>
      <c r="Y3609"/>
      <c r="Z3609"/>
      <c r="AA3609"/>
      <c r="AB3609"/>
      <c r="AC3609"/>
      <c r="AD3609"/>
      <c r="AE3609"/>
      <c r="AF3609"/>
      <c r="AG3609"/>
      <c r="AH3609"/>
      <c r="AI3609"/>
      <c r="AJ3609"/>
      <c r="AK3609"/>
      <c r="AL3609"/>
      <c r="AM3609"/>
      <c r="AN3609"/>
      <c r="AO3609"/>
      <c r="AP3609"/>
      <c r="AQ3609"/>
      <c r="AR3609"/>
      <c r="AS3609"/>
      <c r="AT3609"/>
      <c r="AU3609"/>
      <c r="AV3609"/>
      <c r="AW3609"/>
      <c r="AX3609"/>
      <c r="AY3609"/>
      <c r="AZ3609"/>
      <c r="BA3609"/>
      <c r="BB3609"/>
      <c r="BC3609"/>
      <c r="BD3609"/>
      <c r="BE3609"/>
      <c r="BF3609"/>
      <c r="BG3609"/>
      <c r="BH3609"/>
      <c r="BI3609"/>
      <c r="BJ3609"/>
      <c r="BK3609"/>
      <c r="BL3609"/>
      <c r="BM3609"/>
      <c r="BN3609"/>
      <c r="BO3609"/>
    </row>
    <row r="3610" spans="1:67" ht="15" x14ac:dyDescent="0.25">
      <c r="A3610" s="245" t="s">
        <v>2037</v>
      </c>
      <c r="B3610" s="245" t="s">
        <v>2036</v>
      </c>
      <c r="C3610" s="245" t="s">
        <v>3834</v>
      </c>
      <c r="D3610" s="245" t="s">
        <v>3833</v>
      </c>
      <c r="E3610" s="246" t="s">
        <v>44</v>
      </c>
      <c r="F3610" s="245" t="s">
        <v>44</v>
      </c>
      <c r="G3610" s="245" t="s">
        <v>3868</v>
      </c>
      <c r="H3610" s="245" t="s">
        <v>18893</v>
      </c>
      <c r="I3610" s="245" t="s">
        <v>14</v>
      </c>
      <c r="J3610" s="245" t="s">
        <v>569</v>
      </c>
      <c r="K3610" s="246" t="s">
        <v>24449</v>
      </c>
      <c r="L3610" s="245" t="s">
        <v>568</v>
      </c>
      <c r="M3610"/>
      <c r="N3610"/>
      <c r="O3610"/>
      <c r="P3610"/>
      <c r="Q3610"/>
      <c r="R3610"/>
      <c r="S3610"/>
      <c r="T3610"/>
      <c r="U3610"/>
      <c r="V3610"/>
      <c r="W3610"/>
      <c r="X3610"/>
      <c r="Y3610"/>
      <c r="Z3610"/>
      <c r="AA3610"/>
      <c r="AB3610"/>
      <c r="AC3610"/>
      <c r="AD3610"/>
      <c r="AE3610"/>
      <c r="AF3610"/>
      <c r="AG3610"/>
      <c r="AH3610"/>
      <c r="AI3610"/>
      <c r="AJ3610"/>
      <c r="AK3610"/>
      <c r="AL3610"/>
      <c r="AM3610"/>
      <c r="AN3610"/>
      <c r="AO3610"/>
      <c r="AP3610"/>
      <c r="AQ3610"/>
      <c r="AR3610"/>
      <c r="AS3610"/>
      <c r="AT3610"/>
      <c r="AU3610"/>
      <c r="AV3610"/>
      <c r="AW3610"/>
      <c r="AX3610"/>
      <c r="AY3610"/>
      <c r="AZ3610"/>
      <c r="BA3610"/>
      <c r="BB3610"/>
      <c r="BC3610"/>
      <c r="BD3610"/>
      <c r="BE3610"/>
      <c r="BF3610"/>
      <c r="BG3610"/>
      <c r="BH3610"/>
      <c r="BI3610"/>
      <c r="BJ3610"/>
      <c r="BK3610"/>
      <c r="BL3610"/>
      <c r="BM3610"/>
      <c r="BN3610"/>
      <c r="BO3610"/>
    </row>
    <row r="3611" spans="1:67" ht="15" x14ac:dyDescent="0.25">
      <c r="A3611" s="245" t="s">
        <v>2037</v>
      </c>
      <c r="B3611" s="245" t="s">
        <v>2036</v>
      </c>
      <c r="C3611" s="245" t="s">
        <v>3834</v>
      </c>
      <c r="D3611" s="245" t="s">
        <v>3833</v>
      </c>
      <c r="E3611" s="246" t="s">
        <v>44</v>
      </c>
      <c r="F3611" s="245" t="s">
        <v>44</v>
      </c>
      <c r="G3611" s="245" t="s">
        <v>3867</v>
      </c>
      <c r="H3611" s="245" t="s">
        <v>18895</v>
      </c>
      <c r="I3611" s="245" t="s">
        <v>14</v>
      </c>
      <c r="J3611" s="245" t="s">
        <v>569</v>
      </c>
      <c r="K3611" s="246" t="s">
        <v>24450</v>
      </c>
      <c r="L3611" s="245" t="s">
        <v>568</v>
      </c>
      <c r="M3611"/>
      <c r="N3611"/>
      <c r="O3611"/>
      <c r="P3611"/>
      <c r="Q3611"/>
      <c r="R3611"/>
      <c r="S3611"/>
      <c r="T3611"/>
      <c r="U3611"/>
      <c r="V3611"/>
      <c r="W3611"/>
      <c r="X3611"/>
      <c r="Y3611"/>
      <c r="Z3611"/>
      <c r="AA3611"/>
      <c r="AB3611"/>
      <c r="AC3611"/>
      <c r="AD3611"/>
      <c r="AE3611"/>
      <c r="AF3611"/>
      <c r="AG3611"/>
      <c r="AH3611"/>
      <c r="AI3611"/>
      <c r="AJ3611"/>
      <c r="AK3611"/>
      <c r="AL3611"/>
      <c r="AM3611"/>
      <c r="AN3611"/>
      <c r="AO3611"/>
      <c r="AP3611"/>
      <c r="AQ3611"/>
      <c r="AR3611"/>
      <c r="AS3611"/>
      <c r="AT3611"/>
      <c r="AU3611"/>
      <c r="AV3611"/>
      <c r="AW3611"/>
      <c r="AX3611"/>
      <c r="AY3611"/>
      <c r="AZ3611"/>
      <c r="BA3611"/>
      <c r="BB3611"/>
      <c r="BC3611"/>
      <c r="BD3611"/>
      <c r="BE3611"/>
      <c r="BF3611"/>
      <c r="BG3611"/>
      <c r="BH3611"/>
      <c r="BI3611"/>
      <c r="BJ3611"/>
      <c r="BK3611"/>
      <c r="BL3611"/>
      <c r="BM3611"/>
      <c r="BN3611"/>
      <c r="BO3611"/>
    </row>
    <row r="3612" spans="1:67" ht="15" x14ac:dyDescent="0.25">
      <c r="A3612" s="245" t="s">
        <v>2037</v>
      </c>
      <c r="B3612" s="245" t="s">
        <v>2036</v>
      </c>
      <c r="C3612" s="245" t="s">
        <v>3834</v>
      </c>
      <c r="D3612" s="245" t="s">
        <v>3833</v>
      </c>
      <c r="E3612" s="246" t="s">
        <v>44</v>
      </c>
      <c r="F3612" s="245" t="s">
        <v>44</v>
      </c>
      <c r="G3612" s="245" t="s">
        <v>3866</v>
      </c>
      <c r="H3612" s="245" t="s">
        <v>18896</v>
      </c>
      <c r="I3612" s="245" t="s">
        <v>14</v>
      </c>
      <c r="J3612" s="245" t="s">
        <v>569</v>
      </c>
      <c r="K3612" s="246" t="s">
        <v>24451</v>
      </c>
      <c r="L3612" s="245" t="s">
        <v>568</v>
      </c>
      <c r="M3612"/>
      <c r="N3612"/>
      <c r="O3612"/>
      <c r="P3612"/>
      <c r="Q3612"/>
      <c r="R3612"/>
      <c r="S3612"/>
      <c r="T3612"/>
      <c r="U3612"/>
      <c r="V3612"/>
      <c r="W3612"/>
      <c r="X3612"/>
      <c r="Y3612"/>
      <c r="Z3612"/>
      <c r="AA3612"/>
      <c r="AB3612"/>
      <c r="AC3612"/>
      <c r="AD3612"/>
      <c r="AE3612"/>
      <c r="AF3612"/>
      <c r="AG3612"/>
      <c r="AH3612"/>
      <c r="AI3612"/>
      <c r="AJ3612"/>
      <c r="AK3612"/>
      <c r="AL3612"/>
      <c r="AM3612"/>
      <c r="AN3612"/>
      <c r="AO3612"/>
      <c r="AP3612"/>
      <c r="AQ3612"/>
      <c r="AR3612"/>
      <c r="AS3612"/>
      <c r="AT3612"/>
      <c r="AU3612"/>
      <c r="AV3612"/>
      <c r="AW3612"/>
      <c r="AX3612"/>
      <c r="AY3612"/>
      <c r="AZ3612"/>
      <c r="BA3612"/>
      <c r="BB3612"/>
      <c r="BC3612"/>
      <c r="BD3612"/>
      <c r="BE3612"/>
      <c r="BF3612"/>
      <c r="BG3612"/>
      <c r="BH3612"/>
      <c r="BI3612"/>
      <c r="BJ3612"/>
      <c r="BK3612"/>
      <c r="BL3612"/>
      <c r="BM3612"/>
      <c r="BN3612"/>
      <c r="BO3612"/>
    </row>
    <row r="3613" spans="1:67" ht="15" x14ac:dyDescent="0.25">
      <c r="A3613" s="245" t="s">
        <v>2037</v>
      </c>
      <c r="B3613" s="245" t="s">
        <v>2036</v>
      </c>
      <c r="C3613" s="245" t="s">
        <v>3834</v>
      </c>
      <c r="D3613" s="245" t="s">
        <v>3833</v>
      </c>
      <c r="E3613" s="246" t="s">
        <v>44</v>
      </c>
      <c r="F3613" s="245" t="s">
        <v>44</v>
      </c>
      <c r="G3613" s="245" t="s">
        <v>3865</v>
      </c>
      <c r="H3613" s="245" t="s">
        <v>18898</v>
      </c>
      <c r="I3613" s="245" t="s">
        <v>14</v>
      </c>
      <c r="J3613" s="245" t="s">
        <v>569</v>
      </c>
      <c r="K3613" s="246" t="s">
        <v>18792</v>
      </c>
      <c r="L3613" s="245" t="s">
        <v>568</v>
      </c>
      <c r="M3613"/>
      <c r="N3613"/>
      <c r="O3613"/>
      <c r="P3613"/>
      <c r="Q3613"/>
      <c r="R3613"/>
      <c r="S3613"/>
      <c r="T3613"/>
      <c r="U3613"/>
      <c r="V3613"/>
      <c r="W3613"/>
      <c r="X3613"/>
      <c r="Y3613"/>
      <c r="Z3613"/>
      <c r="AA3613"/>
      <c r="AB3613"/>
      <c r="AC3613"/>
      <c r="AD3613"/>
      <c r="AE3613"/>
      <c r="AF3613"/>
      <c r="AG3613"/>
      <c r="AH3613"/>
      <c r="AI3613"/>
      <c r="AJ3613"/>
      <c r="AK3613"/>
      <c r="AL3613"/>
      <c r="AM3613"/>
      <c r="AN3613"/>
      <c r="AO3613"/>
      <c r="AP3613"/>
      <c r="AQ3613"/>
      <c r="AR3613"/>
      <c r="AS3613"/>
      <c r="AT3613"/>
      <c r="AU3613"/>
      <c r="AV3613"/>
      <c r="AW3613"/>
      <c r="AX3613"/>
      <c r="AY3613"/>
      <c r="AZ3613"/>
      <c r="BA3613"/>
      <c r="BB3613"/>
      <c r="BC3613"/>
      <c r="BD3613"/>
      <c r="BE3613"/>
      <c r="BF3613"/>
      <c r="BG3613"/>
      <c r="BH3613"/>
      <c r="BI3613"/>
      <c r="BJ3613"/>
      <c r="BK3613"/>
      <c r="BL3613"/>
      <c r="BM3613"/>
      <c r="BN3613"/>
      <c r="BO3613"/>
    </row>
    <row r="3614" spans="1:67" ht="15" x14ac:dyDescent="0.25">
      <c r="A3614" s="245" t="s">
        <v>2037</v>
      </c>
      <c r="B3614" s="245" t="s">
        <v>2036</v>
      </c>
      <c r="C3614" s="245" t="s">
        <v>3834</v>
      </c>
      <c r="D3614" s="245" t="s">
        <v>3833</v>
      </c>
      <c r="E3614" s="246" t="s">
        <v>44</v>
      </c>
      <c r="F3614" s="245" t="s">
        <v>44</v>
      </c>
      <c r="G3614" s="245" t="s">
        <v>3864</v>
      </c>
      <c r="H3614" s="245" t="s">
        <v>18900</v>
      </c>
      <c r="I3614" s="245" t="s">
        <v>14</v>
      </c>
      <c r="J3614" s="245" t="s">
        <v>569</v>
      </c>
      <c r="K3614" s="246" t="s">
        <v>24375</v>
      </c>
      <c r="L3614" s="245" t="s">
        <v>568</v>
      </c>
      <c r="M3614"/>
      <c r="N3614"/>
      <c r="O3614"/>
      <c r="P3614"/>
      <c r="Q3614"/>
      <c r="R3614"/>
      <c r="S3614"/>
      <c r="T3614"/>
      <c r="U3614"/>
      <c r="V3614"/>
      <c r="W3614"/>
      <c r="X3614"/>
      <c r="Y3614"/>
      <c r="Z3614"/>
      <c r="AA3614"/>
      <c r="AB3614"/>
      <c r="AC3614"/>
      <c r="AD3614"/>
      <c r="AE3614"/>
      <c r="AF3614"/>
      <c r="AG3614"/>
      <c r="AH3614"/>
      <c r="AI3614"/>
      <c r="AJ3614"/>
      <c r="AK3614"/>
      <c r="AL3614"/>
      <c r="AM3614"/>
      <c r="AN3614"/>
      <c r="AO3614"/>
      <c r="AP3614"/>
      <c r="AQ3614"/>
      <c r="AR3614"/>
      <c r="AS3614"/>
      <c r="AT3614"/>
      <c r="AU3614"/>
      <c r="AV3614"/>
      <c r="AW3614"/>
      <c r="AX3614"/>
      <c r="AY3614"/>
      <c r="AZ3614"/>
      <c r="BA3614"/>
      <c r="BB3614"/>
      <c r="BC3614"/>
      <c r="BD3614"/>
      <c r="BE3614"/>
      <c r="BF3614"/>
      <c r="BG3614"/>
      <c r="BH3614"/>
      <c r="BI3614"/>
      <c r="BJ3614"/>
      <c r="BK3614"/>
      <c r="BL3614"/>
      <c r="BM3614"/>
      <c r="BN3614"/>
      <c r="BO3614"/>
    </row>
    <row r="3615" spans="1:67" ht="15" x14ac:dyDescent="0.25">
      <c r="A3615" s="245" t="s">
        <v>2037</v>
      </c>
      <c r="B3615" s="245" t="s">
        <v>2036</v>
      </c>
      <c r="C3615" s="245" t="s">
        <v>3834</v>
      </c>
      <c r="D3615" s="245" t="s">
        <v>3833</v>
      </c>
      <c r="E3615" s="246" t="s">
        <v>44</v>
      </c>
      <c r="F3615" s="245" t="s">
        <v>44</v>
      </c>
      <c r="G3615" s="245" t="s">
        <v>3863</v>
      </c>
      <c r="H3615" s="245" t="s">
        <v>18901</v>
      </c>
      <c r="I3615" s="245" t="s">
        <v>14</v>
      </c>
      <c r="J3615" s="245" t="s">
        <v>569</v>
      </c>
      <c r="K3615" s="246" t="s">
        <v>24452</v>
      </c>
      <c r="L3615" s="245" t="s">
        <v>568</v>
      </c>
      <c r="M3615"/>
      <c r="N3615"/>
      <c r="O3615"/>
      <c r="P3615"/>
      <c r="Q3615"/>
      <c r="R3615"/>
      <c r="S3615"/>
      <c r="T3615"/>
      <c r="U3615"/>
      <c r="V3615"/>
      <c r="W3615"/>
      <c r="X3615"/>
      <c r="Y3615"/>
      <c r="Z3615"/>
      <c r="AA3615"/>
      <c r="AB3615"/>
      <c r="AC3615"/>
      <c r="AD3615"/>
      <c r="AE3615"/>
      <c r="AF3615"/>
      <c r="AG3615"/>
      <c r="AH3615"/>
      <c r="AI3615"/>
      <c r="AJ3615"/>
      <c r="AK3615"/>
      <c r="AL3615"/>
      <c r="AM3615"/>
      <c r="AN3615"/>
      <c r="AO3615"/>
      <c r="AP3615"/>
      <c r="AQ3615"/>
      <c r="AR3615"/>
      <c r="AS3615"/>
      <c r="AT3615"/>
      <c r="AU3615"/>
      <c r="AV3615"/>
      <c r="AW3615"/>
      <c r="AX3615"/>
      <c r="AY3615"/>
      <c r="AZ3615"/>
      <c r="BA3615"/>
      <c r="BB3615"/>
      <c r="BC3615"/>
      <c r="BD3615"/>
      <c r="BE3615"/>
      <c r="BF3615"/>
      <c r="BG3615"/>
      <c r="BH3615"/>
      <c r="BI3615"/>
      <c r="BJ3615"/>
      <c r="BK3615"/>
      <c r="BL3615"/>
      <c r="BM3615"/>
      <c r="BN3615"/>
      <c r="BO3615"/>
    </row>
    <row r="3616" spans="1:67" ht="15" x14ac:dyDescent="0.25">
      <c r="A3616" s="245" t="s">
        <v>2037</v>
      </c>
      <c r="B3616" s="245" t="s">
        <v>2036</v>
      </c>
      <c r="C3616" s="245" t="s">
        <v>3834</v>
      </c>
      <c r="D3616" s="245" t="s">
        <v>3833</v>
      </c>
      <c r="E3616" s="246" t="s">
        <v>44</v>
      </c>
      <c r="F3616" s="245" t="s">
        <v>44</v>
      </c>
      <c r="G3616" s="245" t="s">
        <v>3861</v>
      </c>
      <c r="H3616" s="245" t="s">
        <v>3860</v>
      </c>
      <c r="I3616" s="245" t="s">
        <v>14</v>
      </c>
      <c r="J3616" s="245" t="s">
        <v>569</v>
      </c>
      <c r="K3616" s="246" t="s">
        <v>13008</v>
      </c>
      <c r="L3616" s="245" t="s">
        <v>568</v>
      </c>
      <c r="M3616"/>
      <c r="N3616"/>
      <c r="O3616"/>
      <c r="P3616"/>
      <c r="Q3616"/>
      <c r="R3616"/>
      <c r="S3616"/>
      <c r="T3616"/>
      <c r="U3616"/>
      <c r="V3616"/>
      <c r="W3616"/>
      <c r="X3616"/>
      <c r="Y3616"/>
      <c r="Z3616"/>
      <c r="AA3616"/>
      <c r="AB3616"/>
      <c r="AC3616"/>
      <c r="AD3616"/>
      <c r="AE3616"/>
      <c r="AF3616"/>
      <c r="AG3616"/>
      <c r="AH3616"/>
      <c r="AI3616"/>
      <c r="AJ3616"/>
      <c r="AK3616"/>
      <c r="AL3616"/>
      <c r="AM3616"/>
      <c r="AN3616"/>
      <c r="AO3616"/>
      <c r="AP3616"/>
      <c r="AQ3616"/>
      <c r="AR3616"/>
      <c r="AS3616"/>
      <c r="AT3616"/>
      <c r="AU3616"/>
      <c r="AV3616"/>
      <c r="AW3616"/>
      <c r="AX3616"/>
      <c r="AY3616"/>
      <c r="AZ3616"/>
      <c r="BA3616"/>
      <c r="BB3616"/>
      <c r="BC3616"/>
      <c r="BD3616"/>
      <c r="BE3616"/>
      <c r="BF3616"/>
      <c r="BG3616"/>
      <c r="BH3616"/>
      <c r="BI3616"/>
      <c r="BJ3616"/>
      <c r="BK3616"/>
      <c r="BL3616"/>
      <c r="BM3616"/>
      <c r="BN3616"/>
      <c r="BO3616"/>
    </row>
    <row r="3617" spans="1:67" ht="15" x14ac:dyDescent="0.25">
      <c r="A3617" s="245" t="s">
        <v>2037</v>
      </c>
      <c r="B3617" s="245" t="s">
        <v>2036</v>
      </c>
      <c r="C3617" s="245" t="s">
        <v>3834</v>
      </c>
      <c r="D3617" s="245" t="s">
        <v>3833</v>
      </c>
      <c r="E3617" s="246" t="s">
        <v>44</v>
      </c>
      <c r="F3617" s="245" t="s">
        <v>44</v>
      </c>
      <c r="G3617" s="245" t="s">
        <v>3859</v>
      </c>
      <c r="H3617" s="245" t="s">
        <v>3858</v>
      </c>
      <c r="I3617" s="245" t="s">
        <v>14</v>
      </c>
      <c r="J3617" s="245" t="s">
        <v>569</v>
      </c>
      <c r="K3617" s="246" t="s">
        <v>24453</v>
      </c>
      <c r="L3617" s="245" t="s">
        <v>568</v>
      </c>
      <c r="M3617"/>
      <c r="N3617"/>
      <c r="O3617"/>
      <c r="P3617"/>
      <c r="Q3617"/>
      <c r="R3617"/>
      <c r="S3617"/>
      <c r="T3617"/>
      <c r="U3617"/>
      <c r="V3617"/>
      <c r="W3617"/>
      <c r="X3617"/>
      <c r="Y3617"/>
      <c r="Z3617"/>
      <c r="AA3617"/>
      <c r="AB3617"/>
      <c r="AC3617"/>
      <c r="AD3617"/>
      <c r="AE3617"/>
      <c r="AF3617"/>
      <c r="AG3617"/>
      <c r="AH3617"/>
      <c r="AI3617"/>
      <c r="AJ3617"/>
      <c r="AK3617"/>
      <c r="AL3617"/>
      <c r="AM3617"/>
      <c r="AN3617"/>
      <c r="AO3617"/>
      <c r="AP3617"/>
      <c r="AQ3617"/>
      <c r="AR3617"/>
      <c r="AS3617"/>
      <c r="AT3617"/>
      <c r="AU3617"/>
      <c r="AV3617"/>
      <c r="AW3617"/>
      <c r="AX3617"/>
      <c r="AY3617"/>
      <c r="AZ3617"/>
      <c r="BA3617"/>
      <c r="BB3617"/>
      <c r="BC3617"/>
      <c r="BD3617"/>
      <c r="BE3617"/>
      <c r="BF3617"/>
      <c r="BG3617"/>
      <c r="BH3617"/>
      <c r="BI3617"/>
      <c r="BJ3617"/>
      <c r="BK3617"/>
      <c r="BL3617"/>
      <c r="BM3617"/>
      <c r="BN3617"/>
      <c r="BO3617"/>
    </row>
    <row r="3618" spans="1:67" ht="15" x14ac:dyDescent="0.25">
      <c r="A3618" s="245" t="s">
        <v>2037</v>
      </c>
      <c r="B3618" s="245" t="s">
        <v>2036</v>
      </c>
      <c r="C3618" s="245" t="s">
        <v>3834</v>
      </c>
      <c r="D3618" s="245" t="s">
        <v>3833</v>
      </c>
      <c r="E3618" s="246" t="s">
        <v>44</v>
      </c>
      <c r="F3618" s="245" t="s">
        <v>44</v>
      </c>
      <c r="G3618" s="245" t="s">
        <v>3857</v>
      </c>
      <c r="H3618" s="245" t="s">
        <v>3856</v>
      </c>
      <c r="I3618" s="245" t="s">
        <v>14</v>
      </c>
      <c r="J3618" s="245" t="s">
        <v>569</v>
      </c>
      <c r="K3618" s="246" t="s">
        <v>24454</v>
      </c>
      <c r="L3618" s="245" t="s">
        <v>568</v>
      </c>
      <c r="M3618"/>
      <c r="N3618"/>
      <c r="O3618"/>
      <c r="P3618"/>
      <c r="Q3618"/>
      <c r="R3618"/>
      <c r="S3618"/>
      <c r="T3618"/>
      <c r="U3618"/>
      <c r="V3618"/>
      <c r="W3618"/>
      <c r="X3618"/>
      <c r="Y3618"/>
      <c r="Z3618"/>
      <c r="AA3618"/>
      <c r="AB3618"/>
      <c r="AC3618"/>
      <c r="AD3618"/>
      <c r="AE3618"/>
      <c r="AF3618"/>
      <c r="AG3618"/>
      <c r="AH3618"/>
      <c r="AI3618"/>
      <c r="AJ3618"/>
      <c r="AK3618"/>
      <c r="AL3618"/>
      <c r="AM3618"/>
      <c r="AN3618"/>
      <c r="AO3618"/>
      <c r="AP3618"/>
      <c r="AQ3618"/>
      <c r="AR3618"/>
      <c r="AS3618"/>
      <c r="AT3618"/>
      <c r="AU3618"/>
      <c r="AV3618"/>
      <c r="AW3618"/>
      <c r="AX3618"/>
      <c r="AY3618"/>
      <c r="AZ3618"/>
      <c r="BA3618"/>
      <c r="BB3618"/>
      <c r="BC3618"/>
      <c r="BD3618"/>
      <c r="BE3618"/>
      <c r="BF3618"/>
      <c r="BG3618"/>
      <c r="BH3618"/>
      <c r="BI3618"/>
      <c r="BJ3618"/>
      <c r="BK3618"/>
      <c r="BL3618"/>
      <c r="BM3618"/>
      <c r="BN3618"/>
      <c r="BO3618"/>
    </row>
    <row r="3619" spans="1:67" ht="15" x14ac:dyDescent="0.25">
      <c r="A3619" s="245" t="s">
        <v>2037</v>
      </c>
      <c r="B3619" s="245" t="s">
        <v>2036</v>
      </c>
      <c r="C3619" s="245" t="s">
        <v>3834</v>
      </c>
      <c r="D3619" s="245" t="s">
        <v>3833</v>
      </c>
      <c r="E3619" s="246" t="s">
        <v>44</v>
      </c>
      <c r="F3619" s="245" t="s">
        <v>44</v>
      </c>
      <c r="G3619" s="245" t="s">
        <v>3855</v>
      </c>
      <c r="H3619" s="245" t="s">
        <v>3854</v>
      </c>
      <c r="I3619" s="245" t="s">
        <v>14</v>
      </c>
      <c r="J3619" s="245" t="s">
        <v>569</v>
      </c>
      <c r="K3619" s="246" t="s">
        <v>24455</v>
      </c>
      <c r="L3619" s="245" t="s">
        <v>568</v>
      </c>
      <c r="M3619"/>
      <c r="N3619"/>
      <c r="O3619"/>
      <c r="P3619"/>
      <c r="Q3619"/>
      <c r="R3619"/>
      <c r="S3619"/>
      <c r="T3619"/>
      <c r="U3619"/>
      <c r="V3619"/>
      <c r="W3619"/>
      <c r="X3619"/>
      <c r="Y3619"/>
      <c r="Z3619"/>
      <c r="AA3619"/>
      <c r="AB3619"/>
      <c r="AC3619"/>
      <c r="AD3619"/>
      <c r="AE3619"/>
      <c r="AF3619"/>
      <c r="AG3619"/>
      <c r="AH3619"/>
      <c r="AI3619"/>
      <c r="AJ3619"/>
      <c r="AK3619"/>
      <c r="AL3619"/>
      <c r="AM3619"/>
      <c r="AN3619"/>
      <c r="AO3619"/>
      <c r="AP3619"/>
      <c r="AQ3619"/>
      <c r="AR3619"/>
      <c r="AS3619"/>
      <c r="AT3619"/>
      <c r="AU3619"/>
      <c r="AV3619"/>
      <c r="AW3619"/>
      <c r="AX3619"/>
      <c r="AY3619"/>
      <c r="AZ3619"/>
      <c r="BA3619"/>
      <c r="BB3619"/>
      <c r="BC3619"/>
      <c r="BD3619"/>
      <c r="BE3619"/>
      <c r="BF3619"/>
      <c r="BG3619"/>
      <c r="BH3619"/>
      <c r="BI3619"/>
      <c r="BJ3619"/>
      <c r="BK3619"/>
      <c r="BL3619"/>
      <c r="BM3619"/>
      <c r="BN3619"/>
      <c r="BO3619"/>
    </row>
    <row r="3620" spans="1:67" ht="15" x14ac:dyDescent="0.25">
      <c r="A3620" s="245" t="s">
        <v>2037</v>
      </c>
      <c r="B3620" s="245" t="s">
        <v>2036</v>
      </c>
      <c r="C3620" s="245" t="s">
        <v>3834</v>
      </c>
      <c r="D3620" s="245" t="s">
        <v>3833</v>
      </c>
      <c r="E3620" s="246" t="s">
        <v>44</v>
      </c>
      <c r="F3620" s="245" t="s">
        <v>44</v>
      </c>
      <c r="G3620" s="245" t="s">
        <v>3853</v>
      </c>
      <c r="H3620" s="245" t="s">
        <v>3852</v>
      </c>
      <c r="I3620" s="245" t="s">
        <v>14</v>
      </c>
      <c r="J3620" s="245" t="s">
        <v>569</v>
      </c>
      <c r="K3620" s="246" t="s">
        <v>24456</v>
      </c>
      <c r="L3620" s="245" t="s">
        <v>568</v>
      </c>
      <c r="M3620"/>
      <c r="N3620"/>
      <c r="O3620"/>
      <c r="P3620"/>
      <c r="Q3620"/>
      <c r="R3620"/>
      <c r="S3620"/>
      <c r="T3620"/>
      <c r="U3620"/>
      <c r="V3620"/>
      <c r="W3620"/>
      <c r="X3620"/>
      <c r="Y3620"/>
      <c r="Z3620"/>
      <c r="AA3620"/>
      <c r="AB3620"/>
      <c r="AC3620"/>
      <c r="AD3620"/>
      <c r="AE3620"/>
      <c r="AF3620"/>
      <c r="AG3620"/>
      <c r="AH3620"/>
      <c r="AI3620"/>
      <c r="AJ3620"/>
      <c r="AK3620"/>
      <c r="AL3620"/>
      <c r="AM3620"/>
      <c r="AN3620"/>
      <c r="AO3620"/>
      <c r="AP3620"/>
      <c r="AQ3620"/>
      <c r="AR3620"/>
      <c r="AS3620"/>
      <c r="AT3620"/>
      <c r="AU3620"/>
      <c r="AV3620"/>
      <c r="AW3620"/>
      <c r="AX3620"/>
      <c r="AY3620"/>
      <c r="AZ3620"/>
      <c r="BA3620"/>
      <c r="BB3620"/>
      <c r="BC3620"/>
      <c r="BD3620"/>
      <c r="BE3620"/>
      <c r="BF3620"/>
      <c r="BG3620"/>
      <c r="BH3620"/>
      <c r="BI3620"/>
      <c r="BJ3620"/>
      <c r="BK3620"/>
      <c r="BL3620"/>
      <c r="BM3620"/>
      <c r="BN3620"/>
      <c r="BO3620"/>
    </row>
    <row r="3621" spans="1:67" ht="15" x14ac:dyDescent="0.25">
      <c r="A3621" s="245" t="s">
        <v>2037</v>
      </c>
      <c r="B3621" s="245" t="s">
        <v>2036</v>
      </c>
      <c r="C3621" s="245" t="s">
        <v>3834</v>
      </c>
      <c r="D3621" s="245" t="s">
        <v>3833</v>
      </c>
      <c r="E3621" s="246" t="s">
        <v>44</v>
      </c>
      <c r="F3621" s="245" t="s">
        <v>44</v>
      </c>
      <c r="G3621" s="245" t="s">
        <v>3851</v>
      </c>
      <c r="H3621" s="245" t="s">
        <v>3850</v>
      </c>
      <c r="I3621" s="245" t="s">
        <v>14</v>
      </c>
      <c r="J3621" s="245" t="s">
        <v>569</v>
      </c>
      <c r="K3621" s="246" t="s">
        <v>24457</v>
      </c>
      <c r="L3621" s="245" t="s">
        <v>568</v>
      </c>
      <c r="M3621"/>
      <c r="N3621"/>
      <c r="O3621"/>
      <c r="P3621"/>
      <c r="Q3621"/>
      <c r="R3621"/>
      <c r="S3621"/>
      <c r="T3621"/>
      <c r="U3621"/>
      <c r="V3621"/>
      <c r="W3621"/>
      <c r="X3621"/>
      <c r="Y3621"/>
      <c r="Z3621"/>
      <c r="AA3621"/>
      <c r="AB3621"/>
      <c r="AC3621"/>
      <c r="AD3621"/>
      <c r="AE3621"/>
      <c r="AF3621"/>
      <c r="AG3621"/>
      <c r="AH3621"/>
      <c r="AI3621"/>
      <c r="AJ3621"/>
      <c r="AK3621"/>
      <c r="AL3621"/>
      <c r="AM3621"/>
      <c r="AN3621"/>
      <c r="AO3621"/>
      <c r="AP3621"/>
      <c r="AQ3621"/>
      <c r="AR3621"/>
      <c r="AS3621"/>
      <c r="AT3621"/>
      <c r="AU3621"/>
      <c r="AV3621"/>
      <c r="AW3621"/>
      <c r="AX3621"/>
      <c r="AY3621"/>
      <c r="AZ3621"/>
      <c r="BA3621"/>
      <c r="BB3621"/>
      <c r="BC3621"/>
      <c r="BD3621"/>
      <c r="BE3621"/>
      <c r="BF3621"/>
      <c r="BG3621"/>
      <c r="BH3621"/>
      <c r="BI3621"/>
      <c r="BJ3621"/>
      <c r="BK3621"/>
      <c r="BL3621"/>
      <c r="BM3621"/>
      <c r="BN3621"/>
      <c r="BO3621"/>
    </row>
    <row r="3622" spans="1:67" ht="15" x14ac:dyDescent="0.25">
      <c r="A3622" s="245" t="s">
        <v>2037</v>
      </c>
      <c r="B3622" s="245" t="s">
        <v>2036</v>
      </c>
      <c r="C3622" s="245" t="s">
        <v>3834</v>
      </c>
      <c r="D3622" s="245" t="s">
        <v>3833</v>
      </c>
      <c r="E3622" s="246" t="s">
        <v>44</v>
      </c>
      <c r="F3622" s="245" t="s">
        <v>44</v>
      </c>
      <c r="G3622" s="245" t="s">
        <v>3849</v>
      </c>
      <c r="H3622" s="245" t="s">
        <v>3848</v>
      </c>
      <c r="I3622" s="245" t="s">
        <v>14</v>
      </c>
      <c r="J3622" s="245" t="s">
        <v>569</v>
      </c>
      <c r="K3622" s="246" t="s">
        <v>24458</v>
      </c>
      <c r="L3622" s="245" t="s">
        <v>568</v>
      </c>
      <c r="M3622"/>
      <c r="N3622"/>
      <c r="O3622"/>
      <c r="P3622"/>
      <c r="Q3622"/>
      <c r="R3622"/>
      <c r="S3622"/>
      <c r="T3622"/>
      <c r="U3622"/>
      <c r="V3622"/>
      <c r="W3622"/>
      <c r="X3622"/>
      <c r="Y3622"/>
      <c r="Z3622"/>
      <c r="AA3622"/>
      <c r="AB3622"/>
      <c r="AC3622"/>
      <c r="AD3622"/>
      <c r="AE3622"/>
      <c r="AF3622"/>
      <c r="AG3622"/>
      <c r="AH3622"/>
      <c r="AI3622"/>
      <c r="AJ3622"/>
      <c r="AK3622"/>
      <c r="AL3622"/>
      <c r="AM3622"/>
      <c r="AN3622"/>
      <c r="AO3622"/>
      <c r="AP3622"/>
      <c r="AQ3622"/>
      <c r="AR3622"/>
      <c r="AS3622"/>
      <c r="AT3622"/>
      <c r="AU3622"/>
      <c r="AV3622"/>
      <c r="AW3622"/>
      <c r="AX3622"/>
      <c r="AY3622"/>
      <c r="AZ3622"/>
      <c r="BA3622"/>
      <c r="BB3622"/>
      <c r="BC3622"/>
      <c r="BD3622"/>
      <c r="BE3622"/>
      <c r="BF3622"/>
      <c r="BG3622"/>
      <c r="BH3622"/>
      <c r="BI3622"/>
      <c r="BJ3622"/>
      <c r="BK3622"/>
      <c r="BL3622"/>
      <c r="BM3622"/>
      <c r="BN3622"/>
      <c r="BO3622"/>
    </row>
    <row r="3623" spans="1:67" ht="15" x14ac:dyDescent="0.25">
      <c r="A3623" s="245" t="s">
        <v>2037</v>
      </c>
      <c r="B3623" s="245" t="s">
        <v>2036</v>
      </c>
      <c r="C3623" s="245" t="s">
        <v>3834</v>
      </c>
      <c r="D3623" s="245" t="s">
        <v>3833</v>
      </c>
      <c r="E3623" s="246" t="s">
        <v>44</v>
      </c>
      <c r="F3623" s="245" t="s">
        <v>44</v>
      </c>
      <c r="G3623" s="245" t="s">
        <v>3847</v>
      </c>
      <c r="H3623" s="245" t="s">
        <v>3846</v>
      </c>
      <c r="I3623" s="245" t="s">
        <v>14</v>
      </c>
      <c r="J3623" s="245" t="s">
        <v>569</v>
      </c>
      <c r="K3623" s="246" t="s">
        <v>24459</v>
      </c>
      <c r="L3623" s="245" t="s">
        <v>568</v>
      </c>
      <c r="M3623"/>
      <c r="N3623"/>
      <c r="O3623"/>
      <c r="P3623"/>
      <c r="Q3623"/>
      <c r="R3623"/>
      <c r="S3623"/>
      <c r="T3623"/>
      <c r="U3623"/>
      <c r="V3623"/>
      <c r="W3623"/>
      <c r="X3623"/>
      <c r="Y3623"/>
      <c r="Z3623"/>
      <c r="AA3623"/>
      <c r="AB3623"/>
      <c r="AC3623"/>
      <c r="AD3623"/>
      <c r="AE3623"/>
      <c r="AF3623"/>
      <c r="AG3623"/>
      <c r="AH3623"/>
      <c r="AI3623"/>
      <c r="AJ3623"/>
      <c r="AK3623"/>
      <c r="AL3623"/>
      <c r="AM3623"/>
      <c r="AN3623"/>
      <c r="AO3623"/>
      <c r="AP3623"/>
      <c r="AQ3623"/>
      <c r="AR3623"/>
      <c r="AS3623"/>
      <c r="AT3623"/>
      <c r="AU3623"/>
      <c r="AV3623"/>
      <c r="AW3623"/>
      <c r="AX3623"/>
      <c r="AY3623"/>
      <c r="AZ3623"/>
      <c r="BA3623"/>
      <c r="BB3623"/>
      <c r="BC3623"/>
      <c r="BD3623"/>
      <c r="BE3623"/>
      <c r="BF3623"/>
      <c r="BG3623"/>
      <c r="BH3623"/>
      <c r="BI3623"/>
      <c r="BJ3623"/>
      <c r="BK3623"/>
      <c r="BL3623"/>
      <c r="BM3623"/>
      <c r="BN3623"/>
      <c r="BO3623"/>
    </row>
    <row r="3624" spans="1:67" ht="15" x14ac:dyDescent="0.25">
      <c r="A3624" s="245" t="s">
        <v>2037</v>
      </c>
      <c r="B3624" s="245" t="s">
        <v>2036</v>
      </c>
      <c r="C3624" s="245" t="s">
        <v>3834</v>
      </c>
      <c r="D3624" s="245" t="s">
        <v>3833</v>
      </c>
      <c r="E3624" s="246" t="s">
        <v>44</v>
      </c>
      <c r="F3624" s="245" t="s">
        <v>44</v>
      </c>
      <c r="G3624" s="245" t="s">
        <v>3845</v>
      </c>
      <c r="H3624" s="245" t="s">
        <v>3844</v>
      </c>
      <c r="I3624" s="245" t="s">
        <v>14</v>
      </c>
      <c r="J3624" s="245" t="s">
        <v>569</v>
      </c>
      <c r="K3624" s="246" t="s">
        <v>17372</v>
      </c>
      <c r="L3624" s="245" t="s">
        <v>568</v>
      </c>
      <c r="M3624"/>
      <c r="N3624"/>
      <c r="O3624"/>
      <c r="P3624"/>
      <c r="Q3624"/>
      <c r="R3624"/>
      <c r="S3624"/>
      <c r="T3624"/>
      <c r="U3624"/>
      <c r="V3624"/>
      <c r="W3624"/>
      <c r="X3624"/>
      <c r="Y3624"/>
      <c r="Z3624"/>
      <c r="AA3624"/>
      <c r="AB3624"/>
      <c r="AC3624"/>
      <c r="AD3624"/>
      <c r="AE3624"/>
      <c r="AF3624"/>
      <c r="AG3624"/>
      <c r="AH3624"/>
      <c r="AI3624"/>
      <c r="AJ3624"/>
      <c r="AK3624"/>
      <c r="AL3624"/>
      <c r="AM3624"/>
      <c r="AN3624"/>
      <c r="AO3624"/>
      <c r="AP3624"/>
      <c r="AQ3624"/>
      <c r="AR3624"/>
      <c r="AS3624"/>
      <c r="AT3624"/>
      <c r="AU3624"/>
      <c r="AV3624"/>
      <c r="AW3624"/>
      <c r="AX3624"/>
      <c r="AY3624"/>
      <c r="AZ3624"/>
      <c r="BA3624"/>
      <c r="BB3624"/>
      <c r="BC3624"/>
      <c r="BD3624"/>
      <c r="BE3624"/>
      <c r="BF3624"/>
      <c r="BG3624"/>
      <c r="BH3624"/>
      <c r="BI3624"/>
      <c r="BJ3624"/>
      <c r="BK3624"/>
      <c r="BL3624"/>
      <c r="BM3624"/>
      <c r="BN3624"/>
      <c r="BO3624"/>
    </row>
    <row r="3625" spans="1:67" ht="15" x14ac:dyDescent="0.25">
      <c r="A3625" s="245" t="s">
        <v>2037</v>
      </c>
      <c r="B3625" s="245" t="s">
        <v>2036</v>
      </c>
      <c r="C3625" s="245" t="s">
        <v>3834</v>
      </c>
      <c r="D3625" s="245" t="s">
        <v>3833</v>
      </c>
      <c r="E3625" s="246" t="s">
        <v>44</v>
      </c>
      <c r="F3625" s="245" t="s">
        <v>44</v>
      </c>
      <c r="G3625" s="245" t="s">
        <v>3843</v>
      </c>
      <c r="H3625" s="245" t="s">
        <v>3842</v>
      </c>
      <c r="I3625" s="245" t="s">
        <v>14</v>
      </c>
      <c r="J3625" s="245" t="s">
        <v>569</v>
      </c>
      <c r="K3625" s="246" t="s">
        <v>24460</v>
      </c>
      <c r="L3625" s="245" t="s">
        <v>568</v>
      </c>
      <c r="M3625"/>
      <c r="N3625"/>
      <c r="O3625"/>
      <c r="P3625"/>
      <c r="Q3625"/>
      <c r="R3625"/>
      <c r="S3625"/>
      <c r="T3625"/>
      <c r="U3625"/>
      <c r="V3625"/>
      <c r="W3625"/>
      <c r="X3625"/>
      <c r="Y3625"/>
      <c r="Z3625"/>
      <c r="AA3625"/>
      <c r="AB3625"/>
      <c r="AC3625"/>
      <c r="AD3625"/>
      <c r="AE3625"/>
      <c r="AF3625"/>
      <c r="AG3625"/>
      <c r="AH3625"/>
      <c r="AI3625"/>
      <c r="AJ3625"/>
      <c r="AK3625"/>
      <c r="AL3625"/>
      <c r="AM3625"/>
      <c r="AN3625"/>
      <c r="AO3625"/>
      <c r="AP3625"/>
      <c r="AQ3625"/>
      <c r="AR3625"/>
      <c r="AS3625"/>
      <c r="AT3625"/>
      <c r="AU3625"/>
      <c r="AV3625"/>
      <c r="AW3625"/>
      <c r="AX3625"/>
      <c r="AY3625"/>
      <c r="AZ3625"/>
      <c r="BA3625"/>
      <c r="BB3625"/>
      <c r="BC3625"/>
      <c r="BD3625"/>
      <c r="BE3625"/>
      <c r="BF3625"/>
      <c r="BG3625"/>
      <c r="BH3625"/>
      <c r="BI3625"/>
      <c r="BJ3625"/>
      <c r="BK3625"/>
      <c r="BL3625"/>
      <c r="BM3625"/>
      <c r="BN3625"/>
      <c r="BO3625"/>
    </row>
    <row r="3626" spans="1:67" ht="15" x14ac:dyDescent="0.25">
      <c r="A3626" s="245" t="s">
        <v>2037</v>
      </c>
      <c r="B3626" s="245" t="s">
        <v>2036</v>
      </c>
      <c r="C3626" s="245" t="s">
        <v>3834</v>
      </c>
      <c r="D3626" s="245" t="s">
        <v>3833</v>
      </c>
      <c r="E3626" s="246" t="s">
        <v>44</v>
      </c>
      <c r="F3626" s="245" t="s">
        <v>44</v>
      </c>
      <c r="G3626" s="245" t="s">
        <v>3841</v>
      </c>
      <c r="H3626" s="245" t="s">
        <v>3840</v>
      </c>
      <c r="I3626" s="245" t="s">
        <v>14</v>
      </c>
      <c r="J3626" s="245" t="s">
        <v>569</v>
      </c>
      <c r="K3626" s="246" t="s">
        <v>24461</v>
      </c>
      <c r="L3626" s="245" t="s">
        <v>568</v>
      </c>
      <c r="M3626"/>
      <c r="N3626"/>
      <c r="O3626"/>
      <c r="P3626"/>
      <c r="Q3626"/>
      <c r="R3626"/>
      <c r="S3626"/>
      <c r="T3626"/>
      <c r="U3626"/>
      <c r="V3626"/>
      <c r="W3626"/>
      <c r="X3626"/>
      <c r="Y3626"/>
      <c r="Z3626"/>
      <c r="AA3626"/>
      <c r="AB3626"/>
      <c r="AC3626"/>
      <c r="AD3626"/>
      <c r="AE3626"/>
      <c r="AF3626"/>
      <c r="AG3626"/>
      <c r="AH3626"/>
      <c r="AI3626"/>
      <c r="AJ3626"/>
      <c r="AK3626"/>
      <c r="AL3626"/>
      <c r="AM3626"/>
      <c r="AN3626"/>
      <c r="AO3626"/>
      <c r="AP3626"/>
      <c r="AQ3626"/>
      <c r="AR3626"/>
      <c r="AS3626"/>
      <c r="AT3626"/>
      <c r="AU3626"/>
      <c r="AV3626"/>
      <c r="AW3626"/>
      <c r="AX3626"/>
      <c r="AY3626"/>
      <c r="AZ3626"/>
      <c r="BA3626"/>
      <c r="BB3626"/>
      <c r="BC3626"/>
      <c r="BD3626"/>
      <c r="BE3626"/>
      <c r="BF3626"/>
      <c r="BG3626"/>
      <c r="BH3626"/>
      <c r="BI3626"/>
      <c r="BJ3626"/>
      <c r="BK3626"/>
      <c r="BL3626"/>
      <c r="BM3626"/>
      <c r="BN3626"/>
      <c r="BO3626"/>
    </row>
    <row r="3627" spans="1:67" ht="15" x14ac:dyDescent="0.25">
      <c r="A3627" s="245" t="s">
        <v>2037</v>
      </c>
      <c r="B3627" s="245" t="s">
        <v>2036</v>
      </c>
      <c r="C3627" s="245" t="s">
        <v>3834</v>
      </c>
      <c r="D3627" s="245" t="s">
        <v>3833</v>
      </c>
      <c r="E3627" s="246" t="s">
        <v>44</v>
      </c>
      <c r="F3627" s="245" t="s">
        <v>44</v>
      </c>
      <c r="G3627" s="245" t="s">
        <v>3839</v>
      </c>
      <c r="H3627" s="245" t="s">
        <v>3838</v>
      </c>
      <c r="I3627" s="245" t="s">
        <v>14</v>
      </c>
      <c r="J3627" s="245" t="s">
        <v>569</v>
      </c>
      <c r="K3627" s="246" t="s">
        <v>21469</v>
      </c>
      <c r="L3627" s="245" t="s">
        <v>568</v>
      </c>
      <c r="M3627"/>
      <c r="N3627"/>
      <c r="O3627"/>
      <c r="P3627"/>
      <c r="Q3627"/>
      <c r="R3627"/>
      <c r="S3627"/>
      <c r="T3627"/>
      <c r="U3627"/>
      <c r="V3627"/>
      <c r="W3627"/>
      <c r="X3627"/>
      <c r="Y3627"/>
      <c r="Z3627"/>
      <c r="AA3627"/>
      <c r="AB3627"/>
      <c r="AC3627"/>
      <c r="AD3627"/>
      <c r="AE3627"/>
      <c r="AF3627"/>
      <c r="AG3627"/>
      <c r="AH3627"/>
      <c r="AI3627"/>
      <c r="AJ3627"/>
      <c r="AK3627"/>
      <c r="AL3627"/>
      <c r="AM3627"/>
      <c r="AN3627"/>
      <c r="AO3627"/>
      <c r="AP3627"/>
      <c r="AQ3627"/>
      <c r="AR3627"/>
      <c r="AS3627"/>
      <c r="AT3627"/>
      <c r="AU3627"/>
      <c r="AV3627"/>
      <c r="AW3627"/>
      <c r="AX3627"/>
      <c r="AY3627"/>
      <c r="AZ3627"/>
      <c r="BA3627"/>
      <c r="BB3627"/>
      <c r="BC3627"/>
      <c r="BD3627"/>
      <c r="BE3627"/>
      <c r="BF3627"/>
      <c r="BG3627"/>
      <c r="BH3627"/>
      <c r="BI3627"/>
      <c r="BJ3627"/>
      <c r="BK3627"/>
      <c r="BL3627"/>
      <c r="BM3627"/>
      <c r="BN3627"/>
      <c r="BO3627"/>
    </row>
    <row r="3628" spans="1:67" ht="15" x14ac:dyDescent="0.25">
      <c r="A3628" s="245" t="s">
        <v>2037</v>
      </c>
      <c r="B3628" s="245" t="s">
        <v>2036</v>
      </c>
      <c r="C3628" s="245" t="s">
        <v>3834</v>
      </c>
      <c r="D3628" s="245" t="s">
        <v>3833</v>
      </c>
      <c r="E3628" s="246" t="s">
        <v>44</v>
      </c>
      <c r="F3628" s="245" t="s">
        <v>44</v>
      </c>
      <c r="G3628" s="245" t="s">
        <v>3837</v>
      </c>
      <c r="H3628" s="245" t="s">
        <v>12539</v>
      </c>
      <c r="I3628" s="245" t="s">
        <v>14</v>
      </c>
      <c r="J3628" s="245" t="s">
        <v>59</v>
      </c>
      <c r="K3628" s="246" t="s">
        <v>14309</v>
      </c>
      <c r="L3628" s="245" t="s">
        <v>568</v>
      </c>
      <c r="M3628"/>
      <c r="N3628"/>
      <c r="O3628"/>
      <c r="P3628"/>
      <c r="Q3628"/>
      <c r="R3628"/>
      <c r="S3628"/>
      <c r="T3628"/>
      <c r="U3628"/>
      <c r="V3628"/>
      <c r="W3628"/>
      <c r="X3628"/>
      <c r="Y3628"/>
      <c r="Z3628"/>
      <c r="AA3628"/>
      <c r="AB3628"/>
      <c r="AC3628"/>
      <c r="AD3628"/>
      <c r="AE3628"/>
      <c r="AF3628"/>
      <c r="AG3628"/>
      <c r="AH3628"/>
      <c r="AI3628"/>
      <c r="AJ3628"/>
      <c r="AK3628"/>
      <c r="AL3628"/>
      <c r="AM3628"/>
      <c r="AN3628"/>
      <c r="AO3628"/>
      <c r="AP3628"/>
      <c r="AQ3628"/>
      <c r="AR3628"/>
      <c r="AS3628"/>
      <c r="AT3628"/>
      <c r="AU3628"/>
      <c r="AV3628"/>
      <c r="AW3628"/>
      <c r="AX3628"/>
      <c r="AY3628"/>
      <c r="AZ3628"/>
      <c r="BA3628"/>
      <c r="BB3628"/>
      <c r="BC3628"/>
      <c r="BD3628"/>
      <c r="BE3628"/>
      <c r="BF3628"/>
      <c r="BG3628"/>
      <c r="BH3628"/>
      <c r="BI3628"/>
      <c r="BJ3628"/>
      <c r="BK3628"/>
      <c r="BL3628"/>
      <c r="BM3628"/>
      <c r="BN3628"/>
      <c r="BO3628"/>
    </row>
    <row r="3629" spans="1:67" ht="15" x14ac:dyDescent="0.25">
      <c r="A3629" s="245" t="s">
        <v>2037</v>
      </c>
      <c r="B3629" s="245" t="s">
        <v>2036</v>
      </c>
      <c r="C3629" s="245" t="s">
        <v>3834</v>
      </c>
      <c r="D3629" s="245" t="s">
        <v>3833</v>
      </c>
      <c r="E3629" s="246" t="s">
        <v>44</v>
      </c>
      <c r="F3629" s="245" t="s">
        <v>44</v>
      </c>
      <c r="G3629" s="245" t="s">
        <v>3836</v>
      </c>
      <c r="H3629" s="245" t="s">
        <v>12541</v>
      </c>
      <c r="I3629" s="245" t="s">
        <v>14</v>
      </c>
      <c r="J3629" s="245" t="s">
        <v>59</v>
      </c>
      <c r="K3629" s="246" t="s">
        <v>24462</v>
      </c>
      <c r="L3629" s="245" t="s">
        <v>568</v>
      </c>
      <c r="M3629"/>
      <c r="N3629"/>
      <c r="O3629"/>
      <c r="P3629"/>
      <c r="Q3629"/>
      <c r="R3629"/>
      <c r="S3629"/>
      <c r="T3629"/>
      <c r="U3629"/>
      <c r="V3629"/>
      <c r="W3629"/>
      <c r="X3629"/>
      <c r="Y3629"/>
      <c r="Z3629"/>
      <c r="AA3629"/>
      <c r="AB3629"/>
      <c r="AC3629"/>
      <c r="AD3629"/>
      <c r="AE3629"/>
      <c r="AF3629"/>
      <c r="AG3629"/>
      <c r="AH3629"/>
      <c r="AI3629"/>
      <c r="AJ3629"/>
      <c r="AK3629"/>
      <c r="AL3629"/>
      <c r="AM3629"/>
      <c r="AN3629"/>
      <c r="AO3629"/>
      <c r="AP3629"/>
      <c r="AQ3629"/>
      <c r="AR3629"/>
      <c r="AS3629"/>
      <c r="AT3629"/>
      <c r="AU3629"/>
      <c r="AV3629"/>
      <c r="AW3629"/>
      <c r="AX3629"/>
      <c r="AY3629"/>
      <c r="AZ3629"/>
      <c r="BA3629"/>
      <c r="BB3629"/>
      <c r="BC3629"/>
      <c r="BD3629"/>
      <c r="BE3629"/>
      <c r="BF3629"/>
      <c r="BG3629"/>
      <c r="BH3629"/>
      <c r="BI3629"/>
      <c r="BJ3629"/>
      <c r="BK3629"/>
      <c r="BL3629"/>
      <c r="BM3629"/>
      <c r="BN3629"/>
      <c r="BO3629"/>
    </row>
    <row r="3630" spans="1:67" ht="15" x14ac:dyDescent="0.25">
      <c r="A3630" s="245" t="s">
        <v>2037</v>
      </c>
      <c r="B3630" s="245" t="s">
        <v>2036</v>
      </c>
      <c r="C3630" s="245" t="s">
        <v>3834</v>
      </c>
      <c r="D3630" s="245" t="s">
        <v>3833</v>
      </c>
      <c r="E3630" s="246" t="s">
        <v>44</v>
      </c>
      <c r="F3630" s="245" t="s">
        <v>44</v>
      </c>
      <c r="G3630" s="245" t="s">
        <v>3832</v>
      </c>
      <c r="H3630" s="245" t="s">
        <v>12543</v>
      </c>
      <c r="I3630" s="245" t="s">
        <v>14</v>
      </c>
      <c r="J3630" s="245" t="s">
        <v>59</v>
      </c>
      <c r="K3630" s="246" t="s">
        <v>24463</v>
      </c>
      <c r="L3630" s="245" t="s">
        <v>568</v>
      </c>
      <c r="M3630"/>
      <c r="N3630"/>
      <c r="O3630"/>
      <c r="P3630"/>
      <c r="Q3630"/>
      <c r="R3630"/>
      <c r="S3630"/>
      <c r="T3630"/>
      <c r="U3630"/>
      <c r="V3630"/>
      <c r="W3630"/>
      <c r="X3630"/>
      <c r="Y3630"/>
      <c r="Z3630"/>
      <c r="AA3630"/>
      <c r="AB3630"/>
      <c r="AC3630"/>
      <c r="AD3630"/>
      <c r="AE3630"/>
      <c r="AF3630"/>
      <c r="AG3630"/>
      <c r="AH3630"/>
      <c r="AI3630"/>
      <c r="AJ3630"/>
      <c r="AK3630"/>
      <c r="AL3630"/>
      <c r="AM3630"/>
      <c r="AN3630"/>
      <c r="AO3630"/>
      <c r="AP3630"/>
      <c r="AQ3630"/>
      <c r="AR3630"/>
      <c r="AS3630"/>
      <c r="AT3630"/>
      <c r="AU3630"/>
      <c r="AV3630"/>
      <c r="AW3630"/>
      <c r="AX3630"/>
      <c r="AY3630"/>
      <c r="AZ3630"/>
      <c r="BA3630"/>
      <c r="BB3630"/>
      <c r="BC3630"/>
      <c r="BD3630"/>
      <c r="BE3630"/>
      <c r="BF3630"/>
      <c r="BG3630"/>
      <c r="BH3630"/>
      <c r="BI3630"/>
      <c r="BJ3630"/>
      <c r="BK3630"/>
      <c r="BL3630"/>
      <c r="BM3630"/>
      <c r="BN3630"/>
      <c r="BO3630"/>
    </row>
    <row r="3631" spans="1:67" ht="15" x14ac:dyDescent="0.25">
      <c r="A3631" s="245" t="s">
        <v>2037</v>
      </c>
      <c r="B3631" s="245" t="s">
        <v>2036</v>
      </c>
      <c r="C3631" s="245" t="s">
        <v>3834</v>
      </c>
      <c r="D3631" s="245" t="s">
        <v>3833</v>
      </c>
      <c r="E3631" s="246" t="s">
        <v>44</v>
      </c>
      <c r="F3631" s="245" t="s">
        <v>44</v>
      </c>
      <c r="G3631" s="245" t="s">
        <v>12545</v>
      </c>
      <c r="H3631" s="245" t="s">
        <v>12546</v>
      </c>
      <c r="I3631" s="245" t="s">
        <v>24</v>
      </c>
      <c r="J3631" s="245" t="s">
        <v>569</v>
      </c>
      <c r="K3631" s="246" t="s">
        <v>24464</v>
      </c>
      <c r="L3631" s="245" t="s">
        <v>568</v>
      </c>
      <c r="M3631"/>
      <c r="N3631"/>
      <c r="O3631"/>
      <c r="P3631"/>
      <c r="Q3631"/>
      <c r="R3631"/>
      <c r="S3631"/>
      <c r="T3631"/>
      <c r="U3631"/>
      <c r="V3631"/>
      <c r="W3631"/>
      <c r="X3631"/>
      <c r="Y3631"/>
      <c r="Z3631"/>
      <c r="AA3631"/>
      <c r="AB3631"/>
      <c r="AC3631"/>
      <c r="AD3631"/>
      <c r="AE3631"/>
      <c r="AF3631"/>
      <c r="AG3631"/>
      <c r="AH3631"/>
      <c r="AI3631"/>
      <c r="AJ3631"/>
      <c r="AK3631"/>
      <c r="AL3631"/>
      <c r="AM3631"/>
      <c r="AN3631"/>
      <c r="AO3631"/>
      <c r="AP3631"/>
      <c r="AQ3631"/>
      <c r="AR3631"/>
      <c r="AS3631"/>
      <c r="AT3631"/>
      <c r="AU3631"/>
      <c r="AV3631"/>
      <c r="AW3631"/>
      <c r="AX3631"/>
      <c r="AY3631"/>
      <c r="AZ3631"/>
      <c r="BA3631"/>
      <c r="BB3631"/>
      <c r="BC3631"/>
      <c r="BD3631"/>
      <c r="BE3631"/>
      <c r="BF3631"/>
      <c r="BG3631"/>
      <c r="BH3631"/>
      <c r="BI3631"/>
      <c r="BJ3631"/>
      <c r="BK3631"/>
      <c r="BL3631"/>
      <c r="BM3631"/>
      <c r="BN3631"/>
      <c r="BO3631"/>
    </row>
    <row r="3632" spans="1:67" ht="15" x14ac:dyDescent="0.25">
      <c r="A3632" s="245" t="s">
        <v>2037</v>
      </c>
      <c r="B3632" s="245" t="s">
        <v>2036</v>
      </c>
      <c r="C3632" s="245" t="s">
        <v>3834</v>
      </c>
      <c r="D3632" s="245" t="s">
        <v>3833</v>
      </c>
      <c r="E3632" s="246" t="s">
        <v>44</v>
      </c>
      <c r="F3632" s="245" t="s">
        <v>44</v>
      </c>
      <c r="G3632" s="245" t="s">
        <v>12547</v>
      </c>
      <c r="H3632" s="245" t="s">
        <v>12548</v>
      </c>
      <c r="I3632" s="245" t="s">
        <v>14</v>
      </c>
      <c r="J3632" s="245" t="s">
        <v>569</v>
      </c>
      <c r="K3632" s="246" t="s">
        <v>15105</v>
      </c>
      <c r="L3632" s="245" t="s">
        <v>568</v>
      </c>
      <c r="M3632"/>
      <c r="N3632"/>
      <c r="O3632"/>
      <c r="P3632"/>
      <c r="Q3632"/>
      <c r="R3632"/>
      <c r="S3632"/>
      <c r="T3632"/>
      <c r="U3632"/>
      <c r="V3632"/>
      <c r="W3632"/>
      <c r="X3632"/>
      <c r="Y3632"/>
      <c r="Z3632"/>
      <c r="AA3632"/>
      <c r="AB3632"/>
      <c r="AC3632"/>
      <c r="AD3632"/>
      <c r="AE3632"/>
      <c r="AF3632"/>
      <c r="AG3632"/>
      <c r="AH3632"/>
      <c r="AI3632"/>
      <c r="AJ3632"/>
      <c r="AK3632"/>
      <c r="AL3632"/>
      <c r="AM3632"/>
      <c r="AN3632"/>
      <c r="AO3632"/>
      <c r="AP3632"/>
      <c r="AQ3632"/>
      <c r="AR3632"/>
      <c r="AS3632"/>
      <c r="AT3632"/>
      <c r="AU3632"/>
      <c r="AV3632"/>
      <c r="AW3632"/>
      <c r="AX3632"/>
      <c r="AY3632"/>
      <c r="AZ3632"/>
      <c r="BA3632"/>
      <c r="BB3632"/>
      <c r="BC3632"/>
      <c r="BD3632"/>
      <c r="BE3632"/>
      <c r="BF3632"/>
      <c r="BG3632"/>
      <c r="BH3632"/>
      <c r="BI3632"/>
      <c r="BJ3632"/>
      <c r="BK3632"/>
      <c r="BL3632"/>
      <c r="BM3632"/>
      <c r="BN3632"/>
      <c r="BO3632"/>
    </row>
    <row r="3633" spans="1:67" ht="15" x14ac:dyDescent="0.25">
      <c r="A3633" s="245" t="s">
        <v>2037</v>
      </c>
      <c r="B3633" s="245" t="s">
        <v>2036</v>
      </c>
      <c r="C3633" s="245" t="s">
        <v>3834</v>
      </c>
      <c r="D3633" s="245" t="s">
        <v>3833</v>
      </c>
      <c r="E3633" s="246" t="s">
        <v>44</v>
      </c>
      <c r="F3633" s="245" t="s">
        <v>44</v>
      </c>
      <c r="G3633" s="245" t="s">
        <v>12549</v>
      </c>
      <c r="H3633" s="245" t="s">
        <v>12550</v>
      </c>
      <c r="I3633" s="245" t="s">
        <v>14</v>
      </c>
      <c r="J3633" s="245" t="s">
        <v>569</v>
      </c>
      <c r="K3633" s="246" t="s">
        <v>12915</v>
      </c>
      <c r="L3633" s="245" t="s">
        <v>568</v>
      </c>
      <c r="M3633"/>
      <c r="N3633"/>
      <c r="O3633"/>
      <c r="P3633"/>
      <c r="Q3633"/>
      <c r="R3633"/>
      <c r="S3633"/>
      <c r="T3633"/>
      <c r="U3633"/>
      <c r="V3633"/>
      <c r="W3633"/>
      <c r="X3633"/>
      <c r="Y3633"/>
      <c r="Z3633"/>
      <c r="AA3633"/>
      <c r="AB3633"/>
      <c r="AC3633"/>
      <c r="AD3633"/>
      <c r="AE3633"/>
      <c r="AF3633"/>
      <c r="AG3633"/>
      <c r="AH3633"/>
      <c r="AI3633"/>
      <c r="AJ3633"/>
      <c r="AK3633"/>
      <c r="AL3633"/>
      <c r="AM3633"/>
      <c r="AN3633"/>
      <c r="AO3633"/>
      <c r="AP3633"/>
      <c r="AQ3633"/>
      <c r="AR3633"/>
      <c r="AS3633"/>
      <c r="AT3633"/>
      <c r="AU3633"/>
      <c r="AV3633"/>
      <c r="AW3633"/>
      <c r="AX3633"/>
      <c r="AY3633"/>
      <c r="AZ3633"/>
      <c r="BA3633"/>
      <c r="BB3633"/>
      <c r="BC3633"/>
      <c r="BD3633"/>
      <c r="BE3633"/>
      <c r="BF3633"/>
      <c r="BG3633"/>
      <c r="BH3633"/>
      <c r="BI3633"/>
      <c r="BJ3633"/>
      <c r="BK3633"/>
      <c r="BL3633"/>
      <c r="BM3633"/>
      <c r="BN3633"/>
      <c r="BO3633"/>
    </row>
    <row r="3634" spans="1:67" ht="15" x14ac:dyDescent="0.25">
      <c r="A3634" s="245" t="s">
        <v>2037</v>
      </c>
      <c r="B3634" s="245" t="s">
        <v>2036</v>
      </c>
      <c r="C3634" s="245" t="s">
        <v>3834</v>
      </c>
      <c r="D3634" s="245" t="s">
        <v>3833</v>
      </c>
      <c r="E3634" s="246" t="s">
        <v>44</v>
      </c>
      <c r="F3634" s="245" t="s">
        <v>44</v>
      </c>
      <c r="G3634" s="245" t="s">
        <v>12551</v>
      </c>
      <c r="H3634" s="245" t="s">
        <v>12552</v>
      </c>
      <c r="I3634" s="245" t="s">
        <v>14</v>
      </c>
      <c r="J3634" s="245" t="s">
        <v>569</v>
      </c>
      <c r="K3634" s="246" t="s">
        <v>10235</v>
      </c>
      <c r="L3634" s="245" t="s">
        <v>568</v>
      </c>
      <c r="M3634"/>
      <c r="N3634"/>
      <c r="O3634"/>
      <c r="P3634"/>
      <c r="Q3634"/>
      <c r="R3634"/>
      <c r="S3634"/>
      <c r="T3634"/>
      <c r="U3634"/>
      <c r="V3634"/>
      <c r="W3634"/>
      <c r="X3634"/>
      <c r="Y3634"/>
      <c r="Z3634"/>
      <c r="AA3634"/>
      <c r="AB3634"/>
      <c r="AC3634"/>
      <c r="AD3634"/>
      <c r="AE3634"/>
      <c r="AF3634"/>
      <c r="AG3634"/>
      <c r="AH3634"/>
      <c r="AI3634"/>
      <c r="AJ3634"/>
      <c r="AK3634"/>
      <c r="AL3634"/>
      <c r="AM3634"/>
      <c r="AN3634"/>
      <c r="AO3634"/>
      <c r="AP3634"/>
      <c r="AQ3634"/>
      <c r="AR3634"/>
      <c r="AS3634"/>
      <c r="AT3634"/>
      <c r="AU3634"/>
      <c r="AV3634"/>
      <c r="AW3634"/>
      <c r="AX3634"/>
      <c r="AY3634"/>
      <c r="AZ3634"/>
      <c r="BA3634"/>
      <c r="BB3634"/>
      <c r="BC3634"/>
      <c r="BD3634"/>
      <c r="BE3634"/>
      <c r="BF3634"/>
      <c r="BG3634"/>
      <c r="BH3634"/>
      <c r="BI3634"/>
      <c r="BJ3634"/>
      <c r="BK3634"/>
      <c r="BL3634"/>
      <c r="BM3634"/>
      <c r="BN3634"/>
      <c r="BO3634"/>
    </row>
    <row r="3635" spans="1:67" ht="15" x14ac:dyDescent="0.25">
      <c r="A3635" s="245" t="s">
        <v>2037</v>
      </c>
      <c r="B3635" s="245" t="s">
        <v>2036</v>
      </c>
      <c r="C3635" s="245" t="s">
        <v>3834</v>
      </c>
      <c r="D3635" s="245" t="s">
        <v>3833</v>
      </c>
      <c r="E3635" s="246" t="s">
        <v>44</v>
      </c>
      <c r="F3635" s="245" t="s">
        <v>44</v>
      </c>
      <c r="G3635" s="245" t="s">
        <v>12553</v>
      </c>
      <c r="H3635" s="245" t="s">
        <v>12554</v>
      </c>
      <c r="I3635" s="245" t="s">
        <v>14</v>
      </c>
      <c r="J3635" s="245" t="s">
        <v>569</v>
      </c>
      <c r="K3635" s="246" t="s">
        <v>24465</v>
      </c>
      <c r="L3635" s="245" t="s">
        <v>568</v>
      </c>
      <c r="M3635"/>
      <c r="N3635"/>
      <c r="O3635"/>
      <c r="P3635"/>
      <c r="Q3635"/>
      <c r="R3635"/>
      <c r="S3635"/>
      <c r="T3635"/>
      <c r="U3635"/>
      <c r="V3635"/>
      <c r="W3635"/>
      <c r="X3635"/>
      <c r="Y3635"/>
      <c r="Z3635"/>
      <c r="AA3635"/>
      <c r="AB3635"/>
      <c r="AC3635"/>
      <c r="AD3635"/>
      <c r="AE3635"/>
      <c r="AF3635"/>
      <c r="AG3635"/>
      <c r="AH3635"/>
      <c r="AI3635"/>
      <c r="AJ3635"/>
      <c r="AK3635"/>
      <c r="AL3635"/>
      <c r="AM3635"/>
      <c r="AN3635"/>
      <c r="AO3635"/>
      <c r="AP3635"/>
      <c r="AQ3635"/>
      <c r="AR3635"/>
      <c r="AS3635"/>
      <c r="AT3635"/>
      <c r="AU3635"/>
      <c r="AV3635"/>
      <c r="AW3635"/>
      <c r="AX3635"/>
      <c r="AY3635"/>
      <c r="AZ3635"/>
      <c r="BA3635"/>
      <c r="BB3635"/>
      <c r="BC3635"/>
      <c r="BD3635"/>
      <c r="BE3635"/>
      <c r="BF3635"/>
      <c r="BG3635"/>
      <c r="BH3635"/>
      <c r="BI3635"/>
      <c r="BJ3635"/>
      <c r="BK3635"/>
      <c r="BL3635"/>
      <c r="BM3635"/>
      <c r="BN3635"/>
      <c r="BO3635"/>
    </row>
    <row r="3636" spans="1:67" ht="15" x14ac:dyDescent="0.25">
      <c r="A3636" s="245" t="s">
        <v>2037</v>
      </c>
      <c r="B3636" s="245" t="s">
        <v>2036</v>
      </c>
      <c r="C3636" s="245" t="s">
        <v>3834</v>
      </c>
      <c r="D3636" s="245" t="s">
        <v>3833</v>
      </c>
      <c r="E3636" s="246" t="s">
        <v>44</v>
      </c>
      <c r="F3636" s="245" t="s">
        <v>44</v>
      </c>
      <c r="G3636" s="245" t="s">
        <v>12555</v>
      </c>
      <c r="H3636" s="245" t="s">
        <v>12556</v>
      </c>
      <c r="I3636" s="245" t="s">
        <v>14</v>
      </c>
      <c r="J3636" s="245" t="s">
        <v>569</v>
      </c>
      <c r="K3636" s="246" t="s">
        <v>9529</v>
      </c>
      <c r="L3636" s="245" t="s">
        <v>568</v>
      </c>
      <c r="M3636"/>
      <c r="N3636"/>
      <c r="O3636"/>
      <c r="P3636"/>
      <c r="Q3636"/>
      <c r="R3636"/>
      <c r="S3636"/>
      <c r="T3636"/>
      <c r="U3636"/>
      <c r="V3636"/>
      <c r="W3636"/>
      <c r="X3636"/>
      <c r="Y3636"/>
      <c r="Z3636"/>
      <c r="AA3636"/>
      <c r="AB3636"/>
      <c r="AC3636"/>
      <c r="AD3636"/>
      <c r="AE3636"/>
      <c r="AF3636"/>
      <c r="AG3636"/>
      <c r="AH3636"/>
      <c r="AI3636"/>
      <c r="AJ3636"/>
      <c r="AK3636"/>
      <c r="AL3636"/>
      <c r="AM3636"/>
      <c r="AN3636"/>
      <c r="AO3636"/>
      <c r="AP3636"/>
      <c r="AQ3636"/>
      <c r="AR3636"/>
      <c r="AS3636"/>
      <c r="AT3636"/>
      <c r="AU3636"/>
      <c r="AV3636"/>
      <c r="AW3636"/>
      <c r="AX3636"/>
      <c r="AY3636"/>
      <c r="AZ3636"/>
      <c r="BA3636"/>
      <c r="BB3636"/>
      <c r="BC3636"/>
      <c r="BD3636"/>
      <c r="BE3636"/>
      <c r="BF3636"/>
      <c r="BG3636"/>
      <c r="BH3636"/>
      <c r="BI3636"/>
      <c r="BJ3636"/>
      <c r="BK3636"/>
      <c r="BL3636"/>
      <c r="BM3636"/>
      <c r="BN3636"/>
      <c r="BO3636"/>
    </row>
    <row r="3637" spans="1:67" ht="15" x14ac:dyDescent="0.25">
      <c r="A3637" s="245" t="s">
        <v>2037</v>
      </c>
      <c r="B3637" s="245" t="s">
        <v>2036</v>
      </c>
      <c r="C3637" s="245" t="s">
        <v>3834</v>
      </c>
      <c r="D3637" s="245" t="s">
        <v>3833</v>
      </c>
      <c r="E3637" s="246" t="s">
        <v>44</v>
      </c>
      <c r="F3637" s="245" t="s">
        <v>44</v>
      </c>
      <c r="G3637" s="245" t="s">
        <v>12557</v>
      </c>
      <c r="H3637" s="245" t="s">
        <v>12558</v>
      </c>
      <c r="I3637" s="245" t="s">
        <v>14</v>
      </c>
      <c r="J3637" s="245" t="s">
        <v>569</v>
      </c>
      <c r="K3637" s="246" t="s">
        <v>849</v>
      </c>
      <c r="L3637" s="245" t="s">
        <v>568</v>
      </c>
      <c r="M3637"/>
      <c r="N3637"/>
      <c r="O3637"/>
      <c r="P3637"/>
      <c r="Q3637"/>
      <c r="R3637"/>
      <c r="S3637"/>
      <c r="T3637"/>
      <c r="U3637"/>
      <c r="V3637"/>
      <c r="W3637"/>
      <c r="X3637"/>
      <c r="Y3637"/>
      <c r="Z3637"/>
      <c r="AA3637"/>
      <c r="AB3637"/>
      <c r="AC3637"/>
      <c r="AD3637"/>
      <c r="AE3637"/>
      <c r="AF3637"/>
      <c r="AG3637"/>
      <c r="AH3637"/>
      <c r="AI3637"/>
      <c r="AJ3637"/>
      <c r="AK3637"/>
      <c r="AL3637"/>
      <c r="AM3637"/>
      <c r="AN3637"/>
      <c r="AO3637"/>
      <c r="AP3637"/>
      <c r="AQ3637"/>
      <c r="AR3637"/>
      <c r="AS3637"/>
      <c r="AT3637"/>
      <c r="AU3637"/>
      <c r="AV3637"/>
      <c r="AW3637"/>
      <c r="AX3637"/>
      <c r="AY3637"/>
      <c r="AZ3637"/>
      <c r="BA3637"/>
      <c r="BB3637"/>
      <c r="BC3637"/>
      <c r="BD3637"/>
      <c r="BE3637"/>
      <c r="BF3637"/>
      <c r="BG3637"/>
      <c r="BH3637"/>
      <c r="BI3637"/>
      <c r="BJ3637"/>
      <c r="BK3637"/>
      <c r="BL3637"/>
      <c r="BM3637"/>
      <c r="BN3637"/>
      <c r="BO3637"/>
    </row>
    <row r="3638" spans="1:67" ht="15" x14ac:dyDescent="0.25">
      <c r="A3638" s="245" t="s">
        <v>2037</v>
      </c>
      <c r="B3638" s="245" t="s">
        <v>2036</v>
      </c>
      <c r="C3638" s="245" t="s">
        <v>3834</v>
      </c>
      <c r="D3638" s="245" t="s">
        <v>3833</v>
      </c>
      <c r="E3638" s="246" t="s">
        <v>44</v>
      </c>
      <c r="F3638" s="245" t="s">
        <v>44</v>
      </c>
      <c r="G3638" s="245" t="s">
        <v>12559</v>
      </c>
      <c r="H3638" s="245" t="s">
        <v>12560</v>
      </c>
      <c r="I3638" s="245" t="s">
        <v>14</v>
      </c>
      <c r="J3638" s="245" t="s">
        <v>569</v>
      </c>
      <c r="K3638" s="246" t="s">
        <v>10136</v>
      </c>
      <c r="L3638" s="245" t="s">
        <v>568</v>
      </c>
      <c r="M3638"/>
      <c r="N3638"/>
      <c r="O3638"/>
      <c r="P3638"/>
      <c r="Q3638"/>
      <c r="R3638"/>
      <c r="S3638"/>
      <c r="T3638"/>
      <c r="U3638"/>
      <c r="V3638"/>
      <c r="W3638"/>
      <c r="X3638"/>
      <c r="Y3638"/>
      <c r="Z3638"/>
      <c r="AA3638"/>
      <c r="AB3638"/>
      <c r="AC3638"/>
      <c r="AD3638"/>
      <c r="AE3638"/>
      <c r="AF3638"/>
      <c r="AG3638"/>
      <c r="AH3638"/>
      <c r="AI3638"/>
      <c r="AJ3638"/>
      <c r="AK3638"/>
      <c r="AL3638"/>
      <c r="AM3638"/>
      <c r="AN3638"/>
      <c r="AO3638"/>
      <c r="AP3638"/>
      <c r="AQ3638"/>
      <c r="AR3638"/>
      <c r="AS3638"/>
      <c r="AT3638"/>
      <c r="AU3638"/>
      <c r="AV3638"/>
      <c r="AW3638"/>
      <c r="AX3638"/>
      <c r="AY3638"/>
      <c r="AZ3638"/>
      <c r="BA3638"/>
      <c r="BB3638"/>
      <c r="BC3638"/>
      <c r="BD3638"/>
      <c r="BE3638"/>
      <c r="BF3638"/>
      <c r="BG3638"/>
      <c r="BH3638"/>
      <c r="BI3638"/>
      <c r="BJ3638"/>
      <c r="BK3638"/>
      <c r="BL3638"/>
      <c r="BM3638"/>
      <c r="BN3638"/>
      <c r="BO3638"/>
    </row>
    <row r="3639" spans="1:67" ht="15" x14ac:dyDescent="0.25">
      <c r="A3639" s="245" t="s">
        <v>2037</v>
      </c>
      <c r="B3639" s="245" t="s">
        <v>2036</v>
      </c>
      <c r="C3639" s="245" t="s">
        <v>3834</v>
      </c>
      <c r="D3639" s="245" t="s">
        <v>3833</v>
      </c>
      <c r="E3639" s="246" t="s">
        <v>44</v>
      </c>
      <c r="F3639" s="245" t="s">
        <v>44</v>
      </c>
      <c r="G3639" s="245" t="s">
        <v>12561</v>
      </c>
      <c r="H3639" s="245" t="s">
        <v>12562</v>
      </c>
      <c r="I3639" s="245" t="s">
        <v>14</v>
      </c>
      <c r="J3639" s="245" t="s">
        <v>569</v>
      </c>
      <c r="K3639" s="246" t="s">
        <v>24466</v>
      </c>
      <c r="L3639" s="245" t="s">
        <v>568</v>
      </c>
      <c r="M3639"/>
      <c r="N3639"/>
      <c r="O3639"/>
      <c r="P3639"/>
      <c r="Q3639"/>
      <c r="R3639"/>
      <c r="S3639"/>
      <c r="T3639"/>
      <c r="U3639"/>
      <c r="V3639"/>
      <c r="W3639"/>
      <c r="X3639"/>
      <c r="Y3639"/>
      <c r="Z3639"/>
      <c r="AA3639"/>
      <c r="AB3639"/>
      <c r="AC3639"/>
      <c r="AD3639"/>
      <c r="AE3639"/>
      <c r="AF3639"/>
      <c r="AG3639"/>
      <c r="AH3639"/>
      <c r="AI3639"/>
      <c r="AJ3639"/>
      <c r="AK3639"/>
      <c r="AL3639"/>
      <c r="AM3639"/>
      <c r="AN3639"/>
      <c r="AO3639"/>
      <c r="AP3639"/>
      <c r="AQ3639"/>
      <c r="AR3639"/>
      <c r="AS3639"/>
      <c r="AT3639"/>
      <c r="AU3639"/>
      <c r="AV3639"/>
      <c r="AW3639"/>
      <c r="AX3639"/>
      <c r="AY3639"/>
      <c r="AZ3639"/>
      <c r="BA3639"/>
      <c r="BB3639"/>
      <c r="BC3639"/>
      <c r="BD3639"/>
      <c r="BE3639"/>
      <c r="BF3639"/>
      <c r="BG3639"/>
      <c r="BH3639"/>
      <c r="BI3639"/>
      <c r="BJ3639"/>
      <c r="BK3639"/>
      <c r="BL3639"/>
      <c r="BM3639"/>
      <c r="BN3639"/>
      <c r="BO3639"/>
    </row>
    <row r="3640" spans="1:67" ht="15" x14ac:dyDescent="0.25">
      <c r="A3640" s="245" t="s">
        <v>2037</v>
      </c>
      <c r="B3640" s="245" t="s">
        <v>2036</v>
      </c>
      <c r="C3640" s="245" t="s">
        <v>3834</v>
      </c>
      <c r="D3640" s="245" t="s">
        <v>3833</v>
      </c>
      <c r="E3640" s="246" t="s">
        <v>44</v>
      </c>
      <c r="F3640" s="245" t="s">
        <v>44</v>
      </c>
      <c r="G3640" s="245" t="s">
        <v>12563</v>
      </c>
      <c r="H3640" s="245" t="s">
        <v>12564</v>
      </c>
      <c r="I3640" s="245" t="s">
        <v>14</v>
      </c>
      <c r="J3640" s="245" t="s">
        <v>569</v>
      </c>
      <c r="K3640" s="246" t="s">
        <v>10490</v>
      </c>
      <c r="L3640" s="245" t="s">
        <v>568</v>
      </c>
      <c r="M3640"/>
      <c r="N3640"/>
      <c r="O3640"/>
      <c r="P3640"/>
      <c r="Q3640"/>
      <c r="R3640"/>
      <c r="S3640"/>
      <c r="T3640"/>
      <c r="U3640"/>
      <c r="V3640"/>
      <c r="W3640"/>
      <c r="X3640"/>
      <c r="Y3640"/>
      <c r="Z3640"/>
      <c r="AA3640"/>
      <c r="AB3640"/>
      <c r="AC3640"/>
      <c r="AD3640"/>
      <c r="AE3640"/>
      <c r="AF3640"/>
      <c r="AG3640"/>
      <c r="AH3640"/>
      <c r="AI3640"/>
      <c r="AJ3640"/>
      <c r="AK3640"/>
      <c r="AL3640"/>
      <c r="AM3640"/>
      <c r="AN3640"/>
      <c r="AO3640"/>
      <c r="AP3640"/>
      <c r="AQ3640"/>
      <c r="AR3640"/>
      <c r="AS3640"/>
      <c r="AT3640"/>
      <c r="AU3640"/>
      <c r="AV3640"/>
      <c r="AW3640"/>
      <c r="AX3640"/>
      <c r="AY3640"/>
      <c r="AZ3640"/>
      <c r="BA3640"/>
      <c r="BB3640"/>
      <c r="BC3640"/>
      <c r="BD3640"/>
      <c r="BE3640"/>
      <c r="BF3640"/>
      <c r="BG3640"/>
      <c r="BH3640"/>
      <c r="BI3640"/>
      <c r="BJ3640"/>
      <c r="BK3640"/>
      <c r="BL3640"/>
      <c r="BM3640"/>
      <c r="BN3640"/>
      <c r="BO3640"/>
    </row>
    <row r="3641" spans="1:67" ht="15" x14ac:dyDescent="0.25">
      <c r="A3641" s="245" t="s">
        <v>2037</v>
      </c>
      <c r="B3641" s="245" t="s">
        <v>2036</v>
      </c>
      <c r="C3641" s="245" t="s">
        <v>3834</v>
      </c>
      <c r="D3641" s="245" t="s">
        <v>3833</v>
      </c>
      <c r="E3641" s="246" t="s">
        <v>44</v>
      </c>
      <c r="F3641" s="245" t="s">
        <v>44</v>
      </c>
      <c r="G3641" s="245" t="s">
        <v>12565</v>
      </c>
      <c r="H3641" s="245" t="s">
        <v>12566</v>
      </c>
      <c r="I3641" s="245" t="s">
        <v>14</v>
      </c>
      <c r="J3641" s="245" t="s">
        <v>569</v>
      </c>
      <c r="K3641" s="246" t="s">
        <v>8267</v>
      </c>
      <c r="L3641" s="245" t="s">
        <v>568</v>
      </c>
      <c r="M3641"/>
      <c r="N3641"/>
      <c r="O3641"/>
      <c r="P3641"/>
      <c r="Q3641"/>
      <c r="R3641"/>
      <c r="S3641"/>
      <c r="T3641"/>
      <c r="U3641"/>
      <c r="V3641"/>
      <c r="W3641"/>
      <c r="X3641"/>
      <c r="Y3641"/>
      <c r="Z3641"/>
      <c r="AA3641"/>
      <c r="AB3641"/>
      <c r="AC3641"/>
      <c r="AD3641"/>
      <c r="AE3641"/>
      <c r="AF3641"/>
      <c r="AG3641"/>
      <c r="AH3641"/>
      <c r="AI3641"/>
      <c r="AJ3641"/>
      <c r="AK3641"/>
      <c r="AL3641"/>
      <c r="AM3641"/>
      <c r="AN3641"/>
      <c r="AO3641"/>
      <c r="AP3641"/>
      <c r="AQ3641"/>
      <c r="AR3641"/>
      <c r="AS3641"/>
      <c r="AT3641"/>
      <c r="AU3641"/>
      <c r="AV3641"/>
      <c r="AW3641"/>
      <c r="AX3641"/>
      <c r="AY3641"/>
      <c r="AZ3641"/>
      <c r="BA3641"/>
      <c r="BB3641"/>
      <c r="BC3641"/>
      <c r="BD3641"/>
      <c r="BE3641"/>
      <c r="BF3641"/>
      <c r="BG3641"/>
      <c r="BH3641"/>
      <c r="BI3641"/>
      <c r="BJ3641"/>
      <c r="BK3641"/>
      <c r="BL3641"/>
      <c r="BM3641"/>
      <c r="BN3641"/>
      <c r="BO3641"/>
    </row>
    <row r="3642" spans="1:67" ht="15" x14ac:dyDescent="0.25">
      <c r="A3642" s="245" t="s">
        <v>2037</v>
      </c>
      <c r="B3642" s="245" t="s">
        <v>2036</v>
      </c>
      <c r="C3642" s="245" t="s">
        <v>3834</v>
      </c>
      <c r="D3642" s="245" t="s">
        <v>3833</v>
      </c>
      <c r="E3642" s="246" t="s">
        <v>44</v>
      </c>
      <c r="F3642" s="245" t="s">
        <v>44</v>
      </c>
      <c r="G3642" s="245" t="s">
        <v>12567</v>
      </c>
      <c r="H3642" s="245" t="s">
        <v>12568</v>
      </c>
      <c r="I3642" s="245" t="s">
        <v>14</v>
      </c>
      <c r="J3642" s="245" t="s">
        <v>569</v>
      </c>
      <c r="K3642" s="246" t="s">
        <v>20220</v>
      </c>
      <c r="L3642" s="245" t="s">
        <v>568</v>
      </c>
      <c r="M3642"/>
      <c r="N3642"/>
      <c r="O3642"/>
      <c r="P3642"/>
      <c r="Q3642"/>
      <c r="R3642"/>
      <c r="S3642"/>
      <c r="T3642"/>
      <c r="U3642"/>
      <c r="V3642"/>
      <c r="W3642"/>
      <c r="X3642"/>
      <c r="Y3642"/>
      <c r="Z3642"/>
      <c r="AA3642"/>
      <c r="AB3642"/>
      <c r="AC3642"/>
      <c r="AD3642"/>
      <c r="AE3642"/>
      <c r="AF3642"/>
      <c r="AG3642"/>
      <c r="AH3642"/>
      <c r="AI3642"/>
      <c r="AJ3642"/>
      <c r="AK3642"/>
      <c r="AL3642"/>
      <c r="AM3642"/>
      <c r="AN3642"/>
      <c r="AO3642"/>
      <c r="AP3642"/>
      <c r="AQ3642"/>
      <c r="AR3642"/>
      <c r="AS3642"/>
      <c r="AT3642"/>
      <c r="AU3642"/>
      <c r="AV3642"/>
      <c r="AW3642"/>
      <c r="AX3642"/>
      <c r="AY3642"/>
      <c r="AZ3642"/>
      <c r="BA3642"/>
      <c r="BB3642"/>
      <c r="BC3642"/>
      <c r="BD3642"/>
      <c r="BE3642"/>
      <c r="BF3642"/>
      <c r="BG3642"/>
      <c r="BH3642"/>
      <c r="BI3642"/>
      <c r="BJ3642"/>
      <c r="BK3642"/>
      <c r="BL3642"/>
      <c r="BM3642"/>
      <c r="BN3642"/>
      <c r="BO3642"/>
    </row>
    <row r="3643" spans="1:67" ht="15" x14ac:dyDescent="0.25">
      <c r="A3643" s="245" t="s">
        <v>2037</v>
      </c>
      <c r="B3643" s="245" t="s">
        <v>2036</v>
      </c>
      <c r="C3643" s="245" t="s">
        <v>3834</v>
      </c>
      <c r="D3643" s="245" t="s">
        <v>3833</v>
      </c>
      <c r="E3643" s="246" t="s">
        <v>44</v>
      </c>
      <c r="F3643" s="245" t="s">
        <v>44</v>
      </c>
      <c r="G3643" s="245" t="s">
        <v>12569</v>
      </c>
      <c r="H3643" s="245" t="s">
        <v>12570</v>
      </c>
      <c r="I3643" s="245" t="s">
        <v>14</v>
      </c>
      <c r="J3643" s="245" t="s">
        <v>569</v>
      </c>
      <c r="K3643" s="246" t="s">
        <v>21695</v>
      </c>
      <c r="L3643" s="245" t="s">
        <v>568</v>
      </c>
      <c r="M3643"/>
      <c r="N3643"/>
      <c r="O3643"/>
      <c r="P3643"/>
      <c r="Q3643"/>
      <c r="R3643"/>
      <c r="S3643"/>
      <c r="T3643"/>
      <c r="U3643"/>
      <c r="V3643"/>
      <c r="W3643"/>
      <c r="X3643"/>
      <c r="Y3643"/>
      <c r="Z3643"/>
      <c r="AA3643"/>
      <c r="AB3643"/>
      <c r="AC3643"/>
      <c r="AD3643"/>
      <c r="AE3643"/>
      <c r="AF3643"/>
      <c r="AG3643"/>
      <c r="AH3643"/>
      <c r="AI3643"/>
      <c r="AJ3643"/>
      <c r="AK3643"/>
      <c r="AL3643"/>
      <c r="AM3643"/>
      <c r="AN3643"/>
      <c r="AO3643"/>
      <c r="AP3643"/>
      <c r="AQ3643"/>
      <c r="AR3643"/>
      <c r="AS3643"/>
      <c r="AT3643"/>
      <c r="AU3643"/>
      <c r="AV3643"/>
      <c r="AW3643"/>
      <c r="AX3643"/>
      <c r="AY3643"/>
      <c r="AZ3643"/>
      <c r="BA3643"/>
      <c r="BB3643"/>
      <c r="BC3643"/>
      <c r="BD3643"/>
      <c r="BE3643"/>
      <c r="BF3643"/>
      <c r="BG3643"/>
      <c r="BH3643"/>
      <c r="BI3643"/>
      <c r="BJ3643"/>
      <c r="BK3643"/>
      <c r="BL3643"/>
      <c r="BM3643"/>
      <c r="BN3643"/>
      <c r="BO3643"/>
    </row>
    <row r="3644" spans="1:67" ht="15" x14ac:dyDescent="0.25">
      <c r="A3644" s="245" t="s">
        <v>2037</v>
      </c>
      <c r="B3644" s="245" t="s">
        <v>2036</v>
      </c>
      <c r="C3644" s="245" t="s">
        <v>3834</v>
      </c>
      <c r="D3644" s="245" t="s">
        <v>3833</v>
      </c>
      <c r="E3644" s="246" t="s">
        <v>44</v>
      </c>
      <c r="F3644" s="245" t="s">
        <v>44</v>
      </c>
      <c r="G3644" s="245" t="s">
        <v>12571</v>
      </c>
      <c r="H3644" s="245" t="s">
        <v>12572</v>
      </c>
      <c r="I3644" s="245" t="s">
        <v>14</v>
      </c>
      <c r="J3644" s="245" t="s">
        <v>569</v>
      </c>
      <c r="K3644" s="246" t="s">
        <v>24467</v>
      </c>
      <c r="L3644" s="245" t="s">
        <v>568</v>
      </c>
      <c r="M3644"/>
      <c r="N3644"/>
      <c r="O3644"/>
      <c r="P3644"/>
      <c r="Q3644"/>
      <c r="R3644"/>
      <c r="S3644"/>
      <c r="T3644"/>
      <c r="U3644"/>
      <c r="V3644"/>
      <c r="W3644"/>
      <c r="X3644"/>
      <c r="Y3644"/>
      <c r="Z3644"/>
      <c r="AA3644"/>
      <c r="AB3644"/>
      <c r="AC3644"/>
      <c r="AD3644"/>
      <c r="AE3644"/>
      <c r="AF3644"/>
      <c r="AG3644"/>
      <c r="AH3644"/>
      <c r="AI3644"/>
      <c r="AJ3644"/>
      <c r="AK3644"/>
      <c r="AL3644"/>
      <c r="AM3644"/>
      <c r="AN3644"/>
      <c r="AO3644"/>
      <c r="AP3644"/>
      <c r="AQ3644"/>
      <c r="AR3644"/>
      <c r="AS3644"/>
      <c r="AT3644"/>
      <c r="AU3644"/>
      <c r="AV3644"/>
      <c r="AW3644"/>
      <c r="AX3644"/>
      <c r="AY3644"/>
      <c r="AZ3644"/>
      <c r="BA3644"/>
      <c r="BB3644"/>
      <c r="BC3644"/>
      <c r="BD3644"/>
      <c r="BE3644"/>
      <c r="BF3644"/>
      <c r="BG3644"/>
      <c r="BH3644"/>
      <c r="BI3644"/>
      <c r="BJ3644"/>
      <c r="BK3644"/>
      <c r="BL3644"/>
      <c r="BM3644"/>
      <c r="BN3644"/>
      <c r="BO3644"/>
    </row>
    <row r="3645" spans="1:67" ht="15" x14ac:dyDescent="0.25">
      <c r="A3645" s="245" t="s">
        <v>2037</v>
      </c>
      <c r="B3645" s="245" t="s">
        <v>2036</v>
      </c>
      <c r="C3645" s="245" t="s">
        <v>3834</v>
      </c>
      <c r="D3645" s="245" t="s">
        <v>3833</v>
      </c>
      <c r="E3645" s="246" t="s">
        <v>44</v>
      </c>
      <c r="F3645" s="245" t="s">
        <v>44</v>
      </c>
      <c r="G3645" s="245" t="s">
        <v>12573</v>
      </c>
      <c r="H3645" s="245" t="s">
        <v>12574</v>
      </c>
      <c r="I3645" s="245" t="s">
        <v>14</v>
      </c>
      <c r="J3645" s="245" t="s">
        <v>569</v>
      </c>
      <c r="K3645" s="246" t="s">
        <v>11233</v>
      </c>
      <c r="L3645" s="245" t="s">
        <v>568</v>
      </c>
      <c r="M3645"/>
      <c r="N3645"/>
      <c r="O3645"/>
      <c r="P3645"/>
      <c r="Q3645"/>
      <c r="R3645"/>
      <c r="S3645"/>
      <c r="T3645"/>
      <c r="U3645"/>
      <c r="V3645"/>
      <c r="W3645"/>
      <c r="X3645"/>
      <c r="Y3645"/>
      <c r="Z3645"/>
      <c r="AA3645"/>
      <c r="AB3645"/>
      <c r="AC3645"/>
      <c r="AD3645"/>
      <c r="AE3645"/>
      <c r="AF3645"/>
      <c r="AG3645"/>
      <c r="AH3645"/>
      <c r="AI3645"/>
      <c r="AJ3645"/>
      <c r="AK3645"/>
      <c r="AL3645"/>
      <c r="AM3645"/>
      <c r="AN3645"/>
      <c r="AO3645"/>
      <c r="AP3645"/>
      <c r="AQ3645"/>
      <c r="AR3645"/>
      <c r="AS3645"/>
      <c r="AT3645"/>
      <c r="AU3645"/>
      <c r="AV3645"/>
      <c r="AW3645"/>
      <c r="AX3645"/>
      <c r="AY3645"/>
      <c r="AZ3645"/>
      <c r="BA3645"/>
      <c r="BB3645"/>
      <c r="BC3645"/>
      <c r="BD3645"/>
      <c r="BE3645"/>
      <c r="BF3645"/>
      <c r="BG3645"/>
      <c r="BH3645"/>
      <c r="BI3645"/>
      <c r="BJ3645"/>
      <c r="BK3645"/>
      <c r="BL3645"/>
      <c r="BM3645"/>
      <c r="BN3645"/>
      <c r="BO3645"/>
    </row>
    <row r="3646" spans="1:67" ht="15" x14ac:dyDescent="0.25">
      <c r="A3646" s="245" t="s">
        <v>2037</v>
      </c>
      <c r="B3646" s="245" t="s">
        <v>2036</v>
      </c>
      <c r="C3646" s="245" t="s">
        <v>3834</v>
      </c>
      <c r="D3646" s="245" t="s">
        <v>3833</v>
      </c>
      <c r="E3646" s="246" t="s">
        <v>44</v>
      </c>
      <c r="F3646" s="245" t="s">
        <v>44</v>
      </c>
      <c r="G3646" s="245" t="s">
        <v>12575</v>
      </c>
      <c r="H3646" s="245" t="s">
        <v>12576</v>
      </c>
      <c r="I3646" s="245" t="s">
        <v>14</v>
      </c>
      <c r="J3646" s="245" t="s">
        <v>569</v>
      </c>
      <c r="K3646" s="246" t="s">
        <v>24468</v>
      </c>
      <c r="L3646" s="245" t="s">
        <v>568</v>
      </c>
      <c r="M3646"/>
      <c r="N3646"/>
      <c r="O3646"/>
      <c r="P3646"/>
      <c r="Q3646"/>
      <c r="R3646"/>
      <c r="S3646"/>
      <c r="T3646"/>
      <c r="U3646"/>
      <c r="V3646"/>
      <c r="W3646"/>
      <c r="X3646"/>
      <c r="Y3646"/>
      <c r="Z3646"/>
      <c r="AA3646"/>
      <c r="AB3646"/>
      <c r="AC3646"/>
      <c r="AD3646"/>
      <c r="AE3646"/>
      <c r="AF3646"/>
      <c r="AG3646"/>
      <c r="AH3646"/>
      <c r="AI3646"/>
      <c r="AJ3646"/>
      <c r="AK3646"/>
      <c r="AL3646"/>
      <c r="AM3646"/>
      <c r="AN3646"/>
      <c r="AO3646"/>
      <c r="AP3646"/>
      <c r="AQ3646"/>
      <c r="AR3646"/>
      <c r="AS3646"/>
      <c r="AT3646"/>
      <c r="AU3646"/>
      <c r="AV3646"/>
      <c r="AW3646"/>
      <c r="AX3646"/>
      <c r="AY3646"/>
      <c r="AZ3646"/>
      <c r="BA3646"/>
      <c r="BB3646"/>
      <c r="BC3646"/>
      <c r="BD3646"/>
      <c r="BE3646"/>
      <c r="BF3646"/>
      <c r="BG3646"/>
      <c r="BH3646"/>
      <c r="BI3646"/>
      <c r="BJ3646"/>
      <c r="BK3646"/>
      <c r="BL3646"/>
      <c r="BM3646"/>
      <c r="BN3646"/>
      <c r="BO3646"/>
    </row>
    <row r="3647" spans="1:67" ht="15" x14ac:dyDescent="0.25">
      <c r="A3647" s="245" t="s">
        <v>2037</v>
      </c>
      <c r="B3647" s="245" t="s">
        <v>2036</v>
      </c>
      <c r="C3647" s="245" t="s">
        <v>3834</v>
      </c>
      <c r="D3647" s="245" t="s">
        <v>3833</v>
      </c>
      <c r="E3647" s="246" t="s">
        <v>44</v>
      </c>
      <c r="F3647" s="245" t="s">
        <v>44</v>
      </c>
      <c r="G3647" s="245" t="s">
        <v>12578</v>
      </c>
      <c r="H3647" s="245" t="s">
        <v>12579</v>
      </c>
      <c r="I3647" s="245" t="s">
        <v>14</v>
      </c>
      <c r="J3647" s="245" t="s">
        <v>569</v>
      </c>
      <c r="K3647" s="246" t="s">
        <v>21315</v>
      </c>
      <c r="L3647" s="245" t="s">
        <v>568</v>
      </c>
      <c r="M3647"/>
      <c r="N3647"/>
      <c r="O3647"/>
      <c r="P3647"/>
      <c r="Q3647"/>
      <c r="R3647"/>
      <c r="S3647"/>
      <c r="T3647"/>
      <c r="U3647"/>
      <c r="V3647"/>
      <c r="W3647"/>
      <c r="X3647"/>
      <c r="Y3647"/>
      <c r="Z3647"/>
      <c r="AA3647"/>
      <c r="AB3647"/>
      <c r="AC3647"/>
      <c r="AD3647"/>
      <c r="AE3647"/>
      <c r="AF3647"/>
      <c r="AG3647"/>
      <c r="AH3647"/>
      <c r="AI3647"/>
      <c r="AJ3647"/>
      <c r="AK3647"/>
      <c r="AL3647"/>
      <c r="AM3647"/>
      <c r="AN3647"/>
      <c r="AO3647"/>
      <c r="AP3647"/>
      <c r="AQ3647"/>
      <c r="AR3647"/>
      <c r="AS3647"/>
      <c r="AT3647"/>
      <c r="AU3647"/>
      <c r="AV3647"/>
      <c r="AW3647"/>
      <c r="AX3647"/>
      <c r="AY3647"/>
      <c r="AZ3647"/>
      <c r="BA3647"/>
      <c r="BB3647"/>
      <c r="BC3647"/>
      <c r="BD3647"/>
      <c r="BE3647"/>
      <c r="BF3647"/>
      <c r="BG3647"/>
      <c r="BH3647"/>
      <c r="BI3647"/>
      <c r="BJ3647"/>
      <c r="BK3647"/>
      <c r="BL3647"/>
      <c r="BM3647"/>
      <c r="BN3647"/>
      <c r="BO3647"/>
    </row>
    <row r="3648" spans="1:67" ht="15" x14ac:dyDescent="0.25">
      <c r="A3648" s="245" t="s">
        <v>2037</v>
      </c>
      <c r="B3648" s="245" t="s">
        <v>2036</v>
      </c>
      <c r="C3648" s="245" t="s">
        <v>3834</v>
      </c>
      <c r="D3648" s="245" t="s">
        <v>3833</v>
      </c>
      <c r="E3648" s="246" t="s">
        <v>44</v>
      </c>
      <c r="F3648" s="245" t="s">
        <v>44</v>
      </c>
      <c r="G3648" s="245" t="s">
        <v>12580</v>
      </c>
      <c r="H3648" s="245" t="s">
        <v>12581</v>
      </c>
      <c r="I3648" s="245" t="s">
        <v>14</v>
      </c>
      <c r="J3648" s="245" t="s">
        <v>59</v>
      </c>
      <c r="K3648" s="246" t="s">
        <v>24469</v>
      </c>
      <c r="L3648" s="245" t="s">
        <v>568</v>
      </c>
      <c r="M3648"/>
      <c r="N3648"/>
      <c r="O3648"/>
      <c r="P3648"/>
      <c r="Q3648"/>
      <c r="R3648"/>
      <c r="S3648"/>
      <c r="T3648"/>
      <c r="U3648"/>
      <c r="V3648"/>
      <c r="W3648"/>
      <c r="X3648"/>
      <c r="Y3648"/>
      <c r="Z3648"/>
      <c r="AA3648"/>
      <c r="AB3648"/>
      <c r="AC3648"/>
      <c r="AD3648"/>
      <c r="AE3648"/>
      <c r="AF3648"/>
      <c r="AG3648"/>
      <c r="AH3648"/>
      <c r="AI3648"/>
      <c r="AJ3648"/>
      <c r="AK3648"/>
      <c r="AL3648"/>
      <c r="AM3648"/>
      <c r="AN3648"/>
      <c r="AO3648"/>
      <c r="AP3648"/>
      <c r="AQ3648"/>
      <c r="AR3648"/>
      <c r="AS3648"/>
      <c r="AT3648"/>
      <c r="AU3648"/>
      <c r="AV3648"/>
      <c r="AW3648"/>
      <c r="AX3648"/>
      <c r="AY3648"/>
      <c r="AZ3648"/>
      <c r="BA3648"/>
      <c r="BB3648"/>
      <c r="BC3648"/>
      <c r="BD3648"/>
      <c r="BE3648"/>
      <c r="BF3648"/>
      <c r="BG3648"/>
      <c r="BH3648"/>
      <c r="BI3648"/>
      <c r="BJ3648"/>
      <c r="BK3648"/>
      <c r="BL3648"/>
      <c r="BM3648"/>
      <c r="BN3648"/>
      <c r="BO3648"/>
    </row>
    <row r="3649" spans="1:67" ht="15" x14ac:dyDescent="0.25">
      <c r="A3649" s="245" t="s">
        <v>2037</v>
      </c>
      <c r="B3649" s="245" t="s">
        <v>2036</v>
      </c>
      <c r="C3649" s="245" t="s">
        <v>3834</v>
      </c>
      <c r="D3649" s="245" t="s">
        <v>3833</v>
      </c>
      <c r="E3649" s="246" t="s">
        <v>44</v>
      </c>
      <c r="F3649" s="245" t="s">
        <v>44</v>
      </c>
      <c r="G3649" s="245" t="s">
        <v>12582</v>
      </c>
      <c r="H3649" s="245" t="s">
        <v>12583</v>
      </c>
      <c r="I3649" s="245" t="s">
        <v>24</v>
      </c>
      <c r="J3649" s="245" t="s">
        <v>569</v>
      </c>
      <c r="K3649" s="246" t="s">
        <v>24470</v>
      </c>
      <c r="L3649" s="245" t="s">
        <v>568</v>
      </c>
      <c r="M3649"/>
      <c r="N3649"/>
      <c r="O3649"/>
      <c r="P3649"/>
      <c r="Q3649"/>
      <c r="R3649"/>
      <c r="S3649"/>
      <c r="T3649"/>
      <c r="U3649"/>
      <c r="V3649"/>
      <c r="W3649"/>
      <c r="X3649"/>
      <c r="Y3649"/>
      <c r="Z3649"/>
      <c r="AA3649"/>
      <c r="AB3649"/>
      <c r="AC3649"/>
      <c r="AD3649"/>
      <c r="AE3649"/>
      <c r="AF3649"/>
      <c r="AG3649"/>
      <c r="AH3649"/>
      <c r="AI3649"/>
      <c r="AJ3649"/>
      <c r="AK3649"/>
      <c r="AL3649"/>
      <c r="AM3649"/>
      <c r="AN3649"/>
      <c r="AO3649"/>
      <c r="AP3649"/>
      <c r="AQ3649"/>
      <c r="AR3649"/>
      <c r="AS3649"/>
      <c r="AT3649"/>
      <c r="AU3649"/>
      <c r="AV3649"/>
      <c r="AW3649"/>
      <c r="AX3649"/>
      <c r="AY3649"/>
      <c r="AZ3649"/>
      <c r="BA3649"/>
      <c r="BB3649"/>
      <c r="BC3649"/>
      <c r="BD3649"/>
      <c r="BE3649"/>
      <c r="BF3649"/>
      <c r="BG3649"/>
      <c r="BH3649"/>
      <c r="BI3649"/>
      <c r="BJ3649"/>
      <c r="BK3649"/>
      <c r="BL3649"/>
      <c r="BM3649"/>
      <c r="BN3649"/>
      <c r="BO3649"/>
    </row>
    <row r="3650" spans="1:67" ht="15" x14ac:dyDescent="0.25">
      <c r="A3650" s="245" t="s">
        <v>2037</v>
      </c>
      <c r="B3650" s="245" t="s">
        <v>2036</v>
      </c>
      <c r="C3650" s="245" t="s">
        <v>3834</v>
      </c>
      <c r="D3650" s="245" t="s">
        <v>3833</v>
      </c>
      <c r="E3650" s="246" t="s">
        <v>44</v>
      </c>
      <c r="F3650" s="245" t="s">
        <v>44</v>
      </c>
      <c r="G3650" s="245" t="s">
        <v>12584</v>
      </c>
      <c r="H3650" s="245" t="s">
        <v>12585</v>
      </c>
      <c r="I3650" s="245" t="s">
        <v>24</v>
      </c>
      <c r="J3650" s="245" t="s">
        <v>569</v>
      </c>
      <c r="K3650" s="246" t="s">
        <v>19585</v>
      </c>
      <c r="L3650" s="245" t="s">
        <v>568</v>
      </c>
      <c r="M3650"/>
      <c r="N3650"/>
      <c r="O3650"/>
      <c r="P3650"/>
      <c r="Q3650"/>
      <c r="R3650"/>
      <c r="S3650"/>
      <c r="T3650"/>
      <c r="U3650"/>
      <c r="V3650"/>
      <c r="W3650"/>
      <c r="X3650"/>
      <c r="Y3650"/>
      <c r="Z3650"/>
      <c r="AA3650"/>
      <c r="AB3650"/>
      <c r="AC3650"/>
      <c r="AD3650"/>
      <c r="AE3650"/>
      <c r="AF3650"/>
      <c r="AG3650"/>
      <c r="AH3650"/>
      <c r="AI3650"/>
      <c r="AJ3650"/>
      <c r="AK3650"/>
      <c r="AL3650"/>
      <c r="AM3650"/>
      <c r="AN3650"/>
      <c r="AO3650"/>
      <c r="AP3650"/>
      <c r="AQ3650"/>
      <c r="AR3650"/>
      <c r="AS3650"/>
      <c r="AT3650"/>
      <c r="AU3650"/>
      <c r="AV3650"/>
      <c r="AW3650"/>
      <c r="AX3650"/>
      <c r="AY3650"/>
      <c r="AZ3650"/>
      <c r="BA3650"/>
      <c r="BB3650"/>
      <c r="BC3650"/>
      <c r="BD3650"/>
      <c r="BE3650"/>
      <c r="BF3650"/>
      <c r="BG3650"/>
      <c r="BH3650"/>
      <c r="BI3650"/>
      <c r="BJ3650"/>
      <c r="BK3650"/>
      <c r="BL3650"/>
      <c r="BM3650"/>
      <c r="BN3650"/>
      <c r="BO3650"/>
    </row>
    <row r="3651" spans="1:67" ht="15" x14ac:dyDescent="0.25">
      <c r="A3651" s="245" t="s">
        <v>2037</v>
      </c>
      <c r="B3651" s="245" t="s">
        <v>2036</v>
      </c>
      <c r="C3651" s="245" t="s">
        <v>3834</v>
      </c>
      <c r="D3651" s="245" t="s">
        <v>3833</v>
      </c>
      <c r="E3651" s="246" t="s">
        <v>44</v>
      </c>
      <c r="F3651" s="245" t="s">
        <v>44</v>
      </c>
      <c r="G3651" s="245" t="s">
        <v>12586</v>
      </c>
      <c r="H3651" s="245" t="s">
        <v>12587</v>
      </c>
      <c r="I3651" s="245" t="s">
        <v>24</v>
      </c>
      <c r="J3651" s="245" t="s">
        <v>569</v>
      </c>
      <c r="K3651" s="246" t="s">
        <v>24471</v>
      </c>
      <c r="L3651" s="245" t="s">
        <v>568</v>
      </c>
      <c r="M3651"/>
      <c r="N3651"/>
      <c r="O3651"/>
      <c r="P3651"/>
      <c r="Q3651"/>
      <c r="R3651"/>
      <c r="S3651"/>
      <c r="T3651"/>
      <c r="U3651"/>
      <c r="V3651"/>
      <c r="W3651"/>
      <c r="X3651"/>
      <c r="Y3651"/>
      <c r="Z3651"/>
      <c r="AA3651"/>
      <c r="AB3651"/>
      <c r="AC3651"/>
      <c r="AD3651"/>
      <c r="AE3651"/>
      <c r="AF3651"/>
      <c r="AG3651"/>
      <c r="AH3651"/>
      <c r="AI3651"/>
      <c r="AJ3651"/>
      <c r="AK3651"/>
      <c r="AL3651"/>
      <c r="AM3651"/>
      <c r="AN3651"/>
      <c r="AO3651"/>
      <c r="AP3651"/>
      <c r="AQ3651"/>
      <c r="AR3651"/>
      <c r="AS3651"/>
      <c r="AT3651"/>
      <c r="AU3651"/>
      <c r="AV3651"/>
      <c r="AW3651"/>
      <c r="AX3651"/>
      <c r="AY3651"/>
      <c r="AZ3651"/>
      <c r="BA3651"/>
      <c r="BB3651"/>
      <c r="BC3651"/>
      <c r="BD3651"/>
      <c r="BE3651"/>
      <c r="BF3651"/>
      <c r="BG3651"/>
      <c r="BH3651"/>
      <c r="BI3651"/>
      <c r="BJ3651"/>
      <c r="BK3651"/>
      <c r="BL3651"/>
      <c r="BM3651"/>
      <c r="BN3651"/>
      <c r="BO3651"/>
    </row>
    <row r="3652" spans="1:67" ht="15" x14ac:dyDescent="0.25">
      <c r="A3652" s="245" t="s">
        <v>2037</v>
      </c>
      <c r="B3652" s="245" t="s">
        <v>2036</v>
      </c>
      <c r="C3652" s="245" t="s">
        <v>3834</v>
      </c>
      <c r="D3652" s="245" t="s">
        <v>3833</v>
      </c>
      <c r="E3652" s="246" t="s">
        <v>44</v>
      </c>
      <c r="F3652" s="245" t="s">
        <v>44</v>
      </c>
      <c r="G3652" s="245" t="s">
        <v>12588</v>
      </c>
      <c r="H3652" s="245" t="s">
        <v>12589</v>
      </c>
      <c r="I3652" s="245" t="s">
        <v>24</v>
      </c>
      <c r="J3652" s="245" t="s">
        <v>569</v>
      </c>
      <c r="K3652" s="246" t="s">
        <v>24471</v>
      </c>
      <c r="L3652" s="245" t="s">
        <v>568</v>
      </c>
      <c r="M3652"/>
      <c r="N3652"/>
      <c r="O3652"/>
      <c r="P3652"/>
      <c r="Q3652"/>
      <c r="R3652"/>
      <c r="S3652"/>
      <c r="T3652"/>
      <c r="U3652"/>
      <c r="V3652"/>
      <c r="W3652"/>
      <c r="X3652"/>
      <c r="Y3652"/>
      <c r="Z3652"/>
      <c r="AA3652"/>
      <c r="AB3652"/>
      <c r="AC3652"/>
      <c r="AD3652"/>
      <c r="AE3652"/>
      <c r="AF3652"/>
      <c r="AG3652"/>
      <c r="AH3652"/>
      <c r="AI3652"/>
      <c r="AJ3652"/>
      <c r="AK3652"/>
      <c r="AL3652"/>
      <c r="AM3652"/>
      <c r="AN3652"/>
      <c r="AO3652"/>
      <c r="AP3652"/>
      <c r="AQ3652"/>
      <c r="AR3652"/>
      <c r="AS3652"/>
      <c r="AT3652"/>
      <c r="AU3652"/>
      <c r="AV3652"/>
      <c r="AW3652"/>
      <c r="AX3652"/>
      <c r="AY3652"/>
      <c r="AZ3652"/>
      <c r="BA3652"/>
      <c r="BB3652"/>
      <c r="BC3652"/>
      <c r="BD3652"/>
      <c r="BE3652"/>
      <c r="BF3652"/>
      <c r="BG3652"/>
      <c r="BH3652"/>
      <c r="BI3652"/>
      <c r="BJ3652"/>
      <c r="BK3652"/>
      <c r="BL3652"/>
      <c r="BM3652"/>
      <c r="BN3652"/>
      <c r="BO3652"/>
    </row>
    <row r="3653" spans="1:67" ht="15" x14ac:dyDescent="0.25">
      <c r="A3653" s="245" t="s">
        <v>2037</v>
      </c>
      <c r="B3653" s="245" t="s">
        <v>2036</v>
      </c>
      <c r="C3653" s="245" t="s">
        <v>3834</v>
      </c>
      <c r="D3653" s="245" t="s">
        <v>3833</v>
      </c>
      <c r="E3653" s="246" t="s">
        <v>44</v>
      </c>
      <c r="F3653" s="245" t="s">
        <v>44</v>
      </c>
      <c r="G3653" s="245" t="s">
        <v>12590</v>
      </c>
      <c r="H3653" s="245" t="s">
        <v>12591</v>
      </c>
      <c r="I3653" s="245" t="s">
        <v>24</v>
      </c>
      <c r="J3653" s="245" t="s">
        <v>569</v>
      </c>
      <c r="K3653" s="246" t="s">
        <v>24471</v>
      </c>
      <c r="L3653" s="245" t="s">
        <v>568</v>
      </c>
      <c r="M3653"/>
      <c r="N3653"/>
      <c r="O3653"/>
      <c r="P3653"/>
      <c r="Q3653"/>
      <c r="R3653"/>
      <c r="S3653"/>
      <c r="T3653"/>
      <c r="U3653"/>
      <c r="V3653"/>
      <c r="W3653"/>
      <c r="X3653"/>
      <c r="Y3653"/>
      <c r="Z3653"/>
      <c r="AA3653"/>
      <c r="AB3653"/>
      <c r="AC3653"/>
      <c r="AD3653"/>
      <c r="AE3653"/>
      <c r="AF3653"/>
      <c r="AG3653"/>
      <c r="AH3653"/>
      <c r="AI3653"/>
      <c r="AJ3653"/>
      <c r="AK3653"/>
      <c r="AL3653"/>
      <c r="AM3653"/>
      <c r="AN3653"/>
      <c r="AO3653"/>
      <c r="AP3653"/>
      <c r="AQ3653"/>
      <c r="AR3653"/>
      <c r="AS3653"/>
      <c r="AT3653"/>
      <c r="AU3653"/>
      <c r="AV3653"/>
      <c r="AW3653"/>
      <c r="AX3653"/>
      <c r="AY3653"/>
      <c r="AZ3653"/>
      <c r="BA3653"/>
      <c r="BB3653"/>
      <c r="BC3653"/>
      <c r="BD3653"/>
      <c r="BE3653"/>
      <c r="BF3653"/>
      <c r="BG3653"/>
      <c r="BH3653"/>
      <c r="BI3653"/>
      <c r="BJ3653"/>
      <c r="BK3653"/>
      <c r="BL3653"/>
      <c r="BM3653"/>
      <c r="BN3653"/>
      <c r="BO3653"/>
    </row>
    <row r="3654" spans="1:67" ht="15" x14ac:dyDescent="0.25">
      <c r="A3654" s="245" t="s">
        <v>2037</v>
      </c>
      <c r="B3654" s="245" t="s">
        <v>2036</v>
      </c>
      <c r="C3654" s="245" t="s">
        <v>3834</v>
      </c>
      <c r="D3654" s="245" t="s">
        <v>3833</v>
      </c>
      <c r="E3654" s="246" t="s">
        <v>44</v>
      </c>
      <c r="F3654" s="245" t="s">
        <v>44</v>
      </c>
      <c r="G3654" s="245" t="s">
        <v>12592</v>
      </c>
      <c r="H3654" s="245" t="s">
        <v>12593</v>
      </c>
      <c r="I3654" s="245" t="s">
        <v>24</v>
      </c>
      <c r="J3654" s="245" t="s">
        <v>569</v>
      </c>
      <c r="K3654" s="246" t="s">
        <v>24472</v>
      </c>
      <c r="L3654" s="245" t="s">
        <v>568</v>
      </c>
      <c r="M3654"/>
      <c r="N3654"/>
      <c r="O3654"/>
      <c r="P3654"/>
      <c r="Q3654"/>
      <c r="R3654"/>
      <c r="S3654"/>
      <c r="T3654"/>
      <c r="U3654"/>
      <c r="V3654"/>
      <c r="W3654"/>
      <c r="X3654"/>
      <c r="Y3654"/>
      <c r="Z3654"/>
      <c r="AA3654"/>
      <c r="AB3654"/>
      <c r="AC3654"/>
      <c r="AD3654"/>
      <c r="AE3654"/>
      <c r="AF3654"/>
      <c r="AG3654"/>
      <c r="AH3654"/>
      <c r="AI3654"/>
      <c r="AJ3654"/>
      <c r="AK3654"/>
      <c r="AL3654"/>
      <c r="AM3654"/>
      <c r="AN3654"/>
      <c r="AO3654"/>
      <c r="AP3654"/>
      <c r="AQ3654"/>
      <c r="AR3654"/>
      <c r="AS3654"/>
      <c r="AT3654"/>
      <c r="AU3654"/>
      <c r="AV3654"/>
      <c r="AW3654"/>
      <c r="AX3654"/>
      <c r="AY3654"/>
      <c r="AZ3654"/>
      <c r="BA3654"/>
      <c r="BB3654"/>
      <c r="BC3654"/>
      <c r="BD3654"/>
      <c r="BE3654"/>
      <c r="BF3654"/>
      <c r="BG3654"/>
      <c r="BH3654"/>
      <c r="BI3654"/>
      <c r="BJ3654"/>
      <c r="BK3654"/>
      <c r="BL3654"/>
      <c r="BM3654"/>
      <c r="BN3654"/>
      <c r="BO3654"/>
    </row>
    <row r="3655" spans="1:67" ht="15" x14ac:dyDescent="0.25">
      <c r="A3655" s="245" t="s">
        <v>2037</v>
      </c>
      <c r="B3655" s="245" t="s">
        <v>2036</v>
      </c>
      <c r="C3655" s="245" t="s">
        <v>3834</v>
      </c>
      <c r="D3655" s="245" t="s">
        <v>3833</v>
      </c>
      <c r="E3655" s="246" t="s">
        <v>44</v>
      </c>
      <c r="F3655" s="245" t="s">
        <v>44</v>
      </c>
      <c r="G3655" s="245" t="s">
        <v>12594</v>
      </c>
      <c r="H3655" s="245" t="s">
        <v>12595</v>
      </c>
      <c r="I3655" s="245" t="s">
        <v>24</v>
      </c>
      <c r="J3655" s="245" t="s">
        <v>569</v>
      </c>
      <c r="K3655" s="246" t="s">
        <v>24473</v>
      </c>
      <c r="L3655" s="245" t="s">
        <v>568</v>
      </c>
      <c r="M3655"/>
      <c r="N3655"/>
      <c r="O3655"/>
      <c r="P3655"/>
      <c r="Q3655"/>
      <c r="R3655"/>
      <c r="S3655"/>
      <c r="T3655"/>
      <c r="U3655"/>
      <c r="V3655"/>
      <c r="W3655"/>
      <c r="X3655"/>
      <c r="Y3655"/>
      <c r="Z3655"/>
      <c r="AA3655"/>
      <c r="AB3655"/>
      <c r="AC3655"/>
      <c r="AD3655"/>
      <c r="AE3655"/>
      <c r="AF3655"/>
      <c r="AG3655"/>
      <c r="AH3655"/>
      <c r="AI3655"/>
      <c r="AJ3655"/>
      <c r="AK3655"/>
      <c r="AL3655"/>
      <c r="AM3655"/>
      <c r="AN3655"/>
      <c r="AO3655"/>
      <c r="AP3655"/>
      <c r="AQ3655"/>
      <c r="AR3655"/>
      <c r="AS3655"/>
      <c r="AT3655"/>
      <c r="AU3655"/>
      <c r="AV3655"/>
      <c r="AW3655"/>
      <c r="AX3655"/>
      <c r="AY3655"/>
      <c r="AZ3655"/>
      <c r="BA3655"/>
      <c r="BB3655"/>
      <c r="BC3655"/>
      <c r="BD3655"/>
      <c r="BE3655"/>
      <c r="BF3655"/>
      <c r="BG3655"/>
      <c r="BH3655"/>
      <c r="BI3655"/>
      <c r="BJ3655"/>
      <c r="BK3655"/>
      <c r="BL3655"/>
      <c r="BM3655"/>
      <c r="BN3655"/>
      <c r="BO3655"/>
    </row>
    <row r="3656" spans="1:67" ht="15" x14ac:dyDescent="0.25">
      <c r="A3656" s="245" t="s">
        <v>2037</v>
      </c>
      <c r="B3656" s="245" t="s">
        <v>2036</v>
      </c>
      <c r="C3656" s="245" t="s">
        <v>3834</v>
      </c>
      <c r="D3656" s="245" t="s">
        <v>3833</v>
      </c>
      <c r="E3656" s="246" t="s">
        <v>44</v>
      </c>
      <c r="F3656" s="245" t="s">
        <v>44</v>
      </c>
      <c r="G3656" s="245" t="s">
        <v>12596</v>
      </c>
      <c r="H3656" s="245" t="s">
        <v>12597</v>
      </c>
      <c r="I3656" s="245" t="s">
        <v>24</v>
      </c>
      <c r="J3656" s="245" t="s">
        <v>569</v>
      </c>
      <c r="K3656" s="246" t="s">
        <v>24474</v>
      </c>
      <c r="L3656" s="245" t="s">
        <v>568</v>
      </c>
      <c r="M3656"/>
      <c r="N3656"/>
      <c r="O3656"/>
      <c r="P3656"/>
      <c r="Q3656"/>
      <c r="R3656"/>
      <c r="S3656"/>
      <c r="T3656"/>
      <c r="U3656"/>
      <c r="V3656"/>
      <c r="W3656"/>
      <c r="X3656"/>
      <c r="Y3656"/>
      <c r="Z3656"/>
      <c r="AA3656"/>
      <c r="AB3656"/>
      <c r="AC3656"/>
      <c r="AD3656"/>
      <c r="AE3656"/>
      <c r="AF3656"/>
      <c r="AG3656"/>
      <c r="AH3656"/>
      <c r="AI3656"/>
      <c r="AJ3656"/>
      <c r="AK3656"/>
      <c r="AL3656"/>
      <c r="AM3656"/>
      <c r="AN3656"/>
      <c r="AO3656"/>
      <c r="AP3656"/>
      <c r="AQ3656"/>
      <c r="AR3656"/>
      <c r="AS3656"/>
      <c r="AT3656"/>
      <c r="AU3656"/>
      <c r="AV3656"/>
      <c r="AW3656"/>
      <c r="AX3656"/>
      <c r="AY3656"/>
      <c r="AZ3656"/>
      <c r="BA3656"/>
      <c r="BB3656"/>
      <c r="BC3656"/>
      <c r="BD3656"/>
      <c r="BE3656"/>
      <c r="BF3656"/>
      <c r="BG3656"/>
      <c r="BH3656"/>
      <c r="BI3656"/>
      <c r="BJ3656"/>
      <c r="BK3656"/>
      <c r="BL3656"/>
      <c r="BM3656"/>
      <c r="BN3656"/>
      <c r="BO3656"/>
    </row>
    <row r="3657" spans="1:67" ht="15" x14ac:dyDescent="0.25">
      <c r="A3657" s="245" t="s">
        <v>2037</v>
      </c>
      <c r="B3657" s="245" t="s">
        <v>2036</v>
      </c>
      <c r="C3657" s="245" t="s">
        <v>3834</v>
      </c>
      <c r="D3657" s="245" t="s">
        <v>3833</v>
      </c>
      <c r="E3657" s="246" t="s">
        <v>44</v>
      </c>
      <c r="F3657" s="245" t="s">
        <v>44</v>
      </c>
      <c r="G3657" s="245" t="s">
        <v>12598</v>
      </c>
      <c r="H3657" s="245" t="s">
        <v>12599</v>
      </c>
      <c r="I3657" s="245" t="s">
        <v>14</v>
      </c>
      <c r="J3657" s="245" t="s">
        <v>59</v>
      </c>
      <c r="K3657" s="246" t="s">
        <v>15164</v>
      </c>
      <c r="L3657" s="245" t="s">
        <v>568</v>
      </c>
      <c r="M3657"/>
      <c r="N3657"/>
      <c r="O3657"/>
      <c r="P3657"/>
      <c r="Q3657"/>
      <c r="R3657"/>
      <c r="S3657"/>
      <c r="T3657"/>
      <c r="U3657"/>
      <c r="V3657"/>
      <c r="W3657"/>
      <c r="X3657"/>
      <c r="Y3657"/>
      <c r="Z3657"/>
      <c r="AA3657"/>
      <c r="AB3657"/>
      <c r="AC3657"/>
      <c r="AD3657"/>
      <c r="AE3657"/>
      <c r="AF3657"/>
      <c r="AG3657"/>
      <c r="AH3657"/>
      <c r="AI3657"/>
      <c r="AJ3657"/>
      <c r="AK3657"/>
      <c r="AL3657"/>
      <c r="AM3657"/>
      <c r="AN3657"/>
      <c r="AO3657"/>
      <c r="AP3657"/>
      <c r="AQ3657"/>
      <c r="AR3657"/>
      <c r="AS3657"/>
      <c r="AT3657"/>
      <c r="AU3657"/>
      <c r="AV3657"/>
      <c r="AW3657"/>
      <c r="AX3657"/>
      <c r="AY3657"/>
      <c r="AZ3657"/>
      <c r="BA3657"/>
      <c r="BB3657"/>
      <c r="BC3657"/>
      <c r="BD3657"/>
      <c r="BE3657"/>
      <c r="BF3657"/>
      <c r="BG3657"/>
      <c r="BH3657"/>
      <c r="BI3657"/>
      <c r="BJ3657"/>
      <c r="BK3657"/>
      <c r="BL3657"/>
      <c r="BM3657"/>
      <c r="BN3657"/>
      <c r="BO3657"/>
    </row>
    <row r="3658" spans="1:67" ht="15" x14ac:dyDescent="0.25">
      <c r="A3658" s="245" t="s">
        <v>2037</v>
      </c>
      <c r="B3658" s="245" t="s">
        <v>2036</v>
      </c>
      <c r="C3658" s="245" t="s">
        <v>3834</v>
      </c>
      <c r="D3658" s="245" t="s">
        <v>3833</v>
      </c>
      <c r="E3658" s="246" t="s">
        <v>44</v>
      </c>
      <c r="F3658" s="245" t="s">
        <v>44</v>
      </c>
      <c r="G3658" s="245" t="s">
        <v>12600</v>
      </c>
      <c r="H3658" s="245" t="s">
        <v>12601</v>
      </c>
      <c r="I3658" s="245" t="s">
        <v>24</v>
      </c>
      <c r="J3658" s="245" t="s">
        <v>569</v>
      </c>
      <c r="K3658" s="246" t="s">
        <v>24475</v>
      </c>
      <c r="L3658" s="245" t="s">
        <v>568</v>
      </c>
      <c r="M3658"/>
      <c r="N3658"/>
      <c r="O3658"/>
      <c r="P3658"/>
      <c r="Q3658"/>
      <c r="R3658"/>
      <c r="S3658"/>
      <c r="T3658"/>
      <c r="U3658"/>
      <c r="V3658"/>
      <c r="W3658"/>
      <c r="X3658"/>
      <c r="Y3658"/>
      <c r="Z3658"/>
      <c r="AA3658"/>
      <c r="AB3658"/>
      <c r="AC3658"/>
      <c r="AD3658"/>
      <c r="AE3658"/>
      <c r="AF3658"/>
      <c r="AG3658"/>
      <c r="AH3658"/>
      <c r="AI3658"/>
      <c r="AJ3658"/>
      <c r="AK3658"/>
      <c r="AL3658"/>
      <c r="AM3658"/>
      <c r="AN3658"/>
      <c r="AO3658"/>
      <c r="AP3658"/>
      <c r="AQ3658"/>
      <c r="AR3658"/>
      <c r="AS3658"/>
      <c r="AT3658"/>
      <c r="AU3658"/>
      <c r="AV3658"/>
      <c r="AW3658"/>
      <c r="AX3658"/>
      <c r="AY3658"/>
      <c r="AZ3658"/>
      <c r="BA3658"/>
      <c r="BB3658"/>
      <c r="BC3658"/>
      <c r="BD3658"/>
      <c r="BE3658"/>
      <c r="BF3658"/>
      <c r="BG3658"/>
      <c r="BH3658"/>
      <c r="BI3658"/>
      <c r="BJ3658"/>
      <c r="BK3658"/>
      <c r="BL3658"/>
      <c r="BM3658"/>
      <c r="BN3658"/>
      <c r="BO3658"/>
    </row>
    <row r="3659" spans="1:67" ht="15" x14ac:dyDescent="0.25">
      <c r="A3659" s="245" t="s">
        <v>2037</v>
      </c>
      <c r="B3659" s="245" t="s">
        <v>2036</v>
      </c>
      <c r="C3659" s="245" t="s">
        <v>3834</v>
      </c>
      <c r="D3659" s="245" t="s">
        <v>3833</v>
      </c>
      <c r="E3659" s="246" t="s">
        <v>44</v>
      </c>
      <c r="F3659" s="245" t="s">
        <v>44</v>
      </c>
      <c r="G3659" s="245" t="s">
        <v>12602</v>
      </c>
      <c r="H3659" s="245" t="s">
        <v>12603</v>
      </c>
      <c r="I3659" s="245" t="s">
        <v>24</v>
      </c>
      <c r="J3659" s="245" t="s">
        <v>569</v>
      </c>
      <c r="K3659" s="246" t="s">
        <v>24476</v>
      </c>
      <c r="L3659" s="245" t="s">
        <v>568</v>
      </c>
      <c r="M3659"/>
      <c r="N3659"/>
      <c r="O3659"/>
      <c r="P3659"/>
      <c r="Q3659"/>
      <c r="R3659"/>
      <c r="S3659"/>
      <c r="T3659"/>
      <c r="U3659"/>
      <c r="V3659"/>
      <c r="W3659"/>
      <c r="X3659"/>
      <c r="Y3659"/>
      <c r="Z3659"/>
      <c r="AA3659"/>
      <c r="AB3659"/>
      <c r="AC3659"/>
      <c r="AD3659"/>
      <c r="AE3659"/>
      <c r="AF3659"/>
      <c r="AG3659"/>
      <c r="AH3659"/>
      <c r="AI3659"/>
      <c r="AJ3659"/>
      <c r="AK3659"/>
      <c r="AL3659"/>
      <c r="AM3659"/>
      <c r="AN3659"/>
      <c r="AO3659"/>
      <c r="AP3659"/>
      <c r="AQ3659"/>
      <c r="AR3659"/>
      <c r="AS3659"/>
      <c r="AT3659"/>
      <c r="AU3659"/>
      <c r="AV3659"/>
      <c r="AW3659"/>
      <c r="AX3659"/>
      <c r="AY3659"/>
      <c r="AZ3659"/>
      <c r="BA3659"/>
      <c r="BB3659"/>
      <c r="BC3659"/>
      <c r="BD3659"/>
      <c r="BE3659"/>
      <c r="BF3659"/>
      <c r="BG3659"/>
      <c r="BH3659"/>
      <c r="BI3659"/>
      <c r="BJ3659"/>
      <c r="BK3659"/>
      <c r="BL3659"/>
      <c r="BM3659"/>
      <c r="BN3659"/>
      <c r="BO3659"/>
    </row>
    <row r="3660" spans="1:67" ht="15" x14ac:dyDescent="0.25">
      <c r="A3660" s="245" t="s">
        <v>2037</v>
      </c>
      <c r="B3660" s="245" t="s">
        <v>2036</v>
      </c>
      <c r="C3660" s="245" t="s">
        <v>3834</v>
      </c>
      <c r="D3660" s="245" t="s">
        <v>3833</v>
      </c>
      <c r="E3660" s="246" t="s">
        <v>44</v>
      </c>
      <c r="F3660" s="245" t="s">
        <v>44</v>
      </c>
      <c r="G3660" s="245" t="s">
        <v>12604</v>
      </c>
      <c r="H3660" s="245" t="s">
        <v>12605</v>
      </c>
      <c r="I3660" s="245" t="s">
        <v>24</v>
      </c>
      <c r="J3660" s="245" t="s">
        <v>569</v>
      </c>
      <c r="K3660" s="246" t="s">
        <v>24477</v>
      </c>
      <c r="L3660" s="245" t="s">
        <v>568</v>
      </c>
      <c r="M3660"/>
      <c r="N3660"/>
      <c r="O3660"/>
      <c r="P3660"/>
      <c r="Q3660"/>
      <c r="R3660"/>
      <c r="S3660"/>
      <c r="T3660"/>
      <c r="U3660"/>
      <c r="V3660"/>
      <c r="W3660"/>
      <c r="X3660"/>
      <c r="Y3660"/>
      <c r="Z3660"/>
      <c r="AA3660"/>
      <c r="AB3660"/>
      <c r="AC3660"/>
      <c r="AD3660"/>
      <c r="AE3660"/>
      <c r="AF3660"/>
      <c r="AG3660"/>
      <c r="AH3660"/>
      <c r="AI3660"/>
      <c r="AJ3660"/>
      <c r="AK3660"/>
      <c r="AL3660"/>
      <c r="AM3660"/>
      <c r="AN3660"/>
      <c r="AO3660"/>
      <c r="AP3660"/>
      <c r="AQ3660"/>
      <c r="AR3660"/>
      <c r="AS3660"/>
      <c r="AT3660"/>
      <c r="AU3660"/>
      <c r="AV3660"/>
      <c r="AW3660"/>
      <c r="AX3660"/>
      <c r="AY3660"/>
      <c r="AZ3660"/>
      <c r="BA3660"/>
      <c r="BB3660"/>
      <c r="BC3660"/>
      <c r="BD3660"/>
      <c r="BE3660"/>
      <c r="BF3660"/>
      <c r="BG3660"/>
      <c r="BH3660"/>
      <c r="BI3660"/>
      <c r="BJ3660"/>
      <c r="BK3660"/>
      <c r="BL3660"/>
      <c r="BM3660"/>
      <c r="BN3660"/>
      <c r="BO3660"/>
    </row>
    <row r="3661" spans="1:67" ht="15" x14ac:dyDescent="0.25">
      <c r="A3661" s="245" t="s">
        <v>2037</v>
      </c>
      <c r="B3661" s="245" t="s">
        <v>2036</v>
      </c>
      <c r="C3661" s="245" t="s">
        <v>3834</v>
      </c>
      <c r="D3661" s="245" t="s">
        <v>3833</v>
      </c>
      <c r="E3661" s="246" t="s">
        <v>44</v>
      </c>
      <c r="F3661" s="245" t="s">
        <v>44</v>
      </c>
      <c r="G3661" s="245" t="s">
        <v>12606</v>
      </c>
      <c r="H3661" s="245" t="s">
        <v>12607</v>
      </c>
      <c r="I3661" s="245" t="s">
        <v>24</v>
      </c>
      <c r="J3661" s="245" t="s">
        <v>569</v>
      </c>
      <c r="K3661" s="246" t="s">
        <v>24477</v>
      </c>
      <c r="L3661" s="245" t="s">
        <v>568</v>
      </c>
      <c r="M3661"/>
      <c r="N3661"/>
      <c r="O3661"/>
      <c r="P3661"/>
      <c r="Q3661"/>
      <c r="R3661"/>
      <c r="S3661"/>
      <c r="T3661"/>
      <c r="U3661"/>
      <c r="V3661"/>
      <c r="W3661"/>
      <c r="X3661"/>
      <c r="Y3661"/>
      <c r="Z3661"/>
      <c r="AA3661"/>
      <c r="AB3661"/>
      <c r="AC3661"/>
      <c r="AD3661"/>
      <c r="AE3661"/>
      <c r="AF3661"/>
      <c r="AG3661"/>
      <c r="AH3661"/>
      <c r="AI3661"/>
      <c r="AJ3661"/>
      <c r="AK3661"/>
      <c r="AL3661"/>
      <c r="AM3661"/>
      <c r="AN3661"/>
      <c r="AO3661"/>
      <c r="AP3661"/>
      <c r="AQ3661"/>
      <c r="AR3661"/>
      <c r="AS3661"/>
      <c r="AT3661"/>
      <c r="AU3661"/>
      <c r="AV3661"/>
      <c r="AW3661"/>
      <c r="AX3661"/>
      <c r="AY3661"/>
      <c r="AZ3661"/>
      <c r="BA3661"/>
      <c r="BB3661"/>
      <c r="BC3661"/>
      <c r="BD3661"/>
      <c r="BE3661"/>
      <c r="BF3661"/>
      <c r="BG3661"/>
      <c r="BH3661"/>
      <c r="BI3661"/>
      <c r="BJ3661"/>
      <c r="BK3661"/>
      <c r="BL3661"/>
      <c r="BM3661"/>
      <c r="BN3661"/>
      <c r="BO3661"/>
    </row>
    <row r="3662" spans="1:67" ht="15" x14ac:dyDescent="0.25">
      <c r="A3662" s="245" t="s">
        <v>2037</v>
      </c>
      <c r="B3662" s="245" t="s">
        <v>2036</v>
      </c>
      <c r="C3662" s="245" t="s">
        <v>3834</v>
      </c>
      <c r="D3662" s="245" t="s">
        <v>3833</v>
      </c>
      <c r="E3662" s="246" t="s">
        <v>44</v>
      </c>
      <c r="F3662" s="245" t="s">
        <v>44</v>
      </c>
      <c r="G3662" s="245" t="s">
        <v>12608</v>
      </c>
      <c r="H3662" s="245" t="s">
        <v>12609</v>
      </c>
      <c r="I3662" s="245" t="s">
        <v>24</v>
      </c>
      <c r="J3662" s="245" t="s">
        <v>569</v>
      </c>
      <c r="K3662" s="246" t="s">
        <v>24477</v>
      </c>
      <c r="L3662" s="245" t="s">
        <v>568</v>
      </c>
      <c r="M3662"/>
      <c r="N3662"/>
      <c r="O3662"/>
      <c r="P3662"/>
      <c r="Q3662"/>
      <c r="R3662"/>
      <c r="S3662"/>
      <c r="T3662"/>
      <c r="U3662"/>
      <c r="V3662"/>
      <c r="W3662"/>
      <c r="X3662"/>
      <c r="Y3662"/>
      <c r="Z3662"/>
      <c r="AA3662"/>
      <c r="AB3662"/>
      <c r="AC3662"/>
      <c r="AD3662"/>
      <c r="AE3662"/>
      <c r="AF3662"/>
      <c r="AG3662"/>
      <c r="AH3662"/>
      <c r="AI3662"/>
      <c r="AJ3662"/>
      <c r="AK3662"/>
      <c r="AL3662"/>
      <c r="AM3662"/>
      <c r="AN3662"/>
      <c r="AO3662"/>
      <c r="AP3662"/>
      <c r="AQ3662"/>
      <c r="AR3662"/>
      <c r="AS3662"/>
      <c r="AT3662"/>
      <c r="AU3662"/>
      <c r="AV3662"/>
      <c r="AW3662"/>
      <c r="AX3662"/>
      <c r="AY3662"/>
      <c r="AZ3662"/>
      <c r="BA3662"/>
      <c r="BB3662"/>
      <c r="BC3662"/>
      <c r="BD3662"/>
      <c r="BE3662"/>
      <c r="BF3662"/>
      <c r="BG3662"/>
      <c r="BH3662"/>
      <c r="BI3662"/>
      <c r="BJ3662"/>
      <c r="BK3662"/>
      <c r="BL3662"/>
      <c r="BM3662"/>
      <c r="BN3662"/>
      <c r="BO3662"/>
    </row>
    <row r="3663" spans="1:67" ht="15" x14ac:dyDescent="0.25">
      <c r="A3663" s="245" t="s">
        <v>2037</v>
      </c>
      <c r="B3663" s="245" t="s">
        <v>2036</v>
      </c>
      <c r="C3663" s="245" t="s">
        <v>3834</v>
      </c>
      <c r="D3663" s="245" t="s">
        <v>3833</v>
      </c>
      <c r="E3663" s="246" t="s">
        <v>44</v>
      </c>
      <c r="F3663" s="245" t="s">
        <v>44</v>
      </c>
      <c r="G3663" s="245" t="s">
        <v>12610</v>
      </c>
      <c r="H3663" s="245" t="s">
        <v>12611</v>
      </c>
      <c r="I3663" s="245" t="s">
        <v>24</v>
      </c>
      <c r="J3663" s="245" t="s">
        <v>569</v>
      </c>
      <c r="K3663" s="246" t="s">
        <v>24478</v>
      </c>
      <c r="L3663" s="245" t="s">
        <v>568</v>
      </c>
      <c r="M3663"/>
      <c r="N3663"/>
      <c r="O3663"/>
      <c r="P3663"/>
      <c r="Q3663"/>
      <c r="R3663"/>
      <c r="S3663"/>
      <c r="T3663"/>
      <c r="U3663"/>
      <c r="V3663"/>
      <c r="W3663"/>
      <c r="X3663"/>
      <c r="Y3663"/>
      <c r="Z3663"/>
      <c r="AA3663"/>
      <c r="AB3663"/>
      <c r="AC3663"/>
      <c r="AD3663"/>
      <c r="AE3663"/>
      <c r="AF3663"/>
      <c r="AG3663"/>
      <c r="AH3663"/>
      <c r="AI3663"/>
      <c r="AJ3663"/>
      <c r="AK3663"/>
      <c r="AL3663"/>
      <c r="AM3663"/>
      <c r="AN3663"/>
      <c r="AO3663"/>
      <c r="AP3663"/>
      <c r="AQ3663"/>
      <c r="AR3663"/>
      <c r="AS3663"/>
      <c r="AT3663"/>
      <c r="AU3663"/>
      <c r="AV3663"/>
      <c r="AW3663"/>
      <c r="AX3663"/>
      <c r="AY3663"/>
      <c r="AZ3663"/>
      <c r="BA3663"/>
      <c r="BB3663"/>
      <c r="BC3663"/>
      <c r="BD3663"/>
      <c r="BE3663"/>
      <c r="BF3663"/>
      <c r="BG3663"/>
      <c r="BH3663"/>
      <c r="BI3663"/>
      <c r="BJ3663"/>
      <c r="BK3663"/>
      <c r="BL3663"/>
      <c r="BM3663"/>
      <c r="BN3663"/>
      <c r="BO3663"/>
    </row>
    <row r="3664" spans="1:67" ht="15" x14ac:dyDescent="0.25">
      <c r="A3664" s="245" t="s">
        <v>2037</v>
      </c>
      <c r="B3664" s="245" t="s">
        <v>2036</v>
      </c>
      <c r="C3664" s="245" t="s">
        <v>3834</v>
      </c>
      <c r="D3664" s="245" t="s">
        <v>3833</v>
      </c>
      <c r="E3664" s="246" t="s">
        <v>44</v>
      </c>
      <c r="F3664" s="245" t="s">
        <v>44</v>
      </c>
      <c r="G3664" s="245" t="s">
        <v>12612</v>
      </c>
      <c r="H3664" s="245" t="s">
        <v>12613</v>
      </c>
      <c r="I3664" s="245" t="s">
        <v>24</v>
      </c>
      <c r="J3664" s="245" t="s">
        <v>569</v>
      </c>
      <c r="K3664" s="246" t="s">
        <v>24479</v>
      </c>
      <c r="L3664" s="245" t="s">
        <v>568</v>
      </c>
      <c r="M3664"/>
      <c r="N3664"/>
      <c r="O3664"/>
      <c r="P3664"/>
      <c r="Q3664"/>
      <c r="R3664"/>
      <c r="S3664"/>
      <c r="T3664"/>
      <c r="U3664"/>
      <c r="V3664"/>
      <c r="W3664"/>
      <c r="X3664"/>
      <c r="Y3664"/>
      <c r="Z3664"/>
      <c r="AA3664"/>
      <c r="AB3664"/>
      <c r="AC3664"/>
      <c r="AD3664"/>
      <c r="AE3664"/>
      <c r="AF3664"/>
      <c r="AG3664"/>
      <c r="AH3664"/>
      <c r="AI3664"/>
      <c r="AJ3664"/>
      <c r="AK3664"/>
      <c r="AL3664"/>
      <c r="AM3664"/>
      <c r="AN3664"/>
      <c r="AO3664"/>
      <c r="AP3664"/>
      <c r="AQ3664"/>
      <c r="AR3664"/>
      <c r="AS3664"/>
      <c r="AT3664"/>
      <c r="AU3664"/>
      <c r="AV3664"/>
      <c r="AW3664"/>
      <c r="AX3664"/>
      <c r="AY3664"/>
      <c r="AZ3664"/>
      <c r="BA3664"/>
      <c r="BB3664"/>
      <c r="BC3664"/>
      <c r="BD3664"/>
      <c r="BE3664"/>
      <c r="BF3664"/>
      <c r="BG3664"/>
      <c r="BH3664"/>
      <c r="BI3664"/>
      <c r="BJ3664"/>
      <c r="BK3664"/>
      <c r="BL3664"/>
      <c r="BM3664"/>
      <c r="BN3664"/>
      <c r="BO3664"/>
    </row>
    <row r="3665" spans="1:67" ht="15" x14ac:dyDescent="0.25">
      <c r="A3665" s="245" t="s">
        <v>2037</v>
      </c>
      <c r="B3665" s="245" t="s">
        <v>2036</v>
      </c>
      <c r="C3665" s="245" t="s">
        <v>3834</v>
      </c>
      <c r="D3665" s="245" t="s">
        <v>3833</v>
      </c>
      <c r="E3665" s="246" t="s">
        <v>44</v>
      </c>
      <c r="F3665" s="245" t="s">
        <v>44</v>
      </c>
      <c r="G3665" s="245" t="s">
        <v>12614</v>
      </c>
      <c r="H3665" s="245" t="s">
        <v>12615</v>
      </c>
      <c r="I3665" s="245" t="s">
        <v>24</v>
      </c>
      <c r="J3665" s="245" t="s">
        <v>569</v>
      </c>
      <c r="K3665" s="246" t="s">
        <v>15312</v>
      </c>
      <c r="L3665" s="245" t="s">
        <v>568</v>
      </c>
      <c r="M3665"/>
      <c r="N3665"/>
      <c r="O3665"/>
      <c r="P3665"/>
      <c r="Q3665"/>
      <c r="R3665"/>
      <c r="S3665"/>
      <c r="T3665"/>
      <c r="U3665"/>
      <c r="V3665"/>
      <c r="W3665"/>
      <c r="X3665"/>
      <c r="Y3665"/>
      <c r="Z3665"/>
      <c r="AA3665"/>
      <c r="AB3665"/>
      <c r="AC3665"/>
      <c r="AD3665"/>
      <c r="AE3665"/>
      <c r="AF3665"/>
      <c r="AG3665"/>
      <c r="AH3665"/>
      <c r="AI3665"/>
      <c r="AJ3665"/>
      <c r="AK3665"/>
      <c r="AL3665"/>
      <c r="AM3665"/>
      <c r="AN3665"/>
      <c r="AO3665"/>
      <c r="AP3665"/>
      <c r="AQ3665"/>
      <c r="AR3665"/>
      <c r="AS3665"/>
      <c r="AT3665"/>
      <c r="AU3665"/>
      <c r="AV3665"/>
      <c r="AW3665"/>
      <c r="AX3665"/>
      <c r="AY3665"/>
      <c r="AZ3665"/>
      <c r="BA3665"/>
      <c r="BB3665"/>
      <c r="BC3665"/>
      <c r="BD3665"/>
      <c r="BE3665"/>
      <c r="BF3665"/>
      <c r="BG3665"/>
      <c r="BH3665"/>
      <c r="BI3665"/>
      <c r="BJ3665"/>
      <c r="BK3665"/>
      <c r="BL3665"/>
      <c r="BM3665"/>
      <c r="BN3665"/>
      <c r="BO3665"/>
    </row>
    <row r="3666" spans="1:67" ht="15" x14ac:dyDescent="0.25">
      <c r="A3666" s="245" t="s">
        <v>2037</v>
      </c>
      <c r="B3666" s="245" t="s">
        <v>2036</v>
      </c>
      <c r="C3666" s="245" t="s">
        <v>3834</v>
      </c>
      <c r="D3666" s="245" t="s">
        <v>3833</v>
      </c>
      <c r="E3666" s="246" t="s">
        <v>44</v>
      </c>
      <c r="F3666" s="245" t="s">
        <v>44</v>
      </c>
      <c r="G3666" s="245" t="s">
        <v>18933</v>
      </c>
      <c r="H3666" s="245" t="s">
        <v>18934</v>
      </c>
      <c r="I3666" s="245" t="s">
        <v>14</v>
      </c>
      <c r="J3666" s="245" t="s">
        <v>569</v>
      </c>
      <c r="K3666" s="246" t="s">
        <v>4585</v>
      </c>
      <c r="L3666" s="245" t="s">
        <v>568</v>
      </c>
      <c r="M3666"/>
      <c r="N3666"/>
      <c r="O3666"/>
      <c r="P3666"/>
      <c r="Q3666"/>
      <c r="R3666"/>
      <c r="S3666"/>
      <c r="T3666"/>
      <c r="U3666"/>
      <c r="V3666"/>
      <c r="W3666"/>
      <c r="X3666"/>
      <c r="Y3666"/>
      <c r="Z3666"/>
      <c r="AA3666"/>
      <c r="AB3666"/>
      <c r="AC3666"/>
      <c r="AD3666"/>
      <c r="AE3666"/>
      <c r="AF3666"/>
      <c r="AG3666"/>
      <c r="AH3666"/>
      <c r="AI3666"/>
      <c r="AJ3666"/>
      <c r="AK3666"/>
      <c r="AL3666"/>
      <c r="AM3666"/>
      <c r="AN3666"/>
      <c r="AO3666"/>
      <c r="AP3666"/>
      <c r="AQ3666"/>
      <c r="AR3666"/>
      <c r="AS3666"/>
      <c r="AT3666"/>
      <c r="AU3666"/>
      <c r="AV3666"/>
      <c r="AW3666"/>
      <c r="AX3666"/>
      <c r="AY3666"/>
      <c r="AZ3666"/>
      <c r="BA3666"/>
      <c r="BB3666"/>
      <c r="BC3666"/>
      <c r="BD3666"/>
      <c r="BE3666"/>
      <c r="BF3666"/>
      <c r="BG3666"/>
      <c r="BH3666"/>
      <c r="BI3666"/>
      <c r="BJ3666"/>
      <c r="BK3666"/>
      <c r="BL3666"/>
      <c r="BM3666"/>
      <c r="BN3666"/>
      <c r="BO3666"/>
    </row>
    <row r="3667" spans="1:67" ht="15" x14ac:dyDescent="0.25">
      <c r="A3667" s="245" t="s">
        <v>2037</v>
      </c>
      <c r="B3667" s="245" t="s">
        <v>2036</v>
      </c>
      <c r="C3667" s="245" t="s">
        <v>3834</v>
      </c>
      <c r="D3667" s="245" t="s">
        <v>3833</v>
      </c>
      <c r="E3667" s="246" t="s">
        <v>44</v>
      </c>
      <c r="F3667" s="245" t="s">
        <v>44</v>
      </c>
      <c r="G3667" s="245" t="s">
        <v>18935</v>
      </c>
      <c r="H3667" s="245" t="s">
        <v>18936</v>
      </c>
      <c r="I3667" s="245" t="s">
        <v>14</v>
      </c>
      <c r="J3667" s="245" t="s">
        <v>569</v>
      </c>
      <c r="K3667" s="246" t="s">
        <v>11815</v>
      </c>
      <c r="L3667" s="245" t="s">
        <v>568</v>
      </c>
      <c r="M3667"/>
      <c r="N3667"/>
      <c r="O3667"/>
      <c r="P3667"/>
      <c r="Q3667"/>
      <c r="R3667"/>
      <c r="S3667"/>
      <c r="T3667"/>
      <c r="U3667"/>
      <c r="V3667"/>
      <c r="W3667"/>
      <c r="X3667"/>
      <c r="Y3667"/>
      <c r="Z3667"/>
      <c r="AA3667"/>
      <c r="AB3667"/>
      <c r="AC3667"/>
      <c r="AD3667"/>
      <c r="AE3667"/>
      <c r="AF3667"/>
      <c r="AG3667"/>
      <c r="AH3667"/>
      <c r="AI3667"/>
      <c r="AJ3667"/>
      <c r="AK3667"/>
      <c r="AL3667"/>
      <c r="AM3667"/>
      <c r="AN3667"/>
      <c r="AO3667"/>
      <c r="AP3667"/>
      <c r="AQ3667"/>
      <c r="AR3667"/>
      <c r="AS3667"/>
      <c r="AT3667"/>
      <c r="AU3667"/>
      <c r="AV3667"/>
      <c r="AW3667"/>
      <c r="AX3667"/>
      <c r="AY3667"/>
      <c r="AZ3667"/>
      <c r="BA3667"/>
      <c r="BB3667"/>
      <c r="BC3667"/>
      <c r="BD3667"/>
      <c r="BE3667"/>
      <c r="BF3667"/>
      <c r="BG3667"/>
      <c r="BH3667"/>
      <c r="BI3667"/>
      <c r="BJ3667"/>
      <c r="BK3667"/>
      <c r="BL3667"/>
      <c r="BM3667"/>
      <c r="BN3667"/>
      <c r="BO3667"/>
    </row>
    <row r="3668" spans="1:67" ht="15" x14ac:dyDescent="0.25">
      <c r="A3668" s="245" t="s">
        <v>2037</v>
      </c>
      <c r="B3668" s="245" t="s">
        <v>2036</v>
      </c>
      <c r="C3668" s="245" t="s">
        <v>3834</v>
      </c>
      <c r="D3668" s="245" t="s">
        <v>3833</v>
      </c>
      <c r="E3668" s="246" t="s">
        <v>44</v>
      </c>
      <c r="F3668" s="245" t="s">
        <v>44</v>
      </c>
      <c r="G3668" s="245" t="s">
        <v>18937</v>
      </c>
      <c r="H3668" s="245" t="s">
        <v>18938</v>
      </c>
      <c r="I3668" s="245" t="s">
        <v>14</v>
      </c>
      <c r="J3668" s="245" t="s">
        <v>569</v>
      </c>
      <c r="K3668" s="246" t="s">
        <v>24480</v>
      </c>
      <c r="L3668" s="245" t="s">
        <v>568</v>
      </c>
      <c r="M3668"/>
      <c r="N3668"/>
      <c r="O3668"/>
      <c r="P3668"/>
      <c r="Q3668"/>
      <c r="R3668"/>
      <c r="S3668"/>
      <c r="T3668"/>
      <c r="U3668"/>
      <c r="V3668"/>
      <c r="W3668"/>
      <c r="X3668"/>
      <c r="Y3668"/>
      <c r="Z3668"/>
      <c r="AA3668"/>
      <c r="AB3668"/>
      <c r="AC3668"/>
      <c r="AD3668"/>
      <c r="AE3668"/>
      <c r="AF3668"/>
      <c r="AG3668"/>
      <c r="AH3668"/>
      <c r="AI3668"/>
      <c r="AJ3668"/>
      <c r="AK3668"/>
      <c r="AL3668"/>
      <c r="AM3668"/>
      <c r="AN3668"/>
      <c r="AO3668"/>
      <c r="AP3668"/>
      <c r="AQ3668"/>
      <c r="AR3668"/>
      <c r="AS3668"/>
      <c r="AT3668"/>
      <c r="AU3668"/>
      <c r="AV3668"/>
      <c r="AW3668"/>
      <c r="AX3668"/>
      <c r="AY3668"/>
      <c r="AZ3668"/>
      <c r="BA3668"/>
      <c r="BB3668"/>
      <c r="BC3668"/>
      <c r="BD3668"/>
      <c r="BE3668"/>
      <c r="BF3668"/>
      <c r="BG3668"/>
      <c r="BH3668"/>
      <c r="BI3668"/>
      <c r="BJ3668"/>
      <c r="BK3668"/>
      <c r="BL3668"/>
      <c r="BM3668"/>
      <c r="BN3668"/>
      <c r="BO3668"/>
    </row>
    <row r="3669" spans="1:67" ht="15" x14ac:dyDescent="0.25">
      <c r="A3669" s="245" t="s">
        <v>2037</v>
      </c>
      <c r="B3669" s="245" t="s">
        <v>2036</v>
      </c>
      <c r="C3669" s="245" t="s">
        <v>3834</v>
      </c>
      <c r="D3669" s="245" t="s">
        <v>3833</v>
      </c>
      <c r="E3669" s="246" t="s">
        <v>44</v>
      </c>
      <c r="F3669" s="245" t="s">
        <v>44</v>
      </c>
      <c r="G3669" s="245" t="s">
        <v>18939</v>
      </c>
      <c r="H3669" s="245" t="s">
        <v>18940</v>
      </c>
      <c r="I3669" s="245" t="s">
        <v>14</v>
      </c>
      <c r="J3669" s="245" t="s">
        <v>569</v>
      </c>
      <c r="K3669" s="246" t="s">
        <v>23659</v>
      </c>
      <c r="L3669" s="245" t="s">
        <v>568</v>
      </c>
      <c r="M3669"/>
      <c r="N3669"/>
      <c r="O3669"/>
      <c r="P3669"/>
      <c r="Q3669"/>
      <c r="R3669"/>
      <c r="S3669"/>
      <c r="T3669"/>
      <c r="U3669"/>
      <c r="V3669"/>
      <c r="W3669"/>
      <c r="X3669"/>
      <c r="Y3669"/>
      <c r="Z3669"/>
      <c r="AA3669"/>
      <c r="AB3669"/>
      <c r="AC3669"/>
      <c r="AD3669"/>
      <c r="AE3669"/>
      <c r="AF3669"/>
      <c r="AG3669"/>
      <c r="AH3669"/>
      <c r="AI3669"/>
      <c r="AJ3669"/>
      <c r="AK3669"/>
      <c r="AL3669"/>
      <c r="AM3669"/>
      <c r="AN3669"/>
      <c r="AO3669"/>
      <c r="AP3669"/>
      <c r="AQ3669"/>
      <c r="AR3669"/>
      <c r="AS3669"/>
      <c r="AT3669"/>
      <c r="AU3669"/>
      <c r="AV3669"/>
      <c r="AW3669"/>
      <c r="AX3669"/>
      <c r="AY3669"/>
      <c r="AZ3669"/>
      <c r="BA3669"/>
      <c r="BB3669"/>
      <c r="BC3669"/>
      <c r="BD3669"/>
      <c r="BE3669"/>
      <c r="BF3669"/>
      <c r="BG3669"/>
      <c r="BH3669"/>
      <c r="BI3669"/>
      <c r="BJ3669"/>
      <c r="BK3669"/>
      <c r="BL3669"/>
      <c r="BM3669"/>
      <c r="BN3669"/>
      <c r="BO3669"/>
    </row>
    <row r="3670" spans="1:67" ht="15" x14ac:dyDescent="0.25">
      <c r="A3670" s="245" t="s">
        <v>2037</v>
      </c>
      <c r="B3670" s="245" t="s">
        <v>2036</v>
      </c>
      <c r="C3670" s="245" t="s">
        <v>3834</v>
      </c>
      <c r="D3670" s="245" t="s">
        <v>3833</v>
      </c>
      <c r="E3670" s="246" t="s">
        <v>44</v>
      </c>
      <c r="F3670" s="245" t="s">
        <v>44</v>
      </c>
      <c r="G3670" s="245" t="s">
        <v>18941</v>
      </c>
      <c r="H3670" s="245" t="s">
        <v>18942</v>
      </c>
      <c r="I3670" s="245" t="s">
        <v>14</v>
      </c>
      <c r="J3670" s="245" t="s">
        <v>569</v>
      </c>
      <c r="K3670" s="246" t="s">
        <v>24481</v>
      </c>
      <c r="L3670" s="245" t="s">
        <v>568</v>
      </c>
      <c r="M3670"/>
      <c r="N3670"/>
      <c r="O3670"/>
      <c r="P3670"/>
      <c r="Q3670"/>
      <c r="R3670"/>
      <c r="S3670"/>
      <c r="T3670"/>
      <c r="U3670"/>
      <c r="V3670"/>
      <c r="W3670"/>
      <c r="X3670"/>
      <c r="Y3670"/>
      <c r="Z3670"/>
      <c r="AA3670"/>
      <c r="AB3670"/>
      <c r="AC3670"/>
      <c r="AD3670"/>
      <c r="AE3670"/>
      <c r="AF3670"/>
      <c r="AG3670"/>
      <c r="AH3670"/>
      <c r="AI3670"/>
      <c r="AJ3670"/>
      <c r="AK3670"/>
      <c r="AL3670"/>
      <c r="AM3670"/>
      <c r="AN3670"/>
      <c r="AO3670"/>
      <c r="AP3670"/>
      <c r="AQ3670"/>
      <c r="AR3670"/>
      <c r="AS3670"/>
      <c r="AT3670"/>
      <c r="AU3670"/>
      <c r="AV3670"/>
      <c r="AW3670"/>
      <c r="AX3670"/>
      <c r="AY3670"/>
      <c r="AZ3670"/>
      <c r="BA3670"/>
      <c r="BB3670"/>
      <c r="BC3670"/>
      <c r="BD3670"/>
      <c r="BE3670"/>
      <c r="BF3670"/>
      <c r="BG3670"/>
      <c r="BH3670"/>
      <c r="BI3670"/>
      <c r="BJ3670"/>
      <c r="BK3670"/>
      <c r="BL3670"/>
      <c r="BM3670"/>
      <c r="BN3670"/>
      <c r="BO3670"/>
    </row>
    <row r="3671" spans="1:67" ht="15" x14ac:dyDescent="0.25">
      <c r="A3671" s="245" t="s">
        <v>2037</v>
      </c>
      <c r="B3671" s="245" t="s">
        <v>2036</v>
      </c>
      <c r="C3671" s="245" t="s">
        <v>3834</v>
      </c>
      <c r="D3671" s="245" t="s">
        <v>3833</v>
      </c>
      <c r="E3671" s="246" t="s">
        <v>44</v>
      </c>
      <c r="F3671" s="245" t="s">
        <v>44</v>
      </c>
      <c r="G3671" s="245" t="s">
        <v>18944</v>
      </c>
      <c r="H3671" s="245" t="s">
        <v>18945</v>
      </c>
      <c r="I3671" s="245" t="s">
        <v>14</v>
      </c>
      <c r="J3671" s="245" t="s">
        <v>569</v>
      </c>
      <c r="K3671" s="246" t="s">
        <v>24482</v>
      </c>
      <c r="L3671" s="245" t="s">
        <v>568</v>
      </c>
      <c r="M3671"/>
      <c r="N3671"/>
      <c r="O3671"/>
      <c r="P3671"/>
      <c r="Q3671"/>
      <c r="R3671"/>
      <c r="S3671"/>
      <c r="T3671"/>
      <c r="U3671"/>
      <c r="V3671"/>
      <c r="W3671"/>
      <c r="X3671"/>
      <c r="Y3671"/>
      <c r="Z3671"/>
      <c r="AA3671"/>
      <c r="AB3671"/>
      <c r="AC3671"/>
      <c r="AD3671"/>
      <c r="AE3671"/>
      <c r="AF3671"/>
      <c r="AG3671"/>
      <c r="AH3671"/>
      <c r="AI3671"/>
      <c r="AJ3671"/>
      <c r="AK3671"/>
      <c r="AL3671"/>
      <c r="AM3671"/>
      <c r="AN3671"/>
      <c r="AO3671"/>
      <c r="AP3671"/>
      <c r="AQ3671"/>
      <c r="AR3671"/>
      <c r="AS3671"/>
      <c r="AT3671"/>
      <c r="AU3671"/>
      <c r="AV3671"/>
      <c r="AW3671"/>
      <c r="AX3671"/>
      <c r="AY3671"/>
      <c r="AZ3671"/>
      <c r="BA3671"/>
      <c r="BB3671"/>
      <c r="BC3671"/>
      <c r="BD3671"/>
      <c r="BE3671"/>
      <c r="BF3671"/>
      <c r="BG3671"/>
      <c r="BH3671"/>
      <c r="BI3671"/>
      <c r="BJ3671"/>
      <c r="BK3671"/>
      <c r="BL3671"/>
      <c r="BM3671"/>
      <c r="BN3671"/>
      <c r="BO3671"/>
    </row>
    <row r="3672" spans="1:67" ht="15" x14ac:dyDescent="0.25">
      <c r="A3672" s="245" t="s">
        <v>2037</v>
      </c>
      <c r="B3672" s="245" t="s">
        <v>2036</v>
      </c>
      <c r="C3672" s="245" t="s">
        <v>3834</v>
      </c>
      <c r="D3672" s="245" t="s">
        <v>3833</v>
      </c>
      <c r="E3672" s="246" t="s">
        <v>44</v>
      </c>
      <c r="F3672" s="245" t="s">
        <v>44</v>
      </c>
      <c r="G3672" s="245" t="s">
        <v>18946</v>
      </c>
      <c r="H3672" s="245" t="s">
        <v>18947</v>
      </c>
      <c r="I3672" s="245" t="s">
        <v>14</v>
      </c>
      <c r="J3672" s="245" t="s">
        <v>569</v>
      </c>
      <c r="K3672" s="246" t="s">
        <v>12006</v>
      </c>
      <c r="L3672" s="245" t="s">
        <v>568</v>
      </c>
      <c r="M3672"/>
      <c r="N3672"/>
      <c r="O3672"/>
      <c r="P3672"/>
      <c r="Q3672"/>
      <c r="R3672"/>
      <c r="S3672"/>
      <c r="T3672"/>
      <c r="U3672"/>
      <c r="V3672"/>
      <c r="W3672"/>
      <c r="X3672"/>
      <c r="Y3672"/>
      <c r="Z3672"/>
      <c r="AA3672"/>
      <c r="AB3672"/>
      <c r="AC3672"/>
      <c r="AD3672"/>
      <c r="AE3672"/>
      <c r="AF3672"/>
      <c r="AG3672"/>
      <c r="AH3672"/>
      <c r="AI3672"/>
      <c r="AJ3672"/>
      <c r="AK3672"/>
      <c r="AL3672"/>
      <c r="AM3672"/>
      <c r="AN3672"/>
      <c r="AO3672"/>
      <c r="AP3672"/>
      <c r="AQ3672"/>
      <c r="AR3672"/>
      <c r="AS3672"/>
      <c r="AT3672"/>
      <c r="AU3672"/>
      <c r="AV3672"/>
      <c r="AW3672"/>
      <c r="AX3672"/>
      <c r="AY3672"/>
      <c r="AZ3672"/>
      <c r="BA3672"/>
      <c r="BB3672"/>
      <c r="BC3672"/>
      <c r="BD3672"/>
      <c r="BE3672"/>
      <c r="BF3672"/>
      <c r="BG3672"/>
      <c r="BH3672"/>
      <c r="BI3672"/>
      <c r="BJ3672"/>
      <c r="BK3672"/>
      <c r="BL3672"/>
      <c r="BM3672"/>
      <c r="BN3672"/>
      <c r="BO3672"/>
    </row>
    <row r="3673" spans="1:67" ht="15" x14ac:dyDescent="0.25">
      <c r="A3673" s="245" t="s">
        <v>2037</v>
      </c>
      <c r="B3673" s="245" t="s">
        <v>2036</v>
      </c>
      <c r="C3673" s="245" t="s">
        <v>3834</v>
      </c>
      <c r="D3673" s="245" t="s">
        <v>3833</v>
      </c>
      <c r="E3673" s="246" t="s">
        <v>44</v>
      </c>
      <c r="F3673" s="245" t="s">
        <v>44</v>
      </c>
      <c r="G3673" s="245" t="s">
        <v>18948</v>
      </c>
      <c r="H3673" s="245" t="s">
        <v>18949</v>
      </c>
      <c r="I3673" s="245" t="s">
        <v>14</v>
      </c>
      <c r="J3673" s="245" t="s">
        <v>569</v>
      </c>
      <c r="K3673" s="246" t="s">
        <v>24483</v>
      </c>
      <c r="L3673" s="245" t="s">
        <v>568</v>
      </c>
      <c r="M3673"/>
      <c r="N3673"/>
      <c r="O3673"/>
      <c r="P3673"/>
      <c r="Q3673"/>
      <c r="R3673"/>
      <c r="S3673"/>
      <c r="T3673"/>
      <c r="U3673"/>
      <c r="V3673"/>
      <c r="W3673"/>
      <c r="X3673"/>
      <c r="Y3673"/>
      <c r="Z3673"/>
      <c r="AA3673"/>
      <c r="AB3673"/>
      <c r="AC3673"/>
      <c r="AD3673"/>
      <c r="AE3673"/>
      <c r="AF3673"/>
      <c r="AG3673"/>
      <c r="AH3673"/>
      <c r="AI3673"/>
      <c r="AJ3673"/>
      <c r="AK3673"/>
      <c r="AL3673"/>
      <c r="AM3673"/>
      <c r="AN3673"/>
      <c r="AO3673"/>
      <c r="AP3673"/>
      <c r="AQ3673"/>
      <c r="AR3673"/>
      <c r="AS3673"/>
      <c r="AT3673"/>
      <c r="AU3673"/>
      <c r="AV3673"/>
      <c r="AW3673"/>
      <c r="AX3673"/>
      <c r="AY3673"/>
      <c r="AZ3673"/>
      <c r="BA3673"/>
      <c r="BB3673"/>
      <c r="BC3673"/>
      <c r="BD3673"/>
      <c r="BE3673"/>
      <c r="BF3673"/>
      <c r="BG3673"/>
      <c r="BH3673"/>
      <c r="BI3673"/>
      <c r="BJ3673"/>
      <c r="BK3673"/>
      <c r="BL3673"/>
      <c r="BM3673"/>
      <c r="BN3673"/>
      <c r="BO3673"/>
    </row>
    <row r="3674" spans="1:67" ht="15" x14ac:dyDescent="0.25">
      <c r="A3674" s="245" t="s">
        <v>2037</v>
      </c>
      <c r="B3674" s="245" t="s">
        <v>2036</v>
      </c>
      <c r="C3674" s="245" t="s">
        <v>3834</v>
      </c>
      <c r="D3674" s="245" t="s">
        <v>3833</v>
      </c>
      <c r="E3674" s="246" t="s">
        <v>44</v>
      </c>
      <c r="F3674" s="245" t="s">
        <v>44</v>
      </c>
      <c r="G3674" s="245" t="s">
        <v>18951</v>
      </c>
      <c r="H3674" s="245" t="s">
        <v>18952</v>
      </c>
      <c r="I3674" s="245" t="s">
        <v>14</v>
      </c>
      <c r="J3674" s="245" t="s">
        <v>569</v>
      </c>
      <c r="K3674" s="246" t="s">
        <v>24484</v>
      </c>
      <c r="L3674" s="245" t="s">
        <v>568</v>
      </c>
      <c r="M3674"/>
      <c r="N3674"/>
      <c r="O3674"/>
      <c r="P3674"/>
      <c r="Q3674"/>
      <c r="R3674"/>
      <c r="S3674"/>
      <c r="T3674"/>
      <c r="U3674"/>
      <c r="V3674"/>
      <c r="W3674"/>
      <c r="X3674"/>
      <c r="Y3674"/>
      <c r="Z3674"/>
      <c r="AA3674"/>
      <c r="AB3674"/>
      <c r="AC3674"/>
      <c r="AD3674"/>
      <c r="AE3674"/>
      <c r="AF3674"/>
      <c r="AG3674"/>
      <c r="AH3674"/>
      <c r="AI3674"/>
      <c r="AJ3674"/>
      <c r="AK3674"/>
      <c r="AL3674"/>
      <c r="AM3674"/>
      <c r="AN3674"/>
      <c r="AO3674"/>
      <c r="AP3674"/>
      <c r="AQ3674"/>
      <c r="AR3674"/>
      <c r="AS3674"/>
      <c r="AT3674"/>
      <c r="AU3674"/>
      <c r="AV3674"/>
      <c r="AW3674"/>
      <c r="AX3674"/>
      <c r="AY3674"/>
      <c r="AZ3674"/>
      <c r="BA3674"/>
      <c r="BB3674"/>
      <c r="BC3674"/>
      <c r="BD3674"/>
      <c r="BE3674"/>
      <c r="BF3674"/>
      <c r="BG3674"/>
      <c r="BH3674"/>
      <c r="BI3674"/>
      <c r="BJ3674"/>
      <c r="BK3674"/>
      <c r="BL3674"/>
      <c r="BM3674"/>
      <c r="BN3674"/>
      <c r="BO3674"/>
    </row>
    <row r="3675" spans="1:67" ht="15" x14ac:dyDescent="0.25">
      <c r="A3675" s="245" t="s">
        <v>2037</v>
      </c>
      <c r="B3675" s="245" t="s">
        <v>2036</v>
      </c>
      <c r="C3675" s="245" t="s">
        <v>3834</v>
      </c>
      <c r="D3675" s="245" t="s">
        <v>3833</v>
      </c>
      <c r="E3675" s="246" t="s">
        <v>44</v>
      </c>
      <c r="F3675" s="245" t="s">
        <v>44</v>
      </c>
      <c r="G3675" s="245" t="s">
        <v>18954</v>
      </c>
      <c r="H3675" s="245" t="s">
        <v>18955</v>
      </c>
      <c r="I3675" s="245" t="s">
        <v>14</v>
      </c>
      <c r="J3675" s="245" t="s">
        <v>569</v>
      </c>
      <c r="K3675" s="246" t="s">
        <v>24485</v>
      </c>
      <c r="L3675" s="245" t="s">
        <v>568</v>
      </c>
      <c r="M3675"/>
      <c r="N3675"/>
      <c r="O3675"/>
      <c r="P3675"/>
      <c r="Q3675"/>
      <c r="R3675"/>
      <c r="S3675"/>
      <c r="T3675"/>
      <c r="U3675"/>
      <c r="V3675"/>
      <c r="W3675"/>
      <c r="X3675"/>
      <c r="Y3675"/>
      <c r="Z3675"/>
      <c r="AA3675"/>
      <c r="AB3675"/>
      <c r="AC3675"/>
      <c r="AD3675"/>
      <c r="AE3675"/>
      <c r="AF3675"/>
      <c r="AG3675"/>
      <c r="AH3675"/>
      <c r="AI3675"/>
      <c r="AJ3675"/>
      <c r="AK3675"/>
      <c r="AL3675"/>
      <c r="AM3675"/>
      <c r="AN3675"/>
      <c r="AO3675"/>
      <c r="AP3675"/>
      <c r="AQ3675"/>
      <c r="AR3675"/>
      <c r="AS3675"/>
      <c r="AT3675"/>
      <c r="AU3675"/>
      <c r="AV3675"/>
      <c r="AW3675"/>
      <c r="AX3675"/>
      <c r="AY3675"/>
      <c r="AZ3675"/>
      <c r="BA3675"/>
      <c r="BB3675"/>
      <c r="BC3675"/>
      <c r="BD3675"/>
      <c r="BE3675"/>
      <c r="BF3675"/>
      <c r="BG3675"/>
      <c r="BH3675"/>
      <c r="BI3675"/>
      <c r="BJ3675"/>
      <c r="BK3675"/>
      <c r="BL3675"/>
      <c r="BM3675"/>
      <c r="BN3675"/>
      <c r="BO3675"/>
    </row>
    <row r="3676" spans="1:67" ht="15" x14ac:dyDescent="0.25">
      <c r="A3676" s="245" t="s">
        <v>2037</v>
      </c>
      <c r="B3676" s="245" t="s">
        <v>2036</v>
      </c>
      <c r="C3676" s="245" t="s">
        <v>3834</v>
      </c>
      <c r="D3676" s="245" t="s">
        <v>3833</v>
      </c>
      <c r="E3676" s="246" t="s">
        <v>44</v>
      </c>
      <c r="F3676" s="245" t="s">
        <v>44</v>
      </c>
      <c r="G3676" s="245" t="s">
        <v>18956</v>
      </c>
      <c r="H3676" s="245" t="s">
        <v>18957</v>
      </c>
      <c r="I3676" s="245" t="s">
        <v>14</v>
      </c>
      <c r="J3676" s="245" t="s">
        <v>569</v>
      </c>
      <c r="K3676" s="246" t="s">
        <v>13922</v>
      </c>
      <c r="L3676" s="245" t="s">
        <v>568</v>
      </c>
      <c r="M3676"/>
      <c r="N3676"/>
      <c r="O3676"/>
      <c r="P3676"/>
      <c r="Q3676"/>
      <c r="R3676"/>
      <c r="S3676"/>
      <c r="T3676"/>
      <c r="U3676"/>
      <c r="V3676"/>
      <c r="W3676"/>
      <c r="X3676"/>
      <c r="Y3676"/>
      <c r="Z3676"/>
      <c r="AA3676"/>
      <c r="AB3676"/>
      <c r="AC3676"/>
      <c r="AD3676"/>
      <c r="AE3676"/>
      <c r="AF3676"/>
      <c r="AG3676"/>
      <c r="AH3676"/>
      <c r="AI3676"/>
      <c r="AJ3676"/>
      <c r="AK3676"/>
      <c r="AL3676"/>
      <c r="AM3676"/>
      <c r="AN3676"/>
      <c r="AO3676"/>
      <c r="AP3676"/>
      <c r="AQ3676"/>
      <c r="AR3676"/>
      <c r="AS3676"/>
      <c r="AT3676"/>
      <c r="AU3676"/>
      <c r="AV3676"/>
      <c r="AW3676"/>
      <c r="AX3676"/>
      <c r="AY3676"/>
      <c r="AZ3676"/>
      <c r="BA3676"/>
      <c r="BB3676"/>
      <c r="BC3676"/>
      <c r="BD3676"/>
      <c r="BE3676"/>
      <c r="BF3676"/>
      <c r="BG3676"/>
      <c r="BH3676"/>
      <c r="BI3676"/>
      <c r="BJ3676"/>
      <c r="BK3676"/>
      <c r="BL3676"/>
      <c r="BM3676"/>
      <c r="BN3676"/>
      <c r="BO3676"/>
    </row>
    <row r="3677" spans="1:67" ht="15" x14ac:dyDescent="0.25">
      <c r="A3677" s="245" t="s">
        <v>2037</v>
      </c>
      <c r="B3677" s="245" t="s">
        <v>2036</v>
      </c>
      <c r="C3677" s="245" t="s">
        <v>3834</v>
      </c>
      <c r="D3677" s="245" t="s">
        <v>3833</v>
      </c>
      <c r="E3677" s="246" t="s">
        <v>44</v>
      </c>
      <c r="F3677" s="245" t="s">
        <v>44</v>
      </c>
      <c r="G3677" s="245" t="s">
        <v>18958</v>
      </c>
      <c r="H3677" s="245" t="s">
        <v>18959</v>
      </c>
      <c r="I3677" s="245" t="s">
        <v>14</v>
      </c>
      <c r="J3677" s="245" t="s">
        <v>569</v>
      </c>
      <c r="K3677" s="246" t="s">
        <v>24486</v>
      </c>
      <c r="L3677" s="245" t="s">
        <v>568</v>
      </c>
      <c r="M3677"/>
      <c r="N3677"/>
      <c r="O3677"/>
      <c r="P3677"/>
      <c r="Q3677"/>
      <c r="R3677"/>
      <c r="S3677"/>
      <c r="T3677"/>
      <c r="U3677"/>
      <c r="V3677"/>
      <c r="W3677"/>
      <c r="X3677"/>
      <c r="Y3677"/>
      <c r="Z3677"/>
      <c r="AA3677"/>
      <c r="AB3677"/>
      <c r="AC3677"/>
      <c r="AD3677"/>
      <c r="AE3677"/>
      <c r="AF3677"/>
      <c r="AG3677"/>
      <c r="AH3677"/>
      <c r="AI3677"/>
      <c r="AJ3677"/>
      <c r="AK3677"/>
      <c r="AL3677"/>
      <c r="AM3677"/>
      <c r="AN3677"/>
      <c r="AO3677"/>
      <c r="AP3677"/>
      <c r="AQ3677"/>
      <c r="AR3677"/>
      <c r="AS3677"/>
      <c r="AT3677"/>
      <c r="AU3677"/>
      <c r="AV3677"/>
      <c r="AW3677"/>
      <c r="AX3677"/>
      <c r="AY3677"/>
      <c r="AZ3677"/>
      <c r="BA3677"/>
      <c r="BB3677"/>
      <c r="BC3677"/>
      <c r="BD3677"/>
      <c r="BE3677"/>
      <c r="BF3677"/>
      <c r="BG3677"/>
      <c r="BH3677"/>
      <c r="BI3677"/>
      <c r="BJ3677"/>
      <c r="BK3677"/>
      <c r="BL3677"/>
      <c r="BM3677"/>
      <c r="BN3677"/>
      <c r="BO3677"/>
    </row>
    <row r="3678" spans="1:67" ht="15" x14ac:dyDescent="0.25">
      <c r="A3678" s="245" t="s">
        <v>2037</v>
      </c>
      <c r="B3678" s="245" t="s">
        <v>2036</v>
      </c>
      <c r="C3678" s="245" t="s">
        <v>3834</v>
      </c>
      <c r="D3678" s="245" t="s">
        <v>3833</v>
      </c>
      <c r="E3678" s="246" t="s">
        <v>44</v>
      </c>
      <c r="F3678" s="245" t="s">
        <v>44</v>
      </c>
      <c r="G3678" s="245" t="s">
        <v>18960</v>
      </c>
      <c r="H3678" s="245" t="s">
        <v>18961</v>
      </c>
      <c r="I3678" s="245" t="s">
        <v>14</v>
      </c>
      <c r="J3678" s="245" t="s">
        <v>59</v>
      </c>
      <c r="K3678" s="246" t="s">
        <v>24487</v>
      </c>
      <c r="L3678" s="245" t="s">
        <v>568</v>
      </c>
      <c r="M3678"/>
      <c r="N3678"/>
      <c r="O3678"/>
      <c r="P3678"/>
      <c r="Q3678"/>
      <c r="R3678"/>
      <c r="S3678"/>
      <c r="T3678"/>
      <c r="U3678"/>
      <c r="V3678"/>
      <c r="W3678"/>
      <c r="X3678"/>
      <c r="Y3678"/>
      <c r="Z3678"/>
      <c r="AA3678"/>
      <c r="AB3678"/>
      <c r="AC3678"/>
      <c r="AD3678"/>
      <c r="AE3678"/>
      <c r="AF3678"/>
      <c r="AG3678"/>
      <c r="AH3678"/>
      <c r="AI3678"/>
      <c r="AJ3678"/>
      <c r="AK3678"/>
      <c r="AL3678"/>
      <c r="AM3678"/>
      <c r="AN3678"/>
      <c r="AO3678"/>
      <c r="AP3678"/>
      <c r="AQ3678"/>
      <c r="AR3678"/>
      <c r="AS3678"/>
      <c r="AT3678"/>
      <c r="AU3678"/>
      <c r="AV3678"/>
      <c r="AW3678"/>
      <c r="AX3678"/>
      <c r="AY3678"/>
      <c r="AZ3678"/>
      <c r="BA3678"/>
      <c r="BB3678"/>
      <c r="BC3678"/>
      <c r="BD3678"/>
      <c r="BE3678"/>
      <c r="BF3678"/>
      <c r="BG3678"/>
      <c r="BH3678"/>
      <c r="BI3678"/>
      <c r="BJ3678"/>
      <c r="BK3678"/>
      <c r="BL3678"/>
      <c r="BM3678"/>
      <c r="BN3678"/>
      <c r="BO3678"/>
    </row>
    <row r="3679" spans="1:67" ht="15" x14ac:dyDescent="0.25">
      <c r="A3679" s="245" t="s">
        <v>2037</v>
      </c>
      <c r="B3679" s="245" t="s">
        <v>2036</v>
      </c>
      <c r="C3679" s="245" t="s">
        <v>3834</v>
      </c>
      <c r="D3679" s="245" t="s">
        <v>3833</v>
      </c>
      <c r="E3679" s="246" t="s">
        <v>44</v>
      </c>
      <c r="F3679" s="245" t="s">
        <v>44</v>
      </c>
      <c r="G3679" s="245" t="s">
        <v>18962</v>
      </c>
      <c r="H3679" s="245" t="s">
        <v>18963</v>
      </c>
      <c r="I3679" s="245" t="s">
        <v>14</v>
      </c>
      <c r="J3679" s="245" t="s">
        <v>59</v>
      </c>
      <c r="K3679" s="246" t="s">
        <v>9485</v>
      </c>
      <c r="L3679" s="245" t="s">
        <v>568</v>
      </c>
      <c r="M3679"/>
      <c r="N3679"/>
      <c r="O3679"/>
      <c r="P3679"/>
      <c r="Q3679"/>
      <c r="R3679"/>
      <c r="S3679"/>
      <c r="T3679"/>
      <c r="U3679"/>
      <c r="V3679"/>
      <c r="W3679"/>
      <c r="X3679"/>
      <c r="Y3679"/>
      <c r="Z3679"/>
      <c r="AA3679"/>
      <c r="AB3679"/>
      <c r="AC3679"/>
      <c r="AD3679"/>
      <c r="AE3679"/>
      <c r="AF3679"/>
      <c r="AG3679"/>
      <c r="AH3679"/>
      <c r="AI3679"/>
      <c r="AJ3679"/>
      <c r="AK3679"/>
      <c r="AL3679"/>
      <c r="AM3679"/>
      <c r="AN3679"/>
      <c r="AO3679"/>
      <c r="AP3679"/>
      <c r="AQ3679"/>
      <c r="AR3679"/>
      <c r="AS3679"/>
      <c r="AT3679"/>
      <c r="AU3679"/>
      <c r="AV3679"/>
      <c r="AW3679"/>
      <c r="AX3679"/>
      <c r="AY3679"/>
      <c r="AZ3679"/>
      <c r="BA3679"/>
      <c r="BB3679"/>
      <c r="BC3679"/>
      <c r="BD3679"/>
      <c r="BE3679"/>
      <c r="BF3679"/>
      <c r="BG3679"/>
      <c r="BH3679"/>
      <c r="BI3679"/>
      <c r="BJ3679"/>
      <c r="BK3679"/>
      <c r="BL3679"/>
      <c r="BM3679"/>
      <c r="BN3679"/>
      <c r="BO3679"/>
    </row>
    <row r="3680" spans="1:67" ht="15" x14ac:dyDescent="0.25">
      <c r="A3680" s="245" t="s">
        <v>2037</v>
      </c>
      <c r="B3680" s="245" t="s">
        <v>2036</v>
      </c>
      <c r="C3680" s="245" t="s">
        <v>3834</v>
      </c>
      <c r="D3680" s="245" t="s">
        <v>3833</v>
      </c>
      <c r="E3680" s="246" t="s">
        <v>44</v>
      </c>
      <c r="F3680" s="245" t="s">
        <v>44</v>
      </c>
      <c r="G3680" s="245" t="s">
        <v>18964</v>
      </c>
      <c r="H3680" s="245" t="s">
        <v>18965</v>
      </c>
      <c r="I3680" s="245" t="s">
        <v>14</v>
      </c>
      <c r="J3680" s="245" t="s">
        <v>59</v>
      </c>
      <c r="K3680" s="246" t="s">
        <v>8700</v>
      </c>
      <c r="L3680" s="245" t="s">
        <v>568</v>
      </c>
      <c r="M3680"/>
      <c r="N3680"/>
      <c r="O3680"/>
      <c r="P3680"/>
      <c r="Q3680"/>
      <c r="R3680"/>
      <c r="S3680"/>
      <c r="T3680"/>
      <c r="U3680"/>
      <c r="V3680"/>
      <c r="W3680"/>
      <c r="X3680"/>
      <c r="Y3680"/>
      <c r="Z3680"/>
      <c r="AA3680"/>
      <c r="AB3680"/>
      <c r="AC3680"/>
      <c r="AD3680"/>
      <c r="AE3680"/>
      <c r="AF3680"/>
      <c r="AG3680"/>
      <c r="AH3680"/>
      <c r="AI3680"/>
      <c r="AJ3680"/>
      <c r="AK3680"/>
      <c r="AL3680"/>
      <c r="AM3680"/>
      <c r="AN3680"/>
      <c r="AO3680"/>
      <c r="AP3680"/>
      <c r="AQ3680"/>
      <c r="AR3680"/>
      <c r="AS3680"/>
      <c r="AT3680"/>
      <c r="AU3680"/>
      <c r="AV3680"/>
      <c r="AW3680"/>
      <c r="AX3680"/>
      <c r="AY3680"/>
      <c r="AZ3680"/>
      <c r="BA3680"/>
      <c r="BB3680"/>
      <c r="BC3680"/>
      <c r="BD3680"/>
      <c r="BE3680"/>
      <c r="BF3680"/>
      <c r="BG3680"/>
      <c r="BH3680"/>
      <c r="BI3680"/>
      <c r="BJ3680"/>
      <c r="BK3680"/>
      <c r="BL3680"/>
      <c r="BM3680"/>
      <c r="BN3680"/>
      <c r="BO3680"/>
    </row>
    <row r="3681" spans="1:67" ht="15" x14ac:dyDescent="0.25">
      <c r="A3681" s="245" t="s">
        <v>2037</v>
      </c>
      <c r="B3681" s="245" t="s">
        <v>2036</v>
      </c>
      <c r="C3681" s="245" t="s">
        <v>3834</v>
      </c>
      <c r="D3681" s="245" t="s">
        <v>3833</v>
      </c>
      <c r="E3681" s="246" t="s">
        <v>44</v>
      </c>
      <c r="F3681" s="245" t="s">
        <v>44</v>
      </c>
      <c r="G3681" s="245" t="s">
        <v>18966</v>
      </c>
      <c r="H3681" s="245" t="s">
        <v>18967</v>
      </c>
      <c r="I3681" s="245" t="s">
        <v>14</v>
      </c>
      <c r="J3681" s="245" t="s">
        <v>59</v>
      </c>
      <c r="K3681" s="246" t="s">
        <v>20184</v>
      </c>
      <c r="L3681" s="245" t="s">
        <v>568</v>
      </c>
      <c r="M3681"/>
      <c r="N3681"/>
      <c r="O3681"/>
      <c r="P3681"/>
      <c r="Q3681"/>
      <c r="R3681"/>
      <c r="S3681"/>
      <c r="T3681"/>
      <c r="U3681"/>
      <c r="V3681"/>
      <c r="W3681"/>
      <c r="X3681"/>
      <c r="Y3681"/>
      <c r="Z3681"/>
      <c r="AA3681"/>
      <c r="AB3681"/>
      <c r="AC3681"/>
      <c r="AD3681"/>
      <c r="AE3681"/>
      <c r="AF3681"/>
      <c r="AG3681"/>
      <c r="AH3681"/>
      <c r="AI3681"/>
      <c r="AJ3681"/>
      <c r="AK3681"/>
      <c r="AL3681"/>
      <c r="AM3681"/>
      <c r="AN3681"/>
      <c r="AO3681"/>
      <c r="AP3681"/>
      <c r="AQ3681"/>
      <c r="AR3681"/>
      <c r="AS3681"/>
      <c r="AT3681"/>
      <c r="AU3681"/>
      <c r="AV3681"/>
      <c r="AW3681"/>
      <c r="AX3681"/>
      <c r="AY3681"/>
      <c r="AZ3681"/>
      <c r="BA3681"/>
      <c r="BB3681"/>
      <c r="BC3681"/>
      <c r="BD3681"/>
      <c r="BE3681"/>
      <c r="BF3681"/>
      <c r="BG3681"/>
      <c r="BH3681"/>
      <c r="BI3681"/>
      <c r="BJ3681"/>
      <c r="BK3681"/>
      <c r="BL3681"/>
      <c r="BM3681"/>
      <c r="BN3681"/>
      <c r="BO3681"/>
    </row>
    <row r="3682" spans="1:67" ht="15" x14ac:dyDescent="0.25">
      <c r="A3682" s="245" t="s">
        <v>2037</v>
      </c>
      <c r="B3682" s="245" t="s">
        <v>2036</v>
      </c>
      <c r="C3682" s="245" t="s">
        <v>3834</v>
      </c>
      <c r="D3682" s="245" t="s">
        <v>3833</v>
      </c>
      <c r="E3682" s="246" t="s">
        <v>44</v>
      </c>
      <c r="F3682" s="245" t="s">
        <v>44</v>
      </c>
      <c r="G3682" s="245" t="s">
        <v>18969</v>
      </c>
      <c r="H3682" s="245" t="s">
        <v>18970</v>
      </c>
      <c r="I3682" s="245" t="s">
        <v>14</v>
      </c>
      <c r="J3682" s="245" t="s">
        <v>59</v>
      </c>
      <c r="K3682" s="246" t="s">
        <v>11518</v>
      </c>
      <c r="L3682" s="245" t="s">
        <v>568</v>
      </c>
      <c r="M3682"/>
      <c r="N3682"/>
      <c r="O3682"/>
      <c r="P3682"/>
      <c r="Q3682"/>
      <c r="R3682"/>
      <c r="S3682"/>
      <c r="T3682"/>
      <c r="U3682"/>
      <c r="V3682"/>
      <c r="W3682"/>
      <c r="X3682"/>
      <c r="Y3682"/>
      <c r="Z3682"/>
      <c r="AA3682"/>
      <c r="AB3682"/>
      <c r="AC3682"/>
      <c r="AD3682"/>
      <c r="AE3682"/>
      <c r="AF3682"/>
      <c r="AG3682"/>
      <c r="AH3682"/>
      <c r="AI3682"/>
      <c r="AJ3682"/>
      <c r="AK3682"/>
      <c r="AL3682"/>
      <c r="AM3682"/>
      <c r="AN3682"/>
      <c r="AO3682"/>
      <c r="AP3682"/>
      <c r="AQ3682"/>
      <c r="AR3682"/>
      <c r="AS3682"/>
      <c r="AT3682"/>
      <c r="AU3682"/>
      <c r="AV3682"/>
      <c r="AW3682"/>
      <c r="AX3682"/>
      <c r="AY3682"/>
      <c r="AZ3682"/>
      <c r="BA3682"/>
      <c r="BB3682"/>
      <c r="BC3682"/>
      <c r="BD3682"/>
      <c r="BE3682"/>
      <c r="BF3682"/>
      <c r="BG3682"/>
      <c r="BH3682"/>
      <c r="BI3682"/>
      <c r="BJ3682"/>
      <c r="BK3682"/>
      <c r="BL3682"/>
      <c r="BM3682"/>
      <c r="BN3682"/>
      <c r="BO3682"/>
    </row>
    <row r="3683" spans="1:67" ht="15" x14ac:dyDescent="0.25">
      <c r="A3683" s="245" t="s">
        <v>2037</v>
      </c>
      <c r="B3683" s="245" t="s">
        <v>2036</v>
      </c>
      <c r="C3683" s="245" t="s">
        <v>3834</v>
      </c>
      <c r="D3683" s="245" t="s">
        <v>3833</v>
      </c>
      <c r="E3683" s="246" t="s">
        <v>44</v>
      </c>
      <c r="F3683" s="245" t="s">
        <v>44</v>
      </c>
      <c r="G3683" s="245" t="s">
        <v>18971</v>
      </c>
      <c r="H3683" s="245" t="s">
        <v>18972</v>
      </c>
      <c r="I3683" s="245" t="s">
        <v>14</v>
      </c>
      <c r="J3683" s="245" t="s">
        <v>59</v>
      </c>
      <c r="K3683" s="246" t="s">
        <v>15128</v>
      </c>
      <c r="L3683" s="245" t="s">
        <v>568</v>
      </c>
      <c r="M3683"/>
      <c r="N3683"/>
      <c r="O3683"/>
      <c r="P3683"/>
      <c r="Q3683"/>
      <c r="R3683"/>
      <c r="S3683"/>
      <c r="T3683"/>
      <c r="U3683"/>
      <c r="V3683"/>
      <c r="W3683"/>
      <c r="X3683"/>
      <c r="Y3683"/>
      <c r="Z3683"/>
      <c r="AA3683"/>
      <c r="AB3683"/>
      <c r="AC3683"/>
      <c r="AD3683"/>
      <c r="AE3683"/>
      <c r="AF3683"/>
      <c r="AG3683"/>
      <c r="AH3683"/>
      <c r="AI3683"/>
      <c r="AJ3683"/>
      <c r="AK3683"/>
      <c r="AL3683"/>
      <c r="AM3683"/>
      <c r="AN3683"/>
      <c r="AO3683"/>
      <c r="AP3683"/>
      <c r="AQ3683"/>
      <c r="AR3683"/>
      <c r="AS3683"/>
      <c r="AT3683"/>
      <c r="AU3683"/>
      <c r="AV3683"/>
      <c r="AW3683"/>
      <c r="AX3683"/>
      <c r="AY3683"/>
      <c r="AZ3683"/>
      <c r="BA3683"/>
      <c r="BB3683"/>
      <c r="BC3683"/>
      <c r="BD3683"/>
      <c r="BE3683"/>
      <c r="BF3683"/>
      <c r="BG3683"/>
      <c r="BH3683"/>
      <c r="BI3683"/>
      <c r="BJ3683"/>
      <c r="BK3683"/>
      <c r="BL3683"/>
      <c r="BM3683"/>
      <c r="BN3683"/>
      <c r="BO3683"/>
    </row>
    <row r="3684" spans="1:67" ht="15" x14ac:dyDescent="0.25">
      <c r="A3684" s="245" t="s">
        <v>2037</v>
      </c>
      <c r="B3684" s="245" t="s">
        <v>2036</v>
      </c>
      <c r="C3684" s="245" t="s">
        <v>3834</v>
      </c>
      <c r="D3684" s="245" t="s">
        <v>3833</v>
      </c>
      <c r="E3684" s="246" t="s">
        <v>44</v>
      </c>
      <c r="F3684" s="245" t="s">
        <v>44</v>
      </c>
      <c r="G3684" s="245" t="s">
        <v>18973</v>
      </c>
      <c r="H3684" s="245" t="s">
        <v>18974</v>
      </c>
      <c r="I3684" s="245" t="s">
        <v>14</v>
      </c>
      <c r="J3684" s="245" t="s">
        <v>59</v>
      </c>
      <c r="K3684" s="246" t="s">
        <v>3276</v>
      </c>
      <c r="L3684" s="245" t="s">
        <v>568</v>
      </c>
      <c r="M3684"/>
      <c r="N3684"/>
      <c r="O3684"/>
      <c r="P3684"/>
      <c r="Q3684"/>
      <c r="R3684"/>
      <c r="S3684"/>
      <c r="T3684"/>
      <c r="U3684"/>
      <c r="V3684"/>
      <c r="W3684"/>
      <c r="X3684"/>
      <c r="Y3684"/>
      <c r="Z3684"/>
      <c r="AA3684"/>
      <c r="AB3684"/>
      <c r="AC3684"/>
      <c r="AD3684"/>
      <c r="AE3684"/>
      <c r="AF3684"/>
      <c r="AG3684"/>
      <c r="AH3684"/>
      <c r="AI3684"/>
      <c r="AJ3684"/>
      <c r="AK3684"/>
      <c r="AL3684"/>
      <c r="AM3684"/>
      <c r="AN3684"/>
      <c r="AO3684"/>
      <c r="AP3684"/>
      <c r="AQ3684"/>
      <c r="AR3684"/>
      <c r="AS3684"/>
      <c r="AT3684"/>
      <c r="AU3684"/>
      <c r="AV3684"/>
      <c r="AW3684"/>
      <c r="AX3684"/>
      <c r="AY3684"/>
      <c r="AZ3684"/>
      <c r="BA3684"/>
      <c r="BB3684"/>
      <c r="BC3684"/>
      <c r="BD3684"/>
      <c r="BE3684"/>
      <c r="BF3684"/>
      <c r="BG3684"/>
      <c r="BH3684"/>
      <c r="BI3684"/>
      <c r="BJ3684"/>
      <c r="BK3684"/>
      <c r="BL3684"/>
      <c r="BM3684"/>
      <c r="BN3684"/>
      <c r="BO3684"/>
    </row>
    <row r="3685" spans="1:67" ht="15" x14ac:dyDescent="0.25">
      <c r="A3685" s="245" t="s">
        <v>2037</v>
      </c>
      <c r="B3685" s="245" t="s">
        <v>2036</v>
      </c>
      <c r="C3685" s="245" t="s">
        <v>3834</v>
      </c>
      <c r="D3685" s="245" t="s">
        <v>3833</v>
      </c>
      <c r="E3685" s="246" t="s">
        <v>44</v>
      </c>
      <c r="F3685" s="245" t="s">
        <v>44</v>
      </c>
      <c r="G3685" s="245" t="s">
        <v>18976</v>
      </c>
      <c r="H3685" s="245" t="s">
        <v>18977</v>
      </c>
      <c r="I3685" s="245" t="s">
        <v>14</v>
      </c>
      <c r="J3685" s="245" t="s">
        <v>59</v>
      </c>
      <c r="K3685" s="246" t="s">
        <v>18023</v>
      </c>
      <c r="L3685" s="245" t="s">
        <v>568</v>
      </c>
      <c r="M3685"/>
      <c r="N3685"/>
      <c r="O3685"/>
      <c r="P3685"/>
      <c r="Q3685"/>
      <c r="R3685"/>
      <c r="S3685"/>
      <c r="T3685"/>
      <c r="U3685"/>
      <c r="V3685"/>
      <c r="W3685"/>
      <c r="X3685"/>
      <c r="Y3685"/>
      <c r="Z3685"/>
      <c r="AA3685"/>
      <c r="AB3685"/>
      <c r="AC3685"/>
      <c r="AD3685"/>
      <c r="AE3685"/>
      <c r="AF3685"/>
      <c r="AG3685"/>
      <c r="AH3685"/>
      <c r="AI3685"/>
      <c r="AJ3685"/>
      <c r="AK3685"/>
      <c r="AL3685"/>
      <c r="AM3685"/>
      <c r="AN3685"/>
      <c r="AO3685"/>
      <c r="AP3685"/>
      <c r="AQ3685"/>
      <c r="AR3685"/>
      <c r="AS3685"/>
      <c r="AT3685"/>
      <c r="AU3685"/>
      <c r="AV3685"/>
      <c r="AW3685"/>
      <c r="AX3685"/>
      <c r="AY3685"/>
      <c r="AZ3685"/>
      <c r="BA3685"/>
      <c r="BB3685"/>
      <c r="BC3685"/>
      <c r="BD3685"/>
      <c r="BE3685"/>
      <c r="BF3685"/>
      <c r="BG3685"/>
      <c r="BH3685"/>
      <c r="BI3685"/>
      <c r="BJ3685"/>
      <c r="BK3685"/>
      <c r="BL3685"/>
      <c r="BM3685"/>
      <c r="BN3685"/>
      <c r="BO3685"/>
    </row>
    <row r="3686" spans="1:67" ht="15" x14ac:dyDescent="0.25">
      <c r="A3686" s="245" t="s">
        <v>2037</v>
      </c>
      <c r="B3686" s="245" t="s">
        <v>2036</v>
      </c>
      <c r="C3686" s="245" t="s">
        <v>2430</v>
      </c>
      <c r="D3686" s="245" t="s">
        <v>2429</v>
      </c>
      <c r="E3686" s="246" t="s">
        <v>44</v>
      </c>
      <c r="F3686" s="245" t="s">
        <v>44</v>
      </c>
      <c r="G3686" s="245" t="s">
        <v>3831</v>
      </c>
      <c r="H3686" s="245" t="s">
        <v>18978</v>
      </c>
      <c r="I3686" s="245" t="s">
        <v>24</v>
      </c>
      <c r="J3686" s="245" t="s">
        <v>59</v>
      </c>
      <c r="K3686" s="246" t="s">
        <v>12616</v>
      </c>
      <c r="L3686" s="245" t="s">
        <v>568</v>
      </c>
      <c r="M3686"/>
      <c r="N3686"/>
      <c r="O3686"/>
      <c r="P3686"/>
      <c r="Q3686"/>
      <c r="R3686"/>
      <c r="S3686"/>
      <c r="T3686"/>
      <c r="U3686"/>
      <c r="V3686"/>
      <c r="W3686"/>
      <c r="X3686"/>
      <c r="Y3686"/>
      <c r="Z3686"/>
      <c r="AA3686"/>
      <c r="AB3686"/>
      <c r="AC3686"/>
      <c r="AD3686"/>
      <c r="AE3686"/>
      <c r="AF3686"/>
      <c r="AG3686"/>
      <c r="AH3686"/>
      <c r="AI3686"/>
      <c r="AJ3686"/>
      <c r="AK3686"/>
      <c r="AL3686"/>
      <c r="AM3686"/>
      <c r="AN3686"/>
      <c r="AO3686"/>
      <c r="AP3686"/>
      <c r="AQ3686"/>
      <c r="AR3686"/>
      <c r="AS3686"/>
      <c r="AT3686"/>
      <c r="AU3686"/>
      <c r="AV3686"/>
      <c r="AW3686"/>
      <c r="AX3686"/>
      <c r="AY3686"/>
      <c r="AZ3686"/>
      <c r="BA3686"/>
      <c r="BB3686"/>
      <c r="BC3686"/>
      <c r="BD3686"/>
      <c r="BE3686"/>
      <c r="BF3686"/>
      <c r="BG3686"/>
      <c r="BH3686"/>
      <c r="BI3686"/>
      <c r="BJ3686"/>
      <c r="BK3686"/>
      <c r="BL3686"/>
      <c r="BM3686"/>
      <c r="BN3686"/>
      <c r="BO3686"/>
    </row>
    <row r="3687" spans="1:67" ht="15" x14ac:dyDescent="0.25">
      <c r="A3687" s="245" t="s">
        <v>2037</v>
      </c>
      <c r="B3687" s="245" t="s">
        <v>2036</v>
      </c>
      <c r="C3687" s="245" t="s">
        <v>2430</v>
      </c>
      <c r="D3687" s="245" t="s">
        <v>2429</v>
      </c>
      <c r="E3687" s="246" t="s">
        <v>44</v>
      </c>
      <c r="F3687" s="245" t="s">
        <v>44</v>
      </c>
      <c r="G3687" s="245" t="s">
        <v>3829</v>
      </c>
      <c r="H3687" s="245" t="s">
        <v>18979</v>
      </c>
      <c r="I3687" s="245" t="s">
        <v>24</v>
      </c>
      <c r="J3687" s="245" t="s">
        <v>59</v>
      </c>
      <c r="K3687" s="246" t="s">
        <v>3579</v>
      </c>
      <c r="L3687" s="245" t="s">
        <v>568</v>
      </c>
      <c r="M3687"/>
      <c r="N3687"/>
      <c r="O3687"/>
      <c r="P3687"/>
      <c r="Q3687"/>
      <c r="R3687"/>
      <c r="S3687"/>
      <c r="T3687"/>
      <c r="U3687"/>
      <c r="V3687"/>
      <c r="W3687"/>
      <c r="X3687"/>
      <c r="Y3687"/>
      <c r="Z3687"/>
      <c r="AA3687"/>
      <c r="AB3687"/>
      <c r="AC3687"/>
      <c r="AD3687"/>
      <c r="AE3687"/>
      <c r="AF3687"/>
      <c r="AG3687"/>
      <c r="AH3687"/>
      <c r="AI3687"/>
      <c r="AJ3687"/>
      <c r="AK3687"/>
      <c r="AL3687"/>
      <c r="AM3687"/>
      <c r="AN3687"/>
      <c r="AO3687"/>
      <c r="AP3687"/>
      <c r="AQ3687"/>
      <c r="AR3687"/>
      <c r="AS3687"/>
      <c r="AT3687"/>
      <c r="AU3687"/>
      <c r="AV3687"/>
      <c r="AW3687"/>
      <c r="AX3687"/>
      <c r="AY3687"/>
      <c r="AZ3687"/>
      <c r="BA3687"/>
      <c r="BB3687"/>
      <c r="BC3687"/>
      <c r="BD3687"/>
      <c r="BE3687"/>
      <c r="BF3687"/>
      <c r="BG3687"/>
      <c r="BH3687"/>
      <c r="BI3687"/>
      <c r="BJ3687"/>
      <c r="BK3687"/>
      <c r="BL3687"/>
      <c r="BM3687"/>
      <c r="BN3687"/>
      <c r="BO3687"/>
    </row>
    <row r="3688" spans="1:67" ht="15" x14ac:dyDescent="0.25">
      <c r="A3688" s="245" t="s">
        <v>2037</v>
      </c>
      <c r="B3688" s="245" t="s">
        <v>2036</v>
      </c>
      <c r="C3688" s="245" t="s">
        <v>2430</v>
      </c>
      <c r="D3688" s="245" t="s">
        <v>2429</v>
      </c>
      <c r="E3688" s="246" t="s">
        <v>44</v>
      </c>
      <c r="F3688" s="245" t="s">
        <v>44</v>
      </c>
      <c r="G3688" s="245" t="s">
        <v>3828</v>
      </c>
      <c r="H3688" s="245" t="s">
        <v>18980</v>
      </c>
      <c r="I3688" s="245" t="s">
        <v>24</v>
      </c>
      <c r="J3688" s="245" t="s">
        <v>59</v>
      </c>
      <c r="K3688" s="246" t="s">
        <v>18984</v>
      </c>
      <c r="L3688" s="245" t="s">
        <v>568</v>
      </c>
      <c r="M3688"/>
      <c r="N3688"/>
      <c r="O3688"/>
      <c r="P3688"/>
      <c r="Q3688"/>
      <c r="R3688"/>
      <c r="S3688"/>
      <c r="T3688"/>
      <c r="U3688"/>
      <c r="V3688"/>
      <c r="W3688"/>
      <c r="X3688"/>
      <c r="Y3688"/>
      <c r="Z3688"/>
      <c r="AA3688"/>
      <c r="AB3688"/>
      <c r="AC3688"/>
      <c r="AD3688"/>
      <c r="AE3688"/>
      <c r="AF3688"/>
      <c r="AG3688"/>
      <c r="AH3688"/>
      <c r="AI3688"/>
      <c r="AJ3688"/>
      <c r="AK3688"/>
      <c r="AL3688"/>
      <c r="AM3688"/>
      <c r="AN3688"/>
      <c r="AO3688"/>
      <c r="AP3688"/>
      <c r="AQ3688"/>
      <c r="AR3688"/>
      <c r="AS3688"/>
      <c r="AT3688"/>
      <c r="AU3688"/>
      <c r="AV3688"/>
      <c r="AW3688"/>
      <c r="AX3688"/>
      <c r="AY3688"/>
      <c r="AZ3688"/>
      <c r="BA3688"/>
      <c r="BB3688"/>
      <c r="BC3688"/>
      <c r="BD3688"/>
      <c r="BE3688"/>
      <c r="BF3688"/>
      <c r="BG3688"/>
      <c r="BH3688"/>
      <c r="BI3688"/>
      <c r="BJ3688"/>
      <c r="BK3688"/>
      <c r="BL3688"/>
      <c r="BM3688"/>
      <c r="BN3688"/>
      <c r="BO3688"/>
    </row>
    <row r="3689" spans="1:67" ht="15" x14ac:dyDescent="0.25">
      <c r="A3689" s="245" t="s">
        <v>2037</v>
      </c>
      <c r="B3689" s="245" t="s">
        <v>2036</v>
      </c>
      <c r="C3689" s="245" t="s">
        <v>2430</v>
      </c>
      <c r="D3689" s="245" t="s">
        <v>2429</v>
      </c>
      <c r="E3689" s="246" t="s">
        <v>44</v>
      </c>
      <c r="F3689" s="245" t="s">
        <v>44</v>
      </c>
      <c r="G3689" s="245" t="s">
        <v>3827</v>
      </c>
      <c r="H3689" s="245" t="s">
        <v>18981</v>
      </c>
      <c r="I3689" s="245" t="s">
        <v>24</v>
      </c>
      <c r="J3689" s="245" t="s">
        <v>59</v>
      </c>
      <c r="K3689" s="246" t="s">
        <v>1553</v>
      </c>
      <c r="L3689" s="245" t="s">
        <v>568</v>
      </c>
      <c r="M3689"/>
      <c r="N3689"/>
      <c r="O3689"/>
      <c r="P3689"/>
      <c r="Q3689"/>
      <c r="R3689"/>
      <c r="S3689"/>
      <c r="T3689"/>
      <c r="U3689"/>
      <c r="V3689"/>
      <c r="W3689"/>
      <c r="X3689"/>
      <c r="Y3689"/>
      <c r="Z3689"/>
      <c r="AA3689"/>
      <c r="AB3689"/>
      <c r="AC3689"/>
      <c r="AD3689"/>
      <c r="AE3689"/>
      <c r="AF3689"/>
      <c r="AG3689"/>
      <c r="AH3689"/>
      <c r="AI3689"/>
      <c r="AJ3689"/>
      <c r="AK3689"/>
      <c r="AL3689"/>
      <c r="AM3689"/>
      <c r="AN3689"/>
      <c r="AO3689"/>
      <c r="AP3689"/>
      <c r="AQ3689"/>
      <c r="AR3689"/>
      <c r="AS3689"/>
      <c r="AT3689"/>
      <c r="AU3689"/>
      <c r="AV3689"/>
      <c r="AW3689"/>
      <c r="AX3689"/>
      <c r="AY3689"/>
      <c r="AZ3689"/>
      <c r="BA3689"/>
      <c r="BB3689"/>
      <c r="BC3689"/>
      <c r="BD3689"/>
      <c r="BE3689"/>
      <c r="BF3689"/>
      <c r="BG3689"/>
      <c r="BH3689"/>
      <c r="BI3689"/>
      <c r="BJ3689"/>
      <c r="BK3689"/>
      <c r="BL3689"/>
      <c r="BM3689"/>
      <c r="BN3689"/>
      <c r="BO3689"/>
    </row>
    <row r="3690" spans="1:67" ht="15" x14ac:dyDescent="0.25">
      <c r="A3690" s="245" t="s">
        <v>2037</v>
      </c>
      <c r="B3690" s="245" t="s">
        <v>2036</v>
      </c>
      <c r="C3690" s="245" t="s">
        <v>2430</v>
      </c>
      <c r="D3690" s="245" t="s">
        <v>2429</v>
      </c>
      <c r="E3690" s="246" t="s">
        <v>44</v>
      </c>
      <c r="F3690" s="245" t="s">
        <v>44</v>
      </c>
      <c r="G3690" s="245" t="s">
        <v>3825</v>
      </c>
      <c r="H3690" s="245" t="s">
        <v>18982</v>
      </c>
      <c r="I3690" s="245" t="s">
        <v>24</v>
      </c>
      <c r="J3690" s="245" t="s">
        <v>59</v>
      </c>
      <c r="K3690" s="246" t="s">
        <v>1866</v>
      </c>
      <c r="L3690" s="245" t="s">
        <v>568</v>
      </c>
      <c r="M3690"/>
      <c r="N3690"/>
      <c r="O3690"/>
      <c r="P3690"/>
      <c r="Q3690"/>
      <c r="R3690"/>
      <c r="S3690"/>
      <c r="T3690"/>
      <c r="U3690"/>
      <c r="V3690"/>
      <c r="W3690"/>
      <c r="X3690"/>
      <c r="Y3690"/>
      <c r="Z3690"/>
      <c r="AA3690"/>
      <c r="AB3690"/>
      <c r="AC3690"/>
      <c r="AD3690"/>
      <c r="AE3690"/>
      <c r="AF3690"/>
      <c r="AG3690"/>
      <c r="AH3690"/>
      <c r="AI3690"/>
      <c r="AJ3690"/>
      <c r="AK3690"/>
      <c r="AL3690"/>
      <c r="AM3690"/>
      <c r="AN3690"/>
      <c r="AO3690"/>
      <c r="AP3690"/>
      <c r="AQ3690"/>
      <c r="AR3690"/>
      <c r="AS3690"/>
      <c r="AT3690"/>
      <c r="AU3690"/>
      <c r="AV3690"/>
      <c r="AW3690"/>
      <c r="AX3690"/>
      <c r="AY3690"/>
      <c r="AZ3690"/>
      <c r="BA3690"/>
      <c r="BB3690"/>
      <c r="BC3690"/>
      <c r="BD3690"/>
      <c r="BE3690"/>
      <c r="BF3690"/>
      <c r="BG3690"/>
      <c r="BH3690"/>
      <c r="BI3690"/>
      <c r="BJ3690"/>
      <c r="BK3690"/>
      <c r="BL3690"/>
      <c r="BM3690"/>
      <c r="BN3690"/>
      <c r="BO3690"/>
    </row>
    <row r="3691" spans="1:67" ht="15" x14ac:dyDescent="0.25">
      <c r="A3691" s="245" t="s">
        <v>2037</v>
      </c>
      <c r="B3691" s="245" t="s">
        <v>2036</v>
      </c>
      <c r="C3691" s="245" t="s">
        <v>2430</v>
      </c>
      <c r="D3691" s="245" t="s">
        <v>2429</v>
      </c>
      <c r="E3691" s="246" t="s">
        <v>44</v>
      </c>
      <c r="F3691" s="245" t="s">
        <v>44</v>
      </c>
      <c r="G3691" s="245" t="s">
        <v>3824</v>
      </c>
      <c r="H3691" s="245" t="s">
        <v>18983</v>
      </c>
      <c r="I3691" s="245" t="s">
        <v>24</v>
      </c>
      <c r="J3691" s="245" t="s">
        <v>59</v>
      </c>
      <c r="K3691" s="246" t="s">
        <v>8196</v>
      </c>
      <c r="L3691" s="245" t="s">
        <v>568</v>
      </c>
      <c r="M3691"/>
      <c r="N3691"/>
      <c r="O3691"/>
      <c r="P3691"/>
      <c r="Q3691"/>
      <c r="R3691"/>
      <c r="S3691"/>
      <c r="T3691"/>
      <c r="U3691"/>
      <c r="V3691"/>
      <c r="W3691"/>
      <c r="X3691"/>
      <c r="Y3691"/>
      <c r="Z3691"/>
      <c r="AA3691"/>
      <c r="AB3691"/>
      <c r="AC3691"/>
      <c r="AD3691"/>
      <c r="AE3691"/>
      <c r="AF3691"/>
      <c r="AG3691"/>
      <c r="AH3691"/>
      <c r="AI3691"/>
      <c r="AJ3691"/>
      <c r="AK3691"/>
      <c r="AL3691"/>
      <c r="AM3691"/>
      <c r="AN3691"/>
      <c r="AO3691"/>
      <c r="AP3691"/>
      <c r="AQ3691"/>
      <c r="AR3691"/>
      <c r="AS3691"/>
      <c r="AT3691"/>
      <c r="AU3691"/>
      <c r="AV3691"/>
      <c r="AW3691"/>
      <c r="AX3691"/>
      <c r="AY3691"/>
      <c r="AZ3691"/>
      <c r="BA3691"/>
      <c r="BB3691"/>
      <c r="BC3691"/>
      <c r="BD3691"/>
      <c r="BE3691"/>
      <c r="BF3691"/>
      <c r="BG3691"/>
      <c r="BH3691"/>
      <c r="BI3691"/>
      <c r="BJ3691"/>
      <c r="BK3691"/>
      <c r="BL3691"/>
      <c r="BM3691"/>
      <c r="BN3691"/>
      <c r="BO3691"/>
    </row>
    <row r="3692" spans="1:67" ht="15" x14ac:dyDescent="0.25">
      <c r="A3692" s="245" t="s">
        <v>2037</v>
      </c>
      <c r="B3692" s="245" t="s">
        <v>2036</v>
      </c>
      <c r="C3692" s="245" t="s">
        <v>2430</v>
      </c>
      <c r="D3692" s="245" t="s">
        <v>2429</v>
      </c>
      <c r="E3692" s="246" t="s">
        <v>44</v>
      </c>
      <c r="F3692" s="245" t="s">
        <v>44</v>
      </c>
      <c r="G3692" s="245" t="s">
        <v>3823</v>
      </c>
      <c r="H3692" s="245" t="s">
        <v>18985</v>
      </c>
      <c r="I3692" s="245" t="s">
        <v>24</v>
      </c>
      <c r="J3692" s="245" t="s">
        <v>59</v>
      </c>
      <c r="K3692" s="246" t="s">
        <v>11741</v>
      </c>
      <c r="L3692" s="245" t="s">
        <v>568</v>
      </c>
      <c r="M3692"/>
      <c r="N3692"/>
      <c r="O3692"/>
      <c r="P3692"/>
      <c r="Q3692"/>
      <c r="R3692"/>
      <c r="S3692"/>
      <c r="T3692"/>
      <c r="U3692"/>
      <c r="V3692"/>
      <c r="W3692"/>
      <c r="X3692"/>
      <c r="Y3692"/>
      <c r="Z3692"/>
      <c r="AA3692"/>
      <c r="AB3692"/>
      <c r="AC3692"/>
      <c r="AD3692"/>
      <c r="AE3692"/>
      <c r="AF3692"/>
      <c r="AG3692"/>
      <c r="AH3692"/>
      <c r="AI3692"/>
      <c r="AJ3692"/>
      <c r="AK3692"/>
      <c r="AL3692"/>
      <c r="AM3692"/>
      <c r="AN3692"/>
      <c r="AO3692"/>
      <c r="AP3692"/>
      <c r="AQ3692"/>
      <c r="AR3692"/>
      <c r="AS3692"/>
      <c r="AT3692"/>
      <c r="AU3692"/>
      <c r="AV3692"/>
      <c r="AW3692"/>
      <c r="AX3692"/>
      <c r="AY3692"/>
      <c r="AZ3692"/>
      <c r="BA3692"/>
      <c r="BB3692"/>
      <c r="BC3692"/>
      <c r="BD3692"/>
      <c r="BE3692"/>
      <c r="BF3692"/>
      <c r="BG3692"/>
      <c r="BH3692"/>
      <c r="BI3692"/>
      <c r="BJ3692"/>
      <c r="BK3692"/>
      <c r="BL3692"/>
      <c r="BM3692"/>
      <c r="BN3692"/>
      <c r="BO3692"/>
    </row>
    <row r="3693" spans="1:67" ht="15" x14ac:dyDescent="0.25">
      <c r="A3693" s="245" t="s">
        <v>2037</v>
      </c>
      <c r="B3693" s="245" t="s">
        <v>2036</v>
      </c>
      <c r="C3693" s="245" t="s">
        <v>2430</v>
      </c>
      <c r="D3693" s="245" t="s">
        <v>2429</v>
      </c>
      <c r="E3693" s="246" t="s">
        <v>44</v>
      </c>
      <c r="F3693" s="245" t="s">
        <v>44</v>
      </c>
      <c r="G3693" s="245" t="s">
        <v>3822</v>
      </c>
      <c r="H3693" s="245" t="s">
        <v>18986</v>
      </c>
      <c r="I3693" s="245" t="s">
        <v>24</v>
      </c>
      <c r="J3693" s="245" t="s">
        <v>59</v>
      </c>
      <c r="K3693" s="246" t="s">
        <v>24488</v>
      </c>
      <c r="L3693" s="245" t="s">
        <v>568</v>
      </c>
      <c r="M3693"/>
      <c r="N3693"/>
      <c r="O3693"/>
      <c r="P3693"/>
      <c r="Q3693"/>
      <c r="R3693"/>
      <c r="S3693"/>
      <c r="T3693"/>
      <c r="U3693"/>
      <c r="V3693"/>
      <c r="W3693"/>
      <c r="X3693"/>
      <c r="Y3693"/>
      <c r="Z3693"/>
      <c r="AA3693"/>
      <c r="AB3693"/>
      <c r="AC3693"/>
      <c r="AD3693"/>
      <c r="AE3693"/>
      <c r="AF3693"/>
      <c r="AG3693"/>
      <c r="AH3693"/>
      <c r="AI3693"/>
      <c r="AJ3693"/>
      <c r="AK3693"/>
      <c r="AL3693"/>
      <c r="AM3693"/>
      <c r="AN3693"/>
      <c r="AO3693"/>
      <c r="AP3693"/>
      <c r="AQ3693"/>
      <c r="AR3693"/>
      <c r="AS3693"/>
      <c r="AT3693"/>
      <c r="AU3693"/>
      <c r="AV3693"/>
      <c r="AW3693"/>
      <c r="AX3693"/>
      <c r="AY3693"/>
      <c r="AZ3693"/>
      <c r="BA3693"/>
      <c r="BB3693"/>
      <c r="BC3693"/>
      <c r="BD3693"/>
      <c r="BE3693"/>
      <c r="BF3693"/>
      <c r="BG3693"/>
      <c r="BH3693"/>
      <c r="BI3693"/>
      <c r="BJ3693"/>
      <c r="BK3693"/>
      <c r="BL3693"/>
      <c r="BM3693"/>
      <c r="BN3693"/>
      <c r="BO3693"/>
    </row>
    <row r="3694" spans="1:67" ht="15" x14ac:dyDescent="0.25">
      <c r="A3694" s="245" t="s">
        <v>2037</v>
      </c>
      <c r="B3694" s="245" t="s">
        <v>2036</v>
      </c>
      <c r="C3694" s="245" t="s">
        <v>2430</v>
      </c>
      <c r="D3694" s="245" t="s">
        <v>2429</v>
      </c>
      <c r="E3694" s="246" t="s">
        <v>44</v>
      </c>
      <c r="F3694" s="245" t="s">
        <v>44</v>
      </c>
      <c r="G3694" s="245" t="s">
        <v>3821</v>
      </c>
      <c r="H3694" s="245" t="s">
        <v>18987</v>
      </c>
      <c r="I3694" s="245" t="s">
        <v>24</v>
      </c>
      <c r="J3694" s="245" t="s">
        <v>59</v>
      </c>
      <c r="K3694" s="246" t="s">
        <v>14545</v>
      </c>
      <c r="L3694" s="245" t="s">
        <v>568</v>
      </c>
      <c r="M3694"/>
      <c r="N3694"/>
      <c r="O3694"/>
      <c r="P3694"/>
      <c r="Q3694"/>
      <c r="R3694"/>
      <c r="S3694"/>
      <c r="T3694"/>
      <c r="U3694"/>
      <c r="V3694"/>
      <c r="W3694"/>
      <c r="X3694"/>
      <c r="Y3694"/>
      <c r="Z3694"/>
      <c r="AA3694"/>
      <c r="AB3694"/>
      <c r="AC3694"/>
      <c r="AD3694"/>
      <c r="AE3694"/>
      <c r="AF3694"/>
      <c r="AG3694"/>
      <c r="AH3694"/>
      <c r="AI3694"/>
      <c r="AJ3694"/>
      <c r="AK3694"/>
      <c r="AL3694"/>
      <c r="AM3694"/>
      <c r="AN3694"/>
      <c r="AO3694"/>
      <c r="AP3694"/>
      <c r="AQ3694"/>
      <c r="AR3694"/>
      <c r="AS3694"/>
      <c r="AT3694"/>
      <c r="AU3694"/>
      <c r="AV3694"/>
      <c r="AW3694"/>
      <c r="AX3694"/>
      <c r="AY3694"/>
      <c r="AZ3694"/>
      <c r="BA3694"/>
      <c r="BB3694"/>
      <c r="BC3694"/>
      <c r="BD3694"/>
      <c r="BE3694"/>
      <c r="BF3694"/>
      <c r="BG3694"/>
      <c r="BH3694"/>
      <c r="BI3694"/>
      <c r="BJ3694"/>
      <c r="BK3694"/>
      <c r="BL3694"/>
      <c r="BM3694"/>
      <c r="BN3694"/>
      <c r="BO3694"/>
    </row>
    <row r="3695" spans="1:67" ht="15" x14ac:dyDescent="0.25">
      <c r="A3695" s="245" t="s">
        <v>2037</v>
      </c>
      <c r="B3695" s="245" t="s">
        <v>2036</v>
      </c>
      <c r="C3695" s="245" t="s">
        <v>2430</v>
      </c>
      <c r="D3695" s="245" t="s">
        <v>2429</v>
      </c>
      <c r="E3695" s="246" t="s">
        <v>44</v>
      </c>
      <c r="F3695" s="245" t="s">
        <v>44</v>
      </c>
      <c r="G3695" s="245" t="s">
        <v>3820</v>
      </c>
      <c r="H3695" s="245" t="s">
        <v>18988</v>
      </c>
      <c r="I3695" s="245" t="s">
        <v>24</v>
      </c>
      <c r="J3695" s="245" t="s">
        <v>59</v>
      </c>
      <c r="K3695" s="246" t="s">
        <v>2014</v>
      </c>
      <c r="L3695" s="245" t="s">
        <v>568</v>
      </c>
      <c r="M3695"/>
      <c r="N3695"/>
      <c r="O3695"/>
      <c r="P3695"/>
      <c r="Q3695"/>
      <c r="R3695"/>
      <c r="S3695"/>
      <c r="T3695"/>
      <c r="U3695"/>
      <c r="V3695"/>
      <c r="W3695"/>
      <c r="X3695"/>
      <c r="Y3695"/>
      <c r="Z3695"/>
      <c r="AA3695"/>
      <c r="AB3695"/>
      <c r="AC3695"/>
      <c r="AD3695"/>
      <c r="AE3695"/>
      <c r="AF3695"/>
      <c r="AG3695"/>
      <c r="AH3695"/>
      <c r="AI3695"/>
      <c r="AJ3695"/>
      <c r="AK3695"/>
      <c r="AL3695"/>
      <c r="AM3695"/>
      <c r="AN3695"/>
      <c r="AO3695"/>
      <c r="AP3695"/>
      <c r="AQ3695"/>
      <c r="AR3695"/>
      <c r="AS3695"/>
      <c r="AT3695"/>
      <c r="AU3695"/>
      <c r="AV3695"/>
      <c r="AW3695"/>
      <c r="AX3695"/>
      <c r="AY3695"/>
      <c r="AZ3695"/>
      <c r="BA3695"/>
      <c r="BB3695"/>
      <c r="BC3695"/>
      <c r="BD3695"/>
      <c r="BE3695"/>
      <c r="BF3695"/>
      <c r="BG3695"/>
      <c r="BH3695"/>
      <c r="BI3695"/>
      <c r="BJ3695"/>
      <c r="BK3695"/>
      <c r="BL3695"/>
      <c r="BM3695"/>
      <c r="BN3695"/>
      <c r="BO3695"/>
    </row>
    <row r="3696" spans="1:67" ht="15" x14ac:dyDescent="0.25">
      <c r="A3696" s="245" t="s">
        <v>2037</v>
      </c>
      <c r="B3696" s="245" t="s">
        <v>2036</v>
      </c>
      <c r="C3696" s="245" t="s">
        <v>2430</v>
      </c>
      <c r="D3696" s="245" t="s">
        <v>2429</v>
      </c>
      <c r="E3696" s="246" t="s">
        <v>44</v>
      </c>
      <c r="F3696" s="245" t="s">
        <v>44</v>
      </c>
      <c r="G3696" s="245" t="s">
        <v>3819</v>
      </c>
      <c r="H3696" s="245" t="s">
        <v>18989</v>
      </c>
      <c r="I3696" s="245" t="s">
        <v>24</v>
      </c>
      <c r="J3696" s="245" t="s">
        <v>59</v>
      </c>
      <c r="K3696" s="246" t="s">
        <v>24489</v>
      </c>
      <c r="L3696" s="245" t="s">
        <v>568</v>
      </c>
      <c r="M3696"/>
      <c r="N3696"/>
      <c r="O3696"/>
      <c r="P3696"/>
      <c r="Q3696"/>
      <c r="R3696"/>
      <c r="S3696"/>
      <c r="T3696"/>
      <c r="U3696"/>
      <c r="V3696"/>
      <c r="W3696"/>
      <c r="X3696"/>
      <c r="Y3696"/>
      <c r="Z3696"/>
      <c r="AA3696"/>
      <c r="AB3696"/>
      <c r="AC3696"/>
      <c r="AD3696"/>
      <c r="AE3696"/>
      <c r="AF3696"/>
      <c r="AG3696"/>
      <c r="AH3696"/>
      <c r="AI3696"/>
      <c r="AJ3696"/>
      <c r="AK3696"/>
      <c r="AL3696"/>
      <c r="AM3696"/>
      <c r="AN3696"/>
      <c r="AO3696"/>
      <c r="AP3696"/>
      <c r="AQ3696"/>
      <c r="AR3696"/>
      <c r="AS3696"/>
      <c r="AT3696"/>
      <c r="AU3696"/>
      <c r="AV3696"/>
      <c r="AW3696"/>
      <c r="AX3696"/>
      <c r="AY3696"/>
      <c r="AZ3696"/>
      <c r="BA3696"/>
      <c r="BB3696"/>
      <c r="BC3696"/>
      <c r="BD3696"/>
      <c r="BE3696"/>
      <c r="BF3696"/>
      <c r="BG3696"/>
      <c r="BH3696"/>
      <c r="BI3696"/>
      <c r="BJ3696"/>
      <c r="BK3696"/>
      <c r="BL3696"/>
      <c r="BM3696"/>
      <c r="BN3696"/>
      <c r="BO3696"/>
    </row>
    <row r="3697" spans="1:67" ht="15" x14ac:dyDescent="0.25">
      <c r="A3697" s="245" t="s">
        <v>2037</v>
      </c>
      <c r="B3697" s="245" t="s">
        <v>2036</v>
      </c>
      <c r="C3697" s="245" t="s">
        <v>2430</v>
      </c>
      <c r="D3697" s="245" t="s">
        <v>2429</v>
      </c>
      <c r="E3697" s="246" t="s">
        <v>44</v>
      </c>
      <c r="F3697" s="245" t="s">
        <v>44</v>
      </c>
      <c r="G3697" s="245" t="s">
        <v>3818</v>
      </c>
      <c r="H3697" s="245" t="s">
        <v>18990</v>
      </c>
      <c r="I3697" s="245" t="s">
        <v>24</v>
      </c>
      <c r="J3697" s="245" t="s">
        <v>59</v>
      </c>
      <c r="K3697" s="246" t="s">
        <v>10172</v>
      </c>
      <c r="L3697" s="245" t="s">
        <v>568</v>
      </c>
      <c r="M3697"/>
      <c r="N3697"/>
      <c r="O3697"/>
      <c r="P3697"/>
      <c r="Q3697"/>
      <c r="R3697"/>
      <c r="S3697"/>
      <c r="T3697"/>
      <c r="U3697"/>
      <c r="V3697"/>
      <c r="W3697"/>
      <c r="X3697"/>
      <c r="Y3697"/>
      <c r="Z3697"/>
      <c r="AA3697"/>
      <c r="AB3697"/>
      <c r="AC3697"/>
      <c r="AD3697"/>
      <c r="AE3697"/>
      <c r="AF3697"/>
      <c r="AG3697"/>
      <c r="AH3697"/>
      <c r="AI3697"/>
      <c r="AJ3697"/>
      <c r="AK3697"/>
      <c r="AL3697"/>
      <c r="AM3697"/>
      <c r="AN3697"/>
      <c r="AO3697"/>
      <c r="AP3697"/>
      <c r="AQ3697"/>
      <c r="AR3697"/>
      <c r="AS3697"/>
      <c r="AT3697"/>
      <c r="AU3697"/>
      <c r="AV3697"/>
      <c r="AW3697"/>
      <c r="AX3697"/>
      <c r="AY3697"/>
      <c r="AZ3697"/>
      <c r="BA3697"/>
      <c r="BB3697"/>
      <c r="BC3697"/>
      <c r="BD3697"/>
      <c r="BE3697"/>
      <c r="BF3697"/>
      <c r="BG3697"/>
      <c r="BH3697"/>
      <c r="BI3697"/>
      <c r="BJ3697"/>
      <c r="BK3697"/>
      <c r="BL3697"/>
      <c r="BM3697"/>
      <c r="BN3697"/>
      <c r="BO3697"/>
    </row>
    <row r="3698" spans="1:67" ht="15" x14ac:dyDescent="0.25">
      <c r="A3698" s="245" t="s">
        <v>2037</v>
      </c>
      <c r="B3698" s="245" t="s">
        <v>2036</v>
      </c>
      <c r="C3698" s="245" t="s">
        <v>2430</v>
      </c>
      <c r="D3698" s="245" t="s">
        <v>2429</v>
      </c>
      <c r="E3698" s="246" t="s">
        <v>44</v>
      </c>
      <c r="F3698" s="245" t="s">
        <v>44</v>
      </c>
      <c r="G3698" s="245" t="s">
        <v>3817</v>
      </c>
      <c r="H3698" s="245" t="s">
        <v>18991</v>
      </c>
      <c r="I3698" s="245" t="s">
        <v>24</v>
      </c>
      <c r="J3698" s="245" t="s">
        <v>59</v>
      </c>
      <c r="K3698" s="246" t="s">
        <v>8325</v>
      </c>
      <c r="L3698" s="245" t="s">
        <v>568</v>
      </c>
      <c r="M3698"/>
      <c r="N3698"/>
      <c r="O3698"/>
      <c r="P3698"/>
      <c r="Q3698"/>
      <c r="R3698"/>
      <c r="S3698"/>
      <c r="T3698"/>
      <c r="U3698"/>
      <c r="V3698"/>
      <c r="W3698"/>
      <c r="X3698"/>
      <c r="Y3698"/>
      <c r="Z3698"/>
      <c r="AA3698"/>
      <c r="AB3698"/>
      <c r="AC3698"/>
      <c r="AD3698"/>
      <c r="AE3698"/>
      <c r="AF3698"/>
      <c r="AG3698"/>
      <c r="AH3698"/>
      <c r="AI3698"/>
      <c r="AJ3698"/>
      <c r="AK3698"/>
      <c r="AL3698"/>
      <c r="AM3698"/>
      <c r="AN3698"/>
      <c r="AO3698"/>
      <c r="AP3698"/>
      <c r="AQ3698"/>
      <c r="AR3698"/>
      <c r="AS3698"/>
      <c r="AT3698"/>
      <c r="AU3698"/>
      <c r="AV3698"/>
      <c r="AW3698"/>
      <c r="AX3698"/>
      <c r="AY3698"/>
      <c r="AZ3698"/>
      <c r="BA3698"/>
      <c r="BB3698"/>
      <c r="BC3698"/>
      <c r="BD3698"/>
      <c r="BE3698"/>
      <c r="BF3698"/>
      <c r="BG3698"/>
      <c r="BH3698"/>
      <c r="BI3698"/>
      <c r="BJ3698"/>
      <c r="BK3698"/>
      <c r="BL3698"/>
      <c r="BM3698"/>
      <c r="BN3698"/>
      <c r="BO3698"/>
    </row>
    <row r="3699" spans="1:67" ht="15" x14ac:dyDescent="0.25">
      <c r="A3699" s="245" t="s">
        <v>2037</v>
      </c>
      <c r="B3699" s="245" t="s">
        <v>2036</v>
      </c>
      <c r="C3699" s="245" t="s">
        <v>2430</v>
      </c>
      <c r="D3699" s="245" t="s">
        <v>2429</v>
      </c>
      <c r="E3699" s="246" t="s">
        <v>44</v>
      </c>
      <c r="F3699" s="245" t="s">
        <v>44</v>
      </c>
      <c r="G3699" s="245" t="s">
        <v>3816</v>
      </c>
      <c r="H3699" s="245" t="s">
        <v>18992</v>
      </c>
      <c r="I3699" s="245" t="s">
        <v>24</v>
      </c>
      <c r="J3699" s="245" t="s">
        <v>59</v>
      </c>
      <c r="K3699" s="246" t="s">
        <v>8814</v>
      </c>
      <c r="L3699" s="245" t="s">
        <v>568</v>
      </c>
      <c r="M3699"/>
      <c r="N3699"/>
      <c r="O3699"/>
      <c r="P3699"/>
      <c r="Q3699"/>
      <c r="R3699"/>
      <c r="S3699"/>
      <c r="T3699"/>
      <c r="U3699"/>
      <c r="V3699"/>
      <c r="W3699"/>
      <c r="X3699"/>
      <c r="Y3699"/>
      <c r="Z3699"/>
      <c r="AA3699"/>
      <c r="AB3699"/>
      <c r="AC3699"/>
      <c r="AD3699"/>
      <c r="AE3699"/>
      <c r="AF3699"/>
      <c r="AG3699"/>
      <c r="AH3699"/>
      <c r="AI3699"/>
      <c r="AJ3699"/>
      <c r="AK3699"/>
      <c r="AL3699"/>
      <c r="AM3699"/>
      <c r="AN3699"/>
      <c r="AO3699"/>
      <c r="AP3699"/>
      <c r="AQ3699"/>
      <c r="AR3699"/>
      <c r="AS3699"/>
      <c r="AT3699"/>
      <c r="AU3699"/>
      <c r="AV3699"/>
      <c r="AW3699"/>
      <c r="AX3699"/>
      <c r="AY3699"/>
      <c r="AZ3699"/>
      <c r="BA3699"/>
      <c r="BB3699"/>
      <c r="BC3699"/>
      <c r="BD3699"/>
      <c r="BE3699"/>
      <c r="BF3699"/>
      <c r="BG3699"/>
      <c r="BH3699"/>
      <c r="BI3699"/>
      <c r="BJ3699"/>
      <c r="BK3699"/>
      <c r="BL3699"/>
      <c r="BM3699"/>
      <c r="BN3699"/>
      <c r="BO3699"/>
    </row>
    <row r="3700" spans="1:67" ht="15" x14ac:dyDescent="0.25">
      <c r="A3700" s="245" t="s">
        <v>2037</v>
      </c>
      <c r="B3700" s="245" t="s">
        <v>2036</v>
      </c>
      <c r="C3700" s="245" t="s">
        <v>2430</v>
      </c>
      <c r="D3700" s="245" t="s">
        <v>2429</v>
      </c>
      <c r="E3700" s="246" t="s">
        <v>44</v>
      </c>
      <c r="F3700" s="245" t="s">
        <v>44</v>
      </c>
      <c r="G3700" s="245" t="s">
        <v>3814</v>
      </c>
      <c r="H3700" s="245" t="s">
        <v>18993</v>
      </c>
      <c r="I3700" s="245" t="s">
        <v>24</v>
      </c>
      <c r="J3700" s="245" t="s">
        <v>59</v>
      </c>
      <c r="K3700" s="246" t="s">
        <v>10031</v>
      </c>
      <c r="L3700" s="245" t="s">
        <v>568</v>
      </c>
      <c r="M3700"/>
      <c r="N3700"/>
      <c r="O3700"/>
      <c r="P3700"/>
      <c r="Q3700"/>
      <c r="R3700"/>
      <c r="S3700"/>
      <c r="T3700"/>
      <c r="U3700"/>
      <c r="V3700"/>
      <c r="W3700"/>
      <c r="X3700"/>
      <c r="Y3700"/>
      <c r="Z3700"/>
      <c r="AA3700"/>
      <c r="AB3700"/>
      <c r="AC3700"/>
      <c r="AD3700"/>
      <c r="AE3700"/>
      <c r="AF3700"/>
      <c r="AG3700"/>
      <c r="AH3700"/>
      <c r="AI3700"/>
      <c r="AJ3700"/>
      <c r="AK3700"/>
      <c r="AL3700"/>
      <c r="AM3700"/>
      <c r="AN3700"/>
      <c r="AO3700"/>
      <c r="AP3700"/>
      <c r="AQ3700"/>
      <c r="AR3700"/>
      <c r="AS3700"/>
      <c r="AT3700"/>
      <c r="AU3700"/>
      <c r="AV3700"/>
      <c r="AW3700"/>
      <c r="AX3700"/>
      <c r="AY3700"/>
      <c r="AZ3700"/>
      <c r="BA3700"/>
      <c r="BB3700"/>
      <c r="BC3700"/>
      <c r="BD3700"/>
      <c r="BE3700"/>
      <c r="BF3700"/>
      <c r="BG3700"/>
      <c r="BH3700"/>
      <c r="BI3700"/>
      <c r="BJ3700"/>
      <c r="BK3700"/>
      <c r="BL3700"/>
      <c r="BM3700"/>
      <c r="BN3700"/>
      <c r="BO3700"/>
    </row>
    <row r="3701" spans="1:67" ht="15" x14ac:dyDescent="0.25">
      <c r="A3701" s="245" t="s">
        <v>2037</v>
      </c>
      <c r="B3701" s="245" t="s">
        <v>2036</v>
      </c>
      <c r="C3701" s="245" t="s">
        <v>2430</v>
      </c>
      <c r="D3701" s="245" t="s">
        <v>2429</v>
      </c>
      <c r="E3701" s="246" t="s">
        <v>44</v>
      </c>
      <c r="F3701" s="245" t="s">
        <v>44</v>
      </c>
      <c r="G3701" s="245" t="s">
        <v>3813</v>
      </c>
      <c r="H3701" s="245" t="s">
        <v>18994</v>
      </c>
      <c r="I3701" s="245" t="s">
        <v>24</v>
      </c>
      <c r="J3701" s="245" t="s">
        <v>59</v>
      </c>
      <c r="K3701" s="246" t="s">
        <v>21671</v>
      </c>
      <c r="L3701" s="245" t="s">
        <v>568</v>
      </c>
      <c r="M3701"/>
      <c r="N3701"/>
      <c r="O3701"/>
      <c r="P3701"/>
      <c r="Q3701"/>
      <c r="R3701"/>
      <c r="S3701"/>
      <c r="T3701"/>
      <c r="U3701"/>
      <c r="V3701"/>
      <c r="W3701"/>
      <c r="X3701"/>
      <c r="Y3701"/>
      <c r="Z3701"/>
      <c r="AA3701"/>
      <c r="AB3701"/>
      <c r="AC3701"/>
      <c r="AD3701"/>
      <c r="AE3701"/>
      <c r="AF3701"/>
      <c r="AG3701"/>
      <c r="AH3701"/>
      <c r="AI3701"/>
      <c r="AJ3701"/>
      <c r="AK3701"/>
      <c r="AL3701"/>
      <c r="AM3701"/>
      <c r="AN3701"/>
      <c r="AO3701"/>
      <c r="AP3701"/>
      <c r="AQ3701"/>
      <c r="AR3701"/>
      <c r="AS3701"/>
      <c r="AT3701"/>
      <c r="AU3701"/>
      <c r="AV3701"/>
      <c r="AW3701"/>
      <c r="AX3701"/>
      <c r="AY3701"/>
      <c r="AZ3701"/>
      <c r="BA3701"/>
      <c r="BB3701"/>
      <c r="BC3701"/>
      <c r="BD3701"/>
      <c r="BE3701"/>
      <c r="BF3701"/>
      <c r="BG3701"/>
      <c r="BH3701"/>
      <c r="BI3701"/>
      <c r="BJ3701"/>
      <c r="BK3701"/>
      <c r="BL3701"/>
      <c r="BM3701"/>
      <c r="BN3701"/>
      <c r="BO3701"/>
    </row>
    <row r="3702" spans="1:67" ht="15" x14ac:dyDescent="0.25">
      <c r="A3702" s="245" t="s">
        <v>2037</v>
      </c>
      <c r="B3702" s="245" t="s">
        <v>2036</v>
      </c>
      <c r="C3702" s="245" t="s">
        <v>2430</v>
      </c>
      <c r="D3702" s="245" t="s">
        <v>2429</v>
      </c>
      <c r="E3702" s="246" t="s">
        <v>44</v>
      </c>
      <c r="F3702" s="245" t="s">
        <v>44</v>
      </c>
      <c r="G3702" s="245" t="s">
        <v>3812</v>
      </c>
      <c r="H3702" s="245" t="s">
        <v>18995</v>
      </c>
      <c r="I3702" s="245" t="s">
        <v>24</v>
      </c>
      <c r="J3702" s="245" t="s">
        <v>59</v>
      </c>
      <c r="K3702" s="246" t="s">
        <v>9037</v>
      </c>
      <c r="L3702" s="245" t="s">
        <v>568</v>
      </c>
      <c r="M3702"/>
      <c r="N3702"/>
      <c r="O3702"/>
      <c r="P3702"/>
      <c r="Q3702"/>
      <c r="R3702"/>
      <c r="S3702"/>
      <c r="T3702"/>
      <c r="U3702"/>
      <c r="V3702"/>
      <c r="W3702"/>
      <c r="X3702"/>
      <c r="Y3702"/>
      <c r="Z3702"/>
      <c r="AA3702"/>
      <c r="AB3702"/>
      <c r="AC3702"/>
      <c r="AD3702"/>
      <c r="AE3702"/>
      <c r="AF3702"/>
      <c r="AG3702"/>
      <c r="AH3702"/>
      <c r="AI3702"/>
      <c r="AJ3702"/>
      <c r="AK3702"/>
      <c r="AL3702"/>
      <c r="AM3702"/>
      <c r="AN3702"/>
      <c r="AO3702"/>
      <c r="AP3702"/>
      <c r="AQ3702"/>
      <c r="AR3702"/>
      <c r="AS3702"/>
      <c r="AT3702"/>
      <c r="AU3702"/>
      <c r="AV3702"/>
      <c r="AW3702"/>
      <c r="AX3702"/>
      <c r="AY3702"/>
      <c r="AZ3702"/>
      <c r="BA3702"/>
      <c r="BB3702"/>
      <c r="BC3702"/>
      <c r="BD3702"/>
      <c r="BE3702"/>
      <c r="BF3702"/>
      <c r="BG3702"/>
      <c r="BH3702"/>
      <c r="BI3702"/>
      <c r="BJ3702"/>
      <c r="BK3702"/>
      <c r="BL3702"/>
      <c r="BM3702"/>
      <c r="BN3702"/>
      <c r="BO3702"/>
    </row>
    <row r="3703" spans="1:67" ht="15" x14ac:dyDescent="0.25">
      <c r="A3703" s="245" t="s">
        <v>2037</v>
      </c>
      <c r="B3703" s="245" t="s">
        <v>2036</v>
      </c>
      <c r="C3703" s="245" t="s">
        <v>2430</v>
      </c>
      <c r="D3703" s="245" t="s">
        <v>2429</v>
      </c>
      <c r="E3703" s="246" t="s">
        <v>44</v>
      </c>
      <c r="F3703" s="245" t="s">
        <v>44</v>
      </c>
      <c r="G3703" s="245" t="s">
        <v>3811</v>
      </c>
      <c r="H3703" s="245" t="s">
        <v>18996</v>
      </c>
      <c r="I3703" s="245" t="s">
        <v>24</v>
      </c>
      <c r="J3703" s="245" t="s">
        <v>59</v>
      </c>
      <c r="K3703" s="246" t="s">
        <v>11026</v>
      </c>
      <c r="L3703" s="245" t="s">
        <v>568</v>
      </c>
      <c r="M3703"/>
      <c r="N3703"/>
      <c r="O3703"/>
      <c r="P3703"/>
      <c r="Q3703"/>
      <c r="R3703"/>
      <c r="S3703"/>
      <c r="T3703"/>
      <c r="U3703"/>
      <c r="V3703"/>
      <c r="W3703"/>
      <c r="X3703"/>
      <c r="Y3703"/>
      <c r="Z3703"/>
      <c r="AA3703"/>
      <c r="AB3703"/>
      <c r="AC3703"/>
      <c r="AD3703"/>
      <c r="AE3703"/>
      <c r="AF3703"/>
      <c r="AG3703"/>
      <c r="AH3703"/>
      <c r="AI3703"/>
      <c r="AJ3703"/>
      <c r="AK3703"/>
      <c r="AL3703"/>
      <c r="AM3703"/>
      <c r="AN3703"/>
      <c r="AO3703"/>
      <c r="AP3703"/>
      <c r="AQ3703"/>
      <c r="AR3703"/>
      <c r="AS3703"/>
      <c r="AT3703"/>
      <c r="AU3703"/>
      <c r="AV3703"/>
      <c r="AW3703"/>
      <c r="AX3703"/>
      <c r="AY3703"/>
      <c r="AZ3703"/>
      <c r="BA3703"/>
      <c r="BB3703"/>
      <c r="BC3703"/>
      <c r="BD3703"/>
      <c r="BE3703"/>
      <c r="BF3703"/>
      <c r="BG3703"/>
      <c r="BH3703"/>
      <c r="BI3703"/>
      <c r="BJ3703"/>
      <c r="BK3703"/>
      <c r="BL3703"/>
      <c r="BM3703"/>
      <c r="BN3703"/>
      <c r="BO3703"/>
    </row>
    <row r="3704" spans="1:67" ht="15" x14ac:dyDescent="0.25">
      <c r="A3704" s="245" t="s">
        <v>2037</v>
      </c>
      <c r="B3704" s="245" t="s">
        <v>2036</v>
      </c>
      <c r="C3704" s="245" t="s">
        <v>2430</v>
      </c>
      <c r="D3704" s="245" t="s">
        <v>2429</v>
      </c>
      <c r="E3704" s="246" t="s">
        <v>44</v>
      </c>
      <c r="F3704" s="245" t="s">
        <v>44</v>
      </c>
      <c r="G3704" s="245" t="s">
        <v>3810</v>
      </c>
      <c r="H3704" s="245" t="s">
        <v>18997</v>
      </c>
      <c r="I3704" s="245" t="s">
        <v>24</v>
      </c>
      <c r="J3704" s="245" t="s">
        <v>59</v>
      </c>
      <c r="K3704" s="246" t="s">
        <v>24490</v>
      </c>
      <c r="L3704" s="245" t="s">
        <v>568</v>
      </c>
      <c r="M3704"/>
      <c r="N3704"/>
      <c r="O3704"/>
      <c r="P3704"/>
      <c r="Q3704"/>
      <c r="R3704"/>
      <c r="S3704"/>
      <c r="T3704"/>
      <c r="U3704"/>
      <c r="V3704"/>
      <c r="W3704"/>
      <c r="X3704"/>
      <c r="Y3704"/>
      <c r="Z3704"/>
      <c r="AA3704"/>
      <c r="AB3704"/>
      <c r="AC3704"/>
      <c r="AD3704"/>
      <c r="AE3704"/>
      <c r="AF3704"/>
      <c r="AG3704"/>
      <c r="AH3704"/>
      <c r="AI3704"/>
      <c r="AJ3704"/>
      <c r="AK3704"/>
      <c r="AL3704"/>
      <c r="AM3704"/>
      <c r="AN3704"/>
      <c r="AO3704"/>
      <c r="AP3704"/>
      <c r="AQ3704"/>
      <c r="AR3704"/>
      <c r="AS3704"/>
      <c r="AT3704"/>
      <c r="AU3704"/>
      <c r="AV3704"/>
      <c r="AW3704"/>
      <c r="AX3704"/>
      <c r="AY3704"/>
      <c r="AZ3704"/>
      <c r="BA3704"/>
      <c r="BB3704"/>
      <c r="BC3704"/>
      <c r="BD3704"/>
      <c r="BE3704"/>
      <c r="BF3704"/>
      <c r="BG3704"/>
      <c r="BH3704"/>
      <c r="BI3704"/>
      <c r="BJ3704"/>
      <c r="BK3704"/>
      <c r="BL3704"/>
      <c r="BM3704"/>
      <c r="BN3704"/>
      <c r="BO3704"/>
    </row>
    <row r="3705" spans="1:67" ht="15" x14ac:dyDescent="0.25">
      <c r="A3705" s="245" t="s">
        <v>2037</v>
      </c>
      <c r="B3705" s="245" t="s">
        <v>2036</v>
      </c>
      <c r="C3705" s="245" t="s">
        <v>2430</v>
      </c>
      <c r="D3705" s="245" t="s">
        <v>2429</v>
      </c>
      <c r="E3705" s="246" t="s">
        <v>44</v>
      </c>
      <c r="F3705" s="245" t="s">
        <v>44</v>
      </c>
      <c r="G3705" s="245" t="s">
        <v>3809</v>
      </c>
      <c r="H3705" s="245" t="s">
        <v>18998</v>
      </c>
      <c r="I3705" s="245" t="s">
        <v>24</v>
      </c>
      <c r="J3705" s="245" t="s">
        <v>59</v>
      </c>
      <c r="K3705" s="246" t="s">
        <v>18694</v>
      </c>
      <c r="L3705" s="245" t="s">
        <v>568</v>
      </c>
      <c r="M3705"/>
      <c r="N3705"/>
      <c r="O3705"/>
      <c r="P3705"/>
      <c r="Q3705"/>
      <c r="R3705"/>
      <c r="S3705"/>
      <c r="T3705"/>
      <c r="U3705"/>
      <c r="V3705"/>
      <c r="W3705"/>
      <c r="X3705"/>
      <c r="Y3705"/>
      <c r="Z3705"/>
      <c r="AA3705"/>
      <c r="AB3705"/>
      <c r="AC3705"/>
      <c r="AD3705"/>
      <c r="AE3705"/>
      <c r="AF3705"/>
      <c r="AG3705"/>
      <c r="AH3705"/>
      <c r="AI3705"/>
      <c r="AJ3705"/>
      <c r="AK3705"/>
      <c r="AL3705"/>
      <c r="AM3705"/>
      <c r="AN3705"/>
      <c r="AO3705"/>
      <c r="AP3705"/>
      <c r="AQ3705"/>
      <c r="AR3705"/>
      <c r="AS3705"/>
      <c r="AT3705"/>
      <c r="AU3705"/>
      <c r="AV3705"/>
      <c r="AW3705"/>
      <c r="AX3705"/>
      <c r="AY3705"/>
      <c r="AZ3705"/>
      <c r="BA3705"/>
      <c r="BB3705"/>
      <c r="BC3705"/>
      <c r="BD3705"/>
      <c r="BE3705"/>
      <c r="BF3705"/>
      <c r="BG3705"/>
      <c r="BH3705"/>
      <c r="BI3705"/>
      <c r="BJ3705"/>
      <c r="BK3705"/>
      <c r="BL3705"/>
      <c r="BM3705"/>
      <c r="BN3705"/>
      <c r="BO3705"/>
    </row>
    <row r="3706" spans="1:67" ht="15" x14ac:dyDescent="0.25">
      <c r="A3706" s="245" t="s">
        <v>2037</v>
      </c>
      <c r="B3706" s="245" t="s">
        <v>2036</v>
      </c>
      <c r="C3706" s="245" t="s">
        <v>2430</v>
      </c>
      <c r="D3706" s="245" t="s">
        <v>2429</v>
      </c>
      <c r="E3706" s="246" t="s">
        <v>44</v>
      </c>
      <c r="F3706" s="245" t="s">
        <v>44</v>
      </c>
      <c r="G3706" s="245" t="s">
        <v>3808</v>
      </c>
      <c r="H3706" s="245" t="s">
        <v>19000</v>
      </c>
      <c r="I3706" s="245" t="s">
        <v>24</v>
      </c>
      <c r="J3706" s="245" t="s">
        <v>59</v>
      </c>
      <c r="K3706" s="246" t="s">
        <v>8840</v>
      </c>
      <c r="L3706" s="245" t="s">
        <v>568</v>
      </c>
      <c r="M3706"/>
      <c r="N3706"/>
      <c r="O3706"/>
      <c r="P3706"/>
      <c r="Q3706"/>
      <c r="R3706"/>
      <c r="S3706"/>
      <c r="T3706"/>
      <c r="U3706"/>
      <c r="V3706"/>
      <c r="W3706"/>
      <c r="X3706"/>
      <c r="Y3706"/>
      <c r="Z3706"/>
      <c r="AA3706"/>
      <c r="AB3706"/>
      <c r="AC3706"/>
      <c r="AD3706"/>
      <c r="AE3706"/>
      <c r="AF3706"/>
      <c r="AG3706"/>
      <c r="AH3706"/>
      <c r="AI3706"/>
      <c r="AJ3706"/>
      <c r="AK3706"/>
      <c r="AL3706"/>
      <c r="AM3706"/>
      <c r="AN3706"/>
      <c r="AO3706"/>
      <c r="AP3706"/>
      <c r="AQ3706"/>
      <c r="AR3706"/>
      <c r="AS3706"/>
      <c r="AT3706"/>
      <c r="AU3706"/>
      <c r="AV3706"/>
      <c r="AW3706"/>
      <c r="AX3706"/>
      <c r="AY3706"/>
      <c r="AZ3706"/>
      <c r="BA3706"/>
      <c r="BB3706"/>
      <c r="BC3706"/>
      <c r="BD3706"/>
      <c r="BE3706"/>
      <c r="BF3706"/>
      <c r="BG3706"/>
      <c r="BH3706"/>
      <c r="BI3706"/>
      <c r="BJ3706"/>
      <c r="BK3706"/>
      <c r="BL3706"/>
      <c r="BM3706"/>
      <c r="BN3706"/>
      <c r="BO3706"/>
    </row>
    <row r="3707" spans="1:67" ht="15" x14ac:dyDescent="0.25">
      <c r="A3707" s="245" t="s">
        <v>2037</v>
      </c>
      <c r="B3707" s="245" t="s">
        <v>2036</v>
      </c>
      <c r="C3707" s="245" t="s">
        <v>2430</v>
      </c>
      <c r="D3707" s="245" t="s">
        <v>2429</v>
      </c>
      <c r="E3707" s="246" t="s">
        <v>44</v>
      </c>
      <c r="F3707" s="245" t="s">
        <v>44</v>
      </c>
      <c r="G3707" s="245" t="s">
        <v>3807</v>
      </c>
      <c r="H3707" s="245" t="s">
        <v>3806</v>
      </c>
      <c r="I3707" s="245" t="s">
        <v>24</v>
      </c>
      <c r="J3707" s="245" t="s">
        <v>59</v>
      </c>
      <c r="K3707" s="246" t="s">
        <v>19607</v>
      </c>
      <c r="L3707" s="245" t="s">
        <v>568</v>
      </c>
      <c r="M3707"/>
      <c r="N3707"/>
      <c r="O3707"/>
      <c r="P3707"/>
      <c r="Q3707"/>
      <c r="R3707"/>
      <c r="S3707"/>
      <c r="T3707"/>
      <c r="U3707"/>
      <c r="V3707"/>
      <c r="W3707"/>
      <c r="X3707"/>
      <c r="Y3707"/>
      <c r="Z3707"/>
      <c r="AA3707"/>
      <c r="AB3707"/>
      <c r="AC3707"/>
      <c r="AD3707"/>
      <c r="AE3707"/>
      <c r="AF3707"/>
      <c r="AG3707"/>
      <c r="AH3707"/>
      <c r="AI3707"/>
      <c r="AJ3707"/>
      <c r="AK3707"/>
      <c r="AL3707"/>
      <c r="AM3707"/>
      <c r="AN3707"/>
      <c r="AO3707"/>
      <c r="AP3707"/>
      <c r="AQ3707"/>
      <c r="AR3707"/>
      <c r="AS3707"/>
      <c r="AT3707"/>
      <c r="AU3707"/>
      <c r="AV3707"/>
      <c r="AW3707"/>
      <c r="AX3707"/>
      <c r="AY3707"/>
      <c r="AZ3707"/>
      <c r="BA3707"/>
      <c r="BB3707"/>
      <c r="BC3707"/>
      <c r="BD3707"/>
      <c r="BE3707"/>
      <c r="BF3707"/>
      <c r="BG3707"/>
      <c r="BH3707"/>
      <c r="BI3707"/>
      <c r="BJ3707"/>
      <c r="BK3707"/>
      <c r="BL3707"/>
      <c r="BM3707"/>
      <c r="BN3707"/>
      <c r="BO3707"/>
    </row>
    <row r="3708" spans="1:67" ht="15" x14ac:dyDescent="0.25">
      <c r="A3708" s="245" t="s">
        <v>2037</v>
      </c>
      <c r="B3708" s="245" t="s">
        <v>2036</v>
      </c>
      <c r="C3708" s="245" t="s">
        <v>2430</v>
      </c>
      <c r="D3708" s="245" t="s">
        <v>2429</v>
      </c>
      <c r="E3708" s="246" t="s">
        <v>44</v>
      </c>
      <c r="F3708" s="245" t="s">
        <v>44</v>
      </c>
      <c r="G3708" s="245" t="s">
        <v>3805</v>
      </c>
      <c r="H3708" s="245" t="s">
        <v>19002</v>
      </c>
      <c r="I3708" s="245" t="s">
        <v>24</v>
      </c>
      <c r="J3708" s="245" t="s">
        <v>59</v>
      </c>
      <c r="K3708" s="246" t="s">
        <v>4514</v>
      </c>
      <c r="L3708" s="245" t="s">
        <v>568</v>
      </c>
      <c r="M3708"/>
      <c r="N3708"/>
      <c r="O3708"/>
      <c r="P3708"/>
      <c r="Q3708"/>
      <c r="R3708"/>
      <c r="S3708"/>
      <c r="T3708"/>
      <c r="U3708"/>
      <c r="V3708"/>
      <c r="W3708"/>
      <c r="X3708"/>
      <c r="Y3708"/>
      <c r="Z3708"/>
      <c r="AA3708"/>
      <c r="AB3708"/>
      <c r="AC3708"/>
      <c r="AD3708"/>
      <c r="AE3708"/>
      <c r="AF3708"/>
      <c r="AG3708"/>
      <c r="AH3708"/>
      <c r="AI3708"/>
      <c r="AJ3708"/>
      <c r="AK3708"/>
      <c r="AL3708"/>
      <c r="AM3708"/>
      <c r="AN3708"/>
      <c r="AO3708"/>
      <c r="AP3708"/>
      <c r="AQ3708"/>
      <c r="AR3708"/>
      <c r="AS3708"/>
      <c r="AT3708"/>
      <c r="AU3708"/>
      <c r="AV3708"/>
      <c r="AW3708"/>
      <c r="AX3708"/>
      <c r="AY3708"/>
      <c r="AZ3708"/>
      <c r="BA3708"/>
      <c r="BB3708"/>
      <c r="BC3708"/>
      <c r="BD3708"/>
      <c r="BE3708"/>
      <c r="BF3708"/>
      <c r="BG3708"/>
      <c r="BH3708"/>
      <c r="BI3708"/>
      <c r="BJ3708"/>
      <c r="BK3708"/>
      <c r="BL3708"/>
      <c r="BM3708"/>
      <c r="BN3708"/>
      <c r="BO3708"/>
    </row>
    <row r="3709" spans="1:67" ht="15" x14ac:dyDescent="0.25">
      <c r="A3709" s="245" t="s">
        <v>2037</v>
      </c>
      <c r="B3709" s="245" t="s">
        <v>2036</v>
      </c>
      <c r="C3709" s="245" t="s">
        <v>2430</v>
      </c>
      <c r="D3709" s="245" t="s">
        <v>2429</v>
      </c>
      <c r="E3709" s="246" t="s">
        <v>44</v>
      </c>
      <c r="F3709" s="245" t="s">
        <v>44</v>
      </c>
      <c r="G3709" s="245" t="s">
        <v>3804</v>
      </c>
      <c r="H3709" s="245" t="s">
        <v>19003</v>
      </c>
      <c r="I3709" s="245" t="s">
        <v>24</v>
      </c>
      <c r="J3709" s="245" t="s">
        <v>59</v>
      </c>
      <c r="K3709" s="246" t="s">
        <v>15504</v>
      </c>
      <c r="L3709" s="245" t="s">
        <v>568</v>
      </c>
      <c r="M3709"/>
      <c r="N3709"/>
      <c r="O3709"/>
      <c r="P3709"/>
      <c r="Q3709"/>
      <c r="R3709"/>
      <c r="S3709"/>
      <c r="T3709"/>
      <c r="U3709"/>
      <c r="V3709"/>
      <c r="W3709"/>
      <c r="X3709"/>
      <c r="Y3709"/>
      <c r="Z3709"/>
      <c r="AA3709"/>
      <c r="AB3709"/>
      <c r="AC3709"/>
      <c r="AD3709"/>
      <c r="AE3709"/>
      <c r="AF3709"/>
      <c r="AG3709"/>
      <c r="AH3709"/>
      <c r="AI3709"/>
      <c r="AJ3709"/>
      <c r="AK3709"/>
      <c r="AL3709"/>
      <c r="AM3709"/>
      <c r="AN3709"/>
      <c r="AO3709"/>
      <c r="AP3709"/>
      <c r="AQ3709"/>
      <c r="AR3709"/>
      <c r="AS3709"/>
      <c r="AT3709"/>
      <c r="AU3709"/>
      <c r="AV3709"/>
      <c r="AW3709"/>
      <c r="AX3709"/>
      <c r="AY3709"/>
      <c r="AZ3709"/>
      <c r="BA3709"/>
      <c r="BB3709"/>
      <c r="BC3709"/>
      <c r="BD3709"/>
      <c r="BE3709"/>
      <c r="BF3709"/>
      <c r="BG3709"/>
      <c r="BH3709"/>
      <c r="BI3709"/>
      <c r="BJ3709"/>
      <c r="BK3709"/>
      <c r="BL3709"/>
      <c r="BM3709"/>
      <c r="BN3709"/>
      <c r="BO3709"/>
    </row>
    <row r="3710" spans="1:67" ht="15" x14ac:dyDescent="0.25">
      <c r="A3710" s="245" t="s">
        <v>2037</v>
      </c>
      <c r="B3710" s="245" t="s">
        <v>2036</v>
      </c>
      <c r="C3710" s="245" t="s">
        <v>2430</v>
      </c>
      <c r="D3710" s="245" t="s">
        <v>2429</v>
      </c>
      <c r="E3710" s="246" t="s">
        <v>44</v>
      </c>
      <c r="F3710" s="245" t="s">
        <v>44</v>
      </c>
      <c r="G3710" s="245" t="s">
        <v>3803</v>
      </c>
      <c r="H3710" s="245" t="s">
        <v>19004</v>
      </c>
      <c r="I3710" s="245" t="s">
        <v>24</v>
      </c>
      <c r="J3710" s="245" t="s">
        <v>59</v>
      </c>
      <c r="K3710" s="246" t="s">
        <v>15622</v>
      </c>
      <c r="L3710" s="245" t="s">
        <v>568</v>
      </c>
      <c r="M3710"/>
      <c r="N3710"/>
      <c r="O3710"/>
      <c r="P3710"/>
      <c r="Q3710"/>
      <c r="R3710"/>
      <c r="S3710"/>
      <c r="T3710"/>
      <c r="U3710"/>
      <c r="V3710"/>
      <c r="W3710"/>
      <c r="X3710"/>
      <c r="Y3710"/>
      <c r="Z3710"/>
      <c r="AA3710"/>
      <c r="AB3710"/>
      <c r="AC3710"/>
      <c r="AD3710"/>
      <c r="AE3710"/>
      <c r="AF3710"/>
      <c r="AG3710"/>
      <c r="AH3710"/>
      <c r="AI3710"/>
      <c r="AJ3710"/>
      <c r="AK3710"/>
      <c r="AL3710"/>
      <c r="AM3710"/>
      <c r="AN3710"/>
      <c r="AO3710"/>
      <c r="AP3710"/>
      <c r="AQ3710"/>
      <c r="AR3710"/>
      <c r="AS3710"/>
      <c r="AT3710"/>
      <c r="AU3710"/>
      <c r="AV3710"/>
      <c r="AW3710"/>
      <c r="AX3710"/>
      <c r="AY3710"/>
      <c r="AZ3710"/>
      <c r="BA3710"/>
      <c r="BB3710"/>
      <c r="BC3710"/>
      <c r="BD3710"/>
      <c r="BE3710"/>
      <c r="BF3710"/>
      <c r="BG3710"/>
      <c r="BH3710"/>
      <c r="BI3710"/>
      <c r="BJ3710"/>
      <c r="BK3710"/>
      <c r="BL3710"/>
      <c r="BM3710"/>
      <c r="BN3710"/>
      <c r="BO3710"/>
    </row>
    <row r="3711" spans="1:67" ht="15" x14ac:dyDescent="0.25">
      <c r="A3711" s="245" t="s">
        <v>2037</v>
      </c>
      <c r="B3711" s="245" t="s">
        <v>2036</v>
      </c>
      <c r="C3711" s="245" t="s">
        <v>2430</v>
      </c>
      <c r="D3711" s="245" t="s">
        <v>2429</v>
      </c>
      <c r="E3711" s="246" t="s">
        <v>44</v>
      </c>
      <c r="F3711" s="245" t="s">
        <v>44</v>
      </c>
      <c r="G3711" s="245" t="s">
        <v>3802</v>
      </c>
      <c r="H3711" s="245" t="s">
        <v>19005</v>
      </c>
      <c r="I3711" s="245" t="s">
        <v>24</v>
      </c>
      <c r="J3711" s="245" t="s">
        <v>59</v>
      </c>
      <c r="K3711" s="246" t="s">
        <v>9437</v>
      </c>
      <c r="L3711" s="245" t="s">
        <v>568</v>
      </c>
      <c r="M3711"/>
      <c r="N3711"/>
      <c r="O3711"/>
      <c r="P3711"/>
      <c r="Q3711"/>
      <c r="R3711"/>
      <c r="S3711"/>
      <c r="T3711"/>
      <c r="U3711"/>
      <c r="V3711"/>
      <c r="W3711"/>
      <c r="X3711"/>
      <c r="Y3711"/>
      <c r="Z3711"/>
      <c r="AA3711"/>
      <c r="AB3711"/>
      <c r="AC3711"/>
      <c r="AD3711"/>
      <c r="AE3711"/>
      <c r="AF3711"/>
      <c r="AG3711"/>
      <c r="AH3711"/>
      <c r="AI3711"/>
      <c r="AJ3711"/>
      <c r="AK3711"/>
      <c r="AL3711"/>
      <c r="AM3711"/>
      <c r="AN3711"/>
      <c r="AO3711"/>
      <c r="AP3711"/>
      <c r="AQ3711"/>
      <c r="AR3711"/>
      <c r="AS3711"/>
      <c r="AT3711"/>
      <c r="AU3711"/>
      <c r="AV3711"/>
      <c r="AW3711"/>
      <c r="AX3711"/>
      <c r="AY3711"/>
      <c r="AZ3711"/>
      <c r="BA3711"/>
      <c r="BB3711"/>
      <c r="BC3711"/>
      <c r="BD3711"/>
      <c r="BE3711"/>
      <c r="BF3711"/>
      <c r="BG3711"/>
      <c r="BH3711"/>
      <c r="BI3711"/>
      <c r="BJ3711"/>
      <c r="BK3711"/>
      <c r="BL3711"/>
      <c r="BM3711"/>
      <c r="BN3711"/>
      <c r="BO3711"/>
    </row>
    <row r="3712" spans="1:67" ht="15" x14ac:dyDescent="0.25">
      <c r="A3712" s="245" t="s">
        <v>2037</v>
      </c>
      <c r="B3712" s="245" t="s">
        <v>2036</v>
      </c>
      <c r="C3712" s="245" t="s">
        <v>2430</v>
      </c>
      <c r="D3712" s="245" t="s">
        <v>2429</v>
      </c>
      <c r="E3712" s="246" t="s">
        <v>44</v>
      </c>
      <c r="F3712" s="245" t="s">
        <v>44</v>
      </c>
      <c r="G3712" s="245" t="s">
        <v>3800</v>
      </c>
      <c r="H3712" s="245" t="s">
        <v>19006</v>
      </c>
      <c r="I3712" s="245" t="s">
        <v>24</v>
      </c>
      <c r="J3712" s="245" t="s">
        <v>59</v>
      </c>
      <c r="K3712" s="246" t="s">
        <v>8495</v>
      </c>
      <c r="L3712" s="245" t="s">
        <v>568</v>
      </c>
      <c r="M3712"/>
      <c r="N3712"/>
      <c r="O3712"/>
      <c r="P3712"/>
      <c r="Q3712"/>
      <c r="R3712"/>
      <c r="S3712"/>
      <c r="T3712"/>
      <c r="U3712"/>
      <c r="V3712"/>
      <c r="W3712"/>
      <c r="X3712"/>
      <c r="Y3712"/>
      <c r="Z3712"/>
      <c r="AA3712"/>
      <c r="AB3712"/>
      <c r="AC3712"/>
      <c r="AD3712"/>
      <c r="AE3712"/>
      <c r="AF3712"/>
      <c r="AG3712"/>
      <c r="AH3712"/>
      <c r="AI3712"/>
      <c r="AJ3712"/>
      <c r="AK3712"/>
      <c r="AL3712"/>
      <c r="AM3712"/>
      <c r="AN3712"/>
      <c r="AO3712"/>
      <c r="AP3712"/>
      <c r="AQ3712"/>
      <c r="AR3712"/>
      <c r="AS3712"/>
      <c r="AT3712"/>
      <c r="AU3712"/>
      <c r="AV3712"/>
      <c r="AW3712"/>
      <c r="AX3712"/>
      <c r="AY3712"/>
      <c r="AZ3712"/>
      <c r="BA3712"/>
      <c r="BB3712"/>
      <c r="BC3712"/>
      <c r="BD3712"/>
      <c r="BE3712"/>
      <c r="BF3712"/>
      <c r="BG3712"/>
      <c r="BH3712"/>
      <c r="BI3712"/>
      <c r="BJ3712"/>
      <c r="BK3712"/>
      <c r="BL3712"/>
      <c r="BM3712"/>
      <c r="BN3712"/>
      <c r="BO3712"/>
    </row>
    <row r="3713" spans="1:67" ht="15" x14ac:dyDescent="0.25">
      <c r="A3713" s="245" t="s">
        <v>2037</v>
      </c>
      <c r="B3713" s="245" t="s">
        <v>2036</v>
      </c>
      <c r="C3713" s="245" t="s">
        <v>2430</v>
      </c>
      <c r="D3713" s="245" t="s">
        <v>2429</v>
      </c>
      <c r="E3713" s="246" t="s">
        <v>44</v>
      </c>
      <c r="F3713" s="245" t="s">
        <v>44</v>
      </c>
      <c r="G3713" s="245" t="s">
        <v>3798</v>
      </c>
      <c r="H3713" s="245" t="s">
        <v>19007</v>
      </c>
      <c r="I3713" s="245" t="s">
        <v>24</v>
      </c>
      <c r="J3713" s="245" t="s">
        <v>59</v>
      </c>
      <c r="K3713" s="246" t="s">
        <v>1679</v>
      </c>
      <c r="L3713" s="245" t="s">
        <v>568</v>
      </c>
      <c r="M3713"/>
      <c r="N3713"/>
      <c r="O3713"/>
      <c r="P3713"/>
      <c r="Q3713"/>
      <c r="R3713"/>
      <c r="S3713"/>
      <c r="T3713"/>
      <c r="U3713"/>
      <c r="V3713"/>
      <c r="W3713"/>
      <c r="X3713"/>
      <c r="Y3713"/>
      <c r="Z3713"/>
      <c r="AA3713"/>
      <c r="AB3713"/>
      <c r="AC3713"/>
      <c r="AD3713"/>
      <c r="AE3713"/>
      <c r="AF3713"/>
      <c r="AG3713"/>
      <c r="AH3713"/>
      <c r="AI3713"/>
      <c r="AJ3713"/>
      <c r="AK3713"/>
      <c r="AL3713"/>
      <c r="AM3713"/>
      <c r="AN3713"/>
      <c r="AO3713"/>
      <c r="AP3713"/>
      <c r="AQ3713"/>
      <c r="AR3713"/>
      <c r="AS3713"/>
      <c r="AT3713"/>
      <c r="AU3713"/>
      <c r="AV3713"/>
      <c r="AW3713"/>
      <c r="AX3713"/>
      <c r="AY3713"/>
      <c r="AZ3713"/>
      <c r="BA3713"/>
      <c r="BB3713"/>
      <c r="BC3713"/>
      <c r="BD3713"/>
      <c r="BE3713"/>
      <c r="BF3713"/>
      <c r="BG3713"/>
      <c r="BH3713"/>
      <c r="BI3713"/>
      <c r="BJ3713"/>
      <c r="BK3713"/>
      <c r="BL3713"/>
      <c r="BM3713"/>
      <c r="BN3713"/>
      <c r="BO3713"/>
    </row>
    <row r="3714" spans="1:67" ht="15" x14ac:dyDescent="0.25">
      <c r="A3714" s="245" t="s">
        <v>2037</v>
      </c>
      <c r="B3714" s="245" t="s">
        <v>2036</v>
      </c>
      <c r="C3714" s="245" t="s">
        <v>2430</v>
      </c>
      <c r="D3714" s="245" t="s">
        <v>2429</v>
      </c>
      <c r="E3714" s="246" t="s">
        <v>44</v>
      </c>
      <c r="F3714" s="245" t="s">
        <v>44</v>
      </c>
      <c r="G3714" s="245" t="s">
        <v>3796</v>
      </c>
      <c r="H3714" s="245" t="s">
        <v>19008</v>
      </c>
      <c r="I3714" s="245" t="s">
        <v>24</v>
      </c>
      <c r="J3714" s="245" t="s">
        <v>59</v>
      </c>
      <c r="K3714" s="246" t="s">
        <v>4669</v>
      </c>
      <c r="L3714" s="245" t="s">
        <v>568</v>
      </c>
      <c r="M3714"/>
      <c r="N3714"/>
      <c r="O3714"/>
      <c r="P3714"/>
      <c r="Q3714"/>
      <c r="R3714"/>
      <c r="S3714"/>
      <c r="T3714"/>
      <c r="U3714"/>
      <c r="V3714"/>
      <c r="W3714"/>
      <c r="X3714"/>
      <c r="Y3714"/>
      <c r="Z3714"/>
      <c r="AA3714"/>
      <c r="AB3714"/>
      <c r="AC3714"/>
      <c r="AD3714"/>
      <c r="AE3714"/>
      <c r="AF3714"/>
      <c r="AG3714"/>
      <c r="AH3714"/>
      <c r="AI3714"/>
      <c r="AJ3714"/>
      <c r="AK3714"/>
      <c r="AL3714"/>
      <c r="AM3714"/>
      <c r="AN3714"/>
      <c r="AO3714"/>
      <c r="AP3714"/>
      <c r="AQ3714"/>
      <c r="AR3714"/>
      <c r="AS3714"/>
      <c r="AT3714"/>
      <c r="AU3714"/>
      <c r="AV3714"/>
      <c r="AW3714"/>
      <c r="AX3714"/>
      <c r="AY3714"/>
      <c r="AZ3714"/>
      <c r="BA3714"/>
      <c r="BB3714"/>
      <c r="BC3714"/>
      <c r="BD3714"/>
      <c r="BE3714"/>
      <c r="BF3714"/>
      <c r="BG3714"/>
      <c r="BH3714"/>
      <c r="BI3714"/>
      <c r="BJ3714"/>
      <c r="BK3714"/>
      <c r="BL3714"/>
      <c r="BM3714"/>
      <c r="BN3714"/>
      <c r="BO3714"/>
    </row>
    <row r="3715" spans="1:67" ht="15" x14ac:dyDescent="0.25">
      <c r="A3715" s="245" t="s">
        <v>2037</v>
      </c>
      <c r="B3715" s="245" t="s">
        <v>2036</v>
      </c>
      <c r="C3715" s="245" t="s">
        <v>2430</v>
      </c>
      <c r="D3715" s="245" t="s">
        <v>2429</v>
      </c>
      <c r="E3715" s="246" t="s">
        <v>44</v>
      </c>
      <c r="F3715" s="245" t="s">
        <v>44</v>
      </c>
      <c r="G3715" s="245" t="s">
        <v>3795</v>
      </c>
      <c r="H3715" s="245" t="s">
        <v>19009</v>
      </c>
      <c r="I3715" s="245" t="s">
        <v>24</v>
      </c>
      <c r="J3715" s="245" t="s">
        <v>59</v>
      </c>
      <c r="K3715" s="246" t="s">
        <v>12918</v>
      </c>
      <c r="L3715" s="245" t="s">
        <v>568</v>
      </c>
      <c r="M3715"/>
      <c r="N3715"/>
      <c r="O3715"/>
      <c r="P3715"/>
      <c r="Q3715"/>
      <c r="R3715"/>
      <c r="S3715"/>
      <c r="T3715"/>
      <c r="U3715"/>
      <c r="V3715"/>
      <c r="W3715"/>
      <c r="X3715"/>
      <c r="Y3715"/>
      <c r="Z3715"/>
      <c r="AA3715"/>
      <c r="AB3715"/>
      <c r="AC3715"/>
      <c r="AD3715"/>
      <c r="AE3715"/>
      <c r="AF3715"/>
      <c r="AG3715"/>
      <c r="AH3715"/>
      <c r="AI3715"/>
      <c r="AJ3715"/>
      <c r="AK3715"/>
      <c r="AL3715"/>
      <c r="AM3715"/>
      <c r="AN3715"/>
      <c r="AO3715"/>
      <c r="AP3715"/>
      <c r="AQ3715"/>
      <c r="AR3715"/>
      <c r="AS3715"/>
      <c r="AT3715"/>
      <c r="AU3715"/>
      <c r="AV3715"/>
      <c r="AW3715"/>
      <c r="AX3715"/>
      <c r="AY3715"/>
      <c r="AZ3715"/>
      <c r="BA3715"/>
      <c r="BB3715"/>
      <c r="BC3715"/>
      <c r="BD3715"/>
      <c r="BE3715"/>
      <c r="BF3715"/>
      <c r="BG3715"/>
      <c r="BH3715"/>
      <c r="BI3715"/>
      <c r="BJ3715"/>
      <c r="BK3715"/>
      <c r="BL3715"/>
      <c r="BM3715"/>
      <c r="BN3715"/>
      <c r="BO3715"/>
    </row>
    <row r="3716" spans="1:67" ht="15" x14ac:dyDescent="0.25">
      <c r="A3716" s="245" t="s">
        <v>2037</v>
      </c>
      <c r="B3716" s="245" t="s">
        <v>2036</v>
      </c>
      <c r="C3716" s="245" t="s">
        <v>2430</v>
      </c>
      <c r="D3716" s="245" t="s">
        <v>2429</v>
      </c>
      <c r="E3716" s="246" t="s">
        <v>44</v>
      </c>
      <c r="F3716" s="245" t="s">
        <v>44</v>
      </c>
      <c r="G3716" s="245" t="s">
        <v>3793</v>
      </c>
      <c r="H3716" s="245" t="s">
        <v>19011</v>
      </c>
      <c r="I3716" s="245" t="s">
        <v>24</v>
      </c>
      <c r="J3716" s="245" t="s">
        <v>59</v>
      </c>
      <c r="K3716" s="246" t="s">
        <v>8850</v>
      </c>
      <c r="L3716" s="245" t="s">
        <v>568</v>
      </c>
      <c r="M3716"/>
      <c r="N3716"/>
      <c r="O3716"/>
      <c r="P3716"/>
      <c r="Q3716"/>
      <c r="R3716"/>
      <c r="S3716"/>
      <c r="T3716"/>
      <c r="U3716"/>
      <c r="V3716"/>
      <c r="W3716"/>
      <c r="X3716"/>
      <c r="Y3716"/>
      <c r="Z3716"/>
      <c r="AA3716"/>
      <c r="AB3716"/>
      <c r="AC3716"/>
      <c r="AD3716"/>
      <c r="AE3716"/>
      <c r="AF3716"/>
      <c r="AG3716"/>
      <c r="AH3716"/>
      <c r="AI3716"/>
      <c r="AJ3716"/>
      <c r="AK3716"/>
      <c r="AL3716"/>
      <c r="AM3716"/>
      <c r="AN3716"/>
      <c r="AO3716"/>
      <c r="AP3716"/>
      <c r="AQ3716"/>
      <c r="AR3716"/>
      <c r="AS3716"/>
      <c r="AT3716"/>
      <c r="AU3716"/>
      <c r="AV3716"/>
      <c r="AW3716"/>
      <c r="AX3716"/>
      <c r="AY3716"/>
      <c r="AZ3716"/>
      <c r="BA3716"/>
      <c r="BB3716"/>
      <c r="BC3716"/>
      <c r="BD3716"/>
      <c r="BE3716"/>
      <c r="BF3716"/>
      <c r="BG3716"/>
      <c r="BH3716"/>
      <c r="BI3716"/>
      <c r="BJ3716"/>
      <c r="BK3716"/>
      <c r="BL3716"/>
      <c r="BM3716"/>
      <c r="BN3716"/>
      <c r="BO3716"/>
    </row>
    <row r="3717" spans="1:67" ht="15" x14ac:dyDescent="0.25">
      <c r="A3717" s="245" t="s">
        <v>2037</v>
      </c>
      <c r="B3717" s="245" t="s">
        <v>2036</v>
      </c>
      <c r="C3717" s="245" t="s">
        <v>2430</v>
      </c>
      <c r="D3717" s="245" t="s">
        <v>2429</v>
      </c>
      <c r="E3717" s="246" t="s">
        <v>44</v>
      </c>
      <c r="F3717" s="245" t="s">
        <v>44</v>
      </c>
      <c r="G3717" s="245" t="s">
        <v>3792</v>
      </c>
      <c r="H3717" s="245" t="s">
        <v>19012</v>
      </c>
      <c r="I3717" s="245" t="s">
        <v>24</v>
      </c>
      <c r="J3717" s="245" t="s">
        <v>59</v>
      </c>
      <c r="K3717" s="246" t="s">
        <v>8538</v>
      </c>
      <c r="L3717" s="245" t="s">
        <v>568</v>
      </c>
      <c r="M3717"/>
      <c r="N3717"/>
      <c r="O3717"/>
      <c r="P3717"/>
      <c r="Q3717"/>
      <c r="R3717"/>
      <c r="S3717"/>
      <c r="T3717"/>
      <c r="U3717"/>
      <c r="V3717"/>
      <c r="W3717"/>
      <c r="X3717"/>
      <c r="Y3717"/>
      <c r="Z3717"/>
      <c r="AA3717"/>
      <c r="AB3717"/>
      <c r="AC3717"/>
      <c r="AD3717"/>
      <c r="AE3717"/>
      <c r="AF3717"/>
      <c r="AG3717"/>
      <c r="AH3717"/>
      <c r="AI3717"/>
      <c r="AJ3717"/>
      <c r="AK3717"/>
      <c r="AL3717"/>
      <c r="AM3717"/>
      <c r="AN3717"/>
      <c r="AO3717"/>
      <c r="AP3717"/>
      <c r="AQ3717"/>
      <c r="AR3717"/>
      <c r="AS3717"/>
      <c r="AT3717"/>
      <c r="AU3717"/>
      <c r="AV3717"/>
      <c r="AW3717"/>
      <c r="AX3717"/>
      <c r="AY3717"/>
      <c r="AZ3717"/>
      <c r="BA3717"/>
      <c r="BB3717"/>
      <c r="BC3717"/>
      <c r="BD3717"/>
      <c r="BE3717"/>
      <c r="BF3717"/>
      <c r="BG3717"/>
      <c r="BH3717"/>
      <c r="BI3717"/>
      <c r="BJ3717"/>
      <c r="BK3717"/>
      <c r="BL3717"/>
      <c r="BM3717"/>
      <c r="BN3717"/>
      <c r="BO3717"/>
    </row>
    <row r="3718" spans="1:67" ht="15" x14ac:dyDescent="0.25">
      <c r="A3718" s="245" t="s">
        <v>2037</v>
      </c>
      <c r="B3718" s="245" t="s">
        <v>2036</v>
      </c>
      <c r="C3718" s="245" t="s">
        <v>2430</v>
      </c>
      <c r="D3718" s="245" t="s">
        <v>2429</v>
      </c>
      <c r="E3718" s="246" t="s">
        <v>44</v>
      </c>
      <c r="F3718" s="245" t="s">
        <v>44</v>
      </c>
      <c r="G3718" s="245" t="s">
        <v>3790</v>
      </c>
      <c r="H3718" s="245" t="s">
        <v>19013</v>
      </c>
      <c r="I3718" s="245" t="s">
        <v>24</v>
      </c>
      <c r="J3718" s="245" t="s">
        <v>59</v>
      </c>
      <c r="K3718" s="246" t="s">
        <v>3771</v>
      </c>
      <c r="L3718" s="245" t="s">
        <v>568</v>
      </c>
      <c r="M3718"/>
      <c r="N3718"/>
      <c r="O3718"/>
      <c r="P3718"/>
      <c r="Q3718"/>
      <c r="R3718"/>
      <c r="S3718"/>
      <c r="T3718"/>
      <c r="U3718"/>
      <c r="V3718"/>
      <c r="W3718"/>
      <c r="X3718"/>
      <c r="Y3718"/>
      <c r="Z3718"/>
      <c r="AA3718"/>
      <c r="AB3718"/>
      <c r="AC3718"/>
      <c r="AD3718"/>
      <c r="AE3718"/>
      <c r="AF3718"/>
      <c r="AG3718"/>
      <c r="AH3718"/>
      <c r="AI3718"/>
      <c r="AJ3718"/>
      <c r="AK3718"/>
      <c r="AL3718"/>
      <c r="AM3718"/>
      <c r="AN3718"/>
      <c r="AO3718"/>
      <c r="AP3718"/>
      <c r="AQ3718"/>
      <c r="AR3718"/>
      <c r="AS3718"/>
      <c r="AT3718"/>
      <c r="AU3718"/>
      <c r="AV3718"/>
      <c r="AW3718"/>
      <c r="AX3718"/>
      <c r="AY3718"/>
      <c r="AZ3718"/>
      <c r="BA3718"/>
      <c r="BB3718"/>
      <c r="BC3718"/>
      <c r="BD3718"/>
      <c r="BE3718"/>
      <c r="BF3718"/>
      <c r="BG3718"/>
      <c r="BH3718"/>
      <c r="BI3718"/>
      <c r="BJ3718"/>
      <c r="BK3718"/>
      <c r="BL3718"/>
      <c r="BM3718"/>
      <c r="BN3718"/>
      <c r="BO3718"/>
    </row>
    <row r="3719" spans="1:67" ht="15" x14ac:dyDescent="0.25">
      <c r="A3719" s="245" t="s">
        <v>2037</v>
      </c>
      <c r="B3719" s="245" t="s">
        <v>2036</v>
      </c>
      <c r="C3719" s="245" t="s">
        <v>2430</v>
      </c>
      <c r="D3719" s="245" t="s">
        <v>2429</v>
      </c>
      <c r="E3719" s="246" t="s">
        <v>44</v>
      </c>
      <c r="F3719" s="245" t="s">
        <v>44</v>
      </c>
      <c r="G3719" s="245" t="s">
        <v>3789</v>
      </c>
      <c r="H3719" s="245" t="s">
        <v>19014</v>
      </c>
      <c r="I3719" s="245" t="s">
        <v>24</v>
      </c>
      <c r="J3719" s="245" t="s">
        <v>59</v>
      </c>
      <c r="K3719" s="246" t="s">
        <v>24491</v>
      </c>
      <c r="L3719" s="245" t="s">
        <v>568</v>
      </c>
      <c r="M3719"/>
      <c r="N3719"/>
      <c r="O3719"/>
      <c r="P3719"/>
      <c r="Q3719"/>
      <c r="R3719"/>
      <c r="S3719"/>
      <c r="T3719"/>
      <c r="U3719"/>
      <c r="V3719"/>
      <c r="W3719"/>
      <c r="X3719"/>
      <c r="Y3719"/>
      <c r="Z3719"/>
      <c r="AA3719"/>
      <c r="AB3719"/>
      <c r="AC3719"/>
      <c r="AD3719"/>
      <c r="AE3719"/>
      <c r="AF3719"/>
      <c r="AG3719"/>
      <c r="AH3719"/>
      <c r="AI3719"/>
      <c r="AJ3719"/>
      <c r="AK3719"/>
      <c r="AL3719"/>
      <c r="AM3719"/>
      <c r="AN3719"/>
      <c r="AO3719"/>
      <c r="AP3719"/>
      <c r="AQ3719"/>
      <c r="AR3719"/>
      <c r="AS3719"/>
      <c r="AT3719"/>
      <c r="AU3719"/>
      <c r="AV3719"/>
      <c r="AW3719"/>
      <c r="AX3719"/>
      <c r="AY3719"/>
      <c r="AZ3719"/>
      <c r="BA3719"/>
      <c r="BB3719"/>
      <c r="BC3719"/>
      <c r="BD3719"/>
      <c r="BE3719"/>
      <c r="BF3719"/>
      <c r="BG3719"/>
      <c r="BH3719"/>
      <c r="BI3719"/>
      <c r="BJ3719"/>
      <c r="BK3719"/>
      <c r="BL3719"/>
      <c r="BM3719"/>
      <c r="BN3719"/>
      <c r="BO3719"/>
    </row>
    <row r="3720" spans="1:67" ht="15" x14ac:dyDescent="0.25">
      <c r="A3720" s="245" t="s">
        <v>2037</v>
      </c>
      <c r="B3720" s="245" t="s">
        <v>2036</v>
      </c>
      <c r="C3720" s="245" t="s">
        <v>2430</v>
      </c>
      <c r="D3720" s="245" t="s">
        <v>2429</v>
      </c>
      <c r="E3720" s="246" t="s">
        <v>44</v>
      </c>
      <c r="F3720" s="245" t="s">
        <v>44</v>
      </c>
      <c r="G3720" s="245" t="s">
        <v>3788</v>
      </c>
      <c r="H3720" s="245" t="s">
        <v>19016</v>
      </c>
      <c r="I3720" s="245" t="s">
        <v>24</v>
      </c>
      <c r="J3720" s="245" t="s">
        <v>59</v>
      </c>
      <c r="K3720" s="246" t="s">
        <v>3496</v>
      </c>
      <c r="L3720" s="245" t="s">
        <v>568</v>
      </c>
      <c r="M3720"/>
      <c r="N3720"/>
      <c r="O3720"/>
      <c r="P3720"/>
      <c r="Q3720"/>
      <c r="R3720"/>
      <c r="S3720"/>
      <c r="T3720"/>
      <c r="U3720"/>
      <c r="V3720"/>
      <c r="W3720"/>
      <c r="X3720"/>
      <c r="Y3720"/>
      <c r="Z3720"/>
      <c r="AA3720"/>
      <c r="AB3720"/>
      <c r="AC3720"/>
      <c r="AD3720"/>
      <c r="AE3720"/>
      <c r="AF3720"/>
      <c r="AG3720"/>
      <c r="AH3720"/>
      <c r="AI3720"/>
      <c r="AJ3720"/>
      <c r="AK3720"/>
      <c r="AL3720"/>
      <c r="AM3720"/>
      <c r="AN3720"/>
      <c r="AO3720"/>
      <c r="AP3720"/>
      <c r="AQ3720"/>
      <c r="AR3720"/>
      <c r="AS3720"/>
      <c r="AT3720"/>
      <c r="AU3720"/>
      <c r="AV3720"/>
      <c r="AW3720"/>
      <c r="AX3720"/>
      <c r="AY3720"/>
      <c r="AZ3720"/>
      <c r="BA3720"/>
      <c r="BB3720"/>
      <c r="BC3720"/>
      <c r="BD3720"/>
      <c r="BE3720"/>
      <c r="BF3720"/>
      <c r="BG3720"/>
      <c r="BH3720"/>
      <c r="BI3720"/>
      <c r="BJ3720"/>
      <c r="BK3720"/>
      <c r="BL3720"/>
      <c r="BM3720"/>
      <c r="BN3720"/>
      <c r="BO3720"/>
    </row>
    <row r="3721" spans="1:67" ht="15" x14ac:dyDescent="0.25">
      <c r="A3721" s="245" t="s">
        <v>2037</v>
      </c>
      <c r="B3721" s="245" t="s">
        <v>2036</v>
      </c>
      <c r="C3721" s="245" t="s">
        <v>2430</v>
      </c>
      <c r="D3721" s="245" t="s">
        <v>2429</v>
      </c>
      <c r="E3721" s="246" t="s">
        <v>44</v>
      </c>
      <c r="F3721" s="245" t="s">
        <v>44</v>
      </c>
      <c r="G3721" s="245" t="s">
        <v>3786</v>
      </c>
      <c r="H3721" s="245" t="s">
        <v>19018</v>
      </c>
      <c r="I3721" s="245" t="s">
        <v>24</v>
      </c>
      <c r="J3721" s="245" t="s">
        <v>59</v>
      </c>
      <c r="K3721" s="246" t="s">
        <v>19607</v>
      </c>
      <c r="L3721" s="245" t="s">
        <v>568</v>
      </c>
      <c r="M3721"/>
      <c r="N3721"/>
      <c r="O3721"/>
      <c r="P3721"/>
      <c r="Q3721"/>
      <c r="R3721"/>
      <c r="S3721"/>
      <c r="T3721"/>
      <c r="U3721"/>
      <c r="V3721"/>
      <c r="W3721"/>
      <c r="X3721"/>
      <c r="Y3721"/>
      <c r="Z3721"/>
      <c r="AA3721"/>
      <c r="AB3721"/>
      <c r="AC3721"/>
      <c r="AD3721"/>
      <c r="AE3721"/>
      <c r="AF3721"/>
      <c r="AG3721"/>
      <c r="AH3721"/>
      <c r="AI3721"/>
      <c r="AJ3721"/>
      <c r="AK3721"/>
      <c r="AL3721"/>
      <c r="AM3721"/>
      <c r="AN3721"/>
      <c r="AO3721"/>
      <c r="AP3721"/>
      <c r="AQ3721"/>
      <c r="AR3721"/>
      <c r="AS3721"/>
      <c r="AT3721"/>
      <c r="AU3721"/>
      <c r="AV3721"/>
      <c r="AW3721"/>
      <c r="AX3721"/>
      <c r="AY3721"/>
      <c r="AZ3721"/>
      <c r="BA3721"/>
      <c r="BB3721"/>
      <c r="BC3721"/>
      <c r="BD3721"/>
      <c r="BE3721"/>
      <c r="BF3721"/>
      <c r="BG3721"/>
      <c r="BH3721"/>
      <c r="BI3721"/>
      <c r="BJ3721"/>
      <c r="BK3721"/>
      <c r="BL3721"/>
      <c r="BM3721"/>
      <c r="BN3721"/>
      <c r="BO3721"/>
    </row>
    <row r="3722" spans="1:67" ht="15" x14ac:dyDescent="0.25">
      <c r="A3722" s="245" t="s">
        <v>2037</v>
      </c>
      <c r="B3722" s="245" t="s">
        <v>2036</v>
      </c>
      <c r="C3722" s="245" t="s">
        <v>2430</v>
      </c>
      <c r="D3722" s="245" t="s">
        <v>2429</v>
      </c>
      <c r="E3722" s="246" t="s">
        <v>44</v>
      </c>
      <c r="F3722" s="245" t="s">
        <v>44</v>
      </c>
      <c r="G3722" s="245" t="s">
        <v>3785</v>
      </c>
      <c r="H3722" s="245" t="s">
        <v>19019</v>
      </c>
      <c r="I3722" s="245" t="s">
        <v>24</v>
      </c>
      <c r="J3722" s="245" t="s">
        <v>59</v>
      </c>
      <c r="K3722" s="246" t="s">
        <v>8389</v>
      </c>
      <c r="L3722" s="245" t="s">
        <v>568</v>
      </c>
      <c r="M3722"/>
      <c r="N3722"/>
      <c r="O3722"/>
      <c r="P3722"/>
      <c r="Q3722"/>
      <c r="R3722"/>
      <c r="S3722"/>
      <c r="T3722"/>
      <c r="U3722"/>
      <c r="V3722"/>
      <c r="W3722"/>
      <c r="X3722"/>
      <c r="Y3722"/>
      <c r="Z3722"/>
      <c r="AA3722"/>
      <c r="AB3722"/>
      <c r="AC3722"/>
      <c r="AD3722"/>
      <c r="AE3722"/>
      <c r="AF3722"/>
      <c r="AG3722"/>
      <c r="AH3722"/>
      <c r="AI3722"/>
      <c r="AJ3722"/>
      <c r="AK3722"/>
      <c r="AL3722"/>
      <c r="AM3722"/>
      <c r="AN3722"/>
      <c r="AO3722"/>
      <c r="AP3722"/>
      <c r="AQ3722"/>
      <c r="AR3722"/>
      <c r="AS3722"/>
      <c r="AT3722"/>
      <c r="AU3722"/>
      <c r="AV3722"/>
      <c r="AW3722"/>
      <c r="AX3722"/>
      <c r="AY3722"/>
      <c r="AZ3722"/>
      <c r="BA3722"/>
      <c r="BB3722"/>
      <c r="BC3722"/>
      <c r="BD3722"/>
      <c r="BE3722"/>
      <c r="BF3722"/>
      <c r="BG3722"/>
      <c r="BH3722"/>
      <c r="BI3722"/>
      <c r="BJ3722"/>
      <c r="BK3722"/>
      <c r="BL3722"/>
      <c r="BM3722"/>
      <c r="BN3722"/>
      <c r="BO3722"/>
    </row>
    <row r="3723" spans="1:67" ht="15" x14ac:dyDescent="0.25">
      <c r="A3723" s="245" t="s">
        <v>2037</v>
      </c>
      <c r="B3723" s="245" t="s">
        <v>2036</v>
      </c>
      <c r="C3723" s="245" t="s">
        <v>2430</v>
      </c>
      <c r="D3723" s="245" t="s">
        <v>2429</v>
      </c>
      <c r="E3723" s="246" t="s">
        <v>44</v>
      </c>
      <c r="F3723" s="245" t="s">
        <v>44</v>
      </c>
      <c r="G3723" s="245" t="s">
        <v>3783</v>
      </c>
      <c r="H3723" s="245" t="s">
        <v>19020</v>
      </c>
      <c r="I3723" s="245" t="s">
        <v>24</v>
      </c>
      <c r="J3723" s="245" t="s">
        <v>59</v>
      </c>
      <c r="K3723" s="246" t="s">
        <v>9457</v>
      </c>
      <c r="L3723" s="245" t="s">
        <v>568</v>
      </c>
      <c r="M3723"/>
      <c r="N3723"/>
      <c r="O3723"/>
      <c r="P3723"/>
      <c r="Q3723"/>
      <c r="R3723"/>
      <c r="S3723"/>
      <c r="T3723"/>
      <c r="U3723"/>
      <c r="V3723"/>
      <c r="W3723"/>
      <c r="X3723"/>
      <c r="Y3723"/>
      <c r="Z3723"/>
      <c r="AA3723"/>
      <c r="AB3723"/>
      <c r="AC3723"/>
      <c r="AD3723"/>
      <c r="AE3723"/>
      <c r="AF3723"/>
      <c r="AG3723"/>
      <c r="AH3723"/>
      <c r="AI3723"/>
      <c r="AJ3723"/>
      <c r="AK3723"/>
      <c r="AL3723"/>
      <c r="AM3723"/>
      <c r="AN3723"/>
      <c r="AO3723"/>
      <c r="AP3723"/>
      <c r="AQ3723"/>
      <c r="AR3723"/>
      <c r="AS3723"/>
      <c r="AT3723"/>
      <c r="AU3723"/>
      <c r="AV3723"/>
      <c r="AW3723"/>
      <c r="AX3723"/>
      <c r="AY3723"/>
      <c r="AZ3723"/>
      <c r="BA3723"/>
      <c r="BB3723"/>
      <c r="BC3723"/>
      <c r="BD3723"/>
      <c r="BE3723"/>
      <c r="BF3723"/>
      <c r="BG3723"/>
      <c r="BH3723"/>
      <c r="BI3723"/>
      <c r="BJ3723"/>
      <c r="BK3723"/>
      <c r="BL3723"/>
      <c r="BM3723"/>
      <c r="BN3723"/>
      <c r="BO3723"/>
    </row>
    <row r="3724" spans="1:67" ht="15" x14ac:dyDescent="0.25">
      <c r="A3724" s="245" t="s">
        <v>2037</v>
      </c>
      <c r="B3724" s="245" t="s">
        <v>2036</v>
      </c>
      <c r="C3724" s="245" t="s">
        <v>2430</v>
      </c>
      <c r="D3724" s="245" t="s">
        <v>2429</v>
      </c>
      <c r="E3724" s="246" t="s">
        <v>44</v>
      </c>
      <c r="F3724" s="245" t="s">
        <v>44</v>
      </c>
      <c r="G3724" s="245" t="s">
        <v>3782</v>
      </c>
      <c r="H3724" s="245" t="s">
        <v>19022</v>
      </c>
      <c r="I3724" s="245" t="s">
        <v>24</v>
      </c>
      <c r="J3724" s="245" t="s">
        <v>59</v>
      </c>
      <c r="K3724" s="246" t="s">
        <v>3468</v>
      </c>
      <c r="L3724" s="245" t="s">
        <v>568</v>
      </c>
      <c r="M3724"/>
      <c r="N3724"/>
      <c r="O3724"/>
      <c r="P3724"/>
      <c r="Q3724"/>
      <c r="R3724"/>
      <c r="S3724"/>
      <c r="T3724"/>
      <c r="U3724"/>
      <c r="V3724"/>
      <c r="W3724"/>
      <c r="X3724"/>
      <c r="Y3724"/>
      <c r="Z3724"/>
      <c r="AA3724"/>
      <c r="AB3724"/>
      <c r="AC3724"/>
      <c r="AD3724"/>
      <c r="AE3724"/>
      <c r="AF3724"/>
      <c r="AG3724"/>
      <c r="AH3724"/>
      <c r="AI3724"/>
      <c r="AJ3724"/>
      <c r="AK3724"/>
      <c r="AL3724"/>
      <c r="AM3724"/>
      <c r="AN3724"/>
      <c r="AO3724"/>
      <c r="AP3724"/>
      <c r="AQ3724"/>
      <c r="AR3724"/>
      <c r="AS3724"/>
      <c r="AT3724"/>
      <c r="AU3724"/>
      <c r="AV3724"/>
      <c r="AW3724"/>
      <c r="AX3724"/>
      <c r="AY3724"/>
      <c r="AZ3724"/>
      <c r="BA3724"/>
      <c r="BB3724"/>
      <c r="BC3724"/>
      <c r="BD3724"/>
      <c r="BE3724"/>
      <c r="BF3724"/>
      <c r="BG3724"/>
      <c r="BH3724"/>
      <c r="BI3724"/>
      <c r="BJ3724"/>
      <c r="BK3724"/>
      <c r="BL3724"/>
      <c r="BM3724"/>
      <c r="BN3724"/>
      <c r="BO3724"/>
    </row>
    <row r="3725" spans="1:67" ht="15" x14ac:dyDescent="0.25">
      <c r="A3725" s="245" t="s">
        <v>2037</v>
      </c>
      <c r="B3725" s="245" t="s">
        <v>2036</v>
      </c>
      <c r="C3725" s="245" t="s">
        <v>2430</v>
      </c>
      <c r="D3725" s="245" t="s">
        <v>2429</v>
      </c>
      <c r="E3725" s="246" t="s">
        <v>44</v>
      </c>
      <c r="F3725" s="245" t="s">
        <v>44</v>
      </c>
      <c r="G3725" s="245" t="s">
        <v>3781</v>
      </c>
      <c r="H3725" s="245" t="s">
        <v>19023</v>
      </c>
      <c r="I3725" s="245" t="s">
        <v>24</v>
      </c>
      <c r="J3725" s="245" t="s">
        <v>59</v>
      </c>
      <c r="K3725" s="246" t="s">
        <v>22420</v>
      </c>
      <c r="L3725" s="245" t="s">
        <v>568</v>
      </c>
      <c r="M3725"/>
      <c r="N3725"/>
      <c r="O3725"/>
      <c r="P3725"/>
      <c r="Q3725"/>
      <c r="R3725"/>
      <c r="S3725"/>
      <c r="T3725"/>
      <c r="U3725"/>
      <c r="V3725"/>
      <c r="W3725"/>
      <c r="X3725"/>
      <c r="Y3725"/>
      <c r="Z3725"/>
      <c r="AA3725"/>
      <c r="AB3725"/>
      <c r="AC3725"/>
      <c r="AD3725"/>
      <c r="AE3725"/>
      <c r="AF3725"/>
      <c r="AG3725"/>
      <c r="AH3725"/>
      <c r="AI3725"/>
      <c r="AJ3725"/>
      <c r="AK3725"/>
      <c r="AL3725"/>
      <c r="AM3725"/>
      <c r="AN3725"/>
      <c r="AO3725"/>
      <c r="AP3725"/>
      <c r="AQ3725"/>
      <c r="AR3725"/>
      <c r="AS3725"/>
      <c r="AT3725"/>
      <c r="AU3725"/>
      <c r="AV3725"/>
      <c r="AW3725"/>
      <c r="AX3725"/>
      <c r="AY3725"/>
      <c r="AZ3725"/>
      <c r="BA3725"/>
      <c r="BB3725"/>
      <c r="BC3725"/>
      <c r="BD3725"/>
      <c r="BE3725"/>
      <c r="BF3725"/>
      <c r="BG3725"/>
      <c r="BH3725"/>
      <c r="BI3725"/>
      <c r="BJ3725"/>
      <c r="BK3725"/>
      <c r="BL3725"/>
      <c r="BM3725"/>
      <c r="BN3725"/>
      <c r="BO3725"/>
    </row>
    <row r="3726" spans="1:67" ht="15" x14ac:dyDescent="0.25">
      <c r="A3726" s="245" t="s">
        <v>2037</v>
      </c>
      <c r="B3726" s="245" t="s">
        <v>2036</v>
      </c>
      <c r="C3726" s="245" t="s">
        <v>2430</v>
      </c>
      <c r="D3726" s="245" t="s">
        <v>2429</v>
      </c>
      <c r="E3726" s="246" t="s">
        <v>44</v>
      </c>
      <c r="F3726" s="245" t="s">
        <v>44</v>
      </c>
      <c r="G3726" s="245" t="s">
        <v>3779</v>
      </c>
      <c r="H3726" s="245" t="s">
        <v>19025</v>
      </c>
      <c r="I3726" s="245" t="s">
        <v>24</v>
      </c>
      <c r="J3726" s="245" t="s">
        <v>59</v>
      </c>
      <c r="K3726" s="246" t="s">
        <v>24092</v>
      </c>
      <c r="L3726" s="245" t="s">
        <v>568</v>
      </c>
      <c r="M3726"/>
      <c r="N3726"/>
      <c r="O3726"/>
      <c r="P3726"/>
      <c r="Q3726"/>
      <c r="R3726"/>
      <c r="S3726"/>
      <c r="T3726"/>
      <c r="U3726"/>
      <c r="V3726"/>
      <c r="W3726"/>
      <c r="X3726"/>
      <c r="Y3726"/>
      <c r="Z3726"/>
      <c r="AA3726"/>
      <c r="AB3726"/>
      <c r="AC3726"/>
      <c r="AD3726"/>
      <c r="AE3726"/>
      <c r="AF3726"/>
      <c r="AG3726"/>
      <c r="AH3726"/>
      <c r="AI3726"/>
      <c r="AJ3726"/>
      <c r="AK3726"/>
      <c r="AL3726"/>
      <c r="AM3726"/>
      <c r="AN3726"/>
      <c r="AO3726"/>
      <c r="AP3726"/>
      <c r="AQ3726"/>
      <c r="AR3726"/>
      <c r="AS3726"/>
      <c r="AT3726"/>
      <c r="AU3726"/>
      <c r="AV3726"/>
      <c r="AW3726"/>
      <c r="AX3726"/>
      <c r="AY3726"/>
      <c r="AZ3726"/>
      <c r="BA3726"/>
      <c r="BB3726"/>
      <c r="BC3726"/>
      <c r="BD3726"/>
      <c r="BE3726"/>
      <c r="BF3726"/>
      <c r="BG3726"/>
      <c r="BH3726"/>
      <c r="BI3726"/>
      <c r="BJ3726"/>
      <c r="BK3726"/>
      <c r="BL3726"/>
      <c r="BM3726"/>
      <c r="BN3726"/>
      <c r="BO3726"/>
    </row>
    <row r="3727" spans="1:67" ht="15" x14ac:dyDescent="0.25">
      <c r="A3727" s="245" t="s">
        <v>2037</v>
      </c>
      <c r="B3727" s="245" t="s">
        <v>2036</v>
      </c>
      <c r="C3727" s="245" t="s">
        <v>2430</v>
      </c>
      <c r="D3727" s="245" t="s">
        <v>2429</v>
      </c>
      <c r="E3727" s="246" t="s">
        <v>44</v>
      </c>
      <c r="F3727" s="245" t="s">
        <v>44</v>
      </c>
      <c r="G3727" s="245" t="s">
        <v>3778</v>
      </c>
      <c r="H3727" s="245" t="s">
        <v>19027</v>
      </c>
      <c r="I3727" s="245" t="s">
        <v>24</v>
      </c>
      <c r="J3727" s="245" t="s">
        <v>59</v>
      </c>
      <c r="K3727" s="246" t="s">
        <v>422</v>
      </c>
      <c r="L3727" s="245" t="s">
        <v>568</v>
      </c>
      <c r="M3727"/>
      <c r="N3727"/>
      <c r="O3727"/>
      <c r="P3727"/>
      <c r="Q3727"/>
      <c r="R3727"/>
      <c r="S3727"/>
      <c r="T3727"/>
      <c r="U3727"/>
      <c r="V3727"/>
      <c r="W3727"/>
      <c r="X3727"/>
      <c r="Y3727"/>
      <c r="Z3727"/>
      <c r="AA3727"/>
      <c r="AB3727"/>
      <c r="AC3727"/>
      <c r="AD3727"/>
      <c r="AE3727"/>
      <c r="AF3727"/>
      <c r="AG3727"/>
      <c r="AH3727"/>
      <c r="AI3727"/>
      <c r="AJ3727"/>
      <c r="AK3727"/>
      <c r="AL3727"/>
      <c r="AM3727"/>
      <c r="AN3727"/>
      <c r="AO3727"/>
      <c r="AP3727"/>
      <c r="AQ3727"/>
      <c r="AR3727"/>
      <c r="AS3727"/>
      <c r="AT3727"/>
      <c r="AU3727"/>
      <c r="AV3727"/>
      <c r="AW3727"/>
      <c r="AX3727"/>
      <c r="AY3727"/>
      <c r="AZ3727"/>
      <c r="BA3727"/>
      <c r="BB3727"/>
      <c r="BC3727"/>
      <c r="BD3727"/>
      <c r="BE3727"/>
      <c r="BF3727"/>
      <c r="BG3727"/>
      <c r="BH3727"/>
      <c r="BI3727"/>
      <c r="BJ3727"/>
      <c r="BK3727"/>
      <c r="BL3727"/>
      <c r="BM3727"/>
      <c r="BN3727"/>
      <c r="BO3727"/>
    </row>
    <row r="3728" spans="1:67" ht="15" x14ac:dyDescent="0.25">
      <c r="A3728" s="245" t="s">
        <v>2037</v>
      </c>
      <c r="B3728" s="245" t="s">
        <v>2036</v>
      </c>
      <c r="C3728" s="245" t="s">
        <v>2430</v>
      </c>
      <c r="D3728" s="245" t="s">
        <v>2429</v>
      </c>
      <c r="E3728" s="246" t="s">
        <v>44</v>
      </c>
      <c r="F3728" s="245" t="s">
        <v>44</v>
      </c>
      <c r="G3728" s="245" t="s">
        <v>3777</v>
      </c>
      <c r="H3728" s="245" t="s">
        <v>19029</v>
      </c>
      <c r="I3728" s="245" t="s">
        <v>24</v>
      </c>
      <c r="J3728" s="245" t="s">
        <v>59</v>
      </c>
      <c r="K3728" s="246" t="s">
        <v>6182</v>
      </c>
      <c r="L3728" s="245" t="s">
        <v>568</v>
      </c>
      <c r="M3728"/>
      <c r="N3728"/>
      <c r="O3728"/>
      <c r="P3728"/>
      <c r="Q3728"/>
      <c r="R3728"/>
      <c r="S3728"/>
      <c r="T3728"/>
      <c r="U3728"/>
      <c r="V3728"/>
      <c r="W3728"/>
      <c r="X3728"/>
      <c r="Y3728"/>
      <c r="Z3728"/>
      <c r="AA3728"/>
      <c r="AB3728"/>
      <c r="AC3728"/>
      <c r="AD3728"/>
      <c r="AE3728"/>
      <c r="AF3728"/>
      <c r="AG3728"/>
      <c r="AH3728"/>
      <c r="AI3728"/>
      <c r="AJ3728"/>
      <c r="AK3728"/>
      <c r="AL3728"/>
      <c r="AM3728"/>
      <c r="AN3728"/>
      <c r="AO3728"/>
      <c r="AP3728"/>
      <c r="AQ3728"/>
      <c r="AR3728"/>
      <c r="AS3728"/>
      <c r="AT3728"/>
      <c r="AU3728"/>
      <c r="AV3728"/>
      <c r="AW3728"/>
      <c r="AX3728"/>
      <c r="AY3728"/>
      <c r="AZ3728"/>
      <c r="BA3728"/>
      <c r="BB3728"/>
      <c r="BC3728"/>
      <c r="BD3728"/>
      <c r="BE3728"/>
      <c r="BF3728"/>
      <c r="BG3728"/>
      <c r="BH3728"/>
      <c r="BI3728"/>
      <c r="BJ3728"/>
      <c r="BK3728"/>
      <c r="BL3728"/>
      <c r="BM3728"/>
      <c r="BN3728"/>
      <c r="BO3728"/>
    </row>
    <row r="3729" spans="1:67" ht="15" x14ac:dyDescent="0.25">
      <c r="A3729" s="245" t="s">
        <v>2037</v>
      </c>
      <c r="B3729" s="245" t="s">
        <v>2036</v>
      </c>
      <c r="C3729" s="245" t="s">
        <v>2430</v>
      </c>
      <c r="D3729" s="245" t="s">
        <v>2429</v>
      </c>
      <c r="E3729" s="246" t="s">
        <v>44</v>
      </c>
      <c r="F3729" s="245" t="s">
        <v>44</v>
      </c>
      <c r="G3729" s="245" t="s">
        <v>3776</v>
      </c>
      <c r="H3729" s="245" t="s">
        <v>19030</v>
      </c>
      <c r="I3729" s="245" t="s">
        <v>24</v>
      </c>
      <c r="J3729" s="245" t="s">
        <v>59</v>
      </c>
      <c r="K3729" s="246" t="s">
        <v>8483</v>
      </c>
      <c r="L3729" s="245" t="s">
        <v>568</v>
      </c>
      <c r="M3729"/>
      <c r="N3729"/>
      <c r="O3729"/>
      <c r="P3729"/>
      <c r="Q3729"/>
      <c r="R3729"/>
      <c r="S3729"/>
      <c r="T3729"/>
      <c r="U3729"/>
      <c r="V3729"/>
      <c r="W3729"/>
      <c r="X3729"/>
      <c r="Y3729"/>
      <c r="Z3729"/>
      <c r="AA3729"/>
      <c r="AB3729"/>
      <c r="AC3729"/>
      <c r="AD3729"/>
      <c r="AE3729"/>
      <c r="AF3729"/>
      <c r="AG3729"/>
      <c r="AH3729"/>
      <c r="AI3729"/>
      <c r="AJ3729"/>
      <c r="AK3729"/>
      <c r="AL3729"/>
      <c r="AM3729"/>
      <c r="AN3729"/>
      <c r="AO3729"/>
      <c r="AP3729"/>
      <c r="AQ3729"/>
      <c r="AR3729"/>
      <c r="AS3729"/>
      <c r="AT3729"/>
      <c r="AU3729"/>
      <c r="AV3729"/>
      <c r="AW3729"/>
      <c r="AX3729"/>
      <c r="AY3729"/>
      <c r="AZ3729"/>
      <c r="BA3729"/>
      <c r="BB3729"/>
      <c r="BC3729"/>
      <c r="BD3729"/>
      <c r="BE3729"/>
      <c r="BF3729"/>
      <c r="BG3729"/>
      <c r="BH3729"/>
      <c r="BI3729"/>
      <c r="BJ3729"/>
      <c r="BK3729"/>
      <c r="BL3729"/>
      <c r="BM3729"/>
      <c r="BN3729"/>
      <c r="BO3729"/>
    </row>
    <row r="3730" spans="1:67" ht="15" x14ac:dyDescent="0.25">
      <c r="A3730" s="245" t="s">
        <v>2037</v>
      </c>
      <c r="B3730" s="245" t="s">
        <v>2036</v>
      </c>
      <c r="C3730" s="245" t="s">
        <v>2430</v>
      </c>
      <c r="D3730" s="245" t="s">
        <v>2429</v>
      </c>
      <c r="E3730" s="246" t="s">
        <v>44</v>
      </c>
      <c r="F3730" s="245" t="s">
        <v>44</v>
      </c>
      <c r="G3730" s="245" t="s">
        <v>3774</v>
      </c>
      <c r="H3730" s="245" t="s">
        <v>19031</v>
      </c>
      <c r="I3730" s="245" t="s">
        <v>24</v>
      </c>
      <c r="J3730" s="245" t="s">
        <v>59</v>
      </c>
      <c r="K3730" s="246" t="s">
        <v>17027</v>
      </c>
      <c r="L3730" s="245" t="s">
        <v>568</v>
      </c>
      <c r="M3730"/>
      <c r="N3730"/>
      <c r="O3730"/>
      <c r="P3730"/>
      <c r="Q3730"/>
      <c r="R3730"/>
      <c r="S3730"/>
      <c r="T3730"/>
      <c r="U3730"/>
      <c r="V3730"/>
      <c r="W3730"/>
      <c r="X3730"/>
      <c r="Y3730"/>
      <c r="Z3730"/>
      <c r="AA3730"/>
      <c r="AB3730"/>
      <c r="AC3730"/>
      <c r="AD3730"/>
      <c r="AE3730"/>
      <c r="AF3730"/>
      <c r="AG3730"/>
      <c r="AH3730"/>
      <c r="AI3730"/>
      <c r="AJ3730"/>
      <c r="AK3730"/>
      <c r="AL3730"/>
      <c r="AM3730"/>
      <c r="AN3730"/>
      <c r="AO3730"/>
      <c r="AP3730"/>
      <c r="AQ3730"/>
      <c r="AR3730"/>
      <c r="AS3730"/>
      <c r="AT3730"/>
      <c r="AU3730"/>
      <c r="AV3730"/>
      <c r="AW3730"/>
      <c r="AX3730"/>
      <c r="AY3730"/>
      <c r="AZ3730"/>
      <c r="BA3730"/>
      <c r="BB3730"/>
      <c r="BC3730"/>
      <c r="BD3730"/>
      <c r="BE3730"/>
      <c r="BF3730"/>
      <c r="BG3730"/>
      <c r="BH3730"/>
      <c r="BI3730"/>
      <c r="BJ3730"/>
      <c r="BK3730"/>
      <c r="BL3730"/>
      <c r="BM3730"/>
      <c r="BN3730"/>
      <c r="BO3730"/>
    </row>
    <row r="3731" spans="1:67" ht="15" x14ac:dyDescent="0.25">
      <c r="A3731" s="245" t="s">
        <v>2037</v>
      </c>
      <c r="B3731" s="245" t="s">
        <v>2036</v>
      </c>
      <c r="C3731" s="245" t="s">
        <v>2430</v>
      </c>
      <c r="D3731" s="245" t="s">
        <v>2429</v>
      </c>
      <c r="E3731" s="246" t="s">
        <v>44</v>
      </c>
      <c r="F3731" s="245" t="s">
        <v>44</v>
      </c>
      <c r="G3731" s="245" t="s">
        <v>3772</v>
      </c>
      <c r="H3731" s="245" t="s">
        <v>19032</v>
      </c>
      <c r="I3731" s="245" t="s">
        <v>24</v>
      </c>
      <c r="J3731" s="245" t="s">
        <v>59</v>
      </c>
      <c r="K3731" s="246" t="s">
        <v>9609</v>
      </c>
      <c r="L3731" s="245" t="s">
        <v>568</v>
      </c>
      <c r="M3731"/>
      <c r="N3731"/>
      <c r="O3731"/>
      <c r="P3731"/>
      <c r="Q3731"/>
      <c r="R3731"/>
      <c r="S3731"/>
      <c r="T3731"/>
      <c r="U3731"/>
      <c r="V3731"/>
      <c r="W3731"/>
      <c r="X3731"/>
      <c r="Y3731"/>
      <c r="Z3731"/>
      <c r="AA3731"/>
      <c r="AB3731"/>
      <c r="AC3731"/>
      <c r="AD3731"/>
      <c r="AE3731"/>
      <c r="AF3731"/>
      <c r="AG3731"/>
      <c r="AH3731"/>
      <c r="AI3731"/>
      <c r="AJ3731"/>
      <c r="AK3731"/>
      <c r="AL3731"/>
      <c r="AM3731"/>
      <c r="AN3731"/>
      <c r="AO3731"/>
      <c r="AP3731"/>
      <c r="AQ3731"/>
      <c r="AR3731"/>
      <c r="AS3731"/>
      <c r="AT3731"/>
      <c r="AU3731"/>
      <c r="AV3731"/>
      <c r="AW3731"/>
      <c r="AX3731"/>
      <c r="AY3731"/>
      <c r="AZ3731"/>
      <c r="BA3731"/>
      <c r="BB3731"/>
      <c r="BC3731"/>
      <c r="BD3731"/>
      <c r="BE3731"/>
      <c r="BF3731"/>
      <c r="BG3731"/>
      <c r="BH3731"/>
      <c r="BI3731"/>
      <c r="BJ3731"/>
      <c r="BK3731"/>
      <c r="BL3731"/>
      <c r="BM3731"/>
      <c r="BN3731"/>
      <c r="BO3731"/>
    </row>
    <row r="3732" spans="1:67" ht="15" x14ac:dyDescent="0.25">
      <c r="A3732" s="245" t="s">
        <v>2037</v>
      </c>
      <c r="B3732" s="245" t="s">
        <v>2036</v>
      </c>
      <c r="C3732" s="245" t="s">
        <v>2430</v>
      </c>
      <c r="D3732" s="245" t="s">
        <v>2429</v>
      </c>
      <c r="E3732" s="246" t="s">
        <v>44</v>
      </c>
      <c r="F3732" s="245" t="s">
        <v>44</v>
      </c>
      <c r="G3732" s="245" t="s">
        <v>3770</v>
      </c>
      <c r="H3732" s="245" t="s">
        <v>19033</v>
      </c>
      <c r="I3732" s="245" t="s">
        <v>24</v>
      </c>
      <c r="J3732" s="245" t="s">
        <v>59</v>
      </c>
      <c r="K3732" s="246" t="s">
        <v>8361</v>
      </c>
      <c r="L3732" s="245" t="s">
        <v>568</v>
      </c>
      <c r="M3732"/>
      <c r="N3732"/>
      <c r="O3732"/>
      <c r="P3732"/>
      <c r="Q3732"/>
      <c r="R3732"/>
      <c r="S3732"/>
      <c r="T3732"/>
      <c r="U3732"/>
      <c r="V3732"/>
      <c r="W3732"/>
      <c r="X3732"/>
      <c r="Y3732"/>
      <c r="Z3732"/>
      <c r="AA3732"/>
      <c r="AB3732"/>
      <c r="AC3732"/>
      <c r="AD3732"/>
      <c r="AE3732"/>
      <c r="AF3732"/>
      <c r="AG3732"/>
      <c r="AH3732"/>
      <c r="AI3732"/>
      <c r="AJ3732"/>
      <c r="AK3732"/>
      <c r="AL3732"/>
      <c r="AM3732"/>
      <c r="AN3732"/>
      <c r="AO3732"/>
      <c r="AP3732"/>
      <c r="AQ3732"/>
      <c r="AR3732"/>
      <c r="AS3732"/>
      <c r="AT3732"/>
      <c r="AU3732"/>
      <c r="AV3732"/>
      <c r="AW3732"/>
      <c r="AX3732"/>
      <c r="AY3732"/>
      <c r="AZ3732"/>
      <c r="BA3732"/>
      <c r="BB3732"/>
      <c r="BC3732"/>
      <c r="BD3732"/>
      <c r="BE3732"/>
      <c r="BF3732"/>
      <c r="BG3732"/>
      <c r="BH3732"/>
      <c r="BI3732"/>
      <c r="BJ3732"/>
      <c r="BK3732"/>
      <c r="BL3732"/>
      <c r="BM3732"/>
      <c r="BN3732"/>
      <c r="BO3732"/>
    </row>
    <row r="3733" spans="1:67" ht="15" x14ac:dyDescent="0.25">
      <c r="A3733" s="245" t="s">
        <v>2037</v>
      </c>
      <c r="B3733" s="245" t="s">
        <v>2036</v>
      </c>
      <c r="C3733" s="245" t="s">
        <v>2430</v>
      </c>
      <c r="D3733" s="245" t="s">
        <v>2429</v>
      </c>
      <c r="E3733" s="246" t="s">
        <v>44</v>
      </c>
      <c r="F3733" s="245" t="s">
        <v>44</v>
      </c>
      <c r="G3733" s="245" t="s">
        <v>3769</v>
      </c>
      <c r="H3733" s="245" t="s">
        <v>19034</v>
      </c>
      <c r="I3733" s="245" t="s">
        <v>24</v>
      </c>
      <c r="J3733" s="245" t="s">
        <v>59</v>
      </c>
      <c r="K3733" s="246" t="s">
        <v>13615</v>
      </c>
      <c r="L3733" s="245" t="s">
        <v>568</v>
      </c>
      <c r="M3733"/>
      <c r="N3733"/>
      <c r="O3733"/>
      <c r="P3733"/>
      <c r="Q3733"/>
      <c r="R3733"/>
      <c r="S3733"/>
      <c r="T3733"/>
      <c r="U3733"/>
      <c r="V3733"/>
      <c r="W3733"/>
      <c r="X3733"/>
      <c r="Y3733"/>
      <c r="Z3733"/>
      <c r="AA3733"/>
      <c r="AB3733"/>
      <c r="AC3733"/>
      <c r="AD3733"/>
      <c r="AE3733"/>
      <c r="AF3733"/>
      <c r="AG3733"/>
      <c r="AH3733"/>
      <c r="AI3733"/>
      <c r="AJ3733"/>
      <c r="AK3733"/>
      <c r="AL3733"/>
      <c r="AM3733"/>
      <c r="AN3733"/>
      <c r="AO3733"/>
      <c r="AP3733"/>
      <c r="AQ3733"/>
      <c r="AR3733"/>
      <c r="AS3733"/>
      <c r="AT3733"/>
      <c r="AU3733"/>
      <c r="AV3733"/>
      <c r="AW3733"/>
      <c r="AX3733"/>
      <c r="AY3733"/>
      <c r="AZ3733"/>
      <c r="BA3733"/>
      <c r="BB3733"/>
      <c r="BC3733"/>
      <c r="BD3733"/>
      <c r="BE3733"/>
      <c r="BF3733"/>
      <c r="BG3733"/>
      <c r="BH3733"/>
      <c r="BI3733"/>
      <c r="BJ3733"/>
      <c r="BK3733"/>
      <c r="BL3733"/>
      <c r="BM3733"/>
      <c r="BN3733"/>
      <c r="BO3733"/>
    </row>
    <row r="3734" spans="1:67" ht="15" x14ac:dyDescent="0.25">
      <c r="A3734" s="245" t="s">
        <v>2037</v>
      </c>
      <c r="B3734" s="245" t="s">
        <v>2036</v>
      </c>
      <c r="C3734" s="245" t="s">
        <v>2430</v>
      </c>
      <c r="D3734" s="245" t="s">
        <v>2429</v>
      </c>
      <c r="E3734" s="246" t="s">
        <v>44</v>
      </c>
      <c r="F3734" s="245" t="s">
        <v>44</v>
      </c>
      <c r="G3734" s="245" t="s">
        <v>3768</v>
      </c>
      <c r="H3734" s="245" t="s">
        <v>19036</v>
      </c>
      <c r="I3734" s="245" t="s">
        <v>24</v>
      </c>
      <c r="J3734" s="245" t="s">
        <v>59</v>
      </c>
      <c r="K3734" s="246" t="s">
        <v>11736</v>
      </c>
      <c r="L3734" s="245" t="s">
        <v>568</v>
      </c>
      <c r="M3734"/>
      <c r="N3734"/>
      <c r="O3734"/>
      <c r="P3734"/>
      <c r="Q3734"/>
      <c r="R3734"/>
      <c r="S3734"/>
      <c r="T3734"/>
      <c r="U3734"/>
      <c r="V3734"/>
      <c r="W3734"/>
      <c r="X3734"/>
      <c r="Y3734"/>
      <c r="Z3734"/>
      <c r="AA3734"/>
      <c r="AB3734"/>
      <c r="AC3734"/>
      <c r="AD3734"/>
      <c r="AE3734"/>
      <c r="AF3734"/>
      <c r="AG3734"/>
      <c r="AH3734"/>
      <c r="AI3734"/>
      <c r="AJ3734"/>
      <c r="AK3734"/>
      <c r="AL3734"/>
      <c r="AM3734"/>
      <c r="AN3734"/>
      <c r="AO3734"/>
      <c r="AP3734"/>
      <c r="AQ3734"/>
      <c r="AR3734"/>
      <c r="AS3734"/>
      <c r="AT3734"/>
      <c r="AU3734"/>
      <c r="AV3734"/>
      <c r="AW3734"/>
      <c r="AX3734"/>
      <c r="AY3734"/>
      <c r="AZ3734"/>
      <c r="BA3734"/>
      <c r="BB3734"/>
      <c r="BC3734"/>
      <c r="BD3734"/>
      <c r="BE3734"/>
      <c r="BF3734"/>
      <c r="BG3734"/>
      <c r="BH3734"/>
      <c r="BI3734"/>
      <c r="BJ3734"/>
      <c r="BK3734"/>
      <c r="BL3734"/>
      <c r="BM3734"/>
      <c r="BN3734"/>
      <c r="BO3734"/>
    </row>
    <row r="3735" spans="1:67" ht="15" x14ac:dyDescent="0.25">
      <c r="A3735" s="245" t="s">
        <v>2037</v>
      </c>
      <c r="B3735" s="245" t="s">
        <v>2036</v>
      </c>
      <c r="C3735" s="245" t="s">
        <v>2430</v>
      </c>
      <c r="D3735" s="245" t="s">
        <v>2429</v>
      </c>
      <c r="E3735" s="246" t="s">
        <v>44</v>
      </c>
      <c r="F3735" s="245" t="s">
        <v>44</v>
      </c>
      <c r="G3735" s="245" t="s">
        <v>3767</v>
      </c>
      <c r="H3735" s="245" t="s">
        <v>19037</v>
      </c>
      <c r="I3735" s="245" t="s">
        <v>24</v>
      </c>
      <c r="J3735" s="245" t="s">
        <v>59</v>
      </c>
      <c r="K3735" s="246" t="s">
        <v>3458</v>
      </c>
      <c r="L3735" s="245" t="s">
        <v>568</v>
      </c>
      <c r="M3735"/>
      <c r="N3735"/>
      <c r="O3735"/>
      <c r="P3735"/>
      <c r="Q3735"/>
      <c r="R3735"/>
      <c r="S3735"/>
      <c r="T3735"/>
      <c r="U3735"/>
      <c r="V3735"/>
      <c r="W3735"/>
      <c r="X3735"/>
      <c r="Y3735"/>
      <c r="Z3735"/>
      <c r="AA3735"/>
      <c r="AB3735"/>
      <c r="AC3735"/>
      <c r="AD3735"/>
      <c r="AE3735"/>
      <c r="AF3735"/>
      <c r="AG3735"/>
      <c r="AH3735"/>
      <c r="AI3735"/>
      <c r="AJ3735"/>
      <c r="AK3735"/>
      <c r="AL3735"/>
      <c r="AM3735"/>
      <c r="AN3735"/>
      <c r="AO3735"/>
      <c r="AP3735"/>
      <c r="AQ3735"/>
      <c r="AR3735"/>
      <c r="AS3735"/>
      <c r="AT3735"/>
      <c r="AU3735"/>
      <c r="AV3735"/>
      <c r="AW3735"/>
      <c r="AX3735"/>
      <c r="AY3735"/>
      <c r="AZ3735"/>
      <c r="BA3735"/>
      <c r="BB3735"/>
      <c r="BC3735"/>
      <c r="BD3735"/>
      <c r="BE3735"/>
      <c r="BF3735"/>
      <c r="BG3735"/>
      <c r="BH3735"/>
      <c r="BI3735"/>
      <c r="BJ3735"/>
      <c r="BK3735"/>
      <c r="BL3735"/>
      <c r="BM3735"/>
      <c r="BN3735"/>
      <c r="BO3735"/>
    </row>
    <row r="3736" spans="1:67" ht="15" x14ac:dyDescent="0.25">
      <c r="A3736" s="245" t="s">
        <v>2037</v>
      </c>
      <c r="B3736" s="245" t="s">
        <v>2036</v>
      </c>
      <c r="C3736" s="245" t="s">
        <v>2430</v>
      </c>
      <c r="D3736" s="245" t="s">
        <v>2429</v>
      </c>
      <c r="E3736" s="246" t="s">
        <v>44</v>
      </c>
      <c r="F3736" s="245" t="s">
        <v>44</v>
      </c>
      <c r="G3736" s="245" t="s">
        <v>3765</v>
      </c>
      <c r="H3736" s="245" t="s">
        <v>19038</v>
      </c>
      <c r="I3736" s="245" t="s">
        <v>24</v>
      </c>
      <c r="J3736" s="245" t="s">
        <v>59</v>
      </c>
      <c r="K3736" s="246" t="s">
        <v>7615</v>
      </c>
      <c r="L3736" s="245" t="s">
        <v>568</v>
      </c>
      <c r="M3736"/>
      <c r="N3736"/>
      <c r="O3736"/>
      <c r="P3736"/>
      <c r="Q3736"/>
      <c r="R3736"/>
      <c r="S3736"/>
      <c r="T3736"/>
      <c r="U3736"/>
      <c r="V3736"/>
      <c r="W3736"/>
      <c r="X3736"/>
      <c r="Y3736"/>
      <c r="Z3736"/>
      <c r="AA3736"/>
      <c r="AB3736"/>
      <c r="AC3736"/>
      <c r="AD3736"/>
      <c r="AE3736"/>
      <c r="AF3736"/>
      <c r="AG3736"/>
      <c r="AH3736"/>
      <c r="AI3736"/>
      <c r="AJ3736"/>
      <c r="AK3736"/>
      <c r="AL3736"/>
      <c r="AM3736"/>
      <c r="AN3736"/>
      <c r="AO3736"/>
      <c r="AP3736"/>
      <c r="AQ3736"/>
      <c r="AR3736"/>
      <c r="AS3736"/>
      <c r="AT3736"/>
      <c r="AU3736"/>
      <c r="AV3736"/>
      <c r="AW3736"/>
      <c r="AX3736"/>
      <c r="AY3736"/>
      <c r="AZ3736"/>
      <c r="BA3736"/>
      <c r="BB3736"/>
      <c r="BC3736"/>
      <c r="BD3736"/>
      <c r="BE3736"/>
      <c r="BF3736"/>
      <c r="BG3736"/>
      <c r="BH3736"/>
      <c r="BI3736"/>
      <c r="BJ3736"/>
      <c r="BK3736"/>
      <c r="BL3736"/>
      <c r="BM3736"/>
      <c r="BN3736"/>
      <c r="BO3736"/>
    </row>
    <row r="3737" spans="1:67" ht="15" x14ac:dyDescent="0.25">
      <c r="A3737" s="245" t="s">
        <v>2037</v>
      </c>
      <c r="B3737" s="245" t="s">
        <v>2036</v>
      </c>
      <c r="C3737" s="245" t="s">
        <v>2430</v>
      </c>
      <c r="D3737" s="245" t="s">
        <v>2429</v>
      </c>
      <c r="E3737" s="246" t="s">
        <v>44</v>
      </c>
      <c r="F3737" s="245" t="s">
        <v>44</v>
      </c>
      <c r="G3737" s="245" t="s">
        <v>3764</v>
      </c>
      <c r="H3737" s="245" t="s">
        <v>19039</v>
      </c>
      <c r="I3737" s="245" t="s">
        <v>24</v>
      </c>
      <c r="J3737" s="245" t="s">
        <v>59</v>
      </c>
      <c r="K3737" s="246" t="s">
        <v>8428</v>
      </c>
      <c r="L3737" s="245" t="s">
        <v>568</v>
      </c>
      <c r="M3737"/>
      <c r="N3737"/>
      <c r="O3737"/>
      <c r="P3737"/>
      <c r="Q3737"/>
      <c r="R3737"/>
      <c r="S3737"/>
      <c r="T3737"/>
      <c r="U3737"/>
      <c r="V3737"/>
      <c r="W3737"/>
      <c r="X3737"/>
      <c r="Y3737"/>
      <c r="Z3737"/>
      <c r="AA3737"/>
      <c r="AB3737"/>
      <c r="AC3737"/>
      <c r="AD3737"/>
      <c r="AE3737"/>
      <c r="AF3737"/>
      <c r="AG3737"/>
      <c r="AH3737"/>
      <c r="AI3737"/>
      <c r="AJ3737"/>
      <c r="AK3737"/>
      <c r="AL3737"/>
      <c r="AM3737"/>
      <c r="AN3737"/>
      <c r="AO3737"/>
      <c r="AP3737"/>
      <c r="AQ3737"/>
      <c r="AR3737"/>
      <c r="AS3737"/>
      <c r="AT3737"/>
      <c r="AU3737"/>
      <c r="AV3737"/>
      <c r="AW3737"/>
      <c r="AX3737"/>
      <c r="AY3737"/>
      <c r="AZ3737"/>
      <c r="BA3737"/>
      <c r="BB3737"/>
      <c r="BC3737"/>
      <c r="BD3737"/>
      <c r="BE3737"/>
      <c r="BF3737"/>
      <c r="BG3737"/>
      <c r="BH3737"/>
      <c r="BI3737"/>
      <c r="BJ3737"/>
      <c r="BK3737"/>
      <c r="BL3737"/>
      <c r="BM3737"/>
      <c r="BN3737"/>
      <c r="BO3737"/>
    </row>
    <row r="3738" spans="1:67" ht="15" x14ac:dyDescent="0.25">
      <c r="A3738" s="245" t="s">
        <v>2037</v>
      </c>
      <c r="B3738" s="245" t="s">
        <v>2036</v>
      </c>
      <c r="C3738" s="245" t="s">
        <v>2430</v>
      </c>
      <c r="D3738" s="245" t="s">
        <v>2429</v>
      </c>
      <c r="E3738" s="246" t="s">
        <v>44</v>
      </c>
      <c r="F3738" s="245" t="s">
        <v>44</v>
      </c>
      <c r="G3738" s="245" t="s">
        <v>3763</v>
      </c>
      <c r="H3738" s="245" t="s">
        <v>19040</v>
      </c>
      <c r="I3738" s="245" t="s">
        <v>24</v>
      </c>
      <c r="J3738" s="245" t="s">
        <v>59</v>
      </c>
      <c r="K3738" s="246" t="s">
        <v>8560</v>
      </c>
      <c r="L3738" s="245" t="s">
        <v>568</v>
      </c>
      <c r="M3738"/>
      <c r="N3738"/>
      <c r="O3738"/>
      <c r="P3738"/>
      <c r="Q3738"/>
      <c r="R3738"/>
      <c r="S3738"/>
      <c r="T3738"/>
      <c r="U3738"/>
      <c r="V3738"/>
      <c r="W3738"/>
      <c r="X3738"/>
      <c r="Y3738"/>
      <c r="Z3738"/>
      <c r="AA3738"/>
      <c r="AB3738"/>
      <c r="AC3738"/>
      <c r="AD3738"/>
      <c r="AE3738"/>
      <c r="AF3738"/>
      <c r="AG3738"/>
      <c r="AH3738"/>
      <c r="AI3738"/>
      <c r="AJ3738"/>
      <c r="AK3738"/>
      <c r="AL3738"/>
      <c r="AM3738"/>
      <c r="AN3738"/>
      <c r="AO3738"/>
      <c r="AP3738"/>
      <c r="AQ3738"/>
      <c r="AR3738"/>
      <c r="AS3738"/>
      <c r="AT3738"/>
      <c r="AU3738"/>
      <c r="AV3738"/>
      <c r="AW3738"/>
      <c r="AX3738"/>
      <c r="AY3738"/>
      <c r="AZ3738"/>
      <c r="BA3738"/>
      <c r="BB3738"/>
      <c r="BC3738"/>
      <c r="BD3738"/>
      <c r="BE3738"/>
      <c r="BF3738"/>
      <c r="BG3738"/>
      <c r="BH3738"/>
      <c r="BI3738"/>
      <c r="BJ3738"/>
      <c r="BK3738"/>
      <c r="BL3738"/>
      <c r="BM3738"/>
      <c r="BN3738"/>
      <c r="BO3738"/>
    </row>
    <row r="3739" spans="1:67" ht="15" x14ac:dyDescent="0.25">
      <c r="A3739" s="245" t="s">
        <v>2037</v>
      </c>
      <c r="B3739" s="245" t="s">
        <v>2036</v>
      </c>
      <c r="C3739" s="245" t="s">
        <v>2430</v>
      </c>
      <c r="D3739" s="245" t="s">
        <v>2429</v>
      </c>
      <c r="E3739" s="246" t="s">
        <v>44</v>
      </c>
      <c r="F3739" s="245" t="s">
        <v>44</v>
      </c>
      <c r="G3739" s="245" t="s">
        <v>3762</v>
      </c>
      <c r="H3739" s="245" t="s">
        <v>19041</v>
      </c>
      <c r="I3739" s="245" t="s">
        <v>24</v>
      </c>
      <c r="J3739" s="245" t="s">
        <v>59</v>
      </c>
      <c r="K3739" s="246" t="s">
        <v>15387</v>
      </c>
      <c r="L3739" s="245" t="s">
        <v>568</v>
      </c>
      <c r="M3739"/>
      <c r="N3739"/>
      <c r="O3739"/>
      <c r="P3739"/>
      <c r="Q3739"/>
      <c r="R3739"/>
      <c r="S3739"/>
      <c r="T3739"/>
      <c r="U3739"/>
      <c r="V3739"/>
      <c r="W3739"/>
      <c r="X3739"/>
      <c r="Y3739"/>
      <c r="Z3739"/>
      <c r="AA3739"/>
      <c r="AB3739"/>
      <c r="AC3739"/>
      <c r="AD3739"/>
      <c r="AE3739"/>
      <c r="AF3739"/>
      <c r="AG3739"/>
      <c r="AH3739"/>
      <c r="AI3739"/>
      <c r="AJ3739"/>
      <c r="AK3739"/>
      <c r="AL3739"/>
      <c r="AM3739"/>
      <c r="AN3739"/>
      <c r="AO3739"/>
      <c r="AP3739"/>
      <c r="AQ3739"/>
      <c r="AR3739"/>
      <c r="AS3739"/>
      <c r="AT3739"/>
      <c r="AU3739"/>
      <c r="AV3739"/>
      <c r="AW3739"/>
      <c r="AX3739"/>
      <c r="AY3739"/>
      <c r="AZ3739"/>
      <c r="BA3739"/>
      <c r="BB3739"/>
      <c r="BC3739"/>
      <c r="BD3739"/>
      <c r="BE3739"/>
      <c r="BF3739"/>
      <c r="BG3739"/>
      <c r="BH3739"/>
      <c r="BI3739"/>
      <c r="BJ3739"/>
      <c r="BK3739"/>
      <c r="BL3739"/>
      <c r="BM3739"/>
      <c r="BN3739"/>
      <c r="BO3739"/>
    </row>
    <row r="3740" spans="1:67" ht="15" x14ac:dyDescent="0.25">
      <c r="A3740" s="245" t="s">
        <v>2037</v>
      </c>
      <c r="B3740" s="245" t="s">
        <v>2036</v>
      </c>
      <c r="C3740" s="245" t="s">
        <v>2430</v>
      </c>
      <c r="D3740" s="245" t="s">
        <v>2429</v>
      </c>
      <c r="E3740" s="246" t="s">
        <v>44</v>
      </c>
      <c r="F3740" s="245" t="s">
        <v>44</v>
      </c>
      <c r="G3740" s="245" t="s">
        <v>3761</v>
      </c>
      <c r="H3740" s="245" t="s">
        <v>19042</v>
      </c>
      <c r="I3740" s="245" t="s">
        <v>24</v>
      </c>
      <c r="J3740" s="245" t="s">
        <v>59</v>
      </c>
      <c r="K3740" s="246" t="s">
        <v>8901</v>
      </c>
      <c r="L3740" s="245" t="s">
        <v>568</v>
      </c>
      <c r="M3740"/>
      <c r="N3740"/>
      <c r="O3740"/>
      <c r="P3740"/>
      <c r="Q3740"/>
      <c r="R3740"/>
      <c r="S3740"/>
      <c r="T3740"/>
      <c r="U3740"/>
      <c r="V3740"/>
      <c r="W3740"/>
      <c r="X3740"/>
      <c r="Y3740"/>
      <c r="Z3740"/>
      <c r="AA3740"/>
      <c r="AB3740"/>
      <c r="AC3740"/>
      <c r="AD3740"/>
      <c r="AE3740"/>
      <c r="AF3740"/>
      <c r="AG3740"/>
      <c r="AH3740"/>
      <c r="AI3740"/>
      <c r="AJ3740"/>
      <c r="AK3740"/>
      <c r="AL3740"/>
      <c r="AM3740"/>
      <c r="AN3740"/>
      <c r="AO3740"/>
      <c r="AP3740"/>
      <c r="AQ3740"/>
      <c r="AR3740"/>
      <c r="AS3740"/>
      <c r="AT3740"/>
      <c r="AU3740"/>
      <c r="AV3740"/>
      <c r="AW3740"/>
      <c r="AX3740"/>
      <c r="AY3740"/>
      <c r="AZ3740"/>
      <c r="BA3740"/>
      <c r="BB3740"/>
      <c r="BC3740"/>
      <c r="BD3740"/>
      <c r="BE3740"/>
      <c r="BF3740"/>
      <c r="BG3740"/>
      <c r="BH3740"/>
      <c r="BI3740"/>
      <c r="BJ3740"/>
      <c r="BK3740"/>
      <c r="BL3740"/>
      <c r="BM3740"/>
      <c r="BN3740"/>
      <c r="BO3740"/>
    </row>
    <row r="3741" spans="1:67" ht="15" x14ac:dyDescent="0.25">
      <c r="A3741" s="245" t="s">
        <v>2037</v>
      </c>
      <c r="B3741" s="245" t="s">
        <v>2036</v>
      </c>
      <c r="C3741" s="245" t="s">
        <v>2430</v>
      </c>
      <c r="D3741" s="245" t="s">
        <v>2429</v>
      </c>
      <c r="E3741" s="246" t="s">
        <v>44</v>
      </c>
      <c r="F3741" s="245" t="s">
        <v>44</v>
      </c>
      <c r="G3741" s="245" t="s">
        <v>3760</v>
      </c>
      <c r="H3741" s="245" t="s">
        <v>19043</v>
      </c>
      <c r="I3741" s="245" t="s">
        <v>24</v>
      </c>
      <c r="J3741" s="245" t="s">
        <v>59</v>
      </c>
      <c r="K3741" s="246" t="s">
        <v>8752</v>
      </c>
      <c r="L3741" s="245" t="s">
        <v>568</v>
      </c>
      <c r="M3741"/>
      <c r="N3741"/>
      <c r="O3741"/>
      <c r="P3741"/>
      <c r="Q3741"/>
      <c r="R3741"/>
      <c r="S3741"/>
      <c r="T3741"/>
      <c r="U3741"/>
      <c r="V3741"/>
      <c r="W3741"/>
      <c r="X3741"/>
      <c r="Y3741"/>
      <c r="Z3741"/>
      <c r="AA3741"/>
      <c r="AB3741"/>
      <c r="AC3741"/>
      <c r="AD3741"/>
      <c r="AE3741"/>
      <c r="AF3741"/>
      <c r="AG3741"/>
      <c r="AH3741"/>
      <c r="AI3741"/>
      <c r="AJ3741"/>
      <c r="AK3741"/>
      <c r="AL3741"/>
      <c r="AM3741"/>
      <c r="AN3741"/>
      <c r="AO3741"/>
      <c r="AP3741"/>
      <c r="AQ3741"/>
      <c r="AR3741"/>
      <c r="AS3741"/>
      <c r="AT3741"/>
      <c r="AU3741"/>
      <c r="AV3741"/>
      <c r="AW3741"/>
      <c r="AX3741"/>
      <c r="AY3741"/>
      <c r="AZ3741"/>
      <c r="BA3741"/>
      <c r="BB3741"/>
      <c r="BC3741"/>
      <c r="BD3741"/>
      <c r="BE3741"/>
      <c r="BF3741"/>
      <c r="BG3741"/>
      <c r="BH3741"/>
      <c r="BI3741"/>
      <c r="BJ3741"/>
      <c r="BK3741"/>
      <c r="BL3741"/>
      <c r="BM3741"/>
      <c r="BN3741"/>
      <c r="BO3741"/>
    </row>
    <row r="3742" spans="1:67" ht="15" x14ac:dyDescent="0.25">
      <c r="A3742" s="245" t="s">
        <v>2037</v>
      </c>
      <c r="B3742" s="245" t="s">
        <v>2036</v>
      </c>
      <c r="C3742" s="245" t="s">
        <v>2430</v>
      </c>
      <c r="D3742" s="245" t="s">
        <v>2429</v>
      </c>
      <c r="E3742" s="246" t="s">
        <v>44</v>
      </c>
      <c r="F3742" s="245" t="s">
        <v>44</v>
      </c>
      <c r="G3742" s="245" t="s">
        <v>3759</v>
      </c>
      <c r="H3742" s="245" t="s">
        <v>19044</v>
      </c>
      <c r="I3742" s="245" t="s">
        <v>24</v>
      </c>
      <c r="J3742" s="245" t="s">
        <v>59</v>
      </c>
      <c r="K3742" s="246" t="s">
        <v>18010</v>
      </c>
      <c r="L3742" s="245" t="s">
        <v>568</v>
      </c>
      <c r="M3742"/>
      <c r="N3742"/>
      <c r="O3742"/>
      <c r="P3742"/>
      <c r="Q3742"/>
      <c r="R3742"/>
      <c r="S3742"/>
      <c r="T3742"/>
      <c r="U3742"/>
      <c r="V3742"/>
      <c r="W3742"/>
      <c r="X3742"/>
      <c r="Y3742"/>
      <c r="Z3742"/>
      <c r="AA3742"/>
      <c r="AB3742"/>
      <c r="AC3742"/>
      <c r="AD3742"/>
      <c r="AE3742"/>
      <c r="AF3742"/>
      <c r="AG3742"/>
      <c r="AH3742"/>
      <c r="AI3742"/>
      <c r="AJ3742"/>
      <c r="AK3742"/>
      <c r="AL3742"/>
      <c r="AM3742"/>
      <c r="AN3742"/>
      <c r="AO3742"/>
      <c r="AP3742"/>
      <c r="AQ3742"/>
      <c r="AR3742"/>
      <c r="AS3742"/>
      <c r="AT3742"/>
      <c r="AU3742"/>
      <c r="AV3742"/>
      <c r="AW3742"/>
      <c r="AX3742"/>
      <c r="AY3742"/>
      <c r="AZ3742"/>
      <c r="BA3742"/>
      <c r="BB3742"/>
      <c r="BC3742"/>
      <c r="BD3742"/>
      <c r="BE3742"/>
      <c r="BF3742"/>
      <c r="BG3742"/>
      <c r="BH3742"/>
      <c r="BI3742"/>
      <c r="BJ3742"/>
      <c r="BK3742"/>
      <c r="BL3742"/>
      <c r="BM3742"/>
      <c r="BN3742"/>
      <c r="BO3742"/>
    </row>
    <row r="3743" spans="1:67" ht="15" x14ac:dyDescent="0.25">
      <c r="A3743" s="245" t="s">
        <v>2037</v>
      </c>
      <c r="B3743" s="245" t="s">
        <v>2036</v>
      </c>
      <c r="C3743" s="245" t="s">
        <v>2430</v>
      </c>
      <c r="D3743" s="245" t="s">
        <v>2429</v>
      </c>
      <c r="E3743" s="246" t="s">
        <v>44</v>
      </c>
      <c r="F3743" s="245" t="s">
        <v>44</v>
      </c>
      <c r="G3743" s="245" t="s">
        <v>3757</v>
      </c>
      <c r="H3743" s="245" t="s">
        <v>19045</v>
      </c>
      <c r="I3743" s="245" t="s">
        <v>24</v>
      </c>
      <c r="J3743" s="245" t="s">
        <v>59</v>
      </c>
      <c r="K3743" s="246" t="s">
        <v>8199</v>
      </c>
      <c r="L3743" s="245" t="s">
        <v>568</v>
      </c>
      <c r="M3743"/>
      <c r="N3743"/>
      <c r="O3743"/>
      <c r="P3743"/>
      <c r="Q3743"/>
      <c r="R3743"/>
      <c r="S3743"/>
      <c r="T3743"/>
      <c r="U3743"/>
      <c r="V3743"/>
      <c r="W3743"/>
      <c r="X3743"/>
      <c r="Y3743"/>
      <c r="Z3743"/>
      <c r="AA3743"/>
      <c r="AB3743"/>
      <c r="AC3743"/>
      <c r="AD3743"/>
      <c r="AE3743"/>
      <c r="AF3743"/>
      <c r="AG3743"/>
      <c r="AH3743"/>
      <c r="AI3743"/>
      <c r="AJ3743"/>
      <c r="AK3743"/>
      <c r="AL3743"/>
      <c r="AM3743"/>
      <c r="AN3743"/>
      <c r="AO3743"/>
      <c r="AP3743"/>
      <c r="AQ3743"/>
      <c r="AR3743"/>
      <c r="AS3743"/>
      <c r="AT3743"/>
      <c r="AU3743"/>
      <c r="AV3743"/>
      <c r="AW3743"/>
      <c r="AX3743"/>
      <c r="AY3743"/>
      <c r="AZ3743"/>
      <c r="BA3743"/>
      <c r="BB3743"/>
      <c r="BC3743"/>
      <c r="BD3743"/>
      <c r="BE3743"/>
      <c r="BF3743"/>
      <c r="BG3743"/>
      <c r="BH3743"/>
      <c r="BI3743"/>
      <c r="BJ3743"/>
      <c r="BK3743"/>
      <c r="BL3743"/>
      <c r="BM3743"/>
      <c r="BN3743"/>
      <c r="BO3743"/>
    </row>
    <row r="3744" spans="1:67" ht="15" x14ac:dyDescent="0.25">
      <c r="A3744" s="245" t="s">
        <v>2037</v>
      </c>
      <c r="B3744" s="245" t="s">
        <v>2036</v>
      </c>
      <c r="C3744" s="245" t="s">
        <v>2430</v>
      </c>
      <c r="D3744" s="245" t="s">
        <v>2429</v>
      </c>
      <c r="E3744" s="246" t="s">
        <v>44</v>
      </c>
      <c r="F3744" s="245" t="s">
        <v>44</v>
      </c>
      <c r="G3744" s="245" t="s">
        <v>3756</v>
      </c>
      <c r="H3744" s="245" t="s">
        <v>19046</v>
      </c>
      <c r="I3744" s="245" t="s">
        <v>24</v>
      </c>
      <c r="J3744" s="245" t="s">
        <v>59</v>
      </c>
      <c r="K3744" s="246" t="s">
        <v>8582</v>
      </c>
      <c r="L3744" s="245" t="s">
        <v>568</v>
      </c>
      <c r="M3744"/>
      <c r="N3744"/>
      <c r="O3744"/>
      <c r="P3744"/>
      <c r="Q3744"/>
      <c r="R3744"/>
      <c r="S3744"/>
      <c r="T3744"/>
      <c r="U3744"/>
      <c r="V3744"/>
      <c r="W3744"/>
      <c r="X3744"/>
      <c r="Y3744"/>
      <c r="Z3744"/>
      <c r="AA3744"/>
      <c r="AB3744"/>
      <c r="AC3744"/>
      <c r="AD3744"/>
      <c r="AE3744"/>
      <c r="AF3744"/>
      <c r="AG3744"/>
      <c r="AH3744"/>
      <c r="AI3744"/>
      <c r="AJ3744"/>
      <c r="AK3744"/>
      <c r="AL3744"/>
      <c r="AM3744"/>
      <c r="AN3744"/>
      <c r="AO3744"/>
      <c r="AP3744"/>
      <c r="AQ3744"/>
      <c r="AR3744"/>
      <c r="AS3744"/>
      <c r="AT3744"/>
      <c r="AU3744"/>
      <c r="AV3744"/>
      <c r="AW3744"/>
      <c r="AX3744"/>
      <c r="AY3744"/>
      <c r="AZ3744"/>
      <c r="BA3744"/>
      <c r="BB3744"/>
      <c r="BC3744"/>
      <c r="BD3744"/>
      <c r="BE3744"/>
      <c r="BF3744"/>
      <c r="BG3744"/>
      <c r="BH3744"/>
      <c r="BI3744"/>
      <c r="BJ3744"/>
      <c r="BK3744"/>
      <c r="BL3744"/>
      <c r="BM3744"/>
      <c r="BN3744"/>
      <c r="BO3744"/>
    </row>
    <row r="3745" spans="1:67" ht="15" x14ac:dyDescent="0.25">
      <c r="A3745" s="245" t="s">
        <v>2037</v>
      </c>
      <c r="B3745" s="245" t="s">
        <v>2036</v>
      </c>
      <c r="C3745" s="245" t="s">
        <v>2430</v>
      </c>
      <c r="D3745" s="245" t="s">
        <v>2429</v>
      </c>
      <c r="E3745" s="246" t="s">
        <v>44</v>
      </c>
      <c r="F3745" s="245" t="s">
        <v>44</v>
      </c>
      <c r="G3745" s="245" t="s">
        <v>3754</v>
      </c>
      <c r="H3745" s="245" t="s">
        <v>19047</v>
      </c>
      <c r="I3745" s="245" t="s">
        <v>24</v>
      </c>
      <c r="J3745" s="245" t="s">
        <v>59</v>
      </c>
      <c r="K3745" s="246" t="s">
        <v>1553</v>
      </c>
      <c r="L3745" s="245" t="s">
        <v>568</v>
      </c>
      <c r="M3745"/>
      <c r="N3745"/>
      <c r="O3745"/>
      <c r="P3745"/>
      <c r="Q3745"/>
      <c r="R3745"/>
      <c r="S3745"/>
      <c r="T3745"/>
      <c r="U3745"/>
      <c r="V3745"/>
      <c r="W3745"/>
      <c r="X3745"/>
      <c r="Y3745"/>
      <c r="Z3745"/>
      <c r="AA3745"/>
      <c r="AB3745"/>
      <c r="AC3745"/>
      <c r="AD3745"/>
      <c r="AE3745"/>
      <c r="AF3745"/>
      <c r="AG3745"/>
      <c r="AH3745"/>
      <c r="AI3745"/>
      <c r="AJ3745"/>
      <c r="AK3745"/>
      <c r="AL3745"/>
      <c r="AM3745"/>
      <c r="AN3745"/>
      <c r="AO3745"/>
      <c r="AP3745"/>
      <c r="AQ3745"/>
      <c r="AR3745"/>
      <c r="AS3745"/>
      <c r="AT3745"/>
      <c r="AU3745"/>
      <c r="AV3745"/>
      <c r="AW3745"/>
      <c r="AX3745"/>
      <c r="AY3745"/>
      <c r="AZ3745"/>
      <c r="BA3745"/>
      <c r="BB3745"/>
      <c r="BC3745"/>
      <c r="BD3745"/>
      <c r="BE3745"/>
      <c r="BF3745"/>
      <c r="BG3745"/>
      <c r="BH3745"/>
      <c r="BI3745"/>
      <c r="BJ3745"/>
      <c r="BK3745"/>
      <c r="BL3745"/>
      <c r="BM3745"/>
      <c r="BN3745"/>
      <c r="BO3745"/>
    </row>
    <row r="3746" spans="1:67" ht="15" x14ac:dyDescent="0.25">
      <c r="A3746" s="245" t="s">
        <v>2037</v>
      </c>
      <c r="B3746" s="245" t="s">
        <v>2036</v>
      </c>
      <c r="C3746" s="245" t="s">
        <v>2430</v>
      </c>
      <c r="D3746" s="245" t="s">
        <v>2429</v>
      </c>
      <c r="E3746" s="246" t="s">
        <v>44</v>
      </c>
      <c r="F3746" s="245" t="s">
        <v>44</v>
      </c>
      <c r="G3746" s="245" t="s">
        <v>3753</v>
      </c>
      <c r="H3746" s="245" t="s">
        <v>19048</v>
      </c>
      <c r="I3746" s="245" t="s">
        <v>24</v>
      </c>
      <c r="J3746" s="245" t="s">
        <v>59</v>
      </c>
      <c r="K3746" s="246" t="s">
        <v>1380</v>
      </c>
      <c r="L3746" s="245" t="s">
        <v>568</v>
      </c>
      <c r="M3746"/>
      <c r="N3746"/>
      <c r="O3746"/>
      <c r="P3746"/>
      <c r="Q3746"/>
      <c r="R3746"/>
      <c r="S3746"/>
      <c r="T3746"/>
      <c r="U3746"/>
      <c r="V3746"/>
      <c r="W3746"/>
      <c r="X3746"/>
      <c r="Y3746"/>
      <c r="Z3746"/>
      <c r="AA3746"/>
      <c r="AB3746"/>
      <c r="AC3746"/>
      <c r="AD3746"/>
      <c r="AE3746"/>
      <c r="AF3746"/>
      <c r="AG3746"/>
      <c r="AH3746"/>
      <c r="AI3746"/>
      <c r="AJ3746"/>
      <c r="AK3746"/>
      <c r="AL3746"/>
      <c r="AM3746"/>
      <c r="AN3746"/>
      <c r="AO3746"/>
      <c r="AP3746"/>
      <c r="AQ3746"/>
      <c r="AR3746"/>
      <c r="AS3746"/>
      <c r="AT3746"/>
      <c r="AU3746"/>
      <c r="AV3746"/>
      <c r="AW3746"/>
      <c r="AX3746"/>
      <c r="AY3746"/>
      <c r="AZ3746"/>
      <c r="BA3746"/>
      <c r="BB3746"/>
      <c r="BC3746"/>
      <c r="BD3746"/>
      <c r="BE3746"/>
      <c r="BF3746"/>
      <c r="BG3746"/>
      <c r="BH3746"/>
      <c r="BI3746"/>
      <c r="BJ3746"/>
      <c r="BK3746"/>
      <c r="BL3746"/>
      <c r="BM3746"/>
      <c r="BN3746"/>
      <c r="BO3746"/>
    </row>
    <row r="3747" spans="1:67" ht="15" x14ac:dyDescent="0.25">
      <c r="A3747" s="245" t="s">
        <v>2037</v>
      </c>
      <c r="B3747" s="245" t="s">
        <v>2036</v>
      </c>
      <c r="C3747" s="245" t="s">
        <v>2430</v>
      </c>
      <c r="D3747" s="245" t="s">
        <v>2429</v>
      </c>
      <c r="E3747" s="246" t="s">
        <v>44</v>
      </c>
      <c r="F3747" s="245" t="s">
        <v>44</v>
      </c>
      <c r="G3747" s="245" t="s">
        <v>3751</v>
      </c>
      <c r="H3747" s="245" t="s">
        <v>19049</v>
      </c>
      <c r="I3747" s="245" t="s">
        <v>24</v>
      </c>
      <c r="J3747" s="245" t="s">
        <v>59</v>
      </c>
      <c r="K3747" s="246" t="s">
        <v>3627</v>
      </c>
      <c r="L3747" s="245" t="s">
        <v>568</v>
      </c>
      <c r="M3747"/>
      <c r="N3747"/>
      <c r="O3747"/>
      <c r="P3747"/>
      <c r="Q3747"/>
      <c r="R3747"/>
      <c r="S3747"/>
      <c r="T3747"/>
      <c r="U3747"/>
      <c r="V3747"/>
      <c r="W3747"/>
      <c r="X3747"/>
      <c r="Y3747"/>
      <c r="Z3747"/>
      <c r="AA3747"/>
      <c r="AB3747"/>
      <c r="AC3747"/>
      <c r="AD3747"/>
      <c r="AE3747"/>
      <c r="AF3747"/>
      <c r="AG3747"/>
      <c r="AH3747"/>
      <c r="AI3747"/>
      <c r="AJ3747"/>
      <c r="AK3747"/>
      <c r="AL3747"/>
      <c r="AM3747"/>
      <c r="AN3747"/>
      <c r="AO3747"/>
      <c r="AP3747"/>
      <c r="AQ3747"/>
      <c r="AR3747"/>
      <c r="AS3747"/>
      <c r="AT3747"/>
      <c r="AU3747"/>
      <c r="AV3747"/>
      <c r="AW3747"/>
      <c r="AX3747"/>
      <c r="AY3747"/>
      <c r="AZ3747"/>
      <c r="BA3747"/>
      <c r="BB3747"/>
      <c r="BC3747"/>
      <c r="BD3747"/>
      <c r="BE3747"/>
      <c r="BF3747"/>
      <c r="BG3747"/>
      <c r="BH3747"/>
      <c r="BI3747"/>
      <c r="BJ3747"/>
      <c r="BK3747"/>
      <c r="BL3747"/>
      <c r="BM3747"/>
      <c r="BN3747"/>
      <c r="BO3747"/>
    </row>
    <row r="3748" spans="1:67" ht="15" x14ac:dyDescent="0.25">
      <c r="A3748" s="245" t="s">
        <v>2037</v>
      </c>
      <c r="B3748" s="245" t="s">
        <v>2036</v>
      </c>
      <c r="C3748" s="245" t="s">
        <v>2430</v>
      </c>
      <c r="D3748" s="245" t="s">
        <v>2429</v>
      </c>
      <c r="E3748" s="246" t="s">
        <v>44</v>
      </c>
      <c r="F3748" s="245" t="s">
        <v>44</v>
      </c>
      <c r="G3748" s="245" t="s">
        <v>3750</v>
      </c>
      <c r="H3748" s="245" t="s">
        <v>19050</v>
      </c>
      <c r="I3748" s="245" t="s">
        <v>24</v>
      </c>
      <c r="J3748" s="245" t="s">
        <v>59</v>
      </c>
      <c r="K3748" s="246" t="s">
        <v>8239</v>
      </c>
      <c r="L3748" s="245" t="s">
        <v>568</v>
      </c>
      <c r="M3748"/>
      <c r="N3748"/>
      <c r="O3748"/>
      <c r="P3748"/>
      <c r="Q3748"/>
      <c r="R3748"/>
      <c r="S3748"/>
      <c r="T3748"/>
      <c r="U3748"/>
      <c r="V3748"/>
      <c r="W3748"/>
      <c r="X3748"/>
      <c r="Y3748"/>
      <c r="Z3748"/>
      <c r="AA3748"/>
      <c r="AB3748"/>
      <c r="AC3748"/>
      <c r="AD3748"/>
      <c r="AE3748"/>
      <c r="AF3748"/>
      <c r="AG3748"/>
      <c r="AH3748"/>
      <c r="AI3748"/>
      <c r="AJ3748"/>
      <c r="AK3748"/>
      <c r="AL3748"/>
      <c r="AM3748"/>
      <c r="AN3748"/>
      <c r="AO3748"/>
      <c r="AP3748"/>
      <c r="AQ3748"/>
      <c r="AR3748"/>
      <c r="AS3748"/>
      <c r="AT3748"/>
      <c r="AU3748"/>
      <c r="AV3748"/>
      <c r="AW3748"/>
      <c r="AX3748"/>
      <c r="AY3748"/>
      <c r="AZ3748"/>
      <c r="BA3748"/>
      <c r="BB3748"/>
      <c r="BC3748"/>
      <c r="BD3748"/>
      <c r="BE3748"/>
      <c r="BF3748"/>
      <c r="BG3748"/>
      <c r="BH3748"/>
      <c r="BI3748"/>
      <c r="BJ3748"/>
      <c r="BK3748"/>
      <c r="BL3748"/>
      <c r="BM3748"/>
      <c r="BN3748"/>
      <c r="BO3748"/>
    </row>
    <row r="3749" spans="1:67" ht="15" x14ac:dyDescent="0.25">
      <c r="A3749" s="245" t="s">
        <v>2037</v>
      </c>
      <c r="B3749" s="245" t="s">
        <v>2036</v>
      </c>
      <c r="C3749" s="245" t="s">
        <v>2430</v>
      </c>
      <c r="D3749" s="245" t="s">
        <v>2429</v>
      </c>
      <c r="E3749" s="246" t="s">
        <v>44</v>
      </c>
      <c r="F3749" s="245" t="s">
        <v>44</v>
      </c>
      <c r="G3749" s="245" t="s">
        <v>3749</v>
      </c>
      <c r="H3749" s="245" t="s">
        <v>19051</v>
      </c>
      <c r="I3749" s="245" t="s">
        <v>24</v>
      </c>
      <c r="J3749" s="245" t="s">
        <v>59</v>
      </c>
      <c r="K3749" s="246" t="s">
        <v>13306</v>
      </c>
      <c r="L3749" s="245" t="s">
        <v>568</v>
      </c>
      <c r="M3749"/>
      <c r="N3749"/>
      <c r="O3749"/>
      <c r="P3749"/>
      <c r="Q3749"/>
      <c r="R3749"/>
      <c r="S3749"/>
      <c r="T3749"/>
      <c r="U3749"/>
      <c r="V3749"/>
      <c r="W3749"/>
      <c r="X3749"/>
      <c r="Y3749"/>
      <c r="Z3749"/>
      <c r="AA3749"/>
      <c r="AB3749"/>
      <c r="AC3749"/>
      <c r="AD3749"/>
      <c r="AE3749"/>
      <c r="AF3749"/>
      <c r="AG3749"/>
      <c r="AH3749"/>
      <c r="AI3749"/>
      <c r="AJ3749"/>
      <c r="AK3749"/>
      <c r="AL3749"/>
      <c r="AM3749"/>
      <c r="AN3749"/>
      <c r="AO3749"/>
      <c r="AP3749"/>
      <c r="AQ3749"/>
      <c r="AR3749"/>
      <c r="AS3749"/>
      <c r="AT3749"/>
      <c r="AU3749"/>
      <c r="AV3749"/>
      <c r="AW3749"/>
      <c r="AX3749"/>
      <c r="AY3749"/>
      <c r="AZ3749"/>
      <c r="BA3749"/>
      <c r="BB3749"/>
      <c r="BC3749"/>
      <c r="BD3749"/>
      <c r="BE3749"/>
      <c r="BF3749"/>
      <c r="BG3749"/>
      <c r="BH3749"/>
      <c r="BI3749"/>
      <c r="BJ3749"/>
      <c r="BK3749"/>
      <c r="BL3749"/>
      <c r="BM3749"/>
      <c r="BN3749"/>
      <c r="BO3749"/>
    </row>
    <row r="3750" spans="1:67" ht="15" x14ac:dyDescent="0.25">
      <c r="A3750" s="245" t="s">
        <v>2037</v>
      </c>
      <c r="B3750" s="245" t="s">
        <v>2036</v>
      </c>
      <c r="C3750" s="245" t="s">
        <v>2430</v>
      </c>
      <c r="D3750" s="245" t="s">
        <v>2429</v>
      </c>
      <c r="E3750" s="246" t="s">
        <v>44</v>
      </c>
      <c r="F3750" s="245" t="s">
        <v>44</v>
      </c>
      <c r="G3750" s="245" t="s">
        <v>3748</v>
      </c>
      <c r="H3750" s="245" t="s">
        <v>19052</v>
      </c>
      <c r="I3750" s="245" t="s">
        <v>24</v>
      </c>
      <c r="J3750" s="245" t="s">
        <v>59</v>
      </c>
      <c r="K3750" s="246" t="s">
        <v>8869</v>
      </c>
      <c r="L3750" s="245" t="s">
        <v>568</v>
      </c>
      <c r="M3750"/>
      <c r="N3750"/>
      <c r="O3750"/>
      <c r="P3750"/>
      <c r="Q3750"/>
      <c r="R3750"/>
      <c r="S3750"/>
      <c r="T3750"/>
      <c r="U3750"/>
      <c r="V3750"/>
      <c r="W3750"/>
      <c r="X3750"/>
      <c r="Y3750"/>
      <c r="Z3750"/>
      <c r="AA3750"/>
      <c r="AB3750"/>
      <c r="AC3750"/>
      <c r="AD3750"/>
      <c r="AE3750"/>
      <c r="AF3750"/>
      <c r="AG3750"/>
      <c r="AH3750"/>
      <c r="AI3750"/>
      <c r="AJ3750"/>
      <c r="AK3750"/>
      <c r="AL3750"/>
      <c r="AM3750"/>
      <c r="AN3750"/>
      <c r="AO3750"/>
      <c r="AP3750"/>
      <c r="AQ3750"/>
      <c r="AR3750"/>
      <c r="AS3750"/>
      <c r="AT3750"/>
      <c r="AU3750"/>
      <c r="AV3750"/>
      <c r="AW3750"/>
      <c r="AX3750"/>
      <c r="AY3750"/>
      <c r="AZ3750"/>
      <c r="BA3750"/>
      <c r="BB3750"/>
      <c r="BC3750"/>
      <c r="BD3750"/>
      <c r="BE3750"/>
      <c r="BF3750"/>
      <c r="BG3750"/>
      <c r="BH3750"/>
      <c r="BI3750"/>
      <c r="BJ3750"/>
      <c r="BK3750"/>
      <c r="BL3750"/>
      <c r="BM3750"/>
      <c r="BN3750"/>
      <c r="BO3750"/>
    </row>
    <row r="3751" spans="1:67" ht="15" x14ac:dyDescent="0.25">
      <c r="A3751" s="245" t="s">
        <v>2037</v>
      </c>
      <c r="B3751" s="245" t="s">
        <v>2036</v>
      </c>
      <c r="C3751" s="245" t="s">
        <v>2430</v>
      </c>
      <c r="D3751" s="245" t="s">
        <v>2429</v>
      </c>
      <c r="E3751" s="246" t="s">
        <v>44</v>
      </c>
      <c r="F3751" s="245" t="s">
        <v>44</v>
      </c>
      <c r="G3751" s="245" t="s">
        <v>3747</v>
      </c>
      <c r="H3751" s="245" t="s">
        <v>19053</v>
      </c>
      <c r="I3751" s="245" t="s">
        <v>24</v>
      </c>
      <c r="J3751" s="245" t="s">
        <v>59</v>
      </c>
      <c r="K3751" s="246" t="s">
        <v>4171</v>
      </c>
      <c r="L3751" s="245" t="s">
        <v>568</v>
      </c>
      <c r="M3751"/>
      <c r="N3751"/>
      <c r="O3751"/>
      <c r="P3751"/>
      <c r="Q3751"/>
      <c r="R3751"/>
      <c r="S3751"/>
      <c r="T3751"/>
      <c r="U3751"/>
      <c r="V3751"/>
      <c r="W3751"/>
      <c r="X3751"/>
      <c r="Y3751"/>
      <c r="Z3751"/>
      <c r="AA3751"/>
      <c r="AB3751"/>
      <c r="AC3751"/>
      <c r="AD3751"/>
      <c r="AE3751"/>
      <c r="AF3751"/>
      <c r="AG3751"/>
      <c r="AH3751"/>
      <c r="AI3751"/>
      <c r="AJ3751"/>
      <c r="AK3751"/>
      <c r="AL3751"/>
      <c r="AM3751"/>
      <c r="AN3751"/>
      <c r="AO3751"/>
      <c r="AP3751"/>
      <c r="AQ3751"/>
      <c r="AR3751"/>
      <c r="AS3751"/>
      <c r="AT3751"/>
      <c r="AU3751"/>
      <c r="AV3751"/>
      <c r="AW3751"/>
      <c r="AX3751"/>
      <c r="AY3751"/>
      <c r="AZ3751"/>
      <c r="BA3751"/>
      <c r="BB3751"/>
      <c r="BC3751"/>
      <c r="BD3751"/>
      <c r="BE3751"/>
      <c r="BF3751"/>
      <c r="BG3751"/>
      <c r="BH3751"/>
      <c r="BI3751"/>
      <c r="BJ3751"/>
      <c r="BK3751"/>
      <c r="BL3751"/>
      <c r="BM3751"/>
      <c r="BN3751"/>
      <c r="BO3751"/>
    </row>
    <row r="3752" spans="1:67" ht="15" x14ac:dyDescent="0.25">
      <c r="A3752" s="245" t="s">
        <v>2037</v>
      </c>
      <c r="B3752" s="245" t="s">
        <v>2036</v>
      </c>
      <c r="C3752" s="245" t="s">
        <v>2430</v>
      </c>
      <c r="D3752" s="245" t="s">
        <v>2429</v>
      </c>
      <c r="E3752" s="246" t="s">
        <v>44</v>
      </c>
      <c r="F3752" s="245" t="s">
        <v>44</v>
      </c>
      <c r="G3752" s="245" t="s">
        <v>3746</v>
      </c>
      <c r="H3752" s="245" t="s">
        <v>19055</v>
      </c>
      <c r="I3752" s="245" t="s">
        <v>24</v>
      </c>
      <c r="J3752" s="245" t="s">
        <v>59</v>
      </c>
      <c r="K3752" s="246" t="s">
        <v>16701</v>
      </c>
      <c r="L3752" s="245" t="s">
        <v>568</v>
      </c>
      <c r="M3752"/>
      <c r="N3752"/>
      <c r="O3752"/>
      <c r="P3752"/>
      <c r="Q3752"/>
      <c r="R3752"/>
      <c r="S3752"/>
      <c r="T3752"/>
      <c r="U3752"/>
      <c r="V3752"/>
      <c r="W3752"/>
      <c r="X3752"/>
      <c r="Y3752"/>
      <c r="Z3752"/>
      <c r="AA3752"/>
      <c r="AB3752"/>
      <c r="AC3752"/>
      <c r="AD3752"/>
      <c r="AE3752"/>
      <c r="AF3752"/>
      <c r="AG3752"/>
      <c r="AH3752"/>
      <c r="AI3752"/>
      <c r="AJ3752"/>
      <c r="AK3752"/>
      <c r="AL3752"/>
      <c r="AM3752"/>
      <c r="AN3752"/>
      <c r="AO3752"/>
      <c r="AP3752"/>
      <c r="AQ3752"/>
      <c r="AR3752"/>
      <c r="AS3752"/>
      <c r="AT3752"/>
      <c r="AU3752"/>
      <c r="AV3752"/>
      <c r="AW3752"/>
      <c r="AX3752"/>
      <c r="AY3752"/>
      <c r="AZ3752"/>
      <c r="BA3752"/>
      <c r="BB3752"/>
      <c r="BC3752"/>
      <c r="BD3752"/>
      <c r="BE3752"/>
      <c r="BF3752"/>
      <c r="BG3752"/>
      <c r="BH3752"/>
      <c r="BI3752"/>
      <c r="BJ3752"/>
      <c r="BK3752"/>
      <c r="BL3752"/>
      <c r="BM3752"/>
      <c r="BN3752"/>
      <c r="BO3752"/>
    </row>
    <row r="3753" spans="1:67" ht="15" x14ac:dyDescent="0.25">
      <c r="A3753" s="245" t="s">
        <v>2037</v>
      </c>
      <c r="B3753" s="245" t="s">
        <v>2036</v>
      </c>
      <c r="C3753" s="245" t="s">
        <v>2430</v>
      </c>
      <c r="D3753" s="245" t="s">
        <v>2429</v>
      </c>
      <c r="E3753" s="246" t="s">
        <v>44</v>
      </c>
      <c r="F3753" s="245" t="s">
        <v>44</v>
      </c>
      <c r="G3753" s="245" t="s">
        <v>3745</v>
      </c>
      <c r="H3753" s="245" t="s">
        <v>19056</v>
      </c>
      <c r="I3753" s="245" t="s">
        <v>24</v>
      </c>
      <c r="J3753" s="245" t="s">
        <v>59</v>
      </c>
      <c r="K3753" s="246" t="s">
        <v>8554</v>
      </c>
      <c r="L3753" s="245" t="s">
        <v>568</v>
      </c>
      <c r="M3753"/>
      <c r="N3753"/>
      <c r="O3753"/>
      <c r="P3753"/>
      <c r="Q3753"/>
      <c r="R3753"/>
      <c r="S3753"/>
      <c r="T3753"/>
      <c r="U3753"/>
      <c r="V3753"/>
      <c r="W3753"/>
      <c r="X3753"/>
      <c r="Y3753"/>
      <c r="Z3753"/>
      <c r="AA3753"/>
      <c r="AB3753"/>
      <c r="AC3753"/>
      <c r="AD3753"/>
      <c r="AE3753"/>
      <c r="AF3753"/>
      <c r="AG3753"/>
      <c r="AH3753"/>
      <c r="AI3753"/>
      <c r="AJ3753"/>
      <c r="AK3753"/>
      <c r="AL3753"/>
      <c r="AM3753"/>
      <c r="AN3753"/>
      <c r="AO3753"/>
      <c r="AP3753"/>
      <c r="AQ3753"/>
      <c r="AR3753"/>
      <c r="AS3753"/>
      <c r="AT3753"/>
      <c r="AU3753"/>
      <c r="AV3753"/>
      <c r="AW3753"/>
      <c r="AX3753"/>
      <c r="AY3753"/>
      <c r="AZ3753"/>
      <c r="BA3753"/>
      <c r="BB3753"/>
      <c r="BC3753"/>
      <c r="BD3753"/>
      <c r="BE3753"/>
      <c r="BF3753"/>
      <c r="BG3753"/>
      <c r="BH3753"/>
      <c r="BI3753"/>
      <c r="BJ3753"/>
      <c r="BK3753"/>
      <c r="BL3753"/>
      <c r="BM3753"/>
      <c r="BN3753"/>
      <c r="BO3753"/>
    </row>
    <row r="3754" spans="1:67" ht="15" x14ac:dyDescent="0.25">
      <c r="A3754" s="245" t="s">
        <v>2037</v>
      </c>
      <c r="B3754" s="245" t="s">
        <v>2036</v>
      </c>
      <c r="C3754" s="245" t="s">
        <v>2430</v>
      </c>
      <c r="D3754" s="245" t="s">
        <v>2429</v>
      </c>
      <c r="E3754" s="246" t="s">
        <v>44</v>
      </c>
      <c r="F3754" s="245" t="s">
        <v>44</v>
      </c>
      <c r="G3754" s="245" t="s">
        <v>3743</v>
      </c>
      <c r="H3754" s="245" t="s">
        <v>19057</v>
      </c>
      <c r="I3754" s="245" t="s">
        <v>24</v>
      </c>
      <c r="J3754" s="245" t="s">
        <v>59</v>
      </c>
      <c r="K3754" s="246" t="s">
        <v>14261</v>
      </c>
      <c r="L3754" s="245" t="s">
        <v>568</v>
      </c>
      <c r="M3754"/>
      <c r="N3754"/>
      <c r="O3754"/>
      <c r="P3754"/>
      <c r="Q3754"/>
      <c r="R3754"/>
      <c r="S3754"/>
      <c r="T3754"/>
      <c r="U3754"/>
      <c r="V3754"/>
      <c r="W3754"/>
      <c r="X3754"/>
      <c r="Y3754"/>
      <c r="Z3754"/>
      <c r="AA3754"/>
      <c r="AB3754"/>
      <c r="AC3754"/>
      <c r="AD3754"/>
      <c r="AE3754"/>
      <c r="AF3754"/>
      <c r="AG3754"/>
      <c r="AH3754"/>
      <c r="AI3754"/>
      <c r="AJ3754"/>
      <c r="AK3754"/>
      <c r="AL3754"/>
      <c r="AM3754"/>
      <c r="AN3754"/>
      <c r="AO3754"/>
      <c r="AP3754"/>
      <c r="AQ3754"/>
      <c r="AR3754"/>
      <c r="AS3754"/>
      <c r="AT3754"/>
      <c r="AU3754"/>
      <c r="AV3754"/>
      <c r="AW3754"/>
      <c r="AX3754"/>
      <c r="AY3754"/>
      <c r="AZ3754"/>
      <c r="BA3754"/>
      <c r="BB3754"/>
      <c r="BC3754"/>
      <c r="BD3754"/>
      <c r="BE3754"/>
      <c r="BF3754"/>
      <c r="BG3754"/>
      <c r="BH3754"/>
      <c r="BI3754"/>
      <c r="BJ3754"/>
      <c r="BK3754"/>
      <c r="BL3754"/>
      <c r="BM3754"/>
      <c r="BN3754"/>
      <c r="BO3754"/>
    </row>
    <row r="3755" spans="1:67" ht="15" x14ac:dyDescent="0.25">
      <c r="A3755" s="245" t="s">
        <v>2037</v>
      </c>
      <c r="B3755" s="245" t="s">
        <v>2036</v>
      </c>
      <c r="C3755" s="245" t="s">
        <v>2430</v>
      </c>
      <c r="D3755" s="245" t="s">
        <v>2429</v>
      </c>
      <c r="E3755" s="246" t="s">
        <v>44</v>
      </c>
      <c r="F3755" s="245" t="s">
        <v>44</v>
      </c>
      <c r="G3755" s="245" t="s">
        <v>3742</v>
      </c>
      <c r="H3755" s="245" t="s">
        <v>19058</v>
      </c>
      <c r="I3755" s="245" t="s">
        <v>24</v>
      </c>
      <c r="J3755" s="245" t="s">
        <v>59</v>
      </c>
      <c r="K3755" s="246" t="s">
        <v>8430</v>
      </c>
      <c r="L3755" s="245" t="s">
        <v>568</v>
      </c>
      <c r="M3755"/>
      <c r="N3755"/>
      <c r="O3755"/>
      <c r="P3755"/>
      <c r="Q3755"/>
      <c r="R3755"/>
      <c r="S3755"/>
      <c r="T3755"/>
      <c r="U3755"/>
      <c r="V3755"/>
      <c r="W3755"/>
      <c r="X3755"/>
      <c r="Y3755"/>
      <c r="Z3755"/>
      <c r="AA3755"/>
      <c r="AB3755"/>
      <c r="AC3755"/>
      <c r="AD3755"/>
      <c r="AE3755"/>
      <c r="AF3755"/>
      <c r="AG3755"/>
      <c r="AH3755"/>
      <c r="AI3755"/>
      <c r="AJ3755"/>
      <c r="AK3755"/>
      <c r="AL3755"/>
      <c r="AM3755"/>
      <c r="AN3755"/>
      <c r="AO3755"/>
      <c r="AP3755"/>
      <c r="AQ3755"/>
      <c r="AR3755"/>
      <c r="AS3755"/>
      <c r="AT3755"/>
      <c r="AU3755"/>
      <c r="AV3755"/>
      <c r="AW3755"/>
      <c r="AX3755"/>
      <c r="AY3755"/>
      <c r="AZ3755"/>
      <c r="BA3755"/>
      <c r="BB3755"/>
      <c r="BC3755"/>
      <c r="BD3755"/>
      <c r="BE3755"/>
      <c r="BF3755"/>
      <c r="BG3755"/>
      <c r="BH3755"/>
      <c r="BI3755"/>
      <c r="BJ3755"/>
      <c r="BK3755"/>
      <c r="BL3755"/>
      <c r="BM3755"/>
      <c r="BN3755"/>
      <c r="BO3755"/>
    </row>
    <row r="3756" spans="1:67" ht="15" x14ac:dyDescent="0.25">
      <c r="A3756" s="245" t="s">
        <v>2037</v>
      </c>
      <c r="B3756" s="245" t="s">
        <v>2036</v>
      </c>
      <c r="C3756" s="245" t="s">
        <v>2430</v>
      </c>
      <c r="D3756" s="245" t="s">
        <v>2429</v>
      </c>
      <c r="E3756" s="246" t="s">
        <v>44</v>
      </c>
      <c r="F3756" s="245" t="s">
        <v>44</v>
      </c>
      <c r="G3756" s="245" t="s">
        <v>3741</v>
      </c>
      <c r="H3756" s="245" t="s">
        <v>19059</v>
      </c>
      <c r="I3756" s="245" t="s">
        <v>24</v>
      </c>
      <c r="J3756" s="245" t="s">
        <v>59</v>
      </c>
      <c r="K3756" s="246" t="s">
        <v>8975</v>
      </c>
      <c r="L3756" s="245" t="s">
        <v>568</v>
      </c>
      <c r="M3756"/>
      <c r="N3756"/>
      <c r="O3756"/>
      <c r="P3756"/>
      <c r="Q3756"/>
      <c r="R3756"/>
      <c r="S3756"/>
      <c r="T3756"/>
      <c r="U3756"/>
      <c r="V3756"/>
      <c r="W3756"/>
      <c r="X3756"/>
      <c r="Y3756"/>
      <c r="Z3756"/>
      <c r="AA3756"/>
      <c r="AB3756"/>
      <c r="AC3756"/>
      <c r="AD3756"/>
      <c r="AE3756"/>
      <c r="AF3756"/>
      <c r="AG3756"/>
      <c r="AH3756"/>
      <c r="AI3756"/>
      <c r="AJ3756"/>
      <c r="AK3756"/>
      <c r="AL3756"/>
      <c r="AM3756"/>
      <c r="AN3756"/>
      <c r="AO3756"/>
      <c r="AP3756"/>
      <c r="AQ3756"/>
      <c r="AR3756"/>
      <c r="AS3756"/>
      <c r="AT3756"/>
      <c r="AU3756"/>
      <c r="AV3756"/>
      <c r="AW3756"/>
      <c r="AX3756"/>
      <c r="AY3756"/>
      <c r="AZ3756"/>
      <c r="BA3756"/>
      <c r="BB3756"/>
      <c r="BC3756"/>
      <c r="BD3756"/>
      <c r="BE3756"/>
      <c r="BF3756"/>
      <c r="BG3756"/>
      <c r="BH3756"/>
      <c r="BI3756"/>
      <c r="BJ3756"/>
      <c r="BK3756"/>
      <c r="BL3756"/>
      <c r="BM3756"/>
      <c r="BN3756"/>
      <c r="BO3756"/>
    </row>
    <row r="3757" spans="1:67" ht="15" x14ac:dyDescent="0.25">
      <c r="A3757" s="245" t="s">
        <v>2037</v>
      </c>
      <c r="B3757" s="245" t="s">
        <v>2036</v>
      </c>
      <c r="C3757" s="245" t="s">
        <v>2430</v>
      </c>
      <c r="D3757" s="245" t="s">
        <v>2429</v>
      </c>
      <c r="E3757" s="246" t="s">
        <v>44</v>
      </c>
      <c r="F3757" s="245" t="s">
        <v>44</v>
      </c>
      <c r="G3757" s="245" t="s">
        <v>3740</v>
      </c>
      <c r="H3757" s="245" t="s">
        <v>19060</v>
      </c>
      <c r="I3757" s="245" t="s">
        <v>24</v>
      </c>
      <c r="J3757" s="245" t="s">
        <v>59</v>
      </c>
      <c r="K3757" s="246" t="s">
        <v>15016</v>
      </c>
      <c r="L3757" s="245" t="s">
        <v>568</v>
      </c>
      <c r="M3757"/>
      <c r="N3757"/>
      <c r="O3757"/>
      <c r="P3757"/>
      <c r="Q3757"/>
      <c r="R3757"/>
      <c r="S3757"/>
      <c r="T3757"/>
      <c r="U3757"/>
      <c r="V3757"/>
      <c r="W3757"/>
      <c r="X3757"/>
      <c r="Y3757"/>
      <c r="Z3757"/>
      <c r="AA3757"/>
      <c r="AB3757"/>
      <c r="AC3757"/>
      <c r="AD3757"/>
      <c r="AE3757"/>
      <c r="AF3757"/>
      <c r="AG3757"/>
      <c r="AH3757"/>
      <c r="AI3757"/>
      <c r="AJ3757"/>
      <c r="AK3757"/>
      <c r="AL3757"/>
      <c r="AM3757"/>
      <c r="AN3757"/>
      <c r="AO3757"/>
      <c r="AP3757"/>
      <c r="AQ3757"/>
      <c r="AR3757"/>
      <c r="AS3757"/>
      <c r="AT3757"/>
      <c r="AU3757"/>
      <c r="AV3757"/>
      <c r="AW3757"/>
      <c r="AX3757"/>
      <c r="AY3757"/>
      <c r="AZ3757"/>
      <c r="BA3757"/>
      <c r="BB3757"/>
      <c r="BC3757"/>
      <c r="BD3757"/>
      <c r="BE3757"/>
      <c r="BF3757"/>
      <c r="BG3757"/>
      <c r="BH3757"/>
      <c r="BI3757"/>
      <c r="BJ3757"/>
      <c r="BK3757"/>
      <c r="BL3757"/>
      <c r="BM3757"/>
      <c r="BN3757"/>
      <c r="BO3757"/>
    </row>
    <row r="3758" spans="1:67" ht="15" x14ac:dyDescent="0.25">
      <c r="A3758" s="245" t="s">
        <v>2037</v>
      </c>
      <c r="B3758" s="245" t="s">
        <v>2036</v>
      </c>
      <c r="C3758" s="245" t="s">
        <v>2430</v>
      </c>
      <c r="D3758" s="245" t="s">
        <v>2429</v>
      </c>
      <c r="E3758" s="246" t="s">
        <v>44</v>
      </c>
      <c r="F3758" s="245" t="s">
        <v>44</v>
      </c>
      <c r="G3758" s="245" t="s">
        <v>3739</v>
      </c>
      <c r="H3758" s="245" t="s">
        <v>19062</v>
      </c>
      <c r="I3758" s="245" t="s">
        <v>24</v>
      </c>
      <c r="J3758" s="245" t="s">
        <v>59</v>
      </c>
      <c r="K3758" s="246" t="s">
        <v>21312</v>
      </c>
      <c r="L3758" s="245" t="s">
        <v>568</v>
      </c>
      <c r="M3758"/>
      <c r="N3758"/>
      <c r="O3758"/>
      <c r="P3758"/>
      <c r="Q3758"/>
      <c r="R3758"/>
      <c r="S3758"/>
      <c r="T3758"/>
      <c r="U3758"/>
      <c r="V3758"/>
      <c r="W3758"/>
      <c r="X3758"/>
      <c r="Y3758"/>
      <c r="Z3758"/>
      <c r="AA3758"/>
      <c r="AB3758"/>
      <c r="AC3758"/>
      <c r="AD3758"/>
      <c r="AE3758"/>
      <c r="AF3758"/>
      <c r="AG3758"/>
      <c r="AH3758"/>
      <c r="AI3758"/>
      <c r="AJ3758"/>
      <c r="AK3758"/>
      <c r="AL3758"/>
      <c r="AM3758"/>
      <c r="AN3758"/>
      <c r="AO3758"/>
      <c r="AP3758"/>
      <c r="AQ3758"/>
      <c r="AR3758"/>
      <c r="AS3758"/>
      <c r="AT3758"/>
      <c r="AU3758"/>
      <c r="AV3758"/>
      <c r="AW3758"/>
      <c r="AX3758"/>
      <c r="AY3758"/>
      <c r="AZ3758"/>
      <c r="BA3758"/>
      <c r="BB3758"/>
      <c r="BC3758"/>
      <c r="BD3758"/>
      <c r="BE3758"/>
      <c r="BF3758"/>
      <c r="BG3758"/>
      <c r="BH3758"/>
      <c r="BI3758"/>
      <c r="BJ3758"/>
      <c r="BK3758"/>
      <c r="BL3758"/>
      <c r="BM3758"/>
      <c r="BN3758"/>
      <c r="BO3758"/>
    </row>
    <row r="3759" spans="1:67" ht="15" x14ac:dyDescent="0.25">
      <c r="A3759" s="245" t="s">
        <v>2037</v>
      </c>
      <c r="B3759" s="245" t="s">
        <v>2036</v>
      </c>
      <c r="C3759" s="245" t="s">
        <v>2430</v>
      </c>
      <c r="D3759" s="245" t="s">
        <v>2429</v>
      </c>
      <c r="E3759" s="246" t="s">
        <v>44</v>
      </c>
      <c r="F3759" s="245" t="s">
        <v>44</v>
      </c>
      <c r="G3759" s="245" t="s">
        <v>3738</v>
      </c>
      <c r="H3759" s="245" t="s">
        <v>19063</v>
      </c>
      <c r="I3759" s="245" t="s">
        <v>24</v>
      </c>
      <c r="J3759" s="245" t="s">
        <v>59</v>
      </c>
      <c r="K3759" s="246" t="s">
        <v>8422</v>
      </c>
      <c r="L3759" s="245" t="s">
        <v>568</v>
      </c>
      <c r="M3759"/>
      <c r="N3759"/>
      <c r="O3759"/>
      <c r="P3759"/>
      <c r="Q3759"/>
      <c r="R3759"/>
      <c r="S3759"/>
      <c r="T3759"/>
      <c r="U3759"/>
      <c r="V3759"/>
      <c r="W3759"/>
      <c r="X3759"/>
      <c r="Y3759"/>
      <c r="Z3759"/>
      <c r="AA3759"/>
      <c r="AB3759"/>
      <c r="AC3759"/>
      <c r="AD3759"/>
      <c r="AE3759"/>
      <c r="AF3759"/>
      <c r="AG3759"/>
      <c r="AH3759"/>
      <c r="AI3759"/>
      <c r="AJ3759"/>
      <c r="AK3759"/>
      <c r="AL3759"/>
      <c r="AM3759"/>
      <c r="AN3759"/>
      <c r="AO3759"/>
      <c r="AP3759"/>
      <c r="AQ3759"/>
      <c r="AR3759"/>
      <c r="AS3759"/>
      <c r="AT3759"/>
      <c r="AU3759"/>
      <c r="AV3759"/>
      <c r="AW3759"/>
      <c r="AX3759"/>
      <c r="AY3759"/>
      <c r="AZ3759"/>
      <c r="BA3759"/>
      <c r="BB3759"/>
      <c r="BC3759"/>
      <c r="BD3759"/>
      <c r="BE3759"/>
      <c r="BF3759"/>
      <c r="BG3759"/>
      <c r="BH3759"/>
      <c r="BI3759"/>
      <c r="BJ3759"/>
      <c r="BK3759"/>
      <c r="BL3759"/>
      <c r="BM3759"/>
      <c r="BN3759"/>
      <c r="BO3759"/>
    </row>
    <row r="3760" spans="1:67" ht="15" x14ac:dyDescent="0.25">
      <c r="A3760" s="245" t="s">
        <v>2037</v>
      </c>
      <c r="B3760" s="245" t="s">
        <v>2036</v>
      </c>
      <c r="C3760" s="245" t="s">
        <v>2430</v>
      </c>
      <c r="D3760" s="245" t="s">
        <v>2429</v>
      </c>
      <c r="E3760" s="246" t="s">
        <v>44</v>
      </c>
      <c r="F3760" s="245" t="s">
        <v>44</v>
      </c>
      <c r="G3760" s="245" t="s">
        <v>3737</v>
      </c>
      <c r="H3760" s="245" t="s">
        <v>19064</v>
      </c>
      <c r="I3760" s="245" t="s">
        <v>24</v>
      </c>
      <c r="J3760" s="245" t="s">
        <v>59</v>
      </c>
      <c r="K3760" s="246" t="s">
        <v>8810</v>
      </c>
      <c r="L3760" s="245" t="s">
        <v>568</v>
      </c>
      <c r="M3760"/>
      <c r="N3760"/>
      <c r="O3760"/>
      <c r="P3760"/>
      <c r="Q3760"/>
      <c r="R3760"/>
      <c r="S3760"/>
      <c r="T3760"/>
      <c r="U3760"/>
      <c r="V3760"/>
      <c r="W3760"/>
      <c r="X3760"/>
      <c r="Y3760"/>
      <c r="Z3760"/>
      <c r="AA3760"/>
      <c r="AB3760"/>
      <c r="AC3760"/>
      <c r="AD3760"/>
      <c r="AE3760"/>
      <c r="AF3760"/>
      <c r="AG3760"/>
      <c r="AH3760"/>
      <c r="AI3760"/>
      <c r="AJ3760"/>
      <c r="AK3760"/>
      <c r="AL3760"/>
      <c r="AM3760"/>
      <c r="AN3760"/>
      <c r="AO3760"/>
      <c r="AP3760"/>
      <c r="AQ3760"/>
      <c r="AR3760"/>
      <c r="AS3760"/>
      <c r="AT3760"/>
      <c r="AU3760"/>
      <c r="AV3760"/>
      <c r="AW3760"/>
      <c r="AX3760"/>
      <c r="AY3760"/>
      <c r="AZ3760"/>
      <c r="BA3760"/>
      <c r="BB3760"/>
      <c r="BC3760"/>
      <c r="BD3760"/>
      <c r="BE3760"/>
      <c r="BF3760"/>
      <c r="BG3760"/>
      <c r="BH3760"/>
      <c r="BI3760"/>
      <c r="BJ3760"/>
      <c r="BK3760"/>
      <c r="BL3760"/>
      <c r="BM3760"/>
      <c r="BN3760"/>
      <c r="BO3760"/>
    </row>
    <row r="3761" spans="1:67" ht="15" x14ac:dyDescent="0.25">
      <c r="A3761" s="245" t="s">
        <v>2037</v>
      </c>
      <c r="B3761" s="245" t="s">
        <v>2036</v>
      </c>
      <c r="C3761" s="245" t="s">
        <v>2430</v>
      </c>
      <c r="D3761" s="245" t="s">
        <v>2429</v>
      </c>
      <c r="E3761" s="246" t="s">
        <v>44</v>
      </c>
      <c r="F3761" s="245" t="s">
        <v>44</v>
      </c>
      <c r="G3761" s="245" t="s">
        <v>3736</v>
      </c>
      <c r="H3761" s="245" t="s">
        <v>19065</v>
      </c>
      <c r="I3761" s="245" t="s">
        <v>24</v>
      </c>
      <c r="J3761" s="245" t="s">
        <v>59</v>
      </c>
      <c r="K3761" s="246" t="s">
        <v>8959</v>
      </c>
      <c r="L3761" s="245" t="s">
        <v>568</v>
      </c>
      <c r="M3761"/>
      <c r="N3761"/>
      <c r="O3761"/>
      <c r="P3761"/>
      <c r="Q3761"/>
      <c r="R3761"/>
      <c r="S3761"/>
      <c r="T3761"/>
      <c r="U3761"/>
      <c r="V3761"/>
      <c r="W3761"/>
      <c r="X3761"/>
      <c r="Y3761"/>
      <c r="Z3761"/>
      <c r="AA3761"/>
      <c r="AB3761"/>
      <c r="AC3761"/>
      <c r="AD3761"/>
      <c r="AE3761"/>
      <c r="AF3761"/>
      <c r="AG3761"/>
      <c r="AH3761"/>
      <c r="AI3761"/>
      <c r="AJ3761"/>
      <c r="AK3761"/>
      <c r="AL3761"/>
      <c r="AM3761"/>
      <c r="AN3761"/>
      <c r="AO3761"/>
      <c r="AP3761"/>
      <c r="AQ3761"/>
      <c r="AR3761"/>
      <c r="AS3761"/>
      <c r="AT3761"/>
      <c r="AU3761"/>
      <c r="AV3761"/>
      <c r="AW3761"/>
      <c r="AX3761"/>
      <c r="AY3761"/>
      <c r="AZ3761"/>
      <c r="BA3761"/>
      <c r="BB3761"/>
      <c r="BC3761"/>
      <c r="BD3761"/>
      <c r="BE3761"/>
      <c r="BF3761"/>
      <c r="BG3761"/>
      <c r="BH3761"/>
      <c r="BI3761"/>
      <c r="BJ3761"/>
      <c r="BK3761"/>
      <c r="BL3761"/>
      <c r="BM3761"/>
      <c r="BN3761"/>
      <c r="BO3761"/>
    </row>
    <row r="3762" spans="1:67" ht="15" x14ac:dyDescent="0.25">
      <c r="A3762" s="245" t="s">
        <v>2037</v>
      </c>
      <c r="B3762" s="245" t="s">
        <v>2036</v>
      </c>
      <c r="C3762" s="245" t="s">
        <v>2430</v>
      </c>
      <c r="D3762" s="245" t="s">
        <v>2429</v>
      </c>
      <c r="E3762" s="246" t="s">
        <v>44</v>
      </c>
      <c r="F3762" s="245" t="s">
        <v>44</v>
      </c>
      <c r="G3762" s="245" t="s">
        <v>3735</v>
      </c>
      <c r="H3762" s="245" t="s">
        <v>19066</v>
      </c>
      <c r="I3762" s="245" t="s">
        <v>24</v>
      </c>
      <c r="J3762" s="245" t="s">
        <v>59</v>
      </c>
      <c r="K3762" s="246" t="s">
        <v>8824</v>
      </c>
      <c r="L3762" s="245" t="s">
        <v>568</v>
      </c>
      <c r="M3762"/>
      <c r="N3762"/>
      <c r="O3762"/>
      <c r="P3762"/>
      <c r="Q3762"/>
      <c r="R3762"/>
      <c r="S3762"/>
      <c r="T3762"/>
      <c r="U3762"/>
      <c r="V3762"/>
      <c r="W3762"/>
      <c r="X3762"/>
      <c r="Y3762"/>
      <c r="Z3762"/>
      <c r="AA3762"/>
      <c r="AB3762"/>
      <c r="AC3762"/>
      <c r="AD3762"/>
      <c r="AE3762"/>
      <c r="AF3762"/>
      <c r="AG3762"/>
      <c r="AH3762"/>
      <c r="AI3762"/>
      <c r="AJ3762"/>
      <c r="AK3762"/>
      <c r="AL3762"/>
      <c r="AM3762"/>
      <c r="AN3762"/>
      <c r="AO3762"/>
      <c r="AP3762"/>
      <c r="AQ3762"/>
      <c r="AR3762"/>
      <c r="AS3762"/>
      <c r="AT3762"/>
      <c r="AU3762"/>
      <c r="AV3762"/>
      <c r="AW3762"/>
      <c r="AX3762"/>
      <c r="AY3762"/>
      <c r="AZ3762"/>
      <c r="BA3762"/>
      <c r="BB3762"/>
      <c r="BC3762"/>
      <c r="BD3762"/>
      <c r="BE3762"/>
      <c r="BF3762"/>
      <c r="BG3762"/>
      <c r="BH3762"/>
      <c r="BI3762"/>
      <c r="BJ3762"/>
      <c r="BK3762"/>
      <c r="BL3762"/>
      <c r="BM3762"/>
      <c r="BN3762"/>
      <c r="BO3762"/>
    </row>
    <row r="3763" spans="1:67" ht="15" x14ac:dyDescent="0.25">
      <c r="A3763" s="245" t="s">
        <v>2037</v>
      </c>
      <c r="B3763" s="245" t="s">
        <v>2036</v>
      </c>
      <c r="C3763" s="245" t="s">
        <v>2430</v>
      </c>
      <c r="D3763" s="245" t="s">
        <v>2429</v>
      </c>
      <c r="E3763" s="246" t="s">
        <v>44</v>
      </c>
      <c r="F3763" s="245" t="s">
        <v>44</v>
      </c>
      <c r="G3763" s="245" t="s">
        <v>3734</v>
      </c>
      <c r="H3763" s="245" t="s">
        <v>19067</v>
      </c>
      <c r="I3763" s="245" t="s">
        <v>24</v>
      </c>
      <c r="J3763" s="245" t="s">
        <v>59</v>
      </c>
      <c r="K3763" s="246" t="s">
        <v>8476</v>
      </c>
      <c r="L3763" s="245" t="s">
        <v>568</v>
      </c>
      <c r="M3763"/>
      <c r="N3763"/>
      <c r="O3763"/>
      <c r="P3763"/>
      <c r="Q3763"/>
      <c r="R3763"/>
      <c r="S3763"/>
      <c r="T3763"/>
      <c r="U3763"/>
      <c r="V3763"/>
      <c r="W3763"/>
      <c r="X3763"/>
      <c r="Y3763"/>
      <c r="Z3763"/>
      <c r="AA3763"/>
      <c r="AB3763"/>
      <c r="AC3763"/>
      <c r="AD3763"/>
      <c r="AE3763"/>
      <c r="AF3763"/>
      <c r="AG3763"/>
      <c r="AH3763"/>
      <c r="AI3763"/>
      <c r="AJ3763"/>
      <c r="AK3763"/>
      <c r="AL3763"/>
      <c r="AM3763"/>
      <c r="AN3763"/>
      <c r="AO3763"/>
      <c r="AP3763"/>
      <c r="AQ3763"/>
      <c r="AR3763"/>
      <c r="AS3763"/>
      <c r="AT3763"/>
      <c r="AU3763"/>
      <c r="AV3763"/>
      <c r="AW3763"/>
      <c r="AX3763"/>
      <c r="AY3763"/>
      <c r="AZ3763"/>
      <c r="BA3763"/>
      <c r="BB3763"/>
      <c r="BC3763"/>
      <c r="BD3763"/>
      <c r="BE3763"/>
      <c r="BF3763"/>
      <c r="BG3763"/>
      <c r="BH3763"/>
      <c r="BI3763"/>
      <c r="BJ3763"/>
      <c r="BK3763"/>
      <c r="BL3763"/>
      <c r="BM3763"/>
      <c r="BN3763"/>
      <c r="BO3763"/>
    </row>
    <row r="3764" spans="1:67" ht="15" x14ac:dyDescent="0.25">
      <c r="A3764" s="245" t="s">
        <v>2037</v>
      </c>
      <c r="B3764" s="245" t="s">
        <v>2036</v>
      </c>
      <c r="C3764" s="245" t="s">
        <v>2430</v>
      </c>
      <c r="D3764" s="245" t="s">
        <v>2429</v>
      </c>
      <c r="E3764" s="246" t="s">
        <v>44</v>
      </c>
      <c r="F3764" s="245" t="s">
        <v>44</v>
      </c>
      <c r="G3764" s="245" t="s">
        <v>3732</v>
      </c>
      <c r="H3764" s="245" t="s">
        <v>19068</v>
      </c>
      <c r="I3764" s="245" t="s">
        <v>24</v>
      </c>
      <c r="J3764" s="245" t="s">
        <v>59</v>
      </c>
      <c r="K3764" s="246" t="s">
        <v>9565</v>
      </c>
      <c r="L3764" s="245" t="s">
        <v>568</v>
      </c>
      <c r="M3764"/>
      <c r="N3764"/>
      <c r="O3764"/>
      <c r="P3764"/>
      <c r="Q3764"/>
      <c r="R3764"/>
      <c r="S3764"/>
      <c r="T3764"/>
      <c r="U3764"/>
      <c r="V3764"/>
      <c r="W3764"/>
      <c r="X3764"/>
      <c r="Y3764"/>
      <c r="Z3764"/>
      <c r="AA3764"/>
      <c r="AB3764"/>
      <c r="AC3764"/>
      <c r="AD3764"/>
      <c r="AE3764"/>
      <c r="AF3764"/>
      <c r="AG3764"/>
      <c r="AH3764"/>
      <c r="AI3764"/>
      <c r="AJ3764"/>
      <c r="AK3764"/>
      <c r="AL3764"/>
      <c r="AM3764"/>
      <c r="AN3764"/>
      <c r="AO3764"/>
      <c r="AP3764"/>
      <c r="AQ3764"/>
      <c r="AR3764"/>
      <c r="AS3764"/>
      <c r="AT3764"/>
      <c r="AU3764"/>
      <c r="AV3764"/>
      <c r="AW3764"/>
      <c r="AX3764"/>
      <c r="AY3764"/>
      <c r="AZ3764"/>
      <c r="BA3764"/>
      <c r="BB3764"/>
      <c r="BC3764"/>
      <c r="BD3764"/>
      <c r="BE3764"/>
      <c r="BF3764"/>
      <c r="BG3764"/>
      <c r="BH3764"/>
      <c r="BI3764"/>
      <c r="BJ3764"/>
      <c r="BK3764"/>
      <c r="BL3764"/>
      <c r="BM3764"/>
      <c r="BN3764"/>
      <c r="BO3764"/>
    </row>
    <row r="3765" spans="1:67" ht="15" x14ac:dyDescent="0.25">
      <c r="A3765" s="245" t="s">
        <v>2037</v>
      </c>
      <c r="B3765" s="245" t="s">
        <v>2036</v>
      </c>
      <c r="C3765" s="245" t="s">
        <v>2430</v>
      </c>
      <c r="D3765" s="245" t="s">
        <v>2429</v>
      </c>
      <c r="E3765" s="246" t="s">
        <v>44</v>
      </c>
      <c r="F3765" s="245" t="s">
        <v>44</v>
      </c>
      <c r="G3765" s="245" t="s">
        <v>3730</v>
      </c>
      <c r="H3765" s="245" t="s">
        <v>19069</v>
      </c>
      <c r="I3765" s="245" t="s">
        <v>24</v>
      </c>
      <c r="J3765" s="245" t="s">
        <v>59</v>
      </c>
      <c r="K3765" s="246" t="s">
        <v>14648</v>
      </c>
      <c r="L3765" s="245" t="s">
        <v>568</v>
      </c>
      <c r="M3765"/>
      <c r="N3765"/>
      <c r="O3765"/>
      <c r="P3765"/>
      <c r="Q3765"/>
      <c r="R3765"/>
      <c r="S3765"/>
      <c r="T3765"/>
      <c r="U3765"/>
      <c r="V3765"/>
      <c r="W3765"/>
      <c r="X3765"/>
      <c r="Y3765"/>
      <c r="Z3765"/>
      <c r="AA3765"/>
      <c r="AB3765"/>
      <c r="AC3765"/>
      <c r="AD3765"/>
      <c r="AE3765"/>
      <c r="AF3765"/>
      <c r="AG3765"/>
      <c r="AH3765"/>
      <c r="AI3765"/>
      <c r="AJ3765"/>
      <c r="AK3765"/>
      <c r="AL3765"/>
      <c r="AM3765"/>
      <c r="AN3765"/>
      <c r="AO3765"/>
      <c r="AP3765"/>
      <c r="AQ3765"/>
      <c r="AR3765"/>
      <c r="AS3765"/>
      <c r="AT3765"/>
      <c r="AU3765"/>
      <c r="AV3765"/>
      <c r="AW3765"/>
      <c r="AX3765"/>
      <c r="AY3765"/>
      <c r="AZ3765"/>
      <c r="BA3765"/>
      <c r="BB3765"/>
      <c r="BC3765"/>
      <c r="BD3765"/>
      <c r="BE3765"/>
      <c r="BF3765"/>
      <c r="BG3765"/>
      <c r="BH3765"/>
      <c r="BI3765"/>
      <c r="BJ3765"/>
      <c r="BK3765"/>
      <c r="BL3765"/>
      <c r="BM3765"/>
      <c r="BN3765"/>
      <c r="BO3765"/>
    </row>
    <row r="3766" spans="1:67" ht="15" x14ac:dyDescent="0.25">
      <c r="A3766" s="245" t="s">
        <v>2037</v>
      </c>
      <c r="B3766" s="245" t="s">
        <v>2036</v>
      </c>
      <c r="C3766" s="245" t="s">
        <v>2430</v>
      </c>
      <c r="D3766" s="245" t="s">
        <v>2429</v>
      </c>
      <c r="E3766" s="246" t="s">
        <v>44</v>
      </c>
      <c r="F3766" s="245" t="s">
        <v>44</v>
      </c>
      <c r="G3766" s="245" t="s">
        <v>3729</v>
      </c>
      <c r="H3766" s="245" t="s">
        <v>19070</v>
      </c>
      <c r="I3766" s="245" t="s">
        <v>24</v>
      </c>
      <c r="J3766" s="245" t="s">
        <v>59</v>
      </c>
      <c r="K3766" s="246" t="s">
        <v>8462</v>
      </c>
      <c r="L3766" s="245" t="s">
        <v>568</v>
      </c>
      <c r="M3766"/>
      <c r="N3766"/>
      <c r="O3766"/>
      <c r="P3766"/>
      <c r="Q3766"/>
      <c r="R3766"/>
      <c r="S3766"/>
      <c r="T3766"/>
      <c r="U3766"/>
      <c r="V3766"/>
      <c r="W3766"/>
      <c r="X3766"/>
      <c r="Y3766"/>
      <c r="Z3766"/>
      <c r="AA3766"/>
      <c r="AB3766"/>
      <c r="AC3766"/>
      <c r="AD3766"/>
      <c r="AE3766"/>
      <c r="AF3766"/>
      <c r="AG3766"/>
      <c r="AH3766"/>
      <c r="AI3766"/>
      <c r="AJ3766"/>
      <c r="AK3766"/>
      <c r="AL3766"/>
      <c r="AM3766"/>
      <c r="AN3766"/>
      <c r="AO3766"/>
      <c r="AP3766"/>
      <c r="AQ3766"/>
      <c r="AR3766"/>
      <c r="AS3766"/>
      <c r="AT3766"/>
      <c r="AU3766"/>
      <c r="AV3766"/>
      <c r="AW3766"/>
      <c r="AX3766"/>
      <c r="AY3766"/>
      <c r="AZ3766"/>
      <c r="BA3766"/>
      <c r="BB3766"/>
      <c r="BC3766"/>
      <c r="BD3766"/>
      <c r="BE3766"/>
      <c r="BF3766"/>
      <c r="BG3766"/>
      <c r="BH3766"/>
      <c r="BI3766"/>
      <c r="BJ3766"/>
      <c r="BK3766"/>
      <c r="BL3766"/>
      <c r="BM3766"/>
      <c r="BN3766"/>
      <c r="BO3766"/>
    </row>
    <row r="3767" spans="1:67" ht="15" x14ac:dyDescent="0.25">
      <c r="A3767" s="245" t="s">
        <v>2037</v>
      </c>
      <c r="B3767" s="245" t="s">
        <v>2036</v>
      </c>
      <c r="C3767" s="245" t="s">
        <v>2430</v>
      </c>
      <c r="D3767" s="245" t="s">
        <v>2429</v>
      </c>
      <c r="E3767" s="246" t="s">
        <v>44</v>
      </c>
      <c r="F3767" s="245" t="s">
        <v>44</v>
      </c>
      <c r="G3767" s="245" t="s">
        <v>3728</v>
      </c>
      <c r="H3767" s="245" t="s">
        <v>19071</v>
      </c>
      <c r="I3767" s="245" t="s">
        <v>24</v>
      </c>
      <c r="J3767" s="245" t="s">
        <v>59</v>
      </c>
      <c r="K3767" s="246" t="s">
        <v>3815</v>
      </c>
      <c r="L3767" s="245" t="s">
        <v>568</v>
      </c>
      <c r="M3767"/>
      <c r="N3767"/>
      <c r="O3767"/>
      <c r="P3767"/>
      <c r="Q3767"/>
      <c r="R3767"/>
      <c r="S3767"/>
      <c r="T3767"/>
      <c r="U3767"/>
      <c r="V3767"/>
      <c r="W3767"/>
      <c r="X3767"/>
      <c r="Y3767"/>
      <c r="Z3767"/>
      <c r="AA3767"/>
      <c r="AB3767"/>
      <c r="AC3767"/>
      <c r="AD3767"/>
      <c r="AE3767"/>
      <c r="AF3767"/>
      <c r="AG3767"/>
      <c r="AH3767"/>
      <c r="AI3767"/>
      <c r="AJ3767"/>
      <c r="AK3767"/>
      <c r="AL3767"/>
      <c r="AM3767"/>
      <c r="AN3767"/>
      <c r="AO3767"/>
      <c r="AP3767"/>
      <c r="AQ3767"/>
      <c r="AR3767"/>
      <c r="AS3767"/>
      <c r="AT3767"/>
      <c r="AU3767"/>
      <c r="AV3767"/>
      <c r="AW3767"/>
      <c r="AX3767"/>
      <c r="AY3767"/>
      <c r="AZ3767"/>
      <c r="BA3767"/>
      <c r="BB3767"/>
      <c r="BC3767"/>
      <c r="BD3767"/>
      <c r="BE3767"/>
      <c r="BF3767"/>
      <c r="BG3767"/>
      <c r="BH3767"/>
      <c r="BI3767"/>
      <c r="BJ3767"/>
      <c r="BK3767"/>
      <c r="BL3767"/>
      <c r="BM3767"/>
      <c r="BN3767"/>
      <c r="BO3767"/>
    </row>
    <row r="3768" spans="1:67" ht="15" x14ac:dyDescent="0.25">
      <c r="A3768" s="245" t="s">
        <v>2037</v>
      </c>
      <c r="B3768" s="245" t="s">
        <v>2036</v>
      </c>
      <c r="C3768" s="245" t="s">
        <v>2430</v>
      </c>
      <c r="D3768" s="245" t="s">
        <v>2429</v>
      </c>
      <c r="E3768" s="246" t="s">
        <v>44</v>
      </c>
      <c r="F3768" s="245" t="s">
        <v>44</v>
      </c>
      <c r="G3768" s="245" t="s">
        <v>3726</v>
      </c>
      <c r="H3768" s="245" t="s">
        <v>19072</v>
      </c>
      <c r="I3768" s="245" t="s">
        <v>24</v>
      </c>
      <c r="J3768" s="245" t="s">
        <v>59</v>
      </c>
      <c r="K3768" s="246" t="s">
        <v>7042</v>
      </c>
      <c r="L3768" s="245" t="s">
        <v>568</v>
      </c>
      <c r="M3768"/>
      <c r="N3768"/>
      <c r="O3768"/>
      <c r="P3768"/>
      <c r="Q3768"/>
      <c r="R3768"/>
      <c r="S3768"/>
      <c r="T3768"/>
      <c r="U3768"/>
      <c r="V3768"/>
      <c r="W3768"/>
      <c r="X3768"/>
      <c r="Y3768"/>
      <c r="Z3768"/>
      <c r="AA3768"/>
      <c r="AB3768"/>
      <c r="AC3768"/>
      <c r="AD3768"/>
      <c r="AE3768"/>
      <c r="AF3768"/>
      <c r="AG3768"/>
      <c r="AH3768"/>
      <c r="AI3768"/>
      <c r="AJ3768"/>
      <c r="AK3768"/>
      <c r="AL3768"/>
      <c r="AM3768"/>
      <c r="AN3768"/>
      <c r="AO3768"/>
      <c r="AP3768"/>
      <c r="AQ3768"/>
      <c r="AR3768"/>
      <c r="AS3768"/>
      <c r="AT3768"/>
      <c r="AU3768"/>
      <c r="AV3768"/>
      <c r="AW3768"/>
      <c r="AX3768"/>
      <c r="AY3768"/>
      <c r="AZ3768"/>
      <c r="BA3768"/>
      <c r="BB3768"/>
      <c r="BC3768"/>
      <c r="BD3768"/>
      <c r="BE3768"/>
      <c r="BF3768"/>
      <c r="BG3768"/>
      <c r="BH3768"/>
      <c r="BI3768"/>
      <c r="BJ3768"/>
      <c r="BK3768"/>
      <c r="BL3768"/>
      <c r="BM3768"/>
      <c r="BN3768"/>
      <c r="BO3768"/>
    </row>
    <row r="3769" spans="1:67" ht="15" x14ac:dyDescent="0.25">
      <c r="A3769" s="245" t="s">
        <v>2037</v>
      </c>
      <c r="B3769" s="245" t="s">
        <v>2036</v>
      </c>
      <c r="C3769" s="245" t="s">
        <v>2430</v>
      </c>
      <c r="D3769" s="245" t="s">
        <v>2429</v>
      </c>
      <c r="E3769" s="246" t="s">
        <v>44</v>
      </c>
      <c r="F3769" s="245" t="s">
        <v>44</v>
      </c>
      <c r="G3769" s="245" t="s">
        <v>3724</v>
      </c>
      <c r="H3769" s="245" t="s">
        <v>19073</v>
      </c>
      <c r="I3769" s="245" t="s">
        <v>24</v>
      </c>
      <c r="J3769" s="245" t="s">
        <v>59</v>
      </c>
      <c r="K3769" s="246" t="s">
        <v>4262</v>
      </c>
      <c r="L3769" s="245" t="s">
        <v>568</v>
      </c>
      <c r="M3769"/>
      <c r="N3769"/>
      <c r="O3769"/>
      <c r="P3769"/>
      <c r="Q3769"/>
      <c r="R3769"/>
      <c r="S3769"/>
      <c r="T3769"/>
      <c r="U3769"/>
      <c r="V3769"/>
      <c r="W3769"/>
      <c r="X3769"/>
      <c r="Y3769"/>
      <c r="Z3769"/>
      <c r="AA3769"/>
      <c r="AB3769"/>
      <c r="AC3769"/>
      <c r="AD3769"/>
      <c r="AE3769"/>
      <c r="AF3769"/>
      <c r="AG3769"/>
      <c r="AH3769"/>
      <c r="AI3769"/>
      <c r="AJ3769"/>
      <c r="AK3769"/>
      <c r="AL3769"/>
      <c r="AM3769"/>
      <c r="AN3769"/>
      <c r="AO3769"/>
      <c r="AP3769"/>
      <c r="AQ3769"/>
      <c r="AR3769"/>
      <c r="AS3769"/>
      <c r="AT3769"/>
      <c r="AU3769"/>
      <c r="AV3769"/>
      <c r="AW3769"/>
      <c r="AX3769"/>
      <c r="AY3769"/>
      <c r="AZ3769"/>
      <c r="BA3769"/>
      <c r="BB3769"/>
      <c r="BC3769"/>
      <c r="BD3769"/>
      <c r="BE3769"/>
      <c r="BF3769"/>
      <c r="BG3769"/>
      <c r="BH3769"/>
      <c r="BI3769"/>
      <c r="BJ3769"/>
      <c r="BK3769"/>
      <c r="BL3769"/>
      <c r="BM3769"/>
      <c r="BN3769"/>
      <c r="BO3769"/>
    </row>
    <row r="3770" spans="1:67" ht="15" x14ac:dyDescent="0.25">
      <c r="A3770" s="245" t="s">
        <v>2037</v>
      </c>
      <c r="B3770" s="245" t="s">
        <v>2036</v>
      </c>
      <c r="C3770" s="245" t="s">
        <v>2430</v>
      </c>
      <c r="D3770" s="245" t="s">
        <v>2429</v>
      </c>
      <c r="E3770" s="246" t="s">
        <v>44</v>
      </c>
      <c r="F3770" s="245" t="s">
        <v>44</v>
      </c>
      <c r="G3770" s="245" t="s">
        <v>3723</v>
      </c>
      <c r="H3770" s="245" t="s">
        <v>19074</v>
      </c>
      <c r="I3770" s="245" t="s">
        <v>24</v>
      </c>
      <c r="J3770" s="245" t="s">
        <v>59</v>
      </c>
      <c r="K3770" s="246" t="s">
        <v>4674</v>
      </c>
      <c r="L3770" s="245" t="s">
        <v>568</v>
      </c>
      <c r="M3770"/>
      <c r="N3770"/>
      <c r="O3770"/>
      <c r="P3770"/>
      <c r="Q3770"/>
      <c r="R3770"/>
      <c r="S3770"/>
      <c r="T3770"/>
      <c r="U3770"/>
      <c r="V3770"/>
      <c r="W3770"/>
      <c r="X3770"/>
      <c r="Y3770"/>
      <c r="Z3770"/>
      <c r="AA3770"/>
      <c r="AB3770"/>
      <c r="AC3770"/>
      <c r="AD3770"/>
      <c r="AE3770"/>
      <c r="AF3770"/>
      <c r="AG3770"/>
      <c r="AH3770"/>
      <c r="AI3770"/>
      <c r="AJ3770"/>
      <c r="AK3770"/>
      <c r="AL3770"/>
      <c r="AM3770"/>
      <c r="AN3770"/>
      <c r="AO3770"/>
      <c r="AP3770"/>
      <c r="AQ3770"/>
      <c r="AR3770"/>
      <c r="AS3770"/>
      <c r="AT3770"/>
      <c r="AU3770"/>
      <c r="AV3770"/>
      <c r="AW3770"/>
      <c r="AX3770"/>
      <c r="AY3770"/>
      <c r="AZ3770"/>
      <c r="BA3770"/>
      <c r="BB3770"/>
      <c r="BC3770"/>
      <c r="BD3770"/>
      <c r="BE3770"/>
      <c r="BF3770"/>
      <c r="BG3770"/>
      <c r="BH3770"/>
      <c r="BI3770"/>
      <c r="BJ3770"/>
      <c r="BK3770"/>
      <c r="BL3770"/>
      <c r="BM3770"/>
      <c r="BN3770"/>
      <c r="BO3770"/>
    </row>
    <row r="3771" spans="1:67" ht="15" x14ac:dyDescent="0.25">
      <c r="A3771" s="245" t="s">
        <v>2037</v>
      </c>
      <c r="B3771" s="245" t="s">
        <v>2036</v>
      </c>
      <c r="C3771" s="245" t="s">
        <v>2430</v>
      </c>
      <c r="D3771" s="245" t="s">
        <v>2429</v>
      </c>
      <c r="E3771" s="246" t="s">
        <v>44</v>
      </c>
      <c r="F3771" s="245" t="s">
        <v>44</v>
      </c>
      <c r="G3771" s="245" t="s">
        <v>3722</v>
      </c>
      <c r="H3771" s="245" t="s">
        <v>19075</v>
      </c>
      <c r="I3771" s="245" t="s">
        <v>24</v>
      </c>
      <c r="J3771" s="245" t="s">
        <v>59</v>
      </c>
      <c r="K3771" s="246" t="s">
        <v>12908</v>
      </c>
      <c r="L3771" s="245" t="s">
        <v>568</v>
      </c>
      <c r="M3771"/>
      <c r="N3771"/>
      <c r="O3771"/>
      <c r="P3771"/>
      <c r="Q3771"/>
      <c r="R3771"/>
      <c r="S3771"/>
      <c r="T3771"/>
      <c r="U3771"/>
      <c r="V3771"/>
      <c r="W3771"/>
      <c r="X3771"/>
      <c r="Y3771"/>
      <c r="Z3771"/>
      <c r="AA3771"/>
      <c r="AB3771"/>
      <c r="AC3771"/>
      <c r="AD3771"/>
      <c r="AE3771"/>
      <c r="AF3771"/>
      <c r="AG3771"/>
      <c r="AH3771"/>
      <c r="AI3771"/>
      <c r="AJ3771"/>
      <c r="AK3771"/>
      <c r="AL3771"/>
      <c r="AM3771"/>
      <c r="AN3771"/>
      <c r="AO3771"/>
      <c r="AP3771"/>
      <c r="AQ3771"/>
      <c r="AR3771"/>
      <c r="AS3771"/>
      <c r="AT3771"/>
      <c r="AU3771"/>
      <c r="AV3771"/>
      <c r="AW3771"/>
      <c r="AX3771"/>
      <c r="AY3771"/>
      <c r="AZ3771"/>
      <c r="BA3771"/>
      <c r="BB3771"/>
      <c r="BC3771"/>
      <c r="BD3771"/>
      <c r="BE3771"/>
      <c r="BF3771"/>
      <c r="BG3771"/>
      <c r="BH3771"/>
      <c r="BI3771"/>
      <c r="BJ3771"/>
      <c r="BK3771"/>
      <c r="BL3771"/>
      <c r="BM3771"/>
      <c r="BN3771"/>
      <c r="BO3771"/>
    </row>
    <row r="3772" spans="1:67" ht="15" x14ac:dyDescent="0.25">
      <c r="A3772" s="245" t="s">
        <v>2037</v>
      </c>
      <c r="B3772" s="245" t="s">
        <v>2036</v>
      </c>
      <c r="C3772" s="245" t="s">
        <v>2430</v>
      </c>
      <c r="D3772" s="245" t="s">
        <v>2429</v>
      </c>
      <c r="E3772" s="246" t="s">
        <v>44</v>
      </c>
      <c r="F3772" s="245" t="s">
        <v>44</v>
      </c>
      <c r="G3772" s="245" t="s">
        <v>3720</v>
      </c>
      <c r="H3772" s="245" t="s">
        <v>19076</v>
      </c>
      <c r="I3772" s="245" t="s">
        <v>24</v>
      </c>
      <c r="J3772" s="245" t="s">
        <v>59</v>
      </c>
      <c r="K3772" s="246" t="s">
        <v>9458</v>
      </c>
      <c r="L3772" s="245" t="s">
        <v>568</v>
      </c>
      <c r="M3772"/>
      <c r="N3772"/>
      <c r="O3772"/>
      <c r="P3772"/>
      <c r="Q3772"/>
      <c r="R3772"/>
      <c r="S3772"/>
      <c r="T3772"/>
      <c r="U3772"/>
      <c r="V3772"/>
      <c r="W3772"/>
      <c r="X3772"/>
      <c r="Y3772"/>
      <c r="Z3772"/>
      <c r="AA3772"/>
      <c r="AB3772"/>
      <c r="AC3772"/>
      <c r="AD3772"/>
      <c r="AE3772"/>
      <c r="AF3772"/>
      <c r="AG3772"/>
      <c r="AH3772"/>
      <c r="AI3772"/>
      <c r="AJ3772"/>
      <c r="AK3772"/>
      <c r="AL3772"/>
      <c r="AM3772"/>
      <c r="AN3772"/>
      <c r="AO3772"/>
      <c r="AP3772"/>
      <c r="AQ3772"/>
      <c r="AR3772"/>
      <c r="AS3772"/>
      <c r="AT3772"/>
      <c r="AU3772"/>
      <c r="AV3772"/>
      <c r="AW3772"/>
      <c r="AX3772"/>
      <c r="AY3772"/>
      <c r="AZ3772"/>
      <c r="BA3772"/>
      <c r="BB3772"/>
      <c r="BC3772"/>
      <c r="BD3772"/>
      <c r="BE3772"/>
      <c r="BF3772"/>
      <c r="BG3772"/>
      <c r="BH3772"/>
      <c r="BI3772"/>
      <c r="BJ3772"/>
      <c r="BK3772"/>
      <c r="BL3772"/>
      <c r="BM3772"/>
      <c r="BN3772"/>
      <c r="BO3772"/>
    </row>
    <row r="3773" spans="1:67" ht="15" x14ac:dyDescent="0.25">
      <c r="A3773" s="245" t="s">
        <v>2037</v>
      </c>
      <c r="B3773" s="245" t="s">
        <v>2036</v>
      </c>
      <c r="C3773" s="245" t="s">
        <v>2430</v>
      </c>
      <c r="D3773" s="245" t="s">
        <v>2429</v>
      </c>
      <c r="E3773" s="246" t="s">
        <v>44</v>
      </c>
      <c r="F3773" s="245" t="s">
        <v>44</v>
      </c>
      <c r="G3773" s="245" t="s">
        <v>3719</v>
      </c>
      <c r="H3773" s="245" t="s">
        <v>19077</v>
      </c>
      <c r="I3773" s="245" t="s">
        <v>24</v>
      </c>
      <c r="J3773" s="245" t="s">
        <v>59</v>
      </c>
      <c r="K3773" s="246" t="s">
        <v>1033</v>
      </c>
      <c r="L3773" s="245" t="s">
        <v>568</v>
      </c>
      <c r="M3773"/>
      <c r="N3773"/>
      <c r="O3773"/>
      <c r="P3773"/>
      <c r="Q3773"/>
      <c r="R3773"/>
      <c r="S3773"/>
      <c r="T3773"/>
      <c r="U3773"/>
      <c r="V3773"/>
      <c r="W3773"/>
      <c r="X3773"/>
      <c r="Y3773"/>
      <c r="Z3773"/>
      <c r="AA3773"/>
      <c r="AB3773"/>
      <c r="AC3773"/>
      <c r="AD3773"/>
      <c r="AE3773"/>
      <c r="AF3773"/>
      <c r="AG3773"/>
      <c r="AH3773"/>
      <c r="AI3773"/>
      <c r="AJ3773"/>
      <c r="AK3773"/>
      <c r="AL3773"/>
      <c r="AM3773"/>
      <c r="AN3773"/>
      <c r="AO3773"/>
      <c r="AP3773"/>
      <c r="AQ3773"/>
      <c r="AR3773"/>
      <c r="AS3773"/>
      <c r="AT3773"/>
      <c r="AU3773"/>
      <c r="AV3773"/>
      <c r="AW3773"/>
      <c r="AX3773"/>
      <c r="AY3773"/>
      <c r="AZ3773"/>
      <c r="BA3773"/>
      <c r="BB3773"/>
      <c r="BC3773"/>
      <c r="BD3773"/>
      <c r="BE3773"/>
      <c r="BF3773"/>
      <c r="BG3773"/>
      <c r="BH3773"/>
      <c r="BI3773"/>
      <c r="BJ3773"/>
      <c r="BK3773"/>
      <c r="BL3773"/>
      <c r="BM3773"/>
      <c r="BN3773"/>
      <c r="BO3773"/>
    </row>
    <row r="3774" spans="1:67" ht="15" x14ac:dyDescent="0.25">
      <c r="A3774" s="245" t="s">
        <v>2037</v>
      </c>
      <c r="B3774" s="245" t="s">
        <v>2036</v>
      </c>
      <c r="C3774" s="245" t="s">
        <v>2430</v>
      </c>
      <c r="D3774" s="245" t="s">
        <v>2429</v>
      </c>
      <c r="E3774" s="246" t="s">
        <v>44</v>
      </c>
      <c r="F3774" s="245" t="s">
        <v>44</v>
      </c>
      <c r="G3774" s="245" t="s">
        <v>3718</v>
      </c>
      <c r="H3774" s="245" t="s">
        <v>19079</v>
      </c>
      <c r="I3774" s="245" t="s">
        <v>24</v>
      </c>
      <c r="J3774" s="245" t="s">
        <v>59</v>
      </c>
      <c r="K3774" s="246" t="s">
        <v>15187</v>
      </c>
      <c r="L3774" s="245" t="s">
        <v>568</v>
      </c>
      <c r="M3774"/>
      <c r="N3774"/>
      <c r="O3774"/>
      <c r="P3774"/>
      <c r="Q3774"/>
      <c r="R3774"/>
      <c r="S3774"/>
      <c r="T3774"/>
      <c r="U3774"/>
      <c r="V3774"/>
      <c r="W3774"/>
      <c r="X3774"/>
      <c r="Y3774"/>
      <c r="Z3774"/>
      <c r="AA3774"/>
      <c r="AB3774"/>
      <c r="AC3774"/>
      <c r="AD3774"/>
      <c r="AE3774"/>
      <c r="AF3774"/>
      <c r="AG3774"/>
      <c r="AH3774"/>
      <c r="AI3774"/>
      <c r="AJ3774"/>
      <c r="AK3774"/>
      <c r="AL3774"/>
      <c r="AM3774"/>
      <c r="AN3774"/>
      <c r="AO3774"/>
      <c r="AP3774"/>
      <c r="AQ3774"/>
      <c r="AR3774"/>
      <c r="AS3774"/>
      <c r="AT3774"/>
      <c r="AU3774"/>
      <c r="AV3774"/>
      <c r="AW3774"/>
      <c r="AX3774"/>
      <c r="AY3774"/>
      <c r="AZ3774"/>
      <c r="BA3774"/>
      <c r="BB3774"/>
      <c r="BC3774"/>
      <c r="BD3774"/>
      <c r="BE3774"/>
      <c r="BF3774"/>
      <c r="BG3774"/>
      <c r="BH3774"/>
      <c r="BI3774"/>
      <c r="BJ3774"/>
      <c r="BK3774"/>
      <c r="BL3774"/>
      <c r="BM3774"/>
      <c r="BN3774"/>
      <c r="BO3774"/>
    </row>
    <row r="3775" spans="1:67" ht="15" x14ac:dyDescent="0.25">
      <c r="A3775" s="245" t="s">
        <v>2037</v>
      </c>
      <c r="B3775" s="245" t="s">
        <v>2036</v>
      </c>
      <c r="C3775" s="245" t="s">
        <v>2430</v>
      </c>
      <c r="D3775" s="245" t="s">
        <v>2429</v>
      </c>
      <c r="E3775" s="246" t="s">
        <v>44</v>
      </c>
      <c r="F3775" s="245" t="s">
        <v>44</v>
      </c>
      <c r="G3775" s="245" t="s">
        <v>3717</v>
      </c>
      <c r="H3775" s="245" t="s">
        <v>19080</v>
      </c>
      <c r="I3775" s="245" t="s">
        <v>24</v>
      </c>
      <c r="J3775" s="245" t="s">
        <v>59</v>
      </c>
      <c r="K3775" s="246" t="s">
        <v>15086</v>
      </c>
      <c r="L3775" s="245" t="s">
        <v>568</v>
      </c>
      <c r="M3775"/>
      <c r="N3775"/>
      <c r="O3775"/>
      <c r="P3775"/>
      <c r="Q3775"/>
      <c r="R3775"/>
      <c r="S3775"/>
      <c r="T3775"/>
      <c r="U3775"/>
      <c r="V3775"/>
      <c r="W3775"/>
      <c r="X3775"/>
      <c r="Y3775"/>
      <c r="Z3775"/>
      <c r="AA3775"/>
      <c r="AB3775"/>
      <c r="AC3775"/>
      <c r="AD3775"/>
      <c r="AE3775"/>
      <c r="AF3775"/>
      <c r="AG3775"/>
      <c r="AH3775"/>
      <c r="AI3775"/>
      <c r="AJ3775"/>
      <c r="AK3775"/>
      <c r="AL3775"/>
      <c r="AM3775"/>
      <c r="AN3775"/>
      <c r="AO3775"/>
      <c r="AP3775"/>
      <c r="AQ3775"/>
      <c r="AR3775"/>
      <c r="AS3775"/>
      <c r="AT3775"/>
      <c r="AU3775"/>
      <c r="AV3775"/>
      <c r="AW3775"/>
      <c r="AX3775"/>
      <c r="AY3775"/>
      <c r="AZ3775"/>
      <c r="BA3775"/>
      <c r="BB3775"/>
      <c r="BC3775"/>
      <c r="BD3775"/>
      <c r="BE3775"/>
      <c r="BF3775"/>
      <c r="BG3775"/>
      <c r="BH3775"/>
      <c r="BI3775"/>
      <c r="BJ3775"/>
      <c r="BK3775"/>
      <c r="BL3775"/>
      <c r="BM3775"/>
      <c r="BN3775"/>
      <c r="BO3775"/>
    </row>
    <row r="3776" spans="1:67" ht="15" x14ac:dyDescent="0.25">
      <c r="A3776" s="245" t="s">
        <v>2037</v>
      </c>
      <c r="B3776" s="245" t="s">
        <v>2036</v>
      </c>
      <c r="C3776" s="245" t="s">
        <v>2430</v>
      </c>
      <c r="D3776" s="245" t="s">
        <v>2429</v>
      </c>
      <c r="E3776" s="246" t="s">
        <v>44</v>
      </c>
      <c r="F3776" s="245" t="s">
        <v>44</v>
      </c>
      <c r="G3776" s="245" t="s">
        <v>3716</v>
      </c>
      <c r="H3776" s="245" t="s">
        <v>19081</v>
      </c>
      <c r="I3776" s="245" t="s">
        <v>24</v>
      </c>
      <c r="J3776" s="245" t="s">
        <v>59</v>
      </c>
      <c r="K3776" s="246" t="s">
        <v>9167</v>
      </c>
      <c r="L3776" s="245" t="s">
        <v>568</v>
      </c>
      <c r="M3776"/>
      <c r="N3776"/>
      <c r="O3776"/>
      <c r="P3776"/>
      <c r="Q3776"/>
      <c r="R3776"/>
      <c r="S3776"/>
      <c r="T3776"/>
      <c r="U3776"/>
      <c r="V3776"/>
      <c r="W3776"/>
      <c r="X3776"/>
      <c r="Y3776"/>
      <c r="Z3776"/>
      <c r="AA3776"/>
      <c r="AB3776"/>
      <c r="AC3776"/>
      <c r="AD3776"/>
      <c r="AE3776"/>
      <c r="AF3776"/>
      <c r="AG3776"/>
      <c r="AH3776"/>
      <c r="AI3776"/>
      <c r="AJ3776"/>
      <c r="AK3776"/>
      <c r="AL3776"/>
      <c r="AM3776"/>
      <c r="AN3776"/>
      <c r="AO3776"/>
      <c r="AP3776"/>
      <c r="AQ3776"/>
      <c r="AR3776"/>
      <c r="AS3776"/>
      <c r="AT3776"/>
      <c r="AU3776"/>
      <c r="AV3776"/>
      <c r="AW3776"/>
      <c r="AX3776"/>
      <c r="AY3776"/>
      <c r="AZ3776"/>
      <c r="BA3776"/>
      <c r="BB3776"/>
      <c r="BC3776"/>
      <c r="BD3776"/>
      <c r="BE3776"/>
      <c r="BF3776"/>
      <c r="BG3776"/>
      <c r="BH3776"/>
      <c r="BI3776"/>
      <c r="BJ3776"/>
      <c r="BK3776"/>
      <c r="BL3776"/>
      <c r="BM3776"/>
      <c r="BN3776"/>
      <c r="BO3776"/>
    </row>
    <row r="3777" spans="1:67" ht="15" x14ac:dyDescent="0.25">
      <c r="A3777" s="245" t="s">
        <v>2037</v>
      </c>
      <c r="B3777" s="245" t="s">
        <v>2036</v>
      </c>
      <c r="C3777" s="245" t="s">
        <v>2430</v>
      </c>
      <c r="D3777" s="245" t="s">
        <v>2429</v>
      </c>
      <c r="E3777" s="246" t="s">
        <v>44</v>
      </c>
      <c r="F3777" s="245" t="s">
        <v>44</v>
      </c>
      <c r="G3777" s="245" t="s">
        <v>3715</v>
      </c>
      <c r="H3777" s="245" t="s">
        <v>19083</v>
      </c>
      <c r="I3777" s="245" t="s">
        <v>24</v>
      </c>
      <c r="J3777" s="245" t="s">
        <v>59</v>
      </c>
      <c r="K3777" s="246" t="s">
        <v>3951</v>
      </c>
      <c r="L3777" s="245" t="s">
        <v>568</v>
      </c>
      <c r="M3777"/>
      <c r="N3777"/>
      <c r="O3777"/>
      <c r="P3777"/>
      <c r="Q3777"/>
      <c r="R3777"/>
      <c r="S3777"/>
      <c r="T3777"/>
      <c r="U3777"/>
      <c r="V3777"/>
      <c r="W3777"/>
      <c r="X3777"/>
      <c r="Y3777"/>
      <c r="Z3777"/>
      <c r="AA3777"/>
      <c r="AB3777"/>
      <c r="AC3777"/>
      <c r="AD3777"/>
      <c r="AE3777"/>
      <c r="AF3777"/>
      <c r="AG3777"/>
      <c r="AH3777"/>
      <c r="AI3777"/>
      <c r="AJ3777"/>
      <c r="AK3777"/>
      <c r="AL3777"/>
      <c r="AM3777"/>
      <c r="AN3777"/>
      <c r="AO3777"/>
      <c r="AP3777"/>
      <c r="AQ3777"/>
      <c r="AR3777"/>
      <c r="AS3777"/>
      <c r="AT3777"/>
      <c r="AU3777"/>
      <c r="AV3777"/>
      <c r="AW3777"/>
      <c r="AX3777"/>
      <c r="AY3777"/>
      <c r="AZ3777"/>
      <c r="BA3777"/>
      <c r="BB3777"/>
      <c r="BC3777"/>
      <c r="BD3777"/>
      <c r="BE3777"/>
      <c r="BF3777"/>
      <c r="BG3777"/>
      <c r="BH3777"/>
      <c r="BI3777"/>
      <c r="BJ3777"/>
      <c r="BK3777"/>
      <c r="BL3777"/>
      <c r="BM3777"/>
      <c r="BN3777"/>
      <c r="BO3777"/>
    </row>
    <row r="3778" spans="1:67" ht="15" x14ac:dyDescent="0.25">
      <c r="A3778" s="245" t="s">
        <v>2037</v>
      </c>
      <c r="B3778" s="245" t="s">
        <v>2036</v>
      </c>
      <c r="C3778" s="245" t="s">
        <v>2430</v>
      </c>
      <c r="D3778" s="245" t="s">
        <v>2429</v>
      </c>
      <c r="E3778" s="246" t="s">
        <v>44</v>
      </c>
      <c r="F3778" s="245" t="s">
        <v>44</v>
      </c>
      <c r="G3778" s="245" t="s">
        <v>3714</v>
      </c>
      <c r="H3778" s="245" t="s">
        <v>19085</v>
      </c>
      <c r="I3778" s="245" t="s">
        <v>24</v>
      </c>
      <c r="J3778" s="245" t="s">
        <v>59</v>
      </c>
      <c r="K3778" s="246" t="s">
        <v>9013</v>
      </c>
      <c r="L3778" s="245" t="s">
        <v>568</v>
      </c>
      <c r="M3778"/>
      <c r="N3778"/>
      <c r="O3778"/>
      <c r="P3778"/>
      <c r="Q3778"/>
      <c r="R3778"/>
      <c r="S3778"/>
      <c r="T3778"/>
      <c r="U3778"/>
      <c r="V3778"/>
      <c r="W3778"/>
      <c r="X3778"/>
      <c r="Y3778"/>
      <c r="Z3778"/>
      <c r="AA3778"/>
      <c r="AB3778"/>
      <c r="AC3778"/>
      <c r="AD3778"/>
      <c r="AE3778"/>
      <c r="AF3778"/>
      <c r="AG3778"/>
      <c r="AH3778"/>
      <c r="AI3778"/>
      <c r="AJ3778"/>
      <c r="AK3778"/>
      <c r="AL3778"/>
      <c r="AM3778"/>
      <c r="AN3778"/>
      <c r="AO3778"/>
      <c r="AP3778"/>
      <c r="AQ3778"/>
      <c r="AR3778"/>
      <c r="AS3778"/>
      <c r="AT3778"/>
      <c r="AU3778"/>
      <c r="AV3778"/>
      <c r="AW3778"/>
      <c r="AX3778"/>
      <c r="AY3778"/>
      <c r="AZ3778"/>
      <c r="BA3778"/>
      <c r="BB3778"/>
      <c r="BC3778"/>
      <c r="BD3778"/>
      <c r="BE3778"/>
      <c r="BF3778"/>
      <c r="BG3778"/>
      <c r="BH3778"/>
      <c r="BI3778"/>
      <c r="BJ3778"/>
      <c r="BK3778"/>
      <c r="BL3778"/>
      <c r="BM3778"/>
      <c r="BN3778"/>
      <c r="BO3778"/>
    </row>
    <row r="3779" spans="1:67" ht="15" x14ac:dyDescent="0.25">
      <c r="A3779" s="245" t="s">
        <v>2037</v>
      </c>
      <c r="B3779" s="245" t="s">
        <v>2036</v>
      </c>
      <c r="C3779" s="245" t="s">
        <v>2430</v>
      </c>
      <c r="D3779" s="245" t="s">
        <v>2429</v>
      </c>
      <c r="E3779" s="246" t="s">
        <v>44</v>
      </c>
      <c r="F3779" s="245" t="s">
        <v>44</v>
      </c>
      <c r="G3779" s="245" t="s">
        <v>3713</v>
      </c>
      <c r="H3779" s="245" t="s">
        <v>19086</v>
      </c>
      <c r="I3779" s="245" t="s">
        <v>24</v>
      </c>
      <c r="J3779" s="245" t="s">
        <v>59</v>
      </c>
      <c r="K3779" s="246" t="s">
        <v>10526</v>
      </c>
      <c r="L3779" s="245" t="s">
        <v>568</v>
      </c>
      <c r="M3779"/>
      <c r="N3779"/>
      <c r="O3779"/>
      <c r="P3779"/>
      <c r="Q3779"/>
      <c r="R3779"/>
      <c r="S3779"/>
      <c r="T3779"/>
      <c r="U3779"/>
      <c r="V3779"/>
      <c r="W3779"/>
      <c r="X3779"/>
      <c r="Y3779"/>
      <c r="Z3779"/>
      <c r="AA3779"/>
      <c r="AB3779"/>
      <c r="AC3779"/>
      <c r="AD3779"/>
      <c r="AE3779"/>
      <c r="AF3779"/>
      <c r="AG3779"/>
      <c r="AH3779"/>
      <c r="AI3779"/>
      <c r="AJ3779"/>
      <c r="AK3779"/>
      <c r="AL3779"/>
      <c r="AM3779"/>
      <c r="AN3779"/>
      <c r="AO3779"/>
      <c r="AP3779"/>
      <c r="AQ3779"/>
      <c r="AR3779"/>
      <c r="AS3779"/>
      <c r="AT3779"/>
      <c r="AU3779"/>
      <c r="AV3779"/>
      <c r="AW3779"/>
      <c r="AX3779"/>
      <c r="AY3779"/>
      <c r="AZ3779"/>
      <c r="BA3779"/>
      <c r="BB3779"/>
      <c r="BC3779"/>
      <c r="BD3779"/>
      <c r="BE3779"/>
      <c r="BF3779"/>
      <c r="BG3779"/>
      <c r="BH3779"/>
      <c r="BI3779"/>
      <c r="BJ3779"/>
      <c r="BK3779"/>
      <c r="BL3779"/>
      <c r="BM3779"/>
      <c r="BN3779"/>
      <c r="BO3779"/>
    </row>
    <row r="3780" spans="1:67" ht="15" x14ac:dyDescent="0.25">
      <c r="A3780" s="245" t="s">
        <v>2037</v>
      </c>
      <c r="B3780" s="245" t="s">
        <v>2036</v>
      </c>
      <c r="C3780" s="245" t="s">
        <v>2430</v>
      </c>
      <c r="D3780" s="245" t="s">
        <v>2429</v>
      </c>
      <c r="E3780" s="246" t="s">
        <v>44</v>
      </c>
      <c r="F3780" s="245" t="s">
        <v>44</v>
      </c>
      <c r="G3780" s="245" t="s">
        <v>3712</v>
      </c>
      <c r="H3780" s="245" t="s">
        <v>19087</v>
      </c>
      <c r="I3780" s="245" t="s">
        <v>24</v>
      </c>
      <c r="J3780" s="245" t="s">
        <v>59</v>
      </c>
      <c r="K3780" s="246" t="s">
        <v>22401</v>
      </c>
      <c r="L3780" s="245" t="s">
        <v>568</v>
      </c>
      <c r="M3780"/>
      <c r="N3780"/>
      <c r="O3780"/>
      <c r="P3780"/>
      <c r="Q3780"/>
      <c r="R3780"/>
      <c r="S3780"/>
      <c r="T3780"/>
      <c r="U3780"/>
      <c r="V3780"/>
      <c r="W3780"/>
      <c r="X3780"/>
      <c r="Y3780"/>
      <c r="Z3780"/>
      <c r="AA3780"/>
      <c r="AB3780"/>
      <c r="AC3780"/>
      <c r="AD3780"/>
      <c r="AE3780"/>
      <c r="AF3780"/>
      <c r="AG3780"/>
      <c r="AH3780"/>
      <c r="AI3780"/>
      <c r="AJ3780"/>
      <c r="AK3780"/>
      <c r="AL3780"/>
      <c r="AM3780"/>
      <c r="AN3780"/>
      <c r="AO3780"/>
      <c r="AP3780"/>
      <c r="AQ3780"/>
      <c r="AR3780"/>
      <c r="AS3780"/>
      <c r="AT3780"/>
      <c r="AU3780"/>
      <c r="AV3780"/>
      <c r="AW3780"/>
      <c r="AX3780"/>
      <c r="AY3780"/>
      <c r="AZ3780"/>
      <c r="BA3780"/>
      <c r="BB3780"/>
      <c r="BC3780"/>
      <c r="BD3780"/>
      <c r="BE3780"/>
      <c r="BF3780"/>
      <c r="BG3780"/>
      <c r="BH3780"/>
      <c r="BI3780"/>
      <c r="BJ3780"/>
      <c r="BK3780"/>
      <c r="BL3780"/>
      <c r="BM3780"/>
      <c r="BN3780"/>
      <c r="BO3780"/>
    </row>
    <row r="3781" spans="1:67" ht="15" x14ac:dyDescent="0.25">
      <c r="A3781" s="245" t="s">
        <v>2037</v>
      </c>
      <c r="B3781" s="245" t="s">
        <v>2036</v>
      </c>
      <c r="C3781" s="245" t="s">
        <v>2430</v>
      </c>
      <c r="D3781" s="245" t="s">
        <v>2429</v>
      </c>
      <c r="E3781" s="246" t="s">
        <v>44</v>
      </c>
      <c r="F3781" s="245" t="s">
        <v>44</v>
      </c>
      <c r="G3781" s="245" t="s">
        <v>3711</v>
      </c>
      <c r="H3781" s="245" t="s">
        <v>19088</v>
      </c>
      <c r="I3781" s="245" t="s">
        <v>24</v>
      </c>
      <c r="J3781" s="245" t="s">
        <v>59</v>
      </c>
      <c r="K3781" s="246" t="s">
        <v>24492</v>
      </c>
      <c r="L3781" s="245" t="s">
        <v>568</v>
      </c>
      <c r="M3781"/>
      <c r="N3781"/>
      <c r="O3781"/>
      <c r="P3781"/>
      <c r="Q3781"/>
      <c r="R3781"/>
      <c r="S3781"/>
      <c r="T3781"/>
      <c r="U3781"/>
      <c r="V3781"/>
      <c r="W3781"/>
      <c r="X3781"/>
      <c r="Y3781"/>
      <c r="Z3781"/>
      <c r="AA3781"/>
      <c r="AB3781"/>
      <c r="AC3781"/>
      <c r="AD3781"/>
      <c r="AE3781"/>
      <c r="AF3781"/>
      <c r="AG3781"/>
      <c r="AH3781"/>
      <c r="AI3781"/>
      <c r="AJ3781"/>
      <c r="AK3781"/>
      <c r="AL3781"/>
      <c r="AM3781"/>
      <c r="AN3781"/>
      <c r="AO3781"/>
      <c r="AP3781"/>
      <c r="AQ3781"/>
      <c r="AR3781"/>
      <c r="AS3781"/>
      <c r="AT3781"/>
      <c r="AU3781"/>
      <c r="AV3781"/>
      <c r="AW3781"/>
      <c r="AX3781"/>
      <c r="AY3781"/>
      <c r="AZ3781"/>
      <c r="BA3781"/>
      <c r="BB3781"/>
      <c r="BC3781"/>
      <c r="BD3781"/>
      <c r="BE3781"/>
      <c r="BF3781"/>
      <c r="BG3781"/>
      <c r="BH3781"/>
      <c r="BI3781"/>
      <c r="BJ3781"/>
      <c r="BK3781"/>
      <c r="BL3781"/>
      <c r="BM3781"/>
      <c r="BN3781"/>
      <c r="BO3781"/>
    </row>
    <row r="3782" spans="1:67" ht="15" x14ac:dyDescent="0.25">
      <c r="A3782" s="245" t="s">
        <v>2037</v>
      </c>
      <c r="B3782" s="245" t="s">
        <v>2036</v>
      </c>
      <c r="C3782" s="245" t="s">
        <v>2430</v>
      </c>
      <c r="D3782" s="245" t="s">
        <v>2429</v>
      </c>
      <c r="E3782" s="246" t="s">
        <v>44</v>
      </c>
      <c r="F3782" s="245" t="s">
        <v>44</v>
      </c>
      <c r="G3782" s="245" t="s">
        <v>3710</v>
      </c>
      <c r="H3782" s="245" t="s">
        <v>19089</v>
      </c>
      <c r="I3782" s="245" t="s">
        <v>24</v>
      </c>
      <c r="J3782" s="245" t="s">
        <v>59</v>
      </c>
      <c r="K3782" s="246" t="s">
        <v>8355</v>
      </c>
      <c r="L3782" s="245" t="s">
        <v>568</v>
      </c>
      <c r="M3782"/>
      <c r="N3782"/>
      <c r="O3782"/>
      <c r="P3782"/>
      <c r="Q3782"/>
      <c r="R3782"/>
      <c r="S3782"/>
      <c r="T3782"/>
      <c r="U3782"/>
      <c r="V3782"/>
      <c r="W3782"/>
      <c r="X3782"/>
      <c r="Y3782"/>
      <c r="Z3782"/>
      <c r="AA3782"/>
      <c r="AB3782"/>
      <c r="AC3782"/>
      <c r="AD3782"/>
      <c r="AE3782"/>
      <c r="AF3782"/>
      <c r="AG3782"/>
      <c r="AH3782"/>
      <c r="AI3782"/>
      <c r="AJ3782"/>
      <c r="AK3782"/>
      <c r="AL3782"/>
      <c r="AM3782"/>
      <c r="AN3782"/>
      <c r="AO3782"/>
      <c r="AP3782"/>
      <c r="AQ3782"/>
      <c r="AR3782"/>
      <c r="AS3782"/>
      <c r="AT3782"/>
      <c r="AU3782"/>
      <c r="AV3782"/>
      <c r="AW3782"/>
      <c r="AX3782"/>
      <c r="AY3782"/>
      <c r="AZ3782"/>
      <c r="BA3782"/>
      <c r="BB3782"/>
      <c r="BC3782"/>
      <c r="BD3782"/>
      <c r="BE3782"/>
      <c r="BF3782"/>
      <c r="BG3782"/>
      <c r="BH3782"/>
      <c r="BI3782"/>
      <c r="BJ3782"/>
      <c r="BK3782"/>
      <c r="BL3782"/>
      <c r="BM3782"/>
      <c r="BN3782"/>
      <c r="BO3782"/>
    </row>
    <row r="3783" spans="1:67" ht="15" x14ac:dyDescent="0.25">
      <c r="A3783" s="245" t="s">
        <v>2037</v>
      </c>
      <c r="B3783" s="245" t="s">
        <v>2036</v>
      </c>
      <c r="C3783" s="245" t="s">
        <v>2430</v>
      </c>
      <c r="D3783" s="245" t="s">
        <v>2429</v>
      </c>
      <c r="E3783" s="246" t="s">
        <v>44</v>
      </c>
      <c r="F3783" s="245" t="s">
        <v>44</v>
      </c>
      <c r="G3783" s="245" t="s">
        <v>3709</v>
      </c>
      <c r="H3783" s="245" t="s">
        <v>19090</v>
      </c>
      <c r="I3783" s="245" t="s">
        <v>24</v>
      </c>
      <c r="J3783" s="245" t="s">
        <v>59</v>
      </c>
      <c r="K3783" s="246" t="s">
        <v>10166</v>
      </c>
      <c r="L3783" s="245" t="s">
        <v>568</v>
      </c>
      <c r="M3783"/>
      <c r="N3783"/>
      <c r="O3783"/>
      <c r="P3783"/>
      <c r="Q3783"/>
      <c r="R3783"/>
      <c r="S3783"/>
      <c r="T3783"/>
      <c r="U3783"/>
      <c r="V3783"/>
      <c r="W3783"/>
      <c r="X3783"/>
      <c r="Y3783"/>
      <c r="Z3783"/>
      <c r="AA3783"/>
      <c r="AB3783"/>
      <c r="AC3783"/>
      <c r="AD3783"/>
      <c r="AE3783"/>
      <c r="AF3783"/>
      <c r="AG3783"/>
      <c r="AH3783"/>
      <c r="AI3783"/>
      <c r="AJ3783"/>
      <c r="AK3783"/>
      <c r="AL3783"/>
      <c r="AM3783"/>
      <c r="AN3783"/>
      <c r="AO3783"/>
      <c r="AP3783"/>
      <c r="AQ3783"/>
      <c r="AR3783"/>
      <c r="AS3783"/>
      <c r="AT3783"/>
      <c r="AU3783"/>
      <c r="AV3783"/>
      <c r="AW3783"/>
      <c r="AX3783"/>
      <c r="AY3783"/>
      <c r="AZ3783"/>
      <c r="BA3783"/>
      <c r="BB3783"/>
      <c r="BC3783"/>
      <c r="BD3783"/>
      <c r="BE3783"/>
      <c r="BF3783"/>
      <c r="BG3783"/>
      <c r="BH3783"/>
      <c r="BI3783"/>
      <c r="BJ3783"/>
      <c r="BK3783"/>
      <c r="BL3783"/>
      <c r="BM3783"/>
      <c r="BN3783"/>
      <c r="BO3783"/>
    </row>
    <row r="3784" spans="1:67" ht="15" x14ac:dyDescent="0.25">
      <c r="A3784" s="245" t="s">
        <v>2037</v>
      </c>
      <c r="B3784" s="245" t="s">
        <v>2036</v>
      </c>
      <c r="C3784" s="245" t="s">
        <v>2430</v>
      </c>
      <c r="D3784" s="245" t="s">
        <v>2429</v>
      </c>
      <c r="E3784" s="246" t="s">
        <v>44</v>
      </c>
      <c r="F3784" s="245" t="s">
        <v>44</v>
      </c>
      <c r="G3784" s="245" t="s">
        <v>3708</v>
      </c>
      <c r="H3784" s="245" t="s">
        <v>19092</v>
      </c>
      <c r="I3784" s="245" t="s">
        <v>24</v>
      </c>
      <c r="J3784" s="245" t="s">
        <v>59</v>
      </c>
      <c r="K3784" s="246" t="s">
        <v>15389</v>
      </c>
      <c r="L3784" s="245" t="s">
        <v>568</v>
      </c>
      <c r="M3784"/>
      <c r="N3784"/>
      <c r="O3784"/>
      <c r="P3784"/>
      <c r="Q3784"/>
      <c r="R3784"/>
      <c r="S3784"/>
      <c r="T3784"/>
      <c r="U3784"/>
      <c r="V3784"/>
      <c r="W3784"/>
      <c r="X3784"/>
      <c r="Y3784"/>
      <c r="Z3784"/>
      <c r="AA3784"/>
      <c r="AB3784"/>
      <c r="AC3784"/>
      <c r="AD3784"/>
      <c r="AE3784"/>
      <c r="AF3784"/>
      <c r="AG3784"/>
      <c r="AH3784"/>
      <c r="AI3784"/>
      <c r="AJ3784"/>
      <c r="AK3784"/>
      <c r="AL3784"/>
      <c r="AM3784"/>
      <c r="AN3784"/>
      <c r="AO3784"/>
      <c r="AP3784"/>
      <c r="AQ3784"/>
      <c r="AR3784"/>
      <c r="AS3784"/>
      <c r="AT3784"/>
      <c r="AU3784"/>
      <c r="AV3784"/>
      <c r="AW3784"/>
      <c r="AX3784"/>
      <c r="AY3784"/>
      <c r="AZ3784"/>
      <c r="BA3784"/>
      <c r="BB3784"/>
      <c r="BC3784"/>
      <c r="BD3784"/>
      <c r="BE3784"/>
      <c r="BF3784"/>
      <c r="BG3784"/>
      <c r="BH3784"/>
      <c r="BI3784"/>
      <c r="BJ3784"/>
      <c r="BK3784"/>
      <c r="BL3784"/>
      <c r="BM3784"/>
      <c r="BN3784"/>
      <c r="BO3784"/>
    </row>
    <row r="3785" spans="1:67" ht="15" x14ac:dyDescent="0.25">
      <c r="A3785" s="245" t="s">
        <v>2037</v>
      </c>
      <c r="B3785" s="245" t="s">
        <v>2036</v>
      </c>
      <c r="C3785" s="245" t="s">
        <v>2430</v>
      </c>
      <c r="D3785" s="245" t="s">
        <v>2429</v>
      </c>
      <c r="E3785" s="246" t="s">
        <v>44</v>
      </c>
      <c r="F3785" s="245" t="s">
        <v>44</v>
      </c>
      <c r="G3785" s="245" t="s">
        <v>3707</v>
      </c>
      <c r="H3785" s="245" t="s">
        <v>19094</v>
      </c>
      <c r="I3785" s="245" t="s">
        <v>24</v>
      </c>
      <c r="J3785" s="245" t="s">
        <v>59</v>
      </c>
      <c r="K3785" s="246" t="s">
        <v>8830</v>
      </c>
      <c r="L3785" s="245" t="s">
        <v>568</v>
      </c>
      <c r="M3785"/>
      <c r="N3785"/>
      <c r="O3785"/>
      <c r="P3785"/>
      <c r="Q3785"/>
      <c r="R3785"/>
      <c r="S3785"/>
      <c r="T3785"/>
      <c r="U3785"/>
      <c r="V3785"/>
      <c r="W3785"/>
      <c r="X3785"/>
      <c r="Y3785"/>
      <c r="Z3785"/>
      <c r="AA3785"/>
      <c r="AB3785"/>
      <c r="AC3785"/>
      <c r="AD3785"/>
      <c r="AE3785"/>
      <c r="AF3785"/>
      <c r="AG3785"/>
      <c r="AH3785"/>
      <c r="AI3785"/>
      <c r="AJ3785"/>
      <c r="AK3785"/>
      <c r="AL3785"/>
      <c r="AM3785"/>
      <c r="AN3785"/>
      <c r="AO3785"/>
      <c r="AP3785"/>
      <c r="AQ3785"/>
      <c r="AR3785"/>
      <c r="AS3785"/>
      <c r="AT3785"/>
      <c r="AU3785"/>
      <c r="AV3785"/>
      <c r="AW3785"/>
      <c r="AX3785"/>
      <c r="AY3785"/>
      <c r="AZ3785"/>
      <c r="BA3785"/>
      <c r="BB3785"/>
      <c r="BC3785"/>
      <c r="BD3785"/>
      <c r="BE3785"/>
      <c r="BF3785"/>
      <c r="BG3785"/>
      <c r="BH3785"/>
      <c r="BI3785"/>
      <c r="BJ3785"/>
      <c r="BK3785"/>
      <c r="BL3785"/>
      <c r="BM3785"/>
      <c r="BN3785"/>
      <c r="BO3785"/>
    </row>
    <row r="3786" spans="1:67" ht="15" x14ac:dyDescent="0.25">
      <c r="A3786" s="245" t="s">
        <v>2037</v>
      </c>
      <c r="B3786" s="245" t="s">
        <v>2036</v>
      </c>
      <c r="C3786" s="245" t="s">
        <v>2430</v>
      </c>
      <c r="D3786" s="245" t="s">
        <v>2429</v>
      </c>
      <c r="E3786" s="246" t="s">
        <v>44</v>
      </c>
      <c r="F3786" s="245" t="s">
        <v>44</v>
      </c>
      <c r="G3786" s="245" t="s">
        <v>3706</v>
      </c>
      <c r="H3786" s="245" t="s">
        <v>19095</v>
      </c>
      <c r="I3786" s="245" t="s">
        <v>24</v>
      </c>
      <c r="J3786" s="245" t="s">
        <v>59</v>
      </c>
      <c r="K3786" s="246" t="s">
        <v>15289</v>
      </c>
      <c r="L3786" s="245" t="s">
        <v>568</v>
      </c>
      <c r="M3786"/>
      <c r="N3786"/>
      <c r="O3786"/>
      <c r="P3786"/>
      <c r="Q3786"/>
      <c r="R3786"/>
      <c r="S3786"/>
      <c r="T3786"/>
      <c r="U3786"/>
      <c r="V3786"/>
      <c r="W3786"/>
      <c r="X3786"/>
      <c r="Y3786"/>
      <c r="Z3786"/>
      <c r="AA3786"/>
      <c r="AB3786"/>
      <c r="AC3786"/>
      <c r="AD3786"/>
      <c r="AE3786"/>
      <c r="AF3786"/>
      <c r="AG3786"/>
      <c r="AH3786"/>
      <c r="AI3786"/>
      <c r="AJ3786"/>
      <c r="AK3786"/>
      <c r="AL3786"/>
      <c r="AM3786"/>
      <c r="AN3786"/>
      <c r="AO3786"/>
      <c r="AP3786"/>
      <c r="AQ3786"/>
      <c r="AR3786"/>
      <c r="AS3786"/>
      <c r="AT3786"/>
      <c r="AU3786"/>
      <c r="AV3786"/>
      <c r="AW3786"/>
      <c r="AX3786"/>
      <c r="AY3786"/>
      <c r="AZ3786"/>
      <c r="BA3786"/>
      <c r="BB3786"/>
      <c r="BC3786"/>
      <c r="BD3786"/>
      <c r="BE3786"/>
      <c r="BF3786"/>
      <c r="BG3786"/>
      <c r="BH3786"/>
      <c r="BI3786"/>
      <c r="BJ3786"/>
      <c r="BK3786"/>
      <c r="BL3786"/>
      <c r="BM3786"/>
      <c r="BN3786"/>
      <c r="BO3786"/>
    </row>
    <row r="3787" spans="1:67" ht="15" x14ac:dyDescent="0.25">
      <c r="A3787" s="245" t="s">
        <v>2037</v>
      </c>
      <c r="B3787" s="245" t="s">
        <v>2036</v>
      </c>
      <c r="C3787" s="245" t="s">
        <v>2430</v>
      </c>
      <c r="D3787" s="245" t="s">
        <v>2429</v>
      </c>
      <c r="E3787" s="246" t="s">
        <v>44</v>
      </c>
      <c r="F3787" s="245" t="s">
        <v>44</v>
      </c>
      <c r="G3787" s="245" t="s">
        <v>3704</v>
      </c>
      <c r="H3787" s="245" t="s">
        <v>19097</v>
      </c>
      <c r="I3787" s="245" t="s">
        <v>24</v>
      </c>
      <c r="J3787" s="245" t="s">
        <v>59</v>
      </c>
      <c r="K3787" s="246" t="s">
        <v>14978</v>
      </c>
      <c r="L3787" s="245" t="s">
        <v>568</v>
      </c>
      <c r="M3787"/>
      <c r="N3787"/>
      <c r="O3787"/>
      <c r="P3787"/>
      <c r="Q3787"/>
      <c r="R3787"/>
      <c r="S3787"/>
      <c r="T3787"/>
      <c r="U3787"/>
      <c r="V3787"/>
      <c r="W3787"/>
      <c r="X3787"/>
      <c r="Y3787"/>
      <c r="Z3787"/>
      <c r="AA3787"/>
      <c r="AB3787"/>
      <c r="AC3787"/>
      <c r="AD3787"/>
      <c r="AE3787"/>
      <c r="AF3787"/>
      <c r="AG3787"/>
      <c r="AH3787"/>
      <c r="AI3787"/>
      <c r="AJ3787"/>
      <c r="AK3787"/>
      <c r="AL3787"/>
      <c r="AM3787"/>
      <c r="AN3787"/>
      <c r="AO3787"/>
      <c r="AP3787"/>
      <c r="AQ3787"/>
      <c r="AR3787"/>
      <c r="AS3787"/>
      <c r="AT3787"/>
      <c r="AU3787"/>
      <c r="AV3787"/>
      <c r="AW3787"/>
      <c r="AX3787"/>
      <c r="AY3787"/>
      <c r="AZ3787"/>
      <c r="BA3787"/>
      <c r="BB3787"/>
      <c r="BC3787"/>
      <c r="BD3787"/>
      <c r="BE3787"/>
      <c r="BF3787"/>
      <c r="BG3787"/>
      <c r="BH3787"/>
      <c r="BI3787"/>
      <c r="BJ3787"/>
      <c r="BK3787"/>
      <c r="BL3787"/>
      <c r="BM3787"/>
      <c r="BN3787"/>
      <c r="BO3787"/>
    </row>
    <row r="3788" spans="1:67" ht="15" x14ac:dyDescent="0.25">
      <c r="A3788" s="245" t="s">
        <v>2037</v>
      </c>
      <c r="B3788" s="245" t="s">
        <v>2036</v>
      </c>
      <c r="C3788" s="245" t="s">
        <v>2430</v>
      </c>
      <c r="D3788" s="245" t="s">
        <v>2429</v>
      </c>
      <c r="E3788" s="246" t="s">
        <v>44</v>
      </c>
      <c r="F3788" s="245" t="s">
        <v>44</v>
      </c>
      <c r="G3788" s="245" t="s">
        <v>3703</v>
      </c>
      <c r="H3788" s="245" t="s">
        <v>19099</v>
      </c>
      <c r="I3788" s="245" t="s">
        <v>24</v>
      </c>
      <c r="J3788" s="245" t="s">
        <v>59</v>
      </c>
      <c r="K3788" s="246" t="s">
        <v>17660</v>
      </c>
      <c r="L3788" s="245" t="s">
        <v>568</v>
      </c>
      <c r="M3788"/>
      <c r="N3788"/>
      <c r="O3788"/>
      <c r="P3788"/>
      <c r="Q3788"/>
      <c r="R3788"/>
      <c r="S3788"/>
      <c r="T3788"/>
      <c r="U3788"/>
      <c r="V3788"/>
      <c r="W3788"/>
      <c r="X3788"/>
      <c r="Y3788"/>
      <c r="Z3788"/>
      <c r="AA3788"/>
      <c r="AB3788"/>
      <c r="AC3788"/>
      <c r="AD3788"/>
      <c r="AE3788"/>
      <c r="AF3788"/>
      <c r="AG3788"/>
      <c r="AH3788"/>
      <c r="AI3788"/>
      <c r="AJ3788"/>
      <c r="AK3788"/>
      <c r="AL3788"/>
      <c r="AM3788"/>
      <c r="AN3788"/>
      <c r="AO3788"/>
      <c r="AP3788"/>
      <c r="AQ3788"/>
      <c r="AR3788"/>
      <c r="AS3788"/>
      <c r="AT3788"/>
      <c r="AU3788"/>
      <c r="AV3788"/>
      <c r="AW3788"/>
      <c r="AX3788"/>
      <c r="AY3788"/>
      <c r="AZ3788"/>
      <c r="BA3788"/>
      <c r="BB3788"/>
      <c r="BC3788"/>
      <c r="BD3788"/>
      <c r="BE3788"/>
      <c r="BF3788"/>
      <c r="BG3788"/>
      <c r="BH3788"/>
      <c r="BI3788"/>
      <c r="BJ3788"/>
      <c r="BK3788"/>
      <c r="BL3788"/>
      <c r="BM3788"/>
      <c r="BN3788"/>
      <c r="BO3788"/>
    </row>
    <row r="3789" spans="1:67" ht="15" x14ac:dyDescent="0.25">
      <c r="A3789" s="245" t="s">
        <v>2037</v>
      </c>
      <c r="B3789" s="245" t="s">
        <v>2036</v>
      </c>
      <c r="C3789" s="245" t="s">
        <v>2430</v>
      </c>
      <c r="D3789" s="245" t="s">
        <v>2429</v>
      </c>
      <c r="E3789" s="246" t="s">
        <v>44</v>
      </c>
      <c r="F3789" s="245" t="s">
        <v>44</v>
      </c>
      <c r="G3789" s="245" t="s">
        <v>3702</v>
      </c>
      <c r="H3789" s="245" t="s">
        <v>19100</v>
      </c>
      <c r="I3789" s="245" t="s">
        <v>24</v>
      </c>
      <c r="J3789" s="245" t="s">
        <v>59</v>
      </c>
      <c r="K3789" s="246" t="s">
        <v>24493</v>
      </c>
      <c r="L3789" s="245" t="s">
        <v>568</v>
      </c>
      <c r="M3789"/>
      <c r="N3789"/>
      <c r="O3789"/>
      <c r="P3789"/>
      <c r="Q3789"/>
      <c r="R3789"/>
      <c r="S3789"/>
      <c r="T3789"/>
      <c r="U3789"/>
      <c r="V3789"/>
      <c r="W3789"/>
      <c r="X3789"/>
      <c r="Y3789"/>
      <c r="Z3789"/>
      <c r="AA3789"/>
      <c r="AB3789"/>
      <c r="AC3789"/>
      <c r="AD3789"/>
      <c r="AE3789"/>
      <c r="AF3789"/>
      <c r="AG3789"/>
      <c r="AH3789"/>
      <c r="AI3789"/>
      <c r="AJ3789"/>
      <c r="AK3789"/>
      <c r="AL3789"/>
      <c r="AM3789"/>
      <c r="AN3789"/>
      <c r="AO3789"/>
      <c r="AP3789"/>
      <c r="AQ3789"/>
      <c r="AR3789"/>
      <c r="AS3789"/>
      <c r="AT3789"/>
      <c r="AU3789"/>
      <c r="AV3789"/>
      <c r="AW3789"/>
      <c r="AX3789"/>
      <c r="AY3789"/>
      <c r="AZ3789"/>
      <c r="BA3789"/>
      <c r="BB3789"/>
      <c r="BC3789"/>
      <c r="BD3789"/>
      <c r="BE3789"/>
      <c r="BF3789"/>
      <c r="BG3789"/>
      <c r="BH3789"/>
      <c r="BI3789"/>
      <c r="BJ3789"/>
      <c r="BK3789"/>
      <c r="BL3789"/>
      <c r="BM3789"/>
      <c r="BN3789"/>
      <c r="BO3789"/>
    </row>
    <row r="3790" spans="1:67" ht="15" x14ac:dyDescent="0.25">
      <c r="A3790" s="245" t="s">
        <v>2037</v>
      </c>
      <c r="B3790" s="245" t="s">
        <v>2036</v>
      </c>
      <c r="C3790" s="245" t="s">
        <v>2430</v>
      </c>
      <c r="D3790" s="245" t="s">
        <v>2429</v>
      </c>
      <c r="E3790" s="246" t="s">
        <v>44</v>
      </c>
      <c r="F3790" s="245" t="s">
        <v>44</v>
      </c>
      <c r="G3790" s="245" t="s">
        <v>3701</v>
      </c>
      <c r="H3790" s="245" t="s">
        <v>19101</v>
      </c>
      <c r="I3790" s="245" t="s">
        <v>24</v>
      </c>
      <c r="J3790" s="245" t="s">
        <v>59</v>
      </c>
      <c r="K3790" s="246" t="s">
        <v>8748</v>
      </c>
      <c r="L3790" s="245" t="s">
        <v>568</v>
      </c>
      <c r="M3790"/>
      <c r="N3790"/>
      <c r="O3790"/>
      <c r="P3790"/>
      <c r="Q3790"/>
      <c r="R3790"/>
      <c r="S3790"/>
      <c r="T3790"/>
      <c r="U3790"/>
      <c r="V3790"/>
      <c r="W3790"/>
      <c r="X3790"/>
      <c r="Y3790"/>
      <c r="Z3790"/>
      <c r="AA3790"/>
      <c r="AB3790"/>
      <c r="AC3790"/>
      <c r="AD3790"/>
      <c r="AE3790"/>
      <c r="AF3790"/>
      <c r="AG3790"/>
      <c r="AH3790"/>
      <c r="AI3790"/>
      <c r="AJ3790"/>
      <c r="AK3790"/>
      <c r="AL3790"/>
      <c r="AM3790"/>
      <c r="AN3790"/>
      <c r="AO3790"/>
      <c r="AP3790"/>
      <c r="AQ3790"/>
      <c r="AR3790"/>
      <c r="AS3790"/>
      <c r="AT3790"/>
      <c r="AU3790"/>
      <c r="AV3790"/>
      <c r="AW3790"/>
      <c r="AX3790"/>
      <c r="AY3790"/>
      <c r="AZ3790"/>
      <c r="BA3790"/>
      <c r="BB3790"/>
      <c r="BC3790"/>
      <c r="BD3790"/>
      <c r="BE3790"/>
      <c r="BF3790"/>
      <c r="BG3790"/>
      <c r="BH3790"/>
      <c r="BI3790"/>
      <c r="BJ3790"/>
      <c r="BK3790"/>
      <c r="BL3790"/>
      <c r="BM3790"/>
      <c r="BN3790"/>
      <c r="BO3790"/>
    </row>
    <row r="3791" spans="1:67" ht="15" x14ac:dyDescent="0.25">
      <c r="A3791" s="245" t="s">
        <v>2037</v>
      </c>
      <c r="B3791" s="245" t="s">
        <v>2036</v>
      </c>
      <c r="C3791" s="245" t="s">
        <v>2430</v>
      </c>
      <c r="D3791" s="245" t="s">
        <v>2429</v>
      </c>
      <c r="E3791" s="246" t="s">
        <v>44</v>
      </c>
      <c r="F3791" s="245" t="s">
        <v>44</v>
      </c>
      <c r="G3791" s="245" t="s">
        <v>3700</v>
      </c>
      <c r="H3791" s="245" t="s">
        <v>19102</v>
      </c>
      <c r="I3791" s="245" t="s">
        <v>24</v>
      </c>
      <c r="J3791" s="245" t="s">
        <v>59</v>
      </c>
      <c r="K3791" s="246" t="s">
        <v>24494</v>
      </c>
      <c r="L3791" s="245" t="s">
        <v>568</v>
      </c>
      <c r="M3791"/>
      <c r="N3791"/>
      <c r="O3791"/>
      <c r="P3791"/>
      <c r="Q3791"/>
      <c r="R3791"/>
      <c r="S3791"/>
      <c r="T3791"/>
      <c r="U3791"/>
      <c r="V3791"/>
      <c r="W3791"/>
      <c r="X3791"/>
      <c r="Y3791"/>
      <c r="Z3791"/>
      <c r="AA3791"/>
      <c r="AB3791"/>
      <c r="AC3791"/>
      <c r="AD3791"/>
      <c r="AE3791"/>
      <c r="AF3791"/>
      <c r="AG3791"/>
      <c r="AH3791"/>
      <c r="AI3791"/>
      <c r="AJ3791"/>
      <c r="AK3791"/>
      <c r="AL3791"/>
      <c r="AM3791"/>
      <c r="AN3791"/>
      <c r="AO3791"/>
      <c r="AP3791"/>
      <c r="AQ3791"/>
      <c r="AR3791"/>
      <c r="AS3791"/>
      <c r="AT3791"/>
      <c r="AU3791"/>
      <c r="AV3791"/>
      <c r="AW3791"/>
      <c r="AX3791"/>
      <c r="AY3791"/>
      <c r="AZ3791"/>
      <c r="BA3791"/>
      <c r="BB3791"/>
      <c r="BC3791"/>
      <c r="BD3791"/>
      <c r="BE3791"/>
      <c r="BF3791"/>
      <c r="BG3791"/>
      <c r="BH3791"/>
      <c r="BI3791"/>
      <c r="BJ3791"/>
      <c r="BK3791"/>
      <c r="BL3791"/>
      <c r="BM3791"/>
      <c r="BN3791"/>
      <c r="BO3791"/>
    </row>
    <row r="3792" spans="1:67" ht="15" x14ac:dyDescent="0.25">
      <c r="A3792" s="245" t="s">
        <v>2037</v>
      </c>
      <c r="B3792" s="245" t="s">
        <v>2036</v>
      </c>
      <c r="C3792" s="245" t="s">
        <v>2430</v>
      </c>
      <c r="D3792" s="245" t="s">
        <v>2429</v>
      </c>
      <c r="E3792" s="246" t="s">
        <v>44</v>
      </c>
      <c r="F3792" s="245" t="s">
        <v>44</v>
      </c>
      <c r="G3792" s="245" t="s">
        <v>3699</v>
      </c>
      <c r="H3792" s="245" t="s">
        <v>19104</v>
      </c>
      <c r="I3792" s="245" t="s">
        <v>24</v>
      </c>
      <c r="J3792" s="245" t="s">
        <v>59</v>
      </c>
      <c r="K3792" s="246" t="s">
        <v>9379</v>
      </c>
      <c r="L3792" s="245" t="s">
        <v>568</v>
      </c>
      <c r="M3792"/>
      <c r="N3792"/>
      <c r="O3792"/>
      <c r="P3792"/>
      <c r="Q3792"/>
      <c r="R3792"/>
      <c r="S3792"/>
      <c r="T3792"/>
      <c r="U3792"/>
      <c r="V3792"/>
      <c r="W3792"/>
      <c r="X3792"/>
      <c r="Y3792"/>
      <c r="Z3792"/>
      <c r="AA3792"/>
      <c r="AB3792"/>
      <c r="AC3792"/>
      <c r="AD3792"/>
      <c r="AE3792"/>
      <c r="AF3792"/>
      <c r="AG3792"/>
      <c r="AH3792"/>
      <c r="AI3792"/>
      <c r="AJ3792"/>
      <c r="AK3792"/>
      <c r="AL3792"/>
      <c r="AM3792"/>
      <c r="AN3792"/>
      <c r="AO3792"/>
      <c r="AP3792"/>
      <c r="AQ3792"/>
      <c r="AR3792"/>
      <c r="AS3792"/>
      <c r="AT3792"/>
      <c r="AU3792"/>
      <c r="AV3792"/>
      <c r="AW3792"/>
      <c r="AX3792"/>
      <c r="AY3792"/>
      <c r="AZ3792"/>
      <c r="BA3792"/>
      <c r="BB3792"/>
      <c r="BC3792"/>
      <c r="BD3792"/>
      <c r="BE3792"/>
      <c r="BF3792"/>
      <c r="BG3792"/>
      <c r="BH3792"/>
      <c r="BI3792"/>
      <c r="BJ3792"/>
      <c r="BK3792"/>
      <c r="BL3792"/>
      <c r="BM3792"/>
      <c r="BN3792"/>
      <c r="BO3792"/>
    </row>
    <row r="3793" spans="1:67" ht="15" x14ac:dyDescent="0.25">
      <c r="A3793" s="245" t="s">
        <v>2037</v>
      </c>
      <c r="B3793" s="245" t="s">
        <v>2036</v>
      </c>
      <c r="C3793" s="245" t="s">
        <v>2430</v>
      </c>
      <c r="D3793" s="245" t="s">
        <v>2429</v>
      </c>
      <c r="E3793" s="246" t="s">
        <v>44</v>
      </c>
      <c r="F3793" s="245" t="s">
        <v>44</v>
      </c>
      <c r="G3793" s="245" t="s">
        <v>3698</v>
      </c>
      <c r="H3793" s="245" t="s">
        <v>19105</v>
      </c>
      <c r="I3793" s="245" t="s">
        <v>24</v>
      </c>
      <c r="J3793" s="245" t="s">
        <v>59</v>
      </c>
      <c r="K3793" s="246" t="s">
        <v>12885</v>
      </c>
      <c r="L3793" s="245" t="s">
        <v>568</v>
      </c>
      <c r="M3793"/>
      <c r="N3793"/>
      <c r="O3793"/>
      <c r="P3793"/>
      <c r="Q3793"/>
      <c r="R3793"/>
      <c r="S3793"/>
      <c r="T3793"/>
      <c r="U3793"/>
      <c r="V3793"/>
      <c r="W3793"/>
      <c r="X3793"/>
      <c r="Y3793"/>
      <c r="Z3793"/>
      <c r="AA3793"/>
      <c r="AB3793"/>
      <c r="AC3793"/>
      <c r="AD3793"/>
      <c r="AE3793"/>
      <c r="AF3793"/>
      <c r="AG3793"/>
      <c r="AH3793"/>
      <c r="AI3793"/>
      <c r="AJ3793"/>
      <c r="AK3793"/>
      <c r="AL3793"/>
      <c r="AM3793"/>
      <c r="AN3793"/>
      <c r="AO3793"/>
      <c r="AP3793"/>
      <c r="AQ3793"/>
      <c r="AR3793"/>
      <c r="AS3793"/>
      <c r="AT3793"/>
      <c r="AU3793"/>
      <c r="AV3793"/>
      <c r="AW3793"/>
      <c r="AX3793"/>
      <c r="AY3793"/>
      <c r="AZ3793"/>
      <c r="BA3793"/>
      <c r="BB3793"/>
      <c r="BC3793"/>
      <c r="BD3793"/>
      <c r="BE3793"/>
      <c r="BF3793"/>
      <c r="BG3793"/>
      <c r="BH3793"/>
      <c r="BI3793"/>
      <c r="BJ3793"/>
      <c r="BK3793"/>
      <c r="BL3793"/>
      <c r="BM3793"/>
      <c r="BN3793"/>
      <c r="BO3793"/>
    </row>
    <row r="3794" spans="1:67" ht="15" x14ac:dyDescent="0.25">
      <c r="A3794" s="245" t="s">
        <v>2037</v>
      </c>
      <c r="B3794" s="245" t="s">
        <v>2036</v>
      </c>
      <c r="C3794" s="245" t="s">
        <v>2430</v>
      </c>
      <c r="D3794" s="245" t="s">
        <v>2429</v>
      </c>
      <c r="E3794" s="246" t="s">
        <v>44</v>
      </c>
      <c r="F3794" s="245" t="s">
        <v>44</v>
      </c>
      <c r="G3794" s="245" t="s">
        <v>3697</v>
      </c>
      <c r="H3794" s="245" t="s">
        <v>19107</v>
      </c>
      <c r="I3794" s="245" t="s">
        <v>24</v>
      </c>
      <c r="J3794" s="245" t="s">
        <v>59</v>
      </c>
      <c r="K3794" s="246" t="s">
        <v>9140</v>
      </c>
      <c r="L3794" s="245" t="s">
        <v>568</v>
      </c>
      <c r="M3794"/>
      <c r="N3794"/>
      <c r="O3794"/>
      <c r="P3794"/>
      <c r="Q3794"/>
      <c r="R3794"/>
      <c r="S3794"/>
      <c r="T3794"/>
      <c r="U3794"/>
      <c r="V3794"/>
      <c r="W3794"/>
      <c r="X3794"/>
      <c r="Y3794"/>
      <c r="Z3794"/>
      <c r="AA3794"/>
      <c r="AB3794"/>
      <c r="AC3794"/>
      <c r="AD3794"/>
      <c r="AE3794"/>
      <c r="AF3794"/>
      <c r="AG3794"/>
      <c r="AH3794"/>
      <c r="AI3794"/>
      <c r="AJ3794"/>
      <c r="AK3794"/>
      <c r="AL3794"/>
      <c r="AM3794"/>
      <c r="AN3794"/>
      <c r="AO3794"/>
      <c r="AP3794"/>
      <c r="AQ3794"/>
      <c r="AR3794"/>
      <c r="AS3794"/>
      <c r="AT3794"/>
      <c r="AU3794"/>
      <c r="AV3794"/>
      <c r="AW3794"/>
      <c r="AX3794"/>
      <c r="AY3794"/>
      <c r="AZ3794"/>
      <c r="BA3794"/>
      <c r="BB3794"/>
      <c r="BC3794"/>
      <c r="BD3794"/>
      <c r="BE3794"/>
      <c r="BF3794"/>
      <c r="BG3794"/>
      <c r="BH3794"/>
      <c r="BI3794"/>
      <c r="BJ3794"/>
      <c r="BK3794"/>
      <c r="BL3794"/>
      <c r="BM3794"/>
      <c r="BN3794"/>
      <c r="BO3794"/>
    </row>
    <row r="3795" spans="1:67" ht="15" x14ac:dyDescent="0.25">
      <c r="A3795" s="245" t="s">
        <v>2037</v>
      </c>
      <c r="B3795" s="245" t="s">
        <v>2036</v>
      </c>
      <c r="C3795" s="245" t="s">
        <v>2430</v>
      </c>
      <c r="D3795" s="245" t="s">
        <v>2429</v>
      </c>
      <c r="E3795" s="246" t="s">
        <v>44</v>
      </c>
      <c r="F3795" s="245" t="s">
        <v>44</v>
      </c>
      <c r="G3795" s="245" t="s">
        <v>3696</v>
      </c>
      <c r="H3795" s="245" t="s">
        <v>19109</v>
      </c>
      <c r="I3795" s="245" t="s">
        <v>24</v>
      </c>
      <c r="J3795" s="245" t="s">
        <v>59</v>
      </c>
      <c r="K3795" s="246" t="s">
        <v>24495</v>
      </c>
      <c r="L3795" s="245" t="s">
        <v>568</v>
      </c>
      <c r="M3795"/>
      <c r="N3795"/>
      <c r="O3795"/>
      <c r="P3795"/>
      <c r="Q3795"/>
      <c r="R3795"/>
      <c r="S3795"/>
      <c r="T3795"/>
      <c r="U3795"/>
      <c r="V3795"/>
      <c r="W3795"/>
      <c r="X3795"/>
      <c r="Y3795"/>
      <c r="Z3795"/>
      <c r="AA3795"/>
      <c r="AB3795"/>
      <c r="AC3795"/>
      <c r="AD3795"/>
      <c r="AE3795"/>
      <c r="AF3795"/>
      <c r="AG3795"/>
      <c r="AH3795"/>
      <c r="AI3795"/>
      <c r="AJ3795"/>
      <c r="AK3795"/>
      <c r="AL3795"/>
      <c r="AM3795"/>
      <c r="AN3795"/>
      <c r="AO3795"/>
      <c r="AP3795"/>
      <c r="AQ3795"/>
      <c r="AR3795"/>
      <c r="AS3795"/>
      <c r="AT3795"/>
      <c r="AU3795"/>
      <c r="AV3795"/>
      <c r="AW3795"/>
      <c r="AX3795"/>
      <c r="AY3795"/>
      <c r="AZ3795"/>
      <c r="BA3795"/>
      <c r="BB3795"/>
      <c r="BC3795"/>
      <c r="BD3795"/>
      <c r="BE3795"/>
      <c r="BF3795"/>
      <c r="BG3795"/>
      <c r="BH3795"/>
      <c r="BI3795"/>
      <c r="BJ3795"/>
      <c r="BK3795"/>
      <c r="BL3795"/>
      <c r="BM3795"/>
      <c r="BN3795"/>
      <c r="BO3795"/>
    </row>
    <row r="3796" spans="1:67" ht="15" x14ac:dyDescent="0.25">
      <c r="A3796" s="245" t="s">
        <v>2037</v>
      </c>
      <c r="B3796" s="245" t="s">
        <v>2036</v>
      </c>
      <c r="C3796" s="245" t="s">
        <v>2430</v>
      </c>
      <c r="D3796" s="245" t="s">
        <v>2429</v>
      </c>
      <c r="E3796" s="246" t="s">
        <v>44</v>
      </c>
      <c r="F3796" s="245" t="s">
        <v>44</v>
      </c>
      <c r="G3796" s="245" t="s">
        <v>3695</v>
      </c>
      <c r="H3796" s="245" t="s">
        <v>19111</v>
      </c>
      <c r="I3796" s="245" t="s">
        <v>24</v>
      </c>
      <c r="J3796" s="245" t="s">
        <v>59</v>
      </c>
      <c r="K3796" s="246" t="s">
        <v>12039</v>
      </c>
      <c r="L3796" s="245" t="s">
        <v>568</v>
      </c>
      <c r="M3796"/>
      <c r="N3796"/>
      <c r="O3796"/>
      <c r="P3796"/>
      <c r="Q3796"/>
      <c r="R3796"/>
      <c r="S3796"/>
      <c r="T3796"/>
      <c r="U3796"/>
      <c r="V3796"/>
      <c r="W3796"/>
      <c r="X3796"/>
      <c r="Y3796"/>
      <c r="Z3796"/>
      <c r="AA3796"/>
      <c r="AB3796"/>
      <c r="AC3796"/>
      <c r="AD3796"/>
      <c r="AE3796"/>
      <c r="AF3796"/>
      <c r="AG3796"/>
      <c r="AH3796"/>
      <c r="AI3796"/>
      <c r="AJ3796"/>
      <c r="AK3796"/>
      <c r="AL3796"/>
      <c r="AM3796"/>
      <c r="AN3796"/>
      <c r="AO3796"/>
      <c r="AP3796"/>
      <c r="AQ3796"/>
      <c r="AR3796"/>
      <c r="AS3796"/>
      <c r="AT3796"/>
      <c r="AU3796"/>
      <c r="AV3796"/>
      <c r="AW3796"/>
      <c r="AX3796"/>
      <c r="AY3796"/>
      <c r="AZ3796"/>
      <c r="BA3796"/>
      <c r="BB3796"/>
      <c r="BC3796"/>
      <c r="BD3796"/>
      <c r="BE3796"/>
      <c r="BF3796"/>
      <c r="BG3796"/>
      <c r="BH3796"/>
      <c r="BI3796"/>
      <c r="BJ3796"/>
      <c r="BK3796"/>
      <c r="BL3796"/>
      <c r="BM3796"/>
      <c r="BN3796"/>
      <c r="BO3796"/>
    </row>
    <row r="3797" spans="1:67" ht="15" x14ac:dyDescent="0.25">
      <c r="A3797" s="245" t="s">
        <v>2037</v>
      </c>
      <c r="B3797" s="245" t="s">
        <v>2036</v>
      </c>
      <c r="C3797" s="245" t="s">
        <v>2430</v>
      </c>
      <c r="D3797" s="245" t="s">
        <v>2429</v>
      </c>
      <c r="E3797" s="246" t="s">
        <v>44</v>
      </c>
      <c r="F3797" s="245" t="s">
        <v>44</v>
      </c>
      <c r="G3797" s="245" t="s">
        <v>3694</v>
      </c>
      <c r="H3797" s="245" t="s">
        <v>19113</v>
      </c>
      <c r="I3797" s="245" t="s">
        <v>24</v>
      </c>
      <c r="J3797" s="245" t="s">
        <v>59</v>
      </c>
      <c r="K3797" s="246" t="s">
        <v>24496</v>
      </c>
      <c r="L3797" s="245" t="s">
        <v>568</v>
      </c>
      <c r="M3797"/>
      <c r="N3797"/>
      <c r="O3797"/>
      <c r="P3797"/>
      <c r="Q3797"/>
      <c r="R3797"/>
      <c r="S3797"/>
      <c r="T3797"/>
      <c r="U3797"/>
      <c r="V3797"/>
      <c r="W3797"/>
      <c r="X3797"/>
      <c r="Y3797"/>
      <c r="Z3797"/>
      <c r="AA3797"/>
      <c r="AB3797"/>
      <c r="AC3797"/>
      <c r="AD3797"/>
      <c r="AE3797"/>
      <c r="AF3797"/>
      <c r="AG3797"/>
      <c r="AH3797"/>
      <c r="AI3797"/>
      <c r="AJ3797"/>
      <c r="AK3797"/>
      <c r="AL3797"/>
      <c r="AM3797"/>
      <c r="AN3797"/>
      <c r="AO3797"/>
      <c r="AP3797"/>
      <c r="AQ3797"/>
      <c r="AR3797"/>
      <c r="AS3797"/>
      <c r="AT3797"/>
      <c r="AU3797"/>
      <c r="AV3797"/>
      <c r="AW3797"/>
      <c r="AX3797"/>
      <c r="AY3797"/>
      <c r="AZ3797"/>
      <c r="BA3797"/>
      <c r="BB3797"/>
      <c r="BC3797"/>
      <c r="BD3797"/>
      <c r="BE3797"/>
      <c r="BF3797"/>
      <c r="BG3797"/>
      <c r="BH3797"/>
      <c r="BI3797"/>
      <c r="BJ3797"/>
      <c r="BK3797"/>
      <c r="BL3797"/>
      <c r="BM3797"/>
      <c r="BN3797"/>
      <c r="BO3797"/>
    </row>
    <row r="3798" spans="1:67" ht="15" x14ac:dyDescent="0.25">
      <c r="A3798" s="245" t="s">
        <v>2037</v>
      </c>
      <c r="B3798" s="245" t="s">
        <v>2036</v>
      </c>
      <c r="C3798" s="245" t="s">
        <v>2430</v>
      </c>
      <c r="D3798" s="245" t="s">
        <v>2429</v>
      </c>
      <c r="E3798" s="246" t="s">
        <v>44</v>
      </c>
      <c r="F3798" s="245" t="s">
        <v>44</v>
      </c>
      <c r="G3798" s="245" t="s">
        <v>3693</v>
      </c>
      <c r="H3798" s="245" t="s">
        <v>19115</v>
      </c>
      <c r="I3798" s="245" t="s">
        <v>24</v>
      </c>
      <c r="J3798" s="245" t="s">
        <v>59</v>
      </c>
      <c r="K3798" s="246" t="s">
        <v>16179</v>
      </c>
      <c r="L3798" s="245" t="s">
        <v>568</v>
      </c>
      <c r="M3798"/>
      <c r="N3798"/>
      <c r="O3798"/>
      <c r="P3798"/>
      <c r="Q3798"/>
      <c r="R3798"/>
      <c r="S3798"/>
      <c r="T3798"/>
      <c r="U3798"/>
      <c r="V3798"/>
      <c r="W3798"/>
      <c r="X3798"/>
      <c r="Y3798"/>
      <c r="Z3798"/>
      <c r="AA3798"/>
      <c r="AB3798"/>
      <c r="AC3798"/>
      <c r="AD3798"/>
      <c r="AE3798"/>
      <c r="AF3798"/>
      <c r="AG3798"/>
      <c r="AH3798"/>
      <c r="AI3798"/>
      <c r="AJ3798"/>
      <c r="AK3798"/>
      <c r="AL3798"/>
      <c r="AM3798"/>
      <c r="AN3798"/>
      <c r="AO3798"/>
      <c r="AP3798"/>
      <c r="AQ3798"/>
      <c r="AR3798"/>
      <c r="AS3798"/>
      <c r="AT3798"/>
      <c r="AU3798"/>
      <c r="AV3798"/>
      <c r="AW3798"/>
      <c r="AX3798"/>
      <c r="AY3798"/>
      <c r="AZ3798"/>
      <c r="BA3798"/>
      <c r="BB3798"/>
      <c r="BC3798"/>
      <c r="BD3798"/>
      <c r="BE3798"/>
      <c r="BF3798"/>
      <c r="BG3798"/>
      <c r="BH3798"/>
      <c r="BI3798"/>
      <c r="BJ3798"/>
      <c r="BK3798"/>
      <c r="BL3798"/>
      <c r="BM3798"/>
      <c r="BN3798"/>
      <c r="BO3798"/>
    </row>
    <row r="3799" spans="1:67" ht="15" x14ac:dyDescent="0.25">
      <c r="A3799" s="245" t="s">
        <v>2037</v>
      </c>
      <c r="B3799" s="245" t="s">
        <v>2036</v>
      </c>
      <c r="C3799" s="245" t="s">
        <v>2430</v>
      </c>
      <c r="D3799" s="245" t="s">
        <v>2429</v>
      </c>
      <c r="E3799" s="246" t="s">
        <v>44</v>
      </c>
      <c r="F3799" s="245" t="s">
        <v>44</v>
      </c>
      <c r="G3799" s="245" t="s">
        <v>3692</v>
      </c>
      <c r="H3799" s="245" t="s">
        <v>19117</v>
      </c>
      <c r="I3799" s="245" t="s">
        <v>24</v>
      </c>
      <c r="J3799" s="245" t="s">
        <v>59</v>
      </c>
      <c r="K3799" s="246" t="s">
        <v>24497</v>
      </c>
      <c r="L3799" s="245" t="s">
        <v>568</v>
      </c>
      <c r="M3799"/>
      <c r="N3799"/>
      <c r="O3799"/>
      <c r="P3799"/>
      <c r="Q3799"/>
      <c r="R3799"/>
      <c r="S3799"/>
      <c r="T3799"/>
      <c r="U3799"/>
      <c r="V3799"/>
      <c r="W3799"/>
      <c r="X3799"/>
      <c r="Y3799"/>
      <c r="Z3799"/>
      <c r="AA3799"/>
      <c r="AB3799"/>
      <c r="AC3799"/>
      <c r="AD3799"/>
      <c r="AE3799"/>
      <c r="AF3799"/>
      <c r="AG3799"/>
      <c r="AH3799"/>
      <c r="AI3799"/>
      <c r="AJ3799"/>
      <c r="AK3799"/>
      <c r="AL3799"/>
      <c r="AM3799"/>
      <c r="AN3799"/>
      <c r="AO3799"/>
      <c r="AP3799"/>
      <c r="AQ3799"/>
      <c r="AR3799"/>
      <c r="AS3799"/>
      <c r="AT3799"/>
      <c r="AU3799"/>
      <c r="AV3799"/>
      <c r="AW3799"/>
      <c r="AX3799"/>
      <c r="AY3799"/>
      <c r="AZ3799"/>
      <c r="BA3799"/>
      <c r="BB3799"/>
      <c r="BC3799"/>
      <c r="BD3799"/>
      <c r="BE3799"/>
      <c r="BF3799"/>
      <c r="BG3799"/>
      <c r="BH3799"/>
      <c r="BI3799"/>
      <c r="BJ3799"/>
      <c r="BK3799"/>
      <c r="BL3799"/>
      <c r="BM3799"/>
      <c r="BN3799"/>
      <c r="BO3799"/>
    </row>
    <row r="3800" spans="1:67" ht="15" x14ac:dyDescent="0.25">
      <c r="A3800" s="245" t="s">
        <v>2037</v>
      </c>
      <c r="B3800" s="245" t="s">
        <v>2036</v>
      </c>
      <c r="C3800" s="245" t="s">
        <v>2430</v>
      </c>
      <c r="D3800" s="245" t="s">
        <v>2429</v>
      </c>
      <c r="E3800" s="246" t="s">
        <v>44</v>
      </c>
      <c r="F3800" s="245" t="s">
        <v>44</v>
      </c>
      <c r="G3800" s="245" t="s">
        <v>3691</v>
      </c>
      <c r="H3800" s="245" t="s">
        <v>19118</v>
      </c>
      <c r="I3800" s="245" t="s">
        <v>24</v>
      </c>
      <c r="J3800" s="245" t="s">
        <v>59</v>
      </c>
      <c r="K3800" s="246" t="s">
        <v>24498</v>
      </c>
      <c r="L3800" s="245" t="s">
        <v>568</v>
      </c>
      <c r="M3800"/>
      <c r="N3800"/>
      <c r="O3800"/>
      <c r="P3800"/>
      <c r="Q3800"/>
      <c r="R3800"/>
      <c r="S3800"/>
      <c r="T3800"/>
      <c r="U3800"/>
      <c r="V3800"/>
      <c r="W3800"/>
      <c r="X3800"/>
      <c r="Y3800"/>
      <c r="Z3800"/>
      <c r="AA3800"/>
      <c r="AB3800"/>
      <c r="AC3800"/>
      <c r="AD3800"/>
      <c r="AE3800"/>
      <c r="AF3800"/>
      <c r="AG3800"/>
      <c r="AH3800"/>
      <c r="AI3800"/>
      <c r="AJ3800"/>
      <c r="AK3800"/>
      <c r="AL3800"/>
      <c r="AM3800"/>
      <c r="AN3800"/>
      <c r="AO3800"/>
      <c r="AP3800"/>
      <c r="AQ3800"/>
      <c r="AR3800"/>
      <c r="AS3800"/>
      <c r="AT3800"/>
      <c r="AU3800"/>
      <c r="AV3800"/>
      <c r="AW3800"/>
      <c r="AX3800"/>
      <c r="AY3800"/>
      <c r="AZ3800"/>
      <c r="BA3800"/>
      <c r="BB3800"/>
      <c r="BC3800"/>
      <c r="BD3800"/>
      <c r="BE3800"/>
      <c r="BF3800"/>
      <c r="BG3800"/>
      <c r="BH3800"/>
      <c r="BI3800"/>
      <c r="BJ3800"/>
      <c r="BK3800"/>
      <c r="BL3800"/>
      <c r="BM3800"/>
      <c r="BN3800"/>
      <c r="BO3800"/>
    </row>
    <row r="3801" spans="1:67" ht="15" x14ac:dyDescent="0.25">
      <c r="A3801" s="245" t="s">
        <v>2037</v>
      </c>
      <c r="B3801" s="245" t="s">
        <v>2036</v>
      </c>
      <c r="C3801" s="245" t="s">
        <v>2430</v>
      </c>
      <c r="D3801" s="245" t="s">
        <v>2429</v>
      </c>
      <c r="E3801" s="246" t="s">
        <v>44</v>
      </c>
      <c r="F3801" s="245" t="s">
        <v>44</v>
      </c>
      <c r="G3801" s="245" t="s">
        <v>3690</v>
      </c>
      <c r="H3801" s="245" t="s">
        <v>19119</v>
      </c>
      <c r="I3801" s="245" t="s">
        <v>24</v>
      </c>
      <c r="J3801" s="245" t="s">
        <v>59</v>
      </c>
      <c r="K3801" s="246" t="s">
        <v>12716</v>
      </c>
      <c r="L3801" s="245" t="s">
        <v>568</v>
      </c>
      <c r="M3801"/>
      <c r="N3801"/>
      <c r="O3801"/>
      <c r="P3801"/>
      <c r="Q3801"/>
      <c r="R3801"/>
      <c r="S3801"/>
      <c r="T3801"/>
      <c r="U3801"/>
      <c r="V3801"/>
      <c r="W3801"/>
      <c r="X3801"/>
      <c r="Y3801"/>
      <c r="Z3801"/>
      <c r="AA3801"/>
      <c r="AB3801"/>
      <c r="AC3801"/>
      <c r="AD3801"/>
      <c r="AE3801"/>
      <c r="AF3801"/>
      <c r="AG3801"/>
      <c r="AH3801"/>
      <c r="AI3801"/>
      <c r="AJ3801"/>
      <c r="AK3801"/>
      <c r="AL3801"/>
      <c r="AM3801"/>
      <c r="AN3801"/>
      <c r="AO3801"/>
      <c r="AP3801"/>
      <c r="AQ3801"/>
      <c r="AR3801"/>
      <c r="AS3801"/>
      <c r="AT3801"/>
      <c r="AU3801"/>
      <c r="AV3801"/>
      <c r="AW3801"/>
      <c r="AX3801"/>
      <c r="AY3801"/>
      <c r="AZ3801"/>
      <c r="BA3801"/>
      <c r="BB3801"/>
      <c r="BC3801"/>
      <c r="BD3801"/>
      <c r="BE3801"/>
      <c r="BF3801"/>
      <c r="BG3801"/>
      <c r="BH3801"/>
      <c r="BI3801"/>
      <c r="BJ3801"/>
      <c r="BK3801"/>
      <c r="BL3801"/>
      <c r="BM3801"/>
      <c r="BN3801"/>
      <c r="BO3801"/>
    </row>
    <row r="3802" spans="1:67" ht="15" x14ac:dyDescent="0.25">
      <c r="A3802" s="245" t="s">
        <v>2037</v>
      </c>
      <c r="B3802" s="245" t="s">
        <v>2036</v>
      </c>
      <c r="C3802" s="245" t="s">
        <v>2430</v>
      </c>
      <c r="D3802" s="245" t="s">
        <v>2429</v>
      </c>
      <c r="E3802" s="246" t="s">
        <v>44</v>
      </c>
      <c r="F3802" s="245" t="s">
        <v>44</v>
      </c>
      <c r="G3802" s="245" t="s">
        <v>3689</v>
      </c>
      <c r="H3802" s="245" t="s">
        <v>19121</v>
      </c>
      <c r="I3802" s="245" t="s">
        <v>24</v>
      </c>
      <c r="J3802" s="245" t="s">
        <v>59</v>
      </c>
      <c r="K3802" s="246" t="s">
        <v>15330</v>
      </c>
      <c r="L3802" s="245" t="s">
        <v>568</v>
      </c>
      <c r="M3802"/>
      <c r="N3802"/>
      <c r="O3802"/>
      <c r="P3802"/>
      <c r="Q3802"/>
      <c r="R3802"/>
      <c r="S3802"/>
      <c r="T3802"/>
      <c r="U3802"/>
      <c r="V3802"/>
      <c r="W3802"/>
      <c r="X3802"/>
      <c r="Y3802"/>
      <c r="Z3802"/>
      <c r="AA3802"/>
      <c r="AB3802"/>
      <c r="AC3802"/>
      <c r="AD3802"/>
      <c r="AE3802"/>
      <c r="AF3802"/>
      <c r="AG3802"/>
      <c r="AH3802"/>
      <c r="AI3802"/>
      <c r="AJ3802"/>
      <c r="AK3802"/>
      <c r="AL3802"/>
      <c r="AM3802"/>
      <c r="AN3802"/>
      <c r="AO3802"/>
      <c r="AP3802"/>
      <c r="AQ3802"/>
      <c r="AR3802"/>
      <c r="AS3802"/>
      <c r="AT3802"/>
      <c r="AU3802"/>
      <c r="AV3802"/>
      <c r="AW3802"/>
      <c r="AX3802"/>
      <c r="AY3802"/>
      <c r="AZ3802"/>
      <c r="BA3802"/>
      <c r="BB3802"/>
      <c r="BC3802"/>
      <c r="BD3802"/>
      <c r="BE3802"/>
      <c r="BF3802"/>
      <c r="BG3802"/>
      <c r="BH3802"/>
      <c r="BI3802"/>
      <c r="BJ3802"/>
      <c r="BK3802"/>
      <c r="BL3802"/>
      <c r="BM3802"/>
      <c r="BN3802"/>
      <c r="BO3802"/>
    </row>
    <row r="3803" spans="1:67" ht="15" x14ac:dyDescent="0.25">
      <c r="A3803" s="245" t="s">
        <v>2037</v>
      </c>
      <c r="B3803" s="245" t="s">
        <v>2036</v>
      </c>
      <c r="C3803" s="245" t="s">
        <v>2430</v>
      </c>
      <c r="D3803" s="245" t="s">
        <v>2429</v>
      </c>
      <c r="E3803" s="246" t="s">
        <v>44</v>
      </c>
      <c r="F3803" s="245" t="s">
        <v>44</v>
      </c>
      <c r="G3803" s="245" t="s">
        <v>3688</v>
      </c>
      <c r="H3803" s="245" t="s">
        <v>19122</v>
      </c>
      <c r="I3803" s="245" t="s">
        <v>24</v>
      </c>
      <c r="J3803" s="245" t="s">
        <v>59</v>
      </c>
      <c r="K3803" s="246" t="s">
        <v>10238</v>
      </c>
      <c r="L3803" s="245" t="s">
        <v>568</v>
      </c>
      <c r="M3803"/>
      <c r="N3803"/>
      <c r="O3803"/>
      <c r="P3803"/>
      <c r="Q3803"/>
      <c r="R3803"/>
      <c r="S3803"/>
      <c r="T3803"/>
      <c r="U3803"/>
      <c r="V3803"/>
      <c r="W3803"/>
      <c r="X3803"/>
      <c r="Y3803"/>
      <c r="Z3803"/>
      <c r="AA3803"/>
      <c r="AB3803"/>
      <c r="AC3803"/>
      <c r="AD3803"/>
      <c r="AE3803"/>
      <c r="AF3803"/>
      <c r="AG3803"/>
      <c r="AH3803"/>
      <c r="AI3803"/>
      <c r="AJ3803"/>
      <c r="AK3803"/>
      <c r="AL3803"/>
      <c r="AM3803"/>
      <c r="AN3803"/>
      <c r="AO3803"/>
      <c r="AP3803"/>
      <c r="AQ3803"/>
      <c r="AR3803"/>
      <c r="AS3803"/>
      <c r="AT3803"/>
      <c r="AU3803"/>
      <c r="AV3803"/>
      <c r="AW3803"/>
      <c r="AX3803"/>
      <c r="AY3803"/>
      <c r="AZ3803"/>
      <c r="BA3803"/>
      <c r="BB3803"/>
      <c r="BC3803"/>
      <c r="BD3803"/>
      <c r="BE3803"/>
      <c r="BF3803"/>
      <c r="BG3803"/>
      <c r="BH3803"/>
      <c r="BI3803"/>
      <c r="BJ3803"/>
      <c r="BK3803"/>
      <c r="BL3803"/>
      <c r="BM3803"/>
      <c r="BN3803"/>
      <c r="BO3803"/>
    </row>
    <row r="3804" spans="1:67" ht="15" x14ac:dyDescent="0.25">
      <c r="A3804" s="245" t="s">
        <v>2037</v>
      </c>
      <c r="B3804" s="245" t="s">
        <v>2036</v>
      </c>
      <c r="C3804" s="245" t="s">
        <v>2430</v>
      </c>
      <c r="D3804" s="245" t="s">
        <v>2429</v>
      </c>
      <c r="E3804" s="246" t="s">
        <v>44</v>
      </c>
      <c r="F3804" s="245" t="s">
        <v>44</v>
      </c>
      <c r="G3804" s="245" t="s">
        <v>3686</v>
      </c>
      <c r="H3804" s="245" t="s">
        <v>19123</v>
      </c>
      <c r="I3804" s="245" t="s">
        <v>24</v>
      </c>
      <c r="J3804" s="245" t="s">
        <v>59</v>
      </c>
      <c r="K3804" s="246" t="s">
        <v>9601</v>
      </c>
      <c r="L3804" s="245" t="s">
        <v>568</v>
      </c>
      <c r="M3804"/>
      <c r="N3804"/>
      <c r="O3804"/>
      <c r="P3804"/>
      <c r="Q3804"/>
      <c r="R3804"/>
      <c r="S3804"/>
      <c r="T3804"/>
      <c r="U3804"/>
      <c r="V3804"/>
      <c r="W3804"/>
      <c r="X3804"/>
      <c r="Y3804"/>
      <c r="Z3804"/>
      <c r="AA3804"/>
      <c r="AB3804"/>
      <c r="AC3804"/>
      <c r="AD3804"/>
      <c r="AE3804"/>
      <c r="AF3804"/>
      <c r="AG3804"/>
      <c r="AH3804"/>
      <c r="AI3804"/>
      <c r="AJ3804"/>
      <c r="AK3804"/>
      <c r="AL3804"/>
      <c r="AM3804"/>
      <c r="AN3804"/>
      <c r="AO3804"/>
      <c r="AP3804"/>
      <c r="AQ3804"/>
      <c r="AR3804"/>
      <c r="AS3804"/>
      <c r="AT3804"/>
      <c r="AU3804"/>
      <c r="AV3804"/>
      <c r="AW3804"/>
      <c r="AX3804"/>
      <c r="AY3804"/>
      <c r="AZ3804"/>
      <c r="BA3804"/>
      <c r="BB3804"/>
      <c r="BC3804"/>
      <c r="BD3804"/>
      <c r="BE3804"/>
      <c r="BF3804"/>
      <c r="BG3804"/>
      <c r="BH3804"/>
      <c r="BI3804"/>
      <c r="BJ3804"/>
      <c r="BK3804"/>
      <c r="BL3804"/>
      <c r="BM3804"/>
      <c r="BN3804"/>
      <c r="BO3804"/>
    </row>
    <row r="3805" spans="1:67" ht="15" x14ac:dyDescent="0.25">
      <c r="A3805" s="245" t="s">
        <v>2037</v>
      </c>
      <c r="B3805" s="245" t="s">
        <v>2036</v>
      </c>
      <c r="C3805" s="245" t="s">
        <v>2430</v>
      </c>
      <c r="D3805" s="245" t="s">
        <v>2429</v>
      </c>
      <c r="E3805" s="246" t="s">
        <v>44</v>
      </c>
      <c r="F3805" s="245" t="s">
        <v>44</v>
      </c>
      <c r="G3805" s="245" t="s">
        <v>3685</v>
      </c>
      <c r="H3805" s="245" t="s">
        <v>19125</v>
      </c>
      <c r="I3805" s="245" t="s">
        <v>24</v>
      </c>
      <c r="J3805" s="245" t="s">
        <v>59</v>
      </c>
      <c r="K3805" s="246" t="s">
        <v>24499</v>
      </c>
      <c r="L3805" s="245" t="s">
        <v>568</v>
      </c>
      <c r="M3805"/>
      <c r="N3805"/>
      <c r="O3805"/>
      <c r="P3805"/>
      <c r="Q3805"/>
      <c r="R3805"/>
      <c r="S3805"/>
      <c r="T3805"/>
      <c r="U3805"/>
      <c r="V3805"/>
      <c r="W3805"/>
      <c r="X3805"/>
      <c r="Y3805"/>
      <c r="Z3805"/>
      <c r="AA3805"/>
      <c r="AB3805"/>
      <c r="AC3805"/>
      <c r="AD3805"/>
      <c r="AE3805"/>
      <c r="AF3805"/>
      <c r="AG3805"/>
      <c r="AH3805"/>
      <c r="AI3805"/>
      <c r="AJ3805"/>
      <c r="AK3805"/>
      <c r="AL3805"/>
      <c r="AM3805"/>
      <c r="AN3805"/>
      <c r="AO3805"/>
      <c r="AP3805"/>
      <c r="AQ3805"/>
      <c r="AR3805"/>
      <c r="AS3805"/>
      <c r="AT3805"/>
      <c r="AU3805"/>
      <c r="AV3805"/>
      <c r="AW3805"/>
      <c r="AX3805"/>
      <c r="AY3805"/>
      <c r="AZ3805"/>
      <c r="BA3805"/>
      <c r="BB3805"/>
      <c r="BC3805"/>
      <c r="BD3805"/>
      <c r="BE3805"/>
      <c r="BF3805"/>
      <c r="BG3805"/>
      <c r="BH3805"/>
      <c r="BI3805"/>
      <c r="BJ3805"/>
      <c r="BK3805"/>
      <c r="BL3805"/>
      <c r="BM3805"/>
      <c r="BN3805"/>
      <c r="BO3805"/>
    </row>
    <row r="3806" spans="1:67" ht="15" x14ac:dyDescent="0.25">
      <c r="A3806" s="245" t="s">
        <v>2037</v>
      </c>
      <c r="B3806" s="245" t="s">
        <v>2036</v>
      </c>
      <c r="C3806" s="245" t="s">
        <v>2430</v>
      </c>
      <c r="D3806" s="245" t="s">
        <v>2429</v>
      </c>
      <c r="E3806" s="246" t="s">
        <v>44</v>
      </c>
      <c r="F3806" s="245" t="s">
        <v>44</v>
      </c>
      <c r="G3806" s="245" t="s">
        <v>3684</v>
      </c>
      <c r="H3806" s="245" t="s">
        <v>19127</v>
      </c>
      <c r="I3806" s="245" t="s">
        <v>24</v>
      </c>
      <c r="J3806" s="245" t="s">
        <v>59</v>
      </c>
      <c r="K3806" s="246" t="s">
        <v>8542</v>
      </c>
      <c r="L3806" s="245" t="s">
        <v>568</v>
      </c>
      <c r="M3806"/>
      <c r="N3806"/>
      <c r="O3806"/>
      <c r="P3806"/>
      <c r="Q3806"/>
      <c r="R3806"/>
      <c r="S3806"/>
      <c r="T3806"/>
      <c r="U3806"/>
      <c r="V3806"/>
      <c r="W3806"/>
      <c r="X3806"/>
      <c r="Y3806"/>
      <c r="Z3806"/>
      <c r="AA3806"/>
      <c r="AB3806"/>
      <c r="AC3806"/>
      <c r="AD3806"/>
      <c r="AE3806"/>
      <c r="AF3806"/>
      <c r="AG3806"/>
      <c r="AH3806"/>
      <c r="AI3806"/>
      <c r="AJ3806"/>
      <c r="AK3806"/>
      <c r="AL3806"/>
      <c r="AM3806"/>
      <c r="AN3806"/>
      <c r="AO3806"/>
      <c r="AP3806"/>
      <c r="AQ3806"/>
      <c r="AR3806"/>
      <c r="AS3806"/>
      <c r="AT3806"/>
      <c r="AU3806"/>
      <c r="AV3806"/>
      <c r="AW3806"/>
      <c r="AX3806"/>
      <c r="AY3806"/>
      <c r="AZ3806"/>
      <c r="BA3806"/>
      <c r="BB3806"/>
      <c r="BC3806"/>
      <c r="BD3806"/>
      <c r="BE3806"/>
      <c r="BF3806"/>
      <c r="BG3806"/>
      <c r="BH3806"/>
      <c r="BI3806"/>
      <c r="BJ3806"/>
      <c r="BK3806"/>
      <c r="BL3806"/>
      <c r="BM3806"/>
      <c r="BN3806"/>
      <c r="BO3806"/>
    </row>
    <row r="3807" spans="1:67" ht="15" x14ac:dyDescent="0.25">
      <c r="A3807" s="245" t="s">
        <v>2037</v>
      </c>
      <c r="B3807" s="245" t="s">
        <v>2036</v>
      </c>
      <c r="C3807" s="245" t="s">
        <v>2430</v>
      </c>
      <c r="D3807" s="245" t="s">
        <v>2429</v>
      </c>
      <c r="E3807" s="246" t="s">
        <v>44</v>
      </c>
      <c r="F3807" s="245" t="s">
        <v>44</v>
      </c>
      <c r="G3807" s="245" t="s">
        <v>3683</v>
      </c>
      <c r="H3807" s="245" t="s">
        <v>19128</v>
      </c>
      <c r="I3807" s="245" t="s">
        <v>24</v>
      </c>
      <c r="J3807" s="245" t="s">
        <v>59</v>
      </c>
      <c r="K3807" s="246" t="s">
        <v>24428</v>
      </c>
      <c r="L3807" s="245" t="s">
        <v>568</v>
      </c>
      <c r="M3807"/>
      <c r="N3807"/>
      <c r="O3807"/>
      <c r="P3807"/>
      <c r="Q3807"/>
      <c r="R3807"/>
      <c r="S3807"/>
      <c r="T3807"/>
      <c r="U3807"/>
      <c r="V3807"/>
      <c r="W3807"/>
      <c r="X3807"/>
      <c r="Y3807"/>
      <c r="Z3807"/>
      <c r="AA3807"/>
      <c r="AB3807"/>
      <c r="AC3807"/>
      <c r="AD3807"/>
      <c r="AE3807"/>
      <c r="AF3807"/>
      <c r="AG3807"/>
      <c r="AH3807"/>
      <c r="AI3807"/>
      <c r="AJ3807"/>
      <c r="AK3807"/>
      <c r="AL3807"/>
      <c r="AM3807"/>
      <c r="AN3807"/>
      <c r="AO3807"/>
      <c r="AP3807"/>
      <c r="AQ3807"/>
      <c r="AR3807"/>
      <c r="AS3807"/>
      <c r="AT3807"/>
      <c r="AU3807"/>
      <c r="AV3807"/>
      <c r="AW3807"/>
      <c r="AX3807"/>
      <c r="AY3807"/>
      <c r="AZ3807"/>
      <c r="BA3807"/>
      <c r="BB3807"/>
      <c r="BC3807"/>
      <c r="BD3807"/>
      <c r="BE3807"/>
      <c r="BF3807"/>
      <c r="BG3807"/>
      <c r="BH3807"/>
      <c r="BI3807"/>
      <c r="BJ3807"/>
      <c r="BK3807"/>
      <c r="BL3807"/>
      <c r="BM3807"/>
      <c r="BN3807"/>
      <c r="BO3807"/>
    </row>
    <row r="3808" spans="1:67" ht="15" x14ac:dyDescent="0.25">
      <c r="A3808" s="245" t="s">
        <v>2037</v>
      </c>
      <c r="B3808" s="245" t="s">
        <v>2036</v>
      </c>
      <c r="C3808" s="245" t="s">
        <v>2430</v>
      </c>
      <c r="D3808" s="245" t="s">
        <v>2429</v>
      </c>
      <c r="E3808" s="246" t="s">
        <v>44</v>
      </c>
      <c r="F3808" s="245" t="s">
        <v>44</v>
      </c>
      <c r="G3808" s="245" t="s">
        <v>3682</v>
      </c>
      <c r="H3808" s="245" t="s">
        <v>19129</v>
      </c>
      <c r="I3808" s="245" t="s">
        <v>24</v>
      </c>
      <c r="J3808" s="245" t="s">
        <v>59</v>
      </c>
      <c r="K3808" s="246" t="s">
        <v>9463</v>
      </c>
      <c r="L3808" s="245" t="s">
        <v>568</v>
      </c>
      <c r="M3808"/>
      <c r="N3808"/>
      <c r="O3808"/>
      <c r="P3808"/>
      <c r="Q3808"/>
      <c r="R3808"/>
      <c r="S3808"/>
      <c r="T3808"/>
      <c r="U3808"/>
      <c r="V3808"/>
      <c r="W3808"/>
      <c r="X3808"/>
      <c r="Y3808"/>
      <c r="Z3808"/>
      <c r="AA3808"/>
      <c r="AB3808"/>
      <c r="AC3808"/>
      <c r="AD3808"/>
      <c r="AE3808"/>
      <c r="AF3808"/>
      <c r="AG3808"/>
      <c r="AH3808"/>
      <c r="AI3808"/>
      <c r="AJ3808"/>
      <c r="AK3808"/>
      <c r="AL3808"/>
      <c r="AM3808"/>
      <c r="AN3808"/>
      <c r="AO3808"/>
      <c r="AP3808"/>
      <c r="AQ3808"/>
      <c r="AR3808"/>
      <c r="AS3808"/>
      <c r="AT3808"/>
      <c r="AU3808"/>
      <c r="AV3808"/>
      <c r="AW3808"/>
      <c r="AX3808"/>
      <c r="AY3808"/>
      <c r="AZ3808"/>
      <c r="BA3808"/>
      <c r="BB3808"/>
      <c r="BC3808"/>
      <c r="BD3808"/>
      <c r="BE3808"/>
      <c r="BF3808"/>
      <c r="BG3808"/>
      <c r="BH3808"/>
      <c r="BI3808"/>
      <c r="BJ3808"/>
      <c r="BK3808"/>
      <c r="BL3808"/>
      <c r="BM3808"/>
      <c r="BN3808"/>
      <c r="BO3808"/>
    </row>
    <row r="3809" spans="1:67" ht="15" x14ac:dyDescent="0.25">
      <c r="A3809" s="245" t="s">
        <v>2037</v>
      </c>
      <c r="B3809" s="245" t="s">
        <v>2036</v>
      </c>
      <c r="C3809" s="245" t="s">
        <v>2430</v>
      </c>
      <c r="D3809" s="245" t="s">
        <v>2429</v>
      </c>
      <c r="E3809" s="246" t="s">
        <v>44</v>
      </c>
      <c r="F3809" s="245" t="s">
        <v>44</v>
      </c>
      <c r="G3809" s="245" t="s">
        <v>3681</v>
      </c>
      <c r="H3809" s="245" t="s">
        <v>19130</v>
      </c>
      <c r="I3809" s="245" t="s">
        <v>24</v>
      </c>
      <c r="J3809" s="245" t="s">
        <v>59</v>
      </c>
      <c r="K3809" s="246" t="s">
        <v>11735</v>
      </c>
      <c r="L3809" s="245" t="s">
        <v>568</v>
      </c>
      <c r="M3809"/>
      <c r="N3809"/>
      <c r="O3809"/>
      <c r="P3809"/>
      <c r="Q3809"/>
      <c r="R3809"/>
      <c r="S3809"/>
      <c r="T3809"/>
      <c r="U3809"/>
      <c r="V3809"/>
      <c r="W3809"/>
      <c r="X3809"/>
      <c r="Y3809"/>
      <c r="Z3809"/>
      <c r="AA3809"/>
      <c r="AB3809"/>
      <c r="AC3809"/>
      <c r="AD3809"/>
      <c r="AE3809"/>
      <c r="AF3809"/>
      <c r="AG3809"/>
      <c r="AH3809"/>
      <c r="AI3809"/>
      <c r="AJ3809"/>
      <c r="AK3809"/>
      <c r="AL3809"/>
      <c r="AM3809"/>
      <c r="AN3809"/>
      <c r="AO3809"/>
      <c r="AP3809"/>
      <c r="AQ3809"/>
      <c r="AR3809"/>
      <c r="AS3809"/>
      <c r="AT3809"/>
      <c r="AU3809"/>
      <c r="AV3809"/>
      <c r="AW3809"/>
      <c r="AX3809"/>
      <c r="AY3809"/>
      <c r="AZ3809"/>
      <c r="BA3809"/>
      <c r="BB3809"/>
      <c r="BC3809"/>
      <c r="BD3809"/>
      <c r="BE3809"/>
      <c r="BF3809"/>
      <c r="BG3809"/>
      <c r="BH3809"/>
      <c r="BI3809"/>
      <c r="BJ3809"/>
      <c r="BK3809"/>
      <c r="BL3809"/>
      <c r="BM3809"/>
      <c r="BN3809"/>
      <c r="BO3809"/>
    </row>
    <row r="3810" spans="1:67" ht="15" x14ac:dyDescent="0.25">
      <c r="A3810" s="245" t="s">
        <v>2037</v>
      </c>
      <c r="B3810" s="245" t="s">
        <v>2036</v>
      </c>
      <c r="C3810" s="245" t="s">
        <v>2430</v>
      </c>
      <c r="D3810" s="245" t="s">
        <v>2429</v>
      </c>
      <c r="E3810" s="246" t="s">
        <v>44</v>
      </c>
      <c r="F3810" s="245" t="s">
        <v>44</v>
      </c>
      <c r="G3810" s="245" t="s">
        <v>3680</v>
      </c>
      <c r="H3810" s="245" t="s">
        <v>19131</v>
      </c>
      <c r="I3810" s="245" t="s">
        <v>24</v>
      </c>
      <c r="J3810" s="245" t="s">
        <v>59</v>
      </c>
      <c r="K3810" s="246" t="s">
        <v>1674</v>
      </c>
      <c r="L3810" s="245" t="s">
        <v>568</v>
      </c>
      <c r="M3810"/>
      <c r="N3810"/>
      <c r="O3810"/>
      <c r="P3810"/>
      <c r="Q3810"/>
      <c r="R3810"/>
      <c r="S3810"/>
      <c r="T3810"/>
      <c r="U3810"/>
      <c r="V3810"/>
      <c r="W3810"/>
      <c r="X3810"/>
      <c r="Y3810"/>
      <c r="Z3810"/>
      <c r="AA3810"/>
      <c r="AB3810"/>
      <c r="AC3810"/>
      <c r="AD3810"/>
      <c r="AE3810"/>
      <c r="AF3810"/>
      <c r="AG3810"/>
      <c r="AH3810"/>
      <c r="AI3810"/>
      <c r="AJ3810"/>
      <c r="AK3810"/>
      <c r="AL3810"/>
      <c r="AM3810"/>
      <c r="AN3810"/>
      <c r="AO3810"/>
      <c r="AP3810"/>
      <c r="AQ3810"/>
      <c r="AR3810"/>
      <c r="AS3810"/>
      <c r="AT3810"/>
      <c r="AU3810"/>
      <c r="AV3810"/>
      <c r="AW3810"/>
      <c r="AX3810"/>
      <c r="AY3810"/>
      <c r="AZ3810"/>
      <c r="BA3810"/>
      <c r="BB3810"/>
      <c r="BC3810"/>
      <c r="BD3810"/>
      <c r="BE3810"/>
      <c r="BF3810"/>
      <c r="BG3810"/>
      <c r="BH3810"/>
      <c r="BI3810"/>
      <c r="BJ3810"/>
      <c r="BK3810"/>
      <c r="BL3810"/>
      <c r="BM3810"/>
      <c r="BN3810"/>
      <c r="BO3810"/>
    </row>
    <row r="3811" spans="1:67" ht="15" x14ac:dyDescent="0.25">
      <c r="A3811" s="245" t="s">
        <v>2037</v>
      </c>
      <c r="B3811" s="245" t="s">
        <v>2036</v>
      </c>
      <c r="C3811" s="245" t="s">
        <v>2430</v>
      </c>
      <c r="D3811" s="245" t="s">
        <v>2429</v>
      </c>
      <c r="E3811" s="246" t="s">
        <v>44</v>
      </c>
      <c r="F3811" s="245" t="s">
        <v>44</v>
      </c>
      <c r="G3811" s="245" t="s">
        <v>3679</v>
      </c>
      <c r="H3811" s="245" t="s">
        <v>19133</v>
      </c>
      <c r="I3811" s="245" t="s">
        <v>24</v>
      </c>
      <c r="J3811" s="245" t="s">
        <v>59</v>
      </c>
      <c r="K3811" s="246" t="s">
        <v>1512</v>
      </c>
      <c r="L3811" s="245" t="s">
        <v>568</v>
      </c>
      <c r="M3811"/>
      <c r="N3811"/>
      <c r="O3811"/>
      <c r="P3811"/>
      <c r="Q3811"/>
      <c r="R3811"/>
      <c r="S3811"/>
      <c r="T3811"/>
      <c r="U3811"/>
      <c r="V3811"/>
      <c r="W3811"/>
      <c r="X3811"/>
      <c r="Y3811"/>
      <c r="Z3811"/>
      <c r="AA3811"/>
      <c r="AB3811"/>
      <c r="AC3811"/>
      <c r="AD3811"/>
      <c r="AE3811"/>
      <c r="AF3811"/>
      <c r="AG3811"/>
      <c r="AH3811"/>
      <c r="AI3811"/>
      <c r="AJ3811"/>
      <c r="AK3811"/>
      <c r="AL3811"/>
      <c r="AM3811"/>
      <c r="AN3811"/>
      <c r="AO3811"/>
      <c r="AP3811"/>
      <c r="AQ3811"/>
      <c r="AR3811"/>
      <c r="AS3811"/>
      <c r="AT3811"/>
      <c r="AU3811"/>
      <c r="AV3811"/>
      <c r="AW3811"/>
      <c r="AX3811"/>
      <c r="AY3811"/>
      <c r="AZ3811"/>
      <c r="BA3811"/>
      <c r="BB3811"/>
      <c r="BC3811"/>
      <c r="BD3811"/>
      <c r="BE3811"/>
      <c r="BF3811"/>
      <c r="BG3811"/>
      <c r="BH3811"/>
      <c r="BI3811"/>
      <c r="BJ3811"/>
      <c r="BK3811"/>
      <c r="BL3811"/>
      <c r="BM3811"/>
      <c r="BN3811"/>
      <c r="BO3811"/>
    </row>
    <row r="3812" spans="1:67" ht="15" x14ac:dyDescent="0.25">
      <c r="A3812" s="245" t="s">
        <v>2037</v>
      </c>
      <c r="B3812" s="245" t="s">
        <v>2036</v>
      </c>
      <c r="C3812" s="245" t="s">
        <v>2430</v>
      </c>
      <c r="D3812" s="245" t="s">
        <v>2429</v>
      </c>
      <c r="E3812" s="246" t="s">
        <v>44</v>
      </c>
      <c r="F3812" s="245" t="s">
        <v>44</v>
      </c>
      <c r="G3812" s="245" t="s">
        <v>3678</v>
      </c>
      <c r="H3812" s="245" t="s">
        <v>19135</v>
      </c>
      <c r="I3812" s="245" t="s">
        <v>24</v>
      </c>
      <c r="J3812" s="245" t="s">
        <v>59</v>
      </c>
      <c r="K3812" s="246" t="s">
        <v>1678</v>
      </c>
      <c r="L3812" s="245" t="s">
        <v>568</v>
      </c>
      <c r="M3812"/>
      <c r="N3812"/>
      <c r="O3812"/>
      <c r="P3812"/>
      <c r="Q3812"/>
      <c r="R3812"/>
      <c r="S3812"/>
      <c r="T3812"/>
      <c r="U3812"/>
      <c r="V3812"/>
      <c r="W3812"/>
      <c r="X3812"/>
      <c r="Y3812"/>
      <c r="Z3812"/>
      <c r="AA3812"/>
      <c r="AB3812"/>
      <c r="AC3812"/>
      <c r="AD3812"/>
      <c r="AE3812"/>
      <c r="AF3812"/>
      <c r="AG3812"/>
      <c r="AH3812"/>
      <c r="AI3812"/>
      <c r="AJ3812"/>
      <c r="AK3812"/>
      <c r="AL3812"/>
      <c r="AM3812"/>
      <c r="AN3812"/>
      <c r="AO3812"/>
      <c r="AP3812"/>
      <c r="AQ3812"/>
      <c r="AR3812"/>
      <c r="AS3812"/>
      <c r="AT3812"/>
      <c r="AU3812"/>
      <c r="AV3812"/>
      <c r="AW3812"/>
      <c r="AX3812"/>
      <c r="AY3812"/>
      <c r="AZ3812"/>
      <c r="BA3812"/>
      <c r="BB3812"/>
      <c r="BC3812"/>
      <c r="BD3812"/>
      <c r="BE3812"/>
      <c r="BF3812"/>
      <c r="BG3812"/>
      <c r="BH3812"/>
      <c r="BI3812"/>
      <c r="BJ3812"/>
      <c r="BK3812"/>
      <c r="BL3812"/>
      <c r="BM3812"/>
      <c r="BN3812"/>
      <c r="BO3812"/>
    </row>
    <row r="3813" spans="1:67" ht="15" x14ac:dyDescent="0.25">
      <c r="A3813" s="245" t="s">
        <v>2037</v>
      </c>
      <c r="B3813" s="245" t="s">
        <v>2036</v>
      </c>
      <c r="C3813" s="245" t="s">
        <v>2430</v>
      </c>
      <c r="D3813" s="245" t="s">
        <v>2429</v>
      </c>
      <c r="E3813" s="246" t="s">
        <v>44</v>
      </c>
      <c r="F3813" s="245" t="s">
        <v>44</v>
      </c>
      <c r="G3813" s="245" t="s">
        <v>3676</v>
      </c>
      <c r="H3813" s="245" t="s">
        <v>19136</v>
      </c>
      <c r="I3813" s="245" t="s">
        <v>24</v>
      </c>
      <c r="J3813" s="245" t="s">
        <v>59</v>
      </c>
      <c r="K3813" s="246" t="s">
        <v>8431</v>
      </c>
      <c r="L3813" s="245" t="s">
        <v>568</v>
      </c>
      <c r="M3813"/>
      <c r="N3813"/>
      <c r="O3813"/>
      <c r="P3813"/>
      <c r="Q3813"/>
      <c r="R3813"/>
      <c r="S3813"/>
      <c r="T3813"/>
      <c r="U3813"/>
      <c r="V3813"/>
      <c r="W3813"/>
      <c r="X3813"/>
      <c r="Y3813"/>
      <c r="Z3813"/>
      <c r="AA3813"/>
      <c r="AB3813"/>
      <c r="AC3813"/>
      <c r="AD3813"/>
      <c r="AE3813"/>
      <c r="AF3813"/>
      <c r="AG3813"/>
      <c r="AH3813"/>
      <c r="AI3813"/>
      <c r="AJ3813"/>
      <c r="AK3813"/>
      <c r="AL3813"/>
      <c r="AM3813"/>
      <c r="AN3813"/>
      <c r="AO3813"/>
      <c r="AP3813"/>
      <c r="AQ3813"/>
      <c r="AR3813"/>
      <c r="AS3813"/>
      <c r="AT3813"/>
      <c r="AU3813"/>
      <c r="AV3813"/>
      <c r="AW3813"/>
      <c r="AX3813"/>
      <c r="AY3813"/>
      <c r="AZ3813"/>
      <c r="BA3813"/>
      <c r="BB3813"/>
      <c r="BC3813"/>
      <c r="BD3813"/>
      <c r="BE3813"/>
      <c r="BF3813"/>
      <c r="BG3813"/>
      <c r="BH3813"/>
      <c r="BI3813"/>
      <c r="BJ3813"/>
      <c r="BK3813"/>
      <c r="BL3813"/>
      <c r="BM3813"/>
      <c r="BN3813"/>
      <c r="BO3813"/>
    </row>
    <row r="3814" spans="1:67" ht="15" x14ac:dyDescent="0.25">
      <c r="A3814" s="245" t="s">
        <v>2037</v>
      </c>
      <c r="B3814" s="245" t="s">
        <v>2036</v>
      </c>
      <c r="C3814" s="245" t="s">
        <v>2430</v>
      </c>
      <c r="D3814" s="245" t="s">
        <v>2429</v>
      </c>
      <c r="E3814" s="246" t="s">
        <v>44</v>
      </c>
      <c r="F3814" s="245" t="s">
        <v>44</v>
      </c>
      <c r="G3814" s="245" t="s">
        <v>3674</v>
      </c>
      <c r="H3814" s="245" t="s">
        <v>19137</v>
      </c>
      <c r="I3814" s="245" t="s">
        <v>24</v>
      </c>
      <c r="J3814" s="245" t="s">
        <v>59</v>
      </c>
      <c r="K3814" s="246" t="s">
        <v>8342</v>
      </c>
      <c r="L3814" s="245" t="s">
        <v>568</v>
      </c>
      <c r="M3814"/>
      <c r="N3814"/>
      <c r="O3814"/>
      <c r="P3814"/>
      <c r="Q3814"/>
      <c r="R3814"/>
      <c r="S3814"/>
      <c r="T3814"/>
      <c r="U3814"/>
      <c r="V3814"/>
      <c r="W3814"/>
      <c r="X3814"/>
      <c r="Y3814"/>
      <c r="Z3814"/>
      <c r="AA3814"/>
      <c r="AB3814"/>
      <c r="AC3814"/>
      <c r="AD3814"/>
      <c r="AE3814"/>
      <c r="AF3814"/>
      <c r="AG3814"/>
      <c r="AH3814"/>
      <c r="AI3814"/>
      <c r="AJ3814"/>
      <c r="AK3814"/>
      <c r="AL3814"/>
      <c r="AM3814"/>
      <c r="AN3814"/>
      <c r="AO3814"/>
      <c r="AP3814"/>
      <c r="AQ3814"/>
      <c r="AR3814"/>
      <c r="AS3814"/>
      <c r="AT3814"/>
      <c r="AU3814"/>
      <c r="AV3814"/>
      <c r="AW3814"/>
      <c r="AX3814"/>
      <c r="AY3814"/>
      <c r="AZ3814"/>
      <c r="BA3814"/>
      <c r="BB3814"/>
      <c r="BC3814"/>
      <c r="BD3814"/>
      <c r="BE3814"/>
      <c r="BF3814"/>
      <c r="BG3814"/>
      <c r="BH3814"/>
      <c r="BI3814"/>
      <c r="BJ3814"/>
      <c r="BK3814"/>
      <c r="BL3814"/>
      <c r="BM3814"/>
      <c r="BN3814"/>
      <c r="BO3814"/>
    </row>
    <row r="3815" spans="1:67" ht="15" x14ac:dyDescent="0.25">
      <c r="A3815" s="245" t="s">
        <v>2037</v>
      </c>
      <c r="B3815" s="245" t="s">
        <v>2036</v>
      </c>
      <c r="C3815" s="245" t="s">
        <v>2430</v>
      </c>
      <c r="D3815" s="245" t="s">
        <v>2429</v>
      </c>
      <c r="E3815" s="246" t="s">
        <v>44</v>
      </c>
      <c r="F3815" s="245" t="s">
        <v>44</v>
      </c>
      <c r="G3815" s="245" t="s">
        <v>3673</v>
      </c>
      <c r="H3815" s="245" t="s">
        <v>19139</v>
      </c>
      <c r="I3815" s="245" t="s">
        <v>24</v>
      </c>
      <c r="J3815" s="245" t="s">
        <v>59</v>
      </c>
      <c r="K3815" s="246" t="s">
        <v>8724</v>
      </c>
      <c r="L3815" s="245" t="s">
        <v>568</v>
      </c>
      <c r="M3815"/>
      <c r="N3815"/>
      <c r="O3815"/>
      <c r="P3815"/>
      <c r="Q3815"/>
      <c r="R3815"/>
      <c r="S3815"/>
      <c r="T3815"/>
      <c r="U3815"/>
      <c r="V3815"/>
      <c r="W3815"/>
      <c r="X3815"/>
      <c r="Y3815"/>
      <c r="Z3815"/>
      <c r="AA3815"/>
      <c r="AB3815"/>
      <c r="AC3815"/>
      <c r="AD3815"/>
      <c r="AE3815"/>
      <c r="AF3815"/>
      <c r="AG3815"/>
      <c r="AH3815"/>
      <c r="AI3815"/>
      <c r="AJ3815"/>
      <c r="AK3815"/>
      <c r="AL3815"/>
      <c r="AM3815"/>
      <c r="AN3815"/>
      <c r="AO3815"/>
      <c r="AP3815"/>
      <c r="AQ3815"/>
      <c r="AR3815"/>
      <c r="AS3815"/>
      <c r="AT3815"/>
      <c r="AU3815"/>
      <c r="AV3815"/>
      <c r="AW3815"/>
      <c r="AX3815"/>
      <c r="AY3815"/>
      <c r="AZ3815"/>
      <c r="BA3815"/>
      <c r="BB3815"/>
      <c r="BC3815"/>
      <c r="BD3815"/>
      <c r="BE3815"/>
      <c r="BF3815"/>
      <c r="BG3815"/>
      <c r="BH3815"/>
      <c r="BI3815"/>
      <c r="BJ3815"/>
      <c r="BK3815"/>
      <c r="BL3815"/>
      <c r="BM3815"/>
      <c r="BN3815"/>
      <c r="BO3815"/>
    </row>
    <row r="3816" spans="1:67" ht="15" x14ac:dyDescent="0.25">
      <c r="A3816" s="245" t="s">
        <v>2037</v>
      </c>
      <c r="B3816" s="245" t="s">
        <v>2036</v>
      </c>
      <c r="C3816" s="245" t="s">
        <v>2430</v>
      </c>
      <c r="D3816" s="245" t="s">
        <v>2429</v>
      </c>
      <c r="E3816" s="246" t="s">
        <v>44</v>
      </c>
      <c r="F3816" s="245" t="s">
        <v>44</v>
      </c>
      <c r="G3816" s="245" t="s">
        <v>3672</v>
      </c>
      <c r="H3816" s="245" t="s">
        <v>19140</v>
      </c>
      <c r="I3816" s="245" t="s">
        <v>24</v>
      </c>
      <c r="J3816" s="245" t="s">
        <v>59</v>
      </c>
      <c r="K3816" s="246" t="s">
        <v>23139</v>
      </c>
      <c r="L3816" s="245" t="s">
        <v>568</v>
      </c>
      <c r="M3816"/>
      <c r="N3816"/>
      <c r="O3816"/>
      <c r="P3816"/>
      <c r="Q3816"/>
      <c r="R3816"/>
      <c r="S3816"/>
      <c r="T3816"/>
      <c r="U3816"/>
      <c r="V3816"/>
      <c r="W3816"/>
      <c r="X3816"/>
      <c r="Y3816"/>
      <c r="Z3816"/>
      <c r="AA3816"/>
      <c r="AB3816"/>
      <c r="AC3816"/>
      <c r="AD3816"/>
      <c r="AE3816"/>
      <c r="AF3816"/>
      <c r="AG3816"/>
      <c r="AH3816"/>
      <c r="AI3816"/>
      <c r="AJ3816"/>
      <c r="AK3816"/>
      <c r="AL3816"/>
      <c r="AM3816"/>
      <c r="AN3816"/>
      <c r="AO3816"/>
      <c r="AP3816"/>
      <c r="AQ3816"/>
      <c r="AR3816"/>
      <c r="AS3816"/>
      <c r="AT3816"/>
      <c r="AU3816"/>
      <c r="AV3816"/>
      <c r="AW3816"/>
      <c r="AX3816"/>
      <c r="AY3816"/>
      <c r="AZ3816"/>
      <c r="BA3816"/>
      <c r="BB3816"/>
      <c r="BC3816"/>
      <c r="BD3816"/>
      <c r="BE3816"/>
      <c r="BF3816"/>
      <c r="BG3816"/>
      <c r="BH3816"/>
      <c r="BI3816"/>
      <c r="BJ3816"/>
      <c r="BK3816"/>
      <c r="BL3816"/>
      <c r="BM3816"/>
      <c r="BN3816"/>
      <c r="BO3816"/>
    </row>
    <row r="3817" spans="1:67" ht="15" x14ac:dyDescent="0.25">
      <c r="A3817" s="245" t="s">
        <v>2037</v>
      </c>
      <c r="B3817" s="245" t="s">
        <v>2036</v>
      </c>
      <c r="C3817" s="245" t="s">
        <v>2430</v>
      </c>
      <c r="D3817" s="245" t="s">
        <v>2429</v>
      </c>
      <c r="E3817" s="246" t="s">
        <v>44</v>
      </c>
      <c r="F3817" s="245" t="s">
        <v>44</v>
      </c>
      <c r="G3817" s="245" t="s">
        <v>3671</v>
      </c>
      <c r="H3817" s="245" t="s">
        <v>19141</v>
      </c>
      <c r="I3817" s="245" t="s">
        <v>24</v>
      </c>
      <c r="J3817" s="245" t="s">
        <v>59</v>
      </c>
      <c r="K3817" s="246" t="s">
        <v>16321</v>
      </c>
      <c r="L3817" s="245" t="s">
        <v>568</v>
      </c>
      <c r="M3817"/>
      <c r="N3817"/>
      <c r="O3817"/>
      <c r="P3817"/>
      <c r="Q3817"/>
      <c r="R3817"/>
      <c r="S3817"/>
      <c r="T3817"/>
      <c r="U3817"/>
      <c r="V3817"/>
      <c r="W3817"/>
      <c r="X3817"/>
      <c r="Y3817"/>
      <c r="Z3817"/>
      <c r="AA3817"/>
      <c r="AB3817"/>
      <c r="AC3817"/>
      <c r="AD3817"/>
      <c r="AE3817"/>
      <c r="AF3817"/>
      <c r="AG3817"/>
      <c r="AH3817"/>
      <c r="AI3817"/>
      <c r="AJ3817"/>
      <c r="AK3817"/>
      <c r="AL3817"/>
      <c r="AM3817"/>
      <c r="AN3817"/>
      <c r="AO3817"/>
      <c r="AP3817"/>
      <c r="AQ3817"/>
      <c r="AR3817"/>
      <c r="AS3817"/>
      <c r="AT3817"/>
      <c r="AU3817"/>
      <c r="AV3817"/>
      <c r="AW3817"/>
      <c r="AX3817"/>
      <c r="AY3817"/>
      <c r="AZ3817"/>
      <c r="BA3817"/>
      <c r="BB3817"/>
      <c r="BC3817"/>
      <c r="BD3817"/>
      <c r="BE3817"/>
      <c r="BF3817"/>
      <c r="BG3817"/>
      <c r="BH3817"/>
      <c r="BI3817"/>
      <c r="BJ3817"/>
      <c r="BK3817"/>
      <c r="BL3817"/>
      <c r="BM3817"/>
      <c r="BN3817"/>
      <c r="BO3817"/>
    </row>
    <row r="3818" spans="1:67" ht="15" x14ac:dyDescent="0.25">
      <c r="A3818" s="245" t="s">
        <v>2037</v>
      </c>
      <c r="B3818" s="245" t="s">
        <v>2036</v>
      </c>
      <c r="C3818" s="245" t="s">
        <v>2430</v>
      </c>
      <c r="D3818" s="245" t="s">
        <v>2429</v>
      </c>
      <c r="E3818" s="246" t="s">
        <v>44</v>
      </c>
      <c r="F3818" s="245" t="s">
        <v>44</v>
      </c>
      <c r="G3818" s="245" t="s">
        <v>3670</v>
      </c>
      <c r="H3818" s="245" t="s">
        <v>19142</v>
      </c>
      <c r="I3818" s="245" t="s">
        <v>24</v>
      </c>
      <c r="J3818" s="245" t="s">
        <v>59</v>
      </c>
      <c r="K3818" s="246" t="s">
        <v>24500</v>
      </c>
      <c r="L3818" s="245" t="s">
        <v>568</v>
      </c>
      <c r="M3818"/>
      <c r="N3818"/>
      <c r="O3818"/>
      <c r="P3818"/>
      <c r="Q3818"/>
      <c r="R3818"/>
      <c r="S3818"/>
      <c r="T3818"/>
      <c r="U3818"/>
      <c r="V3818"/>
      <c r="W3818"/>
      <c r="X3818"/>
      <c r="Y3818"/>
      <c r="Z3818"/>
      <c r="AA3818"/>
      <c r="AB3818"/>
      <c r="AC3818"/>
      <c r="AD3818"/>
      <c r="AE3818"/>
      <c r="AF3818"/>
      <c r="AG3818"/>
      <c r="AH3818"/>
      <c r="AI3818"/>
      <c r="AJ3818"/>
      <c r="AK3818"/>
      <c r="AL3818"/>
      <c r="AM3818"/>
      <c r="AN3818"/>
      <c r="AO3818"/>
      <c r="AP3818"/>
      <c r="AQ3818"/>
      <c r="AR3818"/>
      <c r="AS3818"/>
      <c r="AT3818"/>
      <c r="AU3818"/>
      <c r="AV3818"/>
      <c r="AW3818"/>
      <c r="AX3818"/>
      <c r="AY3818"/>
      <c r="AZ3818"/>
      <c r="BA3818"/>
      <c r="BB3818"/>
      <c r="BC3818"/>
      <c r="BD3818"/>
      <c r="BE3818"/>
      <c r="BF3818"/>
      <c r="BG3818"/>
      <c r="BH3818"/>
      <c r="BI3818"/>
      <c r="BJ3818"/>
      <c r="BK3818"/>
      <c r="BL3818"/>
      <c r="BM3818"/>
      <c r="BN3818"/>
      <c r="BO3818"/>
    </row>
    <row r="3819" spans="1:67" ht="15" x14ac:dyDescent="0.25">
      <c r="A3819" s="245" t="s">
        <v>2037</v>
      </c>
      <c r="B3819" s="245" t="s">
        <v>2036</v>
      </c>
      <c r="C3819" s="245" t="s">
        <v>2430</v>
      </c>
      <c r="D3819" s="245" t="s">
        <v>2429</v>
      </c>
      <c r="E3819" s="246" t="s">
        <v>44</v>
      </c>
      <c r="F3819" s="245" t="s">
        <v>44</v>
      </c>
      <c r="G3819" s="245" t="s">
        <v>3669</v>
      </c>
      <c r="H3819" s="245" t="s">
        <v>19143</v>
      </c>
      <c r="I3819" s="245" t="s">
        <v>24</v>
      </c>
      <c r="J3819" s="245" t="s">
        <v>59</v>
      </c>
      <c r="K3819" s="246" t="s">
        <v>24501</v>
      </c>
      <c r="L3819" s="245" t="s">
        <v>568</v>
      </c>
      <c r="M3819"/>
      <c r="N3819"/>
      <c r="O3819"/>
      <c r="P3819"/>
      <c r="Q3819"/>
      <c r="R3819"/>
      <c r="S3819"/>
      <c r="T3819"/>
      <c r="U3819"/>
      <c r="V3819"/>
      <c r="W3819"/>
      <c r="X3819"/>
      <c r="Y3819"/>
      <c r="Z3819"/>
      <c r="AA3819"/>
      <c r="AB3819"/>
      <c r="AC3819"/>
      <c r="AD3819"/>
      <c r="AE3819"/>
      <c r="AF3819"/>
      <c r="AG3819"/>
      <c r="AH3819"/>
      <c r="AI3819"/>
      <c r="AJ3819"/>
      <c r="AK3819"/>
      <c r="AL3819"/>
      <c r="AM3819"/>
      <c r="AN3819"/>
      <c r="AO3819"/>
      <c r="AP3819"/>
      <c r="AQ3819"/>
      <c r="AR3819"/>
      <c r="AS3819"/>
      <c r="AT3819"/>
      <c r="AU3819"/>
      <c r="AV3819"/>
      <c r="AW3819"/>
      <c r="AX3819"/>
      <c r="AY3819"/>
      <c r="AZ3819"/>
      <c r="BA3819"/>
      <c r="BB3819"/>
      <c r="BC3819"/>
      <c r="BD3819"/>
      <c r="BE3819"/>
      <c r="BF3819"/>
      <c r="BG3819"/>
      <c r="BH3819"/>
      <c r="BI3819"/>
      <c r="BJ3819"/>
      <c r="BK3819"/>
      <c r="BL3819"/>
      <c r="BM3819"/>
      <c r="BN3819"/>
      <c r="BO3819"/>
    </row>
    <row r="3820" spans="1:67" ht="15" x14ac:dyDescent="0.25">
      <c r="A3820" s="245" t="s">
        <v>2037</v>
      </c>
      <c r="B3820" s="245" t="s">
        <v>2036</v>
      </c>
      <c r="C3820" s="245" t="s">
        <v>2430</v>
      </c>
      <c r="D3820" s="245" t="s">
        <v>2429</v>
      </c>
      <c r="E3820" s="246" t="s">
        <v>44</v>
      </c>
      <c r="F3820" s="245" t="s">
        <v>44</v>
      </c>
      <c r="G3820" s="245" t="s">
        <v>3668</v>
      </c>
      <c r="H3820" s="245" t="s">
        <v>19144</v>
      </c>
      <c r="I3820" s="245" t="s">
        <v>24</v>
      </c>
      <c r="J3820" s="245" t="s">
        <v>59</v>
      </c>
      <c r="K3820" s="246" t="s">
        <v>8214</v>
      </c>
      <c r="L3820" s="245" t="s">
        <v>568</v>
      </c>
      <c r="M3820"/>
      <c r="N3820"/>
      <c r="O3820"/>
      <c r="P3820"/>
      <c r="Q3820"/>
      <c r="R3820"/>
      <c r="S3820"/>
      <c r="T3820"/>
      <c r="U3820"/>
      <c r="V3820"/>
      <c r="W3820"/>
      <c r="X3820"/>
      <c r="Y3820"/>
      <c r="Z3820"/>
      <c r="AA3820"/>
      <c r="AB3820"/>
      <c r="AC3820"/>
      <c r="AD3820"/>
      <c r="AE3820"/>
      <c r="AF3820"/>
      <c r="AG3820"/>
      <c r="AH3820"/>
      <c r="AI3820"/>
      <c r="AJ3820"/>
      <c r="AK3820"/>
      <c r="AL3820"/>
      <c r="AM3820"/>
      <c r="AN3820"/>
      <c r="AO3820"/>
      <c r="AP3820"/>
      <c r="AQ3820"/>
      <c r="AR3820"/>
      <c r="AS3820"/>
      <c r="AT3820"/>
      <c r="AU3820"/>
      <c r="AV3820"/>
      <c r="AW3820"/>
      <c r="AX3820"/>
      <c r="AY3820"/>
      <c r="AZ3820"/>
      <c r="BA3820"/>
      <c r="BB3820"/>
      <c r="BC3820"/>
      <c r="BD3820"/>
      <c r="BE3820"/>
      <c r="BF3820"/>
      <c r="BG3820"/>
      <c r="BH3820"/>
      <c r="BI3820"/>
      <c r="BJ3820"/>
      <c r="BK3820"/>
      <c r="BL3820"/>
      <c r="BM3820"/>
      <c r="BN3820"/>
      <c r="BO3820"/>
    </row>
    <row r="3821" spans="1:67" ht="15" x14ac:dyDescent="0.25">
      <c r="A3821" s="245" t="s">
        <v>2037</v>
      </c>
      <c r="B3821" s="245" t="s">
        <v>2036</v>
      </c>
      <c r="C3821" s="245" t="s">
        <v>2430</v>
      </c>
      <c r="D3821" s="245" t="s">
        <v>2429</v>
      </c>
      <c r="E3821" s="246" t="s">
        <v>44</v>
      </c>
      <c r="F3821" s="245" t="s">
        <v>44</v>
      </c>
      <c r="G3821" s="245" t="s">
        <v>3667</v>
      </c>
      <c r="H3821" s="245" t="s">
        <v>19145</v>
      </c>
      <c r="I3821" s="245" t="s">
        <v>24</v>
      </c>
      <c r="J3821" s="245" t="s">
        <v>59</v>
      </c>
      <c r="K3821" s="246" t="s">
        <v>2027</v>
      </c>
      <c r="L3821" s="245" t="s">
        <v>568</v>
      </c>
      <c r="M3821"/>
      <c r="N3821"/>
      <c r="O3821"/>
      <c r="P3821"/>
      <c r="Q3821"/>
      <c r="R3821"/>
      <c r="S3821"/>
      <c r="T3821"/>
      <c r="U3821"/>
      <c r="V3821"/>
      <c r="W3821"/>
      <c r="X3821"/>
      <c r="Y3821"/>
      <c r="Z3821"/>
      <c r="AA3821"/>
      <c r="AB3821"/>
      <c r="AC3821"/>
      <c r="AD3821"/>
      <c r="AE3821"/>
      <c r="AF3821"/>
      <c r="AG3821"/>
      <c r="AH3821"/>
      <c r="AI3821"/>
      <c r="AJ3821"/>
      <c r="AK3821"/>
      <c r="AL3821"/>
      <c r="AM3821"/>
      <c r="AN3821"/>
      <c r="AO3821"/>
      <c r="AP3821"/>
      <c r="AQ3821"/>
      <c r="AR3821"/>
      <c r="AS3821"/>
      <c r="AT3821"/>
      <c r="AU3821"/>
      <c r="AV3821"/>
      <c r="AW3821"/>
      <c r="AX3821"/>
      <c r="AY3821"/>
      <c r="AZ3821"/>
      <c r="BA3821"/>
      <c r="BB3821"/>
      <c r="BC3821"/>
      <c r="BD3821"/>
      <c r="BE3821"/>
      <c r="BF3821"/>
      <c r="BG3821"/>
      <c r="BH3821"/>
      <c r="BI3821"/>
      <c r="BJ3821"/>
      <c r="BK3821"/>
      <c r="BL3821"/>
      <c r="BM3821"/>
      <c r="BN3821"/>
      <c r="BO3821"/>
    </row>
    <row r="3822" spans="1:67" ht="15" x14ac:dyDescent="0.25">
      <c r="A3822" s="245" t="s">
        <v>2037</v>
      </c>
      <c r="B3822" s="245" t="s">
        <v>2036</v>
      </c>
      <c r="C3822" s="245" t="s">
        <v>2430</v>
      </c>
      <c r="D3822" s="245" t="s">
        <v>2429</v>
      </c>
      <c r="E3822" s="246" t="s">
        <v>44</v>
      </c>
      <c r="F3822" s="245" t="s">
        <v>44</v>
      </c>
      <c r="G3822" s="245" t="s">
        <v>3666</v>
      </c>
      <c r="H3822" s="245" t="s">
        <v>19146</v>
      </c>
      <c r="I3822" s="245" t="s">
        <v>24</v>
      </c>
      <c r="J3822" s="245" t="s">
        <v>59</v>
      </c>
      <c r="K3822" s="246" t="s">
        <v>14136</v>
      </c>
      <c r="L3822" s="245" t="s">
        <v>568</v>
      </c>
      <c r="M3822"/>
      <c r="N3822"/>
      <c r="O3822"/>
      <c r="P3822"/>
      <c r="Q3822"/>
      <c r="R3822"/>
      <c r="S3822"/>
      <c r="T3822"/>
      <c r="U3822"/>
      <c r="V3822"/>
      <c r="W3822"/>
      <c r="X3822"/>
      <c r="Y3822"/>
      <c r="Z3822"/>
      <c r="AA3822"/>
      <c r="AB3822"/>
      <c r="AC3822"/>
      <c r="AD3822"/>
      <c r="AE3822"/>
      <c r="AF3822"/>
      <c r="AG3822"/>
      <c r="AH3822"/>
      <c r="AI3822"/>
      <c r="AJ3822"/>
      <c r="AK3822"/>
      <c r="AL3822"/>
      <c r="AM3822"/>
      <c r="AN3822"/>
      <c r="AO3822"/>
      <c r="AP3822"/>
      <c r="AQ3822"/>
      <c r="AR3822"/>
      <c r="AS3822"/>
      <c r="AT3822"/>
      <c r="AU3822"/>
      <c r="AV3822"/>
      <c r="AW3822"/>
      <c r="AX3822"/>
      <c r="AY3822"/>
      <c r="AZ3822"/>
      <c r="BA3822"/>
      <c r="BB3822"/>
      <c r="BC3822"/>
      <c r="BD3822"/>
      <c r="BE3822"/>
      <c r="BF3822"/>
      <c r="BG3822"/>
      <c r="BH3822"/>
      <c r="BI3822"/>
      <c r="BJ3822"/>
      <c r="BK3822"/>
      <c r="BL3822"/>
      <c r="BM3822"/>
      <c r="BN3822"/>
      <c r="BO3822"/>
    </row>
    <row r="3823" spans="1:67" ht="15" x14ac:dyDescent="0.25">
      <c r="A3823" s="245" t="s">
        <v>2037</v>
      </c>
      <c r="B3823" s="245" t="s">
        <v>2036</v>
      </c>
      <c r="C3823" s="245" t="s">
        <v>2430</v>
      </c>
      <c r="D3823" s="245" t="s">
        <v>2429</v>
      </c>
      <c r="E3823" s="246" t="s">
        <v>44</v>
      </c>
      <c r="F3823" s="245" t="s">
        <v>44</v>
      </c>
      <c r="G3823" s="245" t="s">
        <v>3665</v>
      </c>
      <c r="H3823" s="245" t="s">
        <v>19148</v>
      </c>
      <c r="I3823" s="245" t="s">
        <v>24</v>
      </c>
      <c r="J3823" s="245" t="s">
        <v>59</v>
      </c>
      <c r="K3823" s="246" t="s">
        <v>10528</v>
      </c>
      <c r="L3823" s="245" t="s">
        <v>568</v>
      </c>
      <c r="M3823"/>
      <c r="N3823"/>
      <c r="O3823"/>
      <c r="P3823"/>
      <c r="Q3823"/>
      <c r="R3823"/>
      <c r="S3823"/>
      <c r="T3823"/>
      <c r="U3823"/>
      <c r="V3823"/>
      <c r="W3823"/>
      <c r="X3823"/>
      <c r="Y3823"/>
      <c r="Z3823"/>
      <c r="AA3823"/>
      <c r="AB3823"/>
      <c r="AC3823"/>
      <c r="AD3823"/>
      <c r="AE3823"/>
      <c r="AF3823"/>
      <c r="AG3823"/>
      <c r="AH3823"/>
      <c r="AI3823"/>
      <c r="AJ3823"/>
      <c r="AK3823"/>
      <c r="AL3823"/>
      <c r="AM3823"/>
      <c r="AN3823"/>
      <c r="AO3823"/>
      <c r="AP3823"/>
      <c r="AQ3823"/>
      <c r="AR3823"/>
      <c r="AS3823"/>
      <c r="AT3823"/>
      <c r="AU3823"/>
      <c r="AV3823"/>
      <c r="AW3823"/>
      <c r="AX3823"/>
      <c r="AY3823"/>
      <c r="AZ3823"/>
      <c r="BA3823"/>
      <c r="BB3823"/>
      <c r="BC3823"/>
      <c r="BD3823"/>
      <c r="BE3823"/>
      <c r="BF3823"/>
      <c r="BG3823"/>
      <c r="BH3823"/>
      <c r="BI3823"/>
      <c r="BJ3823"/>
      <c r="BK3823"/>
      <c r="BL3823"/>
      <c r="BM3823"/>
      <c r="BN3823"/>
      <c r="BO3823"/>
    </row>
    <row r="3824" spans="1:67" ht="15" x14ac:dyDescent="0.25">
      <c r="A3824" s="245" t="s">
        <v>2037</v>
      </c>
      <c r="B3824" s="245" t="s">
        <v>2036</v>
      </c>
      <c r="C3824" s="245" t="s">
        <v>2430</v>
      </c>
      <c r="D3824" s="245" t="s">
        <v>2429</v>
      </c>
      <c r="E3824" s="246" t="s">
        <v>44</v>
      </c>
      <c r="F3824" s="245" t="s">
        <v>44</v>
      </c>
      <c r="G3824" s="245" t="s">
        <v>3664</v>
      </c>
      <c r="H3824" s="245" t="s">
        <v>19150</v>
      </c>
      <c r="I3824" s="245" t="s">
        <v>24</v>
      </c>
      <c r="J3824" s="245" t="s">
        <v>59</v>
      </c>
      <c r="K3824" s="246" t="s">
        <v>16520</v>
      </c>
      <c r="L3824" s="245" t="s">
        <v>568</v>
      </c>
      <c r="M3824"/>
      <c r="N3824"/>
      <c r="O3824"/>
      <c r="P3824"/>
      <c r="Q3824"/>
      <c r="R3824"/>
      <c r="S3824"/>
      <c r="T3824"/>
      <c r="U3824"/>
      <c r="V3824"/>
      <c r="W3824"/>
      <c r="X3824"/>
      <c r="Y3824"/>
      <c r="Z3824"/>
      <c r="AA3824"/>
      <c r="AB3824"/>
      <c r="AC3824"/>
      <c r="AD3824"/>
      <c r="AE3824"/>
      <c r="AF3824"/>
      <c r="AG3824"/>
      <c r="AH3824"/>
      <c r="AI3824"/>
      <c r="AJ3824"/>
      <c r="AK3824"/>
      <c r="AL3824"/>
      <c r="AM3824"/>
      <c r="AN3824"/>
      <c r="AO3824"/>
      <c r="AP3824"/>
      <c r="AQ3824"/>
      <c r="AR3824"/>
      <c r="AS3824"/>
      <c r="AT3824"/>
      <c r="AU3824"/>
      <c r="AV3824"/>
      <c r="AW3824"/>
      <c r="AX3824"/>
      <c r="AY3824"/>
      <c r="AZ3824"/>
      <c r="BA3824"/>
      <c r="BB3824"/>
      <c r="BC3824"/>
      <c r="BD3824"/>
      <c r="BE3824"/>
      <c r="BF3824"/>
      <c r="BG3824"/>
      <c r="BH3824"/>
      <c r="BI3824"/>
      <c r="BJ3824"/>
      <c r="BK3824"/>
      <c r="BL3824"/>
      <c r="BM3824"/>
      <c r="BN3824"/>
      <c r="BO3824"/>
    </row>
    <row r="3825" spans="1:67" ht="15" x14ac:dyDescent="0.25">
      <c r="A3825" s="245" t="s">
        <v>2037</v>
      </c>
      <c r="B3825" s="245" t="s">
        <v>2036</v>
      </c>
      <c r="C3825" s="245" t="s">
        <v>2430</v>
      </c>
      <c r="D3825" s="245" t="s">
        <v>2429</v>
      </c>
      <c r="E3825" s="246" t="s">
        <v>44</v>
      </c>
      <c r="F3825" s="245" t="s">
        <v>44</v>
      </c>
      <c r="G3825" s="245" t="s">
        <v>3663</v>
      </c>
      <c r="H3825" s="245" t="s">
        <v>19151</v>
      </c>
      <c r="I3825" s="245" t="s">
        <v>24</v>
      </c>
      <c r="J3825" s="245" t="s">
        <v>59</v>
      </c>
      <c r="K3825" s="246" t="s">
        <v>14260</v>
      </c>
      <c r="L3825" s="245" t="s">
        <v>568</v>
      </c>
      <c r="M3825"/>
      <c r="N3825"/>
      <c r="O3825"/>
      <c r="P3825"/>
      <c r="Q3825"/>
      <c r="R3825"/>
      <c r="S3825"/>
      <c r="T3825"/>
      <c r="U3825"/>
      <c r="V3825"/>
      <c r="W3825"/>
      <c r="X3825"/>
      <c r="Y3825"/>
      <c r="Z3825"/>
      <c r="AA3825"/>
      <c r="AB3825"/>
      <c r="AC3825"/>
      <c r="AD3825"/>
      <c r="AE3825"/>
      <c r="AF3825"/>
      <c r="AG3825"/>
      <c r="AH3825"/>
      <c r="AI3825"/>
      <c r="AJ3825"/>
      <c r="AK3825"/>
      <c r="AL3825"/>
      <c r="AM3825"/>
      <c r="AN3825"/>
      <c r="AO3825"/>
      <c r="AP3825"/>
      <c r="AQ3825"/>
      <c r="AR3825"/>
      <c r="AS3825"/>
      <c r="AT3825"/>
      <c r="AU3825"/>
      <c r="AV3825"/>
      <c r="AW3825"/>
      <c r="AX3825"/>
      <c r="AY3825"/>
      <c r="AZ3825"/>
      <c r="BA3825"/>
      <c r="BB3825"/>
      <c r="BC3825"/>
      <c r="BD3825"/>
      <c r="BE3825"/>
      <c r="BF3825"/>
      <c r="BG3825"/>
      <c r="BH3825"/>
      <c r="BI3825"/>
      <c r="BJ3825"/>
      <c r="BK3825"/>
      <c r="BL3825"/>
      <c r="BM3825"/>
      <c r="BN3825"/>
      <c r="BO3825"/>
    </row>
    <row r="3826" spans="1:67" ht="15" x14ac:dyDescent="0.25">
      <c r="A3826" s="245" t="s">
        <v>2037</v>
      </c>
      <c r="B3826" s="245" t="s">
        <v>2036</v>
      </c>
      <c r="C3826" s="245" t="s">
        <v>2430</v>
      </c>
      <c r="D3826" s="245" t="s">
        <v>2429</v>
      </c>
      <c r="E3826" s="246" t="s">
        <v>44</v>
      </c>
      <c r="F3826" s="245" t="s">
        <v>44</v>
      </c>
      <c r="G3826" s="245" t="s">
        <v>3662</v>
      </c>
      <c r="H3826" s="245" t="s">
        <v>19153</v>
      </c>
      <c r="I3826" s="245" t="s">
        <v>24</v>
      </c>
      <c r="J3826" s="245" t="s">
        <v>59</v>
      </c>
      <c r="K3826" s="246" t="s">
        <v>23394</v>
      </c>
      <c r="L3826" s="245" t="s">
        <v>568</v>
      </c>
      <c r="M3826"/>
      <c r="N3826"/>
      <c r="O3826"/>
      <c r="P3826"/>
      <c r="Q3826"/>
      <c r="R3826"/>
      <c r="S3826"/>
      <c r="T3826"/>
      <c r="U3826"/>
      <c r="V3826"/>
      <c r="W3826"/>
      <c r="X3826"/>
      <c r="Y3826"/>
      <c r="Z3826"/>
      <c r="AA3826"/>
      <c r="AB3826"/>
      <c r="AC3826"/>
      <c r="AD3826"/>
      <c r="AE3826"/>
      <c r="AF3826"/>
      <c r="AG3826"/>
      <c r="AH3826"/>
      <c r="AI3826"/>
      <c r="AJ3826"/>
      <c r="AK3826"/>
      <c r="AL3826"/>
      <c r="AM3826"/>
      <c r="AN3826"/>
      <c r="AO3826"/>
      <c r="AP3826"/>
      <c r="AQ3826"/>
      <c r="AR3826"/>
      <c r="AS3826"/>
      <c r="AT3826"/>
      <c r="AU3826"/>
      <c r="AV3826"/>
      <c r="AW3826"/>
      <c r="AX3826"/>
      <c r="AY3826"/>
      <c r="AZ3826"/>
      <c r="BA3826"/>
      <c r="BB3826"/>
      <c r="BC3826"/>
      <c r="BD3826"/>
      <c r="BE3826"/>
      <c r="BF3826"/>
      <c r="BG3826"/>
      <c r="BH3826"/>
      <c r="BI3826"/>
      <c r="BJ3826"/>
      <c r="BK3826"/>
      <c r="BL3826"/>
      <c r="BM3826"/>
      <c r="BN3826"/>
      <c r="BO3826"/>
    </row>
    <row r="3827" spans="1:67" ht="15" x14ac:dyDescent="0.25">
      <c r="A3827" s="245" t="s">
        <v>2037</v>
      </c>
      <c r="B3827" s="245" t="s">
        <v>2036</v>
      </c>
      <c r="C3827" s="245" t="s">
        <v>2430</v>
      </c>
      <c r="D3827" s="245" t="s">
        <v>2429</v>
      </c>
      <c r="E3827" s="246" t="s">
        <v>44</v>
      </c>
      <c r="F3827" s="245" t="s">
        <v>44</v>
      </c>
      <c r="G3827" s="245" t="s">
        <v>3661</v>
      </c>
      <c r="H3827" s="245" t="s">
        <v>19154</v>
      </c>
      <c r="I3827" s="245" t="s">
        <v>24</v>
      </c>
      <c r="J3827" s="245" t="s">
        <v>59</v>
      </c>
      <c r="K3827" s="246" t="s">
        <v>15063</v>
      </c>
      <c r="L3827" s="245" t="s">
        <v>568</v>
      </c>
      <c r="M3827"/>
      <c r="N3827"/>
      <c r="O3827"/>
      <c r="P3827"/>
      <c r="Q3827"/>
      <c r="R3827"/>
      <c r="S3827"/>
      <c r="T3827"/>
      <c r="U3827"/>
      <c r="V3827"/>
      <c r="W3827"/>
      <c r="X3827"/>
      <c r="Y3827"/>
      <c r="Z3827"/>
      <c r="AA3827"/>
      <c r="AB3827"/>
      <c r="AC3827"/>
      <c r="AD3827"/>
      <c r="AE3827"/>
      <c r="AF3827"/>
      <c r="AG3827"/>
      <c r="AH3827"/>
      <c r="AI3827"/>
      <c r="AJ3827"/>
      <c r="AK3827"/>
      <c r="AL3827"/>
      <c r="AM3827"/>
      <c r="AN3827"/>
      <c r="AO3827"/>
      <c r="AP3827"/>
      <c r="AQ3827"/>
      <c r="AR3827"/>
      <c r="AS3827"/>
      <c r="AT3827"/>
      <c r="AU3827"/>
      <c r="AV3827"/>
      <c r="AW3827"/>
      <c r="AX3827"/>
      <c r="AY3827"/>
      <c r="AZ3827"/>
      <c r="BA3827"/>
      <c r="BB3827"/>
      <c r="BC3827"/>
      <c r="BD3827"/>
      <c r="BE3827"/>
      <c r="BF3827"/>
      <c r="BG3827"/>
      <c r="BH3827"/>
      <c r="BI3827"/>
      <c r="BJ3827"/>
      <c r="BK3827"/>
      <c r="BL3827"/>
      <c r="BM3827"/>
      <c r="BN3827"/>
      <c r="BO3827"/>
    </row>
    <row r="3828" spans="1:67" ht="15" x14ac:dyDescent="0.25">
      <c r="A3828" s="245" t="s">
        <v>2037</v>
      </c>
      <c r="B3828" s="245" t="s">
        <v>2036</v>
      </c>
      <c r="C3828" s="245" t="s">
        <v>2430</v>
      </c>
      <c r="D3828" s="245" t="s">
        <v>2429</v>
      </c>
      <c r="E3828" s="246" t="s">
        <v>44</v>
      </c>
      <c r="F3828" s="245" t="s">
        <v>44</v>
      </c>
      <c r="G3828" s="245" t="s">
        <v>19156</v>
      </c>
      <c r="H3828" s="245" t="s">
        <v>19157</v>
      </c>
      <c r="I3828" s="245" t="s">
        <v>24</v>
      </c>
      <c r="J3828" s="245" t="s">
        <v>59</v>
      </c>
      <c r="K3828" s="246" t="s">
        <v>24502</v>
      </c>
      <c r="L3828" s="245" t="s">
        <v>568</v>
      </c>
      <c r="M3828"/>
      <c r="N3828"/>
      <c r="O3828"/>
      <c r="P3828"/>
      <c r="Q3828"/>
      <c r="R3828"/>
      <c r="S3828"/>
      <c r="T3828"/>
      <c r="U3828"/>
      <c r="V3828"/>
      <c r="W3828"/>
      <c r="X3828"/>
      <c r="Y3828"/>
      <c r="Z3828"/>
      <c r="AA3828"/>
      <c r="AB3828"/>
      <c r="AC3828"/>
      <c r="AD3828"/>
      <c r="AE3828"/>
      <c r="AF3828"/>
      <c r="AG3828"/>
      <c r="AH3828"/>
      <c r="AI3828"/>
      <c r="AJ3828"/>
      <c r="AK3828"/>
      <c r="AL3828"/>
      <c r="AM3828"/>
      <c r="AN3828"/>
      <c r="AO3828"/>
      <c r="AP3828"/>
      <c r="AQ3828"/>
      <c r="AR3828"/>
      <c r="AS3828"/>
      <c r="AT3828"/>
      <c r="AU3828"/>
      <c r="AV3828"/>
      <c r="AW3828"/>
      <c r="AX3828"/>
      <c r="AY3828"/>
      <c r="AZ3828"/>
      <c r="BA3828"/>
      <c r="BB3828"/>
      <c r="BC3828"/>
      <c r="BD3828"/>
      <c r="BE3828"/>
      <c r="BF3828"/>
      <c r="BG3828"/>
      <c r="BH3828"/>
      <c r="BI3828"/>
      <c r="BJ3828"/>
      <c r="BK3828"/>
      <c r="BL3828"/>
      <c r="BM3828"/>
      <c r="BN3828"/>
      <c r="BO3828"/>
    </row>
    <row r="3829" spans="1:67" ht="15" x14ac:dyDescent="0.25">
      <c r="A3829" s="245" t="s">
        <v>2037</v>
      </c>
      <c r="B3829" s="245" t="s">
        <v>2036</v>
      </c>
      <c r="C3829" s="245" t="s">
        <v>2430</v>
      </c>
      <c r="D3829" s="245" t="s">
        <v>2429</v>
      </c>
      <c r="E3829" s="246" t="s">
        <v>44</v>
      </c>
      <c r="F3829" s="245" t="s">
        <v>44</v>
      </c>
      <c r="G3829" s="245" t="s">
        <v>3660</v>
      </c>
      <c r="H3829" s="245" t="s">
        <v>19158</v>
      </c>
      <c r="I3829" s="245" t="s">
        <v>24</v>
      </c>
      <c r="J3829" s="245" t="s">
        <v>59</v>
      </c>
      <c r="K3829" s="246" t="s">
        <v>8799</v>
      </c>
      <c r="L3829" s="245" t="s">
        <v>568</v>
      </c>
      <c r="M3829"/>
      <c r="N3829"/>
      <c r="O3829"/>
      <c r="P3829"/>
      <c r="Q3829"/>
      <c r="R3829"/>
      <c r="S3829"/>
      <c r="T3829"/>
      <c r="U3829"/>
      <c r="V3829"/>
      <c r="W3829"/>
      <c r="X3829"/>
      <c r="Y3829"/>
      <c r="Z3829"/>
      <c r="AA3829"/>
      <c r="AB3829"/>
      <c r="AC3829"/>
      <c r="AD3829"/>
      <c r="AE3829"/>
      <c r="AF3829"/>
      <c r="AG3829"/>
      <c r="AH3829"/>
      <c r="AI3829"/>
      <c r="AJ3829"/>
      <c r="AK3829"/>
      <c r="AL3829"/>
      <c r="AM3829"/>
      <c r="AN3829"/>
      <c r="AO3829"/>
      <c r="AP3829"/>
      <c r="AQ3829"/>
      <c r="AR3829"/>
      <c r="AS3829"/>
      <c r="AT3829"/>
      <c r="AU3829"/>
      <c r="AV3829"/>
      <c r="AW3829"/>
      <c r="AX3829"/>
      <c r="AY3829"/>
      <c r="AZ3829"/>
      <c r="BA3829"/>
      <c r="BB3829"/>
      <c r="BC3829"/>
      <c r="BD3829"/>
      <c r="BE3829"/>
      <c r="BF3829"/>
      <c r="BG3829"/>
      <c r="BH3829"/>
      <c r="BI3829"/>
      <c r="BJ3829"/>
      <c r="BK3829"/>
      <c r="BL3829"/>
      <c r="BM3829"/>
      <c r="BN3829"/>
      <c r="BO3829"/>
    </row>
    <row r="3830" spans="1:67" ht="15" x14ac:dyDescent="0.25">
      <c r="A3830" s="245" t="s">
        <v>2037</v>
      </c>
      <c r="B3830" s="245" t="s">
        <v>2036</v>
      </c>
      <c r="C3830" s="245" t="s">
        <v>2430</v>
      </c>
      <c r="D3830" s="245" t="s">
        <v>2429</v>
      </c>
      <c r="E3830" s="246" t="s">
        <v>44</v>
      </c>
      <c r="F3830" s="245" t="s">
        <v>44</v>
      </c>
      <c r="G3830" s="245" t="s">
        <v>3659</v>
      </c>
      <c r="H3830" s="245" t="s">
        <v>19159</v>
      </c>
      <c r="I3830" s="245" t="s">
        <v>24</v>
      </c>
      <c r="J3830" s="245" t="s">
        <v>59</v>
      </c>
      <c r="K3830" s="246" t="s">
        <v>12873</v>
      </c>
      <c r="L3830" s="245" t="s">
        <v>568</v>
      </c>
      <c r="M3830"/>
      <c r="N3830"/>
      <c r="O3830"/>
      <c r="P3830"/>
      <c r="Q3830"/>
      <c r="R3830"/>
      <c r="S3830"/>
      <c r="T3830"/>
      <c r="U3830"/>
      <c r="V3830"/>
      <c r="W3830"/>
      <c r="X3830"/>
      <c r="Y3830"/>
      <c r="Z3830"/>
      <c r="AA3830"/>
      <c r="AB3830"/>
      <c r="AC3830"/>
      <c r="AD3830"/>
      <c r="AE3830"/>
      <c r="AF3830"/>
      <c r="AG3830"/>
      <c r="AH3830"/>
      <c r="AI3830"/>
      <c r="AJ3830"/>
      <c r="AK3830"/>
      <c r="AL3830"/>
      <c r="AM3830"/>
      <c r="AN3830"/>
      <c r="AO3830"/>
      <c r="AP3830"/>
      <c r="AQ3830"/>
      <c r="AR3830"/>
      <c r="AS3830"/>
      <c r="AT3830"/>
      <c r="AU3830"/>
      <c r="AV3830"/>
      <c r="AW3830"/>
      <c r="AX3830"/>
      <c r="AY3830"/>
      <c r="AZ3830"/>
      <c r="BA3830"/>
      <c r="BB3830"/>
      <c r="BC3830"/>
      <c r="BD3830"/>
      <c r="BE3830"/>
      <c r="BF3830"/>
      <c r="BG3830"/>
      <c r="BH3830"/>
      <c r="BI3830"/>
      <c r="BJ3830"/>
      <c r="BK3830"/>
      <c r="BL3830"/>
      <c r="BM3830"/>
      <c r="BN3830"/>
      <c r="BO3830"/>
    </row>
    <row r="3831" spans="1:67" ht="15" x14ac:dyDescent="0.25">
      <c r="A3831" s="245" t="s">
        <v>2037</v>
      </c>
      <c r="B3831" s="245" t="s">
        <v>2036</v>
      </c>
      <c r="C3831" s="245" t="s">
        <v>2430</v>
      </c>
      <c r="D3831" s="245" t="s">
        <v>2429</v>
      </c>
      <c r="E3831" s="246" t="s">
        <v>44</v>
      </c>
      <c r="F3831" s="245" t="s">
        <v>44</v>
      </c>
      <c r="G3831" s="245" t="s">
        <v>3658</v>
      </c>
      <c r="H3831" s="245" t="s">
        <v>19160</v>
      </c>
      <c r="I3831" s="245" t="s">
        <v>24</v>
      </c>
      <c r="J3831" s="245" t="s">
        <v>59</v>
      </c>
      <c r="K3831" s="246" t="s">
        <v>24503</v>
      </c>
      <c r="L3831" s="245" t="s">
        <v>568</v>
      </c>
      <c r="M3831"/>
      <c r="N3831"/>
      <c r="O3831"/>
      <c r="P3831"/>
      <c r="Q3831"/>
      <c r="R3831"/>
      <c r="S3831"/>
      <c r="T3831"/>
      <c r="U3831"/>
      <c r="V3831"/>
      <c r="W3831"/>
      <c r="X3831"/>
      <c r="Y3831"/>
      <c r="Z3831"/>
      <c r="AA3831"/>
      <c r="AB3831"/>
      <c r="AC3831"/>
      <c r="AD3831"/>
      <c r="AE3831"/>
      <c r="AF3831"/>
      <c r="AG3831"/>
      <c r="AH3831"/>
      <c r="AI3831"/>
      <c r="AJ3831"/>
      <c r="AK3831"/>
      <c r="AL3831"/>
      <c r="AM3831"/>
      <c r="AN3831"/>
      <c r="AO3831"/>
      <c r="AP3831"/>
      <c r="AQ3831"/>
      <c r="AR3831"/>
      <c r="AS3831"/>
      <c r="AT3831"/>
      <c r="AU3831"/>
      <c r="AV3831"/>
      <c r="AW3831"/>
      <c r="AX3831"/>
      <c r="AY3831"/>
      <c r="AZ3831"/>
      <c r="BA3831"/>
      <c r="BB3831"/>
      <c r="BC3831"/>
      <c r="BD3831"/>
      <c r="BE3831"/>
      <c r="BF3831"/>
      <c r="BG3831"/>
      <c r="BH3831"/>
      <c r="BI3831"/>
      <c r="BJ3831"/>
      <c r="BK3831"/>
      <c r="BL3831"/>
      <c r="BM3831"/>
      <c r="BN3831"/>
      <c r="BO3831"/>
    </row>
    <row r="3832" spans="1:67" ht="15" x14ac:dyDescent="0.25">
      <c r="A3832" s="245" t="s">
        <v>2037</v>
      </c>
      <c r="B3832" s="245" t="s">
        <v>2036</v>
      </c>
      <c r="C3832" s="245" t="s">
        <v>2430</v>
      </c>
      <c r="D3832" s="245" t="s">
        <v>2429</v>
      </c>
      <c r="E3832" s="246" t="s">
        <v>44</v>
      </c>
      <c r="F3832" s="245" t="s">
        <v>44</v>
      </c>
      <c r="G3832" s="245" t="s">
        <v>3657</v>
      </c>
      <c r="H3832" s="245" t="s">
        <v>19162</v>
      </c>
      <c r="I3832" s="245" t="s">
        <v>24</v>
      </c>
      <c r="J3832" s="245" t="s">
        <v>59</v>
      </c>
      <c r="K3832" s="246" t="s">
        <v>24504</v>
      </c>
      <c r="L3832" s="245" t="s">
        <v>568</v>
      </c>
      <c r="M3832"/>
      <c r="N3832"/>
      <c r="O3832"/>
      <c r="P3832"/>
      <c r="Q3832"/>
      <c r="R3832"/>
      <c r="S3832"/>
      <c r="T3832"/>
      <c r="U3832"/>
      <c r="V3832"/>
      <c r="W3832"/>
      <c r="X3832"/>
      <c r="Y3832"/>
      <c r="Z3832"/>
      <c r="AA3832"/>
      <c r="AB3832"/>
      <c r="AC3832"/>
      <c r="AD3832"/>
      <c r="AE3832"/>
      <c r="AF3832"/>
      <c r="AG3832"/>
      <c r="AH3832"/>
      <c r="AI3832"/>
      <c r="AJ3832"/>
      <c r="AK3832"/>
      <c r="AL3832"/>
      <c r="AM3832"/>
      <c r="AN3832"/>
      <c r="AO3832"/>
      <c r="AP3832"/>
      <c r="AQ3832"/>
      <c r="AR3832"/>
      <c r="AS3832"/>
      <c r="AT3832"/>
      <c r="AU3832"/>
      <c r="AV3832"/>
      <c r="AW3832"/>
      <c r="AX3832"/>
      <c r="AY3832"/>
      <c r="AZ3832"/>
      <c r="BA3832"/>
      <c r="BB3832"/>
      <c r="BC3832"/>
      <c r="BD3832"/>
      <c r="BE3832"/>
      <c r="BF3832"/>
      <c r="BG3832"/>
      <c r="BH3832"/>
      <c r="BI3832"/>
      <c r="BJ3832"/>
      <c r="BK3832"/>
      <c r="BL3832"/>
      <c r="BM3832"/>
      <c r="BN3832"/>
      <c r="BO3832"/>
    </row>
    <row r="3833" spans="1:67" ht="15" x14ac:dyDescent="0.25">
      <c r="A3833" s="245" t="s">
        <v>2037</v>
      </c>
      <c r="B3833" s="245" t="s">
        <v>2036</v>
      </c>
      <c r="C3833" s="245" t="s">
        <v>2430</v>
      </c>
      <c r="D3833" s="245" t="s">
        <v>2429</v>
      </c>
      <c r="E3833" s="246" t="s">
        <v>44</v>
      </c>
      <c r="F3833" s="245" t="s">
        <v>44</v>
      </c>
      <c r="G3833" s="245" t="s">
        <v>3656</v>
      </c>
      <c r="H3833" s="245" t="s">
        <v>19163</v>
      </c>
      <c r="I3833" s="245" t="s">
        <v>24</v>
      </c>
      <c r="J3833" s="245" t="s">
        <v>59</v>
      </c>
      <c r="K3833" s="246" t="s">
        <v>24505</v>
      </c>
      <c r="L3833" s="245" t="s">
        <v>568</v>
      </c>
      <c r="M3833"/>
      <c r="N3833"/>
      <c r="O3833"/>
      <c r="P3833"/>
      <c r="Q3833"/>
      <c r="R3833"/>
      <c r="S3833"/>
      <c r="T3833"/>
      <c r="U3833"/>
      <c r="V3833"/>
      <c r="W3833"/>
      <c r="X3833"/>
      <c r="Y3833"/>
      <c r="Z3833"/>
      <c r="AA3833"/>
      <c r="AB3833"/>
      <c r="AC3833"/>
      <c r="AD3833"/>
      <c r="AE3833"/>
      <c r="AF3833"/>
      <c r="AG3833"/>
      <c r="AH3833"/>
      <c r="AI3833"/>
      <c r="AJ3833"/>
      <c r="AK3833"/>
      <c r="AL3833"/>
      <c r="AM3833"/>
      <c r="AN3833"/>
      <c r="AO3833"/>
      <c r="AP3833"/>
      <c r="AQ3833"/>
      <c r="AR3833"/>
      <c r="AS3833"/>
      <c r="AT3833"/>
      <c r="AU3833"/>
      <c r="AV3833"/>
      <c r="AW3833"/>
      <c r="AX3833"/>
      <c r="AY3833"/>
      <c r="AZ3833"/>
      <c r="BA3833"/>
      <c r="BB3833"/>
      <c r="BC3833"/>
      <c r="BD3833"/>
      <c r="BE3833"/>
      <c r="BF3833"/>
      <c r="BG3833"/>
      <c r="BH3833"/>
      <c r="BI3833"/>
      <c r="BJ3833"/>
      <c r="BK3833"/>
      <c r="BL3833"/>
      <c r="BM3833"/>
      <c r="BN3833"/>
      <c r="BO3833"/>
    </row>
    <row r="3834" spans="1:67" ht="15" x14ac:dyDescent="0.25">
      <c r="A3834" s="245" t="s">
        <v>2037</v>
      </c>
      <c r="B3834" s="245" t="s">
        <v>2036</v>
      </c>
      <c r="C3834" s="245" t="s">
        <v>2430</v>
      </c>
      <c r="D3834" s="245" t="s">
        <v>2429</v>
      </c>
      <c r="E3834" s="246" t="s">
        <v>44</v>
      </c>
      <c r="F3834" s="245" t="s">
        <v>44</v>
      </c>
      <c r="G3834" s="245" t="s">
        <v>3654</v>
      </c>
      <c r="H3834" s="245" t="s">
        <v>19165</v>
      </c>
      <c r="I3834" s="245" t="s">
        <v>24</v>
      </c>
      <c r="J3834" s="245" t="s">
        <v>59</v>
      </c>
      <c r="K3834" s="246" t="s">
        <v>24506</v>
      </c>
      <c r="L3834" s="245" t="s">
        <v>568</v>
      </c>
      <c r="M3834"/>
      <c r="N3834"/>
      <c r="O3834"/>
      <c r="P3834"/>
      <c r="Q3834"/>
      <c r="R3834"/>
      <c r="S3834"/>
      <c r="T3834"/>
      <c r="U3834"/>
      <c r="V3834"/>
      <c r="W3834"/>
      <c r="X3834"/>
      <c r="Y3834"/>
      <c r="Z3834"/>
      <c r="AA3834"/>
      <c r="AB3834"/>
      <c r="AC3834"/>
      <c r="AD3834"/>
      <c r="AE3834"/>
      <c r="AF3834"/>
      <c r="AG3834"/>
      <c r="AH3834"/>
      <c r="AI3834"/>
      <c r="AJ3834"/>
      <c r="AK3834"/>
      <c r="AL3834"/>
      <c r="AM3834"/>
      <c r="AN3834"/>
      <c r="AO3834"/>
      <c r="AP3834"/>
      <c r="AQ3834"/>
      <c r="AR3834"/>
      <c r="AS3834"/>
      <c r="AT3834"/>
      <c r="AU3834"/>
      <c r="AV3834"/>
      <c r="AW3834"/>
      <c r="AX3834"/>
      <c r="AY3834"/>
      <c r="AZ3834"/>
      <c r="BA3834"/>
      <c r="BB3834"/>
      <c r="BC3834"/>
      <c r="BD3834"/>
      <c r="BE3834"/>
      <c r="BF3834"/>
      <c r="BG3834"/>
      <c r="BH3834"/>
      <c r="BI3834"/>
      <c r="BJ3834"/>
      <c r="BK3834"/>
      <c r="BL3834"/>
      <c r="BM3834"/>
      <c r="BN3834"/>
      <c r="BO3834"/>
    </row>
    <row r="3835" spans="1:67" ht="15" x14ac:dyDescent="0.25">
      <c r="A3835" s="245" t="s">
        <v>2037</v>
      </c>
      <c r="B3835" s="245" t="s">
        <v>2036</v>
      </c>
      <c r="C3835" s="245" t="s">
        <v>2430</v>
      </c>
      <c r="D3835" s="245" t="s">
        <v>2429</v>
      </c>
      <c r="E3835" s="246" t="s">
        <v>44</v>
      </c>
      <c r="F3835" s="245" t="s">
        <v>44</v>
      </c>
      <c r="G3835" s="245" t="s">
        <v>3653</v>
      </c>
      <c r="H3835" s="245" t="s">
        <v>19167</v>
      </c>
      <c r="I3835" s="245" t="s">
        <v>24</v>
      </c>
      <c r="J3835" s="245" t="s">
        <v>59</v>
      </c>
      <c r="K3835" s="246" t="s">
        <v>12129</v>
      </c>
      <c r="L3835" s="245" t="s">
        <v>568</v>
      </c>
      <c r="M3835"/>
      <c r="N3835"/>
      <c r="O3835"/>
      <c r="P3835"/>
      <c r="Q3835"/>
      <c r="R3835"/>
      <c r="S3835"/>
      <c r="T3835"/>
      <c r="U3835"/>
      <c r="V3835"/>
      <c r="W3835"/>
      <c r="X3835"/>
      <c r="Y3835"/>
      <c r="Z3835"/>
      <c r="AA3835"/>
      <c r="AB3835"/>
      <c r="AC3835"/>
      <c r="AD3835"/>
      <c r="AE3835"/>
      <c r="AF3835"/>
      <c r="AG3835"/>
      <c r="AH3835"/>
      <c r="AI3835"/>
      <c r="AJ3835"/>
      <c r="AK3835"/>
      <c r="AL3835"/>
      <c r="AM3835"/>
      <c r="AN3835"/>
      <c r="AO3835"/>
      <c r="AP3835"/>
      <c r="AQ3835"/>
      <c r="AR3835"/>
      <c r="AS3835"/>
      <c r="AT3835"/>
      <c r="AU3835"/>
      <c r="AV3835"/>
      <c r="AW3835"/>
      <c r="AX3835"/>
      <c r="AY3835"/>
      <c r="AZ3835"/>
      <c r="BA3835"/>
      <c r="BB3835"/>
      <c r="BC3835"/>
      <c r="BD3835"/>
      <c r="BE3835"/>
      <c r="BF3835"/>
      <c r="BG3835"/>
      <c r="BH3835"/>
      <c r="BI3835"/>
      <c r="BJ3835"/>
      <c r="BK3835"/>
      <c r="BL3835"/>
      <c r="BM3835"/>
      <c r="BN3835"/>
      <c r="BO3835"/>
    </row>
    <row r="3836" spans="1:67" ht="15" x14ac:dyDescent="0.25">
      <c r="A3836" s="245" t="s">
        <v>2037</v>
      </c>
      <c r="B3836" s="245" t="s">
        <v>2036</v>
      </c>
      <c r="C3836" s="245" t="s">
        <v>2430</v>
      </c>
      <c r="D3836" s="245" t="s">
        <v>2429</v>
      </c>
      <c r="E3836" s="246" t="s">
        <v>44</v>
      </c>
      <c r="F3836" s="245" t="s">
        <v>44</v>
      </c>
      <c r="G3836" s="245" t="s">
        <v>3652</v>
      </c>
      <c r="H3836" s="245" t="s">
        <v>19168</v>
      </c>
      <c r="I3836" s="245" t="s">
        <v>24</v>
      </c>
      <c r="J3836" s="245" t="s">
        <v>59</v>
      </c>
      <c r="K3836" s="246" t="s">
        <v>15272</v>
      </c>
      <c r="L3836" s="245" t="s">
        <v>568</v>
      </c>
      <c r="M3836"/>
      <c r="N3836"/>
      <c r="O3836"/>
      <c r="P3836"/>
      <c r="Q3836"/>
      <c r="R3836"/>
      <c r="S3836"/>
      <c r="T3836"/>
      <c r="U3836"/>
      <c r="V3836"/>
      <c r="W3836"/>
      <c r="X3836"/>
      <c r="Y3836"/>
      <c r="Z3836"/>
      <c r="AA3836"/>
      <c r="AB3836"/>
      <c r="AC3836"/>
      <c r="AD3836"/>
      <c r="AE3836"/>
      <c r="AF3836"/>
      <c r="AG3836"/>
      <c r="AH3836"/>
      <c r="AI3836"/>
      <c r="AJ3836"/>
      <c r="AK3836"/>
      <c r="AL3836"/>
      <c r="AM3836"/>
      <c r="AN3836"/>
      <c r="AO3836"/>
      <c r="AP3836"/>
      <c r="AQ3836"/>
      <c r="AR3836"/>
      <c r="AS3836"/>
      <c r="AT3836"/>
      <c r="AU3836"/>
      <c r="AV3836"/>
      <c r="AW3836"/>
      <c r="AX3836"/>
      <c r="AY3836"/>
      <c r="AZ3836"/>
      <c r="BA3836"/>
      <c r="BB3836"/>
      <c r="BC3836"/>
      <c r="BD3836"/>
      <c r="BE3836"/>
      <c r="BF3836"/>
      <c r="BG3836"/>
      <c r="BH3836"/>
      <c r="BI3836"/>
      <c r="BJ3836"/>
      <c r="BK3836"/>
      <c r="BL3836"/>
      <c r="BM3836"/>
      <c r="BN3836"/>
      <c r="BO3836"/>
    </row>
    <row r="3837" spans="1:67" ht="15" x14ac:dyDescent="0.25">
      <c r="A3837" s="245" t="s">
        <v>2037</v>
      </c>
      <c r="B3837" s="245" t="s">
        <v>2036</v>
      </c>
      <c r="C3837" s="245" t="s">
        <v>2430</v>
      </c>
      <c r="D3837" s="245" t="s">
        <v>2429</v>
      </c>
      <c r="E3837" s="246" t="s">
        <v>44</v>
      </c>
      <c r="F3837" s="245" t="s">
        <v>44</v>
      </c>
      <c r="G3837" s="245" t="s">
        <v>3651</v>
      </c>
      <c r="H3837" s="245" t="s">
        <v>19170</v>
      </c>
      <c r="I3837" s="245" t="s">
        <v>24</v>
      </c>
      <c r="J3837" s="245" t="s">
        <v>59</v>
      </c>
      <c r="K3837" s="246" t="s">
        <v>15776</v>
      </c>
      <c r="L3837" s="245" t="s">
        <v>568</v>
      </c>
      <c r="M3837"/>
      <c r="N3837"/>
      <c r="O3837"/>
      <c r="P3837"/>
      <c r="Q3837"/>
      <c r="R3837"/>
      <c r="S3837"/>
      <c r="T3837"/>
      <c r="U3837"/>
      <c r="V3837"/>
      <c r="W3837"/>
      <c r="X3837"/>
      <c r="Y3837"/>
      <c r="Z3837"/>
      <c r="AA3837"/>
      <c r="AB3837"/>
      <c r="AC3837"/>
      <c r="AD3837"/>
      <c r="AE3837"/>
      <c r="AF3837"/>
      <c r="AG3837"/>
      <c r="AH3837"/>
      <c r="AI3837"/>
      <c r="AJ3837"/>
      <c r="AK3837"/>
      <c r="AL3837"/>
      <c r="AM3837"/>
      <c r="AN3837"/>
      <c r="AO3837"/>
      <c r="AP3837"/>
      <c r="AQ3837"/>
      <c r="AR3837"/>
      <c r="AS3837"/>
      <c r="AT3837"/>
      <c r="AU3837"/>
      <c r="AV3837"/>
      <c r="AW3837"/>
      <c r="AX3837"/>
      <c r="AY3837"/>
      <c r="AZ3837"/>
      <c r="BA3837"/>
      <c r="BB3837"/>
      <c r="BC3837"/>
      <c r="BD3837"/>
      <c r="BE3837"/>
      <c r="BF3837"/>
      <c r="BG3837"/>
      <c r="BH3837"/>
      <c r="BI3837"/>
      <c r="BJ3837"/>
      <c r="BK3837"/>
      <c r="BL3837"/>
      <c r="BM3837"/>
      <c r="BN3837"/>
      <c r="BO3837"/>
    </row>
    <row r="3838" spans="1:67" ht="15" x14ac:dyDescent="0.25">
      <c r="A3838" s="245" t="s">
        <v>2037</v>
      </c>
      <c r="B3838" s="245" t="s">
        <v>2036</v>
      </c>
      <c r="C3838" s="245" t="s">
        <v>2430</v>
      </c>
      <c r="D3838" s="245" t="s">
        <v>2429</v>
      </c>
      <c r="E3838" s="246" t="s">
        <v>44</v>
      </c>
      <c r="F3838" s="245" t="s">
        <v>44</v>
      </c>
      <c r="G3838" s="245" t="s">
        <v>3650</v>
      </c>
      <c r="H3838" s="245" t="s">
        <v>19172</v>
      </c>
      <c r="I3838" s="245" t="s">
        <v>24</v>
      </c>
      <c r="J3838" s="245" t="s">
        <v>59</v>
      </c>
      <c r="K3838" s="246" t="s">
        <v>8261</v>
      </c>
      <c r="L3838" s="245" t="s">
        <v>568</v>
      </c>
      <c r="M3838"/>
      <c r="N3838"/>
      <c r="O3838"/>
      <c r="P3838"/>
      <c r="Q3838"/>
      <c r="R3838"/>
      <c r="S3838"/>
      <c r="T3838"/>
      <c r="U3838"/>
      <c r="V3838"/>
      <c r="W3838"/>
      <c r="X3838"/>
      <c r="Y3838"/>
      <c r="Z3838"/>
      <c r="AA3838"/>
      <c r="AB3838"/>
      <c r="AC3838"/>
      <c r="AD3838"/>
      <c r="AE3838"/>
      <c r="AF3838"/>
      <c r="AG3838"/>
      <c r="AH3838"/>
      <c r="AI3838"/>
      <c r="AJ3838"/>
      <c r="AK3838"/>
      <c r="AL3838"/>
      <c r="AM3838"/>
      <c r="AN3838"/>
      <c r="AO3838"/>
      <c r="AP3838"/>
      <c r="AQ3838"/>
      <c r="AR3838"/>
      <c r="AS3838"/>
      <c r="AT3838"/>
      <c r="AU3838"/>
      <c r="AV3838"/>
      <c r="AW3838"/>
      <c r="AX3838"/>
      <c r="AY3838"/>
      <c r="AZ3838"/>
      <c r="BA3838"/>
      <c r="BB3838"/>
      <c r="BC3838"/>
      <c r="BD3838"/>
      <c r="BE3838"/>
      <c r="BF3838"/>
      <c r="BG3838"/>
      <c r="BH3838"/>
      <c r="BI3838"/>
      <c r="BJ3838"/>
      <c r="BK3838"/>
      <c r="BL3838"/>
      <c r="BM3838"/>
      <c r="BN3838"/>
      <c r="BO3838"/>
    </row>
    <row r="3839" spans="1:67" ht="15" x14ac:dyDescent="0.25">
      <c r="A3839" s="245" t="s">
        <v>2037</v>
      </c>
      <c r="B3839" s="245" t="s">
        <v>2036</v>
      </c>
      <c r="C3839" s="245" t="s">
        <v>2430</v>
      </c>
      <c r="D3839" s="245" t="s">
        <v>2429</v>
      </c>
      <c r="E3839" s="246" t="s">
        <v>44</v>
      </c>
      <c r="F3839" s="245" t="s">
        <v>44</v>
      </c>
      <c r="G3839" s="245" t="s">
        <v>3649</v>
      </c>
      <c r="H3839" s="245" t="s">
        <v>19173</v>
      </c>
      <c r="I3839" s="245" t="s">
        <v>24</v>
      </c>
      <c r="J3839" s="245" t="s">
        <v>59</v>
      </c>
      <c r="K3839" s="246" t="s">
        <v>24507</v>
      </c>
      <c r="L3839" s="245" t="s">
        <v>568</v>
      </c>
      <c r="M3839"/>
      <c r="N3839"/>
      <c r="O3839"/>
      <c r="P3839"/>
      <c r="Q3839"/>
      <c r="R3839"/>
      <c r="S3839"/>
      <c r="T3839"/>
      <c r="U3839"/>
      <c r="V3839"/>
      <c r="W3839"/>
      <c r="X3839"/>
      <c r="Y3839"/>
      <c r="Z3839"/>
      <c r="AA3839"/>
      <c r="AB3839"/>
      <c r="AC3839"/>
      <c r="AD3839"/>
      <c r="AE3839"/>
      <c r="AF3839"/>
      <c r="AG3839"/>
      <c r="AH3839"/>
      <c r="AI3839"/>
      <c r="AJ3839"/>
      <c r="AK3839"/>
      <c r="AL3839"/>
      <c r="AM3839"/>
      <c r="AN3839"/>
      <c r="AO3839"/>
      <c r="AP3839"/>
      <c r="AQ3839"/>
      <c r="AR3839"/>
      <c r="AS3839"/>
      <c r="AT3839"/>
      <c r="AU3839"/>
      <c r="AV3839"/>
      <c r="AW3839"/>
      <c r="AX3839"/>
      <c r="AY3839"/>
      <c r="AZ3839"/>
      <c r="BA3839"/>
      <c r="BB3839"/>
      <c r="BC3839"/>
      <c r="BD3839"/>
      <c r="BE3839"/>
      <c r="BF3839"/>
      <c r="BG3839"/>
      <c r="BH3839"/>
      <c r="BI3839"/>
      <c r="BJ3839"/>
      <c r="BK3839"/>
      <c r="BL3839"/>
      <c r="BM3839"/>
      <c r="BN3839"/>
      <c r="BO3839"/>
    </row>
    <row r="3840" spans="1:67" ht="15" x14ac:dyDescent="0.25">
      <c r="A3840" s="245" t="s">
        <v>2037</v>
      </c>
      <c r="B3840" s="245" t="s">
        <v>2036</v>
      </c>
      <c r="C3840" s="245" t="s">
        <v>2430</v>
      </c>
      <c r="D3840" s="245" t="s">
        <v>2429</v>
      </c>
      <c r="E3840" s="246" t="s">
        <v>44</v>
      </c>
      <c r="F3840" s="245" t="s">
        <v>44</v>
      </c>
      <c r="G3840" s="245" t="s">
        <v>3648</v>
      </c>
      <c r="H3840" s="245" t="s">
        <v>19174</v>
      </c>
      <c r="I3840" s="245" t="s">
        <v>24</v>
      </c>
      <c r="J3840" s="245" t="s">
        <v>59</v>
      </c>
      <c r="K3840" s="246" t="s">
        <v>8490</v>
      </c>
      <c r="L3840" s="245" t="s">
        <v>568</v>
      </c>
      <c r="M3840"/>
      <c r="N3840"/>
      <c r="O3840"/>
      <c r="P3840"/>
      <c r="Q3840"/>
      <c r="R3840"/>
      <c r="S3840"/>
      <c r="T3840"/>
      <c r="U3840"/>
      <c r="V3840"/>
      <c r="W3840"/>
      <c r="X3840"/>
      <c r="Y3840"/>
      <c r="Z3840"/>
      <c r="AA3840"/>
      <c r="AB3840"/>
      <c r="AC3840"/>
      <c r="AD3840"/>
      <c r="AE3840"/>
      <c r="AF3840"/>
      <c r="AG3840"/>
      <c r="AH3840"/>
      <c r="AI3840"/>
      <c r="AJ3840"/>
      <c r="AK3840"/>
      <c r="AL3840"/>
      <c r="AM3840"/>
      <c r="AN3840"/>
      <c r="AO3840"/>
      <c r="AP3840"/>
      <c r="AQ3840"/>
      <c r="AR3840"/>
      <c r="AS3840"/>
      <c r="AT3840"/>
      <c r="AU3840"/>
      <c r="AV3840"/>
      <c r="AW3840"/>
      <c r="AX3840"/>
      <c r="AY3840"/>
      <c r="AZ3840"/>
      <c r="BA3840"/>
      <c r="BB3840"/>
      <c r="BC3840"/>
      <c r="BD3840"/>
      <c r="BE3840"/>
      <c r="BF3840"/>
      <c r="BG3840"/>
      <c r="BH3840"/>
      <c r="BI3840"/>
      <c r="BJ3840"/>
      <c r="BK3840"/>
      <c r="BL3840"/>
      <c r="BM3840"/>
      <c r="BN3840"/>
      <c r="BO3840"/>
    </row>
    <row r="3841" spans="1:67" ht="15" x14ac:dyDescent="0.25">
      <c r="A3841" s="245" t="s">
        <v>2037</v>
      </c>
      <c r="B3841" s="245" t="s">
        <v>2036</v>
      </c>
      <c r="C3841" s="245" t="s">
        <v>2430</v>
      </c>
      <c r="D3841" s="245" t="s">
        <v>2429</v>
      </c>
      <c r="E3841" s="246" t="s">
        <v>44</v>
      </c>
      <c r="F3841" s="245" t="s">
        <v>44</v>
      </c>
      <c r="G3841" s="245" t="s">
        <v>3647</v>
      </c>
      <c r="H3841" s="245" t="s">
        <v>19175</v>
      </c>
      <c r="I3841" s="245" t="s">
        <v>24</v>
      </c>
      <c r="J3841" s="245" t="s">
        <v>59</v>
      </c>
      <c r="K3841" s="246" t="s">
        <v>21397</v>
      </c>
      <c r="L3841" s="245" t="s">
        <v>568</v>
      </c>
      <c r="M3841"/>
      <c r="N3841"/>
      <c r="O3841"/>
      <c r="P3841"/>
      <c r="Q3841"/>
      <c r="R3841"/>
      <c r="S3841"/>
      <c r="T3841"/>
      <c r="U3841"/>
      <c r="V3841"/>
      <c r="W3841"/>
      <c r="X3841"/>
      <c r="Y3841"/>
      <c r="Z3841"/>
      <c r="AA3841"/>
      <c r="AB3841"/>
      <c r="AC3841"/>
      <c r="AD3841"/>
      <c r="AE3841"/>
      <c r="AF3841"/>
      <c r="AG3841"/>
      <c r="AH3841"/>
      <c r="AI3841"/>
      <c r="AJ3841"/>
      <c r="AK3841"/>
      <c r="AL3841"/>
      <c r="AM3841"/>
      <c r="AN3841"/>
      <c r="AO3841"/>
      <c r="AP3841"/>
      <c r="AQ3841"/>
      <c r="AR3841"/>
      <c r="AS3841"/>
      <c r="AT3841"/>
      <c r="AU3841"/>
      <c r="AV3841"/>
      <c r="AW3841"/>
      <c r="AX3841"/>
      <c r="AY3841"/>
      <c r="AZ3841"/>
      <c r="BA3841"/>
      <c r="BB3841"/>
      <c r="BC3841"/>
      <c r="BD3841"/>
      <c r="BE3841"/>
      <c r="BF3841"/>
      <c r="BG3841"/>
      <c r="BH3841"/>
      <c r="BI3841"/>
      <c r="BJ3841"/>
      <c r="BK3841"/>
      <c r="BL3841"/>
      <c r="BM3841"/>
      <c r="BN3841"/>
      <c r="BO3841"/>
    </row>
    <row r="3842" spans="1:67" ht="15" x14ac:dyDescent="0.25">
      <c r="A3842" s="245" t="s">
        <v>2037</v>
      </c>
      <c r="B3842" s="245" t="s">
        <v>2036</v>
      </c>
      <c r="C3842" s="245" t="s">
        <v>2430</v>
      </c>
      <c r="D3842" s="245" t="s">
        <v>2429</v>
      </c>
      <c r="E3842" s="246" t="s">
        <v>44</v>
      </c>
      <c r="F3842" s="245" t="s">
        <v>44</v>
      </c>
      <c r="G3842" s="245" t="s">
        <v>3646</v>
      </c>
      <c r="H3842" s="245" t="s">
        <v>19176</v>
      </c>
      <c r="I3842" s="245" t="s">
        <v>24</v>
      </c>
      <c r="J3842" s="245" t="s">
        <v>59</v>
      </c>
      <c r="K3842" s="246" t="s">
        <v>24508</v>
      </c>
      <c r="L3842" s="245" t="s">
        <v>568</v>
      </c>
      <c r="M3842"/>
      <c r="N3842"/>
      <c r="O3842"/>
      <c r="P3842"/>
      <c r="Q3842"/>
      <c r="R3842"/>
      <c r="S3842"/>
      <c r="T3842"/>
      <c r="U3842"/>
      <c r="V3842"/>
      <c r="W3842"/>
      <c r="X3842"/>
      <c r="Y3842"/>
      <c r="Z3842"/>
      <c r="AA3842"/>
      <c r="AB3842"/>
      <c r="AC3842"/>
      <c r="AD3842"/>
      <c r="AE3842"/>
      <c r="AF3842"/>
      <c r="AG3842"/>
      <c r="AH3842"/>
      <c r="AI3842"/>
      <c r="AJ3842"/>
      <c r="AK3842"/>
      <c r="AL3842"/>
      <c r="AM3842"/>
      <c r="AN3842"/>
      <c r="AO3842"/>
      <c r="AP3842"/>
      <c r="AQ3842"/>
      <c r="AR3842"/>
      <c r="AS3842"/>
      <c r="AT3842"/>
      <c r="AU3842"/>
      <c r="AV3842"/>
      <c r="AW3842"/>
      <c r="AX3842"/>
      <c r="AY3842"/>
      <c r="AZ3842"/>
      <c r="BA3842"/>
      <c r="BB3842"/>
      <c r="BC3842"/>
      <c r="BD3842"/>
      <c r="BE3842"/>
      <c r="BF3842"/>
      <c r="BG3842"/>
      <c r="BH3842"/>
      <c r="BI3842"/>
      <c r="BJ3842"/>
      <c r="BK3842"/>
      <c r="BL3842"/>
      <c r="BM3842"/>
      <c r="BN3842"/>
      <c r="BO3842"/>
    </row>
    <row r="3843" spans="1:67" ht="15" x14ac:dyDescent="0.25">
      <c r="A3843" s="245" t="s">
        <v>2037</v>
      </c>
      <c r="B3843" s="245" t="s">
        <v>2036</v>
      </c>
      <c r="C3843" s="245" t="s">
        <v>2430</v>
      </c>
      <c r="D3843" s="245" t="s">
        <v>2429</v>
      </c>
      <c r="E3843" s="246" t="s">
        <v>44</v>
      </c>
      <c r="F3843" s="245" t="s">
        <v>44</v>
      </c>
      <c r="G3843" s="245" t="s">
        <v>3645</v>
      </c>
      <c r="H3843" s="245" t="s">
        <v>19178</v>
      </c>
      <c r="I3843" s="245" t="s">
        <v>24</v>
      </c>
      <c r="J3843" s="245" t="s">
        <v>59</v>
      </c>
      <c r="K3843" s="246" t="s">
        <v>8558</v>
      </c>
      <c r="L3843" s="245" t="s">
        <v>568</v>
      </c>
      <c r="M3843"/>
      <c r="N3843"/>
      <c r="O3843"/>
      <c r="P3843"/>
      <c r="Q3843"/>
      <c r="R3843"/>
      <c r="S3843"/>
      <c r="T3843"/>
      <c r="U3843"/>
      <c r="V3843"/>
      <c r="W3843"/>
      <c r="X3843"/>
      <c r="Y3843"/>
      <c r="Z3843"/>
      <c r="AA3843"/>
      <c r="AB3843"/>
      <c r="AC3843"/>
      <c r="AD3843"/>
      <c r="AE3843"/>
      <c r="AF3843"/>
      <c r="AG3843"/>
      <c r="AH3843"/>
      <c r="AI3843"/>
      <c r="AJ3843"/>
      <c r="AK3843"/>
      <c r="AL3843"/>
      <c r="AM3843"/>
      <c r="AN3843"/>
      <c r="AO3843"/>
      <c r="AP3843"/>
      <c r="AQ3843"/>
      <c r="AR3843"/>
      <c r="AS3843"/>
      <c r="AT3843"/>
      <c r="AU3843"/>
      <c r="AV3843"/>
      <c r="AW3843"/>
      <c r="AX3843"/>
      <c r="AY3843"/>
      <c r="AZ3843"/>
      <c r="BA3843"/>
      <c r="BB3843"/>
      <c r="BC3843"/>
      <c r="BD3843"/>
      <c r="BE3843"/>
      <c r="BF3843"/>
      <c r="BG3843"/>
      <c r="BH3843"/>
      <c r="BI3843"/>
      <c r="BJ3843"/>
      <c r="BK3843"/>
      <c r="BL3843"/>
      <c r="BM3843"/>
      <c r="BN3843"/>
      <c r="BO3843"/>
    </row>
    <row r="3844" spans="1:67" ht="15" x14ac:dyDescent="0.25">
      <c r="A3844" s="245" t="s">
        <v>2037</v>
      </c>
      <c r="B3844" s="245" t="s">
        <v>2036</v>
      </c>
      <c r="C3844" s="245" t="s">
        <v>2430</v>
      </c>
      <c r="D3844" s="245" t="s">
        <v>2429</v>
      </c>
      <c r="E3844" s="246" t="s">
        <v>44</v>
      </c>
      <c r="F3844" s="245" t="s">
        <v>44</v>
      </c>
      <c r="G3844" s="245" t="s">
        <v>3644</v>
      </c>
      <c r="H3844" s="245" t="s">
        <v>19179</v>
      </c>
      <c r="I3844" s="245" t="s">
        <v>24</v>
      </c>
      <c r="J3844" s="245" t="s">
        <v>59</v>
      </c>
      <c r="K3844" s="246" t="s">
        <v>8522</v>
      </c>
      <c r="L3844" s="245" t="s">
        <v>568</v>
      </c>
      <c r="M3844"/>
      <c r="N3844"/>
      <c r="O3844"/>
      <c r="P3844"/>
      <c r="Q3844"/>
      <c r="R3844"/>
      <c r="S3844"/>
      <c r="T3844"/>
      <c r="U3844"/>
      <c r="V3844"/>
      <c r="W3844"/>
      <c r="X3844"/>
      <c r="Y3844"/>
      <c r="Z3844"/>
      <c r="AA3844"/>
      <c r="AB3844"/>
      <c r="AC3844"/>
      <c r="AD3844"/>
      <c r="AE3844"/>
      <c r="AF3844"/>
      <c r="AG3844"/>
      <c r="AH3844"/>
      <c r="AI3844"/>
      <c r="AJ3844"/>
      <c r="AK3844"/>
      <c r="AL3844"/>
      <c r="AM3844"/>
      <c r="AN3844"/>
      <c r="AO3844"/>
      <c r="AP3844"/>
      <c r="AQ3844"/>
      <c r="AR3844"/>
      <c r="AS3844"/>
      <c r="AT3844"/>
      <c r="AU3844"/>
      <c r="AV3844"/>
      <c r="AW3844"/>
      <c r="AX3844"/>
      <c r="AY3844"/>
      <c r="AZ3844"/>
      <c r="BA3844"/>
      <c r="BB3844"/>
      <c r="BC3844"/>
      <c r="BD3844"/>
      <c r="BE3844"/>
      <c r="BF3844"/>
      <c r="BG3844"/>
      <c r="BH3844"/>
      <c r="BI3844"/>
      <c r="BJ3844"/>
      <c r="BK3844"/>
      <c r="BL3844"/>
      <c r="BM3844"/>
      <c r="BN3844"/>
      <c r="BO3844"/>
    </row>
    <row r="3845" spans="1:67" ht="15" x14ac:dyDescent="0.25">
      <c r="A3845" s="245" t="s">
        <v>2037</v>
      </c>
      <c r="B3845" s="245" t="s">
        <v>2036</v>
      </c>
      <c r="C3845" s="245" t="s">
        <v>2430</v>
      </c>
      <c r="D3845" s="245" t="s">
        <v>2429</v>
      </c>
      <c r="E3845" s="246" t="s">
        <v>44</v>
      </c>
      <c r="F3845" s="245" t="s">
        <v>44</v>
      </c>
      <c r="G3845" s="245" t="s">
        <v>3643</v>
      </c>
      <c r="H3845" s="245" t="s">
        <v>19180</v>
      </c>
      <c r="I3845" s="245" t="s">
        <v>24</v>
      </c>
      <c r="J3845" s="245" t="s">
        <v>59</v>
      </c>
      <c r="K3845" s="246" t="s">
        <v>8801</v>
      </c>
      <c r="L3845" s="245" t="s">
        <v>568</v>
      </c>
      <c r="M3845"/>
      <c r="N3845"/>
      <c r="O3845"/>
      <c r="P3845"/>
      <c r="Q3845"/>
      <c r="R3845"/>
      <c r="S3845"/>
      <c r="T3845"/>
      <c r="U3845"/>
      <c r="V3845"/>
      <c r="W3845"/>
      <c r="X3845"/>
      <c r="Y3845"/>
      <c r="Z3845"/>
      <c r="AA3845"/>
      <c r="AB3845"/>
      <c r="AC3845"/>
      <c r="AD3845"/>
      <c r="AE3845"/>
      <c r="AF3845"/>
      <c r="AG3845"/>
      <c r="AH3845"/>
      <c r="AI3845"/>
      <c r="AJ3845"/>
      <c r="AK3845"/>
      <c r="AL3845"/>
      <c r="AM3845"/>
      <c r="AN3845"/>
      <c r="AO3845"/>
      <c r="AP3845"/>
      <c r="AQ3845"/>
      <c r="AR3845"/>
      <c r="AS3845"/>
      <c r="AT3845"/>
      <c r="AU3845"/>
      <c r="AV3845"/>
      <c r="AW3845"/>
      <c r="AX3845"/>
      <c r="AY3845"/>
      <c r="AZ3845"/>
      <c r="BA3845"/>
      <c r="BB3845"/>
      <c r="BC3845"/>
      <c r="BD3845"/>
      <c r="BE3845"/>
      <c r="BF3845"/>
      <c r="BG3845"/>
      <c r="BH3845"/>
      <c r="BI3845"/>
      <c r="BJ3845"/>
      <c r="BK3845"/>
      <c r="BL3845"/>
      <c r="BM3845"/>
      <c r="BN3845"/>
      <c r="BO3845"/>
    </row>
    <row r="3846" spans="1:67" ht="15" x14ac:dyDescent="0.25">
      <c r="A3846" s="245" t="s">
        <v>2037</v>
      </c>
      <c r="B3846" s="245" t="s">
        <v>2036</v>
      </c>
      <c r="C3846" s="245" t="s">
        <v>2430</v>
      </c>
      <c r="D3846" s="245" t="s">
        <v>2429</v>
      </c>
      <c r="E3846" s="246" t="s">
        <v>44</v>
      </c>
      <c r="F3846" s="245" t="s">
        <v>44</v>
      </c>
      <c r="G3846" s="245" t="s">
        <v>3642</v>
      </c>
      <c r="H3846" s="245" t="s">
        <v>19181</v>
      </c>
      <c r="I3846" s="245" t="s">
        <v>24</v>
      </c>
      <c r="J3846" s="245" t="s">
        <v>59</v>
      </c>
      <c r="K3846" s="246" t="s">
        <v>10569</v>
      </c>
      <c r="L3846" s="245" t="s">
        <v>568</v>
      </c>
      <c r="M3846"/>
      <c r="N3846"/>
      <c r="O3846"/>
      <c r="P3846"/>
      <c r="Q3846"/>
      <c r="R3846"/>
      <c r="S3846"/>
      <c r="T3846"/>
      <c r="U3846"/>
      <c r="V3846"/>
      <c r="W3846"/>
      <c r="X3846"/>
      <c r="Y3846"/>
      <c r="Z3846"/>
      <c r="AA3846"/>
      <c r="AB3846"/>
      <c r="AC3846"/>
      <c r="AD3846"/>
      <c r="AE3846"/>
      <c r="AF3846"/>
      <c r="AG3846"/>
      <c r="AH3846"/>
      <c r="AI3846"/>
      <c r="AJ3846"/>
      <c r="AK3846"/>
      <c r="AL3846"/>
      <c r="AM3846"/>
      <c r="AN3846"/>
      <c r="AO3846"/>
      <c r="AP3846"/>
      <c r="AQ3846"/>
      <c r="AR3846"/>
      <c r="AS3846"/>
      <c r="AT3846"/>
      <c r="AU3846"/>
      <c r="AV3846"/>
      <c r="AW3846"/>
      <c r="AX3846"/>
      <c r="AY3846"/>
      <c r="AZ3846"/>
      <c r="BA3846"/>
      <c r="BB3846"/>
      <c r="BC3846"/>
      <c r="BD3846"/>
      <c r="BE3846"/>
      <c r="BF3846"/>
      <c r="BG3846"/>
      <c r="BH3846"/>
      <c r="BI3846"/>
      <c r="BJ3846"/>
      <c r="BK3846"/>
      <c r="BL3846"/>
      <c r="BM3846"/>
      <c r="BN3846"/>
      <c r="BO3846"/>
    </row>
    <row r="3847" spans="1:67" ht="15" x14ac:dyDescent="0.25">
      <c r="A3847" s="245" t="s">
        <v>2037</v>
      </c>
      <c r="B3847" s="245" t="s">
        <v>2036</v>
      </c>
      <c r="C3847" s="245" t="s">
        <v>2430</v>
      </c>
      <c r="D3847" s="245" t="s">
        <v>2429</v>
      </c>
      <c r="E3847" s="246" t="s">
        <v>44</v>
      </c>
      <c r="F3847" s="245" t="s">
        <v>44</v>
      </c>
      <c r="G3847" s="245" t="s">
        <v>3641</v>
      </c>
      <c r="H3847" s="245" t="s">
        <v>19183</v>
      </c>
      <c r="I3847" s="245" t="s">
        <v>24</v>
      </c>
      <c r="J3847" s="245" t="s">
        <v>59</v>
      </c>
      <c r="K3847" s="246" t="s">
        <v>24509</v>
      </c>
      <c r="L3847" s="245" t="s">
        <v>568</v>
      </c>
      <c r="M3847"/>
      <c r="N3847"/>
      <c r="O3847"/>
      <c r="P3847"/>
      <c r="Q3847"/>
      <c r="R3847"/>
      <c r="S3847"/>
      <c r="T3847"/>
      <c r="U3847"/>
      <c r="V3847"/>
      <c r="W3847"/>
      <c r="X3847"/>
      <c r="Y3847"/>
      <c r="Z3847"/>
      <c r="AA3847"/>
      <c r="AB3847"/>
      <c r="AC3847"/>
      <c r="AD3847"/>
      <c r="AE3847"/>
      <c r="AF3847"/>
      <c r="AG3847"/>
      <c r="AH3847"/>
      <c r="AI3847"/>
      <c r="AJ3847"/>
      <c r="AK3847"/>
      <c r="AL3847"/>
      <c r="AM3847"/>
      <c r="AN3847"/>
      <c r="AO3847"/>
      <c r="AP3847"/>
      <c r="AQ3847"/>
      <c r="AR3847"/>
      <c r="AS3847"/>
      <c r="AT3847"/>
      <c r="AU3847"/>
      <c r="AV3847"/>
      <c r="AW3847"/>
      <c r="AX3847"/>
      <c r="AY3847"/>
      <c r="AZ3847"/>
      <c r="BA3847"/>
      <c r="BB3847"/>
      <c r="BC3847"/>
      <c r="BD3847"/>
      <c r="BE3847"/>
      <c r="BF3847"/>
      <c r="BG3847"/>
      <c r="BH3847"/>
      <c r="BI3847"/>
      <c r="BJ3847"/>
      <c r="BK3847"/>
      <c r="BL3847"/>
      <c r="BM3847"/>
      <c r="BN3847"/>
      <c r="BO3847"/>
    </row>
    <row r="3848" spans="1:67" ht="15" x14ac:dyDescent="0.25">
      <c r="A3848" s="245" t="s">
        <v>2037</v>
      </c>
      <c r="B3848" s="245" t="s">
        <v>2036</v>
      </c>
      <c r="C3848" s="245" t="s">
        <v>2430</v>
      </c>
      <c r="D3848" s="245" t="s">
        <v>2429</v>
      </c>
      <c r="E3848" s="246" t="s">
        <v>44</v>
      </c>
      <c r="F3848" s="245" t="s">
        <v>44</v>
      </c>
      <c r="G3848" s="245" t="s">
        <v>3640</v>
      </c>
      <c r="H3848" s="245" t="s">
        <v>19185</v>
      </c>
      <c r="I3848" s="245" t="s">
        <v>24</v>
      </c>
      <c r="J3848" s="245" t="s">
        <v>59</v>
      </c>
      <c r="K3848" s="246" t="s">
        <v>24510</v>
      </c>
      <c r="L3848" s="245" t="s">
        <v>568</v>
      </c>
      <c r="M3848"/>
      <c r="N3848"/>
      <c r="O3848"/>
      <c r="P3848"/>
      <c r="Q3848"/>
      <c r="R3848"/>
      <c r="S3848"/>
      <c r="T3848"/>
      <c r="U3848"/>
      <c r="V3848"/>
      <c r="W3848"/>
      <c r="X3848"/>
      <c r="Y3848"/>
      <c r="Z3848"/>
      <c r="AA3848"/>
      <c r="AB3848"/>
      <c r="AC3848"/>
      <c r="AD3848"/>
      <c r="AE3848"/>
      <c r="AF3848"/>
      <c r="AG3848"/>
      <c r="AH3848"/>
      <c r="AI3848"/>
      <c r="AJ3848"/>
      <c r="AK3848"/>
      <c r="AL3848"/>
      <c r="AM3848"/>
      <c r="AN3848"/>
      <c r="AO3848"/>
      <c r="AP3848"/>
      <c r="AQ3848"/>
      <c r="AR3848"/>
      <c r="AS3848"/>
      <c r="AT3848"/>
      <c r="AU3848"/>
      <c r="AV3848"/>
      <c r="AW3848"/>
      <c r="AX3848"/>
      <c r="AY3848"/>
      <c r="AZ3848"/>
      <c r="BA3848"/>
      <c r="BB3848"/>
      <c r="BC3848"/>
      <c r="BD3848"/>
      <c r="BE3848"/>
      <c r="BF3848"/>
      <c r="BG3848"/>
      <c r="BH3848"/>
      <c r="BI3848"/>
      <c r="BJ3848"/>
      <c r="BK3848"/>
      <c r="BL3848"/>
      <c r="BM3848"/>
      <c r="BN3848"/>
      <c r="BO3848"/>
    </row>
    <row r="3849" spans="1:67" ht="15" x14ac:dyDescent="0.25">
      <c r="A3849" s="245" t="s">
        <v>2037</v>
      </c>
      <c r="B3849" s="245" t="s">
        <v>2036</v>
      </c>
      <c r="C3849" s="245" t="s">
        <v>2430</v>
      </c>
      <c r="D3849" s="245" t="s">
        <v>2429</v>
      </c>
      <c r="E3849" s="246" t="s">
        <v>44</v>
      </c>
      <c r="F3849" s="245" t="s">
        <v>44</v>
      </c>
      <c r="G3849" s="245" t="s">
        <v>3638</v>
      </c>
      <c r="H3849" s="245" t="s">
        <v>19187</v>
      </c>
      <c r="I3849" s="245" t="s">
        <v>24</v>
      </c>
      <c r="J3849" s="245" t="s">
        <v>59</v>
      </c>
      <c r="K3849" s="246" t="s">
        <v>24511</v>
      </c>
      <c r="L3849" s="245" t="s">
        <v>568</v>
      </c>
      <c r="M3849"/>
      <c r="N3849"/>
      <c r="O3849"/>
      <c r="P3849"/>
      <c r="Q3849"/>
      <c r="R3849"/>
      <c r="S3849"/>
      <c r="T3849"/>
      <c r="U3849"/>
      <c r="V3849"/>
      <c r="W3849"/>
      <c r="X3849"/>
      <c r="Y3849"/>
      <c r="Z3849"/>
      <c r="AA3849"/>
      <c r="AB3849"/>
      <c r="AC3849"/>
      <c r="AD3849"/>
      <c r="AE3849"/>
      <c r="AF3849"/>
      <c r="AG3849"/>
      <c r="AH3849"/>
      <c r="AI3849"/>
      <c r="AJ3849"/>
      <c r="AK3849"/>
      <c r="AL3849"/>
      <c r="AM3849"/>
      <c r="AN3849"/>
      <c r="AO3849"/>
      <c r="AP3849"/>
      <c r="AQ3849"/>
      <c r="AR3849"/>
      <c r="AS3849"/>
      <c r="AT3849"/>
      <c r="AU3849"/>
      <c r="AV3849"/>
      <c r="AW3849"/>
      <c r="AX3849"/>
      <c r="AY3849"/>
      <c r="AZ3849"/>
      <c r="BA3849"/>
      <c r="BB3849"/>
      <c r="BC3849"/>
      <c r="BD3849"/>
      <c r="BE3849"/>
      <c r="BF3849"/>
      <c r="BG3849"/>
      <c r="BH3849"/>
      <c r="BI3849"/>
      <c r="BJ3849"/>
      <c r="BK3849"/>
      <c r="BL3849"/>
      <c r="BM3849"/>
      <c r="BN3849"/>
      <c r="BO3849"/>
    </row>
    <row r="3850" spans="1:67" ht="15" x14ac:dyDescent="0.25">
      <c r="A3850" s="245" t="s">
        <v>2037</v>
      </c>
      <c r="B3850" s="245" t="s">
        <v>2036</v>
      </c>
      <c r="C3850" s="245" t="s">
        <v>2430</v>
      </c>
      <c r="D3850" s="245" t="s">
        <v>2429</v>
      </c>
      <c r="E3850" s="246" t="s">
        <v>44</v>
      </c>
      <c r="F3850" s="245" t="s">
        <v>44</v>
      </c>
      <c r="G3850" s="245" t="s">
        <v>3636</v>
      </c>
      <c r="H3850" s="245" t="s">
        <v>19189</v>
      </c>
      <c r="I3850" s="245" t="s">
        <v>24</v>
      </c>
      <c r="J3850" s="245" t="s">
        <v>59</v>
      </c>
      <c r="K3850" s="246" t="s">
        <v>24512</v>
      </c>
      <c r="L3850" s="245" t="s">
        <v>568</v>
      </c>
      <c r="M3850"/>
      <c r="N3850"/>
      <c r="O3850"/>
      <c r="P3850"/>
      <c r="Q3850"/>
      <c r="R3850"/>
      <c r="S3850"/>
      <c r="T3850"/>
      <c r="U3850"/>
      <c r="V3850"/>
      <c r="W3850"/>
      <c r="X3850"/>
      <c r="Y3850"/>
      <c r="Z3850"/>
      <c r="AA3850"/>
      <c r="AB3850"/>
      <c r="AC3850"/>
      <c r="AD3850"/>
      <c r="AE3850"/>
      <c r="AF3850"/>
      <c r="AG3850"/>
      <c r="AH3850"/>
      <c r="AI3850"/>
      <c r="AJ3850"/>
      <c r="AK3850"/>
      <c r="AL3850"/>
      <c r="AM3850"/>
      <c r="AN3850"/>
      <c r="AO3850"/>
      <c r="AP3850"/>
      <c r="AQ3850"/>
      <c r="AR3850"/>
      <c r="AS3850"/>
      <c r="AT3850"/>
      <c r="AU3850"/>
      <c r="AV3850"/>
      <c r="AW3850"/>
      <c r="AX3850"/>
      <c r="AY3850"/>
      <c r="AZ3850"/>
      <c r="BA3850"/>
      <c r="BB3850"/>
      <c r="BC3850"/>
      <c r="BD3850"/>
      <c r="BE3850"/>
      <c r="BF3850"/>
      <c r="BG3850"/>
      <c r="BH3850"/>
      <c r="BI3850"/>
      <c r="BJ3850"/>
      <c r="BK3850"/>
      <c r="BL3850"/>
      <c r="BM3850"/>
      <c r="BN3850"/>
      <c r="BO3850"/>
    </row>
    <row r="3851" spans="1:67" ht="15" x14ac:dyDescent="0.25">
      <c r="A3851" s="245" t="s">
        <v>2037</v>
      </c>
      <c r="B3851" s="245" t="s">
        <v>2036</v>
      </c>
      <c r="C3851" s="245" t="s">
        <v>2430</v>
      </c>
      <c r="D3851" s="245" t="s">
        <v>2429</v>
      </c>
      <c r="E3851" s="246" t="s">
        <v>44</v>
      </c>
      <c r="F3851" s="245" t="s">
        <v>44</v>
      </c>
      <c r="G3851" s="245" t="s">
        <v>3635</v>
      </c>
      <c r="H3851" s="245" t="s">
        <v>19190</v>
      </c>
      <c r="I3851" s="245" t="s">
        <v>24</v>
      </c>
      <c r="J3851" s="245" t="s">
        <v>59</v>
      </c>
      <c r="K3851" s="246" t="s">
        <v>10139</v>
      </c>
      <c r="L3851" s="245" t="s">
        <v>568</v>
      </c>
      <c r="M3851"/>
      <c r="N3851"/>
      <c r="O3851"/>
      <c r="P3851"/>
      <c r="Q3851"/>
      <c r="R3851"/>
      <c r="S3851"/>
      <c r="T3851"/>
      <c r="U3851"/>
      <c r="V3851"/>
      <c r="W3851"/>
      <c r="X3851"/>
      <c r="Y3851"/>
      <c r="Z3851"/>
      <c r="AA3851"/>
      <c r="AB3851"/>
      <c r="AC3851"/>
      <c r="AD3851"/>
      <c r="AE3851"/>
      <c r="AF3851"/>
      <c r="AG3851"/>
      <c r="AH3851"/>
      <c r="AI3851"/>
      <c r="AJ3851"/>
      <c r="AK3851"/>
      <c r="AL3851"/>
      <c r="AM3851"/>
      <c r="AN3851"/>
      <c r="AO3851"/>
      <c r="AP3851"/>
      <c r="AQ3851"/>
      <c r="AR3851"/>
      <c r="AS3851"/>
      <c r="AT3851"/>
      <c r="AU3851"/>
      <c r="AV3851"/>
      <c r="AW3851"/>
      <c r="AX3851"/>
      <c r="AY3851"/>
      <c r="AZ3851"/>
      <c r="BA3851"/>
      <c r="BB3851"/>
      <c r="BC3851"/>
      <c r="BD3851"/>
      <c r="BE3851"/>
      <c r="BF3851"/>
      <c r="BG3851"/>
      <c r="BH3851"/>
      <c r="BI3851"/>
      <c r="BJ3851"/>
      <c r="BK3851"/>
      <c r="BL3851"/>
      <c r="BM3851"/>
      <c r="BN3851"/>
      <c r="BO3851"/>
    </row>
    <row r="3852" spans="1:67" ht="15" x14ac:dyDescent="0.25">
      <c r="A3852" s="245" t="s">
        <v>2037</v>
      </c>
      <c r="B3852" s="245" t="s">
        <v>2036</v>
      </c>
      <c r="C3852" s="245" t="s">
        <v>2430</v>
      </c>
      <c r="D3852" s="245" t="s">
        <v>2429</v>
      </c>
      <c r="E3852" s="246" t="s">
        <v>44</v>
      </c>
      <c r="F3852" s="245" t="s">
        <v>44</v>
      </c>
      <c r="G3852" s="245" t="s">
        <v>3634</v>
      </c>
      <c r="H3852" s="245" t="s">
        <v>19191</v>
      </c>
      <c r="I3852" s="245" t="s">
        <v>24</v>
      </c>
      <c r="J3852" s="245" t="s">
        <v>59</v>
      </c>
      <c r="K3852" s="246" t="s">
        <v>24513</v>
      </c>
      <c r="L3852" s="245" t="s">
        <v>568</v>
      </c>
      <c r="M3852"/>
      <c r="N3852"/>
      <c r="O3852"/>
      <c r="P3852"/>
      <c r="Q3852"/>
      <c r="R3852"/>
      <c r="S3852"/>
      <c r="T3852"/>
      <c r="U3852"/>
      <c r="V3852"/>
      <c r="W3852"/>
      <c r="X3852"/>
      <c r="Y3852"/>
      <c r="Z3852"/>
      <c r="AA3852"/>
      <c r="AB3852"/>
      <c r="AC3852"/>
      <c r="AD3852"/>
      <c r="AE3852"/>
      <c r="AF3852"/>
      <c r="AG3852"/>
      <c r="AH3852"/>
      <c r="AI3852"/>
      <c r="AJ3852"/>
      <c r="AK3852"/>
      <c r="AL3852"/>
      <c r="AM3852"/>
      <c r="AN3852"/>
      <c r="AO3852"/>
      <c r="AP3852"/>
      <c r="AQ3852"/>
      <c r="AR3852"/>
      <c r="AS3852"/>
      <c r="AT3852"/>
      <c r="AU3852"/>
      <c r="AV3852"/>
      <c r="AW3852"/>
      <c r="AX3852"/>
      <c r="AY3852"/>
      <c r="AZ3852"/>
      <c r="BA3852"/>
      <c r="BB3852"/>
      <c r="BC3852"/>
      <c r="BD3852"/>
      <c r="BE3852"/>
      <c r="BF3852"/>
      <c r="BG3852"/>
      <c r="BH3852"/>
      <c r="BI3852"/>
      <c r="BJ3852"/>
      <c r="BK3852"/>
      <c r="BL3852"/>
      <c r="BM3852"/>
      <c r="BN3852"/>
      <c r="BO3852"/>
    </row>
    <row r="3853" spans="1:67" ht="15" x14ac:dyDescent="0.25">
      <c r="A3853" s="245" t="s">
        <v>2037</v>
      </c>
      <c r="B3853" s="245" t="s">
        <v>2036</v>
      </c>
      <c r="C3853" s="245" t="s">
        <v>2430</v>
      </c>
      <c r="D3853" s="245" t="s">
        <v>2429</v>
      </c>
      <c r="E3853" s="246" t="s">
        <v>44</v>
      </c>
      <c r="F3853" s="245" t="s">
        <v>44</v>
      </c>
      <c r="G3853" s="245" t="s">
        <v>3633</v>
      </c>
      <c r="H3853" s="245" t="s">
        <v>19192</v>
      </c>
      <c r="I3853" s="245" t="s">
        <v>24</v>
      </c>
      <c r="J3853" s="245" t="s">
        <v>59</v>
      </c>
      <c r="K3853" s="246" t="s">
        <v>24514</v>
      </c>
      <c r="L3853" s="245" t="s">
        <v>568</v>
      </c>
      <c r="M3853"/>
      <c r="N3853"/>
      <c r="O3853"/>
      <c r="P3853"/>
      <c r="Q3853"/>
      <c r="R3853"/>
      <c r="S3853"/>
      <c r="T3853"/>
      <c r="U3853"/>
      <c r="V3853"/>
      <c r="W3853"/>
      <c r="X3853"/>
      <c r="Y3853"/>
      <c r="Z3853"/>
      <c r="AA3853"/>
      <c r="AB3853"/>
      <c r="AC3853"/>
      <c r="AD3853"/>
      <c r="AE3853"/>
      <c r="AF3853"/>
      <c r="AG3853"/>
      <c r="AH3853"/>
      <c r="AI3853"/>
      <c r="AJ3853"/>
      <c r="AK3853"/>
      <c r="AL3853"/>
      <c r="AM3853"/>
      <c r="AN3853"/>
      <c r="AO3853"/>
      <c r="AP3853"/>
      <c r="AQ3853"/>
      <c r="AR3853"/>
      <c r="AS3853"/>
      <c r="AT3853"/>
      <c r="AU3853"/>
      <c r="AV3853"/>
      <c r="AW3853"/>
      <c r="AX3853"/>
      <c r="AY3853"/>
      <c r="AZ3853"/>
      <c r="BA3853"/>
      <c r="BB3853"/>
      <c r="BC3853"/>
      <c r="BD3853"/>
      <c r="BE3853"/>
      <c r="BF3853"/>
      <c r="BG3853"/>
      <c r="BH3853"/>
      <c r="BI3853"/>
      <c r="BJ3853"/>
      <c r="BK3853"/>
      <c r="BL3853"/>
      <c r="BM3853"/>
      <c r="BN3853"/>
      <c r="BO3853"/>
    </row>
    <row r="3854" spans="1:67" ht="15" x14ac:dyDescent="0.25">
      <c r="A3854" s="245" t="s">
        <v>2037</v>
      </c>
      <c r="B3854" s="245" t="s">
        <v>2036</v>
      </c>
      <c r="C3854" s="245" t="s">
        <v>2430</v>
      </c>
      <c r="D3854" s="245" t="s">
        <v>2429</v>
      </c>
      <c r="E3854" s="246" t="s">
        <v>44</v>
      </c>
      <c r="F3854" s="245" t="s">
        <v>44</v>
      </c>
      <c r="G3854" s="245" t="s">
        <v>3632</v>
      </c>
      <c r="H3854" s="245" t="s">
        <v>19194</v>
      </c>
      <c r="I3854" s="245" t="s">
        <v>24</v>
      </c>
      <c r="J3854" s="245" t="s">
        <v>59</v>
      </c>
      <c r="K3854" s="246" t="s">
        <v>24515</v>
      </c>
      <c r="L3854" s="245" t="s">
        <v>568</v>
      </c>
      <c r="M3854"/>
      <c r="N3854"/>
      <c r="O3854"/>
      <c r="P3854"/>
      <c r="Q3854"/>
      <c r="R3854"/>
      <c r="S3854"/>
      <c r="T3854"/>
      <c r="U3854"/>
      <c r="V3854"/>
      <c r="W3854"/>
      <c r="X3854"/>
      <c r="Y3854"/>
      <c r="Z3854"/>
      <c r="AA3854"/>
      <c r="AB3854"/>
      <c r="AC3854"/>
      <c r="AD3854"/>
      <c r="AE3854"/>
      <c r="AF3854"/>
      <c r="AG3854"/>
      <c r="AH3854"/>
      <c r="AI3854"/>
      <c r="AJ3854"/>
      <c r="AK3854"/>
      <c r="AL3854"/>
      <c r="AM3854"/>
      <c r="AN3854"/>
      <c r="AO3854"/>
      <c r="AP3854"/>
      <c r="AQ3854"/>
      <c r="AR3854"/>
      <c r="AS3854"/>
      <c r="AT3854"/>
      <c r="AU3854"/>
      <c r="AV3854"/>
      <c r="AW3854"/>
      <c r="AX3854"/>
      <c r="AY3854"/>
      <c r="AZ3854"/>
      <c r="BA3854"/>
      <c r="BB3854"/>
      <c r="BC3854"/>
      <c r="BD3854"/>
      <c r="BE3854"/>
      <c r="BF3854"/>
      <c r="BG3854"/>
      <c r="BH3854"/>
      <c r="BI3854"/>
      <c r="BJ3854"/>
      <c r="BK3854"/>
      <c r="BL3854"/>
      <c r="BM3854"/>
      <c r="BN3854"/>
      <c r="BO3854"/>
    </row>
    <row r="3855" spans="1:67" ht="15" x14ac:dyDescent="0.25">
      <c r="A3855" s="245" t="s">
        <v>2037</v>
      </c>
      <c r="B3855" s="245" t="s">
        <v>2036</v>
      </c>
      <c r="C3855" s="245" t="s">
        <v>2430</v>
      </c>
      <c r="D3855" s="245" t="s">
        <v>2429</v>
      </c>
      <c r="E3855" s="246" t="s">
        <v>44</v>
      </c>
      <c r="F3855" s="245" t="s">
        <v>44</v>
      </c>
      <c r="G3855" s="245" t="s">
        <v>3631</v>
      </c>
      <c r="H3855" s="245" t="s">
        <v>19196</v>
      </c>
      <c r="I3855" s="245" t="s">
        <v>24</v>
      </c>
      <c r="J3855" s="245" t="s">
        <v>59</v>
      </c>
      <c r="K3855" s="246" t="s">
        <v>18238</v>
      </c>
      <c r="L3855" s="245" t="s">
        <v>568</v>
      </c>
      <c r="M3855"/>
      <c r="N3855"/>
      <c r="O3855"/>
      <c r="P3855"/>
      <c r="Q3855"/>
      <c r="R3855"/>
      <c r="S3855"/>
      <c r="T3855"/>
      <c r="U3855"/>
      <c r="V3855"/>
      <c r="W3855"/>
      <c r="X3855"/>
      <c r="Y3855"/>
      <c r="Z3855"/>
      <c r="AA3855"/>
      <c r="AB3855"/>
      <c r="AC3855"/>
      <c r="AD3855"/>
      <c r="AE3855"/>
      <c r="AF3855"/>
      <c r="AG3855"/>
      <c r="AH3855"/>
      <c r="AI3855"/>
      <c r="AJ3855"/>
      <c r="AK3855"/>
      <c r="AL3855"/>
      <c r="AM3855"/>
      <c r="AN3855"/>
      <c r="AO3855"/>
      <c r="AP3855"/>
      <c r="AQ3855"/>
      <c r="AR3855"/>
      <c r="AS3855"/>
      <c r="AT3855"/>
      <c r="AU3855"/>
      <c r="AV3855"/>
      <c r="AW3855"/>
      <c r="AX3855"/>
      <c r="AY3855"/>
      <c r="AZ3855"/>
      <c r="BA3855"/>
      <c r="BB3855"/>
      <c r="BC3855"/>
      <c r="BD3855"/>
      <c r="BE3855"/>
      <c r="BF3855"/>
      <c r="BG3855"/>
      <c r="BH3855"/>
      <c r="BI3855"/>
      <c r="BJ3855"/>
      <c r="BK3855"/>
      <c r="BL3855"/>
      <c r="BM3855"/>
      <c r="BN3855"/>
      <c r="BO3855"/>
    </row>
    <row r="3856" spans="1:67" ht="15" x14ac:dyDescent="0.25">
      <c r="A3856" s="245" t="s">
        <v>2037</v>
      </c>
      <c r="B3856" s="245" t="s">
        <v>2036</v>
      </c>
      <c r="C3856" s="245" t="s">
        <v>2430</v>
      </c>
      <c r="D3856" s="245" t="s">
        <v>2429</v>
      </c>
      <c r="E3856" s="246" t="s">
        <v>44</v>
      </c>
      <c r="F3856" s="245" t="s">
        <v>44</v>
      </c>
      <c r="G3856" s="245" t="s">
        <v>3630</v>
      </c>
      <c r="H3856" s="245" t="s">
        <v>19197</v>
      </c>
      <c r="I3856" s="245" t="s">
        <v>24</v>
      </c>
      <c r="J3856" s="245" t="s">
        <v>59</v>
      </c>
      <c r="K3856" s="246" t="s">
        <v>5281</v>
      </c>
      <c r="L3856" s="245" t="s">
        <v>568</v>
      </c>
      <c r="M3856"/>
      <c r="N3856"/>
      <c r="O3856"/>
      <c r="P3856"/>
      <c r="Q3856"/>
      <c r="R3856"/>
      <c r="S3856"/>
      <c r="T3856"/>
      <c r="U3856"/>
      <c r="V3856"/>
      <c r="W3856"/>
      <c r="X3856"/>
      <c r="Y3856"/>
      <c r="Z3856"/>
      <c r="AA3856"/>
      <c r="AB3856"/>
      <c r="AC3856"/>
      <c r="AD3856"/>
      <c r="AE3856"/>
      <c r="AF3856"/>
      <c r="AG3856"/>
      <c r="AH3856"/>
      <c r="AI3856"/>
      <c r="AJ3856"/>
      <c r="AK3856"/>
      <c r="AL3856"/>
      <c r="AM3856"/>
      <c r="AN3856"/>
      <c r="AO3856"/>
      <c r="AP3856"/>
      <c r="AQ3856"/>
      <c r="AR3856"/>
      <c r="AS3856"/>
      <c r="AT3856"/>
      <c r="AU3856"/>
      <c r="AV3856"/>
      <c r="AW3856"/>
      <c r="AX3856"/>
      <c r="AY3856"/>
      <c r="AZ3856"/>
      <c r="BA3856"/>
      <c r="BB3856"/>
      <c r="BC3856"/>
      <c r="BD3856"/>
      <c r="BE3856"/>
      <c r="BF3856"/>
      <c r="BG3856"/>
      <c r="BH3856"/>
      <c r="BI3856"/>
      <c r="BJ3856"/>
      <c r="BK3856"/>
      <c r="BL3856"/>
      <c r="BM3856"/>
      <c r="BN3856"/>
      <c r="BO3856"/>
    </row>
    <row r="3857" spans="1:67" ht="15" x14ac:dyDescent="0.25">
      <c r="A3857" s="245" t="s">
        <v>2037</v>
      </c>
      <c r="B3857" s="245" t="s">
        <v>2036</v>
      </c>
      <c r="C3857" s="245" t="s">
        <v>2430</v>
      </c>
      <c r="D3857" s="245" t="s">
        <v>2429</v>
      </c>
      <c r="E3857" s="246" t="s">
        <v>44</v>
      </c>
      <c r="F3857" s="245" t="s">
        <v>44</v>
      </c>
      <c r="G3857" s="245" t="s">
        <v>3629</v>
      </c>
      <c r="H3857" s="245" t="s">
        <v>19198</v>
      </c>
      <c r="I3857" s="245" t="s">
        <v>24</v>
      </c>
      <c r="J3857" s="245" t="s">
        <v>59</v>
      </c>
      <c r="K3857" s="246" t="s">
        <v>542</v>
      </c>
      <c r="L3857" s="245" t="s">
        <v>568</v>
      </c>
      <c r="M3857"/>
      <c r="N3857"/>
      <c r="O3857"/>
      <c r="P3857"/>
      <c r="Q3857"/>
      <c r="R3857"/>
      <c r="S3857"/>
      <c r="T3857"/>
      <c r="U3857"/>
      <c r="V3857"/>
      <c r="W3857"/>
      <c r="X3857"/>
      <c r="Y3857"/>
      <c r="Z3857"/>
      <c r="AA3857"/>
      <c r="AB3857"/>
      <c r="AC3857"/>
      <c r="AD3857"/>
      <c r="AE3857"/>
      <c r="AF3857"/>
      <c r="AG3857"/>
      <c r="AH3857"/>
      <c r="AI3857"/>
      <c r="AJ3857"/>
      <c r="AK3857"/>
      <c r="AL3857"/>
      <c r="AM3857"/>
      <c r="AN3857"/>
      <c r="AO3857"/>
      <c r="AP3857"/>
      <c r="AQ3857"/>
      <c r="AR3857"/>
      <c r="AS3857"/>
      <c r="AT3857"/>
      <c r="AU3857"/>
      <c r="AV3857"/>
      <c r="AW3857"/>
      <c r="AX3857"/>
      <c r="AY3857"/>
      <c r="AZ3857"/>
      <c r="BA3857"/>
      <c r="BB3857"/>
      <c r="BC3857"/>
      <c r="BD3857"/>
      <c r="BE3857"/>
      <c r="BF3857"/>
      <c r="BG3857"/>
      <c r="BH3857"/>
      <c r="BI3857"/>
      <c r="BJ3857"/>
      <c r="BK3857"/>
      <c r="BL3857"/>
      <c r="BM3857"/>
      <c r="BN3857"/>
      <c r="BO3857"/>
    </row>
    <row r="3858" spans="1:67" ht="15" x14ac:dyDescent="0.25">
      <c r="A3858" s="245" t="s">
        <v>2037</v>
      </c>
      <c r="B3858" s="245" t="s">
        <v>2036</v>
      </c>
      <c r="C3858" s="245" t="s">
        <v>2430</v>
      </c>
      <c r="D3858" s="245" t="s">
        <v>2429</v>
      </c>
      <c r="E3858" s="246" t="s">
        <v>44</v>
      </c>
      <c r="F3858" s="245" t="s">
        <v>44</v>
      </c>
      <c r="G3858" s="245" t="s">
        <v>3628</v>
      </c>
      <c r="H3858" s="245" t="s">
        <v>19199</v>
      </c>
      <c r="I3858" s="245" t="s">
        <v>24</v>
      </c>
      <c r="J3858" s="245" t="s">
        <v>59</v>
      </c>
      <c r="K3858" s="246" t="s">
        <v>8255</v>
      </c>
      <c r="L3858" s="245" t="s">
        <v>568</v>
      </c>
      <c r="M3858"/>
      <c r="N3858"/>
      <c r="O3858"/>
      <c r="P3858"/>
      <c r="Q3858"/>
      <c r="R3858"/>
      <c r="S3858"/>
      <c r="T3858"/>
      <c r="U3858"/>
      <c r="V3858"/>
      <c r="W3858"/>
      <c r="X3858"/>
      <c r="Y3858"/>
      <c r="Z3858"/>
      <c r="AA3858"/>
      <c r="AB3858"/>
      <c r="AC3858"/>
      <c r="AD3858"/>
      <c r="AE3858"/>
      <c r="AF3858"/>
      <c r="AG3858"/>
      <c r="AH3858"/>
      <c r="AI3858"/>
      <c r="AJ3858"/>
      <c r="AK3858"/>
      <c r="AL3858"/>
      <c r="AM3858"/>
      <c r="AN3858"/>
      <c r="AO3858"/>
      <c r="AP3858"/>
      <c r="AQ3858"/>
      <c r="AR3858"/>
      <c r="AS3858"/>
      <c r="AT3858"/>
      <c r="AU3858"/>
      <c r="AV3858"/>
      <c r="AW3858"/>
      <c r="AX3858"/>
      <c r="AY3858"/>
      <c r="AZ3858"/>
      <c r="BA3858"/>
      <c r="BB3858"/>
      <c r="BC3858"/>
      <c r="BD3858"/>
      <c r="BE3858"/>
      <c r="BF3858"/>
      <c r="BG3858"/>
      <c r="BH3858"/>
      <c r="BI3858"/>
      <c r="BJ3858"/>
      <c r="BK3858"/>
      <c r="BL3858"/>
      <c r="BM3858"/>
      <c r="BN3858"/>
      <c r="BO3858"/>
    </row>
    <row r="3859" spans="1:67" ht="15" x14ac:dyDescent="0.25">
      <c r="A3859" s="245" t="s">
        <v>2037</v>
      </c>
      <c r="B3859" s="245" t="s">
        <v>2036</v>
      </c>
      <c r="C3859" s="245" t="s">
        <v>2430</v>
      </c>
      <c r="D3859" s="245" t="s">
        <v>2429</v>
      </c>
      <c r="E3859" s="246" t="s">
        <v>44</v>
      </c>
      <c r="F3859" s="245" t="s">
        <v>44</v>
      </c>
      <c r="G3859" s="245" t="s">
        <v>3626</v>
      </c>
      <c r="H3859" s="245" t="s">
        <v>19200</v>
      </c>
      <c r="I3859" s="245" t="s">
        <v>24</v>
      </c>
      <c r="J3859" s="245" t="s">
        <v>59</v>
      </c>
      <c r="K3859" s="246" t="s">
        <v>24516</v>
      </c>
      <c r="L3859" s="245" t="s">
        <v>568</v>
      </c>
      <c r="M3859"/>
      <c r="N3859"/>
      <c r="O3859"/>
      <c r="P3859"/>
      <c r="Q3859"/>
      <c r="R3859"/>
      <c r="S3859"/>
      <c r="T3859"/>
      <c r="U3859"/>
      <c r="V3859"/>
      <c r="W3859"/>
      <c r="X3859"/>
      <c r="Y3859"/>
      <c r="Z3859"/>
      <c r="AA3859"/>
      <c r="AB3859"/>
      <c r="AC3859"/>
      <c r="AD3859"/>
      <c r="AE3859"/>
      <c r="AF3859"/>
      <c r="AG3859"/>
      <c r="AH3859"/>
      <c r="AI3859"/>
      <c r="AJ3859"/>
      <c r="AK3859"/>
      <c r="AL3859"/>
      <c r="AM3859"/>
      <c r="AN3859"/>
      <c r="AO3859"/>
      <c r="AP3859"/>
      <c r="AQ3859"/>
      <c r="AR3859"/>
      <c r="AS3859"/>
      <c r="AT3859"/>
      <c r="AU3859"/>
      <c r="AV3859"/>
      <c r="AW3859"/>
      <c r="AX3859"/>
      <c r="AY3859"/>
      <c r="AZ3859"/>
      <c r="BA3859"/>
      <c r="BB3859"/>
      <c r="BC3859"/>
      <c r="BD3859"/>
      <c r="BE3859"/>
      <c r="BF3859"/>
      <c r="BG3859"/>
      <c r="BH3859"/>
      <c r="BI3859"/>
      <c r="BJ3859"/>
      <c r="BK3859"/>
      <c r="BL3859"/>
      <c r="BM3859"/>
      <c r="BN3859"/>
      <c r="BO3859"/>
    </row>
    <row r="3860" spans="1:67" ht="15" x14ac:dyDescent="0.25">
      <c r="A3860" s="245" t="s">
        <v>2037</v>
      </c>
      <c r="B3860" s="245" t="s">
        <v>2036</v>
      </c>
      <c r="C3860" s="245" t="s">
        <v>2430</v>
      </c>
      <c r="D3860" s="245" t="s">
        <v>2429</v>
      </c>
      <c r="E3860" s="246" t="s">
        <v>44</v>
      </c>
      <c r="F3860" s="245" t="s">
        <v>44</v>
      </c>
      <c r="G3860" s="245" t="s">
        <v>3625</v>
      </c>
      <c r="H3860" s="245" t="s">
        <v>19201</v>
      </c>
      <c r="I3860" s="245" t="s">
        <v>24</v>
      </c>
      <c r="J3860" s="245" t="s">
        <v>59</v>
      </c>
      <c r="K3860" s="246" t="s">
        <v>10133</v>
      </c>
      <c r="L3860" s="245" t="s">
        <v>568</v>
      </c>
      <c r="M3860"/>
      <c r="N3860"/>
      <c r="O3860"/>
      <c r="P3860"/>
      <c r="Q3860"/>
      <c r="R3860"/>
      <c r="S3860"/>
      <c r="T3860"/>
      <c r="U3860"/>
      <c r="V3860"/>
      <c r="W3860"/>
      <c r="X3860"/>
      <c r="Y3860"/>
      <c r="Z3860"/>
      <c r="AA3860"/>
      <c r="AB3860"/>
      <c r="AC3860"/>
      <c r="AD3860"/>
      <c r="AE3860"/>
      <c r="AF3860"/>
      <c r="AG3860"/>
      <c r="AH3860"/>
      <c r="AI3860"/>
      <c r="AJ3860"/>
      <c r="AK3860"/>
      <c r="AL3860"/>
      <c r="AM3860"/>
      <c r="AN3860"/>
      <c r="AO3860"/>
      <c r="AP3860"/>
      <c r="AQ3860"/>
      <c r="AR3860"/>
      <c r="AS3860"/>
      <c r="AT3860"/>
      <c r="AU3860"/>
      <c r="AV3860"/>
      <c r="AW3860"/>
      <c r="AX3860"/>
      <c r="AY3860"/>
      <c r="AZ3860"/>
      <c r="BA3860"/>
      <c r="BB3860"/>
      <c r="BC3860"/>
      <c r="BD3860"/>
      <c r="BE3860"/>
      <c r="BF3860"/>
      <c r="BG3860"/>
      <c r="BH3860"/>
      <c r="BI3860"/>
      <c r="BJ3860"/>
      <c r="BK3860"/>
      <c r="BL3860"/>
      <c r="BM3860"/>
      <c r="BN3860"/>
      <c r="BO3860"/>
    </row>
    <row r="3861" spans="1:67" ht="15" x14ac:dyDescent="0.25">
      <c r="A3861" s="245" t="s">
        <v>2037</v>
      </c>
      <c r="B3861" s="245" t="s">
        <v>2036</v>
      </c>
      <c r="C3861" s="245" t="s">
        <v>2430</v>
      </c>
      <c r="D3861" s="245" t="s">
        <v>2429</v>
      </c>
      <c r="E3861" s="246" t="s">
        <v>44</v>
      </c>
      <c r="F3861" s="245" t="s">
        <v>44</v>
      </c>
      <c r="G3861" s="245" t="s">
        <v>3624</v>
      </c>
      <c r="H3861" s="245" t="s">
        <v>19203</v>
      </c>
      <c r="I3861" s="245" t="s">
        <v>24</v>
      </c>
      <c r="J3861" s="245" t="s">
        <v>59</v>
      </c>
      <c r="K3861" s="246" t="s">
        <v>9188</v>
      </c>
      <c r="L3861" s="245" t="s">
        <v>568</v>
      </c>
      <c r="M3861"/>
      <c r="N3861"/>
      <c r="O3861"/>
      <c r="P3861"/>
      <c r="Q3861"/>
      <c r="R3861"/>
      <c r="S3861"/>
      <c r="T3861"/>
      <c r="U3861"/>
      <c r="V3861"/>
      <c r="W3861"/>
      <c r="X3861"/>
      <c r="Y3861"/>
      <c r="Z3861"/>
      <c r="AA3861"/>
      <c r="AB3861"/>
      <c r="AC3861"/>
      <c r="AD3861"/>
      <c r="AE3861"/>
      <c r="AF3861"/>
      <c r="AG3861"/>
      <c r="AH3861"/>
      <c r="AI3861"/>
      <c r="AJ3861"/>
      <c r="AK3861"/>
      <c r="AL3861"/>
      <c r="AM3861"/>
      <c r="AN3861"/>
      <c r="AO3861"/>
      <c r="AP3861"/>
      <c r="AQ3861"/>
      <c r="AR3861"/>
      <c r="AS3861"/>
      <c r="AT3861"/>
      <c r="AU3861"/>
      <c r="AV3861"/>
      <c r="AW3861"/>
      <c r="AX3861"/>
      <c r="AY3861"/>
      <c r="AZ3861"/>
      <c r="BA3861"/>
      <c r="BB3861"/>
      <c r="BC3861"/>
      <c r="BD3861"/>
      <c r="BE3861"/>
      <c r="BF3861"/>
      <c r="BG3861"/>
      <c r="BH3861"/>
      <c r="BI3861"/>
      <c r="BJ3861"/>
      <c r="BK3861"/>
      <c r="BL3861"/>
      <c r="BM3861"/>
      <c r="BN3861"/>
      <c r="BO3861"/>
    </row>
    <row r="3862" spans="1:67" ht="15" x14ac:dyDescent="0.25">
      <c r="A3862" s="245" t="s">
        <v>2037</v>
      </c>
      <c r="B3862" s="245" t="s">
        <v>2036</v>
      </c>
      <c r="C3862" s="245" t="s">
        <v>2430</v>
      </c>
      <c r="D3862" s="245" t="s">
        <v>2429</v>
      </c>
      <c r="E3862" s="246" t="s">
        <v>44</v>
      </c>
      <c r="F3862" s="245" t="s">
        <v>44</v>
      </c>
      <c r="G3862" s="245" t="s">
        <v>3623</v>
      </c>
      <c r="H3862" s="245" t="s">
        <v>19204</v>
      </c>
      <c r="I3862" s="245" t="s">
        <v>24</v>
      </c>
      <c r="J3862" s="245" t="s">
        <v>59</v>
      </c>
      <c r="K3862" s="246" t="s">
        <v>19948</v>
      </c>
      <c r="L3862" s="245" t="s">
        <v>568</v>
      </c>
      <c r="M3862"/>
      <c r="N3862"/>
      <c r="O3862"/>
      <c r="P3862"/>
      <c r="Q3862"/>
      <c r="R3862"/>
      <c r="S3862"/>
      <c r="T3862"/>
      <c r="U3862"/>
      <c r="V3862"/>
      <c r="W3862"/>
      <c r="X3862"/>
      <c r="Y3862"/>
      <c r="Z3862"/>
      <c r="AA3862"/>
      <c r="AB3862"/>
      <c r="AC3862"/>
      <c r="AD3862"/>
      <c r="AE3862"/>
      <c r="AF3862"/>
      <c r="AG3862"/>
      <c r="AH3862"/>
      <c r="AI3862"/>
      <c r="AJ3862"/>
      <c r="AK3862"/>
      <c r="AL3862"/>
      <c r="AM3862"/>
      <c r="AN3862"/>
      <c r="AO3862"/>
      <c r="AP3862"/>
      <c r="AQ3862"/>
      <c r="AR3862"/>
      <c r="AS3862"/>
      <c r="AT3862"/>
      <c r="AU3862"/>
      <c r="AV3862"/>
      <c r="AW3862"/>
      <c r="AX3862"/>
      <c r="AY3862"/>
      <c r="AZ3862"/>
      <c r="BA3862"/>
      <c r="BB3862"/>
      <c r="BC3862"/>
      <c r="BD3862"/>
      <c r="BE3862"/>
      <c r="BF3862"/>
      <c r="BG3862"/>
      <c r="BH3862"/>
      <c r="BI3862"/>
      <c r="BJ3862"/>
      <c r="BK3862"/>
      <c r="BL3862"/>
      <c r="BM3862"/>
      <c r="BN3862"/>
      <c r="BO3862"/>
    </row>
    <row r="3863" spans="1:67" ht="15" x14ac:dyDescent="0.25">
      <c r="A3863" s="245" t="s">
        <v>2037</v>
      </c>
      <c r="B3863" s="245" t="s">
        <v>2036</v>
      </c>
      <c r="C3863" s="245" t="s">
        <v>2430</v>
      </c>
      <c r="D3863" s="245" t="s">
        <v>2429</v>
      </c>
      <c r="E3863" s="246" t="s">
        <v>44</v>
      </c>
      <c r="F3863" s="245" t="s">
        <v>44</v>
      </c>
      <c r="G3863" s="245" t="s">
        <v>3621</v>
      </c>
      <c r="H3863" s="245" t="s">
        <v>19205</v>
      </c>
      <c r="I3863" s="245" t="s">
        <v>24</v>
      </c>
      <c r="J3863" s="245" t="s">
        <v>59</v>
      </c>
      <c r="K3863" s="246" t="s">
        <v>15445</v>
      </c>
      <c r="L3863" s="245" t="s">
        <v>568</v>
      </c>
      <c r="M3863"/>
      <c r="N3863"/>
      <c r="O3863"/>
      <c r="P3863"/>
      <c r="Q3863"/>
      <c r="R3863"/>
      <c r="S3863"/>
      <c r="T3863"/>
      <c r="U3863"/>
      <c r="V3863"/>
      <c r="W3863"/>
      <c r="X3863"/>
      <c r="Y3863"/>
      <c r="Z3863"/>
      <c r="AA3863"/>
      <c r="AB3863"/>
      <c r="AC3863"/>
      <c r="AD3863"/>
      <c r="AE3863"/>
      <c r="AF3863"/>
      <c r="AG3863"/>
      <c r="AH3863"/>
      <c r="AI3863"/>
      <c r="AJ3863"/>
      <c r="AK3863"/>
      <c r="AL3863"/>
      <c r="AM3863"/>
      <c r="AN3863"/>
      <c r="AO3863"/>
      <c r="AP3863"/>
      <c r="AQ3863"/>
      <c r="AR3863"/>
      <c r="AS3863"/>
      <c r="AT3863"/>
      <c r="AU3863"/>
      <c r="AV3863"/>
      <c r="AW3863"/>
      <c r="AX3863"/>
      <c r="AY3863"/>
      <c r="AZ3863"/>
      <c r="BA3863"/>
      <c r="BB3863"/>
      <c r="BC3863"/>
      <c r="BD3863"/>
      <c r="BE3863"/>
      <c r="BF3863"/>
      <c r="BG3863"/>
      <c r="BH3863"/>
      <c r="BI3863"/>
      <c r="BJ3863"/>
      <c r="BK3863"/>
      <c r="BL3863"/>
      <c r="BM3863"/>
      <c r="BN3863"/>
      <c r="BO3863"/>
    </row>
    <row r="3864" spans="1:67" ht="15" x14ac:dyDescent="0.25">
      <c r="A3864" s="245" t="s">
        <v>2037</v>
      </c>
      <c r="B3864" s="245" t="s">
        <v>2036</v>
      </c>
      <c r="C3864" s="245" t="s">
        <v>2430</v>
      </c>
      <c r="D3864" s="245" t="s">
        <v>2429</v>
      </c>
      <c r="E3864" s="246" t="s">
        <v>44</v>
      </c>
      <c r="F3864" s="245" t="s">
        <v>44</v>
      </c>
      <c r="G3864" s="245" t="s">
        <v>3620</v>
      </c>
      <c r="H3864" s="245" t="s">
        <v>19206</v>
      </c>
      <c r="I3864" s="245" t="s">
        <v>24</v>
      </c>
      <c r="J3864" s="245" t="s">
        <v>59</v>
      </c>
      <c r="K3864" s="246" t="s">
        <v>24517</v>
      </c>
      <c r="L3864" s="245" t="s">
        <v>568</v>
      </c>
      <c r="M3864"/>
      <c r="N3864"/>
      <c r="O3864"/>
      <c r="P3864"/>
      <c r="Q3864"/>
      <c r="R3864"/>
      <c r="S3864"/>
      <c r="T3864"/>
      <c r="U3864"/>
      <c r="V3864"/>
      <c r="W3864"/>
      <c r="X3864"/>
      <c r="Y3864"/>
      <c r="Z3864"/>
      <c r="AA3864"/>
      <c r="AB3864"/>
      <c r="AC3864"/>
      <c r="AD3864"/>
      <c r="AE3864"/>
      <c r="AF3864"/>
      <c r="AG3864"/>
      <c r="AH3864"/>
      <c r="AI3864"/>
      <c r="AJ3864"/>
      <c r="AK3864"/>
      <c r="AL3864"/>
      <c r="AM3864"/>
      <c r="AN3864"/>
      <c r="AO3864"/>
      <c r="AP3864"/>
      <c r="AQ3864"/>
      <c r="AR3864"/>
      <c r="AS3864"/>
      <c r="AT3864"/>
      <c r="AU3864"/>
      <c r="AV3864"/>
      <c r="AW3864"/>
      <c r="AX3864"/>
      <c r="AY3864"/>
      <c r="AZ3864"/>
      <c r="BA3864"/>
      <c r="BB3864"/>
      <c r="BC3864"/>
      <c r="BD3864"/>
      <c r="BE3864"/>
      <c r="BF3864"/>
      <c r="BG3864"/>
      <c r="BH3864"/>
      <c r="BI3864"/>
      <c r="BJ3864"/>
      <c r="BK3864"/>
      <c r="BL3864"/>
      <c r="BM3864"/>
      <c r="BN3864"/>
      <c r="BO3864"/>
    </row>
    <row r="3865" spans="1:67" ht="15" x14ac:dyDescent="0.25">
      <c r="A3865" s="245" t="s">
        <v>2037</v>
      </c>
      <c r="B3865" s="245" t="s">
        <v>2036</v>
      </c>
      <c r="C3865" s="245" t="s">
        <v>2430</v>
      </c>
      <c r="D3865" s="245" t="s">
        <v>2429</v>
      </c>
      <c r="E3865" s="246" t="s">
        <v>44</v>
      </c>
      <c r="F3865" s="245" t="s">
        <v>44</v>
      </c>
      <c r="G3865" s="245" t="s">
        <v>3619</v>
      </c>
      <c r="H3865" s="245" t="s">
        <v>19208</v>
      </c>
      <c r="I3865" s="245" t="s">
        <v>24</v>
      </c>
      <c r="J3865" s="245" t="s">
        <v>59</v>
      </c>
      <c r="K3865" s="246" t="s">
        <v>19229</v>
      </c>
      <c r="L3865" s="245" t="s">
        <v>568</v>
      </c>
      <c r="M3865"/>
      <c r="N3865"/>
      <c r="O3865"/>
      <c r="P3865"/>
      <c r="Q3865"/>
      <c r="R3865"/>
      <c r="S3865"/>
      <c r="T3865"/>
      <c r="U3865"/>
      <c r="V3865"/>
      <c r="W3865"/>
      <c r="X3865"/>
      <c r="Y3865"/>
      <c r="Z3865"/>
      <c r="AA3865"/>
      <c r="AB3865"/>
      <c r="AC3865"/>
      <c r="AD3865"/>
      <c r="AE3865"/>
      <c r="AF3865"/>
      <c r="AG3865"/>
      <c r="AH3865"/>
      <c r="AI3865"/>
      <c r="AJ3865"/>
      <c r="AK3865"/>
      <c r="AL3865"/>
      <c r="AM3865"/>
      <c r="AN3865"/>
      <c r="AO3865"/>
      <c r="AP3865"/>
      <c r="AQ3865"/>
      <c r="AR3865"/>
      <c r="AS3865"/>
      <c r="AT3865"/>
      <c r="AU3865"/>
      <c r="AV3865"/>
      <c r="AW3865"/>
      <c r="AX3865"/>
      <c r="AY3865"/>
      <c r="AZ3865"/>
      <c r="BA3865"/>
      <c r="BB3865"/>
      <c r="BC3865"/>
      <c r="BD3865"/>
      <c r="BE3865"/>
      <c r="BF3865"/>
      <c r="BG3865"/>
      <c r="BH3865"/>
      <c r="BI3865"/>
      <c r="BJ3865"/>
      <c r="BK3865"/>
      <c r="BL3865"/>
      <c r="BM3865"/>
      <c r="BN3865"/>
      <c r="BO3865"/>
    </row>
    <row r="3866" spans="1:67" ht="15" x14ac:dyDescent="0.25">
      <c r="A3866" s="245" t="s">
        <v>2037</v>
      </c>
      <c r="B3866" s="245" t="s">
        <v>2036</v>
      </c>
      <c r="C3866" s="245" t="s">
        <v>2430</v>
      </c>
      <c r="D3866" s="245" t="s">
        <v>2429</v>
      </c>
      <c r="E3866" s="246" t="s">
        <v>44</v>
      </c>
      <c r="F3866" s="245" t="s">
        <v>44</v>
      </c>
      <c r="G3866" s="245" t="s">
        <v>3618</v>
      </c>
      <c r="H3866" s="245" t="s">
        <v>19209</v>
      </c>
      <c r="I3866" s="245" t="s">
        <v>24</v>
      </c>
      <c r="J3866" s="245" t="s">
        <v>59</v>
      </c>
      <c r="K3866" s="246" t="s">
        <v>9651</v>
      </c>
      <c r="L3866" s="245" t="s">
        <v>568</v>
      </c>
      <c r="M3866"/>
      <c r="N3866"/>
      <c r="O3866"/>
      <c r="P3866"/>
      <c r="Q3866"/>
      <c r="R3866"/>
      <c r="S3866"/>
      <c r="T3866"/>
      <c r="U3866"/>
      <c r="V3866"/>
      <c r="W3866"/>
      <c r="X3866"/>
      <c r="Y3866"/>
      <c r="Z3866"/>
      <c r="AA3866"/>
      <c r="AB3866"/>
      <c r="AC3866"/>
      <c r="AD3866"/>
      <c r="AE3866"/>
      <c r="AF3866"/>
      <c r="AG3866"/>
      <c r="AH3866"/>
      <c r="AI3866"/>
      <c r="AJ3866"/>
      <c r="AK3866"/>
      <c r="AL3866"/>
      <c r="AM3866"/>
      <c r="AN3866"/>
      <c r="AO3866"/>
      <c r="AP3866"/>
      <c r="AQ3866"/>
      <c r="AR3866"/>
      <c r="AS3866"/>
      <c r="AT3866"/>
      <c r="AU3866"/>
      <c r="AV3866"/>
      <c r="AW3866"/>
      <c r="AX3866"/>
      <c r="AY3866"/>
      <c r="AZ3866"/>
      <c r="BA3866"/>
      <c r="BB3866"/>
      <c r="BC3866"/>
      <c r="BD3866"/>
      <c r="BE3866"/>
      <c r="BF3866"/>
      <c r="BG3866"/>
      <c r="BH3866"/>
      <c r="BI3866"/>
      <c r="BJ3866"/>
      <c r="BK3866"/>
      <c r="BL3866"/>
      <c r="BM3866"/>
      <c r="BN3866"/>
      <c r="BO3866"/>
    </row>
    <row r="3867" spans="1:67" ht="15" x14ac:dyDescent="0.25">
      <c r="A3867" s="245" t="s">
        <v>2037</v>
      </c>
      <c r="B3867" s="245" t="s">
        <v>2036</v>
      </c>
      <c r="C3867" s="245" t="s">
        <v>2430</v>
      </c>
      <c r="D3867" s="245" t="s">
        <v>2429</v>
      </c>
      <c r="E3867" s="246" t="s">
        <v>44</v>
      </c>
      <c r="F3867" s="245" t="s">
        <v>44</v>
      </c>
      <c r="G3867" s="245" t="s">
        <v>3617</v>
      </c>
      <c r="H3867" s="245" t="s">
        <v>19210</v>
      </c>
      <c r="I3867" s="245" t="s">
        <v>24</v>
      </c>
      <c r="J3867" s="245" t="s">
        <v>59</v>
      </c>
      <c r="K3867" s="246" t="s">
        <v>24518</v>
      </c>
      <c r="L3867" s="245" t="s">
        <v>568</v>
      </c>
      <c r="M3867"/>
      <c r="N3867"/>
      <c r="O3867"/>
      <c r="P3867"/>
      <c r="Q3867"/>
      <c r="R3867"/>
      <c r="S3867"/>
      <c r="T3867"/>
      <c r="U3867"/>
      <c r="V3867"/>
      <c r="W3867"/>
      <c r="X3867"/>
      <c r="Y3867"/>
      <c r="Z3867"/>
      <c r="AA3867"/>
      <c r="AB3867"/>
      <c r="AC3867"/>
      <c r="AD3867"/>
      <c r="AE3867"/>
      <c r="AF3867"/>
      <c r="AG3867"/>
      <c r="AH3867"/>
      <c r="AI3867"/>
      <c r="AJ3867"/>
      <c r="AK3867"/>
      <c r="AL3867"/>
      <c r="AM3867"/>
      <c r="AN3867"/>
      <c r="AO3867"/>
      <c r="AP3867"/>
      <c r="AQ3867"/>
      <c r="AR3867"/>
      <c r="AS3867"/>
      <c r="AT3867"/>
      <c r="AU3867"/>
      <c r="AV3867"/>
      <c r="AW3867"/>
      <c r="AX3867"/>
      <c r="AY3867"/>
      <c r="AZ3867"/>
      <c r="BA3867"/>
      <c r="BB3867"/>
      <c r="BC3867"/>
      <c r="BD3867"/>
      <c r="BE3867"/>
      <c r="BF3867"/>
      <c r="BG3867"/>
      <c r="BH3867"/>
      <c r="BI3867"/>
      <c r="BJ3867"/>
      <c r="BK3867"/>
      <c r="BL3867"/>
      <c r="BM3867"/>
      <c r="BN3867"/>
      <c r="BO3867"/>
    </row>
    <row r="3868" spans="1:67" ht="15" x14ac:dyDescent="0.25">
      <c r="A3868" s="245" t="s">
        <v>2037</v>
      </c>
      <c r="B3868" s="245" t="s">
        <v>2036</v>
      </c>
      <c r="C3868" s="245" t="s">
        <v>2430</v>
      </c>
      <c r="D3868" s="245" t="s">
        <v>2429</v>
      </c>
      <c r="E3868" s="246" t="s">
        <v>44</v>
      </c>
      <c r="F3868" s="245" t="s">
        <v>44</v>
      </c>
      <c r="G3868" s="245" t="s">
        <v>3616</v>
      </c>
      <c r="H3868" s="245" t="s">
        <v>3615</v>
      </c>
      <c r="I3868" s="245" t="s">
        <v>24</v>
      </c>
      <c r="J3868" s="245" t="s">
        <v>59</v>
      </c>
      <c r="K3868" s="246" t="s">
        <v>9005</v>
      </c>
      <c r="L3868" s="245" t="s">
        <v>568</v>
      </c>
      <c r="M3868"/>
      <c r="N3868"/>
      <c r="O3868"/>
      <c r="P3868"/>
      <c r="Q3868"/>
      <c r="R3868"/>
      <c r="S3868"/>
      <c r="T3868"/>
      <c r="U3868"/>
      <c r="V3868"/>
      <c r="W3868"/>
      <c r="X3868"/>
      <c r="Y3868"/>
      <c r="Z3868"/>
      <c r="AA3868"/>
      <c r="AB3868"/>
      <c r="AC3868"/>
      <c r="AD3868"/>
      <c r="AE3868"/>
      <c r="AF3868"/>
      <c r="AG3868"/>
      <c r="AH3868"/>
      <c r="AI3868"/>
      <c r="AJ3868"/>
      <c r="AK3868"/>
      <c r="AL3868"/>
      <c r="AM3868"/>
      <c r="AN3868"/>
      <c r="AO3868"/>
      <c r="AP3868"/>
      <c r="AQ3868"/>
      <c r="AR3868"/>
      <c r="AS3868"/>
      <c r="AT3868"/>
      <c r="AU3868"/>
      <c r="AV3868"/>
      <c r="AW3868"/>
      <c r="AX3868"/>
      <c r="AY3868"/>
      <c r="AZ3868"/>
      <c r="BA3868"/>
      <c r="BB3868"/>
      <c r="BC3868"/>
      <c r="BD3868"/>
      <c r="BE3868"/>
      <c r="BF3868"/>
      <c r="BG3868"/>
      <c r="BH3868"/>
      <c r="BI3868"/>
      <c r="BJ3868"/>
      <c r="BK3868"/>
      <c r="BL3868"/>
      <c r="BM3868"/>
      <c r="BN3868"/>
      <c r="BO3868"/>
    </row>
    <row r="3869" spans="1:67" ht="15" x14ac:dyDescent="0.25">
      <c r="A3869" s="245" t="s">
        <v>2037</v>
      </c>
      <c r="B3869" s="245" t="s">
        <v>2036</v>
      </c>
      <c r="C3869" s="245" t="s">
        <v>2430</v>
      </c>
      <c r="D3869" s="245" t="s">
        <v>2429</v>
      </c>
      <c r="E3869" s="246" t="s">
        <v>44</v>
      </c>
      <c r="F3869" s="245" t="s">
        <v>44</v>
      </c>
      <c r="G3869" s="245" t="s">
        <v>3614</v>
      </c>
      <c r="H3869" s="245" t="s">
        <v>19211</v>
      </c>
      <c r="I3869" s="245" t="s">
        <v>24</v>
      </c>
      <c r="J3869" s="245" t="s">
        <v>59</v>
      </c>
      <c r="K3869" s="246" t="s">
        <v>10476</v>
      </c>
      <c r="L3869" s="245" t="s">
        <v>568</v>
      </c>
      <c r="M3869"/>
      <c r="N3869"/>
      <c r="O3869"/>
      <c r="P3869"/>
      <c r="Q3869"/>
      <c r="R3869"/>
      <c r="S3869"/>
      <c r="T3869"/>
      <c r="U3869"/>
      <c r="V3869"/>
      <c r="W3869"/>
      <c r="X3869"/>
      <c r="Y3869"/>
      <c r="Z3869"/>
      <c r="AA3869"/>
      <c r="AB3869"/>
      <c r="AC3869"/>
      <c r="AD3869"/>
      <c r="AE3869"/>
      <c r="AF3869"/>
      <c r="AG3869"/>
      <c r="AH3869"/>
      <c r="AI3869"/>
      <c r="AJ3869"/>
      <c r="AK3869"/>
      <c r="AL3869"/>
      <c r="AM3869"/>
      <c r="AN3869"/>
      <c r="AO3869"/>
      <c r="AP3869"/>
      <c r="AQ3869"/>
      <c r="AR3869"/>
      <c r="AS3869"/>
      <c r="AT3869"/>
      <c r="AU3869"/>
      <c r="AV3869"/>
      <c r="AW3869"/>
      <c r="AX3869"/>
      <c r="AY3869"/>
      <c r="AZ3869"/>
      <c r="BA3869"/>
      <c r="BB3869"/>
      <c r="BC3869"/>
      <c r="BD3869"/>
      <c r="BE3869"/>
      <c r="BF3869"/>
      <c r="BG3869"/>
      <c r="BH3869"/>
      <c r="BI3869"/>
      <c r="BJ3869"/>
      <c r="BK3869"/>
      <c r="BL3869"/>
      <c r="BM3869"/>
      <c r="BN3869"/>
      <c r="BO3869"/>
    </row>
    <row r="3870" spans="1:67" ht="15" x14ac:dyDescent="0.25">
      <c r="A3870" s="245" t="s">
        <v>2037</v>
      </c>
      <c r="B3870" s="245" t="s">
        <v>2036</v>
      </c>
      <c r="C3870" s="245" t="s">
        <v>2430</v>
      </c>
      <c r="D3870" s="245" t="s">
        <v>2429</v>
      </c>
      <c r="E3870" s="246" t="s">
        <v>44</v>
      </c>
      <c r="F3870" s="245" t="s">
        <v>44</v>
      </c>
      <c r="G3870" s="245" t="s">
        <v>3613</v>
      </c>
      <c r="H3870" s="245" t="s">
        <v>19213</v>
      </c>
      <c r="I3870" s="245" t="s">
        <v>24</v>
      </c>
      <c r="J3870" s="245" t="s">
        <v>59</v>
      </c>
      <c r="K3870" s="246" t="s">
        <v>24519</v>
      </c>
      <c r="L3870" s="245" t="s">
        <v>568</v>
      </c>
      <c r="M3870"/>
      <c r="N3870"/>
      <c r="O3870"/>
      <c r="P3870"/>
      <c r="Q3870"/>
      <c r="R3870"/>
      <c r="S3870"/>
      <c r="T3870"/>
      <c r="U3870"/>
      <c r="V3870"/>
      <c r="W3870"/>
      <c r="X3870"/>
      <c r="Y3870"/>
      <c r="Z3870"/>
      <c r="AA3870"/>
      <c r="AB3870"/>
      <c r="AC3870"/>
      <c r="AD3870"/>
      <c r="AE3870"/>
      <c r="AF3870"/>
      <c r="AG3870"/>
      <c r="AH3870"/>
      <c r="AI3870"/>
      <c r="AJ3870"/>
      <c r="AK3870"/>
      <c r="AL3870"/>
      <c r="AM3870"/>
      <c r="AN3870"/>
      <c r="AO3870"/>
      <c r="AP3870"/>
      <c r="AQ3870"/>
      <c r="AR3870"/>
      <c r="AS3870"/>
      <c r="AT3870"/>
      <c r="AU3870"/>
      <c r="AV3870"/>
      <c r="AW3870"/>
      <c r="AX3870"/>
      <c r="AY3870"/>
      <c r="AZ3870"/>
      <c r="BA3870"/>
      <c r="BB3870"/>
      <c r="BC3870"/>
      <c r="BD3870"/>
      <c r="BE3870"/>
      <c r="BF3870"/>
      <c r="BG3870"/>
      <c r="BH3870"/>
      <c r="BI3870"/>
      <c r="BJ3870"/>
      <c r="BK3870"/>
      <c r="BL3870"/>
      <c r="BM3870"/>
      <c r="BN3870"/>
      <c r="BO3870"/>
    </row>
    <row r="3871" spans="1:67" ht="15" x14ac:dyDescent="0.25">
      <c r="A3871" s="245" t="s">
        <v>2037</v>
      </c>
      <c r="B3871" s="245" t="s">
        <v>2036</v>
      </c>
      <c r="C3871" s="245" t="s">
        <v>2430</v>
      </c>
      <c r="D3871" s="245" t="s">
        <v>2429</v>
      </c>
      <c r="E3871" s="246" t="s">
        <v>44</v>
      </c>
      <c r="F3871" s="245" t="s">
        <v>44</v>
      </c>
      <c r="G3871" s="245" t="s">
        <v>3612</v>
      </c>
      <c r="H3871" s="245" t="s">
        <v>19215</v>
      </c>
      <c r="I3871" s="245" t="s">
        <v>24</v>
      </c>
      <c r="J3871" s="245" t="s">
        <v>59</v>
      </c>
      <c r="K3871" s="246" t="s">
        <v>4061</v>
      </c>
      <c r="L3871" s="245" t="s">
        <v>568</v>
      </c>
      <c r="M3871"/>
      <c r="N3871"/>
      <c r="O3871"/>
      <c r="P3871"/>
      <c r="Q3871"/>
      <c r="R3871"/>
      <c r="S3871"/>
      <c r="T3871"/>
      <c r="U3871"/>
      <c r="V3871"/>
      <c r="W3871"/>
      <c r="X3871"/>
      <c r="Y3871"/>
      <c r="Z3871"/>
      <c r="AA3871"/>
      <c r="AB3871"/>
      <c r="AC3871"/>
      <c r="AD3871"/>
      <c r="AE3871"/>
      <c r="AF3871"/>
      <c r="AG3871"/>
      <c r="AH3871"/>
      <c r="AI3871"/>
      <c r="AJ3871"/>
      <c r="AK3871"/>
      <c r="AL3871"/>
      <c r="AM3871"/>
      <c r="AN3871"/>
      <c r="AO3871"/>
      <c r="AP3871"/>
      <c r="AQ3871"/>
      <c r="AR3871"/>
      <c r="AS3871"/>
      <c r="AT3871"/>
      <c r="AU3871"/>
      <c r="AV3871"/>
      <c r="AW3871"/>
      <c r="AX3871"/>
      <c r="AY3871"/>
      <c r="AZ3871"/>
      <c r="BA3871"/>
      <c r="BB3871"/>
      <c r="BC3871"/>
      <c r="BD3871"/>
      <c r="BE3871"/>
      <c r="BF3871"/>
      <c r="BG3871"/>
      <c r="BH3871"/>
      <c r="BI3871"/>
      <c r="BJ3871"/>
      <c r="BK3871"/>
      <c r="BL3871"/>
      <c r="BM3871"/>
      <c r="BN3871"/>
      <c r="BO3871"/>
    </row>
    <row r="3872" spans="1:67" ht="15" x14ac:dyDescent="0.25">
      <c r="A3872" s="245" t="s">
        <v>2037</v>
      </c>
      <c r="B3872" s="245" t="s">
        <v>2036</v>
      </c>
      <c r="C3872" s="245" t="s">
        <v>2430</v>
      </c>
      <c r="D3872" s="245" t="s">
        <v>2429</v>
      </c>
      <c r="E3872" s="246" t="s">
        <v>44</v>
      </c>
      <c r="F3872" s="245" t="s">
        <v>44</v>
      </c>
      <c r="G3872" s="245" t="s">
        <v>3611</v>
      </c>
      <c r="H3872" s="245" t="s">
        <v>19217</v>
      </c>
      <c r="I3872" s="245" t="s">
        <v>24</v>
      </c>
      <c r="J3872" s="245" t="s">
        <v>59</v>
      </c>
      <c r="K3872" s="246" t="s">
        <v>5046</v>
      </c>
      <c r="L3872" s="245" t="s">
        <v>568</v>
      </c>
      <c r="M3872"/>
      <c r="N3872"/>
      <c r="O3872"/>
      <c r="P3872"/>
      <c r="Q3872"/>
      <c r="R3872"/>
      <c r="S3872"/>
      <c r="T3872"/>
      <c r="U3872"/>
      <c r="V3872"/>
      <c r="W3872"/>
      <c r="X3872"/>
      <c r="Y3872"/>
      <c r="Z3872"/>
      <c r="AA3872"/>
      <c r="AB3872"/>
      <c r="AC3872"/>
      <c r="AD3872"/>
      <c r="AE3872"/>
      <c r="AF3872"/>
      <c r="AG3872"/>
      <c r="AH3872"/>
      <c r="AI3872"/>
      <c r="AJ3872"/>
      <c r="AK3872"/>
      <c r="AL3872"/>
      <c r="AM3872"/>
      <c r="AN3872"/>
      <c r="AO3872"/>
      <c r="AP3872"/>
      <c r="AQ3872"/>
      <c r="AR3872"/>
      <c r="AS3872"/>
      <c r="AT3872"/>
      <c r="AU3872"/>
      <c r="AV3872"/>
      <c r="AW3872"/>
      <c r="AX3872"/>
      <c r="AY3872"/>
      <c r="AZ3872"/>
      <c r="BA3872"/>
      <c r="BB3872"/>
      <c r="BC3872"/>
      <c r="BD3872"/>
      <c r="BE3872"/>
      <c r="BF3872"/>
      <c r="BG3872"/>
      <c r="BH3872"/>
      <c r="BI3872"/>
      <c r="BJ3872"/>
      <c r="BK3872"/>
      <c r="BL3872"/>
      <c r="BM3872"/>
      <c r="BN3872"/>
      <c r="BO3872"/>
    </row>
    <row r="3873" spans="1:67" ht="15" x14ac:dyDescent="0.25">
      <c r="A3873" s="245" t="s">
        <v>2037</v>
      </c>
      <c r="B3873" s="245" t="s">
        <v>2036</v>
      </c>
      <c r="C3873" s="245" t="s">
        <v>2430</v>
      </c>
      <c r="D3873" s="245" t="s">
        <v>2429</v>
      </c>
      <c r="E3873" s="246" t="s">
        <v>44</v>
      </c>
      <c r="F3873" s="245" t="s">
        <v>44</v>
      </c>
      <c r="G3873" s="245" t="s">
        <v>3609</v>
      </c>
      <c r="H3873" s="245" t="s">
        <v>19219</v>
      </c>
      <c r="I3873" s="245" t="s">
        <v>24</v>
      </c>
      <c r="J3873" s="245" t="s">
        <v>59</v>
      </c>
      <c r="K3873" s="246" t="s">
        <v>9008</v>
      </c>
      <c r="L3873" s="245" t="s">
        <v>568</v>
      </c>
      <c r="M3873"/>
      <c r="N3873"/>
      <c r="O3873"/>
      <c r="P3873"/>
      <c r="Q3873"/>
      <c r="R3873"/>
      <c r="S3873"/>
      <c r="T3873"/>
      <c r="U3873"/>
      <c r="V3873"/>
      <c r="W3873"/>
      <c r="X3873"/>
      <c r="Y3873"/>
      <c r="Z3873"/>
      <c r="AA3873"/>
      <c r="AB3873"/>
      <c r="AC3873"/>
      <c r="AD3873"/>
      <c r="AE3873"/>
      <c r="AF3873"/>
      <c r="AG3873"/>
      <c r="AH3873"/>
      <c r="AI3873"/>
      <c r="AJ3873"/>
      <c r="AK3873"/>
      <c r="AL3873"/>
      <c r="AM3873"/>
      <c r="AN3873"/>
      <c r="AO3873"/>
      <c r="AP3873"/>
      <c r="AQ3873"/>
      <c r="AR3873"/>
      <c r="AS3873"/>
      <c r="AT3873"/>
      <c r="AU3873"/>
      <c r="AV3873"/>
      <c r="AW3873"/>
      <c r="AX3873"/>
      <c r="AY3873"/>
      <c r="AZ3873"/>
      <c r="BA3873"/>
      <c r="BB3873"/>
      <c r="BC3873"/>
      <c r="BD3873"/>
      <c r="BE3873"/>
      <c r="BF3873"/>
      <c r="BG3873"/>
      <c r="BH3873"/>
      <c r="BI3873"/>
      <c r="BJ3873"/>
      <c r="BK3873"/>
      <c r="BL3873"/>
      <c r="BM3873"/>
      <c r="BN3873"/>
      <c r="BO3873"/>
    </row>
    <row r="3874" spans="1:67" ht="15" x14ac:dyDescent="0.25">
      <c r="A3874" s="245" t="s">
        <v>2037</v>
      </c>
      <c r="B3874" s="245" t="s">
        <v>2036</v>
      </c>
      <c r="C3874" s="245" t="s">
        <v>2430</v>
      </c>
      <c r="D3874" s="245" t="s">
        <v>2429</v>
      </c>
      <c r="E3874" s="246" t="s">
        <v>44</v>
      </c>
      <c r="F3874" s="245" t="s">
        <v>44</v>
      </c>
      <c r="G3874" s="245" t="s">
        <v>3608</v>
      </c>
      <c r="H3874" s="245" t="s">
        <v>19221</v>
      </c>
      <c r="I3874" s="245" t="s">
        <v>24</v>
      </c>
      <c r="J3874" s="245" t="s">
        <v>59</v>
      </c>
      <c r="K3874" s="246" t="s">
        <v>18363</v>
      </c>
      <c r="L3874" s="245" t="s">
        <v>568</v>
      </c>
      <c r="M3874"/>
      <c r="N3874"/>
      <c r="O3874"/>
      <c r="P3874"/>
      <c r="Q3874"/>
      <c r="R3874"/>
      <c r="S3874"/>
      <c r="T3874"/>
      <c r="U3874"/>
      <c r="V3874"/>
      <c r="W3874"/>
      <c r="X3874"/>
      <c r="Y3874"/>
      <c r="Z3874"/>
      <c r="AA3874"/>
      <c r="AB3874"/>
      <c r="AC3874"/>
      <c r="AD3874"/>
      <c r="AE3874"/>
      <c r="AF3874"/>
      <c r="AG3874"/>
      <c r="AH3874"/>
      <c r="AI3874"/>
      <c r="AJ3874"/>
      <c r="AK3874"/>
      <c r="AL3874"/>
      <c r="AM3874"/>
      <c r="AN3874"/>
      <c r="AO3874"/>
      <c r="AP3874"/>
      <c r="AQ3874"/>
      <c r="AR3874"/>
      <c r="AS3874"/>
      <c r="AT3874"/>
      <c r="AU3874"/>
      <c r="AV3874"/>
      <c r="AW3874"/>
      <c r="AX3874"/>
      <c r="AY3874"/>
      <c r="AZ3874"/>
      <c r="BA3874"/>
      <c r="BB3874"/>
      <c r="BC3874"/>
      <c r="BD3874"/>
      <c r="BE3874"/>
      <c r="BF3874"/>
      <c r="BG3874"/>
      <c r="BH3874"/>
      <c r="BI3874"/>
      <c r="BJ3874"/>
      <c r="BK3874"/>
      <c r="BL3874"/>
      <c r="BM3874"/>
      <c r="BN3874"/>
      <c r="BO3874"/>
    </row>
    <row r="3875" spans="1:67" ht="15" x14ac:dyDescent="0.25">
      <c r="A3875" s="245" t="s">
        <v>2037</v>
      </c>
      <c r="B3875" s="245" t="s">
        <v>2036</v>
      </c>
      <c r="C3875" s="245" t="s">
        <v>2430</v>
      </c>
      <c r="D3875" s="245" t="s">
        <v>2429</v>
      </c>
      <c r="E3875" s="246" t="s">
        <v>44</v>
      </c>
      <c r="F3875" s="245" t="s">
        <v>44</v>
      </c>
      <c r="G3875" s="245" t="s">
        <v>3607</v>
      </c>
      <c r="H3875" s="245" t="s">
        <v>19222</v>
      </c>
      <c r="I3875" s="245" t="s">
        <v>24</v>
      </c>
      <c r="J3875" s="245" t="s">
        <v>59</v>
      </c>
      <c r="K3875" s="246" t="s">
        <v>15011</v>
      </c>
      <c r="L3875" s="245" t="s">
        <v>568</v>
      </c>
      <c r="M3875"/>
      <c r="N3875"/>
      <c r="O3875"/>
      <c r="P3875"/>
      <c r="Q3875"/>
      <c r="R3875"/>
      <c r="S3875"/>
      <c r="T3875"/>
      <c r="U3875"/>
      <c r="V3875"/>
      <c r="W3875"/>
      <c r="X3875"/>
      <c r="Y3875"/>
      <c r="Z3875"/>
      <c r="AA3875"/>
      <c r="AB3875"/>
      <c r="AC3875"/>
      <c r="AD3875"/>
      <c r="AE3875"/>
      <c r="AF3875"/>
      <c r="AG3875"/>
      <c r="AH3875"/>
      <c r="AI3875"/>
      <c r="AJ3875"/>
      <c r="AK3875"/>
      <c r="AL3875"/>
      <c r="AM3875"/>
      <c r="AN3875"/>
      <c r="AO3875"/>
      <c r="AP3875"/>
      <c r="AQ3875"/>
      <c r="AR3875"/>
      <c r="AS3875"/>
      <c r="AT3875"/>
      <c r="AU3875"/>
      <c r="AV3875"/>
      <c r="AW3875"/>
      <c r="AX3875"/>
      <c r="AY3875"/>
      <c r="AZ3875"/>
      <c r="BA3875"/>
      <c r="BB3875"/>
      <c r="BC3875"/>
      <c r="BD3875"/>
      <c r="BE3875"/>
      <c r="BF3875"/>
      <c r="BG3875"/>
      <c r="BH3875"/>
      <c r="BI3875"/>
      <c r="BJ3875"/>
      <c r="BK3875"/>
      <c r="BL3875"/>
      <c r="BM3875"/>
      <c r="BN3875"/>
      <c r="BO3875"/>
    </row>
    <row r="3876" spans="1:67" ht="15" x14ac:dyDescent="0.25">
      <c r="A3876" s="245" t="s">
        <v>2037</v>
      </c>
      <c r="B3876" s="245" t="s">
        <v>2036</v>
      </c>
      <c r="C3876" s="245" t="s">
        <v>2430</v>
      </c>
      <c r="D3876" s="245" t="s">
        <v>2429</v>
      </c>
      <c r="E3876" s="246" t="s">
        <v>44</v>
      </c>
      <c r="F3876" s="245" t="s">
        <v>44</v>
      </c>
      <c r="G3876" s="245" t="s">
        <v>3606</v>
      </c>
      <c r="H3876" s="245" t="s">
        <v>19223</v>
      </c>
      <c r="I3876" s="245" t="s">
        <v>24</v>
      </c>
      <c r="J3876" s="245" t="s">
        <v>59</v>
      </c>
      <c r="K3876" s="246" t="s">
        <v>10532</v>
      </c>
      <c r="L3876" s="245" t="s">
        <v>568</v>
      </c>
      <c r="M3876"/>
      <c r="N3876"/>
      <c r="O3876"/>
      <c r="P3876"/>
      <c r="Q3876"/>
      <c r="R3876"/>
      <c r="S3876"/>
      <c r="T3876"/>
      <c r="U3876"/>
      <c r="V3876"/>
      <c r="W3876"/>
      <c r="X3876"/>
      <c r="Y3876"/>
      <c r="Z3876"/>
      <c r="AA3876"/>
      <c r="AB3876"/>
      <c r="AC3876"/>
      <c r="AD3876"/>
      <c r="AE3876"/>
      <c r="AF3876"/>
      <c r="AG3876"/>
      <c r="AH3876"/>
      <c r="AI3876"/>
      <c r="AJ3876"/>
      <c r="AK3876"/>
      <c r="AL3876"/>
      <c r="AM3876"/>
      <c r="AN3876"/>
      <c r="AO3876"/>
      <c r="AP3876"/>
      <c r="AQ3876"/>
      <c r="AR3876"/>
      <c r="AS3876"/>
      <c r="AT3876"/>
      <c r="AU3876"/>
      <c r="AV3876"/>
      <c r="AW3876"/>
      <c r="AX3876"/>
      <c r="AY3876"/>
      <c r="AZ3876"/>
      <c r="BA3876"/>
      <c r="BB3876"/>
      <c r="BC3876"/>
      <c r="BD3876"/>
      <c r="BE3876"/>
      <c r="BF3876"/>
      <c r="BG3876"/>
      <c r="BH3876"/>
      <c r="BI3876"/>
      <c r="BJ3876"/>
      <c r="BK3876"/>
      <c r="BL3876"/>
      <c r="BM3876"/>
      <c r="BN3876"/>
      <c r="BO3876"/>
    </row>
    <row r="3877" spans="1:67" ht="15" x14ac:dyDescent="0.25">
      <c r="A3877" s="245" t="s">
        <v>2037</v>
      </c>
      <c r="B3877" s="245" t="s">
        <v>2036</v>
      </c>
      <c r="C3877" s="245" t="s">
        <v>2430</v>
      </c>
      <c r="D3877" s="245" t="s">
        <v>2429</v>
      </c>
      <c r="E3877" s="246" t="s">
        <v>44</v>
      </c>
      <c r="F3877" s="245" t="s">
        <v>44</v>
      </c>
      <c r="G3877" s="245" t="s">
        <v>3605</v>
      </c>
      <c r="H3877" s="245" t="s">
        <v>19225</v>
      </c>
      <c r="I3877" s="245" t="s">
        <v>24</v>
      </c>
      <c r="J3877" s="245" t="s">
        <v>59</v>
      </c>
      <c r="K3877" s="246" t="s">
        <v>3780</v>
      </c>
      <c r="L3877" s="245" t="s">
        <v>568</v>
      </c>
      <c r="M3877"/>
      <c r="N3877"/>
      <c r="O3877"/>
      <c r="P3877"/>
      <c r="Q3877"/>
      <c r="R3877"/>
      <c r="S3877"/>
      <c r="T3877"/>
      <c r="U3877"/>
      <c r="V3877"/>
      <c r="W3877"/>
      <c r="X3877"/>
      <c r="Y3877"/>
      <c r="Z3877"/>
      <c r="AA3877"/>
      <c r="AB3877"/>
      <c r="AC3877"/>
      <c r="AD3877"/>
      <c r="AE3877"/>
      <c r="AF3877"/>
      <c r="AG3877"/>
      <c r="AH3877"/>
      <c r="AI3877"/>
      <c r="AJ3877"/>
      <c r="AK3877"/>
      <c r="AL3877"/>
      <c r="AM3877"/>
      <c r="AN3877"/>
      <c r="AO3877"/>
      <c r="AP3877"/>
      <c r="AQ3877"/>
      <c r="AR3877"/>
      <c r="AS3877"/>
      <c r="AT3877"/>
      <c r="AU3877"/>
      <c r="AV3877"/>
      <c r="AW3877"/>
      <c r="AX3877"/>
      <c r="AY3877"/>
      <c r="AZ3877"/>
      <c r="BA3877"/>
      <c r="BB3877"/>
      <c r="BC3877"/>
      <c r="BD3877"/>
      <c r="BE3877"/>
      <c r="BF3877"/>
      <c r="BG3877"/>
      <c r="BH3877"/>
      <c r="BI3877"/>
      <c r="BJ3877"/>
      <c r="BK3877"/>
      <c r="BL3877"/>
      <c r="BM3877"/>
      <c r="BN3877"/>
      <c r="BO3877"/>
    </row>
    <row r="3878" spans="1:67" ht="15" x14ac:dyDescent="0.25">
      <c r="A3878" s="245" t="s">
        <v>2037</v>
      </c>
      <c r="B3878" s="245" t="s">
        <v>2036</v>
      </c>
      <c r="C3878" s="245" t="s">
        <v>2430</v>
      </c>
      <c r="D3878" s="245" t="s">
        <v>2429</v>
      </c>
      <c r="E3878" s="246" t="s">
        <v>44</v>
      </c>
      <c r="F3878" s="245" t="s">
        <v>44</v>
      </c>
      <c r="G3878" s="245" t="s">
        <v>3604</v>
      </c>
      <c r="H3878" s="245" t="s">
        <v>19226</v>
      </c>
      <c r="I3878" s="245" t="s">
        <v>24</v>
      </c>
      <c r="J3878" s="245" t="s">
        <v>59</v>
      </c>
      <c r="K3878" s="246" t="s">
        <v>21838</v>
      </c>
      <c r="L3878" s="245" t="s">
        <v>568</v>
      </c>
      <c r="M3878"/>
      <c r="N3878"/>
      <c r="O3878"/>
      <c r="P3878"/>
      <c r="Q3878"/>
      <c r="R3878"/>
      <c r="S3878"/>
      <c r="T3878"/>
      <c r="U3878"/>
      <c r="V3878"/>
      <c r="W3878"/>
      <c r="X3878"/>
      <c r="Y3878"/>
      <c r="Z3878"/>
      <c r="AA3878"/>
      <c r="AB3878"/>
      <c r="AC3878"/>
      <c r="AD3878"/>
      <c r="AE3878"/>
      <c r="AF3878"/>
      <c r="AG3878"/>
      <c r="AH3878"/>
      <c r="AI3878"/>
      <c r="AJ3878"/>
      <c r="AK3878"/>
      <c r="AL3878"/>
      <c r="AM3878"/>
      <c r="AN3878"/>
      <c r="AO3878"/>
      <c r="AP3878"/>
      <c r="AQ3878"/>
      <c r="AR3878"/>
      <c r="AS3878"/>
      <c r="AT3878"/>
      <c r="AU3878"/>
      <c r="AV3878"/>
      <c r="AW3878"/>
      <c r="AX3878"/>
      <c r="AY3878"/>
      <c r="AZ3878"/>
      <c r="BA3878"/>
      <c r="BB3878"/>
      <c r="BC3878"/>
      <c r="BD3878"/>
      <c r="BE3878"/>
      <c r="BF3878"/>
      <c r="BG3878"/>
      <c r="BH3878"/>
      <c r="BI3878"/>
      <c r="BJ3878"/>
      <c r="BK3878"/>
      <c r="BL3878"/>
      <c r="BM3878"/>
      <c r="BN3878"/>
      <c r="BO3878"/>
    </row>
    <row r="3879" spans="1:67" ht="15" x14ac:dyDescent="0.25">
      <c r="A3879" s="245" t="s">
        <v>2037</v>
      </c>
      <c r="B3879" s="245" t="s">
        <v>2036</v>
      </c>
      <c r="C3879" s="245" t="s">
        <v>2430</v>
      </c>
      <c r="D3879" s="245" t="s">
        <v>2429</v>
      </c>
      <c r="E3879" s="246" t="s">
        <v>44</v>
      </c>
      <c r="F3879" s="245" t="s">
        <v>44</v>
      </c>
      <c r="G3879" s="245" t="s">
        <v>3603</v>
      </c>
      <c r="H3879" s="245" t="s">
        <v>19228</v>
      </c>
      <c r="I3879" s="245" t="s">
        <v>24</v>
      </c>
      <c r="J3879" s="245" t="s">
        <v>59</v>
      </c>
      <c r="K3879" s="246" t="s">
        <v>14317</v>
      </c>
      <c r="L3879" s="245" t="s">
        <v>568</v>
      </c>
      <c r="M3879"/>
      <c r="N3879"/>
      <c r="O3879"/>
      <c r="P3879"/>
      <c r="Q3879"/>
      <c r="R3879"/>
      <c r="S3879"/>
      <c r="T3879"/>
      <c r="U3879"/>
      <c r="V3879"/>
      <c r="W3879"/>
      <c r="X3879"/>
      <c r="Y3879"/>
      <c r="Z3879"/>
      <c r="AA3879"/>
      <c r="AB3879"/>
      <c r="AC3879"/>
      <c r="AD3879"/>
      <c r="AE3879"/>
      <c r="AF3879"/>
      <c r="AG3879"/>
      <c r="AH3879"/>
      <c r="AI3879"/>
      <c r="AJ3879"/>
      <c r="AK3879"/>
      <c r="AL3879"/>
      <c r="AM3879"/>
      <c r="AN3879"/>
      <c r="AO3879"/>
      <c r="AP3879"/>
      <c r="AQ3879"/>
      <c r="AR3879"/>
      <c r="AS3879"/>
      <c r="AT3879"/>
      <c r="AU3879"/>
      <c r="AV3879"/>
      <c r="AW3879"/>
      <c r="AX3879"/>
      <c r="AY3879"/>
      <c r="AZ3879"/>
      <c r="BA3879"/>
      <c r="BB3879"/>
      <c r="BC3879"/>
      <c r="BD3879"/>
      <c r="BE3879"/>
      <c r="BF3879"/>
      <c r="BG3879"/>
      <c r="BH3879"/>
      <c r="BI3879"/>
      <c r="BJ3879"/>
      <c r="BK3879"/>
      <c r="BL3879"/>
      <c r="BM3879"/>
      <c r="BN3879"/>
      <c r="BO3879"/>
    </row>
    <row r="3880" spans="1:67" ht="15" x14ac:dyDescent="0.25">
      <c r="A3880" s="245" t="s">
        <v>2037</v>
      </c>
      <c r="B3880" s="245" t="s">
        <v>2036</v>
      </c>
      <c r="C3880" s="245" t="s">
        <v>2430</v>
      </c>
      <c r="D3880" s="245" t="s">
        <v>2429</v>
      </c>
      <c r="E3880" s="246" t="s">
        <v>44</v>
      </c>
      <c r="F3880" s="245" t="s">
        <v>44</v>
      </c>
      <c r="G3880" s="245" t="s">
        <v>3602</v>
      </c>
      <c r="H3880" s="245" t="s">
        <v>19230</v>
      </c>
      <c r="I3880" s="245" t="s">
        <v>24</v>
      </c>
      <c r="J3880" s="245" t="s">
        <v>59</v>
      </c>
      <c r="K3880" s="246" t="s">
        <v>12653</v>
      </c>
      <c r="L3880" s="245" t="s">
        <v>568</v>
      </c>
      <c r="M3880"/>
      <c r="N3880"/>
      <c r="O3880"/>
      <c r="P3880"/>
      <c r="Q3880"/>
      <c r="R3880"/>
      <c r="S3880"/>
      <c r="T3880"/>
      <c r="U3880"/>
      <c r="V3880"/>
      <c r="W3880"/>
      <c r="X3880"/>
      <c r="Y3880"/>
      <c r="Z3880"/>
      <c r="AA3880"/>
      <c r="AB3880"/>
      <c r="AC3880"/>
      <c r="AD3880"/>
      <c r="AE3880"/>
      <c r="AF3880"/>
      <c r="AG3880"/>
      <c r="AH3880"/>
      <c r="AI3880"/>
      <c r="AJ3880"/>
      <c r="AK3880"/>
      <c r="AL3880"/>
      <c r="AM3880"/>
      <c r="AN3880"/>
      <c r="AO3880"/>
      <c r="AP3880"/>
      <c r="AQ3880"/>
      <c r="AR3880"/>
      <c r="AS3880"/>
      <c r="AT3880"/>
      <c r="AU3880"/>
      <c r="AV3880"/>
      <c r="AW3880"/>
      <c r="AX3880"/>
      <c r="AY3880"/>
      <c r="AZ3880"/>
      <c r="BA3880"/>
      <c r="BB3880"/>
      <c r="BC3880"/>
      <c r="BD3880"/>
      <c r="BE3880"/>
      <c r="BF3880"/>
      <c r="BG3880"/>
      <c r="BH3880"/>
      <c r="BI3880"/>
      <c r="BJ3880"/>
      <c r="BK3880"/>
      <c r="BL3880"/>
      <c r="BM3880"/>
      <c r="BN3880"/>
      <c r="BO3880"/>
    </row>
    <row r="3881" spans="1:67" ht="15" x14ac:dyDescent="0.25">
      <c r="A3881" s="245" t="s">
        <v>2037</v>
      </c>
      <c r="B3881" s="245" t="s">
        <v>2036</v>
      </c>
      <c r="C3881" s="245" t="s">
        <v>2430</v>
      </c>
      <c r="D3881" s="245" t="s">
        <v>2429</v>
      </c>
      <c r="E3881" s="246" t="s">
        <v>44</v>
      </c>
      <c r="F3881" s="245" t="s">
        <v>44</v>
      </c>
      <c r="G3881" s="245" t="s">
        <v>3601</v>
      </c>
      <c r="H3881" s="245" t="s">
        <v>19231</v>
      </c>
      <c r="I3881" s="245" t="s">
        <v>24</v>
      </c>
      <c r="J3881" s="245" t="s">
        <v>59</v>
      </c>
      <c r="K3881" s="246" t="s">
        <v>9435</v>
      </c>
      <c r="L3881" s="245" t="s">
        <v>568</v>
      </c>
      <c r="M3881"/>
      <c r="N3881"/>
      <c r="O3881"/>
      <c r="P3881"/>
      <c r="Q3881"/>
      <c r="R3881"/>
      <c r="S3881"/>
      <c r="T3881"/>
      <c r="U3881"/>
      <c r="V3881"/>
      <c r="W3881"/>
      <c r="X3881"/>
      <c r="Y3881"/>
      <c r="Z3881"/>
      <c r="AA3881"/>
      <c r="AB3881"/>
      <c r="AC3881"/>
      <c r="AD3881"/>
      <c r="AE3881"/>
      <c r="AF3881"/>
      <c r="AG3881"/>
      <c r="AH3881"/>
      <c r="AI3881"/>
      <c r="AJ3881"/>
      <c r="AK3881"/>
      <c r="AL3881"/>
      <c r="AM3881"/>
      <c r="AN3881"/>
      <c r="AO3881"/>
      <c r="AP3881"/>
      <c r="AQ3881"/>
      <c r="AR3881"/>
      <c r="AS3881"/>
      <c r="AT3881"/>
      <c r="AU3881"/>
      <c r="AV3881"/>
      <c r="AW3881"/>
      <c r="AX3881"/>
      <c r="AY3881"/>
      <c r="AZ3881"/>
      <c r="BA3881"/>
      <c r="BB3881"/>
      <c r="BC3881"/>
      <c r="BD3881"/>
      <c r="BE3881"/>
      <c r="BF3881"/>
      <c r="BG3881"/>
      <c r="BH3881"/>
      <c r="BI3881"/>
      <c r="BJ3881"/>
      <c r="BK3881"/>
      <c r="BL3881"/>
      <c r="BM3881"/>
      <c r="BN3881"/>
      <c r="BO3881"/>
    </row>
    <row r="3882" spans="1:67" ht="15" x14ac:dyDescent="0.25">
      <c r="A3882" s="245" t="s">
        <v>2037</v>
      </c>
      <c r="B3882" s="245" t="s">
        <v>2036</v>
      </c>
      <c r="C3882" s="245" t="s">
        <v>2430</v>
      </c>
      <c r="D3882" s="245" t="s">
        <v>2429</v>
      </c>
      <c r="E3882" s="246" t="s">
        <v>44</v>
      </c>
      <c r="F3882" s="245" t="s">
        <v>44</v>
      </c>
      <c r="G3882" s="245" t="s">
        <v>3600</v>
      </c>
      <c r="H3882" s="245" t="s">
        <v>19233</v>
      </c>
      <c r="I3882" s="245" t="s">
        <v>24</v>
      </c>
      <c r="J3882" s="245" t="s">
        <v>59</v>
      </c>
      <c r="K3882" s="246" t="s">
        <v>10572</v>
      </c>
      <c r="L3882" s="245" t="s">
        <v>568</v>
      </c>
      <c r="M3882"/>
      <c r="N3882"/>
      <c r="O3882"/>
      <c r="P3882"/>
      <c r="Q3882"/>
      <c r="R3882"/>
      <c r="S3882"/>
      <c r="T3882"/>
      <c r="U3882"/>
      <c r="V3882"/>
      <c r="W3882"/>
      <c r="X3882"/>
      <c r="Y3882"/>
      <c r="Z3882"/>
      <c r="AA3882"/>
      <c r="AB3882"/>
      <c r="AC3882"/>
      <c r="AD3882"/>
      <c r="AE3882"/>
      <c r="AF3882"/>
      <c r="AG3882"/>
      <c r="AH3882"/>
      <c r="AI3882"/>
      <c r="AJ3882"/>
      <c r="AK3882"/>
      <c r="AL3882"/>
      <c r="AM3882"/>
      <c r="AN3882"/>
      <c r="AO3882"/>
      <c r="AP3882"/>
      <c r="AQ3882"/>
      <c r="AR3882"/>
      <c r="AS3882"/>
      <c r="AT3882"/>
      <c r="AU3882"/>
      <c r="AV3882"/>
      <c r="AW3882"/>
      <c r="AX3882"/>
      <c r="AY3882"/>
      <c r="AZ3882"/>
      <c r="BA3882"/>
      <c r="BB3882"/>
      <c r="BC3882"/>
      <c r="BD3882"/>
      <c r="BE3882"/>
      <c r="BF3882"/>
      <c r="BG3882"/>
      <c r="BH3882"/>
      <c r="BI3882"/>
      <c r="BJ3882"/>
      <c r="BK3882"/>
      <c r="BL3882"/>
      <c r="BM3882"/>
      <c r="BN3882"/>
      <c r="BO3882"/>
    </row>
    <row r="3883" spans="1:67" ht="15" x14ac:dyDescent="0.25">
      <c r="A3883" s="245" t="s">
        <v>2037</v>
      </c>
      <c r="B3883" s="245" t="s">
        <v>2036</v>
      </c>
      <c r="C3883" s="245" t="s">
        <v>2430</v>
      </c>
      <c r="D3883" s="245" t="s">
        <v>2429</v>
      </c>
      <c r="E3883" s="246" t="s">
        <v>44</v>
      </c>
      <c r="F3883" s="245" t="s">
        <v>44</v>
      </c>
      <c r="G3883" s="245" t="s">
        <v>3599</v>
      </c>
      <c r="H3883" s="245" t="s">
        <v>19235</v>
      </c>
      <c r="I3883" s="245" t="s">
        <v>24</v>
      </c>
      <c r="J3883" s="245" t="s">
        <v>59</v>
      </c>
      <c r="K3883" s="246" t="s">
        <v>24520</v>
      </c>
      <c r="L3883" s="245" t="s">
        <v>568</v>
      </c>
      <c r="M3883"/>
      <c r="N3883"/>
      <c r="O3883"/>
      <c r="P3883"/>
      <c r="Q3883"/>
      <c r="R3883"/>
      <c r="S3883"/>
      <c r="T3883"/>
      <c r="U3883"/>
      <c r="V3883"/>
      <c r="W3883"/>
      <c r="X3883"/>
      <c r="Y3883"/>
      <c r="Z3883"/>
      <c r="AA3883"/>
      <c r="AB3883"/>
      <c r="AC3883"/>
      <c r="AD3883"/>
      <c r="AE3883"/>
      <c r="AF3883"/>
      <c r="AG3883"/>
      <c r="AH3883"/>
      <c r="AI3883"/>
      <c r="AJ3883"/>
      <c r="AK3883"/>
      <c r="AL3883"/>
      <c r="AM3883"/>
      <c r="AN3883"/>
      <c r="AO3883"/>
      <c r="AP3883"/>
      <c r="AQ3883"/>
      <c r="AR3883"/>
      <c r="AS3883"/>
      <c r="AT3883"/>
      <c r="AU3883"/>
      <c r="AV3883"/>
      <c r="AW3883"/>
      <c r="AX3883"/>
      <c r="AY3883"/>
      <c r="AZ3883"/>
      <c r="BA3883"/>
      <c r="BB3883"/>
      <c r="BC3883"/>
      <c r="BD3883"/>
      <c r="BE3883"/>
      <c r="BF3883"/>
      <c r="BG3883"/>
      <c r="BH3883"/>
      <c r="BI3883"/>
      <c r="BJ3883"/>
      <c r="BK3883"/>
      <c r="BL3883"/>
      <c r="BM3883"/>
      <c r="BN3883"/>
      <c r="BO3883"/>
    </row>
    <row r="3884" spans="1:67" ht="15" x14ac:dyDescent="0.25">
      <c r="A3884" s="245" t="s">
        <v>2037</v>
      </c>
      <c r="B3884" s="245" t="s">
        <v>2036</v>
      </c>
      <c r="C3884" s="245" t="s">
        <v>2430</v>
      </c>
      <c r="D3884" s="245" t="s">
        <v>2429</v>
      </c>
      <c r="E3884" s="246" t="s">
        <v>44</v>
      </c>
      <c r="F3884" s="245" t="s">
        <v>44</v>
      </c>
      <c r="G3884" s="245" t="s">
        <v>3598</v>
      </c>
      <c r="H3884" s="245" t="s">
        <v>19237</v>
      </c>
      <c r="I3884" s="245" t="s">
        <v>24</v>
      </c>
      <c r="J3884" s="245" t="s">
        <v>59</v>
      </c>
      <c r="K3884" s="246" t="s">
        <v>24521</v>
      </c>
      <c r="L3884" s="245" t="s">
        <v>568</v>
      </c>
      <c r="M3884"/>
      <c r="N3884"/>
      <c r="O3884"/>
      <c r="P3884"/>
      <c r="Q3884"/>
      <c r="R3884"/>
      <c r="S3884"/>
      <c r="T3884"/>
      <c r="U3884"/>
      <c r="V3884"/>
      <c r="W3884"/>
      <c r="X3884"/>
      <c r="Y3884"/>
      <c r="Z3884"/>
      <c r="AA3884"/>
      <c r="AB3884"/>
      <c r="AC3884"/>
      <c r="AD3884"/>
      <c r="AE3884"/>
      <c r="AF3884"/>
      <c r="AG3884"/>
      <c r="AH3884"/>
      <c r="AI3884"/>
      <c r="AJ3884"/>
      <c r="AK3884"/>
      <c r="AL3884"/>
      <c r="AM3884"/>
      <c r="AN3884"/>
      <c r="AO3884"/>
      <c r="AP3884"/>
      <c r="AQ3884"/>
      <c r="AR3884"/>
      <c r="AS3884"/>
      <c r="AT3884"/>
      <c r="AU3884"/>
      <c r="AV3884"/>
      <c r="AW3884"/>
      <c r="AX3884"/>
      <c r="AY3884"/>
      <c r="AZ3884"/>
      <c r="BA3884"/>
      <c r="BB3884"/>
      <c r="BC3884"/>
      <c r="BD3884"/>
      <c r="BE3884"/>
      <c r="BF3884"/>
      <c r="BG3884"/>
      <c r="BH3884"/>
      <c r="BI3884"/>
      <c r="BJ3884"/>
      <c r="BK3884"/>
      <c r="BL3884"/>
      <c r="BM3884"/>
      <c r="BN3884"/>
      <c r="BO3884"/>
    </row>
    <row r="3885" spans="1:67" ht="15" x14ac:dyDescent="0.25">
      <c r="A3885" s="245" t="s">
        <v>2037</v>
      </c>
      <c r="B3885" s="245" t="s">
        <v>2036</v>
      </c>
      <c r="C3885" s="245" t="s">
        <v>2430</v>
      </c>
      <c r="D3885" s="245" t="s">
        <v>2429</v>
      </c>
      <c r="E3885" s="246" t="s">
        <v>44</v>
      </c>
      <c r="F3885" s="245" t="s">
        <v>44</v>
      </c>
      <c r="G3885" s="245" t="s">
        <v>3597</v>
      </c>
      <c r="H3885" s="245" t="s">
        <v>19239</v>
      </c>
      <c r="I3885" s="245" t="s">
        <v>24</v>
      </c>
      <c r="J3885" s="245" t="s">
        <v>59</v>
      </c>
      <c r="K3885" s="246" t="s">
        <v>11753</v>
      </c>
      <c r="L3885" s="245" t="s">
        <v>568</v>
      </c>
      <c r="M3885"/>
      <c r="N3885"/>
      <c r="O3885"/>
      <c r="P3885"/>
      <c r="Q3885"/>
      <c r="R3885"/>
      <c r="S3885"/>
      <c r="T3885"/>
      <c r="U3885"/>
      <c r="V3885"/>
      <c r="W3885"/>
      <c r="X3885"/>
      <c r="Y3885"/>
      <c r="Z3885"/>
      <c r="AA3885"/>
      <c r="AB3885"/>
      <c r="AC3885"/>
      <c r="AD3885"/>
      <c r="AE3885"/>
      <c r="AF3885"/>
      <c r="AG3885"/>
      <c r="AH3885"/>
      <c r="AI3885"/>
      <c r="AJ3885"/>
      <c r="AK3885"/>
      <c r="AL3885"/>
      <c r="AM3885"/>
      <c r="AN3885"/>
      <c r="AO3885"/>
      <c r="AP3885"/>
      <c r="AQ3885"/>
      <c r="AR3885"/>
      <c r="AS3885"/>
      <c r="AT3885"/>
      <c r="AU3885"/>
      <c r="AV3885"/>
      <c r="AW3885"/>
      <c r="AX3885"/>
      <c r="AY3885"/>
      <c r="AZ3885"/>
      <c r="BA3885"/>
      <c r="BB3885"/>
      <c r="BC3885"/>
      <c r="BD3885"/>
      <c r="BE3885"/>
      <c r="BF3885"/>
      <c r="BG3885"/>
      <c r="BH3885"/>
      <c r="BI3885"/>
      <c r="BJ3885"/>
      <c r="BK3885"/>
      <c r="BL3885"/>
      <c r="BM3885"/>
      <c r="BN3885"/>
      <c r="BO3885"/>
    </row>
    <row r="3886" spans="1:67" ht="15" x14ac:dyDescent="0.25">
      <c r="A3886" s="245" t="s">
        <v>2037</v>
      </c>
      <c r="B3886" s="245" t="s">
        <v>2036</v>
      </c>
      <c r="C3886" s="245" t="s">
        <v>2430</v>
      </c>
      <c r="D3886" s="245" t="s">
        <v>2429</v>
      </c>
      <c r="E3886" s="246" t="s">
        <v>44</v>
      </c>
      <c r="F3886" s="245" t="s">
        <v>44</v>
      </c>
      <c r="G3886" s="245" t="s">
        <v>3595</v>
      </c>
      <c r="H3886" s="245" t="s">
        <v>19240</v>
      </c>
      <c r="I3886" s="245" t="s">
        <v>24</v>
      </c>
      <c r="J3886" s="245" t="s">
        <v>59</v>
      </c>
      <c r="K3886" s="246" t="s">
        <v>18009</v>
      </c>
      <c r="L3886" s="245" t="s">
        <v>568</v>
      </c>
      <c r="M3886"/>
      <c r="N3886"/>
      <c r="O3886"/>
      <c r="P3886"/>
      <c r="Q3886"/>
      <c r="R3886"/>
      <c r="S3886"/>
      <c r="T3886"/>
      <c r="U3886"/>
      <c r="V3886"/>
      <c r="W3886"/>
      <c r="X3886"/>
      <c r="Y3886"/>
      <c r="Z3886"/>
      <c r="AA3886"/>
      <c r="AB3886"/>
      <c r="AC3886"/>
      <c r="AD3886"/>
      <c r="AE3886"/>
      <c r="AF3886"/>
      <c r="AG3886"/>
      <c r="AH3886"/>
      <c r="AI3886"/>
      <c r="AJ3886"/>
      <c r="AK3886"/>
      <c r="AL3886"/>
      <c r="AM3886"/>
      <c r="AN3886"/>
      <c r="AO3886"/>
      <c r="AP3886"/>
      <c r="AQ3886"/>
      <c r="AR3886"/>
      <c r="AS3886"/>
      <c r="AT3886"/>
      <c r="AU3886"/>
      <c r="AV3886"/>
      <c r="AW3886"/>
      <c r="AX3886"/>
      <c r="AY3886"/>
      <c r="AZ3886"/>
      <c r="BA3886"/>
      <c r="BB3886"/>
      <c r="BC3886"/>
      <c r="BD3886"/>
      <c r="BE3886"/>
      <c r="BF3886"/>
      <c r="BG3886"/>
      <c r="BH3886"/>
      <c r="BI3886"/>
      <c r="BJ3886"/>
      <c r="BK3886"/>
      <c r="BL3886"/>
      <c r="BM3886"/>
      <c r="BN3886"/>
      <c r="BO3886"/>
    </row>
    <row r="3887" spans="1:67" ht="15" x14ac:dyDescent="0.25">
      <c r="A3887" s="245" t="s">
        <v>2037</v>
      </c>
      <c r="B3887" s="245" t="s">
        <v>2036</v>
      </c>
      <c r="C3887" s="245" t="s">
        <v>2430</v>
      </c>
      <c r="D3887" s="245" t="s">
        <v>2429</v>
      </c>
      <c r="E3887" s="246" t="s">
        <v>44</v>
      </c>
      <c r="F3887" s="245" t="s">
        <v>44</v>
      </c>
      <c r="G3887" s="245" t="s">
        <v>3594</v>
      </c>
      <c r="H3887" s="245" t="s">
        <v>19241</v>
      </c>
      <c r="I3887" s="245" t="s">
        <v>24</v>
      </c>
      <c r="J3887" s="245" t="s">
        <v>59</v>
      </c>
      <c r="K3887" s="246" t="s">
        <v>15504</v>
      </c>
      <c r="L3887" s="245" t="s">
        <v>568</v>
      </c>
      <c r="M3887"/>
      <c r="N3887"/>
      <c r="O3887"/>
      <c r="P3887"/>
      <c r="Q3887"/>
      <c r="R3887"/>
      <c r="S3887"/>
      <c r="T3887"/>
      <c r="U3887"/>
      <c r="V3887"/>
      <c r="W3887"/>
      <c r="X3887"/>
      <c r="Y3887"/>
      <c r="Z3887"/>
      <c r="AA3887"/>
      <c r="AB3887"/>
      <c r="AC3887"/>
      <c r="AD3887"/>
      <c r="AE3887"/>
      <c r="AF3887"/>
      <c r="AG3887"/>
      <c r="AH3887"/>
      <c r="AI3887"/>
      <c r="AJ3887"/>
      <c r="AK3887"/>
      <c r="AL3887"/>
      <c r="AM3887"/>
      <c r="AN3887"/>
      <c r="AO3887"/>
      <c r="AP3887"/>
      <c r="AQ3887"/>
      <c r="AR3887"/>
      <c r="AS3887"/>
      <c r="AT3887"/>
      <c r="AU3887"/>
      <c r="AV3887"/>
      <c r="AW3887"/>
      <c r="AX3887"/>
      <c r="AY3887"/>
      <c r="AZ3887"/>
      <c r="BA3887"/>
      <c r="BB3887"/>
      <c r="BC3887"/>
      <c r="BD3887"/>
      <c r="BE3887"/>
      <c r="BF3887"/>
      <c r="BG3887"/>
      <c r="BH3887"/>
      <c r="BI3887"/>
      <c r="BJ3887"/>
      <c r="BK3887"/>
      <c r="BL3887"/>
      <c r="BM3887"/>
      <c r="BN3887"/>
      <c r="BO3887"/>
    </row>
    <row r="3888" spans="1:67" ht="15" x14ac:dyDescent="0.25">
      <c r="A3888" s="245" t="s">
        <v>2037</v>
      </c>
      <c r="B3888" s="245" t="s">
        <v>2036</v>
      </c>
      <c r="C3888" s="245" t="s">
        <v>2430</v>
      </c>
      <c r="D3888" s="245" t="s">
        <v>2429</v>
      </c>
      <c r="E3888" s="246" t="s">
        <v>44</v>
      </c>
      <c r="F3888" s="245" t="s">
        <v>44</v>
      </c>
      <c r="G3888" s="245" t="s">
        <v>8562</v>
      </c>
      <c r="H3888" s="245" t="s">
        <v>19243</v>
      </c>
      <c r="I3888" s="245" t="s">
        <v>24</v>
      </c>
      <c r="J3888" s="245" t="s">
        <v>59</v>
      </c>
      <c r="K3888" s="246" t="s">
        <v>626</v>
      </c>
      <c r="L3888" s="245" t="s">
        <v>568</v>
      </c>
      <c r="M3888"/>
      <c r="N3888"/>
      <c r="O3888"/>
      <c r="P3888"/>
      <c r="Q3888"/>
      <c r="R3888"/>
      <c r="S3888"/>
      <c r="T3888"/>
      <c r="U3888"/>
      <c r="V3888"/>
      <c r="W3888"/>
      <c r="X3888"/>
      <c r="Y3888"/>
      <c r="Z3888"/>
      <c r="AA3888"/>
      <c r="AB3888"/>
      <c r="AC3888"/>
      <c r="AD3888"/>
      <c r="AE3888"/>
      <c r="AF3888"/>
      <c r="AG3888"/>
      <c r="AH3888"/>
      <c r="AI3888"/>
      <c r="AJ3888"/>
      <c r="AK3888"/>
      <c r="AL3888"/>
      <c r="AM3888"/>
      <c r="AN3888"/>
      <c r="AO3888"/>
      <c r="AP3888"/>
      <c r="AQ3888"/>
      <c r="AR3888"/>
      <c r="AS3888"/>
      <c r="AT3888"/>
      <c r="AU3888"/>
      <c r="AV3888"/>
      <c r="AW3888"/>
      <c r="AX3888"/>
      <c r="AY3888"/>
      <c r="AZ3888"/>
      <c r="BA3888"/>
      <c r="BB3888"/>
      <c r="BC3888"/>
      <c r="BD3888"/>
      <c r="BE3888"/>
      <c r="BF3888"/>
      <c r="BG3888"/>
      <c r="BH3888"/>
      <c r="BI3888"/>
      <c r="BJ3888"/>
      <c r="BK3888"/>
      <c r="BL3888"/>
      <c r="BM3888"/>
      <c r="BN3888"/>
      <c r="BO3888"/>
    </row>
    <row r="3889" spans="1:67" ht="15" x14ac:dyDescent="0.25">
      <c r="A3889" s="245" t="s">
        <v>2037</v>
      </c>
      <c r="B3889" s="245" t="s">
        <v>2036</v>
      </c>
      <c r="C3889" s="245" t="s">
        <v>2430</v>
      </c>
      <c r="D3889" s="245" t="s">
        <v>2429</v>
      </c>
      <c r="E3889" s="246" t="s">
        <v>44</v>
      </c>
      <c r="F3889" s="245" t="s">
        <v>44</v>
      </c>
      <c r="G3889" s="245" t="s">
        <v>3592</v>
      </c>
      <c r="H3889" s="245" t="s">
        <v>19245</v>
      </c>
      <c r="I3889" s="245" t="s">
        <v>24</v>
      </c>
      <c r="J3889" s="245" t="s">
        <v>59</v>
      </c>
      <c r="K3889" s="246" t="s">
        <v>8742</v>
      </c>
      <c r="L3889" s="245" t="s">
        <v>568</v>
      </c>
      <c r="M3889"/>
      <c r="N3889"/>
      <c r="O3889"/>
      <c r="P3889"/>
      <c r="Q3889"/>
      <c r="R3889"/>
      <c r="S3889"/>
      <c r="T3889"/>
      <c r="U3889"/>
      <c r="V3889"/>
      <c r="W3889"/>
      <c r="X3889"/>
      <c r="Y3889"/>
      <c r="Z3889"/>
      <c r="AA3889"/>
      <c r="AB3889"/>
      <c r="AC3889"/>
      <c r="AD3889"/>
      <c r="AE3889"/>
      <c r="AF3889"/>
      <c r="AG3889"/>
      <c r="AH3889"/>
      <c r="AI3889"/>
      <c r="AJ3889"/>
      <c r="AK3889"/>
      <c r="AL3889"/>
      <c r="AM3889"/>
      <c r="AN3889"/>
      <c r="AO3889"/>
      <c r="AP3889"/>
      <c r="AQ3889"/>
      <c r="AR3889"/>
      <c r="AS3889"/>
      <c r="AT3889"/>
      <c r="AU3889"/>
      <c r="AV3889"/>
      <c r="AW3889"/>
      <c r="AX3889"/>
      <c r="AY3889"/>
      <c r="AZ3889"/>
      <c r="BA3889"/>
      <c r="BB3889"/>
      <c r="BC3889"/>
      <c r="BD3889"/>
      <c r="BE3889"/>
      <c r="BF3889"/>
      <c r="BG3889"/>
      <c r="BH3889"/>
      <c r="BI3889"/>
      <c r="BJ3889"/>
      <c r="BK3889"/>
      <c r="BL3889"/>
      <c r="BM3889"/>
      <c r="BN3889"/>
      <c r="BO3889"/>
    </row>
    <row r="3890" spans="1:67" ht="15" x14ac:dyDescent="0.25">
      <c r="A3890" s="245" t="s">
        <v>2037</v>
      </c>
      <c r="B3890" s="245" t="s">
        <v>2036</v>
      </c>
      <c r="C3890" s="245" t="s">
        <v>2430</v>
      </c>
      <c r="D3890" s="245" t="s">
        <v>2429</v>
      </c>
      <c r="E3890" s="246" t="s">
        <v>44</v>
      </c>
      <c r="F3890" s="245" t="s">
        <v>44</v>
      </c>
      <c r="G3890" s="245" t="s">
        <v>3591</v>
      </c>
      <c r="H3890" s="245" t="s">
        <v>19246</v>
      </c>
      <c r="I3890" s="245" t="s">
        <v>24</v>
      </c>
      <c r="J3890" s="245" t="s">
        <v>59</v>
      </c>
      <c r="K3890" s="246" t="s">
        <v>24522</v>
      </c>
      <c r="L3890" s="245" t="s">
        <v>568</v>
      </c>
      <c r="M3890"/>
      <c r="N3890"/>
      <c r="O3890"/>
      <c r="P3890"/>
      <c r="Q3890"/>
      <c r="R3890"/>
      <c r="S3890"/>
      <c r="T3890"/>
      <c r="U3890"/>
      <c r="V3890"/>
      <c r="W3890"/>
      <c r="X3890"/>
      <c r="Y3890"/>
      <c r="Z3890"/>
      <c r="AA3890"/>
      <c r="AB3890"/>
      <c r="AC3890"/>
      <c r="AD3890"/>
      <c r="AE3890"/>
      <c r="AF3890"/>
      <c r="AG3890"/>
      <c r="AH3890"/>
      <c r="AI3890"/>
      <c r="AJ3890"/>
      <c r="AK3890"/>
      <c r="AL3890"/>
      <c r="AM3890"/>
      <c r="AN3890"/>
      <c r="AO3890"/>
      <c r="AP3890"/>
      <c r="AQ3890"/>
      <c r="AR3890"/>
      <c r="AS3890"/>
      <c r="AT3890"/>
      <c r="AU3890"/>
      <c r="AV3890"/>
      <c r="AW3890"/>
      <c r="AX3890"/>
      <c r="AY3890"/>
      <c r="AZ3890"/>
      <c r="BA3890"/>
      <c r="BB3890"/>
      <c r="BC3890"/>
      <c r="BD3890"/>
      <c r="BE3890"/>
      <c r="BF3890"/>
      <c r="BG3890"/>
      <c r="BH3890"/>
      <c r="BI3890"/>
      <c r="BJ3890"/>
      <c r="BK3890"/>
      <c r="BL3890"/>
      <c r="BM3890"/>
      <c r="BN3890"/>
      <c r="BO3890"/>
    </row>
    <row r="3891" spans="1:67" ht="15" x14ac:dyDescent="0.25">
      <c r="A3891" s="245" t="s">
        <v>2037</v>
      </c>
      <c r="B3891" s="245" t="s">
        <v>2036</v>
      </c>
      <c r="C3891" s="245" t="s">
        <v>2430</v>
      </c>
      <c r="D3891" s="245" t="s">
        <v>2429</v>
      </c>
      <c r="E3891" s="246" t="s">
        <v>44</v>
      </c>
      <c r="F3891" s="245" t="s">
        <v>44</v>
      </c>
      <c r="G3891" s="245" t="s">
        <v>3590</v>
      </c>
      <c r="H3891" s="245" t="s">
        <v>19247</v>
      </c>
      <c r="I3891" s="245" t="s">
        <v>24</v>
      </c>
      <c r="J3891" s="245" t="s">
        <v>59</v>
      </c>
      <c r="K3891" s="246" t="s">
        <v>10306</v>
      </c>
      <c r="L3891" s="245" t="s">
        <v>568</v>
      </c>
      <c r="M3891"/>
      <c r="N3891"/>
      <c r="O3891"/>
      <c r="P3891"/>
      <c r="Q3891"/>
      <c r="R3891"/>
      <c r="S3891"/>
      <c r="T3891"/>
      <c r="U3891"/>
      <c r="V3891"/>
      <c r="W3891"/>
      <c r="X3891"/>
      <c r="Y3891"/>
      <c r="Z3891"/>
      <c r="AA3891"/>
      <c r="AB3891"/>
      <c r="AC3891"/>
      <c r="AD3891"/>
      <c r="AE3891"/>
      <c r="AF3891"/>
      <c r="AG3891"/>
      <c r="AH3891"/>
      <c r="AI3891"/>
      <c r="AJ3891"/>
      <c r="AK3891"/>
      <c r="AL3891"/>
      <c r="AM3891"/>
      <c r="AN3891"/>
      <c r="AO3891"/>
      <c r="AP3891"/>
      <c r="AQ3891"/>
      <c r="AR3891"/>
      <c r="AS3891"/>
      <c r="AT3891"/>
      <c r="AU3891"/>
      <c r="AV3891"/>
      <c r="AW3891"/>
      <c r="AX3891"/>
      <c r="AY3891"/>
      <c r="AZ3891"/>
      <c r="BA3891"/>
      <c r="BB3891"/>
      <c r="BC3891"/>
      <c r="BD3891"/>
      <c r="BE3891"/>
      <c r="BF3891"/>
      <c r="BG3891"/>
      <c r="BH3891"/>
      <c r="BI3891"/>
      <c r="BJ3891"/>
      <c r="BK3891"/>
      <c r="BL3891"/>
      <c r="BM3891"/>
      <c r="BN3891"/>
      <c r="BO3891"/>
    </row>
    <row r="3892" spans="1:67" ht="15" x14ac:dyDescent="0.25">
      <c r="A3892" s="245" t="s">
        <v>2037</v>
      </c>
      <c r="B3892" s="245" t="s">
        <v>2036</v>
      </c>
      <c r="C3892" s="245" t="s">
        <v>2430</v>
      </c>
      <c r="D3892" s="245" t="s">
        <v>2429</v>
      </c>
      <c r="E3892" s="246" t="s">
        <v>44</v>
      </c>
      <c r="F3892" s="245" t="s">
        <v>44</v>
      </c>
      <c r="G3892" s="245" t="s">
        <v>8561</v>
      </c>
      <c r="H3892" s="245" t="s">
        <v>19248</v>
      </c>
      <c r="I3892" s="245" t="s">
        <v>24</v>
      </c>
      <c r="J3892" s="245" t="s">
        <v>59</v>
      </c>
      <c r="K3892" s="246" t="s">
        <v>10217</v>
      </c>
      <c r="L3892" s="245" t="s">
        <v>568</v>
      </c>
      <c r="M3892"/>
      <c r="N3892"/>
      <c r="O3892"/>
      <c r="P3892"/>
      <c r="Q3892"/>
      <c r="R3892"/>
      <c r="S3892"/>
      <c r="T3892"/>
      <c r="U3892"/>
      <c r="V3892"/>
      <c r="W3892"/>
      <c r="X3892"/>
      <c r="Y3892"/>
      <c r="Z3892"/>
      <c r="AA3892"/>
      <c r="AB3892"/>
      <c r="AC3892"/>
      <c r="AD3892"/>
      <c r="AE3892"/>
      <c r="AF3892"/>
      <c r="AG3892"/>
      <c r="AH3892"/>
      <c r="AI3892"/>
      <c r="AJ3892"/>
      <c r="AK3892"/>
      <c r="AL3892"/>
      <c r="AM3892"/>
      <c r="AN3892"/>
      <c r="AO3892"/>
      <c r="AP3892"/>
      <c r="AQ3892"/>
      <c r="AR3892"/>
      <c r="AS3892"/>
      <c r="AT3892"/>
      <c r="AU3892"/>
      <c r="AV3892"/>
      <c r="AW3892"/>
      <c r="AX3892"/>
      <c r="AY3892"/>
      <c r="AZ3892"/>
      <c r="BA3892"/>
      <c r="BB3892"/>
      <c r="BC3892"/>
      <c r="BD3892"/>
      <c r="BE3892"/>
      <c r="BF3892"/>
      <c r="BG3892"/>
      <c r="BH3892"/>
      <c r="BI3892"/>
      <c r="BJ3892"/>
      <c r="BK3892"/>
      <c r="BL3892"/>
      <c r="BM3892"/>
      <c r="BN3892"/>
      <c r="BO3892"/>
    </row>
    <row r="3893" spans="1:67" ht="15" x14ac:dyDescent="0.25">
      <c r="A3893" s="245" t="s">
        <v>2037</v>
      </c>
      <c r="B3893" s="245" t="s">
        <v>2036</v>
      </c>
      <c r="C3893" s="245" t="s">
        <v>2430</v>
      </c>
      <c r="D3893" s="245" t="s">
        <v>2429</v>
      </c>
      <c r="E3893" s="246" t="s">
        <v>44</v>
      </c>
      <c r="F3893" s="245" t="s">
        <v>44</v>
      </c>
      <c r="G3893" s="245" t="s">
        <v>3589</v>
      </c>
      <c r="H3893" s="245" t="s">
        <v>19250</v>
      </c>
      <c r="I3893" s="245" t="s">
        <v>24</v>
      </c>
      <c r="J3893" s="245" t="s">
        <v>59</v>
      </c>
      <c r="K3893" s="246" t="s">
        <v>24523</v>
      </c>
      <c r="L3893" s="245" t="s">
        <v>568</v>
      </c>
      <c r="M3893"/>
      <c r="N3893"/>
      <c r="O3893"/>
      <c r="P3893"/>
      <c r="Q3893"/>
      <c r="R3893"/>
      <c r="S3893"/>
      <c r="T3893"/>
      <c r="U3893"/>
      <c r="V3893"/>
      <c r="W3893"/>
      <c r="X3893"/>
      <c r="Y3893"/>
      <c r="Z3893"/>
      <c r="AA3893"/>
      <c r="AB3893"/>
      <c r="AC3893"/>
      <c r="AD3893"/>
      <c r="AE3893"/>
      <c r="AF3893"/>
      <c r="AG3893"/>
      <c r="AH3893"/>
      <c r="AI3893"/>
      <c r="AJ3893"/>
      <c r="AK3893"/>
      <c r="AL3893"/>
      <c r="AM3893"/>
      <c r="AN3893"/>
      <c r="AO3893"/>
      <c r="AP3893"/>
      <c r="AQ3893"/>
      <c r="AR3893"/>
      <c r="AS3893"/>
      <c r="AT3893"/>
      <c r="AU3893"/>
      <c r="AV3893"/>
      <c r="AW3893"/>
      <c r="AX3893"/>
      <c r="AY3893"/>
      <c r="AZ3893"/>
      <c r="BA3893"/>
      <c r="BB3893"/>
      <c r="BC3893"/>
      <c r="BD3893"/>
      <c r="BE3893"/>
      <c r="BF3893"/>
      <c r="BG3893"/>
      <c r="BH3893"/>
      <c r="BI3893"/>
      <c r="BJ3893"/>
      <c r="BK3893"/>
      <c r="BL3893"/>
      <c r="BM3893"/>
      <c r="BN3893"/>
      <c r="BO3893"/>
    </row>
    <row r="3894" spans="1:67" ht="15" x14ac:dyDescent="0.25">
      <c r="A3894" s="245" t="s">
        <v>2037</v>
      </c>
      <c r="B3894" s="245" t="s">
        <v>2036</v>
      </c>
      <c r="C3894" s="245" t="s">
        <v>2430</v>
      </c>
      <c r="D3894" s="245" t="s">
        <v>2429</v>
      </c>
      <c r="E3894" s="246" t="s">
        <v>44</v>
      </c>
      <c r="F3894" s="245" t="s">
        <v>44</v>
      </c>
      <c r="G3894" s="245" t="s">
        <v>3588</v>
      </c>
      <c r="H3894" s="245" t="s">
        <v>19251</v>
      </c>
      <c r="I3894" s="245" t="s">
        <v>24</v>
      </c>
      <c r="J3894" s="245" t="s">
        <v>59</v>
      </c>
      <c r="K3894" s="246" t="s">
        <v>12682</v>
      </c>
      <c r="L3894" s="245" t="s">
        <v>568</v>
      </c>
      <c r="M3894"/>
      <c r="N3894"/>
      <c r="O3894"/>
      <c r="P3894"/>
      <c r="Q3894"/>
      <c r="R3894"/>
      <c r="S3894"/>
      <c r="T3894"/>
      <c r="U3894"/>
      <c r="V3894"/>
      <c r="W3894"/>
      <c r="X3894"/>
      <c r="Y3894"/>
      <c r="Z3894"/>
      <c r="AA3894"/>
      <c r="AB3894"/>
      <c r="AC3894"/>
      <c r="AD3894"/>
      <c r="AE3894"/>
      <c r="AF3894"/>
      <c r="AG3894"/>
      <c r="AH3894"/>
      <c r="AI3894"/>
      <c r="AJ3894"/>
      <c r="AK3894"/>
      <c r="AL3894"/>
      <c r="AM3894"/>
      <c r="AN3894"/>
      <c r="AO3894"/>
      <c r="AP3894"/>
      <c r="AQ3894"/>
      <c r="AR3894"/>
      <c r="AS3894"/>
      <c r="AT3894"/>
      <c r="AU3894"/>
      <c r="AV3894"/>
      <c r="AW3894"/>
      <c r="AX3894"/>
      <c r="AY3894"/>
      <c r="AZ3894"/>
      <c r="BA3894"/>
      <c r="BB3894"/>
      <c r="BC3894"/>
      <c r="BD3894"/>
      <c r="BE3894"/>
      <c r="BF3894"/>
      <c r="BG3894"/>
      <c r="BH3894"/>
      <c r="BI3894"/>
      <c r="BJ3894"/>
      <c r="BK3894"/>
      <c r="BL3894"/>
      <c r="BM3894"/>
      <c r="BN3894"/>
      <c r="BO3894"/>
    </row>
    <row r="3895" spans="1:67" ht="15" x14ac:dyDescent="0.25">
      <c r="A3895" s="245" t="s">
        <v>2037</v>
      </c>
      <c r="B3895" s="245" t="s">
        <v>2036</v>
      </c>
      <c r="C3895" s="245" t="s">
        <v>2430</v>
      </c>
      <c r="D3895" s="245" t="s">
        <v>2429</v>
      </c>
      <c r="E3895" s="246" t="s">
        <v>44</v>
      </c>
      <c r="F3895" s="245" t="s">
        <v>44</v>
      </c>
      <c r="G3895" s="245" t="s">
        <v>3587</v>
      </c>
      <c r="H3895" s="245" t="s">
        <v>19253</v>
      </c>
      <c r="I3895" s="245" t="s">
        <v>24</v>
      </c>
      <c r="J3895" s="245" t="s">
        <v>59</v>
      </c>
      <c r="K3895" s="246" t="s">
        <v>24524</v>
      </c>
      <c r="L3895" s="245" t="s">
        <v>568</v>
      </c>
      <c r="M3895"/>
      <c r="N3895"/>
      <c r="O3895"/>
      <c r="P3895"/>
      <c r="Q3895"/>
      <c r="R3895"/>
      <c r="S3895"/>
      <c r="T3895"/>
      <c r="U3895"/>
      <c r="V3895"/>
      <c r="W3895"/>
      <c r="X3895"/>
      <c r="Y3895"/>
      <c r="Z3895"/>
      <c r="AA3895"/>
      <c r="AB3895"/>
      <c r="AC3895"/>
      <c r="AD3895"/>
      <c r="AE3895"/>
      <c r="AF3895"/>
      <c r="AG3895"/>
      <c r="AH3895"/>
      <c r="AI3895"/>
      <c r="AJ3895"/>
      <c r="AK3895"/>
      <c r="AL3895"/>
      <c r="AM3895"/>
      <c r="AN3895"/>
      <c r="AO3895"/>
      <c r="AP3895"/>
      <c r="AQ3895"/>
      <c r="AR3895"/>
      <c r="AS3895"/>
      <c r="AT3895"/>
      <c r="AU3895"/>
      <c r="AV3895"/>
      <c r="AW3895"/>
      <c r="AX3895"/>
      <c r="AY3895"/>
      <c r="AZ3895"/>
      <c r="BA3895"/>
      <c r="BB3895"/>
      <c r="BC3895"/>
      <c r="BD3895"/>
      <c r="BE3895"/>
      <c r="BF3895"/>
      <c r="BG3895"/>
      <c r="BH3895"/>
      <c r="BI3895"/>
      <c r="BJ3895"/>
      <c r="BK3895"/>
      <c r="BL3895"/>
      <c r="BM3895"/>
      <c r="BN3895"/>
      <c r="BO3895"/>
    </row>
    <row r="3896" spans="1:67" ht="15" x14ac:dyDescent="0.25">
      <c r="A3896" s="245" t="s">
        <v>2037</v>
      </c>
      <c r="B3896" s="245" t="s">
        <v>2036</v>
      </c>
      <c r="C3896" s="245" t="s">
        <v>2430</v>
      </c>
      <c r="D3896" s="245" t="s">
        <v>2429</v>
      </c>
      <c r="E3896" s="246" t="s">
        <v>44</v>
      </c>
      <c r="F3896" s="245" t="s">
        <v>44</v>
      </c>
      <c r="G3896" s="245" t="s">
        <v>3585</v>
      </c>
      <c r="H3896" s="245" t="s">
        <v>19254</v>
      </c>
      <c r="I3896" s="245" t="s">
        <v>24</v>
      </c>
      <c r="J3896" s="245" t="s">
        <v>59</v>
      </c>
      <c r="K3896" s="246" t="s">
        <v>19610</v>
      </c>
      <c r="L3896" s="245" t="s">
        <v>568</v>
      </c>
      <c r="M3896"/>
      <c r="N3896"/>
      <c r="O3896"/>
      <c r="P3896"/>
      <c r="Q3896"/>
      <c r="R3896"/>
      <c r="S3896"/>
      <c r="T3896"/>
      <c r="U3896"/>
      <c r="V3896"/>
      <c r="W3896"/>
      <c r="X3896"/>
      <c r="Y3896"/>
      <c r="Z3896"/>
      <c r="AA3896"/>
      <c r="AB3896"/>
      <c r="AC3896"/>
      <c r="AD3896"/>
      <c r="AE3896"/>
      <c r="AF3896"/>
      <c r="AG3896"/>
      <c r="AH3896"/>
      <c r="AI3896"/>
      <c r="AJ3896"/>
      <c r="AK3896"/>
      <c r="AL3896"/>
      <c r="AM3896"/>
      <c r="AN3896"/>
      <c r="AO3896"/>
      <c r="AP3896"/>
      <c r="AQ3896"/>
      <c r="AR3896"/>
      <c r="AS3896"/>
      <c r="AT3896"/>
      <c r="AU3896"/>
      <c r="AV3896"/>
      <c r="AW3896"/>
      <c r="AX3896"/>
      <c r="AY3896"/>
      <c r="AZ3896"/>
      <c r="BA3896"/>
      <c r="BB3896"/>
      <c r="BC3896"/>
      <c r="BD3896"/>
      <c r="BE3896"/>
      <c r="BF3896"/>
      <c r="BG3896"/>
      <c r="BH3896"/>
      <c r="BI3896"/>
      <c r="BJ3896"/>
      <c r="BK3896"/>
      <c r="BL3896"/>
      <c r="BM3896"/>
      <c r="BN3896"/>
      <c r="BO3896"/>
    </row>
    <row r="3897" spans="1:67" ht="15" x14ac:dyDescent="0.25">
      <c r="A3897" s="245" t="s">
        <v>2037</v>
      </c>
      <c r="B3897" s="245" t="s">
        <v>2036</v>
      </c>
      <c r="C3897" s="245" t="s">
        <v>2430</v>
      </c>
      <c r="D3897" s="245" t="s">
        <v>2429</v>
      </c>
      <c r="E3897" s="246" t="s">
        <v>44</v>
      </c>
      <c r="F3897" s="245" t="s">
        <v>44</v>
      </c>
      <c r="G3897" s="245" t="s">
        <v>3584</v>
      </c>
      <c r="H3897" s="245" t="s">
        <v>19256</v>
      </c>
      <c r="I3897" s="245" t="s">
        <v>24</v>
      </c>
      <c r="J3897" s="245" t="s">
        <v>59</v>
      </c>
      <c r="K3897" s="246" t="s">
        <v>24525</v>
      </c>
      <c r="L3897" s="245" t="s">
        <v>568</v>
      </c>
      <c r="M3897"/>
      <c r="N3897"/>
      <c r="O3897"/>
      <c r="P3897"/>
      <c r="Q3897"/>
      <c r="R3897"/>
      <c r="S3897"/>
      <c r="T3897"/>
      <c r="U3897"/>
      <c r="V3897"/>
      <c r="W3897"/>
      <c r="X3897"/>
      <c r="Y3897"/>
      <c r="Z3897"/>
      <c r="AA3897"/>
      <c r="AB3897"/>
      <c r="AC3897"/>
      <c r="AD3897"/>
      <c r="AE3897"/>
      <c r="AF3897"/>
      <c r="AG3897"/>
      <c r="AH3897"/>
      <c r="AI3897"/>
      <c r="AJ3897"/>
      <c r="AK3897"/>
      <c r="AL3897"/>
      <c r="AM3897"/>
      <c r="AN3897"/>
      <c r="AO3897"/>
      <c r="AP3897"/>
      <c r="AQ3897"/>
      <c r="AR3897"/>
      <c r="AS3897"/>
      <c r="AT3897"/>
      <c r="AU3897"/>
      <c r="AV3897"/>
      <c r="AW3897"/>
      <c r="AX3897"/>
      <c r="AY3897"/>
      <c r="AZ3897"/>
      <c r="BA3897"/>
      <c r="BB3897"/>
      <c r="BC3897"/>
      <c r="BD3897"/>
      <c r="BE3897"/>
      <c r="BF3897"/>
      <c r="BG3897"/>
      <c r="BH3897"/>
      <c r="BI3897"/>
      <c r="BJ3897"/>
      <c r="BK3897"/>
      <c r="BL3897"/>
      <c r="BM3897"/>
      <c r="BN3897"/>
      <c r="BO3897"/>
    </row>
    <row r="3898" spans="1:67" ht="15" x14ac:dyDescent="0.25">
      <c r="A3898" s="245" t="s">
        <v>2037</v>
      </c>
      <c r="B3898" s="245" t="s">
        <v>2036</v>
      </c>
      <c r="C3898" s="245" t="s">
        <v>2430</v>
      </c>
      <c r="D3898" s="245" t="s">
        <v>2429</v>
      </c>
      <c r="E3898" s="246" t="s">
        <v>44</v>
      </c>
      <c r="F3898" s="245" t="s">
        <v>44</v>
      </c>
      <c r="G3898" s="245" t="s">
        <v>3583</v>
      </c>
      <c r="H3898" s="245" t="s">
        <v>19257</v>
      </c>
      <c r="I3898" s="245" t="s">
        <v>24</v>
      </c>
      <c r="J3898" s="245" t="s">
        <v>59</v>
      </c>
      <c r="K3898" s="246" t="s">
        <v>19973</v>
      </c>
      <c r="L3898" s="245" t="s">
        <v>568</v>
      </c>
      <c r="M3898"/>
      <c r="N3898"/>
      <c r="O3898"/>
      <c r="P3898"/>
      <c r="Q3898"/>
      <c r="R3898"/>
      <c r="S3898"/>
      <c r="T3898"/>
      <c r="U3898"/>
      <c r="V3898"/>
      <c r="W3898"/>
      <c r="X3898"/>
      <c r="Y3898"/>
      <c r="Z3898"/>
      <c r="AA3898"/>
      <c r="AB3898"/>
      <c r="AC3898"/>
      <c r="AD3898"/>
      <c r="AE3898"/>
      <c r="AF3898"/>
      <c r="AG3898"/>
      <c r="AH3898"/>
      <c r="AI3898"/>
      <c r="AJ3898"/>
      <c r="AK3898"/>
      <c r="AL3898"/>
      <c r="AM3898"/>
      <c r="AN3898"/>
      <c r="AO3898"/>
      <c r="AP3898"/>
      <c r="AQ3898"/>
      <c r="AR3898"/>
      <c r="AS3898"/>
      <c r="AT3898"/>
      <c r="AU3898"/>
      <c r="AV3898"/>
      <c r="AW3898"/>
      <c r="AX3898"/>
      <c r="AY3898"/>
      <c r="AZ3898"/>
      <c r="BA3898"/>
      <c r="BB3898"/>
      <c r="BC3898"/>
      <c r="BD3898"/>
      <c r="BE3898"/>
      <c r="BF3898"/>
      <c r="BG3898"/>
      <c r="BH3898"/>
      <c r="BI3898"/>
      <c r="BJ3898"/>
      <c r="BK3898"/>
      <c r="BL3898"/>
      <c r="BM3898"/>
      <c r="BN3898"/>
      <c r="BO3898"/>
    </row>
    <row r="3899" spans="1:67" ht="15" x14ac:dyDescent="0.25">
      <c r="A3899" s="245" t="s">
        <v>2037</v>
      </c>
      <c r="B3899" s="245" t="s">
        <v>2036</v>
      </c>
      <c r="C3899" s="245" t="s">
        <v>2430</v>
      </c>
      <c r="D3899" s="245" t="s">
        <v>2429</v>
      </c>
      <c r="E3899" s="246" t="s">
        <v>44</v>
      </c>
      <c r="F3899" s="245" t="s">
        <v>44</v>
      </c>
      <c r="G3899" s="245" t="s">
        <v>3582</v>
      </c>
      <c r="H3899" s="245" t="s">
        <v>19258</v>
      </c>
      <c r="I3899" s="245" t="s">
        <v>24</v>
      </c>
      <c r="J3899" s="245" t="s">
        <v>59</v>
      </c>
      <c r="K3899" s="246" t="s">
        <v>20273</v>
      </c>
      <c r="L3899" s="245" t="s">
        <v>568</v>
      </c>
      <c r="M3899"/>
      <c r="N3899"/>
      <c r="O3899"/>
      <c r="P3899"/>
      <c r="Q3899"/>
      <c r="R3899"/>
      <c r="S3899"/>
      <c r="T3899"/>
      <c r="U3899"/>
      <c r="V3899"/>
      <c r="W3899"/>
      <c r="X3899"/>
      <c r="Y3899"/>
      <c r="Z3899"/>
      <c r="AA3899"/>
      <c r="AB3899"/>
      <c r="AC3899"/>
      <c r="AD3899"/>
      <c r="AE3899"/>
      <c r="AF3899"/>
      <c r="AG3899"/>
      <c r="AH3899"/>
      <c r="AI3899"/>
      <c r="AJ3899"/>
      <c r="AK3899"/>
      <c r="AL3899"/>
      <c r="AM3899"/>
      <c r="AN3899"/>
      <c r="AO3899"/>
      <c r="AP3899"/>
      <c r="AQ3899"/>
      <c r="AR3899"/>
      <c r="AS3899"/>
      <c r="AT3899"/>
      <c r="AU3899"/>
      <c r="AV3899"/>
      <c r="AW3899"/>
      <c r="AX3899"/>
      <c r="AY3899"/>
      <c r="AZ3899"/>
      <c r="BA3899"/>
      <c r="BB3899"/>
      <c r="BC3899"/>
      <c r="BD3899"/>
      <c r="BE3899"/>
      <c r="BF3899"/>
      <c r="BG3899"/>
      <c r="BH3899"/>
      <c r="BI3899"/>
      <c r="BJ3899"/>
      <c r="BK3899"/>
      <c r="BL3899"/>
      <c r="BM3899"/>
      <c r="BN3899"/>
      <c r="BO3899"/>
    </row>
    <row r="3900" spans="1:67" ht="15" x14ac:dyDescent="0.25">
      <c r="A3900" s="245" t="s">
        <v>2037</v>
      </c>
      <c r="B3900" s="245" t="s">
        <v>2036</v>
      </c>
      <c r="C3900" s="245" t="s">
        <v>2430</v>
      </c>
      <c r="D3900" s="245" t="s">
        <v>2429</v>
      </c>
      <c r="E3900" s="246" t="s">
        <v>44</v>
      </c>
      <c r="F3900" s="245" t="s">
        <v>44</v>
      </c>
      <c r="G3900" s="245" t="s">
        <v>3581</v>
      </c>
      <c r="H3900" s="245" t="s">
        <v>19259</v>
      </c>
      <c r="I3900" s="245" t="s">
        <v>24</v>
      </c>
      <c r="J3900" s="245" t="s">
        <v>59</v>
      </c>
      <c r="K3900" s="246" t="s">
        <v>8386</v>
      </c>
      <c r="L3900" s="245" t="s">
        <v>568</v>
      </c>
      <c r="M3900"/>
      <c r="N3900"/>
      <c r="O3900"/>
      <c r="P3900"/>
      <c r="Q3900"/>
      <c r="R3900"/>
      <c r="S3900"/>
      <c r="T3900"/>
      <c r="U3900"/>
      <c r="V3900"/>
      <c r="W3900"/>
      <c r="X3900"/>
      <c r="Y3900"/>
      <c r="Z3900"/>
      <c r="AA3900"/>
      <c r="AB3900"/>
      <c r="AC3900"/>
      <c r="AD3900"/>
      <c r="AE3900"/>
      <c r="AF3900"/>
      <c r="AG3900"/>
      <c r="AH3900"/>
      <c r="AI3900"/>
      <c r="AJ3900"/>
      <c r="AK3900"/>
      <c r="AL3900"/>
      <c r="AM3900"/>
      <c r="AN3900"/>
      <c r="AO3900"/>
      <c r="AP3900"/>
      <c r="AQ3900"/>
      <c r="AR3900"/>
      <c r="AS3900"/>
      <c r="AT3900"/>
      <c r="AU3900"/>
      <c r="AV3900"/>
      <c r="AW3900"/>
      <c r="AX3900"/>
      <c r="AY3900"/>
      <c r="AZ3900"/>
      <c r="BA3900"/>
      <c r="BB3900"/>
      <c r="BC3900"/>
      <c r="BD3900"/>
      <c r="BE3900"/>
      <c r="BF3900"/>
      <c r="BG3900"/>
      <c r="BH3900"/>
      <c r="BI3900"/>
      <c r="BJ3900"/>
      <c r="BK3900"/>
      <c r="BL3900"/>
      <c r="BM3900"/>
      <c r="BN3900"/>
      <c r="BO3900"/>
    </row>
    <row r="3901" spans="1:67" ht="15" x14ac:dyDescent="0.25">
      <c r="A3901" s="245" t="s">
        <v>2037</v>
      </c>
      <c r="B3901" s="245" t="s">
        <v>2036</v>
      </c>
      <c r="C3901" s="245" t="s">
        <v>2430</v>
      </c>
      <c r="D3901" s="245" t="s">
        <v>2429</v>
      </c>
      <c r="E3901" s="246" t="s">
        <v>44</v>
      </c>
      <c r="F3901" s="245" t="s">
        <v>44</v>
      </c>
      <c r="G3901" s="245" t="s">
        <v>3580</v>
      </c>
      <c r="H3901" s="245" t="s">
        <v>19260</v>
      </c>
      <c r="I3901" s="245" t="s">
        <v>24</v>
      </c>
      <c r="J3901" s="245" t="s">
        <v>59</v>
      </c>
      <c r="K3901" s="246" t="s">
        <v>19543</v>
      </c>
      <c r="L3901" s="245" t="s">
        <v>568</v>
      </c>
      <c r="M3901"/>
      <c r="N3901"/>
      <c r="O3901"/>
      <c r="P3901"/>
      <c r="Q3901"/>
      <c r="R3901"/>
      <c r="S3901"/>
      <c r="T3901"/>
      <c r="U3901"/>
      <c r="V3901"/>
      <c r="W3901"/>
      <c r="X3901"/>
      <c r="Y3901"/>
      <c r="Z3901"/>
      <c r="AA3901"/>
      <c r="AB3901"/>
      <c r="AC3901"/>
      <c r="AD3901"/>
      <c r="AE3901"/>
      <c r="AF3901"/>
      <c r="AG3901"/>
      <c r="AH3901"/>
      <c r="AI3901"/>
      <c r="AJ3901"/>
      <c r="AK3901"/>
      <c r="AL3901"/>
      <c r="AM3901"/>
      <c r="AN3901"/>
      <c r="AO3901"/>
      <c r="AP3901"/>
      <c r="AQ3901"/>
      <c r="AR3901"/>
      <c r="AS3901"/>
      <c r="AT3901"/>
      <c r="AU3901"/>
      <c r="AV3901"/>
      <c r="AW3901"/>
      <c r="AX3901"/>
      <c r="AY3901"/>
      <c r="AZ3901"/>
      <c r="BA3901"/>
      <c r="BB3901"/>
      <c r="BC3901"/>
      <c r="BD3901"/>
      <c r="BE3901"/>
      <c r="BF3901"/>
      <c r="BG3901"/>
      <c r="BH3901"/>
      <c r="BI3901"/>
      <c r="BJ3901"/>
      <c r="BK3901"/>
      <c r="BL3901"/>
      <c r="BM3901"/>
      <c r="BN3901"/>
      <c r="BO3901"/>
    </row>
    <row r="3902" spans="1:67" ht="15" x14ac:dyDescent="0.25">
      <c r="A3902" s="245" t="s">
        <v>2037</v>
      </c>
      <c r="B3902" s="245" t="s">
        <v>2036</v>
      </c>
      <c r="C3902" s="245" t="s">
        <v>2430</v>
      </c>
      <c r="D3902" s="245" t="s">
        <v>2429</v>
      </c>
      <c r="E3902" s="246" t="s">
        <v>44</v>
      </c>
      <c r="F3902" s="245" t="s">
        <v>44</v>
      </c>
      <c r="G3902" s="245" t="s">
        <v>3578</v>
      </c>
      <c r="H3902" s="245" t="s">
        <v>19262</v>
      </c>
      <c r="I3902" s="245" t="s">
        <v>24</v>
      </c>
      <c r="J3902" s="245" t="s">
        <v>59</v>
      </c>
      <c r="K3902" s="246" t="s">
        <v>8346</v>
      </c>
      <c r="L3902" s="245" t="s">
        <v>568</v>
      </c>
      <c r="M3902"/>
      <c r="N3902"/>
      <c r="O3902"/>
      <c r="P3902"/>
      <c r="Q3902"/>
      <c r="R3902"/>
      <c r="S3902"/>
      <c r="T3902"/>
      <c r="U3902"/>
      <c r="V3902"/>
      <c r="W3902"/>
      <c r="X3902"/>
      <c r="Y3902"/>
      <c r="Z3902"/>
      <c r="AA3902"/>
      <c r="AB3902"/>
      <c r="AC3902"/>
      <c r="AD3902"/>
      <c r="AE3902"/>
      <c r="AF3902"/>
      <c r="AG3902"/>
      <c r="AH3902"/>
      <c r="AI3902"/>
      <c r="AJ3902"/>
      <c r="AK3902"/>
      <c r="AL3902"/>
      <c r="AM3902"/>
      <c r="AN3902"/>
      <c r="AO3902"/>
      <c r="AP3902"/>
      <c r="AQ3902"/>
      <c r="AR3902"/>
      <c r="AS3902"/>
      <c r="AT3902"/>
      <c r="AU3902"/>
      <c r="AV3902"/>
      <c r="AW3902"/>
      <c r="AX3902"/>
      <c r="AY3902"/>
      <c r="AZ3902"/>
      <c r="BA3902"/>
      <c r="BB3902"/>
      <c r="BC3902"/>
      <c r="BD3902"/>
      <c r="BE3902"/>
      <c r="BF3902"/>
      <c r="BG3902"/>
      <c r="BH3902"/>
      <c r="BI3902"/>
      <c r="BJ3902"/>
      <c r="BK3902"/>
      <c r="BL3902"/>
      <c r="BM3902"/>
      <c r="BN3902"/>
      <c r="BO3902"/>
    </row>
    <row r="3903" spans="1:67" ht="15" x14ac:dyDescent="0.25">
      <c r="A3903" s="245" t="s">
        <v>2037</v>
      </c>
      <c r="B3903" s="245" t="s">
        <v>2036</v>
      </c>
      <c r="C3903" s="245" t="s">
        <v>2430</v>
      </c>
      <c r="D3903" s="245" t="s">
        <v>2429</v>
      </c>
      <c r="E3903" s="246" t="s">
        <v>44</v>
      </c>
      <c r="F3903" s="245" t="s">
        <v>44</v>
      </c>
      <c r="G3903" s="245" t="s">
        <v>3577</v>
      </c>
      <c r="H3903" s="245" t="s">
        <v>19263</v>
      </c>
      <c r="I3903" s="245" t="s">
        <v>24</v>
      </c>
      <c r="J3903" s="245" t="s">
        <v>59</v>
      </c>
      <c r="K3903" s="246" t="s">
        <v>18023</v>
      </c>
      <c r="L3903" s="245" t="s">
        <v>568</v>
      </c>
      <c r="M3903"/>
      <c r="N3903"/>
      <c r="O3903"/>
      <c r="P3903"/>
      <c r="Q3903"/>
      <c r="R3903"/>
      <c r="S3903"/>
      <c r="T3903"/>
      <c r="U3903"/>
      <c r="V3903"/>
      <c r="W3903"/>
      <c r="X3903"/>
      <c r="Y3903"/>
      <c r="Z3903"/>
      <c r="AA3903"/>
      <c r="AB3903"/>
      <c r="AC3903"/>
      <c r="AD3903"/>
      <c r="AE3903"/>
      <c r="AF3903"/>
      <c r="AG3903"/>
      <c r="AH3903"/>
      <c r="AI3903"/>
      <c r="AJ3903"/>
      <c r="AK3903"/>
      <c r="AL3903"/>
      <c r="AM3903"/>
      <c r="AN3903"/>
      <c r="AO3903"/>
      <c r="AP3903"/>
      <c r="AQ3903"/>
      <c r="AR3903"/>
      <c r="AS3903"/>
      <c r="AT3903"/>
      <c r="AU3903"/>
      <c r="AV3903"/>
      <c r="AW3903"/>
      <c r="AX3903"/>
      <c r="AY3903"/>
      <c r="AZ3903"/>
      <c r="BA3903"/>
      <c r="BB3903"/>
      <c r="BC3903"/>
      <c r="BD3903"/>
      <c r="BE3903"/>
      <c r="BF3903"/>
      <c r="BG3903"/>
      <c r="BH3903"/>
      <c r="BI3903"/>
      <c r="BJ3903"/>
      <c r="BK3903"/>
      <c r="BL3903"/>
      <c r="BM3903"/>
      <c r="BN3903"/>
      <c r="BO3903"/>
    </row>
    <row r="3904" spans="1:67" ht="15" x14ac:dyDescent="0.25">
      <c r="A3904" s="245" t="s">
        <v>2037</v>
      </c>
      <c r="B3904" s="245" t="s">
        <v>2036</v>
      </c>
      <c r="C3904" s="245" t="s">
        <v>2430</v>
      </c>
      <c r="D3904" s="245" t="s">
        <v>2429</v>
      </c>
      <c r="E3904" s="246" t="s">
        <v>44</v>
      </c>
      <c r="F3904" s="245" t="s">
        <v>44</v>
      </c>
      <c r="G3904" s="245" t="s">
        <v>3576</v>
      </c>
      <c r="H3904" s="245" t="s">
        <v>19264</v>
      </c>
      <c r="I3904" s="245" t="s">
        <v>24</v>
      </c>
      <c r="J3904" s="245" t="s">
        <v>59</v>
      </c>
      <c r="K3904" s="246" t="s">
        <v>11849</v>
      </c>
      <c r="L3904" s="245" t="s">
        <v>568</v>
      </c>
      <c r="M3904"/>
      <c r="N3904"/>
      <c r="O3904"/>
      <c r="P3904"/>
      <c r="Q3904"/>
      <c r="R3904"/>
      <c r="S3904"/>
      <c r="T3904"/>
      <c r="U3904"/>
      <c r="V3904"/>
      <c r="W3904"/>
      <c r="X3904"/>
      <c r="Y3904"/>
      <c r="Z3904"/>
      <c r="AA3904"/>
      <c r="AB3904"/>
      <c r="AC3904"/>
      <c r="AD3904"/>
      <c r="AE3904"/>
      <c r="AF3904"/>
      <c r="AG3904"/>
      <c r="AH3904"/>
      <c r="AI3904"/>
      <c r="AJ3904"/>
      <c r="AK3904"/>
      <c r="AL3904"/>
      <c r="AM3904"/>
      <c r="AN3904"/>
      <c r="AO3904"/>
      <c r="AP3904"/>
      <c r="AQ3904"/>
      <c r="AR3904"/>
      <c r="AS3904"/>
      <c r="AT3904"/>
      <c r="AU3904"/>
      <c r="AV3904"/>
      <c r="AW3904"/>
      <c r="AX3904"/>
      <c r="AY3904"/>
      <c r="AZ3904"/>
      <c r="BA3904"/>
      <c r="BB3904"/>
      <c r="BC3904"/>
      <c r="BD3904"/>
      <c r="BE3904"/>
      <c r="BF3904"/>
      <c r="BG3904"/>
      <c r="BH3904"/>
      <c r="BI3904"/>
      <c r="BJ3904"/>
      <c r="BK3904"/>
      <c r="BL3904"/>
      <c r="BM3904"/>
      <c r="BN3904"/>
      <c r="BO3904"/>
    </row>
    <row r="3905" spans="1:67" ht="15" x14ac:dyDescent="0.25">
      <c r="A3905" s="245" t="s">
        <v>2037</v>
      </c>
      <c r="B3905" s="245" t="s">
        <v>2036</v>
      </c>
      <c r="C3905" s="245" t="s">
        <v>2430</v>
      </c>
      <c r="D3905" s="245" t="s">
        <v>2429</v>
      </c>
      <c r="E3905" s="246" t="s">
        <v>44</v>
      </c>
      <c r="F3905" s="245" t="s">
        <v>44</v>
      </c>
      <c r="G3905" s="245" t="s">
        <v>3574</v>
      </c>
      <c r="H3905" s="245" t="s">
        <v>19266</v>
      </c>
      <c r="I3905" s="245" t="s">
        <v>24</v>
      </c>
      <c r="J3905" s="245" t="s">
        <v>59</v>
      </c>
      <c r="K3905" s="246" t="s">
        <v>4089</v>
      </c>
      <c r="L3905" s="245" t="s">
        <v>568</v>
      </c>
      <c r="M3905"/>
      <c r="N3905"/>
      <c r="O3905"/>
      <c r="P3905"/>
      <c r="Q3905"/>
      <c r="R3905"/>
      <c r="S3905"/>
      <c r="T3905"/>
      <c r="U3905"/>
      <c r="V3905"/>
      <c r="W3905"/>
      <c r="X3905"/>
      <c r="Y3905"/>
      <c r="Z3905"/>
      <c r="AA3905"/>
      <c r="AB3905"/>
      <c r="AC3905"/>
      <c r="AD3905"/>
      <c r="AE3905"/>
      <c r="AF3905"/>
      <c r="AG3905"/>
      <c r="AH3905"/>
      <c r="AI3905"/>
      <c r="AJ3905"/>
      <c r="AK3905"/>
      <c r="AL3905"/>
      <c r="AM3905"/>
      <c r="AN3905"/>
      <c r="AO3905"/>
      <c r="AP3905"/>
      <c r="AQ3905"/>
      <c r="AR3905"/>
      <c r="AS3905"/>
      <c r="AT3905"/>
      <c r="AU3905"/>
      <c r="AV3905"/>
      <c r="AW3905"/>
      <c r="AX3905"/>
      <c r="AY3905"/>
      <c r="AZ3905"/>
      <c r="BA3905"/>
      <c r="BB3905"/>
      <c r="BC3905"/>
      <c r="BD3905"/>
      <c r="BE3905"/>
      <c r="BF3905"/>
      <c r="BG3905"/>
      <c r="BH3905"/>
      <c r="BI3905"/>
      <c r="BJ3905"/>
      <c r="BK3905"/>
      <c r="BL3905"/>
      <c r="BM3905"/>
      <c r="BN3905"/>
      <c r="BO3905"/>
    </row>
    <row r="3906" spans="1:67" ht="15" x14ac:dyDescent="0.25">
      <c r="A3906" s="245" t="s">
        <v>2037</v>
      </c>
      <c r="B3906" s="245" t="s">
        <v>2036</v>
      </c>
      <c r="C3906" s="245" t="s">
        <v>2430</v>
      </c>
      <c r="D3906" s="245" t="s">
        <v>2429</v>
      </c>
      <c r="E3906" s="246" t="s">
        <v>44</v>
      </c>
      <c r="F3906" s="245" t="s">
        <v>44</v>
      </c>
      <c r="G3906" s="245" t="s">
        <v>3572</v>
      </c>
      <c r="H3906" s="245" t="s">
        <v>19267</v>
      </c>
      <c r="I3906" s="245" t="s">
        <v>24</v>
      </c>
      <c r="J3906" s="245" t="s">
        <v>59</v>
      </c>
      <c r="K3906" s="246" t="s">
        <v>4655</v>
      </c>
      <c r="L3906" s="245" t="s">
        <v>568</v>
      </c>
      <c r="M3906"/>
      <c r="N3906"/>
      <c r="O3906"/>
      <c r="P3906"/>
      <c r="Q3906"/>
      <c r="R3906"/>
      <c r="S3906"/>
      <c r="T3906"/>
      <c r="U3906"/>
      <c r="V3906"/>
      <c r="W3906"/>
      <c r="X3906"/>
      <c r="Y3906"/>
      <c r="Z3906"/>
      <c r="AA3906"/>
      <c r="AB3906"/>
      <c r="AC3906"/>
      <c r="AD3906"/>
      <c r="AE3906"/>
      <c r="AF3906"/>
      <c r="AG3906"/>
      <c r="AH3906"/>
      <c r="AI3906"/>
      <c r="AJ3906"/>
      <c r="AK3906"/>
      <c r="AL3906"/>
      <c r="AM3906"/>
      <c r="AN3906"/>
      <c r="AO3906"/>
      <c r="AP3906"/>
      <c r="AQ3906"/>
      <c r="AR3906"/>
      <c r="AS3906"/>
      <c r="AT3906"/>
      <c r="AU3906"/>
      <c r="AV3906"/>
      <c r="AW3906"/>
      <c r="AX3906"/>
      <c r="AY3906"/>
      <c r="AZ3906"/>
      <c r="BA3906"/>
      <c r="BB3906"/>
      <c r="BC3906"/>
      <c r="BD3906"/>
      <c r="BE3906"/>
      <c r="BF3906"/>
      <c r="BG3906"/>
      <c r="BH3906"/>
      <c r="BI3906"/>
      <c r="BJ3906"/>
      <c r="BK3906"/>
      <c r="BL3906"/>
      <c r="BM3906"/>
      <c r="BN3906"/>
      <c r="BO3906"/>
    </row>
    <row r="3907" spans="1:67" ht="15" x14ac:dyDescent="0.25">
      <c r="A3907" s="245" t="s">
        <v>2037</v>
      </c>
      <c r="B3907" s="245" t="s">
        <v>2036</v>
      </c>
      <c r="C3907" s="245" t="s">
        <v>2430</v>
      </c>
      <c r="D3907" s="245" t="s">
        <v>2429</v>
      </c>
      <c r="E3907" s="246" t="s">
        <v>44</v>
      </c>
      <c r="F3907" s="245" t="s">
        <v>44</v>
      </c>
      <c r="G3907" s="245" t="s">
        <v>3570</v>
      </c>
      <c r="H3907" s="245" t="s">
        <v>19268</v>
      </c>
      <c r="I3907" s="245" t="s">
        <v>24</v>
      </c>
      <c r="J3907" s="245" t="s">
        <v>59</v>
      </c>
      <c r="K3907" s="246" t="s">
        <v>19543</v>
      </c>
      <c r="L3907" s="245" t="s">
        <v>568</v>
      </c>
      <c r="M3907"/>
      <c r="N3907"/>
      <c r="O3907"/>
      <c r="P3907"/>
      <c r="Q3907"/>
      <c r="R3907"/>
      <c r="S3907"/>
      <c r="T3907"/>
      <c r="U3907"/>
      <c r="V3907"/>
      <c r="W3907"/>
      <c r="X3907"/>
      <c r="Y3907"/>
      <c r="Z3907"/>
      <c r="AA3907"/>
      <c r="AB3907"/>
      <c r="AC3907"/>
      <c r="AD3907"/>
      <c r="AE3907"/>
      <c r="AF3907"/>
      <c r="AG3907"/>
      <c r="AH3907"/>
      <c r="AI3907"/>
      <c r="AJ3907"/>
      <c r="AK3907"/>
      <c r="AL3907"/>
      <c r="AM3907"/>
      <c r="AN3907"/>
      <c r="AO3907"/>
      <c r="AP3907"/>
      <c r="AQ3907"/>
      <c r="AR3907"/>
      <c r="AS3907"/>
      <c r="AT3907"/>
      <c r="AU3907"/>
      <c r="AV3907"/>
      <c r="AW3907"/>
      <c r="AX3907"/>
      <c r="AY3907"/>
      <c r="AZ3907"/>
      <c r="BA3907"/>
      <c r="BB3907"/>
      <c r="BC3907"/>
      <c r="BD3907"/>
      <c r="BE3907"/>
      <c r="BF3907"/>
      <c r="BG3907"/>
      <c r="BH3907"/>
      <c r="BI3907"/>
      <c r="BJ3907"/>
      <c r="BK3907"/>
      <c r="BL3907"/>
      <c r="BM3907"/>
      <c r="BN3907"/>
      <c r="BO3907"/>
    </row>
    <row r="3908" spans="1:67" ht="15" x14ac:dyDescent="0.25">
      <c r="A3908" s="245" t="s">
        <v>2037</v>
      </c>
      <c r="B3908" s="245" t="s">
        <v>2036</v>
      </c>
      <c r="C3908" s="245" t="s">
        <v>2430</v>
      </c>
      <c r="D3908" s="245" t="s">
        <v>2429</v>
      </c>
      <c r="E3908" s="246" t="s">
        <v>44</v>
      </c>
      <c r="F3908" s="245" t="s">
        <v>44</v>
      </c>
      <c r="G3908" s="245" t="s">
        <v>3569</v>
      </c>
      <c r="H3908" s="245" t="s">
        <v>19269</v>
      </c>
      <c r="I3908" s="245" t="s">
        <v>24</v>
      </c>
      <c r="J3908" s="245" t="s">
        <v>59</v>
      </c>
      <c r="K3908" s="246" t="s">
        <v>4493</v>
      </c>
      <c r="L3908" s="245" t="s">
        <v>568</v>
      </c>
      <c r="M3908"/>
      <c r="N3908"/>
      <c r="O3908"/>
      <c r="P3908"/>
      <c r="Q3908"/>
      <c r="R3908"/>
      <c r="S3908"/>
      <c r="T3908"/>
      <c r="U3908"/>
      <c r="V3908"/>
      <c r="W3908"/>
      <c r="X3908"/>
      <c r="Y3908"/>
      <c r="Z3908"/>
      <c r="AA3908"/>
      <c r="AB3908"/>
      <c r="AC3908"/>
      <c r="AD3908"/>
      <c r="AE3908"/>
      <c r="AF3908"/>
      <c r="AG3908"/>
      <c r="AH3908"/>
      <c r="AI3908"/>
      <c r="AJ3908"/>
      <c r="AK3908"/>
      <c r="AL3908"/>
      <c r="AM3908"/>
      <c r="AN3908"/>
      <c r="AO3908"/>
      <c r="AP3908"/>
      <c r="AQ3908"/>
      <c r="AR3908"/>
      <c r="AS3908"/>
      <c r="AT3908"/>
      <c r="AU3908"/>
      <c r="AV3908"/>
      <c r="AW3908"/>
      <c r="AX3908"/>
      <c r="AY3908"/>
      <c r="AZ3908"/>
      <c r="BA3908"/>
      <c r="BB3908"/>
      <c r="BC3908"/>
      <c r="BD3908"/>
      <c r="BE3908"/>
      <c r="BF3908"/>
      <c r="BG3908"/>
      <c r="BH3908"/>
      <c r="BI3908"/>
      <c r="BJ3908"/>
      <c r="BK3908"/>
      <c r="BL3908"/>
      <c r="BM3908"/>
      <c r="BN3908"/>
      <c r="BO3908"/>
    </row>
    <row r="3909" spans="1:67" ht="15" x14ac:dyDescent="0.25">
      <c r="A3909" s="245" t="s">
        <v>2037</v>
      </c>
      <c r="B3909" s="245" t="s">
        <v>2036</v>
      </c>
      <c r="C3909" s="245" t="s">
        <v>2430</v>
      </c>
      <c r="D3909" s="245" t="s">
        <v>2429</v>
      </c>
      <c r="E3909" s="246" t="s">
        <v>44</v>
      </c>
      <c r="F3909" s="245" t="s">
        <v>44</v>
      </c>
      <c r="G3909" s="245" t="s">
        <v>3567</v>
      </c>
      <c r="H3909" s="245" t="s">
        <v>19270</v>
      </c>
      <c r="I3909" s="245" t="s">
        <v>24</v>
      </c>
      <c r="J3909" s="245" t="s">
        <v>59</v>
      </c>
      <c r="K3909" s="246" t="s">
        <v>11875</v>
      </c>
      <c r="L3909" s="245" t="s">
        <v>568</v>
      </c>
      <c r="M3909"/>
      <c r="N3909"/>
      <c r="O3909"/>
      <c r="P3909"/>
      <c r="Q3909"/>
      <c r="R3909"/>
      <c r="S3909"/>
      <c r="T3909"/>
      <c r="U3909"/>
      <c r="V3909"/>
      <c r="W3909"/>
      <c r="X3909"/>
      <c r="Y3909"/>
      <c r="Z3909"/>
      <c r="AA3909"/>
      <c r="AB3909"/>
      <c r="AC3909"/>
      <c r="AD3909"/>
      <c r="AE3909"/>
      <c r="AF3909"/>
      <c r="AG3909"/>
      <c r="AH3909"/>
      <c r="AI3909"/>
      <c r="AJ3909"/>
      <c r="AK3909"/>
      <c r="AL3909"/>
      <c r="AM3909"/>
      <c r="AN3909"/>
      <c r="AO3909"/>
      <c r="AP3909"/>
      <c r="AQ3909"/>
      <c r="AR3909"/>
      <c r="AS3909"/>
      <c r="AT3909"/>
      <c r="AU3909"/>
      <c r="AV3909"/>
      <c r="AW3909"/>
      <c r="AX3909"/>
      <c r="AY3909"/>
      <c r="AZ3909"/>
      <c r="BA3909"/>
      <c r="BB3909"/>
      <c r="BC3909"/>
      <c r="BD3909"/>
      <c r="BE3909"/>
      <c r="BF3909"/>
      <c r="BG3909"/>
      <c r="BH3909"/>
      <c r="BI3909"/>
      <c r="BJ3909"/>
      <c r="BK3909"/>
      <c r="BL3909"/>
      <c r="BM3909"/>
      <c r="BN3909"/>
      <c r="BO3909"/>
    </row>
    <row r="3910" spans="1:67" ht="15" x14ac:dyDescent="0.25">
      <c r="A3910" s="245" t="s">
        <v>2037</v>
      </c>
      <c r="B3910" s="245" t="s">
        <v>2036</v>
      </c>
      <c r="C3910" s="245" t="s">
        <v>2430</v>
      </c>
      <c r="D3910" s="245" t="s">
        <v>2429</v>
      </c>
      <c r="E3910" s="246" t="s">
        <v>44</v>
      </c>
      <c r="F3910" s="245" t="s">
        <v>44</v>
      </c>
      <c r="G3910" s="245" t="s">
        <v>3566</v>
      </c>
      <c r="H3910" s="245" t="s">
        <v>19272</v>
      </c>
      <c r="I3910" s="245" t="s">
        <v>24</v>
      </c>
      <c r="J3910" s="245" t="s">
        <v>59</v>
      </c>
      <c r="K3910" s="246" t="s">
        <v>9085</v>
      </c>
      <c r="L3910" s="245" t="s">
        <v>568</v>
      </c>
      <c r="M3910"/>
      <c r="N3910"/>
      <c r="O3910"/>
      <c r="P3910"/>
      <c r="Q3910"/>
      <c r="R3910"/>
      <c r="S3910"/>
      <c r="T3910"/>
      <c r="U3910"/>
      <c r="V3910"/>
      <c r="W3910"/>
      <c r="X3910"/>
      <c r="Y3910"/>
      <c r="Z3910"/>
      <c r="AA3910"/>
      <c r="AB3910"/>
      <c r="AC3910"/>
      <c r="AD3910"/>
      <c r="AE3910"/>
      <c r="AF3910"/>
      <c r="AG3910"/>
      <c r="AH3910"/>
      <c r="AI3910"/>
      <c r="AJ3910"/>
      <c r="AK3910"/>
      <c r="AL3910"/>
      <c r="AM3910"/>
      <c r="AN3910"/>
      <c r="AO3910"/>
      <c r="AP3910"/>
      <c r="AQ3910"/>
      <c r="AR3910"/>
      <c r="AS3910"/>
      <c r="AT3910"/>
      <c r="AU3910"/>
      <c r="AV3910"/>
      <c r="AW3910"/>
      <c r="AX3910"/>
      <c r="AY3910"/>
      <c r="AZ3910"/>
      <c r="BA3910"/>
      <c r="BB3910"/>
      <c r="BC3910"/>
      <c r="BD3910"/>
      <c r="BE3910"/>
      <c r="BF3910"/>
      <c r="BG3910"/>
      <c r="BH3910"/>
      <c r="BI3910"/>
      <c r="BJ3910"/>
      <c r="BK3910"/>
      <c r="BL3910"/>
      <c r="BM3910"/>
      <c r="BN3910"/>
      <c r="BO3910"/>
    </row>
    <row r="3911" spans="1:67" ht="15" x14ac:dyDescent="0.25">
      <c r="A3911" s="245" t="s">
        <v>2037</v>
      </c>
      <c r="B3911" s="245" t="s">
        <v>2036</v>
      </c>
      <c r="C3911" s="245" t="s">
        <v>2430</v>
      </c>
      <c r="D3911" s="245" t="s">
        <v>2429</v>
      </c>
      <c r="E3911" s="246" t="s">
        <v>44</v>
      </c>
      <c r="F3911" s="245" t="s">
        <v>44</v>
      </c>
      <c r="G3911" s="245" t="s">
        <v>3565</v>
      </c>
      <c r="H3911" s="245" t="s">
        <v>19273</v>
      </c>
      <c r="I3911" s="245" t="s">
        <v>24</v>
      </c>
      <c r="J3911" s="245" t="s">
        <v>59</v>
      </c>
      <c r="K3911" s="246" t="s">
        <v>24526</v>
      </c>
      <c r="L3911" s="245" t="s">
        <v>568</v>
      </c>
      <c r="M3911"/>
      <c r="N3911"/>
      <c r="O3911"/>
      <c r="P3911"/>
      <c r="Q3911"/>
      <c r="R3911"/>
      <c r="S3911"/>
      <c r="T3911"/>
      <c r="U3911"/>
      <c r="V3911"/>
      <c r="W3911"/>
      <c r="X3911"/>
      <c r="Y3911"/>
      <c r="Z3911"/>
      <c r="AA3911"/>
      <c r="AB3911"/>
      <c r="AC3911"/>
      <c r="AD3911"/>
      <c r="AE3911"/>
      <c r="AF3911"/>
      <c r="AG3911"/>
      <c r="AH3911"/>
      <c r="AI3911"/>
      <c r="AJ3911"/>
      <c r="AK3911"/>
      <c r="AL3911"/>
      <c r="AM3911"/>
      <c r="AN3911"/>
      <c r="AO3911"/>
      <c r="AP3911"/>
      <c r="AQ3911"/>
      <c r="AR3911"/>
      <c r="AS3911"/>
      <c r="AT3911"/>
      <c r="AU3911"/>
      <c r="AV3911"/>
      <c r="AW3911"/>
      <c r="AX3911"/>
      <c r="AY3911"/>
      <c r="AZ3911"/>
      <c r="BA3911"/>
      <c r="BB3911"/>
      <c r="BC3911"/>
      <c r="BD3911"/>
      <c r="BE3911"/>
      <c r="BF3911"/>
      <c r="BG3911"/>
      <c r="BH3911"/>
      <c r="BI3911"/>
      <c r="BJ3911"/>
      <c r="BK3911"/>
      <c r="BL3911"/>
      <c r="BM3911"/>
      <c r="BN3911"/>
      <c r="BO3911"/>
    </row>
    <row r="3912" spans="1:67" ht="15" x14ac:dyDescent="0.25">
      <c r="A3912" s="245" t="s">
        <v>2037</v>
      </c>
      <c r="B3912" s="245" t="s">
        <v>2036</v>
      </c>
      <c r="C3912" s="245" t="s">
        <v>2430</v>
      </c>
      <c r="D3912" s="245" t="s">
        <v>2429</v>
      </c>
      <c r="E3912" s="246" t="s">
        <v>44</v>
      </c>
      <c r="F3912" s="245" t="s">
        <v>44</v>
      </c>
      <c r="G3912" s="245" t="s">
        <v>3564</v>
      </c>
      <c r="H3912" s="245" t="s">
        <v>19274</v>
      </c>
      <c r="I3912" s="245" t="s">
        <v>24</v>
      </c>
      <c r="J3912" s="245" t="s">
        <v>59</v>
      </c>
      <c r="K3912" s="246" t="s">
        <v>481</v>
      </c>
      <c r="L3912" s="245" t="s">
        <v>568</v>
      </c>
      <c r="M3912"/>
      <c r="N3912"/>
      <c r="O3912"/>
      <c r="P3912"/>
      <c r="Q3912"/>
      <c r="R3912"/>
      <c r="S3912"/>
      <c r="T3912"/>
      <c r="U3912"/>
      <c r="V3912"/>
      <c r="W3912"/>
      <c r="X3912"/>
      <c r="Y3912"/>
      <c r="Z3912"/>
      <c r="AA3912"/>
      <c r="AB3912"/>
      <c r="AC3912"/>
      <c r="AD3912"/>
      <c r="AE3912"/>
      <c r="AF3912"/>
      <c r="AG3912"/>
      <c r="AH3912"/>
      <c r="AI3912"/>
      <c r="AJ3912"/>
      <c r="AK3912"/>
      <c r="AL3912"/>
      <c r="AM3912"/>
      <c r="AN3912"/>
      <c r="AO3912"/>
      <c r="AP3912"/>
      <c r="AQ3912"/>
      <c r="AR3912"/>
      <c r="AS3912"/>
      <c r="AT3912"/>
      <c r="AU3912"/>
      <c r="AV3912"/>
      <c r="AW3912"/>
      <c r="AX3912"/>
      <c r="AY3912"/>
      <c r="AZ3912"/>
      <c r="BA3912"/>
      <c r="BB3912"/>
      <c r="BC3912"/>
      <c r="BD3912"/>
      <c r="BE3912"/>
      <c r="BF3912"/>
      <c r="BG3912"/>
      <c r="BH3912"/>
      <c r="BI3912"/>
      <c r="BJ3912"/>
      <c r="BK3912"/>
      <c r="BL3912"/>
      <c r="BM3912"/>
      <c r="BN3912"/>
      <c r="BO3912"/>
    </row>
    <row r="3913" spans="1:67" ht="15" x14ac:dyDescent="0.25">
      <c r="A3913" s="245" t="s">
        <v>2037</v>
      </c>
      <c r="B3913" s="245" t="s">
        <v>2036</v>
      </c>
      <c r="C3913" s="245" t="s">
        <v>2430</v>
      </c>
      <c r="D3913" s="245" t="s">
        <v>2429</v>
      </c>
      <c r="E3913" s="246" t="s">
        <v>44</v>
      </c>
      <c r="F3913" s="245" t="s">
        <v>44</v>
      </c>
      <c r="G3913" s="245" t="s">
        <v>3562</v>
      </c>
      <c r="H3913" s="245" t="s">
        <v>19275</v>
      </c>
      <c r="I3913" s="245" t="s">
        <v>24</v>
      </c>
      <c r="J3913" s="245" t="s">
        <v>59</v>
      </c>
      <c r="K3913" s="246" t="s">
        <v>4262</v>
      </c>
      <c r="L3913" s="245" t="s">
        <v>568</v>
      </c>
      <c r="M3913"/>
      <c r="N3913"/>
      <c r="O3913"/>
      <c r="P3913"/>
      <c r="Q3913"/>
      <c r="R3913"/>
      <c r="S3913"/>
      <c r="T3913"/>
      <c r="U3913"/>
      <c r="V3913"/>
      <c r="W3913"/>
      <c r="X3913"/>
      <c r="Y3913"/>
      <c r="Z3913"/>
      <c r="AA3913"/>
      <c r="AB3913"/>
      <c r="AC3913"/>
      <c r="AD3913"/>
      <c r="AE3913"/>
      <c r="AF3913"/>
      <c r="AG3913"/>
      <c r="AH3913"/>
      <c r="AI3913"/>
      <c r="AJ3913"/>
      <c r="AK3913"/>
      <c r="AL3913"/>
      <c r="AM3913"/>
      <c r="AN3913"/>
      <c r="AO3913"/>
      <c r="AP3913"/>
      <c r="AQ3913"/>
      <c r="AR3913"/>
      <c r="AS3913"/>
      <c r="AT3913"/>
      <c r="AU3913"/>
      <c r="AV3913"/>
      <c r="AW3913"/>
      <c r="AX3913"/>
      <c r="AY3913"/>
      <c r="AZ3913"/>
      <c r="BA3913"/>
      <c r="BB3913"/>
      <c r="BC3913"/>
      <c r="BD3913"/>
      <c r="BE3913"/>
      <c r="BF3913"/>
      <c r="BG3913"/>
      <c r="BH3913"/>
      <c r="BI3913"/>
      <c r="BJ3913"/>
      <c r="BK3913"/>
      <c r="BL3913"/>
      <c r="BM3913"/>
      <c r="BN3913"/>
      <c r="BO3913"/>
    </row>
    <row r="3914" spans="1:67" ht="15" x14ac:dyDescent="0.25">
      <c r="A3914" s="245" t="s">
        <v>2037</v>
      </c>
      <c r="B3914" s="245" t="s">
        <v>2036</v>
      </c>
      <c r="C3914" s="245" t="s">
        <v>2430</v>
      </c>
      <c r="D3914" s="245" t="s">
        <v>2429</v>
      </c>
      <c r="E3914" s="246" t="s">
        <v>44</v>
      </c>
      <c r="F3914" s="245" t="s">
        <v>44</v>
      </c>
      <c r="G3914" s="245" t="s">
        <v>3561</v>
      </c>
      <c r="H3914" s="245" t="s">
        <v>19276</v>
      </c>
      <c r="I3914" s="245" t="s">
        <v>24</v>
      </c>
      <c r="J3914" s="245" t="s">
        <v>59</v>
      </c>
      <c r="K3914" s="246" t="s">
        <v>10113</v>
      </c>
      <c r="L3914" s="245" t="s">
        <v>568</v>
      </c>
      <c r="M3914"/>
      <c r="N3914"/>
      <c r="O3914"/>
      <c r="P3914"/>
      <c r="Q3914"/>
      <c r="R3914"/>
      <c r="S3914"/>
      <c r="T3914"/>
      <c r="U3914"/>
      <c r="V3914"/>
      <c r="W3914"/>
      <c r="X3914"/>
      <c r="Y3914"/>
      <c r="Z3914"/>
      <c r="AA3914"/>
      <c r="AB3914"/>
      <c r="AC3914"/>
      <c r="AD3914"/>
      <c r="AE3914"/>
      <c r="AF3914"/>
      <c r="AG3914"/>
      <c r="AH3914"/>
      <c r="AI3914"/>
      <c r="AJ3914"/>
      <c r="AK3914"/>
      <c r="AL3914"/>
      <c r="AM3914"/>
      <c r="AN3914"/>
      <c r="AO3914"/>
      <c r="AP3914"/>
      <c r="AQ3914"/>
      <c r="AR3914"/>
      <c r="AS3914"/>
      <c r="AT3914"/>
      <c r="AU3914"/>
      <c r="AV3914"/>
      <c r="AW3914"/>
      <c r="AX3914"/>
      <c r="AY3914"/>
      <c r="AZ3914"/>
      <c r="BA3914"/>
      <c r="BB3914"/>
      <c r="BC3914"/>
      <c r="BD3914"/>
      <c r="BE3914"/>
      <c r="BF3914"/>
      <c r="BG3914"/>
      <c r="BH3914"/>
      <c r="BI3914"/>
      <c r="BJ3914"/>
      <c r="BK3914"/>
      <c r="BL3914"/>
      <c r="BM3914"/>
      <c r="BN3914"/>
      <c r="BO3914"/>
    </row>
    <row r="3915" spans="1:67" ht="15" x14ac:dyDescent="0.25">
      <c r="A3915" s="245" t="s">
        <v>2037</v>
      </c>
      <c r="B3915" s="245" t="s">
        <v>2036</v>
      </c>
      <c r="C3915" s="245" t="s">
        <v>2430</v>
      </c>
      <c r="D3915" s="245" t="s">
        <v>2429</v>
      </c>
      <c r="E3915" s="246" t="s">
        <v>44</v>
      </c>
      <c r="F3915" s="245" t="s">
        <v>44</v>
      </c>
      <c r="G3915" s="245" t="s">
        <v>3560</v>
      </c>
      <c r="H3915" s="245" t="s">
        <v>19277</v>
      </c>
      <c r="I3915" s="245" t="s">
        <v>24</v>
      </c>
      <c r="J3915" s="245" t="s">
        <v>59</v>
      </c>
      <c r="K3915" s="246" t="s">
        <v>10125</v>
      </c>
      <c r="L3915" s="245" t="s">
        <v>568</v>
      </c>
      <c r="M3915"/>
      <c r="N3915"/>
      <c r="O3915"/>
      <c r="P3915"/>
      <c r="Q3915"/>
      <c r="R3915"/>
      <c r="S3915"/>
      <c r="T3915"/>
      <c r="U3915"/>
      <c r="V3915"/>
      <c r="W3915"/>
      <c r="X3915"/>
      <c r="Y3915"/>
      <c r="Z3915"/>
      <c r="AA3915"/>
      <c r="AB3915"/>
      <c r="AC3915"/>
      <c r="AD3915"/>
      <c r="AE3915"/>
      <c r="AF3915"/>
      <c r="AG3915"/>
      <c r="AH3915"/>
      <c r="AI3915"/>
      <c r="AJ3915"/>
      <c r="AK3915"/>
      <c r="AL3915"/>
      <c r="AM3915"/>
      <c r="AN3915"/>
      <c r="AO3915"/>
      <c r="AP3915"/>
      <c r="AQ3915"/>
      <c r="AR3915"/>
      <c r="AS3915"/>
      <c r="AT3915"/>
      <c r="AU3915"/>
      <c r="AV3915"/>
      <c r="AW3915"/>
      <c r="AX3915"/>
      <c r="AY3915"/>
      <c r="AZ3915"/>
      <c r="BA3915"/>
      <c r="BB3915"/>
      <c r="BC3915"/>
      <c r="BD3915"/>
      <c r="BE3915"/>
      <c r="BF3915"/>
      <c r="BG3915"/>
      <c r="BH3915"/>
      <c r="BI3915"/>
      <c r="BJ3915"/>
      <c r="BK3915"/>
      <c r="BL3915"/>
      <c r="BM3915"/>
      <c r="BN3915"/>
      <c r="BO3915"/>
    </row>
    <row r="3916" spans="1:67" ht="15" x14ac:dyDescent="0.25">
      <c r="A3916" s="245" t="s">
        <v>2037</v>
      </c>
      <c r="B3916" s="245" t="s">
        <v>2036</v>
      </c>
      <c r="C3916" s="245" t="s">
        <v>2430</v>
      </c>
      <c r="D3916" s="245" t="s">
        <v>2429</v>
      </c>
      <c r="E3916" s="246" t="s">
        <v>44</v>
      </c>
      <c r="F3916" s="245" t="s">
        <v>44</v>
      </c>
      <c r="G3916" s="245" t="s">
        <v>3559</v>
      </c>
      <c r="H3916" s="245" t="s">
        <v>19278</v>
      </c>
      <c r="I3916" s="245" t="s">
        <v>24</v>
      </c>
      <c r="J3916" s="245" t="s">
        <v>59</v>
      </c>
      <c r="K3916" s="246" t="s">
        <v>10162</v>
      </c>
      <c r="L3916" s="245" t="s">
        <v>568</v>
      </c>
      <c r="M3916"/>
      <c r="N3916"/>
      <c r="O3916"/>
      <c r="P3916"/>
      <c r="Q3916"/>
      <c r="R3916"/>
      <c r="S3916"/>
      <c r="T3916"/>
      <c r="U3916"/>
      <c r="V3916"/>
      <c r="W3916"/>
      <c r="X3916"/>
      <c r="Y3916"/>
      <c r="Z3916"/>
      <c r="AA3916"/>
      <c r="AB3916"/>
      <c r="AC3916"/>
      <c r="AD3916"/>
      <c r="AE3916"/>
      <c r="AF3916"/>
      <c r="AG3916"/>
      <c r="AH3916"/>
      <c r="AI3916"/>
      <c r="AJ3916"/>
      <c r="AK3916"/>
      <c r="AL3916"/>
      <c r="AM3916"/>
      <c r="AN3916"/>
      <c r="AO3916"/>
      <c r="AP3916"/>
      <c r="AQ3916"/>
      <c r="AR3916"/>
      <c r="AS3916"/>
      <c r="AT3916"/>
      <c r="AU3916"/>
      <c r="AV3916"/>
      <c r="AW3916"/>
      <c r="AX3916"/>
      <c r="AY3916"/>
      <c r="AZ3916"/>
      <c r="BA3916"/>
      <c r="BB3916"/>
      <c r="BC3916"/>
      <c r="BD3916"/>
      <c r="BE3916"/>
      <c r="BF3916"/>
      <c r="BG3916"/>
      <c r="BH3916"/>
      <c r="BI3916"/>
      <c r="BJ3916"/>
      <c r="BK3916"/>
      <c r="BL3916"/>
      <c r="BM3916"/>
      <c r="BN3916"/>
      <c r="BO3916"/>
    </row>
    <row r="3917" spans="1:67" ht="15" x14ac:dyDescent="0.25">
      <c r="A3917" s="245" t="s">
        <v>2037</v>
      </c>
      <c r="B3917" s="245" t="s">
        <v>2036</v>
      </c>
      <c r="C3917" s="245" t="s">
        <v>2430</v>
      </c>
      <c r="D3917" s="245" t="s">
        <v>2429</v>
      </c>
      <c r="E3917" s="246" t="s">
        <v>44</v>
      </c>
      <c r="F3917" s="245" t="s">
        <v>44</v>
      </c>
      <c r="G3917" s="245" t="s">
        <v>3558</v>
      </c>
      <c r="H3917" s="245" t="s">
        <v>19279</v>
      </c>
      <c r="I3917" s="245" t="s">
        <v>24</v>
      </c>
      <c r="J3917" s="245" t="s">
        <v>59</v>
      </c>
      <c r="K3917" s="246" t="s">
        <v>19108</v>
      </c>
      <c r="L3917" s="245" t="s">
        <v>568</v>
      </c>
      <c r="M3917"/>
      <c r="N3917"/>
      <c r="O3917"/>
      <c r="P3917"/>
      <c r="Q3917"/>
      <c r="R3917"/>
      <c r="S3917"/>
      <c r="T3917"/>
      <c r="U3917"/>
      <c r="V3917"/>
      <c r="W3917"/>
      <c r="X3917"/>
      <c r="Y3917"/>
      <c r="Z3917"/>
      <c r="AA3917"/>
      <c r="AB3917"/>
      <c r="AC3917"/>
      <c r="AD3917"/>
      <c r="AE3917"/>
      <c r="AF3917"/>
      <c r="AG3917"/>
      <c r="AH3917"/>
      <c r="AI3917"/>
      <c r="AJ3917"/>
      <c r="AK3917"/>
      <c r="AL3917"/>
      <c r="AM3917"/>
      <c r="AN3917"/>
      <c r="AO3917"/>
      <c r="AP3917"/>
      <c r="AQ3917"/>
      <c r="AR3917"/>
      <c r="AS3917"/>
      <c r="AT3917"/>
      <c r="AU3917"/>
      <c r="AV3917"/>
      <c r="AW3917"/>
      <c r="AX3917"/>
      <c r="AY3917"/>
      <c r="AZ3917"/>
      <c r="BA3917"/>
      <c r="BB3917"/>
      <c r="BC3917"/>
      <c r="BD3917"/>
      <c r="BE3917"/>
      <c r="BF3917"/>
      <c r="BG3917"/>
      <c r="BH3917"/>
      <c r="BI3917"/>
      <c r="BJ3917"/>
      <c r="BK3917"/>
      <c r="BL3917"/>
      <c r="BM3917"/>
      <c r="BN3917"/>
      <c r="BO3917"/>
    </row>
    <row r="3918" spans="1:67" ht="15" x14ac:dyDescent="0.25">
      <c r="A3918" s="245" t="s">
        <v>2037</v>
      </c>
      <c r="B3918" s="245" t="s">
        <v>2036</v>
      </c>
      <c r="C3918" s="245" t="s">
        <v>2430</v>
      </c>
      <c r="D3918" s="245" t="s">
        <v>2429</v>
      </c>
      <c r="E3918" s="246" t="s">
        <v>44</v>
      </c>
      <c r="F3918" s="245" t="s">
        <v>44</v>
      </c>
      <c r="G3918" s="245" t="s">
        <v>3556</v>
      </c>
      <c r="H3918" s="245" t="s">
        <v>19280</v>
      </c>
      <c r="I3918" s="245" t="s">
        <v>24</v>
      </c>
      <c r="J3918" s="245" t="s">
        <v>59</v>
      </c>
      <c r="K3918" s="246" t="s">
        <v>10160</v>
      </c>
      <c r="L3918" s="245" t="s">
        <v>568</v>
      </c>
      <c r="M3918"/>
      <c r="N3918"/>
      <c r="O3918"/>
      <c r="P3918"/>
      <c r="Q3918"/>
      <c r="R3918"/>
      <c r="S3918"/>
      <c r="T3918"/>
      <c r="U3918"/>
      <c r="V3918"/>
      <c r="W3918"/>
      <c r="X3918"/>
      <c r="Y3918"/>
      <c r="Z3918"/>
      <c r="AA3918"/>
      <c r="AB3918"/>
      <c r="AC3918"/>
      <c r="AD3918"/>
      <c r="AE3918"/>
      <c r="AF3918"/>
      <c r="AG3918"/>
      <c r="AH3918"/>
      <c r="AI3918"/>
      <c r="AJ3918"/>
      <c r="AK3918"/>
      <c r="AL3918"/>
      <c r="AM3918"/>
      <c r="AN3918"/>
      <c r="AO3918"/>
      <c r="AP3918"/>
      <c r="AQ3918"/>
      <c r="AR3918"/>
      <c r="AS3918"/>
      <c r="AT3918"/>
      <c r="AU3918"/>
      <c r="AV3918"/>
      <c r="AW3918"/>
      <c r="AX3918"/>
      <c r="AY3918"/>
      <c r="AZ3918"/>
      <c r="BA3918"/>
      <c r="BB3918"/>
      <c r="BC3918"/>
      <c r="BD3918"/>
      <c r="BE3918"/>
      <c r="BF3918"/>
      <c r="BG3918"/>
      <c r="BH3918"/>
      <c r="BI3918"/>
      <c r="BJ3918"/>
      <c r="BK3918"/>
      <c r="BL3918"/>
      <c r="BM3918"/>
      <c r="BN3918"/>
      <c r="BO3918"/>
    </row>
    <row r="3919" spans="1:67" ht="15" x14ac:dyDescent="0.25">
      <c r="A3919" s="245" t="s">
        <v>2037</v>
      </c>
      <c r="B3919" s="245" t="s">
        <v>2036</v>
      </c>
      <c r="C3919" s="245" t="s">
        <v>2430</v>
      </c>
      <c r="D3919" s="245" t="s">
        <v>2429</v>
      </c>
      <c r="E3919" s="246" t="s">
        <v>44</v>
      </c>
      <c r="F3919" s="245" t="s">
        <v>44</v>
      </c>
      <c r="G3919" s="245" t="s">
        <v>3555</v>
      </c>
      <c r="H3919" s="245" t="s">
        <v>19282</v>
      </c>
      <c r="I3919" s="245" t="s">
        <v>24</v>
      </c>
      <c r="J3919" s="245" t="s">
        <v>59</v>
      </c>
      <c r="K3919" s="246" t="s">
        <v>19970</v>
      </c>
      <c r="L3919" s="245" t="s">
        <v>568</v>
      </c>
      <c r="M3919"/>
      <c r="N3919"/>
      <c r="O3919"/>
      <c r="P3919"/>
      <c r="Q3919"/>
      <c r="R3919"/>
      <c r="S3919"/>
      <c r="T3919"/>
      <c r="U3919"/>
      <c r="V3919"/>
      <c r="W3919"/>
      <c r="X3919"/>
      <c r="Y3919"/>
      <c r="Z3919"/>
      <c r="AA3919"/>
      <c r="AB3919"/>
      <c r="AC3919"/>
      <c r="AD3919"/>
      <c r="AE3919"/>
      <c r="AF3919"/>
      <c r="AG3919"/>
      <c r="AH3919"/>
      <c r="AI3919"/>
      <c r="AJ3919"/>
      <c r="AK3919"/>
      <c r="AL3919"/>
      <c r="AM3919"/>
      <c r="AN3919"/>
      <c r="AO3919"/>
      <c r="AP3919"/>
      <c r="AQ3919"/>
      <c r="AR3919"/>
      <c r="AS3919"/>
      <c r="AT3919"/>
      <c r="AU3919"/>
      <c r="AV3919"/>
      <c r="AW3919"/>
      <c r="AX3919"/>
      <c r="AY3919"/>
      <c r="AZ3919"/>
      <c r="BA3919"/>
      <c r="BB3919"/>
      <c r="BC3919"/>
      <c r="BD3919"/>
      <c r="BE3919"/>
      <c r="BF3919"/>
      <c r="BG3919"/>
      <c r="BH3919"/>
      <c r="BI3919"/>
      <c r="BJ3919"/>
      <c r="BK3919"/>
      <c r="BL3919"/>
      <c r="BM3919"/>
      <c r="BN3919"/>
      <c r="BO3919"/>
    </row>
    <row r="3920" spans="1:67" ht="15" x14ac:dyDescent="0.25">
      <c r="A3920" s="245" t="s">
        <v>2037</v>
      </c>
      <c r="B3920" s="245" t="s">
        <v>2036</v>
      </c>
      <c r="C3920" s="245" t="s">
        <v>2430</v>
      </c>
      <c r="D3920" s="245" t="s">
        <v>2429</v>
      </c>
      <c r="E3920" s="246" t="s">
        <v>44</v>
      </c>
      <c r="F3920" s="245" t="s">
        <v>44</v>
      </c>
      <c r="G3920" s="245" t="s">
        <v>3554</v>
      </c>
      <c r="H3920" s="245" t="s">
        <v>19283</v>
      </c>
      <c r="I3920" s="245" t="s">
        <v>24</v>
      </c>
      <c r="J3920" s="245" t="s">
        <v>59</v>
      </c>
      <c r="K3920" s="246" t="s">
        <v>9432</v>
      </c>
      <c r="L3920" s="245" t="s">
        <v>568</v>
      </c>
      <c r="M3920"/>
      <c r="N3920"/>
      <c r="O3920"/>
      <c r="P3920"/>
      <c r="Q3920"/>
      <c r="R3920"/>
      <c r="S3920"/>
      <c r="T3920"/>
      <c r="U3920"/>
      <c r="V3920"/>
      <c r="W3920"/>
      <c r="X3920"/>
      <c r="Y3920"/>
      <c r="Z3920"/>
      <c r="AA3920"/>
      <c r="AB3920"/>
      <c r="AC3920"/>
      <c r="AD3920"/>
      <c r="AE3920"/>
      <c r="AF3920"/>
      <c r="AG3920"/>
      <c r="AH3920"/>
      <c r="AI3920"/>
      <c r="AJ3920"/>
      <c r="AK3920"/>
      <c r="AL3920"/>
      <c r="AM3920"/>
      <c r="AN3920"/>
      <c r="AO3920"/>
      <c r="AP3920"/>
      <c r="AQ3920"/>
      <c r="AR3920"/>
      <c r="AS3920"/>
      <c r="AT3920"/>
      <c r="AU3920"/>
      <c r="AV3920"/>
      <c r="AW3920"/>
      <c r="AX3920"/>
      <c r="AY3920"/>
      <c r="AZ3920"/>
      <c r="BA3920"/>
      <c r="BB3920"/>
      <c r="BC3920"/>
      <c r="BD3920"/>
      <c r="BE3920"/>
      <c r="BF3920"/>
      <c r="BG3920"/>
      <c r="BH3920"/>
      <c r="BI3920"/>
      <c r="BJ3920"/>
      <c r="BK3920"/>
      <c r="BL3920"/>
      <c r="BM3920"/>
      <c r="BN3920"/>
      <c r="BO3920"/>
    </row>
    <row r="3921" spans="1:67" ht="15" x14ac:dyDescent="0.25">
      <c r="A3921" s="245" t="s">
        <v>2037</v>
      </c>
      <c r="B3921" s="245" t="s">
        <v>2036</v>
      </c>
      <c r="C3921" s="245" t="s">
        <v>2430</v>
      </c>
      <c r="D3921" s="245" t="s">
        <v>2429</v>
      </c>
      <c r="E3921" s="246" t="s">
        <v>44</v>
      </c>
      <c r="F3921" s="245" t="s">
        <v>44</v>
      </c>
      <c r="G3921" s="245" t="s">
        <v>3553</v>
      </c>
      <c r="H3921" s="245" t="s">
        <v>19284</v>
      </c>
      <c r="I3921" s="245" t="s">
        <v>24</v>
      </c>
      <c r="J3921" s="245" t="s">
        <v>59</v>
      </c>
      <c r="K3921" s="246" t="s">
        <v>12640</v>
      </c>
      <c r="L3921" s="245" t="s">
        <v>568</v>
      </c>
      <c r="M3921"/>
      <c r="N3921"/>
      <c r="O3921"/>
      <c r="P3921"/>
      <c r="Q3921"/>
      <c r="R3921"/>
      <c r="S3921"/>
      <c r="T3921"/>
      <c r="U3921"/>
      <c r="V3921"/>
      <c r="W3921"/>
      <c r="X3921"/>
      <c r="Y3921"/>
      <c r="Z3921"/>
      <c r="AA3921"/>
      <c r="AB3921"/>
      <c r="AC3921"/>
      <c r="AD3921"/>
      <c r="AE3921"/>
      <c r="AF3921"/>
      <c r="AG3921"/>
      <c r="AH3921"/>
      <c r="AI3921"/>
      <c r="AJ3921"/>
      <c r="AK3921"/>
      <c r="AL3921"/>
      <c r="AM3921"/>
      <c r="AN3921"/>
      <c r="AO3921"/>
      <c r="AP3921"/>
      <c r="AQ3921"/>
      <c r="AR3921"/>
      <c r="AS3921"/>
      <c r="AT3921"/>
      <c r="AU3921"/>
      <c r="AV3921"/>
      <c r="AW3921"/>
      <c r="AX3921"/>
      <c r="AY3921"/>
      <c r="AZ3921"/>
      <c r="BA3921"/>
      <c r="BB3921"/>
      <c r="BC3921"/>
      <c r="BD3921"/>
      <c r="BE3921"/>
      <c r="BF3921"/>
      <c r="BG3921"/>
      <c r="BH3921"/>
      <c r="BI3921"/>
      <c r="BJ3921"/>
      <c r="BK3921"/>
      <c r="BL3921"/>
      <c r="BM3921"/>
      <c r="BN3921"/>
      <c r="BO3921"/>
    </row>
    <row r="3922" spans="1:67" ht="15" x14ac:dyDescent="0.25">
      <c r="A3922" s="245" t="s">
        <v>2037</v>
      </c>
      <c r="B3922" s="245" t="s">
        <v>2036</v>
      </c>
      <c r="C3922" s="245" t="s">
        <v>2430</v>
      </c>
      <c r="D3922" s="245" t="s">
        <v>2429</v>
      </c>
      <c r="E3922" s="246" t="s">
        <v>44</v>
      </c>
      <c r="F3922" s="245" t="s">
        <v>44</v>
      </c>
      <c r="G3922" s="245" t="s">
        <v>3552</v>
      </c>
      <c r="H3922" s="245" t="s">
        <v>19286</v>
      </c>
      <c r="I3922" s="245" t="s">
        <v>24</v>
      </c>
      <c r="J3922" s="245" t="s">
        <v>59</v>
      </c>
      <c r="K3922" s="246" t="s">
        <v>24527</v>
      </c>
      <c r="L3922" s="245" t="s">
        <v>568</v>
      </c>
      <c r="M3922"/>
      <c r="N3922"/>
      <c r="O3922"/>
      <c r="P3922"/>
      <c r="Q3922"/>
      <c r="R3922"/>
      <c r="S3922"/>
      <c r="T3922"/>
      <c r="U3922"/>
      <c r="V3922"/>
      <c r="W3922"/>
      <c r="X3922"/>
      <c r="Y3922"/>
      <c r="Z3922"/>
      <c r="AA3922"/>
      <c r="AB3922"/>
      <c r="AC3922"/>
      <c r="AD3922"/>
      <c r="AE3922"/>
      <c r="AF3922"/>
      <c r="AG3922"/>
      <c r="AH3922"/>
      <c r="AI3922"/>
      <c r="AJ3922"/>
      <c r="AK3922"/>
      <c r="AL3922"/>
      <c r="AM3922"/>
      <c r="AN3922"/>
      <c r="AO3922"/>
      <c r="AP3922"/>
      <c r="AQ3922"/>
      <c r="AR3922"/>
      <c r="AS3922"/>
      <c r="AT3922"/>
      <c r="AU3922"/>
      <c r="AV3922"/>
      <c r="AW3922"/>
      <c r="AX3922"/>
      <c r="AY3922"/>
      <c r="AZ3922"/>
      <c r="BA3922"/>
      <c r="BB3922"/>
      <c r="BC3922"/>
      <c r="BD3922"/>
      <c r="BE3922"/>
      <c r="BF3922"/>
      <c r="BG3922"/>
      <c r="BH3922"/>
      <c r="BI3922"/>
      <c r="BJ3922"/>
      <c r="BK3922"/>
      <c r="BL3922"/>
      <c r="BM3922"/>
      <c r="BN3922"/>
      <c r="BO3922"/>
    </row>
    <row r="3923" spans="1:67" ht="15" x14ac:dyDescent="0.25">
      <c r="A3923" s="245" t="s">
        <v>2037</v>
      </c>
      <c r="B3923" s="245" t="s">
        <v>2036</v>
      </c>
      <c r="C3923" s="245" t="s">
        <v>2430</v>
      </c>
      <c r="D3923" s="245" t="s">
        <v>2429</v>
      </c>
      <c r="E3923" s="246" t="s">
        <v>44</v>
      </c>
      <c r="F3923" s="245" t="s">
        <v>44</v>
      </c>
      <c r="G3923" s="245" t="s">
        <v>3551</v>
      </c>
      <c r="H3923" s="245" t="s">
        <v>19288</v>
      </c>
      <c r="I3923" s="245" t="s">
        <v>24</v>
      </c>
      <c r="J3923" s="245" t="s">
        <v>59</v>
      </c>
      <c r="K3923" s="246" t="s">
        <v>9575</v>
      </c>
      <c r="L3923" s="245" t="s">
        <v>568</v>
      </c>
      <c r="M3923"/>
      <c r="N3923"/>
      <c r="O3923"/>
      <c r="P3923"/>
      <c r="Q3923"/>
      <c r="R3923"/>
      <c r="S3923"/>
      <c r="T3923"/>
      <c r="U3923"/>
      <c r="V3923"/>
      <c r="W3923"/>
      <c r="X3923"/>
      <c r="Y3923"/>
      <c r="Z3923"/>
      <c r="AA3923"/>
      <c r="AB3923"/>
      <c r="AC3923"/>
      <c r="AD3923"/>
      <c r="AE3923"/>
      <c r="AF3923"/>
      <c r="AG3923"/>
      <c r="AH3923"/>
      <c r="AI3923"/>
      <c r="AJ3923"/>
      <c r="AK3923"/>
      <c r="AL3923"/>
      <c r="AM3923"/>
      <c r="AN3923"/>
      <c r="AO3923"/>
      <c r="AP3923"/>
      <c r="AQ3923"/>
      <c r="AR3923"/>
      <c r="AS3923"/>
      <c r="AT3923"/>
      <c r="AU3923"/>
      <c r="AV3923"/>
      <c r="AW3923"/>
      <c r="AX3923"/>
      <c r="AY3923"/>
      <c r="AZ3923"/>
      <c r="BA3923"/>
      <c r="BB3923"/>
      <c r="BC3923"/>
      <c r="BD3923"/>
      <c r="BE3923"/>
      <c r="BF3923"/>
      <c r="BG3923"/>
      <c r="BH3923"/>
      <c r="BI3923"/>
      <c r="BJ3923"/>
      <c r="BK3923"/>
      <c r="BL3923"/>
      <c r="BM3923"/>
      <c r="BN3923"/>
      <c r="BO3923"/>
    </row>
    <row r="3924" spans="1:67" ht="15" x14ac:dyDescent="0.25">
      <c r="A3924" s="245" t="s">
        <v>2037</v>
      </c>
      <c r="B3924" s="245" t="s">
        <v>2036</v>
      </c>
      <c r="C3924" s="245" t="s">
        <v>2430</v>
      </c>
      <c r="D3924" s="245" t="s">
        <v>2429</v>
      </c>
      <c r="E3924" s="246" t="s">
        <v>44</v>
      </c>
      <c r="F3924" s="245" t="s">
        <v>44</v>
      </c>
      <c r="G3924" s="245" t="s">
        <v>3550</v>
      </c>
      <c r="H3924" s="245" t="s">
        <v>19289</v>
      </c>
      <c r="I3924" s="245" t="s">
        <v>24</v>
      </c>
      <c r="J3924" s="245" t="s">
        <v>59</v>
      </c>
      <c r="K3924" s="246" t="s">
        <v>24528</v>
      </c>
      <c r="L3924" s="245" t="s">
        <v>568</v>
      </c>
      <c r="M3924"/>
      <c r="N3924"/>
      <c r="O3924"/>
      <c r="P3924"/>
      <c r="Q3924"/>
      <c r="R3924"/>
      <c r="S3924"/>
      <c r="T3924"/>
      <c r="U3924"/>
      <c r="V3924"/>
      <c r="W3924"/>
      <c r="X3924"/>
      <c r="Y3924"/>
      <c r="Z3924"/>
      <c r="AA3924"/>
      <c r="AB3924"/>
      <c r="AC3924"/>
      <c r="AD3924"/>
      <c r="AE3924"/>
      <c r="AF3924"/>
      <c r="AG3924"/>
      <c r="AH3924"/>
      <c r="AI3924"/>
      <c r="AJ3924"/>
      <c r="AK3924"/>
      <c r="AL3924"/>
      <c r="AM3924"/>
      <c r="AN3924"/>
      <c r="AO3924"/>
      <c r="AP3924"/>
      <c r="AQ3924"/>
      <c r="AR3924"/>
      <c r="AS3924"/>
      <c r="AT3924"/>
      <c r="AU3924"/>
      <c r="AV3924"/>
      <c r="AW3924"/>
      <c r="AX3924"/>
      <c r="AY3924"/>
      <c r="AZ3924"/>
      <c r="BA3924"/>
      <c r="BB3924"/>
      <c r="BC3924"/>
      <c r="BD3924"/>
      <c r="BE3924"/>
      <c r="BF3924"/>
      <c r="BG3924"/>
      <c r="BH3924"/>
      <c r="BI3924"/>
      <c r="BJ3924"/>
      <c r="BK3924"/>
      <c r="BL3924"/>
      <c r="BM3924"/>
      <c r="BN3924"/>
      <c r="BO3924"/>
    </row>
    <row r="3925" spans="1:67" ht="15" x14ac:dyDescent="0.25">
      <c r="A3925" s="245" t="s">
        <v>2037</v>
      </c>
      <c r="B3925" s="245" t="s">
        <v>2036</v>
      </c>
      <c r="C3925" s="245" t="s">
        <v>2430</v>
      </c>
      <c r="D3925" s="245" t="s">
        <v>2429</v>
      </c>
      <c r="E3925" s="246" t="s">
        <v>44</v>
      </c>
      <c r="F3925" s="245" t="s">
        <v>44</v>
      </c>
      <c r="G3925" s="245" t="s">
        <v>3549</v>
      </c>
      <c r="H3925" s="245" t="s">
        <v>19291</v>
      </c>
      <c r="I3925" s="245" t="s">
        <v>24</v>
      </c>
      <c r="J3925" s="245" t="s">
        <v>59</v>
      </c>
      <c r="K3925" s="246" t="s">
        <v>8385</v>
      </c>
      <c r="L3925" s="245" t="s">
        <v>568</v>
      </c>
      <c r="M3925"/>
      <c r="N3925"/>
      <c r="O3925"/>
      <c r="P3925"/>
      <c r="Q3925"/>
      <c r="R3925"/>
      <c r="S3925"/>
      <c r="T3925"/>
      <c r="U3925"/>
      <c r="V3925"/>
      <c r="W3925"/>
      <c r="X3925"/>
      <c r="Y3925"/>
      <c r="Z3925"/>
      <c r="AA3925"/>
      <c r="AB3925"/>
      <c r="AC3925"/>
      <c r="AD3925"/>
      <c r="AE3925"/>
      <c r="AF3925"/>
      <c r="AG3925"/>
      <c r="AH3925"/>
      <c r="AI3925"/>
      <c r="AJ3925"/>
      <c r="AK3925"/>
      <c r="AL3925"/>
      <c r="AM3925"/>
      <c r="AN3925"/>
      <c r="AO3925"/>
      <c r="AP3925"/>
      <c r="AQ3925"/>
      <c r="AR3925"/>
      <c r="AS3925"/>
      <c r="AT3925"/>
      <c r="AU3925"/>
      <c r="AV3925"/>
      <c r="AW3925"/>
      <c r="AX3925"/>
      <c r="AY3925"/>
      <c r="AZ3925"/>
      <c r="BA3925"/>
      <c r="BB3925"/>
      <c r="BC3925"/>
      <c r="BD3925"/>
      <c r="BE3925"/>
      <c r="BF3925"/>
      <c r="BG3925"/>
      <c r="BH3925"/>
      <c r="BI3925"/>
      <c r="BJ3925"/>
      <c r="BK3925"/>
      <c r="BL3925"/>
      <c r="BM3925"/>
      <c r="BN3925"/>
      <c r="BO3925"/>
    </row>
    <row r="3926" spans="1:67" ht="15" x14ac:dyDescent="0.25">
      <c r="A3926" s="245" t="s">
        <v>2037</v>
      </c>
      <c r="B3926" s="245" t="s">
        <v>2036</v>
      </c>
      <c r="C3926" s="245" t="s">
        <v>2430</v>
      </c>
      <c r="D3926" s="245" t="s">
        <v>2429</v>
      </c>
      <c r="E3926" s="246" t="s">
        <v>44</v>
      </c>
      <c r="F3926" s="245" t="s">
        <v>44</v>
      </c>
      <c r="G3926" s="245" t="s">
        <v>3548</v>
      </c>
      <c r="H3926" s="245" t="s">
        <v>19292</v>
      </c>
      <c r="I3926" s="245" t="s">
        <v>24</v>
      </c>
      <c r="J3926" s="245" t="s">
        <v>59</v>
      </c>
      <c r="K3926" s="246" t="s">
        <v>24529</v>
      </c>
      <c r="L3926" s="245" t="s">
        <v>568</v>
      </c>
      <c r="M3926"/>
      <c r="N3926"/>
      <c r="O3926"/>
      <c r="P3926"/>
      <c r="Q3926"/>
      <c r="R3926"/>
      <c r="S3926"/>
      <c r="T3926"/>
      <c r="U3926"/>
      <c r="V3926"/>
      <c r="W3926"/>
      <c r="X3926"/>
      <c r="Y3926"/>
      <c r="Z3926"/>
      <c r="AA3926"/>
      <c r="AB3926"/>
      <c r="AC3926"/>
      <c r="AD3926"/>
      <c r="AE3926"/>
      <c r="AF3926"/>
      <c r="AG3926"/>
      <c r="AH3926"/>
      <c r="AI3926"/>
      <c r="AJ3926"/>
      <c r="AK3926"/>
      <c r="AL3926"/>
      <c r="AM3926"/>
      <c r="AN3926"/>
      <c r="AO3926"/>
      <c r="AP3926"/>
      <c r="AQ3926"/>
      <c r="AR3926"/>
      <c r="AS3926"/>
      <c r="AT3926"/>
      <c r="AU3926"/>
      <c r="AV3926"/>
      <c r="AW3926"/>
      <c r="AX3926"/>
      <c r="AY3926"/>
      <c r="AZ3926"/>
      <c r="BA3926"/>
      <c r="BB3926"/>
      <c r="BC3926"/>
      <c r="BD3926"/>
      <c r="BE3926"/>
      <c r="BF3926"/>
      <c r="BG3926"/>
      <c r="BH3926"/>
      <c r="BI3926"/>
      <c r="BJ3926"/>
      <c r="BK3926"/>
      <c r="BL3926"/>
      <c r="BM3926"/>
      <c r="BN3926"/>
      <c r="BO3926"/>
    </row>
    <row r="3927" spans="1:67" ht="15" x14ac:dyDescent="0.25">
      <c r="A3927" s="245" t="s">
        <v>2037</v>
      </c>
      <c r="B3927" s="245" t="s">
        <v>2036</v>
      </c>
      <c r="C3927" s="245" t="s">
        <v>2430</v>
      </c>
      <c r="D3927" s="245" t="s">
        <v>2429</v>
      </c>
      <c r="E3927" s="246" t="s">
        <v>44</v>
      </c>
      <c r="F3927" s="245" t="s">
        <v>44</v>
      </c>
      <c r="G3927" s="245" t="s">
        <v>3547</v>
      </c>
      <c r="H3927" s="245" t="s">
        <v>19294</v>
      </c>
      <c r="I3927" s="245" t="s">
        <v>24</v>
      </c>
      <c r="J3927" s="245" t="s">
        <v>59</v>
      </c>
      <c r="K3927" s="246" t="s">
        <v>820</v>
      </c>
      <c r="L3927" s="245" t="s">
        <v>568</v>
      </c>
      <c r="M3927"/>
      <c r="N3927"/>
      <c r="O3927"/>
      <c r="P3927"/>
      <c r="Q3927"/>
      <c r="R3927"/>
      <c r="S3927"/>
      <c r="T3927"/>
      <c r="U3927"/>
      <c r="V3927"/>
      <c r="W3927"/>
      <c r="X3927"/>
      <c r="Y3927"/>
      <c r="Z3927"/>
      <c r="AA3927"/>
      <c r="AB3927"/>
      <c r="AC3927"/>
      <c r="AD3927"/>
      <c r="AE3927"/>
      <c r="AF3927"/>
      <c r="AG3927"/>
      <c r="AH3927"/>
      <c r="AI3927"/>
      <c r="AJ3927"/>
      <c r="AK3927"/>
      <c r="AL3927"/>
      <c r="AM3927"/>
      <c r="AN3927"/>
      <c r="AO3927"/>
      <c r="AP3927"/>
      <c r="AQ3927"/>
      <c r="AR3927"/>
      <c r="AS3927"/>
      <c r="AT3927"/>
      <c r="AU3927"/>
      <c r="AV3927"/>
      <c r="AW3927"/>
      <c r="AX3927"/>
      <c r="AY3927"/>
      <c r="AZ3927"/>
      <c r="BA3927"/>
      <c r="BB3927"/>
      <c r="BC3927"/>
      <c r="BD3927"/>
      <c r="BE3927"/>
      <c r="BF3927"/>
      <c r="BG3927"/>
      <c r="BH3927"/>
      <c r="BI3927"/>
      <c r="BJ3927"/>
      <c r="BK3927"/>
      <c r="BL3927"/>
      <c r="BM3927"/>
      <c r="BN3927"/>
      <c r="BO3927"/>
    </row>
    <row r="3928" spans="1:67" ht="15" x14ac:dyDescent="0.25">
      <c r="A3928" s="245" t="s">
        <v>2037</v>
      </c>
      <c r="B3928" s="245" t="s">
        <v>2036</v>
      </c>
      <c r="C3928" s="245" t="s">
        <v>2430</v>
      </c>
      <c r="D3928" s="245" t="s">
        <v>2429</v>
      </c>
      <c r="E3928" s="246" t="s">
        <v>44</v>
      </c>
      <c r="F3928" s="245" t="s">
        <v>44</v>
      </c>
      <c r="G3928" s="245" t="s">
        <v>3546</v>
      </c>
      <c r="H3928" s="245" t="s">
        <v>19295</v>
      </c>
      <c r="I3928" s="245" t="s">
        <v>24</v>
      </c>
      <c r="J3928" s="245" t="s">
        <v>59</v>
      </c>
      <c r="K3928" s="246" t="s">
        <v>24530</v>
      </c>
      <c r="L3928" s="245" t="s">
        <v>568</v>
      </c>
      <c r="M3928"/>
      <c r="N3928"/>
      <c r="O3928"/>
      <c r="P3928"/>
      <c r="Q3928"/>
      <c r="R3928"/>
      <c r="S3928"/>
      <c r="T3928"/>
      <c r="U3928"/>
      <c r="V3928"/>
      <c r="W3928"/>
      <c r="X3928"/>
      <c r="Y3928"/>
      <c r="Z3928"/>
      <c r="AA3928"/>
      <c r="AB3928"/>
      <c r="AC3928"/>
      <c r="AD3928"/>
      <c r="AE3928"/>
      <c r="AF3928"/>
      <c r="AG3928"/>
      <c r="AH3928"/>
      <c r="AI3928"/>
      <c r="AJ3928"/>
      <c r="AK3928"/>
      <c r="AL3928"/>
      <c r="AM3928"/>
      <c r="AN3928"/>
      <c r="AO3928"/>
      <c r="AP3928"/>
      <c r="AQ3928"/>
      <c r="AR3928"/>
      <c r="AS3928"/>
      <c r="AT3928"/>
      <c r="AU3928"/>
      <c r="AV3928"/>
      <c r="AW3928"/>
      <c r="AX3928"/>
      <c r="AY3928"/>
      <c r="AZ3928"/>
      <c r="BA3928"/>
      <c r="BB3928"/>
      <c r="BC3928"/>
      <c r="BD3928"/>
      <c r="BE3928"/>
      <c r="BF3928"/>
      <c r="BG3928"/>
      <c r="BH3928"/>
      <c r="BI3928"/>
      <c r="BJ3928"/>
      <c r="BK3928"/>
      <c r="BL3928"/>
      <c r="BM3928"/>
      <c r="BN3928"/>
      <c r="BO3928"/>
    </row>
    <row r="3929" spans="1:67" ht="15" x14ac:dyDescent="0.25">
      <c r="A3929" s="245" t="s">
        <v>2037</v>
      </c>
      <c r="B3929" s="245" t="s">
        <v>2036</v>
      </c>
      <c r="C3929" s="245" t="s">
        <v>2430</v>
      </c>
      <c r="D3929" s="245" t="s">
        <v>2429</v>
      </c>
      <c r="E3929" s="246" t="s">
        <v>44</v>
      </c>
      <c r="F3929" s="245" t="s">
        <v>44</v>
      </c>
      <c r="G3929" s="245" t="s">
        <v>3545</v>
      </c>
      <c r="H3929" s="245" t="s">
        <v>19296</v>
      </c>
      <c r="I3929" s="245" t="s">
        <v>24</v>
      </c>
      <c r="J3929" s="245" t="s">
        <v>59</v>
      </c>
      <c r="K3929" s="246" t="s">
        <v>22594</v>
      </c>
      <c r="L3929" s="245" t="s">
        <v>568</v>
      </c>
      <c r="M3929"/>
      <c r="N3929"/>
      <c r="O3929"/>
      <c r="P3929"/>
      <c r="Q3929"/>
      <c r="R3929"/>
      <c r="S3929"/>
      <c r="T3929"/>
      <c r="U3929"/>
      <c r="V3929"/>
      <c r="W3929"/>
      <c r="X3929"/>
      <c r="Y3929"/>
      <c r="Z3929"/>
      <c r="AA3929"/>
      <c r="AB3929"/>
      <c r="AC3929"/>
      <c r="AD3929"/>
      <c r="AE3929"/>
      <c r="AF3929"/>
      <c r="AG3929"/>
      <c r="AH3929"/>
      <c r="AI3929"/>
      <c r="AJ3929"/>
      <c r="AK3929"/>
      <c r="AL3929"/>
      <c r="AM3929"/>
      <c r="AN3929"/>
      <c r="AO3929"/>
      <c r="AP3929"/>
      <c r="AQ3929"/>
      <c r="AR3929"/>
      <c r="AS3929"/>
      <c r="AT3929"/>
      <c r="AU3929"/>
      <c r="AV3929"/>
      <c r="AW3929"/>
      <c r="AX3929"/>
      <c r="AY3929"/>
      <c r="AZ3929"/>
      <c r="BA3929"/>
      <c r="BB3929"/>
      <c r="BC3929"/>
      <c r="BD3929"/>
      <c r="BE3929"/>
      <c r="BF3929"/>
      <c r="BG3929"/>
      <c r="BH3929"/>
      <c r="BI3929"/>
      <c r="BJ3929"/>
      <c r="BK3929"/>
      <c r="BL3929"/>
      <c r="BM3929"/>
      <c r="BN3929"/>
      <c r="BO3929"/>
    </row>
    <row r="3930" spans="1:67" ht="15" x14ac:dyDescent="0.25">
      <c r="A3930" s="245" t="s">
        <v>2037</v>
      </c>
      <c r="B3930" s="245" t="s">
        <v>2036</v>
      </c>
      <c r="C3930" s="245" t="s">
        <v>2430</v>
      </c>
      <c r="D3930" s="245" t="s">
        <v>2429</v>
      </c>
      <c r="E3930" s="246" t="s">
        <v>44</v>
      </c>
      <c r="F3930" s="245" t="s">
        <v>44</v>
      </c>
      <c r="G3930" s="245" t="s">
        <v>12652</v>
      </c>
      <c r="H3930" s="245" t="s">
        <v>19298</v>
      </c>
      <c r="I3930" s="245" t="s">
        <v>24</v>
      </c>
      <c r="J3930" s="245" t="s">
        <v>59</v>
      </c>
      <c r="K3930" s="246" t="s">
        <v>15081</v>
      </c>
      <c r="L3930" s="245" t="s">
        <v>568</v>
      </c>
      <c r="M3930"/>
      <c r="N3930"/>
      <c r="O3930"/>
      <c r="P3930"/>
      <c r="Q3930"/>
      <c r="R3930"/>
      <c r="S3930"/>
      <c r="T3930"/>
      <c r="U3930"/>
      <c r="V3930"/>
      <c r="W3930"/>
      <c r="X3930"/>
      <c r="Y3930"/>
      <c r="Z3930"/>
      <c r="AA3930"/>
      <c r="AB3930"/>
      <c r="AC3930"/>
      <c r="AD3930"/>
      <c r="AE3930"/>
      <c r="AF3930"/>
      <c r="AG3930"/>
      <c r="AH3930"/>
      <c r="AI3930"/>
      <c r="AJ3930"/>
      <c r="AK3930"/>
      <c r="AL3930"/>
      <c r="AM3930"/>
      <c r="AN3930"/>
      <c r="AO3930"/>
      <c r="AP3930"/>
      <c r="AQ3930"/>
      <c r="AR3930"/>
      <c r="AS3930"/>
      <c r="AT3930"/>
      <c r="AU3930"/>
      <c r="AV3930"/>
      <c r="AW3930"/>
      <c r="AX3930"/>
      <c r="AY3930"/>
      <c r="AZ3930"/>
      <c r="BA3930"/>
      <c r="BB3930"/>
      <c r="BC3930"/>
      <c r="BD3930"/>
      <c r="BE3930"/>
      <c r="BF3930"/>
      <c r="BG3930"/>
      <c r="BH3930"/>
      <c r="BI3930"/>
      <c r="BJ3930"/>
      <c r="BK3930"/>
      <c r="BL3930"/>
      <c r="BM3930"/>
      <c r="BN3930"/>
      <c r="BO3930"/>
    </row>
    <row r="3931" spans="1:67" ht="15" x14ac:dyDescent="0.25">
      <c r="A3931" s="245" t="s">
        <v>2037</v>
      </c>
      <c r="B3931" s="245" t="s">
        <v>2036</v>
      </c>
      <c r="C3931" s="245" t="s">
        <v>2430</v>
      </c>
      <c r="D3931" s="245" t="s">
        <v>2429</v>
      </c>
      <c r="E3931" s="246" t="s">
        <v>44</v>
      </c>
      <c r="F3931" s="245" t="s">
        <v>44</v>
      </c>
      <c r="G3931" s="245" t="s">
        <v>3544</v>
      </c>
      <c r="H3931" s="245" t="s">
        <v>19300</v>
      </c>
      <c r="I3931" s="245" t="s">
        <v>24</v>
      </c>
      <c r="J3931" s="245" t="s">
        <v>59</v>
      </c>
      <c r="K3931" s="246" t="s">
        <v>24531</v>
      </c>
      <c r="L3931" s="245" t="s">
        <v>568</v>
      </c>
      <c r="M3931"/>
      <c r="N3931"/>
      <c r="O3931"/>
      <c r="P3931"/>
      <c r="Q3931"/>
      <c r="R3931"/>
      <c r="S3931"/>
      <c r="T3931"/>
      <c r="U3931"/>
      <c r="V3931"/>
      <c r="W3931"/>
      <c r="X3931"/>
      <c r="Y3931"/>
      <c r="Z3931"/>
      <c r="AA3931"/>
      <c r="AB3931"/>
      <c r="AC3931"/>
      <c r="AD3931"/>
      <c r="AE3931"/>
      <c r="AF3931"/>
      <c r="AG3931"/>
      <c r="AH3931"/>
      <c r="AI3931"/>
      <c r="AJ3931"/>
      <c r="AK3931"/>
      <c r="AL3931"/>
      <c r="AM3931"/>
      <c r="AN3931"/>
      <c r="AO3931"/>
      <c r="AP3931"/>
      <c r="AQ3931"/>
      <c r="AR3931"/>
      <c r="AS3931"/>
      <c r="AT3931"/>
      <c r="AU3931"/>
      <c r="AV3931"/>
      <c r="AW3931"/>
      <c r="AX3931"/>
      <c r="AY3931"/>
      <c r="AZ3931"/>
      <c r="BA3931"/>
      <c r="BB3931"/>
      <c r="BC3931"/>
      <c r="BD3931"/>
      <c r="BE3931"/>
      <c r="BF3931"/>
      <c r="BG3931"/>
      <c r="BH3931"/>
      <c r="BI3931"/>
      <c r="BJ3931"/>
      <c r="BK3931"/>
      <c r="BL3931"/>
      <c r="BM3931"/>
      <c r="BN3931"/>
      <c r="BO3931"/>
    </row>
    <row r="3932" spans="1:67" ht="15" x14ac:dyDescent="0.25">
      <c r="A3932" s="245" t="s">
        <v>2037</v>
      </c>
      <c r="B3932" s="245" t="s">
        <v>2036</v>
      </c>
      <c r="C3932" s="245" t="s">
        <v>2430</v>
      </c>
      <c r="D3932" s="245" t="s">
        <v>2429</v>
      </c>
      <c r="E3932" s="246" t="s">
        <v>44</v>
      </c>
      <c r="F3932" s="245" t="s">
        <v>44</v>
      </c>
      <c r="G3932" s="245" t="s">
        <v>3543</v>
      </c>
      <c r="H3932" s="245" t="s">
        <v>19301</v>
      </c>
      <c r="I3932" s="245" t="s">
        <v>24</v>
      </c>
      <c r="J3932" s="245" t="s">
        <v>59</v>
      </c>
      <c r="K3932" s="246" t="s">
        <v>15125</v>
      </c>
      <c r="L3932" s="245" t="s">
        <v>568</v>
      </c>
      <c r="M3932"/>
      <c r="N3932"/>
      <c r="O3932"/>
      <c r="P3932"/>
      <c r="Q3932"/>
      <c r="R3932"/>
      <c r="S3932"/>
      <c r="T3932"/>
      <c r="U3932"/>
      <c r="V3932"/>
      <c r="W3932"/>
      <c r="X3932"/>
      <c r="Y3932"/>
      <c r="Z3932"/>
      <c r="AA3932"/>
      <c r="AB3932"/>
      <c r="AC3932"/>
      <c r="AD3932"/>
      <c r="AE3932"/>
      <c r="AF3932"/>
      <c r="AG3932"/>
      <c r="AH3932"/>
      <c r="AI3932"/>
      <c r="AJ3932"/>
      <c r="AK3932"/>
      <c r="AL3932"/>
      <c r="AM3932"/>
      <c r="AN3932"/>
      <c r="AO3932"/>
      <c r="AP3932"/>
      <c r="AQ3932"/>
      <c r="AR3932"/>
      <c r="AS3932"/>
      <c r="AT3932"/>
      <c r="AU3932"/>
      <c r="AV3932"/>
      <c r="AW3932"/>
      <c r="AX3932"/>
      <c r="AY3932"/>
      <c r="AZ3932"/>
      <c r="BA3932"/>
      <c r="BB3932"/>
      <c r="BC3932"/>
      <c r="BD3932"/>
      <c r="BE3932"/>
      <c r="BF3932"/>
      <c r="BG3932"/>
      <c r="BH3932"/>
      <c r="BI3932"/>
      <c r="BJ3932"/>
      <c r="BK3932"/>
      <c r="BL3932"/>
      <c r="BM3932"/>
      <c r="BN3932"/>
      <c r="BO3932"/>
    </row>
    <row r="3933" spans="1:67" ht="15" x14ac:dyDescent="0.25">
      <c r="A3933" s="245" t="s">
        <v>2037</v>
      </c>
      <c r="B3933" s="245" t="s">
        <v>2036</v>
      </c>
      <c r="C3933" s="245" t="s">
        <v>2430</v>
      </c>
      <c r="D3933" s="245" t="s">
        <v>2429</v>
      </c>
      <c r="E3933" s="246" t="s">
        <v>44</v>
      </c>
      <c r="F3933" s="245" t="s">
        <v>44</v>
      </c>
      <c r="G3933" s="245" t="s">
        <v>3542</v>
      </c>
      <c r="H3933" s="245" t="s">
        <v>19302</v>
      </c>
      <c r="I3933" s="245" t="s">
        <v>24</v>
      </c>
      <c r="J3933" s="245" t="s">
        <v>59</v>
      </c>
      <c r="K3933" s="246" t="s">
        <v>16073</v>
      </c>
      <c r="L3933" s="245" t="s">
        <v>568</v>
      </c>
      <c r="M3933"/>
      <c r="N3933"/>
      <c r="O3933"/>
      <c r="P3933"/>
      <c r="Q3933"/>
      <c r="R3933"/>
      <c r="S3933"/>
      <c r="T3933"/>
      <c r="U3933"/>
      <c r="V3933"/>
      <c r="W3933"/>
      <c r="X3933"/>
      <c r="Y3933"/>
      <c r="Z3933"/>
      <c r="AA3933"/>
      <c r="AB3933"/>
      <c r="AC3933"/>
      <c r="AD3933"/>
      <c r="AE3933"/>
      <c r="AF3933"/>
      <c r="AG3933"/>
      <c r="AH3933"/>
      <c r="AI3933"/>
      <c r="AJ3933"/>
      <c r="AK3933"/>
      <c r="AL3933"/>
      <c r="AM3933"/>
      <c r="AN3933"/>
      <c r="AO3933"/>
      <c r="AP3933"/>
      <c r="AQ3933"/>
      <c r="AR3933"/>
      <c r="AS3933"/>
      <c r="AT3933"/>
      <c r="AU3933"/>
      <c r="AV3933"/>
      <c r="AW3933"/>
      <c r="AX3933"/>
      <c r="AY3933"/>
      <c r="AZ3933"/>
      <c r="BA3933"/>
      <c r="BB3933"/>
      <c r="BC3933"/>
      <c r="BD3933"/>
      <c r="BE3933"/>
      <c r="BF3933"/>
      <c r="BG3933"/>
      <c r="BH3933"/>
      <c r="BI3933"/>
      <c r="BJ3933"/>
      <c r="BK3933"/>
      <c r="BL3933"/>
      <c r="BM3933"/>
      <c r="BN3933"/>
      <c r="BO3933"/>
    </row>
    <row r="3934" spans="1:67" ht="15" x14ac:dyDescent="0.25">
      <c r="A3934" s="245" t="s">
        <v>2037</v>
      </c>
      <c r="B3934" s="245" t="s">
        <v>2036</v>
      </c>
      <c r="C3934" s="245" t="s">
        <v>2430</v>
      </c>
      <c r="D3934" s="245" t="s">
        <v>2429</v>
      </c>
      <c r="E3934" s="246" t="s">
        <v>44</v>
      </c>
      <c r="F3934" s="245" t="s">
        <v>44</v>
      </c>
      <c r="G3934" s="245" t="s">
        <v>3541</v>
      </c>
      <c r="H3934" s="245" t="s">
        <v>19303</v>
      </c>
      <c r="I3934" s="245" t="s">
        <v>24</v>
      </c>
      <c r="J3934" s="245" t="s">
        <v>59</v>
      </c>
      <c r="K3934" s="246" t="s">
        <v>24532</v>
      </c>
      <c r="L3934" s="245" t="s">
        <v>568</v>
      </c>
      <c r="M3934"/>
      <c r="N3934"/>
      <c r="O3934"/>
      <c r="P3934"/>
      <c r="Q3934"/>
      <c r="R3934"/>
      <c r="S3934"/>
      <c r="T3934"/>
      <c r="U3934"/>
      <c r="V3934"/>
      <c r="W3934"/>
      <c r="X3934"/>
      <c r="Y3934"/>
      <c r="Z3934"/>
      <c r="AA3934"/>
      <c r="AB3934"/>
      <c r="AC3934"/>
      <c r="AD3934"/>
      <c r="AE3934"/>
      <c r="AF3934"/>
      <c r="AG3934"/>
      <c r="AH3934"/>
      <c r="AI3934"/>
      <c r="AJ3934"/>
      <c r="AK3934"/>
      <c r="AL3934"/>
      <c r="AM3934"/>
      <c r="AN3934"/>
      <c r="AO3934"/>
      <c r="AP3934"/>
      <c r="AQ3934"/>
      <c r="AR3934"/>
      <c r="AS3934"/>
      <c r="AT3934"/>
      <c r="AU3934"/>
      <c r="AV3934"/>
      <c r="AW3934"/>
      <c r="AX3934"/>
      <c r="AY3934"/>
      <c r="AZ3934"/>
      <c r="BA3934"/>
      <c r="BB3934"/>
      <c r="BC3934"/>
      <c r="BD3934"/>
      <c r="BE3934"/>
      <c r="BF3934"/>
      <c r="BG3934"/>
      <c r="BH3934"/>
      <c r="BI3934"/>
      <c r="BJ3934"/>
      <c r="BK3934"/>
      <c r="BL3934"/>
      <c r="BM3934"/>
      <c r="BN3934"/>
      <c r="BO3934"/>
    </row>
    <row r="3935" spans="1:67" ht="15" x14ac:dyDescent="0.25">
      <c r="A3935" s="245" t="s">
        <v>2037</v>
      </c>
      <c r="B3935" s="245" t="s">
        <v>2036</v>
      </c>
      <c r="C3935" s="245" t="s">
        <v>2430</v>
      </c>
      <c r="D3935" s="245" t="s">
        <v>2429</v>
      </c>
      <c r="E3935" s="246" t="s">
        <v>44</v>
      </c>
      <c r="F3935" s="245" t="s">
        <v>44</v>
      </c>
      <c r="G3935" s="245" t="s">
        <v>3540</v>
      </c>
      <c r="H3935" s="245" t="s">
        <v>19304</v>
      </c>
      <c r="I3935" s="245" t="s">
        <v>24</v>
      </c>
      <c r="J3935" s="245" t="s">
        <v>59</v>
      </c>
      <c r="K3935" s="246" t="s">
        <v>8689</v>
      </c>
      <c r="L3935" s="245" t="s">
        <v>568</v>
      </c>
      <c r="M3935"/>
      <c r="N3935"/>
      <c r="O3935"/>
      <c r="P3935"/>
      <c r="Q3935"/>
      <c r="R3935"/>
      <c r="S3935"/>
      <c r="T3935"/>
      <c r="U3935"/>
      <c r="V3935"/>
      <c r="W3935"/>
      <c r="X3935"/>
      <c r="Y3935"/>
      <c r="Z3935"/>
      <c r="AA3935"/>
      <c r="AB3935"/>
      <c r="AC3935"/>
      <c r="AD3935"/>
      <c r="AE3935"/>
      <c r="AF3935"/>
      <c r="AG3935"/>
      <c r="AH3935"/>
      <c r="AI3935"/>
      <c r="AJ3935"/>
      <c r="AK3935"/>
      <c r="AL3935"/>
      <c r="AM3935"/>
      <c r="AN3935"/>
      <c r="AO3935"/>
      <c r="AP3935"/>
      <c r="AQ3935"/>
      <c r="AR3935"/>
      <c r="AS3935"/>
      <c r="AT3935"/>
      <c r="AU3935"/>
      <c r="AV3935"/>
      <c r="AW3935"/>
      <c r="AX3935"/>
      <c r="AY3935"/>
      <c r="AZ3935"/>
      <c r="BA3935"/>
      <c r="BB3935"/>
      <c r="BC3935"/>
      <c r="BD3935"/>
      <c r="BE3935"/>
      <c r="BF3935"/>
      <c r="BG3935"/>
      <c r="BH3935"/>
      <c r="BI3935"/>
      <c r="BJ3935"/>
      <c r="BK3935"/>
      <c r="BL3935"/>
      <c r="BM3935"/>
      <c r="BN3935"/>
      <c r="BO3935"/>
    </row>
    <row r="3936" spans="1:67" ht="15" x14ac:dyDescent="0.25">
      <c r="A3936" s="245" t="s">
        <v>2037</v>
      </c>
      <c r="B3936" s="245" t="s">
        <v>2036</v>
      </c>
      <c r="C3936" s="245" t="s">
        <v>2430</v>
      </c>
      <c r="D3936" s="245" t="s">
        <v>2429</v>
      </c>
      <c r="E3936" s="246" t="s">
        <v>44</v>
      </c>
      <c r="F3936" s="245" t="s">
        <v>44</v>
      </c>
      <c r="G3936" s="245" t="s">
        <v>3539</v>
      </c>
      <c r="H3936" s="245" t="s">
        <v>19305</v>
      </c>
      <c r="I3936" s="245" t="s">
        <v>24</v>
      </c>
      <c r="J3936" s="245" t="s">
        <v>59</v>
      </c>
      <c r="K3936" s="246" t="s">
        <v>21760</v>
      </c>
      <c r="L3936" s="245" t="s">
        <v>568</v>
      </c>
      <c r="M3936"/>
      <c r="N3936"/>
      <c r="O3936"/>
      <c r="P3936"/>
      <c r="Q3936"/>
      <c r="R3936"/>
      <c r="S3936"/>
      <c r="T3936"/>
      <c r="U3936"/>
      <c r="V3936"/>
      <c r="W3936"/>
      <c r="X3936"/>
      <c r="Y3936"/>
      <c r="Z3936"/>
      <c r="AA3936"/>
      <c r="AB3936"/>
      <c r="AC3936"/>
      <c r="AD3936"/>
      <c r="AE3936"/>
      <c r="AF3936"/>
      <c r="AG3936"/>
      <c r="AH3936"/>
      <c r="AI3936"/>
      <c r="AJ3936"/>
      <c r="AK3936"/>
      <c r="AL3936"/>
      <c r="AM3936"/>
      <c r="AN3936"/>
      <c r="AO3936"/>
      <c r="AP3936"/>
      <c r="AQ3936"/>
      <c r="AR3936"/>
      <c r="AS3936"/>
      <c r="AT3936"/>
      <c r="AU3936"/>
      <c r="AV3936"/>
      <c r="AW3936"/>
      <c r="AX3936"/>
      <c r="AY3936"/>
      <c r="AZ3936"/>
      <c r="BA3936"/>
      <c r="BB3936"/>
      <c r="BC3936"/>
      <c r="BD3936"/>
      <c r="BE3936"/>
      <c r="BF3936"/>
      <c r="BG3936"/>
      <c r="BH3936"/>
      <c r="BI3936"/>
      <c r="BJ3936"/>
      <c r="BK3936"/>
      <c r="BL3936"/>
      <c r="BM3936"/>
      <c r="BN3936"/>
      <c r="BO3936"/>
    </row>
    <row r="3937" spans="1:67" ht="15" x14ac:dyDescent="0.25">
      <c r="A3937" s="245" t="s">
        <v>2037</v>
      </c>
      <c r="B3937" s="245" t="s">
        <v>2036</v>
      </c>
      <c r="C3937" s="245" t="s">
        <v>2430</v>
      </c>
      <c r="D3937" s="245" t="s">
        <v>2429</v>
      </c>
      <c r="E3937" s="246" t="s">
        <v>44</v>
      </c>
      <c r="F3937" s="245" t="s">
        <v>44</v>
      </c>
      <c r="G3937" s="245" t="s">
        <v>3538</v>
      </c>
      <c r="H3937" s="245" t="s">
        <v>19307</v>
      </c>
      <c r="I3937" s="245" t="s">
        <v>24</v>
      </c>
      <c r="J3937" s="245" t="s">
        <v>59</v>
      </c>
      <c r="K3937" s="246" t="s">
        <v>8742</v>
      </c>
      <c r="L3937" s="245" t="s">
        <v>568</v>
      </c>
      <c r="M3937"/>
      <c r="N3937"/>
      <c r="O3937"/>
      <c r="P3937"/>
      <c r="Q3937"/>
      <c r="R3937"/>
      <c r="S3937"/>
      <c r="T3937"/>
      <c r="U3937"/>
      <c r="V3937"/>
      <c r="W3937"/>
      <c r="X3937"/>
      <c r="Y3937"/>
      <c r="Z3937"/>
      <c r="AA3937"/>
      <c r="AB3937"/>
      <c r="AC3937"/>
      <c r="AD3937"/>
      <c r="AE3937"/>
      <c r="AF3937"/>
      <c r="AG3937"/>
      <c r="AH3937"/>
      <c r="AI3937"/>
      <c r="AJ3937"/>
      <c r="AK3937"/>
      <c r="AL3937"/>
      <c r="AM3937"/>
      <c r="AN3937"/>
      <c r="AO3937"/>
      <c r="AP3937"/>
      <c r="AQ3937"/>
      <c r="AR3937"/>
      <c r="AS3937"/>
      <c r="AT3937"/>
      <c r="AU3937"/>
      <c r="AV3937"/>
      <c r="AW3937"/>
      <c r="AX3937"/>
      <c r="AY3937"/>
      <c r="AZ3937"/>
      <c r="BA3937"/>
      <c r="BB3937"/>
      <c r="BC3937"/>
      <c r="BD3937"/>
      <c r="BE3937"/>
      <c r="BF3937"/>
      <c r="BG3937"/>
      <c r="BH3937"/>
      <c r="BI3937"/>
      <c r="BJ3937"/>
      <c r="BK3937"/>
      <c r="BL3937"/>
      <c r="BM3937"/>
      <c r="BN3937"/>
      <c r="BO3937"/>
    </row>
    <row r="3938" spans="1:67" ht="15" x14ac:dyDescent="0.25">
      <c r="A3938" s="245" t="s">
        <v>2037</v>
      </c>
      <c r="B3938" s="245" t="s">
        <v>2036</v>
      </c>
      <c r="C3938" s="245" t="s">
        <v>2430</v>
      </c>
      <c r="D3938" s="245" t="s">
        <v>2429</v>
      </c>
      <c r="E3938" s="246" t="s">
        <v>44</v>
      </c>
      <c r="F3938" s="245" t="s">
        <v>44</v>
      </c>
      <c r="G3938" s="245" t="s">
        <v>3536</v>
      </c>
      <c r="H3938" s="245" t="s">
        <v>19308</v>
      </c>
      <c r="I3938" s="245" t="s">
        <v>24</v>
      </c>
      <c r="J3938" s="245" t="s">
        <v>59</v>
      </c>
      <c r="K3938" s="246" t="s">
        <v>24533</v>
      </c>
      <c r="L3938" s="245" t="s">
        <v>568</v>
      </c>
      <c r="M3938"/>
      <c r="N3938"/>
      <c r="O3938"/>
      <c r="P3938"/>
      <c r="Q3938"/>
      <c r="R3938"/>
      <c r="S3938"/>
      <c r="T3938"/>
      <c r="U3938"/>
      <c r="V3938"/>
      <c r="W3938"/>
      <c r="X3938"/>
      <c r="Y3938"/>
      <c r="Z3938"/>
      <c r="AA3938"/>
      <c r="AB3938"/>
      <c r="AC3938"/>
      <c r="AD3938"/>
      <c r="AE3938"/>
      <c r="AF3938"/>
      <c r="AG3938"/>
      <c r="AH3938"/>
      <c r="AI3938"/>
      <c r="AJ3938"/>
      <c r="AK3938"/>
      <c r="AL3938"/>
      <c r="AM3938"/>
      <c r="AN3938"/>
      <c r="AO3938"/>
      <c r="AP3938"/>
      <c r="AQ3938"/>
      <c r="AR3938"/>
      <c r="AS3938"/>
      <c r="AT3938"/>
      <c r="AU3938"/>
      <c r="AV3938"/>
      <c r="AW3938"/>
      <c r="AX3938"/>
      <c r="AY3938"/>
      <c r="AZ3938"/>
      <c r="BA3938"/>
      <c r="BB3938"/>
      <c r="BC3938"/>
      <c r="BD3938"/>
      <c r="BE3938"/>
      <c r="BF3938"/>
      <c r="BG3938"/>
      <c r="BH3938"/>
      <c r="BI3938"/>
      <c r="BJ3938"/>
      <c r="BK3938"/>
      <c r="BL3938"/>
      <c r="BM3938"/>
      <c r="BN3938"/>
      <c r="BO3938"/>
    </row>
    <row r="3939" spans="1:67" ht="15" x14ac:dyDescent="0.25">
      <c r="A3939" s="245" t="s">
        <v>2037</v>
      </c>
      <c r="B3939" s="245" t="s">
        <v>2036</v>
      </c>
      <c r="C3939" s="245" t="s">
        <v>2430</v>
      </c>
      <c r="D3939" s="245" t="s">
        <v>2429</v>
      </c>
      <c r="E3939" s="246" t="s">
        <v>44</v>
      </c>
      <c r="F3939" s="245" t="s">
        <v>44</v>
      </c>
      <c r="G3939" s="245" t="s">
        <v>3535</v>
      </c>
      <c r="H3939" s="245" t="s">
        <v>19310</v>
      </c>
      <c r="I3939" s="245" t="s">
        <v>24</v>
      </c>
      <c r="J3939" s="245" t="s">
        <v>59</v>
      </c>
      <c r="K3939" s="246" t="s">
        <v>24534</v>
      </c>
      <c r="L3939" s="245" t="s">
        <v>568</v>
      </c>
      <c r="M3939"/>
      <c r="N3939"/>
      <c r="O3939"/>
      <c r="P3939"/>
      <c r="Q3939"/>
      <c r="R3939"/>
      <c r="S3939"/>
      <c r="T3939"/>
      <c r="U3939"/>
      <c r="V3939"/>
      <c r="W3939"/>
      <c r="X3939"/>
      <c r="Y3939"/>
      <c r="Z3939"/>
      <c r="AA3939"/>
      <c r="AB3939"/>
      <c r="AC3939"/>
      <c r="AD3939"/>
      <c r="AE3939"/>
      <c r="AF3939"/>
      <c r="AG3939"/>
      <c r="AH3939"/>
      <c r="AI3939"/>
      <c r="AJ3939"/>
      <c r="AK3939"/>
      <c r="AL3939"/>
      <c r="AM3939"/>
      <c r="AN3939"/>
      <c r="AO3939"/>
      <c r="AP3939"/>
      <c r="AQ3939"/>
      <c r="AR3939"/>
      <c r="AS3939"/>
      <c r="AT3939"/>
      <c r="AU3939"/>
      <c r="AV3939"/>
      <c r="AW3939"/>
      <c r="AX3939"/>
      <c r="AY3939"/>
      <c r="AZ3939"/>
      <c r="BA3939"/>
      <c r="BB3939"/>
      <c r="BC3939"/>
      <c r="BD3939"/>
      <c r="BE3939"/>
      <c r="BF3939"/>
      <c r="BG3939"/>
      <c r="BH3939"/>
      <c r="BI3939"/>
      <c r="BJ3939"/>
      <c r="BK3939"/>
      <c r="BL3939"/>
      <c r="BM3939"/>
      <c r="BN3939"/>
      <c r="BO3939"/>
    </row>
    <row r="3940" spans="1:67" ht="15" x14ac:dyDescent="0.25">
      <c r="A3940" s="245" t="s">
        <v>2037</v>
      </c>
      <c r="B3940" s="245" t="s">
        <v>2036</v>
      </c>
      <c r="C3940" s="245" t="s">
        <v>2430</v>
      </c>
      <c r="D3940" s="245" t="s">
        <v>2429</v>
      </c>
      <c r="E3940" s="246" t="s">
        <v>44</v>
      </c>
      <c r="F3940" s="245" t="s">
        <v>44</v>
      </c>
      <c r="G3940" s="245" t="s">
        <v>3534</v>
      </c>
      <c r="H3940" s="245" t="s">
        <v>19311</v>
      </c>
      <c r="I3940" s="245" t="s">
        <v>24</v>
      </c>
      <c r="J3940" s="245" t="s">
        <v>59</v>
      </c>
      <c r="K3940" s="246" t="s">
        <v>8778</v>
      </c>
      <c r="L3940" s="245" t="s">
        <v>568</v>
      </c>
      <c r="M3940"/>
      <c r="N3940"/>
      <c r="O3940"/>
      <c r="P3940"/>
      <c r="Q3940"/>
      <c r="R3940"/>
      <c r="S3940"/>
      <c r="T3940"/>
      <c r="U3940"/>
      <c r="V3940"/>
      <c r="W3940"/>
      <c r="X3940"/>
      <c r="Y3940"/>
      <c r="Z3940"/>
      <c r="AA3940"/>
      <c r="AB3940"/>
      <c r="AC3940"/>
      <c r="AD3940"/>
      <c r="AE3940"/>
      <c r="AF3940"/>
      <c r="AG3940"/>
      <c r="AH3940"/>
      <c r="AI3940"/>
      <c r="AJ3940"/>
      <c r="AK3940"/>
      <c r="AL3940"/>
      <c r="AM3940"/>
      <c r="AN3940"/>
      <c r="AO3940"/>
      <c r="AP3940"/>
      <c r="AQ3940"/>
      <c r="AR3940"/>
      <c r="AS3940"/>
      <c r="AT3940"/>
      <c r="AU3940"/>
      <c r="AV3940"/>
      <c r="AW3940"/>
      <c r="AX3940"/>
      <c r="AY3940"/>
      <c r="AZ3940"/>
      <c r="BA3940"/>
      <c r="BB3940"/>
      <c r="BC3940"/>
      <c r="BD3940"/>
      <c r="BE3940"/>
      <c r="BF3940"/>
      <c r="BG3940"/>
      <c r="BH3940"/>
      <c r="BI3940"/>
      <c r="BJ3940"/>
      <c r="BK3940"/>
      <c r="BL3940"/>
      <c r="BM3940"/>
      <c r="BN3940"/>
      <c r="BO3940"/>
    </row>
    <row r="3941" spans="1:67" ht="15" x14ac:dyDescent="0.25">
      <c r="A3941" s="245" t="s">
        <v>2037</v>
      </c>
      <c r="B3941" s="245" t="s">
        <v>2036</v>
      </c>
      <c r="C3941" s="245" t="s">
        <v>2430</v>
      </c>
      <c r="D3941" s="245" t="s">
        <v>2429</v>
      </c>
      <c r="E3941" s="246" t="s">
        <v>44</v>
      </c>
      <c r="F3941" s="245" t="s">
        <v>44</v>
      </c>
      <c r="G3941" s="245" t="s">
        <v>3533</v>
      </c>
      <c r="H3941" s="245" t="s">
        <v>19312</v>
      </c>
      <c r="I3941" s="245" t="s">
        <v>24</v>
      </c>
      <c r="J3941" s="245" t="s">
        <v>59</v>
      </c>
      <c r="K3941" s="246" t="s">
        <v>20345</v>
      </c>
      <c r="L3941" s="245" t="s">
        <v>568</v>
      </c>
      <c r="M3941"/>
      <c r="N3941"/>
      <c r="O3941"/>
      <c r="P3941"/>
      <c r="Q3941"/>
      <c r="R3941"/>
      <c r="S3941"/>
      <c r="T3941"/>
      <c r="U3941"/>
      <c r="V3941"/>
      <c r="W3941"/>
      <c r="X3941"/>
      <c r="Y3941"/>
      <c r="Z3941"/>
      <c r="AA3941"/>
      <c r="AB3941"/>
      <c r="AC3941"/>
      <c r="AD3941"/>
      <c r="AE3941"/>
      <c r="AF3941"/>
      <c r="AG3941"/>
      <c r="AH3941"/>
      <c r="AI3941"/>
      <c r="AJ3941"/>
      <c r="AK3941"/>
      <c r="AL3941"/>
      <c r="AM3941"/>
      <c r="AN3941"/>
      <c r="AO3941"/>
      <c r="AP3941"/>
      <c r="AQ3941"/>
      <c r="AR3941"/>
      <c r="AS3941"/>
      <c r="AT3941"/>
      <c r="AU3941"/>
      <c r="AV3941"/>
      <c r="AW3941"/>
      <c r="AX3941"/>
      <c r="AY3941"/>
      <c r="AZ3941"/>
      <c r="BA3941"/>
      <c r="BB3941"/>
      <c r="BC3941"/>
      <c r="BD3941"/>
      <c r="BE3941"/>
      <c r="BF3941"/>
      <c r="BG3941"/>
      <c r="BH3941"/>
      <c r="BI3941"/>
      <c r="BJ3941"/>
      <c r="BK3941"/>
      <c r="BL3941"/>
      <c r="BM3941"/>
      <c r="BN3941"/>
      <c r="BO3941"/>
    </row>
    <row r="3942" spans="1:67" ht="15" x14ac:dyDescent="0.25">
      <c r="A3942" s="245" t="s">
        <v>2037</v>
      </c>
      <c r="B3942" s="245" t="s">
        <v>2036</v>
      </c>
      <c r="C3942" s="245" t="s">
        <v>2430</v>
      </c>
      <c r="D3942" s="245" t="s">
        <v>2429</v>
      </c>
      <c r="E3942" s="246" t="s">
        <v>44</v>
      </c>
      <c r="F3942" s="245" t="s">
        <v>44</v>
      </c>
      <c r="G3942" s="245" t="s">
        <v>3532</v>
      </c>
      <c r="H3942" s="245" t="s">
        <v>19313</v>
      </c>
      <c r="I3942" s="245" t="s">
        <v>24</v>
      </c>
      <c r="J3942" s="245" t="s">
        <v>59</v>
      </c>
      <c r="K3942" s="246" t="s">
        <v>23212</v>
      </c>
      <c r="L3942" s="245" t="s">
        <v>568</v>
      </c>
      <c r="M3942"/>
      <c r="N3942"/>
      <c r="O3942"/>
      <c r="P3942"/>
      <c r="Q3942"/>
      <c r="R3942"/>
      <c r="S3942"/>
      <c r="T3942"/>
      <c r="U3942"/>
      <c r="V3942"/>
      <c r="W3942"/>
      <c r="X3942"/>
      <c r="Y3942"/>
      <c r="Z3942"/>
      <c r="AA3942"/>
      <c r="AB3942"/>
      <c r="AC3942"/>
      <c r="AD3942"/>
      <c r="AE3942"/>
      <c r="AF3942"/>
      <c r="AG3942"/>
      <c r="AH3942"/>
      <c r="AI3942"/>
      <c r="AJ3942"/>
      <c r="AK3942"/>
      <c r="AL3942"/>
      <c r="AM3942"/>
      <c r="AN3942"/>
      <c r="AO3942"/>
      <c r="AP3942"/>
      <c r="AQ3942"/>
      <c r="AR3942"/>
      <c r="AS3942"/>
      <c r="AT3942"/>
      <c r="AU3942"/>
      <c r="AV3942"/>
      <c r="AW3942"/>
      <c r="AX3942"/>
      <c r="AY3942"/>
      <c r="AZ3942"/>
      <c r="BA3942"/>
      <c r="BB3942"/>
      <c r="BC3942"/>
      <c r="BD3942"/>
      <c r="BE3942"/>
      <c r="BF3942"/>
      <c r="BG3942"/>
      <c r="BH3942"/>
      <c r="BI3942"/>
      <c r="BJ3942"/>
      <c r="BK3942"/>
      <c r="BL3942"/>
      <c r="BM3942"/>
      <c r="BN3942"/>
      <c r="BO3942"/>
    </row>
    <row r="3943" spans="1:67" ht="15" x14ac:dyDescent="0.25">
      <c r="A3943" s="245" t="s">
        <v>2037</v>
      </c>
      <c r="B3943" s="245" t="s">
        <v>2036</v>
      </c>
      <c r="C3943" s="245" t="s">
        <v>2430</v>
      </c>
      <c r="D3943" s="245" t="s">
        <v>2429</v>
      </c>
      <c r="E3943" s="246" t="s">
        <v>44</v>
      </c>
      <c r="F3943" s="245" t="s">
        <v>44</v>
      </c>
      <c r="G3943" s="245" t="s">
        <v>3531</v>
      </c>
      <c r="H3943" s="245" t="s">
        <v>19315</v>
      </c>
      <c r="I3943" s="245" t="s">
        <v>24</v>
      </c>
      <c r="J3943" s="245" t="s">
        <v>59</v>
      </c>
      <c r="K3943" s="246" t="s">
        <v>10165</v>
      </c>
      <c r="L3943" s="245" t="s">
        <v>568</v>
      </c>
      <c r="M3943"/>
      <c r="N3943"/>
      <c r="O3943"/>
      <c r="P3943"/>
      <c r="Q3943"/>
      <c r="R3943"/>
      <c r="S3943"/>
      <c r="T3943"/>
      <c r="U3943"/>
      <c r="V3943"/>
      <c r="W3943"/>
      <c r="X3943"/>
      <c r="Y3943"/>
      <c r="Z3943"/>
      <c r="AA3943"/>
      <c r="AB3943"/>
      <c r="AC3943"/>
      <c r="AD3943"/>
      <c r="AE3943"/>
      <c r="AF3943"/>
      <c r="AG3943"/>
      <c r="AH3943"/>
      <c r="AI3943"/>
      <c r="AJ3943"/>
      <c r="AK3943"/>
      <c r="AL3943"/>
      <c r="AM3943"/>
      <c r="AN3943"/>
      <c r="AO3943"/>
      <c r="AP3943"/>
      <c r="AQ3943"/>
      <c r="AR3943"/>
      <c r="AS3943"/>
      <c r="AT3943"/>
      <c r="AU3943"/>
      <c r="AV3943"/>
      <c r="AW3943"/>
      <c r="AX3943"/>
      <c r="AY3943"/>
      <c r="AZ3943"/>
      <c r="BA3943"/>
      <c r="BB3943"/>
      <c r="BC3943"/>
      <c r="BD3943"/>
      <c r="BE3943"/>
      <c r="BF3943"/>
      <c r="BG3943"/>
      <c r="BH3943"/>
      <c r="BI3943"/>
      <c r="BJ3943"/>
      <c r="BK3943"/>
      <c r="BL3943"/>
      <c r="BM3943"/>
      <c r="BN3943"/>
      <c r="BO3943"/>
    </row>
    <row r="3944" spans="1:67" ht="15" x14ac:dyDescent="0.25">
      <c r="A3944" s="245" t="s">
        <v>2037</v>
      </c>
      <c r="B3944" s="245" t="s">
        <v>2036</v>
      </c>
      <c r="C3944" s="245" t="s">
        <v>2430</v>
      </c>
      <c r="D3944" s="245" t="s">
        <v>2429</v>
      </c>
      <c r="E3944" s="246" t="s">
        <v>44</v>
      </c>
      <c r="F3944" s="245" t="s">
        <v>44</v>
      </c>
      <c r="G3944" s="245" t="s">
        <v>3530</v>
      </c>
      <c r="H3944" s="245" t="s">
        <v>19316</v>
      </c>
      <c r="I3944" s="245" t="s">
        <v>24</v>
      </c>
      <c r="J3944" s="245" t="s">
        <v>59</v>
      </c>
      <c r="K3944" s="246" t="s">
        <v>24535</v>
      </c>
      <c r="L3944" s="245" t="s">
        <v>568</v>
      </c>
      <c r="M3944"/>
      <c r="N3944"/>
      <c r="O3944"/>
      <c r="P3944"/>
      <c r="Q3944"/>
      <c r="R3944"/>
      <c r="S3944"/>
      <c r="T3944"/>
      <c r="U3944"/>
      <c r="V3944"/>
      <c r="W3944"/>
      <c r="X3944"/>
      <c r="Y3944"/>
      <c r="Z3944"/>
      <c r="AA3944"/>
      <c r="AB3944"/>
      <c r="AC3944"/>
      <c r="AD3944"/>
      <c r="AE3944"/>
      <c r="AF3944"/>
      <c r="AG3944"/>
      <c r="AH3944"/>
      <c r="AI3944"/>
      <c r="AJ3944"/>
      <c r="AK3944"/>
      <c r="AL3944"/>
      <c r="AM3944"/>
      <c r="AN3944"/>
      <c r="AO3944"/>
      <c r="AP3944"/>
      <c r="AQ3944"/>
      <c r="AR3944"/>
      <c r="AS3944"/>
      <c r="AT3944"/>
      <c r="AU3944"/>
      <c r="AV3944"/>
      <c r="AW3944"/>
      <c r="AX3944"/>
      <c r="AY3944"/>
      <c r="AZ3944"/>
      <c r="BA3944"/>
      <c r="BB3944"/>
      <c r="BC3944"/>
      <c r="BD3944"/>
      <c r="BE3944"/>
      <c r="BF3944"/>
      <c r="BG3944"/>
      <c r="BH3944"/>
      <c r="BI3944"/>
      <c r="BJ3944"/>
      <c r="BK3944"/>
      <c r="BL3944"/>
      <c r="BM3944"/>
      <c r="BN3944"/>
      <c r="BO3944"/>
    </row>
    <row r="3945" spans="1:67" ht="15" x14ac:dyDescent="0.25">
      <c r="A3945" s="245" t="s">
        <v>2037</v>
      </c>
      <c r="B3945" s="245" t="s">
        <v>2036</v>
      </c>
      <c r="C3945" s="245" t="s">
        <v>2430</v>
      </c>
      <c r="D3945" s="245" t="s">
        <v>2429</v>
      </c>
      <c r="E3945" s="246" t="s">
        <v>44</v>
      </c>
      <c r="F3945" s="245" t="s">
        <v>44</v>
      </c>
      <c r="G3945" s="245" t="s">
        <v>3529</v>
      </c>
      <c r="H3945" s="245" t="s">
        <v>19318</v>
      </c>
      <c r="I3945" s="245" t="s">
        <v>24</v>
      </c>
      <c r="J3945" s="245" t="s">
        <v>59</v>
      </c>
      <c r="K3945" s="246" t="s">
        <v>22920</v>
      </c>
      <c r="L3945" s="245" t="s">
        <v>568</v>
      </c>
      <c r="M3945"/>
      <c r="N3945"/>
      <c r="O3945"/>
      <c r="P3945"/>
      <c r="Q3945"/>
      <c r="R3945"/>
      <c r="S3945"/>
      <c r="T3945"/>
      <c r="U3945"/>
      <c r="V3945"/>
      <c r="W3945"/>
      <c r="X3945"/>
      <c r="Y3945"/>
      <c r="Z3945"/>
      <c r="AA3945"/>
      <c r="AB3945"/>
      <c r="AC3945"/>
      <c r="AD3945"/>
      <c r="AE3945"/>
      <c r="AF3945"/>
      <c r="AG3945"/>
      <c r="AH3945"/>
      <c r="AI3945"/>
      <c r="AJ3945"/>
      <c r="AK3945"/>
      <c r="AL3945"/>
      <c r="AM3945"/>
      <c r="AN3945"/>
      <c r="AO3945"/>
      <c r="AP3945"/>
      <c r="AQ3945"/>
      <c r="AR3945"/>
      <c r="AS3945"/>
      <c r="AT3945"/>
      <c r="AU3945"/>
      <c r="AV3945"/>
      <c r="AW3945"/>
      <c r="AX3945"/>
      <c r="AY3945"/>
      <c r="AZ3945"/>
      <c r="BA3945"/>
      <c r="BB3945"/>
      <c r="BC3945"/>
      <c r="BD3945"/>
      <c r="BE3945"/>
      <c r="BF3945"/>
      <c r="BG3945"/>
      <c r="BH3945"/>
      <c r="BI3945"/>
      <c r="BJ3945"/>
      <c r="BK3945"/>
      <c r="BL3945"/>
      <c r="BM3945"/>
      <c r="BN3945"/>
      <c r="BO3945"/>
    </row>
    <row r="3946" spans="1:67" ht="15" x14ac:dyDescent="0.25">
      <c r="A3946" s="245" t="s">
        <v>2037</v>
      </c>
      <c r="B3946" s="245" t="s">
        <v>2036</v>
      </c>
      <c r="C3946" s="245" t="s">
        <v>2430</v>
      </c>
      <c r="D3946" s="245" t="s">
        <v>2429</v>
      </c>
      <c r="E3946" s="246" t="s">
        <v>44</v>
      </c>
      <c r="F3946" s="245" t="s">
        <v>44</v>
      </c>
      <c r="G3946" s="245" t="s">
        <v>3528</v>
      </c>
      <c r="H3946" s="245" t="s">
        <v>19320</v>
      </c>
      <c r="I3946" s="245" t="s">
        <v>24</v>
      </c>
      <c r="J3946" s="245" t="s">
        <v>59</v>
      </c>
      <c r="K3946" s="246" t="s">
        <v>8513</v>
      </c>
      <c r="L3946" s="245" t="s">
        <v>568</v>
      </c>
      <c r="M3946"/>
      <c r="N3946"/>
      <c r="O3946"/>
      <c r="P3946"/>
      <c r="Q3946"/>
      <c r="R3946"/>
      <c r="S3946"/>
      <c r="T3946"/>
      <c r="U3946"/>
      <c r="V3946"/>
      <c r="W3946"/>
      <c r="X3946"/>
      <c r="Y3946"/>
      <c r="Z3946"/>
      <c r="AA3946"/>
      <c r="AB3946"/>
      <c r="AC3946"/>
      <c r="AD3946"/>
      <c r="AE3946"/>
      <c r="AF3946"/>
      <c r="AG3946"/>
      <c r="AH3946"/>
      <c r="AI3946"/>
      <c r="AJ3946"/>
      <c r="AK3946"/>
      <c r="AL3946"/>
      <c r="AM3946"/>
      <c r="AN3946"/>
      <c r="AO3946"/>
      <c r="AP3946"/>
      <c r="AQ3946"/>
      <c r="AR3946"/>
      <c r="AS3946"/>
      <c r="AT3946"/>
      <c r="AU3946"/>
      <c r="AV3946"/>
      <c r="AW3946"/>
      <c r="AX3946"/>
      <c r="AY3946"/>
      <c r="AZ3946"/>
      <c r="BA3946"/>
      <c r="BB3946"/>
      <c r="BC3946"/>
      <c r="BD3946"/>
      <c r="BE3946"/>
      <c r="BF3946"/>
      <c r="BG3946"/>
      <c r="BH3946"/>
      <c r="BI3946"/>
      <c r="BJ3946"/>
      <c r="BK3946"/>
      <c r="BL3946"/>
      <c r="BM3946"/>
      <c r="BN3946"/>
      <c r="BO3946"/>
    </row>
    <row r="3947" spans="1:67" ht="15" x14ac:dyDescent="0.25">
      <c r="A3947" s="245" t="s">
        <v>2037</v>
      </c>
      <c r="B3947" s="245" t="s">
        <v>2036</v>
      </c>
      <c r="C3947" s="245" t="s">
        <v>2430</v>
      </c>
      <c r="D3947" s="245" t="s">
        <v>2429</v>
      </c>
      <c r="E3947" s="246" t="s">
        <v>44</v>
      </c>
      <c r="F3947" s="245" t="s">
        <v>44</v>
      </c>
      <c r="G3947" s="245" t="s">
        <v>3527</v>
      </c>
      <c r="H3947" s="245" t="s">
        <v>19321</v>
      </c>
      <c r="I3947" s="245" t="s">
        <v>24</v>
      </c>
      <c r="J3947" s="245" t="s">
        <v>59</v>
      </c>
      <c r="K3947" s="246" t="s">
        <v>24536</v>
      </c>
      <c r="L3947" s="245" t="s">
        <v>568</v>
      </c>
      <c r="M3947"/>
      <c r="N3947"/>
      <c r="O3947"/>
      <c r="P3947"/>
      <c r="Q3947"/>
      <c r="R3947"/>
      <c r="S3947"/>
      <c r="T3947"/>
      <c r="U3947"/>
      <c r="V3947"/>
      <c r="W3947"/>
      <c r="X3947"/>
      <c r="Y3947"/>
      <c r="Z3947"/>
      <c r="AA3947"/>
      <c r="AB3947"/>
      <c r="AC3947"/>
      <c r="AD3947"/>
      <c r="AE3947"/>
      <c r="AF3947"/>
      <c r="AG3947"/>
      <c r="AH3947"/>
      <c r="AI3947"/>
      <c r="AJ3947"/>
      <c r="AK3947"/>
      <c r="AL3947"/>
      <c r="AM3947"/>
      <c r="AN3947"/>
      <c r="AO3947"/>
      <c r="AP3947"/>
      <c r="AQ3947"/>
      <c r="AR3947"/>
      <c r="AS3947"/>
      <c r="AT3947"/>
      <c r="AU3947"/>
      <c r="AV3947"/>
      <c r="AW3947"/>
      <c r="AX3947"/>
      <c r="AY3947"/>
      <c r="AZ3947"/>
      <c r="BA3947"/>
      <c r="BB3947"/>
      <c r="BC3947"/>
      <c r="BD3947"/>
      <c r="BE3947"/>
      <c r="BF3947"/>
      <c r="BG3947"/>
      <c r="BH3947"/>
      <c r="BI3947"/>
      <c r="BJ3947"/>
      <c r="BK3947"/>
      <c r="BL3947"/>
      <c r="BM3947"/>
      <c r="BN3947"/>
      <c r="BO3947"/>
    </row>
    <row r="3948" spans="1:67" ht="15" x14ac:dyDescent="0.25">
      <c r="A3948" s="245" t="s">
        <v>2037</v>
      </c>
      <c r="B3948" s="245" t="s">
        <v>2036</v>
      </c>
      <c r="C3948" s="245" t="s">
        <v>2430</v>
      </c>
      <c r="D3948" s="245" t="s">
        <v>2429</v>
      </c>
      <c r="E3948" s="246" t="s">
        <v>44</v>
      </c>
      <c r="F3948" s="245" t="s">
        <v>44</v>
      </c>
      <c r="G3948" s="245" t="s">
        <v>3526</v>
      </c>
      <c r="H3948" s="245" t="s">
        <v>19323</v>
      </c>
      <c r="I3948" s="245" t="s">
        <v>24</v>
      </c>
      <c r="J3948" s="245" t="s">
        <v>59</v>
      </c>
      <c r="K3948" s="246" t="s">
        <v>15563</v>
      </c>
      <c r="L3948" s="245" t="s">
        <v>568</v>
      </c>
      <c r="M3948"/>
      <c r="N3948"/>
      <c r="O3948"/>
      <c r="P3948"/>
      <c r="Q3948"/>
      <c r="R3948"/>
      <c r="S3948"/>
      <c r="T3948"/>
      <c r="U3948"/>
      <c r="V3948"/>
      <c r="W3948"/>
      <c r="X3948"/>
      <c r="Y3948"/>
      <c r="Z3948"/>
      <c r="AA3948"/>
      <c r="AB3948"/>
      <c r="AC3948"/>
      <c r="AD3948"/>
      <c r="AE3948"/>
      <c r="AF3948"/>
      <c r="AG3948"/>
      <c r="AH3948"/>
      <c r="AI3948"/>
      <c r="AJ3948"/>
      <c r="AK3948"/>
      <c r="AL3948"/>
      <c r="AM3948"/>
      <c r="AN3948"/>
      <c r="AO3948"/>
      <c r="AP3948"/>
      <c r="AQ3948"/>
      <c r="AR3948"/>
      <c r="AS3948"/>
      <c r="AT3948"/>
      <c r="AU3948"/>
      <c r="AV3948"/>
      <c r="AW3948"/>
      <c r="AX3948"/>
      <c r="AY3948"/>
      <c r="AZ3948"/>
      <c r="BA3948"/>
      <c r="BB3948"/>
      <c r="BC3948"/>
      <c r="BD3948"/>
      <c r="BE3948"/>
      <c r="BF3948"/>
      <c r="BG3948"/>
      <c r="BH3948"/>
      <c r="BI3948"/>
      <c r="BJ3948"/>
      <c r="BK3948"/>
      <c r="BL3948"/>
      <c r="BM3948"/>
      <c r="BN3948"/>
      <c r="BO3948"/>
    </row>
    <row r="3949" spans="1:67" ht="15" x14ac:dyDescent="0.25">
      <c r="A3949" s="245" t="s">
        <v>2037</v>
      </c>
      <c r="B3949" s="245" t="s">
        <v>2036</v>
      </c>
      <c r="C3949" s="245" t="s">
        <v>2430</v>
      </c>
      <c r="D3949" s="245" t="s">
        <v>2429</v>
      </c>
      <c r="E3949" s="246" t="s">
        <v>44</v>
      </c>
      <c r="F3949" s="245" t="s">
        <v>44</v>
      </c>
      <c r="G3949" s="245" t="s">
        <v>3525</v>
      </c>
      <c r="H3949" s="245" t="s">
        <v>19324</v>
      </c>
      <c r="I3949" s="245" t="s">
        <v>24</v>
      </c>
      <c r="J3949" s="245" t="s">
        <v>59</v>
      </c>
      <c r="K3949" s="246" t="s">
        <v>24537</v>
      </c>
      <c r="L3949" s="245" t="s">
        <v>568</v>
      </c>
      <c r="M3949"/>
      <c r="N3949"/>
      <c r="O3949"/>
      <c r="P3949"/>
      <c r="Q3949"/>
      <c r="R3949"/>
      <c r="S3949"/>
      <c r="T3949"/>
      <c r="U3949"/>
      <c r="V3949"/>
      <c r="W3949"/>
      <c r="X3949"/>
      <c r="Y3949"/>
      <c r="Z3949"/>
      <c r="AA3949"/>
      <c r="AB3949"/>
      <c r="AC3949"/>
      <c r="AD3949"/>
      <c r="AE3949"/>
      <c r="AF3949"/>
      <c r="AG3949"/>
      <c r="AH3949"/>
      <c r="AI3949"/>
      <c r="AJ3949"/>
      <c r="AK3949"/>
      <c r="AL3949"/>
      <c r="AM3949"/>
      <c r="AN3949"/>
      <c r="AO3949"/>
      <c r="AP3949"/>
      <c r="AQ3949"/>
      <c r="AR3949"/>
      <c r="AS3949"/>
      <c r="AT3949"/>
      <c r="AU3949"/>
      <c r="AV3949"/>
      <c r="AW3949"/>
      <c r="AX3949"/>
      <c r="AY3949"/>
      <c r="AZ3949"/>
      <c r="BA3949"/>
      <c r="BB3949"/>
      <c r="BC3949"/>
      <c r="BD3949"/>
      <c r="BE3949"/>
      <c r="BF3949"/>
      <c r="BG3949"/>
      <c r="BH3949"/>
      <c r="BI3949"/>
      <c r="BJ3949"/>
      <c r="BK3949"/>
      <c r="BL3949"/>
      <c r="BM3949"/>
      <c r="BN3949"/>
      <c r="BO3949"/>
    </row>
    <row r="3950" spans="1:67" ht="15" x14ac:dyDescent="0.25">
      <c r="A3950" s="245" t="s">
        <v>2037</v>
      </c>
      <c r="B3950" s="245" t="s">
        <v>2036</v>
      </c>
      <c r="C3950" s="245" t="s">
        <v>2430</v>
      </c>
      <c r="D3950" s="245" t="s">
        <v>2429</v>
      </c>
      <c r="E3950" s="246" t="s">
        <v>44</v>
      </c>
      <c r="F3950" s="245" t="s">
        <v>44</v>
      </c>
      <c r="G3950" s="245" t="s">
        <v>3524</v>
      </c>
      <c r="H3950" s="245" t="s">
        <v>19326</v>
      </c>
      <c r="I3950" s="245" t="s">
        <v>24</v>
      </c>
      <c r="J3950" s="245" t="s">
        <v>59</v>
      </c>
      <c r="K3950" s="246" t="s">
        <v>14996</v>
      </c>
      <c r="L3950" s="245" t="s">
        <v>568</v>
      </c>
      <c r="M3950"/>
      <c r="N3950"/>
      <c r="O3950"/>
      <c r="P3950"/>
      <c r="Q3950"/>
      <c r="R3950"/>
      <c r="S3950"/>
      <c r="T3950"/>
      <c r="U3950"/>
      <c r="V3950"/>
      <c r="W3950"/>
      <c r="X3950"/>
      <c r="Y3950"/>
      <c r="Z3950"/>
      <c r="AA3950"/>
      <c r="AB3950"/>
      <c r="AC3950"/>
      <c r="AD3950"/>
      <c r="AE3950"/>
      <c r="AF3950"/>
      <c r="AG3950"/>
      <c r="AH3950"/>
      <c r="AI3950"/>
      <c r="AJ3950"/>
      <c r="AK3950"/>
      <c r="AL3950"/>
      <c r="AM3950"/>
      <c r="AN3950"/>
      <c r="AO3950"/>
      <c r="AP3950"/>
      <c r="AQ3950"/>
      <c r="AR3950"/>
      <c r="AS3950"/>
      <c r="AT3950"/>
      <c r="AU3950"/>
      <c r="AV3950"/>
      <c r="AW3950"/>
      <c r="AX3950"/>
      <c r="AY3950"/>
      <c r="AZ3950"/>
      <c r="BA3950"/>
      <c r="BB3950"/>
      <c r="BC3950"/>
      <c r="BD3950"/>
      <c r="BE3950"/>
      <c r="BF3950"/>
      <c r="BG3950"/>
      <c r="BH3950"/>
      <c r="BI3950"/>
      <c r="BJ3950"/>
      <c r="BK3950"/>
      <c r="BL3950"/>
      <c r="BM3950"/>
      <c r="BN3950"/>
      <c r="BO3950"/>
    </row>
    <row r="3951" spans="1:67" ht="15" x14ac:dyDescent="0.25">
      <c r="A3951" s="245" t="s">
        <v>2037</v>
      </c>
      <c r="B3951" s="245" t="s">
        <v>2036</v>
      </c>
      <c r="C3951" s="245" t="s">
        <v>2430</v>
      </c>
      <c r="D3951" s="245" t="s">
        <v>2429</v>
      </c>
      <c r="E3951" s="246" t="s">
        <v>44</v>
      </c>
      <c r="F3951" s="245" t="s">
        <v>44</v>
      </c>
      <c r="G3951" s="245" t="s">
        <v>3523</v>
      </c>
      <c r="H3951" s="245" t="s">
        <v>19328</v>
      </c>
      <c r="I3951" s="245" t="s">
        <v>24</v>
      </c>
      <c r="J3951" s="245" t="s">
        <v>59</v>
      </c>
      <c r="K3951" s="246" t="s">
        <v>5856</v>
      </c>
      <c r="L3951" s="245" t="s">
        <v>568</v>
      </c>
      <c r="M3951"/>
      <c r="N3951"/>
      <c r="O3951"/>
      <c r="P3951"/>
      <c r="Q3951"/>
      <c r="R3951"/>
      <c r="S3951"/>
      <c r="T3951"/>
      <c r="U3951"/>
      <c r="V3951"/>
      <c r="W3951"/>
      <c r="X3951"/>
      <c r="Y3951"/>
      <c r="Z3951"/>
      <c r="AA3951"/>
      <c r="AB3951"/>
      <c r="AC3951"/>
      <c r="AD3951"/>
      <c r="AE3951"/>
      <c r="AF3951"/>
      <c r="AG3951"/>
      <c r="AH3951"/>
      <c r="AI3951"/>
      <c r="AJ3951"/>
      <c r="AK3951"/>
      <c r="AL3951"/>
      <c r="AM3951"/>
      <c r="AN3951"/>
      <c r="AO3951"/>
      <c r="AP3951"/>
      <c r="AQ3951"/>
      <c r="AR3951"/>
      <c r="AS3951"/>
      <c r="AT3951"/>
      <c r="AU3951"/>
      <c r="AV3951"/>
      <c r="AW3951"/>
      <c r="AX3951"/>
      <c r="AY3951"/>
      <c r="AZ3951"/>
      <c r="BA3951"/>
      <c r="BB3951"/>
      <c r="BC3951"/>
      <c r="BD3951"/>
      <c r="BE3951"/>
      <c r="BF3951"/>
      <c r="BG3951"/>
      <c r="BH3951"/>
      <c r="BI3951"/>
      <c r="BJ3951"/>
      <c r="BK3951"/>
      <c r="BL3951"/>
      <c r="BM3951"/>
      <c r="BN3951"/>
      <c r="BO3951"/>
    </row>
    <row r="3952" spans="1:67" ht="15" x14ac:dyDescent="0.25">
      <c r="A3952" s="245" t="s">
        <v>2037</v>
      </c>
      <c r="B3952" s="245" t="s">
        <v>2036</v>
      </c>
      <c r="C3952" s="245" t="s">
        <v>2430</v>
      </c>
      <c r="D3952" s="245" t="s">
        <v>2429</v>
      </c>
      <c r="E3952" s="246" t="s">
        <v>44</v>
      </c>
      <c r="F3952" s="245" t="s">
        <v>44</v>
      </c>
      <c r="G3952" s="245" t="s">
        <v>3522</v>
      </c>
      <c r="H3952" s="245" t="s">
        <v>19329</v>
      </c>
      <c r="I3952" s="245" t="s">
        <v>24</v>
      </c>
      <c r="J3952" s="245" t="s">
        <v>59</v>
      </c>
      <c r="K3952" s="246" t="s">
        <v>24538</v>
      </c>
      <c r="L3952" s="245" t="s">
        <v>568</v>
      </c>
      <c r="M3952"/>
      <c r="N3952"/>
      <c r="O3952"/>
      <c r="P3952"/>
      <c r="Q3952"/>
      <c r="R3952"/>
      <c r="S3952"/>
      <c r="T3952"/>
      <c r="U3952"/>
      <c r="V3952"/>
      <c r="W3952"/>
      <c r="X3952"/>
      <c r="Y3952"/>
      <c r="Z3952"/>
      <c r="AA3952"/>
      <c r="AB3952"/>
      <c r="AC3952"/>
      <c r="AD3952"/>
      <c r="AE3952"/>
      <c r="AF3952"/>
      <c r="AG3952"/>
      <c r="AH3952"/>
      <c r="AI3952"/>
      <c r="AJ3952"/>
      <c r="AK3952"/>
      <c r="AL3952"/>
      <c r="AM3952"/>
      <c r="AN3952"/>
      <c r="AO3952"/>
      <c r="AP3952"/>
      <c r="AQ3952"/>
      <c r="AR3952"/>
      <c r="AS3952"/>
      <c r="AT3952"/>
      <c r="AU3952"/>
      <c r="AV3952"/>
      <c r="AW3952"/>
      <c r="AX3952"/>
      <c r="AY3952"/>
      <c r="AZ3952"/>
      <c r="BA3952"/>
      <c r="BB3952"/>
      <c r="BC3952"/>
      <c r="BD3952"/>
      <c r="BE3952"/>
      <c r="BF3952"/>
      <c r="BG3952"/>
      <c r="BH3952"/>
      <c r="BI3952"/>
      <c r="BJ3952"/>
      <c r="BK3952"/>
      <c r="BL3952"/>
      <c r="BM3952"/>
      <c r="BN3952"/>
      <c r="BO3952"/>
    </row>
    <row r="3953" spans="1:67" ht="15" x14ac:dyDescent="0.25">
      <c r="A3953" s="245" t="s">
        <v>2037</v>
      </c>
      <c r="B3953" s="245" t="s">
        <v>2036</v>
      </c>
      <c r="C3953" s="245" t="s">
        <v>2430</v>
      </c>
      <c r="D3953" s="245" t="s">
        <v>2429</v>
      </c>
      <c r="E3953" s="246" t="s">
        <v>44</v>
      </c>
      <c r="F3953" s="245" t="s">
        <v>44</v>
      </c>
      <c r="G3953" s="245" t="s">
        <v>3521</v>
      </c>
      <c r="H3953" s="245" t="s">
        <v>19330</v>
      </c>
      <c r="I3953" s="245" t="s">
        <v>14</v>
      </c>
      <c r="J3953" s="245" t="s">
        <v>59</v>
      </c>
      <c r="K3953" s="246" t="s">
        <v>24539</v>
      </c>
      <c r="L3953" s="245" t="s">
        <v>568</v>
      </c>
      <c r="M3953"/>
      <c r="N3953"/>
      <c r="O3953"/>
      <c r="P3953"/>
      <c r="Q3953"/>
      <c r="R3953"/>
      <c r="S3953"/>
      <c r="T3953"/>
      <c r="U3953"/>
      <c r="V3953"/>
      <c r="W3953"/>
      <c r="X3953"/>
      <c r="Y3953"/>
      <c r="Z3953"/>
      <c r="AA3953"/>
      <c r="AB3953"/>
      <c r="AC3953"/>
      <c r="AD3953"/>
      <c r="AE3953"/>
      <c r="AF3953"/>
      <c r="AG3953"/>
      <c r="AH3953"/>
      <c r="AI3953"/>
      <c r="AJ3953"/>
      <c r="AK3953"/>
      <c r="AL3953"/>
      <c r="AM3953"/>
      <c r="AN3953"/>
      <c r="AO3953"/>
      <c r="AP3953"/>
      <c r="AQ3953"/>
      <c r="AR3953"/>
      <c r="AS3953"/>
      <c r="AT3953"/>
      <c r="AU3953"/>
      <c r="AV3953"/>
      <c r="AW3953"/>
      <c r="AX3953"/>
      <c r="AY3953"/>
      <c r="AZ3953"/>
      <c r="BA3953"/>
      <c r="BB3953"/>
      <c r="BC3953"/>
      <c r="BD3953"/>
      <c r="BE3953"/>
      <c r="BF3953"/>
      <c r="BG3953"/>
      <c r="BH3953"/>
      <c r="BI3953"/>
      <c r="BJ3953"/>
      <c r="BK3953"/>
      <c r="BL3953"/>
      <c r="BM3953"/>
      <c r="BN3953"/>
      <c r="BO3953"/>
    </row>
    <row r="3954" spans="1:67" ht="15" x14ac:dyDescent="0.25">
      <c r="A3954" s="245" t="s">
        <v>2037</v>
      </c>
      <c r="B3954" s="245" t="s">
        <v>2036</v>
      </c>
      <c r="C3954" s="245" t="s">
        <v>2430</v>
      </c>
      <c r="D3954" s="245" t="s">
        <v>2429</v>
      </c>
      <c r="E3954" s="246" t="s">
        <v>44</v>
      </c>
      <c r="F3954" s="245" t="s">
        <v>44</v>
      </c>
      <c r="G3954" s="245" t="s">
        <v>3520</v>
      </c>
      <c r="H3954" s="245" t="s">
        <v>19331</v>
      </c>
      <c r="I3954" s="245" t="s">
        <v>24</v>
      </c>
      <c r="J3954" s="245" t="s">
        <v>59</v>
      </c>
      <c r="K3954" s="246" t="s">
        <v>15103</v>
      </c>
      <c r="L3954" s="245" t="s">
        <v>568</v>
      </c>
      <c r="M3954"/>
      <c r="N3954"/>
      <c r="O3954"/>
      <c r="P3954"/>
      <c r="Q3954"/>
      <c r="R3954"/>
      <c r="S3954"/>
      <c r="T3954"/>
      <c r="U3954"/>
      <c r="V3954"/>
      <c r="W3954"/>
      <c r="X3954"/>
      <c r="Y3954"/>
      <c r="Z3954"/>
      <c r="AA3954"/>
      <c r="AB3954"/>
      <c r="AC3954"/>
      <c r="AD3954"/>
      <c r="AE3954"/>
      <c r="AF3954"/>
      <c r="AG3954"/>
      <c r="AH3954"/>
      <c r="AI3954"/>
      <c r="AJ3954"/>
      <c r="AK3954"/>
      <c r="AL3954"/>
      <c r="AM3954"/>
      <c r="AN3954"/>
      <c r="AO3954"/>
      <c r="AP3954"/>
      <c r="AQ3954"/>
      <c r="AR3954"/>
      <c r="AS3954"/>
      <c r="AT3954"/>
      <c r="AU3954"/>
      <c r="AV3954"/>
      <c r="AW3954"/>
      <c r="AX3954"/>
      <c r="AY3954"/>
      <c r="AZ3954"/>
      <c r="BA3954"/>
      <c r="BB3954"/>
      <c r="BC3954"/>
      <c r="BD3954"/>
      <c r="BE3954"/>
      <c r="BF3954"/>
      <c r="BG3954"/>
      <c r="BH3954"/>
      <c r="BI3954"/>
      <c r="BJ3954"/>
      <c r="BK3954"/>
      <c r="BL3954"/>
      <c r="BM3954"/>
      <c r="BN3954"/>
      <c r="BO3954"/>
    </row>
    <row r="3955" spans="1:67" ht="15" x14ac:dyDescent="0.25">
      <c r="A3955" s="245" t="s">
        <v>2037</v>
      </c>
      <c r="B3955" s="245" t="s">
        <v>2036</v>
      </c>
      <c r="C3955" s="245" t="s">
        <v>2430</v>
      </c>
      <c r="D3955" s="245" t="s">
        <v>2429</v>
      </c>
      <c r="E3955" s="246" t="s">
        <v>44</v>
      </c>
      <c r="F3955" s="245" t="s">
        <v>44</v>
      </c>
      <c r="G3955" s="245" t="s">
        <v>3519</v>
      </c>
      <c r="H3955" s="245" t="s">
        <v>19332</v>
      </c>
      <c r="I3955" s="245" t="s">
        <v>24</v>
      </c>
      <c r="J3955" s="245" t="s">
        <v>59</v>
      </c>
      <c r="K3955" s="246" t="s">
        <v>13669</v>
      </c>
      <c r="L3955" s="245" t="s">
        <v>568</v>
      </c>
      <c r="M3955"/>
      <c r="N3955"/>
      <c r="O3955"/>
      <c r="P3955"/>
      <c r="Q3955"/>
      <c r="R3955"/>
      <c r="S3955"/>
      <c r="T3955"/>
      <c r="U3955"/>
      <c r="V3955"/>
      <c r="W3955"/>
      <c r="X3955"/>
      <c r="Y3955"/>
      <c r="Z3955"/>
      <c r="AA3955"/>
      <c r="AB3955"/>
      <c r="AC3955"/>
      <c r="AD3955"/>
      <c r="AE3955"/>
      <c r="AF3955"/>
      <c r="AG3955"/>
      <c r="AH3955"/>
      <c r="AI3955"/>
      <c r="AJ3955"/>
      <c r="AK3955"/>
      <c r="AL3955"/>
      <c r="AM3955"/>
      <c r="AN3955"/>
      <c r="AO3955"/>
      <c r="AP3955"/>
      <c r="AQ3955"/>
      <c r="AR3955"/>
      <c r="AS3955"/>
      <c r="AT3955"/>
      <c r="AU3955"/>
      <c r="AV3955"/>
      <c r="AW3955"/>
      <c r="AX3955"/>
      <c r="AY3955"/>
      <c r="AZ3955"/>
      <c r="BA3955"/>
      <c r="BB3955"/>
      <c r="BC3955"/>
      <c r="BD3955"/>
      <c r="BE3955"/>
      <c r="BF3955"/>
      <c r="BG3955"/>
      <c r="BH3955"/>
      <c r="BI3955"/>
      <c r="BJ3955"/>
      <c r="BK3955"/>
      <c r="BL3955"/>
      <c r="BM3955"/>
      <c r="BN3955"/>
      <c r="BO3955"/>
    </row>
    <row r="3956" spans="1:67" ht="15" x14ac:dyDescent="0.25">
      <c r="A3956" s="245" t="s">
        <v>2037</v>
      </c>
      <c r="B3956" s="245" t="s">
        <v>2036</v>
      </c>
      <c r="C3956" s="245" t="s">
        <v>2430</v>
      </c>
      <c r="D3956" s="245" t="s">
        <v>2429</v>
      </c>
      <c r="E3956" s="246" t="s">
        <v>44</v>
      </c>
      <c r="F3956" s="245" t="s">
        <v>44</v>
      </c>
      <c r="G3956" s="245" t="s">
        <v>3517</v>
      </c>
      <c r="H3956" s="245" t="s">
        <v>19333</v>
      </c>
      <c r="I3956" s="245" t="s">
        <v>24</v>
      </c>
      <c r="J3956" s="245" t="s">
        <v>59</v>
      </c>
      <c r="K3956" s="246" t="s">
        <v>8433</v>
      </c>
      <c r="L3956" s="245" t="s">
        <v>568</v>
      </c>
      <c r="M3956"/>
      <c r="N3956"/>
      <c r="O3956"/>
      <c r="P3956"/>
      <c r="Q3956"/>
      <c r="R3956"/>
      <c r="S3956"/>
      <c r="T3956"/>
      <c r="U3956"/>
      <c r="V3956"/>
      <c r="W3956"/>
      <c r="X3956"/>
      <c r="Y3956"/>
      <c r="Z3956"/>
      <c r="AA3956"/>
      <c r="AB3956"/>
      <c r="AC3956"/>
      <c r="AD3956"/>
      <c r="AE3956"/>
      <c r="AF3956"/>
      <c r="AG3956"/>
      <c r="AH3956"/>
      <c r="AI3956"/>
      <c r="AJ3956"/>
      <c r="AK3956"/>
      <c r="AL3956"/>
      <c r="AM3956"/>
      <c r="AN3956"/>
      <c r="AO3956"/>
      <c r="AP3956"/>
      <c r="AQ3956"/>
      <c r="AR3956"/>
      <c r="AS3956"/>
      <c r="AT3956"/>
      <c r="AU3956"/>
      <c r="AV3956"/>
      <c r="AW3956"/>
      <c r="AX3956"/>
      <c r="AY3956"/>
      <c r="AZ3956"/>
      <c r="BA3956"/>
      <c r="BB3956"/>
      <c r="BC3956"/>
      <c r="BD3956"/>
      <c r="BE3956"/>
      <c r="BF3956"/>
      <c r="BG3956"/>
      <c r="BH3956"/>
      <c r="BI3956"/>
      <c r="BJ3956"/>
      <c r="BK3956"/>
      <c r="BL3956"/>
      <c r="BM3956"/>
      <c r="BN3956"/>
      <c r="BO3956"/>
    </row>
    <row r="3957" spans="1:67" ht="15" x14ac:dyDescent="0.25">
      <c r="A3957" s="245" t="s">
        <v>2037</v>
      </c>
      <c r="B3957" s="245" t="s">
        <v>2036</v>
      </c>
      <c r="C3957" s="245" t="s">
        <v>2430</v>
      </c>
      <c r="D3957" s="245" t="s">
        <v>2429</v>
      </c>
      <c r="E3957" s="246" t="s">
        <v>44</v>
      </c>
      <c r="F3957" s="245" t="s">
        <v>44</v>
      </c>
      <c r="G3957" s="245" t="s">
        <v>3516</v>
      </c>
      <c r="H3957" s="245" t="s">
        <v>19334</v>
      </c>
      <c r="I3957" s="245" t="s">
        <v>24</v>
      </c>
      <c r="J3957" s="245" t="s">
        <v>59</v>
      </c>
      <c r="K3957" s="246" t="s">
        <v>9540</v>
      </c>
      <c r="L3957" s="245" t="s">
        <v>568</v>
      </c>
      <c r="M3957"/>
      <c r="N3957"/>
      <c r="O3957"/>
      <c r="P3957"/>
      <c r="Q3957"/>
      <c r="R3957"/>
      <c r="S3957"/>
      <c r="T3957"/>
      <c r="U3957"/>
      <c r="V3957"/>
      <c r="W3957"/>
      <c r="X3957"/>
      <c r="Y3957"/>
      <c r="Z3957"/>
      <c r="AA3957"/>
      <c r="AB3957"/>
      <c r="AC3957"/>
      <c r="AD3957"/>
      <c r="AE3957"/>
      <c r="AF3957"/>
      <c r="AG3957"/>
      <c r="AH3957"/>
      <c r="AI3957"/>
      <c r="AJ3957"/>
      <c r="AK3957"/>
      <c r="AL3957"/>
      <c r="AM3957"/>
      <c r="AN3957"/>
      <c r="AO3957"/>
      <c r="AP3957"/>
      <c r="AQ3957"/>
      <c r="AR3957"/>
      <c r="AS3957"/>
      <c r="AT3957"/>
      <c r="AU3957"/>
      <c r="AV3957"/>
      <c r="AW3957"/>
      <c r="AX3957"/>
      <c r="AY3957"/>
      <c r="AZ3957"/>
      <c r="BA3957"/>
      <c r="BB3957"/>
      <c r="BC3957"/>
      <c r="BD3957"/>
      <c r="BE3957"/>
      <c r="BF3957"/>
      <c r="BG3957"/>
      <c r="BH3957"/>
      <c r="BI3957"/>
      <c r="BJ3957"/>
      <c r="BK3957"/>
      <c r="BL3957"/>
      <c r="BM3957"/>
      <c r="BN3957"/>
      <c r="BO3957"/>
    </row>
    <row r="3958" spans="1:67" ht="15" x14ac:dyDescent="0.25">
      <c r="A3958" s="245" t="s">
        <v>2037</v>
      </c>
      <c r="B3958" s="245" t="s">
        <v>2036</v>
      </c>
      <c r="C3958" s="245" t="s">
        <v>2430</v>
      </c>
      <c r="D3958" s="245" t="s">
        <v>2429</v>
      </c>
      <c r="E3958" s="246" t="s">
        <v>44</v>
      </c>
      <c r="F3958" s="245" t="s">
        <v>44</v>
      </c>
      <c r="G3958" s="245" t="s">
        <v>3514</v>
      </c>
      <c r="H3958" s="245" t="s">
        <v>19335</v>
      </c>
      <c r="I3958" s="245" t="s">
        <v>24</v>
      </c>
      <c r="J3958" s="245" t="s">
        <v>59</v>
      </c>
      <c r="K3958" s="246" t="s">
        <v>9461</v>
      </c>
      <c r="L3958" s="245" t="s">
        <v>568</v>
      </c>
      <c r="M3958"/>
      <c r="N3958"/>
      <c r="O3958"/>
      <c r="P3958"/>
      <c r="Q3958"/>
      <c r="R3958"/>
      <c r="S3958"/>
      <c r="T3958"/>
      <c r="U3958"/>
      <c r="V3958"/>
      <c r="W3958"/>
      <c r="X3958"/>
      <c r="Y3958"/>
      <c r="Z3958"/>
      <c r="AA3958"/>
      <c r="AB3958"/>
      <c r="AC3958"/>
      <c r="AD3958"/>
      <c r="AE3958"/>
      <c r="AF3958"/>
      <c r="AG3958"/>
      <c r="AH3958"/>
      <c r="AI3958"/>
      <c r="AJ3958"/>
      <c r="AK3958"/>
      <c r="AL3958"/>
      <c r="AM3958"/>
      <c r="AN3958"/>
      <c r="AO3958"/>
      <c r="AP3958"/>
      <c r="AQ3958"/>
      <c r="AR3958"/>
      <c r="AS3958"/>
      <c r="AT3958"/>
      <c r="AU3958"/>
      <c r="AV3958"/>
      <c r="AW3958"/>
      <c r="AX3958"/>
      <c r="AY3958"/>
      <c r="AZ3958"/>
      <c r="BA3958"/>
      <c r="BB3958"/>
      <c r="BC3958"/>
      <c r="BD3958"/>
      <c r="BE3958"/>
      <c r="BF3958"/>
      <c r="BG3958"/>
      <c r="BH3958"/>
      <c r="BI3958"/>
      <c r="BJ3958"/>
      <c r="BK3958"/>
      <c r="BL3958"/>
      <c r="BM3958"/>
      <c r="BN3958"/>
      <c r="BO3958"/>
    </row>
    <row r="3959" spans="1:67" ht="15" x14ac:dyDescent="0.25">
      <c r="A3959" s="245" t="s">
        <v>2037</v>
      </c>
      <c r="B3959" s="245" t="s">
        <v>2036</v>
      </c>
      <c r="C3959" s="245" t="s">
        <v>2430</v>
      </c>
      <c r="D3959" s="245" t="s">
        <v>2429</v>
      </c>
      <c r="E3959" s="246" t="s">
        <v>44</v>
      </c>
      <c r="F3959" s="245" t="s">
        <v>44</v>
      </c>
      <c r="G3959" s="245" t="s">
        <v>3513</v>
      </c>
      <c r="H3959" s="245" t="s">
        <v>19336</v>
      </c>
      <c r="I3959" s="245" t="s">
        <v>24</v>
      </c>
      <c r="J3959" s="245" t="s">
        <v>59</v>
      </c>
      <c r="K3959" s="246" t="s">
        <v>9116</v>
      </c>
      <c r="L3959" s="245" t="s">
        <v>568</v>
      </c>
      <c r="M3959"/>
      <c r="N3959"/>
      <c r="O3959"/>
      <c r="P3959"/>
      <c r="Q3959"/>
      <c r="R3959"/>
      <c r="S3959"/>
      <c r="T3959"/>
      <c r="U3959"/>
      <c r="V3959"/>
      <c r="W3959"/>
      <c r="X3959"/>
      <c r="Y3959"/>
      <c r="Z3959"/>
      <c r="AA3959"/>
      <c r="AB3959"/>
      <c r="AC3959"/>
      <c r="AD3959"/>
      <c r="AE3959"/>
      <c r="AF3959"/>
      <c r="AG3959"/>
      <c r="AH3959"/>
      <c r="AI3959"/>
      <c r="AJ3959"/>
      <c r="AK3959"/>
      <c r="AL3959"/>
      <c r="AM3959"/>
      <c r="AN3959"/>
      <c r="AO3959"/>
      <c r="AP3959"/>
      <c r="AQ3959"/>
      <c r="AR3959"/>
      <c r="AS3959"/>
      <c r="AT3959"/>
      <c r="AU3959"/>
      <c r="AV3959"/>
      <c r="AW3959"/>
      <c r="AX3959"/>
      <c r="AY3959"/>
      <c r="AZ3959"/>
      <c r="BA3959"/>
      <c r="BB3959"/>
      <c r="BC3959"/>
      <c r="BD3959"/>
      <c r="BE3959"/>
      <c r="BF3959"/>
      <c r="BG3959"/>
      <c r="BH3959"/>
      <c r="BI3959"/>
      <c r="BJ3959"/>
      <c r="BK3959"/>
      <c r="BL3959"/>
      <c r="BM3959"/>
      <c r="BN3959"/>
      <c r="BO3959"/>
    </row>
    <row r="3960" spans="1:67" ht="15" x14ac:dyDescent="0.25">
      <c r="A3960" s="245" t="s">
        <v>2037</v>
      </c>
      <c r="B3960" s="245" t="s">
        <v>2036</v>
      </c>
      <c r="C3960" s="245" t="s">
        <v>2430</v>
      </c>
      <c r="D3960" s="245" t="s">
        <v>2429</v>
      </c>
      <c r="E3960" s="246" t="s">
        <v>44</v>
      </c>
      <c r="F3960" s="245" t="s">
        <v>44</v>
      </c>
      <c r="G3960" s="245" t="s">
        <v>3512</v>
      </c>
      <c r="H3960" s="245" t="s">
        <v>19337</v>
      </c>
      <c r="I3960" s="245" t="s">
        <v>24</v>
      </c>
      <c r="J3960" s="245" t="s">
        <v>59</v>
      </c>
      <c r="K3960" s="246" t="s">
        <v>8441</v>
      </c>
      <c r="L3960" s="245" t="s">
        <v>568</v>
      </c>
      <c r="M3960"/>
      <c r="N3960"/>
      <c r="O3960"/>
      <c r="P3960"/>
      <c r="Q3960"/>
      <c r="R3960"/>
      <c r="S3960"/>
      <c r="T3960"/>
      <c r="U3960"/>
      <c r="V3960"/>
      <c r="W3960"/>
      <c r="X3960"/>
      <c r="Y3960"/>
      <c r="Z3960"/>
      <c r="AA3960"/>
      <c r="AB3960"/>
      <c r="AC3960"/>
      <c r="AD3960"/>
      <c r="AE3960"/>
      <c r="AF3960"/>
      <c r="AG3960"/>
      <c r="AH3960"/>
      <c r="AI3960"/>
      <c r="AJ3960"/>
      <c r="AK3960"/>
      <c r="AL3960"/>
      <c r="AM3960"/>
      <c r="AN3960"/>
      <c r="AO3960"/>
      <c r="AP3960"/>
      <c r="AQ3960"/>
      <c r="AR3960"/>
      <c r="AS3960"/>
      <c r="AT3960"/>
      <c r="AU3960"/>
      <c r="AV3960"/>
      <c r="AW3960"/>
      <c r="AX3960"/>
      <c r="AY3960"/>
      <c r="AZ3960"/>
      <c r="BA3960"/>
      <c r="BB3960"/>
      <c r="BC3960"/>
      <c r="BD3960"/>
      <c r="BE3960"/>
      <c r="BF3960"/>
      <c r="BG3960"/>
      <c r="BH3960"/>
      <c r="BI3960"/>
      <c r="BJ3960"/>
      <c r="BK3960"/>
      <c r="BL3960"/>
      <c r="BM3960"/>
      <c r="BN3960"/>
      <c r="BO3960"/>
    </row>
    <row r="3961" spans="1:67" ht="15" x14ac:dyDescent="0.25">
      <c r="A3961" s="245" t="s">
        <v>2037</v>
      </c>
      <c r="B3961" s="245" t="s">
        <v>2036</v>
      </c>
      <c r="C3961" s="245" t="s">
        <v>2430</v>
      </c>
      <c r="D3961" s="245" t="s">
        <v>2429</v>
      </c>
      <c r="E3961" s="246" t="s">
        <v>44</v>
      </c>
      <c r="F3961" s="245" t="s">
        <v>44</v>
      </c>
      <c r="G3961" s="245" t="s">
        <v>3511</v>
      </c>
      <c r="H3961" s="245" t="s">
        <v>19338</v>
      </c>
      <c r="I3961" s="245" t="s">
        <v>24</v>
      </c>
      <c r="J3961" s="245" t="s">
        <v>59</v>
      </c>
      <c r="K3961" s="246" t="s">
        <v>24540</v>
      </c>
      <c r="L3961" s="245" t="s">
        <v>568</v>
      </c>
      <c r="M3961"/>
      <c r="N3961"/>
      <c r="O3961"/>
      <c r="P3961"/>
      <c r="Q3961"/>
      <c r="R3961"/>
      <c r="S3961"/>
      <c r="T3961"/>
      <c r="U3961"/>
      <c r="V3961"/>
      <c r="W3961"/>
      <c r="X3961"/>
      <c r="Y3961"/>
      <c r="Z3961"/>
      <c r="AA3961"/>
      <c r="AB3961"/>
      <c r="AC3961"/>
      <c r="AD3961"/>
      <c r="AE3961"/>
      <c r="AF3961"/>
      <c r="AG3961"/>
      <c r="AH3961"/>
      <c r="AI3961"/>
      <c r="AJ3961"/>
      <c r="AK3961"/>
      <c r="AL3961"/>
      <c r="AM3961"/>
      <c r="AN3961"/>
      <c r="AO3961"/>
      <c r="AP3961"/>
      <c r="AQ3961"/>
      <c r="AR3961"/>
      <c r="AS3961"/>
      <c r="AT3961"/>
      <c r="AU3961"/>
      <c r="AV3961"/>
      <c r="AW3961"/>
      <c r="AX3961"/>
      <c r="AY3961"/>
      <c r="AZ3961"/>
      <c r="BA3961"/>
      <c r="BB3961"/>
      <c r="BC3961"/>
      <c r="BD3961"/>
      <c r="BE3961"/>
      <c r="BF3961"/>
      <c r="BG3961"/>
      <c r="BH3961"/>
      <c r="BI3961"/>
      <c r="BJ3961"/>
      <c r="BK3961"/>
      <c r="BL3961"/>
      <c r="BM3961"/>
      <c r="BN3961"/>
      <c r="BO3961"/>
    </row>
    <row r="3962" spans="1:67" ht="15" x14ac:dyDescent="0.25">
      <c r="A3962" s="245" t="s">
        <v>2037</v>
      </c>
      <c r="B3962" s="245" t="s">
        <v>2036</v>
      </c>
      <c r="C3962" s="245" t="s">
        <v>2430</v>
      </c>
      <c r="D3962" s="245" t="s">
        <v>2429</v>
      </c>
      <c r="E3962" s="246" t="s">
        <v>44</v>
      </c>
      <c r="F3962" s="245" t="s">
        <v>44</v>
      </c>
      <c r="G3962" s="245" t="s">
        <v>3510</v>
      </c>
      <c r="H3962" s="245" t="s">
        <v>19339</v>
      </c>
      <c r="I3962" s="245" t="s">
        <v>24</v>
      </c>
      <c r="J3962" s="245" t="s">
        <v>59</v>
      </c>
      <c r="K3962" s="246" t="s">
        <v>8943</v>
      </c>
      <c r="L3962" s="245" t="s">
        <v>568</v>
      </c>
      <c r="M3962"/>
      <c r="N3962"/>
      <c r="O3962"/>
      <c r="P3962"/>
      <c r="Q3962"/>
      <c r="R3962"/>
      <c r="S3962"/>
      <c r="T3962"/>
      <c r="U3962"/>
      <c r="V3962"/>
      <c r="W3962"/>
      <c r="X3962"/>
      <c r="Y3962"/>
      <c r="Z3962"/>
      <c r="AA3962"/>
      <c r="AB3962"/>
      <c r="AC3962"/>
      <c r="AD3962"/>
      <c r="AE3962"/>
      <c r="AF3962"/>
      <c r="AG3962"/>
      <c r="AH3962"/>
      <c r="AI3962"/>
      <c r="AJ3962"/>
      <c r="AK3962"/>
      <c r="AL3962"/>
      <c r="AM3962"/>
      <c r="AN3962"/>
      <c r="AO3962"/>
      <c r="AP3962"/>
      <c r="AQ3962"/>
      <c r="AR3962"/>
      <c r="AS3962"/>
      <c r="AT3962"/>
      <c r="AU3962"/>
      <c r="AV3962"/>
      <c r="AW3962"/>
      <c r="AX3962"/>
      <c r="AY3962"/>
      <c r="AZ3962"/>
      <c r="BA3962"/>
      <c r="BB3962"/>
      <c r="BC3962"/>
      <c r="BD3962"/>
      <c r="BE3962"/>
      <c r="BF3962"/>
      <c r="BG3962"/>
      <c r="BH3962"/>
      <c r="BI3962"/>
      <c r="BJ3962"/>
      <c r="BK3962"/>
      <c r="BL3962"/>
      <c r="BM3962"/>
      <c r="BN3962"/>
      <c r="BO3962"/>
    </row>
    <row r="3963" spans="1:67" ht="15" x14ac:dyDescent="0.25">
      <c r="A3963" s="245" t="s">
        <v>2037</v>
      </c>
      <c r="B3963" s="245" t="s">
        <v>2036</v>
      </c>
      <c r="C3963" s="245" t="s">
        <v>2430</v>
      </c>
      <c r="D3963" s="245" t="s">
        <v>2429</v>
      </c>
      <c r="E3963" s="246" t="s">
        <v>44</v>
      </c>
      <c r="F3963" s="245" t="s">
        <v>44</v>
      </c>
      <c r="G3963" s="245" t="s">
        <v>3509</v>
      </c>
      <c r="H3963" s="245" t="s">
        <v>19340</v>
      </c>
      <c r="I3963" s="245" t="s">
        <v>24</v>
      </c>
      <c r="J3963" s="245" t="s">
        <v>59</v>
      </c>
      <c r="K3963" s="246" t="s">
        <v>24433</v>
      </c>
      <c r="L3963" s="245" t="s">
        <v>568</v>
      </c>
      <c r="M3963"/>
      <c r="N3963"/>
      <c r="O3963"/>
      <c r="P3963"/>
      <c r="Q3963"/>
      <c r="R3963"/>
      <c r="S3963"/>
      <c r="T3963"/>
      <c r="U3963"/>
      <c r="V3963"/>
      <c r="W3963"/>
      <c r="X3963"/>
      <c r="Y3963"/>
      <c r="Z3963"/>
      <c r="AA3963"/>
      <c r="AB3963"/>
      <c r="AC3963"/>
      <c r="AD3963"/>
      <c r="AE3963"/>
      <c r="AF3963"/>
      <c r="AG3963"/>
      <c r="AH3963"/>
      <c r="AI3963"/>
      <c r="AJ3963"/>
      <c r="AK3963"/>
      <c r="AL3963"/>
      <c r="AM3963"/>
      <c r="AN3963"/>
      <c r="AO3963"/>
      <c r="AP3963"/>
      <c r="AQ3963"/>
      <c r="AR3963"/>
      <c r="AS3963"/>
      <c r="AT3963"/>
      <c r="AU3963"/>
      <c r="AV3963"/>
      <c r="AW3963"/>
      <c r="AX3963"/>
      <c r="AY3963"/>
      <c r="AZ3963"/>
      <c r="BA3963"/>
      <c r="BB3963"/>
      <c r="BC3963"/>
      <c r="BD3963"/>
      <c r="BE3963"/>
      <c r="BF3963"/>
      <c r="BG3963"/>
      <c r="BH3963"/>
      <c r="BI3963"/>
      <c r="BJ3963"/>
      <c r="BK3963"/>
      <c r="BL3963"/>
      <c r="BM3963"/>
      <c r="BN3963"/>
      <c r="BO3963"/>
    </row>
    <row r="3964" spans="1:67" ht="15" x14ac:dyDescent="0.25">
      <c r="A3964" s="245" t="s">
        <v>2037</v>
      </c>
      <c r="B3964" s="245" t="s">
        <v>2036</v>
      </c>
      <c r="C3964" s="245" t="s">
        <v>2430</v>
      </c>
      <c r="D3964" s="245" t="s">
        <v>2429</v>
      </c>
      <c r="E3964" s="246" t="s">
        <v>44</v>
      </c>
      <c r="F3964" s="245" t="s">
        <v>44</v>
      </c>
      <c r="G3964" s="245" t="s">
        <v>3508</v>
      </c>
      <c r="H3964" s="245" t="s">
        <v>19341</v>
      </c>
      <c r="I3964" s="245" t="s">
        <v>24</v>
      </c>
      <c r="J3964" s="245" t="s">
        <v>59</v>
      </c>
      <c r="K3964" s="246" t="s">
        <v>8729</v>
      </c>
      <c r="L3964" s="245" t="s">
        <v>568</v>
      </c>
      <c r="M3964"/>
      <c r="N3964"/>
      <c r="O3964"/>
      <c r="P3964"/>
      <c r="Q3964"/>
      <c r="R3964"/>
      <c r="S3964"/>
      <c r="T3964"/>
      <c r="U3964"/>
      <c r="V3964"/>
      <c r="W3964"/>
      <c r="X3964"/>
      <c r="Y3964"/>
      <c r="Z3964"/>
      <c r="AA3964"/>
      <c r="AB3964"/>
      <c r="AC3964"/>
      <c r="AD3964"/>
      <c r="AE3964"/>
      <c r="AF3964"/>
      <c r="AG3964"/>
      <c r="AH3964"/>
      <c r="AI3964"/>
      <c r="AJ3964"/>
      <c r="AK3964"/>
      <c r="AL3964"/>
      <c r="AM3964"/>
      <c r="AN3964"/>
      <c r="AO3964"/>
      <c r="AP3964"/>
      <c r="AQ3964"/>
      <c r="AR3964"/>
      <c r="AS3964"/>
      <c r="AT3964"/>
      <c r="AU3964"/>
      <c r="AV3964"/>
      <c r="AW3964"/>
      <c r="AX3964"/>
      <c r="AY3964"/>
      <c r="AZ3964"/>
      <c r="BA3964"/>
      <c r="BB3964"/>
      <c r="BC3964"/>
      <c r="BD3964"/>
      <c r="BE3964"/>
      <c r="BF3964"/>
      <c r="BG3964"/>
      <c r="BH3964"/>
      <c r="BI3964"/>
      <c r="BJ3964"/>
      <c r="BK3964"/>
      <c r="BL3964"/>
      <c r="BM3964"/>
      <c r="BN3964"/>
      <c r="BO3964"/>
    </row>
    <row r="3965" spans="1:67" ht="15" x14ac:dyDescent="0.25">
      <c r="A3965" s="245" t="s">
        <v>2037</v>
      </c>
      <c r="B3965" s="245" t="s">
        <v>2036</v>
      </c>
      <c r="C3965" s="245" t="s">
        <v>2430</v>
      </c>
      <c r="D3965" s="245" t="s">
        <v>2429</v>
      </c>
      <c r="E3965" s="246" t="s">
        <v>44</v>
      </c>
      <c r="F3965" s="245" t="s">
        <v>44</v>
      </c>
      <c r="G3965" s="245" t="s">
        <v>3507</v>
      </c>
      <c r="H3965" s="245" t="s">
        <v>19342</v>
      </c>
      <c r="I3965" s="245" t="s">
        <v>24</v>
      </c>
      <c r="J3965" s="245" t="s">
        <v>59</v>
      </c>
      <c r="K3965" s="246" t="s">
        <v>542</v>
      </c>
      <c r="L3965" s="245" t="s">
        <v>568</v>
      </c>
      <c r="M3965"/>
      <c r="N3965"/>
      <c r="O3965"/>
      <c r="P3965"/>
      <c r="Q3965"/>
      <c r="R3965"/>
      <c r="S3965"/>
      <c r="T3965"/>
      <c r="U3965"/>
      <c r="V3965"/>
      <c r="W3965"/>
      <c r="X3965"/>
      <c r="Y3965"/>
      <c r="Z3965"/>
      <c r="AA3965"/>
      <c r="AB3965"/>
      <c r="AC3965"/>
      <c r="AD3965"/>
      <c r="AE3965"/>
      <c r="AF3965"/>
      <c r="AG3965"/>
      <c r="AH3965"/>
      <c r="AI3965"/>
      <c r="AJ3965"/>
      <c r="AK3965"/>
      <c r="AL3965"/>
      <c r="AM3965"/>
      <c r="AN3965"/>
      <c r="AO3965"/>
      <c r="AP3965"/>
      <c r="AQ3965"/>
      <c r="AR3965"/>
      <c r="AS3965"/>
      <c r="AT3965"/>
      <c r="AU3965"/>
      <c r="AV3965"/>
      <c r="AW3965"/>
      <c r="AX3965"/>
      <c r="AY3965"/>
      <c r="AZ3965"/>
      <c r="BA3965"/>
      <c r="BB3965"/>
      <c r="BC3965"/>
      <c r="BD3965"/>
      <c r="BE3965"/>
      <c r="BF3965"/>
      <c r="BG3965"/>
      <c r="BH3965"/>
      <c r="BI3965"/>
      <c r="BJ3965"/>
      <c r="BK3965"/>
      <c r="BL3965"/>
      <c r="BM3965"/>
      <c r="BN3965"/>
      <c r="BO3965"/>
    </row>
    <row r="3966" spans="1:67" ht="15" x14ac:dyDescent="0.25">
      <c r="A3966" s="245" t="s">
        <v>2037</v>
      </c>
      <c r="B3966" s="245" t="s">
        <v>2036</v>
      </c>
      <c r="C3966" s="245" t="s">
        <v>2430</v>
      </c>
      <c r="D3966" s="245" t="s">
        <v>2429</v>
      </c>
      <c r="E3966" s="246" t="s">
        <v>44</v>
      </c>
      <c r="F3966" s="245" t="s">
        <v>44</v>
      </c>
      <c r="G3966" s="245" t="s">
        <v>3506</v>
      </c>
      <c r="H3966" s="245" t="s">
        <v>19343</v>
      </c>
      <c r="I3966" s="245" t="s">
        <v>24</v>
      </c>
      <c r="J3966" s="245" t="s">
        <v>59</v>
      </c>
      <c r="K3966" s="246" t="s">
        <v>8349</v>
      </c>
      <c r="L3966" s="245" t="s">
        <v>568</v>
      </c>
      <c r="M3966"/>
      <c r="N3966"/>
      <c r="O3966"/>
      <c r="P3966"/>
      <c r="Q3966"/>
      <c r="R3966"/>
      <c r="S3966"/>
      <c r="T3966"/>
      <c r="U3966"/>
      <c r="V3966"/>
      <c r="W3966"/>
      <c r="X3966"/>
      <c r="Y3966"/>
      <c r="Z3966"/>
      <c r="AA3966"/>
      <c r="AB3966"/>
      <c r="AC3966"/>
      <c r="AD3966"/>
      <c r="AE3966"/>
      <c r="AF3966"/>
      <c r="AG3966"/>
      <c r="AH3966"/>
      <c r="AI3966"/>
      <c r="AJ3966"/>
      <c r="AK3966"/>
      <c r="AL3966"/>
      <c r="AM3966"/>
      <c r="AN3966"/>
      <c r="AO3966"/>
      <c r="AP3966"/>
      <c r="AQ3966"/>
      <c r="AR3966"/>
      <c r="AS3966"/>
      <c r="AT3966"/>
      <c r="AU3966"/>
      <c r="AV3966"/>
      <c r="AW3966"/>
      <c r="AX3966"/>
      <c r="AY3966"/>
      <c r="AZ3966"/>
      <c r="BA3966"/>
      <c r="BB3966"/>
      <c r="BC3966"/>
      <c r="BD3966"/>
      <c r="BE3966"/>
      <c r="BF3966"/>
      <c r="BG3966"/>
      <c r="BH3966"/>
      <c r="BI3966"/>
      <c r="BJ3966"/>
      <c r="BK3966"/>
      <c r="BL3966"/>
      <c r="BM3966"/>
      <c r="BN3966"/>
      <c r="BO3966"/>
    </row>
    <row r="3967" spans="1:67" ht="15" x14ac:dyDescent="0.25">
      <c r="A3967" s="245" t="s">
        <v>2037</v>
      </c>
      <c r="B3967" s="245" t="s">
        <v>2036</v>
      </c>
      <c r="C3967" s="245" t="s">
        <v>2430</v>
      </c>
      <c r="D3967" s="245" t="s">
        <v>2429</v>
      </c>
      <c r="E3967" s="246" t="s">
        <v>44</v>
      </c>
      <c r="F3967" s="245" t="s">
        <v>44</v>
      </c>
      <c r="G3967" s="245" t="s">
        <v>3505</v>
      </c>
      <c r="H3967" s="245" t="s">
        <v>19344</v>
      </c>
      <c r="I3967" s="245" t="s">
        <v>24</v>
      </c>
      <c r="J3967" s="245" t="s">
        <v>59</v>
      </c>
      <c r="K3967" s="246" t="s">
        <v>8926</v>
      </c>
      <c r="L3967" s="245" t="s">
        <v>568</v>
      </c>
      <c r="M3967"/>
      <c r="N3967"/>
      <c r="O3967"/>
      <c r="P3967"/>
      <c r="Q3967"/>
      <c r="R3967"/>
      <c r="S3967"/>
      <c r="T3967"/>
      <c r="U3967"/>
      <c r="V3967"/>
      <c r="W3967"/>
      <c r="X3967"/>
      <c r="Y3967"/>
      <c r="Z3967"/>
      <c r="AA3967"/>
      <c r="AB3967"/>
      <c r="AC3967"/>
      <c r="AD3967"/>
      <c r="AE3967"/>
      <c r="AF3967"/>
      <c r="AG3967"/>
      <c r="AH3967"/>
      <c r="AI3967"/>
      <c r="AJ3967"/>
      <c r="AK3967"/>
      <c r="AL3967"/>
      <c r="AM3967"/>
      <c r="AN3967"/>
      <c r="AO3967"/>
      <c r="AP3967"/>
      <c r="AQ3967"/>
      <c r="AR3967"/>
      <c r="AS3967"/>
      <c r="AT3967"/>
      <c r="AU3967"/>
      <c r="AV3967"/>
      <c r="AW3967"/>
      <c r="AX3967"/>
      <c r="AY3967"/>
      <c r="AZ3967"/>
      <c r="BA3967"/>
      <c r="BB3967"/>
      <c r="BC3967"/>
      <c r="BD3967"/>
      <c r="BE3967"/>
      <c r="BF3967"/>
      <c r="BG3967"/>
      <c r="BH3967"/>
      <c r="BI3967"/>
      <c r="BJ3967"/>
      <c r="BK3967"/>
      <c r="BL3967"/>
      <c r="BM3967"/>
      <c r="BN3967"/>
      <c r="BO3967"/>
    </row>
    <row r="3968" spans="1:67" ht="15" x14ac:dyDescent="0.25">
      <c r="A3968" s="245" t="s">
        <v>2037</v>
      </c>
      <c r="B3968" s="245" t="s">
        <v>2036</v>
      </c>
      <c r="C3968" s="245" t="s">
        <v>2430</v>
      </c>
      <c r="D3968" s="245" t="s">
        <v>2429</v>
      </c>
      <c r="E3968" s="246" t="s">
        <v>44</v>
      </c>
      <c r="F3968" s="245" t="s">
        <v>44</v>
      </c>
      <c r="G3968" s="245" t="s">
        <v>3504</v>
      </c>
      <c r="H3968" s="245" t="s">
        <v>19346</v>
      </c>
      <c r="I3968" s="245" t="s">
        <v>24</v>
      </c>
      <c r="J3968" s="245" t="s">
        <v>59</v>
      </c>
      <c r="K3968" s="246" t="s">
        <v>16056</v>
      </c>
      <c r="L3968" s="245" t="s">
        <v>568</v>
      </c>
      <c r="M3968"/>
      <c r="N3968"/>
      <c r="O3968"/>
      <c r="P3968"/>
      <c r="Q3968"/>
      <c r="R3968"/>
      <c r="S3968"/>
      <c r="T3968"/>
      <c r="U3968"/>
      <c r="V3968"/>
      <c r="W3968"/>
      <c r="X3968"/>
      <c r="Y3968"/>
      <c r="Z3968"/>
      <c r="AA3968"/>
      <c r="AB3968"/>
      <c r="AC3968"/>
      <c r="AD3968"/>
      <c r="AE3968"/>
      <c r="AF3968"/>
      <c r="AG3968"/>
      <c r="AH3968"/>
      <c r="AI3968"/>
      <c r="AJ3968"/>
      <c r="AK3968"/>
      <c r="AL3968"/>
      <c r="AM3968"/>
      <c r="AN3968"/>
      <c r="AO3968"/>
      <c r="AP3968"/>
      <c r="AQ3968"/>
      <c r="AR3968"/>
      <c r="AS3968"/>
      <c r="AT3968"/>
      <c r="AU3968"/>
      <c r="AV3968"/>
      <c r="AW3968"/>
      <c r="AX3968"/>
      <c r="AY3968"/>
      <c r="AZ3968"/>
      <c r="BA3968"/>
      <c r="BB3968"/>
      <c r="BC3968"/>
      <c r="BD3968"/>
      <c r="BE3968"/>
      <c r="BF3968"/>
      <c r="BG3968"/>
      <c r="BH3968"/>
      <c r="BI3968"/>
      <c r="BJ3968"/>
      <c r="BK3968"/>
      <c r="BL3968"/>
      <c r="BM3968"/>
      <c r="BN3968"/>
      <c r="BO3968"/>
    </row>
    <row r="3969" spans="1:67" ht="15" x14ac:dyDescent="0.25">
      <c r="A3969" s="245" t="s">
        <v>2037</v>
      </c>
      <c r="B3969" s="245" t="s">
        <v>2036</v>
      </c>
      <c r="C3969" s="245" t="s">
        <v>2430</v>
      </c>
      <c r="D3969" s="245" t="s">
        <v>2429</v>
      </c>
      <c r="E3969" s="246" t="s">
        <v>44</v>
      </c>
      <c r="F3969" s="245" t="s">
        <v>44</v>
      </c>
      <c r="G3969" s="245" t="s">
        <v>3502</v>
      </c>
      <c r="H3969" s="245" t="s">
        <v>19347</v>
      </c>
      <c r="I3969" s="245" t="s">
        <v>24</v>
      </c>
      <c r="J3969" s="245" t="s">
        <v>59</v>
      </c>
      <c r="K3969" s="246" t="s">
        <v>23062</v>
      </c>
      <c r="L3969" s="245" t="s">
        <v>568</v>
      </c>
      <c r="M3969"/>
      <c r="N3969"/>
      <c r="O3969"/>
      <c r="P3969"/>
      <c r="Q3969"/>
      <c r="R3969"/>
      <c r="S3969"/>
      <c r="T3969"/>
      <c r="U3969"/>
      <c r="V3969"/>
      <c r="W3969"/>
      <c r="X3969"/>
      <c r="Y3969"/>
      <c r="Z3969"/>
      <c r="AA3969"/>
      <c r="AB3969"/>
      <c r="AC3969"/>
      <c r="AD3969"/>
      <c r="AE3969"/>
      <c r="AF3969"/>
      <c r="AG3969"/>
      <c r="AH3969"/>
      <c r="AI3969"/>
      <c r="AJ3969"/>
      <c r="AK3969"/>
      <c r="AL3969"/>
      <c r="AM3969"/>
      <c r="AN3969"/>
      <c r="AO3969"/>
      <c r="AP3969"/>
      <c r="AQ3969"/>
      <c r="AR3969"/>
      <c r="AS3969"/>
      <c r="AT3969"/>
      <c r="AU3969"/>
      <c r="AV3969"/>
      <c r="AW3969"/>
      <c r="AX3969"/>
      <c r="AY3969"/>
      <c r="AZ3969"/>
      <c r="BA3969"/>
      <c r="BB3969"/>
      <c r="BC3969"/>
      <c r="BD3969"/>
      <c r="BE3969"/>
      <c r="BF3969"/>
      <c r="BG3969"/>
      <c r="BH3969"/>
      <c r="BI3969"/>
      <c r="BJ3969"/>
      <c r="BK3969"/>
      <c r="BL3969"/>
      <c r="BM3969"/>
      <c r="BN3969"/>
      <c r="BO3969"/>
    </row>
    <row r="3970" spans="1:67" ht="15" x14ac:dyDescent="0.25">
      <c r="A3970" s="245" t="s">
        <v>2037</v>
      </c>
      <c r="B3970" s="245" t="s">
        <v>2036</v>
      </c>
      <c r="C3970" s="245" t="s">
        <v>2430</v>
      </c>
      <c r="D3970" s="245" t="s">
        <v>2429</v>
      </c>
      <c r="E3970" s="246" t="s">
        <v>44</v>
      </c>
      <c r="F3970" s="245" t="s">
        <v>44</v>
      </c>
      <c r="G3970" s="245" t="s">
        <v>3501</v>
      </c>
      <c r="H3970" s="245" t="s">
        <v>19348</v>
      </c>
      <c r="I3970" s="245" t="s">
        <v>24</v>
      </c>
      <c r="J3970" s="245" t="s">
        <v>59</v>
      </c>
      <c r="K3970" s="246" t="s">
        <v>2121</v>
      </c>
      <c r="L3970" s="245" t="s">
        <v>568</v>
      </c>
      <c r="M3970"/>
      <c r="N3970"/>
      <c r="O3970"/>
      <c r="P3970"/>
      <c r="Q3970"/>
      <c r="R3970"/>
      <c r="S3970"/>
      <c r="T3970"/>
      <c r="U3970"/>
      <c r="V3970"/>
      <c r="W3970"/>
      <c r="X3970"/>
      <c r="Y3970"/>
      <c r="Z3970"/>
      <c r="AA3970"/>
      <c r="AB3970"/>
      <c r="AC3970"/>
      <c r="AD3970"/>
      <c r="AE3970"/>
      <c r="AF3970"/>
      <c r="AG3970"/>
      <c r="AH3970"/>
      <c r="AI3970"/>
      <c r="AJ3970"/>
      <c r="AK3970"/>
      <c r="AL3970"/>
      <c r="AM3970"/>
      <c r="AN3970"/>
      <c r="AO3970"/>
      <c r="AP3970"/>
      <c r="AQ3970"/>
      <c r="AR3970"/>
      <c r="AS3970"/>
      <c r="AT3970"/>
      <c r="AU3970"/>
      <c r="AV3970"/>
      <c r="AW3970"/>
      <c r="AX3970"/>
      <c r="AY3970"/>
      <c r="AZ3970"/>
      <c r="BA3970"/>
      <c r="BB3970"/>
      <c r="BC3970"/>
      <c r="BD3970"/>
      <c r="BE3970"/>
      <c r="BF3970"/>
      <c r="BG3970"/>
      <c r="BH3970"/>
      <c r="BI3970"/>
      <c r="BJ3970"/>
      <c r="BK3970"/>
      <c r="BL3970"/>
      <c r="BM3970"/>
      <c r="BN3970"/>
      <c r="BO3970"/>
    </row>
    <row r="3971" spans="1:67" ht="15" x14ac:dyDescent="0.25">
      <c r="A3971" s="245" t="s">
        <v>2037</v>
      </c>
      <c r="B3971" s="245" t="s">
        <v>2036</v>
      </c>
      <c r="C3971" s="245" t="s">
        <v>2430</v>
      </c>
      <c r="D3971" s="245" t="s">
        <v>2429</v>
      </c>
      <c r="E3971" s="246" t="s">
        <v>44</v>
      </c>
      <c r="F3971" s="245" t="s">
        <v>44</v>
      </c>
      <c r="G3971" s="245" t="s">
        <v>3500</v>
      </c>
      <c r="H3971" s="245" t="s">
        <v>19349</v>
      </c>
      <c r="I3971" s="245" t="s">
        <v>24</v>
      </c>
      <c r="J3971" s="245" t="s">
        <v>59</v>
      </c>
      <c r="K3971" s="246" t="s">
        <v>12635</v>
      </c>
      <c r="L3971" s="245" t="s">
        <v>568</v>
      </c>
      <c r="M3971"/>
      <c r="N3971"/>
      <c r="O3971"/>
      <c r="P3971"/>
      <c r="Q3971"/>
      <c r="R3971"/>
      <c r="S3971"/>
      <c r="T3971"/>
      <c r="U3971"/>
      <c r="V3971"/>
      <c r="W3971"/>
      <c r="X3971"/>
      <c r="Y3971"/>
      <c r="Z3971"/>
      <c r="AA3971"/>
      <c r="AB3971"/>
      <c r="AC3971"/>
      <c r="AD3971"/>
      <c r="AE3971"/>
      <c r="AF3971"/>
      <c r="AG3971"/>
      <c r="AH3971"/>
      <c r="AI3971"/>
      <c r="AJ3971"/>
      <c r="AK3971"/>
      <c r="AL3971"/>
      <c r="AM3971"/>
      <c r="AN3971"/>
      <c r="AO3971"/>
      <c r="AP3971"/>
      <c r="AQ3971"/>
      <c r="AR3971"/>
      <c r="AS3971"/>
      <c r="AT3971"/>
      <c r="AU3971"/>
      <c r="AV3971"/>
      <c r="AW3971"/>
      <c r="AX3971"/>
      <c r="AY3971"/>
      <c r="AZ3971"/>
      <c r="BA3971"/>
      <c r="BB3971"/>
      <c r="BC3971"/>
      <c r="BD3971"/>
      <c r="BE3971"/>
      <c r="BF3971"/>
      <c r="BG3971"/>
      <c r="BH3971"/>
      <c r="BI3971"/>
      <c r="BJ3971"/>
      <c r="BK3971"/>
      <c r="BL3971"/>
      <c r="BM3971"/>
      <c r="BN3971"/>
      <c r="BO3971"/>
    </row>
    <row r="3972" spans="1:67" ht="15" x14ac:dyDescent="0.25">
      <c r="A3972" s="245" t="s">
        <v>2037</v>
      </c>
      <c r="B3972" s="245" t="s">
        <v>2036</v>
      </c>
      <c r="C3972" s="245" t="s">
        <v>2430</v>
      </c>
      <c r="D3972" s="245" t="s">
        <v>2429</v>
      </c>
      <c r="E3972" s="246" t="s">
        <v>44</v>
      </c>
      <c r="F3972" s="245" t="s">
        <v>44</v>
      </c>
      <c r="G3972" s="245" t="s">
        <v>3499</v>
      </c>
      <c r="H3972" s="245" t="s">
        <v>3498</v>
      </c>
      <c r="I3972" s="245" t="s">
        <v>24</v>
      </c>
      <c r="J3972" s="245" t="s">
        <v>59</v>
      </c>
      <c r="K3972" s="246" t="s">
        <v>17986</v>
      </c>
      <c r="L3972" s="245" t="s">
        <v>568</v>
      </c>
      <c r="M3972"/>
      <c r="N3972"/>
      <c r="O3972"/>
      <c r="P3972"/>
      <c r="Q3972"/>
      <c r="R3972"/>
      <c r="S3972"/>
      <c r="T3972"/>
      <c r="U3972"/>
      <c r="V3972"/>
      <c r="W3972"/>
      <c r="X3972"/>
      <c r="Y3972"/>
      <c r="Z3972"/>
      <c r="AA3972"/>
      <c r="AB3972"/>
      <c r="AC3972"/>
      <c r="AD3972"/>
      <c r="AE3972"/>
      <c r="AF3972"/>
      <c r="AG3972"/>
      <c r="AH3972"/>
      <c r="AI3972"/>
      <c r="AJ3972"/>
      <c r="AK3972"/>
      <c r="AL3972"/>
      <c r="AM3972"/>
      <c r="AN3972"/>
      <c r="AO3972"/>
      <c r="AP3972"/>
      <c r="AQ3972"/>
      <c r="AR3972"/>
      <c r="AS3972"/>
      <c r="AT3972"/>
      <c r="AU3972"/>
      <c r="AV3972"/>
      <c r="AW3972"/>
      <c r="AX3972"/>
      <c r="AY3972"/>
      <c r="AZ3972"/>
      <c r="BA3972"/>
      <c r="BB3972"/>
      <c r="BC3972"/>
      <c r="BD3972"/>
      <c r="BE3972"/>
      <c r="BF3972"/>
      <c r="BG3972"/>
      <c r="BH3972"/>
      <c r="BI3972"/>
      <c r="BJ3972"/>
      <c r="BK3972"/>
      <c r="BL3972"/>
      <c r="BM3972"/>
      <c r="BN3972"/>
      <c r="BO3972"/>
    </row>
    <row r="3973" spans="1:67" ht="15" x14ac:dyDescent="0.25">
      <c r="A3973" s="245" t="s">
        <v>2037</v>
      </c>
      <c r="B3973" s="245" t="s">
        <v>2036</v>
      </c>
      <c r="C3973" s="245" t="s">
        <v>2430</v>
      </c>
      <c r="D3973" s="245" t="s">
        <v>2429</v>
      </c>
      <c r="E3973" s="246" t="s">
        <v>44</v>
      </c>
      <c r="F3973" s="245" t="s">
        <v>44</v>
      </c>
      <c r="G3973" s="245" t="s">
        <v>3497</v>
      </c>
      <c r="H3973" s="245" t="s">
        <v>19350</v>
      </c>
      <c r="I3973" s="245" t="s">
        <v>24</v>
      </c>
      <c r="J3973" s="245" t="s">
        <v>59</v>
      </c>
      <c r="K3973" s="246" t="s">
        <v>16278</v>
      </c>
      <c r="L3973" s="245" t="s">
        <v>568</v>
      </c>
      <c r="M3973"/>
      <c r="N3973"/>
      <c r="O3973"/>
      <c r="P3973"/>
      <c r="Q3973"/>
      <c r="R3973"/>
      <c r="S3973"/>
      <c r="T3973"/>
      <c r="U3973"/>
      <c r="V3973"/>
      <c r="W3973"/>
      <c r="X3973"/>
      <c r="Y3973"/>
      <c r="Z3973"/>
      <c r="AA3973"/>
      <c r="AB3973"/>
      <c r="AC3973"/>
      <c r="AD3973"/>
      <c r="AE3973"/>
      <c r="AF3973"/>
      <c r="AG3973"/>
      <c r="AH3973"/>
      <c r="AI3973"/>
      <c r="AJ3973"/>
      <c r="AK3973"/>
      <c r="AL3973"/>
      <c r="AM3973"/>
      <c r="AN3973"/>
      <c r="AO3973"/>
      <c r="AP3973"/>
      <c r="AQ3973"/>
      <c r="AR3973"/>
      <c r="AS3973"/>
      <c r="AT3973"/>
      <c r="AU3973"/>
      <c r="AV3973"/>
      <c r="AW3973"/>
      <c r="AX3973"/>
      <c r="AY3973"/>
      <c r="AZ3973"/>
      <c r="BA3973"/>
      <c r="BB3973"/>
      <c r="BC3973"/>
      <c r="BD3973"/>
      <c r="BE3973"/>
      <c r="BF3973"/>
      <c r="BG3973"/>
      <c r="BH3973"/>
      <c r="BI3973"/>
      <c r="BJ3973"/>
      <c r="BK3973"/>
      <c r="BL3973"/>
      <c r="BM3973"/>
      <c r="BN3973"/>
      <c r="BO3973"/>
    </row>
    <row r="3974" spans="1:67" ht="15" x14ac:dyDescent="0.25">
      <c r="A3974" s="245" t="s">
        <v>2037</v>
      </c>
      <c r="B3974" s="245" t="s">
        <v>2036</v>
      </c>
      <c r="C3974" s="245" t="s">
        <v>2430</v>
      </c>
      <c r="D3974" s="245" t="s">
        <v>2429</v>
      </c>
      <c r="E3974" s="246" t="s">
        <v>44</v>
      </c>
      <c r="F3974" s="245" t="s">
        <v>44</v>
      </c>
      <c r="G3974" s="245" t="s">
        <v>3495</v>
      </c>
      <c r="H3974" s="245" t="s">
        <v>19351</v>
      </c>
      <c r="I3974" s="245" t="s">
        <v>24</v>
      </c>
      <c r="J3974" s="245" t="s">
        <v>59</v>
      </c>
      <c r="K3974" s="246" t="s">
        <v>8273</v>
      </c>
      <c r="L3974" s="245" t="s">
        <v>568</v>
      </c>
      <c r="M3974"/>
      <c r="N3974"/>
      <c r="O3974"/>
      <c r="P3974"/>
      <c r="Q3974"/>
      <c r="R3974"/>
      <c r="S3974"/>
      <c r="T3974"/>
      <c r="U3974"/>
      <c r="V3974"/>
      <c r="W3974"/>
      <c r="X3974"/>
      <c r="Y3974"/>
      <c r="Z3974"/>
      <c r="AA3974"/>
      <c r="AB3974"/>
      <c r="AC3974"/>
      <c r="AD3974"/>
      <c r="AE3974"/>
      <c r="AF3974"/>
      <c r="AG3974"/>
      <c r="AH3974"/>
      <c r="AI3974"/>
      <c r="AJ3974"/>
      <c r="AK3974"/>
      <c r="AL3974"/>
      <c r="AM3974"/>
      <c r="AN3974"/>
      <c r="AO3974"/>
      <c r="AP3974"/>
      <c r="AQ3974"/>
      <c r="AR3974"/>
      <c r="AS3974"/>
      <c r="AT3974"/>
      <c r="AU3974"/>
      <c r="AV3974"/>
      <c r="AW3974"/>
      <c r="AX3974"/>
      <c r="AY3974"/>
      <c r="AZ3974"/>
      <c r="BA3974"/>
      <c r="BB3974"/>
      <c r="BC3974"/>
      <c r="BD3974"/>
      <c r="BE3974"/>
      <c r="BF3974"/>
      <c r="BG3974"/>
      <c r="BH3974"/>
      <c r="BI3974"/>
      <c r="BJ3974"/>
      <c r="BK3974"/>
      <c r="BL3974"/>
      <c r="BM3974"/>
      <c r="BN3974"/>
      <c r="BO3974"/>
    </row>
    <row r="3975" spans="1:67" ht="15" x14ac:dyDescent="0.25">
      <c r="A3975" s="245" t="s">
        <v>2037</v>
      </c>
      <c r="B3975" s="245" t="s">
        <v>2036</v>
      </c>
      <c r="C3975" s="245" t="s">
        <v>2430</v>
      </c>
      <c r="D3975" s="245" t="s">
        <v>2429</v>
      </c>
      <c r="E3975" s="246" t="s">
        <v>44</v>
      </c>
      <c r="F3975" s="245" t="s">
        <v>44</v>
      </c>
      <c r="G3975" s="245" t="s">
        <v>3494</v>
      </c>
      <c r="H3975" s="245" t="s">
        <v>19352</v>
      </c>
      <c r="I3975" s="245" t="s">
        <v>24</v>
      </c>
      <c r="J3975" s="245" t="s">
        <v>59</v>
      </c>
      <c r="K3975" s="246" t="s">
        <v>15459</v>
      </c>
      <c r="L3975" s="245" t="s">
        <v>568</v>
      </c>
      <c r="M3975"/>
      <c r="N3975"/>
      <c r="O3975"/>
      <c r="P3975"/>
      <c r="Q3975"/>
      <c r="R3975"/>
      <c r="S3975"/>
      <c r="T3975"/>
      <c r="U3975"/>
      <c r="V3975"/>
      <c r="W3975"/>
      <c r="X3975"/>
      <c r="Y3975"/>
      <c r="Z3975"/>
      <c r="AA3975"/>
      <c r="AB3975"/>
      <c r="AC3975"/>
      <c r="AD3975"/>
      <c r="AE3975"/>
      <c r="AF3975"/>
      <c r="AG3975"/>
      <c r="AH3975"/>
      <c r="AI3975"/>
      <c r="AJ3975"/>
      <c r="AK3975"/>
      <c r="AL3975"/>
      <c r="AM3975"/>
      <c r="AN3975"/>
      <c r="AO3975"/>
      <c r="AP3975"/>
      <c r="AQ3975"/>
      <c r="AR3975"/>
      <c r="AS3975"/>
      <c r="AT3975"/>
      <c r="AU3975"/>
      <c r="AV3975"/>
      <c r="AW3975"/>
      <c r="AX3975"/>
      <c r="AY3975"/>
      <c r="AZ3975"/>
      <c r="BA3975"/>
      <c r="BB3975"/>
      <c r="BC3975"/>
      <c r="BD3975"/>
      <c r="BE3975"/>
      <c r="BF3975"/>
      <c r="BG3975"/>
      <c r="BH3975"/>
      <c r="BI3975"/>
      <c r="BJ3975"/>
      <c r="BK3975"/>
      <c r="BL3975"/>
      <c r="BM3975"/>
      <c r="BN3975"/>
      <c r="BO3975"/>
    </row>
    <row r="3976" spans="1:67" ht="15" x14ac:dyDescent="0.25">
      <c r="A3976" s="245" t="s">
        <v>2037</v>
      </c>
      <c r="B3976" s="245" t="s">
        <v>2036</v>
      </c>
      <c r="C3976" s="245" t="s">
        <v>2430</v>
      </c>
      <c r="D3976" s="245" t="s">
        <v>2429</v>
      </c>
      <c r="E3976" s="246" t="s">
        <v>44</v>
      </c>
      <c r="F3976" s="245" t="s">
        <v>44</v>
      </c>
      <c r="G3976" s="245" t="s">
        <v>3493</v>
      </c>
      <c r="H3976" s="245" t="s">
        <v>19354</v>
      </c>
      <c r="I3976" s="245" t="s">
        <v>24</v>
      </c>
      <c r="J3976" s="245" t="s">
        <v>59</v>
      </c>
      <c r="K3976" s="246" t="s">
        <v>3249</v>
      </c>
      <c r="L3976" s="245" t="s">
        <v>568</v>
      </c>
      <c r="M3976"/>
      <c r="N3976"/>
      <c r="O3976"/>
      <c r="P3976"/>
      <c r="Q3976"/>
      <c r="R3976"/>
      <c r="S3976"/>
      <c r="T3976"/>
      <c r="U3976"/>
      <c r="V3976"/>
      <c r="W3976"/>
      <c r="X3976"/>
      <c r="Y3976"/>
      <c r="Z3976"/>
      <c r="AA3976"/>
      <c r="AB3976"/>
      <c r="AC3976"/>
      <c r="AD3976"/>
      <c r="AE3976"/>
      <c r="AF3976"/>
      <c r="AG3976"/>
      <c r="AH3976"/>
      <c r="AI3976"/>
      <c r="AJ3976"/>
      <c r="AK3976"/>
      <c r="AL3976"/>
      <c r="AM3976"/>
      <c r="AN3976"/>
      <c r="AO3976"/>
      <c r="AP3976"/>
      <c r="AQ3976"/>
      <c r="AR3976"/>
      <c r="AS3976"/>
      <c r="AT3976"/>
      <c r="AU3976"/>
      <c r="AV3976"/>
      <c r="AW3976"/>
      <c r="AX3976"/>
      <c r="AY3976"/>
      <c r="AZ3976"/>
      <c r="BA3976"/>
      <c r="BB3976"/>
      <c r="BC3976"/>
      <c r="BD3976"/>
      <c r="BE3976"/>
      <c r="BF3976"/>
      <c r="BG3976"/>
      <c r="BH3976"/>
      <c r="BI3976"/>
      <c r="BJ3976"/>
      <c r="BK3976"/>
      <c r="BL3976"/>
      <c r="BM3976"/>
      <c r="BN3976"/>
      <c r="BO3976"/>
    </row>
    <row r="3977" spans="1:67" ht="15" x14ac:dyDescent="0.25">
      <c r="A3977" s="245" t="s">
        <v>2037</v>
      </c>
      <c r="B3977" s="245" t="s">
        <v>2036</v>
      </c>
      <c r="C3977" s="245" t="s">
        <v>2430</v>
      </c>
      <c r="D3977" s="245" t="s">
        <v>2429</v>
      </c>
      <c r="E3977" s="246" t="s">
        <v>44</v>
      </c>
      <c r="F3977" s="245" t="s">
        <v>44</v>
      </c>
      <c r="G3977" s="245" t="s">
        <v>3491</v>
      </c>
      <c r="H3977" s="245" t="s">
        <v>19355</v>
      </c>
      <c r="I3977" s="245" t="s">
        <v>24</v>
      </c>
      <c r="J3977" s="245" t="s">
        <v>59</v>
      </c>
      <c r="K3977" s="246" t="s">
        <v>10494</v>
      </c>
      <c r="L3977" s="245" t="s">
        <v>568</v>
      </c>
      <c r="M3977"/>
      <c r="N3977"/>
      <c r="O3977"/>
      <c r="P3977"/>
      <c r="Q3977"/>
      <c r="R3977"/>
      <c r="S3977"/>
      <c r="T3977"/>
      <c r="U3977"/>
      <c r="V3977"/>
      <c r="W3977"/>
      <c r="X3977"/>
      <c r="Y3977"/>
      <c r="Z3977"/>
      <c r="AA3977"/>
      <c r="AB3977"/>
      <c r="AC3977"/>
      <c r="AD3977"/>
      <c r="AE3977"/>
      <c r="AF3977"/>
      <c r="AG3977"/>
      <c r="AH3977"/>
      <c r="AI3977"/>
      <c r="AJ3977"/>
      <c r="AK3977"/>
      <c r="AL3977"/>
      <c r="AM3977"/>
      <c r="AN3977"/>
      <c r="AO3977"/>
      <c r="AP3977"/>
      <c r="AQ3977"/>
      <c r="AR3977"/>
      <c r="AS3977"/>
      <c r="AT3977"/>
      <c r="AU3977"/>
      <c r="AV3977"/>
      <c r="AW3977"/>
      <c r="AX3977"/>
      <c r="AY3977"/>
      <c r="AZ3977"/>
      <c r="BA3977"/>
      <c r="BB3977"/>
      <c r="BC3977"/>
      <c r="BD3977"/>
      <c r="BE3977"/>
      <c r="BF3977"/>
      <c r="BG3977"/>
      <c r="BH3977"/>
      <c r="BI3977"/>
      <c r="BJ3977"/>
      <c r="BK3977"/>
      <c r="BL3977"/>
      <c r="BM3977"/>
      <c r="BN3977"/>
      <c r="BO3977"/>
    </row>
    <row r="3978" spans="1:67" ht="15" x14ac:dyDescent="0.25">
      <c r="A3978" s="245" t="s">
        <v>2037</v>
      </c>
      <c r="B3978" s="245" t="s">
        <v>2036</v>
      </c>
      <c r="C3978" s="245" t="s">
        <v>2430</v>
      </c>
      <c r="D3978" s="245" t="s">
        <v>2429</v>
      </c>
      <c r="E3978" s="246" t="s">
        <v>44</v>
      </c>
      <c r="F3978" s="245" t="s">
        <v>44</v>
      </c>
      <c r="G3978" s="245" t="s">
        <v>3489</v>
      </c>
      <c r="H3978" s="245" t="s">
        <v>19356</v>
      </c>
      <c r="I3978" s="245" t="s">
        <v>24</v>
      </c>
      <c r="J3978" s="245" t="s">
        <v>59</v>
      </c>
      <c r="K3978" s="246" t="s">
        <v>15173</v>
      </c>
      <c r="L3978" s="245" t="s">
        <v>568</v>
      </c>
      <c r="M3978"/>
      <c r="N3978"/>
      <c r="O3978"/>
      <c r="P3978"/>
      <c r="Q3978"/>
      <c r="R3978"/>
      <c r="S3978"/>
      <c r="T3978"/>
      <c r="U3978"/>
      <c r="V3978"/>
      <c r="W3978"/>
      <c r="X3978"/>
      <c r="Y3978"/>
      <c r="Z3978"/>
      <c r="AA3978"/>
      <c r="AB3978"/>
      <c r="AC3978"/>
      <c r="AD3978"/>
      <c r="AE3978"/>
      <c r="AF3978"/>
      <c r="AG3978"/>
      <c r="AH3978"/>
      <c r="AI3978"/>
      <c r="AJ3978"/>
      <c r="AK3978"/>
      <c r="AL3978"/>
      <c r="AM3978"/>
      <c r="AN3978"/>
      <c r="AO3978"/>
      <c r="AP3978"/>
      <c r="AQ3978"/>
      <c r="AR3978"/>
      <c r="AS3978"/>
      <c r="AT3978"/>
      <c r="AU3978"/>
      <c r="AV3978"/>
      <c r="AW3978"/>
      <c r="AX3978"/>
      <c r="AY3978"/>
      <c r="AZ3978"/>
      <c r="BA3978"/>
      <c r="BB3978"/>
      <c r="BC3978"/>
      <c r="BD3978"/>
      <c r="BE3978"/>
      <c r="BF3978"/>
      <c r="BG3978"/>
      <c r="BH3978"/>
      <c r="BI3978"/>
      <c r="BJ3978"/>
      <c r="BK3978"/>
      <c r="BL3978"/>
      <c r="BM3978"/>
      <c r="BN3978"/>
      <c r="BO3978"/>
    </row>
    <row r="3979" spans="1:67" ht="15" x14ac:dyDescent="0.25">
      <c r="A3979" s="245" t="s">
        <v>2037</v>
      </c>
      <c r="B3979" s="245" t="s">
        <v>2036</v>
      </c>
      <c r="C3979" s="245" t="s">
        <v>2430</v>
      </c>
      <c r="D3979" s="245" t="s">
        <v>2429</v>
      </c>
      <c r="E3979" s="246" t="s">
        <v>44</v>
      </c>
      <c r="F3979" s="245" t="s">
        <v>44</v>
      </c>
      <c r="G3979" s="245" t="s">
        <v>3488</v>
      </c>
      <c r="H3979" s="245" t="s">
        <v>19357</v>
      </c>
      <c r="I3979" s="245" t="s">
        <v>24</v>
      </c>
      <c r="J3979" s="245" t="s">
        <v>59</v>
      </c>
      <c r="K3979" s="246" t="s">
        <v>9596</v>
      </c>
      <c r="L3979" s="245" t="s">
        <v>568</v>
      </c>
      <c r="M3979"/>
      <c r="N3979"/>
      <c r="O3979"/>
      <c r="P3979"/>
      <c r="Q3979"/>
      <c r="R3979"/>
      <c r="S3979"/>
      <c r="T3979"/>
      <c r="U3979"/>
      <c r="V3979"/>
      <c r="W3979"/>
      <c r="X3979"/>
      <c r="Y3979"/>
      <c r="Z3979"/>
      <c r="AA3979"/>
      <c r="AB3979"/>
      <c r="AC3979"/>
      <c r="AD3979"/>
      <c r="AE3979"/>
      <c r="AF3979"/>
      <c r="AG3979"/>
      <c r="AH3979"/>
      <c r="AI3979"/>
      <c r="AJ3979"/>
      <c r="AK3979"/>
      <c r="AL3979"/>
      <c r="AM3979"/>
      <c r="AN3979"/>
      <c r="AO3979"/>
      <c r="AP3979"/>
      <c r="AQ3979"/>
      <c r="AR3979"/>
      <c r="AS3979"/>
      <c r="AT3979"/>
      <c r="AU3979"/>
      <c r="AV3979"/>
      <c r="AW3979"/>
      <c r="AX3979"/>
      <c r="AY3979"/>
      <c r="AZ3979"/>
      <c r="BA3979"/>
      <c r="BB3979"/>
      <c r="BC3979"/>
      <c r="BD3979"/>
      <c r="BE3979"/>
      <c r="BF3979"/>
      <c r="BG3979"/>
      <c r="BH3979"/>
      <c r="BI3979"/>
      <c r="BJ3979"/>
      <c r="BK3979"/>
      <c r="BL3979"/>
      <c r="BM3979"/>
      <c r="BN3979"/>
      <c r="BO3979"/>
    </row>
    <row r="3980" spans="1:67" ht="15" x14ac:dyDescent="0.25">
      <c r="A3980" s="245" t="s">
        <v>2037</v>
      </c>
      <c r="B3980" s="245" t="s">
        <v>2036</v>
      </c>
      <c r="C3980" s="245" t="s">
        <v>2430</v>
      </c>
      <c r="D3980" s="245" t="s">
        <v>2429</v>
      </c>
      <c r="E3980" s="246" t="s">
        <v>44</v>
      </c>
      <c r="F3980" s="245" t="s">
        <v>44</v>
      </c>
      <c r="G3980" s="245" t="s">
        <v>3487</v>
      </c>
      <c r="H3980" s="245" t="s">
        <v>19358</v>
      </c>
      <c r="I3980" s="245" t="s">
        <v>24</v>
      </c>
      <c r="J3980" s="245" t="s">
        <v>59</v>
      </c>
      <c r="K3980" s="246" t="s">
        <v>8641</v>
      </c>
      <c r="L3980" s="245" t="s">
        <v>568</v>
      </c>
      <c r="M3980"/>
      <c r="N3980"/>
      <c r="O3980"/>
      <c r="P3980"/>
      <c r="Q3980"/>
      <c r="R3980"/>
      <c r="S3980"/>
      <c r="T3980"/>
      <c r="U3980"/>
      <c r="V3980"/>
      <c r="W3980"/>
      <c r="X3980"/>
      <c r="Y3980"/>
      <c r="Z3980"/>
      <c r="AA3980"/>
      <c r="AB3980"/>
      <c r="AC3980"/>
      <c r="AD3980"/>
      <c r="AE3980"/>
      <c r="AF3980"/>
      <c r="AG3980"/>
      <c r="AH3980"/>
      <c r="AI3980"/>
      <c r="AJ3980"/>
      <c r="AK3980"/>
      <c r="AL3980"/>
      <c r="AM3980"/>
      <c r="AN3980"/>
      <c r="AO3980"/>
      <c r="AP3980"/>
      <c r="AQ3980"/>
      <c r="AR3980"/>
      <c r="AS3980"/>
      <c r="AT3980"/>
      <c r="AU3980"/>
      <c r="AV3980"/>
      <c r="AW3980"/>
      <c r="AX3980"/>
      <c r="AY3980"/>
      <c r="AZ3980"/>
      <c r="BA3980"/>
      <c r="BB3980"/>
      <c r="BC3980"/>
      <c r="BD3980"/>
      <c r="BE3980"/>
      <c r="BF3980"/>
      <c r="BG3980"/>
      <c r="BH3980"/>
      <c r="BI3980"/>
      <c r="BJ3980"/>
      <c r="BK3980"/>
      <c r="BL3980"/>
      <c r="BM3980"/>
      <c r="BN3980"/>
      <c r="BO3980"/>
    </row>
    <row r="3981" spans="1:67" ht="15" x14ac:dyDescent="0.25">
      <c r="A3981" s="245" t="s">
        <v>2037</v>
      </c>
      <c r="B3981" s="245" t="s">
        <v>2036</v>
      </c>
      <c r="C3981" s="245" t="s">
        <v>2430</v>
      </c>
      <c r="D3981" s="245" t="s">
        <v>2429</v>
      </c>
      <c r="E3981" s="246" t="s">
        <v>44</v>
      </c>
      <c r="F3981" s="245" t="s">
        <v>44</v>
      </c>
      <c r="G3981" s="245" t="s">
        <v>3486</v>
      </c>
      <c r="H3981" s="245" t="s">
        <v>19359</v>
      </c>
      <c r="I3981" s="245" t="s">
        <v>24</v>
      </c>
      <c r="J3981" s="245" t="s">
        <v>59</v>
      </c>
      <c r="K3981" s="246" t="s">
        <v>24541</v>
      </c>
      <c r="L3981" s="245" t="s">
        <v>568</v>
      </c>
      <c r="M3981"/>
      <c r="N3981"/>
      <c r="O3981"/>
      <c r="P3981"/>
      <c r="Q3981"/>
      <c r="R3981"/>
      <c r="S3981"/>
      <c r="T3981"/>
      <c r="U3981"/>
      <c r="V3981"/>
      <c r="W3981"/>
      <c r="X3981"/>
      <c r="Y3981"/>
      <c r="Z3981"/>
      <c r="AA3981"/>
      <c r="AB3981"/>
      <c r="AC3981"/>
      <c r="AD3981"/>
      <c r="AE3981"/>
      <c r="AF3981"/>
      <c r="AG3981"/>
      <c r="AH3981"/>
      <c r="AI3981"/>
      <c r="AJ3981"/>
      <c r="AK3981"/>
      <c r="AL3981"/>
      <c r="AM3981"/>
      <c r="AN3981"/>
      <c r="AO3981"/>
      <c r="AP3981"/>
      <c r="AQ3981"/>
      <c r="AR3981"/>
      <c r="AS3981"/>
      <c r="AT3981"/>
      <c r="AU3981"/>
      <c r="AV3981"/>
      <c r="AW3981"/>
      <c r="AX3981"/>
      <c r="AY3981"/>
      <c r="AZ3981"/>
      <c r="BA3981"/>
      <c r="BB3981"/>
      <c r="BC3981"/>
      <c r="BD3981"/>
      <c r="BE3981"/>
      <c r="BF3981"/>
      <c r="BG3981"/>
      <c r="BH3981"/>
      <c r="BI3981"/>
      <c r="BJ3981"/>
      <c r="BK3981"/>
      <c r="BL3981"/>
      <c r="BM3981"/>
      <c r="BN3981"/>
      <c r="BO3981"/>
    </row>
    <row r="3982" spans="1:67" ht="15" x14ac:dyDescent="0.25">
      <c r="A3982" s="245" t="s">
        <v>2037</v>
      </c>
      <c r="B3982" s="245" t="s">
        <v>2036</v>
      </c>
      <c r="C3982" s="245" t="s">
        <v>2430</v>
      </c>
      <c r="D3982" s="245" t="s">
        <v>2429</v>
      </c>
      <c r="E3982" s="246" t="s">
        <v>44</v>
      </c>
      <c r="F3982" s="245" t="s">
        <v>44</v>
      </c>
      <c r="G3982" s="245" t="s">
        <v>3485</v>
      </c>
      <c r="H3982" s="245" t="s">
        <v>19360</v>
      </c>
      <c r="I3982" s="245" t="s">
        <v>24</v>
      </c>
      <c r="J3982" s="245" t="s">
        <v>59</v>
      </c>
      <c r="K3982" s="246" t="s">
        <v>443</v>
      </c>
      <c r="L3982" s="245" t="s">
        <v>568</v>
      </c>
      <c r="M3982"/>
      <c r="N3982"/>
      <c r="O3982"/>
      <c r="P3982"/>
      <c r="Q3982"/>
      <c r="R3982"/>
      <c r="S3982"/>
      <c r="T3982"/>
      <c r="U3982"/>
      <c r="V3982"/>
      <c r="W3982"/>
      <c r="X3982"/>
      <c r="Y3982"/>
      <c r="Z3982"/>
      <c r="AA3982"/>
      <c r="AB3982"/>
      <c r="AC3982"/>
      <c r="AD3982"/>
      <c r="AE3982"/>
      <c r="AF3982"/>
      <c r="AG3982"/>
      <c r="AH3982"/>
      <c r="AI3982"/>
      <c r="AJ3982"/>
      <c r="AK3982"/>
      <c r="AL3982"/>
      <c r="AM3982"/>
      <c r="AN3982"/>
      <c r="AO3982"/>
      <c r="AP3982"/>
      <c r="AQ3982"/>
      <c r="AR3982"/>
      <c r="AS3982"/>
      <c r="AT3982"/>
      <c r="AU3982"/>
      <c r="AV3982"/>
      <c r="AW3982"/>
      <c r="AX3982"/>
      <c r="AY3982"/>
      <c r="AZ3982"/>
      <c r="BA3982"/>
      <c r="BB3982"/>
      <c r="BC3982"/>
      <c r="BD3982"/>
      <c r="BE3982"/>
      <c r="BF3982"/>
      <c r="BG3982"/>
      <c r="BH3982"/>
      <c r="BI3982"/>
      <c r="BJ3982"/>
      <c r="BK3982"/>
      <c r="BL3982"/>
      <c r="BM3982"/>
      <c r="BN3982"/>
      <c r="BO3982"/>
    </row>
    <row r="3983" spans="1:67" ht="15" x14ac:dyDescent="0.25">
      <c r="A3983" s="245" t="s">
        <v>2037</v>
      </c>
      <c r="B3983" s="245" t="s">
        <v>2036</v>
      </c>
      <c r="C3983" s="245" t="s">
        <v>2430</v>
      </c>
      <c r="D3983" s="245" t="s">
        <v>2429</v>
      </c>
      <c r="E3983" s="246" t="s">
        <v>44</v>
      </c>
      <c r="F3983" s="245" t="s">
        <v>44</v>
      </c>
      <c r="G3983" s="245" t="s">
        <v>3484</v>
      </c>
      <c r="H3983" s="245" t="s">
        <v>19361</v>
      </c>
      <c r="I3983" s="245" t="s">
        <v>24</v>
      </c>
      <c r="J3983" s="245" t="s">
        <v>59</v>
      </c>
      <c r="K3983" s="246" t="s">
        <v>16208</v>
      </c>
      <c r="L3983" s="245" t="s">
        <v>568</v>
      </c>
      <c r="M3983"/>
      <c r="N3983"/>
      <c r="O3983"/>
      <c r="P3983"/>
      <c r="Q3983"/>
      <c r="R3983"/>
      <c r="S3983"/>
      <c r="T3983"/>
      <c r="U3983"/>
      <c r="V3983"/>
      <c r="W3983"/>
      <c r="X3983"/>
      <c r="Y3983"/>
      <c r="Z3983"/>
      <c r="AA3983"/>
      <c r="AB3983"/>
      <c r="AC3983"/>
      <c r="AD3983"/>
      <c r="AE3983"/>
      <c r="AF3983"/>
      <c r="AG3983"/>
      <c r="AH3983"/>
      <c r="AI3983"/>
      <c r="AJ3983"/>
      <c r="AK3983"/>
      <c r="AL3983"/>
      <c r="AM3983"/>
      <c r="AN3983"/>
      <c r="AO3983"/>
      <c r="AP3983"/>
      <c r="AQ3983"/>
      <c r="AR3983"/>
      <c r="AS3983"/>
      <c r="AT3983"/>
      <c r="AU3983"/>
      <c r="AV3983"/>
      <c r="AW3983"/>
      <c r="AX3983"/>
      <c r="AY3983"/>
      <c r="AZ3983"/>
      <c r="BA3983"/>
      <c r="BB3983"/>
      <c r="BC3983"/>
      <c r="BD3983"/>
      <c r="BE3983"/>
      <c r="BF3983"/>
      <c r="BG3983"/>
      <c r="BH3983"/>
      <c r="BI3983"/>
      <c r="BJ3983"/>
      <c r="BK3983"/>
      <c r="BL3983"/>
      <c r="BM3983"/>
      <c r="BN3983"/>
      <c r="BO3983"/>
    </row>
    <row r="3984" spans="1:67" ht="15" x14ac:dyDescent="0.25">
      <c r="A3984" s="245" t="s">
        <v>2037</v>
      </c>
      <c r="B3984" s="245" t="s">
        <v>2036</v>
      </c>
      <c r="C3984" s="245" t="s">
        <v>2430</v>
      </c>
      <c r="D3984" s="245" t="s">
        <v>2429</v>
      </c>
      <c r="E3984" s="246" t="s">
        <v>44</v>
      </c>
      <c r="F3984" s="245" t="s">
        <v>44</v>
      </c>
      <c r="G3984" s="245" t="s">
        <v>3482</v>
      </c>
      <c r="H3984" s="245" t="s">
        <v>19363</v>
      </c>
      <c r="I3984" s="245" t="s">
        <v>24</v>
      </c>
      <c r="J3984" s="245" t="s">
        <v>59</v>
      </c>
      <c r="K3984" s="246" t="s">
        <v>8878</v>
      </c>
      <c r="L3984" s="245" t="s">
        <v>568</v>
      </c>
      <c r="M3984"/>
      <c r="N3984"/>
      <c r="O3984"/>
      <c r="P3984"/>
      <c r="Q3984"/>
      <c r="R3984"/>
      <c r="S3984"/>
      <c r="T3984"/>
      <c r="U3984"/>
      <c r="V3984"/>
      <c r="W3984"/>
      <c r="X3984"/>
      <c r="Y3984"/>
      <c r="Z3984"/>
      <c r="AA3984"/>
      <c r="AB3984"/>
      <c r="AC3984"/>
      <c r="AD3984"/>
      <c r="AE3984"/>
      <c r="AF3984"/>
      <c r="AG3984"/>
      <c r="AH3984"/>
      <c r="AI3984"/>
      <c r="AJ3984"/>
      <c r="AK3984"/>
      <c r="AL3984"/>
      <c r="AM3984"/>
      <c r="AN3984"/>
      <c r="AO3984"/>
      <c r="AP3984"/>
      <c r="AQ3984"/>
      <c r="AR3984"/>
      <c r="AS3984"/>
      <c r="AT3984"/>
      <c r="AU3984"/>
      <c r="AV3984"/>
      <c r="AW3984"/>
      <c r="AX3984"/>
      <c r="AY3984"/>
      <c r="AZ3984"/>
      <c r="BA3984"/>
      <c r="BB3984"/>
      <c r="BC3984"/>
      <c r="BD3984"/>
      <c r="BE3984"/>
      <c r="BF3984"/>
      <c r="BG3984"/>
      <c r="BH3984"/>
      <c r="BI3984"/>
      <c r="BJ3984"/>
      <c r="BK3984"/>
      <c r="BL3984"/>
      <c r="BM3984"/>
      <c r="BN3984"/>
      <c r="BO3984"/>
    </row>
    <row r="3985" spans="1:67" ht="15" x14ac:dyDescent="0.25">
      <c r="A3985" s="245" t="s">
        <v>2037</v>
      </c>
      <c r="B3985" s="245" t="s">
        <v>2036</v>
      </c>
      <c r="C3985" s="245" t="s">
        <v>2430</v>
      </c>
      <c r="D3985" s="245" t="s">
        <v>2429</v>
      </c>
      <c r="E3985" s="246" t="s">
        <v>44</v>
      </c>
      <c r="F3985" s="245" t="s">
        <v>44</v>
      </c>
      <c r="G3985" s="245" t="s">
        <v>3480</v>
      </c>
      <c r="H3985" s="245" t="s">
        <v>19364</v>
      </c>
      <c r="I3985" s="245" t="s">
        <v>24</v>
      </c>
      <c r="J3985" s="245" t="s">
        <v>59</v>
      </c>
      <c r="K3985" s="246" t="s">
        <v>8273</v>
      </c>
      <c r="L3985" s="245" t="s">
        <v>568</v>
      </c>
      <c r="M3985"/>
      <c r="N3985"/>
      <c r="O3985"/>
      <c r="P3985"/>
      <c r="Q3985"/>
      <c r="R3985"/>
      <c r="S3985"/>
      <c r="T3985"/>
      <c r="U3985"/>
      <c r="V3985"/>
      <c r="W3985"/>
      <c r="X3985"/>
      <c r="Y3985"/>
      <c r="Z3985"/>
      <c r="AA3985"/>
      <c r="AB3985"/>
      <c r="AC3985"/>
      <c r="AD3985"/>
      <c r="AE3985"/>
      <c r="AF3985"/>
      <c r="AG3985"/>
      <c r="AH3985"/>
      <c r="AI3985"/>
      <c r="AJ3985"/>
      <c r="AK3985"/>
      <c r="AL3985"/>
      <c r="AM3985"/>
      <c r="AN3985"/>
      <c r="AO3985"/>
      <c r="AP3985"/>
      <c r="AQ3985"/>
      <c r="AR3985"/>
      <c r="AS3985"/>
      <c r="AT3985"/>
      <c r="AU3985"/>
      <c r="AV3985"/>
      <c r="AW3985"/>
      <c r="AX3985"/>
      <c r="AY3985"/>
      <c r="AZ3985"/>
      <c r="BA3985"/>
      <c r="BB3985"/>
      <c r="BC3985"/>
      <c r="BD3985"/>
      <c r="BE3985"/>
      <c r="BF3985"/>
      <c r="BG3985"/>
      <c r="BH3985"/>
      <c r="BI3985"/>
      <c r="BJ3985"/>
      <c r="BK3985"/>
      <c r="BL3985"/>
      <c r="BM3985"/>
      <c r="BN3985"/>
      <c r="BO3985"/>
    </row>
    <row r="3986" spans="1:67" ht="15" x14ac:dyDescent="0.25">
      <c r="A3986" s="245" t="s">
        <v>2037</v>
      </c>
      <c r="B3986" s="245" t="s">
        <v>2036</v>
      </c>
      <c r="C3986" s="245" t="s">
        <v>2430</v>
      </c>
      <c r="D3986" s="245" t="s">
        <v>2429</v>
      </c>
      <c r="E3986" s="246" t="s">
        <v>44</v>
      </c>
      <c r="F3986" s="245" t="s">
        <v>44</v>
      </c>
      <c r="G3986" s="245" t="s">
        <v>3479</v>
      </c>
      <c r="H3986" s="245" t="s">
        <v>19365</v>
      </c>
      <c r="I3986" s="245" t="s">
        <v>24</v>
      </c>
      <c r="J3986" s="245" t="s">
        <v>59</v>
      </c>
      <c r="K3986" s="246" t="s">
        <v>15862</v>
      </c>
      <c r="L3986" s="245" t="s">
        <v>568</v>
      </c>
      <c r="M3986"/>
      <c r="N3986"/>
      <c r="O3986"/>
      <c r="P3986"/>
      <c r="Q3986"/>
      <c r="R3986"/>
      <c r="S3986"/>
      <c r="T3986"/>
      <c r="U3986"/>
      <c r="V3986"/>
      <c r="W3986"/>
      <c r="X3986"/>
      <c r="Y3986"/>
      <c r="Z3986"/>
      <c r="AA3986"/>
      <c r="AB3986"/>
      <c r="AC3986"/>
      <c r="AD3986"/>
      <c r="AE3986"/>
      <c r="AF3986"/>
      <c r="AG3986"/>
      <c r="AH3986"/>
      <c r="AI3986"/>
      <c r="AJ3986"/>
      <c r="AK3986"/>
      <c r="AL3986"/>
      <c r="AM3986"/>
      <c r="AN3986"/>
      <c r="AO3986"/>
      <c r="AP3986"/>
      <c r="AQ3986"/>
      <c r="AR3986"/>
      <c r="AS3986"/>
      <c r="AT3986"/>
      <c r="AU3986"/>
      <c r="AV3986"/>
      <c r="AW3986"/>
      <c r="AX3986"/>
      <c r="AY3986"/>
      <c r="AZ3986"/>
      <c r="BA3986"/>
      <c r="BB3986"/>
      <c r="BC3986"/>
      <c r="BD3986"/>
      <c r="BE3986"/>
      <c r="BF3986"/>
      <c r="BG3986"/>
      <c r="BH3986"/>
      <c r="BI3986"/>
      <c r="BJ3986"/>
      <c r="BK3986"/>
      <c r="BL3986"/>
      <c r="BM3986"/>
      <c r="BN3986"/>
      <c r="BO3986"/>
    </row>
    <row r="3987" spans="1:67" ht="15" x14ac:dyDescent="0.25">
      <c r="A3987" s="245" t="s">
        <v>2037</v>
      </c>
      <c r="B3987" s="245" t="s">
        <v>2036</v>
      </c>
      <c r="C3987" s="245" t="s">
        <v>2430</v>
      </c>
      <c r="D3987" s="245" t="s">
        <v>2429</v>
      </c>
      <c r="E3987" s="246" t="s">
        <v>44</v>
      </c>
      <c r="F3987" s="245" t="s">
        <v>44</v>
      </c>
      <c r="G3987" s="245" t="s">
        <v>3478</v>
      </c>
      <c r="H3987" s="245" t="s">
        <v>19366</v>
      </c>
      <c r="I3987" s="245" t="s">
        <v>24</v>
      </c>
      <c r="J3987" s="245" t="s">
        <v>59</v>
      </c>
      <c r="K3987" s="246" t="s">
        <v>3381</v>
      </c>
      <c r="L3987" s="245" t="s">
        <v>568</v>
      </c>
      <c r="M3987"/>
      <c r="N3987"/>
      <c r="O3987"/>
      <c r="P3987"/>
      <c r="Q3987"/>
      <c r="R3987"/>
      <c r="S3987"/>
      <c r="T3987"/>
      <c r="U3987"/>
      <c r="V3987"/>
      <c r="W3987"/>
      <c r="X3987"/>
      <c r="Y3987"/>
      <c r="Z3987"/>
      <c r="AA3987"/>
      <c r="AB3987"/>
      <c r="AC3987"/>
      <c r="AD3987"/>
      <c r="AE3987"/>
      <c r="AF3987"/>
      <c r="AG3987"/>
      <c r="AH3987"/>
      <c r="AI3987"/>
      <c r="AJ3987"/>
      <c r="AK3987"/>
      <c r="AL3987"/>
      <c r="AM3987"/>
      <c r="AN3987"/>
      <c r="AO3987"/>
      <c r="AP3987"/>
      <c r="AQ3987"/>
      <c r="AR3987"/>
      <c r="AS3987"/>
      <c r="AT3987"/>
      <c r="AU3987"/>
      <c r="AV3987"/>
      <c r="AW3987"/>
      <c r="AX3987"/>
      <c r="AY3987"/>
      <c r="AZ3987"/>
      <c r="BA3987"/>
      <c r="BB3987"/>
      <c r="BC3987"/>
      <c r="BD3987"/>
      <c r="BE3987"/>
      <c r="BF3987"/>
      <c r="BG3987"/>
      <c r="BH3987"/>
      <c r="BI3987"/>
      <c r="BJ3987"/>
      <c r="BK3987"/>
      <c r="BL3987"/>
      <c r="BM3987"/>
      <c r="BN3987"/>
      <c r="BO3987"/>
    </row>
    <row r="3988" spans="1:67" ht="15" x14ac:dyDescent="0.25">
      <c r="A3988" s="245" t="s">
        <v>2037</v>
      </c>
      <c r="B3988" s="245" t="s">
        <v>2036</v>
      </c>
      <c r="C3988" s="245" t="s">
        <v>2430</v>
      </c>
      <c r="D3988" s="245" t="s">
        <v>2429</v>
      </c>
      <c r="E3988" s="246" t="s">
        <v>44</v>
      </c>
      <c r="F3988" s="245" t="s">
        <v>44</v>
      </c>
      <c r="G3988" s="245" t="s">
        <v>3477</v>
      </c>
      <c r="H3988" s="245" t="s">
        <v>19367</v>
      </c>
      <c r="I3988" s="245" t="s">
        <v>24</v>
      </c>
      <c r="J3988" s="245" t="s">
        <v>59</v>
      </c>
      <c r="K3988" s="246" t="s">
        <v>22509</v>
      </c>
      <c r="L3988" s="245" t="s">
        <v>568</v>
      </c>
      <c r="M3988"/>
      <c r="N3988"/>
      <c r="O3988"/>
      <c r="P3988"/>
      <c r="Q3988"/>
      <c r="R3988"/>
      <c r="S3988"/>
      <c r="T3988"/>
      <c r="U3988"/>
      <c r="V3988"/>
      <c r="W3988"/>
      <c r="X3988"/>
      <c r="Y3988"/>
      <c r="Z3988"/>
      <c r="AA3988"/>
      <c r="AB3988"/>
      <c r="AC3988"/>
      <c r="AD3988"/>
      <c r="AE3988"/>
      <c r="AF3988"/>
      <c r="AG3988"/>
      <c r="AH3988"/>
      <c r="AI3988"/>
      <c r="AJ3988"/>
      <c r="AK3988"/>
      <c r="AL3988"/>
      <c r="AM3988"/>
      <c r="AN3988"/>
      <c r="AO3988"/>
      <c r="AP3988"/>
      <c r="AQ3988"/>
      <c r="AR3988"/>
      <c r="AS3988"/>
      <c r="AT3988"/>
      <c r="AU3988"/>
      <c r="AV3988"/>
      <c r="AW3988"/>
      <c r="AX3988"/>
      <c r="AY3988"/>
      <c r="AZ3988"/>
      <c r="BA3988"/>
      <c r="BB3988"/>
      <c r="BC3988"/>
      <c r="BD3988"/>
      <c r="BE3988"/>
      <c r="BF3988"/>
      <c r="BG3988"/>
      <c r="BH3988"/>
      <c r="BI3988"/>
      <c r="BJ3988"/>
      <c r="BK3988"/>
      <c r="BL3988"/>
      <c r="BM3988"/>
      <c r="BN3988"/>
      <c r="BO3988"/>
    </row>
    <row r="3989" spans="1:67" ht="15" x14ac:dyDescent="0.25">
      <c r="A3989" s="245" t="s">
        <v>2037</v>
      </c>
      <c r="B3989" s="245" t="s">
        <v>2036</v>
      </c>
      <c r="C3989" s="245" t="s">
        <v>2430</v>
      </c>
      <c r="D3989" s="245" t="s">
        <v>2429</v>
      </c>
      <c r="E3989" s="246" t="s">
        <v>44</v>
      </c>
      <c r="F3989" s="245" t="s">
        <v>44</v>
      </c>
      <c r="G3989" s="245" t="s">
        <v>3476</v>
      </c>
      <c r="H3989" s="245" t="s">
        <v>19368</v>
      </c>
      <c r="I3989" s="245" t="s">
        <v>24</v>
      </c>
      <c r="J3989" s="245" t="s">
        <v>59</v>
      </c>
      <c r="K3989" s="246" t="s">
        <v>12861</v>
      </c>
      <c r="L3989" s="245" t="s">
        <v>568</v>
      </c>
      <c r="M3989"/>
      <c r="N3989"/>
      <c r="O3989"/>
      <c r="P3989"/>
      <c r="Q3989"/>
      <c r="R3989"/>
      <c r="S3989"/>
      <c r="T3989"/>
      <c r="U3989"/>
      <c r="V3989"/>
      <c r="W3989"/>
      <c r="X3989"/>
      <c r="Y3989"/>
      <c r="Z3989"/>
      <c r="AA3989"/>
      <c r="AB3989"/>
      <c r="AC3989"/>
      <c r="AD3989"/>
      <c r="AE3989"/>
      <c r="AF3989"/>
      <c r="AG3989"/>
      <c r="AH3989"/>
      <c r="AI3989"/>
      <c r="AJ3989"/>
      <c r="AK3989"/>
      <c r="AL3989"/>
      <c r="AM3989"/>
      <c r="AN3989"/>
      <c r="AO3989"/>
      <c r="AP3989"/>
      <c r="AQ3989"/>
      <c r="AR3989"/>
      <c r="AS3989"/>
      <c r="AT3989"/>
      <c r="AU3989"/>
      <c r="AV3989"/>
      <c r="AW3989"/>
      <c r="AX3989"/>
      <c r="AY3989"/>
      <c r="AZ3989"/>
      <c r="BA3989"/>
      <c r="BB3989"/>
      <c r="BC3989"/>
      <c r="BD3989"/>
      <c r="BE3989"/>
      <c r="BF3989"/>
      <c r="BG3989"/>
      <c r="BH3989"/>
      <c r="BI3989"/>
      <c r="BJ3989"/>
      <c r="BK3989"/>
      <c r="BL3989"/>
      <c r="BM3989"/>
      <c r="BN3989"/>
      <c r="BO3989"/>
    </row>
    <row r="3990" spans="1:67" ht="15" x14ac:dyDescent="0.25">
      <c r="A3990" s="245" t="s">
        <v>2037</v>
      </c>
      <c r="B3990" s="245" t="s">
        <v>2036</v>
      </c>
      <c r="C3990" s="245" t="s">
        <v>2430</v>
      </c>
      <c r="D3990" s="245" t="s">
        <v>2429</v>
      </c>
      <c r="E3990" s="246" t="s">
        <v>44</v>
      </c>
      <c r="F3990" s="245" t="s">
        <v>44</v>
      </c>
      <c r="G3990" s="245" t="s">
        <v>3475</v>
      </c>
      <c r="H3990" s="245" t="s">
        <v>19369</v>
      </c>
      <c r="I3990" s="245" t="s">
        <v>24</v>
      </c>
      <c r="J3990" s="245" t="s">
        <v>59</v>
      </c>
      <c r="K3990" s="246" t="s">
        <v>14125</v>
      </c>
      <c r="L3990" s="245" t="s">
        <v>568</v>
      </c>
      <c r="M3990"/>
      <c r="N3990"/>
      <c r="O3990"/>
      <c r="P3990"/>
      <c r="Q3990"/>
      <c r="R3990"/>
      <c r="S3990"/>
      <c r="T3990"/>
      <c r="U3990"/>
      <c r="V3990"/>
      <c r="W3990"/>
      <c r="X3990"/>
      <c r="Y3990"/>
      <c r="Z3990"/>
      <c r="AA3990"/>
      <c r="AB3990"/>
      <c r="AC3990"/>
      <c r="AD3990"/>
      <c r="AE3990"/>
      <c r="AF3990"/>
      <c r="AG3990"/>
      <c r="AH3990"/>
      <c r="AI3990"/>
      <c r="AJ3990"/>
      <c r="AK3990"/>
      <c r="AL3990"/>
      <c r="AM3990"/>
      <c r="AN3990"/>
      <c r="AO3990"/>
      <c r="AP3990"/>
      <c r="AQ3990"/>
      <c r="AR3990"/>
      <c r="AS3990"/>
      <c r="AT3990"/>
      <c r="AU3990"/>
      <c r="AV3990"/>
      <c r="AW3990"/>
      <c r="AX3990"/>
      <c r="AY3990"/>
      <c r="AZ3990"/>
      <c r="BA3990"/>
      <c r="BB3990"/>
      <c r="BC3990"/>
      <c r="BD3990"/>
      <c r="BE3990"/>
      <c r="BF3990"/>
      <c r="BG3990"/>
      <c r="BH3990"/>
      <c r="BI3990"/>
      <c r="BJ3990"/>
      <c r="BK3990"/>
      <c r="BL3990"/>
      <c r="BM3990"/>
      <c r="BN3990"/>
      <c r="BO3990"/>
    </row>
    <row r="3991" spans="1:67" ht="15" x14ac:dyDescent="0.25">
      <c r="A3991" s="245" t="s">
        <v>2037</v>
      </c>
      <c r="B3991" s="245" t="s">
        <v>2036</v>
      </c>
      <c r="C3991" s="245" t="s">
        <v>2430</v>
      </c>
      <c r="D3991" s="245" t="s">
        <v>2429</v>
      </c>
      <c r="E3991" s="246" t="s">
        <v>44</v>
      </c>
      <c r="F3991" s="245" t="s">
        <v>44</v>
      </c>
      <c r="G3991" s="245" t="s">
        <v>3474</v>
      </c>
      <c r="H3991" s="245" t="s">
        <v>19370</v>
      </c>
      <c r="I3991" s="245" t="s">
        <v>24</v>
      </c>
      <c r="J3991" s="245" t="s">
        <v>59</v>
      </c>
      <c r="K3991" s="246" t="s">
        <v>19242</v>
      </c>
      <c r="L3991" s="245" t="s">
        <v>568</v>
      </c>
      <c r="M3991"/>
      <c r="N3991"/>
      <c r="O3991"/>
      <c r="P3991"/>
      <c r="Q3991"/>
      <c r="R3991"/>
      <c r="S3991"/>
      <c r="T3991"/>
      <c r="U3991"/>
      <c r="V3991"/>
      <c r="W3991"/>
      <c r="X3991"/>
      <c r="Y3991"/>
      <c r="Z3991"/>
      <c r="AA3991"/>
      <c r="AB3991"/>
      <c r="AC3991"/>
      <c r="AD3991"/>
      <c r="AE3991"/>
      <c r="AF3991"/>
      <c r="AG3991"/>
      <c r="AH3991"/>
      <c r="AI3991"/>
      <c r="AJ3991"/>
      <c r="AK3991"/>
      <c r="AL3991"/>
      <c r="AM3991"/>
      <c r="AN3991"/>
      <c r="AO3991"/>
      <c r="AP3991"/>
      <c r="AQ3991"/>
      <c r="AR3991"/>
      <c r="AS3991"/>
      <c r="AT3991"/>
      <c r="AU3991"/>
      <c r="AV3991"/>
      <c r="AW3991"/>
      <c r="AX3991"/>
      <c r="AY3991"/>
      <c r="AZ3991"/>
      <c r="BA3991"/>
      <c r="BB3991"/>
      <c r="BC3991"/>
      <c r="BD3991"/>
      <c r="BE3991"/>
      <c r="BF3991"/>
      <c r="BG3991"/>
      <c r="BH3991"/>
      <c r="BI3991"/>
      <c r="BJ3991"/>
      <c r="BK3991"/>
      <c r="BL3991"/>
      <c r="BM3991"/>
      <c r="BN3991"/>
      <c r="BO3991"/>
    </row>
    <row r="3992" spans="1:67" ht="15" x14ac:dyDescent="0.25">
      <c r="A3992" s="245" t="s">
        <v>2037</v>
      </c>
      <c r="B3992" s="245" t="s">
        <v>2036</v>
      </c>
      <c r="C3992" s="245" t="s">
        <v>2430</v>
      </c>
      <c r="D3992" s="245" t="s">
        <v>2429</v>
      </c>
      <c r="E3992" s="246" t="s">
        <v>44</v>
      </c>
      <c r="F3992" s="245" t="s">
        <v>44</v>
      </c>
      <c r="G3992" s="245" t="s">
        <v>3473</v>
      </c>
      <c r="H3992" s="245" t="s">
        <v>19371</v>
      </c>
      <c r="I3992" s="245" t="s">
        <v>24</v>
      </c>
      <c r="J3992" s="245" t="s">
        <v>59</v>
      </c>
      <c r="K3992" s="246" t="s">
        <v>24542</v>
      </c>
      <c r="L3992" s="245" t="s">
        <v>568</v>
      </c>
      <c r="M3992"/>
      <c r="N3992"/>
      <c r="O3992"/>
      <c r="P3992"/>
      <c r="Q3992"/>
      <c r="R3992"/>
      <c r="S3992"/>
      <c r="T3992"/>
      <c r="U3992"/>
      <c r="V3992"/>
      <c r="W3992"/>
      <c r="X3992"/>
      <c r="Y3992"/>
      <c r="Z3992"/>
      <c r="AA3992"/>
      <c r="AB3992"/>
      <c r="AC3992"/>
      <c r="AD3992"/>
      <c r="AE3992"/>
      <c r="AF3992"/>
      <c r="AG3992"/>
      <c r="AH3992"/>
      <c r="AI3992"/>
      <c r="AJ3992"/>
      <c r="AK3992"/>
      <c r="AL3992"/>
      <c r="AM3992"/>
      <c r="AN3992"/>
      <c r="AO3992"/>
      <c r="AP3992"/>
      <c r="AQ3992"/>
      <c r="AR3992"/>
      <c r="AS3992"/>
      <c r="AT3992"/>
      <c r="AU3992"/>
      <c r="AV3992"/>
      <c r="AW3992"/>
      <c r="AX3992"/>
      <c r="AY3992"/>
      <c r="AZ3992"/>
      <c r="BA3992"/>
      <c r="BB3992"/>
      <c r="BC3992"/>
      <c r="BD3992"/>
      <c r="BE3992"/>
      <c r="BF3992"/>
      <c r="BG3992"/>
      <c r="BH3992"/>
      <c r="BI3992"/>
      <c r="BJ3992"/>
      <c r="BK3992"/>
      <c r="BL3992"/>
      <c r="BM3992"/>
      <c r="BN3992"/>
      <c r="BO3992"/>
    </row>
    <row r="3993" spans="1:67" ht="15" x14ac:dyDescent="0.25">
      <c r="A3993" s="245" t="s">
        <v>2037</v>
      </c>
      <c r="B3993" s="245" t="s">
        <v>2036</v>
      </c>
      <c r="C3993" s="245" t="s">
        <v>2430</v>
      </c>
      <c r="D3993" s="245" t="s">
        <v>2429</v>
      </c>
      <c r="E3993" s="246" t="s">
        <v>44</v>
      </c>
      <c r="F3993" s="245" t="s">
        <v>44</v>
      </c>
      <c r="G3993" s="245" t="s">
        <v>3472</v>
      </c>
      <c r="H3993" s="245" t="s">
        <v>19372</v>
      </c>
      <c r="I3993" s="245" t="s">
        <v>24</v>
      </c>
      <c r="J3993" s="245" t="s">
        <v>59</v>
      </c>
      <c r="K3993" s="246" t="s">
        <v>24543</v>
      </c>
      <c r="L3993" s="245" t="s">
        <v>568</v>
      </c>
      <c r="M3993"/>
      <c r="N3993"/>
      <c r="O3993"/>
      <c r="P3993"/>
      <c r="Q3993"/>
      <c r="R3993"/>
      <c r="S3993"/>
      <c r="T3993"/>
      <c r="U3993"/>
      <c r="V3993"/>
      <c r="W3993"/>
      <c r="X3993"/>
      <c r="Y3993"/>
      <c r="Z3993"/>
      <c r="AA3993"/>
      <c r="AB3993"/>
      <c r="AC3993"/>
      <c r="AD3993"/>
      <c r="AE3993"/>
      <c r="AF3993"/>
      <c r="AG3993"/>
      <c r="AH3993"/>
      <c r="AI3993"/>
      <c r="AJ3993"/>
      <c r="AK3993"/>
      <c r="AL3993"/>
      <c r="AM3993"/>
      <c r="AN3993"/>
      <c r="AO3993"/>
      <c r="AP3993"/>
      <c r="AQ3993"/>
      <c r="AR3993"/>
      <c r="AS3993"/>
      <c r="AT3993"/>
      <c r="AU3993"/>
      <c r="AV3993"/>
      <c r="AW3993"/>
      <c r="AX3993"/>
      <c r="AY3993"/>
      <c r="AZ3993"/>
      <c r="BA3993"/>
      <c r="BB3993"/>
      <c r="BC3993"/>
      <c r="BD3993"/>
      <c r="BE3993"/>
      <c r="BF3993"/>
      <c r="BG3993"/>
      <c r="BH3993"/>
      <c r="BI3993"/>
      <c r="BJ3993"/>
      <c r="BK3993"/>
      <c r="BL3993"/>
      <c r="BM3993"/>
      <c r="BN3993"/>
      <c r="BO3993"/>
    </row>
    <row r="3994" spans="1:67" ht="15" x14ac:dyDescent="0.25">
      <c r="A3994" s="245" t="s">
        <v>2037</v>
      </c>
      <c r="B3994" s="245" t="s">
        <v>2036</v>
      </c>
      <c r="C3994" s="245" t="s">
        <v>2430</v>
      </c>
      <c r="D3994" s="245" t="s">
        <v>2429</v>
      </c>
      <c r="E3994" s="246" t="s">
        <v>44</v>
      </c>
      <c r="F3994" s="245" t="s">
        <v>44</v>
      </c>
      <c r="G3994" s="245" t="s">
        <v>3471</v>
      </c>
      <c r="H3994" s="245" t="s">
        <v>19374</v>
      </c>
      <c r="I3994" s="245" t="s">
        <v>24</v>
      </c>
      <c r="J3994" s="245" t="s">
        <v>59</v>
      </c>
      <c r="K3994" s="246" t="s">
        <v>24544</v>
      </c>
      <c r="L3994" s="245" t="s">
        <v>568</v>
      </c>
      <c r="M3994"/>
      <c r="N3994"/>
      <c r="O3994"/>
      <c r="P3994"/>
      <c r="Q3994"/>
      <c r="R3994"/>
      <c r="S3994"/>
      <c r="T3994"/>
      <c r="U3994"/>
      <c r="V3994"/>
      <c r="W3994"/>
      <c r="X3994"/>
      <c r="Y3994"/>
      <c r="Z3994"/>
      <c r="AA3994"/>
      <c r="AB3994"/>
      <c r="AC3994"/>
      <c r="AD3994"/>
      <c r="AE3994"/>
      <c r="AF3994"/>
      <c r="AG3994"/>
      <c r="AH3994"/>
      <c r="AI3994"/>
      <c r="AJ3994"/>
      <c r="AK3994"/>
      <c r="AL3994"/>
      <c r="AM3994"/>
      <c r="AN3994"/>
      <c r="AO3994"/>
      <c r="AP3994"/>
      <c r="AQ3994"/>
      <c r="AR3994"/>
      <c r="AS3994"/>
      <c r="AT3994"/>
      <c r="AU3994"/>
      <c r="AV3994"/>
      <c r="AW3994"/>
      <c r="AX3994"/>
      <c r="AY3994"/>
      <c r="AZ3994"/>
      <c r="BA3994"/>
      <c r="BB3994"/>
      <c r="BC3994"/>
      <c r="BD3994"/>
      <c r="BE3994"/>
      <c r="BF3994"/>
      <c r="BG3994"/>
      <c r="BH3994"/>
      <c r="BI3994"/>
      <c r="BJ3994"/>
      <c r="BK3994"/>
      <c r="BL3994"/>
      <c r="BM3994"/>
      <c r="BN3994"/>
      <c r="BO3994"/>
    </row>
    <row r="3995" spans="1:67" ht="15" x14ac:dyDescent="0.25">
      <c r="A3995" s="245" t="s">
        <v>2037</v>
      </c>
      <c r="B3995" s="245" t="s">
        <v>2036</v>
      </c>
      <c r="C3995" s="245" t="s">
        <v>2430</v>
      </c>
      <c r="D3995" s="245" t="s">
        <v>2429</v>
      </c>
      <c r="E3995" s="246" t="s">
        <v>44</v>
      </c>
      <c r="F3995" s="245" t="s">
        <v>44</v>
      </c>
      <c r="G3995" s="245" t="s">
        <v>3470</v>
      </c>
      <c r="H3995" s="245" t="s">
        <v>19375</v>
      </c>
      <c r="I3995" s="245" t="s">
        <v>24</v>
      </c>
      <c r="J3995" s="245" t="s">
        <v>59</v>
      </c>
      <c r="K3995" s="246" t="s">
        <v>11445</v>
      </c>
      <c r="L3995" s="245" t="s">
        <v>568</v>
      </c>
      <c r="M3995"/>
      <c r="N3995"/>
      <c r="O3995"/>
      <c r="P3995"/>
      <c r="Q3995"/>
      <c r="R3995"/>
      <c r="S3995"/>
      <c r="T3995"/>
      <c r="U3995"/>
      <c r="V3995"/>
      <c r="W3995"/>
      <c r="X3995"/>
      <c r="Y3995"/>
      <c r="Z3995"/>
      <c r="AA3995"/>
      <c r="AB3995"/>
      <c r="AC3995"/>
      <c r="AD3995"/>
      <c r="AE3995"/>
      <c r="AF3995"/>
      <c r="AG3995"/>
      <c r="AH3995"/>
      <c r="AI3995"/>
      <c r="AJ3995"/>
      <c r="AK3995"/>
      <c r="AL3995"/>
      <c r="AM3995"/>
      <c r="AN3995"/>
      <c r="AO3995"/>
      <c r="AP3995"/>
      <c r="AQ3995"/>
      <c r="AR3995"/>
      <c r="AS3995"/>
      <c r="AT3995"/>
      <c r="AU3995"/>
      <c r="AV3995"/>
      <c r="AW3995"/>
      <c r="AX3995"/>
      <c r="AY3995"/>
      <c r="AZ3995"/>
      <c r="BA3995"/>
      <c r="BB3995"/>
      <c r="BC3995"/>
      <c r="BD3995"/>
      <c r="BE3995"/>
      <c r="BF3995"/>
      <c r="BG3995"/>
      <c r="BH3995"/>
      <c r="BI3995"/>
      <c r="BJ3995"/>
      <c r="BK3995"/>
      <c r="BL3995"/>
      <c r="BM3995"/>
      <c r="BN3995"/>
      <c r="BO3995"/>
    </row>
    <row r="3996" spans="1:67" ht="15" x14ac:dyDescent="0.25">
      <c r="A3996" s="245" t="s">
        <v>2037</v>
      </c>
      <c r="B3996" s="245" t="s">
        <v>2036</v>
      </c>
      <c r="C3996" s="245" t="s">
        <v>2430</v>
      </c>
      <c r="D3996" s="245" t="s">
        <v>2429</v>
      </c>
      <c r="E3996" s="246" t="s">
        <v>44</v>
      </c>
      <c r="F3996" s="245" t="s">
        <v>44</v>
      </c>
      <c r="G3996" s="245" t="s">
        <v>3469</v>
      </c>
      <c r="H3996" s="245" t="s">
        <v>19376</v>
      </c>
      <c r="I3996" s="245" t="s">
        <v>24</v>
      </c>
      <c r="J3996" s="245" t="s">
        <v>59</v>
      </c>
      <c r="K3996" s="246" t="s">
        <v>16265</v>
      </c>
      <c r="L3996" s="245" t="s">
        <v>568</v>
      </c>
      <c r="M3996"/>
      <c r="N3996"/>
      <c r="O3996"/>
      <c r="P3996"/>
      <c r="Q3996"/>
      <c r="R3996"/>
      <c r="S3996"/>
      <c r="T3996"/>
      <c r="U3996"/>
      <c r="V3996"/>
      <c r="W3996"/>
      <c r="X3996"/>
      <c r="Y3996"/>
      <c r="Z3996"/>
      <c r="AA3996"/>
      <c r="AB3996"/>
      <c r="AC3996"/>
      <c r="AD3996"/>
      <c r="AE3996"/>
      <c r="AF3996"/>
      <c r="AG3996"/>
      <c r="AH3996"/>
      <c r="AI3996"/>
      <c r="AJ3996"/>
      <c r="AK3996"/>
      <c r="AL3996"/>
      <c r="AM3996"/>
      <c r="AN3996"/>
      <c r="AO3996"/>
      <c r="AP3996"/>
      <c r="AQ3996"/>
      <c r="AR3996"/>
      <c r="AS3996"/>
      <c r="AT3996"/>
      <c r="AU3996"/>
      <c r="AV3996"/>
      <c r="AW3996"/>
      <c r="AX3996"/>
      <c r="AY3996"/>
      <c r="AZ3996"/>
      <c r="BA3996"/>
      <c r="BB3996"/>
      <c r="BC3996"/>
      <c r="BD3996"/>
      <c r="BE3996"/>
      <c r="BF3996"/>
      <c r="BG3996"/>
      <c r="BH3996"/>
      <c r="BI3996"/>
      <c r="BJ3996"/>
      <c r="BK3996"/>
      <c r="BL3996"/>
      <c r="BM3996"/>
      <c r="BN3996"/>
      <c r="BO3996"/>
    </row>
    <row r="3997" spans="1:67" ht="15" x14ac:dyDescent="0.25">
      <c r="A3997" s="245" t="s">
        <v>2037</v>
      </c>
      <c r="B3997" s="245" t="s">
        <v>2036</v>
      </c>
      <c r="C3997" s="245" t="s">
        <v>2430</v>
      </c>
      <c r="D3997" s="245" t="s">
        <v>2429</v>
      </c>
      <c r="E3997" s="246" t="s">
        <v>44</v>
      </c>
      <c r="F3997" s="245" t="s">
        <v>44</v>
      </c>
      <c r="G3997" s="245" t="s">
        <v>3467</v>
      </c>
      <c r="H3997" s="245" t="s">
        <v>19377</v>
      </c>
      <c r="I3997" s="245" t="s">
        <v>24</v>
      </c>
      <c r="J3997" s="245" t="s">
        <v>59</v>
      </c>
      <c r="K3997" s="246" t="s">
        <v>2258</v>
      </c>
      <c r="L3997" s="245" t="s">
        <v>568</v>
      </c>
      <c r="M3997"/>
      <c r="N3997"/>
      <c r="O3997"/>
      <c r="P3997"/>
      <c r="Q3997"/>
      <c r="R3997"/>
      <c r="S3997"/>
      <c r="T3997"/>
      <c r="U3997"/>
      <c r="V3997"/>
      <c r="W3997"/>
      <c r="X3997"/>
      <c r="Y3997"/>
      <c r="Z3997"/>
      <c r="AA3997"/>
      <c r="AB3997"/>
      <c r="AC3997"/>
      <c r="AD3997"/>
      <c r="AE3997"/>
      <c r="AF3997"/>
      <c r="AG3997"/>
      <c r="AH3997"/>
      <c r="AI3997"/>
      <c r="AJ3997"/>
      <c r="AK3997"/>
      <c r="AL3997"/>
      <c r="AM3997"/>
      <c r="AN3997"/>
      <c r="AO3997"/>
      <c r="AP3997"/>
      <c r="AQ3997"/>
      <c r="AR3997"/>
      <c r="AS3997"/>
      <c r="AT3997"/>
      <c r="AU3997"/>
      <c r="AV3997"/>
      <c r="AW3997"/>
      <c r="AX3997"/>
      <c r="AY3997"/>
      <c r="AZ3997"/>
      <c r="BA3997"/>
      <c r="BB3997"/>
      <c r="BC3997"/>
      <c r="BD3997"/>
      <c r="BE3997"/>
      <c r="BF3997"/>
      <c r="BG3997"/>
      <c r="BH3997"/>
      <c r="BI3997"/>
      <c r="BJ3997"/>
      <c r="BK3997"/>
      <c r="BL3997"/>
      <c r="BM3997"/>
      <c r="BN3997"/>
      <c r="BO3997"/>
    </row>
    <row r="3998" spans="1:67" ht="15" x14ac:dyDescent="0.25">
      <c r="A3998" s="245" t="s">
        <v>2037</v>
      </c>
      <c r="B3998" s="245" t="s">
        <v>2036</v>
      </c>
      <c r="C3998" s="245" t="s">
        <v>2430</v>
      </c>
      <c r="D3998" s="245" t="s">
        <v>2429</v>
      </c>
      <c r="E3998" s="246" t="s">
        <v>44</v>
      </c>
      <c r="F3998" s="245" t="s">
        <v>44</v>
      </c>
      <c r="G3998" s="245" t="s">
        <v>3466</v>
      </c>
      <c r="H3998" s="245" t="s">
        <v>19379</v>
      </c>
      <c r="I3998" s="245" t="s">
        <v>24</v>
      </c>
      <c r="J3998" s="245" t="s">
        <v>59</v>
      </c>
      <c r="K3998" s="246" t="s">
        <v>10297</v>
      </c>
      <c r="L3998" s="245" t="s">
        <v>568</v>
      </c>
      <c r="M3998"/>
      <c r="N3998"/>
      <c r="O3998"/>
      <c r="P3998"/>
      <c r="Q3998"/>
      <c r="R3998"/>
      <c r="S3998"/>
      <c r="T3998"/>
      <c r="U3998"/>
      <c r="V3998"/>
      <c r="W3998"/>
      <c r="X3998"/>
      <c r="Y3998"/>
      <c r="Z3998"/>
      <c r="AA3998"/>
      <c r="AB3998"/>
      <c r="AC3998"/>
      <c r="AD3998"/>
      <c r="AE3998"/>
      <c r="AF3998"/>
      <c r="AG3998"/>
      <c r="AH3998"/>
      <c r="AI3998"/>
      <c r="AJ3998"/>
      <c r="AK3998"/>
      <c r="AL3998"/>
      <c r="AM3998"/>
      <c r="AN3998"/>
      <c r="AO3998"/>
      <c r="AP3998"/>
      <c r="AQ3998"/>
      <c r="AR3998"/>
      <c r="AS3998"/>
      <c r="AT3998"/>
      <c r="AU3998"/>
      <c r="AV3998"/>
      <c r="AW3998"/>
      <c r="AX3998"/>
      <c r="AY3998"/>
      <c r="AZ3998"/>
      <c r="BA3998"/>
      <c r="BB3998"/>
      <c r="BC3998"/>
      <c r="BD3998"/>
      <c r="BE3998"/>
      <c r="BF3998"/>
      <c r="BG3998"/>
      <c r="BH3998"/>
      <c r="BI3998"/>
      <c r="BJ3998"/>
      <c r="BK3998"/>
      <c r="BL3998"/>
      <c r="BM3998"/>
      <c r="BN3998"/>
      <c r="BO3998"/>
    </row>
    <row r="3999" spans="1:67" ht="15" x14ac:dyDescent="0.25">
      <c r="A3999" s="245" t="s">
        <v>2037</v>
      </c>
      <c r="B3999" s="245" t="s">
        <v>2036</v>
      </c>
      <c r="C3999" s="245" t="s">
        <v>2430</v>
      </c>
      <c r="D3999" s="245" t="s">
        <v>2429</v>
      </c>
      <c r="E3999" s="246" t="s">
        <v>44</v>
      </c>
      <c r="F3999" s="245" t="s">
        <v>44</v>
      </c>
      <c r="G3999" s="245" t="s">
        <v>3465</v>
      </c>
      <c r="H3999" s="245" t="s">
        <v>19380</v>
      </c>
      <c r="I3999" s="245" t="s">
        <v>24</v>
      </c>
      <c r="J3999" s="245" t="s">
        <v>59</v>
      </c>
      <c r="K3999" s="246" t="s">
        <v>10082</v>
      </c>
      <c r="L3999" s="245" t="s">
        <v>568</v>
      </c>
      <c r="M3999"/>
      <c r="N3999"/>
      <c r="O3999"/>
      <c r="P3999"/>
      <c r="Q3999"/>
      <c r="R3999"/>
      <c r="S3999"/>
      <c r="T3999"/>
      <c r="U3999"/>
      <c r="V3999"/>
      <c r="W3999"/>
      <c r="X3999"/>
      <c r="Y3999"/>
      <c r="Z3999"/>
      <c r="AA3999"/>
      <c r="AB3999"/>
      <c r="AC3999"/>
      <c r="AD3999"/>
      <c r="AE3999"/>
      <c r="AF3999"/>
      <c r="AG3999"/>
      <c r="AH3999"/>
      <c r="AI3999"/>
      <c r="AJ3999"/>
      <c r="AK3999"/>
      <c r="AL3999"/>
      <c r="AM3999"/>
      <c r="AN3999"/>
      <c r="AO3999"/>
      <c r="AP3999"/>
      <c r="AQ3999"/>
      <c r="AR3999"/>
      <c r="AS3999"/>
      <c r="AT3999"/>
      <c r="AU3999"/>
      <c r="AV3999"/>
      <c r="AW3999"/>
      <c r="AX3999"/>
      <c r="AY3999"/>
      <c r="AZ3999"/>
      <c r="BA3999"/>
      <c r="BB3999"/>
      <c r="BC3999"/>
      <c r="BD3999"/>
      <c r="BE3999"/>
      <c r="BF3999"/>
      <c r="BG3999"/>
      <c r="BH3999"/>
      <c r="BI3999"/>
      <c r="BJ3999"/>
      <c r="BK3999"/>
      <c r="BL3999"/>
      <c r="BM3999"/>
      <c r="BN3999"/>
      <c r="BO3999"/>
    </row>
    <row r="4000" spans="1:67" ht="15" x14ac:dyDescent="0.25">
      <c r="A4000" s="245" t="s">
        <v>2037</v>
      </c>
      <c r="B4000" s="245" t="s">
        <v>2036</v>
      </c>
      <c r="C4000" s="245" t="s">
        <v>2430</v>
      </c>
      <c r="D4000" s="245" t="s">
        <v>2429</v>
      </c>
      <c r="E4000" s="246" t="s">
        <v>44</v>
      </c>
      <c r="F4000" s="245" t="s">
        <v>44</v>
      </c>
      <c r="G4000" s="245" t="s">
        <v>3464</v>
      </c>
      <c r="H4000" s="245" t="s">
        <v>19381</v>
      </c>
      <c r="I4000" s="245" t="s">
        <v>24</v>
      </c>
      <c r="J4000" s="245" t="s">
        <v>59</v>
      </c>
      <c r="K4000" s="246" t="s">
        <v>16302</v>
      </c>
      <c r="L4000" s="245" t="s">
        <v>568</v>
      </c>
      <c r="M4000"/>
      <c r="N4000"/>
      <c r="O4000"/>
      <c r="P4000"/>
      <c r="Q4000"/>
      <c r="R4000"/>
      <c r="S4000"/>
      <c r="T4000"/>
      <c r="U4000"/>
      <c r="V4000"/>
      <c r="W4000"/>
      <c r="X4000"/>
      <c r="Y4000"/>
      <c r="Z4000"/>
      <c r="AA4000"/>
      <c r="AB4000"/>
      <c r="AC4000"/>
      <c r="AD4000"/>
      <c r="AE4000"/>
      <c r="AF4000"/>
      <c r="AG4000"/>
      <c r="AH4000"/>
      <c r="AI4000"/>
      <c r="AJ4000"/>
      <c r="AK4000"/>
      <c r="AL4000"/>
      <c r="AM4000"/>
      <c r="AN4000"/>
      <c r="AO4000"/>
      <c r="AP4000"/>
      <c r="AQ4000"/>
      <c r="AR4000"/>
      <c r="AS4000"/>
      <c r="AT4000"/>
      <c r="AU4000"/>
      <c r="AV4000"/>
      <c r="AW4000"/>
      <c r="AX4000"/>
      <c r="AY4000"/>
      <c r="AZ4000"/>
      <c r="BA4000"/>
      <c r="BB4000"/>
      <c r="BC4000"/>
      <c r="BD4000"/>
      <c r="BE4000"/>
      <c r="BF4000"/>
      <c r="BG4000"/>
      <c r="BH4000"/>
      <c r="BI4000"/>
      <c r="BJ4000"/>
      <c r="BK4000"/>
      <c r="BL4000"/>
      <c r="BM4000"/>
      <c r="BN4000"/>
      <c r="BO4000"/>
    </row>
    <row r="4001" spans="1:67" ht="15" x14ac:dyDescent="0.25">
      <c r="A4001" s="245" t="s">
        <v>2037</v>
      </c>
      <c r="B4001" s="245" t="s">
        <v>2036</v>
      </c>
      <c r="C4001" s="245" t="s">
        <v>2430</v>
      </c>
      <c r="D4001" s="245" t="s">
        <v>2429</v>
      </c>
      <c r="E4001" s="246" t="s">
        <v>44</v>
      </c>
      <c r="F4001" s="245" t="s">
        <v>44</v>
      </c>
      <c r="G4001" s="245" t="s">
        <v>3463</v>
      </c>
      <c r="H4001" s="245" t="s">
        <v>19383</v>
      </c>
      <c r="I4001" s="245" t="s">
        <v>14</v>
      </c>
      <c r="J4001" s="245" t="s">
        <v>59</v>
      </c>
      <c r="K4001" s="246" t="s">
        <v>24545</v>
      </c>
      <c r="L4001" s="245" t="s">
        <v>568</v>
      </c>
      <c r="M4001"/>
      <c r="N4001"/>
      <c r="O4001"/>
      <c r="P4001"/>
      <c r="Q4001"/>
      <c r="R4001"/>
      <c r="S4001"/>
      <c r="T4001"/>
      <c r="U4001"/>
      <c r="V4001"/>
      <c r="W4001"/>
      <c r="X4001"/>
      <c r="Y4001"/>
      <c r="Z4001"/>
      <c r="AA4001"/>
      <c r="AB4001"/>
      <c r="AC4001"/>
      <c r="AD4001"/>
      <c r="AE4001"/>
      <c r="AF4001"/>
      <c r="AG4001"/>
      <c r="AH4001"/>
      <c r="AI4001"/>
      <c r="AJ4001"/>
      <c r="AK4001"/>
      <c r="AL4001"/>
      <c r="AM4001"/>
      <c r="AN4001"/>
      <c r="AO4001"/>
      <c r="AP4001"/>
      <c r="AQ4001"/>
      <c r="AR4001"/>
      <c r="AS4001"/>
      <c r="AT4001"/>
      <c r="AU4001"/>
      <c r="AV4001"/>
      <c r="AW4001"/>
      <c r="AX4001"/>
      <c r="AY4001"/>
      <c r="AZ4001"/>
      <c r="BA4001"/>
      <c r="BB4001"/>
      <c r="BC4001"/>
      <c r="BD4001"/>
      <c r="BE4001"/>
      <c r="BF4001"/>
      <c r="BG4001"/>
      <c r="BH4001"/>
      <c r="BI4001"/>
      <c r="BJ4001"/>
      <c r="BK4001"/>
      <c r="BL4001"/>
      <c r="BM4001"/>
      <c r="BN4001"/>
      <c r="BO4001"/>
    </row>
    <row r="4002" spans="1:67" ht="15" x14ac:dyDescent="0.25">
      <c r="A4002" s="245" t="s">
        <v>2037</v>
      </c>
      <c r="B4002" s="245" t="s">
        <v>2036</v>
      </c>
      <c r="C4002" s="245" t="s">
        <v>2430</v>
      </c>
      <c r="D4002" s="245" t="s">
        <v>2429</v>
      </c>
      <c r="E4002" s="246" t="s">
        <v>44</v>
      </c>
      <c r="F4002" s="245" t="s">
        <v>44</v>
      </c>
      <c r="G4002" s="245" t="s">
        <v>3462</v>
      </c>
      <c r="H4002" s="245" t="s">
        <v>19385</v>
      </c>
      <c r="I4002" s="245" t="s">
        <v>24</v>
      </c>
      <c r="J4002" s="245" t="s">
        <v>59</v>
      </c>
      <c r="K4002" s="246" t="s">
        <v>24546</v>
      </c>
      <c r="L4002" s="245" t="s">
        <v>568</v>
      </c>
      <c r="M4002"/>
      <c r="N4002"/>
      <c r="O4002"/>
      <c r="P4002"/>
      <c r="Q4002"/>
      <c r="R4002"/>
      <c r="S4002"/>
      <c r="T4002"/>
      <c r="U4002"/>
      <c r="V4002"/>
      <c r="W4002"/>
      <c r="X4002"/>
      <c r="Y4002"/>
      <c r="Z4002"/>
      <c r="AA4002"/>
      <c r="AB4002"/>
      <c r="AC4002"/>
      <c r="AD4002"/>
      <c r="AE4002"/>
      <c r="AF4002"/>
      <c r="AG4002"/>
      <c r="AH4002"/>
      <c r="AI4002"/>
      <c r="AJ4002"/>
      <c r="AK4002"/>
      <c r="AL4002"/>
      <c r="AM4002"/>
      <c r="AN4002"/>
      <c r="AO4002"/>
      <c r="AP4002"/>
      <c r="AQ4002"/>
      <c r="AR4002"/>
      <c r="AS4002"/>
      <c r="AT4002"/>
      <c r="AU4002"/>
      <c r="AV4002"/>
      <c r="AW4002"/>
      <c r="AX4002"/>
      <c r="AY4002"/>
      <c r="AZ4002"/>
      <c r="BA4002"/>
      <c r="BB4002"/>
      <c r="BC4002"/>
      <c r="BD4002"/>
      <c r="BE4002"/>
      <c r="BF4002"/>
      <c r="BG4002"/>
      <c r="BH4002"/>
      <c r="BI4002"/>
      <c r="BJ4002"/>
      <c r="BK4002"/>
      <c r="BL4002"/>
      <c r="BM4002"/>
      <c r="BN4002"/>
      <c r="BO4002"/>
    </row>
    <row r="4003" spans="1:67" ht="15" x14ac:dyDescent="0.25">
      <c r="A4003" s="245" t="s">
        <v>2037</v>
      </c>
      <c r="B4003" s="245" t="s">
        <v>2036</v>
      </c>
      <c r="C4003" s="245" t="s">
        <v>2430</v>
      </c>
      <c r="D4003" s="245" t="s">
        <v>2429</v>
      </c>
      <c r="E4003" s="246" t="s">
        <v>44</v>
      </c>
      <c r="F4003" s="245" t="s">
        <v>44</v>
      </c>
      <c r="G4003" s="245" t="s">
        <v>3461</v>
      </c>
      <c r="H4003" s="245" t="s">
        <v>19387</v>
      </c>
      <c r="I4003" s="245" t="s">
        <v>24</v>
      </c>
      <c r="J4003" s="245" t="s">
        <v>59</v>
      </c>
      <c r="K4003" s="246" t="s">
        <v>22678</v>
      </c>
      <c r="L4003" s="245" t="s">
        <v>568</v>
      </c>
      <c r="M4003"/>
      <c r="N4003"/>
      <c r="O4003"/>
      <c r="P4003"/>
      <c r="Q4003"/>
      <c r="R4003"/>
      <c r="S4003"/>
      <c r="T4003"/>
      <c r="U4003"/>
      <c r="V4003"/>
      <c r="W4003"/>
      <c r="X4003"/>
      <c r="Y4003"/>
      <c r="Z4003"/>
      <c r="AA4003"/>
      <c r="AB4003"/>
      <c r="AC4003"/>
      <c r="AD4003"/>
      <c r="AE4003"/>
      <c r="AF4003"/>
      <c r="AG4003"/>
      <c r="AH4003"/>
      <c r="AI4003"/>
      <c r="AJ4003"/>
      <c r="AK4003"/>
      <c r="AL4003"/>
      <c r="AM4003"/>
      <c r="AN4003"/>
      <c r="AO4003"/>
      <c r="AP4003"/>
      <c r="AQ4003"/>
      <c r="AR4003"/>
      <c r="AS4003"/>
      <c r="AT4003"/>
      <c r="AU4003"/>
      <c r="AV4003"/>
      <c r="AW4003"/>
      <c r="AX4003"/>
      <c r="AY4003"/>
      <c r="AZ4003"/>
      <c r="BA4003"/>
      <c r="BB4003"/>
      <c r="BC4003"/>
      <c r="BD4003"/>
      <c r="BE4003"/>
      <c r="BF4003"/>
      <c r="BG4003"/>
      <c r="BH4003"/>
      <c r="BI4003"/>
      <c r="BJ4003"/>
      <c r="BK4003"/>
      <c r="BL4003"/>
      <c r="BM4003"/>
      <c r="BN4003"/>
      <c r="BO4003"/>
    </row>
    <row r="4004" spans="1:67" ht="15" x14ac:dyDescent="0.25">
      <c r="A4004" s="245" t="s">
        <v>2037</v>
      </c>
      <c r="B4004" s="245" t="s">
        <v>2036</v>
      </c>
      <c r="C4004" s="245" t="s">
        <v>2430</v>
      </c>
      <c r="D4004" s="245" t="s">
        <v>2429</v>
      </c>
      <c r="E4004" s="246" t="s">
        <v>44</v>
      </c>
      <c r="F4004" s="245" t="s">
        <v>44</v>
      </c>
      <c r="G4004" s="245" t="s">
        <v>3460</v>
      </c>
      <c r="H4004" s="245" t="s">
        <v>19388</v>
      </c>
      <c r="I4004" s="245" t="s">
        <v>24</v>
      </c>
      <c r="J4004" s="245" t="s">
        <v>59</v>
      </c>
      <c r="K4004" s="246" t="s">
        <v>24547</v>
      </c>
      <c r="L4004" s="245" t="s">
        <v>568</v>
      </c>
      <c r="M4004"/>
      <c r="N4004"/>
      <c r="O4004"/>
      <c r="P4004"/>
      <c r="Q4004"/>
      <c r="R4004"/>
      <c r="S4004"/>
      <c r="T4004"/>
      <c r="U4004"/>
      <c r="V4004"/>
      <c r="W4004"/>
      <c r="X4004"/>
      <c r="Y4004"/>
      <c r="Z4004"/>
      <c r="AA4004"/>
      <c r="AB4004"/>
      <c r="AC4004"/>
      <c r="AD4004"/>
      <c r="AE4004"/>
      <c r="AF4004"/>
      <c r="AG4004"/>
      <c r="AH4004"/>
      <c r="AI4004"/>
      <c r="AJ4004"/>
      <c r="AK4004"/>
      <c r="AL4004"/>
      <c r="AM4004"/>
      <c r="AN4004"/>
      <c r="AO4004"/>
      <c r="AP4004"/>
      <c r="AQ4004"/>
      <c r="AR4004"/>
      <c r="AS4004"/>
      <c r="AT4004"/>
      <c r="AU4004"/>
      <c r="AV4004"/>
      <c r="AW4004"/>
      <c r="AX4004"/>
      <c r="AY4004"/>
      <c r="AZ4004"/>
      <c r="BA4004"/>
      <c r="BB4004"/>
      <c r="BC4004"/>
      <c r="BD4004"/>
      <c r="BE4004"/>
      <c r="BF4004"/>
      <c r="BG4004"/>
      <c r="BH4004"/>
      <c r="BI4004"/>
      <c r="BJ4004"/>
      <c r="BK4004"/>
      <c r="BL4004"/>
      <c r="BM4004"/>
      <c r="BN4004"/>
      <c r="BO4004"/>
    </row>
    <row r="4005" spans="1:67" ht="15" x14ac:dyDescent="0.25">
      <c r="A4005" s="245" t="s">
        <v>2037</v>
      </c>
      <c r="B4005" s="245" t="s">
        <v>2036</v>
      </c>
      <c r="C4005" s="245" t="s">
        <v>2430</v>
      </c>
      <c r="D4005" s="245" t="s">
        <v>2429</v>
      </c>
      <c r="E4005" s="246" t="s">
        <v>44</v>
      </c>
      <c r="F4005" s="245" t="s">
        <v>44</v>
      </c>
      <c r="G4005" s="245" t="s">
        <v>3459</v>
      </c>
      <c r="H4005" s="245" t="s">
        <v>19390</v>
      </c>
      <c r="I4005" s="245" t="s">
        <v>24</v>
      </c>
      <c r="J4005" s="245" t="s">
        <v>59</v>
      </c>
      <c r="K4005" s="246" t="s">
        <v>3627</v>
      </c>
      <c r="L4005" s="245" t="s">
        <v>568</v>
      </c>
      <c r="M4005"/>
      <c r="N4005"/>
      <c r="O4005"/>
      <c r="P4005"/>
      <c r="Q4005"/>
      <c r="R4005"/>
      <c r="S4005"/>
      <c r="T4005"/>
      <c r="U4005"/>
      <c r="V4005"/>
      <c r="W4005"/>
      <c r="X4005"/>
      <c r="Y4005"/>
      <c r="Z4005"/>
      <c r="AA4005"/>
      <c r="AB4005"/>
      <c r="AC4005"/>
      <c r="AD4005"/>
      <c r="AE4005"/>
      <c r="AF4005"/>
      <c r="AG4005"/>
      <c r="AH4005"/>
      <c r="AI4005"/>
      <c r="AJ4005"/>
      <c r="AK4005"/>
      <c r="AL4005"/>
      <c r="AM4005"/>
      <c r="AN4005"/>
      <c r="AO4005"/>
      <c r="AP4005"/>
      <c r="AQ4005"/>
      <c r="AR4005"/>
      <c r="AS4005"/>
      <c r="AT4005"/>
      <c r="AU4005"/>
      <c r="AV4005"/>
      <c r="AW4005"/>
      <c r="AX4005"/>
      <c r="AY4005"/>
      <c r="AZ4005"/>
      <c r="BA4005"/>
      <c r="BB4005"/>
      <c r="BC4005"/>
      <c r="BD4005"/>
      <c r="BE4005"/>
      <c r="BF4005"/>
      <c r="BG4005"/>
      <c r="BH4005"/>
      <c r="BI4005"/>
      <c r="BJ4005"/>
      <c r="BK4005"/>
      <c r="BL4005"/>
      <c r="BM4005"/>
      <c r="BN4005"/>
      <c r="BO4005"/>
    </row>
    <row r="4006" spans="1:67" ht="15" x14ac:dyDescent="0.25">
      <c r="A4006" s="245" t="s">
        <v>2037</v>
      </c>
      <c r="B4006" s="245" t="s">
        <v>2036</v>
      </c>
      <c r="C4006" s="245" t="s">
        <v>2430</v>
      </c>
      <c r="D4006" s="245" t="s">
        <v>2429</v>
      </c>
      <c r="E4006" s="246" t="s">
        <v>44</v>
      </c>
      <c r="F4006" s="245" t="s">
        <v>44</v>
      </c>
      <c r="G4006" s="245" t="s">
        <v>3457</v>
      </c>
      <c r="H4006" s="245" t="s">
        <v>19391</v>
      </c>
      <c r="I4006" s="245" t="s">
        <v>24</v>
      </c>
      <c r="J4006" s="245" t="s">
        <v>59</v>
      </c>
      <c r="K4006" s="246" t="s">
        <v>18204</v>
      </c>
      <c r="L4006" s="245" t="s">
        <v>568</v>
      </c>
      <c r="M4006"/>
      <c r="N4006"/>
      <c r="O4006"/>
      <c r="P4006"/>
      <c r="Q4006"/>
      <c r="R4006"/>
      <c r="S4006"/>
      <c r="T4006"/>
      <c r="U4006"/>
      <c r="V4006"/>
      <c r="W4006"/>
      <c r="X4006"/>
      <c r="Y4006"/>
      <c r="Z4006"/>
      <c r="AA4006"/>
      <c r="AB4006"/>
      <c r="AC4006"/>
      <c r="AD4006"/>
      <c r="AE4006"/>
      <c r="AF4006"/>
      <c r="AG4006"/>
      <c r="AH4006"/>
      <c r="AI4006"/>
      <c r="AJ4006"/>
      <c r="AK4006"/>
      <c r="AL4006"/>
      <c r="AM4006"/>
      <c r="AN4006"/>
      <c r="AO4006"/>
      <c r="AP4006"/>
      <c r="AQ4006"/>
      <c r="AR4006"/>
      <c r="AS4006"/>
      <c r="AT4006"/>
      <c r="AU4006"/>
      <c r="AV4006"/>
      <c r="AW4006"/>
      <c r="AX4006"/>
      <c r="AY4006"/>
      <c r="AZ4006"/>
      <c r="BA4006"/>
      <c r="BB4006"/>
      <c r="BC4006"/>
      <c r="BD4006"/>
      <c r="BE4006"/>
      <c r="BF4006"/>
      <c r="BG4006"/>
      <c r="BH4006"/>
      <c r="BI4006"/>
      <c r="BJ4006"/>
      <c r="BK4006"/>
      <c r="BL4006"/>
      <c r="BM4006"/>
      <c r="BN4006"/>
      <c r="BO4006"/>
    </row>
    <row r="4007" spans="1:67" ht="15" x14ac:dyDescent="0.25">
      <c r="A4007" s="245" t="s">
        <v>2037</v>
      </c>
      <c r="B4007" s="245" t="s">
        <v>2036</v>
      </c>
      <c r="C4007" s="245" t="s">
        <v>2430</v>
      </c>
      <c r="D4007" s="245" t="s">
        <v>2429</v>
      </c>
      <c r="E4007" s="246" t="s">
        <v>44</v>
      </c>
      <c r="F4007" s="245" t="s">
        <v>44</v>
      </c>
      <c r="G4007" s="245" t="s">
        <v>3456</v>
      </c>
      <c r="H4007" s="245" t="s">
        <v>19392</v>
      </c>
      <c r="I4007" s="245" t="s">
        <v>24</v>
      </c>
      <c r="J4007" s="245" t="s">
        <v>59</v>
      </c>
      <c r="K4007" s="246" t="s">
        <v>9180</v>
      </c>
      <c r="L4007" s="245" t="s">
        <v>568</v>
      </c>
      <c r="M4007"/>
      <c r="N4007"/>
      <c r="O4007"/>
      <c r="P4007"/>
      <c r="Q4007"/>
      <c r="R4007"/>
      <c r="S4007"/>
      <c r="T4007"/>
      <c r="U4007"/>
      <c r="V4007"/>
      <c r="W4007"/>
      <c r="X4007"/>
      <c r="Y4007"/>
      <c r="Z4007"/>
      <c r="AA4007"/>
      <c r="AB4007"/>
      <c r="AC4007"/>
      <c r="AD4007"/>
      <c r="AE4007"/>
      <c r="AF4007"/>
      <c r="AG4007"/>
      <c r="AH4007"/>
      <c r="AI4007"/>
      <c r="AJ4007"/>
      <c r="AK4007"/>
      <c r="AL4007"/>
      <c r="AM4007"/>
      <c r="AN4007"/>
      <c r="AO4007"/>
      <c r="AP4007"/>
      <c r="AQ4007"/>
      <c r="AR4007"/>
      <c r="AS4007"/>
      <c r="AT4007"/>
      <c r="AU4007"/>
      <c r="AV4007"/>
      <c r="AW4007"/>
      <c r="AX4007"/>
      <c r="AY4007"/>
      <c r="AZ4007"/>
      <c r="BA4007"/>
      <c r="BB4007"/>
      <c r="BC4007"/>
      <c r="BD4007"/>
      <c r="BE4007"/>
      <c r="BF4007"/>
      <c r="BG4007"/>
      <c r="BH4007"/>
      <c r="BI4007"/>
      <c r="BJ4007"/>
      <c r="BK4007"/>
      <c r="BL4007"/>
      <c r="BM4007"/>
      <c r="BN4007"/>
      <c r="BO4007"/>
    </row>
    <row r="4008" spans="1:67" ht="15" x14ac:dyDescent="0.25">
      <c r="A4008" s="245" t="s">
        <v>2037</v>
      </c>
      <c r="B4008" s="245" t="s">
        <v>2036</v>
      </c>
      <c r="C4008" s="245" t="s">
        <v>2430</v>
      </c>
      <c r="D4008" s="245" t="s">
        <v>2429</v>
      </c>
      <c r="E4008" s="246" t="s">
        <v>44</v>
      </c>
      <c r="F4008" s="245" t="s">
        <v>44</v>
      </c>
      <c r="G4008" s="245" t="s">
        <v>3455</v>
      </c>
      <c r="H4008" s="245" t="s">
        <v>19393</v>
      </c>
      <c r="I4008" s="245" t="s">
        <v>24</v>
      </c>
      <c r="J4008" s="245" t="s">
        <v>59</v>
      </c>
      <c r="K4008" s="246" t="s">
        <v>12654</v>
      </c>
      <c r="L4008" s="245" t="s">
        <v>568</v>
      </c>
      <c r="M4008"/>
      <c r="N4008"/>
      <c r="O4008"/>
      <c r="P4008"/>
      <c r="Q4008"/>
      <c r="R4008"/>
      <c r="S4008"/>
      <c r="T4008"/>
      <c r="U4008"/>
      <c r="V4008"/>
      <c r="W4008"/>
      <c r="X4008"/>
      <c r="Y4008"/>
      <c r="Z4008"/>
      <c r="AA4008"/>
      <c r="AB4008"/>
      <c r="AC4008"/>
      <c r="AD4008"/>
      <c r="AE4008"/>
      <c r="AF4008"/>
      <c r="AG4008"/>
      <c r="AH4008"/>
      <c r="AI4008"/>
      <c r="AJ4008"/>
      <c r="AK4008"/>
      <c r="AL4008"/>
      <c r="AM4008"/>
      <c r="AN4008"/>
      <c r="AO4008"/>
      <c r="AP4008"/>
      <c r="AQ4008"/>
      <c r="AR4008"/>
      <c r="AS4008"/>
      <c r="AT4008"/>
      <c r="AU4008"/>
      <c r="AV4008"/>
      <c r="AW4008"/>
      <c r="AX4008"/>
      <c r="AY4008"/>
      <c r="AZ4008"/>
      <c r="BA4008"/>
      <c r="BB4008"/>
      <c r="BC4008"/>
      <c r="BD4008"/>
      <c r="BE4008"/>
      <c r="BF4008"/>
      <c r="BG4008"/>
      <c r="BH4008"/>
      <c r="BI4008"/>
      <c r="BJ4008"/>
      <c r="BK4008"/>
      <c r="BL4008"/>
      <c r="BM4008"/>
      <c r="BN4008"/>
      <c r="BO4008"/>
    </row>
    <row r="4009" spans="1:67" ht="15" x14ac:dyDescent="0.25">
      <c r="A4009" s="245" t="s">
        <v>2037</v>
      </c>
      <c r="B4009" s="245" t="s">
        <v>2036</v>
      </c>
      <c r="C4009" s="245" t="s">
        <v>2430</v>
      </c>
      <c r="D4009" s="245" t="s">
        <v>2429</v>
      </c>
      <c r="E4009" s="246" t="s">
        <v>44</v>
      </c>
      <c r="F4009" s="245" t="s">
        <v>44</v>
      </c>
      <c r="G4009" s="245" t="s">
        <v>3454</v>
      </c>
      <c r="H4009" s="245" t="s">
        <v>19394</v>
      </c>
      <c r="I4009" s="245" t="s">
        <v>24</v>
      </c>
      <c r="J4009" s="245" t="s">
        <v>59</v>
      </c>
      <c r="K4009" s="246" t="s">
        <v>8923</v>
      </c>
      <c r="L4009" s="245" t="s">
        <v>568</v>
      </c>
      <c r="M4009"/>
      <c r="N4009"/>
      <c r="O4009"/>
      <c r="P4009"/>
      <c r="Q4009"/>
      <c r="R4009"/>
      <c r="S4009"/>
      <c r="T4009"/>
      <c r="U4009"/>
      <c r="V4009"/>
      <c r="W4009"/>
      <c r="X4009"/>
      <c r="Y4009"/>
      <c r="Z4009"/>
      <c r="AA4009"/>
      <c r="AB4009"/>
      <c r="AC4009"/>
      <c r="AD4009"/>
      <c r="AE4009"/>
      <c r="AF4009"/>
      <c r="AG4009"/>
      <c r="AH4009"/>
      <c r="AI4009"/>
      <c r="AJ4009"/>
      <c r="AK4009"/>
      <c r="AL4009"/>
      <c r="AM4009"/>
      <c r="AN4009"/>
      <c r="AO4009"/>
      <c r="AP4009"/>
      <c r="AQ4009"/>
      <c r="AR4009"/>
      <c r="AS4009"/>
      <c r="AT4009"/>
      <c r="AU4009"/>
      <c r="AV4009"/>
      <c r="AW4009"/>
      <c r="AX4009"/>
      <c r="AY4009"/>
      <c r="AZ4009"/>
      <c r="BA4009"/>
      <c r="BB4009"/>
      <c r="BC4009"/>
      <c r="BD4009"/>
      <c r="BE4009"/>
      <c r="BF4009"/>
      <c r="BG4009"/>
      <c r="BH4009"/>
      <c r="BI4009"/>
      <c r="BJ4009"/>
      <c r="BK4009"/>
      <c r="BL4009"/>
      <c r="BM4009"/>
      <c r="BN4009"/>
      <c r="BO4009"/>
    </row>
    <row r="4010" spans="1:67" ht="15" x14ac:dyDescent="0.25">
      <c r="A4010" s="245" t="s">
        <v>2037</v>
      </c>
      <c r="B4010" s="245" t="s">
        <v>2036</v>
      </c>
      <c r="C4010" s="245" t="s">
        <v>2430</v>
      </c>
      <c r="D4010" s="245" t="s">
        <v>2429</v>
      </c>
      <c r="E4010" s="246" t="s">
        <v>44</v>
      </c>
      <c r="F4010" s="245" t="s">
        <v>44</v>
      </c>
      <c r="G4010" s="245" t="s">
        <v>3453</v>
      </c>
      <c r="H4010" s="245" t="s">
        <v>19395</v>
      </c>
      <c r="I4010" s="245" t="s">
        <v>24</v>
      </c>
      <c r="J4010" s="245" t="s">
        <v>59</v>
      </c>
      <c r="K4010" s="246" t="s">
        <v>8222</v>
      </c>
      <c r="L4010" s="245" t="s">
        <v>568</v>
      </c>
      <c r="M4010"/>
      <c r="N4010"/>
      <c r="O4010"/>
      <c r="P4010"/>
      <c r="Q4010"/>
      <c r="R4010"/>
      <c r="S4010"/>
      <c r="T4010"/>
      <c r="U4010"/>
      <c r="V4010"/>
      <c r="W4010"/>
      <c r="X4010"/>
      <c r="Y4010"/>
      <c r="Z4010"/>
      <c r="AA4010"/>
      <c r="AB4010"/>
      <c r="AC4010"/>
      <c r="AD4010"/>
      <c r="AE4010"/>
      <c r="AF4010"/>
      <c r="AG4010"/>
      <c r="AH4010"/>
      <c r="AI4010"/>
      <c r="AJ4010"/>
      <c r="AK4010"/>
      <c r="AL4010"/>
      <c r="AM4010"/>
      <c r="AN4010"/>
      <c r="AO4010"/>
      <c r="AP4010"/>
      <c r="AQ4010"/>
      <c r="AR4010"/>
      <c r="AS4010"/>
      <c r="AT4010"/>
      <c r="AU4010"/>
      <c r="AV4010"/>
      <c r="AW4010"/>
      <c r="AX4010"/>
      <c r="AY4010"/>
      <c r="AZ4010"/>
      <c r="BA4010"/>
      <c r="BB4010"/>
      <c r="BC4010"/>
      <c r="BD4010"/>
      <c r="BE4010"/>
      <c r="BF4010"/>
      <c r="BG4010"/>
      <c r="BH4010"/>
      <c r="BI4010"/>
      <c r="BJ4010"/>
      <c r="BK4010"/>
      <c r="BL4010"/>
      <c r="BM4010"/>
      <c r="BN4010"/>
      <c r="BO4010"/>
    </row>
    <row r="4011" spans="1:67" ht="15" x14ac:dyDescent="0.25">
      <c r="A4011" s="245" t="s">
        <v>2037</v>
      </c>
      <c r="B4011" s="245" t="s">
        <v>2036</v>
      </c>
      <c r="C4011" s="245" t="s">
        <v>2430</v>
      </c>
      <c r="D4011" s="245" t="s">
        <v>2429</v>
      </c>
      <c r="E4011" s="246" t="s">
        <v>44</v>
      </c>
      <c r="F4011" s="245" t="s">
        <v>44</v>
      </c>
      <c r="G4011" s="245" t="s">
        <v>3452</v>
      </c>
      <c r="H4011" s="245" t="s">
        <v>19396</v>
      </c>
      <c r="I4011" s="245" t="s">
        <v>24</v>
      </c>
      <c r="J4011" s="245" t="s">
        <v>59</v>
      </c>
      <c r="K4011" s="246" t="s">
        <v>24366</v>
      </c>
      <c r="L4011" s="245" t="s">
        <v>568</v>
      </c>
      <c r="M4011"/>
      <c r="N4011"/>
      <c r="O4011"/>
      <c r="P4011"/>
      <c r="Q4011"/>
      <c r="R4011"/>
      <c r="S4011"/>
      <c r="T4011"/>
      <c r="U4011"/>
      <c r="V4011"/>
      <c r="W4011"/>
      <c r="X4011"/>
      <c r="Y4011"/>
      <c r="Z4011"/>
      <c r="AA4011"/>
      <c r="AB4011"/>
      <c r="AC4011"/>
      <c r="AD4011"/>
      <c r="AE4011"/>
      <c r="AF4011"/>
      <c r="AG4011"/>
      <c r="AH4011"/>
      <c r="AI4011"/>
      <c r="AJ4011"/>
      <c r="AK4011"/>
      <c r="AL4011"/>
      <c r="AM4011"/>
      <c r="AN4011"/>
      <c r="AO4011"/>
      <c r="AP4011"/>
      <c r="AQ4011"/>
      <c r="AR4011"/>
      <c r="AS4011"/>
      <c r="AT4011"/>
      <c r="AU4011"/>
      <c r="AV4011"/>
      <c r="AW4011"/>
      <c r="AX4011"/>
      <c r="AY4011"/>
      <c r="AZ4011"/>
      <c r="BA4011"/>
      <c r="BB4011"/>
      <c r="BC4011"/>
      <c r="BD4011"/>
      <c r="BE4011"/>
      <c r="BF4011"/>
      <c r="BG4011"/>
      <c r="BH4011"/>
      <c r="BI4011"/>
      <c r="BJ4011"/>
      <c r="BK4011"/>
      <c r="BL4011"/>
      <c r="BM4011"/>
      <c r="BN4011"/>
      <c r="BO4011"/>
    </row>
    <row r="4012" spans="1:67" ht="15" x14ac:dyDescent="0.25">
      <c r="A4012" s="245" t="s">
        <v>2037</v>
      </c>
      <c r="B4012" s="245" t="s">
        <v>2036</v>
      </c>
      <c r="C4012" s="245" t="s">
        <v>2430</v>
      </c>
      <c r="D4012" s="245" t="s">
        <v>2429</v>
      </c>
      <c r="E4012" s="246" t="s">
        <v>44</v>
      </c>
      <c r="F4012" s="245" t="s">
        <v>44</v>
      </c>
      <c r="G4012" s="245" t="s">
        <v>3451</v>
      </c>
      <c r="H4012" s="245" t="s">
        <v>19397</v>
      </c>
      <c r="I4012" s="245" t="s">
        <v>24</v>
      </c>
      <c r="J4012" s="245" t="s">
        <v>59</v>
      </c>
      <c r="K4012" s="246" t="s">
        <v>10144</v>
      </c>
      <c r="L4012" s="245" t="s">
        <v>568</v>
      </c>
      <c r="M4012"/>
      <c r="N4012"/>
      <c r="O4012"/>
      <c r="P4012"/>
      <c r="Q4012"/>
      <c r="R4012"/>
      <c r="S4012"/>
      <c r="T4012"/>
      <c r="U4012"/>
      <c r="V4012"/>
      <c r="W4012"/>
      <c r="X4012"/>
      <c r="Y4012"/>
      <c r="Z4012"/>
      <c r="AA4012"/>
      <c r="AB4012"/>
      <c r="AC4012"/>
      <c r="AD4012"/>
      <c r="AE4012"/>
      <c r="AF4012"/>
      <c r="AG4012"/>
      <c r="AH4012"/>
      <c r="AI4012"/>
      <c r="AJ4012"/>
      <c r="AK4012"/>
      <c r="AL4012"/>
      <c r="AM4012"/>
      <c r="AN4012"/>
      <c r="AO4012"/>
      <c r="AP4012"/>
      <c r="AQ4012"/>
      <c r="AR4012"/>
      <c r="AS4012"/>
      <c r="AT4012"/>
      <c r="AU4012"/>
      <c r="AV4012"/>
      <c r="AW4012"/>
      <c r="AX4012"/>
      <c r="AY4012"/>
      <c r="AZ4012"/>
      <c r="BA4012"/>
      <c r="BB4012"/>
      <c r="BC4012"/>
      <c r="BD4012"/>
      <c r="BE4012"/>
      <c r="BF4012"/>
      <c r="BG4012"/>
      <c r="BH4012"/>
      <c r="BI4012"/>
      <c r="BJ4012"/>
      <c r="BK4012"/>
      <c r="BL4012"/>
      <c r="BM4012"/>
      <c r="BN4012"/>
      <c r="BO4012"/>
    </row>
    <row r="4013" spans="1:67" ht="15" x14ac:dyDescent="0.25">
      <c r="A4013" s="245" t="s">
        <v>2037</v>
      </c>
      <c r="B4013" s="245" t="s">
        <v>2036</v>
      </c>
      <c r="C4013" s="245" t="s">
        <v>2430</v>
      </c>
      <c r="D4013" s="245" t="s">
        <v>2429</v>
      </c>
      <c r="E4013" s="246" t="s">
        <v>44</v>
      </c>
      <c r="F4013" s="245" t="s">
        <v>44</v>
      </c>
      <c r="G4013" s="245" t="s">
        <v>3450</v>
      </c>
      <c r="H4013" s="245" t="s">
        <v>19399</v>
      </c>
      <c r="I4013" s="245" t="s">
        <v>24</v>
      </c>
      <c r="J4013" s="245" t="s">
        <v>59</v>
      </c>
      <c r="K4013" s="246" t="s">
        <v>15193</v>
      </c>
      <c r="L4013" s="245" t="s">
        <v>568</v>
      </c>
      <c r="M4013"/>
      <c r="N4013"/>
      <c r="O4013"/>
      <c r="P4013"/>
      <c r="Q4013"/>
      <c r="R4013"/>
      <c r="S4013"/>
      <c r="T4013"/>
      <c r="U4013"/>
      <c r="V4013"/>
      <c r="W4013"/>
      <c r="X4013"/>
      <c r="Y4013"/>
      <c r="Z4013"/>
      <c r="AA4013"/>
      <c r="AB4013"/>
      <c r="AC4013"/>
      <c r="AD4013"/>
      <c r="AE4013"/>
      <c r="AF4013"/>
      <c r="AG4013"/>
      <c r="AH4013"/>
      <c r="AI4013"/>
      <c r="AJ4013"/>
      <c r="AK4013"/>
      <c r="AL4013"/>
      <c r="AM4013"/>
      <c r="AN4013"/>
      <c r="AO4013"/>
      <c r="AP4013"/>
      <c r="AQ4013"/>
      <c r="AR4013"/>
      <c r="AS4013"/>
      <c r="AT4013"/>
      <c r="AU4013"/>
      <c r="AV4013"/>
      <c r="AW4013"/>
      <c r="AX4013"/>
      <c r="AY4013"/>
      <c r="AZ4013"/>
      <c r="BA4013"/>
      <c r="BB4013"/>
      <c r="BC4013"/>
      <c r="BD4013"/>
      <c r="BE4013"/>
      <c r="BF4013"/>
      <c r="BG4013"/>
      <c r="BH4013"/>
      <c r="BI4013"/>
      <c r="BJ4013"/>
      <c r="BK4013"/>
      <c r="BL4013"/>
      <c r="BM4013"/>
      <c r="BN4013"/>
      <c r="BO4013"/>
    </row>
    <row r="4014" spans="1:67" ht="15" x14ac:dyDescent="0.25">
      <c r="A4014" s="245" t="s">
        <v>2037</v>
      </c>
      <c r="B4014" s="245" t="s">
        <v>2036</v>
      </c>
      <c r="C4014" s="245" t="s">
        <v>2430</v>
      </c>
      <c r="D4014" s="245" t="s">
        <v>2429</v>
      </c>
      <c r="E4014" s="246" t="s">
        <v>44</v>
      </c>
      <c r="F4014" s="245" t="s">
        <v>44</v>
      </c>
      <c r="G4014" s="245" t="s">
        <v>3449</v>
      </c>
      <c r="H4014" s="245" t="s">
        <v>19400</v>
      </c>
      <c r="I4014" s="245" t="s">
        <v>24</v>
      </c>
      <c r="J4014" s="245" t="s">
        <v>59</v>
      </c>
      <c r="K4014" s="246" t="s">
        <v>8521</v>
      </c>
      <c r="L4014" s="245" t="s">
        <v>568</v>
      </c>
      <c r="M4014"/>
      <c r="N4014"/>
      <c r="O4014"/>
      <c r="P4014"/>
      <c r="Q4014"/>
      <c r="R4014"/>
      <c r="S4014"/>
      <c r="T4014"/>
      <c r="U4014"/>
      <c r="V4014"/>
      <c r="W4014"/>
      <c r="X4014"/>
      <c r="Y4014"/>
      <c r="Z4014"/>
      <c r="AA4014"/>
      <c r="AB4014"/>
      <c r="AC4014"/>
      <c r="AD4014"/>
      <c r="AE4014"/>
      <c r="AF4014"/>
      <c r="AG4014"/>
      <c r="AH4014"/>
      <c r="AI4014"/>
      <c r="AJ4014"/>
      <c r="AK4014"/>
      <c r="AL4014"/>
      <c r="AM4014"/>
      <c r="AN4014"/>
      <c r="AO4014"/>
      <c r="AP4014"/>
      <c r="AQ4014"/>
      <c r="AR4014"/>
      <c r="AS4014"/>
      <c r="AT4014"/>
      <c r="AU4014"/>
      <c r="AV4014"/>
      <c r="AW4014"/>
      <c r="AX4014"/>
      <c r="AY4014"/>
      <c r="AZ4014"/>
      <c r="BA4014"/>
      <c r="BB4014"/>
      <c r="BC4014"/>
      <c r="BD4014"/>
      <c r="BE4014"/>
      <c r="BF4014"/>
      <c r="BG4014"/>
      <c r="BH4014"/>
      <c r="BI4014"/>
      <c r="BJ4014"/>
      <c r="BK4014"/>
      <c r="BL4014"/>
      <c r="BM4014"/>
      <c r="BN4014"/>
      <c r="BO4014"/>
    </row>
    <row r="4015" spans="1:67" ht="15" x14ac:dyDescent="0.25">
      <c r="A4015" s="245" t="s">
        <v>2037</v>
      </c>
      <c r="B4015" s="245" t="s">
        <v>2036</v>
      </c>
      <c r="C4015" s="245" t="s">
        <v>2430</v>
      </c>
      <c r="D4015" s="245" t="s">
        <v>2429</v>
      </c>
      <c r="E4015" s="246" t="s">
        <v>44</v>
      </c>
      <c r="F4015" s="245" t="s">
        <v>44</v>
      </c>
      <c r="G4015" s="245" t="s">
        <v>3448</v>
      </c>
      <c r="H4015" s="245" t="s">
        <v>19401</v>
      </c>
      <c r="I4015" s="245" t="s">
        <v>24</v>
      </c>
      <c r="J4015" s="245" t="s">
        <v>59</v>
      </c>
      <c r="K4015" s="246" t="s">
        <v>19745</v>
      </c>
      <c r="L4015" s="245" t="s">
        <v>568</v>
      </c>
      <c r="M4015"/>
      <c r="N4015"/>
      <c r="O4015"/>
      <c r="P4015"/>
      <c r="Q4015"/>
      <c r="R4015"/>
      <c r="S4015"/>
      <c r="T4015"/>
      <c r="U4015"/>
      <c r="V4015"/>
      <c r="W4015"/>
      <c r="X4015"/>
      <c r="Y4015"/>
      <c r="Z4015"/>
      <c r="AA4015"/>
      <c r="AB4015"/>
      <c r="AC4015"/>
      <c r="AD4015"/>
      <c r="AE4015"/>
      <c r="AF4015"/>
      <c r="AG4015"/>
      <c r="AH4015"/>
      <c r="AI4015"/>
      <c r="AJ4015"/>
      <c r="AK4015"/>
      <c r="AL4015"/>
      <c r="AM4015"/>
      <c r="AN4015"/>
      <c r="AO4015"/>
      <c r="AP4015"/>
      <c r="AQ4015"/>
      <c r="AR4015"/>
      <c r="AS4015"/>
      <c r="AT4015"/>
      <c r="AU4015"/>
      <c r="AV4015"/>
      <c r="AW4015"/>
      <c r="AX4015"/>
      <c r="AY4015"/>
      <c r="AZ4015"/>
      <c r="BA4015"/>
      <c r="BB4015"/>
      <c r="BC4015"/>
      <c r="BD4015"/>
      <c r="BE4015"/>
      <c r="BF4015"/>
      <c r="BG4015"/>
      <c r="BH4015"/>
      <c r="BI4015"/>
      <c r="BJ4015"/>
      <c r="BK4015"/>
      <c r="BL4015"/>
      <c r="BM4015"/>
      <c r="BN4015"/>
      <c r="BO4015"/>
    </row>
    <row r="4016" spans="1:67" ht="15" x14ac:dyDescent="0.25">
      <c r="A4016" s="245" t="s">
        <v>2037</v>
      </c>
      <c r="B4016" s="245" t="s">
        <v>2036</v>
      </c>
      <c r="C4016" s="245" t="s">
        <v>2430</v>
      </c>
      <c r="D4016" s="245" t="s">
        <v>2429</v>
      </c>
      <c r="E4016" s="246" t="s">
        <v>44</v>
      </c>
      <c r="F4016" s="245" t="s">
        <v>44</v>
      </c>
      <c r="G4016" s="245" t="s">
        <v>3447</v>
      </c>
      <c r="H4016" s="245" t="s">
        <v>19403</v>
      </c>
      <c r="I4016" s="245" t="s">
        <v>24</v>
      </c>
      <c r="J4016" s="245" t="s">
        <v>59</v>
      </c>
      <c r="K4016" s="246" t="s">
        <v>14611</v>
      </c>
      <c r="L4016" s="245" t="s">
        <v>568</v>
      </c>
      <c r="M4016"/>
      <c r="N4016"/>
      <c r="O4016"/>
      <c r="P4016"/>
      <c r="Q4016"/>
      <c r="R4016"/>
      <c r="S4016"/>
      <c r="T4016"/>
      <c r="U4016"/>
      <c r="V4016"/>
      <c r="W4016"/>
      <c r="X4016"/>
      <c r="Y4016"/>
      <c r="Z4016"/>
      <c r="AA4016"/>
      <c r="AB4016"/>
      <c r="AC4016"/>
      <c r="AD4016"/>
      <c r="AE4016"/>
      <c r="AF4016"/>
      <c r="AG4016"/>
      <c r="AH4016"/>
      <c r="AI4016"/>
      <c r="AJ4016"/>
      <c r="AK4016"/>
      <c r="AL4016"/>
      <c r="AM4016"/>
      <c r="AN4016"/>
      <c r="AO4016"/>
      <c r="AP4016"/>
      <c r="AQ4016"/>
      <c r="AR4016"/>
      <c r="AS4016"/>
      <c r="AT4016"/>
      <c r="AU4016"/>
      <c r="AV4016"/>
      <c r="AW4016"/>
      <c r="AX4016"/>
      <c r="AY4016"/>
      <c r="AZ4016"/>
      <c r="BA4016"/>
      <c r="BB4016"/>
      <c r="BC4016"/>
      <c r="BD4016"/>
      <c r="BE4016"/>
      <c r="BF4016"/>
      <c r="BG4016"/>
      <c r="BH4016"/>
      <c r="BI4016"/>
      <c r="BJ4016"/>
      <c r="BK4016"/>
      <c r="BL4016"/>
      <c r="BM4016"/>
      <c r="BN4016"/>
      <c r="BO4016"/>
    </row>
    <row r="4017" spans="1:67" ht="15" x14ac:dyDescent="0.25">
      <c r="A4017" s="245" t="s">
        <v>2037</v>
      </c>
      <c r="B4017" s="245" t="s">
        <v>2036</v>
      </c>
      <c r="C4017" s="245" t="s">
        <v>2430</v>
      </c>
      <c r="D4017" s="245" t="s">
        <v>2429</v>
      </c>
      <c r="E4017" s="246" t="s">
        <v>44</v>
      </c>
      <c r="F4017" s="245" t="s">
        <v>44</v>
      </c>
      <c r="G4017" s="245" t="s">
        <v>3446</v>
      </c>
      <c r="H4017" s="245" t="s">
        <v>19405</v>
      </c>
      <c r="I4017" s="245" t="s">
        <v>24</v>
      </c>
      <c r="J4017" s="245" t="s">
        <v>59</v>
      </c>
      <c r="K4017" s="246" t="s">
        <v>24548</v>
      </c>
      <c r="L4017" s="245" t="s">
        <v>568</v>
      </c>
      <c r="M4017"/>
      <c r="N4017"/>
      <c r="O4017"/>
      <c r="P4017"/>
      <c r="Q4017"/>
      <c r="R4017"/>
      <c r="S4017"/>
      <c r="T4017"/>
      <c r="U4017"/>
      <c r="V4017"/>
      <c r="W4017"/>
      <c r="X4017"/>
      <c r="Y4017"/>
      <c r="Z4017"/>
      <c r="AA4017"/>
      <c r="AB4017"/>
      <c r="AC4017"/>
      <c r="AD4017"/>
      <c r="AE4017"/>
      <c r="AF4017"/>
      <c r="AG4017"/>
      <c r="AH4017"/>
      <c r="AI4017"/>
      <c r="AJ4017"/>
      <c r="AK4017"/>
      <c r="AL4017"/>
      <c r="AM4017"/>
      <c r="AN4017"/>
      <c r="AO4017"/>
      <c r="AP4017"/>
      <c r="AQ4017"/>
      <c r="AR4017"/>
      <c r="AS4017"/>
      <c r="AT4017"/>
      <c r="AU4017"/>
      <c r="AV4017"/>
      <c r="AW4017"/>
      <c r="AX4017"/>
      <c r="AY4017"/>
      <c r="AZ4017"/>
      <c r="BA4017"/>
      <c r="BB4017"/>
      <c r="BC4017"/>
      <c r="BD4017"/>
      <c r="BE4017"/>
      <c r="BF4017"/>
      <c r="BG4017"/>
      <c r="BH4017"/>
      <c r="BI4017"/>
      <c r="BJ4017"/>
      <c r="BK4017"/>
      <c r="BL4017"/>
      <c r="BM4017"/>
      <c r="BN4017"/>
      <c r="BO4017"/>
    </row>
    <row r="4018" spans="1:67" ht="15" x14ac:dyDescent="0.25">
      <c r="A4018" s="245" t="s">
        <v>2037</v>
      </c>
      <c r="B4018" s="245" t="s">
        <v>2036</v>
      </c>
      <c r="C4018" s="245" t="s">
        <v>2430</v>
      </c>
      <c r="D4018" s="245" t="s">
        <v>2429</v>
      </c>
      <c r="E4018" s="246" t="s">
        <v>44</v>
      </c>
      <c r="F4018" s="245" t="s">
        <v>44</v>
      </c>
      <c r="G4018" s="245" t="s">
        <v>3445</v>
      </c>
      <c r="H4018" s="245" t="s">
        <v>19407</v>
      </c>
      <c r="I4018" s="245" t="s">
        <v>24</v>
      </c>
      <c r="J4018" s="245" t="s">
        <v>59</v>
      </c>
      <c r="K4018" s="246" t="s">
        <v>24549</v>
      </c>
      <c r="L4018" s="245" t="s">
        <v>568</v>
      </c>
      <c r="M4018"/>
      <c r="N4018"/>
      <c r="O4018"/>
      <c r="P4018"/>
      <c r="Q4018"/>
      <c r="R4018"/>
      <c r="S4018"/>
      <c r="T4018"/>
      <c r="U4018"/>
      <c r="V4018"/>
      <c r="W4018"/>
      <c r="X4018"/>
      <c r="Y4018"/>
      <c r="Z4018"/>
      <c r="AA4018"/>
      <c r="AB4018"/>
      <c r="AC4018"/>
      <c r="AD4018"/>
      <c r="AE4018"/>
      <c r="AF4018"/>
      <c r="AG4018"/>
      <c r="AH4018"/>
      <c r="AI4018"/>
      <c r="AJ4018"/>
      <c r="AK4018"/>
      <c r="AL4018"/>
      <c r="AM4018"/>
      <c r="AN4018"/>
      <c r="AO4018"/>
      <c r="AP4018"/>
      <c r="AQ4018"/>
      <c r="AR4018"/>
      <c r="AS4018"/>
      <c r="AT4018"/>
      <c r="AU4018"/>
      <c r="AV4018"/>
      <c r="AW4018"/>
      <c r="AX4018"/>
      <c r="AY4018"/>
      <c r="AZ4018"/>
      <c r="BA4018"/>
      <c r="BB4018"/>
      <c r="BC4018"/>
      <c r="BD4018"/>
      <c r="BE4018"/>
      <c r="BF4018"/>
      <c r="BG4018"/>
      <c r="BH4018"/>
      <c r="BI4018"/>
      <c r="BJ4018"/>
      <c r="BK4018"/>
      <c r="BL4018"/>
      <c r="BM4018"/>
      <c r="BN4018"/>
      <c r="BO4018"/>
    </row>
    <row r="4019" spans="1:67" ht="15" x14ac:dyDescent="0.25">
      <c r="A4019" s="245" t="s">
        <v>2037</v>
      </c>
      <c r="B4019" s="245" t="s">
        <v>2036</v>
      </c>
      <c r="C4019" s="245" t="s">
        <v>2430</v>
      </c>
      <c r="D4019" s="245" t="s">
        <v>2429</v>
      </c>
      <c r="E4019" s="246" t="s">
        <v>44</v>
      </c>
      <c r="F4019" s="245" t="s">
        <v>44</v>
      </c>
      <c r="G4019" s="245" t="s">
        <v>3444</v>
      </c>
      <c r="H4019" s="245" t="s">
        <v>19409</v>
      </c>
      <c r="I4019" s="245" t="s">
        <v>24</v>
      </c>
      <c r="J4019" s="245" t="s">
        <v>59</v>
      </c>
      <c r="K4019" s="246" t="s">
        <v>24550</v>
      </c>
      <c r="L4019" s="245" t="s">
        <v>568</v>
      </c>
      <c r="M4019"/>
      <c r="N4019"/>
      <c r="O4019"/>
      <c r="P4019"/>
      <c r="Q4019"/>
      <c r="R4019"/>
      <c r="S4019"/>
      <c r="T4019"/>
      <c r="U4019"/>
      <c r="V4019"/>
      <c r="W4019"/>
      <c r="X4019"/>
      <c r="Y4019"/>
      <c r="Z4019"/>
      <c r="AA4019"/>
      <c r="AB4019"/>
      <c r="AC4019"/>
      <c r="AD4019"/>
      <c r="AE4019"/>
      <c r="AF4019"/>
      <c r="AG4019"/>
      <c r="AH4019"/>
      <c r="AI4019"/>
      <c r="AJ4019"/>
      <c r="AK4019"/>
      <c r="AL4019"/>
      <c r="AM4019"/>
      <c r="AN4019"/>
      <c r="AO4019"/>
      <c r="AP4019"/>
      <c r="AQ4019"/>
      <c r="AR4019"/>
      <c r="AS4019"/>
      <c r="AT4019"/>
      <c r="AU4019"/>
      <c r="AV4019"/>
      <c r="AW4019"/>
      <c r="AX4019"/>
      <c r="AY4019"/>
      <c r="AZ4019"/>
      <c r="BA4019"/>
      <c r="BB4019"/>
      <c r="BC4019"/>
      <c r="BD4019"/>
      <c r="BE4019"/>
      <c r="BF4019"/>
      <c r="BG4019"/>
      <c r="BH4019"/>
      <c r="BI4019"/>
      <c r="BJ4019"/>
      <c r="BK4019"/>
      <c r="BL4019"/>
      <c r="BM4019"/>
      <c r="BN4019"/>
      <c r="BO4019"/>
    </row>
    <row r="4020" spans="1:67" ht="15" x14ac:dyDescent="0.25">
      <c r="A4020" s="245" t="s">
        <v>2037</v>
      </c>
      <c r="B4020" s="245" t="s">
        <v>2036</v>
      </c>
      <c r="C4020" s="245" t="s">
        <v>2430</v>
      </c>
      <c r="D4020" s="245" t="s">
        <v>2429</v>
      </c>
      <c r="E4020" s="246" t="s">
        <v>44</v>
      </c>
      <c r="F4020" s="245" t="s">
        <v>44</v>
      </c>
      <c r="G4020" s="245" t="s">
        <v>3443</v>
      </c>
      <c r="H4020" s="245" t="s">
        <v>19411</v>
      </c>
      <c r="I4020" s="245" t="s">
        <v>24</v>
      </c>
      <c r="J4020" s="245" t="s">
        <v>59</v>
      </c>
      <c r="K4020" s="246" t="s">
        <v>24551</v>
      </c>
      <c r="L4020" s="245" t="s">
        <v>568</v>
      </c>
      <c r="M4020"/>
      <c r="N4020"/>
      <c r="O4020"/>
      <c r="P4020"/>
      <c r="Q4020"/>
      <c r="R4020"/>
      <c r="S4020"/>
      <c r="T4020"/>
      <c r="U4020"/>
      <c r="V4020"/>
      <c r="W4020"/>
      <c r="X4020"/>
      <c r="Y4020"/>
      <c r="Z4020"/>
      <c r="AA4020"/>
      <c r="AB4020"/>
      <c r="AC4020"/>
      <c r="AD4020"/>
      <c r="AE4020"/>
      <c r="AF4020"/>
      <c r="AG4020"/>
      <c r="AH4020"/>
      <c r="AI4020"/>
      <c r="AJ4020"/>
      <c r="AK4020"/>
      <c r="AL4020"/>
      <c r="AM4020"/>
      <c r="AN4020"/>
      <c r="AO4020"/>
      <c r="AP4020"/>
      <c r="AQ4020"/>
      <c r="AR4020"/>
      <c r="AS4020"/>
      <c r="AT4020"/>
      <c r="AU4020"/>
      <c r="AV4020"/>
      <c r="AW4020"/>
      <c r="AX4020"/>
      <c r="AY4020"/>
      <c r="AZ4020"/>
      <c r="BA4020"/>
      <c r="BB4020"/>
      <c r="BC4020"/>
      <c r="BD4020"/>
      <c r="BE4020"/>
      <c r="BF4020"/>
      <c r="BG4020"/>
      <c r="BH4020"/>
      <c r="BI4020"/>
      <c r="BJ4020"/>
      <c r="BK4020"/>
      <c r="BL4020"/>
      <c r="BM4020"/>
      <c r="BN4020"/>
      <c r="BO4020"/>
    </row>
    <row r="4021" spans="1:67" ht="15" x14ac:dyDescent="0.25">
      <c r="A4021" s="245" t="s">
        <v>2037</v>
      </c>
      <c r="B4021" s="245" t="s">
        <v>2036</v>
      </c>
      <c r="C4021" s="245" t="s">
        <v>2430</v>
      </c>
      <c r="D4021" s="245" t="s">
        <v>2429</v>
      </c>
      <c r="E4021" s="246" t="s">
        <v>44</v>
      </c>
      <c r="F4021" s="245" t="s">
        <v>44</v>
      </c>
      <c r="G4021" s="245" t="s">
        <v>3442</v>
      </c>
      <c r="H4021" s="245" t="s">
        <v>19413</v>
      </c>
      <c r="I4021" s="245" t="s">
        <v>24</v>
      </c>
      <c r="J4021" s="245" t="s">
        <v>59</v>
      </c>
      <c r="K4021" s="246" t="s">
        <v>8884</v>
      </c>
      <c r="L4021" s="245" t="s">
        <v>568</v>
      </c>
      <c r="M4021"/>
      <c r="N4021"/>
      <c r="O4021"/>
      <c r="P4021"/>
      <c r="Q4021"/>
      <c r="R4021"/>
      <c r="S4021"/>
      <c r="T4021"/>
      <c r="U4021"/>
      <c r="V4021"/>
      <c r="W4021"/>
      <c r="X4021"/>
      <c r="Y4021"/>
      <c r="Z4021"/>
      <c r="AA4021"/>
      <c r="AB4021"/>
      <c r="AC4021"/>
      <c r="AD4021"/>
      <c r="AE4021"/>
      <c r="AF4021"/>
      <c r="AG4021"/>
      <c r="AH4021"/>
      <c r="AI4021"/>
      <c r="AJ4021"/>
      <c r="AK4021"/>
      <c r="AL4021"/>
      <c r="AM4021"/>
      <c r="AN4021"/>
      <c r="AO4021"/>
      <c r="AP4021"/>
      <c r="AQ4021"/>
      <c r="AR4021"/>
      <c r="AS4021"/>
      <c r="AT4021"/>
      <c r="AU4021"/>
      <c r="AV4021"/>
      <c r="AW4021"/>
      <c r="AX4021"/>
      <c r="AY4021"/>
      <c r="AZ4021"/>
      <c r="BA4021"/>
      <c r="BB4021"/>
      <c r="BC4021"/>
      <c r="BD4021"/>
      <c r="BE4021"/>
      <c r="BF4021"/>
      <c r="BG4021"/>
      <c r="BH4021"/>
      <c r="BI4021"/>
      <c r="BJ4021"/>
      <c r="BK4021"/>
      <c r="BL4021"/>
      <c r="BM4021"/>
      <c r="BN4021"/>
      <c r="BO4021"/>
    </row>
    <row r="4022" spans="1:67" ht="15" x14ac:dyDescent="0.25">
      <c r="A4022" s="245" t="s">
        <v>2037</v>
      </c>
      <c r="B4022" s="245" t="s">
        <v>2036</v>
      </c>
      <c r="C4022" s="245" t="s">
        <v>2430</v>
      </c>
      <c r="D4022" s="245" t="s">
        <v>2429</v>
      </c>
      <c r="E4022" s="246" t="s">
        <v>44</v>
      </c>
      <c r="F4022" s="245" t="s">
        <v>44</v>
      </c>
      <c r="G4022" s="245" t="s">
        <v>3440</v>
      </c>
      <c r="H4022" s="245" t="s">
        <v>19414</v>
      </c>
      <c r="I4022" s="245" t="s">
        <v>24</v>
      </c>
      <c r="J4022" s="245" t="s">
        <v>59</v>
      </c>
      <c r="K4022" s="246" t="s">
        <v>10259</v>
      </c>
      <c r="L4022" s="245" t="s">
        <v>568</v>
      </c>
      <c r="M4022"/>
      <c r="N4022"/>
      <c r="O4022"/>
      <c r="P4022"/>
      <c r="Q4022"/>
      <c r="R4022"/>
      <c r="S4022"/>
      <c r="T4022"/>
      <c r="U4022"/>
      <c r="V4022"/>
      <c r="W4022"/>
      <c r="X4022"/>
      <c r="Y4022"/>
      <c r="Z4022"/>
      <c r="AA4022"/>
      <c r="AB4022"/>
      <c r="AC4022"/>
      <c r="AD4022"/>
      <c r="AE4022"/>
      <c r="AF4022"/>
      <c r="AG4022"/>
      <c r="AH4022"/>
      <c r="AI4022"/>
      <c r="AJ4022"/>
      <c r="AK4022"/>
      <c r="AL4022"/>
      <c r="AM4022"/>
      <c r="AN4022"/>
      <c r="AO4022"/>
      <c r="AP4022"/>
      <c r="AQ4022"/>
      <c r="AR4022"/>
      <c r="AS4022"/>
      <c r="AT4022"/>
      <c r="AU4022"/>
      <c r="AV4022"/>
      <c r="AW4022"/>
      <c r="AX4022"/>
      <c r="AY4022"/>
      <c r="AZ4022"/>
      <c r="BA4022"/>
      <c r="BB4022"/>
      <c r="BC4022"/>
      <c r="BD4022"/>
      <c r="BE4022"/>
      <c r="BF4022"/>
      <c r="BG4022"/>
      <c r="BH4022"/>
      <c r="BI4022"/>
      <c r="BJ4022"/>
      <c r="BK4022"/>
      <c r="BL4022"/>
      <c r="BM4022"/>
      <c r="BN4022"/>
      <c r="BO4022"/>
    </row>
    <row r="4023" spans="1:67" ht="15" x14ac:dyDescent="0.25">
      <c r="A4023" s="245" t="s">
        <v>2037</v>
      </c>
      <c r="B4023" s="245" t="s">
        <v>2036</v>
      </c>
      <c r="C4023" s="245" t="s">
        <v>2430</v>
      </c>
      <c r="D4023" s="245" t="s">
        <v>2429</v>
      </c>
      <c r="E4023" s="246" t="s">
        <v>44</v>
      </c>
      <c r="F4023" s="245" t="s">
        <v>44</v>
      </c>
      <c r="G4023" s="245" t="s">
        <v>3438</v>
      </c>
      <c r="H4023" s="245" t="s">
        <v>19416</v>
      </c>
      <c r="I4023" s="245" t="s">
        <v>24</v>
      </c>
      <c r="J4023" s="245" t="s">
        <v>59</v>
      </c>
      <c r="K4023" s="246" t="s">
        <v>10487</v>
      </c>
      <c r="L4023" s="245" t="s">
        <v>568</v>
      </c>
      <c r="M4023"/>
      <c r="N4023"/>
      <c r="O4023"/>
      <c r="P4023"/>
      <c r="Q4023"/>
      <c r="R4023"/>
      <c r="S4023"/>
      <c r="T4023"/>
      <c r="U4023"/>
      <c r="V4023"/>
      <c r="W4023"/>
      <c r="X4023"/>
      <c r="Y4023"/>
      <c r="Z4023"/>
      <c r="AA4023"/>
      <c r="AB4023"/>
      <c r="AC4023"/>
      <c r="AD4023"/>
      <c r="AE4023"/>
      <c r="AF4023"/>
      <c r="AG4023"/>
      <c r="AH4023"/>
      <c r="AI4023"/>
      <c r="AJ4023"/>
      <c r="AK4023"/>
      <c r="AL4023"/>
      <c r="AM4023"/>
      <c r="AN4023"/>
      <c r="AO4023"/>
      <c r="AP4023"/>
      <c r="AQ4023"/>
      <c r="AR4023"/>
      <c r="AS4023"/>
      <c r="AT4023"/>
      <c r="AU4023"/>
      <c r="AV4023"/>
      <c r="AW4023"/>
      <c r="AX4023"/>
      <c r="AY4023"/>
      <c r="AZ4023"/>
      <c r="BA4023"/>
      <c r="BB4023"/>
      <c r="BC4023"/>
      <c r="BD4023"/>
      <c r="BE4023"/>
      <c r="BF4023"/>
      <c r="BG4023"/>
      <c r="BH4023"/>
      <c r="BI4023"/>
      <c r="BJ4023"/>
      <c r="BK4023"/>
      <c r="BL4023"/>
      <c r="BM4023"/>
      <c r="BN4023"/>
      <c r="BO4023"/>
    </row>
    <row r="4024" spans="1:67" ht="15" x14ac:dyDescent="0.25">
      <c r="A4024" s="245" t="s">
        <v>2037</v>
      </c>
      <c r="B4024" s="245" t="s">
        <v>2036</v>
      </c>
      <c r="C4024" s="245" t="s">
        <v>2430</v>
      </c>
      <c r="D4024" s="245" t="s">
        <v>2429</v>
      </c>
      <c r="E4024" s="246" t="s">
        <v>44</v>
      </c>
      <c r="F4024" s="245" t="s">
        <v>44</v>
      </c>
      <c r="G4024" s="245" t="s">
        <v>3437</v>
      </c>
      <c r="H4024" s="245" t="s">
        <v>19417</v>
      </c>
      <c r="I4024" s="245" t="s">
        <v>24</v>
      </c>
      <c r="J4024" s="245" t="s">
        <v>59</v>
      </c>
      <c r="K4024" s="246" t="s">
        <v>5286</v>
      </c>
      <c r="L4024" s="245" t="s">
        <v>568</v>
      </c>
      <c r="M4024"/>
      <c r="N4024"/>
      <c r="O4024"/>
      <c r="P4024"/>
      <c r="Q4024"/>
      <c r="R4024"/>
      <c r="S4024"/>
      <c r="T4024"/>
      <c r="U4024"/>
      <c r="V4024"/>
      <c r="W4024"/>
      <c r="X4024"/>
      <c r="Y4024"/>
      <c r="Z4024"/>
      <c r="AA4024"/>
      <c r="AB4024"/>
      <c r="AC4024"/>
      <c r="AD4024"/>
      <c r="AE4024"/>
      <c r="AF4024"/>
      <c r="AG4024"/>
      <c r="AH4024"/>
      <c r="AI4024"/>
      <c r="AJ4024"/>
      <c r="AK4024"/>
      <c r="AL4024"/>
      <c r="AM4024"/>
      <c r="AN4024"/>
      <c r="AO4024"/>
      <c r="AP4024"/>
      <c r="AQ4024"/>
      <c r="AR4024"/>
      <c r="AS4024"/>
      <c r="AT4024"/>
      <c r="AU4024"/>
      <c r="AV4024"/>
      <c r="AW4024"/>
      <c r="AX4024"/>
      <c r="AY4024"/>
      <c r="AZ4024"/>
      <c r="BA4024"/>
      <c r="BB4024"/>
      <c r="BC4024"/>
      <c r="BD4024"/>
      <c r="BE4024"/>
      <c r="BF4024"/>
      <c r="BG4024"/>
      <c r="BH4024"/>
      <c r="BI4024"/>
      <c r="BJ4024"/>
      <c r="BK4024"/>
      <c r="BL4024"/>
      <c r="BM4024"/>
      <c r="BN4024"/>
      <c r="BO4024"/>
    </row>
    <row r="4025" spans="1:67" ht="15" x14ac:dyDescent="0.25">
      <c r="A4025" s="245" t="s">
        <v>2037</v>
      </c>
      <c r="B4025" s="245" t="s">
        <v>2036</v>
      </c>
      <c r="C4025" s="245" t="s">
        <v>2430</v>
      </c>
      <c r="D4025" s="245" t="s">
        <v>2429</v>
      </c>
      <c r="E4025" s="246" t="s">
        <v>44</v>
      </c>
      <c r="F4025" s="245" t="s">
        <v>44</v>
      </c>
      <c r="G4025" s="245" t="s">
        <v>3436</v>
      </c>
      <c r="H4025" s="245" t="s">
        <v>19418</v>
      </c>
      <c r="I4025" s="245" t="s">
        <v>24</v>
      </c>
      <c r="J4025" s="245" t="s">
        <v>59</v>
      </c>
      <c r="K4025" s="246" t="s">
        <v>8472</v>
      </c>
      <c r="L4025" s="245" t="s">
        <v>568</v>
      </c>
      <c r="M4025"/>
      <c r="N4025"/>
      <c r="O4025"/>
      <c r="P4025"/>
      <c r="Q4025"/>
      <c r="R4025"/>
      <c r="S4025"/>
      <c r="T4025"/>
      <c r="U4025"/>
      <c r="V4025"/>
      <c r="W4025"/>
      <c r="X4025"/>
      <c r="Y4025"/>
      <c r="Z4025"/>
      <c r="AA4025"/>
      <c r="AB4025"/>
      <c r="AC4025"/>
      <c r="AD4025"/>
      <c r="AE4025"/>
      <c r="AF4025"/>
      <c r="AG4025"/>
      <c r="AH4025"/>
      <c r="AI4025"/>
      <c r="AJ4025"/>
      <c r="AK4025"/>
      <c r="AL4025"/>
      <c r="AM4025"/>
      <c r="AN4025"/>
      <c r="AO4025"/>
      <c r="AP4025"/>
      <c r="AQ4025"/>
      <c r="AR4025"/>
      <c r="AS4025"/>
      <c r="AT4025"/>
      <c r="AU4025"/>
      <c r="AV4025"/>
      <c r="AW4025"/>
      <c r="AX4025"/>
      <c r="AY4025"/>
      <c r="AZ4025"/>
      <c r="BA4025"/>
      <c r="BB4025"/>
      <c r="BC4025"/>
      <c r="BD4025"/>
      <c r="BE4025"/>
      <c r="BF4025"/>
      <c r="BG4025"/>
      <c r="BH4025"/>
      <c r="BI4025"/>
      <c r="BJ4025"/>
      <c r="BK4025"/>
      <c r="BL4025"/>
      <c r="BM4025"/>
      <c r="BN4025"/>
      <c r="BO4025"/>
    </row>
    <row r="4026" spans="1:67" ht="15" x14ac:dyDescent="0.25">
      <c r="A4026" s="245" t="s">
        <v>2037</v>
      </c>
      <c r="B4026" s="245" t="s">
        <v>2036</v>
      </c>
      <c r="C4026" s="245" t="s">
        <v>2430</v>
      </c>
      <c r="D4026" s="245" t="s">
        <v>2429</v>
      </c>
      <c r="E4026" s="246" t="s">
        <v>44</v>
      </c>
      <c r="F4026" s="245" t="s">
        <v>44</v>
      </c>
      <c r="G4026" s="245" t="s">
        <v>3435</v>
      </c>
      <c r="H4026" s="245" t="s">
        <v>19419</v>
      </c>
      <c r="I4026" s="245" t="s">
        <v>24</v>
      </c>
      <c r="J4026" s="245" t="s">
        <v>59</v>
      </c>
      <c r="K4026" s="246" t="s">
        <v>8896</v>
      </c>
      <c r="L4026" s="245" t="s">
        <v>568</v>
      </c>
      <c r="M4026"/>
      <c r="N4026"/>
      <c r="O4026"/>
      <c r="P4026"/>
      <c r="Q4026"/>
      <c r="R4026"/>
      <c r="S4026"/>
      <c r="T4026"/>
      <c r="U4026"/>
      <c r="V4026"/>
      <c r="W4026"/>
      <c r="X4026"/>
      <c r="Y4026"/>
      <c r="Z4026"/>
      <c r="AA4026"/>
      <c r="AB4026"/>
      <c r="AC4026"/>
      <c r="AD4026"/>
      <c r="AE4026"/>
      <c r="AF4026"/>
      <c r="AG4026"/>
      <c r="AH4026"/>
      <c r="AI4026"/>
      <c r="AJ4026"/>
      <c r="AK4026"/>
      <c r="AL4026"/>
      <c r="AM4026"/>
      <c r="AN4026"/>
      <c r="AO4026"/>
      <c r="AP4026"/>
      <c r="AQ4026"/>
      <c r="AR4026"/>
      <c r="AS4026"/>
      <c r="AT4026"/>
      <c r="AU4026"/>
      <c r="AV4026"/>
      <c r="AW4026"/>
      <c r="AX4026"/>
      <c r="AY4026"/>
      <c r="AZ4026"/>
      <c r="BA4026"/>
      <c r="BB4026"/>
      <c r="BC4026"/>
      <c r="BD4026"/>
      <c r="BE4026"/>
      <c r="BF4026"/>
      <c r="BG4026"/>
      <c r="BH4026"/>
      <c r="BI4026"/>
      <c r="BJ4026"/>
      <c r="BK4026"/>
      <c r="BL4026"/>
      <c r="BM4026"/>
      <c r="BN4026"/>
      <c r="BO4026"/>
    </row>
    <row r="4027" spans="1:67" ht="15" x14ac:dyDescent="0.25">
      <c r="A4027" s="245" t="s">
        <v>2037</v>
      </c>
      <c r="B4027" s="245" t="s">
        <v>2036</v>
      </c>
      <c r="C4027" s="245" t="s">
        <v>2430</v>
      </c>
      <c r="D4027" s="245" t="s">
        <v>2429</v>
      </c>
      <c r="E4027" s="246" t="s">
        <v>44</v>
      </c>
      <c r="F4027" s="245" t="s">
        <v>44</v>
      </c>
      <c r="G4027" s="245" t="s">
        <v>3433</v>
      </c>
      <c r="H4027" s="245" t="s">
        <v>19420</v>
      </c>
      <c r="I4027" s="245" t="s">
        <v>24</v>
      </c>
      <c r="J4027" s="245" t="s">
        <v>59</v>
      </c>
      <c r="K4027" s="246" t="s">
        <v>9466</v>
      </c>
      <c r="L4027" s="245" t="s">
        <v>568</v>
      </c>
      <c r="M4027"/>
      <c r="N4027"/>
      <c r="O4027"/>
      <c r="P4027"/>
      <c r="Q4027"/>
      <c r="R4027"/>
      <c r="S4027"/>
      <c r="T4027"/>
      <c r="U4027"/>
      <c r="V4027"/>
      <c r="W4027"/>
      <c r="X4027"/>
      <c r="Y4027"/>
      <c r="Z4027"/>
      <c r="AA4027"/>
      <c r="AB4027"/>
      <c r="AC4027"/>
      <c r="AD4027"/>
      <c r="AE4027"/>
      <c r="AF4027"/>
      <c r="AG4027"/>
      <c r="AH4027"/>
      <c r="AI4027"/>
      <c r="AJ4027"/>
      <c r="AK4027"/>
      <c r="AL4027"/>
      <c r="AM4027"/>
      <c r="AN4027"/>
      <c r="AO4027"/>
      <c r="AP4027"/>
      <c r="AQ4027"/>
      <c r="AR4027"/>
      <c r="AS4027"/>
      <c r="AT4027"/>
      <c r="AU4027"/>
      <c r="AV4027"/>
      <c r="AW4027"/>
      <c r="AX4027"/>
      <c r="AY4027"/>
      <c r="AZ4027"/>
      <c r="BA4027"/>
      <c r="BB4027"/>
      <c r="BC4027"/>
      <c r="BD4027"/>
      <c r="BE4027"/>
      <c r="BF4027"/>
      <c r="BG4027"/>
      <c r="BH4027"/>
      <c r="BI4027"/>
      <c r="BJ4027"/>
      <c r="BK4027"/>
      <c r="BL4027"/>
      <c r="BM4027"/>
      <c r="BN4027"/>
      <c r="BO4027"/>
    </row>
    <row r="4028" spans="1:67" ht="15" x14ac:dyDescent="0.25">
      <c r="A4028" s="245" t="s">
        <v>2037</v>
      </c>
      <c r="B4028" s="245" t="s">
        <v>2036</v>
      </c>
      <c r="C4028" s="245" t="s">
        <v>2430</v>
      </c>
      <c r="D4028" s="245" t="s">
        <v>2429</v>
      </c>
      <c r="E4028" s="246" t="s">
        <v>44</v>
      </c>
      <c r="F4028" s="245" t="s">
        <v>44</v>
      </c>
      <c r="G4028" s="245" t="s">
        <v>3432</v>
      </c>
      <c r="H4028" s="245" t="s">
        <v>19421</v>
      </c>
      <c r="I4028" s="245" t="s">
        <v>24</v>
      </c>
      <c r="J4028" s="245" t="s">
        <v>59</v>
      </c>
      <c r="K4028" s="246" t="s">
        <v>24552</v>
      </c>
      <c r="L4028" s="245" t="s">
        <v>568</v>
      </c>
      <c r="M4028"/>
      <c r="N4028"/>
      <c r="O4028"/>
      <c r="P4028"/>
      <c r="Q4028"/>
      <c r="R4028"/>
      <c r="S4028"/>
      <c r="T4028"/>
      <c r="U4028"/>
      <c r="V4028"/>
      <c r="W4028"/>
      <c r="X4028"/>
      <c r="Y4028"/>
      <c r="Z4028"/>
      <c r="AA4028"/>
      <c r="AB4028"/>
      <c r="AC4028"/>
      <c r="AD4028"/>
      <c r="AE4028"/>
      <c r="AF4028"/>
      <c r="AG4028"/>
      <c r="AH4028"/>
      <c r="AI4028"/>
      <c r="AJ4028"/>
      <c r="AK4028"/>
      <c r="AL4028"/>
      <c r="AM4028"/>
      <c r="AN4028"/>
      <c r="AO4028"/>
      <c r="AP4028"/>
      <c r="AQ4028"/>
      <c r="AR4028"/>
      <c r="AS4028"/>
      <c r="AT4028"/>
      <c r="AU4028"/>
      <c r="AV4028"/>
      <c r="AW4028"/>
      <c r="AX4028"/>
      <c r="AY4028"/>
      <c r="AZ4028"/>
      <c r="BA4028"/>
      <c r="BB4028"/>
      <c r="BC4028"/>
      <c r="BD4028"/>
      <c r="BE4028"/>
      <c r="BF4028"/>
      <c r="BG4028"/>
      <c r="BH4028"/>
      <c r="BI4028"/>
      <c r="BJ4028"/>
      <c r="BK4028"/>
      <c r="BL4028"/>
      <c r="BM4028"/>
      <c r="BN4028"/>
      <c r="BO4028"/>
    </row>
    <row r="4029" spans="1:67" ht="15" x14ac:dyDescent="0.25">
      <c r="A4029" s="245" t="s">
        <v>2037</v>
      </c>
      <c r="B4029" s="245" t="s">
        <v>2036</v>
      </c>
      <c r="C4029" s="245" t="s">
        <v>2430</v>
      </c>
      <c r="D4029" s="245" t="s">
        <v>2429</v>
      </c>
      <c r="E4029" s="246" t="s">
        <v>44</v>
      </c>
      <c r="F4029" s="245" t="s">
        <v>44</v>
      </c>
      <c r="G4029" s="245" t="s">
        <v>3430</v>
      </c>
      <c r="H4029" s="245" t="s">
        <v>19422</v>
      </c>
      <c r="I4029" s="245" t="s">
        <v>24</v>
      </c>
      <c r="J4029" s="245" t="s">
        <v>59</v>
      </c>
      <c r="K4029" s="246" t="s">
        <v>9558</v>
      </c>
      <c r="L4029" s="245" t="s">
        <v>568</v>
      </c>
      <c r="M4029"/>
      <c r="N4029"/>
      <c r="O4029"/>
      <c r="P4029"/>
      <c r="Q4029"/>
      <c r="R4029"/>
      <c r="S4029"/>
      <c r="T4029"/>
      <c r="U4029"/>
      <c r="V4029"/>
      <c r="W4029"/>
      <c r="X4029"/>
      <c r="Y4029"/>
      <c r="Z4029"/>
      <c r="AA4029"/>
      <c r="AB4029"/>
      <c r="AC4029"/>
      <c r="AD4029"/>
      <c r="AE4029"/>
      <c r="AF4029"/>
      <c r="AG4029"/>
      <c r="AH4029"/>
      <c r="AI4029"/>
      <c r="AJ4029"/>
      <c r="AK4029"/>
      <c r="AL4029"/>
      <c r="AM4029"/>
      <c r="AN4029"/>
      <c r="AO4029"/>
      <c r="AP4029"/>
      <c r="AQ4029"/>
      <c r="AR4029"/>
      <c r="AS4029"/>
      <c r="AT4029"/>
      <c r="AU4029"/>
      <c r="AV4029"/>
      <c r="AW4029"/>
      <c r="AX4029"/>
      <c r="AY4029"/>
      <c r="AZ4029"/>
      <c r="BA4029"/>
      <c r="BB4029"/>
      <c r="BC4029"/>
      <c r="BD4029"/>
      <c r="BE4029"/>
      <c r="BF4029"/>
      <c r="BG4029"/>
      <c r="BH4029"/>
      <c r="BI4029"/>
      <c r="BJ4029"/>
      <c r="BK4029"/>
      <c r="BL4029"/>
      <c r="BM4029"/>
      <c r="BN4029"/>
      <c r="BO4029"/>
    </row>
    <row r="4030" spans="1:67" ht="15" x14ac:dyDescent="0.25">
      <c r="A4030" s="245" t="s">
        <v>2037</v>
      </c>
      <c r="B4030" s="245" t="s">
        <v>2036</v>
      </c>
      <c r="C4030" s="245" t="s">
        <v>2430</v>
      </c>
      <c r="D4030" s="245" t="s">
        <v>2429</v>
      </c>
      <c r="E4030" s="246" t="s">
        <v>44</v>
      </c>
      <c r="F4030" s="245" t="s">
        <v>44</v>
      </c>
      <c r="G4030" s="245" t="s">
        <v>3429</v>
      </c>
      <c r="H4030" s="245" t="s">
        <v>19423</v>
      </c>
      <c r="I4030" s="245" t="s">
        <v>24</v>
      </c>
      <c r="J4030" s="245" t="s">
        <v>59</v>
      </c>
      <c r="K4030" s="246" t="s">
        <v>15016</v>
      </c>
      <c r="L4030" s="245" t="s">
        <v>568</v>
      </c>
      <c r="M4030"/>
      <c r="N4030"/>
      <c r="O4030"/>
      <c r="P4030"/>
      <c r="Q4030"/>
      <c r="R4030"/>
      <c r="S4030"/>
      <c r="T4030"/>
      <c r="U4030"/>
      <c r="V4030"/>
      <c r="W4030"/>
      <c r="X4030"/>
      <c r="Y4030"/>
      <c r="Z4030"/>
      <c r="AA4030"/>
      <c r="AB4030"/>
      <c r="AC4030"/>
      <c r="AD4030"/>
      <c r="AE4030"/>
      <c r="AF4030"/>
      <c r="AG4030"/>
      <c r="AH4030"/>
      <c r="AI4030"/>
      <c r="AJ4030"/>
      <c r="AK4030"/>
      <c r="AL4030"/>
      <c r="AM4030"/>
      <c r="AN4030"/>
      <c r="AO4030"/>
      <c r="AP4030"/>
      <c r="AQ4030"/>
      <c r="AR4030"/>
      <c r="AS4030"/>
      <c r="AT4030"/>
      <c r="AU4030"/>
      <c r="AV4030"/>
      <c r="AW4030"/>
      <c r="AX4030"/>
      <c r="AY4030"/>
      <c r="AZ4030"/>
      <c r="BA4030"/>
      <c r="BB4030"/>
      <c r="BC4030"/>
      <c r="BD4030"/>
      <c r="BE4030"/>
      <c r="BF4030"/>
      <c r="BG4030"/>
      <c r="BH4030"/>
      <c r="BI4030"/>
      <c r="BJ4030"/>
      <c r="BK4030"/>
      <c r="BL4030"/>
      <c r="BM4030"/>
      <c r="BN4030"/>
      <c r="BO4030"/>
    </row>
    <row r="4031" spans="1:67" ht="15" x14ac:dyDescent="0.25">
      <c r="A4031" s="245" t="s">
        <v>2037</v>
      </c>
      <c r="B4031" s="245" t="s">
        <v>2036</v>
      </c>
      <c r="C4031" s="245" t="s">
        <v>2430</v>
      </c>
      <c r="D4031" s="245" t="s">
        <v>2429</v>
      </c>
      <c r="E4031" s="246" t="s">
        <v>44</v>
      </c>
      <c r="F4031" s="245" t="s">
        <v>44</v>
      </c>
      <c r="G4031" s="245" t="s">
        <v>3428</v>
      </c>
      <c r="H4031" s="245" t="s">
        <v>19424</v>
      </c>
      <c r="I4031" s="245" t="s">
        <v>24</v>
      </c>
      <c r="J4031" s="245" t="s">
        <v>59</v>
      </c>
      <c r="K4031" s="246" t="s">
        <v>16325</v>
      </c>
      <c r="L4031" s="245" t="s">
        <v>568</v>
      </c>
      <c r="M4031"/>
      <c r="N4031"/>
      <c r="O4031"/>
      <c r="P4031"/>
      <c r="Q4031"/>
      <c r="R4031"/>
      <c r="S4031"/>
      <c r="T4031"/>
      <c r="U4031"/>
      <c r="V4031"/>
      <c r="W4031"/>
      <c r="X4031"/>
      <c r="Y4031"/>
      <c r="Z4031"/>
      <c r="AA4031"/>
      <c r="AB4031"/>
      <c r="AC4031"/>
      <c r="AD4031"/>
      <c r="AE4031"/>
      <c r="AF4031"/>
      <c r="AG4031"/>
      <c r="AH4031"/>
      <c r="AI4031"/>
      <c r="AJ4031"/>
      <c r="AK4031"/>
      <c r="AL4031"/>
      <c r="AM4031"/>
      <c r="AN4031"/>
      <c r="AO4031"/>
      <c r="AP4031"/>
      <c r="AQ4031"/>
      <c r="AR4031"/>
      <c r="AS4031"/>
      <c r="AT4031"/>
      <c r="AU4031"/>
      <c r="AV4031"/>
      <c r="AW4031"/>
      <c r="AX4031"/>
      <c r="AY4031"/>
      <c r="AZ4031"/>
      <c r="BA4031"/>
      <c r="BB4031"/>
      <c r="BC4031"/>
      <c r="BD4031"/>
      <c r="BE4031"/>
      <c r="BF4031"/>
      <c r="BG4031"/>
      <c r="BH4031"/>
      <c r="BI4031"/>
      <c r="BJ4031"/>
      <c r="BK4031"/>
      <c r="BL4031"/>
      <c r="BM4031"/>
      <c r="BN4031"/>
      <c r="BO4031"/>
    </row>
    <row r="4032" spans="1:67" ht="15" x14ac:dyDescent="0.25">
      <c r="A4032" s="245" t="s">
        <v>2037</v>
      </c>
      <c r="B4032" s="245" t="s">
        <v>2036</v>
      </c>
      <c r="C4032" s="245" t="s">
        <v>2430</v>
      </c>
      <c r="D4032" s="245" t="s">
        <v>2429</v>
      </c>
      <c r="E4032" s="246" t="s">
        <v>44</v>
      </c>
      <c r="F4032" s="245" t="s">
        <v>44</v>
      </c>
      <c r="G4032" s="245" t="s">
        <v>3426</v>
      </c>
      <c r="H4032" s="245" t="s">
        <v>19426</v>
      </c>
      <c r="I4032" s="245" t="s">
        <v>24</v>
      </c>
      <c r="J4032" s="245" t="s">
        <v>59</v>
      </c>
      <c r="K4032" s="246" t="s">
        <v>10130</v>
      </c>
      <c r="L4032" s="245" t="s">
        <v>568</v>
      </c>
      <c r="M4032"/>
      <c r="N4032"/>
      <c r="O4032"/>
      <c r="P4032"/>
      <c r="Q4032"/>
      <c r="R4032"/>
      <c r="S4032"/>
      <c r="T4032"/>
      <c r="U4032"/>
      <c r="V4032"/>
      <c r="W4032"/>
      <c r="X4032"/>
      <c r="Y4032"/>
      <c r="Z4032"/>
      <c r="AA4032"/>
      <c r="AB4032"/>
      <c r="AC4032"/>
      <c r="AD4032"/>
      <c r="AE4032"/>
      <c r="AF4032"/>
      <c r="AG4032"/>
      <c r="AH4032"/>
      <c r="AI4032"/>
      <c r="AJ4032"/>
      <c r="AK4032"/>
      <c r="AL4032"/>
      <c r="AM4032"/>
      <c r="AN4032"/>
      <c r="AO4032"/>
      <c r="AP4032"/>
      <c r="AQ4032"/>
      <c r="AR4032"/>
      <c r="AS4032"/>
      <c r="AT4032"/>
      <c r="AU4032"/>
      <c r="AV4032"/>
      <c r="AW4032"/>
      <c r="AX4032"/>
      <c r="AY4032"/>
      <c r="AZ4032"/>
      <c r="BA4032"/>
      <c r="BB4032"/>
      <c r="BC4032"/>
      <c r="BD4032"/>
      <c r="BE4032"/>
      <c r="BF4032"/>
      <c r="BG4032"/>
      <c r="BH4032"/>
      <c r="BI4032"/>
      <c r="BJ4032"/>
      <c r="BK4032"/>
      <c r="BL4032"/>
      <c r="BM4032"/>
      <c r="BN4032"/>
      <c r="BO4032"/>
    </row>
    <row r="4033" spans="1:67" ht="15" x14ac:dyDescent="0.25">
      <c r="A4033" s="245" t="s">
        <v>2037</v>
      </c>
      <c r="B4033" s="245" t="s">
        <v>2036</v>
      </c>
      <c r="C4033" s="245" t="s">
        <v>2430</v>
      </c>
      <c r="D4033" s="245" t="s">
        <v>2429</v>
      </c>
      <c r="E4033" s="246" t="s">
        <v>44</v>
      </c>
      <c r="F4033" s="245" t="s">
        <v>44</v>
      </c>
      <c r="G4033" s="245" t="s">
        <v>3425</v>
      </c>
      <c r="H4033" s="245" t="s">
        <v>19428</v>
      </c>
      <c r="I4033" s="245" t="s">
        <v>24</v>
      </c>
      <c r="J4033" s="245" t="s">
        <v>59</v>
      </c>
      <c r="K4033" s="246" t="s">
        <v>18206</v>
      </c>
      <c r="L4033" s="245" t="s">
        <v>568</v>
      </c>
      <c r="M4033"/>
      <c r="N4033"/>
      <c r="O4033"/>
      <c r="P4033"/>
      <c r="Q4033"/>
      <c r="R4033"/>
      <c r="S4033"/>
      <c r="T4033"/>
      <c r="U4033"/>
      <c r="V4033"/>
      <c r="W4033"/>
      <c r="X4033"/>
      <c r="Y4033"/>
      <c r="Z4033"/>
      <c r="AA4033"/>
      <c r="AB4033"/>
      <c r="AC4033"/>
      <c r="AD4033"/>
      <c r="AE4033"/>
      <c r="AF4033"/>
      <c r="AG4033"/>
      <c r="AH4033"/>
      <c r="AI4033"/>
      <c r="AJ4033"/>
      <c r="AK4033"/>
      <c r="AL4033"/>
      <c r="AM4033"/>
      <c r="AN4033"/>
      <c r="AO4033"/>
      <c r="AP4033"/>
      <c r="AQ4033"/>
      <c r="AR4033"/>
      <c r="AS4033"/>
      <c r="AT4033"/>
      <c r="AU4033"/>
      <c r="AV4033"/>
      <c r="AW4033"/>
      <c r="AX4033"/>
      <c r="AY4033"/>
      <c r="AZ4033"/>
      <c r="BA4033"/>
      <c r="BB4033"/>
      <c r="BC4033"/>
      <c r="BD4033"/>
      <c r="BE4033"/>
      <c r="BF4033"/>
      <c r="BG4033"/>
      <c r="BH4033"/>
      <c r="BI4033"/>
      <c r="BJ4033"/>
      <c r="BK4033"/>
      <c r="BL4033"/>
      <c r="BM4033"/>
      <c r="BN4033"/>
      <c r="BO4033"/>
    </row>
    <row r="4034" spans="1:67" ht="15" x14ac:dyDescent="0.25">
      <c r="A4034" s="245" t="s">
        <v>2037</v>
      </c>
      <c r="B4034" s="245" t="s">
        <v>2036</v>
      </c>
      <c r="C4034" s="245" t="s">
        <v>2430</v>
      </c>
      <c r="D4034" s="245" t="s">
        <v>2429</v>
      </c>
      <c r="E4034" s="246" t="s">
        <v>44</v>
      </c>
      <c r="F4034" s="245" t="s">
        <v>44</v>
      </c>
      <c r="G4034" s="245" t="s">
        <v>3424</v>
      </c>
      <c r="H4034" s="245" t="s">
        <v>19429</v>
      </c>
      <c r="I4034" s="245" t="s">
        <v>24</v>
      </c>
      <c r="J4034" s="245" t="s">
        <v>59</v>
      </c>
      <c r="K4034" s="246" t="s">
        <v>24553</v>
      </c>
      <c r="L4034" s="245" t="s">
        <v>568</v>
      </c>
      <c r="M4034"/>
      <c r="N4034"/>
      <c r="O4034"/>
      <c r="P4034"/>
      <c r="Q4034"/>
      <c r="R4034"/>
      <c r="S4034"/>
      <c r="T4034"/>
      <c r="U4034"/>
      <c r="V4034"/>
      <c r="W4034"/>
      <c r="X4034"/>
      <c r="Y4034"/>
      <c r="Z4034"/>
      <c r="AA4034"/>
      <c r="AB4034"/>
      <c r="AC4034"/>
      <c r="AD4034"/>
      <c r="AE4034"/>
      <c r="AF4034"/>
      <c r="AG4034"/>
      <c r="AH4034"/>
      <c r="AI4034"/>
      <c r="AJ4034"/>
      <c r="AK4034"/>
      <c r="AL4034"/>
      <c r="AM4034"/>
      <c r="AN4034"/>
      <c r="AO4034"/>
      <c r="AP4034"/>
      <c r="AQ4034"/>
      <c r="AR4034"/>
      <c r="AS4034"/>
      <c r="AT4034"/>
      <c r="AU4034"/>
      <c r="AV4034"/>
      <c r="AW4034"/>
      <c r="AX4034"/>
      <c r="AY4034"/>
      <c r="AZ4034"/>
      <c r="BA4034"/>
      <c r="BB4034"/>
      <c r="BC4034"/>
      <c r="BD4034"/>
      <c r="BE4034"/>
      <c r="BF4034"/>
      <c r="BG4034"/>
      <c r="BH4034"/>
      <c r="BI4034"/>
      <c r="BJ4034"/>
      <c r="BK4034"/>
      <c r="BL4034"/>
      <c r="BM4034"/>
      <c r="BN4034"/>
      <c r="BO4034"/>
    </row>
    <row r="4035" spans="1:67" ht="15" x14ac:dyDescent="0.25">
      <c r="A4035" s="245" t="s">
        <v>2037</v>
      </c>
      <c r="B4035" s="245" t="s">
        <v>2036</v>
      </c>
      <c r="C4035" s="245" t="s">
        <v>2430</v>
      </c>
      <c r="D4035" s="245" t="s">
        <v>2429</v>
      </c>
      <c r="E4035" s="246" t="s">
        <v>44</v>
      </c>
      <c r="F4035" s="245" t="s">
        <v>44</v>
      </c>
      <c r="G4035" s="245" t="s">
        <v>3423</v>
      </c>
      <c r="H4035" s="245" t="s">
        <v>19430</v>
      </c>
      <c r="I4035" s="245" t="s">
        <v>24</v>
      </c>
      <c r="J4035" s="245" t="s">
        <v>59</v>
      </c>
      <c r="K4035" s="246" t="s">
        <v>15110</v>
      </c>
      <c r="L4035" s="245" t="s">
        <v>568</v>
      </c>
      <c r="M4035"/>
      <c r="N4035"/>
      <c r="O4035"/>
      <c r="P4035"/>
      <c r="Q4035"/>
      <c r="R4035"/>
      <c r="S4035"/>
      <c r="T4035"/>
      <c r="U4035"/>
      <c r="V4035"/>
      <c r="W4035"/>
      <c r="X4035"/>
      <c r="Y4035"/>
      <c r="Z4035"/>
      <c r="AA4035"/>
      <c r="AB4035"/>
      <c r="AC4035"/>
      <c r="AD4035"/>
      <c r="AE4035"/>
      <c r="AF4035"/>
      <c r="AG4035"/>
      <c r="AH4035"/>
      <c r="AI4035"/>
      <c r="AJ4035"/>
      <c r="AK4035"/>
      <c r="AL4035"/>
      <c r="AM4035"/>
      <c r="AN4035"/>
      <c r="AO4035"/>
      <c r="AP4035"/>
      <c r="AQ4035"/>
      <c r="AR4035"/>
      <c r="AS4035"/>
      <c r="AT4035"/>
      <c r="AU4035"/>
      <c r="AV4035"/>
      <c r="AW4035"/>
      <c r="AX4035"/>
      <c r="AY4035"/>
      <c r="AZ4035"/>
      <c r="BA4035"/>
      <c r="BB4035"/>
      <c r="BC4035"/>
      <c r="BD4035"/>
      <c r="BE4035"/>
      <c r="BF4035"/>
      <c r="BG4035"/>
      <c r="BH4035"/>
      <c r="BI4035"/>
      <c r="BJ4035"/>
      <c r="BK4035"/>
      <c r="BL4035"/>
      <c r="BM4035"/>
      <c r="BN4035"/>
      <c r="BO4035"/>
    </row>
    <row r="4036" spans="1:67" ht="15" x14ac:dyDescent="0.25">
      <c r="A4036" s="245" t="s">
        <v>2037</v>
      </c>
      <c r="B4036" s="245" t="s">
        <v>2036</v>
      </c>
      <c r="C4036" s="245" t="s">
        <v>2430</v>
      </c>
      <c r="D4036" s="245" t="s">
        <v>2429</v>
      </c>
      <c r="E4036" s="246" t="s">
        <v>44</v>
      </c>
      <c r="F4036" s="245" t="s">
        <v>44</v>
      </c>
      <c r="G4036" s="245" t="s">
        <v>3422</v>
      </c>
      <c r="H4036" s="245" t="s">
        <v>19432</v>
      </c>
      <c r="I4036" s="245" t="s">
        <v>24</v>
      </c>
      <c r="J4036" s="245" t="s">
        <v>59</v>
      </c>
      <c r="K4036" s="246" t="s">
        <v>24554</v>
      </c>
      <c r="L4036" s="245" t="s">
        <v>568</v>
      </c>
      <c r="M4036"/>
      <c r="N4036"/>
      <c r="O4036"/>
      <c r="P4036"/>
      <c r="Q4036"/>
      <c r="R4036"/>
      <c r="S4036"/>
      <c r="T4036"/>
      <c r="U4036"/>
      <c r="V4036"/>
      <c r="W4036"/>
      <c r="X4036"/>
      <c r="Y4036"/>
      <c r="Z4036"/>
      <c r="AA4036"/>
      <c r="AB4036"/>
      <c r="AC4036"/>
      <c r="AD4036"/>
      <c r="AE4036"/>
      <c r="AF4036"/>
      <c r="AG4036"/>
      <c r="AH4036"/>
      <c r="AI4036"/>
      <c r="AJ4036"/>
      <c r="AK4036"/>
      <c r="AL4036"/>
      <c r="AM4036"/>
      <c r="AN4036"/>
      <c r="AO4036"/>
      <c r="AP4036"/>
      <c r="AQ4036"/>
      <c r="AR4036"/>
      <c r="AS4036"/>
      <c r="AT4036"/>
      <c r="AU4036"/>
      <c r="AV4036"/>
      <c r="AW4036"/>
      <c r="AX4036"/>
      <c r="AY4036"/>
      <c r="AZ4036"/>
      <c r="BA4036"/>
      <c r="BB4036"/>
      <c r="BC4036"/>
      <c r="BD4036"/>
      <c r="BE4036"/>
      <c r="BF4036"/>
      <c r="BG4036"/>
      <c r="BH4036"/>
      <c r="BI4036"/>
      <c r="BJ4036"/>
      <c r="BK4036"/>
      <c r="BL4036"/>
      <c r="BM4036"/>
      <c r="BN4036"/>
      <c r="BO4036"/>
    </row>
    <row r="4037" spans="1:67" ht="15" x14ac:dyDescent="0.25">
      <c r="A4037" s="245" t="s">
        <v>2037</v>
      </c>
      <c r="B4037" s="245" t="s">
        <v>2036</v>
      </c>
      <c r="C4037" s="245" t="s">
        <v>2430</v>
      </c>
      <c r="D4037" s="245" t="s">
        <v>2429</v>
      </c>
      <c r="E4037" s="246" t="s">
        <v>44</v>
      </c>
      <c r="F4037" s="245" t="s">
        <v>44</v>
      </c>
      <c r="G4037" s="245" t="s">
        <v>3421</v>
      </c>
      <c r="H4037" s="245" t="s">
        <v>19434</v>
      </c>
      <c r="I4037" s="245" t="s">
        <v>24</v>
      </c>
      <c r="J4037" s="245" t="s">
        <v>59</v>
      </c>
      <c r="K4037" s="246" t="s">
        <v>16219</v>
      </c>
      <c r="L4037" s="245" t="s">
        <v>568</v>
      </c>
      <c r="M4037"/>
      <c r="N4037"/>
      <c r="O4037"/>
      <c r="P4037"/>
      <c r="Q4037"/>
      <c r="R4037"/>
      <c r="S4037"/>
      <c r="T4037"/>
      <c r="U4037"/>
      <c r="V4037"/>
      <c r="W4037"/>
      <c r="X4037"/>
      <c r="Y4037"/>
      <c r="Z4037"/>
      <c r="AA4037"/>
      <c r="AB4037"/>
      <c r="AC4037"/>
      <c r="AD4037"/>
      <c r="AE4037"/>
      <c r="AF4037"/>
      <c r="AG4037"/>
      <c r="AH4037"/>
      <c r="AI4037"/>
      <c r="AJ4037"/>
      <c r="AK4037"/>
      <c r="AL4037"/>
      <c r="AM4037"/>
      <c r="AN4037"/>
      <c r="AO4037"/>
      <c r="AP4037"/>
      <c r="AQ4037"/>
      <c r="AR4037"/>
      <c r="AS4037"/>
      <c r="AT4037"/>
      <c r="AU4037"/>
      <c r="AV4037"/>
      <c r="AW4037"/>
      <c r="AX4037"/>
      <c r="AY4037"/>
      <c r="AZ4037"/>
      <c r="BA4037"/>
      <c r="BB4037"/>
      <c r="BC4037"/>
      <c r="BD4037"/>
      <c r="BE4037"/>
      <c r="BF4037"/>
      <c r="BG4037"/>
      <c r="BH4037"/>
      <c r="BI4037"/>
      <c r="BJ4037"/>
      <c r="BK4037"/>
      <c r="BL4037"/>
      <c r="BM4037"/>
      <c r="BN4037"/>
      <c r="BO4037"/>
    </row>
    <row r="4038" spans="1:67" ht="15" x14ac:dyDescent="0.25">
      <c r="A4038" s="245" t="s">
        <v>2037</v>
      </c>
      <c r="B4038" s="245" t="s">
        <v>2036</v>
      </c>
      <c r="C4038" s="245" t="s">
        <v>2430</v>
      </c>
      <c r="D4038" s="245" t="s">
        <v>2429</v>
      </c>
      <c r="E4038" s="246" t="s">
        <v>44</v>
      </c>
      <c r="F4038" s="245" t="s">
        <v>44</v>
      </c>
      <c r="G4038" s="245" t="s">
        <v>3420</v>
      </c>
      <c r="H4038" s="245" t="s">
        <v>19435</v>
      </c>
      <c r="I4038" s="245" t="s">
        <v>24</v>
      </c>
      <c r="J4038" s="245" t="s">
        <v>59</v>
      </c>
      <c r="K4038" s="246" t="s">
        <v>10511</v>
      </c>
      <c r="L4038" s="245" t="s">
        <v>568</v>
      </c>
      <c r="M4038"/>
      <c r="N4038"/>
      <c r="O4038"/>
      <c r="P4038"/>
      <c r="Q4038"/>
      <c r="R4038"/>
      <c r="S4038"/>
      <c r="T4038"/>
      <c r="U4038"/>
      <c r="V4038"/>
      <c r="W4038"/>
      <c r="X4038"/>
      <c r="Y4038"/>
      <c r="Z4038"/>
      <c r="AA4038"/>
      <c r="AB4038"/>
      <c r="AC4038"/>
      <c r="AD4038"/>
      <c r="AE4038"/>
      <c r="AF4038"/>
      <c r="AG4038"/>
      <c r="AH4038"/>
      <c r="AI4038"/>
      <c r="AJ4038"/>
      <c r="AK4038"/>
      <c r="AL4038"/>
      <c r="AM4038"/>
      <c r="AN4038"/>
      <c r="AO4038"/>
      <c r="AP4038"/>
      <c r="AQ4038"/>
      <c r="AR4038"/>
      <c r="AS4038"/>
      <c r="AT4038"/>
      <c r="AU4038"/>
      <c r="AV4038"/>
      <c r="AW4038"/>
      <c r="AX4038"/>
      <c r="AY4038"/>
      <c r="AZ4038"/>
      <c r="BA4038"/>
      <c r="BB4038"/>
      <c r="BC4038"/>
      <c r="BD4038"/>
      <c r="BE4038"/>
      <c r="BF4038"/>
      <c r="BG4038"/>
      <c r="BH4038"/>
      <c r="BI4038"/>
      <c r="BJ4038"/>
      <c r="BK4038"/>
      <c r="BL4038"/>
      <c r="BM4038"/>
      <c r="BN4038"/>
      <c r="BO4038"/>
    </row>
    <row r="4039" spans="1:67" ht="15" x14ac:dyDescent="0.25">
      <c r="A4039" s="245" t="s">
        <v>2037</v>
      </c>
      <c r="B4039" s="245" t="s">
        <v>2036</v>
      </c>
      <c r="C4039" s="245" t="s">
        <v>2430</v>
      </c>
      <c r="D4039" s="245" t="s">
        <v>2429</v>
      </c>
      <c r="E4039" s="246" t="s">
        <v>44</v>
      </c>
      <c r="F4039" s="245" t="s">
        <v>44</v>
      </c>
      <c r="G4039" s="245" t="s">
        <v>3419</v>
      </c>
      <c r="H4039" s="245" t="s">
        <v>19436</v>
      </c>
      <c r="I4039" s="245" t="s">
        <v>24</v>
      </c>
      <c r="J4039" s="245" t="s">
        <v>59</v>
      </c>
      <c r="K4039" s="246" t="s">
        <v>24555</v>
      </c>
      <c r="L4039" s="245" t="s">
        <v>568</v>
      </c>
      <c r="M4039"/>
      <c r="N4039"/>
      <c r="O4039"/>
      <c r="P4039"/>
      <c r="Q4039"/>
      <c r="R4039"/>
      <c r="S4039"/>
      <c r="T4039"/>
      <c r="U4039"/>
      <c r="V4039"/>
      <c r="W4039"/>
      <c r="X4039"/>
      <c r="Y4039"/>
      <c r="Z4039"/>
      <c r="AA4039"/>
      <c r="AB4039"/>
      <c r="AC4039"/>
      <c r="AD4039"/>
      <c r="AE4039"/>
      <c r="AF4039"/>
      <c r="AG4039"/>
      <c r="AH4039"/>
      <c r="AI4039"/>
      <c r="AJ4039"/>
      <c r="AK4039"/>
      <c r="AL4039"/>
      <c r="AM4039"/>
      <c r="AN4039"/>
      <c r="AO4039"/>
      <c r="AP4039"/>
      <c r="AQ4039"/>
      <c r="AR4039"/>
      <c r="AS4039"/>
      <c r="AT4039"/>
      <c r="AU4039"/>
      <c r="AV4039"/>
      <c r="AW4039"/>
      <c r="AX4039"/>
      <c r="AY4039"/>
      <c r="AZ4039"/>
      <c r="BA4039"/>
      <c r="BB4039"/>
      <c r="BC4039"/>
      <c r="BD4039"/>
      <c r="BE4039"/>
      <c r="BF4039"/>
      <c r="BG4039"/>
      <c r="BH4039"/>
      <c r="BI4039"/>
      <c r="BJ4039"/>
      <c r="BK4039"/>
      <c r="BL4039"/>
      <c r="BM4039"/>
      <c r="BN4039"/>
      <c r="BO4039"/>
    </row>
    <row r="4040" spans="1:67" ht="15" x14ac:dyDescent="0.25">
      <c r="A4040" s="245" t="s">
        <v>2037</v>
      </c>
      <c r="B4040" s="245" t="s">
        <v>2036</v>
      </c>
      <c r="C4040" s="245" t="s">
        <v>2430</v>
      </c>
      <c r="D4040" s="245" t="s">
        <v>2429</v>
      </c>
      <c r="E4040" s="246" t="s">
        <v>44</v>
      </c>
      <c r="F4040" s="245" t="s">
        <v>44</v>
      </c>
      <c r="G4040" s="245" t="s">
        <v>3418</v>
      </c>
      <c r="H4040" s="245" t="s">
        <v>19438</v>
      </c>
      <c r="I4040" s="245" t="s">
        <v>24</v>
      </c>
      <c r="J4040" s="245" t="s">
        <v>59</v>
      </c>
      <c r="K4040" s="246" t="s">
        <v>24556</v>
      </c>
      <c r="L4040" s="245" t="s">
        <v>568</v>
      </c>
      <c r="M4040"/>
      <c r="N4040"/>
      <c r="O4040"/>
      <c r="P4040"/>
      <c r="Q4040"/>
      <c r="R4040"/>
      <c r="S4040"/>
      <c r="T4040"/>
      <c r="U4040"/>
      <c r="V4040"/>
      <c r="W4040"/>
      <c r="X4040"/>
      <c r="Y4040"/>
      <c r="Z4040"/>
      <c r="AA4040"/>
      <c r="AB4040"/>
      <c r="AC4040"/>
      <c r="AD4040"/>
      <c r="AE4040"/>
      <c r="AF4040"/>
      <c r="AG4040"/>
      <c r="AH4040"/>
      <c r="AI4040"/>
      <c r="AJ4040"/>
      <c r="AK4040"/>
      <c r="AL4040"/>
      <c r="AM4040"/>
      <c r="AN4040"/>
      <c r="AO4040"/>
      <c r="AP4040"/>
      <c r="AQ4040"/>
      <c r="AR4040"/>
      <c r="AS4040"/>
      <c r="AT4040"/>
      <c r="AU4040"/>
      <c r="AV4040"/>
      <c r="AW4040"/>
      <c r="AX4040"/>
      <c r="AY4040"/>
      <c r="AZ4040"/>
      <c r="BA4040"/>
      <c r="BB4040"/>
      <c r="BC4040"/>
      <c r="BD4040"/>
      <c r="BE4040"/>
      <c r="BF4040"/>
      <c r="BG4040"/>
      <c r="BH4040"/>
      <c r="BI4040"/>
      <c r="BJ4040"/>
      <c r="BK4040"/>
      <c r="BL4040"/>
      <c r="BM4040"/>
      <c r="BN4040"/>
      <c r="BO4040"/>
    </row>
    <row r="4041" spans="1:67" ht="15" x14ac:dyDescent="0.25">
      <c r="A4041" s="245" t="s">
        <v>2037</v>
      </c>
      <c r="B4041" s="245" t="s">
        <v>2036</v>
      </c>
      <c r="C4041" s="245" t="s">
        <v>2430</v>
      </c>
      <c r="D4041" s="245" t="s">
        <v>2429</v>
      </c>
      <c r="E4041" s="246" t="s">
        <v>44</v>
      </c>
      <c r="F4041" s="245" t="s">
        <v>44</v>
      </c>
      <c r="G4041" s="245" t="s">
        <v>3417</v>
      </c>
      <c r="H4041" s="245" t="s">
        <v>19439</v>
      </c>
      <c r="I4041" s="245" t="s">
        <v>24</v>
      </c>
      <c r="J4041" s="245" t="s">
        <v>59</v>
      </c>
      <c r="K4041" s="246" t="s">
        <v>8540</v>
      </c>
      <c r="L4041" s="245" t="s">
        <v>568</v>
      </c>
      <c r="M4041"/>
      <c r="N4041"/>
      <c r="O4041"/>
      <c r="P4041"/>
      <c r="Q4041"/>
      <c r="R4041"/>
      <c r="S4041"/>
      <c r="T4041"/>
      <c r="U4041"/>
      <c r="V4041"/>
      <c r="W4041"/>
      <c r="X4041"/>
      <c r="Y4041"/>
      <c r="Z4041"/>
      <c r="AA4041"/>
      <c r="AB4041"/>
      <c r="AC4041"/>
      <c r="AD4041"/>
      <c r="AE4041"/>
      <c r="AF4041"/>
      <c r="AG4041"/>
      <c r="AH4041"/>
      <c r="AI4041"/>
      <c r="AJ4041"/>
      <c r="AK4041"/>
      <c r="AL4041"/>
      <c r="AM4041"/>
      <c r="AN4041"/>
      <c r="AO4041"/>
      <c r="AP4041"/>
      <c r="AQ4041"/>
      <c r="AR4041"/>
      <c r="AS4041"/>
      <c r="AT4041"/>
      <c r="AU4041"/>
      <c r="AV4041"/>
      <c r="AW4041"/>
      <c r="AX4041"/>
      <c r="AY4041"/>
      <c r="AZ4041"/>
      <c r="BA4041"/>
      <c r="BB4041"/>
      <c r="BC4041"/>
      <c r="BD4041"/>
      <c r="BE4041"/>
      <c r="BF4041"/>
      <c r="BG4041"/>
      <c r="BH4041"/>
      <c r="BI4041"/>
      <c r="BJ4041"/>
      <c r="BK4041"/>
      <c r="BL4041"/>
      <c r="BM4041"/>
      <c r="BN4041"/>
      <c r="BO4041"/>
    </row>
    <row r="4042" spans="1:67" ht="15" x14ac:dyDescent="0.25">
      <c r="A4042" s="245" t="s">
        <v>2037</v>
      </c>
      <c r="B4042" s="245" t="s">
        <v>2036</v>
      </c>
      <c r="C4042" s="245" t="s">
        <v>2430</v>
      </c>
      <c r="D4042" s="245" t="s">
        <v>2429</v>
      </c>
      <c r="E4042" s="246" t="s">
        <v>44</v>
      </c>
      <c r="F4042" s="245" t="s">
        <v>44</v>
      </c>
      <c r="G4042" s="245" t="s">
        <v>3415</v>
      </c>
      <c r="H4042" s="245" t="s">
        <v>19441</v>
      </c>
      <c r="I4042" s="245" t="s">
        <v>24</v>
      </c>
      <c r="J4042" s="245" t="s">
        <v>59</v>
      </c>
      <c r="K4042" s="246" t="s">
        <v>8529</v>
      </c>
      <c r="L4042" s="245" t="s">
        <v>568</v>
      </c>
      <c r="M4042"/>
      <c r="N4042"/>
      <c r="O4042"/>
      <c r="P4042"/>
      <c r="Q4042"/>
      <c r="R4042"/>
      <c r="S4042"/>
      <c r="T4042"/>
      <c r="U4042"/>
      <c r="V4042"/>
      <c r="W4042"/>
      <c r="X4042"/>
      <c r="Y4042"/>
      <c r="Z4042"/>
      <c r="AA4042"/>
      <c r="AB4042"/>
      <c r="AC4042"/>
      <c r="AD4042"/>
      <c r="AE4042"/>
      <c r="AF4042"/>
      <c r="AG4042"/>
      <c r="AH4042"/>
      <c r="AI4042"/>
      <c r="AJ4042"/>
      <c r="AK4042"/>
      <c r="AL4042"/>
      <c r="AM4042"/>
      <c r="AN4042"/>
      <c r="AO4042"/>
      <c r="AP4042"/>
      <c r="AQ4042"/>
      <c r="AR4042"/>
      <c r="AS4042"/>
      <c r="AT4042"/>
      <c r="AU4042"/>
      <c r="AV4042"/>
      <c r="AW4042"/>
      <c r="AX4042"/>
      <c r="AY4042"/>
      <c r="AZ4042"/>
      <c r="BA4042"/>
      <c r="BB4042"/>
      <c r="BC4042"/>
      <c r="BD4042"/>
      <c r="BE4042"/>
      <c r="BF4042"/>
      <c r="BG4042"/>
      <c r="BH4042"/>
      <c r="BI4042"/>
      <c r="BJ4042"/>
      <c r="BK4042"/>
      <c r="BL4042"/>
      <c r="BM4042"/>
      <c r="BN4042"/>
      <c r="BO4042"/>
    </row>
    <row r="4043" spans="1:67" ht="15" x14ac:dyDescent="0.25">
      <c r="A4043" s="245" t="s">
        <v>2037</v>
      </c>
      <c r="B4043" s="245" t="s">
        <v>2036</v>
      </c>
      <c r="C4043" s="245" t="s">
        <v>2430</v>
      </c>
      <c r="D4043" s="245" t="s">
        <v>2429</v>
      </c>
      <c r="E4043" s="246" t="s">
        <v>44</v>
      </c>
      <c r="F4043" s="245" t="s">
        <v>44</v>
      </c>
      <c r="G4043" s="245" t="s">
        <v>3414</v>
      </c>
      <c r="H4043" s="245" t="s">
        <v>19442</v>
      </c>
      <c r="I4043" s="245" t="s">
        <v>24</v>
      </c>
      <c r="J4043" s="245" t="s">
        <v>59</v>
      </c>
      <c r="K4043" s="246" t="s">
        <v>8890</v>
      </c>
      <c r="L4043" s="245" t="s">
        <v>568</v>
      </c>
      <c r="M4043"/>
      <c r="N4043"/>
      <c r="O4043"/>
      <c r="P4043"/>
      <c r="Q4043"/>
      <c r="R4043"/>
      <c r="S4043"/>
      <c r="T4043"/>
      <c r="U4043"/>
      <c r="V4043"/>
      <c r="W4043"/>
      <c r="X4043"/>
      <c r="Y4043"/>
      <c r="Z4043"/>
      <c r="AA4043"/>
      <c r="AB4043"/>
      <c r="AC4043"/>
      <c r="AD4043"/>
      <c r="AE4043"/>
      <c r="AF4043"/>
      <c r="AG4043"/>
      <c r="AH4043"/>
      <c r="AI4043"/>
      <c r="AJ4043"/>
      <c r="AK4043"/>
      <c r="AL4043"/>
      <c r="AM4043"/>
      <c r="AN4043"/>
      <c r="AO4043"/>
      <c r="AP4043"/>
      <c r="AQ4043"/>
      <c r="AR4043"/>
      <c r="AS4043"/>
      <c r="AT4043"/>
      <c r="AU4043"/>
      <c r="AV4043"/>
      <c r="AW4043"/>
      <c r="AX4043"/>
      <c r="AY4043"/>
      <c r="AZ4043"/>
      <c r="BA4043"/>
      <c r="BB4043"/>
      <c r="BC4043"/>
      <c r="BD4043"/>
      <c r="BE4043"/>
      <c r="BF4043"/>
      <c r="BG4043"/>
      <c r="BH4043"/>
      <c r="BI4043"/>
      <c r="BJ4043"/>
      <c r="BK4043"/>
      <c r="BL4043"/>
      <c r="BM4043"/>
      <c r="BN4043"/>
      <c r="BO4043"/>
    </row>
    <row r="4044" spans="1:67" ht="15" x14ac:dyDescent="0.25">
      <c r="A4044" s="245" t="s">
        <v>2037</v>
      </c>
      <c r="B4044" s="245" t="s">
        <v>2036</v>
      </c>
      <c r="C4044" s="245" t="s">
        <v>2430</v>
      </c>
      <c r="D4044" s="245" t="s">
        <v>2429</v>
      </c>
      <c r="E4044" s="246" t="s">
        <v>44</v>
      </c>
      <c r="F4044" s="245" t="s">
        <v>44</v>
      </c>
      <c r="G4044" s="245" t="s">
        <v>3412</v>
      </c>
      <c r="H4044" s="245" t="s">
        <v>19443</v>
      </c>
      <c r="I4044" s="245" t="s">
        <v>24</v>
      </c>
      <c r="J4044" s="245" t="s">
        <v>59</v>
      </c>
      <c r="K4044" s="246" t="s">
        <v>19028</v>
      </c>
      <c r="L4044" s="245" t="s">
        <v>568</v>
      </c>
      <c r="M4044"/>
      <c r="N4044"/>
      <c r="O4044"/>
      <c r="P4044"/>
      <c r="Q4044"/>
      <c r="R4044"/>
      <c r="S4044"/>
      <c r="T4044"/>
      <c r="U4044"/>
      <c r="V4044"/>
      <c r="W4044"/>
      <c r="X4044"/>
      <c r="Y4044"/>
      <c r="Z4044"/>
      <c r="AA4044"/>
      <c r="AB4044"/>
      <c r="AC4044"/>
      <c r="AD4044"/>
      <c r="AE4044"/>
      <c r="AF4044"/>
      <c r="AG4044"/>
      <c r="AH4044"/>
      <c r="AI4044"/>
      <c r="AJ4044"/>
      <c r="AK4044"/>
      <c r="AL4044"/>
      <c r="AM4044"/>
      <c r="AN4044"/>
      <c r="AO4044"/>
      <c r="AP4044"/>
      <c r="AQ4044"/>
      <c r="AR4044"/>
      <c r="AS4044"/>
      <c r="AT4044"/>
      <c r="AU4044"/>
      <c r="AV4044"/>
      <c r="AW4044"/>
      <c r="AX4044"/>
      <c r="AY4044"/>
      <c r="AZ4044"/>
      <c r="BA4044"/>
      <c r="BB4044"/>
      <c r="BC4044"/>
      <c r="BD4044"/>
      <c r="BE4044"/>
      <c r="BF4044"/>
      <c r="BG4044"/>
      <c r="BH4044"/>
      <c r="BI4044"/>
      <c r="BJ4044"/>
      <c r="BK4044"/>
      <c r="BL4044"/>
      <c r="BM4044"/>
      <c r="BN4044"/>
      <c r="BO4044"/>
    </row>
    <row r="4045" spans="1:67" ht="15" x14ac:dyDescent="0.25">
      <c r="A4045" s="245" t="s">
        <v>2037</v>
      </c>
      <c r="B4045" s="245" t="s">
        <v>2036</v>
      </c>
      <c r="C4045" s="245" t="s">
        <v>2430</v>
      </c>
      <c r="D4045" s="245" t="s">
        <v>2429</v>
      </c>
      <c r="E4045" s="246" t="s">
        <v>44</v>
      </c>
      <c r="F4045" s="245" t="s">
        <v>44</v>
      </c>
      <c r="G4045" s="245" t="s">
        <v>3411</v>
      </c>
      <c r="H4045" s="245" t="s">
        <v>19444</v>
      </c>
      <c r="I4045" s="245" t="s">
        <v>24</v>
      </c>
      <c r="J4045" s="245" t="s">
        <v>59</v>
      </c>
      <c r="K4045" s="246" t="s">
        <v>15447</v>
      </c>
      <c r="L4045" s="245" t="s">
        <v>568</v>
      </c>
      <c r="M4045"/>
      <c r="N4045"/>
      <c r="O4045"/>
      <c r="P4045"/>
      <c r="Q4045"/>
      <c r="R4045"/>
      <c r="S4045"/>
      <c r="T4045"/>
      <c r="U4045"/>
      <c r="V4045"/>
      <c r="W4045"/>
      <c r="X4045"/>
      <c r="Y4045"/>
      <c r="Z4045"/>
      <c r="AA4045"/>
      <c r="AB4045"/>
      <c r="AC4045"/>
      <c r="AD4045"/>
      <c r="AE4045"/>
      <c r="AF4045"/>
      <c r="AG4045"/>
      <c r="AH4045"/>
      <c r="AI4045"/>
      <c r="AJ4045"/>
      <c r="AK4045"/>
      <c r="AL4045"/>
      <c r="AM4045"/>
      <c r="AN4045"/>
      <c r="AO4045"/>
      <c r="AP4045"/>
      <c r="AQ4045"/>
      <c r="AR4045"/>
      <c r="AS4045"/>
      <c r="AT4045"/>
      <c r="AU4045"/>
      <c r="AV4045"/>
      <c r="AW4045"/>
      <c r="AX4045"/>
      <c r="AY4045"/>
      <c r="AZ4045"/>
      <c r="BA4045"/>
      <c r="BB4045"/>
      <c r="BC4045"/>
      <c r="BD4045"/>
      <c r="BE4045"/>
      <c r="BF4045"/>
      <c r="BG4045"/>
      <c r="BH4045"/>
      <c r="BI4045"/>
      <c r="BJ4045"/>
      <c r="BK4045"/>
      <c r="BL4045"/>
      <c r="BM4045"/>
      <c r="BN4045"/>
      <c r="BO4045"/>
    </row>
    <row r="4046" spans="1:67" ht="15" x14ac:dyDescent="0.25">
      <c r="A4046" s="245" t="s">
        <v>2037</v>
      </c>
      <c r="B4046" s="245" t="s">
        <v>2036</v>
      </c>
      <c r="C4046" s="245" t="s">
        <v>2430</v>
      </c>
      <c r="D4046" s="245" t="s">
        <v>2429</v>
      </c>
      <c r="E4046" s="246" t="s">
        <v>44</v>
      </c>
      <c r="F4046" s="245" t="s">
        <v>44</v>
      </c>
      <c r="G4046" s="245" t="s">
        <v>3410</v>
      </c>
      <c r="H4046" s="245" t="s">
        <v>19445</v>
      </c>
      <c r="I4046" s="245" t="s">
        <v>24</v>
      </c>
      <c r="J4046" s="245" t="s">
        <v>59</v>
      </c>
      <c r="K4046" s="246" t="s">
        <v>12021</v>
      </c>
      <c r="L4046" s="245" t="s">
        <v>568</v>
      </c>
      <c r="M4046"/>
      <c r="N4046"/>
      <c r="O4046"/>
      <c r="P4046"/>
      <c r="Q4046"/>
      <c r="R4046"/>
      <c r="S4046"/>
      <c r="T4046"/>
      <c r="U4046"/>
      <c r="V4046"/>
      <c r="W4046"/>
      <c r="X4046"/>
      <c r="Y4046"/>
      <c r="Z4046"/>
      <c r="AA4046"/>
      <c r="AB4046"/>
      <c r="AC4046"/>
      <c r="AD4046"/>
      <c r="AE4046"/>
      <c r="AF4046"/>
      <c r="AG4046"/>
      <c r="AH4046"/>
      <c r="AI4046"/>
      <c r="AJ4046"/>
      <c r="AK4046"/>
      <c r="AL4046"/>
      <c r="AM4046"/>
      <c r="AN4046"/>
      <c r="AO4046"/>
      <c r="AP4046"/>
      <c r="AQ4046"/>
      <c r="AR4046"/>
      <c r="AS4046"/>
      <c r="AT4046"/>
      <c r="AU4046"/>
      <c r="AV4046"/>
      <c r="AW4046"/>
      <c r="AX4046"/>
      <c r="AY4046"/>
      <c r="AZ4046"/>
      <c r="BA4046"/>
      <c r="BB4046"/>
      <c r="BC4046"/>
      <c r="BD4046"/>
      <c r="BE4046"/>
      <c r="BF4046"/>
      <c r="BG4046"/>
      <c r="BH4046"/>
      <c r="BI4046"/>
      <c r="BJ4046"/>
      <c r="BK4046"/>
      <c r="BL4046"/>
      <c r="BM4046"/>
      <c r="BN4046"/>
      <c r="BO4046"/>
    </row>
    <row r="4047" spans="1:67" ht="15" x14ac:dyDescent="0.25">
      <c r="A4047" s="245" t="s">
        <v>2037</v>
      </c>
      <c r="B4047" s="245" t="s">
        <v>2036</v>
      </c>
      <c r="C4047" s="245" t="s">
        <v>2430</v>
      </c>
      <c r="D4047" s="245" t="s">
        <v>2429</v>
      </c>
      <c r="E4047" s="246" t="s">
        <v>44</v>
      </c>
      <c r="F4047" s="245" t="s">
        <v>44</v>
      </c>
      <c r="G4047" s="245" t="s">
        <v>3409</v>
      </c>
      <c r="H4047" s="245" t="s">
        <v>19446</v>
      </c>
      <c r="I4047" s="245" t="s">
        <v>24</v>
      </c>
      <c r="J4047" s="245" t="s">
        <v>59</v>
      </c>
      <c r="K4047" s="246" t="s">
        <v>19826</v>
      </c>
      <c r="L4047" s="245" t="s">
        <v>568</v>
      </c>
      <c r="M4047"/>
      <c r="N4047"/>
      <c r="O4047"/>
      <c r="P4047"/>
      <c r="Q4047"/>
      <c r="R4047"/>
      <c r="S4047"/>
      <c r="T4047"/>
      <c r="U4047"/>
      <c r="V4047"/>
      <c r="W4047"/>
      <c r="X4047"/>
      <c r="Y4047"/>
      <c r="Z4047"/>
      <c r="AA4047"/>
      <c r="AB4047"/>
      <c r="AC4047"/>
      <c r="AD4047"/>
      <c r="AE4047"/>
      <c r="AF4047"/>
      <c r="AG4047"/>
      <c r="AH4047"/>
      <c r="AI4047"/>
      <c r="AJ4047"/>
      <c r="AK4047"/>
      <c r="AL4047"/>
      <c r="AM4047"/>
      <c r="AN4047"/>
      <c r="AO4047"/>
      <c r="AP4047"/>
      <c r="AQ4047"/>
      <c r="AR4047"/>
      <c r="AS4047"/>
      <c r="AT4047"/>
      <c r="AU4047"/>
      <c r="AV4047"/>
      <c r="AW4047"/>
      <c r="AX4047"/>
      <c r="AY4047"/>
      <c r="AZ4047"/>
      <c r="BA4047"/>
      <c r="BB4047"/>
      <c r="BC4047"/>
      <c r="BD4047"/>
      <c r="BE4047"/>
      <c r="BF4047"/>
      <c r="BG4047"/>
      <c r="BH4047"/>
      <c r="BI4047"/>
      <c r="BJ4047"/>
      <c r="BK4047"/>
      <c r="BL4047"/>
      <c r="BM4047"/>
      <c r="BN4047"/>
      <c r="BO4047"/>
    </row>
    <row r="4048" spans="1:67" ht="15" x14ac:dyDescent="0.25">
      <c r="A4048" s="245" t="s">
        <v>2037</v>
      </c>
      <c r="B4048" s="245" t="s">
        <v>2036</v>
      </c>
      <c r="C4048" s="245" t="s">
        <v>2430</v>
      </c>
      <c r="D4048" s="245" t="s">
        <v>2429</v>
      </c>
      <c r="E4048" s="246" t="s">
        <v>44</v>
      </c>
      <c r="F4048" s="245" t="s">
        <v>44</v>
      </c>
      <c r="G4048" s="245" t="s">
        <v>3408</v>
      </c>
      <c r="H4048" s="245" t="s">
        <v>19447</v>
      </c>
      <c r="I4048" s="245" t="s">
        <v>24</v>
      </c>
      <c r="J4048" s="245" t="s">
        <v>59</v>
      </c>
      <c r="K4048" s="246" t="s">
        <v>8743</v>
      </c>
      <c r="L4048" s="245" t="s">
        <v>568</v>
      </c>
      <c r="M4048"/>
      <c r="N4048"/>
      <c r="O4048"/>
      <c r="P4048"/>
      <c r="Q4048"/>
      <c r="R4048"/>
      <c r="S4048"/>
      <c r="T4048"/>
      <c r="U4048"/>
      <c r="V4048"/>
      <c r="W4048"/>
      <c r="X4048"/>
      <c r="Y4048"/>
      <c r="Z4048"/>
      <c r="AA4048"/>
      <c r="AB4048"/>
      <c r="AC4048"/>
      <c r="AD4048"/>
      <c r="AE4048"/>
      <c r="AF4048"/>
      <c r="AG4048"/>
      <c r="AH4048"/>
      <c r="AI4048"/>
      <c r="AJ4048"/>
      <c r="AK4048"/>
      <c r="AL4048"/>
      <c r="AM4048"/>
      <c r="AN4048"/>
      <c r="AO4048"/>
      <c r="AP4048"/>
      <c r="AQ4048"/>
      <c r="AR4048"/>
      <c r="AS4048"/>
      <c r="AT4048"/>
      <c r="AU4048"/>
      <c r="AV4048"/>
      <c r="AW4048"/>
      <c r="AX4048"/>
      <c r="AY4048"/>
      <c r="AZ4048"/>
      <c r="BA4048"/>
      <c r="BB4048"/>
      <c r="BC4048"/>
      <c r="BD4048"/>
      <c r="BE4048"/>
      <c r="BF4048"/>
      <c r="BG4048"/>
      <c r="BH4048"/>
      <c r="BI4048"/>
      <c r="BJ4048"/>
      <c r="BK4048"/>
      <c r="BL4048"/>
      <c r="BM4048"/>
      <c r="BN4048"/>
      <c r="BO4048"/>
    </row>
    <row r="4049" spans="1:67" ht="15" x14ac:dyDescent="0.25">
      <c r="A4049" s="245" t="s">
        <v>2037</v>
      </c>
      <c r="B4049" s="245" t="s">
        <v>2036</v>
      </c>
      <c r="C4049" s="245" t="s">
        <v>2430</v>
      </c>
      <c r="D4049" s="245" t="s">
        <v>2429</v>
      </c>
      <c r="E4049" s="246" t="s">
        <v>44</v>
      </c>
      <c r="F4049" s="245" t="s">
        <v>44</v>
      </c>
      <c r="G4049" s="245" t="s">
        <v>3407</v>
      </c>
      <c r="H4049" s="245" t="s">
        <v>19449</v>
      </c>
      <c r="I4049" s="245" t="s">
        <v>24</v>
      </c>
      <c r="J4049" s="245" t="s">
        <v>59</v>
      </c>
      <c r="K4049" s="246" t="s">
        <v>24557</v>
      </c>
      <c r="L4049" s="245" t="s">
        <v>568</v>
      </c>
      <c r="M4049"/>
      <c r="N4049"/>
      <c r="O4049"/>
      <c r="P4049"/>
      <c r="Q4049"/>
      <c r="R4049"/>
      <c r="S4049"/>
      <c r="T4049"/>
      <c r="U4049"/>
      <c r="V4049"/>
      <c r="W4049"/>
      <c r="X4049"/>
      <c r="Y4049"/>
      <c r="Z4049"/>
      <c r="AA4049"/>
      <c r="AB4049"/>
      <c r="AC4049"/>
      <c r="AD4049"/>
      <c r="AE4049"/>
      <c r="AF4049"/>
      <c r="AG4049"/>
      <c r="AH4049"/>
      <c r="AI4049"/>
      <c r="AJ4049"/>
      <c r="AK4049"/>
      <c r="AL4049"/>
      <c r="AM4049"/>
      <c r="AN4049"/>
      <c r="AO4049"/>
      <c r="AP4049"/>
      <c r="AQ4049"/>
      <c r="AR4049"/>
      <c r="AS4049"/>
      <c r="AT4049"/>
      <c r="AU4049"/>
      <c r="AV4049"/>
      <c r="AW4049"/>
      <c r="AX4049"/>
      <c r="AY4049"/>
      <c r="AZ4049"/>
      <c r="BA4049"/>
      <c r="BB4049"/>
      <c r="BC4049"/>
      <c r="BD4049"/>
      <c r="BE4049"/>
      <c r="BF4049"/>
      <c r="BG4049"/>
      <c r="BH4049"/>
      <c r="BI4049"/>
      <c r="BJ4049"/>
      <c r="BK4049"/>
      <c r="BL4049"/>
      <c r="BM4049"/>
      <c r="BN4049"/>
      <c r="BO4049"/>
    </row>
    <row r="4050" spans="1:67" ht="15" x14ac:dyDescent="0.25">
      <c r="A4050" s="245" t="s">
        <v>2037</v>
      </c>
      <c r="B4050" s="245" t="s">
        <v>2036</v>
      </c>
      <c r="C4050" s="245" t="s">
        <v>2430</v>
      </c>
      <c r="D4050" s="245" t="s">
        <v>2429</v>
      </c>
      <c r="E4050" s="246" t="s">
        <v>44</v>
      </c>
      <c r="F4050" s="245" t="s">
        <v>44</v>
      </c>
      <c r="G4050" s="245" t="s">
        <v>3406</v>
      </c>
      <c r="H4050" s="245" t="s">
        <v>19451</v>
      </c>
      <c r="I4050" s="245" t="s">
        <v>24</v>
      </c>
      <c r="J4050" s="245" t="s">
        <v>59</v>
      </c>
      <c r="K4050" s="246" t="s">
        <v>12642</v>
      </c>
      <c r="L4050" s="245" t="s">
        <v>568</v>
      </c>
      <c r="M4050"/>
      <c r="N4050"/>
      <c r="O4050"/>
      <c r="P4050"/>
      <c r="Q4050"/>
      <c r="R4050"/>
      <c r="S4050"/>
      <c r="T4050"/>
      <c r="U4050"/>
      <c r="V4050"/>
      <c r="W4050"/>
      <c r="X4050"/>
      <c r="Y4050"/>
      <c r="Z4050"/>
      <c r="AA4050"/>
      <c r="AB4050"/>
      <c r="AC4050"/>
      <c r="AD4050"/>
      <c r="AE4050"/>
      <c r="AF4050"/>
      <c r="AG4050"/>
      <c r="AH4050"/>
      <c r="AI4050"/>
      <c r="AJ4050"/>
      <c r="AK4050"/>
      <c r="AL4050"/>
      <c r="AM4050"/>
      <c r="AN4050"/>
      <c r="AO4050"/>
      <c r="AP4050"/>
      <c r="AQ4050"/>
      <c r="AR4050"/>
      <c r="AS4050"/>
      <c r="AT4050"/>
      <c r="AU4050"/>
      <c r="AV4050"/>
      <c r="AW4050"/>
      <c r="AX4050"/>
      <c r="AY4050"/>
      <c r="AZ4050"/>
      <c r="BA4050"/>
      <c r="BB4050"/>
      <c r="BC4050"/>
      <c r="BD4050"/>
      <c r="BE4050"/>
      <c r="BF4050"/>
      <c r="BG4050"/>
      <c r="BH4050"/>
      <c r="BI4050"/>
      <c r="BJ4050"/>
      <c r="BK4050"/>
      <c r="BL4050"/>
      <c r="BM4050"/>
      <c r="BN4050"/>
      <c r="BO4050"/>
    </row>
    <row r="4051" spans="1:67" ht="15" x14ac:dyDescent="0.25">
      <c r="A4051" s="245" t="s">
        <v>2037</v>
      </c>
      <c r="B4051" s="245" t="s">
        <v>2036</v>
      </c>
      <c r="C4051" s="245" t="s">
        <v>2430</v>
      </c>
      <c r="D4051" s="245" t="s">
        <v>2429</v>
      </c>
      <c r="E4051" s="246" t="s">
        <v>44</v>
      </c>
      <c r="F4051" s="245" t="s">
        <v>44</v>
      </c>
      <c r="G4051" s="245" t="s">
        <v>3405</v>
      </c>
      <c r="H4051" s="245" t="s">
        <v>19452</v>
      </c>
      <c r="I4051" s="245" t="s">
        <v>24</v>
      </c>
      <c r="J4051" s="245" t="s">
        <v>59</v>
      </c>
      <c r="K4051" s="246" t="s">
        <v>8411</v>
      </c>
      <c r="L4051" s="245" t="s">
        <v>568</v>
      </c>
      <c r="M4051"/>
      <c r="N4051"/>
      <c r="O4051"/>
      <c r="P4051"/>
      <c r="Q4051"/>
      <c r="R4051"/>
      <c r="S4051"/>
      <c r="T4051"/>
      <c r="U4051"/>
      <c r="V4051"/>
      <c r="W4051"/>
      <c r="X4051"/>
      <c r="Y4051"/>
      <c r="Z4051"/>
      <c r="AA4051"/>
      <c r="AB4051"/>
      <c r="AC4051"/>
      <c r="AD4051"/>
      <c r="AE4051"/>
      <c r="AF4051"/>
      <c r="AG4051"/>
      <c r="AH4051"/>
      <c r="AI4051"/>
      <c r="AJ4051"/>
      <c r="AK4051"/>
      <c r="AL4051"/>
      <c r="AM4051"/>
      <c r="AN4051"/>
      <c r="AO4051"/>
      <c r="AP4051"/>
      <c r="AQ4051"/>
      <c r="AR4051"/>
      <c r="AS4051"/>
      <c r="AT4051"/>
      <c r="AU4051"/>
      <c r="AV4051"/>
      <c r="AW4051"/>
      <c r="AX4051"/>
      <c r="AY4051"/>
      <c r="AZ4051"/>
      <c r="BA4051"/>
      <c r="BB4051"/>
      <c r="BC4051"/>
      <c r="BD4051"/>
      <c r="BE4051"/>
      <c r="BF4051"/>
      <c r="BG4051"/>
      <c r="BH4051"/>
      <c r="BI4051"/>
      <c r="BJ4051"/>
      <c r="BK4051"/>
      <c r="BL4051"/>
      <c r="BM4051"/>
      <c r="BN4051"/>
      <c r="BO4051"/>
    </row>
    <row r="4052" spans="1:67" ht="15" x14ac:dyDescent="0.25">
      <c r="A4052" s="245" t="s">
        <v>2037</v>
      </c>
      <c r="B4052" s="245" t="s">
        <v>2036</v>
      </c>
      <c r="C4052" s="245" t="s">
        <v>2430</v>
      </c>
      <c r="D4052" s="245" t="s">
        <v>2429</v>
      </c>
      <c r="E4052" s="246" t="s">
        <v>44</v>
      </c>
      <c r="F4052" s="245" t="s">
        <v>44</v>
      </c>
      <c r="G4052" s="245" t="s">
        <v>3404</v>
      </c>
      <c r="H4052" s="245" t="s">
        <v>19454</v>
      </c>
      <c r="I4052" s="245" t="s">
        <v>24</v>
      </c>
      <c r="J4052" s="245" t="s">
        <v>59</v>
      </c>
      <c r="K4052" s="246" t="s">
        <v>15117</v>
      </c>
      <c r="L4052" s="245" t="s">
        <v>568</v>
      </c>
      <c r="M4052"/>
      <c r="N4052"/>
      <c r="O4052"/>
      <c r="P4052"/>
      <c r="Q4052"/>
      <c r="R4052"/>
      <c r="S4052"/>
      <c r="T4052"/>
      <c r="U4052"/>
      <c r="V4052"/>
      <c r="W4052"/>
      <c r="X4052"/>
      <c r="Y4052"/>
      <c r="Z4052"/>
      <c r="AA4052"/>
      <c r="AB4052"/>
      <c r="AC4052"/>
      <c r="AD4052"/>
      <c r="AE4052"/>
      <c r="AF4052"/>
      <c r="AG4052"/>
      <c r="AH4052"/>
      <c r="AI4052"/>
      <c r="AJ4052"/>
      <c r="AK4052"/>
      <c r="AL4052"/>
      <c r="AM4052"/>
      <c r="AN4052"/>
      <c r="AO4052"/>
      <c r="AP4052"/>
      <c r="AQ4052"/>
      <c r="AR4052"/>
      <c r="AS4052"/>
      <c r="AT4052"/>
      <c r="AU4052"/>
      <c r="AV4052"/>
      <c r="AW4052"/>
      <c r="AX4052"/>
      <c r="AY4052"/>
      <c r="AZ4052"/>
      <c r="BA4052"/>
      <c r="BB4052"/>
      <c r="BC4052"/>
      <c r="BD4052"/>
      <c r="BE4052"/>
      <c r="BF4052"/>
      <c r="BG4052"/>
      <c r="BH4052"/>
      <c r="BI4052"/>
      <c r="BJ4052"/>
      <c r="BK4052"/>
      <c r="BL4052"/>
      <c r="BM4052"/>
      <c r="BN4052"/>
      <c r="BO4052"/>
    </row>
    <row r="4053" spans="1:67" ht="15" x14ac:dyDescent="0.25">
      <c r="A4053" s="245" t="s">
        <v>2037</v>
      </c>
      <c r="B4053" s="245" t="s">
        <v>2036</v>
      </c>
      <c r="C4053" s="245" t="s">
        <v>2430</v>
      </c>
      <c r="D4053" s="245" t="s">
        <v>2429</v>
      </c>
      <c r="E4053" s="246" t="s">
        <v>44</v>
      </c>
      <c r="F4053" s="245" t="s">
        <v>44</v>
      </c>
      <c r="G4053" s="245" t="s">
        <v>3403</v>
      </c>
      <c r="H4053" s="245" t="s">
        <v>19455</v>
      </c>
      <c r="I4053" s="245" t="s">
        <v>24</v>
      </c>
      <c r="J4053" s="245" t="s">
        <v>59</v>
      </c>
      <c r="K4053" s="246" t="s">
        <v>24558</v>
      </c>
      <c r="L4053" s="245" t="s">
        <v>568</v>
      </c>
      <c r="M4053"/>
      <c r="N4053"/>
      <c r="O4053"/>
      <c r="P4053"/>
      <c r="Q4053"/>
      <c r="R4053"/>
      <c r="S4053"/>
      <c r="T4053"/>
      <c r="U4053"/>
      <c r="V4053"/>
      <c r="W4053"/>
      <c r="X4053"/>
      <c r="Y4053"/>
      <c r="Z4053"/>
      <c r="AA4053"/>
      <c r="AB4053"/>
      <c r="AC4053"/>
      <c r="AD4053"/>
      <c r="AE4053"/>
      <c r="AF4053"/>
      <c r="AG4053"/>
      <c r="AH4053"/>
      <c r="AI4053"/>
      <c r="AJ4053"/>
      <c r="AK4053"/>
      <c r="AL4053"/>
      <c r="AM4053"/>
      <c r="AN4053"/>
      <c r="AO4053"/>
      <c r="AP4053"/>
      <c r="AQ4053"/>
      <c r="AR4053"/>
      <c r="AS4053"/>
      <c r="AT4053"/>
      <c r="AU4053"/>
      <c r="AV4053"/>
      <c r="AW4053"/>
      <c r="AX4053"/>
      <c r="AY4053"/>
      <c r="AZ4053"/>
      <c r="BA4053"/>
      <c r="BB4053"/>
      <c r="BC4053"/>
      <c r="BD4053"/>
      <c r="BE4053"/>
      <c r="BF4053"/>
      <c r="BG4053"/>
      <c r="BH4053"/>
      <c r="BI4053"/>
      <c r="BJ4053"/>
      <c r="BK4053"/>
      <c r="BL4053"/>
      <c r="BM4053"/>
      <c r="BN4053"/>
      <c r="BO4053"/>
    </row>
    <row r="4054" spans="1:67" ht="15" x14ac:dyDescent="0.25">
      <c r="A4054" s="245" t="s">
        <v>2037</v>
      </c>
      <c r="B4054" s="245" t="s">
        <v>2036</v>
      </c>
      <c r="C4054" s="245" t="s">
        <v>2430</v>
      </c>
      <c r="D4054" s="245" t="s">
        <v>2429</v>
      </c>
      <c r="E4054" s="246" t="s">
        <v>44</v>
      </c>
      <c r="F4054" s="245" t="s">
        <v>44</v>
      </c>
      <c r="G4054" s="245" t="s">
        <v>3402</v>
      </c>
      <c r="H4054" s="245" t="s">
        <v>19456</v>
      </c>
      <c r="I4054" s="245" t="s">
        <v>24</v>
      </c>
      <c r="J4054" s="245" t="s">
        <v>59</v>
      </c>
      <c r="K4054" s="246" t="s">
        <v>12754</v>
      </c>
      <c r="L4054" s="245" t="s">
        <v>568</v>
      </c>
      <c r="M4054"/>
      <c r="N4054"/>
      <c r="O4054"/>
      <c r="P4054"/>
      <c r="Q4054"/>
      <c r="R4054"/>
      <c r="S4054"/>
      <c r="T4054"/>
      <c r="U4054"/>
      <c r="V4054"/>
      <c r="W4054"/>
      <c r="X4054"/>
      <c r="Y4054"/>
      <c r="Z4054"/>
      <c r="AA4054"/>
      <c r="AB4054"/>
      <c r="AC4054"/>
      <c r="AD4054"/>
      <c r="AE4054"/>
      <c r="AF4054"/>
      <c r="AG4054"/>
      <c r="AH4054"/>
      <c r="AI4054"/>
      <c r="AJ4054"/>
      <c r="AK4054"/>
      <c r="AL4054"/>
      <c r="AM4054"/>
      <c r="AN4054"/>
      <c r="AO4054"/>
      <c r="AP4054"/>
      <c r="AQ4054"/>
      <c r="AR4054"/>
      <c r="AS4054"/>
      <c r="AT4054"/>
      <c r="AU4054"/>
      <c r="AV4054"/>
      <c r="AW4054"/>
      <c r="AX4054"/>
      <c r="AY4054"/>
      <c r="AZ4054"/>
      <c r="BA4054"/>
      <c r="BB4054"/>
      <c r="BC4054"/>
      <c r="BD4054"/>
      <c r="BE4054"/>
      <c r="BF4054"/>
      <c r="BG4054"/>
      <c r="BH4054"/>
      <c r="BI4054"/>
      <c r="BJ4054"/>
      <c r="BK4054"/>
      <c r="BL4054"/>
      <c r="BM4054"/>
      <c r="BN4054"/>
      <c r="BO4054"/>
    </row>
    <row r="4055" spans="1:67" ht="15" x14ac:dyDescent="0.25">
      <c r="A4055" s="245" t="s">
        <v>2037</v>
      </c>
      <c r="B4055" s="245" t="s">
        <v>2036</v>
      </c>
      <c r="C4055" s="245" t="s">
        <v>2430</v>
      </c>
      <c r="D4055" s="245" t="s">
        <v>2429</v>
      </c>
      <c r="E4055" s="246" t="s">
        <v>44</v>
      </c>
      <c r="F4055" s="245" t="s">
        <v>44</v>
      </c>
      <c r="G4055" s="245" t="s">
        <v>3401</v>
      </c>
      <c r="H4055" s="245" t="s">
        <v>19457</v>
      </c>
      <c r="I4055" s="245" t="s">
        <v>24</v>
      </c>
      <c r="J4055" s="245" t="s">
        <v>59</v>
      </c>
      <c r="K4055" s="246" t="s">
        <v>9090</v>
      </c>
      <c r="L4055" s="245" t="s">
        <v>568</v>
      </c>
      <c r="M4055"/>
      <c r="N4055"/>
      <c r="O4055"/>
      <c r="P4055"/>
      <c r="Q4055"/>
      <c r="R4055"/>
      <c r="S4055"/>
      <c r="T4055"/>
      <c r="U4055"/>
      <c r="V4055"/>
      <c r="W4055"/>
      <c r="X4055"/>
      <c r="Y4055"/>
      <c r="Z4055"/>
      <c r="AA4055"/>
      <c r="AB4055"/>
      <c r="AC4055"/>
      <c r="AD4055"/>
      <c r="AE4055"/>
      <c r="AF4055"/>
      <c r="AG4055"/>
      <c r="AH4055"/>
      <c r="AI4055"/>
      <c r="AJ4055"/>
      <c r="AK4055"/>
      <c r="AL4055"/>
      <c r="AM4055"/>
      <c r="AN4055"/>
      <c r="AO4055"/>
      <c r="AP4055"/>
      <c r="AQ4055"/>
      <c r="AR4055"/>
      <c r="AS4055"/>
      <c r="AT4055"/>
      <c r="AU4055"/>
      <c r="AV4055"/>
      <c r="AW4055"/>
      <c r="AX4055"/>
      <c r="AY4055"/>
      <c r="AZ4055"/>
      <c r="BA4055"/>
      <c r="BB4055"/>
      <c r="BC4055"/>
      <c r="BD4055"/>
      <c r="BE4055"/>
      <c r="BF4055"/>
      <c r="BG4055"/>
      <c r="BH4055"/>
      <c r="BI4055"/>
      <c r="BJ4055"/>
      <c r="BK4055"/>
      <c r="BL4055"/>
      <c r="BM4055"/>
      <c r="BN4055"/>
      <c r="BO4055"/>
    </row>
    <row r="4056" spans="1:67" ht="15" x14ac:dyDescent="0.25">
      <c r="A4056" s="245" t="s">
        <v>2037</v>
      </c>
      <c r="B4056" s="245" t="s">
        <v>2036</v>
      </c>
      <c r="C4056" s="245" t="s">
        <v>2430</v>
      </c>
      <c r="D4056" s="245" t="s">
        <v>2429</v>
      </c>
      <c r="E4056" s="246" t="s">
        <v>44</v>
      </c>
      <c r="F4056" s="245" t="s">
        <v>44</v>
      </c>
      <c r="G4056" s="245" t="s">
        <v>3400</v>
      </c>
      <c r="H4056" s="245" t="s">
        <v>19458</v>
      </c>
      <c r="I4056" s="245" t="s">
        <v>24</v>
      </c>
      <c r="J4056" s="245" t="s">
        <v>59</v>
      </c>
      <c r="K4056" s="246" t="s">
        <v>24559</v>
      </c>
      <c r="L4056" s="245" t="s">
        <v>568</v>
      </c>
      <c r="M4056"/>
      <c r="N4056"/>
      <c r="O4056"/>
      <c r="P4056"/>
      <c r="Q4056"/>
      <c r="R4056"/>
      <c r="S4056"/>
      <c r="T4056"/>
      <c r="U4056"/>
      <c r="V4056"/>
      <c r="W4056"/>
      <c r="X4056"/>
      <c r="Y4056"/>
      <c r="Z4056"/>
      <c r="AA4056"/>
      <c r="AB4056"/>
      <c r="AC4056"/>
      <c r="AD4056"/>
      <c r="AE4056"/>
      <c r="AF4056"/>
      <c r="AG4056"/>
      <c r="AH4056"/>
      <c r="AI4056"/>
      <c r="AJ4056"/>
      <c r="AK4056"/>
      <c r="AL4056"/>
      <c r="AM4056"/>
      <c r="AN4056"/>
      <c r="AO4056"/>
      <c r="AP4056"/>
      <c r="AQ4056"/>
      <c r="AR4056"/>
      <c r="AS4056"/>
      <c r="AT4056"/>
      <c r="AU4056"/>
      <c r="AV4056"/>
      <c r="AW4056"/>
      <c r="AX4056"/>
      <c r="AY4056"/>
      <c r="AZ4056"/>
      <c r="BA4056"/>
      <c r="BB4056"/>
      <c r="BC4056"/>
      <c r="BD4056"/>
      <c r="BE4056"/>
      <c r="BF4056"/>
      <c r="BG4056"/>
      <c r="BH4056"/>
      <c r="BI4056"/>
      <c r="BJ4056"/>
      <c r="BK4056"/>
      <c r="BL4056"/>
      <c r="BM4056"/>
      <c r="BN4056"/>
      <c r="BO4056"/>
    </row>
    <row r="4057" spans="1:67" ht="15" x14ac:dyDescent="0.25">
      <c r="A4057" s="245" t="s">
        <v>2037</v>
      </c>
      <c r="B4057" s="245" t="s">
        <v>2036</v>
      </c>
      <c r="C4057" s="245" t="s">
        <v>2430</v>
      </c>
      <c r="D4057" s="245" t="s">
        <v>2429</v>
      </c>
      <c r="E4057" s="246" t="s">
        <v>44</v>
      </c>
      <c r="F4057" s="245" t="s">
        <v>44</v>
      </c>
      <c r="G4057" s="245" t="s">
        <v>3399</v>
      </c>
      <c r="H4057" s="245" t="s">
        <v>19460</v>
      </c>
      <c r="I4057" s="245" t="s">
        <v>24</v>
      </c>
      <c r="J4057" s="245" t="s">
        <v>59</v>
      </c>
      <c r="K4057" s="246" t="s">
        <v>21877</v>
      </c>
      <c r="L4057" s="245" t="s">
        <v>568</v>
      </c>
      <c r="M4057"/>
      <c r="N4057"/>
      <c r="O4057"/>
      <c r="P4057"/>
      <c r="Q4057"/>
      <c r="R4057"/>
      <c r="S4057"/>
      <c r="T4057"/>
      <c r="U4057"/>
      <c r="V4057"/>
      <c r="W4057"/>
      <c r="X4057"/>
      <c r="Y4057"/>
      <c r="Z4057"/>
      <c r="AA4057"/>
      <c r="AB4057"/>
      <c r="AC4057"/>
      <c r="AD4057"/>
      <c r="AE4057"/>
      <c r="AF4057"/>
      <c r="AG4057"/>
      <c r="AH4057"/>
      <c r="AI4057"/>
      <c r="AJ4057"/>
      <c r="AK4057"/>
      <c r="AL4057"/>
      <c r="AM4057"/>
      <c r="AN4057"/>
      <c r="AO4057"/>
      <c r="AP4057"/>
      <c r="AQ4057"/>
      <c r="AR4057"/>
      <c r="AS4057"/>
      <c r="AT4057"/>
      <c r="AU4057"/>
      <c r="AV4057"/>
      <c r="AW4057"/>
      <c r="AX4057"/>
      <c r="AY4057"/>
      <c r="AZ4057"/>
      <c r="BA4057"/>
      <c r="BB4057"/>
      <c r="BC4057"/>
      <c r="BD4057"/>
      <c r="BE4057"/>
      <c r="BF4057"/>
      <c r="BG4057"/>
      <c r="BH4057"/>
      <c r="BI4057"/>
      <c r="BJ4057"/>
      <c r="BK4057"/>
      <c r="BL4057"/>
      <c r="BM4057"/>
      <c r="BN4057"/>
      <c r="BO4057"/>
    </row>
    <row r="4058" spans="1:67" ht="15" x14ac:dyDescent="0.25">
      <c r="A4058" s="245" t="s">
        <v>2037</v>
      </c>
      <c r="B4058" s="245" t="s">
        <v>2036</v>
      </c>
      <c r="C4058" s="245" t="s">
        <v>2430</v>
      </c>
      <c r="D4058" s="245" t="s">
        <v>2429</v>
      </c>
      <c r="E4058" s="246" t="s">
        <v>44</v>
      </c>
      <c r="F4058" s="245" t="s">
        <v>44</v>
      </c>
      <c r="G4058" s="245" t="s">
        <v>3397</v>
      </c>
      <c r="H4058" s="245" t="s">
        <v>19461</v>
      </c>
      <c r="I4058" s="245" t="s">
        <v>24</v>
      </c>
      <c r="J4058" s="245" t="s">
        <v>59</v>
      </c>
      <c r="K4058" s="246" t="s">
        <v>24560</v>
      </c>
      <c r="L4058" s="245" t="s">
        <v>568</v>
      </c>
      <c r="M4058"/>
      <c r="N4058"/>
      <c r="O4058"/>
      <c r="P4058"/>
      <c r="Q4058"/>
      <c r="R4058"/>
      <c r="S4058"/>
      <c r="T4058"/>
      <c r="U4058"/>
      <c r="V4058"/>
      <c r="W4058"/>
      <c r="X4058"/>
      <c r="Y4058"/>
      <c r="Z4058"/>
      <c r="AA4058"/>
      <c r="AB4058"/>
      <c r="AC4058"/>
      <c r="AD4058"/>
      <c r="AE4058"/>
      <c r="AF4058"/>
      <c r="AG4058"/>
      <c r="AH4058"/>
      <c r="AI4058"/>
      <c r="AJ4058"/>
      <c r="AK4058"/>
      <c r="AL4058"/>
      <c r="AM4058"/>
      <c r="AN4058"/>
      <c r="AO4058"/>
      <c r="AP4058"/>
      <c r="AQ4058"/>
      <c r="AR4058"/>
      <c r="AS4058"/>
      <c r="AT4058"/>
      <c r="AU4058"/>
      <c r="AV4058"/>
      <c r="AW4058"/>
      <c r="AX4058"/>
      <c r="AY4058"/>
      <c r="AZ4058"/>
      <c r="BA4058"/>
      <c r="BB4058"/>
      <c r="BC4058"/>
      <c r="BD4058"/>
      <c r="BE4058"/>
      <c r="BF4058"/>
      <c r="BG4058"/>
      <c r="BH4058"/>
      <c r="BI4058"/>
      <c r="BJ4058"/>
      <c r="BK4058"/>
      <c r="BL4058"/>
      <c r="BM4058"/>
      <c r="BN4058"/>
      <c r="BO4058"/>
    </row>
    <row r="4059" spans="1:67" ht="15" x14ac:dyDescent="0.25">
      <c r="A4059" s="245" t="s">
        <v>2037</v>
      </c>
      <c r="B4059" s="245" t="s">
        <v>2036</v>
      </c>
      <c r="C4059" s="245" t="s">
        <v>2430</v>
      </c>
      <c r="D4059" s="245" t="s">
        <v>2429</v>
      </c>
      <c r="E4059" s="246" t="s">
        <v>44</v>
      </c>
      <c r="F4059" s="245" t="s">
        <v>44</v>
      </c>
      <c r="G4059" s="245" t="s">
        <v>3395</v>
      </c>
      <c r="H4059" s="245" t="s">
        <v>19462</v>
      </c>
      <c r="I4059" s="245" t="s">
        <v>24</v>
      </c>
      <c r="J4059" s="245" t="s">
        <v>59</v>
      </c>
      <c r="K4059" s="246" t="s">
        <v>24561</v>
      </c>
      <c r="L4059" s="245" t="s">
        <v>568</v>
      </c>
      <c r="M4059"/>
      <c r="N4059"/>
      <c r="O4059"/>
      <c r="P4059"/>
      <c r="Q4059"/>
      <c r="R4059"/>
      <c r="S4059"/>
      <c r="T4059"/>
      <c r="U4059"/>
      <c r="V4059"/>
      <c r="W4059"/>
      <c r="X4059"/>
      <c r="Y4059"/>
      <c r="Z4059"/>
      <c r="AA4059"/>
      <c r="AB4059"/>
      <c r="AC4059"/>
      <c r="AD4059"/>
      <c r="AE4059"/>
      <c r="AF4059"/>
      <c r="AG4059"/>
      <c r="AH4059"/>
      <c r="AI4059"/>
      <c r="AJ4059"/>
      <c r="AK4059"/>
      <c r="AL4059"/>
      <c r="AM4059"/>
      <c r="AN4059"/>
      <c r="AO4059"/>
      <c r="AP4059"/>
      <c r="AQ4059"/>
      <c r="AR4059"/>
      <c r="AS4059"/>
      <c r="AT4059"/>
      <c r="AU4059"/>
      <c r="AV4059"/>
      <c r="AW4059"/>
      <c r="AX4059"/>
      <c r="AY4059"/>
      <c r="AZ4059"/>
      <c r="BA4059"/>
      <c r="BB4059"/>
      <c r="BC4059"/>
      <c r="BD4059"/>
      <c r="BE4059"/>
      <c r="BF4059"/>
      <c r="BG4059"/>
      <c r="BH4059"/>
      <c r="BI4059"/>
      <c r="BJ4059"/>
      <c r="BK4059"/>
      <c r="BL4059"/>
      <c r="BM4059"/>
      <c r="BN4059"/>
      <c r="BO4059"/>
    </row>
    <row r="4060" spans="1:67" ht="15" x14ac:dyDescent="0.25">
      <c r="A4060" s="245" t="s">
        <v>2037</v>
      </c>
      <c r="B4060" s="245" t="s">
        <v>2036</v>
      </c>
      <c r="C4060" s="245" t="s">
        <v>2430</v>
      </c>
      <c r="D4060" s="245" t="s">
        <v>2429</v>
      </c>
      <c r="E4060" s="246" t="s">
        <v>44</v>
      </c>
      <c r="F4060" s="245" t="s">
        <v>44</v>
      </c>
      <c r="G4060" s="245" t="s">
        <v>3394</v>
      </c>
      <c r="H4060" s="245" t="s">
        <v>19464</v>
      </c>
      <c r="I4060" s="245" t="s">
        <v>24</v>
      </c>
      <c r="J4060" s="245" t="s">
        <v>59</v>
      </c>
      <c r="K4060" s="246" t="s">
        <v>24562</v>
      </c>
      <c r="L4060" s="245" t="s">
        <v>568</v>
      </c>
      <c r="M4060"/>
      <c r="N4060"/>
      <c r="O4060"/>
      <c r="P4060"/>
      <c r="Q4060"/>
      <c r="R4060"/>
      <c r="S4060"/>
      <c r="T4060"/>
      <c r="U4060"/>
      <c r="V4060"/>
      <c r="W4060"/>
      <c r="X4060"/>
      <c r="Y4060"/>
      <c r="Z4060"/>
      <c r="AA4060"/>
      <c r="AB4060"/>
      <c r="AC4060"/>
      <c r="AD4060"/>
      <c r="AE4060"/>
      <c r="AF4060"/>
      <c r="AG4060"/>
      <c r="AH4060"/>
      <c r="AI4060"/>
      <c r="AJ4060"/>
      <c r="AK4060"/>
      <c r="AL4060"/>
      <c r="AM4060"/>
      <c r="AN4060"/>
      <c r="AO4060"/>
      <c r="AP4060"/>
      <c r="AQ4060"/>
      <c r="AR4060"/>
      <c r="AS4060"/>
      <c r="AT4060"/>
      <c r="AU4060"/>
      <c r="AV4060"/>
      <c r="AW4060"/>
      <c r="AX4060"/>
      <c r="AY4060"/>
      <c r="AZ4060"/>
      <c r="BA4060"/>
      <c r="BB4060"/>
      <c r="BC4060"/>
      <c r="BD4060"/>
      <c r="BE4060"/>
      <c r="BF4060"/>
      <c r="BG4060"/>
      <c r="BH4060"/>
      <c r="BI4060"/>
      <c r="BJ4060"/>
      <c r="BK4060"/>
      <c r="BL4060"/>
      <c r="BM4060"/>
      <c r="BN4060"/>
      <c r="BO4060"/>
    </row>
    <row r="4061" spans="1:67" ht="15" x14ac:dyDescent="0.25">
      <c r="A4061" s="245" t="s">
        <v>2037</v>
      </c>
      <c r="B4061" s="245" t="s">
        <v>2036</v>
      </c>
      <c r="C4061" s="245" t="s">
        <v>2430</v>
      </c>
      <c r="D4061" s="245" t="s">
        <v>2429</v>
      </c>
      <c r="E4061" s="246" t="s">
        <v>44</v>
      </c>
      <c r="F4061" s="245" t="s">
        <v>44</v>
      </c>
      <c r="G4061" s="245" t="s">
        <v>3393</v>
      </c>
      <c r="H4061" s="245" t="s">
        <v>19466</v>
      </c>
      <c r="I4061" s="245" t="s">
        <v>24</v>
      </c>
      <c r="J4061" s="245" t="s">
        <v>59</v>
      </c>
      <c r="K4061" s="246" t="s">
        <v>15682</v>
      </c>
      <c r="L4061" s="245" t="s">
        <v>568</v>
      </c>
      <c r="M4061"/>
      <c r="N4061"/>
      <c r="O4061"/>
      <c r="P4061"/>
      <c r="Q4061"/>
      <c r="R4061"/>
      <c r="S4061"/>
      <c r="T4061"/>
      <c r="U4061"/>
      <c r="V4061"/>
      <c r="W4061"/>
      <c r="X4061"/>
      <c r="Y4061"/>
      <c r="Z4061"/>
      <c r="AA4061"/>
      <c r="AB4061"/>
      <c r="AC4061"/>
      <c r="AD4061"/>
      <c r="AE4061"/>
      <c r="AF4061"/>
      <c r="AG4061"/>
      <c r="AH4061"/>
      <c r="AI4061"/>
      <c r="AJ4061"/>
      <c r="AK4061"/>
      <c r="AL4061"/>
      <c r="AM4061"/>
      <c r="AN4061"/>
      <c r="AO4061"/>
      <c r="AP4061"/>
      <c r="AQ4061"/>
      <c r="AR4061"/>
      <c r="AS4061"/>
      <c r="AT4061"/>
      <c r="AU4061"/>
      <c r="AV4061"/>
      <c r="AW4061"/>
      <c r="AX4061"/>
      <c r="AY4061"/>
      <c r="AZ4061"/>
      <c r="BA4061"/>
      <c r="BB4061"/>
      <c r="BC4061"/>
      <c r="BD4061"/>
      <c r="BE4061"/>
      <c r="BF4061"/>
      <c r="BG4061"/>
      <c r="BH4061"/>
      <c r="BI4061"/>
      <c r="BJ4061"/>
      <c r="BK4061"/>
      <c r="BL4061"/>
      <c r="BM4061"/>
      <c r="BN4061"/>
      <c r="BO4061"/>
    </row>
    <row r="4062" spans="1:67" ht="15" x14ac:dyDescent="0.25">
      <c r="A4062" s="245" t="s">
        <v>2037</v>
      </c>
      <c r="B4062" s="245" t="s">
        <v>2036</v>
      </c>
      <c r="C4062" s="245" t="s">
        <v>2430</v>
      </c>
      <c r="D4062" s="245" t="s">
        <v>2429</v>
      </c>
      <c r="E4062" s="246" t="s">
        <v>44</v>
      </c>
      <c r="F4062" s="245" t="s">
        <v>44</v>
      </c>
      <c r="G4062" s="245" t="s">
        <v>3392</v>
      </c>
      <c r="H4062" s="245" t="s">
        <v>19468</v>
      </c>
      <c r="I4062" s="245" t="s">
        <v>24</v>
      </c>
      <c r="J4062" s="245" t="s">
        <v>59</v>
      </c>
      <c r="K4062" s="246" t="s">
        <v>24563</v>
      </c>
      <c r="L4062" s="245" t="s">
        <v>568</v>
      </c>
      <c r="M4062"/>
      <c r="N4062"/>
      <c r="O4062"/>
      <c r="P4062"/>
      <c r="Q4062"/>
      <c r="R4062"/>
      <c r="S4062"/>
      <c r="T4062"/>
      <c r="U4062"/>
      <c r="V4062"/>
      <c r="W4062"/>
      <c r="X4062"/>
      <c r="Y4062"/>
      <c r="Z4062"/>
      <c r="AA4062"/>
      <c r="AB4062"/>
      <c r="AC4062"/>
      <c r="AD4062"/>
      <c r="AE4062"/>
      <c r="AF4062"/>
      <c r="AG4062"/>
      <c r="AH4062"/>
      <c r="AI4062"/>
      <c r="AJ4062"/>
      <c r="AK4062"/>
      <c r="AL4062"/>
      <c r="AM4062"/>
      <c r="AN4062"/>
      <c r="AO4062"/>
      <c r="AP4062"/>
      <c r="AQ4062"/>
      <c r="AR4062"/>
      <c r="AS4062"/>
      <c r="AT4062"/>
      <c r="AU4062"/>
      <c r="AV4062"/>
      <c r="AW4062"/>
      <c r="AX4062"/>
      <c r="AY4062"/>
      <c r="AZ4062"/>
      <c r="BA4062"/>
      <c r="BB4062"/>
      <c r="BC4062"/>
      <c r="BD4062"/>
      <c r="BE4062"/>
      <c r="BF4062"/>
      <c r="BG4062"/>
      <c r="BH4062"/>
      <c r="BI4062"/>
      <c r="BJ4062"/>
      <c r="BK4062"/>
      <c r="BL4062"/>
      <c r="BM4062"/>
      <c r="BN4062"/>
      <c r="BO4062"/>
    </row>
    <row r="4063" spans="1:67" ht="15" x14ac:dyDescent="0.25">
      <c r="A4063" s="245" t="s">
        <v>2037</v>
      </c>
      <c r="B4063" s="245" t="s">
        <v>2036</v>
      </c>
      <c r="C4063" s="245" t="s">
        <v>2430</v>
      </c>
      <c r="D4063" s="245" t="s">
        <v>2429</v>
      </c>
      <c r="E4063" s="246" t="s">
        <v>44</v>
      </c>
      <c r="F4063" s="245" t="s">
        <v>44</v>
      </c>
      <c r="G4063" s="245" t="s">
        <v>3391</v>
      </c>
      <c r="H4063" s="245" t="s">
        <v>19470</v>
      </c>
      <c r="I4063" s="245" t="s">
        <v>24</v>
      </c>
      <c r="J4063" s="245" t="s">
        <v>59</v>
      </c>
      <c r="K4063" s="246" t="s">
        <v>24564</v>
      </c>
      <c r="L4063" s="245" t="s">
        <v>568</v>
      </c>
      <c r="M4063"/>
      <c r="N4063"/>
      <c r="O4063"/>
      <c r="P4063"/>
      <c r="Q4063"/>
      <c r="R4063"/>
      <c r="S4063"/>
      <c r="T4063"/>
      <c r="U4063"/>
      <c r="V4063"/>
      <c r="W4063"/>
      <c r="X4063"/>
      <c r="Y4063"/>
      <c r="Z4063"/>
      <c r="AA4063"/>
      <c r="AB4063"/>
      <c r="AC4063"/>
      <c r="AD4063"/>
      <c r="AE4063"/>
      <c r="AF4063"/>
      <c r="AG4063"/>
      <c r="AH4063"/>
      <c r="AI4063"/>
      <c r="AJ4063"/>
      <c r="AK4063"/>
      <c r="AL4063"/>
      <c r="AM4063"/>
      <c r="AN4063"/>
      <c r="AO4063"/>
      <c r="AP4063"/>
      <c r="AQ4063"/>
      <c r="AR4063"/>
      <c r="AS4063"/>
      <c r="AT4063"/>
      <c r="AU4063"/>
      <c r="AV4063"/>
      <c r="AW4063"/>
      <c r="AX4063"/>
      <c r="AY4063"/>
      <c r="AZ4063"/>
      <c r="BA4063"/>
      <c r="BB4063"/>
      <c r="BC4063"/>
      <c r="BD4063"/>
      <c r="BE4063"/>
      <c r="BF4063"/>
      <c r="BG4063"/>
      <c r="BH4063"/>
      <c r="BI4063"/>
      <c r="BJ4063"/>
      <c r="BK4063"/>
      <c r="BL4063"/>
      <c r="BM4063"/>
      <c r="BN4063"/>
      <c r="BO4063"/>
    </row>
    <row r="4064" spans="1:67" ht="15" x14ac:dyDescent="0.25">
      <c r="A4064" s="245" t="s">
        <v>2037</v>
      </c>
      <c r="B4064" s="245" t="s">
        <v>2036</v>
      </c>
      <c r="C4064" s="245" t="s">
        <v>2430</v>
      </c>
      <c r="D4064" s="245" t="s">
        <v>2429</v>
      </c>
      <c r="E4064" s="246" t="s">
        <v>44</v>
      </c>
      <c r="F4064" s="245" t="s">
        <v>44</v>
      </c>
      <c r="G4064" s="245" t="s">
        <v>3390</v>
      </c>
      <c r="H4064" s="245" t="s">
        <v>19472</v>
      </c>
      <c r="I4064" s="245" t="s">
        <v>24</v>
      </c>
      <c r="J4064" s="245" t="s">
        <v>59</v>
      </c>
      <c r="K4064" s="246" t="s">
        <v>24565</v>
      </c>
      <c r="L4064" s="245" t="s">
        <v>568</v>
      </c>
      <c r="M4064"/>
      <c r="N4064"/>
      <c r="O4064"/>
      <c r="P4064"/>
      <c r="Q4064"/>
      <c r="R4064"/>
      <c r="S4064"/>
      <c r="T4064"/>
      <c r="U4064"/>
      <c r="V4064"/>
      <c r="W4064"/>
      <c r="X4064"/>
      <c r="Y4064"/>
      <c r="Z4064"/>
      <c r="AA4064"/>
      <c r="AB4064"/>
      <c r="AC4064"/>
      <c r="AD4064"/>
      <c r="AE4064"/>
      <c r="AF4064"/>
      <c r="AG4064"/>
      <c r="AH4064"/>
      <c r="AI4064"/>
      <c r="AJ4064"/>
      <c r="AK4064"/>
      <c r="AL4064"/>
      <c r="AM4064"/>
      <c r="AN4064"/>
      <c r="AO4064"/>
      <c r="AP4064"/>
      <c r="AQ4064"/>
      <c r="AR4064"/>
      <c r="AS4064"/>
      <c r="AT4064"/>
      <c r="AU4064"/>
      <c r="AV4064"/>
      <c r="AW4064"/>
      <c r="AX4064"/>
      <c r="AY4064"/>
      <c r="AZ4064"/>
      <c r="BA4064"/>
      <c r="BB4064"/>
      <c r="BC4064"/>
      <c r="BD4064"/>
      <c r="BE4064"/>
      <c r="BF4064"/>
      <c r="BG4064"/>
      <c r="BH4064"/>
      <c r="BI4064"/>
      <c r="BJ4064"/>
      <c r="BK4064"/>
      <c r="BL4064"/>
      <c r="BM4064"/>
      <c r="BN4064"/>
      <c r="BO4064"/>
    </row>
    <row r="4065" spans="1:67" ht="15" x14ac:dyDescent="0.25">
      <c r="A4065" s="245" t="s">
        <v>2037</v>
      </c>
      <c r="B4065" s="245" t="s">
        <v>2036</v>
      </c>
      <c r="C4065" s="245" t="s">
        <v>2430</v>
      </c>
      <c r="D4065" s="245" t="s">
        <v>2429</v>
      </c>
      <c r="E4065" s="246" t="s">
        <v>44</v>
      </c>
      <c r="F4065" s="245" t="s">
        <v>44</v>
      </c>
      <c r="G4065" s="245" t="s">
        <v>3389</v>
      </c>
      <c r="H4065" s="245" t="s">
        <v>19474</v>
      </c>
      <c r="I4065" s="245" t="s">
        <v>24</v>
      </c>
      <c r="J4065" s="245" t="s">
        <v>59</v>
      </c>
      <c r="K4065" s="246" t="s">
        <v>24566</v>
      </c>
      <c r="L4065" s="245" t="s">
        <v>568</v>
      </c>
      <c r="M4065"/>
      <c r="N4065"/>
      <c r="O4065"/>
      <c r="P4065"/>
      <c r="Q4065"/>
      <c r="R4065"/>
      <c r="S4065"/>
      <c r="T4065"/>
      <c r="U4065"/>
      <c r="V4065"/>
      <c r="W4065"/>
      <c r="X4065"/>
      <c r="Y4065"/>
      <c r="Z4065"/>
      <c r="AA4065"/>
      <c r="AB4065"/>
      <c r="AC4065"/>
      <c r="AD4065"/>
      <c r="AE4065"/>
      <c r="AF4065"/>
      <c r="AG4065"/>
      <c r="AH4065"/>
      <c r="AI4065"/>
      <c r="AJ4065"/>
      <c r="AK4065"/>
      <c r="AL4065"/>
      <c r="AM4065"/>
      <c r="AN4065"/>
      <c r="AO4065"/>
      <c r="AP4065"/>
      <c r="AQ4065"/>
      <c r="AR4065"/>
      <c r="AS4065"/>
      <c r="AT4065"/>
      <c r="AU4065"/>
      <c r="AV4065"/>
      <c r="AW4065"/>
      <c r="AX4065"/>
      <c r="AY4065"/>
      <c r="AZ4065"/>
      <c r="BA4065"/>
      <c r="BB4065"/>
      <c r="BC4065"/>
      <c r="BD4065"/>
      <c r="BE4065"/>
      <c r="BF4065"/>
      <c r="BG4065"/>
      <c r="BH4065"/>
      <c r="BI4065"/>
      <c r="BJ4065"/>
      <c r="BK4065"/>
      <c r="BL4065"/>
      <c r="BM4065"/>
      <c r="BN4065"/>
      <c r="BO4065"/>
    </row>
    <row r="4066" spans="1:67" ht="15" x14ac:dyDescent="0.25">
      <c r="A4066" s="245" t="s">
        <v>2037</v>
      </c>
      <c r="B4066" s="245" t="s">
        <v>2036</v>
      </c>
      <c r="C4066" s="245" t="s">
        <v>2430</v>
      </c>
      <c r="D4066" s="245" t="s">
        <v>2429</v>
      </c>
      <c r="E4066" s="246" t="s">
        <v>44</v>
      </c>
      <c r="F4066" s="245" t="s">
        <v>44</v>
      </c>
      <c r="G4066" s="245" t="s">
        <v>3388</v>
      </c>
      <c r="H4066" s="245" t="s">
        <v>19475</v>
      </c>
      <c r="I4066" s="245" t="s">
        <v>24</v>
      </c>
      <c r="J4066" s="245" t="s">
        <v>59</v>
      </c>
      <c r="K4066" s="246" t="s">
        <v>24567</v>
      </c>
      <c r="L4066" s="245" t="s">
        <v>568</v>
      </c>
      <c r="M4066"/>
      <c r="N4066"/>
      <c r="O4066"/>
      <c r="P4066"/>
      <c r="Q4066"/>
      <c r="R4066"/>
      <c r="S4066"/>
      <c r="T4066"/>
      <c r="U4066"/>
      <c r="V4066"/>
      <c r="W4066"/>
      <c r="X4066"/>
      <c r="Y4066"/>
      <c r="Z4066"/>
      <c r="AA4066"/>
      <c r="AB4066"/>
      <c r="AC4066"/>
      <c r="AD4066"/>
      <c r="AE4066"/>
      <c r="AF4066"/>
      <c r="AG4066"/>
      <c r="AH4066"/>
      <c r="AI4066"/>
      <c r="AJ4066"/>
      <c r="AK4066"/>
      <c r="AL4066"/>
      <c r="AM4066"/>
      <c r="AN4066"/>
      <c r="AO4066"/>
      <c r="AP4066"/>
      <c r="AQ4066"/>
      <c r="AR4066"/>
      <c r="AS4066"/>
      <c r="AT4066"/>
      <c r="AU4066"/>
      <c r="AV4066"/>
      <c r="AW4066"/>
      <c r="AX4066"/>
      <c r="AY4066"/>
      <c r="AZ4066"/>
      <c r="BA4066"/>
      <c r="BB4066"/>
      <c r="BC4066"/>
      <c r="BD4066"/>
      <c r="BE4066"/>
      <c r="BF4066"/>
      <c r="BG4066"/>
      <c r="BH4066"/>
      <c r="BI4066"/>
      <c r="BJ4066"/>
      <c r="BK4066"/>
      <c r="BL4066"/>
      <c r="BM4066"/>
      <c r="BN4066"/>
      <c r="BO4066"/>
    </row>
    <row r="4067" spans="1:67" ht="15" x14ac:dyDescent="0.25">
      <c r="A4067" s="245" t="s">
        <v>2037</v>
      </c>
      <c r="B4067" s="245" t="s">
        <v>2036</v>
      </c>
      <c r="C4067" s="245" t="s">
        <v>2430</v>
      </c>
      <c r="D4067" s="245" t="s">
        <v>2429</v>
      </c>
      <c r="E4067" s="246" t="s">
        <v>44</v>
      </c>
      <c r="F4067" s="245" t="s">
        <v>44</v>
      </c>
      <c r="G4067" s="245" t="s">
        <v>3387</v>
      </c>
      <c r="H4067" s="245" t="s">
        <v>19477</v>
      </c>
      <c r="I4067" s="245" t="s">
        <v>24</v>
      </c>
      <c r="J4067" s="245" t="s">
        <v>59</v>
      </c>
      <c r="K4067" s="246" t="s">
        <v>12368</v>
      </c>
      <c r="L4067" s="245" t="s">
        <v>568</v>
      </c>
      <c r="M4067"/>
      <c r="N4067"/>
      <c r="O4067"/>
      <c r="P4067"/>
      <c r="Q4067"/>
      <c r="R4067"/>
      <c r="S4067"/>
      <c r="T4067"/>
      <c r="U4067"/>
      <c r="V4067"/>
      <c r="W4067"/>
      <c r="X4067"/>
      <c r="Y4067"/>
      <c r="Z4067"/>
      <c r="AA4067"/>
      <c r="AB4067"/>
      <c r="AC4067"/>
      <c r="AD4067"/>
      <c r="AE4067"/>
      <c r="AF4067"/>
      <c r="AG4067"/>
      <c r="AH4067"/>
      <c r="AI4067"/>
      <c r="AJ4067"/>
      <c r="AK4067"/>
      <c r="AL4067"/>
      <c r="AM4067"/>
      <c r="AN4067"/>
      <c r="AO4067"/>
      <c r="AP4067"/>
      <c r="AQ4067"/>
      <c r="AR4067"/>
      <c r="AS4067"/>
      <c r="AT4067"/>
      <c r="AU4067"/>
      <c r="AV4067"/>
      <c r="AW4067"/>
      <c r="AX4067"/>
      <c r="AY4067"/>
      <c r="AZ4067"/>
      <c r="BA4067"/>
      <c r="BB4067"/>
      <c r="BC4067"/>
      <c r="BD4067"/>
      <c r="BE4067"/>
      <c r="BF4067"/>
      <c r="BG4067"/>
      <c r="BH4067"/>
      <c r="BI4067"/>
      <c r="BJ4067"/>
      <c r="BK4067"/>
      <c r="BL4067"/>
      <c r="BM4067"/>
      <c r="BN4067"/>
      <c r="BO4067"/>
    </row>
    <row r="4068" spans="1:67" ht="15" x14ac:dyDescent="0.25">
      <c r="A4068" s="245" t="s">
        <v>2037</v>
      </c>
      <c r="B4068" s="245" t="s">
        <v>2036</v>
      </c>
      <c r="C4068" s="245" t="s">
        <v>2430</v>
      </c>
      <c r="D4068" s="245" t="s">
        <v>2429</v>
      </c>
      <c r="E4068" s="246" t="s">
        <v>44</v>
      </c>
      <c r="F4068" s="245" t="s">
        <v>44</v>
      </c>
      <c r="G4068" s="245" t="s">
        <v>3386</v>
      </c>
      <c r="H4068" s="245" t="s">
        <v>19479</v>
      </c>
      <c r="I4068" s="245" t="s">
        <v>24</v>
      </c>
      <c r="J4068" s="245" t="s">
        <v>59</v>
      </c>
      <c r="K4068" s="246" t="s">
        <v>14977</v>
      </c>
      <c r="L4068" s="245" t="s">
        <v>568</v>
      </c>
      <c r="M4068"/>
      <c r="N4068"/>
      <c r="O4068"/>
      <c r="P4068"/>
      <c r="Q4068"/>
      <c r="R4068"/>
      <c r="S4068"/>
      <c r="T4068"/>
      <c r="U4068"/>
      <c r="V4068"/>
      <c r="W4068"/>
      <c r="X4068"/>
      <c r="Y4068"/>
      <c r="Z4068"/>
      <c r="AA4068"/>
      <c r="AB4068"/>
      <c r="AC4068"/>
      <c r="AD4068"/>
      <c r="AE4068"/>
      <c r="AF4068"/>
      <c r="AG4068"/>
      <c r="AH4068"/>
      <c r="AI4068"/>
      <c r="AJ4068"/>
      <c r="AK4068"/>
      <c r="AL4068"/>
      <c r="AM4068"/>
      <c r="AN4068"/>
      <c r="AO4068"/>
      <c r="AP4068"/>
      <c r="AQ4068"/>
      <c r="AR4068"/>
      <c r="AS4068"/>
      <c r="AT4068"/>
      <c r="AU4068"/>
      <c r="AV4068"/>
      <c r="AW4068"/>
      <c r="AX4068"/>
      <c r="AY4068"/>
      <c r="AZ4068"/>
      <c r="BA4068"/>
      <c r="BB4068"/>
      <c r="BC4068"/>
      <c r="BD4068"/>
      <c r="BE4068"/>
      <c r="BF4068"/>
      <c r="BG4068"/>
      <c r="BH4068"/>
      <c r="BI4068"/>
      <c r="BJ4068"/>
      <c r="BK4068"/>
      <c r="BL4068"/>
      <c r="BM4068"/>
      <c r="BN4068"/>
      <c r="BO4068"/>
    </row>
    <row r="4069" spans="1:67" ht="15" x14ac:dyDescent="0.25">
      <c r="A4069" s="245" t="s">
        <v>2037</v>
      </c>
      <c r="B4069" s="245" t="s">
        <v>2036</v>
      </c>
      <c r="C4069" s="245" t="s">
        <v>2430</v>
      </c>
      <c r="D4069" s="245" t="s">
        <v>2429</v>
      </c>
      <c r="E4069" s="246" t="s">
        <v>44</v>
      </c>
      <c r="F4069" s="245" t="s">
        <v>44</v>
      </c>
      <c r="G4069" s="245" t="s">
        <v>3385</v>
      </c>
      <c r="H4069" s="245" t="s">
        <v>19481</v>
      </c>
      <c r="I4069" s="245" t="s">
        <v>24</v>
      </c>
      <c r="J4069" s="245" t="s">
        <v>59</v>
      </c>
      <c r="K4069" s="246" t="s">
        <v>24568</v>
      </c>
      <c r="L4069" s="245" t="s">
        <v>568</v>
      </c>
      <c r="M4069"/>
      <c r="N4069"/>
      <c r="O4069"/>
      <c r="P4069"/>
      <c r="Q4069"/>
      <c r="R4069"/>
      <c r="S4069"/>
      <c r="T4069"/>
      <c r="U4069"/>
      <c r="V4069"/>
      <c r="W4069"/>
      <c r="X4069"/>
      <c r="Y4069"/>
      <c r="Z4069"/>
      <c r="AA4069"/>
      <c r="AB4069"/>
      <c r="AC4069"/>
      <c r="AD4069"/>
      <c r="AE4069"/>
      <c r="AF4069"/>
      <c r="AG4069"/>
      <c r="AH4069"/>
      <c r="AI4069"/>
      <c r="AJ4069"/>
      <c r="AK4069"/>
      <c r="AL4069"/>
      <c r="AM4069"/>
      <c r="AN4069"/>
      <c r="AO4069"/>
      <c r="AP4069"/>
      <c r="AQ4069"/>
      <c r="AR4069"/>
      <c r="AS4069"/>
      <c r="AT4069"/>
      <c r="AU4069"/>
      <c r="AV4069"/>
      <c r="AW4069"/>
      <c r="AX4069"/>
      <c r="AY4069"/>
      <c r="AZ4069"/>
      <c r="BA4069"/>
      <c r="BB4069"/>
      <c r="BC4069"/>
      <c r="BD4069"/>
      <c r="BE4069"/>
      <c r="BF4069"/>
      <c r="BG4069"/>
      <c r="BH4069"/>
      <c r="BI4069"/>
      <c r="BJ4069"/>
      <c r="BK4069"/>
      <c r="BL4069"/>
      <c r="BM4069"/>
      <c r="BN4069"/>
      <c r="BO4069"/>
    </row>
    <row r="4070" spans="1:67" ht="15" x14ac:dyDescent="0.25">
      <c r="A4070" s="245" t="s">
        <v>2037</v>
      </c>
      <c r="B4070" s="245" t="s">
        <v>2036</v>
      </c>
      <c r="C4070" s="245" t="s">
        <v>2430</v>
      </c>
      <c r="D4070" s="245" t="s">
        <v>2429</v>
      </c>
      <c r="E4070" s="246" t="s">
        <v>44</v>
      </c>
      <c r="F4070" s="245" t="s">
        <v>44</v>
      </c>
      <c r="G4070" s="245" t="s">
        <v>3384</v>
      </c>
      <c r="H4070" s="245" t="s">
        <v>19483</v>
      </c>
      <c r="I4070" s="245" t="s">
        <v>24</v>
      </c>
      <c r="J4070" s="245" t="s">
        <v>59</v>
      </c>
      <c r="K4070" s="246" t="s">
        <v>18364</v>
      </c>
      <c r="L4070" s="245" t="s">
        <v>568</v>
      </c>
      <c r="M4070"/>
      <c r="N4070"/>
      <c r="O4070"/>
      <c r="P4070"/>
      <c r="Q4070"/>
      <c r="R4070"/>
      <c r="S4070"/>
      <c r="T4070"/>
      <c r="U4070"/>
      <c r="V4070"/>
      <c r="W4070"/>
      <c r="X4070"/>
      <c r="Y4070"/>
      <c r="Z4070"/>
      <c r="AA4070"/>
      <c r="AB4070"/>
      <c r="AC4070"/>
      <c r="AD4070"/>
      <c r="AE4070"/>
      <c r="AF4070"/>
      <c r="AG4070"/>
      <c r="AH4070"/>
      <c r="AI4070"/>
      <c r="AJ4070"/>
      <c r="AK4070"/>
      <c r="AL4070"/>
      <c r="AM4070"/>
      <c r="AN4070"/>
      <c r="AO4070"/>
      <c r="AP4070"/>
      <c r="AQ4070"/>
      <c r="AR4070"/>
      <c r="AS4070"/>
      <c r="AT4070"/>
      <c r="AU4070"/>
      <c r="AV4070"/>
      <c r="AW4070"/>
      <c r="AX4070"/>
      <c r="AY4070"/>
      <c r="AZ4070"/>
      <c r="BA4070"/>
      <c r="BB4070"/>
      <c r="BC4070"/>
      <c r="BD4070"/>
      <c r="BE4070"/>
      <c r="BF4070"/>
      <c r="BG4070"/>
      <c r="BH4070"/>
      <c r="BI4070"/>
      <c r="BJ4070"/>
      <c r="BK4070"/>
      <c r="BL4070"/>
      <c r="BM4070"/>
      <c r="BN4070"/>
      <c r="BO4070"/>
    </row>
    <row r="4071" spans="1:67" ht="15" x14ac:dyDescent="0.25">
      <c r="A4071" s="245" t="s">
        <v>2037</v>
      </c>
      <c r="B4071" s="245" t="s">
        <v>2036</v>
      </c>
      <c r="C4071" s="245" t="s">
        <v>2430</v>
      </c>
      <c r="D4071" s="245" t="s">
        <v>2429</v>
      </c>
      <c r="E4071" s="246" t="s">
        <v>44</v>
      </c>
      <c r="F4071" s="245" t="s">
        <v>44</v>
      </c>
      <c r="G4071" s="245" t="s">
        <v>3382</v>
      </c>
      <c r="H4071" s="245" t="s">
        <v>19485</v>
      </c>
      <c r="I4071" s="245" t="s">
        <v>24</v>
      </c>
      <c r="J4071" s="245" t="s">
        <v>59</v>
      </c>
      <c r="K4071" s="246" t="s">
        <v>15935</v>
      </c>
      <c r="L4071" s="245" t="s">
        <v>568</v>
      </c>
      <c r="M4071"/>
      <c r="N4071"/>
      <c r="O4071"/>
      <c r="P4071"/>
      <c r="Q4071"/>
      <c r="R4071"/>
      <c r="S4071"/>
      <c r="T4071"/>
      <c r="U4071"/>
      <c r="V4071"/>
      <c r="W4071"/>
      <c r="X4071"/>
      <c r="Y4071"/>
      <c r="Z4071"/>
      <c r="AA4071"/>
      <c r="AB4071"/>
      <c r="AC4071"/>
      <c r="AD4071"/>
      <c r="AE4071"/>
      <c r="AF4071"/>
      <c r="AG4071"/>
      <c r="AH4071"/>
      <c r="AI4071"/>
      <c r="AJ4071"/>
      <c r="AK4071"/>
      <c r="AL4071"/>
      <c r="AM4071"/>
      <c r="AN4071"/>
      <c r="AO4071"/>
      <c r="AP4071"/>
      <c r="AQ4071"/>
      <c r="AR4071"/>
      <c r="AS4071"/>
      <c r="AT4071"/>
      <c r="AU4071"/>
      <c r="AV4071"/>
      <c r="AW4071"/>
      <c r="AX4071"/>
      <c r="AY4071"/>
      <c r="AZ4071"/>
      <c r="BA4071"/>
      <c r="BB4071"/>
      <c r="BC4071"/>
      <c r="BD4071"/>
      <c r="BE4071"/>
      <c r="BF4071"/>
      <c r="BG4071"/>
      <c r="BH4071"/>
      <c r="BI4071"/>
      <c r="BJ4071"/>
      <c r="BK4071"/>
      <c r="BL4071"/>
      <c r="BM4071"/>
      <c r="BN4071"/>
      <c r="BO4071"/>
    </row>
    <row r="4072" spans="1:67" ht="15" x14ac:dyDescent="0.25">
      <c r="A4072" s="245" t="s">
        <v>2037</v>
      </c>
      <c r="B4072" s="245" t="s">
        <v>2036</v>
      </c>
      <c r="C4072" s="245" t="s">
        <v>2430</v>
      </c>
      <c r="D4072" s="245" t="s">
        <v>2429</v>
      </c>
      <c r="E4072" s="246" t="s">
        <v>44</v>
      </c>
      <c r="F4072" s="245" t="s">
        <v>44</v>
      </c>
      <c r="G4072" s="245" t="s">
        <v>3380</v>
      </c>
      <c r="H4072" s="245" t="s">
        <v>19486</v>
      </c>
      <c r="I4072" s="245" t="s">
        <v>24</v>
      </c>
      <c r="J4072" s="245" t="s">
        <v>59</v>
      </c>
      <c r="K4072" s="246" t="s">
        <v>24569</v>
      </c>
      <c r="L4072" s="245" t="s">
        <v>568</v>
      </c>
      <c r="M4072"/>
      <c r="N4072"/>
      <c r="O4072"/>
      <c r="P4072"/>
      <c r="Q4072"/>
      <c r="R4072"/>
      <c r="S4072"/>
      <c r="T4072"/>
      <c r="U4072"/>
      <c r="V4072"/>
      <c r="W4072"/>
      <c r="X4072"/>
      <c r="Y4072"/>
      <c r="Z4072"/>
      <c r="AA4072"/>
      <c r="AB4072"/>
      <c r="AC4072"/>
      <c r="AD4072"/>
      <c r="AE4072"/>
      <c r="AF4072"/>
      <c r="AG4072"/>
      <c r="AH4072"/>
      <c r="AI4072"/>
      <c r="AJ4072"/>
      <c r="AK4072"/>
      <c r="AL4072"/>
      <c r="AM4072"/>
      <c r="AN4072"/>
      <c r="AO4072"/>
      <c r="AP4072"/>
      <c r="AQ4072"/>
      <c r="AR4072"/>
      <c r="AS4072"/>
      <c r="AT4072"/>
      <c r="AU4072"/>
      <c r="AV4072"/>
      <c r="AW4072"/>
      <c r="AX4072"/>
      <c r="AY4072"/>
      <c r="AZ4072"/>
      <c r="BA4072"/>
      <c r="BB4072"/>
      <c r="BC4072"/>
      <c r="BD4072"/>
      <c r="BE4072"/>
      <c r="BF4072"/>
      <c r="BG4072"/>
      <c r="BH4072"/>
      <c r="BI4072"/>
      <c r="BJ4072"/>
      <c r="BK4072"/>
      <c r="BL4072"/>
      <c r="BM4072"/>
      <c r="BN4072"/>
      <c r="BO4072"/>
    </row>
    <row r="4073" spans="1:67" ht="15" x14ac:dyDescent="0.25">
      <c r="A4073" s="245" t="s">
        <v>2037</v>
      </c>
      <c r="B4073" s="245" t="s">
        <v>2036</v>
      </c>
      <c r="C4073" s="245" t="s">
        <v>2430</v>
      </c>
      <c r="D4073" s="245" t="s">
        <v>2429</v>
      </c>
      <c r="E4073" s="246" t="s">
        <v>44</v>
      </c>
      <c r="F4073" s="245" t="s">
        <v>44</v>
      </c>
      <c r="G4073" s="245" t="s">
        <v>3379</v>
      </c>
      <c r="H4073" s="245" t="s">
        <v>19487</v>
      </c>
      <c r="I4073" s="245" t="s">
        <v>24</v>
      </c>
      <c r="J4073" s="245" t="s">
        <v>59</v>
      </c>
      <c r="K4073" s="246" t="s">
        <v>24570</v>
      </c>
      <c r="L4073" s="245" t="s">
        <v>568</v>
      </c>
      <c r="M4073"/>
      <c r="N4073"/>
      <c r="O4073"/>
      <c r="P4073"/>
      <c r="Q4073"/>
      <c r="R4073"/>
      <c r="S4073"/>
      <c r="T4073"/>
      <c r="U4073"/>
      <c r="V4073"/>
      <c r="W4073"/>
      <c r="X4073"/>
      <c r="Y4073"/>
      <c r="Z4073"/>
      <c r="AA4073"/>
      <c r="AB4073"/>
      <c r="AC4073"/>
      <c r="AD4073"/>
      <c r="AE4073"/>
      <c r="AF4073"/>
      <c r="AG4073"/>
      <c r="AH4073"/>
      <c r="AI4073"/>
      <c r="AJ4073"/>
      <c r="AK4073"/>
      <c r="AL4073"/>
      <c r="AM4073"/>
      <c r="AN4073"/>
      <c r="AO4073"/>
      <c r="AP4073"/>
      <c r="AQ4073"/>
      <c r="AR4073"/>
      <c r="AS4073"/>
      <c r="AT4073"/>
      <c r="AU4073"/>
      <c r="AV4073"/>
      <c r="AW4073"/>
      <c r="AX4073"/>
      <c r="AY4073"/>
      <c r="AZ4073"/>
      <c r="BA4073"/>
      <c r="BB4073"/>
      <c r="BC4073"/>
      <c r="BD4073"/>
      <c r="BE4073"/>
      <c r="BF4073"/>
      <c r="BG4073"/>
      <c r="BH4073"/>
      <c r="BI4073"/>
      <c r="BJ4073"/>
      <c r="BK4073"/>
      <c r="BL4073"/>
      <c r="BM4073"/>
      <c r="BN4073"/>
      <c r="BO4073"/>
    </row>
    <row r="4074" spans="1:67" ht="15" x14ac:dyDescent="0.25">
      <c r="A4074" s="245" t="s">
        <v>2037</v>
      </c>
      <c r="B4074" s="245" t="s">
        <v>2036</v>
      </c>
      <c r="C4074" s="245" t="s">
        <v>2430</v>
      </c>
      <c r="D4074" s="245" t="s">
        <v>2429</v>
      </c>
      <c r="E4074" s="246" t="s">
        <v>44</v>
      </c>
      <c r="F4074" s="245" t="s">
        <v>44</v>
      </c>
      <c r="G4074" s="245" t="s">
        <v>3378</v>
      </c>
      <c r="H4074" s="245" t="s">
        <v>19488</v>
      </c>
      <c r="I4074" s="245" t="s">
        <v>24</v>
      </c>
      <c r="J4074" s="245" t="s">
        <v>59</v>
      </c>
      <c r="K4074" s="246" t="s">
        <v>24571</v>
      </c>
      <c r="L4074" s="245" t="s">
        <v>568</v>
      </c>
      <c r="M4074"/>
      <c r="N4074"/>
      <c r="O4074"/>
      <c r="P4074"/>
      <c r="Q4074"/>
      <c r="R4074"/>
      <c r="S4074"/>
      <c r="T4074"/>
      <c r="U4074"/>
      <c r="V4074"/>
      <c r="W4074"/>
      <c r="X4074"/>
      <c r="Y4074"/>
      <c r="Z4074"/>
      <c r="AA4074"/>
      <c r="AB4074"/>
      <c r="AC4074"/>
      <c r="AD4074"/>
      <c r="AE4074"/>
      <c r="AF4074"/>
      <c r="AG4074"/>
      <c r="AH4074"/>
      <c r="AI4074"/>
      <c r="AJ4074"/>
      <c r="AK4074"/>
      <c r="AL4074"/>
      <c r="AM4074"/>
      <c r="AN4074"/>
      <c r="AO4074"/>
      <c r="AP4074"/>
      <c r="AQ4074"/>
      <c r="AR4074"/>
      <c r="AS4074"/>
      <c r="AT4074"/>
      <c r="AU4074"/>
      <c r="AV4074"/>
      <c r="AW4074"/>
      <c r="AX4074"/>
      <c r="AY4074"/>
      <c r="AZ4074"/>
      <c r="BA4074"/>
      <c r="BB4074"/>
      <c r="BC4074"/>
      <c r="BD4074"/>
      <c r="BE4074"/>
      <c r="BF4074"/>
      <c r="BG4074"/>
      <c r="BH4074"/>
      <c r="BI4074"/>
      <c r="BJ4074"/>
      <c r="BK4074"/>
      <c r="BL4074"/>
      <c r="BM4074"/>
      <c r="BN4074"/>
      <c r="BO4074"/>
    </row>
    <row r="4075" spans="1:67" ht="15" x14ac:dyDescent="0.25">
      <c r="A4075" s="245" t="s">
        <v>2037</v>
      </c>
      <c r="B4075" s="245" t="s">
        <v>2036</v>
      </c>
      <c r="C4075" s="245" t="s">
        <v>2430</v>
      </c>
      <c r="D4075" s="245" t="s">
        <v>2429</v>
      </c>
      <c r="E4075" s="246" t="s">
        <v>44</v>
      </c>
      <c r="F4075" s="245" t="s">
        <v>44</v>
      </c>
      <c r="G4075" s="245" t="s">
        <v>3377</v>
      </c>
      <c r="H4075" s="245" t="s">
        <v>19490</v>
      </c>
      <c r="I4075" s="245" t="s">
        <v>24</v>
      </c>
      <c r="J4075" s="245" t="s">
        <v>59</v>
      </c>
      <c r="K4075" s="246" t="s">
        <v>24572</v>
      </c>
      <c r="L4075" s="245" t="s">
        <v>568</v>
      </c>
      <c r="M4075"/>
      <c r="N4075"/>
      <c r="O4075"/>
      <c r="P4075"/>
      <c r="Q4075"/>
      <c r="R4075"/>
      <c r="S4075"/>
      <c r="T4075"/>
      <c r="U4075"/>
      <c r="V4075"/>
      <c r="W4075"/>
      <c r="X4075"/>
      <c r="Y4075"/>
      <c r="Z4075"/>
      <c r="AA4075"/>
      <c r="AB4075"/>
      <c r="AC4075"/>
      <c r="AD4075"/>
      <c r="AE4075"/>
      <c r="AF4075"/>
      <c r="AG4075"/>
      <c r="AH4075"/>
      <c r="AI4075"/>
      <c r="AJ4075"/>
      <c r="AK4075"/>
      <c r="AL4075"/>
      <c r="AM4075"/>
      <c r="AN4075"/>
      <c r="AO4075"/>
      <c r="AP4075"/>
      <c r="AQ4075"/>
      <c r="AR4075"/>
      <c r="AS4075"/>
      <c r="AT4075"/>
      <c r="AU4075"/>
      <c r="AV4075"/>
      <c r="AW4075"/>
      <c r="AX4075"/>
      <c r="AY4075"/>
      <c r="AZ4075"/>
      <c r="BA4075"/>
      <c r="BB4075"/>
      <c r="BC4075"/>
      <c r="BD4075"/>
      <c r="BE4075"/>
      <c r="BF4075"/>
      <c r="BG4075"/>
      <c r="BH4075"/>
      <c r="BI4075"/>
      <c r="BJ4075"/>
      <c r="BK4075"/>
      <c r="BL4075"/>
      <c r="BM4075"/>
      <c r="BN4075"/>
      <c r="BO4075"/>
    </row>
    <row r="4076" spans="1:67" ht="15" x14ac:dyDescent="0.25">
      <c r="A4076" s="245" t="s">
        <v>2037</v>
      </c>
      <c r="B4076" s="245" t="s">
        <v>2036</v>
      </c>
      <c r="C4076" s="245" t="s">
        <v>2430</v>
      </c>
      <c r="D4076" s="245" t="s">
        <v>2429</v>
      </c>
      <c r="E4076" s="246" t="s">
        <v>44</v>
      </c>
      <c r="F4076" s="245" t="s">
        <v>44</v>
      </c>
      <c r="G4076" s="245" t="s">
        <v>3376</v>
      </c>
      <c r="H4076" s="245" t="s">
        <v>19491</v>
      </c>
      <c r="I4076" s="245" t="s">
        <v>24</v>
      </c>
      <c r="J4076" s="245" t="s">
        <v>59</v>
      </c>
      <c r="K4076" s="246" t="s">
        <v>9546</v>
      </c>
      <c r="L4076" s="245" t="s">
        <v>568</v>
      </c>
      <c r="M4076"/>
      <c r="N4076"/>
      <c r="O4076"/>
      <c r="P4076"/>
      <c r="Q4076"/>
      <c r="R4076"/>
      <c r="S4076"/>
      <c r="T4076"/>
      <c r="U4076"/>
      <c r="V4076"/>
      <c r="W4076"/>
      <c r="X4076"/>
      <c r="Y4076"/>
      <c r="Z4076"/>
      <c r="AA4076"/>
      <c r="AB4076"/>
      <c r="AC4076"/>
      <c r="AD4076"/>
      <c r="AE4076"/>
      <c r="AF4076"/>
      <c r="AG4076"/>
      <c r="AH4076"/>
      <c r="AI4076"/>
      <c r="AJ4076"/>
      <c r="AK4076"/>
      <c r="AL4076"/>
      <c r="AM4076"/>
      <c r="AN4076"/>
      <c r="AO4076"/>
      <c r="AP4076"/>
      <c r="AQ4076"/>
      <c r="AR4076"/>
      <c r="AS4076"/>
      <c r="AT4076"/>
      <c r="AU4076"/>
      <c r="AV4076"/>
      <c r="AW4076"/>
      <c r="AX4076"/>
      <c r="AY4076"/>
      <c r="AZ4076"/>
      <c r="BA4076"/>
      <c r="BB4076"/>
      <c r="BC4076"/>
      <c r="BD4076"/>
      <c r="BE4076"/>
      <c r="BF4076"/>
      <c r="BG4076"/>
      <c r="BH4076"/>
      <c r="BI4076"/>
      <c r="BJ4076"/>
      <c r="BK4076"/>
      <c r="BL4076"/>
      <c r="BM4076"/>
      <c r="BN4076"/>
      <c r="BO4076"/>
    </row>
    <row r="4077" spans="1:67" ht="15" x14ac:dyDescent="0.25">
      <c r="A4077" s="245" t="s">
        <v>2037</v>
      </c>
      <c r="B4077" s="245" t="s">
        <v>2036</v>
      </c>
      <c r="C4077" s="245" t="s">
        <v>2430</v>
      </c>
      <c r="D4077" s="245" t="s">
        <v>2429</v>
      </c>
      <c r="E4077" s="246" t="s">
        <v>44</v>
      </c>
      <c r="F4077" s="245" t="s">
        <v>44</v>
      </c>
      <c r="G4077" s="245" t="s">
        <v>3375</v>
      </c>
      <c r="H4077" s="245" t="s">
        <v>19492</v>
      </c>
      <c r="I4077" s="245" t="s">
        <v>24</v>
      </c>
      <c r="J4077" s="245" t="s">
        <v>59</v>
      </c>
      <c r="K4077" s="246" t="s">
        <v>16236</v>
      </c>
      <c r="L4077" s="245" t="s">
        <v>568</v>
      </c>
      <c r="M4077"/>
      <c r="N4077"/>
      <c r="O4077"/>
      <c r="P4077"/>
      <c r="Q4077"/>
      <c r="R4077"/>
      <c r="S4077"/>
      <c r="T4077"/>
      <c r="U4077"/>
      <c r="V4077"/>
      <c r="W4077"/>
      <c r="X4077"/>
      <c r="Y4077"/>
      <c r="Z4077"/>
      <c r="AA4077"/>
      <c r="AB4077"/>
      <c r="AC4077"/>
      <c r="AD4077"/>
      <c r="AE4077"/>
      <c r="AF4077"/>
      <c r="AG4077"/>
      <c r="AH4077"/>
      <c r="AI4077"/>
      <c r="AJ4077"/>
      <c r="AK4077"/>
      <c r="AL4077"/>
      <c r="AM4077"/>
      <c r="AN4077"/>
      <c r="AO4077"/>
      <c r="AP4077"/>
      <c r="AQ4077"/>
      <c r="AR4077"/>
      <c r="AS4077"/>
      <c r="AT4077"/>
      <c r="AU4077"/>
      <c r="AV4077"/>
      <c r="AW4077"/>
      <c r="AX4077"/>
      <c r="AY4077"/>
      <c r="AZ4077"/>
      <c r="BA4077"/>
      <c r="BB4077"/>
      <c r="BC4077"/>
      <c r="BD4077"/>
      <c r="BE4077"/>
      <c r="BF4077"/>
      <c r="BG4077"/>
      <c r="BH4077"/>
      <c r="BI4077"/>
      <c r="BJ4077"/>
      <c r="BK4077"/>
      <c r="BL4077"/>
      <c r="BM4077"/>
      <c r="BN4077"/>
      <c r="BO4077"/>
    </row>
    <row r="4078" spans="1:67" ht="15" x14ac:dyDescent="0.25">
      <c r="A4078" s="245" t="s">
        <v>2037</v>
      </c>
      <c r="B4078" s="245" t="s">
        <v>2036</v>
      </c>
      <c r="C4078" s="245" t="s">
        <v>2430</v>
      </c>
      <c r="D4078" s="245" t="s">
        <v>2429</v>
      </c>
      <c r="E4078" s="246" t="s">
        <v>44</v>
      </c>
      <c r="F4078" s="245" t="s">
        <v>44</v>
      </c>
      <c r="G4078" s="245" t="s">
        <v>3374</v>
      </c>
      <c r="H4078" s="245" t="s">
        <v>19493</v>
      </c>
      <c r="I4078" s="245" t="s">
        <v>24</v>
      </c>
      <c r="J4078" s="245" t="s">
        <v>59</v>
      </c>
      <c r="K4078" s="246" t="s">
        <v>21851</v>
      </c>
      <c r="L4078" s="245" t="s">
        <v>568</v>
      </c>
      <c r="M4078"/>
      <c r="N4078"/>
      <c r="O4078"/>
      <c r="P4078"/>
      <c r="Q4078"/>
      <c r="R4078"/>
      <c r="S4078"/>
      <c r="T4078"/>
      <c r="U4078"/>
      <c r="V4078"/>
      <c r="W4078"/>
      <c r="X4078"/>
      <c r="Y4078"/>
      <c r="Z4078"/>
      <c r="AA4078"/>
      <c r="AB4078"/>
      <c r="AC4078"/>
      <c r="AD4078"/>
      <c r="AE4078"/>
      <c r="AF4078"/>
      <c r="AG4078"/>
      <c r="AH4078"/>
      <c r="AI4078"/>
      <c r="AJ4078"/>
      <c r="AK4078"/>
      <c r="AL4078"/>
      <c r="AM4078"/>
      <c r="AN4078"/>
      <c r="AO4078"/>
      <c r="AP4078"/>
      <c r="AQ4078"/>
      <c r="AR4078"/>
      <c r="AS4078"/>
      <c r="AT4078"/>
      <c r="AU4078"/>
      <c r="AV4078"/>
      <c r="AW4078"/>
      <c r="AX4078"/>
      <c r="AY4078"/>
      <c r="AZ4078"/>
      <c r="BA4078"/>
      <c r="BB4078"/>
      <c r="BC4078"/>
      <c r="BD4078"/>
      <c r="BE4078"/>
      <c r="BF4078"/>
      <c r="BG4078"/>
      <c r="BH4078"/>
      <c r="BI4078"/>
      <c r="BJ4078"/>
      <c r="BK4078"/>
      <c r="BL4078"/>
      <c r="BM4078"/>
      <c r="BN4078"/>
      <c r="BO4078"/>
    </row>
    <row r="4079" spans="1:67" ht="15" x14ac:dyDescent="0.25">
      <c r="A4079" s="245" t="s">
        <v>2037</v>
      </c>
      <c r="B4079" s="245" t="s">
        <v>2036</v>
      </c>
      <c r="C4079" s="245" t="s">
        <v>2430</v>
      </c>
      <c r="D4079" s="245" t="s">
        <v>2429</v>
      </c>
      <c r="E4079" s="246" t="s">
        <v>44</v>
      </c>
      <c r="F4079" s="245" t="s">
        <v>44</v>
      </c>
      <c r="G4079" s="245" t="s">
        <v>3373</v>
      </c>
      <c r="H4079" s="245" t="s">
        <v>19495</v>
      </c>
      <c r="I4079" s="245" t="s">
        <v>24</v>
      </c>
      <c r="J4079" s="245" t="s">
        <v>59</v>
      </c>
      <c r="K4079" s="246" t="s">
        <v>24573</v>
      </c>
      <c r="L4079" s="245" t="s">
        <v>568</v>
      </c>
      <c r="M4079"/>
      <c r="N4079"/>
      <c r="O4079"/>
      <c r="P4079"/>
      <c r="Q4079"/>
      <c r="R4079"/>
      <c r="S4079"/>
      <c r="T4079"/>
      <c r="U4079"/>
      <c r="V4079"/>
      <c r="W4079"/>
      <c r="X4079"/>
      <c r="Y4079"/>
      <c r="Z4079"/>
      <c r="AA4079"/>
      <c r="AB4079"/>
      <c r="AC4079"/>
      <c r="AD4079"/>
      <c r="AE4079"/>
      <c r="AF4079"/>
      <c r="AG4079"/>
      <c r="AH4079"/>
      <c r="AI4079"/>
      <c r="AJ4079"/>
      <c r="AK4079"/>
      <c r="AL4079"/>
      <c r="AM4079"/>
      <c r="AN4079"/>
      <c r="AO4079"/>
      <c r="AP4079"/>
      <c r="AQ4079"/>
      <c r="AR4079"/>
      <c r="AS4079"/>
      <c r="AT4079"/>
      <c r="AU4079"/>
      <c r="AV4079"/>
      <c r="AW4079"/>
      <c r="AX4079"/>
      <c r="AY4079"/>
      <c r="AZ4079"/>
      <c r="BA4079"/>
      <c r="BB4079"/>
      <c r="BC4079"/>
      <c r="BD4079"/>
      <c r="BE4079"/>
      <c r="BF4079"/>
      <c r="BG4079"/>
      <c r="BH4079"/>
      <c r="BI4079"/>
      <c r="BJ4079"/>
      <c r="BK4079"/>
      <c r="BL4079"/>
      <c r="BM4079"/>
      <c r="BN4079"/>
      <c r="BO4079"/>
    </row>
    <row r="4080" spans="1:67" ht="15" x14ac:dyDescent="0.25">
      <c r="A4080" s="245" t="s">
        <v>2037</v>
      </c>
      <c r="B4080" s="245" t="s">
        <v>2036</v>
      </c>
      <c r="C4080" s="245" t="s">
        <v>2430</v>
      </c>
      <c r="D4080" s="245" t="s">
        <v>2429</v>
      </c>
      <c r="E4080" s="246" t="s">
        <v>44</v>
      </c>
      <c r="F4080" s="245" t="s">
        <v>44</v>
      </c>
      <c r="G4080" s="245" t="s">
        <v>3371</v>
      </c>
      <c r="H4080" s="245" t="s">
        <v>19497</v>
      </c>
      <c r="I4080" s="245" t="s">
        <v>24</v>
      </c>
      <c r="J4080" s="245" t="s">
        <v>59</v>
      </c>
      <c r="K4080" s="246" t="s">
        <v>8453</v>
      </c>
      <c r="L4080" s="245" t="s">
        <v>568</v>
      </c>
      <c r="M4080"/>
      <c r="N4080"/>
      <c r="O4080"/>
      <c r="P4080"/>
      <c r="Q4080"/>
      <c r="R4080"/>
      <c r="S4080"/>
      <c r="T4080"/>
      <c r="U4080"/>
      <c r="V4080"/>
      <c r="W4080"/>
      <c r="X4080"/>
      <c r="Y4080"/>
      <c r="Z4080"/>
      <c r="AA4080"/>
      <c r="AB4080"/>
      <c r="AC4080"/>
      <c r="AD4080"/>
      <c r="AE4080"/>
      <c r="AF4080"/>
      <c r="AG4080"/>
      <c r="AH4080"/>
      <c r="AI4080"/>
      <c r="AJ4080"/>
      <c r="AK4080"/>
      <c r="AL4080"/>
      <c r="AM4080"/>
      <c r="AN4080"/>
      <c r="AO4080"/>
      <c r="AP4080"/>
      <c r="AQ4080"/>
      <c r="AR4080"/>
      <c r="AS4080"/>
      <c r="AT4080"/>
      <c r="AU4080"/>
      <c r="AV4080"/>
      <c r="AW4080"/>
      <c r="AX4080"/>
      <c r="AY4080"/>
      <c r="AZ4080"/>
      <c r="BA4080"/>
      <c r="BB4080"/>
      <c r="BC4080"/>
      <c r="BD4080"/>
      <c r="BE4080"/>
      <c r="BF4080"/>
      <c r="BG4080"/>
      <c r="BH4080"/>
      <c r="BI4080"/>
      <c r="BJ4080"/>
      <c r="BK4080"/>
      <c r="BL4080"/>
      <c r="BM4080"/>
      <c r="BN4080"/>
      <c r="BO4080"/>
    </row>
    <row r="4081" spans="1:67" ht="15" x14ac:dyDescent="0.25">
      <c r="A4081" s="245" t="s">
        <v>2037</v>
      </c>
      <c r="B4081" s="245" t="s">
        <v>2036</v>
      </c>
      <c r="C4081" s="245" t="s">
        <v>2430</v>
      </c>
      <c r="D4081" s="245" t="s">
        <v>2429</v>
      </c>
      <c r="E4081" s="246" t="s">
        <v>44</v>
      </c>
      <c r="F4081" s="245" t="s">
        <v>44</v>
      </c>
      <c r="G4081" s="245" t="s">
        <v>3370</v>
      </c>
      <c r="H4081" s="245" t="s">
        <v>19498</v>
      </c>
      <c r="I4081" s="245" t="s">
        <v>24</v>
      </c>
      <c r="J4081" s="245" t="s">
        <v>59</v>
      </c>
      <c r="K4081" s="246" t="s">
        <v>5922</v>
      </c>
      <c r="L4081" s="245" t="s">
        <v>568</v>
      </c>
      <c r="M4081"/>
      <c r="N4081"/>
      <c r="O4081"/>
      <c r="P4081"/>
      <c r="Q4081"/>
      <c r="R4081"/>
      <c r="S4081"/>
      <c r="T4081"/>
      <c r="U4081"/>
      <c r="V4081"/>
      <c r="W4081"/>
      <c r="X4081"/>
      <c r="Y4081"/>
      <c r="Z4081"/>
      <c r="AA4081"/>
      <c r="AB4081"/>
      <c r="AC4081"/>
      <c r="AD4081"/>
      <c r="AE4081"/>
      <c r="AF4081"/>
      <c r="AG4081"/>
      <c r="AH4081"/>
      <c r="AI4081"/>
      <c r="AJ4081"/>
      <c r="AK4081"/>
      <c r="AL4081"/>
      <c r="AM4081"/>
      <c r="AN4081"/>
      <c r="AO4081"/>
      <c r="AP4081"/>
      <c r="AQ4081"/>
      <c r="AR4081"/>
      <c r="AS4081"/>
      <c r="AT4081"/>
      <c r="AU4081"/>
      <c r="AV4081"/>
      <c r="AW4081"/>
      <c r="AX4081"/>
      <c r="AY4081"/>
      <c r="AZ4081"/>
      <c r="BA4081"/>
      <c r="BB4081"/>
      <c r="BC4081"/>
      <c r="BD4081"/>
      <c r="BE4081"/>
      <c r="BF4081"/>
      <c r="BG4081"/>
      <c r="BH4081"/>
      <c r="BI4081"/>
      <c r="BJ4081"/>
      <c r="BK4081"/>
      <c r="BL4081"/>
      <c r="BM4081"/>
      <c r="BN4081"/>
      <c r="BO4081"/>
    </row>
    <row r="4082" spans="1:67" ht="15" x14ac:dyDescent="0.25">
      <c r="A4082" s="245" t="s">
        <v>2037</v>
      </c>
      <c r="B4082" s="245" t="s">
        <v>2036</v>
      </c>
      <c r="C4082" s="245" t="s">
        <v>2430</v>
      </c>
      <c r="D4082" s="245" t="s">
        <v>2429</v>
      </c>
      <c r="E4082" s="246" t="s">
        <v>44</v>
      </c>
      <c r="F4082" s="245" t="s">
        <v>44</v>
      </c>
      <c r="G4082" s="245" t="s">
        <v>3369</v>
      </c>
      <c r="H4082" s="245" t="s">
        <v>19500</v>
      </c>
      <c r="I4082" s="245" t="s">
        <v>24</v>
      </c>
      <c r="J4082" s="245" t="s">
        <v>59</v>
      </c>
      <c r="K4082" s="246" t="s">
        <v>4206</v>
      </c>
      <c r="L4082" s="245" t="s">
        <v>568</v>
      </c>
      <c r="M4082"/>
      <c r="N4082"/>
      <c r="O4082"/>
      <c r="P4082"/>
      <c r="Q4082"/>
      <c r="R4082"/>
      <c r="S4082"/>
      <c r="T4082"/>
      <c r="U4082"/>
      <c r="V4082"/>
      <c r="W4082"/>
      <c r="X4082"/>
      <c r="Y4082"/>
      <c r="Z4082"/>
      <c r="AA4082"/>
      <c r="AB4082"/>
      <c r="AC4082"/>
      <c r="AD4082"/>
      <c r="AE4082"/>
      <c r="AF4082"/>
      <c r="AG4082"/>
      <c r="AH4082"/>
      <c r="AI4082"/>
      <c r="AJ4082"/>
      <c r="AK4082"/>
      <c r="AL4082"/>
      <c r="AM4082"/>
      <c r="AN4082"/>
      <c r="AO4082"/>
      <c r="AP4082"/>
      <c r="AQ4082"/>
      <c r="AR4082"/>
      <c r="AS4082"/>
      <c r="AT4082"/>
      <c r="AU4082"/>
      <c r="AV4082"/>
      <c r="AW4082"/>
      <c r="AX4082"/>
      <c r="AY4082"/>
      <c r="AZ4082"/>
      <c r="BA4082"/>
      <c r="BB4082"/>
      <c r="BC4082"/>
      <c r="BD4082"/>
      <c r="BE4082"/>
      <c r="BF4082"/>
      <c r="BG4082"/>
      <c r="BH4082"/>
      <c r="BI4082"/>
      <c r="BJ4082"/>
      <c r="BK4082"/>
      <c r="BL4082"/>
      <c r="BM4082"/>
      <c r="BN4082"/>
      <c r="BO4082"/>
    </row>
    <row r="4083" spans="1:67" ht="15" x14ac:dyDescent="0.25">
      <c r="A4083" s="245" t="s">
        <v>2037</v>
      </c>
      <c r="B4083" s="245" t="s">
        <v>2036</v>
      </c>
      <c r="C4083" s="245" t="s">
        <v>2430</v>
      </c>
      <c r="D4083" s="245" t="s">
        <v>2429</v>
      </c>
      <c r="E4083" s="246" t="s">
        <v>44</v>
      </c>
      <c r="F4083" s="245" t="s">
        <v>44</v>
      </c>
      <c r="G4083" s="245" t="s">
        <v>3368</v>
      </c>
      <c r="H4083" s="245" t="s">
        <v>19501</v>
      </c>
      <c r="I4083" s="245" t="s">
        <v>24</v>
      </c>
      <c r="J4083" s="245" t="s">
        <v>59</v>
      </c>
      <c r="K4083" s="246" t="s">
        <v>12674</v>
      </c>
      <c r="L4083" s="245" t="s">
        <v>568</v>
      </c>
      <c r="M4083"/>
      <c r="N4083"/>
      <c r="O4083"/>
      <c r="P4083"/>
      <c r="Q4083"/>
      <c r="R4083"/>
      <c r="S4083"/>
      <c r="T4083"/>
      <c r="U4083"/>
      <c r="V4083"/>
      <c r="W4083"/>
      <c r="X4083"/>
      <c r="Y4083"/>
      <c r="Z4083"/>
      <c r="AA4083"/>
      <c r="AB4083"/>
      <c r="AC4083"/>
      <c r="AD4083"/>
      <c r="AE4083"/>
      <c r="AF4083"/>
      <c r="AG4083"/>
      <c r="AH4083"/>
      <c r="AI4083"/>
      <c r="AJ4083"/>
      <c r="AK4083"/>
      <c r="AL4083"/>
      <c r="AM4083"/>
      <c r="AN4083"/>
      <c r="AO4083"/>
      <c r="AP4083"/>
      <c r="AQ4083"/>
      <c r="AR4083"/>
      <c r="AS4083"/>
      <c r="AT4083"/>
      <c r="AU4083"/>
      <c r="AV4083"/>
      <c r="AW4083"/>
      <c r="AX4083"/>
      <c r="AY4083"/>
      <c r="AZ4083"/>
      <c r="BA4083"/>
      <c r="BB4083"/>
      <c r="BC4083"/>
      <c r="BD4083"/>
      <c r="BE4083"/>
      <c r="BF4083"/>
      <c r="BG4083"/>
      <c r="BH4083"/>
      <c r="BI4083"/>
      <c r="BJ4083"/>
      <c r="BK4083"/>
      <c r="BL4083"/>
      <c r="BM4083"/>
      <c r="BN4083"/>
      <c r="BO4083"/>
    </row>
    <row r="4084" spans="1:67" ht="15" x14ac:dyDescent="0.25">
      <c r="A4084" s="245" t="s">
        <v>2037</v>
      </c>
      <c r="B4084" s="245" t="s">
        <v>2036</v>
      </c>
      <c r="C4084" s="245" t="s">
        <v>2430</v>
      </c>
      <c r="D4084" s="245" t="s">
        <v>2429</v>
      </c>
      <c r="E4084" s="246" t="s">
        <v>44</v>
      </c>
      <c r="F4084" s="245" t="s">
        <v>44</v>
      </c>
      <c r="G4084" s="245" t="s">
        <v>3367</v>
      </c>
      <c r="H4084" s="245" t="s">
        <v>19502</v>
      </c>
      <c r="I4084" s="245" t="s">
        <v>24</v>
      </c>
      <c r="J4084" s="245" t="s">
        <v>59</v>
      </c>
      <c r="K4084" s="246" t="s">
        <v>22515</v>
      </c>
      <c r="L4084" s="245" t="s">
        <v>568</v>
      </c>
      <c r="M4084"/>
      <c r="N4084"/>
      <c r="O4084"/>
      <c r="P4084"/>
      <c r="Q4084"/>
      <c r="R4084"/>
      <c r="S4084"/>
      <c r="T4084"/>
      <c r="U4084"/>
      <c r="V4084"/>
      <c r="W4084"/>
      <c r="X4084"/>
      <c r="Y4084"/>
      <c r="Z4084"/>
      <c r="AA4084"/>
      <c r="AB4084"/>
      <c r="AC4084"/>
      <c r="AD4084"/>
      <c r="AE4084"/>
      <c r="AF4084"/>
      <c r="AG4084"/>
      <c r="AH4084"/>
      <c r="AI4084"/>
      <c r="AJ4084"/>
      <c r="AK4084"/>
      <c r="AL4084"/>
      <c r="AM4084"/>
      <c r="AN4084"/>
      <c r="AO4084"/>
      <c r="AP4084"/>
      <c r="AQ4084"/>
      <c r="AR4084"/>
      <c r="AS4084"/>
      <c r="AT4084"/>
      <c r="AU4084"/>
      <c r="AV4084"/>
      <c r="AW4084"/>
      <c r="AX4084"/>
      <c r="AY4084"/>
      <c r="AZ4084"/>
      <c r="BA4084"/>
      <c r="BB4084"/>
      <c r="BC4084"/>
      <c r="BD4084"/>
      <c r="BE4084"/>
      <c r="BF4084"/>
      <c r="BG4084"/>
      <c r="BH4084"/>
      <c r="BI4084"/>
      <c r="BJ4084"/>
      <c r="BK4084"/>
      <c r="BL4084"/>
      <c r="BM4084"/>
      <c r="BN4084"/>
      <c r="BO4084"/>
    </row>
    <row r="4085" spans="1:67" ht="15" x14ac:dyDescent="0.25">
      <c r="A4085" s="245" t="s">
        <v>2037</v>
      </c>
      <c r="B4085" s="245" t="s">
        <v>2036</v>
      </c>
      <c r="C4085" s="245" t="s">
        <v>2430</v>
      </c>
      <c r="D4085" s="245" t="s">
        <v>2429</v>
      </c>
      <c r="E4085" s="246" t="s">
        <v>44</v>
      </c>
      <c r="F4085" s="245" t="s">
        <v>44</v>
      </c>
      <c r="G4085" s="245" t="s">
        <v>3365</v>
      </c>
      <c r="H4085" s="245" t="s">
        <v>19504</v>
      </c>
      <c r="I4085" s="245" t="s">
        <v>24</v>
      </c>
      <c r="J4085" s="245" t="s">
        <v>59</v>
      </c>
      <c r="K4085" s="246" t="s">
        <v>24574</v>
      </c>
      <c r="L4085" s="245" t="s">
        <v>568</v>
      </c>
      <c r="M4085"/>
      <c r="N4085"/>
      <c r="O4085"/>
      <c r="P4085"/>
      <c r="Q4085"/>
      <c r="R4085"/>
      <c r="S4085"/>
      <c r="T4085"/>
      <c r="U4085"/>
      <c r="V4085"/>
      <c r="W4085"/>
      <c r="X4085"/>
      <c r="Y4085"/>
      <c r="Z4085"/>
      <c r="AA4085"/>
      <c r="AB4085"/>
      <c r="AC4085"/>
      <c r="AD4085"/>
      <c r="AE4085"/>
      <c r="AF4085"/>
      <c r="AG4085"/>
      <c r="AH4085"/>
      <c r="AI4085"/>
      <c r="AJ4085"/>
      <c r="AK4085"/>
      <c r="AL4085"/>
      <c r="AM4085"/>
      <c r="AN4085"/>
      <c r="AO4085"/>
      <c r="AP4085"/>
      <c r="AQ4085"/>
      <c r="AR4085"/>
      <c r="AS4085"/>
      <c r="AT4085"/>
      <c r="AU4085"/>
      <c r="AV4085"/>
      <c r="AW4085"/>
      <c r="AX4085"/>
      <c r="AY4085"/>
      <c r="AZ4085"/>
      <c r="BA4085"/>
      <c r="BB4085"/>
      <c r="BC4085"/>
      <c r="BD4085"/>
      <c r="BE4085"/>
      <c r="BF4085"/>
      <c r="BG4085"/>
      <c r="BH4085"/>
      <c r="BI4085"/>
      <c r="BJ4085"/>
      <c r="BK4085"/>
      <c r="BL4085"/>
      <c r="BM4085"/>
      <c r="BN4085"/>
      <c r="BO4085"/>
    </row>
    <row r="4086" spans="1:67" ht="15" x14ac:dyDescent="0.25">
      <c r="A4086" s="245" t="s">
        <v>2037</v>
      </c>
      <c r="B4086" s="245" t="s">
        <v>2036</v>
      </c>
      <c r="C4086" s="245" t="s">
        <v>2430</v>
      </c>
      <c r="D4086" s="245" t="s">
        <v>2429</v>
      </c>
      <c r="E4086" s="246" t="s">
        <v>44</v>
      </c>
      <c r="F4086" s="245" t="s">
        <v>44</v>
      </c>
      <c r="G4086" s="245" t="s">
        <v>3364</v>
      </c>
      <c r="H4086" s="245" t="s">
        <v>19506</v>
      </c>
      <c r="I4086" s="245" t="s">
        <v>24</v>
      </c>
      <c r="J4086" s="245" t="s">
        <v>59</v>
      </c>
      <c r="K4086" s="246" t="s">
        <v>3503</v>
      </c>
      <c r="L4086" s="245" t="s">
        <v>568</v>
      </c>
      <c r="M4086"/>
      <c r="N4086"/>
      <c r="O4086"/>
      <c r="P4086"/>
      <c r="Q4086"/>
      <c r="R4086"/>
      <c r="S4086"/>
      <c r="T4086"/>
      <c r="U4086"/>
      <c r="V4086"/>
      <c r="W4086"/>
      <c r="X4086"/>
      <c r="Y4086"/>
      <c r="Z4086"/>
      <c r="AA4086"/>
      <c r="AB4086"/>
      <c r="AC4086"/>
      <c r="AD4086"/>
      <c r="AE4086"/>
      <c r="AF4086"/>
      <c r="AG4086"/>
      <c r="AH4086"/>
      <c r="AI4086"/>
      <c r="AJ4086"/>
      <c r="AK4086"/>
      <c r="AL4086"/>
      <c r="AM4086"/>
      <c r="AN4086"/>
      <c r="AO4086"/>
      <c r="AP4086"/>
      <c r="AQ4086"/>
      <c r="AR4086"/>
      <c r="AS4086"/>
      <c r="AT4086"/>
      <c r="AU4086"/>
      <c r="AV4086"/>
      <c r="AW4086"/>
      <c r="AX4086"/>
      <c r="AY4086"/>
      <c r="AZ4086"/>
      <c r="BA4086"/>
      <c r="BB4086"/>
      <c r="BC4086"/>
      <c r="BD4086"/>
      <c r="BE4086"/>
      <c r="BF4086"/>
      <c r="BG4086"/>
      <c r="BH4086"/>
      <c r="BI4086"/>
      <c r="BJ4086"/>
      <c r="BK4086"/>
      <c r="BL4086"/>
      <c r="BM4086"/>
      <c r="BN4086"/>
      <c r="BO4086"/>
    </row>
    <row r="4087" spans="1:67" ht="15" x14ac:dyDescent="0.25">
      <c r="A4087" s="245" t="s">
        <v>2037</v>
      </c>
      <c r="B4087" s="245" t="s">
        <v>2036</v>
      </c>
      <c r="C4087" s="245" t="s">
        <v>2430</v>
      </c>
      <c r="D4087" s="245" t="s">
        <v>2429</v>
      </c>
      <c r="E4087" s="246" t="s">
        <v>44</v>
      </c>
      <c r="F4087" s="245" t="s">
        <v>44</v>
      </c>
      <c r="G4087" s="245" t="s">
        <v>3363</v>
      </c>
      <c r="H4087" s="245" t="s">
        <v>19507</v>
      </c>
      <c r="I4087" s="245" t="s">
        <v>24</v>
      </c>
      <c r="J4087" s="245" t="s">
        <v>59</v>
      </c>
      <c r="K4087" s="246" t="s">
        <v>11997</v>
      </c>
      <c r="L4087" s="245" t="s">
        <v>568</v>
      </c>
      <c r="M4087"/>
      <c r="N4087"/>
      <c r="O4087"/>
      <c r="P4087"/>
      <c r="Q4087"/>
      <c r="R4087"/>
      <c r="S4087"/>
      <c r="T4087"/>
      <c r="U4087"/>
      <c r="V4087"/>
      <c r="W4087"/>
      <c r="X4087"/>
      <c r="Y4087"/>
      <c r="Z4087"/>
      <c r="AA4087"/>
      <c r="AB4087"/>
      <c r="AC4087"/>
      <c r="AD4087"/>
      <c r="AE4087"/>
      <c r="AF4087"/>
      <c r="AG4087"/>
      <c r="AH4087"/>
      <c r="AI4087"/>
      <c r="AJ4087"/>
      <c r="AK4087"/>
      <c r="AL4087"/>
      <c r="AM4087"/>
      <c r="AN4087"/>
      <c r="AO4087"/>
      <c r="AP4087"/>
      <c r="AQ4087"/>
      <c r="AR4087"/>
      <c r="AS4087"/>
      <c r="AT4087"/>
      <c r="AU4087"/>
      <c r="AV4087"/>
      <c r="AW4087"/>
      <c r="AX4087"/>
      <c r="AY4087"/>
      <c r="AZ4087"/>
      <c r="BA4087"/>
      <c r="BB4087"/>
      <c r="BC4087"/>
      <c r="BD4087"/>
      <c r="BE4087"/>
      <c r="BF4087"/>
      <c r="BG4087"/>
      <c r="BH4087"/>
      <c r="BI4087"/>
      <c r="BJ4087"/>
      <c r="BK4087"/>
      <c r="BL4087"/>
      <c r="BM4087"/>
      <c r="BN4087"/>
      <c r="BO4087"/>
    </row>
    <row r="4088" spans="1:67" ht="15" x14ac:dyDescent="0.25">
      <c r="A4088" s="245" t="s">
        <v>2037</v>
      </c>
      <c r="B4088" s="245" t="s">
        <v>2036</v>
      </c>
      <c r="C4088" s="245" t="s">
        <v>2430</v>
      </c>
      <c r="D4088" s="245" t="s">
        <v>2429</v>
      </c>
      <c r="E4088" s="246" t="s">
        <v>44</v>
      </c>
      <c r="F4088" s="245" t="s">
        <v>44</v>
      </c>
      <c r="G4088" s="245" t="s">
        <v>3362</v>
      </c>
      <c r="H4088" s="245" t="s">
        <v>19508</v>
      </c>
      <c r="I4088" s="245" t="s">
        <v>24</v>
      </c>
      <c r="J4088" s="245" t="s">
        <v>569</v>
      </c>
      <c r="K4088" s="246" t="s">
        <v>10566</v>
      </c>
      <c r="L4088" s="245" t="s">
        <v>568</v>
      </c>
      <c r="M4088"/>
      <c r="N4088"/>
      <c r="O4088"/>
      <c r="P4088"/>
      <c r="Q4088"/>
      <c r="R4088"/>
      <c r="S4088"/>
      <c r="T4088"/>
      <c r="U4088"/>
      <c r="V4088"/>
      <c r="W4088"/>
      <c r="X4088"/>
      <c r="Y4088"/>
      <c r="Z4088"/>
      <c r="AA4088"/>
      <c r="AB4088"/>
      <c r="AC4088"/>
      <c r="AD4088"/>
      <c r="AE4088"/>
      <c r="AF4088"/>
      <c r="AG4088"/>
      <c r="AH4088"/>
      <c r="AI4088"/>
      <c r="AJ4088"/>
      <c r="AK4088"/>
      <c r="AL4088"/>
      <c r="AM4088"/>
      <c r="AN4088"/>
      <c r="AO4088"/>
      <c r="AP4088"/>
      <c r="AQ4088"/>
      <c r="AR4088"/>
      <c r="AS4088"/>
      <c r="AT4088"/>
      <c r="AU4088"/>
      <c r="AV4088"/>
      <c r="AW4088"/>
      <c r="AX4088"/>
      <c r="AY4088"/>
      <c r="AZ4088"/>
      <c r="BA4088"/>
      <c r="BB4088"/>
      <c r="BC4088"/>
      <c r="BD4088"/>
      <c r="BE4088"/>
      <c r="BF4088"/>
      <c r="BG4088"/>
      <c r="BH4088"/>
      <c r="BI4088"/>
      <c r="BJ4088"/>
      <c r="BK4088"/>
      <c r="BL4088"/>
      <c r="BM4088"/>
      <c r="BN4088"/>
      <c r="BO4088"/>
    </row>
    <row r="4089" spans="1:67" ht="15" x14ac:dyDescent="0.25">
      <c r="A4089" s="245" t="s">
        <v>2037</v>
      </c>
      <c r="B4089" s="245" t="s">
        <v>2036</v>
      </c>
      <c r="C4089" s="245" t="s">
        <v>2430</v>
      </c>
      <c r="D4089" s="245" t="s">
        <v>2429</v>
      </c>
      <c r="E4089" s="246" t="s">
        <v>44</v>
      </c>
      <c r="F4089" s="245" t="s">
        <v>44</v>
      </c>
      <c r="G4089" s="245" t="s">
        <v>3360</v>
      </c>
      <c r="H4089" s="245" t="s">
        <v>19509</v>
      </c>
      <c r="I4089" s="245" t="s">
        <v>24</v>
      </c>
      <c r="J4089" s="245" t="s">
        <v>569</v>
      </c>
      <c r="K4089" s="246" t="s">
        <v>11515</v>
      </c>
      <c r="L4089" s="245" t="s">
        <v>568</v>
      </c>
      <c r="M4089"/>
      <c r="N4089"/>
      <c r="O4089"/>
      <c r="P4089"/>
      <c r="Q4089"/>
      <c r="R4089"/>
      <c r="S4089"/>
      <c r="T4089"/>
      <c r="U4089"/>
      <c r="V4089"/>
      <c r="W4089"/>
      <c r="X4089"/>
      <c r="Y4089"/>
      <c r="Z4089"/>
      <c r="AA4089"/>
      <c r="AB4089"/>
      <c r="AC4089"/>
      <c r="AD4089"/>
      <c r="AE4089"/>
      <c r="AF4089"/>
      <c r="AG4089"/>
      <c r="AH4089"/>
      <c r="AI4089"/>
      <c r="AJ4089"/>
      <c r="AK4089"/>
      <c r="AL4089"/>
      <c r="AM4089"/>
      <c r="AN4089"/>
      <c r="AO4089"/>
      <c r="AP4089"/>
      <c r="AQ4089"/>
      <c r="AR4089"/>
      <c r="AS4089"/>
      <c r="AT4089"/>
      <c r="AU4089"/>
      <c r="AV4089"/>
      <c r="AW4089"/>
      <c r="AX4089"/>
      <c r="AY4089"/>
      <c r="AZ4089"/>
      <c r="BA4089"/>
      <c r="BB4089"/>
      <c r="BC4089"/>
      <c r="BD4089"/>
      <c r="BE4089"/>
      <c r="BF4089"/>
      <c r="BG4089"/>
      <c r="BH4089"/>
      <c r="BI4089"/>
      <c r="BJ4089"/>
      <c r="BK4089"/>
      <c r="BL4089"/>
      <c r="BM4089"/>
      <c r="BN4089"/>
      <c r="BO4089"/>
    </row>
    <row r="4090" spans="1:67" ht="15" x14ac:dyDescent="0.25">
      <c r="A4090" s="245" t="s">
        <v>2037</v>
      </c>
      <c r="B4090" s="245" t="s">
        <v>2036</v>
      </c>
      <c r="C4090" s="245" t="s">
        <v>2430</v>
      </c>
      <c r="D4090" s="245" t="s">
        <v>2429</v>
      </c>
      <c r="E4090" s="246" t="s">
        <v>44</v>
      </c>
      <c r="F4090" s="245" t="s">
        <v>44</v>
      </c>
      <c r="G4090" s="245" t="s">
        <v>3359</v>
      </c>
      <c r="H4090" s="245" t="s">
        <v>19511</v>
      </c>
      <c r="I4090" s="245" t="s">
        <v>24</v>
      </c>
      <c r="J4090" s="245" t="s">
        <v>569</v>
      </c>
      <c r="K4090" s="246" t="s">
        <v>21971</v>
      </c>
      <c r="L4090" s="245" t="s">
        <v>568</v>
      </c>
      <c r="M4090"/>
      <c r="N4090"/>
      <c r="O4090"/>
      <c r="P4090"/>
      <c r="Q4090"/>
      <c r="R4090"/>
      <c r="S4090"/>
      <c r="T4090"/>
      <c r="U4090"/>
      <c r="V4090"/>
      <c r="W4090"/>
      <c r="X4090"/>
      <c r="Y4090"/>
      <c r="Z4090"/>
      <c r="AA4090"/>
      <c r="AB4090"/>
      <c r="AC4090"/>
      <c r="AD4090"/>
      <c r="AE4090"/>
      <c r="AF4090"/>
      <c r="AG4090"/>
      <c r="AH4090"/>
      <c r="AI4090"/>
      <c r="AJ4090"/>
      <c r="AK4090"/>
      <c r="AL4090"/>
      <c r="AM4090"/>
      <c r="AN4090"/>
      <c r="AO4090"/>
      <c r="AP4090"/>
      <c r="AQ4090"/>
      <c r="AR4090"/>
      <c r="AS4090"/>
      <c r="AT4090"/>
      <c r="AU4090"/>
      <c r="AV4090"/>
      <c r="AW4090"/>
      <c r="AX4090"/>
      <c r="AY4090"/>
      <c r="AZ4090"/>
      <c r="BA4090"/>
      <c r="BB4090"/>
      <c r="BC4090"/>
      <c r="BD4090"/>
      <c r="BE4090"/>
      <c r="BF4090"/>
      <c r="BG4090"/>
      <c r="BH4090"/>
      <c r="BI4090"/>
      <c r="BJ4090"/>
      <c r="BK4090"/>
      <c r="BL4090"/>
      <c r="BM4090"/>
      <c r="BN4090"/>
      <c r="BO4090"/>
    </row>
    <row r="4091" spans="1:67" ht="15" x14ac:dyDescent="0.25">
      <c r="A4091" s="245" t="s">
        <v>2037</v>
      </c>
      <c r="B4091" s="245" t="s">
        <v>2036</v>
      </c>
      <c r="C4091" s="245" t="s">
        <v>2430</v>
      </c>
      <c r="D4091" s="245" t="s">
        <v>2429</v>
      </c>
      <c r="E4091" s="246" t="s">
        <v>44</v>
      </c>
      <c r="F4091" s="245" t="s">
        <v>44</v>
      </c>
      <c r="G4091" s="245" t="s">
        <v>3358</v>
      </c>
      <c r="H4091" s="245" t="s">
        <v>19513</v>
      </c>
      <c r="I4091" s="245" t="s">
        <v>24</v>
      </c>
      <c r="J4091" s="245" t="s">
        <v>569</v>
      </c>
      <c r="K4091" s="246" t="s">
        <v>24575</v>
      </c>
      <c r="L4091" s="245" t="s">
        <v>568</v>
      </c>
      <c r="M4091"/>
      <c r="N4091"/>
      <c r="O4091"/>
      <c r="P4091"/>
      <c r="Q4091"/>
      <c r="R4091"/>
      <c r="S4091"/>
      <c r="T4091"/>
      <c r="U4091"/>
      <c r="V4091"/>
      <c r="W4091"/>
      <c r="X4091"/>
      <c r="Y4091"/>
      <c r="Z4091"/>
      <c r="AA4091"/>
      <c r="AB4091"/>
      <c r="AC4091"/>
      <c r="AD4091"/>
      <c r="AE4091"/>
      <c r="AF4091"/>
      <c r="AG4091"/>
      <c r="AH4091"/>
      <c r="AI4091"/>
      <c r="AJ4091"/>
      <c r="AK4091"/>
      <c r="AL4091"/>
      <c r="AM4091"/>
      <c r="AN4091"/>
      <c r="AO4091"/>
      <c r="AP4091"/>
      <c r="AQ4091"/>
      <c r="AR4091"/>
      <c r="AS4091"/>
      <c r="AT4091"/>
      <c r="AU4091"/>
      <c r="AV4091"/>
      <c r="AW4091"/>
      <c r="AX4091"/>
      <c r="AY4091"/>
      <c r="AZ4091"/>
      <c r="BA4091"/>
      <c r="BB4091"/>
      <c r="BC4091"/>
      <c r="BD4091"/>
      <c r="BE4091"/>
      <c r="BF4091"/>
      <c r="BG4091"/>
      <c r="BH4091"/>
      <c r="BI4091"/>
      <c r="BJ4091"/>
      <c r="BK4091"/>
      <c r="BL4091"/>
      <c r="BM4091"/>
      <c r="BN4091"/>
      <c r="BO4091"/>
    </row>
    <row r="4092" spans="1:67" ht="15" x14ac:dyDescent="0.25">
      <c r="A4092" s="245" t="s">
        <v>2037</v>
      </c>
      <c r="B4092" s="245" t="s">
        <v>2036</v>
      </c>
      <c r="C4092" s="245" t="s">
        <v>2430</v>
      </c>
      <c r="D4092" s="245" t="s">
        <v>2429</v>
      </c>
      <c r="E4092" s="246" t="s">
        <v>44</v>
      </c>
      <c r="F4092" s="245" t="s">
        <v>44</v>
      </c>
      <c r="G4092" s="245" t="s">
        <v>3357</v>
      </c>
      <c r="H4092" s="245" t="s">
        <v>19514</v>
      </c>
      <c r="I4092" s="245" t="s">
        <v>24</v>
      </c>
      <c r="J4092" s="245" t="s">
        <v>569</v>
      </c>
      <c r="K4092" s="246" t="s">
        <v>24571</v>
      </c>
      <c r="L4092" s="245" t="s">
        <v>568</v>
      </c>
      <c r="M4092"/>
      <c r="N4092"/>
      <c r="O4092"/>
      <c r="P4092"/>
      <c r="Q4092"/>
      <c r="R4092"/>
      <c r="S4092"/>
      <c r="T4092"/>
      <c r="U4092"/>
      <c r="V4092"/>
      <c r="W4092"/>
      <c r="X4092"/>
      <c r="Y4092"/>
      <c r="Z4092"/>
      <c r="AA4092"/>
      <c r="AB4092"/>
      <c r="AC4092"/>
      <c r="AD4092"/>
      <c r="AE4092"/>
      <c r="AF4092"/>
      <c r="AG4092"/>
      <c r="AH4092"/>
      <c r="AI4092"/>
      <c r="AJ4092"/>
      <c r="AK4092"/>
      <c r="AL4092"/>
      <c r="AM4092"/>
      <c r="AN4092"/>
      <c r="AO4092"/>
      <c r="AP4092"/>
      <c r="AQ4092"/>
      <c r="AR4092"/>
      <c r="AS4092"/>
      <c r="AT4092"/>
      <c r="AU4092"/>
      <c r="AV4092"/>
      <c r="AW4092"/>
      <c r="AX4092"/>
      <c r="AY4092"/>
      <c r="AZ4092"/>
      <c r="BA4092"/>
      <c r="BB4092"/>
      <c r="BC4092"/>
      <c r="BD4092"/>
      <c r="BE4092"/>
      <c r="BF4092"/>
      <c r="BG4092"/>
      <c r="BH4092"/>
      <c r="BI4092"/>
      <c r="BJ4092"/>
      <c r="BK4092"/>
      <c r="BL4092"/>
      <c r="BM4092"/>
      <c r="BN4092"/>
      <c r="BO4092"/>
    </row>
    <row r="4093" spans="1:67" ht="15" x14ac:dyDescent="0.25">
      <c r="A4093" s="245" t="s">
        <v>2037</v>
      </c>
      <c r="B4093" s="245" t="s">
        <v>2036</v>
      </c>
      <c r="C4093" s="245" t="s">
        <v>2430</v>
      </c>
      <c r="D4093" s="245" t="s">
        <v>2429</v>
      </c>
      <c r="E4093" s="246" t="s">
        <v>44</v>
      </c>
      <c r="F4093" s="245" t="s">
        <v>44</v>
      </c>
      <c r="G4093" s="245" t="s">
        <v>3356</v>
      </c>
      <c r="H4093" s="245" t="s">
        <v>19516</v>
      </c>
      <c r="I4093" s="245" t="s">
        <v>24</v>
      </c>
      <c r="J4093" s="245" t="s">
        <v>569</v>
      </c>
      <c r="K4093" s="246" t="s">
        <v>24576</v>
      </c>
      <c r="L4093" s="245" t="s">
        <v>568</v>
      </c>
      <c r="M4093"/>
      <c r="N4093"/>
      <c r="O4093"/>
      <c r="P4093"/>
      <c r="Q4093"/>
      <c r="R4093"/>
      <c r="S4093"/>
      <c r="T4093"/>
      <c r="U4093"/>
      <c r="V4093"/>
      <c r="W4093"/>
      <c r="X4093"/>
      <c r="Y4093"/>
      <c r="Z4093"/>
      <c r="AA4093"/>
      <c r="AB4093"/>
      <c r="AC4093"/>
      <c r="AD4093"/>
      <c r="AE4093"/>
      <c r="AF4093"/>
      <c r="AG4093"/>
      <c r="AH4093"/>
      <c r="AI4093"/>
      <c r="AJ4093"/>
      <c r="AK4093"/>
      <c r="AL4093"/>
      <c r="AM4093"/>
      <c r="AN4093"/>
      <c r="AO4093"/>
      <c r="AP4093"/>
      <c r="AQ4093"/>
      <c r="AR4093"/>
      <c r="AS4093"/>
      <c r="AT4093"/>
      <c r="AU4093"/>
      <c r="AV4093"/>
      <c r="AW4093"/>
      <c r="AX4093"/>
      <c r="AY4093"/>
      <c r="AZ4093"/>
      <c r="BA4093"/>
      <c r="BB4093"/>
      <c r="BC4093"/>
      <c r="BD4093"/>
      <c r="BE4093"/>
      <c r="BF4093"/>
      <c r="BG4093"/>
      <c r="BH4093"/>
      <c r="BI4093"/>
      <c r="BJ4093"/>
      <c r="BK4093"/>
      <c r="BL4093"/>
      <c r="BM4093"/>
      <c r="BN4093"/>
      <c r="BO4093"/>
    </row>
    <row r="4094" spans="1:67" ht="15" x14ac:dyDescent="0.25">
      <c r="A4094" s="245" t="s">
        <v>2037</v>
      </c>
      <c r="B4094" s="245" t="s">
        <v>2036</v>
      </c>
      <c r="C4094" s="245" t="s">
        <v>2430</v>
      </c>
      <c r="D4094" s="245" t="s">
        <v>2429</v>
      </c>
      <c r="E4094" s="246" t="s">
        <v>44</v>
      </c>
      <c r="F4094" s="245" t="s">
        <v>44</v>
      </c>
      <c r="G4094" s="245" t="s">
        <v>3355</v>
      </c>
      <c r="H4094" s="245" t="s">
        <v>19518</v>
      </c>
      <c r="I4094" s="245" t="s">
        <v>24</v>
      </c>
      <c r="J4094" s="245" t="s">
        <v>569</v>
      </c>
      <c r="K4094" s="246" t="s">
        <v>18034</v>
      </c>
      <c r="L4094" s="245" t="s">
        <v>568</v>
      </c>
      <c r="M4094"/>
      <c r="N4094"/>
      <c r="O4094"/>
      <c r="P4094"/>
      <c r="Q4094"/>
      <c r="R4094"/>
      <c r="S4094"/>
      <c r="T4094"/>
      <c r="U4094"/>
      <c r="V4094"/>
      <c r="W4094"/>
      <c r="X4094"/>
      <c r="Y4094"/>
      <c r="Z4094"/>
      <c r="AA4094"/>
      <c r="AB4094"/>
      <c r="AC4094"/>
      <c r="AD4094"/>
      <c r="AE4094"/>
      <c r="AF4094"/>
      <c r="AG4094"/>
      <c r="AH4094"/>
      <c r="AI4094"/>
      <c r="AJ4094"/>
      <c r="AK4094"/>
      <c r="AL4094"/>
      <c r="AM4094"/>
      <c r="AN4094"/>
      <c r="AO4094"/>
      <c r="AP4094"/>
      <c r="AQ4094"/>
      <c r="AR4094"/>
      <c r="AS4094"/>
      <c r="AT4094"/>
      <c r="AU4094"/>
      <c r="AV4094"/>
      <c r="AW4094"/>
      <c r="AX4094"/>
      <c r="AY4094"/>
      <c r="AZ4094"/>
      <c r="BA4094"/>
      <c r="BB4094"/>
      <c r="BC4094"/>
      <c r="BD4094"/>
      <c r="BE4094"/>
      <c r="BF4094"/>
      <c r="BG4094"/>
      <c r="BH4094"/>
      <c r="BI4094"/>
      <c r="BJ4094"/>
      <c r="BK4094"/>
      <c r="BL4094"/>
      <c r="BM4094"/>
      <c r="BN4094"/>
      <c r="BO4094"/>
    </row>
    <row r="4095" spans="1:67" ht="15" x14ac:dyDescent="0.25">
      <c r="A4095" s="245" t="s">
        <v>2037</v>
      </c>
      <c r="B4095" s="245" t="s">
        <v>2036</v>
      </c>
      <c r="C4095" s="245" t="s">
        <v>2430</v>
      </c>
      <c r="D4095" s="245" t="s">
        <v>2429</v>
      </c>
      <c r="E4095" s="246" t="s">
        <v>44</v>
      </c>
      <c r="F4095" s="245" t="s">
        <v>44</v>
      </c>
      <c r="G4095" s="245" t="s">
        <v>3354</v>
      </c>
      <c r="H4095" s="245" t="s">
        <v>19519</v>
      </c>
      <c r="I4095" s="245" t="s">
        <v>24</v>
      </c>
      <c r="J4095" s="245" t="s">
        <v>569</v>
      </c>
      <c r="K4095" s="246" t="s">
        <v>21228</v>
      </c>
      <c r="L4095" s="245" t="s">
        <v>568</v>
      </c>
      <c r="M4095"/>
      <c r="N4095"/>
      <c r="O4095"/>
      <c r="P4095"/>
      <c r="Q4095"/>
      <c r="R4095"/>
      <c r="S4095"/>
      <c r="T4095"/>
      <c r="U4095"/>
      <c r="V4095"/>
      <c r="W4095"/>
      <c r="X4095"/>
      <c r="Y4095"/>
      <c r="Z4095"/>
      <c r="AA4095"/>
      <c r="AB4095"/>
      <c r="AC4095"/>
      <c r="AD4095"/>
      <c r="AE4095"/>
      <c r="AF4095"/>
      <c r="AG4095"/>
      <c r="AH4095"/>
      <c r="AI4095"/>
      <c r="AJ4095"/>
      <c r="AK4095"/>
      <c r="AL4095"/>
      <c r="AM4095"/>
      <c r="AN4095"/>
      <c r="AO4095"/>
      <c r="AP4095"/>
      <c r="AQ4095"/>
      <c r="AR4095"/>
      <c r="AS4095"/>
      <c r="AT4095"/>
      <c r="AU4095"/>
      <c r="AV4095"/>
      <c r="AW4095"/>
      <c r="AX4095"/>
      <c r="AY4095"/>
      <c r="AZ4095"/>
      <c r="BA4095"/>
      <c r="BB4095"/>
      <c r="BC4095"/>
      <c r="BD4095"/>
      <c r="BE4095"/>
      <c r="BF4095"/>
      <c r="BG4095"/>
      <c r="BH4095"/>
      <c r="BI4095"/>
      <c r="BJ4095"/>
      <c r="BK4095"/>
      <c r="BL4095"/>
      <c r="BM4095"/>
      <c r="BN4095"/>
      <c r="BO4095"/>
    </row>
    <row r="4096" spans="1:67" ht="15" x14ac:dyDescent="0.25">
      <c r="A4096" s="245" t="s">
        <v>2037</v>
      </c>
      <c r="B4096" s="245" t="s">
        <v>2036</v>
      </c>
      <c r="C4096" s="245" t="s">
        <v>2430</v>
      </c>
      <c r="D4096" s="245" t="s">
        <v>2429</v>
      </c>
      <c r="E4096" s="246" t="s">
        <v>44</v>
      </c>
      <c r="F4096" s="245" t="s">
        <v>44</v>
      </c>
      <c r="G4096" s="245" t="s">
        <v>3353</v>
      </c>
      <c r="H4096" s="245" t="s">
        <v>19520</v>
      </c>
      <c r="I4096" s="245" t="s">
        <v>24</v>
      </c>
      <c r="J4096" s="245" t="s">
        <v>569</v>
      </c>
      <c r="K4096" s="246" t="s">
        <v>22579</v>
      </c>
      <c r="L4096" s="245" t="s">
        <v>568</v>
      </c>
      <c r="M4096"/>
      <c r="N4096"/>
      <c r="O4096"/>
      <c r="P4096"/>
      <c r="Q4096"/>
      <c r="R4096"/>
      <c r="S4096"/>
      <c r="T4096"/>
      <c r="U4096"/>
      <c r="V4096"/>
      <c r="W4096"/>
      <c r="X4096"/>
      <c r="Y4096"/>
      <c r="Z4096"/>
      <c r="AA4096"/>
      <c r="AB4096"/>
      <c r="AC4096"/>
      <c r="AD4096"/>
      <c r="AE4096"/>
      <c r="AF4096"/>
      <c r="AG4096"/>
      <c r="AH4096"/>
      <c r="AI4096"/>
      <c r="AJ4096"/>
      <c r="AK4096"/>
      <c r="AL4096"/>
      <c r="AM4096"/>
      <c r="AN4096"/>
      <c r="AO4096"/>
      <c r="AP4096"/>
      <c r="AQ4096"/>
      <c r="AR4096"/>
      <c r="AS4096"/>
      <c r="AT4096"/>
      <c r="AU4096"/>
      <c r="AV4096"/>
      <c r="AW4096"/>
      <c r="AX4096"/>
      <c r="AY4096"/>
      <c r="AZ4096"/>
      <c r="BA4096"/>
      <c r="BB4096"/>
      <c r="BC4096"/>
      <c r="BD4096"/>
      <c r="BE4096"/>
      <c r="BF4096"/>
      <c r="BG4096"/>
      <c r="BH4096"/>
      <c r="BI4096"/>
      <c r="BJ4096"/>
      <c r="BK4096"/>
      <c r="BL4096"/>
      <c r="BM4096"/>
      <c r="BN4096"/>
      <c r="BO4096"/>
    </row>
    <row r="4097" spans="1:67" ht="15" x14ac:dyDescent="0.25">
      <c r="A4097" s="245" t="s">
        <v>2037</v>
      </c>
      <c r="B4097" s="245" t="s">
        <v>2036</v>
      </c>
      <c r="C4097" s="245" t="s">
        <v>2430</v>
      </c>
      <c r="D4097" s="245" t="s">
        <v>2429</v>
      </c>
      <c r="E4097" s="246" t="s">
        <v>44</v>
      </c>
      <c r="F4097" s="245" t="s">
        <v>44</v>
      </c>
      <c r="G4097" s="245" t="s">
        <v>3352</v>
      </c>
      <c r="H4097" s="245" t="s">
        <v>19521</v>
      </c>
      <c r="I4097" s="245" t="s">
        <v>24</v>
      </c>
      <c r="J4097" s="245" t="s">
        <v>569</v>
      </c>
      <c r="K4097" s="246" t="s">
        <v>9510</v>
      </c>
      <c r="L4097" s="245" t="s">
        <v>568</v>
      </c>
      <c r="M4097"/>
      <c r="N4097"/>
      <c r="O4097"/>
      <c r="P4097"/>
      <c r="Q4097"/>
      <c r="R4097"/>
      <c r="S4097"/>
      <c r="T4097"/>
      <c r="U4097"/>
      <c r="V4097"/>
      <c r="W4097"/>
      <c r="X4097"/>
      <c r="Y4097"/>
      <c r="Z4097"/>
      <c r="AA4097"/>
      <c r="AB4097"/>
      <c r="AC4097"/>
      <c r="AD4097"/>
      <c r="AE4097"/>
      <c r="AF4097"/>
      <c r="AG4097"/>
      <c r="AH4097"/>
      <c r="AI4097"/>
      <c r="AJ4097"/>
      <c r="AK4097"/>
      <c r="AL4097"/>
      <c r="AM4097"/>
      <c r="AN4097"/>
      <c r="AO4097"/>
      <c r="AP4097"/>
      <c r="AQ4097"/>
      <c r="AR4097"/>
      <c r="AS4097"/>
      <c r="AT4097"/>
      <c r="AU4097"/>
      <c r="AV4097"/>
      <c r="AW4097"/>
      <c r="AX4097"/>
      <c r="AY4097"/>
      <c r="AZ4097"/>
      <c r="BA4097"/>
      <c r="BB4097"/>
      <c r="BC4097"/>
      <c r="BD4097"/>
      <c r="BE4097"/>
      <c r="BF4097"/>
      <c r="BG4097"/>
      <c r="BH4097"/>
      <c r="BI4097"/>
      <c r="BJ4097"/>
      <c r="BK4097"/>
      <c r="BL4097"/>
      <c r="BM4097"/>
      <c r="BN4097"/>
      <c r="BO4097"/>
    </row>
    <row r="4098" spans="1:67" ht="15" x14ac:dyDescent="0.25">
      <c r="A4098" s="245" t="s">
        <v>2037</v>
      </c>
      <c r="B4098" s="245" t="s">
        <v>2036</v>
      </c>
      <c r="C4098" s="245" t="s">
        <v>2430</v>
      </c>
      <c r="D4098" s="245" t="s">
        <v>2429</v>
      </c>
      <c r="E4098" s="246" t="s">
        <v>44</v>
      </c>
      <c r="F4098" s="245" t="s">
        <v>44</v>
      </c>
      <c r="G4098" s="245" t="s">
        <v>3351</v>
      </c>
      <c r="H4098" s="245" t="s">
        <v>19523</v>
      </c>
      <c r="I4098" s="245" t="s">
        <v>24</v>
      </c>
      <c r="J4098" s="245" t="s">
        <v>569</v>
      </c>
      <c r="K4098" s="246" t="s">
        <v>24577</v>
      </c>
      <c r="L4098" s="245" t="s">
        <v>568</v>
      </c>
      <c r="M4098"/>
      <c r="N4098"/>
      <c r="O4098"/>
      <c r="P4098"/>
      <c r="Q4098"/>
      <c r="R4098"/>
      <c r="S4098"/>
      <c r="T4098"/>
      <c r="U4098"/>
      <c r="V4098"/>
      <c r="W4098"/>
      <c r="X4098"/>
      <c r="Y4098"/>
      <c r="Z4098"/>
      <c r="AA4098"/>
      <c r="AB4098"/>
      <c r="AC4098"/>
      <c r="AD4098"/>
      <c r="AE4098"/>
      <c r="AF4098"/>
      <c r="AG4098"/>
      <c r="AH4098"/>
      <c r="AI4098"/>
      <c r="AJ4098"/>
      <c r="AK4098"/>
      <c r="AL4098"/>
      <c r="AM4098"/>
      <c r="AN4098"/>
      <c r="AO4098"/>
      <c r="AP4098"/>
      <c r="AQ4098"/>
      <c r="AR4098"/>
      <c r="AS4098"/>
      <c r="AT4098"/>
      <c r="AU4098"/>
      <c r="AV4098"/>
      <c r="AW4098"/>
      <c r="AX4098"/>
      <c r="AY4098"/>
      <c r="AZ4098"/>
      <c r="BA4098"/>
      <c r="BB4098"/>
      <c r="BC4098"/>
      <c r="BD4098"/>
      <c r="BE4098"/>
      <c r="BF4098"/>
      <c r="BG4098"/>
      <c r="BH4098"/>
      <c r="BI4098"/>
      <c r="BJ4098"/>
      <c r="BK4098"/>
      <c r="BL4098"/>
      <c r="BM4098"/>
      <c r="BN4098"/>
      <c r="BO4098"/>
    </row>
    <row r="4099" spans="1:67" ht="15" x14ac:dyDescent="0.25">
      <c r="A4099" s="245" t="s">
        <v>2037</v>
      </c>
      <c r="B4099" s="245" t="s">
        <v>2036</v>
      </c>
      <c r="C4099" s="245" t="s">
        <v>2430</v>
      </c>
      <c r="D4099" s="245" t="s">
        <v>2429</v>
      </c>
      <c r="E4099" s="246" t="s">
        <v>44</v>
      </c>
      <c r="F4099" s="245" t="s">
        <v>44</v>
      </c>
      <c r="G4099" s="245" t="s">
        <v>3350</v>
      </c>
      <c r="H4099" s="245" t="s">
        <v>19525</v>
      </c>
      <c r="I4099" s="245" t="s">
        <v>24</v>
      </c>
      <c r="J4099" s="245" t="s">
        <v>569</v>
      </c>
      <c r="K4099" s="246" t="s">
        <v>24578</v>
      </c>
      <c r="L4099" s="245" t="s">
        <v>568</v>
      </c>
      <c r="M4099"/>
      <c r="N4099"/>
      <c r="O4099"/>
      <c r="P4099"/>
      <c r="Q4099"/>
      <c r="R4099"/>
      <c r="S4099"/>
      <c r="T4099"/>
      <c r="U4099"/>
      <c r="V4099"/>
      <c r="W4099"/>
      <c r="X4099"/>
      <c r="Y4099"/>
      <c r="Z4099"/>
      <c r="AA4099"/>
      <c r="AB4099"/>
      <c r="AC4099"/>
      <c r="AD4099"/>
      <c r="AE4099"/>
      <c r="AF4099"/>
      <c r="AG4099"/>
      <c r="AH4099"/>
      <c r="AI4099"/>
      <c r="AJ4099"/>
      <c r="AK4099"/>
      <c r="AL4099"/>
      <c r="AM4099"/>
      <c r="AN4099"/>
      <c r="AO4099"/>
      <c r="AP4099"/>
      <c r="AQ4099"/>
      <c r="AR4099"/>
      <c r="AS4099"/>
      <c r="AT4099"/>
      <c r="AU4099"/>
      <c r="AV4099"/>
      <c r="AW4099"/>
      <c r="AX4099"/>
      <c r="AY4099"/>
      <c r="AZ4099"/>
      <c r="BA4099"/>
      <c r="BB4099"/>
      <c r="BC4099"/>
      <c r="BD4099"/>
      <c r="BE4099"/>
      <c r="BF4099"/>
      <c r="BG4099"/>
      <c r="BH4099"/>
      <c r="BI4099"/>
      <c r="BJ4099"/>
      <c r="BK4099"/>
      <c r="BL4099"/>
      <c r="BM4099"/>
      <c r="BN4099"/>
      <c r="BO4099"/>
    </row>
    <row r="4100" spans="1:67" ht="15" x14ac:dyDescent="0.25">
      <c r="A4100" s="245" t="s">
        <v>2037</v>
      </c>
      <c r="B4100" s="245" t="s">
        <v>2036</v>
      </c>
      <c r="C4100" s="245" t="s">
        <v>2430</v>
      </c>
      <c r="D4100" s="245" t="s">
        <v>2429</v>
      </c>
      <c r="E4100" s="246" t="s">
        <v>44</v>
      </c>
      <c r="F4100" s="245" t="s">
        <v>44</v>
      </c>
      <c r="G4100" s="245" t="s">
        <v>3349</v>
      </c>
      <c r="H4100" s="245" t="s">
        <v>19527</v>
      </c>
      <c r="I4100" s="245" t="s">
        <v>24</v>
      </c>
      <c r="J4100" s="245" t="s">
        <v>569</v>
      </c>
      <c r="K4100" s="246" t="s">
        <v>15183</v>
      </c>
      <c r="L4100" s="245" t="s">
        <v>568</v>
      </c>
      <c r="M4100"/>
      <c r="N4100"/>
      <c r="O4100"/>
      <c r="P4100"/>
      <c r="Q4100"/>
      <c r="R4100"/>
      <c r="S4100"/>
      <c r="T4100"/>
      <c r="U4100"/>
      <c r="V4100"/>
      <c r="W4100"/>
      <c r="X4100"/>
      <c r="Y4100"/>
      <c r="Z4100"/>
      <c r="AA4100"/>
      <c r="AB4100"/>
      <c r="AC4100"/>
      <c r="AD4100"/>
      <c r="AE4100"/>
      <c r="AF4100"/>
      <c r="AG4100"/>
      <c r="AH4100"/>
      <c r="AI4100"/>
      <c r="AJ4100"/>
      <c r="AK4100"/>
      <c r="AL4100"/>
      <c r="AM4100"/>
      <c r="AN4100"/>
      <c r="AO4100"/>
      <c r="AP4100"/>
      <c r="AQ4100"/>
      <c r="AR4100"/>
      <c r="AS4100"/>
      <c r="AT4100"/>
      <c r="AU4100"/>
      <c r="AV4100"/>
      <c r="AW4100"/>
      <c r="AX4100"/>
      <c r="AY4100"/>
      <c r="AZ4100"/>
      <c r="BA4100"/>
      <c r="BB4100"/>
      <c r="BC4100"/>
      <c r="BD4100"/>
      <c r="BE4100"/>
      <c r="BF4100"/>
      <c r="BG4100"/>
      <c r="BH4100"/>
      <c r="BI4100"/>
      <c r="BJ4100"/>
      <c r="BK4100"/>
      <c r="BL4100"/>
      <c r="BM4100"/>
      <c r="BN4100"/>
      <c r="BO4100"/>
    </row>
    <row r="4101" spans="1:67" ht="15" x14ac:dyDescent="0.25">
      <c r="A4101" s="245" t="s">
        <v>2037</v>
      </c>
      <c r="B4101" s="245" t="s">
        <v>2036</v>
      </c>
      <c r="C4101" s="245" t="s">
        <v>2430</v>
      </c>
      <c r="D4101" s="245" t="s">
        <v>2429</v>
      </c>
      <c r="E4101" s="246" t="s">
        <v>44</v>
      </c>
      <c r="F4101" s="245" t="s">
        <v>44</v>
      </c>
      <c r="G4101" s="245" t="s">
        <v>3348</v>
      </c>
      <c r="H4101" s="245" t="s">
        <v>19528</v>
      </c>
      <c r="I4101" s="245" t="s">
        <v>24</v>
      </c>
      <c r="J4101" s="245" t="s">
        <v>569</v>
      </c>
      <c r="K4101" s="246" t="s">
        <v>24579</v>
      </c>
      <c r="L4101" s="245" t="s">
        <v>568</v>
      </c>
      <c r="M4101"/>
      <c r="N4101"/>
      <c r="O4101"/>
      <c r="P4101"/>
      <c r="Q4101"/>
      <c r="R4101"/>
      <c r="S4101"/>
      <c r="T4101"/>
      <c r="U4101"/>
      <c r="V4101"/>
      <c r="W4101"/>
      <c r="X4101"/>
      <c r="Y4101"/>
      <c r="Z4101"/>
      <c r="AA4101"/>
      <c r="AB4101"/>
      <c r="AC4101"/>
      <c r="AD4101"/>
      <c r="AE4101"/>
      <c r="AF4101"/>
      <c r="AG4101"/>
      <c r="AH4101"/>
      <c r="AI4101"/>
      <c r="AJ4101"/>
      <c r="AK4101"/>
      <c r="AL4101"/>
      <c r="AM4101"/>
      <c r="AN4101"/>
      <c r="AO4101"/>
      <c r="AP4101"/>
      <c r="AQ4101"/>
      <c r="AR4101"/>
      <c r="AS4101"/>
      <c r="AT4101"/>
      <c r="AU4101"/>
      <c r="AV4101"/>
      <c r="AW4101"/>
      <c r="AX4101"/>
      <c r="AY4101"/>
      <c r="AZ4101"/>
      <c r="BA4101"/>
      <c r="BB4101"/>
      <c r="BC4101"/>
      <c r="BD4101"/>
      <c r="BE4101"/>
      <c r="BF4101"/>
      <c r="BG4101"/>
      <c r="BH4101"/>
      <c r="BI4101"/>
      <c r="BJ4101"/>
      <c r="BK4101"/>
      <c r="BL4101"/>
      <c r="BM4101"/>
      <c r="BN4101"/>
      <c r="BO4101"/>
    </row>
    <row r="4102" spans="1:67" ht="15" x14ac:dyDescent="0.25">
      <c r="A4102" s="245" t="s">
        <v>2037</v>
      </c>
      <c r="B4102" s="245" t="s">
        <v>2036</v>
      </c>
      <c r="C4102" s="245" t="s">
        <v>2430</v>
      </c>
      <c r="D4102" s="245" t="s">
        <v>2429</v>
      </c>
      <c r="E4102" s="246" t="s">
        <v>44</v>
      </c>
      <c r="F4102" s="245" t="s">
        <v>44</v>
      </c>
      <c r="G4102" s="245" t="s">
        <v>3347</v>
      </c>
      <c r="H4102" s="245" t="s">
        <v>19529</v>
      </c>
      <c r="I4102" s="245" t="s">
        <v>24</v>
      </c>
      <c r="J4102" s="245" t="s">
        <v>569</v>
      </c>
      <c r="K4102" s="246" t="s">
        <v>10574</v>
      </c>
      <c r="L4102" s="245" t="s">
        <v>568</v>
      </c>
      <c r="M4102"/>
      <c r="N4102"/>
      <c r="O4102"/>
      <c r="P4102"/>
      <c r="Q4102"/>
      <c r="R4102"/>
      <c r="S4102"/>
      <c r="T4102"/>
      <c r="U4102"/>
      <c r="V4102"/>
      <c r="W4102"/>
      <c r="X4102"/>
      <c r="Y4102"/>
      <c r="Z4102"/>
      <c r="AA4102"/>
      <c r="AB4102"/>
      <c r="AC4102"/>
      <c r="AD4102"/>
      <c r="AE4102"/>
      <c r="AF4102"/>
      <c r="AG4102"/>
      <c r="AH4102"/>
      <c r="AI4102"/>
      <c r="AJ4102"/>
      <c r="AK4102"/>
      <c r="AL4102"/>
      <c r="AM4102"/>
      <c r="AN4102"/>
      <c r="AO4102"/>
      <c r="AP4102"/>
      <c r="AQ4102"/>
      <c r="AR4102"/>
      <c r="AS4102"/>
      <c r="AT4102"/>
      <c r="AU4102"/>
      <c r="AV4102"/>
      <c r="AW4102"/>
      <c r="AX4102"/>
      <c r="AY4102"/>
      <c r="AZ4102"/>
      <c r="BA4102"/>
      <c r="BB4102"/>
      <c r="BC4102"/>
      <c r="BD4102"/>
      <c r="BE4102"/>
      <c r="BF4102"/>
      <c r="BG4102"/>
      <c r="BH4102"/>
      <c r="BI4102"/>
      <c r="BJ4102"/>
      <c r="BK4102"/>
      <c r="BL4102"/>
      <c r="BM4102"/>
      <c r="BN4102"/>
      <c r="BO4102"/>
    </row>
    <row r="4103" spans="1:67" ht="15" x14ac:dyDescent="0.25">
      <c r="A4103" s="245" t="s">
        <v>2037</v>
      </c>
      <c r="B4103" s="245" t="s">
        <v>2036</v>
      </c>
      <c r="C4103" s="245" t="s">
        <v>2430</v>
      </c>
      <c r="D4103" s="245" t="s">
        <v>2429</v>
      </c>
      <c r="E4103" s="246" t="s">
        <v>44</v>
      </c>
      <c r="F4103" s="245" t="s">
        <v>44</v>
      </c>
      <c r="G4103" s="245" t="s">
        <v>3346</v>
      </c>
      <c r="H4103" s="245" t="s">
        <v>19530</v>
      </c>
      <c r="I4103" s="245" t="s">
        <v>24</v>
      </c>
      <c r="J4103" s="245" t="s">
        <v>569</v>
      </c>
      <c r="K4103" s="246" t="s">
        <v>24580</v>
      </c>
      <c r="L4103" s="245" t="s">
        <v>568</v>
      </c>
      <c r="M4103"/>
      <c r="N4103"/>
      <c r="O4103"/>
      <c r="P4103"/>
      <c r="Q4103"/>
      <c r="R4103"/>
      <c r="S4103"/>
      <c r="T4103"/>
      <c r="U4103"/>
      <c r="V4103"/>
      <c r="W4103"/>
      <c r="X4103"/>
      <c r="Y4103"/>
      <c r="Z4103"/>
      <c r="AA4103"/>
      <c r="AB4103"/>
      <c r="AC4103"/>
      <c r="AD4103"/>
      <c r="AE4103"/>
      <c r="AF4103"/>
      <c r="AG4103"/>
      <c r="AH4103"/>
      <c r="AI4103"/>
      <c r="AJ4103"/>
      <c r="AK4103"/>
      <c r="AL4103"/>
      <c r="AM4103"/>
      <c r="AN4103"/>
      <c r="AO4103"/>
      <c r="AP4103"/>
      <c r="AQ4103"/>
      <c r="AR4103"/>
      <c r="AS4103"/>
      <c r="AT4103"/>
      <c r="AU4103"/>
      <c r="AV4103"/>
      <c r="AW4103"/>
      <c r="AX4103"/>
      <c r="AY4103"/>
      <c r="AZ4103"/>
      <c r="BA4103"/>
      <c r="BB4103"/>
      <c r="BC4103"/>
      <c r="BD4103"/>
      <c r="BE4103"/>
      <c r="BF4103"/>
      <c r="BG4103"/>
      <c r="BH4103"/>
      <c r="BI4103"/>
      <c r="BJ4103"/>
      <c r="BK4103"/>
      <c r="BL4103"/>
      <c r="BM4103"/>
      <c r="BN4103"/>
      <c r="BO4103"/>
    </row>
    <row r="4104" spans="1:67" ht="15" x14ac:dyDescent="0.25">
      <c r="A4104" s="245" t="s">
        <v>2037</v>
      </c>
      <c r="B4104" s="245" t="s">
        <v>2036</v>
      </c>
      <c r="C4104" s="245" t="s">
        <v>2430</v>
      </c>
      <c r="D4104" s="245" t="s">
        <v>2429</v>
      </c>
      <c r="E4104" s="246" t="s">
        <v>44</v>
      </c>
      <c r="F4104" s="245" t="s">
        <v>44</v>
      </c>
      <c r="G4104" s="245" t="s">
        <v>3345</v>
      </c>
      <c r="H4104" s="245" t="s">
        <v>19532</v>
      </c>
      <c r="I4104" s="245" t="s">
        <v>24</v>
      </c>
      <c r="J4104" s="245" t="s">
        <v>569</v>
      </c>
      <c r="K4104" s="246" t="s">
        <v>15609</v>
      </c>
      <c r="L4104" s="245" t="s">
        <v>568</v>
      </c>
      <c r="M4104"/>
      <c r="N4104"/>
      <c r="O4104"/>
      <c r="P4104"/>
      <c r="Q4104"/>
      <c r="R4104"/>
      <c r="S4104"/>
      <c r="T4104"/>
      <c r="U4104"/>
      <c r="V4104"/>
      <c r="W4104"/>
      <c r="X4104"/>
      <c r="Y4104"/>
      <c r="Z4104"/>
      <c r="AA4104"/>
      <c r="AB4104"/>
      <c r="AC4104"/>
      <c r="AD4104"/>
      <c r="AE4104"/>
      <c r="AF4104"/>
      <c r="AG4104"/>
      <c r="AH4104"/>
      <c r="AI4104"/>
      <c r="AJ4104"/>
      <c r="AK4104"/>
      <c r="AL4104"/>
      <c r="AM4104"/>
      <c r="AN4104"/>
      <c r="AO4104"/>
      <c r="AP4104"/>
      <c r="AQ4104"/>
      <c r="AR4104"/>
      <c r="AS4104"/>
      <c r="AT4104"/>
      <c r="AU4104"/>
      <c r="AV4104"/>
      <c r="AW4104"/>
      <c r="AX4104"/>
      <c r="AY4104"/>
      <c r="AZ4104"/>
      <c r="BA4104"/>
      <c r="BB4104"/>
      <c r="BC4104"/>
      <c r="BD4104"/>
      <c r="BE4104"/>
      <c r="BF4104"/>
      <c r="BG4104"/>
      <c r="BH4104"/>
      <c r="BI4104"/>
      <c r="BJ4104"/>
      <c r="BK4104"/>
      <c r="BL4104"/>
      <c r="BM4104"/>
      <c r="BN4104"/>
      <c r="BO4104"/>
    </row>
    <row r="4105" spans="1:67" ht="15" x14ac:dyDescent="0.25">
      <c r="A4105" s="245" t="s">
        <v>2037</v>
      </c>
      <c r="B4105" s="245" t="s">
        <v>2036</v>
      </c>
      <c r="C4105" s="245" t="s">
        <v>2430</v>
      </c>
      <c r="D4105" s="245" t="s">
        <v>2429</v>
      </c>
      <c r="E4105" s="246" t="s">
        <v>44</v>
      </c>
      <c r="F4105" s="245" t="s">
        <v>44</v>
      </c>
      <c r="G4105" s="245" t="s">
        <v>3344</v>
      </c>
      <c r="H4105" s="245" t="s">
        <v>19534</v>
      </c>
      <c r="I4105" s="245" t="s">
        <v>24</v>
      </c>
      <c r="J4105" s="245" t="s">
        <v>569</v>
      </c>
      <c r="K4105" s="246" t="s">
        <v>24581</v>
      </c>
      <c r="L4105" s="245" t="s">
        <v>568</v>
      </c>
      <c r="M4105"/>
      <c r="N4105"/>
      <c r="O4105"/>
      <c r="P4105"/>
      <c r="Q4105"/>
      <c r="R4105"/>
      <c r="S4105"/>
      <c r="T4105"/>
      <c r="U4105"/>
      <c r="V4105"/>
      <c r="W4105"/>
      <c r="X4105"/>
      <c r="Y4105"/>
      <c r="Z4105"/>
      <c r="AA4105"/>
      <c r="AB4105"/>
      <c r="AC4105"/>
      <c r="AD4105"/>
      <c r="AE4105"/>
      <c r="AF4105"/>
      <c r="AG4105"/>
      <c r="AH4105"/>
      <c r="AI4105"/>
      <c r="AJ4105"/>
      <c r="AK4105"/>
      <c r="AL4105"/>
      <c r="AM4105"/>
      <c r="AN4105"/>
      <c r="AO4105"/>
      <c r="AP4105"/>
      <c r="AQ4105"/>
      <c r="AR4105"/>
      <c r="AS4105"/>
      <c r="AT4105"/>
      <c r="AU4105"/>
      <c r="AV4105"/>
      <c r="AW4105"/>
      <c r="AX4105"/>
      <c r="AY4105"/>
      <c r="AZ4105"/>
      <c r="BA4105"/>
      <c r="BB4105"/>
      <c r="BC4105"/>
      <c r="BD4105"/>
      <c r="BE4105"/>
      <c r="BF4105"/>
      <c r="BG4105"/>
      <c r="BH4105"/>
      <c r="BI4105"/>
      <c r="BJ4105"/>
      <c r="BK4105"/>
      <c r="BL4105"/>
      <c r="BM4105"/>
      <c r="BN4105"/>
      <c r="BO4105"/>
    </row>
    <row r="4106" spans="1:67" ht="15" x14ac:dyDescent="0.25">
      <c r="A4106" s="245" t="s">
        <v>2037</v>
      </c>
      <c r="B4106" s="245" t="s">
        <v>2036</v>
      </c>
      <c r="C4106" s="245" t="s">
        <v>2430</v>
      </c>
      <c r="D4106" s="245" t="s">
        <v>2429</v>
      </c>
      <c r="E4106" s="246" t="s">
        <v>44</v>
      </c>
      <c r="F4106" s="245" t="s">
        <v>44</v>
      </c>
      <c r="G4106" s="245" t="s">
        <v>3343</v>
      </c>
      <c r="H4106" s="245" t="s">
        <v>19536</v>
      </c>
      <c r="I4106" s="245" t="s">
        <v>24</v>
      </c>
      <c r="J4106" s="245" t="s">
        <v>569</v>
      </c>
      <c r="K4106" s="246" t="s">
        <v>8527</v>
      </c>
      <c r="L4106" s="245" t="s">
        <v>568</v>
      </c>
      <c r="M4106"/>
      <c r="N4106"/>
      <c r="O4106"/>
      <c r="P4106"/>
      <c r="Q4106"/>
      <c r="R4106"/>
      <c r="S4106"/>
      <c r="T4106"/>
      <c r="U4106"/>
      <c r="V4106"/>
      <c r="W4106"/>
      <c r="X4106"/>
      <c r="Y4106"/>
      <c r="Z4106"/>
      <c r="AA4106"/>
      <c r="AB4106"/>
      <c r="AC4106"/>
      <c r="AD4106"/>
      <c r="AE4106"/>
      <c r="AF4106"/>
      <c r="AG4106"/>
      <c r="AH4106"/>
      <c r="AI4106"/>
      <c r="AJ4106"/>
      <c r="AK4106"/>
      <c r="AL4106"/>
      <c r="AM4106"/>
      <c r="AN4106"/>
      <c r="AO4106"/>
      <c r="AP4106"/>
      <c r="AQ4106"/>
      <c r="AR4106"/>
      <c r="AS4106"/>
      <c r="AT4106"/>
      <c r="AU4106"/>
      <c r="AV4106"/>
      <c r="AW4106"/>
      <c r="AX4106"/>
      <c r="AY4106"/>
      <c r="AZ4106"/>
      <c r="BA4106"/>
      <c r="BB4106"/>
      <c r="BC4106"/>
      <c r="BD4106"/>
      <c r="BE4106"/>
      <c r="BF4106"/>
      <c r="BG4106"/>
      <c r="BH4106"/>
      <c r="BI4106"/>
      <c r="BJ4106"/>
      <c r="BK4106"/>
      <c r="BL4106"/>
      <c r="BM4106"/>
      <c r="BN4106"/>
      <c r="BO4106"/>
    </row>
    <row r="4107" spans="1:67" ht="15" x14ac:dyDescent="0.25">
      <c r="A4107" s="245" t="s">
        <v>2037</v>
      </c>
      <c r="B4107" s="245" t="s">
        <v>2036</v>
      </c>
      <c r="C4107" s="245" t="s">
        <v>2430</v>
      </c>
      <c r="D4107" s="245" t="s">
        <v>2429</v>
      </c>
      <c r="E4107" s="246" t="s">
        <v>44</v>
      </c>
      <c r="F4107" s="245" t="s">
        <v>44</v>
      </c>
      <c r="G4107" s="245" t="s">
        <v>3342</v>
      </c>
      <c r="H4107" s="245" t="s">
        <v>19537</v>
      </c>
      <c r="I4107" s="245" t="s">
        <v>24</v>
      </c>
      <c r="J4107" s="245" t="s">
        <v>569</v>
      </c>
      <c r="K4107" s="246" t="s">
        <v>15445</v>
      </c>
      <c r="L4107" s="245" t="s">
        <v>568</v>
      </c>
      <c r="M4107"/>
      <c r="N4107"/>
      <c r="O4107"/>
      <c r="P4107"/>
      <c r="Q4107"/>
      <c r="R4107"/>
      <c r="S4107"/>
      <c r="T4107"/>
      <c r="U4107"/>
      <c r="V4107"/>
      <c r="W4107"/>
      <c r="X4107"/>
      <c r="Y4107"/>
      <c r="Z4107"/>
      <c r="AA4107"/>
      <c r="AB4107"/>
      <c r="AC4107"/>
      <c r="AD4107"/>
      <c r="AE4107"/>
      <c r="AF4107"/>
      <c r="AG4107"/>
      <c r="AH4107"/>
      <c r="AI4107"/>
      <c r="AJ4107"/>
      <c r="AK4107"/>
      <c r="AL4107"/>
      <c r="AM4107"/>
      <c r="AN4107"/>
      <c r="AO4107"/>
      <c r="AP4107"/>
      <c r="AQ4107"/>
      <c r="AR4107"/>
      <c r="AS4107"/>
      <c r="AT4107"/>
      <c r="AU4107"/>
      <c r="AV4107"/>
      <c r="AW4107"/>
      <c r="AX4107"/>
      <c r="AY4107"/>
      <c r="AZ4107"/>
      <c r="BA4107"/>
      <c r="BB4107"/>
      <c r="BC4107"/>
      <c r="BD4107"/>
      <c r="BE4107"/>
      <c r="BF4107"/>
      <c r="BG4107"/>
      <c r="BH4107"/>
      <c r="BI4107"/>
      <c r="BJ4107"/>
      <c r="BK4107"/>
      <c r="BL4107"/>
      <c r="BM4107"/>
      <c r="BN4107"/>
      <c r="BO4107"/>
    </row>
    <row r="4108" spans="1:67" ht="15" x14ac:dyDescent="0.25">
      <c r="A4108" s="245" t="s">
        <v>2037</v>
      </c>
      <c r="B4108" s="245" t="s">
        <v>2036</v>
      </c>
      <c r="C4108" s="245" t="s">
        <v>2430</v>
      </c>
      <c r="D4108" s="245" t="s">
        <v>2429</v>
      </c>
      <c r="E4108" s="246" t="s">
        <v>44</v>
      </c>
      <c r="F4108" s="245" t="s">
        <v>44</v>
      </c>
      <c r="G4108" s="245" t="s">
        <v>3341</v>
      </c>
      <c r="H4108" s="245" t="s">
        <v>19538</v>
      </c>
      <c r="I4108" s="245" t="s">
        <v>24</v>
      </c>
      <c r="J4108" s="245" t="s">
        <v>569</v>
      </c>
      <c r="K4108" s="246" t="s">
        <v>24582</v>
      </c>
      <c r="L4108" s="245" t="s">
        <v>568</v>
      </c>
      <c r="M4108"/>
      <c r="N4108"/>
      <c r="O4108"/>
      <c r="P4108"/>
      <c r="Q4108"/>
      <c r="R4108"/>
      <c r="S4108"/>
      <c r="T4108"/>
      <c r="U4108"/>
      <c r="V4108"/>
      <c r="W4108"/>
      <c r="X4108"/>
      <c r="Y4108"/>
      <c r="Z4108"/>
      <c r="AA4108"/>
      <c r="AB4108"/>
      <c r="AC4108"/>
      <c r="AD4108"/>
      <c r="AE4108"/>
      <c r="AF4108"/>
      <c r="AG4108"/>
      <c r="AH4108"/>
      <c r="AI4108"/>
      <c r="AJ4108"/>
      <c r="AK4108"/>
      <c r="AL4108"/>
      <c r="AM4108"/>
      <c r="AN4108"/>
      <c r="AO4108"/>
      <c r="AP4108"/>
      <c r="AQ4108"/>
      <c r="AR4108"/>
      <c r="AS4108"/>
      <c r="AT4108"/>
      <c r="AU4108"/>
      <c r="AV4108"/>
      <c r="AW4108"/>
      <c r="AX4108"/>
      <c r="AY4108"/>
      <c r="AZ4108"/>
      <c r="BA4108"/>
      <c r="BB4108"/>
      <c r="BC4108"/>
      <c r="BD4108"/>
      <c r="BE4108"/>
      <c r="BF4108"/>
      <c r="BG4108"/>
      <c r="BH4108"/>
      <c r="BI4108"/>
      <c r="BJ4108"/>
      <c r="BK4108"/>
      <c r="BL4108"/>
      <c r="BM4108"/>
      <c r="BN4108"/>
      <c r="BO4108"/>
    </row>
    <row r="4109" spans="1:67" ht="15" x14ac:dyDescent="0.25">
      <c r="A4109" s="245" t="s">
        <v>2037</v>
      </c>
      <c r="B4109" s="245" t="s">
        <v>2036</v>
      </c>
      <c r="C4109" s="245" t="s">
        <v>2430</v>
      </c>
      <c r="D4109" s="245" t="s">
        <v>2429</v>
      </c>
      <c r="E4109" s="246" t="s">
        <v>44</v>
      </c>
      <c r="F4109" s="245" t="s">
        <v>44</v>
      </c>
      <c r="G4109" s="245" t="s">
        <v>3340</v>
      </c>
      <c r="H4109" s="245" t="s">
        <v>19539</v>
      </c>
      <c r="I4109" s="245" t="s">
        <v>24</v>
      </c>
      <c r="J4109" s="245" t="s">
        <v>569</v>
      </c>
      <c r="K4109" s="246" t="s">
        <v>9046</v>
      </c>
      <c r="L4109" s="245" t="s">
        <v>568</v>
      </c>
      <c r="M4109"/>
      <c r="N4109"/>
      <c r="O4109"/>
      <c r="P4109"/>
      <c r="Q4109"/>
      <c r="R4109"/>
      <c r="S4109"/>
      <c r="T4109"/>
      <c r="U4109"/>
      <c r="V4109"/>
      <c r="W4109"/>
      <c r="X4109"/>
      <c r="Y4109"/>
      <c r="Z4109"/>
      <c r="AA4109"/>
      <c r="AB4109"/>
      <c r="AC4109"/>
      <c r="AD4109"/>
      <c r="AE4109"/>
      <c r="AF4109"/>
      <c r="AG4109"/>
      <c r="AH4109"/>
      <c r="AI4109"/>
      <c r="AJ4109"/>
      <c r="AK4109"/>
      <c r="AL4109"/>
      <c r="AM4109"/>
      <c r="AN4109"/>
      <c r="AO4109"/>
      <c r="AP4109"/>
      <c r="AQ4109"/>
      <c r="AR4109"/>
      <c r="AS4109"/>
      <c r="AT4109"/>
      <c r="AU4109"/>
      <c r="AV4109"/>
      <c r="AW4109"/>
      <c r="AX4109"/>
      <c r="AY4109"/>
      <c r="AZ4109"/>
      <c r="BA4109"/>
      <c r="BB4109"/>
      <c r="BC4109"/>
      <c r="BD4109"/>
      <c r="BE4109"/>
      <c r="BF4109"/>
      <c r="BG4109"/>
      <c r="BH4109"/>
      <c r="BI4109"/>
      <c r="BJ4109"/>
      <c r="BK4109"/>
      <c r="BL4109"/>
      <c r="BM4109"/>
      <c r="BN4109"/>
      <c r="BO4109"/>
    </row>
    <row r="4110" spans="1:67" ht="15" x14ac:dyDescent="0.25">
      <c r="A4110" s="245" t="s">
        <v>2037</v>
      </c>
      <c r="B4110" s="245" t="s">
        <v>2036</v>
      </c>
      <c r="C4110" s="245" t="s">
        <v>2430</v>
      </c>
      <c r="D4110" s="245" t="s">
        <v>2429</v>
      </c>
      <c r="E4110" s="246" t="s">
        <v>44</v>
      </c>
      <c r="F4110" s="245" t="s">
        <v>44</v>
      </c>
      <c r="G4110" s="245" t="s">
        <v>3339</v>
      </c>
      <c r="H4110" s="245" t="s">
        <v>19540</v>
      </c>
      <c r="I4110" s="245" t="s">
        <v>24</v>
      </c>
      <c r="J4110" s="245" t="s">
        <v>569</v>
      </c>
      <c r="K4110" s="246" t="s">
        <v>9532</v>
      </c>
      <c r="L4110" s="245" t="s">
        <v>568</v>
      </c>
      <c r="M4110"/>
      <c r="N4110"/>
      <c r="O4110"/>
      <c r="P4110"/>
      <c r="Q4110"/>
      <c r="R4110"/>
      <c r="S4110"/>
      <c r="T4110"/>
      <c r="U4110"/>
      <c r="V4110"/>
      <c r="W4110"/>
      <c r="X4110"/>
      <c r="Y4110"/>
      <c r="Z4110"/>
      <c r="AA4110"/>
      <c r="AB4110"/>
      <c r="AC4110"/>
      <c r="AD4110"/>
      <c r="AE4110"/>
      <c r="AF4110"/>
      <c r="AG4110"/>
      <c r="AH4110"/>
      <c r="AI4110"/>
      <c r="AJ4110"/>
      <c r="AK4110"/>
      <c r="AL4110"/>
      <c r="AM4110"/>
      <c r="AN4110"/>
      <c r="AO4110"/>
      <c r="AP4110"/>
      <c r="AQ4110"/>
      <c r="AR4110"/>
      <c r="AS4110"/>
      <c r="AT4110"/>
      <c r="AU4110"/>
      <c r="AV4110"/>
      <c r="AW4110"/>
      <c r="AX4110"/>
      <c r="AY4110"/>
      <c r="AZ4110"/>
      <c r="BA4110"/>
      <c r="BB4110"/>
      <c r="BC4110"/>
      <c r="BD4110"/>
      <c r="BE4110"/>
      <c r="BF4110"/>
      <c r="BG4110"/>
      <c r="BH4110"/>
      <c r="BI4110"/>
      <c r="BJ4110"/>
      <c r="BK4110"/>
      <c r="BL4110"/>
      <c r="BM4110"/>
      <c r="BN4110"/>
      <c r="BO4110"/>
    </row>
    <row r="4111" spans="1:67" ht="15" x14ac:dyDescent="0.25">
      <c r="A4111" s="245" t="s">
        <v>2037</v>
      </c>
      <c r="B4111" s="245" t="s">
        <v>2036</v>
      </c>
      <c r="C4111" s="245" t="s">
        <v>2430</v>
      </c>
      <c r="D4111" s="245" t="s">
        <v>2429</v>
      </c>
      <c r="E4111" s="246" t="s">
        <v>44</v>
      </c>
      <c r="F4111" s="245" t="s">
        <v>44</v>
      </c>
      <c r="G4111" s="245" t="s">
        <v>3338</v>
      </c>
      <c r="H4111" s="245" t="s">
        <v>19542</v>
      </c>
      <c r="I4111" s="245" t="s">
        <v>24</v>
      </c>
      <c r="J4111" s="245" t="s">
        <v>569</v>
      </c>
      <c r="K4111" s="246" t="s">
        <v>2508</v>
      </c>
      <c r="L4111" s="245" t="s">
        <v>568</v>
      </c>
      <c r="M4111"/>
      <c r="N4111"/>
      <c r="O4111"/>
      <c r="P4111"/>
      <c r="Q4111"/>
      <c r="R4111"/>
      <c r="S4111"/>
      <c r="T4111"/>
      <c r="U4111"/>
      <c r="V4111"/>
      <c r="W4111"/>
      <c r="X4111"/>
      <c r="Y4111"/>
      <c r="Z4111"/>
      <c r="AA4111"/>
      <c r="AB4111"/>
      <c r="AC4111"/>
      <c r="AD4111"/>
      <c r="AE4111"/>
      <c r="AF4111"/>
      <c r="AG4111"/>
      <c r="AH4111"/>
      <c r="AI4111"/>
      <c r="AJ4111"/>
      <c r="AK4111"/>
      <c r="AL4111"/>
      <c r="AM4111"/>
      <c r="AN4111"/>
      <c r="AO4111"/>
      <c r="AP4111"/>
      <c r="AQ4111"/>
      <c r="AR4111"/>
      <c r="AS4111"/>
      <c r="AT4111"/>
      <c r="AU4111"/>
      <c r="AV4111"/>
      <c r="AW4111"/>
      <c r="AX4111"/>
      <c r="AY4111"/>
      <c r="AZ4111"/>
      <c r="BA4111"/>
      <c r="BB4111"/>
      <c r="BC4111"/>
      <c r="BD4111"/>
      <c r="BE4111"/>
      <c r="BF4111"/>
      <c r="BG4111"/>
      <c r="BH4111"/>
      <c r="BI4111"/>
      <c r="BJ4111"/>
      <c r="BK4111"/>
      <c r="BL4111"/>
      <c r="BM4111"/>
      <c r="BN4111"/>
      <c r="BO4111"/>
    </row>
    <row r="4112" spans="1:67" ht="15" x14ac:dyDescent="0.25">
      <c r="A4112" s="245" t="s">
        <v>2037</v>
      </c>
      <c r="B4112" s="245" t="s">
        <v>2036</v>
      </c>
      <c r="C4112" s="245" t="s">
        <v>2430</v>
      </c>
      <c r="D4112" s="245" t="s">
        <v>2429</v>
      </c>
      <c r="E4112" s="246" t="s">
        <v>44</v>
      </c>
      <c r="F4112" s="245" t="s">
        <v>44</v>
      </c>
      <c r="G4112" s="245" t="s">
        <v>3337</v>
      </c>
      <c r="H4112" s="245" t="s">
        <v>19544</v>
      </c>
      <c r="I4112" s="245" t="s">
        <v>24</v>
      </c>
      <c r="J4112" s="245" t="s">
        <v>569</v>
      </c>
      <c r="K4112" s="246" t="s">
        <v>11852</v>
      </c>
      <c r="L4112" s="245" t="s">
        <v>568</v>
      </c>
      <c r="M4112"/>
      <c r="N4112"/>
      <c r="O4112"/>
      <c r="P4112"/>
      <c r="Q4112"/>
      <c r="R4112"/>
      <c r="S4112"/>
      <c r="T4112"/>
      <c r="U4112"/>
      <c r="V4112"/>
      <c r="W4112"/>
      <c r="X4112"/>
      <c r="Y4112"/>
      <c r="Z4112"/>
      <c r="AA4112"/>
      <c r="AB4112"/>
      <c r="AC4112"/>
      <c r="AD4112"/>
      <c r="AE4112"/>
      <c r="AF4112"/>
      <c r="AG4112"/>
      <c r="AH4112"/>
      <c r="AI4112"/>
      <c r="AJ4112"/>
      <c r="AK4112"/>
      <c r="AL4112"/>
      <c r="AM4112"/>
      <c r="AN4112"/>
      <c r="AO4112"/>
      <c r="AP4112"/>
      <c r="AQ4112"/>
      <c r="AR4112"/>
      <c r="AS4112"/>
      <c r="AT4112"/>
      <c r="AU4112"/>
      <c r="AV4112"/>
      <c r="AW4112"/>
      <c r="AX4112"/>
      <c r="AY4112"/>
      <c r="AZ4112"/>
      <c r="BA4112"/>
      <c r="BB4112"/>
      <c r="BC4112"/>
      <c r="BD4112"/>
      <c r="BE4112"/>
      <c r="BF4112"/>
      <c r="BG4112"/>
      <c r="BH4112"/>
      <c r="BI4112"/>
      <c r="BJ4112"/>
      <c r="BK4112"/>
      <c r="BL4112"/>
      <c r="BM4112"/>
      <c r="BN4112"/>
      <c r="BO4112"/>
    </row>
    <row r="4113" spans="1:67" ht="15" x14ac:dyDescent="0.25">
      <c r="A4113" s="245" t="s">
        <v>2037</v>
      </c>
      <c r="B4113" s="245" t="s">
        <v>2036</v>
      </c>
      <c r="C4113" s="245" t="s">
        <v>2430</v>
      </c>
      <c r="D4113" s="245" t="s">
        <v>2429</v>
      </c>
      <c r="E4113" s="246" t="s">
        <v>44</v>
      </c>
      <c r="F4113" s="245" t="s">
        <v>44</v>
      </c>
      <c r="G4113" s="245" t="s">
        <v>3336</v>
      </c>
      <c r="H4113" s="245" t="s">
        <v>19546</v>
      </c>
      <c r="I4113" s="245" t="s">
        <v>24</v>
      </c>
      <c r="J4113" s="245" t="s">
        <v>569</v>
      </c>
      <c r="K4113" s="246" t="s">
        <v>8370</v>
      </c>
      <c r="L4113" s="245" t="s">
        <v>568</v>
      </c>
      <c r="M4113"/>
      <c r="N4113"/>
      <c r="O4113"/>
      <c r="P4113"/>
      <c r="Q4113"/>
      <c r="R4113"/>
      <c r="S4113"/>
      <c r="T4113"/>
      <c r="U4113"/>
      <c r="V4113"/>
      <c r="W4113"/>
      <c r="X4113"/>
      <c r="Y4113"/>
      <c r="Z4113"/>
      <c r="AA4113"/>
      <c r="AB4113"/>
      <c r="AC4113"/>
      <c r="AD4113"/>
      <c r="AE4113"/>
      <c r="AF4113"/>
      <c r="AG4113"/>
      <c r="AH4113"/>
      <c r="AI4113"/>
      <c r="AJ4113"/>
      <c r="AK4113"/>
      <c r="AL4113"/>
      <c r="AM4113"/>
      <c r="AN4113"/>
      <c r="AO4113"/>
      <c r="AP4113"/>
      <c r="AQ4113"/>
      <c r="AR4113"/>
      <c r="AS4113"/>
      <c r="AT4113"/>
      <c r="AU4113"/>
      <c r="AV4113"/>
      <c r="AW4113"/>
      <c r="AX4113"/>
      <c r="AY4113"/>
      <c r="AZ4113"/>
      <c r="BA4113"/>
      <c r="BB4113"/>
      <c r="BC4113"/>
      <c r="BD4113"/>
      <c r="BE4113"/>
      <c r="BF4113"/>
      <c r="BG4113"/>
      <c r="BH4113"/>
      <c r="BI4113"/>
      <c r="BJ4113"/>
      <c r="BK4113"/>
      <c r="BL4113"/>
      <c r="BM4113"/>
      <c r="BN4113"/>
      <c r="BO4113"/>
    </row>
    <row r="4114" spans="1:67" ht="15" x14ac:dyDescent="0.25">
      <c r="A4114" s="245" t="s">
        <v>2037</v>
      </c>
      <c r="B4114" s="245" t="s">
        <v>2036</v>
      </c>
      <c r="C4114" s="245" t="s">
        <v>2430</v>
      </c>
      <c r="D4114" s="245" t="s">
        <v>2429</v>
      </c>
      <c r="E4114" s="246" t="s">
        <v>44</v>
      </c>
      <c r="F4114" s="245" t="s">
        <v>44</v>
      </c>
      <c r="G4114" s="245" t="s">
        <v>3335</v>
      </c>
      <c r="H4114" s="245" t="s">
        <v>19547</v>
      </c>
      <c r="I4114" s="245" t="s">
        <v>24</v>
      </c>
      <c r="J4114" s="245" t="s">
        <v>569</v>
      </c>
      <c r="K4114" s="246" t="s">
        <v>10192</v>
      </c>
      <c r="L4114" s="245" t="s">
        <v>568</v>
      </c>
      <c r="M4114"/>
      <c r="N4114"/>
      <c r="O4114"/>
      <c r="P4114"/>
      <c r="Q4114"/>
      <c r="R4114"/>
      <c r="S4114"/>
      <c r="T4114"/>
      <c r="U4114"/>
      <c r="V4114"/>
      <c r="W4114"/>
      <c r="X4114"/>
      <c r="Y4114"/>
      <c r="Z4114"/>
      <c r="AA4114"/>
      <c r="AB4114"/>
      <c r="AC4114"/>
      <c r="AD4114"/>
      <c r="AE4114"/>
      <c r="AF4114"/>
      <c r="AG4114"/>
      <c r="AH4114"/>
      <c r="AI4114"/>
      <c r="AJ4114"/>
      <c r="AK4114"/>
      <c r="AL4114"/>
      <c r="AM4114"/>
      <c r="AN4114"/>
      <c r="AO4114"/>
      <c r="AP4114"/>
      <c r="AQ4114"/>
      <c r="AR4114"/>
      <c r="AS4114"/>
      <c r="AT4114"/>
      <c r="AU4114"/>
      <c r="AV4114"/>
      <c r="AW4114"/>
      <c r="AX4114"/>
      <c r="AY4114"/>
      <c r="AZ4114"/>
      <c r="BA4114"/>
      <c r="BB4114"/>
      <c r="BC4114"/>
      <c r="BD4114"/>
      <c r="BE4114"/>
      <c r="BF4114"/>
      <c r="BG4114"/>
      <c r="BH4114"/>
      <c r="BI4114"/>
      <c r="BJ4114"/>
      <c r="BK4114"/>
      <c r="BL4114"/>
      <c r="BM4114"/>
      <c r="BN4114"/>
      <c r="BO4114"/>
    </row>
    <row r="4115" spans="1:67" ht="15" x14ac:dyDescent="0.25">
      <c r="A4115" s="245" t="s">
        <v>2037</v>
      </c>
      <c r="B4115" s="245" t="s">
        <v>2036</v>
      </c>
      <c r="C4115" s="245" t="s">
        <v>2430</v>
      </c>
      <c r="D4115" s="245" t="s">
        <v>2429</v>
      </c>
      <c r="E4115" s="246" t="s">
        <v>44</v>
      </c>
      <c r="F4115" s="245" t="s">
        <v>44</v>
      </c>
      <c r="G4115" s="245" t="s">
        <v>3333</v>
      </c>
      <c r="H4115" s="245" t="s">
        <v>19548</v>
      </c>
      <c r="I4115" s="245" t="s">
        <v>24</v>
      </c>
      <c r="J4115" s="245" t="s">
        <v>569</v>
      </c>
      <c r="K4115" s="246" t="s">
        <v>9167</v>
      </c>
      <c r="L4115" s="245" t="s">
        <v>568</v>
      </c>
      <c r="M4115"/>
      <c r="N4115"/>
      <c r="O4115"/>
      <c r="P4115"/>
      <c r="Q4115"/>
      <c r="R4115"/>
      <c r="S4115"/>
      <c r="T4115"/>
      <c r="U4115"/>
      <c r="V4115"/>
      <c r="W4115"/>
      <c r="X4115"/>
      <c r="Y4115"/>
      <c r="Z4115"/>
      <c r="AA4115"/>
      <c r="AB4115"/>
      <c r="AC4115"/>
      <c r="AD4115"/>
      <c r="AE4115"/>
      <c r="AF4115"/>
      <c r="AG4115"/>
      <c r="AH4115"/>
      <c r="AI4115"/>
      <c r="AJ4115"/>
      <c r="AK4115"/>
      <c r="AL4115"/>
      <c r="AM4115"/>
      <c r="AN4115"/>
      <c r="AO4115"/>
      <c r="AP4115"/>
      <c r="AQ4115"/>
      <c r="AR4115"/>
      <c r="AS4115"/>
      <c r="AT4115"/>
      <c r="AU4115"/>
      <c r="AV4115"/>
      <c r="AW4115"/>
      <c r="AX4115"/>
      <c r="AY4115"/>
      <c r="AZ4115"/>
      <c r="BA4115"/>
      <c r="BB4115"/>
      <c r="BC4115"/>
      <c r="BD4115"/>
      <c r="BE4115"/>
      <c r="BF4115"/>
      <c r="BG4115"/>
      <c r="BH4115"/>
      <c r="BI4115"/>
      <c r="BJ4115"/>
      <c r="BK4115"/>
      <c r="BL4115"/>
      <c r="BM4115"/>
      <c r="BN4115"/>
      <c r="BO4115"/>
    </row>
    <row r="4116" spans="1:67" ht="15" x14ac:dyDescent="0.25">
      <c r="A4116" s="245" t="s">
        <v>2037</v>
      </c>
      <c r="B4116" s="245" t="s">
        <v>2036</v>
      </c>
      <c r="C4116" s="245" t="s">
        <v>2430</v>
      </c>
      <c r="D4116" s="245" t="s">
        <v>2429</v>
      </c>
      <c r="E4116" s="246" t="s">
        <v>44</v>
      </c>
      <c r="F4116" s="245" t="s">
        <v>44</v>
      </c>
      <c r="G4116" s="245" t="s">
        <v>3332</v>
      </c>
      <c r="H4116" s="245" t="s">
        <v>19549</v>
      </c>
      <c r="I4116" s="245" t="s">
        <v>24</v>
      </c>
      <c r="J4116" s="245" t="s">
        <v>569</v>
      </c>
      <c r="K4116" s="246" t="s">
        <v>9259</v>
      </c>
      <c r="L4116" s="245" t="s">
        <v>568</v>
      </c>
      <c r="M4116"/>
      <c r="N4116"/>
      <c r="O4116"/>
      <c r="P4116"/>
      <c r="Q4116"/>
      <c r="R4116"/>
      <c r="S4116"/>
      <c r="T4116"/>
      <c r="U4116"/>
      <c r="V4116"/>
      <c r="W4116"/>
      <c r="X4116"/>
      <c r="Y4116"/>
      <c r="Z4116"/>
      <c r="AA4116"/>
      <c r="AB4116"/>
      <c r="AC4116"/>
      <c r="AD4116"/>
      <c r="AE4116"/>
      <c r="AF4116"/>
      <c r="AG4116"/>
      <c r="AH4116"/>
      <c r="AI4116"/>
      <c r="AJ4116"/>
      <c r="AK4116"/>
      <c r="AL4116"/>
      <c r="AM4116"/>
      <c r="AN4116"/>
      <c r="AO4116"/>
      <c r="AP4116"/>
      <c r="AQ4116"/>
      <c r="AR4116"/>
      <c r="AS4116"/>
      <c r="AT4116"/>
      <c r="AU4116"/>
      <c r="AV4116"/>
      <c r="AW4116"/>
      <c r="AX4116"/>
      <c r="AY4116"/>
      <c r="AZ4116"/>
      <c r="BA4116"/>
      <c r="BB4116"/>
      <c r="BC4116"/>
      <c r="BD4116"/>
      <c r="BE4116"/>
      <c r="BF4116"/>
      <c r="BG4116"/>
      <c r="BH4116"/>
      <c r="BI4116"/>
      <c r="BJ4116"/>
      <c r="BK4116"/>
      <c r="BL4116"/>
      <c r="BM4116"/>
      <c r="BN4116"/>
      <c r="BO4116"/>
    </row>
    <row r="4117" spans="1:67" ht="15" x14ac:dyDescent="0.25">
      <c r="A4117" s="245" t="s">
        <v>2037</v>
      </c>
      <c r="B4117" s="245" t="s">
        <v>2036</v>
      </c>
      <c r="C4117" s="245" t="s">
        <v>2430</v>
      </c>
      <c r="D4117" s="245" t="s">
        <v>2429</v>
      </c>
      <c r="E4117" s="246" t="s">
        <v>44</v>
      </c>
      <c r="F4117" s="245" t="s">
        <v>44</v>
      </c>
      <c r="G4117" s="245" t="s">
        <v>3331</v>
      </c>
      <c r="H4117" s="245" t="s">
        <v>19550</v>
      </c>
      <c r="I4117" s="245" t="s">
        <v>24</v>
      </c>
      <c r="J4117" s="245" t="s">
        <v>569</v>
      </c>
      <c r="K4117" s="246" t="s">
        <v>10136</v>
      </c>
      <c r="L4117" s="245" t="s">
        <v>568</v>
      </c>
      <c r="M4117"/>
      <c r="N4117"/>
      <c r="O4117"/>
      <c r="P4117"/>
      <c r="Q4117"/>
      <c r="R4117"/>
      <c r="S4117"/>
      <c r="T4117"/>
      <c r="U4117"/>
      <c r="V4117"/>
      <c r="W4117"/>
      <c r="X4117"/>
      <c r="Y4117"/>
      <c r="Z4117"/>
      <c r="AA4117"/>
      <c r="AB4117"/>
      <c r="AC4117"/>
      <c r="AD4117"/>
      <c r="AE4117"/>
      <c r="AF4117"/>
      <c r="AG4117"/>
      <c r="AH4117"/>
      <c r="AI4117"/>
      <c r="AJ4117"/>
      <c r="AK4117"/>
      <c r="AL4117"/>
      <c r="AM4117"/>
      <c r="AN4117"/>
      <c r="AO4117"/>
      <c r="AP4117"/>
      <c r="AQ4117"/>
      <c r="AR4117"/>
      <c r="AS4117"/>
      <c r="AT4117"/>
      <c r="AU4117"/>
      <c r="AV4117"/>
      <c r="AW4117"/>
      <c r="AX4117"/>
      <c r="AY4117"/>
      <c r="AZ4117"/>
      <c r="BA4117"/>
      <c r="BB4117"/>
      <c r="BC4117"/>
      <c r="BD4117"/>
      <c r="BE4117"/>
      <c r="BF4117"/>
      <c r="BG4117"/>
      <c r="BH4117"/>
      <c r="BI4117"/>
      <c r="BJ4117"/>
      <c r="BK4117"/>
      <c r="BL4117"/>
      <c r="BM4117"/>
      <c r="BN4117"/>
      <c r="BO4117"/>
    </row>
    <row r="4118" spans="1:67" ht="15" x14ac:dyDescent="0.25">
      <c r="A4118" s="245" t="s">
        <v>2037</v>
      </c>
      <c r="B4118" s="245" t="s">
        <v>2036</v>
      </c>
      <c r="C4118" s="245" t="s">
        <v>2430</v>
      </c>
      <c r="D4118" s="245" t="s">
        <v>2429</v>
      </c>
      <c r="E4118" s="246" t="s">
        <v>44</v>
      </c>
      <c r="F4118" s="245" t="s">
        <v>44</v>
      </c>
      <c r="G4118" s="245" t="s">
        <v>3330</v>
      </c>
      <c r="H4118" s="245" t="s">
        <v>19551</v>
      </c>
      <c r="I4118" s="245" t="s">
        <v>24</v>
      </c>
      <c r="J4118" s="245" t="s">
        <v>569</v>
      </c>
      <c r="K4118" s="246" t="s">
        <v>9059</v>
      </c>
      <c r="L4118" s="245" t="s">
        <v>568</v>
      </c>
      <c r="M4118"/>
      <c r="N4118"/>
      <c r="O4118"/>
      <c r="P4118"/>
      <c r="Q4118"/>
      <c r="R4118"/>
      <c r="S4118"/>
      <c r="T4118"/>
      <c r="U4118"/>
      <c r="V4118"/>
      <c r="W4118"/>
      <c r="X4118"/>
      <c r="Y4118"/>
      <c r="Z4118"/>
      <c r="AA4118"/>
      <c r="AB4118"/>
      <c r="AC4118"/>
      <c r="AD4118"/>
      <c r="AE4118"/>
      <c r="AF4118"/>
      <c r="AG4118"/>
      <c r="AH4118"/>
      <c r="AI4118"/>
      <c r="AJ4118"/>
      <c r="AK4118"/>
      <c r="AL4118"/>
      <c r="AM4118"/>
      <c r="AN4118"/>
      <c r="AO4118"/>
      <c r="AP4118"/>
      <c r="AQ4118"/>
      <c r="AR4118"/>
      <c r="AS4118"/>
      <c r="AT4118"/>
      <c r="AU4118"/>
      <c r="AV4118"/>
      <c r="AW4118"/>
      <c r="AX4118"/>
      <c r="AY4118"/>
      <c r="AZ4118"/>
      <c r="BA4118"/>
      <c r="BB4118"/>
      <c r="BC4118"/>
      <c r="BD4118"/>
      <c r="BE4118"/>
      <c r="BF4118"/>
      <c r="BG4118"/>
      <c r="BH4118"/>
      <c r="BI4118"/>
      <c r="BJ4118"/>
      <c r="BK4118"/>
      <c r="BL4118"/>
      <c r="BM4118"/>
      <c r="BN4118"/>
      <c r="BO4118"/>
    </row>
    <row r="4119" spans="1:67" ht="15" x14ac:dyDescent="0.25">
      <c r="A4119" s="245" t="s">
        <v>2037</v>
      </c>
      <c r="B4119" s="245" t="s">
        <v>2036</v>
      </c>
      <c r="C4119" s="245" t="s">
        <v>2430</v>
      </c>
      <c r="D4119" s="245" t="s">
        <v>2429</v>
      </c>
      <c r="E4119" s="246" t="s">
        <v>44</v>
      </c>
      <c r="F4119" s="245" t="s">
        <v>44</v>
      </c>
      <c r="G4119" s="245" t="s">
        <v>3329</v>
      </c>
      <c r="H4119" s="245" t="s">
        <v>19552</v>
      </c>
      <c r="I4119" s="245" t="s">
        <v>24</v>
      </c>
      <c r="J4119" s="245" t="s">
        <v>569</v>
      </c>
      <c r="K4119" s="246" t="s">
        <v>24583</v>
      </c>
      <c r="L4119" s="245" t="s">
        <v>568</v>
      </c>
      <c r="M4119"/>
      <c r="N4119"/>
      <c r="O4119"/>
      <c r="P4119"/>
      <c r="Q4119"/>
      <c r="R4119"/>
      <c r="S4119"/>
      <c r="T4119"/>
      <c r="U4119"/>
      <c r="V4119"/>
      <c r="W4119"/>
      <c r="X4119"/>
      <c r="Y4119"/>
      <c r="Z4119"/>
      <c r="AA4119"/>
      <c r="AB4119"/>
      <c r="AC4119"/>
      <c r="AD4119"/>
      <c r="AE4119"/>
      <c r="AF4119"/>
      <c r="AG4119"/>
      <c r="AH4119"/>
      <c r="AI4119"/>
      <c r="AJ4119"/>
      <c r="AK4119"/>
      <c r="AL4119"/>
      <c r="AM4119"/>
      <c r="AN4119"/>
      <c r="AO4119"/>
      <c r="AP4119"/>
      <c r="AQ4119"/>
      <c r="AR4119"/>
      <c r="AS4119"/>
      <c r="AT4119"/>
      <c r="AU4119"/>
      <c r="AV4119"/>
      <c r="AW4119"/>
      <c r="AX4119"/>
      <c r="AY4119"/>
      <c r="AZ4119"/>
      <c r="BA4119"/>
      <c r="BB4119"/>
      <c r="BC4119"/>
      <c r="BD4119"/>
      <c r="BE4119"/>
      <c r="BF4119"/>
      <c r="BG4119"/>
      <c r="BH4119"/>
      <c r="BI4119"/>
      <c r="BJ4119"/>
      <c r="BK4119"/>
      <c r="BL4119"/>
      <c r="BM4119"/>
      <c r="BN4119"/>
      <c r="BO4119"/>
    </row>
    <row r="4120" spans="1:67" ht="15" x14ac:dyDescent="0.25">
      <c r="A4120" s="245" t="s">
        <v>2037</v>
      </c>
      <c r="B4120" s="245" t="s">
        <v>2036</v>
      </c>
      <c r="C4120" s="245" t="s">
        <v>2430</v>
      </c>
      <c r="D4120" s="245" t="s">
        <v>2429</v>
      </c>
      <c r="E4120" s="246" t="s">
        <v>44</v>
      </c>
      <c r="F4120" s="245" t="s">
        <v>44</v>
      </c>
      <c r="G4120" s="245" t="s">
        <v>3328</v>
      </c>
      <c r="H4120" s="245" t="s">
        <v>19553</v>
      </c>
      <c r="I4120" s="245" t="s">
        <v>24</v>
      </c>
      <c r="J4120" s="245" t="s">
        <v>569</v>
      </c>
      <c r="K4120" s="246" t="s">
        <v>8931</v>
      </c>
      <c r="L4120" s="245" t="s">
        <v>568</v>
      </c>
      <c r="M4120"/>
      <c r="N4120"/>
      <c r="O4120"/>
      <c r="P4120"/>
      <c r="Q4120"/>
      <c r="R4120"/>
      <c r="S4120"/>
      <c r="T4120"/>
      <c r="U4120"/>
      <c r="V4120"/>
      <c r="W4120"/>
      <c r="X4120"/>
      <c r="Y4120"/>
      <c r="Z4120"/>
      <c r="AA4120"/>
      <c r="AB4120"/>
      <c r="AC4120"/>
      <c r="AD4120"/>
      <c r="AE4120"/>
      <c r="AF4120"/>
      <c r="AG4120"/>
      <c r="AH4120"/>
      <c r="AI4120"/>
      <c r="AJ4120"/>
      <c r="AK4120"/>
      <c r="AL4120"/>
      <c r="AM4120"/>
      <c r="AN4120"/>
      <c r="AO4120"/>
      <c r="AP4120"/>
      <c r="AQ4120"/>
      <c r="AR4120"/>
      <c r="AS4120"/>
      <c r="AT4120"/>
      <c r="AU4120"/>
      <c r="AV4120"/>
      <c r="AW4120"/>
      <c r="AX4120"/>
      <c r="AY4120"/>
      <c r="AZ4120"/>
      <c r="BA4120"/>
      <c r="BB4120"/>
      <c r="BC4120"/>
      <c r="BD4120"/>
      <c r="BE4120"/>
      <c r="BF4120"/>
      <c r="BG4120"/>
      <c r="BH4120"/>
      <c r="BI4120"/>
      <c r="BJ4120"/>
      <c r="BK4120"/>
      <c r="BL4120"/>
      <c r="BM4120"/>
      <c r="BN4120"/>
      <c r="BO4120"/>
    </row>
    <row r="4121" spans="1:67" ht="15" x14ac:dyDescent="0.25">
      <c r="A4121" s="245" t="s">
        <v>2037</v>
      </c>
      <c r="B4121" s="245" t="s">
        <v>2036</v>
      </c>
      <c r="C4121" s="245" t="s">
        <v>2430</v>
      </c>
      <c r="D4121" s="245" t="s">
        <v>2429</v>
      </c>
      <c r="E4121" s="246" t="s">
        <v>44</v>
      </c>
      <c r="F4121" s="245" t="s">
        <v>44</v>
      </c>
      <c r="G4121" s="245" t="s">
        <v>3327</v>
      </c>
      <c r="H4121" s="245" t="s">
        <v>19554</v>
      </c>
      <c r="I4121" s="245" t="s">
        <v>24</v>
      </c>
      <c r="J4121" s="245" t="s">
        <v>569</v>
      </c>
      <c r="K4121" s="246" t="s">
        <v>2508</v>
      </c>
      <c r="L4121" s="245" t="s">
        <v>568</v>
      </c>
      <c r="M4121"/>
      <c r="N4121"/>
      <c r="O4121"/>
      <c r="P4121"/>
      <c r="Q4121"/>
      <c r="R4121"/>
      <c r="S4121"/>
      <c r="T4121"/>
      <c r="U4121"/>
      <c r="V4121"/>
      <c r="W4121"/>
      <c r="X4121"/>
      <c r="Y4121"/>
      <c r="Z4121"/>
      <c r="AA4121"/>
      <c r="AB4121"/>
      <c r="AC4121"/>
      <c r="AD4121"/>
      <c r="AE4121"/>
      <c r="AF4121"/>
      <c r="AG4121"/>
      <c r="AH4121"/>
      <c r="AI4121"/>
      <c r="AJ4121"/>
      <c r="AK4121"/>
      <c r="AL4121"/>
      <c r="AM4121"/>
      <c r="AN4121"/>
      <c r="AO4121"/>
      <c r="AP4121"/>
      <c r="AQ4121"/>
      <c r="AR4121"/>
      <c r="AS4121"/>
      <c r="AT4121"/>
      <c r="AU4121"/>
      <c r="AV4121"/>
      <c r="AW4121"/>
      <c r="AX4121"/>
      <c r="AY4121"/>
      <c r="AZ4121"/>
      <c r="BA4121"/>
      <c r="BB4121"/>
      <c r="BC4121"/>
      <c r="BD4121"/>
      <c r="BE4121"/>
      <c r="BF4121"/>
      <c r="BG4121"/>
      <c r="BH4121"/>
      <c r="BI4121"/>
      <c r="BJ4121"/>
      <c r="BK4121"/>
      <c r="BL4121"/>
      <c r="BM4121"/>
      <c r="BN4121"/>
      <c r="BO4121"/>
    </row>
    <row r="4122" spans="1:67" ht="15" x14ac:dyDescent="0.25">
      <c r="A4122" s="245" t="s">
        <v>2037</v>
      </c>
      <c r="B4122" s="245" t="s">
        <v>2036</v>
      </c>
      <c r="C4122" s="245" t="s">
        <v>2430</v>
      </c>
      <c r="D4122" s="245" t="s">
        <v>2429</v>
      </c>
      <c r="E4122" s="246" t="s">
        <v>44</v>
      </c>
      <c r="F4122" s="245" t="s">
        <v>44</v>
      </c>
      <c r="G4122" s="245" t="s">
        <v>3326</v>
      </c>
      <c r="H4122" s="245" t="s">
        <v>19555</v>
      </c>
      <c r="I4122" s="245" t="s">
        <v>24</v>
      </c>
      <c r="J4122" s="245" t="s">
        <v>569</v>
      </c>
      <c r="K4122" s="246" t="s">
        <v>14271</v>
      </c>
      <c r="L4122" s="245" t="s">
        <v>568</v>
      </c>
      <c r="M4122"/>
      <c r="N4122"/>
      <c r="O4122"/>
      <c r="P4122"/>
      <c r="Q4122"/>
      <c r="R4122"/>
      <c r="S4122"/>
      <c r="T4122"/>
      <c r="U4122"/>
      <c r="V4122"/>
      <c r="W4122"/>
      <c r="X4122"/>
      <c r="Y4122"/>
      <c r="Z4122"/>
      <c r="AA4122"/>
      <c r="AB4122"/>
      <c r="AC4122"/>
      <c r="AD4122"/>
      <c r="AE4122"/>
      <c r="AF4122"/>
      <c r="AG4122"/>
      <c r="AH4122"/>
      <c r="AI4122"/>
      <c r="AJ4122"/>
      <c r="AK4122"/>
      <c r="AL4122"/>
      <c r="AM4122"/>
      <c r="AN4122"/>
      <c r="AO4122"/>
      <c r="AP4122"/>
      <c r="AQ4122"/>
      <c r="AR4122"/>
      <c r="AS4122"/>
      <c r="AT4122"/>
      <c r="AU4122"/>
      <c r="AV4122"/>
      <c r="AW4122"/>
      <c r="AX4122"/>
      <c r="AY4122"/>
      <c r="AZ4122"/>
      <c r="BA4122"/>
      <c r="BB4122"/>
      <c r="BC4122"/>
      <c r="BD4122"/>
      <c r="BE4122"/>
      <c r="BF4122"/>
      <c r="BG4122"/>
      <c r="BH4122"/>
      <c r="BI4122"/>
      <c r="BJ4122"/>
      <c r="BK4122"/>
      <c r="BL4122"/>
      <c r="BM4122"/>
      <c r="BN4122"/>
      <c r="BO4122"/>
    </row>
    <row r="4123" spans="1:67" ht="15" x14ac:dyDescent="0.25">
      <c r="A4123" s="245" t="s">
        <v>2037</v>
      </c>
      <c r="B4123" s="245" t="s">
        <v>2036</v>
      </c>
      <c r="C4123" s="245" t="s">
        <v>2430</v>
      </c>
      <c r="D4123" s="245" t="s">
        <v>2429</v>
      </c>
      <c r="E4123" s="246" t="s">
        <v>44</v>
      </c>
      <c r="F4123" s="245" t="s">
        <v>44</v>
      </c>
      <c r="G4123" s="245" t="s">
        <v>3325</v>
      </c>
      <c r="H4123" s="245" t="s">
        <v>19556</v>
      </c>
      <c r="I4123" s="245" t="s">
        <v>24</v>
      </c>
      <c r="J4123" s="245" t="s">
        <v>569</v>
      </c>
      <c r="K4123" s="246" t="s">
        <v>17002</v>
      </c>
      <c r="L4123" s="245" t="s">
        <v>568</v>
      </c>
      <c r="M4123"/>
      <c r="N4123"/>
      <c r="O4123"/>
      <c r="P4123"/>
      <c r="Q4123"/>
      <c r="R4123"/>
      <c r="S4123"/>
      <c r="T4123"/>
      <c r="U4123"/>
      <c r="V4123"/>
      <c r="W4123"/>
      <c r="X4123"/>
      <c r="Y4123"/>
      <c r="Z4123"/>
      <c r="AA4123"/>
      <c r="AB4123"/>
      <c r="AC4123"/>
      <c r="AD4123"/>
      <c r="AE4123"/>
      <c r="AF4123"/>
      <c r="AG4123"/>
      <c r="AH4123"/>
      <c r="AI4123"/>
      <c r="AJ4123"/>
      <c r="AK4123"/>
      <c r="AL4123"/>
      <c r="AM4123"/>
      <c r="AN4123"/>
      <c r="AO4123"/>
      <c r="AP4123"/>
      <c r="AQ4123"/>
      <c r="AR4123"/>
      <c r="AS4123"/>
      <c r="AT4123"/>
      <c r="AU4123"/>
      <c r="AV4123"/>
      <c r="AW4123"/>
      <c r="AX4123"/>
      <c r="AY4123"/>
      <c r="AZ4123"/>
      <c r="BA4123"/>
      <c r="BB4123"/>
      <c r="BC4123"/>
      <c r="BD4123"/>
      <c r="BE4123"/>
      <c r="BF4123"/>
      <c r="BG4123"/>
      <c r="BH4123"/>
      <c r="BI4123"/>
      <c r="BJ4123"/>
      <c r="BK4123"/>
      <c r="BL4123"/>
      <c r="BM4123"/>
      <c r="BN4123"/>
      <c r="BO4123"/>
    </row>
    <row r="4124" spans="1:67" ht="15" x14ac:dyDescent="0.25">
      <c r="A4124" s="245" t="s">
        <v>2037</v>
      </c>
      <c r="B4124" s="245" t="s">
        <v>2036</v>
      </c>
      <c r="C4124" s="245" t="s">
        <v>2430</v>
      </c>
      <c r="D4124" s="245" t="s">
        <v>2429</v>
      </c>
      <c r="E4124" s="246" t="s">
        <v>44</v>
      </c>
      <c r="F4124" s="245" t="s">
        <v>44</v>
      </c>
      <c r="G4124" s="245" t="s">
        <v>3324</v>
      </c>
      <c r="H4124" s="245" t="s">
        <v>12690</v>
      </c>
      <c r="I4124" s="245" t="s">
        <v>24</v>
      </c>
      <c r="J4124" s="245" t="s">
        <v>569</v>
      </c>
      <c r="K4124" s="246" t="s">
        <v>15202</v>
      </c>
      <c r="L4124" s="245" t="s">
        <v>568</v>
      </c>
      <c r="M4124"/>
      <c r="N4124"/>
      <c r="O4124"/>
      <c r="P4124"/>
      <c r="Q4124"/>
      <c r="R4124"/>
      <c r="S4124"/>
      <c r="T4124"/>
      <c r="U4124"/>
      <c r="V4124"/>
      <c r="W4124"/>
      <c r="X4124"/>
      <c r="Y4124"/>
      <c r="Z4124"/>
      <c r="AA4124"/>
      <c r="AB4124"/>
      <c r="AC4124"/>
      <c r="AD4124"/>
      <c r="AE4124"/>
      <c r="AF4124"/>
      <c r="AG4124"/>
      <c r="AH4124"/>
      <c r="AI4124"/>
      <c r="AJ4124"/>
      <c r="AK4124"/>
      <c r="AL4124"/>
      <c r="AM4124"/>
      <c r="AN4124"/>
      <c r="AO4124"/>
      <c r="AP4124"/>
      <c r="AQ4124"/>
      <c r="AR4124"/>
      <c r="AS4124"/>
      <c r="AT4124"/>
      <c r="AU4124"/>
      <c r="AV4124"/>
      <c r="AW4124"/>
      <c r="AX4124"/>
      <c r="AY4124"/>
      <c r="AZ4124"/>
      <c r="BA4124"/>
      <c r="BB4124"/>
      <c r="BC4124"/>
      <c r="BD4124"/>
      <c r="BE4124"/>
      <c r="BF4124"/>
      <c r="BG4124"/>
      <c r="BH4124"/>
      <c r="BI4124"/>
      <c r="BJ4124"/>
      <c r="BK4124"/>
      <c r="BL4124"/>
      <c r="BM4124"/>
      <c r="BN4124"/>
      <c r="BO4124"/>
    </row>
    <row r="4125" spans="1:67" ht="15" x14ac:dyDescent="0.25">
      <c r="A4125" s="245" t="s">
        <v>2037</v>
      </c>
      <c r="B4125" s="245" t="s">
        <v>2036</v>
      </c>
      <c r="C4125" s="245" t="s">
        <v>2430</v>
      </c>
      <c r="D4125" s="245" t="s">
        <v>2429</v>
      </c>
      <c r="E4125" s="246" t="s">
        <v>44</v>
      </c>
      <c r="F4125" s="245" t="s">
        <v>44</v>
      </c>
      <c r="G4125" s="245" t="s">
        <v>3323</v>
      </c>
      <c r="H4125" s="245" t="s">
        <v>12692</v>
      </c>
      <c r="I4125" s="245" t="s">
        <v>24</v>
      </c>
      <c r="J4125" s="245" t="s">
        <v>569</v>
      </c>
      <c r="K4125" s="246" t="s">
        <v>12532</v>
      </c>
      <c r="L4125" s="245" t="s">
        <v>568</v>
      </c>
      <c r="M4125"/>
      <c r="N4125"/>
      <c r="O4125"/>
      <c r="P4125"/>
      <c r="Q4125"/>
      <c r="R4125"/>
      <c r="S4125"/>
      <c r="T4125"/>
      <c r="U4125"/>
      <c r="V4125"/>
      <c r="W4125"/>
      <c r="X4125"/>
      <c r="Y4125"/>
      <c r="Z4125"/>
      <c r="AA4125"/>
      <c r="AB4125"/>
      <c r="AC4125"/>
      <c r="AD4125"/>
      <c r="AE4125"/>
      <c r="AF4125"/>
      <c r="AG4125"/>
      <c r="AH4125"/>
      <c r="AI4125"/>
      <c r="AJ4125"/>
      <c r="AK4125"/>
      <c r="AL4125"/>
      <c r="AM4125"/>
      <c r="AN4125"/>
      <c r="AO4125"/>
      <c r="AP4125"/>
      <c r="AQ4125"/>
      <c r="AR4125"/>
      <c r="AS4125"/>
      <c r="AT4125"/>
      <c r="AU4125"/>
      <c r="AV4125"/>
      <c r="AW4125"/>
      <c r="AX4125"/>
      <c r="AY4125"/>
      <c r="AZ4125"/>
      <c r="BA4125"/>
      <c r="BB4125"/>
      <c r="BC4125"/>
      <c r="BD4125"/>
      <c r="BE4125"/>
      <c r="BF4125"/>
      <c r="BG4125"/>
      <c r="BH4125"/>
      <c r="BI4125"/>
      <c r="BJ4125"/>
      <c r="BK4125"/>
      <c r="BL4125"/>
      <c r="BM4125"/>
      <c r="BN4125"/>
      <c r="BO4125"/>
    </row>
    <row r="4126" spans="1:67" ht="15" x14ac:dyDescent="0.25">
      <c r="A4126" s="245" t="s">
        <v>2037</v>
      </c>
      <c r="B4126" s="245" t="s">
        <v>2036</v>
      </c>
      <c r="C4126" s="245" t="s">
        <v>2430</v>
      </c>
      <c r="D4126" s="245" t="s">
        <v>2429</v>
      </c>
      <c r="E4126" s="246" t="s">
        <v>44</v>
      </c>
      <c r="F4126" s="245" t="s">
        <v>44</v>
      </c>
      <c r="G4126" s="245" t="s">
        <v>3321</v>
      </c>
      <c r="H4126" s="245" t="s">
        <v>12693</v>
      </c>
      <c r="I4126" s="245" t="s">
        <v>24</v>
      </c>
      <c r="J4126" s="245" t="s">
        <v>569</v>
      </c>
      <c r="K4126" s="246" t="s">
        <v>24584</v>
      </c>
      <c r="L4126" s="245" t="s">
        <v>568</v>
      </c>
      <c r="M4126"/>
      <c r="N4126"/>
      <c r="O4126"/>
      <c r="P4126"/>
      <c r="Q4126"/>
      <c r="R4126"/>
      <c r="S4126"/>
      <c r="T4126"/>
      <c r="U4126"/>
      <c r="V4126"/>
      <c r="W4126"/>
      <c r="X4126"/>
      <c r="Y4126"/>
      <c r="Z4126"/>
      <c r="AA4126"/>
      <c r="AB4126"/>
      <c r="AC4126"/>
      <c r="AD4126"/>
      <c r="AE4126"/>
      <c r="AF4126"/>
      <c r="AG4126"/>
      <c r="AH4126"/>
      <c r="AI4126"/>
      <c r="AJ4126"/>
      <c r="AK4126"/>
      <c r="AL4126"/>
      <c r="AM4126"/>
      <c r="AN4126"/>
      <c r="AO4126"/>
      <c r="AP4126"/>
      <c r="AQ4126"/>
      <c r="AR4126"/>
      <c r="AS4126"/>
      <c r="AT4126"/>
      <c r="AU4126"/>
      <c r="AV4126"/>
      <c r="AW4126"/>
      <c r="AX4126"/>
      <c r="AY4126"/>
      <c r="AZ4126"/>
      <c r="BA4126"/>
      <c r="BB4126"/>
      <c r="BC4126"/>
      <c r="BD4126"/>
      <c r="BE4126"/>
      <c r="BF4126"/>
      <c r="BG4126"/>
      <c r="BH4126"/>
      <c r="BI4126"/>
      <c r="BJ4126"/>
      <c r="BK4126"/>
      <c r="BL4126"/>
      <c r="BM4126"/>
      <c r="BN4126"/>
      <c r="BO4126"/>
    </row>
    <row r="4127" spans="1:67" ht="15" x14ac:dyDescent="0.25">
      <c r="A4127" s="245" t="s">
        <v>2037</v>
      </c>
      <c r="B4127" s="245" t="s">
        <v>2036</v>
      </c>
      <c r="C4127" s="245" t="s">
        <v>2430</v>
      </c>
      <c r="D4127" s="245" t="s">
        <v>2429</v>
      </c>
      <c r="E4127" s="246" t="s">
        <v>44</v>
      </c>
      <c r="F4127" s="245" t="s">
        <v>44</v>
      </c>
      <c r="G4127" s="245" t="s">
        <v>3320</v>
      </c>
      <c r="H4127" s="245" t="s">
        <v>12694</v>
      </c>
      <c r="I4127" s="245" t="s">
        <v>24</v>
      </c>
      <c r="J4127" s="245" t="s">
        <v>569</v>
      </c>
      <c r="K4127" s="246" t="s">
        <v>14287</v>
      </c>
      <c r="L4127" s="245" t="s">
        <v>568</v>
      </c>
      <c r="M4127"/>
      <c r="N4127"/>
      <c r="O4127"/>
      <c r="P4127"/>
      <c r="Q4127"/>
      <c r="R4127"/>
      <c r="S4127"/>
      <c r="T4127"/>
      <c r="U4127"/>
      <c r="V4127"/>
      <c r="W4127"/>
      <c r="X4127"/>
      <c r="Y4127"/>
      <c r="Z4127"/>
      <c r="AA4127"/>
      <c r="AB4127"/>
      <c r="AC4127"/>
      <c r="AD4127"/>
      <c r="AE4127"/>
      <c r="AF4127"/>
      <c r="AG4127"/>
      <c r="AH4127"/>
      <c r="AI4127"/>
      <c r="AJ4127"/>
      <c r="AK4127"/>
      <c r="AL4127"/>
      <c r="AM4127"/>
      <c r="AN4127"/>
      <c r="AO4127"/>
      <c r="AP4127"/>
      <c r="AQ4127"/>
      <c r="AR4127"/>
      <c r="AS4127"/>
      <c r="AT4127"/>
      <c r="AU4127"/>
      <c r="AV4127"/>
      <c r="AW4127"/>
      <c r="AX4127"/>
      <c r="AY4127"/>
      <c r="AZ4127"/>
      <c r="BA4127"/>
      <c r="BB4127"/>
      <c r="BC4127"/>
      <c r="BD4127"/>
      <c r="BE4127"/>
      <c r="BF4127"/>
      <c r="BG4127"/>
      <c r="BH4127"/>
      <c r="BI4127"/>
      <c r="BJ4127"/>
      <c r="BK4127"/>
      <c r="BL4127"/>
      <c r="BM4127"/>
      <c r="BN4127"/>
      <c r="BO4127"/>
    </row>
    <row r="4128" spans="1:67" ht="15" x14ac:dyDescent="0.25">
      <c r="A4128" s="245" t="s">
        <v>2037</v>
      </c>
      <c r="B4128" s="245" t="s">
        <v>2036</v>
      </c>
      <c r="C4128" s="245" t="s">
        <v>2430</v>
      </c>
      <c r="D4128" s="245" t="s">
        <v>2429</v>
      </c>
      <c r="E4128" s="246" t="s">
        <v>44</v>
      </c>
      <c r="F4128" s="245" t="s">
        <v>44</v>
      </c>
      <c r="G4128" s="245" t="s">
        <v>3319</v>
      </c>
      <c r="H4128" s="245" t="s">
        <v>12695</v>
      </c>
      <c r="I4128" s="245" t="s">
        <v>24</v>
      </c>
      <c r="J4128" s="245" t="s">
        <v>569</v>
      </c>
      <c r="K4128" s="246" t="s">
        <v>24585</v>
      </c>
      <c r="L4128" s="245" t="s">
        <v>568</v>
      </c>
      <c r="M4128"/>
      <c r="N4128"/>
      <c r="O4128"/>
      <c r="P4128"/>
      <c r="Q4128"/>
      <c r="R4128"/>
      <c r="S4128"/>
      <c r="T4128"/>
      <c r="U4128"/>
      <c r="V4128"/>
      <c r="W4128"/>
      <c r="X4128"/>
      <c r="Y4128"/>
      <c r="Z4128"/>
      <c r="AA4128"/>
      <c r="AB4128"/>
      <c r="AC4128"/>
      <c r="AD4128"/>
      <c r="AE4128"/>
      <c r="AF4128"/>
      <c r="AG4128"/>
      <c r="AH4128"/>
      <c r="AI4128"/>
      <c r="AJ4128"/>
      <c r="AK4128"/>
      <c r="AL4128"/>
      <c r="AM4128"/>
      <c r="AN4128"/>
      <c r="AO4128"/>
      <c r="AP4128"/>
      <c r="AQ4128"/>
      <c r="AR4128"/>
      <c r="AS4128"/>
      <c r="AT4128"/>
      <c r="AU4128"/>
      <c r="AV4128"/>
      <c r="AW4128"/>
      <c r="AX4128"/>
      <c r="AY4128"/>
      <c r="AZ4128"/>
      <c r="BA4128"/>
      <c r="BB4128"/>
      <c r="BC4128"/>
      <c r="BD4128"/>
      <c r="BE4128"/>
      <c r="BF4128"/>
      <c r="BG4128"/>
      <c r="BH4128"/>
      <c r="BI4128"/>
      <c r="BJ4128"/>
      <c r="BK4128"/>
      <c r="BL4128"/>
      <c r="BM4128"/>
      <c r="BN4128"/>
      <c r="BO4128"/>
    </row>
    <row r="4129" spans="1:67" ht="15" x14ac:dyDescent="0.25">
      <c r="A4129" s="245" t="s">
        <v>2037</v>
      </c>
      <c r="B4129" s="245" t="s">
        <v>2036</v>
      </c>
      <c r="C4129" s="245" t="s">
        <v>2430</v>
      </c>
      <c r="D4129" s="245" t="s">
        <v>2429</v>
      </c>
      <c r="E4129" s="246" t="s">
        <v>44</v>
      </c>
      <c r="F4129" s="245" t="s">
        <v>44</v>
      </c>
      <c r="G4129" s="245" t="s">
        <v>3318</v>
      </c>
      <c r="H4129" s="245" t="s">
        <v>12696</v>
      </c>
      <c r="I4129" s="245" t="s">
        <v>24</v>
      </c>
      <c r="J4129" s="245" t="s">
        <v>569</v>
      </c>
      <c r="K4129" s="246" t="s">
        <v>24586</v>
      </c>
      <c r="L4129" s="245" t="s">
        <v>568</v>
      </c>
      <c r="M4129"/>
      <c r="N4129"/>
      <c r="O4129"/>
      <c r="P4129"/>
      <c r="Q4129"/>
      <c r="R4129"/>
      <c r="S4129"/>
      <c r="T4129"/>
      <c r="U4129"/>
      <c r="V4129"/>
      <c r="W4129"/>
      <c r="X4129"/>
      <c r="Y4129"/>
      <c r="Z4129"/>
      <c r="AA4129"/>
      <c r="AB4129"/>
      <c r="AC4129"/>
      <c r="AD4129"/>
      <c r="AE4129"/>
      <c r="AF4129"/>
      <c r="AG4129"/>
      <c r="AH4129"/>
      <c r="AI4129"/>
      <c r="AJ4129"/>
      <c r="AK4129"/>
      <c r="AL4129"/>
      <c r="AM4129"/>
      <c r="AN4129"/>
      <c r="AO4129"/>
      <c r="AP4129"/>
      <c r="AQ4129"/>
      <c r="AR4129"/>
      <c r="AS4129"/>
      <c r="AT4129"/>
      <c r="AU4129"/>
      <c r="AV4129"/>
      <c r="AW4129"/>
      <c r="AX4129"/>
      <c r="AY4129"/>
      <c r="AZ4129"/>
      <c r="BA4129"/>
      <c r="BB4129"/>
      <c r="BC4129"/>
      <c r="BD4129"/>
      <c r="BE4129"/>
      <c r="BF4129"/>
      <c r="BG4129"/>
      <c r="BH4129"/>
      <c r="BI4129"/>
      <c r="BJ4129"/>
      <c r="BK4129"/>
      <c r="BL4129"/>
      <c r="BM4129"/>
      <c r="BN4129"/>
      <c r="BO4129"/>
    </row>
    <row r="4130" spans="1:67" ht="15" x14ac:dyDescent="0.25">
      <c r="A4130" s="245" t="s">
        <v>2037</v>
      </c>
      <c r="B4130" s="245" t="s">
        <v>2036</v>
      </c>
      <c r="C4130" s="245" t="s">
        <v>2430</v>
      </c>
      <c r="D4130" s="245" t="s">
        <v>2429</v>
      </c>
      <c r="E4130" s="246" t="s">
        <v>44</v>
      </c>
      <c r="F4130" s="245" t="s">
        <v>44</v>
      </c>
      <c r="G4130" s="245" t="s">
        <v>3317</v>
      </c>
      <c r="H4130" s="245" t="s">
        <v>12697</v>
      </c>
      <c r="I4130" s="245" t="s">
        <v>24</v>
      </c>
      <c r="J4130" s="245" t="s">
        <v>569</v>
      </c>
      <c r="K4130" s="246" t="s">
        <v>21538</v>
      </c>
      <c r="L4130" s="245" t="s">
        <v>568</v>
      </c>
      <c r="M4130"/>
      <c r="N4130"/>
      <c r="O4130"/>
      <c r="P4130"/>
      <c r="Q4130"/>
      <c r="R4130"/>
      <c r="S4130"/>
      <c r="T4130"/>
      <c r="U4130"/>
      <c r="V4130"/>
      <c r="W4130"/>
      <c r="X4130"/>
      <c r="Y4130"/>
      <c r="Z4130"/>
      <c r="AA4130"/>
      <c r="AB4130"/>
      <c r="AC4130"/>
      <c r="AD4130"/>
      <c r="AE4130"/>
      <c r="AF4130"/>
      <c r="AG4130"/>
      <c r="AH4130"/>
      <c r="AI4130"/>
      <c r="AJ4130"/>
      <c r="AK4130"/>
      <c r="AL4130"/>
      <c r="AM4130"/>
      <c r="AN4130"/>
      <c r="AO4130"/>
      <c r="AP4130"/>
      <c r="AQ4130"/>
      <c r="AR4130"/>
      <c r="AS4130"/>
      <c r="AT4130"/>
      <c r="AU4130"/>
      <c r="AV4130"/>
      <c r="AW4130"/>
      <c r="AX4130"/>
      <c r="AY4130"/>
      <c r="AZ4130"/>
      <c r="BA4130"/>
      <c r="BB4130"/>
      <c r="BC4130"/>
      <c r="BD4130"/>
      <c r="BE4130"/>
      <c r="BF4130"/>
      <c r="BG4130"/>
      <c r="BH4130"/>
      <c r="BI4130"/>
      <c r="BJ4130"/>
      <c r="BK4130"/>
      <c r="BL4130"/>
      <c r="BM4130"/>
      <c r="BN4130"/>
      <c r="BO4130"/>
    </row>
    <row r="4131" spans="1:67" ht="15" x14ac:dyDescent="0.25">
      <c r="A4131" s="245" t="s">
        <v>2037</v>
      </c>
      <c r="B4131" s="245" t="s">
        <v>2036</v>
      </c>
      <c r="C4131" s="245" t="s">
        <v>2430</v>
      </c>
      <c r="D4131" s="245" t="s">
        <v>2429</v>
      </c>
      <c r="E4131" s="246" t="s">
        <v>44</v>
      </c>
      <c r="F4131" s="245" t="s">
        <v>44</v>
      </c>
      <c r="G4131" s="245" t="s">
        <v>3316</v>
      </c>
      <c r="H4131" s="245" t="s">
        <v>12699</v>
      </c>
      <c r="I4131" s="245" t="s">
        <v>24</v>
      </c>
      <c r="J4131" s="245" t="s">
        <v>569</v>
      </c>
      <c r="K4131" s="246" t="s">
        <v>24587</v>
      </c>
      <c r="L4131" s="245" t="s">
        <v>568</v>
      </c>
      <c r="M4131"/>
      <c r="N4131"/>
      <c r="O4131"/>
      <c r="P4131"/>
      <c r="Q4131"/>
      <c r="R4131"/>
      <c r="S4131"/>
      <c r="T4131"/>
      <c r="U4131"/>
      <c r="V4131"/>
      <c r="W4131"/>
      <c r="X4131"/>
      <c r="Y4131"/>
      <c r="Z4131"/>
      <c r="AA4131"/>
      <c r="AB4131"/>
      <c r="AC4131"/>
      <c r="AD4131"/>
      <c r="AE4131"/>
      <c r="AF4131"/>
      <c r="AG4131"/>
      <c r="AH4131"/>
      <c r="AI4131"/>
      <c r="AJ4131"/>
      <c r="AK4131"/>
      <c r="AL4131"/>
      <c r="AM4131"/>
      <c r="AN4131"/>
      <c r="AO4131"/>
      <c r="AP4131"/>
      <c r="AQ4131"/>
      <c r="AR4131"/>
      <c r="AS4131"/>
      <c r="AT4131"/>
      <c r="AU4131"/>
      <c r="AV4131"/>
      <c r="AW4131"/>
      <c r="AX4131"/>
      <c r="AY4131"/>
      <c r="AZ4131"/>
      <c r="BA4131"/>
      <c r="BB4131"/>
      <c r="BC4131"/>
      <c r="BD4131"/>
      <c r="BE4131"/>
      <c r="BF4131"/>
      <c r="BG4131"/>
      <c r="BH4131"/>
      <c r="BI4131"/>
      <c r="BJ4131"/>
      <c r="BK4131"/>
      <c r="BL4131"/>
      <c r="BM4131"/>
      <c r="BN4131"/>
      <c r="BO4131"/>
    </row>
    <row r="4132" spans="1:67" ht="15" x14ac:dyDescent="0.25">
      <c r="A4132" s="245" t="s">
        <v>2037</v>
      </c>
      <c r="B4132" s="245" t="s">
        <v>2036</v>
      </c>
      <c r="C4132" s="245" t="s">
        <v>2430</v>
      </c>
      <c r="D4132" s="245" t="s">
        <v>2429</v>
      </c>
      <c r="E4132" s="246" t="s">
        <v>44</v>
      </c>
      <c r="F4132" s="245" t="s">
        <v>44</v>
      </c>
      <c r="G4132" s="245" t="s">
        <v>3315</v>
      </c>
      <c r="H4132" s="245" t="s">
        <v>12700</v>
      </c>
      <c r="I4132" s="245" t="s">
        <v>24</v>
      </c>
      <c r="J4132" s="245" t="s">
        <v>569</v>
      </c>
      <c r="K4132" s="246" t="s">
        <v>24588</v>
      </c>
      <c r="L4132" s="245" t="s">
        <v>568</v>
      </c>
      <c r="M4132"/>
      <c r="N4132"/>
      <c r="O4132"/>
      <c r="P4132"/>
      <c r="Q4132"/>
      <c r="R4132"/>
      <c r="S4132"/>
      <c r="T4132"/>
      <c r="U4132"/>
      <c r="V4132"/>
      <c r="W4132"/>
      <c r="X4132"/>
      <c r="Y4132"/>
      <c r="Z4132"/>
      <c r="AA4132"/>
      <c r="AB4132"/>
      <c r="AC4132"/>
      <c r="AD4132"/>
      <c r="AE4132"/>
      <c r="AF4132"/>
      <c r="AG4132"/>
      <c r="AH4132"/>
      <c r="AI4132"/>
      <c r="AJ4132"/>
      <c r="AK4132"/>
      <c r="AL4132"/>
      <c r="AM4132"/>
      <c r="AN4132"/>
      <c r="AO4132"/>
      <c r="AP4132"/>
      <c r="AQ4132"/>
      <c r="AR4132"/>
      <c r="AS4132"/>
      <c r="AT4132"/>
      <c r="AU4132"/>
      <c r="AV4132"/>
      <c r="AW4132"/>
      <c r="AX4132"/>
      <c r="AY4132"/>
      <c r="AZ4132"/>
      <c r="BA4132"/>
      <c r="BB4132"/>
      <c r="BC4132"/>
      <c r="BD4132"/>
      <c r="BE4132"/>
      <c r="BF4132"/>
      <c r="BG4132"/>
      <c r="BH4132"/>
      <c r="BI4132"/>
      <c r="BJ4132"/>
      <c r="BK4132"/>
      <c r="BL4132"/>
      <c r="BM4132"/>
      <c r="BN4132"/>
      <c r="BO4132"/>
    </row>
    <row r="4133" spans="1:67" ht="15" x14ac:dyDescent="0.25">
      <c r="A4133" s="245" t="s">
        <v>2037</v>
      </c>
      <c r="B4133" s="245" t="s">
        <v>2036</v>
      </c>
      <c r="C4133" s="245" t="s">
        <v>2430</v>
      </c>
      <c r="D4133" s="245" t="s">
        <v>2429</v>
      </c>
      <c r="E4133" s="246" t="s">
        <v>44</v>
      </c>
      <c r="F4133" s="245" t="s">
        <v>44</v>
      </c>
      <c r="G4133" s="245" t="s">
        <v>3314</v>
      </c>
      <c r="H4133" s="245" t="s">
        <v>12701</v>
      </c>
      <c r="I4133" s="245" t="s">
        <v>24</v>
      </c>
      <c r="J4133" s="245" t="s">
        <v>569</v>
      </c>
      <c r="K4133" s="246" t="s">
        <v>24589</v>
      </c>
      <c r="L4133" s="245" t="s">
        <v>568</v>
      </c>
      <c r="M4133"/>
      <c r="N4133"/>
      <c r="O4133"/>
      <c r="P4133"/>
      <c r="Q4133"/>
      <c r="R4133"/>
      <c r="S4133"/>
      <c r="T4133"/>
      <c r="U4133"/>
      <c r="V4133"/>
      <c r="W4133"/>
      <c r="X4133"/>
      <c r="Y4133"/>
      <c r="Z4133"/>
      <c r="AA4133"/>
      <c r="AB4133"/>
      <c r="AC4133"/>
      <c r="AD4133"/>
      <c r="AE4133"/>
      <c r="AF4133"/>
      <c r="AG4133"/>
      <c r="AH4133"/>
      <c r="AI4133"/>
      <c r="AJ4133"/>
      <c r="AK4133"/>
      <c r="AL4133"/>
      <c r="AM4133"/>
      <c r="AN4133"/>
      <c r="AO4133"/>
      <c r="AP4133"/>
      <c r="AQ4133"/>
      <c r="AR4133"/>
      <c r="AS4133"/>
      <c r="AT4133"/>
      <c r="AU4133"/>
      <c r="AV4133"/>
      <c r="AW4133"/>
      <c r="AX4133"/>
      <c r="AY4133"/>
      <c r="AZ4133"/>
      <c r="BA4133"/>
      <c r="BB4133"/>
      <c r="BC4133"/>
      <c r="BD4133"/>
      <c r="BE4133"/>
      <c r="BF4133"/>
      <c r="BG4133"/>
      <c r="BH4133"/>
      <c r="BI4133"/>
      <c r="BJ4133"/>
      <c r="BK4133"/>
      <c r="BL4133"/>
      <c r="BM4133"/>
      <c r="BN4133"/>
      <c r="BO4133"/>
    </row>
    <row r="4134" spans="1:67" ht="15" x14ac:dyDescent="0.25">
      <c r="A4134" s="245" t="s">
        <v>2037</v>
      </c>
      <c r="B4134" s="245" t="s">
        <v>2036</v>
      </c>
      <c r="C4134" s="245" t="s">
        <v>2430</v>
      </c>
      <c r="D4134" s="245" t="s">
        <v>2429</v>
      </c>
      <c r="E4134" s="246" t="s">
        <v>44</v>
      </c>
      <c r="F4134" s="245" t="s">
        <v>44</v>
      </c>
      <c r="G4134" s="245" t="s">
        <v>3313</v>
      </c>
      <c r="H4134" s="245" t="s">
        <v>12702</v>
      </c>
      <c r="I4134" s="245" t="s">
        <v>24</v>
      </c>
      <c r="J4134" s="245" t="s">
        <v>569</v>
      </c>
      <c r="K4134" s="246" t="s">
        <v>24590</v>
      </c>
      <c r="L4134" s="245" t="s">
        <v>568</v>
      </c>
      <c r="M4134"/>
      <c r="N4134"/>
      <c r="O4134"/>
      <c r="P4134"/>
      <c r="Q4134"/>
      <c r="R4134"/>
      <c r="S4134"/>
      <c r="T4134"/>
      <c r="U4134"/>
      <c r="V4134"/>
      <c r="W4134"/>
      <c r="X4134"/>
      <c r="Y4134"/>
      <c r="Z4134"/>
      <c r="AA4134"/>
      <c r="AB4134"/>
      <c r="AC4134"/>
      <c r="AD4134"/>
      <c r="AE4134"/>
      <c r="AF4134"/>
      <c r="AG4134"/>
      <c r="AH4134"/>
      <c r="AI4134"/>
      <c r="AJ4134"/>
      <c r="AK4134"/>
      <c r="AL4134"/>
      <c r="AM4134"/>
      <c r="AN4134"/>
      <c r="AO4134"/>
      <c r="AP4134"/>
      <c r="AQ4134"/>
      <c r="AR4134"/>
      <c r="AS4134"/>
      <c r="AT4134"/>
      <c r="AU4134"/>
      <c r="AV4134"/>
      <c r="AW4134"/>
      <c r="AX4134"/>
      <c r="AY4134"/>
      <c r="AZ4134"/>
      <c r="BA4134"/>
      <c r="BB4134"/>
      <c r="BC4134"/>
      <c r="BD4134"/>
      <c r="BE4134"/>
      <c r="BF4134"/>
      <c r="BG4134"/>
      <c r="BH4134"/>
      <c r="BI4134"/>
      <c r="BJ4134"/>
      <c r="BK4134"/>
      <c r="BL4134"/>
      <c r="BM4134"/>
      <c r="BN4134"/>
      <c r="BO4134"/>
    </row>
    <row r="4135" spans="1:67" ht="15" x14ac:dyDescent="0.25">
      <c r="A4135" s="245" t="s">
        <v>2037</v>
      </c>
      <c r="B4135" s="245" t="s">
        <v>2036</v>
      </c>
      <c r="C4135" s="245" t="s">
        <v>2430</v>
      </c>
      <c r="D4135" s="245" t="s">
        <v>2429</v>
      </c>
      <c r="E4135" s="246" t="s">
        <v>44</v>
      </c>
      <c r="F4135" s="245" t="s">
        <v>44</v>
      </c>
      <c r="G4135" s="245" t="s">
        <v>3312</v>
      </c>
      <c r="H4135" s="245" t="s">
        <v>12704</v>
      </c>
      <c r="I4135" s="245" t="s">
        <v>24</v>
      </c>
      <c r="J4135" s="245" t="s">
        <v>569</v>
      </c>
      <c r="K4135" s="246" t="s">
        <v>24591</v>
      </c>
      <c r="L4135" s="245" t="s">
        <v>568</v>
      </c>
      <c r="M4135"/>
      <c r="N4135"/>
      <c r="O4135"/>
      <c r="P4135"/>
      <c r="Q4135"/>
      <c r="R4135"/>
      <c r="S4135"/>
      <c r="T4135"/>
      <c r="U4135"/>
      <c r="V4135"/>
      <c r="W4135"/>
      <c r="X4135"/>
      <c r="Y4135"/>
      <c r="Z4135"/>
      <c r="AA4135"/>
      <c r="AB4135"/>
      <c r="AC4135"/>
      <c r="AD4135"/>
      <c r="AE4135"/>
      <c r="AF4135"/>
      <c r="AG4135"/>
      <c r="AH4135"/>
      <c r="AI4135"/>
      <c r="AJ4135"/>
      <c r="AK4135"/>
      <c r="AL4135"/>
      <c r="AM4135"/>
      <c r="AN4135"/>
      <c r="AO4135"/>
      <c r="AP4135"/>
      <c r="AQ4135"/>
      <c r="AR4135"/>
      <c r="AS4135"/>
      <c r="AT4135"/>
      <c r="AU4135"/>
      <c r="AV4135"/>
      <c r="AW4135"/>
      <c r="AX4135"/>
      <c r="AY4135"/>
      <c r="AZ4135"/>
      <c r="BA4135"/>
      <c r="BB4135"/>
      <c r="BC4135"/>
      <c r="BD4135"/>
      <c r="BE4135"/>
      <c r="BF4135"/>
      <c r="BG4135"/>
      <c r="BH4135"/>
      <c r="BI4135"/>
      <c r="BJ4135"/>
      <c r="BK4135"/>
      <c r="BL4135"/>
      <c r="BM4135"/>
      <c r="BN4135"/>
      <c r="BO4135"/>
    </row>
    <row r="4136" spans="1:67" ht="15" x14ac:dyDescent="0.25">
      <c r="A4136" s="245" t="s">
        <v>2037</v>
      </c>
      <c r="B4136" s="245" t="s">
        <v>2036</v>
      </c>
      <c r="C4136" s="245" t="s">
        <v>2430</v>
      </c>
      <c r="D4136" s="245" t="s">
        <v>2429</v>
      </c>
      <c r="E4136" s="246" t="s">
        <v>44</v>
      </c>
      <c r="F4136" s="245" t="s">
        <v>44</v>
      </c>
      <c r="G4136" s="245" t="s">
        <v>3311</v>
      </c>
      <c r="H4136" s="245" t="s">
        <v>12705</v>
      </c>
      <c r="I4136" s="245" t="s">
        <v>24</v>
      </c>
      <c r="J4136" s="245" t="s">
        <v>569</v>
      </c>
      <c r="K4136" s="246" t="s">
        <v>24592</v>
      </c>
      <c r="L4136" s="245" t="s">
        <v>568</v>
      </c>
      <c r="M4136"/>
      <c r="N4136"/>
      <c r="O4136"/>
      <c r="P4136"/>
      <c r="Q4136"/>
      <c r="R4136"/>
      <c r="S4136"/>
      <c r="T4136"/>
      <c r="U4136"/>
      <c r="V4136"/>
      <c r="W4136"/>
      <c r="X4136"/>
      <c r="Y4136"/>
      <c r="Z4136"/>
      <c r="AA4136"/>
      <c r="AB4136"/>
      <c r="AC4136"/>
      <c r="AD4136"/>
      <c r="AE4136"/>
      <c r="AF4136"/>
      <c r="AG4136"/>
      <c r="AH4136"/>
      <c r="AI4136"/>
      <c r="AJ4136"/>
      <c r="AK4136"/>
      <c r="AL4136"/>
      <c r="AM4136"/>
      <c r="AN4136"/>
      <c r="AO4136"/>
      <c r="AP4136"/>
      <c r="AQ4136"/>
      <c r="AR4136"/>
      <c r="AS4136"/>
      <c r="AT4136"/>
      <c r="AU4136"/>
      <c r="AV4136"/>
      <c r="AW4136"/>
      <c r="AX4136"/>
      <c r="AY4136"/>
      <c r="AZ4136"/>
      <c r="BA4136"/>
      <c r="BB4136"/>
      <c r="BC4136"/>
      <c r="BD4136"/>
      <c r="BE4136"/>
      <c r="BF4136"/>
      <c r="BG4136"/>
      <c r="BH4136"/>
      <c r="BI4136"/>
      <c r="BJ4136"/>
      <c r="BK4136"/>
      <c r="BL4136"/>
      <c r="BM4136"/>
      <c r="BN4136"/>
      <c r="BO4136"/>
    </row>
    <row r="4137" spans="1:67" ht="15" x14ac:dyDescent="0.25">
      <c r="A4137" s="245" t="s">
        <v>2037</v>
      </c>
      <c r="B4137" s="245" t="s">
        <v>2036</v>
      </c>
      <c r="C4137" s="245" t="s">
        <v>2430</v>
      </c>
      <c r="D4137" s="245" t="s">
        <v>2429</v>
      </c>
      <c r="E4137" s="246" t="s">
        <v>44</v>
      </c>
      <c r="F4137" s="245" t="s">
        <v>44</v>
      </c>
      <c r="G4137" s="245" t="s">
        <v>3310</v>
      </c>
      <c r="H4137" s="245" t="s">
        <v>12706</v>
      </c>
      <c r="I4137" s="245" t="s">
        <v>24</v>
      </c>
      <c r="J4137" s="245" t="s">
        <v>569</v>
      </c>
      <c r="K4137" s="246" t="s">
        <v>24593</v>
      </c>
      <c r="L4137" s="245" t="s">
        <v>568</v>
      </c>
      <c r="M4137"/>
      <c r="N4137"/>
      <c r="O4137"/>
      <c r="P4137"/>
      <c r="Q4137"/>
      <c r="R4137"/>
      <c r="S4137"/>
      <c r="T4137"/>
      <c r="U4137"/>
      <c r="V4137"/>
      <c r="W4137"/>
      <c r="X4137"/>
      <c r="Y4137"/>
      <c r="Z4137"/>
      <c r="AA4137"/>
      <c r="AB4137"/>
      <c r="AC4137"/>
      <c r="AD4137"/>
      <c r="AE4137"/>
      <c r="AF4137"/>
      <c r="AG4137"/>
      <c r="AH4137"/>
      <c r="AI4137"/>
      <c r="AJ4137"/>
      <c r="AK4137"/>
      <c r="AL4137"/>
      <c r="AM4137"/>
      <c r="AN4137"/>
      <c r="AO4137"/>
      <c r="AP4137"/>
      <c r="AQ4137"/>
      <c r="AR4137"/>
      <c r="AS4137"/>
      <c r="AT4137"/>
      <c r="AU4137"/>
      <c r="AV4137"/>
      <c r="AW4137"/>
      <c r="AX4137"/>
      <c r="AY4137"/>
      <c r="AZ4137"/>
      <c r="BA4137"/>
      <c r="BB4137"/>
      <c r="BC4137"/>
      <c r="BD4137"/>
      <c r="BE4137"/>
      <c r="BF4137"/>
      <c r="BG4137"/>
      <c r="BH4137"/>
      <c r="BI4137"/>
      <c r="BJ4137"/>
      <c r="BK4137"/>
      <c r="BL4137"/>
      <c r="BM4137"/>
      <c r="BN4137"/>
      <c r="BO4137"/>
    </row>
    <row r="4138" spans="1:67" ht="15" x14ac:dyDescent="0.25">
      <c r="A4138" s="245" t="s">
        <v>2037</v>
      </c>
      <c r="B4138" s="245" t="s">
        <v>2036</v>
      </c>
      <c r="C4138" s="245" t="s">
        <v>2430</v>
      </c>
      <c r="D4138" s="245" t="s">
        <v>2429</v>
      </c>
      <c r="E4138" s="246" t="s">
        <v>44</v>
      </c>
      <c r="F4138" s="245" t="s">
        <v>44</v>
      </c>
      <c r="G4138" s="245" t="s">
        <v>3309</v>
      </c>
      <c r="H4138" s="245" t="s">
        <v>12707</v>
      </c>
      <c r="I4138" s="245" t="s">
        <v>24</v>
      </c>
      <c r="J4138" s="245" t="s">
        <v>569</v>
      </c>
      <c r="K4138" s="246" t="s">
        <v>24594</v>
      </c>
      <c r="L4138" s="245" t="s">
        <v>568</v>
      </c>
      <c r="M4138"/>
      <c r="N4138"/>
      <c r="O4138"/>
      <c r="P4138"/>
      <c r="Q4138"/>
      <c r="R4138"/>
      <c r="S4138"/>
      <c r="T4138"/>
      <c r="U4138"/>
      <c r="V4138"/>
      <c r="W4138"/>
      <c r="X4138"/>
      <c r="Y4138"/>
      <c r="Z4138"/>
      <c r="AA4138"/>
      <c r="AB4138"/>
      <c r="AC4138"/>
      <c r="AD4138"/>
      <c r="AE4138"/>
      <c r="AF4138"/>
      <c r="AG4138"/>
      <c r="AH4138"/>
      <c r="AI4138"/>
      <c r="AJ4138"/>
      <c r="AK4138"/>
      <c r="AL4138"/>
      <c r="AM4138"/>
      <c r="AN4138"/>
      <c r="AO4138"/>
      <c r="AP4138"/>
      <c r="AQ4138"/>
      <c r="AR4138"/>
      <c r="AS4138"/>
      <c r="AT4138"/>
      <c r="AU4138"/>
      <c r="AV4138"/>
      <c r="AW4138"/>
      <c r="AX4138"/>
      <c r="AY4138"/>
      <c r="AZ4138"/>
      <c r="BA4138"/>
      <c r="BB4138"/>
      <c r="BC4138"/>
      <c r="BD4138"/>
      <c r="BE4138"/>
      <c r="BF4138"/>
      <c r="BG4138"/>
      <c r="BH4138"/>
      <c r="BI4138"/>
      <c r="BJ4138"/>
      <c r="BK4138"/>
      <c r="BL4138"/>
      <c r="BM4138"/>
      <c r="BN4138"/>
      <c r="BO4138"/>
    </row>
    <row r="4139" spans="1:67" ht="15" x14ac:dyDescent="0.25">
      <c r="A4139" s="245" t="s">
        <v>2037</v>
      </c>
      <c r="B4139" s="245" t="s">
        <v>2036</v>
      </c>
      <c r="C4139" s="245" t="s">
        <v>2430</v>
      </c>
      <c r="D4139" s="245" t="s">
        <v>2429</v>
      </c>
      <c r="E4139" s="246" t="s">
        <v>44</v>
      </c>
      <c r="F4139" s="245" t="s">
        <v>44</v>
      </c>
      <c r="G4139" s="245" t="s">
        <v>3308</v>
      </c>
      <c r="H4139" s="245" t="s">
        <v>12708</v>
      </c>
      <c r="I4139" s="245" t="s">
        <v>24</v>
      </c>
      <c r="J4139" s="245" t="s">
        <v>569</v>
      </c>
      <c r="K4139" s="246" t="s">
        <v>13178</v>
      </c>
      <c r="L4139" s="245" t="s">
        <v>568</v>
      </c>
      <c r="M4139"/>
      <c r="N4139"/>
      <c r="O4139"/>
      <c r="P4139"/>
      <c r="Q4139"/>
      <c r="R4139"/>
      <c r="S4139"/>
      <c r="T4139"/>
      <c r="U4139"/>
      <c r="V4139"/>
      <c r="W4139"/>
      <c r="X4139"/>
      <c r="Y4139"/>
      <c r="Z4139"/>
      <c r="AA4139"/>
      <c r="AB4139"/>
      <c r="AC4139"/>
      <c r="AD4139"/>
      <c r="AE4139"/>
      <c r="AF4139"/>
      <c r="AG4139"/>
      <c r="AH4139"/>
      <c r="AI4139"/>
      <c r="AJ4139"/>
      <c r="AK4139"/>
      <c r="AL4139"/>
      <c r="AM4139"/>
      <c r="AN4139"/>
      <c r="AO4139"/>
      <c r="AP4139"/>
      <c r="AQ4139"/>
      <c r="AR4139"/>
      <c r="AS4139"/>
      <c r="AT4139"/>
      <c r="AU4139"/>
      <c r="AV4139"/>
      <c r="AW4139"/>
      <c r="AX4139"/>
      <c r="AY4139"/>
      <c r="AZ4139"/>
      <c r="BA4139"/>
      <c r="BB4139"/>
      <c r="BC4139"/>
      <c r="BD4139"/>
      <c r="BE4139"/>
      <c r="BF4139"/>
      <c r="BG4139"/>
      <c r="BH4139"/>
      <c r="BI4139"/>
      <c r="BJ4139"/>
      <c r="BK4139"/>
      <c r="BL4139"/>
      <c r="BM4139"/>
      <c r="BN4139"/>
      <c r="BO4139"/>
    </row>
    <row r="4140" spans="1:67" ht="15" x14ac:dyDescent="0.25">
      <c r="A4140" s="245" t="s">
        <v>2037</v>
      </c>
      <c r="B4140" s="245" t="s">
        <v>2036</v>
      </c>
      <c r="C4140" s="245" t="s">
        <v>2430</v>
      </c>
      <c r="D4140" s="245" t="s">
        <v>2429</v>
      </c>
      <c r="E4140" s="246" t="s">
        <v>44</v>
      </c>
      <c r="F4140" s="245" t="s">
        <v>44</v>
      </c>
      <c r="G4140" s="245" t="s">
        <v>3306</v>
      </c>
      <c r="H4140" s="245" t="s">
        <v>12709</v>
      </c>
      <c r="I4140" s="245" t="s">
        <v>24</v>
      </c>
      <c r="J4140" s="245" t="s">
        <v>569</v>
      </c>
      <c r="K4140" s="246" t="s">
        <v>24595</v>
      </c>
      <c r="L4140" s="245" t="s">
        <v>568</v>
      </c>
      <c r="M4140"/>
      <c r="N4140"/>
      <c r="O4140"/>
      <c r="P4140"/>
      <c r="Q4140"/>
      <c r="R4140"/>
      <c r="S4140"/>
      <c r="T4140"/>
      <c r="U4140"/>
      <c r="V4140"/>
      <c r="W4140"/>
      <c r="X4140"/>
      <c r="Y4140"/>
      <c r="Z4140"/>
      <c r="AA4140"/>
      <c r="AB4140"/>
      <c r="AC4140"/>
      <c r="AD4140"/>
      <c r="AE4140"/>
      <c r="AF4140"/>
      <c r="AG4140"/>
      <c r="AH4140"/>
      <c r="AI4140"/>
      <c r="AJ4140"/>
      <c r="AK4140"/>
      <c r="AL4140"/>
      <c r="AM4140"/>
      <c r="AN4140"/>
      <c r="AO4140"/>
      <c r="AP4140"/>
      <c r="AQ4140"/>
      <c r="AR4140"/>
      <c r="AS4140"/>
      <c r="AT4140"/>
      <c r="AU4140"/>
      <c r="AV4140"/>
      <c r="AW4140"/>
      <c r="AX4140"/>
      <c r="AY4140"/>
      <c r="AZ4140"/>
      <c r="BA4140"/>
      <c r="BB4140"/>
      <c r="BC4140"/>
      <c r="BD4140"/>
      <c r="BE4140"/>
      <c r="BF4140"/>
      <c r="BG4140"/>
      <c r="BH4140"/>
      <c r="BI4140"/>
      <c r="BJ4140"/>
      <c r="BK4140"/>
      <c r="BL4140"/>
      <c r="BM4140"/>
      <c r="BN4140"/>
      <c r="BO4140"/>
    </row>
    <row r="4141" spans="1:67" ht="15" x14ac:dyDescent="0.25">
      <c r="A4141" s="245" t="s">
        <v>2037</v>
      </c>
      <c r="B4141" s="245" t="s">
        <v>2036</v>
      </c>
      <c r="C4141" s="245" t="s">
        <v>2430</v>
      </c>
      <c r="D4141" s="245" t="s">
        <v>2429</v>
      </c>
      <c r="E4141" s="246" t="s">
        <v>44</v>
      </c>
      <c r="F4141" s="245" t="s">
        <v>44</v>
      </c>
      <c r="G4141" s="245" t="s">
        <v>3305</v>
      </c>
      <c r="H4141" s="245" t="s">
        <v>12710</v>
      </c>
      <c r="I4141" s="245" t="s">
        <v>24</v>
      </c>
      <c r="J4141" s="245" t="s">
        <v>569</v>
      </c>
      <c r="K4141" s="246" t="s">
        <v>16142</v>
      </c>
      <c r="L4141" s="245" t="s">
        <v>568</v>
      </c>
      <c r="M4141"/>
      <c r="N4141"/>
      <c r="O4141"/>
      <c r="P4141"/>
      <c r="Q4141"/>
      <c r="R4141"/>
      <c r="S4141"/>
      <c r="T4141"/>
      <c r="U4141"/>
      <c r="V4141"/>
      <c r="W4141"/>
      <c r="X4141"/>
      <c r="Y4141"/>
      <c r="Z4141"/>
      <c r="AA4141"/>
      <c r="AB4141"/>
      <c r="AC4141"/>
      <c r="AD4141"/>
      <c r="AE4141"/>
      <c r="AF4141"/>
      <c r="AG4141"/>
      <c r="AH4141"/>
      <c r="AI4141"/>
      <c r="AJ4141"/>
      <c r="AK4141"/>
      <c r="AL4141"/>
      <c r="AM4141"/>
      <c r="AN4141"/>
      <c r="AO4141"/>
      <c r="AP4141"/>
      <c r="AQ4141"/>
      <c r="AR4141"/>
      <c r="AS4141"/>
      <c r="AT4141"/>
      <c r="AU4141"/>
      <c r="AV4141"/>
      <c r="AW4141"/>
      <c r="AX4141"/>
      <c r="AY4141"/>
      <c r="AZ4141"/>
      <c r="BA4141"/>
      <c r="BB4141"/>
      <c r="BC4141"/>
      <c r="BD4141"/>
      <c r="BE4141"/>
      <c r="BF4141"/>
      <c r="BG4141"/>
      <c r="BH4141"/>
      <c r="BI4141"/>
      <c r="BJ4141"/>
      <c r="BK4141"/>
      <c r="BL4141"/>
      <c r="BM4141"/>
      <c r="BN4141"/>
      <c r="BO4141"/>
    </row>
    <row r="4142" spans="1:67" ht="15" x14ac:dyDescent="0.25">
      <c r="A4142" s="245" t="s">
        <v>2037</v>
      </c>
      <c r="B4142" s="245" t="s">
        <v>2036</v>
      </c>
      <c r="C4142" s="245" t="s">
        <v>2430</v>
      </c>
      <c r="D4142" s="245" t="s">
        <v>2429</v>
      </c>
      <c r="E4142" s="246" t="s">
        <v>44</v>
      </c>
      <c r="F4142" s="245" t="s">
        <v>44</v>
      </c>
      <c r="G4142" s="245" t="s">
        <v>3304</v>
      </c>
      <c r="H4142" s="245" t="s">
        <v>12711</v>
      </c>
      <c r="I4142" s="245" t="s">
        <v>24</v>
      </c>
      <c r="J4142" s="245" t="s">
        <v>569</v>
      </c>
      <c r="K4142" s="246" t="s">
        <v>12457</v>
      </c>
      <c r="L4142" s="245" t="s">
        <v>568</v>
      </c>
      <c r="M4142"/>
      <c r="N4142"/>
      <c r="O4142"/>
      <c r="P4142"/>
      <c r="Q4142"/>
      <c r="R4142"/>
      <c r="S4142"/>
      <c r="T4142"/>
      <c r="U4142"/>
      <c r="V4142"/>
      <c r="W4142"/>
      <c r="X4142"/>
      <c r="Y4142"/>
      <c r="Z4142"/>
      <c r="AA4142"/>
      <c r="AB4142"/>
      <c r="AC4142"/>
      <c r="AD4142"/>
      <c r="AE4142"/>
      <c r="AF4142"/>
      <c r="AG4142"/>
      <c r="AH4142"/>
      <c r="AI4142"/>
      <c r="AJ4142"/>
      <c r="AK4142"/>
      <c r="AL4142"/>
      <c r="AM4142"/>
      <c r="AN4142"/>
      <c r="AO4142"/>
      <c r="AP4142"/>
      <c r="AQ4142"/>
      <c r="AR4142"/>
      <c r="AS4142"/>
      <c r="AT4142"/>
      <c r="AU4142"/>
      <c r="AV4142"/>
      <c r="AW4142"/>
      <c r="AX4142"/>
      <c r="AY4142"/>
      <c r="AZ4142"/>
      <c r="BA4142"/>
      <c r="BB4142"/>
      <c r="BC4142"/>
      <c r="BD4142"/>
      <c r="BE4142"/>
      <c r="BF4142"/>
      <c r="BG4142"/>
      <c r="BH4142"/>
      <c r="BI4142"/>
      <c r="BJ4142"/>
      <c r="BK4142"/>
      <c r="BL4142"/>
      <c r="BM4142"/>
      <c r="BN4142"/>
      <c r="BO4142"/>
    </row>
    <row r="4143" spans="1:67" ht="15" x14ac:dyDescent="0.25">
      <c r="A4143" s="245" t="s">
        <v>2037</v>
      </c>
      <c r="B4143" s="245" t="s">
        <v>2036</v>
      </c>
      <c r="C4143" s="245" t="s">
        <v>2430</v>
      </c>
      <c r="D4143" s="245" t="s">
        <v>2429</v>
      </c>
      <c r="E4143" s="246" t="s">
        <v>44</v>
      </c>
      <c r="F4143" s="245" t="s">
        <v>44</v>
      </c>
      <c r="G4143" s="245" t="s">
        <v>3303</v>
      </c>
      <c r="H4143" s="245" t="s">
        <v>12713</v>
      </c>
      <c r="I4143" s="245" t="s">
        <v>24</v>
      </c>
      <c r="J4143" s="245" t="s">
        <v>569</v>
      </c>
      <c r="K4143" s="246" t="s">
        <v>8835</v>
      </c>
      <c r="L4143" s="245" t="s">
        <v>568</v>
      </c>
      <c r="M4143"/>
      <c r="N4143"/>
      <c r="O4143"/>
      <c r="P4143"/>
      <c r="Q4143"/>
      <c r="R4143"/>
      <c r="S4143"/>
      <c r="T4143"/>
      <c r="U4143"/>
      <c r="V4143"/>
      <c r="W4143"/>
      <c r="X4143"/>
      <c r="Y4143"/>
      <c r="Z4143"/>
      <c r="AA4143"/>
      <c r="AB4143"/>
      <c r="AC4143"/>
      <c r="AD4143"/>
      <c r="AE4143"/>
      <c r="AF4143"/>
      <c r="AG4143"/>
      <c r="AH4143"/>
      <c r="AI4143"/>
      <c r="AJ4143"/>
      <c r="AK4143"/>
      <c r="AL4143"/>
      <c r="AM4143"/>
      <c r="AN4143"/>
      <c r="AO4143"/>
      <c r="AP4143"/>
      <c r="AQ4143"/>
      <c r="AR4143"/>
      <c r="AS4143"/>
      <c r="AT4143"/>
      <c r="AU4143"/>
      <c r="AV4143"/>
      <c r="AW4143"/>
      <c r="AX4143"/>
      <c r="AY4143"/>
      <c r="AZ4143"/>
      <c r="BA4143"/>
      <c r="BB4143"/>
      <c r="BC4143"/>
      <c r="BD4143"/>
      <c r="BE4143"/>
      <c r="BF4143"/>
      <c r="BG4143"/>
      <c r="BH4143"/>
      <c r="BI4143"/>
      <c r="BJ4143"/>
      <c r="BK4143"/>
      <c r="BL4143"/>
      <c r="BM4143"/>
      <c r="BN4143"/>
      <c r="BO4143"/>
    </row>
    <row r="4144" spans="1:67" ht="15" x14ac:dyDescent="0.25">
      <c r="A4144" s="245" t="s">
        <v>2037</v>
      </c>
      <c r="B4144" s="245" t="s">
        <v>2036</v>
      </c>
      <c r="C4144" s="245" t="s">
        <v>2430</v>
      </c>
      <c r="D4144" s="245" t="s">
        <v>2429</v>
      </c>
      <c r="E4144" s="246" t="s">
        <v>44</v>
      </c>
      <c r="F4144" s="245" t="s">
        <v>44</v>
      </c>
      <c r="G4144" s="245" t="s">
        <v>3302</v>
      </c>
      <c r="H4144" s="245" t="s">
        <v>12714</v>
      </c>
      <c r="I4144" s="245" t="s">
        <v>24</v>
      </c>
      <c r="J4144" s="245" t="s">
        <v>569</v>
      </c>
      <c r="K4144" s="246" t="s">
        <v>15501</v>
      </c>
      <c r="L4144" s="245" t="s">
        <v>568</v>
      </c>
      <c r="M4144"/>
      <c r="N4144"/>
      <c r="O4144"/>
      <c r="P4144"/>
      <c r="Q4144"/>
      <c r="R4144"/>
      <c r="S4144"/>
      <c r="T4144"/>
      <c r="U4144"/>
      <c r="V4144"/>
      <c r="W4144"/>
      <c r="X4144"/>
      <c r="Y4144"/>
      <c r="Z4144"/>
      <c r="AA4144"/>
      <c r="AB4144"/>
      <c r="AC4144"/>
      <c r="AD4144"/>
      <c r="AE4144"/>
      <c r="AF4144"/>
      <c r="AG4144"/>
      <c r="AH4144"/>
      <c r="AI4144"/>
      <c r="AJ4144"/>
      <c r="AK4144"/>
      <c r="AL4144"/>
      <c r="AM4144"/>
      <c r="AN4144"/>
      <c r="AO4144"/>
      <c r="AP4144"/>
      <c r="AQ4144"/>
      <c r="AR4144"/>
      <c r="AS4144"/>
      <c r="AT4144"/>
      <c r="AU4144"/>
      <c r="AV4144"/>
      <c r="AW4144"/>
      <c r="AX4144"/>
      <c r="AY4144"/>
      <c r="AZ4144"/>
      <c r="BA4144"/>
      <c r="BB4144"/>
      <c r="BC4144"/>
      <c r="BD4144"/>
      <c r="BE4144"/>
      <c r="BF4144"/>
      <c r="BG4144"/>
      <c r="BH4144"/>
      <c r="BI4144"/>
      <c r="BJ4144"/>
      <c r="BK4144"/>
      <c r="BL4144"/>
      <c r="BM4144"/>
      <c r="BN4144"/>
      <c r="BO4144"/>
    </row>
    <row r="4145" spans="1:67" ht="15" x14ac:dyDescent="0.25">
      <c r="A4145" s="245" t="s">
        <v>2037</v>
      </c>
      <c r="B4145" s="245" t="s">
        <v>2036</v>
      </c>
      <c r="C4145" s="245" t="s">
        <v>2430</v>
      </c>
      <c r="D4145" s="245" t="s">
        <v>2429</v>
      </c>
      <c r="E4145" s="246" t="s">
        <v>44</v>
      </c>
      <c r="F4145" s="245" t="s">
        <v>44</v>
      </c>
      <c r="G4145" s="245" t="s">
        <v>3301</v>
      </c>
      <c r="H4145" s="245" t="s">
        <v>12715</v>
      </c>
      <c r="I4145" s="245" t="s">
        <v>24</v>
      </c>
      <c r="J4145" s="245" t="s">
        <v>569</v>
      </c>
      <c r="K4145" s="246" t="s">
        <v>24596</v>
      </c>
      <c r="L4145" s="245" t="s">
        <v>568</v>
      </c>
      <c r="M4145"/>
      <c r="N4145"/>
      <c r="O4145"/>
      <c r="P4145"/>
      <c r="Q4145"/>
      <c r="R4145"/>
      <c r="S4145"/>
      <c r="T4145"/>
      <c r="U4145"/>
      <c r="V4145"/>
      <c r="W4145"/>
      <c r="X4145"/>
      <c r="Y4145"/>
      <c r="Z4145"/>
      <c r="AA4145"/>
      <c r="AB4145"/>
      <c r="AC4145"/>
      <c r="AD4145"/>
      <c r="AE4145"/>
      <c r="AF4145"/>
      <c r="AG4145"/>
      <c r="AH4145"/>
      <c r="AI4145"/>
      <c r="AJ4145"/>
      <c r="AK4145"/>
      <c r="AL4145"/>
      <c r="AM4145"/>
      <c r="AN4145"/>
      <c r="AO4145"/>
      <c r="AP4145"/>
      <c r="AQ4145"/>
      <c r="AR4145"/>
      <c r="AS4145"/>
      <c r="AT4145"/>
      <c r="AU4145"/>
      <c r="AV4145"/>
      <c r="AW4145"/>
      <c r="AX4145"/>
      <c r="AY4145"/>
      <c r="AZ4145"/>
      <c r="BA4145"/>
      <c r="BB4145"/>
      <c r="BC4145"/>
      <c r="BD4145"/>
      <c r="BE4145"/>
      <c r="BF4145"/>
      <c r="BG4145"/>
      <c r="BH4145"/>
      <c r="BI4145"/>
      <c r="BJ4145"/>
      <c r="BK4145"/>
      <c r="BL4145"/>
      <c r="BM4145"/>
      <c r="BN4145"/>
      <c r="BO4145"/>
    </row>
    <row r="4146" spans="1:67" ht="15" x14ac:dyDescent="0.25">
      <c r="A4146" s="245" t="s">
        <v>2037</v>
      </c>
      <c r="B4146" s="245" t="s">
        <v>2036</v>
      </c>
      <c r="C4146" s="245" t="s">
        <v>2430</v>
      </c>
      <c r="D4146" s="245" t="s">
        <v>2429</v>
      </c>
      <c r="E4146" s="246" t="s">
        <v>44</v>
      </c>
      <c r="F4146" s="245" t="s">
        <v>44</v>
      </c>
      <c r="G4146" s="245" t="s">
        <v>3300</v>
      </c>
      <c r="H4146" s="245" t="s">
        <v>12717</v>
      </c>
      <c r="I4146" s="245" t="s">
        <v>24</v>
      </c>
      <c r="J4146" s="245" t="s">
        <v>569</v>
      </c>
      <c r="K4146" s="246" t="s">
        <v>9549</v>
      </c>
      <c r="L4146" s="245" t="s">
        <v>568</v>
      </c>
      <c r="M4146"/>
      <c r="N4146"/>
      <c r="O4146"/>
      <c r="P4146"/>
      <c r="Q4146"/>
      <c r="R4146"/>
      <c r="S4146"/>
      <c r="T4146"/>
      <c r="U4146"/>
      <c r="V4146"/>
      <c r="W4146"/>
      <c r="X4146"/>
      <c r="Y4146"/>
      <c r="Z4146"/>
      <c r="AA4146"/>
      <c r="AB4146"/>
      <c r="AC4146"/>
      <c r="AD4146"/>
      <c r="AE4146"/>
      <c r="AF4146"/>
      <c r="AG4146"/>
      <c r="AH4146"/>
      <c r="AI4146"/>
      <c r="AJ4146"/>
      <c r="AK4146"/>
      <c r="AL4146"/>
      <c r="AM4146"/>
      <c r="AN4146"/>
      <c r="AO4146"/>
      <c r="AP4146"/>
      <c r="AQ4146"/>
      <c r="AR4146"/>
      <c r="AS4146"/>
      <c r="AT4146"/>
      <c r="AU4146"/>
      <c r="AV4146"/>
      <c r="AW4146"/>
      <c r="AX4146"/>
      <c r="AY4146"/>
      <c r="AZ4146"/>
      <c r="BA4146"/>
      <c r="BB4146"/>
      <c r="BC4146"/>
      <c r="BD4146"/>
      <c r="BE4146"/>
      <c r="BF4146"/>
      <c r="BG4146"/>
      <c r="BH4146"/>
      <c r="BI4146"/>
      <c r="BJ4146"/>
      <c r="BK4146"/>
      <c r="BL4146"/>
      <c r="BM4146"/>
      <c r="BN4146"/>
      <c r="BO4146"/>
    </row>
    <row r="4147" spans="1:67" ht="15" x14ac:dyDescent="0.25">
      <c r="A4147" s="245" t="s">
        <v>2037</v>
      </c>
      <c r="B4147" s="245" t="s">
        <v>2036</v>
      </c>
      <c r="C4147" s="245" t="s">
        <v>2430</v>
      </c>
      <c r="D4147" s="245" t="s">
        <v>2429</v>
      </c>
      <c r="E4147" s="246" t="s">
        <v>44</v>
      </c>
      <c r="F4147" s="245" t="s">
        <v>44</v>
      </c>
      <c r="G4147" s="245" t="s">
        <v>3299</v>
      </c>
      <c r="H4147" s="245" t="s">
        <v>12718</v>
      </c>
      <c r="I4147" s="245" t="s">
        <v>24</v>
      </c>
      <c r="J4147" s="245" t="s">
        <v>569</v>
      </c>
      <c r="K4147" s="246" t="s">
        <v>24597</v>
      </c>
      <c r="L4147" s="245" t="s">
        <v>568</v>
      </c>
      <c r="M4147"/>
      <c r="N4147"/>
      <c r="O4147"/>
      <c r="P4147"/>
      <c r="Q4147"/>
      <c r="R4147"/>
      <c r="S4147"/>
      <c r="T4147"/>
      <c r="U4147"/>
      <c r="V4147"/>
      <c r="W4147"/>
      <c r="X4147"/>
      <c r="Y4147"/>
      <c r="Z4147"/>
      <c r="AA4147"/>
      <c r="AB4147"/>
      <c r="AC4147"/>
      <c r="AD4147"/>
      <c r="AE4147"/>
      <c r="AF4147"/>
      <c r="AG4147"/>
      <c r="AH4147"/>
      <c r="AI4147"/>
      <c r="AJ4147"/>
      <c r="AK4147"/>
      <c r="AL4147"/>
      <c r="AM4147"/>
      <c r="AN4147"/>
      <c r="AO4147"/>
      <c r="AP4147"/>
      <c r="AQ4147"/>
      <c r="AR4147"/>
      <c r="AS4147"/>
      <c r="AT4147"/>
      <c r="AU4147"/>
      <c r="AV4147"/>
      <c r="AW4147"/>
      <c r="AX4147"/>
      <c r="AY4147"/>
      <c r="AZ4147"/>
      <c r="BA4147"/>
      <c r="BB4147"/>
      <c r="BC4147"/>
      <c r="BD4147"/>
      <c r="BE4147"/>
      <c r="BF4147"/>
      <c r="BG4147"/>
      <c r="BH4147"/>
      <c r="BI4147"/>
      <c r="BJ4147"/>
      <c r="BK4147"/>
      <c r="BL4147"/>
      <c r="BM4147"/>
      <c r="BN4147"/>
      <c r="BO4147"/>
    </row>
    <row r="4148" spans="1:67" ht="15" x14ac:dyDescent="0.25">
      <c r="A4148" s="245" t="s">
        <v>2037</v>
      </c>
      <c r="B4148" s="245" t="s">
        <v>2036</v>
      </c>
      <c r="C4148" s="245" t="s">
        <v>2430</v>
      </c>
      <c r="D4148" s="245" t="s">
        <v>2429</v>
      </c>
      <c r="E4148" s="246" t="s">
        <v>44</v>
      </c>
      <c r="F4148" s="245" t="s">
        <v>44</v>
      </c>
      <c r="G4148" s="245" t="s">
        <v>3298</v>
      </c>
      <c r="H4148" s="245" t="s">
        <v>12719</v>
      </c>
      <c r="I4148" s="245" t="s">
        <v>24</v>
      </c>
      <c r="J4148" s="245" t="s">
        <v>569</v>
      </c>
      <c r="K4148" s="246" t="s">
        <v>13298</v>
      </c>
      <c r="L4148" s="245" t="s">
        <v>568</v>
      </c>
      <c r="M4148"/>
      <c r="N4148"/>
      <c r="O4148"/>
      <c r="P4148"/>
      <c r="Q4148"/>
      <c r="R4148"/>
      <c r="S4148"/>
      <c r="T4148"/>
      <c r="U4148"/>
      <c r="V4148"/>
      <c r="W4148"/>
      <c r="X4148"/>
      <c r="Y4148"/>
      <c r="Z4148"/>
      <c r="AA4148"/>
      <c r="AB4148"/>
      <c r="AC4148"/>
      <c r="AD4148"/>
      <c r="AE4148"/>
      <c r="AF4148"/>
      <c r="AG4148"/>
      <c r="AH4148"/>
      <c r="AI4148"/>
      <c r="AJ4148"/>
      <c r="AK4148"/>
      <c r="AL4148"/>
      <c r="AM4148"/>
      <c r="AN4148"/>
      <c r="AO4148"/>
      <c r="AP4148"/>
      <c r="AQ4148"/>
      <c r="AR4148"/>
      <c r="AS4148"/>
      <c r="AT4148"/>
      <c r="AU4148"/>
      <c r="AV4148"/>
      <c r="AW4148"/>
      <c r="AX4148"/>
      <c r="AY4148"/>
      <c r="AZ4148"/>
      <c r="BA4148"/>
      <c r="BB4148"/>
      <c r="BC4148"/>
      <c r="BD4148"/>
      <c r="BE4148"/>
      <c r="BF4148"/>
      <c r="BG4148"/>
      <c r="BH4148"/>
      <c r="BI4148"/>
      <c r="BJ4148"/>
      <c r="BK4148"/>
      <c r="BL4148"/>
      <c r="BM4148"/>
      <c r="BN4148"/>
      <c r="BO4148"/>
    </row>
    <row r="4149" spans="1:67" ht="15" x14ac:dyDescent="0.25">
      <c r="A4149" s="245" t="s">
        <v>2037</v>
      </c>
      <c r="B4149" s="245" t="s">
        <v>2036</v>
      </c>
      <c r="C4149" s="245" t="s">
        <v>2430</v>
      </c>
      <c r="D4149" s="245" t="s">
        <v>2429</v>
      </c>
      <c r="E4149" s="246" t="s">
        <v>44</v>
      </c>
      <c r="F4149" s="245" t="s">
        <v>44</v>
      </c>
      <c r="G4149" s="245" t="s">
        <v>3297</v>
      </c>
      <c r="H4149" s="245" t="s">
        <v>12720</v>
      </c>
      <c r="I4149" s="245" t="s">
        <v>24</v>
      </c>
      <c r="J4149" s="245" t="s">
        <v>569</v>
      </c>
      <c r="K4149" s="246" t="s">
        <v>24598</v>
      </c>
      <c r="L4149" s="245" t="s">
        <v>568</v>
      </c>
      <c r="M4149"/>
      <c r="N4149"/>
      <c r="O4149"/>
      <c r="P4149"/>
      <c r="Q4149"/>
      <c r="R4149"/>
      <c r="S4149"/>
      <c r="T4149"/>
      <c r="U4149"/>
      <c r="V4149"/>
      <c r="W4149"/>
      <c r="X4149"/>
      <c r="Y4149"/>
      <c r="Z4149"/>
      <c r="AA4149"/>
      <c r="AB4149"/>
      <c r="AC4149"/>
      <c r="AD4149"/>
      <c r="AE4149"/>
      <c r="AF4149"/>
      <c r="AG4149"/>
      <c r="AH4149"/>
      <c r="AI4149"/>
      <c r="AJ4149"/>
      <c r="AK4149"/>
      <c r="AL4149"/>
      <c r="AM4149"/>
      <c r="AN4149"/>
      <c r="AO4149"/>
      <c r="AP4149"/>
      <c r="AQ4149"/>
      <c r="AR4149"/>
      <c r="AS4149"/>
      <c r="AT4149"/>
      <c r="AU4149"/>
      <c r="AV4149"/>
      <c r="AW4149"/>
      <c r="AX4149"/>
      <c r="AY4149"/>
      <c r="AZ4149"/>
      <c r="BA4149"/>
      <c r="BB4149"/>
      <c r="BC4149"/>
      <c r="BD4149"/>
      <c r="BE4149"/>
      <c r="BF4149"/>
      <c r="BG4149"/>
      <c r="BH4149"/>
      <c r="BI4149"/>
      <c r="BJ4149"/>
      <c r="BK4149"/>
      <c r="BL4149"/>
      <c r="BM4149"/>
      <c r="BN4149"/>
      <c r="BO4149"/>
    </row>
    <row r="4150" spans="1:67" ht="15" x14ac:dyDescent="0.25">
      <c r="A4150" s="245" t="s">
        <v>2037</v>
      </c>
      <c r="B4150" s="245" t="s">
        <v>2036</v>
      </c>
      <c r="C4150" s="245" t="s">
        <v>2430</v>
      </c>
      <c r="D4150" s="245" t="s">
        <v>2429</v>
      </c>
      <c r="E4150" s="246" t="s">
        <v>44</v>
      </c>
      <c r="F4150" s="245" t="s">
        <v>44</v>
      </c>
      <c r="G4150" s="245" t="s">
        <v>3296</v>
      </c>
      <c r="H4150" s="245" t="s">
        <v>12721</v>
      </c>
      <c r="I4150" s="245" t="s">
        <v>24</v>
      </c>
      <c r="J4150" s="245" t="s">
        <v>569</v>
      </c>
      <c r="K4150" s="246" t="s">
        <v>24599</v>
      </c>
      <c r="L4150" s="245" t="s">
        <v>568</v>
      </c>
      <c r="M4150"/>
      <c r="N4150"/>
      <c r="O4150"/>
      <c r="P4150"/>
      <c r="Q4150"/>
      <c r="R4150"/>
      <c r="S4150"/>
      <c r="T4150"/>
      <c r="U4150"/>
      <c r="V4150"/>
      <c r="W4150"/>
      <c r="X4150"/>
      <c r="Y4150"/>
      <c r="Z4150"/>
      <c r="AA4150"/>
      <c r="AB4150"/>
      <c r="AC4150"/>
      <c r="AD4150"/>
      <c r="AE4150"/>
      <c r="AF4150"/>
      <c r="AG4150"/>
      <c r="AH4150"/>
      <c r="AI4150"/>
      <c r="AJ4150"/>
      <c r="AK4150"/>
      <c r="AL4150"/>
      <c r="AM4150"/>
      <c r="AN4150"/>
      <c r="AO4150"/>
      <c r="AP4150"/>
      <c r="AQ4150"/>
      <c r="AR4150"/>
      <c r="AS4150"/>
      <c r="AT4150"/>
      <c r="AU4150"/>
      <c r="AV4150"/>
      <c r="AW4150"/>
      <c r="AX4150"/>
      <c r="AY4150"/>
      <c r="AZ4150"/>
      <c r="BA4150"/>
      <c r="BB4150"/>
      <c r="BC4150"/>
      <c r="BD4150"/>
      <c r="BE4150"/>
      <c r="BF4150"/>
      <c r="BG4150"/>
      <c r="BH4150"/>
      <c r="BI4150"/>
      <c r="BJ4150"/>
      <c r="BK4150"/>
      <c r="BL4150"/>
      <c r="BM4150"/>
      <c r="BN4150"/>
      <c r="BO4150"/>
    </row>
    <row r="4151" spans="1:67" ht="15" x14ac:dyDescent="0.25">
      <c r="A4151" s="245" t="s">
        <v>2037</v>
      </c>
      <c r="B4151" s="245" t="s">
        <v>2036</v>
      </c>
      <c r="C4151" s="245" t="s">
        <v>2430</v>
      </c>
      <c r="D4151" s="245" t="s">
        <v>2429</v>
      </c>
      <c r="E4151" s="246" t="s">
        <v>44</v>
      </c>
      <c r="F4151" s="245" t="s">
        <v>44</v>
      </c>
      <c r="G4151" s="245" t="s">
        <v>3295</v>
      </c>
      <c r="H4151" s="245" t="s">
        <v>12722</v>
      </c>
      <c r="I4151" s="245" t="s">
        <v>24</v>
      </c>
      <c r="J4151" s="245" t="s">
        <v>569</v>
      </c>
      <c r="K4151" s="246" t="s">
        <v>24600</v>
      </c>
      <c r="L4151" s="245" t="s">
        <v>568</v>
      </c>
      <c r="M4151"/>
      <c r="N4151"/>
      <c r="O4151"/>
      <c r="P4151"/>
      <c r="Q4151"/>
      <c r="R4151"/>
      <c r="S4151"/>
      <c r="T4151"/>
      <c r="U4151"/>
      <c r="V4151"/>
      <c r="W4151"/>
      <c r="X4151"/>
      <c r="Y4151"/>
      <c r="Z4151"/>
      <c r="AA4151"/>
      <c r="AB4151"/>
      <c r="AC4151"/>
      <c r="AD4151"/>
      <c r="AE4151"/>
      <c r="AF4151"/>
      <c r="AG4151"/>
      <c r="AH4151"/>
      <c r="AI4151"/>
      <c r="AJ4151"/>
      <c r="AK4151"/>
      <c r="AL4151"/>
      <c r="AM4151"/>
      <c r="AN4151"/>
      <c r="AO4151"/>
      <c r="AP4151"/>
      <c r="AQ4151"/>
      <c r="AR4151"/>
      <c r="AS4151"/>
      <c r="AT4151"/>
      <c r="AU4151"/>
      <c r="AV4151"/>
      <c r="AW4151"/>
      <c r="AX4151"/>
      <c r="AY4151"/>
      <c r="AZ4151"/>
      <c r="BA4151"/>
      <c r="BB4151"/>
      <c r="BC4151"/>
      <c r="BD4151"/>
      <c r="BE4151"/>
      <c r="BF4151"/>
      <c r="BG4151"/>
      <c r="BH4151"/>
      <c r="BI4151"/>
      <c r="BJ4151"/>
      <c r="BK4151"/>
      <c r="BL4151"/>
      <c r="BM4151"/>
      <c r="BN4151"/>
      <c r="BO4151"/>
    </row>
    <row r="4152" spans="1:67" ht="15" x14ac:dyDescent="0.25">
      <c r="A4152" s="245" t="s">
        <v>2037</v>
      </c>
      <c r="B4152" s="245" t="s">
        <v>2036</v>
      </c>
      <c r="C4152" s="245" t="s">
        <v>2430</v>
      </c>
      <c r="D4152" s="245" t="s">
        <v>2429</v>
      </c>
      <c r="E4152" s="246" t="s">
        <v>44</v>
      </c>
      <c r="F4152" s="245" t="s">
        <v>44</v>
      </c>
      <c r="G4152" s="245" t="s">
        <v>3294</v>
      </c>
      <c r="H4152" s="245" t="s">
        <v>12724</v>
      </c>
      <c r="I4152" s="245" t="s">
        <v>24</v>
      </c>
      <c r="J4152" s="245" t="s">
        <v>569</v>
      </c>
      <c r="K4152" s="246" t="s">
        <v>16118</v>
      </c>
      <c r="L4152" s="245" t="s">
        <v>568</v>
      </c>
      <c r="M4152"/>
      <c r="N4152"/>
      <c r="O4152"/>
      <c r="P4152"/>
      <c r="Q4152"/>
      <c r="R4152"/>
      <c r="S4152"/>
      <c r="T4152"/>
      <c r="U4152"/>
      <c r="V4152"/>
      <c r="W4152"/>
      <c r="X4152"/>
      <c r="Y4152"/>
      <c r="Z4152"/>
      <c r="AA4152"/>
      <c r="AB4152"/>
      <c r="AC4152"/>
      <c r="AD4152"/>
      <c r="AE4152"/>
      <c r="AF4152"/>
      <c r="AG4152"/>
      <c r="AH4152"/>
      <c r="AI4152"/>
      <c r="AJ4152"/>
      <c r="AK4152"/>
      <c r="AL4152"/>
      <c r="AM4152"/>
      <c r="AN4152"/>
      <c r="AO4152"/>
      <c r="AP4152"/>
      <c r="AQ4152"/>
      <c r="AR4152"/>
      <c r="AS4152"/>
      <c r="AT4152"/>
      <c r="AU4152"/>
      <c r="AV4152"/>
      <c r="AW4152"/>
      <c r="AX4152"/>
      <c r="AY4152"/>
      <c r="AZ4152"/>
      <c r="BA4152"/>
      <c r="BB4152"/>
      <c r="BC4152"/>
      <c r="BD4152"/>
      <c r="BE4152"/>
      <c r="BF4152"/>
      <c r="BG4152"/>
      <c r="BH4152"/>
      <c r="BI4152"/>
      <c r="BJ4152"/>
      <c r="BK4152"/>
      <c r="BL4152"/>
      <c r="BM4152"/>
      <c r="BN4152"/>
      <c r="BO4152"/>
    </row>
    <row r="4153" spans="1:67" ht="15" x14ac:dyDescent="0.25">
      <c r="A4153" s="245" t="s">
        <v>2037</v>
      </c>
      <c r="B4153" s="245" t="s">
        <v>2036</v>
      </c>
      <c r="C4153" s="245" t="s">
        <v>2430</v>
      </c>
      <c r="D4153" s="245" t="s">
        <v>2429</v>
      </c>
      <c r="E4153" s="246" t="s">
        <v>44</v>
      </c>
      <c r="F4153" s="245" t="s">
        <v>44</v>
      </c>
      <c r="G4153" s="245" t="s">
        <v>3293</v>
      </c>
      <c r="H4153" s="245" t="s">
        <v>12726</v>
      </c>
      <c r="I4153" s="245" t="s">
        <v>24</v>
      </c>
      <c r="J4153" s="245" t="s">
        <v>569</v>
      </c>
      <c r="K4153" s="246" t="s">
        <v>24601</v>
      </c>
      <c r="L4153" s="245" t="s">
        <v>568</v>
      </c>
      <c r="M4153"/>
      <c r="N4153"/>
      <c r="O4153"/>
      <c r="P4153"/>
      <c r="Q4153"/>
      <c r="R4153"/>
      <c r="S4153"/>
      <c r="T4153"/>
      <c r="U4153"/>
      <c r="V4153"/>
      <c r="W4153"/>
      <c r="X4153"/>
      <c r="Y4153"/>
      <c r="Z4153"/>
      <c r="AA4153"/>
      <c r="AB4153"/>
      <c r="AC4153"/>
      <c r="AD4153"/>
      <c r="AE4153"/>
      <c r="AF4153"/>
      <c r="AG4153"/>
      <c r="AH4153"/>
      <c r="AI4153"/>
      <c r="AJ4153"/>
      <c r="AK4153"/>
      <c r="AL4153"/>
      <c r="AM4153"/>
      <c r="AN4153"/>
      <c r="AO4153"/>
      <c r="AP4153"/>
      <c r="AQ4153"/>
      <c r="AR4153"/>
      <c r="AS4153"/>
      <c r="AT4153"/>
      <c r="AU4153"/>
      <c r="AV4153"/>
      <c r="AW4153"/>
      <c r="AX4153"/>
      <c r="AY4153"/>
      <c r="AZ4153"/>
      <c r="BA4153"/>
      <c r="BB4153"/>
      <c r="BC4153"/>
      <c r="BD4153"/>
      <c r="BE4153"/>
      <c r="BF4153"/>
      <c r="BG4153"/>
      <c r="BH4153"/>
      <c r="BI4153"/>
      <c r="BJ4153"/>
      <c r="BK4153"/>
      <c r="BL4153"/>
      <c r="BM4153"/>
      <c r="BN4153"/>
      <c r="BO4153"/>
    </row>
    <row r="4154" spans="1:67" ht="15" x14ac:dyDescent="0.25">
      <c r="A4154" s="245" t="s">
        <v>2037</v>
      </c>
      <c r="B4154" s="245" t="s">
        <v>2036</v>
      </c>
      <c r="C4154" s="245" t="s">
        <v>2430</v>
      </c>
      <c r="D4154" s="245" t="s">
        <v>2429</v>
      </c>
      <c r="E4154" s="246" t="s">
        <v>44</v>
      </c>
      <c r="F4154" s="245" t="s">
        <v>44</v>
      </c>
      <c r="G4154" s="245" t="s">
        <v>3292</v>
      </c>
      <c r="H4154" s="245" t="s">
        <v>12727</v>
      </c>
      <c r="I4154" s="245" t="s">
        <v>24</v>
      </c>
      <c r="J4154" s="245" t="s">
        <v>569</v>
      </c>
      <c r="K4154" s="246" t="s">
        <v>19404</v>
      </c>
      <c r="L4154" s="245" t="s">
        <v>568</v>
      </c>
      <c r="M4154"/>
      <c r="N4154"/>
      <c r="O4154"/>
      <c r="P4154"/>
      <c r="Q4154"/>
      <c r="R4154"/>
      <c r="S4154"/>
      <c r="T4154"/>
      <c r="U4154"/>
      <c r="V4154"/>
      <c r="W4154"/>
      <c r="X4154"/>
      <c r="Y4154"/>
      <c r="Z4154"/>
      <c r="AA4154"/>
      <c r="AB4154"/>
      <c r="AC4154"/>
      <c r="AD4154"/>
      <c r="AE4154"/>
      <c r="AF4154"/>
      <c r="AG4154"/>
      <c r="AH4154"/>
      <c r="AI4154"/>
      <c r="AJ4154"/>
      <c r="AK4154"/>
      <c r="AL4154"/>
      <c r="AM4154"/>
      <c r="AN4154"/>
      <c r="AO4154"/>
      <c r="AP4154"/>
      <c r="AQ4154"/>
      <c r="AR4154"/>
      <c r="AS4154"/>
      <c r="AT4154"/>
      <c r="AU4154"/>
      <c r="AV4154"/>
      <c r="AW4154"/>
      <c r="AX4154"/>
      <c r="AY4154"/>
      <c r="AZ4154"/>
      <c r="BA4154"/>
      <c r="BB4154"/>
      <c r="BC4154"/>
      <c r="BD4154"/>
      <c r="BE4154"/>
      <c r="BF4154"/>
      <c r="BG4154"/>
      <c r="BH4154"/>
      <c r="BI4154"/>
      <c r="BJ4154"/>
      <c r="BK4154"/>
      <c r="BL4154"/>
      <c r="BM4154"/>
      <c r="BN4154"/>
      <c r="BO4154"/>
    </row>
    <row r="4155" spans="1:67" ht="15" x14ac:dyDescent="0.25">
      <c r="A4155" s="245" t="s">
        <v>2037</v>
      </c>
      <c r="B4155" s="245" t="s">
        <v>2036</v>
      </c>
      <c r="C4155" s="245" t="s">
        <v>2430</v>
      </c>
      <c r="D4155" s="245" t="s">
        <v>2429</v>
      </c>
      <c r="E4155" s="246" t="s">
        <v>44</v>
      </c>
      <c r="F4155" s="245" t="s">
        <v>44</v>
      </c>
      <c r="G4155" s="245" t="s">
        <v>3291</v>
      </c>
      <c r="H4155" s="245" t="s">
        <v>12728</v>
      </c>
      <c r="I4155" s="245" t="s">
        <v>24</v>
      </c>
      <c r="J4155" s="245" t="s">
        <v>569</v>
      </c>
      <c r="K4155" s="246" t="s">
        <v>24602</v>
      </c>
      <c r="L4155" s="245" t="s">
        <v>568</v>
      </c>
      <c r="M4155"/>
      <c r="N4155"/>
      <c r="O4155"/>
      <c r="P4155"/>
      <c r="Q4155"/>
      <c r="R4155"/>
      <c r="S4155"/>
      <c r="T4155"/>
      <c r="U4155"/>
      <c r="V4155"/>
      <c r="W4155"/>
      <c r="X4155"/>
      <c r="Y4155"/>
      <c r="Z4155"/>
      <c r="AA4155"/>
      <c r="AB4155"/>
      <c r="AC4155"/>
      <c r="AD4155"/>
      <c r="AE4155"/>
      <c r="AF4155"/>
      <c r="AG4155"/>
      <c r="AH4155"/>
      <c r="AI4155"/>
      <c r="AJ4155"/>
      <c r="AK4155"/>
      <c r="AL4155"/>
      <c r="AM4155"/>
      <c r="AN4155"/>
      <c r="AO4155"/>
      <c r="AP4155"/>
      <c r="AQ4155"/>
      <c r="AR4155"/>
      <c r="AS4155"/>
      <c r="AT4155"/>
      <c r="AU4155"/>
      <c r="AV4155"/>
      <c r="AW4155"/>
      <c r="AX4155"/>
      <c r="AY4155"/>
      <c r="AZ4155"/>
      <c r="BA4155"/>
      <c r="BB4155"/>
      <c r="BC4155"/>
      <c r="BD4155"/>
      <c r="BE4155"/>
      <c r="BF4155"/>
      <c r="BG4155"/>
      <c r="BH4155"/>
      <c r="BI4155"/>
      <c r="BJ4155"/>
      <c r="BK4155"/>
      <c r="BL4155"/>
      <c r="BM4155"/>
      <c r="BN4155"/>
      <c r="BO4155"/>
    </row>
    <row r="4156" spans="1:67" ht="15" x14ac:dyDescent="0.25">
      <c r="A4156" s="245" t="s">
        <v>2037</v>
      </c>
      <c r="B4156" s="245" t="s">
        <v>2036</v>
      </c>
      <c r="C4156" s="245" t="s">
        <v>2430</v>
      </c>
      <c r="D4156" s="245" t="s">
        <v>2429</v>
      </c>
      <c r="E4156" s="246" t="s">
        <v>44</v>
      </c>
      <c r="F4156" s="245" t="s">
        <v>44</v>
      </c>
      <c r="G4156" s="245" t="s">
        <v>3290</v>
      </c>
      <c r="H4156" s="245" t="s">
        <v>12729</v>
      </c>
      <c r="I4156" s="245" t="s">
        <v>24</v>
      </c>
      <c r="J4156" s="245" t="s">
        <v>569</v>
      </c>
      <c r="K4156" s="246" t="s">
        <v>24603</v>
      </c>
      <c r="L4156" s="245" t="s">
        <v>568</v>
      </c>
      <c r="M4156"/>
      <c r="N4156"/>
      <c r="O4156"/>
      <c r="P4156"/>
      <c r="Q4156"/>
      <c r="R4156"/>
      <c r="S4156"/>
      <c r="T4156"/>
      <c r="U4156"/>
      <c r="V4156"/>
      <c r="W4156"/>
      <c r="X4156"/>
      <c r="Y4156"/>
      <c r="Z4156"/>
      <c r="AA4156"/>
      <c r="AB4156"/>
      <c r="AC4156"/>
      <c r="AD4156"/>
      <c r="AE4156"/>
      <c r="AF4156"/>
      <c r="AG4156"/>
      <c r="AH4156"/>
      <c r="AI4156"/>
      <c r="AJ4156"/>
      <c r="AK4156"/>
      <c r="AL4156"/>
      <c r="AM4156"/>
      <c r="AN4156"/>
      <c r="AO4156"/>
      <c r="AP4156"/>
      <c r="AQ4156"/>
      <c r="AR4156"/>
      <c r="AS4156"/>
      <c r="AT4156"/>
      <c r="AU4156"/>
      <c r="AV4156"/>
      <c r="AW4156"/>
      <c r="AX4156"/>
      <c r="AY4156"/>
      <c r="AZ4156"/>
      <c r="BA4156"/>
      <c r="BB4156"/>
      <c r="BC4156"/>
      <c r="BD4156"/>
      <c r="BE4156"/>
      <c r="BF4156"/>
      <c r="BG4156"/>
      <c r="BH4156"/>
      <c r="BI4156"/>
      <c r="BJ4156"/>
      <c r="BK4156"/>
      <c r="BL4156"/>
      <c r="BM4156"/>
      <c r="BN4156"/>
      <c r="BO4156"/>
    </row>
    <row r="4157" spans="1:67" ht="15" x14ac:dyDescent="0.25">
      <c r="A4157" s="245" t="s">
        <v>2037</v>
      </c>
      <c r="B4157" s="245" t="s">
        <v>2036</v>
      </c>
      <c r="C4157" s="245" t="s">
        <v>2430</v>
      </c>
      <c r="D4157" s="245" t="s">
        <v>2429</v>
      </c>
      <c r="E4157" s="246" t="s">
        <v>44</v>
      </c>
      <c r="F4157" s="245" t="s">
        <v>44</v>
      </c>
      <c r="G4157" s="245" t="s">
        <v>3289</v>
      </c>
      <c r="H4157" s="245" t="s">
        <v>12730</v>
      </c>
      <c r="I4157" s="245" t="s">
        <v>24</v>
      </c>
      <c r="J4157" s="245" t="s">
        <v>569</v>
      </c>
      <c r="K4157" s="246" t="s">
        <v>13292</v>
      </c>
      <c r="L4157" s="245" t="s">
        <v>568</v>
      </c>
      <c r="M4157"/>
      <c r="N4157"/>
      <c r="O4157"/>
      <c r="P4157"/>
      <c r="Q4157"/>
      <c r="R4157"/>
      <c r="S4157"/>
      <c r="T4157"/>
      <c r="U4157"/>
      <c r="V4157"/>
      <c r="W4157"/>
      <c r="X4157"/>
      <c r="Y4157"/>
      <c r="Z4157"/>
      <c r="AA4157"/>
      <c r="AB4157"/>
      <c r="AC4157"/>
      <c r="AD4157"/>
      <c r="AE4157"/>
      <c r="AF4157"/>
      <c r="AG4157"/>
      <c r="AH4157"/>
      <c r="AI4157"/>
      <c r="AJ4157"/>
      <c r="AK4157"/>
      <c r="AL4157"/>
      <c r="AM4157"/>
      <c r="AN4157"/>
      <c r="AO4157"/>
      <c r="AP4157"/>
      <c r="AQ4157"/>
      <c r="AR4157"/>
      <c r="AS4157"/>
      <c r="AT4157"/>
      <c r="AU4157"/>
      <c r="AV4157"/>
      <c r="AW4157"/>
      <c r="AX4157"/>
      <c r="AY4157"/>
      <c r="AZ4157"/>
      <c r="BA4157"/>
      <c r="BB4157"/>
      <c r="BC4157"/>
      <c r="BD4157"/>
      <c r="BE4157"/>
      <c r="BF4157"/>
      <c r="BG4157"/>
      <c r="BH4157"/>
      <c r="BI4157"/>
      <c r="BJ4157"/>
      <c r="BK4157"/>
      <c r="BL4157"/>
      <c r="BM4157"/>
      <c r="BN4157"/>
      <c r="BO4157"/>
    </row>
    <row r="4158" spans="1:67" ht="15" x14ac:dyDescent="0.25">
      <c r="A4158" s="245" t="s">
        <v>2037</v>
      </c>
      <c r="B4158" s="245" t="s">
        <v>2036</v>
      </c>
      <c r="C4158" s="245" t="s">
        <v>2430</v>
      </c>
      <c r="D4158" s="245" t="s">
        <v>2429</v>
      </c>
      <c r="E4158" s="246" t="s">
        <v>44</v>
      </c>
      <c r="F4158" s="245" t="s">
        <v>44</v>
      </c>
      <c r="G4158" s="245" t="s">
        <v>3288</v>
      </c>
      <c r="H4158" s="245" t="s">
        <v>12731</v>
      </c>
      <c r="I4158" s="245" t="s">
        <v>24</v>
      </c>
      <c r="J4158" s="245" t="s">
        <v>569</v>
      </c>
      <c r="K4158" s="246" t="s">
        <v>24604</v>
      </c>
      <c r="L4158" s="245" t="s">
        <v>568</v>
      </c>
      <c r="M4158"/>
      <c r="N4158"/>
      <c r="O4158"/>
      <c r="P4158"/>
      <c r="Q4158"/>
      <c r="R4158"/>
      <c r="S4158"/>
      <c r="T4158"/>
      <c r="U4158"/>
      <c r="V4158"/>
      <c r="W4158"/>
      <c r="X4158"/>
      <c r="Y4158"/>
      <c r="Z4158"/>
      <c r="AA4158"/>
      <c r="AB4158"/>
      <c r="AC4158"/>
      <c r="AD4158"/>
      <c r="AE4158"/>
      <c r="AF4158"/>
      <c r="AG4158"/>
      <c r="AH4158"/>
      <c r="AI4158"/>
      <c r="AJ4158"/>
      <c r="AK4158"/>
      <c r="AL4158"/>
      <c r="AM4158"/>
      <c r="AN4158"/>
      <c r="AO4158"/>
      <c r="AP4158"/>
      <c r="AQ4158"/>
      <c r="AR4158"/>
      <c r="AS4158"/>
      <c r="AT4158"/>
      <c r="AU4158"/>
      <c r="AV4158"/>
      <c r="AW4158"/>
      <c r="AX4158"/>
      <c r="AY4158"/>
      <c r="AZ4158"/>
      <c r="BA4158"/>
      <c r="BB4158"/>
      <c r="BC4158"/>
      <c r="BD4158"/>
      <c r="BE4158"/>
      <c r="BF4158"/>
      <c r="BG4158"/>
      <c r="BH4158"/>
      <c r="BI4158"/>
      <c r="BJ4158"/>
      <c r="BK4158"/>
      <c r="BL4158"/>
      <c r="BM4158"/>
      <c r="BN4158"/>
      <c r="BO4158"/>
    </row>
    <row r="4159" spans="1:67" ht="15" x14ac:dyDescent="0.25">
      <c r="A4159" s="245" t="s">
        <v>2037</v>
      </c>
      <c r="B4159" s="245" t="s">
        <v>2036</v>
      </c>
      <c r="C4159" s="245" t="s">
        <v>2430</v>
      </c>
      <c r="D4159" s="245" t="s">
        <v>2429</v>
      </c>
      <c r="E4159" s="246" t="s">
        <v>44</v>
      </c>
      <c r="F4159" s="245" t="s">
        <v>44</v>
      </c>
      <c r="G4159" s="245" t="s">
        <v>3287</v>
      </c>
      <c r="H4159" s="245" t="s">
        <v>12733</v>
      </c>
      <c r="I4159" s="245" t="s">
        <v>24</v>
      </c>
      <c r="J4159" s="245" t="s">
        <v>569</v>
      </c>
      <c r="K4159" s="246" t="s">
        <v>24605</v>
      </c>
      <c r="L4159" s="245" t="s">
        <v>568</v>
      </c>
      <c r="M4159"/>
      <c r="N4159"/>
      <c r="O4159"/>
      <c r="P4159"/>
      <c r="Q4159"/>
      <c r="R4159"/>
      <c r="S4159"/>
      <c r="T4159"/>
      <c r="U4159"/>
      <c r="V4159"/>
      <c r="W4159"/>
      <c r="X4159"/>
      <c r="Y4159"/>
      <c r="Z4159"/>
      <c r="AA4159"/>
      <c r="AB4159"/>
      <c r="AC4159"/>
      <c r="AD4159"/>
      <c r="AE4159"/>
      <c r="AF4159"/>
      <c r="AG4159"/>
      <c r="AH4159"/>
      <c r="AI4159"/>
      <c r="AJ4159"/>
      <c r="AK4159"/>
      <c r="AL4159"/>
      <c r="AM4159"/>
      <c r="AN4159"/>
      <c r="AO4159"/>
      <c r="AP4159"/>
      <c r="AQ4159"/>
      <c r="AR4159"/>
      <c r="AS4159"/>
      <c r="AT4159"/>
      <c r="AU4159"/>
      <c r="AV4159"/>
      <c r="AW4159"/>
      <c r="AX4159"/>
      <c r="AY4159"/>
      <c r="AZ4159"/>
      <c r="BA4159"/>
      <c r="BB4159"/>
      <c r="BC4159"/>
      <c r="BD4159"/>
      <c r="BE4159"/>
      <c r="BF4159"/>
      <c r="BG4159"/>
      <c r="BH4159"/>
      <c r="BI4159"/>
      <c r="BJ4159"/>
      <c r="BK4159"/>
      <c r="BL4159"/>
      <c r="BM4159"/>
      <c r="BN4159"/>
      <c r="BO4159"/>
    </row>
    <row r="4160" spans="1:67" ht="15" x14ac:dyDescent="0.25">
      <c r="A4160" s="245" t="s">
        <v>2037</v>
      </c>
      <c r="B4160" s="245" t="s">
        <v>2036</v>
      </c>
      <c r="C4160" s="245" t="s">
        <v>2430</v>
      </c>
      <c r="D4160" s="245" t="s">
        <v>2429</v>
      </c>
      <c r="E4160" s="246" t="s">
        <v>44</v>
      </c>
      <c r="F4160" s="245" t="s">
        <v>44</v>
      </c>
      <c r="G4160" s="245" t="s">
        <v>3286</v>
      </c>
      <c r="H4160" s="245" t="s">
        <v>12734</v>
      </c>
      <c r="I4160" s="245" t="s">
        <v>24</v>
      </c>
      <c r="J4160" s="245" t="s">
        <v>569</v>
      </c>
      <c r="K4160" s="246" t="s">
        <v>24606</v>
      </c>
      <c r="L4160" s="245" t="s">
        <v>568</v>
      </c>
      <c r="M4160"/>
      <c r="N4160"/>
      <c r="O4160"/>
      <c r="P4160"/>
      <c r="Q4160"/>
      <c r="R4160"/>
      <c r="S4160"/>
      <c r="T4160"/>
      <c r="U4160"/>
      <c r="V4160"/>
      <c r="W4160"/>
      <c r="X4160"/>
      <c r="Y4160"/>
      <c r="Z4160"/>
      <c r="AA4160"/>
      <c r="AB4160"/>
      <c r="AC4160"/>
      <c r="AD4160"/>
      <c r="AE4160"/>
      <c r="AF4160"/>
      <c r="AG4160"/>
      <c r="AH4160"/>
      <c r="AI4160"/>
      <c r="AJ4160"/>
      <c r="AK4160"/>
      <c r="AL4160"/>
      <c r="AM4160"/>
      <c r="AN4160"/>
      <c r="AO4160"/>
      <c r="AP4160"/>
      <c r="AQ4160"/>
      <c r="AR4160"/>
      <c r="AS4160"/>
      <c r="AT4160"/>
      <c r="AU4160"/>
      <c r="AV4160"/>
      <c r="AW4160"/>
      <c r="AX4160"/>
      <c r="AY4160"/>
      <c r="AZ4160"/>
      <c r="BA4160"/>
      <c r="BB4160"/>
      <c r="BC4160"/>
      <c r="BD4160"/>
      <c r="BE4160"/>
      <c r="BF4160"/>
      <c r="BG4160"/>
      <c r="BH4160"/>
      <c r="BI4160"/>
      <c r="BJ4160"/>
      <c r="BK4160"/>
      <c r="BL4160"/>
      <c r="BM4160"/>
      <c r="BN4160"/>
      <c r="BO4160"/>
    </row>
    <row r="4161" spans="1:67" ht="15" x14ac:dyDescent="0.25">
      <c r="A4161" s="245" t="s">
        <v>2037</v>
      </c>
      <c r="B4161" s="245" t="s">
        <v>2036</v>
      </c>
      <c r="C4161" s="245" t="s">
        <v>2430</v>
      </c>
      <c r="D4161" s="245" t="s">
        <v>2429</v>
      </c>
      <c r="E4161" s="246" t="s">
        <v>44</v>
      </c>
      <c r="F4161" s="245" t="s">
        <v>44</v>
      </c>
      <c r="G4161" s="245" t="s">
        <v>3285</v>
      </c>
      <c r="H4161" s="245" t="s">
        <v>12735</v>
      </c>
      <c r="I4161" s="245" t="s">
        <v>24</v>
      </c>
      <c r="J4161" s="245" t="s">
        <v>569</v>
      </c>
      <c r="K4161" s="246" t="s">
        <v>24607</v>
      </c>
      <c r="L4161" s="245" t="s">
        <v>568</v>
      </c>
      <c r="M4161"/>
      <c r="N4161"/>
      <c r="O4161"/>
      <c r="P4161"/>
      <c r="Q4161"/>
      <c r="R4161"/>
      <c r="S4161"/>
      <c r="T4161"/>
      <c r="U4161"/>
      <c r="V4161"/>
      <c r="W4161"/>
      <c r="X4161"/>
      <c r="Y4161"/>
      <c r="Z4161"/>
      <c r="AA4161"/>
      <c r="AB4161"/>
      <c r="AC4161"/>
      <c r="AD4161"/>
      <c r="AE4161"/>
      <c r="AF4161"/>
      <c r="AG4161"/>
      <c r="AH4161"/>
      <c r="AI4161"/>
      <c r="AJ4161"/>
      <c r="AK4161"/>
      <c r="AL4161"/>
      <c r="AM4161"/>
      <c r="AN4161"/>
      <c r="AO4161"/>
      <c r="AP4161"/>
      <c r="AQ4161"/>
      <c r="AR4161"/>
      <c r="AS4161"/>
      <c r="AT4161"/>
      <c r="AU4161"/>
      <c r="AV4161"/>
      <c r="AW4161"/>
      <c r="AX4161"/>
      <c r="AY4161"/>
      <c r="AZ4161"/>
      <c r="BA4161"/>
      <c r="BB4161"/>
      <c r="BC4161"/>
      <c r="BD4161"/>
      <c r="BE4161"/>
      <c r="BF4161"/>
      <c r="BG4161"/>
      <c r="BH4161"/>
      <c r="BI4161"/>
      <c r="BJ4161"/>
      <c r="BK4161"/>
      <c r="BL4161"/>
      <c r="BM4161"/>
      <c r="BN4161"/>
      <c r="BO4161"/>
    </row>
    <row r="4162" spans="1:67" ht="15" x14ac:dyDescent="0.25">
      <c r="A4162" s="245" t="s">
        <v>2037</v>
      </c>
      <c r="B4162" s="245" t="s">
        <v>2036</v>
      </c>
      <c r="C4162" s="245" t="s">
        <v>2430</v>
      </c>
      <c r="D4162" s="245" t="s">
        <v>2429</v>
      </c>
      <c r="E4162" s="246" t="s">
        <v>44</v>
      </c>
      <c r="F4162" s="245" t="s">
        <v>44</v>
      </c>
      <c r="G4162" s="245" t="s">
        <v>3284</v>
      </c>
      <c r="H4162" s="245" t="s">
        <v>12736</v>
      </c>
      <c r="I4162" s="245" t="s">
        <v>24</v>
      </c>
      <c r="J4162" s="245" t="s">
        <v>569</v>
      </c>
      <c r="K4162" s="246" t="s">
        <v>24608</v>
      </c>
      <c r="L4162" s="245" t="s">
        <v>568</v>
      </c>
      <c r="M4162"/>
      <c r="N4162"/>
      <c r="O4162"/>
      <c r="P4162"/>
      <c r="Q4162"/>
      <c r="R4162"/>
      <c r="S4162"/>
      <c r="T4162"/>
      <c r="U4162"/>
      <c r="V4162"/>
      <c r="W4162"/>
      <c r="X4162"/>
      <c r="Y4162"/>
      <c r="Z4162"/>
      <c r="AA4162"/>
      <c r="AB4162"/>
      <c r="AC4162"/>
      <c r="AD4162"/>
      <c r="AE4162"/>
      <c r="AF4162"/>
      <c r="AG4162"/>
      <c r="AH4162"/>
      <c r="AI4162"/>
      <c r="AJ4162"/>
      <c r="AK4162"/>
      <c r="AL4162"/>
      <c r="AM4162"/>
      <c r="AN4162"/>
      <c r="AO4162"/>
      <c r="AP4162"/>
      <c r="AQ4162"/>
      <c r="AR4162"/>
      <c r="AS4162"/>
      <c r="AT4162"/>
      <c r="AU4162"/>
      <c r="AV4162"/>
      <c r="AW4162"/>
      <c r="AX4162"/>
      <c r="AY4162"/>
      <c r="AZ4162"/>
      <c r="BA4162"/>
      <c r="BB4162"/>
      <c r="BC4162"/>
      <c r="BD4162"/>
      <c r="BE4162"/>
      <c r="BF4162"/>
      <c r="BG4162"/>
      <c r="BH4162"/>
      <c r="BI4162"/>
      <c r="BJ4162"/>
      <c r="BK4162"/>
      <c r="BL4162"/>
      <c r="BM4162"/>
      <c r="BN4162"/>
      <c r="BO4162"/>
    </row>
    <row r="4163" spans="1:67" ht="15" x14ac:dyDescent="0.25">
      <c r="A4163" s="245" t="s">
        <v>2037</v>
      </c>
      <c r="B4163" s="245" t="s">
        <v>2036</v>
      </c>
      <c r="C4163" s="245" t="s">
        <v>2430</v>
      </c>
      <c r="D4163" s="245" t="s">
        <v>2429</v>
      </c>
      <c r="E4163" s="246" t="s">
        <v>44</v>
      </c>
      <c r="F4163" s="245" t="s">
        <v>44</v>
      </c>
      <c r="G4163" s="245" t="s">
        <v>3283</v>
      </c>
      <c r="H4163" s="245" t="s">
        <v>12737</v>
      </c>
      <c r="I4163" s="245" t="s">
        <v>24</v>
      </c>
      <c r="J4163" s="245" t="s">
        <v>569</v>
      </c>
      <c r="K4163" s="246" t="s">
        <v>24609</v>
      </c>
      <c r="L4163" s="245" t="s">
        <v>568</v>
      </c>
      <c r="M4163"/>
      <c r="N4163"/>
      <c r="O4163"/>
      <c r="P4163"/>
      <c r="Q4163"/>
      <c r="R4163"/>
      <c r="S4163"/>
      <c r="T4163"/>
      <c r="U4163"/>
      <c r="V4163"/>
      <c r="W4163"/>
      <c r="X4163"/>
      <c r="Y4163"/>
      <c r="Z4163"/>
      <c r="AA4163"/>
      <c r="AB4163"/>
      <c r="AC4163"/>
      <c r="AD4163"/>
      <c r="AE4163"/>
      <c r="AF4163"/>
      <c r="AG4163"/>
      <c r="AH4163"/>
      <c r="AI4163"/>
      <c r="AJ4163"/>
      <c r="AK4163"/>
      <c r="AL4163"/>
      <c r="AM4163"/>
      <c r="AN4163"/>
      <c r="AO4163"/>
      <c r="AP4163"/>
      <c r="AQ4163"/>
      <c r="AR4163"/>
      <c r="AS4163"/>
      <c r="AT4163"/>
      <c r="AU4163"/>
      <c r="AV4163"/>
      <c r="AW4163"/>
      <c r="AX4163"/>
      <c r="AY4163"/>
      <c r="AZ4163"/>
      <c r="BA4163"/>
      <c r="BB4163"/>
      <c r="BC4163"/>
      <c r="BD4163"/>
      <c r="BE4163"/>
      <c r="BF4163"/>
      <c r="BG4163"/>
      <c r="BH4163"/>
      <c r="BI4163"/>
      <c r="BJ4163"/>
      <c r="BK4163"/>
      <c r="BL4163"/>
      <c r="BM4163"/>
      <c r="BN4163"/>
      <c r="BO4163"/>
    </row>
    <row r="4164" spans="1:67" ht="15" x14ac:dyDescent="0.25">
      <c r="A4164" s="245" t="s">
        <v>2037</v>
      </c>
      <c r="B4164" s="245" t="s">
        <v>2036</v>
      </c>
      <c r="C4164" s="245" t="s">
        <v>2430</v>
      </c>
      <c r="D4164" s="245" t="s">
        <v>2429</v>
      </c>
      <c r="E4164" s="246" t="s">
        <v>44</v>
      </c>
      <c r="F4164" s="245" t="s">
        <v>44</v>
      </c>
      <c r="G4164" s="245" t="s">
        <v>3282</v>
      </c>
      <c r="H4164" s="245" t="s">
        <v>12738</v>
      </c>
      <c r="I4164" s="245" t="s">
        <v>24</v>
      </c>
      <c r="J4164" s="245" t="s">
        <v>569</v>
      </c>
      <c r="K4164" s="246" t="s">
        <v>24610</v>
      </c>
      <c r="L4164" s="245" t="s">
        <v>568</v>
      </c>
      <c r="M4164"/>
      <c r="N4164"/>
      <c r="O4164"/>
      <c r="P4164"/>
      <c r="Q4164"/>
      <c r="R4164"/>
      <c r="S4164"/>
      <c r="T4164"/>
      <c r="U4164"/>
      <c r="V4164"/>
      <c r="W4164"/>
      <c r="X4164"/>
      <c r="Y4164"/>
      <c r="Z4164"/>
      <c r="AA4164"/>
      <c r="AB4164"/>
      <c r="AC4164"/>
      <c r="AD4164"/>
      <c r="AE4164"/>
      <c r="AF4164"/>
      <c r="AG4164"/>
      <c r="AH4164"/>
      <c r="AI4164"/>
      <c r="AJ4164"/>
      <c r="AK4164"/>
      <c r="AL4164"/>
      <c r="AM4164"/>
      <c r="AN4164"/>
      <c r="AO4164"/>
      <c r="AP4164"/>
      <c r="AQ4164"/>
      <c r="AR4164"/>
      <c r="AS4164"/>
      <c r="AT4164"/>
      <c r="AU4164"/>
      <c r="AV4164"/>
      <c r="AW4164"/>
      <c r="AX4164"/>
      <c r="AY4164"/>
      <c r="AZ4164"/>
      <c r="BA4164"/>
      <c r="BB4164"/>
      <c r="BC4164"/>
      <c r="BD4164"/>
      <c r="BE4164"/>
      <c r="BF4164"/>
      <c r="BG4164"/>
      <c r="BH4164"/>
      <c r="BI4164"/>
      <c r="BJ4164"/>
      <c r="BK4164"/>
      <c r="BL4164"/>
      <c r="BM4164"/>
      <c r="BN4164"/>
      <c r="BO4164"/>
    </row>
    <row r="4165" spans="1:67" ht="15" x14ac:dyDescent="0.25">
      <c r="A4165" s="245" t="s">
        <v>2037</v>
      </c>
      <c r="B4165" s="245" t="s">
        <v>2036</v>
      </c>
      <c r="C4165" s="245" t="s">
        <v>2430</v>
      </c>
      <c r="D4165" s="245" t="s">
        <v>2429</v>
      </c>
      <c r="E4165" s="246" t="s">
        <v>44</v>
      </c>
      <c r="F4165" s="245" t="s">
        <v>44</v>
      </c>
      <c r="G4165" s="245" t="s">
        <v>3281</v>
      </c>
      <c r="H4165" s="245" t="s">
        <v>12739</v>
      </c>
      <c r="I4165" s="245" t="s">
        <v>24</v>
      </c>
      <c r="J4165" s="245" t="s">
        <v>569</v>
      </c>
      <c r="K4165" s="246" t="s">
        <v>10411</v>
      </c>
      <c r="L4165" s="245" t="s">
        <v>568</v>
      </c>
      <c r="M4165"/>
      <c r="N4165"/>
      <c r="O4165"/>
      <c r="P4165"/>
      <c r="Q4165"/>
      <c r="R4165"/>
      <c r="S4165"/>
      <c r="T4165"/>
      <c r="U4165"/>
      <c r="V4165"/>
      <c r="W4165"/>
      <c r="X4165"/>
      <c r="Y4165"/>
      <c r="Z4165"/>
      <c r="AA4165"/>
      <c r="AB4165"/>
      <c r="AC4165"/>
      <c r="AD4165"/>
      <c r="AE4165"/>
      <c r="AF4165"/>
      <c r="AG4165"/>
      <c r="AH4165"/>
      <c r="AI4165"/>
      <c r="AJ4165"/>
      <c r="AK4165"/>
      <c r="AL4165"/>
      <c r="AM4165"/>
      <c r="AN4165"/>
      <c r="AO4165"/>
      <c r="AP4165"/>
      <c r="AQ4165"/>
      <c r="AR4165"/>
      <c r="AS4165"/>
      <c r="AT4165"/>
      <c r="AU4165"/>
      <c r="AV4165"/>
      <c r="AW4165"/>
      <c r="AX4165"/>
      <c r="AY4165"/>
      <c r="AZ4165"/>
      <c r="BA4165"/>
      <c r="BB4165"/>
      <c r="BC4165"/>
      <c r="BD4165"/>
      <c r="BE4165"/>
      <c r="BF4165"/>
      <c r="BG4165"/>
      <c r="BH4165"/>
      <c r="BI4165"/>
      <c r="BJ4165"/>
      <c r="BK4165"/>
      <c r="BL4165"/>
      <c r="BM4165"/>
      <c r="BN4165"/>
      <c r="BO4165"/>
    </row>
    <row r="4166" spans="1:67" ht="15" x14ac:dyDescent="0.25">
      <c r="A4166" s="245" t="s">
        <v>2037</v>
      </c>
      <c r="B4166" s="245" t="s">
        <v>2036</v>
      </c>
      <c r="C4166" s="245" t="s">
        <v>2430</v>
      </c>
      <c r="D4166" s="245" t="s">
        <v>2429</v>
      </c>
      <c r="E4166" s="246" t="s">
        <v>44</v>
      </c>
      <c r="F4166" s="245" t="s">
        <v>44</v>
      </c>
      <c r="G4166" s="245" t="s">
        <v>3280</v>
      </c>
      <c r="H4166" s="245" t="s">
        <v>12741</v>
      </c>
      <c r="I4166" s="245" t="s">
        <v>24</v>
      </c>
      <c r="J4166" s="245" t="s">
        <v>569</v>
      </c>
      <c r="K4166" s="246" t="s">
        <v>24282</v>
      </c>
      <c r="L4166" s="245" t="s">
        <v>568</v>
      </c>
      <c r="M4166"/>
      <c r="N4166"/>
      <c r="O4166"/>
      <c r="P4166"/>
      <c r="Q4166"/>
      <c r="R4166"/>
      <c r="S4166"/>
      <c r="T4166"/>
      <c r="U4166"/>
      <c r="V4166"/>
      <c r="W4166"/>
      <c r="X4166"/>
      <c r="Y4166"/>
      <c r="Z4166"/>
      <c r="AA4166"/>
      <c r="AB4166"/>
      <c r="AC4166"/>
      <c r="AD4166"/>
      <c r="AE4166"/>
      <c r="AF4166"/>
      <c r="AG4166"/>
      <c r="AH4166"/>
      <c r="AI4166"/>
      <c r="AJ4166"/>
      <c r="AK4166"/>
      <c r="AL4166"/>
      <c r="AM4166"/>
      <c r="AN4166"/>
      <c r="AO4166"/>
      <c r="AP4166"/>
      <c r="AQ4166"/>
      <c r="AR4166"/>
      <c r="AS4166"/>
      <c r="AT4166"/>
      <c r="AU4166"/>
      <c r="AV4166"/>
      <c r="AW4166"/>
      <c r="AX4166"/>
      <c r="AY4166"/>
      <c r="AZ4166"/>
      <c r="BA4166"/>
      <c r="BB4166"/>
      <c r="BC4166"/>
      <c r="BD4166"/>
      <c r="BE4166"/>
      <c r="BF4166"/>
      <c r="BG4166"/>
      <c r="BH4166"/>
      <c r="BI4166"/>
      <c r="BJ4166"/>
      <c r="BK4166"/>
      <c r="BL4166"/>
      <c r="BM4166"/>
      <c r="BN4166"/>
      <c r="BO4166"/>
    </row>
    <row r="4167" spans="1:67" ht="15" x14ac:dyDescent="0.25">
      <c r="A4167" s="245" t="s">
        <v>2037</v>
      </c>
      <c r="B4167" s="245" t="s">
        <v>2036</v>
      </c>
      <c r="C4167" s="245" t="s">
        <v>2430</v>
      </c>
      <c r="D4167" s="245" t="s">
        <v>2429</v>
      </c>
      <c r="E4167" s="246" t="s">
        <v>44</v>
      </c>
      <c r="F4167" s="245" t="s">
        <v>44</v>
      </c>
      <c r="G4167" s="245" t="s">
        <v>3279</v>
      </c>
      <c r="H4167" s="245" t="s">
        <v>12742</v>
      </c>
      <c r="I4167" s="245" t="s">
        <v>24</v>
      </c>
      <c r="J4167" s="245" t="s">
        <v>569</v>
      </c>
      <c r="K4167" s="246" t="s">
        <v>24611</v>
      </c>
      <c r="L4167" s="245" t="s">
        <v>568</v>
      </c>
      <c r="M4167"/>
      <c r="N4167"/>
      <c r="O4167"/>
      <c r="P4167"/>
      <c r="Q4167"/>
      <c r="R4167"/>
      <c r="S4167"/>
      <c r="T4167"/>
      <c r="U4167"/>
      <c r="V4167"/>
      <c r="W4167"/>
      <c r="X4167"/>
      <c r="Y4167"/>
      <c r="Z4167"/>
      <c r="AA4167"/>
      <c r="AB4167"/>
      <c r="AC4167"/>
      <c r="AD4167"/>
      <c r="AE4167"/>
      <c r="AF4167"/>
      <c r="AG4167"/>
      <c r="AH4167"/>
      <c r="AI4167"/>
      <c r="AJ4167"/>
      <c r="AK4167"/>
      <c r="AL4167"/>
      <c r="AM4167"/>
      <c r="AN4167"/>
      <c r="AO4167"/>
      <c r="AP4167"/>
      <c r="AQ4167"/>
      <c r="AR4167"/>
      <c r="AS4167"/>
      <c r="AT4167"/>
      <c r="AU4167"/>
      <c r="AV4167"/>
      <c r="AW4167"/>
      <c r="AX4167"/>
      <c r="AY4167"/>
      <c r="AZ4167"/>
      <c r="BA4167"/>
      <c r="BB4167"/>
      <c r="BC4167"/>
      <c r="BD4167"/>
      <c r="BE4167"/>
      <c r="BF4167"/>
      <c r="BG4167"/>
      <c r="BH4167"/>
      <c r="BI4167"/>
      <c r="BJ4167"/>
      <c r="BK4167"/>
      <c r="BL4167"/>
      <c r="BM4167"/>
      <c r="BN4167"/>
      <c r="BO4167"/>
    </row>
    <row r="4168" spans="1:67" ht="15" x14ac:dyDescent="0.25">
      <c r="A4168" s="245" t="s">
        <v>2037</v>
      </c>
      <c r="B4168" s="245" t="s">
        <v>2036</v>
      </c>
      <c r="C4168" s="245" t="s">
        <v>2430</v>
      </c>
      <c r="D4168" s="245" t="s">
        <v>2429</v>
      </c>
      <c r="E4168" s="246" t="s">
        <v>44</v>
      </c>
      <c r="F4168" s="245" t="s">
        <v>44</v>
      </c>
      <c r="G4168" s="245" t="s">
        <v>3278</v>
      </c>
      <c r="H4168" s="245" t="s">
        <v>12744</v>
      </c>
      <c r="I4168" s="245" t="s">
        <v>24</v>
      </c>
      <c r="J4168" s="245" t="s">
        <v>569</v>
      </c>
      <c r="K4168" s="246" t="s">
        <v>24612</v>
      </c>
      <c r="L4168" s="245" t="s">
        <v>568</v>
      </c>
      <c r="M4168"/>
      <c r="N4168"/>
      <c r="O4168"/>
      <c r="P4168"/>
      <c r="Q4168"/>
      <c r="R4168"/>
      <c r="S4168"/>
      <c r="T4168"/>
      <c r="U4168"/>
      <c r="V4168"/>
      <c r="W4168"/>
      <c r="X4168"/>
      <c r="Y4168"/>
      <c r="Z4168"/>
      <c r="AA4168"/>
      <c r="AB4168"/>
      <c r="AC4168"/>
      <c r="AD4168"/>
      <c r="AE4168"/>
      <c r="AF4168"/>
      <c r="AG4168"/>
      <c r="AH4168"/>
      <c r="AI4168"/>
      <c r="AJ4168"/>
      <c r="AK4168"/>
      <c r="AL4168"/>
      <c r="AM4168"/>
      <c r="AN4168"/>
      <c r="AO4168"/>
      <c r="AP4168"/>
      <c r="AQ4168"/>
      <c r="AR4168"/>
      <c r="AS4168"/>
      <c r="AT4168"/>
      <c r="AU4168"/>
      <c r="AV4168"/>
      <c r="AW4168"/>
      <c r="AX4168"/>
      <c r="AY4168"/>
      <c r="AZ4168"/>
      <c r="BA4168"/>
      <c r="BB4168"/>
      <c r="BC4168"/>
      <c r="BD4168"/>
      <c r="BE4168"/>
      <c r="BF4168"/>
      <c r="BG4168"/>
      <c r="BH4168"/>
      <c r="BI4168"/>
      <c r="BJ4168"/>
      <c r="BK4168"/>
      <c r="BL4168"/>
      <c r="BM4168"/>
      <c r="BN4168"/>
      <c r="BO4168"/>
    </row>
    <row r="4169" spans="1:67" ht="15" x14ac:dyDescent="0.25">
      <c r="A4169" s="245" t="s">
        <v>2037</v>
      </c>
      <c r="B4169" s="245" t="s">
        <v>2036</v>
      </c>
      <c r="C4169" s="245" t="s">
        <v>2430</v>
      </c>
      <c r="D4169" s="245" t="s">
        <v>2429</v>
      </c>
      <c r="E4169" s="246" t="s">
        <v>44</v>
      </c>
      <c r="F4169" s="245" t="s">
        <v>44</v>
      </c>
      <c r="G4169" s="245" t="s">
        <v>3277</v>
      </c>
      <c r="H4169" s="245" t="s">
        <v>12745</v>
      </c>
      <c r="I4169" s="245" t="s">
        <v>24</v>
      </c>
      <c r="J4169" s="245" t="s">
        <v>569</v>
      </c>
      <c r="K4169" s="246" t="s">
        <v>24613</v>
      </c>
      <c r="L4169" s="245" t="s">
        <v>568</v>
      </c>
      <c r="M4169"/>
      <c r="N4169"/>
      <c r="O4169"/>
      <c r="P4169"/>
      <c r="Q4169"/>
      <c r="R4169"/>
      <c r="S4169"/>
      <c r="T4169"/>
      <c r="U4169"/>
      <c r="V4169"/>
      <c r="W4169"/>
      <c r="X4169"/>
      <c r="Y4169"/>
      <c r="Z4169"/>
      <c r="AA4169"/>
      <c r="AB4169"/>
      <c r="AC4169"/>
      <c r="AD4169"/>
      <c r="AE4169"/>
      <c r="AF4169"/>
      <c r="AG4169"/>
      <c r="AH4169"/>
      <c r="AI4169"/>
      <c r="AJ4169"/>
      <c r="AK4169"/>
      <c r="AL4169"/>
      <c r="AM4169"/>
      <c r="AN4169"/>
      <c r="AO4169"/>
      <c r="AP4169"/>
      <c r="AQ4169"/>
      <c r="AR4169"/>
      <c r="AS4169"/>
      <c r="AT4169"/>
      <c r="AU4169"/>
      <c r="AV4169"/>
      <c r="AW4169"/>
      <c r="AX4169"/>
      <c r="AY4169"/>
      <c r="AZ4169"/>
      <c r="BA4169"/>
      <c r="BB4169"/>
      <c r="BC4169"/>
      <c r="BD4169"/>
      <c r="BE4169"/>
      <c r="BF4169"/>
      <c r="BG4169"/>
      <c r="BH4169"/>
      <c r="BI4169"/>
      <c r="BJ4169"/>
      <c r="BK4169"/>
      <c r="BL4169"/>
      <c r="BM4169"/>
      <c r="BN4169"/>
      <c r="BO4169"/>
    </row>
    <row r="4170" spans="1:67" ht="15" x14ac:dyDescent="0.25">
      <c r="A4170" s="245" t="s">
        <v>2037</v>
      </c>
      <c r="B4170" s="245" t="s">
        <v>2036</v>
      </c>
      <c r="C4170" s="245" t="s">
        <v>2430</v>
      </c>
      <c r="D4170" s="245" t="s">
        <v>2429</v>
      </c>
      <c r="E4170" s="246" t="s">
        <v>44</v>
      </c>
      <c r="F4170" s="245" t="s">
        <v>44</v>
      </c>
      <c r="G4170" s="245" t="s">
        <v>3275</v>
      </c>
      <c r="H4170" s="245" t="s">
        <v>12746</v>
      </c>
      <c r="I4170" s="245" t="s">
        <v>24</v>
      </c>
      <c r="J4170" s="245" t="s">
        <v>569</v>
      </c>
      <c r="K4170" s="246" t="s">
        <v>3862</v>
      </c>
      <c r="L4170" s="245" t="s">
        <v>568</v>
      </c>
      <c r="M4170"/>
      <c r="N4170"/>
      <c r="O4170"/>
      <c r="P4170"/>
      <c r="Q4170"/>
      <c r="R4170"/>
      <c r="S4170"/>
      <c r="T4170"/>
      <c r="U4170"/>
      <c r="V4170"/>
      <c r="W4170"/>
      <c r="X4170"/>
      <c r="Y4170"/>
      <c r="Z4170"/>
      <c r="AA4170"/>
      <c r="AB4170"/>
      <c r="AC4170"/>
      <c r="AD4170"/>
      <c r="AE4170"/>
      <c r="AF4170"/>
      <c r="AG4170"/>
      <c r="AH4170"/>
      <c r="AI4170"/>
      <c r="AJ4170"/>
      <c r="AK4170"/>
      <c r="AL4170"/>
      <c r="AM4170"/>
      <c r="AN4170"/>
      <c r="AO4170"/>
      <c r="AP4170"/>
      <c r="AQ4170"/>
      <c r="AR4170"/>
      <c r="AS4170"/>
      <c r="AT4170"/>
      <c r="AU4170"/>
      <c r="AV4170"/>
      <c r="AW4170"/>
      <c r="AX4170"/>
      <c r="AY4170"/>
      <c r="AZ4170"/>
      <c r="BA4170"/>
      <c r="BB4170"/>
      <c r="BC4170"/>
      <c r="BD4170"/>
      <c r="BE4170"/>
      <c r="BF4170"/>
      <c r="BG4170"/>
      <c r="BH4170"/>
      <c r="BI4170"/>
      <c r="BJ4170"/>
      <c r="BK4170"/>
      <c r="BL4170"/>
      <c r="BM4170"/>
      <c r="BN4170"/>
      <c r="BO4170"/>
    </row>
    <row r="4171" spans="1:67" ht="15" x14ac:dyDescent="0.25">
      <c r="A4171" s="245" t="s">
        <v>2037</v>
      </c>
      <c r="B4171" s="245" t="s">
        <v>2036</v>
      </c>
      <c r="C4171" s="245" t="s">
        <v>2430</v>
      </c>
      <c r="D4171" s="245" t="s">
        <v>2429</v>
      </c>
      <c r="E4171" s="246" t="s">
        <v>44</v>
      </c>
      <c r="F4171" s="245" t="s">
        <v>44</v>
      </c>
      <c r="G4171" s="245" t="s">
        <v>3274</v>
      </c>
      <c r="H4171" s="245" t="s">
        <v>12747</v>
      </c>
      <c r="I4171" s="245" t="s">
        <v>24</v>
      </c>
      <c r="J4171" s="245" t="s">
        <v>569</v>
      </c>
      <c r="K4171" s="246" t="s">
        <v>24614</v>
      </c>
      <c r="L4171" s="245" t="s">
        <v>568</v>
      </c>
      <c r="M4171"/>
      <c r="N4171"/>
      <c r="O4171"/>
      <c r="P4171"/>
      <c r="Q4171"/>
      <c r="R4171"/>
      <c r="S4171"/>
      <c r="T4171"/>
      <c r="U4171"/>
      <c r="V4171"/>
      <c r="W4171"/>
      <c r="X4171"/>
      <c r="Y4171"/>
      <c r="Z4171"/>
      <c r="AA4171"/>
      <c r="AB4171"/>
      <c r="AC4171"/>
      <c r="AD4171"/>
      <c r="AE4171"/>
      <c r="AF4171"/>
      <c r="AG4171"/>
      <c r="AH4171"/>
      <c r="AI4171"/>
      <c r="AJ4171"/>
      <c r="AK4171"/>
      <c r="AL4171"/>
      <c r="AM4171"/>
      <c r="AN4171"/>
      <c r="AO4171"/>
      <c r="AP4171"/>
      <c r="AQ4171"/>
      <c r="AR4171"/>
      <c r="AS4171"/>
      <c r="AT4171"/>
      <c r="AU4171"/>
      <c r="AV4171"/>
      <c r="AW4171"/>
      <c r="AX4171"/>
      <c r="AY4171"/>
      <c r="AZ4171"/>
      <c r="BA4171"/>
      <c r="BB4171"/>
      <c r="BC4171"/>
      <c r="BD4171"/>
      <c r="BE4171"/>
      <c r="BF4171"/>
      <c r="BG4171"/>
      <c r="BH4171"/>
      <c r="BI4171"/>
      <c r="BJ4171"/>
      <c r="BK4171"/>
      <c r="BL4171"/>
      <c r="BM4171"/>
      <c r="BN4171"/>
      <c r="BO4171"/>
    </row>
    <row r="4172" spans="1:67" ht="15" x14ac:dyDescent="0.25">
      <c r="A4172" s="245" t="s">
        <v>2037</v>
      </c>
      <c r="B4172" s="245" t="s">
        <v>2036</v>
      </c>
      <c r="C4172" s="245" t="s">
        <v>2430</v>
      </c>
      <c r="D4172" s="245" t="s">
        <v>2429</v>
      </c>
      <c r="E4172" s="246" t="s">
        <v>44</v>
      </c>
      <c r="F4172" s="245" t="s">
        <v>44</v>
      </c>
      <c r="G4172" s="245" t="s">
        <v>3273</v>
      </c>
      <c r="H4172" s="245" t="s">
        <v>12748</v>
      </c>
      <c r="I4172" s="245" t="s">
        <v>24</v>
      </c>
      <c r="J4172" s="245" t="s">
        <v>569</v>
      </c>
      <c r="K4172" s="246" t="s">
        <v>12911</v>
      </c>
      <c r="L4172" s="245" t="s">
        <v>568</v>
      </c>
      <c r="M4172"/>
      <c r="N4172"/>
      <c r="O4172"/>
      <c r="P4172"/>
      <c r="Q4172"/>
      <c r="R4172"/>
      <c r="S4172"/>
      <c r="T4172"/>
      <c r="U4172"/>
      <c r="V4172"/>
      <c r="W4172"/>
      <c r="X4172"/>
      <c r="Y4172"/>
      <c r="Z4172"/>
      <c r="AA4172"/>
      <c r="AB4172"/>
      <c r="AC4172"/>
      <c r="AD4172"/>
      <c r="AE4172"/>
      <c r="AF4172"/>
      <c r="AG4172"/>
      <c r="AH4172"/>
      <c r="AI4172"/>
      <c r="AJ4172"/>
      <c r="AK4172"/>
      <c r="AL4172"/>
      <c r="AM4172"/>
      <c r="AN4172"/>
      <c r="AO4172"/>
      <c r="AP4172"/>
      <c r="AQ4172"/>
      <c r="AR4172"/>
      <c r="AS4172"/>
      <c r="AT4172"/>
      <c r="AU4172"/>
      <c r="AV4172"/>
      <c r="AW4172"/>
      <c r="AX4172"/>
      <c r="AY4172"/>
      <c r="AZ4172"/>
      <c r="BA4172"/>
      <c r="BB4172"/>
      <c r="BC4172"/>
      <c r="BD4172"/>
      <c r="BE4172"/>
      <c r="BF4172"/>
      <c r="BG4172"/>
      <c r="BH4172"/>
      <c r="BI4172"/>
      <c r="BJ4172"/>
      <c r="BK4172"/>
      <c r="BL4172"/>
      <c r="BM4172"/>
      <c r="BN4172"/>
      <c r="BO4172"/>
    </row>
    <row r="4173" spans="1:67" ht="15" x14ac:dyDescent="0.25">
      <c r="A4173" s="245" t="s">
        <v>2037</v>
      </c>
      <c r="B4173" s="245" t="s">
        <v>2036</v>
      </c>
      <c r="C4173" s="245" t="s">
        <v>2430</v>
      </c>
      <c r="D4173" s="245" t="s">
        <v>2429</v>
      </c>
      <c r="E4173" s="246" t="s">
        <v>44</v>
      </c>
      <c r="F4173" s="245" t="s">
        <v>44</v>
      </c>
      <c r="G4173" s="245" t="s">
        <v>3272</v>
      </c>
      <c r="H4173" s="245" t="s">
        <v>12749</v>
      </c>
      <c r="I4173" s="245" t="s">
        <v>24</v>
      </c>
      <c r="J4173" s="245" t="s">
        <v>569</v>
      </c>
      <c r="K4173" s="246" t="s">
        <v>9049</v>
      </c>
      <c r="L4173" s="245" t="s">
        <v>568</v>
      </c>
      <c r="M4173"/>
      <c r="N4173"/>
      <c r="O4173"/>
      <c r="P4173"/>
      <c r="Q4173"/>
      <c r="R4173"/>
      <c r="S4173"/>
      <c r="T4173"/>
      <c r="U4173"/>
      <c r="V4173"/>
      <c r="W4173"/>
      <c r="X4173"/>
      <c r="Y4173"/>
      <c r="Z4173"/>
      <c r="AA4173"/>
      <c r="AB4173"/>
      <c r="AC4173"/>
      <c r="AD4173"/>
      <c r="AE4173"/>
      <c r="AF4173"/>
      <c r="AG4173"/>
      <c r="AH4173"/>
      <c r="AI4173"/>
      <c r="AJ4173"/>
      <c r="AK4173"/>
      <c r="AL4173"/>
      <c r="AM4173"/>
      <c r="AN4173"/>
      <c r="AO4173"/>
      <c r="AP4173"/>
      <c r="AQ4173"/>
      <c r="AR4173"/>
      <c r="AS4173"/>
      <c r="AT4173"/>
      <c r="AU4173"/>
      <c r="AV4173"/>
      <c r="AW4173"/>
      <c r="AX4173"/>
      <c r="AY4173"/>
      <c r="AZ4173"/>
      <c r="BA4173"/>
      <c r="BB4173"/>
      <c r="BC4173"/>
      <c r="BD4173"/>
      <c r="BE4173"/>
      <c r="BF4173"/>
      <c r="BG4173"/>
      <c r="BH4173"/>
      <c r="BI4173"/>
      <c r="BJ4173"/>
      <c r="BK4173"/>
      <c r="BL4173"/>
      <c r="BM4173"/>
      <c r="BN4173"/>
      <c r="BO4173"/>
    </row>
    <row r="4174" spans="1:67" ht="15" x14ac:dyDescent="0.25">
      <c r="A4174" s="245" t="s">
        <v>2037</v>
      </c>
      <c r="B4174" s="245" t="s">
        <v>2036</v>
      </c>
      <c r="C4174" s="245" t="s">
        <v>2430</v>
      </c>
      <c r="D4174" s="245" t="s">
        <v>2429</v>
      </c>
      <c r="E4174" s="246" t="s">
        <v>44</v>
      </c>
      <c r="F4174" s="245" t="s">
        <v>44</v>
      </c>
      <c r="G4174" s="245" t="s">
        <v>3271</v>
      </c>
      <c r="H4174" s="245" t="s">
        <v>12750</v>
      </c>
      <c r="I4174" s="245" t="s">
        <v>24</v>
      </c>
      <c r="J4174" s="245" t="s">
        <v>569</v>
      </c>
      <c r="K4174" s="246" t="s">
        <v>9124</v>
      </c>
      <c r="L4174" s="245" t="s">
        <v>568</v>
      </c>
      <c r="M4174"/>
      <c r="N4174"/>
      <c r="O4174"/>
      <c r="P4174"/>
      <c r="Q4174"/>
      <c r="R4174"/>
      <c r="S4174"/>
      <c r="T4174"/>
      <c r="U4174"/>
      <c r="V4174"/>
      <c r="W4174"/>
      <c r="X4174"/>
      <c r="Y4174"/>
      <c r="Z4174"/>
      <c r="AA4174"/>
      <c r="AB4174"/>
      <c r="AC4174"/>
      <c r="AD4174"/>
      <c r="AE4174"/>
      <c r="AF4174"/>
      <c r="AG4174"/>
      <c r="AH4174"/>
      <c r="AI4174"/>
      <c r="AJ4174"/>
      <c r="AK4174"/>
      <c r="AL4174"/>
      <c r="AM4174"/>
      <c r="AN4174"/>
      <c r="AO4174"/>
      <c r="AP4174"/>
      <c r="AQ4174"/>
      <c r="AR4174"/>
      <c r="AS4174"/>
      <c r="AT4174"/>
      <c r="AU4174"/>
      <c r="AV4174"/>
      <c r="AW4174"/>
      <c r="AX4174"/>
      <c r="AY4174"/>
      <c r="AZ4174"/>
      <c r="BA4174"/>
      <c r="BB4174"/>
      <c r="BC4174"/>
      <c r="BD4174"/>
      <c r="BE4174"/>
      <c r="BF4174"/>
      <c r="BG4174"/>
      <c r="BH4174"/>
      <c r="BI4174"/>
      <c r="BJ4174"/>
      <c r="BK4174"/>
      <c r="BL4174"/>
      <c r="BM4174"/>
      <c r="BN4174"/>
      <c r="BO4174"/>
    </row>
    <row r="4175" spans="1:67" ht="15" x14ac:dyDescent="0.25">
      <c r="A4175" s="245" t="s">
        <v>2037</v>
      </c>
      <c r="B4175" s="245" t="s">
        <v>2036</v>
      </c>
      <c r="C4175" s="245" t="s">
        <v>2430</v>
      </c>
      <c r="D4175" s="245" t="s">
        <v>2429</v>
      </c>
      <c r="E4175" s="246" t="s">
        <v>44</v>
      </c>
      <c r="F4175" s="245" t="s">
        <v>44</v>
      </c>
      <c r="G4175" s="245" t="s">
        <v>3269</v>
      </c>
      <c r="H4175" s="245" t="s">
        <v>12751</v>
      </c>
      <c r="I4175" s="245" t="s">
        <v>24</v>
      </c>
      <c r="J4175" s="245" t="s">
        <v>569</v>
      </c>
      <c r="K4175" s="246" t="s">
        <v>9498</v>
      </c>
      <c r="L4175" s="245" t="s">
        <v>568</v>
      </c>
      <c r="M4175"/>
      <c r="N4175"/>
      <c r="O4175"/>
      <c r="P4175"/>
      <c r="Q4175"/>
      <c r="R4175"/>
      <c r="S4175"/>
      <c r="T4175"/>
      <c r="U4175"/>
      <c r="V4175"/>
      <c r="W4175"/>
      <c r="X4175"/>
      <c r="Y4175"/>
      <c r="Z4175"/>
      <c r="AA4175"/>
      <c r="AB4175"/>
      <c r="AC4175"/>
      <c r="AD4175"/>
      <c r="AE4175"/>
      <c r="AF4175"/>
      <c r="AG4175"/>
      <c r="AH4175"/>
      <c r="AI4175"/>
      <c r="AJ4175"/>
      <c r="AK4175"/>
      <c r="AL4175"/>
      <c r="AM4175"/>
      <c r="AN4175"/>
      <c r="AO4175"/>
      <c r="AP4175"/>
      <c r="AQ4175"/>
      <c r="AR4175"/>
      <c r="AS4175"/>
      <c r="AT4175"/>
      <c r="AU4175"/>
      <c r="AV4175"/>
      <c r="AW4175"/>
      <c r="AX4175"/>
      <c r="AY4175"/>
      <c r="AZ4175"/>
      <c r="BA4175"/>
      <c r="BB4175"/>
      <c r="BC4175"/>
      <c r="BD4175"/>
      <c r="BE4175"/>
      <c r="BF4175"/>
      <c r="BG4175"/>
      <c r="BH4175"/>
      <c r="BI4175"/>
      <c r="BJ4175"/>
      <c r="BK4175"/>
      <c r="BL4175"/>
      <c r="BM4175"/>
      <c r="BN4175"/>
      <c r="BO4175"/>
    </row>
    <row r="4176" spans="1:67" ht="15" x14ac:dyDescent="0.25">
      <c r="A4176" s="245" t="s">
        <v>2037</v>
      </c>
      <c r="B4176" s="245" t="s">
        <v>2036</v>
      </c>
      <c r="C4176" s="245" t="s">
        <v>2430</v>
      </c>
      <c r="D4176" s="245" t="s">
        <v>2429</v>
      </c>
      <c r="E4176" s="246" t="s">
        <v>44</v>
      </c>
      <c r="F4176" s="245" t="s">
        <v>44</v>
      </c>
      <c r="G4176" s="245" t="s">
        <v>3268</v>
      </c>
      <c r="H4176" s="245" t="s">
        <v>12752</v>
      </c>
      <c r="I4176" s="245" t="s">
        <v>24</v>
      </c>
      <c r="J4176" s="245" t="s">
        <v>569</v>
      </c>
      <c r="K4176" s="246" t="s">
        <v>8339</v>
      </c>
      <c r="L4176" s="245" t="s">
        <v>568</v>
      </c>
      <c r="M4176"/>
      <c r="N4176"/>
      <c r="O4176"/>
      <c r="P4176"/>
      <c r="Q4176"/>
      <c r="R4176"/>
      <c r="S4176"/>
      <c r="T4176"/>
      <c r="U4176"/>
      <c r="V4176"/>
      <c r="W4176"/>
      <c r="X4176"/>
      <c r="Y4176"/>
      <c r="Z4176"/>
      <c r="AA4176"/>
      <c r="AB4176"/>
      <c r="AC4176"/>
      <c r="AD4176"/>
      <c r="AE4176"/>
      <c r="AF4176"/>
      <c r="AG4176"/>
      <c r="AH4176"/>
      <c r="AI4176"/>
      <c r="AJ4176"/>
      <c r="AK4176"/>
      <c r="AL4176"/>
      <c r="AM4176"/>
      <c r="AN4176"/>
      <c r="AO4176"/>
      <c r="AP4176"/>
      <c r="AQ4176"/>
      <c r="AR4176"/>
      <c r="AS4176"/>
      <c r="AT4176"/>
      <c r="AU4176"/>
      <c r="AV4176"/>
      <c r="AW4176"/>
      <c r="AX4176"/>
      <c r="AY4176"/>
      <c r="AZ4176"/>
      <c r="BA4176"/>
      <c r="BB4176"/>
      <c r="BC4176"/>
      <c r="BD4176"/>
      <c r="BE4176"/>
      <c r="BF4176"/>
      <c r="BG4176"/>
      <c r="BH4176"/>
      <c r="BI4176"/>
      <c r="BJ4176"/>
      <c r="BK4176"/>
      <c r="BL4176"/>
      <c r="BM4176"/>
      <c r="BN4176"/>
      <c r="BO4176"/>
    </row>
    <row r="4177" spans="1:67" ht="15" x14ac:dyDescent="0.25">
      <c r="A4177" s="245" t="s">
        <v>2037</v>
      </c>
      <c r="B4177" s="245" t="s">
        <v>2036</v>
      </c>
      <c r="C4177" s="245" t="s">
        <v>2430</v>
      </c>
      <c r="D4177" s="245" t="s">
        <v>2429</v>
      </c>
      <c r="E4177" s="246" t="s">
        <v>44</v>
      </c>
      <c r="F4177" s="245" t="s">
        <v>44</v>
      </c>
      <c r="G4177" s="245" t="s">
        <v>3267</v>
      </c>
      <c r="H4177" s="245" t="s">
        <v>12753</v>
      </c>
      <c r="I4177" s="245" t="s">
        <v>24</v>
      </c>
      <c r="J4177" s="245" t="s">
        <v>569</v>
      </c>
      <c r="K4177" s="246" t="s">
        <v>14167</v>
      </c>
      <c r="L4177" s="245" t="s">
        <v>568</v>
      </c>
      <c r="M4177"/>
      <c r="N4177"/>
      <c r="O4177"/>
      <c r="P4177"/>
      <c r="Q4177"/>
      <c r="R4177"/>
      <c r="S4177"/>
      <c r="T4177"/>
      <c r="U4177"/>
      <c r="V4177"/>
      <c r="W4177"/>
      <c r="X4177"/>
      <c r="Y4177"/>
      <c r="Z4177"/>
      <c r="AA4177"/>
      <c r="AB4177"/>
      <c r="AC4177"/>
      <c r="AD4177"/>
      <c r="AE4177"/>
      <c r="AF4177"/>
      <c r="AG4177"/>
      <c r="AH4177"/>
      <c r="AI4177"/>
      <c r="AJ4177"/>
      <c r="AK4177"/>
      <c r="AL4177"/>
      <c r="AM4177"/>
      <c r="AN4177"/>
      <c r="AO4177"/>
      <c r="AP4177"/>
      <c r="AQ4177"/>
      <c r="AR4177"/>
      <c r="AS4177"/>
      <c r="AT4177"/>
      <c r="AU4177"/>
      <c r="AV4177"/>
      <c r="AW4177"/>
      <c r="AX4177"/>
      <c r="AY4177"/>
      <c r="AZ4177"/>
      <c r="BA4177"/>
      <c r="BB4177"/>
      <c r="BC4177"/>
      <c r="BD4177"/>
      <c r="BE4177"/>
      <c r="BF4177"/>
      <c r="BG4177"/>
      <c r="BH4177"/>
      <c r="BI4177"/>
      <c r="BJ4177"/>
      <c r="BK4177"/>
      <c r="BL4177"/>
      <c r="BM4177"/>
      <c r="BN4177"/>
      <c r="BO4177"/>
    </row>
    <row r="4178" spans="1:67" ht="15" x14ac:dyDescent="0.25">
      <c r="A4178" s="245" t="s">
        <v>2037</v>
      </c>
      <c r="B4178" s="245" t="s">
        <v>2036</v>
      </c>
      <c r="C4178" s="245" t="s">
        <v>2430</v>
      </c>
      <c r="D4178" s="245" t="s">
        <v>2429</v>
      </c>
      <c r="E4178" s="246" t="s">
        <v>44</v>
      </c>
      <c r="F4178" s="245" t="s">
        <v>44</v>
      </c>
      <c r="G4178" s="245" t="s">
        <v>3266</v>
      </c>
      <c r="H4178" s="245" t="s">
        <v>12755</v>
      </c>
      <c r="I4178" s="245" t="s">
        <v>24</v>
      </c>
      <c r="J4178" s="245" t="s">
        <v>569</v>
      </c>
      <c r="K4178" s="246" t="s">
        <v>24615</v>
      </c>
      <c r="L4178" s="245" t="s">
        <v>568</v>
      </c>
      <c r="M4178"/>
      <c r="N4178"/>
      <c r="O4178"/>
      <c r="P4178"/>
      <c r="Q4178"/>
      <c r="R4178"/>
      <c r="S4178"/>
      <c r="T4178"/>
      <c r="U4178"/>
      <c r="V4178"/>
      <c r="W4178"/>
      <c r="X4178"/>
      <c r="Y4178"/>
      <c r="Z4178"/>
      <c r="AA4178"/>
      <c r="AB4178"/>
      <c r="AC4178"/>
      <c r="AD4178"/>
      <c r="AE4178"/>
      <c r="AF4178"/>
      <c r="AG4178"/>
      <c r="AH4178"/>
      <c r="AI4178"/>
      <c r="AJ4178"/>
      <c r="AK4178"/>
      <c r="AL4178"/>
      <c r="AM4178"/>
      <c r="AN4178"/>
      <c r="AO4178"/>
      <c r="AP4178"/>
      <c r="AQ4178"/>
      <c r="AR4178"/>
      <c r="AS4178"/>
      <c r="AT4178"/>
      <c r="AU4178"/>
      <c r="AV4178"/>
      <c r="AW4178"/>
      <c r="AX4178"/>
      <c r="AY4178"/>
      <c r="AZ4178"/>
      <c r="BA4178"/>
      <c r="BB4178"/>
      <c r="BC4178"/>
      <c r="BD4178"/>
      <c r="BE4178"/>
      <c r="BF4178"/>
      <c r="BG4178"/>
      <c r="BH4178"/>
      <c r="BI4178"/>
      <c r="BJ4178"/>
      <c r="BK4178"/>
      <c r="BL4178"/>
      <c r="BM4178"/>
      <c r="BN4178"/>
      <c r="BO4178"/>
    </row>
    <row r="4179" spans="1:67" ht="15" x14ac:dyDescent="0.25">
      <c r="A4179" s="245" t="s">
        <v>2037</v>
      </c>
      <c r="B4179" s="245" t="s">
        <v>2036</v>
      </c>
      <c r="C4179" s="245" t="s">
        <v>2430</v>
      </c>
      <c r="D4179" s="245" t="s">
        <v>2429</v>
      </c>
      <c r="E4179" s="246" t="s">
        <v>44</v>
      </c>
      <c r="F4179" s="245" t="s">
        <v>44</v>
      </c>
      <c r="G4179" s="245" t="s">
        <v>3265</v>
      </c>
      <c r="H4179" s="245" t="s">
        <v>12757</v>
      </c>
      <c r="I4179" s="245" t="s">
        <v>24</v>
      </c>
      <c r="J4179" s="245" t="s">
        <v>569</v>
      </c>
      <c r="K4179" s="246" t="s">
        <v>24616</v>
      </c>
      <c r="L4179" s="245" t="s">
        <v>568</v>
      </c>
      <c r="M4179"/>
      <c r="N4179"/>
      <c r="O4179"/>
      <c r="P4179"/>
      <c r="Q4179"/>
      <c r="R4179"/>
      <c r="S4179"/>
      <c r="T4179"/>
      <c r="U4179"/>
      <c r="V4179"/>
      <c r="W4179"/>
      <c r="X4179"/>
      <c r="Y4179"/>
      <c r="Z4179"/>
      <c r="AA4179"/>
      <c r="AB4179"/>
      <c r="AC4179"/>
      <c r="AD4179"/>
      <c r="AE4179"/>
      <c r="AF4179"/>
      <c r="AG4179"/>
      <c r="AH4179"/>
      <c r="AI4179"/>
      <c r="AJ4179"/>
      <c r="AK4179"/>
      <c r="AL4179"/>
      <c r="AM4179"/>
      <c r="AN4179"/>
      <c r="AO4179"/>
      <c r="AP4179"/>
      <c r="AQ4179"/>
      <c r="AR4179"/>
      <c r="AS4179"/>
      <c r="AT4179"/>
      <c r="AU4179"/>
      <c r="AV4179"/>
      <c r="AW4179"/>
      <c r="AX4179"/>
      <c r="AY4179"/>
      <c r="AZ4179"/>
      <c r="BA4179"/>
      <c r="BB4179"/>
      <c r="BC4179"/>
      <c r="BD4179"/>
      <c r="BE4179"/>
      <c r="BF4179"/>
      <c r="BG4179"/>
      <c r="BH4179"/>
      <c r="BI4179"/>
      <c r="BJ4179"/>
      <c r="BK4179"/>
      <c r="BL4179"/>
      <c r="BM4179"/>
      <c r="BN4179"/>
      <c r="BO4179"/>
    </row>
    <row r="4180" spans="1:67" ht="15" x14ac:dyDescent="0.25">
      <c r="A4180" s="245" t="s">
        <v>2037</v>
      </c>
      <c r="B4180" s="245" t="s">
        <v>2036</v>
      </c>
      <c r="C4180" s="245" t="s">
        <v>2430</v>
      </c>
      <c r="D4180" s="245" t="s">
        <v>2429</v>
      </c>
      <c r="E4180" s="246" t="s">
        <v>44</v>
      </c>
      <c r="F4180" s="245" t="s">
        <v>44</v>
      </c>
      <c r="G4180" s="245" t="s">
        <v>3264</v>
      </c>
      <c r="H4180" s="245" t="s">
        <v>12758</v>
      </c>
      <c r="I4180" s="245" t="s">
        <v>24</v>
      </c>
      <c r="J4180" s="245" t="s">
        <v>569</v>
      </c>
      <c r="K4180" s="246" t="s">
        <v>10282</v>
      </c>
      <c r="L4180" s="245" t="s">
        <v>568</v>
      </c>
      <c r="M4180"/>
      <c r="N4180"/>
      <c r="O4180"/>
      <c r="P4180"/>
      <c r="Q4180"/>
      <c r="R4180"/>
      <c r="S4180"/>
      <c r="T4180"/>
      <c r="U4180"/>
      <c r="V4180"/>
      <c r="W4180"/>
      <c r="X4180"/>
      <c r="Y4180"/>
      <c r="Z4180"/>
      <c r="AA4180"/>
      <c r="AB4180"/>
      <c r="AC4180"/>
      <c r="AD4180"/>
      <c r="AE4180"/>
      <c r="AF4180"/>
      <c r="AG4180"/>
      <c r="AH4180"/>
      <c r="AI4180"/>
      <c r="AJ4180"/>
      <c r="AK4180"/>
      <c r="AL4180"/>
      <c r="AM4180"/>
      <c r="AN4180"/>
      <c r="AO4180"/>
      <c r="AP4180"/>
      <c r="AQ4180"/>
      <c r="AR4180"/>
      <c r="AS4180"/>
      <c r="AT4180"/>
      <c r="AU4180"/>
      <c r="AV4180"/>
      <c r="AW4180"/>
      <c r="AX4180"/>
      <c r="AY4180"/>
      <c r="AZ4180"/>
      <c r="BA4180"/>
      <c r="BB4180"/>
      <c r="BC4180"/>
      <c r="BD4180"/>
      <c r="BE4180"/>
      <c r="BF4180"/>
      <c r="BG4180"/>
      <c r="BH4180"/>
      <c r="BI4180"/>
      <c r="BJ4180"/>
      <c r="BK4180"/>
      <c r="BL4180"/>
      <c r="BM4180"/>
      <c r="BN4180"/>
      <c r="BO4180"/>
    </row>
    <row r="4181" spans="1:67" ht="15" x14ac:dyDescent="0.25">
      <c r="A4181" s="245" t="s">
        <v>2037</v>
      </c>
      <c r="B4181" s="245" t="s">
        <v>2036</v>
      </c>
      <c r="C4181" s="245" t="s">
        <v>2430</v>
      </c>
      <c r="D4181" s="245" t="s">
        <v>2429</v>
      </c>
      <c r="E4181" s="246" t="s">
        <v>44</v>
      </c>
      <c r="F4181" s="245" t="s">
        <v>44</v>
      </c>
      <c r="G4181" s="245" t="s">
        <v>3263</v>
      </c>
      <c r="H4181" s="245" t="s">
        <v>12759</v>
      </c>
      <c r="I4181" s="245" t="s">
        <v>24</v>
      </c>
      <c r="J4181" s="245" t="s">
        <v>569</v>
      </c>
      <c r="K4181" s="246" t="s">
        <v>10289</v>
      </c>
      <c r="L4181" s="245" t="s">
        <v>568</v>
      </c>
      <c r="M4181"/>
      <c r="N4181"/>
      <c r="O4181"/>
      <c r="P4181"/>
      <c r="Q4181"/>
      <c r="R4181"/>
      <c r="S4181"/>
      <c r="T4181"/>
      <c r="U4181"/>
      <c r="V4181"/>
      <c r="W4181"/>
      <c r="X4181"/>
      <c r="Y4181"/>
      <c r="Z4181"/>
      <c r="AA4181"/>
      <c r="AB4181"/>
      <c r="AC4181"/>
      <c r="AD4181"/>
      <c r="AE4181"/>
      <c r="AF4181"/>
      <c r="AG4181"/>
      <c r="AH4181"/>
      <c r="AI4181"/>
      <c r="AJ4181"/>
      <c r="AK4181"/>
      <c r="AL4181"/>
      <c r="AM4181"/>
      <c r="AN4181"/>
      <c r="AO4181"/>
      <c r="AP4181"/>
      <c r="AQ4181"/>
      <c r="AR4181"/>
      <c r="AS4181"/>
      <c r="AT4181"/>
      <c r="AU4181"/>
      <c r="AV4181"/>
      <c r="AW4181"/>
      <c r="AX4181"/>
      <c r="AY4181"/>
      <c r="AZ4181"/>
      <c r="BA4181"/>
      <c r="BB4181"/>
      <c r="BC4181"/>
      <c r="BD4181"/>
      <c r="BE4181"/>
      <c r="BF4181"/>
      <c r="BG4181"/>
      <c r="BH4181"/>
      <c r="BI4181"/>
      <c r="BJ4181"/>
      <c r="BK4181"/>
      <c r="BL4181"/>
      <c r="BM4181"/>
      <c r="BN4181"/>
      <c r="BO4181"/>
    </row>
    <row r="4182" spans="1:67" ht="15" x14ac:dyDescent="0.25">
      <c r="A4182" s="245" t="s">
        <v>2037</v>
      </c>
      <c r="B4182" s="245" t="s">
        <v>2036</v>
      </c>
      <c r="C4182" s="245" t="s">
        <v>2430</v>
      </c>
      <c r="D4182" s="245" t="s">
        <v>2429</v>
      </c>
      <c r="E4182" s="246" t="s">
        <v>44</v>
      </c>
      <c r="F4182" s="245" t="s">
        <v>44</v>
      </c>
      <c r="G4182" s="245" t="s">
        <v>3262</v>
      </c>
      <c r="H4182" s="245" t="s">
        <v>12760</v>
      </c>
      <c r="I4182" s="245" t="s">
        <v>24</v>
      </c>
      <c r="J4182" s="245" t="s">
        <v>569</v>
      </c>
      <c r="K4182" s="246" t="s">
        <v>16520</v>
      </c>
      <c r="L4182" s="245" t="s">
        <v>568</v>
      </c>
      <c r="M4182"/>
      <c r="N4182"/>
      <c r="O4182"/>
      <c r="P4182"/>
      <c r="Q4182"/>
      <c r="R4182"/>
      <c r="S4182"/>
      <c r="T4182"/>
      <c r="U4182"/>
      <c r="V4182"/>
      <c r="W4182"/>
      <c r="X4182"/>
      <c r="Y4182"/>
      <c r="Z4182"/>
      <c r="AA4182"/>
      <c r="AB4182"/>
      <c r="AC4182"/>
      <c r="AD4182"/>
      <c r="AE4182"/>
      <c r="AF4182"/>
      <c r="AG4182"/>
      <c r="AH4182"/>
      <c r="AI4182"/>
      <c r="AJ4182"/>
      <c r="AK4182"/>
      <c r="AL4182"/>
      <c r="AM4182"/>
      <c r="AN4182"/>
      <c r="AO4182"/>
      <c r="AP4182"/>
      <c r="AQ4182"/>
      <c r="AR4182"/>
      <c r="AS4182"/>
      <c r="AT4182"/>
      <c r="AU4182"/>
      <c r="AV4182"/>
      <c r="AW4182"/>
      <c r="AX4182"/>
      <c r="AY4182"/>
      <c r="AZ4182"/>
      <c r="BA4182"/>
      <c r="BB4182"/>
      <c r="BC4182"/>
      <c r="BD4182"/>
      <c r="BE4182"/>
      <c r="BF4182"/>
      <c r="BG4182"/>
      <c r="BH4182"/>
      <c r="BI4182"/>
      <c r="BJ4182"/>
      <c r="BK4182"/>
      <c r="BL4182"/>
      <c r="BM4182"/>
      <c r="BN4182"/>
      <c r="BO4182"/>
    </row>
    <row r="4183" spans="1:67" ht="15" x14ac:dyDescent="0.25">
      <c r="A4183" s="245" t="s">
        <v>2037</v>
      </c>
      <c r="B4183" s="245" t="s">
        <v>2036</v>
      </c>
      <c r="C4183" s="245" t="s">
        <v>2430</v>
      </c>
      <c r="D4183" s="245" t="s">
        <v>2429</v>
      </c>
      <c r="E4183" s="246" t="s">
        <v>44</v>
      </c>
      <c r="F4183" s="245" t="s">
        <v>44</v>
      </c>
      <c r="G4183" s="245" t="s">
        <v>3261</v>
      </c>
      <c r="H4183" s="245" t="s">
        <v>12761</v>
      </c>
      <c r="I4183" s="245" t="s">
        <v>24</v>
      </c>
      <c r="J4183" s="245" t="s">
        <v>569</v>
      </c>
      <c r="K4183" s="246" t="s">
        <v>24617</v>
      </c>
      <c r="L4183" s="245" t="s">
        <v>568</v>
      </c>
      <c r="M4183"/>
      <c r="N4183"/>
      <c r="O4183"/>
      <c r="P4183"/>
      <c r="Q4183"/>
      <c r="R4183"/>
      <c r="S4183"/>
      <c r="T4183"/>
      <c r="U4183"/>
      <c r="V4183"/>
      <c r="W4183"/>
      <c r="X4183"/>
      <c r="Y4183"/>
      <c r="Z4183"/>
      <c r="AA4183"/>
      <c r="AB4183"/>
      <c r="AC4183"/>
      <c r="AD4183"/>
      <c r="AE4183"/>
      <c r="AF4183"/>
      <c r="AG4183"/>
      <c r="AH4183"/>
      <c r="AI4183"/>
      <c r="AJ4183"/>
      <c r="AK4183"/>
      <c r="AL4183"/>
      <c r="AM4183"/>
      <c r="AN4183"/>
      <c r="AO4183"/>
      <c r="AP4183"/>
      <c r="AQ4183"/>
      <c r="AR4183"/>
      <c r="AS4183"/>
      <c r="AT4183"/>
      <c r="AU4183"/>
      <c r="AV4183"/>
      <c r="AW4183"/>
      <c r="AX4183"/>
      <c r="AY4183"/>
      <c r="AZ4183"/>
      <c r="BA4183"/>
      <c r="BB4183"/>
      <c r="BC4183"/>
      <c r="BD4183"/>
      <c r="BE4183"/>
      <c r="BF4183"/>
      <c r="BG4183"/>
      <c r="BH4183"/>
      <c r="BI4183"/>
      <c r="BJ4183"/>
      <c r="BK4183"/>
      <c r="BL4183"/>
      <c r="BM4183"/>
      <c r="BN4183"/>
      <c r="BO4183"/>
    </row>
    <row r="4184" spans="1:67" ht="15" x14ac:dyDescent="0.25">
      <c r="A4184" s="245" t="s">
        <v>2037</v>
      </c>
      <c r="B4184" s="245" t="s">
        <v>2036</v>
      </c>
      <c r="C4184" s="245" t="s">
        <v>2430</v>
      </c>
      <c r="D4184" s="245" t="s">
        <v>2429</v>
      </c>
      <c r="E4184" s="246" t="s">
        <v>44</v>
      </c>
      <c r="F4184" s="245" t="s">
        <v>44</v>
      </c>
      <c r="G4184" s="245" t="s">
        <v>3260</v>
      </c>
      <c r="H4184" s="245" t="s">
        <v>12762</v>
      </c>
      <c r="I4184" s="245" t="s">
        <v>24</v>
      </c>
      <c r="J4184" s="245" t="s">
        <v>569</v>
      </c>
      <c r="K4184" s="246" t="s">
        <v>24618</v>
      </c>
      <c r="L4184" s="245" t="s">
        <v>568</v>
      </c>
      <c r="M4184"/>
      <c r="N4184"/>
      <c r="O4184"/>
      <c r="P4184"/>
      <c r="Q4184"/>
      <c r="R4184"/>
      <c r="S4184"/>
      <c r="T4184"/>
      <c r="U4184"/>
      <c r="V4184"/>
      <c r="W4184"/>
      <c r="X4184"/>
      <c r="Y4184"/>
      <c r="Z4184"/>
      <c r="AA4184"/>
      <c r="AB4184"/>
      <c r="AC4184"/>
      <c r="AD4184"/>
      <c r="AE4184"/>
      <c r="AF4184"/>
      <c r="AG4184"/>
      <c r="AH4184"/>
      <c r="AI4184"/>
      <c r="AJ4184"/>
      <c r="AK4184"/>
      <c r="AL4184"/>
      <c r="AM4184"/>
      <c r="AN4184"/>
      <c r="AO4184"/>
      <c r="AP4184"/>
      <c r="AQ4184"/>
      <c r="AR4184"/>
      <c r="AS4184"/>
      <c r="AT4184"/>
      <c r="AU4184"/>
      <c r="AV4184"/>
      <c r="AW4184"/>
      <c r="AX4184"/>
      <c r="AY4184"/>
      <c r="AZ4184"/>
      <c r="BA4184"/>
      <c r="BB4184"/>
      <c r="BC4184"/>
      <c r="BD4184"/>
      <c r="BE4184"/>
      <c r="BF4184"/>
      <c r="BG4184"/>
      <c r="BH4184"/>
      <c r="BI4184"/>
      <c r="BJ4184"/>
      <c r="BK4184"/>
      <c r="BL4184"/>
      <c r="BM4184"/>
      <c r="BN4184"/>
      <c r="BO4184"/>
    </row>
    <row r="4185" spans="1:67" ht="15" x14ac:dyDescent="0.25">
      <c r="A4185" s="245" t="s">
        <v>2037</v>
      </c>
      <c r="B4185" s="245" t="s">
        <v>2036</v>
      </c>
      <c r="C4185" s="245" t="s">
        <v>2430</v>
      </c>
      <c r="D4185" s="245" t="s">
        <v>2429</v>
      </c>
      <c r="E4185" s="246" t="s">
        <v>44</v>
      </c>
      <c r="F4185" s="245" t="s">
        <v>44</v>
      </c>
      <c r="G4185" s="245" t="s">
        <v>3259</v>
      </c>
      <c r="H4185" s="245" t="s">
        <v>12764</v>
      </c>
      <c r="I4185" s="245" t="s">
        <v>24</v>
      </c>
      <c r="J4185" s="245" t="s">
        <v>569</v>
      </c>
      <c r="K4185" s="246" t="s">
        <v>15247</v>
      </c>
      <c r="L4185" s="245" t="s">
        <v>568</v>
      </c>
      <c r="M4185"/>
      <c r="N4185"/>
      <c r="O4185"/>
      <c r="P4185"/>
      <c r="Q4185"/>
      <c r="R4185"/>
      <c r="S4185"/>
      <c r="T4185"/>
      <c r="U4185"/>
      <c r="V4185"/>
      <c r="W4185"/>
      <c r="X4185"/>
      <c r="Y4185"/>
      <c r="Z4185"/>
      <c r="AA4185"/>
      <c r="AB4185"/>
      <c r="AC4185"/>
      <c r="AD4185"/>
      <c r="AE4185"/>
      <c r="AF4185"/>
      <c r="AG4185"/>
      <c r="AH4185"/>
      <c r="AI4185"/>
      <c r="AJ4185"/>
      <c r="AK4185"/>
      <c r="AL4185"/>
      <c r="AM4185"/>
      <c r="AN4185"/>
      <c r="AO4185"/>
      <c r="AP4185"/>
      <c r="AQ4185"/>
      <c r="AR4185"/>
      <c r="AS4185"/>
      <c r="AT4185"/>
      <c r="AU4185"/>
      <c r="AV4185"/>
      <c r="AW4185"/>
      <c r="AX4185"/>
      <c r="AY4185"/>
      <c r="AZ4185"/>
      <c r="BA4185"/>
      <c r="BB4185"/>
      <c r="BC4185"/>
      <c r="BD4185"/>
      <c r="BE4185"/>
      <c r="BF4185"/>
      <c r="BG4185"/>
      <c r="BH4185"/>
      <c r="BI4185"/>
      <c r="BJ4185"/>
      <c r="BK4185"/>
      <c r="BL4185"/>
      <c r="BM4185"/>
      <c r="BN4185"/>
      <c r="BO4185"/>
    </row>
    <row r="4186" spans="1:67" ht="15" x14ac:dyDescent="0.25">
      <c r="A4186" s="245" t="s">
        <v>2037</v>
      </c>
      <c r="B4186" s="245" t="s">
        <v>2036</v>
      </c>
      <c r="C4186" s="245" t="s">
        <v>2430</v>
      </c>
      <c r="D4186" s="245" t="s">
        <v>2429</v>
      </c>
      <c r="E4186" s="246" t="s">
        <v>44</v>
      </c>
      <c r="F4186" s="245" t="s">
        <v>44</v>
      </c>
      <c r="G4186" s="245" t="s">
        <v>3258</v>
      </c>
      <c r="H4186" s="245" t="s">
        <v>12766</v>
      </c>
      <c r="I4186" s="245" t="s">
        <v>24</v>
      </c>
      <c r="J4186" s="245" t="s">
        <v>569</v>
      </c>
      <c r="K4186" s="246" t="s">
        <v>24619</v>
      </c>
      <c r="L4186" s="245" t="s">
        <v>568</v>
      </c>
      <c r="M4186"/>
      <c r="N4186"/>
      <c r="O4186"/>
      <c r="P4186"/>
      <c r="Q4186"/>
      <c r="R4186"/>
      <c r="S4186"/>
      <c r="T4186"/>
      <c r="U4186"/>
      <c r="V4186"/>
      <c r="W4186"/>
      <c r="X4186"/>
      <c r="Y4186"/>
      <c r="Z4186"/>
      <c r="AA4186"/>
      <c r="AB4186"/>
      <c r="AC4186"/>
      <c r="AD4186"/>
      <c r="AE4186"/>
      <c r="AF4186"/>
      <c r="AG4186"/>
      <c r="AH4186"/>
      <c r="AI4186"/>
      <c r="AJ4186"/>
      <c r="AK4186"/>
      <c r="AL4186"/>
      <c r="AM4186"/>
      <c r="AN4186"/>
      <c r="AO4186"/>
      <c r="AP4186"/>
      <c r="AQ4186"/>
      <c r="AR4186"/>
      <c r="AS4186"/>
      <c r="AT4186"/>
      <c r="AU4186"/>
      <c r="AV4186"/>
      <c r="AW4186"/>
      <c r="AX4186"/>
      <c r="AY4186"/>
      <c r="AZ4186"/>
      <c r="BA4186"/>
      <c r="BB4186"/>
      <c r="BC4186"/>
      <c r="BD4186"/>
      <c r="BE4186"/>
      <c r="BF4186"/>
      <c r="BG4186"/>
      <c r="BH4186"/>
      <c r="BI4186"/>
      <c r="BJ4186"/>
      <c r="BK4186"/>
      <c r="BL4186"/>
      <c r="BM4186"/>
      <c r="BN4186"/>
      <c r="BO4186"/>
    </row>
    <row r="4187" spans="1:67" ht="15" x14ac:dyDescent="0.25">
      <c r="A4187" s="245" t="s">
        <v>2037</v>
      </c>
      <c r="B4187" s="245" t="s">
        <v>2036</v>
      </c>
      <c r="C4187" s="245" t="s">
        <v>2430</v>
      </c>
      <c r="D4187" s="245" t="s">
        <v>2429</v>
      </c>
      <c r="E4187" s="246" t="s">
        <v>44</v>
      </c>
      <c r="F4187" s="245" t="s">
        <v>44</v>
      </c>
      <c r="G4187" s="245" t="s">
        <v>3257</v>
      </c>
      <c r="H4187" s="245" t="s">
        <v>12767</v>
      </c>
      <c r="I4187" s="245" t="s">
        <v>24</v>
      </c>
      <c r="J4187" s="245" t="s">
        <v>569</v>
      </c>
      <c r="K4187" s="246" t="s">
        <v>15367</v>
      </c>
      <c r="L4187" s="245" t="s">
        <v>568</v>
      </c>
      <c r="M4187"/>
      <c r="N4187"/>
      <c r="O4187"/>
      <c r="P4187"/>
      <c r="Q4187"/>
      <c r="R4187"/>
      <c r="S4187"/>
      <c r="T4187"/>
      <c r="U4187"/>
      <c r="V4187"/>
      <c r="W4187"/>
      <c r="X4187"/>
      <c r="Y4187"/>
      <c r="Z4187"/>
      <c r="AA4187"/>
      <c r="AB4187"/>
      <c r="AC4187"/>
      <c r="AD4187"/>
      <c r="AE4187"/>
      <c r="AF4187"/>
      <c r="AG4187"/>
      <c r="AH4187"/>
      <c r="AI4187"/>
      <c r="AJ4187"/>
      <c r="AK4187"/>
      <c r="AL4187"/>
      <c r="AM4187"/>
      <c r="AN4187"/>
      <c r="AO4187"/>
      <c r="AP4187"/>
      <c r="AQ4187"/>
      <c r="AR4187"/>
      <c r="AS4187"/>
      <c r="AT4187"/>
      <c r="AU4187"/>
      <c r="AV4187"/>
      <c r="AW4187"/>
      <c r="AX4187"/>
      <c r="AY4187"/>
      <c r="AZ4187"/>
      <c r="BA4187"/>
      <c r="BB4187"/>
      <c r="BC4187"/>
      <c r="BD4187"/>
      <c r="BE4187"/>
      <c r="BF4187"/>
      <c r="BG4187"/>
      <c r="BH4187"/>
      <c r="BI4187"/>
      <c r="BJ4187"/>
      <c r="BK4187"/>
      <c r="BL4187"/>
      <c r="BM4187"/>
      <c r="BN4187"/>
      <c r="BO4187"/>
    </row>
    <row r="4188" spans="1:67" ht="15" x14ac:dyDescent="0.25">
      <c r="A4188" s="245" t="s">
        <v>2037</v>
      </c>
      <c r="B4188" s="245" t="s">
        <v>2036</v>
      </c>
      <c r="C4188" s="245" t="s">
        <v>2430</v>
      </c>
      <c r="D4188" s="245" t="s">
        <v>2429</v>
      </c>
      <c r="E4188" s="246" t="s">
        <v>44</v>
      </c>
      <c r="F4188" s="245" t="s">
        <v>44</v>
      </c>
      <c r="G4188" s="245" t="s">
        <v>3256</v>
      </c>
      <c r="H4188" s="245" t="s">
        <v>12768</v>
      </c>
      <c r="I4188" s="245" t="s">
        <v>24</v>
      </c>
      <c r="J4188" s="245" t="s">
        <v>569</v>
      </c>
      <c r="K4188" s="246" t="s">
        <v>17338</v>
      </c>
      <c r="L4188" s="245" t="s">
        <v>568</v>
      </c>
      <c r="M4188"/>
      <c r="N4188"/>
      <c r="O4188"/>
      <c r="P4188"/>
      <c r="Q4188"/>
      <c r="R4188"/>
      <c r="S4188"/>
      <c r="T4188"/>
      <c r="U4188"/>
      <c r="V4188"/>
      <c r="W4188"/>
      <c r="X4188"/>
      <c r="Y4188"/>
      <c r="Z4188"/>
      <c r="AA4188"/>
      <c r="AB4188"/>
      <c r="AC4188"/>
      <c r="AD4188"/>
      <c r="AE4188"/>
      <c r="AF4188"/>
      <c r="AG4188"/>
      <c r="AH4188"/>
      <c r="AI4188"/>
      <c r="AJ4188"/>
      <c r="AK4188"/>
      <c r="AL4188"/>
      <c r="AM4188"/>
      <c r="AN4188"/>
      <c r="AO4188"/>
      <c r="AP4188"/>
      <c r="AQ4188"/>
      <c r="AR4188"/>
      <c r="AS4188"/>
      <c r="AT4188"/>
      <c r="AU4188"/>
      <c r="AV4188"/>
      <c r="AW4188"/>
      <c r="AX4188"/>
      <c r="AY4188"/>
      <c r="AZ4188"/>
      <c r="BA4188"/>
      <c r="BB4188"/>
      <c r="BC4188"/>
      <c r="BD4188"/>
      <c r="BE4188"/>
      <c r="BF4188"/>
      <c r="BG4188"/>
      <c r="BH4188"/>
      <c r="BI4188"/>
      <c r="BJ4188"/>
      <c r="BK4188"/>
      <c r="BL4188"/>
      <c r="BM4188"/>
      <c r="BN4188"/>
      <c r="BO4188"/>
    </row>
    <row r="4189" spans="1:67" ht="15" x14ac:dyDescent="0.25">
      <c r="A4189" s="245" t="s">
        <v>2037</v>
      </c>
      <c r="B4189" s="245" t="s">
        <v>2036</v>
      </c>
      <c r="C4189" s="245" t="s">
        <v>2430</v>
      </c>
      <c r="D4189" s="245" t="s">
        <v>2429</v>
      </c>
      <c r="E4189" s="246" t="s">
        <v>44</v>
      </c>
      <c r="F4189" s="245" t="s">
        <v>44</v>
      </c>
      <c r="G4189" s="245" t="s">
        <v>3255</v>
      </c>
      <c r="H4189" s="245" t="s">
        <v>12769</v>
      </c>
      <c r="I4189" s="245" t="s">
        <v>24</v>
      </c>
      <c r="J4189" s="245" t="s">
        <v>569</v>
      </c>
      <c r="K4189" s="246" t="s">
        <v>24620</v>
      </c>
      <c r="L4189" s="245" t="s">
        <v>568</v>
      </c>
      <c r="M4189"/>
      <c r="N4189"/>
      <c r="O4189"/>
      <c r="P4189"/>
      <c r="Q4189"/>
      <c r="R4189"/>
      <c r="S4189"/>
      <c r="T4189"/>
      <c r="U4189"/>
      <c r="V4189"/>
      <c r="W4189"/>
      <c r="X4189"/>
      <c r="Y4189"/>
      <c r="Z4189"/>
      <c r="AA4189"/>
      <c r="AB4189"/>
      <c r="AC4189"/>
      <c r="AD4189"/>
      <c r="AE4189"/>
      <c r="AF4189"/>
      <c r="AG4189"/>
      <c r="AH4189"/>
      <c r="AI4189"/>
      <c r="AJ4189"/>
      <c r="AK4189"/>
      <c r="AL4189"/>
      <c r="AM4189"/>
      <c r="AN4189"/>
      <c r="AO4189"/>
      <c r="AP4189"/>
      <c r="AQ4189"/>
      <c r="AR4189"/>
      <c r="AS4189"/>
      <c r="AT4189"/>
      <c r="AU4189"/>
      <c r="AV4189"/>
      <c r="AW4189"/>
      <c r="AX4189"/>
      <c r="AY4189"/>
      <c r="AZ4189"/>
      <c r="BA4189"/>
      <c r="BB4189"/>
      <c r="BC4189"/>
      <c r="BD4189"/>
      <c r="BE4189"/>
      <c r="BF4189"/>
      <c r="BG4189"/>
      <c r="BH4189"/>
      <c r="BI4189"/>
      <c r="BJ4189"/>
      <c r="BK4189"/>
      <c r="BL4189"/>
      <c r="BM4189"/>
      <c r="BN4189"/>
      <c r="BO4189"/>
    </row>
    <row r="4190" spans="1:67" ht="15" x14ac:dyDescent="0.25">
      <c r="A4190" s="245" t="s">
        <v>2037</v>
      </c>
      <c r="B4190" s="245" t="s">
        <v>2036</v>
      </c>
      <c r="C4190" s="245" t="s">
        <v>2430</v>
      </c>
      <c r="D4190" s="245" t="s">
        <v>2429</v>
      </c>
      <c r="E4190" s="246" t="s">
        <v>44</v>
      </c>
      <c r="F4190" s="245" t="s">
        <v>44</v>
      </c>
      <c r="G4190" s="245" t="s">
        <v>3254</v>
      </c>
      <c r="H4190" s="245" t="s">
        <v>12770</v>
      </c>
      <c r="I4190" s="245" t="s">
        <v>24</v>
      </c>
      <c r="J4190" s="245" t="s">
        <v>569</v>
      </c>
      <c r="K4190" s="246" t="s">
        <v>20601</v>
      </c>
      <c r="L4190" s="245" t="s">
        <v>568</v>
      </c>
      <c r="M4190"/>
      <c r="N4190"/>
      <c r="O4190"/>
      <c r="P4190"/>
      <c r="Q4190"/>
      <c r="R4190"/>
      <c r="S4190"/>
      <c r="T4190"/>
      <c r="U4190"/>
      <c r="V4190"/>
      <c r="W4190"/>
      <c r="X4190"/>
      <c r="Y4190"/>
      <c r="Z4190"/>
      <c r="AA4190"/>
      <c r="AB4190"/>
      <c r="AC4190"/>
      <c r="AD4190"/>
      <c r="AE4190"/>
      <c r="AF4190"/>
      <c r="AG4190"/>
      <c r="AH4190"/>
      <c r="AI4190"/>
      <c r="AJ4190"/>
      <c r="AK4190"/>
      <c r="AL4190"/>
      <c r="AM4190"/>
      <c r="AN4190"/>
      <c r="AO4190"/>
      <c r="AP4190"/>
      <c r="AQ4190"/>
      <c r="AR4190"/>
      <c r="AS4190"/>
      <c r="AT4190"/>
      <c r="AU4190"/>
      <c r="AV4190"/>
      <c r="AW4190"/>
      <c r="AX4190"/>
      <c r="AY4190"/>
      <c r="AZ4190"/>
      <c r="BA4190"/>
      <c r="BB4190"/>
      <c r="BC4190"/>
      <c r="BD4190"/>
      <c r="BE4190"/>
      <c r="BF4190"/>
      <c r="BG4190"/>
      <c r="BH4190"/>
      <c r="BI4190"/>
      <c r="BJ4190"/>
      <c r="BK4190"/>
      <c r="BL4190"/>
      <c r="BM4190"/>
      <c r="BN4190"/>
      <c r="BO4190"/>
    </row>
    <row r="4191" spans="1:67" ht="15" x14ac:dyDescent="0.25">
      <c r="A4191" s="245" t="s">
        <v>2037</v>
      </c>
      <c r="B4191" s="245" t="s">
        <v>2036</v>
      </c>
      <c r="C4191" s="245" t="s">
        <v>2430</v>
      </c>
      <c r="D4191" s="245" t="s">
        <v>2429</v>
      </c>
      <c r="E4191" s="246" t="s">
        <v>44</v>
      </c>
      <c r="F4191" s="245" t="s">
        <v>44</v>
      </c>
      <c r="G4191" s="245" t="s">
        <v>3253</v>
      </c>
      <c r="H4191" s="245" t="s">
        <v>12771</v>
      </c>
      <c r="I4191" s="245" t="s">
        <v>24</v>
      </c>
      <c r="J4191" s="245" t="s">
        <v>569</v>
      </c>
      <c r="K4191" s="246" t="s">
        <v>24621</v>
      </c>
      <c r="L4191" s="245" t="s">
        <v>568</v>
      </c>
      <c r="M4191"/>
      <c r="N4191"/>
      <c r="O4191"/>
      <c r="P4191"/>
      <c r="Q4191"/>
      <c r="R4191"/>
      <c r="S4191"/>
      <c r="T4191"/>
      <c r="U4191"/>
      <c r="V4191"/>
      <c r="W4191"/>
      <c r="X4191"/>
      <c r="Y4191"/>
      <c r="Z4191"/>
      <c r="AA4191"/>
      <c r="AB4191"/>
      <c r="AC4191"/>
      <c r="AD4191"/>
      <c r="AE4191"/>
      <c r="AF4191"/>
      <c r="AG4191"/>
      <c r="AH4191"/>
      <c r="AI4191"/>
      <c r="AJ4191"/>
      <c r="AK4191"/>
      <c r="AL4191"/>
      <c r="AM4191"/>
      <c r="AN4191"/>
      <c r="AO4191"/>
      <c r="AP4191"/>
      <c r="AQ4191"/>
      <c r="AR4191"/>
      <c r="AS4191"/>
      <c r="AT4191"/>
      <c r="AU4191"/>
      <c r="AV4191"/>
      <c r="AW4191"/>
      <c r="AX4191"/>
      <c r="AY4191"/>
      <c r="AZ4191"/>
      <c r="BA4191"/>
      <c r="BB4191"/>
      <c r="BC4191"/>
      <c r="BD4191"/>
      <c r="BE4191"/>
      <c r="BF4191"/>
      <c r="BG4191"/>
      <c r="BH4191"/>
      <c r="BI4191"/>
      <c r="BJ4191"/>
      <c r="BK4191"/>
      <c r="BL4191"/>
      <c r="BM4191"/>
      <c r="BN4191"/>
      <c r="BO4191"/>
    </row>
    <row r="4192" spans="1:67" ht="15" x14ac:dyDescent="0.25">
      <c r="A4192" s="245" t="s">
        <v>2037</v>
      </c>
      <c r="B4192" s="245" t="s">
        <v>2036</v>
      </c>
      <c r="C4192" s="245" t="s">
        <v>2430</v>
      </c>
      <c r="D4192" s="245" t="s">
        <v>2429</v>
      </c>
      <c r="E4192" s="246" t="s">
        <v>44</v>
      </c>
      <c r="F4192" s="245" t="s">
        <v>44</v>
      </c>
      <c r="G4192" s="245" t="s">
        <v>3252</v>
      </c>
      <c r="H4192" s="245" t="s">
        <v>12772</v>
      </c>
      <c r="I4192" s="245" t="s">
        <v>24</v>
      </c>
      <c r="J4192" s="245" t="s">
        <v>569</v>
      </c>
      <c r="K4192" s="246" t="s">
        <v>24622</v>
      </c>
      <c r="L4192" s="245" t="s">
        <v>568</v>
      </c>
      <c r="M4192"/>
      <c r="N4192"/>
      <c r="O4192"/>
      <c r="P4192"/>
      <c r="Q4192"/>
      <c r="R4192"/>
      <c r="S4192"/>
      <c r="T4192"/>
      <c r="U4192"/>
      <c r="V4192"/>
      <c r="W4192"/>
      <c r="X4192"/>
      <c r="Y4192"/>
      <c r="Z4192"/>
      <c r="AA4192"/>
      <c r="AB4192"/>
      <c r="AC4192"/>
      <c r="AD4192"/>
      <c r="AE4192"/>
      <c r="AF4192"/>
      <c r="AG4192"/>
      <c r="AH4192"/>
      <c r="AI4192"/>
      <c r="AJ4192"/>
      <c r="AK4192"/>
      <c r="AL4192"/>
      <c r="AM4192"/>
      <c r="AN4192"/>
      <c r="AO4192"/>
      <c r="AP4192"/>
      <c r="AQ4192"/>
      <c r="AR4192"/>
      <c r="AS4192"/>
      <c r="AT4192"/>
      <c r="AU4192"/>
      <c r="AV4192"/>
      <c r="AW4192"/>
      <c r="AX4192"/>
      <c r="AY4192"/>
      <c r="AZ4192"/>
      <c r="BA4192"/>
      <c r="BB4192"/>
      <c r="BC4192"/>
      <c r="BD4192"/>
      <c r="BE4192"/>
      <c r="BF4192"/>
      <c r="BG4192"/>
      <c r="BH4192"/>
      <c r="BI4192"/>
      <c r="BJ4192"/>
      <c r="BK4192"/>
      <c r="BL4192"/>
      <c r="BM4192"/>
      <c r="BN4192"/>
      <c r="BO4192"/>
    </row>
    <row r="4193" spans="1:67" ht="15" x14ac:dyDescent="0.25">
      <c r="A4193" s="245" t="s">
        <v>2037</v>
      </c>
      <c r="B4193" s="245" t="s">
        <v>2036</v>
      </c>
      <c r="C4193" s="245" t="s">
        <v>2430</v>
      </c>
      <c r="D4193" s="245" t="s">
        <v>2429</v>
      </c>
      <c r="E4193" s="246" t="s">
        <v>44</v>
      </c>
      <c r="F4193" s="245" t="s">
        <v>44</v>
      </c>
      <c r="G4193" s="245" t="s">
        <v>3251</v>
      </c>
      <c r="H4193" s="245" t="s">
        <v>12773</v>
      </c>
      <c r="I4193" s="245" t="s">
        <v>24</v>
      </c>
      <c r="J4193" s="245" t="s">
        <v>569</v>
      </c>
      <c r="K4193" s="246" t="s">
        <v>24623</v>
      </c>
      <c r="L4193" s="245" t="s">
        <v>568</v>
      </c>
      <c r="M4193"/>
      <c r="N4193"/>
      <c r="O4193"/>
      <c r="P4193"/>
      <c r="Q4193"/>
      <c r="R4193"/>
      <c r="S4193"/>
      <c r="T4193"/>
      <c r="U4193"/>
      <c r="V4193"/>
      <c r="W4193"/>
      <c r="X4193"/>
      <c r="Y4193"/>
      <c r="Z4193"/>
      <c r="AA4193"/>
      <c r="AB4193"/>
      <c r="AC4193"/>
      <c r="AD4193"/>
      <c r="AE4193"/>
      <c r="AF4193"/>
      <c r="AG4193"/>
      <c r="AH4193"/>
      <c r="AI4193"/>
      <c r="AJ4193"/>
      <c r="AK4193"/>
      <c r="AL4193"/>
      <c r="AM4193"/>
      <c r="AN4193"/>
      <c r="AO4193"/>
      <c r="AP4193"/>
      <c r="AQ4193"/>
      <c r="AR4193"/>
      <c r="AS4193"/>
      <c r="AT4193"/>
      <c r="AU4193"/>
      <c r="AV4193"/>
      <c r="AW4193"/>
      <c r="AX4193"/>
      <c r="AY4193"/>
      <c r="AZ4193"/>
      <c r="BA4193"/>
      <c r="BB4193"/>
      <c r="BC4193"/>
      <c r="BD4193"/>
      <c r="BE4193"/>
      <c r="BF4193"/>
      <c r="BG4193"/>
      <c r="BH4193"/>
      <c r="BI4193"/>
      <c r="BJ4193"/>
      <c r="BK4193"/>
      <c r="BL4193"/>
      <c r="BM4193"/>
      <c r="BN4193"/>
      <c r="BO4193"/>
    </row>
    <row r="4194" spans="1:67" ht="15" x14ac:dyDescent="0.25">
      <c r="A4194" s="245" t="s">
        <v>2037</v>
      </c>
      <c r="B4194" s="245" t="s">
        <v>2036</v>
      </c>
      <c r="C4194" s="245" t="s">
        <v>2430</v>
      </c>
      <c r="D4194" s="245" t="s">
        <v>2429</v>
      </c>
      <c r="E4194" s="246" t="s">
        <v>44</v>
      </c>
      <c r="F4194" s="245" t="s">
        <v>44</v>
      </c>
      <c r="G4194" s="245" t="s">
        <v>3250</v>
      </c>
      <c r="H4194" s="245" t="s">
        <v>12774</v>
      </c>
      <c r="I4194" s="245" t="s">
        <v>24</v>
      </c>
      <c r="J4194" s="245" t="s">
        <v>569</v>
      </c>
      <c r="K4194" s="246" t="s">
        <v>10121</v>
      </c>
      <c r="L4194" s="245" t="s">
        <v>568</v>
      </c>
      <c r="M4194"/>
      <c r="N4194"/>
      <c r="O4194"/>
      <c r="P4194"/>
      <c r="Q4194"/>
      <c r="R4194"/>
      <c r="S4194"/>
      <c r="T4194"/>
      <c r="U4194"/>
      <c r="V4194"/>
      <c r="W4194"/>
      <c r="X4194"/>
      <c r="Y4194"/>
      <c r="Z4194"/>
      <c r="AA4194"/>
      <c r="AB4194"/>
      <c r="AC4194"/>
      <c r="AD4194"/>
      <c r="AE4194"/>
      <c r="AF4194"/>
      <c r="AG4194"/>
      <c r="AH4194"/>
      <c r="AI4194"/>
      <c r="AJ4194"/>
      <c r="AK4194"/>
      <c r="AL4194"/>
      <c r="AM4194"/>
      <c r="AN4194"/>
      <c r="AO4194"/>
      <c r="AP4194"/>
      <c r="AQ4194"/>
      <c r="AR4194"/>
      <c r="AS4194"/>
      <c r="AT4194"/>
      <c r="AU4194"/>
      <c r="AV4194"/>
      <c r="AW4194"/>
      <c r="AX4194"/>
      <c r="AY4194"/>
      <c r="AZ4194"/>
      <c r="BA4194"/>
      <c r="BB4194"/>
      <c r="BC4194"/>
      <c r="BD4194"/>
      <c r="BE4194"/>
      <c r="BF4194"/>
      <c r="BG4194"/>
      <c r="BH4194"/>
      <c r="BI4194"/>
      <c r="BJ4194"/>
      <c r="BK4194"/>
      <c r="BL4194"/>
      <c r="BM4194"/>
      <c r="BN4194"/>
      <c r="BO4194"/>
    </row>
    <row r="4195" spans="1:67" ht="15" x14ac:dyDescent="0.25">
      <c r="A4195" s="245" t="s">
        <v>2037</v>
      </c>
      <c r="B4195" s="245" t="s">
        <v>2036</v>
      </c>
      <c r="C4195" s="245" t="s">
        <v>2430</v>
      </c>
      <c r="D4195" s="245" t="s">
        <v>2429</v>
      </c>
      <c r="E4195" s="246" t="s">
        <v>44</v>
      </c>
      <c r="F4195" s="245" t="s">
        <v>44</v>
      </c>
      <c r="G4195" s="245" t="s">
        <v>3248</v>
      </c>
      <c r="H4195" s="245" t="s">
        <v>12775</v>
      </c>
      <c r="I4195" s="245" t="s">
        <v>24</v>
      </c>
      <c r="J4195" s="245" t="s">
        <v>569</v>
      </c>
      <c r="K4195" s="246" t="s">
        <v>24624</v>
      </c>
      <c r="L4195" s="245" t="s">
        <v>568</v>
      </c>
      <c r="M4195"/>
      <c r="N4195"/>
      <c r="O4195"/>
      <c r="P4195"/>
      <c r="Q4195"/>
      <c r="R4195"/>
      <c r="S4195"/>
      <c r="T4195"/>
      <c r="U4195"/>
      <c r="V4195"/>
      <c r="W4195"/>
      <c r="X4195"/>
      <c r="Y4195"/>
      <c r="Z4195"/>
      <c r="AA4195"/>
      <c r="AB4195"/>
      <c r="AC4195"/>
      <c r="AD4195"/>
      <c r="AE4195"/>
      <c r="AF4195"/>
      <c r="AG4195"/>
      <c r="AH4195"/>
      <c r="AI4195"/>
      <c r="AJ4195"/>
      <c r="AK4195"/>
      <c r="AL4195"/>
      <c r="AM4195"/>
      <c r="AN4195"/>
      <c r="AO4195"/>
      <c r="AP4195"/>
      <c r="AQ4195"/>
      <c r="AR4195"/>
      <c r="AS4195"/>
      <c r="AT4195"/>
      <c r="AU4195"/>
      <c r="AV4195"/>
      <c r="AW4195"/>
      <c r="AX4195"/>
      <c r="AY4195"/>
      <c r="AZ4195"/>
      <c r="BA4195"/>
      <c r="BB4195"/>
      <c r="BC4195"/>
      <c r="BD4195"/>
      <c r="BE4195"/>
      <c r="BF4195"/>
      <c r="BG4195"/>
      <c r="BH4195"/>
      <c r="BI4195"/>
      <c r="BJ4195"/>
      <c r="BK4195"/>
      <c r="BL4195"/>
      <c r="BM4195"/>
      <c r="BN4195"/>
      <c r="BO4195"/>
    </row>
    <row r="4196" spans="1:67" ht="15" x14ac:dyDescent="0.25">
      <c r="A4196" s="245" t="s">
        <v>2037</v>
      </c>
      <c r="B4196" s="245" t="s">
        <v>2036</v>
      </c>
      <c r="C4196" s="245" t="s">
        <v>2430</v>
      </c>
      <c r="D4196" s="245" t="s">
        <v>2429</v>
      </c>
      <c r="E4196" s="246" t="s">
        <v>44</v>
      </c>
      <c r="F4196" s="245" t="s">
        <v>44</v>
      </c>
      <c r="G4196" s="245" t="s">
        <v>3247</v>
      </c>
      <c r="H4196" s="245" t="s">
        <v>12776</v>
      </c>
      <c r="I4196" s="245" t="s">
        <v>24</v>
      </c>
      <c r="J4196" s="245" t="s">
        <v>569</v>
      </c>
      <c r="K4196" s="246" t="s">
        <v>24625</v>
      </c>
      <c r="L4196" s="245" t="s">
        <v>568</v>
      </c>
      <c r="M4196"/>
      <c r="N4196"/>
      <c r="O4196"/>
      <c r="P4196"/>
      <c r="Q4196"/>
      <c r="R4196"/>
      <c r="S4196"/>
      <c r="T4196"/>
      <c r="U4196"/>
      <c r="V4196"/>
      <c r="W4196"/>
      <c r="X4196"/>
      <c r="Y4196"/>
      <c r="Z4196"/>
      <c r="AA4196"/>
      <c r="AB4196"/>
      <c r="AC4196"/>
      <c r="AD4196"/>
      <c r="AE4196"/>
      <c r="AF4196"/>
      <c r="AG4196"/>
      <c r="AH4196"/>
      <c r="AI4196"/>
      <c r="AJ4196"/>
      <c r="AK4196"/>
      <c r="AL4196"/>
      <c r="AM4196"/>
      <c r="AN4196"/>
      <c r="AO4196"/>
      <c r="AP4196"/>
      <c r="AQ4196"/>
      <c r="AR4196"/>
      <c r="AS4196"/>
      <c r="AT4196"/>
      <c r="AU4196"/>
      <c r="AV4196"/>
      <c r="AW4196"/>
      <c r="AX4196"/>
      <c r="AY4196"/>
      <c r="AZ4196"/>
      <c r="BA4196"/>
      <c r="BB4196"/>
      <c r="BC4196"/>
      <c r="BD4196"/>
      <c r="BE4196"/>
      <c r="BF4196"/>
      <c r="BG4196"/>
      <c r="BH4196"/>
      <c r="BI4196"/>
      <c r="BJ4196"/>
      <c r="BK4196"/>
      <c r="BL4196"/>
      <c r="BM4196"/>
      <c r="BN4196"/>
      <c r="BO4196"/>
    </row>
    <row r="4197" spans="1:67" ht="15" x14ac:dyDescent="0.25">
      <c r="A4197" s="245" t="s">
        <v>2037</v>
      </c>
      <c r="B4197" s="245" t="s">
        <v>2036</v>
      </c>
      <c r="C4197" s="245" t="s">
        <v>2430</v>
      </c>
      <c r="D4197" s="245" t="s">
        <v>2429</v>
      </c>
      <c r="E4197" s="246" t="s">
        <v>44</v>
      </c>
      <c r="F4197" s="245" t="s">
        <v>44</v>
      </c>
      <c r="G4197" s="245" t="s">
        <v>3246</v>
      </c>
      <c r="H4197" s="245" t="s">
        <v>12778</v>
      </c>
      <c r="I4197" s="245" t="s">
        <v>24</v>
      </c>
      <c r="J4197" s="245" t="s">
        <v>569</v>
      </c>
      <c r="K4197" s="246" t="s">
        <v>24626</v>
      </c>
      <c r="L4197" s="245" t="s">
        <v>568</v>
      </c>
      <c r="M4197"/>
      <c r="N4197"/>
      <c r="O4197"/>
      <c r="P4197"/>
      <c r="Q4197"/>
      <c r="R4197"/>
      <c r="S4197"/>
      <c r="T4197"/>
      <c r="U4197"/>
      <c r="V4197"/>
      <c r="W4197"/>
      <c r="X4197"/>
      <c r="Y4197"/>
      <c r="Z4197"/>
      <c r="AA4197"/>
      <c r="AB4197"/>
      <c r="AC4197"/>
      <c r="AD4197"/>
      <c r="AE4197"/>
      <c r="AF4197"/>
      <c r="AG4197"/>
      <c r="AH4197"/>
      <c r="AI4197"/>
      <c r="AJ4197"/>
      <c r="AK4197"/>
      <c r="AL4197"/>
      <c r="AM4197"/>
      <c r="AN4197"/>
      <c r="AO4197"/>
      <c r="AP4197"/>
      <c r="AQ4197"/>
      <c r="AR4197"/>
      <c r="AS4197"/>
      <c r="AT4197"/>
      <c r="AU4197"/>
      <c r="AV4197"/>
      <c r="AW4197"/>
      <c r="AX4197"/>
      <c r="AY4197"/>
      <c r="AZ4197"/>
      <c r="BA4197"/>
      <c r="BB4197"/>
      <c r="BC4197"/>
      <c r="BD4197"/>
      <c r="BE4197"/>
      <c r="BF4197"/>
      <c r="BG4197"/>
      <c r="BH4197"/>
      <c r="BI4197"/>
      <c r="BJ4197"/>
      <c r="BK4197"/>
      <c r="BL4197"/>
      <c r="BM4197"/>
      <c r="BN4197"/>
      <c r="BO4197"/>
    </row>
    <row r="4198" spans="1:67" ht="15" x14ac:dyDescent="0.25">
      <c r="A4198" s="245" t="s">
        <v>2037</v>
      </c>
      <c r="B4198" s="245" t="s">
        <v>2036</v>
      </c>
      <c r="C4198" s="245" t="s">
        <v>2430</v>
      </c>
      <c r="D4198" s="245" t="s">
        <v>2429</v>
      </c>
      <c r="E4198" s="246" t="s">
        <v>44</v>
      </c>
      <c r="F4198" s="245" t="s">
        <v>44</v>
      </c>
      <c r="G4198" s="245" t="s">
        <v>3245</v>
      </c>
      <c r="H4198" s="245" t="s">
        <v>12779</v>
      </c>
      <c r="I4198" s="245" t="s">
        <v>24</v>
      </c>
      <c r="J4198" s="245" t="s">
        <v>569</v>
      </c>
      <c r="K4198" s="246" t="s">
        <v>24627</v>
      </c>
      <c r="L4198" s="245" t="s">
        <v>568</v>
      </c>
      <c r="M4198"/>
      <c r="N4198"/>
      <c r="O4198"/>
      <c r="P4198"/>
      <c r="Q4198"/>
      <c r="R4198"/>
      <c r="S4198"/>
      <c r="T4198"/>
      <c r="U4198"/>
      <c r="V4198"/>
      <c r="W4198"/>
      <c r="X4198"/>
      <c r="Y4198"/>
      <c r="Z4198"/>
      <c r="AA4198"/>
      <c r="AB4198"/>
      <c r="AC4198"/>
      <c r="AD4198"/>
      <c r="AE4198"/>
      <c r="AF4198"/>
      <c r="AG4198"/>
      <c r="AH4198"/>
      <c r="AI4198"/>
      <c r="AJ4198"/>
      <c r="AK4198"/>
      <c r="AL4198"/>
      <c r="AM4198"/>
      <c r="AN4198"/>
      <c r="AO4198"/>
      <c r="AP4198"/>
      <c r="AQ4198"/>
      <c r="AR4198"/>
      <c r="AS4198"/>
      <c r="AT4198"/>
      <c r="AU4198"/>
      <c r="AV4198"/>
      <c r="AW4198"/>
      <c r="AX4198"/>
      <c r="AY4198"/>
      <c r="AZ4198"/>
      <c r="BA4198"/>
      <c r="BB4198"/>
      <c r="BC4198"/>
      <c r="BD4198"/>
      <c r="BE4198"/>
      <c r="BF4198"/>
      <c r="BG4198"/>
      <c r="BH4198"/>
      <c r="BI4198"/>
      <c r="BJ4198"/>
      <c r="BK4198"/>
      <c r="BL4198"/>
      <c r="BM4198"/>
      <c r="BN4198"/>
      <c r="BO4198"/>
    </row>
    <row r="4199" spans="1:67" ht="15" x14ac:dyDescent="0.25">
      <c r="A4199" s="245" t="s">
        <v>2037</v>
      </c>
      <c r="B4199" s="245" t="s">
        <v>2036</v>
      </c>
      <c r="C4199" s="245" t="s">
        <v>2430</v>
      </c>
      <c r="D4199" s="245" t="s">
        <v>2429</v>
      </c>
      <c r="E4199" s="246" t="s">
        <v>44</v>
      </c>
      <c r="F4199" s="245" t="s">
        <v>44</v>
      </c>
      <c r="G4199" s="245" t="s">
        <v>3244</v>
      </c>
      <c r="H4199" s="245" t="s">
        <v>12780</v>
      </c>
      <c r="I4199" s="245" t="s">
        <v>24</v>
      </c>
      <c r="J4199" s="245" t="s">
        <v>569</v>
      </c>
      <c r="K4199" s="246" t="s">
        <v>9077</v>
      </c>
      <c r="L4199" s="245" t="s">
        <v>568</v>
      </c>
      <c r="M4199"/>
      <c r="N4199"/>
      <c r="O4199"/>
      <c r="P4199"/>
      <c r="Q4199"/>
      <c r="R4199"/>
      <c r="S4199"/>
      <c r="T4199"/>
      <c r="U4199"/>
      <c r="V4199"/>
      <c r="W4199"/>
      <c r="X4199"/>
      <c r="Y4199"/>
      <c r="Z4199"/>
      <c r="AA4199"/>
      <c r="AB4199"/>
      <c r="AC4199"/>
      <c r="AD4199"/>
      <c r="AE4199"/>
      <c r="AF4199"/>
      <c r="AG4199"/>
      <c r="AH4199"/>
      <c r="AI4199"/>
      <c r="AJ4199"/>
      <c r="AK4199"/>
      <c r="AL4199"/>
      <c r="AM4199"/>
      <c r="AN4199"/>
      <c r="AO4199"/>
      <c r="AP4199"/>
      <c r="AQ4199"/>
      <c r="AR4199"/>
      <c r="AS4199"/>
      <c r="AT4199"/>
      <c r="AU4199"/>
      <c r="AV4199"/>
      <c r="AW4199"/>
      <c r="AX4199"/>
      <c r="AY4199"/>
      <c r="AZ4199"/>
      <c r="BA4199"/>
      <c r="BB4199"/>
      <c r="BC4199"/>
      <c r="BD4199"/>
      <c r="BE4199"/>
      <c r="BF4199"/>
      <c r="BG4199"/>
      <c r="BH4199"/>
      <c r="BI4199"/>
      <c r="BJ4199"/>
      <c r="BK4199"/>
      <c r="BL4199"/>
      <c r="BM4199"/>
      <c r="BN4199"/>
      <c r="BO4199"/>
    </row>
    <row r="4200" spans="1:67" ht="15" x14ac:dyDescent="0.25">
      <c r="A4200" s="245" t="s">
        <v>2037</v>
      </c>
      <c r="B4200" s="245" t="s">
        <v>2036</v>
      </c>
      <c r="C4200" s="245" t="s">
        <v>2430</v>
      </c>
      <c r="D4200" s="245" t="s">
        <v>2429</v>
      </c>
      <c r="E4200" s="246" t="s">
        <v>44</v>
      </c>
      <c r="F4200" s="245" t="s">
        <v>44</v>
      </c>
      <c r="G4200" s="245" t="s">
        <v>3243</v>
      </c>
      <c r="H4200" s="245" t="s">
        <v>12781</v>
      </c>
      <c r="I4200" s="245" t="s">
        <v>24</v>
      </c>
      <c r="J4200" s="245" t="s">
        <v>569</v>
      </c>
      <c r="K4200" s="246" t="s">
        <v>24628</v>
      </c>
      <c r="L4200" s="245" t="s">
        <v>568</v>
      </c>
      <c r="M4200"/>
      <c r="N4200"/>
      <c r="O4200"/>
      <c r="P4200"/>
      <c r="Q4200"/>
      <c r="R4200"/>
      <c r="S4200"/>
      <c r="T4200"/>
      <c r="U4200"/>
      <c r="V4200"/>
      <c r="W4200"/>
      <c r="X4200"/>
      <c r="Y4200"/>
      <c r="Z4200"/>
      <c r="AA4200"/>
      <c r="AB4200"/>
      <c r="AC4200"/>
      <c r="AD4200"/>
      <c r="AE4200"/>
      <c r="AF4200"/>
      <c r="AG4200"/>
      <c r="AH4200"/>
      <c r="AI4200"/>
      <c r="AJ4200"/>
      <c r="AK4200"/>
      <c r="AL4200"/>
      <c r="AM4200"/>
      <c r="AN4200"/>
      <c r="AO4200"/>
      <c r="AP4200"/>
      <c r="AQ4200"/>
      <c r="AR4200"/>
      <c r="AS4200"/>
      <c r="AT4200"/>
      <c r="AU4200"/>
      <c r="AV4200"/>
      <c r="AW4200"/>
      <c r="AX4200"/>
      <c r="AY4200"/>
      <c r="AZ4200"/>
      <c r="BA4200"/>
      <c r="BB4200"/>
      <c r="BC4200"/>
      <c r="BD4200"/>
      <c r="BE4200"/>
      <c r="BF4200"/>
      <c r="BG4200"/>
      <c r="BH4200"/>
      <c r="BI4200"/>
      <c r="BJ4200"/>
      <c r="BK4200"/>
      <c r="BL4200"/>
      <c r="BM4200"/>
      <c r="BN4200"/>
      <c r="BO4200"/>
    </row>
    <row r="4201" spans="1:67" ht="15" x14ac:dyDescent="0.25">
      <c r="A4201" s="245" t="s">
        <v>2037</v>
      </c>
      <c r="B4201" s="245" t="s">
        <v>2036</v>
      </c>
      <c r="C4201" s="245" t="s">
        <v>2430</v>
      </c>
      <c r="D4201" s="245" t="s">
        <v>2429</v>
      </c>
      <c r="E4201" s="246" t="s">
        <v>44</v>
      </c>
      <c r="F4201" s="245" t="s">
        <v>44</v>
      </c>
      <c r="G4201" s="245" t="s">
        <v>3242</v>
      </c>
      <c r="H4201" s="245" t="s">
        <v>12782</v>
      </c>
      <c r="I4201" s="245" t="s">
        <v>24</v>
      </c>
      <c r="J4201" s="245" t="s">
        <v>569</v>
      </c>
      <c r="K4201" s="246" t="s">
        <v>23999</v>
      </c>
      <c r="L4201" s="245" t="s">
        <v>568</v>
      </c>
      <c r="M4201"/>
      <c r="N4201"/>
      <c r="O4201"/>
      <c r="P4201"/>
      <c r="Q4201"/>
      <c r="R4201"/>
      <c r="S4201"/>
      <c r="T4201"/>
      <c r="U4201"/>
      <c r="V4201"/>
      <c r="W4201"/>
      <c r="X4201"/>
      <c r="Y4201"/>
      <c r="Z4201"/>
      <c r="AA4201"/>
      <c r="AB4201"/>
      <c r="AC4201"/>
      <c r="AD4201"/>
      <c r="AE4201"/>
      <c r="AF4201"/>
      <c r="AG4201"/>
      <c r="AH4201"/>
      <c r="AI4201"/>
      <c r="AJ4201"/>
      <c r="AK4201"/>
      <c r="AL4201"/>
      <c r="AM4201"/>
      <c r="AN4201"/>
      <c r="AO4201"/>
      <c r="AP4201"/>
      <c r="AQ4201"/>
      <c r="AR4201"/>
      <c r="AS4201"/>
      <c r="AT4201"/>
      <c r="AU4201"/>
      <c r="AV4201"/>
      <c r="AW4201"/>
      <c r="AX4201"/>
      <c r="AY4201"/>
      <c r="AZ4201"/>
      <c r="BA4201"/>
      <c r="BB4201"/>
      <c r="BC4201"/>
      <c r="BD4201"/>
      <c r="BE4201"/>
      <c r="BF4201"/>
      <c r="BG4201"/>
      <c r="BH4201"/>
      <c r="BI4201"/>
      <c r="BJ4201"/>
      <c r="BK4201"/>
      <c r="BL4201"/>
      <c r="BM4201"/>
      <c r="BN4201"/>
      <c r="BO4201"/>
    </row>
    <row r="4202" spans="1:67" ht="15" x14ac:dyDescent="0.25">
      <c r="A4202" s="245" t="s">
        <v>2037</v>
      </c>
      <c r="B4202" s="245" t="s">
        <v>2036</v>
      </c>
      <c r="C4202" s="245" t="s">
        <v>2430</v>
      </c>
      <c r="D4202" s="245" t="s">
        <v>2429</v>
      </c>
      <c r="E4202" s="246" t="s">
        <v>44</v>
      </c>
      <c r="F4202" s="245" t="s">
        <v>44</v>
      </c>
      <c r="G4202" s="245" t="s">
        <v>3241</v>
      </c>
      <c r="H4202" s="245" t="s">
        <v>12783</v>
      </c>
      <c r="I4202" s="245" t="s">
        <v>24</v>
      </c>
      <c r="J4202" s="245" t="s">
        <v>569</v>
      </c>
      <c r="K4202" s="246" t="s">
        <v>24629</v>
      </c>
      <c r="L4202" s="245" t="s">
        <v>568</v>
      </c>
      <c r="M4202"/>
      <c r="N4202"/>
      <c r="O4202"/>
      <c r="P4202"/>
      <c r="Q4202"/>
      <c r="R4202"/>
      <c r="S4202"/>
      <c r="T4202"/>
      <c r="U4202"/>
      <c r="V4202"/>
      <c r="W4202"/>
      <c r="X4202"/>
      <c r="Y4202"/>
      <c r="Z4202"/>
      <c r="AA4202"/>
      <c r="AB4202"/>
      <c r="AC4202"/>
      <c r="AD4202"/>
      <c r="AE4202"/>
      <c r="AF4202"/>
      <c r="AG4202"/>
      <c r="AH4202"/>
      <c r="AI4202"/>
      <c r="AJ4202"/>
      <c r="AK4202"/>
      <c r="AL4202"/>
      <c r="AM4202"/>
      <c r="AN4202"/>
      <c r="AO4202"/>
      <c r="AP4202"/>
      <c r="AQ4202"/>
      <c r="AR4202"/>
      <c r="AS4202"/>
      <c r="AT4202"/>
      <c r="AU4202"/>
      <c r="AV4202"/>
      <c r="AW4202"/>
      <c r="AX4202"/>
      <c r="AY4202"/>
      <c r="AZ4202"/>
      <c r="BA4202"/>
      <c r="BB4202"/>
      <c r="BC4202"/>
      <c r="BD4202"/>
      <c r="BE4202"/>
      <c r="BF4202"/>
      <c r="BG4202"/>
      <c r="BH4202"/>
      <c r="BI4202"/>
      <c r="BJ4202"/>
      <c r="BK4202"/>
      <c r="BL4202"/>
      <c r="BM4202"/>
      <c r="BN4202"/>
      <c r="BO4202"/>
    </row>
    <row r="4203" spans="1:67" ht="15" x14ac:dyDescent="0.25">
      <c r="A4203" s="245" t="s">
        <v>2037</v>
      </c>
      <c r="B4203" s="245" t="s">
        <v>2036</v>
      </c>
      <c r="C4203" s="245" t="s">
        <v>2430</v>
      </c>
      <c r="D4203" s="245" t="s">
        <v>2429</v>
      </c>
      <c r="E4203" s="246" t="s">
        <v>44</v>
      </c>
      <c r="F4203" s="245" t="s">
        <v>44</v>
      </c>
      <c r="G4203" s="245" t="s">
        <v>3240</v>
      </c>
      <c r="H4203" s="245" t="s">
        <v>12784</v>
      </c>
      <c r="I4203" s="245" t="s">
        <v>24</v>
      </c>
      <c r="J4203" s="245" t="s">
        <v>569</v>
      </c>
      <c r="K4203" s="246" t="s">
        <v>9149</v>
      </c>
      <c r="L4203" s="245" t="s">
        <v>568</v>
      </c>
      <c r="M4203"/>
      <c r="N4203"/>
      <c r="O4203"/>
      <c r="P4203"/>
      <c r="Q4203"/>
      <c r="R4203"/>
      <c r="S4203"/>
      <c r="T4203"/>
      <c r="U4203"/>
      <c r="V4203"/>
      <c r="W4203"/>
      <c r="X4203"/>
      <c r="Y4203"/>
      <c r="Z4203"/>
      <c r="AA4203"/>
      <c r="AB4203"/>
      <c r="AC4203"/>
      <c r="AD4203"/>
      <c r="AE4203"/>
      <c r="AF4203"/>
      <c r="AG4203"/>
      <c r="AH4203"/>
      <c r="AI4203"/>
      <c r="AJ4203"/>
      <c r="AK4203"/>
      <c r="AL4203"/>
      <c r="AM4203"/>
      <c r="AN4203"/>
      <c r="AO4203"/>
      <c r="AP4203"/>
      <c r="AQ4203"/>
      <c r="AR4203"/>
      <c r="AS4203"/>
      <c r="AT4203"/>
      <c r="AU4203"/>
      <c r="AV4203"/>
      <c r="AW4203"/>
      <c r="AX4203"/>
      <c r="AY4203"/>
      <c r="AZ4203"/>
      <c r="BA4203"/>
      <c r="BB4203"/>
      <c r="BC4203"/>
      <c r="BD4203"/>
      <c r="BE4203"/>
      <c r="BF4203"/>
      <c r="BG4203"/>
      <c r="BH4203"/>
      <c r="BI4203"/>
      <c r="BJ4203"/>
      <c r="BK4203"/>
      <c r="BL4203"/>
      <c r="BM4203"/>
      <c r="BN4203"/>
      <c r="BO4203"/>
    </row>
    <row r="4204" spans="1:67" ht="15" x14ac:dyDescent="0.25">
      <c r="A4204" s="245" t="s">
        <v>2037</v>
      </c>
      <c r="B4204" s="245" t="s">
        <v>2036</v>
      </c>
      <c r="C4204" s="245" t="s">
        <v>2430</v>
      </c>
      <c r="D4204" s="245" t="s">
        <v>2429</v>
      </c>
      <c r="E4204" s="246" t="s">
        <v>44</v>
      </c>
      <c r="F4204" s="245" t="s">
        <v>44</v>
      </c>
      <c r="G4204" s="245" t="s">
        <v>3239</v>
      </c>
      <c r="H4204" s="245" t="s">
        <v>12785</v>
      </c>
      <c r="I4204" s="245" t="s">
        <v>24</v>
      </c>
      <c r="J4204" s="245" t="s">
        <v>569</v>
      </c>
      <c r="K4204" s="246" t="s">
        <v>15234</v>
      </c>
      <c r="L4204" s="245" t="s">
        <v>568</v>
      </c>
      <c r="M4204"/>
      <c r="N4204"/>
      <c r="O4204"/>
      <c r="P4204"/>
      <c r="Q4204"/>
      <c r="R4204"/>
      <c r="S4204"/>
      <c r="T4204"/>
      <c r="U4204"/>
      <c r="V4204"/>
      <c r="W4204"/>
      <c r="X4204"/>
      <c r="Y4204"/>
      <c r="Z4204"/>
      <c r="AA4204"/>
      <c r="AB4204"/>
      <c r="AC4204"/>
      <c r="AD4204"/>
      <c r="AE4204"/>
      <c r="AF4204"/>
      <c r="AG4204"/>
      <c r="AH4204"/>
      <c r="AI4204"/>
      <c r="AJ4204"/>
      <c r="AK4204"/>
      <c r="AL4204"/>
      <c r="AM4204"/>
      <c r="AN4204"/>
      <c r="AO4204"/>
      <c r="AP4204"/>
      <c r="AQ4204"/>
      <c r="AR4204"/>
      <c r="AS4204"/>
      <c r="AT4204"/>
      <c r="AU4204"/>
      <c r="AV4204"/>
      <c r="AW4204"/>
      <c r="AX4204"/>
      <c r="AY4204"/>
      <c r="AZ4204"/>
      <c r="BA4204"/>
      <c r="BB4204"/>
      <c r="BC4204"/>
      <c r="BD4204"/>
      <c r="BE4204"/>
      <c r="BF4204"/>
      <c r="BG4204"/>
      <c r="BH4204"/>
      <c r="BI4204"/>
      <c r="BJ4204"/>
      <c r="BK4204"/>
      <c r="BL4204"/>
      <c r="BM4204"/>
      <c r="BN4204"/>
      <c r="BO4204"/>
    </row>
    <row r="4205" spans="1:67" ht="15" x14ac:dyDescent="0.25">
      <c r="A4205" s="245" t="s">
        <v>2037</v>
      </c>
      <c r="B4205" s="245" t="s">
        <v>2036</v>
      </c>
      <c r="C4205" s="245" t="s">
        <v>2430</v>
      </c>
      <c r="D4205" s="245" t="s">
        <v>2429</v>
      </c>
      <c r="E4205" s="246" t="s">
        <v>44</v>
      </c>
      <c r="F4205" s="245" t="s">
        <v>44</v>
      </c>
      <c r="G4205" s="245" t="s">
        <v>3238</v>
      </c>
      <c r="H4205" s="245" t="s">
        <v>12787</v>
      </c>
      <c r="I4205" s="245" t="s">
        <v>24</v>
      </c>
      <c r="J4205" s="245" t="s">
        <v>569</v>
      </c>
      <c r="K4205" s="246" t="s">
        <v>24574</v>
      </c>
      <c r="L4205" s="245" t="s">
        <v>568</v>
      </c>
      <c r="M4205"/>
      <c r="N4205"/>
      <c r="O4205"/>
      <c r="P4205"/>
      <c r="Q4205"/>
      <c r="R4205"/>
      <c r="S4205"/>
      <c r="T4205"/>
      <c r="U4205"/>
      <c r="V4205"/>
      <c r="W4205"/>
      <c r="X4205"/>
      <c r="Y4205"/>
      <c r="Z4205"/>
      <c r="AA4205"/>
      <c r="AB4205"/>
      <c r="AC4205"/>
      <c r="AD4205"/>
      <c r="AE4205"/>
      <c r="AF4205"/>
      <c r="AG4205"/>
      <c r="AH4205"/>
      <c r="AI4205"/>
      <c r="AJ4205"/>
      <c r="AK4205"/>
      <c r="AL4205"/>
      <c r="AM4205"/>
      <c r="AN4205"/>
      <c r="AO4205"/>
      <c r="AP4205"/>
      <c r="AQ4205"/>
      <c r="AR4205"/>
      <c r="AS4205"/>
      <c r="AT4205"/>
      <c r="AU4205"/>
      <c r="AV4205"/>
      <c r="AW4205"/>
      <c r="AX4205"/>
      <c r="AY4205"/>
      <c r="AZ4205"/>
      <c r="BA4205"/>
      <c r="BB4205"/>
      <c r="BC4205"/>
      <c r="BD4205"/>
      <c r="BE4205"/>
      <c r="BF4205"/>
      <c r="BG4205"/>
      <c r="BH4205"/>
      <c r="BI4205"/>
      <c r="BJ4205"/>
      <c r="BK4205"/>
      <c r="BL4205"/>
      <c r="BM4205"/>
      <c r="BN4205"/>
      <c r="BO4205"/>
    </row>
    <row r="4206" spans="1:67" ht="15" x14ac:dyDescent="0.25">
      <c r="A4206" s="245" t="s">
        <v>2037</v>
      </c>
      <c r="B4206" s="245" t="s">
        <v>2036</v>
      </c>
      <c r="C4206" s="245" t="s">
        <v>2430</v>
      </c>
      <c r="D4206" s="245" t="s">
        <v>2429</v>
      </c>
      <c r="E4206" s="246" t="s">
        <v>44</v>
      </c>
      <c r="F4206" s="245" t="s">
        <v>44</v>
      </c>
      <c r="G4206" s="245" t="s">
        <v>3237</v>
      </c>
      <c r="H4206" s="245" t="s">
        <v>12789</v>
      </c>
      <c r="I4206" s="245" t="s">
        <v>24</v>
      </c>
      <c r="J4206" s="245" t="s">
        <v>569</v>
      </c>
      <c r="K4206" s="246" t="s">
        <v>15551</v>
      </c>
      <c r="L4206" s="245" t="s">
        <v>568</v>
      </c>
      <c r="M4206"/>
      <c r="N4206"/>
      <c r="O4206"/>
      <c r="P4206"/>
      <c r="Q4206"/>
      <c r="R4206"/>
      <c r="S4206"/>
      <c r="T4206"/>
      <c r="U4206"/>
      <c r="V4206"/>
      <c r="W4206"/>
      <c r="X4206"/>
      <c r="Y4206"/>
      <c r="Z4206"/>
      <c r="AA4206"/>
      <c r="AB4206"/>
      <c r="AC4206"/>
      <c r="AD4206"/>
      <c r="AE4206"/>
      <c r="AF4206"/>
      <c r="AG4206"/>
      <c r="AH4206"/>
      <c r="AI4206"/>
      <c r="AJ4206"/>
      <c r="AK4206"/>
      <c r="AL4206"/>
      <c r="AM4206"/>
      <c r="AN4206"/>
      <c r="AO4206"/>
      <c r="AP4206"/>
      <c r="AQ4206"/>
      <c r="AR4206"/>
      <c r="AS4206"/>
      <c r="AT4206"/>
      <c r="AU4206"/>
      <c r="AV4206"/>
      <c r="AW4206"/>
      <c r="AX4206"/>
      <c r="AY4206"/>
      <c r="AZ4206"/>
      <c r="BA4206"/>
      <c r="BB4206"/>
      <c r="BC4206"/>
      <c r="BD4206"/>
      <c r="BE4206"/>
      <c r="BF4206"/>
      <c r="BG4206"/>
      <c r="BH4206"/>
      <c r="BI4206"/>
      <c r="BJ4206"/>
      <c r="BK4206"/>
      <c r="BL4206"/>
      <c r="BM4206"/>
      <c r="BN4206"/>
      <c r="BO4206"/>
    </row>
    <row r="4207" spans="1:67" ht="15" x14ac:dyDescent="0.25">
      <c r="A4207" s="245" t="s">
        <v>2037</v>
      </c>
      <c r="B4207" s="245" t="s">
        <v>2036</v>
      </c>
      <c r="C4207" s="245" t="s">
        <v>2430</v>
      </c>
      <c r="D4207" s="245" t="s">
        <v>2429</v>
      </c>
      <c r="E4207" s="246" t="s">
        <v>44</v>
      </c>
      <c r="F4207" s="245" t="s">
        <v>44</v>
      </c>
      <c r="G4207" s="245" t="s">
        <v>3235</v>
      </c>
      <c r="H4207" s="245" t="s">
        <v>12791</v>
      </c>
      <c r="I4207" s="245" t="s">
        <v>24</v>
      </c>
      <c r="J4207" s="245" t="s">
        <v>569</v>
      </c>
      <c r="K4207" s="246" t="s">
        <v>22584</v>
      </c>
      <c r="L4207" s="245" t="s">
        <v>568</v>
      </c>
      <c r="M4207"/>
      <c r="N4207"/>
      <c r="O4207"/>
      <c r="P4207"/>
      <c r="Q4207"/>
      <c r="R4207"/>
      <c r="S4207"/>
      <c r="T4207"/>
      <c r="U4207"/>
      <c r="V4207"/>
      <c r="W4207"/>
      <c r="X4207"/>
      <c r="Y4207"/>
      <c r="Z4207"/>
      <c r="AA4207"/>
      <c r="AB4207"/>
      <c r="AC4207"/>
      <c r="AD4207"/>
      <c r="AE4207"/>
      <c r="AF4207"/>
      <c r="AG4207"/>
      <c r="AH4207"/>
      <c r="AI4207"/>
      <c r="AJ4207"/>
      <c r="AK4207"/>
      <c r="AL4207"/>
      <c r="AM4207"/>
      <c r="AN4207"/>
      <c r="AO4207"/>
      <c r="AP4207"/>
      <c r="AQ4207"/>
      <c r="AR4207"/>
      <c r="AS4207"/>
      <c r="AT4207"/>
      <c r="AU4207"/>
      <c r="AV4207"/>
      <c r="AW4207"/>
      <c r="AX4207"/>
      <c r="AY4207"/>
      <c r="AZ4207"/>
      <c r="BA4207"/>
      <c r="BB4207"/>
      <c r="BC4207"/>
      <c r="BD4207"/>
      <c r="BE4207"/>
      <c r="BF4207"/>
      <c r="BG4207"/>
      <c r="BH4207"/>
      <c r="BI4207"/>
      <c r="BJ4207"/>
      <c r="BK4207"/>
      <c r="BL4207"/>
      <c r="BM4207"/>
      <c r="BN4207"/>
      <c r="BO4207"/>
    </row>
    <row r="4208" spans="1:67" ht="15" x14ac:dyDescent="0.25">
      <c r="A4208" s="245" t="s">
        <v>2037</v>
      </c>
      <c r="B4208" s="245" t="s">
        <v>2036</v>
      </c>
      <c r="C4208" s="245" t="s">
        <v>2430</v>
      </c>
      <c r="D4208" s="245" t="s">
        <v>2429</v>
      </c>
      <c r="E4208" s="246" t="s">
        <v>44</v>
      </c>
      <c r="F4208" s="245" t="s">
        <v>44</v>
      </c>
      <c r="G4208" s="245" t="s">
        <v>3233</v>
      </c>
      <c r="H4208" s="245" t="s">
        <v>12793</v>
      </c>
      <c r="I4208" s="245" t="s">
        <v>24</v>
      </c>
      <c r="J4208" s="245" t="s">
        <v>569</v>
      </c>
      <c r="K4208" s="246" t="s">
        <v>24630</v>
      </c>
      <c r="L4208" s="245" t="s">
        <v>568</v>
      </c>
      <c r="M4208"/>
      <c r="N4208"/>
      <c r="O4208"/>
      <c r="P4208"/>
      <c r="Q4208"/>
      <c r="R4208"/>
      <c r="S4208"/>
      <c r="T4208"/>
      <c r="U4208"/>
      <c r="V4208"/>
      <c r="W4208"/>
      <c r="X4208"/>
      <c r="Y4208"/>
      <c r="Z4208"/>
      <c r="AA4208"/>
      <c r="AB4208"/>
      <c r="AC4208"/>
      <c r="AD4208"/>
      <c r="AE4208"/>
      <c r="AF4208"/>
      <c r="AG4208"/>
      <c r="AH4208"/>
      <c r="AI4208"/>
      <c r="AJ4208"/>
      <c r="AK4208"/>
      <c r="AL4208"/>
      <c r="AM4208"/>
      <c r="AN4208"/>
      <c r="AO4208"/>
      <c r="AP4208"/>
      <c r="AQ4208"/>
      <c r="AR4208"/>
      <c r="AS4208"/>
      <c r="AT4208"/>
      <c r="AU4208"/>
      <c r="AV4208"/>
      <c r="AW4208"/>
      <c r="AX4208"/>
      <c r="AY4208"/>
      <c r="AZ4208"/>
      <c r="BA4208"/>
      <c r="BB4208"/>
      <c r="BC4208"/>
      <c r="BD4208"/>
      <c r="BE4208"/>
      <c r="BF4208"/>
      <c r="BG4208"/>
      <c r="BH4208"/>
      <c r="BI4208"/>
      <c r="BJ4208"/>
      <c r="BK4208"/>
      <c r="BL4208"/>
      <c r="BM4208"/>
      <c r="BN4208"/>
      <c r="BO4208"/>
    </row>
    <row r="4209" spans="1:67" ht="15" x14ac:dyDescent="0.25">
      <c r="A4209" s="245" t="s">
        <v>2037</v>
      </c>
      <c r="B4209" s="245" t="s">
        <v>2036</v>
      </c>
      <c r="C4209" s="245" t="s">
        <v>2430</v>
      </c>
      <c r="D4209" s="245" t="s">
        <v>2429</v>
      </c>
      <c r="E4209" s="246" t="s">
        <v>44</v>
      </c>
      <c r="F4209" s="245" t="s">
        <v>44</v>
      </c>
      <c r="G4209" s="245" t="s">
        <v>3232</v>
      </c>
      <c r="H4209" s="245" t="s">
        <v>12794</v>
      </c>
      <c r="I4209" s="245" t="s">
        <v>24</v>
      </c>
      <c r="J4209" s="245" t="s">
        <v>569</v>
      </c>
      <c r="K4209" s="246" t="s">
        <v>24384</v>
      </c>
      <c r="L4209" s="245" t="s">
        <v>568</v>
      </c>
      <c r="M4209"/>
      <c r="N4209"/>
      <c r="O4209"/>
      <c r="P4209"/>
      <c r="Q4209"/>
      <c r="R4209"/>
      <c r="S4209"/>
      <c r="T4209"/>
      <c r="U4209"/>
      <c r="V4209"/>
      <c r="W4209"/>
      <c r="X4209"/>
      <c r="Y4209"/>
      <c r="Z4209"/>
      <c r="AA4209"/>
      <c r="AB4209"/>
      <c r="AC4209"/>
      <c r="AD4209"/>
      <c r="AE4209"/>
      <c r="AF4209"/>
      <c r="AG4209"/>
      <c r="AH4209"/>
      <c r="AI4209"/>
      <c r="AJ4209"/>
      <c r="AK4209"/>
      <c r="AL4209"/>
      <c r="AM4209"/>
      <c r="AN4209"/>
      <c r="AO4209"/>
      <c r="AP4209"/>
      <c r="AQ4209"/>
      <c r="AR4209"/>
      <c r="AS4209"/>
      <c r="AT4209"/>
      <c r="AU4209"/>
      <c r="AV4209"/>
      <c r="AW4209"/>
      <c r="AX4209"/>
      <c r="AY4209"/>
      <c r="AZ4209"/>
      <c r="BA4209"/>
      <c r="BB4209"/>
      <c r="BC4209"/>
      <c r="BD4209"/>
      <c r="BE4209"/>
      <c r="BF4209"/>
      <c r="BG4209"/>
      <c r="BH4209"/>
      <c r="BI4209"/>
      <c r="BJ4209"/>
      <c r="BK4209"/>
      <c r="BL4209"/>
      <c r="BM4209"/>
      <c r="BN4209"/>
      <c r="BO4209"/>
    </row>
    <row r="4210" spans="1:67" ht="15" x14ac:dyDescent="0.25">
      <c r="A4210" s="245" t="s">
        <v>2037</v>
      </c>
      <c r="B4210" s="245" t="s">
        <v>2036</v>
      </c>
      <c r="C4210" s="245" t="s">
        <v>2430</v>
      </c>
      <c r="D4210" s="245" t="s">
        <v>2429</v>
      </c>
      <c r="E4210" s="246" t="s">
        <v>44</v>
      </c>
      <c r="F4210" s="245" t="s">
        <v>44</v>
      </c>
      <c r="G4210" s="245" t="s">
        <v>3231</v>
      </c>
      <c r="H4210" s="245" t="s">
        <v>12795</v>
      </c>
      <c r="I4210" s="245" t="s">
        <v>24</v>
      </c>
      <c r="J4210" s="245" t="s">
        <v>569</v>
      </c>
      <c r="K4210" s="246" t="s">
        <v>24631</v>
      </c>
      <c r="L4210" s="245" t="s">
        <v>568</v>
      </c>
      <c r="M4210"/>
      <c r="N4210"/>
      <c r="O4210"/>
      <c r="P4210"/>
      <c r="Q4210"/>
      <c r="R4210"/>
      <c r="S4210"/>
      <c r="T4210"/>
      <c r="U4210"/>
      <c r="V4210"/>
      <c r="W4210"/>
      <c r="X4210"/>
      <c r="Y4210"/>
      <c r="Z4210"/>
      <c r="AA4210"/>
      <c r="AB4210"/>
      <c r="AC4210"/>
      <c r="AD4210"/>
      <c r="AE4210"/>
      <c r="AF4210"/>
      <c r="AG4210"/>
      <c r="AH4210"/>
      <c r="AI4210"/>
      <c r="AJ4210"/>
      <c r="AK4210"/>
      <c r="AL4210"/>
      <c r="AM4210"/>
      <c r="AN4210"/>
      <c r="AO4210"/>
      <c r="AP4210"/>
      <c r="AQ4210"/>
      <c r="AR4210"/>
      <c r="AS4210"/>
      <c r="AT4210"/>
      <c r="AU4210"/>
      <c r="AV4210"/>
      <c r="AW4210"/>
      <c r="AX4210"/>
      <c r="AY4210"/>
      <c r="AZ4210"/>
      <c r="BA4210"/>
      <c r="BB4210"/>
      <c r="BC4210"/>
      <c r="BD4210"/>
      <c r="BE4210"/>
      <c r="BF4210"/>
      <c r="BG4210"/>
      <c r="BH4210"/>
      <c r="BI4210"/>
      <c r="BJ4210"/>
      <c r="BK4210"/>
      <c r="BL4210"/>
      <c r="BM4210"/>
      <c r="BN4210"/>
      <c r="BO4210"/>
    </row>
    <row r="4211" spans="1:67" ht="15" x14ac:dyDescent="0.25">
      <c r="A4211" s="245" t="s">
        <v>2037</v>
      </c>
      <c r="B4211" s="245" t="s">
        <v>2036</v>
      </c>
      <c r="C4211" s="245" t="s">
        <v>2430</v>
      </c>
      <c r="D4211" s="245" t="s">
        <v>2429</v>
      </c>
      <c r="E4211" s="246" t="s">
        <v>44</v>
      </c>
      <c r="F4211" s="245" t="s">
        <v>44</v>
      </c>
      <c r="G4211" s="245" t="s">
        <v>3230</v>
      </c>
      <c r="H4211" s="245" t="s">
        <v>12796</v>
      </c>
      <c r="I4211" s="245" t="s">
        <v>24</v>
      </c>
      <c r="J4211" s="245" t="s">
        <v>569</v>
      </c>
      <c r="K4211" s="246" t="s">
        <v>18715</v>
      </c>
      <c r="L4211" s="245" t="s">
        <v>568</v>
      </c>
      <c r="M4211"/>
      <c r="N4211"/>
      <c r="O4211"/>
      <c r="P4211"/>
      <c r="Q4211"/>
      <c r="R4211"/>
      <c r="S4211"/>
      <c r="T4211"/>
      <c r="U4211"/>
      <c r="V4211"/>
      <c r="W4211"/>
      <c r="X4211"/>
      <c r="Y4211"/>
      <c r="Z4211"/>
      <c r="AA4211"/>
      <c r="AB4211"/>
      <c r="AC4211"/>
      <c r="AD4211"/>
      <c r="AE4211"/>
      <c r="AF4211"/>
      <c r="AG4211"/>
      <c r="AH4211"/>
      <c r="AI4211"/>
      <c r="AJ4211"/>
      <c r="AK4211"/>
      <c r="AL4211"/>
      <c r="AM4211"/>
      <c r="AN4211"/>
      <c r="AO4211"/>
      <c r="AP4211"/>
      <c r="AQ4211"/>
      <c r="AR4211"/>
      <c r="AS4211"/>
      <c r="AT4211"/>
      <c r="AU4211"/>
      <c r="AV4211"/>
      <c r="AW4211"/>
      <c r="AX4211"/>
      <c r="AY4211"/>
      <c r="AZ4211"/>
      <c r="BA4211"/>
      <c r="BB4211"/>
      <c r="BC4211"/>
      <c r="BD4211"/>
      <c r="BE4211"/>
      <c r="BF4211"/>
      <c r="BG4211"/>
      <c r="BH4211"/>
      <c r="BI4211"/>
      <c r="BJ4211"/>
      <c r="BK4211"/>
      <c r="BL4211"/>
      <c r="BM4211"/>
      <c r="BN4211"/>
      <c r="BO4211"/>
    </row>
    <row r="4212" spans="1:67" ht="15" x14ac:dyDescent="0.25">
      <c r="A4212" s="245" t="s">
        <v>2037</v>
      </c>
      <c r="B4212" s="245" t="s">
        <v>2036</v>
      </c>
      <c r="C4212" s="245" t="s">
        <v>2430</v>
      </c>
      <c r="D4212" s="245" t="s">
        <v>2429</v>
      </c>
      <c r="E4212" s="246" t="s">
        <v>44</v>
      </c>
      <c r="F4212" s="245" t="s">
        <v>44</v>
      </c>
      <c r="G4212" s="245" t="s">
        <v>3229</v>
      </c>
      <c r="H4212" s="245" t="s">
        <v>12797</v>
      </c>
      <c r="I4212" s="245" t="s">
        <v>24</v>
      </c>
      <c r="J4212" s="245" t="s">
        <v>569</v>
      </c>
      <c r="K4212" s="246" t="s">
        <v>24632</v>
      </c>
      <c r="L4212" s="245" t="s">
        <v>568</v>
      </c>
      <c r="M4212"/>
      <c r="N4212"/>
      <c r="O4212"/>
      <c r="P4212"/>
      <c r="Q4212"/>
      <c r="R4212"/>
      <c r="S4212"/>
      <c r="T4212"/>
      <c r="U4212"/>
      <c r="V4212"/>
      <c r="W4212"/>
      <c r="X4212"/>
      <c r="Y4212"/>
      <c r="Z4212"/>
      <c r="AA4212"/>
      <c r="AB4212"/>
      <c r="AC4212"/>
      <c r="AD4212"/>
      <c r="AE4212"/>
      <c r="AF4212"/>
      <c r="AG4212"/>
      <c r="AH4212"/>
      <c r="AI4212"/>
      <c r="AJ4212"/>
      <c r="AK4212"/>
      <c r="AL4212"/>
      <c r="AM4212"/>
      <c r="AN4212"/>
      <c r="AO4212"/>
      <c r="AP4212"/>
      <c r="AQ4212"/>
      <c r="AR4212"/>
      <c r="AS4212"/>
      <c r="AT4212"/>
      <c r="AU4212"/>
      <c r="AV4212"/>
      <c r="AW4212"/>
      <c r="AX4212"/>
      <c r="AY4212"/>
      <c r="AZ4212"/>
      <c r="BA4212"/>
      <c r="BB4212"/>
      <c r="BC4212"/>
      <c r="BD4212"/>
      <c r="BE4212"/>
      <c r="BF4212"/>
      <c r="BG4212"/>
      <c r="BH4212"/>
      <c r="BI4212"/>
      <c r="BJ4212"/>
      <c r="BK4212"/>
      <c r="BL4212"/>
      <c r="BM4212"/>
      <c r="BN4212"/>
      <c r="BO4212"/>
    </row>
    <row r="4213" spans="1:67" ht="15" x14ac:dyDescent="0.25">
      <c r="A4213" s="245" t="s">
        <v>2037</v>
      </c>
      <c r="B4213" s="245" t="s">
        <v>2036</v>
      </c>
      <c r="C4213" s="245" t="s">
        <v>2430</v>
      </c>
      <c r="D4213" s="245" t="s">
        <v>2429</v>
      </c>
      <c r="E4213" s="246" t="s">
        <v>44</v>
      </c>
      <c r="F4213" s="245" t="s">
        <v>44</v>
      </c>
      <c r="G4213" s="245" t="s">
        <v>3228</v>
      </c>
      <c r="H4213" s="245" t="s">
        <v>12798</v>
      </c>
      <c r="I4213" s="245" t="s">
        <v>24</v>
      </c>
      <c r="J4213" s="245" t="s">
        <v>569</v>
      </c>
      <c r="K4213" s="246" t="s">
        <v>23731</v>
      </c>
      <c r="L4213" s="245" t="s">
        <v>568</v>
      </c>
      <c r="M4213"/>
      <c r="N4213"/>
      <c r="O4213"/>
      <c r="P4213"/>
      <c r="Q4213"/>
      <c r="R4213"/>
      <c r="S4213"/>
      <c r="T4213"/>
      <c r="U4213"/>
      <c r="V4213"/>
      <c r="W4213"/>
      <c r="X4213"/>
      <c r="Y4213"/>
      <c r="Z4213"/>
      <c r="AA4213"/>
      <c r="AB4213"/>
      <c r="AC4213"/>
      <c r="AD4213"/>
      <c r="AE4213"/>
      <c r="AF4213"/>
      <c r="AG4213"/>
      <c r="AH4213"/>
      <c r="AI4213"/>
      <c r="AJ4213"/>
      <c r="AK4213"/>
      <c r="AL4213"/>
      <c r="AM4213"/>
      <c r="AN4213"/>
      <c r="AO4213"/>
      <c r="AP4213"/>
      <c r="AQ4213"/>
      <c r="AR4213"/>
      <c r="AS4213"/>
      <c r="AT4213"/>
      <c r="AU4213"/>
      <c r="AV4213"/>
      <c r="AW4213"/>
      <c r="AX4213"/>
      <c r="AY4213"/>
      <c r="AZ4213"/>
      <c r="BA4213"/>
      <c r="BB4213"/>
      <c r="BC4213"/>
      <c r="BD4213"/>
      <c r="BE4213"/>
      <c r="BF4213"/>
      <c r="BG4213"/>
      <c r="BH4213"/>
      <c r="BI4213"/>
      <c r="BJ4213"/>
      <c r="BK4213"/>
      <c r="BL4213"/>
      <c r="BM4213"/>
      <c r="BN4213"/>
      <c r="BO4213"/>
    </row>
    <row r="4214" spans="1:67" ht="15" x14ac:dyDescent="0.25">
      <c r="A4214" s="245" t="s">
        <v>2037</v>
      </c>
      <c r="B4214" s="245" t="s">
        <v>2036</v>
      </c>
      <c r="C4214" s="245" t="s">
        <v>2430</v>
      </c>
      <c r="D4214" s="245" t="s">
        <v>2429</v>
      </c>
      <c r="E4214" s="246" t="s">
        <v>44</v>
      </c>
      <c r="F4214" s="245" t="s">
        <v>44</v>
      </c>
      <c r="G4214" s="245" t="s">
        <v>3227</v>
      </c>
      <c r="H4214" s="245" t="s">
        <v>12799</v>
      </c>
      <c r="I4214" s="245" t="s">
        <v>24</v>
      </c>
      <c r="J4214" s="245" t="s">
        <v>569</v>
      </c>
      <c r="K4214" s="246" t="s">
        <v>24633</v>
      </c>
      <c r="L4214" s="245" t="s">
        <v>568</v>
      </c>
      <c r="M4214"/>
      <c r="N4214"/>
      <c r="O4214"/>
      <c r="P4214"/>
      <c r="Q4214"/>
      <c r="R4214"/>
      <c r="S4214"/>
      <c r="T4214"/>
      <c r="U4214"/>
      <c r="V4214"/>
      <c r="W4214"/>
      <c r="X4214"/>
      <c r="Y4214"/>
      <c r="Z4214"/>
      <c r="AA4214"/>
      <c r="AB4214"/>
      <c r="AC4214"/>
      <c r="AD4214"/>
      <c r="AE4214"/>
      <c r="AF4214"/>
      <c r="AG4214"/>
      <c r="AH4214"/>
      <c r="AI4214"/>
      <c r="AJ4214"/>
      <c r="AK4214"/>
      <c r="AL4214"/>
      <c r="AM4214"/>
      <c r="AN4214"/>
      <c r="AO4214"/>
      <c r="AP4214"/>
      <c r="AQ4214"/>
      <c r="AR4214"/>
      <c r="AS4214"/>
      <c r="AT4214"/>
      <c r="AU4214"/>
      <c r="AV4214"/>
      <c r="AW4214"/>
      <c r="AX4214"/>
      <c r="AY4214"/>
      <c r="AZ4214"/>
      <c r="BA4214"/>
      <c r="BB4214"/>
      <c r="BC4214"/>
      <c r="BD4214"/>
      <c r="BE4214"/>
      <c r="BF4214"/>
      <c r="BG4214"/>
      <c r="BH4214"/>
      <c r="BI4214"/>
      <c r="BJ4214"/>
      <c r="BK4214"/>
      <c r="BL4214"/>
      <c r="BM4214"/>
      <c r="BN4214"/>
      <c r="BO4214"/>
    </row>
    <row r="4215" spans="1:67" ht="15" x14ac:dyDescent="0.25">
      <c r="A4215" s="245" t="s">
        <v>2037</v>
      </c>
      <c r="B4215" s="245" t="s">
        <v>2036</v>
      </c>
      <c r="C4215" s="245" t="s">
        <v>2430</v>
      </c>
      <c r="D4215" s="245" t="s">
        <v>2429</v>
      </c>
      <c r="E4215" s="246" t="s">
        <v>44</v>
      </c>
      <c r="F4215" s="245" t="s">
        <v>44</v>
      </c>
      <c r="G4215" s="245" t="s">
        <v>3226</v>
      </c>
      <c r="H4215" s="245" t="s">
        <v>12800</v>
      </c>
      <c r="I4215" s="245" t="s">
        <v>24</v>
      </c>
      <c r="J4215" s="245" t="s">
        <v>569</v>
      </c>
      <c r="K4215" s="246" t="s">
        <v>24634</v>
      </c>
      <c r="L4215" s="245" t="s">
        <v>568</v>
      </c>
      <c r="M4215"/>
      <c r="N4215"/>
      <c r="O4215"/>
      <c r="P4215"/>
      <c r="Q4215"/>
      <c r="R4215"/>
      <c r="S4215"/>
      <c r="T4215"/>
      <c r="U4215"/>
      <c r="V4215"/>
      <c r="W4215"/>
      <c r="X4215"/>
      <c r="Y4215"/>
      <c r="Z4215"/>
      <c r="AA4215"/>
      <c r="AB4215"/>
      <c r="AC4215"/>
      <c r="AD4215"/>
      <c r="AE4215"/>
      <c r="AF4215"/>
      <c r="AG4215"/>
      <c r="AH4215"/>
      <c r="AI4215"/>
      <c r="AJ4215"/>
      <c r="AK4215"/>
      <c r="AL4215"/>
      <c r="AM4215"/>
      <c r="AN4215"/>
      <c r="AO4215"/>
      <c r="AP4215"/>
      <c r="AQ4215"/>
      <c r="AR4215"/>
      <c r="AS4215"/>
      <c r="AT4215"/>
      <c r="AU4215"/>
      <c r="AV4215"/>
      <c r="AW4215"/>
      <c r="AX4215"/>
      <c r="AY4215"/>
      <c r="AZ4215"/>
      <c r="BA4215"/>
      <c r="BB4215"/>
      <c r="BC4215"/>
      <c r="BD4215"/>
      <c r="BE4215"/>
      <c r="BF4215"/>
      <c r="BG4215"/>
      <c r="BH4215"/>
      <c r="BI4215"/>
      <c r="BJ4215"/>
      <c r="BK4215"/>
      <c r="BL4215"/>
      <c r="BM4215"/>
      <c r="BN4215"/>
      <c r="BO4215"/>
    </row>
    <row r="4216" spans="1:67" ht="15" x14ac:dyDescent="0.25">
      <c r="A4216" s="245" t="s">
        <v>2037</v>
      </c>
      <c r="B4216" s="245" t="s">
        <v>2036</v>
      </c>
      <c r="C4216" s="245" t="s">
        <v>2430</v>
      </c>
      <c r="D4216" s="245" t="s">
        <v>2429</v>
      </c>
      <c r="E4216" s="246" t="s">
        <v>44</v>
      </c>
      <c r="F4216" s="245" t="s">
        <v>44</v>
      </c>
      <c r="G4216" s="245" t="s">
        <v>3225</v>
      </c>
      <c r="H4216" s="245" t="s">
        <v>12801</v>
      </c>
      <c r="I4216" s="245" t="s">
        <v>24</v>
      </c>
      <c r="J4216" s="245" t="s">
        <v>569</v>
      </c>
      <c r="K4216" s="246" t="s">
        <v>24635</v>
      </c>
      <c r="L4216" s="245" t="s">
        <v>568</v>
      </c>
      <c r="M4216"/>
      <c r="N4216"/>
      <c r="O4216"/>
      <c r="P4216"/>
      <c r="Q4216"/>
      <c r="R4216"/>
      <c r="S4216"/>
      <c r="T4216"/>
      <c r="U4216"/>
      <c r="V4216"/>
      <c r="W4216"/>
      <c r="X4216"/>
      <c r="Y4216"/>
      <c r="Z4216"/>
      <c r="AA4216"/>
      <c r="AB4216"/>
      <c r="AC4216"/>
      <c r="AD4216"/>
      <c r="AE4216"/>
      <c r="AF4216"/>
      <c r="AG4216"/>
      <c r="AH4216"/>
      <c r="AI4216"/>
      <c r="AJ4216"/>
      <c r="AK4216"/>
      <c r="AL4216"/>
      <c r="AM4216"/>
      <c r="AN4216"/>
      <c r="AO4216"/>
      <c r="AP4216"/>
      <c r="AQ4216"/>
      <c r="AR4216"/>
      <c r="AS4216"/>
      <c r="AT4216"/>
      <c r="AU4216"/>
      <c r="AV4216"/>
      <c r="AW4216"/>
      <c r="AX4216"/>
      <c r="AY4216"/>
      <c r="AZ4216"/>
      <c r="BA4216"/>
      <c r="BB4216"/>
      <c r="BC4216"/>
      <c r="BD4216"/>
      <c r="BE4216"/>
      <c r="BF4216"/>
      <c r="BG4216"/>
      <c r="BH4216"/>
      <c r="BI4216"/>
      <c r="BJ4216"/>
      <c r="BK4216"/>
      <c r="BL4216"/>
      <c r="BM4216"/>
      <c r="BN4216"/>
      <c r="BO4216"/>
    </row>
    <row r="4217" spans="1:67" ht="15" x14ac:dyDescent="0.25">
      <c r="A4217" s="245" t="s">
        <v>2037</v>
      </c>
      <c r="B4217" s="245" t="s">
        <v>2036</v>
      </c>
      <c r="C4217" s="245" t="s">
        <v>2430</v>
      </c>
      <c r="D4217" s="245" t="s">
        <v>2429</v>
      </c>
      <c r="E4217" s="246" t="s">
        <v>44</v>
      </c>
      <c r="F4217" s="245" t="s">
        <v>44</v>
      </c>
      <c r="G4217" s="245" t="s">
        <v>3224</v>
      </c>
      <c r="H4217" s="245" t="s">
        <v>12802</v>
      </c>
      <c r="I4217" s="245" t="s">
        <v>24</v>
      </c>
      <c r="J4217" s="245" t="s">
        <v>569</v>
      </c>
      <c r="K4217" s="246" t="s">
        <v>9497</v>
      </c>
      <c r="L4217" s="245" t="s">
        <v>568</v>
      </c>
      <c r="M4217"/>
      <c r="N4217"/>
      <c r="O4217"/>
      <c r="P4217"/>
      <c r="Q4217"/>
      <c r="R4217"/>
      <c r="S4217"/>
      <c r="T4217"/>
      <c r="U4217"/>
      <c r="V4217"/>
      <c r="W4217"/>
      <c r="X4217"/>
      <c r="Y4217"/>
      <c r="Z4217"/>
      <c r="AA4217"/>
      <c r="AB4217"/>
      <c r="AC4217"/>
      <c r="AD4217"/>
      <c r="AE4217"/>
      <c r="AF4217"/>
      <c r="AG4217"/>
      <c r="AH4217"/>
      <c r="AI4217"/>
      <c r="AJ4217"/>
      <c r="AK4217"/>
      <c r="AL4217"/>
      <c r="AM4217"/>
      <c r="AN4217"/>
      <c r="AO4217"/>
      <c r="AP4217"/>
      <c r="AQ4217"/>
      <c r="AR4217"/>
      <c r="AS4217"/>
      <c r="AT4217"/>
      <c r="AU4217"/>
      <c r="AV4217"/>
      <c r="AW4217"/>
      <c r="AX4217"/>
      <c r="AY4217"/>
      <c r="AZ4217"/>
      <c r="BA4217"/>
      <c r="BB4217"/>
      <c r="BC4217"/>
      <c r="BD4217"/>
      <c r="BE4217"/>
      <c r="BF4217"/>
      <c r="BG4217"/>
      <c r="BH4217"/>
      <c r="BI4217"/>
      <c r="BJ4217"/>
      <c r="BK4217"/>
      <c r="BL4217"/>
      <c r="BM4217"/>
      <c r="BN4217"/>
      <c r="BO4217"/>
    </row>
    <row r="4218" spans="1:67" ht="15" x14ac:dyDescent="0.25">
      <c r="A4218" s="245" t="s">
        <v>2037</v>
      </c>
      <c r="B4218" s="245" t="s">
        <v>2036</v>
      </c>
      <c r="C4218" s="245" t="s">
        <v>2430</v>
      </c>
      <c r="D4218" s="245" t="s">
        <v>2429</v>
      </c>
      <c r="E4218" s="246" t="s">
        <v>44</v>
      </c>
      <c r="F4218" s="245" t="s">
        <v>44</v>
      </c>
      <c r="G4218" s="245" t="s">
        <v>3223</v>
      </c>
      <c r="H4218" s="245" t="s">
        <v>12803</v>
      </c>
      <c r="I4218" s="245" t="s">
        <v>24</v>
      </c>
      <c r="J4218" s="245" t="s">
        <v>569</v>
      </c>
      <c r="K4218" s="246" t="s">
        <v>15410</v>
      </c>
      <c r="L4218" s="245" t="s">
        <v>568</v>
      </c>
      <c r="M4218"/>
      <c r="N4218"/>
      <c r="O4218"/>
      <c r="P4218"/>
      <c r="Q4218"/>
      <c r="R4218"/>
      <c r="S4218"/>
      <c r="T4218"/>
      <c r="U4218"/>
      <c r="V4218"/>
      <c r="W4218"/>
      <c r="X4218"/>
      <c r="Y4218"/>
      <c r="Z4218"/>
      <c r="AA4218"/>
      <c r="AB4218"/>
      <c r="AC4218"/>
      <c r="AD4218"/>
      <c r="AE4218"/>
      <c r="AF4218"/>
      <c r="AG4218"/>
      <c r="AH4218"/>
      <c r="AI4218"/>
      <c r="AJ4218"/>
      <c r="AK4218"/>
      <c r="AL4218"/>
      <c r="AM4218"/>
      <c r="AN4218"/>
      <c r="AO4218"/>
      <c r="AP4218"/>
      <c r="AQ4218"/>
      <c r="AR4218"/>
      <c r="AS4218"/>
      <c r="AT4218"/>
      <c r="AU4218"/>
      <c r="AV4218"/>
      <c r="AW4218"/>
      <c r="AX4218"/>
      <c r="AY4218"/>
      <c r="AZ4218"/>
      <c r="BA4218"/>
      <c r="BB4218"/>
      <c r="BC4218"/>
      <c r="BD4218"/>
      <c r="BE4218"/>
      <c r="BF4218"/>
      <c r="BG4218"/>
      <c r="BH4218"/>
      <c r="BI4218"/>
      <c r="BJ4218"/>
      <c r="BK4218"/>
      <c r="BL4218"/>
      <c r="BM4218"/>
      <c r="BN4218"/>
      <c r="BO4218"/>
    </row>
    <row r="4219" spans="1:67" ht="15" x14ac:dyDescent="0.25">
      <c r="A4219" s="245" t="s">
        <v>2037</v>
      </c>
      <c r="B4219" s="245" t="s">
        <v>2036</v>
      </c>
      <c r="C4219" s="245" t="s">
        <v>2430</v>
      </c>
      <c r="D4219" s="245" t="s">
        <v>2429</v>
      </c>
      <c r="E4219" s="246" t="s">
        <v>44</v>
      </c>
      <c r="F4219" s="245" t="s">
        <v>44</v>
      </c>
      <c r="G4219" s="245" t="s">
        <v>3222</v>
      </c>
      <c r="H4219" s="245" t="s">
        <v>12804</v>
      </c>
      <c r="I4219" s="245" t="s">
        <v>24</v>
      </c>
      <c r="J4219" s="245" t="s">
        <v>569</v>
      </c>
      <c r="K4219" s="246" t="s">
        <v>10197</v>
      </c>
      <c r="L4219" s="245" t="s">
        <v>568</v>
      </c>
      <c r="M4219"/>
      <c r="N4219"/>
      <c r="O4219"/>
      <c r="P4219"/>
      <c r="Q4219"/>
      <c r="R4219"/>
      <c r="S4219"/>
      <c r="T4219"/>
      <c r="U4219"/>
      <c r="V4219"/>
      <c r="W4219"/>
      <c r="X4219"/>
      <c r="Y4219"/>
      <c r="Z4219"/>
      <c r="AA4219"/>
      <c r="AB4219"/>
      <c r="AC4219"/>
      <c r="AD4219"/>
      <c r="AE4219"/>
      <c r="AF4219"/>
      <c r="AG4219"/>
      <c r="AH4219"/>
      <c r="AI4219"/>
      <c r="AJ4219"/>
      <c r="AK4219"/>
      <c r="AL4219"/>
      <c r="AM4219"/>
      <c r="AN4219"/>
      <c r="AO4219"/>
      <c r="AP4219"/>
      <c r="AQ4219"/>
      <c r="AR4219"/>
      <c r="AS4219"/>
      <c r="AT4219"/>
      <c r="AU4219"/>
      <c r="AV4219"/>
      <c r="AW4219"/>
      <c r="AX4219"/>
      <c r="AY4219"/>
      <c r="AZ4219"/>
      <c r="BA4219"/>
      <c r="BB4219"/>
      <c r="BC4219"/>
      <c r="BD4219"/>
      <c r="BE4219"/>
      <c r="BF4219"/>
      <c r="BG4219"/>
      <c r="BH4219"/>
      <c r="BI4219"/>
      <c r="BJ4219"/>
      <c r="BK4219"/>
      <c r="BL4219"/>
      <c r="BM4219"/>
      <c r="BN4219"/>
      <c r="BO4219"/>
    </row>
    <row r="4220" spans="1:67" ht="15" x14ac:dyDescent="0.25">
      <c r="A4220" s="245" t="s">
        <v>2037</v>
      </c>
      <c r="B4220" s="245" t="s">
        <v>2036</v>
      </c>
      <c r="C4220" s="245" t="s">
        <v>2430</v>
      </c>
      <c r="D4220" s="245" t="s">
        <v>2429</v>
      </c>
      <c r="E4220" s="246" t="s">
        <v>44</v>
      </c>
      <c r="F4220" s="245" t="s">
        <v>44</v>
      </c>
      <c r="G4220" s="245" t="s">
        <v>3221</v>
      </c>
      <c r="H4220" s="245" t="s">
        <v>12805</v>
      </c>
      <c r="I4220" s="245" t="s">
        <v>24</v>
      </c>
      <c r="J4220" s="245" t="s">
        <v>569</v>
      </c>
      <c r="K4220" s="246" t="s">
        <v>21899</v>
      </c>
      <c r="L4220" s="245" t="s">
        <v>568</v>
      </c>
      <c r="M4220"/>
      <c r="N4220"/>
      <c r="O4220"/>
      <c r="P4220"/>
      <c r="Q4220"/>
      <c r="R4220"/>
      <c r="S4220"/>
      <c r="T4220"/>
      <c r="U4220"/>
      <c r="V4220"/>
      <c r="W4220"/>
      <c r="X4220"/>
      <c r="Y4220"/>
      <c r="Z4220"/>
      <c r="AA4220"/>
      <c r="AB4220"/>
      <c r="AC4220"/>
      <c r="AD4220"/>
      <c r="AE4220"/>
      <c r="AF4220"/>
      <c r="AG4220"/>
      <c r="AH4220"/>
      <c r="AI4220"/>
      <c r="AJ4220"/>
      <c r="AK4220"/>
      <c r="AL4220"/>
      <c r="AM4220"/>
      <c r="AN4220"/>
      <c r="AO4220"/>
      <c r="AP4220"/>
      <c r="AQ4220"/>
      <c r="AR4220"/>
      <c r="AS4220"/>
      <c r="AT4220"/>
      <c r="AU4220"/>
      <c r="AV4220"/>
      <c r="AW4220"/>
      <c r="AX4220"/>
      <c r="AY4220"/>
      <c r="AZ4220"/>
      <c r="BA4220"/>
      <c r="BB4220"/>
      <c r="BC4220"/>
      <c r="BD4220"/>
      <c r="BE4220"/>
      <c r="BF4220"/>
      <c r="BG4220"/>
      <c r="BH4220"/>
      <c r="BI4220"/>
      <c r="BJ4220"/>
      <c r="BK4220"/>
      <c r="BL4220"/>
      <c r="BM4220"/>
      <c r="BN4220"/>
      <c r="BO4220"/>
    </row>
    <row r="4221" spans="1:67" ht="15" x14ac:dyDescent="0.25">
      <c r="A4221" s="245" t="s">
        <v>2037</v>
      </c>
      <c r="B4221" s="245" t="s">
        <v>2036</v>
      </c>
      <c r="C4221" s="245" t="s">
        <v>2430</v>
      </c>
      <c r="D4221" s="245" t="s">
        <v>2429</v>
      </c>
      <c r="E4221" s="246" t="s">
        <v>44</v>
      </c>
      <c r="F4221" s="245" t="s">
        <v>44</v>
      </c>
      <c r="G4221" s="245" t="s">
        <v>3220</v>
      </c>
      <c r="H4221" s="245" t="s">
        <v>12806</v>
      </c>
      <c r="I4221" s="245" t="s">
        <v>24</v>
      </c>
      <c r="J4221" s="245" t="s">
        <v>569</v>
      </c>
      <c r="K4221" s="246" t="s">
        <v>24636</v>
      </c>
      <c r="L4221" s="245" t="s">
        <v>568</v>
      </c>
      <c r="M4221"/>
      <c r="N4221"/>
      <c r="O4221"/>
      <c r="P4221"/>
      <c r="Q4221"/>
      <c r="R4221"/>
      <c r="S4221"/>
      <c r="T4221"/>
      <c r="U4221"/>
      <c r="V4221"/>
      <c r="W4221"/>
      <c r="X4221"/>
      <c r="Y4221"/>
      <c r="Z4221"/>
      <c r="AA4221"/>
      <c r="AB4221"/>
      <c r="AC4221"/>
      <c r="AD4221"/>
      <c r="AE4221"/>
      <c r="AF4221"/>
      <c r="AG4221"/>
      <c r="AH4221"/>
      <c r="AI4221"/>
      <c r="AJ4221"/>
      <c r="AK4221"/>
      <c r="AL4221"/>
      <c r="AM4221"/>
      <c r="AN4221"/>
      <c r="AO4221"/>
      <c r="AP4221"/>
      <c r="AQ4221"/>
      <c r="AR4221"/>
      <c r="AS4221"/>
      <c r="AT4221"/>
      <c r="AU4221"/>
      <c r="AV4221"/>
      <c r="AW4221"/>
      <c r="AX4221"/>
      <c r="AY4221"/>
      <c r="AZ4221"/>
      <c r="BA4221"/>
      <c r="BB4221"/>
      <c r="BC4221"/>
      <c r="BD4221"/>
      <c r="BE4221"/>
      <c r="BF4221"/>
      <c r="BG4221"/>
      <c r="BH4221"/>
      <c r="BI4221"/>
      <c r="BJ4221"/>
      <c r="BK4221"/>
      <c r="BL4221"/>
      <c r="BM4221"/>
      <c r="BN4221"/>
      <c r="BO4221"/>
    </row>
    <row r="4222" spans="1:67" ht="15" x14ac:dyDescent="0.25">
      <c r="A4222" s="245" t="s">
        <v>2037</v>
      </c>
      <c r="B4222" s="245" t="s">
        <v>2036</v>
      </c>
      <c r="C4222" s="245" t="s">
        <v>2430</v>
      </c>
      <c r="D4222" s="245" t="s">
        <v>2429</v>
      </c>
      <c r="E4222" s="246" t="s">
        <v>44</v>
      </c>
      <c r="F4222" s="245" t="s">
        <v>44</v>
      </c>
      <c r="G4222" s="245" t="s">
        <v>3219</v>
      </c>
      <c r="H4222" s="245" t="s">
        <v>12808</v>
      </c>
      <c r="I4222" s="245" t="s">
        <v>24</v>
      </c>
      <c r="J4222" s="245" t="s">
        <v>569</v>
      </c>
      <c r="K4222" s="246" t="s">
        <v>24637</v>
      </c>
      <c r="L4222" s="245" t="s">
        <v>568</v>
      </c>
      <c r="M4222"/>
      <c r="N4222"/>
      <c r="O4222"/>
      <c r="P4222"/>
      <c r="Q4222"/>
      <c r="R4222"/>
      <c r="S4222"/>
      <c r="T4222"/>
      <c r="U4222"/>
      <c r="V4222"/>
      <c r="W4222"/>
      <c r="X4222"/>
      <c r="Y4222"/>
      <c r="Z4222"/>
      <c r="AA4222"/>
      <c r="AB4222"/>
      <c r="AC4222"/>
      <c r="AD4222"/>
      <c r="AE4222"/>
      <c r="AF4222"/>
      <c r="AG4222"/>
      <c r="AH4222"/>
      <c r="AI4222"/>
      <c r="AJ4222"/>
      <c r="AK4222"/>
      <c r="AL4222"/>
      <c r="AM4222"/>
      <c r="AN4222"/>
      <c r="AO4222"/>
      <c r="AP4222"/>
      <c r="AQ4222"/>
      <c r="AR4222"/>
      <c r="AS4222"/>
      <c r="AT4222"/>
      <c r="AU4222"/>
      <c r="AV4222"/>
      <c r="AW4222"/>
      <c r="AX4222"/>
      <c r="AY4222"/>
      <c r="AZ4222"/>
      <c r="BA4222"/>
      <c r="BB4222"/>
      <c r="BC4222"/>
      <c r="BD4222"/>
      <c r="BE4222"/>
      <c r="BF4222"/>
      <c r="BG4222"/>
      <c r="BH4222"/>
      <c r="BI4222"/>
      <c r="BJ4222"/>
      <c r="BK4222"/>
      <c r="BL4222"/>
      <c r="BM4222"/>
      <c r="BN4222"/>
      <c r="BO4222"/>
    </row>
    <row r="4223" spans="1:67" ht="15" x14ac:dyDescent="0.25">
      <c r="A4223" s="245" t="s">
        <v>2037</v>
      </c>
      <c r="B4223" s="245" t="s">
        <v>2036</v>
      </c>
      <c r="C4223" s="245" t="s">
        <v>2430</v>
      </c>
      <c r="D4223" s="245" t="s">
        <v>2429</v>
      </c>
      <c r="E4223" s="246" t="s">
        <v>44</v>
      </c>
      <c r="F4223" s="245" t="s">
        <v>44</v>
      </c>
      <c r="G4223" s="245" t="s">
        <v>3218</v>
      </c>
      <c r="H4223" s="245" t="s">
        <v>12809</v>
      </c>
      <c r="I4223" s="245" t="s">
        <v>24</v>
      </c>
      <c r="J4223" s="245" t="s">
        <v>569</v>
      </c>
      <c r="K4223" s="246" t="s">
        <v>24638</v>
      </c>
      <c r="L4223" s="245" t="s">
        <v>568</v>
      </c>
      <c r="M4223"/>
      <c r="N4223"/>
      <c r="O4223"/>
      <c r="P4223"/>
      <c r="Q4223"/>
      <c r="R4223"/>
      <c r="S4223"/>
      <c r="T4223"/>
      <c r="U4223"/>
      <c r="V4223"/>
      <c r="W4223"/>
      <c r="X4223"/>
      <c r="Y4223"/>
      <c r="Z4223"/>
      <c r="AA4223"/>
      <c r="AB4223"/>
      <c r="AC4223"/>
      <c r="AD4223"/>
      <c r="AE4223"/>
      <c r="AF4223"/>
      <c r="AG4223"/>
      <c r="AH4223"/>
      <c r="AI4223"/>
      <c r="AJ4223"/>
      <c r="AK4223"/>
      <c r="AL4223"/>
      <c r="AM4223"/>
      <c r="AN4223"/>
      <c r="AO4223"/>
      <c r="AP4223"/>
      <c r="AQ4223"/>
      <c r="AR4223"/>
      <c r="AS4223"/>
      <c r="AT4223"/>
      <c r="AU4223"/>
      <c r="AV4223"/>
      <c r="AW4223"/>
      <c r="AX4223"/>
      <c r="AY4223"/>
      <c r="AZ4223"/>
      <c r="BA4223"/>
      <c r="BB4223"/>
      <c r="BC4223"/>
      <c r="BD4223"/>
      <c r="BE4223"/>
      <c r="BF4223"/>
      <c r="BG4223"/>
      <c r="BH4223"/>
      <c r="BI4223"/>
      <c r="BJ4223"/>
      <c r="BK4223"/>
      <c r="BL4223"/>
      <c r="BM4223"/>
      <c r="BN4223"/>
      <c r="BO4223"/>
    </row>
    <row r="4224" spans="1:67" ht="15" x14ac:dyDescent="0.25">
      <c r="A4224" s="245" t="s">
        <v>2037</v>
      </c>
      <c r="B4224" s="245" t="s">
        <v>2036</v>
      </c>
      <c r="C4224" s="245" t="s">
        <v>2430</v>
      </c>
      <c r="D4224" s="245" t="s">
        <v>2429</v>
      </c>
      <c r="E4224" s="246" t="s">
        <v>44</v>
      </c>
      <c r="F4224" s="245" t="s">
        <v>44</v>
      </c>
      <c r="G4224" s="245" t="s">
        <v>3217</v>
      </c>
      <c r="H4224" s="245" t="s">
        <v>12810</v>
      </c>
      <c r="I4224" s="245" t="s">
        <v>24</v>
      </c>
      <c r="J4224" s="245" t="s">
        <v>569</v>
      </c>
      <c r="K4224" s="246" t="s">
        <v>19287</v>
      </c>
      <c r="L4224" s="245" t="s">
        <v>568</v>
      </c>
      <c r="M4224"/>
      <c r="N4224"/>
      <c r="O4224"/>
      <c r="P4224"/>
      <c r="Q4224"/>
      <c r="R4224"/>
      <c r="S4224"/>
      <c r="T4224"/>
      <c r="U4224"/>
      <c r="V4224"/>
      <c r="W4224"/>
      <c r="X4224"/>
      <c r="Y4224"/>
      <c r="Z4224"/>
      <c r="AA4224"/>
      <c r="AB4224"/>
      <c r="AC4224"/>
      <c r="AD4224"/>
      <c r="AE4224"/>
      <c r="AF4224"/>
      <c r="AG4224"/>
      <c r="AH4224"/>
      <c r="AI4224"/>
      <c r="AJ4224"/>
      <c r="AK4224"/>
      <c r="AL4224"/>
      <c r="AM4224"/>
      <c r="AN4224"/>
      <c r="AO4224"/>
      <c r="AP4224"/>
      <c r="AQ4224"/>
      <c r="AR4224"/>
      <c r="AS4224"/>
      <c r="AT4224"/>
      <c r="AU4224"/>
      <c r="AV4224"/>
      <c r="AW4224"/>
      <c r="AX4224"/>
      <c r="AY4224"/>
      <c r="AZ4224"/>
      <c r="BA4224"/>
      <c r="BB4224"/>
      <c r="BC4224"/>
      <c r="BD4224"/>
      <c r="BE4224"/>
      <c r="BF4224"/>
      <c r="BG4224"/>
      <c r="BH4224"/>
      <c r="BI4224"/>
      <c r="BJ4224"/>
      <c r="BK4224"/>
      <c r="BL4224"/>
      <c r="BM4224"/>
      <c r="BN4224"/>
      <c r="BO4224"/>
    </row>
    <row r="4225" spans="1:67" ht="15" x14ac:dyDescent="0.25">
      <c r="A4225" s="245" t="s">
        <v>2037</v>
      </c>
      <c r="B4225" s="245" t="s">
        <v>2036</v>
      </c>
      <c r="C4225" s="245" t="s">
        <v>2430</v>
      </c>
      <c r="D4225" s="245" t="s">
        <v>2429</v>
      </c>
      <c r="E4225" s="246" t="s">
        <v>44</v>
      </c>
      <c r="F4225" s="245" t="s">
        <v>44</v>
      </c>
      <c r="G4225" s="245" t="s">
        <v>3216</v>
      </c>
      <c r="H4225" s="245" t="s">
        <v>12811</v>
      </c>
      <c r="I4225" s="245" t="s">
        <v>24</v>
      </c>
      <c r="J4225" s="245" t="s">
        <v>569</v>
      </c>
      <c r="K4225" s="246" t="s">
        <v>12124</v>
      </c>
      <c r="L4225" s="245" t="s">
        <v>568</v>
      </c>
      <c r="M4225"/>
      <c r="N4225"/>
      <c r="O4225"/>
      <c r="P4225"/>
      <c r="Q4225"/>
      <c r="R4225"/>
      <c r="S4225"/>
      <c r="T4225"/>
      <c r="U4225"/>
      <c r="V4225"/>
      <c r="W4225"/>
      <c r="X4225"/>
      <c r="Y4225"/>
      <c r="Z4225"/>
      <c r="AA4225"/>
      <c r="AB4225"/>
      <c r="AC4225"/>
      <c r="AD4225"/>
      <c r="AE4225"/>
      <c r="AF4225"/>
      <c r="AG4225"/>
      <c r="AH4225"/>
      <c r="AI4225"/>
      <c r="AJ4225"/>
      <c r="AK4225"/>
      <c r="AL4225"/>
      <c r="AM4225"/>
      <c r="AN4225"/>
      <c r="AO4225"/>
      <c r="AP4225"/>
      <c r="AQ4225"/>
      <c r="AR4225"/>
      <c r="AS4225"/>
      <c r="AT4225"/>
      <c r="AU4225"/>
      <c r="AV4225"/>
      <c r="AW4225"/>
      <c r="AX4225"/>
      <c r="AY4225"/>
      <c r="AZ4225"/>
      <c r="BA4225"/>
      <c r="BB4225"/>
      <c r="BC4225"/>
      <c r="BD4225"/>
      <c r="BE4225"/>
      <c r="BF4225"/>
      <c r="BG4225"/>
      <c r="BH4225"/>
      <c r="BI4225"/>
      <c r="BJ4225"/>
      <c r="BK4225"/>
      <c r="BL4225"/>
      <c r="BM4225"/>
      <c r="BN4225"/>
      <c r="BO4225"/>
    </row>
    <row r="4226" spans="1:67" ht="15" x14ac:dyDescent="0.25">
      <c r="A4226" s="245" t="s">
        <v>2037</v>
      </c>
      <c r="B4226" s="245" t="s">
        <v>2036</v>
      </c>
      <c r="C4226" s="245" t="s">
        <v>2430</v>
      </c>
      <c r="D4226" s="245" t="s">
        <v>2429</v>
      </c>
      <c r="E4226" s="246" t="s">
        <v>44</v>
      </c>
      <c r="F4226" s="245" t="s">
        <v>44</v>
      </c>
      <c r="G4226" s="245" t="s">
        <v>3215</v>
      </c>
      <c r="H4226" s="245" t="s">
        <v>12812</v>
      </c>
      <c r="I4226" s="245" t="s">
        <v>24</v>
      </c>
      <c r="J4226" s="245" t="s">
        <v>569</v>
      </c>
      <c r="K4226" s="246" t="s">
        <v>22852</v>
      </c>
      <c r="L4226" s="245" t="s">
        <v>568</v>
      </c>
      <c r="M4226"/>
      <c r="N4226"/>
      <c r="O4226"/>
      <c r="P4226"/>
      <c r="Q4226"/>
      <c r="R4226"/>
      <c r="S4226"/>
      <c r="T4226"/>
      <c r="U4226"/>
      <c r="V4226"/>
      <c r="W4226"/>
      <c r="X4226"/>
      <c r="Y4226"/>
      <c r="Z4226"/>
      <c r="AA4226"/>
      <c r="AB4226"/>
      <c r="AC4226"/>
      <c r="AD4226"/>
      <c r="AE4226"/>
      <c r="AF4226"/>
      <c r="AG4226"/>
      <c r="AH4226"/>
      <c r="AI4226"/>
      <c r="AJ4226"/>
      <c r="AK4226"/>
      <c r="AL4226"/>
      <c r="AM4226"/>
      <c r="AN4226"/>
      <c r="AO4226"/>
      <c r="AP4226"/>
      <c r="AQ4226"/>
      <c r="AR4226"/>
      <c r="AS4226"/>
      <c r="AT4226"/>
      <c r="AU4226"/>
      <c r="AV4226"/>
      <c r="AW4226"/>
      <c r="AX4226"/>
      <c r="AY4226"/>
      <c r="AZ4226"/>
      <c r="BA4226"/>
      <c r="BB4226"/>
      <c r="BC4226"/>
      <c r="BD4226"/>
      <c r="BE4226"/>
      <c r="BF4226"/>
      <c r="BG4226"/>
      <c r="BH4226"/>
      <c r="BI4226"/>
      <c r="BJ4226"/>
      <c r="BK4226"/>
      <c r="BL4226"/>
      <c r="BM4226"/>
      <c r="BN4226"/>
      <c r="BO4226"/>
    </row>
    <row r="4227" spans="1:67" ht="15" x14ac:dyDescent="0.25">
      <c r="A4227" s="245" t="s">
        <v>2037</v>
      </c>
      <c r="B4227" s="245" t="s">
        <v>2036</v>
      </c>
      <c r="C4227" s="245" t="s">
        <v>2430</v>
      </c>
      <c r="D4227" s="245" t="s">
        <v>2429</v>
      </c>
      <c r="E4227" s="246" t="s">
        <v>44</v>
      </c>
      <c r="F4227" s="245" t="s">
        <v>44</v>
      </c>
      <c r="G4227" s="245" t="s">
        <v>3214</v>
      </c>
      <c r="H4227" s="245" t="s">
        <v>12813</v>
      </c>
      <c r="I4227" s="245" t="s">
        <v>24</v>
      </c>
      <c r="J4227" s="245" t="s">
        <v>569</v>
      </c>
      <c r="K4227" s="246" t="s">
        <v>23682</v>
      </c>
      <c r="L4227" s="245" t="s">
        <v>568</v>
      </c>
      <c r="M4227"/>
      <c r="N4227"/>
      <c r="O4227"/>
      <c r="P4227"/>
      <c r="Q4227"/>
      <c r="R4227"/>
      <c r="S4227"/>
      <c r="T4227"/>
      <c r="U4227"/>
      <c r="V4227"/>
      <c r="W4227"/>
      <c r="X4227"/>
      <c r="Y4227"/>
      <c r="Z4227"/>
      <c r="AA4227"/>
      <c r="AB4227"/>
      <c r="AC4227"/>
      <c r="AD4227"/>
      <c r="AE4227"/>
      <c r="AF4227"/>
      <c r="AG4227"/>
      <c r="AH4227"/>
      <c r="AI4227"/>
      <c r="AJ4227"/>
      <c r="AK4227"/>
      <c r="AL4227"/>
      <c r="AM4227"/>
      <c r="AN4227"/>
      <c r="AO4227"/>
      <c r="AP4227"/>
      <c r="AQ4227"/>
      <c r="AR4227"/>
      <c r="AS4227"/>
      <c r="AT4227"/>
      <c r="AU4227"/>
      <c r="AV4227"/>
      <c r="AW4227"/>
      <c r="AX4227"/>
      <c r="AY4227"/>
      <c r="AZ4227"/>
      <c r="BA4227"/>
      <c r="BB4227"/>
      <c r="BC4227"/>
      <c r="BD4227"/>
      <c r="BE4227"/>
      <c r="BF4227"/>
      <c r="BG4227"/>
      <c r="BH4227"/>
      <c r="BI4227"/>
      <c r="BJ4227"/>
      <c r="BK4227"/>
      <c r="BL4227"/>
      <c r="BM4227"/>
      <c r="BN4227"/>
      <c r="BO4227"/>
    </row>
    <row r="4228" spans="1:67" ht="15" x14ac:dyDescent="0.25">
      <c r="A4228" s="245" t="s">
        <v>2037</v>
      </c>
      <c r="B4228" s="245" t="s">
        <v>2036</v>
      </c>
      <c r="C4228" s="245" t="s">
        <v>2430</v>
      </c>
      <c r="D4228" s="245" t="s">
        <v>2429</v>
      </c>
      <c r="E4228" s="246" t="s">
        <v>44</v>
      </c>
      <c r="F4228" s="245" t="s">
        <v>44</v>
      </c>
      <c r="G4228" s="245" t="s">
        <v>3213</v>
      </c>
      <c r="H4228" s="245" t="s">
        <v>12814</v>
      </c>
      <c r="I4228" s="245" t="s">
        <v>24</v>
      </c>
      <c r="J4228" s="245" t="s">
        <v>569</v>
      </c>
      <c r="K4228" s="246" t="s">
        <v>24639</v>
      </c>
      <c r="L4228" s="245" t="s">
        <v>568</v>
      </c>
      <c r="M4228"/>
      <c r="N4228"/>
      <c r="O4228"/>
      <c r="P4228"/>
      <c r="Q4228"/>
      <c r="R4228"/>
      <c r="S4228"/>
      <c r="T4228"/>
      <c r="U4228"/>
      <c r="V4228"/>
      <c r="W4228"/>
      <c r="X4228"/>
      <c r="Y4228"/>
      <c r="Z4228"/>
      <c r="AA4228"/>
      <c r="AB4228"/>
      <c r="AC4228"/>
      <c r="AD4228"/>
      <c r="AE4228"/>
      <c r="AF4228"/>
      <c r="AG4228"/>
      <c r="AH4228"/>
      <c r="AI4228"/>
      <c r="AJ4228"/>
      <c r="AK4228"/>
      <c r="AL4228"/>
      <c r="AM4228"/>
      <c r="AN4228"/>
      <c r="AO4228"/>
      <c r="AP4228"/>
      <c r="AQ4228"/>
      <c r="AR4228"/>
      <c r="AS4228"/>
      <c r="AT4228"/>
      <c r="AU4228"/>
      <c r="AV4228"/>
      <c r="AW4228"/>
      <c r="AX4228"/>
      <c r="AY4228"/>
      <c r="AZ4228"/>
      <c r="BA4228"/>
      <c r="BB4228"/>
      <c r="BC4228"/>
      <c r="BD4228"/>
      <c r="BE4228"/>
      <c r="BF4228"/>
      <c r="BG4228"/>
      <c r="BH4228"/>
      <c r="BI4228"/>
      <c r="BJ4228"/>
      <c r="BK4228"/>
      <c r="BL4228"/>
      <c r="BM4228"/>
      <c r="BN4228"/>
      <c r="BO4228"/>
    </row>
    <row r="4229" spans="1:67" ht="15" x14ac:dyDescent="0.25">
      <c r="A4229" s="245" t="s">
        <v>2037</v>
      </c>
      <c r="B4229" s="245" t="s">
        <v>2036</v>
      </c>
      <c r="C4229" s="245" t="s">
        <v>2430</v>
      </c>
      <c r="D4229" s="245" t="s">
        <v>2429</v>
      </c>
      <c r="E4229" s="246" t="s">
        <v>44</v>
      </c>
      <c r="F4229" s="245" t="s">
        <v>44</v>
      </c>
      <c r="G4229" s="245" t="s">
        <v>3212</v>
      </c>
      <c r="H4229" s="245" t="s">
        <v>12816</v>
      </c>
      <c r="I4229" s="245" t="s">
        <v>24</v>
      </c>
      <c r="J4229" s="245" t="s">
        <v>569</v>
      </c>
      <c r="K4229" s="246" t="s">
        <v>15506</v>
      </c>
      <c r="L4229" s="245" t="s">
        <v>568</v>
      </c>
      <c r="M4229"/>
      <c r="N4229"/>
      <c r="O4229"/>
      <c r="P4229"/>
      <c r="Q4229"/>
      <c r="R4229"/>
      <c r="S4229"/>
      <c r="T4229"/>
      <c r="U4229"/>
      <c r="V4229"/>
      <c r="W4229"/>
      <c r="X4229"/>
      <c r="Y4229"/>
      <c r="Z4229"/>
      <c r="AA4229"/>
      <c r="AB4229"/>
      <c r="AC4229"/>
      <c r="AD4229"/>
      <c r="AE4229"/>
      <c r="AF4229"/>
      <c r="AG4229"/>
      <c r="AH4229"/>
      <c r="AI4229"/>
      <c r="AJ4229"/>
      <c r="AK4229"/>
      <c r="AL4229"/>
      <c r="AM4229"/>
      <c r="AN4229"/>
      <c r="AO4229"/>
      <c r="AP4229"/>
      <c r="AQ4229"/>
      <c r="AR4229"/>
      <c r="AS4229"/>
      <c r="AT4229"/>
      <c r="AU4229"/>
      <c r="AV4229"/>
      <c r="AW4229"/>
      <c r="AX4229"/>
      <c r="AY4229"/>
      <c r="AZ4229"/>
      <c r="BA4229"/>
      <c r="BB4229"/>
      <c r="BC4229"/>
      <c r="BD4229"/>
      <c r="BE4229"/>
      <c r="BF4229"/>
      <c r="BG4229"/>
      <c r="BH4229"/>
      <c r="BI4229"/>
      <c r="BJ4229"/>
      <c r="BK4229"/>
      <c r="BL4229"/>
      <c r="BM4229"/>
      <c r="BN4229"/>
      <c r="BO4229"/>
    </row>
    <row r="4230" spans="1:67" ht="15" x14ac:dyDescent="0.25">
      <c r="A4230" s="245" t="s">
        <v>2037</v>
      </c>
      <c r="B4230" s="245" t="s">
        <v>2036</v>
      </c>
      <c r="C4230" s="245" t="s">
        <v>2430</v>
      </c>
      <c r="D4230" s="245" t="s">
        <v>2429</v>
      </c>
      <c r="E4230" s="246" t="s">
        <v>44</v>
      </c>
      <c r="F4230" s="245" t="s">
        <v>44</v>
      </c>
      <c r="G4230" s="245" t="s">
        <v>3211</v>
      </c>
      <c r="H4230" s="245" t="s">
        <v>12817</v>
      </c>
      <c r="I4230" s="245" t="s">
        <v>24</v>
      </c>
      <c r="J4230" s="245" t="s">
        <v>569</v>
      </c>
      <c r="K4230" s="246" t="s">
        <v>10312</v>
      </c>
      <c r="L4230" s="245" t="s">
        <v>568</v>
      </c>
      <c r="M4230"/>
      <c r="N4230"/>
      <c r="O4230"/>
      <c r="P4230"/>
      <c r="Q4230"/>
      <c r="R4230"/>
      <c r="S4230"/>
      <c r="T4230"/>
      <c r="U4230"/>
      <c r="V4230"/>
      <c r="W4230"/>
      <c r="X4230"/>
      <c r="Y4230"/>
      <c r="Z4230"/>
      <c r="AA4230"/>
      <c r="AB4230"/>
      <c r="AC4230"/>
      <c r="AD4230"/>
      <c r="AE4230"/>
      <c r="AF4230"/>
      <c r="AG4230"/>
      <c r="AH4230"/>
      <c r="AI4230"/>
      <c r="AJ4230"/>
      <c r="AK4230"/>
      <c r="AL4230"/>
      <c r="AM4230"/>
      <c r="AN4230"/>
      <c r="AO4230"/>
      <c r="AP4230"/>
      <c r="AQ4230"/>
      <c r="AR4230"/>
      <c r="AS4230"/>
      <c r="AT4230"/>
      <c r="AU4230"/>
      <c r="AV4230"/>
      <c r="AW4230"/>
      <c r="AX4230"/>
      <c r="AY4230"/>
      <c r="AZ4230"/>
      <c r="BA4230"/>
      <c r="BB4230"/>
      <c r="BC4230"/>
      <c r="BD4230"/>
      <c r="BE4230"/>
      <c r="BF4230"/>
      <c r="BG4230"/>
      <c r="BH4230"/>
      <c r="BI4230"/>
      <c r="BJ4230"/>
      <c r="BK4230"/>
      <c r="BL4230"/>
      <c r="BM4230"/>
      <c r="BN4230"/>
      <c r="BO4230"/>
    </row>
    <row r="4231" spans="1:67" ht="15" x14ac:dyDescent="0.25">
      <c r="A4231" s="245" t="s">
        <v>2037</v>
      </c>
      <c r="B4231" s="245" t="s">
        <v>2036</v>
      </c>
      <c r="C4231" s="245" t="s">
        <v>2430</v>
      </c>
      <c r="D4231" s="245" t="s">
        <v>2429</v>
      </c>
      <c r="E4231" s="246" t="s">
        <v>44</v>
      </c>
      <c r="F4231" s="245" t="s">
        <v>44</v>
      </c>
      <c r="G4231" s="245" t="s">
        <v>3210</v>
      </c>
      <c r="H4231" s="245" t="s">
        <v>12818</v>
      </c>
      <c r="I4231" s="245" t="s">
        <v>24</v>
      </c>
      <c r="J4231" s="245" t="s">
        <v>569</v>
      </c>
      <c r="K4231" s="246" t="s">
        <v>24640</v>
      </c>
      <c r="L4231" s="245" t="s">
        <v>568</v>
      </c>
      <c r="M4231"/>
      <c r="N4231"/>
      <c r="O4231"/>
      <c r="P4231"/>
      <c r="Q4231"/>
      <c r="R4231"/>
      <c r="S4231"/>
      <c r="T4231"/>
      <c r="U4231"/>
      <c r="V4231"/>
      <c r="W4231"/>
      <c r="X4231"/>
      <c r="Y4231"/>
      <c r="Z4231"/>
      <c r="AA4231"/>
      <c r="AB4231"/>
      <c r="AC4231"/>
      <c r="AD4231"/>
      <c r="AE4231"/>
      <c r="AF4231"/>
      <c r="AG4231"/>
      <c r="AH4231"/>
      <c r="AI4231"/>
      <c r="AJ4231"/>
      <c r="AK4231"/>
      <c r="AL4231"/>
      <c r="AM4231"/>
      <c r="AN4231"/>
      <c r="AO4231"/>
      <c r="AP4231"/>
      <c r="AQ4231"/>
      <c r="AR4231"/>
      <c r="AS4231"/>
      <c r="AT4231"/>
      <c r="AU4231"/>
      <c r="AV4231"/>
      <c r="AW4231"/>
      <c r="AX4231"/>
      <c r="AY4231"/>
      <c r="AZ4231"/>
      <c r="BA4231"/>
      <c r="BB4231"/>
      <c r="BC4231"/>
      <c r="BD4231"/>
      <c r="BE4231"/>
      <c r="BF4231"/>
      <c r="BG4231"/>
      <c r="BH4231"/>
      <c r="BI4231"/>
      <c r="BJ4231"/>
      <c r="BK4231"/>
      <c r="BL4231"/>
      <c r="BM4231"/>
      <c r="BN4231"/>
      <c r="BO4231"/>
    </row>
    <row r="4232" spans="1:67" ht="15" x14ac:dyDescent="0.25">
      <c r="A4232" s="245" t="s">
        <v>2037</v>
      </c>
      <c r="B4232" s="245" t="s">
        <v>2036</v>
      </c>
      <c r="C4232" s="245" t="s">
        <v>2430</v>
      </c>
      <c r="D4232" s="245" t="s">
        <v>2429</v>
      </c>
      <c r="E4232" s="246" t="s">
        <v>44</v>
      </c>
      <c r="F4232" s="245" t="s">
        <v>44</v>
      </c>
      <c r="G4232" s="245" t="s">
        <v>3209</v>
      </c>
      <c r="H4232" s="245" t="s">
        <v>12819</v>
      </c>
      <c r="I4232" s="245" t="s">
        <v>24</v>
      </c>
      <c r="J4232" s="245" t="s">
        <v>569</v>
      </c>
      <c r="K4232" s="246" t="s">
        <v>15062</v>
      </c>
      <c r="L4232" s="245" t="s">
        <v>568</v>
      </c>
      <c r="M4232"/>
      <c r="N4232"/>
      <c r="O4232"/>
      <c r="P4232"/>
      <c r="Q4232"/>
      <c r="R4232"/>
      <c r="S4232"/>
      <c r="T4232"/>
      <c r="U4232"/>
      <c r="V4232"/>
      <c r="W4232"/>
      <c r="X4232"/>
      <c r="Y4232"/>
      <c r="Z4232"/>
      <c r="AA4232"/>
      <c r="AB4232"/>
      <c r="AC4232"/>
      <c r="AD4232"/>
      <c r="AE4232"/>
      <c r="AF4232"/>
      <c r="AG4232"/>
      <c r="AH4232"/>
      <c r="AI4232"/>
      <c r="AJ4232"/>
      <c r="AK4232"/>
      <c r="AL4232"/>
      <c r="AM4232"/>
      <c r="AN4232"/>
      <c r="AO4232"/>
      <c r="AP4232"/>
      <c r="AQ4232"/>
      <c r="AR4232"/>
      <c r="AS4232"/>
      <c r="AT4232"/>
      <c r="AU4232"/>
      <c r="AV4232"/>
      <c r="AW4232"/>
      <c r="AX4232"/>
      <c r="AY4232"/>
      <c r="AZ4232"/>
      <c r="BA4232"/>
      <c r="BB4232"/>
      <c r="BC4232"/>
      <c r="BD4232"/>
      <c r="BE4232"/>
      <c r="BF4232"/>
      <c r="BG4232"/>
      <c r="BH4232"/>
      <c r="BI4232"/>
      <c r="BJ4232"/>
      <c r="BK4232"/>
      <c r="BL4232"/>
      <c r="BM4232"/>
      <c r="BN4232"/>
      <c r="BO4232"/>
    </row>
    <row r="4233" spans="1:67" ht="15" x14ac:dyDescent="0.25">
      <c r="A4233" s="245" t="s">
        <v>2037</v>
      </c>
      <c r="B4233" s="245" t="s">
        <v>2036</v>
      </c>
      <c r="C4233" s="245" t="s">
        <v>2430</v>
      </c>
      <c r="D4233" s="245" t="s">
        <v>2429</v>
      </c>
      <c r="E4233" s="246" t="s">
        <v>44</v>
      </c>
      <c r="F4233" s="245" t="s">
        <v>44</v>
      </c>
      <c r="G4233" s="245" t="s">
        <v>3208</v>
      </c>
      <c r="H4233" s="245" t="s">
        <v>12820</v>
      </c>
      <c r="I4233" s="245" t="s">
        <v>24</v>
      </c>
      <c r="J4233" s="245" t="s">
        <v>569</v>
      </c>
      <c r="K4233" s="246" t="s">
        <v>15062</v>
      </c>
      <c r="L4233" s="245" t="s">
        <v>568</v>
      </c>
      <c r="M4233"/>
      <c r="N4233"/>
      <c r="O4233"/>
      <c r="P4233"/>
      <c r="Q4233"/>
      <c r="R4233"/>
      <c r="S4233"/>
      <c r="T4233"/>
      <c r="U4233"/>
      <c r="V4233"/>
      <c r="W4233"/>
      <c r="X4233"/>
      <c r="Y4233"/>
      <c r="Z4233"/>
      <c r="AA4233"/>
      <c r="AB4233"/>
      <c r="AC4233"/>
      <c r="AD4233"/>
      <c r="AE4233"/>
      <c r="AF4233"/>
      <c r="AG4233"/>
      <c r="AH4233"/>
      <c r="AI4233"/>
      <c r="AJ4233"/>
      <c r="AK4233"/>
      <c r="AL4233"/>
      <c r="AM4233"/>
      <c r="AN4233"/>
      <c r="AO4233"/>
      <c r="AP4233"/>
      <c r="AQ4233"/>
      <c r="AR4233"/>
      <c r="AS4233"/>
      <c r="AT4233"/>
      <c r="AU4233"/>
      <c r="AV4233"/>
      <c r="AW4233"/>
      <c r="AX4233"/>
      <c r="AY4233"/>
      <c r="AZ4233"/>
      <c r="BA4233"/>
      <c r="BB4233"/>
      <c r="BC4233"/>
      <c r="BD4233"/>
      <c r="BE4233"/>
      <c r="BF4233"/>
      <c r="BG4233"/>
      <c r="BH4233"/>
      <c r="BI4233"/>
      <c r="BJ4233"/>
      <c r="BK4233"/>
      <c r="BL4233"/>
      <c r="BM4233"/>
      <c r="BN4233"/>
      <c r="BO4233"/>
    </row>
    <row r="4234" spans="1:67" ht="15" x14ac:dyDescent="0.25">
      <c r="A4234" s="245" t="s">
        <v>2037</v>
      </c>
      <c r="B4234" s="245" t="s">
        <v>2036</v>
      </c>
      <c r="C4234" s="245" t="s">
        <v>2430</v>
      </c>
      <c r="D4234" s="245" t="s">
        <v>2429</v>
      </c>
      <c r="E4234" s="246" t="s">
        <v>44</v>
      </c>
      <c r="F4234" s="245" t="s">
        <v>44</v>
      </c>
      <c r="G4234" s="245" t="s">
        <v>3207</v>
      </c>
      <c r="H4234" s="245" t="s">
        <v>12821</v>
      </c>
      <c r="I4234" s="245" t="s">
        <v>24</v>
      </c>
      <c r="J4234" s="245" t="s">
        <v>569</v>
      </c>
      <c r="K4234" s="246" t="s">
        <v>15062</v>
      </c>
      <c r="L4234" s="245" t="s">
        <v>568</v>
      </c>
      <c r="M4234"/>
      <c r="N4234"/>
      <c r="O4234"/>
      <c r="P4234"/>
      <c r="Q4234"/>
      <c r="R4234"/>
      <c r="S4234"/>
      <c r="T4234"/>
      <c r="U4234"/>
      <c r="V4234"/>
      <c r="W4234"/>
      <c r="X4234"/>
      <c r="Y4234"/>
      <c r="Z4234"/>
      <c r="AA4234"/>
      <c r="AB4234"/>
      <c r="AC4234"/>
      <c r="AD4234"/>
      <c r="AE4234"/>
      <c r="AF4234"/>
      <c r="AG4234"/>
      <c r="AH4234"/>
      <c r="AI4234"/>
      <c r="AJ4234"/>
      <c r="AK4234"/>
      <c r="AL4234"/>
      <c r="AM4234"/>
      <c r="AN4234"/>
      <c r="AO4234"/>
      <c r="AP4234"/>
      <c r="AQ4234"/>
      <c r="AR4234"/>
      <c r="AS4234"/>
      <c r="AT4234"/>
      <c r="AU4234"/>
      <c r="AV4234"/>
      <c r="AW4234"/>
      <c r="AX4234"/>
      <c r="AY4234"/>
      <c r="AZ4234"/>
      <c r="BA4234"/>
      <c r="BB4234"/>
      <c r="BC4234"/>
      <c r="BD4234"/>
      <c r="BE4234"/>
      <c r="BF4234"/>
      <c r="BG4234"/>
      <c r="BH4234"/>
      <c r="BI4234"/>
      <c r="BJ4234"/>
      <c r="BK4234"/>
      <c r="BL4234"/>
      <c r="BM4234"/>
      <c r="BN4234"/>
      <c r="BO4234"/>
    </row>
    <row r="4235" spans="1:67" ht="15" x14ac:dyDescent="0.25">
      <c r="A4235" s="245" t="s">
        <v>2037</v>
      </c>
      <c r="B4235" s="245" t="s">
        <v>2036</v>
      </c>
      <c r="C4235" s="245" t="s">
        <v>2430</v>
      </c>
      <c r="D4235" s="245" t="s">
        <v>2429</v>
      </c>
      <c r="E4235" s="246" t="s">
        <v>44</v>
      </c>
      <c r="F4235" s="245" t="s">
        <v>44</v>
      </c>
      <c r="G4235" s="245" t="s">
        <v>3205</v>
      </c>
      <c r="H4235" s="245" t="s">
        <v>12822</v>
      </c>
      <c r="I4235" s="245" t="s">
        <v>24</v>
      </c>
      <c r="J4235" s="245" t="s">
        <v>569</v>
      </c>
      <c r="K4235" s="246" t="s">
        <v>24641</v>
      </c>
      <c r="L4235" s="245" t="s">
        <v>568</v>
      </c>
      <c r="M4235"/>
      <c r="N4235"/>
      <c r="O4235"/>
      <c r="P4235"/>
      <c r="Q4235"/>
      <c r="R4235"/>
      <c r="S4235"/>
      <c r="T4235"/>
      <c r="U4235"/>
      <c r="V4235"/>
      <c r="W4235"/>
      <c r="X4235"/>
      <c r="Y4235"/>
      <c r="Z4235"/>
      <c r="AA4235"/>
      <c r="AB4235"/>
      <c r="AC4235"/>
      <c r="AD4235"/>
      <c r="AE4235"/>
      <c r="AF4235"/>
      <c r="AG4235"/>
      <c r="AH4235"/>
      <c r="AI4235"/>
      <c r="AJ4235"/>
      <c r="AK4235"/>
      <c r="AL4235"/>
      <c r="AM4235"/>
      <c r="AN4235"/>
      <c r="AO4235"/>
      <c r="AP4235"/>
      <c r="AQ4235"/>
      <c r="AR4235"/>
      <c r="AS4235"/>
      <c r="AT4235"/>
      <c r="AU4235"/>
      <c r="AV4235"/>
      <c r="AW4235"/>
      <c r="AX4235"/>
      <c r="AY4235"/>
      <c r="AZ4235"/>
      <c r="BA4235"/>
      <c r="BB4235"/>
      <c r="BC4235"/>
      <c r="BD4235"/>
      <c r="BE4235"/>
      <c r="BF4235"/>
      <c r="BG4235"/>
      <c r="BH4235"/>
      <c r="BI4235"/>
      <c r="BJ4235"/>
      <c r="BK4235"/>
      <c r="BL4235"/>
      <c r="BM4235"/>
      <c r="BN4235"/>
      <c r="BO4235"/>
    </row>
    <row r="4236" spans="1:67" ht="15" x14ac:dyDescent="0.25">
      <c r="A4236" s="245" t="s">
        <v>2037</v>
      </c>
      <c r="B4236" s="245" t="s">
        <v>2036</v>
      </c>
      <c r="C4236" s="245" t="s">
        <v>2430</v>
      </c>
      <c r="D4236" s="245" t="s">
        <v>2429</v>
      </c>
      <c r="E4236" s="246" t="s">
        <v>44</v>
      </c>
      <c r="F4236" s="245" t="s">
        <v>44</v>
      </c>
      <c r="G4236" s="245" t="s">
        <v>3204</v>
      </c>
      <c r="H4236" s="245" t="s">
        <v>12823</v>
      </c>
      <c r="I4236" s="245" t="s">
        <v>24</v>
      </c>
      <c r="J4236" s="245" t="s">
        <v>569</v>
      </c>
      <c r="K4236" s="246" t="s">
        <v>24641</v>
      </c>
      <c r="L4236" s="245" t="s">
        <v>568</v>
      </c>
      <c r="M4236"/>
      <c r="N4236"/>
      <c r="O4236"/>
      <c r="P4236"/>
      <c r="Q4236"/>
      <c r="R4236"/>
      <c r="S4236"/>
      <c r="T4236"/>
      <c r="U4236"/>
      <c r="V4236"/>
      <c r="W4236"/>
      <c r="X4236"/>
      <c r="Y4236"/>
      <c r="Z4236"/>
      <c r="AA4236"/>
      <c r="AB4236"/>
      <c r="AC4236"/>
      <c r="AD4236"/>
      <c r="AE4236"/>
      <c r="AF4236"/>
      <c r="AG4236"/>
      <c r="AH4236"/>
      <c r="AI4236"/>
      <c r="AJ4236"/>
      <c r="AK4236"/>
      <c r="AL4236"/>
      <c r="AM4236"/>
      <c r="AN4236"/>
      <c r="AO4236"/>
      <c r="AP4236"/>
      <c r="AQ4236"/>
      <c r="AR4236"/>
      <c r="AS4236"/>
      <c r="AT4236"/>
      <c r="AU4236"/>
      <c r="AV4236"/>
      <c r="AW4236"/>
      <c r="AX4236"/>
      <c r="AY4236"/>
      <c r="AZ4236"/>
      <c r="BA4236"/>
      <c r="BB4236"/>
      <c r="BC4236"/>
      <c r="BD4236"/>
      <c r="BE4236"/>
      <c r="BF4236"/>
      <c r="BG4236"/>
      <c r="BH4236"/>
      <c r="BI4236"/>
      <c r="BJ4236"/>
      <c r="BK4236"/>
      <c r="BL4236"/>
      <c r="BM4236"/>
      <c r="BN4236"/>
      <c r="BO4236"/>
    </row>
    <row r="4237" spans="1:67" ht="15" x14ac:dyDescent="0.25">
      <c r="A4237" s="245" t="s">
        <v>2037</v>
      </c>
      <c r="B4237" s="245" t="s">
        <v>2036</v>
      </c>
      <c r="C4237" s="245" t="s">
        <v>2430</v>
      </c>
      <c r="D4237" s="245" t="s">
        <v>2429</v>
      </c>
      <c r="E4237" s="246" t="s">
        <v>44</v>
      </c>
      <c r="F4237" s="245" t="s">
        <v>44</v>
      </c>
      <c r="G4237" s="245" t="s">
        <v>3203</v>
      </c>
      <c r="H4237" s="245" t="s">
        <v>12824</v>
      </c>
      <c r="I4237" s="245" t="s">
        <v>24</v>
      </c>
      <c r="J4237" s="245" t="s">
        <v>569</v>
      </c>
      <c r="K4237" s="246" t="s">
        <v>24642</v>
      </c>
      <c r="L4237" s="245" t="s">
        <v>568</v>
      </c>
      <c r="M4237"/>
      <c r="N4237"/>
      <c r="O4237"/>
      <c r="P4237"/>
      <c r="Q4237"/>
      <c r="R4237"/>
      <c r="S4237"/>
      <c r="T4237"/>
      <c r="U4237"/>
      <c r="V4237"/>
      <c r="W4237"/>
      <c r="X4237"/>
      <c r="Y4237"/>
      <c r="Z4237"/>
      <c r="AA4237"/>
      <c r="AB4237"/>
      <c r="AC4237"/>
      <c r="AD4237"/>
      <c r="AE4237"/>
      <c r="AF4237"/>
      <c r="AG4237"/>
      <c r="AH4237"/>
      <c r="AI4237"/>
      <c r="AJ4237"/>
      <c r="AK4237"/>
      <c r="AL4237"/>
      <c r="AM4237"/>
      <c r="AN4237"/>
      <c r="AO4237"/>
      <c r="AP4237"/>
      <c r="AQ4237"/>
      <c r="AR4237"/>
      <c r="AS4237"/>
      <c r="AT4237"/>
      <c r="AU4237"/>
      <c r="AV4237"/>
      <c r="AW4237"/>
      <c r="AX4237"/>
      <c r="AY4237"/>
      <c r="AZ4237"/>
      <c r="BA4237"/>
      <c r="BB4237"/>
      <c r="BC4237"/>
      <c r="BD4237"/>
      <c r="BE4237"/>
      <c r="BF4237"/>
      <c r="BG4237"/>
      <c r="BH4237"/>
      <c r="BI4237"/>
      <c r="BJ4237"/>
      <c r="BK4237"/>
      <c r="BL4237"/>
      <c r="BM4237"/>
      <c r="BN4237"/>
      <c r="BO4237"/>
    </row>
    <row r="4238" spans="1:67" ht="15" x14ac:dyDescent="0.25">
      <c r="A4238" s="245" t="s">
        <v>2037</v>
      </c>
      <c r="B4238" s="245" t="s">
        <v>2036</v>
      </c>
      <c r="C4238" s="245" t="s">
        <v>2430</v>
      </c>
      <c r="D4238" s="245" t="s">
        <v>2429</v>
      </c>
      <c r="E4238" s="246" t="s">
        <v>44</v>
      </c>
      <c r="F4238" s="245" t="s">
        <v>44</v>
      </c>
      <c r="G4238" s="245" t="s">
        <v>3202</v>
      </c>
      <c r="H4238" s="245" t="s">
        <v>12825</v>
      </c>
      <c r="I4238" s="245" t="s">
        <v>24</v>
      </c>
      <c r="J4238" s="245" t="s">
        <v>569</v>
      </c>
      <c r="K4238" s="246" t="s">
        <v>24377</v>
      </c>
      <c r="L4238" s="245" t="s">
        <v>568</v>
      </c>
      <c r="M4238"/>
      <c r="N4238"/>
      <c r="O4238"/>
      <c r="P4238"/>
      <c r="Q4238"/>
      <c r="R4238"/>
      <c r="S4238"/>
      <c r="T4238"/>
      <c r="U4238"/>
      <c r="V4238"/>
      <c r="W4238"/>
      <c r="X4238"/>
      <c r="Y4238"/>
      <c r="Z4238"/>
      <c r="AA4238"/>
      <c r="AB4238"/>
      <c r="AC4238"/>
      <c r="AD4238"/>
      <c r="AE4238"/>
      <c r="AF4238"/>
      <c r="AG4238"/>
      <c r="AH4238"/>
      <c r="AI4238"/>
      <c r="AJ4238"/>
      <c r="AK4238"/>
      <c r="AL4238"/>
      <c r="AM4238"/>
      <c r="AN4238"/>
      <c r="AO4238"/>
      <c r="AP4238"/>
      <c r="AQ4238"/>
      <c r="AR4238"/>
      <c r="AS4238"/>
      <c r="AT4238"/>
      <c r="AU4238"/>
      <c r="AV4238"/>
      <c r="AW4238"/>
      <c r="AX4238"/>
      <c r="AY4238"/>
      <c r="AZ4238"/>
      <c r="BA4238"/>
      <c r="BB4238"/>
      <c r="BC4238"/>
      <c r="BD4238"/>
      <c r="BE4238"/>
      <c r="BF4238"/>
      <c r="BG4238"/>
      <c r="BH4238"/>
      <c r="BI4238"/>
      <c r="BJ4238"/>
      <c r="BK4238"/>
      <c r="BL4238"/>
      <c r="BM4238"/>
      <c r="BN4238"/>
      <c r="BO4238"/>
    </row>
    <row r="4239" spans="1:67" ht="15" x14ac:dyDescent="0.25">
      <c r="A4239" s="245" t="s">
        <v>2037</v>
      </c>
      <c r="B4239" s="245" t="s">
        <v>2036</v>
      </c>
      <c r="C4239" s="245" t="s">
        <v>2430</v>
      </c>
      <c r="D4239" s="245" t="s">
        <v>2429</v>
      </c>
      <c r="E4239" s="246" t="s">
        <v>44</v>
      </c>
      <c r="F4239" s="245" t="s">
        <v>44</v>
      </c>
      <c r="G4239" s="245" t="s">
        <v>3201</v>
      </c>
      <c r="H4239" s="245" t="s">
        <v>12826</v>
      </c>
      <c r="I4239" s="245" t="s">
        <v>24</v>
      </c>
      <c r="J4239" s="245" t="s">
        <v>569</v>
      </c>
      <c r="K4239" s="246" t="s">
        <v>24377</v>
      </c>
      <c r="L4239" s="245" t="s">
        <v>568</v>
      </c>
      <c r="M4239"/>
      <c r="N4239"/>
      <c r="O4239"/>
      <c r="P4239"/>
      <c r="Q4239"/>
      <c r="R4239"/>
      <c r="S4239"/>
      <c r="T4239"/>
      <c r="U4239"/>
      <c r="V4239"/>
      <c r="W4239"/>
      <c r="X4239"/>
      <c r="Y4239"/>
      <c r="Z4239"/>
      <c r="AA4239"/>
      <c r="AB4239"/>
      <c r="AC4239"/>
      <c r="AD4239"/>
      <c r="AE4239"/>
      <c r="AF4239"/>
      <c r="AG4239"/>
      <c r="AH4239"/>
      <c r="AI4239"/>
      <c r="AJ4239"/>
      <c r="AK4239"/>
      <c r="AL4239"/>
      <c r="AM4239"/>
      <c r="AN4239"/>
      <c r="AO4239"/>
      <c r="AP4239"/>
      <c r="AQ4239"/>
      <c r="AR4239"/>
      <c r="AS4239"/>
      <c r="AT4239"/>
      <c r="AU4239"/>
      <c r="AV4239"/>
      <c r="AW4239"/>
      <c r="AX4239"/>
      <c r="AY4239"/>
      <c r="AZ4239"/>
      <c r="BA4239"/>
      <c r="BB4239"/>
      <c r="BC4239"/>
      <c r="BD4239"/>
      <c r="BE4239"/>
      <c r="BF4239"/>
      <c r="BG4239"/>
      <c r="BH4239"/>
      <c r="BI4239"/>
      <c r="BJ4239"/>
      <c r="BK4239"/>
      <c r="BL4239"/>
      <c r="BM4239"/>
      <c r="BN4239"/>
      <c r="BO4239"/>
    </row>
    <row r="4240" spans="1:67" ht="15" x14ac:dyDescent="0.25">
      <c r="A4240" s="245" t="s">
        <v>2037</v>
      </c>
      <c r="B4240" s="245" t="s">
        <v>2036</v>
      </c>
      <c r="C4240" s="245" t="s">
        <v>2430</v>
      </c>
      <c r="D4240" s="245" t="s">
        <v>2429</v>
      </c>
      <c r="E4240" s="246" t="s">
        <v>44</v>
      </c>
      <c r="F4240" s="245" t="s">
        <v>44</v>
      </c>
      <c r="G4240" s="245" t="s">
        <v>3200</v>
      </c>
      <c r="H4240" s="245" t="s">
        <v>12827</v>
      </c>
      <c r="I4240" s="245" t="s">
        <v>24</v>
      </c>
      <c r="J4240" s="245" t="s">
        <v>569</v>
      </c>
      <c r="K4240" s="246" t="s">
        <v>10213</v>
      </c>
      <c r="L4240" s="245" t="s">
        <v>568</v>
      </c>
      <c r="M4240"/>
      <c r="N4240"/>
      <c r="O4240"/>
      <c r="P4240"/>
      <c r="Q4240"/>
      <c r="R4240"/>
      <c r="S4240"/>
      <c r="T4240"/>
      <c r="U4240"/>
      <c r="V4240"/>
      <c r="W4240"/>
      <c r="X4240"/>
      <c r="Y4240"/>
      <c r="Z4240"/>
      <c r="AA4240"/>
      <c r="AB4240"/>
      <c r="AC4240"/>
      <c r="AD4240"/>
      <c r="AE4240"/>
      <c r="AF4240"/>
      <c r="AG4240"/>
      <c r="AH4240"/>
      <c r="AI4240"/>
      <c r="AJ4240"/>
      <c r="AK4240"/>
      <c r="AL4240"/>
      <c r="AM4240"/>
      <c r="AN4240"/>
      <c r="AO4240"/>
      <c r="AP4240"/>
      <c r="AQ4240"/>
      <c r="AR4240"/>
      <c r="AS4240"/>
      <c r="AT4240"/>
      <c r="AU4240"/>
      <c r="AV4240"/>
      <c r="AW4240"/>
      <c r="AX4240"/>
      <c r="AY4240"/>
      <c r="AZ4240"/>
      <c r="BA4240"/>
      <c r="BB4240"/>
      <c r="BC4240"/>
      <c r="BD4240"/>
      <c r="BE4240"/>
      <c r="BF4240"/>
      <c r="BG4240"/>
      <c r="BH4240"/>
      <c r="BI4240"/>
      <c r="BJ4240"/>
      <c r="BK4240"/>
      <c r="BL4240"/>
      <c r="BM4240"/>
      <c r="BN4240"/>
      <c r="BO4240"/>
    </row>
    <row r="4241" spans="1:67" ht="15" x14ac:dyDescent="0.25">
      <c r="A4241" s="245" t="s">
        <v>2037</v>
      </c>
      <c r="B4241" s="245" t="s">
        <v>2036</v>
      </c>
      <c r="C4241" s="245" t="s">
        <v>2430</v>
      </c>
      <c r="D4241" s="245" t="s">
        <v>2429</v>
      </c>
      <c r="E4241" s="246" t="s">
        <v>44</v>
      </c>
      <c r="F4241" s="245" t="s">
        <v>44</v>
      </c>
      <c r="G4241" s="245" t="s">
        <v>3199</v>
      </c>
      <c r="H4241" s="245" t="s">
        <v>12828</v>
      </c>
      <c r="I4241" s="245" t="s">
        <v>24</v>
      </c>
      <c r="J4241" s="245" t="s">
        <v>569</v>
      </c>
      <c r="K4241" s="246" t="s">
        <v>24643</v>
      </c>
      <c r="L4241" s="245" t="s">
        <v>568</v>
      </c>
      <c r="M4241"/>
      <c r="N4241"/>
      <c r="O4241"/>
      <c r="P4241"/>
      <c r="Q4241"/>
      <c r="R4241"/>
      <c r="S4241"/>
      <c r="T4241"/>
      <c r="U4241"/>
      <c r="V4241"/>
      <c r="W4241"/>
      <c r="X4241"/>
      <c r="Y4241"/>
      <c r="Z4241"/>
      <c r="AA4241"/>
      <c r="AB4241"/>
      <c r="AC4241"/>
      <c r="AD4241"/>
      <c r="AE4241"/>
      <c r="AF4241"/>
      <c r="AG4241"/>
      <c r="AH4241"/>
      <c r="AI4241"/>
      <c r="AJ4241"/>
      <c r="AK4241"/>
      <c r="AL4241"/>
      <c r="AM4241"/>
      <c r="AN4241"/>
      <c r="AO4241"/>
      <c r="AP4241"/>
      <c r="AQ4241"/>
      <c r="AR4241"/>
      <c r="AS4241"/>
      <c r="AT4241"/>
      <c r="AU4241"/>
      <c r="AV4241"/>
      <c r="AW4241"/>
      <c r="AX4241"/>
      <c r="AY4241"/>
      <c r="AZ4241"/>
      <c r="BA4241"/>
      <c r="BB4241"/>
      <c r="BC4241"/>
      <c r="BD4241"/>
      <c r="BE4241"/>
      <c r="BF4241"/>
      <c r="BG4241"/>
      <c r="BH4241"/>
      <c r="BI4241"/>
      <c r="BJ4241"/>
      <c r="BK4241"/>
      <c r="BL4241"/>
      <c r="BM4241"/>
      <c r="BN4241"/>
      <c r="BO4241"/>
    </row>
    <row r="4242" spans="1:67" ht="15" x14ac:dyDescent="0.25">
      <c r="A4242" s="245" t="s">
        <v>2037</v>
      </c>
      <c r="B4242" s="245" t="s">
        <v>2036</v>
      </c>
      <c r="C4242" s="245" t="s">
        <v>2430</v>
      </c>
      <c r="D4242" s="245" t="s">
        <v>2429</v>
      </c>
      <c r="E4242" s="246" t="s">
        <v>44</v>
      </c>
      <c r="F4242" s="245" t="s">
        <v>44</v>
      </c>
      <c r="G4242" s="245" t="s">
        <v>3198</v>
      </c>
      <c r="H4242" s="245" t="s">
        <v>12829</v>
      </c>
      <c r="I4242" s="245" t="s">
        <v>24</v>
      </c>
      <c r="J4242" s="245" t="s">
        <v>569</v>
      </c>
      <c r="K4242" s="246" t="s">
        <v>24644</v>
      </c>
      <c r="L4242" s="245" t="s">
        <v>568</v>
      </c>
      <c r="M4242"/>
      <c r="N4242"/>
      <c r="O4242"/>
      <c r="P4242"/>
      <c r="Q4242"/>
      <c r="R4242"/>
      <c r="S4242"/>
      <c r="T4242"/>
      <c r="U4242"/>
      <c r="V4242"/>
      <c r="W4242"/>
      <c r="X4242"/>
      <c r="Y4242"/>
      <c r="Z4242"/>
      <c r="AA4242"/>
      <c r="AB4242"/>
      <c r="AC4242"/>
      <c r="AD4242"/>
      <c r="AE4242"/>
      <c r="AF4242"/>
      <c r="AG4242"/>
      <c r="AH4242"/>
      <c r="AI4242"/>
      <c r="AJ4242"/>
      <c r="AK4242"/>
      <c r="AL4242"/>
      <c r="AM4242"/>
      <c r="AN4242"/>
      <c r="AO4242"/>
      <c r="AP4242"/>
      <c r="AQ4242"/>
      <c r="AR4242"/>
      <c r="AS4242"/>
      <c r="AT4242"/>
      <c r="AU4242"/>
      <c r="AV4242"/>
      <c r="AW4242"/>
      <c r="AX4242"/>
      <c r="AY4242"/>
      <c r="AZ4242"/>
      <c r="BA4242"/>
      <c r="BB4242"/>
      <c r="BC4242"/>
      <c r="BD4242"/>
      <c r="BE4242"/>
      <c r="BF4242"/>
      <c r="BG4242"/>
      <c r="BH4242"/>
      <c r="BI4242"/>
      <c r="BJ4242"/>
      <c r="BK4242"/>
      <c r="BL4242"/>
      <c r="BM4242"/>
      <c r="BN4242"/>
      <c r="BO4242"/>
    </row>
    <row r="4243" spans="1:67" ht="15" x14ac:dyDescent="0.25">
      <c r="A4243" s="245" t="s">
        <v>2037</v>
      </c>
      <c r="B4243" s="245" t="s">
        <v>2036</v>
      </c>
      <c r="C4243" s="245" t="s">
        <v>2430</v>
      </c>
      <c r="D4243" s="245" t="s">
        <v>2429</v>
      </c>
      <c r="E4243" s="246" t="s">
        <v>44</v>
      </c>
      <c r="F4243" s="245" t="s">
        <v>44</v>
      </c>
      <c r="G4243" s="245" t="s">
        <v>3197</v>
      </c>
      <c r="H4243" s="245" t="s">
        <v>12830</v>
      </c>
      <c r="I4243" s="245" t="s">
        <v>24</v>
      </c>
      <c r="J4243" s="245" t="s">
        <v>569</v>
      </c>
      <c r="K4243" s="246" t="s">
        <v>24645</v>
      </c>
      <c r="L4243" s="245" t="s">
        <v>568</v>
      </c>
      <c r="M4243"/>
      <c r="N4243"/>
      <c r="O4243"/>
      <c r="P4243"/>
      <c r="Q4243"/>
      <c r="R4243"/>
      <c r="S4243"/>
      <c r="T4243"/>
      <c r="U4243"/>
      <c r="V4243"/>
      <c r="W4243"/>
      <c r="X4243"/>
      <c r="Y4243"/>
      <c r="Z4243"/>
      <c r="AA4243"/>
      <c r="AB4243"/>
      <c r="AC4243"/>
      <c r="AD4243"/>
      <c r="AE4243"/>
      <c r="AF4243"/>
      <c r="AG4243"/>
      <c r="AH4243"/>
      <c r="AI4243"/>
      <c r="AJ4243"/>
      <c r="AK4243"/>
      <c r="AL4243"/>
      <c r="AM4243"/>
      <c r="AN4243"/>
      <c r="AO4243"/>
      <c r="AP4243"/>
      <c r="AQ4243"/>
      <c r="AR4243"/>
      <c r="AS4243"/>
      <c r="AT4243"/>
      <c r="AU4243"/>
      <c r="AV4243"/>
      <c r="AW4243"/>
      <c r="AX4243"/>
      <c r="AY4243"/>
      <c r="AZ4243"/>
      <c r="BA4243"/>
      <c r="BB4243"/>
      <c r="BC4243"/>
      <c r="BD4243"/>
      <c r="BE4243"/>
      <c r="BF4243"/>
      <c r="BG4243"/>
      <c r="BH4243"/>
      <c r="BI4243"/>
      <c r="BJ4243"/>
      <c r="BK4243"/>
      <c r="BL4243"/>
      <c r="BM4243"/>
      <c r="BN4243"/>
      <c r="BO4243"/>
    </row>
    <row r="4244" spans="1:67" ht="15" x14ac:dyDescent="0.25">
      <c r="A4244" s="245" t="s">
        <v>2037</v>
      </c>
      <c r="B4244" s="245" t="s">
        <v>2036</v>
      </c>
      <c r="C4244" s="245" t="s">
        <v>2430</v>
      </c>
      <c r="D4244" s="245" t="s">
        <v>2429</v>
      </c>
      <c r="E4244" s="246" t="s">
        <v>44</v>
      </c>
      <c r="F4244" s="245" t="s">
        <v>44</v>
      </c>
      <c r="G4244" s="245" t="s">
        <v>3196</v>
      </c>
      <c r="H4244" s="245" t="s">
        <v>12831</v>
      </c>
      <c r="I4244" s="245" t="s">
        <v>24</v>
      </c>
      <c r="J4244" s="245" t="s">
        <v>569</v>
      </c>
      <c r="K4244" s="246" t="s">
        <v>24645</v>
      </c>
      <c r="L4244" s="245" t="s">
        <v>568</v>
      </c>
      <c r="M4244"/>
      <c r="N4244"/>
      <c r="O4244"/>
      <c r="P4244"/>
      <c r="Q4244"/>
      <c r="R4244"/>
      <c r="S4244"/>
      <c r="T4244"/>
      <c r="U4244"/>
      <c r="V4244"/>
      <c r="W4244"/>
      <c r="X4244"/>
      <c r="Y4244"/>
      <c r="Z4244"/>
      <c r="AA4244"/>
      <c r="AB4244"/>
      <c r="AC4244"/>
      <c r="AD4244"/>
      <c r="AE4244"/>
      <c r="AF4244"/>
      <c r="AG4244"/>
      <c r="AH4244"/>
      <c r="AI4244"/>
      <c r="AJ4244"/>
      <c r="AK4244"/>
      <c r="AL4244"/>
      <c r="AM4244"/>
      <c r="AN4244"/>
      <c r="AO4244"/>
      <c r="AP4244"/>
      <c r="AQ4244"/>
      <c r="AR4244"/>
      <c r="AS4244"/>
      <c r="AT4244"/>
      <c r="AU4244"/>
      <c r="AV4244"/>
      <c r="AW4244"/>
      <c r="AX4244"/>
      <c r="AY4244"/>
      <c r="AZ4244"/>
      <c r="BA4244"/>
      <c r="BB4244"/>
      <c r="BC4244"/>
      <c r="BD4244"/>
      <c r="BE4244"/>
      <c r="BF4244"/>
      <c r="BG4244"/>
      <c r="BH4244"/>
      <c r="BI4244"/>
      <c r="BJ4244"/>
      <c r="BK4244"/>
      <c r="BL4244"/>
      <c r="BM4244"/>
      <c r="BN4244"/>
      <c r="BO4244"/>
    </row>
    <row r="4245" spans="1:67" ht="15" x14ac:dyDescent="0.25">
      <c r="A4245" s="245" t="s">
        <v>2037</v>
      </c>
      <c r="B4245" s="245" t="s">
        <v>2036</v>
      </c>
      <c r="C4245" s="245" t="s">
        <v>2430</v>
      </c>
      <c r="D4245" s="245" t="s">
        <v>2429</v>
      </c>
      <c r="E4245" s="246" t="s">
        <v>44</v>
      </c>
      <c r="F4245" s="245" t="s">
        <v>44</v>
      </c>
      <c r="G4245" s="245" t="s">
        <v>3195</v>
      </c>
      <c r="H4245" s="245" t="s">
        <v>12832</v>
      </c>
      <c r="I4245" s="245" t="s">
        <v>24</v>
      </c>
      <c r="J4245" s="245" t="s">
        <v>569</v>
      </c>
      <c r="K4245" s="246" t="s">
        <v>24646</v>
      </c>
      <c r="L4245" s="245" t="s">
        <v>568</v>
      </c>
      <c r="M4245"/>
      <c r="N4245"/>
      <c r="O4245"/>
      <c r="P4245"/>
      <c r="Q4245"/>
      <c r="R4245"/>
      <c r="S4245"/>
      <c r="T4245"/>
      <c r="U4245"/>
      <c r="V4245"/>
      <c r="W4245"/>
      <c r="X4245"/>
      <c r="Y4245"/>
      <c r="Z4245"/>
      <c r="AA4245"/>
      <c r="AB4245"/>
      <c r="AC4245"/>
      <c r="AD4245"/>
      <c r="AE4245"/>
      <c r="AF4245"/>
      <c r="AG4245"/>
      <c r="AH4245"/>
      <c r="AI4245"/>
      <c r="AJ4245"/>
      <c r="AK4245"/>
      <c r="AL4245"/>
      <c r="AM4245"/>
      <c r="AN4245"/>
      <c r="AO4245"/>
      <c r="AP4245"/>
      <c r="AQ4245"/>
      <c r="AR4245"/>
      <c r="AS4245"/>
      <c r="AT4245"/>
      <c r="AU4245"/>
      <c r="AV4245"/>
      <c r="AW4245"/>
      <c r="AX4245"/>
      <c r="AY4245"/>
      <c r="AZ4245"/>
      <c r="BA4245"/>
      <c r="BB4245"/>
      <c r="BC4245"/>
      <c r="BD4245"/>
      <c r="BE4245"/>
      <c r="BF4245"/>
      <c r="BG4245"/>
      <c r="BH4245"/>
      <c r="BI4245"/>
      <c r="BJ4245"/>
      <c r="BK4245"/>
      <c r="BL4245"/>
      <c r="BM4245"/>
      <c r="BN4245"/>
      <c r="BO4245"/>
    </row>
    <row r="4246" spans="1:67" ht="15" x14ac:dyDescent="0.25">
      <c r="A4246" s="245" t="s">
        <v>2037</v>
      </c>
      <c r="B4246" s="245" t="s">
        <v>2036</v>
      </c>
      <c r="C4246" s="245" t="s">
        <v>2430</v>
      </c>
      <c r="D4246" s="245" t="s">
        <v>2429</v>
      </c>
      <c r="E4246" s="246" t="s">
        <v>44</v>
      </c>
      <c r="F4246" s="245" t="s">
        <v>44</v>
      </c>
      <c r="G4246" s="245" t="s">
        <v>3194</v>
      </c>
      <c r="H4246" s="245" t="s">
        <v>12833</v>
      </c>
      <c r="I4246" s="245" t="s">
        <v>24</v>
      </c>
      <c r="J4246" s="245" t="s">
        <v>569</v>
      </c>
      <c r="K4246" s="246" t="s">
        <v>24646</v>
      </c>
      <c r="L4246" s="245" t="s">
        <v>568</v>
      </c>
      <c r="M4246"/>
      <c r="N4246"/>
      <c r="O4246"/>
      <c r="P4246"/>
      <c r="Q4246"/>
      <c r="R4246"/>
      <c r="S4246"/>
      <c r="T4246"/>
      <c r="U4246"/>
      <c r="V4246"/>
      <c r="W4246"/>
      <c r="X4246"/>
      <c r="Y4246"/>
      <c r="Z4246"/>
      <c r="AA4246"/>
      <c r="AB4246"/>
      <c r="AC4246"/>
      <c r="AD4246"/>
      <c r="AE4246"/>
      <c r="AF4246"/>
      <c r="AG4246"/>
      <c r="AH4246"/>
      <c r="AI4246"/>
      <c r="AJ4246"/>
      <c r="AK4246"/>
      <c r="AL4246"/>
      <c r="AM4246"/>
      <c r="AN4246"/>
      <c r="AO4246"/>
      <c r="AP4246"/>
      <c r="AQ4246"/>
      <c r="AR4246"/>
      <c r="AS4246"/>
      <c r="AT4246"/>
      <c r="AU4246"/>
      <c r="AV4246"/>
      <c r="AW4246"/>
      <c r="AX4246"/>
      <c r="AY4246"/>
      <c r="AZ4246"/>
      <c r="BA4246"/>
      <c r="BB4246"/>
      <c r="BC4246"/>
      <c r="BD4246"/>
      <c r="BE4246"/>
      <c r="BF4246"/>
      <c r="BG4246"/>
      <c r="BH4246"/>
      <c r="BI4246"/>
      <c r="BJ4246"/>
      <c r="BK4246"/>
      <c r="BL4246"/>
      <c r="BM4246"/>
      <c r="BN4246"/>
      <c r="BO4246"/>
    </row>
    <row r="4247" spans="1:67" ht="15" x14ac:dyDescent="0.25">
      <c r="A4247" s="245" t="s">
        <v>2037</v>
      </c>
      <c r="B4247" s="245" t="s">
        <v>2036</v>
      </c>
      <c r="C4247" s="245" t="s">
        <v>2430</v>
      </c>
      <c r="D4247" s="245" t="s">
        <v>2429</v>
      </c>
      <c r="E4247" s="246" t="s">
        <v>44</v>
      </c>
      <c r="F4247" s="245" t="s">
        <v>44</v>
      </c>
      <c r="G4247" s="245" t="s">
        <v>3193</v>
      </c>
      <c r="H4247" s="245" t="s">
        <v>12834</v>
      </c>
      <c r="I4247" s="245" t="s">
        <v>24</v>
      </c>
      <c r="J4247" s="245" t="s">
        <v>569</v>
      </c>
      <c r="K4247" s="246" t="s">
        <v>24646</v>
      </c>
      <c r="L4247" s="245" t="s">
        <v>568</v>
      </c>
      <c r="M4247"/>
      <c r="N4247"/>
      <c r="O4247"/>
      <c r="P4247"/>
      <c r="Q4247"/>
      <c r="R4247"/>
      <c r="S4247"/>
      <c r="T4247"/>
      <c r="U4247"/>
      <c r="V4247"/>
      <c r="W4247"/>
      <c r="X4247"/>
      <c r="Y4247"/>
      <c r="Z4247"/>
      <c r="AA4247"/>
      <c r="AB4247"/>
      <c r="AC4247"/>
      <c r="AD4247"/>
      <c r="AE4247"/>
      <c r="AF4247"/>
      <c r="AG4247"/>
      <c r="AH4247"/>
      <c r="AI4247"/>
      <c r="AJ4247"/>
      <c r="AK4247"/>
      <c r="AL4247"/>
      <c r="AM4247"/>
      <c r="AN4247"/>
      <c r="AO4247"/>
      <c r="AP4247"/>
      <c r="AQ4247"/>
      <c r="AR4247"/>
      <c r="AS4247"/>
      <c r="AT4247"/>
      <c r="AU4247"/>
      <c r="AV4247"/>
      <c r="AW4247"/>
      <c r="AX4247"/>
      <c r="AY4247"/>
      <c r="AZ4247"/>
      <c r="BA4247"/>
      <c r="BB4247"/>
      <c r="BC4247"/>
      <c r="BD4247"/>
      <c r="BE4247"/>
      <c r="BF4247"/>
      <c r="BG4247"/>
      <c r="BH4247"/>
      <c r="BI4247"/>
      <c r="BJ4247"/>
      <c r="BK4247"/>
      <c r="BL4247"/>
      <c r="BM4247"/>
      <c r="BN4247"/>
      <c r="BO4247"/>
    </row>
    <row r="4248" spans="1:67" ht="15" x14ac:dyDescent="0.25">
      <c r="A4248" s="245" t="s">
        <v>2037</v>
      </c>
      <c r="B4248" s="245" t="s">
        <v>2036</v>
      </c>
      <c r="C4248" s="245" t="s">
        <v>2430</v>
      </c>
      <c r="D4248" s="245" t="s">
        <v>2429</v>
      </c>
      <c r="E4248" s="246" t="s">
        <v>44</v>
      </c>
      <c r="F4248" s="245" t="s">
        <v>44</v>
      </c>
      <c r="G4248" s="245" t="s">
        <v>3192</v>
      </c>
      <c r="H4248" s="245" t="s">
        <v>12835</v>
      </c>
      <c r="I4248" s="245" t="s">
        <v>24</v>
      </c>
      <c r="J4248" s="245" t="s">
        <v>569</v>
      </c>
      <c r="K4248" s="246" t="s">
        <v>19772</v>
      </c>
      <c r="L4248" s="245" t="s">
        <v>568</v>
      </c>
      <c r="M4248"/>
      <c r="N4248"/>
      <c r="O4248"/>
      <c r="P4248"/>
      <c r="Q4248"/>
      <c r="R4248"/>
      <c r="S4248"/>
      <c r="T4248"/>
      <c r="U4248"/>
      <c r="V4248"/>
      <c r="W4248"/>
      <c r="X4248"/>
      <c r="Y4248"/>
      <c r="Z4248"/>
      <c r="AA4248"/>
      <c r="AB4248"/>
      <c r="AC4248"/>
      <c r="AD4248"/>
      <c r="AE4248"/>
      <c r="AF4248"/>
      <c r="AG4248"/>
      <c r="AH4248"/>
      <c r="AI4248"/>
      <c r="AJ4248"/>
      <c r="AK4248"/>
      <c r="AL4248"/>
      <c r="AM4248"/>
      <c r="AN4248"/>
      <c r="AO4248"/>
      <c r="AP4248"/>
      <c r="AQ4248"/>
      <c r="AR4248"/>
      <c r="AS4248"/>
      <c r="AT4248"/>
      <c r="AU4248"/>
      <c r="AV4248"/>
      <c r="AW4248"/>
      <c r="AX4248"/>
      <c r="AY4248"/>
      <c r="AZ4248"/>
      <c r="BA4248"/>
      <c r="BB4248"/>
      <c r="BC4248"/>
      <c r="BD4248"/>
      <c r="BE4248"/>
      <c r="BF4248"/>
      <c r="BG4248"/>
      <c r="BH4248"/>
      <c r="BI4248"/>
      <c r="BJ4248"/>
      <c r="BK4248"/>
      <c r="BL4248"/>
      <c r="BM4248"/>
      <c r="BN4248"/>
      <c r="BO4248"/>
    </row>
    <row r="4249" spans="1:67" ht="15" x14ac:dyDescent="0.25">
      <c r="A4249" s="245" t="s">
        <v>2037</v>
      </c>
      <c r="B4249" s="245" t="s">
        <v>2036</v>
      </c>
      <c r="C4249" s="245" t="s">
        <v>2430</v>
      </c>
      <c r="D4249" s="245" t="s">
        <v>2429</v>
      </c>
      <c r="E4249" s="246" t="s">
        <v>44</v>
      </c>
      <c r="F4249" s="245" t="s">
        <v>44</v>
      </c>
      <c r="G4249" s="245" t="s">
        <v>3191</v>
      </c>
      <c r="H4249" s="245" t="s">
        <v>12836</v>
      </c>
      <c r="I4249" s="245" t="s">
        <v>24</v>
      </c>
      <c r="J4249" s="245" t="s">
        <v>569</v>
      </c>
      <c r="K4249" s="246" t="s">
        <v>19772</v>
      </c>
      <c r="L4249" s="245" t="s">
        <v>568</v>
      </c>
      <c r="M4249"/>
      <c r="N4249"/>
      <c r="O4249"/>
      <c r="P4249"/>
      <c r="Q4249"/>
      <c r="R4249"/>
      <c r="S4249"/>
      <c r="T4249"/>
      <c r="U4249"/>
      <c r="V4249"/>
      <c r="W4249"/>
      <c r="X4249"/>
      <c r="Y4249"/>
      <c r="Z4249"/>
      <c r="AA4249"/>
      <c r="AB4249"/>
      <c r="AC4249"/>
      <c r="AD4249"/>
      <c r="AE4249"/>
      <c r="AF4249"/>
      <c r="AG4249"/>
      <c r="AH4249"/>
      <c r="AI4249"/>
      <c r="AJ4249"/>
      <c r="AK4249"/>
      <c r="AL4249"/>
      <c r="AM4249"/>
      <c r="AN4249"/>
      <c r="AO4249"/>
      <c r="AP4249"/>
      <c r="AQ4249"/>
      <c r="AR4249"/>
      <c r="AS4249"/>
      <c r="AT4249"/>
      <c r="AU4249"/>
      <c r="AV4249"/>
      <c r="AW4249"/>
      <c r="AX4249"/>
      <c r="AY4249"/>
      <c r="AZ4249"/>
      <c r="BA4249"/>
      <c r="BB4249"/>
      <c r="BC4249"/>
      <c r="BD4249"/>
      <c r="BE4249"/>
      <c r="BF4249"/>
      <c r="BG4249"/>
      <c r="BH4249"/>
      <c r="BI4249"/>
      <c r="BJ4249"/>
      <c r="BK4249"/>
      <c r="BL4249"/>
      <c r="BM4249"/>
      <c r="BN4249"/>
      <c r="BO4249"/>
    </row>
    <row r="4250" spans="1:67" ht="15" x14ac:dyDescent="0.25">
      <c r="A4250" s="245" t="s">
        <v>2037</v>
      </c>
      <c r="B4250" s="245" t="s">
        <v>2036</v>
      </c>
      <c r="C4250" s="245" t="s">
        <v>2430</v>
      </c>
      <c r="D4250" s="245" t="s">
        <v>2429</v>
      </c>
      <c r="E4250" s="246" t="s">
        <v>44</v>
      </c>
      <c r="F4250" s="245" t="s">
        <v>44</v>
      </c>
      <c r="G4250" s="245" t="s">
        <v>3190</v>
      </c>
      <c r="H4250" s="245" t="s">
        <v>12837</v>
      </c>
      <c r="I4250" s="245" t="s">
        <v>24</v>
      </c>
      <c r="J4250" s="245" t="s">
        <v>569</v>
      </c>
      <c r="K4250" s="246" t="s">
        <v>19772</v>
      </c>
      <c r="L4250" s="245" t="s">
        <v>568</v>
      </c>
      <c r="M4250"/>
      <c r="N4250"/>
      <c r="O4250"/>
      <c r="P4250"/>
      <c r="Q4250"/>
      <c r="R4250"/>
      <c r="S4250"/>
      <c r="T4250"/>
      <c r="U4250"/>
      <c r="V4250"/>
      <c r="W4250"/>
      <c r="X4250"/>
      <c r="Y4250"/>
      <c r="Z4250"/>
      <c r="AA4250"/>
      <c r="AB4250"/>
      <c r="AC4250"/>
      <c r="AD4250"/>
      <c r="AE4250"/>
      <c r="AF4250"/>
      <c r="AG4250"/>
      <c r="AH4250"/>
      <c r="AI4250"/>
      <c r="AJ4250"/>
      <c r="AK4250"/>
      <c r="AL4250"/>
      <c r="AM4250"/>
      <c r="AN4250"/>
      <c r="AO4250"/>
      <c r="AP4250"/>
      <c r="AQ4250"/>
      <c r="AR4250"/>
      <c r="AS4250"/>
      <c r="AT4250"/>
      <c r="AU4250"/>
      <c r="AV4250"/>
      <c r="AW4250"/>
      <c r="AX4250"/>
      <c r="AY4250"/>
      <c r="AZ4250"/>
      <c r="BA4250"/>
      <c r="BB4250"/>
      <c r="BC4250"/>
      <c r="BD4250"/>
      <c r="BE4250"/>
      <c r="BF4250"/>
      <c r="BG4250"/>
      <c r="BH4250"/>
      <c r="BI4250"/>
      <c r="BJ4250"/>
      <c r="BK4250"/>
      <c r="BL4250"/>
      <c r="BM4250"/>
      <c r="BN4250"/>
      <c r="BO4250"/>
    </row>
    <row r="4251" spans="1:67" ht="15" x14ac:dyDescent="0.25">
      <c r="A4251" s="245" t="s">
        <v>2037</v>
      </c>
      <c r="B4251" s="245" t="s">
        <v>2036</v>
      </c>
      <c r="C4251" s="245" t="s">
        <v>2430</v>
      </c>
      <c r="D4251" s="245" t="s">
        <v>2429</v>
      </c>
      <c r="E4251" s="246" t="s">
        <v>44</v>
      </c>
      <c r="F4251" s="245" t="s">
        <v>44</v>
      </c>
      <c r="G4251" s="245" t="s">
        <v>3189</v>
      </c>
      <c r="H4251" s="245" t="s">
        <v>12838</v>
      </c>
      <c r="I4251" s="245" t="s">
        <v>24</v>
      </c>
      <c r="J4251" s="245" t="s">
        <v>569</v>
      </c>
      <c r="K4251" s="246" t="s">
        <v>24647</v>
      </c>
      <c r="L4251" s="245" t="s">
        <v>568</v>
      </c>
      <c r="M4251"/>
      <c r="N4251"/>
      <c r="O4251"/>
      <c r="P4251"/>
      <c r="Q4251"/>
      <c r="R4251"/>
      <c r="S4251"/>
      <c r="T4251"/>
      <c r="U4251"/>
      <c r="V4251"/>
      <c r="W4251"/>
      <c r="X4251"/>
      <c r="Y4251"/>
      <c r="Z4251"/>
      <c r="AA4251"/>
      <c r="AB4251"/>
      <c r="AC4251"/>
      <c r="AD4251"/>
      <c r="AE4251"/>
      <c r="AF4251"/>
      <c r="AG4251"/>
      <c r="AH4251"/>
      <c r="AI4251"/>
      <c r="AJ4251"/>
      <c r="AK4251"/>
      <c r="AL4251"/>
      <c r="AM4251"/>
      <c r="AN4251"/>
      <c r="AO4251"/>
      <c r="AP4251"/>
      <c r="AQ4251"/>
      <c r="AR4251"/>
      <c r="AS4251"/>
      <c r="AT4251"/>
      <c r="AU4251"/>
      <c r="AV4251"/>
      <c r="AW4251"/>
      <c r="AX4251"/>
      <c r="AY4251"/>
      <c r="AZ4251"/>
      <c r="BA4251"/>
      <c r="BB4251"/>
      <c r="BC4251"/>
      <c r="BD4251"/>
      <c r="BE4251"/>
      <c r="BF4251"/>
      <c r="BG4251"/>
      <c r="BH4251"/>
      <c r="BI4251"/>
      <c r="BJ4251"/>
      <c r="BK4251"/>
      <c r="BL4251"/>
      <c r="BM4251"/>
      <c r="BN4251"/>
      <c r="BO4251"/>
    </row>
    <row r="4252" spans="1:67" ht="15" x14ac:dyDescent="0.25">
      <c r="A4252" s="245" t="s">
        <v>2037</v>
      </c>
      <c r="B4252" s="245" t="s">
        <v>2036</v>
      </c>
      <c r="C4252" s="245" t="s">
        <v>2430</v>
      </c>
      <c r="D4252" s="245" t="s">
        <v>2429</v>
      </c>
      <c r="E4252" s="246" t="s">
        <v>44</v>
      </c>
      <c r="F4252" s="245" t="s">
        <v>44</v>
      </c>
      <c r="G4252" s="245" t="s">
        <v>3188</v>
      </c>
      <c r="H4252" s="245" t="s">
        <v>12840</v>
      </c>
      <c r="I4252" s="245" t="s">
        <v>24</v>
      </c>
      <c r="J4252" s="245" t="s">
        <v>569</v>
      </c>
      <c r="K4252" s="246" t="s">
        <v>24647</v>
      </c>
      <c r="L4252" s="245" t="s">
        <v>568</v>
      </c>
      <c r="M4252"/>
      <c r="N4252"/>
      <c r="O4252"/>
      <c r="P4252"/>
      <c r="Q4252"/>
      <c r="R4252"/>
      <c r="S4252"/>
      <c r="T4252"/>
      <c r="U4252"/>
      <c r="V4252"/>
      <c r="W4252"/>
      <c r="X4252"/>
      <c r="Y4252"/>
      <c r="Z4252"/>
      <c r="AA4252"/>
      <c r="AB4252"/>
      <c r="AC4252"/>
      <c r="AD4252"/>
      <c r="AE4252"/>
      <c r="AF4252"/>
      <c r="AG4252"/>
      <c r="AH4252"/>
      <c r="AI4252"/>
      <c r="AJ4252"/>
      <c r="AK4252"/>
      <c r="AL4252"/>
      <c r="AM4252"/>
      <c r="AN4252"/>
      <c r="AO4252"/>
      <c r="AP4252"/>
      <c r="AQ4252"/>
      <c r="AR4252"/>
      <c r="AS4252"/>
      <c r="AT4252"/>
      <c r="AU4252"/>
      <c r="AV4252"/>
      <c r="AW4252"/>
      <c r="AX4252"/>
      <c r="AY4252"/>
      <c r="AZ4252"/>
      <c r="BA4252"/>
      <c r="BB4252"/>
      <c r="BC4252"/>
      <c r="BD4252"/>
      <c r="BE4252"/>
      <c r="BF4252"/>
      <c r="BG4252"/>
      <c r="BH4252"/>
      <c r="BI4252"/>
      <c r="BJ4252"/>
      <c r="BK4252"/>
      <c r="BL4252"/>
      <c r="BM4252"/>
      <c r="BN4252"/>
      <c r="BO4252"/>
    </row>
    <row r="4253" spans="1:67" ht="15" x14ac:dyDescent="0.25">
      <c r="A4253" s="245" t="s">
        <v>2037</v>
      </c>
      <c r="B4253" s="245" t="s">
        <v>2036</v>
      </c>
      <c r="C4253" s="245" t="s">
        <v>2430</v>
      </c>
      <c r="D4253" s="245" t="s">
        <v>2429</v>
      </c>
      <c r="E4253" s="246" t="s">
        <v>44</v>
      </c>
      <c r="F4253" s="245" t="s">
        <v>44</v>
      </c>
      <c r="G4253" s="245" t="s">
        <v>3187</v>
      </c>
      <c r="H4253" s="245" t="s">
        <v>12841</v>
      </c>
      <c r="I4253" s="245" t="s">
        <v>24</v>
      </c>
      <c r="J4253" s="245" t="s">
        <v>569</v>
      </c>
      <c r="K4253" s="246" t="s">
        <v>24648</v>
      </c>
      <c r="L4253" s="245" t="s">
        <v>568</v>
      </c>
      <c r="M4253"/>
      <c r="N4253"/>
      <c r="O4253"/>
      <c r="P4253"/>
      <c r="Q4253"/>
      <c r="R4253"/>
      <c r="S4253"/>
      <c r="T4253"/>
      <c r="U4253"/>
      <c r="V4253"/>
      <c r="W4253"/>
      <c r="X4253"/>
      <c r="Y4253"/>
      <c r="Z4253"/>
      <c r="AA4253"/>
      <c r="AB4253"/>
      <c r="AC4253"/>
      <c r="AD4253"/>
      <c r="AE4253"/>
      <c r="AF4253"/>
      <c r="AG4253"/>
      <c r="AH4253"/>
      <c r="AI4253"/>
      <c r="AJ4253"/>
      <c r="AK4253"/>
      <c r="AL4253"/>
      <c r="AM4253"/>
      <c r="AN4253"/>
      <c r="AO4253"/>
      <c r="AP4253"/>
      <c r="AQ4253"/>
      <c r="AR4253"/>
      <c r="AS4253"/>
      <c r="AT4253"/>
      <c r="AU4253"/>
      <c r="AV4253"/>
      <c r="AW4253"/>
      <c r="AX4253"/>
      <c r="AY4253"/>
      <c r="AZ4253"/>
      <c r="BA4253"/>
      <c r="BB4253"/>
      <c r="BC4253"/>
      <c r="BD4253"/>
      <c r="BE4253"/>
      <c r="BF4253"/>
      <c r="BG4253"/>
      <c r="BH4253"/>
      <c r="BI4253"/>
      <c r="BJ4253"/>
      <c r="BK4253"/>
      <c r="BL4253"/>
      <c r="BM4253"/>
      <c r="BN4253"/>
      <c r="BO4253"/>
    </row>
    <row r="4254" spans="1:67" ht="15" x14ac:dyDescent="0.25">
      <c r="A4254" s="245" t="s">
        <v>2037</v>
      </c>
      <c r="B4254" s="245" t="s">
        <v>2036</v>
      </c>
      <c r="C4254" s="245" t="s">
        <v>2430</v>
      </c>
      <c r="D4254" s="245" t="s">
        <v>2429</v>
      </c>
      <c r="E4254" s="246" t="s">
        <v>44</v>
      </c>
      <c r="F4254" s="245" t="s">
        <v>44</v>
      </c>
      <c r="G4254" s="245" t="s">
        <v>3186</v>
      </c>
      <c r="H4254" s="245" t="s">
        <v>12842</v>
      </c>
      <c r="I4254" s="245" t="s">
        <v>24</v>
      </c>
      <c r="J4254" s="245" t="s">
        <v>569</v>
      </c>
      <c r="K4254" s="246" t="s">
        <v>24648</v>
      </c>
      <c r="L4254" s="245" t="s">
        <v>568</v>
      </c>
      <c r="M4254"/>
      <c r="N4254"/>
      <c r="O4254"/>
      <c r="P4254"/>
      <c r="Q4254"/>
      <c r="R4254"/>
      <c r="S4254"/>
      <c r="T4254"/>
      <c r="U4254"/>
      <c r="V4254"/>
      <c r="W4254"/>
      <c r="X4254"/>
      <c r="Y4254"/>
      <c r="Z4254"/>
      <c r="AA4254"/>
      <c r="AB4254"/>
      <c r="AC4254"/>
      <c r="AD4254"/>
      <c r="AE4254"/>
      <c r="AF4254"/>
      <c r="AG4254"/>
      <c r="AH4254"/>
      <c r="AI4254"/>
      <c r="AJ4254"/>
      <c r="AK4254"/>
      <c r="AL4254"/>
      <c r="AM4254"/>
      <c r="AN4254"/>
      <c r="AO4254"/>
      <c r="AP4254"/>
      <c r="AQ4254"/>
      <c r="AR4254"/>
      <c r="AS4254"/>
      <c r="AT4254"/>
      <c r="AU4254"/>
      <c r="AV4254"/>
      <c r="AW4254"/>
      <c r="AX4254"/>
      <c r="AY4254"/>
      <c r="AZ4254"/>
      <c r="BA4254"/>
      <c r="BB4254"/>
      <c r="BC4254"/>
      <c r="BD4254"/>
      <c r="BE4254"/>
      <c r="BF4254"/>
      <c r="BG4254"/>
      <c r="BH4254"/>
      <c r="BI4254"/>
      <c r="BJ4254"/>
      <c r="BK4254"/>
      <c r="BL4254"/>
      <c r="BM4254"/>
      <c r="BN4254"/>
      <c r="BO4254"/>
    </row>
    <row r="4255" spans="1:67" ht="15" x14ac:dyDescent="0.25">
      <c r="A4255" s="245" t="s">
        <v>2037</v>
      </c>
      <c r="B4255" s="245" t="s">
        <v>2036</v>
      </c>
      <c r="C4255" s="245" t="s">
        <v>2430</v>
      </c>
      <c r="D4255" s="245" t="s">
        <v>2429</v>
      </c>
      <c r="E4255" s="246" t="s">
        <v>44</v>
      </c>
      <c r="F4255" s="245" t="s">
        <v>44</v>
      </c>
      <c r="G4255" s="245" t="s">
        <v>3185</v>
      </c>
      <c r="H4255" s="245" t="s">
        <v>12843</v>
      </c>
      <c r="I4255" s="245" t="s">
        <v>24</v>
      </c>
      <c r="J4255" s="245" t="s">
        <v>569</v>
      </c>
      <c r="K4255" s="246" t="s">
        <v>12364</v>
      </c>
      <c r="L4255" s="245" t="s">
        <v>568</v>
      </c>
      <c r="M4255"/>
      <c r="N4255"/>
      <c r="O4255"/>
      <c r="P4255"/>
      <c r="Q4255"/>
      <c r="R4255"/>
      <c r="S4255"/>
      <c r="T4255"/>
      <c r="U4255"/>
      <c r="V4255"/>
      <c r="W4255"/>
      <c r="X4255"/>
      <c r="Y4255"/>
      <c r="Z4255"/>
      <c r="AA4255"/>
      <c r="AB4255"/>
      <c r="AC4255"/>
      <c r="AD4255"/>
      <c r="AE4255"/>
      <c r="AF4255"/>
      <c r="AG4255"/>
      <c r="AH4255"/>
      <c r="AI4255"/>
      <c r="AJ4255"/>
      <c r="AK4255"/>
      <c r="AL4255"/>
      <c r="AM4255"/>
      <c r="AN4255"/>
      <c r="AO4255"/>
      <c r="AP4255"/>
      <c r="AQ4255"/>
      <c r="AR4255"/>
      <c r="AS4255"/>
      <c r="AT4255"/>
      <c r="AU4255"/>
      <c r="AV4255"/>
      <c r="AW4255"/>
      <c r="AX4255"/>
      <c r="AY4255"/>
      <c r="AZ4255"/>
      <c r="BA4255"/>
      <c r="BB4255"/>
      <c r="BC4255"/>
      <c r="BD4255"/>
      <c r="BE4255"/>
      <c r="BF4255"/>
      <c r="BG4255"/>
      <c r="BH4255"/>
      <c r="BI4255"/>
      <c r="BJ4255"/>
      <c r="BK4255"/>
      <c r="BL4255"/>
      <c r="BM4255"/>
      <c r="BN4255"/>
      <c r="BO4255"/>
    </row>
    <row r="4256" spans="1:67" ht="15" x14ac:dyDescent="0.25">
      <c r="A4256" s="245" t="s">
        <v>2037</v>
      </c>
      <c r="B4256" s="245" t="s">
        <v>2036</v>
      </c>
      <c r="C4256" s="245" t="s">
        <v>2430</v>
      </c>
      <c r="D4256" s="245" t="s">
        <v>2429</v>
      </c>
      <c r="E4256" s="246" t="s">
        <v>44</v>
      </c>
      <c r="F4256" s="245" t="s">
        <v>44</v>
      </c>
      <c r="G4256" s="245" t="s">
        <v>3184</v>
      </c>
      <c r="H4256" s="245" t="s">
        <v>12844</v>
      </c>
      <c r="I4256" s="245" t="s">
        <v>24</v>
      </c>
      <c r="J4256" s="245" t="s">
        <v>569</v>
      </c>
      <c r="K4256" s="246" t="s">
        <v>10582</v>
      </c>
      <c r="L4256" s="245" t="s">
        <v>568</v>
      </c>
      <c r="M4256"/>
      <c r="N4256"/>
      <c r="O4256"/>
      <c r="P4256"/>
      <c r="Q4256"/>
      <c r="R4256"/>
      <c r="S4256"/>
      <c r="T4256"/>
      <c r="U4256"/>
      <c r="V4256"/>
      <c r="W4256"/>
      <c r="X4256"/>
      <c r="Y4256"/>
      <c r="Z4256"/>
      <c r="AA4256"/>
      <c r="AB4256"/>
      <c r="AC4256"/>
      <c r="AD4256"/>
      <c r="AE4256"/>
      <c r="AF4256"/>
      <c r="AG4256"/>
      <c r="AH4256"/>
      <c r="AI4256"/>
      <c r="AJ4256"/>
      <c r="AK4256"/>
      <c r="AL4256"/>
      <c r="AM4256"/>
      <c r="AN4256"/>
      <c r="AO4256"/>
      <c r="AP4256"/>
      <c r="AQ4256"/>
      <c r="AR4256"/>
      <c r="AS4256"/>
      <c r="AT4256"/>
      <c r="AU4256"/>
      <c r="AV4256"/>
      <c r="AW4256"/>
      <c r="AX4256"/>
      <c r="AY4256"/>
      <c r="AZ4256"/>
      <c r="BA4256"/>
      <c r="BB4256"/>
      <c r="BC4256"/>
      <c r="BD4256"/>
      <c r="BE4256"/>
      <c r="BF4256"/>
      <c r="BG4256"/>
      <c r="BH4256"/>
      <c r="BI4256"/>
      <c r="BJ4256"/>
      <c r="BK4256"/>
      <c r="BL4256"/>
      <c r="BM4256"/>
      <c r="BN4256"/>
      <c r="BO4256"/>
    </row>
    <row r="4257" spans="1:67" ht="15" x14ac:dyDescent="0.25">
      <c r="A4257" s="245" t="s">
        <v>2037</v>
      </c>
      <c r="B4257" s="245" t="s">
        <v>2036</v>
      </c>
      <c r="C4257" s="245" t="s">
        <v>2430</v>
      </c>
      <c r="D4257" s="245" t="s">
        <v>2429</v>
      </c>
      <c r="E4257" s="246" t="s">
        <v>44</v>
      </c>
      <c r="F4257" s="245" t="s">
        <v>44</v>
      </c>
      <c r="G4257" s="245" t="s">
        <v>3183</v>
      </c>
      <c r="H4257" s="245" t="s">
        <v>12845</v>
      </c>
      <c r="I4257" s="245" t="s">
        <v>24</v>
      </c>
      <c r="J4257" s="245" t="s">
        <v>569</v>
      </c>
      <c r="K4257" s="246" t="s">
        <v>24649</v>
      </c>
      <c r="L4257" s="245" t="s">
        <v>568</v>
      </c>
      <c r="M4257"/>
      <c r="N4257"/>
      <c r="O4257"/>
      <c r="P4257"/>
      <c r="Q4257"/>
      <c r="R4257"/>
      <c r="S4257"/>
      <c r="T4257"/>
      <c r="U4257"/>
      <c r="V4257"/>
      <c r="W4257"/>
      <c r="X4257"/>
      <c r="Y4257"/>
      <c r="Z4257"/>
      <c r="AA4257"/>
      <c r="AB4257"/>
      <c r="AC4257"/>
      <c r="AD4257"/>
      <c r="AE4257"/>
      <c r="AF4257"/>
      <c r="AG4257"/>
      <c r="AH4257"/>
      <c r="AI4257"/>
      <c r="AJ4257"/>
      <c r="AK4257"/>
      <c r="AL4257"/>
      <c r="AM4257"/>
      <c r="AN4257"/>
      <c r="AO4257"/>
      <c r="AP4257"/>
      <c r="AQ4257"/>
      <c r="AR4257"/>
      <c r="AS4257"/>
      <c r="AT4257"/>
      <c r="AU4257"/>
      <c r="AV4257"/>
      <c r="AW4257"/>
      <c r="AX4257"/>
      <c r="AY4257"/>
      <c r="AZ4257"/>
      <c r="BA4257"/>
      <c r="BB4257"/>
      <c r="BC4257"/>
      <c r="BD4257"/>
      <c r="BE4257"/>
      <c r="BF4257"/>
      <c r="BG4257"/>
      <c r="BH4257"/>
      <c r="BI4257"/>
      <c r="BJ4257"/>
      <c r="BK4257"/>
      <c r="BL4257"/>
      <c r="BM4257"/>
      <c r="BN4257"/>
      <c r="BO4257"/>
    </row>
    <row r="4258" spans="1:67" ht="15" x14ac:dyDescent="0.25">
      <c r="A4258" s="245" t="s">
        <v>2037</v>
      </c>
      <c r="B4258" s="245" t="s">
        <v>2036</v>
      </c>
      <c r="C4258" s="245" t="s">
        <v>2430</v>
      </c>
      <c r="D4258" s="245" t="s">
        <v>2429</v>
      </c>
      <c r="E4258" s="246" t="s">
        <v>44</v>
      </c>
      <c r="F4258" s="245" t="s">
        <v>44</v>
      </c>
      <c r="G4258" s="245" t="s">
        <v>3182</v>
      </c>
      <c r="H4258" s="245" t="s">
        <v>12846</v>
      </c>
      <c r="I4258" s="245" t="s">
        <v>24</v>
      </c>
      <c r="J4258" s="245" t="s">
        <v>569</v>
      </c>
      <c r="K4258" s="246" t="s">
        <v>19632</v>
      </c>
      <c r="L4258" s="245" t="s">
        <v>568</v>
      </c>
      <c r="M4258"/>
      <c r="N4258"/>
      <c r="O4258"/>
      <c r="P4258"/>
      <c r="Q4258"/>
      <c r="R4258"/>
      <c r="S4258"/>
      <c r="T4258"/>
      <c r="U4258"/>
      <c r="V4258"/>
      <c r="W4258"/>
      <c r="X4258"/>
      <c r="Y4258"/>
      <c r="Z4258"/>
      <c r="AA4258"/>
      <c r="AB4258"/>
      <c r="AC4258"/>
      <c r="AD4258"/>
      <c r="AE4258"/>
      <c r="AF4258"/>
      <c r="AG4258"/>
      <c r="AH4258"/>
      <c r="AI4258"/>
      <c r="AJ4258"/>
      <c r="AK4258"/>
      <c r="AL4258"/>
      <c r="AM4258"/>
      <c r="AN4258"/>
      <c r="AO4258"/>
      <c r="AP4258"/>
      <c r="AQ4258"/>
      <c r="AR4258"/>
      <c r="AS4258"/>
      <c r="AT4258"/>
      <c r="AU4258"/>
      <c r="AV4258"/>
      <c r="AW4258"/>
      <c r="AX4258"/>
      <c r="AY4258"/>
      <c r="AZ4258"/>
      <c r="BA4258"/>
      <c r="BB4258"/>
      <c r="BC4258"/>
      <c r="BD4258"/>
      <c r="BE4258"/>
      <c r="BF4258"/>
      <c r="BG4258"/>
      <c r="BH4258"/>
      <c r="BI4258"/>
      <c r="BJ4258"/>
      <c r="BK4258"/>
      <c r="BL4258"/>
      <c r="BM4258"/>
      <c r="BN4258"/>
      <c r="BO4258"/>
    </row>
    <row r="4259" spans="1:67" ht="15" x14ac:dyDescent="0.25">
      <c r="A4259" s="245" t="s">
        <v>2037</v>
      </c>
      <c r="B4259" s="245" t="s">
        <v>2036</v>
      </c>
      <c r="C4259" s="245" t="s">
        <v>2430</v>
      </c>
      <c r="D4259" s="245" t="s">
        <v>2429</v>
      </c>
      <c r="E4259" s="246" t="s">
        <v>44</v>
      </c>
      <c r="F4259" s="245" t="s">
        <v>44</v>
      </c>
      <c r="G4259" s="245" t="s">
        <v>3181</v>
      </c>
      <c r="H4259" s="245" t="s">
        <v>12847</v>
      </c>
      <c r="I4259" s="245" t="s">
        <v>24</v>
      </c>
      <c r="J4259" s="245" t="s">
        <v>569</v>
      </c>
      <c r="K4259" s="246" t="s">
        <v>19632</v>
      </c>
      <c r="L4259" s="245" t="s">
        <v>568</v>
      </c>
      <c r="M4259"/>
      <c r="N4259"/>
      <c r="O4259"/>
      <c r="P4259"/>
      <c r="Q4259"/>
      <c r="R4259"/>
      <c r="S4259"/>
      <c r="T4259"/>
      <c r="U4259"/>
      <c r="V4259"/>
      <c r="W4259"/>
      <c r="X4259"/>
      <c r="Y4259"/>
      <c r="Z4259"/>
      <c r="AA4259"/>
      <c r="AB4259"/>
      <c r="AC4259"/>
      <c r="AD4259"/>
      <c r="AE4259"/>
      <c r="AF4259"/>
      <c r="AG4259"/>
      <c r="AH4259"/>
      <c r="AI4259"/>
      <c r="AJ4259"/>
      <c r="AK4259"/>
      <c r="AL4259"/>
      <c r="AM4259"/>
      <c r="AN4259"/>
      <c r="AO4259"/>
      <c r="AP4259"/>
      <c r="AQ4259"/>
      <c r="AR4259"/>
      <c r="AS4259"/>
      <c r="AT4259"/>
      <c r="AU4259"/>
      <c r="AV4259"/>
      <c r="AW4259"/>
      <c r="AX4259"/>
      <c r="AY4259"/>
      <c r="AZ4259"/>
      <c r="BA4259"/>
      <c r="BB4259"/>
      <c r="BC4259"/>
      <c r="BD4259"/>
      <c r="BE4259"/>
      <c r="BF4259"/>
      <c r="BG4259"/>
      <c r="BH4259"/>
      <c r="BI4259"/>
      <c r="BJ4259"/>
      <c r="BK4259"/>
      <c r="BL4259"/>
      <c r="BM4259"/>
      <c r="BN4259"/>
      <c r="BO4259"/>
    </row>
    <row r="4260" spans="1:67" ht="15" x14ac:dyDescent="0.25">
      <c r="A4260" s="245" t="s">
        <v>2037</v>
      </c>
      <c r="B4260" s="245" t="s">
        <v>2036</v>
      </c>
      <c r="C4260" s="245" t="s">
        <v>2430</v>
      </c>
      <c r="D4260" s="245" t="s">
        <v>2429</v>
      </c>
      <c r="E4260" s="246" t="s">
        <v>44</v>
      </c>
      <c r="F4260" s="245" t="s">
        <v>44</v>
      </c>
      <c r="G4260" s="245" t="s">
        <v>3180</v>
      </c>
      <c r="H4260" s="245" t="s">
        <v>12848</v>
      </c>
      <c r="I4260" s="245" t="s">
        <v>24</v>
      </c>
      <c r="J4260" s="245" t="s">
        <v>569</v>
      </c>
      <c r="K4260" s="246" t="s">
        <v>24650</v>
      </c>
      <c r="L4260" s="245" t="s">
        <v>568</v>
      </c>
      <c r="M4260"/>
      <c r="N4260"/>
      <c r="O4260"/>
      <c r="P4260"/>
      <c r="Q4260"/>
      <c r="R4260"/>
      <c r="S4260"/>
      <c r="T4260"/>
      <c r="U4260"/>
      <c r="V4260"/>
      <c r="W4260"/>
      <c r="X4260"/>
      <c r="Y4260"/>
      <c r="Z4260"/>
      <c r="AA4260"/>
      <c r="AB4260"/>
      <c r="AC4260"/>
      <c r="AD4260"/>
      <c r="AE4260"/>
      <c r="AF4260"/>
      <c r="AG4260"/>
      <c r="AH4260"/>
      <c r="AI4260"/>
      <c r="AJ4260"/>
      <c r="AK4260"/>
      <c r="AL4260"/>
      <c r="AM4260"/>
      <c r="AN4260"/>
      <c r="AO4260"/>
      <c r="AP4260"/>
      <c r="AQ4260"/>
      <c r="AR4260"/>
      <c r="AS4260"/>
      <c r="AT4260"/>
      <c r="AU4260"/>
      <c r="AV4260"/>
      <c r="AW4260"/>
      <c r="AX4260"/>
      <c r="AY4260"/>
      <c r="AZ4260"/>
      <c r="BA4260"/>
      <c r="BB4260"/>
      <c r="BC4260"/>
      <c r="BD4260"/>
      <c r="BE4260"/>
      <c r="BF4260"/>
      <c r="BG4260"/>
      <c r="BH4260"/>
      <c r="BI4260"/>
      <c r="BJ4260"/>
      <c r="BK4260"/>
      <c r="BL4260"/>
      <c r="BM4260"/>
      <c r="BN4260"/>
      <c r="BO4260"/>
    </row>
    <row r="4261" spans="1:67" ht="15" x14ac:dyDescent="0.25">
      <c r="A4261" s="245" t="s">
        <v>2037</v>
      </c>
      <c r="B4261" s="245" t="s">
        <v>2036</v>
      </c>
      <c r="C4261" s="245" t="s">
        <v>2430</v>
      </c>
      <c r="D4261" s="245" t="s">
        <v>2429</v>
      </c>
      <c r="E4261" s="246" t="s">
        <v>44</v>
      </c>
      <c r="F4261" s="245" t="s">
        <v>44</v>
      </c>
      <c r="G4261" s="245" t="s">
        <v>3179</v>
      </c>
      <c r="H4261" s="245" t="s">
        <v>12849</v>
      </c>
      <c r="I4261" s="245" t="s">
        <v>24</v>
      </c>
      <c r="J4261" s="245" t="s">
        <v>569</v>
      </c>
      <c r="K4261" s="246" t="s">
        <v>24650</v>
      </c>
      <c r="L4261" s="245" t="s">
        <v>568</v>
      </c>
      <c r="M4261"/>
      <c r="N4261"/>
      <c r="O4261"/>
      <c r="P4261"/>
      <c r="Q4261"/>
      <c r="R4261"/>
      <c r="S4261"/>
      <c r="T4261"/>
      <c r="U4261"/>
      <c r="V4261"/>
      <c r="W4261"/>
      <c r="X4261"/>
      <c r="Y4261"/>
      <c r="Z4261"/>
      <c r="AA4261"/>
      <c r="AB4261"/>
      <c r="AC4261"/>
      <c r="AD4261"/>
      <c r="AE4261"/>
      <c r="AF4261"/>
      <c r="AG4261"/>
      <c r="AH4261"/>
      <c r="AI4261"/>
      <c r="AJ4261"/>
      <c r="AK4261"/>
      <c r="AL4261"/>
      <c r="AM4261"/>
      <c r="AN4261"/>
      <c r="AO4261"/>
      <c r="AP4261"/>
      <c r="AQ4261"/>
      <c r="AR4261"/>
      <c r="AS4261"/>
      <c r="AT4261"/>
      <c r="AU4261"/>
      <c r="AV4261"/>
      <c r="AW4261"/>
      <c r="AX4261"/>
      <c r="AY4261"/>
      <c r="AZ4261"/>
      <c r="BA4261"/>
      <c r="BB4261"/>
      <c r="BC4261"/>
      <c r="BD4261"/>
      <c r="BE4261"/>
      <c r="BF4261"/>
      <c r="BG4261"/>
      <c r="BH4261"/>
      <c r="BI4261"/>
      <c r="BJ4261"/>
      <c r="BK4261"/>
      <c r="BL4261"/>
      <c r="BM4261"/>
      <c r="BN4261"/>
      <c r="BO4261"/>
    </row>
    <row r="4262" spans="1:67" ht="15" x14ac:dyDescent="0.25">
      <c r="A4262" s="245" t="s">
        <v>2037</v>
      </c>
      <c r="B4262" s="245" t="s">
        <v>2036</v>
      </c>
      <c r="C4262" s="245" t="s">
        <v>2430</v>
      </c>
      <c r="D4262" s="245" t="s">
        <v>2429</v>
      </c>
      <c r="E4262" s="246" t="s">
        <v>44</v>
      </c>
      <c r="F4262" s="245" t="s">
        <v>44</v>
      </c>
      <c r="G4262" s="245" t="s">
        <v>3178</v>
      </c>
      <c r="H4262" s="245" t="s">
        <v>12850</v>
      </c>
      <c r="I4262" s="245" t="s">
        <v>24</v>
      </c>
      <c r="J4262" s="245" t="s">
        <v>569</v>
      </c>
      <c r="K4262" s="246" t="s">
        <v>24650</v>
      </c>
      <c r="L4262" s="245" t="s">
        <v>568</v>
      </c>
      <c r="M4262"/>
      <c r="N4262"/>
      <c r="O4262"/>
      <c r="P4262"/>
      <c r="Q4262"/>
      <c r="R4262"/>
      <c r="S4262"/>
      <c r="T4262"/>
      <c r="U4262"/>
      <c r="V4262"/>
      <c r="W4262"/>
      <c r="X4262"/>
      <c r="Y4262"/>
      <c r="Z4262"/>
      <c r="AA4262"/>
      <c r="AB4262"/>
      <c r="AC4262"/>
      <c r="AD4262"/>
      <c r="AE4262"/>
      <c r="AF4262"/>
      <c r="AG4262"/>
      <c r="AH4262"/>
      <c r="AI4262"/>
      <c r="AJ4262"/>
      <c r="AK4262"/>
      <c r="AL4262"/>
      <c r="AM4262"/>
      <c r="AN4262"/>
      <c r="AO4262"/>
      <c r="AP4262"/>
      <c r="AQ4262"/>
      <c r="AR4262"/>
      <c r="AS4262"/>
      <c r="AT4262"/>
      <c r="AU4262"/>
      <c r="AV4262"/>
      <c r="AW4262"/>
      <c r="AX4262"/>
      <c r="AY4262"/>
      <c r="AZ4262"/>
      <c r="BA4262"/>
      <c r="BB4262"/>
      <c r="BC4262"/>
      <c r="BD4262"/>
      <c r="BE4262"/>
      <c r="BF4262"/>
      <c r="BG4262"/>
      <c r="BH4262"/>
      <c r="BI4262"/>
      <c r="BJ4262"/>
      <c r="BK4262"/>
      <c r="BL4262"/>
      <c r="BM4262"/>
      <c r="BN4262"/>
      <c r="BO4262"/>
    </row>
    <row r="4263" spans="1:67" ht="15" x14ac:dyDescent="0.25">
      <c r="A4263" s="245" t="s">
        <v>2037</v>
      </c>
      <c r="B4263" s="245" t="s">
        <v>2036</v>
      </c>
      <c r="C4263" s="245" t="s">
        <v>2430</v>
      </c>
      <c r="D4263" s="245" t="s">
        <v>2429</v>
      </c>
      <c r="E4263" s="246" t="s">
        <v>44</v>
      </c>
      <c r="F4263" s="245" t="s">
        <v>44</v>
      </c>
      <c r="G4263" s="245" t="s">
        <v>3177</v>
      </c>
      <c r="H4263" s="245" t="s">
        <v>12851</v>
      </c>
      <c r="I4263" s="245" t="s">
        <v>24</v>
      </c>
      <c r="J4263" s="245" t="s">
        <v>569</v>
      </c>
      <c r="K4263" s="246" t="s">
        <v>12866</v>
      </c>
      <c r="L4263" s="245" t="s">
        <v>568</v>
      </c>
      <c r="M4263"/>
      <c r="N4263"/>
      <c r="O4263"/>
      <c r="P4263"/>
      <c r="Q4263"/>
      <c r="R4263"/>
      <c r="S4263"/>
      <c r="T4263"/>
      <c r="U4263"/>
      <c r="V4263"/>
      <c r="W4263"/>
      <c r="X4263"/>
      <c r="Y4263"/>
      <c r="Z4263"/>
      <c r="AA4263"/>
      <c r="AB4263"/>
      <c r="AC4263"/>
      <c r="AD4263"/>
      <c r="AE4263"/>
      <c r="AF4263"/>
      <c r="AG4263"/>
      <c r="AH4263"/>
      <c r="AI4263"/>
      <c r="AJ4263"/>
      <c r="AK4263"/>
      <c r="AL4263"/>
      <c r="AM4263"/>
      <c r="AN4263"/>
      <c r="AO4263"/>
      <c r="AP4263"/>
      <c r="AQ4263"/>
      <c r="AR4263"/>
      <c r="AS4263"/>
      <c r="AT4263"/>
      <c r="AU4263"/>
      <c r="AV4263"/>
      <c r="AW4263"/>
      <c r="AX4263"/>
      <c r="AY4263"/>
      <c r="AZ4263"/>
      <c r="BA4263"/>
      <c r="BB4263"/>
      <c r="BC4263"/>
      <c r="BD4263"/>
      <c r="BE4263"/>
      <c r="BF4263"/>
      <c r="BG4263"/>
      <c r="BH4263"/>
      <c r="BI4263"/>
      <c r="BJ4263"/>
      <c r="BK4263"/>
      <c r="BL4263"/>
      <c r="BM4263"/>
      <c r="BN4263"/>
      <c r="BO4263"/>
    </row>
    <row r="4264" spans="1:67" ht="15" x14ac:dyDescent="0.25">
      <c r="A4264" s="245" t="s">
        <v>2037</v>
      </c>
      <c r="B4264" s="245" t="s">
        <v>2036</v>
      </c>
      <c r="C4264" s="245" t="s">
        <v>2430</v>
      </c>
      <c r="D4264" s="245" t="s">
        <v>2429</v>
      </c>
      <c r="E4264" s="246" t="s">
        <v>44</v>
      </c>
      <c r="F4264" s="245" t="s">
        <v>44</v>
      </c>
      <c r="G4264" s="245" t="s">
        <v>3176</v>
      </c>
      <c r="H4264" s="245" t="s">
        <v>12852</v>
      </c>
      <c r="I4264" s="245" t="s">
        <v>24</v>
      </c>
      <c r="J4264" s="245" t="s">
        <v>569</v>
      </c>
      <c r="K4264" s="246" t="s">
        <v>12866</v>
      </c>
      <c r="L4264" s="245" t="s">
        <v>568</v>
      </c>
      <c r="M4264"/>
      <c r="N4264"/>
      <c r="O4264"/>
      <c r="P4264"/>
      <c r="Q4264"/>
      <c r="R4264"/>
      <c r="S4264"/>
      <c r="T4264"/>
      <c r="U4264"/>
      <c r="V4264"/>
      <c r="W4264"/>
      <c r="X4264"/>
      <c r="Y4264"/>
      <c r="Z4264"/>
      <c r="AA4264"/>
      <c r="AB4264"/>
      <c r="AC4264"/>
      <c r="AD4264"/>
      <c r="AE4264"/>
      <c r="AF4264"/>
      <c r="AG4264"/>
      <c r="AH4264"/>
      <c r="AI4264"/>
      <c r="AJ4264"/>
      <c r="AK4264"/>
      <c r="AL4264"/>
      <c r="AM4264"/>
      <c r="AN4264"/>
      <c r="AO4264"/>
      <c r="AP4264"/>
      <c r="AQ4264"/>
      <c r="AR4264"/>
      <c r="AS4264"/>
      <c r="AT4264"/>
      <c r="AU4264"/>
      <c r="AV4264"/>
      <c r="AW4264"/>
      <c r="AX4264"/>
      <c r="AY4264"/>
      <c r="AZ4264"/>
      <c r="BA4264"/>
      <c r="BB4264"/>
      <c r="BC4264"/>
      <c r="BD4264"/>
      <c r="BE4264"/>
      <c r="BF4264"/>
      <c r="BG4264"/>
      <c r="BH4264"/>
      <c r="BI4264"/>
      <c r="BJ4264"/>
      <c r="BK4264"/>
      <c r="BL4264"/>
      <c r="BM4264"/>
      <c r="BN4264"/>
      <c r="BO4264"/>
    </row>
    <row r="4265" spans="1:67" ht="15" x14ac:dyDescent="0.25">
      <c r="A4265" s="245" t="s">
        <v>2037</v>
      </c>
      <c r="B4265" s="245" t="s">
        <v>2036</v>
      </c>
      <c r="C4265" s="245" t="s">
        <v>2430</v>
      </c>
      <c r="D4265" s="245" t="s">
        <v>2429</v>
      </c>
      <c r="E4265" s="246" t="s">
        <v>44</v>
      </c>
      <c r="F4265" s="245" t="s">
        <v>44</v>
      </c>
      <c r="G4265" s="245" t="s">
        <v>3175</v>
      </c>
      <c r="H4265" s="245" t="s">
        <v>12853</v>
      </c>
      <c r="I4265" s="245" t="s">
        <v>24</v>
      </c>
      <c r="J4265" s="245" t="s">
        <v>569</v>
      </c>
      <c r="K4265" s="246" t="s">
        <v>12866</v>
      </c>
      <c r="L4265" s="245" t="s">
        <v>568</v>
      </c>
      <c r="M4265"/>
      <c r="N4265"/>
      <c r="O4265"/>
      <c r="P4265"/>
      <c r="Q4265"/>
      <c r="R4265"/>
      <c r="S4265"/>
      <c r="T4265"/>
      <c r="U4265"/>
      <c r="V4265"/>
      <c r="W4265"/>
      <c r="X4265"/>
      <c r="Y4265"/>
      <c r="Z4265"/>
      <c r="AA4265"/>
      <c r="AB4265"/>
      <c r="AC4265"/>
      <c r="AD4265"/>
      <c r="AE4265"/>
      <c r="AF4265"/>
      <c r="AG4265"/>
      <c r="AH4265"/>
      <c r="AI4265"/>
      <c r="AJ4265"/>
      <c r="AK4265"/>
      <c r="AL4265"/>
      <c r="AM4265"/>
      <c r="AN4265"/>
      <c r="AO4265"/>
      <c r="AP4265"/>
      <c r="AQ4265"/>
      <c r="AR4265"/>
      <c r="AS4265"/>
      <c r="AT4265"/>
      <c r="AU4265"/>
      <c r="AV4265"/>
      <c r="AW4265"/>
      <c r="AX4265"/>
      <c r="AY4265"/>
      <c r="AZ4265"/>
      <c r="BA4265"/>
      <c r="BB4265"/>
      <c r="BC4265"/>
      <c r="BD4265"/>
      <c r="BE4265"/>
      <c r="BF4265"/>
      <c r="BG4265"/>
      <c r="BH4265"/>
      <c r="BI4265"/>
      <c r="BJ4265"/>
      <c r="BK4265"/>
      <c r="BL4265"/>
      <c r="BM4265"/>
      <c r="BN4265"/>
      <c r="BO4265"/>
    </row>
    <row r="4266" spans="1:67" ht="15" x14ac:dyDescent="0.25">
      <c r="A4266" s="245" t="s">
        <v>2037</v>
      </c>
      <c r="B4266" s="245" t="s">
        <v>2036</v>
      </c>
      <c r="C4266" s="245" t="s">
        <v>2430</v>
      </c>
      <c r="D4266" s="245" t="s">
        <v>2429</v>
      </c>
      <c r="E4266" s="246" t="s">
        <v>44</v>
      </c>
      <c r="F4266" s="245" t="s">
        <v>44</v>
      </c>
      <c r="G4266" s="245" t="s">
        <v>3174</v>
      </c>
      <c r="H4266" s="245" t="s">
        <v>12854</v>
      </c>
      <c r="I4266" s="245" t="s">
        <v>24</v>
      </c>
      <c r="J4266" s="245" t="s">
        <v>569</v>
      </c>
      <c r="K4266" s="246" t="s">
        <v>19921</v>
      </c>
      <c r="L4266" s="245" t="s">
        <v>568</v>
      </c>
      <c r="M4266"/>
      <c r="N4266"/>
      <c r="O4266"/>
      <c r="P4266"/>
      <c r="Q4266"/>
      <c r="R4266"/>
      <c r="S4266"/>
      <c r="T4266"/>
      <c r="U4266"/>
      <c r="V4266"/>
      <c r="W4266"/>
      <c r="X4266"/>
      <c r="Y4266"/>
      <c r="Z4266"/>
      <c r="AA4266"/>
      <c r="AB4266"/>
      <c r="AC4266"/>
      <c r="AD4266"/>
      <c r="AE4266"/>
      <c r="AF4266"/>
      <c r="AG4266"/>
      <c r="AH4266"/>
      <c r="AI4266"/>
      <c r="AJ4266"/>
      <c r="AK4266"/>
      <c r="AL4266"/>
      <c r="AM4266"/>
      <c r="AN4266"/>
      <c r="AO4266"/>
      <c r="AP4266"/>
      <c r="AQ4266"/>
      <c r="AR4266"/>
      <c r="AS4266"/>
      <c r="AT4266"/>
      <c r="AU4266"/>
      <c r="AV4266"/>
      <c r="AW4266"/>
      <c r="AX4266"/>
      <c r="AY4266"/>
      <c r="AZ4266"/>
      <c r="BA4266"/>
      <c r="BB4266"/>
      <c r="BC4266"/>
      <c r="BD4266"/>
      <c r="BE4266"/>
      <c r="BF4266"/>
      <c r="BG4266"/>
      <c r="BH4266"/>
      <c r="BI4266"/>
      <c r="BJ4266"/>
      <c r="BK4266"/>
      <c r="BL4266"/>
      <c r="BM4266"/>
      <c r="BN4266"/>
      <c r="BO4266"/>
    </row>
    <row r="4267" spans="1:67" ht="15" x14ac:dyDescent="0.25">
      <c r="A4267" s="245" t="s">
        <v>2037</v>
      </c>
      <c r="B4267" s="245" t="s">
        <v>2036</v>
      </c>
      <c r="C4267" s="245" t="s">
        <v>2430</v>
      </c>
      <c r="D4267" s="245" t="s">
        <v>2429</v>
      </c>
      <c r="E4267" s="246" t="s">
        <v>44</v>
      </c>
      <c r="F4267" s="245" t="s">
        <v>44</v>
      </c>
      <c r="G4267" s="245" t="s">
        <v>3173</v>
      </c>
      <c r="H4267" s="245" t="s">
        <v>12855</v>
      </c>
      <c r="I4267" s="245" t="s">
        <v>24</v>
      </c>
      <c r="J4267" s="245" t="s">
        <v>569</v>
      </c>
      <c r="K4267" s="246" t="s">
        <v>19921</v>
      </c>
      <c r="L4267" s="245" t="s">
        <v>568</v>
      </c>
      <c r="M4267"/>
      <c r="N4267"/>
      <c r="O4267"/>
      <c r="P4267"/>
      <c r="Q4267"/>
      <c r="R4267"/>
      <c r="S4267"/>
      <c r="T4267"/>
      <c r="U4267"/>
      <c r="V4267"/>
      <c r="W4267"/>
      <c r="X4267"/>
      <c r="Y4267"/>
      <c r="Z4267"/>
      <c r="AA4267"/>
      <c r="AB4267"/>
      <c r="AC4267"/>
      <c r="AD4267"/>
      <c r="AE4267"/>
      <c r="AF4267"/>
      <c r="AG4267"/>
      <c r="AH4267"/>
      <c r="AI4267"/>
      <c r="AJ4267"/>
      <c r="AK4267"/>
      <c r="AL4267"/>
      <c r="AM4267"/>
      <c r="AN4267"/>
      <c r="AO4267"/>
      <c r="AP4267"/>
      <c r="AQ4267"/>
      <c r="AR4267"/>
      <c r="AS4267"/>
      <c r="AT4267"/>
      <c r="AU4267"/>
      <c r="AV4267"/>
      <c r="AW4267"/>
      <c r="AX4267"/>
      <c r="AY4267"/>
      <c r="AZ4267"/>
      <c r="BA4267"/>
      <c r="BB4267"/>
      <c r="BC4267"/>
      <c r="BD4267"/>
      <c r="BE4267"/>
      <c r="BF4267"/>
      <c r="BG4267"/>
      <c r="BH4267"/>
      <c r="BI4267"/>
      <c r="BJ4267"/>
      <c r="BK4267"/>
      <c r="BL4267"/>
      <c r="BM4267"/>
      <c r="BN4267"/>
      <c r="BO4267"/>
    </row>
    <row r="4268" spans="1:67" ht="15" x14ac:dyDescent="0.25">
      <c r="A4268" s="245" t="s">
        <v>2037</v>
      </c>
      <c r="B4268" s="245" t="s">
        <v>2036</v>
      </c>
      <c r="C4268" s="245" t="s">
        <v>2430</v>
      </c>
      <c r="D4268" s="245" t="s">
        <v>2429</v>
      </c>
      <c r="E4268" s="246" t="s">
        <v>44</v>
      </c>
      <c r="F4268" s="245" t="s">
        <v>44</v>
      </c>
      <c r="G4268" s="245" t="s">
        <v>3172</v>
      </c>
      <c r="H4268" s="245" t="s">
        <v>12856</v>
      </c>
      <c r="I4268" s="245" t="s">
        <v>24</v>
      </c>
      <c r="J4268" s="245" t="s">
        <v>569</v>
      </c>
      <c r="K4268" s="246" t="s">
        <v>24651</v>
      </c>
      <c r="L4268" s="245" t="s">
        <v>568</v>
      </c>
      <c r="M4268"/>
      <c r="N4268"/>
      <c r="O4268"/>
      <c r="P4268"/>
      <c r="Q4268"/>
      <c r="R4268"/>
      <c r="S4268"/>
      <c r="T4268"/>
      <c r="U4268"/>
      <c r="V4268"/>
      <c r="W4268"/>
      <c r="X4268"/>
      <c r="Y4268"/>
      <c r="Z4268"/>
      <c r="AA4268"/>
      <c r="AB4268"/>
      <c r="AC4268"/>
      <c r="AD4268"/>
      <c r="AE4268"/>
      <c r="AF4268"/>
      <c r="AG4268"/>
      <c r="AH4268"/>
      <c r="AI4268"/>
      <c r="AJ4268"/>
      <c r="AK4268"/>
      <c r="AL4268"/>
      <c r="AM4268"/>
      <c r="AN4268"/>
      <c r="AO4268"/>
      <c r="AP4268"/>
      <c r="AQ4268"/>
      <c r="AR4268"/>
      <c r="AS4268"/>
      <c r="AT4268"/>
      <c r="AU4268"/>
      <c r="AV4268"/>
      <c r="AW4268"/>
      <c r="AX4268"/>
      <c r="AY4268"/>
      <c r="AZ4268"/>
      <c r="BA4268"/>
      <c r="BB4268"/>
      <c r="BC4268"/>
      <c r="BD4268"/>
      <c r="BE4268"/>
      <c r="BF4268"/>
      <c r="BG4268"/>
      <c r="BH4268"/>
      <c r="BI4268"/>
      <c r="BJ4268"/>
      <c r="BK4268"/>
      <c r="BL4268"/>
      <c r="BM4268"/>
      <c r="BN4268"/>
      <c r="BO4268"/>
    </row>
    <row r="4269" spans="1:67" ht="15" x14ac:dyDescent="0.25">
      <c r="A4269" s="245" t="s">
        <v>2037</v>
      </c>
      <c r="B4269" s="245" t="s">
        <v>2036</v>
      </c>
      <c r="C4269" s="245" t="s">
        <v>2430</v>
      </c>
      <c r="D4269" s="245" t="s">
        <v>2429</v>
      </c>
      <c r="E4269" s="246" t="s">
        <v>44</v>
      </c>
      <c r="F4269" s="245" t="s">
        <v>44</v>
      </c>
      <c r="G4269" s="245" t="s">
        <v>3171</v>
      </c>
      <c r="H4269" s="245" t="s">
        <v>12857</v>
      </c>
      <c r="I4269" s="245" t="s">
        <v>24</v>
      </c>
      <c r="J4269" s="245" t="s">
        <v>569</v>
      </c>
      <c r="K4269" s="246" t="s">
        <v>24651</v>
      </c>
      <c r="L4269" s="245" t="s">
        <v>568</v>
      </c>
      <c r="M4269"/>
      <c r="N4269"/>
      <c r="O4269"/>
      <c r="P4269"/>
      <c r="Q4269"/>
      <c r="R4269"/>
      <c r="S4269"/>
      <c r="T4269"/>
      <c r="U4269"/>
      <c r="V4269"/>
      <c r="W4269"/>
      <c r="X4269"/>
      <c r="Y4269"/>
      <c r="Z4269"/>
      <c r="AA4269"/>
      <c r="AB4269"/>
      <c r="AC4269"/>
      <c r="AD4269"/>
      <c r="AE4269"/>
      <c r="AF4269"/>
      <c r="AG4269"/>
      <c r="AH4269"/>
      <c r="AI4269"/>
      <c r="AJ4269"/>
      <c r="AK4269"/>
      <c r="AL4269"/>
      <c r="AM4269"/>
      <c r="AN4269"/>
      <c r="AO4269"/>
      <c r="AP4269"/>
      <c r="AQ4269"/>
      <c r="AR4269"/>
      <c r="AS4269"/>
      <c r="AT4269"/>
      <c r="AU4269"/>
      <c r="AV4269"/>
      <c r="AW4269"/>
      <c r="AX4269"/>
      <c r="AY4269"/>
      <c r="AZ4269"/>
      <c r="BA4269"/>
      <c r="BB4269"/>
      <c r="BC4269"/>
      <c r="BD4269"/>
      <c r="BE4269"/>
      <c r="BF4269"/>
      <c r="BG4269"/>
      <c r="BH4269"/>
      <c r="BI4269"/>
      <c r="BJ4269"/>
      <c r="BK4269"/>
      <c r="BL4269"/>
      <c r="BM4269"/>
      <c r="BN4269"/>
      <c r="BO4269"/>
    </row>
    <row r="4270" spans="1:67" ht="15" x14ac:dyDescent="0.25">
      <c r="A4270" s="245" t="s">
        <v>2037</v>
      </c>
      <c r="B4270" s="245" t="s">
        <v>2036</v>
      </c>
      <c r="C4270" s="245" t="s">
        <v>2430</v>
      </c>
      <c r="D4270" s="245" t="s">
        <v>2429</v>
      </c>
      <c r="E4270" s="246" t="s">
        <v>44</v>
      </c>
      <c r="F4270" s="245" t="s">
        <v>44</v>
      </c>
      <c r="G4270" s="245" t="s">
        <v>3170</v>
      </c>
      <c r="H4270" s="245" t="s">
        <v>12858</v>
      </c>
      <c r="I4270" s="245" t="s">
        <v>24</v>
      </c>
      <c r="J4270" s="245" t="s">
        <v>569</v>
      </c>
      <c r="K4270" s="246" t="s">
        <v>24652</v>
      </c>
      <c r="L4270" s="245" t="s">
        <v>568</v>
      </c>
      <c r="M4270"/>
      <c r="N4270"/>
      <c r="O4270"/>
      <c r="P4270"/>
      <c r="Q4270"/>
      <c r="R4270"/>
      <c r="S4270"/>
      <c r="T4270"/>
      <c r="U4270"/>
      <c r="V4270"/>
      <c r="W4270"/>
      <c r="X4270"/>
      <c r="Y4270"/>
      <c r="Z4270"/>
      <c r="AA4270"/>
      <c r="AB4270"/>
      <c r="AC4270"/>
      <c r="AD4270"/>
      <c r="AE4270"/>
      <c r="AF4270"/>
      <c r="AG4270"/>
      <c r="AH4270"/>
      <c r="AI4270"/>
      <c r="AJ4270"/>
      <c r="AK4270"/>
      <c r="AL4270"/>
      <c r="AM4270"/>
      <c r="AN4270"/>
      <c r="AO4270"/>
      <c r="AP4270"/>
      <c r="AQ4270"/>
      <c r="AR4270"/>
      <c r="AS4270"/>
      <c r="AT4270"/>
      <c r="AU4270"/>
      <c r="AV4270"/>
      <c r="AW4270"/>
      <c r="AX4270"/>
      <c r="AY4270"/>
      <c r="AZ4270"/>
      <c r="BA4270"/>
      <c r="BB4270"/>
      <c r="BC4270"/>
      <c r="BD4270"/>
      <c r="BE4270"/>
      <c r="BF4270"/>
      <c r="BG4270"/>
      <c r="BH4270"/>
      <c r="BI4270"/>
      <c r="BJ4270"/>
      <c r="BK4270"/>
      <c r="BL4270"/>
      <c r="BM4270"/>
      <c r="BN4270"/>
      <c r="BO4270"/>
    </row>
    <row r="4271" spans="1:67" ht="15" x14ac:dyDescent="0.25">
      <c r="A4271" s="245" t="s">
        <v>2037</v>
      </c>
      <c r="B4271" s="245" t="s">
        <v>2036</v>
      </c>
      <c r="C4271" s="245" t="s">
        <v>2430</v>
      </c>
      <c r="D4271" s="245" t="s">
        <v>2429</v>
      </c>
      <c r="E4271" s="246" t="s">
        <v>44</v>
      </c>
      <c r="F4271" s="245" t="s">
        <v>44</v>
      </c>
      <c r="G4271" s="245" t="s">
        <v>3169</v>
      </c>
      <c r="H4271" s="245" t="s">
        <v>19641</v>
      </c>
      <c r="I4271" s="245" t="s">
        <v>24</v>
      </c>
      <c r="J4271" s="245" t="s">
        <v>569</v>
      </c>
      <c r="K4271" s="246" t="s">
        <v>3721</v>
      </c>
      <c r="L4271" s="245" t="s">
        <v>568</v>
      </c>
      <c r="M4271"/>
      <c r="N4271"/>
      <c r="O4271"/>
      <c r="P4271"/>
      <c r="Q4271"/>
      <c r="R4271"/>
      <c r="S4271"/>
      <c r="T4271"/>
      <c r="U4271"/>
      <c r="V4271"/>
      <c r="W4271"/>
      <c r="X4271"/>
      <c r="Y4271"/>
      <c r="Z4271"/>
      <c r="AA4271"/>
      <c r="AB4271"/>
      <c r="AC4271"/>
      <c r="AD4271"/>
      <c r="AE4271"/>
      <c r="AF4271"/>
      <c r="AG4271"/>
      <c r="AH4271"/>
      <c r="AI4271"/>
      <c r="AJ4271"/>
      <c r="AK4271"/>
      <c r="AL4271"/>
      <c r="AM4271"/>
      <c r="AN4271"/>
      <c r="AO4271"/>
      <c r="AP4271"/>
      <c r="AQ4271"/>
      <c r="AR4271"/>
      <c r="AS4271"/>
      <c r="AT4271"/>
      <c r="AU4271"/>
      <c r="AV4271"/>
      <c r="AW4271"/>
      <c r="AX4271"/>
      <c r="AY4271"/>
      <c r="AZ4271"/>
      <c r="BA4271"/>
      <c r="BB4271"/>
      <c r="BC4271"/>
      <c r="BD4271"/>
      <c r="BE4271"/>
      <c r="BF4271"/>
      <c r="BG4271"/>
      <c r="BH4271"/>
      <c r="BI4271"/>
      <c r="BJ4271"/>
      <c r="BK4271"/>
      <c r="BL4271"/>
      <c r="BM4271"/>
      <c r="BN4271"/>
      <c r="BO4271"/>
    </row>
    <row r="4272" spans="1:67" ht="15" x14ac:dyDescent="0.25">
      <c r="A4272" s="245" t="s">
        <v>2037</v>
      </c>
      <c r="B4272" s="245" t="s">
        <v>2036</v>
      </c>
      <c r="C4272" s="245" t="s">
        <v>2430</v>
      </c>
      <c r="D4272" s="245" t="s">
        <v>2429</v>
      </c>
      <c r="E4272" s="246" t="s">
        <v>44</v>
      </c>
      <c r="F4272" s="245" t="s">
        <v>44</v>
      </c>
      <c r="G4272" s="245" t="s">
        <v>3167</v>
      </c>
      <c r="H4272" s="245" t="s">
        <v>19642</v>
      </c>
      <c r="I4272" s="245" t="s">
        <v>24</v>
      </c>
      <c r="J4272" s="245" t="s">
        <v>569</v>
      </c>
      <c r="K4272" s="246" t="s">
        <v>24653</v>
      </c>
      <c r="L4272" s="245" t="s">
        <v>568</v>
      </c>
      <c r="M4272"/>
      <c r="N4272"/>
      <c r="O4272"/>
      <c r="P4272"/>
      <c r="Q4272"/>
      <c r="R4272"/>
      <c r="S4272"/>
      <c r="T4272"/>
      <c r="U4272"/>
      <c r="V4272"/>
      <c r="W4272"/>
      <c r="X4272"/>
      <c r="Y4272"/>
      <c r="Z4272"/>
      <c r="AA4272"/>
      <c r="AB4272"/>
      <c r="AC4272"/>
      <c r="AD4272"/>
      <c r="AE4272"/>
      <c r="AF4272"/>
      <c r="AG4272"/>
      <c r="AH4272"/>
      <c r="AI4272"/>
      <c r="AJ4272"/>
      <c r="AK4272"/>
      <c r="AL4272"/>
      <c r="AM4272"/>
      <c r="AN4272"/>
      <c r="AO4272"/>
      <c r="AP4272"/>
      <c r="AQ4272"/>
      <c r="AR4272"/>
      <c r="AS4272"/>
      <c r="AT4272"/>
      <c r="AU4272"/>
      <c r="AV4272"/>
      <c r="AW4272"/>
      <c r="AX4272"/>
      <c r="AY4272"/>
      <c r="AZ4272"/>
      <c r="BA4272"/>
      <c r="BB4272"/>
      <c r="BC4272"/>
      <c r="BD4272"/>
      <c r="BE4272"/>
      <c r="BF4272"/>
      <c r="BG4272"/>
      <c r="BH4272"/>
      <c r="BI4272"/>
      <c r="BJ4272"/>
      <c r="BK4272"/>
      <c r="BL4272"/>
      <c r="BM4272"/>
      <c r="BN4272"/>
      <c r="BO4272"/>
    </row>
    <row r="4273" spans="1:67" ht="15" x14ac:dyDescent="0.25">
      <c r="A4273" s="245" t="s">
        <v>2037</v>
      </c>
      <c r="B4273" s="245" t="s">
        <v>2036</v>
      </c>
      <c r="C4273" s="245" t="s">
        <v>2430</v>
      </c>
      <c r="D4273" s="245" t="s">
        <v>2429</v>
      </c>
      <c r="E4273" s="246" t="s">
        <v>44</v>
      </c>
      <c r="F4273" s="245" t="s">
        <v>44</v>
      </c>
      <c r="G4273" s="245" t="s">
        <v>3166</v>
      </c>
      <c r="H4273" s="245" t="s">
        <v>19644</v>
      </c>
      <c r="I4273" s="245" t="s">
        <v>24</v>
      </c>
      <c r="J4273" s="245" t="s">
        <v>569</v>
      </c>
      <c r="K4273" s="246" t="s">
        <v>8966</v>
      </c>
      <c r="L4273" s="245" t="s">
        <v>568</v>
      </c>
      <c r="M4273"/>
      <c r="N4273"/>
      <c r="O4273"/>
      <c r="P4273"/>
      <c r="Q4273"/>
      <c r="R4273"/>
      <c r="S4273"/>
      <c r="T4273"/>
      <c r="U4273"/>
      <c r="V4273"/>
      <c r="W4273"/>
      <c r="X4273"/>
      <c r="Y4273"/>
      <c r="Z4273"/>
      <c r="AA4273"/>
      <c r="AB4273"/>
      <c r="AC4273"/>
      <c r="AD4273"/>
      <c r="AE4273"/>
      <c r="AF4273"/>
      <c r="AG4273"/>
      <c r="AH4273"/>
      <c r="AI4273"/>
      <c r="AJ4273"/>
      <c r="AK4273"/>
      <c r="AL4273"/>
      <c r="AM4273"/>
      <c r="AN4273"/>
      <c r="AO4273"/>
      <c r="AP4273"/>
      <c r="AQ4273"/>
      <c r="AR4273"/>
      <c r="AS4273"/>
      <c r="AT4273"/>
      <c r="AU4273"/>
      <c r="AV4273"/>
      <c r="AW4273"/>
      <c r="AX4273"/>
      <c r="AY4273"/>
      <c r="AZ4273"/>
      <c r="BA4273"/>
      <c r="BB4273"/>
      <c r="BC4273"/>
      <c r="BD4273"/>
      <c r="BE4273"/>
      <c r="BF4273"/>
      <c r="BG4273"/>
      <c r="BH4273"/>
      <c r="BI4273"/>
      <c r="BJ4273"/>
      <c r="BK4273"/>
      <c r="BL4273"/>
      <c r="BM4273"/>
      <c r="BN4273"/>
      <c r="BO4273"/>
    </row>
    <row r="4274" spans="1:67" ht="15" x14ac:dyDescent="0.25">
      <c r="A4274" s="245" t="s">
        <v>2037</v>
      </c>
      <c r="B4274" s="245" t="s">
        <v>2036</v>
      </c>
      <c r="C4274" s="245" t="s">
        <v>2430</v>
      </c>
      <c r="D4274" s="245" t="s">
        <v>2429</v>
      </c>
      <c r="E4274" s="246" t="s">
        <v>44</v>
      </c>
      <c r="F4274" s="245" t="s">
        <v>44</v>
      </c>
      <c r="G4274" s="245" t="s">
        <v>3164</v>
      </c>
      <c r="H4274" s="245" t="s">
        <v>19645</v>
      </c>
      <c r="I4274" s="245" t="s">
        <v>24</v>
      </c>
      <c r="J4274" s="245" t="s">
        <v>569</v>
      </c>
      <c r="K4274" s="246" t="s">
        <v>10440</v>
      </c>
      <c r="L4274" s="245" t="s">
        <v>568</v>
      </c>
      <c r="M4274"/>
      <c r="N4274"/>
      <c r="O4274"/>
      <c r="P4274"/>
      <c r="Q4274"/>
      <c r="R4274"/>
      <c r="S4274"/>
      <c r="T4274"/>
      <c r="U4274"/>
      <c r="V4274"/>
      <c r="W4274"/>
      <c r="X4274"/>
      <c r="Y4274"/>
      <c r="Z4274"/>
      <c r="AA4274"/>
      <c r="AB4274"/>
      <c r="AC4274"/>
      <c r="AD4274"/>
      <c r="AE4274"/>
      <c r="AF4274"/>
      <c r="AG4274"/>
      <c r="AH4274"/>
      <c r="AI4274"/>
      <c r="AJ4274"/>
      <c r="AK4274"/>
      <c r="AL4274"/>
      <c r="AM4274"/>
      <c r="AN4274"/>
      <c r="AO4274"/>
      <c r="AP4274"/>
      <c r="AQ4274"/>
      <c r="AR4274"/>
      <c r="AS4274"/>
      <c r="AT4274"/>
      <c r="AU4274"/>
      <c r="AV4274"/>
      <c r="AW4274"/>
      <c r="AX4274"/>
      <c r="AY4274"/>
      <c r="AZ4274"/>
      <c r="BA4274"/>
      <c r="BB4274"/>
      <c r="BC4274"/>
      <c r="BD4274"/>
      <c r="BE4274"/>
      <c r="BF4274"/>
      <c r="BG4274"/>
      <c r="BH4274"/>
      <c r="BI4274"/>
      <c r="BJ4274"/>
      <c r="BK4274"/>
      <c r="BL4274"/>
      <c r="BM4274"/>
      <c r="BN4274"/>
      <c r="BO4274"/>
    </row>
    <row r="4275" spans="1:67" ht="15" x14ac:dyDescent="0.25">
      <c r="A4275" s="245" t="s">
        <v>2037</v>
      </c>
      <c r="B4275" s="245" t="s">
        <v>2036</v>
      </c>
      <c r="C4275" s="245" t="s">
        <v>2430</v>
      </c>
      <c r="D4275" s="245" t="s">
        <v>2429</v>
      </c>
      <c r="E4275" s="246" t="s">
        <v>44</v>
      </c>
      <c r="F4275" s="245" t="s">
        <v>44</v>
      </c>
      <c r="G4275" s="245" t="s">
        <v>3163</v>
      </c>
      <c r="H4275" s="245" t="s">
        <v>19646</v>
      </c>
      <c r="I4275" s="245" t="s">
        <v>24</v>
      </c>
      <c r="J4275" s="245" t="s">
        <v>569</v>
      </c>
      <c r="K4275" s="246" t="s">
        <v>21228</v>
      </c>
      <c r="L4275" s="245" t="s">
        <v>568</v>
      </c>
      <c r="M4275"/>
      <c r="N4275"/>
      <c r="O4275"/>
      <c r="P4275"/>
      <c r="Q4275"/>
      <c r="R4275"/>
      <c r="S4275"/>
      <c r="T4275"/>
      <c r="U4275"/>
      <c r="V4275"/>
      <c r="W4275"/>
      <c r="X4275"/>
      <c r="Y4275"/>
      <c r="Z4275"/>
      <c r="AA4275"/>
      <c r="AB4275"/>
      <c r="AC4275"/>
      <c r="AD4275"/>
      <c r="AE4275"/>
      <c r="AF4275"/>
      <c r="AG4275"/>
      <c r="AH4275"/>
      <c r="AI4275"/>
      <c r="AJ4275"/>
      <c r="AK4275"/>
      <c r="AL4275"/>
      <c r="AM4275"/>
      <c r="AN4275"/>
      <c r="AO4275"/>
      <c r="AP4275"/>
      <c r="AQ4275"/>
      <c r="AR4275"/>
      <c r="AS4275"/>
      <c r="AT4275"/>
      <c r="AU4275"/>
      <c r="AV4275"/>
      <c r="AW4275"/>
      <c r="AX4275"/>
      <c r="AY4275"/>
      <c r="AZ4275"/>
      <c r="BA4275"/>
      <c r="BB4275"/>
      <c r="BC4275"/>
      <c r="BD4275"/>
      <c r="BE4275"/>
      <c r="BF4275"/>
      <c r="BG4275"/>
      <c r="BH4275"/>
      <c r="BI4275"/>
      <c r="BJ4275"/>
      <c r="BK4275"/>
      <c r="BL4275"/>
      <c r="BM4275"/>
      <c r="BN4275"/>
      <c r="BO4275"/>
    </row>
    <row r="4276" spans="1:67" ht="15" x14ac:dyDescent="0.25">
      <c r="A4276" s="245" t="s">
        <v>2037</v>
      </c>
      <c r="B4276" s="245" t="s">
        <v>2036</v>
      </c>
      <c r="C4276" s="245" t="s">
        <v>2430</v>
      </c>
      <c r="D4276" s="245" t="s">
        <v>2429</v>
      </c>
      <c r="E4276" s="246" t="s">
        <v>44</v>
      </c>
      <c r="F4276" s="245" t="s">
        <v>44</v>
      </c>
      <c r="G4276" s="245" t="s">
        <v>3162</v>
      </c>
      <c r="H4276" s="245" t="s">
        <v>19647</v>
      </c>
      <c r="I4276" s="245" t="s">
        <v>24</v>
      </c>
      <c r="J4276" s="245" t="s">
        <v>569</v>
      </c>
      <c r="K4276" s="246" t="s">
        <v>9013</v>
      </c>
      <c r="L4276" s="245" t="s">
        <v>568</v>
      </c>
      <c r="M4276"/>
      <c r="N4276"/>
      <c r="O4276"/>
      <c r="P4276"/>
      <c r="Q4276"/>
      <c r="R4276"/>
      <c r="S4276"/>
      <c r="T4276"/>
      <c r="U4276"/>
      <c r="V4276"/>
      <c r="W4276"/>
      <c r="X4276"/>
      <c r="Y4276"/>
      <c r="Z4276"/>
      <c r="AA4276"/>
      <c r="AB4276"/>
      <c r="AC4276"/>
      <c r="AD4276"/>
      <c r="AE4276"/>
      <c r="AF4276"/>
      <c r="AG4276"/>
      <c r="AH4276"/>
      <c r="AI4276"/>
      <c r="AJ4276"/>
      <c r="AK4276"/>
      <c r="AL4276"/>
      <c r="AM4276"/>
      <c r="AN4276"/>
      <c r="AO4276"/>
      <c r="AP4276"/>
      <c r="AQ4276"/>
      <c r="AR4276"/>
      <c r="AS4276"/>
      <c r="AT4276"/>
      <c r="AU4276"/>
      <c r="AV4276"/>
      <c r="AW4276"/>
      <c r="AX4276"/>
      <c r="AY4276"/>
      <c r="AZ4276"/>
      <c r="BA4276"/>
      <c r="BB4276"/>
      <c r="BC4276"/>
      <c r="BD4276"/>
      <c r="BE4276"/>
      <c r="BF4276"/>
      <c r="BG4276"/>
      <c r="BH4276"/>
      <c r="BI4276"/>
      <c r="BJ4276"/>
      <c r="BK4276"/>
      <c r="BL4276"/>
      <c r="BM4276"/>
      <c r="BN4276"/>
      <c r="BO4276"/>
    </row>
    <row r="4277" spans="1:67" ht="15" x14ac:dyDescent="0.25">
      <c r="A4277" s="245" t="s">
        <v>2037</v>
      </c>
      <c r="B4277" s="245" t="s">
        <v>2036</v>
      </c>
      <c r="C4277" s="245" t="s">
        <v>2430</v>
      </c>
      <c r="D4277" s="245" t="s">
        <v>2429</v>
      </c>
      <c r="E4277" s="246" t="s">
        <v>44</v>
      </c>
      <c r="F4277" s="245" t="s">
        <v>44</v>
      </c>
      <c r="G4277" s="245" t="s">
        <v>3161</v>
      </c>
      <c r="H4277" s="245" t="s">
        <v>19648</v>
      </c>
      <c r="I4277" s="245" t="s">
        <v>24</v>
      </c>
      <c r="J4277" s="245" t="s">
        <v>569</v>
      </c>
      <c r="K4277" s="246" t="s">
        <v>24654</v>
      </c>
      <c r="L4277" s="245" t="s">
        <v>568</v>
      </c>
      <c r="M4277"/>
      <c r="N4277"/>
      <c r="O4277"/>
      <c r="P4277"/>
      <c r="Q4277"/>
      <c r="R4277"/>
      <c r="S4277"/>
      <c r="T4277"/>
      <c r="U4277"/>
      <c r="V4277"/>
      <c r="W4277"/>
      <c r="X4277"/>
      <c r="Y4277"/>
      <c r="Z4277"/>
      <c r="AA4277"/>
      <c r="AB4277"/>
      <c r="AC4277"/>
      <c r="AD4277"/>
      <c r="AE4277"/>
      <c r="AF4277"/>
      <c r="AG4277"/>
      <c r="AH4277"/>
      <c r="AI4277"/>
      <c r="AJ4277"/>
      <c r="AK4277"/>
      <c r="AL4277"/>
      <c r="AM4277"/>
      <c r="AN4277"/>
      <c r="AO4277"/>
      <c r="AP4277"/>
      <c r="AQ4277"/>
      <c r="AR4277"/>
      <c r="AS4277"/>
      <c r="AT4277"/>
      <c r="AU4277"/>
      <c r="AV4277"/>
      <c r="AW4277"/>
      <c r="AX4277"/>
      <c r="AY4277"/>
      <c r="AZ4277"/>
      <c r="BA4277"/>
      <c r="BB4277"/>
      <c r="BC4277"/>
      <c r="BD4277"/>
      <c r="BE4277"/>
      <c r="BF4277"/>
      <c r="BG4277"/>
      <c r="BH4277"/>
      <c r="BI4277"/>
      <c r="BJ4277"/>
      <c r="BK4277"/>
      <c r="BL4277"/>
      <c r="BM4277"/>
      <c r="BN4277"/>
      <c r="BO4277"/>
    </row>
    <row r="4278" spans="1:67" ht="15" x14ac:dyDescent="0.25">
      <c r="A4278" s="245" t="s">
        <v>2037</v>
      </c>
      <c r="B4278" s="245" t="s">
        <v>2036</v>
      </c>
      <c r="C4278" s="245" t="s">
        <v>2430</v>
      </c>
      <c r="D4278" s="245" t="s">
        <v>2429</v>
      </c>
      <c r="E4278" s="246" t="s">
        <v>44</v>
      </c>
      <c r="F4278" s="245" t="s">
        <v>44</v>
      </c>
      <c r="G4278" s="245" t="s">
        <v>3160</v>
      </c>
      <c r="H4278" s="245" t="s">
        <v>19649</v>
      </c>
      <c r="I4278" s="245" t="s">
        <v>24</v>
      </c>
      <c r="J4278" s="245" t="s">
        <v>569</v>
      </c>
      <c r="K4278" s="246" t="s">
        <v>10198</v>
      </c>
      <c r="L4278" s="245" t="s">
        <v>568</v>
      </c>
      <c r="M4278"/>
      <c r="N4278"/>
      <c r="O4278"/>
      <c r="P4278"/>
      <c r="Q4278"/>
      <c r="R4278"/>
      <c r="S4278"/>
      <c r="T4278"/>
      <c r="U4278"/>
      <c r="V4278"/>
      <c r="W4278"/>
      <c r="X4278"/>
      <c r="Y4278"/>
      <c r="Z4278"/>
      <c r="AA4278"/>
      <c r="AB4278"/>
      <c r="AC4278"/>
      <c r="AD4278"/>
      <c r="AE4278"/>
      <c r="AF4278"/>
      <c r="AG4278"/>
      <c r="AH4278"/>
      <c r="AI4278"/>
      <c r="AJ4278"/>
      <c r="AK4278"/>
      <c r="AL4278"/>
      <c r="AM4278"/>
      <c r="AN4278"/>
      <c r="AO4278"/>
      <c r="AP4278"/>
      <c r="AQ4278"/>
      <c r="AR4278"/>
      <c r="AS4278"/>
      <c r="AT4278"/>
      <c r="AU4278"/>
      <c r="AV4278"/>
      <c r="AW4278"/>
      <c r="AX4278"/>
      <c r="AY4278"/>
      <c r="AZ4278"/>
      <c r="BA4278"/>
      <c r="BB4278"/>
      <c r="BC4278"/>
      <c r="BD4278"/>
      <c r="BE4278"/>
      <c r="BF4278"/>
      <c r="BG4278"/>
      <c r="BH4278"/>
      <c r="BI4278"/>
      <c r="BJ4278"/>
      <c r="BK4278"/>
      <c r="BL4278"/>
      <c r="BM4278"/>
      <c r="BN4278"/>
      <c r="BO4278"/>
    </row>
    <row r="4279" spans="1:67" ht="15" x14ac:dyDescent="0.25">
      <c r="A4279" s="245" t="s">
        <v>2037</v>
      </c>
      <c r="B4279" s="245" t="s">
        <v>2036</v>
      </c>
      <c r="C4279" s="245" t="s">
        <v>2430</v>
      </c>
      <c r="D4279" s="245" t="s">
        <v>2429</v>
      </c>
      <c r="E4279" s="246" t="s">
        <v>44</v>
      </c>
      <c r="F4279" s="245" t="s">
        <v>44</v>
      </c>
      <c r="G4279" s="245" t="s">
        <v>3159</v>
      </c>
      <c r="H4279" s="245" t="s">
        <v>19650</v>
      </c>
      <c r="I4279" s="245" t="s">
        <v>24</v>
      </c>
      <c r="J4279" s="245" t="s">
        <v>569</v>
      </c>
      <c r="K4279" s="246" t="s">
        <v>24655</v>
      </c>
      <c r="L4279" s="245" t="s">
        <v>568</v>
      </c>
      <c r="M4279"/>
      <c r="N4279"/>
      <c r="O4279"/>
      <c r="P4279"/>
      <c r="Q4279"/>
      <c r="R4279"/>
      <c r="S4279"/>
      <c r="T4279"/>
      <c r="U4279"/>
      <c r="V4279"/>
      <c r="W4279"/>
      <c r="X4279"/>
      <c r="Y4279"/>
      <c r="Z4279"/>
      <c r="AA4279"/>
      <c r="AB4279"/>
      <c r="AC4279"/>
      <c r="AD4279"/>
      <c r="AE4279"/>
      <c r="AF4279"/>
      <c r="AG4279"/>
      <c r="AH4279"/>
      <c r="AI4279"/>
      <c r="AJ4279"/>
      <c r="AK4279"/>
      <c r="AL4279"/>
      <c r="AM4279"/>
      <c r="AN4279"/>
      <c r="AO4279"/>
      <c r="AP4279"/>
      <c r="AQ4279"/>
      <c r="AR4279"/>
      <c r="AS4279"/>
      <c r="AT4279"/>
      <c r="AU4279"/>
      <c r="AV4279"/>
      <c r="AW4279"/>
      <c r="AX4279"/>
      <c r="AY4279"/>
      <c r="AZ4279"/>
      <c r="BA4279"/>
      <c r="BB4279"/>
      <c r="BC4279"/>
      <c r="BD4279"/>
      <c r="BE4279"/>
      <c r="BF4279"/>
      <c r="BG4279"/>
      <c r="BH4279"/>
      <c r="BI4279"/>
      <c r="BJ4279"/>
      <c r="BK4279"/>
      <c r="BL4279"/>
      <c r="BM4279"/>
      <c r="BN4279"/>
      <c r="BO4279"/>
    </row>
    <row r="4280" spans="1:67" ht="15" x14ac:dyDescent="0.25">
      <c r="A4280" s="245" t="s">
        <v>2037</v>
      </c>
      <c r="B4280" s="245" t="s">
        <v>2036</v>
      </c>
      <c r="C4280" s="245" t="s">
        <v>2430</v>
      </c>
      <c r="D4280" s="245" t="s">
        <v>2429</v>
      </c>
      <c r="E4280" s="246" t="s">
        <v>44</v>
      </c>
      <c r="F4280" s="245" t="s">
        <v>44</v>
      </c>
      <c r="G4280" s="245" t="s">
        <v>3158</v>
      </c>
      <c r="H4280" s="245" t="s">
        <v>19652</v>
      </c>
      <c r="I4280" s="245" t="s">
        <v>24</v>
      </c>
      <c r="J4280" s="245" t="s">
        <v>569</v>
      </c>
      <c r="K4280" s="246" t="s">
        <v>3862</v>
      </c>
      <c r="L4280" s="245" t="s">
        <v>568</v>
      </c>
      <c r="M4280"/>
      <c r="N4280"/>
      <c r="O4280"/>
      <c r="P4280"/>
      <c r="Q4280"/>
      <c r="R4280"/>
      <c r="S4280"/>
      <c r="T4280"/>
      <c r="U4280"/>
      <c r="V4280"/>
      <c r="W4280"/>
      <c r="X4280"/>
      <c r="Y4280"/>
      <c r="Z4280"/>
      <c r="AA4280"/>
      <c r="AB4280"/>
      <c r="AC4280"/>
      <c r="AD4280"/>
      <c r="AE4280"/>
      <c r="AF4280"/>
      <c r="AG4280"/>
      <c r="AH4280"/>
      <c r="AI4280"/>
      <c r="AJ4280"/>
      <c r="AK4280"/>
      <c r="AL4280"/>
      <c r="AM4280"/>
      <c r="AN4280"/>
      <c r="AO4280"/>
      <c r="AP4280"/>
      <c r="AQ4280"/>
      <c r="AR4280"/>
      <c r="AS4280"/>
      <c r="AT4280"/>
      <c r="AU4280"/>
      <c r="AV4280"/>
      <c r="AW4280"/>
      <c r="AX4280"/>
      <c r="AY4280"/>
      <c r="AZ4280"/>
      <c r="BA4280"/>
      <c r="BB4280"/>
      <c r="BC4280"/>
      <c r="BD4280"/>
      <c r="BE4280"/>
      <c r="BF4280"/>
      <c r="BG4280"/>
      <c r="BH4280"/>
      <c r="BI4280"/>
      <c r="BJ4280"/>
      <c r="BK4280"/>
      <c r="BL4280"/>
      <c r="BM4280"/>
      <c r="BN4280"/>
      <c r="BO4280"/>
    </row>
    <row r="4281" spans="1:67" ht="15" x14ac:dyDescent="0.25">
      <c r="A4281" s="245" t="s">
        <v>2037</v>
      </c>
      <c r="B4281" s="245" t="s">
        <v>2036</v>
      </c>
      <c r="C4281" s="245" t="s">
        <v>2430</v>
      </c>
      <c r="D4281" s="245" t="s">
        <v>2429</v>
      </c>
      <c r="E4281" s="246" t="s">
        <v>44</v>
      </c>
      <c r="F4281" s="245" t="s">
        <v>44</v>
      </c>
      <c r="G4281" s="245" t="s">
        <v>3157</v>
      </c>
      <c r="H4281" s="245" t="s">
        <v>19653</v>
      </c>
      <c r="I4281" s="245" t="s">
        <v>24</v>
      </c>
      <c r="J4281" s="245" t="s">
        <v>569</v>
      </c>
      <c r="K4281" s="246" t="s">
        <v>9660</v>
      </c>
      <c r="L4281" s="245" t="s">
        <v>568</v>
      </c>
      <c r="M4281"/>
      <c r="N4281"/>
      <c r="O4281"/>
      <c r="P4281"/>
      <c r="Q4281"/>
      <c r="R4281"/>
      <c r="S4281"/>
      <c r="T4281"/>
      <c r="U4281"/>
      <c r="V4281"/>
      <c r="W4281"/>
      <c r="X4281"/>
      <c r="Y4281"/>
      <c r="Z4281"/>
      <c r="AA4281"/>
      <c r="AB4281"/>
      <c r="AC4281"/>
      <c r="AD4281"/>
      <c r="AE4281"/>
      <c r="AF4281"/>
      <c r="AG4281"/>
      <c r="AH4281"/>
      <c r="AI4281"/>
      <c r="AJ4281"/>
      <c r="AK4281"/>
      <c r="AL4281"/>
      <c r="AM4281"/>
      <c r="AN4281"/>
      <c r="AO4281"/>
      <c r="AP4281"/>
      <c r="AQ4281"/>
      <c r="AR4281"/>
      <c r="AS4281"/>
      <c r="AT4281"/>
      <c r="AU4281"/>
      <c r="AV4281"/>
      <c r="AW4281"/>
      <c r="AX4281"/>
      <c r="AY4281"/>
      <c r="AZ4281"/>
      <c r="BA4281"/>
      <c r="BB4281"/>
      <c r="BC4281"/>
      <c r="BD4281"/>
      <c r="BE4281"/>
      <c r="BF4281"/>
      <c r="BG4281"/>
      <c r="BH4281"/>
      <c r="BI4281"/>
      <c r="BJ4281"/>
      <c r="BK4281"/>
      <c r="BL4281"/>
      <c r="BM4281"/>
      <c r="BN4281"/>
      <c r="BO4281"/>
    </row>
    <row r="4282" spans="1:67" ht="15" x14ac:dyDescent="0.25">
      <c r="A4282" s="245" t="s">
        <v>2037</v>
      </c>
      <c r="B4282" s="245" t="s">
        <v>2036</v>
      </c>
      <c r="C4282" s="245" t="s">
        <v>2430</v>
      </c>
      <c r="D4282" s="245" t="s">
        <v>2429</v>
      </c>
      <c r="E4282" s="246" t="s">
        <v>44</v>
      </c>
      <c r="F4282" s="245" t="s">
        <v>44</v>
      </c>
      <c r="G4282" s="245" t="s">
        <v>3156</v>
      </c>
      <c r="H4282" s="245" t="s">
        <v>19654</v>
      </c>
      <c r="I4282" s="245" t="s">
        <v>24</v>
      </c>
      <c r="J4282" s="245" t="s">
        <v>569</v>
      </c>
      <c r="K4282" s="246" t="s">
        <v>24656</v>
      </c>
      <c r="L4282" s="245" t="s">
        <v>568</v>
      </c>
      <c r="M4282"/>
      <c r="N4282"/>
      <c r="O4282"/>
      <c r="P4282"/>
      <c r="Q4282"/>
      <c r="R4282"/>
      <c r="S4282"/>
      <c r="T4282"/>
      <c r="U4282"/>
      <c r="V4282"/>
      <c r="W4282"/>
      <c r="X4282"/>
      <c r="Y4282"/>
      <c r="Z4282"/>
      <c r="AA4282"/>
      <c r="AB4282"/>
      <c r="AC4282"/>
      <c r="AD4282"/>
      <c r="AE4282"/>
      <c r="AF4282"/>
      <c r="AG4282"/>
      <c r="AH4282"/>
      <c r="AI4282"/>
      <c r="AJ4282"/>
      <c r="AK4282"/>
      <c r="AL4282"/>
      <c r="AM4282"/>
      <c r="AN4282"/>
      <c r="AO4282"/>
      <c r="AP4282"/>
      <c r="AQ4282"/>
      <c r="AR4282"/>
      <c r="AS4282"/>
      <c r="AT4282"/>
      <c r="AU4282"/>
      <c r="AV4282"/>
      <c r="AW4282"/>
      <c r="AX4282"/>
      <c r="AY4282"/>
      <c r="AZ4282"/>
      <c r="BA4282"/>
      <c r="BB4282"/>
      <c r="BC4282"/>
      <c r="BD4282"/>
      <c r="BE4282"/>
      <c r="BF4282"/>
      <c r="BG4282"/>
      <c r="BH4282"/>
      <c r="BI4282"/>
      <c r="BJ4282"/>
      <c r="BK4282"/>
      <c r="BL4282"/>
      <c r="BM4282"/>
      <c r="BN4282"/>
      <c r="BO4282"/>
    </row>
    <row r="4283" spans="1:67" ht="15" x14ac:dyDescent="0.25">
      <c r="A4283" s="245" t="s">
        <v>2037</v>
      </c>
      <c r="B4283" s="245" t="s">
        <v>2036</v>
      </c>
      <c r="C4283" s="245" t="s">
        <v>2430</v>
      </c>
      <c r="D4283" s="245" t="s">
        <v>2429</v>
      </c>
      <c r="E4283" s="246" t="s">
        <v>44</v>
      </c>
      <c r="F4283" s="245" t="s">
        <v>44</v>
      </c>
      <c r="G4283" s="245" t="s">
        <v>3155</v>
      </c>
      <c r="H4283" s="245" t="s">
        <v>19656</v>
      </c>
      <c r="I4283" s="245" t="s">
        <v>24</v>
      </c>
      <c r="J4283" s="245" t="s">
        <v>569</v>
      </c>
      <c r="K4283" s="246" t="s">
        <v>24657</v>
      </c>
      <c r="L4283" s="245" t="s">
        <v>568</v>
      </c>
      <c r="M4283"/>
      <c r="N4283"/>
      <c r="O4283"/>
      <c r="P4283"/>
      <c r="Q4283"/>
      <c r="R4283"/>
      <c r="S4283"/>
      <c r="T4283"/>
      <c r="U4283"/>
      <c r="V4283"/>
      <c r="W4283"/>
      <c r="X4283"/>
      <c r="Y4283"/>
      <c r="Z4283"/>
      <c r="AA4283"/>
      <c r="AB4283"/>
      <c r="AC4283"/>
      <c r="AD4283"/>
      <c r="AE4283"/>
      <c r="AF4283"/>
      <c r="AG4283"/>
      <c r="AH4283"/>
      <c r="AI4283"/>
      <c r="AJ4283"/>
      <c r="AK4283"/>
      <c r="AL4283"/>
      <c r="AM4283"/>
      <c r="AN4283"/>
      <c r="AO4283"/>
      <c r="AP4283"/>
      <c r="AQ4283"/>
      <c r="AR4283"/>
      <c r="AS4283"/>
      <c r="AT4283"/>
      <c r="AU4283"/>
      <c r="AV4283"/>
      <c r="AW4283"/>
      <c r="AX4283"/>
      <c r="AY4283"/>
      <c r="AZ4283"/>
      <c r="BA4283"/>
      <c r="BB4283"/>
      <c r="BC4283"/>
      <c r="BD4283"/>
      <c r="BE4283"/>
      <c r="BF4283"/>
      <c r="BG4283"/>
      <c r="BH4283"/>
      <c r="BI4283"/>
      <c r="BJ4283"/>
      <c r="BK4283"/>
      <c r="BL4283"/>
      <c r="BM4283"/>
      <c r="BN4283"/>
      <c r="BO4283"/>
    </row>
    <row r="4284" spans="1:67" ht="15" x14ac:dyDescent="0.25">
      <c r="A4284" s="245" t="s">
        <v>2037</v>
      </c>
      <c r="B4284" s="245" t="s">
        <v>2036</v>
      </c>
      <c r="C4284" s="245" t="s">
        <v>2430</v>
      </c>
      <c r="D4284" s="245" t="s">
        <v>2429</v>
      </c>
      <c r="E4284" s="246" t="s">
        <v>44</v>
      </c>
      <c r="F4284" s="245" t="s">
        <v>44</v>
      </c>
      <c r="G4284" s="245" t="s">
        <v>3154</v>
      </c>
      <c r="H4284" s="245" t="s">
        <v>19658</v>
      </c>
      <c r="I4284" s="245" t="s">
        <v>24</v>
      </c>
      <c r="J4284" s="245" t="s">
        <v>569</v>
      </c>
      <c r="K4284" s="246" t="s">
        <v>20785</v>
      </c>
      <c r="L4284" s="245" t="s">
        <v>568</v>
      </c>
      <c r="M4284"/>
      <c r="N4284"/>
      <c r="O4284"/>
      <c r="P4284"/>
      <c r="Q4284"/>
      <c r="R4284"/>
      <c r="S4284"/>
      <c r="T4284"/>
      <c r="U4284"/>
      <c r="V4284"/>
      <c r="W4284"/>
      <c r="X4284"/>
      <c r="Y4284"/>
      <c r="Z4284"/>
      <c r="AA4284"/>
      <c r="AB4284"/>
      <c r="AC4284"/>
      <c r="AD4284"/>
      <c r="AE4284"/>
      <c r="AF4284"/>
      <c r="AG4284"/>
      <c r="AH4284"/>
      <c r="AI4284"/>
      <c r="AJ4284"/>
      <c r="AK4284"/>
      <c r="AL4284"/>
      <c r="AM4284"/>
      <c r="AN4284"/>
      <c r="AO4284"/>
      <c r="AP4284"/>
      <c r="AQ4284"/>
      <c r="AR4284"/>
      <c r="AS4284"/>
      <c r="AT4284"/>
      <c r="AU4284"/>
      <c r="AV4284"/>
      <c r="AW4284"/>
      <c r="AX4284"/>
      <c r="AY4284"/>
      <c r="AZ4284"/>
      <c r="BA4284"/>
      <c r="BB4284"/>
      <c r="BC4284"/>
      <c r="BD4284"/>
      <c r="BE4284"/>
      <c r="BF4284"/>
      <c r="BG4284"/>
      <c r="BH4284"/>
      <c r="BI4284"/>
      <c r="BJ4284"/>
      <c r="BK4284"/>
      <c r="BL4284"/>
      <c r="BM4284"/>
      <c r="BN4284"/>
      <c r="BO4284"/>
    </row>
    <row r="4285" spans="1:67" ht="15" x14ac:dyDescent="0.25">
      <c r="A4285" s="245" t="s">
        <v>2037</v>
      </c>
      <c r="B4285" s="245" t="s">
        <v>2036</v>
      </c>
      <c r="C4285" s="245" t="s">
        <v>2430</v>
      </c>
      <c r="D4285" s="245" t="s">
        <v>2429</v>
      </c>
      <c r="E4285" s="246" t="s">
        <v>44</v>
      </c>
      <c r="F4285" s="245" t="s">
        <v>44</v>
      </c>
      <c r="G4285" s="245" t="s">
        <v>3153</v>
      </c>
      <c r="H4285" s="245" t="s">
        <v>19660</v>
      </c>
      <c r="I4285" s="245" t="s">
        <v>24</v>
      </c>
      <c r="J4285" s="245" t="s">
        <v>569</v>
      </c>
      <c r="K4285" s="246" t="s">
        <v>24658</v>
      </c>
      <c r="L4285" s="245" t="s">
        <v>568</v>
      </c>
      <c r="M4285"/>
      <c r="N4285"/>
      <c r="O4285"/>
      <c r="P4285"/>
      <c r="Q4285"/>
      <c r="R4285"/>
      <c r="S4285"/>
      <c r="T4285"/>
      <c r="U4285"/>
      <c r="V4285"/>
      <c r="W4285"/>
      <c r="X4285"/>
      <c r="Y4285"/>
      <c r="Z4285"/>
      <c r="AA4285"/>
      <c r="AB4285"/>
      <c r="AC4285"/>
      <c r="AD4285"/>
      <c r="AE4285"/>
      <c r="AF4285"/>
      <c r="AG4285"/>
      <c r="AH4285"/>
      <c r="AI4285"/>
      <c r="AJ4285"/>
      <c r="AK4285"/>
      <c r="AL4285"/>
      <c r="AM4285"/>
      <c r="AN4285"/>
      <c r="AO4285"/>
      <c r="AP4285"/>
      <c r="AQ4285"/>
      <c r="AR4285"/>
      <c r="AS4285"/>
      <c r="AT4285"/>
      <c r="AU4285"/>
      <c r="AV4285"/>
      <c r="AW4285"/>
      <c r="AX4285"/>
      <c r="AY4285"/>
      <c r="AZ4285"/>
      <c r="BA4285"/>
      <c r="BB4285"/>
      <c r="BC4285"/>
      <c r="BD4285"/>
      <c r="BE4285"/>
      <c r="BF4285"/>
      <c r="BG4285"/>
      <c r="BH4285"/>
      <c r="BI4285"/>
      <c r="BJ4285"/>
      <c r="BK4285"/>
      <c r="BL4285"/>
      <c r="BM4285"/>
      <c r="BN4285"/>
      <c r="BO4285"/>
    </row>
    <row r="4286" spans="1:67" ht="15" x14ac:dyDescent="0.25">
      <c r="A4286" s="245" t="s">
        <v>2037</v>
      </c>
      <c r="B4286" s="245" t="s">
        <v>2036</v>
      </c>
      <c r="C4286" s="245" t="s">
        <v>2430</v>
      </c>
      <c r="D4286" s="245" t="s">
        <v>2429</v>
      </c>
      <c r="E4286" s="246" t="s">
        <v>44</v>
      </c>
      <c r="F4286" s="245" t="s">
        <v>44</v>
      </c>
      <c r="G4286" s="245" t="s">
        <v>3152</v>
      </c>
      <c r="H4286" s="245" t="s">
        <v>19662</v>
      </c>
      <c r="I4286" s="245" t="s">
        <v>24</v>
      </c>
      <c r="J4286" s="245" t="s">
        <v>569</v>
      </c>
      <c r="K4286" s="246" t="s">
        <v>15359</v>
      </c>
      <c r="L4286" s="245" t="s">
        <v>568</v>
      </c>
      <c r="M4286"/>
      <c r="N4286"/>
      <c r="O4286"/>
      <c r="P4286"/>
      <c r="Q4286"/>
      <c r="R4286"/>
      <c r="S4286"/>
      <c r="T4286"/>
      <c r="U4286"/>
      <c r="V4286"/>
      <c r="W4286"/>
      <c r="X4286"/>
      <c r="Y4286"/>
      <c r="Z4286"/>
      <c r="AA4286"/>
      <c r="AB4286"/>
      <c r="AC4286"/>
      <c r="AD4286"/>
      <c r="AE4286"/>
      <c r="AF4286"/>
      <c r="AG4286"/>
      <c r="AH4286"/>
      <c r="AI4286"/>
      <c r="AJ4286"/>
      <c r="AK4286"/>
      <c r="AL4286"/>
      <c r="AM4286"/>
      <c r="AN4286"/>
      <c r="AO4286"/>
      <c r="AP4286"/>
      <c r="AQ4286"/>
      <c r="AR4286"/>
      <c r="AS4286"/>
      <c r="AT4286"/>
      <c r="AU4286"/>
      <c r="AV4286"/>
      <c r="AW4286"/>
      <c r="AX4286"/>
      <c r="AY4286"/>
      <c r="AZ4286"/>
      <c r="BA4286"/>
      <c r="BB4286"/>
      <c r="BC4286"/>
      <c r="BD4286"/>
      <c r="BE4286"/>
      <c r="BF4286"/>
      <c r="BG4286"/>
      <c r="BH4286"/>
      <c r="BI4286"/>
      <c r="BJ4286"/>
      <c r="BK4286"/>
      <c r="BL4286"/>
      <c r="BM4286"/>
      <c r="BN4286"/>
      <c r="BO4286"/>
    </row>
    <row r="4287" spans="1:67" ht="15" x14ac:dyDescent="0.25">
      <c r="A4287" s="245" t="s">
        <v>2037</v>
      </c>
      <c r="B4287" s="245" t="s">
        <v>2036</v>
      </c>
      <c r="C4287" s="245" t="s">
        <v>2430</v>
      </c>
      <c r="D4287" s="245" t="s">
        <v>2429</v>
      </c>
      <c r="E4287" s="246" t="s">
        <v>44</v>
      </c>
      <c r="F4287" s="245" t="s">
        <v>44</v>
      </c>
      <c r="G4287" s="245" t="s">
        <v>3151</v>
      </c>
      <c r="H4287" s="245" t="s">
        <v>19663</v>
      </c>
      <c r="I4287" s="245" t="s">
        <v>24</v>
      </c>
      <c r="J4287" s="245" t="s">
        <v>569</v>
      </c>
      <c r="K4287" s="246" t="s">
        <v>15278</v>
      </c>
      <c r="L4287" s="245" t="s">
        <v>568</v>
      </c>
      <c r="M4287"/>
      <c r="N4287"/>
      <c r="O4287"/>
      <c r="P4287"/>
      <c r="Q4287"/>
      <c r="R4287"/>
      <c r="S4287"/>
      <c r="T4287"/>
      <c r="U4287"/>
      <c r="V4287"/>
      <c r="W4287"/>
      <c r="X4287"/>
      <c r="Y4287"/>
      <c r="Z4287"/>
      <c r="AA4287"/>
      <c r="AB4287"/>
      <c r="AC4287"/>
      <c r="AD4287"/>
      <c r="AE4287"/>
      <c r="AF4287"/>
      <c r="AG4287"/>
      <c r="AH4287"/>
      <c r="AI4287"/>
      <c r="AJ4287"/>
      <c r="AK4287"/>
      <c r="AL4287"/>
      <c r="AM4287"/>
      <c r="AN4287"/>
      <c r="AO4287"/>
      <c r="AP4287"/>
      <c r="AQ4287"/>
      <c r="AR4287"/>
      <c r="AS4287"/>
      <c r="AT4287"/>
      <c r="AU4287"/>
      <c r="AV4287"/>
      <c r="AW4287"/>
      <c r="AX4287"/>
      <c r="AY4287"/>
      <c r="AZ4287"/>
      <c r="BA4287"/>
      <c r="BB4287"/>
      <c r="BC4287"/>
      <c r="BD4287"/>
      <c r="BE4287"/>
      <c r="BF4287"/>
      <c r="BG4287"/>
      <c r="BH4287"/>
      <c r="BI4287"/>
      <c r="BJ4287"/>
      <c r="BK4287"/>
      <c r="BL4287"/>
      <c r="BM4287"/>
      <c r="BN4287"/>
      <c r="BO4287"/>
    </row>
    <row r="4288" spans="1:67" ht="15" x14ac:dyDescent="0.25">
      <c r="A4288" s="245" t="s">
        <v>2037</v>
      </c>
      <c r="B4288" s="245" t="s">
        <v>2036</v>
      </c>
      <c r="C4288" s="245" t="s">
        <v>2430</v>
      </c>
      <c r="D4288" s="245" t="s">
        <v>2429</v>
      </c>
      <c r="E4288" s="246" t="s">
        <v>44</v>
      </c>
      <c r="F4288" s="245" t="s">
        <v>44</v>
      </c>
      <c r="G4288" s="245" t="s">
        <v>3150</v>
      </c>
      <c r="H4288" s="245" t="s">
        <v>19665</v>
      </c>
      <c r="I4288" s="245" t="s">
        <v>24</v>
      </c>
      <c r="J4288" s="245" t="s">
        <v>569</v>
      </c>
      <c r="K4288" s="246" t="s">
        <v>24659</v>
      </c>
      <c r="L4288" s="245" t="s">
        <v>568</v>
      </c>
      <c r="M4288"/>
      <c r="N4288"/>
      <c r="O4288"/>
      <c r="P4288"/>
      <c r="Q4288"/>
      <c r="R4288"/>
      <c r="S4288"/>
      <c r="T4288"/>
      <c r="U4288"/>
      <c r="V4288"/>
      <c r="W4288"/>
      <c r="X4288"/>
      <c r="Y4288"/>
      <c r="Z4288"/>
      <c r="AA4288"/>
      <c r="AB4288"/>
      <c r="AC4288"/>
      <c r="AD4288"/>
      <c r="AE4288"/>
      <c r="AF4288"/>
      <c r="AG4288"/>
      <c r="AH4288"/>
      <c r="AI4288"/>
      <c r="AJ4288"/>
      <c r="AK4288"/>
      <c r="AL4288"/>
      <c r="AM4288"/>
      <c r="AN4288"/>
      <c r="AO4288"/>
      <c r="AP4288"/>
      <c r="AQ4288"/>
      <c r="AR4288"/>
      <c r="AS4288"/>
      <c r="AT4288"/>
      <c r="AU4288"/>
      <c r="AV4288"/>
      <c r="AW4288"/>
      <c r="AX4288"/>
      <c r="AY4288"/>
      <c r="AZ4288"/>
      <c r="BA4288"/>
      <c r="BB4288"/>
      <c r="BC4288"/>
      <c r="BD4288"/>
      <c r="BE4288"/>
      <c r="BF4288"/>
      <c r="BG4288"/>
      <c r="BH4288"/>
      <c r="BI4288"/>
      <c r="BJ4288"/>
      <c r="BK4288"/>
      <c r="BL4288"/>
      <c r="BM4288"/>
      <c r="BN4288"/>
      <c r="BO4288"/>
    </row>
    <row r="4289" spans="1:67" ht="15" x14ac:dyDescent="0.25">
      <c r="A4289" s="245" t="s">
        <v>2037</v>
      </c>
      <c r="B4289" s="245" t="s">
        <v>2036</v>
      </c>
      <c r="C4289" s="245" t="s">
        <v>2430</v>
      </c>
      <c r="D4289" s="245" t="s">
        <v>2429</v>
      </c>
      <c r="E4289" s="246" t="s">
        <v>44</v>
      </c>
      <c r="F4289" s="245" t="s">
        <v>44</v>
      </c>
      <c r="G4289" s="245" t="s">
        <v>3149</v>
      </c>
      <c r="H4289" s="245" t="s">
        <v>19667</v>
      </c>
      <c r="I4289" s="245" t="s">
        <v>24</v>
      </c>
      <c r="J4289" s="245" t="s">
        <v>569</v>
      </c>
      <c r="K4289" s="246" t="s">
        <v>24578</v>
      </c>
      <c r="L4289" s="245" t="s">
        <v>568</v>
      </c>
      <c r="M4289"/>
      <c r="N4289"/>
      <c r="O4289"/>
      <c r="P4289"/>
      <c r="Q4289"/>
      <c r="R4289"/>
      <c r="S4289"/>
      <c r="T4289"/>
      <c r="U4289"/>
      <c r="V4289"/>
      <c r="W4289"/>
      <c r="X4289"/>
      <c r="Y4289"/>
      <c r="Z4289"/>
      <c r="AA4289"/>
      <c r="AB4289"/>
      <c r="AC4289"/>
      <c r="AD4289"/>
      <c r="AE4289"/>
      <c r="AF4289"/>
      <c r="AG4289"/>
      <c r="AH4289"/>
      <c r="AI4289"/>
      <c r="AJ4289"/>
      <c r="AK4289"/>
      <c r="AL4289"/>
      <c r="AM4289"/>
      <c r="AN4289"/>
      <c r="AO4289"/>
      <c r="AP4289"/>
      <c r="AQ4289"/>
      <c r="AR4289"/>
      <c r="AS4289"/>
      <c r="AT4289"/>
      <c r="AU4289"/>
      <c r="AV4289"/>
      <c r="AW4289"/>
      <c r="AX4289"/>
      <c r="AY4289"/>
      <c r="AZ4289"/>
      <c r="BA4289"/>
      <c r="BB4289"/>
      <c r="BC4289"/>
      <c r="BD4289"/>
      <c r="BE4289"/>
      <c r="BF4289"/>
      <c r="BG4289"/>
      <c r="BH4289"/>
      <c r="BI4289"/>
      <c r="BJ4289"/>
      <c r="BK4289"/>
      <c r="BL4289"/>
      <c r="BM4289"/>
      <c r="BN4289"/>
      <c r="BO4289"/>
    </row>
    <row r="4290" spans="1:67" ht="15" x14ac:dyDescent="0.25">
      <c r="A4290" s="245" t="s">
        <v>2037</v>
      </c>
      <c r="B4290" s="245" t="s">
        <v>2036</v>
      </c>
      <c r="C4290" s="245" t="s">
        <v>2430</v>
      </c>
      <c r="D4290" s="245" t="s">
        <v>2429</v>
      </c>
      <c r="E4290" s="246" t="s">
        <v>44</v>
      </c>
      <c r="F4290" s="245" t="s">
        <v>44</v>
      </c>
      <c r="G4290" s="245" t="s">
        <v>3148</v>
      </c>
      <c r="H4290" s="245" t="s">
        <v>19668</v>
      </c>
      <c r="I4290" s="245" t="s">
        <v>24</v>
      </c>
      <c r="J4290" s="245" t="s">
        <v>569</v>
      </c>
      <c r="K4290" s="246" t="s">
        <v>24660</v>
      </c>
      <c r="L4290" s="245" t="s">
        <v>568</v>
      </c>
      <c r="M4290"/>
      <c r="N4290"/>
      <c r="O4290"/>
      <c r="P4290"/>
      <c r="Q4290"/>
      <c r="R4290"/>
      <c r="S4290"/>
      <c r="T4290"/>
      <c r="U4290"/>
      <c r="V4290"/>
      <c r="W4290"/>
      <c r="X4290"/>
      <c r="Y4290"/>
      <c r="Z4290"/>
      <c r="AA4290"/>
      <c r="AB4290"/>
      <c r="AC4290"/>
      <c r="AD4290"/>
      <c r="AE4290"/>
      <c r="AF4290"/>
      <c r="AG4290"/>
      <c r="AH4290"/>
      <c r="AI4290"/>
      <c r="AJ4290"/>
      <c r="AK4290"/>
      <c r="AL4290"/>
      <c r="AM4290"/>
      <c r="AN4290"/>
      <c r="AO4290"/>
      <c r="AP4290"/>
      <c r="AQ4290"/>
      <c r="AR4290"/>
      <c r="AS4290"/>
      <c r="AT4290"/>
      <c r="AU4290"/>
      <c r="AV4290"/>
      <c r="AW4290"/>
      <c r="AX4290"/>
      <c r="AY4290"/>
      <c r="AZ4290"/>
      <c r="BA4290"/>
      <c r="BB4290"/>
      <c r="BC4290"/>
      <c r="BD4290"/>
      <c r="BE4290"/>
      <c r="BF4290"/>
      <c r="BG4290"/>
      <c r="BH4290"/>
      <c r="BI4290"/>
      <c r="BJ4290"/>
      <c r="BK4290"/>
      <c r="BL4290"/>
      <c r="BM4290"/>
      <c r="BN4290"/>
      <c r="BO4290"/>
    </row>
    <row r="4291" spans="1:67" ht="15" x14ac:dyDescent="0.25">
      <c r="A4291" s="245" t="s">
        <v>2037</v>
      </c>
      <c r="B4291" s="245" t="s">
        <v>2036</v>
      </c>
      <c r="C4291" s="245" t="s">
        <v>2430</v>
      </c>
      <c r="D4291" s="245" t="s">
        <v>2429</v>
      </c>
      <c r="E4291" s="246" t="s">
        <v>44</v>
      </c>
      <c r="F4291" s="245" t="s">
        <v>44</v>
      </c>
      <c r="G4291" s="245" t="s">
        <v>3147</v>
      </c>
      <c r="H4291" s="245" t="s">
        <v>19670</v>
      </c>
      <c r="I4291" s="245" t="s">
        <v>24</v>
      </c>
      <c r="J4291" s="245" t="s">
        <v>569</v>
      </c>
      <c r="K4291" s="246" t="s">
        <v>24661</v>
      </c>
      <c r="L4291" s="245" t="s">
        <v>568</v>
      </c>
      <c r="M4291"/>
      <c r="N4291"/>
      <c r="O4291"/>
      <c r="P4291"/>
      <c r="Q4291"/>
      <c r="R4291"/>
      <c r="S4291"/>
      <c r="T4291"/>
      <c r="U4291"/>
      <c r="V4291"/>
      <c r="W4291"/>
      <c r="X4291"/>
      <c r="Y4291"/>
      <c r="Z4291"/>
      <c r="AA4291"/>
      <c r="AB4291"/>
      <c r="AC4291"/>
      <c r="AD4291"/>
      <c r="AE4291"/>
      <c r="AF4291"/>
      <c r="AG4291"/>
      <c r="AH4291"/>
      <c r="AI4291"/>
      <c r="AJ4291"/>
      <c r="AK4291"/>
      <c r="AL4291"/>
      <c r="AM4291"/>
      <c r="AN4291"/>
      <c r="AO4291"/>
      <c r="AP4291"/>
      <c r="AQ4291"/>
      <c r="AR4291"/>
      <c r="AS4291"/>
      <c r="AT4291"/>
      <c r="AU4291"/>
      <c r="AV4291"/>
      <c r="AW4291"/>
      <c r="AX4291"/>
      <c r="AY4291"/>
      <c r="AZ4291"/>
      <c r="BA4291"/>
      <c r="BB4291"/>
      <c r="BC4291"/>
      <c r="BD4291"/>
      <c r="BE4291"/>
      <c r="BF4291"/>
      <c r="BG4291"/>
      <c r="BH4291"/>
      <c r="BI4291"/>
      <c r="BJ4291"/>
      <c r="BK4291"/>
      <c r="BL4291"/>
      <c r="BM4291"/>
      <c r="BN4291"/>
      <c r="BO4291"/>
    </row>
    <row r="4292" spans="1:67" ht="15" x14ac:dyDescent="0.25">
      <c r="A4292" s="245" t="s">
        <v>2037</v>
      </c>
      <c r="B4292" s="245" t="s">
        <v>2036</v>
      </c>
      <c r="C4292" s="245" t="s">
        <v>2430</v>
      </c>
      <c r="D4292" s="245" t="s">
        <v>2429</v>
      </c>
      <c r="E4292" s="246" t="s">
        <v>44</v>
      </c>
      <c r="F4292" s="245" t="s">
        <v>44</v>
      </c>
      <c r="G4292" s="245" t="s">
        <v>3146</v>
      </c>
      <c r="H4292" s="245" t="s">
        <v>19672</v>
      </c>
      <c r="I4292" s="245" t="s">
        <v>24</v>
      </c>
      <c r="J4292" s="245" t="s">
        <v>569</v>
      </c>
      <c r="K4292" s="246" t="s">
        <v>8482</v>
      </c>
      <c r="L4292" s="245" t="s">
        <v>568</v>
      </c>
      <c r="M4292"/>
      <c r="N4292"/>
      <c r="O4292"/>
      <c r="P4292"/>
      <c r="Q4292"/>
      <c r="R4292"/>
      <c r="S4292"/>
      <c r="T4292"/>
      <c r="U4292"/>
      <c r="V4292"/>
      <c r="W4292"/>
      <c r="X4292"/>
      <c r="Y4292"/>
      <c r="Z4292"/>
      <c r="AA4292"/>
      <c r="AB4292"/>
      <c r="AC4292"/>
      <c r="AD4292"/>
      <c r="AE4292"/>
      <c r="AF4292"/>
      <c r="AG4292"/>
      <c r="AH4292"/>
      <c r="AI4292"/>
      <c r="AJ4292"/>
      <c r="AK4292"/>
      <c r="AL4292"/>
      <c r="AM4292"/>
      <c r="AN4292"/>
      <c r="AO4292"/>
      <c r="AP4292"/>
      <c r="AQ4292"/>
      <c r="AR4292"/>
      <c r="AS4292"/>
      <c r="AT4292"/>
      <c r="AU4292"/>
      <c r="AV4292"/>
      <c r="AW4292"/>
      <c r="AX4292"/>
      <c r="AY4292"/>
      <c r="AZ4292"/>
      <c r="BA4292"/>
      <c r="BB4292"/>
      <c r="BC4292"/>
      <c r="BD4292"/>
      <c r="BE4292"/>
      <c r="BF4292"/>
      <c r="BG4292"/>
      <c r="BH4292"/>
      <c r="BI4292"/>
      <c r="BJ4292"/>
      <c r="BK4292"/>
      <c r="BL4292"/>
      <c r="BM4292"/>
      <c r="BN4292"/>
      <c r="BO4292"/>
    </row>
    <row r="4293" spans="1:67" ht="15" x14ac:dyDescent="0.25">
      <c r="A4293" s="245" t="s">
        <v>2037</v>
      </c>
      <c r="B4293" s="245" t="s">
        <v>2036</v>
      </c>
      <c r="C4293" s="245" t="s">
        <v>2430</v>
      </c>
      <c r="D4293" s="245" t="s">
        <v>2429</v>
      </c>
      <c r="E4293" s="246" t="s">
        <v>44</v>
      </c>
      <c r="F4293" s="245" t="s">
        <v>44</v>
      </c>
      <c r="G4293" s="245" t="s">
        <v>3145</v>
      </c>
      <c r="H4293" s="245" t="s">
        <v>19673</v>
      </c>
      <c r="I4293" s="245" t="s">
        <v>24</v>
      </c>
      <c r="J4293" s="245" t="s">
        <v>569</v>
      </c>
      <c r="K4293" s="246" t="s">
        <v>9542</v>
      </c>
      <c r="L4293" s="245" t="s">
        <v>568</v>
      </c>
      <c r="M4293"/>
      <c r="N4293"/>
      <c r="O4293"/>
      <c r="P4293"/>
      <c r="Q4293"/>
      <c r="R4293"/>
      <c r="S4293"/>
      <c r="T4293"/>
      <c r="U4293"/>
      <c r="V4293"/>
      <c r="W4293"/>
      <c r="X4293"/>
      <c r="Y4293"/>
      <c r="Z4293"/>
      <c r="AA4293"/>
      <c r="AB4293"/>
      <c r="AC4293"/>
      <c r="AD4293"/>
      <c r="AE4293"/>
      <c r="AF4293"/>
      <c r="AG4293"/>
      <c r="AH4293"/>
      <c r="AI4293"/>
      <c r="AJ4293"/>
      <c r="AK4293"/>
      <c r="AL4293"/>
      <c r="AM4293"/>
      <c r="AN4293"/>
      <c r="AO4293"/>
      <c r="AP4293"/>
      <c r="AQ4293"/>
      <c r="AR4293"/>
      <c r="AS4293"/>
      <c r="AT4293"/>
      <c r="AU4293"/>
      <c r="AV4293"/>
      <c r="AW4293"/>
      <c r="AX4293"/>
      <c r="AY4293"/>
      <c r="AZ4293"/>
      <c r="BA4293"/>
      <c r="BB4293"/>
      <c r="BC4293"/>
      <c r="BD4293"/>
      <c r="BE4293"/>
      <c r="BF4293"/>
      <c r="BG4293"/>
      <c r="BH4293"/>
      <c r="BI4293"/>
      <c r="BJ4293"/>
      <c r="BK4293"/>
      <c r="BL4293"/>
      <c r="BM4293"/>
      <c r="BN4293"/>
      <c r="BO4293"/>
    </row>
    <row r="4294" spans="1:67" ht="15" x14ac:dyDescent="0.25">
      <c r="A4294" s="245" t="s">
        <v>2037</v>
      </c>
      <c r="B4294" s="245" t="s">
        <v>2036</v>
      </c>
      <c r="C4294" s="245" t="s">
        <v>2430</v>
      </c>
      <c r="D4294" s="245" t="s">
        <v>2429</v>
      </c>
      <c r="E4294" s="246" t="s">
        <v>44</v>
      </c>
      <c r="F4294" s="245" t="s">
        <v>44</v>
      </c>
      <c r="G4294" s="245" t="s">
        <v>3144</v>
      </c>
      <c r="H4294" s="245" t="s">
        <v>19674</v>
      </c>
      <c r="I4294" s="245" t="s">
        <v>24</v>
      </c>
      <c r="J4294" s="245" t="s">
        <v>569</v>
      </c>
      <c r="K4294" s="246" t="s">
        <v>9162</v>
      </c>
      <c r="L4294" s="245" t="s">
        <v>568</v>
      </c>
      <c r="M4294"/>
      <c r="N4294"/>
      <c r="O4294"/>
      <c r="P4294"/>
      <c r="Q4294"/>
      <c r="R4294"/>
      <c r="S4294"/>
      <c r="T4294"/>
      <c r="U4294"/>
      <c r="V4294"/>
      <c r="W4294"/>
      <c r="X4294"/>
      <c r="Y4294"/>
      <c r="Z4294"/>
      <c r="AA4294"/>
      <c r="AB4294"/>
      <c r="AC4294"/>
      <c r="AD4294"/>
      <c r="AE4294"/>
      <c r="AF4294"/>
      <c r="AG4294"/>
      <c r="AH4294"/>
      <c r="AI4294"/>
      <c r="AJ4294"/>
      <c r="AK4294"/>
      <c r="AL4294"/>
      <c r="AM4294"/>
      <c r="AN4294"/>
      <c r="AO4294"/>
      <c r="AP4294"/>
      <c r="AQ4294"/>
      <c r="AR4294"/>
      <c r="AS4294"/>
      <c r="AT4294"/>
      <c r="AU4294"/>
      <c r="AV4294"/>
      <c r="AW4294"/>
      <c r="AX4294"/>
      <c r="AY4294"/>
      <c r="AZ4294"/>
      <c r="BA4294"/>
      <c r="BB4294"/>
      <c r="BC4294"/>
      <c r="BD4294"/>
      <c r="BE4294"/>
      <c r="BF4294"/>
      <c r="BG4294"/>
      <c r="BH4294"/>
      <c r="BI4294"/>
      <c r="BJ4294"/>
      <c r="BK4294"/>
      <c r="BL4294"/>
      <c r="BM4294"/>
      <c r="BN4294"/>
      <c r="BO4294"/>
    </row>
    <row r="4295" spans="1:67" ht="15" x14ac:dyDescent="0.25">
      <c r="A4295" s="245" t="s">
        <v>2037</v>
      </c>
      <c r="B4295" s="245" t="s">
        <v>2036</v>
      </c>
      <c r="C4295" s="245" t="s">
        <v>2430</v>
      </c>
      <c r="D4295" s="245" t="s">
        <v>2429</v>
      </c>
      <c r="E4295" s="246" t="s">
        <v>44</v>
      </c>
      <c r="F4295" s="245" t="s">
        <v>44</v>
      </c>
      <c r="G4295" s="245" t="s">
        <v>3142</v>
      </c>
      <c r="H4295" s="245" t="s">
        <v>19676</v>
      </c>
      <c r="I4295" s="245" t="s">
        <v>24</v>
      </c>
      <c r="J4295" s="245" t="s">
        <v>569</v>
      </c>
      <c r="K4295" s="246" t="s">
        <v>8480</v>
      </c>
      <c r="L4295" s="245" t="s">
        <v>568</v>
      </c>
      <c r="M4295"/>
      <c r="N4295"/>
      <c r="O4295"/>
      <c r="P4295"/>
      <c r="Q4295"/>
      <c r="R4295"/>
      <c r="S4295"/>
      <c r="T4295"/>
      <c r="U4295"/>
      <c r="V4295"/>
      <c r="W4295"/>
      <c r="X4295"/>
      <c r="Y4295"/>
      <c r="Z4295"/>
      <c r="AA4295"/>
      <c r="AB4295"/>
      <c r="AC4295"/>
      <c r="AD4295"/>
      <c r="AE4295"/>
      <c r="AF4295"/>
      <c r="AG4295"/>
      <c r="AH4295"/>
      <c r="AI4295"/>
      <c r="AJ4295"/>
      <c r="AK4295"/>
      <c r="AL4295"/>
      <c r="AM4295"/>
      <c r="AN4295"/>
      <c r="AO4295"/>
      <c r="AP4295"/>
      <c r="AQ4295"/>
      <c r="AR4295"/>
      <c r="AS4295"/>
      <c r="AT4295"/>
      <c r="AU4295"/>
      <c r="AV4295"/>
      <c r="AW4295"/>
      <c r="AX4295"/>
      <c r="AY4295"/>
      <c r="AZ4295"/>
      <c r="BA4295"/>
      <c r="BB4295"/>
      <c r="BC4295"/>
      <c r="BD4295"/>
      <c r="BE4295"/>
      <c r="BF4295"/>
      <c r="BG4295"/>
      <c r="BH4295"/>
      <c r="BI4295"/>
      <c r="BJ4295"/>
      <c r="BK4295"/>
      <c r="BL4295"/>
      <c r="BM4295"/>
      <c r="BN4295"/>
      <c r="BO4295"/>
    </row>
    <row r="4296" spans="1:67" ht="15" x14ac:dyDescent="0.25">
      <c r="A4296" s="245" t="s">
        <v>2037</v>
      </c>
      <c r="B4296" s="245" t="s">
        <v>2036</v>
      </c>
      <c r="C4296" s="245" t="s">
        <v>2430</v>
      </c>
      <c r="D4296" s="245" t="s">
        <v>2429</v>
      </c>
      <c r="E4296" s="246" t="s">
        <v>44</v>
      </c>
      <c r="F4296" s="245" t="s">
        <v>44</v>
      </c>
      <c r="G4296" s="245" t="s">
        <v>3141</v>
      </c>
      <c r="H4296" s="245" t="s">
        <v>19678</v>
      </c>
      <c r="I4296" s="245" t="s">
        <v>24</v>
      </c>
      <c r="J4296" s="245" t="s">
        <v>569</v>
      </c>
      <c r="K4296" s="246" t="s">
        <v>12039</v>
      </c>
      <c r="L4296" s="245" t="s">
        <v>568</v>
      </c>
      <c r="M4296"/>
      <c r="N4296"/>
      <c r="O4296"/>
      <c r="P4296"/>
      <c r="Q4296"/>
      <c r="R4296"/>
      <c r="S4296"/>
      <c r="T4296"/>
      <c r="U4296"/>
      <c r="V4296"/>
      <c r="W4296"/>
      <c r="X4296"/>
      <c r="Y4296"/>
      <c r="Z4296"/>
      <c r="AA4296"/>
      <c r="AB4296"/>
      <c r="AC4296"/>
      <c r="AD4296"/>
      <c r="AE4296"/>
      <c r="AF4296"/>
      <c r="AG4296"/>
      <c r="AH4296"/>
      <c r="AI4296"/>
      <c r="AJ4296"/>
      <c r="AK4296"/>
      <c r="AL4296"/>
      <c r="AM4296"/>
      <c r="AN4296"/>
      <c r="AO4296"/>
      <c r="AP4296"/>
      <c r="AQ4296"/>
      <c r="AR4296"/>
      <c r="AS4296"/>
      <c r="AT4296"/>
      <c r="AU4296"/>
      <c r="AV4296"/>
      <c r="AW4296"/>
      <c r="AX4296"/>
      <c r="AY4296"/>
      <c r="AZ4296"/>
      <c r="BA4296"/>
      <c r="BB4296"/>
      <c r="BC4296"/>
      <c r="BD4296"/>
      <c r="BE4296"/>
      <c r="BF4296"/>
      <c r="BG4296"/>
      <c r="BH4296"/>
      <c r="BI4296"/>
      <c r="BJ4296"/>
      <c r="BK4296"/>
      <c r="BL4296"/>
      <c r="BM4296"/>
      <c r="BN4296"/>
      <c r="BO4296"/>
    </row>
    <row r="4297" spans="1:67" ht="15" x14ac:dyDescent="0.25">
      <c r="A4297" s="245" t="s">
        <v>2037</v>
      </c>
      <c r="B4297" s="245" t="s">
        <v>2036</v>
      </c>
      <c r="C4297" s="245" t="s">
        <v>2430</v>
      </c>
      <c r="D4297" s="245" t="s">
        <v>2429</v>
      </c>
      <c r="E4297" s="246" t="s">
        <v>44</v>
      </c>
      <c r="F4297" s="245" t="s">
        <v>44</v>
      </c>
      <c r="G4297" s="245" t="s">
        <v>3140</v>
      </c>
      <c r="H4297" s="245" t="s">
        <v>19679</v>
      </c>
      <c r="I4297" s="245" t="s">
        <v>24</v>
      </c>
      <c r="J4297" s="245" t="s">
        <v>569</v>
      </c>
      <c r="K4297" s="246" t="s">
        <v>9455</v>
      </c>
      <c r="L4297" s="245" t="s">
        <v>568</v>
      </c>
      <c r="M4297"/>
      <c r="N4297"/>
      <c r="O4297"/>
      <c r="P4297"/>
      <c r="Q4297"/>
      <c r="R4297"/>
      <c r="S4297"/>
      <c r="T4297"/>
      <c r="U4297"/>
      <c r="V4297"/>
      <c r="W4297"/>
      <c r="X4297"/>
      <c r="Y4297"/>
      <c r="Z4297"/>
      <c r="AA4297"/>
      <c r="AB4297"/>
      <c r="AC4297"/>
      <c r="AD4297"/>
      <c r="AE4297"/>
      <c r="AF4297"/>
      <c r="AG4297"/>
      <c r="AH4297"/>
      <c r="AI4297"/>
      <c r="AJ4297"/>
      <c r="AK4297"/>
      <c r="AL4297"/>
      <c r="AM4297"/>
      <c r="AN4297"/>
      <c r="AO4297"/>
      <c r="AP4297"/>
      <c r="AQ4297"/>
      <c r="AR4297"/>
      <c r="AS4297"/>
      <c r="AT4297"/>
      <c r="AU4297"/>
      <c r="AV4297"/>
      <c r="AW4297"/>
      <c r="AX4297"/>
      <c r="AY4297"/>
      <c r="AZ4297"/>
      <c r="BA4297"/>
      <c r="BB4297"/>
      <c r="BC4297"/>
      <c r="BD4297"/>
      <c r="BE4297"/>
      <c r="BF4297"/>
      <c r="BG4297"/>
      <c r="BH4297"/>
      <c r="BI4297"/>
      <c r="BJ4297"/>
      <c r="BK4297"/>
      <c r="BL4297"/>
      <c r="BM4297"/>
      <c r="BN4297"/>
      <c r="BO4297"/>
    </row>
    <row r="4298" spans="1:67" ht="15" x14ac:dyDescent="0.25">
      <c r="A4298" s="245" t="s">
        <v>2037</v>
      </c>
      <c r="B4298" s="245" t="s">
        <v>2036</v>
      </c>
      <c r="C4298" s="245" t="s">
        <v>2430</v>
      </c>
      <c r="D4298" s="245" t="s">
        <v>2429</v>
      </c>
      <c r="E4298" s="246" t="s">
        <v>44</v>
      </c>
      <c r="F4298" s="245" t="s">
        <v>44</v>
      </c>
      <c r="G4298" s="245" t="s">
        <v>3139</v>
      </c>
      <c r="H4298" s="245" t="s">
        <v>19681</v>
      </c>
      <c r="I4298" s="245" t="s">
        <v>24</v>
      </c>
      <c r="J4298" s="245" t="s">
        <v>569</v>
      </c>
      <c r="K4298" s="246" t="s">
        <v>773</v>
      </c>
      <c r="L4298" s="245" t="s">
        <v>568</v>
      </c>
      <c r="M4298"/>
      <c r="N4298"/>
      <c r="O4298"/>
      <c r="P4298"/>
      <c r="Q4298"/>
      <c r="R4298"/>
      <c r="S4298"/>
      <c r="T4298"/>
      <c r="U4298"/>
      <c r="V4298"/>
      <c r="W4298"/>
      <c r="X4298"/>
      <c r="Y4298"/>
      <c r="Z4298"/>
      <c r="AA4298"/>
      <c r="AB4298"/>
      <c r="AC4298"/>
      <c r="AD4298"/>
      <c r="AE4298"/>
      <c r="AF4298"/>
      <c r="AG4298"/>
      <c r="AH4298"/>
      <c r="AI4298"/>
      <c r="AJ4298"/>
      <c r="AK4298"/>
      <c r="AL4298"/>
      <c r="AM4298"/>
      <c r="AN4298"/>
      <c r="AO4298"/>
      <c r="AP4298"/>
      <c r="AQ4298"/>
      <c r="AR4298"/>
      <c r="AS4298"/>
      <c r="AT4298"/>
      <c r="AU4298"/>
      <c r="AV4298"/>
      <c r="AW4298"/>
      <c r="AX4298"/>
      <c r="AY4298"/>
      <c r="AZ4298"/>
      <c r="BA4298"/>
      <c r="BB4298"/>
      <c r="BC4298"/>
      <c r="BD4298"/>
      <c r="BE4298"/>
      <c r="BF4298"/>
      <c r="BG4298"/>
      <c r="BH4298"/>
      <c r="BI4298"/>
      <c r="BJ4298"/>
      <c r="BK4298"/>
      <c r="BL4298"/>
      <c r="BM4298"/>
      <c r="BN4298"/>
      <c r="BO4298"/>
    </row>
    <row r="4299" spans="1:67" ht="15" x14ac:dyDescent="0.25">
      <c r="A4299" s="245" t="s">
        <v>2037</v>
      </c>
      <c r="B4299" s="245" t="s">
        <v>2036</v>
      </c>
      <c r="C4299" s="245" t="s">
        <v>2430</v>
      </c>
      <c r="D4299" s="245" t="s">
        <v>2429</v>
      </c>
      <c r="E4299" s="246" t="s">
        <v>44</v>
      </c>
      <c r="F4299" s="245" t="s">
        <v>44</v>
      </c>
      <c r="G4299" s="245" t="s">
        <v>3138</v>
      </c>
      <c r="H4299" s="245" t="s">
        <v>19682</v>
      </c>
      <c r="I4299" s="245" t="s">
        <v>24</v>
      </c>
      <c r="J4299" s="245" t="s">
        <v>569</v>
      </c>
      <c r="K4299" s="246" t="s">
        <v>9411</v>
      </c>
      <c r="L4299" s="245" t="s">
        <v>568</v>
      </c>
      <c r="M4299"/>
      <c r="N4299"/>
      <c r="O4299"/>
      <c r="P4299"/>
      <c r="Q4299"/>
      <c r="R4299"/>
      <c r="S4299"/>
      <c r="T4299"/>
      <c r="U4299"/>
      <c r="V4299"/>
      <c r="W4299"/>
      <c r="X4299"/>
      <c r="Y4299"/>
      <c r="Z4299"/>
      <c r="AA4299"/>
      <c r="AB4299"/>
      <c r="AC4299"/>
      <c r="AD4299"/>
      <c r="AE4299"/>
      <c r="AF4299"/>
      <c r="AG4299"/>
      <c r="AH4299"/>
      <c r="AI4299"/>
      <c r="AJ4299"/>
      <c r="AK4299"/>
      <c r="AL4299"/>
      <c r="AM4299"/>
      <c r="AN4299"/>
      <c r="AO4299"/>
      <c r="AP4299"/>
      <c r="AQ4299"/>
      <c r="AR4299"/>
      <c r="AS4299"/>
      <c r="AT4299"/>
      <c r="AU4299"/>
      <c r="AV4299"/>
      <c r="AW4299"/>
      <c r="AX4299"/>
      <c r="AY4299"/>
      <c r="AZ4299"/>
      <c r="BA4299"/>
      <c r="BB4299"/>
      <c r="BC4299"/>
      <c r="BD4299"/>
      <c r="BE4299"/>
      <c r="BF4299"/>
      <c r="BG4299"/>
      <c r="BH4299"/>
      <c r="BI4299"/>
      <c r="BJ4299"/>
      <c r="BK4299"/>
      <c r="BL4299"/>
      <c r="BM4299"/>
      <c r="BN4299"/>
      <c r="BO4299"/>
    </row>
    <row r="4300" spans="1:67" ht="15" x14ac:dyDescent="0.25">
      <c r="A4300" s="245" t="s">
        <v>2037</v>
      </c>
      <c r="B4300" s="245" t="s">
        <v>2036</v>
      </c>
      <c r="C4300" s="245" t="s">
        <v>2430</v>
      </c>
      <c r="D4300" s="245" t="s">
        <v>2429</v>
      </c>
      <c r="E4300" s="246" t="s">
        <v>44</v>
      </c>
      <c r="F4300" s="245" t="s">
        <v>44</v>
      </c>
      <c r="G4300" s="245" t="s">
        <v>3137</v>
      </c>
      <c r="H4300" s="245" t="s">
        <v>19683</v>
      </c>
      <c r="I4300" s="245" t="s">
        <v>24</v>
      </c>
      <c r="J4300" s="245" t="s">
        <v>569</v>
      </c>
      <c r="K4300" s="246" t="s">
        <v>12630</v>
      </c>
      <c r="L4300" s="245" t="s">
        <v>568</v>
      </c>
      <c r="M4300"/>
      <c r="N4300"/>
      <c r="O4300"/>
      <c r="P4300"/>
      <c r="Q4300"/>
      <c r="R4300"/>
      <c r="S4300"/>
      <c r="T4300"/>
      <c r="U4300"/>
      <c r="V4300"/>
      <c r="W4300"/>
      <c r="X4300"/>
      <c r="Y4300"/>
      <c r="Z4300"/>
      <c r="AA4300"/>
      <c r="AB4300"/>
      <c r="AC4300"/>
      <c r="AD4300"/>
      <c r="AE4300"/>
      <c r="AF4300"/>
      <c r="AG4300"/>
      <c r="AH4300"/>
      <c r="AI4300"/>
      <c r="AJ4300"/>
      <c r="AK4300"/>
      <c r="AL4300"/>
      <c r="AM4300"/>
      <c r="AN4300"/>
      <c r="AO4300"/>
      <c r="AP4300"/>
      <c r="AQ4300"/>
      <c r="AR4300"/>
      <c r="AS4300"/>
      <c r="AT4300"/>
      <c r="AU4300"/>
      <c r="AV4300"/>
      <c r="AW4300"/>
      <c r="AX4300"/>
      <c r="AY4300"/>
      <c r="AZ4300"/>
      <c r="BA4300"/>
      <c r="BB4300"/>
      <c r="BC4300"/>
      <c r="BD4300"/>
      <c r="BE4300"/>
      <c r="BF4300"/>
      <c r="BG4300"/>
      <c r="BH4300"/>
      <c r="BI4300"/>
      <c r="BJ4300"/>
      <c r="BK4300"/>
      <c r="BL4300"/>
      <c r="BM4300"/>
      <c r="BN4300"/>
      <c r="BO4300"/>
    </row>
    <row r="4301" spans="1:67" ht="15" x14ac:dyDescent="0.25">
      <c r="A4301" s="245" t="s">
        <v>2037</v>
      </c>
      <c r="B4301" s="245" t="s">
        <v>2036</v>
      </c>
      <c r="C4301" s="245" t="s">
        <v>2430</v>
      </c>
      <c r="D4301" s="245" t="s">
        <v>2429</v>
      </c>
      <c r="E4301" s="246" t="s">
        <v>44</v>
      </c>
      <c r="F4301" s="245" t="s">
        <v>44</v>
      </c>
      <c r="G4301" s="245" t="s">
        <v>3136</v>
      </c>
      <c r="H4301" s="245" t="s">
        <v>19684</v>
      </c>
      <c r="I4301" s="245" t="s">
        <v>24</v>
      </c>
      <c r="J4301" s="245" t="s">
        <v>569</v>
      </c>
      <c r="K4301" s="246" t="s">
        <v>24662</v>
      </c>
      <c r="L4301" s="245" t="s">
        <v>568</v>
      </c>
      <c r="M4301"/>
      <c r="N4301"/>
      <c r="O4301"/>
      <c r="P4301"/>
      <c r="Q4301"/>
      <c r="R4301"/>
      <c r="S4301"/>
      <c r="T4301"/>
      <c r="U4301"/>
      <c r="V4301"/>
      <c r="W4301"/>
      <c r="X4301"/>
      <c r="Y4301"/>
      <c r="Z4301"/>
      <c r="AA4301"/>
      <c r="AB4301"/>
      <c r="AC4301"/>
      <c r="AD4301"/>
      <c r="AE4301"/>
      <c r="AF4301"/>
      <c r="AG4301"/>
      <c r="AH4301"/>
      <c r="AI4301"/>
      <c r="AJ4301"/>
      <c r="AK4301"/>
      <c r="AL4301"/>
      <c r="AM4301"/>
      <c r="AN4301"/>
      <c r="AO4301"/>
      <c r="AP4301"/>
      <c r="AQ4301"/>
      <c r="AR4301"/>
      <c r="AS4301"/>
      <c r="AT4301"/>
      <c r="AU4301"/>
      <c r="AV4301"/>
      <c r="AW4301"/>
      <c r="AX4301"/>
      <c r="AY4301"/>
      <c r="AZ4301"/>
      <c r="BA4301"/>
      <c r="BB4301"/>
      <c r="BC4301"/>
      <c r="BD4301"/>
      <c r="BE4301"/>
      <c r="BF4301"/>
      <c r="BG4301"/>
      <c r="BH4301"/>
      <c r="BI4301"/>
      <c r="BJ4301"/>
      <c r="BK4301"/>
      <c r="BL4301"/>
      <c r="BM4301"/>
      <c r="BN4301"/>
      <c r="BO4301"/>
    </row>
    <row r="4302" spans="1:67" ht="15" x14ac:dyDescent="0.25">
      <c r="A4302" s="245" t="s">
        <v>2037</v>
      </c>
      <c r="B4302" s="245" t="s">
        <v>2036</v>
      </c>
      <c r="C4302" s="245" t="s">
        <v>2430</v>
      </c>
      <c r="D4302" s="245" t="s">
        <v>2429</v>
      </c>
      <c r="E4302" s="246" t="s">
        <v>44</v>
      </c>
      <c r="F4302" s="245" t="s">
        <v>44</v>
      </c>
      <c r="G4302" s="245" t="s">
        <v>3135</v>
      </c>
      <c r="H4302" s="245" t="s">
        <v>19686</v>
      </c>
      <c r="I4302" s="245" t="s">
        <v>24</v>
      </c>
      <c r="J4302" s="245" t="s">
        <v>569</v>
      </c>
      <c r="K4302" s="246" t="s">
        <v>9009</v>
      </c>
      <c r="L4302" s="245" t="s">
        <v>568</v>
      </c>
      <c r="M4302"/>
      <c r="N4302"/>
      <c r="O4302"/>
      <c r="P4302"/>
      <c r="Q4302"/>
      <c r="R4302"/>
      <c r="S4302"/>
      <c r="T4302"/>
      <c r="U4302"/>
      <c r="V4302"/>
      <c r="W4302"/>
      <c r="X4302"/>
      <c r="Y4302"/>
      <c r="Z4302"/>
      <c r="AA4302"/>
      <c r="AB4302"/>
      <c r="AC4302"/>
      <c r="AD4302"/>
      <c r="AE4302"/>
      <c r="AF4302"/>
      <c r="AG4302"/>
      <c r="AH4302"/>
      <c r="AI4302"/>
      <c r="AJ4302"/>
      <c r="AK4302"/>
      <c r="AL4302"/>
      <c r="AM4302"/>
      <c r="AN4302"/>
      <c r="AO4302"/>
      <c r="AP4302"/>
      <c r="AQ4302"/>
      <c r="AR4302"/>
      <c r="AS4302"/>
      <c r="AT4302"/>
      <c r="AU4302"/>
      <c r="AV4302"/>
      <c r="AW4302"/>
      <c r="AX4302"/>
      <c r="AY4302"/>
      <c r="AZ4302"/>
      <c r="BA4302"/>
      <c r="BB4302"/>
      <c r="BC4302"/>
      <c r="BD4302"/>
      <c r="BE4302"/>
      <c r="BF4302"/>
      <c r="BG4302"/>
      <c r="BH4302"/>
      <c r="BI4302"/>
      <c r="BJ4302"/>
      <c r="BK4302"/>
      <c r="BL4302"/>
      <c r="BM4302"/>
      <c r="BN4302"/>
      <c r="BO4302"/>
    </row>
    <row r="4303" spans="1:67" ht="15" x14ac:dyDescent="0.25">
      <c r="A4303" s="245" t="s">
        <v>2037</v>
      </c>
      <c r="B4303" s="245" t="s">
        <v>2036</v>
      </c>
      <c r="C4303" s="245" t="s">
        <v>2430</v>
      </c>
      <c r="D4303" s="245" t="s">
        <v>2429</v>
      </c>
      <c r="E4303" s="246" t="s">
        <v>44</v>
      </c>
      <c r="F4303" s="245" t="s">
        <v>44</v>
      </c>
      <c r="G4303" s="245" t="s">
        <v>3133</v>
      </c>
      <c r="H4303" s="245" t="s">
        <v>19687</v>
      </c>
      <c r="I4303" s="245" t="s">
        <v>24</v>
      </c>
      <c r="J4303" s="245" t="s">
        <v>569</v>
      </c>
      <c r="K4303" s="246" t="s">
        <v>8905</v>
      </c>
      <c r="L4303" s="245" t="s">
        <v>568</v>
      </c>
      <c r="M4303"/>
      <c r="N4303"/>
      <c r="O4303"/>
      <c r="P4303"/>
      <c r="Q4303"/>
      <c r="R4303"/>
      <c r="S4303"/>
      <c r="T4303"/>
      <c r="U4303"/>
      <c r="V4303"/>
      <c r="W4303"/>
      <c r="X4303"/>
      <c r="Y4303"/>
      <c r="Z4303"/>
      <c r="AA4303"/>
      <c r="AB4303"/>
      <c r="AC4303"/>
      <c r="AD4303"/>
      <c r="AE4303"/>
      <c r="AF4303"/>
      <c r="AG4303"/>
      <c r="AH4303"/>
      <c r="AI4303"/>
      <c r="AJ4303"/>
      <c r="AK4303"/>
      <c r="AL4303"/>
      <c r="AM4303"/>
      <c r="AN4303"/>
      <c r="AO4303"/>
      <c r="AP4303"/>
      <c r="AQ4303"/>
      <c r="AR4303"/>
      <c r="AS4303"/>
      <c r="AT4303"/>
      <c r="AU4303"/>
      <c r="AV4303"/>
      <c r="AW4303"/>
      <c r="AX4303"/>
      <c r="AY4303"/>
      <c r="AZ4303"/>
      <c r="BA4303"/>
      <c r="BB4303"/>
      <c r="BC4303"/>
      <c r="BD4303"/>
      <c r="BE4303"/>
      <c r="BF4303"/>
      <c r="BG4303"/>
      <c r="BH4303"/>
      <c r="BI4303"/>
      <c r="BJ4303"/>
      <c r="BK4303"/>
      <c r="BL4303"/>
      <c r="BM4303"/>
      <c r="BN4303"/>
      <c r="BO4303"/>
    </row>
    <row r="4304" spans="1:67" ht="15" x14ac:dyDescent="0.25">
      <c r="A4304" s="245" t="s">
        <v>2037</v>
      </c>
      <c r="B4304" s="245" t="s">
        <v>2036</v>
      </c>
      <c r="C4304" s="245" t="s">
        <v>2430</v>
      </c>
      <c r="D4304" s="245" t="s">
        <v>2429</v>
      </c>
      <c r="E4304" s="246" t="s">
        <v>44</v>
      </c>
      <c r="F4304" s="245" t="s">
        <v>44</v>
      </c>
      <c r="G4304" s="245" t="s">
        <v>3132</v>
      </c>
      <c r="H4304" s="245" t="s">
        <v>19688</v>
      </c>
      <c r="I4304" s="245" t="s">
        <v>24</v>
      </c>
      <c r="J4304" s="245" t="s">
        <v>569</v>
      </c>
      <c r="K4304" s="246" t="s">
        <v>22225</v>
      </c>
      <c r="L4304" s="245" t="s">
        <v>568</v>
      </c>
      <c r="M4304"/>
      <c r="N4304"/>
      <c r="O4304"/>
      <c r="P4304"/>
      <c r="Q4304"/>
      <c r="R4304"/>
      <c r="S4304"/>
      <c r="T4304"/>
      <c r="U4304"/>
      <c r="V4304"/>
      <c r="W4304"/>
      <c r="X4304"/>
      <c r="Y4304"/>
      <c r="Z4304"/>
      <c r="AA4304"/>
      <c r="AB4304"/>
      <c r="AC4304"/>
      <c r="AD4304"/>
      <c r="AE4304"/>
      <c r="AF4304"/>
      <c r="AG4304"/>
      <c r="AH4304"/>
      <c r="AI4304"/>
      <c r="AJ4304"/>
      <c r="AK4304"/>
      <c r="AL4304"/>
      <c r="AM4304"/>
      <c r="AN4304"/>
      <c r="AO4304"/>
      <c r="AP4304"/>
      <c r="AQ4304"/>
      <c r="AR4304"/>
      <c r="AS4304"/>
      <c r="AT4304"/>
      <c r="AU4304"/>
      <c r="AV4304"/>
      <c r="AW4304"/>
      <c r="AX4304"/>
      <c r="AY4304"/>
      <c r="AZ4304"/>
      <c r="BA4304"/>
      <c r="BB4304"/>
      <c r="BC4304"/>
      <c r="BD4304"/>
      <c r="BE4304"/>
      <c r="BF4304"/>
      <c r="BG4304"/>
      <c r="BH4304"/>
      <c r="BI4304"/>
      <c r="BJ4304"/>
      <c r="BK4304"/>
      <c r="BL4304"/>
      <c r="BM4304"/>
      <c r="BN4304"/>
      <c r="BO4304"/>
    </row>
    <row r="4305" spans="1:67" ht="15" x14ac:dyDescent="0.25">
      <c r="A4305" s="245" t="s">
        <v>2037</v>
      </c>
      <c r="B4305" s="245" t="s">
        <v>2036</v>
      </c>
      <c r="C4305" s="245" t="s">
        <v>2430</v>
      </c>
      <c r="D4305" s="245" t="s">
        <v>2429</v>
      </c>
      <c r="E4305" s="246" t="s">
        <v>44</v>
      </c>
      <c r="F4305" s="245" t="s">
        <v>44</v>
      </c>
      <c r="G4305" s="245" t="s">
        <v>3131</v>
      </c>
      <c r="H4305" s="245" t="s">
        <v>19690</v>
      </c>
      <c r="I4305" s="245" t="s">
        <v>24</v>
      </c>
      <c r="J4305" s="245" t="s">
        <v>569</v>
      </c>
      <c r="K4305" s="246" t="s">
        <v>9070</v>
      </c>
      <c r="L4305" s="245" t="s">
        <v>568</v>
      </c>
      <c r="M4305"/>
      <c r="N4305"/>
      <c r="O4305"/>
      <c r="P4305"/>
      <c r="Q4305"/>
      <c r="R4305"/>
      <c r="S4305"/>
      <c r="T4305"/>
      <c r="U4305"/>
      <c r="V4305"/>
      <c r="W4305"/>
      <c r="X4305"/>
      <c r="Y4305"/>
      <c r="Z4305"/>
      <c r="AA4305"/>
      <c r="AB4305"/>
      <c r="AC4305"/>
      <c r="AD4305"/>
      <c r="AE4305"/>
      <c r="AF4305"/>
      <c r="AG4305"/>
      <c r="AH4305"/>
      <c r="AI4305"/>
      <c r="AJ4305"/>
      <c r="AK4305"/>
      <c r="AL4305"/>
      <c r="AM4305"/>
      <c r="AN4305"/>
      <c r="AO4305"/>
      <c r="AP4305"/>
      <c r="AQ4305"/>
      <c r="AR4305"/>
      <c r="AS4305"/>
      <c r="AT4305"/>
      <c r="AU4305"/>
      <c r="AV4305"/>
      <c r="AW4305"/>
      <c r="AX4305"/>
      <c r="AY4305"/>
      <c r="AZ4305"/>
      <c r="BA4305"/>
      <c r="BB4305"/>
      <c r="BC4305"/>
      <c r="BD4305"/>
      <c r="BE4305"/>
      <c r="BF4305"/>
      <c r="BG4305"/>
      <c r="BH4305"/>
      <c r="BI4305"/>
      <c r="BJ4305"/>
      <c r="BK4305"/>
      <c r="BL4305"/>
      <c r="BM4305"/>
      <c r="BN4305"/>
      <c r="BO4305"/>
    </row>
    <row r="4306" spans="1:67" ht="15" x14ac:dyDescent="0.25">
      <c r="A4306" s="245" t="s">
        <v>2037</v>
      </c>
      <c r="B4306" s="245" t="s">
        <v>2036</v>
      </c>
      <c r="C4306" s="245" t="s">
        <v>2430</v>
      </c>
      <c r="D4306" s="245" t="s">
        <v>2429</v>
      </c>
      <c r="E4306" s="246" t="s">
        <v>44</v>
      </c>
      <c r="F4306" s="245" t="s">
        <v>44</v>
      </c>
      <c r="G4306" s="245" t="s">
        <v>3130</v>
      </c>
      <c r="H4306" s="245" t="s">
        <v>19691</v>
      </c>
      <c r="I4306" s="245" t="s">
        <v>24</v>
      </c>
      <c r="J4306" s="245" t="s">
        <v>569</v>
      </c>
      <c r="K4306" s="246" t="s">
        <v>24663</v>
      </c>
      <c r="L4306" s="245" t="s">
        <v>568</v>
      </c>
      <c r="M4306"/>
      <c r="N4306"/>
      <c r="O4306"/>
      <c r="P4306"/>
      <c r="Q4306"/>
      <c r="R4306"/>
      <c r="S4306"/>
      <c r="T4306"/>
      <c r="U4306"/>
      <c r="V4306"/>
      <c r="W4306"/>
      <c r="X4306"/>
      <c r="Y4306"/>
      <c r="Z4306"/>
      <c r="AA4306"/>
      <c r="AB4306"/>
      <c r="AC4306"/>
      <c r="AD4306"/>
      <c r="AE4306"/>
      <c r="AF4306"/>
      <c r="AG4306"/>
      <c r="AH4306"/>
      <c r="AI4306"/>
      <c r="AJ4306"/>
      <c r="AK4306"/>
      <c r="AL4306"/>
      <c r="AM4306"/>
      <c r="AN4306"/>
      <c r="AO4306"/>
      <c r="AP4306"/>
      <c r="AQ4306"/>
      <c r="AR4306"/>
      <c r="AS4306"/>
      <c r="AT4306"/>
      <c r="AU4306"/>
      <c r="AV4306"/>
      <c r="AW4306"/>
      <c r="AX4306"/>
      <c r="AY4306"/>
      <c r="AZ4306"/>
      <c r="BA4306"/>
      <c r="BB4306"/>
      <c r="BC4306"/>
      <c r="BD4306"/>
      <c r="BE4306"/>
      <c r="BF4306"/>
      <c r="BG4306"/>
      <c r="BH4306"/>
      <c r="BI4306"/>
      <c r="BJ4306"/>
      <c r="BK4306"/>
      <c r="BL4306"/>
      <c r="BM4306"/>
      <c r="BN4306"/>
      <c r="BO4306"/>
    </row>
    <row r="4307" spans="1:67" ht="15" x14ac:dyDescent="0.25">
      <c r="A4307" s="245" t="s">
        <v>2037</v>
      </c>
      <c r="B4307" s="245" t="s">
        <v>2036</v>
      </c>
      <c r="C4307" s="245" t="s">
        <v>2430</v>
      </c>
      <c r="D4307" s="245" t="s">
        <v>2429</v>
      </c>
      <c r="E4307" s="246" t="s">
        <v>44</v>
      </c>
      <c r="F4307" s="245" t="s">
        <v>44</v>
      </c>
      <c r="G4307" s="245" t="s">
        <v>3129</v>
      </c>
      <c r="H4307" s="245" t="s">
        <v>19692</v>
      </c>
      <c r="I4307" s="245" t="s">
        <v>24</v>
      </c>
      <c r="J4307" s="245" t="s">
        <v>569</v>
      </c>
      <c r="K4307" s="246" t="s">
        <v>24664</v>
      </c>
      <c r="L4307" s="245" t="s">
        <v>568</v>
      </c>
      <c r="M4307"/>
      <c r="N4307"/>
      <c r="O4307"/>
      <c r="P4307"/>
      <c r="Q4307"/>
      <c r="R4307"/>
      <c r="S4307"/>
      <c r="T4307"/>
      <c r="U4307"/>
      <c r="V4307"/>
      <c r="W4307"/>
      <c r="X4307"/>
      <c r="Y4307"/>
      <c r="Z4307"/>
      <c r="AA4307"/>
      <c r="AB4307"/>
      <c r="AC4307"/>
      <c r="AD4307"/>
      <c r="AE4307"/>
      <c r="AF4307"/>
      <c r="AG4307"/>
      <c r="AH4307"/>
      <c r="AI4307"/>
      <c r="AJ4307"/>
      <c r="AK4307"/>
      <c r="AL4307"/>
      <c r="AM4307"/>
      <c r="AN4307"/>
      <c r="AO4307"/>
      <c r="AP4307"/>
      <c r="AQ4307"/>
      <c r="AR4307"/>
      <c r="AS4307"/>
      <c r="AT4307"/>
      <c r="AU4307"/>
      <c r="AV4307"/>
      <c r="AW4307"/>
      <c r="AX4307"/>
      <c r="AY4307"/>
      <c r="AZ4307"/>
      <c r="BA4307"/>
      <c r="BB4307"/>
      <c r="BC4307"/>
      <c r="BD4307"/>
      <c r="BE4307"/>
      <c r="BF4307"/>
      <c r="BG4307"/>
      <c r="BH4307"/>
      <c r="BI4307"/>
      <c r="BJ4307"/>
      <c r="BK4307"/>
      <c r="BL4307"/>
      <c r="BM4307"/>
      <c r="BN4307"/>
      <c r="BO4307"/>
    </row>
    <row r="4308" spans="1:67" ht="15" x14ac:dyDescent="0.25">
      <c r="A4308" s="245" t="s">
        <v>2037</v>
      </c>
      <c r="B4308" s="245" t="s">
        <v>2036</v>
      </c>
      <c r="C4308" s="245" t="s">
        <v>2430</v>
      </c>
      <c r="D4308" s="245" t="s">
        <v>2429</v>
      </c>
      <c r="E4308" s="246" t="s">
        <v>44</v>
      </c>
      <c r="F4308" s="245" t="s">
        <v>44</v>
      </c>
      <c r="G4308" s="245" t="s">
        <v>3127</v>
      </c>
      <c r="H4308" s="245" t="s">
        <v>19693</v>
      </c>
      <c r="I4308" s="245" t="s">
        <v>24</v>
      </c>
      <c r="J4308" s="245" t="s">
        <v>569</v>
      </c>
      <c r="K4308" s="246" t="s">
        <v>2508</v>
      </c>
      <c r="L4308" s="245" t="s">
        <v>568</v>
      </c>
      <c r="M4308"/>
      <c r="N4308"/>
      <c r="O4308"/>
      <c r="P4308"/>
      <c r="Q4308"/>
      <c r="R4308"/>
      <c r="S4308"/>
      <c r="T4308"/>
      <c r="U4308"/>
      <c r="V4308"/>
      <c r="W4308"/>
      <c r="X4308"/>
      <c r="Y4308"/>
      <c r="Z4308"/>
      <c r="AA4308"/>
      <c r="AB4308"/>
      <c r="AC4308"/>
      <c r="AD4308"/>
      <c r="AE4308"/>
      <c r="AF4308"/>
      <c r="AG4308"/>
      <c r="AH4308"/>
      <c r="AI4308"/>
      <c r="AJ4308"/>
      <c r="AK4308"/>
      <c r="AL4308"/>
      <c r="AM4308"/>
      <c r="AN4308"/>
      <c r="AO4308"/>
      <c r="AP4308"/>
      <c r="AQ4308"/>
      <c r="AR4308"/>
      <c r="AS4308"/>
      <c r="AT4308"/>
      <c r="AU4308"/>
      <c r="AV4308"/>
      <c r="AW4308"/>
      <c r="AX4308"/>
      <c r="AY4308"/>
      <c r="AZ4308"/>
      <c r="BA4308"/>
      <c r="BB4308"/>
      <c r="BC4308"/>
      <c r="BD4308"/>
      <c r="BE4308"/>
      <c r="BF4308"/>
      <c r="BG4308"/>
      <c r="BH4308"/>
      <c r="BI4308"/>
      <c r="BJ4308"/>
      <c r="BK4308"/>
      <c r="BL4308"/>
      <c r="BM4308"/>
      <c r="BN4308"/>
      <c r="BO4308"/>
    </row>
    <row r="4309" spans="1:67" ht="15" x14ac:dyDescent="0.25">
      <c r="A4309" s="245" t="s">
        <v>2037</v>
      </c>
      <c r="B4309" s="245" t="s">
        <v>2036</v>
      </c>
      <c r="C4309" s="245" t="s">
        <v>2430</v>
      </c>
      <c r="D4309" s="245" t="s">
        <v>2429</v>
      </c>
      <c r="E4309" s="246" t="s">
        <v>44</v>
      </c>
      <c r="F4309" s="245" t="s">
        <v>44</v>
      </c>
      <c r="G4309" s="245" t="s">
        <v>3126</v>
      </c>
      <c r="H4309" s="245" t="s">
        <v>19694</v>
      </c>
      <c r="I4309" s="245" t="s">
        <v>24</v>
      </c>
      <c r="J4309" s="245" t="s">
        <v>569</v>
      </c>
      <c r="K4309" s="246" t="s">
        <v>2506</v>
      </c>
      <c r="L4309" s="245" t="s">
        <v>568</v>
      </c>
      <c r="M4309"/>
      <c r="N4309"/>
      <c r="O4309"/>
      <c r="P4309"/>
      <c r="Q4309"/>
      <c r="R4309"/>
      <c r="S4309"/>
      <c r="T4309"/>
      <c r="U4309"/>
      <c r="V4309"/>
      <c r="W4309"/>
      <c r="X4309"/>
      <c r="Y4309"/>
      <c r="Z4309"/>
      <c r="AA4309"/>
      <c r="AB4309"/>
      <c r="AC4309"/>
      <c r="AD4309"/>
      <c r="AE4309"/>
      <c r="AF4309"/>
      <c r="AG4309"/>
      <c r="AH4309"/>
      <c r="AI4309"/>
      <c r="AJ4309"/>
      <c r="AK4309"/>
      <c r="AL4309"/>
      <c r="AM4309"/>
      <c r="AN4309"/>
      <c r="AO4309"/>
      <c r="AP4309"/>
      <c r="AQ4309"/>
      <c r="AR4309"/>
      <c r="AS4309"/>
      <c r="AT4309"/>
      <c r="AU4309"/>
      <c r="AV4309"/>
      <c r="AW4309"/>
      <c r="AX4309"/>
      <c r="AY4309"/>
      <c r="AZ4309"/>
      <c r="BA4309"/>
      <c r="BB4309"/>
      <c r="BC4309"/>
      <c r="BD4309"/>
      <c r="BE4309"/>
      <c r="BF4309"/>
      <c r="BG4309"/>
      <c r="BH4309"/>
      <c r="BI4309"/>
      <c r="BJ4309"/>
      <c r="BK4309"/>
      <c r="BL4309"/>
      <c r="BM4309"/>
      <c r="BN4309"/>
      <c r="BO4309"/>
    </row>
    <row r="4310" spans="1:67" ht="15" x14ac:dyDescent="0.25">
      <c r="A4310" s="245" t="s">
        <v>2037</v>
      </c>
      <c r="B4310" s="245" t="s">
        <v>2036</v>
      </c>
      <c r="C4310" s="245" t="s">
        <v>2430</v>
      </c>
      <c r="D4310" s="245" t="s">
        <v>2429</v>
      </c>
      <c r="E4310" s="246" t="s">
        <v>44</v>
      </c>
      <c r="F4310" s="245" t="s">
        <v>44</v>
      </c>
      <c r="G4310" s="245" t="s">
        <v>3125</v>
      </c>
      <c r="H4310" s="245" t="s">
        <v>19695</v>
      </c>
      <c r="I4310" s="245" t="s">
        <v>24</v>
      </c>
      <c r="J4310" s="245" t="s">
        <v>569</v>
      </c>
      <c r="K4310" s="246" t="s">
        <v>24665</v>
      </c>
      <c r="L4310" s="245" t="s">
        <v>568</v>
      </c>
      <c r="M4310"/>
      <c r="N4310"/>
      <c r="O4310"/>
      <c r="P4310"/>
      <c r="Q4310"/>
      <c r="R4310"/>
      <c r="S4310"/>
      <c r="T4310"/>
      <c r="U4310"/>
      <c r="V4310"/>
      <c r="W4310"/>
      <c r="X4310"/>
      <c r="Y4310"/>
      <c r="Z4310"/>
      <c r="AA4310"/>
      <c r="AB4310"/>
      <c r="AC4310"/>
      <c r="AD4310"/>
      <c r="AE4310"/>
      <c r="AF4310"/>
      <c r="AG4310"/>
      <c r="AH4310"/>
      <c r="AI4310"/>
      <c r="AJ4310"/>
      <c r="AK4310"/>
      <c r="AL4310"/>
      <c r="AM4310"/>
      <c r="AN4310"/>
      <c r="AO4310"/>
      <c r="AP4310"/>
      <c r="AQ4310"/>
      <c r="AR4310"/>
      <c r="AS4310"/>
      <c r="AT4310"/>
      <c r="AU4310"/>
      <c r="AV4310"/>
      <c r="AW4310"/>
      <c r="AX4310"/>
      <c r="AY4310"/>
      <c r="AZ4310"/>
      <c r="BA4310"/>
      <c r="BB4310"/>
      <c r="BC4310"/>
      <c r="BD4310"/>
      <c r="BE4310"/>
      <c r="BF4310"/>
      <c r="BG4310"/>
      <c r="BH4310"/>
      <c r="BI4310"/>
      <c r="BJ4310"/>
      <c r="BK4310"/>
      <c r="BL4310"/>
      <c r="BM4310"/>
      <c r="BN4310"/>
      <c r="BO4310"/>
    </row>
    <row r="4311" spans="1:67" ht="15" x14ac:dyDescent="0.25">
      <c r="A4311" s="245" t="s">
        <v>2037</v>
      </c>
      <c r="B4311" s="245" t="s">
        <v>2036</v>
      </c>
      <c r="C4311" s="245" t="s">
        <v>2430</v>
      </c>
      <c r="D4311" s="245" t="s">
        <v>2429</v>
      </c>
      <c r="E4311" s="246" t="s">
        <v>44</v>
      </c>
      <c r="F4311" s="245" t="s">
        <v>44</v>
      </c>
      <c r="G4311" s="245" t="s">
        <v>3124</v>
      </c>
      <c r="H4311" s="245" t="s">
        <v>19697</v>
      </c>
      <c r="I4311" s="245" t="s">
        <v>24</v>
      </c>
      <c r="J4311" s="245" t="s">
        <v>569</v>
      </c>
      <c r="K4311" s="246" t="s">
        <v>9548</v>
      </c>
      <c r="L4311" s="245" t="s">
        <v>568</v>
      </c>
      <c r="M4311"/>
      <c r="N4311"/>
      <c r="O4311"/>
      <c r="P4311"/>
      <c r="Q4311"/>
      <c r="R4311"/>
      <c r="S4311"/>
      <c r="T4311"/>
      <c r="U4311"/>
      <c r="V4311"/>
      <c r="W4311"/>
      <c r="X4311"/>
      <c r="Y4311"/>
      <c r="Z4311"/>
      <c r="AA4311"/>
      <c r="AB4311"/>
      <c r="AC4311"/>
      <c r="AD4311"/>
      <c r="AE4311"/>
      <c r="AF4311"/>
      <c r="AG4311"/>
      <c r="AH4311"/>
      <c r="AI4311"/>
      <c r="AJ4311"/>
      <c r="AK4311"/>
      <c r="AL4311"/>
      <c r="AM4311"/>
      <c r="AN4311"/>
      <c r="AO4311"/>
      <c r="AP4311"/>
      <c r="AQ4311"/>
      <c r="AR4311"/>
      <c r="AS4311"/>
      <c r="AT4311"/>
      <c r="AU4311"/>
      <c r="AV4311"/>
      <c r="AW4311"/>
      <c r="AX4311"/>
      <c r="AY4311"/>
      <c r="AZ4311"/>
      <c r="BA4311"/>
      <c r="BB4311"/>
      <c r="BC4311"/>
      <c r="BD4311"/>
      <c r="BE4311"/>
      <c r="BF4311"/>
      <c r="BG4311"/>
      <c r="BH4311"/>
      <c r="BI4311"/>
      <c r="BJ4311"/>
      <c r="BK4311"/>
      <c r="BL4311"/>
      <c r="BM4311"/>
      <c r="BN4311"/>
      <c r="BO4311"/>
    </row>
    <row r="4312" spans="1:67" ht="15" x14ac:dyDescent="0.25">
      <c r="A4312" s="245" t="s">
        <v>2037</v>
      </c>
      <c r="B4312" s="245" t="s">
        <v>2036</v>
      </c>
      <c r="C4312" s="245" t="s">
        <v>2430</v>
      </c>
      <c r="D4312" s="245" t="s">
        <v>2429</v>
      </c>
      <c r="E4312" s="246" t="s">
        <v>44</v>
      </c>
      <c r="F4312" s="245" t="s">
        <v>44</v>
      </c>
      <c r="G4312" s="245" t="s">
        <v>3122</v>
      </c>
      <c r="H4312" s="245" t="s">
        <v>19699</v>
      </c>
      <c r="I4312" s="245" t="s">
        <v>24</v>
      </c>
      <c r="J4312" s="245" t="s">
        <v>569</v>
      </c>
      <c r="K4312" s="246" t="s">
        <v>24666</v>
      </c>
      <c r="L4312" s="245" t="s">
        <v>568</v>
      </c>
      <c r="M4312"/>
      <c r="N4312"/>
      <c r="O4312"/>
      <c r="P4312"/>
      <c r="Q4312"/>
      <c r="R4312"/>
      <c r="S4312"/>
      <c r="T4312"/>
      <c r="U4312"/>
      <c r="V4312"/>
      <c r="W4312"/>
      <c r="X4312"/>
      <c r="Y4312"/>
      <c r="Z4312"/>
      <c r="AA4312"/>
      <c r="AB4312"/>
      <c r="AC4312"/>
      <c r="AD4312"/>
      <c r="AE4312"/>
      <c r="AF4312"/>
      <c r="AG4312"/>
      <c r="AH4312"/>
      <c r="AI4312"/>
      <c r="AJ4312"/>
      <c r="AK4312"/>
      <c r="AL4312"/>
      <c r="AM4312"/>
      <c r="AN4312"/>
      <c r="AO4312"/>
      <c r="AP4312"/>
      <c r="AQ4312"/>
      <c r="AR4312"/>
      <c r="AS4312"/>
      <c r="AT4312"/>
      <c r="AU4312"/>
      <c r="AV4312"/>
      <c r="AW4312"/>
      <c r="AX4312"/>
      <c r="AY4312"/>
      <c r="AZ4312"/>
      <c r="BA4312"/>
      <c r="BB4312"/>
      <c r="BC4312"/>
      <c r="BD4312"/>
      <c r="BE4312"/>
      <c r="BF4312"/>
      <c r="BG4312"/>
      <c r="BH4312"/>
      <c r="BI4312"/>
      <c r="BJ4312"/>
      <c r="BK4312"/>
      <c r="BL4312"/>
      <c r="BM4312"/>
      <c r="BN4312"/>
      <c r="BO4312"/>
    </row>
    <row r="4313" spans="1:67" ht="15" x14ac:dyDescent="0.25">
      <c r="A4313" s="245" t="s">
        <v>2037</v>
      </c>
      <c r="B4313" s="245" t="s">
        <v>2036</v>
      </c>
      <c r="C4313" s="245" t="s">
        <v>2430</v>
      </c>
      <c r="D4313" s="245" t="s">
        <v>2429</v>
      </c>
      <c r="E4313" s="246" t="s">
        <v>44</v>
      </c>
      <c r="F4313" s="245" t="s">
        <v>44</v>
      </c>
      <c r="G4313" s="245" t="s">
        <v>3121</v>
      </c>
      <c r="H4313" s="245" t="s">
        <v>19701</v>
      </c>
      <c r="I4313" s="245" t="s">
        <v>24</v>
      </c>
      <c r="J4313" s="245" t="s">
        <v>569</v>
      </c>
      <c r="K4313" s="246" t="s">
        <v>6507</v>
      </c>
      <c r="L4313" s="245" t="s">
        <v>568</v>
      </c>
      <c r="M4313"/>
      <c r="N4313"/>
      <c r="O4313"/>
      <c r="P4313"/>
      <c r="Q4313"/>
      <c r="R4313"/>
      <c r="S4313"/>
      <c r="T4313"/>
      <c r="U4313"/>
      <c r="V4313"/>
      <c r="W4313"/>
      <c r="X4313"/>
      <c r="Y4313"/>
      <c r="Z4313"/>
      <c r="AA4313"/>
      <c r="AB4313"/>
      <c r="AC4313"/>
      <c r="AD4313"/>
      <c r="AE4313"/>
      <c r="AF4313"/>
      <c r="AG4313"/>
      <c r="AH4313"/>
      <c r="AI4313"/>
      <c r="AJ4313"/>
      <c r="AK4313"/>
      <c r="AL4313"/>
      <c r="AM4313"/>
      <c r="AN4313"/>
      <c r="AO4313"/>
      <c r="AP4313"/>
      <c r="AQ4313"/>
      <c r="AR4313"/>
      <c r="AS4313"/>
      <c r="AT4313"/>
      <c r="AU4313"/>
      <c r="AV4313"/>
      <c r="AW4313"/>
      <c r="AX4313"/>
      <c r="AY4313"/>
      <c r="AZ4313"/>
      <c r="BA4313"/>
      <c r="BB4313"/>
      <c r="BC4313"/>
      <c r="BD4313"/>
      <c r="BE4313"/>
      <c r="BF4313"/>
      <c r="BG4313"/>
      <c r="BH4313"/>
      <c r="BI4313"/>
      <c r="BJ4313"/>
      <c r="BK4313"/>
      <c r="BL4313"/>
      <c r="BM4313"/>
      <c r="BN4313"/>
      <c r="BO4313"/>
    </row>
    <row r="4314" spans="1:67" ht="15" x14ac:dyDescent="0.25">
      <c r="A4314" s="245" t="s">
        <v>2037</v>
      </c>
      <c r="B4314" s="245" t="s">
        <v>2036</v>
      </c>
      <c r="C4314" s="245" t="s">
        <v>2430</v>
      </c>
      <c r="D4314" s="245" t="s">
        <v>2429</v>
      </c>
      <c r="E4314" s="246" t="s">
        <v>44</v>
      </c>
      <c r="F4314" s="245" t="s">
        <v>44</v>
      </c>
      <c r="G4314" s="245" t="s">
        <v>3120</v>
      </c>
      <c r="H4314" s="245" t="s">
        <v>19702</v>
      </c>
      <c r="I4314" s="245" t="s">
        <v>24</v>
      </c>
      <c r="J4314" s="245" t="s">
        <v>569</v>
      </c>
      <c r="K4314" s="246" t="s">
        <v>8550</v>
      </c>
      <c r="L4314" s="245" t="s">
        <v>568</v>
      </c>
      <c r="M4314"/>
      <c r="N4314"/>
      <c r="O4314"/>
      <c r="P4314"/>
      <c r="Q4314"/>
      <c r="R4314"/>
      <c r="S4314"/>
      <c r="T4314"/>
      <c r="U4314"/>
      <c r="V4314"/>
      <c r="W4314"/>
      <c r="X4314"/>
      <c r="Y4314"/>
      <c r="Z4314"/>
      <c r="AA4314"/>
      <c r="AB4314"/>
      <c r="AC4314"/>
      <c r="AD4314"/>
      <c r="AE4314"/>
      <c r="AF4314"/>
      <c r="AG4314"/>
      <c r="AH4314"/>
      <c r="AI4314"/>
      <c r="AJ4314"/>
      <c r="AK4314"/>
      <c r="AL4314"/>
      <c r="AM4314"/>
      <c r="AN4314"/>
      <c r="AO4314"/>
      <c r="AP4314"/>
      <c r="AQ4314"/>
      <c r="AR4314"/>
      <c r="AS4314"/>
      <c r="AT4314"/>
      <c r="AU4314"/>
      <c r="AV4314"/>
      <c r="AW4314"/>
      <c r="AX4314"/>
      <c r="AY4314"/>
      <c r="AZ4314"/>
      <c r="BA4314"/>
      <c r="BB4314"/>
      <c r="BC4314"/>
      <c r="BD4314"/>
      <c r="BE4314"/>
      <c r="BF4314"/>
      <c r="BG4314"/>
      <c r="BH4314"/>
      <c r="BI4314"/>
      <c r="BJ4314"/>
      <c r="BK4314"/>
      <c r="BL4314"/>
      <c r="BM4314"/>
      <c r="BN4314"/>
      <c r="BO4314"/>
    </row>
    <row r="4315" spans="1:67" ht="15" x14ac:dyDescent="0.25">
      <c r="A4315" s="245" t="s">
        <v>2037</v>
      </c>
      <c r="B4315" s="245" t="s">
        <v>2036</v>
      </c>
      <c r="C4315" s="245" t="s">
        <v>2430</v>
      </c>
      <c r="D4315" s="245" t="s">
        <v>2429</v>
      </c>
      <c r="E4315" s="246" t="s">
        <v>44</v>
      </c>
      <c r="F4315" s="245" t="s">
        <v>44</v>
      </c>
      <c r="G4315" s="245" t="s">
        <v>3119</v>
      </c>
      <c r="H4315" s="245" t="s">
        <v>19703</v>
      </c>
      <c r="I4315" s="245" t="s">
        <v>24</v>
      </c>
      <c r="J4315" s="245" t="s">
        <v>569</v>
      </c>
      <c r="K4315" s="246" t="s">
        <v>20927</v>
      </c>
      <c r="L4315" s="245" t="s">
        <v>568</v>
      </c>
      <c r="M4315"/>
      <c r="N4315"/>
      <c r="O4315"/>
      <c r="P4315"/>
      <c r="Q4315"/>
      <c r="R4315"/>
      <c r="S4315"/>
      <c r="T4315"/>
      <c r="U4315"/>
      <c r="V4315"/>
      <c r="W4315"/>
      <c r="X4315"/>
      <c r="Y4315"/>
      <c r="Z4315"/>
      <c r="AA4315"/>
      <c r="AB4315"/>
      <c r="AC4315"/>
      <c r="AD4315"/>
      <c r="AE4315"/>
      <c r="AF4315"/>
      <c r="AG4315"/>
      <c r="AH4315"/>
      <c r="AI4315"/>
      <c r="AJ4315"/>
      <c r="AK4315"/>
      <c r="AL4315"/>
      <c r="AM4315"/>
      <c r="AN4315"/>
      <c r="AO4315"/>
      <c r="AP4315"/>
      <c r="AQ4315"/>
      <c r="AR4315"/>
      <c r="AS4315"/>
      <c r="AT4315"/>
      <c r="AU4315"/>
      <c r="AV4315"/>
      <c r="AW4315"/>
      <c r="AX4315"/>
      <c r="AY4315"/>
      <c r="AZ4315"/>
      <c r="BA4315"/>
      <c r="BB4315"/>
      <c r="BC4315"/>
      <c r="BD4315"/>
      <c r="BE4315"/>
      <c r="BF4315"/>
      <c r="BG4315"/>
      <c r="BH4315"/>
      <c r="BI4315"/>
      <c r="BJ4315"/>
      <c r="BK4315"/>
      <c r="BL4315"/>
      <c r="BM4315"/>
      <c r="BN4315"/>
      <c r="BO4315"/>
    </row>
    <row r="4316" spans="1:67" ht="15" x14ac:dyDescent="0.25">
      <c r="A4316" s="245" t="s">
        <v>2037</v>
      </c>
      <c r="B4316" s="245" t="s">
        <v>2036</v>
      </c>
      <c r="C4316" s="245" t="s">
        <v>2430</v>
      </c>
      <c r="D4316" s="245" t="s">
        <v>2429</v>
      </c>
      <c r="E4316" s="246" t="s">
        <v>44</v>
      </c>
      <c r="F4316" s="245" t="s">
        <v>44</v>
      </c>
      <c r="G4316" s="245" t="s">
        <v>3118</v>
      </c>
      <c r="H4316" s="245" t="s">
        <v>19704</v>
      </c>
      <c r="I4316" s="245" t="s">
        <v>24</v>
      </c>
      <c r="J4316" s="245" t="s">
        <v>569</v>
      </c>
      <c r="K4316" s="246" t="s">
        <v>9450</v>
      </c>
      <c r="L4316" s="245" t="s">
        <v>568</v>
      </c>
      <c r="M4316"/>
      <c r="N4316"/>
      <c r="O4316"/>
      <c r="P4316"/>
      <c r="Q4316"/>
      <c r="R4316"/>
      <c r="S4316"/>
      <c r="T4316"/>
      <c r="U4316"/>
      <c r="V4316"/>
      <c r="W4316"/>
      <c r="X4316"/>
      <c r="Y4316"/>
      <c r="Z4316"/>
      <c r="AA4316"/>
      <c r="AB4316"/>
      <c r="AC4316"/>
      <c r="AD4316"/>
      <c r="AE4316"/>
      <c r="AF4316"/>
      <c r="AG4316"/>
      <c r="AH4316"/>
      <c r="AI4316"/>
      <c r="AJ4316"/>
      <c r="AK4316"/>
      <c r="AL4316"/>
      <c r="AM4316"/>
      <c r="AN4316"/>
      <c r="AO4316"/>
      <c r="AP4316"/>
      <c r="AQ4316"/>
      <c r="AR4316"/>
      <c r="AS4316"/>
      <c r="AT4316"/>
      <c r="AU4316"/>
      <c r="AV4316"/>
      <c r="AW4316"/>
      <c r="AX4316"/>
      <c r="AY4316"/>
      <c r="AZ4316"/>
      <c r="BA4316"/>
      <c r="BB4316"/>
      <c r="BC4316"/>
      <c r="BD4316"/>
      <c r="BE4316"/>
      <c r="BF4316"/>
      <c r="BG4316"/>
      <c r="BH4316"/>
      <c r="BI4316"/>
      <c r="BJ4316"/>
      <c r="BK4316"/>
      <c r="BL4316"/>
      <c r="BM4316"/>
      <c r="BN4316"/>
      <c r="BO4316"/>
    </row>
    <row r="4317" spans="1:67" ht="15" x14ac:dyDescent="0.25">
      <c r="A4317" s="245" t="s">
        <v>2037</v>
      </c>
      <c r="B4317" s="245" t="s">
        <v>2036</v>
      </c>
      <c r="C4317" s="245" t="s">
        <v>2430</v>
      </c>
      <c r="D4317" s="245" t="s">
        <v>2429</v>
      </c>
      <c r="E4317" s="246" t="s">
        <v>44</v>
      </c>
      <c r="F4317" s="245" t="s">
        <v>44</v>
      </c>
      <c r="G4317" s="245" t="s">
        <v>3117</v>
      </c>
      <c r="H4317" s="245" t="s">
        <v>19705</v>
      </c>
      <c r="I4317" s="245" t="s">
        <v>24</v>
      </c>
      <c r="J4317" s="245" t="s">
        <v>569</v>
      </c>
      <c r="K4317" s="246" t="s">
        <v>19373</v>
      </c>
      <c r="L4317" s="245" t="s">
        <v>568</v>
      </c>
      <c r="M4317"/>
      <c r="N4317"/>
      <c r="O4317"/>
      <c r="P4317"/>
      <c r="Q4317"/>
      <c r="R4317"/>
      <c r="S4317"/>
      <c r="T4317"/>
      <c r="U4317"/>
      <c r="V4317"/>
      <c r="W4317"/>
      <c r="X4317"/>
      <c r="Y4317"/>
      <c r="Z4317"/>
      <c r="AA4317"/>
      <c r="AB4317"/>
      <c r="AC4317"/>
      <c r="AD4317"/>
      <c r="AE4317"/>
      <c r="AF4317"/>
      <c r="AG4317"/>
      <c r="AH4317"/>
      <c r="AI4317"/>
      <c r="AJ4317"/>
      <c r="AK4317"/>
      <c r="AL4317"/>
      <c r="AM4317"/>
      <c r="AN4317"/>
      <c r="AO4317"/>
      <c r="AP4317"/>
      <c r="AQ4317"/>
      <c r="AR4317"/>
      <c r="AS4317"/>
      <c r="AT4317"/>
      <c r="AU4317"/>
      <c r="AV4317"/>
      <c r="AW4317"/>
      <c r="AX4317"/>
      <c r="AY4317"/>
      <c r="AZ4317"/>
      <c r="BA4317"/>
      <c r="BB4317"/>
      <c r="BC4317"/>
      <c r="BD4317"/>
      <c r="BE4317"/>
      <c r="BF4317"/>
      <c r="BG4317"/>
      <c r="BH4317"/>
      <c r="BI4317"/>
      <c r="BJ4317"/>
      <c r="BK4317"/>
      <c r="BL4317"/>
      <c r="BM4317"/>
      <c r="BN4317"/>
      <c r="BO4317"/>
    </row>
    <row r="4318" spans="1:67" ht="15" x14ac:dyDescent="0.25">
      <c r="A4318" s="245" t="s">
        <v>2037</v>
      </c>
      <c r="B4318" s="245" t="s">
        <v>2036</v>
      </c>
      <c r="C4318" s="245" t="s">
        <v>2430</v>
      </c>
      <c r="D4318" s="245" t="s">
        <v>2429</v>
      </c>
      <c r="E4318" s="246" t="s">
        <v>44</v>
      </c>
      <c r="F4318" s="245" t="s">
        <v>44</v>
      </c>
      <c r="G4318" s="245" t="s">
        <v>3115</v>
      </c>
      <c r="H4318" s="245" t="s">
        <v>19707</v>
      </c>
      <c r="I4318" s="245" t="s">
        <v>24</v>
      </c>
      <c r="J4318" s="245" t="s">
        <v>569</v>
      </c>
      <c r="K4318" s="246" t="s">
        <v>12524</v>
      </c>
      <c r="L4318" s="245" t="s">
        <v>568</v>
      </c>
      <c r="M4318"/>
      <c r="N4318"/>
      <c r="O4318"/>
      <c r="P4318"/>
      <c r="Q4318"/>
      <c r="R4318"/>
      <c r="S4318"/>
      <c r="T4318"/>
      <c r="U4318"/>
      <c r="V4318"/>
      <c r="W4318"/>
      <c r="X4318"/>
      <c r="Y4318"/>
      <c r="Z4318"/>
      <c r="AA4318"/>
      <c r="AB4318"/>
      <c r="AC4318"/>
      <c r="AD4318"/>
      <c r="AE4318"/>
      <c r="AF4318"/>
      <c r="AG4318"/>
      <c r="AH4318"/>
      <c r="AI4318"/>
      <c r="AJ4318"/>
      <c r="AK4318"/>
      <c r="AL4318"/>
      <c r="AM4318"/>
      <c r="AN4318"/>
      <c r="AO4318"/>
      <c r="AP4318"/>
      <c r="AQ4318"/>
      <c r="AR4318"/>
      <c r="AS4318"/>
      <c r="AT4318"/>
      <c r="AU4318"/>
      <c r="AV4318"/>
      <c r="AW4318"/>
      <c r="AX4318"/>
      <c r="AY4318"/>
      <c r="AZ4318"/>
      <c r="BA4318"/>
      <c r="BB4318"/>
      <c r="BC4318"/>
      <c r="BD4318"/>
      <c r="BE4318"/>
      <c r="BF4318"/>
      <c r="BG4318"/>
      <c r="BH4318"/>
      <c r="BI4318"/>
      <c r="BJ4318"/>
      <c r="BK4318"/>
      <c r="BL4318"/>
      <c r="BM4318"/>
      <c r="BN4318"/>
      <c r="BO4318"/>
    </row>
    <row r="4319" spans="1:67" ht="15" x14ac:dyDescent="0.25">
      <c r="A4319" s="245" t="s">
        <v>2037</v>
      </c>
      <c r="B4319" s="245" t="s">
        <v>2036</v>
      </c>
      <c r="C4319" s="245" t="s">
        <v>2430</v>
      </c>
      <c r="D4319" s="245" t="s">
        <v>2429</v>
      </c>
      <c r="E4319" s="246" t="s">
        <v>44</v>
      </c>
      <c r="F4319" s="245" t="s">
        <v>44</v>
      </c>
      <c r="G4319" s="245" t="s">
        <v>3114</v>
      </c>
      <c r="H4319" s="245" t="s">
        <v>19708</v>
      </c>
      <c r="I4319" s="245" t="s">
        <v>24</v>
      </c>
      <c r="J4319" s="245" t="s">
        <v>569</v>
      </c>
      <c r="K4319" s="246" t="s">
        <v>8811</v>
      </c>
      <c r="L4319" s="245" t="s">
        <v>568</v>
      </c>
      <c r="M4319"/>
      <c r="N4319"/>
      <c r="O4319"/>
      <c r="P4319"/>
      <c r="Q4319"/>
      <c r="R4319"/>
      <c r="S4319"/>
      <c r="T4319"/>
      <c r="U4319"/>
      <c r="V4319"/>
      <c r="W4319"/>
      <c r="X4319"/>
      <c r="Y4319"/>
      <c r="Z4319"/>
      <c r="AA4319"/>
      <c r="AB4319"/>
      <c r="AC4319"/>
      <c r="AD4319"/>
      <c r="AE4319"/>
      <c r="AF4319"/>
      <c r="AG4319"/>
      <c r="AH4319"/>
      <c r="AI4319"/>
      <c r="AJ4319"/>
      <c r="AK4319"/>
      <c r="AL4319"/>
      <c r="AM4319"/>
      <c r="AN4319"/>
      <c r="AO4319"/>
      <c r="AP4319"/>
      <c r="AQ4319"/>
      <c r="AR4319"/>
      <c r="AS4319"/>
      <c r="AT4319"/>
      <c r="AU4319"/>
      <c r="AV4319"/>
      <c r="AW4319"/>
      <c r="AX4319"/>
      <c r="AY4319"/>
      <c r="AZ4319"/>
      <c r="BA4319"/>
      <c r="BB4319"/>
      <c r="BC4319"/>
      <c r="BD4319"/>
      <c r="BE4319"/>
      <c r="BF4319"/>
      <c r="BG4319"/>
      <c r="BH4319"/>
      <c r="BI4319"/>
      <c r="BJ4319"/>
      <c r="BK4319"/>
      <c r="BL4319"/>
      <c r="BM4319"/>
      <c r="BN4319"/>
      <c r="BO4319"/>
    </row>
    <row r="4320" spans="1:67" ht="15" x14ac:dyDescent="0.25">
      <c r="A4320" s="245" t="s">
        <v>2037</v>
      </c>
      <c r="B4320" s="245" t="s">
        <v>2036</v>
      </c>
      <c r="C4320" s="245" t="s">
        <v>2430</v>
      </c>
      <c r="D4320" s="245" t="s">
        <v>2429</v>
      </c>
      <c r="E4320" s="246" t="s">
        <v>44</v>
      </c>
      <c r="F4320" s="245" t="s">
        <v>44</v>
      </c>
      <c r="G4320" s="245" t="s">
        <v>3113</v>
      </c>
      <c r="H4320" s="245" t="s">
        <v>19709</v>
      </c>
      <c r="I4320" s="245" t="s">
        <v>24</v>
      </c>
      <c r="J4320" s="245" t="s">
        <v>569</v>
      </c>
      <c r="K4320" s="246" t="s">
        <v>9172</v>
      </c>
      <c r="L4320" s="245" t="s">
        <v>568</v>
      </c>
      <c r="M4320"/>
      <c r="N4320"/>
      <c r="O4320"/>
      <c r="P4320"/>
      <c r="Q4320"/>
      <c r="R4320"/>
      <c r="S4320"/>
      <c r="T4320"/>
      <c r="U4320"/>
      <c r="V4320"/>
      <c r="W4320"/>
      <c r="X4320"/>
      <c r="Y4320"/>
      <c r="Z4320"/>
      <c r="AA4320"/>
      <c r="AB4320"/>
      <c r="AC4320"/>
      <c r="AD4320"/>
      <c r="AE4320"/>
      <c r="AF4320"/>
      <c r="AG4320"/>
      <c r="AH4320"/>
      <c r="AI4320"/>
      <c r="AJ4320"/>
      <c r="AK4320"/>
      <c r="AL4320"/>
      <c r="AM4320"/>
      <c r="AN4320"/>
      <c r="AO4320"/>
      <c r="AP4320"/>
      <c r="AQ4320"/>
      <c r="AR4320"/>
      <c r="AS4320"/>
      <c r="AT4320"/>
      <c r="AU4320"/>
      <c r="AV4320"/>
      <c r="AW4320"/>
      <c r="AX4320"/>
      <c r="AY4320"/>
      <c r="AZ4320"/>
      <c r="BA4320"/>
      <c r="BB4320"/>
      <c r="BC4320"/>
      <c r="BD4320"/>
      <c r="BE4320"/>
      <c r="BF4320"/>
      <c r="BG4320"/>
      <c r="BH4320"/>
      <c r="BI4320"/>
      <c r="BJ4320"/>
      <c r="BK4320"/>
      <c r="BL4320"/>
      <c r="BM4320"/>
      <c r="BN4320"/>
      <c r="BO4320"/>
    </row>
    <row r="4321" spans="1:67" ht="15" x14ac:dyDescent="0.25">
      <c r="A4321" s="245" t="s">
        <v>2037</v>
      </c>
      <c r="B4321" s="245" t="s">
        <v>2036</v>
      </c>
      <c r="C4321" s="245" t="s">
        <v>2430</v>
      </c>
      <c r="D4321" s="245" t="s">
        <v>2429</v>
      </c>
      <c r="E4321" s="246" t="s">
        <v>44</v>
      </c>
      <c r="F4321" s="245" t="s">
        <v>44</v>
      </c>
      <c r="G4321" s="245" t="s">
        <v>3112</v>
      </c>
      <c r="H4321" s="245" t="s">
        <v>19710</v>
      </c>
      <c r="I4321" s="245" t="s">
        <v>24</v>
      </c>
      <c r="J4321" s="245" t="s">
        <v>569</v>
      </c>
      <c r="K4321" s="246" t="s">
        <v>14636</v>
      </c>
      <c r="L4321" s="245" t="s">
        <v>568</v>
      </c>
      <c r="M4321"/>
      <c r="N4321"/>
      <c r="O4321"/>
      <c r="P4321"/>
      <c r="Q4321"/>
      <c r="R4321"/>
      <c r="S4321"/>
      <c r="T4321"/>
      <c r="U4321"/>
      <c r="V4321"/>
      <c r="W4321"/>
      <c r="X4321"/>
      <c r="Y4321"/>
      <c r="Z4321"/>
      <c r="AA4321"/>
      <c r="AB4321"/>
      <c r="AC4321"/>
      <c r="AD4321"/>
      <c r="AE4321"/>
      <c r="AF4321"/>
      <c r="AG4321"/>
      <c r="AH4321"/>
      <c r="AI4321"/>
      <c r="AJ4321"/>
      <c r="AK4321"/>
      <c r="AL4321"/>
      <c r="AM4321"/>
      <c r="AN4321"/>
      <c r="AO4321"/>
      <c r="AP4321"/>
      <c r="AQ4321"/>
      <c r="AR4321"/>
      <c r="AS4321"/>
      <c r="AT4321"/>
      <c r="AU4321"/>
      <c r="AV4321"/>
      <c r="AW4321"/>
      <c r="AX4321"/>
      <c r="AY4321"/>
      <c r="AZ4321"/>
      <c r="BA4321"/>
      <c r="BB4321"/>
      <c r="BC4321"/>
      <c r="BD4321"/>
      <c r="BE4321"/>
      <c r="BF4321"/>
      <c r="BG4321"/>
      <c r="BH4321"/>
      <c r="BI4321"/>
      <c r="BJ4321"/>
      <c r="BK4321"/>
      <c r="BL4321"/>
      <c r="BM4321"/>
      <c r="BN4321"/>
      <c r="BO4321"/>
    </row>
    <row r="4322" spans="1:67" ht="15" x14ac:dyDescent="0.25">
      <c r="A4322" s="245" t="s">
        <v>2037</v>
      </c>
      <c r="B4322" s="245" t="s">
        <v>2036</v>
      </c>
      <c r="C4322" s="245" t="s">
        <v>2430</v>
      </c>
      <c r="D4322" s="245" t="s">
        <v>2429</v>
      </c>
      <c r="E4322" s="246" t="s">
        <v>44</v>
      </c>
      <c r="F4322" s="245" t="s">
        <v>44</v>
      </c>
      <c r="G4322" s="245" t="s">
        <v>3111</v>
      </c>
      <c r="H4322" s="245" t="s">
        <v>19711</v>
      </c>
      <c r="I4322" s="245" t="s">
        <v>24</v>
      </c>
      <c r="J4322" s="245" t="s">
        <v>569</v>
      </c>
      <c r="K4322" s="246" t="s">
        <v>24667</v>
      </c>
      <c r="L4322" s="245" t="s">
        <v>568</v>
      </c>
      <c r="M4322"/>
      <c r="N4322"/>
      <c r="O4322"/>
      <c r="P4322"/>
      <c r="Q4322"/>
      <c r="R4322"/>
      <c r="S4322"/>
      <c r="T4322"/>
      <c r="U4322"/>
      <c r="V4322"/>
      <c r="W4322"/>
      <c r="X4322"/>
      <c r="Y4322"/>
      <c r="Z4322"/>
      <c r="AA4322"/>
      <c r="AB4322"/>
      <c r="AC4322"/>
      <c r="AD4322"/>
      <c r="AE4322"/>
      <c r="AF4322"/>
      <c r="AG4322"/>
      <c r="AH4322"/>
      <c r="AI4322"/>
      <c r="AJ4322"/>
      <c r="AK4322"/>
      <c r="AL4322"/>
      <c r="AM4322"/>
      <c r="AN4322"/>
      <c r="AO4322"/>
      <c r="AP4322"/>
      <c r="AQ4322"/>
      <c r="AR4322"/>
      <c r="AS4322"/>
      <c r="AT4322"/>
      <c r="AU4322"/>
      <c r="AV4322"/>
      <c r="AW4322"/>
      <c r="AX4322"/>
      <c r="AY4322"/>
      <c r="AZ4322"/>
      <c r="BA4322"/>
      <c r="BB4322"/>
      <c r="BC4322"/>
      <c r="BD4322"/>
      <c r="BE4322"/>
      <c r="BF4322"/>
      <c r="BG4322"/>
      <c r="BH4322"/>
      <c r="BI4322"/>
      <c r="BJ4322"/>
      <c r="BK4322"/>
      <c r="BL4322"/>
      <c r="BM4322"/>
      <c r="BN4322"/>
      <c r="BO4322"/>
    </row>
    <row r="4323" spans="1:67" ht="15" x14ac:dyDescent="0.25">
      <c r="A4323" s="245" t="s">
        <v>2037</v>
      </c>
      <c r="B4323" s="245" t="s">
        <v>2036</v>
      </c>
      <c r="C4323" s="245" t="s">
        <v>2430</v>
      </c>
      <c r="D4323" s="245" t="s">
        <v>2429</v>
      </c>
      <c r="E4323" s="246" t="s">
        <v>44</v>
      </c>
      <c r="F4323" s="245" t="s">
        <v>44</v>
      </c>
      <c r="G4323" s="245" t="s">
        <v>3110</v>
      </c>
      <c r="H4323" s="245" t="s">
        <v>19713</v>
      </c>
      <c r="I4323" s="245" t="s">
        <v>24</v>
      </c>
      <c r="J4323" s="245" t="s">
        <v>569</v>
      </c>
      <c r="K4323" s="246" t="s">
        <v>10304</v>
      </c>
      <c r="L4323" s="245" t="s">
        <v>568</v>
      </c>
      <c r="M4323"/>
      <c r="N4323"/>
      <c r="O4323"/>
      <c r="P4323"/>
      <c r="Q4323"/>
      <c r="R4323"/>
      <c r="S4323"/>
      <c r="T4323"/>
      <c r="U4323"/>
      <c r="V4323"/>
      <c r="W4323"/>
      <c r="X4323"/>
      <c r="Y4323"/>
      <c r="Z4323"/>
      <c r="AA4323"/>
      <c r="AB4323"/>
      <c r="AC4323"/>
      <c r="AD4323"/>
      <c r="AE4323"/>
      <c r="AF4323"/>
      <c r="AG4323"/>
      <c r="AH4323"/>
      <c r="AI4323"/>
      <c r="AJ4323"/>
      <c r="AK4323"/>
      <c r="AL4323"/>
      <c r="AM4323"/>
      <c r="AN4323"/>
      <c r="AO4323"/>
      <c r="AP4323"/>
      <c r="AQ4323"/>
      <c r="AR4323"/>
      <c r="AS4323"/>
      <c r="AT4323"/>
      <c r="AU4323"/>
      <c r="AV4323"/>
      <c r="AW4323"/>
      <c r="AX4323"/>
      <c r="AY4323"/>
      <c r="AZ4323"/>
      <c r="BA4323"/>
      <c r="BB4323"/>
      <c r="BC4323"/>
      <c r="BD4323"/>
      <c r="BE4323"/>
      <c r="BF4323"/>
      <c r="BG4323"/>
      <c r="BH4323"/>
      <c r="BI4323"/>
      <c r="BJ4323"/>
      <c r="BK4323"/>
      <c r="BL4323"/>
      <c r="BM4323"/>
      <c r="BN4323"/>
      <c r="BO4323"/>
    </row>
    <row r="4324" spans="1:67" ht="15" x14ac:dyDescent="0.25">
      <c r="A4324" s="245" t="s">
        <v>2037</v>
      </c>
      <c r="B4324" s="245" t="s">
        <v>2036</v>
      </c>
      <c r="C4324" s="245" t="s">
        <v>2430</v>
      </c>
      <c r="D4324" s="245" t="s">
        <v>2429</v>
      </c>
      <c r="E4324" s="246" t="s">
        <v>44</v>
      </c>
      <c r="F4324" s="245" t="s">
        <v>44</v>
      </c>
      <c r="G4324" s="245" t="s">
        <v>3108</v>
      </c>
      <c r="H4324" s="245" t="s">
        <v>19714</v>
      </c>
      <c r="I4324" s="245" t="s">
        <v>24</v>
      </c>
      <c r="J4324" s="245" t="s">
        <v>569</v>
      </c>
      <c r="K4324" s="246" t="s">
        <v>1331</v>
      </c>
      <c r="L4324" s="245" t="s">
        <v>568</v>
      </c>
      <c r="M4324"/>
      <c r="N4324"/>
      <c r="O4324"/>
      <c r="P4324"/>
      <c r="Q4324"/>
      <c r="R4324"/>
      <c r="S4324"/>
      <c r="T4324"/>
      <c r="U4324"/>
      <c r="V4324"/>
      <c r="W4324"/>
      <c r="X4324"/>
      <c r="Y4324"/>
      <c r="Z4324"/>
      <c r="AA4324"/>
      <c r="AB4324"/>
      <c r="AC4324"/>
      <c r="AD4324"/>
      <c r="AE4324"/>
      <c r="AF4324"/>
      <c r="AG4324"/>
      <c r="AH4324"/>
      <c r="AI4324"/>
      <c r="AJ4324"/>
      <c r="AK4324"/>
      <c r="AL4324"/>
      <c r="AM4324"/>
      <c r="AN4324"/>
      <c r="AO4324"/>
      <c r="AP4324"/>
      <c r="AQ4324"/>
      <c r="AR4324"/>
      <c r="AS4324"/>
      <c r="AT4324"/>
      <c r="AU4324"/>
      <c r="AV4324"/>
      <c r="AW4324"/>
      <c r="AX4324"/>
      <c r="AY4324"/>
      <c r="AZ4324"/>
      <c r="BA4324"/>
      <c r="BB4324"/>
      <c r="BC4324"/>
      <c r="BD4324"/>
      <c r="BE4324"/>
      <c r="BF4324"/>
      <c r="BG4324"/>
      <c r="BH4324"/>
      <c r="BI4324"/>
      <c r="BJ4324"/>
      <c r="BK4324"/>
      <c r="BL4324"/>
      <c r="BM4324"/>
      <c r="BN4324"/>
      <c r="BO4324"/>
    </row>
    <row r="4325" spans="1:67" ht="15" x14ac:dyDescent="0.25">
      <c r="A4325" s="245" t="s">
        <v>2037</v>
      </c>
      <c r="B4325" s="245" t="s">
        <v>2036</v>
      </c>
      <c r="C4325" s="245" t="s">
        <v>2430</v>
      </c>
      <c r="D4325" s="245" t="s">
        <v>2429</v>
      </c>
      <c r="E4325" s="246" t="s">
        <v>44</v>
      </c>
      <c r="F4325" s="245" t="s">
        <v>44</v>
      </c>
      <c r="G4325" s="245" t="s">
        <v>3107</v>
      </c>
      <c r="H4325" s="245" t="s">
        <v>19715</v>
      </c>
      <c r="I4325" s="245" t="s">
        <v>24</v>
      </c>
      <c r="J4325" s="245" t="s">
        <v>569</v>
      </c>
      <c r="K4325" s="246" t="s">
        <v>24668</v>
      </c>
      <c r="L4325" s="245" t="s">
        <v>568</v>
      </c>
      <c r="M4325"/>
      <c r="N4325"/>
      <c r="O4325"/>
      <c r="P4325"/>
      <c r="Q4325"/>
      <c r="R4325"/>
      <c r="S4325"/>
      <c r="T4325"/>
      <c r="U4325"/>
      <c r="V4325"/>
      <c r="W4325"/>
      <c r="X4325"/>
      <c r="Y4325"/>
      <c r="Z4325"/>
      <c r="AA4325"/>
      <c r="AB4325"/>
      <c r="AC4325"/>
      <c r="AD4325"/>
      <c r="AE4325"/>
      <c r="AF4325"/>
      <c r="AG4325"/>
      <c r="AH4325"/>
      <c r="AI4325"/>
      <c r="AJ4325"/>
      <c r="AK4325"/>
      <c r="AL4325"/>
      <c r="AM4325"/>
      <c r="AN4325"/>
      <c r="AO4325"/>
      <c r="AP4325"/>
      <c r="AQ4325"/>
      <c r="AR4325"/>
      <c r="AS4325"/>
      <c r="AT4325"/>
      <c r="AU4325"/>
      <c r="AV4325"/>
      <c r="AW4325"/>
      <c r="AX4325"/>
      <c r="AY4325"/>
      <c r="AZ4325"/>
      <c r="BA4325"/>
      <c r="BB4325"/>
      <c r="BC4325"/>
      <c r="BD4325"/>
      <c r="BE4325"/>
      <c r="BF4325"/>
      <c r="BG4325"/>
      <c r="BH4325"/>
      <c r="BI4325"/>
      <c r="BJ4325"/>
      <c r="BK4325"/>
      <c r="BL4325"/>
      <c r="BM4325"/>
      <c r="BN4325"/>
      <c r="BO4325"/>
    </row>
    <row r="4326" spans="1:67" ht="15" x14ac:dyDescent="0.25">
      <c r="A4326" s="245" t="s">
        <v>2037</v>
      </c>
      <c r="B4326" s="245" t="s">
        <v>2036</v>
      </c>
      <c r="C4326" s="245" t="s">
        <v>2430</v>
      </c>
      <c r="D4326" s="245" t="s">
        <v>2429</v>
      </c>
      <c r="E4326" s="246" t="s">
        <v>44</v>
      </c>
      <c r="F4326" s="245" t="s">
        <v>44</v>
      </c>
      <c r="G4326" s="245" t="s">
        <v>3106</v>
      </c>
      <c r="H4326" s="245" t="s">
        <v>19717</v>
      </c>
      <c r="I4326" s="245" t="s">
        <v>24</v>
      </c>
      <c r="J4326" s="245" t="s">
        <v>569</v>
      </c>
      <c r="K4326" s="246" t="s">
        <v>8781</v>
      </c>
      <c r="L4326" s="245" t="s">
        <v>568</v>
      </c>
      <c r="M4326"/>
      <c r="N4326"/>
      <c r="O4326"/>
      <c r="P4326"/>
      <c r="Q4326"/>
      <c r="R4326"/>
      <c r="S4326"/>
      <c r="T4326"/>
      <c r="U4326"/>
      <c r="V4326"/>
      <c r="W4326"/>
      <c r="X4326"/>
      <c r="Y4326"/>
      <c r="Z4326"/>
      <c r="AA4326"/>
      <c r="AB4326"/>
      <c r="AC4326"/>
      <c r="AD4326"/>
      <c r="AE4326"/>
      <c r="AF4326"/>
      <c r="AG4326"/>
      <c r="AH4326"/>
      <c r="AI4326"/>
      <c r="AJ4326"/>
      <c r="AK4326"/>
      <c r="AL4326"/>
      <c r="AM4326"/>
      <c r="AN4326"/>
      <c r="AO4326"/>
      <c r="AP4326"/>
      <c r="AQ4326"/>
      <c r="AR4326"/>
      <c r="AS4326"/>
      <c r="AT4326"/>
      <c r="AU4326"/>
      <c r="AV4326"/>
      <c r="AW4326"/>
      <c r="AX4326"/>
      <c r="AY4326"/>
      <c r="AZ4326"/>
      <c r="BA4326"/>
      <c r="BB4326"/>
      <c r="BC4326"/>
      <c r="BD4326"/>
      <c r="BE4326"/>
      <c r="BF4326"/>
      <c r="BG4326"/>
      <c r="BH4326"/>
      <c r="BI4326"/>
      <c r="BJ4326"/>
      <c r="BK4326"/>
      <c r="BL4326"/>
      <c r="BM4326"/>
      <c r="BN4326"/>
      <c r="BO4326"/>
    </row>
    <row r="4327" spans="1:67" ht="15" x14ac:dyDescent="0.25">
      <c r="A4327" s="245" t="s">
        <v>2037</v>
      </c>
      <c r="B4327" s="245" t="s">
        <v>2036</v>
      </c>
      <c r="C4327" s="245" t="s">
        <v>2430</v>
      </c>
      <c r="D4327" s="245" t="s">
        <v>2429</v>
      </c>
      <c r="E4327" s="246" t="s">
        <v>44</v>
      </c>
      <c r="F4327" s="245" t="s">
        <v>44</v>
      </c>
      <c r="G4327" s="245" t="s">
        <v>3104</v>
      </c>
      <c r="H4327" s="245" t="s">
        <v>19718</v>
      </c>
      <c r="I4327" s="245" t="s">
        <v>24</v>
      </c>
      <c r="J4327" s="245" t="s">
        <v>569</v>
      </c>
      <c r="K4327" s="246" t="s">
        <v>8941</v>
      </c>
      <c r="L4327" s="245" t="s">
        <v>568</v>
      </c>
      <c r="M4327"/>
      <c r="N4327"/>
      <c r="O4327"/>
      <c r="P4327"/>
      <c r="Q4327"/>
      <c r="R4327"/>
      <c r="S4327"/>
      <c r="T4327"/>
      <c r="U4327"/>
      <c r="V4327"/>
      <c r="W4327"/>
      <c r="X4327"/>
      <c r="Y4327"/>
      <c r="Z4327"/>
      <c r="AA4327"/>
      <c r="AB4327"/>
      <c r="AC4327"/>
      <c r="AD4327"/>
      <c r="AE4327"/>
      <c r="AF4327"/>
      <c r="AG4327"/>
      <c r="AH4327"/>
      <c r="AI4327"/>
      <c r="AJ4327"/>
      <c r="AK4327"/>
      <c r="AL4327"/>
      <c r="AM4327"/>
      <c r="AN4327"/>
      <c r="AO4327"/>
      <c r="AP4327"/>
      <c r="AQ4327"/>
      <c r="AR4327"/>
      <c r="AS4327"/>
      <c r="AT4327"/>
      <c r="AU4327"/>
      <c r="AV4327"/>
      <c r="AW4327"/>
      <c r="AX4327"/>
      <c r="AY4327"/>
      <c r="AZ4327"/>
      <c r="BA4327"/>
      <c r="BB4327"/>
      <c r="BC4327"/>
      <c r="BD4327"/>
      <c r="BE4327"/>
      <c r="BF4327"/>
      <c r="BG4327"/>
      <c r="BH4327"/>
      <c r="BI4327"/>
      <c r="BJ4327"/>
      <c r="BK4327"/>
      <c r="BL4327"/>
      <c r="BM4327"/>
      <c r="BN4327"/>
      <c r="BO4327"/>
    </row>
    <row r="4328" spans="1:67" ht="15" x14ac:dyDescent="0.25">
      <c r="A4328" s="245" t="s">
        <v>2037</v>
      </c>
      <c r="B4328" s="245" t="s">
        <v>2036</v>
      </c>
      <c r="C4328" s="245" t="s">
        <v>2430</v>
      </c>
      <c r="D4328" s="245" t="s">
        <v>2429</v>
      </c>
      <c r="E4328" s="246" t="s">
        <v>44</v>
      </c>
      <c r="F4328" s="245" t="s">
        <v>44</v>
      </c>
      <c r="G4328" s="245" t="s">
        <v>3103</v>
      </c>
      <c r="H4328" s="245" t="s">
        <v>19719</v>
      </c>
      <c r="I4328" s="245" t="s">
        <v>24</v>
      </c>
      <c r="J4328" s="245" t="s">
        <v>569</v>
      </c>
      <c r="K4328" s="246" t="s">
        <v>9629</v>
      </c>
      <c r="L4328" s="245" t="s">
        <v>568</v>
      </c>
      <c r="M4328"/>
      <c r="N4328"/>
      <c r="O4328"/>
      <c r="P4328"/>
      <c r="Q4328"/>
      <c r="R4328"/>
      <c r="S4328"/>
      <c r="T4328"/>
      <c r="U4328"/>
      <c r="V4328"/>
      <c r="W4328"/>
      <c r="X4328"/>
      <c r="Y4328"/>
      <c r="Z4328"/>
      <c r="AA4328"/>
      <c r="AB4328"/>
      <c r="AC4328"/>
      <c r="AD4328"/>
      <c r="AE4328"/>
      <c r="AF4328"/>
      <c r="AG4328"/>
      <c r="AH4328"/>
      <c r="AI4328"/>
      <c r="AJ4328"/>
      <c r="AK4328"/>
      <c r="AL4328"/>
      <c r="AM4328"/>
      <c r="AN4328"/>
      <c r="AO4328"/>
      <c r="AP4328"/>
      <c r="AQ4328"/>
      <c r="AR4328"/>
      <c r="AS4328"/>
      <c r="AT4328"/>
      <c r="AU4328"/>
      <c r="AV4328"/>
      <c r="AW4328"/>
      <c r="AX4328"/>
      <c r="AY4328"/>
      <c r="AZ4328"/>
      <c r="BA4328"/>
      <c r="BB4328"/>
      <c r="BC4328"/>
      <c r="BD4328"/>
      <c r="BE4328"/>
      <c r="BF4328"/>
      <c r="BG4328"/>
      <c r="BH4328"/>
      <c r="BI4328"/>
      <c r="BJ4328"/>
      <c r="BK4328"/>
      <c r="BL4328"/>
      <c r="BM4328"/>
      <c r="BN4328"/>
      <c r="BO4328"/>
    </row>
    <row r="4329" spans="1:67" ht="15" x14ac:dyDescent="0.25">
      <c r="A4329" s="245" t="s">
        <v>2037</v>
      </c>
      <c r="B4329" s="245" t="s">
        <v>2036</v>
      </c>
      <c r="C4329" s="245" t="s">
        <v>2430</v>
      </c>
      <c r="D4329" s="245" t="s">
        <v>2429</v>
      </c>
      <c r="E4329" s="246" t="s">
        <v>44</v>
      </c>
      <c r="F4329" s="245" t="s">
        <v>44</v>
      </c>
      <c r="G4329" s="245" t="s">
        <v>3102</v>
      </c>
      <c r="H4329" s="245" t="s">
        <v>19721</v>
      </c>
      <c r="I4329" s="245" t="s">
        <v>24</v>
      </c>
      <c r="J4329" s="245" t="s">
        <v>569</v>
      </c>
      <c r="K4329" s="246" t="s">
        <v>8931</v>
      </c>
      <c r="L4329" s="245" t="s">
        <v>568</v>
      </c>
      <c r="M4329"/>
      <c r="N4329"/>
      <c r="O4329"/>
      <c r="P4329"/>
      <c r="Q4329"/>
      <c r="R4329"/>
      <c r="S4329"/>
      <c r="T4329"/>
      <c r="U4329"/>
      <c r="V4329"/>
      <c r="W4329"/>
      <c r="X4329"/>
      <c r="Y4329"/>
      <c r="Z4329"/>
      <c r="AA4329"/>
      <c r="AB4329"/>
      <c r="AC4329"/>
      <c r="AD4329"/>
      <c r="AE4329"/>
      <c r="AF4329"/>
      <c r="AG4329"/>
      <c r="AH4329"/>
      <c r="AI4329"/>
      <c r="AJ4329"/>
      <c r="AK4329"/>
      <c r="AL4329"/>
      <c r="AM4329"/>
      <c r="AN4329"/>
      <c r="AO4329"/>
      <c r="AP4329"/>
      <c r="AQ4329"/>
      <c r="AR4329"/>
      <c r="AS4329"/>
      <c r="AT4329"/>
      <c r="AU4329"/>
      <c r="AV4329"/>
      <c r="AW4329"/>
      <c r="AX4329"/>
      <c r="AY4329"/>
      <c r="AZ4329"/>
      <c r="BA4329"/>
      <c r="BB4329"/>
      <c r="BC4329"/>
      <c r="BD4329"/>
      <c r="BE4329"/>
      <c r="BF4329"/>
      <c r="BG4329"/>
      <c r="BH4329"/>
      <c r="BI4329"/>
      <c r="BJ4329"/>
      <c r="BK4329"/>
      <c r="BL4329"/>
      <c r="BM4329"/>
      <c r="BN4329"/>
      <c r="BO4329"/>
    </row>
    <row r="4330" spans="1:67" ht="15" x14ac:dyDescent="0.25">
      <c r="A4330" s="245" t="s">
        <v>2037</v>
      </c>
      <c r="B4330" s="245" t="s">
        <v>2036</v>
      </c>
      <c r="C4330" s="245" t="s">
        <v>2430</v>
      </c>
      <c r="D4330" s="245" t="s">
        <v>2429</v>
      </c>
      <c r="E4330" s="246" t="s">
        <v>44</v>
      </c>
      <c r="F4330" s="245" t="s">
        <v>44</v>
      </c>
      <c r="G4330" s="245" t="s">
        <v>3101</v>
      </c>
      <c r="H4330" s="245" t="s">
        <v>19722</v>
      </c>
      <c r="I4330" s="245" t="s">
        <v>24</v>
      </c>
      <c r="J4330" s="245" t="s">
        <v>569</v>
      </c>
      <c r="K4330" s="246" t="s">
        <v>12679</v>
      </c>
      <c r="L4330" s="245" t="s">
        <v>568</v>
      </c>
      <c r="M4330"/>
      <c r="N4330"/>
      <c r="O4330"/>
      <c r="P4330"/>
      <c r="Q4330"/>
      <c r="R4330"/>
      <c r="S4330"/>
      <c r="T4330"/>
      <c r="U4330"/>
      <c r="V4330"/>
      <c r="W4330"/>
      <c r="X4330"/>
      <c r="Y4330"/>
      <c r="Z4330"/>
      <c r="AA4330"/>
      <c r="AB4330"/>
      <c r="AC4330"/>
      <c r="AD4330"/>
      <c r="AE4330"/>
      <c r="AF4330"/>
      <c r="AG4330"/>
      <c r="AH4330"/>
      <c r="AI4330"/>
      <c r="AJ4330"/>
      <c r="AK4330"/>
      <c r="AL4330"/>
      <c r="AM4330"/>
      <c r="AN4330"/>
      <c r="AO4330"/>
      <c r="AP4330"/>
      <c r="AQ4330"/>
      <c r="AR4330"/>
      <c r="AS4330"/>
      <c r="AT4330"/>
      <c r="AU4330"/>
      <c r="AV4330"/>
      <c r="AW4330"/>
      <c r="AX4330"/>
      <c r="AY4330"/>
      <c r="AZ4330"/>
      <c r="BA4330"/>
      <c r="BB4330"/>
      <c r="BC4330"/>
      <c r="BD4330"/>
      <c r="BE4330"/>
      <c r="BF4330"/>
      <c r="BG4330"/>
      <c r="BH4330"/>
      <c r="BI4330"/>
      <c r="BJ4330"/>
      <c r="BK4330"/>
      <c r="BL4330"/>
      <c r="BM4330"/>
      <c r="BN4330"/>
      <c r="BO4330"/>
    </row>
    <row r="4331" spans="1:67" ht="15" x14ac:dyDescent="0.25">
      <c r="A4331" s="245" t="s">
        <v>2037</v>
      </c>
      <c r="B4331" s="245" t="s">
        <v>2036</v>
      </c>
      <c r="C4331" s="245" t="s">
        <v>2430</v>
      </c>
      <c r="D4331" s="245" t="s">
        <v>2429</v>
      </c>
      <c r="E4331" s="246" t="s">
        <v>44</v>
      </c>
      <c r="F4331" s="245" t="s">
        <v>44</v>
      </c>
      <c r="G4331" s="245" t="s">
        <v>3100</v>
      </c>
      <c r="H4331" s="245" t="s">
        <v>19724</v>
      </c>
      <c r="I4331" s="245" t="s">
        <v>24</v>
      </c>
      <c r="J4331" s="245" t="s">
        <v>569</v>
      </c>
      <c r="K4331" s="246" t="s">
        <v>24669</v>
      </c>
      <c r="L4331" s="245" t="s">
        <v>568</v>
      </c>
      <c r="M4331"/>
      <c r="N4331"/>
      <c r="O4331"/>
      <c r="P4331"/>
      <c r="Q4331"/>
      <c r="R4331"/>
      <c r="S4331"/>
      <c r="T4331"/>
      <c r="U4331"/>
      <c r="V4331"/>
      <c r="W4331"/>
      <c r="X4331"/>
      <c r="Y4331"/>
      <c r="Z4331"/>
      <c r="AA4331"/>
      <c r="AB4331"/>
      <c r="AC4331"/>
      <c r="AD4331"/>
      <c r="AE4331"/>
      <c r="AF4331"/>
      <c r="AG4331"/>
      <c r="AH4331"/>
      <c r="AI4331"/>
      <c r="AJ4331"/>
      <c r="AK4331"/>
      <c r="AL4331"/>
      <c r="AM4331"/>
      <c r="AN4331"/>
      <c r="AO4331"/>
      <c r="AP4331"/>
      <c r="AQ4331"/>
      <c r="AR4331"/>
      <c r="AS4331"/>
      <c r="AT4331"/>
      <c r="AU4331"/>
      <c r="AV4331"/>
      <c r="AW4331"/>
      <c r="AX4331"/>
      <c r="AY4331"/>
      <c r="AZ4331"/>
      <c r="BA4331"/>
      <c r="BB4331"/>
      <c r="BC4331"/>
      <c r="BD4331"/>
      <c r="BE4331"/>
      <c r="BF4331"/>
      <c r="BG4331"/>
      <c r="BH4331"/>
      <c r="BI4331"/>
      <c r="BJ4331"/>
      <c r="BK4331"/>
      <c r="BL4331"/>
      <c r="BM4331"/>
      <c r="BN4331"/>
      <c r="BO4331"/>
    </row>
    <row r="4332" spans="1:67" ht="15" x14ac:dyDescent="0.25">
      <c r="A4332" s="245" t="s">
        <v>2037</v>
      </c>
      <c r="B4332" s="245" t="s">
        <v>2036</v>
      </c>
      <c r="C4332" s="245" t="s">
        <v>2430</v>
      </c>
      <c r="D4332" s="245" t="s">
        <v>2429</v>
      </c>
      <c r="E4332" s="246" t="s">
        <v>44</v>
      </c>
      <c r="F4332" s="245" t="s">
        <v>44</v>
      </c>
      <c r="G4332" s="245" t="s">
        <v>3099</v>
      </c>
      <c r="H4332" s="245" t="s">
        <v>19726</v>
      </c>
      <c r="I4332" s="245" t="s">
        <v>24</v>
      </c>
      <c r="J4332" s="245" t="s">
        <v>569</v>
      </c>
      <c r="K4332" s="246" t="s">
        <v>24670</v>
      </c>
      <c r="L4332" s="245" t="s">
        <v>568</v>
      </c>
      <c r="M4332"/>
      <c r="N4332"/>
      <c r="O4332"/>
      <c r="P4332"/>
      <c r="Q4332"/>
      <c r="R4332"/>
      <c r="S4332"/>
      <c r="T4332"/>
      <c r="U4332"/>
      <c r="V4332"/>
      <c r="W4332"/>
      <c r="X4332"/>
      <c r="Y4332"/>
      <c r="Z4332"/>
      <c r="AA4332"/>
      <c r="AB4332"/>
      <c r="AC4332"/>
      <c r="AD4332"/>
      <c r="AE4332"/>
      <c r="AF4332"/>
      <c r="AG4332"/>
      <c r="AH4332"/>
      <c r="AI4332"/>
      <c r="AJ4332"/>
      <c r="AK4332"/>
      <c r="AL4332"/>
      <c r="AM4332"/>
      <c r="AN4332"/>
      <c r="AO4332"/>
      <c r="AP4332"/>
      <c r="AQ4332"/>
      <c r="AR4332"/>
      <c r="AS4332"/>
      <c r="AT4332"/>
      <c r="AU4332"/>
      <c r="AV4332"/>
      <c r="AW4332"/>
      <c r="AX4332"/>
      <c r="AY4332"/>
      <c r="AZ4332"/>
      <c r="BA4332"/>
      <c r="BB4332"/>
      <c r="BC4332"/>
      <c r="BD4332"/>
      <c r="BE4332"/>
      <c r="BF4332"/>
      <c r="BG4332"/>
      <c r="BH4332"/>
      <c r="BI4332"/>
      <c r="BJ4332"/>
      <c r="BK4332"/>
      <c r="BL4332"/>
      <c r="BM4332"/>
      <c r="BN4332"/>
      <c r="BO4332"/>
    </row>
    <row r="4333" spans="1:67" ht="15" x14ac:dyDescent="0.25">
      <c r="A4333" s="245" t="s">
        <v>2037</v>
      </c>
      <c r="B4333" s="245" t="s">
        <v>2036</v>
      </c>
      <c r="C4333" s="245" t="s">
        <v>2430</v>
      </c>
      <c r="D4333" s="245" t="s">
        <v>2429</v>
      </c>
      <c r="E4333" s="246" t="s">
        <v>44</v>
      </c>
      <c r="F4333" s="245" t="s">
        <v>44</v>
      </c>
      <c r="G4333" s="245" t="s">
        <v>3098</v>
      </c>
      <c r="H4333" s="245" t="s">
        <v>19728</v>
      </c>
      <c r="I4333" s="245" t="s">
        <v>24</v>
      </c>
      <c r="J4333" s="245" t="s">
        <v>569</v>
      </c>
      <c r="K4333" s="246" t="s">
        <v>20788</v>
      </c>
      <c r="L4333" s="245" t="s">
        <v>568</v>
      </c>
      <c r="M4333"/>
      <c r="N4333"/>
      <c r="O4333"/>
      <c r="P4333"/>
      <c r="Q4333"/>
      <c r="R4333"/>
      <c r="S4333"/>
      <c r="T4333"/>
      <c r="U4333"/>
      <c r="V4333"/>
      <c r="W4333"/>
      <c r="X4333"/>
      <c r="Y4333"/>
      <c r="Z4333"/>
      <c r="AA4333"/>
      <c r="AB4333"/>
      <c r="AC4333"/>
      <c r="AD4333"/>
      <c r="AE4333"/>
      <c r="AF4333"/>
      <c r="AG4333"/>
      <c r="AH4333"/>
      <c r="AI4333"/>
      <c r="AJ4333"/>
      <c r="AK4333"/>
      <c r="AL4333"/>
      <c r="AM4333"/>
      <c r="AN4333"/>
      <c r="AO4333"/>
      <c r="AP4333"/>
      <c r="AQ4333"/>
      <c r="AR4333"/>
      <c r="AS4333"/>
      <c r="AT4333"/>
      <c r="AU4333"/>
      <c r="AV4333"/>
      <c r="AW4333"/>
      <c r="AX4333"/>
      <c r="AY4333"/>
      <c r="AZ4333"/>
      <c r="BA4333"/>
      <c r="BB4333"/>
      <c r="BC4333"/>
      <c r="BD4333"/>
      <c r="BE4333"/>
      <c r="BF4333"/>
      <c r="BG4333"/>
      <c r="BH4333"/>
      <c r="BI4333"/>
      <c r="BJ4333"/>
      <c r="BK4333"/>
      <c r="BL4333"/>
      <c r="BM4333"/>
      <c r="BN4333"/>
      <c r="BO4333"/>
    </row>
    <row r="4334" spans="1:67" ht="15" x14ac:dyDescent="0.25">
      <c r="A4334" s="245" t="s">
        <v>2037</v>
      </c>
      <c r="B4334" s="245" t="s">
        <v>2036</v>
      </c>
      <c r="C4334" s="245" t="s">
        <v>2430</v>
      </c>
      <c r="D4334" s="245" t="s">
        <v>2429</v>
      </c>
      <c r="E4334" s="246" t="s">
        <v>44</v>
      </c>
      <c r="F4334" s="245" t="s">
        <v>44</v>
      </c>
      <c r="G4334" s="245" t="s">
        <v>3097</v>
      </c>
      <c r="H4334" s="245" t="s">
        <v>19729</v>
      </c>
      <c r="I4334" s="245" t="s">
        <v>24</v>
      </c>
      <c r="J4334" s="245" t="s">
        <v>569</v>
      </c>
      <c r="K4334" s="246" t="s">
        <v>24671</v>
      </c>
      <c r="L4334" s="245" t="s">
        <v>568</v>
      </c>
      <c r="M4334"/>
      <c r="N4334"/>
      <c r="O4334"/>
      <c r="P4334"/>
      <c r="Q4334"/>
      <c r="R4334"/>
      <c r="S4334"/>
      <c r="T4334"/>
      <c r="U4334"/>
      <c r="V4334"/>
      <c r="W4334"/>
      <c r="X4334"/>
      <c r="Y4334"/>
      <c r="Z4334"/>
      <c r="AA4334"/>
      <c r="AB4334"/>
      <c r="AC4334"/>
      <c r="AD4334"/>
      <c r="AE4334"/>
      <c r="AF4334"/>
      <c r="AG4334"/>
      <c r="AH4334"/>
      <c r="AI4334"/>
      <c r="AJ4334"/>
      <c r="AK4334"/>
      <c r="AL4334"/>
      <c r="AM4334"/>
      <c r="AN4334"/>
      <c r="AO4334"/>
      <c r="AP4334"/>
      <c r="AQ4334"/>
      <c r="AR4334"/>
      <c r="AS4334"/>
      <c r="AT4334"/>
      <c r="AU4334"/>
      <c r="AV4334"/>
      <c r="AW4334"/>
      <c r="AX4334"/>
      <c r="AY4334"/>
      <c r="AZ4334"/>
      <c r="BA4334"/>
      <c r="BB4334"/>
      <c r="BC4334"/>
      <c r="BD4334"/>
      <c r="BE4334"/>
      <c r="BF4334"/>
      <c r="BG4334"/>
      <c r="BH4334"/>
      <c r="BI4334"/>
      <c r="BJ4334"/>
      <c r="BK4334"/>
      <c r="BL4334"/>
      <c r="BM4334"/>
      <c r="BN4334"/>
      <c r="BO4334"/>
    </row>
    <row r="4335" spans="1:67" ht="15" x14ac:dyDescent="0.25">
      <c r="A4335" s="245" t="s">
        <v>2037</v>
      </c>
      <c r="B4335" s="245" t="s">
        <v>2036</v>
      </c>
      <c r="C4335" s="245" t="s">
        <v>2430</v>
      </c>
      <c r="D4335" s="245" t="s">
        <v>2429</v>
      </c>
      <c r="E4335" s="246" t="s">
        <v>44</v>
      </c>
      <c r="F4335" s="245" t="s">
        <v>44</v>
      </c>
      <c r="G4335" s="245" t="s">
        <v>3096</v>
      </c>
      <c r="H4335" s="245" t="s">
        <v>19731</v>
      </c>
      <c r="I4335" s="245" t="s">
        <v>24</v>
      </c>
      <c r="J4335" s="245" t="s">
        <v>569</v>
      </c>
      <c r="K4335" s="246" t="s">
        <v>10535</v>
      </c>
      <c r="L4335" s="245" t="s">
        <v>568</v>
      </c>
      <c r="M4335"/>
      <c r="N4335"/>
      <c r="O4335"/>
      <c r="P4335"/>
      <c r="Q4335"/>
      <c r="R4335"/>
      <c r="S4335"/>
      <c r="T4335"/>
      <c r="U4335"/>
      <c r="V4335"/>
      <c r="W4335"/>
      <c r="X4335"/>
      <c r="Y4335"/>
      <c r="Z4335"/>
      <c r="AA4335"/>
      <c r="AB4335"/>
      <c r="AC4335"/>
      <c r="AD4335"/>
      <c r="AE4335"/>
      <c r="AF4335"/>
      <c r="AG4335"/>
      <c r="AH4335"/>
      <c r="AI4335"/>
      <c r="AJ4335"/>
      <c r="AK4335"/>
      <c r="AL4335"/>
      <c r="AM4335"/>
      <c r="AN4335"/>
      <c r="AO4335"/>
      <c r="AP4335"/>
      <c r="AQ4335"/>
      <c r="AR4335"/>
      <c r="AS4335"/>
      <c r="AT4335"/>
      <c r="AU4335"/>
      <c r="AV4335"/>
      <c r="AW4335"/>
      <c r="AX4335"/>
      <c r="AY4335"/>
      <c r="AZ4335"/>
      <c r="BA4335"/>
      <c r="BB4335"/>
      <c r="BC4335"/>
      <c r="BD4335"/>
      <c r="BE4335"/>
      <c r="BF4335"/>
      <c r="BG4335"/>
      <c r="BH4335"/>
      <c r="BI4335"/>
      <c r="BJ4335"/>
      <c r="BK4335"/>
      <c r="BL4335"/>
      <c r="BM4335"/>
      <c r="BN4335"/>
      <c r="BO4335"/>
    </row>
    <row r="4336" spans="1:67" ht="15" x14ac:dyDescent="0.25">
      <c r="A4336" s="245" t="s">
        <v>2037</v>
      </c>
      <c r="B4336" s="245" t="s">
        <v>2036</v>
      </c>
      <c r="C4336" s="245" t="s">
        <v>2430</v>
      </c>
      <c r="D4336" s="245" t="s">
        <v>2429</v>
      </c>
      <c r="E4336" s="246" t="s">
        <v>44</v>
      </c>
      <c r="F4336" s="245" t="s">
        <v>44</v>
      </c>
      <c r="G4336" s="245" t="s">
        <v>3095</v>
      </c>
      <c r="H4336" s="245" t="s">
        <v>19732</v>
      </c>
      <c r="I4336" s="245" t="s">
        <v>24</v>
      </c>
      <c r="J4336" s="245" t="s">
        <v>569</v>
      </c>
      <c r="K4336" s="246" t="s">
        <v>13148</v>
      </c>
      <c r="L4336" s="245" t="s">
        <v>568</v>
      </c>
      <c r="M4336"/>
      <c r="N4336"/>
      <c r="O4336"/>
      <c r="P4336"/>
      <c r="Q4336"/>
      <c r="R4336"/>
      <c r="S4336"/>
      <c r="T4336"/>
      <c r="U4336"/>
      <c r="V4336"/>
      <c r="W4336"/>
      <c r="X4336"/>
      <c r="Y4336"/>
      <c r="Z4336"/>
      <c r="AA4336"/>
      <c r="AB4336"/>
      <c r="AC4336"/>
      <c r="AD4336"/>
      <c r="AE4336"/>
      <c r="AF4336"/>
      <c r="AG4336"/>
      <c r="AH4336"/>
      <c r="AI4336"/>
      <c r="AJ4336"/>
      <c r="AK4336"/>
      <c r="AL4336"/>
      <c r="AM4336"/>
      <c r="AN4336"/>
      <c r="AO4336"/>
      <c r="AP4336"/>
      <c r="AQ4336"/>
      <c r="AR4336"/>
      <c r="AS4336"/>
      <c r="AT4336"/>
      <c r="AU4336"/>
      <c r="AV4336"/>
      <c r="AW4336"/>
      <c r="AX4336"/>
      <c r="AY4336"/>
      <c r="AZ4336"/>
      <c r="BA4336"/>
      <c r="BB4336"/>
      <c r="BC4336"/>
      <c r="BD4336"/>
      <c r="BE4336"/>
      <c r="BF4336"/>
      <c r="BG4336"/>
      <c r="BH4336"/>
      <c r="BI4336"/>
      <c r="BJ4336"/>
      <c r="BK4336"/>
      <c r="BL4336"/>
      <c r="BM4336"/>
      <c r="BN4336"/>
      <c r="BO4336"/>
    </row>
    <row r="4337" spans="1:67" ht="15" x14ac:dyDescent="0.25">
      <c r="A4337" s="245" t="s">
        <v>2037</v>
      </c>
      <c r="B4337" s="245" t="s">
        <v>2036</v>
      </c>
      <c r="C4337" s="245" t="s">
        <v>2430</v>
      </c>
      <c r="D4337" s="245" t="s">
        <v>2429</v>
      </c>
      <c r="E4337" s="246" t="s">
        <v>44</v>
      </c>
      <c r="F4337" s="245" t="s">
        <v>44</v>
      </c>
      <c r="G4337" s="245" t="s">
        <v>3093</v>
      </c>
      <c r="H4337" s="245" t="s">
        <v>19733</v>
      </c>
      <c r="I4337" s="245" t="s">
        <v>24</v>
      </c>
      <c r="J4337" s="245" t="s">
        <v>569</v>
      </c>
      <c r="K4337" s="246" t="s">
        <v>15327</v>
      </c>
      <c r="L4337" s="245" t="s">
        <v>568</v>
      </c>
      <c r="M4337"/>
      <c r="N4337"/>
      <c r="O4337"/>
      <c r="P4337"/>
      <c r="Q4337"/>
      <c r="R4337"/>
      <c r="S4337"/>
      <c r="T4337"/>
      <c r="U4337"/>
      <c r="V4337"/>
      <c r="W4337"/>
      <c r="X4337"/>
      <c r="Y4337"/>
      <c r="Z4337"/>
      <c r="AA4337"/>
      <c r="AB4337"/>
      <c r="AC4337"/>
      <c r="AD4337"/>
      <c r="AE4337"/>
      <c r="AF4337"/>
      <c r="AG4337"/>
      <c r="AH4337"/>
      <c r="AI4337"/>
      <c r="AJ4337"/>
      <c r="AK4337"/>
      <c r="AL4337"/>
      <c r="AM4337"/>
      <c r="AN4337"/>
      <c r="AO4337"/>
      <c r="AP4337"/>
      <c r="AQ4337"/>
      <c r="AR4337"/>
      <c r="AS4337"/>
      <c r="AT4337"/>
      <c r="AU4337"/>
      <c r="AV4337"/>
      <c r="AW4337"/>
      <c r="AX4337"/>
      <c r="AY4337"/>
      <c r="AZ4337"/>
      <c r="BA4337"/>
      <c r="BB4337"/>
      <c r="BC4337"/>
      <c r="BD4337"/>
      <c r="BE4337"/>
      <c r="BF4337"/>
      <c r="BG4337"/>
      <c r="BH4337"/>
      <c r="BI4337"/>
      <c r="BJ4337"/>
      <c r="BK4337"/>
      <c r="BL4337"/>
      <c r="BM4337"/>
      <c r="BN4337"/>
      <c r="BO4337"/>
    </row>
    <row r="4338" spans="1:67" ht="15" x14ac:dyDescent="0.25">
      <c r="A4338" s="245" t="s">
        <v>2037</v>
      </c>
      <c r="B4338" s="245" t="s">
        <v>2036</v>
      </c>
      <c r="C4338" s="245" t="s">
        <v>2430</v>
      </c>
      <c r="D4338" s="245" t="s">
        <v>2429</v>
      </c>
      <c r="E4338" s="246" t="s">
        <v>44</v>
      </c>
      <c r="F4338" s="245" t="s">
        <v>44</v>
      </c>
      <c r="G4338" s="245" t="s">
        <v>3092</v>
      </c>
      <c r="H4338" s="245" t="s">
        <v>19734</v>
      </c>
      <c r="I4338" s="245" t="s">
        <v>24</v>
      </c>
      <c r="J4338" s="245" t="s">
        <v>569</v>
      </c>
      <c r="K4338" s="246" t="s">
        <v>11990</v>
      </c>
      <c r="L4338" s="245" t="s">
        <v>568</v>
      </c>
      <c r="M4338"/>
      <c r="N4338"/>
      <c r="O4338"/>
      <c r="P4338"/>
      <c r="Q4338"/>
      <c r="R4338"/>
      <c r="S4338"/>
      <c r="T4338"/>
      <c r="U4338"/>
      <c r="V4338"/>
      <c r="W4338"/>
      <c r="X4338"/>
      <c r="Y4338"/>
      <c r="Z4338"/>
      <c r="AA4338"/>
      <c r="AB4338"/>
      <c r="AC4338"/>
      <c r="AD4338"/>
      <c r="AE4338"/>
      <c r="AF4338"/>
      <c r="AG4338"/>
      <c r="AH4338"/>
      <c r="AI4338"/>
      <c r="AJ4338"/>
      <c r="AK4338"/>
      <c r="AL4338"/>
      <c r="AM4338"/>
      <c r="AN4338"/>
      <c r="AO4338"/>
      <c r="AP4338"/>
      <c r="AQ4338"/>
      <c r="AR4338"/>
      <c r="AS4338"/>
      <c r="AT4338"/>
      <c r="AU4338"/>
      <c r="AV4338"/>
      <c r="AW4338"/>
      <c r="AX4338"/>
      <c r="AY4338"/>
      <c r="AZ4338"/>
      <c r="BA4338"/>
      <c r="BB4338"/>
      <c r="BC4338"/>
      <c r="BD4338"/>
      <c r="BE4338"/>
      <c r="BF4338"/>
      <c r="BG4338"/>
      <c r="BH4338"/>
      <c r="BI4338"/>
      <c r="BJ4338"/>
      <c r="BK4338"/>
      <c r="BL4338"/>
      <c r="BM4338"/>
      <c r="BN4338"/>
      <c r="BO4338"/>
    </row>
    <row r="4339" spans="1:67" ht="15" x14ac:dyDescent="0.25">
      <c r="A4339" s="245" t="s">
        <v>2037</v>
      </c>
      <c r="B4339" s="245" t="s">
        <v>2036</v>
      </c>
      <c r="C4339" s="245" t="s">
        <v>2430</v>
      </c>
      <c r="D4339" s="245" t="s">
        <v>2429</v>
      </c>
      <c r="E4339" s="246" t="s">
        <v>44</v>
      </c>
      <c r="F4339" s="245" t="s">
        <v>44</v>
      </c>
      <c r="G4339" s="245" t="s">
        <v>3091</v>
      </c>
      <c r="H4339" s="245" t="s">
        <v>19735</v>
      </c>
      <c r="I4339" s="245" t="s">
        <v>24</v>
      </c>
      <c r="J4339" s="245" t="s">
        <v>569</v>
      </c>
      <c r="K4339" s="246" t="s">
        <v>24672</v>
      </c>
      <c r="L4339" s="245" t="s">
        <v>568</v>
      </c>
      <c r="M4339"/>
      <c r="N4339"/>
      <c r="O4339"/>
      <c r="P4339"/>
      <c r="Q4339"/>
      <c r="R4339"/>
      <c r="S4339"/>
      <c r="T4339"/>
      <c r="U4339"/>
      <c r="V4339"/>
      <c r="W4339"/>
      <c r="X4339"/>
      <c r="Y4339"/>
      <c r="Z4339"/>
      <c r="AA4339"/>
      <c r="AB4339"/>
      <c r="AC4339"/>
      <c r="AD4339"/>
      <c r="AE4339"/>
      <c r="AF4339"/>
      <c r="AG4339"/>
      <c r="AH4339"/>
      <c r="AI4339"/>
      <c r="AJ4339"/>
      <c r="AK4339"/>
      <c r="AL4339"/>
      <c r="AM4339"/>
      <c r="AN4339"/>
      <c r="AO4339"/>
      <c r="AP4339"/>
      <c r="AQ4339"/>
      <c r="AR4339"/>
      <c r="AS4339"/>
      <c r="AT4339"/>
      <c r="AU4339"/>
      <c r="AV4339"/>
      <c r="AW4339"/>
      <c r="AX4339"/>
      <c r="AY4339"/>
      <c r="AZ4339"/>
      <c r="BA4339"/>
      <c r="BB4339"/>
      <c r="BC4339"/>
      <c r="BD4339"/>
      <c r="BE4339"/>
      <c r="BF4339"/>
      <c r="BG4339"/>
      <c r="BH4339"/>
      <c r="BI4339"/>
      <c r="BJ4339"/>
      <c r="BK4339"/>
      <c r="BL4339"/>
      <c r="BM4339"/>
      <c r="BN4339"/>
      <c r="BO4339"/>
    </row>
    <row r="4340" spans="1:67" ht="15" x14ac:dyDescent="0.25">
      <c r="A4340" s="245" t="s">
        <v>2037</v>
      </c>
      <c r="B4340" s="245" t="s">
        <v>2036</v>
      </c>
      <c r="C4340" s="245" t="s">
        <v>2430</v>
      </c>
      <c r="D4340" s="245" t="s">
        <v>2429</v>
      </c>
      <c r="E4340" s="246" t="s">
        <v>44</v>
      </c>
      <c r="F4340" s="245" t="s">
        <v>44</v>
      </c>
      <c r="G4340" s="245" t="s">
        <v>3090</v>
      </c>
      <c r="H4340" s="245" t="s">
        <v>19736</v>
      </c>
      <c r="I4340" s="245" t="s">
        <v>24</v>
      </c>
      <c r="J4340" s="245" t="s">
        <v>569</v>
      </c>
      <c r="K4340" s="246" t="s">
        <v>24673</v>
      </c>
      <c r="L4340" s="245" t="s">
        <v>568</v>
      </c>
      <c r="M4340"/>
      <c r="N4340"/>
      <c r="O4340"/>
      <c r="P4340"/>
      <c r="Q4340"/>
      <c r="R4340"/>
      <c r="S4340"/>
      <c r="T4340"/>
      <c r="U4340"/>
      <c r="V4340"/>
      <c r="W4340"/>
      <c r="X4340"/>
      <c r="Y4340"/>
      <c r="Z4340"/>
      <c r="AA4340"/>
      <c r="AB4340"/>
      <c r="AC4340"/>
      <c r="AD4340"/>
      <c r="AE4340"/>
      <c r="AF4340"/>
      <c r="AG4340"/>
      <c r="AH4340"/>
      <c r="AI4340"/>
      <c r="AJ4340"/>
      <c r="AK4340"/>
      <c r="AL4340"/>
      <c r="AM4340"/>
      <c r="AN4340"/>
      <c r="AO4340"/>
      <c r="AP4340"/>
      <c r="AQ4340"/>
      <c r="AR4340"/>
      <c r="AS4340"/>
      <c r="AT4340"/>
      <c r="AU4340"/>
      <c r="AV4340"/>
      <c r="AW4340"/>
      <c r="AX4340"/>
      <c r="AY4340"/>
      <c r="AZ4340"/>
      <c r="BA4340"/>
      <c r="BB4340"/>
      <c r="BC4340"/>
      <c r="BD4340"/>
      <c r="BE4340"/>
      <c r="BF4340"/>
      <c r="BG4340"/>
      <c r="BH4340"/>
      <c r="BI4340"/>
      <c r="BJ4340"/>
      <c r="BK4340"/>
      <c r="BL4340"/>
      <c r="BM4340"/>
      <c r="BN4340"/>
      <c r="BO4340"/>
    </row>
    <row r="4341" spans="1:67" ht="15" x14ac:dyDescent="0.25">
      <c r="A4341" s="245" t="s">
        <v>2037</v>
      </c>
      <c r="B4341" s="245" t="s">
        <v>2036</v>
      </c>
      <c r="C4341" s="245" t="s">
        <v>2430</v>
      </c>
      <c r="D4341" s="245" t="s">
        <v>2429</v>
      </c>
      <c r="E4341" s="246" t="s">
        <v>44</v>
      </c>
      <c r="F4341" s="245" t="s">
        <v>44</v>
      </c>
      <c r="G4341" s="245" t="s">
        <v>3089</v>
      </c>
      <c r="H4341" s="245" t="s">
        <v>19738</v>
      </c>
      <c r="I4341" s="245" t="s">
        <v>24</v>
      </c>
      <c r="J4341" s="245" t="s">
        <v>569</v>
      </c>
      <c r="K4341" s="246" t="s">
        <v>24674</v>
      </c>
      <c r="L4341" s="245" t="s">
        <v>568</v>
      </c>
      <c r="M4341"/>
      <c r="N4341"/>
      <c r="O4341"/>
      <c r="P4341"/>
      <c r="Q4341"/>
      <c r="R4341"/>
      <c r="S4341"/>
      <c r="T4341"/>
      <c r="U4341"/>
      <c r="V4341"/>
      <c r="W4341"/>
      <c r="X4341"/>
      <c r="Y4341"/>
      <c r="Z4341"/>
      <c r="AA4341"/>
      <c r="AB4341"/>
      <c r="AC4341"/>
      <c r="AD4341"/>
      <c r="AE4341"/>
      <c r="AF4341"/>
      <c r="AG4341"/>
      <c r="AH4341"/>
      <c r="AI4341"/>
      <c r="AJ4341"/>
      <c r="AK4341"/>
      <c r="AL4341"/>
      <c r="AM4341"/>
      <c r="AN4341"/>
      <c r="AO4341"/>
      <c r="AP4341"/>
      <c r="AQ4341"/>
      <c r="AR4341"/>
      <c r="AS4341"/>
      <c r="AT4341"/>
      <c r="AU4341"/>
      <c r="AV4341"/>
      <c r="AW4341"/>
      <c r="AX4341"/>
      <c r="AY4341"/>
      <c r="AZ4341"/>
      <c r="BA4341"/>
      <c r="BB4341"/>
      <c r="BC4341"/>
      <c r="BD4341"/>
      <c r="BE4341"/>
      <c r="BF4341"/>
      <c r="BG4341"/>
      <c r="BH4341"/>
      <c r="BI4341"/>
      <c r="BJ4341"/>
      <c r="BK4341"/>
      <c r="BL4341"/>
      <c r="BM4341"/>
      <c r="BN4341"/>
      <c r="BO4341"/>
    </row>
    <row r="4342" spans="1:67" ht="15" x14ac:dyDescent="0.25">
      <c r="A4342" s="245" t="s">
        <v>2037</v>
      </c>
      <c r="B4342" s="245" t="s">
        <v>2036</v>
      </c>
      <c r="C4342" s="245" t="s">
        <v>2430</v>
      </c>
      <c r="D4342" s="245" t="s">
        <v>2429</v>
      </c>
      <c r="E4342" s="246" t="s">
        <v>44</v>
      </c>
      <c r="F4342" s="245" t="s">
        <v>44</v>
      </c>
      <c r="G4342" s="245" t="s">
        <v>3088</v>
      </c>
      <c r="H4342" s="245" t="s">
        <v>19740</v>
      </c>
      <c r="I4342" s="245" t="s">
        <v>24</v>
      </c>
      <c r="J4342" s="245" t="s">
        <v>569</v>
      </c>
      <c r="K4342" s="246" t="s">
        <v>24675</v>
      </c>
      <c r="L4342" s="245" t="s">
        <v>568</v>
      </c>
      <c r="M4342"/>
      <c r="N4342"/>
      <c r="O4342"/>
      <c r="P4342"/>
      <c r="Q4342"/>
      <c r="R4342"/>
      <c r="S4342"/>
      <c r="T4342"/>
      <c r="U4342"/>
      <c r="V4342"/>
      <c r="W4342"/>
      <c r="X4342"/>
      <c r="Y4342"/>
      <c r="Z4342"/>
      <c r="AA4342"/>
      <c r="AB4342"/>
      <c r="AC4342"/>
      <c r="AD4342"/>
      <c r="AE4342"/>
      <c r="AF4342"/>
      <c r="AG4342"/>
      <c r="AH4342"/>
      <c r="AI4342"/>
      <c r="AJ4342"/>
      <c r="AK4342"/>
      <c r="AL4342"/>
      <c r="AM4342"/>
      <c r="AN4342"/>
      <c r="AO4342"/>
      <c r="AP4342"/>
      <c r="AQ4342"/>
      <c r="AR4342"/>
      <c r="AS4342"/>
      <c r="AT4342"/>
      <c r="AU4342"/>
      <c r="AV4342"/>
      <c r="AW4342"/>
      <c r="AX4342"/>
      <c r="AY4342"/>
      <c r="AZ4342"/>
      <c r="BA4342"/>
      <c r="BB4342"/>
      <c r="BC4342"/>
      <c r="BD4342"/>
      <c r="BE4342"/>
      <c r="BF4342"/>
      <c r="BG4342"/>
      <c r="BH4342"/>
      <c r="BI4342"/>
      <c r="BJ4342"/>
      <c r="BK4342"/>
      <c r="BL4342"/>
      <c r="BM4342"/>
      <c r="BN4342"/>
      <c r="BO4342"/>
    </row>
    <row r="4343" spans="1:67" ht="15" x14ac:dyDescent="0.25">
      <c r="A4343" s="245" t="s">
        <v>2037</v>
      </c>
      <c r="B4343" s="245" t="s">
        <v>2036</v>
      </c>
      <c r="C4343" s="245" t="s">
        <v>2430</v>
      </c>
      <c r="D4343" s="245" t="s">
        <v>2429</v>
      </c>
      <c r="E4343" s="246" t="s">
        <v>44</v>
      </c>
      <c r="F4343" s="245" t="s">
        <v>44</v>
      </c>
      <c r="G4343" s="245" t="s">
        <v>3087</v>
      </c>
      <c r="H4343" s="245" t="s">
        <v>19742</v>
      </c>
      <c r="I4343" s="245" t="s">
        <v>24</v>
      </c>
      <c r="J4343" s="245" t="s">
        <v>569</v>
      </c>
      <c r="K4343" s="246" t="s">
        <v>385</v>
      </c>
      <c r="L4343" s="245" t="s">
        <v>568</v>
      </c>
      <c r="M4343"/>
      <c r="N4343"/>
      <c r="O4343"/>
      <c r="P4343"/>
      <c r="Q4343"/>
      <c r="R4343"/>
      <c r="S4343"/>
      <c r="T4343"/>
      <c r="U4343"/>
      <c r="V4343"/>
      <c r="W4343"/>
      <c r="X4343"/>
      <c r="Y4343"/>
      <c r="Z4343"/>
      <c r="AA4343"/>
      <c r="AB4343"/>
      <c r="AC4343"/>
      <c r="AD4343"/>
      <c r="AE4343"/>
      <c r="AF4343"/>
      <c r="AG4343"/>
      <c r="AH4343"/>
      <c r="AI4343"/>
      <c r="AJ4343"/>
      <c r="AK4343"/>
      <c r="AL4343"/>
      <c r="AM4343"/>
      <c r="AN4343"/>
      <c r="AO4343"/>
      <c r="AP4343"/>
      <c r="AQ4343"/>
      <c r="AR4343"/>
      <c r="AS4343"/>
      <c r="AT4343"/>
      <c r="AU4343"/>
      <c r="AV4343"/>
      <c r="AW4343"/>
      <c r="AX4343"/>
      <c r="AY4343"/>
      <c r="AZ4343"/>
      <c r="BA4343"/>
      <c r="BB4343"/>
      <c r="BC4343"/>
      <c r="BD4343"/>
      <c r="BE4343"/>
      <c r="BF4343"/>
      <c r="BG4343"/>
      <c r="BH4343"/>
      <c r="BI4343"/>
      <c r="BJ4343"/>
      <c r="BK4343"/>
      <c r="BL4343"/>
      <c r="BM4343"/>
      <c r="BN4343"/>
      <c r="BO4343"/>
    </row>
    <row r="4344" spans="1:67" ht="15" x14ac:dyDescent="0.25">
      <c r="A4344" s="245" t="s">
        <v>2037</v>
      </c>
      <c r="B4344" s="245" t="s">
        <v>2036</v>
      </c>
      <c r="C4344" s="245" t="s">
        <v>2430</v>
      </c>
      <c r="D4344" s="245" t="s">
        <v>2429</v>
      </c>
      <c r="E4344" s="246" t="s">
        <v>44</v>
      </c>
      <c r="F4344" s="245" t="s">
        <v>44</v>
      </c>
      <c r="G4344" s="245" t="s">
        <v>3086</v>
      </c>
      <c r="H4344" s="245" t="s">
        <v>3085</v>
      </c>
      <c r="I4344" s="245" t="s">
        <v>24</v>
      </c>
      <c r="J4344" s="245" t="s">
        <v>569</v>
      </c>
      <c r="K4344" s="246" t="s">
        <v>14966</v>
      </c>
      <c r="L4344" s="245" t="s">
        <v>568</v>
      </c>
      <c r="M4344"/>
      <c r="N4344"/>
      <c r="O4344"/>
      <c r="P4344"/>
      <c r="Q4344"/>
      <c r="R4344"/>
      <c r="S4344"/>
      <c r="T4344"/>
      <c r="U4344"/>
      <c r="V4344"/>
      <c r="W4344"/>
      <c r="X4344"/>
      <c r="Y4344"/>
      <c r="Z4344"/>
      <c r="AA4344"/>
      <c r="AB4344"/>
      <c r="AC4344"/>
      <c r="AD4344"/>
      <c r="AE4344"/>
      <c r="AF4344"/>
      <c r="AG4344"/>
      <c r="AH4344"/>
      <c r="AI4344"/>
      <c r="AJ4344"/>
      <c r="AK4344"/>
      <c r="AL4344"/>
      <c r="AM4344"/>
      <c r="AN4344"/>
      <c r="AO4344"/>
      <c r="AP4344"/>
      <c r="AQ4344"/>
      <c r="AR4344"/>
      <c r="AS4344"/>
      <c r="AT4344"/>
      <c r="AU4344"/>
      <c r="AV4344"/>
      <c r="AW4344"/>
      <c r="AX4344"/>
      <c r="AY4344"/>
      <c r="AZ4344"/>
      <c r="BA4344"/>
      <c r="BB4344"/>
      <c r="BC4344"/>
      <c r="BD4344"/>
      <c r="BE4344"/>
      <c r="BF4344"/>
      <c r="BG4344"/>
      <c r="BH4344"/>
      <c r="BI4344"/>
      <c r="BJ4344"/>
      <c r="BK4344"/>
      <c r="BL4344"/>
      <c r="BM4344"/>
      <c r="BN4344"/>
      <c r="BO4344"/>
    </row>
    <row r="4345" spans="1:67" ht="15" x14ac:dyDescent="0.25">
      <c r="A4345" s="245" t="s">
        <v>2037</v>
      </c>
      <c r="B4345" s="245" t="s">
        <v>2036</v>
      </c>
      <c r="C4345" s="245" t="s">
        <v>2430</v>
      </c>
      <c r="D4345" s="245" t="s">
        <v>2429</v>
      </c>
      <c r="E4345" s="246" t="s">
        <v>44</v>
      </c>
      <c r="F4345" s="245" t="s">
        <v>44</v>
      </c>
      <c r="G4345" s="245" t="s">
        <v>3084</v>
      </c>
      <c r="H4345" s="245" t="s">
        <v>3083</v>
      </c>
      <c r="I4345" s="245" t="s">
        <v>24</v>
      </c>
      <c r="J4345" s="245" t="s">
        <v>569</v>
      </c>
      <c r="K4345" s="246" t="s">
        <v>22790</v>
      </c>
      <c r="L4345" s="245" t="s">
        <v>568</v>
      </c>
      <c r="M4345"/>
      <c r="N4345"/>
      <c r="O4345"/>
      <c r="P4345"/>
      <c r="Q4345"/>
      <c r="R4345"/>
      <c r="S4345"/>
      <c r="T4345"/>
      <c r="U4345"/>
      <c r="V4345"/>
      <c r="W4345"/>
      <c r="X4345"/>
      <c r="Y4345"/>
      <c r="Z4345"/>
      <c r="AA4345"/>
      <c r="AB4345"/>
      <c r="AC4345"/>
      <c r="AD4345"/>
      <c r="AE4345"/>
      <c r="AF4345"/>
      <c r="AG4345"/>
      <c r="AH4345"/>
      <c r="AI4345"/>
      <c r="AJ4345"/>
      <c r="AK4345"/>
      <c r="AL4345"/>
      <c r="AM4345"/>
      <c r="AN4345"/>
      <c r="AO4345"/>
      <c r="AP4345"/>
      <c r="AQ4345"/>
      <c r="AR4345"/>
      <c r="AS4345"/>
      <c r="AT4345"/>
      <c r="AU4345"/>
      <c r="AV4345"/>
      <c r="AW4345"/>
      <c r="AX4345"/>
      <c r="AY4345"/>
      <c r="AZ4345"/>
      <c r="BA4345"/>
      <c r="BB4345"/>
      <c r="BC4345"/>
      <c r="BD4345"/>
      <c r="BE4345"/>
      <c r="BF4345"/>
      <c r="BG4345"/>
      <c r="BH4345"/>
      <c r="BI4345"/>
      <c r="BJ4345"/>
      <c r="BK4345"/>
      <c r="BL4345"/>
      <c r="BM4345"/>
      <c r="BN4345"/>
      <c r="BO4345"/>
    </row>
    <row r="4346" spans="1:67" ht="15" x14ac:dyDescent="0.25">
      <c r="A4346" s="245" t="s">
        <v>2037</v>
      </c>
      <c r="B4346" s="245" t="s">
        <v>2036</v>
      </c>
      <c r="C4346" s="245" t="s">
        <v>2430</v>
      </c>
      <c r="D4346" s="245" t="s">
        <v>2429</v>
      </c>
      <c r="E4346" s="246" t="s">
        <v>44</v>
      </c>
      <c r="F4346" s="245" t="s">
        <v>44</v>
      </c>
      <c r="G4346" s="245" t="s">
        <v>3082</v>
      </c>
      <c r="H4346" s="245" t="s">
        <v>3081</v>
      </c>
      <c r="I4346" s="245" t="s">
        <v>24</v>
      </c>
      <c r="J4346" s="245" t="s">
        <v>569</v>
      </c>
      <c r="K4346" s="246" t="s">
        <v>24676</v>
      </c>
      <c r="L4346" s="245" t="s">
        <v>568</v>
      </c>
      <c r="M4346"/>
      <c r="N4346"/>
      <c r="O4346"/>
      <c r="P4346"/>
      <c r="Q4346"/>
      <c r="R4346"/>
      <c r="S4346"/>
      <c r="T4346"/>
      <c r="U4346"/>
      <c r="V4346"/>
      <c r="W4346"/>
      <c r="X4346"/>
      <c r="Y4346"/>
      <c r="Z4346"/>
      <c r="AA4346"/>
      <c r="AB4346"/>
      <c r="AC4346"/>
      <c r="AD4346"/>
      <c r="AE4346"/>
      <c r="AF4346"/>
      <c r="AG4346"/>
      <c r="AH4346"/>
      <c r="AI4346"/>
      <c r="AJ4346"/>
      <c r="AK4346"/>
      <c r="AL4346"/>
      <c r="AM4346"/>
      <c r="AN4346"/>
      <c r="AO4346"/>
      <c r="AP4346"/>
      <c r="AQ4346"/>
      <c r="AR4346"/>
      <c r="AS4346"/>
      <c r="AT4346"/>
      <c r="AU4346"/>
      <c r="AV4346"/>
      <c r="AW4346"/>
      <c r="AX4346"/>
      <c r="AY4346"/>
      <c r="AZ4346"/>
      <c r="BA4346"/>
      <c r="BB4346"/>
      <c r="BC4346"/>
      <c r="BD4346"/>
      <c r="BE4346"/>
      <c r="BF4346"/>
      <c r="BG4346"/>
      <c r="BH4346"/>
      <c r="BI4346"/>
      <c r="BJ4346"/>
      <c r="BK4346"/>
      <c r="BL4346"/>
      <c r="BM4346"/>
      <c r="BN4346"/>
      <c r="BO4346"/>
    </row>
    <row r="4347" spans="1:67" ht="15" x14ac:dyDescent="0.25">
      <c r="A4347" s="245" t="s">
        <v>2037</v>
      </c>
      <c r="B4347" s="245" t="s">
        <v>2036</v>
      </c>
      <c r="C4347" s="245" t="s">
        <v>2430</v>
      </c>
      <c r="D4347" s="245" t="s">
        <v>2429</v>
      </c>
      <c r="E4347" s="246" t="s">
        <v>44</v>
      </c>
      <c r="F4347" s="245" t="s">
        <v>44</v>
      </c>
      <c r="G4347" s="245" t="s">
        <v>3080</v>
      </c>
      <c r="H4347" s="245" t="s">
        <v>3079</v>
      </c>
      <c r="I4347" s="245" t="s">
        <v>24</v>
      </c>
      <c r="J4347" s="245" t="s">
        <v>569</v>
      </c>
      <c r="K4347" s="246" t="s">
        <v>10470</v>
      </c>
      <c r="L4347" s="245" t="s">
        <v>568</v>
      </c>
      <c r="M4347"/>
      <c r="N4347"/>
      <c r="O4347"/>
      <c r="P4347"/>
      <c r="Q4347"/>
      <c r="R4347"/>
      <c r="S4347"/>
      <c r="T4347"/>
      <c r="U4347"/>
      <c r="V4347"/>
      <c r="W4347"/>
      <c r="X4347"/>
      <c r="Y4347"/>
      <c r="Z4347"/>
      <c r="AA4347"/>
      <c r="AB4347"/>
      <c r="AC4347"/>
      <c r="AD4347"/>
      <c r="AE4347"/>
      <c r="AF4347"/>
      <c r="AG4347"/>
      <c r="AH4347"/>
      <c r="AI4347"/>
      <c r="AJ4347"/>
      <c r="AK4347"/>
      <c r="AL4347"/>
      <c r="AM4347"/>
      <c r="AN4347"/>
      <c r="AO4347"/>
      <c r="AP4347"/>
      <c r="AQ4347"/>
      <c r="AR4347"/>
      <c r="AS4347"/>
      <c r="AT4347"/>
      <c r="AU4347"/>
      <c r="AV4347"/>
      <c r="AW4347"/>
      <c r="AX4347"/>
      <c r="AY4347"/>
      <c r="AZ4347"/>
      <c r="BA4347"/>
      <c r="BB4347"/>
      <c r="BC4347"/>
      <c r="BD4347"/>
      <c r="BE4347"/>
      <c r="BF4347"/>
      <c r="BG4347"/>
      <c r="BH4347"/>
      <c r="BI4347"/>
      <c r="BJ4347"/>
      <c r="BK4347"/>
      <c r="BL4347"/>
      <c r="BM4347"/>
      <c r="BN4347"/>
      <c r="BO4347"/>
    </row>
    <row r="4348" spans="1:67" ht="15" x14ac:dyDescent="0.25">
      <c r="A4348" s="245" t="s">
        <v>2037</v>
      </c>
      <c r="B4348" s="245" t="s">
        <v>2036</v>
      </c>
      <c r="C4348" s="245" t="s">
        <v>2430</v>
      </c>
      <c r="D4348" s="245" t="s">
        <v>2429</v>
      </c>
      <c r="E4348" s="246" t="s">
        <v>44</v>
      </c>
      <c r="F4348" s="245" t="s">
        <v>44</v>
      </c>
      <c r="G4348" s="245" t="s">
        <v>3078</v>
      </c>
      <c r="H4348" s="245" t="s">
        <v>3077</v>
      </c>
      <c r="I4348" s="245" t="s">
        <v>24</v>
      </c>
      <c r="J4348" s="245" t="s">
        <v>569</v>
      </c>
      <c r="K4348" s="246" t="s">
        <v>24677</v>
      </c>
      <c r="L4348" s="245" t="s">
        <v>568</v>
      </c>
      <c r="M4348"/>
      <c r="N4348"/>
      <c r="O4348"/>
      <c r="P4348"/>
      <c r="Q4348"/>
      <c r="R4348"/>
      <c r="S4348"/>
      <c r="T4348"/>
      <c r="U4348"/>
      <c r="V4348"/>
      <c r="W4348"/>
      <c r="X4348"/>
      <c r="Y4348"/>
      <c r="Z4348"/>
      <c r="AA4348"/>
      <c r="AB4348"/>
      <c r="AC4348"/>
      <c r="AD4348"/>
      <c r="AE4348"/>
      <c r="AF4348"/>
      <c r="AG4348"/>
      <c r="AH4348"/>
      <c r="AI4348"/>
      <c r="AJ4348"/>
      <c r="AK4348"/>
      <c r="AL4348"/>
      <c r="AM4348"/>
      <c r="AN4348"/>
      <c r="AO4348"/>
      <c r="AP4348"/>
      <c r="AQ4348"/>
      <c r="AR4348"/>
      <c r="AS4348"/>
      <c r="AT4348"/>
      <c r="AU4348"/>
      <c r="AV4348"/>
      <c r="AW4348"/>
      <c r="AX4348"/>
      <c r="AY4348"/>
      <c r="AZ4348"/>
      <c r="BA4348"/>
      <c r="BB4348"/>
      <c r="BC4348"/>
      <c r="BD4348"/>
      <c r="BE4348"/>
      <c r="BF4348"/>
      <c r="BG4348"/>
      <c r="BH4348"/>
      <c r="BI4348"/>
      <c r="BJ4348"/>
      <c r="BK4348"/>
      <c r="BL4348"/>
      <c r="BM4348"/>
      <c r="BN4348"/>
      <c r="BO4348"/>
    </row>
    <row r="4349" spans="1:67" ht="15" x14ac:dyDescent="0.25">
      <c r="A4349" s="245" t="s">
        <v>2037</v>
      </c>
      <c r="B4349" s="245" t="s">
        <v>2036</v>
      </c>
      <c r="C4349" s="245" t="s">
        <v>2430</v>
      </c>
      <c r="D4349" s="245" t="s">
        <v>2429</v>
      </c>
      <c r="E4349" s="246" t="s">
        <v>44</v>
      </c>
      <c r="F4349" s="245" t="s">
        <v>44</v>
      </c>
      <c r="G4349" s="245" t="s">
        <v>3076</v>
      </c>
      <c r="H4349" s="245" t="s">
        <v>3075</v>
      </c>
      <c r="I4349" s="245" t="s">
        <v>24</v>
      </c>
      <c r="J4349" s="245" t="s">
        <v>569</v>
      </c>
      <c r="K4349" s="246" t="s">
        <v>24678</v>
      </c>
      <c r="L4349" s="245" t="s">
        <v>568</v>
      </c>
      <c r="M4349"/>
      <c r="N4349"/>
      <c r="O4349"/>
      <c r="P4349"/>
      <c r="Q4349"/>
      <c r="R4349"/>
      <c r="S4349"/>
      <c r="T4349"/>
      <c r="U4349"/>
      <c r="V4349"/>
      <c r="W4349"/>
      <c r="X4349"/>
      <c r="Y4349"/>
      <c r="Z4349"/>
      <c r="AA4349"/>
      <c r="AB4349"/>
      <c r="AC4349"/>
      <c r="AD4349"/>
      <c r="AE4349"/>
      <c r="AF4349"/>
      <c r="AG4349"/>
      <c r="AH4349"/>
      <c r="AI4349"/>
      <c r="AJ4349"/>
      <c r="AK4349"/>
      <c r="AL4349"/>
      <c r="AM4349"/>
      <c r="AN4349"/>
      <c r="AO4349"/>
      <c r="AP4349"/>
      <c r="AQ4349"/>
      <c r="AR4349"/>
      <c r="AS4349"/>
      <c r="AT4349"/>
      <c r="AU4349"/>
      <c r="AV4349"/>
      <c r="AW4349"/>
      <c r="AX4349"/>
      <c r="AY4349"/>
      <c r="AZ4349"/>
      <c r="BA4349"/>
      <c r="BB4349"/>
      <c r="BC4349"/>
      <c r="BD4349"/>
      <c r="BE4349"/>
      <c r="BF4349"/>
      <c r="BG4349"/>
      <c r="BH4349"/>
      <c r="BI4349"/>
      <c r="BJ4349"/>
      <c r="BK4349"/>
      <c r="BL4349"/>
      <c r="BM4349"/>
      <c r="BN4349"/>
      <c r="BO4349"/>
    </row>
    <row r="4350" spans="1:67" ht="15" x14ac:dyDescent="0.25">
      <c r="A4350" s="245" t="s">
        <v>2037</v>
      </c>
      <c r="B4350" s="245" t="s">
        <v>2036</v>
      </c>
      <c r="C4350" s="245" t="s">
        <v>2430</v>
      </c>
      <c r="D4350" s="245" t="s">
        <v>2429</v>
      </c>
      <c r="E4350" s="246" t="s">
        <v>44</v>
      </c>
      <c r="F4350" s="245" t="s">
        <v>44</v>
      </c>
      <c r="G4350" s="245" t="s">
        <v>3074</v>
      </c>
      <c r="H4350" s="245" t="s">
        <v>3073</v>
      </c>
      <c r="I4350" s="245" t="s">
        <v>24</v>
      </c>
      <c r="J4350" s="245" t="s">
        <v>569</v>
      </c>
      <c r="K4350" s="246" t="s">
        <v>24679</v>
      </c>
      <c r="L4350" s="245" t="s">
        <v>568</v>
      </c>
      <c r="M4350"/>
      <c r="N4350"/>
      <c r="O4350"/>
      <c r="P4350"/>
      <c r="Q4350"/>
      <c r="R4350"/>
      <c r="S4350"/>
      <c r="T4350"/>
      <c r="U4350"/>
      <c r="V4350"/>
      <c r="W4350"/>
      <c r="X4350"/>
      <c r="Y4350"/>
      <c r="Z4350"/>
      <c r="AA4350"/>
      <c r="AB4350"/>
      <c r="AC4350"/>
      <c r="AD4350"/>
      <c r="AE4350"/>
      <c r="AF4350"/>
      <c r="AG4350"/>
      <c r="AH4350"/>
      <c r="AI4350"/>
      <c r="AJ4350"/>
      <c r="AK4350"/>
      <c r="AL4350"/>
      <c r="AM4350"/>
      <c r="AN4350"/>
      <c r="AO4350"/>
      <c r="AP4350"/>
      <c r="AQ4350"/>
      <c r="AR4350"/>
      <c r="AS4350"/>
      <c r="AT4350"/>
      <c r="AU4350"/>
      <c r="AV4350"/>
      <c r="AW4350"/>
      <c r="AX4350"/>
      <c r="AY4350"/>
      <c r="AZ4350"/>
      <c r="BA4350"/>
      <c r="BB4350"/>
      <c r="BC4350"/>
      <c r="BD4350"/>
      <c r="BE4350"/>
      <c r="BF4350"/>
      <c r="BG4350"/>
      <c r="BH4350"/>
      <c r="BI4350"/>
      <c r="BJ4350"/>
      <c r="BK4350"/>
      <c r="BL4350"/>
      <c r="BM4350"/>
      <c r="BN4350"/>
      <c r="BO4350"/>
    </row>
    <row r="4351" spans="1:67" ht="15" x14ac:dyDescent="0.25">
      <c r="A4351" s="245" t="s">
        <v>2037</v>
      </c>
      <c r="B4351" s="245" t="s">
        <v>2036</v>
      </c>
      <c r="C4351" s="245" t="s">
        <v>2430</v>
      </c>
      <c r="D4351" s="245" t="s">
        <v>2429</v>
      </c>
      <c r="E4351" s="246" t="s">
        <v>44</v>
      </c>
      <c r="F4351" s="245" t="s">
        <v>44</v>
      </c>
      <c r="G4351" s="245" t="s">
        <v>3072</v>
      </c>
      <c r="H4351" s="245" t="s">
        <v>3071</v>
      </c>
      <c r="I4351" s="245" t="s">
        <v>24</v>
      </c>
      <c r="J4351" s="245" t="s">
        <v>569</v>
      </c>
      <c r="K4351" s="246" t="s">
        <v>9419</v>
      </c>
      <c r="L4351" s="245" t="s">
        <v>568</v>
      </c>
      <c r="M4351"/>
      <c r="N4351"/>
      <c r="O4351"/>
      <c r="P4351"/>
      <c r="Q4351"/>
      <c r="R4351"/>
      <c r="S4351"/>
      <c r="T4351"/>
      <c r="U4351"/>
      <c r="V4351"/>
      <c r="W4351"/>
      <c r="X4351"/>
      <c r="Y4351"/>
      <c r="Z4351"/>
      <c r="AA4351"/>
      <c r="AB4351"/>
      <c r="AC4351"/>
      <c r="AD4351"/>
      <c r="AE4351"/>
      <c r="AF4351"/>
      <c r="AG4351"/>
      <c r="AH4351"/>
      <c r="AI4351"/>
      <c r="AJ4351"/>
      <c r="AK4351"/>
      <c r="AL4351"/>
      <c r="AM4351"/>
      <c r="AN4351"/>
      <c r="AO4351"/>
      <c r="AP4351"/>
      <c r="AQ4351"/>
      <c r="AR4351"/>
      <c r="AS4351"/>
      <c r="AT4351"/>
      <c r="AU4351"/>
      <c r="AV4351"/>
      <c r="AW4351"/>
      <c r="AX4351"/>
      <c r="AY4351"/>
      <c r="AZ4351"/>
      <c r="BA4351"/>
      <c r="BB4351"/>
      <c r="BC4351"/>
      <c r="BD4351"/>
      <c r="BE4351"/>
      <c r="BF4351"/>
      <c r="BG4351"/>
      <c r="BH4351"/>
      <c r="BI4351"/>
      <c r="BJ4351"/>
      <c r="BK4351"/>
      <c r="BL4351"/>
      <c r="BM4351"/>
      <c r="BN4351"/>
      <c r="BO4351"/>
    </row>
    <row r="4352" spans="1:67" ht="15" x14ac:dyDescent="0.25">
      <c r="A4352" s="245" t="s">
        <v>2037</v>
      </c>
      <c r="B4352" s="245" t="s">
        <v>2036</v>
      </c>
      <c r="C4352" s="245" t="s">
        <v>2430</v>
      </c>
      <c r="D4352" s="245" t="s">
        <v>2429</v>
      </c>
      <c r="E4352" s="246" t="s">
        <v>44</v>
      </c>
      <c r="F4352" s="245" t="s">
        <v>44</v>
      </c>
      <c r="G4352" s="245" t="s">
        <v>3070</v>
      </c>
      <c r="H4352" s="245" t="s">
        <v>3069</v>
      </c>
      <c r="I4352" s="245" t="s">
        <v>24</v>
      </c>
      <c r="J4352" s="245" t="s">
        <v>569</v>
      </c>
      <c r="K4352" s="246" t="s">
        <v>16320</v>
      </c>
      <c r="L4352" s="245" t="s">
        <v>568</v>
      </c>
      <c r="M4352"/>
      <c r="N4352"/>
      <c r="O4352"/>
      <c r="P4352"/>
      <c r="Q4352"/>
      <c r="R4352"/>
      <c r="S4352"/>
      <c r="T4352"/>
      <c r="U4352"/>
      <c r="V4352"/>
      <c r="W4352"/>
      <c r="X4352"/>
      <c r="Y4352"/>
      <c r="Z4352"/>
      <c r="AA4352"/>
      <c r="AB4352"/>
      <c r="AC4352"/>
      <c r="AD4352"/>
      <c r="AE4352"/>
      <c r="AF4352"/>
      <c r="AG4352"/>
      <c r="AH4352"/>
      <c r="AI4352"/>
      <c r="AJ4352"/>
      <c r="AK4352"/>
      <c r="AL4352"/>
      <c r="AM4352"/>
      <c r="AN4352"/>
      <c r="AO4352"/>
      <c r="AP4352"/>
      <c r="AQ4352"/>
      <c r="AR4352"/>
      <c r="AS4352"/>
      <c r="AT4352"/>
      <c r="AU4352"/>
      <c r="AV4352"/>
      <c r="AW4352"/>
      <c r="AX4352"/>
      <c r="AY4352"/>
      <c r="AZ4352"/>
      <c r="BA4352"/>
      <c r="BB4352"/>
      <c r="BC4352"/>
      <c r="BD4352"/>
      <c r="BE4352"/>
      <c r="BF4352"/>
      <c r="BG4352"/>
      <c r="BH4352"/>
      <c r="BI4352"/>
      <c r="BJ4352"/>
      <c r="BK4352"/>
      <c r="BL4352"/>
      <c r="BM4352"/>
      <c r="BN4352"/>
      <c r="BO4352"/>
    </row>
    <row r="4353" spans="1:67" ht="15" x14ac:dyDescent="0.25">
      <c r="A4353" s="245" t="s">
        <v>2037</v>
      </c>
      <c r="B4353" s="245" t="s">
        <v>2036</v>
      </c>
      <c r="C4353" s="245" t="s">
        <v>2430</v>
      </c>
      <c r="D4353" s="245" t="s">
        <v>2429</v>
      </c>
      <c r="E4353" s="246" t="s">
        <v>44</v>
      </c>
      <c r="F4353" s="245" t="s">
        <v>44</v>
      </c>
      <c r="G4353" s="245" t="s">
        <v>3068</v>
      </c>
      <c r="H4353" s="245" t="s">
        <v>3067</v>
      </c>
      <c r="I4353" s="245" t="s">
        <v>24</v>
      </c>
      <c r="J4353" s="245" t="s">
        <v>569</v>
      </c>
      <c r="K4353" s="246" t="s">
        <v>24680</v>
      </c>
      <c r="L4353" s="245" t="s">
        <v>568</v>
      </c>
      <c r="M4353"/>
      <c r="N4353"/>
      <c r="O4353"/>
      <c r="P4353"/>
      <c r="Q4353"/>
      <c r="R4353"/>
      <c r="S4353"/>
      <c r="T4353"/>
      <c r="U4353"/>
      <c r="V4353"/>
      <c r="W4353"/>
      <c r="X4353"/>
      <c r="Y4353"/>
      <c r="Z4353"/>
      <c r="AA4353"/>
      <c r="AB4353"/>
      <c r="AC4353"/>
      <c r="AD4353"/>
      <c r="AE4353"/>
      <c r="AF4353"/>
      <c r="AG4353"/>
      <c r="AH4353"/>
      <c r="AI4353"/>
      <c r="AJ4353"/>
      <c r="AK4353"/>
      <c r="AL4353"/>
      <c r="AM4353"/>
      <c r="AN4353"/>
      <c r="AO4353"/>
      <c r="AP4353"/>
      <c r="AQ4353"/>
      <c r="AR4353"/>
      <c r="AS4353"/>
      <c r="AT4353"/>
      <c r="AU4353"/>
      <c r="AV4353"/>
      <c r="AW4353"/>
      <c r="AX4353"/>
      <c r="AY4353"/>
      <c r="AZ4353"/>
      <c r="BA4353"/>
      <c r="BB4353"/>
      <c r="BC4353"/>
      <c r="BD4353"/>
      <c r="BE4353"/>
      <c r="BF4353"/>
      <c r="BG4353"/>
      <c r="BH4353"/>
      <c r="BI4353"/>
      <c r="BJ4353"/>
      <c r="BK4353"/>
      <c r="BL4353"/>
      <c r="BM4353"/>
      <c r="BN4353"/>
      <c r="BO4353"/>
    </row>
    <row r="4354" spans="1:67" ht="15" x14ac:dyDescent="0.25">
      <c r="A4354" s="245" t="s">
        <v>2037</v>
      </c>
      <c r="B4354" s="245" t="s">
        <v>2036</v>
      </c>
      <c r="C4354" s="245" t="s">
        <v>2430</v>
      </c>
      <c r="D4354" s="245" t="s">
        <v>2429</v>
      </c>
      <c r="E4354" s="246" t="s">
        <v>44</v>
      </c>
      <c r="F4354" s="245" t="s">
        <v>44</v>
      </c>
      <c r="G4354" s="245" t="s">
        <v>3066</v>
      </c>
      <c r="H4354" s="245" t="s">
        <v>3065</v>
      </c>
      <c r="I4354" s="245" t="s">
        <v>24</v>
      </c>
      <c r="J4354" s="245" t="s">
        <v>569</v>
      </c>
      <c r="K4354" s="246" t="s">
        <v>23823</v>
      </c>
      <c r="L4354" s="245" t="s">
        <v>568</v>
      </c>
      <c r="M4354"/>
      <c r="N4354"/>
      <c r="O4354"/>
      <c r="P4354"/>
      <c r="Q4354"/>
      <c r="R4354"/>
      <c r="S4354"/>
      <c r="T4354"/>
      <c r="U4354"/>
      <c r="V4354"/>
      <c r="W4354"/>
      <c r="X4354"/>
      <c r="Y4354"/>
      <c r="Z4354"/>
      <c r="AA4354"/>
      <c r="AB4354"/>
      <c r="AC4354"/>
      <c r="AD4354"/>
      <c r="AE4354"/>
      <c r="AF4354"/>
      <c r="AG4354"/>
      <c r="AH4354"/>
      <c r="AI4354"/>
      <c r="AJ4354"/>
      <c r="AK4354"/>
      <c r="AL4354"/>
      <c r="AM4354"/>
      <c r="AN4354"/>
      <c r="AO4354"/>
      <c r="AP4354"/>
      <c r="AQ4354"/>
      <c r="AR4354"/>
      <c r="AS4354"/>
      <c r="AT4354"/>
      <c r="AU4354"/>
      <c r="AV4354"/>
      <c r="AW4354"/>
      <c r="AX4354"/>
      <c r="AY4354"/>
      <c r="AZ4354"/>
      <c r="BA4354"/>
      <c r="BB4354"/>
      <c r="BC4354"/>
      <c r="BD4354"/>
      <c r="BE4354"/>
      <c r="BF4354"/>
      <c r="BG4354"/>
      <c r="BH4354"/>
      <c r="BI4354"/>
      <c r="BJ4354"/>
      <c r="BK4354"/>
      <c r="BL4354"/>
      <c r="BM4354"/>
      <c r="BN4354"/>
      <c r="BO4354"/>
    </row>
    <row r="4355" spans="1:67" ht="15" x14ac:dyDescent="0.25">
      <c r="A4355" s="245" t="s">
        <v>2037</v>
      </c>
      <c r="B4355" s="245" t="s">
        <v>2036</v>
      </c>
      <c r="C4355" s="245" t="s">
        <v>2430</v>
      </c>
      <c r="D4355" s="245" t="s">
        <v>2429</v>
      </c>
      <c r="E4355" s="246" t="s">
        <v>44</v>
      </c>
      <c r="F4355" s="245" t="s">
        <v>44</v>
      </c>
      <c r="G4355" s="245" t="s">
        <v>3064</v>
      </c>
      <c r="H4355" s="245" t="s">
        <v>3063</v>
      </c>
      <c r="I4355" s="245" t="s">
        <v>24</v>
      </c>
      <c r="J4355" s="245" t="s">
        <v>569</v>
      </c>
      <c r="K4355" s="246" t="s">
        <v>24681</v>
      </c>
      <c r="L4355" s="245" t="s">
        <v>568</v>
      </c>
      <c r="M4355"/>
      <c r="N4355"/>
      <c r="O4355"/>
      <c r="P4355"/>
      <c r="Q4355"/>
      <c r="R4355"/>
      <c r="S4355"/>
      <c r="T4355"/>
      <c r="U4355"/>
      <c r="V4355"/>
      <c r="W4355"/>
      <c r="X4355"/>
      <c r="Y4355"/>
      <c r="Z4355"/>
      <c r="AA4355"/>
      <c r="AB4355"/>
      <c r="AC4355"/>
      <c r="AD4355"/>
      <c r="AE4355"/>
      <c r="AF4355"/>
      <c r="AG4355"/>
      <c r="AH4355"/>
      <c r="AI4355"/>
      <c r="AJ4355"/>
      <c r="AK4355"/>
      <c r="AL4355"/>
      <c r="AM4355"/>
      <c r="AN4355"/>
      <c r="AO4355"/>
      <c r="AP4355"/>
      <c r="AQ4355"/>
      <c r="AR4355"/>
      <c r="AS4355"/>
      <c r="AT4355"/>
      <c r="AU4355"/>
      <c r="AV4355"/>
      <c r="AW4355"/>
      <c r="AX4355"/>
      <c r="AY4355"/>
      <c r="AZ4355"/>
      <c r="BA4355"/>
      <c r="BB4355"/>
      <c r="BC4355"/>
      <c r="BD4355"/>
      <c r="BE4355"/>
      <c r="BF4355"/>
      <c r="BG4355"/>
      <c r="BH4355"/>
      <c r="BI4355"/>
      <c r="BJ4355"/>
      <c r="BK4355"/>
      <c r="BL4355"/>
      <c r="BM4355"/>
      <c r="BN4355"/>
      <c r="BO4355"/>
    </row>
    <row r="4356" spans="1:67" ht="15" x14ac:dyDescent="0.25">
      <c r="A4356" s="245" t="s">
        <v>2037</v>
      </c>
      <c r="B4356" s="245" t="s">
        <v>2036</v>
      </c>
      <c r="C4356" s="245" t="s">
        <v>2430</v>
      </c>
      <c r="D4356" s="245" t="s">
        <v>2429</v>
      </c>
      <c r="E4356" s="246" t="s">
        <v>44</v>
      </c>
      <c r="F4356" s="245" t="s">
        <v>44</v>
      </c>
      <c r="G4356" s="245" t="s">
        <v>3062</v>
      </c>
      <c r="H4356" s="245" t="s">
        <v>3061</v>
      </c>
      <c r="I4356" s="245" t="s">
        <v>24</v>
      </c>
      <c r="J4356" s="245" t="s">
        <v>569</v>
      </c>
      <c r="K4356" s="246" t="s">
        <v>24682</v>
      </c>
      <c r="L4356" s="245" t="s">
        <v>568</v>
      </c>
      <c r="M4356"/>
      <c r="N4356"/>
      <c r="O4356"/>
      <c r="P4356"/>
      <c r="Q4356"/>
      <c r="R4356"/>
      <c r="S4356"/>
      <c r="T4356"/>
      <c r="U4356"/>
      <c r="V4356"/>
      <c r="W4356"/>
      <c r="X4356"/>
      <c r="Y4356"/>
      <c r="Z4356"/>
      <c r="AA4356"/>
      <c r="AB4356"/>
      <c r="AC4356"/>
      <c r="AD4356"/>
      <c r="AE4356"/>
      <c r="AF4356"/>
      <c r="AG4356"/>
      <c r="AH4356"/>
      <c r="AI4356"/>
      <c r="AJ4356"/>
      <c r="AK4356"/>
      <c r="AL4356"/>
      <c r="AM4356"/>
      <c r="AN4356"/>
      <c r="AO4356"/>
      <c r="AP4356"/>
      <c r="AQ4356"/>
      <c r="AR4356"/>
      <c r="AS4356"/>
      <c r="AT4356"/>
      <c r="AU4356"/>
      <c r="AV4356"/>
      <c r="AW4356"/>
      <c r="AX4356"/>
      <c r="AY4356"/>
      <c r="AZ4356"/>
      <c r="BA4356"/>
      <c r="BB4356"/>
      <c r="BC4356"/>
      <c r="BD4356"/>
      <c r="BE4356"/>
      <c r="BF4356"/>
      <c r="BG4356"/>
      <c r="BH4356"/>
      <c r="BI4356"/>
      <c r="BJ4356"/>
      <c r="BK4356"/>
      <c r="BL4356"/>
      <c r="BM4356"/>
      <c r="BN4356"/>
      <c r="BO4356"/>
    </row>
    <row r="4357" spans="1:67" ht="15" x14ac:dyDescent="0.25">
      <c r="A4357" s="245" t="s">
        <v>2037</v>
      </c>
      <c r="B4357" s="245" t="s">
        <v>2036</v>
      </c>
      <c r="C4357" s="245" t="s">
        <v>2430</v>
      </c>
      <c r="D4357" s="245" t="s">
        <v>2429</v>
      </c>
      <c r="E4357" s="246" t="s">
        <v>44</v>
      </c>
      <c r="F4357" s="245" t="s">
        <v>44</v>
      </c>
      <c r="G4357" s="245" t="s">
        <v>3060</v>
      </c>
      <c r="H4357" s="245" t="s">
        <v>3059</v>
      </c>
      <c r="I4357" s="245" t="s">
        <v>24</v>
      </c>
      <c r="J4357" s="245" t="s">
        <v>569</v>
      </c>
      <c r="K4357" s="246" t="s">
        <v>24683</v>
      </c>
      <c r="L4357" s="245" t="s">
        <v>568</v>
      </c>
      <c r="M4357"/>
      <c r="N4357"/>
      <c r="O4357"/>
      <c r="P4357"/>
      <c r="Q4357"/>
      <c r="R4357"/>
      <c r="S4357"/>
      <c r="T4357"/>
      <c r="U4357"/>
      <c r="V4357"/>
      <c r="W4357"/>
      <c r="X4357"/>
      <c r="Y4357"/>
      <c r="Z4357"/>
      <c r="AA4357"/>
      <c r="AB4357"/>
      <c r="AC4357"/>
      <c r="AD4357"/>
      <c r="AE4357"/>
      <c r="AF4357"/>
      <c r="AG4357"/>
      <c r="AH4357"/>
      <c r="AI4357"/>
      <c r="AJ4357"/>
      <c r="AK4357"/>
      <c r="AL4357"/>
      <c r="AM4357"/>
      <c r="AN4357"/>
      <c r="AO4357"/>
      <c r="AP4357"/>
      <c r="AQ4357"/>
      <c r="AR4357"/>
      <c r="AS4357"/>
      <c r="AT4357"/>
      <c r="AU4357"/>
      <c r="AV4357"/>
      <c r="AW4357"/>
      <c r="AX4357"/>
      <c r="AY4357"/>
      <c r="AZ4357"/>
      <c r="BA4357"/>
      <c r="BB4357"/>
      <c r="BC4357"/>
      <c r="BD4357"/>
      <c r="BE4357"/>
      <c r="BF4357"/>
      <c r="BG4357"/>
      <c r="BH4357"/>
      <c r="BI4357"/>
      <c r="BJ4357"/>
      <c r="BK4357"/>
      <c r="BL4357"/>
      <c r="BM4357"/>
      <c r="BN4357"/>
      <c r="BO4357"/>
    </row>
    <row r="4358" spans="1:67" ht="15" x14ac:dyDescent="0.25">
      <c r="A4358" s="245" t="s">
        <v>2037</v>
      </c>
      <c r="B4358" s="245" t="s">
        <v>2036</v>
      </c>
      <c r="C4358" s="245" t="s">
        <v>2430</v>
      </c>
      <c r="D4358" s="245" t="s">
        <v>2429</v>
      </c>
      <c r="E4358" s="246" t="s">
        <v>44</v>
      </c>
      <c r="F4358" s="245" t="s">
        <v>44</v>
      </c>
      <c r="G4358" s="245" t="s">
        <v>3058</v>
      </c>
      <c r="H4358" s="245" t="s">
        <v>3057</v>
      </c>
      <c r="I4358" s="245" t="s">
        <v>24</v>
      </c>
      <c r="J4358" s="245" t="s">
        <v>569</v>
      </c>
      <c r="K4358" s="246" t="s">
        <v>23808</v>
      </c>
      <c r="L4358" s="245" t="s">
        <v>568</v>
      </c>
      <c r="M4358"/>
      <c r="N4358"/>
      <c r="O4358"/>
      <c r="P4358"/>
      <c r="Q4358"/>
      <c r="R4358"/>
      <c r="S4358"/>
      <c r="T4358"/>
      <c r="U4358"/>
      <c r="V4358"/>
      <c r="W4358"/>
      <c r="X4358"/>
      <c r="Y4358"/>
      <c r="Z4358"/>
      <c r="AA4358"/>
      <c r="AB4358"/>
      <c r="AC4358"/>
      <c r="AD4358"/>
      <c r="AE4358"/>
      <c r="AF4358"/>
      <c r="AG4358"/>
      <c r="AH4358"/>
      <c r="AI4358"/>
      <c r="AJ4358"/>
      <c r="AK4358"/>
      <c r="AL4358"/>
      <c r="AM4358"/>
      <c r="AN4358"/>
      <c r="AO4358"/>
      <c r="AP4358"/>
      <c r="AQ4358"/>
      <c r="AR4358"/>
      <c r="AS4358"/>
      <c r="AT4358"/>
      <c r="AU4358"/>
      <c r="AV4358"/>
      <c r="AW4358"/>
      <c r="AX4358"/>
      <c r="AY4358"/>
      <c r="AZ4358"/>
      <c r="BA4358"/>
      <c r="BB4358"/>
      <c r="BC4358"/>
      <c r="BD4358"/>
      <c r="BE4358"/>
      <c r="BF4358"/>
      <c r="BG4358"/>
      <c r="BH4358"/>
      <c r="BI4358"/>
      <c r="BJ4358"/>
      <c r="BK4358"/>
      <c r="BL4358"/>
      <c r="BM4358"/>
      <c r="BN4358"/>
      <c r="BO4358"/>
    </row>
    <row r="4359" spans="1:67" ht="15" x14ac:dyDescent="0.25">
      <c r="A4359" s="245" t="s">
        <v>2037</v>
      </c>
      <c r="B4359" s="245" t="s">
        <v>2036</v>
      </c>
      <c r="C4359" s="245" t="s">
        <v>2430</v>
      </c>
      <c r="D4359" s="245" t="s">
        <v>2429</v>
      </c>
      <c r="E4359" s="246" t="s">
        <v>44</v>
      </c>
      <c r="F4359" s="245" t="s">
        <v>44</v>
      </c>
      <c r="G4359" s="245" t="s">
        <v>3056</v>
      </c>
      <c r="H4359" s="245" t="s">
        <v>3055</v>
      </c>
      <c r="I4359" s="245" t="s">
        <v>24</v>
      </c>
      <c r="J4359" s="245" t="s">
        <v>569</v>
      </c>
      <c r="K4359" s="246" t="s">
        <v>8874</v>
      </c>
      <c r="L4359" s="245" t="s">
        <v>568</v>
      </c>
      <c r="M4359"/>
      <c r="N4359"/>
      <c r="O4359"/>
      <c r="P4359"/>
      <c r="Q4359"/>
      <c r="R4359"/>
      <c r="S4359"/>
      <c r="T4359"/>
      <c r="U4359"/>
      <c r="V4359"/>
      <c r="W4359"/>
      <c r="X4359"/>
      <c r="Y4359"/>
      <c r="Z4359"/>
      <c r="AA4359"/>
      <c r="AB4359"/>
      <c r="AC4359"/>
      <c r="AD4359"/>
      <c r="AE4359"/>
      <c r="AF4359"/>
      <c r="AG4359"/>
      <c r="AH4359"/>
      <c r="AI4359"/>
      <c r="AJ4359"/>
      <c r="AK4359"/>
      <c r="AL4359"/>
      <c r="AM4359"/>
      <c r="AN4359"/>
      <c r="AO4359"/>
      <c r="AP4359"/>
      <c r="AQ4359"/>
      <c r="AR4359"/>
      <c r="AS4359"/>
      <c r="AT4359"/>
      <c r="AU4359"/>
      <c r="AV4359"/>
      <c r="AW4359"/>
      <c r="AX4359"/>
      <c r="AY4359"/>
      <c r="AZ4359"/>
      <c r="BA4359"/>
      <c r="BB4359"/>
      <c r="BC4359"/>
      <c r="BD4359"/>
      <c r="BE4359"/>
      <c r="BF4359"/>
      <c r="BG4359"/>
      <c r="BH4359"/>
      <c r="BI4359"/>
      <c r="BJ4359"/>
      <c r="BK4359"/>
      <c r="BL4359"/>
      <c r="BM4359"/>
      <c r="BN4359"/>
      <c r="BO4359"/>
    </row>
    <row r="4360" spans="1:67" ht="15" x14ac:dyDescent="0.25">
      <c r="A4360" s="245" t="s">
        <v>2037</v>
      </c>
      <c r="B4360" s="245" t="s">
        <v>2036</v>
      </c>
      <c r="C4360" s="245" t="s">
        <v>2430</v>
      </c>
      <c r="D4360" s="245" t="s">
        <v>2429</v>
      </c>
      <c r="E4360" s="246" t="s">
        <v>44</v>
      </c>
      <c r="F4360" s="245" t="s">
        <v>44</v>
      </c>
      <c r="G4360" s="245" t="s">
        <v>3054</v>
      </c>
      <c r="H4360" s="245" t="s">
        <v>3053</v>
      </c>
      <c r="I4360" s="245" t="s">
        <v>24</v>
      </c>
      <c r="J4360" s="245" t="s">
        <v>569</v>
      </c>
      <c r="K4360" s="246" t="s">
        <v>24684</v>
      </c>
      <c r="L4360" s="245" t="s">
        <v>568</v>
      </c>
      <c r="M4360"/>
      <c r="N4360"/>
      <c r="O4360"/>
      <c r="P4360"/>
      <c r="Q4360"/>
      <c r="R4360"/>
      <c r="S4360"/>
      <c r="T4360"/>
      <c r="U4360"/>
      <c r="V4360"/>
      <c r="W4360"/>
      <c r="X4360"/>
      <c r="Y4360"/>
      <c r="Z4360"/>
      <c r="AA4360"/>
      <c r="AB4360"/>
      <c r="AC4360"/>
      <c r="AD4360"/>
      <c r="AE4360"/>
      <c r="AF4360"/>
      <c r="AG4360"/>
      <c r="AH4360"/>
      <c r="AI4360"/>
      <c r="AJ4360"/>
      <c r="AK4360"/>
      <c r="AL4360"/>
      <c r="AM4360"/>
      <c r="AN4360"/>
      <c r="AO4360"/>
      <c r="AP4360"/>
      <c r="AQ4360"/>
      <c r="AR4360"/>
      <c r="AS4360"/>
      <c r="AT4360"/>
      <c r="AU4360"/>
      <c r="AV4360"/>
      <c r="AW4360"/>
      <c r="AX4360"/>
      <c r="AY4360"/>
      <c r="AZ4360"/>
      <c r="BA4360"/>
      <c r="BB4360"/>
      <c r="BC4360"/>
      <c r="BD4360"/>
      <c r="BE4360"/>
      <c r="BF4360"/>
      <c r="BG4360"/>
      <c r="BH4360"/>
      <c r="BI4360"/>
      <c r="BJ4360"/>
      <c r="BK4360"/>
      <c r="BL4360"/>
      <c r="BM4360"/>
      <c r="BN4360"/>
      <c r="BO4360"/>
    </row>
    <row r="4361" spans="1:67" ht="15" x14ac:dyDescent="0.25">
      <c r="A4361" s="245" t="s">
        <v>2037</v>
      </c>
      <c r="B4361" s="245" t="s">
        <v>2036</v>
      </c>
      <c r="C4361" s="245" t="s">
        <v>2430</v>
      </c>
      <c r="D4361" s="245" t="s">
        <v>2429</v>
      </c>
      <c r="E4361" s="246" t="s">
        <v>44</v>
      </c>
      <c r="F4361" s="245" t="s">
        <v>44</v>
      </c>
      <c r="G4361" s="245" t="s">
        <v>3052</v>
      </c>
      <c r="H4361" s="245" t="s">
        <v>3051</v>
      </c>
      <c r="I4361" s="245" t="s">
        <v>24</v>
      </c>
      <c r="J4361" s="245" t="s">
        <v>569</v>
      </c>
      <c r="K4361" s="246" t="s">
        <v>22384</v>
      </c>
      <c r="L4361" s="245" t="s">
        <v>568</v>
      </c>
      <c r="M4361"/>
      <c r="N4361"/>
      <c r="O4361"/>
      <c r="P4361"/>
      <c r="Q4361"/>
      <c r="R4361"/>
      <c r="S4361"/>
      <c r="T4361"/>
      <c r="U4361"/>
      <c r="V4361"/>
      <c r="W4361"/>
      <c r="X4361"/>
      <c r="Y4361"/>
      <c r="Z4361"/>
      <c r="AA4361"/>
      <c r="AB4361"/>
      <c r="AC4361"/>
      <c r="AD4361"/>
      <c r="AE4361"/>
      <c r="AF4361"/>
      <c r="AG4361"/>
      <c r="AH4361"/>
      <c r="AI4361"/>
      <c r="AJ4361"/>
      <c r="AK4361"/>
      <c r="AL4361"/>
      <c r="AM4361"/>
      <c r="AN4361"/>
      <c r="AO4361"/>
      <c r="AP4361"/>
      <c r="AQ4361"/>
      <c r="AR4361"/>
      <c r="AS4361"/>
      <c r="AT4361"/>
      <c r="AU4361"/>
      <c r="AV4361"/>
      <c r="AW4361"/>
      <c r="AX4361"/>
      <c r="AY4361"/>
      <c r="AZ4361"/>
      <c r="BA4361"/>
      <c r="BB4361"/>
      <c r="BC4361"/>
      <c r="BD4361"/>
      <c r="BE4361"/>
      <c r="BF4361"/>
      <c r="BG4361"/>
      <c r="BH4361"/>
      <c r="BI4361"/>
      <c r="BJ4361"/>
      <c r="BK4361"/>
      <c r="BL4361"/>
      <c r="BM4361"/>
      <c r="BN4361"/>
      <c r="BO4361"/>
    </row>
    <row r="4362" spans="1:67" ht="15" x14ac:dyDescent="0.25">
      <c r="A4362" s="245" t="s">
        <v>2037</v>
      </c>
      <c r="B4362" s="245" t="s">
        <v>2036</v>
      </c>
      <c r="C4362" s="245" t="s">
        <v>2430</v>
      </c>
      <c r="D4362" s="245" t="s">
        <v>2429</v>
      </c>
      <c r="E4362" s="246" t="s">
        <v>44</v>
      </c>
      <c r="F4362" s="245" t="s">
        <v>44</v>
      </c>
      <c r="G4362" s="245" t="s">
        <v>3050</v>
      </c>
      <c r="H4362" s="245" t="s">
        <v>3049</v>
      </c>
      <c r="I4362" s="245" t="s">
        <v>24</v>
      </c>
      <c r="J4362" s="245" t="s">
        <v>569</v>
      </c>
      <c r="K4362" s="246" t="s">
        <v>24685</v>
      </c>
      <c r="L4362" s="245" t="s">
        <v>568</v>
      </c>
      <c r="M4362"/>
      <c r="N4362"/>
      <c r="O4362"/>
      <c r="P4362"/>
      <c r="Q4362"/>
      <c r="R4362"/>
      <c r="S4362"/>
      <c r="T4362"/>
      <c r="U4362"/>
      <c r="V4362"/>
      <c r="W4362"/>
      <c r="X4362"/>
      <c r="Y4362"/>
      <c r="Z4362"/>
      <c r="AA4362"/>
      <c r="AB4362"/>
      <c r="AC4362"/>
      <c r="AD4362"/>
      <c r="AE4362"/>
      <c r="AF4362"/>
      <c r="AG4362"/>
      <c r="AH4362"/>
      <c r="AI4362"/>
      <c r="AJ4362"/>
      <c r="AK4362"/>
      <c r="AL4362"/>
      <c r="AM4362"/>
      <c r="AN4362"/>
      <c r="AO4362"/>
      <c r="AP4362"/>
      <c r="AQ4362"/>
      <c r="AR4362"/>
      <c r="AS4362"/>
      <c r="AT4362"/>
      <c r="AU4362"/>
      <c r="AV4362"/>
      <c r="AW4362"/>
      <c r="AX4362"/>
      <c r="AY4362"/>
      <c r="AZ4362"/>
      <c r="BA4362"/>
      <c r="BB4362"/>
      <c r="BC4362"/>
      <c r="BD4362"/>
      <c r="BE4362"/>
      <c r="BF4362"/>
      <c r="BG4362"/>
      <c r="BH4362"/>
      <c r="BI4362"/>
      <c r="BJ4362"/>
      <c r="BK4362"/>
      <c r="BL4362"/>
      <c r="BM4362"/>
      <c r="BN4362"/>
      <c r="BO4362"/>
    </row>
    <row r="4363" spans="1:67" ht="15" x14ac:dyDescent="0.25">
      <c r="A4363" s="245" t="s">
        <v>2037</v>
      </c>
      <c r="B4363" s="245" t="s">
        <v>2036</v>
      </c>
      <c r="C4363" s="245" t="s">
        <v>2430</v>
      </c>
      <c r="D4363" s="245" t="s">
        <v>2429</v>
      </c>
      <c r="E4363" s="246" t="s">
        <v>44</v>
      </c>
      <c r="F4363" s="245" t="s">
        <v>44</v>
      </c>
      <c r="G4363" s="245" t="s">
        <v>3048</v>
      </c>
      <c r="H4363" s="245" t="s">
        <v>3047</v>
      </c>
      <c r="I4363" s="245" t="s">
        <v>24</v>
      </c>
      <c r="J4363" s="245" t="s">
        <v>569</v>
      </c>
      <c r="K4363" s="246" t="s">
        <v>24686</v>
      </c>
      <c r="L4363" s="245" t="s">
        <v>568</v>
      </c>
      <c r="M4363"/>
      <c r="N4363"/>
      <c r="O4363"/>
      <c r="P4363"/>
      <c r="Q4363"/>
      <c r="R4363"/>
      <c r="S4363"/>
      <c r="T4363"/>
      <c r="U4363"/>
      <c r="V4363"/>
      <c r="W4363"/>
      <c r="X4363"/>
      <c r="Y4363"/>
      <c r="Z4363"/>
      <c r="AA4363"/>
      <c r="AB4363"/>
      <c r="AC4363"/>
      <c r="AD4363"/>
      <c r="AE4363"/>
      <c r="AF4363"/>
      <c r="AG4363"/>
      <c r="AH4363"/>
      <c r="AI4363"/>
      <c r="AJ4363"/>
      <c r="AK4363"/>
      <c r="AL4363"/>
      <c r="AM4363"/>
      <c r="AN4363"/>
      <c r="AO4363"/>
      <c r="AP4363"/>
      <c r="AQ4363"/>
      <c r="AR4363"/>
      <c r="AS4363"/>
      <c r="AT4363"/>
      <c r="AU4363"/>
      <c r="AV4363"/>
      <c r="AW4363"/>
      <c r="AX4363"/>
      <c r="AY4363"/>
      <c r="AZ4363"/>
      <c r="BA4363"/>
      <c r="BB4363"/>
      <c r="BC4363"/>
      <c r="BD4363"/>
      <c r="BE4363"/>
      <c r="BF4363"/>
      <c r="BG4363"/>
      <c r="BH4363"/>
      <c r="BI4363"/>
      <c r="BJ4363"/>
      <c r="BK4363"/>
      <c r="BL4363"/>
      <c r="BM4363"/>
      <c r="BN4363"/>
      <c r="BO4363"/>
    </row>
    <row r="4364" spans="1:67" ht="15" x14ac:dyDescent="0.25">
      <c r="A4364" s="245" t="s">
        <v>2037</v>
      </c>
      <c r="B4364" s="245" t="s">
        <v>2036</v>
      </c>
      <c r="C4364" s="245" t="s">
        <v>2430</v>
      </c>
      <c r="D4364" s="245" t="s">
        <v>2429</v>
      </c>
      <c r="E4364" s="246" t="s">
        <v>44</v>
      </c>
      <c r="F4364" s="245" t="s">
        <v>44</v>
      </c>
      <c r="G4364" s="245" t="s">
        <v>3046</v>
      </c>
      <c r="H4364" s="245" t="s">
        <v>3045</v>
      </c>
      <c r="I4364" s="245" t="s">
        <v>24</v>
      </c>
      <c r="J4364" s="245" t="s">
        <v>569</v>
      </c>
      <c r="K4364" s="246" t="s">
        <v>24687</v>
      </c>
      <c r="L4364" s="245" t="s">
        <v>568</v>
      </c>
      <c r="M4364"/>
      <c r="N4364"/>
      <c r="O4364"/>
      <c r="P4364"/>
      <c r="Q4364"/>
      <c r="R4364"/>
      <c r="S4364"/>
      <c r="T4364"/>
      <c r="U4364"/>
      <c r="V4364"/>
      <c r="W4364"/>
      <c r="X4364"/>
      <c r="Y4364"/>
      <c r="Z4364"/>
      <c r="AA4364"/>
      <c r="AB4364"/>
      <c r="AC4364"/>
      <c r="AD4364"/>
      <c r="AE4364"/>
      <c r="AF4364"/>
      <c r="AG4364"/>
      <c r="AH4364"/>
      <c r="AI4364"/>
      <c r="AJ4364"/>
      <c r="AK4364"/>
      <c r="AL4364"/>
      <c r="AM4364"/>
      <c r="AN4364"/>
      <c r="AO4364"/>
      <c r="AP4364"/>
      <c r="AQ4364"/>
      <c r="AR4364"/>
      <c r="AS4364"/>
      <c r="AT4364"/>
      <c r="AU4364"/>
      <c r="AV4364"/>
      <c r="AW4364"/>
      <c r="AX4364"/>
      <c r="AY4364"/>
      <c r="AZ4364"/>
      <c r="BA4364"/>
      <c r="BB4364"/>
      <c r="BC4364"/>
      <c r="BD4364"/>
      <c r="BE4364"/>
      <c r="BF4364"/>
      <c r="BG4364"/>
      <c r="BH4364"/>
      <c r="BI4364"/>
      <c r="BJ4364"/>
      <c r="BK4364"/>
      <c r="BL4364"/>
      <c r="BM4364"/>
      <c r="BN4364"/>
      <c r="BO4364"/>
    </row>
    <row r="4365" spans="1:67" ht="15" x14ac:dyDescent="0.25">
      <c r="A4365" s="245" t="s">
        <v>2037</v>
      </c>
      <c r="B4365" s="245" t="s">
        <v>2036</v>
      </c>
      <c r="C4365" s="245" t="s">
        <v>2430</v>
      </c>
      <c r="D4365" s="245" t="s">
        <v>2429</v>
      </c>
      <c r="E4365" s="246" t="s">
        <v>44</v>
      </c>
      <c r="F4365" s="245" t="s">
        <v>44</v>
      </c>
      <c r="G4365" s="245" t="s">
        <v>3044</v>
      </c>
      <c r="H4365" s="245" t="s">
        <v>3043</v>
      </c>
      <c r="I4365" s="245" t="s">
        <v>24</v>
      </c>
      <c r="J4365" s="245" t="s">
        <v>569</v>
      </c>
      <c r="K4365" s="246" t="s">
        <v>24688</v>
      </c>
      <c r="L4365" s="245" t="s">
        <v>568</v>
      </c>
      <c r="M4365"/>
      <c r="N4365"/>
      <c r="O4365"/>
      <c r="P4365"/>
      <c r="Q4365"/>
      <c r="R4365"/>
      <c r="S4365"/>
      <c r="T4365"/>
      <c r="U4365"/>
      <c r="V4365"/>
      <c r="W4365"/>
      <c r="X4365"/>
      <c r="Y4365"/>
      <c r="Z4365"/>
      <c r="AA4365"/>
      <c r="AB4365"/>
      <c r="AC4365"/>
      <c r="AD4365"/>
      <c r="AE4365"/>
      <c r="AF4365"/>
      <c r="AG4365"/>
      <c r="AH4365"/>
      <c r="AI4365"/>
      <c r="AJ4365"/>
      <c r="AK4365"/>
      <c r="AL4365"/>
      <c r="AM4365"/>
      <c r="AN4365"/>
      <c r="AO4365"/>
      <c r="AP4365"/>
      <c r="AQ4365"/>
      <c r="AR4365"/>
      <c r="AS4365"/>
      <c r="AT4365"/>
      <c r="AU4365"/>
      <c r="AV4365"/>
      <c r="AW4365"/>
      <c r="AX4365"/>
      <c r="AY4365"/>
      <c r="AZ4365"/>
      <c r="BA4365"/>
      <c r="BB4365"/>
      <c r="BC4365"/>
      <c r="BD4365"/>
      <c r="BE4365"/>
      <c r="BF4365"/>
      <c r="BG4365"/>
      <c r="BH4365"/>
      <c r="BI4365"/>
      <c r="BJ4365"/>
      <c r="BK4365"/>
      <c r="BL4365"/>
      <c r="BM4365"/>
      <c r="BN4365"/>
      <c r="BO4365"/>
    </row>
    <row r="4366" spans="1:67" ht="15" x14ac:dyDescent="0.25">
      <c r="A4366" s="245" t="s">
        <v>2037</v>
      </c>
      <c r="B4366" s="245" t="s">
        <v>2036</v>
      </c>
      <c r="C4366" s="245" t="s">
        <v>2430</v>
      </c>
      <c r="D4366" s="245" t="s">
        <v>2429</v>
      </c>
      <c r="E4366" s="246" t="s">
        <v>44</v>
      </c>
      <c r="F4366" s="245" t="s">
        <v>44</v>
      </c>
      <c r="G4366" s="245" t="s">
        <v>3042</v>
      </c>
      <c r="H4366" s="245" t="s">
        <v>3041</v>
      </c>
      <c r="I4366" s="245" t="s">
        <v>24</v>
      </c>
      <c r="J4366" s="245" t="s">
        <v>569</v>
      </c>
      <c r="K4366" s="246" t="s">
        <v>24689</v>
      </c>
      <c r="L4366" s="245" t="s">
        <v>568</v>
      </c>
      <c r="M4366"/>
      <c r="N4366"/>
      <c r="O4366"/>
      <c r="P4366"/>
      <c r="Q4366"/>
      <c r="R4366"/>
      <c r="S4366"/>
      <c r="T4366"/>
      <c r="U4366"/>
      <c r="V4366"/>
      <c r="W4366"/>
      <c r="X4366"/>
      <c r="Y4366"/>
      <c r="Z4366"/>
      <c r="AA4366"/>
      <c r="AB4366"/>
      <c r="AC4366"/>
      <c r="AD4366"/>
      <c r="AE4366"/>
      <c r="AF4366"/>
      <c r="AG4366"/>
      <c r="AH4366"/>
      <c r="AI4366"/>
      <c r="AJ4366"/>
      <c r="AK4366"/>
      <c r="AL4366"/>
      <c r="AM4366"/>
      <c r="AN4366"/>
      <c r="AO4366"/>
      <c r="AP4366"/>
      <c r="AQ4366"/>
      <c r="AR4366"/>
      <c r="AS4366"/>
      <c r="AT4366"/>
      <c r="AU4366"/>
      <c r="AV4366"/>
      <c r="AW4366"/>
      <c r="AX4366"/>
      <c r="AY4366"/>
      <c r="AZ4366"/>
      <c r="BA4366"/>
      <c r="BB4366"/>
      <c r="BC4366"/>
      <c r="BD4366"/>
      <c r="BE4366"/>
      <c r="BF4366"/>
      <c r="BG4366"/>
      <c r="BH4366"/>
      <c r="BI4366"/>
      <c r="BJ4366"/>
      <c r="BK4366"/>
      <c r="BL4366"/>
      <c r="BM4366"/>
      <c r="BN4366"/>
      <c r="BO4366"/>
    </row>
    <row r="4367" spans="1:67" ht="15" x14ac:dyDescent="0.25">
      <c r="A4367" s="245" t="s">
        <v>2037</v>
      </c>
      <c r="B4367" s="245" t="s">
        <v>2036</v>
      </c>
      <c r="C4367" s="245" t="s">
        <v>2430</v>
      </c>
      <c r="D4367" s="245" t="s">
        <v>2429</v>
      </c>
      <c r="E4367" s="246" t="s">
        <v>44</v>
      </c>
      <c r="F4367" s="245" t="s">
        <v>44</v>
      </c>
      <c r="G4367" s="245" t="s">
        <v>3040</v>
      </c>
      <c r="H4367" s="245" t="s">
        <v>3039</v>
      </c>
      <c r="I4367" s="245" t="s">
        <v>24</v>
      </c>
      <c r="J4367" s="245" t="s">
        <v>569</v>
      </c>
      <c r="K4367" s="246" t="s">
        <v>24690</v>
      </c>
      <c r="L4367" s="245" t="s">
        <v>568</v>
      </c>
      <c r="M4367"/>
      <c r="N4367"/>
      <c r="O4367"/>
      <c r="P4367"/>
      <c r="Q4367"/>
      <c r="R4367"/>
      <c r="S4367"/>
      <c r="T4367"/>
      <c r="U4367"/>
      <c r="V4367"/>
      <c r="W4367"/>
      <c r="X4367"/>
      <c r="Y4367"/>
      <c r="Z4367"/>
      <c r="AA4367"/>
      <c r="AB4367"/>
      <c r="AC4367"/>
      <c r="AD4367"/>
      <c r="AE4367"/>
      <c r="AF4367"/>
      <c r="AG4367"/>
      <c r="AH4367"/>
      <c r="AI4367"/>
      <c r="AJ4367"/>
      <c r="AK4367"/>
      <c r="AL4367"/>
      <c r="AM4367"/>
      <c r="AN4367"/>
      <c r="AO4367"/>
      <c r="AP4367"/>
      <c r="AQ4367"/>
      <c r="AR4367"/>
      <c r="AS4367"/>
      <c r="AT4367"/>
      <c r="AU4367"/>
      <c r="AV4367"/>
      <c r="AW4367"/>
      <c r="AX4367"/>
      <c r="AY4367"/>
      <c r="AZ4367"/>
      <c r="BA4367"/>
      <c r="BB4367"/>
      <c r="BC4367"/>
      <c r="BD4367"/>
      <c r="BE4367"/>
      <c r="BF4367"/>
      <c r="BG4367"/>
      <c r="BH4367"/>
      <c r="BI4367"/>
      <c r="BJ4367"/>
      <c r="BK4367"/>
      <c r="BL4367"/>
      <c r="BM4367"/>
      <c r="BN4367"/>
      <c r="BO4367"/>
    </row>
    <row r="4368" spans="1:67" ht="15" x14ac:dyDescent="0.25">
      <c r="A4368" s="245" t="s">
        <v>2037</v>
      </c>
      <c r="B4368" s="245" t="s">
        <v>2036</v>
      </c>
      <c r="C4368" s="245" t="s">
        <v>2430</v>
      </c>
      <c r="D4368" s="245" t="s">
        <v>2429</v>
      </c>
      <c r="E4368" s="246" t="s">
        <v>44</v>
      </c>
      <c r="F4368" s="245" t="s">
        <v>44</v>
      </c>
      <c r="G4368" s="245" t="s">
        <v>3038</v>
      </c>
      <c r="H4368" s="245" t="s">
        <v>3037</v>
      </c>
      <c r="I4368" s="245" t="s">
        <v>24</v>
      </c>
      <c r="J4368" s="245" t="s">
        <v>569</v>
      </c>
      <c r="K4368" s="246" t="s">
        <v>24691</v>
      </c>
      <c r="L4368" s="245" t="s">
        <v>568</v>
      </c>
      <c r="M4368"/>
      <c r="N4368"/>
      <c r="O4368"/>
      <c r="P4368"/>
      <c r="Q4368"/>
      <c r="R4368"/>
      <c r="S4368"/>
      <c r="T4368"/>
      <c r="U4368"/>
      <c r="V4368"/>
      <c r="W4368"/>
      <c r="X4368"/>
      <c r="Y4368"/>
      <c r="Z4368"/>
      <c r="AA4368"/>
      <c r="AB4368"/>
      <c r="AC4368"/>
      <c r="AD4368"/>
      <c r="AE4368"/>
      <c r="AF4368"/>
      <c r="AG4368"/>
      <c r="AH4368"/>
      <c r="AI4368"/>
      <c r="AJ4368"/>
      <c r="AK4368"/>
      <c r="AL4368"/>
      <c r="AM4368"/>
      <c r="AN4368"/>
      <c r="AO4368"/>
      <c r="AP4368"/>
      <c r="AQ4368"/>
      <c r="AR4368"/>
      <c r="AS4368"/>
      <c r="AT4368"/>
      <c r="AU4368"/>
      <c r="AV4368"/>
      <c r="AW4368"/>
      <c r="AX4368"/>
      <c r="AY4368"/>
      <c r="AZ4368"/>
      <c r="BA4368"/>
      <c r="BB4368"/>
      <c r="BC4368"/>
      <c r="BD4368"/>
      <c r="BE4368"/>
      <c r="BF4368"/>
      <c r="BG4368"/>
      <c r="BH4368"/>
      <c r="BI4368"/>
      <c r="BJ4368"/>
      <c r="BK4368"/>
      <c r="BL4368"/>
      <c r="BM4368"/>
      <c r="BN4368"/>
      <c r="BO4368"/>
    </row>
    <row r="4369" spans="1:67" ht="15" x14ac:dyDescent="0.25">
      <c r="A4369" s="245" t="s">
        <v>2037</v>
      </c>
      <c r="B4369" s="245" t="s">
        <v>2036</v>
      </c>
      <c r="C4369" s="245" t="s">
        <v>2430</v>
      </c>
      <c r="D4369" s="245" t="s">
        <v>2429</v>
      </c>
      <c r="E4369" s="246" t="s">
        <v>44</v>
      </c>
      <c r="F4369" s="245" t="s">
        <v>44</v>
      </c>
      <c r="G4369" s="245" t="s">
        <v>3036</v>
      </c>
      <c r="H4369" s="245" t="s">
        <v>3035</v>
      </c>
      <c r="I4369" s="245" t="s">
        <v>24</v>
      </c>
      <c r="J4369" s="245" t="s">
        <v>569</v>
      </c>
      <c r="K4369" s="246" t="s">
        <v>24692</v>
      </c>
      <c r="L4369" s="245" t="s">
        <v>568</v>
      </c>
      <c r="M4369"/>
      <c r="N4369"/>
      <c r="O4369"/>
      <c r="P4369"/>
      <c r="Q4369"/>
      <c r="R4369"/>
      <c r="S4369"/>
      <c r="T4369"/>
      <c r="U4369"/>
      <c r="V4369"/>
      <c r="W4369"/>
      <c r="X4369"/>
      <c r="Y4369"/>
      <c r="Z4369"/>
      <c r="AA4369"/>
      <c r="AB4369"/>
      <c r="AC4369"/>
      <c r="AD4369"/>
      <c r="AE4369"/>
      <c r="AF4369"/>
      <c r="AG4369"/>
      <c r="AH4369"/>
      <c r="AI4369"/>
      <c r="AJ4369"/>
      <c r="AK4369"/>
      <c r="AL4369"/>
      <c r="AM4369"/>
      <c r="AN4369"/>
      <c r="AO4369"/>
      <c r="AP4369"/>
      <c r="AQ4369"/>
      <c r="AR4369"/>
      <c r="AS4369"/>
      <c r="AT4369"/>
      <c r="AU4369"/>
      <c r="AV4369"/>
      <c r="AW4369"/>
      <c r="AX4369"/>
      <c r="AY4369"/>
      <c r="AZ4369"/>
      <c r="BA4369"/>
      <c r="BB4369"/>
      <c r="BC4369"/>
      <c r="BD4369"/>
      <c r="BE4369"/>
      <c r="BF4369"/>
      <c r="BG4369"/>
      <c r="BH4369"/>
      <c r="BI4369"/>
      <c r="BJ4369"/>
      <c r="BK4369"/>
      <c r="BL4369"/>
      <c r="BM4369"/>
      <c r="BN4369"/>
      <c r="BO4369"/>
    </row>
    <row r="4370" spans="1:67" ht="15" x14ac:dyDescent="0.25">
      <c r="A4370" s="245" t="s">
        <v>2037</v>
      </c>
      <c r="B4370" s="245" t="s">
        <v>2036</v>
      </c>
      <c r="C4370" s="245" t="s">
        <v>2430</v>
      </c>
      <c r="D4370" s="245" t="s">
        <v>2429</v>
      </c>
      <c r="E4370" s="246" t="s">
        <v>44</v>
      </c>
      <c r="F4370" s="245" t="s">
        <v>44</v>
      </c>
      <c r="G4370" s="245" t="s">
        <v>3034</v>
      </c>
      <c r="H4370" s="245" t="s">
        <v>3033</v>
      </c>
      <c r="I4370" s="245" t="s">
        <v>24</v>
      </c>
      <c r="J4370" s="245" t="s">
        <v>569</v>
      </c>
      <c r="K4370" s="246" t="s">
        <v>24693</v>
      </c>
      <c r="L4370" s="245" t="s">
        <v>568</v>
      </c>
      <c r="M4370"/>
      <c r="N4370"/>
      <c r="O4370"/>
      <c r="P4370"/>
      <c r="Q4370"/>
      <c r="R4370"/>
      <c r="S4370"/>
      <c r="T4370"/>
      <c r="U4370"/>
      <c r="V4370"/>
      <c r="W4370"/>
      <c r="X4370"/>
      <c r="Y4370"/>
      <c r="Z4370"/>
      <c r="AA4370"/>
      <c r="AB4370"/>
      <c r="AC4370"/>
      <c r="AD4370"/>
      <c r="AE4370"/>
      <c r="AF4370"/>
      <c r="AG4370"/>
      <c r="AH4370"/>
      <c r="AI4370"/>
      <c r="AJ4370"/>
      <c r="AK4370"/>
      <c r="AL4370"/>
      <c r="AM4370"/>
      <c r="AN4370"/>
      <c r="AO4370"/>
      <c r="AP4370"/>
      <c r="AQ4370"/>
      <c r="AR4370"/>
      <c r="AS4370"/>
      <c r="AT4370"/>
      <c r="AU4370"/>
      <c r="AV4370"/>
      <c r="AW4370"/>
      <c r="AX4370"/>
      <c r="AY4370"/>
      <c r="AZ4370"/>
      <c r="BA4370"/>
      <c r="BB4370"/>
      <c r="BC4370"/>
      <c r="BD4370"/>
      <c r="BE4370"/>
      <c r="BF4370"/>
      <c r="BG4370"/>
      <c r="BH4370"/>
      <c r="BI4370"/>
      <c r="BJ4370"/>
      <c r="BK4370"/>
      <c r="BL4370"/>
      <c r="BM4370"/>
      <c r="BN4370"/>
      <c r="BO4370"/>
    </row>
    <row r="4371" spans="1:67" ht="15" x14ac:dyDescent="0.25">
      <c r="A4371" s="245" t="s">
        <v>2037</v>
      </c>
      <c r="B4371" s="245" t="s">
        <v>2036</v>
      </c>
      <c r="C4371" s="245" t="s">
        <v>2430</v>
      </c>
      <c r="D4371" s="245" t="s">
        <v>2429</v>
      </c>
      <c r="E4371" s="246" t="s">
        <v>44</v>
      </c>
      <c r="F4371" s="245" t="s">
        <v>44</v>
      </c>
      <c r="G4371" s="245" t="s">
        <v>3032</v>
      </c>
      <c r="H4371" s="245" t="s">
        <v>3031</v>
      </c>
      <c r="I4371" s="245" t="s">
        <v>24</v>
      </c>
      <c r="J4371" s="245" t="s">
        <v>569</v>
      </c>
      <c r="K4371" s="246" t="s">
        <v>24694</v>
      </c>
      <c r="L4371" s="245" t="s">
        <v>568</v>
      </c>
      <c r="M4371"/>
      <c r="N4371"/>
      <c r="O4371"/>
      <c r="P4371"/>
      <c r="Q4371"/>
      <c r="R4371"/>
      <c r="S4371"/>
      <c r="T4371"/>
      <c r="U4371"/>
      <c r="V4371"/>
      <c r="W4371"/>
      <c r="X4371"/>
      <c r="Y4371"/>
      <c r="Z4371"/>
      <c r="AA4371"/>
      <c r="AB4371"/>
      <c r="AC4371"/>
      <c r="AD4371"/>
      <c r="AE4371"/>
      <c r="AF4371"/>
      <c r="AG4371"/>
      <c r="AH4371"/>
      <c r="AI4371"/>
      <c r="AJ4371"/>
      <c r="AK4371"/>
      <c r="AL4371"/>
      <c r="AM4371"/>
      <c r="AN4371"/>
      <c r="AO4371"/>
      <c r="AP4371"/>
      <c r="AQ4371"/>
      <c r="AR4371"/>
      <c r="AS4371"/>
      <c r="AT4371"/>
      <c r="AU4371"/>
      <c r="AV4371"/>
      <c r="AW4371"/>
      <c r="AX4371"/>
      <c r="AY4371"/>
      <c r="AZ4371"/>
      <c r="BA4371"/>
      <c r="BB4371"/>
      <c r="BC4371"/>
      <c r="BD4371"/>
      <c r="BE4371"/>
      <c r="BF4371"/>
      <c r="BG4371"/>
      <c r="BH4371"/>
      <c r="BI4371"/>
      <c r="BJ4371"/>
      <c r="BK4371"/>
      <c r="BL4371"/>
      <c r="BM4371"/>
      <c r="BN4371"/>
      <c r="BO4371"/>
    </row>
    <row r="4372" spans="1:67" ht="15" x14ac:dyDescent="0.25">
      <c r="A4372" s="245" t="s">
        <v>2037</v>
      </c>
      <c r="B4372" s="245" t="s">
        <v>2036</v>
      </c>
      <c r="C4372" s="245" t="s">
        <v>2430</v>
      </c>
      <c r="D4372" s="245" t="s">
        <v>2429</v>
      </c>
      <c r="E4372" s="246" t="s">
        <v>44</v>
      </c>
      <c r="F4372" s="245" t="s">
        <v>44</v>
      </c>
      <c r="G4372" s="245" t="s">
        <v>3030</v>
      </c>
      <c r="H4372" s="245" t="s">
        <v>3029</v>
      </c>
      <c r="I4372" s="245" t="s">
        <v>24</v>
      </c>
      <c r="J4372" s="245" t="s">
        <v>569</v>
      </c>
      <c r="K4372" s="246" t="s">
        <v>24695</v>
      </c>
      <c r="L4372" s="245" t="s">
        <v>568</v>
      </c>
      <c r="M4372"/>
      <c r="N4372"/>
      <c r="O4372"/>
      <c r="P4372"/>
      <c r="Q4372"/>
      <c r="R4372"/>
      <c r="S4372"/>
      <c r="T4372"/>
      <c r="U4372"/>
      <c r="V4372"/>
      <c r="W4372"/>
      <c r="X4372"/>
      <c r="Y4372"/>
      <c r="Z4372"/>
      <c r="AA4372"/>
      <c r="AB4372"/>
      <c r="AC4372"/>
      <c r="AD4372"/>
      <c r="AE4372"/>
      <c r="AF4372"/>
      <c r="AG4372"/>
      <c r="AH4372"/>
      <c r="AI4372"/>
      <c r="AJ4372"/>
      <c r="AK4372"/>
      <c r="AL4372"/>
      <c r="AM4372"/>
      <c r="AN4372"/>
      <c r="AO4372"/>
      <c r="AP4372"/>
      <c r="AQ4372"/>
      <c r="AR4372"/>
      <c r="AS4372"/>
      <c r="AT4372"/>
      <c r="AU4372"/>
      <c r="AV4372"/>
      <c r="AW4372"/>
      <c r="AX4372"/>
      <c r="AY4372"/>
      <c r="AZ4372"/>
      <c r="BA4372"/>
      <c r="BB4372"/>
      <c r="BC4372"/>
      <c r="BD4372"/>
      <c r="BE4372"/>
      <c r="BF4372"/>
      <c r="BG4372"/>
      <c r="BH4372"/>
      <c r="BI4372"/>
      <c r="BJ4372"/>
      <c r="BK4372"/>
      <c r="BL4372"/>
      <c r="BM4372"/>
      <c r="BN4372"/>
      <c r="BO4372"/>
    </row>
    <row r="4373" spans="1:67" ht="15" x14ac:dyDescent="0.25">
      <c r="A4373" s="245" t="s">
        <v>2037</v>
      </c>
      <c r="B4373" s="245" t="s">
        <v>2036</v>
      </c>
      <c r="C4373" s="245" t="s">
        <v>2430</v>
      </c>
      <c r="D4373" s="245" t="s">
        <v>2429</v>
      </c>
      <c r="E4373" s="246" t="s">
        <v>44</v>
      </c>
      <c r="F4373" s="245" t="s">
        <v>44</v>
      </c>
      <c r="G4373" s="245" t="s">
        <v>3028</v>
      </c>
      <c r="H4373" s="245" t="s">
        <v>3027</v>
      </c>
      <c r="I4373" s="245" t="s">
        <v>24</v>
      </c>
      <c r="J4373" s="245" t="s">
        <v>59</v>
      </c>
      <c r="K4373" s="246" t="s">
        <v>8454</v>
      </c>
      <c r="L4373" s="245" t="s">
        <v>568</v>
      </c>
      <c r="M4373"/>
      <c r="N4373"/>
      <c r="O4373"/>
      <c r="P4373"/>
      <c r="Q4373"/>
      <c r="R4373"/>
      <c r="S4373"/>
      <c r="T4373"/>
      <c r="U4373"/>
      <c r="V4373"/>
      <c r="W4373"/>
      <c r="X4373"/>
      <c r="Y4373"/>
      <c r="Z4373"/>
      <c r="AA4373"/>
      <c r="AB4373"/>
      <c r="AC4373"/>
      <c r="AD4373"/>
      <c r="AE4373"/>
      <c r="AF4373"/>
      <c r="AG4373"/>
      <c r="AH4373"/>
      <c r="AI4373"/>
      <c r="AJ4373"/>
      <c r="AK4373"/>
      <c r="AL4373"/>
      <c r="AM4373"/>
      <c r="AN4373"/>
      <c r="AO4373"/>
      <c r="AP4373"/>
      <c r="AQ4373"/>
      <c r="AR4373"/>
      <c r="AS4373"/>
      <c r="AT4373"/>
      <c r="AU4373"/>
      <c r="AV4373"/>
      <c r="AW4373"/>
      <c r="AX4373"/>
      <c r="AY4373"/>
      <c r="AZ4373"/>
      <c r="BA4373"/>
      <c r="BB4373"/>
      <c r="BC4373"/>
      <c r="BD4373"/>
      <c r="BE4373"/>
      <c r="BF4373"/>
      <c r="BG4373"/>
      <c r="BH4373"/>
      <c r="BI4373"/>
      <c r="BJ4373"/>
      <c r="BK4373"/>
      <c r="BL4373"/>
      <c r="BM4373"/>
      <c r="BN4373"/>
      <c r="BO4373"/>
    </row>
    <row r="4374" spans="1:67" ht="15" x14ac:dyDescent="0.25">
      <c r="A4374" s="245" t="s">
        <v>2037</v>
      </c>
      <c r="B4374" s="245" t="s">
        <v>2036</v>
      </c>
      <c r="C4374" s="245" t="s">
        <v>2430</v>
      </c>
      <c r="D4374" s="245" t="s">
        <v>2429</v>
      </c>
      <c r="E4374" s="246" t="s">
        <v>44</v>
      </c>
      <c r="F4374" s="245" t="s">
        <v>44</v>
      </c>
      <c r="G4374" s="245" t="s">
        <v>3025</v>
      </c>
      <c r="H4374" s="245" t="s">
        <v>3024</v>
      </c>
      <c r="I4374" s="245" t="s">
        <v>24</v>
      </c>
      <c r="J4374" s="245" t="s">
        <v>59</v>
      </c>
      <c r="K4374" s="246" t="s">
        <v>10305</v>
      </c>
      <c r="L4374" s="245" t="s">
        <v>568</v>
      </c>
      <c r="M4374"/>
      <c r="N4374"/>
      <c r="O4374"/>
      <c r="P4374"/>
      <c r="Q4374"/>
      <c r="R4374"/>
      <c r="S4374"/>
      <c r="T4374"/>
      <c r="U4374"/>
      <c r="V4374"/>
      <c r="W4374"/>
      <c r="X4374"/>
      <c r="Y4374"/>
      <c r="Z4374"/>
      <c r="AA4374"/>
      <c r="AB4374"/>
      <c r="AC4374"/>
      <c r="AD4374"/>
      <c r="AE4374"/>
      <c r="AF4374"/>
      <c r="AG4374"/>
      <c r="AH4374"/>
      <c r="AI4374"/>
      <c r="AJ4374"/>
      <c r="AK4374"/>
      <c r="AL4374"/>
      <c r="AM4374"/>
      <c r="AN4374"/>
      <c r="AO4374"/>
      <c r="AP4374"/>
      <c r="AQ4374"/>
      <c r="AR4374"/>
      <c r="AS4374"/>
      <c r="AT4374"/>
      <c r="AU4374"/>
      <c r="AV4374"/>
      <c r="AW4374"/>
      <c r="AX4374"/>
      <c r="AY4374"/>
      <c r="AZ4374"/>
      <c r="BA4374"/>
      <c r="BB4374"/>
      <c r="BC4374"/>
      <c r="BD4374"/>
      <c r="BE4374"/>
      <c r="BF4374"/>
      <c r="BG4374"/>
      <c r="BH4374"/>
      <c r="BI4374"/>
      <c r="BJ4374"/>
      <c r="BK4374"/>
      <c r="BL4374"/>
      <c r="BM4374"/>
      <c r="BN4374"/>
      <c r="BO4374"/>
    </row>
    <row r="4375" spans="1:67" ht="15" x14ac:dyDescent="0.25">
      <c r="A4375" s="245" t="s">
        <v>2037</v>
      </c>
      <c r="B4375" s="245" t="s">
        <v>2036</v>
      </c>
      <c r="C4375" s="245" t="s">
        <v>2430</v>
      </c>
      <c r="D4375" s="245" t="s">
        <v>2429</v>
      </c>
      <c r="E4375" s="246" t="s">
        <v>44</v>
      </c>
      <c r="F4375" s="245" t="s">
        <v>44</v>
      </c>
      <c r="G4375" s="245" t="s">
        <v>3023</v>
      </c>
      <c r="H4375" s="245" t="s">
        <v>3022</v>
      </c>
      <c r="I4375" s="245" t="s">
        <v>24</v>
      </c>
      <c r="J4375" s="245" t="s">
        <v>59</v>
      </c>
      <c r="K4375" s="246" t="s">
        <v>17024</v>
      </c>
      <c r="L4375" s="245" t="s">
        <v>568</v>
      </c>
      <c r="M4375"/>
      <c r="N4375"/>
      <c r="O4375"/>
      <c r="P4375"/>
      <c r="Q4375"/>
      <c r="R4375"/>
      <c r="S4375"/>
      <c r="T4375"/>
      <c r="U4375"/>
      <c r="V4375"/>
      <c r="W4375"/>
      <c r="X4375"/>
      <c r="Y4375"/>
      <c r="Z4375"/>
      <c r="AA4375"/>
      <c r="AB4375"/>
      <c r="AC4375"/>
      <c r="AD4375"/>
      <c r="AE4375"/>
      <c r="AF4375"/>
      <c r="AG4375"/>
      <c r="AH4375"/>
      <c r="AI4375"/>
      <c r="AJ4375"/>
      <c r="AK4375"/>
      <c r="AL4375"/>
      <c r="AM4375"/>
      <c r="AN4375"/>
      <c r="AO4375"/>
      <c r="AP4375"/>
      <c r="AQ4375"/>
      <c r="AR4375"/>
      <c r="AS4375"/>
      <c r="AT4375"/>
      <c r="AU4375"/>
      <c r="AV4375"/>
      <c r="AW4375"/>
      <c r="AX4375"/>
      <c r="AY4375"/>
      <c r="AZ4375"/>
      <c r="BA4375"/>
      <c r="BB4375"/>
      <c r="BC4375"/>
      <c r="BD4375"/>
      <c r="BE4375"/>
      <c r="BF4375"/>
      <c r="BG4375"/>
      <c r="BH4375"/>
      <c r="BI4375"/>
      <c r="BJ4375"/>
      <c r="BK4375"/>
      <c r="BL4375"/>
      <c r="BM4375"/>
      <c r="BN4375"/>
      <c r="BO4375"/>
    </row>
    <row r="4376" spans="1:67" ht="15" x14ac:dyDescent="0.25">
      <c r="A4376" s="245" t="s">
        <v>2037</v>
      </c>
      <c r="B4376" s="245" t="s">
        <v>2036</v>
      </c>
      <c r="C4376" s="245" t="s">
        <v>2430</v>
      </c>
      <c r="D4376" s="245" t="s">
        <v>2429</v>
      </c>
      <c r="E4376" s="246" t="s">
        <v>44</v>
      </c>
      <c r="F4376" s="245" t="s">
        <v>44</v>
      </c>
      <c r="G4376" s="245" t="s">
        <v>3021</v>
      </c>
      <c r="H4376" s="245" t="s">
        <v>3020</v>
      </c>
      <c r="I4376" s="245" t="s">
        <v>24</v>
      </c>
      <c r="J4376" s="245" t="s">
        <v>59</v>
      </c>
      <c r="K4376" s="246" t="s">
        <v>6411</v>
      </c>
      <c r="L4376" s="245" t="s">
        <v>568</v>
      </c>
      <c r="M4376"/>
      <c r="N4376"/>
      <c r="O4376"/>
      <c r="P4376"/>
      <c r="Q4376"/>
      <c r="R4376"/>
      <c r="S4376"/>
      <c r="T4376"/>
      <c r="U4376"/>
      <c r="V4376"/>
      <c r="W4376"/>
      <c r="X4376"/>
      <c r="Y4376"/>
      <c r="Z4376"/>
      <c r="AA4376"/>
      <c r="AB4376"/>
      <c r="AC4376"/>
      <c r="AD4376"/>
      <c r="AE4376"/>
      <c r="AF4376"/>
      <c r="AG4376"/>
      <c r="AH4376"/>
      <c r="AI4376"/>
      <c r="AJ4376"/>
      <c r="AK4376"/>
      <c r="AL4376"/>
      <c r="AM4376"/>
      <c r="AN4376"/>
      <c r="AO4376"/>
      <c r="AP4376"/>
      <c r="AQ4376"/>
      <c r="AR4376"/>
      <c r="AS4376"/>
      <c r="AT4376"/>
      <c r="AU4376"/>
      <c r="AV4376"/>
      <c r="AW4376"/>
      <c r="AX4376"/>
      <c r="AY4376"/>
      <c r="AZ4376"/>
      <c r="BA4376"/>
      <c r="BB4376"/>
      <c r="BC4376"/>
      <c r="BD4376"/>
      <c r="BE4376"/>
      <c r="BF4376"/>
      <c r="BG4376"/>
      <c r="BH4376"/>
      <c r="BI4376"/>
      <c r="BJ4376"/>
      <c r="BK4376"/>
      <c r="BL4376"/>
      <c r="BM4376"/>
      <c r="BN4376"/>
      <c r="BO4376"/>
    </row>
    <row r="4377" spans="1:67" ht="15" x14ac:dyDescent="0.25">
      <c r="A4377" s="245" t="s">
        <v>2037</v>
      </c>
      <c r="B4377" s="245" t="s">
        <v>2036</v>
      </c>
      <c r="C4377" s="245" t="s">
        <v>2430</v>
      </c>
      <c r="D4377" s="245" t="s">
        <v>2429</v>
      </c>
      <c r="E4377" s="246" t="s">
        <v>44</v>
      </c>
      <c r="F4377" s="245" t="s">
        <v>44</v>
      </c>
      <c r="G4377" s="245" t="s">
        <v>3019</v>
      </c>
      <c r="H4377" s="245" t="s">
        <v>3018</v>
      </c>
      <c r="I4377" s="245" t="s">
        <v>24</v>
      </c>
      <c r="J4377" s="245" t="s">
        <v>59</v>
      </c>
      <c r="K4377" s="246" t="s">
        <v>11732</v>
      </c>
      <c r="L4377" s="245" t="s">
        <v>568</v>
      </c>
      <c r="M4377"/>
      <c r="N4377"/>
      <c r="O4377"/>
      <c r="P4377"/>
      <c r="Q4377"/>
      <c r="R4377"/>
      <c r="S4377"/>
      <c r="T4377"/>
      <c r="U4377"/>
      <c r="V4377"/>
      <c r="W4377"/>
      <c r="X4377"/>
      <c r="Y4377"/>
      <c r="Z4377"/>
      <c r="AA4377"/>
      <c r="AB4377"/>
      <c r="AC4377"/>
      <c r="AD4377"/>
      <c r="AE4377"/>
      <c r="AF4377"/>
      <c r="AG4377"/>
      <c r="AH4377"/>
      <c r="AI4377"/>
      <c r="AJ4377"/>
      <c r="AK4377"/>
      <c r="AL4377"/>
      <c r="AM4377"/>
      <c r="AN4377"/>
      <c r="AO4377"/>
      <c r="AP4377"/>
      <c r="AQ4377"/>
      <c r="AR4377"/>
      <c r="AS4377"/>
      <c r="AT4377"/>
      <c r="AU4377"/>
      <c r="AV4377"/>
      <c r="AW4377"/>
      <c r="AX4377"/>
      <c r="AY4377"/>
      <c r="AZ4377"/>
      <c r="BA4377"/>
      <c r="BB4377"/>
      <c r="BC4377"/>
      <c r="BD4377"/>
      <c r="BE4377"/>
      <c r="BF4377"/>
      <c r="BG4377"/>
      <c r="BH4377"/>
      <c r="BI4377"/>
      <c r="BJ4377"/>
      <c r="BK4377"/>
      <c r="BL4377"/>
      <c r="BM4377"/>
      <c r="BN4377"/>
      <c r="BO4377"/>
    </row>
    <row r="4378" spans="1:67" ht="15" x14ac:dyDescent="0.25">
      <c r="A4378" s="245" t="s">
        <v>2037</v>
      </c>
      <c r="B4378" s="245" t="s">
        <v>2036</v>
      </c>
      <c r="C4378" s="245" t="s">
        <v>2430</v>
      </c>
      <c r="D4378" s="245" t="s">
        <v>2429</v>
      </c>
      <c r="E4378" s="246" t="s">
        <v>44</v>
      </c>
      <c r="F4378" s="245" t="s">
        <v>44</v>
      </c>
      <c r="G4378" s="245" t="s">
        <v>3017</v>
      </c>
      <c r="H4378" s="245" t="s">
        <v>3016</v>
      </c>
      <c r="I4378" s="245" t="s">
        <v>24</v>
      </c>
      <c r="J4378" s="245" t="s">
        <v>59</v>
      </c>
      <c r="K4378" s="246" t="s">
        <v>3427</v>
      </c>
      <c r="L4378" s="245" t="s">
        <v>568</v>
      </c>
      <c r="M4378"/>
      <c r="N4378"/>
      <c r="O4378"/>
      <c r="P4378"/>
      <c r="Q4378"/>
      <c r="R4378"/>
      <c r="S4378"/>
      <c r="T4378"/>
      <c r="U4378"/>
      <c r="V4378"/>
      <c r="W4378"/>
      <c r="X4378"/>
      <c r="Y4378"/>
      <c r="Z4378"/>
      <c r="AA4378"/>
      <c r="AB4378"/>
      <c r="AC4378"/>
      <c r="AD4378"/>
      <c r="AE4378"/>
      <c r="AF4378"/>
      <c r="AG4378"/>
      <c r="AH4378"/>
      <c r="AI4378"/>
      <c r="AJ4378"/>
      <c r="AK4378"/>
      <c r="AL4378"/>
      <c r="AM4378"/>
      <c r="AN4378"/>
      <c r="AO4378"/>
      <c r="AP4378"/>
      <c r="AQ4378"/>
      <c r="AR4378"/>
      <c r="AS4378"/>
      <c r="AT4378"/>
      <c r="AU4378"/>
      <c r="AV4378"/>
      <c r="AW4378"/>
      <c r="AX4378"/>
      <c r="AY4378"/>
      <c r="AZ4378"/>
      <c r="BA4378"/>
      <c r="BB4378"/>
      <c r="BC4378"/>
      <c r="BD4378"/>
      <c r="BE4378"/>
      <c r="BF4378"/>
      <c r="BG4378"/>
      <c r="BH4378"/>
      <c r="BI4378"/>
      <c r="BJ4378"/>
      <c r="BK4378"/>
      <c r="BL4378"/>
      <c r="BM4378"/>
      <c r="BN4378"/>
      <c r="BO4378"/>
    </row>
    <row r="4379" spans="1:67" ht="15" x14ac:dyDescent="0.25">
      <c r="A4379" s="245" t="s">
        <v>2037</v>
      </c>
      <c r="B4379" s="245" t="s">
        <v>2036</v>
      </c>
      <c r="C4379" s="245" t="s">
        <v>2430</v>
      </c>
      <c r="D4379" s="245" t="s">
        <v>2429</v>
      </c>
      <c r="E4379" s="246" t="s">
        <v>44</v>
      </c>
      <c r="F4379" s="245" t="s">
        <v>44</v>
      </c>
      <c r="G4379" s="245" t="s">
        <v>3014</v>
      </c>
      <c r="H4379" s="245" t="s">
        <v>3013</v>
      </c>
      <c r="I4379" s="245" t="s">
        <v>24</v>
      </c>
      <c r="J4379" s="245" t="s">
        <v>59</v>
      </c>
      <c r="K4379" s="246" t="s">
        <v>8917</v>
      </c>
      <c r="L4379" s="245" t="s">
        <v>568</v>
      </c>
      <c r="M4379"/>
      <c r="N4379"/>
      <c r="O4379"/>
      <c r="P4379"/>
      <c r="Q4379"/>
      <c r="R4379"/>
      <c r="S4379"/>
      <c r="T4379"/>
      <c r="U4379"/>
      <c r="V4379"/>
      <c r="W4379"/>
      <c r="X4379"/>
      <c r="Y4379"/>
      <c r="Z4379"/>
      <c r="AA4379"/>
      <c r="AB4379"/>
      <c r="AC4379"/>
      <c r="AD4379"/>
      <c r="AE4379"/>
      <c r="AF4379"/>
      <c r="AG4379"/>
      <c r="AH4379"/>
      <c r="AI4379"/>
      <c r="AJ4379"/>
      <c r="AK4379"/>
      <c r="AL4379"/>
      <c r="AM4379"/>
      <c r="AN4379"/>
      <c r="AO4379"/>
      <c r="AP4379"/>
      <c r="AQ4379"/>
      <c r="AR4379"/>
      <c r="AS4379"/>
      <c r="AT4379"/>
      <c r="AU4379"/>
      <c r="AV4379"/>
      <c r="AW4379"/>
      <c r="AX4379"/>
      <c r="AY4379"/>
      <c r="AZ4379"/>
      <c r="BA4379"/>
      <c r="BB4379"/>
      <c r="BC4379"/>
      <c r="BD4379"/>
      <c r="BE4379"/>
      <c r="BF4379"/>
      <c r="BG4379"/>
      <c r="BH4379"/>
      <c r="BI4379"/>
      <c r="BJ4379"/>
      <c r="BK4379"/>
      <c r="BL4379"/>
      <c r="BM4379"/>
      <c r="BN4379"/>
      <c r="BO4379"/>
    </row>
    <row r="4380" spans="1:67" ht="15" x14ac:dyDescent="0.25">
      <c r="A4380" s="245" t="s">
        <v>2037</v>
      </c>
      <c r="B4380" s="245" t="s">
        <v>2036</v>
      </c>
      <c r="C4380" s="245" t="s">
        <v>2430</v>
      </c>
      <c r="D4380" s="245" t="s">
        <v>2429</v>
      </c>
      <c r="E4380" s="246" t="s">
        <v>44</v>
      </c>
      <c r="F4380" s="245" t="s">
        <v>44</v>
      </c>
      <c r="G4380" s="245" t="s">
        <v>3012</v>
      </c>
      <c r="H4380" s="245" t="s">
        <v>3011</v>
      </c>
      <c r="I4380" s="245" t="s">
        <v>24</v>
      </c>
      <c r="J4380" s="245" t="s">
        <v>59</v>
      </c>
      <c r="K4380" s="246" t="s">
        <v>21040</v>
      </c>
      <c r="L4380" s="245" t="s">
        <v>568</v>
      </c>
      <c r="M4380"/>
      <c r="N4380"/>
      <c r="O4380"/>
      <c r="P4380"/>
      <c r="Q4380"/>
      <c r="R4380"/>
      <c r="S4380"/>
      <c r="T4380"/>
      <c r="U4380"/>
      <c r="V4380"/>
      <c r="W4380"/>
      <c r="X4380"/>
      <c r="Y4380"/>
      <c r="Z4380"/>
      <c r="AA4380"/>
      <c r="AB4380"/>
      <c r="AC4380"/>
      <c r="AD4380"/>
      <c r="AE4380"/>
      <c r="AF4380"/>
      <c r="AG4380"/>
      <c r="AH4380"/>
      <c r="AI4380"/>
      <c r="AJ4380"/>
      <c r="AK4380"/>
      <c r="AL4380"/>
      <c r="AM4380"/>
      <c r="AN4380"/>
      <c r="AO4380"/>
      <c r="AP4380"/>
      <c r="AQ4380"/>
      <c r="AR4380"/>
      <c r="AS4380"/>
      <c r="AT4380"/>
      <c r="AU4380"/>
      <c r="AV4380"/>
      <c r="AW4380"/>
      <c r="AX4380"/>
      <c r="AY4380"/>
      <c r="AZ4380"/>
      <c r="BA4380"/>
      <c r="BB4380"/>
      <c r="BC4380"/>
      <c r="BD4380"/>
      <c r="BE4380"/>
      <c r="BF4380"/>
      <c r="BG4380"/>
      <c r="BH4380"/>
      <c r="BI4380"/>
      <c r="BJ4380"/>
      <c r="BK4380"/>
      <c r="BL4380"/>
      <c r="BM4380"/>
      <c r="BN4380"/>
      <c r="BO4380"/>
    </row>
    <row r="4381" spans="1:67" ht="15" x14ac:dyDescent="0.25">
      <c r="A4381" s="245" t="s">
        <v>2037</v>
      </c>
      <c r="B4381" s="245" t="s">
        <v>2036</v>
      </c>
      <c r="C4381" s="245" t="s">
        <v>2430</v>
      </c>
      <c r="D4381" s="245" t="s">
        <v>2429</v>
      </c>
      <c r="E4381" s="246" t="s">
        <v>44</v>
      </c>
      <c r="F4381" s="245" t="s">
        <v>44</v>
      </c>
      <c r="G4381" s="245" t="s">
        <v>3010</v>
      </c>
      <c r="H4381" s="245" t="s">
        <v>3009</v>
      </c>
      <c r="I4381" s="245" t="s">
        <v>24</v>
      </c>
      <c r="J4381" s="245" t="s">
        <v>59</v>
      </c>
      <c r="K4381" s="246" t="s">
        <v>24696</v>
      </c>
      <c r="L4381" s="245" t="s">
        <v>568</v>
      </c>
      <c r="M4381"/>
      <c r="N4381"/>
      <c r="O4381"/>
      <c r="P4381"/>
      <c r="Q4381"/>
      <c r="R4381"/>
      <c r="S4381"/>
      <c r="T4381"/>
      <c r="U4381"/>
      <c r="V4381"/>
      <c r="W4381"/>
      <c r="X4381"/>
      <c r="Y4381"/>
      <c r="Z4381"/>
      <c r="AA4381"/>
      <c r="AB4381"/>
      <c r="AC4381"/>
      <c r="AD4381"/>
      <c r="AE4381"/>
      <c r="AF4381"/>
      <c r="AG4381"/>
      <c r="AH4381"/>
      <c r="AI4381"/>
      <c r="AJ4381"/>
      <c r="AK4381"/>
      <c r="AL4381"/>
      <c r="AM4381"/>
      <c r="AN4381"/>
      <c r="AO4381"/>
      <c r="AP4381"/>
      <c r="AQ4381"/>
      <c r="AR4381"/>
      <c r="AS4381"/>
      <c r="AT4381"/>
      <c r="AU4381"/>
      <c r="AV4381"/>
      <c r="AW4381"/>
      <c r="AX4381"/>
      <c r="AY4381"/>
      <c r="AZ4381"/>
      <c r="BA4381"/>
      <c r="BB4381"/>
      <c r="BC4381"/>
      <c r="BD4381"/>
      <c r="BE4381"/>
      <c r="BF4381"/>
      <c r="BG4381"/>
      <c r="BH4381"/>
      <c r="BI4381"/>
      <c r="BJ4381"/>
      <c r="BK4381"/>
      <c r="BL4381"/>
      <c r="BM4381"/>
      <c r="BN4381"/>
      <c r="BO4381"/>
    </row>
    <row r="4382" spans="1:67" ht="15" x14ac:dyDescent="0.25">
      <c r="A4382" s="245" t="s">
        <v>2037</v>
      </c>
      <c r="B4382" s="245" t="s">
        <v>2036</v>
      </c>
      <c r="C4382" s="245" t="s">
        <v>2430</v>
      </c>
      <c r="D4382" s="245" t="s">
        <v>2429</v>
      </c>
      <c r="E4382" s="246" t="s">
        <v>44</v>
      </c>
      <c r="F4382" s="245" t="s">
        <v>44</v>
      </c>
      <c r="G4382" s="245" t="s">
        <v>3008</v>
      </c>
      <c r="H4382" s="245" t="s">
        <v>3007</v>
      </c>
      <c r="I4382" s="245" t="s">
        <v>24</v>
      </c>
      <c r="J4382" s="245" t="s">
        <v>59</v>
      </c>
      <c r="K4382" s="246" t="s">
        <v>9556</v>
      </c>
      <c r="L4382" s="245" t="s">
        <v>568</v>
      </c>
      <c r="M4382"/>
      <c r="N4382"/>
      <c r="O4382"/>
      <c r="P4382"/>
      <c r="Q4382"/>
      <c r="R4382"/>
      <c r="S4382"/>
      <c r="T4382"/>
      <c r="U4382"/>
      <c r="V4382"/>
      <c r="W4382"/>
      <c r="X4382"/>
      <c r="Y4382"/>
      <c r="Z4382"/>
      <c r="AA4382"/>
      <c r="AB4382"/>
      <c r="AC4382"/>
      <c r="AD4382"/>
      <c r="AE4382"/>
      <c r="AF4382"/>
      <c r="AG4382"/>
      <c r="AH4382"/>
      <c r="AI4382"/>
      <c r="AJ4382"/>
      <c r="AK4382"/>
      <c r="AL4382"/>
      <c r="AM4382"/>
      <c r="AN4382"/>
      <c r="AO4382"/>
      <c r="AP4382"/>
      <c r="AQ4382"/>
      <c r="AR4382"/>
      <c r="AS4382"/>
      <c r="AT4382"/>
      <c r="AU4382"/>
      <c r="AV4382"/>
      <c r="AW4382"/>
      <c r="AX4382"/>
      <c r="AY4382"/>
      <c r="AZ4382"/>
      <c r="BA4382"/>
      <c r="BB4382"/>
      <c r="BC4382"/>
      <c r="BD4382"/>
      <c r="BE4382"/>
      <c r="BF4382"/>
      <c r="BG4382"/>
      <c r="BH4382"/>
      <c r="BI4382"/>
      <c r="BJ4382"/>
      <c r="BK4382"/>
      <c r="BL4382"/>
      <c r="BM4382"/>
      <c r="BN4382"/>
      <c r="BO4382"/>
    </row>
    <row r="4383" spans="1:67" ht="15" x14ac:dyDescent="0.25">
      <c r="A4383" s="245" t="s">
        <v>2037</v>
      </c>
      <c r="B4383" s="245" t="s">
        <v>2036</v>
      </c>
      <c r="C4383" s="245" t="s">
        <v>2430</v>
      </c>
      <c r="D4383" s="245" t="s">
        <v>2429</v>
      </c>
      <c r="E4383" s="246" t="s">
        <v>44</v>
      </c>
      <c r="F4383" s="245" t="s">
        <v>44</v>
      </c>
      <c r="G4383" s="245" t="s">
        <v>3006</v>
      </c>
      <c r="H4383" s="245" t="s">
        <v>3005</v>
      </c>
      <c r="I4383" s="245" t="s">
        <v>24</v>
      </c>
      <c r="J4383" s="245" t="s">
        <v>59</v>
      </c>
      <c r="K4383" s="246" t="s">
        <v>24697</v>
      </c>
      <c r="L4383" s="245" t="s">
        <v>568</v>
      </c>
      <c r="M4383"/>
      <c r="N4383"/>
      <c r="O4383"/>
      <c r="P4383"/>
      <c r="Q4383"/>
      <c r="R4383"/>
      <c r="S4383"/>
      <c r="T4383"/>
      <c r="U4383"/>
      <c r="V4383"/>
      <c r="W4383"/>
      <c r="X4383"/>
      <c r="Y4383"/>
      <c r="Z4383"/>
      <c r="AA4383"/>
      <c r="AB4383"/>
      <c r="AC4383"/>
      <c r="AD4383"/>
      <c r="AE4383"/>
      <c r="AF4383"/>
      <c r="AG4383"/>
      <c r="AH4383"/>
      <c r="AI4383"/>
      <c r="AJ4383"/>
      <c r="AK4383"/>
      <c r="AL4383"/>
      <c r="AM4383"/>
      <c r="AN4383"/>
      <c r="AO4383"/>
      <c r="AP4383"/>
      <c r="AQ4383"/>
      <c r="AR4383"/>
      <c r="AS4383"/>
      <c r="AT4383"/>
      <c r="AU4383"/>
      <c r="AV4383"/>
      <c r="AW4383"/>
      <c r="AX4383"/>
      <c r="AY4383"/>
      <c r="AZ4383"/>
      <c r="BA4383"/>
      <c r="BB4383"/>
      <c r="BC4383"/>
      <c r="BD4383"/>
      <c r="BE4383"/>
      <c r="BF4383"/>
      <c r="BG4383"/>
      <c r="BH4383"/>
      <c r="BI4383"/>
      <c r="BJ4383"/>
      <c r="BK4383"/>
      <c r="BL4383"/>
      <c r="BM4383"/>
      <c r="BN4383"/>
      <c r="BO4383"/>
    </row>
    <row r="4384" spans="1:67" ht="15" x14ac:dyDescent="0.25">
      <c r="A4384" s="245" t="s">
        <v>2037</v>
      </c>
      <c r="B4384" s="245" t="s">
        <v>2036</v>
      </c>
      <c r="C4384" s="245" t="s">
        <v>2430</v>
      </c>
      <c r="D4384" s="245" t="s">
        <v>2429</v>
      </c>
      <c r="E4384" s="246" t="s">
        <v>44</v>
      </c>
      <c r="F4384" s="245" t="s">
        <v>44</v>
      </c>
      <c r="G4384" s="245" t="s">
        <v>3004</v>
      </c>
      <c r="H4384" s="245" t="s">
        <v>3003</v>
      </c>
      <c r="I4384" s="245" t="s">
        <v>24</v>
      </c>
      <c r="J4384" s="245" t="s">
        <v>59</v>
      </c>
      <c r="K4384" s="246" t="s">
        <v>9157</v>
      </c>
      <c r="L4384" s="245" t="s">
        <v>568</v>
      </c>
      <c r="M4384"/>
      <c r="N4384"/>
      <c r="O4384"/>
      <c r="P4384"/>
      <c r="Q4384"/>
      <c r="R4384"/>
      <c r="S4384"/>
      <c r="T4384"/>
      <c r="U4384"/>
      <c r="V4384"/>
      <c r="W4384"/>
      <c r="X4384"/>
      <c r="Y4384"/>
      <c r="Z4384"/>
      <c r="AA4384"/>
      <c r="AB4384"/>
      <c r="AC4384"/>
      <c r="AD4384"/>
      <c r="AE4384"/>
      <c r="AF4384"/>
      <c r="AG4384"/>
      <c r="AH4384"/>
      <c r="AI4384"/>
      <c r="AJ4384"/>
      <c r="AK4384"/>
      <c r="AL4384"/>
      <c r="AM4384"/>
      <c r="AN4384"/>
      <c r="AO4384"/>
      <c r="AP4384"/>
      <c r="AQ4384"/>
      <c r="AR4384"/>
      <c r="AS4384"/>
      <c r="AT4384"/>
      <c r="AU4384"/>
      <c r="AV4384"/>
      <c r="AW4384"/>
      <c r="AX4384"/>
      <c r="AY4384"/>
      <c r="AZ4384"/>
      <c r="BA4384"/>
      <c r="BB4384"/>
      <c r="BC4384"/>
      <c r="BD4384"/>
      <c r="BE4384"/>
      <c r="BF4384"/>
      <c r="BG4384"/>
      <c r="BH4384"/>
      <c r="BI4384"/>
      <c r="BJ4384"/>
      <c r="BK4384"/>
      <c r="BL4384"/>
      <c r="BM4384"/>
      <c r="BN4384"/>
      <c r="BO4384"/>
    </row>
    <row r="4385" spans="1:67" ht="15" x14ac:dyDescent="0.25">
      <c r="A4385" s="245" t="s">
        <v>2037</v>
      </c>
      <c r="B4385" s="245" t="s">
        <v>2036</v>
      </c>
      <c r="C4385" s="245" t="s">
        <v>2430</v>
      </c>
      <c r="D4385" s="245" t="s">
        <v>2429</v>
      </c>
      <c r="E4385" s="246" t="s">
        <v>44</v>
      </c>
      <c r="F4385" s="245" t="s">
        <v>44</v>
      </c>
      <c r="G4385" s="245" t="s">
        <v>3002</v>
      </c>
      <c r="H4385" s="245" t="s">
        <v>3001</v>
      </c>
      <c r="I4385" s="245" t="s">
        <v>24</v>
      </c>
      <c r="J4385" s="245" t="s">
        <v>59</v>
      </c>
      <c r="K4385" s="246" t="s">
        <v>24698</v>
      </c>
      <c r="L4385" s="245" t="s">
        <v>568</v>
      </c>
      <c r="M4385"/>
      <c r="N4385"/>
      <c r="O4385"/>
      <c r="P4385"/>
      <c r="Q4385"/>
      <c r="R4385"/>
      <c r="S4385"/>
      <c r="T4385"/>
      <c r="U4385"/>
      <c r="V4385"/>
      <c r="W4385"/>
      <c r="X4385"/>
      <c r="Y4385"/>
      <c r="Z4385"/>
      <c r="AA4385"/>
      <c r="AB4385"/>
      <c r="AC4385"/>
      <c r="AD4385"/>
      <c r="AE4385"/>
      <c r="AF4385"/>
      <c r="AG4385"/>
      <c r="AH4385"/>
      <c r="AI4385"/>
      <c r="AJ4385"/>
      <c r="AK4385"/>
      <c r="AL4385"/>
      <c r="AM4385"/>
      <c r="AN4385"/>
      <c r="AO4385"/>
      <c r="AP4385"/>
      <c r="AQ4385"/>
      <c r="AR4385"/>
      <c r="AS4385"/>
      <c r="AT4385"/>
      <c r="AU4385"/>
      <c r="AV4385"/>
      <c r="AW4385"/>
      <c r="AX4385"/>
      <c r="AY4385"/>
      <c r="AZ4385"/>
      <c r="BA4385"/>
      <c r="BB4385"/>
      <c r="BC4385"/>
      <c r="BD4385"/>
      <c r="BE4385"/>
      <c r="BF4385"/>
      <c r="BG4385"/>
      <c r="BH4385"/>
      <c r="BI4385"/>
      <c r="BJ4385"/>
      <c r="BK4385"/>
      <c r="BL4385"/>
      <c r="BM4385"/>
      <c r="BN4385"/>
      <c r="BO4385"/>
    </row>
    <row r="4386" spans="1:67" ht="15" x14ac:dyDescent="0.25">
      <c r="A4386" s="245" t="s">
        <v>2037</v>
      </c>
      <c r="B4386" s="245" t="s">
        <v>2036</v>
      </c>
      <c r="C4386" s="245" t="s">
        <v>2430</v>
      </c>
      <c r="D4386" s="245" t="s">
        <v>2429</v>
      </c>
      <c r="E4386" s="246" t="s">
        <v>44</v>
      </c>
      <c r="F4386" s="245" t="s">
        <v>44</v>
      </c>
      <c r="G4386" s="245" t="s">
        <v>3000</v>
      </c>
      <c r="H4386" s="245" t="s">
        <v>2999</v>
      </c>
      <c r="I4386" s="245" t="s">
        <v>24</v>
      </c>
      <c r="J4386" s="245" t="s">
        <v>59</v>
      </c>
      <c r="K4386" s="246" t="s">
        <v>24699</v>
      </c>
      <c r="L4386" s="245" t="s">
        <v>568</v>
      </c>
      <c r="M4386"/>
      <c r="N4386"/>
      <c r="O4386"/>
      <c r="P4386"/>
      <c r="Q4386"/>
      <c r="R4386"/>
      <c r="S4386"/>
      <c r="T4386"/>
      <c r="U4386"/>
      <c r="V4386"/>
      <c r="W4386"/>
      <c r="X4386"/>
      <c r="Y4386"/>
      <c r="Z4386"/>
      <c r="AA4386"/>
      <c r="AB4386"/>
      <c r="AC4386"/>
      <c r="AD4386"/>
      <c r="AE4386"/>
      <c r="AF4386"/>
      <c r="AG4386"/>
      <c r="AH4386"/>
      <c r="AI4386"/>
      <c r="AJ4386"/>
      <c r="AK4386"/>
      <c r="AL4386"/>
      <c r="AM4386"/>
      <c r="AN4386"/>
      <c r="AO4386"/>
      <c r="AP4386"/>
      <c r="AQ4386"/>
      <c r="AR4386"/>
      <c r="AS4386"/>
      <c r="AT4386"/>
      <c r="AU4386"/>
      <c r="AV4386"/>
      <c r="AW4386"/>
      <c r="AX4386"/>
      <c r="AY4386"/>
      <c r="AZ4386"/>
      <c r="BA4386"/>
      <c r="BB4386"/>
      <c r="BC4386"/>
      <c r="BD4386"/>
      <c r="BE4386"/>
      <c r="BF4386"/>
      <c r="BG4386"/>
      <c r="BH4386"/>
      <c r="BI4386"/>
      <c r="BJ4386"/>
      <c r="BK4386"/>
      <c r="BL4386"/>
      <c r="BM4386"/>
      <c r="BN4386"/>
      <c r="BO4386"/>
    </row>
    <row r="4387" spans="1:67" ht="15" x14ac:dyDescent="0.25">
      <c r="A4387" s="245" t="s">
        <v>2037</v>
      </c>
      <c r="B4387" s="245" t="s">
        <v>2036</v>
      </c>
      <c r="C4387" s="245" t="s">
        <v>2430</v>
      </c>
      <c r="D4387" s="245" t="s">
        <v>2429</v>
      </c>
      <c r="E4387" s="246" t="s">
        <v>44</v>
      </c>
      <c r="F4387" s="245" t="s">
        <v>44</v>
      </c>
      <c r="G4387" s="245" t="s">
        <v>2998</v>
      </c>
      <c r="H4387" s="245" t="s">
        <v>2997</v>
      </c>
      <c r="I4387" s="245" t="s">
        <v>24</v>
      </c>
      <c r="J4387" s="245" t="s">
        <v>59</v>
      </c>
      <c r="K4387" s="246" t="s">
        <v>24700</v>
      </c>
      <c r="L4387" s="245" t="s">
        <v>568</v>
      </c>
      <c r="M4387"/>
      <c r="N4387"/>
      <c r="O4387"/>
      <c r="P4387"/>
      <c r="Q4387"/>
      <c r="R4387"/>
      <c r="S4387"/>
      <c r="T4387"/>
      <c r="U4387"/>
      <c r="V4387"/>
      <c r="W4387"/>
      <c r="X4387"/>
      <c r="Y4387"/>
      <c r="Z4387"/>
      <c r="AA4387"/>
      <c r="AB4387"/>
      <c r="AC4387"/>
      <c r="AD4387"/>
      <c r="AE4387"/>
      <c r="AF4387"/>
      <c r="AG4387"/>
      <c r="AH4387"/>
      <c r="AI4387"/>
      <c r="AJ4387"/>
      <c r="AK4387"/>
      <c r="AL4387"/>
      <c r="AM4387"/>
      <c r="AN4387"/>
      <c r="AO4387"/>
      <c r="AP4387"/>
      <c r="AQ4387"/>
      <c r="AR4387"/>
      <c r="AS4387"/>
      <c r="AT4387"/>
      <c r="AU4387"/>
      <c r="AV4387"/>
      <c r="AW4387"/>
      <c r="AX4387"/>
      <c r="AY4387"/>
      <c r="AZ4387"/>
      <c r="BA4387"/>
      <c r="BB4387"/>
      <c r="BC4387"/>
      <c r="BD4387"/>
      <c r="BE4387"/>
      <c r="BF4387"/>
      <c r="BG4387"/>
      <c r="BH4387"/>
      <c r="BI4387"/>
      <c r="BJ4387"/>
      <c r="BK4387"/>
      <c r="BL4387"/>
      <c r="BM4387"/>
      <c r="BN4387"/>
      <c r="BO4387"/>
    </row>
    <row r="4388" spans="1:67" ht="15" x14ac:dyDescent="0.25">
      <c r="A4388" s="245" t="s">
        <v>2037</v>
      </c>
      <c r="B4388" s="245" t="s">
        <v>2036</v>
      </c>
      <c r="C4388" s="245" t="s">
        <v>2430</v>
      </c>
      <c r="D4388" s="245" t="s">
        <v>2429</v>
      </c>
      <c r="E4388" s="246" t="s">
        <v>44</v>
      </c>
      <c r="F4388" s="245" t="s">
        <v>44</v>
      </c>
      <c r="G4388" s="245" t="s">
        <v>2996</v>
      </c>
      <c r="H4388" s="245" t="s">
        <v>2995</v>
      </c>
      <c r="I4388" s="245" t="s">
        <v>24</v>
      </c>
      <c r="J4388" s="245" t="s">
        <v>59</v>
      </c>
      <c r="K4388" s="246" t="s">
        <v>24701</v>
      </c>
      <c r="L4388" s="245" t="s">
        <v>568</v>
      </c>
      <c r="M4388"/>
      <c r="N4388"/>
      <c r="O4388"/>
      <c r="P4388"/>
      <c r="Q4388"/>
      <c r="R4388"/>
      <c r="S4388"/>
      <c r="T4388"/>
      <c r="U4388"/>
      <c r="V4388"/>
      <c r="W4388"/>
      <c r="X4388"/>
      <c r="Y4388"/>
      <c r="Z4388"/>
      <c r="AA4388"/>
      <c r="AB4388"/>
      <c r="AC4388"/>
      <c r="AD4388"/>
      <c r="AE4388"/>
      <c r="AF4388"/>
      <c r="AG4388"/>
      <c r="AH4388"/>
      <c r="AI4388"/>
      <c r="AJ4388"/>
      <c r="AK4388"/>
      <c r="AL4388"/>
      <c r="AM4388"/>
      <c r="AN4388"/>
      <c r="AO4388"/>
      <c r="AP4388"/>
      <c r="AQ4388"/>
      <c r="AR4388"/>
      <c r="AS4388"/>
      <c r="AT4388"/>
      <c r="AU4388"/>
      <c r="AV4388"/>
      <c r="AW4388"/>
      <c r="AX4388"/>
      <c r="AY4388"/>
      <c r="AZ4388"/>
      <c r="BA4388"/>
      <c r="BB4388"/>
      <c r="BC4388"/>
      <c r="BD4388"/>
      <c r="BE4388"/>
      <c r="BF4388"/>
      <c r="BG4388"/>
      <c r="BH4388"/>
      <c r="BI4388"/>
      <c r="BJ4388"/>
      <c r="BK4388"/>
      <c r="BL4388"/>
      <c r="BM4388"/>
      <c r="BN4388"/>
      <c r="BO4388"/>
    </row>
    <row r="4389" spans="1:67" ht="15" x14ac:dyDescent="0.25">
      <c r="A4389" s="245" t="s">
        <v>2037</v>
      </c>
      <c r="B4389" s="245" t="s">
        <v>2036</v>
      </c>
      <c r="C4389" s="245" t="s">
        <v>2430</v>
      </c>
      <c r="D4389" s="245" t="s">
        <v>2429</v>
      </c>
      <c r="E4389" s="246" t="s">
        <v>44</v>
      </c>
      <c r="F4389" s="245" t="s">
        <v>44</v>
      </c>
      <c r="G4389" s="245" t="s">
        <v>2994</v>
      </c>
      <c r="H4389" s="245" t="s">
        <v>2993</v>
      </c>
      <c r="I4389" s="245" t="s">
        <v>24</v>
      </c>
      <c r="J4389" s="245" t="s">
        <v>59</v>
      </c>
      <c r="K4389" s="246" t="s">
        <v>8991</v>
      </c>
      <c r="L4389" s="245" t="s">
        <v>568</v>
      </c>
      <c r="M4389"/>
      <c r="N4389"/>
      <c r="O4389"/>
      <c r="P4389"/>
      <c r="Q4389"/>
      <c r="R4389"/>
      <c r="S4389"/>
      <c r="T4389"/>
      <c r="U4389"/>
      <c r="V4389"/>
      <c r="W4389"/>
      <c r="X4389"/>
      <c r="Y4389"/>
      <c r="Z4389"/>
      <c r="AA4389"/>
      <c r="AB4389"/>
      <c r="AC4389"/>
      <c r="AD4389"/>
      <c r="AE4389"/>
      <c r="AF4389"/>
      <c r="AG4389"/>
      <c r="AH4389"/>
      <c r="AI4389"/>
      <c r="AJ4389"/>
      <c r="AK4389"/>
      <c r="AL4389"/>
      <c r="AM4389"/>
      <c r="AN4389"/>
      <c r="AO4389"/>
      <c r="AP4389"/>
      <c r="AQ4389"/>
      <c r="AR4389"/>
      <c r="AS4389"/>
      <c r="AT4389"/>
      <c r="AU4389"/>
      <c r="AV4389"/>
      <c r="AW4389"/>
      <c r="AX4389"/>
      <c r="AY4389"/>
      <c r="AZ4389"/>
      <c r="BA4389"/>
      <c r="BB4389"/>
      <c r="BC4389"/>
      <c r="BD4389"/>
      <c r="BE4389"/>
      <c r="BF4389"/>
      <c r="BG4389"/>
      <c r="BH4389"/>
      <c r="BI4389"/>
      <c r="BJ4389"/>
      <c r="BK4389"/>
      <c r="BL4389"/>
      <c r="BM4389"/>
      <c r="BN4389"/>
      <c r="BO4389"/>
    </row>
    <row r="4390" spans="1:67" ht="15" x14ac:dyDescent="0.25">
      <c r="A4390" s="245" t="s">
        <v>2037</v>
      </c>
      <c r="B4390" s="245" t="s">
        <v>2036</v>
      </c>
      <c r="C4390" s="245" t="s">
        <v>2430</v>
      </c>
      <c r="D4390" s="245" t="s">
        <v>2429</v>
      </c>
      <c r="E4390" s="246" t="s">
        <v>44</v>
      </c>
      <c r="F4390" s="245" t="s">
        <v>44</v>
      </c>
      <c r="G4390" s="245" t="s">
        <v>2992</v>
      </c>
      <c r="H4390" s="245" t="s">
        <v>2991</v>
      </c>
      <c r="I4390" s="245" t="s">
        <v>24</v>
      </c>
      <c r="J4390" s="245" t="s">
        <v>59</v>
      </c>
      <c r="K4390" s="246" t="s">
        <v>12637</v>
      </c>
      <c r="L4390" s="245" t="s">
        <v>568</v>
      </c>
      <c r="M4390"/>
      <c r="N4390"/>
      <c r="O4390"/>
      <c r="P4390"/>
      <c r="Q4390"/>
      <c r="R4390"/>
      <c r="S4390"/>
      <c r="T4390"/>
      <c r="U4390"/>
      <c r="V4390"/>
      <c r="W4390"/>
      <c r="X4390"/>
      <c r="Y4390"/>
      <c r="Z4390"/>
      <c r="AA4390"/>
      <c r="AB4390"/>
      <c r="AC4390"/>
      <c r="AD4390"/>
      <c r="AE4390"/>
      <c r="AF4390"/>
      <c r="AG4390"/>
      <c r="AH4390"/>
      <c r="AI4390"/>
      <c r="AJ4390"/>
      <c r="AK4390"/>
      <c r="AL4390"/>
      <c r="AM4390"/>
      <c r="AN4390"/>
      <c r="AO4390"/>
      <c r="AP4390"/>
      <c r="AQ4390"/>
      <c r="AR4390"/>
      <c r="AS4390"/>
      <c r="AT4390"/>
      <c r="AU4390"/>
      <c r="AV4390"/>
      <c r="AW4390"/>
      <c r="AX4390"/>
      <c r="AY4390"/>
      <c r="AZ4390"/>
      <c r="BA4390"/>
      <c r="BB4390"/>
      <c r="BC4390"/>
      <c r="BD4390"/>
      <c r="BE4390"/>
      <c r="BF4390"/>
      <c r="BG4390"/>
      <c r="BH4390"/>
      <c r="BI4390"/>
      <c r="BJ4390"/>
      <c r="BK4390"/>
      <c r="BL4390"/>
      <c r="BM4390"/>
      <c r="BN4390"/>
      <c r="BO4390"/>
    </row>
    <row r="4391" spans="1:67" ht="15" x14ac:dyDescent="0.25">
      <c r="A4391" s="245" t="s">
        <v>2037</v>
      </c>
      <c r="B4391" s="245" t="s">
        <v>2036</v>
      </c>
      <c r="C4391" s="245" t="s">
        <v>2430</v>
      </c>
      <c r="D4391" s="245" t="s">
        <v>2429</v>
      </c>
      <c r="E4391" s="246" t="s">
        <v>44</v>
      </c>
      <c r="F4391" s="245" t="s">
        <v>44</v>
      </c>
      <c r="G4391" s="245" t="s">
        <v>2990</v>
      </c>
      <c r="H4391" s="245" t="s">
        <v>2989</v>
      </c>
      <c r="I4391" s="245" t="s">
        <v>24</v>
      </c>
      <c r="J4391" s="245" t="s">
        <v>59</v>
      </c>
      <c r="K4391" s="246" t="s">
        <v>9564</v>
      </c>
      <c r="L4391" s="245" t="s">
        <v>568</v>
      </c>
      <c r="M4391"/>
      <c r="N4391"/>
      <c r="O4391"/>
      <c r="P4391"/>
      <c r="Q4391"/>
      <c r="R4391"/>
      <c r="S4391"/>
      <c r="T4391"/>
      <c r="U4391"/>
      <c r="V4391"/>
      <c r="W4391"/>
      <c r="X4391"/>
      <c r="Y4391"/>
      <c r="Z4391"/>
      <c r="AA4391"/>
      <c r="AB4391"/>
      <c r="AC4391"/>
      <c r="AD4391"/>
      <c r="AE4391"/>
      <c r="AF4391"/>
      <c r="AG4391"/>
      <c r="AH4391"/>
      <c r="AI4391"/>
      <c r="AJ4391"/>
      <c r="AK4391"/>
      <c r="AL4391"/>
      <c r="AM4391"/>
      <c r="AN4391"/>
      <c r="AO4391"/>
      <c r="AP4391"/>
      <c r="AQ4391"/>
      <c r="AR4391"/>
      <c r="AS4391"/>
      <c r="AT4391"/>
      <c r="AU4391"/>
      <c r="AV4391"/>
      <c r="AW4391"/>
      <c r="AX4391"/>
      <c r="AY4391"/>
      <c r="AZ4391"/>
      <c r="BA4391"/>
      <c r="BB4391"/>
      <c r="BC4391"/>
      <c r="BD4391"/>
      <c r="BE4391"/>
      <c r="BF4391"/>
      <c r="BG4391"/>
      <c r="BH4391"/>
      <c r="BI4391"/>
      <c r="BJ4391"/>
      <c r="BK4391"/>
      <c r="BL4391"/>
      <c r="BM4391"/>
      <c r="BN4391"/>
      <c r="BO4391"/>
    </row>
    <row r="4392" spans="1:67" ht="15" x14ac:dyDescent="0.25">
      <c r="A4392" s="245" t="s">
        <v>2037</v>
      </c>
      <c r="B4392" s="245" t="s">
        <v>2036</v>
      </c>
      <c r="C4392" s="245" t="s">
        <v>2430</v>
      </c>
      <c r="D4392" s="245" t="s">
        <v>2429</v>
      </c>
      <c r="E4392" s="246" t="s">
        <v>44</v>
      </c>
      <c r="F4392" s="245" t="s">
        <v>44</v>
      </c>
      <c r="G4392" s="245" t="s">
        <v>2988</v>
      </c>
      <c r="H4392" s="245" t="s">
        <v>2987</v>
      </c>
      <c r="I4392" s="245" t="s">
        <v>24</v>
      </c>
      <c r="J4392" s="245" t="s">
        <v>59</v>
      </c>
      <c r="K4392" s="246" t="s">
        <v>8573</v>
      </c>
      <c r="L4392" s="245" t="s">
        <v>568</v>
      </c>
      <c r="M4392"/>
      <c r="N4392"/>
      <c r="O4392"/>
      <c r="P4392"/>
      <c r="Q4392"/>
      <c r="R4392"/>
      <c r="S4392"/>
      <c r="T4392"/>
      <c r="U4392"/>
      <c r="V4392"/>
      <c r="W4392"/>
      <c r="X4392"/>
      <c r="Y4392"/>
      <c r="Z4392"/>
      <c r="AA4392"/>
      <c r="AB4392"/>
      <c r="AC4392"/>
      <c r="AD4392"/>
      <c r="AE4392"/>
      <c r="AF4392"/>
      <c r="AG4392"/>
      <c r="AH4392"/>
      <c r="AI4392"/>
      <c r="AJ4392"/>
      <c r="AK4392"/>
      <c r="AL4392"/>
      <c r="AM4392"/>
      <c r="AN4392"/>
      <c r="AO4392"/>
      <c r="AP4392"/>
      <c r="AQ4392"/>
      <c r="AR4392"/>
      <c r="AS4392"/>
      <c r="AT4392"/>
      <c r="AU4392"/>
      <c r="AV4392"/>
      <c r="AW4392"/>
      <c r="AX4392"/>
      <c r="AY4392"/>
      <c r="AZ4392"/>
      <c r="BA4392"/>
      <c r="BB4392"/>
      <c r="BC4392"/>
      <c r="BD4392"/>
      <c r="BE4392"/>
      <c r="BF4392"/>
      <c r="BG4392"/>
      <c r="BH4392"/>
      <c r="BI4392"/>
      <c r="BJ4392"/>
      <c r="BK4392"/>
      <c r="BL4392"/>
      <c r="BM4392"/>
      <c r="BN4392"/>
      <c r="BO4392"/>
    </row>
    <row r="4393" spans="1:67" ht="15" x14ac:dyDescent="0.25">
      <c r="A4393" s="245" t="s">
        <v>2037</v>
      </c>
      <c r="B4393" s="245" t="s">
        <v>2036</v>
      </c>
      <c r="C4393" s="245" t="s">
        <v>2430</v>
      </c>
      <c r="D4393" s="245" t="s">
        <v>2429</v>
      </c>
      <c r="E4393" s="246" t="s">
        <v>44</v>
      </c>
      <c r="F4393" s="245" t="s">
        <v>44</v>
      </c>
      <c r="G4393" s="245" t="s">
        <v>2986</v>
      </c>
      <c r="H4393" s="245" t="s">
        <v>2985</v>
      </c>
      <c r="I4393" s="245" t="s">
        <v>24</v>
      </c>
      <c r="J4393" s="245" t="s">
        <v>59</v>
      </c>
      <c r="K4393" s="246" t="s">
        <v>5389</v>
      </c>
      <c r="L4393" s="245" t="s">
        <v>568</v>
      </c>
      <c r="M4393"/>
      <c r="N4393"/>
      <c r="O4393"/>
      <c r="P4393"/>
      <c r="Q4393"/>
      <c r="R4393"/>
      <c r="S4393"/>
      <c r="T4393"/>
      <c r="U4393"/>
      <c r="V4393"/>
      <c r="W4393"/>
      <c r="X4393"/>
      <c r="Y4393"/>
      <c r="Z4393"/>
      <c r="AA4393"/>
      <c r="AB4393"/>
      <c r="AC4393"/>
      <c r="AD4393"/>
      <c r="AE4393"/>
      <c r="AF4393"/>
      <c r="AG4393"/>
      <c r="AH4393"/>
      <c r="AI4393"/>
      <c r="AJ4393"/>
      <c r="AK4393"/>
      <c r="AL4393"/>
      <c r="AM4393"/>
      <c r="AN4393"/>
      <c r="AO4393"/>
      <c r="AP4393"/>
      <c r="AQ4393"/>
      <c r="AR4393"/>
      <c r="AS4393"/>
      <c r="AT4393"/>
      <c r="AU4393"/>
      <c r="AV4393"/>
      <c r="AW4393"/>
      <c r="AX4393"/>
      <c r="AY4393"/>
      <c r="AZ4393"/>
      <c r="BA4393"/>
      <c r="BB4393"/>
      <c r="BC4393"/>
      <c r="BD4393"/>
      <c r="BE4393"/>
      <c r="BF4393"/>
      <c r="BG4393"/>
      <c r="BH4393"/>
      <c r="BI4393"/>
      <c r="BJ4393"/>
      <c r="BK4393"/>
      <c r="BL4393"/>
      <c r="BM4393"/>
      <c r="BN4393"/>
      <c r="BO4393"/>
    </row>
    <row r="4394" spans="1:67" ht="15" x14ac:dyDescent="0.25">
      <c r="A4394" s="245" t="s">
        <v>2037</v>
      </c>
      <c r="B4394" s="245" t="s">
        <v>2036</v>
      </c>
      <c r="C4394" s="245" t="s">
        <v>2430</v>
      </c>
      <c r="D4394" s="245" t="s">
        <v>2429</v>
      </c>
      <c r="E4394" s="246" t="s">
        <v>44</v>
      </c>
      <c r="F4394" s="245" t="s">
        <v>44</v>
      </c>
      <c r="G4394" s="245" t="s">
        <v>2984</v>
      </c>
      <c r="H4394" s="245" t="s">
        <v>2983</v>
      </c>
      <c r="I4394" s="245" t="s">
        <v>24</v>
      </c>
      <c r="J4394" s="245" t="s">
        <v>59</v>
      </c>
      <c r="K4394" s="246" t="s">
        <v>10317</v>
      </c>
      <c r="L4394" s="245" t="s">
        <v>568</v>
      </c>
      <c r="M4394"/>
      <c r="N4394"/>
      <c r="O4394"/>
      <c r="P4394"/>
      <c r="Q4394"/>
      <c r="R4394"/>
      <c r="S4394"/>
      <c r="T4394"/>
      <c r="U4394"/>
      <c r="V4394"/>
      <c r="W4394"/>
      <c r="X4394"/>
      <c r="Y4394"/>
      <c r="Z4394"/>
      <c r="AA4394"/>
      <c r="AB4394"/>
      <c r="AC4394"/>
      <c r="AD4394"/>
      <c r="AE4394"/>
      <c r="AF4394"/>
      <c r="AG4394"/>
      <c r="AH4394"/>
      <c r="AI4394"/>
      <c r="AJ4394"/>
      <c r="AK4394"/>
      <c r="AL4394"/>
      <c r="AM4394"/>
      <c r="AN4394"/>
      <c r="AO4394"/>
      <c r="AP4394"/>
      <c r="AQ4394"/>
      <c r="AR4394"/>
      <c r="AS4394"/>
      <c r="AT4394"/>
      <c r="AU4394"/>
      <c r="AV4394"/>
      <c r="AW4394"/>
      <c r="AX4394"/>
      <c r="AY4394"/>
      <c r="AZ4394"/>
      <c r="BA4394"/>
      <c r="BB4394"/>
      <c r="BC4394"/>
      <c r="BD4394"/>
      <c r="BE4394"/>
      <c r="BF4394"/>
      <c r="BG4394"/>
      <c r="BH4394"/>
      <c r="BI4394"/>
      <c r="BJ4394"/>
      <c r="BK4394"/>
      <c r="BL4394"/>
      <c r="BM4394"/>
      <c r="BN4394"/>
      <c r="BO4394"/>
    </row>
    <row r="4395" spans="1:67" ht="15" x14ac:dyDescent="0.25">
      <c r="A4395" s="245" t="s">
        <v>2037</v>
      </c>
      <c r="B4395" s="245" t="s">
        <v>2036</v>
      </c>
      <c r="C4395" s="245" t="s">
        <v>2430</v>
      </c>
      <c r="D4395" s="245" t="s">
        <v>2429</v>
      </c>
      <c r="E4395" s="246" t="s">
        <v>44</v>
      </c>
      <c r="F4395" s="245" t="s">
        <v>44</v>
      </c>
      <c r="G4395" s="245" t="s">
        <v>2982</v>
      </c>
      <c r="H4395" s="245" t="s">
        <v>2981</v>
      </c>
      <c r="I4395" s="245" t="s">
        <v>24</v>
      </c>
      <c r="J4395" s="245" t="s">
        <v>59</v>
      </c>
      <c r="K4395" s="246" t="s">
        <v>8914</v>
      </c>
      <c r="L4395" s="245" t="s">
        <v>568</v>
      </c>
      <c r="M4395"/>
      <c r="N4395"/>
      <c r="O4395"/>
      <c r="P4395"/>
      <c r="Q4395"/>
      <c r="R4395"/>
      <c r="S4395"/>
      <c r="T4395"/>
      <c r="U4395"/>
      <c r="V4395"/>
      <c r="W4395"/>
      <c r="X4395"/>
      <c r="Y4395"/>
      <c r="Z4395"/>
      <c r="AA4395"/>
      <c r="AB4395"/>
      <c r="AC4395"/>
      <c r="AD4395"/>
      <c r="AE4395"/>
      <c r="AF4395"/>
      <c r="AG4395"/>
      <c r="AH4395"/>
      <c r="AI4395"/>
      <c r="AJ4395"/>
      <c r="AK4395"/>
      <c r="AL4395"/>
      <c r="AM4395"/>
      <c r="AN4395"/>
      <c r="AO4395"/>
      <c r="AP4395"/>
      <c r="AQ4395"/>
      <c r="AR4395"/>
      <c r="AS4395"/>
      <c r="AT4395"/>
      <c r="AU4395"/>
      <c r="AV4395"/>
      <c r="AW4395"/>
      <c r="AX4395"/>
      <c r="AY4395"/>
      <c r="AZ4395"/>
      <c r="BA4395"/>
      <c r="BB4395"/>
      <c r="BC4395"/>
      <c r="BD4395"/>
      <c r="BE4395"/>
      <c r="BF4395"/>
      <c r="BG4395"/>
      <c r="BH4395"/>
      <c r="BI4395"/>
      <c r="BJ4395"/>
      <c r="BK4395"/>
      <c r="BL4395"/>
      <c r="BM4395"/>
      <c r="BN4395"/>
      <c r="BO4395"/>
    </row>
    <row r="4396" spans="1:67" ht="15" x14ac:dyDescent="0.25">
      <c r="A4396" s="245" t="s">
        <v>2037</v>
      </c>
      <c r="B4396" s="245" t="s">
        <v>2036</v>
      </c>
      <c r="C4396" s="245" t="s">
        <v>2430</v>
      </c>
      <c r="D4396" s="245" t="s">
        <v>2429</v>
      </c>
      <c r="E4396" s="246" t="s">
        <v>44</v>
      </c>
      <c r="F4396" s="245" t="s">
        <v>44</v>
      </c>
      <c r="G4396" s="245" t="s">
        <v>2980</v>
      </c>
      <c r="H4396" s="245" t="s">
        <v>2979</v>
      </c>
      <c r="I4396" s="245" t="s">
        <v>24</v>
      </c>
      <c r="J4396" s="245" t="s">
        <v>59</v>
      </c>
      <c r="K4396" s="246" t="s">
        <v>9081</v>
      </c>
      <c r="L4396" s="245" t="s">
        <v>568</v>
      </c>
      <c r="M4396"/>
      <c r="N4396"/>
      <c r="O4396"/>
      <c r="P4396"/>
      <c r="Q4396"/>
      <c r="R4396"/>
      <c r="S4396"/>
      <c r="T4396"/>
      <c r="U4396"/>
      <c r="V4396"/>
      <c r="W4396"/>
      <c r="X4396"/>
      <c r="Y4396"/>
      <c r="Z4396"/>
      <c r="AA4396"/>
      <c r="AB4396"/>
      <c r="AC4396"/>
      <c r="AD4396"/>
      <c r="AE4396"/>
      <c r="AF4396"/>
      <c r="AG4396"/>
      <c r="AH4396"/>
      <c r="AI4396"/>
      <c r="AJ4396"/>
      <c r="AK4396"/>
      <c r="AL4396"/>
      <c r="AM4396"/>
      <c r="AN4396"/>
      <c r="AO4396"/>
      <c r="AP4396"/>
      <c r="AQ4396"/>
      <c r="AR4396"/>
      <c r="AS4396"/>
      <c r="AT4396"/>
      <c r="AU4396"/>
      <c r="AV4396"/>
      <c r="AW4396"/>
      <c r="AX4396"/>
      <c r="AY4396"/>
      <c r="AZ4396"/>
      <c r="BA4396"/>
      <c r="BB4396"/>
      <c r="BC4396"/>
      <c r="BD4396"/>
      <c r="BE4396"/>
      <c r="BF4396"/>
      <c r="BG4396"/>
      <c r="BH4396"/>
      <c r="BI4396"/>
      <c r="BJ4396"/>
      <c r="BK4396"/>
      <c r="BL4396"/>
      <c r="BM4396"/>
      <c r="BN4396"/>
      <c r="BO4396"/>
    </row>
    <row r="4397" spans="1:67" ht="15" x14ac:dyDescent="0.25">
      <c r="A4397" s="245" t="s">
        <v>2037</v>
      </c>
      <c r="B4397" s="245" t="s">
        <v>2036</v>
      </c>
      <c r="C4397" s="245" t="s">
        <v>2430</v>
      </c>
      <c r="D4397" s="245" t="s">
        <v>2429</v>
      </c>
      <c r="E4397" s="246" t="s">
        <v>44</v>
      </c>
      <c r="F4397" s="245" t="s">
        <v>44</v>
      </c>
      <c r="G4397" s="245" t="s">
        <v>2978</v>
      </c>
      <c r="H4397" s="245" t="s">
        <v>2977</v>
      </c>
      <c r="I4397" s="245" t="s">
        <v>24</v>
      </c>
      <c r="J4397" s="245" t="s">
        <v>59</v>
      </c>
      <c r="K4397" s="246" t="s">
        <v>24702</v>
      </c>
      <c r="L4397" s="245" t="s">
        <v>568</v>
      </c>
      <c r="M4397"/>
      <c r="N4397"/>
      <c r="O4397"/>
      <c r="P4397"/>
      <c r="Q4397"/>
      <c r="R4397"/>
      <c r="S4397"/>
      <c r="T4397"/>
      <c r="U4397"/>
      <c r="V4397"/>
      <c r="W4397"/>
      <c r="X4397"/>
      <c r="Y4397"/>
      <c r="Z4397"/>
      <c r="AA4397"/>
      <c r="AB4397"/>
      <c r="AC4397"/>
      <c r="AD4397"/>
      <c r="AE4397"/>
      <c r="AF4397"/>
      <c r="AG4397"/>
      <c r="AH4397"/>
      <c r="AI4397"/>
      <c r="AJ4397"/>
      <c r="AK4397"/>
      <c r="AL4397"/>
      <c r="AM4397"/>
      <c r="AN4397"/>
      <c r="AO4397"/>
      <c r="AP4397"/>
      <c r="AQ4397"/>
      <c r="AR4397"/>
      <c r="AS4397"/>
      <c r="AT4397"/>
      <c r="AU4397"/>
      <c r="AV4397"/>
      <c r="AW4397"/>
      <c r="AX4397"/>
      <c r="AY4397"/>
      <c r="AZ4397"/>
      <c r="BA4397"/>
      <c r="BB4397"/>
      <c r="BC4397"/>
      <c r="BD4397"/>
      <c r="BE4397"/>
      <c r="BF4397"/>
      <c r="BG4397"/>
      <c r="BH4397"/>
      <c r="BI4397"/>
      <c r="BJ4397"/>
      <c r="BK4397"/>
      <c r="BL4397"/>
      <c r="BM4397"/>
      <c r="BN4397"/>
      <c r="BO4397"/>
    </row>
    <row r="4398" spans="1:67" ht="15" x14ac:dyDescent="0.25">
      <c r="A4398" s="245" t="s">
        <v>2037</v>
      </c>
      <c r="B4398" s="245" t="s">
        <v>2036</v>
      </c>
      <c r="C4398" s="245" t="s">
        <v>2430</v>
      </c>
      <c r="D4398" s="245" t="s">
        <v>2429</v>
      </c>
      <c r="E4398" s="246" t="s">
        <v>44</v>
      </c>
      <c r="F4398" s="245" t="s">
        <v>44</v>
      </c>
      <c r="G4398" s="245" t="s">
        <v>2976</v>
      </c>
      <c r="H4398" s="245" t="s">
        <v>2975</v>
      </c>
      <c r="I4398" s="245" t="s">
        <v>24</v>
      </c>
      <c r="J4398" s="245" t="s">
        <v>59</v>
      </c>
      <c r="K4398" s="246" t="s">
        <v>24703</v>
      </c>
      <c r="L4398" s="245" t="s">
        <v>568</v>
      </c>
      <c r="M4398"/>
      <c r="N4398"/>
      <c r="O4398"/>
      <c r="P4398"/>
      <c r="Q4398"/>
      <c r="R4398"/>
      <c r="S4398"/>
      <c r="T4398"/>
      <c r="U4398"/>
      <c r="V4398"/>
      <c r="W4398"/>
      <c r="X4398"/>
      <c r="Y4398"/>
      <c r="Z4398"/>
      <c r="AA4398"/>
      <c r="AB4398"/>
      <c r="AC4398"/>
      <c r="AD4398"/>
      <c r="AE4398"/>
      <c r="AF4398"/>
      <c r="AG4398"/>
      <c r="AH4398"/>
      <c r="AI4398"/>
      <c r="AJ4398"/>
      <c r="AK4398"/>
      <c r="AL4398"/>
      <c r="AM4398"/>
      <c r="AN4398"/>
      <c r="AO4398"/>
      <c r="AP4398"/>
      <c r="AQ4398"/>
      <c r="AR4398"/>
      <c r="AS4398"/>
      <c r="AT4398"/>
      <c r="AU4398"/>
      <c r="AV4398"/>
      <c r="AW4398"/>
      <c r="AX4398"/>
      <c r="AY4398"/>
      <c r="AZ4398"/>
      <c r="BA4398"/>
      <c r="BB4398"/>
      <c r="BC4398"/>
      <c r="BD4398"/>
      <c r="BE4398"/>
      <c r="BF4398"/>
      <c r="BG4398"/>
      <c r="BH4398"/>
      <c r="BI4398"/>
      <c r="BJ4398"/>
      <c r="BK4398"/>
      <c r="BL4398"/>
      <c r="BM4398"/>
      <c r="BN4398"/>
      <c r="BO4398"/>
    </row>
    <row r="4399" spans="1:67" ht="15" x14ac:dyDescent="0.25">
      <c r="A4399" s="245" t="s">
        <v>2037</v>
      </c>
      <c r="B4399" s="245" t="s">
        <v>2036</v>
      </c>
      <c r="C4399" s="245" t="s">
        <v>2430</v>
      </c>
      <c r="D4399" s="245" t="s">
        <v>2429</v>
      </c>
      <c r="E4399" s="246" t="s">
        <v>44</v>
      </c>
      <c r="F4399" s="245" t="s">
        <v>44</v>
      </c>
      <c r="G4399" s="245" t="s">
        <v>2974</v>
      </c>
      <c r="H4399" s="245" t="s">
        <v>2973</v>
      </c>
      <c r="I4399" s="245" t="s">
        <v>24</v>
      </c>
      <c r="J4399" s="245" t="s">
        <v>59</v>
      </c>
      <c r="K4399" s="246" t="s">
        <v>15324</v>
      </c>
      <c r="L4399" s="245" t="s">
        <v>568</v>
      </c>
      <c r="M4399"/>
      <c r="N4399"/>
      <c r="O4399"/>
      <c r="P4399"/>
      <c r="Q4399"/>
      <c r="R4399"/>
      <c r="S4399"/>
      <c r="T4399"/>
      <c r="U4399"/>
      <c r="V4399"/>
      <c r="W4399"/>
      <c r="X4399"/>
      <c r="Y4399"/>
      <c r="Z4399"/>
      <c r="AA4399"/>
      <c r="AB4399"/>
      <c r="AC4399"/>
      <c r="AD4399"/>
      <c r="AE4399"/>
      <c r="AF4399"/>
      <c r="AG4399"/>
      <c r="AH4399"/>
      <c r="AI4399"/>
      <c r="AJ4399"/>
      <c r="AK4399"/>
      <c r="AL4399"/>
      <c r="AM4399"/>
      <c r="AN4399"/>
      <c r="AO4399"/>
      <c r="AP4399"/>
      <c r="AQ4399"/>
      <c r="AR4399"/>
      <c r="AS4399"/>
      <c r="AT4399"/>
      <c r="AU4399"/>
      <c r="AV4399"/>
      <c r="AW4399"/>
      <c r="AX4399"/>
      <c r="AY4399"/>
      <c r="AZ4399"/>
      <c r="BA4399"/>
      <c r="BB4399"/>
      <c r="BC4399"/>
      <c r="BD4399"/>
      <c r="BE4399"/>
      <c r="BF4399"/>
      <c r="BG4399"/>
      <c r="BH4399"/>
      <c r="BI4399"/>
      <c r="BJ4399"/>
      <c r="BK4399"/>
      <c r="BL4399"/>
      <c r="BM4399"/>
      <c r="BN4399"/>
      <c r="BO4399"/>
    </row>
    <row r="4400" spans="1:67" ht="15" x14ac:dyDescent="0.25">
      <c r="A4400" s="245" t="s">
        <v>2037</v>
      </c>
      <c r="B4400" s="245" t="s">
        <v>2036</v>
      </c>
      <c r="C4400" s="245" t="s">
        <v>2430</v>
      </c>
      <c r="D4400" s="245" t="s">
        <v>2429</v>
      </c>
      <c r="E4400" s="246" t="s">
        <v>44</v>
      </c>
      <c r="F4400" s="245" t="s">
        <v>44</v>
      </c>
      <c r="G4400" s="245" t="s">
        <v>2972</v>
      </c>
      <c r="H4400" s="245" t="s">
        <v>2971</v>
      </c>
      <c r="I4400" s="245" t="s">
        <v>24</v>
      </c>
      <c r="J4400" s="245" t="s">
        <v>59</v>
      </c>
      <c r="K4400" s="246" t="s">
        <v>20467</v>
      </c>
      <c r="L4400" s="245" t="s">
        <v>568</v>
      </c>
      <c r="M4400"/>
      <c r="N4400"/>
      <c r="O4400"/>
      <c r="P4400"/>
      <c r="Q4400"/>
      <c r="R4400"/>
      <c r="S4400"/>
      <c r="T4400"/>
      <c r="U4400"/>
      <c r="V4400"/>
      <c r="W4400"/>
      <c r="X4400"/>
      <c r="Y4400"/>
      <c r="Z4400"/>
      <c r="AA4400"/>
      <c r="AB4400"/>
      <c r="AC4400"/>
      <c r="AD4400"/>
      <c r="AE4400"/>
      <c r="AF4400"/>
      <c r="AG4400"/>
      <c r="AH4400"/>
      <c r="AI4400"/>
      <c r="AJ4400"/>
      <c r="AK4400"/>
      <c r="AL4400"/>
      <c r="AM4400"/>
      <c r="AN4400"/>
      <c r="AO4400"/>
      <c r="AP4400"/>
      <c r="AQ4400"/>
      <c r="AR4400"/>
      <c r="AS4400"/>
      <c r="AT4400"/>
      <c r="AU4400"/>
      <c r="AV4400"/>
      <c r="AW4400"/>
      <c r="AX4400"/>
      <c r="AY4400"/>
      <c r="AZ4400"/>
      <c r="BA4400"/>
      <c r="BB4400"/>
      <c r="BC4400"/>
      <c r="BD4400"/>
      <c r="BE4400"/>
      <c r="BF4400"/>
      <c r="BG4400"/>
      <c r="BH4400"/>
      <c r="BI4400"/>
      <c r="BJ4400"/>
      <c r="BK4400"/>
      <c r="BL4400"/>
      <c r="BM4400"/>
      <c r="BN4400"/>
      <c r="BO4400"/>
    </row>
    <row r="4401" spans="1:67" ht="15" x14ac:dyDescent="0.25">
      <c r="A4401" s="245" t="s">
        <v>2037</v>
      </c>
      <c r="B4401" s="245" t="s">
        <v>2036</v>
      </c>
      <c r="C4401" s="245" t="s">
        <v>2430</v>
      </c>
      <c r="D4401" s="245" t="s">
        <v>2429</v>
      </c>
      <c r="E4401" s="246" t="s">
        <v>44</v>
      </c>
      <c r="F4401" s="245" t="s">
        <v>44</v>
      </c>
      <c r="G4401" s="245" t="s">
        <v>2970</v>
      </c>
      <c r="H4401" s="245" t="s">
        <v>2969</v>
      </c>
      <c r="I4401" s="245" t="s">
        <v>24</v>
      </c>
      <c r="J4401" s="245" t="s">
        <v>59</v>
      </c>
      <c r="K4401" s="246" t="s">
        <v>24704</v>
      </c>
      <c r="L4401" s="245" t="s">
        <v>568</v>
      </c>
      <c r="M4401"/>
      <c r="N4401"/>
      <c r="O4401"/>
      <c r="P4401"/>
      <c r="Q4401"/>
      <c r="R4401"/>
      <c r="S4401"/>
      <c r="T4401"/>
      <c r="U4401"/>
      <c r="V4401"/>
      <c r="W4401"/>
      <c r="X4401"/>
      <c r="Y4401"/>
      <c r="Z4401"/>
      <c r="AA4401"/>
      <c r="AB4401"/>
      <c r="AC4401"/>
      <c r="AD4401"/>
      <c r="AE4401"/>
      <c r="AF4401"/>
      <c r="AG4401"/>
      <c r="AH4401"/>
      <c r="AI4401"/>
      <c r="AJ4401"/>
      <c r="AK4401"/>
      <c r="AL4401"/>
      <c r="AM4401"/>
      <c r="AN4401"/>
      <c r="AO4401"/>
      <c r="AP4401"/>
      <c r="AQ4401"/>
      <c r="AR4401"/>
      <c r="AS4401"/>
      <c r="AT4401"/>
      <c r="AU4401"/>
      <c r="AV4401"/>
      <c r="AW4401"/>
      <c r="AX4401"/>
      <c r="AY4401"/>
      <c r="AZ4401"/>
      <c r="BA4401"/>
      <c r="BB4401"/>
      <c r="BC4401"/>
      <c r="BD4401"/>
      <c r="BE4401"/>
      <c r="BF4401"/>
      <c r="BG4401"/>
      <c r="BH4401"/>
      <c r="BI4401"/>
      <c r="BJ4401"/>
      <c r="BK4401"/>
      <c r="BL4401"/>
      <c r="BM4401"/>
      <c r="BN4401"/>
      <c r="BO4401"/>
    </row>
    <row r="4402" spans="1:67" ht="15" x14ac:dyDescent="0.25">
      <c r="A4402" s="245" t="s">
        <v>2037</v>
      </c>
      <c r="B4402" s="245" t="s">
        <v>2036</v>
      </c>
      <c r="C4402" s="245" t="s">
        <v>2430</v>
      </c>
      <c r="D4402" s="245" t="s">
        <v>2429</v>
      </c>
      <c r="E4402" s="246" t="s">
        <v>44</v>
      </c>
      <c r="F4402" s="245" t="s">
        <v>44</v>
      </c>
      <c r="G4402" s="245" t="s">
        <v>2968</v>
      </c>
      <c r="H4402" s="245" t="s">
        <v>2967</v>
      </c>
      <c r="I4402" s="245" t="s">
        <v>24</v>
      </c>
      <c r="J4402" s="245" t="s">
        <v>59</v>
      </c>
      <c r="K4402" s="246" t="s">
        <v>24705</v>
      </c>
      <c r="L4402" s="245" t="s">
        <v>568</v>
      </c>
      <c r="M4402"/>
      <c r="N4402"/>
      <c r="O4402"/>
      <c r="P4402"/>
      <c r="Q4402"/>
      <c r="R4402"/>
      <c r="S4402"/>
      <c r="T4402"/>
      <c r="U4402"/>
      <c r="V4402"/>
      <c r="W4402"/>
      <c r="X4402"/>
      <c r="Y4402"/>
      <c r="Z4402"/>
      <c r="AA4402"/>
      <c r="AB4402"/>
      <c r="AC4402"/>
      <c r="AD4402"/>
      <c r="AE4402"/>
      <c r="AF4402"/>
      <c r="AG4402"/>
      <c r="AH4402"/>
      <c r="AI4402"/>
      <c r="AJ4402"/>
      <c r="AK4402"/>
      <c r="AL4402"/>
      <c r="AM4402"/>
      <c r="AN4402"/>
      <c r="AO4402"/>
      <c r="AP4402"/>
      <c r="AQ4402"/>
      <c r="AR4402"/>
      <c r="AS4402"/>
      <c r="AT4402"/>
      <c r="AU4402"/>
      <c r="AV4402"/>
      <c r="AW4402"/>
      <c r="AX4402"/>
      <c r="AY4402"/>
      <c r="AZ4402"/>
      <c r="BA4402"/>
      <c r="BB4402"/>
      <c r="BC4402"/>
      <c r="BD4402"/>
      <c r="BE4402"/>
      <c r="BF4402"/>
      <c r="BG4402"/>
      <c r="BH4402"/>
      <c r="BI4402"/>
      <c r="BJ4402"/>
      <c r="BK4402"/>
      <c r="BL4402"/>
      <c r="BM4402"/>
      <c r="BN4402"/>
      <c r="BO4402"/>
    </row>
    <row r="4403" spans="1:67" ht="15" x14ac:dyDescent="0.25">
      <c r="A4403" s="245" t="s">
        <v>2037</v>
      </c>
      <c r="B4403" s="245" t="s">
        <v>2036</v>
      </c>
      <c r="C4403" s="245" t="s">
        <v>2430</v>
      </c>
      <c r="D4403" s="245" t="s">
        <v>2429</v>
      </c>
      <c r="E4403" s="246" t="s">
        <v>44</v>
      </c>
      <c r="F4403" s="245" t="s">
        <v>44</v>
      </c>
      <c r="G4403" s="245" t="s">
        <v>2966</v>
      </c>
      <c r="H4403" s="245" t="s">
        <v>2965</v>
      </c>
      <c r="I4403" s="245" t="s">
        <v>24</v>
      </c>
      <c r="J4403" s="245" t="s">
        <v>59</v>
      </c>
      <c r="K4403" s="246" t="s">
        <v>24706</v>
      </c>
      <c r="L4403" s="245" t="s">
        <v>568</v>
      </c>
      <c r="M4403"/>
      <c r="N4403"/>
      <c r="O4403"/>
      <c r="P4403"/>
      <c r="Q4403"/>
      <c r="R4403"/>
      <c r="S4403"/>
      <c r="T4403"/>
      <c r="U4403"/>
      <c r="V4403"/>
      <c r="W4403"/>
      <c r="X4403"/>
      <c r="Y4403"/>
      <c r="Z4403"/>
      <c r="AA4403"/>
      <c r="AB4403"/>
      <c r="AC4403"/>
      <c r="AD4403"/>
      <c r="AE4403"/>
      <c r="AF4403"/>
      <c r="AG4403"/>
      <c r="AH4403"/>
      <c r="AI4403"/>
      <c r="AJ4403"/>
      <c r="AK4403"/>
      <c r="AL4403"/>
      <c r="AM4403"/>
      <c r="AN4403"/>
      <c r="AO4403"/>
      <c r="AP4403"/>
      <c r="AQ4403"/>
      <c r="AR4403"/>
      <c r="AS4403"/>
      <c r="AT4403"/>
      <c r="AU4403"/>
      <c r="AV4403"/>
      <c r="AW4403"/>
      <c r="AX4403"/>
      <c r="AY4403"/>
      <c r="AZ4403"/>
      <c r="BA4403"/>
      <c r="BB4403"/>
      <c r="BC4403"/>
      <c r="BD4403"/>
      <c r="BE4403"/>
      <c r="BF4403"/>
      <c r="BG4403"/>
      <c r="BH4403"/>
      <c r="BI4403"/>
      <c r="BJ4403"/>
      <c r="BK4403"/>
      <c r="BL4403"/>
      <c r="BM4403"/>
      <c r="BN4403"/>
      <c r="BO4403"/>
    </row>
    <row r="4404" spans="1:67" ht="15" x14ac:dyDescent="0.25">
      <c r="A4404" s="245" t="s">
        <v>2037</v>
      </c>
      <c r="B4404" s="245" t="s">
        <v>2036</v>
      </c>
      <c r="C4404" s="245" t="s">
        <v>2430</v>
      </c>
      <c r="D4404" s="245" t="s">
        <v>2429</v>
      </c>
      <c r="E4404" s="246" t="s">
        <v>44</v>
      </c>
      <c r="F4404" s="245" t="s">
        <v>44</v>
      </c>
      <c r="G4404" s="245" t="s">
        <v>2964</v>
      </c>
      <c r="H4404" s="245" t="s">
        <v>2963</v>
      </c>
      <c r="I4404" s="245" t="s">
        <v>24</v>
      </c>
      <c r="J4404" s="245" t="s">
        <v>59</v>
      </c>
      <c r="K4404" s="246" t="s">
        <v>24707</v>
      </c>
      <c r="L4404" s="245" t="s">
        <v>568</v>
      </c>
      <c r="M4404"/>
      <c r="N4404"/>
      <c r="O4404"/>
      <c r="P4404"/>
      <c r="Q4404"/>
      <c r="R4404"/>
      <c r="S4404"/>
      <c r="T4404"/>
      <c r="U4404"/>
      <c r="V4404"/>
      <c r="W4404"/>
      <c r="X4404"/>
      <c r="Y4404"/>
      <c r="Z4404"/>
      <c r="AA4404"/>
      <c r="AB4404"/>
      <c r="AC4404"/>
      <c r="AD4404"/>
      <c r="AE4404"/>
      <c r="AF4404"/>
      <c r="AG4404"/>
      <c r="AH4404"/>
      <c r="AI4404"/>
      <c r="AJ4404"/>
      <c r="AK4404"/>
      <c r="AL4404"/>
      <c r="AM4404"/>
      <c r="AN4404"/>
      <c r="AO4404"/>
      <c r="AP4404"/>
      <c r="AQ4404"/>
      <c r="AR4404"/>
      <c r="AS4404"/>
      <c r="AT4404"/>
      <c r="AU4404"/>
      <c r="AV4404"/>
      <c r="AW4404"/>
      <c r="AX4404"/>
      <c r="AY4404"/>
      <c r="AZ4404"/>
      <c r="BA4404"/>
      <c r="BB4404"/>
      <c r="BC4404"/>
      <c r="BD4404"/>
      <c r="BE4404"/>
      <c r="BF4404"/>
      <c r="BG4404"/>
      <c r="BH4404"/>
      <c r="BI4404"/>
      <c r="BJ4404"/>
      <c r="BK4404"/>
      <c r="BL4404"/>
      <c r="BM4404"/>
      <c r="BN4404"/>
      <c r="BO4404"/>
    </row>
    <row r="4405" spans="1:67" ht="15" x14ac:dyDescent="0.25">
      <c r="A4405" s="245" t="s">
        <v>2037</v>
      </c>
      <c r="B4405" s="245" t="s">
        <v>2036</v>
      </c>
      <c r="C4405" s="245" t="s">
        <v>2430</v>
      </c>
      <c r="D4405" s="245" t="s">
        <v>2429</v>
      </c>
      <c r="E4405" s="246" t="s">
        <v>44</v>
      </c>
      <c r="F4405" s="245" t="s">
        <v>44</v>
      </c>
      <c r="G4405" s="245" t="s">
        <v>2962</v>
      </c>
      <c r="H4405" s="245" t="s">
        <v>2961</v>
      </c>
      <c r="I4405" s="245" t="s">
        <v>24</v>
      </c>
      <c r="J4405" s="245" t="s">
        <v>59</v>
      </c>
      <c r="K4405" s="246" t="s">
        <v>8787</v>
      </c>
      <c r="L4405" s="245" t="s">
        <v>568</v>
      </c>
      <c r="M4405"/>
      <c r="N4405"/>
      <c r="O4405"/>
      <c r="P4405"/>
      <c r="Q4405"/>
      <c r="R4405"/>
      <c r="S4405"/>
      <c r="T4405"/>
      <c r="U4405"/>
      <c r="V4405"/>
      <c r="W4405"/>
      <c r="X4405"/>
      <c r="Y4405"/>
      <c r="Z4405"/>
      <c r="AA4405"/>
      <c r="AB4405"/>
      <c r="AC4405"/>
      <c r="AD4405"/>
      <c r="AE4405"/>
      <c r="AF4405"/>
      <c r="AG4405"/>
      <c r="AH4405"/>
      <c r="AI4405"/>
      <c r="AJ4405"/>
      <c r="AK4405"/>
      <c r="AL4405"/>
      <c r="AM4405"/>
      <c r="AN4405"/>
      <c r="AO4405"/>
      <c r="AP4405"/>
      <c r="AQ4405"/>
      <c r="AR4405"/>
      <c r="AS4405"/>
      <c r="AT4405"/>
      <c r="AU4405"/>
      <c r="AV4405"/>
      <c r="AW4405"/>
      <c r="AX4405"/>
      <c r="AY4405"/>
      <c r="AZ4405"/>
      <c r="BA4405"/>
      <c r="BB4405"/>
      <c r="BC4405"/>
      <c r="BD4405"/>
      <c r="BE4405"/>
      <c r="BF4405"/>
      <c r="BG4405"/>
      <c r="BH4405"/>
      <c r="BI4405"/>
      <c r="BJ4405"/>
      <c r="BK4405"/>
      <c r="BL4405"/>
      <c r="BM4405"/>
      <c r="BN4405"/>
      <c r="BO4405"/>
    </row>
    <row r="4406" spans="1:67" ht="15" x14ac:dyDescent="0.25">
      <c r="A4406" s="245" t="s">
        <v>2037</v>
      </c>
      <c r="B4406" s="245" t="s">
        <v>2036</v>
      </c>
      <c r="C4406" s="245" t="s">
        <v>2430</v>
      </c>
      <c r="D4406" s="245" t="s">
        <v>2429</v>
      </c>
      <c r="E4406" s="246" t="s">
        <v>44</v>
      </c>
      <c r="F4406" s="245" t="s">
        <v>44</v>
      </c>
      <c r="G4406" s="245" t="s">
        <v>2960</v>
      </c>
      <c r="H4406" s="245" t="s">
        <v>2959</v>
      </c>
      <c r="I4406" s="245" t="s">
        <v>24</v>
      </c>
      <c r="J4406" s="245" t="s">
        <v>59</v>
      </c>
      <c r="K4406" s="246" t="s">
        <v>11725</v>
      </c>
      <c r="L4406" s="245" t="s">
        <v>568</v>
      </c>
      <c r="M4406"/>
      <c r="N4406"/>
      <c r="O4406"/>
      <c r="P4406"/>
      <c r="Q4406"/>
      <c r="R4406"/>
      <c r="S4406"/>
      <c r="T4406"/>
      <c r="U4406"/>
      <c r="V4406"/>
      <c r="W4406"/>
      <c r="X4406"/>
      <c r="Y4406"/>
      <c r="Z4406"/>
      <c r="AA4406"/>
      <c r="AB4406"/>
      <c r="AC4406"/>
      <c r="AD4406"/>
      <c r="AE4406"/>
      <c r="AF4406"/>
      <c r="AG4406"/>
      <c r="AH4406"/>
      <c r="AI4406"/>
      <c r="AJ4406"/>
      <c r="AK4406"/>
      <c r="AL4406"/>
      <c r="AM4406"/>
      <c r="AN4406"/>
      <c r="AO4406"/>
      <c r="AP4406"/>
      <c r="AQ4406"/>
      <c r="AR4406"/>
      <c r="AS4406"/>
      <c r="AT4406"/>
      <c r="AU4406"/>
      <c r="AV4406"/>
      <c r="AW4406"/>
      <c r="AX4406"/>
      <c r="AY4406"/>
      <c r="AZ4406"/>
      <c r="BA4406"/>
      <c r="BB4406"/>
      <c r="BC4406"/>
      <c r="BD4406"/>
      <c r="BE4406"/>
      <c r="BF4406"/>
      <c r="BG4406"/>
      <c r="BH4406"/>
      <c r="BI4406"/>
      <c r="BJ4406"/>
      <c r="BK4406"/>
      <c r="BL4406"/>
      <c r="BM4406"/>
      <c r="BN4406"/>
      <c r="BO4406"/>
    </row>
    <row r="4407" spans="1:67" ht="15" x14ac:dyDescent="0.25">
      <c r="A4407" s="245" t="s">
        <v>2037</v>
      </c>
      <c r="B4407" s="245" t="s">
        <v>2036</v>
      </c>
      <c r="C4407" s="245" t="s">
        <v>2430</v>
      </c>
      <c r="D4407" s="245" t="s">
        <v>2429</v>
      </c>
      <c r="E4407" s="246" t="s">
        <v>44</v>
      </c>
      <c r="F4407" s="245" t="s">
        <v>44</v>
      </c>
      <c r="G4407" s="245" t="s">
        <v>2958</v>
      </c>
      <c r="H4407" s="245" t="s">
        <v>2957</v>
      </c>
      <c r="I4407" s="245" t="s">
        <v>24</v>
      </c>
      <c r="J4407" s="245" t="s">
        <v>59</v>
      </c>
      <c r="K4407" s="246" t="s">
        <v>8540</v>
      </c>
      <c r="L4407" s="245" t="s">
        <v>568</v>
      </c>
      <c r="M4407"/>
      <c r="N4407"/>
      <c r="O4407"/>
      <c r="P4407"/>
      <c r="Q4407"/>
      <c r="R4407"/>
      <c r="S4407"/>
      <c r="T4407"/>
      <c r="U4407"/>
      <c r="V4407"/>
      <c r="W4407"/>
      <c r="X4407"/>
      <c r="Y4407"/>
      <c r="Z4407"/>
      <c r="AA4407"/>
      <c r="AB4407"/>
      <c r="AC4407"/>
      <c r="AD4407"/>
      <c r="AE4407"/>
      <c r="AF4407"/>
      <c r="AG4407"/>
      <c r="AH4407"/>
      <c r="AI4407"/>
      <c r="AJ4407"/>
      <c r="AK4407"/>
      <c r="AL4407"/>
      <c r="AM4407"/>
      <c r="AN4407"/>
      <c r="AO4407"/>
      <c r="AP4407"/>
      <c r="AQ4407"/>
      <c r="AR4407"/>
      <c r="AS4407"/>
      <c r="AT4407"/>
      <c r="AU4407"/>
      <c r="AV4407"/>
      <c r="AW4407"/>
      <c r="AX4407"/>
      <c r="AY4407"/>
      <c r="AZ4407"/>
      <c r="BA4407"/>
      <c r="BB4407"/>
      <c r="BC4407"/>
      <c r="BD4407"/>
      <c r="BE4407"/>
      <c r="BF4407"/>
      <c r="BG4407"/>
      <c r="BH4407"/>
      <c r="BI4407"/>
      <c r="BJ4407"/>
      <c r="BK4407"/>
      <c r="BL4407"/>
      <c r="BM4407"/>
      <c r="BN4407"/>
      <c r="BO4407"/>
    </row>
    <row r="4408" spans="1:67" ht="15" x14ac:dyDescent="0.25">
      <c r="A4408" s="245" t="s">
        <v>2037</v>
      </c>
      <c r="B4408" s="245" t="s">
        <v>2036</v>
      </c>
      <c r="C4408" s="245" t="s">
        <v>2430</v>
      </c>
      <c r="D4408" s="245" t="s">
        <v>2429</v>
      </c>
      <c r="E4408" s="246" t="s">
        <v>44</v>
      </c>
      <c r="F4408" s="245" t="s">
        <v>44</v>
      </c>
      <c r="G4408" s="245" t="s">
        <v>2955</v>
      </c>
      <c r="H4408" s="245" t="s">
        <v>2954</v>
      </c>
      <c r="I4408" s="245" t="s">
        <v>24</v>
      </c>
      <c r="J4408" s="245" t="s">
        <v>59</v>
      </c>
      <c r="K4408" s="246" t="s">
        <v>8263</v>
      </c>
      <c r="L4408" s="245" t="s">
        <v>568</v>
      </c>
      <c r="M4408"/>
      <c r="N4408"/>
      <c r="O4408"/>
      <c r="P4408"/>
      <c r="Q4408"/>
      <c r="R4408"/>
      <c r="S4408"/>
      <c r="T4408"/>
      <c r="U4408"/>
      <c r="V4408"/>
      <c r="W4408"/>
      <c r="X4408"/>
      <c r="Y4408"/>
      <c r="Z4408"/>
      <c r="AA4408"/>
      <c r="AB4408"/>
      <c r="AC4408"/>
      <c r="AD4408"/>
      <c r="AE4408"/>
      <c r="AF4408"/>
      <c r="AG4408"/>
      <c r="AH4408"/>
      <c r="AI4408"/>
      <c r="AJ4408"/>
      <c r="AK4408"/>
      <c r="AL4408"/>
      <c r="AM4408"/>
      <c r="AN4408"/>
      <c r="AO4408"/>
      <c r="AP4408"/>
      <c r="AQ4408"/>
      <c r="AR4408"/>
      <c r="AS4408"/>
      <c r="AT4408"/>
      <c r="AU4408"/>
      <c r="AV4408"/>
      <c r="AW4408"/>
      <c r="AX4408"/>
      <c r="AY4408"/>
      <c r="AZ4408"/>
      <c r="BA4408"/>
      <c r="BB4408"/>
      <c r="BC4408"/>
      <c r="BD4408"/>
      <c r="BE4408"/>
      <c r="BF4408"/>
      <c r="BG4408"/>
      <c r="BH4408"/>
      <c r="BI4408"/>
      <c r="BJ4408"/>
      <c r="BK4408"/>
      <c r="BL4408"/>
      <c r="BM4408"/>
      <c r="BN4408"/>
      <c r="BO4408"/>
    </row>
    <row r="4409" spans="1:67" ht="15" x14ac:dyDescent="0.25">
      <c r="A4409" s="245" t="s">
        <v>2037</v>
      </c>
      <c r="B4409" s="245" t="s">
        <v>2036</v>
      </c>
      <c r="C4409" s="245" t="s">
        <v>2430</v>
      </c>
      <c r="D4409" s="245" t="s">
        <v>2429</v>
      </c>
      <c r="E4409" s="246" t="s">
        <v>44</v>
      </c>
      <c r="F4409" s="245" t="s">
        <v>44</v>
      </c>
      <c r="G4409" s="245" t="s">
        <v>2953</v>
      </c>
      <c r="H4409" s="245" t="s">
        <v>2952</v>
      </c>
      <c r="I4409" s="245" t="s">
        <v>24</v>
      </c>
      <c r="J4409" s="245" t="s">
        <v>59</v>
      </c>
      <c r="K4409" s="246" t="s">
        <v>10473</v>
      </c>
      <c r="L4409" s="245" t="s">
        <v>568</v>
      </c>
      <c r="M4409"/>
      <c r="N4409"/>
      <c r="O4409"/>
      <c r="P4409"/>
      <c r="Q4409"/>
      <c r="R4409"/>
      <c r="S4409"/>
      <c r="T4409"/>
      <c r="U4409"/>
      <c r="V4409"/>
      <c r="W4409"/>
      <c r="X4409"/>
      <c r="Y4409"/>
      <c r="Z4409"/>
      <c r="AA4409"/>
      <c r="AB4409"/>
      <c r="AC4409"/>
      <c r="AD4409"/>
      <c r="AE4409"/>
      <c r="AF4409"/>
      <c r="AG4409"/>
      <c r="AH4409"/>
      <c r="AI4409"/>
      <c r="AJ4409"/>
      <c r="AK4409"/>
      <c r="AL4409"/>
      <c r="AM4409"/>
      <c r="AN4409"/>
      <c r="AO4409"/>
      <c r="AP4409"/>
      <c r="AQ4409"/>
      <c r="AR4409"/>
      <c r="AS4409"/>
      <c r="AT4409"/>
      <c r="AU4409"/>
      <c r="AV4409"/>
      <c r="AW4409"/>
      <c r="AX4409"/>
      <c r="AY4409"/>
      <c r="AZ4409"/>
      <c r="BA4409"/>
      <c r="BB4409"/>
      <c r="BC4409"/>
      <c r="BD4409"/>
      <c r="BE4409"/>
      <c r="BF4409"/>
      <c r="BG4409"/>
      <c r="BH4409"/>
      <c r="BI4409"/>
      <c r="BJ4409"/>
      <c r="BK4409"/>
      <c r="BL4409"/>
      <c r="BM4409"/>
      <c r="BN4409"/>
      <c r="BO4409"/>
    </row>
    <row r="4410" spans="1:67" ht="15" x14ac:dyDescent="0.25">
      <c r="A4410" s="245" t="s">
        <v>2037</v>
      </c>
      <c r="B4410" s="245" t="s">
        <v>2036</v>
      </c>
      <c r="C4410" s="245" t="s">
        <v>2430</v>
      </c>
      <c r="D4410" s="245" t="s">
        <v>2429</v>
      </c>
      <c r="E4410" s="246" t="s">
        <v>44</v>
      </c>
      <c r="F4410" s="245" t="s">
        <v>44</v>
      </c>
      <c r="G4410" s="245" t="s">
        <v>2951</v>
      </c>
      <c r="H4410" s="245" t="s">
        <v>2950</v>
      </c>
      <c r="I4410" s="245" t="s">
        <v>24</v>
      </c>
      <c r="J4410" s="245" t="s">
        <v>59</v>
      </c>
      <c r="K4410" s="246" t="s">
        <v>20050</v>
      </c>
      <c r="L4410" s="245" t="s">
        <v>568</v>
      </c>
      <c r="M4410"/>
      <c r="N4410"/>
      <c r="O4410"/>
      <c r="P4410"/>
      <c r="Q4410"/>
      <c r="R4410"/>
      <c r="S4410"/>
      <c r="T4410"/>
      <c r="U4410"/>
      <c r="V4410"/>
      <c r="W4410"/>
      <c r="X4410"/>
      <c r="Y4410"/>
      <c r="Z4410"/>
      <c r="AA4410"/>
      <c r="AB4410"/>
      <c r="AC4410"/>
      <c r="AD4410"/>
      <c r="AE4410"/>
      <c r="AF4410"/>
      <c r="AG4410"/>
      <c r="AH4410"/>
      <c r="AI4410"/>
      <c r="AJ4410"/>
      <c r="AK4410"/>
      <c r="AL4410"/>
      <c r="AM4410"/>
      <c r="AN4410"/>
      <c r="AO4410"/>
      <c r="AP4410"/>
      <c r="AQ4410"/>
      <c r="AR4410"/>
      <c r="AS4410"/>
      <c r="AT4410"/>
      <c r="AU4410"/>
      <c r="AV4410"/>
      <c r="AW4410"/>
      <c r="AX4410"/>
      <c r="AY4410"/>
      <c r="AZ4410"/>
      <c r="BA4410"/>
      <c r="BB4410"/>
      <c r="BC4410"/>
      <c r="BD4410"/>
      <c r="BE4410"/>
      <c r="BF4410"/>
      <c r="BG4410"/>
      <c r="BH4410"/>
      <c r="BI4410"/>
      <c r="BJ4410"/>
      <c r="BK4410"/>
      <c r="BL4410"/>
      <c r="BM4410"/>
      <c r="BN4410"/>
      <c r="BO4410"/>
    </row>
    <row r="4411" spans="1:67" ht="15" x14ac:dyDescent="0.25">
      <c r="A4411" s="245" t="s">
        <v>2037</v>
      </c>
      <c r="B4411" s="245" t="s">
        <v>2036</v>
      </c>
      <c r="C4411" s="245" t="s">
        <v>2430</v>
      </c>
      <c r="D4411" s="245" t="s">
        <v>2429</v>
      </c>
      <c r="E4411" s="246" t="s">
        <v>44</v>
      </c>
      <c r="F4411" s="245" t="s">
        <v>44</v>
      </c>
      <c r="G4411" s="245" t="s">
        <v>2949</v>
      </c>
      <c r="H4411" s="245" t="s">
        <v>2948</v>
      </c>
      <c r="I4411" s="245" t="s">
        <v>24</v>
      </c>
      <c r="J4411" s="245" t="s">
        <v>59</v>
      </c>
      <c r="K4411" s="246" t="s">
        <v>17934</v>
      </c>
      <c r="L4411" s="245" t="s">
        <v>568</v>
      </c>
      <c r="M4411"/>
      <c r="N4411"/>
      <c r="O4411"/>
      <c r="P4411"/>
      <c r="Q4411"/>
      <c r="R4411"/>
      <c r="S4411"/>
      <c r="T4411"/>
      <c r="U4411"/>
      <c r="V4411"/>
      <c r="W4411"/>
      <c r="X4411"/>
      <c r="Y4411"/>
      <c r="Z4411"/>
      <c r="AA4411"/>
      <c r="AB4411"/>
      <c r="AC4411"/>
      <c r="AD4411"/>
      <c r="AE4411"/>
      <c r="AF4411"/>
      <c r="AG4411"/>
      <c r="AH4411"/>
      <c r="AI4411"/>
      <c r="AJ4411"/>
      <c r="AK4411"/>
      <c r="AL4411"/>
      <c r="AM4411"/>
      <c r="AN4411"/>
      <c r="AO4411"/>
      <c r="AP4411"/>
      <c r="AQ4411"/>
      <c r="AR4411"/>
      <c r="AS4411"/>
      <c r="AT4411"/>
      <c r="AU4411"/>
      <c r="AV4411"/>
      <c r="AW4411"/>
      <c r="AX4411"/>
      <c r="AY4411"/>
      <c r="AZ4411"/>
      <c r="BA4411"/>
      <c r="BB4411"/>
      <c r="BC4411"/>
      <c r="BD4411"/>
      <c r="BE4411"/>
      <c r="BF4411"/>
      <c r="BG4411"/>
      <c r="BH4411"/>
      <c r="BI4411"/>
      <c r="BJ4411"/>
      <c r="BK4411"/>
      <c r="BL4411"/>
      <c r="BM4411"/>
      <c r="BN4411"/>
      <c r="BO4411"/>
    </row>
    <row r="4412" spans="1:67" ht="15" x14ac:dyDescent="0.25">
      <c r="A4412" s="245" t="s">
        <v>2037</v>
      </c>
      <c r="B4412" s="245" t="s">
        <v>2036</v>
      </c>
      <c r="C4412" s="245" t="s">
        <v>2430</v>
      </c>
      <c r="D4412" s="245" t="s">
        <v>2429</v>
      </c>
      <c r="E4412" s="246" t="s">
        <v>44</v>
      </c>
      <c r="F4412" s="245" t="s">
        <v>44</v>
      </c>
      <c r="G4412" s="245" t="s">
        <v>2947</v>
      </c>
      <c r="H4412" s="245" t="s">
        <v>2946</v>
      </c>
      <c r="I4412" s="245" t="s">
        <v>24</v>
      </c>
      <c r="J4412" s="245" t="s">
        <v>59</v>
      </c>
      <c r="K4412" s="246" t="s">
        <v>8373</v>
      </c>
      <c r="L4412" s="245" t="s">
        <v>568</v>
      </c>
      <c r="M4412"/>
      <c r="N4412"/>
      <c r="O4412"/>
      <c r="P4412"/>
      <c r="Q4412"/>
      <c r="R4412"/>
      <c r="S4412"/>
      <c r="T4412"/>
      <c r="U4412"/>
      <c r="V4412"/>
      <c r="W4412"/>
      <c r="X4412"/>
      <c r="Y4412"/>
      <c r="Z4412"/>
      <c r="AA4412"/>
      <c r="AB4412"/>
      <c r="AC4412"/>
      <c r="AD4412"/>
      <c r="AE4412"/>
      <c r="AF4412"/>
      <c r="AG4412"/>
      <c r="AH4412"/>
      <c r="AI4412"/>
      <c r="AJ4412"/>
      <c r="AK4412"/>
      <c r="AL4412"/>
      <c r="AM4412"/>
      <c r="AN4412"/>
      <c r="AO4412"/>
      <c r="AP4412"/>
      <c r="AQ4412"/>
      <c r="AR4412"/>
      <c r="AS4412"/>
      <c r="AT4412"/>
      <c r="AU4412"/>
      <c r="AV4412"/>
      <c r="AW4412"/>
      <c r="AX4412"/>
      <c r="AY4412"/>
      <c r="AZ4412"/>
      <c r="BA4412"/>
      <c r="BB4412"/>
      <c r="BC4412"/>
      <c r="BD4412"/>
      <c r="BE4412"/>
      <c r="BF4412"/>
      <c r="BG4412"/>
      <c r="BH4412"/>
      <c r="BI4412"/>
      <c r="BJ4412"/>
      <c r="BK4412"/>
      <c r="BL4412"/>
      <c r="BM4412"/>
      <c r="BN4412"/>
      <c r="BO4412"/>
    </row>
    <row r="4413" spans="1:67" ht="15" x14ac:dyDescent="0.25">
      <c r="A4413" s="245" t="s">
        <v>2037</v>
      </c>
      <c r="B4413" s="245" t="s">
        <v>2036</v>
      </c>
      <c r="C4413" s="245" t="s">
        <v>2430</v>
      </c>
      <c r="D4413" s="245" t="s">
        <v>2429</v>
      </c>
      <c r="E4413" s="246" t="s">
        <v>44</v>
      </c>
      <c r="F4413" s="245" t="s">
        <v>44</v>
      </c>
      <c r="G4413" s="245" t="s">
        <v>2945</v>
      </c>
      <c r="H4413" s="245" t="s">
        <v>2944</v>
      </c>
      <c r="I4413" s="245" t="s">
        <v>24</v>
      </c>
      <c r="J4413" s="245" t="s">
        <v>59</v>
      </c>
      <c r="K4413" s="246" t="s">
        <v>10204</v>
      </c>
      <c r="L4413" s="245" t="s">
        <v>568</v>
      </c>
      <c r="M4413"/>
      <c r="N4413"/>
      <c r="O4413"/>
      <c r="P4413"/>
      <c r="Q4413"/>
      <c r="R4413"/>
      <c r="S4413"/>
      <c r="T4413"/>
      <c r="U4413"/>
      <c r="V4413"/>
      <c r="W4413"/>
      <c r="X4413"/>
      <c r="Y4413"/>
      <c r="Z4413"/>
      <c r="AA4413"/>
      <c r="AB4413"/>
      <c r="AC4413"/>
      <c r="AD4413"/>
      <c r="AE4413"/>
      <c r="AF4413"/>
      <c r="AG4413"/>
      <c r="AH4413"/>
      <c r="AI4413"/>
      <c r="AJ4413"/>
      <c r="AK4413"/>
      <c r="AL4413"/>
      <c r="AM4413"/>
      <c r="AN4413"/>
      <c r="AO4413"/>
      <c r="AP4413"/>
      <c r="AQ4413"/>
      <c r="AR4413"/>
      <c r="AS4413"/>
      <c r="AT4413"/>
      <c r="AU4413"/>
      <c r="AV4413"/>
      <c r="AW4413"/>
      <c r="AX4413"/>
      <c r="AY4413"/>
      <c r="AZ4413"/>
      <c r="BA4413"/>
      <c r="BB4413"/>
      <c r="BC4413"/>
      <c r="BD4413"/>
      <c r="BE4413"/>
      <c r="BF4413"/>
      <c r="BG4413"/>
      <c r="BH4413"/>
      <c r="BI4413"/>
      <c r="BJ4413"/>
      <c r="BK4413"/>
      <c r="BL4413"/>
      <c r="BM4413"/>
      <c r="BN4413"/>
      <c r="BO4413"/>
    </row>
    <row r="4414" spans="1:67" ht="15" x14ac:dyDescent="0.25">
      <c r="A4414" s="245" t="s">
        <v>2037</v>
      </c>
      <c r="B4414" s="245" t="s">
        <v>2036</v>
      </c>
      <c r="C4414" s="245" t="s">
        <v>2430</v>
      </c>
      <c r="D4414" s="245" t="s">
        <v>2429</v>
      </c>
      <c r="E4414" s="246" t="s">
        <v>44</v>
      </c>
      <c r="F4414" s="245" t="s">
        <v>44</v>
      </c>
      <c r="G4414" s="245" t="s">
        <v>2943</v>
      </c>
      <c r="H4414" s="245" t="s">
        <v>2942</v>
      </c>
      <c r="I4414" s="245" t="s">
        <v>24</v>
      </c>
      <c r="J4414" s="245" t="s">
        <v>59</v>
      </c>
      <c r="K4414" s="246" t="s">
        <v>9137</v>
      </c>
      <c r="L4414" s="245" t="s">
        <v>568</v>
      </c>
      <c r="M4414"/>
      <c r="N4414"/>
      <c r="O4414"/>
      <c r="P4414"/>
      <c r="Q4414"/>
      <c r="R4414"/>
      <c r="S4414"/>
      <c r="T4414"/>
      <c r="U4414"/>
      <c r="V4414"/>
      <c r="W4414"/>
      <c r="X4414"/>
      <c r="Y4414"/>
      <c r="Z4414"/>
      <c r="AA4414"/>
      <c r="AB4414"/>
      <c r="AC4414"/>
      <c r="AD4414"/>
      <c r="AE4414"/>
      <c r="AF4414"/>
      <c r="AG4414"/>
      <c r="AH4414"/>
      <c r="AI4414"/>
      <c r="AJ4414"/>
      <c r="AK4414"/>
      <c r="AL4414"/>
      <c r="AM4414"/>
      <c r="AN4414"/>
      <c r="AO4414"/>
      <c r="AP4414"/>
      <c r="AQ4414"/>
      <c r="AR4414"/>
      <c r="AS4414"/>
      <c r="AT4414"/>
      <c r="AU4414"/>
      <c r="AV4414"/>
      <c r="AW4414"/>
      <c r="AX4414"/>
      <c r="AY4414"/>
      <c r="AZ4414"/>
      <c r="BA4414"/>
      <c r="BB4414"/>
      <c r="BC4414"/>
      <c r="BD4414"/>
      <c r="BE4414"/>
      <c r="BF4414"/>
      <c r="BG4414"/>
      <c r="BH4414"/>
      <c r="BI4414"/>
      <c r="BJ4414"/>
      <c r="BK4414"/>
      <c r="BL4414"/>
      <c r="BM4414"/>
      <c r="BN4414"/>
      <c r="BO4414"/>
    </row>
    <row r="4415" spans="1:67" ht="15" x14ac:dyDescent="0.25">
      <c r="A4415" s="245" t="s">
        <v>2037</v>
      </c>
      <c r="B4415" s="245" t="s">
        <v>2036</v>
      </c>
      <c r="C4415" s="245" t="s">
        <v>2430</v>
      </c>
      <c r="D4415" s="245" t="s">
        <v>2429</v>
      </c>
      <c r="E4415" s="246" t="s">
        <v>44</v>
      </c>
      <c r="F4415" s="245" t="s">
        <v>44</v>
      </c>
      <c r="G4415" s="245" t="s">
        <v>2941</v>
      </c>
      <c r="H4415" s="245" t="s">
        <v>2940</v>
      </c>
      <c r="I4415" s="245" t="s">
        <v>24</v>
      </c>
      <c r="J4415" s="245" t="s">
        <v>59</v>
      </c>
      <c r="K4415" s="246" t="s">
        <v>19748</v>
      </c>
      <c r="L4415" s="245" t="s">
        <v>568</v>
      </c>
      <c r="M4415"/>
      <c r="N4415"/>
      <c r="O4415"/>
      <c r="P4415"/>
      <c r="Q4415"/>
      <c r="R4415"/>
      <c r="S4415"/>
      <c r="T4415"/>
      <c r="U4415"/>
      <c r="V4415"/>
      <c r="W4415"/>
      <c r="X4415"/>
      <c r="Y4415"/>
      <c r="Z4415"/>
      <c r="AA4415"/>
      <c r="AB4415"/>
      <c r="AC4415"/>
      <c r="AD4415"/>
      <c r="AE4415"/>
      <c r="AF4415"/>
      <c r="AG4415"/>
      <c r="AH4415"/>
      <c r="AI4415"/>
      <c r="AJ4415"/>
      <c r="AK4415"/>
      <c r="AL4415"/>
      <c r="AM4415"/>
      <c r="AN4415"/>
      <c r="AO4415"/>
      <c r="AP4415"/>
      <c r="AQ4415"/>
      <c r="AR4415"/>
      <c r="AS4415"/>
      <c r="AT4415"/>
      <c r="AU4415"/>
      <c r="AV4415"/>
      <c r="AW4415"/>
      <c r="AX4415"/>
      <c r="AY4415"/>
      <c r="AZ4415"/>
      <c r="BA4415"/>
      <c r="BB4415"/>
      <c r="BC4415"/>
      <c r="BD4415"/>
      <c r="BE4415"/>
      <c r="BF4415"/>
      <c r="BG4415"/>
      <c r="BH4415"/>
      <c r="BI4415"/>
      <c r="BJ4415"/>
      <c r="BK4415"/>
      <c r="BL4415"/>
      <c r="BM4415"/>
      <c r="BN4415"/>
      <c r="BO4415"/>
    </row>
    <row r="4416" spans="1:67" ht="15" x14ac:dyDescent="0.25">
      <c r="A4416" s="245" t="s">
        <v>2037</v>
      </c>
      <c r="B4416" s="245" t="s">
        <v>2036</v>
      </c>
      <c r="C4416" s="245" t="s">
        <v>2430</v>
      </c>
      <c r="D4416" s="245" t="s">
        <v>2429</v>
      </c>
      <c r="E4416" s="246" t="s">
        <v>44</v>
      </c>
      <c r="F4416" s="245" t="s">
        <v>44</v>
      </c>
      <c r="G4416" s="245" t="s">
        <v>2939</v>
      </c>
      <c r="H4416" s="245" t="s">
        <v>2938</v>
      </c>
      <c r="I4416" s="245" t="s">
        <v>24</v>
      </c>
      <c r="J4416" s="245" t="s">
        <v>59</v>
      </c>
      <c r="K4416" s="246" t="s">
        <v>11965</v>
      </c>
      <c r="L4416" s="245" t="s">
        <v>568</v>
      </c>
      <c r="M4416"/>
      <c r="N4416"/>
      <c r="O4416"/>
      <c r="P4416"/>
      <c r="Q4416"/>
      <c r="R4416"/>
      <c r="S4416"/>
      <c r="T4416"/>
      <c r="U4416"/>
      <c r="V4416"/>
      <c r="W4416"/>
      <c r="X4416"/>
      <c r="Y4416"/>
      <c r="Z4416"/>
      <c r="AA4416"/>
      <c r="AB4416"/>
      <c r="AC4416"/>
      <c r="AD4416"/>
      <c r="AE4416"/>
      <c r="AF4416"/>
      <c r="AG4416"/>
      <c r="AH4416"/>
      <c r="AI4416"/>
      <c r="AJ4416"/>
      <c r="AK4416"/>
      <c r="AL4416"/>
      <c r="AM4416"/>
      <c r="AN4416"/>
      <c r="AO4416"/>
      <c r="AP4416"/>
      <c r="AQ4416"/>
      <c r="AR4416"/>
      <c r="AS4416"/>
      <c r="AT4416"/>
      <c r="AU4416"/>
      <c r="AV4416"/>
      <c r="AW4416"/>
      <c r="AX4416"/>
      <c r="AY4416"/>
      <c r="AZ4416"/>
      <c r="BA4416"/>
      <c r="BB4416"/>
      <c r="BC4416"/>
      <c r="BD4416"/>
      <c r="BE4416"/>
      <c r="BF4416"/>
      <c r="BG4416"/>
      <c r="BH4416"/>
      <c r="BI4416"/>
      <c r="BJ4416"/>
      <c r="BK4416"/>
      <c r="BL4416"/>
      <c r="BM4416"/>
      <c r="BN4416"/>
      <c r="BO4416"/>
    </row>
    <row r="4417" spans="1:67" ht="15" x14ac:dyDescent="0.25">
      <c r="A4417" s="245" t="s">
        <v>2037</v>
      </c>
      <c r="B4417" s="245" t="s">
        <v>2036</v>
      </c>
      <c r="C4417" s="245" t="s">
        <v>2430</v>
      </c>
      <c r="D4417" s="245" t="s">
        <v>2429</v>
      </c>
      <c r="E4417" s="246" t="s">
        <v>44</v>
      </c>
      <c r="F4417" s="245" t="s">
        <v>44</v>
      </c>
      <c r="G4417" s="245" t="s">
        <v>2937</v>
      </c>
      <c r="H4417" s="245" t="s">
        <v>2936</v>
      </c>
      <c r="I4417" s="245" t="s">
        <v>24</v>
      </c>
      <c r="J4417" s="245" t="s">
        <v>59</v>
      </c>
      <c r="K4417" s="246" t="s">
        <v>24708</v>
      </c>
      <c r="L4417" s="245" t="s">
        <v>568</v>
      </c>
      <c r="M4417"/>
      <c r="N4417"/>
      <c r="O4417"/>
      <c r="P4417"/>
      <c r="Q4417"/>
      <c r="R4417"/>
      <c r="S4417"/>
      <c r="T4417"/>
      <c r="U4417"/>
      <c r="V4417"/>
      <c r="W4417"/>
      <c r="X4417"/>
      <c r="Y4417"/>
      <c r="Z4417"/>
      <c r="AA4417"/>
      <c r="AB4417"/>
      <c r="AC4417"/>
      <c r="AD4417"/>
      <c r="AE4417"/>
      <c r="AF4417"/>
      <c r="AG4417"/>
      <c r="AH4417"/>
      <c r="AI4417"/>
      <c r="AJ4417"/>
      <c r="AK4417"/>
      <c r="AL4417"/>
      <c r="AM4417"/>
      <c r="AN4417"/>
      <c r="AO4417"/>
      <c r="AP4417"/>
      <c r="AQ4417"/>
      <c r="AR4417"/>
      <c r="AS4417"/>
      <c r="AT4417"/>
      <c r="AU4417"/>
      <c r="AV4417"/>
      <c r="AW4417"/>
      <c r="AX4417"/>
      <c r="AY4417"/>
      <c r="AZ4417"/>
      <c r="BA4417"/>
      <c r="BB4417"/>
      <c r="BC4417"/>
      <c r="BD4417"/>
      <c r="BE4417"/>
      <c r="BF4417"/>
      <c r="BG4417"/>
      <c r="BH4417"/>
      <c r="BI4417"/>
      <c r="BJ4417"/>
      <c r="BK4417"/>
      <c r="BL4417"/>
      <c r="BM4417"/>
      <c r="BN4417"/>
      <c r="BO4417"/>
    </row>
    <row r="4418" spans="1:67" ht="15" x14ac:dyDescent="0.25">
      <c r="A4418" s="245" t="s">
        <v>2037</v>
      </c>
      <c r="B4418" s="245" t="s">
        <v>2036</v>
      </c>
      <c r="C4418" s="245" t="s">
        <v>2430</v>
      </c>
      <c r="D4418" s="245" t="s">
        <v>2429</v>
      </c>
      <c r="E4418" s="246" t="s">
        <v>44</v>
      </c>
      <c r="F4418" s="245" t="s">
        <v>44</v>
      </c>
      <c r="G4418" s="245" t="s">
        <v>2935</v>
      </c>
      <c r="H4418" s="245" t="s">
        <v>2934</v>
      </c>
      <c r="I4418" s="245" t="s">
        <v>24</v>
      </c>
      <c r="J4418" s="245" t="s">
        <v>59</v>
      </c>
      <c r="K4418" s="246" t="s">
        <v>15310</v>
      </c>
      <c r="L4418" s="245" t="s">
        <v>568</v>
      </c>
      <c r="M4418"/>
      <c r="N4418"/>
      <c r="O4418"/>
      <c r="P4418"/>
      <c r="Q4418"/>
      <c r="R4418"/>
      <c r="S4418"/>
      <c r="T4418"/>
      <c r="U4418"/>
      <c r="V4418"/>
      <c r="W4418"/>
      <c r="X4418"/>
      <c r="Y4418"/>
      <c r="Z4418"/>
      <c r="AA4418"/>
      <c r="AB4418"/>
      <c r="AC4418"/>
      <c r="AD4418"/>
      <c r="AE4418"/>
      <c r="AF4418"/>
      <c r="AG4418"/>
      <c r="AH4418"/>
      <c r="AI4418"/>
      <c r="AJ4418"/>
      <c r="AK4418"/>
      <c r="AL4418"/>
      <c r="AM4418"/>
      <c r="AN4418"/>
      <c r="AO4418"/>
      <c r="AP4418"/>
      <c r="AQ4418"/>
      <c r="AR4418"/>
      <c r="AS4418"/>
      <c r="AT4418"/>
      <c r="AU4418"/>
      <c r="AV4418"/>
      <c r="AW4418"/>
      <c r="AX4418"/>
      <c r="AY4418"/>
      <c r="AZ4418"/>
      <c r="BA4418"/>
      <c r="BB4418"/>
      <c r="BC4418"/>
      <c r="BD4418"/>
      <c r="BE4418"/>
      <c r="BF4418"/>
      <c r="BG4418"/>
      <c r="BH4418"/>
      <c r="BI4418"/>
      <c r="BJ4418"/>
      <c r="BK4418"/>
      <c r="BL4418"/>
      <c r="BM4418"/>
      <c r="BN4418"/>
      <c r="BO4418"/>
    </row>
    <row r="4419" spans="1:67" ht="15" x14ac:dyDescent="0.25">
      <c r="A4419" s="245" t="s">
        <v>2037</v>
      </c>
      <c r="B4419" s="245" t="s">
        <v>2036</v>
      </c>
      <c r="C4419" s="245" t="s">
        <v>2430</v>
      </c>
      <c r="D4419" s="245" t="s">
        <v>2429</v>
      </c>
      <c r="E4419" s="246" t="s">
        <v>44</v>
      </c>
      <c r="F4419" s="245" t="s">
        <v>44</v>
      </c>
      <c r="G4419" s="245" t="s">
        <v>2933</v>
      </c>
      <c r="H4419" s="245" t="s">
        <v>2932</v>
      </c>
      <c r="I4419" s="245" t="s">
        <v>24</v>
      </c>
      <c r="J4419" s="245" t="s">
        <v>59</v>
      </c>
      <c r="K4419" s="246" t="s">
        <v>24709</v>
      </c>
      <c r="L4419" s="245" t="s">
        <v>568</v>
      </c>
      <c r="M4419"/>
      <c r="N4419"/>
      <c r="O4419"/>
      <c r="P4419"/>
      <c r="Q4419"/>
      <c r="R4419"/>
      <c r="S4419"/>
      <c r="T4419"/>
      <c r="U4419"/>
      <c r="V4419"/>
      <c r="W4419"/>
      <c r="X4419"/>
      <c r="Y4419"/>
      <c r="Z4419"/>
      <c r="AA4419"/>
      <c r="AB4419"/>
      <c r="AC4419"/>
      <c r="AD4419"/>
      <c r="AE4419"/>
      <c r="AF4419"/>
      <c r="AG4419"/>
      <c r="AH4419"/>
      <c r="AI4419"/>
      <c r="AJ4419"/>
      <c r="AK4419"/>
      <c r="AL4419"/>
      <c r="AM4419"/>
      <c r="AN4419"/>
      <c r="AO4419"/>
      <c r="AP4419"/>
      <c r="AQ4419"/>
      <c r="AR4419"/>
      <c r="AS4419"/>
      <c r="AT4419"/>
      <c r="AU4419"/>
      <c r="AV4419"/>
      <c r="AW4419"/>
      <c r="AX4419"/>
      <c r="AY4419"/>
      <c r="AZ4419"/>
      <c r="BA4419"/>
      <c r="BB4419"/>
      <c r="BC4419"/>
      <c r="BD4419"/>
      <c r="BE4419"/>
      <c r="BF4419"/>
      <c r="BG4419"/>
      <c r="BH4419"/>
      <c r="BI4419"/>
      <c r="BJ4419"/>
      <c r="BK4419"/>
      <c r="BL4419"/>
      <c r="BM4419"/>
      <c r="BN4419"/>
      <c r="BO4419"/>
    </row>
    <row r="4420" spans="1:67" ht="15" x14ac:dyDescent="0.25">
      <c r="A4420" s="245" t="s">
        <v>2037</v>
      </c>
      <c r="B4420" s="245" t="s">
        <v>2036</v>
      </c>
      <c r="C4420" s="245" t="s">
        <v>2430</v>
      </c>
      <c r="D4420" s="245" t="s">
        <v>2429</v>
      </c>
      <c r="E4420" s="246" t="s">
        <v>44</v>
      </c>
      <c r="F4420" s="245" t="s">
        <v>44</v>
      </c>
      <c r="G4420" s="245" t="s">
        <v>2931</v>
      </c>
      <c r="H4420" s="245" t="s">
        <v>2930</v>
      </c>
      <c r="I4420" s="245" t="s">
        <v>24</v>
      </c>
      <c r="J4420" s="245" t="s">
        <v>59</v>
      </c>
      <c r="K4420" s="246" t="s">
        <v>15037</v>
      </c>
      <c r="L4420" s="245" t="s">
        <v>568</v>
      </c>
      <c r="M4420"/>
      <c r="N4420"/>
      <c r="O4420"/>
      <c r="P4420"/>
      <c r="Q4420"/>
      <c r="R4420"/>
      <c r="S4420"/>
      <c r="T4420"/>
      <c r="U4420"/>
      <c r="V4420"/>
      <c r="W4420"/>
      <c r="X4420"/>
      <c r="Y4420"/>
      <c r="Z4420"/>
      <c r="AA4420"/>
      <c r="AB4420"/>
      <c r="AC4420"/>
      <c r="AD4420"/>
      <c r="AE4420"/>
      <c r="AF4420"/>
      <c r="AG4420"/>
      <c r="AH4420"/>
      <c r="AI4420"/>
      <c r="AJ4420"/>
      <c r="AK4420"/>
      <c r="AL4420"/>
      <c r="AM4420"/>
      <c r="AN4420"/>
      <c r="AO4420"/>
      <c r="AP4420"/>
      <c r="AQ4420"/>
      <c r="AR4420"/>
      <c r="AS4420"/>
      <c r="AT4420"/>
      <c r="AU4420"/>
      <c r="AV4420"/>
      <c r="AW4420"/>
      <c r="AX4420"/>
      <c r="AY4420"/>
      <c r="AZ4420"/>
      <c r="BA4420"/>
      <c r="BB4420"/>
      <c r="BC4420"/>
      <c r="BD4420"/>
      <c r="BE4420"/>
      <c r="BF4420"/>
      <c r="BG4420"/>
      <c r="BH4420"/>
      <c r="BI4420"/>
      <c r="BJ4420"/>
      <c r="BK4420"/>
      <c r="BL4420"/>
      <c r="BM4420"/>
      <c r="BN4420"/>
      <c r="BO4420"/>
    </row>
    <row r="4421" spans="1:67" ht="15" x14ac:dyDescent="0.25">
      <c r="A4421" s="245" t="s">
        <v>2037</v>
      </c>
      <c r="B4421" s="245" t="s">
        <v>2036</v>
      </c>
      <c r="C4421" s="245" t="s">
        <v>2430</v>
      </c>
      <c r="D4421" s="245" t="s">
        <v>2429</v>
      </c>
      <c r="E4421" s="246" t="s">
        <v>44</v>
      </c>
      <c r="F4421" s="245" t="s">
        <v>44</v>
      </c>
      <c r="G4421" s="245" t="s">
        <v>2929</v>
      </c>
      <c r="H4421" s="245" t="s">
        <v>2928</v>
      </c>
      <c r="I4421" s="245" t="s">
        <v>24</v>
      </c>
      <c r="J4421" s="245" t="s">
        <v>59</v>
      </c>
      <c r="K4421" s="246" t="s">
        <v>15199</v>
      </c>
      <c r="L4421" s="245" t="s">
        <v>568</v>
      </c>
      <c r="M4421"/>
      <c r="N4421"/>
      <c r="O4421"/>
      <c r="P4421"/>
      <c r="Q4421"/>
      <c r="R4421"/>
      <c r="S4421"/>
      <c r="T4421"/>
      <c r="U4421"/>
      <c r="V4421"/>
      <c r="W4421"/>
      <c r="X4421"/>
      <c r="Y4421"/>
      <c r="Z4421"/>
      <c r="AA4421"/>
      <c r="AB4421"/>
      <c r="AC4421"/>
      <c r="AD4421"/>
      <c r="AE4421"/>
      <c r="AF4421"/>
      <c r="AG4421"/>
      <c r="AH4421"/>
      <c r="AI4421"/>
      <c r="AJ4421"/>
      <c r="AK4421"/>
      <c r="AL4421"/>
      <c r="AM4421"/>
      <c r="AN4421"/>
      <c r="AO4421"/>
      <c r="AP4421"/>
      <c r="AQ4421"/>
      <c r="AR4421"/>
      <c r="AS4421"/>
      <c r="AT4421"/>
      <c r="AU4421"/>
      <c r="AV4421"/>
      <c r="AW4421"/>
      <c r="AX4421"/>
      <c r="AY4421"/>
      <c r="AZ4421"/>
      <c r="BA4421"/>
      <c r="BB4421"/>
      <c r="BC4421"/>
      <c r="BD4421"/>
      <c r="BE4421"/>
      <c r="BF4421"/>
      <c r="BG4421"/>
      <c r="BH4421"/>
      <c r="BI4421"/>
      <c r="BJ4421"/>
      <c r="BK4421"/>
      <c r="BL4421"/>
      <c r="BM4421"/>
      <c r="BN4421"/>
      <c r="BO4421"/>
    </row>
    <row r="4422" spans="1:67" ht="15" x14ac:dyDescent="0.25">
      <c r="A4422" s="245" t="s">
        <v>2037</v>
      </c>
      <c r="B4422" s="245" t="s">
        <v>2036</v>
      </c>
      <c r="C4422" s="245" t="s">
        <v>2430</v>
      </c>
      <c r="D4422" s="245" t="s">
        <v>2429</v>
      </c>
      <c r="E4422" s="246" t="s">
        <v>44</v>
      </c>
      <c r="F4422" s="245" t="s">
        <v>44</v>
      </c>
      <c r="G4422" s="245" t="s">
        <v>2927</v>
      </c>
      <c r="H4422" s="245" t="s">
        <v>2926</v>
      </c>
      <c r="I4422" s="245" t="s">
        <v>24</v>
      </c>
      <c r="J4422" s="245" t="s">
        <v>59</v>
      </c>
      <c r="K4422" s="246" t="s">
        <v>12466</v>
      </c>
      <c r="L4422" s="245" t="s">
        <v>568</v>
      </c>
      <c r="M4422"/>
      <c r="N4422"/>
      <c r="O4422"/>
      <c r="P4422"/>
      <c r="Q4422"/>
      <c r="R4422"/>
      <c r="S4422"/>
      <c r="T4422"/>
      <c r="U4422"/>
      <c r="V4422"/>
      <c r="W4422"/>
      <c r="X4422"/>
      <c r="Y4422"/>
      <c r="Z4422"/>
      <c r="AA4422"/>
      <c r="AB4422"/>
      <c r="AC4422"/>
      <c r="AD4422"/>
      <c r="AE4422"/>
      <c r="AF4422"/>
      <c r="AG4422"/>
      <c r="AH4422"/>
      <c r="AI4422"/>
      <c r="AJ4422"/>
      <c r="AK4422"/>
      <c r="AL4422"/>
      <c r="AM4422"/>
      <c r="AN4422"/>
      <c r="AO4422"/>
      <c r="AP4422"/>
      <c r="AQ4422"/>
      <c r="AR4422"/>
      <c r="AS4422"/>
      <c r="AT4422"/>
      <c r="AU4422"/>
      <c r="AV4422"/>
      <c r="AW4422"/>
      <c r="AX4422"/>
      <c r="AY4422"/>
      <c r="AZ4422"/>
      <c r="BA4422"/>
      <c r="BB4422"/>
      <c r="BC4422"/>
      <c r="BD4422"/>
      <c r="BE4422"/>
      <c r="BF4422"/>
      <c r="BG4422"/>
      <c r="BH4422"/>
      <c r="BI4422"/>
      <c r="BJ4422"/>
      <c r="BK4422"/>
      <c r="BL4422"/>
      <c r="BM4422"/>
      <c r="BN4422"/>
      <c r="BO4422"/>
    </row>
    <row r="4423" spans="1:67" ht="15" x14ac:dyDescent="0.25">
      <c r="A4423" s="245" t="s">
        <v>2037</v>
      </c>
      <c r="B4423" s="245" t="s">
        <v>2036</v>
      </c>
      <c r="C4423" s="245" t="s">
        <v>2430</v>
      </c>
      <c r="D4423" s="245" t="s">
        <v>2429</v>
      </c>
      <c r="E4423" s="246" t="s">
        <v>44</v>
      </c>
      <c r="F4423" s="245" t="s">
        <v>44</v>
      </c>
      <c r="G4423" s="245" t="s">
        <v>2925</v>
      </c>
      <c r="H4423" s="245" t="s">
        <v>2924</v>
      </c>
      <c r="I4423" s="245" t="s">
        <v>24</v>
      </c>
      <c r="J4423" s="245" t="s">
        <v>59</v>
      </c>
      <c r="K4423" s="246" t="s">
        <v>14596</v>
      </c>
      <c r="L4423" s="245" t="s">
        <v>568</v>
      </c>
      <c r="M4423"/>
      <c r="N4423"/>
      <c r="O4423"/>
      <c r="P4423"/>
      <c r="Q4423"/>
      <c r="R4423"/>
      <c r="S4423"/>
      <c r="T4423"/>
      <c r="U4423"/>
      <c r="V4423"/>
      <c r="W4423"/>
      <c r="X4423"/>
      <c r="Y4423"/>
      <c r="Z4423"/>
      <c r="AA4423"/>
      <c r="AB4423"/>
      <c r="AC4423"/>
      <c r="AD4423"/>
      <c r="AE4423"/>
      <c r="AF4423"/>
      <c r="AG4423"/>
      <c r="AH4423"/>
      <c r="AI4423"/>
      <c r="AJ4423"/>
      <c r="AK4423"/>
      <c r="AL4423"/>
      <c r="AM4423"/>
      <c r="AN4423"/>
      <c r="AO4423"/>
      <c r="AP4423"/>
      <c r="AQ4423"/>
      <c r="AR4423"/>
      <c r="AS4423"/>
      <c r="AT4423"/>
      <c r="AU4423"/>
      <c r="AV4423"/>
      <c r="AW4423"/>
      <c r="AX4423"/>
      <c r="AY4423"/>
      <c r="AZ4423"/>
      <c r="BA4423"/>
      <c r="BB4423"/>
      <c r="BC4423"/>
      <c r="BD4423"/>
      <c r="BE4423"/>
      <c r="BF4423"/>
      <c r="BG4423"/>
      <c r="BH4423"/>
      <c r="BI4423"/>
      <c r="BJ4423"/>
      <c r="BK4423"/>
      <c r="BL4423"/>
      <c r="BM4423"/>
      <c r="BN4423"/>
      <c r="BO4423"/>
    </row>
    <row r="4424" spans="1:67" ht="15" x14ac:dyDescent="0.25">
      <c r="A4424" s="245" t="s">
        <v>2037</v>
      </c>
      <c r="B4424" s="245" t="s">
        <v>2036</v>
      </c>
      <c r="C4424" s="245" t="s">
        <v>2430</v>
      </c>
      <c r="D4424" s="245" t="s">
        <v>2429</v>
      </c>
      <c r="E4424" s="246" t="s">
        <v>44</v>
      </c>
      <c r="F4424" s="245" t="s">
        <v>44</v>
      </c>
      <c r="G4424" s="245" t="s">
        <v>2923</v>
      </c>
      <c r="H4424" s="245" t="s">
        <v>2922</v>
      </c>
      <c r="I4424" s="245" t="s">
        <v>24</v>
      </c>
      <c r="J4424" s="245" t="s">
        <v>59</v>
      </c>
      <c r="K4424" s="246" t="s">
        <v>9470</v>
      </c>
      <c r="L4424" s="245" t="s">
        <v>568</v>
      </c>
      <c r="M4424"/>
      <c r="N4424"/>
      <c r="O4424"/>
      <c r="P4424"/>
      <c r="Q4424"/>
      <c r="R4424"/>
      <c r="S4424"/>
      <c r="T4424"/>
      <c r="U4424"/>
      <c r="V4424"/>
      <c r="W4424"/>
      <c r="X4424"/>
      <c r="Y4424"/>
      <c r="Z4424"/>
      <c r="AA4424"/>
      <c r="AB4424"/>
      <c r="AC4424"/>
      <c r="AD4424"/>
      <c r="AE4424"/>
      <c r="AF4424"/>
      <c r="AG4424"/>
      <c r="AH4424"/>
      <c r="AI4424"/>
      <c r="AJ4424"/>
      <c r="AK4424"/>
      <c r="AL4424"/>
      <c r="AM4424"/>
      <c r="AN4424"/>
      <c r="AO4424"/>
      <c r="AP4424"/>
      <c r="AQ4424"/>
      <c r="AR4424"/>
      <c r="AS4424"/>
      <c r="AT4424"/>
      <c r="AU4424"/>
      <c r="AV4424"/>
      <c r="AW4424"/>
      <c r="AX4424"/>
      <c r="AY4424"/>
      <c r="AZ4424"/>
      <c r="BA4424"/>
      <c r="BB4424"/>
      <c r="BC4424"/>
      <c r="BD4424"/>
      <c r="BE4424"/>
      <c r="BF4424"/>
      <c r="BG4424"/>
      <c r="BH4424"/>
      <c r="BI4424"/>
      <c r="BJ4424"/>
      <c r="BK4424"/>
      <c r="BL4424"/>
      <c r="BM4424"/>
      <c r="BN4424"/>
      <c r="BO4424"/>
    </row>
    <row r="4425" spans="1:67" ht="15" x14ac:dyDescent="0.25">
      <c r="A4425" s="245" t="s">
        <v>2037</v>
      </c>
      <c r="B4425" s="245" t="s">
        <v>2036</v>
      </c>
      <c r="C4425" s="245" t="s">
        <v>2430</v>
      </c>
      <c r="D4425" s="245" t="s">
        <v>2429</v>
      </c>
      <c r="E4425" s="246" t="s">
        <v>44</v>
      </c>
      <c r="F4425" s="245" t="s">
        <v>44</v>
      </c>
      <c r="G4425" s="245" t="s">
        <v>2921</v>
      </c>
      <c r="H4425" s="245" t="s">
        <v>2920</v>
      </c>
      <c r="I4425" s="245" t="s">
        <v>24</v>
      </c>
      <c r="J4425" s="245" t="s">
        <v>59</v>
      </c>
      <c r="K4425" s="246" t="s">
        <v>24710</v>
      </c>
      <c r="L4425" s="245" t="s">
        <v>568</v>
      </c>
      <c r="M4425"/>
      <c r="N4425"/>
      <c r="O4425"/>
      <c r="P4425"/>
      <c r="Q4425"/>
      <c r="R4425"/>
      <c r="S4425"/>
      <c r="T4425"/>
      <c r="U4425"/>
      <c r="V4425"/>
      <c r="W4425"/>
      <c r="X4425"/>
      <c r="Y4425"/>
      <c r="Z4425"/>
      <c r="AA4425"/>
      <c r="AB4425"/>
      <c r="AC4425"/>
      <c r="AD4425"/>
      <c r="AE4425"/>
      <c r="AF4425"/>
      <c r="AG4425"/>
      <c r="AH4425"/>
      <c r="AI4425"/>
      <c r="AJ4425"/>
      <c r="AK4425"/>
      <c r="AL4425"/>
      <c r="AM4425"/>
      <c r="AN4425"/>
      <c r="AO4425"/>
      <c r="AP4425"/>
      <c r="AQ4425"/>
      <c r="AR4425"/>
      <c r="AS4425"/>
      <c r="AT4425"/>
      <c r="AU4425"/>
      <c r="AV4425"/>
      <c r="AW4425"/>
      <c r="AX4425"/>
      <c r="AY4425"/>
      <c r="AZ4425"/>
      <c r="BA4425"/>
      <c r="BB4425"/>
      <c r="BC4425"/>
      <c r="BD4425"/>
      <c r="BE4425"/>
      <c r="BF4425"/>
      <c r="BG4425"/>
      <c r="BH4425"/>
      <c r="BI4425"/>
      <c r="BJ4425"/>
      <c r="BK4425"/>
      <c r="BL4425"/>
      <c r="BM4425"/>
      <c r="BN4425"/>
      <c r="BO4425"/>
    </row>
    <row r="4426" spans="1:67" ht="15" x14ac:dyDescent="0.25">
      <c r="A4426" s="245" t="s">
        <v>2037</v>
      </c>
      <c r="B4426" s="245" t="s">
        <v>2036</v>
      </c>
      <c r="C4426" s="245" t="s">
        <v>2430</v>
      </c>
      <c r="D4426" s="245" t="s">
        <v>2429</v>
      </c>
      <c r="E4426" s="246" t="s">
        <v>44</v>
      </c>
      <c r="F4426" s="245" t="s">
        <v>44</v>
      </c>
      <c r="G4426" s="245" t="s">
        <v>2919</v>
      </c>
      <c r="H4426" s="245" t="s">
        <v>2918</v>
      </c>
      <c r="I4426" s="245" t="s">
        <v>24</v>
      </c>
      <c r="J4426" s="245" t="s">
        <v>59</v>
      </c>
      <c r="K4426" s="246" t="s">
        <v>24711</v>
      </c>
      <c r="L4426" s="245" t="s">
        <v>568</v>
      </c>
      <c r="M4426"/>
      <c r="N4426"/>
      <c r="O4426"/>
      <c r="P4426"/>
      <c r="Q4426"/>
      <c r="R4426"/>
      <c r="S4426"/>
      <c r="T4426"/>
      <c r="U4426"/>
      <c r="V4426"/>
      <c r="W4426"/>
      <c r="X4426"/>
      <c r="Y4426"/>
      <c r="Z4426"/>
      <c r="AA4426"/>
      <c r="AB4426"/>
      <c r="AC4426"/>
      <c r="AD4426"/>
      <c r="AE4426"/>
      <c r="AF4426"/>
      <c r="AG4426"/>
      <c r="AH4426"/>
      <c r="AI4426"/>
      <c r="AJ4426"/>
      <c r="AK4426"/>
      <c r="AL4426"/>
      <c r="AM4426"/>
      <c r="AN4426"/>
      <c r="AO4426"/>
      <c r="AP4426"/>
      <c r="AQ4426"/>
      <c r="AR4426"/>
      <c r="AS4426"/>
      <c r="AT4426"/>
      <c r="AU4426"/>
      <c r="AV4426"/>
      <c r="AW4426"/>
      <c r="AX4426"/>
      <c r="AY4426"/>
      <c r="AZ4426"/>
      <c r="BA4426"/>
      <c r="BB4426"/>
      <c r="BC4426"/>
      <c r="BD4426"/>
      <c r="BE4426"/>
      <c r="BF4426"/>
      <c r="BG4426"/>
      <c r="BH4426"/>
      <c r="BI4426"/>
      <c r="BJ4426"/>
      <c r="BK4426"/>
      <c r="BL4426"/>
      <c r="BM4426"/>
      <c r="BN4426"/>
      <c r="BO4426"/>
    </row>
    <row r="4427" spans="1:67" ht="15" x14ac:dyDescent="0.25">
      <c r="A4427" s="245" t="s">
        <v>2037</v>
      </c>
      <c r="B4427" s="245" t="s">
        <v>2036</v>
      </c>
      <c r="C4427" s="245" t="s">
        <v>2430</v>
      </c>
      <c r="D4427" s="245" t="s">
        <v>2429</v>
      </c>
      <c r="E4427" s="246" t="s">
        <v>44</v>
      </c>
      <c r="F4427" s="245" t="s">
        <v>44</v>
      </c>
      <c r="G4427" s="245" t="s">
        <v>2917</v>
      </c>
      <c r="H4427" s="245" t="s">
        <v>2916</v>
      </c>
      <c r="I4427" s="245" t="s">
        <v>24</v>
      </c>
      <c r="J4427" s="245" t="s">
        <v>59</v>
      </c>
      <c r="K4427" s="246" t="s">
        <v>24712</v>
      </c>
      <c r="L4427" s="245" t="s">
        <v>568</v>
      </c>
      <c r="M4427"/>
      <c r="N4427"/>
      <c r="O4427"/>
      <c r="P4427"/>
      <c r="Q4427"/>
      <c r="R4427"/>
      <c r="S4427"/>
      <c r="T4427"/>
      <c r="U4427"/>
      <c r="V4427"/>
      <c r="W4427"/>
      <c r="X4427"/>
      <c r="Y4427"/>
      <c r="Z4427"/>
      <c r="AA4427"/>
      <c r="AB4427"/>
      <c r="AC4427"/>
      <c r="AD4427"/>
      <c r="AE4427"/>
      <c r="AF4427"/>
      <c r="AG4427"/>
      <c r="AH4427"/>
      <c r="AI4427"/>
      <c r="AJ4427"/>
      <c r="AK4427"/>
      <c r="AL4427"/>
      <c r="AM4427"/>
      <c r="AN4427"/>
      <c r="AO4427"/>
      <c r="AP4427"/>
      <c r="AQ4427"/>
      <c r="AR4427"/>
      <c r="AS4427"/>
      <c r="AT4427"/>
      <c r="AU4427"/>
      <c r="AV4427"/>
      <c r="AW4427"/>
      <c r="AX4427"/>
      <c r="AY4427"/>
      <c r="AZ4427"/>
      <c r="BA4427"/>
      <c r="BB4427"/>
      <c r="BC4427"/>
      <c r="BD4427"/>
      <c r="BE4427"/>
      <c r="BF4427"/>
      <c r="BG4427"/>
      <c r="BH4427"/>
      <c r="BI4427"/>
      <c r="BJ4427"/>
      <c r="BK4427"/>
      <c r="BL4427"/>
      <c r="BM4427"/>
      <c r="BN4427"/>
      <c r="BO4427"/>
    </row>
    <row r="4428" spans="1:67" ht="15" x14ac:dyDescent="0.25">
      <c r="A4428" s="245" t="s">
        <v>2037</v>
      </c>
      <c r="B4428" s="245" t="s">
        <v>2036</v>
      </c>
      <c r="C4428" s="245" t="s">
        <v>2430</v>
      </c>
      <c r="D4428" s="245" t="s">
        <v>2429</v>
      </c>
      <c r="E4428" s="246" t="s">
        <v>44</v>
      </c>
      <c r="F4428" s="245" t="s">
        <v>44</v>
      </c>
      <c r="G4428" s="245" t="s">
        <v>2915</v>
      </c>
      <c r="H4428" s="245" t="s">
        <v>2914</v>
      </c>
      <c r="I4428" s="245" t="s">
        <v>24</v>
      </c>
      <c r="J4428" s="245" t="s">
        <v>59</v>
      </c>
      <c r="K4428" s="246" t="s">
        <v>24713</v>
      </c>
      <c r="L4428" s="245" t="s">
        <v>568</v>
      </c>
      <c r="M4428"/>
      <c r="N4428"/>
      <c r="O4428"/>
      <c r="P4428"/>
      <c r="Q4428"/>
      <c r="R4428"/>
      <c r="S4428"/>
      <c r="T4428"/>
      <c r="U4428"/>
      <c r="V4428"/>
      <c r="W4428"/>
      <c r="X4428"/>
      <c r="Y4428"/>
      <c r="Z4428"/>
      <c r="AA4428"/>
      <c r="AB4428"/>
      <c r="AC4428"/>
      <c r="AD4428"/>
      <c r="AE4428"/>
      <c r="AF4428"/>
      <c r="AG4428"/>
      <c r="AH4428"/>
      <c r="AI4428"/>
      <c r="AJ4428"/>
      <c r="AK4428"/>
      <c r="AL4428"/>
      <c r="AM4428"/>
      <c r="AN4428"/>
      <c r="AO4428"/>
      <c r="AP4428"/>
      <c r="AQ4428"/>
      <c r="AR4428"/>
      <c r="AS4428"/>
      <c r="AT4428"/>
      <c r="AU4428"/>
      <c r="AV4428"/>
      <c r="AW4428"/>
      <c r="AX4428"/>
      <c r="AY4428"/>
      <c r="AZ4428"/>
      <c r="BA4428"/>
      <c r="BB4428"/>
      <c r="BC4428"/>
      <c r="BD4428"/>
      <c r="BE4428"/>
      <c r="BF4428"/>
      <c r="BG4428"/>
      <c r="BH4428"/>
      <c r="BI4428"/>
      <c r="BJ4428"/>
      <c r="BK4428"/>
      <c r="BL4428"/>
      <c r="BM4428"/>
      <c r="BN4428"/>
      <c r="BO4428"/>
    </row>
    <row r="4429" spans="1:67" ht="15" x14ac:dyDescent="0.25">
      <c r="A4429" s="245" t="s">
        <v>2037</v>
      </c>
      <c r="B4429" s="245" t="s">
        <v>2036</v>
      </c>
      <c r="C4429" s="245" t="s">
        <v>2430</v>
      </c>
      <c r="D4429" s="245" t="s">
        <v>2429</v>
      </c>
      <c r="E4429" s="246" t="s">
        <v>44</v>
      </c>
      <c r="F4429" s="245" t="s">
        <v>44</v>
      </c>
      <c r="G4429" s="245" t="s">
        <v>2912</v>
      </c>
      <c r="H4429" s="245" t="s">
        <v>2911</v>
      </c>
      <c r="I4429" s="245" t="s">
        <v>24</v>
      </c>
      <c r="J4429" s="245" t="s">
        <v>59</v>
      </c>
      <c r="K4429" s="246" t="s">
        <v>9027</v>
      </c>
      <c r="L4429" s="245" t="s">
        <v>568</v>
      </c>
      <c r="M4429"/>
      <c r="N4429"/>
      <c r="O4429"/>
      <c r="P4429"/>
      <c r="Q4429"/>
      <c r="R4429"/>
      <c r="S4429"/>
      <c r="T4429"/>
      <c r="U4429"/>
      <c r="V4429"/>
      <c r="W4429"/>
      <c r="X4429"/>
      <c r="Y4429"/>
      <c r="Z4429"/>
      <c r="AA4429"/>
      <c r="AB4429"/>
      <c r="AC4429"/>
      <c r="AD4429"/>
      <c r="AE4429"/>
      <c r="AF4429"/>
      <c r="AG4429"/>
      <c r="AH4429"/>
      <c r="AI4429"/>
      <c r="AJ4429"/>
      <c r="AK4429"/>
      <c r="AL4429"/>
      <c r="AM4429"/>
      <c r="AN4429"/>
      <c r="AO4429"/>
      <c r="AP4429"/>
      <c r="AQ4429"/>
      <c r="AR4429"/>
      <c r="AS4429"/>
      <c r="AT4429"/>
      <c r="AU4429"/>
      <c r="AV4429"/>
      <c r="AW4429"/>
      <c r="AX4429"/>
      <c r="AY4429"/>
      <c r="AZ4429"/>
      <c r="BA4429"/>
      <c r="BB4429"/>
      <c r="BC4429"/>
      <c r="BD4429"/>
      <c r="BE4429"/>
      <c r="BF4429"/>
      <c r="BG4429"/>
      <c r="BH4429"/>
      <c r="BI4429"/>
      <c r="BJ4429"/>
      <c r="BK4429"/>
      <c r="BL4429"/>
      <c r="BM4429"/>
      <c r="BN4429"/>
      <c r="BO4429"/>
    </row>
    <row r="4430" spans="1:67" ht="15" x14ac:dyDescent="0.25">
      <c r="A4430" s="245" t="s">
        <v>2037</v>
      </c>
      <c r="B4430" s="245" t="s">
        <v>2036</v>
      </c>
      <c r="C4430" s="245" t="s">
        <v>2430</v>
      </c>
      <c r="D4430" s="245" t="s">
        <v>2429</v>
      </c>
      <c r="E4430" s="246" t="s">
        <v>44</v>
      </c>
      <c r="F4430" s="245" t="s">
        <v>44</v>
      </c>
      <c r="G4430" s="245" t="s">
        <v>2910</v>
      </c>
      <c r="H4430" s="245" t="s">
        <v>2909</v>
      </c>
      <c r="I4430" s="245" t="s">
        <v>24</v>
      </c>
      <c r="J4430" s="245" t="s">
        <v>59</v>
      </c>
      <c r="K4430" s="246" t="s">
        <v>10474</v>
      </c>
      <c r="L4430" s="245" t="s">
        <v>568</v>
      </c>
      <c r="M4430"/>
      <c r="N4430"/>
      <c r="O4430"/>
      <c r="P4430"/>
      <c r="Q4430"/>
      <c r="R4430"/>
      <c r="S4430"/>
      <c r="T4430"/>
      <c r="U4430"/>
      <c r="V4430"/>
      <c r="W4430"/>
      <c r="X4430"/>
      <c r="Y4430"/>
      <c r="Z4430"/>
      <c r="AA4430"/>
      <c r="AB4430"/>
      <c r="AC4430"/>
      <c r="AD4430"/>
      <c r="AE4430"/>
      <c r="AF4430"/>
      <c r="AG4430"/>
      <c r="AH4430"/>
      <c r="AI4430"/>
      <c r="AJ4430"/>
      <c r="AK4430"/>
      <c r="AL4430"/>
      <c r="AM4430"/>
      <c r="AN4430"/>
      <c r="AO4430"/>
      <c r="AP4430"/>
      <c r="AQ4430"/>
      <c r="AR4430"/>
      <c r="AS4430"/>
      <c r="AT4430"/>
      <c r="AU4430"/>
      <c r="AV4430"/>
      <c r="AW4430"/>
      <c r="AX4430"/>
      <c r="AY4430"/>
      <c r="AZ4430"/>
      <c r="BA4430"/>
      <c r="BB4430"/>
      <c r="BC4430"/>
      <c r="BD4430"/>
      <c r="BE4430"/>
      <c r="BF4430"/>
      <c r="BG4430"/>
      <c r="BH4430"/>
      <c r="BI4430"/>
      <c r="BJ4430"/>
      <c r="BK4430"/>
      <c r="BL4430"/>
      <c r="BM4430"/>
      <c r="BN4430"/>
      <c r="BO4430"/>
    </row>
    <row r="4431" spans="1:67" ht="15" x14ac:dyDescent="0.25">
      <c r="A4431" s="245" t="s">
        <v>2037</v>
      </c>
      <c r="B4431" s="245" t="s">
        <v>2036</v>
      </c>
      <c r="C4431" s="245" t="s">
        <v>2430</v>
      </c>
      <c r="D4431" s="245" t="s">
        <v>2429</v>
      </c>
      <c r="E4431" s="246" t="s">
        <v>44</v>
      </c>
      <c r="F4431" s="245" t="s">
        <v>44</v>
      </c>
      <c r="G4431" s="245" t="s">
        <v>2908</v>
      </c>
      <c r="H4431" s="245" t="s">
        <v>2907</v>
      </c>
      <c r="I4431" s="245" t="s">
        <v>24</v>
      </c>
      <c r="J4431" s="245" t="s">
        <v>59</v>
      </c>
      <c r="K4431" s="246" t="s">
        <v>12897</v>
      </c>
      <c r="L4431" s="245" t="s">
        <v>568</v>
      </c>
      <c r="M4431"/>
      <c r="N4431"/>
      <c r="O4431"/>
      <c r="P4431"/>
      <c r="Q4431"/>
      <c r="R4431"/>
      <c r="S4431"/>
      <c r="T4431"/>
      <c r="U4431"/>
      <c r="V4431"/>
      <c r="W4431"/>
      <c r="X4431"/>
      <c r="Y4431"/>
      <c r="Z4431"/>
      <c r="AA4431"/>
      <c r="AB4431"/>
      <c r="AC4431"/>
      <c r="AD4431"/>
      <c r="AE4431"/>
      <c r="AF4431"/>
      <c r="AG4431"/>
      <c r="AH4431"/>
      <c r="AI4431"/>
      <c r="AJ4431"/>
      <c r="AK4431"/>
      <c r="AL4431"/>
      <c r="AM4431"/>
      <c r="AN4431"/>
      <c r="AO4431"/>
      <c r="AP4431"/>
      <c r="AQ4431"/>
      <c r="AR4431"/>
      <c r="AS4431"/>
      <c r="AT4431"/>
      <c r="AU4431"/>
      <c r="AV4431"/>
      <c r="AW4431"/>
      <c r="AX4431"/>
      <c r="AY4431"/>
      <c r="AZ4431"/>
      <c r="BA4431"/>
      <c r="BB4431"/>
      <c r="BC4431"/>
      <c r="BD4431"/>
      <c r="BE4431"/>
      <c r="BF4431"/>
      <c r="BG4431"/>
      <c r="BH4431"/>
      <c r="BI4431"/>
      <c r="BJ4431"/>
      <c r="BK4431"/>
      <c r="BL4431"/>
      <c r="BM4431"/>
      <c r="BN4431"/>
      <c r="BO4431"/>
    </row>
    <row r="4432" spans="1:67" ht="15" x14ac:dyDescent="0.25">
      <c r="A4432" s="245" t="s">
        <v>2037</v>
      </c>
      <c r="B4432" s="245" t="s">
        <v>2036</v>
      </c>
      <c r="C4432" s="245" t="s">
        <v>2430</v>
      </c>
      <c r="D4432" s="245" t="s">
        <v>2429</v>
      </c>
      <c r="E4432" s="246" t="s">
        <v>44</v>
      </c>
      <c r="F4432" s="245" t="s">
        <v>44</v>
      </c>
      <c r="G4432" s="245" t="s">
        <v>2906</v>
      </c>
      <c r="H4432" s="245" t="s">
        <v>2905</v>
      </c>
      <c r="I4432" s="245" t="s">
        <v>24</v>
      </c>
      <c r="J4432" s="245" t="s">
        <v>59</v>
      </c>
      <c r="K4432" s="246" t="s">
        <v>13712</v>
      </c>
      <c r="L4432" s="245" t="s">
        <v>568</v>
      </c>
      <c r="M4432"/>
      <c r="N4432"/>
      <c r="O4432"/>
      <c r="P4432"/>
      <c r="Q4432"/>
      <c r="R4432"/>
      <c r="S4432"/>
      <c r="T4432"/>
      <c r="U4432"/>
      <c r="V4432"/>
      <c r="W4432"/>
      <c r="X4432"/>
      <c r="Y4432"/>
      <c r="Z4432"/>
      <c r="AA4432"/>
      <c r="AB4432"/>
      <c r="AC4432"/>
      <c r="AD4432"/>
      <c r="AE4432"/>
      <c r="AF4432"/>
      <c r="AG4432"/>
      <c r="AH4432"/>
      <c r="AI4432"/>
      <c r="AJ4432"/>
      <c r="AK4432"/>
      <c r="AL4432"/>
      <c r="AM4432"/>
      <c r="AN4432"/>
      <c r="AO4432"/>
      <c r="AP4432"/>
      <c r="AQ4432"/>
      <c r="AR4432"/>
      <c r="AS4432"/>
      <c r="AT4432"/>
      <c r="AU4432"/>
      <c r="AV4432"/>
      <c r="AW4432"/>
      <c r="AX4432"/>
      <c r="AY4432"/>
      <c r="AZ4432"/>
      <c r="BA4432"/>
      <c r="BB4432"/>
      <c r="BC4432"/>
      <c r="BD4432"/>
      <c r="BE4432"/>
      <c r="BF4432"/>
      <c r="BG4432"/>
      <c r="BH4432"/>
      <c r="BI4432"/>
      <c r="BJ4432"/>
      <c r="BK4432"/>
      <c r="BL4432"/>
      <c r="BM4432"/>
      <c r="BN4432"/>
      <c r="BO4432"/>
    </row>
    <row r="4433" spans="1:67" ht="15" x14ac:dyDescent="0.25">
      <c r="A4433" s="245" t="s">
        <v>2037</v>
      </c>
      <c r="B4433" s="245" t="s">
        <v>2036</v>
      </c>
      <c r="C4433" s="245" t="s">
        <v>2430</v>
      </c>
      <c r="D4433" s="245" t="s">
        <v>2429</v>
      </c>
      <c r="E4433" s="246" t="s">
        <v>44</v>
      </c>
      <c r="F4433" s="245" t="s">
        <v>44</v>
      </c>
      <c r="G4433" s="245" t="s">
        <v>2904</v>
      </c>
      <c r="H4433" s="245" t="s">
        <v>2903</v>
      </c>
      <c r="I4433" s="245" t="s">
        <v>24</v>
      </c>
      <c r="J4433" s="245" t="s">
        <v>59</v>
      </c>
      <c r="K4433" s="246" t="s">
        <v>24714</v>
      </c>
      <c r="L4433" s="245" t="s">
        <v>568</v>
      </c>
      <c r="M4433"/>
      <c r="N4433"/>
      <c r="O4433"/>
      <c r="P4433"/>
      <c r="Q4433"/>
      <c r="R4433"/>
      <c r="S4433"/>
      <c r="T4433"/>
      <c r="U4433"/>
      <c r="V4433"/>
      <c r="W4433"/>
      <c r="X4433"/>
      <c r="Y4433"/>
      <c r="Z4433"/>
      <c r="AA4433"/>
      <c r="AB4433"/>
      <c r="AC4433"/>
      <c r="AD4433"/>
      <c r="AE4433"/>
      <c r="AF4433"/>
      <c r="AG4433"/>
      <c r="AH4433"/>
      <c r="AI4433"/>
      <c r="AJ4433"/>
      <c r="AK4433"/>
      <c r="AL4433"/>
      <c r="AM4433"/>
      <c r="AN4433"/>
      <c r="AO4433"/>
      <c r="AP4433"/>
      <c r="AQ4433"/>
      <c r="AR4433"/>
      <c r="AS4433"/>
      <c r="AT4433"/>
      <c r="AU4433"/>
      <c r="AV4433"/>
      <c r="AW4433"/>
      <c r="AX4433"/>
      <c r="AY4433"/>
      <c r="AZ4433"/>
      <c r="BA4433"/>
      <c r="BB4433"/>
      <c r="BC4433"/>
      <c r="BD4433"/>
      <c r="BE4433"/>
      <c r="BF4433"/>
      <c r="BG4433"/>
      <c r="BH4433"/>
      <c r="BI4433"/>
      <c r="BJ4433"/>
      <c r="BK4433"/>
      <c r="BL4433"/>
      <c r="BM4433"/>
      <c r="BN4433"/>
      <c r="BO4433"/>
    </row>
    <row r="4434" spans="1:67" ht="15" x14ac:dyDescent="0.25">
      <c r="A4434" s="245" t="s">
        <v>2037</v>
      </c>
      <c r="B4434" s="245" t="s">
        <v>2036</v>
      </c>
      <c r="C4434" s="245" t="s">
        <v>2430</v>
      </c>
      <c r="D4434" s="245" t="s">
        <v>2429</v>
      </c>
      <c r="E4434" s="246" t="s">
        <v>44</v>
      </c>
      <c r="F4434" s="245" t="s">
        <v>44</v>
      </c>
      <c r="G4434" s="245" t="s">
        <v>2901</v>
      </c>
      <c r="H4434" s="245" t="s">
        <v>2900</v>
      </c>
      <c r="I4434" s="245" t="s">
        <v>24</v>
      </c>
      <c r="J4434" s="245" t="s">
        <v>59</v>
      </c>
      <c r="K4434" s="246" t="s">
        <v>8998</v>
      </c>
      <c r="L4434" s="245" t="s">
        <v>568</v>
      </c>
      <c r="M4434"/>
      <c r="N4434"/>
      <c r="O4434"/>
      <c r="P4434"/>
      <c r="Q4434"/>
      <c r="R4434"/>
      <c r="S4434"/>
      <c r="T4434"/>
      <c r="U4434"/>
      <c r="V4434"/>
      <c r="W4434"/>
      <c r="X4434"/>
      <c r="Y4434"/>
      <c r="Z4434"/>
      <c r="AA4434"/>
      <c r="AB4434"/>
      <c r="AC4434"/>
      <c r="AD4434"/>
      <c r="AE4434"/>
      <c r="AF4434"/>
      <c r="AG4434"/>
      <c r="AH4434"/>
      <c r="AI4434"/>
      <c r="AJ4434"/>
      <c r="AK4434"/>
      <c r="AL4434"/>
      <c r="AM4434"/>
      <c r="AN4434"/>
      <c r="AO4434"/>
      <c r="AP4434"/>
      <c r="AQ4434"/>
      <c r="AR4434"/>
      <c r="AS4434"/>
      <c r="AT4434"/>
      <c r="AU4434"/>
      <c r="AV4434"/>
      <c r="AW4434"/>
      <c r="AX4434"/>
      <c r="AY4434"/>
      <c r="AZ4434"/>
      <c r="BA4434"/>
      <c r="BB4434"/>
      <c r="BC4434"/>
      <c r="BD4434"/>
      <c r="BE4434"/>
      <c r="BF4434"/>
      <c r="BG4434"/>
      <c r="BH4434"/>
      <c r="BI4434"/>
      <c r="BJ4434"/>
      <c r="BK4434"/>
      <c r="BL4434"/>
      <c r="BM4434"/>
      <c r="BN4434"/>
      <c r="BO4434"/>
    </row>
    <row r="4435" spans="1:67" ht="15" x14ac:dyDescent="0.25">
      <c r="A4435" s="245" t="s">
        <v>2037</v>
      </c>
      <c r="B4435" s="245" t="s">
        <v>2036</v>
      </c>
      <c r="C4435" s="245" t="s">
        <v>2430</v>
      </c>
      <c r="D4435" s="245" t="s">
        <v>2429</v>
      </c>
      <c r="E4435" s="246" t="s">
        <v>44</v>
      </c>
      <c r="F4435" s="245" t="s">
        <v>44</v>
      </c>
      <c r="G4435" s="245" t="s">
        <v>2899</v>
      </c>
      <c r="H4435" s="245" t="s">
        <v>2898</v>
      </c>
      <c r="I4435" s="245" t="s">
        <v>24</v>
      </c>
      <c r="J4435" s="245" t="s">
        <v>59</v>
      </c>
      <c r="K4435" s="246" t="s">
        <v>8931</v>
      </c>
      <c r="L4435" s="245" t="s">
        <v>568</v>
      </c>
      <c r="M4435"/>
      <c r="N4435"/>
      <c r="O4435"/>
      <c r="P4435"/>
      <c r="Q4435"/>
      <c r="R4435"/>
      <c r="S4435"/>
      <c r="T4435"/>
      <c r="U4435"/>
      <c r="V4435"/>
      <c r="W4435"/>
      <c r="X4435"/>
      <c r="Y4435"/>
      <c r="Z4435"/>
      <c r="AA4435"/>
      <c r="AB4435"/>
      <c r="AC4435"/>
      <c r="AD4435"/>
      <c r="AE4435"/>
      <c r="AF4435"/>
      <c r="AG4435"/>
      <c r="AH4435"/>
      <c r="AI4435"/>
      <c r="AJ4435"/>
      <c r="AK4435"/>
      <c r="AL4435"/>
      <c r="AM4435"/>
      <c r="AN4435"/>
      <c r="AO4435"/>
      <c r="AP4435"/>
      <c r="AQ4435"/>
      <c r="AR4435"/>
      <c r="AS4435"/>
      <c r="AT4435"/>
      <c r="AU4435"/>
      <c r="AV4435"/>
      <c r="AW4435"/>
      <c r="AX4435"/>
      <c r="AY4435"/>
      <c r="AZ4435"/>
      <c r="BA4435"/>
      <c r="BB4435"/>
      <c r="BC4435"/>
      <c r="BD4435"/>
      <c r="BE4435"/>
      <c r="BF4435"/>
      <c r="BG4435"/>
      <c r="BH4435"/>
      <c r="BI4435"/>
      <c r="BJ4435"/>
      <c r="BK4435"/>
      <c r="BL4435"/>
      <c r="BM4435"/>
      <c r="BN4435"/>
      <c r="BO4435"/>
    </row>
    <row r="4436" spans="1:67" ht="15" x14ac:dyDescent="0.25">
      <c r="A4436" s="245" t="s">
        <v>2037</v>
      </c>
      <c r="B4436" s="245" t="s">
        <v>2036</v>
      </c>
      <c r="C4436" s="245" t="s">
        <v>2430</v>
      </c>
      <c r="D4436" s="245" t="s">
        <v>2429</v>
      </c>
      <c r="E4436" s="246" t="s">
        <v>44</v>
      </c>
      <c r="F4436" s="245" t="s">
        <v>44</v>
      </c>
      <c r="G4436" s="245" t="s">
        <v>19792</v>
      </c>
      <c r="H4436" s="245" t="s">
        <v>19793</v>
      </c>
      <c r="I4436" s="245" t="s">
        <v>24</v>
      </c>
      <c r="J4436" s="245" t="s">
        <v>59</v>
      </c>
      <c r="K4436" s="246" t="s">
        <v>24715</v>
      </c>
      <c r="L4436" s="245" t="s">
        <v>568</v>
      </c>
      <c r="M4436"/>
      <c r="N4436"/>
      <c r="O4436"/>
      <c r="P4436"/>
      <c r="Q4436"/>
      <c r="R4436"/>
      <c r="S4436"/>
      <c r="T4436"/>
      <c r="U4436"/>
      <c r="V4436"/>
      <c r="W4436"/>
      <c r="X4436"/>
      <c r="Y4436"/>
      <c r="Z4436"/>
      <c r="AA4436"/>
      <c r="AB4436"/>
      <c r="AC4436"/>
      <c r="AD4436"/>
      <c r="AE4436"/>
      <c r="AF4436"/>
      <c r="AG4436"/>
      <c r="AH4436"/>
      <c r="AI4436"/>
      <c r="AJ4436"/>
      <c r="AK4436"/>
      <c r="AL4436"/>
      <c r="AM4436"/>
      <c r="AN4436"/>
      <c r="AO4436"/>
      <c r="AP4436"/>
      <c r="AQ4436"/>
      <c r="AR4436"/>
      <c r="AS4436"/>
      <c r="AT4436"/>
      <c r="AU4436"/>
      <c r="AV4436"/>
      <c r="AW4436"/>
      <c r="AX4436"/>
      <c r="AY4436"/>
      <c r="AZ4436"/>
      <c r="BA4436"/>
      <c r="BB4436"/>
      <c r="BC4436"/>
      <c r="BD4436"/>
      <c r="BE4436"/>
      <c r="BF4436"/>
      <c r="BG4436"/>
      <c r="BH4436"/>
      <c r="BI4436"/>
      <c r="BJ4436"/>
      <c r="BK4436"/>
      <c r="BL4436"/>
      <c r="BM4436"/>
      <c r="BN4436"/>
      <c r="BO4436"/>
    </row>
    <row r="4437" spans="1:67" ht="15" x14ac:dyDescent="0.25">
      <c r="A4437" s="245" t="s">
        <v>2037</v>
      </c>
      <c r="B4437" s="245" t="s">
        <v>2036</v>
      </c>
      <c r="C4437" s="245" t="s">
        <v>2430</v>
      </c>
      <c r="D4437" s="245" t="s">
        <v>2429</v>
      </c>
      <c r="E4437" s="246" t="s">
        <v>44</v>
      </c>
      <c r="F4437" s="245" t="s">
        <v>44</v>
      </c>
      <c r="G4437" s="245" t="s">
        <v>2897</v>
      </c>
      <c r="H4437" s="245" t="s">
        <v>2896</v>
      </c>
      <c r="I4437" s="245" t="s">
        <v>24</v>
      </c>
      <c r="J4437" s="245" t="s">
        <v>59</v>
      </c>
      <c r="K4437" s="246" t="s">
        <v>8371</v>
      </c>
      <c r="L4437" s="245" t="s">
        <v>568</v>
      </c>
      <c r="M4437"/>
      <c r="N4437"/>
      <c r="O4437"/>
      <c r="P4437"/>
      <c r="Q4437"/>
      <c r="R4437"/>
      <c r="S4437"/>
      <c r="T4437"/>
      <c r="U4437"/>
      <c r="V4437"/>
      <c r="W4437"/>
      <c r="X4437"/>
      <c r="Y4437"/>
      <c r="Z4437"/>
      <c r="AA4437"/>
      <c r="AB4437"/>
      <c r="AC4437"/>
      <c r="AD4437"/>
      <c r="AE4437"/>
      <c r="AF4437"/>
      <c r="AG4437"/>
      <c r="AH4437"/>
      <c r="AI4437"/>
      <c r="AJ4437"/>
      <c r="AK4437"/>
      <c r="AL4437"/>
      <c r="AM4437"/>
      <c r="AN4437"/>
      <c r="AO4437"/>
      <c r="AP4437"/>
      <c r="AQ4437"/>
      <c r="AR4437"/>
      <c r="AS4437"/>
      <c r="AT4437"/>
      <c r="AU4437"/>
      <c r="AV4437"/>
      <c r="AW4437"/>
      <c r="AX4437"/>
      <c r="AY4437"/>
      <c r="AZ4437"/>
      <c r="BA4437"/>
      <c r="BB4437"/>
      <c r="BC4437"/>
      <c r="BD4437"/>
      <c r="BE4437"/>
      <c r="BF4437"/>
      <c r="BG4437"/>
      <c r="BH4437"/>
      <c r="BI4437"/>
      <c r="BJ4437"/>
      <c r="BK4437"/>
      <c r="BL4437"/>
      <c r="BM4437"/>
      <c r="BN4437"/>
      <c r="BO4437"/>
    </row>
    <row r="4438" spans="1:67" ht="15" x14ac:dyDescent="0.25">
      <c r="A4438" s="245" t="s">
        <v>2037</v>
      </c>
      <c r="B4438" s="245" t="s">
        <v>2036</v>
      </c>
      <c r="C4438" s="245" t="s">
        <v>2430</v>
      </c>
      <c r="D4438" s="245" t="s">
        <v>2429</v>
      </c>
      <c r="E4438" s="246" t="s">
        <v>44</v>
      </c>
      <c r="F4438" s="245" t="s">
        <v>44</v>
      </c>
      <c r="G4438" s="245" t="s">
        <v>19795</v>
      </c>
      <c r="H4438" s="245" t="s">
        <v>19796</v>
      </c>
      <c r="I4438" s="245" t="s">
        <v>24</v>
      </c>
      <c r="J4438" s="245" t="s">
        <v>59</v>
      </c>
      <c r="K4438" s="246" t="s">
        <v>24716</v>
      </c>
      <c r="L4438" s="245" t="s">
        <v>568</v>
      </c>
      <c r="M4438"/>
      <c r="N4438"/>
      <c r="O4438"/>
      <c r="P4438"/>
      <c r="Q4438"/>
      <c r="R4438"/>
      <c r="S4438"/>
      <c r="T4438"/>
      <c r="U4438"/>
      <c r="V4438"/>
      <c r="W4438"/>
      <c r="X4438"/>
      <c r="Y4438"/>
      <c r="Z4438"/>
      <c r="AA4438"/>
      <c r="AB4438"/>
      <c r="AC4438"/>
      <c r="AD4438"/>
      <c r="AE4438"/>
      <c r="AF4438"/>
      <c r="AG4438"/>
      <c r="AH4438"/>
      <c r="AI4438"/>
      <c r="AJ4438"/>
      <c r="AK4438"/>
      <c r="AL4438"/>
      <c r="AM4438"/>
      <c r="AN4438"/>
      <c r="AO4438"/>
      <c r="AP4438"/>
      <c r="AQ4438"/>
      <c r="AR4438"/>
      <c r="AS4438"/>
      <c r="AT4438"/>
      <c r="AU4438"/>
      <c r="AV4438"/>
      <c r="AW4438"/>
      <c r="AX4438"/>
      <c r="AY4438"/>
      <c r="AZ4438"/>
      <c r="BA4438"/>
      <c r="BB4438"/>
      <c r="BC4438"/>
      <c r="BD4438"/>
      <c r="BE4438"/>
      <c r="BF4438"/>
      <c r="BG4438"/>
      <c r="BH4438"/>
      <c r="BI4438"/>
      <c r="BJ4438"/>
      <c r="BK4438"/>
      <c r="BL4438"/>
      <c r="BM4438"/>
      <c r="BN4438"/>
      <c r="BO4438"/>
    </row>
    <row r="4439" spans="1:67" ht="15" x14ac:dyDescent="0.25">
      <c r="A4439" s="245" t="s">
        <v>2037</v>
      </c>
      <c r="B4439" s="245" t="s">
        <v>2036</v>
      </c>
      <c r="C4439" s="245" t="s">
        <v>2430</v>
      </c>
      <c r="D4439" s="245" t="s">
        <v>2429</v>
      </c>
      <c r="E4439" s="246" t="s">
        <v>44</v>
      </c>
      <c r="F4439" s="245" t="s">
        <v>44</v>
      </c>
      <c r="G4439" s="245" t="s">
        <v>19798</v>
      </c>
      <c r="H4439" s="245" t="s">
        <v>19799</v>
      </c>
      <c r="I4439" s="245" t="s">
        <v>24</v>
      </c>
      <c r="J4439" s="245" t="s">
        <v>59</v>
      </c>
      <c r="K4439" s="246" t="s">
        <v>24717</v>
      </c>
      <c r="L4439" s="245" t="s">
        <v>568</v>
      </c>
      <c r="M4439"/>
      <c r="N4439"/>
      <c r="O4439"/>
      <c r="P4439"/>
      <c r="Q4439"/>
      <c r="R4439"/>
      <c r="S4439"/>
      <c r="T4439"/>
      <c r="U4439"/>
      <c r="V4439"/>
      <c r="W4439"/>
      <c r="X4439"/>
      <c r="Y4439"/>
      <c r="Z4439"/>
      <c r="AA4439"/>
      <c r="AB4439"/>
      <c r="AC4439"/>
      <c r="AD4439"/>
      <c r="AE4439"/>
      <c r="AF4439"/>
      <c r="AG4439"/>
      <c r="AH4439"/>
      <c r="AI4439"/>
      <c r="AJ4439"/>
      <c r="AK4439"/>
      <c r="AL4439"/>
      <c r="AM4439"/>
      <c r="AN4439"/>
      <c r="AO4439"/>
      <c r="AP4439"/>
      <c r="AQ4439"/>
      <c r="AR4439"/>
      <c r="AS4439"/>
      <c r="AT4439"/>
      <c r="AU4439"/>
      <c r="AV4439"/>
      <c r="AW4439"/>
      <c r="AX4439"/>
      <c r="AY4439"/>
      <c r="AZ4439"/>
      <c r="BA4439"/>
      <c r="BB4439"/>
      <c r="BC4439"/>
      <c r="BD4439"/>
      <c r="BE4439"/>
      <c r="BF4439"/>
      <c r="BG4439"/>
      <c r="BH4439"/>
      <c r="BI4439"/>
      <c r="BJ4439"/>
      <c r="BK4439"/>
      <c r="BL4439"/>
      <c r="BM4439"/>
      <c r="BN4439"/>
      <c r="BO4439"/>
    </row>
    <row r="4440" spans="1:67" ht="15" x14ac:dyDescent="0.25">
      <c r="A4440" s="245" t="s">
        <v>2037</v>
      </c>
      <c r="B4440" s="245" t="s">
        <v>2036</v>
      </c>
      <c r="C4440" s="245" t="s">
        <v>2430</v>
      </c>
      <c r="D4440" s="245" t="s">
        <v>2429</v>
      </c>
      <c r="E4440" s="246" t="s">
        <v>44</v>
      </c>
      <c r="F4440" s="245" t="s">
        <v>44</v>
      </c>
      <c r="G4440" s="245" t="s">
        <v>2895</v>
      </c>
      <c r="H4440" s="245" t="s">
        <v>2894</v>
      </c>
      <c r="I4440" s="245" t="s">
        <v>24</v>
      </c>
      <c r="J4440" s="245" t="s">
        <v>59</v>
      </c>
      <c r="K4440" s="246" t="s">
        <v>23185</v>
      </c>
      <c r="L4440" s="245" t="s">
        <v>568</v>
      </c>
      <c r="M4440"/>
      <c r="N4440"/>
      <c r="O4440"/>
      <c r="P4440"/>
      <c r="Q4440"/>
      <c r="R4440"/>
      <c r="S4440"/>
      <c r="T4440"/>
      <c r="U4440"/>
      <c r="V4440"/>
      <c r="W4440"/>
      <c r="X4440"/>
      <c r="Y4440"/>
      <c r="Z4440"/>
      <c r="AA4440"/>
      <c r="AB4440"/>
      <c r="AC4440"/>
      <c r="AD4440"/>
      <c r="AE4440"/>
      <c r="AF4440"/>
      <c r="AG4440"/>
      <c r="AH4440"/>
      <c r="AI4440"/>
      <c r="AJ4440"/>
      <c r="AK4440"/>
      <c r="AL4440"/>
      <c r="AM4440"/>
      <c r="AN4440"/>
      <c r="AO4440"/>
      <c r="AP4440"/>
      <c r="AQ4440"/>
      <c r="AR4440"/>
      <c r="AS4440"/>
      <c r="AT4440"/>
      <c r="AU4440"/>
      <c r="AV4440"/>
      <c r="AW4440"/>
      <c r="AX4440"/>
      <c r="AY4440"/>
      <c r="AZ4440"/>
      <c r="BA4440"/>
      <c r="BB4440"/>
      <c r="BC4440"/>
      <c r="BD4440"/>
      <c r="BE4440"/>
      <c r="BF4440"/>
      <c r="BG4440"/>
      <c r="BH4440"/>
      <c r="BI4440"/>
      <c r="BJ4440"/>
      <c r="BK4440"/>
      <c r="BL4440"/>
      <c r="BM4440"/>
      <c r="BN4440"/>
      <c r="BO4440"/>
    </row>
    <row r="4441" spans="1:67" ht="15" x14ac:dyDescent="0.25">
      <c r="A4441" s="245" t="s">
        <v>2037</v>
      </c>
      <c r="B4441" s="245" t="s">
        <v>2036</v>
      </c>
      <c r="C4441" s="245" t="s">
        <v>2430</v>
      </c>
      <c r="D4441" s="245" t="s">
        <v>2429</v>
      </c>
      <c r="E4441" s="246" t="s">
        <v>44</v>
      </c>
      <c r="F4441" s="245" t="s">
        <v>44</v>
      </c>
      <c r="G4441" s="245" t="s">
        <v>19802</v>
      </c>
      <c r="H4441" s="245" t="s">
        <v>19803</v>
      </c>
      <c r="I4441" s="245" t="s">
        <v>24</v>
      </c>
      <c r="J4441" s="245" t="s">
        <v>59</v>
      </c>
      <c r="K4441" s="246" t="s">
        <v>24718</v>
      </c>
      <c r="L4441" s="245" t="s">
        <v>568</v>
      </c>
      <c r="M4441"/>
      <c r="N4441"/>
      <c r="O4441"/>
      <c r="P4441"/>
      <c r="Q4441"/>
      <c r="R4441"/>
      <c r="S4441"/>
      <c r="T4441"/>
      <c r="U4441"/>
      <c r="V4441"/>
      <c r="W4441"/>
      <c r="X4441"/>
      <c r="Y4441"/>
      <c r="Z4441"/>
      <c r="AA4441"/>
      <c r="AB4441"/>
      <c r="AC4441"/>
      <c r="AD4441"/>
      <c r="AE4441"/>
      <c r="AF4441"/>
      <c r="AG4441"/>
      <c r="AH4441"/>
      <c r="AI4441"/>
      <c r="AJ4441"/>
      <c r="AK4441"/>
      <c r="AL4441"/>
      <c r="AM4441"/>
      <c r="AN4441"/>
      <c r="AO4441"/>
      <c r="AP4441"/>
      <c r="AQ4441"/>
      <c r="AR4441"/>
      <c r="AS4441"/>
      <c r="AT4441"/>
      <c r="AU4441"/>
      <c r="AV4441"/>
      <c r="AW4441"/>
      <c r="AX4441"/>
      <c r="AY4441"/>
      <c r="AZ4441"/>
      <c r="BA4441"/>
      <c r="BB4441"/>
      <c r="BC4441"/>
      <c r="BD4441"/>
      <c r="BE4441"/>
      <c r="BF4441"/>
      <c r="BG4441"/>
      <c r="BH4441"/>
      <c r="BI4441"/>
      <c r="BJ4441"/>
      <c r="BK4441"/>
      <c r="BL4441"/>
      <c r="BM4441"/>
      <c r="BN4441"/>
      <c r="BO4441"/>
    </row>
    <row r="4442" spans="1:67" ht="15" x14ac:dyDescent="0.25">
      <c r="A4442" s="245" t="s">
        <v>2037</v>
      </c>
      <c r="B4442" s="245" t="s">
        <v>2036</v>
      </c>
      <c r="C4442" s="245" t="s">
        <v>2430</v>
      </c>
      <c r="D4442" s="245" t="s">
        <v>2429</v>
      </c>
      <c r="E4442" s="246" t="s">
        <v>44</v>
      </c>
      <c r="F4442" s="245" t="s">
        <v>44</v>
      </c>
      <c r="G4442" s="245" t="s">
        <v>19805</v>
      </c>
      <c r="H4442" s="245" t="s">
        <v>19806</v>
      </c>
      <c r="I4442" s="245" t="s">
        <v>24</v>
      </c>
      <c r="J4442" s="245" t="s">
        <v>59</v>
      </c>
      <c r="K4442" s="246" t="s">
        <v>24719</v>
      </c>
      <c r="L4442" s="245" t="s">
        <v>568</v>
      </c>
      <c r="M4442"/>
      <c r="N4442"/>
      <c r="O4442"/>
      <c r="P4442"/>
      <c r="Q4442"/>
      <c r="R4442"/>
      <c r="S4442"/>
      <c r="T4442"/>
      <c r="U4442"/>
      <c r="V4442"/>
      <c r="W4442"/>
      <c r="X4442"/>
      <c r="Y4442"/>
      <c r="Z4442"/>
      <c r="AA4442"/>
      <c r="AB4442"/>
      <c r="AC4442"/>
      <c r="AD4442"/>
      <c r="AE4442"/>
      <c r="AF4442"/>
      <c r="AG4442"/>
      <c r="AH4442"/>
      <c r="AI4442"/>
      <c r="AJ4442"/>
      <c r="AK4442"/>
      <c r="AL4442"/>
      <c r="AM4442"/>
      <c r="AN4442"/>
      <c r="AO4442"/>
      <c r="AP4442"/>
      <c r="AQ4442"/>
      <c r="AR4442"/>
      <c r="AS4442"/>
      <c r="AT4442"/>
      <c r="AU4442"/>
      <c r="AV4442"/>
      <c r="AW4442"/>
      <c r="AX4442"/>
      <c r="AY4442"/>
      <c r="AZ4442"/>
      <c r="BA4442"/>
      <c r="BB4442"/>
      <c r="BC4442"/>
      <c r="BD4442"/>
      <c r="BE4442"/>
      <c r="BF4442"/>
      <c r="BG4442"/>
      <c r="BH4442"/>
      <c r="BI4442"/>
      <c r="BJ4442"/>
      <c r="BK4442"/>
      <c r="BL4442"/>
      <c r="BM4442"/>
      <c r="BN4442"/>
      <c r="BO4442"/>
    </row>
    <row r="4443" spans="1:67" ht="15" x14ac:dyDescent="0.25">
      <c r="A4443" s="245" t="s">
        <v>2037</v>
      </c>
      <c r="B4443" s="245" t="s">
        <v>2036</v>
      </c>
      <c r="C4443" s="245" t="s">
        <v>2430</v>
      </c>
      <c r="D4443" s="245" t="s">
        <v>2429</v>
      </c>
      <c r="E4443" s="246" t="s">
        <v>44</v>
      </c>
      <c r="F4443" s="245" t="s">
        <v>44</v>
      </c>
      <c r="G4443" s="245" t="s">
        <v>2893</v>
      </c>
      <c r="H4443" s="245" t="s">
        <v>2892</v>
      </c>
      <c r="I4443" s="245" t="s">
        <v>24</v>
      </c>
      <c r="J4443" s="245" t="s">
        <v>59</v>
      </c>
      <c r="K4443" s="246" t="s">
        <v>12674</v>
      </c>
      <c r="L4443" s="245" t="s">
        <v>568</v>
      </c>
      <c r="M4443"/>
      <c r="N4443"/>
      <c r="O4443"/>
      <c r="P4443"/>
      <c r="Q4443"/>
      <c r="R4443"/>
      <c r="S4443"/>
      <c r="T4443"/>
      <c r="U4443"/>
      <c r="V4443"/>
      <c r="W4443"/>
      <c r="X4443"/>
      <c r="Y4443"/>
      <c r="Z4443"/>
      <c r="AA4443"/>
      <c r="AB4443"/>
      <c r="AC4443"/>
      <c r="AD4443"/>
      <c r="AE4443"/>
      <c r="AF4443"/>
      <c r="AG4443"/>
      <c r="AH4443"/>
      <c r="AI4443"/>
      <c r="AJ4443"/>
      <c r="AK4443"/>
      <c r="AL4443"/>
      <c r="AM4443"/>
      <c r="AN4443"/>
      <c r="AO4443"/>
      <c r="AP4443"/>
      <c r="AQ4443"/>
      <c r="AR4443"/>
      <c r="AS4443"/>
      <c r="AT4443"/>
      <c r="AU4443"/>
      <c r="AV4443"/>
      <c r="AW4443"/>
      <c r="AX4443"/>
      <c r="AY4443"/>
      <c r="AZ4443"/>
      <c r="BA4443"/>
      <c r="BB4443"/>
      <c r="BC4443"/>
      <c r="BD4443"/>
      <c r="BE4443"/>
      <c r="BF4443"/>
      <c r="BG4443"/>
      <c r="BH4443"/>
      <c r="BI4443"/>
      <c r="BJ4443"/>
      <c r="BK4443"/>
      <c r="BL4443"/>
      <c r="BM4443"/>
      <c r="BN4443"/>
      <c r="BO4443"/>
    </row>
    <row r="4444" spans="1:67" ht="15" x14ac:dyDescent="0.25">
      <c r="A4444" s="245" t="s">
        <v>2037</v>
      </c>
      <c r="B4444" s="245" t="s">
        <v>2036</v>
      </c>
      <c r="C4444" s="245" t="s">
        <v>2430</v>
      </c>
      <c r="D4444" s="245" t="s">
        <v>2429</v>
      </c>
      <c r="E4444" s="246" t="s">
        <v>44</v>
      </c>
      <c r="F4444" s="245" t="s">
        <v>44</v>
      </c>
      <c r="G4444" s="245" t="s">
        <v>2890</v>
      </c>
      <c r="H4444" s="245" t="s">
        <v>2889</v>
      </c>
      <c r="I4444" s="245" t="s">
        <v>24</v>
      </c>
      <c r="J4444" s="245" t="s">
        <v>59</v>
      </c>
      <c r="K4444" s="246" t="s">
        <v>21040</v>
      </c>
      <c r="L4444" s="245" t="s">
        <v>568</v>
      </c>
      <c r="M4444"/>
      <c r="N4444"/>
      <c r="O4444"/>
      <c r="P4444"/>
      <c r="Q4444"/>
      <c r="R4444"/>
      <c r="S4444"/>
      <c r="T4444"/>
      <c r="U4444"/>
      <c r="V4444"/>
      <c r="W4444"/>
      <c r="X4444"/>
      <c r="Y4444"/>
      <c r="Z4444"/>
      <c r="AA4444"/>
      <c r="AB4444"/>
      <c r="AC4444"/>
      <c r="AD4444"/>
      <c r="AE4444"/>
      <c r="AF4444"/>
      <c r="AG4444"/>
      <c r="AH4444"/>
      <c r="AI4444"/>
      <c r="AJ4444"/>
      <c r="AK4444"/>
      <c r="AL4444"/>
      <c r="AM4444"/>
      <c r="AN4444"/>
      <c r="AO4444"/>
      <c r="AP4444"/>
      <c r="AQ4444"/>
      <c r="AR4444"/>
      <c r="AS4444"/>
      <c r="AT4444"/>
      <c r="AU4444"/>
      <c r="AV4444"/>
      <c r="AW4444"/>
      <c r="AX4444"/>
      <c r="AY4444"/>
      <c r="AZ4444"/>
      <c r="BA4444"/>
      <c r="BB4444"/>
      <c r="BC4444"/>
      <c r="BD4444"/>
      <c r="BE4444"/>
      <c r="BF4444"/>
      <c r="BG4444"/>
      <c r="BH4444"/>
      <c r="BI4444"/>
      <c r="BJ4444"/>
      <c r="BK4444"/>
      <c r="BL4444"/>
      <c r="BM4444"/>
      <c r="BN4444"/>
      <c r="BO4444"/>
    </row>
    <row r="4445" spans="1:67" ht="15" x14ac:dyDescent="0.25">
      <c r="A4445" s="245" t="s">
        <v>2037</v>
      </c>
      <c r="B4445" s="245" t="s">
        <v>2036</v>
      </c>
      <c r="C4445" s="245" t="s">
        <v>2430</v>
      </c>
      <c r="D4445" s="245" t="s">
        <v>2429</v>
      </c>
      <c r="E4445" s="246" t="s">
        <v>44</v>
      </c>
      <c r="F4445" s="245" t="s">
        <v>44</v>
      </c>
      <c r="G4445" s="245" t="s">
        <v>2888</v>
      </c>
      <c r="H4445" s="245" t="s">
        <v>2887</v>
      </c>
      <c r="I4445" s="245" t="s">
        <v>24</v>
      </c>
      <c r="J4445" s="245" t="s">
        <v>59</v>
      </c>
      <c r="K4445" s="246" t="s">
        <v>21306</v>
      </c>
      <c r="L4445" s="245" t="s">
        <v>568</v>
      </c>
      <c r="M4445"/>
      <c r="N4445"/>
      <c r="O4445"/>
      <c r="P4445"/>
      <c r="Q4445"/>
      <c r="R4445"/>
      <c r="S4445"/>
      <c r="T4445"/>
      <c r="U4445"/>
      <c r="V4445"/>
      <c r="W4445"/>
      <c r="X4445"/>
      <c r="Y4445"/>
      <c r="Z4445"/>
      <c r="AA4445"/>
      <c r="AB4445"/>
      <c r="AC4445"/>
      <c r="AD4445"/>
      <c r="AE4445"/>
      <c r="AF4445"/>
      <c r="AG4445"/>
      <c r="AH4445"/>
      <c r="AI4445"/>
      <c r="AJ4445"/>
      <c r="AK4445"/>
      <c r="AL4445"/>
      <c r="AM4445"/>
      <c r="AN4445"/>
      <c r="AO4445"/>
      <c r="AP4445"/>
      <c r="AQ4445"/>
      <c r="AR4445"/>
      <c r="AS4445"/>
      <c r="AT4445"/>
      <c r="AU4445"/>
      <c r="AV4445"/>
      <c r="AW4445"/>
      <c r="AX4445"/>
      <c r="AY4445"/>
      <c r="AZ4445"/>
      <c r="BA4445"/>
      <c r="BB4445"/>
      <c r="BC4445"/>
      <c r="BD4445"/>
      <c r="BE4445"/>
      <c r="BF4445"/>
      <c r="BG4445"/>
      <c r="BH4445"/>
      <c r="BI4445"/>
      <c r="BJ4445"/>
      <c r="BK4445"/>
      <c r="BL4445"/>
      <c r="BM4445"/>
      <c r="BN4445"/>
      <c r="BO4445"/>
    </row>
    <row r="4446" spans="1:67" ht="15" x14ac:dyDescent="0.25">
      <c r="A4446" s="245" t="s">
        <v>2037</v>
      </c>
      <c r="B4446" s="245" t="s">
        <v>2036</v>
      </c>
      <c r="C4446" s="245" t="s">
        <v>2430</v>
      </c>
      <c r="D4446" s="245" t="s">
        <v>2429</v>
      </c>
      <c r="E4446" s="246" t="s">
        <v>44</v>
      </c>
      <c r="F4446" s="245" t="s">
        <v>44</v>
      </c>
      <c r="G4446" s="245" t="s">
        <v>2886</v>
      </c>
      <c r="H4446" s="245" t="s">
        <v>2885</v>
      </c>
      <c r="I4446" s="245" t="s">
        <v>24</v>
      </c>
      <c r="J4446" s="245" t="s">
        <v>59</v>
      </c>
      <c r="K4446" s="246" t="s">
        <v>8884</v>
      </c>
      <c r="L4446" s="245" t="s">
        <v>568</v>
      </c>
      <c r="M4446"/>
      <c r="N4446"/>
      <c r="O4446"/>
      <c r="P4446"/>
      <c r="Q4446"/>
      <c r="R4446"/>
      <c r="S4446"/>
      <c r="T4446"/>
      <c r="U4446"/>
      <c r="V4446"/>
      <c r="W4446"/>
      <c r="X4446"/>
      <c r="Y4446"/>
      <c r="Z4446"/>
      <c r="AA4446"/>
      <c r="AB4446"/>
      <c r="AC4446"/>
      <c r="AD4446"/>
      <c r="AE4446"/>
      <c r="AF4446"/>
      <c r="AG4446"/>
      <c r="AH4446"/>
      <c r="AI4446"/>
      <c r="AJ4446"/>
      <c r="AK4446"/>
      <c r="AL4446"/>
      <c r="AM4446"/>
      <c r="AN4446"/>
      <c r="AO4446"/>
      <c r="AP4446"/>
      <c r="AQ4446"/>
      <c r="AR4446"/>
      <c r="AS4446"/>
      <c r="AT4446"/>
      <c r="AU4446"/>
      <c r="AV4446"/>
      <c r="AW4446"/>
      <c r="AX4446"/>
      <c r="AY4446"/>
      <c r="AZ4446"/>
      <c r="BA4446"/>
      <c r="BB4446"/>
      <c r="BC4446"/>
      <c r="BD4446"/>
      <c r="BE4446"/>
      <c r="BF4446"/>
      <c r="BG4446"/>
      <c r="BH4446"/>
      <c r="BI4446"/>
      <c r="BJ4446"/>
      <c r="BK4446"/>
      <c r="BL4446"/>
      <c r="BM4446"/>
      <c r="BN4446"/>
      <c r="BO4446"/>
    </row>
    <row r="4447" spans="1:67" ht="15" x14ac:dyDescent="0.25">
      <c r="A4447" s="245" t="s">
        <v>2037</v>
      </c>
      <c r="B4447" s="245" t="s">
        <v>2036</v>
      </c>
      <c r="C4447" s="245" t="s">
        <v>2430</v>
      </c>
      <c r="D4447" s="245" t="s">
        <v>2429</v>
      </c>
      <c r="E4447" s="246" t="s">
        <v>44</v>
      </c>
      <c r="F4447" s="245" t="s">
        <v>44</v>
      </c>
      <c r="G4447" s="245" t="s">
        <v>2884</v>
      </c>
      <c r="H4447" s="245" t="s">
        <v>2883</v>
      </c>
      <c r="I4447" s="245" t="s">
        <v>24</v>
      </c>
      <c r="J4447" s="245" t="s">
        <v>59</v>
      </c>
      <c r="K4447" s="246" t="s">
        <v>12874</v>
      </c>
      <c r="L4447" s="245" t="s">
        <v>568</v>
      </c>
      <c r="M4447"/>
      <c r="N4447"/>
      <c r="O4447"/>
      <c r="P4447"/>
      <c r="Q4447"/>
      <c r="R4447"/>
      <c r="S4447"/>
      <c r="T4447"/>
      <c r="U4447"/>
      <c r="V4447"/>
      <c r="W4447"/>
      <c r="X4447"/>
      <c r="Y4447"/>
      <c r="Z4447"/>
      <c r="AA4447"/>
      <c r="AB4447"/>
      <c r="AC4447"/>
      <c r="AD4447"/>
      <c r="AE4447"/>
      <c r="AF4447"/>
      <c r="AG4447"/>
      <c r="AH4447"/>
      <c r="AI4447"/>
      <c r="AJ4447"/>
      <c r="AK4447"/>
      <c r="AL4447"/>
      <c r="AM4447"/>
      <c r="AN4447"/>
      <c r="AO4447"/>
      <c r="AP4447"/>
      <c r="AQ4447"/>
      <c r="AR4447"/>
      <c r="AS4447"/>
      <c r="AT4447"/>
      <c r="AU4447"/>
      <c r="AV4447"/>
      <c r="AW4447"/>
      <c r="AX4447"/>
      <c r="AY4447"/>
      <c r="AZ4447"/>
      <c r="BA4447"/>
      <c r="BB4447"/>
      <c r="BC4447"/>
      <c r="BD4447"/>
      <c r="BE4447"/>
      <c r="BF4447"/>
      <c r="BG4447"/>
      <c r="BH4447"/>
      <c r="BI4447"/>
      <c r="BJ4447"/>
      <c r="BK4447"/>
      <c r="BL4447"/>
      <c r="BM4447"/>
      <c r="BN4447"/>
      <c r="BO4447"/>
    </row>
    <row r="4448" spans="1:67" ht="15" x14ac:dyDescent="0.25">
      <c r="A4448" s="245" t="s">
        <v>2037</v>
      </c>
      <c r="B4448" s="245" t="s">
        <v>2036</v>
      </c>
      <c r="C4448" s="245" t="s">
        <v>2430</v>
      </c>
      <c r="D4448" s="245" t="s">
        <v>2429</v>
      </c>
      <c r="E4448" s="246" t="s">
        <v>44</v>
      </c>
      <c r="F4448" s="245" t="s">
        <v>44</v>
      </c>
      <c r="G4448" s="245" t="s">
        <v>2882</v>
      </c>
      <c r="H4448" s="245" t="s">
        <v>2881</v>
      </c>
      <c r="I4448" s="245" t="s">
        <v>24</v>
      </c>
      <c r="J4448" s="245" t="s">
        <v>59</v>
      </c>
      <c r="K4448" s="246" t="s">
        <v>24720</v>
      </c>
      <c r="L4448" s="245" t="s">
        <v>568</v>
      </c>
      <c r="M4448"/>
      <c r="N4448"/>
      <c r="O4448"/>
      <c r="P4448"/>
      <c r="Q4448"/>
      <c r="R4448"/>
      <c r="S4448"/>
      <c r="T4448"/>
      <c r="U4448"/>
      <c r="V4448"/>
      <c r="W4448"/>
      <c r="X4448"/>
      <c r="Y4448"/>
      <c r="Z4448"/>
      <c r="AA4448"/>
      <c r="AB4448"/>
      <c r="AC4448"/>
      <c r="AD4448"/>
      <c r="AE4448"/>
      <c r="AF4448"/>
      <c r="AG4448"/>
      <c r="AH4448"/>
      <c r="AI4448"/>
      <c r="AJ4448"/>
      <c r="AK4448"/>
      <c r="AL4448"/>
      <c r="AM4448"/>
      <c r="AN4448"/>
      <c r="AO4448"/>
      <c r="AP4448"/>
      <c r="AQ4448"/>
      <c r="AR4448"/>
      <c r="AS4448"/>
      <c r="AT4448"/>
      <c r="AU4448"/>
      <c r="AV4448"/>
      <c r="AW4448"/>
      <c r="AX4448"/>
      <c r="AY4448"/>
      <c r="AZ4448"/>
      <c r="BA4448"/>
      <c r="BB4448"/>
      <c r="BC4448"/>
      <c r="BD4448"/>
      <c r="BE4448"/>
      <c r="BF4448"/>
      <c r="BG4448"/>
      <c r="BH4448"/>
      <c r="BI4448"/>
      <c r="BJ4448"/>
      <c r="BK4448"/>
      <c r="BL4448"/>
      <c r="BM4448"/>
      <c r="BN4448"/>
      <c r="BO4448"/>
    </row>
    <row r="4449" spans="1:67" ht="15" x14ac:dyDescent="0.25">
      <c r="A4449" s="245" t="s">
        <v>2037</v>
      </c>
      <c r="B4449" s="245" t="s">
        <v>2036</v>
      </c>
      <c r="C4449" s="245" t="s">
        <v>2430</v>
      </c>
      <c r="D4449" s="245" t="s">
        <v>2429</v>
      </c>
      <c r="E4449" s="246" t="s">
        <v>44</v>
      </c>
      <c r="F4449" s="245" t="s">
        <v>44</v>
      </c>
      <c r="G4449" s="245" t="s">
        <v>2880</v>
      </c>
      <c r="H4449" s="245" t="s">
        <v>2879</v>
      </c>
      <c r="I4449" s="245" t="s">
        <v>24</v>
      </c>
      <c r="J4449" s="245" t="s">
        <v>59</v>
      </c>
      <c r="K4449" s="246" t="s">
        <v>12924</v>
      </c>
      <c r="L4449" s="245" t="s">
        <v>568</v>
      </c>
      <c r="M4449"/>
      <c r="N4449"/>
      <c r="O4449"/>
      <c r="P4449"/>
      <c r="Q4449"/>
      <c r="R4449"/>
      <c r="S4449"/>
      <c r="T4449"/>
      <c r="U4449"/>
      <c r="V4449"/>
      <c r="W4449"/>
      <c r="X4449"/>
      <c r="Y4449"/>
      <c r="Z4449"/>
      <c r="AA4449"/>
      <c r="AB4449"/>
      <c r="AC4449"/>
      <c r="AD4449"/>
      <c r="AE4449"/>
      <c r="AF4449"/>
      <c r="AG4449"/>
      <c r="AH4449"/>
      <c r="AI4449"/>
      <c r="AJ4449"/>
      <c r="AK4449"/>
      <c r="AL4449"/>
      <c r="AM4449"/>
      <c r="AN4449"/>
      <c r="AO4449"/>
      <c r="AP4449"/>
      <c r="AQ4449"/>
      <c r="AR4449"/>
      <c r="AS4449"/>
      <c r="AT4449"/>
      <c r="AU4449"/>
      <c r="AV4449"/>
      <c r="AW4449"/>
      <c r="AX4449"/>
      <c r="AY4449"/>
      <c r="AZ4449"/>
      <c r="BA4449"/>
      <c r="BB4449"/>
      <c r="BC4449"/>
      <c r="BD4449"/>
      <c r="BE4449"/>
      <c r="BF4449"/>
      <c r="BG4449"/>
      <c r="BH4449"/>
      <c r="BI4449"/>
      <c r="BJ4449"/>
      <c r="BK4449"/>
      <c r="BL4449"/>
      <c r="BM4449"/>
      <c r="BN4449"/>
      <c r="BO4449"/>
    </row>
    <row r="4450" spans="1:67" ht="15" x14ac:dyDescent="0.25">
      <c r="A4450" s="245" t="s">
        <v>2037</v>
      </c>
      <c r="B4450" s="245" t="s">
        <v>2036</v>
      </c>
      <c r="C4450" s="245" t="s">
        <v>2430</v>
      </c>
      <c r="D4450" s="245" t="s">
        <v>2429</v>
      </c>
      <c r="E4450" s="246" t="s">
        <v>44</v>
      </c>
      <c r="F4450" s="245" t="s">
        <v>44</v>
      </c>
      <c r="G4450" s="245" t="s">
        <v>2878</v>
      </c>
      <c r="H4450" s="245" t="s">
        <v>2877</v>
      </c>
      <c r="I4450" s="245" t="s">
        <v>24</v>
      </c>
      <c r="J4450" s="245" t="s">
        <v>59</v>
      </c>
      <c r="K4450" s="246" t="s">
        <v>22789</v>
      </c>
      <c r="L4450" s="245" t="s">
        <v>568</v>
      </c>
      <c r="M4450"/>
      <c r="N4450"/>
      <c r="O4450"/>
      <c r="P4450"/>
      <c r="Q4450"/>
      <c r="R4450"/>
      <c r="S4450"/>
      <c r="T4450"/>
      <c r="U4450"/>
      <c r="V4450"/>
      <c r="W4450"/>
      <c r="X4450"/>
      <c r="Y4450"/>
      <c r="Z4450"/>
      <c r="AA4450"/>
      <c r="AB4450"/>
      <c r="AC4450"/>
      <c r="AD4450"/>
      <c r="AE4450"/>
      <c r="AF4450"/>
      <c r="AG4450"/>
      <c r="AH4450"/>
      <c r="AI4450"/>
      <c r="AJ4450"/>
      <c r="AK4450"/>
      <c r="AL4450"/>
      <c r="AM4450"/>
      <c r="AN4450"/>
      <c r="AO4450"/>
      <c r="AP4450"/>
      <c r="AQ4450"/>
      <c r="AR4450"/>
      <c r="AS4450"/>
      <c r="AT4450"/>
      <c r="AU4450"/>
      <c r="AV4450"/>
      <c r="AW4450"/>
      <c r="AX4450"/>
      <c r="AY4450"/>
      <c r="AZ4450"/>
      <c r="BA4450"/>
      <c r="BB4450"/>
      <c r="BC4450"/>
      <c r="BD4450"/>
      <c r="BE4450"/>
      <c r="BF4450"/>
      <c r="BG4450"/>
      <c r="BH4450"/>
      <c r="BI4450"/>
      <c r="BJ4450"/>
      <c r="BK4450"/>
      <c r="BL4450"/>
      <c r="BM4450"/>
      <c r="BN4450"/>
      <c r="BO4450"/>
    </row>
    <row r="4451" spans="1:67" ht="15" x14ac:dyDescent="0.25">
      <c r="A4451" s="245" t="s">
        <v>2037</v>
      </c>
      <c r="B4451" s="245" t="s">
        <v>2036</v>
      </c>
      <c r="C4451" s="245" t="s">
        <v>2430</v>
      </c>
      <c r="D4451" s="245" t="s">
        <v>2429</v>
      </c>
      <c r="E4451" s="246" t="s">
        <v>44</v>
      </c>
      <c r="F4451" s="245" t="s">
        <v>44</v>
      </c>
      <c r="G4451" s="245" t="s">
        <v>2876</v>
      </c>
      <c r="H4451" s="245" t="s">
        <v>2875</v>
      </c>
      <c r="I4451" s="245" t="s">
        <v>24</v>
      </c>
      <c r="J4451" s="245" t="s">
        <v>59</v>
      </c>
      <c r="K4451" s="246" t="s">
        <v>24721</v>
      </c>
      <c r="L4451" s="245" t="s">
        <v>568</v>
      </c>
      <c r="M4451"/>
      <c r="N4451"/>
      <c r="O4451"/>
      <c r="P4451"/>
      <c r="Q4451"/>
      <c r="R4451"/>
      <c r="S4451"/>
      <c r="T4451"/>
      <c r="U4451"/>
      <c r="V4451"/>
      <c r="W4451"/>
      <c r="X4451"/>
      <c r="Y4451"/>
      <c r="Z4451"/>
      <c r="AA4451"/>
      <c r="AB4451"/>
      <c r="AC4451"/>
      <c r="AD4451"/>
      <c r="AE4451"/>
      <c r="AF4451"/>
      <c r="AG4451"/>
      <c r="AH4451"/>
      <c r="AI4451"/>
      <c r="AJ4451"/>
      <c r="AK4451"/>
      <c r="AL4451"/>
      <c r="AM4451"/>
      <c r="AN4451"/>
      <c r="AO4451"/>
      <c r="AP4451"/>
      <c r="AQ4451"/>
      <c r="AR4451"/>
      <c r="AS4451"/>
      <c r="AT4451"/>
      <c r="AU4451"/>
      <c r="AV4451"/>
      <c r="AW4451"/>
      <c r="AX4451"/>
      <c r="AY4451"/>
      <c r="AZ4451"/>
      <c r="BA4451"/>
      <c r="BB4451"/>
      <c r="BC4451"/>
      <c r="BD4451"/>
      <c r="BE4451"/>
      <c r="BF4451"/>
      <c r="BG4451"/>
      <c r="BH4451"/>
      <c r="BI4451"/>
      <c r="BJ4451"/>
      <c r="BK4451"/>
      <c r="BL4451"/>
      <c r="BM4451"/>
      <c r="BN4451"/>
      <c r="BO4451"/>
    </row>
    <row r="4452" spans="1:67" ht="15" x14ac:dyDescent="0.25">
      <c r="A4452" s="245" t="s">
        <v>2037</v>
      </c>
      <c r="B4452" s="245" t="s">
        <v>2036</v>
      </c>
      <c r="C4452" s="245" t="s">
        <v>2430</v>
      </c>
      <c r="D4452" s="245" t="s">
        <v>2429</v>
      </c>
      <c r="E4452" s="246" t="s">
        <v>44</v>
      </c>
      <c r="F4452" s="245" t="s">
        <v>44</v>
      </c>
      <c r="G4452" s="245" t="s">
        <v>19812</v>
      </c>
      <c r="H4452" s="245" t="s">
        <v>19813</v>
      </c>
      <c r="I4452" s="245" t="s">
        <v>24</v>
      </c>
      <c r="J4452" s="245" t="s">
        <v>59</v>
      </c>
      <c r="K4452" s="246" t="s">
        <v>15613</v>
      </c>
      <c r="L4452" s="245" t="s">
        <v>568</v>
      </c>
      <c r="M4452"/>
      <c r="N4452"/>
      <c r="O4452"/>
      <c r="P4452"/>
      <c r="Q4452"/>
      <c r="R4452"/>
      <c r="S4452"/>
      <c r="T4452"/>
      <c r="U4452"/>
      <c r="V4452"/>
      <c r="W4452"/>
      <c r="X4452"/>
      <c r="Y4452"/>
      <c r="Z4452"/>
      <c r="AA4452"/>
      <c r="AB4452"/>
      <c r="AC4452"/>
      <c r="AD4452"/>
      <c r="AE4452"/>
      <c r="AF4452"/>
      <c r="AG4452"/>
      <c r="AH4452"/>
      <c r="AI4452"/>
      <c r="AJ4452"/>
      <c r="AK4452"/>
      <c r="AL4452"/>
      <c r="AM4452"/>
      <c r="AN4452"/>
      <c r="AO4452"/>
      <c r="AP4452"/>
      <c r="AQ4452"/>
      <c r="AR4452"/>
      <c r="AS4452"/>
      <c r="AT4452"/>
      <c r="AU4452"/>
      <c r="AV4452"/>
      <c r="AW4452"/>
      <c r="AX4452"/>
      <c r="AY4452"/>
      <c r="AZ4452"/>
      <c r="BA4452"/>
      <c r="BB4452"/>
      <c r="BC4452"/>
      <c r="BD4452"/>
      <c r="BE4452"/>
      <c r="BF4452"/>
      <c r="BG4452"/>
      <c r="BH4452"/>
      <c r="BI4452"/>
      <c r="BJ4452"/>
      <c r="BK4452"/>
      <c r="BL4452"/>
      <c r="BM4452"/>
      <c r="BN4452"/>
      <c r="BO4452"/>
    </row>
    <row r="4453" spans="1:67" ht="15" x14ac:dyDescent="0.25">
      <c r="A4453" s="245" t="s">
        <v>2037</v>
      </c>
      <c r="B4453" s="245" t="s">
        <v>2036</v>
      </c>
      <c r="C4453" s="245" t="s">
        <v>2430</v>
      </c>
      <c r="D4453" s="245" t="s">
        <v>2429</v>
      </c>
      <c r="E4453" s="246" t="s">
        <v>44</v>
      </c>
      <c r="F4453" s="245" t="s">
        <v>44</v>
      </c>
      <c r="G4453" s="245" t="s">
        <v>2874</v>
      </c>
      <c r="H4453" s="245" t="s">
        <v>2873</v>
      </c>
      <c r="I4453" s="245" t="s">
        <v>24</v>
      </c>
      <c r="J4453" s="245" t="s">
        <v>59</v>
      </c>
      <c r="K4453" s="246" t="s">
        <v>15086</v>
      </c>
      <c r="L4453" s="245" t="s">
        <v>568</v>
      </c>
      <c r="M4453"/>
      <c r="N4453"/>
      <c r="O4453"/>
      <c r="P4453"/>
      <c r="Q4453"/>
      <c r="R4453"/>
      <c r="S4453"/>
      <c r="T4453"/>
      <c r="U4453"/>
      <c r="V4453"/>
      <c r="W4453"/>
      <c r="X4453"/>
      <c r="Y4453"/>
      <c r="Z4453"/>
      <c r="AA4453"/>
      <c r="AB4453"/>
      <c r="AC4453"/>
      <c r="AD4453"/>
      <c r="AE4453"/>
      <c r="AF4453"/>
      <c r="AG4453"/>
      <c r="AH4453"/>
      <c r="AI4453"/>
      <c r="AJ4453"/>
      <c r="AK4453"/>
      <c r="AL4453"/>
      <c r="AM4453"/>
      <c r="AN4453"/>
      <c r="AO4453"/>
      <c r="AP4453"/>
      <c r="AQ4453"/>
      <c r="AR4453"/>
      <c r="AS4453"/>
      <c r="AT4453"/>
      <c r="AU4453"/>
      <c r="AV4453"/>
      <c r="AW4453"/>
      <c r="AX4453"/>
      <c r="AY4453"/>
      <c r="AZ4453"/>
      <c r="BA4453"/>
      <c r="BB4453"/>
      <c r="BC4453"/>
      <c r="BD4453"/>
      <c r="BE4453"/>
      <c r="BF4453"/>
      <c r="BG4453"/>
      <c r="BH4453"/>
      <c r="BI4453"/>
      <c r="BJ4453"/>
      <c r="BK4453"/>
      <c r="BL4453"/>
      <c r="BM4453"/>
      <c r="BN4453"/>
      <c r="BO4453"/>
    </row>
    <row r="4454" spans="1:67" ht="15" x14ac:dyDescent="0.25">
      <c r="A4454" s="245" t="s">
        <v>2037</v>
      </c>
      <c r="B4454" s="245" t="s">
        <v>2036</v>
      </c>
      <c r="C4454" s="245" t="s">
        <v>2430</v>
      </c>
      <c r="D4454" s="245" t="s">
        <v>2429</v>
      </c>
      <c r="E4454" s="246" t="s">
        <v>44</v>
      </c>
      <c r="F4454" s="245" t="s">
        <v>44</v>
      </c>
      <c r="G4454" s="245" t="s">
        <v>2872</v>
      </c>
      <c r="H4454" s="245" t="s">
        <v>2871</v>
      </c>
      <c r="I4454" s="245" t="s">
        <v>24</v>
      </c>
      <c r="J4454" s="245" t="s">
        <v>59</v>
      </c>
      <c r="K4454" s="246" t="s">
        <v>8481</v>
      </c>
      <c r="L4454" s="245" t="s">
        <v>568</v>
      </c>
      <c r="M4454"/>
      <c r="N4454"/>
      <c r="O4454"/>
      <c r="P4454"/>
      <c r="Q4454"/>
      <c r="R4454"/>
      <c r="S4454"/>
      <c r="T4454"/>
      <c r="U4454"/>
      <c r="V4454"/>
      <c r="W4454"/>
      <c r="X4454"/>
      <c r="Y4454"/>
      <c r="Z4454"/>
      <c r="AA4454"/>
      <c r="AB4454"/>
      <c r="AC4454"/>
      <c r="AD4454"/>
      <c r="AE4454"/>
      <c r="AF4454"/>
      <c r="AG4454"/>
      <c r="AH4454"/>
      <c r="AI4454"/>
      <c r="AJ4454"/>
      <c r="AK4454"/>
      <c r="AL4454"/>
      <c r="AM4454"/>
      <c r="AN4454"/>
      <c r="AO4454"/>
      <c r="AP4454"/>
      <c r="AQ4454"/>
      <c r="AR4454"/>
      <c r="AS4454"/>
      <c r="AT4454"/>
      <c r="AU4454"/>
      <c r="AV4454"/>
      <c r="AW4454"/>
      <c r="AX4454"/>
      <c r="AY4454"/>
      <c r="AZ4454"/>
      <c r="BA4454"/>
      <c r="BB4454"/>
      <c r="BC4454"/>
      <c r="BD4454"/>
      <c r="BE4454"/>
      <c r="BF4454"/>
      <c r="BG4454"/>
      <c r="BH4454"/>
      <c r="BI4454"/>
      <c r="BJ4454"/>
      <c r="BK4454"/>
      <c r="BL4454"/>
      <c r="BM4454"/>
      <c r="BN4454"/>
      <c r="BO4454"/>
    </row>
    <row r="4455" spans="1:67" ht="15" x14ac:dyDescent="0.25">
      <c r="A4455" s="245" t="s">
        <v>2037</v>
      </c>
      <c r="B4455" s="245" t="s">
        <v>2036</v>
      </c>
      <c r="C4455" s="245" t="s">
        <v>2430</v>
      </c>
      <c r="D4455" s="245" t="s">
        <v>2429</v>
      </c>
      <c r="E4455" s="246" t="s">
        <v>44</v>
      </c>
      <c r="F4455" s="245" t="s">
        <v>44</v>
      </c>
      <c r="G4455" s="245" t="s">
        <v>2870</v>
      </c>
      <c r="H4455" s="245" t="s">
        <v>2869</v>
      </c>
      <c r="I4455" s="245" t="s">
        <v>24</v>
      </c>
      <c r="J4455" s="245" t="s">
        <v>59</v>
      </c>
      <c r="K4455" s="246" t="s">
        <v>24722</v>
      </c>
      <c r="L4455" s="245" t="s">
        <v>568</v>
      </c>
      <c r="M4455"/>
      <c r="N4455"/>
      <c r="O4455"/>
      <c r="P4455"/>
      <c r="Q4455"/>
      <c r="R4455"/>
      <c r="S4455"/>
      <c r="T4455"/>
      <c r="U4455"/>
      <c r="V4455"/>
      <c r="W4455"/>
      <c r="X4455"/>
      <c r="Y4455"/>
      <c r="Z4455"/>
      <c r="AA4455"/>
      <c r="AB4455"/>
      <c r="AC4455"/>
      <c r="AD4455"/>
      <c r="AE4455"/>
      <c r="AF4455"/>
      <c r="AG4455"/>
      <c r="AH4455"/>
      <c r="AI4455"/>
      <c r="AJ4455"/>
      <c r="AK4455"/>
      <c r="AL4455"/>
      <c r="AM4455"/>
      <c r="AN4455"/>
      <c r="AO4455"/>
      <c r="AP4455"/>
      <c r="AQ4455"/>
      <c r="AR4455"/>
      <c r="AS4455"/>
      <c r="AT4455"/>
      <c r="AU4455"/>
      <c r="AV4455"/>
      <c r="AW4455"/>
      <c r="AX4455"/>
      <c r="AY4455"/>
      <c r="AZ4455"/>
      <c r="BA4455"/>
      <c r="BB4455"/>
      <c r="BC4455"/>
      <c r="BD4455"/>
      <c r="BE4455"/>
      <c r="BF4455"/>
      <c r="BG4455"/>
      <c r="BH4455"/>
      <c r="BI4455"/>
      <c r="BJ4455"/>
      <c r="BK4455"/>
      <c r="BL4455"/>
      <c r="BM4455"/>
      <c r="BN4455"/>
      <c r="BO4455"/>
    </row>
    <row r="4456" spans="1:67" ht="15" x14ac:dyDescent="0.25">
      <c r="A4456" s="245" t="s">
        <v>2037</v>
      </c>
      <c r="B4456" s="245" t="s">
        <v>2036</v>
      </c>
      <c r="C4456" s="245" t="s">
        <v>2430</v>
      </c>
      <c r="D4456" s="245" t="s">
        <v>2429</v>
      </c>
      <c r="E4456" s="246" t="s">
        <v>44</v>
      </c>
      <c r="F4456" s="245" t="s">
        <v>44</v>
      </c>
      <c r="G4456" s="245" t="s">
        <v>2868</v>
      </c>
      <c r="H4456" s="245" t="s">
        <v>2867</v>
      </c>
      <c r="I4456" s="245" t="s">
        <v>24</v>
      </c>
      <c r="J4456" s="245" t="s">
        <v>59</v>
      </c>
      <c r="K4456" s="246" t="s">
        <v>15441</v>
      </c>
      <c r="L4456" s="245" t="s">
        <v>568</v>
      </c>
      <c r="M4456"/>
      <c r="N4456"/>
      <c r="O4456"/>
      <c r="P4456"/>
      <c r="Q4456"/>
      <c r="R4456"/>
      <c r="S4456"/>
      <c r="T4456"/>
      <c r="U4456"/>
      <c r="V4456"/>
      <c r="W4456"/>
      <c r="X4456"/>
      <c r="Y4456"/>
      <c r="Z4456"/>
      <c r="AA4456"/>
      <c r="AB4456"/>
      <c r="AC4456"/>
      <c r="AD4456"/>
      <c r="AE4456"/>
      <c r="AF4456"/>
      <c r="AG4456"/>
      <c r="AH4456"/>
      <c r="AI4456"/>
      <c r="AJ4456"/>
      <c r="AK4456"/>
      <c r="AL4456"/>
      <c r="AM4456"/>
      <c r="AN4456"/>
      <c r="AO4456"/>
      <c r="AP4456"/>
      <c r="AQ4456"/>
      <c r="AR4456"/>
      <c r="AS4456"/>
      <c r="AT4456"/>
      <c r="AU4456"/>
      <c r="AV4456"/>
      <c r="AW4456"/>
      <c r="AX4456"/>
      <c r="AY4456"/>
      <c r="AZ4456"/>
      <c r="BA4456"/>
      <c r="BB4456"/>
      <c r="BC4456"/>
      <c r="BD4456"/>
      <c r="BE4456"/>
      <c r="BF4456"/>
      <c r="BG4456"/>
      <c r="BH4456"/>
      <c r="BI4456"/>
      <c r="BJ4456"/>
      <c r="BK4456"/>
      <c r="BL4456"/>
      <c r="BM4456"/>
      <c r="BN4456"/>
      <c r="BO4456"/>
    </row>
    <row r="4457" spans="1:67" ht="15" x14ac:dyDescent="0.25">
      <c r="A4457" s="245" t="s">
        <v>2037</v>
      </c>
      <c r="B4457" s="245" t="s">
        <v>2036</v>
      </c>
      <c r="C4457" s="245" t="s">
        <v>2430</v>
      </c>
      <c r="D4457" s="245" t="s">
        <v>2429</v>
      </c>
      <c r="E4457" s="246" t="s">
        <v>44</v>
      </c>
      <c r="F4457" s="245" t="s">
        <v>44</v>
      </c>
      <c r="G4457" s="245" t="s">
        <v>2866</v>
      </c>
      <c r="H4457" s="245" t="s">
        <v>2865</v>
      </c>
      <c r="I4457" s="245" t="s">
        <v>24</v>
      </c>
      <c r="J4457" s="245" t="s">
        <v>59</v>
      </c>
      <c r="K4457" s="246" t="s">
        <v>24723</v>
      </c>
      <c r="L4457" s="245" t="s">
        <v>568</v>
      </c>
      <c r="M4457"/>
      <c r="N4457"/>
      <c r="O4457"/>
      <c r="P4457"/>
      <c r="Q4457"/>
      <c r="R4457"/>
      <c r="S4457"/>
      <c r="T4457"/>
      <c r="U4457"/>
      <c r="V4457"/>
      <c r="W4457"/>
      <c r="X4457"/>
      <c r="Y4457"/>
      <c r="Z4457"/>
      <c r="AA4457"/>
      <c r="AB4457"/>
      <c r="AC4457"/>
      <c r="AD4457"/>
      <c r="AE4457"/>
      <c r="AF4457"/>
      <c r="AG4457"/>
      <c r="AH4457"/>
      <c r="AI4457"/>
      <c r="AJ4457"/>
      <c r="AK4457"/>
      <c r="AL4457"/>
      <c r="AM4457"/>
      <c r="AN4457"/>
      <c r="AO4457"/>
      <c r="AP4457"/>
      <c r="AQ4457"/>
      <c r="AR4457"/>
      <c r="AS4457"/>
      <c r="AT4457"/>
      <c r="AU4457"/>
      <c r="AV4457"/>
      <c r="AW4457"/>
      <c r="AX4457"/>
      <c r="AY4457"/>
      <c r="AZ4457"/>
      <c r="BA4457"/>
      <c r="BB4457"/>
      <c r="BC4457"/>
      <c r="BD4457"/>
      <c r="BE4457"/>
      <c r="BF4457"/>
      <c r="BG4457"/>
      <c r="BH4457"/>
      <c r="BI4457"/>
      <c r="BJ4457"/>
      <c r="BK4457"/>
      <c r="BL4457"/>
      <c r="BM4457"/>
      <c r="BN4457"/>
      <c r="BO4457"/>
    </row>
    <row r="4458" spans="1:67" ht="15" x14ac:dyDescent="0.25">
      <c r="A4458" s="245" t="s">
        <v>2037</v>
      </c>
      <c r="B4458" s="245" t="s">
        <v>2036</v>
      </c>
      <c r="C4458" s="245" t="s">
        <v>2430</v>
      </c>
      <c r="D4458" s="245" t="s">
        <v>2429</v>
      </c>
      <c r="E4458" s="246" t="s">
        <v>44</v>
      </c>
      <c r="F4458" s="245" t="s">
        <v>44</v>
      </c>
      <c r="G4458" s="245" t="s">
        <v>2864</v>
      </c>
      <c r="H4458" s="245" t="s">
        <v>2863</v>
      </c>
      <c r="I4458" s="245" t="s">
        <v>24</v>
      </c>
      <c r="J4458" s="245" t="s">
        <v>59</v>
      </c>
      <c r="K4458" s="246" t="s">
        <v>24724</v>
      </c>
      <c r="L4458" s="245" t="s">
        <v>568</v>
      </c>
      <c r="M4458"/>
      <c r="N4458"/>
      <c r="O4458"/>
      <c r="P4458"/>
      <c r="Q4458"/>
      <c r="R4458"/>
      <c r="S4458"/>
      <c r="T4458"/>
      <c r="U4458"/>
      <c r="V4458"/>
      <c r="W4458"/>
      <c r="X4458"/>
      <c r="Y4458"/>
      <c r="Z4458"/>
      <c r="AA4458"/>
      <c r="AB4458"/>
      <c r="AC4458"/>
      <c r="AD4458"/>
      <c r="AE4458"/>
      <c r="AF4458"/>
      <c r="AG4458"/>
      <c r="AH4458"/>
      <c r="AI4458"/>
      <c r="AJ4458"/>
      <c r="AK4458"/>
      <c r="AL4458"/>
      <c r="AM4458"/>
      <c r="AN4458"/>
      <c r="AO4458"/>
      <c r="AP4458"/>
      <c r="AQ4458"/>
      <c r="AR4458"/>
      <c r="AS4458"/>
      <c r="AT4458"/>
      <c r="AU4458"/>
      <c r="AV4458"/>
      <c r="AW4458"/>
      <c r="AX4458"/>
      <c r="AY4458"/>
      <c r="AZ4458"/>
      <c r="BA4458"/>
      <c r="BB4458"/>
      <c r="BC4458"/>
      <c r="BD4458"/>
      <c r="BE4458"/>
      <c r="BF4458"/>
      <c r="BG4458"/>
      <c r="BH4458"/>
      <c r="BI4458"/>
      <c r="BJ4458"/>
      <c r="BK4458"/>
      <c r="BL4458"/>
      <c r="BM4458"/>
      <c r="BN4458"/>
      <c r="BO4458"/>
    </row>
    <row r="4459" spans="1:67" ht="15" x14ac:dyDescent="0.25">
      <c r="A4459" s="245" t="s">
        <v>2037</v>
      </c>
      <c r="B4459" s="245" t="s">
        <v>2036</v>
      </c>
      <c r="C4459" s="245" t="s">
        <v>2430</v>
      </c>
      <c r="D4459" s="245" t="s">
        <v>2429</v>
      </c>
      <c r="E4459" s="246" t="s">
        <v>44</v>
      </c>
      <c r="F4459" s="245" t="s">
        <v>44</v>
      </c>
      <c r="G4459" s="245" t="s">
        <v>2862</v>
      </c>
      <c r="H4459" s="245" t="s">
        <v>2861</v>
      </c>
      <c r="I4459" s="245" t="s">
        <v>24</v>
      </c>
      <c r="J4459" s="245" t="s">
        <v>59</v>
      </c>
      <c r="K4459" s="246" t="s">
        <v>24725</v>
      </c>
      <c r="L4459" s="245" t="s">
        <v>568</v>
      </c>
      <c r="M4459"/>
      <c r="N4459"/>
      <c r="O4459"/>
      <c r="P4459"/>
      <c r="Q4459"/>
      <c r="R4459"/>
      <c r="S4459"/>
      <c r="T4459"/>
      <c r="U4459"/>
      <c r="V4459"/>
      <c r="W4459"/>
      <c r="X4459"/>
      <c r="Y4459"/>
      <c r="Z4459"/>
      <c r="AA4459"/>
      <c r="AB4459"/>
      <c r="AC4459"/>
      <c r="AD4459"/>
      <c r="AE4459"/>
      <c r="AF4459"/>
      <c r="AG4459"/>
      <c r="AH4459"/>
      <c r="AI4459"/>
      <c r="AJ4459"/>
      <c r="AK4459"/>
      <c r="AL4459"/>
      <c r="AM4459"/>
      <c r="AN4459"/>
      <c r="AO4459"/>
      <c r="AP4459"/>
      <c r="AQ4459"/>
      <c r="AR4459"/>
      <c r="AS4459"/>
      <c r="AT4459"/>
      <c r="AU4459"/>
      <c r="AV4459"/>
      <c r="AW4459"/>
      <c r="AX4459"/>
      <c r="AY4459"/>
      <c r="AZ4459"/>
      <c r="BA4459"/>
      <c r="BB4459"/>
      <c r="BC4459"/>
      <c r="BD4459"/>
      <c r="BE4459"/>
      <c r="BF4459"/>
      <c r="BG4459"/>
      <c r="BH4459"/>
      <c r="BI4459"/>
      <c r="BJ4459"/>
      <c r="BK4459"/>
      <c r="BL4459"/>
      <c r="BM4459"/>
      <c r="BN4459"/>
      <c r="BO4459"/>
    </row>
    <row r="4460" spans="1:67" ht="15" x14ac:dyDescent="0.25">
      <c r="A4460" s="245" t="s">
        <v>2037</v>
      </c>
      <c r="B4460" s="245" t="s">
        <v>2036</v>
      </c>
      <c r="C4460" s="245" t="s">
        <v>2430</v>
      </c>
      <c r="D4460" s="245" t="s">
        <v>2429</v>
      </c>
      <c r="E4460" s="246" t="s">
        <v>44</v>
      </c>
      <c r="F4460" s="245" t="s">
        <v>44</v>
      </c>
      <c r="G4460" s="245" t="s">
        <v>19819</v>
      </c>
      <c r="H4460" s="245" t="s">
        <v>19820</v>
      </c>
      <c r="I4460" s="245" t="s">
        <v>24</v>
      </c>
      <c r="J4460" s="245" t="s">
        <v>59</v>
      </c>
      <c r="K4460" s="246" t="s">
        <v>24726</v>
      </c>
      <c r="L4460" s="245" t="s">
        <v>568</v>
      </c>
      <c r="M4460"/>
      <c r="N4460"/>
      <c r="O4460"/>
      <c r="P4460"/>
      <c r="Q4460"/>
      <c r="R4460"/>
      <c r="S4460"/>
      <c r="T4460"/>
      <c r="U4460"/>
      <c r="V4460"/>
      <c r="W4460"/>
      <c r="X4460"/>
      <c r="Y4460"/>
      <c r="Z4460"/>
      <c r="AA4460"/>
      <c r="AB4460"/>
      <c r="AC4460"/>
      <c r="AD4460"/>
      <c r="AE4460"/>
      <c r="AF4460"/>
      <c r="AG4460"/>
      <c r="AH4460"/>
      <c r="AI4460"/>
      <c r="AJ4460"/>
      <c r="AK4460"/>
      <c r="AL4460"/>
      <c r="AM4460"/>
      <c r="AN4460"/>
      <c r="AO4460"/>
      <c r="AP4460"/>
      <c r="AQ4460"/>
      <c r="AR4460"/>
      <c r="AS4460"/>
      <c r="AT4460"/>
      <c r="AU4460"/>
      <c r="AV4460"/>
      <c r="AW4460"/>
      <c r="AX4460"/>
      <c r="AY4460"/>
      <c r="AZ4460"/>
      <c r="BA4460"/>
      <c r="BB4460"/>
      <c r="BC4460"/>
      <c r="BD4460"/>
      <c r="BE4460"/>
      <c r="BF4460"/>
      <c r="BG4460"/>
      <c r="BH4460"/>
      <c r="BI4460"/>
      <c r="BJ4460"/>
      <c r="BK4460"/>
      <c r="BL4460"/>
      <c r="BM4460"/>
      <c r="BN4460"/>
      <c r="BO4460"/>
    </row>
    <row r="4461" spans="1:67" ht="15" x14ac:dyDescent="0.25">
      <c r="A4461" s="245" t="s">
        <v>2037</v>
      </c>
      <c r="B4461" s="245" t="s">
        <v>2036</v>
      </c>
      <c r="C4461" s="245" t="s">
        <v>2430</v>
      </c>
      <c r="D4461" s="245" t="s">
        <v>2429</v>
      </c>
      <c r="E4461" s="246" t="s">
        <v>44</v>
      </c>
      <c r="F4461" s="245" t="s">
        <v>44</v>
      </c>
      <c r="G4461" s="245" t="s">
        <v>19822</v>
      </c>
      <c r="H4461" s="245" t="s">
        <v>19823</v>
      </c>
      <c r="I4461" s="245" t="s">
        <v>24</v>
      </c>
      <c r="J4461" s="245" t="s">
        <v>59</v>
      </c>
      <c r="K4461" s="246" t="s">
        <v>24727</v>
      </c>
      <c r="L4461" s="245" t="s">
        <v>568</v>
      </c>
      <c r="M4461"/>
      <c r="N4461"/>
      <c r="O4461"/>
      <c r="P4461"/>
      <c r="Q4461"/>
      <c r="R4461"/>
      <c r="S4461"/>
      <c r="T4461"/>
      <c r="U4461"/>
      <c r="V4461"/>
      <c r="W4461"/>
      <c r="X4461"/>
      <c r="Y4461"/>
      <c r="Z4461"/>
      <c r="AA4461"/>
      <c r="AB4461"/>
      <c r="AC4461"/>
      <c r="AD4461"/>
      <c r="AE4461"/>
      <c r="AF4461"/>
      <c r="AG4461"/>
      <c r="AH4461"/>
      <c r="AI4461"/>
      <c r="AJ4461"/>
      <c r="AK4461"/>
      <c r="AL4461"/>
      <c r="AM4461"/>
      <c r="AN4461"/>
      <c r="AO4461"/>
      <c r="AP4461"/>
      <c r="AQ4461"/>
      <c r="AR4461"/>
      <c r="AS4461"/>
      <c r="AT4461"/>
      <c r="AU4461"/>
      <c r="AV4461"/>
      <c r="AW4461"/>
      <c r="AX4461"/>
      <c r="AY4461"/>
      <c r="AZ4461"/>
      <c r="BA4461"/>
      <c r="BB4461"/>
      <c r="BC4461"/>
      <c r="BD4461"/>
      <c r="BE4461"/>
      <c r="BF4461"/>
      <c r="BG4461"/>
      <c r="BH4461"/>
      <c r="BI4461"/>
      <c r="BJ4461"/>
      <c r="BK4461"/>
      <c r="BL4461"/>
      <c r="BM4461"/>
      <c r="BN4461"/>
      <c r="BO4461"/>
    </row>
    <row r="4462" spans="1:67" ht="15" x14ac:dyDescent="0.25">
      <c r="A4462" s="245" t="s">
        <v>2037</v>
      </c>
      <c r="B4462" s="245" t="s">
        <v>2036</v>
      </c>
      <c r="C4462" s="245" t="s">
        <v>2430</v>
      </c>
      <c r="D4462" s="245" t="s">
        <v>2429</v>
      </c>
      <c r="E4462" s="246" t="s">
        <v>44</v>
      </c>
      <c r="F4462" s="245" t="s">
        <v>44</v>
      </c>
      <c r="G4462" s="245" t="s">
        <v>19824</v>
      </c>
      <c r="H4462" s="245" t="s">
        <v>19825</v>
      </c>
      <c r="I4462" s="245" t="s">
        <v>24</v>
      </c>
      <c r="J4462" s="245" t="s">
        <v>59</v>
      </c>
      <c r="K4462" s="246" t="s">
        <v>365</v>
      </c>
      <c r="L4462" s="245" t="s">
        <v>568</v>
      </c>
      <c r="M4462"/>
      <c r="N4462"/>
      <c r="O4462"/>
      <c r="P4462"/>
      <c r="Q4462"/>
      <c r="R4462"/>
      <c r="S4462"/>
      <c r="T4462"/>
      <c r="U4462"/>
      <c r="V4462"/>
      <c r="W4462"/>
      <c r="X4462"/>
      <c r="Y4462"/>
      <c r="Z4462"/>
      <c r="AA4462"/>
      <c r="AB4462"/>
      <c r="AC4462"/>
      <c r="AD4462"/>
      <c r="AE4462"/>
      <c r="AF4462"/>
      <c r="AG4462"/>
      <c r="AH4462"/>
      <c r="AI4462"/>
      <c r="AJ4462"/>
      <c r="AK4462"/>
      <c r="AL4462"/>
      <c r="AM4462"/>
      <c r="AN4462"/>
      <c r="AO4462"/>
      <c r="AP4462"/>
      <c r="AQ4462"/>
      <c r="AR4462"/>
      <c r="AS4462"/>
      <c r="AT4462"/>
      <c r="AU4462"/>
      <c r="AV4462"/>
      <c r="AW4462"/>
      <c r="AX4462"/>
      <c r="AY4462"/>
      <c r="AZ4462"/>
      <c r="BA4462"/>
      <c r="BB4462"/>
      <c r="BC4462"/>
      <c r="BD4462"/>
      <c r="BE4462"/>
      <c r="BF4462"/>
      <c r="BG4462"/>
      <c r="BH4462"/>
      <c r="BI4462"/>
      <c r="BJ4462"/>
      <c r="BK4462"/>
      <c r="BL4462"/>
      <c r="BM4462"/>
      <c r="BN4462"/>
      <c r="BO4462"/>
    </row>
    <row r="4463" spans="1:67" ht="15" x14ac:dyDescent="0.25">
      <c r="A4463" s="245" t="s">
        <v>2037</v>
      </c>
      <c r="B4463" s="245" t="s">
        <v>2036</v>
      </c>
      <c r="C4463" s="245" t="s">
        <v>2430</v>
      </c>
      <c r="D4463" s="245" t="s">
        <v>2429</v>
      </c>
      <c r="E4463" s="246" t="s">
        <v>44</v>
      </c>
      <c r="F4463" s="245" t="s">
        <v>44</v>
      </c>
      <c r="G4463" s="245" t="s">
        <v>19827</v>
      </c>
      <c r="H4463" s="245" t="s">
        <v>19828</v>
      </c>
      <c r="I4463" s="245" t="s">
        <v>24</v>
      </c>
      <c r="J4463" s="245" t="s">
        <v>59</v>
      </c>
      <c r="K4463" s="246" t="s">
        <v>24728</v>
      </c>
      <c r="L4463" s="245" t="s">
        <v>568</v>
      </c>
      <c r="M4463"/>
      <c r="N4463"/>
      <c r="O4463"/>
      <c r="P4463"/>
      <c r="Q4463"/>
      <c r="R4463"/>
      <c r="S4463"/>
      <c r="T4463"/>
      <c r="U4463"/>
      <c r="V4463"/>
      <c r="W4463"/>
      <c r="X4463"/>
      <c r="Y4463"/>
      <c r="Z4463"/>
      <c r="AA4463"/>
      <c r="AB4463"/>
      <c r="AC4463"/>
      <c r="AD4463"/>
      <c r="AE4463"/>
      <c r="AF4463"/>
      <c r="AG4463"/>
      <c r="AH4463"/>
      <c r="AI4463"/>
      <c r="AJ4463"/>
      <c r="AK4463"/>
      <c r="AL4463"/>
      <c r="AM4463"/>
      <c r="AN4463"/>
      <c r="AO4463"/>
      <c r="AP4463"/>
      <c r="AQ4463"/>
      <c r="AR4463"/>
      <c r="AS4463"/>
      <c r="AT4463"/>
      <c r="AU4463"/>
      <c r="AV4463"/>
      <c r="AW4463"/>
      <c r="AX4463"/>
      <c r="AY4463"/>
      <c r="AZ4463"/>
      <c r="BA4463"/>
      <c r="BB4463"/>
      <c r="BC4463"/>
      <c r="BD4463"/>
      <c r="BE4463"/>
      <c r="BF4463"/>
      <c r="BG4463"/>
      <c r="BH4463"/>
      <c r="BI4463"/>
      <c r="BJ4463"/>
      <c r="BK4463"/>
      <c r="BL4463"/>
      <c r="BM4463"/>
      <c r="BN4463"/>
      <c r="BO4463"/>
    </row>
    <row r="4464" spans="1:67" ht="15" x14ac:dyDescent="0.25">
      <c r="A4464" s="245" t="s">
        <v>2037</v>
      </c>
      <c r="B4464" s="245" t="s">
        <v>2036</v>
      </c>
      <c r="C4464" s="245" t="s">
        <v>2430</v>
      </c>
      <c r="D4464" s="245" t="s">
        <v>2429</v>
      </c>
      <c r="E4464" s="246" t="s">
        <v>44</v>
      </c>
      <c r="F4464" s="245" t="s">
        <v>44</v>
      </c>
      <c r="G4464" s="245" t="s">
        <v>19830</v>
      </c>
      <c r="H4464" s="245" t="s">
        <v>19831</v>
      </c>
      <c r="I4464" s="245" t="s">
        <v>24</v>
      </c>
      <c r="J4464" s="245" t="s">
        <v>59</v>
      </c>
      <c r="K4464" s="246" t="s">
        <v>24729</v>
      </c>
      <c r="L4464" s="245" t="s">
        <v>568</v>
      </c>
      <c r="M4464"/>
      <c r="N4464"/>
      <c r="O4464"/>
      <c r="P4464"/>
      <c r="Q4464"/>
      <c r="R4464"/>
      <c r="S4464"/>
      <c r="T4464"/>
      <c r="U4464"/>
      <c r="V4464"/>
      <c r="W4464"/>
      <c r="X4464"/>
      <c r="Y4464"/>
      <c r="Z4464"/>
      <c r="AA4464"/>
      <c r="AB4464"/>
      <c r="AC4464"/>
      <c r="AD4464"/>
      <c r="AE4464"/>
      <c r="AF4464"/>
      <c r="AG4464"/>
      <c r="AH4464"/>
      <c r="AI4464"/>
      <c r="AJ4464"/>
      <c r="AK4464"/>
      <c r="AL4464"/>
      <c r="AM4464"/>
      <c r="AN4464"/>
      <c r="AO4464"/>
      <c r="AP4464"/>
      <c r="AQ4464"/>
      <c r="AR4464"/>
      <c r="AS4464"/>
      <c r="AT4464"/>
      <c r="AU4464"/>
      <c r="AV4464"/>
      <c r="AW4464"/>
      <c r="AX4464"/>
      <c r="AY4464"/>
      <c r="AZ4464"/>
      <c r="BA4464"/>
      <c r="BB4464"/>
      <c r="BC4464"/>
      <c r="BD4464"/>
      <c r="BE4464"/>
      <c r="BF4464"/>
      <c r="BG4464"/>
      <c r="BH4464"/>
      <c r="BI4464"/>
      <c r="BJ4464"/>
      <c r="BK4464"/>
      <c r="BL4464"/>
      <c r="BM4464"/>
      <c r="BN4464"/>
      <c r="BO4464"/>
    </row>
    <row r="4465" spans="1:67" ht="15" x14ac:dyDescent="0.25">
      <c r="A4465" s="245" t="s">
        <v>2037</v>
      </c>
      <c r="B4465" s="245" t="s">
        <v>2036</v>
      </c>
      <c r="C4465" s="245" t="s">
        <v>2430</v>
      </c>
      <c r="D4465" s="245" t="s">
        <v>2429</v>
      </c>
      <c r="E4465" s="246" t="s">
        <v>44</v>
      </c>
      <c r="F4465" s="245" t="s">
        <v>44</v>
      </c>
      <c r="G4465" s="245" t="s">
        <v>19832</v>
      </c>
      <c r="H4465" s="245" t="s">
        <v>19833</v>
      </c>
      <c r="I4465" s="245" t="s">
        <v>24</v>
      </c>
      <c r="J4465" s="245" t="s">
        <v>59</v>
      </c>
      <c r="K4465" s="246" t="s">
        <v>24730</v>
      </c>
      <c r="L4465" s="245" t="s">
        <v>568</v>
      </c>
      <c r="M4465"/>
      <c r="N4465"/>
      <c r="O4465"/>
      <c r="P4465"/>
      <c r="Q4465"/>
      <c r="R4465"/>
      <c r="S4465"/>
      <c r="T4465"/>
      <c r="U4465"/>
      <c r="V4465"/>
      <c r="W4465"/>
      <c r="X4465"/>
      <c r="Y4465"/>
      <c r="Z4465"/>
      <c r="AA4465"/>
      <c r="AB4465"/>
      <c r="AC4465"/>
      <c r="AD4465"/>
      <c r="AE4465"/>
      <c r="AF4465"/>
      <c r="AG4465"/>
      <c r="AH4465"/>
      <c r="AI4465"/>
      <c r="AJ4465"/>
      <c r="AK4465"/>
      <c r="AL4465"/>
      <c r="AM4465"/>
      <c r="AN4465"/>
      <c r="AO4465"/>
      <c r="AP4465"/>
      <c r="AQ4465"/>
      <c r="AR4465"/>
      <c r="AS4465"/>
      <c r="AT4465"/>
      <c r="AU4465"/>
      <c r="AV4465"/>
      <c r="AW4465"/>
      <c r="AX4465"/>
      <c r="AY4465"/>
      <c r="AZ4465"/>
      <c r="BA4465"/>
      <c r="BB4465"/>
      <c r="BC4465"/>
      <c r="BD4465"/>
      <c r="BE4465"/>
      <c r="BF4465"/>
      <c r="BG4465"/>
      <c r="BH4465"/>
      <c r="BI4465"/>
      <c r="BJ4465"/>
      <c r="BK4465"/>
      <c r="BL4465"/>
      <c r="BM4465"/>
      <c r="BN4465"/>
      <c r="BO4465"/>
    </row>
    <row r="4466" spans="1:67" ht="15" x14ac:dyDescent="0.25">
      <c r="A4466" s="245" t="s">
        <v>2037</v>
      </c>
      <c r="B4466" s="245" t="s">
        <v>2036</v>
      </c>
      <c r="C4466" s="245" t="s">
        <v>2430</v>
      </c>
      <c r="D4466" s="245" t="s">
        <v>2429</v>
      </c>
      <c r="E4466" s="246" t="s">
        <v>44</v>
      </c>
      <c r="F4466" s="245" t="s">
        <v>44</v>
      </c>
      <c r="G4466" s="245" t="s">
        <v>19835</v>
      </c>
      <c r="H4466" s="245" t="s">
        <v>19836</v>
      </c>
      <c r="I4466" s="245" t="s">
        <v>24</v>
      </c>
      <c r="J4466" s="245" t="s">
        <v>59</v>
      </c>
      <c r="K4466" s="246" t="s">
        <v>24731</v>
      </c>
      <c r="L4466" s="245" t="s">
        <v>568</v>
      </c>
      <c r="M4466"/>
      <c r="N4466"/>
      <c r="O4466"/>
      <c r="P4466"/>
      <c r="Q4466"/>
      <c r="R4466"/>
      <c r="S4466"/>
      <c r="T4466"/>
      <c r="U4466"/>
      <c r="V4466"/>
      <c r="W4466"/>
      <c r="X4466"/>
      <c r="Y4466"/>
      <c r="Z4466"/>
      <c r="AA4466"/>
      <c r="AB4466"/>
      <c r="AC4466"/>
      <c r="AD4466"/>
      <c r="AE4466"/>
      <c r="AF4466"/>
      <c r="AG4466"/>
      <c r="AH4466"/>
      <c r="AI4466"/>
      <c r="AJ4466"/>
      <c r="AK4466"/>
      <c r="AL4466"/>
      <c r="AM4466"/>
      <c r="AN4466"/>
      <c r="AO4466"/>
      <c r="AP4466"/>
      <c r="AQ4466"/>
      <c r="AR4466"/>
      <c r="AS4466"/>
      <c r="AT4466"/>
      <c r="AU4466"/>
      <c r="AV4466"/>
      <c r="AW4466"/>
      <c r="AX4466"/>
      <c r="AY4466"/>
      <c r="AZ4466"/>
      <c r="BA4466"/>
      <c r="BB4466"/>
      <c r="BC4466"/>
      <c r="BD4466"/>
      <c r="BE4466"/>
      <c r="BF4466"/>
      <c r="BG4466"/>
      <c r="BH4466"/>
      <c r="BI4466"/>
      <c r="BJ4466"/>
      <c r="BK4466"/>
      <c r="BL4466"/>
      <c r="BM4466"/>
      <c r="BN4466"/>
      <c r="BO4466"/>
    </row>
    <row r="4467" spans="1:67" ht="15" x14ac:dyDescent="0.25">
      <c r="A4467" s="245" t="s">
        <v>2037</v>
      </c>
      <c r="B4467" s="245" t="s">
        <v>2036</v>
      </c>
      <c r="C4467" s="245" t="s">
        <v>2430</v>
      </c>
      <c r="D4467" s="245" t="s">
        <v>2429</v>
      </c>
      <c r="E4467" s="246" t="s">
        <v>44</v>
      </c>
      <c r="F4467" s="245" t="s">
        <v>44</v>
      </c>
      <c r="G4467" s="245" t="s">
        <v>19838</v>
      </c>
      <c r="H4467" s="245" t="s">
        <v>19839</v>
      </c>
      <c r="I4467" s="245" t="s">
        <v>24</v>
      </c>
      <c r="J4467" s="245" t="s">
        <v>59</v>
      </c>
      <c r="K4467" s="246" t="s">
        <v>24732</v>
      </c>
      <c r="L4467" s="245" t="s">
        <v>568</v>
      </c>
      <c r="M4467"/>
      <c r="N4467"/>
      <c r="O4467"/>
      <c r="P4467"/>
      <c r="Q4467"/>
      <c r="R4467"/>
      <c r="S4467"/>
      <c r="T4467"/>
      <c r="U4467"/>
      <c r="V4467"/>
      <c r="W4467"/>
      <c r="X4467"/>
      <c r="Y4467"/>
      <c r="Z4467"/>
      <c r="AA4467"/>
      <c r="AB4467"/>
      <c r="AC4467"/>
      <c r="AD4467"/>
      <c r="AE4467"/>
      <c r="AF4467"/>
      <c r="AG4467"/>
      <c r="AH4467"/>
      <c r="AI4467"/>
      <c r="AJ4467"/>
      <c r="AK4467"/>
      <c r="AL4467"/>
      <c r="AM4467"/>
      <c r="AN4467"/>
      <c r="AO4467"/>
      <c r="AP4467"/>
      <c r="AQ4467"/>
      <c r="AR4467"/>
      <c r="AS4467"/>
      <c r="AT4467"/>
      <c r="AU4467"/>
      <c r="AV4467"/>
      <c r="AW4467"/>
      <c r="AX4467"/>
      <c r="AY4467"/>
      <c r="AZ4467"/>
      <c r="BA4467"/>
      <c r="BB4467"/>
      <c r="BC4467"/>
      <c r="BD4467"/>
      <c r="BE4467"/>
      <c r="BF4467"/>
      <c r="BG4467"/>
      <c r="BH4467"/>
      <c r="BI4467"/>
      <c r="BJ4467"/>
      <c r="BK4467"/>
      <c r="BL4467"/>
      <c r="BM4467"/>
      <c r="BN4467"/>
      <c r="BO4467"/>
    </row>
    <row r="4468" spans="1:67" ht="15" x14ac:dyDescent="0.25">
      <c r="A4468" s="245" t="s">
        <v>2037</v>
      </c>
      <c r="B4468" s="245" t="s">
        <v>2036</v>
      </c>
      <c r="C4468" s="245" t="s">
        <v>2430</v>
      </c>
      <c r="D4468" s="245" t="s">
        <v>2429</v>
      </c>
      <c r="E4468" s="246" t="s">
        <v>44</v>
      </c>
      <c r="F4468" s="245" t="s">
        <v>44</v>
      </c>
      <c r="G4468" s="245" t="s">
        <v>19841</v>
      </c>
      <c r="H4468" s="245" t="s">
        <v>19842</v>
      </c>
      <c r="I4468" s="245" t="s">
        <v>24</v>
      </c>
      <c r="J4468" s="245" t="s">
        <v>59</v>
      </c>
      <c r="K4468" s="246" t="s">
        <v>24733</v>
      </c>
      <c r="L4468" s="245" t="s">
        <v>568</v>
      </c>
      <c r="M4468"/>
      <c r="N4468"/>
      <c r="O4468"/>
      <c r="P4468"/>
      <c r="Q4468"/>
      <c r="R4468"/>
      <c r="S4468"/>
      <c r="T4468"/>
      <c r="U4468"/>
      <c r="V4468"/>
      <c r="W4468"/>
      <c r="X4468"/>
      <c r="Y4468"/>
      <c r="Z4468"/>
      <c r="AA4468"/>
      <c r="AB4468"/>
      <c r="AC4468"/>
      <c r="AD4468"/>
      <c r="AE4468"/>
      <c r="AF4468"/>
      <c r="AG4468"/>
      <c r="AH4468"/>
      <c r="AI4468"/>
      <c r="AJ4468"/>
      <c r="AK4468"/>
      <c r="AL4468"/>
      <c r="AM4468"/>
      <c r="AN4468"/>
      <c r="AO4468"/>
      <c r="AP4468"/>
      <c r="AQ4468"/>
      <c r="AR4468"/>
      <c r="AS4468"/>
      <c r="AT4468"/>
      <c r="AU4468"/>
      <c r="AV4468"/>
      <c r="AW4468"/>
      <c r="AX4468"/>
      <c r="AY4468"/>
      <c r="AZ4468"/>
      <c r="BA4468"/>
      <c r="BB4468"/>
      <c r="BC4468"/>
      <c r="BD4468"/>
      <c r="BE4468"/>
      <c r="BF4468"/>
      <c r="BG4468"/>
      <c r="BH4468"/>
      <c r="BI4468"/>
      <c r="BJ4468"/>
      <c r="BK4468"/>
      <c r="BL4468"/>
      <c r="BM4468"/>
      <c r="BN4468"/>
      <c r="BO4468"/>
    </row>
    <row r="4469" spans="1:67" ht="15" x14ac:dyDescent="0.25">
      <c r="A4469" s="245" t="s">
        <v>2037</v>
      </c>
      <c r="B4469" s="245" t="s">
        <v>2036</v>
      </c>
      <c r="C4469" s="245" t="s">
        <v>2430</v>
      </c>
      <c r="D4469" s="245" t="s">
        <v>2429</v>
      </c>
      <c r="E4469" s="246" t="s">
        <v>44</v>
      </c>
      <c r="F4469" s="245" t="s">
        <v>44</v>
      </c>
      <c r="G4469" s="245" t="s">
        <v>19843</v>
      </c>
      <c r="H4469" s="245" t="s">
        <v>19844</v>
      </c>
      <c r="I4469" s="245" t="s">
        <v>24</v>
      </c>
      <c r="J4469" s="245" t="s">
        <v>59</v>
      </c>
      <c r="K4469" s="246" t="s">
        <v>15358</v>
      </c>
      <c r="L4469" s="245" t="s">
        <v>568</v>
      </c>
      <c r="M4469"/>
      <c r="N4469"/>
      <c r="O4469"/>
      <c r="P4469"/>
      <c r="Q4469"/>
      <c r="R4469"/>
      <c r="S4469"/>
      <c r="T4469"/>
      <c r="U4469"/>
      <c r="V4469"/>
      <c r="W4469"/>
      <c r="X4469"/>
      <c r="Y4469"/>
      <c r="Z4469"/>
      <c r="AA4469"/>
      <c r="AB4469"/>
      <c r="AC4469"/>
      <c r="AD4469"/>
      <c r="AE4469"/>
      <c r="AF4469"/>
      <c r="AG4469"/>
      <c r="AH4469"/>
      <c r="AI4469"/>
      <c r="AJ4469"/>
      <c r="AK4469"/>
      <c r="AL4469"/>
      <c r="AM4469"/>
      <c r="AN4469"/>
      <c r="AO4469"/>
      <c r="AP4469"/>
      <c r="AQ4469"/>
      <c r="AR4469"/>
      <c r="AS4469"/>
      <c r="AT4469"/>
      <c r="AU4469"/>
      <c r="AV4469"/>
      <c r="AW4469"/>
      <c r="AX4469"/>
      <c r="AY4469"/>
      <c r="AZ4469"/>
      <c r="BA4469"/>
      <c r="BB4469"/>
      <c r="BC4469"/>
      <c r="BD4469"/>
      <c r="BE4469"/>
      <c r="BF4469"/>
      <c r="BG4469"/>
      <c r="BH4469"/>
      <c r="BI4469"/>
      <c r="BJ4469"/>
      <c r="BK4469"/>
      <c r="BL4469"/>
      <c r="BM4469"/>
      <c r="BN4469"/>
      <c r="BO4469"/>
    </row>
    <row r="4470" spans="1:67" ht="15" x14ac:dyDescent="0.25">
      <c r="A4470" s="245" t="s">
        <v>2037</v>
      </c>
      <c r="B4470" s="245" t="s">
        <v>2036</v>
      </c>
      <c r="C4470" s="245" t="s">
        <v>2430</v>
      </c>
      <c r="D4470" s="245" t="s">
        <v>2429</v>
      </c>
      <c r="E4470" s="246" t="s">
        <v>44</v>
      </c>
      <c r="F4470" s="245" t="s">
        <v>44</v>
      </c>
      <c r="G4470" s="245" t="s">
        <v>19845</v>
      </c>
      <c r="H4470" s="245" t="s">
        <v>19846</v>
      </c>
      <c r="I4470" s="245" t="s">
        <v>24</v>
      </c>
      <c r="J4470" s="245" t="s">
        <v>59</v>
      </c>
      <c r="K4470" s="246" t="s">
        <v>24734</v>
      </c>
      <c r="L4470" s="245" t="s">
        <v>568</v>
      </c>
      <c r="M4470"/>
      <c r="N4470"/>
      <c r="O4470"/>
      <c r="P4470"/>
      <c r="Q4470"/>
      <c r="R4470"/>
      <c r="S4470"/>
      <c r="T4470"/>
      <c r="U4470"/>
      <c r="V4470"/>
      <c r="W4470"/>
      <c r="X4470"/>
      <c r="Y4470"/>
      <c r="Z4470"/>
      <c r="AA4470"/>
      <c r="AB4470"/>
      <c r="AC4470"/>
      <c r="AD4470"/>
      <c r="AE4470"/>
      <c r="AF4470"/>
      <c r="AG4470"/>
      <c r="AH4470"/>
      <c r="AI4470"/>
      <c r="AJ4470"/>
      <c r="AK4470"/>
      <c r="AL4470"/>
      <c r="AM4470"/>
      <c r="AN4470"/>
      <c r="AO4470"/>
      <c r="AP4470"/>
      <c r="AQ4470"/>
      <c r="AR4470"/>
      <c r="AS4470"/>
      <c r="AT4470"/>
      <c r="AU4470"/>
      <c r="AV4470"/>
      <c r="AW4470"/>
      <c r="AX4470"/>
      <c r="AY4470"/>
      <c r="AZ4470"/>
      <c r="BA4470"/>
      <c r="BB4470"/>
      <c r="BC4470"/>
      <c r="BD4470"/>
      <c r="BE4470"/>
      <c r="BF4470"/>
      <c r="BG4470"/>
      <c r="BH4470"/>
      <c r="BI4470"/>
      <c r="BJ4470"/>
      <c r="BK4470"/>
      <c r="BL4470"/>
      <c r="BM4470"/>
      <c r="BN4470"/>
      <c r="BO4470"/>
    </row>
    <row r="4471" spans="1:67" ht="15" x14ac:dyDescent="0.25">
      <c r="A4471" s="245" t="s">
        <v>2037</v>
      </c>
      <c r="B4471" s="245" t="s">
        <v>2036</v>
      </c>
      <c r="C4471" s="245" t="s">
        <v>2430</v>
      </c>
      <c r="D4471" s="245" t="s">
        <v>2429</v>
      </c>
      <c r="E4471" s="246" t="s">
        <v>44</v>
      </c>
      <c r="F4471" s="245" t="s">
        <v>44</v>
      </c>
      <c r="G4471" s="245" t="s">
        <v>19847</v>
      </c>
      <c r="H4471" s="245" t="s">
        <v>19848</v>
      </c>
      <c r="I4471" s="245" t="s">
        <v>24</v>
      </c>
      <c r="J4471" s="245" t="s">
        <v>59</v>
      </c>
      <c r="K4471" s="246" t="s">
        <v>10267</v>
      </c>
      <c r="L4471" s="245" t="s">
        <v>568</v>
      </c>
      <c r="M4471"/>
      <c r="N4471"/>
      <c r="O4471"/>
      <c r="P4471"/>
      <c r="Q4471"/>
      <c r="R4471"/>
      <c r="S4471"/>
      <c r="T4471"/>
      <c r="U4471"/>
      <c r="V4471"/>
      <c r="W4471"/>
      <c r="X4471"/>
      <c r="Y4471"/>
      <c r="Z4471"/>
      <c r="AA4471"/>
      <c r="AB4471"/>
      <c r="AC4471"/>
      <c r="AD4471"/>
      <c r="AE4471"/>
      <c r="AF4471"/>
      <c r="AG4471"/>
      <c r="AH4471"/>
      <c r="AI4471"/>
      <c r="AJ4471"/>
      <c r="AK4471"/>
      <c r="AL4471"/>
      <c r="AM4471"/>
      <c r="AN4471"/>
      <c r="AO4471"/>
      <c r="AP4471"/>
      <c r="AQ4471"/>
      <c r="AR4471"/>
      <c r="AS4471"/>
      <c r="AT4471"/>
      <c r="AU4471"/>
      <c r="AV4471"/>
      <c r="AW4471"/>
      <c r="AX4471"/>
      <c r="AY4471"/>
      <c r="AZ4471"/>
      <c r="BA4471"/>
      <c r="BB4471"/>
      <c r="BC4471"/>
      <c r="BD4471"/>
      <c r="BE4471"/>
      <c r="BF4471"/>
      <c r="BG4471"/>
      <c r="BH4471"/>
      <c r="BI4471"/>
      <c r="BJ4471"/>
      <c r="BK4471"/>
      <c r="BL4471"/>
      <c r="BM4471"/>
      <c r="BN4471"/>
      <c r="BO4471"/>
    </row>
    <row r="4472" spans="1:67" ht="15" x14ac:dyDescent="0.25">
      <c r="A4472" s="245" t="s">
        <v>2037</v>
      </c>
      <c r="B4472" s="245" t="s">
        <v>2036</v>
      </c>
      <c r="C4472" s="245" t="s">
        <v>2430</v>
      </c>
      <c r="D4472" s="245" t="s">
        <v>2429</v>
      </c>
      <c r="E4472" s="246" t="s">
        <v>44</v>
      </c>
      <c r="F4472" s="245" t="s">
        <v>44</v>
      </c>
      <c r="G4472" s="245" t="s">
        <v>19850</v>
      </c>
      <c r="H4472" s="245" t="s">
        <v>19851</v>
      </c>
      <c r="I4472" s="245" t="s">
        <v>24</v>
      </c>
      <c r="J4472" s="245" t="s">
        <v>59</v>
      </c>
      <c r="K4472" s="246" t="s">
        <v>24735</v>
      </c>
      <c r="L4472" s="245" t="s">
        <v>568</v>
      </c>
      <c r="M4472"/>
      <c r="N4472"/>
      <c r="O4472"/>
      <c r="P4472"/>
      <c r="Q4472"/>
      <c r="R4472"/>
      <c r="S4472"/>
      <c r="T4472"/>
      <c r="U4472"/>
      <c r="V4472"/>
      <c r="W4472"/>
      <c r="X4472"/>
      <c r="Y4472"/>
      <c r="Z4472"/>
      <c r="AA4472"/>
      <c r="AB4472"/>
      <c r="AC4472"/>
      <c r="AD4472"/>
      <c r="AE4472"/>
      <c r="AF4472"/>
      <c r="AG4472"/>
      <c r="AH4472"/>
      <c r="AI4472"/>
      <c r="AJ4472"/>
      <c r="AK4472"/>
      <c r="AL4472"/>
      <c r="AM4472"/>
      <c r="AN4472"/>
      <c r="AO4472"/>
      <c r="AP4472"/>
      <c r="AQ4472"/>
      <c r="AR4472"/>
      <c r="AS4472"/>
      <c r="AT4472"/>
      <c r="AU4472"/>
      <c r="AV4472"/>
      <c r="AW4472"/>
      <c r="AX4472"/>
      <c r="AY4472"/>
      <c r="AZ4472"/>
      <c r="BA4472"/>
      <c r="BB4472"/>
      <c r="BC4472"/>
      <c r="BD4472"/>
      <c r="BE4472"/>
      <c r="BF4472"/>
      <c r="BG4472"/>
      <c r="BH4472"/>
      <c r="BI4472"/>
      <c r="BJ4472"/>
      <c r="BK4472"/>
      <c r="BL4472"/>
      <c r="BM4472"/>
      <c r="BN4472"/>
      <c r="BO4472"/>
    </row>
    <row r="4473" spans="1:67" ht="15" x14ac:dyDescent="0.25">
      <c r="A4473" s="245" t="s">
        <v>2037</v>
      </c>
      <c r="B4473" s="245" t="s">
        <v>2036</v>
      </c>
      <c r="C4473" s="245" t="s">
        <v>2430</v>
      </c>
      <c r="D4473" s="245" t="s">
        <v>2429</v>
      </c>
      <c r="E4473" s="246" t="s">
        <v>44</v>
      </c>
      <c r="F4473" s="245" t="s">
        <v>44</v>
      </c>
      <c r="G4473" s="245" t="s">
        <v>2860</v>
      </c>
      <c r="H4473" s="245" t="s">
        <v>2859</v>
      </c>
      <c r="I4473" s="245" t="s">
        <v>24</v>
      </c>
      <c r="J4473" s="245" t="s">
        <v>59</v>
      </c>
      <c r="K4473" s="246" t="s">
        <v>8375</v>
      </c>
      <c r="L4473" s="245" t="s">
        <v>568</v>
      </c>
      <c r="M4473"/>
      <c r="N4473"/>
      <c r="O4473"/>
      <c r="P4473"/>
      <c r="Q4473"/>
      <c r="R4473"/>
      <c r="S4473"/>
      <c r="T4473"/>
      <c r="U4473"/>
      <c r="V4473"/>
      <c r="W4473"/>
      <c r="X4473"/>
      <c r="Y4473"/>
      <c r="Z4473"/>
      <c r="AA4473"/>
      <c r="AB4473"/>
      <c r="AC4473"/>
      <c r="AD4473"/>
      <c r="AE4473"/>
      <c r="AF4473"/>
      <c r="AG4473"/>
      <c r="AH4473"/>
      <c r="AI4473"/>
      <c r="AJ4473"/>
      <c r="AK4473"/>
      <c r="AL4473"/>
      <c r="AM4473"/>
      <c r="AN4473"/>
      <c r="AO4473"/>
      <c r="AP4473"/>
      <c r="AQ4473"/>
      <c r="AR4473"/>
      <c r="AS4473"/>
      <c r="AT4473"/>
      <c r="AU4473"/>
      <c r="AV4473"/>
      <c r="AW4473"/>
      <c r="AX4473"/>
      <c r="AY4473"/>
      <c r="AZ4473"/>
      <c r="BA4473"/>
      <c r="BB4473"/>
      <c r="BC4473"/>
      <c r="BD4473"/>
      <c r="BE4473"/>
      <c r="BF4473"/>
      <c r="BG4473"/>
      <c r="BH4473"/>
      <c r="BI4473"/>
      <c r="BJ4473"/>
      <c r="BK4473"/>
      <c r="BL4473"/>
      <c r="BM4473"/>
      <c r="BN4473"/>
      <c r="BO4473"/>
    </row>
    <row r="4474" spans="1:67" ht="15" x14ac:dyDescent="0.25">
      <c r="A4474" s="245" t="s">
        <v>2037</v>
      </c>
      <c r="B4474" s="245" t="s">
        <v>2036</v>
      </c>
      <c r="C4474" s="245" t="s">
        <v>2430</v>
      </c>
      <c r="D4474" s="245" t="s">
        <v>2429</v>
      </c>
      <c r="E4474" s="246" t="s">
        <v>44</v>
      </c>
      <c r="F4474" s="245" t="s">
        <v>44</v>
      </c>
      <c r="G4474" s="245" t="s">
        <v>2858</v>
      </c>
      <c r="H4474" s="245" t="s">
        <v>2857</v>
      </c>
      <c r="I4474" s="245" t="s">
        <v>24</v>
      </c>
      <c r="J4474" s="245" t="s">
        <v>59</v>
      </c>
      <c r="K4474" s="246" t="s">
        <v>18720</v>
      </c>
      <c r="L4474" s="245" t="s">
        <v>568</v>
      </c>
      <c r="M4474"/>
      <c r="N4474"/>
      <c r="O4474"/>
      <c r="P4474"/>
      <c r="Q4474"/>
      <c r="R4474"/>
      <c r="S4474"/>
      <c r="T4474"/>
      <c r="U4474"/>
      <c r="V4474"/>
      <c r="W4474"/>
      <c r="X4474"/>
      <c r="Y4474"/>
      <c r="Z4474"/>
      <c r="AA4474"/>
      <c r="AB4474"/>
      <c r="AC4474"/>
      <c r="AD4474"/>
      <c r="AE4474"/>
      <c r="AF4474"/>
      <c r="AG4474"/>
      <c r="AH4474"/>
      <c r="AI4474"/>
      <c r="AJ4474"/>
      <c r="AK4474"/>
      <c r="AL4474"/>
      <c r="AM4474"/>
      <c r="AN4474"/>
      <c r="AO4474"/>
      <c r="AP4474"/>
      <c r="AQ4474"/>
      <c r="AR4474"/>
      <c r="AS4474"/>
      <c r="AT4474"/>
      <c r="AU4474"/>
      <c r="AV4474"/>
      <c r="AW4474"/>
      <c r="AX4474"/>
      <c r="AY4474"/>
      <c r="AZ4474"/>
      <c r="BA4474"/>
      <c r="BB4474"/>
      <c r="BC4474"/>
      <c r="BD4474"/>
      <c r="BE4474"/>
      <c r="BF4474"/>
      <c r="BG4474"/>
      <c r="BH4474"/>
      <c r="BI4474"/>
      <c r="BJ4474"/>
      <c r="BK4474"/>
      <c r="BL4474"/>
      <c r="BM4474"/>
      <c r="BN4474"/>
      <c r="BO4474"/>
    </row>
    <row r="4475" spans="1:67" ht="15" x14ac:dyDescent="0.25">
      <c r="A4475" s="245" t="s">
        <v>2037</v>
      </c>
      <c r="B4475" s="245" t="s">
        <v>2036</v>
      </c>
      <c r="C4475" s="245" t="s">
        <v>2430</v>
      </c>
      <c r="D4475" s="245" t="s">
        <v>2429</v>
      </c>
      <c r="E4475" s="246" t="s">
        <v>44</v>
      </c>
      <c r="F4475" s="245" t="s">
        <v>44</v>
      </c>
      <c r="G4475" s="245" t="s">
        <v>2856</v>
      </c>
      <c r="H4475" s="245" t="s">
        <v>2855</v>
      </c>
      <c r="I4475" s="245" t="s">
        <v>24</v>
      </c>
      <c r="J4475" s="245" t="s">
        <v>59</v>
      </c>
      <c r="K4475" s="246" t="s">
        <v>10408</v>
      </c>
      <c r="L4475" s="245" t="s">
        <v>568</v>
      </c>
      <c r="M4475"/>
      <c r="N4475"/>
      <c r="O4475"/>
      <c r="P4475"/>
      <c r="Q4475"/>
      <c r="R4475"/>
      <c r="S4475"/>
      <c r="T4475"/>
      <c r="U4475"/>
      <c r="V4475"/>
      <c r="W4475"/>
      <c r="X4475"/>
      <c r="Y4475"/>
      <c r="Z4475"/>
      <c r="AA4475"/>
      <c r="AB4475"/>
      <c r="AC4475"/>
      <c r="AD4475"/>
      <c r="AE4475"/>
      <c r="AF4475"/>
      <c r="AG4475"/>
      <c r="AH4475"/>
      <c r="AI4475"/>
      <c r="AJ4475"/>
      <c r="AK4475"/>
      <c r="AL4475"/>
      <c r="AM4475"/>
      <c r="AN4475"/>
      <c r="AO4475"/>
      <c r="AP4475"/>
      <c r="AQ4475"/>
      <c r="AR4475"/>
      <c r="AS4475"/>
      <c r="AT4475"/>
      <c r="AU4475"/>
      <c r="AV4475"/>
      <c r="AW4475"/>
      <c r="AX4475"/>
      <c r="AY4475"/>
      <c r="AZ4475"/>
      <c r="BA4475"/>
      <c r="BB4475"/>
      <c r="BC4475"/>
      <c r="BD4475"/>
      <c r="BE4475"/>
      <c r="BF4475"/>
      <c r="BG4475"/>
      <c r="BH4475"/>
      <c r="BI4475"/>
      <c r="BJ4475"/>
      <c r="BK4475"/>
      <c r="BL4475"/>
      <c r="BM4475"/>
      <c r="BN4475"/>
      <c r="BO4475"/>
    </row>
    <row r="4476" spans="1:67" ht="15" x14ac:dyDescent="0.25">
      <c r="A4476" s="245" t="s">
        <v>2037</v>
      </c>
      <c r="B4476" s="245" t="s">
        <v>2036</v>
      </c>
      <c r="C4476" s="245" t="s">
        <v>2430</v>
      </c>
      <c r="D4476" s="245" t="s">
        <v>2429</v>
      </c>
      <c r="E4476" s="246" t="s">
        <v>44</v>
      </c>
      <c r="F4476" s="245" t="s">
        <v>44</v>
      </c>
      <c r="G4476" s="245" t="s">
        <v>2854</v>
      </c>
      <c r="H4476" s="245" t="s">
        <v>2853</v>
      </c>
      <c r="I4476" s="245" t="s">
        <v>24</v>
      </c>
      <c r="J4476" s="245" t="s">
        <v>59</v>
      </c>
      <c r="K4476" s="246" t="s">
        <v>24736</v>
      </c>
      <c r="L4476" s="245" t="s">
        <v>568</v>
      </c>
      <c r="M4476"/>
      <c r="N4476"/>
      <c r="O4476"/>
      <c r="P4476"/>
      <c r="Q4476"/>
      <c r="R4476"/>
      <c r="S4476"/>
      <c r="T4476"/>
      <c r="U4476"/>
      <c r="V4476"/>
      <c r="W4476"/>
      <c r="X4476"/>
      <c r="Y4476"/>
      <c r="Z4476"/>
      <c r="AA4476"/>
      <c r="AB4476"/>
      <c r="AC4476"/>
      <c r="AD4476"/>
      <c r="AE4476"/>
      <c r="AF4476"/>
      <c r="AG4476"/>
      <c r="AH4476"/>
      <c r="AI4476"/>
      <c r="AJ4476"/>
      <c r="AK4476"/>
      <c r="AL4476"/>
      <c r="AM4476"/>
      <c r="AN4476"/>
      <c r="AO4476"/>
      <c r="AP4476"/>
      <c r="AQ4476"/>
      <c r="AR4476"/>
      <c r="AS4476"/>
      <c r="AT4476"/>
      <c r="AU4476"/>
      <c r="AV4476"/>
      <c r="AW4476"/>
      <c r="AX4476"/>
      <c r="AY4476"/>
      <c r="AZ4476"/>
      <c r="BA4476"/>
      <c r="BB4476"/>
      <c r="BC4476"/>
      <c r="BD4476"/>
      <c r="BE4476"/>
      <c r="BF4476"/>
      <c r="BG4476"/>
      <c r="BH4476"/>
      <c r="BI4476"/>
      <c r="BJ4476"/>
      <c r="BK4476"/>
      <c r="BL4476"/>
      <c r="BM4476"/>
      <c r="BN4476"/>
      <c r="BO4476"/>
    </row>
    <row r="4477" spans="1:67" ht="15" x14ac:dyDescent="0.25">
      <c r="A4477" s="245" t="s">
        <v>2037</v>
      </c>
      <c r="B4477" s="245" t="s">
        <v>2036</v>
      </c>
      <c r="C4477" s="245" t="s">
        <v>2430</v>
      </c>
      <c r="D4477" s="245" t="s">
        <v>2429</v>
      </c>
      <c r="E4477" s="246" t="s">
        <v>44</v>
      </c>
      <c r="F4477" s="245" t="s">
        <v>44</v>
      </c>
      <c r="G4477" s="245" t="s">
        <v>2852</v>
      </c>
      <c r="H4477" s="245" t="s">
        <v>2851</v>
      </c>
      <c r="I4477" s="245" t="s">
        <v>24</v>
      </c>
      <c r="J4477" s="245" t="s">
        <v>59</v>
      </c>
      <c r="K4477" s="246" t="s">
        <v>24737</v>
      </c>
      <c r="L4477" s="245" t="s">
        <v>568</v>
      </c>
      <c r="M4477"/>
      <c r="N4477"/>
      <c r="O4477"/>
      <c r="P4477"/>
      <c r="Q4477"/>
      <c r="R4477"/>
      <c r="S4477"/>
      <c r="T4477"/>
      <c r="U4477"/>
      <c r="V4477"/>
      <c r="W4477"/>
      <c r="X4477"/>
      <c r="Y4477"/>
      <c r="Z4477"/>
      <c r="AA4477"/>
      <c r="AB4477"/>
      <c r="AC4477"/>
      <c r="AD4477"/>
      <c r="AE4477"/>
      <c r="AF4477"/>
      <c r="AG4477"/>
      <c r="AH4477"/>
      <c r="AI4477"/>
      <c r="AJ4477"/>
      <c r="AK4477"/>
      <c r="AL4477"/>
      <c r="AM4477"/>
      <c r="AN4477"/>
      <c r="AO4477"/>
      <c r="AP4477"/>
      <c r="AQ4477"/>
      <c r="AR4477"/>
      <c r="AS4477"/>
      <c r="AT4477"/>
      <c r="AU4477"/>
      <c r="AV4477"/>
      <c r="AW4477"/>
      <c r="AX4477"/>
      <c r="AY4477"/>
      <c r="AZ4477"/>
      <c r="BA4477"/>
      <c r="BB4477"/>
      <c r="BC4477"/>
      <c r="BD4477"/>
      <c r="BE4477"/>
      <c r="BF4477"/>
      <c r="BG4477"/>
      <c r="BH4477"/>
      <c r="BI4477"/>
      <c r="BJ4477"/>
      <c r="BK4477"/>
      <c r="BL4477"/>
      <c r="BM4477"/>
      <c r="BN4477"/>
      <c r="BO4477"/>
    </row>
    <row r="4478" spans="1:67" ht="15" x14ac:dyDescent="0.25">
      <c r="A4478" s="245" t="s">
        <v>2037</v>
      </c>
      <c r="B4478" s="245" t="s">
        <v>2036</v>
      </c>
      <c r="C4478" s="245" t="s">
        <v>2430</v>
      </c>
      <c r="D4478" s="245" t="s">
        <v>2429</v>
      </c>
      <c r="E4478" s="246" t="s">
        <v>44</v>
      </c>
      <c r="F4478" s="245" t="s">
        <v>44</v>
      </c>
      <c r="G4478" s="245" t="s">
        <v>2850</v>
      </c>
      <c r="H4478" s="245" t="s">
        <v>2849</v>
      </c>
      <c r="I4478" s="245" t="s">
        <v>24</v>
      </c>
      <c r="J4478" s="245" t="s">
        <v>59</v>
      </c>
      <c r="K4478" s="246" t="s">
        <v>24738</v>
      </c>
      <c r="L4478" s="245" t="s">
        <v>568</v>
      </c>
      <c r="M4478"/>
      <c r="N4478"/>
      <c r="O4478"/>
      <c r="P4478"/>
      <c r="Q4478"/>
      <c r="R4478"/>
      <c r="S4478"/>
      <c r="T4478"/>
      <c r="U4478"/>
      <c r="V4478"/>
      <c r="W4478"/>
      <c r="X4478"/>
      <c r="Y4478"/>
      <c r="Z4478"/>
      <c r="AA4478"/>
      <c r="AB4478"/>
      <c r="AC4478"/>
      <c r="AD4478"/>
      <c r="AE4478"/>
      <c r="AF4478"/>
      <c r="AG4478"/>
      <c r="AH4478"/>
      <c r="AI4478"/>
      <c r="AJ4478"/>
      <c r="AK4478"/>
      <c r="AL4478"/>
      <c r="AM4478"/>
      <c r="AN4478"/>
      <c r="AO4478"/>
      <c r="AP4478"/>
      <c r="AQ4478"/>
      <c r="AR4478"/>
      <c r="AS4478"/>
      <c r="AT4478"/>
      <c r="AU4478"/>
      <c r="AV4478"/>
      <c r="AW4478"/>
      <c r="AX4478"/>
      <c r="AY4478"/>
      <c r="AZ4478"/>
      <c r="BA4478"/>
      <c r="BB4478"/>
      <c r="BC4478"/>
      <c r="BD4478"/>
      <c r="BE4478"/>
      <c r="BF4478"/>
      <c r="BG4478"/>
      <c r="BH4478"/>
      <c r="BI4478"/>
      <c r="BJ4478"/>
      <c r="BK4478"/>
      <c r="BL4478"/>
      <c r="BM4478"/>
      <c r="BN4478"/>
      <c r="BO4478"/>
    </row>
    <row r="4479" spans="1:67" ht="15" x14ac:dyDescent="0.25">
      <c r="A4479" s="245" t="s">
        <v>2037</v>
      </c>
      <c r="B4479" s="245" t="s">
        <v>2036</v>
      </c>
      <c r="C4479" s="245" t="s">
        <v>2430</v>
      </c>
      <c r="D4479" s="245" t="s">
        <v>2429</v>
      </c>
      <c r="E4479" s="246" t="s">
        <v>44</v>
      </c>
      <c r="F4479" s="245" t="s">
        <v>44</v>
      </c>
      <c r="G4479" s="245" t="s">
        <v>2848</v>
      </c>
      <c r="H4479" s="245" t="s">
        <v>19858</v>
      </c>
      <c r="I4479" s="245" t="s">
        <v>24</v>
      </c>
      <c r="J4479" s="245" t="s">
        <v>59</v>
      </c>
      <c r="K4479" s="246" t="s">
        <v>8463</v>
      </c>
      <c r="L4479" s="245" t="s">
        <v>568</v>
      </c>
      <c r="M4479"/>
      <c r="N4479"/>
      <c r="O4479"/>
      <c r="P4479"/>
      <c r="Q4479"/>
      <c r="R4479"/>
      <c r="S4479"/>
      <c r="T4479"/>
      <c r="U4479"/>
      <c r="V4479"/>
      <c r="W4479"/>
      <c r="X4479"/>
      <c r="Y4479"/>
      <c r="Z4479"/>
      <c r="AA4479"/>
      <c r="AB4479"/>
      <c r="AC4479"/>
      <c r="AD4479"/>
      <c r="AE4479"/>
      <c r="AF4479"/>
      <c r="AG4479"/>
      <c r="AH4479"/>
      <c r="AI4479"/>
      <c r="AJ4479"/>
      <c r="AK4479"/>
      <c r="AL4479"/>
      <c r="AM4479"/>
      <c r="AN4479"/>
      <c r="AO4479"/>
      <c r="AP4479"/>
      <c r="AQ4479"/>
      <c r="AR4479"/>
      <c r="AS4479"/>
      <c r="AT4479"/>
      <c r="AU4479"/>
      <c r="AV4479"/>
      <c r="AW4479"/>
      <c r="AX4479"/>
      <c r="AY4479"/>
      <c r="AZ4479"/>
      <c r="BA4479"/>
      <c r="BB4479"/>
      <c r="BC4479"/>
      <c r="BD4479"/>
      <c r="BE4479"/>
      <c r="BF4479"/>
      <c r="BG4479"/>
      <c r="BH4479"/>
      <c r="BI4479"/>
      <c r="BJ4479"/>
      <c r="BK4479"/>
      <c r="BL4479"/>
      <c r="BM4479"/>
      <c r="BN4479"/>
      <c r="BO4479"/>
    </row>
    <row r="4480" spans="1:67" ht="15" x14ac:dyDescent="0.25">
      <c r="A4480" s="245" t="s">
        <v>2037</v>
      </c>
      <c r="B4480" s="245" t="s">
        <v>2036</v>
      </c>
      <c r="C4480" s="245" t="s">
        <v>2430</v>
      </c>
      <c r="D4480" s="245" t="s">
        <v>2429</v>
      </c>
      <c r="E4480" s="246" t="s">
        <v>44</v>
      </c>
      <c r="F4480" s="245" t="s">
        <v>44</v>
      </c>
      <c r="G4480" s="245" t="s">
        <v>2847</v>
      </c>
      <c r="H4480" s="245" t="s">
        <v>19859</v>
      </c>
      <c r="I4480" s="245" t="s">
        <v>24</v>
      </c>
      <c r="J4480" s="245" t="s">
        <v>59</v>
      </c>
      <c r="K4480" s="246" t="s">
        <v>8531</v>
      </c>
      <c r="L4480" s="245" t="s">
        <v>568</v>
      </c>
      <c r="M4480"/>
      <c r="N4480"/>
      <c r="O4480"/>
      <c r="P4480"/>
      <c r="Q4480"/>
      <c r="R4480"/>
      <c r="S4480"/>
      <c r="T4480"/>
      <c r="U4480"/>
      <c r="V4480"/>
      <c r="W4480"/>
      <c r="X4480"/>
      <c r="Y4480"/>
      <c r="Z4480"/>
      <c r="AA4480"/>
      <c r="AB4480"/>
      <c r="AC4480"/>
      <c r="AD4480"/>
      <c r="AE4480"/>
      <c r="AF4480"/>
      <c r="AG4480"/>
      <c r="AH4480"/>
      <c r="AI4480"/>
      <c r="AJ4480"/>
      <c r="AK4480"/>
      <c r="AL4480"/>
      <c r="AM4480"/>
      <c r="AN4480"/>
      <c r="AO4480"/>
      <c r="AP4480"/>
      <c r="AQ4480"/>
      <c r="AR4480"/>
      <c r="AS4480"/>
      <c r="AT4480"/>
      <c r="AU4480"/>
      <c r="AV4480"/>
      <c r="AW4480"/>
      <c r="AX4480"/>
      <c r="AY4480"/>
      <c r="AZ4480"/>
      <c r="BA4480"/>
      <c r="BB4480"/>
      <c r="BC4480"/>
      <c r="BD4480"/>
      <c r="BE4480"/>
      <c r="BF4480"/>
      <c r="BG4480"/>
      <c r="BH4480"/>
      <c r="BI4480"/>
      <c r="BJ4480"/>
      <c r="BK4480"/>
      <c r="BL4480"/>
      <c r="BM4480"/>
      <c r="BN4480"/>
      <c r="BO4480"/>
    </row>
    <row r="4481" spans="1:67" ht="15" x14ac:dyDescent="0.25">
      <c r="A4481" s="245" t="s">
        <v>2037</v>
      </c>
      <c r="B4481" s="245" t="s">
        <v>2036</v>
      </c>
      <c r="C4481" s="245" t="s">
        <v>2430</v>
      </c>
      <c r="D4481" s="245" t="s">
        <v>2429</v>
      </c>
      <c r="E4481" s="246" t="s">
        <v>44</v>
      </c>
      <c r="F4481" s="245" t="s">
        <v>44</v>
      </c>
      <c r="G4481" s="245" t="s">
        <v>2846</v>
      </c>
      <c r="H4481" s="245" t="s">
        <v>19860</v>
      </c>
      <c r="I4481" s="245" t="s">
        <v>24</v>
      </c>
      <c r="J4481" s="245" t="s">
        <v>59</v>
      </c>
      <c r="K4481" s="246" t="s">
        <v>23381</v>
      </c>
      <c r="L4481" s="245" t="s">
        <v>568</v>
      </c>
      <c r="M4481"/>
      <c r="N4481"/>
      <c r="O4481"/>
      <c r="P4481"/>
      <c r="Q4481"/>
      <c r="R4481"/>
      <c r="S4481"/>
      <c r="T4481"/>
      <c r="U4481"/>
      <c r="V4481"/>
      <c r="W4481"/>
      <c r="X4481"/>
      <c r="Y4481"/>
      <c r="Z4481"/>
      <c r="AA4481"/>
      <c r="AB4481"/>
      <c r="AC4481"/>
      <c r="AD4481"/>
      <c r="AE4481"/>
      <c r="AF4481"/>
      <c r="AG4481"/>
      <c r="AH4481"/>
      <c r="AI4481"/>
      <c r="AJ4481"/>
      <c r="AK4481"/>
      <c r="AL4481"/>
      <c r="AM4481"/>
      <c r="AN4481"/>
      <c r="AO4481"/>
      <c r="AP4481"/>
      <c r="AQ4481"/>
      <c r="AR4481"/>
      <c r="AS4481"/>
      <c r="AT4481"/>
      <c r="AU4481"/>
      <c r="AV4481"/>
      <c r="AW4481"/>
      <c r="AX4481"/>
      <c r="AY4481"/>
      <c r="AZ4481"/>
      <c r="BA4481"/>
      <c r="BB4481"/>
      <c r="BC4481"/>
      <c r="BD4481"/>
      <c r="BE4481"/>
      <c r="BF4481"/>
      <c r="BG4481"/>
      <c r="BH4481"/>
      <c r="BI4481"/>
      <c r="BJ4481"/>
      <c r="BK4481"/>
      <c r="BL4481"/>
      <c r="BM4481"/>
      <c r="BN4481"/>
      <c r="BO4481"/>
    </row>
    <row r="4482" spans="1:67" ht="15" x14ac:dyDescent="0.25">
      <c r="A4482" s="245" t="s">
        <v>2037</v>
      </c>
      <c r="B4482" s="245" t="s">
        <v>2036</v>
      </c>
      <c r="C4482" s="245" t="s">
        <v>2430</v>
      </c>
      <c r="D4482" s="245" t="s">
        <v>2429</v>
      </c>
      <c r="E4482" s="246" t="s">
        <v>44</v>
      </c>
      <c r="F4482" s="245" t="s">
        <v>44</v>
      </c>
      <c r="G4482" s="245" t="s">
        <v>2845</v>
      </c>
      <c r="H4482" s="245" t="s">
        <v>19861</v>
      </c>
      <c r="I4482" s="245" t="s">
        <v>24</v>
      </c>
      <c r="J4482" s="245" t="s">
        <v>59</v>
      </c>
      <c r="K4482" s="246" t="s">
        <v>14247</v>
      </c>
      <c r="L4482" s="245" t="s">
        <v>568</v>
      </c>
      <c r="M4482"/>
      <c r="N4482"/>
      <c r="O4482"/>
      <c r="P4482"/>
      <c r="Q4482"/>
      <c r="R4482"/>
      <c r="S4482"/>
      <c r="T4482"/>
      <c r="U4482"/>
      <c r="V4482"/>
      <c r="W4482"/>
      <c r="X4482"/>
      <c r="Y4482"/>
      <c r="Z4482"/>
      <c r="AA4482"/>
      <c r="AB4482"/>
      <c r="AC4482"/>
      <c r="AD4482"/>
      <c r="AE4482"/>
      <c r="AF4482"/>
      <c r="AG4482"/>
      <c r="AH4482"/>
      <c r="AI4482"/>
      <c r="AJ4482"/>
      <c r="AK4482"/>
      <c r="AL4482"/>
      <c r="AM4482"/>
      <c r="AN4482"/>
      <c r="AO4482"/>
      <c r="AP4482"/>
      <c r="AQ4482"/>
      <c r="AR4482"/>
      <c r="AS4482"/>
      <c r="AT4482"/>
      <c r="AU4482"/>
      <c r="AV4482"/>
      <c r="AW4482"/>
      <c r="AX4482"/>
      <c r="AY4482"/>
      <c r="AZ4482"/>
      <c r="BA4482"/>
      <c r="BB4482"/>
      <c r="BC4482"/>
      <c r="BD4482"/>
      <c r="BE4482"/>
      <c r="BF4482"/>
      <c r="BG4482"/>
      <c r="BH4482"/>
      <c r="BI4482"/>
      <c r="BJ4482"/>
      <c r="BK4482"/>
      <c r="BL4482"/>
      <c r="BM4482"/>
      <c r="BN4482"/>
      <c r="BO4482"/>
    </row>
    <row r="4483" spans="1:67" ht="15" x14ac:dyDescent="0.25">
      <c r="A4483" s="245" t="s">
        <v>2037</v>
      </c>
      <c r="B4483" s="245" t="s">
        <v>2036</v>
      </c>
      <c r="C4483" s="245" t="s">
        <v>2430</v>
      </c>
      <c r="D4483" s="245" t="s">
        <v>2429</v>
      </c>
      <c r="E4483" s="246" t="s">
        <v>44</v>
      </c>
      <c r="F4483" s="245" t="s">
        <v>44</v>
      </c>
      <c r="G4483" s="245" t="s">
        <v>2844</v>
      </c>
      <c r="H4483" s="245" t="s">
        <v>12891</v>
      </c>
      <c r="I4483" s="245" t="s">
        <v>24</v>
      </c>
      <c r="J4483" s="245" t="s">
        <v>59</v>
      </c>
      <c r="K4483" s="246" t="s">
        <v>10161</v>
      </c>
      <c r="L4483" s="245" t="s">
        <v>568</v>
      </c>
      <c r="M4483"/>
      <c r="N4483"/>
      <c r="O4483"/>
      <c r="P4483"/>
      <c r="Q4483"/>
      <c r="R4483"/>
      <c r="S4483"/>
      <c r="T4483"/>
      <c r="U4483"/>
      <c r="V4483"/>
      <c r="W4483"/>
      <c r="X4483"/>
      <c r="Y4483"/>
      <c r="Z4483"/>
      <c r="AA4483"/>
      <c r="AB4483"/>
      <c r="AC4483"/>
      <c r="AD4483"/>
      <c r="AE4483"/>
      <c r="AF4483"/>
      <c r="AG4483"/>
      <c r="AH4483"/>
      <c r="AI4483"/>
      <c r="AJ4483"/>
      <c r="AK4483"/>
      <c r="AL4483"/>
      <c r="AM4483"/>
      <c r="AN4483"/>
      <c r="AO4483"/>
      <c r="AP4483"/>
      <c r="AQ4483"/>
      <c r="AR4483"/>
      <c r="AS4483"/>
      <c r="AT4483"/>
      <c r="AU4483"/>
      <c r="AV4483"/>
      <c r="AW4483"/>
      <c r="AX4483"/>
      <c r="AY4483"/>
      <c r="AZ4483"/>
      <c r="BA4483"/>
      <c r="BB4483"/>
      <c r="BC4483"/>
      <c r="BD4483"/>
      <c r="BE4483"/>
      <c r="BF4483"/>
      <c r="BG4483"/>
      <c r="BH4483"/>
      <c r="BI4483"/>
      <c r="BJ4483"/>
      <c r="BK4483"/>
      <c r="BL4483"/>
      <c r="BM4483"/>
      <c r="BN4483"/>
      <c r="BO4483"/>
    </row>
    <row r="4484" spans="1:67" ht="15" x14ac:dyDescent="0.25">
      <c r="A4484" s="245" t="s">
        <v>2037</v>
      </c>
      <c r="B4484" s="245" t="s">
        <v>2036</v>
      </c>
      <c r="C4484" s="245" t="s">
        <v>2430</v>
      </c>
      <c r="D4484" s="245" t="s">
        <v>2429</v>
      </c>
      <c r="E4484" s="246" t="s">
        <v>44</v>
      </c>
      <c r="F4484" s="245" t="s">
        <v>44</v>
      </c>
      <c r="G4484" s="245" t="s">
        <v>2843</v>
      </c>
      <c r="H4484" s="245" t="s">
        <v>19862</v>
      </c>
      <c r="I4484" s="245" t="s">
        <v>24</v>
      </c>
      <c r="J4484" s="245" t="s">
        <v>59</v>
      </c>
      <c r="K4484" s="246" t="s">
        <v>10248</v>
      </c>
      <c r="L4484" s="245" t="s">
        <v>568</v>
      </c>
      <c r="M4484"/>
      <c r="N4484"/>
      <c r="O4484"/>
      <c r="P4484"/>
      <c r="Q4484"/>
      <c r="R4484"/>
      <c r="S4484"/>
      <c r="T4484"/>
      <c r="U4484"/>
      <c r="V4484"/>
      <c r="W4484"/>
      <c r="X4484"/>
      <c r="Y4484"/>
      <c r="Z4484"/>
      <c r="AA4484"/>
      <c r="AB4484"/>
      <c r="AC4484"/>
      <c r="AD4484"/>
      <c r="AE4484"/>
      <c r="AF4484"/>
      <c r="AG4484"/>
      <c r="AH4484"/>
      <c r="AI4484"/>
      <c r="AJ4484"/>
      <c r="AK4484"/>
      <c r="AL4484"/>
      <c r="AM4484"/>
      <c r="AN4484"/>
      <c r="AO4484"/>
      <c r="AP4484"/>
      <c r="AQ4484"/>
      <c r="AR4484"/>
      <c r="AS4484"/>
      <c r="AT4484"/>
      <c r="AU4484"/>
      <c r="AV4484"/>
      <c r="AW4484"/>
      <c r="AX4484"/>
      <c r="AY4484"/>
      <c r="AZ4484"/>
      <c r="BA4484"/>
      <c r="BB4484"/>
      <c r="BC4484"/>
      <c r="BD4484"/>
      <c r="BE4484"/>
      <c r="BF4484"/>
      <c r="BG4484"/>
      <c r="BH4484"/>
      <c r="BI4484"/>
      <c r="BJ4484"/>
      <c r="BK4484"/>
      <c r="BL4484"/>
      <c r="BM4484"/>
      <c r="BN4484"/>
      <c r="BO4484"/>
    </row>
    <row r="4485" spans="1:67" ht="15" x14ac:dyDescent="0.25">
      <c r="A4485" s="245" t="s">
        <v>2037</v>
      </c>
      <c r="B4485" s="245" t="s">
        <v>2036</v>
      </c>
      <c r="C4485" s="245" t="s">
        <v>2430</v>
      </c>
      <c r="D4485" s="245" t="s">
        <v>2429</v>
      </c>
      <c r="E4485" s="246" t="s">
        <v>44</v>
      </c>
      <c r="F4485" s="245" t="s">
        <v>44</v>
      </c>
      <c r="G4485" s="245" t="s">
        <v>2841</v>
      </c>
      <c r="H4485" s="245" t="s">
        <v>19864</v>
      </c>
      <c r="I4485" s="245" t="s">
        <v>24</v>
      </c>
      <c r="J4485" s="245" t="s">
        <v>59</v>
      </c>
      <c r="K4485" s="246" t="s">
        <v>8925</v>
      </c>
      <c r="L4485" s="245" t="s">
        <v>568</v>
      </c>
      <c r="M4485"/>
      <c r="N4485"/>
      <c r="O4485"/>
      <c r="P4485"/>
      <c r="Q4485"/>
      <c r="R4485"/>
      <c r="S4485"/>
      <c r="T4485"/>
      <c r="U4485"/>
      <c r="V4485"/>
      <c r="W4485"/>
      <c r="X4485"/>
      <c r="Y4485"/>
      <c r="Z4485"/>
      <c r="AA4485"/>
      <c r="AB4485"/>
      <c r="AC4485"/>
      <c r="AD4485"/>
      <c r="AE4485"/>
      <c r="AF4485"/>
      <c r="AG4485"/>
      <c r="AH4485"/>
      <c r="AI4485"/>
      <c r="AJ4485"/>
      <c r="AK4485"/>
      <c r="AL4485"/>
      <c r="AM4485"/>
      <c r="AN4485"/>
      <c r="AO4485"/>
      <c r="AP4485"/>
      <c r="AQ4485"/>
      <c r="AR4485"/>
      <c r="AS4485"/>
      <c r="AT4485"/>
      <c r="AU4485"/>
      <c r="AV4485"/>
      <c r="AW4485"/>
      <c r="AX4485"/>
      <c r="AY4485"/>
      <c r="AZ4485"/>
      <c r="BA4485"/>
      <c r="BB4485"/>
      <c r="BC4485"/>
      <c r="BD4485"/>
      <c r="BE4485"/>
      <c r="BF4485"/>
      <c r="BG4485"/>
      <c r="BH4485"/>
      <c r="BI4485"/>
      <c r="BJ4485"/>
      <c r="BK4485"/>
      <c r="BL4485"/>
      <c r="BM4485"/>
      <c r="BN4485"/>
      <c r="BO4485"/>
    </row>
    <row r="4486" spans="1:67" ht="15" x14ac:dyDescent="0.25">
      <c r="A4486" s="245" t="s">
        <v>2037</v>
      </c>
      <c r="B4486" s="245" t="s">
        <v>2036</v>
      </c>
      <c r="C4486" s="245" t="s">
        <v>2430</v>
      </c>
      <c r="D4486" s="245" t="s">
        <v>2429</v>
      </c>
      <c r="E4486" s="246" t="s">
        <v>44</v>
      </c>
      <c r="F4486" s="245" t="s">
        <v>44</v>
      </c>
      <c r="G4486" s="245" t="s">
        <v>2840</v>
      </c>
      <c r="H4486" s="245" t="s">
        <v>19865</v>
      </c>
      <c r="I4486" s="245" t="s">
        <v>24</v>
      </c>
      <c r="J4486" s="245" t="s">
        <v>59</v>
      </c>
      <c r="K4486" s="246" t="s">
        <v>15269</v>
      </c>
      <c r="L4486" s="245" t="s">
        <v>568</v>
      </c>
      <c r="M4486"/>
      <c r="N4486"/>
      <c r="O4486"/>
      <c r="P4486"/>
      <c r="Q4486"/>
      <c r="R4486"/>
      <c r="S4486"/>
      <c r="T4486"/>
      <c r="U4486"/>
      <c r="V4486"/>
      <c r="W4486"/>
      <c r="X4486"/>
      <c r="Y4486"/>
      <c r="Z4486"/>
      <c r="AA4486"/>
      <c r="AB4486"/>
      <c r="AC4486"/>
      <c r="AD4486"/>
      <c r="AE4486"/>
      <c r="AF4486"/>
      <c r="AG4486"/>
      <c r="AH4486"/>
      <c r="AI4486"/>
      <c r="AJ4486"/>
      <c r="AK4486"/>
      <c r="AL4486"/>
      <c r="AM4486"/>
      <c r="AN4486"/>
      <c r="AO4486"/>
      <c r="AP4486"/>
      <c r="AQ4486"/>
      <c r="AR4486"/>
      <c r="AS4486"/>
      <c r="AT4486"/>
      <c r="AU4486"/>
      <c r="AV4486"/>
      <c r="AW4486"/>
      <c r="AX4486"/>
      <c r="AY4486"/>
      <c r="AZ4486"/>
      <c r="BA4486"/>
      <c r="BB4486"/>
      <c r="BC4486"/>
      <c r="BD4486"/>
      <c r="BE4486"/>
      <c r="BF4486"/>
      <c r="BG4486"/>
      <c r="BH4486"/>
      <c r="BI4486"/>
      <c r="BJ4486"/>
      <c r="BK4486"/>
      <c r="BL4486"/>
      <c r="BM4486"/>
      <c r="BN4486"/>
      <c r="BO4486"/>
    </row>
    <row r="4487" spans="1:67" ht="15" x14ac:dyDescent="0.25">
      <c r="A4487" s="245" t="s">
        <v>2037</v>
      </c>
      <c r="B4487" s="245" t="s">
        <v>2036</v>
      </c>
      <c r="C4487" s="245" t="s">
        <v>2430</v>
      </c>
      <c r="D4487" s="245" t="s">
        <v>2429</v>
      </c>
      <c r="E4487" s="246" t="s">
        <v>44</v>
      </c>
      <c r="F4487" s="245" t="s">
        <v>44</v>
      </c>
      <c r="G4487" s="245" t="s">
        <v>2838</v>
      </c>
      <c r="H4487" s="245" t="s">
        <v>19866</v>
      </c>
      <c r="I4487" s="245" t="s">
        <v>24</v>
      </c>
      <c r="J4487" s="245" t="s">
        <v>59</v>
      </c>
      <c r="K4487" s="246" t="s">
        <v>9155</v>
      </c>
      <c r="L4487" s="245" t="s">
        <v>568</v>
      </c>
      <c r="M4487"/>
      <c r="N4487"/>
      <c r="O4487"/>
      <c r="P4487"/>
      <c r="Q4487"/>
      <c r="R4487"/>
      <c r="S4487"/>
      <c r="T4487"/>
      <c r="U4487"/>
      <c r="V4487"/>
      <c r="W4487"/>
      <c r="X4487"/>
      <c r="Y4487"/>
      <c r="Z4487"/>
      <c r="AA4487"/>
      <c r="AB4487"/>
      <c r="AC4487"/>
      <c r="AD4487"/>
      <c r="AE4487"/>
      <c r="AF4487"/>
      <c r="AG4487"/>
      <c r="AH4487"/>
      <c r="AI4487"/>
      <c r="AJ4487"/>
      <c r="AK4487"/>
      <c r="AL4487"/>
      <c r="AM4487"/>
      <c r="AN4487"/>
      <c r="AO4487"/>
      <c r="AP4487"/>
      <c r="AQ4487"/>
      <c r="AR4487"/>
      <c r="AS4487"/>
      <c r="AT4487"/>
      <c r="AU4487"/>
      <c r="AV4487"/>
      <c r="AW4487"/>
      <c r="AX4487"/>
      <c r="AY4487"/>
      <c r="AZ4487"/>
      <c r="BA4487"/>
      <c r="BB4487"/>
      <c r="BC4487"/>
      <c r="BD4487"/>
      <c r="BE4487"/>
      <c r="BF4487"/>
      <c r="BG4487"/>
      <c r="BH4487"/>
      <c r="BI4487"/>
      <c r="BJ4487"/>
      <c r="BK4487"/>
      <c r="BL4487"/>
      <c r="BM4487"/>
      <c r="BN4487"/>
      <c r="BO4487"/>
    </row>
    <row r="4488" spans="1:67" ht="15" x14ac:dyDescent="0.25">
      <c r="A4488" s="245" t="s">
        <v>2037</v>
      </c>
      <c r="B4488" s="245" t="s">
        <v>2036</v>
      </c>
      <c r="C4488" s="245" t="s">
        <v>2430</v>
      </c>
      <c r="D4488" s="245" t="s">
        <v>2429</v>
      </c>
      <c r="E4488" s="246" t="s">
        <v>44</v>
      </c>
      <c r="F4488" s="245" t="s">
        <v>44</v>
      </c>
      <c r="G4488" s="245" t="s">
        <v>2837</v>
      </c>
      <c r="H4488" s="245" t="s">
        <v>19868</v>
      </c>
      <c r="I4488" s="245" t="s">
        <v>24</v>
      </c>
      <c r="J4488" s="245" t="s">
        <v>59</v>
      </c>
      <c r="K4488" s="246" t="s">
        <v>8893</v>
      </c>
      <c r="L4488" s="245" t="s">
        <v>568</v>
      </c>
      <c r="M4488"/>
      <c r="N4488"/>
      <c r="O4488"/>
      <c r="P4488"/>
      <c r="Q4488"/>
      <c r="R4488"/>
      <c r="S4488"/>
      <c r="T4488"/>
      <c r="U4488"/>
      <c r="V4488"/>
      <c r="W4488"/>
      <c r="X4488"/>
      <c r="Y4488"/>
      <c r="Z4488"/>
      <c r="AA4488"/>
      <c r="AB4488"/>
      <c r="AC4488"/>
      <c r="AD4488"/>
      <c r="AE4488"/>
      <c r="AF4488"/>
      <c r="AG4488"/>
      <c r="AH4488"/>
      <c r="AI4488"/>
      <c r="AJ4488"/>
      <c r="AK4488"/>
      <c r="AL4488"/>
      <c r="AM4488"/>
      <c r="AN4488"/>
      <c r="AO4488"/>
      <c r="AP4488"/>
      <c r="AQ4488"/>
      <c r="AR4488"/>
      <c r="AS4488"/>
      <c r="AT4488"/>
      <c r="AU4488"/>
      <c r="AV4488"/>
      <c r="AW4488"/>
      <c r="AX4488"/>
      <c r="AY4488"/>
      <c r="AZ4488"/>
      <c r="BA4488"/>
      <c r="BB4488"/>
      <c r="BC4488"/>
      <c r="BD4488"/>
      <c r="BE4488"/>
      <c r="BF4488"/>
      <c r="BG4488"/>
      <c r="BH4488"/>
      <c r="BI4488"/>
      <c r="BJ4488"/>
      <c r="BK4488"/>
      <c r="BL4488"/>
      <c r="BM4488"/>
      <c r="BN4488"/>
      <c r="BO4488"/>
    </row>
    <row r="4489" spans="1:67" ht="15" x14ac:dyDescent="0.25">
      <c r="A4489" s="245" t="s">
        <v>2037</v>
      </c>
      <c r="B4489" s="245" t="s">
        <v>2036</v>
      </c>
      <c r="C4489" s="245" t="s">
        <v>2430</v>
      </c>
      <c r="D4489" s="245" t="s">
        <v>2429</v>
      </c>
      <c r="E4489" s="246" t="s">
        <v>44</v>
      </c>
      <c r="F4489" s="245" t="s">
        <v>44</v>
      </c>
      <c r="G4489" s="245" t="s">
        <v>2836</v>
      </c>
      <c r="H4489" s="245" t="s">
        <v>19869</v>
      </c>
      <c r="I4489" s="245" t="s">
        <v>24</v>
      </c>
      <c r="J4489" s="245" t="s">
        <v>59</v>
      </c>
      <c r="K4489" s="246" t="s">
        <v>8538</v>
      </c>
      <c r="L4489" s="245" t="s">
        <v>568</v>
      </c>
      <c r="M4489"/>
      <c r="N4489"/>
      <c r="O4489"/>
      <c r="P4489"/>
      <c r="Q4489"/>
      <c r="R4489"/>
      <c r="S4489"/>
      <c r="T4489"/>
      <c r="U4489"/>
      <c r="V4489"/>
      <c r="W4489"/>
      <c r="X4489"/>
      <c r="Y4489"/>
      <c r="Z4489"/>
      <c r="AA4489"/>
      <c r="AB4489"/>
      <c r="AC4489"/>
      <c r="AD4489"/>
      <c r="AE4489"/>
      <c r="AF4489"/>
      <c r="AG4489"/>
      <c r="AH4489"/>
      <c r="AI4489"/>
      <c r="AJ4489"/>
      <c r="AK4489"/>
      <c r="AL4489"/>
      <c r="AM4489"/>
      <c r="AN4489"/>
      <c r="AO4489"/>
      <c r="AP4489"/>
      <c r="AQ4489"/>
      <c r="AR4489"/>
      <c r="AS4489"/>
      <c r="AT4489"/>
      <c r="AU4489"/>
      <c r="AV4489"/>
      <c r="AW4489"/>
      <c r="AX4489"/>
      <c r="AY4489"/>
      <c r="AZ4489"/>
      <c r="BA4489"/>
      <c r="BB4489"/>
      <c r="BC4489"/>
      <c r="BD4489"/>
      <c r="BE4489"/>
      <c r="BF4489"/>
      <c r="BG4489"/>
      <c r="BH4489"/>
      <c r="BI4489"/>
      <c r="BJ4489"/>
      <c r="BK4489"/>
      <c r="BL4489"/>
      <c r="BM4489"/>
      <c r="BN4489"/>
      <c r="BO4489"/>
    </row>
    <row r="4490" spans="1:67" ht="15" x14ac:dyDescent="0.25">
      <c r="A4490" s="245" t="s">
        <v>2037</v>
      </c>
      <c r="B4490" s="245" t="s">
        <v>2036</v>
      </c>
      <c r="C4490" s="245" t="s">
        <v>2430</v>
      </c>
      <c r="D4490" s="245" t="s">
        <v>2429</v>
      </c>
      <c r="E4490" s="246" t="s">
        <v>44</v>
      </c>
      <c r="F4490" s="245" t="s">
        <v>44</v>
      </c>
      <c r="G4490" s="245" t="s">
        <v>2835</v>
      </c>
      <c r="H4490" s="245" t="s">
        <v>19870</v>
      </c>
      <c r="I4490" s="245" t="s">
        <v>24</v>
      </c>
      <c r="J4490" s="245" t="s">
        <v>59</v>
      </c>
      <c r="K4490" s="246" t="s">
        <v>24739</v>
      </c>
      <c r="L4490" s="245" t="s">
        <v>568</v>
      </c>
      <c r="M4490"/>
      <c r="N4490"/>
      <c r="O4490"/>
      <c r="P4490"/>
      <c r="Q4490"/>
      <c r="R4490"/>
      <c r="S4490"/>
      <c r="T4490"/>
      <c r="U4490"/>
      <c r="V4490"/>
      <c r="W4490"/>
      <c r="X4490"/>
      <c r="Y4490"/>
      <c r="Z4490"/>
      <c r="AA4490"/>
      <c r="AB4490"/>
      <c r="AC4490"/>
      <c r="AD4490"/>
      <c r="AE4490"/>
      <c r="AF4490"/>
      <c r="AG4490"/>
      <c r="AH4490"/>
      <c r="AI4490"/>
      <c r="AJ4490"/>
      <c r="AK4490"/>
      <c r="AL4490"/>
      <c r="AM4490"/>
      <c r="AN4490"/>
      <c r="AO4490"/>
      <c r="AP4490"/>
      <c r="AQ4490"/>
      <c r="AR4490"/>
      <c r="AS4490"/>
      <c r="AT4490"/>
      <c r="AU4490"/>
      <c r="AV4490"/>
      <c r="AW4490"/>
      <c r="AX4490"/>
      <c r="AY4490"/>
      <c r="AZ4490"/>
      <c r="BA4490"/>
      <c r="BB4490"/>
      <c r="BC4490"/>
      <c r="BD4490"/>
      <c r="BE4490"/>
      <c r="BF4490"/>
      <c r="BG4490"/>
      <c r="BH4490"/>
      <c r="BI4490"/>
      <c r="BJ4490"/>
      <c r="BK4490"/>
      <c r="BL4490"/>
      <c r="BM4490"/>
      <c r="BN4490"/>
      <c r="BO4490"/>
    </row>
    <row r="4491" spans="1:67" ht="15" x14ac:dyDescent="0.25">
      <c r="A4491" s="245" t="s">
        <v>2037</v>
      </c>
      <c r="B4491" s="245" t="s">
        <v>2036</v>
      </c>
      <c r="C4491" s="245" t="s">
        <v>2430</v>
      </c>
      <c r="D4491" s="245" t="s">
        <v>2429</v>
      </c>
      <c r="E4491" s="246" t="s">
        <v>44</v>
      </c>
      <c r="F4491" s="245" t="s">
        <v>44</v>
      </c>
      <c r="G4491" s="245" t="s">
        <v>2834</v>
      </c>
      <c r="H4491" s="245" t="s">
        <v>19872</v>
      </c>
      <c r="I4491" s="245" t="s">
        <v>24</v>
      </c>
      <c r="J4491" s="245" t="s">
        <v>59</v>
      </c>
      <c r="K4491" s="246" t="s">
        <v>8420</v>
      </c>
      <c r="L4491" s="245" t="s">
        <v>568</v>
      </c>
      <c r="M4491"/>
      <c r="N4491"/>
      <c r="O4491"/>
      <c r="P4491"/>
      <c r="Q4491"/>
      <c r="R4491"/>
      <c r="S4491"/>
      <c r="T4491"/>
      <c r="U4491"/>
      <c r="V4491"/>
      <c r="W4491"/>
      <c r="X4491"/>
      <c r="Y4491"/>
      <c r="Z4491"/>
      <c r="AA4491"/>
      <c r="AB4491"/>
      <c r="AC4491"/>
      <c r="AD4491"/>
      <c r="AE4491"/>
      <c r="AF4491"/>
      <c r="AG4491"/>
      <c r="AH4491"/>
      <c r="AI4491"/>
      <c r="AJ4491"/>
      <c r="AK4491"/>
      <c r="AL4491"/>
      <c r="AM4491"/>
      <c r="AN4491"/>
      <c r="AO4491"/>
      <c r="AP4491"/>
      <c r="AQ4491"/>
      <c r="AR4491"/>
      <c r="AS4491"/>
      <c r="AT4491"/>
      <c r="AU4491"/>
      <c r="AV4491"/>
      <c r="AW4491"/>
      <c r="AX4491"/>
      <c r="AY4491"/>
      <c r="AZ4491"/>
      <c r="BA4491"/>
      <c r="BB4491"/>
      <c r="BC4491"/>
      <c r="BD4491"/>
      <c r="BE4491"/>
      <c r="BF4491"/>
      <c r="BG4491"/>
      <c r="BH4491"/>
      <c r="BI4491"/>
      <c r="BJ4491"/>
      <c r="BK4491"/>
      <c r="BL4491"/>
      <c r="BM4491"/>
      <c r="BN4491"/>
      <c r="BO4491"/>
    </row>
    <row r="4492" spans="1:67" ht="15" x14ac:dyDescent="0.25">
      <c r="A4492" s="245" t="s">
        <v>2037</v>
      </c>
      <c r="B4492" s="245" t="s">
        <v>2036</v>
      </c>
      <c r="C4492" s="245" t="s">
        <v>2430</v>
      </c>
      <c r="D4492" s="245" t="s">
        <v>2429</v>
      </c>
      <c r="E4492" s="246" t="s">
        <v>44</v>
      </c>
      <c r="F4492" s="245" t="s">
        <v>44</v>
      </c>
      <c r="G4492" s="245" t="s">
        <v>2833</v>
      </c>
      <c r="H4492" s="245" t="s">
        <v>19874</v>
      </c>
      <c r="I4492" s="245" t="s">
        <v>24</v>
      </c>
      <c r="J4492" s="245" t="s">
        <v>59</v>
      </c>
      <c r="K4492" s="246" t="s">
        <v>8548</v>
      </c>
      <c r="L4492" s="245" t="s">
        <v>568</v>
      </c>
      <c r="M4492"/>
      <c r="N4492"/>
      <c r="O4492"/>
      <c r="P4492"/>
      <c r="Q4492"/>
      <c r="R4492"/>
      <c r="S4492"/>
      <c r="T4492"/>
      <c r="U4492"/>
      <c r="V4492"/>
      <c r="W4492"/>
      <c r="X4492"/>
      <c r="Y4492"/>
      <c r="Z4492"/>
      <c r="AA4492"/>
      <c r="AB4492"/>
      <c r="AC4492"/>
      <c r="AD4492"/>
      <c r="AE4492"/>
      <c r="AF4492"/>
      <c r="AG4492"/>
      <c r="AH4492"/>
      <c r="AI4492"/>
      <c r="AJ4492"/>
      <c r="AK4492"/>
      <c r="AL4492"/>
      <c r="AM4492"/>
      <c r="AN4492"/>
      <c r="AO4492"/>
      <c r="AP4492"/>
      <c r="AQ4492"/>
      <c r="AR4492"/>
      <c r="AS4492"/>
      <c r="AT4492"/>
      <c r="AU4492"/>
      <c r="AV4492"/>
      <c r="AW4492"/>
      <c r="AX4492"/>
      <c r="AY4492"/>
      <c r="AZ4492"/>
      <c r="BA4492"/>
      <c r="BB4492"/>
      <c r="BC4492"/>
      <c r="BD4492"/>
      <c r="BE4492"/>
      <c r="BF4492"/>
      <c r="BG4492"/>
      <c r="BH4492"/>
      <c r="BI4492"/>
      <c r="BJ4492"/>
      <c r="BK4492"/>
      <c r="BL4492"/>
      <c r="BM4492"/>
      <c r="BN4492"/>
      <c r="BO4492"/>
    </row>
    <row r="4493" spans="1:67" ht="15" x14ac:dyDescent="0.25">
      <c r="A4493" s="245" t="s">
        <v>2037</v>
      </c>
      <c r="B4493" s="245" t="s">
        <v>2036</v>
      </c>
      <c r="C4493" s="245" t="s">
        <v>2430</v>
      </c>
      <c r="D4493" s="245" t="s">
        <v>2429</v>
      </c>
      <c r="E4493" s="246" t="s">
        <v>44</v>
      </c>
      <c r="F4493" s="245" t="s">
        <v>44</v>
      </c>
      <c r="G4493" s="245" t="s">
        <v>2831</v>
      </c>
      <c r="H4493" s="245" t="s">
        <v>19875</v>
      </c>
      <c r="I4493" s="245" t="s">
        <v>24</v>
      </c>
      <c r="J4493" s="245" t="s">
        <v>59</v>
      </c>
      <c r="K4493" s="246" t="s">
        <v>8236</v>
      </c>
      <c r="L4493" s="245" t="s">
        <v>568</v>
      </c>
      <c r="M4493"/>
      <c r="N4493"/>
      <c r="O4493"/>
      <c r="P4493"/>
      <c r="Q4493"/>
      <c r="R4493"/>
      <c r="S4493"/>
      <c r="T4493"/>
      <c r="U4493"/>
      <c r="V4493"/>
      <c r="W4493"/>
      <c r="X4493"/>
      <c r="Y4493"/>
      <c r="Z4493"/>
      <c r="AA4493"/>
      <c r="AB4493"/>
      <c r="AC4493"/>
      <c r="AD4493"/>
      <c r="AE4493"/>
      <c r="AF4493"/>
      <c r="AG4493"/>
      <c r="AH4493"/>
      <c r="AI4493"/>
      <c r="AJ4493"/>
      <c r="AK4493"/>
      <c r="AL4493"/>
      <c r="AM4493"/>
      <c r="AN4493"/>
      <c r="AO4493"/>
      <c r="AP4493"/>
      <c r="AQ4493"/>
      <c r="AR4493"/>
      <c r="AS4493"/>
      <c r="AT4493"/>
      <c r="AU4493"/>
      <c r="AV4493"/>
      <c r="AW4493"/>
      <c r="AX4493"/>
      <c r="AY4493"/>
      <c r="AZ4493"/>
      <c r="BA4493"/>
      <c r="BB4493"/>
      <c r="BC4493"/>
      <c r="BD4493"/>
      <c r="BE4493"/>
      <c r="BF4493"/>
      <c r="BG4493"/>
      <c r="BH4493"/>
      <c r="BI4493"/>
      <c r="BJ4493"/>
      <c r="BK4493"/>
      <c r="BL4493"/>
      <c r="BM4493"/>
      <c r="BN4493"/>
      <c r="BO4493"/>
    </row>
    <row r="4494" spans="1:67" ht="15" x14ac:dyDescent="0.25">
      <c r="A4494" s="245" t="s">
        <v>2037</v>
      </c>
      <c r="B4494" s="245" t="s">
        <v>2036</v>
      </c>
      <c r="C4494" s="245" t="s">
        <v>2430</v>
      </c>
      <c r="D4494" s="245" t="s">
        <v>2429</v>
      </c>
      <c r="E4494" s="246" t="s">
        <v>44</v>
      </c>
      <c r="F4494" s="245" t="s">
        <v>44</v>
      </c>
      <c r="G4494" s="245" t="s">
        <v>2830</v>
      </c>
      <c r="H4494" s="245" t="s">
        <v>19876</v>
      </c>
      <c r="I4494" s="245" t="s">
        <v>24</v>
      </c>
      <c r="J4494" s="245" t="s">
        <v>59</v>
      </c>
      <c r="K4494" s="246" t="s">
        <v>8476</v>
      </c>
      <c r="L4494" s="245" t="s">
        <v>568</v>
      </c>
      <c r="M4494"/>
      <c r="N4494"/>
      <c r="O4494"/>
      <c r="P4494"/>
      <c r="Q4494"/>
      <c r="R4494"/>
      <c r="S4494"/>
      <c r="T4494"/>
      <c r="U4494"/>
      <c r="V4494"/>
      <c r="W4494"/>
      <c r="X4494"/>
      <c r="Y4494"/>
      <c r="Z4494"/>
      <c r="AA4494"/>
      <c r="AB4494"/>
      <c r="AC4494"/>
      <c r="AD4494"/>
      <c r="AE4494"/>
      <c r="AF4494"/>
      <c r="AG4494"/>
      <c r="AH4494"/>
      <c r="AI4494"/>
      <c r="AJ4494"/>
      <c r="AK4494"/>
      <c r="AL4494"/>
      <c r="AM4494"/>
      <c r="AN4494"/>
      <c r="AO4494"/>
      <c r="AP4494"/>
      <c r="AQ4494"/>
      <c r="AR4494"/>
      <c r="AS4494"/>
      <c r="AT4494"/>
      <c r="AU4494"/>
      <c r="AV4494"/>
      <c r="AW4494"/>
      <c r="AX4494"/>
      <c r="AY4494"/>
      <c r="AZ4494"/>
      <c r="BA4494"/>
      <c r="BB4494"/>
      <c r="BC4494"/>
      <c r="BD4494"/>
      <c r="BE4494"/>
      <c r="BF4494"/>
      <c r="BG4494"/>
      <c r="BH4494"/>
      <c r="BI4494"/>
      <c r="BJ4494"/>
      <c r="BK4494"/>
      <c r="BL4494"/>
      <c r="BM4494"/>
      <c r="BN4494"/>
      <c r="BO4494"/>
    </row>
    <row r="4495" spans="1:67" ht="15" x14ac:dyDescent="0.25">
      <c r="A4495" s="245" t="s">
        <v>2037</v>
      </c>
      <c r="B4495" s="245" t="s">
        <v>2036</v>
      </c>
      <c r="C4495" s="245" t="s">
        <v>2430</v>
      </c>
      <c r="D4495" s="245" t="s">
        <v>2429</v>
      </c>
      <c r="E4495" s="246" t="s">
        <v>44</v>
      </c>
      <c r="F4495" s="245" t="s">
        <v>44</v>
      </c>
      <c r="G4495" s="245" t="s">
        <v>2829</v>
      </c>
      <c r="H4495" s="245" t="s">
        <v>19877</v>
      </c>
      <c r="I4495" s="245" t="s">
        <v>24</v>
      </c>
      <c r="J4495" s="245" t="s">
        <v>59</v>
      </c>
      <c r="K4495" s="246" t="s">
        <v>8883</v>
      </c>
      <c r="L4495" s="245" t="s">
        <v>568</v>
      </c>
      <c r="M4495"/>
      <c r="N4495"/>
      <c r="O4495"/>
      <c r="P4495"/>
      <c r="Q4495"/>
      <c r="R4495"/>
      <c r="S4495"/>
      <c r="T4495"/>
      <c r="U4495"/>
      <c r="V4495"/>
      <c r="W4495"/>
      <c r="X4495"/>
      <c r="Y4495"/>
      <c r="Z4495"/>
      <c r="AA4495"/>
      <c r="AB4495"/>
      <c r="AC4495"/>
      <c r="AD4495"/>
      <c r="AE4495"/>
      <c r="AF4495"/>
      <c r="AG4495"/>
      <c r="AH4495"/>
      <c r="AI4495"/>
      <c r="AJ4495"/>
      <c r="AK4495"/>
      <c r="AL4495"/>
      <c r="AM4495"/>
      <c r="AN4495"/>
      <c r="AO4495"/>
      <c r="AP4495"/>
      <c r="AQ4495"/>
      <c r="AR4495"/>
      <c r="AS4495"/>
      <c r="AT4495"/>
      <c r="AU4495"/>
      <c r="AV4495"/>
      <c r="AW4495"/>
      <c r="AX4495"/>
      <c r="AY4495"/>
      <c r="AZ4495"/>
      <c r="BA4495"/>
      <c r="BB4495"/>
      <c r="BC4495"/>
      <c r="BD4495"/>
      <c r="BE4495"/>
      <c r="BF4495"/>
      <c r="BG4495"/>
      <c r="BH4495"/>
      <c r="BI4495"/>
      <c r="BJ4495"/>
      <c r="BK4495"/>
      <c r="BL4495"/>
      <c r="BM4495"/>
      <c r="BN4495"/>
      <c r="BO4495"/>
    </row>
    <row r="4496" spans="1:67" ht="15" x14ac:dyDescent="0.25">
      <c r="A4496" s="245" t="s">
        <v>2037</v>
      </c>
      <c r="B4496" s="245" t="s">
        <v>2036</v>
      </c>
      <c r="C4496" s="245" t="s">
        <v>2430</v>
      </c>
      <c r="D4496" s="245" t="s">
        <v>2429</v>
      </c>
      <c r="E4496" s="246" t="s">
        <v>44</v>
      </c>
      <c r="F4496" s="245" t="s">
        <v>44</v>
      </c>
      <c r="G4496" s="245" t="s">
        <v>2828</v>
      </c>
      <c r="H4496" s="245" t="s">
        <v>19878</v>
      </c>
      <c r="I4496" s="245" t="s">
        <v>24</v>
      </c>
      <c r="J4496" s="245" t="s">
        <v>59</v>
      </c>
      <c r="K4496" s="246" t="s">
        <v>9456</v>
      </c>
      <c r="L4496" s="245" t="s">
        <v>568</v>
      </c>
      <c r="M4496"/>
      <c r="N4496"/>
      <c r="O4496"/>
      <c r="P4496"/>
      <c r="Q4496"/>
      <c r="R4496"/>
      <c r="S4496"/>
      <c r="T4496"/>
      <c r="U4496"/>
      <c r="V4496"/>
      <c r="W4496"/>
      <c r="X4496"/>
      <c r="Y4496"/>
      <c r="Z4496"/>
      <c r="AA4496"/>
      <c r="AB4496"/>
      <c r="AC4496"/>
      <c r="AD4496"/>
      <c r="AE4496"/>
      <c r="AF4496"/>
      <c r="AG4496"/>
      <c r="AH4496"/>
      <c r="AI4496"/>
      <c r="AJ4496"/>
      <c r="AK4496"/>
      <c r="AL4496"/>
      <c r="AM4496"/>
      <c r="AN4496"/>
      <c r="AO4496"/>
      <c r="AP4496"/>
      <c r="AQ4496"/>
      <c r="AR4496"/>
      <c r="AS4496"/>
      <c r="AT4496"/>
      <c r="AU4496"/>
      <c r="AV4496"/>
      <c r="AW4496"/>
      <c r="AX4496"/>
      <c r="AY4496"/>
      <c r="AZ4496"/>
      <c r="BA4496"/>
      <c r="BB4496"/>
      <c r="BC4496"/>
      <c r="BD4496"/>
      <c r="BE4496"/>
      <c r="BF4496"/>
      <c r="BG4496"/>
      <c r="BH4496"/>
      <c r="BI4496"/>
      <c r="BJ4496"/>
      <c r="BK4496"/>
      <c r="BL4496"/>
      <c r="BM4496"/>
      <c r="BN4496"/>
      <c r="BO4496"/>
    </row>
    <row r="4497" spans="1:67" ht="15" x14ac:dyDescent="0.25">
      <c r="A4497" s="245" t="s">
        <v>2037</v>
      </c>
      <c r="B4497" s="245" t="s">
        <v>2036</v>
      </c>
      <c r="C4497" s="245" t="s">
        <v>2430</v>
      </c>
      <c r="D4497" s="245" t="s">
        <v>2429</v>
      </c>
      <c r="E4497" s="246" t="s">
        <v>44</v>
      </c>
      <c r="F4497" s="245" t="s">
        <v>44</v>
      </c>
      <c r="G4497" s="245" t="s">
        <v>2826</v>
      </c>
      <c r="H4497" s="245" t="s">
        <v>19879</v>
      </c>
      <c r="I4497" s="245" t="s">
        <v>24</v>
      </c>
      <c r="J4497" s="245" t="s">
        <v>59</v>
      </c>
      <c r="K4497" s="246" t="s">
        <v>3939</v>
      </c>
      <c r="L4497" s="245" t="s">
        <v>568</v>
      </c>
      <c r="M4497"/>
      <c r="N4497"/>
      <c r="O4497"/>
      <c r="P4497"/>
      <c r="Q4497"/>
      <c r="R4497"/>
      <c r="S4497"/>
      <c r="T4497"/>
      <c r="U4497"/>
      <c r="V4497"/>
      <c r="W4497"/>
      <c r="X4497"/>
      <c r="Y4497"/>
      <c r="Z4497"/>
      <c r="AA4497"/>
      <c r="AB4497"/>
      <c r="AC4497"/>
      <c r="AD4497"/>
      <c r="AE4497"/>
      <c r="AF4497"/>
      <c r="AG4497"/>
      <c r="AH4497"/>
      <c r="AI4497"/>
      <c r="AJ4497"/>
      <c r="AK4497"/>
      <c r="AL4497"/>
      <c r="AM4497"/>
      <c r="AN4497"/>
      <c r="AO4497"/>
      <c r="AP4497"/>
      <c r="AQ4497"/>
      <c r="AR4497"/>
      <c r="AS4497"/>
      <c r="AT4497"/>
      <c r="AU4497"/>
      <c r="AV4497"/>
      <c r="AW4497"/>
      <c r="AX4497"/>
      <c r="AY4497"/>
      <c r="AZ4497"/>
      <c r="BA4497"/>
      <c r="BB4497"/>
      <c r="BC4497"/>
      <c r="BD4497"/>
      <c r="BE4497"/>
      <c r="BF4497"/>
      <c r="BG4497"/>
      <c r="BH4497"/>
      <c r="BI4497"/>
      <c r="BJ4497"/>
      <c r="BK4497"/>
      <c r="BL4497"/>
      <c r="BM4497"/>
      <c r="BN4497"/>
      <c r="BO4497"/>
    </row>
    <row r="4498" spans="1:67" ht="15" x14ac:dyDescent="0.25">
      <c r="A4498" s="245" t="s">
        <v>2037</v>
      </c>
      <c r="B4498" s="245" t="s">
        <v>2036</v>
      </c>
      <c r="C4498" s="245" t="s">
        <v>2430</v>
      </c>
      <c r="D4498" s="245" t="s">
        <v>2429</v>
      </c>
      <c r="E4498" s="246" t="s">
        <v>44</v>
      </c>
      <c r="F4498" s="245" t="s">
        <v>44</v>
      </c>
      <c r="G4498" s="245" t="s">
        <v>2825</v>
      </c>
      <c r="H4498" s="245" t="s">
        <v>19881</v>
      </c>
      <c r="I4498" s="245" t="s">
        <v>24</v>
      </c>
      <c r="J4498" s="245" t="s">
        <v>59</v>
      </c>
      <c r="K4498" s="246" t="s">
        <v>10498</v>
      </c>
      <c r="L4498" s="245" t="s">
        <v>568</v>
      </c>
      <c r="M4498"/>
      <c r="N4498"/>
      <c r="O4498"/>
      <c r="P4498"/>
      <c r="Q4498"/>
      <c r="R4498"/>
      <c r="S4498"/>
      <c r="T4498"/>
      <c r="U4498"/>
      <c r="V4498"/>
      <c r="W4498"/>
      <c r="X4498"/>
      <c r="Y4498"/>
      <c r="Z4498"/>
      <c r="AA4498"/>
      <c r="AB4498"/>
      <c r="AC4498"/>
      <c r="AD4498"/>
      <c r="AE4498"/>
      <c r="AF4498"/>
      <c r="AG4498"/>
      <c r="AH4498"/>
      <c r="AI4498"/>
      <c r="AJ4498"/>
      <c r="AK4498"/>
      <c r="AL4498"/>
      <c r="AM4498"/>
      <c r="AN4498"/>
      <c r="AO4498"/>
      <c r="AP4498"/>
      <c r="AQ4498"/>
      <c r="AR4498"/>
      <c r="AS4498"/>
      <c r="AT4498"/>
      <c r="AU4498"/>
      <c r="AV4498"/>
      <c r="AW4498"/>
      <c r="AX4498"/>
      <c r="AY4498"/>
      <c r="AZ4498"/>
      <c r="BA4498"/>
      <c r="BB4498"/>
      <c r="BC4498"/>
      <c r="BD4498"/>
      <c r="BE4498"/>
      <c r="BF4498"/>
      <c r="BG4498"/>
      <c r="BH4498"/>
      <c r="BI4498"/>
      <c r="BJ4498"/>
      <c r="BK4498"/>
      <c r="BL4498"/>
      <c r="BM4498"/>
      <c r="BN4498"/>
      <c r="BO4498"/>
    </row>
    <row r="4499" spans="1:67" ht="15" x14ac:dyDescent="0.25">
      <c r="A4499" s="245" t="s">
        <v>2037</v>
      </c>
      <c r="B4499" s="245" t="s">
        <v>2036</v>
      </c>
      <c r="C4499" s="245" t="s">
        <v>2430</v>
      </c>
      <c r="D4499" s="245" t="s">
        <v>2429</v>
      </c>
      <c r="E4499" s="246" t="s">
        <v>44</v>
      </c>
      <c r="F4499" s="245" t="s">
        <v>44</v>
      </c>
      <c r="G4499" s="245" t="s">
        <v>2823</v>
      </c>
      <c r="H4499" s="245" t="s">
        <v>19882</v>
      </c>
      <c r="I4499" s="245" t="s">
        <v>24</v>
      </c>
      <c r="J4499" s="245" t="s">
        <v>59</v>
      </c>
      <c r="K4499" s="246" t="s">
        <v>8859</v>
      </c>
      <c r="L4499" s="245" t="s">
        <v>568</v>
      </c>
      <c r="M4499"/>
      <c r="N4499"/>
      <c r="O4499"/>
      <c r="P4499"/>
      <c r="Q4499"/>
      <c r="R4499"/>
      <c r="S4499"/>
      <c r="T4499"/>
      <c r="U4499"/>
      <c r="V4499"/>
      <c r="W4499"/>
      <c r="X4499"/>
      <c r="Y4499"/>
      <c r="Z4499"/>
      <c r="AA4499"/>
      <c r="AB4499"/>
      <c r="AC4499"/>
      <c r="AD4499"/>
      <c r="AE4499"/>
      <c r="AF4499"/>
      <c r="AG4499"/>
      <c r="AH4499"/>
      <c r="AI4499"/>
      <c r="AJ4499"/>
      <c r="AK4499"/>
      <c r="AL4499"/>
      <c r="AM4499"/>
      <c r="AN4499"/>
      <c r="AO4499"/>
      <c r="AP4499"/>
      <c r="AQ4499"/>
      <c r="AR4499"/>
      <c r="AS4499"/>
      <c r="AT4499"/>
      <c r="AU4499"/>
      <c r="AV4499"/>
      <c r="AW4499"/>
      <c r="AX4499"/>
      <c r="AY4499"/>
      <c r="AZ4499"/>
      <c r="BA4499"/>
      <c r="BB4499"/>
      <c r="BC4499"/>
      <c r="BD4499"/>
      <c r="BE4499"/>
      <c r="BF4499"/>
      <c r="BG4499"/>
      <c r="BH4499"/>
      <c r="BI4499"/>
      <c r="BJ4499"/>
      <c r="BK4499"/>
      <c r="BL4499"/>
      <c r="BM4499"/>
      <c r="BN4499"/>
      <c r="BO4499"/>
    </row>
    <row r="4500" spans="1:67" ht="15" x14ac:dyDescent="0.25">
      <c r="A4500" s="245" t="s">
        <v>2037</v>
      </c>
      <c r="B4500" s="245" t="s">
        <v>2036</v>
      </c>
      <c r="C4500" s="245" t="s">
        <v>2430</v>
      </c>
      <c r="D4500" s="245" t="s">
        <v>2429</v>
      </c>
      <c r="E4500" s="246" t="s">
        <v>44</v>
      </c>
      <c r="F4500" s="245" t="s">
        <v>44</v>
      </c>
      <c r="G4500" s="245" t="s">
        <v>2821</v>
      </c>
      <c r="H4500" s="245" t="s">
        <v>19883</v>
      </c>
      <c r="I4500" s="245" t="s">
        <v>24</v>
      </c>
      <c r="J4500" s="245" t="s">
        <v>59</v>
      </c>
      <c r="K4500" s="246" t="s">
        <v>773</v>
      </c>
      <c r="L4500" s="245" t="s">
        <v>568</v>
      </c>
      <c r="M4500"/>
      <c r="N4500"/>
      <c r="O4500"/>
      <c r="P4500"/>
      <c r="Q4500"/>
      <c r="R4500"/>
      <c r="S4500"/>
      <c r="T4500"/>
      <c r="U4500"/>
      <c r="V4500"/>
      <c r="W4500"/>
      <c r="X4500"/>
      <c r="Y4500"/>
      <c r="Z4500"/>
      <c r="AA4500"/>
      <c r="AB4500"/>
      <c r="AC4500"/>
      <c r="AD4500"/>
      <c r="AE4500"/>
      <c r="AF4500"/>
      <c r="AG4500"/>
      <c r="AH4500"/>
      <c r="AI4500"/>
      <c r="AJ4500"/>
      <c r="AK4500"/>
      <c r="AL4500"/>
      <c r="AM4500"/>
      <c r="AN4500"/>
      <c r="AO4500"/>
      <c r="AP4500"/>
      <c r="AQ4500"/>
      <c r="AR4500"/>
      <c r="AS4500"/>
      <c r="AT4500"/>
      <c r="AU4500"/>
      <c r="AV4500"/>
      <c r="AW4500"/>
      <c r="AX4500"/>
      <c r="AY4500"/>
      <c r="AZ4500"/>
      <c r="BA4500"/>
      <c r="BB4500"/>
      <c r="BC4500"/>
      <c r="BD4500"/>
      <c r="BE4500"/>
      <c r="BF4500"/>
      <c r="BG4500"/>
      <c r="BH4500"/>
      <c r="BI4500"/>
      <c r="BJ4500"/>
      <c r="BK4500"/>
      <c r="BL4500"/>
      <c r="BM4500"/>
      <c r="BN4500"/>
      <c r="BO4500"/>
    </row>
    <row r="4501" spans="1:67" ht="15" x14ac:dyDescent="0.25">
      <c r="A4501" s="245" t="s">
        <v>2037</v>
      </c>
      <c r="B4501" s="245" t="s">
        <v>2036</v>
      </c>
      <c r="C4501" s="245" t="s">
        <v>2430</v>
      </c>
      <c r="D4501" s="245" t="s">
        <v>2429</v>
      </c>
      <c r="E4501" s="246" t="s">
        <v>44</v>
      </c>
      <c r="F4501" s="245" t="s">
        <v>44</v>
      </c>
      <c r="G4501" s="245" t="s">
        <v>2819</v>
      </c>
      <c r="H4501" s="245" t="s">
        <v>19884</v>
      </c>
      <c r="I4501" s="245" t="s">
        <v>24</v>
      </c>
      <c r="J4501" s="245" t="s">
        <v>59</v>
      </c>
      <c r="K4501" s="246" t="s">
        <v>9473</v>
      </c>
      <c r="L4501" s="245" t="s">
        <v>568</v>
      </c>
      <c r="M4501"/>
      <c r="N4501"/>
      <c r="O4501"/>
      <c r="P4501"/>
      <c r="Q4501"/>
      <c r="R4501"/>
      <c r="S4501"/>
      <c r="T4501"/>
      <c r="U4501"/>
      <c r="V4501"/>
      <c r="W4501"/>
      <c r="X4501"/>
      <c r="Y4501"/>
      <c r="Z4501"/>
      <c r="AA4501"/>
      <c r="AB4501"/>
      <c r="AC4501"/>
      <c r="AD4501"/>
      <c r="AE4501"/>
      <c r="AF4501"/>
      <c r="AG4501"/>
      <c r="AH4501"/>
      <c r="AI4501"/>
      <c r="AJ4501"/>
      <c r="AK4501"/>
      <c r="AL4501"/>
      <c r="AM4501"/>
      <c r="AN4501"/>
      <c r="AO4501"/>
      <c r="AP4501"/>
      <c r="AQ4501"/>
      <c r="AR4501"/>
      <c r="AS4501"/>
      <c r="AT4501"/>
      <c r="AU4501"/>
      <c r="AV4501"/>
      <c r="AW4501"/>
      <c r="AX4501"/>
      <c r="AY4501"/>
      <c r="AZ4501"/>
      <c r="BA4501"/>
      <c r="BB4501"/>
      <c r="BC4501"/>
      <c r="BD4501"/>
      <c r="BE4501"/>
      <c r="BF4501"/>
      <c r="BG4501"/>
      <c r="BH4501"/>
      <c r="BI4501"/>
      <c r="BJ4501"/>
      <c r="BK4501"/>
      <c r="BL4501"/>
      <c r="BM4501"/>
      <c r="BN4501"/>
      <c r="BO4501"/>
    </row>
    <row r="4502" spans="1:67" ht="15" x14ac:dyDescent="0.25">
      <c r="A4502" s="245" t="s">
        <v>2037</v>
      </c>
      <c r="B4502" s="245" t="s">
        <v>2036</v>
      </c>
      <c r="C4502" s="245" t="s">
        <v>2430</v>
      </c>
      <c r="D4502" s="245" t="s">
        <v>2429</v>
      </c>
      <c r="E4502" s="246" t="s">
        <v>44</v>
      </c>
      <c r="F4502" s="245" t="s">
        <v>44</v>
      </c>
      <c r="G4502" s="245" t="s">
        <v>2818</v>
      </c>
      <c r="H4502" s="245" t="s">
        <v>19885</v>
      </c>
      <c r="I4502" s="245" t="s">
        <v>24</v>
      </c>
      <c r="J4502" s="245" t="s">
        <v>59</v>
      </c>
      <c r="K4502" s="246" t="s">
        <v>24740</v>
      </c>
      <c r="L4502" s="245" t="s">
        <v>568</v>
      </c>
      <c r="M4502"/>
      <c r="N4502"/>
      <c r="O4502"/>
      <c r="P4502"/>
      <c r="Q4502"/>
      <c r="R4502"/>
      <c r="S4502"/>
      <c r="T4502"/>
      <c r="U4502"/>
      <c r="V4502"/>
      <c r="W4502"/>
      <c r="X4502"/>
      <c r="Y4502"/>
      <c r="Z4502"/>
      <c r="AA4502"/>
      <c r="AB4502"/>
      <c r="AC4502"/>
      <c r="AD4502"/>
      <c r="AE4502"/>
      <c r="AF4502"/>
      <c r="AG4502"/>
      <c r="AH4502"/>
      <c r="AI4502"/>
      <c r="AJ4502"/>
      <c r="AK4502"/>
      <c r="AL4502"/>
      <c r="AM4502"/>
      <c r="AN4502"/>
      <c r="AO4502"/>
      <c r="AP4502"/>
      <c r="AQ4502"/>
      <c r="AR4502"/>
      <c r="AS4502"/>
      <c r="AT4502"/>
      <c r="AU4502"/>
      <c r="AV4502"/>
      <c r="AW4502"/>
      <c r="AX4502"/>
      <c r="AY4502"/>
      <c r="AZ4502"/>
      <c r="BA4502"/>
      <c r="BB4502"/>
      <c r="BC4502"/>
      <c r="BD4502"/>
      <c r="BE4502"/>
      <c r="BF4502"/>
      <c r="BG4502"/>
      <c r="BH4502"/>
      <c r="BI4502"/>
      <c r="BJ4502"/>
      <c r="BK4502"/>
      <c r="BL4502"/>
      <c r="BM4502"/>
      <c r="BN4502"/>
      <c r="BO4502"/>
    </row>
    <row r="4503" spans="1:67" ht="15" x14ac:dyDescent="0.25">
      <c r="A4503" s="245" t="s">
        <v>2037</v>
      </c>
      <c r="B4503" s="245" t="s">
        <v>2036</v>
      </c>
      <c r="C4503" s="245" t="s">
        <v>2430</v>
      </c>
      <c r="D4503" s="245" t="s">
        <v>2429</v>
      </c>
      <c r="E4503" s="246" t="s">
        <v>44</v>
      </c>
      <c r="F4503" s="245" t="s">
        <v>44</v>
      </c>
      <c r="G4503" s="245" t="s">
        <v>2817</v>
      </c>
      <c r="H4503" s="245" t="s">
        <v>19886</v>
      </c>
      <c r="I4503" s="245" t="s">
        <v>24</v>
      </c>
      <c r="J4503" s="245" t="s">
        <v>59</v>
      </c>
      <c r="K4503" s="246" t="s">
        <v>2121</v>
      </c>
      <c r="L4503" s="245" t="s">
        <v>568</v>
      </c>
      <c r="M4503"/>
      <c r="N4503"/>
      <c r="O4503"/>
      <c r="P4503"/>
      <c r="Q4503"/>
      <c r="R4503"/>
      <c r="S4503"/>
      <c r="T4503"/>
      <c r="U4503"/>
      <c r="V4503"/>
      <c r="W4503"/>
      <c r="X4503"/>
      <c r="Y4503"/>
      <c r="Z4503"/>
      <c r="AA4503"/>
      <c r="AB4503"/>
      <c r="AC4503"/>
      <c r="AD4503"/>
      <c r="AE4503"/>
      <c r="AF4503"/>
      <c r="AG4503"/>
      <c r="AH4503"/>
      <c r="AI4503"/>
      <c r="AJ4503"/>
      <c r="AK4503"/>
      <c r="AL4503"/>
      <c r="AM4503"/>
      <c r="AN4503"/>
      <c r="AO4503"/>
      <c r="AP4503"/>
      <c r="AQ4503"/>
      <c r="AR4503"/>
      <c r="AS4503"/>
      <c r="AT4503"/>
      <c r="AU4503"/>
      <c r="AV4503"/>
      <c r="AW4503"/>
      <c r="AX4503"/>
      <c r="AY4503"/>
      <c r="AZ4503"/>
      <c r="BA4503"/>
      <c r="BB4503"/>
      <c r="BC4503"/>
      <c r="BD4503"/>
      <c r="BE4503"/>
      <c r="BF4503"/>
      <c r="BG4503"/>
      <c r="BH4503"/>
      <c r="BI4503"/>
      <c r="BJ4503"/>
      <c r="BK4503"/>
      <c r="BL4503"/>
      <c r="BM4503"/>
      <c r="BN4503"/>
      <c r="BO4503"/>
    </row>
    <row r="4504" spans="1:67" ht="15" x14ac:dyDescent="0.25">
      <c r="A4504" s="245" t="s">
        <v>2037</v>
      </c>
      <c r="B4504" s="245" t="s">
        <v>2036</v>
      </c>
      <c r="C4504" s="245" t="s">
        <v>2430</v>
      </c>
      <c r="D4504" s="245" t="s">
        <v>2429</v>
      </c>
      <c r="E4504" s="246" t="s">
        <v>44</v>
      </c>
      <c r="F4504" s="245" t="s">
        <v>44</v>
      </c>
      <c r="G4504" s="245" t="s">
        <v>2816</v>
      </c>
      <c r="H4504" s="245" t="s">
        <v>19887</v>
      </c>
      <c r="I4504" s="245" t="s">
        <v>24</v>
      </c>
      <c r="J4504" s="245" t="s">
        <v>59</v>
      </c>
      <c r="K4504" s="246" t="s">
        <v>10566</v>
      </c>
      <c r="L4504" s="245" t="s">
        <v>568</v>
      </c>
      <c r="M4504"/>
      <c r="N4504"/>
      <c r="O4504"/>
      <c r="P4504"/>
      <c r="Q4504"/>
      <c r="R4504"/>
      <c r="S4504"/>
      <c r="T4504"/>
      <c r="U4504"/>
      <c r="V4504"/>
      <c r="W4504"/>
      <c r="X4504"/>
      <c r="Y4504"/>
      <c r="Z4504"/>
      <c r="AA4504"/>
      <c r="AB4504"/>
      <c r="AC4504"/>
      <c r="AD4504"/>
      <c r="AE4504"/>
      <c r="AF4504"/>
      <c r="AG4504"/>
      <c r="AH4504"/>
      <c r="AI4504"/>
      <c r="AJ4504"/>
      <c r="AK4504"/>
      <c r="AL4504"/>
      <c r="AM4504"/>
      <c r="AN4504"/>
      <c r="AO4504"/>
      <c r="AP4504"/>
      <c r="AQ4504"/>
      <c r="AR4504"/>
      <c r="AS4504"/>
      <c r="AT4504"/>
      <c r="AU4504"/>
      <c r="AV4504"/>
      <c r="AW4504"/>
      <c r="AX4504"/>
      <c r="AY4504"/>
      <c r="AZ4504"/>
      <c r="BA4504"/>
      <c r="BB4504"/>
      <c r="BC4504"/>
      <c r="BD4504"/>
      <c r="BE4504"/>
      <c r="BF4504"/>
      <c r="BG4504"/>
      <c r="BH4504"/>
      <c r="BI4504"/>
      <c r="BJ4504"/>
      <c r="BK4504"/>
      <c r="BL4504"/>
      <c r="BM4504"/>
      <c r="BN4504"/>
      <c r="BO4504"/>
    </row>
    <row r="4505" spans="1:67" ht="15" x14ac:dyDescent="0.25">
      <c r="A4505" s="245" t="s">
        <v>2037</v>
      </c>
      <c r="B4505" s="245" t="s">
        <v>2036</v>
      </c>
      <c r="C4505" s="245" t="s">
        <v>2430</v>
      </c>
      <c r="D4505" s="245" t="s">
        <v>2429</v>
      </c>
      <c r="E4505" s="246" t="s">
        <v>44</v>
      </c>
      <c r="F4505" s="245" t="s">
        <v>44</v>
      </c>
      <c r="G4505" s="245" t="s">
        <v>2815</v>
      </c>
      <c r="H4505" s="245" t="s">
        <v>19888</v>
      </c>
      <c r="I4505" s="245" t="s">
        <v>24</v>
      </c>
      <c r="J4505" s="245" t="s">
        <v>59</v>
      </c>
      <c r="K4505" s="246" t="s">
        <v>8903</v>
      </c>
      <c r="L4505" s="245" t="s">
        <v>568</v>
      </c>
      <c r="M4505"/>
      <c r="N4505"/>
      <c r="O4505"/>
      <c r="P4505"/>
      <c r="Q4505"/>
      <c r="R4505"/>
      <c r="S4505"/>
      <c r="T4505"/>
      <c r="U4505"/>
      <c r="V4505"/>
      <c r="W4505"/>
      <c r="X4505"/>
      <c r="Y4505"/>
      <c r="Z4505"/>
      <c r="AA4505"/>
      <c r="AB4505"/>
      <c r="AC4505"/>
      <c r="AD4505"/>
      <c r="AE4505"/>
      <c r="AF4505"/>
      <c r="AG4505"/>
      <c r="AH4505"/>
      <c r="AI4505"/>
      <c r="AJ4505"/>
      <c r="AK4505"/>
      <c r="AL4505"/>
      <c r="AM4505"/>
      <c r="AN4505"/>
      <c r="AO4505"/>
      <c r="AP4505"/>
      <c r="AQ4505"/>
      <c r="AR4505"/>
      <c r="AS4505"/>
      <c r="AT4505"/>
      <c r="AU4505"/>
      <c r="AV4505"/>
      <c r="AW4505"/>
      <c r="AX4505"/>
      <c r="AY4505"/>
      <c r="AZ4505"/>
      <c r="BA4505"/>
      <c r="BB4505"/>
      <c r="BC4505"/>
      <c r="BD4505"/>
      <c r="BE4505"/>
      <c r="BF4505"/>
      <c r="BG4505"/>
      <c r="BH4505"/>
      <c r="BI4505"/>
      <c r="BJ4505"/>
      <c r="BK4505"/>
      <c r="BL4505"/>
      <c r="BM4505"/>
      <c r="BN4505"/>
      <c r="BO4505"/>
    </row>
    <row r="4506" spans="1:67" ht="15" x14ac:dyDescent="0.25">
      <c r="A4506" s="245" t="s">
        <v>2037</v>
      </c>
      <c r="B4506" s="245" t="s">
        <v>2036</v>
      </c>
      <c r="C4506" s="245" t="s">
        <v>2430</v>
      </c>
      <c r="D4506" s="245" t="s">
        <v>2429</v>
      </c>
      <c r="E4506" s="246" t="s">
        <v>44</v>
      </c>
      <c r="F4506" s="245" t="s">
        <v>44</v>
      </c>
      <c r="G4506" s="245" t="s">
        <v>2813</v>
      </c>
      <c r="H4506" s="245" t="s">
        <v>19889</v>
      </c>
      <c r="I4506" s="245" t="s">
        <v>24</v>
      </c>
      <c r="J4506" s="245" t="s">
        <v>59</v>
      </c>
      <c r="K4506" s="246" t="s">
        <v>3784</v>
      </c>
      <c r="L4506" s="245" t="s">
        <v>568</v>
      </c>
      <c r="M4506"/>
      <c r="N4506"/>
      <c r="O4506"/>
      <c r="P4506"/>
      <c r="Q4506"/>
      <c r="R4506"/>
      <c r="S4506"/>
      <c r="T4506"/>
      <c r="U4506"/>
      <c r="V4506"/>
      <c r="W4506"/>
      <c r="X4506"/>
      <c r="Y4506"/>
      <c r="Z4506"/>
      <c r="AA4506"/>
      <c r="AB4506"/>
      <c r="AC4506"/>
      <c r="AD4506"/>
      <c r="AE4506"/>
      <c r="AF4506"/>
      <c r="AG4506"/>
      <c r="AH4506"/>
      <c r="AI4506"/>
      <c r="AJ4506"/>
      <c r="AK4506"/>
      <c r="AL4506"/>
      <c r="AM4506"/>
      <c r="AN4506"/>
      <c r="AO4506"/>
      <c r="AP4506"/>
      <c r="AQ4506"/>
      <c r="AR4506"/>
      <c r="AS4506"/>
      <c r="AT4506"/>
      <c r="AU4506"/>
      <c r="AV4506"/>
      <c r="AW4506"/>
      <c r="AX4506"/>
      <c r="AY4506"/>
      <c r="AZ4506"/>
      <c r="BA4506"/>
      <c r="BB4506"/>
      <c r="BC4506"/>
      <c r="BD4506"/>
      <c r="BE4506"/>
      <c r="BF4506"/>
      <c r="BG4506"/>
      <c r="BH4506"/>
      <c r="BI4506"/>
      <c r="BJ4506"/>
      <c r="BK4506"/>
      <c r="BL4506"/>
      <c r="BM4506"/>
      <c r="BN4506"/>
      <c r="BO4506"/>
    </row>
    <row r="4507" spans="1:67" ht="15" x14ac:dyDescent="0.25">
      <c r="A4507" s="245" t="s">
        <v>2037</v>
      </c>
      <c r="B4507" s="245" t="s">
        <v>2036</v>
      </c>
      <c r="C4507" s="245" t="s">
        <v>2430</v>
      </c>
      <c r="D4507" s="245" t="s">
        <v>2429</v>
      </c>
      <c r="E4507" s="246" t="s">
        <v>44</v>
      </c>
      <c r="F4507" s="245" t="s">
        <v>44</v>
      </c>
      <c r="G4507" s="245" t="s">
        <v>2812</v>
      </c>
      <c r="H4507" s="245" t="s">
        <v>19890</v>
      </c>
      <c r="I4507" s="245" t="s">
        <v>24</v>
      </c>
      <c r="J4507" s="245" t="s">
        <v>59</v>
      </c>
      <c r="K4507" s="246" t="s">
        <v>9411</v>
      </c>
      <c r="L4507" s="245" t="s">
        <v>568</v>
      </c>
      <c r="M4507"/>
      <c r="N4507"/>
      <c r="O4507"/>
      <c r="P4507"/>
      <c r="Q4507"/>
      <c r="R4507"/>
      <c r="S4507"/>
      <c r="T4507"/>
      <c r="U4507"/>
      <c r="V4507"/>
      <c r="W4507"/>
      <c r="X4507"/>
      <c r="Y4507"/>
      <c r="Z4507"/>
      <c r="AA4507"/>
      <c r="AB4507"/>
      <c r="AC4507"/>
      <c r="AD4507"/>
      <c r="AE4507"/>
      <c r="AF4507"/>
      <c r="AG4507"/>
      <c r="AH4507"/>
      <c r="AI4507"/>
      <c r="AJ4507"/>
      <c r="AK4507"/>
      <c r="AL4507"/>
      <c r="AM4507"/>
      <c r="AN4507"/>
      <c r="AO4507"/>
      <c r="AP4507"/>
      <c r="AQ4507"/>
      <c r="AR4507"/>
      <c r="AS4507"/>
      <c r="AT4507"/>
      <c r="AU4507"/>
      <c r="AV4507"/>
      <c r="AW4507"/>
      <c r="AX4507"/>
      <c r="AY4507"/>
      <c r="AZ4507"/>
      <c r="BA4507"/>
      <c r="BB4507"/>
      <c r="BC4507"/>
      <c r="BD4507"/>
      <c r="BE4507"/>
      <c r="BF4507"/>
      <c r="BG4507"/>
      <c r="BH4507"/>
      <c r="BI4507"/>
      <c r="BJ4507"/>
      <c r="BK4507"/>
      <c r="BL4507"/>
      <c r="BM4507"/>
      <c r="BN4507"/>
      <c r="BO4507"/>
    </row>
    <row r="4508" spans="1:67" ht="15" x14ac:dyDescent="0.25">
      <c r="A4508" s="245" t="s">
        <v>2037</v>
      </c>
      <c r="B4508" s="245" t="s">
        <v>2036</v>
      </c>
      <c r="C4508" s="245" t="s">
        <v>2430</v>
      </c>
      <c r="D4508" s="245" t="s">
        <v>2429</v>
      </c>
      <c r="E4508" s="246" t="s">
        <v>44</v>
      </c>
      <c r="F4508" s="245" t="s">
        <v>44</v>
      </c>
      <c r="G4508" s="245" t="s">
        <v>2811</v>
      </c>
      <c r="H4508" s="245" t="s">
        <v>19891</v>
      </c>
      <c r="I4508" s="245" t="s">
        <v>24</v>
      </c>
      <c r="J4508" s="245" t="s">
        <v>59</v>
      </c>
      <c r="K4508" s="246" t="s">
        <v>9001</v>
      </c>
      <c r="L4508" s="245" t="s">
        <v>568</v>
      </c>
      <c r="M4508"/>
      <c r="N4508"/>
      <c r="O4508"/>
      <c r="P4508"/>
      <c r="Q4508"/>
      <c r="R4508"/>
      <c r="S4508"/>
      <c r="T4508"/>
      <c r="U4508"/>
      <c r="V4508"/>
      <c r="W4508"/>
      <c r="X4508"/>
      <c r="Y4508"/>
      <c r="Z4508"/>
      <c r="AA4508"/>
      <c r="AB4508"/>
      <c r="AC4508"/>
      <c r="AD4508"/>
      <c r="AE4508"/>
      <c r="AF4508"/>
      <c r="AG4508"/>
      <c r="AH4508"/>
      <c r="AI4508"/>
      <c r="AJ4508"/>
      <c r="AK4508"/>
      <c r="AL4508"/>
      <c r="AM4508"/>
      <c r="AN4508"/>
      <c r="AO4508"/>
      <c r="AP4508"/>
      <c r="AQ4508"/>
      <c r="AR4508"/>
      <c r="AS4508"/>
      <c r="AT4508"/>
      <c r="AU4508"/>
      <c r="AV4508"/>
      <c r="AW4508"/>
      <c r="AX4508"/>
      <c r="AY4508"/>
      <c r="AZ4508"/>
      <c r="BA4508"/>
      <c r="BB4508"/>
      <c r="BC4508"/>
      <c r="BD4508"/>
      <c r="BE4508"/>
      <c r="BF4508"/>
      <c r="BG4508"/>
      <c r="BH4508"/>
      <c r="BI4508"/>
      <c r="BJ4508"/>
      <c r="BK4508"/>
      <c r="BL4508"/>
      <c r="BM4508"/>
      <c r="BN4508"/>
      <c r="BO4508"/>
    </row>
    <row r="4509" spans="1:67" ht="15" x14ac:dyDescent="0.25">
      <c r="A4509" s="245" t="s">
        <v>2037</v>
      </c>
      <c r="B4509" s="245" t="s">
        <v>2036</v>
      </c>
      <c r="C4509" s="245" t="s">
        <v>2430</v>
      </c>
      <c r="D4509" s="245" t="s">
        <v>2429</v>
      </c>
      <c r="E4509" s="246" t="s">
        <v>44</v>
      </c>
      <c r="F4509" s="245" t="s">
        <v>44</v>
      </c>
      <c r="G4509" s="245" t="s">
        <v>2810</v>
      </c>
      <c r="H4509" s="245" t="s">
        <v>19892</v>
      </c>
      <c r="I4509" s="245" t="s">
        <v>24</v>
      </c>
      <c r="J4509" s="245" t="s">
        <v>59</v>
      </c>
      <c r="K4509" s="246" t="s">
        <v>8850</v>
      </c>
      <c r="L4509" s="245" t="s">
        <v>568</v>
      </c>
      <c r="M4509"/>
      <c r="N4509"/>
      <c r="O4509"/>
      <c r="P4509"/>
      <c r="Q4509"/>
      <c r="R4509"/>
      <c r="S4509"/>
      <c r="T4509"/>
      <c r="U4509"/>
      <c r="V4509"/>
      <c r="W4509"/>
      <c r="X4509"/>
      <c r="Y4509"/>
      <c r="Z4509"/>
      <c r="AA4509"/>
      <c r="AB4509"/>
      <c r="AC4509"/>
      <c r="AD4509"/>
      <c r="AE4509"/>
      <c r="AF4509"/>
      <c r="AG4509"/>
      <c r="AH4509"/>
      <c r="AI4509"/>
      <c r="AJ4509"/>
      <c r="AK4509"/>
      <c r="AL4509"/>
      <c r="AM4509"/>
      <c r="AN4509"/>
      <c r="AO4509"/>
      <c r="AP4509"/>
      <c r="AQ4509"/>
      <c r="AR4509"/>
      <c r="AS4509"/>
      <c r="AT4509"/>
      <c r="AU4509"/>
      <c r="AV4509"/>
      <c r="AW4509"/>
      <c r="AX4509"/>
      <c r="AY4509"/>
      <c r="AZ4509"/>
      <c r="BA4509"/>
      <c r="BB4509"/>
      <c r="BC4509"/>
      <c r="BD4509"/>
      <c r="BE4509"/>
      <c r="BF4509"/>
      <c r="BG4509"/>
      <c r="BH4509"/>
      <c r="BI4509"/>
      <c r="BJ4509"/>
      <c r="BK4509"/>
      <c r="BL4509"/>
      <c r="BM4509"/>
      <c r="BN4509"/>
      <c r="BO4509"/>
    </row>
    <row r="4510" spans="1:67" ht="15" x14ac:dyDescent="0.25">
      <c r="A4510" s="245" t="s">
        <v>2037</v>
      </c>
      <c r="B4510" s="245" t="s">
        <v>2036</v>
      </c>
      <c r="C4510" s="245" t="s">
        <v>2430</v>
      </c>
      <c r="D4510" s="245" t="s">
        <v>2429</v>
      </c>
      <c r="E4510" s="246" t="s">
        <v>44</v>
      </c>
      <c r="F4510" s="245" t="s">
        <v>44</v>
      </c>
      <c r="G4510" s="245" t="s">
        <v>2809</v>
      </c>
      <c r="H4510" s="245" t="s">
        <v>19893</v>
      </c>
      <c r="I4510" s="245" t="s">
        <v>24</v>
      </c>
      <c r="J4510" s="245" t="s">
        <v>59</v>
      </c>
      <c r="K4510" s="246" t="s">
        <v>9076</v>
      </c>
      <c r="L4510" s="245" t="s">
        <v>568</v>
      </c>
      <c r="M4510"/>
      <c r="N4510"/>
      <c r="O4510"/>
      <c r="P4510"/>
      <c r="Q4510"/>
      <c r="R4510"/>
      <c r="S4510"/>
      <c r="T4510"/>
      <c r="U4510"/>
      <c r="V4510"/>
      <c r="W4510"/>
      <c r="X4510"/>
      <c r="Y4510"/>
      <c r="Z4510"/>
      <c r="AA4510"/>
      <c r="AB4510"/>
      <c r="AC4510"/>
      <c r="AD4510"/>
      <c r="AE4510"/>
      <c r="AF4510"/>
      <c r="AG4510"/>
      <c r="AH4510"/>
      <c r="AI4510"/>
      <c r="AJ4510"/>
      <c r="AK4510"/>
      <c r="AL4510"/>
      <c r="AM4510"/>
      <c r="AN4510"/>
      <c r="AO4510"/>
      <c r="AP4510"/>
      <c r="AQ4510"/>
      <c r="AR4510"/>
      <c r="AS4510"/>
      <c r="AT4510"/>
      <c r="AU4510"/>
      <c r="AV4510"/>
      <c r="AW4510"/>
      <c r="AX4510"/>
      <c r="AY4510"/>
      <c r="AZ4510"/>
      <c r="BA4510"/>
      <c r="BB4510"/>
      <c r="BC4510"/>
      <c r="BD4510"/>
      <c r="BE4510"/>
      <c r="BF4510"/>
      <c r="BG4510"/>
      <c r="BH4510"/>
      <c r="BI4510"/>
      <c r="BJ4510"/>
      <c r="BK4510"/>
      <c r="BL4510"/>
      <c r="BM4510"/>
      <c r="BN4510"/>
      <c r="BO4510"/>
    </row>
    <row r="4511" spans="1:67" ht="15" x14ac:dyDescent="0.25">
      <c r="A4511" s="245" t="s">
        <v>2037</v>
      </c>
      <c r="B4511" s="245" t="s">
        <v>2036</v>
      </c>
      <c r="C4511" s="245" t="s">
        <v>2430</v>
      </c>
      <c r="D4511" s="245" t="s">
        <v>2429</v>
      </c>
      <c r="E4511" s="246" t="s">
        <v>44</v>
      </c>
      <c r="F4511" s="245" t="s">
        <v>44</v>
      </c>
      <c r="G4511" s="245" t="s">
        <v>2808</v>
      </c>
      <c r="H4511" s="245" t="s">
        <v>19894</v>
      </c>
      <c r="I4511" s="245" t="s">
        <v>24</v>
      </c>
      <c r="J4511" s="245" t="s">
        <v>59</v>
      </c>
      <c r="K4511" s="246" t="s">
        <v>8799</v>
      </c>
      <c r="L4511" s="245" t="s">
        <v>568</v>
      </c>
      <c r="M4511"/>
      <c r="N4511"/>
      <c r="O4511"/>
      <c r="P4511"/>
      <c r="Q4511"/>
      <c r="R4511"/>
      <c r="S4511"/>
      <c r="T4511"/>
      <c r="U4511"/>
      <c r="V4511"/>
      <c r="W4511"/>
      <c r="X4511"/>
      <c r="Y4511"/>
      <c r="Z4511"/>
      <c r="AA4511"/>
      <c r="AB4511"/>
      <c r="AC4511"/>
      <c r="AD4511"/>
      <c r="AE4511"/>
      <c r="AF4511"/>
      <c r="AG4511"/>
      <c r="AH4511"/>
      <c r="AI4511"/>
      <c r="AJ4511"/>
      <c r="AK4511"/>
      <c r="AL4511"/>
      <c r="AM4511"/>
      <c r="AN4511"/>
      <c r="AO4511"/>
      <c r="AP4511"/>
      <c r="AQ4511"/>
      <c r="AR4511"/>
      <c r="AS4511"/>
      <c r="AT4511"/>
      <c r="AU4511"/>
      <c r="AV4511"/>
      <c r="AW4511"/>
      <c r="AX4511"/>
      <c r="AY4511"/>
      <c r="AZ4511"/>
      <c r="BA4511"/>
      <c r="BB4511"/>
      <c r="BC4511"/>
      <c r="BD4511"/>
      <c r="BE4511"/>
      <c r="BF4511"/>
      <c r="BG4511"/>
      <c r="BH4511"/>
      <c r="BI4511"/>
      <c r="BJ4511"/>
      <c r="BK4511"/>
      <c r="BL4511"/>
      <c r="BM4511"/>
      <c r="BN4511"/>
      <c r="BO4511"/>
    </row>
    <row r="4512" spans="1:67" ht="15" x14ac:dyDescent="0.25">
      <c r="A4512" s="245" t="s">
        <v>2037</v>
      </c>
      <c r="B4512" s="245" t="s">
        <v>2036</v>
      </c>
      <c r="C4512" s="245" t="s">
        <v>2430</v>
      </c>
      <c r="D4512" s="245" t="s">
        <v>2429</v>
      </c>
      <c r="E4512" s="246" t="s">
        <v>44</v>
      </c>
      <c r="F4512" s="245" t="s">
        <v>44</v>
      </c>
      <c r="G4512" s="245" t="s">
        <v>2807</v>
      </c>
      <c r="H4512" s="245" t="s">
        <v>19895</v>
      </c>
      <c r="I4512" s="245" t="s">
        <v>24</v>
      </c>
      <c r="J4512" s="245" t="s">
        <v>59</v>
      </c>
      <c r="K4512" s="246" t="s">
        <v>10145</v>
      </c>
      <c r="L4512" s="245" t="s">
        <v>568</v>
      </c>
      <c r="M4512"/>
      <c r="N4512"/>
      <c r="O4512"/>
      <c r="P4512"/>
      <c r="Q4512"/>
      <c r="R4512"/>
      <c r="S4512"/>
      <c r="T4512"/>
      <c r="U4512"/>
      <c r="V4512"/>
      <c r="W4512"/>
      <c r="X4512"/>
      <c r="Y4512"/>
      <c r="Z4512"/>
      <c r="AA4512"/>
      <c r="AB4512"/>
      <c r="AC4512"/>
      <c r="AD4512"/>
      <c r="AE4512"/>
      <c r="AF4512"/>
      <c r="AG4512"/>
      <c r="AH4512"/>
      <c r="AI4512"/>
      <c r="AJ4512"/>
      <c r="AK4512"/>
      <c r="AL4512"/>
      <c r="AM4512"/>
      <c r="AN4512"/>
      <c r="AO4512"/>
      <c r="AP4512"/>
      <c r="AQ4512"/>
      <c r="AR4512"/>
      <c r="AS4512"/>
      <c r="AT4512"/>
      <c r="AU4512"/>
      <c r="AV4512"/>
      <c r="AW4512"/>
      <c r="AX4512"/>
      <c r="AY4512"/>
      <c r="AZ4512"/>
      <c r="BA4512"/>
      <c r="BB4512"/>
      <c r="BC4512"/>
      <c r="BD4512"/>
      <c r="BE4512"/>
      <c r="BF4512"/>
      <c r="BG4512"/>
      <c r="BH4512"/>
      <c r="BI4512"/>
      <c r="BJ4512"/>
      <c r="BK4512"/>
      <c r="BL4512"/>
      <c r="BM4512"/>
      <c r="BN4512"/>
      <c r="BO4512"/>
    </row>
    <row r="4513" spans="1:67" ht="15" x14ac:dyDescent="0.25">
      <c r="A4513" s="245" t="s">
        <v>2037</v>
      </c>
      <c r="B4513" s="245" t="s">
        <v>2036</v>
      </c>
      <c r="C4513" s="245" t="s">
        <v>2430</v>
      </c>
      <c r="D4513" s="245" t="s">
        <v>2429</v>
      </c>
      <c r="E4513" s="246" t="s">
        <v>44</v>
      </c>
      <c r="F4513" s="245" t="s">
        <v>44</v>
      </c>
      <c r="G4513" s="245" t="s">
        <v>2806</v>
      </c>
      <c r="H4513" s="245" t="s">
        <v>19896</v>
      </c>
      <c r="I4513" s="245" t="s">
        <v>24</v>
      </c>
      <c r="J4513" s="245" t="s">
        <v>59</v>
      </c>
      <c r="K4513" s="246" t="s">
        <v>24542</v>
      </c>
      <c r="L4513" s="245" t="s">
        <v>568</v>
      </c>
      <c r="M4513"/>
      <c r="N4513"/>
      <c r="O4513"/>
      <c r="P4513"/>
      <c r="Q4513"/>
      <c r="R4513"/>
      <c r="S4513"/>
      <c r="T4513"/>
      <c r="U4513"/>
      <c r="V4513"/>
      <c r="W4513"/>
      <c r="X4513"/>
      <c r="Y4513"/>
      <c r="Z4513"/>
      <c r="AA4513"/>
      <c r="AB4513"/>
      <c r="AC4513"/>
      <c r="AD4513"/>
      <c r="AE4513"/>
      <c r="AF4513"/>
      <c r="AG4513"/>
      <c r="AH4513"/>
      <c r="AI4513"/>
      <c r="AJ4513"/>
      <c r="AK4513"/>
      <c r="AL4513"/>
      <c r="AM4513"/>
      <c r="AN4513"/>
      <c r="AO4513"/>
      <c r="AP4513"/>
      <c r="AQ4513"/>
      <c r="AR4513"/>
      <c r="AS4513"/>
      <c r="AT4513"/>
      <c r="AU4513"/>
      <c r="AV4513"/>
      <c r="AW4513"/>
      <c r="AX4513"/>
      <c r="AY4513"/>
      <c r="AZ4513"/>
      <c r="BA4513"/>
      <c r="BB4513"/>
      <c r="BC4513"/>
      <c r="BD4513"/>
      <c r="BE4513"/>
      <c r="BF4513"/>
      <c r="BG4513"/>
      <c r="BH4513"/>
      <c r="BI4513"/>
      <c r="BJ4513"/>
      <c r="BK4513"/>
      <c r="BL4513"/>
      <c r="BM4513"/>
      <c r="BN4513"/>
      <c r="BO4513"/>
    </row>
    <row r="4514" spans="1:67" ht="15" x14ac:dyDescent="0.25">
      <c r="A4514" s="245" t="s">
        <v>2037</v>
      </c>
      <c r="B4514" s="245" t="s">
        <v>2036</v>
      </c>
      <c r="C4514" s="245" t="s">
        <v>2430</v>
      </c>
      <c r="D4514" s="245" t="s">
        <v>2429</v>
      </c>
      <c r="E4514" s="246" t="s">
        <v>44</v>
      </c>
      <c r="F4514" s="245" t="s">
        <v>44</v>
      </c>
      <c r="G4514" s="245" t="s">
        <v>2805</v>
      </c>
      <c r="H4514" s="245" t="s">
        <v>19897</v>
      </c>
      <c r="I4514" s="245" t="s">
        <v>24</v>
      </c>
      <c r="J4514" s="245" t="s">
        <v>59</v>
      </c>
      <c r="K4514" s="246" t="s">
        <v>8757</v>
      </c>
      <c r="L4514" s="245" t="s">
        <v>568</v>
      </c>
      <c r="M4514"/>
      <c r="N4514"/>
      <c r="O4514"/>
      <c r="P4514"/>
      <c r="Q4514"/>
      <c r="R4514"/>
      <c r="S4514"/>
      <c r="T4514"/>
      <c r="U4514"/>
      <c r="V4514"/>
      <c r="W4514"/>
      <c r="X4514"/>
      <c r="Y4514"/>
      <c r="Z4514"/>
      <c r="AA4514"/>
      <c r="AB4514"/>
      <c r="AC4514"/>
      <c r="AD4514"/>
      <c r="AE4514"/>
      <c r="AF4514"/>
      <c r="AG4514"/>
      <c r="AH4514"/>
      <c r="AI4514"/>
      <c r="AJ4514"/>
      <c r="AK4514"/>
      <c r="AL4514"/>
      <c r="AM4514"/>
      <c r="AN4514"/>
      <c r="AO4514"/>
      <c r="AP4514"/>
      <c r="AQ4514"/>
      <c r="AR4514"/>
      <c r="AS4514"/>
      <c r="AT4514"/>
      <c r="AU4514"/>
      <c r="AV4514"/>
      <c r="AW4514"/>
      <c r="AX4514"/>
      <c r="AY4514"/>
      <c r="AZ4514"/>
      <c r="BA4514"/>
      <c r="BB4514"/>
      <c r="BC4514"/>
      <c r="BD4514"/>
      <c r="BE4514"/>
      <c r="BF4514"/>
      <c r="BG4514"/>
      <c r="BH4514"/>
      <c r="BI4514"/>
      <c r="BJ4514"/>
      <c r="BK4514"/>
      <c r="BL4514"/>
      <c r="BM4514"/>
      <c r="BN4514"/>
      <c r="BO4514"/>
    </row>
    <row r="4515" spans="1:67" ht="15" x14ac:dyDescent="0.25">
      <c r="A4515" s="245" t="s">
        <v>2037</v>
      </c>
      <c r="B4515" s="245" t="s">
        <v>2036</v>
      </c>
      <c r="C4515" s="245" t="s">
        <v>2430</v>
      </c>
      <c r="D4515" s="245" t="s">
        <v>2429</v>
      </c>
      <c r="E4515" s="246" t="s">
        <v>44</v>
      </c>
      <c r="F4515" s="245" t="s">
        <v>44</v>
      </c>
      <c r="G4515" s="245" t="s">
        <v>2803</v>
      </c>
      <c r="H4515" s="245" t="s">
        <v>19898</v>
      </c>
      <c r="I4515" s="245" t="s">
        <v>24</v>
      </c>
      <c r="J4515" s="245" t="s">
        <v>59</v>
      </c>
      <c r="K4515" s="246" t="s">
        <v>19297</v>
      </c>
      <c r="L4515" s="245" t="s">
        <v>568</v>
      </c>
      <c r="M4515"/>
      <c r="N4515"/>
      <c r="O4515"/>
      <c r="P4515"/>
      <c r="Q4515"/>
      <c r="R4515"/>
      <c r="S4515"/>
      <c r="T4515"/>
      <c r="U4515"/>
      <c r="V4515"/>
      <c r="W4515"/>
      <c r="X4515"/>
      <c r="Y4515"/>
      <c r="Z4515"/>
      <c r="AA4515"/>
      <c r="AB4515"/>
      <c r="AC4515"/>
      <c r="AD4515"/>
      <c r="AE4515"/>
      <c r="AF4515"/>
      <c r="AG4515"/>
      <c r="AH4515"/>
      <c r="AI4515"/>
      <c r="AJ4515"/>
      <c r="AK4515"/>
      <c r="AL4515"/>
      <c r="AM4515"/>
      <c r="AN4515"/>
      <c r="AO4515"/>
      <c r="AP4515"/>
      <c r="AQ4515"/>
      <c r="AR4515"/>
      <c r="AS4515"/>
      <c r="AT4515"/>
      <c r="AU4515"/>
      <c r="AV4515"/>
      <c r="AW4515"/>
      <c r="AX4515"/>
      <c r="AY4515"/>
      <c r="AZ4515"/>
      <c r="BA4515"/>
      <c r="BB4515"/>
      <c r="BC4515"/>
      <c r="BD4515"/>
      <c r="BE4515"/>
      <c r="BF4515"/>
      <c r="BG4515"/>
      <c r="BH4515"/>
      <c r="BI4515"/>
      <c r="BJ4515"/>
      <c r="BK4515"/>
      <c r="BL4515"/>
      <c r="BM4515"/>
      <c r="BN4515"/>
      <c r="BO4515"/>
    </row>
    <row r="4516" spans="1:67" ht="15" x14ac:dyDescent="0.25">
      <c r="A4516" s="245" t="s">
        <v>2037</v>
      </c>
      <c r="B4516" s="245" t="s">
        <v>2036</v>
      </c>
      <c r="C4516" s="245" t="s">
        <v>2430</v>
      </c>
      <c r="D4516" s="245" t="s">
        <v>2429</v>
      </c>
      <c r="E4516" s="246" t="s">
        <v>44</v>
      </c>
      <c r="F4516" s="245" t="s">
        <v>44</v>
      </c>
      <c r="G4516" s="245" t="s">
        <v>2802</v>
      </c>
      <c r="H4516" s="245" t="s">
        <v>19899</v>
      </c>
      <c r="I4516" s="245" t="s">
        <v>24</v>
      </c>
      <c r="J4516" s="245" t="s">
        <v>59</v>
      </c>
      <c r="K4516" s="246" t="s">
        <v>24741</v>
      </c>
      <c r="L4516" s="245" t="s">
        <v>568</v>
      </c>
      <c r="M4516"/>
      <c r="N4516"/>
      <c r="O4516"/>
      <c r="P4516"/>
      <c r="Q4516"/>
      <c r="R4516"/>
      <c r="S4516"/>
      <c r="T4516"/>
      <c r="U4516"/>
      <c r="V4516"/>
      <c r="W4516"/>
      <c r="X4516"/>
      <c r="Y4516"/>
      <c r="Z4516"/>
      <c r="AA4516"/>
      <c r="AB4516"/>
      <c r="AC4516"/>
      <c r="AD4516"/>
      <c r="AE4516"/>
      <c r="AF4516"/>
      <c r="AG4516"/>
      <c r="AH4516"/>
      <c r="AI4516"/>
      <c r="AJ4516"/>
      <c r="AK4516"/>
      <c r="AL4516"/>
      <c r="AM4516"/>
      <c r="AN4516"/>
      <c r="AO4516"/>
      <c r="AP4516"/>
      <c r="AQ4516"/>
      <c r="AR4516"/>
      <c r="AS4516"/>
      <c r="AT4516"/>
      <c r="AU4516"/>
      <c r="AV4516"/>
      <c r="AW4516"/>
      <c r="AX4516"/>
      <c r="AY4516"/>
      <c r="AZ4516"/>
      <c r="BA4516"/>
      <c r="BB4516"/>
      <c r="BC4516"/>
      <c r="BD4516"/>
      <c r="BE4516"/>
      <c r="BF4516"/>
      <c r="BG4516"/>
      <c r="BH4516"/>
      <c r="BI4516"/>
      <c r="BJ4516"/>
      <c r="BK4516"/>
      <c r="BL4516"/>
      <c r="BM4516"/>
      <c r="BN4516"/>
      <c r="BO4516"/>
    </row>
    <row r="4517" spans="1:67" ht="15" x14ac:dyDescent="0.25">
      <c r="A4517" s="245" t="s">
        <v>2037</v>
      </c>
      <c r="B4517" s="245" t="s">
        <v>2036</v>
      </c>
      <c r="C4517" s="245" t="s">
        <v>2430</v>
      </c>
      <c r="D4517" s="245" t="s">
        <v>2429</v>
      </c>
      <c r="E4517" s="246" t="s">
        <v>44</v>
      </c>
      <c r="F4517" s="245" t="s">
        <v>44</v>
      </c>
      <c r="G4517" s="245" t="s">
        <v>2800</v>
      </c>
      <c r="H4517" s="245" t="s">
        <v>19901</v>
      </c>
      <c r="I4517" s="245" t="s">
        <v>24</v>
      </c>
      <c r="J4517" s="245" t="s">
        <v>59</v>
      </c>
      <c r="K4517" s="246" t="s">
        <v>21751</v>
      </c>
      <c r="L4517" s="245" t="s">
        <v>568</v>
      </c>
      <c r="M4517"/>
      <c r="N4517"/>
      <c r="O4517"/>
      <c r="P4517"/>
      <c r="Q4517"/>
      <c r="R4517"/>
      <c r="S4517"/>
      <c r="T4517"/>
      <c r="U4517"/>
      <c r="V4517"/>
      <c r="W4517"/>
      <c r="X4517"/>
      <c r="Y4517"/>
      <c r="Z4517"/>
      <c r="AA4517"/>
      <c r="AB4517"/>
      <c r="AC4517"/>
      <c r="AD4517"/>
      <c r="AE4517"/>
      <c r="AF4517"/>
      <c r="AG4517"/>
      <c r="AH4517"/>
      <c r="AI4517"/>
      <c r="AJ4517"/>
      <c r="AK4517"/>
      <c r="AL4517"/>
      <c r="AM4517"/>
      <c r="AN4517"/>
      <c r="AO4517"/>
      <c r="AP4517"/>
      <c r="AQ4517"/>
      <c r="AR4517"/>
      <c r="AS4517"/>
      <c r="AT4517"/>
      <c r="AU4517"/>
      <c r="AV4517"/>
      <c r="AW4517"/>
      <c r="AX4517"/>
      <c r="AY4517"/>
      <c r="AZ4517"/>
      <c r="BA4517"/>
      <c r="BB4517"/>
      <c r="BC4517"/>
      <c r="BD4517"/>
      <c r="BE4517"/>
      <c r="BF4517"/>
      <c r="BG4517"/>
      <c r="BH4517"/>
      <c r="BI4517"/>
      <c r="BJ4517"/>
      <c r="BK4517"/>
      <c r="BL4517"/>
      <c r="BM4517"/>
      <c r="BN4517"/>
      <c r="BO4517"/>
    </row>
    <row r="4518" spans="1:67" ht="15" x14ac:dyDescent="0.25">
      <c r="A4518" s="245" t="s">
        <v>2037</v>
      </c>
      <c r="B4518" s="245" t="s">
        <v>2036</v>
      </c>
      <c r="C4518" s="245" t="s">
        <v>2430</v>
      </c>
      <c r="D4518" s="245" t="s">
        <v>2429</v>
      </c>
      <c r="E4518" s="246" t="s">
        <v>44</v>
      </c>
      <c r="F4518" s="245" t="s">
        <v>44</v>
      </c>
      <c r="G4518" s="245" t="s">
        <v>2799</v>
      </c>
      <c r="H4518" s="245" t="s">
        <v>19902</v>
      </c>
      <c r="I4518" s="245" t="s">
        <v>24</v>
      </c>
      <c r="J4518" s="245" t="s">
        <v>59</v>
      </c>
      <c r="K4518" s="246" t="s">
        <v>18883</v>
      </c>
      <c r="L4518" s="245" t="s">
        <v>568</v>
      </c>
      <c r="M4518"/>
      <c r="N4518"/>
      <c r="O4518"/>
      <c r="P4518"/>
      <c r="Q4518"/>
      <c r="R4518"/>
      <c r="S4518"/>
      <c r="T4518"/>
      <c r="U4518"/>
      <c r="V4518"/>
      <c r="W4518"/>
      <c r="X4518"/>
      <c r="Y4518"/>
      <c r="Z4518"/>
      <c r="AA4518"/>
      <c r="AB4518"/>
      <c r="AC4518"/>
      <c r="AD4518"/>
      <c r="AE4518"/>
      <c r="AF4518"/>
      <c r="AG4518"/>
      <c r="AH4518"/>
      <c r="AI4518"/>
      <c r="AJ4518"/>
      <c r="AK4518"/>
      <c r="AL4518"/>
      <c r="AM4518"/>
      <c r="AN4518"/>
      <c r="AO4518"/>
      <c r="AP4518"/>
      <c r="AQ4518"/>
      <c r="AR4518"/>
      <c r="AS4518"/>
      <c r="AT4518"/>
      <c r="AU4518"/>
      <c r="AV4518"/>
      <c r="AW4518"/>
      <c r="AX4518"/>
      <c r="AY4518"/>
      <c r="AZ4518"/>
      <c r="BA4518"/>
      <c r="BB4518"/>
      <c r="BC4518"/>
      <c r="BD4518"/>
      <c r="BE4518"/>
      <c r="BF4518"/>
      <c r="BG4518"/>
      <c r="BH4518"/>
      <c r="BI4518"/>
      <c r="BJ4518"/>
      <c r="BK4518"/>
      <c r="BL4518"/>
      <c r="BM4518"/>
      <c r="BN4518"/>
      <c r="BO4518"/>
    </row>
    <row r="4519" spans="1:67" ht="15" x14ac:dyDescent="0.25">
      <c r="A4519" s="245" t="s">
        <v>2037</v>
      </c>
      <c r="B4519" s="245" t="s">
        <v>2036</v>
      </c>
      <c r="C4519" s="245" t="s">
        <v>2430</v>
      </c>
      <c r="D4519" s="245" t="s">
        <v>2429</v>
      </c>
      <c r="E4519" s="246" t="s">
        <v>44</v>
      </c>
      <c r="F4519" s="245" t="s">
        <v>44</v>
      </c>
      <c r="G4519" s="245" t="s">
        <v>2798</v>
      </c>
      <c r="H4519" s="245" t="s">
        <v>19903</v>
      </c>
      <c r="I4519" s="245" t="s">
        <v>24</v>
      </c>
      <c r="J4519" s="245" t="s">
        <v>59</v>
      </c>
      <c r="K4519" s="246" t="s">
        <v>24742</v>
      </c>
      <c r="L4519" s="245" t="s">
        <v>568</v>
      </c>
      <c r="M4519"/>
      <c r="N4519"/>
      <c r="O4519"/>
      <c r="P4519"/>
      <c r="Q4519"/>
      <c r="R4519"/>
      <c r="S4519"/>
      <c r="T4519"/>
      <c r="U4519"/>
      <c r="V4519"/>
      <c r="W4519"/>
      <c r="X4519"/>
      <c r="Y4519"/>
      <c r="Z4519"/>
      <c r="AA4519"/>
      <c r="AB4519"/>
      <c r="AC4519"/>
      <c r="AD4519"/>
      <c r="AE4519"/>
      <c r="AF4519"/>
      <c r="AG4519"/>
      <c r="AH4519"/>
      <c r="AI4519"/>
      <c r="AJ4519"/>
      <c r="AK4519"/>
      <c r="AL4519"/>
      <c r="AM4519"/>
      <c r="AN4519"/>
      <c r="AO4519"/>
      <c r="AP4519"/>
      <c r="AQ4519"/>
      <c r="AR4519"/>
      <c r="AS4519"/>
      <c r="AT4519"/>
      <c r="AU4519"/>
      <c r="AV4519"/>
      <c r="AW4519"/>
      <c r="AX4519"/>
      <c r="AY4519"/>
      <c r="AZ4519"/>
      <c r="BA4519"/>
      <c r="BB4519"/>
      <c r="BC4519"/>
      <c r="BD4519"/>
      <c r="BE4519"/>
      <c r="BF4519"/>
      <c r="BG4519"/>
      <c r="BH4519"/>
      <c r="BI4519"/>
      <c r="BJ4519"/>
      <c r="BK4519"/>
      <c r="BL4519"/>
      <c r="BM4519"/>
      <c r="BN4519"/>
      <c r="BO4519"/>
    </row>
    <row r="4520" spans="1:67" ht="15" x14ac:dyDescent="0.25">
      <c r="A4520" s="245" t="s">
        <v>2037</v>
      </c>
      <c r="B4520" s="245" t="s">
        <v>2036</v>
      </c>
      <c r="C4520" s="245" t="s">
        <v>2430</v>
      </c>
      <c r="D4520" s="245" t="s">
        <v>2429</v>
      </c>
      <c r="E4520" s="246" t="s">
        <v>44</v>
      </c>
      <c r="F4520" s="245" t="s">
        <v>44</v>
      </c>
      <c r="G4520" s="245" t="s">
        <v>2797</v>
      </c>
      <c r="H4520" s="245" t="s">
        <v>19905</v>
      </c>
      <c r="I4520" s="245" t="s">
        <v>24</v>
      </c>
      <c r="J4520" s="245" t="s">
        <v>59</v>
      </c>
      <c r="K4520" s="246" t="s">
        <v>9553</v>
      </c>
      <c r="L4520" s="245" t="s">
        <v>568</v>
      </c>
      <c r="M4520"/>
      <c r="N4520"/>
      <c r="O4520"/>
      <c r="P4520"/>
      <c r="Q4520"/>
      <c r="R4520"/>
      <c r="S4520"/>
      <c r="T4520"/>
      <c r="U4520"/>
      <c r="V4520"/>
      <c r="W4520"/>
      <c r="X4520"/>
      <c r="Y4520"/>
      <c r="Z4520"/>
      <c r="AA4520"/>
      <c r="AB4520"/>
      <c r="AC4520"/>
      <c r="AD4520"/>
      <c r="AE4520"/>
      <c r="AF4520"/>
      <c r="AG4520"/>
      <c r="AH4520"/>
      <c r="AI4520"/>
      <c r="AJ4520"/>
      <c r="AK4520"/>
      <c r="AL4520"/>
      <c r="AM4520"/>
      <c r="AN4520"/>
      <c r="AO4520"/>
      <c r="AP4520"/>
      <c r="AQ4520"/>
      <c r="AR4520"/>
      <c r="AS4520"/>
      <c r="AT4520"/>
      <c r="AU4520"/>
      <c r="AV4520"/>
      <c r="AW4520"/>
      <c r="AX4520"/>
      <c r="AY4520"/>
      <c r="AZ4520"/>
      <c r="BA4520"/>
      <c r="BB4520"/>
      <c r="BC4520"/>
      <c r="BD4520"/>
      <c r="BE4520"/>
      <c r="BF4520"/>
      <c r="BG4520"/>
      <c r="BH4520"/>
      <c r="BI4520"/>
      <c r="BJ4520"/>
      <c r="BK4520"/>
      <c r="BL4520"/>
      <c r="BM4520"/>
      <c r="BN4520"/>
      <c r="BO4520"/>
    </row>
    <row r="4521" spans="1:67" ht="15" x14ac:dyDescent="0.25">
      <c r="A4521" s="245" t="s">
        <v>2037</v>
      </c>
      <c r="B4521" s="245" t="s">
        <v>2036</v>
      </c>
      <c r="C4521" s="245" t="s">
        <v>2430</v>
      </c>
      <c r="D4521" s="245" t="s">
        <v>2429</v>
      </c>
      <c r="E4521" s="246" t="s">
        <v>44</v>
      </c>
      <c r="F4521" s="245" t="s">
        <v>44</v>
      </c>
      <c r="G4521" s="245" t="s">
        <v>2796</v>
      </c>
      <c r="H4521" s="245" t="s">
        <v>19907</v>
      </c>
      <c r="I4521" s="245" t="s">
        <v>24</v>
      </c>
      <c r="J4521" s="245" t="s">
        <v>59</v>
      </c>
      <c r="K4521" s="246" t="s">
        <v>24743</v>
      </c>
      <c r="L4521" s="245" t="s">
        <v>568</v>
      </c>
      <c r="M4521"/>
      <c r="N4521"/>
      <c r="O4521"/>
      <c r="P4521"/>
      <c r="Q4521"/>
      <c r="R4521"/>
      <c r="S4521"/>
      <c r="T4521"/>
      <c r="U4521"/>
      <c r="V4521"/>
      <c r="W4521"/>
      <c r="X4521"/>
      <c r="Y4521"/>
      <c r="Z4521"/>
      <c r="AA4521"/>
      <c r="AB4521"/>
      <c r="AC4521"/>
      <c r="AD4521"/>
      <c r="AE4521"/>
      <c r="AF4521"/>
      <c r="AG4521"/>
      <c r="AH4521"/>
      <c r="AI4521"/>
      <c r="AJ4521"/>
      <c r="AK4521"/>
      <c r="AL4521"/>
      <c r="AM4521"/>
      <c r="AN4521"/>
      <c r="AO4521"/>
      <c r="AP4521"/>
      <c r="AQ4521"/>
      <c r="AR4521"/>
      <c r="AS4521"/>
      <c r="AT4521"/>
      <c r="AU4521"/>
      <c r="AV4521"/>
      <c r="AW4521"/>
      <c r="AX4521"/>
      <c r="AY4521"/>
      <c r="AZ4521"/>
      <c r="BA4521"/>
      <c r="BB4521"/>
      <c r="BC4521"/>
      <c r="BD4521"/>
      <c r="BE4521"/>
      <c r="BF4521"/>
      <c r="BG4521"/>
      <c r="BH4521"/>
      <c r="BI4521"/>
      <c r="BJ4521"/>
      <c r="BK4521"/>
      <c r="BL4521"/>
      <c r="BM4521"/>
      <c r="BN4521"/>
      <c r="BO4521"/>
    </row>
    <row r="4522" spans="1:67" ht="15" x14ac:dyDescent="0.25">
      <c r="A4522" s="245" t="s">
        <v>2037</v>
      </c>
      <c r="B4522" s="245" t="s">
        <v>2036</v>
      </c>
      <c r="C4522" s="245" t="s">
        <v>2430</v>
      </c>
      <c r="D4522" s="245" t="s">
        <v>2429</v>
      </c>
      <c r="E4522" s="246" t="s">
        <v>44</v>
      </c>
      <c r="F4522" s="245" t="s">
        <v>44</v>
      </c>
      <c r="G4522" s="245" t="s">
        <v>2795</v>
      </c>
      <c r="H4522" s="245" t="s">
        <v>19908</v>
      </c>
      <c r="I4522" s="245" t="s">
        <v>24</v>
      </c>
      <c r="J4522" s="245" t="s">
        <v>59</v>
      </c>
      <c r="K4522" s="246" t="s">
        <v>24744</v>
      </c>
      <c r="L4522" s="245" t="s">
        <v>568</v>
      </c>
      <c r="M4522"/>
      <c r="N4522"/>
      <c r="O4522"/>
      <c r="P4522"/>
      <c r="Q4522"/>
      <c r="R4522"/>
      <c r="S4522"/>
      <c r="T4522"/>
      <c r="U4522"/>
      <c r="V4522"/>
      <c r="W4522"/>
      <c r="X4522"/>
      <c r="Y4522"/>
      <c r="Z4522"/>
      <c r="AA4522"/>
      <c r="AB4522"/>
      <c r="AC4522"/>
      <c r="AD4522"/>
      <c r="AE4522"/>
      <c r="AF4522"/>
      <c r="AG4522"/>
      <c r="AH4522"/>
      <c r="AI4522"/>
      <c r="AJ4522"/>
      <c r="AK4522"/>
      <c r="AL4522"/>
      <c r="AM4522"/>
      <c r="AN4522"/>
      <c r="AO4522"/>
      <c r="AP4522"/>
      <c r="AQ4522"/>
      <c r="AR4522"/>
      <c r="AS4522"/>
      <c r="AT4522"/>
      <c r="AU4522"/>
      <c r="AV4522"/>
      <c r="AW4522"/>
      <c r="AX4522"/>
      <c r="AY4522"/>
      <c r="AZ4522"/>
      <c r="BA4522"/>
      <c r="BB4522"/>
      <c r="BC4522"/>
      <c r="BD4522"/>
      <c r="BE4522"/>
      <c r="BF4522"/>
      <c r="BG4522"/>
      <c r="BH4522"/>
      <c r="BI4522"/>
      <c r="BJ4522"/>
      <c r="BK4522"/>
      <c r="BL4522"/>
      <c r="BM4522"/>
      <c r="BN4522"/>
      <c r="BO4522"/>
    </row>
    <row r="4523" spans="1:67" ht="15" x14ac:dyDescent="0.25">
      <c r="A4523" s="245" t="s">
        <v>2037</v>
      </c>
      <c r="B4523" s="245" t="s">
        <v>2036</v>
      </c>
      <c r="C4523" s="245" t="s">
        <v>2430</v>
      </c>
      <c r="D4523" s="245" t="s">
        <v>2429</v>
      </c>
      <c r="E4523" s="246" t="s">
        <v>44</v>
      </c>
      <c r="F4523" s="245" t="s">
        <v>44</v>
      </c>
      <c r="G4523" s="245" t="s">
        <v>2794</v>
      </c>
      <c r="H4523" s="245" t="s">
        <v>19910</v>
      </c>
      <c r="I4523" s="245" t="s">
        <v>24</v>
      </c>
      <c r="J4523" s="245" t="s">
        <v>59</v>
      </c>
      <c r="K4523" s="246" t="s">
        <v>3441</v>
      </c>
      <c r="L4523" s="245" t="s">
        <v>568</v>
      </c>
      <c r="M4523"/>
      <c r="N4523"/>
      <c r="O4523"/>
      <c r="P4523"/>
      <c r="Q4523"/>
      <c r="R4523"/>
      <c r="S4523"/>
      <c r="T4523"/>
      <c r="U4523"/>
      <c r="V4523"/>
      <c r="W4523"/>
      <c r="X4523"/>
      <c r="Y4523"/>
      <c r="Z4523"/>
      <c r="AA4523"/>
      <c r="AB4523"/>
      <c r="AC4523"/>
      <c r="AD4523"/>
      <c r="AE4523"/>
      <c r="AF4523"/>
      <c r="AG4523"/>
      <c r="AH4523"/>
      <c r="AI4523"/>
      <c r="AJ4523"/>
      <c r="AK4523"/>
      <c r="AL4523"/>
      <c r="AM4523"/>
      <c r="AN4523"/>
      <c r="AO4523"/>
      <c r="AP4523"/>
      <c r="AQ4523"/>
      <c r="AR4523"/>
      <c r="AS4523"/>
      <c r="AT4523"/>
      <c r="AU4523"/>
      <c r="AV4523"/>
      <c r="AW4523"/>
      <c r="AX4523"/>
      <c r="AY4523"/>
      <c r="AZ4523"/>
      <c r="BA4523"/>
      <c r="BB4523"/>
      <c r="BC4523"/>
      <c r="BD4523"/>
      <c r="BE4523"/>
      <c r="BF4523"/>
      <c r="BG4523"/>
      <c r="BH4523"/>
      <c r="BI4523"/>
      <c r="BJ4523"/>
      <c r="BK4523"/>
      <c r="BL4523"/>
      <c r="BM4523"/>
      <c r="BN4523"/>
      <c r="BO4523"/>
    </row>
    <row r="4524" spans="1:67" ht="15" x14ac:dyDescent="0.25">
      <c r="A4524" s="245" t="s">
        <v>2037</v>
      </c>
      <c r="B4524" s="245" t="s">
        <v>2036</v>
      </c>
      <c r="C4524" s="245" t="s">
        <v>2430</v>
      </c>
      <c r="D4524" s="245" t="s">
        <v>2429</v>
      </c>
      <c r="E4524" s="246" t="s">
        <v>44</v>
      </c>
      <c r="F4524" s="245" t="s">
        <v>44</v>
      </c>
      <c r="G4524" s="245" t="s">
        <v>2793</v>
      </c>
      <c r="H4524" s="245" t="s">
        <v>19911</v>
      </c>
      <c r="I4524" s="245" t="s">
        <v>24</v>
      </c>
      <c r="J4524" s="245" t="s">
        <v>59</v>
      </c>
      <c r="K4524" s="246" t="s">
        <v>9616</v>
      </c>
      <c r="L4524" s="245" t="s">
        <v>568</v>
      </c>
      <c r="M4524"/>
      <c r="N4524"/>
      <c r="O4524"/>
      <c r="P4524"/>
      <c r="Q4524"/>
      <c r="R4524"/>
      <c r="S4524"/>
      <c r="T4524"/>
      <c r="U4524"/>
      <c r="V4524"/>
      <c r="W4524"/>
      <c r="X4524"/>
      <c r="Y4524"/>
      <c r="Z4524"/>
      <c r="AA4524"/>
      <c r="AB4524"/>
      <c r="AC4524"/>
      <c r="AD4524"/>
      <c r="AE4524"/>
      <c r="AF4524"/>
      <c r="AG4524"/>
      <c r="AH4524"/>
      <c r="AI4524"/>
      <c r="AJ4524"/>
      <c r="AK4524"/>
      <c r="AL4524"/>
      <c r="AM4524"/>
      <c r="AN4524"/>
      <c r="AO4524"/>
      <c r="AP4524"/>
      <c r="AQ4524"/>
      <c r="AR4524"/>
      <c r="AS4524"/>
      <c r="AT4524"/>
      <c r="AU4524"/>
      <c r="AV4524"/>
      <c r="AW4524"/>
      <c r="AX4524"/>
      <c r="AY4524"/>
      <c r="AZ4524"/>
      <c r="BA4524"/>
      <c r="BB4524"/>
      <c r="BC4524"/>
      <c r="BD4524"/>
      <c r="BE4524"/>
      <c r="BF4524"/>
      <c r="BG4524"/>
      <c r="BH4524"/>
      <c r="BI4524"/>
      <c r="BJ4524"/>
      <c r="BK4524"/>
      <c r="BL4524"/>
      <c r="BM4524"/>
      <c r="BN4524"/>
      <c r="BO4524"/>
    </row>
    <row r="4525" spans="1:67" ht="15" x14ac:dyDescent="0.25">
      <c r="A4525" s="245" t="s">
        <v>2037</v>
      </c>
      <c r="B4525" s="245" t="s">
        <v>2036</v>
      </c>
      <c r="C4525" s="245" t="s">
        <v>2430</v>
      </c>
      <c r="D4525" s="245" t="s">
        <v>2429</v>
      </c>
      <c r="E4525" s="246" t="s">
        <v>44</v>
      </c>
      <c r="F4525" s="245" t="s">
        <v>44</v>
      </c>
      <c r="G4525" s="245" t="s">
        <v>2792</v>
      </c>
      <c r="H4525" s="245" t="s">
        <v>19912</v>
      </c>
      <c r="I4525" s="245" t="s">
        <v>24</v>
      </c>
      <c r="J4525" s="245" t="s">
        <v>59</v>
      </c>
      <c r="K4525" s="246" t="s">
        <v>14641</v>
      </c>
      <c r="L4525" s="245" t="s">
        <v>568</v>
      </c>
      <c r="M4525"/>
      <c r="N4525"/>
      <c r="O4525"/>
      <c r="P4525"/>
      <c r="Q4525"/>
      <c r="R4525"/>
      <c r="S4525"/>
      <c r="T4525"/>
      <c r="U4525"/>
      <c r="V4525"/>
      <c r="W4525"/>
      <c r="X4525"/>
      <c r="Y4525"/>
      <c r="Z4525"/>
      <c r="AA4525"/>
      <c r="AB4525"/>
      <c r="AC4525"/>
      <c r="AD4525"/>
      <c r="AE4525"/>
      <c r="AF4525"/>
      <c r="AG4525"/>
      <c r="AH4525"/>
      <c r="AI4525"/>
      <c r="AJ4525"/>
      <c r="AK4525"/>
      <c r="AL4525"/>
      <c r="AM4525"/>
      <c r="AN4525"/>
      <c r="AO4525"/>
      <c r="AP4525"/>
      <c r="AQ4525"/>
      <c r="AR4525"/>
      <c r="AS4525"/>
      <c r="AT4525"/>
      <c r="AU4525"/>
      <c r="AV4525"/>
      <c r="AW4525"/>
      <c r="AX4525"/>
      <c r="AY4525"/>
      <c r="AZ4525"/>
      <c r="BA4525"/>
      <c r="BB4525"/>
      <c r="BC4525"/>
      <c r="BD4525"/>
      <c r="BE4525"/>
      <c r="BF4525"/>
      <c r="BG4525"/>
      <c r="BH4525"/>
      <c r="BI4525"/>
      <c r="BJ4525"/>
      <c r="BK4525"/>
      <c r="BL4525"/>
      <c r="BM4525"/>
      <c r="BN4525"/>
      <c r="BO4525"/>
    </row>
    <row r="4526" spans="1:67" ht="15" x14ac:dyDescent="0.25">
      <c r="A4526" s="245" t="s">
        <v>2037</v>
      </c>
      <c r="B4526" s="245" t="s">
        <v>2036</v>
      </c>
      <c r="C4526" s="245" t="s">
        <v>2430</v>
      </c>
      <c r="D4526" s="245" t="s">
        <v>2429</v>
      </c>
      <c r="E4526" s="246" t="s">
        <v>44</v>
      </c>
      <c r="F4526" s="245" t="s">
        <v>44</v>
      </c>
      <c r="G4526" s="245" t="s">
        <v>2790</v>
      </c>
      <c r="H4526" s="245" t="s">
        <v>19913</v>
      </c>
      <c r="I4526" s="245" t="s">
        <v>24</v>
      </c>
      <c r="J4526" s="245" t="s">
        <v>59</v>
      </c>
      <c r="K4526" s="246" t="s">
        <v>9570</v>
      </c>
      <c r="L4526" s="245" t="s">
        <v>568</v>
      </c>
      <c r="M4526"/>
      <c r="N4526"/>
      <c r="O4526"/>
      <c r="P4526"/>
      <c r="Q4526"/>
      <c r="R4526"/>
      <c r="S4526"/>
      <c r="T4526"/>
      <c r="U4526"/>
      <c r="V4526"/>
      <c r="W4526"/>
      <c r="X4526"/>
      <c r="Y4526"/>
      <c r="Z4526"/>
      <c r="AA4526"/>
      <c r="AB4526"/>
      <c r="AC4526"/>
      <c r="AD4526"/>
      <c r="AE4526"/>
      <c r="AF4526"/>
      <c r="AG4526"/>
      <c r="AH4526"/>
      <c r="AI4526"/>
      <c r="AJ4526"/>
      <c r="AK4526"/>
      <c r="AL4526"/>
      <c r="AM4526"/>
      <c r="AN4526"/>
      <c r="AO4526"/>
      <c r="AP4526"/>
      <c r="AQ4526"/>
      <c r="AR4526"/>
      <c r="AS4526"/>
      <c r="AT4526"/>
      <c r="AU4526"/>
      <c r="AV4526"/>
      <c r="AW4526"/>
      <c r="AX4526"/>
      <c r="AY4526"/>
      <c r="AZ4526"/>
      <c r="BA4526"/>
      <c r="BB4526"/>
      <c r="BC4526"/>
      <c r="BD4526"/>
      <c r="BE4526"/>
      <c r="BF4526"/>
      <c r="BG4526"/>
      <c r="BH4526"/>
      <c r="BI4526"/>
      <c r="BJ4526"/>
      <c r="BK4526"/>
      <c r="BL4526"/>
      <c r="BM4526"/>
      <c r="BN4526"/>
      <c r="BO4526"/>
    </row>
    <row r="4527" spans="1:67" ht="15" x14ac:dyDescent="0.25">
      <c r="A4527" s="245" t="s">
        <v>2037</v>
      </c>
      <c r="B4527" s="245" t="s">
        <v>2036</v>
      </c>
      <c r="C4527" s="245" t="s">
        <v>2430</v>
      </c>
      <c r="D4527" s="245" t="s">
        <v>2429</v>
      </c>
      <c r="E4527" s="246" t="s">
        <v>44</v>
      </c>
      <c r="F4527" s="245" t="s">
        <v>44</v>
      </c>
      <c r="G4527" s="245" t="s">
        <v>2789</v>
      </c>
      <c r="H4527" s="245" t="s">
        <v>19914</v>
      </c>
      <c r="I4527" s="245" t="s">
        <v>24</v>
      </c>
      <c r="J4527" s="245" t="s">
        <v>59</v>
      </c>
      <c r="K4527" s="246" t="s">
        <v>4178</v>
      </c>
      <c r="L4527" s="245" t="s">
        <v>568</v>
      </c>
      <c r="M4527"/>
      <c r="N4527"/>
      <c r="O4527"/>
      <c r="P4527"/>
      <c r="Q4527"/>
      <c r="R4527"/>
      <c r="S4527"/>
      <c r="T4527"/>
      <c r="U4527"/>
      <c r="V4527"/>
      <c r="W4527"/>
      <c r="X4527"/>
      <c r="Y4527"/>
      <c r="Z4527"/>
      <c r="AA4527"/>
      <c r="AB4527"/>
      <c r="AC4527"/>
      <c r="AD4527"/>
      <c r="AE4527"/>
      <c r="AF4527"/>
      <c r="AG4527"/>
      <c r="AH4527"/>
      <c r="AI4527"/>
      <c r="AJ4527"/>
      <c r="AK4527"/>
      <c r="AL4527"/>
      <c r="AM4527"/>
      <c r="AN4527"/>
      <c r="AO4527"/>
      <c r="AP4527"/>
      <c r="AQ4527"/>
      <c r="AR4527"/>
      <c r="AS4527"/>
      <c r="AT4527"/>
      <c r="AU4527"/>
      <c r="AV4527"/>
      <c r="AW4527"/>
      <c r="AX4527"/>
      <c r="AY4527"/>
      <c r="AZ4527"/>
      <c r="BA4527"/>
      <c r="BB4527"/>
      <c r="BC4527"/>
      <c r="BD4527"/>
      <c r="BE4527"/>
      <c r="BF4527"/>
      <c r="BG4527"/>
      <c r="BH4527"/>
      <c r="BI4527"/>
      <c r="BJ4527"/>
      <c r="BK4527"/>
      <c r="BL4527"/>
      <c r="BM4527"/>
      <c r="BN4527"/>
      <c r="BO4527"/>
    </row>
    <row r="4528" spans="1:67" ht="15" x14ac:dyDescent="0.25">
      <c r="A4528" s="245" t="s">
        <v>2037</v>
      </c>
      <c r="B4528" s="245" t="s">
        <v>2036</v>
      </c>
      <c r="C4528" s="245" t="s">
        <v>2430</v>
      </c>
      <c r="D4528" s="245" t="s">
        <v>2429</v>
      </c>
      <c r="E4528" s="246" t="s">
        <v>44</v>
      </c>
      <c r="F4528" s="245" t="s">
        <v>44</v>
      </c>
      <c r="G4528" s="245" t="s">
        <v>2788</v>
      </c>
      <c r="H4528" s="245" t="s">
        <v>19915</v>
      </c>
      <c r="I4528" s="245" t="s">
        <v>24</v>
      </c>
      <c r="J4528" s="245" t="s">
        <v>59</v>
      </c>
      <c r="K4528" s="246" t="s">
        <v>2131</v>
      </c>
      <c r="L4528" s="245" t="s">
        <v>568</v>
      </c>
      <c r="M4528"/>
      <c r="N4528"/>
      <c r="O4528"/>
      <c r="P4528"/>
      <c r="Q4528"/>
      <c r="R4528"/>
      <c r="S4528"/>
      <c r="T4528"/>
      <c r="U4528"/>
      <c r="V4528"/>
      <c r="W4528"/>
      <c r="X4528"/>
      <c r="Y4528"/>
      <c r="Z4528"/>
      <c r="AA4528"/>
      <c r="AB4528"/>
      <c r="AC4528"/>
      <c r="AD4528"/>
      <c r="AE4528"/>
      <c r="AF4528"/>
      <c r="AG4528"/>
      <c r="AH4528"/>
      <c r="AI4528"/>
      <c r="AJ4528"/>
      <c r="AK4528"/>
      <c r="AL4528"/>
      <c r="AM4528"/>
      <c r="AN4528"/>
      <c r="AO4528"/>
      <c r="AP4528"/>
      <c r="AQ4528"/>
      <c r="AR4528"/>
      <c r="AS4528"/>
      <c r="AT4528"/>
      <c r="AU4528"/>
      <c r="AV4528"/>
      <c r="AW4528"/>
      <c r="AX4528"/>
      <c r="AY4528"/>
      <c r="AZ4528"/>
      <c r="BA4528"/>
      <c r="BB4528"/>
      <c r="BC4528"/>
      <c r="BD4528"/>
      <c r="BE4528"/>
      <c r="BF4528"/>
      <c r="BG4528"/>
      <c r="BH4528"/>
      <c r="BI4528"/>
      <c r="BJ4528"/>
      <c r="BK4528"/>
      <c r="BL4528"/>
      <c r="BM4528"/>
      <c r="BN4528"/>
      <c r="BO4528"/>
    </row>
    <row r="4529" spans="1:67" ht="15" x14ac:dyDescent="0.25">
      <c r="A4529" s="245" t="s">
        <v>2037</v>
      </c>
      <c r="B4529" s="245" t="s">
        <v>2036</v>
      </c>
      <c r="C4529" s="245" t="s">
        <v>2430</v>
      </c>
      <c r="D4529" s="245" t="s">
        <v>2429</v>
      </c>
      <c r="E4529" s="246" t="s">
        <v>44</v>
      </c>
      <c r="F4529" s="245" t="s">
        <v>44</v>
      </c>
      <c r="G4529" s="245" t="s">
        <v>2787</v>
      </c>
      <c r="H4529" s="245" t="s">
        <v>19916</v>
      </c>
      <c r="I4529" s="245" t="s">
        <v>24</v>
      </c>
      <c r="J4529" s="245" t="s">
        <v>59</v>
      </c>
      <c r="K4529" s="246" t="s">
        <v>8778</v>
      </c>
      <c r="L4529" s="245" t="s">
        <v>568</v>
      </c>
      <c r="M4529"/>
      <c r="N4529"/>
      <c r="O4529"/>
      <c r="P4529"/>
      <c r="Q4529"/>
      <c r="R4529"/>
      <c r="S4529"/>
      <c r="T4529"/>
      <c r="U4529"/>
      <c r="V4529"/>
      <c r="W4529"/>
      <c r="X4529"/>
      <c r="Y4529"/>
      <c r="Z4529"/>
      <c r="AA4529"/>
      <c r="AB4529"/>
      <c r="AC4529"/>
      <c r="AD4529"/>
      <c r="AE4529"/>
      <c r="AF4529"/>
      <c r="AG4529"/>
      <c r="AH4529"/>
      <c r="AI4529"/>
      <c r="AJ4529"/>
      <c r="AK4529"/>
      <c r="AL4529"/>
      <c r="AM4529"/>
      <c r="AN4529"/>
      <c r="AO4529"/>
      <c r="AP4529"/>
      <c r="AQ4529"/>
      <c r="AR4529"/>
      <c r="AS4529"/>
      <c r="AT4529"/>
      <c r="AU4529"/>
      <c r="AV4529"/>
      <c r="AW4529"/>
      <c r="AX4529"/>
      <c r="AY4529"/>
      <c r="AZ4529"/>
      <c r="BA4529"/>
      <c r="BB4529"/>
      <c r="BC4529"/>
      <c r="BD4529"/>
      <c r="BE4529"/>
      <c r="BF4529"/>
      <c r="BG4529"/>
      <c r="BH4529"/>
      <c r="BI4529"/>
      <c r="BJ4529"/>
      <c r="BK4529"/>
      <c r="BL4529"/>
      <c r="BM4529"/>
      <c r="BN4529"/>
      <c r="BO4529"/>
    </row>
    <row r="4530" spans="1:67" ht="15" x14ac:dyDescent="0.25">
      <c r="A4530" s="245" t="s">
        <v>2037</v>
      </c>
      <c r="B4530" s="245" t="s">
        <v>2036</v>
      </c>
      <c r="C4530" s="245" t="s">
        <v>2430</v>
      </c>
      <c r="D4530" s="245" t="s">
        <v>2429</v>
      </c>
      <c r="E4530" s="246" t="s">
        <v>44</v>
      </c>
      <c r="F4530" s="245" t="s">
        <v>44</v>
      </c>
      <c r="G4530" s="245" t="s">
        <v>2786</v>
      </c>
      <c r="H4530" s="245" t="s">
        <v>19917</v>
      </c>
      <c r="I4530" s="245" t="s">
        <v>24</v>
      </c>
      <c r="J4530" s="245" t="s">
        <v>59</v>
      </c>
      <c r="K4530" s="246" t="s">
        <v>10371</v>
      </c>
      <c r="L4530" s="245" t="s">
        <v>568</v>
      </c>
      <c r="M4530"/>
      <c r="N4530"/>
      <c r="O4530"/>
      <c r="P4530"/>
      <c r="Q4530"/>
      <c r="R4530"/>
      <c r="S4530"/>
      <c r="T4530"/>
      <c r="U4530"/>
      <c r="V4530"/>
      <c r="W4530"/>
      <c r="X4530"/>
      <c r="Y4530"/>
      <c r="Z4530"/>
      <c r="AA4530"/>
      <c r="AB4530"/>
      <c r="AC4530"/>
      <c r="AD4530"/>
      <c r="AE4530"/>
      <c r="AF4530"/>
      <c r="AG4530"/>
      <c r="AH4530"/>
      <c r="AI4530"/>
      <c r="AJ4530"/>
      <c r="AK4530"/>
      <c r="AL4530"/>
      <c r="AM4530"/>
      <c r="AN4530"/>
      <c r="AO4530"/>
      <c r="AP4530"/>
      <c r="AQ4530"/>
      <c r="AR4530"/>
      <c r="AS4530"/>
      <c r="AT4530"/>
      <c r="AU4530"/>
      <c r="AV4530"/>
      <c r="AW4530"/>
      <c r="AX4530"/>
      <c r="AY4530"/>
      <c r="AZ4530"/>
      <c r="BA4530"/>
      <c r="BB4530"/>
      <c r="BC4530"/>
      <c r="BD4530"/>
      <c r="BE4530"/>
      <c r="BF4530"/>
      <c r="BG4530"/>
      <c r="BH4530"/>
      <c r="BI4530"/>
      <c r="BJ4530"/>
      <c r="BK4530"/>
      <c r="BL4530"/>
      <c r="BM4530"/>
      <c r="BN4530"/>
      <c r="BO4530"/>
    </row>
    <row r="4531" spans="1:67" ht="15" x14ac:dyDescent="0.25">
      <c r="A4531" s="245" t="s">
        <v>2037</v>
      </c>
      <c r="B4531" s="245" t="s">
        <v>2036</v>
      </c>
      <c r="C4531" s="245" t="s">
        <v>2430</v>
      </c>
      <c r="D4531" s="245" t="s">
        <v>2429</v>
      </c>
      <c r="E4531" s="246" t="s">
        <v>44</v>
      </c>
      <c r="F4531" s="245" t="s">
        <v>44</v>
      </c>
      <c r="G4531" s="245" t="s">
        <v>2784</v>
      </c>
      <c r="H4531" s="245" t="s">
        <v>19918</v>
      </c>
      <c r="I4531" s="245" t="s">
        <v>24</v>
      </c>
      <c r="J4531" s="245" t="s">
        <v>59</v>
      </c>
      <c r="K4531" s="246" t="s">
        <v>24745</v>
      </c>
      <c r="L4531" s="245" t="s">
        <v>568</v>
      </c>
      <c r="M4531"/>
      <c r="N4531"/>
      <c r="O4531"/>
      <c r="P4531"/>
      <c r="Q4531"/>
      <c r="R4531"/>
      <c r="S4531"/>
      <c r="T4531"/>
      <c r="U4531"/>
      <c r="V4531"/>
      <c r="W4531"/>
      <c r="X4531"/>
      <c r="Y4531"/>
      <c r="Z4531"/>
      <c r="AA4531"/>
      <c r="AB4531"/>
      <c r="AC4531"/>
      <c r="AD4531"/>
      <c r="AE4531"/>
      <c r="AF4531"/>
      <c r="AG4531"/>
      <c r="AH4531"/>
      <c r="AI4531"/>
      <c r="AJ4531"/>
      <c r="AK4531"/>
      <c r="AL4531"/>
      <c r="AM4531"/>
      <c r="AN4531"/>
      <c r="AO4531"/>
      <c r="AP4531"/>
      <c r="AQ4531"/>
      <c r="AR4531"/>
      <c r="AS4531"/>
      <c r="AT4531"/>
      <c r="AU4531"/>
      <c r="AV4531"/>
      <c r="AW4531"/>
      <c r="AX4531"/>
      <c r="AY4531"/>
      <c r="AZ4531"/>
      <c r="BA4531"/>
      <c r="BB4531"/>
      <c r="BC4531"/>
      <c r="BD4531"/>
      <c r="BE4531"/>
      <c r="BF4531"/>
      <c r="BG4531"/>
      <c r="BH4531"/>
      <c r="BI4531"/>
      <c r="BJ4531"/>
      <c r="BK4531"/>
      <c r="BL4531"/>
      <c r="BM4531"/>
      <c r="BN4531"/>
      <c r="BO4531"/>
    </row>
    <row r="4532" spans="1:67" ht="15" x14ac:dyDescent="0.25">
      <c r="A4532" s="245" t="s">
        <v>2037</v>
      </c>
      <c r="B4532" s="245" t="s">
        <v>2036</v>
      </c>
      <c r="C4532" s="245" t="s">
        <v>2430</v>
      </c>
      <c r="D4532" s="245" t="s">
        <v>2429</v>
      </c>
      <c r="E4532" s="246" t="s">
        <v>44</v>
      </c>
      <c r="F4532" s="245" t="s">
        <v>44</v>
      </c>
      <c r="G4532" s="245" t="s">
        <v>2782</v>
      </c>
      <c r="H4532" s="245" t="s">
        <v>19919</v>
      </c>
      <c r="I4532" s="245" t="s">
        <v>24</v>
      </c>
      <c r="J4532" s="245" t="s">
        <v>59</v>
      </c>
      <c r="K4532" s="246" t="s">
        <v>24746</v>
      </c>
      <c r="L4532" s="245" t="s">
        <v>568</v>
      </c>
      <c r="M4532"/>
      <c r="N4532"/>
      <c r="O4532"/>
      <c r="P4532"/>
      <c r="Q4532"/>
      <c r="R4532"/>
      <c r="S4532"/>
      <c r="T4532"/>
      <c r="U4532"/>
      <c r="V4532"/>
      <c r="W4532"/>
      <c r="X4532"/>
      <c r="Y4532"/>
      <c r="Z4532"/>
      <c r="AA4532"/>
      <c r="AB4532"/>
      <c r="AC4532"/>
      <c r="AD4532"/>
      <c r="AE4532"/>
      <c r="AF4532"/>
      <c r="AG4532"/>
      <c r="AH4532"/>
      <c r="AI4532"/>
      <c r="AJ4532"/>
      <c r="AK4532"/>
      <c r="AL4532"/>
      <c r="AM4532"/>
      <c r="AN4532"/>
      <c r="AO4532"/>
      <c r="AP4532"/>
      <c r="AQ4532"/>
      <c r="AR4532"/>
      <c r="AS4532"/>
      <c r="AT4532"/>
      <c r="AU4532"/>
      <c r="AV4532"/>
      <c r="AW4532"/>
      <c r="AX4532"/>
      <c r="AY4532"/>
      <c r="AZ4532"/>
      <c r="BA4532"/>
      <c r="BB4532"/>
      <c r="BC4532"/>
      <c r="BD4532"/>
      <c r="BE4532"/>
      <c r="BF4532"/>
      <c r="BG4532"/>
      <c r="BH4532"/>
      <c r="BI4532"/>
      <c r="BJ4532"/>
      <c r="BK4532"/>
      <c r="BL4532"/>
      <c r="BM4532"/>
      <c r="BN4532"/>
      <c r="BO4532"/>
    </row>
    <row r="4533" spans="1:67" ht="15" x14ac:dyDescent="0.25">
      <c r="A4533" s="245" t="s">
        <v>2037</v>
      </c>
      <c r="B4533" s="245" t="s">
        <v>2036</v>
      </c>
      <c r="C4533" s="245" t="s">
        <v>2430</v>
      </c>
      <c r="D4533" s="245" t="s">
        <v>2429</v>
      </c>
      <c r="E4533" s="246" t="s">
        <v>44</v>
      </c>
      <c r="F4533" s="245" t="s">
        <v>44</v>
      </c>
      <c r="G4533" s="245" t="s">
        <v>2781</v>
      </c>
      <c r="H4533" s="245" t="s">
        <v>19920</v>
      </c>
      <c r="I4533" s="245" t="s">
        <v>24</v>
      </c>
      <c r="J4533" s="245" t="s">
        <v>59</v>
      </c>
      <c r="K4533" s="246" t="s">
        <v>24747</v>
      </c>
      <c r="L4533" s="245" t="s">
        <v>568</v>
      </c>
      <c r="M4533"/>
      <c r="N4533"/>
      <c r="O4533"/>
      <c r="P4533"/>
      <c r="Q4533"/>
      <c r="R4533"/>
      <c r="S4533"/>
      <c r="T4533"/>
      <c r="U4533"/>
      <c r="V4533"/>
      <c r="W4533"/>
      <c r="X4533"/>
      <c r="Y4533"/>
      <c r="Z4533"/>
      <c r="AA4533"/>
      <c r="AB4533"/>
      <c r="AC4533"/>
      <c r="AD4533"/>
      <c r="AE4533"/>
      <c r="AF4533"/>
      <c r="AG4533"/>
      <c r="AH4533"/>
      <c r="AI4533"/>
      <c r="AJ4533"/>
      <c r="AK4533"/>
      <c r="AL4533"/>
      <c r="AM4533"/>
      <c r="AN4533"/>
      <c r="AO4533"/>
      <c r="AP4533"/>
      <c r="AQ4533"/>
      <c r="AR4533"/>
      <c r="AS4533"/>
      <c r="AT4533"/>
      <c r="AU4533"/>
      <c r="AV4533"/>
      <c r="AW4533"/>
      <c r="AX4533"/>
      <c r="AY4533"/>
      <c r="AZ4533"/>
      <c r="BA4533"/>
      <c r="BB4533"/>
      <c r="BC4533"/>
      <c r="BD4533"/>
      <c r="BE4533"/>
      <c r="BF4533"/>
      <c r="BG4533"/>
      <c r="BH4533"/>
      <c r="BI4533"/>
      <c r="BJ4533"/>
      <c r="BK4533"/>
      <c r="BL4533"/>
      <c r="BM4533"/>
      <c r="BN4533"/>
      <c r="BO4533"/>
    </row>
    <row r="4534" spans="1:67" ht="15" x14ac:dyDescent="0.25">
      <c r="A4534" s="245" t="s">
        <v>2037</v>
      </c>
      <c r="B4534" s="245" t="s">
        <v>2036</v>
      </c>
      <c r="C4534" s="245" t="s">
        <v>2430</v>
      </c>
      <c r="D4534" s="245" t="s">
        <v>2429</v>
      </c>
      <c r="E4534" s="246" t="s">
        <v>44</v>
      </c>
      <c r="F4534" s="245" t="s">
        <v>44</v>
      </c>
      <c r="G4534" s="245" t="s">
        <v>2780</v>
      </c>
      <c r="H4534" s="245" t="s">
        <v>19922</v>
      </c>
      <c r="I4534" s="245" t="s">
        <v>24</v>
      </c>
      <c r="J4534" s="245" t="s">
        <v>59</v>
      </c>
      <c r="K4534" s="246" t="s">
        <v>24748</v>
      </c>
      <c r="L4534" s="245" t="s">
        <v>568</v>
      </c>
      <c r="M4534"/>
      <c r="N4534"/>
      <c r="O4534"/>
      <c r="P4534"/>
      <c r="Q4534"/>
      <c r="R4534"/>
      <c r="S4534"/>
      <c r="T4534"/>
      <c r="U4534"/>
      <c r="V4534"/>
      <c r="W4534"/>
      <c r="X4534"/>
      <c r="Y4534"/>
      <c r="Z4534"/>
      <c r="AA4534"/>
      <c r="AB4534"/>
      <c r="AC4534"/>
      <c r="AD4534"/>
      <c r="AE4534"/>
      <c r="AF4534"/>
      <c r="AG4534"/>
      <c r="AH4534"/>
      <c r="AI4534"/>
      <c r="AJ4534"/>
      <c r="AK4534"/>
      <c r="AL4534"/>
      <c r="AM4534"/>
      <c r="AN4534"/>
      <c r="AO4534"/>
      <c r="AP4534"/>
      <c r="AQ4534"/>
      <c r="AR4534"/>
      <c r="AS4534"/>
      <c r="AT4534"/>
      <c r="AU4534"/>
      <c r="AV4534"/>
      <c r="AW4534"/>
      <c r="AX4534"/>
      <c r="AY4534"/>
      <c r="AZ4534"/>
      <c r="BA4534"/>
      <c r="BB4534"/>
      <c r="BC4534"/>
      <c r="BD4534"/>
      <c r="BE4534"/>
      <c r="BF4534"/>
      <c r="BG4534"/>
      <c r="BH4534"/>
      <c r="BI4534"/>
      <c r="BJ4534"/>
      <c r="BK4534"/>
      <c r="BL4534"/>
      <c r="BM4534"/>
      <c r="BN4534"/>
      <c r="BO4534"/>
    </row>
    <row r="4535" spans="1:67" ht="15" x14ac:dyDescent="0.25">
      <c r="A4535" s="245" t="s">
        <v>2037</v>
      </c>
      <c r="B4535" s="245" t="s">
        <v>2036</v>
      </c>
      <c r="C4535" s="245" t="s">
        <v>2430</v>
      </c>
      <c r="D4535" s="245" t="s">
        <v>2429</v>
      </c>
      <c r="E4535" s="246" t="s">
        <v>44</v>
      </c>
      <c r="F4535" s="245" t="s">
        <v>44</v>
      </c>
      <c r="G4535" s="245" t="s">
        <v>2779</v>
      </c>
      <c r="H4535" s="245" t="s">
        <v>19924</v>
      </c>
      <c r="I4535" s="245" t="s">
        <v>24</v>
      </c>
      <c r="J4535" s="245" t="s">
        <v>59</v>
      </c>
      <c r="K4535" s="246" t="s">
        <v>21306</v>
      </c>
      <c r="L4535" s="245" t="s">
        <v>568</v>
      </c>
      <c r="M4535"/>
      <c r="N4535"/>
      <c r="O4535"/>
      <c r="P4535"/>
      <c r="Q4535"/>
      <c r="R4535"/>
      <c r="S4535"/>
      <c r="T4535"/>
      <c r="U4535"/>
      <c r="V4535"/>
      <c r="W4535"/>
      <c r="X4535"/>
      <c r="Y4535"/>
      <c r="Z4535"/>
      <c r="AA4535"/>
      <c r="AB4535"/>
      <c r="AC4535"/>
      <c r="AD4535"/>
      <c r="AE4535"/>
      <c r="AF4535"/>
      <c r="AG4535"/>
      <c r="AH4535"/>
      <c r="AI4535"/>
      <c r="AJ4535"/>
      <c r="AK4535"/>
      <c r="AL4535"/>
      <c r="AM4535"/>
      <c r="AN4535"/>
      <c r="AO4535"/>
      <c r="AP4535"/>
      <c r="AQ4535"/>
      <c r="AR4535"/>
      <c r="AS4535"/>
      <c r="AT4535"/>
      <c r="AU4535"/>
      <c r="AV4535"/>
      <c r="AW4535"/>
      <c r="AX4535"/>
      <c r="AY4535"/>
      <c r="AZ4535"/>
      <c r="BA4535"/>
      <c r="BB4535"/>
      <c r="BC4535"/>
      <c r="BD4535"/>
      <c r="BE4535"/>
      <c r="BF4535"/>
      <c r="BG4535"/>
      <c r="BH4535"/>
      <c r="BI4535"/>
      <c r="BJ4535"/>
      <c r="BK4535"/>
      <c r="BL4535"/>
      <c r="BM4535"/>
      <c r="BN4535"/>
      <c r="BO4535"/>
    </row>
    <row r="4536" spans="1:67" ht="15" x14ac:dyDescent="0.25">
      <c r="A4536" s="245" t="s">
        <v>2037</v>
      </c>
      <c r="B4536" s="245" t="s">
        <v>2036</v>
      </c>
      <c r="C4536" s="245" t="s">
        <v>2430</v>
      </c>
      <c r="D4536" s="245" t="s">
        <v>2429</v>
      </c>
      <c r="E4536" s="246" t="s">
        <v>44</v>
      </c>
      <c r="F4536" s="245" t="s">
        <v>44</v>
      </c>
      <c r="G4536" s="245" t="s">
        <v>2778</v>
      </c>
      <c r="H4536" s="245" t="s">
        <v>19925</v>
      </c>
      <c r="I4536" s="245" t="s">
        <v>24</v>
      </c>
      <c r="J4536" s="245" t="s">
        <v>59</v>
      </c>
      <c r="K4536" s="246" t="s">
        <v>24749</v>
      </c>
      <c r="L4536" s="245" t="s">
        <v>568</v>
      </c>
      <c r="M4536"/>
      <c r="N4536"/>
      <c r="O4536"/>
      <c r="P4536"/>
      <c r="Q4536"/>
      <c r="R4536"/>
      <c r="S4536"/>
      <c r="T4536"/>
      <c r="U4536"/>
      <c r="V4536"/>
      <c r="W4536"/>
      <c r="X4536"/>
      <c r="Y4536"/>
      <c r="Z4536"/>
      <c r="AA4536"/>
      <c r="AB4536"/>
      <c r="AC4536"/>
      <c r="AD4536"/>
      <c r="AE4536"/>
      <c r="AF4536"/>
      <c r="AG4536"/>
      <c r="AH4536"/>
      <c r="AI4536"/>
      <c r="AJ4536"/>
      <c r="AK4536"/>
      <c r="AL4536"/>
      <c r="AM4536"/>
      <c r="AN4536"/>
      <c r="AO4536"/>
      <c r="AP4536"/>
      <c r="AQ4536"/>
      <c r="AR4536"/>
      <c r="AS4536"/>
      <c r="AT4536"/>
      <c r="AU4536"/>
      <c r="AV4536"/>
      <c r="AW4536"/>
      <c r="AX4536"/>
      <c r="AY4536"/>
      <c r="AZ4536"/>
      <c r="BA4536"/>
      <c r="BB4536"/>
      <c r="BC4536"/>
      <c r="BD4536"/>
      <c r="BE4536"/>
      <c r="BF4536"/>
      <c r="BG4536"/>
      <c r="BH4536"/>
      <c r="BI4536"/>
      <c r="BJ4536"/>
      <c r="BK4536"/>
      <c r="BL4536"/>
      <c r="BM4536"/>
      <c r="BN4536"/>
      <c r="BO4536"/>
    </row>
    <row r="4537" spans="1:67" ht="15" x14ac:dyDescent="0.25">
      <c r="A4537" s="245" t="s">
        <v>2037</v>
      </c>
      <c r="B4537" s="245" t="s">
        <v>2036</v>
      </c>
      <c r="C4537" s="245" t="s">
        <v>2430</v>
      </c>
      <c r="D4537" s="245" t="s">
        <v>2429</v>
      </c>
      <c r="E4537" s="246" t="s">
        <v>44</v>
      </c>
      <c r="F4537" s="245" t="s">
        <v>44</v>
      </c>
      <c r="G4537" s="245" t="s">
        <v>2777</v>
      </c>
      <c r="H4537" s="245" t="s">
        <v>19927</v>
      </c>
      <c r="I4537" s="245" t="s">
        <v>24</v>
      </c>
      <c r="J4537" s="245" t="s">
        <v>59</v>
      </c>
      <c r="K4537" s="246" t="s">
        <v>10536</v>
      </c>
      <c r="L4537" s="245" t="s">
        <v>568</v>
      </c>
      <c r="M4537"/>
      <c r="N4537"/>
      <c r="O4537"/>
      <c r="P4537"/>
      <c r="Q4537"/>
      <c r="R4537"/>
      <c r="S4537"/>
      <c r="T4537"/>
      <c r="U4537"/>
      <c r="V4537"/>
      <c r="W4537"/>
      <c r="X4537"/>
      <c r="Y4537"/>
      <c r="Z4537"/>
      <c r="AA4537"/>
      <c r="AB4537"/>
      <c r="AC4537"/>
      <c r="AD4537"/>
      <c r="AE4537"/>
      <c r="AF4537"/>
      <c r="AG4537"/>
      <c r="AH4537"/>
      <c r="AI4537"/>
      <c r="AJ4537"/>
      <c r="AK4537"/>
      <c r="AL4537"/>
      <c r="AM4537"/>
      <c r="AN4537"/>
      <c r="AO4537"/>
      <c r="AP4537"/>
      <c r="AQ4537"/>
      <c r="AR4537"/>
      <c r="AS4537"/>
      <c r="AT4537"/>
      <c r="AU4537"/>
      <c r="AV4537"/>
      <c r="AW4537"/>
      <c r="AX4537"/>
      <c r="AY4537"/>
      <c r="AZ4537"/>
      <c r="BA4537"/>
      <c r="BB4537"/>
      <c r="BC4537"/>
      <c r="BD4537"/>
      <c r="BE4537"/>
      <c r="BF4537"/>
      <c r="BG4537"/>
      <c r="BH4537"/>
      <c r="BI4537"/>
      <c r="BJ4537"/>
      <c r="BK4537"/>
      <c r="BL4537"/>
      <c r="BM4537"/>
      <c r="BN4537"/>
      <c r="BO4537"/>
    </row>
    <row r="4538" spans="1:67" ht="15" x14ac:dyDescent="0.25">
      <c r="A4538" s="245" t="s">
        <v>2037</v>
      </c>
      <c r="B4538" s="245" t="s">
        <v>2036</v>
      </c>
      <c r="C4538" s="245" t="s">
        <v>2430</v>
      </c>
      <c r="D4538" s="245" t="s">
        <v>2429</v>
      </c>
      <c r="E4538" s="246" t="s">
        <v>44</v>
      </c>
      <c r="F4538" s="245" t="s">
        <v>44</v>
      </c>
      <c r="G4538" s="245" t="s">
        <v>2776</v>
      </c>
      <c r="H4538" s="245" t="s">
        <v>19928</v>
      </c>
      <c r="I4538" s="245" t="s">
        <v>24</v>
      </c>
      <c r="J4538" s="245" t="s">
        <v>59</v>
      </c>
      <c r="K4538" s="246" t="s">
        <v>24750</v>
      </c>
      <c r="L4538" s="245" t="s">
        <v>568</v>
      </c>
      <c r="M4538"/>
      <c r="N4538"/>
      <c r="O4538"/>
      <c r="P4538"/>
      <c r="Q4538"/>
      <c r="R4538"/>
      <c r="S4538"/>
      <c r="T4538"/>
      <c r="U4538"/>
      <c r="V4538"/>
      <c r="W4538"/>
      <c r="X4538"/>
      <c r="Y4538"/>
      <c r="Z4538"/>
      <c r="AA4538"/>
      <c r="AB4538"/>
      <c r="AC4538"/>
      <c r="AD4538"/>
      <c r="AE4538"/>
      <c r="AF4538"/>
      <c r="AG4538"/>
      <c r="AH4538"/>
      <c r="AI4538"/>
      <c r="AJ4538"/>
      <c r="AK4538"/>
      <c r="AL4538"/>
      <c r="AM4538"/>
      <c r="AN4538"/>
      <c r="AO4538"/>
      <c r="AP4538"/>
      <c r="AQ4538"/>
      <c r="AR4538"/>
      <c r="AS4538"/>
      <c r="AT4538"/>
      <c r="AU4538"/>
      <c r="AV4538"/>
      <c r="AW4538"/>
      <c r="AX4538"/>
      <c r="AY4538"/>
      <c r="AZ4538"/>
      <c r="BA4538"/>
      <c r="BB4538"/>
      <c r="BC4538"/>
      <c r="BD4538"/>
      <c r="BE4538"/>
      <c r="BF4538"/>
      <c r="BG4538"/>
      <c r="BH4538"/>
      <c r="BI4538"/>
      <c r="BJ4538"/>
      <c r="BK4538"/>
      <c r="BL4538"/>
      <c r="BM4538"/>
      <c r="BN4538"/>
      <c r="BO4538"/>
    </row>
    <row r="4539" spans="1:67" ht="15" x14ac:dyDescent="0.25">
      <c r="A4539" s="245" t="s">
        <v>2037</v>
      </c>
      <c r="B4539" s="245" t="s">
        <v>2036</v>
      </c>
      <c r="C4539" s="245" t="s">
        <v>2430</v>
      </c>
      <c r="D4539" s="245" t="s">
        <v>2429</v>
      </c>
      <c r="E4539" s="246" t="s">
        <v>44</v>
      </c>
      <c r="F4539" s="245" t="s">
        <v>44</v>
      </c>
      <c r="G4539" s="245" t="s">
        <v>2775</v>
      </c>
      <c r="H4539" s="245" t="s">
        <v>19930</v>
      </c>
      <c r="I4539" s="245" t="s">
        <v>24</v>
      </c>
      <c r="J4539" s="245" t="s">
        <v>59</v>
      </c>
      <c r="K4539" s="246" t="s">
        <v>24751</v>
      </c>
      <c r="L4539" s="245" t="s">
        <v>568</v>
      </c>
      <c r="M4539"/>
      <c r="N4539"/>
      <c r="O4539"/>
      <c r="P4539"/>
      <c r="Q4539"/>
      <c r="R4539"/>
      <c r="S4539"/>
      <c r="T4539"/>
      <c r="U4539"/>
      <c r="V4539"/>
      <c r="W4539"/>
      <c r="X4539"/>
      <c r="Y4539"/>
      <c r="Z4539"/>
      <c r="AA4539"/>
      <c r="AB4539"/>
      <c r="AC4539"/>
      <c r="AD4539"/>
      <c r="AE4539"/>
      <c r="AF4539"/>
      <c r="AG4539"/>
      <c r="AH4539"/>
      <c r="AI4539"/>
      <c r="AJ4539"/>
      <c r="AK4539"/>
      <c r="AL4539"/>
      <c r="AM4539"/>
      <c r="AN4539"/>
      <c r="AO4539"/>
      <c r="AP4539"/>
      <c r="AQ4539"/>
      <c r="AR4539"/>
      <c r="AS4539"/>
      <c r="AT4539"/>
      <c r="AU4539"/>
      <c r="AV4539"/>
      <c r="AW4539"/>
      <c r="AX4539"/>
      <c r="AY4539"/>
      <c r="AZ4539"/>
      <c r="BA4539"/>
      <c r="BB4539"/>
      <c r="BC4539"/>
      <c r="BD4539"/>
      <c r="BE4539"/>
      <c r="BF4539"/>
      <c r="BG4539"/>
      <c r="BH4539"/>
      <c r="BI4539"/>
      <c r="BJ4539"/>
      <c r="BK4539"/>
      <c r="BL4539"/>
      <c r="BM4539"/>
      <c r="BN4539"/>
      <c r="BO4539"/>
    </row>
    <row r="4540" spans="1:67" ht="15" x14ac:dyDescent="0.25">
      <c r="A4540" s="245" t="s">
        <v>2037</v>
      </c>
      <c r="B4540" s="245" t="s">
        <v>2036</v>
      </c>
      <c r="C4540" s="245" t="s">
        <v>2430</v>
      </c>
      <c r="D4540" s="245" t="s">
        <v>2429</v>
      </c>
      <c r="E4540" s="246" t="s">
        <v>44</v>
      </c>
      <c r="F4540" s="245" t="s">
        <v>44</v>
      </c>
      <c r="G4540" s="245" t="s">
        <v>2774</v>
      </c>
      <c r="H4540" s="245" t="s">
        <v>19932</v>
      </c>
      <c r="I4540" s="245" t="s">
        <v>24</v>
      </c>
      <c r="J4540" s="245" t="s">
        <v>59</v>
      </c>
      <c r="K4540" s="246" t="s">
        <v>24752</v>
      </c>
      <c r="L4540" s="245" t="s">
        <v>568</v>
      </c>
      <c r="M4540"/>
      <c r="N4540"/>
      <c r="O4540"/>
      <c r="P4540"/>
      <c r="Q4540"/>
      <c r="R4540"/>
      <c r="S4540"/>
      <c r="T4540"/>
      <c r="U4540"/>
      <c r="V4540"/>
      <c r="W4540"/>
      <c r="X4540"/>
      <c r="Y4540"/>
      <c r="Z4540"/>
      <c r="AA4540"/>
      <c r="AB4540"/>
      <c r="AC4540"/>
      <c r="AD4540"/>
      <c r="AE4540"/>
      <c r="AF4540"/>
      <c r="AG4540"/>
      <c r="AH4540"/>
      <c r="AI4540"/>
      <c r="AJ4540"/>
      <c r="AK4540"/>
      <c r="AL4540"/>
      <c r="AM4540"/>
      <c r="AN4540"/>
      <c r="AO4540"/>
      <c r="AP4540"/>
      <c r="AQ4540"/>
      <c r="AR4540"/>
      <c r="AS4540"/>
      <c r="AT4540"/>
      <c r="AU4540"/>
      <c r="AV4540"/>
      <c r="AW4540"/>
      <c r="AX4540"/>
      <c r="AY4540"/>
      <c r="AZ4540"/>
      <c r="BA4540"/>
      <c r="BB4540"/>
      <c r="BC4540"/>
      <c r="BD4540"/>
      <c r="BE4540"/>
      <c r="BF4540"/>
      <c r="BG4540"/>
      <c r="BH4540"/>
      <c r="BI4540"/>
      <c r="BJ4540"/>
      <c r="BK4540"/>
      <c r="BL4540"/>
      <c r="BM4540"/>
      <c r="BN4540"/>
      <c r="BO4540"/>
    </row>
    <row r="4541" spans="1:67" ht="15" x14ac:dyDescent="0.25">
      <c r="A4541" s="245" t="s">
        <v>2037</v>
      </c>
      <c r="B4541" s="245" t="s">
        <v>2036</v>
      </c>
      <c r="C4541" s="245" t="s">
        <v>2430</v>
      </c>
      <c r="D4541" s="245" t="s">
        <v>2429</v>
      </c>
      <c r="E4541" s="246" t="s">
        <v>44</v>
      </c>
      <c r="F4541" s="245" t="s">
        <v>44</v>
      </c>
      <c r="G4541" s="245" t="s">
        <v>2773</v>
      </c>
      <c r="H4541" s="245" t="s">
        <v>19934</v>
      </c>
      <c r="I4541" s="245" t="s">
        <v>24</v>
      </c>
      <c r="J4541" s="245" t="s">
        <v>59</v>
      </c>
      <c r="K4541" s="246" t="s">
        <v>16085</v>
      </c>
      <c r="L4541" s="245" t="s">
        <v>568</v>
      </c>
      <c r="M4541"/>
      <c r="N4541"/>
      <c r="O4541"/>
      <c r="P4541"/>
      <c r="Q4541"/>
      <c r="R4541"/>
      <c r="S4541"/>
      <c r="T4541"/>
      <c r="U4541"/>
      <c r="V4541"/>
      <c r="W4541"/>
      <c r="X4541"/>
      <c r="Y4541"/>
      <c r="Z4541"/>
      <c r="AA4541"/>
      <c r="AB4541"/>
      <c r="AC4541"/>
      <c r="AD4541"/>
      <c r="AE4541"/>
      <c r="AF4541"/>
      <c r="AG4541"/>
      <c r="AH4541"/>
      <c r="AI4541"/>
      <c r="AJ4541"/>
      <c r="AK4541"/>
      <c r="AL4541"/>
      <c r="AM4541"/>
      <c r="AN4541"/>
      <c r="AO4541"/>
      <c r="AP4541"/>
      <c r="AQ4541"/>
      <c r="AR4541"/>
      <c r="AS4541"/>
      <c r="AT4541"/>
      <c r="AU4541"/>
      <c r="AV4541"/>
      <c r="AW4541"/>
      <c r="AX4541"/>
      <c r="AY4541"/>
      <c r="AZ4541"/>
      <c r="BA4541"/>
      <c r="BB4541"/>
      <c r="BC4541"/>
      <c r="BD4541"/>
      <c r="BE4541"/>
      <c r="BF4541"/>
      <c r="BG4541"/>
      <c r="BH4541"/>
      <c r="BI4541"/>
      <c r="BJ4541"/>
      <c r="BK4541"/>
      <c r="BL4541"/>
      <c r="BM4541"/>
      <c r="BN4541"/>
      <c r="BO4541"/>
    </row>
    <row r="4542" spans="1:67" ht="15" x14ac:dyDescent="0.25">
      <c r="A4542" s="245" t="s">
        <v>2037</v>
      </c>
      <c r="B4542" s="245" t="s">
        <v>2036</v>
      </c>
      <c r="C4542" s="245" t="s">
        <v>2430</v>
      </c>
      <c r="D4542" s="245" t="s">
        <v>2429</v>
      </c>
      <c r="E4542" s="246" t="s">
        <v>44</v>
      </c>
      <c r="F4542" s="245" t="s">
        <v>44</v>
      </c>
      <c r="G4542" s="245" t="s">
        <v>2772</v>
      </c>
      <c r="H4542" s="245" t="s">
        <v>19936</v>
      </c>
      <c r="I4542" s="245" t="s">
        <v>24</v>
      </c>
      <c r="J4542" s="245" t="s">
        <v>59</v>
      </c>
      <c r="K4542" s="246" t="s">
        <v>24753</v>
      </c>
      <c r="L4542" s="245" t="s">
        <v>568</v>
      </c>
      <c r="M4542"/>
      <c r="N4542"/>
      <c r="O4542"/>
      <c r="P4542"/>
      <c r="Q4542"/>
      <c r="R4542"/>
      <c r="S4542"/>
      <c r="T4542"/>
      <c r="U4542"/>
      <c r="V4542"/>
      <c r="W4542"/>
      <c r="X4542"/>
      <c r="Y4542"/>
      <c r="Z4542"/>
      <c r="AA4542"/>
      <c r="AB4542"/>
      <c r="AC4542"/>
      <c r="AD4542"/>
      <c r="AE4542"/>
      <c r="AF4542"/>
      <c r="AG4542"/>
      <c r="AH4542"/>
      <c r="AI4542"/>
      <c r="AJ4542"/>
      <c r="AK4542"/>
      <c r="AL4542"/>
      <c r="AM4542"/>
      <c r="AN4542"/>
      <c r="AO4542"/>
      <c r="AP4542"/>
      <c r="AQ4542"/>
      <c r="AR4542"/>
      <c r="AS4542"/>
      <c r="AT4542"/>
      <c r="AU4542"/>
      <c r="AV4542"/>
      <c r="AW4542"/>
      <c r="AX4542"/>
      <c r="AY4542"/>
      <c r="AZ4542"/>
      <c r="BA4542"/>
      <c r="BB4542"/>
      <c r="BC4542"/>
      <c r="BD4542"/>
      <c r="BE4542"/>
      <c r="BF4542"/>
      <c r="BG4542"/>
      <c r="BH4542"/>
      <c r="BI4542"/>
      <c r="BJ4542"/>
      <c r="BK4542"/>
      <c r="BL4542"/>
      <c r="BM4542"/>
      <c r="BN4542"/>
      <c r="BO4542"/>
    </row>
    <row r="4543" spans="1:67" ht="15" x14ac:dyDescent="0.25">
      <c r="A4543" s="245" t="s">
        <v>2037</v>
      </c>
      <c r="B4543" s="245" t="s">
        <v>2036</v>
      </c>
      <c r="C4543" s="245" t="s">
        <v>2430</v>
      </c>
      <c r="D4543" s="245" t="s">
        <v>2429</v>
      </c>
      <c r="E4543" s="246" t="s">
        <v>44</v>
      </c>
      <c r="F4543" s="245" t="s">
        <v>44</v>
      </c>
      <c r="G4543" s="245" t="s">
        <v>2771</v>
      </c>
      <c r="H4543" s="245" t="s">
        <v>2770</v>
      </c>
      <c r="I4543" s="245" t="s">
        <v>24</v>
      </c>
      <c r="J4543" s="245" t="s">
        <v>59</v>
      </c>
      <c r="K4543" s="246" t="s">
        <v>8229</v>
      </c>
      <c r="L4543" s="245" t="s">
        <v>568</v>
      </c>
      <c r="M4543"/>
      <c r="N4543"/>
      <c r="O4543"/>
      <c r="P4543"/>
      <c r="Q4543"/>
      <c r="R4543"/>
      <c r="S4543"/>
      <c r="T4543"/>
      <c r="U4543"/>
      <c r="V4543"/>
      <c r="W4543"/>
      <c r="X4543"/>
      <c r="Y4543"/>
      <c r="Z4543"/>
      <c r="AA4543"/>
      <c r="AB4543"/>
      <c r="AC4543"/>
      <c r="AD4543"/>
      <c r="AE4543"/>
      <c r="AF4543"/>
      <c r="AG4543"/>
      <c r="AH4543"/>
      <c r="AI4543"/>
      <c r="AJ4543"/>
      <c r="AK4543"/>
      <c r="AL4543"/>
      <c r="AM4543"/>
      <c r="AN4543"/>
      <c r="AO4543"/>
      <c r="AP4543"/>
      <c r="AQ4543"/>
      <c r="AR4543"/>
      <c r="AS4543"/>
      <c r="AT4543"/>
      <c r="AU4543"/>
      <c r="AV4543"/>
      <c r="AW4543"/>
      <c r="AX4543"/>
      <c r="AY4543"/>
      <c r="AZ4543"/>
      <c r="BA4543"/>
      <c r="BB4543"/>
      <c r="BC4543"/>
      <c r="BD4543"/>
      <c r="BE4543"/>
      <c r="BF4543"/>
      <c r="BG4543"/>
      <c r="BH4543"/>
      <c r="BI4543"/>
      <c r="BJ4543"/>
      <c r="BK4543"/>
      <c r="BL4543"/>
      <c r="BM4543"/>
      <c r="BN4543"/>
      <c r="BO4543"/>
    </row>
    <row r="4544" spans="1:67" ht="15" x14ac:dyDescent="0.25">
      <c r="A4544" s="245" t="s">
        <v>2037</v>
      </c>
      <c r="B4544" s="245" t="s">
        <v>2036</v>
      </c>
      <c r="C4544" s="245" t="s">
        <v>2430</v>
      </c>
      <c r="D4544" s="245" t="s">
        <v>2429</v>
      </c>
      <c r="E4544" s="246" t="s">
        <v>44</v>
      </c>
      <c r="F4544" s="245" t="s">
        <v>44</v>
      </c>
      <c r="G4544" s="245" t="s">
        <v>2769</v>
      </c>
      <c r="H4544" s="245" t="s">
        <v>2768</v>
      </c>
      <c r="I4544" s="245" t="s">
        <v>24</v>
      </c>
      <c r="J4544" s="245" t="s">
        <v>59</v>
      </c>
      <c r="K4544" s="246" t="s">
        <v>13453</v>
      </c>
      <c r="L4544" s="245" t="s">
        <v>568</v>
      </c>
      <c r="M4544"/>
      <c r="N4544"/>
      <c r="O4544"/>
      <c r="P4544"/>
      <c r="Q4544"/>
      <c r="R4544"/>
      <c r="S4544"/>
      <c r="T4544"/>
      <c r="U4544"/>
      <c r="V4544"/>
      <c r="W4544"/>
      <c r="X4544"/>
      <c r="Y4544"/>
      <c r="Z4544"/>
      <c r="AA4544"/>
      <c r="AB4544"/>
      <c r="AC4544"/>
      <c r="AD4544"/>
      <c r="AE4544"/>
      <c r="AF4544"/>
      <c r="AG4544"/>
      <c r="AH4544"/>
      <c r="AI4544"/>
      <c r="AJ4544"/>
      <c r="AK4544"/>
      <c r="AL4544"/>
      <c r="AM4544"/>
      <c r="AN4544"/>
      <c r="AO4544"/>
      <c r="AP4544"/>
      <c r="AQ4544"/>
      <c r="AR4544"/>
      <c r="AS4544"/>
      <c r="AT4544"/>
      <c r="AU4544"/>
      <c r="AV4544"/>
      <c r="AW4544"/>
      <c r="AX4544"/>
      <c r="AY4544"/>
      <c r="AZ4544"/>
      <c r="BA4544"/>
      <c r="BB4544"/>
      <c r="BC4544"/>
      <c r="BD4544"/>
      <c r="BE4544"/>
      <c r="BF4544"/>
      <c r="BG4544"/>
      <c r="BH4544"/>
      <c r="BI4544"/>
      <c r="BJ4544"/>
      <c r="BK4544"/>
      <c r="BL4544"/>
      <c r="BM4544"/>
      <c r="BN4544"/>
      <c r="BO4544"/>
    </row>
    <row r="4545" spans="1:67" ht="15" x14ac:dyDescent="0.25">
      <c r="A4545" s="245" t="s">
        <v>2037</v>
      </c>
      <c r="B4545" s="245" t="s">
        <v>2036</v>
      </c>
      <c r="C4545" s="245" t="s">
        <v>2430</v>
      </c>
      <c r="D4545" s="245" t="s">
        <v>2429</v>
      </c>
      <c r="E4545" s="246" t="s">
        <v>44</v>
      </c>
      <c r="F4545" s="245" t="s">
        <v>44</v>
      </c>
      <c r="G4545" s="245" t="s">
        <v>2767</v>
      </c>
      <c r="H4545" s="245" t="s">
        <v>2766</v>
      </c>
      <c r="I4545" s="245" t="s">
        <v>24</v>
      </c>
      <c r="J4545" s="245" t="s">
        <v>59</v>
      </c>
      <c r="K4545" s="246" t="s">
        <v>10338</v>
      </c>
      <c r="L4545" s="245" t="s">
        <v>568</v>
      </c>
      <c r="M4545"/>
      <c r="N4545"/>
      <c r="O4545"/>
      <c r="P4545"/>
      <c r="Q4545"/>
      <c r="R4545"/>
      <c r="S4545"/>
      <c r="T4545"/>
      <c r="U4545"/>
      <c r="V4545"/>
      <c r="W4545"/>
      <c r="X4545"/>
      <c r="Y4545"/>
      <c r="Z4545"/>
      <c r="AA4545"/>
      <c r="AB4545"/>
      <c r="AC4545"/>
      <c r="AD4545"/>
      <c r="AE4545"/>
      <c r="AF4545"/>
      <c r="AG4545"/>
      <c r="AH4545"/>
      <c r="AI4545"/>
      <c r="AJ4545"/>
      <c r="AK4545"/>
      <c r="AL4545"/>
      <c r="AM4545"/>
      <c r="AN4545"/>
      <c r="AO4545"/>
      <c r="AP4545"/>
      <c r="AQ4545"/>
      <c r="AR4545"/>
      <c r="AS4545"/>
      <c r="AT4545"/>
      <c r="AU4545"/>
      <c r="AV4545"/>
      <c r="AW4545"/>
      <c r="AX4545"/>
      <c r="AY4545"/>
      <c r="AZ4545"/>
      <c r="BA4545"/>
      <c r="BB4545"/>
      <c r="BC4545"/>
      <c r="BD4545"/>
      <c r="BE4545"/>
      <c r="BF4545"/>
      <c r="BG4545"/>
      <c r="BH4545"/>
      <c r="BI4545"/>
      <c r="BJ4545"/>
      <c r="BK4545"/>
      <c r="BL4545"/>
      <c r="BM4545"/>
      <c r="BN4545"/>
      <c r="BO4545"/>
    </row>
    <row r="4546" spans="1:67" ht="15" x14ac:dyDescent="0.25">
      <c r="A4546" s="245" t="s">
        <v>2037</v>
      </c>
      <c r="B4546" s="245" t="s">
        <v>2036</v>
      </c>
      <c r="C4546" s="245" t="s">
        <v>2430</v>
      </c>
      <c r="D4546" s="245" t="s">
        <v>2429</v>
      </c>
      <c r="E4546" s="246" t="s">
        <v>44</v>
      </c>
      <c r="F4546" s="245" t="s">
        <v>44</v>
      </c>
      <c r="G4546" s="245" t="s">
        <v>2765</v>
      </c>
      <c r="H4546" s="245" t="s">
        <v>2764</v>
      </c>
      <c r="I4546" s="245" t="s">
        <v>24</v>
      </c>
      <c r="J4546" s="245" t="s">
        <v>59</v>
      </c>
      <c r="K4546" s="246" t="s">
        <v>8992</v>
      </c>
      <c r="L4546" s="245" t="s">
        <v>568</v>
      </c>
      <c r="M4546"/>
      <c r="N4546"/>
      <c r="O4546"/>
      <c r="P4546"/>
      <c r="Q4546"/>
      <c r="R4546"/>
      <c r="S4546"/>
      <c r="T4546"/>
      <c r="U4546"/>
      <c r="V4546"/>
      <c r="W4546"/>
      <c r="X4546"/>
      <c r="Y4546"/>
      <c r="Z4546"/>
      <c r="AA4546"/>
      <c r="AB4546"/>
      <c r="AC4546"/>
      <c r="AD4546"/>
      <c r="AE4546"/>
      <c r="AF4546"/>
      <c r="AG4546"/>
      <c r="AH4546"/>
      <c r="AI4546"/>
      <c r="AJ4546"/>
      <c r="AK4546"/>
      <c r="AL4546"/>
      <c r="AM4546"/>
      <c r="AN4546"/>
      <c r="AO4546"/>
      <c r="AP4546"/>
      <c r="AQ4546"/>
      <c r="AR4546"/>
      <c r="AS4546"/>
      <c r="AT4546"/>
      <c r="AU4546"/>
      <c r="AV4546"/>
      <c r="AW4546"/>
      <c r="AX4546"/>
      <c r="AY4546"/>
      <c r="AZ4546"/>
      <c r="BA4546"/>
      <c r="BB4546"/>
      <c r="BC4546"/>
      <c r="BD4546"/>
      <c r="BE4546"/>
      <c r="BF4546"/>
      <c r="BG4546"/>
      <c r="BH4546"/>
      <c r="BI4546"/>
      <c r="BJ4546"/>
      <c r="BK4546"/>
      <c r="BL4546"/>
      <c r="BM4546"/>
      <c r="BN4546"/>
      <c r="BO4546"/>
    </row>
    <row r="4547" spans="1:67" ht="15" x14ac:dyDescent="0.25">
      <c r="A4547" s="245" t="s">
        <v>2037</v>
      </c>
      <c r="B4547" s="245" t="s">
        <v>2036</v>
      </c>
      <c r="C4547" s="245" t="s">
        <v>2430</v>
      </c>
      <c r="D4547" s="245" t="s">
        <v>2429</v>
      </c>
      <c r="E4547" s="246" t="s">
        <v>44</v>
      </c>
      <c r="F4547" s="245" t="s">
        <v>44</v>
      </c>
      <c r="G4547" s="245" t="s">
        <v>2762</v>
      </c>
      <c r="H4547" s="245" t="s">
        <v>2761</v>
      </c>
      <c r="I4547" s="245" t="s">
        <v>24</v>
      </c>
      <c r="J4547" s="245" t="s">
        <v>59</v>
      </c>
      <c r="K4547" s="246" t="s">
        <v>15180</v>
      </c>
      <c r="L4547" s="245" t="s">
        <v>568</v>
      </c>
      <c r="M4547"/>
      <c r="N4547"/>
      <c r="O4547"/>
      <c r="P4547"/>
      <c r="Q4547"/>
      <c r="R4547"/>
      <c r="S4547"/>
      <c r="T4547"/>
      <c r="U4547"/>
      <c r="V4547"/>
      <c r="W4547"/>
      <c r="X4547"/>
      <c r="Y4547"/>
      <c r="Z4547"/>
      <c r="AA4547"/>
      <c r="AB4547"/>
      <c r="AC4547"/>
      <c r="AD4547"/>
      <c r="AE4547"/>
      <c r="AF4547"/>
      <c r="AG4547"/>
      <c r="AH4547"/>
      <c r="AI4547"/>
      <c r="AJ4547"/>
      <c r="AK4547"/>
      <c r="AL4547"/>
      <c r="AM4547"/>
      <c r="AN4547"/>
      <c r="AO4547"/>
      <c r="AP4547"/>
      <c r="AQ4547"/>
      <c r="AR4547"/>
      <c r="AS4547"/>
      <c r="AT4547"/>
      <c r="AU4547"/>
      <c r="AV4547"/>
      <c r="AW4547"/>
      <c r="AX4547"/>
      <c r="AY4547"/>
      <c r="AZ4547"/>
      <c r="BA4547"/>
      <c r="BB4547"/>
      <c r="BC4547"/>
      <c r="BD4547"/>
      <c r="BE4547"/>
      <c r="BF4547"/>
      <c r="BG4547"/>
      <c r="BH4547"/>
      <c r="BI4547"/>
      <c r="BJ4547"/>
      <c r="BK4547"/>
      <c r="BL4547"/>
      <c r="BM4547"/>
      <c r="BN4547"/>
      <c r="BO4547"/>
    </row>
    <row r="4548" spans="1:67" ht="15" x14ac:dyDescent="0.25">
      <c r="A4548" s="245" t="s">
        <v>2037</v>
      </c>
      <c r="B4548" s="245" t="s">
        <v>2036</v>
      </c>
      <c r="C4548" s="245" t="s">
        <v>2430</v>
      </c>
      <c r="D4548" s="245" t="s">
        <v>2429</v>
      </c>
      <c r="E4548" s="246" t="s">
        <v>44</v>
      </c>
      <c r="F4548" s="245" t="s">
        <v>44</v>
      </c>
      <c r="G4548" s="245" t="s">
        <v>2760</v>
      </c>
      <c r="H4548" s="245" t="s">
        <v>2759</v>
      </c>
      <c r="I4548" s="245" t="s">
        <v>24</v>
      </c>
      <c r="J4548" s="245" t="s">
        <v>59</v>
      </c>
      <c r="K4548" s="246" t="s">
        <v>3492</v>
      </c>
      <c r="L4548" s="245" t="s">
        <v>568</v>
      </c>
      <c r="M4548"/>
      <c r="N4548"/>
      <c r="O4548"/>
      <c r="P4548"/>
      <c r="Q4548"/>
      <c r="R4548"/>
      <c r="S4548"/>
      <c r="T4548"/>
      <c r="U4548"/>
      <c r="V4548"/>
      <c r="W4548"/>
      <c r="X4548"/>
      <c r="Y4548"/>
      <c r="Z4548"/>
      <c r="AA4548"/>
      <c r="AB4548"/>
      <c r="AC4548"/>
      <c r="AD4548"/>
      <c r="AE4548"/>
      <c r="AF4548"/>
      <c r="AG4548"/>
      <c r="AH4548"/>
      <c r="AI4548"/>
      <c r="AJ4548"/>
      <c r="AK4548"/>
      <c r="AL4548"/>
      <c r="AM4548"/>
      <c r="AN4548"/>
      <c r="AO4548"/>
      <c r="AP4548"/>
      <c r="AQ4548"/>
      <c r="AR4548"/>
      <c r="AS4548"/>
      <c r="AT4548"/>
      <c r="AU4548"/>
      <c r="AV4548"/>
      <c r="AW4548"/>
      <c r="AX4548"/>
      <c r="AY4548"/>
      <c r="AZ4548"/>
      <c r="BA4548"/>
      <c r="BB4548"/>
      <c r="BC4548"/>
      <c r="BD4548"/>
      <c r="BE4548"/>
      <c r="BF4548"/>
      <c r="BG4548"/>
      <c r="BH4548"/>
      <c r="BI4548"/>
      <c r="BJ4548"/>
      <c r="BK4548"/>
      <c r="BL4548"/>
      <c r="BM4548"/>
      <c r="BN4548"/>
      <c r="BO4548"/>
    </row>
    <row r="4549" spans="1:67" ht="15" x14ac:dyDescent="0.25">
      <c r="A4549" s="245" t="s">
        <v>2037</v>
      </c>
      <c r="B4549" s="245" t="s">
        <v>2036</v>
      </c>
      <c r="C4549" s="245" t="s">
        <v>2430</v>
      </c>
      <c r="D4549" s="245" t="s">
        <v>2429</v>
      </c>
      <c r="E4549" s="246" t="s">
        <v>44</v>
      </c>
      <c r="F4549" s="245" t="s">
        <v>44</v>
      </c>
      <c r="G4549" s="245" t="s">
        <v>2758</v>
      </c>
      <c r="H4549" s="245" t="s">
        <v>2757</v>
      </c>
      <c r="I4549" s="245" t="s">
        <v>24</v>
      </c>
      <c r="J4549" s="245" t="s">
        <v>59</v>
      </c>
      <c r="K4549" s="246" t="s">
        <v>24754</v>
      </c>
      <c r="L4549" s="245" t="s">
        <v>568</v>
      </c>
      <c r="M4549"/>
      <c r="N4549"/>
      <c r="O4549"/>
      <c r="P4549"/>
      <c r="Q4549"/>
      <c r="R4549"/>
      <c r="S4549"/>
      <c r="T4549"/>
      <c r="U4549"/>
      <c r="V4549"/>
      <c r="W4549"/>
      <c r="X4549"/>
      <c r="Y4549"/>
      <c r="Z4549"/>
      <c r="AA4549"/>
      <c r="AB4549"/>
      <c r="AC4549"/>
      <c r="AD4549"/>
      <c r="AE4549"/>
      <c r="AF4549"/>
      <c r="AG4549"/>
      <c r="AH4549"/>
      <c r="AI4549"/>
      <c r="AJ4549"/>
      <c r="AK4549"/>
      <c r="AL4549"/>
      <c r="AM4549"/>
      <c r="AN4549"/>
      <c r="AO4549"/>
      <c r="AP4549"/>
      <c r="AQ4549"/>
      <c r="AR4549"/>
      <c r="AS4549"/>
      <c r="AT4549"/>
      <c r="AU4549"/>
      <c r="AV4549"/>
      <c r="AW4549"/>
      <c r="AX4549"/>
      <c r="AY4549"/>
      <c r="AZ4549"/>
      <c r="BA4549"/>
      <c r="BB4549"/>
      <c r="BC4549"/>
      <c r="BD4549"/>
      <c r="BE4549"/>
      <c r="BF4549"/>
      <c r="BG4549"/>
      <c r="BH4549"/>
      <c r="BI4549"/>
      <c r="BJ4549"/>
      <c r="BK4549"/>
      <c r="BL4549"/>
      <c r="BM4549"/>
      <c r="BN4549"/>
      <c r="BO4549"/>
    </row>
    <row r="4550" spans="1:67" ht="15" x14ac:dyDescent="0.25">
      <c r="A4550" s="245" t="s">
        <v>2037</v>
      </c>
      <c r="B4550" s="245" t="s">
        <v>2036</v>
      </c>
      <c r="C4550" s="245" t="s">
        <v>2430</v>
      </c>
      <c r="D4550" s="245" t="s">
        <v>2429</v>
      </c>
      <c r="E4550" s="246" t="s">
        <v>44</v>
      </c>
      <c r="F4550" s="245" t="s">
        <v>44</v>
      </c>
      <c r="G4550" s="245" t="s">
        <v>2756</v>
      </c>
      <c r="H4550" s="245" t="s">
        <v>2755</v>
      </c>
      <c r="I4550" s="245" t="s">
        <v>24</v>
      </c>
      <c r="J4550" s="245" t="s">
        <v>59</v>
      </c>
      <c r="K4550" s="246" t="s">
        <v>24755</v>
      </c>
      <c r="L4550" s="245" t="s">
        <v>568</v>
      </c>
      <c r="M4550"/>
      <c r="N4550"/>
      <c r="O4550"/>
      <c r="P4550"/>
      <c r="Q4550"/>
      <c r="R4550"/>
      <c r="S4550"/>
      <c r="T4550"/>
      <c r="U4550"/>
      <c r="V4550"/>
      <c r="W4550"/>
      <c r="X4550"/>
      <c r="Y4550"/>
      <c r="Z4550"/>
      <c r="AA4550"/>
      <c r="AB4550"/>
      <c r="AC4550"/>
      <c r="AD4550"/>
      <c r="AE4550"/>
      <c r="AF4550"/>
      <c r="AG4550"/>
      <c r="AH4550"/>
      <c r="AI4550"/>
      <c r="AJ4550"/>
      <c r="AK4550"/>
      <c r="AL4550"/>
      <c r="AM4550"/>
      <c r="AN4550"/>
      <c r="AO4550"/>
      <c r="AP4550"/>
      <c r="AQ4550"/>
      <c r="AR4550"/>
      <c r="AS4550"/>
      <c r="AT4550"/>
      <c r="AU4550"/>
      <c r="AV4550"/>
      <c r="AW4550"/>
      <c r="AX4550"/>
      <c r="AY4550"/>
      <c r="AZ4550"/>
      <c r="BA4550"/>
      <c r="BB4550"/>
      <c r="BC4550"/>
      <c r="BD4550"/>
      <c r="BE4550"/>
      <c r="BF4550"/>
      <c r="BG4550"/>
      <c r="BH4550"/>
      <c r="BI4550"/>
      <c r="BJ4550"/>
      <c r="BK4550"/>
      <c r="BL4550"/>
      <c r="BM4550"/>
      <c r="BN4550"/>
      <c r="BO4550"/>
    </row>
    <row r="4551" spans="1:67" ht="15" x14ac:dyDescent="0.25">
      <c r="A4551" s="245" t="s">
        <v>2037</v>
      </c>
      <c r="B4551" s="245" t="s">
        <v>2036</v>
      </c>
      <c r="C4551" s="245" t="s">
        <v>2430</v>
      </c>
      <c r="D4551" s="245" t="s">
        <v>2429</v>
      </c>
      <c r="E4551" s="246" t="s">
        <v>44</v>
      </c>
      <c r="F4551" s="245" t="s">
        <v>44</v>
      </c>
      <c r="G4551" s="245" t="s">
        <v>2754</v>
      </c>
      <c r="H4551" s="245" t="s">
        <v>2753</v>
      </c>
      <c r="I4551" s="245" t="s">
        <v>24</v>
      </c>
      <c r="J4551" s="245" t="s">
        <v>59</v>
      </c>
      <c r="K4551" s="246" t="s">
        <v>16148</v>
      </c>
      <c r="L4551" s="245" t="s">
        <v>568</v>
      </c>
      <c r="M4551"/>
      <c r="N4551"/>
      <c r="O4551"/>
      <c r="P4551"/>
      <c r="Q4551"/>
      <c r="R4551"/>
      <c r="S4551"/>
      <c r="T4551"/>
      <c r="U4551"/>
      <c r="V4551"/>
      <c r="W4551"/>
      <c r="X4551"/>
      <c r="Y4551"/>
      <c r="Z4551"/>
      <c r="AA4551"/>
      <c r="AB4551"/>
      <c r="AC4551"/>
      <c r="AD4551"/>
      <c r="AE4551"/>
      <c r="AF4551"/>
      <c r="AG4551"/>
      <c r="AH4551"/>
      <c r="AI4551"/>
      <c r="AJ4551"/>
      <c r="AK4551"/>
      <c r="AL4551"/>
      <c r="AM4551"/>
      <c r="AN4551"/>
      <c r="AO4551"/>
      <c r="AP4551"/>
      <c r="AQ4551"/>
      <c r="AR4551"/>
      <c r="AS4551"/>
      <c r="AT4551"/>
      <c r="AU4551"/>
      <c r="AV4551"/>
      <c r="AW4551"/>
      <c r="AX4551"/>
      <c r="AY4551"/>
      <c r="AZ4551"/>
      <c r="BA4551"/>
      <c r="BB4551"/>
      <c r="BC4551"/>
      <c r="BD4551"/>
      <c r="BE4551"/>
      <c r="BF4551"/>
      <c r="BG4551"/>
      <c r="BH4551"/>
      <c r="BI4551"/>
      <c r="BJ4551"/>
      <c r="BK4551"/>
      <c r="BL4551"/>
      <c r="BM4551"/>
      <c r="BN4551"/>
      <c r="BO4551"/>
    </row>
    <row r="4552" spans="1:67" ht="15" x14ac:dyDescent="0.25">
      <c r="A4552" s="245" t="s">
        <v>2037</v>
      </c>
      <c r="B4552" s="245" t="s">
        <v>2036</v>
      </c>
      <c r="C4552" s="245" t="s">
        <v>2430</v>
      </c>
      <c r="D4552" s="245" t="s">
        <v>2429</v>
      </c>
      <c r="E4552" s="246" t="s">
        <v>44</v>
      </c>
      <c r="F4552" s="245" t="s">
        <v>44</v>
      </c>
      <c r="G4552" s="245" t="s">
        <v>2752</v>
      </c>
      <c r="H4552" s="245" t="s">
        <v>2751</v>
      </c>
      <c r="I4552" s="245" t="s">
        <v>24</v>
      </c>
      <c r="J4552" s="245" t="s">
        <v>59</v>
      </c>
      <c r="K4552" s="246" t="s">
        <v>10320</v>
      </c>
      <c r="L4552" s="245" t="s">
        <v>568</v>
      </c>
      <c r="M4552"/>
      <c r="N4552"/>
      <c r="O4552"/>
      <c r="P4552"/>
      <c r="Q4552"/>
      <c r="R4552"/>
      <c r="S4552"/>
      <c r="T4552"/>
      <c r="U4552"/>
      <c r="V4552"/>
      <c r="W4552"/>
      <c r="X4552"/>
      <c r="Y4552"/>
      <c r="Z4552"/>
      <c r="AA4552"/>
      <c r="AB4552"/>
      <c r="AC4552"/>
      <c r="AD4552"/>
      <c r="AE4552"/>
      <c r="AF4552"/>
      <c r="AG4552"/>
      <c r="AH4552"/>
      <c r="AI4552"/>
      <c r="AJ4552"/>
      <c r="AK4552"/>
      <c r="AL4552"/>
      <c r="AM4552"/>
      <c r="AN4552"/>
      <c r="AO4552"/>
      <c r="AP4552"/>
      <c r="AQ4552"/>
      <c r="AR4552"/>
      <c r="AS4552"/>
      <c r="AT4552"/>
      <c r="AU4552"/>
      <c r="AV4552"/>
      <c r="AW4552"/>
      <c r="AX4552"/>
      <c r="AY4552"/>
      <c r="AZ4552"/>
      <c r="BA4552"/>
      <c r="BB4552"/>
      <c r="BC4552"/>
      <c r="BD4552"/>
      <c r="BE4552"/>
      <c r="BF4552"/>
      <c r="BG4552"/>
      <c r="BH4552"/>
      <c r="BI4552"/>
      <c r="BJ4552"/>
      <c r="BK4552"/>
      <c r="BL4552"/>
      <c r="BM4552"/>
      <c r="BN4552"/>
      <c r="BO4552"/>
    </row>
    <row r="4553" spans="1:67" ht="15" x14ac:dyDescent="0.25">
      <c r="A4553" s="245" t="s">
        <v>2037</v>
      </c>
      <c r="B4553" s="245" t="s">
        <v>2036</v>
      </c>
      <c r="C4553" s="245" t="s">
        <v>2430</v>
      </c>
      <c r="D4553" s="245" t="s">
        <v>2429</v>
      </c>
      <c r="E4553" s="246" t="s">
        <v>44</v>
      </c>
      <c r="F4553" s="245" t="s">
        <v>44</v>
      </c>
      <c r="G4553" s="245" t="s">
        <v>2750</v>
      </c>
      <c r="H4553" s="245" t="s">
        <v>2749</v>
      </c>
      <c r="I4553" s="245" t="s">
        <v>24</v>
      </c>
      <c r="J4553" s="245" t="s">
        <v>59</v>
      </c>
      <c r="K4553" s="246" t="s">
        <v>24756</v>
      </c>
      <c r="L4553" s="245" t="s">
        <v>568</v>
      </c>
      <c r="M4553"/>
      <c r="N4553"/>
      <c r="O4553"/>
      <c r="P4553"/>
      <c r="Q4553"/>
      <c r="R4553"/>
      <c r="S4553"/>
      <c r="T4553"/>
      <c r="U4553"/>
      <c r="V4553"/>
      <c r="W4553"/>
      <c r="X4553"/>
      <c r="Y4553"/>
      <c r="Z4553"/>
      <c r="AA4553"/>
      <c r="AB4553"/>
      <c r="AC4553"/>
      <c r="AD4553"/>
      <c r="AE4553"/>
      <c r="AF4553"/>
      <c r="AG4553"/>
      <c r="AH4553"/>
      <c r="AI4553"/>
      <c r="AJ4553"/>
      <c r="AK4553"/>
      <c r="AL4553"/>
      <c r="AM4553"/>
      <c r="AN4553"/>
      <c r="AO4553"/>
      <c r="AP4553"/>
      <c r="AQ4553"/>
      <c r="AR4553"/>
      <c r="AS4553"/>
      <c r="AT4553"/>
      <c r="AU4553"/>
      <c r="AV4553"/>
      <c r="AW4553"/>
      <c r="AX4553"/>
      <c r="AY4553"/>
      <c r="AZ4553"/>
      <c r="BA4553"/>
      <c r="BB4553"/>
      <c r="BC4553"/>
      <c r="BD4553"/>
      <c r="BE4553"/>
      <c r="BF4553"/>
      <c r="BG4553"/>
      <c r="BH4553"/>
      <c r="BI4553"/>
      <c r="BJ4553"/>
      <c r="BK4553"/>
      <c r="BL4553"/>
      <c r="BM4553"/>
      <c r="BN4553"/>
      <c r="BO4553"/>
    </row>
    <row r="4554" spans="1:67" ht="15" x14ac:dyDescent="0.25">
      <c r="A4554" s="245" t="s">
        <v>2037</v>
      </c>
      <c r="B4554" s="245" t="s">
        <v>2036</v>
      </c>
      <c r="C4554" s="245" t="s">
        <v>2430</v>
      </c>
      <c r="D4554" s="245" t="s">
        <v>2429</v>
      </c>
      <c r="E4554" s="246" t="s">
        <v>44</v>
      </c>
      <c r="F4554" s="245" t="s">
        <v>44</v>
      </c>
      <c r="G4554" s="245" t="s">
        <v>2748</v>
      </c>
      <c r="H4554" s="245" t="s">
        <v>2747</v>
      </c>
      <c r="I4554" s="245" t="s">
        <v>24</v>
      </c>
      <c r="J4554" s="245" t="s">
        <v>59</v>
      </c>
      <c r="K4554" s="246" t="s">
        <v>1678</v>
      </c>
      <c r="L4554" s="245" t="s">
        <v>568</v>
      </c>
      <c r="M4554"/>
      <c r="N4554"/>
      <c r="O4554"/>
      <c r="P4554"/>
      <c r="Q4554"/>
      <c r="R4554"/>
      <c r="S4554"/>
      <c r="T4554"/>
      <c r="U4554"/>
      <c r="V4554"/>
      <c r="W4554"/>
      <c r="X4554"/>
      <c r="Y4554"/>
      <c r="Z4554"/>
      <c r="AA4554"/>
      <c r="AB4554"/>
      <c r="AC4554"/>
      <c r="AD4554"/>
      <c r="AE4554"/>
      <c r="AF4554"/>
      <c r="AG4554"/>
      <c r="AH4554"/>
      <c r="AI4554"/>
      <c r="AJ4554"/>
      <c r="AK4554"/>
      <c r="AL4554"/>
      <c r="AM4554"/>
      <c r="AN4554"/>
      <c r="AO4554"/>
      <c r="AP4554"/>
      <c r="AQ4554"/>
      <c r="AR4554"/>
      <c r="AS4554"/>
      <c r="AT4554"/>
      <c r="AU4554"/>
      <c r="AV4554"/>
      <c r="AW4554"/>
      <c r="AX4554"/>
      <c r="AY4554"/>
      <c r="AZ4554"/>
      <c r="BA4554"/>
      <c r="BB4554"/>
      <c r="BC4554"/>
      <c r="BD4554"/>
      <c r="BE4554"/>
      <c r="BF4554"/>
      <c r="BG4554"/>
      <c r="BH4554"/>
      <c r="BI4554"/>
      <c r="BJ4554"/>
      <c r="BK4554"/>
      <c r="BL4554"/>
      <c r="BM4554"/>
      <c r="BN4554"/>
      <c r="BO4554"/>
    </row>
    <row r="4555" spans="1:67" ht="15" x14ac:dyDescent="0.25">
      <c r="A4555" s="245" t="s">
        <v>2037</v>
      </c>
      <c r="B4555" s="245" t="s">
        <v>2036</v>
      </c>
      <c r="C4555" s="245" t="s">
        <v>2430</v>
      </c>
      <c r="D4555" s="245" t="s">
        <v>2429</v>
      </c>
      <c r="E4555" s="246" t="s">
        <v>44</v>
      </c>
      <c r="F4555" s="245" t="s">
        <v>44</v>
      </c>
      <c r="G4555" s="245" t="s">
        <v>2746</v>
      </c>
      <c r="H4555" s="245" t="s">
        <v>2745</v>
      </c>
      <c r="I4555" s="245" t="s">
        <v>24</v>
      </c>
      <c r="J4555" s="245" t="s">
        <v>59</v>
      </c>
      <c r="K4555" s="246" t="s">
        <v>8546</v>
      </c>
      <c r="L4555" s="245" t="s">
        <v>568</v>
      </c>
      <c r="M4555"/>
      <c r="N4555"/>
      <c r="O4555"/>
      <c r="P4555"/>
      <c r="Q4555"/>
      <c r="R4555"/>
      <c r="S4555"/>
      <c r="T4555"/>
      <c r="U4555"/>
      <c r="V4555"/>
      <c r="W4555"/>
      <c r="X4555"/>
      <c r="Y4555"/>
      <c r="Z4555"/>
      <c r="AA4555"/>
      <c r="AB4555"/>
      <c r="AC4555"/>
      <c r="AD4555"/>
      <c r="AE4555"/>
      <c r="AF4555"/>
      <c r="AG4555"/>
      <c r="AH4555"/>
      <c r="AI4555"/>
      <c r="AJ4555"/>
      <c r="AK4555"/>
      <c r="AL4555"/>
      <c r="AM4555"/>
      <c r="AN4555"/>
      <c r="AO4555"/>
      <c r="AP4555"/>
      <c r="AQ4555"/>
      <c r="AR4555"/>
      <c r="AS4555"/>
      <c r="AT4555"/>
      <c r="AU4555"/>
      <c r="AV4555"/>
      <c r="AW4555"/>
      <c r="AX4555"/>
      <c r="AY4555"/>
      <c r="AZ4555"/>
      <c r="BA4555"/>
      <c r="BB4555"/>
      <c r="BC4555"/>
      <c r="BD4555"/>
      <c r="BE4555"/>
      <c r="BF4555"/>
      <c r="BG4555"/>
      <c r="BH4555"/>
      <c r="BI4555"/>
      <c r="BJ4555"/>
      <c r="BK4555"/>
      <c r="BL4555"/>
      <c r="BM4555"/>
      <c r="BN4555"/>
      <c r="BO4555"/>
    </row>
    <row r="4556" spans="1:67" ht="15" x14ac:dyDescent="0.25">
      <c r="A4556" s="245" t="s">
        <v>2037</v>
      </c>
      <c r="B4556" s="245" t="s">
        <v>2036</v>
      </c>
      <c r="C4556" s="245" t="s">
        <v>2430</v>
      </c>
      <c r="D4556" s="245" t="s">
        <v>2429</v>
      </c>
      <c r="E4556" s="246" t="s">
        <v>44</v>
      </c>
      <c r="F4556" s="245" t="s">
        <v>44</v>
      </c>
      <c r="G4556" s="245" t="s">
        <v>2744</v>
      </c>
      <c r="H4556" s="245" t="s">
        <v>2743</v>
      </c>
      <c r="I4556" s="245" t="s">
        <v>24</v>
      </c>
      <c r="J4556" s="245" t="s">
        <v>59</v>
      </c>
      <c r="K4556" s="246" t="s">
        <v>12617</v>
      </c>
      <c r="L4556" s="245" t="s">
        <v>568</v>
      </c>
      <c r="M4556"/>
      <c r="N4556"/>
      <c r="O4556"/>
      <c r="P4556"/>
      <c r="Q4556"/>
      <c r="R4556"/>
      <c r="S4556"/>
      <c r="T4556"/>
      <c r="U4556"/>
      <c r="V4556"/>
      <c r="W4556"/>
      <c r="X4556"/>
      <c r="Y4556"/>
      <c r="Z4556"/>
      <c r="AA4556"/>
      <c r="AB4556"/>
      <c r="AC4556"/>
      <c r="AD4556"/>
      <c r="AE4556"/>
      <c r="AF4556"/>
      <c r="AG4556"/>
      <c r="AH4556"/>
      <c r="AI4556"/>
      <c r="AJ4556"/>
      <c r="AK4556"/>
      <c r="AL4556"/>
      <c r="AM4556"/>
      <c r="AN4556"/>
      <c r="AO4556"/>
      <c r="AP4556"/>
      <c r="AQ4556"/>
      <c r="AR4556"/>
      <c r="AS4556"/>
      <c r="AT4556"/>
      <c r="AU4556"/>
      <c r="AV4556"/>
      <c r="AW4556"/>
      <c r="AX4556"/>
      <c r="AY4556"/>
      <c r="AZ4556"/>
      <c r="BA4556"/>
      <c r="BB4556"/>
      <c r="BC4556"/>
      <c r="BD4556"/>
      <c r="BE4556"/>
      <c r="BF4556"/>
      <c r="BG4556"/>
      <c r="BH4556"/>
      <c r="BI4556"/>
      <c r="BJ4556"/>
      <c r="BK4556"/>
      <c r="BL4556"/>
      <c r="BM4556"/>
      <c r="BN4556"/>
      <c r="BO4556"/>
    </row>
    <row r="4557" spans="1:67" ht="15" x14ac:dyDescent="0.25">
      <c r="A4557" s="245" t="s">
        <v>2037</v>
      </c>
      <c r="B4557" s="245" t="s">
        <v>2036</v>
      </c>
      <c r="C4557" s="245" t="s">
        <v>2430</v>
      </c>
      <c r="D4557" s="245" t="s">
        <v>2429</v>
      </c>
      <c r="E4557" s="246" t="s">
        <v>44</v>
      </c>
      <c r="F4557" s="245" t="s">
        <v>44</v>
      </c>
      <c r="G4557" s="245" t="s">
        <v>2742</v>
      </c>
      <c r="H4557" s="245" t="s">
        <v>2741</v>
      </c>
      <c r="I4557" s="245" t="s">
        <v>24</v>
      </c>
      <c r="J4557" s="245" t="s">
        <v>59</v>
      </c>
      <c r="K4557" s="246" t="s">
        <v>8382</v>
      </c>
      <c r="L4557" s="245" t="s">
        <v>568</v>
      </c>
      <c r="M4557"/>
      <c r="N4557"/>
      <c r="O4557"/>
      <c r="P4557"/>
      <c r="Q4557"/>
      <c r="R4557"/>
      <c r="S4557"/>
      <c r="T4557"/>
      <c r="U4557"/>
      <c r="V4557"/>
      <c r="W4557"/>
      <c r="X4557"/>
      <c r="Y4557"/>
      <c r="Z4557"/>
      <c r="AA4557"/>
      <c r="AB4557"/>
      <c r="AC4557"/>
      <c r="AD4557"/>
      <c r="AE4557"/>
      <c r="AF4557"/>
      <c r="AG4557"/>
      <c r="AH4557"/>
      <c r="AI4557"/>
      <c r="AJ4557"/>
      <c r="AK4557"/>
      <c r="AL4557"/>
      <c r="AM4557"/>
      <c r="AN4557"/>
      <c r="AO4557"/>
      <c r="AP4557"/>
      <c r="AQ4557"/>
      <c r="AR4557"/>
      <c r="AS4557"/>
      <c r="AT4557"/>
      <c r="AU4557"/>
      <c r="AV4557"/>
      <c r="AW4557"/>
      <c r="AX4557"/>
      <c r="AY4557"/>
      <c r="AZ4557"/>
      <c r="BA4557"/>
      <c r="BB4557"/>
      <c r="BC4557"/>
      <c r="BD4557"/>
      <c r="BE4557"/>
      <c r="BF4557"/>
      <c r="BG4557"/>
      <c r="BH4557"/>
      <c r="BI4557"/>
      <c r="BJ4557"/>
      <c r="BK4557"/>
      <c r="BL4557"/>
      <c r="BM4557"/>
      <c r="BN4557"/>
      <c r="BO4557"/>
    </row>
    <row r="4558" spans="1:67" ht="15" x14ac:dyDescent="0.25">
      <c r="A4558" s="245" t="s">
        <v>2037</v>
      </c>
      <c r="B4558" s="245" t="s">
        <v>2036</v>
      </c>
      <c r="C4558" s="245" t="s">
        <v>2430</v>
      </c>
      <c r="D4558" s="245" t="s">
        <v>2429</v>
      </c>
      <c r="E4558" s="246" t="s">
        <v>44</v>
      </c>
      <c r="F4558" s="245" t="s">
        <v>44</v>
      </c>
      <c r="G4558" s="245" t="s">
        <v>2740</v>
      </c>
      <c r="H4558" s="245" t="s">
        <v>2739</v>
      </c>
      <c r="I4558" s="245" t="s">
        <v>24</v>
      </c>
      <c r="J4558" s="245" t="s">
        <v>59</v>
      </c>
      <c r="K4558" s="246" t="s">
        <v>20415</v>
      </c>
      <c r="L4558" s="245" t="s">
        <v>568</v>
      </c>
      <c r="M4558"/>
      <c r="N4558"/>
      <c r="O4558"/>
      <c r="P4558"/>
      <c r="Q4558"/>
      <c r="R4558"/>
      <c r="S4558"/>
      <c r="T4558"/>
      <c r="U4558"/>
      <c r="V4558"/>
      <c r="W4558"/>
      <c r="X4558"/>
      <c r="Y4558"/>
      <c r="Z4558"/>
      <c r="AA4558"/>
      <c r="AB4558"/>
      <c r="AC4558"/>
      <c r="AD4558"/>
      <c r="AE4558"/>
      <c r="AF4558"/>
      <c r="AG4558"/>
      <c r="AH4558"/>
      <c r="AI4558"/>
      <c r="AJ4558"/>
      <c r="AK4558"/>
      <c r="AL4558"/>
      <c r="AM4558"/>
      <c r="AN4558"/>
      <c r="AO4558"/>
      <c r="AP4558"/>
      <c r="AQ4558"/>
      <c r="AR4558"/>
      <c r="AS4558"/>
      <c r="AT4558"/>
      <c r="AU4558"/>
      <c r="AV4558"/>
      <c r="AW4558"/>
      <c r="AX4558"/>
      <c r="AY4558"/>
      <c r="AZ4558"/>
      <c r="BA4558"/>
      <c r="BB4558"/>
      <c r="BC4558"/>
      <c r="BD4558"/>
      <c r="BE4558"/>
      <c r="BF4558"/>
      <c r="BG4558"/>
      <c r="BH4558"/>
      <c r="BI4558"/>
      <c r="BJ4558"/>
      <c r="BK4558"/>
      <c r="BL4558"/>
      <c r="BM4558"/>
      <c r="BN4558"/>
      <c r="BO4558"/>
    </row>
    <row r="4559" spans="1:67" ht="15" x14ac:dyDescent="0.25">
      <c r="A4559" s="245" t="s">
        <v>2037</v>
      </c>
      <c r="B4559" s="245" t="s">
        <v>2036</v>
      </c>
      <c r="C4559" s="245" t="s">
        <v>2430</v>
      </c>
      <c r="D4559" s="245" t="s">
        <v>2429</v>
      </c>
      <c r="E4559" s="246" t="s">
        <v>44</v>
      </c>
      <c r="F4559" s="245" t="s">
        <v>44</v>
      </c>
      <c r="G4559" s="245" t="s">
        <v>2738</v>
      </c>
      <c r="H4559" s="245" t="s">
        <v>2737</v>
      </c>
      <c r="I4559" s="245" t="s">
        <v>24</v>
      </c>
      <c r="J4559" s="245" t="s">
        <v>59</v>
      </c>
      <c r="K4559" s="246" t="s">
        <v>24757</v>
      </c>
      <c r="L4559" s="245" t="s">
        <v>568</v>
      </c>
      <c r="M4559"/>
      <c r="N4559"/>
      <c r="O4559"/>
      <c r="P4559"/>
      <c r="Q4559"/>
      <c r="R4559"/>
      <c r="S4559"/>
      <c r="T4559"/>
      <c r="U4559"/>
      <c r="V4559"/>
      <c r="W4559"/>
      <c r="X4559"/>
      <c r="Y4559"/>
      <c r="Z4559"/>
      <c r="AA4559"/>
      <c r="AB4559"/>
      <c r="AC4559"/>
      <c r="AD4559"/>
      <c r="AE4559"/>
      <c r="AF4559"/>
      <c r="AG4559"/>
      <c r="AH4559"/>
      <c r="AI4559"/>
      <c r="AJ4559"/>
      <c r="AK4559"/>
      <c r="AL4559"/>
      <c r="AM4559"/>
      <c r="AN4559"/>
      <c r="AO4559"/>
      <c r="AP4559"/>
      <c r="AQ4559"/>
      <c r="AR4559"/>
      <c r="AS4559"/>
      <c r="AT4559"/>
      <c r="AU4559"/>
      <c r="AV4559"/>
      <c r="AW4559"/>
      <c r="AX4559"/>
      <c r="AY4559"/>
      <c r="AZ4559"/>
      <c r="BA4559"/>
      <c r="BB4559"/>
      <c r="BC4559"/>
      <c r="BD4559"/>
      <c r="BE4559"/>
      <c r="BF4559"/>
      <c r="BG4559"/>
      <c r="BH4559"/>
      <c r="BI4559"/>
      <c r="BJ4559"/>
      <c r="BK4559"/>
      <c r="BL4559"/>
      <c r="BM4559"/>
      <c r="BN4559"/>
      <c r="BO4559"/>
    </row>
    <row r="4560" spans="1:67" ht="15" x14ac:dyDescent="0.25">
      <c r="A4560" s="245" t="s">
        <v>2037</v>
      </c>
      <c r="B4560" s="245" t="s">
        <v>2036</v>
      </c>
      <c r="C4560" s="245" t="s">
        <v>2430</v>
      </c>
      <c r="D4560" s="245" t="s">
        <v>2429</v>
      </c>
      <c r="E4560" s="246" t="s">
        <v>44</v>
      </c>
      <c r="F4560" s="245" t="s">
        <v>44</v>
      </c>
      <c r="G4560" s="245" t="s">
        <v>2736</v>
      </c>
      <c r="H4560" s="245" t="s">
        <v>2735</v>
      </c>
      <c r="I4560" s="245" t="s">
        <v>24</v>
      </c>
      <c r="J4560" s="245" t="s">
        <v>59</v>
      </c>
      <c r="K4560" s="246" t="s">
        <v>24758</v>
      </c>
      <c r="L4560" s="245" t="s">
        <v>568</v>
      </c>
      <c r="M4560"/>
      <c r="N4560"/>
      <c r="O4560"/>
      <c r="P4560"/>
      <c r="Q4560"/>
      <c r="R4560"/>
      <c r="S4560"/>
      <c r="T4560"/>
      <c r="U4560"/>
      <c r="V4560"/>
      <c r="W4560"/>
      <c r="X4560"/>
      <c r="Y4560"/>
      <c r="Z4560"/>
      <c r="AA4560"/>
      <c r="AB4560"/>
      <c r="AC4560"/>
      <c r="AD4560"/>
      <c r="AE4560"/>
      <c r="AF4560"/>
      <c r="AG4560"/>
      <c r="AH4560"/>
      <c r="AI4560"/>
      <c r="AJ4560"/>
      <c r="AK4560"/>
      <c r="AL4560"/>
      <c r="AM4560"/>
      <c r="AN4560"/>
      <c r="AO4560"/>
      <c r="AP4560"/>
      <c r="AQ4560"/>
      <c r="AR4560"/>
      <c r="AS4560"/>
      <c r="AT4560"/>
      <c r="AU4560"/>
      <c r="AV4560"/>
      <c r="AW4560"/>
      <c r="AX4560"/>
      <c r="AY4560"/>
      <c r="AZ4560"/>
      <c r="BA4560"/>
      <c r="BB4560"/>
      <c r="BC4560"/>
      <c r="BD4560"/>
      <c r="BE4560"/>
      <c r="BF4560"/>
      <c r="BG4560"/>
      <c r="BH4560"/>
      <c r="BI4560"/>
      <c r="BJ4560"/>
      <c r="BK4560"/>
      <c r="BL4560"/>
      <c r="BM4560"/>
      <c r="BN4560"/>
      <c r="BO4560"/>
    </row>
    <row r="4561" spans="1:67" ht="15" x14ac:dyDescent="0.25">
      <c r="A4561" s="245" t="s">
        <v>2037</v>
      </c>
      <c r="B4561" s="245" t="s">
        <v>2036</v>
      </c>
      <c r="C4561" s="245" t="s">
        <v>2430</v>
      </c>
      <c r="D4561" s="245" t="s">
        <v>2429</v>
      </c>
      <c r="E4561" s="246" t="s">
        <v>44</v>
      </c>
      <c r="F4561" s="245" t="s">
        <v>44</v>
      </c>
      <c r="G4561" s="245" t="s">
        <v>2734</v>
      </c>
      <c r="H4561" s="245" t="s">
        <v>2733</v>
      </c>
      <c r="I4561" s="245" t="s">
        <v>24</v>
      </c>
      <c r="J4561" s="245" t="s">
        <v>59</v>
      </c>
      <c r="K4561" s="246" t="s">
        <v>22067</v>
      </c>
      <c r="L4561" s="245" t="s">
        <v>568</v>
      </c>
      <c r="M4561"/>
      <c r="N4561"/>
      <c r="O4561"/>
      <c r="P4561"/>
      <c r="Q4561"/>
      <c r="R4561"/>
      <c r="S4561"/>
      <c r="T4561"/>
      <c r="U4561"/>
      <c r="V4561"/>
      <c r="W4561"/>
      <c r="X4561"/>
      <c r="Y4561"/>
      <c r="Z4561"/>
      <c r="AA4561"/>
      <c r="AB4561"/>
      <c r="AC4561"/>
      <c r="AD4561"/>
      <c r="AE4561"/>
      <c r="AF4561"/>
      <c r="AG4561"/>
      <c r="AH4561"/>
      <c r="AI4561"/>
      <c r="AJ4561"/>
      <c r="AK4561"/>
      <c r="AL4561"/>
      <c r="AM4561"/>
      <c r="AN4561"/>
      <c r="AO4561"/>
      <c r="AP4561"/>
      <c r="AQ4561"/>
      <c r="AR4561"/>
      <c r="AS4561"/>
      <c r="AT4561"/>
      <c r="AU4561"/>
      <c r="AV4561"/>
      <c r="AW4561"/>
      <c r="AX4561"/>
      <c r="AY4561"/>
      <c r="AZ4561"/>
      <c r="BA4561"/>
      <c r="BB4561"/>
      <c r="BC4561"/>
      <c r="BD4561"/>
      <c r="BE4561"/>
      <c r="BF4561"/>
      <c r="BG4561"/>
      <c r="BH4561"/>
      <c r="BI4561"/>
      <c r="BJ4561"/>
      <c r="BK4561"/>
      <c r="BL4561"/>
      <c r="BM4561"/>
      <c r="BN4561"/>
      <c r="BO4561"/>
    </row>
    <row r="4562" spans="1:67" ht="15" x14ac:dyDescent="0.25">
      <c r="A4562" s="245" t="s">
        <v>2037</v>
      </c>
      <c r="B4562" s="245" t="s">
        <v>2036</v>
      </c>
      <c r="C4562" s="245" t="s">
        <v>2430</v>
      </c>
      <c r="D4562" s="245" t="s">
        <v>2429</v>
      </c>
      <c r="E4562" s="246" t="s">
        <v>44</v>
      </c>
      <c r="F4562" s="245" t="s">
        <v>44</v>
      </c>
      <c r="G4562" s="245" t="s">
        <v>2732</v>
      </c>
      <c r="H4562" s="245" t="s">
        <v>2731</v>
      </c>
      <c r="I4562" s="245" t="s">
        <v>24</v>
      </c>
      <c r="J4562" s="245" t="s">
        <v>59</v>
      </c>
      <c r="K4562" s="246" t="s">
        <v>24759</v>
      </c>
      <c r="L4562" s="245" t="s">
        <v>568</v>
      </c>
      <c r="M4562"/>
      <c r="N4562"/>
      <c r="O4562"/>
      <c r="P4562"/>
      <c r="Q4562"/>
      <c r="R4562"/>
      <c r="S4562"/>
      <c r="T4562"/>
      <c r="U4562"/>
      <c r="V4562"/>
      <c r="W4562"/>
      <c r="X4562"/>
      <c r="Y4562"/>
      <c r="Z4562"/>
      <c r="AA4562"/>
      <c r="AB4562"/>
      <c r="AC4562"/>
      <c r="AD4562"/>
      <c r="AE4562"/>
      <c r="AF4562"/>
      <c r="AG4562"/>
      <c r="AH4562"/>
      <c r="AI4562"/>
      <c r="AJ4562"/>
      <c r="AK4562"/>
      <c r="AL4562"/>
      <c r="AM4562"/>
      <c r="AN4562"/>
      <c r="AO4562"/>
      <c r="AP4562"/>
      <c r="AQ4562"/>
      <c r="AR4562"/>
      <c r="AS4562"/>
      <c r="AT4562"/>
      <c r="AU4562"/>
      <c r="AV4562"/>
      <c r="AW4562"/>
      <c r="AX4562"/>
      <c r="AY4562"/>
      <c r="AZ4562"/>
      <c r="BA4562"/>
      <c r="BB4562"/>
      <c r="BC4562"/>
      <c r="BD4562"/>
      <c r="BE4562"/>
      <c r="BF4562"/>
      <c r="BG4562"/>
      <c r="BH4562"/>
      <c r="BI4562"/>
      <c r="BJ4562"/>
      <c r="BK4562"/>
      <c r="BL4562"/>
      <c r="BM4562"/>
      <c r="BN4562"/>
      <c r="BO4562"/>
    </row>
    <row r="4563" spans="1:67" ht="15" x14ac:dyDescent="0.25">
      <c r="A4563" s="245" t="s">
        <v>2037</v>
      </c>
      <c r="B4563" s="245" t="s">
        <v>2036</v>
      </c>
      <c r="C4563" s="245" t="s">
        <v>2430</v>
      </c>
      <c r="D4563" s="245" t="s">
        <v>2429</v>
      </c>
      <c r="E4563" s="246" t="s">
        <v>44</v>
      </c>
      <c r="F4563" s="245" t="s">
        <v>44</v>
      </c>
      <c r="G4563" s="245" t="s">
        <v>2730</v>
      </c>
      <c r="H4563" s="245" t="s">
        <v>2729</v>
      </c>
      <c r="I4563" s="245" t="s">
        <v>24</v>
      </c>
      <c r="J4563" s="245" t="s">
        <v>59</v>
      </c>
      <c r="K4563" s="246" t="s">
        <v>1629</v>
      </c>
      <c r="L4563" s="245" t="s">
        <v>568</v>
      </c>
      <c r="M4563"/>
      <c r="N4563"/>
      <c r="O4563"/>
      <c r="P4563"/>
      <c r="Q4563"/>
      <c r="R4563"/>
      <c r="S4563"/>
      <c r="T4563"/>
      <c r="U4563"/>
      <c r="V4563"/>
      <c r="W4563"/>
      <c r="X4563"/>
      <c r="Y4563"/>
      <c r="Z4563"/>
      <c r="AA4563"/>
      <c r="AB4563"/>
      <c r="AC4563"/>
      <c r="AD4563"/>
      <c r="AE4563"/>
      <c r="AF4563"/>
      <c r="AG4563"/>
      <c r="AH4563"/>
      <c r="AI4563"/>
      <c r="AJ4563"/>
      <c r="AK4563"/>
      <c r="AL4563"/>
      <c r="AM4563"/>
      <c r="AN4563"/>
      <c r="AO4563"/>
      <c r="AP4563"/>
      <c r="AQ4563"/>
      <c r="AR4563"/>
      <c r="AS4563"/>
      <c r="AT4563"/>
      <c r="AU4563"/>
      <c r="AV4563"/>
      <c r="AW4563"/>
      <c r="AX4563"/>
      <c r="AY4563"/>
      <c r="AZ4563"/>
      <c r="BA4563"/>
      <c r="BB4563"/>
      <c r="BC4563"/>
      <c r="BD4563"/>
      <c r="BE4563"/>
      <c r="BF4563"/>
      <c r="BG4563"/>
      <c r="BH4563"/>
      <c r="BI4563"/>
      <c r="BJ4563"/>
      <c r="BK4563"/>
      <c r="BL4563"/>
      <c r="BM4563"/>
      <c r="BN4563"/>
      <c r="BO4563"/>
    </row>
    <row r="4564" spans="1:67" ht="15" x14ac:dyDescent="0.25">
      <c r="A4564" s="245" t="s">
        <v>2037</v>
      </c>
      <c r="B4564" s="245" t="s">
        <v>2036</v>
      </c>
      <c r="C4564" s="245" t="s">
        <v>2430</v>
      </c>
      <c r="D4564" s="245" t="s">
        <v>2429</v>
      </c>
      <c r="E4564" s="246" t="s">
        <v>44</v>
      </c>
      <c r="F4564" s="245" t="s">
        <v>44</v>
      </c>
      <c r="G4564" s="245" t="s">
        <v>2728</v>
      </c>
      <c r="H4564" s="245" t="s">
        <v>2727</v>
      </c>
      <c r="I4564" s="245" t="s">
        <v>24</v>
      </c>
      <c r="J4564" s="245" t="s">
        <v>59</v>
      </c>
      <c r="K4564" s="246" t="s">
        <v>9110</v>
      </c>
      <c r="L4564" s="245" t="s">
        <v>568</v>
      </c>
      <c r="M4564"/>
      <c r="N4564"/>
      <c r="O4564"/>
      <c r="P4564"/>
      <c r="Q4564"/>
      <c r="R4564"/>
      <c r="S4564"/>
      <c r="T4564"/>
      <c r="U4564"/>
      <c r="V4564"/>
      <c r="W4564"/>
      <c r="X4564"/>
      <c r="Y4564"/>
      <c r="Z4564"/>
      <c r="AA4564"/>
      <c r="AB4564"/>
      <c r="AC4564"/>
      <c r="AD4564"/>
      <c r="AE4564"/>
      <c r="AF4564"/>
      <c r="AG4564"/>
      <c r="AH4564"/>
      <c r="AI4564"/>
      <c r="AJ4564"/>
      <c r="AK4564"/>
      <c r="AL4564"/>
      <c r="AM4564"/>
      <c r="AN4564"/>
      <c r="AO4564"/>
      <c r="AP4564"/>
      <c r="AQ4564"/>
      <c r="AR4564"/>
      <c r="AS4564"/>
      <c r="AT4564"/>
      <c r="AU4564"/>
      <c r="AV4564"/>
      <c r="AW4564"/>
      <c r="AX4564"/>
      <c r="AY4564"/>
      <c r="AZ4564"/>
      <c r="BA4564"/>
      <c r="BB4564"/>
      <c r="BC4564"/>
      <c r="BD4564"/>
      <c r="BE4564"/>
      <c r="BF4564"/>
      <c r="BG4564"/>
      <c r="BH4564"/>
      <c r="BI4564"/>
      <c r="BJ4564"/>
      <c r="BK4564"/>
      <c r="BL4564"/>
      <c r="BM4564"/>
      <c r="BN4564"/>
      <c r="BO4564"/>
    </row>
    <row r="4565" spans="1:67" ht="15" x14ac:dyDescent="0.25">
      <c r="A4565" s="245" t="s">
        <v>2037</v>
      </c>
      <c r="B4565" s="245" t="s">
        <v>2036</v>
      </c>
      <c r="C4565" s="245" t="s">
        <v>2430</v>
      </c>
      <c r="D4565" s="245" t="s">
        <v>2429</v>
      </c>
      <c r="E4565" s="246" t="s">
        <v>44</v>
      </c>
      <c r="F4565" s="245" t="s">
        <v>44</v>
      </c>
      <c r="G4565" s="245" t="s">
        <v>2726</v>
      </c>
      <c r="H4565" s="245" t="s">
        <v>2725</v>
      </c>
      <c r="I4565" s="245" t="s">
        <v>24</v>
      </c>
      <c r="J4565" s="245" t="s">
        <v>59</v>
      </c>
      <c r="K4565" s="246" t="s">
        <v>430</v>
      </c>
      <c r="L4565" s="245" t="s">
        <v>568</v>
      </c>
      <c r="M4565"/>
      <c r="N4565"/>
      <c r="O4565"/>
      <c r="P4565"/>
      <c r="Q4565"/>
      <c r="R4565"/>
      <c r="S4565"/>
      <c r="T4565"/>
      <c r="U4565"/>
      <c r="V4565"/>
      <c r="W4565"/>
      <c r="X4565"/>
      <c r="Y4565"/>
      <c r="Z4565"/>
      <c r="AA4565"/>
      <c r="AB4565"/>
      <c r="AC4565"/>
      <c r="AD4565"/>
      <c r="AE4565"/>
      <c r="AF4565"/>
      <c r="AG4565"/>
      <c r="AH4565"/>
      <c r="AI4565"/>
      <c r="AJ4565"/>
      <c r="AK4565"/>
      <c r="AL4565"/>
      <c r="AM4565"/>
      <c r="AN4565"/>
      <c r="AO4565"/>
      <c r="AP4565"/>
      <c r="AQ4565"/>
      <c r="AR4565"/>
      <c r="AS4565"/>
      <c r="AT4565"/>
      <c r="AU4565"/>
      <c r="AV4565"/>
      <c r="AW4565"/>
      <c r="AX4565"/>
      <c r="AY4565"/>
      <c r="AZ4565"/>
      <c r="BA4565"/>
      <c r="BB4565"/>
      <c r="BC4565"/>
      <c r="BD4565"/>
      <c r="BE4565"/>
      <c r="BF4565"/>
      <c r="BG4565"/>
      <c r="BH4565"/>
      <c r="BI4565"/>
      <c r="BJ4565"/>
      <c r="BK4565"/>
      <c r="BL4565"/>
      <c r="BM4565"/>
      <c r="BN4565"/>
      <c r="BO4565"/>
    </row>
    <row r="4566" spans="1:67" ht="15" x14ac:dyDescent="0.25">
      <c r="A4566" s="245" t="s">
        <v>2037</v>
      </c>
      <c r="B4566" s="245" t="s">
        <v>2036</v>
      </c>
      <c r="C4566" s="245" t="s">
        <v>2430</v>
      </c>
      <c r="D4566" s="245" t="s">
        <v>2429</v>
      </c>
      <c r="E4566" s="246" t="s">
        <v>44</v>
      </c>
      <c r="F4566" s="245" t="s">
        <v>44</v>
      </c>
      <c r="G4566" s="245" t="s">
        <v>2724</v>
      </c>
      <c r="H4566" s="245" t="s">
        <v>2723</v>
      </c>
      <c r="I4566" s="245" t="s">
        <v>24</v>
      </c>
      <c r="J4566" s="245" t="s">
        <v>59</v>
      </c>
      <c r="K4566" s="246" t="s">
        <v>15505</v>
      </c>
      <c r="L4566" s="245" t="s">
        <v>568</v>
      </c>
      <c r="M4566"/>
      <c r="N4566"/>
      <c r="O4566"/>
      <c r="P4566"/>
      <c r="Q4566"/>
      <c r="R4566"/>
      <c r="S4566"/>
      <c r="T4566"/>
      <c r="U4566"/>
      <c r="V4566"/>
      <c r="W4566"/>
      <c r="X4566"/>
      <c r="Y4566"/>
      <c r="Z4566"/>
      <c r="AA4566"/>
      <c r="AB4566"/>
      <c r="AC4566"/>
      <c r="AD4566"/>
      <c r="AE4566"/>
      <c r="AF4566"/>
      <c r="AG4566"/>
      <c r="AH4566"/>
      <c r="AI4566"/>
      <c r="AJ4566"/>
      <c r="AK4566"/>
      <c r="AL4566"/>
      <c r="AM4566"/>
      <c r="AN4566"/>
      <c r="AO4566"/>
      <c r="AP4566"/>
      <c r="AQ4566"/>
      <c r="AR4566"/>
      <c r="AS4566"/>
      <c r="AT4566"/>
      <c r="AU4566"/>
      <c r="AV4566"/>
      <c r="AW4566"/>
      <c r="AX4566"/>
      <c r="AY4566"/>
      <c r="AZ4566"/>
      <c r="BA4566"/>
      <c r="BB4566"/>
      <c r="BC4566"/>
      <c r="BD4566"/>
      <c r="BE4566"/>
      <c r="BF4566"/>
      <c r="BG4566"/>
      <c r="BH4566"/>
      <c r="BI4566"/>
      <c r="BJ4566"/>
      <c r="BK4566"/>
      <c r="BL4566"/>
      <c r="BM4566"/>
      <c r="BN4566"/>
      <c r="BO4566"/>
    </row>
    <row r="4567" spans="1:67" ht="15" x14ac:dyDescent="0.25">
      <c r="A4567" s="245" t="s">
        <v>2037</v>
      </c>
      <c r="B4567" s="245" t="s">
        <v>2036</v>
      </c>
      <c r="C4567" s="245" t="s">
        <v>2430</v>
      </c>
      <c r="D4567" s="245" t="s">
        <v>2429</v>
      </c>
      <c r="E4567" s="246" t="s">
        <v>44</v>
      </c>
      <c r="F4567" s="245" t="s">
        <v>44</v>
      </c>
      <c r="G4567" s="245" t="s">
        <v>2722</v>
      </c>
      <c r="H4567" s="245" t="s">
        <v>2721</v>
      </c>
      <c r="I4567" s="245" t="s">
        <v>24</v>
      </c>
      <c r="J4567" s="245" t="s">
        <v>59</v>
      </c>
      <c r="K4567" s="246" t="s">
        <v>24426</v>
      </c>
      <c r="L4567" s="245" t="s">
        <v>568</v>
      </c>
      <c r="M4567"/>
      <c r="N4567"/>
      <c r="O4567"/>
      <c r="P4567"/>
      <c r="Q4567"/>
      <c r="R4567"/>
      <c r="S4567"/>
      <c r="T4567"/>
      <c r="U4567"/>
      <c r="V4567"/>
      <c r="W4567"/>
      <c r="X4567"/>
      <c r="Y4567"/>
      <c r="Z4567"/>
      <c r="AA4567"/>
      <c r="AB4567"/>
      <c r="AC4567"/>
      <c r="AD4567"/>
      <c r="AE4567"/>
      <c r="AF4567"/>
      <c r="AG4567"/>
      <c r="AH4567"/>
      <c r="AI4567"/>
      <c r="AJ4567"/>
      <c r="AK4567"/>
      <c r="AL4567"/>
      <c r="AM4567"/>
      <c r="AN4567"/>
      <c r="AO4567"/>
      <c r="AP4567"/>
      <c r="AQ4567"/>
      <c r="AR4567"/>
      <c r="AS4567"/>
      <c r="AT4567"/>
      <c r="AU4567"/>
      <c r="AV4567"/>
      <c r="AW4567"/>
      <c r="AX4567"/>
      <c r="AY4567"/>
      <c r="AZ4567"/>
      <c r="BA4567"/>
      <c r="BB4567"/>
      <c r="BC4567"/>
      <c r="BD4567"/>
      <c r="BE4567"/>
      <c r="BF4567"/>
      <c r="BG4567"/>
      <c r="BH4567"/>
      <c r="BI4567"/>
      <c r="BJ4567"/>
      <c r="BK4567"/>
      <c r="BL4567"/>
      <c r="BM4567"/>
      <c r="BN4567"/>
      <c r="BO4567"/>
    </row>
    <row r="4568" spans="1:67" ht="15" x14ac:dyDescent="0.25">
      <c r="A4568" s="245" t="s">
        <v>2037</v>
      </c>
      <c r="B4568" s="245" t="s">
        <v>2036</v>
      </c>
      <c r="C4568" s="245" t="s">
        <v>2430</v>
      </c>
      <c r="D4568" s="245" t="s">
        <v>2429</v>
      </c>
      <c r="E4568" s="246" t="s">
        <v>44</v>
      </c>
      <c r="F4568" s="245" t="s">
        <v>44</v>
      </c>
      <c r="G4568" s="245" t="s">
        <v>2720</v>
      </c>
      <c r="H4568" s="245" t="s">
        <v>2719</v>
      </c>
      <c r="I4568" s="245" t="s">
        <v>24</v>
      </c>
      <c r="J4568" s="245" t="s">
        <v>59</v>
      </c>
      <c r="K4568" s="246" t="s">
        <v>24760</v>
      </c>
      <c r="L4568" s="245" t="s">
        <v>568</v>
      </c>
      <c r="M4568"/>
      <c r="N4568"/>
      <c r="O4568"/>
      <c r="P4568"/>
      <c r="Q4568"/>
      <c r="R4568"/>
      <c r="S4568"/>
      <c r="T4568"/>
      <c r="U4568"/>
      <c r="V4568"/>
      <c r="W4568"/>
      <c r="X4568"/>
      <c r="Y4568"/>
      <c r="Z4568"/>
      <c r="AA4568"/>
      <c r="AB4568"/>
      <c r="AC4568"/>
      <c r="AD4568"/>
      <c r="AE4568"/>
      <c r="AF4568"/>
      <c r="AG4568"/>
      <c r="AH4568"/>
      <c r="AI4568"/>
      <c r="AJ4568"/>
      <c r="AK4568"/>
      <c r="AL4568"/>
      <c r="AM4568"/>
      <c r="AN4568"/>
      <c r="AO4568"/>
      <c r="AP4568"/>
      <c r="AQ4568"/>
      <c r="AR4568"/>
      <c r="AS4568"/>
      <c r="AT4568"/>
      <c r="AU4568"/>
      <c r="AV4568"/>
      <c r="AW4568"/>
      <c r="AX4568"/>
      <c r="AY4568"/>
      <c r="AZ4568"/>
      <c r="BA4568"/>
      <c r="BB4568"/>
      <c r="BC4568"/>
      <c r="BD4568"/>
      <c r="BE4568"/>
      <c r="BF4568"/>
      <c r="BG4568"/>
      <c r="BH4568"/>
      <c r="BI4568"/>
      <c r="BJ4568"/>
      <c r="BK4568"/>
      <c r="BL4568"/>
      <c r="BM4568"/>
      <c r="BN4568"/>
      <c r="BO4568"/>
    </row>
    <row r="4569" spans="1:67" ht="15" x14ac:dyDescent="0.25">
      <c r="A4569" s="245" t="s">
        <v>2037</v>
      </c>
      <c r="B4569" s="245" t="s">
        <v>2036</v>
      </c>
      <c r="C4569" s="245" t="s">
        <v>2430</v>
      </c>
      <c r="D4569" s="245" t="s">
        <v>2429</v>
      </c>
      <c r="E4569" s="246" t="s">
        <v>44</v>
      </c>
      <c r="F4569" s="245" t="s">
        <v>44</v>
      </c>
      <c r="G4569" s="245" t="s">
        <v>2718</v>
      </c>
      <c r="H4569" s="245" t="s">
        <v>2717</v>
      </c>
      <c r="I4569" s="245" t="s">
        <v>24</v>
      </c>
      <c r="J4569" s="245" t="s">
        <v>59</v>
      </c>
      <c r="K4569" s="246" t="s">
        <v>24761</v>
      </c>
      <c r="L4569" s="245" t="s">
        <v>568</v>
      </c>
      <c r="M4569"/>
      <c r="N4569"/>
      <c r="O4569"/>
      <c r="P4569"/>
      <c r="Q4569"/>
      <c r="R4569"/>
      <c r="S4569"/>
      <c r="T4569"/>
      <c r="U4569"/>
      <c r="V4569"/>
      <c r="W4569"/>
      <c r="X4569"/>
      <c r="Y4569"/>
      <c r="Z4569"/>
      <c r="AA4569"/>
      <c r="AB4569"/>
      <c r="AC4569"/>
      <c r="AD4569"/>
      <c r="AE4569"/>
      <c r="AF4569"/>
      <c r="AG4569"/>
      <c r="AH4569"/>
      <c r="AI4569"/>
      <c r="AJ4569"/>
      <c r="AK4569"/>
      <c r="AL4569"/>
      <c r="AM4569"/>
      <c r="AN4569"/>
      <c r="AO4569"/>
      <c r="AP4569"/>
      <c r="AQ4569"/>
      <c r="AR4569"/>
      <c r="AS4569"/>
      <c r="AT4569"/>
      <c r="AU4569"/>
      <c r="AV4569"/>
      <c r="AW4569"/>
      <c r="AX4569"/>
      <c r="AY4569"/>
      <c r="AZ4569"/>
      <c r="BA4569"/>
      <c r="BB4569"/>
      <c r="BC4569"/>
      <c r="BD4569"/>
      <c r="BE4569"/>
      <c r="BF4569"/>
      <c r="BG4569"/>
      <c r="BH4569"/>
      <c r="BI4569"/>
      <c r="BJ4569"/>
      <c r="BK4569"/>
      <c r="BL4569"/>
      <c r="BM4569"/>
      <c r="BN4569"/>
      <c r="BO4569"/>
    </row>
    <row r="4570" spans="1:67" ht="15" x14ac:dyDescent="0.25">
      <c r="A4570" s="245" t="s">
        <v>2037</v>
      </c>
      <c r="B4570" s="245" t="s">
        <v>2036</v>
      </c>
      <c r="C4570" s="245" t="s">
        <v>2430</v>
      </c>
      <c r="D4570" s="245" t="s">
        <v>2429</v>
      </c>
      <c r="E4570" s="246" t="s">
        <v>44</v>
      </c>
      <c r="F4570" s="245" t="s">
        <v>44</v>
      </c>
      <c r="G4570" s="245" t="s">
        <v>2716</v>
      </c>
      <c r="H4570" s="245" t="s">
        <v>2715</v>
      </c>
      <c r="I4570" s="245" t="s">
        <v>24</v>
      </c>
      <c r="J4570" s="245" t="s">
        <v>59</v>
      </c>
      <c r="K4570" s="246" t="s">
        <v>24762</v>
      </c>
      <c r="L4570" s="245" t="s">
        <v>568</v>
      </c>
      <c r="M4570"/>
      <c r="N4570"/>
      <c r="O4570"/>
      <c r="P4570"/>
      <c r="Q4570"/>
      <c r="R4570"/>
      <c r="S4570"/>
      <c r="T4570"/>
      <c r="U4570"/>
      <c r="V4570"/>
      <c r="W4570"/>
      <c r="X4570"/>
      <c r="Y4570"/>
      <c r="Z4570"/>
      <c r="AA4570"/>
      <c r="AB4570"/>
      <c r="AC4570"/>
      <c r="AD4570"/>
      <c r="AE4570"/>
      <c r="AF4570"/>
      <c r="AG4570"/>
      <c r="AH4570"/>
      <c r="AI4570"/>
      <c r="AJ4570"/>
      <c r="AK4570"/>
      <c r="AL4570"/>
      <c r="AM4570"/>
      <c r="AN4570"/>
      <c r="AO4570"/>
      <c r="AP4570"/>
      <c r="AQ4570"/>
      <c r="AR4570"/>
      <c r="AS4570"/>
      <c r="AT4570"/>
      <c r="AU4570"/>
      <c r="AV4570"/>
      <c r="AW4570"/>
      <c r="AX4570"/>
      <c r="AY4570"/>
      <c r="AZ4570"/>
      <c r="BA4570"/>
      <c r="BB4570"/>
      <c r="BC4570"/>
      <c r="BD4570"/>
      <c r="BE4570"/>
      <c r="BF4570"/>
      <c r="BG4570"/>
      <c r="BH4570"/>
      <c r="BI4570"/>
      <c r="BJ4570"/>
      <c r="BK4570"/>
      <c r="BL4570"/>
      <c r="BM4570"/>
      <c r="BN4570"/>
      <c r="BO4570"/>
    </row>
    <row r="4571" spans="1:67" ht="15" x14ac:dyDescent="0.25">
      <c r="A4571" s="245" t="s">
        <v>2037</v>
      </c>
      <c r="B4571" s="245" t="s">
        <v>2036</v>
      </c>
      <c r="C4571" s="245" t="s">
        <v>2430</v>
      </c>
      <c r="D4571" s="245" t="s">
        <v>2429</v>
      </c>
      <c r="E4571" s="246" t="s">
        <v>44</v>
      </c>
      <c r="F4571" s="245" t="s">
        <v>44</v>
      </c>
      <c r="G4571" s="245" t="s">
        <v>2714</v>
      </c>
      <c r="H4571" s="245" t="s">
        <v>2713</v>
      </c>
      <c r="I4571" s="245" t="s">
        <v>24</v>
      </c>
      <c r="J4571" s="245" t="s">
        <v>59</v>
      </c>
      <c r="K4571" s="246" t="s">
        <v>24763</v>
      </c>
      <c r="L4571" s="245" t="s">
        <v>568</v>
      </c>
      <c r="M4571"/>
      <c r="N4571"/>
      <c r="O4571"/>
      <c r="P4571"/>
      <c r="Q4571"/>
      <c r="R4571"/>
      <c r="S4571"/>
      <c r="T4571"/>
      <c r="U4571"/>
      <c r="V4571"/>
      <c r="W4571"/>
      <c r="X4571"/>
      <c r="Y4571"/>
      <c r="Z4571"/>
      <c r="AA4571"/>
      <c r="AB4571"/>
      <c r="AC4571"/>
      <c r="AD4571"/>
      <c r="AE4571"/>
      <c r="AF4571"/>
      <c r="AG4571"/>
      <c r="AH4571"/>
      <c r="AI4571"/>
      <c r="AJ4571"/>
      <c r="AK4571"/>
      <c r="AL4571"/>
      <c r="AM4571"/>
      <c r="AN4571"/>
      <c r="AO4571"/>
      <c r="AP4571"/>
      <c r="AQ4571"/>
      <c r="AR4571"/>
      <c r="AS4571"/>
      <c r="AT4571"/>
      <c r="AU4571"/>
      <c r="AV4571"/>
      <c r="AW4571"/>
      <c r="AX4571"/>
      <c r="AY4571"/>
      <c r="AZ4571"/>
      <c r="BA4571"/>
      <c r="BB4571"/>
      <c r="BC4571"/>
      <c r="BD4571"/>
      <c r="BE4571"/>
      <c r="BF4571"/>
      <c r="BG4571"/>
      <c r="BH4571"/>
      <c r="BI4571"/>
      <c r="BJ4571"/>
      <c r="BK4571"/>
      <c r="BL4571"/>
      <c r="BM4571"/>
      <c r="BN4571"/>
      <c r="BO4571"/>
    </row>
    <row r="4572" spans="1:67" ht="15" x14ac:dyDescent="0.25">
      <c r="A4572" s="245" t="s">
        <v>2037</v>
      </c>
      <c r="B4572" s="245" t="s">
        <v>2036</v>
      </c>
      <c r="C4572" s="245" t="s">
        <v>2430</v>
      </c>
      <c r="D4572" s="245" t="s">
        <v>2429</v>
      </c>
      <c r="E4572" s="246" t="s">
        <v>44</v>
      </c>
      <c r="F4572" s="245" t="s">
        <v>44</v>
      </c>
      <c r="G4572" s="245" t="s">
        <v>2712</v>
      </c>
      <c r="H4572" s="245" t="s">
        <v>2711</v>
      </c>
      <c r="I4572" s="245" t="s">
        <v>24</v>
      </c>
      <c r="J4572" s="245" t="s">
        <v>569</v>
      </c>
      <c r="K4572" s="246" t="s">
        <v>15021</v>
      </c>
      <c r="L4572" s="245" t="s">
        <v>568</v>
      </c>
      <c r="M4572"/>
      <c r="N4572"/>
      <c r="O4572"/>
      <c r="P4572"/>
      <c r="Q4572"/>
      <c r="R4572"/>
      <c r="S4572"/>
      <c r="T4572"/>
      <c r="U4572"/>
      <c r="V4572"/>
      <c r="W4572"/>
      <c r="X4572"/>
      <c r="Y4572"/>
      <c r="Z4572"/>
      <c r="AA4572"/>
      <c r="AB4572"/>
      <c r="AC4572"/>
      <c r="AD4572"/>
      <c r="AE4572"/>
      <c r="AF4572"/>
      <c r="AG4572"/>
      <c r="AH4572"/>
      <c r="AI4572"/>
      <c r="AJ4572"/>
      <c r="AK4572"/>
      <c r="AL4572"/>
      <c r="AM4572"/>
      <c r="AN4572"/>
      <c r="AO4572"/>
      <c r="AP4572"/>
      <c r="AQ4572"/>
      <c r="AR4572"/>
      <c r="AS4572"/>
      <c r="AT4572"/>
      <c r="AU4572"/>
      <c r="AV4572"/>
      <c r="AW4572"/>
      <c r="AX4572"/>
      <c r="AY4572"/>
      <c r="AZ4572"/>
      <c r="BA4572"/>
      <c r="BB4572"/>
      <c r="BC4572"/>
      <c r="BD4572"/>
      <c r="BE4572"/>
      <c r="BF4572"/>
      <c r="BG4572"/>
      <c r="BH4572"/>
      <c r="BI4572"/>
      <c r="BJ4572"/>
      <c r="BK4572"/>
      <c r="BL4572"/>
      <c r="BM4572"/>
      <c r="BN4572"/>
      <c r="BO4572"/>
    </row>
    <row r="4573" spans="1:67" ht="15" x14ac:dyDescent="0.25">
      <c r="A4573" s="245" t="s">
        <v>2037</v>
      </c>
      <c r="B4573" s="245" t="s">
        <v>2036</v>
      </c>
      <c r="C4573" s="245" t="s">
        <v>2430</v>
      </c>
      <c r="D4573" s="245" t="s">
        <v>2429</v>
      </c>
      <c r="E4573" s="246" t="s">
        <v>44</v>
      </c>
      <c r="F4573" s="245" t="s">
        <v>44</v>
      </c>
      <c r="G4573" s="245" t="s">
        <v>2710</v>
      </c>
      <c r="H4573" s="245" t="s">
        <v>2709</v>
      </c>
      <c r="I4573" s="245" t="s">
        <v>24</v>
      </c>
      <c r="J4573" s="245" t="s">
        <v>569</v>
      </c>
      <c r="K4573" s="246" t="s">
        <v>24764</v>
      </c>
      <c r="L4573" s="245" t="s">
        <v>568</v>
      </c>
      <c r="M4573"/>
      <c r="N4573"/>
      <c r="O4573"/>
      <c r="P4573"/>
      <c r="Q4573"/>
      <c r="R4573"/>
      <c r="S4573"/>
      <c r="T4573"/>
      <c r="U4573"/>
      <c r="V4573"/>
      <c r="W4573"/>
      <c r="X4573"/>
      <c r="Y4573"/>
      <c r="Z4573"/>
      <c r="AA4573"/>
      <c r="AB4573"/>
      <c r="AC4573"/>
      <c r="AD4573"/>
      <c r="AE4573"/>
      <c r="AF4573"/>
      <c r="AG4573"/>
      <c r="AH4573"/>
      <c r="AI4573"/>
      <c r="AJ4573"/>
      <c r="AK4573"/>
      <c r="AL4573"/>
      <c r="AM4573"/>
      <c r="AN4573"/>
      <c r="AO4573"/>
      <c r="AP4573"/>
      <c r="AQ4573"/>
      <c r="AR4573"/>
      <c r="AS4573"/>
      <c r="AT4573"/>
      <c r="AU4573"/>
      <c r="AV4573"/>
      <c r="AW4573"/>
      <c r="AX4573"/>
      <c r="AY4573"/>
      <c r="AZ4573"/>
      <c r="BA4573"/>
      <c r="BB4573"/>
      <c r="BC4573"/>
      <c r="BD4573"/>
      <c r="BE4573"/>
      <c r="BF4573"/>
      <c r="BG4573"/>
      <c r="BH4573"/>
      <c r="BI4573"/>
      <c r="BJ4573"/>
      <c r="BK4573"/>
      <c r="BL4573"/>
      <c r="BM4573"/>
      <c r="BN4573"/>
      <c r="BO4573"/>
    </row>
    <row r="4574" spans="1:67" ht="15" x14ac:dyDescent="0.25">
      <c r="A4574" s="245" t="s">
        <v>2037</v>
      </c>
      <c r="B4574" s="245" t="s">
        <v>2036</v>
      </c>
      <c r="C4574" s="245" t="s">
        <v>2430</v>
      </c>
      <c r="D4574" s="245" t="s">
        <v>2429</v>
      </c>
      <c r="E4574" s="246" t="s">
        <v>44</v>
      </c>
      <c r="F4574" s="245" t="s">
        <v>44</v>
      </c>
      <c r="G4574" s="245" t="s">
        <v>2708</v>
      </c>
      <c r="H4574" s="245" t="s">
        <v>2707</v>
      </c>
      <c r="I4574" s="245" t="s">
        <v>24</v>
      </c>
      <c r="J4574" s="245" t="s">
        <v>569</v>
      </c>
      <c r="K4574" s="246" t="s">
        <v>15220</v>
      </c>
      <c r="L4574" s="245" t="s">
        <v>568</v>
      </c>
      <c r="M4574"/>
      <c r="N4574"/>
      <c r="O4574"/>
      <c r="P4574"/>
      <c r="Q4574"/>
      <c r="R4574"/>
      <c r="S4574"/>
      <c r="T4574"/>
      <c r="U4574"/>
      <c r="V4574"/>
      <c r="W4574"/>
      <c r="X4574"/>
      <c r="Y4574"/>
      <c r="Z4574"/>
      <c r="AA4574"/>
      <c r="AB4574"/>
      <c r="AC4574"/>
      <c r="AD4574"/>
      <c r="AE4574"/>
      <c r="AF4574"/>
      <c r="AG4574"/>
      <c r="AH4574"/>
      <c r="AI4574"/>
      <c r="AJ4574"/>
      <c r="AK4574"/>
      <c r="AL4574"/>
      <c r="AM4574"/>
      <c r="AN4574"/>
      <c r="AO4574"/>
      <c r="AP4574"/>
      <c r="AQ4574"/>
      <c r="AR4574"/>
      <c r="AS4574"/>
      <c r="AT4574"/>
      <c r="AU4574"/>
      <c r="AV4574"/>
      <c r="AW4574"/>
      <c r="AX4574"/>
      <c r="AY4574"/>
      <c r="AZ4574"/>
      <c r="BA4574"/>
      <c r="BB4574"/>
      <c r="BC4574"/>
      <c r="BD4574"/>
      <c r="BE4574"/>
      <c r="BF4574"/>
      <c r="BG4574"/>
      <c r="BH4574"/>
      <c r="BI4574"/>
      <c r="BJ4574"/>
      <c r="BK4574"/>
      <c r="BL4574"/>
      <c r="BM4574"/>
      <c r="BN4574"/>
      <c r="BO4574"/>
    </row>
    <row r="4575" spans="1:67" ht="15" x14ac:dyDescent="0.25">
      <c r="A4575" s="245" t="s">
        <v>2037</v>
      </c>
      <c r="B4575" s="245" t="s">
        <v>2036</v>
      </c>
      <c r="C4575" s="245" t="s">
        <v>2430</v>
      </c>
      <c r="D4575" s="245" t="s">
        <v>2429</v>
      </c>
      <c r="E4575" s="246" t="s">
        <v>44</v>
      </c>
      <c r="F4575" s="245" t="s">
        <v>44</v>
      </c>
      <c r="G4575" s="245" t="s">
        <v>2706</v>
      </c>
      <c r="H4575" s="245" t="s">
        <v>2705</v>
      </c>
      <c r="I4575" s="245" t="s">
        <v>24</v>
      </c>
      <c r="J4575" s="245" t="s">
        <v>569</v>
      </c>
      <c r="K4575" s="246" t="s">
        <v>24765</v>
      </c>
      <c r="L4575" s="245" t="s">
        <v>568</v>
      </c>
      <c r="M4575"/>
      <c r="N4575"/>
      <c r="O4575"/>
      <c r="P4575"/>
      <c r="Q4575"/>
      <c r="R4575"/>
      <c r="S4575"/>
      <c r="T4575"/>
      <c r="U4575"/>
      <c r="V4575"/>
      <c r="W4575"/>
      <c r="X4575"/>
      <c r="Y4575"/>
      <c r="Z4575"/>
      <c r="AA4575"/>
      <c r="AB4575"/>
      <c r="AC4575"/>
      <c r="AD4575"/>
      <c r="AE4575"/>
      <c r="AF4575"/>
      <c r="AG4575"/>
      <c r="AH4575"/>
      <c r="AI4575"/>
      <c r="AJ4575"/>
      <c r="AK4575"/>
      <c r="AL4575"/>
      <c r="AM4575"/>
      <c r="AN4575"/>
      <c r="AO4575"/>
      <c r="AP4575"/>
      <c r="AQ4575"/>
      <c r="AR4575"/>
      <c r="AS4575"/>
      <c r="AT4575"/>
      <c r="AU4575"/>
      <c r="AV4575"/>
      <c r="AW4575"/>
      <c r="AX4575"/>
      <c r="AY4575"/>
      <c r="AZ4575"/>
      <c r="BA4575"/>
      <c r="BB4575"/>
      <c r="BC4575"/>
      <c r="BD4575"/>
      <c r="BE4575"/>
      <c r="BF4575"/>
      <c r="BG4575"/>
      <c r="BH4575"/>
      <c r="BI4575"/>
      <c r="BJ4575"/>
      <c r="BK4575"/>
      <c r="BL4575"/>
      <c r="BM4575"/>
      <c r="BN4575"/>
      <c r="BO4575"/>
    </row>
    <row r="4576" spans="1:67" ht="15" x14ac:dyDescent="0.25">
      <c r="A4576" s="245" t="s">
        <v>2037</v>
      </c>
      <c r="B4576" s="245" t="s">
        <v>2036</v>
      </c>
      <c r="C4576" s="245" t="s">
        <v>2430</v>
      </c>
      <c r="D4576" s="245" t="s">
        <v>2429</v>
      </c>
      <c r="E4576" s="246" t="s">
        <v>44</v>
      </c>
      <c r="F4576" s="245" t="s">
        <v>44</v>
      </c>
      <c r="G4576" s="245" t="s">
        <v>2704</v>
      </c>
      <c r="H4576" s="245" t="s">
        <v>2703</v>
      </c>
      <c r="I4576" s="245" t="s">
        <v>24</v>
      </c>
      <c r="J4576" s="245" t="s">
        <v>569</v>
      </c>
      <c r="K4576" s="246" t="s">
        <v>24766</v>
      </c>
      <c r="L4576" s="245" t="s">
        <v>568</v>
      </c>
      <c r="M4576"/>
      <c r="N4576"/>
      <c r="O4576"/>
      <c r="P4576"/>
      <c r="Q4576"/>
      <c r="R4576"/>
      <c r="S4576"/>
      <c r="T4576"/>
      <c r="U4576"/>
      <c r="V4576"/>
      <c r="W4576"/>
      <c r="X4576"/>
      <c r="Y4576"/>
      <c r="Z4576"/>
      <c r="AA4576"/>
      <c r="AB4576"/>
      <c r="AC4576"/>
      <c r="AD4576"/>
      <c r="AE4576"/>
      <c r="AF4576"/>
      <c r="AG4576"/>
      <c r="AH4576"/>
      <c r="AI4576"/>
      <c r="AJ4576"/>
      <c r="AK4576"/>
      <c r="AL4576"/>
      <c r="AM4576"/>
      <c r="AN4576"/>
      <c r="AO4576"/>
      <c r="AP4576"/>
      <c r="AQ4576"/>
      <c r="AR4576"/>
      <c r="AS4576"/>
      <c r="AT4576"/>
      <c r="AU4576"/>
      <c r="AV4576"/>
      <c r="AW4576"/>
      <c r="AX4576"/>
      <c r="AY4576"/>
      <c r="AZ4576"/>
      <c r="BA4576"/>
      <c r="BB4576"/>
      <c r="BC4576"/>
      <c r="BD4576"/>
      <c r="BE4576"/>
      <c r="BF4576"/>
      <c r="BG4576"/>
      <c r="BH4576"/>
      <c r="BI4576"/>
      <c r="BJ4576"/>
      <c r="BK4576"/>
      <c r="BL4576"/>
      <c r="BM4576"/>
      <c r="BN4576"/>
      <c r="BO4576"/>
    </row>
    <row r="4577" spans="1:67" ht="15" x14ac:dyDescent="0.25">
      <c r="A4577" s="245" t="s">
        <v>2037</v>
      </c>
      <c r="B4577" s="245" t="s">
        <v>2036</v>
      </c>
      <c r="C4577" s="245" t="s">
        <v>2430</v>
      </c>
      <c r="D4577" s="245" t="s">
        <v>2429</v>
      </c>
      <c r="E4577" s="246" t="s">
        <v>44</v>
      </c>
      <c r="F4577" s="245" t="s">
        <v>44</v>
      </c>
      <c r="G4577" s="245" t="s">
        <v>2702</v>
      </c>
      <c r="H4577" s="245" t="s">
        <v>2701</v>
      </c>
      <c r="I4577" s="245" t="s">
        <v>24</v>
      </c>
      <c r="J4577" s="245" t="s">
        <v>569</v>
      </c>
      <c r="K4577" s="246" t="s">
        <v>11551</v>
      </c>
      <c r="L4577" s="245" t="s">
        <v>568</v>
      </c>
      <c r="M4577"/>
      <c r="N4577"/>
      <c r="O4577"/>
      <c r="P4577"/>
      <c r="Q4577"/>
      <c r="R4577"/>
      <c r="S4577"/>
      <c r="T4577"/>
      <c r="U4577"/>
      <c r="V4577"/>
      <c r="W4577"/>
      <c r="X4577"/>
      <c r="Y4577"/>
      <c r="Z4577"/>
      <c r="AA4577"/>
      <c r="AB4577"/>
      <c r="AC4577"/>
      <c r="AD4577"/>
      <c r="AE4577"/>
      <c r="AF4577"/>
      <c r="AG4577"/>
      <c r="AH4577"/>
      <c r="AI4577"/>
      <c r="AJ4577"/>
      <c r="AK4577"/>
      <c r="AL4577"/>
      <c r="AM4577"/>
      <c r="AN4577"/>
      <c r="AO4577"/>
      <c r="AP4577"/>
      <c r="AQ4577"/>
      <c r="AR4577"/>
      <c r="AS4577"/>
      <c r="AT4577"/>
      <c r="AU4577"/>
      <c r="AV4577"/>
      <c r="AW4577"/>
      <c r="AX4577"/>
      <c r="AY4577"/>
      <c r="AZ4577"/>
      <c r="BA4577"/>
      <c r="BB4577"/>
      <c r="BC4577"/>
      <c r="BD4577"/>
      <c r="BE4577"/>
      <c r="BF4577"/>
      <c r="BG4577"/>
      <c r="BH4577"/>
      <c r="BI4577"/>
      <c r="BJ4577"/>
      <c r="BK4577"/>
      <c r="BL4577"/>
      <c r="BM4577"/>
      <c r="BN4577"/>
      <c r="BO4577"/>
    </row>
    <row r="4578" spans="1:67" ht="15" x14ac:dyDescent="0.25">
      <c r="A4578" s="245" t="s">
        <v>2037</v>
      </c>
      <c r="B4578" s="245" t="s">
        <v>2036</v>
      </c>
      <c r="C4578" s="245" t="s">
        <v>2430</v>
      </c>
      <c r="D4578" s="245" t="s">
        <v>2429</v>
      </c>
      <c r="E4578" s="246" t="s">
        <v>44</v>
      </c>
      <c r="F4578" s="245" t="s">
        <v>44</v>
      </c>
      <c r="G4578" s="245" t="s">
        <v>2700</v>
      </c>
      <c r="H4578" s="245" t="s">
        <v>2699</v>
      </c>
      <c r="I4578" s="245" t="s">
        <v>24</v>
      </c>
      <c r="J4578" s="245" t="s">
        <v>569</v>
      </c>
      <c r="K4578" s="246" t="s">
        <v>24767</v>
      </c>
      <c r="L4578" s="245" t="s">
        <v>568</v>
      </c>
      <c r="M4578"/>
      <c r="N4578"/>
      <c r="O4578"/>
      <c r="P4578"/>
      <c r="Q4578"/>
      <c r="R4578"/>
      <c r="S4578"/>
      <c r="T4578"/>
      <c r="U4578"/>
      <c r="V4578"/>
      <c r="W4578"/>
      <c r="X4578"/>
      <c r="Y4578"/>
      <c r="Z4578"/>
      <c r="AA4578"/>
      <c r="AB4578"/>
      <c r="AC4578"/>
      <c r="AD4578"/>
      <c r="AE4578"/>
      <c r="AF4578"/>
      <c r="AG4578"/>
      <c r="AH4578"/>
      <c r="AI4578"/>
      <c r="AJ4578"/>
      <c r="AK4578"/>
      <c r="AL4578"/>
      <c r="AM4578"/>
      <c r="AN4578"/>
      <c r="AO4578"/>
      <c r="AP4578"/>
      <c r="AQ4578"/>
      <c r="AR4578"/>
      <c r="AS4578"/>
      <c r="AT4578"/>
      <c r="AU4578"/>
      <c r="AV4578"/>
      <c r="AW4578"/>
      <c r="AX4578"/>
      <c r="AY4578"/>
      <c r="AZ4578"/>
      <c r="BA4578"/>
      <c r="BB4578"/>
      <c r="BC4578"/>
      <c r="BD4578"/>
      <c r="BE4578"/>
      <c r="BF4578"/>
      <c r="BG4578"/>
      <c r="BH4578"/>
      <c r="BI4578"/>
      <c r="BJ4578"/>
      <c r="BK4578"/>
      <c r="BL4578"/>
      <c r="BM4578"/>
      <c r="BN4578"/>
      <c r="BO4578"/>
    </row>
    <row r="4579" spans="1:67" ht="15" x14ac:dyDescent="0.25">
      <c r="A4579" s="245" t="s">
        <v>2037</v>
      </c>
      <c r="B4579" s="245" t="s">
        <v>2036</v>
      </c>
      <c r="C4579" s="245" t="s">
        <v>2430</v>
      </c>
      <c r="D4579" s="245" t="s">
        <v>2429</v>
      </c>
      <c r="E4579" s="246" t="s">
        <v>44</v>
      </c>
      <c r="F4579" s="245" t="s">
        <v>44</v>
      </c>
      <c r="G4579" s="245" t="s">
        <v>2698</v>
      </c>
      <c r="H4579" s="245" t="s">
        <v>2697</v>
      </c>
      <c r="I4579" s="245" t="s">
        <v>24</v>
      </c>
      <c r="J4579" s="245" t="s">
        <v>569</v>
      </c>
      <c r="K4579" s="246" t="s">
        <v>1331</v>
      </c>
      <c r="L4579" s="245" t="s">
        <v>568</v>
      </c>
      <c r="M4579"/>
      <c r="N4579"/>
      <c r="O4579"/>
      <c r="P4579"/>
      <c r="Q4579"/>
      <c r="R4579"/>
      <c r="S4579"/>
      <c r="T4579"/>
      <c r="U4579"/>
      <c r="V4579"/>
      <c r="W4579"/>
      <c r="X4579"/>
      <c r="Y4579"/>
      <c r="Z4579"/>
      <c r="AA4579"/>
      <c r="AB4579"/>
      <c r="AC4579"/>
      <c r="AD4579"/>
      <c r="AE4579"/>
      <c r="AF4579"/>
      <c r="AG4579"/>
      <c r="AH4579"/>
      <c r="AI4579"/>
      <c r="AJ4579"/>
      <c r="AK4579"/>
      <c r="AL4579"/>
      <c r="AM4579"/>
      <c r="AN4579"/>
      <c r="AO4579"/>
      <c r="AP4579"/>
      <c r="AQ4579"/>
      <c r="AR4579"/>
      <c r="AS4579"/>
      <c r="AT4579"/>
      <c r="AU4579"/>
      <c r="AV4579"/>
      <c r="AW4579"/>
      <c r="AX4579"/>
      <c r="AY4579"/>
      <c r="AZ4579"/>
      <c r="BA4579"/>
      <c r="BB4579"/>
      <c r="BC4579"/>
      <c r="BD4579"/>
      <c r="BE4579"/>
      <c r="BF4579"/>
      <c r="BG4579"/>
      <c r="BH4579"/>
      <c r="BI4579"/>
      <c r="BJ4579"/>
      <c r="BK4579"/>
      <c r="BL4579"/>
      <c r="BM4579"/>
      <c r="BN4579"/>
      <c r="BO4579"/>
    </row>
    <row r="4580" spans="1:67" ht="15" x14ac:dyDescent="0.25">
      <c r="A4580" s="245" t="s">
        <v>2037</v>
      </c>
      <c r="B4580" s="245" t="s">
        <v>2036</v>
      </c>
      <c r="C4580" s="245" t="s">
        <v>2430</v>
      </c>
      <c r="D4580" s="245" t="s">
        <v>2429</v>
      </c>
      <c r="E4580" s="246" t="s">
        <v>44</v>
      </c>
      <c r="F4580" s="245" t="s">
        <v>44</v>
      </c>
      <c r="G4580" s="245" t="s">
        <v>2695</v>
      </c>
      <c r="H4580" s="245" t="s">
        <v>2694</v>
      </c>
      <c r="I4580" s="245" t="s">
        <v>24</v>
      </c>
      <c r="J4580" s="245" t="s">
        <v>569</v>
      </c>
      <c r="K4580" s="246" t="s">
        <v>2801</v>
      </c>
      <c r="L4580" s="245" t="s">
        <v>568</v>
      </c>
      <c r="M4580"/>
      <c r="N4580"/>
      <c r="O4580"/>
      <c r="P4580"/>
      <c r="Q4580"/>
      <c r="R4580"/>
      <c r="S4580"/>
      <c r="T4580"/>
      <c r="U4580"/>
      <c r="V4580"/>
      <c r="W4580"/>
      <c r="X4580"/>
      <c r="Y4580"/>
      <c r="Z4580"/>
      <c r="AA4580"/>
      <c r="AB4580"/>
      <c r="AC4580"/>
      <c r="AD4580"/>
      <c r="AE4580"/>
      <c r="AF4580"/>
      <c r="AG4580"/>
      <c r="AH4580"/>
      <c r="AI4580"/>
      <c r="AJ4580"/>
      <c r="AK4580"/>
      <c r="AL4580"/>
      <c r="AM4580"/>
      <c r="AN4580"/>
      <c r="AO4580"/>
      <c r="AP4580"/>
      <c r="AQ4580"/>
      <c r="AR4580"/>
      <c r="AS4580"/>
      <c r="AT4580"/>
      <c r="AU4580"/>
      <c r="AV4580"/>
      <c r="AW4580"/>
      <c r="AX4580"/>
      <c r="AY4580"/>
      <c r="AZ4580"/>
      <c r="BA4580"/>
      <c r="BB4580"/>
      <c r="BC4580"/>
      <c r="BD4580"/>
      <c r="BE4580"/>
      <c r="BF4580"/>
      <c r="BG4580"/>
      <c r="BH4580"/>
      <c r="BI4580"/>
      <c r="BJ4580"/>
      <c r="BK4580"/>
      <c r="BL4580"/>
      <c r="BM4580"/>
      <c r="BN4580"/>
      <c r="BO4580"/>
    </row>
    <row r="4581" spans="1:67" ht="15" x14ac:dyDescent="0.25">
      <c r="A4581" s="245" t="s">
        <v>2037</v>
      </c>
      <c r="B4581" s="245" t="s">
        <v>2036</v>
      </c>
      <c r="C4581" s="245" t="s">
        <v>2430</v>
      </c>
      <c r="D4581" s="245" t="s">
        <v>2429</v>
      </c>
      <c r="E4581" s="246" t="s">
        <v>44</v>
      </c>
      <c r="F4581" s="245" t="s">
        <v>44</v>
      </c>
      <c r="G4581" s="245" t="s">
        <v>2693</v>
      </c>
      <c r="H4581" s="245" t="s">
        <v>2692</v>
      </c>
      <c r="I4581" s="245" t="s">
        <v>24</v>
      </c>
      <c r="J4581" s="245" t="s">
        <v>569</v>
      </c>
      <c r="K4581" s="246" t="s">
        <v>3468</v>
      </c>
      <c r="L4581" s="245" t="s">
        <v>568</v>
      </c>
      <c r="M4581"/>
      <c r="N4581"/>
      <c r="O4581"/>
      <c r="P4581"/>
      <c r="Q4581"/>
      <c r="R4581"/>
      <c r="S4581"/>
      <c r="T4581"/>
      <c r="U4581"/>
      <c r="V4581"/>
      <c r="W4581"/>
      <c r="X4581"/>
      <c r="Y4581"/>
      <c r="Z4581"/>
      <c r="AA4581"/>
      <c r="AB4581"/>
      <c r="AC4581"/>
      <c r="AD4581"/>
      <c r="AE4581"/>
      <c r="AF4581"/>
      <c r="AG4581"/>
      <c r="AH4581"/>
      <c r="AI4581"/>
      <c r="AJ4581"/>
      <c r="AK4581"/>
      <c r="AL4581"/>
      <c r="AM4581"/>
      <c r="AN4581"/>
      <c r="AO4581"/>
      <c r="AP4581"/>
      <c r="AQ4581"/>
      <c r="AR4581"/>
      <c r="AS4581"/>
      <c r="AT4581"/>
      <c r="AU4581"/>
      <c r="AV4581"/>
      <c r="AW4581"/>
      <c r="AX4581"/>
      <c r="AY4581"/>
      <c r="AZ4581"/>
      <c r="BA4581"/>
      <c r="BB4581"/>
      <c r="BC4581"/>
      <c r="BD4581"/>
      <c r="BE4581"/>
      <c r="BF4581"/>
      <c r="BG4581"/>
      <c r="BH4581"/>
      <c r="BI4581"/>
      <c r="BJ4581"/>
      <c r="BK4581"/>
      <c r="BL4581"/>
      <c r="BM4581"/>
      <c r="BN4581"/>
      <c r="BO4581"/>
    </row>
    <row r="4582" spans="1:67" ht="15" x14ac:dyDescent="0.25">
      <c r="A4582" s="245" t="s">
        <v>2037</v>
      </c>
      <c r="B4582" s="245" t="s">
        <v>2036</v>
      </c>
      <c r="C4582" s="245" t="s">
        <v>2430</v>
      </c>
      <c r="D4582" s="245" t="s">
        <v>2429</v>
      </c>
      <c r="E4582" s="246" t="s">
        <v>44</v>
      </c>
      <c r="F4582" s="245" t="s">
        <v>44</v>
      </c>
      <c r="G4582" s="245" t="s">
        <v>2691</v>
      </c>
      <c r="H4582" s="245" t="s">
        <v>2690</v>
      </c>
      <c r="I4582" s="245" t="s">
        <v>24</v>
      </c>
      <c r="J4582" s="245" t="s">
        <v>569</v>
      </c>
      <c r="K4582" s="246" t="s">
        <v>8415</v>
      </c>
      <c r="L4582" s="245" t="s">
        <v>568</v>
      </c>
      <c r="M4582"/>
      <c r="N4582"/>
      <c r="O4582"/>
      <c r="P4582"/>
      <c r="Q4582"/>
      <c r="R4582"/>
      <c r="S4582"/>
      <c r="T4582"/>
      <c r="U4582"/>
      <c r="V4582"/>
      <c r="W4582"/>
      <c r="X4582"/>
      <c r="Y4582"/>
      <c r="Z4582"/>
      <c r="AA4582"/>
      <c r="AB4582"/>
      <c r="AC4582"/>
      <c r="AD4582"/>
      <c r="AE4582"/>
      <c r="AF4582"/>
      <c r="AG4582"/>
      <c r="AH4582"/>
      <c r="AI4582"/>
      <c r="AJ4582"/>
      <c r="AK4582"/>
      <c r="AL4582"/>
      <c r="AM4582"/>
      <c r="AN4582"/>
      <c r="AO4582"/>
      <c r="AP4582"/>
      <c r="AQ4582"/>
      <c r="AR4582"/>
      <c r="AS4582"/>
      <c r="AT4582"/>
      <c r="AU4582"/>
      <c r="AV4582"/>
      <c r="AW4582"/>
      <c r="AX4582"/>
      <c r="AY4582"/>
      <c r="AZ4582"/>
      <c r="BA4582"/>
      <c r="BB4582"/>
      <c r="BC4582"/>
      <c r="BD4582"/>
      <c r="BE4582"/>
      <c r="BF4582"/>
      <c r="BG4582"/>
      <c r="BH4582"/>
      <c r="BI4582"/>
      <c r="BJ4582"/>
      <c r="BK4582"/>
      <c r="BL4582"/>
      <c r="BM4582"/>
      <c r="BN4582"/>
      <c r="BO4582"/>
    </row>
    <row r="4583" spans="1:67" ht="15" x14ac:dyDescent="0.25">
      <c r="A4583" s="245" t="s">
        <v>2037</v>
      </c>
      <c r="B4583" s="245" t="s">
        <v>2036</v>
      </c>
      <c r="C4583" s="245" t="s">
        <v>2430</v>
      </c>
      <c r="D4583" s="245" t="s">
        <v>2429</v>
      </c>
      <c r="E4583" s="246" t="s">
        <v>44</v>
      </c>
      <c r="F4583" s="245" t="s">
        <v>44</v>
      </c>
      <c r="G4583" s="245" t="s">
        <v>2689</v>
      </c>
      <c r="H4583" s="245" t="s">
        <v>2688</v>
      </c>
      <c r="I4583" s="245" t="s">
        <v>24</v>
      </c>
      <c r="J4583" s="245" t="s">
        <v>569</v>
      </c>
      <c r="K4583" s="246" t="s">
        <v>14638</v>
      </c>
      <c r="L4583" s="245" t="s">
        <v>568</v>
      </c>
      <c r="M4583"/>
      <c r="N4583"/>
      <c r="O4583"/>
      <c r="P4583"/>
      <c r="Q4583"/>
      <c r="R4583"/>
      <c r="S4583"/>
      <c r="T4583"/>
      <c r="U4583"/>
      <c r="V4583"/>
      <c r="W4583"/>
      <c r="X4583"/>
      <c r="Y4583"/>
      <c r="Z4583"/>
      <c r="AA4583"/>
      <c r="AB4583"/>
      <c r="AC4583"/>
      <c r="AD4583"/>
      <c r="AE4583"/>
      <c r="AF4583"/>
      <c r="AG4583"/>
      <c r="AH4583"/>
      <c r="AI4583"/>
      <c r="AJ4583"/>
      <c r="AK4583"/>
      <c r="AL4583"/>
      <c r="AM4583"/>
      <c r="AN4583"/>
      <c r="AO4583"/>
      <c r="AP4583"/>
      <c r="AQ4583"/>
      <c r="AR4583"/>
      <c r="AS4583"/>
      <c r="AT4583"/>
      <c r="AU4583"/>
      <c r="AV4583"/>
      <c r="AW4583"/>
      <c r="AX4583"/>
      <c r="AY4583"/>
      <c r="AZ4583"/>
      <c r="BA4583"/>
      <c r="BB4583"/>
      <c r="BC4583"/>
      <c r="BD4583"/>
      <c r="BE4583"/>
      <c r="BF4583"/>
      <c r="BG4583"/>
      <c r="BH4583"/>
      <c r="BI4583"/>
      <c r="BJ4583"/>
      <c r="BK4583"/>
      <c r="BL4583"/>
      <c r="BM4583"/>
      <c r="BN4583"/>
      <c r="BO4583"/>
    </row>
    <row r="4584" spans="1:67" ht="15" x14ac:dyDescent="0.25">
      <c r="A4584" s="245" t="s">
        <v>2037</v>
      </c>
      <c r="B4584" s="245" t="s">
        <v>2036</v>
      </c>
      <c r="C4584" s="245" t="s">
        <v>2430</v>
      </c>
      <c r="D4584" s="245" t="s">
        <v>2429</v>
      </c>
      <c r="E4584" s="246" t="s">
        <v>44</v>
      </c>
      <c r="F4584" s="245" t="s">
        <v>44</v>
      </c>
      <c r="G4584" s="245" t="s">
        <v>2687</v>
      </c>
      <c r="H4584" s="245" t="s">
        <v>2686</v>
      </c>
      <c r="I4584" s="245" t="s">
        <v>24</v>
      </c>
      <c r="J4584" s="245" t="s">
        <v>569</v>
      </c>
      <c r="K4584" s="246" t="s">
        <v>11727</v>
      </c>
      <c r="L4584" s="245" t="s">
        <v>568</v>
      </c>
      <c r="M4584"/>
      <c r="N4584"/>
      <c r="O4584"/>
      <c r="P4584"/>
      <c r="Q4584"/>
      <c r="R4584"/>
      <c r="S4584"/>
      <c r="T4584"/>
      <c r="U4584"/>
      <c r="V4584"/>
      <c r="W4584"/>
      <c r="X4584"/>
      <c r="Y4584"/>
      <c r="Z4584"/>
      <c r="AA4584"/>
      <c r="AB4584"/>
      <c r="AC4584"/>
      <c r="AD4584"/>
      <c r="AE4584"/>
      <c r="AF4584"/>
      <c r="AG4584"/>
      <c r="AH4584"/>
      <c r="AI4584"/>
      <c r="AJ4584"/>
      <c r="AK4584"/>
      <c r="AL4584"/>
      <c r="AM4584"/>
      <c r="AN4584"/>
      <c r="AO4584"/>
      <c r="AP4584"/>
      <c r="AQ4584"/>
      <c r="AR4584"/>
      <c r="AS4584"/>
      <c r="AT4584"/>
      <c r="AU4584"/>
      <c r="AV4584"/>
      <c r="AW4584"/>
      <c r="AX4584"/>
      <c r="AY4584"/>
      <c r="AZ4584"/>
      <c r="BA4584"/>
      <c r="BB4584"/>
      <c r="BC4584"/>
      <c r="BD4584"/>
      <c r="BE4584"/>
      <c r="BF4584"/>
      <c r="BG4584"/>
      <c r="BH4584"/>
      <c r="BI4584"/>
      <c r="BJ4584"/>
      <c r="BK4584"/>
      <c r="BL4584"/>
      <c r="BM4584"/>
      <c r="BN4584"/>
      <c r="BO4584"/>
    </row>
    <row r="4585" spans="1:67" ht="15" x14ac:dyDescent="0.25">
      <c r="A4585" s="245" t="s">
        <v>2037</v>
      </c>
      <c r="B4585" s="245" t="s">
        <v>2036</v>
      </c>
      <c r="C4585" s="245" t="s">
        <v>2430</v>
      </c>
      <c r="D4585" s="245" t="s">
        <v>2429</v>
      </c>
      <c r="E4585" s="246" t="s">
        <v>44</v>
      </c>
      <c r="F4585" s="245" t="s">
        <v>44</v>
      </c>
      <c r="G4585" s="245" t="s">
        <v>2685</v>
      </c>
      <c r="H4585" s="245" t="s">
        <v>2684</v>
      </c>
      <c r="I4585" s="245" t="s">
        <v>24</v>
      </c>
      <c r="J4585" s="245" t="s">
        <v>569</v>
      </c>
      <c r="K4585" s="246" t="s">
        <v>12884</v>
      </c>
      <c r="L4585" s="245" t="s">
        <v>568</v>
      </c>
      <c r="M4585"/>
      <c r="N4585"/>
      <c r="O4585"/>
      <c r="P4585"/>
      <c r="Q4585"/>
      <c r="R4585"/>
      <c r="S4585"/>
      <c r="T4585"/>
      <c r="U4585"/>
      <c r="V4585"/>
      <c r="W4585"/>
      <c r="X4585"/>
      <c r="Y4585"/>
      <c r="Z4585"/>
      <c r="AA4585"/>
      <c r="AB4585"/>
      <c r="AC4585"/>
      <c r="AD4585"/>
      <c r="AE4585"/>
      <c r="AF4585"/>
      <c r="AG4585"/>
      <c r="AH4585"/>
      <c r="AI4585"/>
      <c r="AJ4585"/>
      <c r="AK4585"/>
      <c r="AL4585"/>
      <c r="AM4585"/>
      <c r="AN4585"/>
      <c r="AO4585"/>
      <c r="AP4585"/>
      <c r="AQ4585"/>
      <c r="AR4585"/>
      <c r="AS4585"/>
      <c r="AT4585"/>
      <c r="AU4585"/>
      <c r="AV4585"/>
      <c r="AW4585"/>
      <c r="AX4585"/>
      <c r="AY4585"/>
      <c r="AZ4585"/>
      <c r="BA4585"/>
      <c r="BB4585"/>
      <c r="BC4585"/>
      <c r="BD4585"/>
      <c r="BE4585"/>
      <c r="BF4585"/>
      <c r="BG4585"/>
      <c r="BH4585"/>
      <c r="BI4585"/>
      <c r="BJ4585"/>
      <c r="BK4585"/>
      <c r="BL4585"/>
      <c r="BM4585"/>
      <c r="BN4585"/>
      <c r="BO4585"/>
    </row>
    <row r="4586" spans="1:67" ht="15" x14ac:dyDescent="0.25">
      <c r="A4586" s="245" t="s">
        <v>2037</v>
      </c>
      <c r="B4586" s="245" t="s">
        <v>2036</v>
      </c>
      <c r="C4586" s="245" t="s">
        <v>2430</v>
      </c>
      <c r="D4586" s="245" t="s">
        <v>2429</v>
      </c>
      <c r="E4586" s="246" t="s">
        <v>44</v>
      </c>
      <c r="F4586" s="245" t="s">
        <v>44</v>
      </c>
      <c r="G4586" s="245" t="s">
        <v>2683</v>
      </c>
      <c r="H4586" s="245" t="s">
        <v>2682</v>
      </c>
      <c r="I4586" s="245" t="s">
        <v>24</v>
      </c>
      <c r="J4586" s="245" t="s">
        <v>569</v>
      </c>
      <c r="K4586" s="246" t="s">
        <v>15150</v>
      </c>
      <c r="L4586" s="245" t="s">
        <v>568</v>
      </c>
      <c r="M4586"/>
      <c r="N4586"/>
      <c r="O4586"/>
      <c r="P4586"/>
      <c r="Q4586"/>
      <c r="R4586"/>
      <c r="S4586"/>
      <c r="T4586"/>
      <c r="U4586"/>
      <c r="V4586"/>
      <c r="W4586"/>
      <c r="X4586"/>
      <c r="Y4586"/>
      <c r="Z4586"/>
      <c r="AA4586"/>
      <c r="AB4586"/>
      <c r="AC4586"/>
      <c r="AD4586"/>
      <c r="AE4586"/>
      <c r="AF4586"/>
      <c r="AG4586"/>
      <c r="AH4586"/>
      <c r="AI4586"/>
      <c r="AJ4586"/>
      <c r="AK4586"/>
      <c r="AL4586"/>
      <c r="AM4586"/>
      <c r="AN4586"/>
      <c r="AO4586"/>
      <c r="AP4586"/>
      <c r="AQ4586"/>
      <c r="AR4586"/>
      <c r="AS4586"/>
      <c r="AT4586"/>
      <c r="AU4586"/>
      <c r="AV4586"/>
      <c r="AW4586"/>
      <c r="AX4586"/>
      <c r="AY4586"/>
      <c r="AZ4586"/>
      <c r="BA4586"/>
      <c r="BB4586"/>
      <c r="BC4586"/>
      <c r="BD4586"/>
      <c r="BE4586"/>
      <c r="BF4586"/>
      <c r="BG4586"/>
      <c r="BH4586"/>
      <c r="BI4586"/>
      <c r="BJ4586"/>
      <c r="BK4586"/>
      <c r="BL4586"/>
      <c r="BM4586"/>
      <c r="BN4586"/>
      <c r="BO4586"/>
    </row>
    <row r="4587" spans="1:67" ht="15" x14ac:dyDescent="0.25">
      <c r="A4587" s="245" t="s">
        <v>2037</v>
      </c>
      <c r="B4587" s="245" t="s">
        <v>2036</v>
      </c>
      <c r="C4587" s="245" t="s">
        <v>2430</v>
      </c>
      <c r="D4587" s="245" t="s">
        <v>2429</v>
      </c>
      <c r="E4587" s="246" t="s">
        <v>44</v>
      </c>
      <c r="F4587" s="245" t="s">
        <v>44</v>
      </c>
      <c r="G4587" s="245" t="s">
        <v>2681</v>
      </c>
      <c r="H4587" s="245" t="s">
        <v>2680</v>
      </c>
      <c r="I4587" s="245" t="s">
        <v>24</v>
      </c>
      <c r="J4587" s="245" t="s">
        <v>569</v>
      </c>
      <c r="K4587" s="246" t="s">
        <v>12903</v>
      </c>
      <c r="L4587" s="245" t="s">
        <v>568</v>
      </c>
      <c r="M4587"/>
      <c r="N4587"/>
      <c r="O4587"/>
      <c r="P4587"/>
      <c r="Q4587"/>
      <c r="R4587"/>
      <c r="S4587"/>
      <c r="T4587"/>
      <c r="U4587"/>
      <c r="V4587"/>
      <c r="W4587"/>
      <c r="X4587"/>
      <c r="Y4587"/>
      <c r="Z4587"/>
      <c r="AA4587"/>
      <c r="AB4587"/>
      <c r="AC4587"/>
      <c r="AD4587"/>
      <c r="AE4587"/>
      <c r="AF4587"/>
      <c r="AG4587"/>
      <c r="AH4587"/>
      <c r="AI4587"/>
      <c r="AJ4587"/>
      <c r="AK4587"/>
      <c r="AL4587"/>
      <c r="AM4587"/>
      <c r="AN4587"/>
      <c r="AO4587"/>
      <c r="AP4587"/>
      <c r="AQ4587"/>
      <c r="AR4587"/>
      <c r="AS4587"/>
      <c r="AT4587"/>
      <c r="AU4587"/>
      <c r="AV4587"/>
      <c r="AW4587"/>
      <c r="AX4587"/>
      <c r="AY4587"/>
      <c r="AZ4587"/>
      <c r="BA4587"/>
      <c r="BB4587"/>
      <c r="BC4587"/>
      <c r="BD4587"/>
      <c r="BE4587"/>
      <c r="BF4587"/>
      <c r="BG4587"/>
      <c r="BH4587"/>
      <c r="BI4587"/>
      <c r="BJ4587"/>
      <c r="BK4587"/>
      <c r="BL4587"/>
      <c r="BM4587"/>
      <c r="BN4587"/>
      <c r="BO4587"/>
    </row>
    <row r="4588" spans="1:67" ht="15" x14ac:dyDescent="0.25">
      <c r="A4588" s="245" t="s">
        <v>2037</v>
      </c>
      <c r="B4588" s="245" t="s">
        <v>2036</v>
      </c>
      <c r="C4588" s="245" t="s">
        <v>2430</v>
      </c>
      <c r="D4588" s="245" t="s">
        <v>2429</v>
      </c>
      <c r="E4588" s="246" t="s">
        <v>44</v>
      </c>
      <c r="F4588" s="245" t="s">
        <v>44</v>
      </c>
      <c r="G4588" s="245" t="s">
        <v>2679</v>
      </c>
      <c r="H4588" s="245" t="s">
        <v>2678</v>
      </c>
      <c r="I4588" s="245" t="s">
        <v>24</v>
      </c>
      <c r="J4588" s="245" t="s">
        <v>569</v>
      </c>
      <c r="K4588" s="246" t="s">
        <v>13854</v>
      </c>
      <c r="L4588" s="245" t="s">
        <v>568</v>
      </c>
      <c r="M4588"/>
      <c r="N4588"/>
      <c r="O4588"/>
      <c r="P4588"/>
      <c r="Q4588"/>
      <c r="R4588"/>
      <c r="S4588"/>
      <c r="T4588"/>
      <c r="U4588"/>
      <c r="V4588"/>
      <c r="W4588"/>
      <c r="X4588"/>
      <c r="Y4588"/>
      <c r="Z4588"/>
      <c r="AA4588"/>
      <c r="AB4588"/>
      <c r="AC4588"/>
      <c r="AD4588"/>
      <c r="AE4588"/>
      <c r="AF4588"/>
      <c r="AG4588"/>
      <c r="AH4588"/>
      <c r="AI4588"/>
      <c r="AJ4588"/>
      <c r="AK4588"/>
      <c r="AL4588"/>
      <c r="AM4588"/>
      <c r="AN4588"/>
      <c r="AO4588"/>
      <c r="AP4588"/>
      <c r="AQ4588"/>
      <c r="AR4588"/>
      <c r="AS4588"/>
      <c r="AT4588"/>
      <c r="AU4588"/>
      <c r="AV4588"/>
      <c r="AW4588"/>
      <c r="AX4588"/>
      <c r="AY4588"/>
      <c r="AZ4588"/>
      <c r="BA4588"/>
      <c r="BB4588"/>
      <c r="BC4588"/>
      <c r="BD4588"/>
      <c r="BE4588"/>
      <c r="BF4588"/>
      <c r="BG4588"/>
      <c r="BH4588"/>
      <c r="BI4588"/>
      <c r="BJ4588"/>
      <c r="BK4588"/>
      <c r="BL4588"/>
      <c r="BM4588"/>
      <c r="BN4588"/>
      <c r="BO4588"/>
    </row>
    <row r="4589" spans="1:67" ht="15" x14ac:dyDescent="0.25">
      <c r="A4589" s="245" t="s">
        <v>2037</v>
      </c>
      <c r="B4589" s="245" t="s">
        <v>2036</v>
      </c>
      <c r="C4589" s="245" t="s">
        <v>2430</v>
      </c>
      <c r="D4589" s="245" t="s">
        <v>2429</v>
      </c>
      <c r="E4589" s="246" t="s">
        <v>44</v>
      </c>
      <c r="F4589" s="245" t="s">
        <v>44</v>
      </c>
      <c r="G4589" s="245" t="s">
        <v>2677</v>
      </c>
      <c r="H4589" s="245" t="s">
        <v>2676</v>
      </c>
      <c r="I4589" s="245" t="s">
        <v>24</v>
      </c>
      <c r="J4589" s="245" t="s">
        <v>569</v>
      </c>
      <c r="K4589" s="246" t="s">
        <v>13854</v>
      </c>
      <c r="L4589" s="245" t="s">
        <v>568</v>
      </c>
      <c r="M4589"/>
      <c r="N4589"/>
      <c r="O4589"/>
      <c r="P4589"/>
      <c r="Q4589"/>
      <c r="R4589"/>
      <c r="S4589"/>
      <c r="T4589"/>
      <c r="U4589"/>
      <c r="V4589"/>
      <c r="W4589"/>
      <c r="X4589"/>
      <c r="Y4589"/>
      <c r="Z4589"/>
      <c r="AA4589"/>
      <c r="AB4589"/>
      <c r="AC4589"/>
      <c r="AD4589"/>
      <c r="AE4589"/>
      <c r="AF4589"/>
      <c r="AG4589"/>
      <c r="AH4589"/>
      <c r="AI4589"/>
      <c r="AJ4589"/>
      <c r="AK4589"/>
      <c r="AL4589"/>
      <c r="AM4589"/>
      <c r="AN4589"/>
      <c r="AO4589"/>
      <c r="AP4589"/>
      <c r="AQ4589"/>
      <c r="AR4589"/>
      <c r="AS4589"/>
      <c r="AT4589"/>
      <c r="AU4589"/>
      <c r="AV4589"/>
      <c r="AW4589"/>
      <c r="AX4589"/>
      <c r="AY4589"/>
      <c r="AZ4589"/>
      <c r="BA4589"/>
      <c r="BB4589"/>
      <c r="BC4589"/>
      <c r="BD4589"/>
      <c r="BE4589"/>
      <c r="BF4589"/>
      <c r="BG4589"/>
      <c r="BH4589"/>
      <c r="BI4589"/>
      <c r="BJ4589"/>
      <c r="BK4589"/>
      <c r="BL4589"/>
      <c r="BM4589"/>
      <c r="BN4589"/>
      <c r="BO4589"/>
    </row>
    <row r="4590" spans="1:67" ht="15" x14ac:dyDescent="0.25">
      <c r="A4590" s="245" t="s">
        <v>2037</v>
      </c>
      <c r="B4590" s="245" t="s">
        <v>2036</v>
      </c>
      <c r="C4590" s="245" t="s">
        <v>2430</v>
      </c>
      <c r="D4590" s="245" t="s">
        <v>2429</v>
      </c>
      <c r="E4590" s="246" t="s">
        <v>44</v>
      </c>
      <c r="F4590" s="245" t="s">
        <v>44</v>
      </c>
      <c r="G4590" s="245" t="s">
        <v>2675</v>
      </c>
      <c r="H4590" s="245" t="s">
        <v>2674</v>
      </c>
      <c r="I4590" s="245" t="s">
        <v>24</v>
      </c>
      <c r="J4590" s="245" t="s">
        <v>569</v>
      </c>
      <c r="K4590" s="246" t="s">
        <v>13870</v>
      </c>
      <c r="L4590" s="245" t="s">
        <v>568</v>
      </c>
      <c r="M4590"/>
      <c r="N4590"/>
      <c r="O4590"/>
      <c r="P4590"/>
      <c r="Q4590"/>
      <c r="R4590"/>
      <c r="S4590"/>
      <c r="T4590"/>
      <c r="U4590"/>
      <c r="V4590"/>
      <c r="W4590"/>
      <c r="X4590"/>
      <c r="Y4590"/>
      <c r="Z4590"/>
      <c r="AA4590"/>
      <c r="AB4590"/>
      <c r="AC4590"/>
      <c r="AD4590"/>
      <c r="AE4590"/>
      <c r="AF4590"/>
      <c r="AG4590"/>
      <c r="AH4590"/>
      <c r="AI4590"/>
      <c r="AJ4590"/>
      <c r="AK4590"/>
      <c r="AL4590"/>
      <c r="AM4590"/>
      <c r="AN4590"/>
      <c r="AO4590"/>
      <c r="AP4590"/>
      <c r="AQ4590"/>
      <c r="AR4590"/>
      <c r="AS4590"/>
      <c r="AT4590"/>
      <c r="AU4590"/>
      <c r="AV4590"/>
      <c r="AW4590"/>
      <c r="AX4590"/>
      <c r="AY4590"/>
      <c r="AZ4590"/>
      <c r="BA4590"/>
      <c r="BB4590"/>
      <c r="BC4590"/>
      <c r="BD4590"/>
      <c r="BE4590"/>
      <c r="BF4590"/>
      <c r="BG4590"/>
      <c r="BH4590"/>
      <c r="BI4590"/>
      <c r="BJ4590"/>
      <c r="BK4590"/>
      <c r="BL4590"/>
      <c r="BM4590"/>
      <c r="BN4590"/>
      <c r="BO4590"/>
    </row>
    <row r="4591" spans="1:67" ht="15" x14ac:dyDescent="0.25">
      <c r="A4591" s="245" t="s">
        <v>2037</v>
      </c>
      <c r="B4591" s="245" t="s">
        <v>2036</v>
      </c>
      <c r="C4591" s="245" t="s">
        <v>2430</v>
      </c>
      <c r="D4591" s="245" t="s">
        <v>2429</v>
      </c>
      <c r="E4591" s="246" t="s">
        <v>44</v>
      </c>
      <c r="F4591" s="245" t="s">
        <v>44</v>
      </c>
      <c r="G4591" s="245" t="s">
        <v>2673</v>
      </c>
      <c r="H4591" s="245" t="s">
        <v>2672</v>
      </c>
      <c r="I4591" s="245" t="s">
        <v>24</v>
      </c>
      <c r="J4591" s="245" t="s">
        <v>569</v>
      </c>
      <c r="K4591" s="246" t="s">
        <v>24543</v>
      </c>
      <c r="L4591" s="245" t="s">
        <v>568</v>
      </c>
      <c r="M4591"/>
      <c r="N4591"/>
      <c r="O4591"/>
      <c r="P4591"/>
      <c r="Q4591"/>
      <c r="R4591"/>
      <c r="S4591"/>
      <c r="T4591"/>
      <c r="U4591"/>
      <c r="V4591"/>
      <c r="W4591"/>
      <c r="X4591"/>
      <c r="Y4591"/>
      <c r="Z4591"/>
      <c r="AA4591"/>
      <c r="AB4591"/>
      <c r="AC4591"/>
      <c r="AD4591"/>
      <c r="AE4591"/>
      <c r="AF4591"/>
      <c r="AG4591"/>
      <c r="AH4591"/>
      <c r="AI4591"/>
      <c r="AJ4591"/>
      <c r="AK4591"/>
      <c r="AL4591"/>
      <c r="AM4591"/>
      <c r="AN4591"/>
      <c r="AO4591"/>
      <c r="AP4591"/>
      <c r="AQ4591"/>
      <c r="AR4591"/>
      <c r="AS4591"/>
      <c r="AT4591"/>
      <c r="AU4591"/>
      <c r="AV4591"/>
      <c r="AW4591"/>
      <c r="AX4591"/>
      <c r="AY4591"/>
      <c r="AZ4591"/>
      <c r="BA4591"/>
      <c r="BB4591"/>
      <c r="BC4591"/>
      <c r="BD4591"/>
      <c r="BE4591"/>
      <c r="BF4591"/>
      <c r="BG4591"/>
      <c r="BH4591"/>
      <c r="BI4591"/>
      <c r="BJ4591"/>
      <c r="BK4591"/>
      <c r="BL4591"/>
      <c r="BM4591"/>
      <c r="BN4591"/>
      <c r="BO4591"/>
    </row>
    <row r="4592" spans="1:67" ht="15" x14ac:dyDescent="0.25">
      <c r="A4592" s="245" t="s">
        <v>2037</v>
      </c>
      <c r="B4592" s="245" t="s">
        <v>2036</v>
      </c>
      <c r="C4592" s="245" t="s">
        <v>2430</v>
      </c>
      <c r="D4592" s="245" t="s">
        <v>2429</v>
      </c>
      <c r="E4592" s="246" t="s">
        <v>44</v>
      </c>
      <c r="F4592" s="245" t="s">
        <v>44</v>
      </c>
      <c r="G4592" s="245" t="s">
        <v>2671</v>
      </c>
      <c r="H4592" s="245" t="s">
        <v>2670</v>
      </c>
      <c r="I4592" s="245" t="s">
        <v>24</v>
      </c>
      <c r="J4592" s="245" t="s">
        <v>569</v>
      </c>
      <c r="K4592" s="246" t="s">
        <v>9647</v>
      </c>
      <c r="L4592" s="245" t="s">
        <v>568</v>
      </c>
      <c r="M4592"/>
      <c r="N4592"/>
      <c r="O4592"/>
      <c r="P4592"/>
      <c r="Q4592"/>
      <c r="R4592"/>
      <c r="S4592"/>
      <c r="T4592"/>
      <c r="U4592"/>
      <c r="V4592"/>
      <c r="W4592"/>
      <c r="X4592"/>
      <c r="Y4592"/>
      <c r="Z4592"/>
      <c r="AA4592"/>
      <c r="AB4592"/>
      <c r="AC4592"/>
      <c r="AD4592"/>
      <c r="AE4592"/>
      <c r="AF4592"/>
      <c r="AG4592"/>
      <c r="AH4592"/>
      <c r="AI4592"/>
      <c r="AJ4592"/>
      <c r="AK4592"/>
      <c r="AL4592"/>
      <c r="AM4592"/>
      <c r="AN4592"/>
      <c r="AO4592"/>
      <c r="AP4592"/>
      <c r="AQ4592"/>
      <c r="AR4592"/>
      <c r="AS4592"/>
      <c r="AT4592"/>
      <c r="AU4592"/>
      <c r="AV4592"/>
      <c r="AW4592"/>
      <c r="AX4592"/>
      <c r="AY4592"/>
      <c r="AZ4592"/>
      <c r="BA4592"/>
      <c r="BB4592"/>
      <c r="BC4592"/>
      <c r="BD4592"/>
      <c r="BE4592"/>
      <c r="BF4592"/>
      <c r="BG4592"/>
      <c r="BH4592"/>
      <c r="BI4592"/>
      <c r="BJ4592"/>
      <c r="BK4592"/>
      <c r="BL4592"/>
      <c r="BM4592"/>
      <c r="BN4592"/>
      <c r="BO4592"/>
    </row>
    <row r="4593" spans="1:67" ht="15" x14ac:dyDescent="0.25">
      <c r="A4593" s="245" t="s">
        <v>2037</v>
      </c>
      <c r="B4593" s="245" t="s">
        <v>2036</v>
      </c>
      <c r="C4593" s="245" t="s">
        <v>2430</v>
      </c>
      <c r="D4593" s="245" t="s">
        <v>2429</v>
      </c>
      <c r="E4593" s="246" t="s">
        <v>44</v>
      </c>
      <c r="F4593" s="245" t="s">
        <v>44</v>
      </c>
      <c r="G4593" s="245" t="s">
        <v>2669</v>
      </c>
      <c r="H4593" s="245" t="s">
        <v>2668</v>
      </c>
      <c r="I4593" s="245" t="s">
        <v>24</v>
      </c>
      <c r="J4593" s="245" t="s">
        <v>569</v>
      </c>
      <c r="K4593" s="246" t="s">
        <v>10484</v>
      </c>
      <c r="L4593" s="245" t="s">
        <v>568</v>
      </c>
      <c r="M4593"/>
      <c r="N4593"/>
      <c r="O4593"/>
      <c r="P4593"/>
      <c r="Q4593"/>
      <c r="R4593"/>
      <c r="S4593"/>
      <c r="T4593"/>
      <c r="U4593"/>
      <c r="V4593"/>
      <c r="W4593"/>
      <c r="X4593"/>
      <c r="Y4593"/>
      <c r="Z4593"/>
      <c r="AA4593"/>
      <c r="AB4593"/>
      <c r="AC4593"/>
      <c r="AD4593"/>
      <c r="AE4593"/>
      <c r="AF4593"/>
      <c r="AG4593"/>
      <c r="AH4593"/>
      <c r="AI4593"/>
      <c r="AJ4593"/>
      <c r="AK4593"/>
      <c r="AL4593"/>
      <c r="AM4593"/>
      <c r="AN4593"/>
      <c r="AO4593"/>
      <c r="AP4593"/>
      <c r="AQ4593"/>
      <c r="AR4593"/>
      <c r="AS4593"/>
      <c r="AT4593"/>
      <c r="AU4593"/>
      <c r="AV4593"/>
      <c r="AW4593"/>
      <c r="AX4593"/>
      <c r="AY4593"/>
      <c r="AZ4593"/>
      <c r="BA4593"/>
      <c r="BB4593"/>
      <c r="BC4593"/>
      <c r="BD4593"/>
      <c r="BE4593"/>
      <c r="BF4593"/>
      <c r="BG4593"/>
      <c r="BH4593"/>
      <c r="BI4593"/>
      <c r="BJ4593"/>
      <c r="BK4593"/>
      <c r="BL4593"/>
      <c r="BM4593"/>
      <c r="BN4593"/>
      <c r="BO4593"/>
    </row>
    <row r="4594" spans="1:67" ht="15" x14ac:dyDescent="0.25">
      <c r="A4594" s="245" t="s">
        <v>2037</v>
      </c>
      <c r="B4594" s="245" t="s">
        <v>2036</v>
      </c>
      <c r="C4594" s="245" t="s">
        <v>2430</v>
      </c>
      <c r="D4594" s="245" t="s">
        <v>2429</v>
      </c>
      <c r="E4594" s="246" t="s">
        <v>44</v>
      </c>
      <c r="F4594" s="245" t="s">
        <v>44</v>
      </c>
      <c r="G4594" s="245" t="s">
        <v>2667</v>
      </c>
      <c r="H4594" s="245" t="s">
        <v>2666</v>
      </c>
      <c r="I4594" s="245" t="s">
        <v>24</v>
      </c>
      <c r="J4594" s="245" t="s">
        <v>569</v>
      </c>
      <c r="K4594" s="246" t="s">
        <v>9581</v>
      </c>
      <c r="L4594" s="245" t="s">
        <v>568</v>
      </c>
      <c r="M4594"/>
      <c r="N4594"/>
      <c r="O4594"/>
      <c r="P4594"/>
      <c r="Q4594"/>
      <c r="R4594"/>
      <c r="S4594"/>
      <c r="T4594"/>
      <c r="U4594"/>
      <c r="V4594"/>
      <c r="W4594"/>
      <c r="X4594"/>
      <c r="Y4594"/>
      <c r="Z4594"/>
      <c r="AA4594"/>
      <c r="AB4594"/>
      <c r="AC4594"/>
      <c r="AD4594"/>
      <c r="AE4594"/>
      <c r="AF4594"/>
      <c r="AG4594"/>
      <c r="AH4594"/>
      <c r="AI4594"/>
      <c r="AJ4594"/>
      <c r="AK4594"/>
      <c r="AL4594"/>
      <c r="AM4594"/>
      <c r="AN4594"/>
      <c r="AO4594"/>
      <c r="AP4594"/>
      <c r="AQ4594"/>
      <c r="AR4594"/>
      <c r="AS4594"/>
      <c r="AT4594"/>
      <c r="AU4594"/>
      <c r="AV4594"/>
      <c r="AW4594"/>
      <c r="AX4594"/>
      <c r="AY4594"/>
      <c r="AZ4594"/>
      <c r="BA4594"/>
      <c r="BB4594"/>
      <c r="BC4594"/>
      <c r="BD4594"/>
      <c r="BE4594"/>
      <c r="BF4594"/>
      <c r="BG4594"/>
      <c r="BH4594"/>
      <c r="BI4594"/>
      <c r="BJ4594"/>
      <c r="BK4594"/>
      <c r="BL4594"/>
      <c r="BM4594"/>
      <c r="BN4594"/>
      <c r="BO4594"/>
    </row>
    <row r="4595" spans="1:67" ht="15" x14ac:dyDescent="0.25">
      <c r="A4595" s="245" t="s">
        <v>2037</v>
      </c>
      <c r="B4595" s="245" t="s">
        <v>2036</v>
      </c>
      <c r="C4595" s="245" t="s">
        <v>2430</v>
      </c>
      <c r="D4595" s="245" t="s">
        <v>2429</v>
      </c>
      <c r="E4595" s="246" t="s">
        <v>44</v>
      </c>
      <c r="F4595" s="245" t="s">
        <v>44</v>
      </c>
      <c r="G4595" s="245" t="s">
        <v>2665</v>
      </c>
      <c r="H4595" s="245" t="s">
        <v>2664</v>
      </c>
      <c r="I4595" s="245" t="s">
        <v>24</v>
      </c>
      <c r="J4595" s="245" t="s">
        <v>569</v>
      </c>
      <c r="K4595" s="246" t="s">
        <v>15188</v>
      </c>
      <c r="L4595" s="245" t="s">
        <v>568</v>
      </c>
      <c r="M4595"/>
      <c r="N4595"/>
      <c r="O4595"/>
      <c r="P4595"/>
      <c r="Q4595"/>
      <c r="R4595"/>
      <c r="S4595"/>
      <c r="T4595"/>
      <c r="U4595"/>
      <c r="V4595"/>
      <c r="W4595"/>
      <c r="X4595"/>
      <c r="Y4595"/>
      <c r="Z4595"/>
      <c r="AA4595"/>
      <c r="AB4595"/>
      <c r="AC4595"/>
      <c r="AD4595"/>
      <c r="AE4595"/>
      <c r="AF4595"/>
      <c r="AG4595"/>
      <c r="AH4595"/>
      <c r="AI4595"/>
      <c r="AJ4595"/>
      <c r="AK4595"/>
      <c r="AL4595"/>
      <c r="AM4595"/>
      <c r="AN4595"/>
      <c r="AO4595"/>
      <c r="AP4595"/>
      <c r="AQ4595"/>
      <c r="AR4595"/>
      <c r="AS4595"/>
      <c r="AT4595"/>
      <c r="AU4595"/>
      <c r="AV4595"/>
      <c r="AW4595"/>
      <c r="AX4595"/>
      <c r="AY4595"/>
      <c r="AZ4595"/>
      <c r="BA4595"/>
      <c r="BB4595"/>
      <c r="BC4595"/>
      <c r="BD4595"/>
      <c r="BE4595"/>
      <c r="BF4595"/>
      <c r="BG4595"/>
      <c r="BH4595"/>
      <c r="BI4595"/>
      <c r="BJ4595"/>
      <c r="BK4595"/>
      <c r="BL4595"/>
      <c r="BM4595"/>
      <c r="BN4595"/>
      <c r="BO4595"/>
    </row>
    <row r="4596" spans="1:67" ht="15" x14ac:dyDescent="0.25">
      <c r="A4596" s="245" t="s">
        <v>2037</v>
      </c>
      <c r="B4596" s="245" t="s">
        <v>2036</v>
      </c>
      <c r="C4596" s="245" t="s">
        <v>2430</v>
      </c>
      <c r="D4596" s="245" t="s">
        <v>2429</v>
      </c>
      <c r="E4596" s="246" t="s">
        <v>44</v>
      </c>
      <c r="F4596" s="245" t="s">
        <v>44</v>
      </c>
      <c r="G4596" s="245" t="s">
        <v>2663</v>
      </c>
      <c r="H4596" s="245" t="s">
        <v>2662</v>
      </c>
      <c r="I4596" s="245" t="s">
        <v>24</v>
      </c>
      <c r="J4596" s="245" t="s">
        <v>569</v>
      </c>
      <c r="K4596" s="246" t="s">
        <v>24768</v>
      </c>
      <c r="L4596" s="245" t="s">
        <v>568</v>
      </c>
      <c r="M4596"/>
      <c r="N4596"/>
      <c r="O4596"/>
      <c r="P4596"/>
      <c r="Q4596"/>
      <c r="R4596"/>
      <c r="S4596"/>
      <c r="T4596"/>
      <c r="U4596"/>
      <c r="V4596"/>
      <c r="W4596"/>
      <c r="X4596"/>
      <c r="Y4596"/>
      <c r="Z4596"/>
      <c r="AA4596"/>
      <c r="AB4596"/>
      <c r="AC4596"/>
      <c r="AD4596"/>
      <c r="AE4596"/>
      <c r="AF4596"/>
      <c r="AG4596"/>
      <c r="AH4596"/>
      <c r="AI4596"/>
      <c r="AJ4596"/>
      <c r="AK4596"/>
      <c r="AL4596"/>
      <c r="AM4596"/>
      <c r="AN4596"/>
      <c r="AO4596"/>
      <c r="AP4596"/>
      <c r="AQ4596"/>
      <c r="AR4596"/>
      <c r="AS4596"/>
      <c r="AT4596"/>
      <c r="AU4596"/>
      <c r="AV4596"/>
      <c r="AW4596"/>
      <c r="AX4596"/>
      <c r="AY4596"/>
      <c r="AZ4596"/>
      <c r="BA4596"/>
      <c r="BB4596"/>
      <c r="BC4596"/>
      <c r="BD4596"/>
      <c r="BE4596"/>
      <c r="BF4596"/>
      <c r="BG4596"/>
      <c r="BH4596"/>
      <c r="BI4596"/>
      <c r="BJ4596"/>
      <c r="BK4596"/>
      <c r="BL4596"/>
      <c r="BM4596"/>
      <c r="BN4596"/>
      <c r="BO4596"/>
    </row>
    <row r="4597" spans="1:67" ht="15" x14ac:dyDescent="0.25">
      <c r="A4597" s="245" t="s">
        <v>2037</v>
      </c>
      <c r="B4597" s="245" t="s">
        <v>2036</v>
      </c>
      <c r="C4597" s="245" t="s">
        <v>2430</v>
      </c>
      <c r="D4597" s="245" t="s">
        <v>2429</v>
      </c>
      <c r="E4597" s="246" t="s">
        <v>44</v>
      </c>
      <c r="F4597" s="245" t="s">
        <v>44</v>
      </c>
      <c r="G4597" s="245" t="s">
        <v>2661</v>
      </c>
      <c r="H4597" s="245" t="s">
        <v>2660</v>
      </c>
      <c r="I4597" s="245" t="s">
        <v>24</v>
      </c>
      <c r="J4597" s="245" t="s">
        <v>569</v>
      </c>
      <c r="K4597" s="246" t="s">
        <v>19001</v>
      </c>
      <c r="L4597" s="245" t="s">
        <v>568</v>
      </c>
      <c r="M4597"/>
      <c r="N4597"/>
      <c r="O4597"/>
      <c r="P4597"/>
      <c r="Q4597"/>
      <c r="R4597"/>
      <c r="S4597"/>
      <c r="T4597"/>
      <c r="U4597"/>
      <c r="V4597"/>
      <c r="W4597"/>
      <c r="X4597"/>
      <c r="Y4597"/>
      <c r="Z4597"/>
      <c r="AA4597"/>
      <c r="AB4597"/>
      <c r="AC4597"/>
      <c r="AD4597"/>
      <c r="AE4597"/>
      <c r="AF4597"/>
      <c r="AG4597"/>
      <c r="AH4597"/>
      <c r="AI4597"/>
      <c r="AJ4597"/>
      <c r="AK4597"/>
      <c r="AL4597"/>
      <c r="AM4597"/>
      <c r="AN4597"/>
      <c r="AO4597"/>
      <c r="AP4597"/>
      <c r="AQ4597"/>
      <c r="AR4597"/>
      <c r="AS4597"/>
      <c r="AT4597"/>
      <c r="AU4597"/>
      <c r="AV4597"/>
      <c r="AW4597"/>
      <c r="AX4597"/>
      <c r="AY4597"/>
      <c r="AZ4597"/>
      <c r="BA4597"/>
      <c r="BB4597"/>
      <c r="BC4597"/>
      <c r="BD4597"/>
      <c r="BE4597"/>
      <c r="BF4597"/>
      <c r="BG4597"/>
      <c r="BH4597"/>
      <c r="BI4597"/>
      <c r="BJ4597"/>
      <c r="BK4597"/>
      <c r="BL4597"/>
      <c r="BM4597"/>
      <c r="BN4597"/>
      <c r="BO4597"/>
    </row>
    <row r="4598" spans="1:67" ht="15" x14ac:dyDescent="0.25">
      <c r="A4598" s="245" t="s">
        <v>2037</v>
      </c>
      <c r="B4598" s="245" t="s">
        <v>2036</v>
      </c>
      <c r="C4598" s="245" t="s">
        <v>2430</v>
      </c>
      <c r="D4598" s="245" t="s">
        <v>2429</v>
      </c>
      <c r="E4598" s="246" t="s">
        <v>44</v>
      </c>
      <c r="F4598" s="245" t="s">
        <v>44</v>
      </c>
      <c r="G4598" s="245" t="s">
        <v>2659</v>
      </c>
      <c r="H4598" s="245" t="s">
        <v>2658</v>
      </c>
      <c r="I4598" s="245" t="s">
        <v>24</v>
      </c>
      <c r="J4598" s="245" t="s">
        <v>569</v>
      </c>
      <c r="K4598" s="246" t="s">
        <v>8763</v>
      </c>
      <c r="L4598" s="245" t="s">
        <v>568</v>
      </c>
      <c r="M4598"/>
      <c r="N4598"/>
      <c r="O4598"/>
      <c r="P4598"/>
      <c r="Q4598"/>
      <c r="R4598"/>
      <c r="S4598"/>
      <c r="T4598"/>
      <c r="U4598"/>
      <c r="V4598"/>
      <c r="W4598"/>
      <c r="X4598"/>
      <c r="Y4598"/>
      <c r="Z4598"/>
      <c r="AA4598"/>
      <c r="AB4598"/>
      <c r="AC4598"/>
      <c r="AD4598"/>
      <c r="AE4598"/>
      <c r="AF4598"/>
      <c r="AG4598"/>
      <c r="AH4598"/>
      <c r="AI4598"/>
      <c r="AJ4598"/>
      <c r="AK4598"/>
      <c r="AL4598"/>
      <c r="AM4598"/>
      <c r="AN4598"/>
      <c r="AO4598"/>
      <c r="AP4598"/>
      <c r="AQ4598"/>
      <c r="AR4598"/>
      <c r="AS4598"/>
      <c r="AT4598"/>
      <c r="AU4598"/>
      <c r="AV4598"/>
      <c r="AW4598"/>
      <c r="AX4598"/>
      <c r="AY4598"/>
      <c r="AZ4598"/>
      <c r="BA4598"/>
      <c r="BB4598"/>
      <c r="BC4598"/>
      <c r="BD4598"/>
      <c r="BE4598"/>
      <c r="BF4598"/>
      <c r="BG4598"/>
      <c r="BH4598"/>
      <c r="BI4598"/>
      <c r="BJ4598"/>
      <c r="BK4598"/>
      <c r="BL4598"/>
      <c r="BM4598"/>
      <c r="BN4598"/>
      <c r="BO4598"/>
    </row>
    <row r="4599" spans="1:67" ht="15" x14ac:dyDescent="0.25">
      <c r="A4599" s="245" t="s">
        <v>2037</v>
      </c>
      <c r="B4599" s="245" t="s">
        <v>2036</v>
      </c>
      <c r="C4599" s="245" t="s">
        <v>2430</v>
      </c>
      <c r="D4599" s="245" t="s">
        <v>2429</v>
      </c>
      <c r="E4599" s="246" t="s">
        <v>44</v>
      </c>
      <c r="F4599" s="245" t="s">
        <v>44</v>
      </c>
      <c r="G4599" s="245" t="s">
        <v>2657</v>
      </c>
      <c r="H4599" s="245" t="s">
        <v>2656</v>
      </c>
      <c r="I4599" s="245" t="s">
        <v>24</v>
      </c>
      <c r="J4599" s="245" t="s">
        <v>569</v>
      </c>
      <c r="K4599" s="246" t="s">
        <v>435</v>
      </c>
      <c r="L4599" s="245" t="s">
        <v>568</v>
      </c>
      <c r="M4599"/>
      <c r="N4599"/>
      <c r="O4599"/>
      <c r="P4599"/>
      <c r="Q4599"/>
      <c r="R4599"/>
      <c r="S4599"/>
      <c r="T4599"/>
      <c r="U4599"/>
      <c r="V4599"/>
      <c r="W4599"/>
      <c r="X4599"/>
      <c r="Y4599"/>
      <c r="Z4599"/>
      <c r="AA4599"/>
      <c r="AB4599"/>
      <c r="AC4599"/>
      <c r="AD4599"/>
      <c r="AE4599"/>
      <c r="AF4599"/>
      <c r="AG4599"/>
      <c r="AH4599"/>
      <c r="AI4599"/>
      <c r="AJ4599"/>
      <c r="AK4599"/>
      <c r="AL4599"/>
      <c r="AM4599"/>
      <c r="AN4599"/>
      <c r="AO4599"/>
      <c r="AP4599"/>
      <c r="AQ4599"/>
      <c r="AR4599"/>
      <c r="AS4599"/>
      <c r="AT4599"/>
      <c r="AU4599"/>
      <c r="AV4599"/>
      <c r="AW4599"/>
      <c r="AX4599"/>
      <c r="AY4599"/>
      <c r="AZ4599"/>
      <c r="BA4599"/>
      <c r="BB4599"/>
      <c r="BC4599"/>
      <c r="BD4599"/>
      <c r="BE4599"/>
      <c r="BF4599"/>
      <c r="BG4599"/>
      <c r="BH4599"/>
      <c r="BI4599"/>
      <c r="BJ4599"/>
      <c r="BK4599"/>
      <c r="BL4599"/>
      <c r="BM4599"/>
      <c r="BN4599"/>
      <c r="BO4599"/>
    </row>
    <row r="4600" spans="1:67" ht="15" x14ac:dyDescent="0.25">
      <c r="A4600" s="245" t="s">
        <v>2037</v>
      </c>
      <c r="B4600" s="245" t="s">
        <v>2036</v>
      </c>
      <c r="C4600" s="245" t="s">
        <v>2430</v>
      </c>
      <c r="D4600" s="245" t="s">
        <v>2429</v>
      </c>
      <c r="E4600" s="246" t="s">
        <v>44</v>
      </c>
      <c r="F4600" s="245" t="s">
        <v>44</v>
      </c>
      <c r="G4600" s="245" t="s">
        <v>2655</v>
      </c>
      <c r="H4600" s="245" t="s">
        <v>2654</v>
      </c>
      <c r="I4600" s="245" t="s">
        <v>24</v>
      </c>
      <c r="J4600" s="245" t="s">
        <v>569</v>
      </c>
      <c r="K4600" s="246" t="s">
        <v>8579</v>
      </c>
      <c r="L4600" s="245" t="s">
        <v>568</v>
      </c>
      <c r="M4600"/>
      <c r="N4600"/>
      <c r="O4600"/>
      <c r="P4600"/>
      <c r="Q4600"/>
      <c r="R4600"/>
      <c r="S4600"/>
      <c r="T4600"/>
      <c r="U4600"/>
      <c r="V4600"/>
      <c r="W4600"/>
      <c r="X4600"/>
      <c r="Y4600"/>
      <c r="Z4600"/>
      <c r="AA4600"/>
      <c r="AB4600"/>
      <c r="AC4600"/>
      <c r="AD4600"/>
      <c r="AE4600"/>
      <c r="AF4600"/>
      <c r="AG4600"/>
      <c r="AH4600"/>
      <c r="AI4600"/>
      <c r="AJ4600"/>
      <c r="AK4600"/>
      <c r="AL4600"/>
      <c r="AM4600"/>
      <c r="AN4600"/>
      <c r="AO4600"/>
      <c r="AP4600"/>
      <c r="AQ4600"/>
      <c r="AR4600"/>
      <c r="AS4600"/>
      <c r="AT4600"/>
      <c r="AU4600"/>
      <c r="AV4600"/>
      <c r="AW4600"/>
      <c r="AX4600"/>
      <c r="AY4600"/>
      <c r="AZ4600"/>
      <c r="BA4600"/>
      <c r="BB4600"/>
      <c r="BC4600"/>
      <c r="BD4600"/>
      <c r="BE4600"/>
      <c r="BF4600"/>
      <c r="BG4600"/>
      <c r="BH4600"/>
      <c r="BI4600"/>
      <c r="BJ4600"/>
      <c r="BK4600"/>
      <c r="BL4600"/>
      <c r="BM4600"/>
      <c r="BN4600"/>
      <c r="BO4600"/>
    </row>
    <row r="4601" spans="1:67" ht="15" x14ac:dyDescent="0.25">
      <c r="A4601" s="245" t="s">
        <v>2037</v>
      </c>
      <c r="B4601" s="245" t="s">
        <v>2036</v>
      </c>
      <c r="C4601" s="245" t="s">
        <v>2430</v>
      </c>
      <c r="D4601" s="245" t="s">
        <v>2429</v>
      </c>
      <c r="E4601" s="246" t="s">
        <v>44</v>
      </c>
      <c r="F4601" s="245" t="s">
        <v>44</v>
      </c>
      <c r="G4601" s="245" t="s">
        <v>2653</v>
      </c>
      <c r="H4601" s="245" t="s">
        <v>2652</v>
      </c>
      <c r="I4601" s="245" t="s">
        <v>24</v>
      </c>
      <c r="J4601" s="245" t="s">
        <v>569</v>
      </c>
      <c r="K4601" s="246" t="s">
        <v>10237</v>
      </c>
      <c r="L4601" s="245" t="s">
        <v>568</v>
      </c>
      <c r="M4601"/>
      <c r="N4601"/>
      <c r="O4601"/>
      <c r="P4601"/>
      <c r="Q4601"/>
      <c r="R4601"/>
      <c r="S4601"/>
      <c r="T4601"/>
      <c r="U4601"/>
      <c r="V4601"/>
      <c r="W4601"/>
      <c r="X4601"/>
      <c r="Y4601"/>
      <c r="Z4601"/>
      <c r="AA4601"/>
      <c r="AB4601"/>
      <c r="AC4601"/>
      <c r="AD4601"/>
      <c r="AE4601"/>
      <c r="AF4601"/>
      <c r="AG4601"/>
      <c r="AH4601"/>
      <c r="AI4601"/>
      <c r="AJ4601"/>
      <c r="AK4601"/>
      <c r="AL4601"/>
      <c r="AM4601"/>
      <c r="AN4601"/>
      <c r="AO4601"/>
      <c r="AP4601"/>
      <c r="AQ4601"/>
      <c r="AR4601"/>
      <c r="AS4601"/>
      <c r="AT4601"/>
      <c r="AU4601"/>
      <c r="AV4601"/>
      <c r="AW4601"/>
      <c r="AX4601"/>
      <c r="AY4601"/>
      <c r="AZ4601"/>
      <c r="BA4601"/>
      <c r="BB4601"/>
      <c r="BC4601"/>
      <c r="BD4601"/>
      <c r="BE4601"/>
      <c r="BF4601"/>
      <c r="BG4601"/>
      <c r="BH4601"/>
      <c r="BI4601"/>
      <c r="BJ4601"/>
      <c r="BK4601"/>
      <c r="BL4601"/>
      <c r="BM4601"/>
      <c r="BN4601"/>
      <c r="BO4601"/>
    </row>
    <row r="4602" spans="1:67" ht="15" x14ac:dyDescent="0.25">
      <c r="A4602" s="245" t="s">
        <v>2037</v>
      </c>
      <c r="B4602" s="245" t="s">
        <v>2036</v>
      </c>
      <c r="C4602" s="245" t="s">
        <v>2430</v>
      </c>
      <c r="D4602" s="245" t="s">
        <v>2429</v>
      </c>
      <c r="E4602" s="246" t="s">
        <v>44</v>
      </c>
      <c r="F4602" s="245" t="s">
        <v>44</v>
      </c>
      <c r="G4602" s="245" t="s">
        <v>2651</v>
      </c>
      <c r="H4602" s="245" t="s">
        <v>2650</v>
      </c>
      <c r="I4602" s="245" t="s">
        <v>24</v>
      </c>
      <c r="J4602" s="245" t="s">
        <v>569</v>
      </c>
      <c r="K4602" s="246" t="s">
        <v>12037</v>
      </c>
      <c r="L4602" s="245" t="s">
        <v>568</v>
      </c>
      <c r="M4602"/>
      <c r="N4602"/>
      <c r="O4602"/>
      <c r="P4602"/>
      <c r="Q4602"/>
      <c r="R4602"/>
      <c r="S4602"/>
      <c r="T4602"/>
      <c r="U4602"/>
      <c r="V4602"/>
      <c r="W4602"/>
      <c r="X4602"/>
      <c r="Y4602"/>
      <c r="Z4602"/>
      <c r="AA4602"/>
      <c r="AB4602"/>
      <c r="AC4602"/>
      <c r="AD4602"/>
      <c r="AE4602"/>
      <c r="AF4602"/>
      <c r="AG4602"/>
      <c r="AH4602"/>
      <c r="AI4602"/>
      <c r="AJ4602"/>
      <c r="AK4602"/>
      <c r="AL4602"/>
      <c r="AM4602"/>
      <c r="AN4602"/>
      <c r="AO4602"/>
      <c r="AP4602"/>
      <c r="AQ4602"/>
      <c r="AR4602"/>
      <c r="AS4602"/>
      <c r="AT4602"/>
      <c r="AU4602"/>
      <c r="AV4602"/>
      <c r="AW4602"/>
      <c r="AX4602"/>
      <c r="AY4602"/>
      <c r="AZ4602"/>
      <c r="BA4602"/>
      <c r="BB4602"/>
      <c r="BC4602"/>
      <c r="BD4602"/>
      <c r="BE4602"/>
      <c r="BF4602"/>
      <c r="BG4602"/>
      <c r="BH4602"/>
      <c r="BI4602"/>
      <c r="BJ4602"/>
      <c r="BK4602"/>
      <c r="BL4602"/>
      <c r="BM4602"/>
      <c r="BN4602"/>
      <c r="BO4602"/>
    </row>
    <row r="4603" spans="1:67" ht="15" x14ac:dyDescent="0.25">
      <c r="A4603" s="245" t="s">
        <v>2037</v>
      </c>
      <c r="B4603" s="245" t="s">
        <v>2036</v>
      </c>
      <c r="C4603" s="245" t="s">
        <v>2430</v>
      </c>
      <c r="D4603" s="245" t="s">
        <v>2429</v>
      </c>
      <c r="E4603" s="246" t="s">
        <v>44</v>
      </c>
      <c r="F4603" s="245" t="s">
        <v>44</v>
      </c>
      <c r="G4603" s="245" t="s">
        <v>2648</v>
      </c>
      <c r="H4603" s="245" t="s">
        <v>2647</v>
      </c>
      <c r="I4603" s="245" t="s">
        <v>24</v>
      </c>
      <c r="J4603" s="245" t="s">
        <v>569</v>
      </c>
      <c r="K4603" s="246" t="s">
        <v>404</v>
      </c>
      <c r="L4603" s="245" t="s">
        <v>568</v>
      </c>
      <c r="M4603"/>
      <c r="N4603"/>
      <c r="O4603"/>
      <c r="P4603"/>
      <c r="Q4603"/>
      <c r="R4603"/>
      <c r="S4603"/>
      <c r="T4603"/>
      <c r="U4603"/>
      <c r="V4603"/>
      <c r="W4603"/>
      <c r="X4603"/>
      <c r="Y4603"/>
      <c r="Z4603"/>
      <c r="AA4603"/>
      <c r="AB4603"/>
      <c r="AC4603"/>
      <c r="AD4603"/>
      <c r="AE4603"/>
      <c r="AF4603"/>
      <c r="AG4603"/>
      <c r="AH4603"/>
      <c r="AI4603"/>
      <c r="AJ4603"/>
      <c r="AK4603"/>
      <c r="AL4603"/>
      <c r="AM4603"/>
      <c r="AN4603"/>
      <c r="AO4603"/>
      <c r="AP4603"/>
      <c r="AQ4603"/>
      <c r="AR4603"/>
      <c r="AS4603"/>
      <c r="AT4603"/>
      <c r="AU4603"/>
      <c r="AV4603"/>
      <c r="AW4603"/>
      <c r="AX4603"/>
      <c r="AY4603"/>
      <c r="AZ4603"/>
      <c r="BA4603"/>
      <c r="BB4603"/>
      <c r="BC4603"/>
      <c r="BD4603"/>
      <c r="BE4603"/>
      <c r="BF4603"/>
      <c r="BG4603"/>
      <c r="BH4603"/>
      <c r="BI4603"/>
      <c r="BJ4603"/>
      <c r="BK4603"/>
      <c r="BL4603"/>
      <c r="BM4603"/>
      <c r="BN4603"/>
      <c r="BO4603"/>
    </row>
    <row r="4604" spans="1:67" ht="15" x14ac:dyDescent="0.25">
      <c r="A4604" s="245" t="s">
        <v>2037</v>
      </c>
      <c r="B4604" s="245" t="s">
        <v>2036</v>
      </c>
      <c r="C4604" s="245" t="s">
        <v>2430</v>
      </c>
      <c r="D4604" s="245" t="s">
        <v>2429</v>
      </c>
      <c r="E4604" s="246" t="s">
        <v>44</v>
      </c>
      <c r="F4604" s="245" t="s">
        <v>44</v>
      </c>
      <c r="G4604" s="245" t="s">
        <v>2646</v>
      </c>
      <c r="H4604" s="245" t="s">
        <v>2645</v>
      </c>
      <c r="I4604" s="245" t="s">
        <v>24</v>
      </c>
      <c r="J4604" s="245" t="s">
        <v>569</v>
      </c>
      <c r="K4604" s="246" t="s">
        <v>24769</v>
      </c>
      <c r="L4604" s="245" t="s">
        <v>568</v>
      </c>
      <c r="M4604"/>
      <c r="N4604"/>
      <c r="O4604"/>
      <c r="P4604"/>
      <c r="Q4604"/>
      <c r="R4604"/>
      <c r="S4604"/>
      <c r="T4604"/>
      <c r="U4604"/>
      <c r="V4604"/>
      <c r="W4604"/>
      <c r="X4604"/>
      <c r="Y4604"/>
      <c r="Z4604"/>
      <c r="AA4604"/>
      <c r="AB4604"/>
      <c r="AC4604"/>
      <c r="AD4604"/>
      <c r="AE4604"/>
      <c r="AF4604"/>
      <c r="AG4604"/>
      <c r="AH4604"/>
      <c r="AI4604"/>
      <c r="AJ4604"/>
      <c r="AK4604"/>
      <c r="AL4604"/>
      <c r="AM4604"/>
      <c r="AN4604"/>
      <c r="AO4604"/>
      <c r="AP4604"/>
      <c r="AQ4604"/>
      <c r="AR4604"/>
      <c r="AS4604"/>
      <c r="AT4604"/>
      <c r="AU4604"/>
      <c r="AV4604"/>
      <c r="AW4604"/>
      <c r="AX4604"/>
      <c r="AY4604"/>
      <c r="AZ4604"/>
      <c r="BA4604"/>
      <c r="BB4604"/>
      <c r="BC4604"/>
      <c r="BD4604"/>
      <c r="BE4604"/>
      <c r="BF4604"/>
      <c r="BG4604"/>
      <c r="BH4604"/>
      <c r="BI4604"/>
      <c r="BJ4604"/>
      <c r="BK4604"/>
      <c r="BL4604"/>
      <c r="BM4604"/>
      <c r="BN4604"/>
      <c r="BO4604"/>
    </row>
    <row r="4605" spans="1:67" ht="15" x14ac:dyDescent="0.25">
      <c r="A4605" s="245" t="s">
        <v>2037</v>
      </c>
      <c r="B4605" s="245" t="s">
        <v>2036</v>
      </c>
      <c r="C4605" s="245" t="s">
        <v>2430</v>
      </c>
      <c r="D4605" s="245" t="s">
        <v>2429</v>
      </c>
      <c r="E4605" s="246" t="s">
        <v>44</v>
      </c>
      <c r="F4605" s="245" t="s">
        <v>44</v>
      </c>
      <c r="G4605" s="245" t="s">
        <v>2644</v>
      </c>
      <c r="H4605" s="245" t="s">
        <v>2643</v>
      </c>
      <c r="I4605" s="245" t="s">
        <v>24</v>
      </c>
      <c r="J4605" s="245" t="s">
        <v>569</v>
      </c>
      <c r="K4605" s="246" t="s">
        <v>9651</v>
      </c>
      <c r="L4605" s="245" t="s">
        <v>568</v>
      </c>
      <c r="M4605"/>
      <c r="N4605"/>
      <c r="O4605"/>
      <c r="P4605"/>
      <c r="Q4605"/>
      <c r="R4605"/>
      <c r="S4605"/>
      <c r="T4605"/>
      <c r="U4605"/>
      <c r="V4605"/>
      <c r="W4605"/>
      <c r="X4605"/>
      <c r="Y4605"/>
      <c r="Z4605"/>
      <c r="AA4605"/>
      <c r="AB4605"/>
      <c r="AC4605"/>
      <c r="AD4605"/>
      <c r="AE4605"/>
      <c r="AF4605"/>
      <c r="AG4605"/>
      <c r="AH4605"/>
      <c r="AI4605"/>
      <c r="AJ4605"/>
      <c r="AK4605"/>
      <c r="AL4605"/>
      <c r="AM4605"/>
      <c r="AN4605"/>
      <c r="AO4605"/>
      <c r="AP4605"/>
      <c r="AQ4605"/>
      <c r="AR4605"/>
      <c r="AS4605"/>
      <c r="AT4605"/>
      <c r="AU4605"/>
      <c r="AV4605"/>
      <c r="AW4605"/>
      <c r="AX4605"/>
      <c r="AY4605"/>
      <c r="AZ4605"/>
      <c r="BA4605"/>
      <c r="BB4605"/>
      <c r="BC4605"/>
      <c r="BD4605"/>
      <c r="BE4605"/>
      <c r="BF4605"/>
      <c r="BG4605"/>
      <c r="BH4605"/>
      <c r="BI4605"/>
      <c r="BJ4605"/>
      <c r="BK4605"/>
      <c r="BL4605"/>
      <c r="BM4605"/>
      <c r="BN4605"/>
      <c r="BO4605"/>
    </row>
    <row r="4606" spans="1:67" ht="15" x14ac:dyDescent="0.25">
      <c r="A4606" s="245" t="s">
        <v>2037</v>
      </c>
      <c r="B4606" s="245" t="s">
        <v>2036</v>
      </c>
      <c r="C4606" s="245" t="s">
        <v>2430</v>
      </c>
      <c r="D4606" s="245" t="s">
        <v>2429</v>
      </c>
      <c r="E4606" s="246" t="s">
        <v>44</v>
      </c>
      <c r="F4606" s="245" t="s">
        <v>44</v>
      </c>
      <c r="G4606" s="245" t="s">
        <v>2642</v>
      </c>
      <c r="H4606" s="245" t="s">
        <v>2641</v>
      </c>
      <c r="I4606" s="245" t="s">
        <v>24</v>
      </c>
      <c r="J4606" s="245" t="s">
        <v>569</v>
      </c>
      <c r="K4606" s="246" t="s">
        <v>8965</v>
      </c>
      <c r="L4606" s="245" t="s">
        <v>568</v>
      </c>
      <c r="M4606"/>
      <c r="N4606"/>
      <c r="O4606"/>
      <c r="P4606"/>
      <c r="Q4606"/>
      <c r="R4606"/>
      <c r="S4606"/>
      <c r="T4606"/>
      <c r="U4606"/>
      <c r="V4606"/>
      <c r="W4606"/>
      <c r="X4606"/>
      <c r="Y4606"/>
      <c r="Z4606"/>
      <c r="AA4606"/>
      <c r="AB4606"/>
      <c r="AC4606"/>
      <c r="AD4606"/>
      <c r="AE4606"/>
      <c r="AF4606"/>
      <c r="AG4606"/>
      <c r="AH4606"/>
      <c r="AI4606"/>
      <c r="AJ4606"/>
      <c r="AK4606"/>
      <c r="AL4606"/>
      <c r="AM4606"/>
      <c r="AN4606"/>
      <c r="AO4606"/>
      <c r="AP4606"/>
      <c r="AQ4606"/>
      <c r="AR4606"/>
      <c r="AS4606"/>
      <c r="AT4606"/>
      <c r="AU4606"/>
      <c r="AV4606"/>
      <c r="AW4606"/>
      <c r="AX4606"/>
      <c r="AY4606"/>
      <c r="AZ4606"/>
      <c r="BA4606"/>
      <c r="BB4606"/>
      <c r="BC4606"/>
      <c r="BD4606"/>
      <c r="BE4606"/>
      <c r="BF4606"/>
      <c r="BG4606"/>
      <c r="BH4606"/>
      <c r="BI4606"/>
      <c r="BJ4606"/>
      <c r="BK4606"/>
      <c r="BL4606"/>
      <c r="BM4606"/>
      <c r="BN4606"/>
      <c r="BO4606"/>
    </row>
    <row r="4607" spans="1:67" ht="15" x14ac:dyDescent="0.25">
      <c r="A4607" s="245" t="s">
        <v>2037</v>
      </c>
      <c r="B4607" s="245" t="s">
        <v>2036</v>
      </c>
      <c r="C4607" s="245" t="s">
        <v>2430</v>
      </c>
      <c r="D4607" s="245" t="s">
        <v>2429</v>
      </c>
      <c r="E4607" s="246" t="s">
        <v>44</v>
      </c>
      <c r="F4607" s="245" t="s">
        <v>44</v>
      </c>
      <c r="G4607" s="245" t="s">
        <v>2640</v>
      </c>
      <c r="H4607" s="245" t="s">
        <v>2639</v>
      </c>
      <c r="I4607" s="245" t="s">
        <v>24</v>
      </c>
      <c r="J4607" s="245" t="s">
        <v>569</v>
      </c>
      <c r="K4607" s="246" t="s">
        <v>8873</v>
      </c>
      <c r="L4607" s="245" t="s">
        <v>568</v>
      </c>
      <c r="M4607"/>
      <c r="N4607"/>
      <c r="O4607"/>
      <c r="P4607"/>
      <c r="Q4607"/>
      <c r="R4607"/>
      <c r="S4607"/>
      <c r="T4607"/>
      <c r="U4607"/>
      <c r="V4607"/>
      <c r="W4607"/>
      <c r="X4607"/>
      <c r="Y4607"/>
      <c r="Z4607"/>
      <c r="AA4607"/>
      <c r="AB4607"/>
      <c r="AC4607"/>
      <c r="AD4607"/>
      <c r="AE4607"/>
      <c r="AF4607"/>
      <c r="AG4607"/>
      <c r="AH4607"/>
      <c r="AI4607"/>
      <c r="AJ4607"/>
      <c r="AK4607"/>
      <c r="AL4607"/>
      <c r="AM4607"/>
      <c r="AN4607"/>
      <c r="AO4607"/>
      <c r="AP4607"/>
      <c r="AQ4607"/>
      <c r="AR4607"/>
      <c r="AS4607"/>
      <c r="AT4607"/>
      <c r="AU4607"/>
      <c r="AV4607"/>
      <c r="AW4607"/>
      <c r="AX4607"/>
      <c r="AY4607"/>
      <c r="AZ4607"/>
      <c r="BA4607"/>
      <c r="BB4607"/>
      <c r="BC4607"/>
      <c r="BD4607"/>
      <c r="BE4607"/>
      <c r="BF4607"/>
      <c r="BG4607"/>
      <c r="BH4607"/>
      <c r="BI4607"/>
      <c r="BJ4607"/>
      <c r="BK4607"/>
      <c r="BL4607"/>
      <c r="BM4607"/>
      <c r="BN4607"/>
      <c r="BO4607"/>
    </row>
    <row r="4608" spans="1:67" ht="15" x14ac:dyDescent="0.25">
      <c r="A4608" s="245" t="s">
        <v>2037</v>
      </c>
      <c r="B4608" s="245" t="s">
        <v>2036</v>
      </c>
      <c r="C4608" s="245" t="s">
        <v>2430</v>
      </c>
      <c r="D4608" s="245" t="s">
        <v>2429</v>
      </c>
      <c r="E4608" s="246" t="s">
        <v>44</v>
      </c>
      <c r="F4608" s="245" t="s">
        <v>44</v>
      </c>
      <c r="G4608" s="245" t="s">
        <v>2638</v>
      </c>
      <c r="H4608" s="245" t="s">
        <v>2637</v>
      </c>
      <c r="I4608" s="245" t="s">
        <v>24</v>
      </c>
      <c r="J4608" s="245" t="s">
        <v>569</v>
      </c>
      <c r="K4608" s="246" t="s">
        <v>10145</v>
      </c>
      <c r="L4608" s="245" t="s">
        <v>568</v>
      </c>
      <c r="M4608"/>
      <c r="N4608"/>
      <c r="O4608"/>
      <c r="P4608"/>
      <c r="Q4608"/>
      <c r="R4608"/>
      <c r="S4608"/>
      <c r="T4608"/>
      <c r="U4608"/>
      <c r="V4608"/>
      <c r="W4608"/>
      <c r="X4608"/>
      <c r="Y4608"/>
      <c r="Z4608"/>
      <c r="AA4608"/>
      <c r="AB4608"/>
      <c r="AC4608"/>
      <c r="AD4608"/>
      <c r="AE4608"/>
      <c r="AF4608"/>
      <c r="AG4608"/>
      <c r="AH4608"/>
      <c r="AI4608"/>
      <c r="AJ4608"/>
      <c r="AK4608"/>
      <c r="AL4608"/>
      <c r="AM4608"/>
      <c r="AN4608"/>
      <c r="AO4608"/>
      <c r="AP4608"/>
      <c r="AQ4608"/>
      <c r="AR4608"/>
      <c r="AS4608"/>
      <c r="AT4608"/>
      <c r="AU4608"/>
      <c r="AV4608"/>
      <c r="AW4608"/>
      <c r="AX4608"/>
      <c r="AY4608"/>
      <c r="AZ4608"/>
      <c r="BA4608"/>
      <c r="BB4608"/>
      <c r="BC4608"/>
      <c r="BD4608"/>
      <c r="BE4608"/>
      <c r="BF4608"/>
      <c r="BG4608"/>
      <c r="BH4608"/>
      <c r="BI4608"/>
      <c r="BJ4608"/>
      <c r="BK4608"/>
      <c r="BL4608"/>
      <c r="BM4608"/>
      <c r="BN4608"/>
      <c r="BO4608"/>
    </row>
    <row r="4609" spans="1:67" ht="15" x14ac:dyDescent="0.25">
      <c r="A4609" s="245" t="s">
        <v>2037</v>
      </c>
      <c r="B4609" s="245" t="s">
        <v>2036</v>
      </c>
      <c r="C4609" s="245" t="s">
        <v>2430</v>
      </c>
      <c r="D4609" s="245" t="s">
        <v>2429</v>
      </c>
      <c r="E4609" s="246" t="s">
        <v>44</v>
      </c>
      <c r="F4609" s="245" t="s">
        <v>44</v>
      </c>
      <c r="G4609" s="245" t="s">
        <v>2636</v>
      </c>
      <c r="H4609" s="245" t="s">
        <v>2635</v>
      </c>
      <c r="I4609" s="245" t="s">
        <v>24</v>
      </c>
      <c r="J4609" s="245" t="s">
        <v>569</v>
      </c>
      <c r="K4609" s="246" t="s">
        <v>3015</v>
      </c>
      <c r="L4609" s="245" t="s">
        <v>568</v>
      </c>
      <c r="M4609"/>
      <c r="N4609"/>
      <c r="O4609"/>
      <c r="P4609"/>
      <c r="Q4609"/>
      <c r="R4609"/>
      <c r="S4609"/>
      <c r="T4609"/>
      <c r="U4609"/>
      <c r="V4609"/>
      <c r="W4609"/>
      <c r="X4609"/>
      <c r="Y4609"/>
      <c r="Z4609"/>
      <c r="AA4609"/>
      <c r="AB4609"/>
      <c r="AC4609"/>
      <c r="AD4609"/>
      <c r="AE4609"/>
      <c r="AF4609"/>
      <c r="AG4609"/>
      <c r="AH4609"/>
      <c r="AI4609"/>
      <c r="AJ4609"/>
      <c r="AK4609"/>
      <c r="AL4609"/>
      <c r="AM4609"/>
      <c r="AN4609"/>
      <c r="AO4609"/>
      <c r="AP4609"/>
      <c r="AQ4609"/>
      <c r="AR4609"/>
      <c r="AS4609"/>
      <c r="AT4609"/>
      <c r="AU4609"/>
      <c r="AV4609"/>
      <c r="AW4609"/>
      <c r="AX4609"/>
      <c r="AY4609"/>
      <c r="AZ4609"/>
      <c r="BA4609"/>
      <c r="BB4609"/>
      <c r="BC4609"/>
      <c r="BD4609"/>
      <c r="BE4609"/>
      <c r="BF4609"/>
      <c r="BG4609"/>
      <c r="BH4609"/>
      <c r="BI4609"/>
      <c r="BJ4609"/>
      <c r="BK4609"/>
      <c r="BL4609"/>
      <c r="BM4609"/>
      <c r="BN4609"/>
      <c r="BO4609"/>
    </row>
    <row r="4610" spans="1:67" ht="15" x14ac:dyDescent="0.25">
      <c r="A4610" s="245" t="s">
        <v>2037</v>
      </c>
      <c r="B4610" s="245" t="s">
        <v>2036</v>
      </c>
      <c r="C4610" s="245" t="s">
        <v>2430</v>
      </c>
      <c r="D4610" s="245" t="s">
        <v>2429</v>
      </c>
      <c r="E4610" s="246" t="s">
        <v>44</v>
      </c>
      <c r="F4610" s="245" t="s">
        <v>44</v>
      </c>
      <c r="G4610" s="245" t="s">
        <v>2633</v>
      </c>
      <c r="H4610" s="245" t="s">
        <v>2632</v>
      </c>
      <c r="I4610" s="245" t="s">
        <v>24</v>
      </c>
      <c r="J4610" s="245" t="s">
        <v>569</v>
      </c>
      <c r="K4610" s="246" t="s">
        <v>24770</v>
      </c>
      <c r="L4610" s="245" t="s">
        <v>568</v>
      </c>
      <c r="M4610"/>
      <c r="N4610"/>
      <c r="O4610"/>
      <c r="P4610"/>
      <c r="Q4610"/>
      <c r="R4610"/>
      <c r="S4610"/>
      <c r="T4610"/>
      <c r="U4610"/>
      <c r="V4610"/>
      <c r="W4610"/>
      <c r="X4610"/>
      <c r="Y4610"/>
      <c r="Z4610"/>
      <c r="AA4610"/>
      <c r="AB4610"/>
      <c r="AC4610"/>
      <c r="AD4610"/>
      <c r="AE4610"/>
      <c r="AF4610"/>
      <c r="AG4610"/>
      <c r="AH4610"/>
      <c r="AI4610"/>
      <c r="AJ4610"/>
      <c r="AK4610"/>
      <c r="AL4610"/>
      <c r="AM4610"/>
      <c r="AN4610"/>
      <c r="AO4610"/>
      <c r="AP4610"/>
      <c r="AQ4610"/>
      <c r="AR4610"/>
      <c r="AS4610"/>
      <c r="AT4610"/>
      <c r="AU4610"/>
      <c r="AV4610"/>
      <c r="AW4610"/>
      <c r="AX4610"/>
      <c r="AY4610"/>
      <c r="AZ4610"/>
      <c r="BA4610"/>
      <c r="BB4610"/>
      <c r="BC4610"/>
      <c r="BD4610"/>
      <c r="BE4610"/>
      <c r="BF4610"/>
      <c r="BG4610"/>
      <c r="BH4610"/>
      <c r="BI4610"/>
      <c r="BJ4610"/>
      <c r="BK4610"/>
      <c r="BL4610"/>
      <c r="BM4610"/>
      <c r="BN4610"/>
      <c r="BO4610"/>
    </row>
    <row r="4611" spans="1:67" ht="15" x14ac:dyDescent="0.25">
      <c r="A4611" s="245" t="s">
        <v>2037</v>
      </c>
      <c r="B4611" s="245" t="s">
        <v>2036</v>
      </c>
      <c r="C4611" s="245" t="s">
        <v>2430</v>
      </c>
      <c r="D4611" s="245" t="s">
        <v>2429</v>
      </c>
      <c r="E4611" s="246" t="s">
        <v>44</v>
      </c>
      <c r="F4611" s="245" t="s">
        <v>44</v>
      </c>
      <c r="G4611" s="245" t="s">
        <v>2631</v>
      </c>
      <c r="H4611" s="245" t="s">
        <v>2630</v>
      </c>
      <c r="I4611" s="245" t="s">
        <v>24</v>
      </c>
      <c r="J4611" s="245" t="s">
        <v>569</v>
      </c>
      <c r="K4611" s="246" t="s">
        <v>21846</v>
      </c>
      <c r="L4611" s="245" t="s">
        <v>568</v>
      </c>
      <c r="M4611"/>
      <c r="N4611"/>
      <c r="O4611"/>
      <c r="P4611"/>
      <c r="Q4611"/>
      <c r="R4611"/>
      <c r="S4611"/>
      <c r="T4611"/>
      <c r="U4611"/>
      <c r="V4611"/>
      <c r="W4611"/>
      <c r="X4611"/>
      <c r="Y4611"/>
      <c r="Z4611"/>
      <c r="AA4611"/>
      <c r="AB4611"/>
      <c r="AC4611"/>
      <c r="AD4611"/>
      <c r="AE4611"/>
      <c r="AF4611"/>
      <c r="AG4611"/>
      <c r="AH4611"/>
      <c r="AI4611"/>
      <c r="AJ4611"/>
      <c r="AK4611"/>
      <c r="AL4611"/>
      <c r="AM4611"/>
      <c r="AN4611"/>
      <c r="AO4611"/>
      <c r="AP4611"/>
      <c r="AQ4611"/>
      <c r="AR4611"/>
      <c r="AS4611"/>
      <c r="AT4611"/>
      <c r="AU4611"/>
      <c r="AV4611"/>
      <c r="AW4611"/>
      <c r="AX4611"/>
      <c r="AY4611"/>
      <c r="AZ4611"/>
      <c r="BA4611"/>
      <c r="BB4611"/>
      <c r="BC4611"/>
      <c r="BD4611"/>
      <c r="BE4611"/>
      <c r="BF4611"/>
      <c r="BG4611"/>
      <c r="BH4611"/>
      <c r="BI4611"/>
      <c r="BJ4611"/>
      <c r="BK4611"/>
      <c r="BL4611"/>
      <c r="BM4611"/>
      <c r="BN4611"/>
      <c r="BO4611"/>
    </row>
    <row r="4612" spans="1:67" ht="15" x14ac:dyDescent="0.25">
      <c r="A4612" s="245" t="s">
        <v>2037</v>
      </c>
      <c r="B4612" s="245" t="s">
        <v>2036</v>
      </c>
      <c r="C4612" s="245" t="s">
        <v>2430</v>
      </c>
      <c r="D4612" s="245" t="s">
        <v>2429</v>
      </c>
      <c r="E4612" s="246" t="s">
        <v>44</v>
      </c>
      <c r="F4612" s="245" t="s">
        <v>44</v>
      </c>
      <c r="G4612" s="245" t="s">
        <v>2629</v>
      </c>
      <c r="H4612" s="245" t="s">
        <v>2628</v>
      </c>
      <c r="I4612" s="245" t="s">
        <v>24</v>
      </c>
      <c r="J4612" s="245" t="s">
        <v>569</v>
      </c>
      <c r="K4612" s="246" t="s">
        <v>8435</v>
      </c>
      <c r="L4612" s="245" t="s">
        <v>568</v>
      </c>
      <c r="M4612"/>
      <c r="N4612"/>
      <c r="O4612"/>
      <c r="P4612"/>
      <c r="Q4612"/>
      <c r="R4612"/>
      <c r="S4612"/>
      <c r="T4612"/>
      <c r="U4612"/>
      <c r="V4612"/>
      <c r="W4612"/>
      <c r="X4612"/>
      <c r="Y4612"/>
      <c r="Z4612"/>
      <c r="AA4612"/>
      <c r="AB4612"/>
      <c r="AC4612"/>
      <c r="AD4612"/>
      <c r="AE4612"/>
      <c r="AF4612"/>
      <c r="AG4612"/>
      <c r="AH4612"/>
      <c r="AI4612"/>
      <c r="AJ4612"/>
      <c r="AK4612"/>
      <c r="AL4612"/>
      <c r="AM4612"/>
      <c r="AN4612"/>
      <c r="AO4612"/>
      <c r="AP4612"/>
      <c r="AQ4612"/>
      <c r="AR4612"/>
      <c r="AS4612"/>
      <c r="AT4612"/>
      <c r="AU4612"/>
      <c r="AV4612"/>
      <c r="AW4612"/>
      <c r="AX4612"/>
      <c r="AY4612"/>
      <c r="AZ4612"/>
      <c r="BA4612"/>
      <c r="BB4612"/>
      <c r="BC4612"/>
      <c r="BD4612"/>
      <c r="BE4612"/>
      <c r="BF4612"/>
      <c r="BG4612"/>
      <c r="BH4612"/>
      <c r="BI4612"/>
      <c r="BJ4612"/>
      <c r="BK4612"/>
      <c r="BL4612"/>
      <c r="BM4612"/>
      <c r="BN4612"/>
      <c r="BO4612"/>
    </row>
    <row r="4613" spans="1:67" ht="15" x14ac:dyDescent="0.25">
      <c r="A4613" s="245" t="s">
        <v>2037</v>
      </c>
      <c r="B4613" s="245" t="s">
        <v>2036</v>
      </c>
      <c r="C4613" s="245" t="s">
        <v>2430</v>
      </c>
      <c r="D4613" s="245" t="s">
        <v>2429</v>
      </c>
      <c r="E4613" s="246" t="s">
        <v>44</v>
      </c>
      <c r="F4613" s="245" t="s">
        <v>44</v>
      </c>
      <c r="G4613" s="245" t="s">
        <v>2626</v>
      </c>
      <c r="H4613" s="245" t="s">
        <v>2625</v>
      </c>
      <c r="I4613" s="245" t="s">
        <v>24</v>
      </c>
      <c r="J4613" s="245" t="s">
        <v>569</v>
      </c>
      <c r="K4613" s="246" t="s">
        <v>8215</v>
      </c>
      <c r="L4613" s="245" t="s">
        <v>568</v>
      </c>
      <c r="M4613"/>
      <c r="N4613"/>
      <c r="O4613"/>
      <c r="P4613"/>
      <c r="Q4613"/>
      <c r="R4613"/>
      <c r="S4613"/>
      <c r="T4613"/>
      <c r="U4613"/>
      <c r="V4613"/>
      <c r="W4613"/>
      <c r="X4613"/>
      <c r="Y4613"/>
      <c r="Z4613"/>
      <c r="AA4613"/>
      <c r="AB4613"/>
      <c r="AC4613"/>
      <c r="AD4613"/>
      <c r="AE4613"/>
      <c r="AF4613"/>
      <c r="AG4613"/>
      <c r="AH4613"/>
      <c r="AI4613"/>
      <c r="AJ4613"/>
      <c r="AK4613"/>
      <c r="AL4613"/>
      <c r="AM4613"/>
      <c r="AN4613"/>
      <c r="AO4613"/>
      <c r="AP4613"/>
      <c r="AQ4613"/>
      <c r="AR4613"/>
      <c r="AS4613"/>
      <c r="AT4613"/>
      <c r="AU4613"/>
      <c r="AV4613"/>
      <c r="AW4613"/>
      <c r="AX4613"/>
      <c r="AY4613"/>
      <c r="AZ4613"/>
      <c r="BA4613"/>
      <c r="BB4613"/>
      <c r="BC4613"/>
      <c r="BD4613"/>
      <c r="BE4613"/>
      <c r="BF4613"/>
      <c r="BG4613"/>
      <c r="BH4613"/>
      <c r="BI4613"/>
      <c r="BJ4613"/>
      <c r="BK4613"/>
      <c r="BL4613"/>
      <c r="BM4613"/>
      <c r="BN4613"/>
      <c r="BO4613"/>
    </row>
    <row r="4614" spans="1:67" ht="15" x14ac:dyDescent="0.25">
      <c r="A4614" s="245" t="s">
        <v>2037</v>
      </c>
      <c r="B4614" s="245" t="s">
        <v>2036</v>
      </c>
      <c r="C4614" s="245" t="s">
        <v>2430</v>
      </c>
      <c r="D4614" s="245" t="s">
        <v>2429</v>
      </c>
      <c r="E4614" s="246" t="s">
        <v>44</v>
      </c>
      <c r="F4614" s="245" t="s">
        <v>44</v>
      </c>
      <c r="G4614" s="245" t="s">
        <v>2624</v>
      </c>
      <c r="H4614" s="245" t="s">
        <v>2623</v>
      </c>
      <c r="I4614" s="245" t="s">
        <v>24</v>
      </c>
      <c r="J4614" s="245" t="s">
        <v>569</v>
      </c>
      <c r="K4614" s="246" t="s">
        <v>9080</v>
      </c>
      <c r="L4614" s="245" t="s">
        <v>568</v>
      </c>
      <c r="M4614"/>
      <c r="N4614"/>
      <c r="O4614"/>
      <c r="P4614"/>
      <c r="Q4614"/>
      <c r="R4614"/>
      <c r="S4614"/>
      <c r="T4614"/>
      <c r="U4614"/>
      <c r="V4614"/>
      <c r="W4614"/>
      <c r="X4614"/>
      <c r="Y4614"/>
      <c r="Z4614"/>
      <c r="AA4614"/>
      <c r="AB4614"/>
      <c r="AC4614"/>
      <c r="AD4614"/>
      <c r="AE4614"/>
      <c r="AF4614"/>
      <c r="AG4614"/>
      <c r="AH4614"/>
      <c r="AI4614"/>
      <c r="AJ4614"/>
      <c r="AK4614"/>
      <c r="AL4614"/>
      <c r="AM4614"/>
      <c r="AN4614"/>
      <c r="AO4614"/>
      <c r="AP4614"/>
      <c r="AQ4614"/>
      <c r="AR4614"/>
      <c r="AS4614"/>
      <c r="AT4614"/>
      <c r="AU4614"/>
      <c r="AV4614"/>
      <c r="AW4614"/>
      <c r="AX4614"/>
      <c r="AY4614"/>
      <c r="AZ4614"/>
      <c r="BA4614"/>
      <c r="BB4614"/>
      <c r="BC4614"/>
      <c r="BD4614"/>
      <c r="BE4614"/>
      <c r="BF4614"/>
      <c r="BG4614"/>
      <c r="BH4614"/>
      <c r="BI4614"/>
      <c r="BJ4614"/>
      <c r="BK4614"/>
      <c r="BL4614"/>
      <c r="BM4614"/>
      <c r="BN4614"/>
      <c r="BO4614"/>
    </row>
    <row r="4615" spans="1:67" ht="15" x14ac:dyDescent="0.25">
      <c r="A4615" s="245" t="s">
        <v>2037</v>
      </c>
      <c r="B4615" s="245" t="s">
        <v>2036</v>
      </c>
      <c r="C4615" s="245" t="s">
        <v>2430</v>
      </c>
      <c r="D4615" s="245" t="s">
        <v>2429</v>
      </c>
      <c r="E4615" s="246" t="s">
        <v>44</v>
      </c>
      <c r="F4615" s="245" t="s">
        <v>44</v>
      </c>
      <c r="G4615" s="245" t="s">
        <v>2622</v>
      </c>
      <c r="H4615" s="245" t="s">
        <v>2621</v>
      </c>
      <c r="I4615" s="245" t="s">
        <v>24</v>
      </c>
      <c r="J4615" s="245" t="s">
        <v>569</v>
      </c>
      <c r="K4615" s="246" t="s">
        <v>24771</v>
      </c>
      <c r="L4615" s="245" t="s">
        <v>568</v>
      </c>
      <c r="M4615"/>
      <c r="N4615"/>
      <c r="O4615"/>
      <c r="P4615"/>
      <c r="Q4615"/>
      <c r="R4615"/>
      <c r="S4615"/>
      <c r="T4615"/>
      <c r="U4615"/>
      <c r="V4615"/>
      <c r="W4615"/>
      <c r="X4615"/>
      <c r="Y4615"/>
      <c r="Z4615"/>
      <c r="AA4615"/>
      <c r="AB4615"/>
      <c r="AC4615"/>
      <c r="AD4615"/>
      <c r="AE4615"/>
      <c r="AF4615"/>
      <c r="AG4615"/>
      <c r="AH4615"/>
      <c r="AI4615"/>
      <c r="AJ4615"/>
      <c r="AK4615"/>
      <c r="AL4615"/>
      <c r="AM4615"/>
      <c r="AN4615"/>
      <c r="AO4615"/>
      <c r="AP4615"/>
      <c r="AQ4615"/>
      <c r="AR4615"/>
      <c r="AS4615"/>
      <c r="AT4615"/>
      <c r="AU4615"/>
      <c r="AV4615"/>
      <c r="AW4615"/>
      <c r="AX4615"/>
      <c r="AY4615"/>
      <c r="AZ4615"/>
      <c r="BA4615"/>
      <c r="BB4615"/>
      <c r="BC4615"/>
      <c r="BD4615"/>
      <c r="BE4615"/>
      <c r="BF4615"/>
      <c r="BG4615"/>
      <c r="BH4615"/>
      <c r="BI4615"/>
      <c r="BJ4615"/>
      <c r="BK4615"/>
      <c r="BL4615"/>
      <c r="BM4615"/>
      <c r="BN4615"/>
      <c r="BO4615"/>
    </row>
    <row r="4616" spans="1:67" ht="15" x14ac:dyDescent="0.25">
      <c r="A4616" s="245" t="s">
        <v>2037</v>
      </c>
      <c r="B4616" s="245" t="s">
        <v>2036</v>
      </c>
      <c r="C4616" s="245" t="s">
        <v>2430</v>
      </c>
      <c r="D4616" s="245" t="s">
        <v>2429</v>
      </c>
      <c r="E4616" s="246" t="s">
        <v>44</v>
      </c>
      <c r="F4616" s="245" t="s">
        <v>44</v>
      </c>
      <c r="G4616" s="245" t="s">
        <v>2620</v>
      </c>
      <c r="H4616" s="245" t="s">
        <v>2619</v>
      </c>
      <c r="I4616" s="245" t="s">
        <v>24</v>
      </c>
      <c r="J4616" s="245" t="s">
        <v>569</v>
      </c>
      <c r="K4616" s="246" t="s">
        <v>16177</v>
      </c>
      <c r="L4616" s="245" t="s">
        <v>568</v>
      </c>
      <c r="M4616"/>
      <c r="N4616"/>
      <c r="O4616"/>
      <c r="P4616"/>
      <c r="Q4616"/>
      <c r="R4616"/>
      <c r="S4616"/>
      <c r="T4616"/>
      <c r="U4616"/>
      <c r="V4616"/>
      <c r="W4616"/>
      <c r="X4616"/>
      <c r="Y4616"/>
      <c r="Z4616"/>
      <c r="AA4616"/>
      <c r="AB4616"/>
      <c r="AC4616"/>
      <c r="AD4616"/>
      <c r="AE4616"/>
      <c r="AF4616"/>
      <c r="AG4616"/>
      <c r="AH4616"/>
      <c r="AI4616"/>
      <c r="AJ4616"/>
      <c r="AK4616"/>
      <c r="AL4616"/>
      <c r="AM4616"/>
      <c r="AN4616"/>
      <c r="AO4616"/>
      <c r="AP4616"/>
      <c r="AQ4616"/>
      <c r="AR4616"/>
      <c r="AS4616"/>
      <c r="AT4616"/>
      <c r="AU4616"/>
      <c r="AV4616"/>
      <c r="AW4616"/>
      <c r="AX4616"/>
      <c r="AY4616"/>
      <c r="AZ4616"/>
      <c r="BA4616"/>
      <c r="BB4616"/>
      <c r="BC4616"/>
      <c r="BD4616"/>
      <c r="BE4616"/>
      <c r="BF4616"/>
      <c r="BG4616"/>
      <c r="BH4616"/>
      <c r="BI4616"/>
      <c r="BJ4616"/>
      <c r="BK4616"/>
      <c r="BL4616"/>
      <c r="BM4616"/>
      <c r="BN4616"/>
      <c r="BO4616"/>
    </row>
    <row r="4617" spans="1:67" ht="15" x14ac:dyDescent="0.25">
      <c r="A4617" s="245" t="s">
        <v>2037</v>
      </c>
      <c r="B4617" s="245" t="s">
        <v>2036</v>
      </c>
      <c r="C4617" s="245" t="s">
        <v>2430</v>
      </c>
      <c r="D4617" s="245" t="s">
        <v>2429</v>
      </c>
      <c r="E4617" s="246" t="s">
        <v>44</v>
      </c>
      <c r="F4617" s="245" t="s">
        <v>44</v>
      </c>
      <c r="G4617" s="245" t="s">
        <v>2618</v>
      </c>
      <c r="H4617" s="245" t="s">
        <v>2617</v>
      </c>
      <c r="I4617" s="245" t="s">
        <v>24</v>
      </c>
      <c r="J4617" s="245" t="s">
        <v>569</v>
      </c>
      <c r="K4617" s="246" t="s">
        <v>24772</v>
      </c>
      <c r="L4617" s="245" t="s">
        <v>568</v>
      </c>
      <c r="M4617"/>
      <c r="N4617"/>
      <c r="O4617"/>
      <c r="P4617"/>
      <c r="Q4617"/>
      <c r="R4617"/>
      <c r="S4617"/>
      <c r="T4617"/>
      <c r="U4617"/>
      <c r="V4617"/>
      <c r="W4617"/>
      <c r="X4617"/>
      <c r="Y4617"/>
      <c r="Z4617"/>
      <c r="AA4617"/>
      <c r="AB4617"/>
      <c r="AC4617"/>
      <c r="AD4617"/>
      <c r="AE4617"/>
      <c r="AF4617"/>
      <c r="AG4617"/>
      <c r="AH4617"/>
      <c r="AI4617"/>
      <c r="AJ4617"/>
      <c r="AK4617"/>
      <c r="AL4617"/>
      <c r="AM4617"/>
      <c r="AN4617"/>
      <c r="AO4617"/>
      <c r="AP4617"/>
      <c r="AQ4617"/>
      <c r="AR4617"/>
      <c r="AS4617"/>
      <c r="AT4617"/>
      <c r="AU4617"/>
      <c r="AV4617"/>
      <c r="AW4617"/>
      <c r="AX4617"/>
      <c r="AY4617"/>
      <c r="AZ4617"/>
      <c r="BA4617"/>
      <c r="BB4617"/>
      <c r="BC4617"/>
      <c r="BD4617"/>
      <c r="BE4617"/>
      <c r="BF4617"/>
      <c r="BG4617"/>
      <c r="BH4617"/>
      <c r="BI4617"/>
      <c r="BJ4617"/>
      <c r="BK4617"/>
      <c r="BL4617"/>
      <c r="BM4617"/>
      <c r="BN4617"/>
      <c r="BO4617"/>
    </row>
    <row r="4618" spans="1:67" ht="15" x14ac:dyDescent="0.25">
      <c r="A4618" s="245" t="s">
        <v>2037</v>
      </c>
      <c r="B4618" s="245" t="s">
        <v>2036</v>
      </c>
      <c r="C4618" s="245" t="s">
        <v>2430</v>
      </c>
      <c r="D4618" s="245" t="s">
        <v>2429</v>
      </c>
      <c r="E4618" s="246" t="s">
        <v>44</v>
      </c>
      <c r="F4618" s="245" t="s">
        <v>44</v>
      </c>
      <c r="G4618" s="245" t="s">
        <v>2616</v>
      </c>
      <c r="H4618" s="245" t="s">
        <v>2615</v>
      </c>
      <c r="I4618" s="245" t="s">
        <v>24</v>
      </c>
      <c r="J4618" s="245" t="s">
        <v>569</v>
      </c>
      <c r="K4618" s="246" t="s">
        <v>9471</v>
      </c>
      <c r="L4618" s="245" t="s">
        <v>568</v>
      </c>
      <c r="M4618"/>
      <c r="N4618"/>
      <c r="O4618"/>
      <c r="P4618"/>
      <c r="Q4618"/>
      <c r="R4618"/>
      <c r="S4618"/>
      <c r="T4618"/>
      <c r="U4618"/>
      <c r="V4618"/>
      <c r="W4618"/>
      <c r="X4618"/>
      <c r="Y4618"/>
      <c r="Z4618"/>
      <c r="AA4618"/>
      <c r="AB4618"/>
      <c r="AC4618"/>
      <c r="AD4618"/>
      <c r="AE4618"/>
      <c r="AF4618"/>
      <c r="AG4618"/>
      <c r="AH4618"/>
      <c r="AI4618"/>
      <c r="AJ4618"/>
      <c r="AK4618"/>
      <c r="AL4618"/>
      <c r="AM4618"/>
      <c r="AN4618"/>
      <c r="AO4618"/>
      <c r="AP4618"/>
      <c r="AQ4618"/>
      <c r="AR4618"/>
      <c r="AS4618"/>
      <c r="AT4618"/>
      <c r="AU4618"/>
      <c r="AV4618"/>
      <c r="AW4618"/>
      <c r="AX4618"/>
      <c r="AY4618"/>
      <c r="AZ4618"/>
      <c r="BA4618"/>
      <c r="BB4618"/>
      <c r="BC4618"/>
      <c r="BD4618"/>
      <c r="BE4618"/>
      <c r="BF4618"/>
      <c r="BG4618"/>
      <c r="BH4618"/>
      <c r="BI4618"/>
      <c r="BJ4618"/>
      <c r="BK4618"/>
      <c r="BL4618"/>
      <c r="BM4618"/>
      <c r="BN4618"/>
      <c r="BO4618"/>
    </row>
    <row r="4619" spans="1:67" ht="15" x14ac:dyDescent="0.25">
      <c r="A4619" s="245" t="s">
        <v>2037</v>
      </c>
      <c r="B4619" s="245" t="s">
        <v>2036</v>
      </c>
      <c r="C4619" s="245" t="s">
        <v>2430</v>
      </c>
      <c r="D4619" s="245" t="s">
        <v>2429</v>
      </c>
      <c r="E4619" s="246" t="s">
        <v>44</v>
      </c>
      <c r="F4619" s="245" t="s">
        <v>44</v>
      </c>
      <c r="G4619" s="245" t="s">
        <v>2614</v>
      </c>
      <c r="H4619" s="245" t="s">
        <v>2613</v>
      </c>
      <c r="I4619" s="245" t="s">
        <v>24</v>
      </c>
      <c r="J4619" s="245" t="s">
        <v>569</v>
      </c>
      <c r="K4619" s="246" t="s">
        <v>8887</v>
      </c>
      <c r="L4619" s="245" t="s">
        <v>568</v>
      </c>
      <c r="M4619"/>
      <c r="N4619"/>
      <c r="O4619"/>
      <c r="P4619"/>
      <c r="Q4619"/>
      <c r="R4619"/>
      <c r="S4619"/>
      <c r="T4619"/>
      <c r="U4619"/>
      <c r="V4619"/>
      <c r="W4619"/>
      <c r="X4619"/>
      <c r="Y4619"/>
      <c r="Z4619"/>
      <c r="AA4619"/>
      <c r="AB4619"/>
      <c r="AC4619"/>
      <c r="AD4619"/>
      <c r="AE4619"/>
      <c r="AF4619"/>
      <c r="AG4619"/>
      <c r="AH4619"/>
      <c r="AI4619"/>
      <c r="AJ4619"/>
      <c r="AK4619"/>
      <c r="AL4619"/>
      <c r="AM4619"/>
      <c r="AN4619"/>
      <c r="AO4619"/>
      <c r="AP4619"/>
      <c r="AQ4619"/>
      <c r="AR4619"/>
      <c r="AS4619"/>
      <c r="AT4619"/>
      <c r="AU4619"/>
      <c r="AV4619"/>
      <c r="AW4619"/>
      <c r="AX4619"/>
      <c r="AY4619"/>
      <c r="AZ4619"/>
      <c r="BA4619"/>
      <c r="BB4619"/>
      <c r="BC4619"/>
      <c r="BD4619"/>
      <c r="BE4619"/>
      <c r="BF4619"/>
      <c r="BG4619"/>
      <c r="BH4619"/>
      <c r="BI4619"/>
      <c r="BJ4619"/>
      <c r="BK4619"/>
      <c r="BL4619"/>
      <c r="BM4619"/>
      <c r="BN4619"/>
      <c r="BO4619"/>
    </row>
    <row r="4620" spans="1:67" ht="15" x14ac:dyDescent="0.25">
      <c r="A4620" s="245" t="s">
        <v>2037</v>
      </c>
      <c r="B4620" s="245" t="s">
        <v>2036</v>
      </c>
      <c r="C4620" s="245" t="s">
        <v>2430</v>
      </c>
      <c r="D4620" s="245" t="s">
        <v>2429</v>
      </c>
      <c r="E4620" s="246" t="s">
        <v>44</v>
      </c>
      <c r="F4620" s="245" t="s">
        <v>44</v>
      </c>
      <c r="G4620" s="245" t="s">
        <v>2612</v>
      </c>
      <c r="H4620" s="245" t="s">
        <v>2611</v>
      </c>
      <c r="I4620" s="245" t="s">
        <v>24</v>
      </c>
      <c r="J4620" s="245" t="s">
        <v>569</v>
      </c>
      <c r="K4620" s="246" t="s">
        <v>5263</v>
      </c>
      <c r="L4620" s="245" t="s">
        <v>568</v>
      </c>
      <c r="M4620"/>
      <c r="N4620"/>
      <c r="O4620"/>
      <c r="P4620"/>
      <c r="Q4620"/>
      <c r="R4620"/>
      <c r="S4620"/>
      <c r="T4620"/>
      <c r="U4620"/>
      <c r="V4620"/>
      <c r="W4620"/>
      <c r="X4620"/>
      <c r="Y4620"/>
      <c r="Z4620"/>
      <c r="AA4620"/>
      <c r="AB4620"/>
      <c r="AC4620"/>
      <c r="AD4620"/>
      <c r="AE4620"/>
      <c r="AF4620"/>
      <c r="AG4620"/>
      <c r="AH4620"/>
      <c r="AI4620"/>
      <c r="AJ4620"/>
      <c r="AK4620"/>
      <c r="AL4620"/>
      <c r="AM4620"/>
      <c r="AN4620"/>
      <c r="AO4620"/>
      <c r="AP4620"/>
      <c r="AQ4620"/>
      <c r="AR4620"/>
      <c r="AS4620"/>
      <c r="AT4620"/>
      <c r="AU4620"/>
      <c r="AV4620"/>
      <c r="AW4620"/>
      <c r="AX4620"/>
      <c r="AY4620"/>
      <c r="AZ4620"/>
      <c r="BA4620"/>
      <c r="BB4620"/>
      <c r="BC4620"/>
      <c r="BD4620"/>
      <c r="BE4620"/>
      <c r="BF4620"/>
      <c r="BG4620"/>
      <c r="BH4620"/>
      <c r="BI4620"/>
      <c r="BJ4620"/>
      <c r="BK4620"/>
      <c r="BL4620"/>
      <c r="BM4620"/>
      <c r="BN4620"/>
      <c r="BO4620"/>
    </row>
    <row r="4621" spans="1:67" ht="15" x14ac:dyDescent="0.25">
      <c r="A4621" s="245" t="s">
        <v>2037</v>
      </c>
      <c r="B4621" s="245" t="s">
        <v>2036</v>
      </c>
      <c r="C4621" s="245" t="s">
        <v>2430</v>
      </c>
      <c r="D4621" s="245" t="s">
        <v>2429</v>
      </c>
      <c r="E4621" s="246" t="s">
        <v>44</v>
      </c>
      <c r="F4621" s="245" t="s">
        <v>44</v>
      </c>
      <c r="G4621" s="245" t="s">
        <v>2610</v>
      </c>
      <c r="H4621" s="245" t="s">
        <v>2609</v>
      </c>
      <c r="I4621" s="245" t="s">
        <v>24</v>
      </c>
      <c r="J4621" s="245" t="s">
        <v>569</v>
      </c>
      <c r="K4621" s="246" t="s">
        <v>22678</v>
      </c>
      <c r="L4621" s="245" t="s">
        <v>568</v>
      </c>
      <c r="M4621"/>
      <c r="N4621"/>
      <c r="O4621"/>
      <c r="P4621"/>
      <c r="Q4621"/>
      <c r="R4621"/>
      <c r="S4621"/>
      <c r="T4621"/>
      <c r="U4621"/>
      <c r="V4621"/>
      <c r="W4621"/>
      <c r="X4621"/>
      <c r="Y4621"/>
      <c r="Z4621"/>
      <c r="AA4621"/>
      <c r="AB4621"/>
      <c r="AC4621"/>
      <c r="AD4621"/>
      <c r="AE4621"/>
      <c r="AF4621"/>
      <c r="AG4621"/>
      <c r="AH4621"/>
      <c r="AI4621"/>
      <c r="AJ4621"/>
      <c r="AK4621"/>
      <c r="AL4621"/>
      <c r="AM4621"/>
      <c r="AN4621"/>
      <c r="AO4621"/>
      <c r="AP4621"/>
      <c r="AQ4621"/>
      <c r="AR4621"/>
      <c r="AS4621"/>
      <c r="AT4621"/>
      <c r="AU4621"/>
      <c r="AV4621"/>
      <c r="AW4621"/>
      <c r="AX4621"/>
      <c r="AY4621"/>
      <c r="AZ4621"/>
      <c r="BA4621"/>
      <c r="BB4621"/>
      <c r="BC4621"/>
      <c r="BD4621"/>
      <c r="BE4621"/>
      <c r="BF4621"/>
      <c r="BG4621"/>
      <c r="BH4621"/>
      <c r="BI4621"/>
      <c r="BJ4621"/>
      <c r="BK4621"/>
      <c r="BL4621"/>
      <c r="BM4621"/>
      <c r="BN4621"/>
      <c r="BO4621"/>
    </row>
    <row r="4622" spans="1:67" ht="15" x14ac:dyDescent="0.25">
      <c r="A4622" s="245" t="s">
        <v>2037</v>
      </c>
      <c r="B4622" s="245" t="s">
        <v>2036</v>
      </c>
      <c r="C4622" s="245" t="s">
        <v>2430</v>
      </c>
      <c r="D4622" s="245" t="s">
        <v>2429</v>
      </c>
      <c r="E4622" s="246" t="s">
        <v>44</v>
      </c>
      <c r="F4622" s="245" t="s">
        <v>44</v>
      </c>
      <c r="G4622" s="245" t="s">
        <v>2608</v>
      </c>
      <c r="H4622" s="245" t="s">
        <v>2607</v>
      </c>
      <c r="I4622" s="245" t="s">
        <v>24</v>
      </c>
      <c r="J4622" s="245" t="s">
        <v>569</v>
      </c>
      <c r="K4622" s="246" t="s">
        <v>10281</v>
      </c>
      <c r="L4622" s="245" t="s">
        <v>568</v>
      </c>
      <c r="M4622"/>
      <c r="N4622"/>
      <c r="O4622"/>
      <c r="P4622"/>
      <c r="Q4622"/>
      <c r="R4622"/>
      <c r="S4622"/>
      <c r="T4622"/>
      <c r="U4622"/>
      <c r="V4622"/>
      <c r="W4622"/>
      <c r="X4622"/>
      <c r="Y4622"/>
      <c r="Z4622"/>
      <c r="AA4622"/>
      <c r="AB4622"/>
      <c r="AC4622"/>
      <c r="AD4622"/>
      <c r="AE4622"/>
      <c r="AF4622"/>
      <c r="AG4622"/>
      <c r="AH4622"/>
      <c r="AI4622"/>
      <c r="AJ4622"/>
      <c r="AK4622"/>
      <c r="AL4622"/>
      <c r="AM4622"/>
      <c r="AN4622"/>
      <c r="AO4622"/>
      <c r="AP4622"/>
      <c r="AQ4622"/>
      <c r="AR4622"/>
      <c r="AS4622"/>
      <c r="AT4622"/>
      <c r="AU4622"/>
      <c r="AV4622"/>
      <c r="AW4622"/>
      <c r="AX4622"/>
      <c r="AY4622"/>
      <c r="AZ4622"/>
      <c r="BA4622"/>
      <c r="BB4622"/>
      <c r="BC4622"/>
      <c r="BD4622"/>
      <c r="BE4622"/>
      <c r="BF4622"/>
      <c r="BG4622"/>
      <c r="BH4622"/>
      <c r="BI4622"/>
      <c r="BJ4622"/>
      <c r="BK4622"/>
      <c r="BL4622"/>
      <c r="BM4622"/>
      <c r="BN4622"/>
      <c r="BO4622"/>
    </row>
    <row r="4623" spans="1:67" ht="15" x14ac:dyDescent="0.25">
      <c r="A4623" s="245" t="s">
        <v>2037</v>
      </c>
      <c r="B4623" s="245" t="s">
        <v>2036</v>
      </c>
      <c r="C4623" s="245" t="s">
        <v>2430</v>
      </c>
      <c r="D4623" s="245" t="s">
        <v>2429</v>
      </c>
      <c r="E4623" s="246" t="s">
        <v>44</v>
      </c>
      <c r="F4623" s="245" t="s">
        <v>44</v>
      </c>
      <c r="G4623" s="245" t="s">
        <v>2606</v>
      </c>
      <c r="H4623" s="245" t="s">
        <v>2605</v>
      </c>
      <c r="I4623" s="245" t="s">
        <v>24</v>
      </c>
      <c r="J4623" s="245" t="s">
        <v>569</v>
      </c>
      <c r="K4623" s="246" t="s">
        <v>8248</v>
      </c>
      <c r="L4623" s="245" t="s">
        <v>568</v>
      </c>
      <c r="M4623"/>
      <c r="N4623"/>
      <c r="O4623"/>
      <c r="P4623"/>
      <c r="Q4623"/>
      <c r="R4623"/>
      <c r="S4623"/>
      <c r="T4623"/>
      <c r="U4623"/>
      <c r="V4623"/>
      <c r="W4623"/>
      <c r="X4623"/>
      <c r="Y4623"/>
      <c r="Z4623"/>
      <c r="AA4623"/>
      <c r="AB4623"/>
      <c r="AC4623"/>
      <c r="AD4623"/>
      <c r="AE4623"/>
      <c r="AF4623"/>
      <c r="AG4623"/>
      <c r="AH4623"/>
      <c r="AI4623"/>
      <c r="AJ4623"/>
      <c r="AK4623"/>
      <c r="AL4623"/>
      <c r="AM4623"/>
      <c r="AN4623"/>
      <c r="AO4623"/>
      <c r="AP4623"/>
      <c r="AQ4623"/>
      <c r="AR4623"/>
      <c r="AS4623"/>
      <c r="AT4623"/>
      <c r="AU4623"/>
      <c r="AV4623"/>
      <c r="AW4623"/>
      <c r="AX4623"/>
      <c r="AY4623"/>
      <c r="AZ4623"/>
      <c r="BA4623"/>
      <c r="BB4623"/>
      <c r="BC4623"/>
      <c r="BD4623"/>
      <c r="BE4623"/>
      <c r="BF4623"/>
      <c r="BG4623"/>
      <c r="BH4623"/>
      <c r="BI4623"/>
      <c r="BJ4623"/>
      <c r="BK4623"/>
      <c r="BL4623"/>
      <c r="BM4623"/>
      <c r="BN4623"/>
      <c r="BO4623"/>
    </row>
    <row r="4624" spans="1:67" ht="15" x14ac:dyDescent="0.25">
      <c r="A4624" s="245" t="s">
        <v>2037</v>
      </c>
      <c r="B4624" s="245" t="s">
        <v>2036</v>
      </c>
      <c r="C4624" s="245" t="s">
        <v>2430</v>
      </c>
      <c r="D4624" s="245" t="s">
        <v>2429</v>
      </c>
      <c r="E4624" s="246" t="s">
        <v>44</v>
      </c>
      <c r="F4624" s="245" t="s">
        <v>44</v>
      </c>
      <c r="G4624" s="245" t="s">
        <v>2603</v>
      </c>
      <c r="H4624" s="245" t="s">
        <v>2602</v>
      </c>
      <c r="I4624" s="245" t="s">
        <v>24</v>
      </c>
      <c r="J4624" s="245" t="s">
        <v>569</v>
      </c>
      <c r="K4624" s="246" t="s">
        <v>15399</v>
      </c>
      <c r="L4624" s="245" t="s">
        <v>568</v>
      </c>
      <c r="M4624"/>
      <c r="N4624"/>
      <c r="O4624"/>
      <c r="P4624"/>
      <c r="Q4624"/>
      <c r="R4624"/>
      <c r="S4624"/>
      <c r="T4624"/>
      <c r="U4624"/>
      <c r="V4624"/>
      <c r="W4624"/>
      <c r="X4624"/>
      <c r="Y4624"/>
      <c r="Z4624"/>
      <c r="AA4624"/>
      <c r="AB4624"/>
      <c r="AC4624"/>
      <c r="AD4624"/>
      <c r="AE4624"/>
      <c r="AF4624"/>
      <c r="AG4624"/>
      <c r="AH4624"/>
      <c r="AI4624"/>
      <c r="AJ4624"/>
      <c r="AK4624"/>
      <c r="AL4624"/>
      <c r="AM4624"/>
      <c r="AN4624"/>
      <c r="AO4624"/>
      <c r="AP4624"/>
      <c r="AQ4624"/>
      <c r="AR4624"/>
      <c r="AS4624"/>
      <c r="AT4624"/>
      <c r="AU4624"/>
      <c r="AV4624"/>
      <c r="AW4624"/>
      <c r="AX4624"/>
      <c r="AY4624"/>
      <c r="AZ4624"/>
      <c r="BA4624"/>
      <c r="BB4624"/>
      <c r="BC4624"/>
      <c r="BD4624"/>
      <c r="BE4624"/>
      <c r="BF4624"/>
      <c r="BG4624"/>
      <c r="BH4624"/>
      <c r="BI4624"/>
      <c r="BJ4624"/>
      <c r="BK4624"/>
      <c r="BL4624"/>
      <c r="BM4624"/>
      <c r="BN4624"/>
      <c r="BO4624"/>
    </row>
    <row r="4625" spans="1:67" ht="15" x14ac:dyDescent="0.25">
      <c r="A4625" s="245" t="s">
        <v>2037</v>
      </c>
      <c r="B4625" s="245" t="s">
        <v>2036</v>
      </c>
      <c r="C4625" s="245" t="s">
        <v>2430</v>
      </c>
      <c r="D4625" s="245" t="s">
        <v>2429</v>
      </c>
      <c r="E4625" s="246" t="s">
        <v>44</v>
      </c>
      <c r="F4625" s="245" t="s">
        <v>44</v>
      </c>
      <c r="G4625" s="245" t="s">
        <v>2601</v>
      </c>
      <c r="H4625" s="245" t="s">
        <v>2600</v>
      </c>
      <c r="I4625" s="245" t="s">
        <v>24</v>
      </c>
      <c r="J4625" s="245" t="s">
        <v>569</v>
      </c>
      <c r="K4625" s="246" t="s">
        <v>9469</v>
      </c>
      <c r="L4625" s="245" t="s">
        <v>568</v>
      </c>
      <c r="M4625"/>
      <c r="N4625"/>
      <c r="O4625"/>
      <c r="P4625"/>
      <c r="Q4625"/>
      <c r="R4625"/>
      <c r="S4625"/>
      <c r="T4625"/>
      <c r="U4625"/>
      <c r="V4625"/>
      <c r="W4625"/>
      <c r="X4625"/>
      <c r="Y4625"/>
      <c r="Z4625"/>
      <c r="AA4625"/>
      <c r="AB4625"/>
      <c r="AC4625"/>
      <c r="AD4625"/>
      <c r="AE4625"/>
      <c r="AF4625"/>
      <c r="AG4625"/>
      <c r="AH4625"/>
      <c r="AI4625"/>
      <c r="AJ4625"/>
      <c r="AK4625"/>
      <c r="AL4625"/>
      <c r="AM4625"/>
      <c r="AN4625"/>
      <c r="AO4625"/>
      <c r="AP4625"/>
      <c r="AQ4625"/>
      <c r="AR4625"/>
      <c r="AS4625"/>
      <c r="AT4625"/>
      <c r="AU4625"/>
      <c r="AV4625"/>
      <c r="AW4625"/>
      <c r="AX4625"/>
      <c r="AY4625"/>
      <c r="AZ4625"/>
      <c r="BA4625"/>
      <c r="BB4625"/>
      <c r="BC4625"/>
      <c r="BD4625"/>
      <c r="BE4625"/>
      <c r="BF4625"/>
      <c r="BG4625"/>
      <c r="BH4625"/>
      <c r="BI4625"/>
      <c r="BJ4625"/>
      <c r="BK4625"/>
      <c r="BL4625"/>
      <c r="BM4625"/>
      <c r="BN4625"/>
      <c r="BO4625"/>
    </row>
    <row r="4626" spans="1:67" ht="15" x14ac:dyDescent="0.25">
      <c r="A4626" s="245" t="s">
        <v>2037</v>
      </c>
      <c r="B4626" s="245" t="s">
        <v>2036</v>
      </c>
      <c r="C4626" s="245" t="s">
        <v>2430</v>
      </c>
      <c r="D4626" s="245" t="s">
        <v>2429</v>
      </c>
      <c r="E4626" s="246" t="s">
        <v>44</v>
      </c>
      <c r="F4626" s="245" t="s">
        <v>44</v>
      </c>
      <c r="G4626" s="245" t="s">
        <v>2599</v>
      </c>
      <c r="H4626" s="245" t="s">
        <v>2598</v>
      </c>
      <c r="I4626" s="245" t="s">
        <v>24</v>
      </c>
      <c r="J4626" s="245" t="s">
        <v>569</v>
      </c>
      <c r="K4626" s="246" t="s">
        <v>9493</v>
      </c>
      <c r="L4626" s="245" t="s">
        <v>568</v>
      </c>
      <c r="M4626"/>
      <c r="N4626"/>
      <c r="O4626"/>
      <c r="P4626"/>
      <c r="Q4626"/>
      <c r="R4626"/>
      <c r="S4626"/>
      <c r="T4626"/>
      <c r="U4626"/>
      <c r="V4626"/>
      <c r="W4626"/>
      <c r="X4626"/>
      <c r="Y4626"/>
      <c r="Z4626"/>
      <c r="AA4626"/>
      <c r="AB4626"/>
      <c r="AC4626"/>
      <c r="AD4626"/>
      <c r="AE4626"/>
      <c r="AF4626"/>
      <c r="AG4626"/>
      <c r="AH4626"/>
      <c r="AI4626"/>
      <c r="AJ4626"/>
      <c r="AK4626"/>
      <c r="AL4626"/>
      <c r="AM4626"/>
      <c r="AN4626"/>
      <c r="AO4626"/>
      <c r="AP4626"/>
      <c r="AQ4626"/>
      <c r="AR4626"/>
      <c r="AS4626"/>
      <c r="AT4626"/>
      <c r="AU4626"/>
      <c r="AV4626"/>
      <c r="AW4626"/>
      <c r="AX4626"/>
      <c r="AY4626"/>
      <c r="AZ4626"/>
      <c r="BA4626"/>
      <c r="BB4626"/>
      <c r="BC4626"/>
      <c r="BD4626"/>
      <c r="BE4626"/>
      <c r="BF4626"/>
      <c r="BG4626"/>
      <c r="BH4626"/>
      <c r="BI4626"/>
      <c r="BJ4626"/>
      <c r="BK4626"/>
      <c r="BL4626"/>
      <c r="BM4626"/>
      <c r="BN4626"/>
      <c r="BO4626"/>
    </row>
    <row r="4627" spans="1:67" ht="15" x14ac:dyDescent="0.25">
      <c r="A4627" s="245" t="s">
        <v>2037</v>
      </c>
      <c r="B4627" s="245" t="s">
        <v>2036</v>
      </c>
      <c r="C4627" s="245" t="s">
        <v>2430</v>
      </c>
      <c r="D4627" s="245" t="s">
        <v>2429</v>
      </c>
      <c r="E4627" s="246" t="s">
        <v>44</v>
      </c>
      <c r="F4627" s="245" t="s">
        <v>44</v>
      </c>
      <c r="G4627" s="245" t="s">
        <v>2597</v>
      </c>
      <c r="H4627" s="245" t="s">
        <v>2596</v>
      </c>
      <c r="I4627" s="245" t="s">
        <v>24</v>
      </c>
      <c r="J4627" s="245" t="s">
        <v>569</v>
      </c>
      <c r="K4627" s="246" t="s">
        <v>12645</v>
      </c>
      <c r="L4627" s="245" t="s">
        <v>568</v>
      </c>
      <c r="M4627"/>
      <c r="N4627"/>
      <c r="O4627"/>
      <c r="P4627"/>
      <c r="Q4627"/>
      <c r="R4627"/>
      <c r="S4627"/>
      <c r="T4627"/>
      <c r="U4627"/>
      <c r="V4627"/>
      <c r="W4627"/>
      <c r="X4627"/>
      <c r="Y4627"/>
      <c r="Z4627"/>
      <c r="AA4627"/>
      <c r="AB4627"/>
      <c r="AC4627"/>
      <c r="AD4627"/>
      <c r="AE4627"/>
      <c r="AF4627"/>
      <c r="AG4627"/>
      <c r="AH4627"/>
      <c r="AI4627"/>
      <c r="AJ4627"/>
      <c r="AK4627"/>
      <c r="AL4627"/>
      <c r="AM4627"/>
      <c r="AN4627"/>
      <c r="AO4627"/>
      <c r="AP4627"/>
      <c r="AQ4627"/>
      <c r="AR4627"/>
      <c r="AS4627"/>
      <c r="AT4627"/>
      <c r="AU4627"/>
      <c r="AV4627"/>
      <c r="AW4627"/>
      <c r="AX4627"/>
      <c r="AY4627"/>
      <c r="AZ4627"/>
      <c r="BA4627"/>
      <c r="BB4627"/>
      <c r="BC4627"/>
      <c r="BD4627"/>
      <c r="BE4627"/>
      <c r="BF4627"/>
      <c r="BG4627"/>
      <c r="BH4627"/>
      <c r="BI4627"/>
      <c r="BJ4627"/>
      <c r="BK4627"/>
      <c r="BL4627"/>
      <c r="BM4627"/>
      <c r="BN4627"/>
      <c r="BO4627"/>
    </row>
    <row r="4628" spans="1:67" ht="15" x14ac:dyDescent="0.25">
      <c r="A4628" s="245" t="s">
        <v>2037</v>
      </c>
      <c r="B4628" s="245" t="s">
        <v>2036</v>
      </c>
      <c r="C4628" s="245" t="s">
        <v>2430</v>
      </c>
      <c r="D4628" s="245" t="s">
        <v>2429</v>
      </c>
      <c r="E4628" s="246" t="s">
        <v>44</v>
      </c>
      <c r="F4628" s="245" t="s">
        <v>44</v>
      </c>
      <c r="G4628" s="245" t="s">
        <v>2595</v>
      </c>
      <c r="H4628" s="245" t="s">
        <v>2594</v>
      </c>
      <c r="I4628" s="245" t="s">
        <v>24</v>
      </c>
      <c r="J4628" s="245" t="s">
        <v>569</v>
      </c>
      <c r="K4628" s="246" t="s">
        <v>24773</v>
      </c>
      <c r="L4628" s="245" t="s">
        <v>568</v>
      </c>
      <c r="M4628"/>
      <c r="N4628"/>
      <c r="O4628"/>
      <c r="P4628"/>
      <c r="Q4628"/>
      <c r="R4628"/>
      <c r="S4628"/>
      <c r="T4628"/>
      <c r="U4628"/>
      <c r="V4628"/>
      <c r="W4628"/>
      <c r="X4628"/>
      <c r="Y4628"/>
      <c r="Z4628"/>
      <c r="AA4628"/>
      <c r="AB4628"/>
      <c r="AC4628"/>
      <c r="AD4628"/>
      <c r="AE4628"/>
      <c r="AF4628"/>
      <c r="AG4628"/>
      <c r="AH4628"/>
      <c r="AI4628"/>
      <c r="AJ4628"/>
      <c r="AK4628"/>
      <c r="AL4628"/>
      <c r="AM4628"/>
      <c r="AN4628"/>
      <c r="AO4628"/>
      <c r="AP4628"/>
      <c r="AQ4628"/>
      <c r="AR4628"/>
      <c r="AS4628"/>
      <c r="AT4628"/>
      <c r="AU4628"/>
      <c r="AV4628"/>
      <c r="AW4628"/>
      <c r="AX4628"/>
      <c r="AY4628"/>
      <c r="AZ4628"/>
      <c r="BA4628"/>
      <c r="BB4628"/>
      <c r="BC4628"/>
      <c r="BD4628"/>
      <c r="BE4628"/>
      <c r="BF4628"/>
      <c r="BG4628"/>
      <c r="BH4628"/>
      <c r="BI4628"/>
      <c r="BJ4628"/>
      <c r="BK4628"/>
      <c r="BL4628"/>
      <c r="BM4628"/>
      <c r="BN4628"/>
      <c r="BO4628"/>
    </row>
    <row r="4629" spans="1:67" ht="15" x14ac:dyDescent="0.25">
      <c r="A4629" s="245" t="s">
        <v>2037</v>
      </c>
      <c r="B4629" s="245" t="s">
        <v>2036</v>
      </c>
      <c r="C4629" s="245" t="s">
        <v>2430</v>
      </c>
      <c r="D4629" s="245" t="s">
        <v>2429</v>
      </c>
      <c r="E4629" s="246" t="s">
        <v>44</v>
      </c>
      <c r="F4629" s="245" t="s">
        <v>44</v>
      </c>
      <c r="G4629" s="245" t="s">
        <v>2593</v>
      </c>
      <c r="H4629" s="245" t="s">
        <v>2592</v>
      </c>
      <c r="I4629" s="245" t="s">
        <v>24</v>
      </c>
      <c r="J4629" s="245" t="s">
        <v>569</v>
      </c>
      <c r="K4629" s="246" t="s">
        <v>24774</v>
      </c>
      <c r="L4629" s="245" t="s">
        <v>568</v>
      </c>
      <c r="M4629"/>
      <c r="N4629"/>
      <c r="O4629"/>
      <c r="P4629"/>
      <c r="Q4629"/>
      <c r="R4629"/>
      <c r="S4629"/>
      <c r="T4629"/>
      <c r="U4629"/>
      <c r="V4629"/>
      <c r="W4629"/>
      <c r="X4629"/>
      <c r="Y4629"/>
      <c r="Z4629"/>
      <c r="AA4629"/>
      <c r="AB4629"/>
      <c r="AC4629"/>
      <c r="AD4629"/>
      <c r="AE4629"/>
      <c r="AF4629"/>
      <c r="AG4629"/>
      <c r="AH4629"/>
      <c r="AI4629"/>
      <c r="AJ4629"/>
      <c r="AK4629"/>
      <c r="AL4629"/>
      <c r="AM4629"/>
      <c r="AN4629"/>
      <c r="AO4629"/>
      <c r="AP4629"/>
      <c r="AQ4629"/>
      <c r="AR4629"/>
      <c r="AS4629"/>
      <c r="AT4629"/>
      <c r="AU4629"/>
      <c r="AV4629"/>
      <c r="AW4629"/>
      <c r="AX4629"/>
      <c r="AY4629"/>
      <c r="AZ4629"/>
      <c r="BA4629"/>
      <c r="BB4629"/>
      <c r="BC4629"/>
      <c r="BD4629"/>
      <c r="BE4629"/>
      <c r="BF4629"/>
      <c r="BG4629"/>
      <c r="BH4629"/>
      <c r="BI4629"/>
      <c r="BJ4629"/>
      <c r="BK4629"/>
      <c r="BL4629"/>
      <c r="BM4629"/>
      <c r="BN4629"/>
      <c r="BO4629"/>
    </row>
    <row r="4630" spans="1:67" ht="15" x14ac:dyDescent="0.25">
      <c r="A4630" s="245" t="s">
        <v>2037</v>
      </c>
      <c r="B4630" s="245" t="s">
        <v>2036</v>
      </c>
      <c r="C4630" s="245" t="s">
        <v>2430</v>
      </c>
      <c r="D4630" s="245" t="s">
        <v>2429</v>
      </c>
      <c r="E4630" s="246" t="s">
        <v>44</v>
      </c>
      <c r="F4630" s="245" t="s">
        <v>44</v>
      </c>
      <c r="G4630" s="245" t="s">
        <v>2591</v>
      </c>
      <c r="H4630" s="245" t="s">
        <v>2590</v>
      </c>
      <c r="I4630" s="245" t="s">
        <v>24</v>
      </c>
      <c r="J4630" s="245" t="s">
        <v>569</v>
      </c>
      <c r="K4630" s="246" t="s">
        <v>11875</v>
      </c>
      <c r="L4630" s="245" t="s">
        <v>568</v>
      </c>
      <c r="M4630"/>
      <c r="N4630"/>
      <c r="O4630"/>
      <c r="P4630"/>
      <c r="Q4630"/>
      <c r="R4630"/>
      <c r="S4630"/>
      <c r="T4630"/>
      <c r="U4630"/>
      <c r="V4630"/>
      <c r="W4630"/>
      <c r="X4630"/>
      <c r="Y4630"/>
      <c r="Z4630"/>
      <c r="AA4630"/>
      <c r="AB4630"/>
      <c r="AC4630"/>
      <c r="AD4630"/>
      <c r="AE4630"/>
      <c r="AF4630"/>
      <c r="AG4630"/>
      <c r="AH4630"/>
      <c r="AI4630"/>
      <c r="AJ4630"/>
      <c r="AK4630"/>
      <c r="AL4630"/>
      <c r="AM4630"/>
      <c r="AN4630"/>
      <c r="AO4630"/>
      <c r="AP4630"/>
      <c r="AQ4630"/>
      <c r="AR4630"/>
      <c r="AS4630"/>
      <c r="AT4630"/>
      <c r="AU4630"/>
      <c r="AV4630"/>
      <c r="AW4630"/>
      <c r="AX4630"/>
      <c r="AY4630"/>
      <c r="AZ4630"/>
      <c r="BA4630"/>
      <c r="BB4630"/>
      <c r="BC4630"/>
      <c r="BD4630"/>
      <c r="BE4630"/>
      <c r="BF4630"/>
      <c r="BG4630"/>
      <c r="BH4630"/>
      <c r="BI4630"/>
      <c r="BJ4630"/>
      <c r="BK4630"/>
      <c r="BL4630"/>
      <c r="BM4630"/>
      <c r="BN4630"/>
      <c r="BO4630"/>
    </row>
    <row r="4631" spans="1:67" ht="15" x14ac:dyDescent="0.25">
      <c r="A4631" s="245" t="s">
        <v>2037</v>
      </c>
      <c r="B4631" s="245" t="s">
        <v>2036</v>
      </c>
      <c r="C4631" s="245" t="s">
        <v>2430</v>
      </c>
      <c r="D4631" s="245" t="s">
        <v>2429</v>
      </c>
      <c r="E4631" s="246" t="s">
        <v>44</v>
      </c>
      <c r="F4631" s="245" t="s">
        <v>44</v>
      </c>
      <c r="G4631" s="245" t="s">
        <v>2589</v>
      </c>
      <c r="H4631" s="245" t="s">
        <v>2588</v>
      </c>
      <c r="I4631" s="245" t="s">
        <v>24</v>
      </c>
      <c r="J4631" s="245" t="s">
        <v>569</v>
      </c>
      <c r="K4631" s="246" t="s">
        <v>4798</v>
      </c>
      <c r="L4631" s="245" t="s">
        <v>568</v>
      </c>
      <c r="M4631"/>
      <c r="N4631"/>
      <c r="O4631"/>
      <c r="P4631"/>
      <c r="Q4631"/>
      <c r="R4631"/>
      <c r="S4631"/>
      <c r="T4631"/>
      <c r="U4631"/>
      <c r="V4631"/>
      <c r="W4631"/>
      <c r="X4631"/>
      <c r="Y4631"/>
      <c r="Z4631"/>
      <c r="AA4631"/>
      <c r="AB4631"/>
      <c r="AC4631"/>
      <c r="AD4631"/>
      <c r="AE4631"/>
      <c r="AF4631"/>
      <c r="AG4631"/>
      <c r="AH4631"/>
      <c r="AI4631"/>
      <c r="AJ4631"/>
      <c r="AK4631"/>
      <c r="AL4631"/>
      <c r="AM4631"/>
      <c r="AN4631"/>
      <c r="AO4631"/>
      <c r="AP4631"/>
      <c r="AQ4631"/>
      <c r="AR4631"/>
      <c r="AS4631"/>
      <c r="AT4631"/>
      <c r="AU4631"/>
      <c r="AV4631"/>
      <c r="AW4631"/>
      <c r="AX4631"/>
      <c r="AY4631"/>
      <c r="AZ4631"/>
      <c r="BA4631"/>
      <c r="BB4631"/>
      <c r="BC4631"/>
      <c r="BD4631"/>
      <c r="BE4631"/>
      <c r="BF4631"/>
      <c r="BG4631"/>
      <c r="BH4631"/>
      <c r="BI4631"/>
      <c r="BJ4631"/>
      <c r="BK4631"/>
      <c r="BL4631"/>
      <c r="BM4631"/>
      <c r="BN4631"/>
      <c r="BO4631"/>
    </row>
    <row r="4632" spans="1:67" ht="15" x14ac:dyDescent="0.25">
      <c r="A4632" s="245" t="s">
        <v>2037</v>
      </c>
      <c r="B4632" s="245" t="s">
        <v>2036</v>
      </c>
      <c r="C4632" s="245" t="s">
        <v>2430</v>
      </c>
      <c r="D4632" s="245" t="s">
        <v>2429</v>
      </c>
      <c r="E4632" s="246" t="s">
        <v>44</v>
      </c>
      <c r="F4632" s="245" t="s">
        <v>44</v>
      </c>
      <c r="G4632" s="245" t="s">
        <v>2587</v>
      </c>
      <c r="H4632" s="245" t="s">
        <v>2586</v>
      </c>
      <c r="I4632" s="245" t="s">
        <v>24</v>
      </c>
      <c r="J4632" s="245" t="s">
        <v>569</v>
      </c>
      <c r="K4632" s="246" t="s">
        <v>10491</v>
      </c>
      <c r="L4632" s="245" t="s">
        <v>568</v>
      </c>
      <c r="M4632"/>
      <c r="N4632"/>
      <c r="O4632"/>
      <c r="P4632"/>
      <c r="Q4632"/>
      <c r="R4632"/>
      <c r="S4632"/>
      <c r="T4632"/>
      <c r="U4632"/>
      <c r="V4632"/>
      <c r="W4632"/>
      <c r="X4632"/>
      <c r="Y4632"/>
      <c r="Z4632"/>
      <c r="AA4632"/>
      <c r="AB4632"/>
      <c r="AC4632"/>
      <c r="AD4632"/>
      <c r="AE4632"/>
      <c r="AF4632"/>
      <c r="AG4632"/>
      <c r="AH4632"/>
      <c r="AI4632"/>
      <c r="AJ4632"/>
      <c r="AK4632"/>
      <c r="AL4632"/>
      <c r="AM4632"/>
      <c r="AN4632"/>
      <c r="AO4632"/>
      <c r="AP4632"/>
      <c r="AQ4632"/>
      <c r="AR4632"/>
      <c r="AS4632"/>
      <c r="AT4632"/>
      <c r="AU4632"/>
      <c r="AV4632"/>
      <c r="AW4632"/>
      <c r="AX4632"/>
      <c r="AY4632"/>
      <c r="AZ4632"/>
      <c r="BA4632"/>
      <c r="BB4632"/>
      <c r="BC4632"/>
      <c r="BD4632"/>
      <c r="BE4632"/>
      <c r="BF4632"/>
      <c r="BG4632"/>
      <c r="BH4632"/>
      <c r="BI4632"/>
      <c r="BJ4632"/>
      <c r="BK4632"/>
      <c r="BL4632"/>
      <c r="BM4632"/>
      <c r="BN4632"/>
      <c r="BO4632"/>
    </row>
    <row r="4633" spans="1:67" ht="15" x14ac:dyDescent="0.25">
      <c r="A4633" s="245" t="s">
        <v>2037</v>
      </c>
      <c r="B4633" s="245" t="s">
        <v>2036</v>
      </c>
      <c r="C4633" s="245" t="s">
        <v>2430</v>
      </c>
      <c r="D4633" s="245" t="s">
        <v>2429</v>
      </c>
      <c r="E4633" s="246" t="s">
        <v>44</v>
      </c>
      <c r="F4633" s="245" t="s">
        <v>44</v>
      </c>
      <c r="G4633" s="245" t="s">
        <v>2585</v>
      </c>
      <c r="H4633" s="245" t="s">
        <v>2584</v>
      </c>
      <c r="I4633" s="245" t="s">
        <v>24</v>
      </c>
      <c r="J4633" s="245" t="s">
        <v>569</v>
      </c>
      <c r="K4633" s="246" t="s">
        <v>22513</v>
      </c>
      <c r="L4633" s="245" t="s">
        <v>568</v>
      </c>
      <c r="M4633"/>
      <c r="N4633"/>
      <c r="O4633"/>
      <c r="P4633"/>
      <c r="Q4633"/>
      <c r="R4633"/>
      <c r="S4633"/>
      <c r="T4633"/>
      <c r="U4633"/>
      <c r="V4633"/>
      <c r="W4633"/>
      <c r="X4633"/>
      <c r="Y4633"/>
      <c r="Z4633"/>
      <c r="AA4633"/>
      <c r="AB4633"/>
      <c r="AC4633"/>
      <c r="AD4633"/>
      <c r="AE4633"/>
      <c r="AF4633"/>
      <c r="AG4633"/>
      <c r="AH4633"/>
      <c r="AI4633"/>
      <c r="AJ4633"/>
      <c r="AK4633"/>
      <c r="AL4633"/>
      <c r="AM4633"/>
      <c r="AN4633"/>
      <c r="AO4633"/>
      <c r="AP4633"/>
      <c r="AQ4633"/>
      <c r="AR4633"/>
      <c r="AS4633"/>
      <c r="AT4633"/>
      <c r="AU4633"/>
      <c r="AV4633"/>
      <c r="AW4633"/>
      <c r="AX4633"/>
      <c r="AY4633"/>
      <c r="AZ4633"/>
      <c r="BA4633"/>
      <c r="BB4633"/>
      <c r="BC4633"/>
      <c r="BD4633"/>
      <c r="BE4633"/>
      <c r="BF4633"/>
      <c r="BG4633"/>
      <c r="BH4633"/>
      <c r="BI4633"/>
      <c r="BJ4633"/>
      <c r="BK4633"/>
      <c r="BL4633"/>
      <c r="BM4633"/>
      <c r="BN4633"/>
      <c r="BO4633"/>
    </row>
    <row r="4634" spans="1:67" ht="15" x14ac:dyDescent="0.25">
      <c r="A4634" s="245" t="s">
        <v>2037</v>
      </c>
      <c r="B4634" s="245" t="s">
        <v>2036</v>
      </c>
      <c r="C4634" s="245" t="s">
        <v>2430</v>
      </c>
      <c r="D4634" s="245" t="s">
        <v>2429</v>
      </c>
      <c r="E4634" s="246" t="s">
        <v>44</v>
      </c>
      <c r="F4634" s="245" t="s">
        <v>44</v>
      </c>
      <c r="G4634" s="245" t="s">
        <v>2583</v>
      </c>
      <c r="H4634" s="245" t="s">
        <v>2582</v>
      </c>
      <c r="I4634" s="245" t="s">
        <v>24</v>
      </c>
      <c r="J4634" s="245" t="s">
        <v>569</v>
      </c>
      <c r="K4634" s="246" t="s">
        <v>8768</v>
      </c>
      <c r="L4634" s="245" t="s">
        <v>568</v>
      </c>
      <c r="M4634"/>
      <c r="N4634"/>
      <c r="O4634"/>
      <c r="P4634"/>
      <c r="Q4634"/>
      <c r="R4634"/>
      <c r="S4634"/>
      <c r="T4634"/>
      <c r="U4634"/>
      <c r="V4634"/>
      <c r="W4634"/>
      <c r="X4634"/>
      <c r="Y4634"/>
      <c r="Z4634"/>
      <c r="AA4634"/>
      <c r="AB4634"/>
      <c r="AC4634"/>
      <c r="AD4634"/>
      <c r="AE4634"/>
      <c r="AF4634"/>
      <c r="AG4634"/>
      <c r="AH4634"/>
      <c r="AI4634"/>
      <c r="AJ4634"/>
      <c r="AK4634"/>
      <c r="AL4634"/>
      <c r="AM4634"/>
      <c r="AN4634"/>
      <c r="AO4634"/>
      <c r="AP4634"/>
      <c r="AQ4634"/>
      <c r="AR4634"/>
      <c r="AS4634"/>
      <c r="AT4634"/>
      <c r="AU4634"/>
      <c r="AV4634"/>
      <c r="AW4634"/>
      <c r="AX4634"/>
      <c r="AY4634"/>
      <c r="AZ4634"/>
      <c r="BA4634"/>
      <c r="BB4634"/>
      <c r="BC4634"/>
      <c r="BD4634"/>
      <c r="BE4634"/>
      <c r="BF4634"/>
      <c r="BG4634"/>
      <c r="BH4634"/>
      <c r="BI4634"/>
      <c r="BJ4634"/>
      <c r="BK4634"/>
      <c r="BL4634"/>
      <c r="BM4634"/>
      <c r="BN4634"/>
      <c r="BO4634"/>
    </row>
    <row r="4635" spans="1:67" ht="15" x14ac:dyDescent="0.25">
      <c r="A4635" s="245" t="s">
        <v>2037</v>
      </c>
      <c r="B4635" s="245" t="s">
        <v>2036</v>
      </c>
      <c r="C4635" s="245" t="s">
        <v>2430</v>
      </c>
      <c r="D4635" s="245" t="s">
        <v>2429</v>
      </c>
      <c r="E4635" s="246" t="s">
        <v>44</v>
      </c>
      <c r="F4635" s="245" t="s">
        <v>44</v>
      </c>
      <c r="G4635" s="245" t="s">
        <v>2581</v>
      </c>
      <c r="H4635" s="245" t="s">
        <v>2580</v>
      </c>
      <c r="I4635" s="245" t="s">
        <v>24</v>
      </c>
      <c r="J4635" s="245" t="s">
        <v>569</v>
      </c>
      <c r="K4635" s="246" t="s">
        <v>12004</v>
      </c>
      <c r="L4635" s="245" t="s">
        <v>568</v>
      </c>
      <c r="M4635"/>
      <c r="N4635"/>
      <c r="O4635"/>
      <c r="P4635"/>
      <c r="Q4635"/>
      <c r="R4635"/>
      <c r="S4635"/>
      <c r="T4635"/>
      <c r="U4635"/>
      <c r="V4635"/>
      <c r="W4635"/>
      <c r="X4635"/>
      <c r="Y4635"/>
      <c r="Z4635"/>
      <c r="AA4635"/>
      <c r="AB4635"/>
      <c r="AC4635"/>
      <c r="AD4635"/>
      <c r="AE4635"/>
      <c r="AF4635"/>
      <c r="AG4635"/>
      <c r="AH4635"/>
      <c r="AI4635"/>
      <c r="AJ4635"/>
      <c r="AK4635"/>
      <c r="AL4635"/>
      <c r="AM4635"/>
      <c r="AN4635"/>
      <c r="AO4635"/>
      <c r="AP4635"/>
      <c r="AQ4635"/>
      <c r="AR4635"/>
      <c r="AS4635"/>
      <c r="AT4635"/>
      <c r="AU4635"/>
      <c r="AV4635"/>
      <c r="AW4635"/>
      <c r="AX4635"/>
      <c r="AY4635"/>
      <c r="AZ4635"/>
      <c r="BA4635"/>
      <c r="BB4635"/>
      <c r="BC4635"/>
      <c r="BD4635"/>
      <c r="BE4635"/>
      <c r="BF4635"/>
      <c r="BG4635"/>
      <c r="BH4635"/>
      <c r="BI4635"/>
      <c r="BJ4635"/>
      <c r="BK4635"/>
      <c r="BL4635"/>
      <c r="BM4635"/>
      <c r="BN4635"/>
      <c r="BO4635"/>
    </row>
    <row r="4636" spans="1:67" ht="15" x14ac:dyDescent="0.25">
      <c r="A4636" s="245" t="s">
        <v>2037</v>
      </c>
      <c r="B4636" s="245" t="s">
        <v>2036</v>
      </c>
      <c r="C4636" s="245" t="s">
        <v>2430</v>
      </c>
      <c r="D4636" s="245" t="s">
        <v>2429</v>
      </c>
      <c r="E4636" s="246" t="s">
        <v>44</v>
      </c>
      <c r="F4636" s="245" t="s">
        <v>44</v>
      </c>
      <c r="G4636" s="245" t="s">
        <v>2579</v>
      </c>
      <c r="H4636" s="245" t="s">
        <v>2578</v>
      </c>
      <c r="I4636" s="245" t="s">
        <v>24</v>
      </c>
      <c r="J4636" s="245" t="s">
        <v>569</v>
      </c>
      <c r="K4636" s="246" t="s">
        <v>24775</v>
      </c>
      <c r="L4636" s="245" t="s">
        <v>568</v>
      </c>
      <c r="M4636"/>
      <c r="N4636"/>
      <c r="O4636"/>
      <c r="P4636"/>
      <c r="Q4636"/>
      <c r="R4636"/>
      <c r="S4636"/>
      <c r="T4636"/>
      <c r="U4636"/>
      <c r="V4636"/>
      <c r="W4636"/>
      <c r="X4636"/>
      <c r="Y4636"/>
      <c r="Z4636"/>
      <c r="AA4636"/>
      <c r="AB4636"/>
      <c r="AC4636"/>
      <c r="AD4636"/>
      <c r="AE4636"/>
      <c r="AF4636"/>
      <c r="AG4636"/>
      <c r="AH4636"/>
      <c r="AI4636"/>
      <c r="AJ4636"/>
      <c r="AK4636"/>
      <c r="AL4636"/>
      <c r="AM4636"/>
      <c r="AN4636"/>
      <c r="AO4636"/>
      <c r="AP4636"/>
      <c r="AQ4636"/>
      <c r="AR4636"/>
      <c r="AS4636"/>
      <c r="AT4636"/>
      <c r="AU4636"/>
      <c r="AV4636"/>
      <c r="AW4636"/>
      <c r="AX4636"/>
      <c r="AY4636"/>
      <c r="AZ4636"/>
      <c r="BA4636"/>
      <c r="BB4636"/>
      <c r="BC4636"/>
      <c r="BD4636"/>
      <c r="BE4636"/>
      <c r="BF4636"/>
      <c r="BG4636"/>
      <c r="BH4636"/>
      <c r="BI4636"/>
      <c r="BJ4636"/>
      <c r="BK4636"/>
      <c r="BL4636"/>
      <c r="BM4636"/>
      <c r="BN4636"/>
      <c r="BO4636"/>
    </row>
    <row r="4637" spans="1:67" ht="15" x14ac:dyDescent="0.25">
      <c r="A4637" s="245" t="s">
        <v>2037</v>
      </c>
      <c r="B4637" s="245" t="s">
        <v>2036</v>
      </c>
      <c r="C4637" s="245" t="s">
        <v>2430</v>
      </c>
      <c r="D4637" s="245" t="s">
        <v>2429</v>
      </c>
      <c r="E4637" s="246" t="s">
        <v>44</v>
      </c>
      <c r="F4637" s="245" t="s">
        <v>44</v>
      </c>
      <c r="G4637" s="245" t="s">
        <v>2577</v>
      </c>
      <c r="H4637" s="245" t="s">
        <v>2576</v>
      </c>
      <c r="I4637" s="245" t="s">
        <v>24</v>
      </c>
      <c r="J4637" s="245" t="s">
        <v>569</v>
      </c>
      <c r="K4637" s="246" t="s">
        <v>11815</v>
      </c>
      <c r="L4637" s="245" t="s">
        <v>568</v>
      </c>
      <c r="M4637"/>
      <c r="N4637"/>
      <c r="O4637"/>
      <c r="P4637"/>
      <c r="Q4637"/>
      <c r="R4637"/>
      <c r="S4637"/>
      <c r="T4637"/>
      <c r="U4637"/>
      <c r="V4637"/>
      <c r="W4637"/>
      <c r="X4637"/>
      <c r="Y4637"/>
      <c r="Z4637"/>
      <c r="AA4637"/>
      <c r="AB4637"/>
      <c r="AC4637"/>
      <c r="AD4637"/>
      <c r="AE4637"/>
      <c r="AF4637"/>
      <c r="AG4637"/>
      <c r="AH4637"/>
      <c r="AI4637"/>
      <c r="AJ4637"/>
      <c r="AK4637"/>
      <c r="AL4637"/>
      <c r="AM4637"/>
      <c r="AN4637"/>
      <c r="AO4637"/>
      <c r="AP4637"/>
      <c r="AQ4637"/>
      <c r="AR4637"/>
      <c r="AS4637"/>
      <c r="AT4637"/>
      <c r="AU4637"/>
      <c r="AV4637"/>
      <c r="AW4637"/>
      <c r="AX4637"/>
      <c r="AY4637"/>
      <c r="AZ4637"/>
      <c r="BA4637"/>
      <c r="BB4637"/>
      <c r="BC4637"/>
      <c r="BD4637"/>
      <c r="BE4637"/>
      <c r="BF4637"/>
      <c r="BG4637"/>
      <c r="BH4637"/>
      <c r="BI4637"/>
      <c r="BJ4637"/>
      <c r="BK4637"/>
      <c r="BL4637"/>
      <c r="BM4637"/>
      <c r="BN4637"/>
      <c r="BO4637"/>
    </row>
    <row r="4638" spans="1:67" ht="15" x14ac:dyDescent="0.25">
      <c r="A4638" s="245" t="s">
        <v>2037</v>
      </c>
      <c r="B4638" s="245" t="s">
        <v>2036</v>
      </c>
      <c r="C4638" s="245" t="s">
        <v>2430</v>
      </c>
      <c r="D4638" s="245" t="s">
        <v>2429</v>
      </c>
      <c r="E4638" s="246" t="s">
        <v>44</v>
      </c>
      <c r="F4638" s="245" t="s">
        <v>44</v>
      </c>
      <c r="G4638" s="245" t="s">
        <v>2575</v>
      </c>
      <c r="H4638" s="245" t="s">
        <v>2574</v>
      </c>
      <c r="I4638" s="245" t="s">
        <v>24</v>
      </c>
      <c r="J4638" s="245" t="s">
        <v>569</v>
      </c>
      <c r="K4638" s="246" t="s">
        <v>24776</v>
      </c>
      <c r="L4638" s="245" t="s">
        <v>568</v>
      </c>
      <c r="M4638"/>
      <c r="N4638"/>
      <c r="O4638"/>
      <c r="P4638"/>
      <c r="Q4638"/>
      <c r="R4638"/>
      <c r="S4638"/>
      <c r="T4638"/>
      <c r="U4638"/>
      <c r="V4638"/>
      <c r="W4638"/>
      <c r="X4638"/>
      <c r="Y4638"/>
      <c r="Z4638"/>
      <c r="AA4638"/>
      <c r="AB4638"/>
      <c r="AC4638"/>
      <c r="AD4638"/>
      <c r="AE4638"/>
      <c r="AF4638"/>
      <c r="AG4638"/>
      <c r="AH4638"/>
      <c r="AI4638"/>
      <c r="AJ4638"/>
      <c r="AK4638"/>
      <c r="AL4638"/>
      <c r="AM4638"/>
      <c r="AN4638"/>
      <c r="AO4638"/>
      <c r="AP4638"/>
      <c r="AQ4638"/>
      <c r="AR4638"/>
      <c r="AS4638"/>
      <c r="AT4638"/>
      <c r="AU4638"/>
      <c r="AV4638"/>
      <c r="AW4638"/>
      <c r="AX4638"/>
      <c r="AY4638"/>
      <c r="AZ4638"/>
      <c r="BA4638"/>
      <c r="BB4638"/>
      <c r="BC4638"/>
      <c r="BD4638"/>
      <c r="BE4638"/>
      <c r="BF4638"/>
      <c r="BG4638"/>
      <c r="BH4638"/>
      <c r="BI4638"/>
      <c r="BJ4638"/>
      <c r="BK4638"/>
      <c r="BL4638"/>
      <c r="BM4638"/>
      <c r="BN4638"/>
      <c r="BO4638"/>
    </row>
    <row r="4639" spans="1:67" ht="15" x14ac:dyDescent="0.25">
      <c r="A4639" s="245" t="s">
        <v>2037</v>
      </c>
      <c r="B4639" s="245" t="s">
        <v>2036</v>
      </c>
      <c r="C4639" s="245" t="s">
        <v>2430</v>
      </c>
      <c r="D4639" s="245" t="s">
        <v>2429</v>
      </c>
      <c r="E4639" s="246" t="s">
        <v>44</v>
      </c>
      <c r="F4639" s="245" t="s">
        <v>44</v>
      </c>
      <c r="G4639" s="245" t="s">
        <v>2573</v>
      </c>
      <c r="H4639" s="245" t="s">
        <v>2572</v>
      </c>
      <c r="I4639" s="245" t="s">
        <v>24</v>
      </c>
      <c r="J4639" s="245" t="s">
        <v>569</v>
      </c>
      <c r="K4639" s="246" t="s">
        <v>20800</v>
      </c>
      <c r="L4639" s="245" t="s">
        <v>568</v>
      </c>
      <c r="M4639"/>
      <c r="N4639"/>
      <c r="O4639"/>
      <c r="P4639"/>
      <c r="Q4639"/>
      <c r="R4639"/>
      <c r="S4639"/>
      <c r="T4639"/>
      <c r="U4639"/>
      <c r="V4639"/>
      <c r="W4639"/>
      <c r="X4639"/>
      <c r="Y4639"/>
      <c r="Z4639"/>
      <c r="AA4639"/>
      <c r="AB4639"/>
      <c r="AC4639"/>
      <c r="AD4639"/>
      <c r="AE4639"/>
      <c r="AF4639"/>
      <c r="AG4639"/>
      <c r="AH4639"/>
      <c r="AI4639"/>
      <c r="AJ4639"/>
      <c r="AK4639"/>
      <c r="AL4639"/>
      <c r="AM4639"/>
      <c r="AN4639"/>
      <c r="AO4639"/>
      <c r="AP4639"/>
      <c r="AQ4639"/>
      <c r="AR4639"/>
      <c r="AS4639"/>
      <c r="AT4639"/>
      <c r="AU4639"/>
      <c r="AV4639"/>
      <c r="AW4639"/>
      <c r="AX4639"/>
      <c r="AY4639"/>
      <c r="AZ4639"/>
      <c r="BA4639"/>
      <c r="BB4639"/>
      <c r="BC4639"/>
      <c r="BD4639"/>
      <c r="BE4639"/>
      <c r="BF4639"/>
      <c r="BG4639"/>
      <c r="BH4639"/>
      <c r="BI4639"/>
      <c r="BJ4639"/>
      <c r="BK4639"/>
      <c r="BL4639"/>
      <c r="BM4639"/>
      <c r="BN4639"/>
      <c r="BO4639"/>
    </row>
    <row r="4640" spans="1:67" ht="15" x14ac:dyDescent="0.25">
      <c r="A4640" s="245" t="s">
        <v>2037</v>
      </c>
      <c r="B4640" s="245" t="s">
        <v>2036</v>
      </c>
      <c r="C4640" s="245" t="s">
        <v>2430</v>
      </c>
      <c r="D4640" s="245" t="s">
        <v>2429</v>
      </c>
      <c r="E4640" s="246" t="s">
        <v>44</v>
      </c>
      <c r="F4640" s="245" t="s">
        <v>44</v>
      </c>
      <c r="G4640" s="245" t="s">
        <v>2571</v>
      </c>
      <c r="H4640" s="245" t="s">
        <v>2570</v>
      </c>
      <c r="I4640" s="245" t="s">
        <v>24</v>
      </c>
      <c r="J4640" s="245" t="s">
        <v>569</v>
      </c>
      <c r="K4640" s="246" t="s">
        <v>24569</v>
      </c>
      <c r="L4640" s="245" t="s">
        <v>568</v>
      </c>
      <c r="M4640"/>
      <c r="N4640"/>
      <c r="O4640"/>
      <c r="P4640"/>
      <c r="Q4640"/>
      <c r="R4640"/>
      <c r="S4640"/>
      <c r="T4640"/>
      <c r="U4640"/>
      <c r="V4640"/>
      <c r="W4640"/>
      <c r="X4640"/>
      <c r="Y4640"/>
      <c r="Z4640"/>
      <c r="AA4640"/>
      <c r="AB4640"/>
      <c r="AC4640"/>
      <c r="AD4640"/>
      <c r="AE4640"/>
      <c r="AF4640"/>
      <c r="AG4640"/>
      <c r="AH4640"/>
      <c r="AI4640"/>
      <c r="AJ4640"/>
      <c r="AK4640"/>
      <c r="AL4640"/>
      <c r="AM4640"/>
      <c r="AN4640"/>
      <c r="AO4640"/>
      <c r="AP4640"/>
      <c r="AQ4640"/>
      <c r="AR4640"/>
      <c r="AS4640"/>
      <c r="AT4640"/>
      <c r="AU4640"/>
      <c r="AV4640"/>
      <c r="AW4640"/>
      <c r="AX4640"/>
      <c r="AY4640"/>
      <c r="AZ4640"/>
      <c r="BA4640"/>
      <c r="BB4640"/>
      <c r="BC4640"/>
      <c r="BD4640"/>
      <c r="BE4640"/>
      <c r="BF4640"/>
      <c r="BG4640"/>
      <c r="BH4640"/>
      <c r="BI4640"/>
      <c r="BJ4640"/>
      <c r="BK4640"/>
      <c r="BL4640"/>
      <c r="BM4640"/>
      <c r="BN4640"/>
      <c r="BO4640"/>
    </row>
    <row r="4641" spans="1:67" ht="15" x14ac:dyDescent="0.25">
      <c r="A4641" s="245" t="s">
        <v>2037</v>
      </c>
      <c r="B4641" s="245" t="s">
        <v>2036</v>
      </c>
      <c r="C4641" s="245" t="s">
        <v>2430</v>
      </c>
      <c r="D4641" s="245" t="s">
        <v>2429</v>
      </c>
      <c r="E4641" s="246" t="s">
        <v>44</v>
      </c>
      <c r="F4641" s="245" t="s">
        <v>44</v>
      </c>
      <c r="G4641" s="245" t="s">
        <v>2569</v>
      </c>
      <c r="H4641" s="245" t="s">
        <v>2568</v>
      </c>
      <c r="I4641" s="245" t="s">
        <v>24</v>
      </c>
      <c r="J4641" s="245" t="s">
        <v>569</v>
      </c>
      <c r="K4641" s="246" t="s">
        <v>18910</v>
      </c>
      <c r="L4641" s="245" t="s">
        <v>568</v>
      </c>
      <c r="M4641"/>
      <c r="N4641"/>
      <c r="O4641"/>
      <c r="P4641"/>
      <c r="Q4641"/>
      <c r="R4641"/>
      <c r="S4641"/>
      <c r="T4641"/>
      <c r="U4641"/>
      <c r="V4641"/>
      <c r="W4641"/>
      <c r="X4641"/>
      <c r="Y4641"/>
      <c r="Z4641"/>
      <c r="AA4641"/>
      <c r="AB4641"/>
      <c r="AC4641"/>
      <c r="AD4641"/>
      <c r="AE4641"/>
      <c r="AF4641"/>
      <c r="AG4641"/>
      <c r="AH4641"/>
      <c r="AI4641"/>
      <c r="AJ4641"/>
      <c r="AK4641"/>
      <c r="AL4641"/>
      <c r="AM4641"/>
      <c r="AN4641"/>
      <c r="AO4641"/>
      <c r="AP4641"/>
      <c r="AQ4641"/>
      <c r="AR4641"/>
      <c r="AS4641"/>
      <c r="AT4641"/>
      <c r="AU4641"/>
      <c r="AV4641"/>
      <c r="AW4641"/>
      <c r="AX4641"/>
      <c r="AY4641"/>
      <c r="AZ4641"/>
      <c r="BA4641"/>
      <c r="BB4641"/>
      <c r="BC4641"/>
      <c r="BD4641"/>
      <c r="BE4641"/>
      <c r="BF4641"/>
      <c r="BG4641"/>
      <c r="BH4641"/>
      <c r="BI4641"/>
      <c r="BJ4641"/>
      <c r="BK4641"/>
      <c r="BL4641"/>
      <c r="BM4641"/>
      <c r="BN4641"/>
      <c r="BO4641"/>
    </row>
    <row r="4642" spans="1:67" ht="15" x14ac:dyDescent="0.25">
      <c r="A4642" s="245" t="s">
        <v>2037</v>
      </c>
      <c r="B4642" s="245" t="s">
        <v>2036</v>
      </c>
      <c r="C4642" s="245" t="s">
        <v>2430</v>
      </c>
      <c r="D4642" s="245" t="s">
        <v>2429</v>
      </c>
      <c r="E4642" s="246" t="s">
        <v>44</v>
      </c>
      <c r="F4642" s="245" t="s">
        <v>44</v>
      </c>
      <c r="G4642" s="245" t="s">
        <v>2567</v>
      </c>
      <c r="H4642" s="245" t="s">
        <v>2566</v>
      </c>
      <c r="I4642" s="245" t="s">
        <v>24</v>
      </c>
      <c r="J4642" s="245" t="s">
        <v>569</v>
      </c>
      <c r="K4642" s="246" t="s">
        <v>15420</v>
      </c>
      <c r="L4642" s="245" t="s">
        <v>568</v>
      </c>
      <c r="M4642"/>
      <c r="N4642"/>
      <c r="O4642"/>
      <c r="P4642"/>
      <c r="Q4642"/>
      <c r="R4642"/>
      <c r="S4642"/>
      <c r="T4642"/>
      <c r="U4642"/>
      <c r="V4642"/>
      <c r="W4642"/>
      <c r="X4642"/>
      <c r="Y4642"/>
      <c r="Z4642"/>
      <c r="AA4642"/>
      <c r="AB4642"/>
      <c r="AC4642"/>
      <c r="AD4642"/>
      <c r="AE4642"/>
      <c r="AF4642"/>
      <c r="AG4642"/>
      <c r="AH4642"/>
      <c r="AI4642"/>
      <c r="AJ4642"/>
      <c r="AK4642"/>
      <c r="AL4642"/>
      <c r="AM4642"/>
      <c r="AN4642"/>
      <c r="AO4642"/>
      <c r="AP4642"/>
      <c r="AQ4642"/>
      <c r="AR4642"/>
      <c r="AS4642"/>
      <c r="AT4642"/>
      <c r="AU4642"/>
      <c r="AV4642"/>
      <c r="AW4642"/>
      <c r="AX4642"/>
      <c r="AY4642"/>
      <c r="AZ4642"/>
      <c r="BA4642"/>
      <c r="BB4642"/>
      <c r="BC4642"/>
      <c r="BD4642"/>
      <c r="BE4642"/>
      <c r="BF4642"/>
      <c r="BG4642"/>
      <c r="BH4642"/>
      <c r="BI4642"/>
      <c r="BJ4642"/>
      <c r="BK4642"/>
      <c r="BL4642"/>
      <c r="BM4642"/>
      <c r="BN4642"/>
      <c r="BO4642"/>
    </row>
    <row r="4643" spans="1:67" ht="15" x14ac:dyDescent="0.25">
      <c r="A4643" s="245" t="s">
        <v>2037</v>
      </c>
      <c r="B4643" s="245" t="s">
        <v>2036</v>
      </c>
      <c r="C4643" s="245" t="s">
        <v>2430</v>
      </c>
      <c r="D4643" s="245" t="s">
        <v>2429</v>
      </c>
      <c r="E4643" s="246" t="s">
        <v>44</v>
      </c>
      <c r="F4643" s="245" t="s">
        <v>44</v>
      </c>
      <c r="G4643" s="245" t="s">
        <v>2565</v>
      </c>
      <c r="H4643" s="245" t="s">
        <v>2564</v>
      </c>
      <c r="I4643" s="245" t="s">
        <v>24</v>
      </c>
      <c r="J4643" s="245" t="s">
        <v>569</v>
      </c>
      <c r="K4643" s="246" t="s">
        <v>12862</v>
      </c>
      <c r="L4643" s="245" t="s">
        <v>568</v>
      </c>
      <c r="M4643"/>
      <c r="N4643"/>
      <c r="O4643"/>
      <c r="P4643"/>
      <c r="Q4643"/>
      <c r="R4643"/>
      <c r="S4643"/>
      <c r="T4643"/>
      <c r="U4643"/>
      <c r="V4643"/>
      <c r="W4643"/>
      <c r="X4643"/>
      <c r="Y4643"/>
      <c r="Z4643"/>
      <c r="AA4643"/>
      <c r="AB4643"/>
      <c r="AC4643"/>
      <c r="AD4643"/>
      <c r="AE4643"/>
      <c r="AF4643"/>
      <c r="AG4643"/>
      <c r="AH4643"/>
      <c r="AI4643"/>
      <c r="AJ4643"/>
      <c r="AK4643"/>
      <c r="AL4643"/>
      <c r="AM4643"/>
      <c r="AN4643"/>
      <c r="AO4643"/>
      <c r="AP4643"/>
      <c r="AQ4643"/>
      <c r="AR4643"/>
      <c r="AS4643"/>
      <c r="AT4643"/>
      <c r="AU4643"/>
      <c r="AV4643"/>
      <c r="AW4643"/>
      <c r="AX4643"/>
      <c r="AY4643"/>
      <c r="AZ4643"/>
      <c r="BA4643"/>
      <c r="BB4643"/>
      <c r="BC4643"/>
      <c r="BD4643"/>
      <c r="BE4643"/>
      <c r="BF4643"/>
      <c r="BG4643"/>
      <c r="BH4643"/>
      <c r="BI4643"/>
      <c r="BJ4643"/>
      <c r="BK4643"/>
      <c r="BL4643"/>
      <c r="BM4643"/>
      <c r="BN4643"/>
      <c r="BO4643"/>
    </row>
    <row r="4644" spans="1:67" ht="15" x14ac:dyDescent="0.25">
      <c r="A4644" s="245" t="s">
        <v>2037</v>
      </c>
      <c r="B4644" s="245" t="s">
        <v>2036</v>
      </c>
      <c r="C4644" s="245" t="s">
        <v>2430</v>
      </c>
      <c r="D4644" s="245" t="s">
        <v>2429</v>
      </c>
      <c r="E4644" s="246" t="s">
        <v>44</v>
      </c>
      <c r="F4644" s="245" t="s">
        <v>44</v>
      </c>
      <c r="G4644" s="245" t="s">
        <v>2563</v>
      </c>
      <c r="H4644" s="245" t="s">
        <v>2562</v>
      </c>
      <c r="I4644" s="245" t="s">
        <v>24</v>
      </c>
      <c r="J4644" s="245" t="s">
        <v>569</v>
      </c>
      <c r="K4644" s="246" t="s">
        <v>24777</v>
      </c>
      <c r="L4644" s="245" t="s">
        <v>568</v>
      </c>
      <c r="M4644"/>
      <c r="N4644"/>
      <c r="O4644"/>
      <c r="P4644"/>
      <c r="Q4644"/>
      <c r="R4644"/>
      <c r="S4644"/>
      <c r="T4644"/>
      <c r="U4644"/>
      <c r="V4644"/>
      <c r="W4644"/>
      <c r="X4644"/>
      <c r="Y4644"/>
      <c r="Z4644"/>
      <c r="AA4644"/>
      <c r="AB4644"/>
      <c r="AC4644"/>
      <c r="AD4644"/>
      <c r="AE4644"/>
      <c r="AF4644"/>
      <c r="AG4644"/>
      <c r="AH4644"/>
      <c r="AI4644"/>
      <c r="AJ4644"/>
      <c r="AK4644"/>
      <c r="AL4644"/>
      <c r="AM4644"/>
      <c r="AN4644"/>
      <c r="AO4644"/>
      <c r="AP4644"/>
      <c r="AQ4644"/>
      <c r="AR4644"/>
      <c r="AS4644"/>
      <c r="AT4644"/>
      <c r="AU4644"/>
      <c r="AV4644"/>
      <c r="AW4644"/>
      <c r="AX4644"/>
      <c r="AY4644"/>
      <c r="AZ4644"/>
      <c r="BA4644"/>
      <c r="BB4644"/>
      <c r="BC4644"/>
      <c r="BD4644"/>
      <c r="BE4644"/>
      <c r="BF4644"/>
      <c r="BG4644"/>
      <c r="BH4644"/>
      <c r="BI4644"/>
      <c r="BJ4644"/>
      <c r="BK4644"/>
      <c r="BL4644"/>
      <c r="BM4644"/>
      <c r="BN4644"/>
      <c r="BO4644"/>
    </row>
    <row r="4645" spans="1:67" ht="15" x14ac:dyDescent="0.25">
      <c r="A4645" s="245" t="s">
        <v>2037</v>
      </c>
      <c r="B4645" s="245" t="s">
        <v>2036</v>
      </c>
      <c r="C4645" s="245" t="s">
        <v>2430</v>
      </c>
      <c r="D4645" s="245" t="s">
        <v>2429</v>
      </c>
      <c r="E4645" s="246" t="s">
        <v>44</v>
      </c>
      <c r="F4645" s="245" t="s">
        <v>44</v>
      </c>
      <c r="G4645" s="245" t="s">
        <v>2561</v>
      </c>
      <c r="H4645" s="245" t="s">
        <v>2560</v>
      </c>
      <c r="I4645" s="245" t="s">
        <v>24</v>
      </c>
      <c r="J4645" s="245" t="s">
        <v>569</v>
      </c>
      <c r="K4645" s="246" t="s">
        <v>24778</v>
      </c>
      <c r="L4645" s="245" t="s">
        <v>568</v>
      </c>
      <c r="M4645"/>
      <c r="N4645"/>
      <c r="O4645"/>
      <c r="P4645"/>
      <c r="Q4645"/>
      <c r="R4645"/>
      <c r="S4645"/>
      <c r="T4645"/>
      <c r="U4645"/>
      <c r="V4645"/>
      <c r="W4645"/>
      <c r="X4645"/>
      <c r="Y4645"/>
      <c r="Z4645"/>
      <c r="AA4645"/>
      <c r="AB4645"/>
      <c r="AC4645"/>
      <c r="AD4645"/>
      <c r="AE4645"/>
      <c r="AF4645"/>
      <c r="AG4645"/>
      <c r="AH4645"/>
      <c r="AI4645"/>
      <c r="AJ4645"/>
      <c r="AK4645"/>
      <c r="AL4645"/>
      <c r="AM4645"/>
      <c r="AN4645"/>
      <c r="AO4645"/>
      <c r="AP4645"/>
      <c r="AQ4645"/>
      <c r="AR4645"/>
      <c r="AS4645"/>
      <c r="AT4645"/>
      <c r="AU4645"/>
      <c r="AV4645"/>
      <c r="AW4645"/>
      <c r="AX4645"/>
      <c r="AY4645"/>
      <c r="AZ4645"/>
      <c r="BA4645"/>
      <c r="BB4645"/>
      <c r="BC4645"/>
      <c r="BD4645"/>
      <c r="BE4645"/>
      <c r="BF4645"/>
      <c r="BG4645"/>
      <c r="BH4645"/>
      <c r="BI4645"/>
      <c r="BJ4645"/>
      <c r="BK4645"/>
      <c r="BL4645"/>
      <c r="BM4645"/>
      <c r="BN4645"/>
      <c r="BO4645"/>
    </row>
    <row r="4646" spans="1:67" ht="15" x14ac:dyDescent="0.25">
      <c r="A4646" s="245" t="s">
        <v>2037</v>
      </c>
      <c r="B4646" s="245" t="s">
        <v>2036</v>
      </c>
      <c r="C4646" s="245" t="s">
        <v>2430</v>
      </c>
      <c r="D4646" s="245" t="s">
        <v>2429</v>
      </c>
      <c r="E4646" s="246" t="s">
        <v>44</v>
      </c>
      <c r="F4646" s="245" t="s">
        <v>44</v>
      </c>
      <c r="G4646" s="245" t="s">
        <v>2559</v>
      </c>
      <c r="H4646" s="245" t="s">
        <v>2558</v>
      </c>
      <c r="I4646" s="245" t="s">
        <v>24</v>
      </c>
      <c r="J4646" s="245" t="s">
        <v>569</v>
      </c>
      <c r="K4646" s="246" t="s">
        <v>24779</v>
      </c>
      <c r="L4646" s="245" t="s">
        <v>568</v>
      </c>
      <c r="M4646"/>
      <c r="N4646"/>
      <c r="O4646"/>
      <c r="P4646"/>
      <c r="Q4646"/>
      <c r="R4646"/>
      <c r="S4646"/>
      <c r="T4646"/>
      <c r="U4646"/>
      <c r="V4646"/>
      <c r="W4646"/>
      <c r="X4646"/>
      <c r="Y4646"/>
      <c r="Z4646"/>
      <c r="AA4646"/>
      <c r="AB4646"/>
      <c r="AC4646"/>
      <c r="AD4646"/>
      <c r="AE4646"/>
      <c r="AF4646"/>
      <c r="AG4646"/>
      <c r="AH4646"/>
      <c r="AI4646"/>
      <c r="AJ4646"/>
      <c r="AK4646"/>
      <c r="AL4646"/>
      <c r="AM4646"/>
      <c r="AN4646"/>
      <c r="AO4646"/>
      <c r="AP4646"/>
      <c r="AQ4646"/>
      <c r="AR4646"/>
      <c r="AS4646"/>
      <c r="AT4646"/>
      <c r="AU4646"/>
      <c r="AV4646"/>
      <c r="AW4646"/>
      <c r="AX4646"/>
      <c r="AY4646"/>
      <c r="AZ4646"/>
      <c r="BA4646"/>
      <c r="BB4646"/>
      <c r="BC4646"/>
      <c r="BD4646"/>
      <c r="BE4646"/>
      <c r="BF4646"/>
      <c r="BG4646"/>
      <c r="BH4646"/>
      <c r="BI4646"/>
      <c r="BJ4646"/>
      <c r="BK4646"/>
      <c r="BL4646"/>
      <c r="BM4646"/>
      <c r="BN4646"/>
      <c r="BO4646"/>
    </row>
    <row r="4647" spans="1:67" ht="15" x14ac:dyDescent="0.25">
      <c r="A4647" s="245" t="s">
        <v>2037</v>
      </c>
      <c r="B4647" s="245" t="s">
        <v>2036</v>
      </c>
      <c r="C4647" s="245" t="s">
        <v>2430</v>
      </c>
      <c r="D4647" s="245" t="s">
        <v>2429</v>
      </c>
      <c r="E4647" s="246" t="s">
        <v>44</v>
      </c>
      <c r="F4647" s="245" t="s">
        <v>44</v>
      </c>
      <c r="G4647" s="245" t="s">
        <v>2557</v>
      </c>
      <c r="H4647" s="245" t="s">
        <v>2556</v>
      </c>
      <c r="I4647" s="245" t="s">
        <v>24</v>
      </c>
      <c r="J4647" s="245" t="s">
        <v>569</v>
      </c>
      <c r="K4647" s="246" t="s">
        <v>24780</v>
      </c>
      <c r="L4647" s="245" t="s">
        <v>568</v>
      </c>
      <c r="M4647"/>
      <c r="N4647"/>
      <c r="O4647"/>
      <c r="P4647"/>
      <c r="Q4647"/>
      <c r="R4647"/>
      <c r="S4647"/>
      <c r="T4647"/>
      <c r="U4647"/>
      <c r="V4647"/>
      <c r="W4647"/>
      <c r="X4647"/>
      <c r="Y4647"/>
      <c r="Z4647"/>
      <c r="AA4647"/>
      <c r="AB4647"/>
      <c r="AC4647"/>
      <c r="AD4647"/>
      <c r="AE4647"/>
      <c r="AF4647"/>
      <c r="AG4647"/>
      <c r="AH4647"/>
      <c r="AI4647"/>
      <c r="AJ4647"/>
      <c r="AK4647"/>
      <c r="AL4647"/>
      <c r="AM4647"/>
      <c r="AN4647"/>
      <c r="AO4647"/>
      <c r="AP4647"/>
      <c r="AQ4647"/>
      <c r="AR4647"/>
      <c r="AS4647"/>
      <c r="AT4647"/>
      <c r="AU4647"/>
      <c r="AV4647"/>
      <c r="AW4647"/>
      <c r="AX4647"/>
      <c r="AY4647"/>
      <c r="AZ4647"/>
      <c r="BA4647"/>
      <c r="BB4647"/>
      <c r="BC4647"/>
      <c r="BD4647"/>
      <c r="BE4647"/>
      <c r="BF4647"/>
      <c r="BG4647"/>
      <c r="BH4647"/>
      <c r="BI4647"/>
      <c r="BJ4647"/>
      <c r="BK4647"/>
      <c r="BL4647"/>
      <c r="BM4647"/>
      <c r="BN4647"/>
      <c r="BO4647"/>
    </row>
    <row r="4648" spans="1:67" ht="15" x14ac:dyDescent="0.25">
      <c r="A4648" s="245" t="s">
        <v>2037</v>
      </c>
      <c r="B4648" s="245" t="s">
        <v>2036</v>
      </c>
      <c r="C4648" s="245" t="s">
        <v>2430</v>
      </c>
      <c r="D4648" s="245" t="s">
        <v>2429</v>
      </c>
      <c r="E4648" s="246" t="s">
        <v>44</v>
      </c>
      <c r="F4648" s="245" t="s">
        <v>44</v>
      </c>
      <c r="G4648" s="245" t="s">
        <v>2555</v>
      </c>
      <c r="H4648" s="245" t="s">
        <v>2554</v>
      </c>
      <c r="I4648" s="245" t="s">
        <v>24</v>
      </c>
      <c r="J4648" s="245" t="s">
        <v>569</v>
      </c>
      <c r="K4648" s="246" t="s">
        <v>24781</v>
      </c>
      <c r="L4648" s="245" t="s">
        <v>568</v>
      </c>
      <c r="M4648"/>
      <c r="N4648"/>
      <c r="O4648"/>
      <c r="P4648"/>
      <c r="Q4648"/>
      <c r="R4648"/>
      <c r="S4648"/>
      <c r="T4648"/>
      <c r="U4648"/>
      <c r="V4648"/>
      <c r="W4648"/>
      <c r="X4648"/>
      <c r="Y4648"/>
      <c r="Z4648"/>
      <c r="AA4648"/>
      <c r="AB4648"/>
      <c r="AC4648"/>
      <c r="AD4648"/>
      <c r="AE4648"/>
      <c r="AF4648"/>
      <c r="AG4648"/>
      <c r="AH4648"/>
      <c r="AI4648"/>
      <c r="AJ4648"/>
      <c r="AK4648"/>
      <c r="AL4648"/>
      <c r="AM4648"/>
      <c r="AN4648"/>
      <c r="AO4648"/>
      <c r="AP4648"/>
      <c r="AQ4648"/>
      <c r="AR4648"/>
      <c r="AS4648"/>
      <c r="AT4648"/>
      <c r="AU4648"/>
      <c r="AV4648"/>
      <c r="AW4648"/>
      <c r="AX4648"/>
      <c r="AY4648"/>
      <c r="AZ4648"/>
      <c r="BA4648"/>
      <c r="BB4648"/>
      <c r="BC4648"/>
      <c r="BD4648"/>
      <c r="BE4648"/>
      <c r="BF4648"/>
      <c r="BG4648"/>
      <c r="BH4648"/>
      <c r="BI4648"/>
      <c r="BJ4648"/>
      <c r="BK4648"/>
      <c r="BL4648"/>
      <c r="BM4648"/>
      <c r="BN4648"/>
      <c r="BO4648"/>
    </row>
    <row r="4649" spans="1:67" ht="15" x14ac:dyDescent="0.25">
      <c r="A4649" s="245" t="s">
        <v>2037</v>
      </c>
      <c r="B4649" s="245" t="s">
        <v>2036</v>
      </c>
      <c r="C4649" s="245" t="s">
        <v>2430</v>
      </c>
      <c r="D4649" s="245" t="s">
        <v>2429</v>
      </c>
      <c r="E4649" s="246" t="s">
        <v>44</v>
      </c>
      <c r="F4649" s="245" t="s">
        <v>44</v>
      </c>
      <c r="G4649" s="245" t="s">
        <v>2553</v>
      </c>
      <c r="H4649" s="245" t="s">
        <v>2552</v>
      </c>
      <c r="I4649" s="245" t="s">
        <v>24</v>
      </c>
      <c r="J4649" s="245" t="s">
        <v>569</v>
      </c>
      <c r="K4649" s="246" t="s">
        <v>16686</v>
      </c>
      <c r="L4649" s="245" t="s">
        <v>568</v>
      </c>
      <c r="M4649"/>
      <c r="N4649"/>
      <c r="O4649"/>
      <c r="P4649"/>
      <c r="Q4649"/>
      <c r="R4649"/>
      <c r="S4649"/>
      <c r="T4649"/>
      <c r="U4649"/>
      <c r="V4649"/>
      <c r="W4649"/>
      <c r="X4649"/>
      <c r="Y4649"/>
      <c r="Z4649"/>
      <c r="AA4649"/>
      <c r="AB4649"/>
      <c r="AC4649"/>
      <c r="AD4649"/>
      <c r="AE4649"/>
      <c r="AF4649"/>
      <c r="AG4649"/>
      <c r="AH4649"/>
      <c r="AI4649"/>
      <c r="AJ4649"/>
      <c r="AK4649"/>
      <c r="AL4649"/>
      <c r="AM4649"/>
      <c r="AN4649"/>
      <c r="AO4649"/>
      <c r="AP4649"/>
      <c r="AQ4649"/>
      <c r="AR4649"/>
      <c r="AS4649"/>
      <c r="AT4649"/>
      <c r="AU4649"/>
      <c r="AV4649"/>
      <c r="AW4649"/>
      <c r="AX4649"/>
      <c r="AY4649"/>
      <c r="AZ4649"/>
      <c r="BA4649"/>
      <c r="BB4649"/>
      <c r="BC4649"/>
      <c r="BD4649"/>
      <c r="BE4649"/>
      <c r="BF4649"/>
      <c r="BG4649"/>
      <c r="BH4649"/>
      <c r="BI4649"/>
      <c r="BJ4649"/>
      <c r="BK4649"/>
      <c r="BL4649"/>
      <c r="BM4649"/>
      <c r="BN4649"/>
      <c r="BO4649"/>
    </row>
    <row r="4650" spans="1:67" ht="15" x14ac:dyDescent="0.25">
      <c r="A4650" s="245" t="s">
        <v>2037</v>
      </c>
      <c r="B4650" s="245" t="s">
        <v>2036</v>
      </c>
      <c r="C4650" s="245" t="s">
        <v>2430</v>
      </c>
      <c r="D4650" s="245" t="s">
        <v>2429</v>
      </c>
      <c r="E4650" s="246" t="s">
        <v>44</v>
      </c>
      <c r="F4650" s="245" t="s">
        <v>44</v>
      </c>
      <c r="G4650" s="245" t="s">
        <v>2551</v>
      </c>
      <c r="H4650" s="245" t="s">
        <v>2550</v>
      </c>
      <c r="I4650" s="245" t="s">
        <v>24</v>
      </c>
      <c r="J4650" s="245" t="s">
        <v>569</v>
      </c>
      <c r="K4650" s="246" t="s">
        <v>24782</v>
      </c>
      <c r="L4650" s="245" t="s">
        <v>568</v>
      </c>
      <c r="M4650"/>
      <c r="N4650"/>
      <c r="O4650"/>
      <c r="P4650"/>
      <c r="Q4650"/>
      <c r="R4650"/>
      <c r="S4650"/>
      <c r="T4650"/>
      <c r="U4650"/>
      <c r="V4650"/>
      <c r="W4650"/>
      <c r="X4650"/>
      <c r="Y4650"/>
      <c r="Z4650"/>
      <c r="AA4650"/>
      <c r="AB4650"/>
      <c r="AC4650"/>
      <c r="AD4650"/>
      <c r="AE4650"/>
      <c r="AF4650"/>
      <c r="AG4650"/>
      <c r="AH4650"/>
      <c r="AI4650"/>
      <c r="AJ4650"/>
      <c r="AK4650"/>
      <c r="AL4650"/>
      <c r="AM4650"/>
      <c r="AN4650"/>
      <c r="AO4650"/>
      <c r="AP4650"/>
      <c r="AQ4650"/>
      <c r="AR4650"/>
      <c r="AS4650"/>
      <c r="AT4650"/>
      <c r="AU4650"/>
      <c r="AV4650"/>
      <c r="AW4650"/>
      <c r="AX4650"/>
      <c r="AY4650"/>
      <c r="AZ4650"/>
      <c r="BA4650"/>
      <c r="BB4650"/>
      <c r="BC4650"/>
      <c r="BD4650"/>
      <c r="BE4650"/>
      <c r="BF4650"/>
      <c r="BG4650"/>
      <c r="BH4650"/>
      <c r="BI4650"/>
      <c r="BJ4650"/>
      <c r="BK4650"/>
      <c r="BL4650"/>
      <c r="BM4650"/>
      <c r="BN4650"/>
      <c r="BO4650"/>
    </row>
    <row r="4651" spans="1:67" ht="15" x14ac:dyDescent="0.25">
      <c r="A4651" s="245" t="s">
        <v>2037</v>
      </c>
      <c r="B4651" s="245" t="s">
        <v>2036</v>
      </c>
      <c r="C4651" s="245" t="s">
        <v>2430</v>
      </c>
      <c r="D4651" s="245" t="s">
        <v>2429</v>
      </c>
      <c r="E4651" s="246" t="s">
        <v>44</v>
      </c>
      <c r="F4651" s="245" t="s">
        <v>44</v>
      </c>
      <c r="G4651" s="245" t="s">
        <v>2549</v>
      </c>
      <c r="H4651" s="245" t="s">
        <v>2548</v>
      </c>
      <c r="I4651" s="245" t="s">
        <v>24</v>
      </c>
      <c r="J4651" s="245" t="s">
        <v>569</v>
      </c>
      <c r="K4651" s="246" t="s">
        <v>24783</v>
      </c>
      <c r="L4651" s="245" t="s">
        <v>568</v>
      </c>
      <c r="M4651"/>
      <c r="N4651"/>
      <c r="O4651"/>
      <c r="P4651"/>
      <c r="Q4651"/>
      <c r="R4651"/>
      <c r="S4651"/>
      <c r="T4651"/>
      <c r="U4651"/>
      <c r="V4651"/>
      <c r="W4651"/>
      <c r="X4651"/>
      <c r="Y4651"/>
      <c r="Z4651"/>
      <c r="AA4651"/>
      <c r="AB4651"/>
      <c r="AC4651"/>
      <c r="AD4651"/>
      <c r="AE4651"/>
      <c r="AF4651"/>
      <c r="AG4651"/>
      <c r="AH4651"/>
      <c r="AI4651"/>
      <c r="AJ4651"/>
      <c r="AK4651"/>
      <c r="AL4651"/>
      <c r="AM4651"/>
      <c r="AN4651"/>
      <c r="AO4651"/>
      <c r="AP4651"/>
      <c r="AQ4651"/>
      <c r="AR4651"/>
      <c r="AS4651"/>
      <c r="AT4651"/>
      <c r="AU4651"/>
      <c r="AV4651"/>
      <c r="AW4651"/>
      <c r="AX4651"/>
      <c r="AY4651"/>
      <c r="AZ4651"/>
      <c r="BA4651"/>
      <c r="BB4651"/>
      <c r="BC4651"/>
      <c r="BD4651"/>
      <c r="BE4651"/>
      <c r="BF4651"/>
      <c r="BG4651"/>
      <c r="BH4651"/>
      <c r="BI4651"/>
      <c r="BJ4651"/>
      <c r="BK4651"/>
      <c r="BL4651"/>
      <c r="BM4651"/>
      <c r="BN4651"/>
      <c r="BO4651"/>
    </row>
    <row r="4652" spans="1:67" ht="15" x14ac:dyDescent="0.25">
      <c r="A4652" s="245" t="s">
        <v>2037</v>
      </c>
      <c r="B4652" s="245" t="s">
        <v>2036</v>
      </c>
      <c r="C4652" s="245" t="s">
        <v>2430</v>
      </c>
      <c r="D4652" s="245" t="s">
        <v>2429</v>
      </c>
      <c r="E4652" s="246" t="s">
        <v>44</v>
      </c>
      <c r="F4652" s="245" t="s">
        <v>44</v>
      </c>
      <c r="G4652" s="245" t="s">
        <v>2547</v>
      </c>
      <c r="H4652" s="245" t="s">
        <v>2546</v>
      </c>
      <c r="I4652" s="245" t="s">
        <v>24</v>
      </c>
      <c r="J4652" s="245" t="s">
        <v>569</v>
      </c>
      <c r="K4652" s="246" t="s">
        <v>24784</v>
      </c>
      <c r="L4652" s="245" t="s">
        <v>568</v>
      </c>
      <c r="M4652"/>
      <c r="N4652"/>
      <c r="O4652"/>
      <c r="P4652"/>
      <c r="Q4652"/>
      <c r="R4652"/>
      <c r="S4652"/>
      <c r="T4652"/>
      <c r="U4652"/>
      <c r="V4652"/>
      <c r="W4652"/>
      <c r="X4652"/>
      <c r="Y4652"/>
      <c r="Z4652"/>
      <c r="AA4652"/>
      <c r="AB4652"/>
      <c r="AC4652"/>
      <c r="AD4652"/>
      <c r="AE4652"/>
      <c r="AF4652"/>
      <c r="AG4652"/>
      <c r="AH4652"/>
      <c r="AI4652"/>
      <c r="AJ4652"/>
      <c r="AK4652"/>
      <c r="AL4652"/>
      <c r="AM4652"/>
      <c r="AN4652"/>
      <c r="AO4652"/>
      <c r="AP4652"/>
      <c r="AQ4652"/>
      <c r="AR4652"/>
      <c r="AS4652"/>
      <c r="AT4652"/>
      <c r="AU4652"/>
      <c r="AV4652"/>
      <c r="AW4652"/>
      <c r="AX4652"/>
      <c r="AY4652"/>
      <c r="AZ4652"/>
      <c r="BA4652"/>
      <c r="BB4652"/>
      <c r="BC4652"/>
      <c r="BD4652"/>
      <c r="BE4652"/>
      <c r="BF4652"/>
      <c r="BG4652"/>
      <c r="BH4652"/>
      <c r="BI4652"/>
      <c r="BJ4652"/>
      <c r="BK4652"/>
      <c r="BL4652"/>
      <c r="BM4652"/>
      <c r="BN4652"/>
      <c r="BO4652"/>
    </row>
    <row r="4653" spans="1:67" ht="15" x14ac:dyDescent="0.25">
      <c r="A4653" s="245" t="s">
        <v>2037</v>
      </c>
      <c r="B4653" s="245" t="s">
        <v>2036</v>
      </c>
      <c r="C4653" s="245" t="s">
        <v>2430</v>
      </c>
      <c r="D4653" s="245" t="s">
        <v>2429</v>
      </c>
      <c r="E4653" s="246" t="s">
        <v>44</v>
      </c>
      <c r="F4653" s="245" t="s">
        <v>44</v>
      </c>
      <c r="G4653" s="245" t="s">
        <v>2545</v>
      </c>
      <c r="H4653" s="245" t="s">
        <v>2544</v>
      </c>
      <c r="I4653" s="245" t="s">
        <v>24</v>
      </c>
      <c r="J4653" s="245" t="s">
        <v>569</v>
      </c>
      <c r="K4653" s="246" t="s">
        <v>11883</v>
      </c>
      <c r="L4653" s="245" t="s">
        <v>568</v>
      </c>
      <c r="M4653"/>
      <c r="N4653"/>
      <c r="O4653"/>
      <c r="P4653"/>
      <c r="Q4653"/>
      <c r="R4653"/>
      <c r="S4653"/>
      <c r="T4653"/>
      <c r="U4653"/>
      <c r="V4653"/>
      <c r="W4653"/>
      <c r="X4653"/>
      <c r="Y4653"/>
      <c r="Z4653"/>
      <c r="AA4653"/>
      <c r="AB4653"/>
      <c r="AC4653"/>
      <c r="AD4653"/>
      <c r="AE4653"/>
      <c r="AF4653"/>
      <c r="AG4653"/>
      <c r="AH4653"/>
      <c r="AI4653"/>
      <c r="AJ4653"/>
      <c r="AK4653"/>
      <c r="AL4653"/>
      <c r="AM4653"/>
      <c r="AN4653"/>
      <c r="AO4653"/>
      <c r="AP4653"/>
      <c r="AQ4653"/>
      <c r="AR4653"/>
      <c r="AS4653"/>
      <c r="AT4653"/>
      <c r="AU4653"/>
      <c r="AV4653"/>
      <c r="AW4653"/>
      <c r="AX4653"/>
      <c r="AY4653"/>
      <c r="AZ4653"/>
      <c r="BA4653"/>
      <c r="BB4653"/>
      <c r="BC4653"/>
      <c r="BD4653"/>
      <c r="BE4653"/>
      <c r="BF4653"/>
      <c r="BG4653"/>
      <c r="BH4653"/>
      <c r="BI4653"/>
      <c r="BJ4653"/>
      <c r="BK4653"/>
      <c r="BL4653"/>
      <c r="BM4653"/>
      <c r="BN4653"/>
      <c r="BO4653"/>
    </row>
    <row r="4654" spans="1:67" ht="15" x14ac:dyDescent="0.25">
      <c r="A4654" s="245" t="s">
        <v>2037</v>
      </c>
      <c r="B4654" s="245" t="s">
        <v>2036</v>
      </c>
      <c r="C4654" s="245" t="s">
        <v>2430</v>
      </c>
      <c r="D4654" s="245" t="s">
        <v>2429</v>
      </c>
      <c r="E4654" s="246" t="s">
        <v>44</v>
      </c>
      <c r="F4654" s="245" t="s">
        <v>44</v>
      </c>
      <c r="G4654" s="245" t="s">
        <v>2543</v>
      </c>
      <c r="H4654" s="245" t="s">
        <v>2542</v>
      </c>
      <c r="I4654" s="245" t="s">
        <v>24</v>
      </c>
      <c r="J4654" s="245" t="s">
        <v>569</v>
      </c>
      <c r="K4654" s="246" t="s">
        <v>12680</v>
      </c>
      <c r="L4654" s="245" t="s">
        <v>568</v>
      </c>
      <c r="M4654"/>
      <c r="N4654"/>
      <c r="O4654"/>
      <c r="P4654"/>
      <c r="Q4654"/>
      <c r="R4654"/>
      <c r="S4654"/>
      <c r="T4654"/>
      <c r="U4654"/>
      <c r="V4654"/>
      <c r="W4654"/>
      <c r="X4654"/>
      <c r="Y4654"/>
      <c r="Z4654"/>
      <c r="AA4654"/>
      <c r="AB4654"/>
      <c r="AC4654"/>
      <c r="AD4654"/>
      <c r="AE4654"/>
      <c r="AF4654"/>
      <c r="AG4654"/>
      <c r="AH4654"/>
      <c r="AI4654"/>
      <c r="AJ4654"/>
      <c r="AK4654"/>
      <c r="AL4654"/>
      <c r="AM4654"/>
      <c r="AN4654"/>
      <c r="AO4654"/>
      <c r="AP4654"/>
      <c r="AQ4654"/>
      <c r="AR4654"/>
      <c r="AS4654"/>
      <c r="AT4654"/>
      <c r="AU4654"/>
      <c r="AV4654"/>
      <c r="AW4654"/>
      <c r="AX4654"/>
      <c r="AY4654"/>
      <c r="AZ4654"/>
      <c r="BA4654"/>
      <c r="BB4654"/>
      <c r="BC4654"/>
      <c r="BD4654"/>
      <c r="BE4654"/>
      <c r="BF4654"/>
      <c r="BG4654"/>
      <c r="BH4654"/>
      <c r="BI4654"/>
      <c r="BJ4654"/>
      <c r="BK4654"/>
      <c r="BL4654"/>
      <c r="BM4654"/>
      <c r="BN4654"/>
      <c r="BO4654"/>
    </row>
    <row r="4655" spans="1:67" ht="15" x14ac:dyDescent="0.25">
      <c r="A4655" s="245" t="s">
        <v>2037</v>
      </c>
      <c r="B4655" s="245" t="s">
        <v>2036</v>
      </c>
      <c r="C4655" s="245" t="s">
        <v>2430</v>
      </c>
      <c r="D4655" s="245" t="s">
        <v>2429</v>
      </c>
      <c r="E4655" s="246" t="s">
        <v>44</v>
      </c>
      <c r="F4655" s="245" t="s">
        <v>44</v>
      </c>
      <c r="G4655" s="245" t="s">
        <v>2541</v>
      </c>
      <c r="H4655" s="245" t="s">
        <v>2540</v>
      </c>
      <c r="I4655" s="245" t="s">
        <v>24</v>
      </c>
      <c r="J4655" s="245" t="s">
        <v>569</v>
      </c>
      <c r="K4655" s="246" t="s">
        <v>24785</v>
      </c>
      <c r="L4655" s="245" t="s">
        <v>568</v>
      </c>
      <c r="M4655"/>
      <c r="N4655"/>
      <c r="O4655"/>
      <c r="P4655"/>
      <c r="Q4655"/>
      <c r="R4655"/>
      <c r="S4655"/>
      <c r="T4655"/>
      <c r="U4655"/>
      <c r="V4655"/>
      <c r="W4655"/>
      <c r="X4655"/>
      <c r="Y4655"/>
      <c r="Z4655"/>
      <c r="AA4655"/>
      <c r="AB4655"/>
      <c r="AC4655"/>
      <c r="AD4655"/>
      <c r="AE4655"/>
      <c r="AF4655"/>
      <c r="AG4655"/>
      <c r="AH4655"/>
      <c r="AI4655"/>
      <c r="AJ4655"/>
      <c r="AK4655"/>
      <c r="AL4655"/>
      <c r="AM4655"/>
      <c r="AN4655"/>
      <c r="AO4655"/>
      <c r="AP4655"/>
      <c r="AQ4655"/>
      <c r="AR4655"/>
      <c r="AS4655"/>
      <c r="AT4655"/>
      <c r="AU4655"/>
      <c r="AV4655"/>
      <c r="AW4655"/>
      <c r="AX4655"/>
      <c r="AY4655"/>
      <c r="AZ4655"/>
      <c r="BA4655"/>
      <c r="BB4655"/>
      <c r="BC4655"/>
      <c r="BD4655"/>
      <c r="BE4655"/>
      <c r="BF4655"/>
      <c r="BG4655"/>
      <c r="BH4655"/>
      <c r="BI4655"/>
      <c r="BJ4655"/>
      <c r="BK4655"/>
      <c r="BL4655"/>
      <c r="BM4655"/>
      <c r="BN4655"/>
      <c r="BO4655"/>
    </row>
    <row r="4656" spans="1:67" ht="15" x14ac:dyDescent="0.25">
      <c r="A4656" s="245" t="s">
        <v>2037</v>
      </c>
      <c r="B4656" s="245" t="s">
        <v>2036</v>
      </c>
      <c r="C4656" s="245" t="s">
        <v>2430</v>
      </c>
      <c r="D4656" s="245" t="s">
        <v>2429</v>
      </c>
      <c r="E4656" s="246" t="s">
        <v>44</v>
      </c>
      <c r="F4656" s="245" t="s">
        <v>44</v>
      </c>
      <c r="G4656" s="245" t="s">
        <v>2539</v>
      </c>
      <c r="H4656" s="245" t="s">
        <v>2538</v>
      </c>
      <c r="I4656" s="245" t="s">
        <v>24</v>
      </c>
      <c r="J4656" s="245" t="s">
        <v>569</v>
      </c>
      <c r="K4656" s="246" t="s">
        <v>9470</v>
      </c>
      <c r="L4656" s="245" t="s">
        <v>568</v>
      </c>
      <c r="M4656"/>
      <c r="N4656"/>
      <c r="O4656"/>
      <c r="P4656"/>
      <c r="Q4656"/>
      <c r="R4656"/>
      <c r="S4656"/>
      <c r="T4656"/>
      <c r="U4656"/>
      <c r="V4656"/>
      <c r="W4656"/>
      <c r="X4656"/>
      <c r="Y4656"/>
      <c r="Z4656"/>
      <c r="AA4656"/>
      <c r="AB4656"/>
      <c r="AC4656"/>
      <c r="AD4656"/>
      <c r="AE4656"/>
      <c r="AF4656"/>
      <c r="AG4656"/>
      <c r="AH4656"/>
      <c r="AI4656"/>
      <c r="AJ4656"/>
      <c r="AK4656"/>
      <c r="AL4656"/>
      <c r="AM4656"/>
      <c r="AN4656"/>
      <c r="AO4656"/>
      <c r="AP4656"/>
      <c r="AQ4656"/>
      <c r="AR4656"/>
      <c r="AS4656"/>
      <c r="AT4656"/>
      <c r="AU4656"/>
      <c r="AV4656"/>
      <c r="AW4656"/>
      <c r="AX4656"/>
      <c r="AY4656"/>
      <c r="AZ4656"/>
      <c r="BA4656"/>
      <c r="BB4656"/>
      <c r="BC4656"/>
      <c r="BD4656"/>
      <c r="BE4656"/>
      <c r="BF4656"/>
      <c r="BG4656"/>
      <c r="BH4656"/>
      <c r="BI4656"/>
      <c r="BJ4656"/>
      <c r="BK4656"/>
      <c r="BL4656"/>
      <c r="BM4656"/>
      <c r="BN4656"/>
      <c r="BO4656"/>
    </row>
    <row r="4657" spans="1:67" ht="15" x14ac:dyDescent="0.25">
      <c r="A4657" s="245" t="s">
        <v>2037</v>
      </c>
      <c r="B4657" s="245" t="s">
        <v>2036</v>
      </c>
      <c r="C4657" s="245" t="s">
        <v>2430</v>
      </c>
      <c r="D4657" s="245" t="s">
        <v>2429</v>
      </c>
      <c r="E4657" s="246" t="s">
        <v>44</v>
      </c>
      <c r="F4657" s="245" t="s">
        <v>44</v>
      </c>
      <c r="G4657" s="245" t="s">
        <v>2537</v>
      </c>
      <c r="H4657" s="245" t="s">
        <v>12927</v>
      </c>
      <c r="I4657" s="245" t="s">
        <v>24</v>
      </c>
      <c r="J4657" s="245" t="s">
        <v>569</v>
      </c>
      <c r="K4657" s="246" t="s">
        <v>19281</v>
      </c>
      <c r="L4657" s="245" t="s">
        <v>568</v>
      </c>
      <c r="M4657"/>
      <c r="N4657"/>
      <c r="O4657"/>
      <c r="P4657"/>
      <c r="Q4657"/>
      <c r="R4657"/>
      <c r="S4657"/>
      <c r="T4657"/>
      <c r="U4657"/>
      <c r="V4657"/>
      <c r="W4657"/>
      <c r="X4657"/>
      <c r="Y4657"/>
      <c r="Z4657"/>
      <c r="AA4657"/>
      <c r="AB4657"/>
      <c r="AC4657"/>
      <c r="AD4657"/>
      <c r="AE4657"/>
      <c r="AF4657"/>
      <c r="AG4657"/>
      <c r="AH4657"/>
      <c r="AI4657"/>
      <c r="AJ4657"/>
      <c r="AK4657"/>
      <c r="AL4657"/>
      <c r="AM4657"/>
      <c r="AN4657"/>
      <c r="AO4657"/>
      <c r="AP4657"/>
      <c r="AQ4657"/>
      <c r="AR4657"/>
      <c r="AS4657"/>
      <c r="AT4657"/>
      <c r="AU4657"/>
      <c r="AV4657"/>
      <c r="AW4657"/>
      <c r="AX4657"/>
      <c r="AY4657"/>
      <c r="AZ4657"/>
      <c r="BA4657"/>
      <c r="BB4657"/>
      <c r="BC4657"/>
      <c r="BD4657"/>
      <c r="BE4657"/>
      <c r="BF4657"/>
      <c r="BG4657"/>
      <c r="BH4657"/>
      <c r="BI4657"/>
      <c r="BJ4657"/>
      <c r="BK4657"/>
      <c r="BL4657"/>
      <c r="BM4657"/>
      <c r="BN4657"/>
      <c r="BO4657"/>
    </row>
    <row r="4658" spans="1:67" ht="15" x14ac:dyDescent="0.25">
      <c r="A4658" s="245" t="s">
        <v>2037</v>
      </c>
      <c r="B4658" s="245" t="s">
        <v>2036</v>
      </c>
      <c r="C4658" s="245" t="s">
        <v>2430</v>
      </c>
      <c r="D4658" s="245" t="s">
        <v>2429</v>
      </c>
      <c r="E4658" s="246" t="s">
        <v>44</v>
      </c>
      <c r="F4658" s="245" t="s">
        <v>44</v>
      </c>
      <c r="G4658" s="245" t="s">
        <v>2536</v>
      </c>
      <c r="H4658" s="245" t="s">
        <v>12928</v>
      </c>
      <c r="I4658" s="245" t="s">
        <v>24</v>
      </c>
      <c r="J4658" s="245" t="s">
        <v>569</v>
      </c>
      <c r="K4658" s="246" t="s">
        <v>15274</v>
      </c>
      <c r="L4658" s="245" t="s">
        <v>568</v>
      </c>
      <c r="M4658"/>
      <c r="N4658"/>
      <c r="O4658"/>
      <c r="P4658"/>
      <c r="Q4658"/>
      <c r="R4658"/>
      <c r="S4658"/>
      <c r="T4658"/>
      <c r="U4658"/>
      <c r="V4658"/>
      <c r="W4658"/>
      <c r="X4658"/>
      <c r="Y4658"/>
      <c r="Z4658"/>
      <c r="AA4658"/>
      <c r="AB4658"/>
      <c r="AC4658"/>
      <c r="AD4658"/>
      <c r="AE4658"/>
      <c r="AF4658"/>
      <c r="AG4658"/>
      <c r="AH4658"/>
      <c r="AI4658"/>
      <c r="AJ4658"/>
      <c r="AK4658"/>
      <c r="AL4658"/>
      <c r="AM4658"/>
      <c r="AN4658"/>
      <c r="AO4658"/>
      <c r="AP4658"/>
      <c r="AQ4658"/>
      <c r="AR4658"/>
      <c r="AS4658"/>
      <c r="AT4658"/>
      <c r="AU4658"/>
      <c r="AV4658"/>
      <c r="AW4658"/>
      <c r="AX4658"/>
      <c r="AY4658"/>
      <c r="AZ4658"/>
      <c r="BA4658"/>
      <c r="BB4658"/>
      <c r="BC4658"/>
      <c r="BD4658"/>
      <c r="BE4658"/>
      <c r="BF4658"/>
      <c r="BG4658"/>
      <c r="BH4658"/>
      <c r="BI4658"/>
      <c r="BJ4658"/>
      <c r="BK4658"/>
      <c r="BL4658"/>
      <c r="BM4658"/>
      <c r="BN4658"/>
      <c r="BO4658"/>
    </row>
    <row r="4659" spans="1:67" ht="15" x14ac:dyDescent="0.25">
      <c r="A4659" s="245" t="s">
        <v>2037</v>
      </c>
      <c r="B4659" s="245" t="s">
        <v>2036</v>
      </c>
      <c r="C4659" s="245" t="s">
        <v>2430</v>
      </c>
      <c r="D4659" s="245" t="s">
        <v>2429</v>
      </c>
      <c r="E4659" s="246" t="s">
        <v>44</v>
      </c>
      <c r="F4659" s="245" t="s">
        <v>44</v>
      </c>
      <c r="G4659" s="245" t="s">
        <v>2535</v>
      </c>
      <c r="H4659" s="245" t="s">
        <v>12929</v>
      </c>
      <c r="I4659" s="245" t="s">
        <v>24</v>
      </c>
      <c r="J4659" s="245" t="s">
        <v>569</v>
      </c>
      <c r="K4659" s="246" t="s">
        <v>24786</v>
      </c>
      <c r="L4659" s="245" t="s">
        <v>568</v>
      </c>
      <c r="M4659"/>
      <c r="N4659"/>
      <c r="O4659"/>
      <c r="P4659"/>
      <c r="Q4659"/>
      <c r="R4659"/>
      <c r="S4659"/>
      <c r="T4659"/>
      <c r="U4659"/>
      <c r="V4659"/>
      <c r="W4659"/>
      <c r="X4659"/>
      <c r="Y4659"/>
      <c r="Z4659"/>
      <c r="AA4659"/>
      <c r="AB4659"/>
      <c r="AC4659"/>
      <c r="AD4659"/>
      <c r="AE4659"/>
      <c r="AF4659"/>
      <c r="AG4659"/>
      <c r="AH4659"/>
      <c r="AI4659"/>
      <c r="AJ4659"/>
      <c r="AK4659"/>
      <c r="AL4659"/>
      <c r="AM4659"/>
      <c r="AN4659"/>
      <c r="AO4659"/>
      <c r="AP4659"/>
      <c r="AQ4659"/>
      <c r="AR4659"/>
      <c r="AS4659"/>
      <c r="AT4659"/>
      <c r="AU4659"/>
      <c r="AV4659"/>
      <c r="AW4659"/>
      <c r="AX4659"/>
      <c r="AY4659"/>
      <c r="AZ4659"/>
      <c r="BA4659"/>
      <c r="BB4659"/>
      <c r="BC4659"/>
      <c r="BD4659"/>
      <c r="BE4659"/>
      <c r="BF4659"/>
      <c r="BG4659"/>
      <c r="BH4659"/>
      <c r="BI4659"/>
      <c r="BJ4659"/>
      <c r="BK4659"/>
      <c r="BL4659"/>
      <c r="BM4659"/>
      <c r="BN4659"/>
      <c r="BO4659"/>
    </row>
    <row r="4660" spans="1:67" ht="15" x14ac:dyDescent="0.25">
      <c r="A4660" s="245" t="s">
        <v>2037</v>
      </c>
      <c r="B4660" s="245" t="s">
        <v>2036</v>
      </c>
      <c r="C4660" s="245" t="s">
        <v>2430</v>
      </c>
      <c r="D4660" s="245" t="s">
        <v>2429</v>
      </c>
      <c r="E4660" s="246" t="s">
        <v>44</v>
      </c>
      <c r="F4660" s="245" t="s">
        <v>44</v>
      </c>
      <c r="G4660" s="245" t="s">
        <v>2534</v>
      </c>
      <c r="H4660" s="245" t="s">
        <v>12930</v>
      </c>
      <c r="I4660" s="245" t="s">
        <v>24</v>
      </c>
      <c r="J4660" s="245" t="s">
        <v>569</v>
      </c>
      <c r="K4660" s="246" t="s">
        <v>11425</v>
      </c>
      <c r="L4660" s="245" t="s">
        <v>568</v>
      </c>
      <c r="M4660"/>
      <c r="N4660"/>
      <c r="O4660"/>
      <c r="P4660"/>
      <c r="Q4660"/>
      <c r="R4660"/>
      <c r="S4660"/>
      <c r="T4660"/>
      <c r="U4660"/>
      <c r="V4660"/>
      <c r="W4660"/>
      <c r="X4660"/>
      <c r="Y4660"/>
      <c r="Z4660"/>
      <c r="AA4660"/>
      <c r="AB4660"/>
      <c r="AC4660"/>
      <c r="AD4660"/>
      <c r="AE4660"/>
      <c r="AF4660"/>
      <c r="AG4660"/>
      <c r="AH4660"/>
      <c r="AI4660"/>
      <c r="AJ4660"/>
      <c r="AK4660"/>
      <c r="AL4660"/>
      <c r="AM4660"/>
      <c r="AN4660"/>
      <c r="AO4660"/>
      <c r="AP4660"/>
      <c r="AQ4660"/>
      <c r="AR4660"/>
      <c r="AS4660"/>
      <c r="AT4660"/>
      <c r="AU4660"/>
      <c r="AV4660"/>
      <c r="AW4660"/>
      <c r="AX4660"/>
      <c r="AY4660"/>
      <c r="AZ4660"/>
      <c r="BA4660"/>
      <c r="BB4660"/>
      <c r="BC4660"/>
      <c r="BD4660"/>
      <c r="BE4660"/>
      <c r="BF4660"/>
      <c r="BG4660"/>
      <c r="BH4660"/>
      <c r="BI4660"/>
      <c r="BJ4660"/>
      <c r="BK4660"/>
      <c r="BL4660"/>
      <c r="BM4660"/>
      <c r="BN4660"/>
      <c r="BO4660"/>
    </row>
    <row r="4661" spans="1:67" ht="15" x14ac:dyDescent="0.25">
      <c r="A4661" s="245" t="s">
        <v>2037</v>
      </c>
      <c r="B4661" s="245" t="s">
        <v>2036</v>
      </c>
      <c r="C4661" s="245" t="s">
        <v>2430</v>
      </c>
      <c r="D4661" s="245" t="s">
        <v>2429</v>
      </c>
      <c r="E4661" s="246" t="s">
        <v>44</v>
      </c>
      <c r="F4661" s="245" t="s">
        <v>44</v>
      </c>
      <c r="G4661" s="245" t="s">
        <v>2533</v>
      </c>
      <c r="H4661" s="245" t="s">
        <v>12931</v>
      </c>
      <c r="I4661" s="245" t="s">
        <v>24</v>
      </c>
      <c r="J4661" s="245" t="s">
        <v>569</v>
      </c>
      <c r="K4661" s="246" t="s">
        <v>24787</v>
      </c>
      <c r="L4661" s="245" t="s">
        <v>568</v>
      </c>
      <c r="M4661"/>
      <c r="N4661"/>
      <c r="O4661"/>
      <c r="P4661"/>
      <c r="Q4661"/>
      <c r="R4661"/>
      <c r="S4661"/>
      <c r="T4661"/>
      <c r="U4661"/>
      <c r="V4661"/>
      <c r="W4661"/>
      <c r="X4661"/>
      <c r="Y4661"/>
      <c r="Z4661"/>
      <c r="AA4661"/>
      <c r="AB4661"/>
      <c r="AC4661"/>
      <c r="AD4661"/>
      <c r="AE4661"/>
      <c r="AF4661"/>
      <c r="AG4661"/>
      <c r="AH4661"/>
      <c r="AI4661"/>
      <c r="AJ4661"/>
      <c r="AK4661"/>
      <c r="AL4661"/>
      <c r="AM4661"/>
      <c r="AN4661"/>
      <c r="AO4661"/>
      <c r="AP4661"/>
      <c r="AQ4661"/>
      <c r="AR4661"/>
      <c r="AS4661"/>
      <c r="AT4661"/>
      <c r="AU4661"/>
      <c r="AV4661"/>
      <c r="AW4661"/>
      <c r="AX4661"/>
      <c r="AY4661"/>
      <c r="AZ4661"/>
      <c r="BA4661"/>
      <c r="BB4661"/>
      <c r="BC4661"/>
      <c r="BD4661"/>
      <c r="BE4661"/>
      <c r="BF4661"/>
      <c r="BG4661"/>
      <c r="BH4661"/>
      <c r="BI4661"/>
      <c r="BJ4661"/>
      <c r="BK4661"/>
      <c r="BL4661"/>
      <c r="BM4661"/>
      <c r="BN4661"/>
      <c r="BO4661"/>
    </row>
    <row r="4662" spans="1:67" ht="15" x14ac:dyDescent="0.25">
      <c r="A4662" s="245" t="s">
        <v>2037</v>
      </c>
      <c r="B4662" s="245" t="s">
        <v>2036</v>
      </c>
      <c r="C4662" s="245" t="s">
        <v>2430</v>
      </c>
      <c r="D4662" s="245" t="s">
        <v>2429</v>
      </c>
      <c r="E4662" s="246" t="s">
        <v>44</v>
      </c>
      <c r="F4662" s="245" t="s">
        <v>44</v>
      </c>
      <c r="G4662" s="245" t="s">
        <v>2532</v>
      </c>
      <c r="H4662" s="245" t="s">
        <v>12933</v>
      </c>
      <c r="I4662" s="245" t="s">
        <v>24</v>
      </c>
      <c r="J4662" s="245" t="s">
        <v>569</v>
      </c>
      <c r="K4662" s="246" t="s">
        <v>24788</v>
      </c>
      <c r="L4662" s="245" t="s">
        <v>568</v>
      </c>
      <c r="M4662"/>
      <c r="N4662"/>
      <c r="O4662"/>
      <c r="P4662"/>
      <c r="Q4662"/>
      <c r="R4662"/>
      <c r="S4662"/>
      <c r="T4662"/>
      <c r="U4662"/>
      <c r="V4662"/>
      <c r="W4662"/>
      <c r="X4662"/>
      <c r="Y4662"/>
      <c r="Z4662"/>
      <c r="AA4662"/>
      <c r="AB4662"/>
      <c r="AC4662"/>
      <c r="AD4662"/>
      <c r="AE4662"/>
      <c r="AF4662"/>
      <c r="AG4662"/>
      <c r="AH4662"/>
      <c r="AI4662"/>
      <c r="AJ4662"/>
      <c r="AK4662"/>
      <c r="AL4662"/>
      <c r="AM4662"/>
      <c r="AN4662"/>
      <c r="AO4662"/>
      <c r="AP4662"/>
      <c r="AQ4662"/>
      <c r="AR4662"/>
      <c r="AS4662"/>
      <c r="AT4662"/>
      <c r="AU4662"/>
      <c r="AV4662"/>
      <c r="AW4662"/>
      <c r="AX4662"/>
      <c r="AY4662"/>
      <c r="AZ4662"/>
      <c r="BA4662"/>
      <c r="BB4662"/>
      <c r="BC4662"/>
      <c r="BD4662"/>
      <c r="BE4662"/>
      <c r="BF4662"/>
      <c r="BG4662"/>
      <c r="BH4662"/>
      <c r="BI4662"/>
      <c r="BJ4662"/>
      <c r="BK4662"/>
      <c r="BL4662"/>
      <c r="BM4662"/>
      <c r="BN4662"/>
      <c r="BO4662"/>
    </row>
    <row r="4663" spans="1:67" ht="15" x14ac:dyDescent="0.25">
      <c r="A4663" s="245" t="s">
        <v>2037</v>
      </c>
      <c r="B4663" s="245" t="s">
        <v>2036</v>
      </c>
      <c r="C4663" s="245" t="s">
        <v>2430</v>
      </c>
      <c r="D4663" s="245" t="s">
        <v>2429</v>
      </c>
      <c r="E4663" s="246" t="s">
        <v>44</v>
      </c>
      <c r="F4663" s="245" t="s">
        <v>44</v>
      </c>
      <c r="G4663" s="245" t="s">
        <v>2531</v>
      </c>
      <c r="H4663" s="245" t="s">
        <v>12934</v>
      </c>
      <c r="I4663" s="245" t="s">
        <v>24</v>
      </c>
      <c r="J4663" s="245" t="s">
        <v>569</v>
      </c>
      <c r="K4663" s="246" t="s">
        <v>24789</v>
      </c>
      <c r="L4663" s="245" t="s">
        <v>568</v>
      </c>
      <c r="M4663"/>
      <c r="N4663"/>
      <c r="O4663"/>
      <c r="P4663"/>
      <c r="Q4663"/>
      <c r="R4663"/>
      <c r="S4663"/>
      <c r="T4663"/>
      <c r="U4663"/>
      <c r="V4663"/>
      <c r="W4663"/>
      <c r="X4663"/>
      <c r="Y4663"/>
      <c r="Z4663"/>
      <c r="AA4663"/>
      <c r="AB4663"/>
      <c r="AC4663"/>
      <c r="AD4663"/>
      <c r="AE4663"/>
      <c r="AF4663"/>
      <c r="AG4663"/>
      <c r="AH4663"/>
      <c r="AI4663"/>
      <c r="AJ4663"/>
      <c r="AK4663"/>
      <c r="AL4663"/>
      <c r="AM4663"/>
      <c r="AN4663"/>
      <c r="AO4663"/>
      <c r="AP4663"/>
      <c r="AQ4663"/>
      <c r="AR4663"/>
      <c r="AS4663"/>
      <c r="AT4663"/>
      <c r="AU4663"/>
      <c r="AV4663"/>
      <c r="AW4663"/>
      <c r="AX4663"/>
      <c r="AY4663"/>
      <c r="AZ4663"/>
      <c r="BA4663"/>
      <c r="BB4663"/>
      <c r="BC4663"/>
      <c r="BD4663"/>
      <c r="BE4663"/>
      <c r="BF4663"/>
      <c r="BG4663"/>
      <c r="BH4663"/>
      <c r="BI4663"/>
      <c r="BJ4663"/>
      <c r="BK4663"/>
      <c r="BL4663"/>
      <c r="BM4663"/>
      <c r="BN4663"/>
      <c r="BO4663"/>
    </row>
    <row r="4664" spans="1:67" ht="15" x14ac:dyDescent="0.25">
      <c r="A4664" s="245" t="s">
        <v>2037</v>
      </c>
      <c r="B4664" s="245" t="s">
        <v>2036</v>
      </c>
      <c r="C4664" s="245" t="s">
        <v>2430</v>
      </c>
      <c r="D4664" s="245" t="s">
        <v>2429</v>
      </c>
      <c r="E4664" s="246" t="s">
        <v>44</v>
      </c>
      <c r="F4664" s="245" t="s">
        <v>44</v>
      </c>
      <c r="G4664" s="245" t="s">
        <v>2530</v>
      </c>
      <c r="H4664" s="245" t="s">
        <v>12935</v>
      </c>
      <c r="I4664" s="245" t="s">
        <v>24</v>
      </c>
      <c r="J4664" s="245" t="s">
        <v>569</v>
      </c>
      <c r="K4664" s="246" t="s">
        <v>24790</v>
      </c>
      <c r="L4664" s="245" t="s">
        <v>568</v>
      </c>
      <c r="M4664"/>
      <c r="N4664"/>
      <c r="O4664"/>
      <c r="P4664"/>
      <c r="Q4664"/>
      <c r="R4664"/>
      <c r="S4664"/>
      <c r="T4664"/>
      <c r="U4664"/>
      <c r="V4664"/>
      <c r="W4664"/>
      <c r="X4664"/>
      <c r="Y4664"/>
      <c r="Z4664"/>
      <c r="AA4664"/>
      <c r="AB4664"/>
      <c r="AC4664"/>
      <c r="AD4664"/>
      <c r="AE4664"/>
      <c r="AF4664"/>
      <c r="AG4664"/>
      <c r="AH4664"/>
      <c r="AI4664"/>
      <c r="AJ4664"/>
      <c r="AK4664"/>
      <c r="AL4664"/>
      <c r="AM4664"/>
      <c r="AN4664"/>
      <c r="AO4664"/>
      <c r="AP4664"/>
      <c r="AQ4664"/>
      <c r="AR4664"/>
      <c r="AS4664"/>
      <c r="AT4664"/>
      <c r="AU4664"/>
      <c r="AV4664"/>
      <c r="AW4664"/>
      <c r="AX4664"/>
      <c r="AY4664"/>
      <c r="AZ4664"/>
      <c r="BA4664"/>
      <c r="BB4664"/>
      <c r="BC4664"/>
      <c r="BD4664"/>
      <c r="BE4664"/>
      <c r="BF4664"/>
      <c r="BG4664"/>
      <c r="BH4664"/>
      <c r="BI4664"/>
      <c r="BJ4664"/>
      <c r="BK4664"/>
      <c r="BL4664"/>
      <c r="BM4664"/>
      <c r="BN4664"/>
      <c r="BO4664"/>
    </row>
    <row r="4665" spans="1:67" ht="15" x14ac:dyDescent="0.25">
      <c r="A4665" s="245" t="s">
        <v>2037</v>
      </c>
      <c r="B4665" s="245" t="s">
        <v>2036</v>
      </c>
      <c r="C4665" s="245" t="s">
        <v>2430</v>
      </c>
      <c r="D4665" s="245" t="s">
        <v>2429</v>
      </c>
      <c r="E4665" s="246" t="s">
        <v>44</v>
      </c>
      <c r="F4665" s="245" t="s">
        <v>44</v>
      </c>
      <c r="G4665" s="245" t="s">
        <v>2529</v>
      </c>
      <c r="H4665" s="245" t="s">
        <v>12936</v>
      </c>
      <c r="I4665" s="245" t="s">
        <v>24</v>
      </c>
      <c r="J4665" s="245" t="s">
        <v>569</v>
      </c>
      <c r="K4665" s="246" t="s">
        <v>15161</v>
      </c>
      <c r="L4665" s="245" t="s">
        <v>568</v>
      </c>
      <c r="M4665"/>
      <c r="N4665"/>
      <c r="O4665"/>
      <c r="P4665"/>
      <c r="Q4665"/>
      <c r="R4665"/>
      <c r="S4665"/>
      <c r="T4665"/>
      <c r="U4665"/>
      <c r="V4665"/>
      <c r="W4665"/>
      <c r="X4665"/>
      <c r="Y4665"/>
      <c r="Z4665"/>
      <c r="AA4665"/>
      <c r="AB4665"/>
      <c r="AC4665"/>
      <c r="AD4665"/>
      <c r="AE4665"/>
      <c r="AF4665"/>
      <c r="AG4665"/>
      <c r="AH4665"/>
      <c r="AI4665"/>
      <c r="AJ4665"/>
      <c r="AK4665"/>
      <c r="AL4665"/>
      <c r="AM4665"/>
      <c r="AN4665"/>
      <c r="AO4665"/>
      <c r="AP4665"/>
      <c r="AQ4665"/>
      <c r="AR4665"/>
      <c r="AS4665"/>
      <c r="AT4665"/>
      <c r="AU4665"/>
      <c r="AV4665"/>
      <c r="AW4665"/>
      <c r="AX4665"/>
      <c r="AY4665"/>
      <c r="AZ4665"/>
      <c r="BA4665"/>
      <c r="BB4665"/>
      <c r="BC4665"/>
      <c r="BD4665"/>
      <c r="BE4665"/>
      <c r="BF4665"/>
      <c r="BG4665"/>
      <c r="BH4665"/>
      <c r="BI4665"/>
      <c r="BJ4665"/>
      <c r="BK4665"/>
      <c r="BL4665"/>
      <c r="BM4665"/>
      <c r="BN4665"/>
      <c r="BO4665"/>
    </row>
    <row r="4666" spans="1:67" ht="15" x14ac:dyDescent="0.25">
      <c r="A4666" s="245" t="s">
        <v>2037</v>
      </c>
      <c r="B4666" s="245" t="s">
        <v>2036</v>
      </c>
      <c r="C4666" s="245" t="s">
        <v>2430</v>
      </c>
      <c r="D4666" s="245" t="s">
        <v>2429</v>
      </c>
      <c r="E4666" s="246" t="s">
        <v>44</v>
      </c>
      <c r="F4666" s="245" t="s">
        <v>44</v>
      </c>
      <c r="G4666" s="245" t="s">
        <v>2527</v>
      </c>
      <c r="H4666" s="245" t="s">
        <v>12937</v>
      </c>
      <c r="I4666" s="245" t="s">
        <v>24</v>
      </c>
      <c r="J4666" s="245" t="s">
        <v>569</v>
      </c>
      <c r="K4666" s="246" t="s">
        <v>24791</v>
      </c>
      <c r="L4666" s="245" t="s">
        <v>568</v>
      </c>
      <c r="M4666"/>
      <c r="N4666"/>
      <c r="O4666"/>
      <c r="P4666"/>
      <c r="Q4666"/>
      <c r="R4666"/>
      <c r="S4666"/>
      <c r="T4666"/>
      <c r="U4666"/>
      <c r="V4666"/>
      <c r="W4666"/>
      <c r="X4666"/>
      <c r="Y4666"/>
      <c r="Z4666"/>
      <c r="AA4666"/>
      <c r="AB4666"/>
      <c r="AC4666"/>
      <c r="AD4666"/>
      <c r="AE4666"/>
      <c r="AF4666"/>
      <c r="AG4666"/>
      <c r="AH4666"/>
      <c r="AI4666"/>
      <c r="AJ4666"/>
      <c r="AK4666"/>
      <c r="AL4666"/>
      <c r="AM4666"/>
      <c r="AN4666"/>
      <c r="AO4666"/>
      <c r="AP4666"/>
      <c r="AQ4666"/>
      <c r="AR4666"/>
      <c r="AS4666"/>
      <c r="AT4666"/>
      <c r="AU4666"/>
      <c r="AV4666"/>
      <c r="AW4666"/>
      <c r="AX4666"/>
      <c r="AY4666"/>
      <c r="AZ4666"/>
      <c r="BA4666"/>
      <c r="BB4666"/>
      <c r="BC4666"/>
      <c r="BD4666"/>
      <c r="BE4666"/>
      <c r="BF4666"/>
      <c r="BG4666"/>
      <c r="BH4666"/>
      <c r="BI4666"/>
      <c r="BJ4666"/>
      <c r="BK4666"/>
      <c r="BL4666"/>
      <c r="BM4666"/>
      <c r="BN4666"/>
      <c r="BO4666"/>
    </row>
    <row r="4667" spans="1:67" ht="15" x14ac:dyDescent="0.25">
      <c r="A4667" s="245" t="s">
        <v>2037</v>
      </c>
      <c r="B4667" s="245" t="s">
        <v>2036</v>
      </c>
      <c r="C4667" s="245" t="s">
        <v>2430</v>
      </c>
      <c r="D4667" s="245" t="s">
        <v>2429</v>
      </c>
      <c r="E4667" s="246" t="s">
        <v>44</v>
      </c>
      <c r="F4667" s="245" t="s">
        <v>44</v>
      </c>
      <c r="G4667" s="245" t="s">
        <v>2526</v>
      </c>
      <c r="H4667" s="245" t="s">
        <v>12938</v>
      </c>
      <c r="I4667" s="245" t="s">
        <v>24</v>
      </c>
      <c r="J4667" s="245" t="s">
        <v>569</v>
      </c>
      <c r="K4667" s="246" t="s">
        <v>24792</v>
      </c>
      <c r="L4667" s="245" t="s">
        <v>568</v>
      </c>
      <c r="M4667"/>
      <c r="N4667"/>
      <c r="O4667"/>
      <c r="P4667"/>
      <c r="Q4667"/>
      <c r="R4667"/>
      <c r="S4667"/>
      <c r="T4667"/>
      <c r="U4667"/>
      <c r="V4667"/>
      <c r="W4667"/>
      <c r="X4667"/>
      <c r="Y4667"/>
      <c r="Z4667"/>
      <c r="AA4667"/>
      <c r="AB4667"/>
      <c r="AC4667"/>
      <c r="AD4667"/>
      <c r="AE4667"/>
      <c r="AF4667"/>
      <c r="AG4667"/>
      <c r="AH4667"/>
      <c r="AI4667"/>
      <c r="AJ4667"/>
      <c r="AK4667"/>
      <c r="AL4667"/>
      <c r="AM4667"/>
      <c r="AN4667"/>
      <c r="AO4667"/>
      <c r="AP4667"/>
      <c r="AQ4667"/>
      <c r="AR4667"/>
      <c r="AS4667"/>
      <c r="AT4667"/>
      <c r="AU4667"/>
      <c r="AV4667"/>
      <c r="AW4667"/>
      <c r="AX4667"/>
      <c r="AY4667"/>
      <c r="AZ4667"/>
      <c r="BA4667"/>
      <c r="BB4667"/>
      <c r="BC4667"/>
      <c r="BD4667"/>
      <c r="BE4667"/>
      <c r="BF4667"/>
      <c r="BG4667"/>
      <c r="BH4667"/>
      <c r="BI4667"/>
      <c r="BJ4667"/>
      <c r="BK4667"/>
      <c r="BL4667"/>
      <c r="BM4667"/>
      <c r="BN4667"/>
      <c r="BO4667"/>
    </row>
    <row r="4668" spans="1:67" ht="15" x14ac:dyDescent="0.25">
      <c r="A4668" s="245" t="s">
        <v>2037</v>
      </c>
      <c r="B4668" s="245" t="s">
        <v>2036</v>
      </c>
      <c r="C4668" s="245" t="s">
        <v>2430</v>
      </c>
      <c r="D4668" s="245" t="s">
        <v>2429</v>
      </c>
      <c r="E4668" s="246" t="s">
        <v>44</v>
      </c>
      <c r="F4668" s="245" t="s">
        <v>44</v>
      </c>
      <c r="G4668" s="245" t="s">
        <v>2525</v>
      </c>
      <c r="H4668" s="245" t="s">
        <v>12939</v>
      </c>
      <c r="I4668" s="245" t="s">
        <v>24</v>
      </c>
      <c r="J4668" s="245" t="s">
        <v>569</v>
      </c>
      <c r="K4668" s="246" t="s">
        <v>24793</v>
      </c>
      <c r="L4668" s="245" t="s">
        <v>568</v>
      </c>
      <c r="M4668"/>
      <c r="N4668"/>
      <c r="O4668"/>
      <c r="P4668"/>
      <c r="Q4668"/>
      <c r="R4668"/>
      <c r="S4668"/>
      <c r="T4668"/>
      <c r="U4668"/>
      <c r="V4668"/>
      <c r="W4668"/>
      <c r="X4668"/>
      <c r="Y4668"/>
      <c r="Z4668"/>
      <c r="AA4668"/>
      <c r="AB4668"/>
      <c r="AC4668"/>
      <c r="AD4668"/>
      <c r="AE4668"/>
      <c r="AF4668"/>
      <c r="AG4668"/>
      <c r="AH4668"/>
      <c r="AI4668"/>
      <c r="AJ4668"/>
      <c r="AK4668"/>
      <c r="AL4668"/>
      <c r="AM4668"/>
      <c r="AN4668"/>
      <c r="AO4668"/>
      <c r="AP4668"/>
      <c r="AQ4668"/>
      <c r="AR4668"/>
      <c r="AS4668"/>
      <c r="AT4668"/>
      <c r="AU4668"/>
      <c r="AV4668"/>
      <c r="AW4668"/>
      <c r="AX4668"/>
      <c r="AY4668"/>
      <c r="AZ4668"/>
      <c r="BA4668"/>
      <c r="BB4668"/>
      <c r="BC4668"/>
      <c r="BD4668"/>
      <c r="BE4668"/>
      <c r="BF4668"/>
      <c r="BG4668"/>
      <c r="BH4668"/>
      <c r="BI4668"/>
      <c r="BJ4668"/>
      <c r="BK4668"/>
      <c r="BL4668"/>
      <c r="BM4668"/>
      <c r="BN4668"/>
      <c r="BO4668"/>
    </row>
    <row r="4669" spans="1:67" ht="15" x14ac:dyDescent="0.25">
      <c r="A4669" s="245" t="s">
        <v>2037</v>
      </c>
      <c r="B4669" s="245" t="s">
        <v>2036</v>
      </c>
      <c r="C4669" s="245" t="s">
        <v>2430</v>
      </c>
      <c r="D4669" s="245" t="s">
        <v>2429</v>
      </c>
      <c r="E4669" s="246" t="s">
        <v>44</v>
      </c>
      <c r="F4669" s="245" t="s">
        <v>44</v>
      </c>
      <c r="G4669" s="245" t="s">
        <v>2524</v>
      </c>
      <c r="H4669" s="245" t="s">
        <v>12940</v>
      </c>
      <c r="I4669" s="245" t="s">
        <v>24</v>
      </c>
      <c r="J4669" s="245" t="s">
        <v>569</v>
      </c>
      <c r="K4669" s="246" t="s">
        <v>24794</v>
      </c>
      <c r="L4669" s="245" t="s">
        <v>568</v>
      </c>
      <c r="M4669"/>
      <c r="N4669"/>
      <c r="O4669"/>
      <c r="P4669"/>
      <c r="Q4669"/>
      <c r="R4669"/>
      <c r="S4669"/>
      <c r="T4669"/>
      <c r="U4669"/>
      <c r="V4669"/>
      <c r="W4669"/>
      <c r="X4669"/>
      <c r="Y4669"/>
      <c r="Z4669"/>
      <c r="AA4669"/>
      <c r="AB4669"/>
      <c r="AC4669"/>
      <c r="AD4669"/>
      <c r="AE4669"/>
      <c r="AF4669"/>
      <c r="AG4669"/>
      <c r="AH4669"/>
      <c r="AI4669"/>
      <c r="AJ4669"/>
      <c r="AK4669"/>
      <c r="AL4669"/>
      <c r="AM4669"/>
      <c r="AN4669"/>
      <c r="AO4669"/>
      <c r="AP4669"/>
      <c r="AQ4669"/>
      <c r="AR4669"/>
      <c r="AS4669"/>
      <c r="AT4669"/>
      <c r="AU4669"/>
      <c r="AV4669"/>
      <c r="AW4669"/>
      <c r="AX4669"/>
      <c r="AY4669"/>
      <c r="AZ4669"/>
      <c r="BA4669"/>
      <c r="BB4669"/>
      <c r="BC4669"/>
      <c r="BD4669"/>
      <c r="BE4669"/>
      <c r="BF4669"/>
      <c r="BG4669"/>
      <c r="BH4669"/>
      <c r="BI4669"/>
      <c r="BJ4669"/>
      <c r="BK4669"/>
      <c r="BL4669"/>
      <c r="BM4669"/>
      <c r="BN4669"/>
      <c r="BO4669"/>
    </row>
    <row r="4670" spans="1:67" ht="15" x14ac:dyDescent="0.25">
      <c r="A4670" s="245" t="s">
        <v>2037</v>
      </c>
      <c r="B4670" s="245" t="s">
        <v>2036</v>
      </c>
      <c r="C4670" s="245" t="s">
        <v>2430</v>
      </c>
      <c r="D4670" s="245" t="s">
        <v>2429</v>
      </c>
      <c r="E4670" s="246" t="s">
        <v>44</v>
      </c>
      <c r="F4670" s="245" t="s">
        <v>44</v>
      </c>
      <c r="G4670" s="245" t="s">
        <v>2523</v>
      </c>
      <c r="H4670" s="245" t="s">
        <v>12941</v>
      </c>
      <c r="I4670" s="245" t="s">
        <v>24</v>
      </c>
      <c r="J4670" s="245" t="s">
        <v>569</v>
      </c>
      <c r="K4670" s="246" t="s">
        <v>24795</v>
      </c>
      <c r="L4670" s="245" t="s">
        <v>568</v>
      </c>
      <c r="M4670"/>
      <c r="N4670"/>
      <c r="O4670"/>
      <c r="P4670"/>
      <c r="Q4670"/>
      <c r="R4670"/>
      <c r="S4670"/>
      <c r="T4670"/>
      <c r="U4670"/>
      <c r="V4670"/>
      <c r="W4670"/>
      <c r="X4670"/>
      <c r="Y4670"/>
      <c r="Z4670"/>
      <c r="AA4670"/>
      <c r="AB4670"/>
      <c r="AC4670"/>
      <c r="AD4670"/>
      <c r="AE4670"/>
      <c r="AF4670"/>
      <c r="AG4670"/>
      <c r="AH4670"/>
      <c r="AI4670"/>
      <c r="AJ4670"/>
      <c r="AK4670"/>
      <c r="AL4670"/>
      <c r="AM4670"/>
      <c r="AN4670"/>
      <c r="AO4670"/>
      <c r="AP4670"/>
      <c r="AQ4670"/>
      <c r="AR4670"/>
      <c r="AS4670"/>
      <c r="AT4670"/>
      <c r="AU4670"/>
      <c r="AV4670"/>
      <c r="AW4670"/>
      <c r="AX4670"/>
      <c r="AY4670"/>
      <c r="AZ4670"/>
      <c r="BA4670"/>
      <c r="BB4670"/>
      <c r="BC4670"/>
      <c r="BD4670"/>
      <c r="BE4670"/>
      <c r="BF4670"/>
      <c r="BG4670"/>
      <c r="BH4670"/>
      <c r="BI4670"/>
      <c r="BJ4670"/>
      <c r="BK4670"/>
      <c r="BL4670"/>
      <c r="BM4670"/>
      <c r="BN4670"/>
      <c r="BO4670"/>
    </row>
    <row r="4671" spans="1:67" ht="15" x14ac:dyDescent="0.25">
      <c r="A4671" s="245" t="s">
        <v>2037</v>
      </c>
      <c r="B4671" s="245" t="s">
        <v>2036</v>
      </c>
      <c r="C4671" s="245" t="s">
        <v>2430</v>
      </c>
      <c r="D4671" s="245" t="s">
        <v>2429</v>
      </c>
      <c r="E4671" s="246" t="s">
        <v>44</v>
      </c>
      <c r="F4671" s="245" t="s">
        <v>44</v>
      </c>
      <c r="G4671" s="245" t="s">
        <v>2522</v>
      </c>
      <c r="H4671" s="245" t="s">
        <v>12942</v>
      </c>
      <c r="I4671" s="245" t="s">
        <v>24</v>
      </c>
      <c r="J4671" s="245" t="s">
        <v>569</v>
      </c>
      <c r="K4671" s="246" t="s">
        <v>24796</v>
      </c>
      <c r="L4671" s="245" t="s">
        <v>568</v>
      </c>
      <c r="M4671"/>
      <c r="N4671"/>
      <c r="O4671"/>
      <c r="P4671"/>
      <c r="Q4671"/>
      <c r="R4671"/>
      <c r="S4671"/>
      <c r="T4671"/>
      <c r="U4671"/>
      <c r="V4671"/>
      <c r="W4671"/>
      <c r="X4671"/>
      <c r="Y4671"/>
      <c r="Z4671"/>
      <c r="AA4671"/>
      <c r="AB4671"/>
      <c r="AC4671"/>
      <c r="AD4671"/>
      <c r="AE4671"/>
      <c r="AF4671"/>
      <c r="AG4671"/>
      <c r="AH4671"/>
      <c r="AI4671"/>
      <c r="AJ4671"/>
      <c r="AK4671"/>
      <c r="AL4671"/>
      <c r="AM4671"/>
      <c r="AN4671"/>
      <c r="AO4671"/>
      <c r="AP4671"/>
      <c r="AQ4671"/>
      <c r="AR4671"/>
      <c r="AS4671"/>
      <c r="AT4671"/>
      <c r="AU4671"/>
      <c r="AV4671"/>
      <c r="AW4671"/>
      <c r="AX4671"/>
      <c r="AY4671"/>
      <c r="AZ4671"/>
      <c r="BA4671"/>
      <c r="BB4671"/>
      <c r="BC4671"/>
      <c r="BD4671"/>
      <c r="BE4671"/>
      <c r="BF4671"/>
      <c r="BG4671"/>
      <c r="BH4671"/>
      <c r="BI4671"/>
      <c r="BJ4671"/>
      <c r="BK4671"/>
      <c r="BL4671"/>
      <c r="BM4671"/>
      <c r="BN4671"/>
      <c r="BO4671"/>
    </row>
    <row r="4672" spans="1:67" ht="15" x14ac:dyDescent="0.25">
      <c r="A4672" s="245" t="s">
        <v>2037</v>
      </c>
      <c r="B4672" s="245" t="s">
        <v>2036</v>
      </c>
      <c r="C4672" s="245" t="s">
        <v>2430</v>
      </c>
      <c r="D4672" s="245" t="s">
        <v>2429</v>
      </c>
      <c r="E4672" s="246" t="s">
        <v>44</v>
      </c>
      <c r="F4672" s="245" t="s">
        <v>44</v>
      </c>
      <c r="G4672" s="245" t="s">
        <v>2521</v>
      </c>
      <c r="H4672" s="245" t="s">
        <v>12943</v>
      </c>
      <c r="I4672" s="245" t="s">
        <v>24</v>
      </c>
      <c r="J4672" s="245" t="s">
        <v>569</v>
      </c>
      <c r="K4672" s="246" t="s">
        <v>24796</v>
      </c>
      <c r="L4672" s="245" t="s">
        <v>568</v>
      </c>
      <c r="M4672"/>
      <c r="N4672"/>
      <c r="O4672"/>
      <c r="P4672"/>
      <c r="Q4672"/>
      <c r="R4672"/>
      <c r="S4672"/>
      <c r="T4672"/>
      <c r="U4672"/>
      <c r="V4672"/>
      <c r="W4672"/>
      <c r="X4672"/>
      <c r="Y4672"/>
      <c r="Z4672"/>
      <c r="AA4672"/>
      <c r="AB4672"/>
      <c r="AC4672"/>
      <c r="AD4672"/>
      <c r="AE4672"/>
      <c r="AF4672"/>
      <c r="AG4672"/>
      <c r="AH4672"/>
      <c r="AI4672"/>
      <c r="AJ4672"/>
      <c r="AK4672"/>
      <c r="AL4672"/>
      <c r="AM4672"/>
      <c r="AN4672"/>
      <c r="AO4672"/>
      <c r="AP4672"/>
      <c r="AQ4672"/>
      <c r="AR4672"/>
      <c r="AS4672"/>
      <c r="AT4672"/>
      <c r="AU4672"/>
      <c r="AV4672"/>
      <c r="AW4672"/>
      <c r="AX4672"/>
      <c r="AY4672"/>
      <c r="AZ4672"/>
      <c r="BA4672"/>
      <c r="BB4672"/>
      <c r="BC4672"/>
      <c r="BD4672"/>
      <c r="BE4672"/>
      <c r="BF4672"/>
      <c r="BG4672"/>
      <c r="BH4672"/>
      <c r="BI4672"/>
      <c r="BJ4672"/>
      <c r="BK4672"/>
      <c r="BL4672"/>
      <c r="BM4672"/>
      <c r="BN4672"/>
      <c r="BO4672"/>
    </row>
    <row r="4673" spans="1:67" ht="15" x14ac:dyDescent="0.25">
      <c r="A4673" s="245" t="s">
        <v>2037</v>
      </c>
      <c r="B4673" s="245" t="s">
        <v>2036</v>
      </c>
      <c r="C4673" s="245" t="s">
        <v>2430</v>
      </c>
      <c r="D4673" s="245" t="s">
        <v>2429</v>
      </c>
      <c r="E4673" s="246" t="s">
        <v>44</v>
      </c>
      <c r="F4673" s="245" t="s">
        <v>44</v>
      </c>
      <c r="G4673" s="245" t="s">
        <v>2520</v>
      </c>
      <c r="H4673" s="245" t="s">
        <v>12944</v>
      </c>
      <c r="I4673" s="245" t="s">
        <v>24</v>
      </c>
      <c r="J4673" s="245" t="s">
        <v>569</v>
      </c>
      <c r="K4673" s="246" t="s">
        <v>24797</v>
      </c>
      <c r="L4673" s="245" t="s">
        <v>568</v>
      </c>
      <c r="M4673"/>
      <c r="N4673"/>
      <c r="O4673"/>
      <c r="P4673"/>
      <c r="Q4673"/>
      <c r="R4673"/>
      <c r="S4673"/>
      <c r="T4673"/>
      <c r="U4673"/>
      <c r="V4673"/>
      <c r="W4673"/>
      <c r="X4673"/>
      <c r="Y4673"/>
      <c r="Z4673"/>
      <c r="AA4673"/>
      <c r="AB4673"/>
      <c r="AC4673"/>
      <c r="AD4673"/>
      <c r="AE4673"/>
      <c r="AF4673"/>
      <c r="AG4673"/>
      <c r="AH4673"/>
      <c r="AI4673"/>
      <c r="AJ4673"/>
      <c r="AK4673"/>
      <c r="AL4673"/>
      <c r="AM4673"/>
      <c r="AN4673"/>
      <c r="AO4673"/>
      <c r="AP4673"/>
      <c r="AQ4673"/>
      <c r="AR4673"/>
      <c r="AS4673"/>
      <c r="AT4673"/>
      <c r="AU4673"/>
      <c r="AV4673"/>
      <c r="AW4673"/>
      <c r="AX4673"/>
      <c r="AY4673"/>
      <c r="AZ4673"/>
      <c r="BA4673"/>
      <c r="BB4673"/>
      <c r="BC4673"/>
      <c r="BD4673"/>
      <c r="BE4673"/>
      <c r="BF4673"/>
      <c r="BG4673"/>
      <c r="BH4673"/>
      <c r="BI4673"/>
      <c r="BJ4673"/>
      <c r="BK4673"/>
      <c r="BL4673"/>
      <c r="BM4673"/>
      <c r="BN4673"/>
      <c r="BO4673"/>
    </row>
    <row r="4674" spans="1:67" ht="15" x14ac:dyDescent="0.25">
      <c r="A4674" s="245" t="s">
        <v>2037</v>
      </c>
      <c r="B4674" s="245" t="s">
        <v>2036</v>
      </c>
      <c r="C4674" s="245" t="s">
        <v>2430</v>
      </c>
      <c r="D4674" s="245" t="s">
        <v>2429</v>
      </c>
      <c r="E4674" s="246" t="s">
        <v>44</v>
      </c>
      <c r="F4674" s="245" t="s">
        <v>44</v>
      </c>
      <c r="G4674" s="245" t="s">
        <v>2519</v>
      </c>
      <c r="H4674" s="245" t="s">
        <v>12945</v>
      </c>
      <c r="I4674" s="245" t="s">
        <v>24</v>
      </c>
      <c r="J4674" s="245" t="s">
        <v>569</v>
      </c>
      <c r="K4674" s="246" t="s">
        <v>24798</v>
      </c>
      <c r="L4674" s="245" t="s">
        <v>568</v>
      </c>
      <c r="M4674"/>
      <c r="N4674"/>
      <c r="O4674"/>
      <c r="P4674"/>
      <c r="Q4674"/>
      <c r="R4674"/>
      <c r="S4674"/>
      <c r="T4674"/>
      <c r="U4674"/>
      <c r="V4674"/>
      <c r="W4674"/>
      <c r="X4674"/>
      <c r="Y4674"/>
      <c r="Z4674"/>
      <c r="AA4674"/>
      <c r="AB4674"/>
      <c r="AC4674"/>
      <c r="AD4674"/>
      <c r="AE4674"/>
      <c r="AF4674"/>
      <c r="AG4674"/>
      <c r="AH4674"/>
      <c r="AI4674"/>
      <c r="AJ4674"/>
      <c r="AK4674"/>
      <c r="AL4674"/>
      <c r="AM4674"/>
      <c r="AN4674"/>
      <c r="AO4674"/>
      <c r="AP4674"/>
      <c r="AQ4674"/>
      <c r="AR4674"/>
      <c r="AS4674"/>
      <c r="AT4674"/>
      <c r="AU4674"/>
      <c r="AV4674"/>
      <c r="AW4674"/>
      <c r="AX4674"/>
      <c r="AY4674"/>
      <c r="AZ4674"/>
      <c r="BA4674"/>
      <c r="BB4674"/>
      <c r="BC4674"/>
      <c r="BD4674"/>
      <c r="BE4674"/>
      <c r="BF4674"/>
      <c r="BG4674"/>
      <c r="BH4674"/>
      <c r="BI4674"/>
      <c r="BJ4674"/>
      <c r="BK4674"/>
      <c r="BL4674"/>
      <c r="BM4674"/>
      <c r="BN4674"/>
      <c r="BO4674"/>
    </row>
    <row r="4675" spans="1:67" ht="15" x14ac:dyDescent="0.25">
      <c r="A4675" s="245" t="s">
        <v>2037</v>
      </c>
      <c r="B4675" s="245" t="s">
        <v>2036</v>
      </c>
      <c r="C4675" s="245" t="s">
        <v>2430</v>
      </c>
      <c r="D4675" s="245" t="s">
        <v>2429</v>
      </c>
      <c r="E4675" s="246" t="s">
        <v>44</v>
      </c>
      <c r="F4675" s="245" t="s">
        <v>44</v>
      </c>
      <c r="G4675" s="245" t="s">
        <v>2518</v>
      </c>
      <c r="H4675" s="245" t="s">
        <v>12946</v>
      </c>
      <c r="I4675" s="245" t="s">
        <v>24</v>
      </c>
      <c r="J4675" s="245" t="s">
        <v>569</v>
      </c>
      <c r="K4675" s="246" t="s">
        <v>24799</v>
      </c>
      <c r="L4675" s="245" t="s">
        <v>568</v>
      </c>
      <c r="M4675"/>
      <c r="N4675"/>
      <c r="O4675"/>
      <c r="P4675"/>
      <c r="Q4675"/>
      <c r="R4675"/>
      <c r="S4675"/>
      <c r="T4675"/>
      <c r="U4675"/>
      <c r="V4675"/>
      <c r="W4675"/>
      <c r="X4675"/>
      <c r="Y4675"/>
      <c r="Z4675"/>
      <c r="AA4675"/>
      <c r="AB4675"/>
      <c r="AC4675"/>
      <c r="AD4675"/>
      <c r="AE4675"/>
      <c r="AF4675"/>
      <c r="AG4675"/>
      <c r="AH4675"/>
      <c r="AI4675"/>
      <c r="AJ4675"/>
      <c r="AK4675"/>
      <c r="AL4675"/>
      <c r="AM4675"/>
      <c r="AN4675"/>
      <c r="AO4675"/>
      <c r="AP4675"/>
      <c r="AQ4675"/>
      <c r="AR4675"/>
      <c r="AS4675"/>
      <c r="AT4675"/>
      <c r="AU4675"/>
      <c r="AV4675"/>
      <c r="AW4675"/>
      <c r="AX4675"/>
      <c r="AY4675"/>
      <c r="AZ4675"/>
      <c r="BA4675"/>
      <c r="BB4675"/>
      <c r="BC4675"/>
      <c r="BD4675"/>
      <c r="BE4675"/>
      <c r="BF4675"/>
      <c r="BG4675"/>
      <c r="BH4675"/>
      <c r="BI4675"/>
      <c r="BJ4675"/>
      <c r="BK4675"/>
      <c r="BL4675"/>
      <c r="BM4675"/>
      <c r="BN4675"/>
      <c r="BO4675"/>
    </row>
    <row r="4676" spans="1:67" ht="15" x14ac:dyDescent="0.25">
      <c r="A4676" s="245" t="s">
        <v>2037</v>
      </c>
      <c r="B4676" s="245" t="s">
        <v>2036</v>
      </c>
      <c r="C4676" s="245" t="s">
        <v>2430</v>
      </c>
      <c r="D4676" s="245" t="s">
        <v>2429</v>
      </c>
      <c r="E4676" s="246" t="s">
        <v>44</v>
      </c>
      <c r="F4676" s="245" t="s">
        <v>44</v>
      </c>
      <c r="G4676" s="245" t="s">
        <v>2517</v>
      </c>
      <c r="H4676" s="245" t="s">
        <v>12947</v>
      </c>
      <c r="I4676" s="245" t="s">
        <v>24</v>
      </c>
      <c r="J4676" s="245" t="s">
        <v>569</v>
      </c>
      <c r="K4676" s="246" t="s">
        <v>23684</v>
      </c>
      <c r="L4676" s="245" t="s">
        <v>568</v>
      </c>
      <c r="M4676"/>
      <c r="N4676"/>
      <c r="O4676"/>
      <c r="P4676"/>
      <c r="Q4676"/>
      <c r="R4676"/>
      <c r="S4676"/>
      <c r="T4676"/>
      <c r="U4676"/>
      <c r="V4676"/>
      <c r="W4676"/>
      <c r="X4676"/>
      <c r="Y4676"/>
      <c r="Z4676"/>
      <c r="AA4676"/>
      <c r="AB4676"/>
      <c r="AC4676"/>
      <c r="AD4676"/>
      <c r="AE4676"/>
      <c r="AF4676"/>
      <c r="AG4676"/>
      <c r="AH4676"/>
      <c r="AI4676"/>
      <c r="AJ4676"/>
      <c r="AK4676"/>
      <c r="AL4676"/>
      <c r="AM4676"/>
      <c r="AN4676"/>
      <c r="AO4676"/>
      <c r="AP4676"/>
      <c r="AQ4676"/>
      <c r="AR4676"/>
      <c r="AS4676"/>
      <c r="AT4676"/>
      <c r="AU4676"/>
      <c r="AV4676"/>
      <c r="AW4676"/>
      <c r="AX4676"/>
      <c r="AY4676"/>
      <c r="AZ4676"/>
      <c r="BA4676"/>
      <c r="BB4676"/>
      <c r="BC4676"/>
      <c r="BD4676"/>
      <c r="BE4676"/>
      <c r="BF4676"/>
      <c r="BG4676"/>
      <c r="BH4676"/>
      <c r="BI4676"/>
      <c r="BJ4676"/>
      <c r="BK4676"/>
      <c r="BL4676"/>
      <c r="BM4676"/>
      <c r="BN4676"/>
      <c r="BO4676"/>
    </row>
    <row r="4677" spans="1:67" ht="15" x14ac:dyDescent="0.25">
      <c r="A4677" s="245" t="s">
        <v>2037</v>
      </c>
      <c r="B4677" s="245" t="s">
        <v>2036</v>
      </c>
      <c r="C4677" s="245" t="s">
        <v>2430</v>
      </c>
      <c r="D4677" s="245" t="s">
        <v>2429</v>
      </c>
      <c r="E4677" s="246" t="s">
        <v>44</v>
      </c>
      <c r="F4677" s="245" t="s">
        <v>44</v>
      </c>
      <c r="G4677" s="245" t="s">
        <v>2516</v>
      </c>
      <c r="H4677" s="245" t="s">
        <v>12948</v>
      </c>
      <c r="I4677" s="245" t="s">
        <v>24</v>
      </c>
      <c r="J4677" s="245" t="s">
        <v>569</v>
      </c>
      <c r="K4677" s="246" t="s">
        <v>24800</v>
      </c>
      <c r="L4677" s="245" t="s">
        <v>568</v>
      </c>
      <c r="M4677"/>
      <c r="N4677"/>
      <c r="O4677"/>
      <c r="P4677"/>
      <c r="Q4677"/>
      <c r="R4677"/>
      <c r="S4677"/>
      <c r="T4677"/>
      <c r="U4677"/>
      <c r="V4677"/>
      <c r="W4677"/>
      <c r="X4677"/>
      <c r="Y4677"/>
      <c r="Z4677"/>
      <c r="AA4677"/>
      <c r="AB4677"/>
      <c r="AC4677"/>
      <c r="AD4677"/>
      <c r="AE4677"/>
      <c r="AF4677"/>
      <c r="AG4677"/>
      <c r="AH4677"/>
      <c r="AI4677"/>
      <c r="AJ4677"/>
      <c r="AK4677"/>
      <c r="AL4677"/>
      <c r="AM4677"/>
      <c r="AN4677"/>
      <c r="AO4677"/>
      <c r="AP4677"/>
      <c r="AQ4677"/>
      <c r="AR4677"/>
      <c r="AS4677"/>
      <c r="AT4677"/>
      <c r="AU4677"/>
      <c r="AV4677"/>
      <c r="AW4677"/>
      <c r="AX4677"/>
      <c r="AY4677"/>
      <c r="AZ4677"/>
      <c r="BA4677"/>
      <c r="BB4677"/>
      <c r="BC4677"/>
      <c r="BD4677"/>
      <c r="BE4677"/>
      <c r="BF4677"/>
      <c r="BG4677"/>
      <c r="BH4677"/>
      <c r="BI4677"/>
      <c r="BJ4677"/>
      <c r="BK4677"/>
      <c r="BL4677"/>
      <c r="BM4677"/>
      <c r="BN4677"/>
      <c r="BO4677"/>
    </row>
    <row r="4678" spans="1:67" ht="15" x14ac:dyDescent="0.25">
      <c r="A4678" s="245" t="s">
        <v>2037</v>
      </c>
      <c r="B4678" s="245" t="s">
        <v>2036</v>
      </c>
      <c r="C4678" s="245" t="s">
        <v>2430</v>
      </c>
      <c r="D4678" s="245" t="s">
        <v>2429</v>
      </c>
      <c r="E4678" s="246" t="s">
        <v>44</v>
      </c>
      <c r="F4678" s="245" t="s">
        <v>44</v>
      </c>
      <c r="G4678" s="245" t="s">
        <v>2515</v>
      </c>
      <c r="H4678" s="245" t="s">
        <v>12949</v>
      </c>
      <c r="I4678" s="245" t="s">
        <v>24</v>
      </c>
      <c r="J4678" s="245" t="s">
        <v>569</v>
      </c>
      <c r="K4678" s="246" t="s">
        <v>24801</v>
      </c>
      <c r="L4678" s="245" t="s">
        <v>568</v>
      </c>
      <c r="M4678"/>
      <c r="N4678"/>
      <c r="O4678"/>
      <c r="P4678"/>
      <c r="Q4678"/>
      <c r="R4678"/>
      <c r="S4678"/>
      <c r="T4678"/>
      <c r="U4678"/>
      <c r="V4678"/>
      <c r="W4678"/>
      <c r="X4678"/>
      <c r="Y4678"/>
      <c r="Z4678"/>
      <c r="AA4678"/>
      <c r="AB4678"/>
      <c r="AC4678"/>
      <c r="AD4678"/>
      <c r="AE4678"/>
      <c r="AF4678"/>
      <c r="AG4678"/>
      <c r="AH4678"/>
      <c r="AI4678"/>
      <c r="AJ4678"/>
      <c r="AK4678"/>
      <c r="AL4678"/>
      <c r="AM4678"/>
      <c r="AN4678"/>
      <c r="AO4678"/>
      <c r="AP4678"/>
      <c r="AQ4678"/>
      <c r="AR4678"/>
      <c r="AS4678"/>
      <c r="AT4678"/>
      <c r="AU4678"/>
      <c r="AV4678"/>
      <c r="AW4678"/>
      <c r="AX4678"/>
      <c r="AY4678"/>
      <c r="AZ4678"/>
      <c r="BA4678"/>
      <c r="BB4678"/>
      <c r="BC4678"/>
      <c r="BD4678"/>
      <c r="BE4678"/>
      <c r="BF4678"/>
      <c r="BG4678"/>
      <c r="BH4678"/>
      <c r="BI4678"/>
      <c r="BJ4678"/>
      <c r="BK4678"/>
      <c r="BL4678"/>
      <c r="BM4678"/>
      <c r="BN4678"/>
      <c r="BO4678"/>
    </row>
    <row r="4679" spans="1:67" ht="15" x14ac:dyDescent="0.25">
      <c r="A4679" s="245" t="s">
        <v>2037</v>
      </c>
      <c r="B4679" s="245" t="s">
        <v>2036</v>
      </c>
      <c r="C4679" s="245" t="s">
        <v>2430</v>
      </c>
      <c r="D4679" s="245" t="s">
        <v>2429</v>
      </c>
      <c r="E4679" s="246" t="s">
        <v>44</v>
      </c>
      <c r="F4679" s="245" t="s">
        <v>44</v>
      </c>
      <c r="G4679" s="245" t="s">
        <v>2514</v>
      </c>
      <c r="H4679" s="245" t="s">
        <v>12950</v>
      </c>
      <c r="I4679" s="245" t="s">
        <v>24</v>
      </c>
      <c r="J4679" s="245" t="s">
        <v>569</v>
      </c>
      <c r="K4679" s="246" t="s">
        <v>24802</v>
      </c>
      <c r="L4679" s="245" t="s">
        <v>568</v>
      </c>
      <c r="M4679"/>
      <c r="N4679"/>
      <c r="O4679"/>
      <c r="P4679"/>
      <c r="Q4679"/>
      <c r="R4679"/>
      <c r="S4679"/>
      <c r="T4679"/>
      <c r="U4679"/>
      <c r="V4679"/>
      <c r="W4679"/>
      <c r="X4679"/>
      <c r="Y4679"/>
      <c r="Z4679"/>
      <c r="AA4679"/>
      <c r="AB4679"/>
      <c r="AC4679"/>
      <c r="AD4679"/>
      <c r="AE4679"/>
      <c r="AF4679"/>
      <c r="AG4679"/>
      <c r="AH4679"/>
      <c r="AI4679"/>
      <c r="AJ4679"/>
      <c r="AK4679"/>
      <c r="AL4679"/>
      <c r="AM4679"/>
      <c r="AN4679"/>
      <c r="AO4679"/>
      <c r="AP4679"/>
      <c r="AQ4679"/>
      <c r="AR4679"/>
      <c r="AS4679"/>
      <c r="AT4679"/>
      <c r="AU4679"/>
      <c r="AV4679"/>
      <c r="AW4679"/>
      <c r="AX4679"/>
      <c r="AY4679"/>
      <c r="AZ4679"/>
      <c r="BA4679"/>
      <c r="BB4679"/>
      <c r="BC4679"/>
      <c r="BD4679"/>
      <c r="BE4679"/>
      <c r="BF4679"/>
      <c r="BG4679"/>
      <c r="BH4679"/>
      <c r="BI4679"/>
      <c r="BJ4679"/>
      <c r="BK4679"/>
      <c r="BL4679"/>
      <c r="BM4679"/>
      <c r="BN4679"/>
      <c r="BO4679"/>
    </row>
    <row r="4680" spans="1:67" ht="15" x14ac:dyDescent="0.25">
      <c r="A4680" s="245" t="s">
        <v>2037</v>
      </c>
      <c r="B4680" s="245" t="s">
        <v>2036</v>
      </c>
      <c r="C4680" s="245" t="s">
        <v>2430</v>
      </c>
      <c r="D4680" s="245" t="s">
        <v>2429</v>
      </c>
      <c r="E4680" s="246" t="s">
        <v>44</v>
      </c>
      <c r="F4680" s="245" t="s">
        <v>44</v>
      </c>
      <c r="G4680" s="245" t="s">
        <v>2513</v>
      </c>
      <c r="H4680" s="245" t="s">
        <v>12951</v>
      </c>
      <c r="I4680" s="245" t="s">
        <v>24</v>
      </c>
      <c r="J4680" s="245" t="s">
        <v>569</v>
      </c>
      <c r="K4680" s="246" t="s">
        <v>24803</v>
      </c>
      <c r="L4680" s="245" t="s">
        <v>568</v>
      </c>
      <c r="M4680"/>
      <c r="N4680"/>
      <c r="O4680"/>
      <c r="P4680"/>
      <c r="Q4680"/>
      <c r="R4680"/>
      <c r="S4680"/>
      <c r="T4680"/>
      <c r="U4680"/>
      <c r="V4680"/>
      <c r="W4680"/>
      <c r="X4680"/>
      <c r="Y4680"/>
      <c r="Z4680"/>
      <c r="AA4680"/>
      <c r="AB4680"/>
      <c r="AC4680"/>
      <c r="AD4680"/>
      <c r="AE4680"/>
      <c r="AF4680"/>
      <c r="AG4680"/>
      <c r="AH4680"/>
      <c r="AI4680"/>
      <c r="AJ4680"/>
      <c r="AK4680"/>
      <c r="AL4680"/>
      <c r="AM4680"/>
      <c r="AN4680"/>
      <c r="AO4680"/>
      <c r="AP4680"/>
      <c r="AQ4680"/>
      <c r="AR4680"/>
      <c r="AS4680"/>
      <c r="AT4680"/>
      <c r="AU4680"/>
      <c r="AV4680"/>
      <c r="AW4680"/>
      <c r="AX4680"/>
      <c r="AY4680"/>
      <c r="AZ4680"/>
      <c r="BA4680"/>
      <c r="BB4680"/>
      <c r="BC4680"/>
      <c r="BD4680"/>
      <c r="BE4680"/>
      <c r="BF4680"/>
      <c r="BG4680"/>
      <c r="BH4680"/>
      <c r="BI4680"/>
      <c r="BJ4680"/>
      <c r="BK4680"/>
      <c r="BL4680"/>
      <c r="BM4680"/>
      <c r="BN4680"/>
      <c r="BO4680"/>
    </row>
    <row r="4681" spans="1:67" ht="15" x14ac:dyDescent="0.25">
      <c r="A4681" s="245" t="s">
        <v>2037</v>
      </c>
      <c r="B4681" s="245" t="s">
        <v>2036</v>
      </c>
      <c r="C4681" s="245" t="s">
        <v>2430</v>
      </c>
      <c r="D4681" s="245" t="s">
        <v>2429</v>
      </c>
      <c r="E4681" s="246" t="s">
        <v>44</v>
      </c>
      <c r="F4681" s="245" t="s">
        <v>44</v>
      </c>
      <c r="G4681" s="245" t="s">
        <v>2512</v>
      </c>
      <c r="H4681" s="245" t="s">
        <v>12952</v>
      </c>
      <c r="I4681" s="245" t="s">
        <v>24</v>
      </c>
      <c r="J4681" s="245" t="s">
        <v>569</v>
      </c>
      <c r="K4681" s="246" t="s">
        <v>24804</v>
      </c>
      <c r="L4681" s="245" t="s">
        <v>568</v>
      </c>
      <c r="M4681"/>
      <c r="N4681"/>
      <c r="O4681"/>
      <c r="P4681"/>
      <c r="Q4681"/>
      <c r="R4681"/>
      <c r="S4681"/>
      <c r="T4681"/>
      <c r="U4681"/>
      <c r="V4681"/>
      <c r="W4681"/>
      <c r="X4681"/>
      <c r="Y4681"/>
      <c r="Z4681"/>
      <c r="AA4681"/>
      <c r="AB4681"/>
      <c r="AC4681"/>
      <c r="AD4681"/>
      <c r="AE4681"/>
      <c r="AF4681"/>
      <c r="AG4681"/>
      <c r="AH4681"/>
      <c r="AI4681"/>
      <c r="AJ4681"/>
      <c r="AK4681"/>
      <c r="AL4681"/>
      <c r="AM4681"/>
      <c r="AN4681"/>
      <c r="AO4681"/>
      <c r="AP4681"/>
      <c r="AQ4681"/>
      <c r="AR4681"/>
      <c r="AS4681"/>
      <c r="AT4681"/>
      <c r="AU4681"/>
      <c r="AV4681"/>
      <c r="AW4681"/>
      <c r="AX4681"/>
      <c r="AY4681"/>
      <c r="AZ4681"/>
      <c r="BA4681"/>
      <c r="BB4681"/>
      <c r="BC4681"/>
      <c r="BD4681"/>
      <c r="BE4681"/>
      <c r="BF4681"/>
      <c r="BG4681"/>
      <c r="BH4681"/>
      <c r="BI4681"/>
      <c r="BJ4681"/>
      <c r="BK4681"/>
      <c r="BL4681"/>
      <c r="BM4681"/>
      <c r="BN4681"/>
      <c r="BO4681"/>
    </row>
    <row r="4682" spans="1:67" ht="15" x14ac:dyDescent="0.25">
      <c r="A4682" s="245" t="s">
        <v>2037</v>
      </c>
      <c r="B4682" s="245" t="s">
        <v>2036</v>
      </c>
      <c r="C4682" s="245" t="s">
        <v>2430</v>
      </c>
      <c r="D4682" s="245" t="s">
        <v>2429</v>
      </c>
      <c r="E4682" s="246" t="s">
        <v>44</v>
      </c>
      <c r="F4682" s="245" t="s">
        <v>44</v>
      </c>
      <c r="G4682" s="245" t="s">
        <v>2511</v>
      </c>
      <c r="H4682" s="245" t="s">
        <v>12953</v>
      </c>
      <c r="I4682" s="245" t="s">
        <v>24</v>
      </c>
      <c r="J4682" s="245" t="s">
        <v>569</v>
      </c>
      <c r="K4682" s="246" t="s">
        <v>24805</v>
      </c>
      <c r="L4682" s="245" t="s">
        <v>568</v>
      </c>
      <c r="M4682"/>
      <c r="N4682"/>
      <c r="O4682"/>
      <c r="P4682"/>
      <c r="Q4682"/>
      <c r="R4682"/>
      <c r="S4682"/>
      <c r="T4682"/>
      <c r="U4682"/>
      <c r="V4682"/>
      <c r="W4682"/>
      <c r="X4682"/>
      <c r="Y4682"/>
      <c r="Z4682"/>
      <c r="AA4682"/>
      <c r="AB4682"/>
      <c r="AC4682"/>
      <c r="AD4682"/>
      <c r="AE4682"/>
      <c r="AF4682"/>
      <c r="AG4682"/>
      <c r="AH4682"/>
      <c r="AI4682"/>
      <c r="AJ4682"/>
      <c r="AK4682"/>
      <c r="AL4682"/>
      <c r="AM4682"/>
      <c r="AN4682"/>
      <c r="AO4682"/>
      <c r="AP4682"/>
      <c r="AQ4682"/>
      <c r="AR4682"/>
      <c r="AS4682"/>
      <c r="AT4682"/>
      <c r="AU4682"/>
      <c r="AV4682"/>
      <c r="AW4682"/>
      <c r="AX4682"/>
      <c r="AY4682"/>
      <c r="AZ4682"/>
      <c r="BA4682"/>
      <c r="BB4682"/>
      <c r="BC4682"/>
      <c r="BD4682"/>
      <c r="BE4682"/>
      <c r="BF4682"/>
      <c r="BG4682"/>
      <c r="BH4682"/>
      <c r="BI4682"/>
      <c r="BJ4682"/>
      <c r="BK4682"/>
      <c r="BL4682"/>
      <c r="BM4682"/>
      <c r="BN4682"/>
      <c r="BO4682"/>
    </row>
    <row r="4683" spans="1:67" ht="15" x14ac:dyDescent="0.25">
      <c r="A4683" s="245" t="s">
        <v>2037</v>
      </c>
      <c r="B4683" s="245" t="s">
        <v>2036</v>
      </c>
      <c r="C4683" s="245" t="s">
        <v>2430</v>
      </c>
      <c r="D4683" s="245" t="s">
        <v>2429</v>
      </c>
      <c r="E4683" s="246" t="s">
        <v>44</v>
      </c>
      <c r="F4683" s="245" t="s">
        <v>44</v>
      </c>
      <c r="G4683" s="245" t="s">
        <v>2510</v>
      </c>
      <c r="H4683" s="245" t="s">
        <v>12955</v>
      </c>
      <c r="I4683" s="245" t="s">
        <v>24</v>
      </c>
      <c r="J4683" s="245" t="s">
        <v>569</v>
      </c>
      <c r="K4683" s="246" t="s">
        <v>24806</v>
      </c>
      <c r="L4683" s="245" t="s">
        <v>568</v>
      </c>
      <c r="M4683"/>
      <c r="N4683"/>
      <c r="O4683"/>
      <c r="P4683"/>
      <c r="Q4683"/>
      <c r="R4683"/>
      <c r="S4683"/>
      <c r="T4683"/>
      <c r="U4683"/>
      <c r="V4683"/>
      <c r="W4683"/>
      <c r="X4683"/>
      <c r="Y4683"/>
      <c r="Z4683"/>
      <c r="AA4683"/>
      <c r="AB4683"/>
      <c r="AC4683"/>
      <c r="AD4683"/>
      <c r="AE4683"/>
      <c r="AF4683"/>
      <c r="AG4683"/>
      <c r="AH4683"/>
      <c r="AI4683"/>
      <c r="AJ4683"/>
      <c r="AK4683"/>
      <c r="AL4683"/>
      <c r="AM4683"/>
      <c r="AN4683"/>
      <c r="AO4683"/>
      <c r="AP4683"/>
      <c r="AQ4683"/>
      <c r="AR4683"/>
      <c r="AS4683"/>
      <c r="AT4683"/>
      <c r="AU4683"/>
      <c r="AV4683"/>
      <c r="AW4683"/>
      <c r="AX4683"/>
      <c r="AY4683"/>
      <c r="AZ4683"/>
      <c r="BA4683"/>
      <c r="BB4683"/>
      <c r="BC4683"/>
      <c r="BD4683"/>
      <c r="BE4683"/>
      <c r="BF4683"/>
      <c r="BG4683"/>
      <c r="BH4683"/>
      <c r="BI4683"/>
      <c r="BJ4683"/>
      <c r="BK4683"/>
      <c r="BL4683"/>
      <c r="BM4683"/>
      <c r="BN4683"/>
      <c r="BO4683"/>
    </row>
    <row r="4684" spans="1:67" ht="15" x14ac:dyDescent="0.25">
      <c r="A4684" s="245" t="s">
        <v>2037</v>
      </c>
      <c r="B4684" s="245" t="s">
        <v>2036</v>
      </c>
      <c r="C4684" s="245" t="s">
        <v>2430</v>
      </c>
      <c r="D4684" s="245" t="s">
        <v>2429</v>
      </c>
      <c r="E4684" s="246" t="s">
        <v>44</v>
      </c>
      <c r="F4684" s="245" t="s">
        <v>44</v>
      </c>
      <c r="G4684" s="245" t="s">
        <v>2509</v>
      </c>
      <c r="H4684" s="245" t="s">
        <v>12956</v>
      </c>
      <c r="I4684" s="245" t="s">
        <v>24</v>
      </c>
      <c r="J4684" s="245" t="s">
        <v>569</v>
      </c>
      <c r="K4684" s="246" t="s">
        <v>9303</v>
      </c>
      <c r="L4684" s="245" t="s">
        <v>568</v>
      </c>
      <c r="M4684"/>
      <c r="N4684"/>
      <c r="O4684"/>
      <c r="P4684"/>
      <c r="Q4684"/>
      <c r="R4684"/>
      <c r="S4684"/>
      <c r="T4684"/>
      <c r="U4684"/>
      <c r="V4684"/>
      <c r="W4684"/>
      <c r="X4684"/>
      <c r="Y4684"/>
      <c r="Z4684"/>
      <c r="AA4684"/>
      <c r="AB4684"/>
      <c r="AC4684"/>
      <c r="AD4684"/>
      <c r="AE4684"/>
      <c r="AF4684"/>
      <c r="AG4684"/>
      <c r="AH4684"/>
      <c r="AI4684"/>
      <c r="AJ4684"/>
      <c r="AK4684"/>
      <c r="AL4684"/>
      <c r="AM4684"/>
      <c r="AN4684"/>
      <c r="AO4684"/>
      <c r="AP4684"/>
      <c r="AQ4684"/>
      <c r="AR4684"/>
      <c r="AS4684"/>
      <c r="AT4684"/>
      <c r="AU4684"/>
      <c r="AV4684"/>
      <c r="AW4684"/>
      <c r="AX4684"/>
      <c r="AY4684"/>
      <c r="AZ4684"/>
      <c r="BA4684"/>
      <c r="BB4684"/>
      <c r="BC4684"/>
      <c r="BD4684"/>
      <c r="BE4684"/>
      <c r="BF4684"/>
      <c r="BG4684"/>
      <c r="BH4684"/>
      <c r="BI4684"/>
      <c r="BJ4684"/>
      <c r="BK4684"/>
      <c r="BL4684"/>
      <c r="BM4684"/>
      <c r="BN4684"/>
      <c r="BO4684"/>
    </row>
    <row r="4685" spans="1:67" ht="15" x14ac:dyDescent="0.25">
      <c r="A4685" s="245" t="s">
        <v>2037</v>
      </c>
      <c r="B4685" s="245" t="s">
        <v>2036</v>
      </c>
      <c r="C4685" s="245" t="s">
        <v>2430</v>
      </c>
      <c r="D4685" s="245" t="s">
        <v>2429</v>
      </c>
      <c r="E4685" s="246" t="s">
        <v>44</v>
      </c>
      <c r="F4685" s="245" t="s">
        <v>44</v>
      </c>
      <c r="G4685" s="245" t="s">
        <v>2507</v>
      </c>
      <c r="H4685" s="245" t="s">
        <v>12957</v>
      </c>
      <c r="I4685" s="245" t="s">
        <v>24</v>
      </c>
      <c r="J4685" s="245" t="s">
        <v>569</v>
      </c>
      <c r="K4685" s="246" t="s">
        <v>24807</v>
      </c>
      <c r="L4685" s="245" t="s">
        <v>568</v>
      </c>
      <c r="M4685"/>
      <c r="N4685"/>
      <c r="O4685"/>
      <c r="P4685"/>
      <c r="Q4685"/>
      <c r="R4685"/>
      <c r="S4685"/>
      <c r="T4685"/>
      <c r="U4685"/>
      <c r="V4685"/>
      <c r="W4685"/>
      <c r="X4685"/>
      <c r="Y4685"/>
      <c r="Z4685"/>
      <c r="AA4685"/>
      <c r="AB4685"/>
      <c r="AC4685"/>
      <c r="AD4685"/>
      <c r="AE4685"/>
      <c r="AF4685"/>
      <c r="AG4685"/>
      <c r="AH4685"/>
      <c r="AI4685"/>
      <c r="AJ4685"/>
      <c r="AK4685"/>
      <c r="AL4685"/>
      <c r="AM4685"/>
      <c r="AN4685"/>
      <c r="AO4685"/>
      <c r="AP4685"/>
      <c r="AQ4685"/>
      <c r="AR4685"/>
      <c r="AS4685"/>
      <c r="AT4685"/>
      <c r="AU4685"/>
      <c r="AV4685"/>
      <c r="AW4685"/>
      <c r="AX4685"/>
      <c r="AY4685"/>
      <c r="AZ4685"/>
      <c r="BA4685"/>
      <c r="BB4685"/>
      <c r="BC4685"/>
      <c r="BD4685"/>
      <c r="BE4685"/>
      <c r="BF4685"/>
      <c r="BG4685"/>
      <c r="BH4685"/>
      <c r="BI4685"/>
      <c r="BJ4685"/>
      <c r="BK4685"/>
      <c r="BL4685"/>
      <c r="BM4685"/>
      <c r="BN4685"/>
      <c r="BO4685"/>
    </row>
    <row r="4686" spans="1:67" ht="15" x14ac:dyDescent="0.25">
      <c r="A4686" s="245" t="s">
        <v>2037</v>
      </c>
      <c r="B4686" s="245" t="s">
        <v>2036</v>
      </c>
      <c r="C4686" s="245" t="s">
        <v>2430</v>
      </c>
      <c r="D4686" s="245" t="s">
        <v>2429</v>
      </c>
      <c r="E4686" s="246" t="s">
        <v>44</v>
      </c>
      <c r="F4686" s="245" t="s">
        <v>44</v>
      </c>
      <c r="G4686" s="245" t="s">
        <v>2505</v>
      </c>
      <c r="H4686" s="245" t="s">
        <v>12958</v>
      </c>
      <c r="I4686" s="245" t="s">
        <v>24</v>
      </c>
      <c r="J4686" s="245" t="s">
        <v>569</v>
      </c>
      <c r="K4686" s="246" t="s">
        <v>24808</v>
      </c>
      <c r="L4686" s="245" t="s">
        <v>568</v>
      </c>
      <c r="M4686"/>
      <c r="N4686"/>
      <c r="O4686"/>
      <c r="P4686"/>
      <c r="Q4686"/>
      <c r="R4686"/>
      <c r="S4686"/>
      <c r="T4686"/>
      <c r="U4686"/>
      <c r="V4686"/>
      <c r="W4686"/>
      <c r="X4686"/>
      <c r="Y4686"/>
      <c r="Z4686"/>
      <c r="AA4686"/>
      <c r="AB4686"/>
      <c r="AC4686"/>
      <c r="AD4686"/>
      <c r="AE4686"/>
      <c r="AF4686"/>
      <c r="AG4686"/>
      <c r="AH4686"/>
      <c r="AI4686"/>
      <c r="AJ4686"/>
      <c r="AK4686"/>
      <c r="AL4686"/>
      <c r="AM4686"/>
      <c r="AN4686"/>
      <c r="AO4686"/>
      <c r="AP4686"/>
      <c r="AQ4686"/>
      <c r="AR4686"/>
      <c r="AS4686"/>
      <c r="AT4686"/>
      <c r="AU4686"/>
      <c r="AV4686"/>
      <c r="AW4686"/>
      <c r="AX4686"/>
      <c r="AY4686"/>
      <c r="AZ4686"/>
      <c r="BA4686"/>
      <c r="BB4686"/>
      <c r="BC4686"/>
      <c r="BD4686"/>
      <c r="BE4686"/>
      <c r="BF4686"/>
      <c r="BG4686"/>
      <c r="BH4686"/>
      <c r="BI4686"/>
      <c r="BJ4686"/>
      <c r="BK4686"/>
      <c r="BL4686"/>
      <c r="BM4686"/>
      <c r="BN4686"/>
      <c r="BO4686"/>
    </row>
    <row r="4687" spans="1:67" ht="15" x14ac:dyDescent="0.25">
      <c r="A4687" s="245" t="s">
        <v>2037</v>
      </c>
      <c r="B4687" s="245" t="s">
        <v>2036</v>
      </c>
      <c r="C4687" s="245" t="s">
        <v>2430</v>
      </c>
      <c r="D4687" s="245" t="s">
        <v>2429</v>
      </c>
      <c r="E4687" s="246" t="s">
        <v>44</v>
      </c>
      <c r="F4687" s="245" t="s">
        <v>44</v>
      </c>
      <c r="G4687" s="245" t="s">
        <v>2504</v>
      </c>
      <c r="H4687" s="245" t="s">
        <v>12959</v>
      </c>
      <c r="I4687" s="245" t="s">
        <v>24</v>
      </c>
      <c r="J4687" s="245" t="s">
        <v>569</v>
      </c>
      <c r="K4687" s="246" t="s">
        <v>23061</v>
      </c>
      <c r="L4687" s="245" t="s">
        <v>568</v>
      </c>
      <c r="M4687"/>
      <c r="N4687"/>
      <c r="O4687"/>
      <c r="P4687"/>
      <c r="Q4687"/>
      <c r="R4687"/>
      <c r="S4687"/>
      <c r="T4687"/>
      <c r="U4687"/>
      <c r="V4687"/>
      <c r="W4687"/>
      <c r="X4687"/>
      <c r="Y4687"/>
      <c r="Z4687"/>
      <c r="AA4687"/>
      <c r="AB4687"/>
      <c r="AC4687"/>
      <c r="AD4687"/>
      <c r="AE4687"/>
      <c r="AF4687"/>
      <c r="AG4687"/>
      <c r="AH4687"/>
      <c r="AI4687"/>
      <c r="AJ4687"/>
      <c r="AK4687"/>
      <c r="AL4687"/>
      <c r="AM4687"/>
      <c r="AN4687"/>
      <c r="AO4687"/>
      <c r="AP4687"/>
      <c r="AQ4687"/>
      <c r="AR4687"/>
      <c r="AS4687"/>
      <c r="AT4687"/>
      <c r="AU4687"/>
      <c r="AV4687"/>
      <c r="AW4687"/>
      <c r="AX4687"/>
      <c r="AY4687"/>
      <c r="AZ4687"/>
      <c r="BA4687"/>
      <c r="BB4687"/>
      <c r="BC4687"/>
      <c r="BD4687"/>
      <c r="BE4687"/>
      <c r="BF4687"/>
      <c r="BG4687"/>
      <c r="BH4687"/>
      <c r="BI4687"/>
      <c r="BJ4687"/>
      <c r="BK4687"/>
      <c r="BL4687"/>
      <c r="BM4687"/>
      <c r="BN4687"/>
      <c r="BO4687"/>
    </row>
    <row r="4688" spans="1:67" ht="15" x14ac:dyDescent="0.25">
      <c r="A4688" s="245" t="s">
        <v>2037</v>
      </c>
      <c r="B4688" s="245" t="s">
        <v>2036</v>
      </c>
      <c r="C4688" s="245" t="s">
        <v>2430</v>
      </c>
      <c r="D4688" s="245" t="s">
        <v>2429</v>
      </c>
      <c r="E4688" s="246" t="s">
        <v>44</v>
      </c>
      <c r="F4688" s="245" t="s">
        <v>44</v>
      </c>
      <c r="G4688" s="245" t="s">
        <v>2503</v>
      </c>
      <c r="H4688" s="245" t="s">
        <v>12960</v>
      </c>
      <c r="I4688" s="245" t="s">
        <v>24</v>
      </c>
      <c r="J4688" s="245" t="s">
        <v>569</v>
      </c>
      <c r="K4688" s="246" t="s">
        <v>24809</v>
      </c>
      <c r="L4688" s="245" t="s">
        <v>568</v>
      </c>
      <c r="M4688"/>
      <c r="N4688"/>
      <c r="O4688"/>
      <c r="P4688"/>
      <c r="Q4688"/>
      <c r="R4688"/>
      <c r="S4688"/>
      <c r="T4688"/>
      <c r="U4688"/>
      <c r="V4688"/>
      <c r="W4688"/>
      <c r="X4688"/>
      <c r="Y4688"/>
      <c r="Z4688"/>
      <c r="AA4688"/>
      <c r="AB4688"/>
      <c r="AC4688"/>
      <c r="AD4688"/>
      <c r="AE4688"/>
      <c r="AF4688"/>
      <c r="AG4688"/>
      <c r="AH4688"/>
      <c r="AI4688"/>
      <c r="AJ4688"/>
      <c r="AK4688"/>
      <c r="AL4688"/>
      <c r="AM4688"/>
      <c r="AN4688"/>
      <c r="AO4688"/>
      <c r="AP4688"/>
      <c r="AQ4688"/>
      <c r="AR4688"/>
      <c r="AS4688"/>
      <c r="AT4688"/>
      <c r="AU4688"/>
      <c r="AV4688"/>
      <c r="AW4688"/>
      <c r="AX4688"/>
      <c r="AY4688"/>
      <c r="AZ4688"/>
      <c r="BA4688"/>
      <c r="BB4688"/>
      <c r="BC4688"/>
      <c r="BD4688"/>
      <c r="BE4688"/>
      <c r="BF4688"/>
      <c r="BG4688"/>
      <c r="BH4688"/>
      <c r="BI4688"/>
      <c r="BJ4688"/>
      <c r="BK4688"/>
      <c r="BL4688"/>
      <c r="BM4688"/>
      <c r="BN4688"/>
      <c r="BO4688"/>
    </row>
    <row r="4689" spans="1:67" ht="15" x14ac:dyDescent="0.25">
      <c r="A4689" s="245" t="s">
        <v>2037</v>
      </c>
      <c r="B4689" s="245" t="s">
        <v>2036</v>
      </c>
      <c r="C4689" s="245" t="s">
        <v>2430</v>
      </c>
      <c r="D4689" s="245" t="s">
        <v>2429</v>
      </c>
      <c r="E4689" s="246" t="s">
        <v>44</v>
      </c>
      <c r="F4689" s="245" t="s">
        <v>44</v>
      </c>
      <c r="G4689" s="245" t="s">
        <v>2502</v>
      </c>
      <c r="H4689" s="245" t="s">
        <v>12962</v>
      </c>
      <c r="I4689" s="245" t="s">
        <v>24</v>
      </c>
      <c r="J4689" s="245" t="s">
        <v>569</v>
      </c>
      <c r="K4689" s="246" t="s">
        <v>24810</v>
      </c>
      <c r="L4689" s="245" t="s">
        <v>568</v>
      </c>
      <c r="M4689"/>
      <c r="N4689"/>
      <c r="O4689"/>
      <c r="P4689"/>
      <c r="Q4689"/>
      <c r="R4689"/>
      <c r="S4689"/>
      <c r="T4689"/>
      <c r="U4689"/>
      <c r="V4689"/>
      <c r="W4689"/>
      <c r="X4689"/>
      <c r="Y4689"/>
      <c r="Z4689"/>
      <c r="AA4689"/>
      <c r="AB4689"/>
      <c r="AC4689"/>
      <c r="AD4689"/>
      <c r="AE4689"/>
      <c r="AF4689"/>
      <c r="AG4689"/>
      <c r="AH4689"/>
      <c r="AI4689"/>
      <c r="AJ4689"/>
      <c r="AK4689"/>
      <c r="AL4689"/>
      <c r="AM4689"/>
      <c r="AN4689"/>
      <c r="AO4689"/>
      <c r="AP4689"/>
      <c r="AQ4689"/>
      <c r="AR4689"/>
      <c r="AS4689"/>
      <c r="AT4689"/>
      <c r="AU4689"/>
      <c r="AV4689"/>
      <c r="AW4689"/>
      <c r="AX4689"/>
      <c r="AY4689"/>
      <c r="AZ4689"/>
      <c r="BA4689"/>
      <c r="BB4689"/>
      <c r="BC4689"/>
      <c r="BD4689"/>
      <c r="BE4689"/>
      <c r="BF4689"/>
      <c r="BG4689"/>
      <c r="BH4689"/>
      <c r="BI4689"/>
      <c r="BJ4689"/>
      <c r="BK4689"/>
      <c r="BL4689"/>
      <c r="BM4689"/>
      <c r="BN4689"/>
      <c r="BO4689"/>
    </row>
    <row r="4690" spans="1:67" ht="15" x14ac:dyDescent="0.25">
      <c r="A4690" s="245" t="s">
        <v>2037</v>
      </c>
      <c r="B4690" s="245" t="s">
        <v>2036</v>
      </c>
      <c r="C4690" s="245" t="s">
        <v>2430</v>
      </c>
      <c r="D4690" s="245" t="s">
        <v>2429</v>
      </c>
      <c r="E4690" s="246" t="s">
        <v>44</v>
      </c>
      <c r="F4690" s="245" t="s">
        <v>44</v>
      </c>
      <c r="G4690" s="245" t="s">
        <v>2501</v>
      </c>
      <c r="H4690" s="245" t="s">
        <v>12963</v>
      </c>
      <c r="I4690" s="245" t="s">
        <v>24</v>
      </c>
      <c r="J4690" s="245" t="s">
        <v>569</v>
      </c>
      <c r="K4690" s="246" t="s">
        <v>24811</v>
      </c>
      <c r="L4690" s="245" t="s">
        <v>568</v>
      </c>
      <c r="M4690"/>
      <c r="N4690"/>
      <c r="O4690"/>
      <c r="P4690"/>
      <c r="Q4690"/>
      <c r="R4690"/>
      <c r="S4690"/>
      <c r="T4690"/>
      <c r="U4690"/>
      <c r="V4690"/>
      <c r="W4690"/>
      <c r="X4690"/>
      <c r="Y4690"/>
      <c r="Z4690"/>
      <c r="AA4690"/>
      <c r="AB4690"/>
      <c r="AC4690"/>
      <c r="AD4690"/>
      <c r="AE4690"/>
      <c r="AF4690"/>
      <c r="AG4690"/>
      <c r="AH4690"/>
      <c r="AI4690"/>
      <c r="AJ4690"/>
      <c r="AK4690"/>
      <c r="AL4690"/>
      <c r="AM4690"/>
      <c r="AN4690"/>
      <c r="AO4690"/>
      <c r="AP4690"/>
      <c r="AQ4690"/>
      <c r="AR4690"/>
      <c r="AS4690"/>
      <c r="AT4690"/>
      <c r="AU4690"/>
      <c r="AV4690"/>
      <c r="AW4690"/>
      <c r="AX4690"/>
      <c r="AY4690"/>
      <c r="AZ4690"/>
      <c r="BA4690"/>
      <c r="BB4690"/>
      <c r="BC4690"/>
      <c r="BD4690"/>
      <c r="BE4690"/>
      <c r="BF4690"/>
      <c r="BG4690"/>
      <c r="BH4690"/>
      <c r="BI4690"/>
      <c r="BJ4690"/>
      <c r="BK4690"/>
      <c r="BL4690"/>
      <c r="BM4690"/>
      <c r="BN4690"/>
      <c r="BO4690"/>
    </row>
    <row r="4691" spans="1:67" ht="15" x14ac:dyDescent="0.25">
      <c r="A4691" s="245" t="s">
        <v>2037</v>
      </c>
      <c r="B4691" s="245" t="s">
        <v>2036</v>
      </c>
      <c r="C4691" s="245" t="s">
        <v>2430</v>
      </c>
      <c r="D4691" s="245" t="s">
        <v>2429</v>
      </c>
      <c r="E4691" s="246" t="s">
        <v>44</v>
      </c>
      <c r="F4691" s="245" t="s">
        <v>44</v>
      </c>
      <c r="G4691" s="245" t="s">
        <v>2500</v>
      </c>
      <c r="H4691" s="245" t="s">
        <v>12964</v>
      </c>
      <c r="I4691" s="245" t="s">
        <v>24</v>
      </c>
      <c r="J4691" s="245" t="s">
        <v>569</v>
      </c>
      <c r="K4691" s="246" t="s">
        <v>24812</v>
      </c>
      <c r="L4691" s="245" t="s">
        <v>568</v>
      </c>
      <c r="M4691"/>
      <c r="N4691"/>
      <c r="O4691"/>
      <c r="P4691"/>
      <c r="Q4691"/>
      <c r="R4691"/>
      <c r="S4691"/>
      <c r="T4691"/>
      <c r="U4691"/>
      <c r="V4691"/>
      <c r="W4691"/>
      <c r="X4691"/>
      <c r="Y4691"/>
      <c r="Z4691"/>
      <c r="AA4691"/>
      <c r="AB4691"/>
      <c r="AC4691"/>
      <c r="AD4691"/>
      <c r="AE4691"/>
      <c r="AF4691"/>
      <c r="AG4691"/>
      <c r="AH4691"/>
      <c r="AI4691"/>
      <c r="AJ4691"/>
      <c r="AK4691"/>
      <c r="AL4691"/>
      <c r="AM4691"/>
      <c r="AN4691"/>
      <c r="AO4691"/>
      <c r="AP4691"/>
      <c r="AQ4691"/>
      <c r="AR4691"/>
      <c r="AS4691"/>
      <c r="AT4691"/>
      <c r="AU4691"/>
      <c r="AV4691"/>
      <c r="AW4691"/>
      <c r="AX4691"/>
      <c r="AY4691"/>
      <c r="AZ4691"/>
      <c r="BA4691"/>
      <c r="BB4691"/>
      <c r="BC4691"/>
      <c r="BD4691"/>
      <c r="BE4691"/>
      <c r="BF4691"/>
      <c r="BG4691"/>
      <c r="BH4691"/>
      <c r="BI4691"/>
      <c r="BJ4691"/>
      <c r="BK4691"/>
      <c r="BL4691"/>
      <c r="BM4691"/>
      <c r="BN4691"/>
      <c r="BO4691"/>
    </row>
    <row r="4692" spans="1:67" ht="15" x14ac:dyDescent="0.25">
      <c r="A4692" s="245" t="s">
        <v>2037</v>
      </c>
      <c r="B4692" s="245" t="s">
        <v>2036</v>
      </c>
      <c r="C4692" s="245" t="s">
        <v>2430</v>
      </c>
      <c r="D4692" s="245" t="s">
        <v>2429</v>
      </c>
      <c r="E4692" s="246" t="s">
        <v>44</v>
      </c>
      <c r="F4692" s="245" t="s">
        <v>44</v>
      </c>
      <c r="G4692" s="245" t="s">
        <v>2499</v>
      </c>
      <c r="H4692" s="245" t="s">
        <v>12965</v>
      </c>
      <c r="I4692" s="245" t="s">
        <v>24</v>
      </c>
      <c r="J4692" s="245" t="s">
        <v>569</v>
      </c>
      <c r="K4692" s="246" t="s">
        <v>24813</v>
      </c>
      <c r="L4692" s="245" t="s">
        <v>568</v>
      </c>
      <c r="M4692"/>
      <c r="N4692"/>
      <c r="O4692"/>
      <c r="P4692"/>
      <c r="Q4692"/>
      <c r="R4692"/>
      <c r="S4692"/>
      <c r="T4692"/>
      <c r="U4692"/>
      <c r="V4692"/>
      <c r="W4692"/>
      <c r="X4692"/>
      <c r="Y4692"/>
      <c r="Z4692"/>
      <c r="AA4692"/>
      <c r="AB4692"/>
      <c r="AC4692"/>
      <c r="AD4692"/>
      <c r="AE4692"/>
      <c r="AF4692"/>
      <c r="AG4692"/>
      <c r="AH4692"/>
      <c r="AI4692"/>
      <c r="AJ4692"/>
      <c r="AK4692"/>
      <c r="AL4692"/>
      <c r="AM4692"/>
      <c r="AN4692"/>
      <c r="AO4692"/>
      <c r="AP4692"/>
      <c r="AQ4692"/>
      <c r="AR4692"/>
      <c r="AS4692"/>
      <c r="AT4692"/>
      <c r="AU4692"/>
      <c r="AV4692"/>
      <c r="AW4692"/>
      <c r="AX4692"/>
      <c r="AY4692"/>
      <c r="AZ4692"/>
      <c r="BA4692"/>
      <c r="BB4692"/>
      <c r="BC4692"/>
      <c r="BD4692"/>
      <c r="BE4692"/>
      <c r="BF4692"/>
      <c r="BG4692"/>
      <c r="BH4692"/>
      <c r="BI4692"/>
      <c r="BJ4692"/>
      <c r="BK4692"/>
      <c r="BL4692"/>
      <c r="BM4692"/>
      <c r="BN4692"/>
      <c r="BO4692"/>
    </row>
    <row r="4693" spans="1:67" ht="15" x14ac:dyDescent="0.25">
      <c r="A4693" s="245" t="s">
        <v>2037</v>
      </c>
      <c r="B4693" s="245" t="s">
        <v>2036</v>
      </c>
      <c r="C4693" s="245" t="s">
        <v>2430</v>
      </c>
      <c r="D4693" s="245" t="s">
        <v>2429</v>
      </c>
      <c r="E4693" s="246" t="s">
        <v>44</v>
      </c>
      <c r="F4693" s="245" t="s">
        <v>44</v>
      </c>
      <c r="G4693" s="245" t="s">
        <v>2498</v>
      </c>
      <c r="H4693" s="245" t="s">
        <v>12966</v>
      </c>
      <c r="I4693" s="245" t="s">
        <v>24</v>
      </c>
      <c r="J4693" s="245" t="s">
        <v>569</v>
      </c>
      <c r="K4693" s="246" t="s">
        <v>24814</v>
      </c>
      <c r="L4693" s="245" t="s">
        <v>568</v>
      </c>
      <c r="M4693"/>
      <c r="N4693"/>
      <c r="O4693"/>
      <c r="P4693"/>
      <c r="Q4693"/>
      <c r="R4693"/>
      <c r="S4693"/>
      <c r="T4693"/>
      <c r="U4693"/>
      <c r="V4693"/>
      <c r="W4693"/>
      <c r="X4693"/>
      <c r="Y4693"/>
      <c r="Z4693"/>
      <c r="AA4693"/>
      <c r="AB4693"/>
      <c r="AC4693"/>
      <c r="AD4693"/>
      <c r="AE4693"/>
      <c r="AF4693"/>
      <c r="AG4693"/>
      <c r="AH4693"/>
      <c r="AI4693"/>
      <c r="AJ4693"/>
      <c r="AK4693"/>
      <c r="AL4693"/>
      <c r="AM4693"/>
      <c r="AN4693"/>
      <c r="AO4693"/>
      <c r="AP4693"/>
      <c r="AQ4693"/>
      <c r="AR4693"/>
      <c r="AS4693"/>
      <c r="AT4693"/>
      <c r="AU4693"/>
      <c r="AV4693"/>
      <c r="AW4693"/>
      <c r="AX4693"/>
      <c r="AY4693"/>
      <c r="AZ4693"/>
      <c r="BA4693"/>
      <c r="BB4693"/>
      <c r="BC4693"/>
      <c r="BD4693"/>
      <c r="BE4693"/>
      <c r="BF4693"/>
      <c r="BG4693"/>
      <c r="BH4693"/>
      <c r="BI4693"/>
      <c r="BJ4693"/>
      <c r="BK4693"/>
      <c r="BL4693"/>
      <c r="BM4693"/>
      <c r="BN4693"/>
      <c r="BO4693"/>
    </row>
    <row r="4694" spans="1:67" ht="15" x14ac:dyDescent="0.25">
      <c r="A4694" s="245" t="s">
        <v>2037</v>
      </c>
      <c r="B4694" s="245" t="s">
        <v>2036</v>
      </c>
      <c r="C4694" s="245" t="s">
        <v>2430</v>
      </c>
      <c r="D4694" s="245" t="s">
        <v>2429</v>
      </c>
      <c r="E4694" s="246" t="s">
        <v>44</v>
      </c>
      <c r="F4694" s="245" t="s">
        <v>44</v>
      </c>
      <c r="G4694" s="245" t="s">
        <v>2497</v>
      </c>
      <c r="H4694" s="245" t="s">
        <v>12967</v>
      </c>
      <c r="I4694" s="245" t="s">
        <v>24</v>
      </c>
      <c r="J4694" s="245" t="s">
        <v>569</v>
      </c>
      <c r="K4694" s="246" t="s">
        <v>24815</v>
      </c>
      <c r="L4694" s="245" t="s">
        <v>568</v>
      </c>
      <c r="M4694"/>
      <c r="N4694"/>
      <c r="O4694"/>
      <c r="P4694"/>
      <c r="Q4694"/>
      <c r="R4694"/>
      <c r="S4694"/>
      <c r="T4694"/>
      <c r="U4694"/>
      <c r="V4694"/>
      <c r="W4694"/>
      <c r="X4694"/>
      <c r="Y4694"/>
      <c r="Z4694"/>
      <c r="AA4694"/>
      <c r="AB4694"/>
      <c r="AC4694"/>
      <c r="AD4694"/>
      <c r="AE4694"/>
      <c r="AF4694"/>
      <c r="AG4694"/>
      <c r="AH4694"/>
      <c r="AI4694"/>
      <c r="AJ4694"/>
      <c r="AK4694"/>
      <c r="AL4694"/>
      <c r="AM4694"/>
      <c r="AN4694"/>
      <c r="AO4694"/>
      <c r="AP4694"/>
      <c r="AQ4694"/>
      <c r="AR4694"/>
      <c r="AS4694"/>
      <c r="AT4694"/>
      <c r="AU4694"/>
      <c r="AV4694"/>
      <c r="AW4694"/>
      <c r="AX4694"/>
      <c r="AY4694"/>
      <c r="AZ4694"/>
      <c r="BA4694"/>
      <c r="BB4694"/>
      <c r="BC4694"/>
      <c r="BD4694"/>
      <c r="BE4694"/>
      <c r="BF4694"/>
      <c r="BG4694"/>
      <c r="BH4694"/>
      <c r="BI4694"/>
      <c r="BJ4694"/>
      <c r="BK4694"/>
      <c r="BL4694"/>
      <c r="BM4694"/>
      <c r="BN4694"/>
      <c r="BO4694"/>
    </row>
    <row r="4695" spans="1:67" ht="15" x14ac:dyDescent="0.25">
      <c r="A4695" s="245" t="s">
        <v>2037</v>
      </c>
      <c r="B4695" s="245" t="s">
        <v>2036</v>
      </c>
      <c r="C4695" s="245" t="s">
        <v>2430</v>
      </c>
      <c r="D4695" s="245" t="s">
        <v>2429</v>
      </c>
      <c r="E4695" s="246" t="s">
        <v>44</v>
      </c>
      <c r="F4695" s="245" t="s">
        <v>44</v>
      </c>
      <c r="G4695" s="245" t="s">
        <v>2496</v>
      </c>
      <c r="H4695" s="245" t="s">
        <v>12968</v>
      </c>
      <c r="I4695" s="245" t="s">
        <v>24</v>
      </c>
      <c r="J4695" s="245" t="s">
        <v>569</v>
      </c>
      <c r="K4695" s="246" t="s">
        <v>24816</v>
      </c>
      <c r="L4695" s="245" t="s">
        <v>568</v>
      </c>
      <c r="M4695"/>
      <c r="N4695"/>
      <c r="O4695"/>
      <c r="P4695"/>
      <c r="Q4695"/>
      <c r="R4695"/>
      <c r="S4695"/>
      <c r="T4695"/>
      <c r="U4695"/>
      <c r="V4695"/>
      <c r="W4695"/>
      <c r="X4695"/>
      <c r="Y4695"/>
      <c r="Z4695"/>
      <c r="AA4695"/>
      <c r="AB4695"/>
      <c r="AC4695"/>
      <c r="AD4695"/>
      <c r="AE4695"/>
      <c r="AF4695"/>
      <c r="AG4695"/>
      <c r="AH4695"/>
      <c r="AI4695"/>
      <c r="AJ4695"/>
      <c r="AK4695"/>
      <c r="AL4695"/>
      <c r="AM4695"/>
      <c r="AN4695"/>
      <c r="AO4695"/>
      <c r="AP4695"/>
      <c r="AQ4695"/>
      <c r="AR4695"/>
      <c r="AS4695"/>
      <c r="AT4695"/>
      <c r="AU4695"/>
      <c r="AV4695"/>
      <c r="AW4695"/>
      <c r="AX4695"/>
      <c r="AY4695"/>
      <c r="AZ4695"/>
      <c r="BA4695"/>
      <c r="BB4695"/>
      <c r="BC4695"/>
      <c r="BD4695"/>
      <c r="BE4695"/>
      <c r="BF4695"/>
      <c r="BG4695"/>
      <c r="BH4695"/>
      <c r="BI4695"/>
      <c r="BJ4695"/>
      <c r="BK4695"/>
      <c r="BL4695"/>
      <c r="BM4695"/>
      <c r="BN4695"/>
      <c r="BO4695"/>
    </row>
    <row r="4696" spans="1:67" ht="15" x14ac:dyDescent="0.25">
      <c r="A4696" s="245" t="s">
        <v>2037</v>
      </c>
      <c r="B4696" s="245" t="s">
        <v>2036</v>
      </c>
      <c r="C4696" s="245" t="s">
        <v>2430</v>
      </c>
      <c r="D4696" s="245" t="s">
        <v>2429</v>
      </c>
      <c r="E4696" s="246" t="s">
        <v>44</v>
      </c>
      <c r="F4696" s="245" t="s">
        <v>44</v>
      </c>
      <c r="G4696" s="245" t="s">
        <v>2495</v>
      </c>
      <c r="H4696" s="245" t="s">
        <v>12969</v>
      </c>
      <c r="I4696" s="245" t="s">
        <v>24</v>
      </c>
      <c r="J4696" s="245" t="s">
        <v>569</v>
      </c>
      <c r="K4696" s="246" t="s">
        <v>10494</v>
      </c>
      <c r="L4696" s="245" t="s">
        <v>568</v>
      </c>
      <c r="M4696"/>
      <c r="N4696"/>
      <c r="O4696"/>
      <c r="P4696"/>
      <c r="Q4696"/>
      <c r="R4696"/>
      <c r="S4696"/>
      <c r="T4696"/>
      <c r="U4696"/>
      <c r="V4696"/>
      <c r="W4696"/>
      <c r="X4696"/>
      <c r="Y4696"/>
      <c r="Z4696"/>
      <c r="AA4696"/>
      <c r="AB4696"/>
      <c r="AC4696"/>
      <c r="AD4696"/>
      <c r="AE4696"/>
      <c r="AF4696"/>
      <c r="AG4696"/>
      <c r="AH4696"/>
      <c r="AI4696"/>
      <c r="AJ4696"/>
      <c r="AK4696"/>
      <c r="AL4696"/>
      <c r="AM4696"/>
      <c r="AN4696"/>
      <c r="AO4696"/>
      <c r="AP4696"/>
      <c r="AQ4696"/>
      <c r="AR4696"/>
      <c r="AS4696"/>
      <c r="AT4696"/>
      <c r="AU4696"/>
      <c r="AV4696"/>
      <c r="AW4696"/>
      <c r="AX4696"/>
      <c r="AY4696"/>
      <c r="AZ4696"/>
      <c r="BA4696"/>
      <c r="BB4696"/>
      <c r="BC4696"/>
      <c r="BD4696"/>
      <c r="BE4696"/>
      <c r="BF4696"/>
      <c r="BG4696"/>
      <c r="BH4696"/>
      <c r="BI4696"/>
      <c r="BJ4696"/>
      <c r="BK4696"/>
      <c r="BL4696"/>
      <c r="BM4696"/>
      <c r="BN4696"/>
      <c r="BO4696"/>
    </row>
    <row r="4697" spans="1:67" ht="15" x14ac:dyDescent="0.25">
      <c r="A4697" s="245" t="s">
        <v>2037</v>
      </c>
      <c r="B4697" s="245" t="s">
        <v>2036</v>
      </c>
      <c r="C4697" s="245" t="s">
        <v>2430</v>
      </c>
      <c r="D4697" s="245" t="s">
        <v>2429</v>
      </c>
      <c r="E4697" s="246" t="s">
        <v>44</v>
      </c>
      <c r="F4697" s="245" t="s">
        <v>44</v>
      </c>
      <c r="G4697" s="245" t="s">
        <v>2494</v>
      </c>
      <c r="H4697" s="245" t="s">
        <v>12970</v>
      </c>
      <c r="I4697" s="245" t="s">
        <v>24</v>
      </c>
      <c r="J4697" s="245" t="s">
        <v>569</v>
      </c>
      <c r="K4697" s="246" t="s">
        <v>10494</v>
      </c>
      <c r="L4697" s="245" t="s">
        <v>568</v>
      </c>
      <c r="M4697"/>
      <c r="N4697"/>
      <c r="O4697"/>
      <c r="P4697"/>
      <c r="Q4697"/>
      <c r="R4697"/>
      <c r="S4697"/>
      <c r="T4697"/>
      <c r="U4697"/>
      <c r="V4697"/>
      <c r="W4697"/>
      <c r="X4697"/>
      <c r="Y4697"/>
      <c r="Z4697"/>
      <c r="AA4697"/>
      <c r="AB4697"/>
      <c r="AC4697"/>
      <c r="AD4697"/>
      <c r="AE4697"/>
      <c r="AF4697"/>
      <c r="AG4697"/>
      <c r="AH4697"/>
      <c r="AI4697"/>
      <c r="AJ4697"/>
      <c r="AK4697"/>
      <c r="AL4697"/>
      <c r="AM4697"/>
      <c r="AN4697"/>
      <c r="AO4697"/>
      <c r="AP4697"/>
      <c r="AQ4697"/>
      <c r="AR4697"/>
      <c r="AS4697"/>
      <c r="AT4697"/>
      <c r="AU4697"/>
      <c r="AV4697"/>
      <c r="AW4697"/>
      <c r="AX4697"/>
      <c r="AY4697"/>
      <c r="AZ4697"/>
      <c r="BA4697"/>
      <c r="BB4697"/>
      <c r="BC4697"/>
      <c r="BD4697"/>
      <c r="BE4697"/>
      <c r="BF4697"/>
      <c r="BG4697"/>
      <c r="BH4697"/>
      <c r="BI4697"/>
      <c r="BJ4697"/>
      <c r="BK4697"/>
      <c r="BL4697"/>
      <c r="BM4697"/>
      <c r="BN4697"/>
      <c r="BO4697"/>
    </row>
    <row r="4698" spans="1:67" ht="15" x14ac:dyDescent="0.25">
      <c r="A4698" s="245" t="s">
        <v>2037</v>
      </c>
      <c r="B4698" s="245" t="s">
        <v>2036</v>
      </c>
      <c r="C4698" s="245" t="s">
        <v>2430</v>
      </c>
      <c r="D4698" s="245" t="s">
        <v>2429</v>
      </c>
      <c r="E4698" s="246" t="s">
        <v>44</v>
      </c>
      <c r="F4698" s="245" t="s">
        <v>44</v>
      </c>
      <c r="G4698" s="245" t="s">
        <v>2493</v>
      </c>
      <c r="H4698" s="245" t="s">
        <v>12971</v>
      </c>
      <c r="I4698" s="245" t="s">
        <v>24</v>
      </c>
      <c r="J4698" s="245" t="s">
        <v>569</v>
      </c>
      <c r="K4698" s="246" t="s">
        <v>24817</v>
      </c>
      <c r="L4698" s="245" t="s">
        <v>568</v>
      </c>
      <c r="M4698"/>
      <c r="N4698"/>
      <c r="O4698"/>
      <c r="P4698"/>
      <c r="Q4698"/>
      <c r="R4698"/>
      <c r="S4698"/>
      <c r="T4698"/>
      <c r="U4698"/>
      <c r="V4698"/>
      <c r="W4698"/>
      <c r="X4698"/>
      <c r="Y4698"/>
      <c r="Z4698"/>
      <c r="AA4698"/>
      <c r="AB4698"/>
      <c r="AC4698"/>
      <c r="AD4698"/>
      <c r="AE4698"/>
      <c r="AF4698"/>
      <c r="AG4698"/>
      <c r="AH4698"/>
      <c r="AI4698"/>
      <c r="AJ4698"/>
      <c r="AK4698"/>
      <c r="AL4698"/>
      <c r="AM4698"/>
      <c r="AN4698"/>
      <c r="AO4698"/>
      <c r="AP4698"/>
      <c r="AQ4698"/>
      <c r="AR4698"/>
      <c r="AS4698"/>
      <c r="AT4698"/>
      <c r="AU4698"/>
      <c r="AV4698"/>
      <c r="AW4698"/>
      <c r="AX4698"/>
      <c r="AY4698"/>
      <c r="AZ4698"/>
      <c r="BA4698"/>
      <c r="BB4698"/>
      <c r="BC4698"/>
      <c r="BD4698"/>
      <c r="BE4698"/>
      <c r="BF4698"/>
      <c r="BG4698"/>
      <c r="BH4698"/>
      <c r="BI4698"/>
      <c r="BJ4698"/>
      <c r="BK4698"/>
      <c r="BL4698"/>
      <c r="BM4698"/>
      <c r="BN4698"/>
      <c r="BO4698"/>
    </row>
    <row r="4699" spans="1:67" ht="15" x14ac:dyDescent="0.25">
      <c r="A4699" s="245" t="s">
        <v>2037</v>
      </c>
      <c r="B4699" s="245" t="s">
        <v>2036</v>
      </c>
      <c r="C4699" s="245" t="s">
        <v>2430</v>
      </c>
      <c r="D4699" s="245" t="s">
        <v>2429</v>
      </c>
      <c r="E4699" s="246" t="s">
        <v>44</v>
      </c>
      <c r="F4699" s="245" t="s">
        <v>44</v>
      </c>
      <c r="G4699" s="245" t="s">
        <v>2492</v>
      </c>
      <c r="H4699" s="245" t="s">
        <v>12972</v>
      </c>
      <c r="I4699" s="245" t="s">
        <v>24</v>
      </c>
      <c r="J4699" s="245" t="s">
        <v>569</v>
      </c>
      <c r="K4699" s="246" t="s">
        <v>24817</v>
      </c>
      <c r="L4699" s="245" t="s">
        <v>568</v>
      </c>
      <c r="M4699"/>
      <c r="N4699"/>
      <c r="O4699"/>
      <c r="P4699"/>
      <c r="Q4699"/>
      <c r="R4699"/>
      <c r="S4699"/>
      <c r="T4699"/>
      <c r="U4699"/>
      <c r="V4699"/>
      <c r="W4699"/>
      <c r="X4699"/>
      <c r="Y4699"/>
      <c r="Z4699"/>
      <c r="AA4699"/>
      <c r="AB4699"/>
      <c r="AC4699"/>
      <c r="AD4699"/>
      <c r="AE4699"/>
      <c r="AF4699"/>
      <c r="AG4699"/>
      <c r="AH4699"/>
      <c r="AI4699"/>
      <c r="AJ4699"/>
      <c r="AK4699"/>
      <c r="AL4699"/>
      <c r="AM4699"/>
      <c r="AN4699"/>
      <c r="AO4699"/>
      <c r="AP4699"/>
      <c r="AQ4699"/>
      <c r="AR4699"/>
      <c r="AS4699"/>
      <c r="AT4699"/>
      <c r="AU4699"/>
      <c r="AV4699"/>
      <c r="AW4699"/>
      <c r="AX4699"/>
      <c r="AY4699"/>
      <c r="AZ4699"/>
      <c r="BA4699"/>
      <c r="BB4699"/>
      <c r="BC4699"/>
      <c r="BD4699"/>
      <c r="BE4699"/>
      <c r="BF4699"/>
      <c r="BG4699"/>
      <c r="BH4699"/>
      <c r="BI4699"/>
      <c r="BJ4699"/>
      <c r="BK4699"/>
      <c r="BL4699"/>
      <c r="BM4699"/>
      <c r="BN4699"/>
      <c r="BO4699"/>
    </row>
    <row r="4700" spans="1:67" ht="15" x14ac:dyDescent="0.25">
      <c r="A4700" s="245" t="s">
        <v>2037</v>
      </c>
      <c r="B4700" s="245" t="s">
        <v>2036</v>
      </c>
      <c r="C4700" s="245" t="s">
        <v>2430</v>
      </c>
      <c r="D4700" s="245" t="s">
        <v>2429</v>
      </c>
      <c r="E4700" s="246" t="s">
        <v>44</v>
      </c>
      <c r="F4700" s="245" t="s">
        <v>44</v>
      </c>
      <c r="G4700" s="245" t="s">
        <v>2491</v>
      </c>
      <c r="H4700" s="245" t="s">
        <v>12973</v>
      </c>
      <c r="I4700" s="245" t="s">
        <v>24</v>
      </c>
      <c r="J4700" s="245" t="s">
        <v>569</v>
      </c>
      <c r="K4700" s="246" t="s">
        <v>24818</v>
      </c>
      <c r="L4700" s="245" t="s">
        <v>568</v>
      </c>
      <c r="M4700"/>
      <c r="N4700"/>
      <c r="O4700"/>
      <c r="P4700"/>
      <c r="Q4700"/>
      <c r="R4700"/>
      <c r="S4700"/>
      <c r="T4700"/>
      <c r="U4700"/>
      <c r="V4700"/>
      <c r="W4700"/>
      <c r="X4700"/>
      <c r="Y4700"/>
      <c r="Z4700"/>
      <c r="AA4700"/>
      <c r="AB4700"/>
      <c r="AC4700"/>
      <c r="AD4700"/>
      <c r="AE4700"/>
      <c r="AF4700"/>
      <c r="AG4700"/>
      <c r="AH4700"/>
      <c r="AI4700"/>
      <c r="AJ4700"/>
      <c r="AK4700"/>
      <c r="AL4700"/>
      <c r="AM4700"/>
      <c r="AN4700"/>
      <c r="AO4700"/>
      <c r="AP4700"/>
      <c r="AQ4700"/>
      <c r="AR4700"/>
      <c r="AS4700"/>
      <c r="AT4700"/>
      <c r="AU4700"/>
      <c r="AV4700"/>
      <c r="AW4700"/>
      <c r="AX4700"/>
      <c r="AY4700"/>
      <c r="AZ4700"/>
      <c r="BA4700"/>
      <c r="BB4700"/>
      <c r="BC4700"/>
      <c r="BD4700"/>
      <c r="BE4700"/>
      <c r="BF4700"/>
      <c r="BG4700"/>
      <c r="BH4700"/>
      <c r="BI4700"/>
      <c r="BJ4700"/>
      <c r="BK4700"/>
      <c r="BL4700"/>
      <c r="BM4700"/>
      <c r="BN4700"/>
      <c r="BO4700"/>
    </row>
    <row r="4701" spans="1:67" ht="15" x14ac:dyDescent="0.25">
      <c r="A4701" s="245" t="s">
        <v>2037</v>
      </c>
      <c r="B4701" s="245" t="s">
        <v>2036</v>
      </c>
      <c r="C4701" s="245" t="s">
        <v>2430</v>
      </c>
      <c r="D4701" s="245" t="s">
        <v>2429</v>
      </c>
      <c r="E4701" s="246" t="s">
        <v>44</v>
      </c>
      <c r="F4701" s="245" t="s">
        <v>44</v>
      </c>
      <c r="G4701" s="245" t="s">
        <v>2490</v>
      </c>
      <c r="H4701" s="245" t="s">
        <v>12974</v>
      </c>
      <c r="I4701" s="245" t="s">
        <v>24</v>
      </c>
      <c r="J4701" s="245" t="s">
        <v>569</v>
      </c>
      <c r="K4701" s="246" t="s">
        <v>24818</v>
      </c>
      <c r="L4701" s="245" t="s">
        <v>568</v>
      </c>
      <c r="M4701"/>
      <c r="N4701"/>
      <c r="O4701"/>
      <c r="P4701"/>
      <c r="Q4701"/>
      <c r="R4701"/>
      <c r="S4701"/>
      <c r="T4701"/>
      <c r="U4701"/>
      <c r="V4701"/>
      <c r="W4701"/>
      <c r="X4701"/>
      <c r="Y4701"/>
      <c r="Z4701"/>
      <c r="AA4701"/>
      <c r="AB4701"/>
      <c r="AC4701"/>
      <c r="AD4701"/>
      <c r="AE4701"/>
      <c r="AF4701"/>
      <c r="AG4701"/>
      <c r="AH4701"/>
      <c r="AI4701"/>
      <c r="AJ4701"/>
      <c r="AK4701"/>
      <c r="AL4701"/>
      <c r="AM4701"/>
      <c r="AN4701"/>
      <c r="AO4701"/>
      <c r="AP4701"/>
      <c r="AQ4701"/>
      <c r="AR4701"/>
      <c r="AS4701"/>
      <c r="AT4701"/>
      <c r="AU4701"/>
      <c r="AV4701"/>
      <c r="AW4701"/>
      <c r="AX4701"/>
      <c r="AY4701"/>
      <c r="AZ4701"/>
      <c r="BA4701"/>
      <c r="BB4701"/>
      <c r="BC4701"/>
      <c r="BD4701"/>
      <c r="BE4701"/>
      <c r="BF4701"/>
      <c r="BG4701"/>
      <c r="BH4701"/>
      <c r="BI4701"/>
      <c r="BJ4701"/>
      <c r="BK4701"/>
      <c r="BL4701"/>
      <c r="BM4701"/>
      <c r="BN4701"/>
      <c r="BO4701"/>
    </row>
    <row r="4702" spans="1:67" ht="15" x14ac:dyDescent="0.25">
      <c r="A4702" s="245" t="s">
        <v>2037</v>
      </c>
      <c r="B4702" s="245" t="s">
        <v>2036</v>
      </c>
      <c r="C4702" s="245" t="s">
        <v>2430</v>
      </c>
      <c r="D4702" s="245" t="s">
        <v>2429</v>
      </c>
      <c r="E4702" s="246" t="s">
        <v>44</v>
      </c>
      <c r="F4702" s="245" t="s">
        <v>44</v>
      </c>
      <c r="G4702" s="245" t="s">
        <v>2489</v>
      </c>
      <c r="H4702" s="245" t="s">
        <v>12975</v>
      </c>
      <c r="I4702" s="245" t="s">
        <v>24</v>
      </c>
      <c r="J4702" s="245" t="s">
        <v>569</v>
      </c>
      <c r="K4702" s="246" t="s">
        <v>24819</v>
      </c>
      <c r="L4702" s="245" t="s">
        <v>568</v>
      </c>
      <c r="M4702"/>
      <c r="N4702"/>
      <c r="O4702"/>
      <c r="P4702"/>
      <c r="Q4702"/>
      <c r="R4702"/>
      <c r="S4702"/>
      <c r="T4702"/>
      <c r="U4702"/>
      <c r="V4702"/>
      <c r="W4702"/>
      <c r="X4702"/>
      <c r="Y4702"/>
      <c r="Z4702"/>
      <c r="AA4702"/>
      <c r="AB4702"/>
      <c r="AC4702"/>
      <c r="AD4702"/>
      <c r="AE4702"/>
      <c r="AF4702"/>
      <c r="AG4702"/>
      <c r="AH4702"/>
      <c r="AI4702"/>
      <c r="AJ4702"/>
      <c r="AK4702"/>
      <c r="AL4702"/>
      <c r="AM4702"/>
      <c r="AN4702"/>
      <c r="AO4702"/>
      <c r="AP4702"/>
      <c r="AQ4702"/>
      <c r="AR4702"/>
      <c r="AS4702"/>
      <c r="AT4702"/>
      <c r="AU4702"/>
      <c r="AV4702"/>
      <c r="AW4702"/>
      <c r="AX4702"/>
      <c r="AY4702"/>
      <c r="AZ4702"/>
      <c r="BA4702"/>
      <c r="BB4702"/>
      <c r="BC4702"/>
      <c r="BD4702"/>
      <c r="BE4702"/>
      <c r="BF4702"/>
      <c r="BG4702"/>
      <c r="BH4702"/>
      <c r="BI4702"/>
      <c r="BJ4702"/>
      <c r="BK4702"/>
      <c r="BL4702"/>
      <c r="BM4702"/>
      <c r="BN4702"/>
      <c r="BO4702"/>
    </row>
    <row r="4703" spans="1:67" ht="15" x14ac:dyDescent="0.25">
      <c r="A4703" s="245" t="s">
        <v>2037</v>
      </c>
      <c r="B4703" s="245" t="s">
        <v>2036</v>
      </c>
      <c r="C4703" s="245" t="s">
        <v>2430</v>
      </c>
      <c r="D4703" s="245" t="s">
        <v>2429</v>
      </c>
      <c r="E4703" s="246" t="s">
        <v>44</v>
      </c>
      <c r="F4703" s="245" t="s">
        <v>44</v>
      </c>
      <c r="G4703" s="245" t="s">
        <v>2488</v>
      </c>
      <c r="H4703" s="245" t="s">
        <v>12976</v>
      </c>
      <c r="I4703" s="245" t="s">
        <v>24</v>
      </c>
      <c r="J4703" s="245" t="s">
        <v>569</v>
      </c>
      <c r="K4703" s="246" t="s">
        <v>21925</v>
      </c>
      <c r="L4703" s="245" t="s">
        <v>568</v>
      </c>
      <c r="M4703"/>
      <c r="N4703"/>
      <c r="O4703"/>
      <c r="P4703"/>
      <c r="Q4703"/>
      <c r="R4703"/>
      <c r="S4703"/>
      <c r="T4703"/>
      <c r="U4703"/>
      <c r="V4703"/>
      <c r="W4703"/>
      <c r="X4703"/>
      <c r="Y4703"/>
      <c r="Z4703"/>
      <c r="AA4703"/>
      <c r="AB4703"/>
      <c r="AC4703"/>
      <c r="AD4703"/>
      <c r="AE4703"/>
      <c r="AF4703"/>
      <c r="AG4703"/>
      <c r="AH4703"/>
      <c r="AI4703"/>
      <c r="AJ4703"/>
      <c r="AK4703"/>
      <c r="AL4703"/>
      <c r="AM4703"/>
      <c r="AN4703"/>
      <c r="AO4703"/>
      <c r="AP4703"/>
      <c r="AQ4703"/>
      <c r="AR4703"/>
      <c r="AS4703"/>
      <c r="AT4703"/>
      <c r="AU4703"/>
      <c r="AV4703"/>
      <c r="AW4703"/>
      <c r="AX4703"/>
      <c r="AY4703"/>
      <c r="AZ4703"/>
      <c r="BA4703"/>
      <c r="BB4703"/>
      <c r="BC4703"/>
      <c r="BD4703"/>
      <c r="BE4703"/>
      <c r="BF4703"/>
      <c r="BG4703"/>
      <c r="BH4703"/>
      <c r="BI4703"/>
      <c r="BJ4703"/>
      <c r="BK4703"/>
      <c r="BL4703"/>
      <c r="BM4703"/>
      <c r="BN4703"/>
      <c r="BO4703"/>
    </row>
    <row r="4704" spans="1:67" ht="15" x14ac:dyDescent="0.25">
      <c r="A4704" s="245" t="s">
        <v>2037</v>
      </c>
      <c r="B4704" s="245" t="s">
        <v>2036</v>
      </c>
      <c r="C4704" s="245" t="s">
        <v>2430</v>
      </c>
      <c r="D4704" s="245" t="s">
        <v>2429</v>
      </c>
      <c r="E4704" s="246" t="s">
        <v>44</v>
      </c>
      <c r="F4704" s="245" t="s">
        <v>44</v>
      </c>
      <c r="G4704" s="245" t="s">
        <v>2487</v>
      </c>
      <c r="H4704" s="245" t="s">
        <v>12977</v>
      </c>
      <c r="I4704" s="245" t="s">
        <v>24</v>
      </c>
      <c r="J4704" s="245" t="s">
        <v>569</v>
      </c>
      <c r="K4704" s="246" t="s">
        <v>24820</v>
      </c>
      <c r="L4704" s="245" t="s">
        <v>568</v>
      </c>
      <c r="M4704"/>
      <c r="N4704"/>
      <c r="O4704"/>
      <c r="P4704"/>
      <c r="Q4704"/>
      <c r="R4704"/>
      <c r="S4704"/>
      <c r="T4704"/>
      <c r="U4704"/>
      <c r="V4704"/>
      <c r="W4704"/>
      <c r="X4704"/>
      <c r="Y4704"/>
      <c r="Z4704"/>
      <c r="AA4704"/>
      <c r="AB4704"/>
      <c r="AC4704"/>
      <c r="AD4704"/>
      <c r="AE4704"/>
      <c r="AF4704"/>
      <c r="AG4704"/>
      <c r="AH4704"/>
      <c r="AI4704"/>
      <c r="AJ4704"/>
      <c r="AK4704"/>
      <c r="AL4704"/>
      <c r="AM4704"/>
      <c r="AN4704"/>
      <c r="AO4704"/>
      <c r="AP4704"/>
      <c r="AQ4704"/>
      <c r="AR4704"/>
      <c r="AS4704"/>
      <c r="AT4704"/>
      <c r="AU4704"/>
      <c r="AV4704"/>
      <c r="AW4704"/>
      <c r="AX4704"/>
      <c r="AY4704"/>
      <c r="AZ4704"/>
      <c r="BA4704"/>
      <c r="BB4704"/>
      <c r="BC4704"/>
      <c r="BD4704"/>
      <c r="BE4704"/>
      <c r="BF4704"/>
      <c r="BG4704"/>
      <c r="BH4704"/>
      <c r="BI4704"/>
      <c r="BJ4704"/>
      <c r="BK4704"/>
      <c r="BL4704"/>
      <c r="BM4704"/>
      <c r="BN4704"/>
      <c r="BO4704"/>
    </row>
    <row r="4705" spans="1:67" ht="15" x14ac:dyDescent="0.25">
      <c r="A4705" s="245" t="s">
        <v>2037</v>
      </c>
      <c r="B4705" s="245" t="s">
        <v>2036</v>
      </c>
      <c r="C4705" s="245" t="s">
        <v>2430</v>
      </c>
      <c r="D4705" s="245" t="s">
        <v>2429</v>
      </c>
      <c r="E4705" s="246" t="s">
        <v>44</v>
      </c>
      <c r="F4705" s="245" t="s">
        <v>44</v>
      </c>
      <c r="G4705" s="245" t="s">
        <v>2486</v>
      </c>
      <c r="H4705" s="245" t="s">
        <v>12978</v>
      </c>
      <c r="I4705" s="245" t="s">
        <v>24</v>
      </c>
      <c r="J4705" s="245" t="s">
        <v>569</v>
      </c>
      <c r="K4705" s="246" t="s">
        <v>24821</v>
      </c>
      <c r="L4705" s="245" t="s">
        <v>568</v>
      </c>
      <c r="M4705"/>
      <c r="N4705"/>
      <c r="O4705"/>
      <c r="P4705"/>
      <c r="Q4705"/>
      <c r="R4705"/>
      <c r="S4705"/>
      <c r="T4705"/>
      <c r="U4705"/>
      <c r="V4705"/>
      <c r="W4705"/>
      <c r="X4705"/>
      <c r="Y4705"/>
      <c r="Z4705"/>
      <c r="AA4705"/>
      <c r="AB4705"/>
      <c r="AC4705"/>
      <c r="AD4705"/>
      <c r="AE4705"/>
      <c r="AF4705"/>
      <c r="AG4705"/>
      <c r="AH4705"/>
      <c r="AI4705"/>
      <c r="AJ4705"/>
      <c r="AK4705"/>
      <c r="AL4705"/>
      <c r="AM4705"/>
      <c r="AN4705"/>
      <c r="AO4705"/>
      <c r="AP4705"/>
      <c r="AQ4705"/>
      <c r="AR4705"/>
      <c r="AS4705"/>
      <c r="AT4705"/>
      <c r="AU4705"/>
      <c r="AV4705"/>
      <c r="AW4705"/>
      <c r="AX4705"/>
      <c r="AY4705"/>
      <c r="AZ4705"/>
      <c r="BA4705"/>
      <c r="BB4705"/>
      <c r="BC4705"/>
      <c r="BD4705"/>
      <c r="BE4705"/>
      <c r="BF4705"/>
      <c r="BG4705"/>
      <c r="BH4705"/>
      <c r="BI4705"/>
      <c r="BJ4705"/>
      <c r="BK4705"/>
      <c r="BL4705"/>
      <c r="BM4705"/>
      <c r="BN4705"/>
      <c r="BO4705"/>
    </row>
    <row r="4706" spans="1:67" ht="15" x14ac:dyDescent="0.25">
      <c r="A4706" s="245" t="s">
        <v>2037</v>
      </c>
      <c r="B4706" s="245" t="s">
        <v>2036</v>
      </c>
      <c r="C4706" s="245" t="s">
        <v>2430</v>
      </c>
      <c r="D4706" s="245" t="s">
        <v>2429</v>
      </c>
      <c r="E4706" s="246" t="s">
        <v>44</v>
      </c>
      <c r="F4706" s="245" t="s">
        <v>44</v>
      </c>
      <c r="G4706" s="245" t="s">
        <v>2485</v>
      </c>
      <c r="H4706" s="245" t="s">
        <v>12979</v>
      </c>
      <c r="I4706" s="245" t="s">
        <v>24</v>
      </c>
      <c r="J4706" s="245" t="s">
        <v>569</v>
      </c>
      <c r="K4706" s="246" t="s">
        <v>24822</v>
      </c>
      <c r="L4706" s="245" t="s">
        <v>568</v>
      </c>
      <c r="M4706"/>
      <c r="N4706"/>
      <c r="O4706"/>
      <c r="P4706"/>
      <c r="Q4706"/>
      <c r="R4706"/>
      <c r="S4706"/>
      <c r="T4706"/>
      <c r="U4706"/>
      <c r="V4706"/>
      <c r="W4706"/>
      <c r="X4706"/>
      <c r="Y4706"/>
      <c r="Z4706"/>
      <c r="AA4706"/>
      <c r="AB4706"/>
      <c r="AC4706"/>
      <c r="AD4706"/>
      <c r="AE4706"/>
      <c r="AF4706"/>
      <c r="AG4706"/>
      <c r="AH4706"/>
      <c r="AI4706"/>
      <c r="AJ4706"/>
      <c r="AK4706"/>
      <c r="AL4706"/>
      <c r="AM4706"/>
      <c r="AN4706"/>
      <c r="AO4706"/>
      <c r="AP4706"/>
      <c r="AQ4706"/>
      <c r="AR4706"/>
      <c r="AS4706"/>
      <c r="AT4706"/>
      <c r="AU4706"/>
      <c r="AV4706"/>
      <c r="AW4706"/>
      <c r="AX4706"/>
      <c r="AY4706"/>
      <c r="AZ4706"/>
      <c r="BA4706"/>
      <c r="BB4706"/>
      <c r="BC4706"/>
      <c r="BD4706"/>
      <c r="BE4706"/>
      <c r="BF4706"/>
      <c r="BG4706"/>
      <c r="BH4706"/>
      <c r="BI4706"/>
      <c r="BJ4706"/>
      <c r="BK4706"/>
      <c r="BL4706"/>
      <c r="BM4706"/>
      <c r="BN4706"/>
      <c r="BO4706"/>
    </row>
    <row r="4707" spans="1:67" ht="15" x14ac:dyDescent="0.25">
      <c r="A4707" s="245" t="s">
        <v>2037</v>
      </c>
      <c r="B4707" s="245" t="s">
        <v>2036</v>
      </c>
      <c r="C4707" s="245" t="s">
        <v>2430</v>
      </c>
      <c r="D4707" s="245" t="s">
        <v>2429</v>
      </c>
      <c r="E4707" s="246" t="s">
        <v>44</v>
      </c>
      <c r="F4707" s="245" t="s">
        <v>44</v>
      </c>
      <c r="G4707" s="245" t="s">
        <v>2484</v>
      </c>
      <c r="H4707" s="245" t="s">
        <v>12981</v>
      </c>
      <c r="I4707" s="245" t="s">
        <v>24</v>
      </c>
      <c r="J4707" s="245" t="s">
        <v>569</v>
      </c>
      <c r="K4707" s="246" t="s">
        <v>24823</v>
      </c>
      <c r="L4707" s="245" t="s">
        <v>568</v>
      </c>
      <c r="M4707"/>
      <c r="N4707"/>
      <c r="O4707"/>
      <c r="P4707"/>
      <c r="Q4707"/>
      <c r="R4707"/>
      <c r="S4707"/>
      <c r="T4707"/>
      <c r="U4707"/>
      <c r="V4707"/>
      <c r="W4707"/>
      <c r="X4707"/>
      <c r="Y4707"/>
      <c r="Z4707"/>
      <c r="AA4707"/>
      <c r="AB4707"/>
      <c r="AC4707"/>
      <c r="AD4707"/>
      <c r="AE4707"/>
      <c r="AF4707"/>
      <c r="AG4707"/>
      <c r="AH4707"/>
      <c r="AI4707"/>
      <c r="AJ4707"/>
      <c r="AK4707"/>
      <c r="AL4707"/>
      <c r="AM4707"/>
      <c r="AN4707"/>
      <c r="AO4707"/>
      <c r="AP4707"/>
      <c r="AQ4707"/>
      <c r="AR4707"/>
      <c r="AS4707"/>
      <c r="AT4707"/>
      <c r="AU4707"/>
      <c r="AV4707"/>
      <c r="AW4707"/>
      <c r="AX4707"/>
      <c r="AY4707"/>
      <c r="AZ4707"/>
      <c r="BA4707"/>
      <c r="BB4707"/>
      <c r="BC4707"/>
      <c r="BD4707"/>
      <c r="BE4707"/>
      <c r="BF4707"/>
      <c r="BG4707"/>
      <c r="BH4707"/>
      <c r="BI4707"/>
      <c r="BJ4707"/>
      <c r="BK4707"/>
      <c r="BL4707"/>
      <c r="BM4707"/>
      <c r="BN4707"/>
      <c r="BO4707"/>
    </row>
    <row r="4708" spans="1:67" ht="15" x14ac:dyDescent="0.25">
      <c r="A4708" s="245" t="s">
        <v>2037</v>
      </c>
      <c r="B4708" s="245" t="s">
        <v>2036</v>
      </c>
      <c r="C4708" s="245" t="s">
        <v>2430</v>
      </c>
      <c r="D4708" s="245" t="s">
        <v>2429</v>
      </c>
      <c r="E4708" s="246" t="s">
        <v>44</v>
      </c>
      <c r="F4708" s="245" t="s">
        <v>44</v>
      </c>
      <c r="G4708" s="245" t="s">
        <v>2483</v>
      </c>
      <c r="H4708" s="245" t="s">
        <v>12982</v>
      </c>
      <c r="I4708" s="245" t="s">
        <v>24</v>
      </c>
      <c r="J4708" s="245" t="s">
        <v>569</v>
      </c>
      <c r="K4708" s="246" t="s">
        <v>24824</v>
      </c>
      <c r="L4708" s="245" t="s">
        <v>568</v>
      </c>
      <c r="M4708"/>
      <c r="N4708"/>
      <c r="O4708"/>
      <c r="P4708"/>
      <c r="Q4708"/>
      <c r="R4708"/>
      <c r="S4708"/>
      <c r="T4708"/>
      <c r="U4708"/>
      <c r="V4708"/>
      <c r="W4708"/>
      <c r="X4708"/>
      <c r="Y4708"/>
      <c r="Z4708"/>
      <c r="AA4708"/>
      <c r="AB4708"/>
      <c r="AC4708"/>
      <c r="AD4708"/>
      <c r="AE4708"/>
      <c r="AF4708"/>
      <c r="AG4708"/>
      <c r="AH4708"/>
      <c r="AI4708"/>
      <c r="AJ4708"/>
      <c r="AK4708"/>
      <c r="AL4708"/>
      <c r="AM4708"/>
      <c r="AN4708"/>
      <c r="AO4708"/>
      <c r="AP4708"/>
      <c r="AQ4708"/>
      <c r="AR4708"/>
      <c r="AS4708"/>
      <c r="AT4708"/>
      <c r="AU4708"/>
      <c r="AV4708"/>
      <c r="AW4708"/>
      <c r="AX4708"/>
      <c r="AY4708"/>
      <c r="AZ4708"/>
      <c r="BA4708"/>
      <c r="BB4708"/>
      <c r="BC4708"/>
      <c r="BD4708"/>
      <c r="BE4708"/>
      <c r="BF4708"/>
      <c r="BG4708"/>
      <c r="BH4708"/>
      <c r="BI4708"/>
      <c r="BJ4708"/>
      <c r="BK4708"/>
      <c r="BL4708"/>
      <c r="BM4708"/>
      <c r="BN4708"/>
      <c r="BO4708"/>
    </row>
    <row r="4709" spans="1:67" ht="15" x14ac:dyDescent="0.25">
      <c r="A4709" s="245" t="s">
        <v>2037</v>
      </c>
      <c r="B4709" s="245" t="s">
        <v>2036</v>
      </c>
      <c r="C4709" s="245" t="s">
        <v>2430</v>
      </c>
      <c r="D4709" s="245" t="s">
        <v>2429</v>
      </c>
      <c r="E4709" s="246" t="s">
        <v>44</v>
      </c>
      <c r="F4709" s="245" t="s">
        <v>44</v>
      </c>
      <c r="G4709" s="245" t="s">
        <v>2482</v>
      </c>
      <c r="H4709" s="245" t="s">
        <v>12983</v>
      </c>
      <c r="I4709" s="245" t="s">
        <v>24</v>
      </c>
      <c r="J4709" s="245" t="s">
        <v>569</v>
      </c>
      <c r="K4709" s="246" t="s">
        <v>24825</v>
      </c>
      <c r="L4709" s="245" t="s">
        <v>568</v>
      </c>
      <c r="M4709"/>
      <c r="N4709"/>
      <c r="O4709"/>
      <c r="P4709"/>
      <c r="Q4709"/>
      <c r="R4709"/>
      <c r="S4709"/>
      <c r="T4709"/>
      <c r="U4709"/>
      <c r="V4709"/>
      <c r="W4709"/>
      <c r="X4709"/>
      <c r="Y4709"/>
      <c r="Z4709"/>
      <c r="AA4709"/>
      <c r="AB4709"/>
      <c r="AC4709"/>
      <c r="AD4709"/>
      <c r="AE4709"/>
      <c r="AF4709"/>
      <c r="AG4709"/>
      <c r="AH4709"/>
      <c r="AI4709"/>
      <c r="AJ4709"/>
      <c r="AK4709"/>
      <c r="AL4709"/>
      <c r="AM4709"/>
      <c r="AN4709"/>
      <c r="AO4709"/>
      <c r="AP4709"/>
      <c r="AQ4709"/>
      <c r="AR4709"/>
      <c r="AS4709"/>
      <c r="AT4709"/>
      <c r="AU4709"/>
      <c r="AV4709"/>
      <c r="AW4709"/>
      <c r="AX4709"/>
      <c r="AY4709"/>
      <c r="AZ4709"/>
      <c r="BA4709"/>
      <c r="BB4709"/>
      <c r="BC4709"/>
      <c r="BD4709"/>
      <c r="BE4709"/>
      <c r="BF4709"/>
      <c r="BG4709"/>
      <c r="BH4709"/>
      <c r="BI4709"/>
      <c r="BJ4709"/>
      <c r="BK4709"/>
      <c r="BL4709"/>
      <c r="BM4709"/>
      <c r="BN4709"/>
      <c r="BO4709"/>
    </row>
    <row r="4710" spans="1:67" ht="15" x14ac:dyDescent="0.25">
      <c r="A4710" s="245" t="s">
        <v>2037</v>
      </c>
      <c r="B4710" s="245" t="s">
        <v>2036</v>
      </c>
      <c r="C4710" s="245" t="s">
        <v>2430</v>
      </c>
      <c r="D4710" s="245" t="s">
        <v>2429</v>
      </c>
      <c r="E4710" s="246" t="s">
        <v>44</v>
      </c>
      <c r="F4710" s="245" t="s">
        <v>44</v>
      </c>
      <c r="G4710" s="245" t="s">
        <v>2481</v>
      </c>
      <c r="H4710" s="245" t="s">
        <v>12984</v>
      </c>
      <c r="I4710" s="245" t="s">
        <v>24</v>
      </c>
      <c r="J4710" s="245" t="s">
        <v>569</v>
      </c>
      <c r="K4710" s="246" t="s">
        <v>24826</v>
      </c>
      <c r="L4710" s="245" t="s">
        <v>568</v>
      </c>
      <c r="M4710"/>
      <c r="N4710"/>
      <c r="O4710"/>
      <c r="P4710"/>
      <c r="Q4710"/>
      <c r="R4710"/>
      <c r="S4710"/>
      <c r="T4710"/>
      <c r="U4710"/>
      <c r="V4710"/>
      <c r="W4710"/>
      <c r="X4710"/>
      <c r="Y4710"/>
      <c r="Z4710"/>
      <c r="AA4710"/>
      <c r="AB4710"/>
      <c r="AC4710"/>
      <c r="AD4710"/>
      <c r="AE4710"/>
      <c r="AF4710"/>
      <c r="AG4710"/>
      <c r="AH4710"/>
      <c r="AI4710"/>
      <c r="AJ4710"/>
      <c r="AK4710"/>
      <c r="AL4710"/>
      <c r="AM4710"/>
      <c r="AN4710"/>
      <c r="AO4710"/>
      <c r="AP4710"/>
      <c r="AQ4710"/>
      <c r="AR4710"/>
      <c r="AS4710"/>
      <c r="AT4710"/>
      <c r="AU4710"/>
      <c r="AV4710"/>
      <c r="AW4710"/>
      <c r="AX4710"/>
      <c r="AY4710"/>
      <c r="AZ4710"/>
      <c r="BA4710"/>
      <c r="BB4710"/>
      <c r="BC4710"/>
      <c r="BD4710"/>
      <c r="BE4710"/>
      <c r="BF4710"/>
      <c r="BG4710"/>
      <c r="BH4710"/>
      <c r="BI4710"/>
      <c r="BJ4710"/>
      <c r="BK4710"/>
      <c r="BL4710"/>
      <c r="BM4710"/>
      <c r="BN4710"/>
      <c r="BO4710"/>
    </row>
    <row r="4711" spans="1:67" ht="15" x14ac:dyDescent="0.25">
      <c r="A4711" s="245" t="s">
        <v>2037</v>
      </c>
      <c r="B4711" s="245" t="s">
        <v>2036</v>
      </c>
      <c r="C4711" s="245" t="s">
        <v>2430</v>
      </c>
      <c r="D4711" s="245" t="s">
        <v>2429</v>
      </c>
      <c r="E4711" s="246" t="s">
        <v>44</v>
      </c>
      <c r="F4711" s="245" t="s">
        <v>44</v>
      </c>
      <c r="G4711" s="245" t="s">
        <v>2480</v>
      </c>
      <c r="H4711" s="245" t="s">
        <v>12985</v>
      </c>
      <c r="I4711" s="245" t="s">
        <v>24</v>
      </c>
      <c r="J4711" s="245" t="s">
        <v>569</v>
      </c>
      <c r="K4711" s="246" t="s">
        <v>24827</v>
      </c>
      <c r="L4711" s="245" t="s">
        <v>568</v>
      </c>
      <c r="M4711"/>
      <c r="N4711"/>
      <c r="O4711"/>
      <c r="P4711"/>
      <c r="Q4711"/>
      <c r="R4711"/>
      <c r="S4711"/>
      <c r="T4711"/>
      <c r="U4711"/>
      <c r="V4711"/>
      <c r="W4711"/>
      <c r="X4711"/>
      <c r="Y4711"/>
      <c r="Z4711"/>
      <c r="AA4711"/>
      <c r="AB4711"/>
      <c r="AC4711"/>
      <c r="AD4711"/>
      <c r="AE4711"/>
      <c r="AF4711"/>
      <c r="AG4711"/>
      <c r="AH4711"/>
      <c r="AI4711"/>
      <c r="AJ4711"/>
      <c r="AK4711"/>
      <c r="AL4711"/>
      <c r="AM4711"/>
      <c r="AN4711"/>
      <c r="AO4711"/>
      <c r="AP4711"/>
      <c r="AQ4711"/>
      <c r="AR4711"/>
      <c r="AS4711"/>
      <c r="AT4711"/>
      <c r="AU4711"/>
      <c r="AV4711"/>
      <c r="AW4711"/>
      <c r="AX4711"/>
      <c r="AY4711"/>
      <c r="AZ4711"/>
      <c r="BA4711"/>
      <c r="BB4711"/>
      <c r="BC4711"/>
      <c r="BD4711"/>
      <c r="BE4711"/>
      <c r="BF4711"/>
      <c r="BG4711"/>
      <c r="BH4711"/>
      <c r="BI4711"/>
      <c r="BJ4711"/>
      <c r="BK4711"/>
      <c r="BL4711"/>
      <c r="BM4711"/>
      <c r="BN4711"/>
      <c r="BO4711"/>
    </row>
    <row r="4712" spans="1:67" ht="15" x14ac:dyDescent="0.25">
      <c r="A4712" s="245" t="s">
        <v>2037</v>
      </c>
      <c r="B4712" s="245" t="s">
        <v>2036</v>
      </c>
      <c r="C4712" s="245" t="s">
        <v>2430</v>
      </c>
      <c r="D4712" s="245" t="s">
        <v>2429</v>
      </c>
      <c r="E4712" s="246" t="s">
        <v>44</v>
      </c>
      <c r="F4712" s="245" t="s">
        <v>44</v>
      </c>
      <c r="G4712" s="245" t="s">
        <v>2479</v>
      </c>
      <c r="H4712" s="245" t="s">
        <v>12987</v>
      </c>
      <c r="I4712" s="245" t="s">
        <v>24</v>
      </c>
      <c r="J4712" s="245" t="s">
        <v>569</v>
      </c>
      <c r="K4712" s="246" t="s">
        <v>24828</v>
      </c>
      <c r="L4712" s="245" t="s">
        <v>568</v>
      </c>
      <c r="M4712"/>
      <c r="N4712"/>
      <c r="O4712"/>
      <c r="P4712"/>
      <c r="Q4712"/>
      <c r="R4712"/>
      <c r="S4712"/>
      <c r="T4712"/>
      <c r="U4712"/>
      <c r="V4712"/>
      <c r="W4712"/>
      <c r="X4712"/>
      <c r="Y4712"/>
      <c r="Z4712"/>
      <c r="AA4712"/>
      <c r="AB4712"/>
      <c r="AC4712"/>
      <c r="AD4712"/>
      <c r="AE4712"/>
      <c r="AF4712"/>
      <c r="AG4712"/>
      <c r="AH4712"/>
      <c r="AI4712"/>
      <c r="AJ4712"/>
      <c r="AK4712"/>
      <c r="AL4712"/>
      <c r="AM4712"/>
      <c r="AN4712"/>
      <c r="AO4712"/>
      <c r="AP4712"/>
      <c r="AQ4712"/>
      <c r="AR4712"/>
      <c r="AS4712"/>
      <c r="AT4712"/>
      <c r="AU4712"/>
      <c r="AV4712"/>
      <c r="AW4712"/>
      <c r="AX4712"/>
      <c r="AY4712"/>
      <c r="AZ4712"/>
      <c r="BA4712"/>
      <c r="BB4712"/>
      <c r="BC4712"/>
      <c r="BD4712"/>
      <c r="BE4712"/>
      <c r="BF4712"/>
      <c r="BG4712"/>
      <c r="BH4712"/>
      <c r="BI4712"/>
      <c r="BJ4712"/>
      <c r="BK4712"/>
      <c r="BL4712"/>
      <c r="BM4712"/>
      <c r="BN4712"/>
      <c r="BO4712"/>
    </row>
    <row r="4713" spans="1:67" ht="15" x14ac:dyDescent="0.25">
      <c r="A4713" s="245" t="s">
        <v>2037</v>
      </c>
      <c r="B4713" s="245" t="s">
        <v>2036</v>
      </c>
      <c r="C4713" s="245" t="s">
        <v>2430</v>
      </c>
      <c r="D4713" s="245" t="s">
        <v>2429</v>
      </c>
      <c r="E4713" s="246" t="s">
        <v>44</v>
      </c>
      <c r="F4713" s="245" t="s">
        <v>44</v>
      </c>
      <c r="G4713" s="245" t="s">
        <v>2478</v>
      </c>
      <c r="H4713" s="245" t="s">
        <v>12988</v>
      </c>
      <c r="I4713" s="245" t="s">
        <v>24</v>
      </c>
      <c r="J4713" s="245" t="s">
        <v>569</v>
      </c>
      <c r="K4713" s="246" t="s">
        <v>24829</v>
      </c>
      <c r="L4713" s="245" t="s">
        <v>568</v>
      </c>
      <c r="M4713"/>
      <c r="N4713"/>
      <c r="O4713"/>
      <c r="P4713"/>
      <c r="Q4713"/>
      <c r="R4713"/>
      <c r="S4713"/>
      <c r="T4713"/>
      <c r="U4713"/>
      <c r="V4713"/>
      <c r="W4713"/>
      <c r="X4713"/>
      <c r="Y4713"/>
      <c r="Z4713"/>
      <c r="AA4713"/>
      <c r="AB4713"/>
      <c r="AC4713"/>
      <c r="AD4713"/>
      <c r="AE4713"/>
      <c r="AF4713"/>
      <c r="AG4713"/>
      <c r="AH4713"/>
      <c r="AI4713"/>
      <c r="AJ4713"/>
      <c r="AK4713"/>
      <c r="AL4713"/>
      <c r="AM4713"/>
      <c r="AN4713"/>
      <c r="AO4713"/>
      <c r="AP4713"/>
      <c r="AQ4713"/>
      <c r="AR4713"/>
      <c r="AS4713"/>
      <c r="AT4713"/>
      <c r="AU4713"/>
      <c r="AV4713"/>
      <c r="AW4713"/>
      <c r="AX4713"/>
      <c r="AY4713"/>
      <c r="AZ4713"/>
      <c r="BA4713"/>
      <c r="BB4713"/>
      <c r="BC4713"/>
      <c r="BD4713"/>
      <c r="BE4713"/>
      <c r="BF4713"/>
      <c r="BG4713"/>
      <c r="BH4713"/>
      <c r="BI4713"/>
      <c r="BJ4713"/>
      <c r="BK4713"/>
      <c r="BL4713"/>
      <c r="BM4713"/>
      <c r="BN4713"/>
      <c r="BO4713"/>
    </row>
    <row r="4714" spans="1:67" ht="15" x14ac:dyDescent="0.25">
      <c r="A4714" s="245" t="s">
        <v>2037</v>
      </c>
      <c r="B4714" s="245" t="s">
        <v>2036</v>
      </c>
      <c r="C4714" s="245" t="s">
        <v>2430</v>
      </c>
      <c r="D4714" s="245" t="s">
        <v>2429</v>
      </c>
      <c r="E4714" s="246" t="s">
        <v>44</v>
      </c>
      <c r="F4714" s="245" t="s">
        <v>44</v>
      </c>
      <c r="G4714" s="245" t="s">
        <v>2477</v>
      </c>
      <c r="H4714" s="245" t="s">
        <v>12989</v>
      </c>
      <c r="I4714" s="245" t="s">
        <v>24</v>
      </c>
      <c r="J4714" s="245" t="s">
        <v>569</v>
      </c>
      <c r="K4714" s="246" t="s">
        <v>9662</v>
      </c>
      <c r="L4714" s="245" t="s">
        <v>568</v>
      </c>
      <c r="M4714"/>
      <c r="N4714"/>
      <c r="O4714"/>
      <c r="P4714"/>
      <c r="Q4714"/>
      <c r="R4714"/>
      <c r="S4714"/>
      <c r="T4714"/>
      <c r="U4714"/>
      <c r="V4714"/>
      <c r="W4714"/>
      <c r="X4714"/>
      <c r="Y4714"/>
      <c r="Z4714"/>
      <c r="AA4714"/>
      <c r="AB4714"/>
      <c r="AC4714"/>
      <c r="AD4714"/>
      <c r="AE4714"/>
      <c r="AF4714"/>
      <c r="AG4714"/>
      <c r="AH4714"/>
      <c r="AI4714"/>
      <c r="AJ4714"/>
      <c r="AK4714"/>
      <c r="AL4714"/>
      <c r="AM4714"/>
      <c r="AN4714"/>
      <c r="AO4714"/>
      <c r="AP4714"/>
      <c r="AQ4714"/>
      <c r="AR4714"/>
      <c r="AS4714"/>
      <c r="AT4714"/>
      <c r="AU4714"/>
      <c r="AV4714"/>
      <c r="AW4714"/>
      <c r="AX4714"/>
      <c r="AY4714"/>
      <c r="AZ4714"/>
      <c r="BA4714"/>
      <c r="BB4714"/>
      <c r="BC4714"/>
      <c r="BD4714"/>
      <c r="BE4714"/>
      <c r="BF4714"/>
      <c r="BG4714"/>
      <c r="BH4714"/>
      <c r="BI4714"/>
      <c r="BJ4714"/>
      <c r="BK4714"/>
      <c r="BL4714"/>
      <c r="BM4714"/>
      <c r="BN4714"/>
      <c r="BO4714"/>
    </row>
    <row r="4715" spans="1:67" ht="15" x14ac:dyDescent="0.25">
      <c r="A4715" s="245" t="s">
        <v>2037</v>
      </c>
      <c r="B4715" s="245" t="s">
        <v>2036</v>
      </c>
      <c r="C4715" s="245" t="s">
        <v>2430</v>
      </c>
      <c r="D4715" s="245" t="s">
        <v>2429</v>
      </c>
      <c r="E4715" s="246" t="s">
        <v>44</v>
      </c>
      <c r="F4715" s="245" t="s">
        <v>44</v>
      </c>
      <c r="G4715" s="245" t="s">
        <v>2476</v>
      </c>
      <c r="H4715" s="245" t="s">
        <v>12990</v>
      </c>
      <c r="I4715" s="245" t="s">
        <v>24</v>
      </c>
      <c r="J4715" s="245" t="s">
        <v>569</v>
      </c>
      <c r="K4715" s="246" t="s">
        <v>9023</v>
      </c>
      <c r="L4715" s="245" t="s">
        <v>568</v>
      </c>
      <c r="M4715"/>
      <c r="N4715"/>
      <c r="O4715"/>
      <c r="P4715"/>
      <c r="Q4715"/>
      <c r="R4715"/>
      <c r="S4715"/>
      <c r="T4715"/>
      <c r="U4715"/>
      <c r="V4715"/>
      <c r="W4715"/>
      <c r="X4715"/>
      <c r="Y4715"/>
      <c r="Z4715"/>
      <c r="AA4715"/>
      <c r="AB4715"/>
      <c r="AC4715"/>
      <c r="AD4715"/>
      <c r="AE4715"/>
      <c r="AF4715"/>
      <c r="AG4715"/>
      <c r="AH4715"/>
      <c r="AI4715"/>
      <c r="AJ4715"/>
      <c r="AK4715"/>
      <c r="AL4715"/>
      <c r="AM4715"/>
      <c r="AN4715"/>
      <c r="AO4715"/>
      <c r="AP4715"/>
      <c r="AQ4715"/>
      <c r="AR4715"/>
      <c r="AS4715"/>
      <c r="AT4715"/>
      <c r="AU4715"/>
      <c r="AV4715"/>
      <c r="AW4715"/>
      <c r="AX4715"/>
      <c r="AY4715"/>
      <c r="AZ4715"/>
      <c r="BA4715"/>
      <c r="BB4715"/>
      <c r="BC4715"/>
      <c r="BD4715"/>
      <c r="BE4715"/>
      <c r="BF4715"/>
      <c r="BG4715"/>
      <c r="BH4715"/>
      <c r="BI4715"/>
      <c r="BJ4715"/>
      <c r="BK4715"/>
      <c r="BL4715"/>
      <c r="BM4715"/>
      <c r="BN4715"/>
      <c r="BO4715"/>
    </row>
    <row r="4716" spans="1:67" ht="15" x14ac:dyDescent="0.25">
      <c r="A4716" s="245" t="s">
        <v>2037</v>
      </c>
      <c r="B4716" s="245" t="s">
        <v>2036</v>
      </c>
      <c r="C4716" s="245" t="s">
        <v>2430</v>
      </c>
      <c r="D4716" s="245" t="s">
        <v>2429</v>
      </c>
      <c r="E4716" s="246" t="s">
        <v>44</v>
      </c>
      <c r="F4716" s="245" t="s">
        <v>44</v>
      </c>
      <c r="G4716" s="245" t="s">
        <v>2474</v>
      </c>
      <c r="H4716" s="245" t="s">
        <v>12991</v>
      </c>
      <c r="I4716" s="245" t="s">
        <v>24</v>
      </c>
      <c r="J4716" s="245" t="s">
        <v>569</v>
      </c>
      <c r="K4716" s="246" t="s">
        <v>15059</v>
      </c>
      <c r="L4716" s="245" t="s">
        <v>568</v>
      </c>
      <c r="M4716"/>
      <c r="N4716"/>
      <c r="O4716"/>
      <c r="P4716"/>
      <c r="Q4716"/>
      <c r="R4716"/>
      <c r="S4716"/>
      <c r="T4716"/>
      <c r="U4716"/>
      <c r="V4716"/>
      <c r="W4716"/>
      <c r="X4716"/>
      <c r="Y4716"/>
      <c r="Z4716"/>
      <c r="AA4716"/>
      <c r="AB4716"/>
      <c r="AC4716"/>
      <c r="AD4716"/>
      <c r="AE4716"/>
      <c r="AF4716"/>
      <c r="AG4716"/>
      <c r="AH4716"/>
      <c r="AI4716"/>
      <c r="AJ4716"/>
      <c r="AK4716"/>
      <c r="AL4716"/>
      <c r="AM4716"/>
      <c r="AN4716"/>
      <c r="AO4716"/>
      <c r="AP4716"/>
      <c r="AQ4716"/>
      <c r="AR4716"/>
      <c r="AS4716"/>
      <c r="AT4716"/>
      <c r="AU4716"/>
      <c r="AV4716"/>
      <c r="AW4716"/>
      <c r="AX4716"/>
      <c r="AY4716"/>
      <c r="AZ4716"/>
      <c r="BA4716"/>
      <c r="BB4716"/>
      <c r="BC4716"/>
      <c r="BD4716"/>
      <c r="BE4716"/>
      <c r="BF4716"/>
      <c r="BG4716"/>
      <c r="BH4716"/>
      <c r="BI4716"/>
      <c r="BJ4716"/>
      <c r="BK4716"/>
      <c r="BL4716"/>
      <c r="BM4716"/>
      <c r="BN4716"/>
      <c r="BO4716"/>
    </row>
    <row r="4717" spans="1:67" ht="15" x14ac:dyDescent="0.25">
      <c r="A4717" s="245" t="s">
        <v>2037</v>
      </c>
      <c r="B4717" s="245" t="s">
        <v>2036</v>
      </c>
      <c r="C4717" s="245" t="s">
        <v>2430</v>
      </c>
      <c r="D4717" s="245" t="s">
        <v>2429</v>
      </c>
      <c r="E4717" s="246" t="s">
        <v>44</v>
      </c>
      <c r="F4717" s="245" t="s">
        <v>44</v>
      </c>
      <c r="G4717" s="245" t="s">
        <v>2472</v>
      </c>
      <c r="H4717" s="245" t="s">
        <v>12992</v>
      </c>
      <c r="I4717" s="245" t="s">
        <v>24</v>
      </c>
      <c r="J4717" s="245" t="s">
        <v>569</v>
      </c>
      <c r="K4717" s="246" t="s">
        <v>15603</v>
      </c>
      <c r="L4717" s="245" t="s">
        <v>568</v>
      </c>
      <c r="M4717"/>
      <c r="N4717"/>
      <c r="O4717"/>
      <c r="P4717"/>
      <c r="Q4717"/>
      <c r="R4717"/>
      <c r="S4717"/>
      <c r="T4717"/>
      <c r="U4717"/>
      <c r="V4717"/>
      <c r="W4717"/>
      <c r="X4717"/>
      <c r="Y4717"/>
      <c r="Z4717"/>
      <c r="AA4717"/>
      <c r="AB4717"/>
      <c r="AC4717"/>
      <c r="AD4717"/>
      <c r="AE4717"/>
      <c r="AF4717"/>
      <c r="AG4717"/>
      <c r="AH4717"/>
      <c r="AI4717"/>
      <c r="AJ4717"/>
      <c r="AK4717"/>
      <c r="AL4717"/>
      <c r="AM4717"/>
      <c r="AN4717"/>
      <c r="AO4717"/>
      <c r="AP4717"/>
      <c r="AQ4717"/>
      <c r="AR4717"/>
      <c r="AS4717"/>
      <c r="AT4717"/>
      <c r="AU4717"/>
      <c r="AV4717"/>
      <c r="AW4717"/>
      <c r="AX4717"/>
      <c r="AY4717"/>
      <c r="AZ4717"/>
      <c r="BA4717"/>
      <c r="BB4717"/>
      <c r="BC4717"/>
      <c r="BD4717"/>
      <c r="BE4717"/>
      <c r="BF4717"/>
      <c r="BG4717"/>
      <c r="BH4717"/>
      <c r="BI4717"/>
      <c r="BJ4717"/>
      <c r="BK4717"/>
      <c r="BL4717"/>
      <c r="BM4717"/>
      <c r="BN4717"/>
      <c r="BO4717"/>
    </row>
    <row r="4718" spans="1:67" ht="15" x14ac:dyDescent="0.25">
      <c r="A4718" s="245" t="s">
        <v>2037</v>
      </c>
      <c r="B4718" s="245" t="s">
        <v>2036</v>
      </c>
      <c r="C4718" s="245" t="s">
        <v>2430</v>
      </c>
      <c r="D4718" s="245" t="s">
        <v>2429</v>
      </c>
      <c r="E4718" s="246" t="s">
        <v>44</v>
      </c>
      <c r="F4718" s="245" t="s">
        <v>44</v>
      </c>
      <c r="G4718" s="245" t="s">
        <v>2471</v>
      </c>
      <c r="H4718" s="245" t="s">
        <v>12993</v>
      </c>
      <c r="I4718" s="245" t="s">
        <v>24</v>
      </c>
      <c r="J4718" s="245" t="s">
        <v>569</v>
      </c>
      <c r="K4718" s="246" t="s">
        <v>24830</v>
      </c>
      <c r="L4718" s="245" t="s">
        <v>568</v>
      </c>
      <c r="M4718"/>
      <c r="N4718"/>
      <c r="O4718"/>
      <c r="P4718"/>
      <c r="Q4718"/>
      <c r="R4718"/>
      <c r="S4718"/>
      <c r="T4718"/>
      <c r="U4718"/>
      <c r="V4718"/>
      <c r="W4718"/>
      <c r="X4718"/>
      <c r="Y4718"/>
      <c r="Z4718"/>
      <c r="AA4718"/>
      <c r="AB4718"/>
      <c r="AC4718"/>
      <c r="AD4718"/>
      <c r="AE4718"/>
      <c r="AF4718"/>
      <c r="AG4718"/>
      <c r="AH4718"/>
      <c r="AI4718"/>
      <c r="AJ4718"/>
      <c r="AK4718"/>
      <c r="AL4718"/>
      <c r="AM4718"/>
      <c r="AN4718"/>
      <c r="AO4718"/>
      <c r="AP4718"/>
      <c r="AQ4718"/>
      <c r="AR4718"/>
      <c r="AS4718"/>
      <c r="AT4718"/>
      <c r="AU4718"/>
      <c r="AV4718"/>
      <c r="AW4718"/>
      <c r="AX4718"/>
      <c r="AY4718"/>
      <c r="AZ4718"/>
      <c r="BA4718"/>
      <c r="BB4718"/>
      <c r="BC4718"/>
      <c r="BD4718"/>
      <c r="BE4718"/>
      <c r="BF4718"/>
      <c r="BG4718"/>
      <c r="BH4718"/>
      <c r="BI4718"/>
      <c r="BJ4718"/>
      <c r="BK4718"/>
      <c r="BL4718"/>
      <c r="BM4718"/>
      <c r="BN4718"/>
      <c r="BO4718"/>
    </row>
    <row r="4719" spans="1:67" ht="15" x14ac:dyDescent="0.25">
      <c r="A4719" s="245" t="s">
        <v>2037</v>
      </c>
      <c r="B4719" s="245" t="s">
        <v>2036</v>
      </c>
      <c r="C4719" s="245" t="s">
        <v>2430</v>
      </c>
      <c r="D4719" s="245" t="s">
        <v>2429</v>
      </c>
      <c r="E4719" s="246" t="s">
        <v>44</v>
      </c>
      <c r="F4719" s="245" t="s">
        <v>44</v>
      </c>
      <c r="G4719" s="245" t="s">
        <v>2470</v>
      </c>
      <c r="H4719" s="245" t="s">
        <v>12994</v>
      </c>
      <c r="I4719" s="245" t="s">
        <v>24</v>
      </c>
      <c r="J4719" s="245" t="s">
        <v>569</v>
      </c>
      <c r="K4719" s="246" t="s">
        <v>15314</v>
      </c>
      <c r="L4719" s="245" t="s">
        <v>568</v>
      </c>
      <c r="M4719"/>
      <c r="N4719"/>
      <c r="O4719"/>
      <c r="P4719"/>
      <c r="Q4719"/>
      <c r="R4719"/>
      <c r="S4719"/>
      <c r="T4719"/>
      <c r="U4719"/>
      <c r="V4719"/>
      <c r="W4719"/>
      <c r="X4719"/>
      <c r="Y4719"/>
      <c r="Z4719"/>
      <c r="AA4719"/>
      <c r="AB4719"/>
      <c r="AC4719"/>
      <c r="AD4719"/>
      <c r="AE4719"/>
      <c r="AF4719"/>
      <c r="AG4719"/>
      <c r="AH4719"/>
      <c r="AI4719"/>
      <c r="AJ4719"/>
      <c r="AK4719"/>
      <c r="AL4719"/>
      <c r="AM4719"/>
      <c r="AN4719"/>
      <c r="AO4719"/>
      <c r="AP4719"/>
      <c r="AQ4719"/>
      <c r="AR4719"/>
      <c r="AS4719"/>
      <c r="AT4719"/>
      <c r="AU4719"/>
      <c r="AV4719"/>
      <c r="AW4719"/>
      <c r="AX4719"/>
      <c r="AY4719"/>
      <c r="AZ4719"/>
      <c r="BA4719"/>
      <c r="BB4719"/>
      <c r="BC4719"/>
      <c r="BD4719"/>
      <c r="BE4719"/>
      <c r="BF4719"/>
      <c r="BG4719"/>
      <c r="BH4719"/>
      <c r="BI4719"/>
      <c r="BJ4719"/>
      <c r="BK4719"/>
      <c r="BL4719"/>
      <c r="BM4719"/>
      <c r="BN4719"/>
      <c r="BO4719"/>
    </row>
    <row r="4720" spans="1:67" ht="15" x14ac:dyDescent="0.25">
      <c r="A4720" s="245" t="s">
        <v>2037</v>
      </c>
      <c r="B4720" s="245" t="s">
        <v>2036</v>
      </c>
      <c r="C4720" s="245" t="s">
        <v>2430</v>
      </c>
      <c r="D4720" s="245" t="s">
        <v>2429</v>
      </c>
      <c r="E4720" s="246" t="s">
        <v>44</v>
      </c>
      <c r="F4720" s="245" t="s">
        <v>44</v>
      </c>
      <c r="G4720" s="245" t="s">
        <v>2469</v>
      </c>
      <c r="H4720" s="245" t="s">
        <v>12995</v>
      </c>
      <c r="I4720" s="245" t="s">
        <v>24</v>
      </c>
      <c r="J4720" s="245" t="s">
        <v>569</v>
      </c>
      <c r="K4720" s="246" t="s">
        <v>24831</v>
      </c>
      <c r="L4720" s="245" t="s">
        <v>568</v>
      </c>
      <c r="M4720"/>
      <c r="N4720"/>
      <c r="O4720"/>
      <c r="P4720"/>
      <c r="Q4720"/>
      <c r="R4720"/>
      <c r="S4720"/>
      <c r="T4720"/>
      <c r="U4720"/>
      <c r="V4720"/>
      <c r="W4720"/>
      <c r="X4720"/>
      <c r="Y4720"/>
      <c r="Z4720"/>
      <c r="AA4720"/>
      <c r="AB4720"/>
      <c r="AC4720"/>
      <c r="AD4720"/>
      <c r="AE4720"/>
      <c r="AF4720"/>
      <c r="AG4720"/>
      <c r="AH4720"/>
      <c r="AI4720"/>
      <c r="AJ4720"/>
      <c r="AK4720"/>
      <c r="AL4720"/>
      <c r="AM4720"/>
      <c r="AN4720"/>
      <c r="AO4720"/>
      <c r="AP4720"/>
      <c r="AQ4720"/>
      <c r="AR4720"/>
      <c r="AS4720"/>
      <c r="AT4720"/>
      <c r="AU4720"/>
      <c r="AV4720"/>
      <c r="AW4720"/>
      <c r="AX4720"/>
      <c r="AY4720"/>
      <c r="AZ4720"/>
      <c r="BA4720"/>
      <c r="BB4720"/>
      <c r="BC4720"/>
      <c r="BD4720"/>
      <c r="BE4720"/>
      <c r="BF4720"/>
      <c r="BG4720"/>
      <c r="BH4720"/>
      <c r="BI4720"/>
      <c r="BJ4720"/>
      <c r="BK4720"/>
      <c r="BL4720"/>
      <c r="BM4720"/>
      <c r="BN4720"/>
      <c r="BO4720"/>
    </row>
    <row r="4721" spans="1:67" ht="15" x14ac:dyDescent="0.25">
      <c r="A4721" s="245" t="s">
        <v>2037</v>
      </c>
      <c r="B4721" s="245" t="s">
        <v>2036</v>
      </c>
      <c r="C4721" s="245" t="s">
        <v>2430</v>
      </c>
      <c r="D4721" s="245" t="s">
        <v>2429</v>
      </c>
      <c r="E4721" s="246" t="s">
        <v>44</v>
      </c>
      <c r="F4721" s="245" t="s">
        <v>44</v>
      </c>
      <c r="G4721" s="245" t="s">
        <v>2468</v>
      </c>
      <c r="H4721" s="245" t="s">
        <v>12996</v>
      </c>
      <c r="I4721" s="245" t="s">
        <v>24</v>
      </c>
      <c r="J4721" s="245" t="s">
        <v>569</v>
      </c>
      <c r="K4721" s="246" t="s">
        <v>24832</v>
      </c>
      <c r="L4721" s="245" t="s">
        <v>568</v>
      </c>
      <c r="M4721"/>
      <c r="N4721"/>
      <c r="O4721"/>
      <c r="P4721"/>
      <c r="Q4721"/>
      <c r="R4721"/>
      <c r="S4721"/>
      <c r="T4721"/>
      <c r="U4721"/>
      <c r="V4721"/>
      <c r="W4721"/>
      <c r="X4721"/>
      <c r="Y4721"/>
      <c r="Z4721"/>
      <c r="AA4721"/>
      <c r="AB4721"/>
      <c r="AC4721"/>
      <c r="AD4721"/>
      <c r="AE4721"/>
      <c r="AF4721"/>
      <c r="AG4721"/>
      <c r="AH4721"/>
      <c r="AI4721"/>
      <c r="AJ4721"/>
      <c r="AK4721"/>
      <c r="AL4721"/>
      <c r="AM4721"/>
      <c r="AN4721"/>
      <c r="AO4721"/>
      <c r="AP4721"/>
      <c r="AQ4721"/>
      <c r="AR4721"/>
      <c r="AS4721"/>
      <c r="AT4721"/>
      <c r="AU4721"/>
      <c r="AV4721"/>
      <c r="AW4721"/>
      <c r="AX4721"/>
      <c r="AY4721"/>
      <c r="AZ4721"/>
      <c r="BA4721"/>
      <c r="BB4721"/>
      <c r="BC4721"/>
      <c r="BD4721"/>
      <c r="BE4721"/>
      <c r="BF4721"/>
      <c r="BG4721"/>
      <c r="BH4721"/>
      <c r="BI4721"/>
      <c r="BJ4721"/>
      <c r="BK4721"/>
      <c r="BL4721"/>
      <c r="BM4721"/>
      <c r="BN4721"/>
      <c r="BO4721"/>
    </row>
    <row r="4722" spans="1:67" ht="15" x14ac:dyDescent="0.25">
      <c r="A4722" s="245" t="s">
        <v>2037</v>
      </c>
      <c r="B4722" s="245" t="s">
        <v>2036</v>
      </c>
      <c r="C4722" s="245" t="s">
        <v>2430</v>
      </c>
      <c r="D4722" s="245" t="s">
        <v>2429</v>
      </c>
      <c r="E4722" s="246" t="s">
        <v>44</v>
      </c>
      <c r="F4722" s="245" t="s">
        <v>44</v>
      </c>
      <c r="G4722" s="245" t="s">
        <v>2467</v>
      </c>
      <c r="H4722" s="245" t="s">
        <v>12998</v>
      </c>
      <c r="I4722" s="245" t="s">
        <v>24</v>
      </c>
      <c r="J4722" s="245" t="s">
        <v>569</v>
      </c>
      <c r="K4722" s="246" t="s">
        <v>16688</v>
      </c>
      <c r="L4722" s="245" t="s">
        <v>568</v>
      </c>
      <c r="M4722"/>
      <c r="N4722"/>
      <c r="O4722"/>
      <c r="P4722"/>
      <c r="Q4722"/>
      <c r="R4722"/>
      <c r="S4722"/>
      <c r="T4722"/>
      <c r="U4722"/>
      <c r="V4722"/>
      <c r="W4722"/>
      <c r="X4722"/>
      <c r="Y4722"/>
      <c r="Z4722"/>
      <c r="AA4722"/>
      <c r="AB4722"/>
      <c r="AC4722"/>
      <c r="AD4722"/>
      <c r="AE4722"/>
      <c r="AF4722"/>
      <c r="AG4722"/>
      <c r="AH4722"/>
      <c r="AI4722"/>
      <c r="AJ4722"/>
      <c r="AK4722"/>
      <c r="AL4722"/>
      <c r="AM4722"/>
      <c r="AN4722"/>
      <c r="AO4722"/>
      <c r="AP4722"/>
      <c r="AQ4722"/>
      <c r="AR4722"/>
      <c r="AS4722"/>
      <c r="AT4722"/>
      <c r="AU4722"/>
      <c r="AV4722"/>
      <c r="AW4722"/>
      <c r="AX4722"/>
      <c r="AY4722"/>
      <c r="AZ4722"/>
      <c r="BA4722"/>
      <c r="BB4722"/>
      <c r="BC4722"/>
      <c r="BD4722"/>
      <c r="BE4722"/>
      <c r="BF4722"/>
      <c r="BG4722"/>
      <c r="BH4722"/>
      <c r="BI4722"/>
      <c r="BJ4722"/>
      <c r="BK4722"/>
      <c r="BL4722"/>
      <c r="BM4722"/>
      <c r="BN4722"/>
      <c r="BO4722"/>
    </row>
    <row r="4723" spans="1:67" ht="15" x14ac:dyDescent="0.25">
      <c r="A4723" s="245" t="s">
        <v>2037</v>
      </c>
      <c r="B4723" s="245" t="s">
        <v>2036</v>
      </c>
      <c r="C4723" s="245" t="s">
        <v>2430</v>
      </c>
      <c r="D4723" s="245" t="s">
        <v>2429</v>
      </c>
      <c r="E4723" s="246" t="s">
        <v>44</v>
      </c>
      <c r="F4723" s="245" t="s">
        <v>44</v>
      </c>
      <c r="G4723" s="245" t="s">
        <v>2466</v>
      </c>
      <c r="H4723" s="245" t="s">
        <v>12999</v>
      </c>
      <c r="I4723" s="245" t="s">
        <v>24</v>
      </c>
      <c r="J4723" s="245" t="s">
        <v>569</v>
      </c>
      <c r="K4723" s="246" t="s">
        <v>24833</v>
      </c>
      <c r="L4723" s="245" t="s">
        <v>568</v>
      </c>
      <c r="M4723"/>
      <c r="N4723"/>
      <c r="O4723"/>
      <c r="P4723"/>
      <c r="Q4723"/>
      <c r="R4723"/>
      <c r="S4723"/>
      <c r="T4723"/>
      <c r="U4723"/>
      <c r="V4723"/>
      <c r="W4723"/>
      <c r="X4723"/>
      <c r="Y4723"/>
      <c r="Z4723"/>
      <c r="AA4723"/>
      <c r="AB4723"/>
      <c r="AC4723"/>
      <c r="AD4723"/>
      <c r="AE4723"/>
      <c r="AF4723"/>
      <c r="AG4723"/>
      <c r="AH4723"/>
      <c r="AI4723"/>
      <c r="AJ4723"/>
      <c r="AK4723"/>
      <c r="AL4723"/>
      <c r="AM4723"/>
      <c r="AN4723"/>
      <c r="AO4723"/>
      <c r="AP4723"/>
      <c r="AQ4723"/>
      <c r="AR4723"/>
      <c r="AS4723"/>
      <c r="AT4723"/>
      <c r="AU4723"/>
      <c r="AV4723"/>
      <c r="AW4723"/>
      <c r="AX4723"/>
      <c r="AY4723"/>
      <c r="AZ4723"/>
      <c r="BA4723"/>
      <c r="BB4723"/>
      <c r="BC4723"/>
      <c r="BD4723"/>
      <c r="BE4723"/>
      <c r="BF4723"/>
      <c r="BG4723"/>
      <c r="BH4723"/>
      <c r="BI4723"/>
      <c r="BJ4723"/>
      <c r="BK4723"/>
      <c r="BL4723"/>
      <c r="BM4723"/>
      <c r="BN4723"/>
      <c r="BO4723"/>
    </row>
    <row r="4724" spans="1:67" ht="15" x14ac:dyDescent="0.25">
      <c r="A4724" s="245" t="s">
        <v>2037</v>
      </c>
      <c r="B4724" s="245" t="s">
        <v>2036</v>
      </c>
      <c r="C4724" s="245" t="s">
        <v>2430</v>
      </c>
      <c r="D4724" s="245" t="s">
        <v>2429</v>
      </c>
      <c r="E4724" s="246" t="s">
        <v>44</v>
      </c>
      <c r="F4724" s="245" t="s">
        <v>44</v>
      </c>
      <c r="G4724" s="245" t="s">
        <v>2465</v>
      </c>
      <c r="H4724" s="245" t="s">
        <v>13000</v>
      </c>
      <c r="I4724" s="245" t="s">
        <v>24</v>
      </c>
      <c r="J4724" s="245" t="s">
        <v>569</v>
      </c>
      <c r="K4724" s="246" t="s">
        <v>24834</v>
      </c>
      <c r="L4724" s="245" t="s">
        <v>568</v>
      </c>
      <c r="M4724"/>
      <c r="N4724"/>
      <c r="O4724"/>
      <c r="P4724"/>
      <c r="Q4724"/>
      <c r="R4724"/>
      <c r="S4724"/>
      <c r="T4724"/>
      <c r="U4724"/>
      <c r="V4724"/>
      <c r="W4724"/>
      <c r="X4724"/>
      <c r="Y4724"/>
      <c r="Z4724"/>
      <c r="AA4724"/>
      <c r="AB4724"/>
      <c r="AC4724"/>
      <c r="AD4724"/>
      <c r="AE4724"/>
      <c r="AF4724"/>
      <c r="AG4724"/>
      <c r="AH4724"/>
      <c r="AI4724"/>
      <c r="AJ4724"/>
      <c r="AK4724"/>
      <c r="AL4724"/>
      <c r="AM4724"/>
      <c r="AN4724"/>
      <c r="AO4724"/>
      <c r="AP4724"/>
      <c r="AQ4724"/>
      <c r="AR4724"/>
      <c r="AS4724"/>
      <c r="AT4724"/>
      <c r="AU4724"/>
      <c r="AV4724"/>
      <c r="AW4724"/>
      <c r="AX4724"/>
      <c r="AY4724"/>
      <c r="AZ4724"/>
      <c r="BA4724"/>
      <c r="BB4724"/>
      <c r="BC4724"/>
      <c r="BD4724"/>
      <c r="BE4724"/>
      <c r="BF4724"/>
      <c r="BG4724"/>
      <c r="BH4724"/>
      <c r="BI4724"/>
      <c r="BJ4724"/>
      <c r="BK4724"/>
      <c r="BL4724"/>
      <c r="BM4724"/>
      <c r="BN4724"/>
      <c r="BO4724"/>
    </row>
    <row r="4725" spans="1:67" ht="15" x14ac:dyDescent="0.25">
      <c r="A4725" s="245" t="s">
        <v>2037</v>
      </c>
      <c r="B4725" s="245" t="s">
        <v>2036</v>
      </c>
      <c r="C4725" s="245" t="s">
        <v>2430</v>
      </c>
      <c r="D4725" s="245" t="s">
        <v>2429</v>
      </c>
      <c r="E4725" s="246" t="s">
        <v>44</v>
      </c>
      <c r="F4725" s="245" t="s">
        <v>44</v>
      </c>
      <c r="G4725" s="245" t="s">
        <v>2464</v>
      </c>
      <c r="H4725" s="245" t="s">
        <v>13001</v>
      </c>
      <c r="I4725" s="245" t="s">
        <v>24</v>
      </c>
      <c r="J4725" s="245" t="s">
        <v>569</v>
      </c>
      <c r="K4725" s="246" t="s">
        <v>24835</v>
      </c>
      <c r="L4725" s="245" t="s">
        <v>568</v>
      </c>
      <c r="M4725"/>
      <c r="N4725"/>
      <c r="O4725"/>
      <c r="P4725"/>
      <c r="Q4725"/>
      <c r="R4725"/>
      <c r="S4725"/>
      <c r="T4725"/>
      <c r="U4725"/>
      <c r="V4725"/>
      <c r="W4725"/>
      <c r="X4725"/>
      <c r="Y4725"/>
      <c r="Z4725"/>
      <c r="AA4725"/>
      <c r="AB4725"/>
      <c r="AC4725"/>
      <c r="AD4725"/>
      <c r="AE4725"/>
      <c r="AF4725"/>
      <c r="AG4725"/>
      <c r="AH4725"/>
      <c r="AI4725"/>
      <c r="AJ4725"/>
      <c r="AK4725"/>
      <c r="AL4725"/>
      <c r="AM4725"/>
      <c r="AN4725"/>
      <c r="AO4725"/>
      <c r="AP4725"/>
      <c r="AQ4725"/>
      <c r="AR4725"/>
      <c r="AS4725"/>
      <c r="AT4725"/>
      <c r="AU4725"/>
      <c r="AV4725"/>
      <c r="AW4725"/>
      <c r="AX4725"/>
      <c r="AY4725"/>
      <c r="AZ4725"/>
      <c r="BA4725"/>
      <c r="BB4725"/>
      <c r="BC4725"/>
      <c r="BD4725"/>
      <c r="BE4725"/>
      <c r="BF4725"/>
      <c r="BG4725"/>
      <c r="BH4725"/>
      <c r="BI4725"/>
      <c r="BJ4725"/>
      <c r="BK4725"/>
      <c r="BL4725"/>
      <c r="BM4725"/>
      <c r="BN4725"/>
      <c r="BO4725"/>
    </row>
    <row r="4726" spans="1:67" ht="15" x14ac:dyDescent="0.25">
      <c r="A4726" s="245" t="s">
        <v>2037</v>
      </c>
      <c r="B4726" s="245" t="s">
        <v>2036</v>
      </c>
      <c r="C4726" s="245" t="s">
        <v>2430</v>
      </c>
      <c r="D4726" s="245" t="s">
        <v>2429</v>
      </c>
      <c r="E4726" s="246" t="s">
        <v>44</v>
      </c>
      <c r="F4726" s="245" t="s">
        <v>44</v>
      </c>
      <c r="G4726" s="245" t="s">
        <v>2463</v>
      </c>
      <c r="H4726" s="245" t="s">
        <v>13002</v>
      </c>
      <c r="I4726" s="245" t="s">
        <v>24</v>
      </c>
      <c r="J4726" s="245" t="s">
        <v>569</v>
      </c>
      <c r="K4726" s="246" t="s">
        <v>24538</v>
      </c>
      <c r="L4726" s="245" t="s">
        <v>568</v>
      </c>
      <c r="M4726"/>
      <c r="N4726"/>
      <c r="O4726"/>
      <c r="P4726"/>
      <c r="Q4726"/>
      <c r="R4726"/>
      <c r="S4726"/>
      <c r="T4726"/>
      <c r="U4726"/>
      <c r="V4726"/>
      <c r="W4726"/>
      <c r="X4726"/>
      <c r="Y4726"/>
      <c r="Z4726"/>
      <c r="AA4726"/>
      <c r="AB4726"/>
      <c r="AC4726"/>
      <c r="AD4726"/>
      <c r="AE4726"/>
      <c r="AF4726"/>
      <c r="AG4726"/>
      <c r="AH4726"/>
      <c r="AI4726"/>
      <c r="AJ4726"/>
      <c r="AK4726"/>
      <c r="AL4726"/>
      <c r="AM4726"/>
      <c r="AN4726"/>
      <c r="AO4726"/>
      <c r="AP4726"/>
      <c r="AQ4726"/>
      <c r="AR4726"/>
      <c r="AS4726"/>
      <c r="AT4726"/>
      <c r="AU4726"/>
      <c r="AV4726"/>
      <c r="AW4726"/>
      <c r="AX4726"/>
      <c r="AY4726"/>
      <c r="AZ4726"/>
      <c r="BA4726"/>
      <c r="BB4726"/>
      <c r="BC4726"/>
      <c r="BD4726"/>
      <c r="BE4726"/>
      <c r="BF4726"/>
      <c r="BG4726"/>
      <c r="BH4726"/>
      <c r="BI4726"/>
      <c r="BJ4726"/>
      <c r="BK4726"/>
      <c r="BL4726"/>
      <c r="BM4726"/>
      <c r="BN4726"/>
      <c r="BO4726"/>
    </row>
    <row r="4727" spans="1:67" ht="15" x14ac:dyDescent="0.25">
      <c r="A4727" s="245" t="s">
        <v>2037</v>
      </c>
      <c r="B4727" s="245" t="s">
        <v>2036</v>
      </c>
      <c r="C4727" s="245" t="s">
        <v>2430</v>
      </c>
      <c r="D4727" s="245" t="s">
        <v>2429</v>
      </c>
      <c r="E4727" s="246" t="s">
        <v>44</v>
      </c>
      <c r="F4727" s="245" t="s">
        <v>44</v>
      </c>
      <c r="G4727" s="245" t="s">
        <v>2462</v>
      </c>
      <c r="H4727" s="245" t="s">
        <v>13004</v>
      </c>
      <c r="I4727" s="245" t="s">
        <v>24</v>
      </c>
      <c r="J4727" s="245" t="s">
        <v>569</v>
      </c>
      <c r="K4727" s="246" t="s">
        <v>24538</v>
      </c>
      <c r="L4727" s="245" t="s">
        <v>568</v>
      </c>
      <c r="M4727"/>
      <c r="N4727"/>
      <c r="O4727"/>
      <c r="P4727"/>
      <c r="Q4727"/>
      <c r="R4727"/>
      <c r="S4727"/>
      <c r="T4727"/>
      <c r="U4727"/>
      <c r="V4727"/>
      <c r="W4727"/>
      <c r="X4727"/>
      <c r="Y4727"/>
      <c r="Z4727"/>
      <c r="AA4727"/>
      <c r="AB4727"/>
      <c r="AC4727"/>
      <c r="AD4727"/>
      <c r="AE4727"/>
      <c r="AF4727"/>
      <c r="AG4727"/>
      <c r="AH4727"/>
      <c r="AI4727"/>
      <c r="AJ4727"/>
      <c r="AK4727"/>
      <c r="AL4727"/>
      <c r="AM4727"/>
      <c r="AN4727"/>
      <c r="AO4727"/>
      <c r="AP4727"/>
      <c r="AQ4727"/>
      <c r="AR4727"/>
      <c r="AS4727"/>
      <c r="AT4727"/>
      <c r="AU4727"/>
      <c r="AV4727"/>
      <c r="AW4727"/>
      <c r="AX4727"/>
      <c r="AY4727"/>
      <c r="AZ4727"/>
      <c r="BA4727"/>
      <c r="BB4727"/>
      <c r="BC4727"/>
      <c r="BD4727"/>
      <c r="BE4727"/>
      <c r="BF4727"/>
      <c r="BG4727"/>
      <c r="BH4727"/>
      <c r="BI4727"/>
      <c r="BJ4727"/>
      <c r="BK4727"/>
      <c r="BL4727"/>
      <c r="BM4727"/>
      <c r="BN4727"/>
      <c r="BO4727"/>
    </row>
    <row r="4728" spans="1:67" ht="15" x14ac:dyDescent="0.25">
      <c r="A4728" s="245" t="s">
        <v>2037</v>
      </c>
      <c r="B4728" s="245" t="s">
        <v>2036</v>
      </c>
      <c r="C4728" s="245" t="s">
        <v>2430</v>
      </c>
      <c r="D4728" s="245" t="s">
        <v>2429</v>
      </c>
      <c r="E4728" s="246" t="s">
        <v>44</v>
      </c>
      <c r="F4728" s="245" t="s">
        <v>44</v>
      </c>
      <c r="G4728" s="245" t="s">
        <v>2461</v>
      </c>
      <c r="H4728" s="245" t="s">
        <v>13005</v>
      </c>
      <c r="I4728" s="245" t="s">
        <v>24</v>
      </c>
      <c r="J4728" s="245" t="s">
        <v>569</v>
      </c>
      <c r="K4728" s="246" t="s">
        <v>24836</v>
      </c>
      <c r="L4728" s="245" t="s">
        <v>568</v>
      </c>
      <c r="M4728"/>
      <c r="N4728"/>
      <c r="O4728"/>
      <c r="P4728"/>
      <c r="Q4728"/>
      <c r="R4728"/>
      <c r="S4728"/>
      <c r="T4728"/>
      <c r="U4728"/>
      <c r="V4728"/>
      <c r="W4728"/>
      <c r="X4728"/>
      <c r="Y4728"/>
      <c r="Z4728"/>
      <c r="AA4728"/>
      <c r="AB4728"/>
      <c r="AC4728"/>
      <c r="AD4728"/>
      <c r="AE4728"/>
      <c r="AF4728"/>
      <c r="AG4728"/>
      <c r="AH4728"/>
      <c r="AI4728"/>
      <c r="AJ4728"/>
      <c r="AK4728"/>
      <c r="AL4728"/>
      <c r="AM4728"/>
      <c r="AN4728"/>
      <c r="AO4728"/>
      <c r="AP4728"/>
      <c r="AQ4728"/>
      <c r="AR4728"/>
      <c r="AS4728"/>
      <c r="AT4728"/>
      <c r="AU4728"/>
      <c r="AV4728"/>
      <c r="AW4728"/>
      <c r="AX4728"/>
      <c r="AY4728"/>
      <c r="AZ4728"/>
      <c r="BA4728"/>
      <c r="BB4728"/>
      <c r="BC4728"/>
      <c r="BD4728"/>
      <c r="BE4728"/>
      <c r="BF4728"/>
      <c r="BG4728"/>
      <c r="BH4728"/>
      <c r="BI4728"/>
      <c r="BJ4728"/>
      <c r="BK4728"/>
      <c r="BL4728"/>
      <c r="BM4728"/>
      <c r="BN4728"/>
      <c r="BO4728"/>
    </row>
    <row r="4729" spans="1:67" ht="15" x14ac:dyDescent="0.25">
      <c r="A4729" s="245" t="s">
        <v>2037</v>
      </c>
      <c r="B4729" s="245" t="s">
        <v>2036</v>
      </c>
      <c r="C4729" s="245" t="s">
        <v>2430</v>
      </c>
      <c r="D4729" s="245" t="s">
        <v>2429</v>
      </c>
      <c r="E4729" s="246" t="s">
        <v>44</v>
      </c>
      <c r="F4729" s="245" t="s">
        <v>44</v>
      </c>
      <c r="G4729" s="245" t="s">
        <v>2460</v>
      </c>
      <c r="H4729" s="245" t="s">
        <v>13006</v>
      </c>
      <c r="I4729" s="245" t="s">
        <v>24</v>
      </c>
      <c r="J4729" s="245" t="s">
        <v>569</v>
      </c>
      <c r="K4729" s="246" t="s">
        <v>24836</v>
      </c>
      <c r="L4729" s="245" t="s">
        <v>568</v>
      </c>
      <c r="M4729"/>
      <c r="N4729"/>
      <c r="O4729"/>
      <c r="P4729"/>
      <c r="Q4729"/>
      <c r="R4729"/>
      <c r="S4729"/>
      <c r="T4729"/>
      <c r="U4729"/>
      <c r="V4729"/>
      <c r="W4729"/>
      <c r="X4729"/>
      <c r="Y4729"/>
      <c r="Z4729"/>
      <c r="AA4729"/>
      <c r="AB4729"/>
      <c r="AC4729"/>
      <c r="AD4729"/>
      <c r="AE4729"/>
      <c r="AF4729"/>
      <c r="AG4729"/>
      <c r="AH4729"/>
      <c r="AI4729"/>
      <c r="AJ4729"/>
      <c r="AK4729"/>
      <c r="AL4729"/>
      <c r="AM4729"/>
      <c r="AN4729"/>
      <c r="AO4729"/>
      <c r="AP4729"/>
      <c r="AQ4729"/>
      <c r="AR4729"/>
      <c r="AS4729"/>
      <c r="AT4729"/>
      <c r="AU4729"/>
      <c r="AV4729"/>
      <c r="AW4729"/>
      <c r="AX4729"/>
      <c r="AY4729"/>
      <c r="AZ4729"/>
      <c r="BA4729"/>
      <c r="BB4729"/>
      <c r="BC4729"/>
      <c r="BD4729"/>
      <c r="BE4729"/>
      <c r="BF4729"/>
      <c r="BG4729"/>
      <c r="BH4729"/>
      <c r="BI4729"/>
      <c r="BJ4729"/>
      <c r="BK4729"/>
      <c r="BL4729"/>
      <c r="BM4729"/>
      <c r="BN4729"/>
      <c r="BO4729"/>
    </row>
    <row r="4730" spans="1:67" ht="15" x14ac:dyDescent="0.25">
      <c r="A4730" s="245" t="s">
        <v>2037</v>
      </c>
      <c r="B4730" s="245" t="s">
        <v>2036</v>
      </c>
      <c r="C4730" s="245" t="s">
        <v>2430</v>
      </c>
      <c r="D4730" s="245" t="s">
        <v>2429</v>
      </c>
      <c r="E4730" s="246" t="s">
        <v>44</v>
      </c>
      <c r="F4730" s="245" t="s">
        <v>44</v>
      </c>
      <c r="G4730" s="245" t="s">
        <v>2459</v>
      </c>
      <c r="H4730" s="245" t="s">
        <v>13007</v>
      </c>
      <c r="I4730" s="245" t="s">
        <v>24</v>
      </c>
      <c r="J4730" s="245" t="s">
        <v>569</v>
      </c>
      <c r="K4730" s="246" t="s">
        <v>15138</v>
      </c>
      <c r="L4730" s="245" t="s">
        <v>568</v>
      </c>
      <c r="M4730"/>
      <c r="N4730"/>
      <c r="O4730"/>
      <c r="P4730"/>
      <c r="Q4730"/>
      <c r="R4730"/>
      <c r="S4730"/>
      <c r="T4730"/>
      <c r="U4730"/>
      <c r="V4730"/>
      <c r="W4730"/>
      <c r="X4730"/>
      <c r="Y4730"/>
      <c r="Z4730"/>
      <c r="AA4730"/>
      <c r="AB4730"/>
      <c r="AC4730"/>
      <c r="AD4730"/>
      <c r="AE4730"/>
      <c r="AF4730"/>
      <c r="AG4730"/>
      <c r="AH4730"/>
      <c r="AI4730"/>
      <c r="AJ4730"/>
      <c r="AK4730"/>
      <c r="AL4730"/>
      <c r="AM4730"/>
      <c r="AN4730"/>
      <c r="AO4730"/>
      <c r="AP4730"/>
      <c r="AQ4730"/>
      <c r="AR4730"/>
      <c r="AS4730"/>
      <c r="AT4730"/>
      <c r="AU4730"/>
      <c r="AV4730"/>
      <c r="AW4730"/>
      <c r="AX4730"/>
      <c r="AY4730"/>
      <c r="AZ4730"/>
      <c r="BA4730"/>
      <c r="BB4730"/>
      <c r="BC4730"/>
      <c r="BD4730"/>
      <c r="BE4730"/>
      <c r="BF4730"/>
      <c r="BG4730"/>
      <c r="BH4730"/>
      <c r="BI4730"/>
      <c r="BJ4730"/>
      <c r="BK4730"/>
      <c r="BL4730"/>
      <c r="BM4730"/>
      <c r="BN4730"/>
      <c r="BO4730"/>
    </row>
    <row r="4731" spans="1:67" ht="15" x14ac:dyDescent="0.25">
      <c r="A4731" s="245" t="s">
        <v>2037</v>
      </c>
      <c r="B4731" s="245" t="s">
        <v>2036</v>
      </c>
      <c r="C4731" s="245" t="s">
        <v>2430</v>
      </c>
      <c r="D4731" s="245" t="s">
        <v>2429</v>
      </c>
      <c r="E4731" s="246" t="s">
        <v>44</v>
      </c>
      <c r="F4731" s="245" t="s">
        <v>44</v>
      </c>
      <c r="G4731" s="245" t="s">
        <v>2458</v>
      </c>
      <c r="H4731" s="245" t="s">
        <v>13009</v>
      </c>
      <c r="I4731" s="245" t="s">
        <v>24</v>
      </c>
      <c r="J4731" s="245" t="s">
        <v>569</v>
      </c>
      <c r="K4731" s="246" t="s">
        <v>15138</v>
      </c>
      <c r="L4731" s="245" t="s">
        <v>568</v>
      </c>
      <c r="M4731"/>
      <c r="N4731"/>
      <c r="O4731"/>
      <c r="P4731"/>
      <c r="Q4731"/>
      <c r="R4731"/>
      <c r="S4731"/>
      <c r="T4731"/>
      <c r="U4731"/>
      <c r="V4731"/>
      <c r="W4731"/>
      <c r="X4731"/>
      <c r="Y4731"/>
      <c r="Z4731"/>
      <c r="AA4731"/>
      <c r="AB4731"/>
      <c r="AC4731"/>
      <c r="AD4731"/>
      <c r="AE4731"/>
      <c r="AF4731"/>
      <c r="AG4731"/>
      <c r="AH4731"/>
      <c r="AI4731"/>
      <c r="AJ4731"/>
      <c r="AK4731"/>
      <c r="AL4731"/>
      <c r="AM4731"/>
      <c r="AN4731"/>
      <c r="AO4731"/>
      <c r="AP4731"/>
      <c r="AQ4731"/>
      <c r="AR4731"/>
      <c r="AS4731"/>
      <c r="AT4731"/>
      <c r="AU4731"/>
      <c r="AV4731"/>
      <c r="AW4731"/>
      <c r="AX4731"/>
      <c r="AY4731"/>
      <c r="AZ4731"/>
      <c r="BA4731"/>
      <c r="BB4731"/>
      <c r="BC4731"/>
      <c r="BD4731"/>
      <c r="BE4731"/>
      <c r="BF4731"/>
      <c r="BG4731"/>
      <c r="BH4731"/>
      <c r="BI4731"/>
      <c r="BJ4731"/>
      <c r="BK4731"/>
      <c r="BL4731"/>
      <c r="BM4731"/>
      <c r="BN4731"/>
      <c r="BO4731"/>
    </row>
    <row r="4732" spans="1:67" ht="15" x14ac:dyDescent="0.25">
      <c r="A4732" s="245" t="s">
        <v>2037</v>
      </c>
      <c r="B4732" s="245" t="s">
        <v>2036</v>
      </c>
      <c r="C4732" s="245" t="s">
        <v>2430</v>
      </c>
      <c r="D4732" s="245" t="s">
        <v>2429</v>
      </c>
      <c r="E4732" s="246" t="s">
        <v>44</v>
      </c>
      <c r="F4732" s="245" t="s">
        <v>44</v>
      </c>
      <c r="G4732" s="245" t="s">
        <v>2457</v>
      </c>
      <c r="H4732" s="245" t="s">
        <v>13010</v>
      </c>
      <c r="I4732" s="245" t="s">
        <v>24</v>
      </c>
      <c r="J4732" s="245" t="s">
        <v>569</v>
      </c>
      <c r="K4732" s="246" t="s">
        <v>24837</v>
      </c>
      <c r="L4732" s="245" t="s">
        <v>568</v>
      </c>
      <c r="M4732"/>
      <c r="N4732"/>
      <c r="O4732"/>
      <c r="P4732"/>
      <c r="Q4732"/>
      <c r="R4732"/>
      <c r="S4732"/>
      <c r="T4732"/>
      <c r="U4732"/>
      <c r="V4732"/>
      <c r="W4732"/>
      <c r="X4732"/>
      <c r="Y4732"/>
      <c r="Z4732"/>
      <c r="AA4732"/>
      <c r="AB4732"/>
      <c r="AC4732"/>
      <c r="AD4732"/>
      <c r="AE4732"/>
      <c r="AF4732"/>
      <c r="AG4732"/>
      <c r="AH4732"/>
      <c r="AI4732"/>
      <c r="AJ4732"/>
      <c r="AK4732"/>
      <c r="AL4732"/>
      <c r="AM4732"/>
      <c r="AN4732"/>
      <c r="AO4732"/>
      <c r="AP4732"/>
      <c r="AQ4732"/>
      <c r="AR4732"/>
      <c r="AS4732"/>
      <c r="AT4732"/>
      <c r="AU4732"/>
      <c r="AV4732"/>
      <c r="AW4732"/>
      <c r="AX4732"/>
      <c r="AY4732"/>
      <c r="AZ4732"/>
      <c r="BA4732"/>
      <c r="BB4732"/>
      <c r="BC4732"/>
      <c r="BD4732"/>
      <c r="BE4732"/>
      <c r="BF4732"/>
      <c r="BG4732"/>
      <c r="BH4732"/>
      <c r="BI4732"/>
      <c r="BJ4732"/>
      <c r="BK4732"/>
      <c r="BL4732"/>
      <c r="BM4732"/>
      <c r="BN4732"/>
      <c r="BO4732"/>
    </row>
    <row r="4733" spans="1:67" ht="15" x14ac:dyDescent="0.25">
      <c r="A4733" s="245" t="s">
        <v>2037</v>
      </c>
      <c r="B4733" s="245" t="s">
        <v>2036</v>
      </c>
      <c r="C4733" s="245" t="s">
        <v>2430</v>
      </c>
      <c r="D4733" s="245" t="s">
        <v>2429</v>
      </c>
      <c r="E4733" s="246" t="s">
        <v>44</v>
      </c>
      <c r="F4733" s="245" t="s">
        <v>44</v>
      </c>
      <c r="G4733" s="245" t="s">
        <v>2456</v>
      </c>
      <c r="H4733" s="245" t="s">
        <v>13011</v>
      </c>
      <c r="I4733" s="245" t="s">
        <v>24</v>
      </c>
      <c r="J4733" s="245" t="s">
        <v>569</v>
      </c>
      <c r="K4733" s="246" t="s">
        <v>24838</v>
      </c>
      <c r="L4733" s="245" t="s">
        <v>568</v>
      </c>
      <c r="M4733"/>
      <c r="N4733"/>
      <c r="O4733"/>
      <c r="P4733"/>
      <c r="Q4733"/>
      <c r="R4733"/>
      <c r="S4733"/>
      <c r="T4733"/>
      <c r="U4733"/>
      <c r="V4733"/>
      <c r="W4733"/>
      <c r="X4733"/>
      <c r="Y4733"/>
      <c r="Z4733"/>
      <c r="AA4733"/>
      <c r="AB4733"/>
      <c r="AC4733"/>
      <c r="AD4733"/>
      <c r="AE4733"/>
      <c r="AF4733"/>
      <c r="AG4733"/>
      <c r="AH4733"/>
      <c r="AI4733"/>
      <c r="AJ4733"/>
      <c r="AK4733"/>
      <c r="AL4733"/>
      <c r="AM4733"/>
      <c r="AN4733"/>
      <c r="AO4733"/>
      <c r="AP4733"/>
      <c r="AQ4733"/>
      <c r="AR4733"/>
      <c r="AS4733"/>
      <c r="AT4733"/>
      <c r="AU4733"/>
      <c r="AV4733"/>
      <c r="AW4733"/>
      <c r="AX4733"/>
      <c r="AY4733"/>
      <c r="AZ4733"/>
      <c r="BA4733"/>
      <c r="BB4733"/>
      <c r="BC4733"/>
      <c r="BD4733"/>
      <c r="BE4733"/>
      <c r="BF4733"/>
      <c r="BG4733"/>
      <c r="BH4733"/>
      <c r="BI4733"/>
      <c r="BJ4733"/>
      <c r="BK4733"/>
      <c r="BL4733"/>
      <c r="BM4733"/>
      <c r="BN4733"/>
      <c r="BO4733"/>
    </row>
    <row r="4734" spans="1:67" ht="15" x14ac:dyDescent="0.25">
      <c r="A4734" s="245" t="s">
        <v>2037</v>
      </c>
      <c r="B4734" s="245" t="s">
        <v>2036</v>
      </c>
      <c r="C4734" s="245" t="s">
        <v>2430</v>
      </c>
      <c r="D4734" s="245" t="s">
        <v>2429</v>
      </c>
      <c r="E4734" s="246" t="s">
        <v>44</v>
      </c>
      <c r="F4734" s="245" t="s">
        <v>44</v>
      </c>
      <c r="G4734" s="245" t="s">
        <v>2455</v>
      </c>
      <c r="H4734" s="245" t="s">
        <v>13012</v>
      </c>
      <c r="I4734" s="245" t="s">
        <v>24</v>
      </c>
      <c r="J4734" s="245" t="s">
        <v>569</v>
      </c>
      <c r="K4734" s="246" t="s">
        <v>24839</v>
      </c>
      <c r="L4734" s="245" t="s">
        <v>568</v>
      </c>
      <c r="M4734"/>
      <c r="N4734"/>
      <c r="O4734"/>
      <c r="P4734"/>
      <c r="Q4734"/>
      <c r="R4734"/>
      <c r="S4734"/>
      <c r="T4734"/>
      <c r="U4734"/>
      <c r="V4734"/>
      <c r="W4734"/>
      <c r="X4734"/>
      <c r="Y4734"/>
      <c r="Z4734"/>
      <c r="AA4734"/>
      <c r="AB4734"/>
      <c r="AC4734"/>
      <c r="AD4734"/>
      <c r="AE4734"/>
      <c r="AF4734"/>
      <c r="AG4734"/>
      <c r="AH4734"/>
      <c r="AI4734"/>
      <c r="AJ4734"/>
      <c r="AK4734"/>
      <c r="AL4734"/>
      <c r="AM4734"/>
      <c r="AN4734"/>
      <c r="AO4734"/>
      <c r="AP4734"/>
      <c r="AQ4734"/>
      <c r="AR4734"/>
      <c r="AS4734"/>
      <c r="AT4734"/>
      <c r="AU4734"/>
      <c r="AV4734"/>
      <c r="AW4734"/>
      <c r="AX4734"/>
      <c r="AY4734"/>
      <c r="AZ4734"/>
      <c r="BA4734"/>
      <c r="BB4734"/>
      <c r="BC4734"/>
      <c r="BD4734"/>
      <c r="BE4734"/>
      <c r="BF4734"/>
      <c r="BG4734"/>
      <c r="BH4734"/>
      <c r="BI4734"/>
      <c r="BJ4734"/>
      <c r="BK4734"/>
      <c r="BL4734"/>
      <c r="BM4734"/>
      <c r="BN4734"/>
      <c r="BO4734"/>
    </row>
    <row r="4735" spans="1:67" ht="15" x14ac:dyDescent="0.25">
      <c r="A4735" s="245" t="s">
        <v>2037</v>
      </c>
      <c r="B4735" s="245" t="s">
        <v>2036</v>
      </c>
      <c r="C4735" s="245" t="s">
        <v>2430</v>
      </c>
      <c r="D4735" s="245" t="s">
        <v>2429</v>
      </c>
      <c r="E4735" s="246" t="s">
        <v>44</v>
      </c>
      <c r="F4735" s="245" t="s">
        <v>44</v>
      </c>
      <c r="G4735" s="245" t="s">
        <v>2454</v>
      </c>
      <c r="H4735" s="245" t="s">
        <v>13013</v>
      </c>
      <c r="I4735" s="245" t="s">
        <v>24</v>
      </c>
      <c r="J4735" s="245" t="s">
        <v>569</v>
      </c>
      <c r="K4735" s="246" t="s">
        <v>24840</v>
      </c>
      <c r="L4735" s="245" t="s">
        <v>568</v>
      </c>
      <c r="M4735"/>
      <c r="N4735"/>
      <c r="O4735"/>
      <c r="P4735"/>
      <c r="Q4735"/>
      <c r="R4735"/>
      <c r="S4735"/>
      <c r="T4735"/>
      <c r="U4735"/>
      <c r="V4735"/>
      <c r="W4735"/>
      <c r="X4735"/>
      <c r="Y4735"/>
      <c r="Z4735"/>
      <c r="AA4735"/>
      <c r="AB4735"/>
      <c r="AC4735"/>
      <c r="AD4735"/>
      <c r="AE4735"/>
      <c r="AF4735"/>
      <c r="AG4735"/>
      <c r="AH4735"/>
      <c r="AI4735"/>
      <c r="AJ4735"/>
      <c r="AK4735"/>
      <c r="AL4735"/>
      <c r="AM4735"/>
      <c r="AN4735"/>
      <c r="AO4735"/>
      <c r="AP4735"/>
      <c r="AQ4735"/>
      <c r="AR4735"/>
      <c r="AS4735"/>
      <c r="AT4735"/>
      <c r="AU4735"/>
      <c r="AV4735"/>
      <c r="AW4735"/>
      <c r="AX4735"/>
      <c r="AY4735"/>
      <c r="AZ4735"/>
      <c r="BA4735"/>
      <c r="BB4735"/>
      <c r="BC4735"/>
      <c r="BD4735"/>
      <c r="BE4735"/>
      <c r="BF4735"/>
      <c r="BG4735"/>
      <c r="BH4735"/>
      <c r="BI4735"/>
      <c r="BJ4735"/>
      <c r="BK4735"/>
      <c r="BL4735"/>
      <c r="BM4735"/>
      <c r="BN4735"/>
      <c r="BO4735"/>
    </row>
    <row r="4736" spans="1:67" ht="15" x14ac:dyDescent="0.25">
      <c r="A4736" s="245" t="s">
        <v>2037</v>
      </c>
      <c r="B4736" s="245" t="s">
        <v>2036</v>
      </c>
      <c r="C4736" s="245" t="s">
        <v>2430</v>
      </c>
      <c r="D4736" s="245" t="s">
        <v>2429</v>
      </c>
      <c r="E4736" s="246" t="s">
        <v>44</v>
      </c>
      <c r="F4736" s="245" t="s">
        <v>44</v>
      </c>
      <c r="G4736" s="245" t="s">
        <v>2453</v>
      </c>
      <c r="H4736" s="245" t="s">
        <v>13014</v>
      </c>
      <c r="I4736" s="245" t="s">
        <v>24</v>
      </c>
      <c r="J4736" s="245" t="s">
        <v>569</v>
      </c>
      <c r="K4736" s="246" t="s">
        <v>24841</v>
      </c>
      <c r="L4736" s="245" t="s">
        <v>568</v>
      </c>
      <c r="M4736"/>
      <c r="N4736"/>
      <c r="O4736"/>
      <c r="P4736"/>
      <c r="Q4736"/>
      <c r="R4736"/>
      <c r="S4736"/>
      <c r="T4736"/>
      <c r="U4736"/>
      <c r="V4736"/>
      <c r="W4736"/>
      <c r="X4736"/>
      <c r="Y4736"/>
      <c r="Z4736"/>
      <c r="AA4736"/>
      <c r="AB4736"/>
      <c r="AC4736"/>
      <c r="AD4736"/>
      <c r="AE4736"/>
      <c r="AF4736"/>
      <c r="AG4736"/>
      <c r="AH4736"/>
      <c r="AI4736"/>
      <c r="AJ4736"/>
      <c r="AK4736"/>
      <c r="AL4736"/>
      <c r="AM4736"/>
      <c r="AN4736"/>
      <c r="AO4736"/>
      <c r="AP4736"/>
      <c r="AQ4736"/>
      <c r="AR4736"/>
      <c r="AS4736"/>
      <c r="AT4736"/>
      <c r="AU4736"/>
      <c r="AV4736"/>
      <c r="AW4736"/>
      <c r="AX4736"/>
      <c r="AY4736"/>
      <c r="AZ4736"/>
      <c r="BA4736"/>
      <c r="BB4736"/>
      <c r="BC4736"/>
      <c r="BD4736"/>
      <c r="BE4736"/>
      <c r="BF4736"/>
      <c r="BG4736"/>
      <c r="BH4736"/>
      <c r="BI4736"/>
      <c r="BJ4736"/>
      <c r="BK4736"/>
      <c r="BL4736"/>
      <c r="BM4736"/>
      <c r="BN4736"/>
      <c r="BO4736"/>
    </row>
    <row r="4737" spans="1:67" ht="15" x14ac:dyDescent="0.25">
      <c r="A4737" s="245" t="s">
        <v>2037</v>
      </c>
      <c r="B4737" s="245" t="s">
        <v>2036</v>
      </c>
      <c r="C4737" s="245" t="s">
        <v>2430</v>
      </c>
      <c r="D4737" s="245" t="s">
        <v>2429</v>
      </c>
      <c r="E4737" s="246" t="s">
        <v>44</v>
      </c>
      <c r="F4737" s="245" t="s">
        <v>44</v>
      </c>
      <c r="G4737" s="245" t="s">
        <v>2452</v>
      </c>
      <c r="H4737" s="245" t="s">
        <v>13015</v>
      </c>
      <c r="I4737" s="245" t="s">
        <v>24</v>
      </c>
      <c r="J4737" s="245" t="s">
        <v>569</v>
      </c>
      <c r="K4737" s="246" t="s">
        <v>24842</v>
      </c>
      <c r="L4737" s="245" t="s">
        <v>568</v>
      </c>
      <c r="M4737"/>
      <c r="N4737"/>
      <c r="O4737"/>
      <c r="P4737"/>
      <c r="Q4737"/>
      <c r="R4737"/>
      <c r="S4737"/>
      <c r="T4737"/>
      <c r="U4737"/>
      <c r="V4737"/>
      <c r="W4737"/>
      <c r="X4737"/>
      <c r="Y4737"/>
      <c r="Z4737"/>
      <c r="AA4737"/>
      <c r="AB4737"/>
      <c r="AC4737"/>
      <c r="AD4737"/>
      <c r="AE4737"/>
      <c r="AF4737"/>
      <c r="AG4737"/>
      <c r="AH4737"/>
      <c r="AI4737"/>
      <c r="AJ4737"/>
      <c r="AK4737"/>
      <c r="AL4737"/>
      <c r="AM4737"/>
      <c r="AN4737"/>
      <c r="AO4737"/>
      <c r="AP4737"/>
      <c r="AQ4737"/>
      <c r="AR4737"/>
      <c r="AS4737"/>
      <c r="AT4737"/>
      <c r="AU4737"/>
      <c r="AV4737"/>
      <c r="AW4737"/>
      <c r="AX4737"/>
      <c r="AY4737"/>
      <c r="AZ4737"/>
      <c r="BA4737"/>
      <c r="BB4737"/>
      <c r="BC4737"/>
      <c r="BD4737"/>
      <c r="BE4737"/>
      <c r="BF4737"/>
      <c r="BG4737"/>
      <c r="BH4737"/>
      <c r="BI4737"/>
      <c r="BJ4737"/>
      <c r="BK4737"/>
      <c r="BL4737"/>
      <c r="BM4737"/>
      <c r="BN4737"/>
      <c r="BO4737"/>
    </row>
    <row r="4738" spans="1:67" ht="15" x14ac:dyDescent="0.25">
      <c r="A4738" s="245" t="s">
        <v>2037</v>
      </c>
      <c r="B4738" s="245" t="s">
        <v>2036</v>
      </c>
      <c r="C4738" s="245" t="s">
        <v>2430</v>
      </c>
      <c r="D4738" s="245" t="s">
        <v>2429</v>
      </c>
      <c r="E4738" s="246" t="s">
        <v>44</v>
      </c>
      <c r="F4738" s="245" t="s">
        <v>44</v>
      </c>
      <c r="G4738" s="245" t="s">
        <v>2451</v>
      </c>
      <c r="H4738" s="245" t="s">
        <v>13016</v>
      </c>
      <c r="I4738" s="245" t="s">
        <v>24</v>
      </c>
      <c r="J4738" s="245" t="s">
        <v>569</v>
      </c>
      <c r="K4738" s="246" t="s">
        <v>24843</v>
      </c>
      <c r="L4738" s="245" t="s">
        <v>568</v>
      </c>
      <c r="M4738"/>
      <c r="N4738"/>
      <c r="O4738"/>
      <c r="P4738"/>
      <c r="Q4738"/>
      <c r="R4738"/>
      <c r="S4738"/>
      <c r="T4738"/>
      <c r="U4738"/>
      <c r="V4738"/>
      <c r="W4738"/>
      <c r="X4738"/>
      <c r="Y4738"/>
      <c r="Z4738"/>
      <c r="AA4738"/>
      <c r="AB4738"/>
      <c r="AC4738"/>
      <c r="AD4738"/>
      <c r="AE4738"/>
      <c r="AF4738"/>
      <c r="AG4738"/>
      <c r="AH4738"/>
      <c r="AI4738"/>
      <c r="AJ4738"/>
      <c r="AK4738"/>
      <c r="AL4738"/>
      <c r="AM4738"/>
      <c r="AN4738"/>
      <c r="AO4738"/>
      <c r="AP4738"/>
      <c r="AQ4738"/>
      <c r="AR4738"/>
      <c r="AS4738"/>
      <c r="AT4738"/>
      <c r="AU4738"/>
      <c r="AV4738"/>
      <c r="AW4738"/>
      <c r="AX4738"/>
      <c r="AY4738"/>
      <c r="AZ4738"/>
      <c r="BA4738"/>
      <c r="BB4738"/>
      <c r="BC4738"/>
      <c r="BD4738"/>
      <c r="BE4738"/>
      <c r="BF4738"/>
      <c r="BG4738"/>
      <c r="BH4738"/>
      <c r="BI4738"/>
      <c r="BJ4738"/>
      <c r="BK4738"/>
      <c r="BL4738"/>
      <c r="BM4738"/>
      <c r="BN4738"/>
      <c r="BO4738"/>
    </row>
    <row r="4739" spans="1:67" ht="15" x14ac:dyDescent="0.25">
      <c r="A4739" s="245" t="s">
        <v>2037</v>
      </c>
      <c r="B4739" s="245" t="s">
        <v>2036</v>
      </c>
      <c r="C4739" s="245" t="s">
        <v>2430</v>
      </c>
      <c r="D4739" s="245" t="s">
        <v>2429</v>
      </c>
      <c r="E4739" s="246" t="s">
        <v>44</v>
      </c>
      <c r="F4739" s="245" t="s">
        <v>44</v>
      </c>
      <c r="G4739" s="245" t="s">
        <v>2450</v>
      </c>
      <c r="H4739" s="245" t="s">
        <v>13018</v>
      </c>
      <c r="I4739" s="245" t="s">
        <v>24</v>
      </c>
      <c r="J4739" s="245" t="s">
        <v>569</v>
      </c>
      <c r="K4739" s="246" t="s">
        <v>24844</v>
      </c>
      <c r="L4739" s="245" t="s">
        <v>568</v>
      </c>
      <c r="M4739"/>
      <c r="N4739"/>
      <c r="O4739"/>
      <c r="P4739"/>
      <c r="Q4739"/>
      <c r="R4739"/>
      <c r="S4739"/>
      <c r="T4739"/>
      <c r="U4739"/>
      <c r="V4739"/>
      <c r="W4739"/>
      <c r="X4739"/>
      <c r="Y4739"/>
      <c r="Z4739"/>
      <c r="AA4739"/>
      <c r="AB4739"/>
      <c r="AC4739"/>
      <c r="AD4739"/>
      <c r="AE4739"/>
      <c r="AF4739"/>
      <c r="AG4739"/>
      <c r="AH4739"/>
      <c r="AI4739"/>
      <c r="AJ4739"/>
      <c r="AK4739"/>
      <c r="AL4739"/>
      <c r="AM4739"/>
      <c r="AN4739"/>
      <c r="AO4739"/>
      <c r="AP4739"/>
      <c r="AQ4739"/>
      <c r="AR4739"/>
      <c r="AS4739"/>
      <c r="AT4739"/>
      <c r="AU4739"/>
      <c r="AV4739"/>
      <c r="AW4739"/>
      <c r="AX4739"/>
      <c r="AY4739"/>
      <c r="AZ4739"/>
      <c r="BA4739"/>
      <c r="BB4739"/>
      <c r="BC4739"/>
      <c r="BD4739"/>
      <c r="BE4739"/>
      <c r="BF4739"/>
      <c r="BG4739"/>
      <c r="BH4739"/>
      <c r="BI4739"/>
      <c r="BJ4739"/>
      <c r="BK4739"/>
      <c r="BL4739"/>
      <c r="BM4739"/>
      <c r="BN4739"/>
      <c r="BO4739"/>
    </row>
    <row r="4740" spans="1:67" ht="15" x14ac:dyDescent="0.25">
      <c r="A4740" s="245" t="s">
        <v>2037</v>
      </c>
      <c r="B4740" s="245" t="s">
        <v>2036</v>
      </c>
      <c r="C4740" s="245" t="s">
        <v>2430</v>
      </c>
      <c r="D4740" s="245" t="s">
        <v>2429</v>
      </c>
      <c r="E4740" s="246" t="s">
        <v>44</v>
      </c>
      <c r="F4740" s="245" t="s">
        <v>44</v>
      </c>
      <c r="G4740" s="245" t="s">
        <v>2449</v>
      </c>
      <c r="H4740" s="245" t="s">
        <v>13020</v>
      </c>
      <c r="I4740" s="245" t="s">
        <v>24</v>
      </c>
      <c r="J4740" s="245" t="s">
        <v>569</v>
      </c>
      <c r="K4740" s="246" t="s">
        <v>15076</v>
      </c>
      <c r="L4740" s="245" t="s">
        <v>568</v>
      </c>
      <c r="M4740"/>
      <c r="N4740"/>
      <c r="O4740"/>
      <c r="P4740"/>
      <c r="Q4740"/>
      <c r="R4740"/>
      <c r="S4740"/>
      <c r="T4740"/>
      <c r="U4740"/>
      <c r="V4740"/>
      <c r="W4740"/>
      <c r="X4740"/>
      <c r="Y4740"/>
      <c r="Z4740"/>
      <c r="AA4740"/>
      <c r="AB4740"/>
      <c r="AC4740"/>
      <c r="AD4740"/>
      <c r="AE4740"/>
      <c r="AF4740"/>
      <c r="AG4740"/>
      <c r="AH4740"/>
      <c r="AI4740"/>
      <c r="AJ4740"/>
      <c r="AK4740"/>
      <c r="AL4740"/>
      <c r="AM4740"/>
      <c r="AN4740"/>
      <c r="AO4740"/>
      <c r="AP4740"/>
      <c r="AQ4740"/>
      <c r="AR4740"/>
      <c r="AS4740"/>
      <c r="AT4740"/>
      <c r="AU4740"/>
      <c r="AV4740"/>
      <c r="AW4740"/>
      <c r="AX4740"/>
      <c r="AY4740"/>
      <c r="AZ4740"/>
      <c r="BA4740"/>
      <c r="BB4740"/>
      <c r="BC4740"/>
      <c r="BD4740"/>
      <c r="BE4740"/>
      <c r="BF4740"/>
      <c r="BG4740"/>
      <c r="BH4740"/>
      <c r="BI4740"/>
      <c r="BJ4740"/>
      <c r="BK4740"/>
      <c r="BL4740"/>
      <c r="BM4740"/>
      <c r="BN4740"/>
      <c r="BO4740"/>
    </row>
    <row r="4741" spans="1:67" ht="15" x14ac:dyDescent="0.25">
      <c r="A4741" s="245" t="s">
        <v>2037</v>
      </c>
      <c r="B4741" s="245" t="s">
        <v>2036</v>
      </c>
      <c r="C4741" s="245" t="s">
        <v>2430</v>
      </c>
      <c r="D4741" s="245" t="s">
        <v>2429</v>
      </c>
      <c r="E4741" s="246" t="s">
        <v>44</v>
      </c>
      <c r="F4741" s="245" t="s">
        <v>44</v>
      </c>
      <c r="G4741" s="245" t="s">
        <v>2448</v>
      </c>
      <c r="H4741" s="245" t="s">
        <v>13021</v>
      </c>
      <c r="I4741" s="245" t="s">
        <v>24</v>
      </c>
      <c r="J4741" s="245" t="s">
        <v>569</v>
      </c>
      <c r="K4741" s="246" t="s">
        <v>24845</v>
      </c>
      <c r="L4741" s="245" t="s">
        <v>568</v>
      </c>
      <c r="M4741"/>
      <c r="N4741"/>
      <c r="O4741"/>
      <c r="P4741"/>
      <c r="Q4741"/>
      <c r="R4741"/>
      <c r="S4741"/>
      <c r="T4741"/>
      <c r="U4741"/>
      <c r="V4741"/>
      <c r="W4741"/>
      <c r="X4741"/>
      <c r="Y4741"/>
      <c r="Z4741"/>
      <c r="AA4741"/>
      <c r="AB4741"/>
      <c r="AC4741"/>
      <c r="AD4741"/>
      <c r="AE4741"/>
      <c r="AF4741"/>
      <c r="AG4741"/>
      <c r="AH4741"/>
      <c r="AI4741"/>
      <c r="AJ4741"/>
      <c r="AK4741"/>
      <c r="AL4741"/>
      <c r="AM4741"/>
      <c r="AN4741"/>
      <c r="AO4741"/>
      <c r="AP4741"/>
      <c r="AQ4741"/>
      <c r="AR4741"/>
      <c r="AS4741"/>
      <c r="AT4741"/>
      <c r="AU4741"/>
      <c r="AV4741"/>
      <c r="AW4741"/>
      <c r="AX4741"/>
      <c r="AY4741"/>
      <c r="AZ4741"/>
      <c r="BA4741"/>
      <c r="BB4741"/>
      <c r="BC4741"/>
      <c r="BD4741"/>
      <c r="BE4741"/>
      <c r="BF4741"/>
      <c r="BG4741"/>
      <c r="BH4741"/>
      <c r="BI4741"/>
      <c r="BJ4741"/>
      <c r="BK4741"/>
      <c r="BL4741"/>
      <c r="BM4741"/>
      <c r="BN4741"/>
      <c r="BO4741"/>
    </row>
    <row r="4742" spans="1:67" ht="15" x14ac:dyDescent="0.25">
      <c r="A4742" s="245" t="s">
        <v>2037</v>
      </c>
      <c r="B4742" s="245" t="s">
        <v>2036</v>
      </c>
      <c r="C4742" s="245" t="s">
        <v>2430</v>
      </c>
      <c r="D4742" s="245" t="s">
        <v>2429</v>
      </c>
      <c r="E4742" s="246" t="s">
        <v>44</v>
      </c>
      <c r="F4742" s="245" t="s">
        <v>44</v>
      </c>
      <c r="G4742" s="245" t="s">
        <v>2447</v>
      </c>
      <c r="H4742" s="245" t="s">
        <v>13022</v>
      </c>
      <c r="I4742" s="245" t="s">
        <v>24</v>
      </c>
      <c r="J4742" s="245" t="s">
        <v>569</v>
      </c>
      <c r="K4742" s="246" t="s">
        <v>24846</v>
      </c>
      <c r="L4742" s="245" t="s">
        <v>568</v>
      </c>
      <c r="M4742"/>
      <c r="N4742"/>
      <c r="O4742"/>
      <c r="P4742"/>
      <c r="Q4742"/>
      <c r="R4742"/>
      <c r="S4742"/>
      <c r="T4742"/>
      <c r="U4742"/>
      <c r="V4742"/>
      <c r="W4742"/>
      <c r="X4742"/>
      <c r="Y4742"/>
      <c r="Z4742"/>
      <c r="AA4742"/>
      <c r="AB4742"/>
      <c r="AC4742"/>
      <c r="AD4742"/>
      <c r="AE4742"/>
      <c r="AF4742"/>
      <c r="AG4742"/>
      <c r="AH4742"/>
      <c r="AI4742"/>
      <c r="AJ4742"/>
      <c r="AK4742"/>
      <c r="AL4742"/>
      <c r="AM4742"/>
      <c r="AN4742"/>
      <c r="AO4742"/>
      <c r="AP4742"/>
      <c r="AQ4742"/>
      <c r="AR4742"/>
      <c r="AS4742"/>
      <c r="AT4742"/>
      <c r="AU4742"/>
      <c r="AV4742"/>
      <c r="AW4742"/>
      <c r="AX4742"/>
      <c r="AY4742"/>
      <c r="AZ4742"/>
      <c r="BA4742"/>
      <c r="BB4742"/>
      <c r="BC4742"/>
      <c r="BD4742"/>
      <c r="BE4742"/>
      <c r="BF4742"/>
      <c r="BG4742"/>
      <c r="BH4742"/>
      <c r="BI4742"/>
      <c r="BJ4742"/>
      <c r="BK4742"/>
      <c r="BL4742"/>
      <c r="BM4742"/>
      <c r="BN4742"/>
      <c r="BO4742"/>
    </row>
    <row r="4743" spans="1:67" ht="15" x14ac:dyDescent="0.25">
      <c r="A4743" s="245" t="s">
        <v>2037</v>
      </c>
      <c r="B4743" s="245" t="s">
        <v>2036</v>
      </c>
      <c r="C4743" s="245" t="s">
        <v>2430</v>
      </c>
      <c r="D4743" s="245" t="s">
        <v>2429</v>
      </c>
      <c r="E4743" s="246" t="s">
        <v>44</v>
      </c>
      <c r="F4743" s="245" t="s">
        <v>44</v>
      </c>
      <c r="G4743" s="245" t="s">
        <v>2446</v>
      </c>
      <c r="H4743" s="245" t="s">
        <v>13023</v>
      </c>
      <c r="I4743" s="245" t="s">
        <v>24</v>
      </c>
      <c r="J4743" s="245" t="s">
        <v>569</v>
      </c>
      <c r="K4743" s="246" t="s">
        <v>24847</v>
      </c>
      <c r="L4743" s="245" t="s">
        <v>568</v>
      </c>
      <c r="M4743"/>
      <c r="N4743"/>
      <c r="O4743"/>
      <c r="P4743"/>
      <c r="Q4743"/>
      <c r="R4743"/>
      <c r="S4743"/>
      <c r="T4743"/>
      <c r="U4743"/>
      <c r="V4743"/>
      <c r="W4743"/>
      <c r="X4743"/>
      <c r="Y4743"/>
      <c r="Z4743"/>
      <c r="AA4743"/>
      <c r="AB4743"/>
      <c r="AC4743"/>
      <c r="AD4743"/>
      <c r="AE4743"/>
      <c r="AF4743"/>
      <c r="AG4743"/>
      <c r="AH4743"/>
      <c r="AI4743"/>
      <c r="AJ4743"/>
      <c r="AK4743"/>
      <c r="AL4743"/>
      <c r="AM4743"/>
      <c r="AN4743"/>
      <c r="AO4743"/>
      <c r="AP4743"/>
      <c r="AQ4743"/>
      <c r="AR4743"/>
      <c r="AS4743"/>
      <c r="AT4743"/>
      <c r="AU4743"/>
      <c r="AV4743"/>
      <c r="AW4743"/>
      <c r="AX4743"/>
      <c r="AY4743"/>
      <c r="AZ4743"/>
      <c r="BA4743"/>
      <c r="BB4743"/>
      <c r="BC4743"/>
      <c r="BD4743"/>
      <c r="BE4743"/>
      <c r="BF4743"/>
      <c r="BG4743"/>
      <c r="BH4743"/>
      <c r="BI4743"/>
      <c r="BJ4743"/>
      <c r="BK4743"/>
      <c r="BL4743"/>
      <c r="BM4743"/>
      <c r="BN4743"/>
      <c r="BO4743"/>
    </row>
    <row r="4744" spans="1:67" ht="15" x14ac:dyDescent="0.25">
      <c r="A4744" s="245" t="s">
        <v>2037</v>
      </c>
      <c r="B4744" s="245" t="s">
        <v>2036</v>
      </c>
      <c r="C4744" s="245" t="s">
        <v>2430</v>
      </c>
      <c r="D4744" s="245" t="s">
        <v>2429</v>
      </c>
      <c r="E4744" s="246" t="s">
        <v>44</v>
      </c>
      <c r="F4744" s="245" t="s">
        <v>44</v>
      </c>
      <c r="G4744" s="245" t="s">
        <v>2445</v>
      </c>
      <c r="H4744" s="245" t="s">
        <v>13025</v>
      </c>
      <c r="I4744" s="245" t="s">
        <v>24</v>
      </c>
      <c r="J4744" s="245" t="s">
        <v>569</v>
      </c>
      <c r="K4744" s="246" t="s">
        <v>18889</v>
      </c>
      <c r="L4744" s="245" t="s">
        <v>568</v>
      </c>
      <c r="M4744"/>
      <c r="N4744"/>
      <c r="O4744"/>
      <c r="P4744"/>
      <c r="Q4744"/>
      <c r="R4744"/>
      <c r="S4744"/>
      <c r="T4744"/>
      <c r="U4744"/>
      <c r="V4744"/>
      <c r="W4744"/>
      <c r="X4744"/>
      <c r="Y4744"/>
      <c r="Z4744"/>
      <c r="AA4744"/>
      <c r="AB4744"/>
      <c r="AC4744"/>
      <c r="AD4744"/>
      <c r="AE4744"/>
      <c r="AF4744"/>
      <c r="AG4744"/>
      <c r="AH4744"/>
      <c r="AI4744"/>
      <c r="AJ4744"/>
      <c r="AK4744"/>
      <c r="AL4744"/>
      <c r="AM4744"/>
      <c r="AN4744"/>
      <c r="AO4744"/>
      <c r="AP4744"/>
      <c r="AQ4744"/>
      <c r="AR4744"/>
      <c r="AS4744"/>
      <c r="AT4744"/>
      <c r="AU4744"/>
      <c r="AV4744"/>
      <c r="AW4744"/>
      <c r="AX4744"/>
      <c r="AY4744"/>
      <c r="AZ4744"/>
      <c r="BA4744"/>
      <c r="BB4744"/>
      <c r="BC4744"/>
      <c r="BD4744"/>
      <c r="BE4744"/>
      <c r="BF4744"/>
      <c r="BG4744"/>
      <c r="BH4744"/>
      <c r="BI4744"/>
      <c r="BJ4744"/>
      <c r="BK4744"/>
      <c r="BL4744"/>
      <c r="BM4744"/>
      <c r="BN4744"/>
      <c r="BO4744"/>
    </row>
    <row r="4745" spans="1:67" ht="15" x14ac:dyDescent="0.25">
      <c r="A4745" s="245" t="s">
        <v>2037</v>
      </c>
      <c r="B4745" s="245" t="s">
        <v>2036</v>
      </c>
      <c r="C4745" s="245" t="s">
        <v>2430</v>
      </c>
      <c r="D4745" s="245" t="s">
        <v>2429</v>
      </c>
      <c r="E4745" s="246" t="s">
        <v>44</v>
      </c>
      <c r="F4745" s="245" t="s">
        <v>44</v>
      </c>
      <c r="G4745" s="245" t="s">
        <v>2444</v>
      </c>
      <c r="H4745" s="245" t="s">
        <v>13027</v>
      </c>
      <c r="I4745" s="245" t="s">
        <v>24</v>
      </c>
      <c r="J4745" s="245" t="s">
        <v>569</v>
      </c>
      <c r="K4745" s="246" t="s">
        <v>10136</v>
      </c>
      <c r="L4745" s="245" t="s">
        <v>568</v>
      </c>
      <c r="M4745"/>
      <c r="N4745"/>
      <c r="O4745"/>
      <c r="P4745"/>
      <c r="Q4745"/>
      <c r="R4745"/>
      <c r="S4745"/>
      <c r="T4745"/>
      <c r="U4745"/>
      <c r="V4745"/>
      <c r="W4745"/>
      <c r="X4745"/>
      <c r="Y4745"/>
      <c r="Z4745"/>
      <c r="AA4745"/>
      <c r="AB4745"/>
      <c r="AC4745"/>
      <c r="AD4745"/>
      <c r="AE4745"/>
      <c r="AF4745"/>
      <c r="AG4745"/>
      <c r="AH4745"/>
      <c r="AI4745"/>
      <c r="AJ4745"/>
      <c r="AK4745"/>
      <c r="AL4745"/>
      <c r="AM4745"/>
      <c r="AN4745"/>
      <c r="AO4745"/>
      <c r="AP4745"/>
      <c r="AQ4745"/>
      <c r="AR4745"/>
      <c r="AS4745"/>
      <c r="AT4745"/>
      <c r="AU4745"/>
      <c r="AV4745"/>
      <c r="AW4745"/>
      <c r="AX4745"/>
      <c r="AY4745"/>
      <c r="AZ4745"/>
      <c r="BA4745"/>
      <c r="BB4745"/>
      <c r="BC4745"/>
      <c r="BD4745"/>
      <c r="BE4745"/>
      <c r="BF4745"/>
      <c r="BG4745"/>
      <c r="BH4745"/>
      <c r="BI4745"/>
      <c r="BJ4745"/>
      <c r="BK4745"/>
      <c r="BL4745"/>
      <c r="BM4745"/>
      <c r="BN4745"/>
      <c r="BO4745"/>
    </row>
    <row r="4746" spans="1:67" ht="15" x14ac:dyDescent="0.25">
      <c r="A4746" s="245" t="s">
        <v>2037</v>
      </c>
      <c r="B4746" s="245" t="s">
        <v>2036</v>
      </c>
      <c r="C4746" s="245" t="s">
        <v>2430</v>
      </c>
      <c r="D4746" s="245" t="s">
        <v>2429</v>
      </c>
      <c r="E4746" s="246" t="s">
        <v>44</v>
      </c>
      <c r="F4746" s="245" t="s">
        <v>44</v>
      </c>
      <c r="G4746" s="245" t="s">
        <v>2443</v>
      </c>
      <c r="H4746" s="245" t="s">
        <v>13028</v>
      </c>
      <c r="I4746" s="245" t="s">
        <v>24</v>
      </c>
      <c r="J4746" s="245" t="s">
        <v>569</v>
      </c>
      <c r="K4746" s="246" t="s">
        <v>13948</v>
      </c>
      <c r="L4746" s="245" t="s">
        <v>568</v>
      </c>
      <c r="M4746"/>
      <c r="N4746"/>
      <c r="O4746"/>
      <c r="P4746"/>
      <c r="Q4746"/>
      <c r="R4746"/>
      <c r="S4746"/>
      <c r="T4746"/>
      <c r="U4746"/>
      <c r="V4746"/>
      <c r="W4746"/>
      <c r="X4746"/>
      <c r="Y4746"/>
      <c r="Z4746"/>
      <c r="AA4746"/>
      <c r="AB4746"/>
      <c r="AC4746"/>
      <c r="AD4746"/>
      <c r="AE4746"/>
      <c r="AF4746"/>
      <c r="AG4746"/>
      <c r="AH4746"/>
      <c r="AI4746"/>
      <c r="AJ4746"/>
      <c r="AK4746"/>
      <c r="AL4746"/>
      <c r="AM4746"/>
      <c r="AN4746"/>
      <c r="AO4746"/>
      <c r="AP4746"/>
      <c r="AQ4746"/>
      <c r="AR4746"/>
      <c r="AS4746"/>
      <c r="AT4746"/>
      <c r="AU4746"/>
      <c r="AV4746"/>
      <c r="AW4746"/>
      <c r="AX4746"/>
      <c r="AY4746"/>
      <c r="AZ4746"/>
      <c r="BA4746"/>
      <c r="BB4746"/>
      <c r="BC4746"/>
      <c r="BD4746"/>
      <c r="BE4746"/>
      <c r="BF4746"/>
      <c r="BG4746"/>
      <c r="BH4746"/>
      <c r="BI4746"/>
      <c r="BJ4746"/>
      <c r="BK4746"/>
      <c r="BL4746"/>
      <c r="BM4746"/>
      <c r="BN4746"/>
      <c r="BO4746"/>
    </row>
    <row r="4747" spans="1:67" ht="15" x14ac:dyDescent="0.25">
      <c r="A4747" s="245" t="s">
        <v>2037</v>
      </c>
      <c r="B4747" s="245" t="s">
        <v>2036</v>
      </c>
      <c r="C4747" s="245" t="s">
        <v>2430</v>
      </c>
      <c r="D4747" s="245" t="s">
        <v>2429</v>
      </c>
      <c r="E4747" s="246" t="s">
        <v>44</v>
      </c>
      <c r="F4747" s="245" t="s">
        <v>44</v>
      </c>
      <c r="G4747" s="245" t="s">
        <v>2442</v>
      </c>
      <c r="H4747" s="245" t="s">
        <v>13029</v>
      </c>
      <c r="I4747" s="245" t="s">
        <v>24</v>
      </c>
      <c r="J4747" s="245" t="s">
        <v>569</v>
      </c>
      <c r="K4747" s="246" t="s">
        <v>9417</v>
      </c>
      <c r="L4747" s="245" t="s">
        <v>568</v>
      </c>
      <c r="M4747"/>
      <c r="N4747"/>
      <c r="O4747"/>
      <c r="P4747"/>
      <c r="Q4747"/>
      <c r="R4747"/>
      <c r="S4747"/>
      <c r="T4747"/>
      <c r="U4747"/>
      <c r="V4747"/>
      <c r="W4747"/>
      <c r="X4747"/>
      <c r="Y4747"/>
      <c r="Z4747"/>
      <c r="AA4747"/>
      <c r="AB4747"/>
      <c r="AC4747"/>
      <c r="AD4747"/>
      <c r="AE4747"/>
      <c r="AF4747"/>
      <c r="AG4747"/>
      <c r="AH4747"/>
      <c r="AI4747"/>
      <c r="AJ4747"/>
      <c r="AK4747"/>
      <c r="AL4747"/>
      <c r="AM4747"/>
      <c r="AN4747"/>
      <c r="AO4747"/>
      <c r="AP4747"/>
      <c r="AQ4747"/>
      <c r="AR4747"/>
      <c r="AS4747"/>
      <c r="AT4747"/>
      <c r="AU4747"/>
      <c r="AV4747"/>
      <c r="AW4747"/>
      <c r="AX4747"/>
      <c r="AY4747"/>
      <c r="AZ4747"/>
      <c r="BA4747"/>
      <c r="BB4747"/>
      <c r="BC4747"/>
      <c r="BD4747"/>
      <c r="BE4747"/>
      <c r="BF4747"/>
      <c r="BG4747"/>
      <c r="BH4747"/>
      <c r="BI4747"/>
      <c r="BJ4747"/>
      <c r="BK4747"/>
      <c r="BL4747"/>
      <c r="BM4747"/>
      <c r="BN4747"/>
      <c r="BO4747"/>
    </row>
    <row r="4748" spans="1:67" ht="15" x14ac:dyDescent="0.25">
      <c r="A4748" s="245" t="s">
        <v>2037</v>
      </c>
      <c r="B4748" s="245" t="s">
        <v>2036</v>
      </c>
      <c r="C4748" s="245" t="s">
        <v>2430</v>
      </c>
      <c r="D4748" s="245" t="s">
        <v>2429</v>
      </c>
      <c r="E4748" s="246" t="s">
        <v>44</v>
      </c>
      <c r="F4748" s="245" t="s">
        <v>44</v>
      </c>
      <c r="G4748" s="245" t="s">
        <v>2441</v>
      </c>
      <c r="H4748" s="245" t="s">
        <v>13031</v>
      </c>
      <c r="I4748" s="245" t="s">
        <v>24</v>
      </c>
      <c r="J4748" s="245" t="s">
        <v>569</v>
      </c>
      <c r="K4748" s="246" t="s">
        <v>24848</v>
      </c>
      <c r="L4748" s="245" t="s">
        <v>568</v>
      </c>
      <c r="M4748"/>
      <c r="N4748"/>
      <c r="O4748"/>
      <c r="P4748"/>
      <c r="Q4748"/>
      <c r="R4748"/>
      <c r="S4748"/>
      <c r="T4748"/>
      <c r="U4748"/>
      <c r="V4748"/>
      <c r="W4748"/>
      <c r="X4748"/>
      <c r="Y4748"/>
      <c r="Z4748"/>
      <c r="AA4748"/>
      <c r="AB4748"/>
      <c r="AC4748"/>
      <c r="AD4748"/>
      <c r="AE4748"/>
      <c r="AF4748"/>
      <c r="AG4748"/>
      <c r="AH4748"/>
      <c r="AI4748"/>
      <c r="AJ4748"/>
      <c r="AK4748"/>
      <c r="AL4748"/>
      <c r="AM4748"/>
      <c r="AN4748"/>
      <c r="AO4748"/>
      <c r="AP4748"/>
      <c r="AQ4748"/>
      <c r="AR4748"/>
      <c r="AS4748"/>
      <c r="AT4748"/>
      <c r="AU4748"/>
      <c r="AV4748"/>
      <c r="AW4748"/>
      <c r="AX4748"/>
      <c r="AY4748"/>
      <c r="AZ4748"/>
      <c r="BA4748"/>
      <c r="BB4748"/>
      <c r="BC4748"/>
      <c r="BD4748"/>
      <c r="BE4748"/>
      <c r="BF4748"/>
      <c r="BG4748"/>
      <c r="BH4748"/>
      <c r="BI4748"/>
      <c r="BJ4748"/>
      <c r="BK4748"/>
      <c r="BL4748"/>
      <c r="BM4748"/>
      <c r="BN4748"/>
      <c r="BO4748"/>
    </row>
    <row r="4749" spans="1:67" ht="15" x14ac:dyDescent="0.25">
      <c r="A4749" s="245" t="s">
        <v>2037</v>
      </c>
      <c r="B4749" s="245" t="s">
        <v>2036</v>
      </c>
      <c r="C4749" s="245" t="s">
        <v>2430</v>
      </c>
      <c r="D4749" s="245" t="s">
        <v>2429</v>
      </c>
      <c r="E4749" s="246" t="s">
        <v>44</v>
      </c>
      <c r="F4749" s="245" t="s">
        <v>44</v>
      </c>
      <c r="G4749" s="245" t="s">
        <v>2440</v>
      </c>
      <c r="H4749" s="245" t="s">
        <v>13033</v>
      </c>
      <c r="I4749" s="245" t="s">
        <v>24</v>
      </c>
      <c r="J4749" s="245" t="s">
        <v>569</v>
      </c>
      <c r="K4749" s="246" t="s">
        <v>11848</v>
      </c>
      <c r="L4749" s="245" t="s">
        <v>568</v>
      </c>
      <c r="M4749"/>
      <c r="N4749"/>
      <c r="O4749"/>
      <c r="P4749"/>
      <c r="Q4749"/>
      <c r="R4749"/>
      <c r="S4749"/>
      <c r="T4749"/>
      <c r="U4749"/>
      <c r="V4749"/>
      <c r="W4749"/>
      <c r="X4749"/>
      <c r="Y4749"/>
      <c r="Z4749"/>
      <c r="AA4749"/>
      <c r="AB4749"/>
      <c r="AC4749"/>
      <c r="AD4749"/>
      <c r="AE4749"/>
      <c r="AF4749"/>
      <c r="AG4749"/>
      <c r="AH4749"/>
      <c r="AI4749"/>
      <c r="AJ4749"/>
      <c r="AK4749"/>
      <c r="AL4749"/>
      <c r="AM4749"/>
      <c r="AN4749"/>
      <c r="AO4749"/>
      <c r="AP4749"/>
      <c r="AQ4749"/>
      <c r="AR4749"/>
      <c r="AS4749"/>
      <c r="AT4749"/>
      <c r="AU4749"/>
      <c r="AV4749"/>
      <c r="AW4749"/>
      <c r="AX4749"/>
      <c r="AY4749"/>
      <c r="AZ4749"/>
      <c r="BA4749"/>
      <c r="BB4749"/>
      <c r="BC4749"/>
      <c r="BD4749"/>
      <c r="BE4749"/>
      <c r="BF4749"/>
      <c r="BG4749"/>
      <c r="BH4749"/>
      <c r="BI4749"/>
      <c r="BJ4749"/>
      <c r="BK4749"/>
      <c r="BL4749"/>
      <c r="BM4749"/>
      <c r="BN4749"/>
      <c r="BO4749"/>
    </row>
    <row r="4750" spans="1:67" ht="15" x14ac:dyDescent="0.25">
      <c r="A4750" s="245" t="s">
        <v>2037</v>
      </c>
      <c r="B4750" s="245" t="s">
        <v>2036</v>
      </c>
      <c r="C4750" s="245" t="s">
        <v>2430</v>
      </c>
      <c r="D4750" s="245" t="s">
        <v>2429</v>
      </c>
      <c r="E4750" s="246" t="s">
        <v>44</v>
      </c>
      <c r="F4750" s="245" t="s">
        <v>44</v>
      </c>
      <c r="G4750" s="245" t="s">
        <v>2439</v>
      </c>
      <c r="H4750" s="245" t="s">
        <v>13035</v>
      </c>
      <c r="I4750" s="245" t="s">
        <v>24</v>
      </c>
      <c r="J4750" s="245" t="s">
        <v>569</v>
      </c>
      <c r="K4750" s="246" t="s">
        <v>11848</v>
      </c>
      <c r="L4750" s="245" t="s">
        <v>568</v>
      </c>
      <c r="M4750"/>
      <c r="N4750"/>
      <c r="O4750"/>
      <c r="P4750"/>
      <c r="Q4750"/>
      <c r="R4750"/>
      <c r="S4750"/>
      <c r="T4750"/>
      <c r="U4750"/>
      <c r="V4750"/>
      <c r="W4750"/>
      <c r="X4750"/>
      <c r="Y4750"/>
      <c r="Z4750"/>
      <c r="AA4750"/>
      <c r="AB4750"/>
      <c r="AC4750"/>
      <c r="AD4750"/>
      <c r="AE4750"/>
      <c r="AF4750"/>
      <c r="AG4750"/>
      <c r="AH4750"/>
      <c r="AI4750"/>
      <c r="AJ4750"/>
      <c r="AK4750"/>
      <c r="AL4750"/>
      <c r="AM4750"/>
      <c r="AN4750"/>
      <c r="AO4750"/>
      <c r="AP4750"/>
      <c r="AQ4750"/>
      <c r="AR4750"/>
      <c r="AS4750"/>
      <c r="AT4750"/>
      <c r="AU4750"/>
      <c r="AV4750"/>
      <c r="AW4750"/>
      <c r="AX4750"/>
      <c r="AY4750"/>
      <c r="AZ4750"/>
      <c r="BA4750"/>
      <c r="BB4750"/>
      <c r="BC4750"/>
      <c r="BD4750"/>
      <c r="BE4750"/>
      <c r="BF4750"/>
      <c r="BG4750"/>
      <c r="BH4750"/>
      <c r="BI4750"/>
      <c r="BJ4750"/>
      <c r="BK4750"/>
      <c r="BL4750"/>
      <c r="BM4750"/>
      <c r="BN4750"/>
      <c r="BO4750"/>
    </row>
    <row r="4751" spans="1:67" ht="15" x14ac:dyDescent="0.25">
      <c r="A4751" s="245" t="s">
        <v>2037</v>
      </c>
      <c r="B4751" s="245" t="s">
        <v>2036</v>
      </c>
      <c r="C4751" s="245" t="s">
        <v>2430</v>
      </c>
      <c r="D4751" s="245" t="s">
        <v>2429</v>
      </c>
      <c r="E4751" s="246" t="s">
        <v>44</v>
      </c>
      <c r="F4751" s="245" t="s">
        <v>44</v>
      </c>
      <c r="G4751" s="245" t="s">
        <v>2438</v>
      </c>
      <c r="H4751" s="245" t="s">
        <v>13036</v>
      </c>
      <c r="I4751" s="245" t="s">
        <v>24</v>
      </c>
      <c r="J4751" s="245" t="s">
        <v>569</v>
      </c>
      <c r="K4751" s="246" t="s">
        <v>24849</v>
      </c>
      <c r="L4751" s="245" t="s">
        <v>568</v>
      </c>
      <c r="M4751"/>
      <c r="N4751"/>
      <c r="O4751"/>
      <c r="P4751"/>
      <c r="Q4751"/>
      <c r="R4751"/>
      <c r="S4751"/>
      <c r="T4751"/>
      <c r="U4751"/>
      <c r="V4751"/>
      <c r="W4751"/>
      <c r="X4751"/>
      <c r="Y4751"/>
      <c r="Z4751"/>
      <c r="AA4751"/>
      <c r="AB4751"/>
      <c r="AC4751"/>
      <c r="AD4751"/>
      <c r="AE4751"/>
      <c r="AF4751"/>
      <c r="AG4751"/>
      <c r="AH4751"/>
      <c r="AI4751"/>
      <c r="AJ4751"/>
      <c r="AK4751"/>
      <c r="AL4751"/>
      <c r="AM4751"/>
      <c r="AN4751"/>
      <c r="AO4751"/>
      <c r="AP4751"/>
      <c r="AQ4751"/>
      <c r="AR4751"/>
      <c r="AS4751"/>
      <c r="AT4751"/>
      <c r="AU4751"/>
      <c r="AV4751"/>
      <c r="AW4751"/>
      <c r="AX4751"/>
      <c r="AY4751"/>
      <c r="AZ4751"/>
      <c r="BA4751"/>
      <c r="BB4751"/>
      <c r="BC4751"/>
      <c r="BD4751"/>
      <c r="BE4751"/>
      <c r="BF4751"/>
      <c r="BG4751"/>
      <c r="BH4751"/>
      <c r="BI4751"/>
      <c r="BJ4751"/>
      <c r="BK4751"/>
      <c r="BL4751"/>
      <c r="BM4751"/>
      <c r="BN4751"/>
      <c r="BO4751"/>
    </row>
    <row r="4752" spans="1:67" ht="15" x14ac:dyDescent="0.25">
      <c r="A4752" s="245" t="s">
        <v>2037</v>
      </c>
      <c r="B4752" s="245" t="s">
        <v>2036</v>
      </c>
      <c r="C4752" s="245" t="s">
        <v>2430</v>
      </c>
      <c r="D4752" s="245" t="s">
        <v>2429</v>
      </c>
      <c r="E4752" s="246" t="s">
        <v>44</v>
      </c>
      <c r="F4752" s="245" t="s">
        <v>44</v>
      </c>
      <c r="G4752" s="245" t="s">
        <v>2437</v>
      </c>
      <c r="H4752" s="245" t="s">
        <v>13037</v>
      </c>
      <c r="I4752" s="245" t="s">
        <v>24</v>
      </c>
      <c r="J4752" s="245" t="s">
        <v>569</v>
      </c>
      <c r="K4752" s="246" t="s">
        <v>24849</v>
      </c>
      <c r="L4752" s="245" t="s">
        <v>568</v>
      </c>
      <c r="M4752"/>
      <c r="N4752"/>
      <c r="O4752"/>
      <c r="P4752"/>
      <c r="Q4752"/>
      <c r="R4752"/>
      <c r="S4752"/>
      <c r="T4752"/>
      <c r="U4752"/>
      <c r="V4752"/>
      <c r="W4752"/>
      <c r="X4752"/>
      <c r="Y4752"/>
      <c r="Z4752"/>
      <c r="AA4752"/>
      <c r="AB4752"/>
      <c r="AC4752"/>
      <c r="AD4752"/>
      <c r="AE4752"/>
      <c r="AF4752"/>
      <c r="AG4752"/>
      <c r="AH4752"/>
      <c r="AI4752"/>
      <c r="AJ4752"/>
      <c r="AK4752"/>
      <c r="AL4752"/>
      <c r="AM4752"/>
      <c r="AN4752"/>
      <c r="AO4752"/>
      <c r="AP4752"/>
      <c r="AQ4752"/>
      <c r="AR4752"/>
      <c r="AS4752"/>
      <c r="AT4752"/>
      <c r="AU4752"/>
      <c r="AV4752"/>
      <c r="AW4752"/>
      <c r="AX4752"/>
      <c r="AY4752"/>
      <c r="AZ4752"/>
      <c r="BA4752"/>
      <c r="BB4752"/>
      <c r="BC4752"/>
      <c r="BD4752"/>
      <c r="BE4752"/>
      <c r="BF4752"/>
      <c r="BG4752"/>
      <c r="BH4752"/>
      <c r="BI4752"/>
      <c r="BJ4752"/>
      <c r="BK4752"/>
      <c r="BL4752"/>
      <c r="BM4752"/>
      <c r="BN4752"/>
      <c r="BO4752"/>
    </row>
    <row r="4753" spans="1:67" ht="15" x14ac:dyDescent="0.25">
      <c r="A4753" s="245" t="s">
        <v>2037</v>
      </c>
      <c r="B4753" s="245" t="s">
        <v>2036</v>
      </c>
      <c r="C4753" s="245" t="s">
        <v>2430</v>
      </c>
      <c r="D4753" s="245" t="s">
        <v>2429</v>
      </c>
      <c r="E4753" s="246" t="s">
        <v>44</v>
      </c>
      <c r="F4753" s="245" t="s">
        <v>44</v>
      </c>
      <c r="G4753" s="245" t="s">
        <v>2436</v>
      </c>
      <c r="H4753" s="245" t="s">
        <v>13038</v>
      </c>
      <c r="I4753" s="245" t="s">
        <v>24</v>
      </c>
      <c r="J4753" s="245" t="s">
        <v>569</v>
      </c>
      <c r="K4753" s="246" t="s">
        <v>24850</v>
      </c>
      <c r="L4753" s="245" t="s">
        <v>568</v>
      </c>
      <c r="M4753"/>
      <c r="N4753"/>
      <c r="O4753"/>
      <c r="P4753"/>
      <c r="Q4753"/>
      <c r="R4753"/>
      <c r="S4753"/>
      <c r="T4753"/>
      <c r="U4753"/>
      <c r="V4753"/>
      <c r="W4753"/>
      <c r="X4753"/>
      <c r="Y4753"/>
      <c r="Z4753"/>
      <c r="AA4753"/>
      <c r="AB4753"/>
      <c r="AC4753"/>
      <c r="AD4753"/>
      <c r="AE4753"/>
      <c r="AF4753"/>
      <c r="AG4753"/>
      <c r="AH4753"/>
      <c r="AI4753"/>
      <c r="AJ4753"/>
      <c r="AK4753"/>
      <c r="AL4753"/>
      <c r="AM4753"/>
      <c r="AN4753"/>
      <c r="AO4753"/>
      <c r="AP4753"/>
      <c r="AQ4753"/>
      <c r="AR4753"/>
      <c r="AS4753"/>
      <c r="AT4753"/>
      <c r="AU4753"/>
      <c r="AV4753"/>
      <c r="AW4753"/>
      <c r="AX4753"/>
      <c r="AY4753"/>
      <c r="AZ4753"/>
      <c r="BA4753"/>
      <c r="BB4753"/>
      <c r="BC4753"/>
      <c r="BD4753"/>
      <c r="BE4753"/>
      <c r="BF4753"/>
      <c r="BG4753"/>
      <c r="BH4753"/>
      <c r="BI4753"/>
      <c r="BJ4753"/>
      <c r="BK4753"/>
      <c r="BL4753"/>
      <c r="BM4753"/>
      <c r="BN4753"/>
      <c r="BO4753"/>
    </row>
    <row r="4754" spans="1:67" ht="15" x14ac:dyDescent="0.25">
      <c r="A4754" s="245" t="s">
        <v>2037</v>
      </c>
      <c r="B4754" s="245" t="s">
        <v>2036</v>
      </c>
      <c r="C4754" s="245" t="s">
        <v>2430</v>
      </c>
      <c r="D4754" s="245" t="s">
        <v>2429</v>
      </c>
      <c r="E4754" s="246" t="s">
        <v>44</v>
      </c>
      <c r="F4754" s="245" t="s">
        <v>44</v>
      </c>
      <c r="G4754" s="245" t="s">
        <v>2435</v>
      </c>
      <c r="H4754" s="245" t="s">
        <v>13040</v>
      </c>
      <c r="I4754" s="245" t="s">
        <v>24</v>
      </c>
      <c r="J4754" s="245" t="s">
        <v>569</v>
      </c>
      <c r="K4754" s="246" t="s">
        <v>24850</v>
      </c>
      <c r="L4754" s="245" t="s">
        <v>568</v>
      </c>
      <c r="M4754"/>
      <c r="N4754"/>
      <c r="O4754"/>
      <c r="P4754"/>
      <c r="Q4754"/>
      <c r="R4754"/>
      <c r="S4754"/>
      <c r="T4754"/>
      <c r="U4754"/>
      <c r="V4754"/>
      <c r="W4754"/>
      <c r="X4754"/>
      <c r="Y4754"/>
      <c r="Z4754"/>
      <c r="AA4754"/>
      <c r="AB4754"/>
      <c r="AC4754"/>
      <c r="AD4754"/>
      <c r="AE4754"/>
      <c r="AF4754"/>
      <c r="AG4754"/>
      <c r="AH4754"/>
      <c r="AI4754"/>
      <c r="AJ4754"/>
      <c r="AK4754"/>
      <c r="AL4754"/>
      <c r="AM4754"/>
      <c r="AN4754"/>
      <c r="AO4754"/>
      <c r="AP4754"/>
      <c r="AQ4754"/>
      <c r="AR4754"/>
      <c r="AS4754"/>
      <c r="AT4754"/>
      <c r="AU4754"/>
      <c r="AV4754"/>
      <c r="AW4754"/>
      <c r="AX4754"/>
      <c r="AY4754"/>
      <c r="AZ4754"/>
      <c r="BA4754"/>
      <c r="BB4754"/>
      <c r="BC4754"/>
      <c r="BD4754"/>
      <c r="BE4754"/>
      <c r="BF4754"/>
      <c r="BG4754"/>
      <c r="BH4754"/>
      <c r="BI4754"/>
      <c r="BJ4754"/>
      <c r="BK4754"/>
      <c r="BL4754"/>
      <c r="BM4754"/>
      <c r="BN4754"/>
      <c r="BO4754"/>
    </row>
    <row r="4755" spans="1:67" ht="15" x14ac:dyDescent="0.25">
      <c r="A4755" s="245" t="s">
        <v>2037</v>
      </c>
      <c r="B4755" s="245" t="s">
        <v>2036</v>
      </c>
      <c r="C4755" s="245" t="s">
        <v>2430</v>
      </c>
      <c r="D4755" s="245" t="s">
        <v>2429</v>
      </c>
      <c r="E4755" s="246" t="s">
        <v>44</v>
      </c>
      <c r="F4755" s="245" t="s">
        <v>44</v>
      </c>
      <c r="G4755" s="245" t="s">
        <v>2434</v>
      </c>
      <c r="H4755" s="245" t="s">
        <v>13041</v>
      </c>
      <c r="I4755" s="245" t="s">
        <v>24</v>
      </c>
      <c r="J4755" s="245" t="s">
        <v>569</v>
      </c>
      <c r="K4755" s="246" t="s">
        <v>10276</v>
      </c>
      <c r="L4755" s="245" t="s">
        <v>568</v>
      </c>
      <c r="M4755"/>
      <c r="N4755"/>
      <c r="O4755"/>
      <c r="P4755"/>
      <c r="Q4755"/>
      <c r="R4755"/>
      <c r="S4755"/>
      <c r="T4755"/>
      <c r="U4755"/>
      <c r="V4755"/>
      <c r="W4755"/>
      <c r="X4755"/>
      <c r="Y4755"/>
      <c r="Z4755"/>
      <c r="AA4755"/>
      <c r="AB4755"/>
      <c r="AC4755"/>
      <c r="AD4755"/>
      <c r="AE4755"/>
      <c r="AF4755"/>
      <c r="AG4755"/>
      <c r="AH4755"/>
      <c r="AI4755"/>
      <c r="AJ4755"/>
      <c r="AK4755"/>
      <c r="AL4755"/>
      <c r="AM4755"/>
      <c r="AN4755"/>
      <c r="AO4755"/>
      <c r="AP4755"/>
      <c r="AQ4755"/>
      <c r="AR4755"/>
      <c r="AS4755"/>
      <c r="AT4755"/>
      <c r="AU4755"/>
      <c r="AV4755"/>
      <c r="AW4755"/>
      <c r="AX4755"/>
      <c r="AY4755"/>
      <c r="AZ4755"/>
      <c r="BA4755"/>
      <c r="BB4755"/>
      <c r="BC4755"/>
      <c r="BD4755"/>
      <c r="BE4755"/>
      <c r="BF4755"/>
      <c r="BG4755"/>
      <c r="BH4755"/>
      <c r="BI4755"/>
      <c r="BJ4755"/>
      <c r="BK4755"/>
      <c r="BL4755"/>
      <c r="BM4755"/>
      <c r="BN4755"/>
      <c r="BO4755"/>
    </row>
    <row r="4756" spans="1:67" ht="15" x14ac:dyDescent="0.25">
      <c r="A4756" s="245" t="s">
        <v>2037</v>
      </c>
      <c r="B4756" s="245" t="s">
        <v>2036</v>
      </c>
      <c r="C4756" s="245" t="s">
        <v>2430</v>
      </c>
      <c r="D4756" s="245" t="s">
        <v>2429</v>
      </c>
      <c r="E4756" s="246" t="s">
        <v>44</v>
      </c>
      <c r="F4756" s="245" t="s">
        <v>44</v>
      </c>
      <c r="G4756" s="245" t="s">
        <v>2432</v>
      </c>
      <c r="H4756" s="245" t="s">
        <v>13043</v>
      </c>
      <c r="I4756" s="245" t="s">
        <v>24</v>
      </c>
      <c r="J4756" s="245" t="s">
        <v>569</v>
      </c>
      <c r="K4756" s="246" t="s">
        <v>24851</v>
      </c>
      <c r="L4756" s="245" t="s">
        <v>568</v>
      </c>
      <c r="M4756"/>
      <c r="N4756"/>
      <c r="O4756"/>
      <c r="P4756"/>
      <c r="Q4756"/>
      <c r="R4756"/>
      <c r="S4756"/>
      <c r="T4756"/>
      <c r="U4756"/>
      <c r="V4756"/>
      <c r="W4756"/>
      <c r="X4756"/>
      <c r="Y4756"/>
      <c r="Z4756"/>
      <c r="AA4756"/>
      <c r="AB4756"/>
      <c r="AC4756"/>
      <c r="AD4756"/>
      <c r="AE4756"/>
      <c r="AF4756"/>
      <c r="AG4756"/>
      <c r="AH4756"/>
      <c r="AI4756"/>
      <c r="AJ4756"/>
      <c r="AK4756"/>
      <c r="AL4756"/>
      <c r="AM4756"/>
      <c r="AN4756"/>
      <c r="AO4756"/>
      <c r="AP4756"/>
      <c r="AQ4756"/>
      <c r="AR4756"/>
      <c r="AS4756"/>
      <c r="AT4756"/>
      <c r="AU4756"/>
      <c r="AV4756"/>
      <c r="AW4756"/>
      <c r="AX4756"/>
      <c r="AY4756"/>
      <c r="AZ4756"/>
      <c r="BA4756"/>
      <c r="BB4756"/>
      <c r="BC4756"/>
      <c r="BD4756"/>
      <c r="BE4756"/>
      <c r="BF4756"/>
      <c r="BG4756"/>
      <c r="BH4756"/>
      <c r="BI4756"/>
      <c r="BJ4756"/>
      <c r="BK4756"/>
      <c r="BL4756"/>
      <c r="BM4756"/>
      <c r="BN4756"/>
      <c r="BO4756"/>
    </row>
    <row r="4757" spans="1:67" ht="15" x14ac:dyDescent="0.25">
      <c r="A4757" s="245" t="s">
        <v>2037</v>
      </c>
      <c r="B4757" s="245" t="s">
        <v>2036</v>
      </c>
      <c r="C4757" s="245" t="s">
        <v>2430</v>
      </c>
      <c r="D4757" s="245" t="s">
        <v>2429</v>
      </c>
      <c r="E4757" s="246" t="s">
        <v>44</v>
      </c>
      <c r="F4757" s="245" t="s">
        <v>44</v>
      </c>
      <c r="G4757" s="245" t="s">
        <v>2431</v>
      </c>
      <c r="H4757" s="245" t="s">
        <v>13044</v>
      </c>
      <c r="I4757" s="245" t="s">
        <v>24</v>
      </c>
      <c r="J4757" s="245" t="s">
        <v>569</v>
      </c>
      <c r="K4757" s="246" t="s">
        <v>15079</v>
      </c>
      <c r="L4757" s="245" t="s">
        <v>568</v>
      </c>
      <c r="M4757"/>
      <c r="N4757"/>
      <c r="O4757"/>
      <c r="P4757"/>
      <c r="Q4757"/>
      <c r="R4757"/>
      <c r="S4757"/>
      <c r="T4757"/>
      <c r="U4757"/>
      <c r="V4757"/>
      <c r="W4757"/>
      <c r="X4757"/>
      <c r="Y4757"/>
      <c r="Z4757"/>
      <c r="AA4757"/>
      <c r="AB4757"/>
      <c r="AC4757"/>
      <c r="AD4757"/>
      <c r="AE4757"/>
      <c r="AF4757"/>
      <c r="AG4757"/>
      <c r="AH4757"/>
      <c r="AI4757"/>
      <c r="AJ4757"/>
      <c r="AK4757"/>
      <c r="AL4757"/>
      <c r="AM4757"/>
      <c r="AN4757"/>
      <c r="AO4757"/>
      <c r="AP4757"/>
      <c r="AQ4757"/>
      <c r="AR4757"/>
      <c r="AS4757"/>
      <c r="AT4757"/>
      <c r="AU4757"/>
      <c r="AV4757"/>
      <c r="AW4757"/>
      <c r="AX4757"/>
      <c r="AY4757"/>
      <c r="AZ4757"/>
      <c r="BA4757"/>
      <c r="BB4757"/>
      <c r="BC4757"/>
      <c r="BD4757"/>
      <c r="BE4757"/>
      <c r="BF4757"/>
      <c r="BG4757"/>
      <c r="BH4757"/>
      <c r="BI4757"/>
      <c r="BJ4757"/>
      <c r="BK4757"/>
      <c r="BL4757"/>
      <c r="BM4757"/>
      <c r="BN4757"/>
      <c r="BO4757"/>
    </row>
    <row r="4758" spans="1:67" ht="15" x14ac:dyDescent="0.25">
      <c r="A4758" s="245" t="s">
        <v>2037</v>
      </c>
      <c r="B4758" s="245" t="s">
        <v>2036</v>
      </c>
      <c r="C4758" s="245" t="s">
        <v>2430</v>
      </c>
      <c r="D4758" s="245" t="s">
        <v>2429</v>
      </c>
      <c r="E4758" s="246" t="s">
        <v>44</v>
      </c>
      <c r="F4758" s="245" t="s">
        <v>44</v>
      </c>
      <c r="G4758" s="245" t="s">
        <v>2428</v>
      </c>
      <c r="H4758" s="245" t="s">
        <v>20057</v>
      </c>
      <c r="I4758" s="245" t="s">
        <v>24</v>
      </c>
      <c r="J4758" s="245" t="s">
        <v>569</v>
      </c>
      <c r="K4758" s="246" t="s">
        <v>8990</v>
      </c>
      <c r="L4758" s="245" t="s">
        <v>568</v>
      </c>
      <c r="M4758"/>
      <c r="N4758"/>
      <c r="O4758"/>
      <c r="P4758"/>
      <c r="Q4758"/>
      <c r="R4758"/>
      <c r="S4758"/>
      <c r="T4758"/>
      <c r="U4758"/>
      <c r="V4758"/>
      <c r="W4758"/>
      <c r="X4758"/>
      <c r="Y4758"/>
      <c r="Z4758"/>
      <c r="AA4758"/>
      <c r="AB4758"/>
      <c r="AC4758"/>
      <c r="AD4758"/>
      <c r="AE4758"/>
      <c r="AF4758"/>
      <c r="AG4758"/>
      <c r="AH4758"/>
      <c r="AI4758"/>
      <c r="AJ4758"/>
      <c r="AK4758"/>
      <c r="AL4758"/>
      <c r="AM4758"/>
      <c r="AN4758"/>
      <c r="AO4758"/>
      <c r="AP4758"/>
      <c r="AQ4758"/>
      <c r="AR4758"/>
      <c r="AS4758"/>
      <c r="AT4758"/>
      <c r="AU4758"/>
      <c r="AV4758"/>
      <c r="AW4758"/>
      <c r="AX4758"/>
      <c r="AY4758"/>
      <c r="AZ4758"/>
      <c r="BA4758"/>
      <c r="BB4758"/>
      <c r="BC4758"/>
      <c r="BD4758"/>
      <c r="BE4758"/>
      <c r="BF4758"/>
      <c r="BG4758"/>
      <c r="BH4758"/>
      <c r="BI4758"/>
      <c r="BJ4758"/>
      <c r="BK4758"/>
      <c r="BL4758"/>
      <c r="BM4758"/>
      <c r="BN4758"/>
      <c r="BO4758"/>
    </row>
    <row r="4759" spans="1:67" ht="15" x14ac:dyDescent="0.25">
      <c r="A4759" s="245" t="s">
        <v>2037</v>
      </c>
      <c r="B4759" s="245" t="s">
        <v>2036</v>
      </c>
      <c r="C4759" s="245" t="s">
        <v>2430</v>
      </c>
      <c r="D4759" s="245" t="s">
        <v>2429</v>
      </c>
      <c r="E4759" s="246" t="s">
        <v>44</v>
      </c>
      <c r="F4759" s="245" t="s">
        <v>44</v>
      </c>
      <c r="G4759" s="245" t="s">
        <v>20058</v>
      </c>
      <c r="H4759" s="245" t="s">
        <v>20059</v>
      </c>
      <c r="I4759" s="245" t="s">
        <v>24</v>
      </c>
      <c r="J4759" s="245" t="s">
        <v>569</v>
      </c>
      <c r="K4759" s="246" t="s">
        <v>8571</v>
      </c>
      <c r="L4759" s="245" t="s">
        <v>568</v>
      </c>
      <c r="M4759"/>
      <c r="N4759"/>
      <c r="O4759"/>
      <c r="P4759"/>
      <c r="Q4759"/>
      <c r="R4759"/>
      <c r="S4759"/>
      <c r="T4759"/>
      <c r="U4759"/>
      <c r="V4759"/>
      <c r="W4759"/>
      <c r="X4759"/>
      <c r="Y4759"/>
      <c r="Z4759"/>
      <c r="AA4759"/>
      <c r="AB4759"/>
      <c r="AC4759"/>
      <c r="AD4759"/>
      <c r="AE4759"/>
      <c r="AF4759"/>
      <c r="AG4759"/>
      <c r="AH4759"/>
      <c r="AI4759"/>
      <c r="AJ4759"/>
      <c r="AK4759"/>
      <c r="AL4759"/>
      <c r="AM4759"/>
      <c r="AN4759"/>
      <c r="AO4759"/>
      <c r="AP4759"/>
      <c r="AQ4759"/>
      <c r="AR4759"/>
      <c r="AS4759"/>
      <c r="AT4759"/>
      <c r="AU4759"/>
      <c r="AV4759"/>
      <c r="AW4759"/>
      <c r="AX4759"/>
      <c r="AY4759"/>
      <c r="AZ4759"/>
      <c r="BA4759"/>
      <c r="BB4759"/>
      <c r="BC4759"/>
      <c r="BD4759"/>
      <c r="BE4759"/>
      <c r="BF4759"/>
      <c r="BG4759"/>
      <c r="BH4759"/>
      <c r="BI4759"/>
      <c r="BJ4759"/>
      <c r="BK4759"/>
      <c r="BL4759"/>
      <c r="BM4759"/>
      <c r="BN4759"/>
      <c r="BO4759"/>
    </row>
    <row r="4760" spans="1:67" ht="15" x14ac:dyDescent="0.25">
      <c r="A4760" s="245" t="s">
        <v>2037</v>
      </c>
      <c r="B4760" s="245" t="s">
        <v>2036</v>
      </c>
      <c r="C4760" s="245" t="s">
        <v>2430</v>
      </c>
      <c r="D4760" s="245" t="s">
        <v>2429</v>
      </c>
      <c r="E4760" s="246" t="s">
        <v>44</v>
      </c>
      <c r="F4760" s="245" t="s">
        <v>44</v>
      </c>
      <c r="G4760" s="245" t="s">
        <v>20060</v>
      </c>
      <c r="H4760" s="245" t="s">
        <v>20061</v>
      </c>
      <c r="I4760" s="245" t="s">
        <v>24</v>
      </c>
      <c r="J4760" s="245" t="s">
        <v>569</v>
      </c>
      <c r="K4760" s="246" t="s">
        <v>8740</v>
      </c>
      <c r="L4760" s="245" t="s">
        <v>568</v>
      </c>
      <c r="M4760"/>
      <c r="N4760"/>
      <c r="O4760"/>
      <c r="P4760"/>
      <c r="Q4760"/>
      <c r="R4760"/>
      <c r="S4760"/>
      <c r="T4760"/>
      <c r="U4760"/>
      <c r="V4760"/>
      <c r="W4760"/>
      <c r="X4760"/>
      <c r="Y4760"/>
      <c r="Z4760"/>
      <c r="AA4760"/>
      <c r="AB4760"/>
      <c r="AC4760"/>
      <c r="AD4760"/>
      <c r="AE4760"/>
      <c r="AF4760"/>
      <c r="AG4760"/>
      <c r="AH4760"/>
      <c r="AI4760"/>
      <c r="AJ4760"/>
      <c r="AK4760"/>
      <c r="AL4760"/>
      <c r="AM4760"/>
      <c r="AN4760"/>
      <c r="AO4760"/>
      <c r="AP4760"/>
      <c r="AQ4760"/>
      <c r="AR4760"/>
      <c r="AS4760"/>
      <c r="AT4760"/>
      <c r="AU4760"/>
      <c r="AV4760"/>
      <c r="AW4760"/>
      <c r="AX4760"/>
      <c r="AY4760"/>
      <c r="AZ4760"/>
      <c r="BA4760"/>
      <c r="BB4760"/>
      <c r="BC4760"/>
      <c r="BD4760"/>
      <c r="BE4760"/>
      <c r="BF4760"/>
      <c r="BG4760"/>
      <c r="BH4760"/>
      <c r="BI4760"/>
      <c r="BJ4760"/>
      <c r="BK4760"/>
      <c r="BL4760"/>
      <c r="BM4760"/>
      <c r="BN4760"/>
      <c r="BO4760"/>
    </row>
    <row r="4761" spans="1:67" ht="15" x14ac:dyDescent="0.25">
      <c r="A4761" s="245" t="s">
        <v>2037</v>
      </c>
      <c r="B4761" s="245" t="s">
        <v>2036</v>
      </c>
      <c r="C4761" s="245" t="s">
        <v>2430</v>
      </c>
      <c r="D4761" s="245" t="s">
        <v>2429</v>
      </c>
      <c r="E4761" s="246" t="s">
        <v>44</v>
      </c>
      <c r="F4761" s="245" t="s">
        <v>44</v>
      </c>
      <c r="G4761" s="245" t="s">
        <v>20062</v>
      </c>
      <c r="H4761" s="245" t="s">
        <v>20063</v>
      </c>
      <c r="I4761" s="245" t="s">
        <v>24</v>
      </c>
      <c r="J4761" s="245" t="s">
        <v>569</v>
      </c>
      <c r="K4761" s="246" t="s">
        <v>9457</v>
      </c>
      <c r="L4761" s="245" t="s">
        <v>568</v>
      </c>
      <c r="M4761"/>
      <c r="N4761"/>
      <c r="O4761"/>
      <c r="P4761"/>
      <c r="Q4761"/>
      <c r="R4761"/>
      <c r="S4761"/>
      <c r="T4761"/>
      <c r="U4761"/>
      <c r="V4761"/>
      <c r="W4761"/>
      <c r="X4761"/>
      <c r="Y4761"/>
      <c r="Z4761"/>
      <c r="AA4761"/>
      <c r="AB4761"/>
      <c r="AC4761"/>
      <c r="AD4761"/>
      <c r="AE4761"/>
      <c r="AF4761"/>
      <c r="AG4761"/>
      <c r="AH4761"/>
      <c r="AI4761"/>
      <c r="AJ4761"/>
      <c r="AK4761"/>
      <c r="AL4761"/>
      <c r="AM4761"/>
      <c r="AN4761"/>
      <c r="AO4761"/>
      <c r="AP4761"/>
      <c r="AQ4761"/>
      <c r="AR4761"/>
      <c r="AS4761"/>
      <c r="AT4761"/>
      <c r="AU4761"/>
      <c r="AV4761"/>
      <c r="AW4761"/>
      <c r="AX4761"/>
      <c r="AY4761"/>
      <c r="AZ4761"/>
      <c r="BA4761"/>
      <c r="BB4761"/>
      <c r="BC4761"/>
      <c r="BD4761"/>
      <c r="BE4761"/>
      <c r="BF4761"/>
      <c r="BG4761"/>
      <c r="BH4761"/>
      <c r="BI4761"/>
      <c r="BJ4761"/>
      <c r="BK4761"/>
      <c r="BL4761"/>
      <c r="BM4761"/>
      <c r="BN4761"/>
      <c r="BO4761"/>
    </row>
    <row r="4762" spans="1:67" ht="15" x14ac:dyDescent="0.25">
      <c r="A4762" s="245" t="s">
        <v>2037</v>
      </c>
      <c r="B4762" s="245" t="s">
        <v>2036</v>
      </c>
      <c r="C4762" s="245" t="s">
        <v>2430</v>
      </c>
      <c r="D4762" s="245" t="s">
        <v>2429</v>
      </c>
      <c r="E4762" s="246" t="s">
        <v>44</v>
      </c>
      <c r="F4762" s="245" t="s">
        <v>44</v>
      </c>
      <c r="G4762" s="245" t="s">
        <v>20064</v>
      </c>
      <c r="H4762" s="245" t="s">
        <v>20065</v>
      </c>
      <c r="I4762" s="245" t="s">
        <v>24</v>
      </c>
      <c r="J4762" s="245" t="s">
        <v>569</v>
      </c>
      <c r="K4762" s="246" t="s">
        <v>8774</v>
      </c>
      <c r="L4762" s="245" t="s">
        <v>568</v>
      </c>
      <c r="M4762"/>
      <c r="N4762"/>
      <c r="O4762"/>
      <c r="P4762"/>
      <c r="Q4762"/>
      <c r="R4762"/>
      <c r="S4762"/>
      <c r="T4762"/>
      <c r="U4762"/>
      <c r="V4762"/>
      <c r="W4762"/>
      <c r="X4762"/>
      <c r="Y4762"/>
      <c r="Z4762"/>
      <c r="AA4762"/>
      <c r="AB4762"/>
      <c r="AC4762"/>
      <c r="AD4762"/>
      <c r="AE4762"/>
      <c r="AF4762"/>
      <c r="AG4762"/>
      <c r="AH4762"/>
      <c r="AI4762"/>
      <c r="AJ4762"/>
      <c r="AK4762"/>
      <c r="AL4762"/>
      <c r="AM4762"/>
      <c r="AN4762"/>
      <c r="AO4762"/>
      <c r="AP4762"/>
      <c r="AQ4762"/>
      <c r="AR4762"/>
      <c r="AS4762"/>
      <c r="AT4762"/>
      <c r="AU4762"/>
      <c r="AV4762"/>
      <c r="AW4762"/>
      <c r="AX4762"/>
      <c r="AY4762"/>
      <c r="AZ4762"/>
      <c r="BA4762"/>
      <c r="BB4762"/>
      <c r="BC4762"/>
      <c r="BD4762"/>
      <c r="BE4762"/>
      <c r="BF4762"/>
      <c r="BG4762"/>
      <c r="BH4762"/>
      <c r="BI4762"/>
      <c r="BJ4762"/>
      <c r="BK4762"/>
      <c r="BL4762"/>
      <c r="BM4762"/>
      <c r="BN4762"/>
      <c r="BO4762"/>
    </row>
    <row r="4763" spans="1:67" ht="15" x14ac:dyDescent="0.25">
      <c r="A4763" s="245" t="s">
        <v>2037</v>
      </c>
      <c r="B4763" s="245" t="s">
        <v>2036</v>
      </c>
      <c r="C4763" s="245" t="s">
        <v>2430</v>
      </c>
      <c r="D4763" s="245" t="s">
        <v>2429</v>
      </c>
      <c r="E4763" s="246" t="s">
        <v>44</v>
      </c>
      <c r="F4763" s="245" t="s">
        <v>44</v>
      </c>
      <c r="G4763" s="245" t="s">
        <v>20067</v>
      </c>
      <c r="H4763" s="245" t="s">
        <v>20068</v>
      </c>
      <c r="I4763" s="245" t="s">
        <v>24</v>
      </c>
      <c r="J4763" s="245" t="s">
        <v>569</v>
      </c>
      <c r="K4763" s="246" t="s">
        <v>24614</v>
      </c>
      <c r="L4763" s="245" t="s">
        <v>568</v>
      </c>
      <c r="M4763"/>
      <c r="N4763"/>
      <c r="O4763"/>
      <c r="P4763"/>
      <c r="Q4763"/>
      <c r="R4763"/>
      <c r="S4763"/>
      <c r="T4763"/>
      <c r="U4763"/>
      <c r="V4763"/>
      <c r="W4763"/>
      <c r="X4763"/>
      <c r="Y4763"/>
      <c r="Z4763"/>
      <c r="AA4763"/>
      <c r="AB4763"/>
      <c r="AC4763"/>
      <c r="AD4763"/>
      <c r="AE4763"/>
      <c r="AF4763"/>
      <c r="AG4763"/>
      <c r="AH4763"/>
      <c r="AI4763"/>
      <c r="AJ4763"/>
      <c r="AK4763"/>
      <c r="AL4763"/>
      <c r="AM4763"/>
      <c r="AN4763"/>
      <c r="AO4763"/>
      <c r="AP4763"/>
      <c r="AQ4763"/>
      <c r="AR4763"/>
      <c r="AS4763"/>
      <c r="AT4763"/>
      <c r="AU4763"/>
      <c r="AV4763"/>
      <c r="AW4763"/>
      <c r="AX4763"/>
      <c r="AY4763"/>
      <c r="AZ4763"/>
      <c r="BA4763"/>
      <c r="BB4763"/>
      <c r="BC4763"/>
      <c r="BD4763"/>
      <c r="BE4763"/>
      <c r="BF4763"/>
      <c r="BG4763"/>
      <c r="BH4763"/>
      <c r="BI4763"/>
      <c r="BJ4763"/>
      <c r="BK4763"/>
      <c r="BL4763"/>
      <c r="BM4763"/>
      <c r="BN4763"/>
      <c r="BO4763"/>
    </row>
    <row r="4764" spans="1:67" ht="15" x14ac:dyDescent="0.25">
      <c r="A4764" s="245" t="s">
        <v>2037</v>
      </c>
      <c r="B4764" s="245" t="s">
        <v>2036</v>
      </c>
      <c r="C4764" s="245" t="s">
        <v>2430</v>
      </c>
      <c r="D4764" s="245" t="s">
        <v>2429</v>
      </c>
      <c r="E4764" s="246" t="s">
        <v>44</v>
      </c>
      <c r="F4764" s="245" t="s">
        <v>44</v>
      </c>
      <c r="G4764" s="245" t="s">
        <v>20069</v>
      </c>
      <c r="H4764" s="245" t="s">
        <v>20070</v>
      </c>
      <c r="I4764" s="245" t="s">
        <v>24</v>
      </c>
      <c r="J4764" s="245" t="s">
        <v>569</v>
      </c>
      <c r="K4764" s="246" t="s">
        <v>9496</v>
      </c>
      <c r="L4764" s="245" t="s">
        <v>568</v>
      </c>
      <c r="M4764"/>
      <c r="N4764"/>
      <c r="O4764"/>
      <c r="P4764"/>
      <c r="Q4764"/>
      <c r="R4764"/>
      <c r="S4764"/>
      <c r="T4764"/>
      <c r="U4764"/>
      <c r="V4764"/>
      <c r="W4764"/>
      <c r="X4764"/>
      <c r="Y4764"/>
      <c r="Z4764"/>
      <c r="AA4764"/>
      <c r="AB4764"/>
      <c r="AC4764"/>
      <c r="AD4764"/>
      <c r="AE4764"/>
      <c r="AF4764"/>
      <c r="AG4764"/>
      <c r="AH4764"/>
      <c r="AI4764"/>
      <c r="AJ4764"/>
      <c r="AK4764"/>
      <c r="AL4764"/>
      <c r="AM4764"/>
      <c r="AN4764"/>
      <c r="AO4764"/>
      <c r="AP4764"/>
      <c r="AQ4764"/>
      <c r="AR4764"/>
      <c r="AS4764"/>
      <c r="AT4764"/>
      <c r="AU4764"/>
      <c r="AV4764"/>
      <c r="AW4764"/>
      <c r="AX4764"/>
      <c r="AY4764"/>
      <c r="AZ4764"/>
      <c r="BA4764"/>
      <c r="BB4764"/>
      <c r="BC4764"/>
      <c r="BD4764"/>
      <c r="BE4764"/>
      <c r="BF4764"/>
      <c r="BG4764"/>
      <c r="BH4764"/>
      <c r="BI4764"/>
      <c r="BJ4764"/>
      <c r="BK4764"/>
      <c r="BL4764"/>
      <c r="BM4764"/>
      <c r="BN4764"/>
      <c r="BO4764"/>
    </row>
    <row r="4765" spans="1:67" ht="15" x14ac:dyDescent="0.25">
      <c r="A4765" s="245" t="s">
        <v>2037</v>
      </c>
      <c r="B4765" s="245" t="s">
        <v>2036</v>
      </c>
      <c r="C4765" s="245" t="s">
        <v>2430</v>
      </c>
      <c r="D4765" s="245" t="s">
        <v>2429</v>
      </c>
      <c r="E4765" s="246" t="s">
        <v>44</v>
      </c>
      <c r="F4765" s="245" t="s">
        <v>44</v>
      </c>
      <c r="G4765" s="245" t="s">
        <v>20072</v>
      </c>
      <c r="H4765" s="245" t="s">
        <v>20073</v>
      </c>
      <c r="I4765" s="245" t="s">
        <v>24</v>
      </c>
      <c r="J4765" s="245" t="s">
        <v>569</v>
      </c>
      <c r="K4765" s="246" t="s">
        <v>24852</v>
      </c>
      <c r="L4765" s="245" t="s">
        <v>568</v>
      </c>
      <c r="M4765"/>
      <c r="N4765"/>
      <c r="O4765"/>
      <c r="P4765"/>
      <c r="Q4765"/>
      <c r="R4765"/>
      <c r="S4765"/>
      <c r="T4765"/>
      <c r="U4765"/>
      <c r="V4765"/>
      <c r="W4765"/>
      <c r="X4765"/>
      <c r="Y4765"/>
      <c r="Z4765"/>
      <c r="AA4765"/>
      <c r="AB4765"/>
      <c r="AC4765"/>
      <c r="AD4765"/>
      <c r="AE4765"/>
      <c r="AF4765"/>
      <c r="AG4765"/>
      <c r="AH4765"/>
      <c r="AI4765"/>
      <c r="AJ4765"/>
      <c r="AK4765"/>
      <c r="AL4765"/>
      <c r="AM4765"/>
      <c r="AN4765"/>
      <c r="AO4765"/>
      <c r="AP4765"/>
      <c r="AQ4765"/>
      <c r="AR4765"/>
      <c r="AS4765"/>
      <c r="AT4765"/>
      <c r="AU4765"/>
      <c r="AV4765"/>
      <c r="AW4765"/>
      <c r="AX4765"/>
      <c r="AY4765"/>
      <c r="AZ4765"/>
      <c r="BA4765"/>
      <c r="BB4765"/>
      <c r="BC4765"/>
      <c r="BD4765"/>
      <c r="BE4765"/>
      <c r="BF4765"/>
      <c r="BG4765"/>
      <c r="BH4765"/>
      <c r="BI4765"/>
      <c r="BJ4765"/>
      <c r="BK4765"/>
      <c r="BL4765"/>
      <c r="BM4765"/>
      <c r="BN4765"/>
      <c r="BO4765"/>
    </row>
    <row r="4766" spans="1:67" ht="15" x14ac:dyDescent="0.25">
      <c r="A4766" s="245" t="s">
        <v>2037</v>
      </c>
      <c r="B4766" s="245" t="s">
        <v>2036</v>
      </c>
      <c r="C4766" s="245" t="s">
        <v>2430</v>
      </c>
      <c r="D4766" s="245" t="s">
        <v>2429</v>
      </c>
      <c r="E4766" s="246" t="s">
        <v>44</v>
      </c>
      <c r="F4766" s="245" t="s">
        <v>44</v>
      </c>
      <c r="G4766" s="245" t="s">
        <v>20075</v>
      </c>
      <c r="H4766" s="245" t="s">
        <v>20076</v>
      </c>
      <c r="I4766" s="245" t="s">
        <v>24</v>
      </c>
      <c r="J4766" s="245" t="s">
        <v>569</v>
      </c>
      <c r="K4766" s="246" t="s">
        <v>16516</v>
      </c>
      <c r="L4766" s="245" t="s">
        <v>568</v>
      </c>
      <c r="M4766"/>
      <c r="N4766"/>
      <c r="O4766"/>
      <c r="P4766"/>
      <c r="Q4766"/>
      <c r="R4766"/>
      <c r="S4766"/>
      <c r="T4766"/>
      <c r="U4766"/>
      <c r="V4766"/>
      <c r="W4766"/>
      <c r="X4766"/>
      <c r="Y4766"/>
      <c r="Z4766"/>
      <c r="AA4766"/>
      <c r="AB4766"/>
      <c r="AC4766"/>
      <c r="AD4766"/>
      <c r="AE4766"/>
      <c r="AF4766"/>
      <c r="AG4766"/>
      <c r="AH4766"/>
      <c r="AI4766"/>
      <c r="AJ4766"/>
      <c r="AK4766"/>
      <c r="AL4766"/>
      <c r="AM4766"/>
      <c r="AN4766"/>
      <c r="AO4766"/>
      <c r="AP4766"/>
      <c r="AQ4766"/>
      <c r="AR4766"/>
      <c r="AS4766"/>
      <c r="AT4766"/>
      <c r="AU4766"/>
      <c r="AV4766"/>
      <c r="AW4766"/>
      <c r="AX4766"/>
      <c r="AY4766"/>
      <c r="AZ4766"/>
      <c r="BA4766"/>
      <c r="BB4766"/>
      <c r="BC4766"/>
      <c r="BD4766"/>
      <c r="BE4766"/>
      <c r="BF4766"/>
      <c r="BG4766"/>
      <c r="BH4766"/>
      <c r="BI4766"/>
      <c r="BJ4766"/>
      <c r="BK4766"/>
      <c r="BL4766"/>
      <c r="BM4766"/>
      <c r="BN4766"/>
      <c r="BO4766"/>
    </row>
    <row r="4767" spans="1:67" ht="15" x14ac:dyDescent="0.25">
      <c r="A4767" s="245" t="s">
        <v>2037</v>
      </c>
      <c r="B4767" s="245" t="s">
        <v>2036</v>
      </c>
      <c r="C4767" s="245" t="s">
        <v>2430</v>
      </c>
      <c r="D4767" s="245" t="s">
        <v>2429</v>
      </c>
      <c r="E4767" s="246" t="s">
        <v>44</v>
      </c>
      <c r="F4767" s="245" t="s">
        <v>44</v>
      </c>
      <c r="G4767" s="245" t="s">
        <v>20077</v>
      </c>
      <c r="H4767" s="245" t="s">
        <v>20078</v>
      </c>
      <c r="I4767" s="245" t="s">
        <v>24</v>
      </c>
      <c r="J4767" s="245" t="s">
        <v>569</v>
      </c>
      <c r="K4767" s="246" t="s">
        <v>11450</v>
      </c>
      <c r="L4767" s="245" t="s">
        <v>568</v>
      </c>
      <c r="M4767"/>
      <c r="N4767"/>
      <c r="O4767"/>
      <c r="P4767"/>
      <c r="Q4767"/>
      <c r="R4767"/>
      <c r="S4767"/>
      <c r="T4767"/>
      <c r="U4767"/>
      <c r="V4767"/>
      <c r="W4767"/>
      <c r="X4767"/>
      <c r="Y4767"/>
      <c r="Z4767"/>
      <c r="AA4767"/>
      <c r="AB4767"/>
      <c r="AC4767"/>
      <c r="AD4767"/>
      <c r="AE4767"/>
      <c r="AF4767"/>
      <c r="AG4767"/>
      <c r="AH4767"/>
      <c r="AI4767"/>
      <c r="AJ4767"/>
      <c r="AK4767"/>
      <c r="AL4767"/>
      <c r="AM4767"/>
      <c r="AN4767"/>
      <c r="AO4767"/>
      <c r="AP4767"/>
      <c r="AQ4767"/>
      <c r="AR4767"/>
      <c r="AS4767"/>
      <c r="AT4767"/>
      <c r="AU4767"/>
      <c r="AV4767"/>
      <c r="AW4767"/>
      <c r="AX4767"/>
      <c r="AY4767"/>
      <c r="AZ4767"/>
      <c r="BA4767"/>
      <c r="BB4767"/>
      <c r="BC4767"/>
      <c r="BD4767"/>
      <c r="BE4767"/>
      <c r="BF4767"/>
      <c r="BG4767"/>
      <c r="BH4767"/>
      <c r="BI4767"/>
      <c r="BJ4767"/>
      <c r="BK4767"/>
      <c r="BL4767"/>
      <c r="BM4767"/>
      <c r="BN4767"/>
      <c r="BO4767"/>
    </row>
    <row r="4768" spans="1:67" ht="15" x14ac:dyDescent="0.25">
      <c r="A4768" s="245" t="s">
        <v>2037</v>
      </c>
      <c r="B4768" s="245" t="s">
        <v>2036</v>
      </c>
      <c r="C4768" s="245" t="s">
        <v>2430</v>
      </c>
      <c r="D4768" s="245" t="s">
        <v>2429</v>
      </c>
      <c r="E4768" s="246" t="s">
        <v>44</v>
      </c>
      <c r="F4768" s="245" t="s">
        <v>44</v>
      </c>
      <c r="G4768" s="245" t="s">
        <v>20079</v>
      </c>
      <c r="H4768" s="245" t="s">
        <v>20080</v>
      </c>
      <c r="I4768" s="245" t="s">
        <v>24</v>
      </c>
      <c r="J4768" s="245" t="s">
        <v>569</v>
      </c>
      <c r="K4768" s="246" t="s">
        <v>9580</v>
      </c>
      <c r="L4768" s="245" t="s">
        <v>568</v>
      </c>
      <c r="M4768"/>
      <c r="N4768"/>
      <c r="O4768"/>
      <c r="P4768"/>
      <c r="Q4768"/>
      <c r="R4768"/>
      <c r="S4768"/>
      <c r="T4768"/>
      <c r="U4768"/>
      <c r="V4768"/>
      <c r="W4768"/>
      <c r="X4768"/>
      <c r="Y4768"/>
      <c r="Z4768"/>
      <c r="AA4768"/>
      <c r="AB4768"/>
      <c r="AC4768"/>
      <c r="AD4768"/>
      <c r="AE4768"/>
      <c r="AF4768"/>
      <c r="AG4768"/>
      <c r="AH4768"/>
      <c r="AI4768"/>
      <c r="AJ4768"/>
      <c r="AK4768"/>
      <c r="AL4768"/>
      <c r="AM4768"/>
      <c r="AN4768"/>
      <c r="AO4768"/>
      <c r="AP4768"/>
      <c r="AQ4768"/>
      <c r="AR4768"/>
      <c r="AS4768"/>
      <c r="AT4768"/>
      <c r="AU4768"/>
      <c r="AV4768"/>
      <c r="AW4768"/>
      <c r="AX4768"/>
      <c r="AY4768"/>
      <c r="AZ4768"/>
      <c r="BA4768"/>
      <c r="BB4768"/>
      <c r="BC4768"/>
      <c r="BD4768"/>
      <c r="BE4768"/>
      <c r="BF4768"/>
      <c r="BG4768"/>
      <c r="BH4768"/>
      <c r="BI4768"/>
      <c r="BJ4768"/>
      <c r="BK4768"/>
      <c r="BL4768"/>
      <c r="BM4768"/>
      <c r="BN4768"/>
      <c r="BO4768"/>
    </row>
    <row r="4769" spans="1:67" ht="15" x14ac:dyDescent="0.25">
      <c r="A4769" s="245" t="s">
        <v>2037</v>
      </c>
      <c r="B4769" s="245" t="s">
        <v>2036</v>
      </c>
      <c r="C4769" s="245" t="s">
        <v>2430</v>
      </c>
      <c r="D4769" s="245" t="s">
        <v>2429</v>
      </c>
      <c r="E4769" s="246" t="s">
        <v>44</v>
      </c>
      <c r="F4769" s="245" t="s">
        <v>44</v>
      </c>
      <c r="G4769" s="245" t="s">
        <v>20081</v>
      </c>
      <c r="H4769" s="245" t="s">
        <v>20082</v>
      </c>
      <c r="I4769" s="245" t="s">
        <v>24</v>
      </c>
      <c r="J4769" s="245" t="s">
        <v>569</v>
      </c>
      <c r="K4769" s="246" t="s">
        <v>5245</v>
      </c>
      <c r="L4769" s="245" t="s">
        <v>568</v>
      </c>
      <c r="M4769"/>
      <c r="N4769"/>
      <c r="O4769"/>
      <c r="P4769"/>
      <c r="Q4769"/>
      <c r="R4769"/>
      <c r="S4769"/>
      <c r="T4769"/>
      <c r="U4769"/>
      <c r="V4769"/>
      <c r="W4769"/>
      <c r="X4769"/>
      <c r="Y4769"/>
      <c r="Z4769"/>
      <c r="AA4769"/>
      <c r="AB4769"/>
      <c r="AC4769"/>
      <c r="AD4769"/>
      <c r="AE4769"/>
      <c r="AF4769"/>
      <c r="AG4769"/>
      <c r="AH4769"/>
      <c r="AI4769"/>
      <c r="AJ4769"/>
      <c r="AK4769"/>
      <c r="AL4769"/>
      <c r="AM4769"/>
      <c r="AN4769"/>
      <c r="AO4769"/>
      <c r="AP4769"/>
      <c r="AQ4769"/>
      <c r="AR4769"/>
      <c r="AS4769"/>
      <c r="AT4769"/>
      <c r="AU4769"/>
      <c r="AV4769"/>
      <c r="AW4769"/>
      <c r="AX4769"/>
      <c r="AY4769"/>
      <c r="AZ4769"/>
      <c r="BA4769"/>
      <c r="BB4769"/>
      <c r="BC4769"/>
      <c r="BD4769"/>
      <c r="BE4769"/>
      <c r="BF4769"/>
      <c r="BG4769"/>
      <c r="BH4769"/>
      <c r="BI4769"/>
      <c r="BJ4769"/>
      <c r="BK4769"/>
      <c r="BL4769"/>
      <c r="BM4769"/>
      <c r="BN4769"/>
      <c r="BO4769"/>
    </row>
    <row r="4770" spans="1:67" ht="15" x14ac:dyDescent="0.25">
      <c r="A4770" s="245" t="s">
        <v>2037</v>
      </c>
      <c r="B4770" s="245" t="s">
        <v>2036</v>
      </c>
      <c r="C4770" s="245" t="s">
        <v>2430</v>
      </c>
      <c r="D4770" s="245" t="s">
        <v>2429</v>
      </c>
      <c r="E4770" s="246" t="s">
        <v>44</v>
      </c>
      <c r="F4770" s="245" t="s">
        <v>44</v>
      </c>
      <c r="G4770" s="245" t="s">
        <v>20083</v>
      </c>
      <c r="H4770" s="245" t="s">
        <v>20084</v>
      </c>
      <c r="I4770" s="245" t="s">
        <v>24</v>
      </c>
      <c r="J4770" s="245" t="s">
        <v>569</v>
      </c>
      <c r="K4770" s="246" t="s">
        <v>9579</v>
      </c>
      <c r="L4770" s="245" t="s">
        <v>568</v>
      </c>
      <c r="M4770"/>
      <c r="N4770"/>
      <c r="O4770"/>
      <c r="P4770"/>
      <c r="Q4770"/>
      <c r="R4770"/>
      <c r="S4770"/>
      <c r="T4770"/>
      <c r="U4770"/>
      <c r="V4770"/>
      <c r="W4770"/>
      <c r="X4770"/>
      <c r="Y4770"/>
      <c r="Z4770"/>
      <c r="AA4770"/>
      <c r="AB4770"/>
      <c r="AC4770"/>
      <c r="AD4770"/>
      <c r="AE4770"/>
      <c r="AF4770"/>
      <c r="AG4770"/>
      <c r="AH4770"/>
      <c r="AI4770"/>
      <c r="AJ4770"/>
      <c r="AK4770"/>
      <c r="AL4770"/>
      <c r="AM4770"/>
      <c r="AN4770"/>
      <c r="AO4770"/>
      <c r="AP4770"/>
      <c r="AQ4770"/>
      <c r="AR4770"/>
      <c r="AS4770"/>
      <c r="AT4770"/>
      <c r="AU4770"/>
      <c r="AV4770"/>
      <c r="AW4770"/>
      <c r="AX4770"/>
      <c r="AY4770"/>
      <c r="AZ4770"/>
      <c r="BA4770"/>
      <c r="BB4770"/>
      <c r="BC4770"/>
      <c r="BD4770"/>
      <c r="BE4770"/>
      <c r="BF4770"/>
      <c r="BG4770"/>
      <c r="BH4770"/>
      <c r="BI4770"/>
      <c r="BJ4770"/>
      <c r="BK4770"/>
      <c r="BL4770"/>
      <c r="BM4770"/>
      <c r="BN4770"/>
      <c r="BO4770"/>
    </row>
    <row r="4771" spans="1:67" ht="15" x14ac:dyDescent="0.25">
      <c r="A4771" s="245" t="s">
        <v>2037</v>
      </c>
      <c r="B4771" s="245" t="s">
        <v>2036</v>
      </c>
      <c r="C4771" s="245" t="s">
        <v>2430</v>
      </c>
      <c r="D4771" s="245" t="s">
        <v>2429</v>
      </c>
      <c r="E4771" s="246" t="s">
        <v>44</v>
      </c>
      <c r="F4771" s="245" t="s">
        <v>44</v>
      </c>
      <c r="G4771" s="245" t="s">
        <v>20085</v>
      </c>
      <c r="H4771" s="245" t="s">
        <v>20086</v>
      </c>
      <c r="I4771" s="245" t="s">
        <v>24</v>
      </c>
      <c r="J4771" s="245" t="s">
        <v>569</v>
      </c>
      <c r="K4771" s="246" t="s">
        <v>24853</v>
      </c>
      <c r="L4771" s="245" t="s">
        <v>568</v>
      </c>
      <c r="M4771"/>
      <c r="N4771"/>
      <c r="O4771"/>
      <c r="P4771"/>
      <c r="Q4771"/>
      <c r="R4771"/>
      <c r="S4771"/>
      <c r="T4771"/>
      <c r="U4771"/>
      <c r="V4771"/>
      <c r="W4771"/>
      <c r="X4771"/>
      <c r="Y4771"/>
      <c r="Z4771"/>
      <c r="AA4771"/>
      <c r="AB4771"/>
      <c r="AC4771"/>
      <c r="AD4771"/>
      <c r="AE4771"/>
      <c r="AF4771"/>
      <c r="AG4771"/>
      <c r="AH4771"/>
      <c r="AI4771"/>
      <c r="AJ4771"/>
      <c r="AK4771"/>
      <c r="AL4771"/>
      <c r="AM4771"/>
      <c r="AN4771"/>
      <c r="AO4771"/>
      <c r="AP4771"/>
      <c r="AQ4771"/>
      <c r="AR4771"/>
      <c r="AS4771"/>
      <c r="AT4771"/>
      <c r="AU4771"/>
      <c r="AV4771"/>
      <c r="AW4771"/>
      <c r="AX4771"/>
      <c r="AY4771"/>
      <c r="AZ4771"/>
      <c r="BA4771"/>
      <c r="BB4771"/>
      <c r="BC4771"/>
      <c r="BD4771"/>
      <c r="BE4771"/>
      <c r="BF4771"/>
      <c r="BG4771"/>
      <c r="BH4771"/>
      <c r="BI4771"/>
      <c r="BJ4771"/>
      <c r="BK4771"/>
      <c r="BL4771"/>
      <c r="BM4771"/>
      <c r="BN4771"/>
      <c r="BO4771"/>
    </row>
    <row r="4772" spans="1:67" ht="15" x14ac:dyDescent="0.25">
      <c r="A4772" s="245" t="s">
        <v>2037</v>
      </c>
      <c r="B4772" s="245" t="s">
        <v>2036</v>
      </c>
      <c r="C4772" s="245" t="s">
        <v>2430</v>
      </c>
      <c r="D4772" s="245" t="s">
        <v>2429</v>
      </c>
      <c r="E4772" s="246" t="s">
        <v>44</v>
      </c>
      <c r="F4772" s="245" t="s">
        <v>44</v>
      </c>
      <c r="G4772" s="245" t="s">
        <v>20088</v>
      </c>
      <c r="H4772" s="245" t="s">
        <v>20089</v>
      </c>
      <c r="I4772" s="245" t="s">
        <v>24</v>
      </c>
      <c r="J4772" s="245" t="s">
        <v>569</v>
      </c>
      <c r="K4772" s="246" t="s">
        <v>10165</v>
      </c>
      <c r="L4772" s="245" t="s">
        <v>568</v>
      </c>
      <c r="M4772"/>
      <c r="N4772"/>
      <c r="O4772"/>
      <c r="P4772"/>
      <c r="Q4772"/>
      <c r="R4772"/>
      <c r="S4772"/>
      <c r="T4772"/>
      <c r="U4772"/>
      <c r="V4772"/>
      <c r="W4772"/>
      <c r="X4772"/>
      <c r="Y4772"/>
      <c r="Z4772"/>
      <c r="AA4772"/>
      <c r="AB4772"/>
      <c r="AC4772"/>
      <c r="AD4772"/>
      <c r="AE4772"/>
      <c r="AF4772"/>
      <c r="AG4772"/>
      <c r="AH4772"/>
      <c r="AI4772"/>
      <c r="AJ4772"/>
      <c r="AK4772"/>
      <c r="AL4772"/>
      <c r="AM4772"/>
      <c r="AN4772"/>
      <c r="AO4772"/>
      <c r="AP4772"/>
      <c r="AQ4772"/>
      <c r="AR4772"/>
      <c r="AS4772"/>
      <c r="AT4772"/>
      <c r="AU4772"/>
      <c r="AV4772"/>
      <c r="AW4772"/>
      <c r="AX4772"/>
      <c r="AY4772"/>
      <c r="AZ4772"/>
      <c r="BA4772"/>
      <c r="BB4772"/>
      <c r="BC4772"/>
      <c r="BD4772"/>
      <c r="BE4772"/>
      <c r="BF4772"/>
      <c r="BG4772"/>
      <c r="BH4772"/>
      <c r="BI4772"/>
      <c r="BJ4772"/>
      <c r="BK4772"/>
      <c r="BL4772"/>
      <c r="BM4772"/>
      <c r="BN4772"/>
      <c r="BO4772"/>
    </row>
    <row r="4773" spans="1:67" ht="15" x14ac:dyDescent="0.25">
      <c r="A4773" s="245" t="s">
        <v>2037</v>
      </c>
      <c r="B4773" s="245" t="s">
        <v>2036</v>
      </c>
      <c r="C4773" s="245" t="s">
        <v>2430</v>
      </c>
      <c r="D4773" s="245" t="s">
        <v>2429</v>
      </c>
      <c r="E4773" s="246" t="s">
        <v>44</v>
      </c>
      <c r="F4773" s="245" t="s">
        <v>44</v>
      </c>
      <c r="G4773" s="245" t="s">
        <v>20091</v>
      </c>
      <c r="H4773" s="245" t="s">
        <v>20092</v>
      </c>
      <c r="I4773" s="245" t="s">
        <v>24</v>
      </c>
      <c r="J4773" s="245" t="s">
        <v>569</v>
      </c>
      <c r="K4773" s="246" t="s">
        <v>8921</v>
      </c>
      <c r="L4773" s="245" t="s">
        <v>568</v>
      </c>
      <c r="M4773"/>
      <c r="N4773"/>
      <c r="O4773"/>
      <c r="P4773"/>
      <c r="Q4773"/>
      <c r="R4773"/>
      <c r="S4773"/>
      <c r="T4773"/>
      <c r="U4773"/>
      <c r="V4773"/>
      <c r="W4773"/>
      <c r="X4773"/>
      <c r="Y4773"/>
      <c r="Z4773"/>
      <c r="AA4773"/>
      <c r="AB4773"/>
      <c r="AC4773"/>
      <c r="AD4773"/>
      <c r="AE4773"/>
      <c r="AF4773"/>
      <c r="AG4773"/>
      <c r="AH4773"/>
      <c r="AI4773"/>
      <c r="AJ4773"/>
      <c r="AK4773"/>
      <c r="AL4773"/>
      <c r="AM4773"/>
      <c r="AN4773"/>
      <c r="AO4773"/>
      <c r="AP4773"/>
      <c r="AQ4773"/>
      <c r="AR4773"/>
      <c r="AS4773"/>
      <c r="AT4773"/>
      <c r="AU4773"/>
      <c r="AV4773"/>
      <c r="AW4773"/>
      <c r="AX4773"/>
      <c r="AY4773"/>
      <c r="AZ4773"/>
      <c r="BA4773"/>
      <c r="BB4773"/>
      <c r="BC4773"/>
      <c r="BD4773"/>
      <c r="BE4773"/>
      <c r="BF4773"/>
      <c r="BG4773"/>
      <c r="BH4773"/>
      <c r="BI4773"/>
      <c r="BJ4773"/>
      <c r="BK4773"/>
      <c r="BL4773"/>
      <c r="BM4773"/>
      <c r="BN4773"/>
      <c r="BO4773"/>
    </row>
    <row r="4774" spans="1:67" ht="15" x14ac:dyDescent="0.25">
      <c r="A4774" s="245" t="s">
        <v>2037</v>
      </c>
      <c r="B4774" s="245" t="s">
        <v>2036</v>
      </c>
      <c r="C4774" s="245" t="s">
        <v>2430</v>
      </c>
      <c r="D4774" s="245" t="s">
        <v>2429</v>
      </c>
      <c r="E4774" s="246" t="s">
        <v>44</v>
      </c>
      <c r="F4774" s="245" t="s">
        <v>44</v>
      </c>
      <c r="G4774" s="245" t="s">
        <v>20094</v>
      </c>
      <c r="H4774" s="245" t="s">
        <v>20095</v>
      </c>
      <c r="I4774" s="245" t="s">
        <v>24</v>
      </c>
      <c r="J4774" s="245" t="s">
        <v>569</v>
      </c>
      <c r="K4774" s="246" t="s">
        <v>3234</v>
      </c>
      <c r="L4774" s="245" t="s">
        <v>568</v>
      </c>
      <c r="M4774"/>
      <c r="N4774"/>
      <c r="O4774"/>
      <c r="P4774"/>
      <c r="Q4774"/>
      <c r="R4774"/>
      <c r="S4774"/>
      <c r="T4774"/>
      <c r="U4774"/>
      <c r="V4774"/>
      <c r="W4774"/>
      <c r="X4774"/>
      <c r="Y4774"/>
      <c r="Z4774"/>
      <c r="AA4774"/>
      <c r="AB4774"/>
      <c r="AC4774"/>
      <c r="AD4774"/>
      <c r="AE4774"/>
      <c r="AF4774"/>
      <c r="AG4774"/>
      <c r="AH4774"/>
      <c r="AI4774"/>
      <c r="AJ4774"/>
      <c r="AK4774"/>
      <c r="AL4774"/>
      <c r="AM4774"/>
      <c r="AN4774"/>
      <c r="AO4774"/>
      <c r="AP4774"/>
      <c r="AQ4774"/>
      <c r="AR4774"/>
      <c r="AS4774"/>
      <c r="AT4774"/>
      <c r="AU4774"/>
      <c r="AV4774"/>
      <c r="AW4774"/>
      <c r="AX4774"/>
      <c r="AY4774"/>
      <c r="AZ4774"/>
      <c r="BA4774"/>
      <c r="BB4774"/>
      <c r="BC4774"/>
      <c r="BD4774"/>
      <c r="BE4774"/>
      <c r="BF4774"/>
      <c r="BG4774"/>
      <c r="BH4774"/>
      <c r="BI4774"/>
      <c r="BJ4774"/>
      <c r="BK4774"/>
      <c r="BL4774"/>
      <c r="BM4774"/>
      <c r="BN4774"/>
      <c r="BO4774"/>
    </row>
    <row r="4775" spans="1:67" ht="15" x14ac:dyDescent="0.25">
      <c r="A4775" s="245" t="s">
        <v>2037</v>
      </c>
      <c r="B4775" s="245" t="s">
        <v>2036</v>
      </c>
      <c r="C4775" s="245" t="s">
        <v>2430</v>
      </c>
      <c r="D4775" s="245" t="s">
        <v>2429</v>
      </c>
      <c r="E4775" s="246" t="s">
        <v>44</v>
      </c>
      <c r="F4775" s="245" t="s">
        <v>44</v>
      </c>
      <c r="G4775" s="245" t="s">
        <v>20097</v>
      </c>
      <c r="H4775" s="245" t="s">
        <v>20098</v>
      </c>
      <c r="I4775" s="245" t="s">
        <v>24</v>
      </c>
      <c r="J4775" s="245" t="s">
        <v>569</v>
      </c>
      <c r="K4775" s="246" t="s">
        <v>24854</v>
      </c>
      <c r="L4775" s="245" t="s">
        <v>568</v>
      </c>
      <c r="M4775"/>
      <c r="N4775"/>
      <c r="O4775"/>
      <c r="P4775"/>
      <c r="Q4775"/>
      <c r="R4775"/>
      <c r="S4775"/>
      <c r="T4775"/>
      <c r="U4775"/>
      <c r="V4775"/>
      <c r="W4775"/>
      <c r="X4775"/>
      <c r="Y4775"/>
      <c r="Z4775"/>
      <c r="AA4775"/>
      <c r="AB4775"/>
      <c r="AC4775"/>
      <c r="AD4775"/>
      <c r="AE4775"/>
      <c r="AF4775"/>
      <c r="AG4775"/>
      <c r="AH4775"/>
      <c r="AI4775"/>
      <c r="AJ4775"/>
      <c r="AK4775"/>
      <c r="AL4775"/>
      <c r="AM4775"/>
      <c r="AN4775"/>
      <c r="AO4775"/>
      <c r="AP4775"/>
      <c r="AQ4775"/>
      <c r="AR4775"/>
      <c r="AS4775"/>
      <c r="AT4775"/>
      <c r="AU4775"/>
      <c r="AV4775"/>
      <c r="AW4775"/>
      <c r="AX4775"/>
      <c r="AY4775"/>
      <c r="AZ4775"/>
      <c r="BA4775"/>
      <c r="BB4775"/>
      <c r="BC4775"/>
      <c r="BD4775"/>
      <c r="BE4775"/>
      <c r="BF4775"/>
      <c r="BG4775"/>
      <c r="BH4775"/>
      <c r="BI4775"/>
      <c r="BJ4775"/>
      <c r="BK4775"/>
      <c r="BL4775"/>
      <c r="BM4775"/>
      <c r="BN4775"/>
      <c r="BO4775"/>
    </row>
    <row r="4776" spans="1:67" ht="15" x14ac:dyDescent="0.25">
      <c r="A4776" s="245" t="s">
        <v>2037</v>
      </c>
      <c r="B4776" s="245" t="s">
        <v>2036</v>
      </c>
      <c r="C4776" s="245" t="s">
        <v>2430</v>
      </c>
      <c r="D4776" s="245" t="s">
        <v>2429</v>
      </c>
      <c r="E4776" s="246" t="s">
        <v>44</v>
      </c>
      <c r="F4776" s="245" t="s">
        <v>44</v>
      </c>
      <c r="G4776" s="245" t="s">
        <v>20100</v>
      </c>
      <c r="H4776" s="245" t="s">
        <v>20101</v>
      </c>
      <c r="I4776" s="245" t="s">
        <v>24</v>
      </c>
      <c r="J4776" s="245" t="s">
        <v>569</v>
      </c>
      <c r="K4776" s="246" t="s">
        <v>16162</v>
      </c>
      <c r="L4776" s="245" t="s">
        <v>568</v>
      </c>
      <c r="M4776"/>
      <c r="N4776"/>
      <c r="O4776"/>
      <c r="P4776"/>
      <c r="Q4776"/>
      <c r="R4776"/>
      <c r="S4776"/>
      <c r="T4776"/>
      <c r="U4776"/>
      <c r="V4776"/>
      <c r="W4776"/>
      <c r="X4776"/>
      <c r="Y4776"/>
      <c r="Z4776"/>
      <c r="AA4776"/>
      <c r="AB4776"/>
      <c r="AC4776"/>
      <c r="AD4776"/>
      <c r="AE4776"/>
      <c r="AF4776"/>
      <c r="AG4776"/>
      <c r="AH4776"/>
      <c r="AI4776"/>
      <c r="AJ4776"/>
      <c r="AK4776"/>
      <c r="AL4776"/>
      <c r="AM4776"/>
      <c r="AN4776"/>
      <c r="AO4776"/>
      <c r="AP4776"/>
      <c r="AQ4776"/>
      <c r="AR4776"/>
      <c r="AS4776"/>
      <c r="AT4776"/>
      <c r="AU4776"/>
      <c r="AV4776"/>
      <c r="AW4776"/>
      <c r="AX4776"/>
      <c r="AY4776"/>
      <c r="AZ4776"/>
      <c r="BA4776"/>
      <c r="BB4776"/>
      <c r="BC4776"/>
      <c r="BD4776"/>
      <c r="BE4776"/>
      <c r="BF4776"/>
      <c r="BG4776"/>
      <c r="BH4776"/>
      <c r="BI4776"/>
      <c r="BJ4776"/>
      <c r="BK4776"/>
      <c r="BL4776"/>
      <c r="BM4776"/>
      <c r="BN4776"/>
      <c r="BO4776"/>
    </row>
    <row r="4777" spans="1:67" ht="15" x14ac:dyDescent="0.25">
      <c r="A4777" s="245" t="s">
        <v>2037</v>
      </c>
      <c r="B4777" s="245" t="s">
        <v>2036</v>
      </c>
      <c r="C4777" s="245" t="s">
        <v>2430</v>
      </c>
      <c r="D4777" s="245" t="s">
        <v>2429</v>
      </c>
      <c r="E4777" s="246" t="s">
        <v>44</v>
      </c>
      <c r="F4777" s="245" t="s">
        <v>44</v>
      </c>
      <c r="G4777" s="245" t="s">
        <v>20102</v>
      </c>
      <c r="H4777" s="245" t="s">
        <v>20103</v>
      </c>
      <c r="I4777" s="245" t="s">
        <v>24</v>
      </c>
      <c r="J4777" s="245" t="s">
        <v>569</v>
      </c>
      <c r="K4777" s="246" t="s">
        <v>19961</v>
      </c>
      <c r="L4777" s="245" t="s">
        <v>568</v>
      </c>
      <c r="M4777"/>
      <c r="N4777"/>
      <c r="O4777"/>
      <c r="P4777"/>
      <c r="Q4777"/>
      <c r="R4777"/>
      <c r="S4777"/>
      <c r="T4777"/>
      <c r="U4777"/>
      <c r="V4777"/>
      <c r="W4777"/>
      <c r="X4777"/>
      <c r="Y4777"/>
      <c r="Z4777"/>
      <c r="AA4777"/>
      <c r="AB4777"/>
      <c r="AC4777"/>
      <c r="AD4777"/>
      <c r="AE4777"/>
      <c r="AF4777"/>
      <c r="AG4777"/>
      <c r="AH4777"/>
      <c r="AI4777"/>
      <c r="AJ4777"/>
      <c r="AK4777"/>
      <c r="AL4777"/>
      <c r="AM4777"/>
      <c r="AN4777"/>
      <c r="AO4777"/>
      <c r="AP4777"/>
      <c r="AQ4777"/>
      <c r="AR4777"/>
      <c r="AS4777"/>
      <c r="AT4777"/>
      <c r="AU4777"/>
      <c r="AV4777"/>
      <c r="AW4777"/>
      <c r="AX4777"/>
      <c r="AY4777"/>
      <c r="AZ4777"/>
      <c r="BA4777"/>
      <c r="BB4777"/>
      <c r="BC4777"/>
      <c r="BD4777"/>
      <c r="BE4777"/>
      <c r="BF4777"/>
      <c r="BG4777"/>
      <c r="BH4777"/>
      <c r="BI4777"/>
      <c r="BJ4777"/>
      <c r="BK4777"/>
      <c r="BL4777"/>
      <c r="BM4777"/>
      <c r="BN4777"/>
      <c r="BO4777"/>
    </row>
    <row r="4778" spans="1:67" ht="15" x14ac:dyDescent="0.25">
      <c r="A4778" s="245" t="s">
        <v>2037</v>
      </c>
      <c r="B4778" s="245" t="s">
        <v>2036</v>
      </c>
      <c r="C4778" s="245" t="s">
        <v>2430</v>
      </c>
      <c r="D4778" s="245" t="s">
        <v>2429</v>
      </c>
      <c r="E4778" s="246" t="s">
        <v>44</v>
      </c>
      <c r="F4778" s="245" t="s">
        <v>44</v>
      </c>
      <c r="G4778" s="245" t="s">
        <v>20105</v>
      </c>
      <c r="H4778" s="245" t="s">
        <v>20106</v>
      </c>
      <c r="I4778" s="245" t="s">
        <v>24</v>
      </c>
      <c r="J4778" s="245" t="s">
        <v>569</v>
      </c>
      <c r="K4778" s="246" t="s">
        <v>8218</v>
      </c>
      <c r="L4778" s="245" t="s">
        <v>568</v>
      </c>
      <c r="M4778"/>
      <c r="N4778"/>
      <c r="O4778"/>
      <c r="P4778"/>
      <c r="Q4778"/>
      <c r="R4778"/>
      <c r="S4778"/>
      <c r="T4778"/>
      <c r="U4778"/>
      <c r="V4778"/>
      <c r="W4778"/>
      <c r="X4778"/>
      <c r="Y4778"/>
      <c r="Z4778"/>
      <c r="AA4778"/>
      <c r="AB4778"/>
      <c r="AC4778"/>
      <c r="AD4778"/>
      <c r="AE4778"/>
      <c r="AF4778"/>
      <c r="AG4778"/>
      <c r="AH4778"/>
      <c r="AI4778"/>
      <c r="AJ4778"/>
      <c r="AK4778"/>
      <c r="AL4778"/>
      <c r="AM4778"/>
      <c r="AN4778"/>
      <c r="AO4778"/>
      <c r="AP4778"/>
      <c r="AQ4778"/>
      <c r="AR4778"/>
      <c r="AS4778"/>
      <c r="AT4778"/>
      <c r="AU4778"/>
      <c r="AV4778"/>
      <c r="AW4778"/>
      <c r="AX4778"/>
      <c r="AY4778"/>
      <c r="AZ4778"/>
      <c r="BA4778"/>
      <c r="BB4778"/>
      <c r="BC4778"/>
      <c r="BD4778"/>
      <c r="BE4778"/>
      <c r="BF4778"/>
      <c r="BG4778"/>
      <c r="BH4778"/>
      <c r="BI4778"/>
      <c r="BJ4778"/>
      <c r="BK4778"/>
      <c r="BL4778"/>
      <c r="BM4778"/>
      <c r="BN4778"/>
      <c r="BO4778"/>
    </row>
    <row r="4779" spans="1:67" ht="15" x14ac:dyDescent="0.25">
      <c r="A4779" s="245" t="s">
        <v>2037</v>
      </c>
      <c r="B4779" s="245" t="s">
        <v>2036</v>
      </c>
      <c r="C4779" s="245" t="s">
        <v>2430</v>
      </c>
      <c r="D4779" s="245" t="s">
        <v>2429</v>
      </c>
      <c r="E4779" s="246" t="s">
        <v>44</v>
      </c>
      <c r="F4779" s="245" t="s">
        <v>44</v>
      </c>
      <c r="G4779" s="245" t="s">
        <v>20107</v>
      </c>
      <c r="H4779" s="245" t="s">
        <v>20108</v>
      </c>
      <c r="I4779" s="245" t="s">
        <v>24</v>
      </c>
      <c r="J4779" s="245" t="s">
        <v>569</v>
      </c>
      <c r="K4779" s="246" t="s">
        <v>8367</v>
      </c>
      <c r="L4779" s="245" t="s">
        <v>568</v>
      </c>
      <c r="M4779"/>
      <c r="N4779"/>
      <c r="O4779"/>
      <c r="P4779"/>
      <c r="Q4779"/>
      <c r="R4779"/>
      <c r="S4779"/>
      <c r="T4779"/>
      <c r="U4779"/>
      <c r="V4779"/>
      <c r="W4779"/>
      <c r="X4779"/>
      <c r="Y4779"/>
      <c r="Z4779"/>
      <c r="AA4779"/>
      <c r="AB4779"/>
      <c r="AC4779"/>
      <c r="AD4779"/>
      <c r="AE4779"/>
      <c r="AF4779"/>
      <c r="AG4779"/>
      <c r="AH4779"/>
      <c r="AI4779"/>
      <c r="AJ4779"/>
      <c r="AK4779"/>
      <c r="AL4779"/>
      <c r="AM4779"/>
      <c r="AN4779"/>
      <c r="AO4779"/>
      <c r="AP4779"/>
      <c r="AQ4779"/>
      <c r="AR4779"/>
      <c r="AS4779"/>
      <c r="AT4779"/>
      <c r="AU4779"/>
      <c r="AV4779"/>
      <c r="AW4779"/>
      <c r="AX4779"/>
      <c r="AY4779"/>
      <c r="AZ4779"/>
      <c r="BA4779"/>
      <c r="BB4779"/>
      <c r="BC4779"/>
      <c r="BD4779"/>
      <c r="BE4779"/>
      <c r="BF4779"/>
      <c r="BG4779"/>
      <c r="BH4779"/>
      <c r="BI4779"/>
      <c r="BJ4779"/>
      <c r="BK4779"/>
      <c r="BL4779"/>
      <c r="BM4779"/>
      <c r="BN4779"/>
      <c r="BO4779"/>
    </row>
    <row r="4780" spans="1:67" ht="15" x14ac:dyDescent="0.25">
      <c r="A4780" s="245" t="s">
        <v>2037</v>
      </c>
      <c r="B4780" s="245" t="s">
        <v>2036</v>
      </c>
      <c r="C4780" s="245" t="s">
        <v>2430</v>
      </c>
      <c r="D4780" s="245" t="s">
        <v>2429</v>
      </c>
      <c r="E4780" s="246" t="s">
        <v>44</v>
      </c>
      <c r="F4780" s="245" t="s">
        <v>44</v>
      </c>
      <c r="G4780" s="245" t="s">
        <v>20110</v>
      </c>
      <c r="H4780" s="245" t="s">
        <v>20111</v>
      </c>
      <c r="I4780" s="245" t="s">
        <v>24</v>
      </c>
      <c r="J4780" s="245" t="s">
        <v>569</v>
      </c>
      <c r="K4780" s="246" t="s">
        <v>9189</v>
      </c>
      <c r="L4780" s="245" t="s">
        <v>568</v>
      </c>
      <c r="M4780"/>
      <c r="N4780"/>
      <c r="O4780"/>
      <c r="P4780"/>
      <c r="Q4780"/>
      <c r="R4780"/>
      <c r="S4780"/>
      <c r="T4780"/>
      <c r="U4780"/>
      <c r="V4780"/>
      <c r="W4780"/>
      <c r="X4780"/>
      <c r="Y4780"/>
      <c r="Z4780"/>
      <c r="AA4780"/>
      <c r="AB4780"/>
      <c r="AC4780"/>
      <c r="AD4780"/>
      <c r="AE4780"/>
      <c r="AF4780"/>
      <c r="AG4780"/>
      <c r="AH4780"/>
      <c r="AI4780"/>
      <c r="AJ4780"/>
      <c r="AK4780"/>
      <c r="AL4780"/>
      <c r="AM4780"/>
      <c r="AN4780"/>
      <c r="AO4780"/>
      <c r="AP4780"/>
      <c r="AQ4780"/>
      <c r="AR4780"/>
      <c r="AS4780"/>
      <c r="AT4780"/>
      <c r="AU4780"/>
      <c r="AV4780"/>
      <c r="AW4780"/>
      <c r="AX4780"/>
      <c r="AY4780"/>
      <c r="AZ4780"/>
      <c r="BA4780"/>
      <c r="BB4780"/>
      <c r="BC4780"/>
      <c r="BD4780"/>
      <c r="BE4780"/>
      <c r="BF4780"/>
      <c r="BG4780"/>
      <c r="BH4780"/>
      <c r="BI4780"/>
      <c r="BJ4780"/>
      <c r="BK4780"/>
      <c r="BL4780"/>
      <c r="BM4780"/>
      <c r="BN4780"/>
      <c r="BO4780"/>
    </row>
    <row r="4781" spans="1:67" ht="15" x14ac:dyDescent="0.25">
      <c r="A4781" s="245" t="s">
        <v>2037</v>
      </c>
      <c r="B4781" s="245" t="s">
        <v>2036</v>
      </c>
      <c r="C4781" s="245" t="s">
        <v>2430</v>
      </c>
      <c r="D4781" s="245" t="s">
        <v>2429</v>
      </c>
      <c r="E4781" s="246" t="s">
        <v>44</v>
      </c>
      <c r="F4781" s="245" t="s">
        <v>44</v>
      </c>
      <c r="G4781" s="245" t="s">
        <v>20113</v>
      </c>
      <c r="H4781" s="245" t="s">
        <v>20114</v>
      </c>
      <c r="I4781" s="245" t="s">
        <v>24</v>
      </c>
      <c r="J4781" s="245" t="s">
        <v>569</v>
      </c>
      <c r="K4781" s="246" t="s">
        <v>9189</v>
      </c>
      <c r="L4781" s="245" t="s">
        <v>568</v>
      </c>
      <c r="M4781"/>
      <c r="N4781"/>
      <c r="O4781"/>
      <c r="P4781"/>
      <c r="Q4781"/>
      <c r="R4781"/>
      <c r="S4781"/>
      <c r="T4781"/>
      <c r="U4781"/>
      <c r="V4781"/>
      <c r="W4781"/>
      <c r="X4781"/>
      <c r="Y4781"/>
      <c r="Z4781"/>
      <c r="AA4781"/>
      <c r="AB4781"/>
      <c r="AC4781"/>
      <c r="AD4781"/>
      <c r="AE4781"/>
      <c r="AF4781"/>
      <c r="AG4781"/>
      <c r="AH4781"/>
      <c r="AI4781"/>
      <c r="AJ4781"/>
      <c r="AK4781"/>
      <c r="AL4781"/>
      <c r="AM4781"/>
      <c r="AN4781"/>
      <c r="AO4781"/>
      <c r="AP4781"/>
      <c r="AQ4781"/>
      <c r="AR4781"/>
      <c r="AS4781"/>
      <c r="AT4781"/>
      <c r="AU4781"/>
      <c r="AV4781"/>
      <c r="AW4781"/>
      <c r="AX4781"/>
      <c r="AY4781"/>
      <c r="AZ4781"/>
      <c r="BA4781"/>
      <c r="BB4781"/>
      <c r="BC4781"/>
      <c r="BD4781"/>
      <c r="BE4781"/>
      <c r="BF4781"/>
      <c r="BG4781"/>
      <c r="BH4781"/>
      <c r="BI4781"/>
      <c r="BJ4781"/>
      <c r="BK4781"/>
      <c r="BL4781"/>
      <c r="BM4781"/>
      <c r="BN4781"/>
      <c r="BO4781"/>
    </row>
    <row r="4782" spans="1:67" ht="15" x14ac:dyDescent="0.25">
      <c r="A4782" s="245" t="s">
        <v>2037</v>
      </c>
      <c r="B4782" s="245" t="s">
        <v>2036</v>
      </c>
      <c r="C4782" s="245" t="s">
        <v>2430</v>
      </c>
      <c r="D4782" s="245" t="s">
        <v>2429</v>
      </c>
      <c r="E4782" s="246" t="s">
        <v>44</v>
      </c>
      <c r="F4782" s="245" t="s">
        <v>44</v>
      </c>
      <c r="G4782" s="245" t="s">
        <v>20115</v>
      </c>
      <c r="H4782" s="245" t="s">
        <v>20116</v>
      </c>
      <c r="I4782" s="245" t="s">
        <v>24</v>
      </c>
      <c r="J4782" s="245" t="s">
        <v>569</v>
      </c>
      <c r="K4782" s="246" t="s">
        <v>24855</v>
      </c>
      <c r="L4782" s="245" t="s">
        <v>568</v>
      </c>
      <c r="M4782"/>
      <c r="N4782"/>
      <c r="O4782"/>
      <c r="P4782"/>
      <c r="Q4782"/>
      <c r="R4782"/>
      <c r="S4782"/>
      <c r="T4782"/>
      <c r="U4782"/>
      <c r="V4782"/>
      <c r="W4782"/>
      <c r="X4782"/>
      <c r="Y4782"/>
      <c r="Z4782"/>
      <c r="AA4782"/>
      <c r="AB4782"/>
      <c r="AC4782"/>
      <c r="AD4782"/>
      <c r="AE4782"/>
      <c r="AF4782"/>
      <c r="AG4782"/>
      <c r="AH4782"/>
      <c r="AI4782"/>
      <c r="AJ4782"/>
      <c r="AK4782"/>
      <c r="AL4782"/>
      <c r="AM4782"/>
      <c r="AN4782"/>
      <c r="AO4782"/>
      <c r="AP4782"/>
      <c r="AQ4782"/>
      <c r="AR4782"/>
      <c r="AS4782"/>
      <c r="AT4782"/>
      <c r="AU4782"/>
      <c r="AV4782"/>
      <c r="AW4782"/>
      <c r="AX4782"/>
      <c r="AY4782"/>
      <c r="AZ4782"/>
      <c r="BA4782"/>
      <c r="BB4782"/>
      <c r="BC4782"/>
      <c r="BD4782"/>
      <c r="BE4782"/>
      <c r="BF4782"/>
      <c r="BG4782"/>
      <c r="BH4782"/>
      <c r="BI4782"/>
      <c r="BJ4782"/>
      <c r="BK4782"/>
      <c r="BL4782"/>
      <c r="BM4782"/>
      <c r="BN4782"/>
      <c r="BO4782"/>
    </row>
    <row r="4783" spans="1:67" ht="15" x14ac:dyDescent="0.25">
      <c r="A4783" s="245" t="s">
        <v>2037</v>
      </c>
      <c r="B4783" s="245" t="s">
        <v>2036</v>
      </c>
      <c r="C4783" s="245" t="s">
        <v>2430</v>
      </c>
      <c r="D4783" s="245" t="s">
        <v>2429</v>
      </c>
      <c r="E4783" s="246" t="s">
        <v>44</v>
      </c>
      <c r="F4783" s="245" t="s">
        <v>44</v>
      </c>
      <c r="G4783" s="245" t="s">
        <v>20117</v>
      </c>
      <c r="H4783" s="245" t="s">
        <v>20118</v>
      </c>
      <c r="I4783" s="245" t="s">
        <v>24</v>
      </c>
      <c r="J4783" s="245" t="s">
        <v>569</v>
      </c>
      <c r="K4783" s="246" t="s">
        <v>24856</v>
      </c>
      <c r="L4783" s="245" t="s">
        <v>568</v>
      </c>
      <c r="M4783"/>
      <c r="N4783"/>
      <c r="O4783"/>
      <c r="P4783"/>
      <c r="Q4783"/>
      <c r="R4783"/>
      <c r="S4783"/>
      <c r="T4783"/>
      <c r="U4783"/>
      <c r="V4783"/>
      <c r="W4783"/>
      <c r="X4783"/>
      <c r="Y4783"/>
      <c r="Z4783"/>
      <c r="AA4783"/>
      <c r="AB4783"/>
      <c r="AC4783"/>
      <c r="AD4783"/>
      <c r="AE4783"/>
      <c r="AF4783"/>
      <c r="AG4783"/>
      <c r="AH4783"/>
      <c r="AI4783"/>
      <c r="AJ4783"/>
      <c r="AK4783"/>
      <c r="AL4783"/>
      <c r="AM4783"/>
      <c r="AN4783"/>
      <c r="AO4783"/>
      <c r="AP4783"/>
      <c r="AQ4783"/>
      <c r="AR4783"/>
      <c r="AS4783"/>
      <c r="AT4783"/>
      <c r="AU4783"/>
      <c r="AV4783"/>
      <c r="AW4783"/>
      <c r="AX4783"/>
      <c r="AY4783"/>
      <c r="AZ4783"/>
      <c r="BA4783"/>
      <c r="BB4783"/>
      <c r="BC4783"/>
      <c r="BD4783"/>
      <c r="BE4783"/>
      <c r="BF4783"/>
      <c r="BG4783"/>
      <c r="BH4783"/>
      <c r="BI4783"/>
      <c r="BJ4783"/>
      <c r="BK4783"/>
      <c r="BL4783"/>
      <c r="BM4783"/>
      <c r="BN4783"/>
      <c r="BO4783"/>
    </row>
    <row r="4784" spans="1:67" ht="15" x14ac:dyDescent="0.25">
      <c r="A4784" s="245" t="s">
        <v>2037</v>
      </c>
      <c r="B4784" s="245" t="s">
        <v>2036</v>
      </c>
      <c r="C4784" s="245" t="s">
        <v>2430</v>
      </c>
      <c r="D4784" s="245" t="s">
        <v>2429</v>
      </c>
      <c r="E4784" s="246" t="s">
        <v>44</v>
      </c>
      <c r="F4784" s="245" t="s">
        <v>44</v>
      </c>
      <c r="G4784" s="245" t="s">
        <v>20120</v>
      </c>
      <c r="H4784" s="245" t="s">
        <v>20121</v>
      </c>
      <c r="I4784" s="245" t="s">
        <v>24</v>
      </c>
      <c r="J4784" s="245" t="s">
        <v>569</v>
      </c>
      <c r="K4784" s="246" t="s">
        <v>24857</v>
      </c>
      <c r="L4784" s="245" t="s">
        <v>568</v>
      </c>
      <c r="M4784"/>
      <c r="N4784"/>
      <c r="O4784"/>
      <c r="P4784"/>
      <c r="Q4784"/>
      <c r="R4784"/>
      <c r="S4784"/>
      <c r="T4784"/>
      <c r="U4784"/>
      <c r="V4784"/>
      <c r="W4784"/>
      <c r="X4784"/>
      <c r="Y4784"/>
      <c r="Z4784"/>
      <c r="AA4784"/>
      <c r="AB4784"/>
      <c r="AC4784"/>
      <c r="AD4784"/>
      <c r="AE4784"/>
      <c r="AF4784"/>
      <c r="AG4784"/>
      <c r="AH4784"/>
      <c r="AI4784"/>
      <c r="AJ4784"/>
      <c r="AK4784"/>
      <c r="AL4784"/>
      <c r="AM4784"/>
      <c r="AN4784"/>
      <c r="AO4784"/>
      <c r="AP4784"/>
      <c r="AQ4784"/>
      <c r="AR4784"/>
      <c r="AS4784"/>
      <c r="AT4784"/>
      <c r="AU4784"/>
      <c r="AV4784"/>
      <c r="AW4784"/>
      <c r="AX4784"/>
      <c r="AY4784"/>
      <c r="AZ4784"/>
      <c r="BA4784"/>
      <c r="BB4784"/>
      <c r="BC4784"/>
      <c r="BD4784"/>
      <c r="BE4784"/>
      <c r="BF4784"/>
      <c r="BG4784"/>
      <c r="BH4784"/>
      <c r="BI4784"/>
      <c r="BJ4784"/>
      <c r="BK4784"/>
      <c r="BL4784"/>
      <c r="BM4784"/>
      <c r="BN4784"/>
      <c r="BO4784"/>
    </row>
    <row r="4785" spans="1:67" ht="15" x14ac:dyDescent="0.25">
      <c r="A4785" s="245" t="s">
        <v>2037</v>
      </c>
      <c r="B4785" s="245" t="s">
        <v>2036</v>
      </c>
      <c r="C4785" s="245" t="s">
        <v>2430</v>
      </c>
      <c r="D4785" s="245" t="s">
        <v>2429</v>
      </c>
      <c r="E4785" s="246" t="s">
        <v>44</v>
      </c>
      <c r="F4785" s="245" t="s">
        <v>44</v>
      </c>
      <c r="G4785" s="245" t="s">
        <v>20122</v>
      </c>
      <c r="H4785" s="245" t="s">
        <v>20123</v>
      </c>
      <c r="I4785" s="245" t="s">
        <v>24</v>
      </c>
      <c r="J4785" s="245" t="s">
        <v>569</v>
      </c>
      <c r="K4785" s="246" t="s">
        <v>24858</v>
      </c>
      <c r="L4785" s="245" t="s">
        <v>568</v>
      </c>
      <c r="M4785"/>
      <c r="N4785"/>
      <c r="O4785"/>
      <c r="P4785"/>
      <c r="Q4785"/>
      <c r="R4785"/>
      <c r="S4785"/>
      <c r="T4785"/>
      <c r="U4785"/>
      <c r="V4785"/>
      <c r="W4785"/>
      <c r="X4785"/>
      <c r="Y4785"/>
      <c r="Z4785"/>
      <c r="AA4785"/>
      <c r="AB4785"/>
      <c r="AC4785"/>
      <c r="AD4785"/>
      <c r="AE4785"/>
      <c r="AF4785"/>
      <c r="AG4785"/>
      <c r="AH4785"/>
      <c r="AI4785"/>
      <c r="AJ4785"/>
      <c r="AK4785"/>
      <c r="AL4785"/>
      <c r="AM4785"/>
      <c r="AN4785"/>
      <c r="AO4785"/>
      <c r="AP4785"/>
      <c r="AQ4785"/>
      <c r="AR4785"/>
      <c r="AS4785"/>
      <c r="AT4785"/>
      <c r="AU4785"/>
      <c r="AV4785"/>
      <c r="AW4785"/>
      <c r="AX4785"/>
      <c r="AY4785"/>
      <c r="AZ4785"/>
      <c r="BA4785"/>
      <c r="BB4785"/>
      <c r="BC4785"/>
      <c r="BD4785"/>
      <c r="BE4785"/>
      <c r="BF4785"/>
      <c r="BG4785"/>
      <c r="BH4785"/>
      <c r="BI4785"/>
      <c r="BJ4785"/>
      <c r="BK4785"/>
      <c r="BL4785"/>
      <c r="BM4785"/>
      <c r="BN4785"/>
      <c r="BO4785"/>
    </row>
    <row r="4786" spans="1:67" ht="15" x14ac:dyDescent="0.25">
      <c r="A4786" s="245" t="s">
        <v>2037</v>
      </c>
      <c r="B4786" s="245" t="s">
        <v>2036</v>
      </c>
      <c r="C4786" s="245" t="s">
        <v>2430</v>
      </c>
      <c r="D4786" s="245" t="s">
        <v>2429</v>
      </c>
      <c r="E4786" s="246" t="s">
        <v>44</v>
      </c>
      <c r="F4786" s="245" t="s">
        <v>44</v>
      </c>
      <c r="G4786" s="245" t="s">
        <v>20124</v>
      </c>
      <c r="H4786" s="245" t="s">
        <v>20125</v>
      </c>
      <c r="I4786" s="245" t="s">
        <v>24</v>
      </c>
      <c r="J4786" s="245" t="s">
        <v>569</v>
      </c>
      <c r="K4786" s="246" t="s">
        <v>21134</v>
      </c>
      <c r="L4786" s="245" t="s">
        <v>568</v>
      </c>
      <c r="M4786"/>
      <c r="N4786"/>
      <c r="O4786"/>
      <c r="P4786"/>
      <c r="Q4786"/>
      <c r="R4786"/>
      <c r="S4786"/>
      <c r="T4786"/>
      <c r="U4786"/>
      <c r="V4786"/>
      <c r="W4786"/>
      <c r="X4786"/>
      <c r="Y4786"/>
      <c r="Z4786"/>
      <c r="AA4786"/>
      <c r="AB4786"/>
      <c r="AC4786"/>
      <c r="AD4786"/>
      <c r="AE4786"/>
      <c r="AF4786"/>
      <c r="AG4786"/>
      <c r="AH4786"/>
      <c r="AI4786"/>
      <c r="AJ4786"/>
      <c r="AK4786"/>
      <c r="AL4786"/>
      <c r="AM4786"/>
      <c r="AN4786"/>
      <c r="AO4786"/>
      <c r="AP4786"/>
      <c r="AQ4786"/>
      <c r="AR4786"/>
      <c r="AS4786"/>
      <c r="AT4786"/>
      <c r="AU4786"/>
      <c r="AV4786"/>
      <c r="AW4786"/>
      <c r="AX4786"/>
      <c r="AY4786"/>
      <c r="AZ4786"/>
      <c r="BA4786"/>
      <c r="BB4786"/>
      <c r="BC4786"/>
      <c r="BD4786"/>
      <c r="BE4786"/>
      <c r="BF4786"/>
      <c r="BG4786"/>
      <c r="BH4786"/>
      <c r="BI4786"/>
      <c r="BJ4786"/>
      <c r="BK4786"/>
      <c r="BL4786"/>
      <c r="BM4786"/>
      <c r="BN4786"/>
      <c r="BO4786"/>
    </row>
    <row r="4787" spans="1:67" ht="15" x14ac:dyDescent="0.25">
      <c r="A4787" s="245" t="s">
        <v>2037</v>
      </c>
      <c r="B4787" s="245" t="s">
        <v>2036</v>
      </c>
      <c r="C4787" s="245" t="s">
        <v>2430</v>
      </c>
      <c r="D4787" s="245" t="s">
        <v>2429</v>
      </c>
      <c r="E4787" s="246" t="s">
        <v>44</v>
      </c>
      <c r="F4787" s="245" t="s">
        <v>44</v>
      </c>
      <c r="G4787" s="245" t="s">
        <v>20126</v>
      </c>
      <c r="H4787" s="245" t="s">
        <v>20127</v>
      </c>
      <c r="I4787" s="245" t="s">
        <v>24</v>
      </c>
      <c r="J4787" s="245" t="s">
        <v>569</v>
      </c>
      <c r="K4787" s="246" t="s">
        <v>1808</v>
      </c>
      <c r="L4787" s="245" t="s">
        <v>568</v>
      </c>
      <c r="M4787"/>
      <c r="N4787"/>
      <c r="O4787"/>
      <c r="P4787"/>
      <c r="Q4787"/>
      <c r="R4787"/>
      <c r="S4787"/>
      <c r="T4787"/>
      <c r="U4787"/>
      <c r="V4787"/>
      <c r="W4787"/>
      <c r="X4787"/>
      <c r="Y4787"/>
      <c r="Z4787"/>
      <c r="AA4787"/>
      <c r="AB4787"/>
      <c r="AC4787"/>
      <c r="AD4787"/>
      <c r="AE4787"/>
      <c r="AF4787"/>
      <c r="AG4787"/>
      <c r="AH4787"/>
      <c r="AI4787"/>
      <c r="AJ4787"/>
      <c r="AK4787"/>
      <c r="AL4787"/>
      <c r="AM4787"/>
      <c r="AN4787"/>
      <c r="AO4787"/>
      <c r="AP4787"/>
      <c r="AQ4787"/>
      <c r="AR4787"/>
      <c r="AS4787"/>
      <c r="AT4787"/>
      <c r="AU4787"/>
      <c r="AV4787"/>
      <c r="AW4787"/>
      <c r="AX4787"/>
      <c r="AY4787"/>
      <c r="AZ4787"/>
      <c r="BA4787"/>
      <c r="BB4787"/>
      <c r="BC4787"/>
      <c r="BD4787"/>
      <c r="BE4787"/>
      <c r="BF4787"/>
      <c r="BG4787"/>
      <c r="BH4787"/>
      <c r="BI4787"/>
      <c r="BJ4787"/>
      <c r="BK4787"/>
      <c r="BL4787"/>
      <c r="BM4787"/>
      <c r="BN4787"/>
      <c r="BO4787"/>
    </row>
    <row r="4788" spans="1:67" ht="15" x14ac:dyDescent="0.25">
      <c r="A4788" s="245" t="s">
        <v>2037</v>
      </c>
      <c r="B4788" s="245" t="s">
        <v>2036</v>
      </c>
      <c r="C4788" s="245" t="s">
        <v>2430</v>
      </c>
      <c r="D4788" s="245" t="s">
        <v>2429</v>
      </c>
      <c r="E4788" s="246" t="s">
        <v>44</v>
      </c>
      <c r="F4788" s="245" t="s">
        <v>44</v>
      </c>
      <c r="G4788" s="245" t="s">
        <v>20129</v>
      </c>
      <c r="H4788" s="245" t="s">
        <v>20130</v>
      </c>
      <c r="I4788" s="245" t="s">
        <v>24</v>
      </c>
      <c r="J4788" s="245" t="s">
        <v>569</v>
      </c>
      <c r="K4788" s="246" t="s">
        <v>24859</v>
      </c>
      <c r="L4788" s="245" t="s">
        <v>568</v>
      </c>
      <c r="M4788"/>
      <c r="N4788"/>
      <c r="O4788"/>
      <c r="P4788"/>
      <c r="Q4788"/>
      <c r="R4788"/>
      <c r="S4788"/>
      <c r="T4788"/>
      <c r="U4788"/>
      <c r="V4788"/>
      <c r="W4788"/>
      <c r="X4788"/>
      <c r="Y4788"/>
      <c r="Z4788"/>
      <c r="AA4788"/>
      <c r="AB4788"/>
      <c r="AC4788"/>
      <c r="AD4788"/>
      <c r="AE4788"/>
      <c r="AF4788"/>
      <c r="AG4788"/>
      <c r="AH4788"/>
      <c r="AI4788"/>
      <c r="AJ4788"/>
      <c r="AK4788"/>
      <c r="AL4788"/>
      <c r="AM4788"/>
      <c r="AN4788"/>
      <c r="AO4788"/>
      <c r="AP4788"/>
      <c r="AQ4788"/>
      <c r="AR4788"/>
      <c r="AS4788"/>
      <c r="AT4788"/>
      <c r="AU4788"/>
      <c r="AV4788"/>
      <c r="AW4788"/>
      <c r="AX4788"/>
      <c r="AY4788"/>
      <c r="AZ4788"/>
      <c r="BA4788"/>
      <c r="BB4788"/>
      <c r="BC4788"/>
      <c r="BD4788"/>
      <c r="BE4788"/>
      <c r="BF4788"/>
      <c r="BG4788"/>
      <c r="BH4788"/>
      <c r="BI4788"/>
      <c r="BJ4788"/>
      <c r="BK4788"/>
      <c r="BL4788"/>
      <c r="BM4788"/>
      <c r="BN4788"/>
      <c r="BO4788"/>
    </row>
    <row r="4789" spans="1:67" ht="15" x14ac:dyDescent="0.25">
      <c r="A4789" s="245" t="s">
        <v>2037</v>
      </c>
      <c r="B4789" s="245" t="s">
        <v>2036</v>
      </c>
      <c r="C4789" s="245" t="s">
        <v>2430</v>
      </c>
      <c r="D4789" s="245" t="s">
        <v>2429</v>
      </c>
      <c r="E4789" s="246" t="s">
        <v>44</v>
      </c>
      <c r="F4789" s="245" t="s">
        <v>44</v>
      </c>
      <c r="G4789" s="245" t="s">
        <v>20132</v>
      </c>
      <c r="H4789" s="245" t="s">
        <v>20133</v>
      </c>
      <c r="I4789" s="245" t="s">
        <v>24</v>
      </c>
      <c r="J4789" s="245" t="s">
        <v>569</v>
      </c>
      <c r="K4789" s="246" t="s">
        <v>24860</v>
      </c>
      <c r="L4789" s="245" t="s">
        <v>568</v>
      </c>
      <c r="M4789"/>
      <c r="N4789"/>
      <c r="O4789"/>
      <c r="P4789"/>
      <c r="Q4789"/>
      <c r="R4789"/>
      <c r="S4789"/>
      <c r="T4789"/>
      <c r="U4789"/>
      <c r="V4789"/>
      <c r="W4789"/>
      <c r="X4789"/>
      <c r="Y4789"/>
      <c r="Z4789"/>
      <c r="AA4789"/>
      <c r="AB4789"/>
      <c r="AC4789"/>
      <c r="AD4789"/>
      <c r="AE4789"/>
      <c r="AF4789"/>
      <c r="AG4789"/>
      <c r="AH4789"/>
      <c r="AI4789"/>
      <c r="AJ4789"/>
      <c r="AK4789"/>
      <c r="AL4789"/>
      <c r="AM4789"/>
      <c r="AN4789"/>
      <c r="AO4789"/>
      <c r="AP4789"/>
      <c r="AQ4789"/>
      <c r="AR4789"/>
      <c r="AS4789"/>
      <c r="AT4789"/>
      <c r="AU4789"/>
      <c r="AV4789"/>
      <c r="AW4789"/>
      <c r="AX4789"/>
      <c r="AY4789"/>
      <c r="AZ4789"/>
      <c r="BA4789"/>
      <c r="BB4789"/>
      <c r="BC4789"/>
      <c r="BD4789"/>
      <c r="BE4789"/>
      <c r="BF4789"/>
      <c r="BG4789"/>
      <c r="BH4789"/>
      <c r="BI4789"/>
      <c r="BJ4789"/>
      <c r="BK4789"/>
      <c r="BL4789"/>
      <c r="BM4789"/>
      <c r="BN4789"/>
      <c r="BO4789"/>
    </row>
    <row r="4790" spans="1:67" ht="15" x14ac:dyDescent="0.25">
      <c r="A4790" s="245" t="s">
        <v>2037</v>
      </c>
      <c r="B4790" s="245" t="s">
        <v>2036</v>
      </c>
      <c r="C4790" s="245" t="s">
        <v>2430</v>
      </c>
      <c r="D4790" s="245" t="s">
        <v>2429</v>
      </c>
      <c r="E4790" s="246" t="s">
        <v>44</v>
      </c>
      <c r="F4790" s="245" t="s">
        <v>44</v>
      </c>
      <c r="G4790" s="245" t="s">
        <v>20134</v>
      </c>
      <c r="H4790" s="245" t="s">
        <v>20135</v>
      </c>
      <c r="I4790" s="245" t="s">
        <v>24</v>
      </c>
      <c r="J4790" s="245" t="s">
        <v>569</v>
      </c>
      <c r="K4790" s="246" t="s">
        <v>8412</v>
      </c>
      <c r="L4790" s="245" t="s">
        <v>568</v>
      </c>
      <c r="M4790"/>
      <c r="N4790"/>
      <c r="O4790"/>
      <c r="P4790"/>
      <c r="Q4790"/>
      <c r="R4790"/>
      <c r="S4790"/>
      <c r="T4790"/>
      <c r="U4790"/>
      <c r="V4790"/>
      <c r="W4790"/>
      <c r="X4790"/>
      <c r="Y4790"/>
      <c r="Z4790"/>
      <c r="AA4790"/>
      <c r="AB4790"/>
      <c r="AC4790"/>
      <c r="AD4790"/>
      <c r="AE4790"/>
      <c r="AF4790"/>
      <c r="AG4790"/>
      <c r="AH4790"/>
      <c r="AI4790"/>
      <c r="AJ4790"/>
      <c r="AK4790"/>
      <c r="AL4790"/>
      <c r="AM4790"/>
      <c r="AN4790"/>
      <c r="AO4790"/>
      <c r="AP4790"/>
      <c r="AQ4790"/>
      <c r="AR4790"/>
      <c r="AS4790"/>
      <c r="AT4790"/>
      <c r="AU4790"/>
      <c r="AV4790"/>
      <c r="AW4790"/>
      <c r="AX4790"/>
      <c r="AY4790"/>
      <c r="AZ4790"/>
      <c r="BA4790"/>
      <c r="BB4790"/>
      <c r="BC4790"/>
      <c r="BD4790"/>
      <c r="BE4790"/>
      <c r="BF4790"/>
      <c r="BG4790"/>
      <c r="BH4790"/>
      <c r="BI4790"/>
      <c r="BJ4790"/>
      <c r="BK4790"/>
      <c r="BL4790"/>
      <c r="BM4790"/>
      <c r="BN4790"/>
      <c r="BO4790"/>
    </row>
    <row r="4791" spans="1:67" ht="15" x14ac:dyDescent="0.25">
      <c r="A4791" s="245" t="s">
        <v>2037</v>
      </c>
      <c r="B4791" s="245" t="s">
        <v>2036</v>
      </c>
      <c r="C4791" s="245" t="s">
        <v>2430</v>
      </c>
      <c r="D4791" s="245" t="s">
        <v>2429</v>
      </c>
      <c r="E4791" s="246" t="s">
        <v>44</v>
      </c>
      <c r="F4791" s="245" t="s">
        <v>44</v>
      </c>
      <c r="G4791" s="245" t="s">
        <v>20136</v>
      </c>
      <c r="H4791" s="245" t="s">
        <v>20137</v>
      </c>
      <c r="I4791" s="245" t="s">
        <v>24</v>
      </c>
      <c r="J4791" s="245" t="s">
        <v>569</v>
      </c>
      <c r="K4791" s="246" t="s">
        <v>15130</v>
      </c>
      <c r="L4791" s="245" t="s">
        <v>568</v>
      </c>
      <c r="M4791"/>
      <c r="N4791"/>
      <c r="O4791"/>
      <c r="P4791"/>
      <c r="Q4791"/>
      <c r="R4791"/>
      <c r="S4791"/>
      <c r="T4791"/>
      <c r="U4791"/>
      <c r="V4791"/>
      <c r="W4791"/>
      <c r="X4791"/>
      <c r="Y4791"/>
      <c r="Z4791"/>
      <c r="AA4791"/>
      <c r="AB4791"/>
      <c r="AC4791"/>
      <c r="AD4791"/>
      <c r="AE4791"/>
      <c r="AF4791"/>
      <c r="AG4791"/>
      <c r="AH4791"/>
      <c r="AI4791"/>
      <c r="AJ4791"/>
      <c r="AK4791"/>
      <c r="AL4791"/>
      <c r="AM4791"/>
      <c r="AN4791"/>
      <c r="AO4791"/>
      <c r="AP4791"/>
      <c r="AQ4791"/>
      <c r="AR4791"/>
      <c r="AS4791"/>
      <c r="AT4791"/>
      <c r="AU4791"/>
      <c r="AV4791"/>
      <c r="AW4791"/>
      <c r="AX4791"/>
      <c r="AY4791"/>
      <c r="AZ4791"/>
      <c r="BA4791"/>
      <c r="BB4791"/>
      <c r="BC4791"/>
      <c r="BD4791"/>
      <c r="BE4791"/>
      <c r="BF4791"/>
      <c r="BG4791"/>
      <c r="BH4791"/>
      <c r="BI4791"/>
      <c r="BJ4791"/>
      <c r="BK4791"/>
      <c r="BL4791"/>
      <c r="BM4791"/>
      <c r="BN4791"/>
      <c r="BO4791"/>
    </row>
    <row r="4792" spans="1:67" ht="15" x14ac:dyDescent="0.25">
      <c r="A4792" s="245" t="s">
        <v>2037</v>
      </c>
      <c r="B4792" s="245" t="s">
        <v>2036</v>
      </c>
      <c r="C4792" s="245" t="s">
        <v>2430</v>
      </c>
      <c r="D4792" s="245" t="s">
        <v>2429</v>
      </c>
      <c r="E4792" s="246" t="s">
        <v>44</v>
      </c>
      <c r="F4792" s="245" t="s">
        <v>44</v>
      </c>
      <c r="G4792" s="245" t="s">
        <v>20138</v>
      </c>
      <c r="H4792" s="245" t="s">
        <v>20139</v>
      </c>
      <c r="I4792" s="245" t="s">
        <v>24</v>
      </c>
      <c r="J4792" s="245" t="s">
        <v>569</v>
      </c>
      <c r="K4792" s="246" t="s">
        <v>9493</v>
      </c>
      <c r="L4792" s="245" t="s">
        <v>568</v>
      </c>
      <c r="M4792"/>
      <c r="N4792"/>
      <c r="O4792"/>
      <c r="P4792"/>
      <c r="Q4792"/>
      <c r="R4792"/>
      <c r="S4792"/>
      <c r="T4792"/>
      <c r="U4792"/>
      <c r="V4792"/>
      <c r="W4792"/>
      <c r="X4792"/>
      <c r="Y4792"/>
      <c r="Z4792"/>
      <c r="AA4792"/>
      <c r="AB4792"/>
      <c r="AC4792"/>
      <c r="AD4792"/>
      <c r="AE4792"/>
      <c r="AF4792"/>
      <c r="AG4792"/>
      <c r="AH4792"/>
      <c r="AI4792"/>
      <c r="AJ4792"/>
      <c r="AK4792"/>
      <c r="AL4792"/>
      <c r="AM4792"/>
      <c r="AN4792"/>
      <c r="AO4792"/>
      <c r="AP4792"/>
      <c r="AQ4792"/>
      <c r="AR4792"/>
      <c r="AS4792"/>
      <c r="AT4792"/>
      <c r="AU4792"/>
      <c r="AV4792"/>
      <c r="AW4792"/>
      <c r="AX4792"/>
      <c r="AY4792"/>
      <c r="AZ4792"/>
      <c r="BA4792"/>
      <c r="BB4792"/>
      <c r="BC4792"/>
      <c r="BD4792"/>
      <c r="BE4792"/>
      <c r="BF4792"/>
      <c r="BG4792"/>
      <c r="BH4792"/>
      <c r="BI4792"/>
      <c r="BJ4792"/>
      <c r="BK4792"/>
      <c r="BL4792"/>
      <c r="BM4792"/>
      <c r="BN4792"/>
      <c r="BO4792"/>
    </row>
    <row r="4793" spans="1:67" ht="15" x14ac:dyDescent="0.25">
      <c r="A4793" s="245" t="s">
        <v>2037</v>
      </c>
      <c r="B4793" s="245" t="s">
        <v>2036</v>
      </c>
      <c r="C4793" s="245" t="s">
        <v>2430</v>
      </c>
      <c r="D4793" s="245" t="s">
        <v>2429</v>
      </c>
      <c r="E4793" s="246" t="s">
        <v>44</v>
      </c>
      <c r="F4793" s="245" t="s">
        <v>44</v>
      </c>
      <c r="G4793" s="245" t="s">
        <v>20140</v>
      </c>
      <c r="H4793" s="245" t="s">
        <v>20141</v>
      </c>
      <c r="I4793" s="245" t="s">
        <v>24</v>
      </c>
      <c r="J4793" s="245" t="s">
        <v>569</v>
      </c>
      <c r="K4793" s="246" t="s">
        <v>1744</v>
      </c>
      <c r="L4793" s="245" t="s">
        <v>568</v>
      </c>
      <c r="M4793"/>
      <c r="N4793"/>
      <c r="O4793"/>
      <c r="P4793"/>
      <c r="Q4793"/>
      <c r="R4793"/>
      <c r="S4793"/>
      <c r="T4793"/>
      <c r="U4793"/>
      <c r="V4793"/>
      <c r="W4793"/>
      <c r="X4793"/>
      <c r="Y4793"/>
      <c r="Z4793"/>
      <c r="AA4793"/>
      <c r="AB4793"/>
      <c r="AC4793"/>
      <c r="AD4793"/>
      <c r="AE4793"/>
      <c r="AF4793"/>
      <c r="AG4793"/>
      <c r="AH4793"/>
      <c r="AI4793"/>
      <c r="AJ4793"/>
      <c r="AK4793"/>
      <c r="AL4793"/>
      <c r="AM4793"/>
      <c r="AN4793"/>
      <c r="AO4793"/>
      <c r="AP4793"/>
      <c r="AQ4793"/>
      <c r="AR4793"/>
      <c r="AS4793"/>
      <c r="AT4793"/>
      <c r="AU4793"/>
      <c r="AV4793"/>
      <c r="AW4793"/>
      <c r="AX4793"/>
      <c r="AY4793"/>
      <c r="AZ4793"/>
      <c r="BA4793"/>
      <c r="BB4793"/>
      <c r="BC4793"/>
      <c r="BD4793"/>
      <c r="BE4793"/>
      <c r="BF4793"/>
      <c r="BG4793"/>
      <c r="BH4793"/>
      <c r="BI4793"/>
      <c r="BJ4793"/>
      <c r="BK4793"/>
      <c r="BL4793"/>
      <c r="BM4793"/>
      <c r="BN4793"/>
      <c r="BO4793"/>
    </row>
    <row r="4794" spans="1:67" ht="15" x14ac:dyDescent="0.25">
      <c r="A4794" s="245" t="s">
        <v>2037</v>
      </c>
      <c r="B4794" s="245" t="s">
        <v>2036</v>
      </c>
      <c r="C4794" s="245" t="s">
        <v>2430</v>
      </c>
      <c r="D4794" s="245" t="s">
        <v>2429</v>
      </c>
      <c r="E4794" s="246" t="s">
        <v>44</v>
      </c>
      <c r="F4794" s="245" t="s">
        <v>44</v>
      </c>
      <c r="G4794" s="245" t="s">
        <v>20142</v>
      </c>
      <c r="H4794" s="245" t="s">
        <v>20143</v>
      </c>
      <c r="I4794" s="245" t="s">
        <v>24</v>
      </c>
      <c r="J4794" s="245" t="s">
        <v>569</v>
      </c>
      <c r="K4794" s="246" t="s">
        <v>24861</v>
      </c>
      <c r="L4794" s="245" t="s">
        <v>568</v>
      </c>
      <c r="M4794"/>
      <c r="N4794"/>
      <c r="O4794"/>
      <c r="P4794"/>
      <c r="Q4794"/>
      <c r="R4794"/>
      <c r="S4794"/>
      <c r="T4794"/>
      <c r="U4794"/>
      <c r="V4794"/>
      <c r="W4794"/>
      <c r="X4794"/>
      <c r="Y4794"/>
      <c r="Z4794"/>
      <c r="AA4794"/>
      <c r="AB4794"/>
      <c r="AC4794"/>
      <c r="AD4794"/>
      <c r="AE4794"/>
      <c r="AF4794"/>
      <c r="AG4794"/>
      <c r="AH4794"/>
      <c r="AI4794"/>
      <c r="AJ4794"/>
      <c r="AK4794"/>
      <c r="AL4794"/>
      <c r="AM4794"/>
      <c r="AN4794"/>
      <c r="AO4794"/>
      <c r="AP4794"/>
      <c r="AQ4794"/>
      <c r="AR4794"/>
      <c r="AS4794"/>
      <c r="AT4794"/>
      <c r="AU4794"/>
      <c r="AV4794"/>
      <c r="AW4794"/>
      <c r="AX4794"/>
      <c r="AY4794"/>
      <c r="AZ4794"/>
      <c r="BA4794"/>
      <c r="BB4794"/>
      <c r="BC4794"/>
      <c r="BD4794"/>
      <c r="BE4794"/>
      <c r="BF4794"/>
      <c r="BG4794"/>
      <c r="BH4794"/>
      <c r="BI4794"/>
      <c r="BJ4794"/>
      <c r="BK4794"/>
      <c r="BL4794"/>
      <c r="BM4794"/>
      <c r="BN4794"/>
      <c r="BO4794"/>
    </row>
    <row r="4795" spans="1:67" ht="15" x14ac:dyDescent="0.25">
      <c r="A4795" s="245" t="s">
        <v>2037</v>
      </c>
      <c r="B4795" s="245" t="s">
        <v>2036</v>
      </c>
      <c r="C4795" s="245" t="s">
        <v>2430</v>
      </c>
      <c r="D4795" s="245" t="s">
        <v>2429</v>
      </c>
      <c r="E4795" s="246" t="s">
        <v>44</v>
      </c>
      <c r="F4795" s="245" t="s">
        <v>44</v>
      </c>
      <c r="G4795" s="245" t="s">
        <v>20145</v>
      </c>
      <c r="H4795" s="245" t="s">
        <v>20146</v>
      </c>
      <c r="I4795" s="245" t="s">
        <v>24</v>
      </c>
      <c r="J4795" s="245" t="s">
        <v>569</v>
      </c>
      <c r="K4795" s="246" t="s">
        <v>24862</v>
      </c>
      <c r="L4795" s="245" t="s">
        <v>568</v>
      </c>
      <c r="M4795"/>
      <c r="N4795"/>
      <c r="O4795"/>
      <c r="P4795"/>
      <c r="Q4795"/>
      <c r="R4795"/>
      <c r="S4795"/>
      <c r="T4795"/>
      <c r="U4795"/>
      <c r="V4795"/>
      <c r="W4795"/>
      <c r="X4795"/>
      <c r="Y4795"/>
      <c r="Z4795"/>
      <c r="AA4795"/>
      <c r="AB4795"/>
      <c r="AC4795"/>
      <c r="AD4795"/>
      <c r="AE4795"/>
      <c r="AF4795"/>
      <c r="AG4795"/>
      <c r="AH4795"/>
      <c r="AI4795"/>
      <c r="AJ4795"/>
      <c r="AK4795"/>
      <c r="AL4795"/>
      <c r="AM4795"/>
      <c r="AN4795"/>
      <c r="AO4795"/>
      <c r="AP4795"/>
      <c r="AQ4795"/>
      <c r="AR4795"/>
      <c r="AS4795"/>
      <c r="AT4795"/>
      <c r="AU4795"/>
      <c r="AV4795"/>
      <c r="AW4795"/>
      <c r="AX4795"/>
      <c r="AY4795"/>
      <c r="AZ4795"/>
      <c r="BA4795"/>
      <c r="BB4795"/>
      <c r="BC4795"/>
      <c r="BD4795"/>
      <c r="BE4795"/>
      <c r="BF4795"/>
      <c r="BG4795"/>
      <c r="BH4795"/>
      <c r="BI4795"/>
      <c r="BJ4795"/>
      <c r="BK4795"/>
      <c r="BL4795"/>
      <c r="BM4795"/>
      <c r="BN4795"/>
      <c r="BO4795"/>
    </row>
    <row r="4796" spans="1:67" ht="15" x14ac:dyDescent="0.25">
      <c r="A4796" s="245" t="s">
        <v>2037</v>
      </c>
      <c r="B4796" s="245" t="s">
        <v>2036</v>
      </c>
      <c r="C4796" s="245" t="s">
        <v>2430</v>
      </c>
      <c r="D4796" s="245" t="s">
        <v>2429</v>
      </c>
      <c r="E4796" s="246" t="s">
        <v>44</v>
      </c>
      <c r="F4796" s="245" t="s">
        <v>44</v>
      </c>
      <c r="G4796" s="245" t="s">
        <v>20147</v>
      </c>
      <c r="H4796" s="245" t="s">
        <v>20148</v>
      </c>
      <c r="I4796" s="245" t="s">
        <v>24</v>
      </c>
      <c r="J4796" s="245" t="s">
        <v>569</v>
      </c>
      <c r="K4796" s="246" t="s">
        <v>24863</v>
      </c>
      <c r="L4796" s="245" t="s">
        <v>568</v>
      </c>
      <c r="M4796"/>
      <c r="N4796"/>
      <c r="O4796"/>
      <c r="P4796"/>
      <c r="Q4796"/>
      <c r="R4796"/>
      <c r="S4796"/>
      <c r="T4796"/>
      <c r="U4796"/>
      <c r="V4796"/>
      <c r="W4796"/>
      <c r="X4796"/>
      <c r="Y4796"/>
      <c r="Z4796"/>
      <c r="AA4796"/>
      <c r="AB4796"/>
      <c r="AC4796"/>
      <c r="AD4796"/>
      <c r="AE4796"/>
      <c r="AF4796"/>
      <c r="AG4796"/>
      <c r="AH4796"/>
      <c r="AI4796"/>
      <c r="AJ4796"/>
      <c r="AK4796"/>
      <c r="AL4796"/>
      <c r="AM4796"/>
      <c r="AN4796"/>
      <c r="AO4796"/>
      <c r="AP4796"/>
      <c r="AQ4796"/>
      <c r="AR4796"/>
      <c r="AS4796"/>
      <c r="AT4796"/>
      <c r="AU4796"/>
      <c r="AV4796"/>
      <c r="AW4796"/>
      <c r="AX4796"/>
      <c r="AY4796"/>
      <c r="AZ4796"/>
      <c r="BA4796"/>
      <c r="BB4796"/>
      <c r="BC4796"/>
      <c r="BD4796"/>
      <c r="BE4796"/>
      <c r="BF4796"/>
      <c r="BG4796"/>
      <c r="BH4796"/>
      <c r="BI4796"/>
      <c r="BJ4796"/>
      <c r="BK4796"/>
      <c r="BL4796"/>
      <c r="BM4796"/>
      <c r="BN4796"/>
      <c r="BO4796"/>
    </row>
    <row r="4797" spans="1:67" ht="15" x14ac:dyDescent="0.25">
      <c r="A4797" s="245" t="s">
        <v>2037</v>
      </c>
      <c r="B4797" s="245" t="s">
        <v>2036</v>
      </c>
      <c r="C4797" s="245" t="s">
        <v>2430</v>
      </c>
      <c r="D4797" s="245" t="s">
        <v>2429</v>
      </c>
      <c r="E4797" s="246" t="s">
        <v>44</v>
      </c>
      <c r="F4797" s="245" t="s">
        <v>44</v>
      </c>
      <c r="G4797" s="245" t="s">
        <v>20149</v>
      </c>
      <c r="H4797" s="245" t="s">
        <v>20150</v>
      </c>
      <c r="I4797" s="245" t="s">
        <v>24</v>
      </c>
      <c r="J4797" s="245" t="s">
        <v>569</v>
      </c>
      <c r="K4797" s="246" t="s">
        <v>11846</v>
      </c>
      <c r="L4797" s="245" t="s">
        <v>568</v>
      </c>
      <c r="M4797"/>
      <c r="N4797"/>
      <c r="O4797"/>
      <c r="P4797"/>
      <c r="Q4797"/>
      <c r="R4797"/>
      <c r="S4797"/>
      <c r="T4797"/>
      <c r="U4797"/>
      <c r="V4797"/>
      <c r="W4797"/>
      <c r="X4797"/>
      <c r="Y4797"/>
      <c r="Z4797"/>
      <c r="AA4797"/>
      <c r="AB4797"/>
      <c r="AC4797"/>
      <c r="AD4797"/>
      <c r="AE4797"/>
      <c r="AF4797"/>
      <c r="AG4797"/>
      <c r="AH4797"/>
      <c r="AI4797"/>
      <c r="AJ4797"/>
      <c r="AK4797"/>
      <c r="AL4797"/>
      <c r="AM4797"/>
      <c r="AN4797"/>
      <c r="AO4797"/>
      <c r="AP4797"/>
      <c r="AQ4797"/>
      <c r="AR4797"/>
      <c r="AS4797"/>
      <c r="AT4797"/>
      <c r="AU4797"/>
      <c r="AV4797"/>
      <c r="AW4797"/>
      <c r="AX4797"/>
      <c r="AY4797"/>
      <c r="AZ4797"/>
      <c r="BA4797"/>
      <c r="BB4797"/>
      <c r="BC4797"/>
      <c r="BD4797"/>
      <c r="BE4797"/>
      <c r="BF4797"/>
      <c r="BG4797"/>
      <c r="BH4797"/>
      <c r="BI4797"/>
      <c r="BJ4797"/>
      <c r="BK4797"/>
      <c r="BL4797"/>
      <c r="BM4797"/>
      <c r="BN4797"/>
      <c r="BO4797"/>
    </row>
    <row r="4798" spans="1:67" ht="15" x14ac:dyDescent="0.25">
      <c r="A4798" s="245" t="s">
        <v>2037</v>
      </c>
      <c r="B4798" s="245" t="s">
        <v>2036</v>
      </c>
      <c r="C4798" s="245" t="s">
        <v>2430</v>
      </c>
      <c r="D4798" s="245" t="s">
        <v>2429</v>
      </c>
      <c r="E4798" s="246" t="s">
        <v>44</v>
      </c>
      <c r="F4798" s="245" t="s">
        <v>44</v>
      </c>
      <c r="G4798" s="245" t="s">
        <v>20152</v>
      </c>
      <c r="H4798" s="245" t="s">
        <v>20153</v>
      </c>
      <c r="I4798" s="245" t="s">
        <v>24</v>
      </c>
      <c r="J4798" s="245" t="s">
        <v>569</v>
      </c>
      <c r="K4798" s="246" t="s">
        <v>9066</v>
      </c>
      <c r="L4798" s="245" t="s">
        <v>568</v>
      </c>
      <c r="M4798"/>
      <c r="N4798"/>
      <c r="O4798"/>
      <c r="P4798"/>
      <c r="Q4798"/>
      <c r="R4798"/>
      <c r="S4798"/>
      <c r="T4798"/>
      <c r="U4798"/>
      <c r="V4798"/>
      <c r="W4798"/>
      <c r="X4798"/>
      <c r="Y4798"/>
      <c r="Z4798"/>
      <c r="AA4798"/>
      <c r="AB4798"/>
      <c r="AC4798"/>
      <c r="AD4798"/>
      <c r="AE4798"/>
      <c r="AF4798"/>
      <c r="AG4798"/>
      <c r="AH4798"/>
      <c r="AI4798"/>
      <c r="AJ4798"/>
      <c r="AK4798"/>
      <c r="AL4798"/>
      <c r="AM4798"/>
      <c r="AN4798"/>
      <c r="AO4798"/>
      <c r="AP4798"/>
      <c r="AQ4798"/>
      <c r="AR4798"/>
      <c r="AS4798"/>
      <c r="AT4798"/>
      <c r="AU4798"/>
      <c r="AV4798"/>
      <c r="AW4798"/>
      <c r="AX4798"/>
      <c r="AY4798"/>
      <c r="AZ4798"/>
      <c r="BA4798"/>
      <c r="BB4798"/>
      <c r="BC4798"/>
      <c r="BD4798"/>
      <c r="BE4798"/>
      <c r="BF4798"/>
      <c r="BG4798"/>
      <c r="BH4798"/>
      <c r="BI4798"/>
      <c r="BJ4798"/>
      <c r="BK4798"/>
      <c r="BL4798"/>
      <c r="BM4798"/>
      <c r="BN4798"/>
      <c r="BO4798"/>
    </row>
    <row r="4799" spans="1:67" ht="15" x14ac:dyDescent="0.25">
      <c r="A4799" s="245" t="s">
        <v>2037</v>
      </c>
      <c r="B4799" s="245" t="s">
        <v>2036</v>
      </c>
      <c r="C4799" s="245" t="s">
        <v>2430</v>
      </c>
      <c r="D4799" s="245" t="s">
        <v>2429</v>
      </c>
      <c r="E4799" s="246" t="s">
        <v>44</v>
      </c>
      <c r="F4799" s="245" t="s">
        <v>44</v>
      </c>
      <c r="G4799" s="245" t="s">
        <v>20154</v>
      </c>
      <c r="H4799" s="245" t="s">
        <v>20155</v>
      </c>
      <c r="I4799" s="245" t="s">
        <v>24</v>
      </c>
      <c r="J4799" s="245" t="s">
        <v>569</v>
      </c>
      <c r="K4799" s="246" t="s">
        <v>12465</v>
      </c>
      <c r="L4799" s="245" t="s">
        <v>568</v>
      </c>
      <c r="M4799"/>
      <c r="N4799"/>
      <c r="O4799"/>
      <c r="P4799"/>
      <c r="Q4799"/>
      <c r="R4799"/>
      <c r="S4799"/>
      <c r="T4799"/>
      <c r="U4799"/>
      <c r="V4799"/>
      <c r="W4799"/>
      <c r="X4799"/>
      <c r="Y4799"/>
      <c r="Z4799"/>
      <c r="AA4799"/>
      <c r="AB4799"/>
      <c r="AC4799"/>
      <c r="AD4799"/>
      <c r="AE4799"/>
      <c r="AF4799"/>
      <c r="AG4799"/>
      <c r="AH4799"/>
      <c r="AI4799"/>
      <c r="AJ4799"/>
      <c r="AK4799"/>
      <c r="AL4799"/>
      <c r="AM4799"/>
      <c r="AN4799"/>
      <c r="AO4799"/>
      <c r="AP4799"/>
      <c r="AQ4799"/>
      <c r="AR4799"/>
      <c r="AS4799"/>
      <c r="AT4799"/>
      <c r="AU4799"/>
      <c r="AV4799"/>
      <c r="AW4799"/>
      <c r="AX4799"/>
      <c r="AY4799"/>
      <c r="AZ4799"/>
      <c r="BA4799"/>
      <c r="BB4799"/>
      <c r="BC4799"/>
      <c r="BD4799"/>
      <c r="BE4799"/>
      <c r="BF4799"/>
      <c r="BG4799"/>
      <c r="BH4799"/>
      <c r="BI4799"/>
      <c r="BJ4799"/>
      <c r="BK4799"/>
      <c r="BL4799"/>
      <c r="BM4799"/>
      <c r="BN4799"/>
      <c r="BO4799"/>
    </row>
    <row r="4800" spans="1:67" ht="15" x14ac:dyDescent="0.25">
      <c r="A4800" s="245" t="s">
        <v>2037</v>
      </c>
      <c r="B4800" s="245" t="s">
        <v>2036</v>
      </c>
      <c r="C4800" s="245" t="s">
        <v>2430</v>
      </c>
      <c r="D4800" s="245" t="s">
        <v>2429</v>
      </c>
      <c r="E4800" s="246" t="s">
        <v>44</v>
      </c>
      <c r="F4800" s="245" t="s">
        <v>44</v>
      </c>
      <c r="G4800" s="245" t="s">
        <v>20156</v>
      </c>
      <c r="H4800" s="245" t="s">
        <v>20157</v>
      </c>
      <c r="I4800" s="245" t="s">
        <v>24</v>
      </c>
      <c r="J4800" s="245" t="s">
        <v>569</v>
      </c>
      <c r="K4800" s="246" t="s">
        <v>9188</v>
      </c>
      <c r="L4800" s="245" t="s">
        <v>568</v>
      </c>
      <c r="M4800"/>
      <c r="N4800"/>
      <c r="O4800"/>
      <c r="P4800"/>
      <c r="Q4800"/>
      <c r="R4800"/>
      <c r="S4800"/>
      <c r="T4800"/>
      <c r="U4800"/>
      <c r="V4800"/>
      <c r="W4800"/>
      <c r="X4800"/>
      <c r="Y4800"/>
      <c r="Z4800"/>
      <c r="AA4800"/>
      <c r="AB4800"/>
      <c r="AC4800"/>
      <c r="AD4800"/>
      <c r="AE4800"/>
      <c r="AF4800"/>
      <c r="AG4800"/>
      <c r="AH4800"/>
      <c r="AI4800"/>
      <c r="AJ4800"/>
      <c r="AK4800"/>
      <c r="AL4800"/>
      <c r="AM4800"/>
      <c r="AN4800"/>
      <c r="AO4800"/>
      <c r="AP4800"/>
      <c r="AQ4800"/>
      <c r="AR4800"/>
      <c r="AS4800"/>
      <c r="AT4800"/>
      <c r="AU4800"/>
      <c r="AV4800"/>
      <c r="AW4800"/>
      <c r="AX4800"/>
      <c r="AY4800"/>
      <c r="AZ4800"/>
      <c r="BA4800"/>
      <c r="BB4800"/>
      <c r="BC4800"/>
      <c r="BD4800"/>
      <c r="BE4800"/>
      <c r="BF4800"/>
      <c r="BG4800"/>
      <c r="BH4800"/>
      <c r="BI4800"/>
      <c r="BJ4800"/>
      <c r="BK4800"/>
      <c r="BL4800"/>
      <c r="BM4800"/>
      <c r="BN4800"/>
      <c r="BO4800"/>
    </row>
    <row r="4801" spans="1:67" ht="15" x14ac:dyDescent="0.25">
      <c r="A4801" s="245" t="s">
        <v>2037</v>
      </c>
      <c r="B4801" s="245" t="s">
        <v>2036</v>
      </c>
      <c r="C4801" s="245" t="s">
        <v>2430</v>
      </c>
      <c r="D4801" s="245" t="s">
        <v>2429</v>
      </c>
      <c r="E4801" s="246" t="s">
        <v>44</v>
      </c>
      <c r="F4801" s="245" t="s">
        <v>44</v>
      </c>
      <c r="G4801" s="245" t="s">
        <v>20158</v>
      </c>
      <c r="H4801" s="245" t="s">
        <v>20159</v>
      </c>
      <c r="I4801" s="245" t="s">
        <v>24</v>
      </c>
      <c r="J4801" s="245" t="s">
        <v>569</v>
      </c>
      <c r="K4801" s="246" t="s">
        <v>24864</v>
      </c>
      <c r="L4801" s="245" t="s">
        <v>568</v>
      </c>
      <c r="M4801"/>
      <c r="N4801"/>
      <c r="O4801"/>
      <c r="P4801"/>
      <c r="Q4801"/>
      <c r="R4801"/>
      <c r="S4801"/>
      <c r="T4801"/>
      <c r="U4801"/>
      <c r="V4801"/>
      <c r="W4801"/>
      <c r="X4801"/>
      <c r="Y4801"/>
      <c r="Z4801"/>
      <c r="AA4801"/>
      <c r="AB4801"/>
      <c r="AC4801"/>
      <c r="AD4801"/>
      <c r="AE4801"/>
      <c r="AF4801"/>
      <c r="AG4801"/>
      <c r="AH4801"/>
      <c r="AI4801"/>
      <c r="AJ4801"/>
      <c r="AK4801"/>
      <c r="AL4801"/>
      <c r="AM4801"/>
      <c r="AN4801"/>
      <c r="AO4801"/>
      <c r="AP4801"/>
      <c r="AQ4801"/>
      <c r="AR4801"/>
      <c r="AS4801"/>
      <c r="AT4801"/>
      <c r="AU4801"/>
      <c r="AV4801"/>
      <c r="AW4801"/>
      <c r="AX4801"/>
      <c r="AY4801"/>
      <c r="AZ4801"/>
      <c r="BA4801"/>
      <c r="BB4801"/>
      <c r="BC4801"/>
      <c r="BD4801"/>
      <c r="BE4801"/>
      <c r="BF4801"/>
      <c r="BG4801"/>
      <c r="BH4801"/>
      <c r="BI4801"/>
      <c r="BJ4801"/>
      <c r="BK4801"/>
      <c r="BL4801"/>
      <c r="BM4801"/>
      <c r="BN4801"/>
      <c r="BO4801"/>
    </row>
    <row r="4802" spans="1:67" ht="15" x14ac:dyDescent="0.25">
      <c r="A4802" s="245" t="s">
        <v>2037</v>
      </c>
      <c r="B4802" s="245" t="s">
        <v>2036</v>
      </c>
      <c r="C4802" s="245" t="s">
        <v>2430</v>
      </c>
      <c r="D4802" s="245" t="s">
        <v>2429</v>
      </c>
      <c r="E4802" s="246" t="s">
        <v>44</v>
      </c>
      <c r="F4802" s="245" t="s">
        <v>44</v>
      </c>
      <c r="G4802" s="245" t="s">
        <v>20161</v>
      </c>
      <c r="H4802" s="245" t="s">
        <v>20162</v>
      </c>
      <c r="I4802" s="245" t="s">
        <v>24</v>
      </c>
      <c r="J4802" s="245" t="s">
        <v>569</v>
      </c>
      <c r="K4802" s="246" t="s">
        <v>10145</v>
      </c>
      <c r="L4802" s="245" t="s">
        <v>568</v>
      </c>
      <c r="M4802"/>
      <c r="N4802"/>
      <c r="O4802"/>
      <c r="P4802"/>
      <c r="Q4802"/>
      <c r="R4802"/>
      <c r="S4802"/>
      <c r="T4802"/>
      <c r="U4802"/>
      <c r="V4802"/>
      <c r="W4802"/>
      <c r="X4802"/>
      <c r="Y4802"/>
      <c r="Z4802"/>
      <c r="AA4802"/>
      <c r="AB4802"/>
      <c r="AC4802"/>
      <c r="AD4802"/>
      <c r="AE4802"/>
      <c r="AF4802"/>
      <c r="AG4802"/>
      <c r="AH4802"/>
      <c r="AI4802"/>
      <c r="AJ4802"/>
      <c r="AK4802"/>
      <c r="AL4802"/>
      <c r="AM4802"/>
      <c r="AN4802"/>
      <c r="AO4802"/>
      <c r="AP4802"/>
      <c r="AQ4802"/>
      <c r="AR4802"/>
      <c r="AS4802"/>
      <c r="AT4802"/>
      <c r="AU4802"/>
      <c r="AV4802"/>
      <c r="AW4802"/>
      <c r="AX4802"/>
      <c r="AY4802"/>
      <c r="AZ4802"/>
      <c r="BA4802"/>
      <c r="BB4802"/>
      <c r="BC4802"/>
      <c r="BD4802"/>
      <c r="BE4802"/>
      <c r="BF4802"/>
      <c r="BG4802"/>
      <c r="BH4802"/>
      <c r="BI4802"/>
      <c r="BJ4802"/>
      <c r="BK4802"/>
      <c r="BL4802"/>
      <c r="BM4802"/>
      <c r="BN4802"/>
      <c r="BO4802"/>
    </row>
    <row r="4803" spans="1:67" ht="15" x14ac:dyDescent="0.25">
      <c r="A4803" s="245" t="s">
        <v>2037</v>
      </c>
      <c r="B4803" s="245" t="s">
        <v>2036</v>
      </c>
      <c r="C4803" s="245" t="s">
        <v>2430</v>
      </c>
      <c r="D4803" s="245" t="s">
        <v>2429</v>
      </c>
      <c r="E4803" s="246" t="s">
        <v>44</v>
      </c>
      <c r="F4803" s="245" t="s">
        <v>44</v>
      </c>
      <c r="G4803" s="245" t="s">
        <v>20163</v>
      </c>
      <c r="H4803" s="245" t="s">
        <v>20164</v>
      </c>
      <c r="I4803" s="245" t="s">
        <v>24</v>
      </c>
      <c r="J4803" s="245" t="s">
        <v>569</v>
      </c>
      <c r="K4803" s="246" t="s">
        <v>10117</v>
      </c>
      <c r="L4803" s="245" t="s">
        <v>568</v>
      </c>
      <c r="M4803"/>
      <c r="N4803"/>
      <c r="O4803"/>
      <c r="P4803"/>
      <c r="Q4803"/>
      <c r="R4803"/>
      <c r="S4803"/>
      <c r="T4803"/>
      <c r="U4803"/>
      <c r="V4803"/>
      <c r="W4803"/>
      <c r="X4803"/>
      <c r="Y4803"/>
      <c r="Z4803"/>
      <c r="AA4803"/>
      <c r="AB4803"/>
      <c r="AC4803"/>
      <c r="AD4803"/>
      <c r="AE4803"/>
      <c r="AF4803"/>
      <c r="AG4803"/>
      <c r="AH4803"/>
      <c r="AI4803"/>
      <c r="AJ4803"/>
      <c r="AK4803"/>
      <c r="AL4803"/>
      <c r="AM4803"/>
      <c r="AN4803"/>
      <c r="AO4803"/>
      <c r="AP4803"/>
      <c r="AQ4803"/>
      <c r="AR4803"/>
      <c r="AS4803"/>
      <c r="AT4803"/>
      <c r="AU4803"/>
      <c r="AV4803"/>
      <c r="AW4803"/>
      <c r="AX4803"/>
      <c r="AY4803"/>
      <c r="AZ4803"/>
      <c r="BA4803"/>
      <c r="BB4803"/>
      <c r="BC4803"/>
      <c r="BD4803"/>
      <c r="BE4803"/>
      <c r="BF4803"/>
      <c r="BG4803"/>
      <c r="BH4803"/>
      <c r="BI4803"/>
      <c r="BJ4803"/>
      <c r="BK4803"/>
      <c r="BL4803"/>
      <c r="BM4803"/>
      <c r="BN4803"/>
      <c r="BO4803"/>
    </row>
    <row r="4804" spans="1:67" ht="15" x14ac:dyDescent="0.25">
      <c r="A4804" s="245" t="s">
        <v>2037</v>
      </c>
      <c r="B4804" s="245" t="s">
        <v>2036</v>
      </c>
      <c r="C4804" s="245" t="s">
        <v>2430</v>
      </c>
      <c r="D4804" s="245" t="s">
        <v>2429</v>
      </c>
      <c r="E4804" s="246" t="s">
        <v>44</v>
      </c>
      <c r="F4804" s="245" t="s">
        <v>44</v>
      </c>
      <c r="G4804" s="245" t="s">
        <v>20165</v>
      </c>
      <c r="H4804" s="245" t="s">
        <v>20166</v>
      </c>
      <c r="I4804" s="245" t="s">
        <v>24</v>
      </c>
      <c r="J4804" s="245" t="s">
        <v>569</v>
      </c>
      <c r="K4804" s="246" t="s">
        <v>10532</v>
      </c>
      <c r="L4804" s="245" t="s">
        <v>568</v>
      </c>
      <c r="M4804"/>
      <c r="N4804"/>
      <c r="O4804"/>
      <c r="P4804"/>
      <c r="Q4804"/>
      <c r="R4804"/>
      <c r="S4804"/>
      <c r="T4804"/>
      <c r="U4804"/>
      <c r="V4804"/>
      <c r="W4804"/>
      <c r="X4804"/>
      <c r="Y4804"/>
      <c r="Z4804"/>
      <c r="AA4804"/>
      <c r="AB4804"/>
      <c r="AC4804"/>
      <c r="AD4804"/>
      <c r="AE4804"/>
      <c r="AF4804"/>
      <c r="AG4804"/>
      <c r="AH4804"/>
      <c r="AI4804"/>
      <c r="AJ4804"/>
      <c r="AK4804"/>
      <c r="AL4804"/>
      <c r="AM4804"/>
      <c r="AN4804"/>
      <c r="AO4804"/>
      <c r="AP4804"/>
      <c r="AQ4804"/>
      <c r="AR4804"/>
      <c r="AS4804"/>
      <c r="AT4804"/>
      <c r="AU4804"/>
      <c r="AV4804"/>
      <c r="AW4804"/>
      <c r="AX4804"/>
      <c r="AY4804"/>
      <c r="AZ4804"/>
      <c r="BA4804"/>
      <c r="BB4804"/>
      <c r="BC4804"/>
      <c r="BD4804"/>
      <c r="BE4804"/>
      <c r="BF4804"/>
      <c r="BG4804"/>
      <c r="BH4804"/>
      <c r="BI4804"/>
      <c r="BJ4804"/>
      <c r="BK4804"/>
      <c r="BL4804"/>
      <c r="BM4804"/>
      <c r="BN4804"/>
      <c r="BO4804"/>
    </row>
    <row r="4805" spans="1:67" ht="15" x14ac:dyDescent="0.25">
      <c r="A4805" s="245" t="s">
        <v>2037</v>
      </c>
      <c r="B4805" s="245" t="s">
        <v>2036</v>
      </c>
      <c r="C4805" s="245" t="s">
        <v>2430</v>
      </c>
      <c r="D4805" s="245" t="s">
        <v>2429</v>
      </c>
      <c r="E4805" s="246" t="s">
        <v>44</v>
      </c>
      <c r="F4805" s="245" t="s">
        <v>44</v>
      </c>
      <c r="G4805" s="245" t="s">
        <v>20167</v>
      </c>
      <c r="H4805" s="245" t="s">
        <v>20168</v>
      </c>
      <c r="I4805" s="245" t="s">
        <v>24</v>
      </c>
      <c r="J4805" s="245" t="s">
        <v>569</v>
      </c>
      <c r="K4805" s="246" t="s">
        <v>24865</v>
      </c>
      <c r="L4805" s="245" t="s">
        <v>568</v>
      </c>
      <c r="M4805"/>
      <c r="N4805"/>
      <c r="O4805"/>
      <c r="P4805"/>
      <c r="Q4805"/>
      <c r="R4805"/>
      <c r="S4805"/>
      <c r="T4805"/>
      <c r="U4805"/>
      <c r="V4805"/>
      <c r="W4805"/>
      <c r="X4805"/>
      <c r="Y4805"/>
      <c r="Z4805"/>
      <c r="AA4805"/>
      <c r="AB4805"/>
      <c r="AC4805"/>
      <c r="AD4805"/>
      <c r="AE4805"/>
      <c r="AF4805"/>
      <c r="AG4805"/>
      <c r="AH4805"/>
      <c r="AI4805"/>
      <c r="AJ4805"/>
      <c r="AK4805"/>
      <c r="AL4805"/>
      <c r="AM4805"/>
      <c r="AN4805"/>
      <c r="AO4805"/>
      <c r="AP4805"/>
      <c r="AQ4805"/>
      <c r="AR4805"/>
      <c r="AS4805"/>
      <c r="AT4805"/>
      <c r="AU4805"/>
      <c r="AV4805"/>
      <c r="AW4805"/>
      <c r="AX4805"/>
      <c r="AY4805"/>
      <c r="AZ4805"/>
      <c r="BA4805"/>
      <c r="BB4805"/>
      <c r="BC4805"/>
      <c r="BD4805"/>
      <c r="BE4805"/>
      <c r="BF4805"/>
      <c r="BG4805"/>
      <c r="BH4805"/>
      <c r="BI4805"/>
      <c r="BJ4805"/>
      <c r="BK4805"/>
      <c r="BL4805"/>
      <c r="BM4805"/>
      <c r="BN4805"/>
      <c r="BO4805"/>
    </row>
    <row r="4806" spans="1:67" ht="15" x14ac:dyDescent="0.25">
      <c r="A4806" s="245" t="s">
        <v>2037</v>
      </c>
      <c r="B4806" s="245" t="s">
        <v>2036</v>
      </c>
      <c r="C4806" s="245" t="s">
        <v>2430</v>
      </c>
      <c r="D4806" s="245" t="s">
        <v>2429</v>
      </c>
      <c r="E4806" s="246" t="s">
        <v>44</v>
      </c>
      <c r="F4806" s="245" t="s">
        <v>44</v>
      </c>
      <c r="G4806" s="245" t="s">
        <v>20170</v>
      </c>
      <c r="H4806" s="245" t="s">
        <v>20171</v>
      </c>
      <c r="I4806" s="245" t="s">
        <v>24</v>
      </c>
      <c r="J4806" s="245" t="s">
        <v>569</v>
      </c>
      <c r="K4806" s="246" t="s">
        <v>15500</v>
      </c>
      <c r="L4806" s="245" t="s">
        <v>568</v>
      </c>
      <c r="M4806"/>
      <c r="N4806"/>
      <c r="O4806"/>
      <c r="P4806"/>
      <c r="Q4806"/>
      <c r="R4806"/>
      <c r="S4806"/>
      <c r="T4806"/>
      <c r="U4806"/>
      <c r="V4806"/>
      <c r="W4806"/>
      <c r="X4806"/>
      <c r="Y4806"/>
      <c r="Z4806"/>
      <c r="AA4806"/>
      <c r="AB4806"/>
      <c r="AC4806"/>
      <c r="AD4806"/>
      <c r="AE4806"/>
      <c r="AF4806"/>
      <c r="AG4806"/>
      <c r="AH4806"/>
      <c r="AI4806"/>
      <c r="AJ4806"/>
      <c r="AK4806"/>
      <c r="AL4806"/>
      <c r="AM4806"/>
      <c r="AN4806"/>
      <c r="AO4806"/>
      <c r="AP4806"/>
      <c r="AQ4806"/>
      <c r="AR4806"/>
      <c r="AS4806"/>
      <c r="AT4806"/>
      <c r="AU4806"/>
      <c r="AV4806"/>
      <c r="AW4806"/>
      <c r="AX4806"/>
      <c r="AY4806"/>
      <c r="AZ4806"/>
      <c r="BA4806"/>
      <c r="BB4806"/>
      <c r="BC4806"/>
      <c r="BD4806"/>
      <c r="BE4806"/>
      <c r="BF4806"/>
      <c r="BG4806"/>
      <c r="BH4806"/>
      <c r="BI4806"/>
      <c r="BJ4806"/>
      <c r="BK4806"/>
      <c r="BL4806"/>
      <c r="BM4806"/>
      <c r="BN4806"/>
      <c r="BO4806"/>
    </row>
    <row r="4807" spans="1:67" ht="15" x14ac:dyDescent="0.25">
      <c r="A4807" s="245" t="s">
        <v>2037</v>
      </c>
      <c r="B4807" s="245" t="s">
        <v>2036</v>
      </c>
      <c r="C4807" s="245" t="s">
        <v>2430</v>
      </c>
      <c r="D4807" s="245" t="s">
        <v>2429</v>
      </c>
      <c r="E4807" s="246" t="s">
        <v>44</v>
      </c>
      <c r="F4807" s="245" t="s">
        <v>44</v>
      </c>
      <c r="G4807" s="245" t="s">
        <v>20172</v>
      </c>
      <c r="H4807" s="245" t="s">
        <v>20173</v>
      </c>
      <c r="I4807" s="245" t="s">
        <v>24</v>
      </c>
      <c r="J4807" s="245" t="s">
        <v>569</v>
      </c>
      <c r="K4807" s="246" t="s">
        <v>2506</v>
      </c>
      <c r="L4807" s="245" t="s">
        <v>568</v>
      </c>
      <c r="M4807"/>
      <c r="N4807"/>
      <c r="O4807"/>
      <c r="P4807"/>
      <c r="Q4807"/>
      <c r="R4807"/>
      <c r="S4807"/>
      <c r="T4807"/>
      <c r="U4807"/>
      <c r="V4807"/>
      <c r="W4807"/>
      <c r="X4807"/>
      <c r="Y4807"/>
      <c r="Z4807"/>
      <c r="AA4807"/>
      <c r="AB4807"/>
      <c r="AC4807"/>
      <c r="AD4807"/>
      <c r="AE4807"/>
      <c r="AF4807"/>
      <c r="AG4807"/>
      <c r="AH4807"/>
      <c r="AI4807"/>
      <c r="AJ4807"/>
      <c r="AK4807"/>
      <c r="AL4807"/>
      <c r="AM4807"/>
      <c r="AN4807"/>
      <c r="AO4807"/>
      <c r="AP4807"/>
      <c r="AQ4807"/>
      <c r="AR4807"/>
      <c r="AS4807"/>
      <c r="AT4807"/>
      <c r="AU4807"/>
      <c r="AV4807"/>
      <c r="AW4807"/>
      <c r="AX4807"/>
      <c r="AY4807"/>
      <c r="AZ4807"/>
      <c r="BA4807"/>
      <c r="BB4807"/>
      <c r="BC4807"/>
      <c r="BD4807"/>
      <c r="BE4807"/>
      <c r="BF4807"/>
      <c r="BG4807"/>
      <c r="BH4807"/>
      <c r="BI4807"/>
      <c r="BJ4807"/>
      <c r="BK4807"/>
      <c r="BL4807"/>
      <c r="BM4807"/>
      <c r="BN4807"/>
      <c r="BO4807"/>
    </row>
    <row r="4808" spans="1:67" ht="15" x14ac:dyDescent="0.25">
      <c r="A4808" s="245" t="s">
        <v>2037</v>
      </c>
      <c r="B4808" s="245" t="s">
        <v>2036</v>
      </c>
      <c r="C4808" s="245" t="s">
        <v>2430</v>
      </c>
      <c r="D4808" s="245" t="s">
        <v>2429</v>
      </c>
      <c r="E4808" s="246" t="s">
        <v>44</v>
      </c>
      <c r="F4808" s="245" t="s">
        <v>44</v>
      </c>
      <c r="G4808" s="245" t="s">
        <v>20174</v>
      </c>
      <c r="H4808" s="245" t="s">
        <v>20175</v>
      </c>
      <c r="I4808" s="245" t="s">
        <v>24</v>
      </c>
      <c r="J4808" s="245" t="s">
        <v>569</v>
      </c>
      <c r="K4808" s="246" t="s">
        <v>9086</v>
      </c>
      <c r="L4808" s="245" t="s">
        <v>568</v>
      </c>
      <c r="M4808"/>
      <c r="N4808"/>
      <c r="O4808"/>
      <c r="P4808"/>
      <c r="Q4808"/>
      <c r="R4808"/>
      <c r="S4808"/>
      <c r="T4808"/>
      <c r="U4808"/>
      <c r="V4808"/>
      <c r="W4808"/>
      <c r="X4808"/>
      <c r="Y4808"/>
      <c r="Z4808"/>
      <c r="AA4808"/>
      <c r="AB4808"/>
      <c r="AC4808"/>
      <c r="AD4808"/>
      <c r="AE4808"/>
      <c r="AF4808"/>
      <c r="AG4808"/>
      <c r="AH4808"/>
      <c r="AI4808"/>
      <c r="AJ4808"/>
      <c r="AK4808"/>
      <c r="AL4808"/>
      <c r="AM4808"/>
      <c r="AN4808"/>
      <c r="AO4808"/>
      <c r="AP4808"/>
      <c r="AQ4808"/>
      <c r="AR4808"/>
      <c r="AS4808"/>
      <c r="AT4808"/>
      <c r="AU4808"/>
      <c r="AV4808"/>
      <c r="AW4808"/>
      <c r="AX4808"/>
      <c r="AY4808"/>
      <c r="AZ4808"/>
      <c r="BA4808"/>
      <c r="BB4808"/>
      <c r="BC4808"/>
      <c r="BD4808"/>
      <c r="BE4808"/>
      <c r="BF4808"/>
      <c r="BG4808"/>
      <c r="BH4808"/>
      <c r="BI4808"/>
      <c r="BJ4808"/>
      <c r="BK4808"/>
      <c r="BL4808"/>
      <c r="BM4808"/>
      <c r="BN4808"/>
      <c r="BO4808"/>
    </row>
    <row r="4809" spans="1:67" ht="15" x14ac:dyDescent="0.25">
      <c r="A4809" s="245" t="s">
        <v>2037</v>
      </c>
      <c r="B4809" s="245" t="s">
        <v>2036</v>
      </c>
      <c r="C4809" s="245" t="s">
        <v>2430</v>
      </c>
      <c r="D4809" s="245" t="s">
        <v>2429</v>
      </c>
      <c r="E4809" s="246" t="s">
        <v>44</v>
      </c>
      <c r="F4809" s="245" t="s">
        <v>44</v>
      </c>
      <c r="G4809" s="245" t="s">
        <v>20176</v>
      </c>
      <c r="H4809" s="245" t="s">
        <v>20177</v>
      </c>
      <c r="I4809" s="245" t="s">
        <v>24</v>
      </c>
      <c r="J4809" s="245" t="s">
        <v>569</v>
      </c>
      <c r="K4809" s="246" t="s">
        <v>10338</v>
      </c>
      <c r="L4809" s="245" t="s">
        <v>568</v>
      </c>
      <c r="M4809"/>
      <c r="N4809"/>
      <c r="O4809"/>
      <c r="P4809"/>
      <c r="Q4809"/>
      <c r="R4809"/>
      <c r="S4809"/>
      <c r="T4809"/>
      <c r="U4809"/>
      <c r="V4809"/>
      <c r="W4809"/>
      <c r="X4809"/>
      <c r="Y4809"/>
      <c r="Z4809"/>
      <c r="AA4809"/>
      <c r="AB4809"/>
      <c r="AC4809"/>
      <c r="AD4809"/>
      <c r="AE4809"/>
      <c r="AF4809"/>
      <c r="AG4809"/>
      <c r="AH4809"/>
      <c r="AI4809"/>
      <c r="AJ4809"/>
      <c r="AK4809"/>
      <c r="AL4809"/>
      <c r="AM4809"/>
      <c r="AN4809"/>
      <c r="AO4809"/>
      <c r="AP4809"/>
      <c r="AQ4809"/>
      <c r="AR4809"/>
      <c r="AS4809"/>
      <c r="AT4809"/>
      <c r="AU4809"/>
      <c r="AV4809"/>
      <c r="AW4809"/>
      <c r="AX4809"/>
      <c r="AY4809"/>
      <c r="AZ4809"/>
      <c r="BA4809"/>
      <c r="BB4809"/>
      <c r="BC4809"/>
      <c r="BD4809"/>
      <c r="BE4809"/>
      <c r="BF4809"/>
      <c r="BG4809"/>
      <c r="BH4809"/>
      <c r="BI4809"/>
      <c r="BJ4809"/>
      <c r="BK4809"/>
      <c r="BL4809"/>
      <c r="BM4809"/>
      <c r="BN4809"/>
      <c r="BO4809"/>
    </row>
    <row r="4810" spans="1:67" ht="15" x14ac:dyDescent="0.25">
      <c r="A4810" s="245" t="s">
        <v>2037</v>
      </c>
      <c r="B4810" s="245" t="s">
        <v>2036</v>
      </c>
      <c r="C4810" s="245" t="s">
        <v>2430</v>
      </c>
      <c r="D4810" s="245" t="s">
        <v>2429</v>
      </c>
      <c r="E4810" s="246" t="s">
        <v>44</v>
      </c>
      <c r="F4810" s="245" t="s">
        <v>44</v>
      </c>
      <c r="G4810" s="245" t="s">
        <v>20178</v>
      </c>
      <c r="H4810" s="245" t="s">
        <v>20179</v>
      </c>
      <c r="I4810" s="245" t="s">
        <v>24</v>
      </c>
      <c r="J4810" s="245" t="s">
        <v>569</v>
      </c>
      <c r="K4810" s="246" t="s">
        <v>16340</v>
      </c>
      <c r="L4810" s="245" t="s">
        <v>568</v>
      </c>
      <c r="M4810"/>
      <c r="N4810"/>
      <c r="O4810"/>
      <c r="P4810"/>
      <c r="Q4810"/>
      <c r="R4810"/>
      <c r="S4810"/>
      <c r="T4810"/>
      <c r="U4810"/>
      <c r="V4810"/>
      <c r="W4810"/>
      <c r="X4810"/>
      <c r="Y4810"/>
      <c r="Z4810"/>
      <c r="AA4810"/>
      <c r="AB4810"/>
      <c r="AC4810"/>
      <c r="AD4810"/>
      <c r="AE4810"/>
      <c r="AF4810"/>
      <c r="AG4810"/>
      <c r="AH4810"/>
      <c r="AI4810"/>
      <c r="AJ4810"/>
      <c r="AK4810"/>
      <c r="AL4810"/>
      <c r="AM4810"/>
      <c r="AN4810"/>
      <c r="AO4810"/>
      <c r="AP4810"/>
      <c r="AQ4810"/>
      <c r="AR4810"/>
      <c r="AS4810"/>
      <c r="AT4810"/>
      <c r="AU4810"/>
      <c r="AV4810"/>
      <c r="AW4810"/>
      <c r="AX4810"/>
      <c r="AY4810"/>
      <c r="AZ4810"/>
      <c r="BA4810"/>
      <c r="BB4810"/>
      <c r="BC4810"/>
      <c r="BD4810"/>
      <c r="BE4810"/>
      <c r="BF4810"/>
      <c r="BG4810"/>
      <c r="BH4810"/>
      <c r="BI4810"/>
      <c r="BJ4810"/>
      <c r="BK4810"/>
      <c r="BL4810"/>
      <c r="BM4810"/>
      <c r="BN4810"/>
      <c r="BO4810"/>
    </row>
    <row r="4811" spans="1:67" ht="15" x14ac:dyDescent="0.25">
      <c r="A4811" s="245" t="s">
        <v>2037</v>
      </c>
      <c r="B4811" s="245" t="s">
        <v>2036</v>
      </c>
      <c r="C4811" s="245" t="s">
        <v>2430</v>
      </c>
      <c r="D4811" s="245" t="s">
        <v>2429</v>
      </c>
      <c r="E4811" s="246" t="s">
        <v>44</v>
      </c>
      <c r="F4811" s="245" t="s">
        <v>44</v>
      </c>
      <c r="G4811" s="245" t="s">
        <v>20180</v>
      </c>
      <c r="H4811" s="245" t="s">
        <v>20181</v>
      </c>
      <c r="I4811" s="245" t="s">
        <v>24</v>
      </c>
      <c r="J4811" s="245" t="s">
        <v>569</v>
      </c>
      <c r="K4811" s="246" t="s">
        <v>16340</v>
      </c>
      <c r="L4811" s="245" t="s">
        <v>568</v>
      </c>
      <c r="M4811"/>
      <c r="N4811"/>
      <c r="O4811"/>
      <c r="P4811"/>
      <c r="Q4811"/>
      <c r="R4811"/>
      <c r="S4811"/>
      <c r="T4811"/>
      <c r="U4811"/>
      <c r="V4811"/>
      <c r="W4811"/>
      <c r="X4811"/>
      <c r="Y4811"/>
      <c r="Z4811"/>
      <c r="AA4811"/>
      <c r="AB4811"/>
      <c r="AC4811"/>
      <c r="AD4811"/>
      <c r="AE4811"/>
      <c r="AF4811"/>
      <c r="AG4811"/>
      <c r="AH4811"/>
      <c r="AI4811"/>
      <c r="AJ4811"/>
      <c r="AK4811"/>
      <c r="AL4811"/>
      <c r="AM4811"/>
      <c r="AN4811"/>
      <c r="AO4811"/>
      <c r="AP4811"/>
      <c r="AQ4811"/>
      <c r="AR4811"/>
      <c r="AS4811"/>
      <c r="AT4811"/>
      <c r="AU4811"/>
      <c r="AV4811"/>
      <c r="AW4811"/>
      <c r="AX4811"/>
      <c r="AY4811"/>
      <c r="AZ4811"/>
      <c r="BA4811"/>
      <c r="BB4811"/>
      <c r="BC4811"/>
      <c r="BD4811"/>
      <c r="BE4811"/>
      <c r="BF4811"/>
      <c r="BG4811"/>
      <c r="BH4811"/>
      <c r="BI4811"/>
      <c r="BJ4811"/>
      <c r="BK4811"/>
      <c r="BL4811"/>
      <c r="BM4811"/>
      <c r="BN4811"/>
      <c r="BO4811"/>
    </row>
    <row r="4812" spans="1:67" ht="15" x14ac:dyDescent="0.25">
      <c r="A4812" s="245" t="s">
        <v>2037</v>
      </c>
      <c r="B4812" s="245" t="s">
        <v>2036</v>
      </c>
      <c r="C4812" s="245" t="s">
        <v>2430</v>
      </c>
      <c r="D4812" s="245" t="s">
        <v>2429</v>
      </c>
      <c r="E4812" s="246" t="s">
        <v>44</v>
      </c>
      <c r="F4812" s="245" t="s">
        <v>44</v>
      </c>
      <c r="G4812" s="245" t="s">
        <v>20182</v>
      </c>
      <c r="H4812" s="245" t="s">
        <v>20183</v>
      </c>
      <c r="I4812" s="245" t="s">
        <v>24</v>
      </c>
      <c r="J4812" s="245" t="s">
        <v>569</v>
      </c>
      <c r="K4812" s="246" t="s">
        <v>24866</v>
      </c>
      <c r="L4812" s="245" t="s">
        <v>568</v>
      </c>
      <c r="M4812"/>
      <c r="N4812"/>
      <c r="O4812"/>
      <c r="P4812"/>
      <c r="Q4812"/>
      <c r="R4812"/>
      <c r="S4812"/>
      <c r="T4812"/>
      <c r="U4812"/>
      <c r="V4812"/>
      <c r="W4812"/>
      <c r="X4812"/>
      <c r="Y4812"/>
      <c r="Z4812"/>
      <c r="AA4812"/>
      <c r="AB4812"/>
      <c r="AC4812"/>
      <c r="AD4812"/>
      <c r="AE4812"/>
      <c r="AF4812"/>
      <c r="AG4812"/>
      <c r="AH4812"/>
      <c r="AI4812"/>
      <c r="AJ4812"/>
      <c r="AK4812"/>
      <c r="AL4812"/>
      <c r="AM4812"/>
      <c r="AN4812"/>
      <c r="AO4812"/>
      <c r="AP4812"/>
      <c r="AQ4812"/>
      <c r="AR4812"/>
      <c r="AS4812"/>
      <c r="AT4812"/>
      <c r="AU4812"/>
      <c r="AV4812"/>
      <c r="AW4812"/>
      <c r="AX4812"/>
      <c r="AY4812"/>
      <c r="AZ4812"/>
      <c r="BA4812"/>
      <c r="BB4812"/>
      <c r="BC4812"/>
      <c r="BD4812"/>
      <c r="BE4812"/>
      <c r="BF4812"/>
      <c r="BG4812"/>
      <c r="BH4812"/>
      <c r="BI4812"/>
      <c r="BJ4812"/>
      <c r="BK4812"/>
      <c r="BL4812"/>
      <c r="BM4812"/>
      <c r="BN4812"/>
      <c r="BO4812"/>
    </row>
    <row r="4813" spans="1:67" ht="15" x14ac:dyDescent="0.25">
      <c r="A4813" s="245" t="s">
        <v>2037</v>
      </c>
      <c r="B4813" s="245" t="s">
        <v>2036</v>
      </c>
      <c r="C4813" s="245" t="s">
        <v>2430</v>
      </c>
      <c r="D4813" s="245" t="s">
        <v>2429</v>
      </c>
      <c r="E4813" s="246" t="s">
        <v>44</v>
      </c>
      <c r="F4813" s="245" t="s">
        <v>44</v>
      </c>
      <c r="G4813" s="245" t="s">
        <v>20185</v>
      </c>
      <c r="H4813" s="245" t="s">
        <v>20186</v>
      </c>
      <c r="I4813" s="245" t="s">
        <v>24</v>
      </c>
      <c r="J4813" s="245" t="s">
        <v>569</v>
      </c>
      <c r="K4813" s="246" t="s">
        <v>24867</v>
      </c>
      <c r="L4813" s="245" t="s">
        <v>568</v>
      </c>
      <c r="M4813"/>
      <c r="N4813"/>
      <c r="O4813"/>
      <c r="P4813"/>
      <c r="Q4813"/>
      <c r="R4813"/>
      <c r="S4813"/>
      <c r="T4813"/>
      <c r="U4813"/>
      <c r="V4813"/>
      <c r="W4813"/>
      <c r="X4813"/>
      <c r="Y4813"/>
      <c r="Z4813"/>
      <c r="AA4813"/>
      <c r="AB4813"/>
      <c r="AC4813"/>
      <c r="AD4813"/>
      <c r="AE4813"/>
      <c r="AF4813"/>
      <c r="AG4813"/>
      <c r="AH4813"/>
      <c r="AI4813"/>
      <c r="AJ4813"/>
      <c r="AK4813"/>
      <c r="AL4813"/>
      <c r="AM4813"/>
      <c r="AN4813"/>
      <c r="AO4813"/>
      <c r="AP4813"/>
      <c r="AQ4813"/>
      <c r="AR4813"/>
      <c r="AS4813"/>
      <c r="AT4813"/>
      <c r="AU4813"/>
      <c r="AV4813"/>
      <c r="AW4813"/>
      <c r="AX4813"/>
      <c r="AY4813"/>
      <c r="AZ4813"/>
      <c r="BA4813"/>
      <c r="BB4813"/>
      <c r="BC4813"/>
      <c r="BD4813"/>
      <c r="BE4813"/>
      <c r="BF4813"/>
      <c r="BG4813"/>
      <c r="BH4813"/>
      <c r="BI4813"/>
      <c r="BJ4813"/>
      <c r="BK4813"/>
      <c r="BL4813"/>
      <c r="BM4813"/>
      <c r="BN4813"/>
      <c r="BO4813"/>
    </row>
    <row r="4814" spans="1:67" ht="15" x14ac:dyDescent="0.25">
      <c r="A4814" s="245" t="s">
        <v>2037</v>
      </c>
      <c r="B4814" s="245" t="s">
        <v>2036</v>
      </c>
      <c r="C4814" s="245" t="s">
        <v>2430</v>
      </c>
      <c r="D4814" s="245" t="s">
        <v>2429</v>
      </c>
      <c r="E4814" s="246" t="s">
        <v>44</v>
      </c>
      <c r="F4814" s="245" t="s">
        <v>44</v>
      </c>
      <c r="G4814" s="245" t="s">
        <v>20188</v>
      </c>
      <c r="H4814" s="245" t="s">
        <v>20189</v>
      </c>
      <c r="I4814" s="245" t="s">
        <v>24</v>
      </c>
      <c r="J4814" s="245" t="s">
        <v>569</v>
      </c>
      <c r="K4814" s="246" t="s">
        <v>21665</v>
      </c>
      <c r="L4814" s="245" t="s">
        <v>568</v>
      </c>
      <c r="M4814"/>
      <c r="N4814"/>
      <c r="O4814"/>
      <c r="P4814"/>
      <c r="Q4814"/>
      <c r="R4814"/>
      <c r="S4814"/>
      <c r="T4814"/>
      <c r="U4814"/>
      <c r="V4814"/>
      <c r="W4814"/>
      <c r="X4814"/>
      <c r="Y4814"/>
      <c r="Z4814"/>
      <c r="AA4814"/>
      <c r="AB4814"/>
      <c r="AC4814"/>
      <c r="AD4814"/>
      <c r="AE4814"/>
      <c r="AF4814"/>
      <c r="AG4814"/>
      <c r="AH4814"/>
      <c r="AI4814"/>
      <c r="AJ4814"/>
      <c r="AK4814"/>
      <c r="AL4814"/>
      <c r="AM4814"/>
      <c r="AN4814"/>
      <c r="AO4814"/>
      <c r="AP4814"/>
      <c r="AQ4814"/>
      <c r="AR4814"/>
      <c r="AS4814"/>
      <c r="AT4814"/>
      <c r="AU4814"/>
      <c r="AV4814"/>
      <c r="AW4814"/>
      <c r="AX4814"/>
      <c r="AY4814"/>
      <c r="AZ4814"/>
      <c r="BA4814"/>
      <c r="BB4814"/>
      <c r="BC4814"/>
      <c r="BD4814"/>
      <c r="BE4814"/>
      <c r="BF4814"/>
      <c r="BG4814"/>
      <c r="BH4814"/>
      <c r="BI4814"/>
      <c r="BJ4814"/>
      <c r="BK4814"/>
      <c r="BL4814"/>
      <c r="BM4814"/>
      <c r="BN4814"/>
      <c r="BO4814"/>
    </row>
    <row r="4815" spans="1:67" ht="15" x14ac:dyDescent="0.25">
      <c r="A4815" s="245" t="s">
        <v>2037</v>
      </c>
      <c r="B4815" s="245" t="s">
        <v>2036</v>
      </c>
      <c r="C4815" s="245" t="s">
        <v>2430</v>
      </c>
      <c r="D4815" s="245" t="s">
        <v>2429</v>
      </c>
      <c r="E4815" s="246" t="s">
        <v>44</v>
      </c>
      <c r="F4815" s="245" t="s">
        <v>44</v>
      </c>
      <c r="G4815" s="245" t="s">
        <v>20190</v>
      </c>
      <c r="H4815" s="245" t="s">
        <v>20191</v>
      </c>
      <c r="I4815" s="245" t="s">
        <v>24</v>
      </c>
      <c r="J4815" s="245" t="s">
        <v>569</v>
      </c>
      <c r="K4815" s="246" t="s">
        <v>12682</v>
      </c>
      <c r="L4815" s="245" t="s">
        <v>568</v>
      </c>
      <c r="M4815"/>
      <c r="N4815"/>
      <c r="O4815"/>
      <c r="P4815"/>
      <c r="Q4815"/>
      <c r="R4815"/>
      <c r="S4815"/>
      <c r="T4815"/>
      <c r="U4815"/>
      <c r="V4815"/>
      <c r="W4815"/>
      <c r="X4815"/>
      <c r="Y4815"/>
      <c r="Z4815"/>
      <c r="AA4815"/>
      <c r="AB4815"/>
      <c r="AC4815"/>
      <c r="AD4815"/>
      <c r="AE4815"/>
      <c r="AF4815"/>
      <c r="AG4815"/>
      <c r="AH4815"/>
      <c r="AI4815"/>
      <c r="AJ4815"/>
      <c r="AK4815"/>
      <c r="AL4815"/>
      <c r="AM4815"/>
      <c r="AN4815"/>
      <c r="AO4815"/>
      <c r="AP4815"/>
      <c r="AQ4815"/>
      <c r="AR4815"/>
      <c r="AS4815"/>
      <c r="AT4815"/>
      <c r="AU4815"/>
      <c r="AV4815"/>
      <c r="AW4815"/>
      <c r="AX4815"/>
      <c r="AY4815"/>
      <c r="AZ4815"/>
      <c r="BA4815"/>
      <c r="BB4815"/>
      <c r="BC4815"/>
      <c r="BD4815"/>
      <c r="BE4815"/>
      <c r="BF4815"/>
      <c r="BG4815"/>
      <c r="BH4815"/>
      <c r="BI4815"/>
      <c r="BJ4815"/>
      <c r="BK4815"/>
      <c r="BL4815"/>
      <c r="BM4815"/>
      <c r="BN4815"/>
      <c r="BO4815"/>
    </row>
    <row r="4816" spans="1:67" ht="15" x14ac:dyDescent="0.25">
      <c r="A4816" s="245" t="s">
        <v>2037</v>
      </c>
      <c r="B4816" s="245" t="s">
        <v>2036</v>
      </c>
      <c r="C4816" s="245" t="s">
        <v>2430</v>
      </c>
      <c r="D4816" s="245" t="s">
        <v>2429</v>
      </c>
      <c r="E4816" s="246" t="s">
        <v>44</v>
      </c>
      <c r="F4816" s="245" t="s">
        <v>44</v>
      </c>
      <c r="G4816" s="245" t="s">
        <v>20193</v>
      </c>
      <c r="H4816" s="245" t="s">
        <v>20194</v>
      </c>
      <c r="I4816" s="245" t="s">
        <v>24</v>
      </c>
      <c r="J4816" s="245" t="s">
        <v>569</v>
      </c>
      <c r="K4816" s="246" t="s">
        <v>8890</v>
      </c>
      <c r="L4816" s="245" t="s">
        <v>568</v>
      </c>
      <c r="M4816"/>
      <c r="N4816"/>
      <c r="O4816"/>
      <c r="P4816"/>
      <c r="Q4816"/>
      <c r="R4816"/>
      <c r="S4816"/>
      <c r="T4816"/>
      <c r="U4816"/>
      <c r="V4816"/>
      <c r="W4816"/>
      <c r="X4816"/>
      <c r="Y4816"/>
      <c r="Z4816"/>
      <c r="AA4816"/>
      <c r="AB4816"/>
      <c r="AC4816"/>
      <c r="AD4816"/>
      <c r="AE4816"/>
      <c r="AF4816"/>
      <c r="AG4816"/>
      <c r="AH4816"/>
      <c r="AI4816"/>
      <c r="AJ4816"/>
      <c r="AK4816"/>
      <c r="AL4816"/>
      <c r="AM4816"/>
      <c r="AN4816"/>
      <c r="AO4816"/>
      <c r="AP4816"/>
      <c r="AQ4816"/>
      <c r="AR4816"/>
      <c r="AS4816"/>
      <c r="AT4816"/>
      <c r="AU4816"/>
      <c r="AV4816"/>
      <c r="AW4816"/>
      <c r="AX4816"/>
      <c r="AY4816"/>
      <c r="AZ4816"/>
      <c r="BA4816"/>
      <c r="BB4816"/>
      <c r="BC4816"/>
      <c r="BD4816"/>
      <c r="BE4816"/>
      <c r="BF4816"/>
      <c r="BG4816"/>
      <c r="BH4816"/>
      <c r="BI4816"/>
      <c r="BJ4816"/>
      <c r="BK4816"/>
      <c r="BL4816"/>
      <c r="BM4816"/>
      <c r="BN4816"/>
      <c r="BO4816"/>
    </row>
    <row r="4817" spans="1:67" ht="15" x14ac:dyDescent="0.25">
      <c r="A4817" s="245" t="s">
        <v>2037</v>
      </c>
      <c r="B4817" s="245" t="s">
        <v>2036</v>
      </c>
      <c r="C4817" s="245" t="s">
        <v>2430</v>
      </c>
      <c r="D4817" s="245" t="s">
        <v>2429</v>
      </c>
      <c r="E4817" s="246" t="s">
        <v>44</v>
      </c>
      <c r="F4817" s="245" t="s">
        <v>44</v>
      </c>
      <c r="G4817" s="245" t="s">
        <v>20195</v>
      </c>
      <c r="H4817" s="245" t="s">
        <v>20196</v>
      </c>
      <c r="I4817" s="245" t="s">
        <v>24</v>
      </c>
      <c r="J4817" s="245" t="s">
        <v>569</v>
      </c>
      <c r="K4817" s="246" t="s">
        <v>24868</v>
      </c>
      <c r="L4817" s="245" t="s">
        <v>568</v>
      </c>
      <c r="M4817"/>
      <c r="N4817"/>
      <c r="O4817"/>
      <c r="P4817"/>
      <c r="Q4817"/>
      <c r="R4817"/>
      <c r="S4817"/>
      <c r="T4817"/>
      <c r="U4817"/>
      <c r="V4817"/>
      <c r="W4817"/>
      <c r="X4817"/>
      <c r="Y4817"/>
      <c r="Z4817"/>
      <c r="AA4817"/>
      <c r="AB4817"/>
      <c r="AC4817"/>
      <c r="AD4817"/>
      <c r="AE4817"/>
      <c r="AF4817"/>
      <c r="AG4817"/>
      <c r="AH4817"/>
      <c r="AI4817"/>
      <c r="AJ4817"/>
      <c r="AK4817"/>
      <c r="AL4817"/>
      <c r="AM4817"/>
      <c r="AN4817"/>
      <c r="AO4817"/>
      <c r="AP4817"/>
      <c r="AQ4817"/>
      <c r="AR4817"/>
      <c r="AS4817"/>
      <c r="AT4817"/>
      <c r="AU4817"/>
      <c r="AV4817"/>
      <c r="AW4817"/>
      <c r="AX4817"/>
      <c r="AY4817"/>
      <c r="AZ4817"/>
      <c r="BA4817"/>
      <c r="BB4817"/>
      <c r="BC4817"/>
      <c r="BD4817"/>
      <c r="BE4817"/>
      <c r="BF4817"/>
      <c r="BG4817"/>
      <c r="BH4817"/>
      <c r="BI4817"/>
      <c r="BJ4817"/>
      <c r="BK4817"/>
      <c r="BL4817"/>
      <c r="BM4817"/>
      <c r="BN4817"/>
      <c r="BO4817"/>
    </row>
    <row r="4818" spans="1:67" ht="15" x14ac:dyDescent="0.25">
      <c r="A4818" s="245" t="s">
        <v>2037</v>
      </c>
      <c r="B4818" s="245" t="s">
        <v>2036</v>
      </c>
      <c r="C4818" s="245" t="s">
        <v>2430</v>
      </c>
      <c r="D4818" s="245" t="s">
        <v>2429</v>
      </c>
      <c r="E4818" s="246" t="s">
        <v>44</v>
      </c>
      <c r="F4818" s="245" t="s">
        <v>44</v>
      </c>
      <c r="G4818" s="245" t="s">
        <v>20198</v>
      </c>
      <c r="H4818" s="245" t="s">
        <v>20199</v>
      </c>
      <c r="I4818" s="245" t="s">
        <v>24</v>
      </c>
      <c r="J4818" s="245" t="s">
        <v>569</v>
      </c>
      <c r="K4818" s="246" t="s">
        <v>9447</v>
      </c>
      <c r="L4818" s="245" t="s">
        <v>568</v>
      </c>
      <c r="M4818"/>
      <c r="N4818"/>
      <c r="O4818"/>
      <c r="P4818"/>
      <c r="Q4818"/>
      <c r="R4818"/>
      <c r="S4818"/>
      <c r="T4818"/>
      <c r="U4818"/>
      <c r="V4818"/>
      <c r="W4818"/>
      <c r="X4818"/>
      <c r="Y4818"/>
      <c r="Z4818"/>
      <c r="AA4818"/>
      <c r="AB4818"/>
      <c r="AC4818"/>
      <c r="AD4818"/>
      <c r="AE4818"/>
      <c r="AF4818"/>
      <c r="AG4818"/>
      <c r="AH4818"/>
      <c r="AI4818"/>
      <c r="AJ4818"/>
      <c r="AK4818"/>
      <c r="AL4818"/>
      <c r="AM4818"/>
      <c r="AN4818"/>
      <c r="AO4818"/>
      <c r="AP4818"/>
      <c r="AQ4818"/>
      <c r="AR4818"/>
      <c r="AS4818"/>
      <c r="AT4818"/>
      <c r="AU4818"/>
      <c r="AV4818"/>
      <c r="AW4818"/>
      <c r="AX4818"/>
      <c r="AY4818"/>
      <c r="AZ4818"/>
      <c r="BA4818"/>
      <c r="BB4818"/>
      <c r="BC4818"/>
      <c r="BD4818"/>
      <c r="BE4818"/>
      <c r="BF4818"/>
      <c r="BG4818"/>
      <c r="BH4818"/>
      <c r="BI4818"/>
      <c r="BJ4818"/>
      <c r="BK4818"/>
      <c r="BL4818"/>
      <c r="BM4818"/>
      <c r="BN4818"/>
      <c r="BO4818"/>
    </row>
    <row r="4819" spans="1:67" ht="15" x14ac:dyDescent="0.25">
      <c r="A4819" s="245" t="s">
        <v>2037</v>
      </c>
      <c r="B4819" s="245" t="s">
        <v>2036</v>
      </c>
      <c r="C4819" s="245" t="s">
        <v>2430</v>
      </c>
      <c r="D4819" s="245" t="s">
        <v>2429</v>
      </c>
      <c r="E4819" s="246" t="s">
        <v>44</v>
      </c>
      <c r="F4819" s="245" t="s">
        <v>44</v>
      </c>
      <c r="G4819" s="245" t="s">
        <v>20201</v>
      </c>
      <c r="H4819" s="245" t="s">
        <v>20202</v>
      </c>
      <c r="I4819" s="245" t="s">
        <v>24</v>
      </c>
      <c r="J4819" s="245" t="s">
        <v>569</v>
      </c>
      <c r="K4819" s="246" t="s">
        <v>9101</v>
      </c>
      <c r="L4819" s="245" t="s">
        <v>568</v>
      </c>
      <c r="M4819"/>
      <c r="N4819"/>
      <c r="O4819"/>
      <c r="P4819"/>
      <c r="Q4819"/>
      <c r="R4819"/>
      <c r="S4819"/>
      <c r="T4819"/>
      <c r="U4819"/>
      <c r="V4819"/>
      <c r="W4819"/>
      <c r="X4819"/>
      <c r="Y4819"/>
      <c r="Z4819"/>
      <c r="AA4819"/>
      <c r="AB4819"/>
      <c r="AC4819"/>
      <c r="AD4819"/>
      <c r="AE4819"/>
      <c r="AF4819"/>
      <c r="AG4819"/>
      <c r="AH4819"/>
      <c r="AI4819"/>
      <c r="AJ4819"/>
      <c r="AK4819"/>
      <c r="AL4819"/>
      <c r="AM4819"/>
      <c r="AN4819"/>
      <c r="AO4819"/>
      <c r="AP4819"/>
      <c r="AQ4819"/>
      <c r="AR4819"/>
      <c r="AS4819"/>
      <c r="AT4819"/>
      <c r="AU4819"/>
      <c r="AV4819"/>
      <c r="AW4819"/>
      <c r="AX4819"/>
      <c r="AY4819"/>
      <c r="AZ4819"/>
      <c r="BA4819"/>
      <c r="BB4819"/>
      <c r="BC4819"/>
      <c r="BD4819"/>
      <c r="BE4819"/>
      <c r="BF4819"/>
      <c r="BG4819"/>
      <c r="BH4819"/>
      <c r="BI4819"/>
      <c r="BJ4819"/>
      <c r="BK4819"/>
      <c r="BL4819"/>
      <c r="BM4819"/>
      <c r="BN4819"/>
      <c r="BO4819"/>
    </row>
    <row r="4820" spans="1:67" ht="15" x14ac:dyDescent="0.25">
      <c r="A4820" s="245" t="s">
        <v>2037</v>
      </c>
      <c r="B4820" s="245" t="s">
        <v>2036</v>
      </c>
      <c r="C4820" s="245" t="s">
        <v>2430</v>
      </c>
      <c r="D4820" s="245" t="s">
        <v>2429</v>
      </c>
      <c r="E4820" s="246" t="s">
        <v>44</v>
      </c>
      <c r="F4820" s="245" t="s">
        <v>44</v>
      </c>
      <c r="G4820" s="245" t="s">
        <v>20204</v>
      </c>
      <c r="H4820" s="245" t="s">
        <v>20205</v>
      </c>
      <c r="I4820" s="245" t="s">
        <v>24</v>
      </c>
      <c r="J4820" s="245" t="s">
        <v>569</v>
      </c>
      <c r="K4820" s="246" t="s">
        <v>7018</v>
      </c>
      <c r="L4820" s="245" t="s">
        <v>568</v>
      </c>
      <c r="M4820"/>
      <c r="N4820"/>
      <c r="O4820"/>
      <c r="P4820"/>
      <c r="Q4820"/>
      <c r="R4820"/>
      <c r="S4820"/>
      <c r="T4820"/>
      <c r="U4820"/>
      <c r="V4820"/>
      <c r="W4820"/>
      <c r="X4820"/>
      <c r="Y4820"/>
      <c r="Z4820"/>
      <c r="AA4820"/>
      <c r="AB4820"/>
      <c r="AC4820"/>
      <c r="AD4820"/>
      <c r="AE4820"/>
      <c r="AF4820"/>
      <c r="AG4820"/>
      <c r="AH4820"/>
      <c r="AI4820"/>
      <c r="AJ4820"/>
      <c r="AK4820"/>
      <c r="AL4820"/>
      <c r="AM4820"/>
      <c r="AN4820"/>
      <c r="AO4820"/>
      <c r="AP4820"/>
      <c r="AQ4820"/>
      <c r="AR4820"/>
      <c r="AS4820"/>
      <c r="AT4820"/>
      <c r="AU4820"/>
      <c r="AV4820"/>
      <c r="AW4820"/>
      <c r="AX4820"/>
      <c r="AY4820"/>
      <c r="AZ4820"/>
      <c r="BA4820"/>
      <c r="BB4820"/>
      <c r="BC4820"/>
      <c r="BD4820"/>
      <c r="BE4820"/>
      <c r="BF4820"/>
      <c r="BG4820"/>
      <c r="BH4820"/>
      <c r="BI4820"/>
      <c r="BJ4820"/>
      <c r="BK4820"/>
      <c r="BL4820"/>
      <c r="BM4820"/>
      <c r="BN4820"/>
      <c r="BO4820"/>
    </row>
    <row r="4821" spans="1:67" ht="15" x14ac:dyDescent="0.25">
      <c r="A4821" s="245" t="s">
        <v>2037</v>
      </c>
      <c r="B4821" s="245" t="s">
        <v>2036</v>
      </c>
      <c r="C4821" s="245" t="s">
        <v>2430</v>
      </c>
      <c r="D4821" s="245" t="s">
        <v>2429</v>
      </c>
      <c r="E4821" s="246" t="s">
        <v>44</v>
      </c>
      <c r="F4821" s="245" t="s">
        <v>44</v>
      </c>
      <c r="G4821" s="245" t="s">
        <v>20206</v>
      </c>
      <c r="H4821" s="245" t="s">
        <v>20207</v>
      </c>
      <c r="I4821" s="245" t="s">
        <v>24</v>
      </c>
      <c r="J4821" s="245" t="s">
        <v>569</v>
      </c>
      <c r="K4821" s="246" t="s">
        <v>8533</v>
      </c>
      <c r="L4821" s="245" t="s">
        <v>568</v>
      </c>
      <c r="M4821"/>
      <c r="N4821"/>
      <c r="O4821"/>
      <c r="P4821"/>
      <c r="Q4821"/>
      <c r="R4821"/>
      <c r="S4821"/>
      <c r="T4821"/>
      <c r="U4821"/>
      <c r="V4821"/>
      <c r="W4821"/>
      <c r="X4821"/>
      <c r="Y4821"/>
      <c r="Z4821"/>
      <c r="AA4821"/>
      <c r="AB4821"/>
      <c r="AC4821"/>
      <c r="AD4821"/>
      <c r="AE4821"/>
      <c r="AF4821"/>
      <c r="AG4821"/>
      <c r="AH4821"/>
      <c r="AI4821"/>
      <c r="AJ4821"/>
      <c r="AK4821"/>
      <c r="AL4821"/>
      <c r="AM4821"/>
      <c r="AN4821"/>
      <c r="AO4821"/>
      <c r="AP4821"/>
      <c r="AQ4821"/>
      <c r="AR4821"/>
      <c r="AS4821"/>
      <c r="AT4821"/>
      <c r="AU4821"/>
      <c r="AV4821"/>
      <c r="AW4821"/>
      <c r="AX4821"/>
      <c r="AY4821"/>
      <c r="AZ4821"/>
      <c r="BA4821"/>
      <c r="BB4821"/>
      <c r="BC4821"/>
      <c r="BD4821"/>
      <c r="BE4821"/>
      <c r="BF4821"/>
      <c r="BG4821"/>
      <c r="BH4821"/>
      <c r="BI4821"/>
      <c r="BJ4821"/>
      <c r="BK4821"/>
      <c r="BL4821"/>
      <c r="BM4821"/>
      <c r="BN4821"/>
      <c r="BO4821"/>
    </row>
    <row r="4822" spans="1:67" ht="15" x14ac:dyDescent="0.25">
      <c r="A4822" s="245" t="s">
        <v>2037</v>
      </c>
      <c r="B4822" s="245" t="s">
        <v>2036</v>
      </c>
      <c r="C4822" s="245" t="s">
        <v>2430</v>
      </c>
      <c r="D4822" s="245" t="s">
        <v>2429</v>
      </c>
      <c r="E4822" s="246" t="s">
        <v>44</v>
      </c>
      <c r="F4822" s="245" t="s">
        <v>44</v>
      </c>
      <c r="G4822" s="245" t="s">
        <v>20208</v>
      </c>
      <c r="H4822" s="245" t="s">
        <v>20209</v>
      </c>
      <c r="I4822" s="245" t="s">
        <v>24</v>
      </c>
      <c r="J4822" s="245" t="s">
        <v>569</v>
      </c>
      <c r="K4822" s="246" t="s">
        <v>18820</v>
      </c>
      <c r="L4822" s="245" t="s">
        <v>568</v>
      </c>
      <c r="M4822"/>
      <c r="N4822"/>
      <c r="O4822"/>
      <c r="P4822"/>
      <c r="Q4822"/>
      <c r="R4822"/>
      <c r="S4822"/>
      <c r="T4822"/>
      <c r="U4822"/>
      <c r="V4822"/>
      <c r="W4822"/>
      <c r="X4822"/>
      <c r="Y4822"/>
      <c r="Z4822"/>
      <c r="AA4822"/>
      <c r="AB4822"/>
      <c r="AC4822"/>
      <c r="AD4822"/>
      <c r="AE4822"/>
      <c r="AF4822"/>
      <c r="AG4822"/>
      <c r="AH4822"/>
      <c r="AI4822"/>
      <c r="AJ4822"/>
      <c r="AK4822"/>
      <c r="AL4822"/>
      <c r="AM4822"/>
      <c r="AN4822"/>
      <c r="AO4822"/>
      <c r="AP4822"/>
      <c r="AQ4822"/>
      <c r="AR4822"/>
      <c r="AS4822"/>
      <c r="AT4822"/>
      <c r="AU4822"/>
      <c r="AV4822"/>
      <c r="AW4822"/>
      <c r="AX4822"/>
      <c r="AY4822"/>
      <c r="AZ4822"/>
      <c r="BA4822"/>
      <c r="BB4822"/>
      <c r="BC4822"/>
      <c r="BD4822"/>
      <c r="BE4822"/>
      <c r="BF4822"/>
      <c r="BG4822"/>
      <c r="BH4822"/>
      <c r="BI4822"/>
      <c r="BJ4822"/>
      <c r="BK4822"/>
      <c r="BL4822"/>
      <c r="BM4822"/>
      <c r="BN4822"/>
      <c r="BO4822"/>
    </row>
    <row r="4823" spans="1:67" ht="15" x14ac:dyDescent="0.25">
      <c r="A4823" s="245" t="s">
        <v>2037</v>
      </c>
      <c r="B4823" s="245" t="s">
        <v>2036</v>
      </c>
      <c r="C4823" s="245" t="s">
        <v>2430</v>
      </c>
      <c r="D4823" s="245" t="s">
        <v>2429</v>
      </c>
      <c r="E4823" s="246" t="s">
        <v>44</v>
      </c>
      <c r="F4823" s="245" t="s">
        <v>44</v>
      </c>
      <c r="G4823" s="245" t="s">
        <v>20210</v>
      </c>
      <c r="H4823" s="245" t="s">
        <v>20211</v>
      </c>
      <c r="I4823" s="245" t="s">
        <v>24</v>
      </c>
      <c r="J4823" s="245" t="s">
        <v>569</v>
      </c>
      <c r="K4823" s="246" t="s">
        <v>20781</v>
      </c>
      <c r="L4823" s="245" t="s">
        <v>568</v>
      </c>
      <c r="M4823"/>
      <c r="N4823"/>
      <c r="O4823"/>
      <c r="P4823"/>
      <c r="Q4823"/>
      <c r="R4823"/>
      <c r="S4823"/>
      <c r="T4823"/>
      <c r="U4823"/>
      <c r="V4823"/>
      <c r="W4823"/>
      <c r="X4823"/>
      <c r="Y4823"/>
      <c r="Z4823"/>
      <c r="AA4823"/>
      <c r="AB4823"/>
      <c r="AC4823"/>
      <c r="AD4823"/>
      <c r="AE4823"/>
      <c r="AF4823"/>
      <c r="AG4823"/>
      <c r="AH4823"/>
      <c r="AI4823"/>
      <c r="AJ4823"/>
      <c r="AK4823"/>
      <c r="AL4823"/>
      <c r="AM4823"/>
      <c r="AN4823"/>
      <c r="AO4823"/>
      <c r="AP4823"/>
      <c r="AQ4823"/>
      <c r="AR4823"/>
      <c r="AS4823"/>
      <c r="AT4823"/>
      <c r="AU4823"/>
      <c r="AV4823"/>
      <c r="AW4823"/>
      <c r="AX4823"/>
      <c r="AY4823"/>
      <c r="AZ4823"/>
      <c r="BA4823"/>
      <c r="BB4823"/>
      <c r="BC4823"/>
      <c r="BD4823"/>
      <c r="BE4823"/>
      <c r="BF4823"/>
      <c r="BG4823"/>
      <c r="BH4823"/>
      <c r="BI4823"/>
      <c r="BJ4823"/>
      <c r="BK4823"/>
      <c r="BL4823"/>
      <c r="BM4823"/>
      <c r="BN4823"/>
      <c r="BO4823"/>
    </row>
    <row r="4824" spans="1:67" ht="15" x14ac:dyDescent="0.25">
      <c r="A4824" s="245" t="s">
        <v>2037</v>
      </c>
      <c r="B4824" s="245" t="s">
        <v>2036</v>
      </c>
      <c r="C4824" s="245" t="s">
        <v>2430</v>
      </c>
      <c r="D4824" s="245" t="s">
        <v>2429</v>
      </c>
      <c r="E4824" s="246" t="s">
        <v>44</v>
      </c>
      <c r="F4824" s="245" t="s">
        <v>44</v>
      </c>
      <c r="G4824" s="245" t="s">
        <v>20212</v>
      </c>
      <c r="H4824" s="245" t="s">
        <v>20213</v>
      </c>
      <c r="I4824" s="245" t="s">
        <v>24</v>
      </c>
      <c r="J4824" s="245" t="s">
        <v>569</v>
      </c>
      <c r="K4824" s="246" t="s">
        <v>24869</v>
      </c>
      <c r="L4824" s="245" t="s">
        <v>568</v>
      </c>
      <c r="M4824"/>
      <c r="N4824"/>
      <c r="O4824"/>
      <c r="P4824"/>
      <c r="Q4824"/>
      <c r="R4824"/>
      <c r="S4824"/>
      <c r="T4824"/>
      <c r="U4824"/>
      <c r="V4824"/>
      <c r="W4824"/>
      <c r="X4824"/>
      <c r="Y4824"/>
      <c r="Z4824"/>
      <c r="AA4824"/>
      <c r="AB4824"/>
      <c r="AC4824"/>
      <c r="AD4824"/>
      <c r="AE4824"/>
      <c r="AF4824"/>
      <c r="AG4824"/>
      <c r="AH4824"/>
      <c r="AI4824"/>
      <c r="AJ4824"/>
      <c r="AK4824"/>
      <c r="AL4824"/>
      <c r="AM4824"/>
      <c r="AN4824"/>
      <c r="AO4824"/>
      <c r="AP4824"/>
      <c r="AQ4824"/>
      <c r="AR4824"/>
      <c r="AS4824"/>
      <c r="AT4824"/>
      <c r="AU4824"/>
      <c r="AV4824"/>
      <c r="AW4824"/>
      <c r="AX4824"/>
      <c r="AY4824"/>
      <c r="AZ4824"/>
      <c r="BA4824"/>
      <c r="BB4824"/>
      <c r="BC4824"/>
      <c r="BD4824"/>
      <c r="BE4824"/>
      <c r="BF4824"/>
      <c r="BG4824"/>
      <c r="BH4824"/>
      <c r="BI4824"/>
      <c r="BJ4824"/>
      <c r="BK4824"/>
      <c r="BL4824"/>
      <c r="BM4824"/>
      <c r="BN4824"/>
      <c r="BO4824"/>
    </row>
    <row r="4825" spans="1:67" ht="15" x14ac:dyDescent="0.25">
      <c r="A4825" s="245" t="s">
        <v>2037</v>
      </c>
      <c r="B4825" s="245" t="s">
        <v>2036</v>
      </c>
      <c r="C4825" s="245" t="s">
        <v>2430</v>
      </c>
      <c r="D4825" s="245" t="s">
        <v>2429</v>
      </c>
      <c r="E4825" s="246" t="s">
        <v>44</v>
      </c>
      <c r="F4825" s="245" t="s">
        <v>44</v>
      </c>
      <c r="G4825" s="245" t="s">
        <v>20214</v>
      </c>
      <c r="H4825" s="245" t="s">
        <v>20215</v>
      </c>
      <c r="I4825" s="245" t="s">
        <v>24</v>
      </c>
      <c r="J4825" s="245" t="s">
        <v>569</v>
      </c>
      <c r="K4825" s="246" t="s">
        <v>9071</v>
      </c>
      <c r="L4825" s="245" t="s">
        <v>568</v>
      </c>
      <c r="M4825"/>
      <c r="N4825"/>
      <c r="O4825"/>
      <c r="P4825"/>
      <c r="Q4825"/>
      <c r="R4825"/>
      <c r="S4825"/>
      <c r="T4825"/>
      <c r="U4825"/>
      <c r="V4825"/>
      <c r="W4825"/>
      <c r="X4825"/>
      <c r="Y4825"/>
      <c r="Z4825"/>
      <c r="AA4825"/>
      <c r="AB4825"/>
      <c r="AC4825"/>
      <c r="AD4825"/>
      <c r="AE4825"/>
      <c r="AF4825"/>
      <c r="AG4825"/>
      <c r="AH4825"/>
      <c r="AI4825"/>
      <c r="AJ4825"/>
      <c r="AK4825"/>
      <c r="AL4825"/>
      <c r="AM4825"/>
      <c r="AN4825"/>
      <c r="AO4825"/>
      <c r="AP4825"/>
      <c r="AQ4825"/>
      <c r="AR4825"/>
      <c r="AS4825"/>
      <c r="AT4825"/>
      <c r="AU4825"/>
      <c r="AV4825"/>
      <c r="AW4825"/>
      <c r="AX4825"/>
      <c r="AY4825"/>
      <c r="AZ4825"/>
      <c r="BA4825"/>
      <c r="BB4825"/>
      <c r="BC4825"/>
      <c r="BD4825"/>
      <c r="BE4825"/>
      <c r="BF4825"/>
      <c r="BG4825"/>
      <c r="BH4825"/>
      <c r="BI4825"/>
      <c r="BJ4825"/>
      <c r="BK4825"/>
      <c r="BL4825"/>
      <c r="BM4825"/>
      <c r="BN4825"/>
      <c r="BO4825"/>
    </row>
    <row r="4826" spans="1:67" ht="15" x14ac:dyDescent="0.25">
      <c r="A4826" s="245" t="s">
        <v>2037</v>
      </c>
      <c r="B4826" s="245" t="s">
        <v>2036</v>
      </c>
      <c r="C4826" s="245" t="s">
        <v>2430</v>
      </c>
      <c r="D4826" s="245" t="s">
        <v>2429</v>
      </c>
      <c r="E4826" s="246" t="s">
        <v>44</v>
      </c>
      <c r="F4826" s="245" t="s">
        <v>44</v>
      </c>
      <c r="G4826" s="245" t="s">
        <v>20216</v>
      </c>
      <c r="H4826" s="245" t="s">
        <v>20217</v>
      </c>
      <c r="I4826" s="245" t="s">
        <v>24</v>
      </c>
      <c r="J4826" s="245" t="s">
        <v>569</v>
      </c>
      <c r="K4826" s="246" t="s">
        <v>19983</v>
      </c>
      <c r="L4826" s="245" t="s">
        <v>568</v>
      </c>
      <c r="M4826"/>
      <c r="N4826"/>
      <c r="O4826"/>
      <c r="P4826"/>
      <c r="Q4826"/>
      <c r="R4826"/>
      <c r="S4826"/>
      <c r="T4826"/>
      <c r="U4826"/>
      <c r="V4826"/>
      <c r="W4826"/>
      <c r="X4826"/>
      <c r="Y4826"/>
      <c r="Z4826"/>
      <c r="AA4826"/>
      <c r="AB4826"/>
      <c r="AC4826"/>
      <c r="AD4826"/>
      <c r="AE4826"/>
      <c r="AF4826"/>
      <c r="AG4826"/>
      <c r="AH4826"/>
      <c r="AI4826"/>
      <c r="AJ4826"/>
      <c r="AK4826"/>
      <c r="AL4826"/>
      <c r="AM4826"/>
      <c r="AN4826"/>
      <c r="AO4826"/>
      <c r="AP4826"/>
      <c r="AQ4826"/>
      <c r="AR4826"/>
      <c r="AS4826"/>
      <c r="AT4826"/>
      <c r="AU4826"/>
      <c r="AV4826"/>
      <c r="AW4826"/>
      <c r="AX4826"/>
      <c r="AY4826"/>
      <c r="AZ4826"/>
      <c r="BA4826"/>
      <c r="BB4826"/>
      <c r="BC4826"/>
      <c r="BD4826"/>
      <c r="BE4826"/>
      <c r="BF4826"/>
      <c r="BG4826"/>
      <c r="BH4826"/>
      <c r="BI4826"/>
      <c r="BJ4826"/>
      <c r="BK4826"/>
      <c r="BL4826"/>
      <c r="BM4826"/>
      <c r="BN4826"/>
      <c r="BO4826"/>
    </row>
    <row r="4827" spans="1:67" ht="15" x14ac:dyDescent="0.25">
      <c r="A4827" s="245" t="s">
        <v>2037</v>
      </c>
      <c r="B4827" s="245" t="s">
        <v>2036</v>
      </c>
      <c r="C4827" s="245" t="s">
        <v>2430</v>
      </c>
      <c r="D4827" s="245" t="s">
        <v>2429</v>
      </c>
      <c r="E4827" s="246" t="s">
        <v>44</v>
      </c>
      <c r="F4827" s="245" t="s">
        <v>44</v>
      </c>
      <c r="G4827" s="245" t="s">
        <v>20218</v>
      </c>
      <c r="H4827" s="245" t="s">
        <v>20219</v>
      </c>
      <c r="I4827" s="245" t="s">
        <v>24</v>
      </c>
      <c r="J4827" s="245" t="s">
        <v>569</v>
      </c>
      <c r="K4827" s="246" t="s">
        <v>15106</v>
      </c>
      <c r="L4827" s="245" t="s">
        <v>568</v>
      </c>
      <c r="M4827"/>
      <c r="N4827"/>
      <c r="O4827"/>
      <c r="P4827"/>
      <c r="Q4827"/>
      <c r="R4827"/>
      <c r="S4827"/>
      <c r="T4827"/>
      <c r="U4827"/>
      <c r="V4827"/>
      <c r="W4827"/>
      <c r="X4827"/>
      <c r="Y4827"/>
      <c r="Z4827"/>
      <c r="AA4827"/>
      <c r="AB4827"/>
      <c r="AC4827"/>
      <c r="AD4827"/>
      <c r="AE4827"/>
      <c r="AF4827"/>
      <c r="AG4827"/>
      <c r="AH4827"/>
      <c r="AI4827"/>
      <c r="AJ4827"/>
      <c r="AK4827"/>
      <c r="AL4827"/>
      <c r="AM4827"/>
      <c r="AN4827"/>
      <c r="AO4827"/>
      <c r="AP4827"/>
      <c r="AQ4827"/>
      <c r="AR4827"/>
      <c r="AS4827"/>
      <c r="AT4827"/>
      <c r="AU4827"/>
      <c r="AV4827"/>
      <c r="AW4827"/>
      <c r="AX4827"/>
      <c r="AY4827"/>
      <c r="AZ4827"/>
      <c r="BA4827"/>
      <c r="BB4827"/>
      <c r="BC4827"/>
      <c r="BD4827"/>
      <c r="BE4827"/>
      <c r="BF4827"/>
      <c r="BG4827"/>
      <c r="BH4827"/>
      <c r="BI4827"/>
      <c r="BJ4827"/>
      <c r="BK4827"/>
      <c r="BL4827"/>
      <c r="BM4827"/>
      <c r="BN4827"/>
      <c r="BO4827"/>
    </row>
    <row r="4828" spans="1:67" ht="15" x14ac:dyDescent="0.25">
      <c r="A4828" s="245" t="s">
        <v>2037</v>
      </c>
      <c r="B4828" s="245" t="s">
        <v>2036</v>
      </c>
      <c r="C4828" s="245" t="s">
        <v>2430</v>
      </c>
      <c r="D4828" s="245" t="s">
        <v>2429</v>
      </c>
      <c r="E4828" s="246" t="s">
        <v>44</v>
      </c>
      <c r="F4828" s="245" t="s">
        <v>44</v>
      </c>
      <c r="G4828" s="245" t="s">
        <v>20221</v>
      </c>
      <c r="H4828" s="245" t="s">
        <v>20222</v>
      </c>
      <c r="I4828" s="245" t="s">
        <v>24</v>
      </c>
      <c r="J4828" s="245" t="s">
        <v>569</v>
      </c>
      <c r="K4828" s="246" t="s">
        <v>9440</v>
      </c>
      <c r="L4828" s="245" t="s">
        <v>568</v>
      </c>
      <c r="M4828"/>
      <c r="N4828"/>
      <c r="O4828"/>
      <c r="P4828"/>
      <c r="Q4828"/>
      <c r="R4828"/>
      <c r="S4828"/>
      <c r="T4828"/>
      <c r="U4828"/>
      <c r="V4828"/>
      <c r="W4828"/>
      <c r="X4828"/>
      <c r="Y4828"/>
      <c r="Z4828"/>
      <c r="AA4828"/>
      <c r="AB4828"/>
      <c r="AC4828"/>
      <c r="AD4828"/>
      <c r="AE4828"/>
      <c r="AF4828"/>
      <c r="AG4828"/>
      <c r="AH4828"/>
      <c r="AI4828"/>
      <c r="AJ4828"/>
      <c r="AK4828"/>
      <c r="AL4828"/>
      <c r="AM4828"/>
      <c r="AN4828"/>
      <c r="AO4828"/>
      <c r="AP4828"/>
      <c r="AQ4828"/>
      <c r="AR4828"/>
      <c r="AS4828"/>
      <c r="AT4828"/>
      <c r="AU4828"/>
      <c r="AV4828"/>
      <c r="AW4828"/>
      <c r="AX4828"/>
      <c r="AY4828"/>
      <c r="AZ4828"/>
      <c r="BA4828"/>
      <c r="BB4828"/>
      <c r="BC4828"/>
      <c r="BD4828"/>
      <c r="BE4828"/>
      <c r="BF4828"/>
      <c r="BG4828"/>
      <c r="BH4828"/>
      <c r="BI4828"/>
      <c r="BJ4828"/>
      <c r="BK4828"/>
      <c r="BL4828"/>
      <c r="BM4828"/>
      <c r="BN4828"/>
      <c r="BO4828"/>
    </row>
    <row r="4829" spans="1:67" ht="15" x14ac:dyDescent="0.25">
      <c r="A4829" s="245" t="s">
        <v>2037</v>
      </c>
      <c r="B4829" s="245" t="s">
        <v>2036</v>
      </c>
      <c r="C4829" s="245" t="s">
        <v>2430</v>
      </c>
      <c r="D4829" s="245" t="s">
        <v>2429</v>
      </c>
      <c r="E4829" s="246" t="s">
        <v>44</v>
      </c>
      <c r="F4829" s="245" t="s">
        <v>44</v>
      </c>
      <c r="G4829" s="245" t="s">
        <v>20223</v>
      </c>
      <c r="H4829" s="245" t="s">
        <v>20224</v>
      </c>
      <c r="I4829" s="245" t="s">
        <v>24</v>
      </c>
      <c r="J4829" s="245" t="s">
        <v>569</v>
      </c>
      <c r="K4829" s="246" t="s">
        <v>3925</v>
      </c>
      <c r="L4829" s="245" t="s">
        <v>568</v>
      </c>
      <c r="M4829"/>
      <c r="N4829"/>
      <c r="O4829"/>
      <c r="P4829"/>
      <c r="Q4829"/>
      <c r="R4829"/>
      <c r="S4829"/>
      <c r="T4829"/>
      <c r="U4829"/>
      <c r="V4829"/>
      <c r="W4829"/>
      <c r="X4829"/>
      <c r="Y4829"/>
      <c r="Z4829"/>
      <c r="AA4829"/>
      <c r="AB4829"/>
      <c r="AC4829"/>
      <c r="AD4829"/>
      <c r="AE4829"/>
      <c r="AF4829"/>
      <c r="AG4829"/>
      <c r="AH4829"/>
      <c r="AI4829"/>
      <c r="AJ4829"/>
      <c r="AK4829"/>
      <c r="AL4829"/>
      <c r="AM4829"/>
      <c r="AN4829"/>
      <c r="AO4829"/>
      <c r="AP4829"/>
      <c r="AQ4829"/>
      <c r="AR4829"/>
      <c r="AS4829"/>
      <c r="AT4829"/>
      <c r="AU4829"/>
      <c r="AV4829"/>
      <c r="AW4829"/>
      <c r="AX4829"/>
      <c r="AY4829"/>
      <c r="AZ4829"/>
      <c r="BA4829"/>
      <c r="BB4829"/>
      <c r="BC4829"/>
      <c r="BD4829"/>
      <c r="BE4829"/>
      <c r="BF4829"/>
      <c r="BG4829"/>
      <c r="BH4829"/>
      <c r="BI4829"/>
      <c r="BJ4829"/>
      <c r="BK4829"/>
      <c r="BL4829"/>
      <c r="BM4829"/>
      <c r="BN4829"/>
      <c r="BO4829"/>
    </row>
    <row r="4830" spans="1:67" ht="15" x14ac:dyDescent="0.25">
      <c r="A4830" s="245" t="s">
        <v>2037</v>
      </c>
      <c r="B4830" s="245" t="s">
        <v>2036</v>
      </c>
      <c r="C4830" s="245" t="s">
        <v>2430</v>
      </c>
      <c r="D4830" s="245" t="s">
        <v>2429</v>
      </c>
      <c r="E4830" s="246" t="s">
        <v>44</v>
      </c>
      <c r="F4830" s="245" t="s">
        <v>44</v>
      </c>
      <c r="G4830" s="245" t="s">
        <v>20225</v>
      </c>
      <c r="H4830" s="245" t="s">
        <v>20226</v>
      </c>
      <c r="I4830" s="245" t="s">
        <v>24</v>
      </c>
      <c r="J4830" s="245" t="s">
        <v>569</v>
      </c>
      <c r="K4830" s="246" t="s">
        <v>15189</v>
      </c>
      <c r="L4830" s="245" t="s">
        <v>568</v>
      </c>
      <c r="M4830"/>
      <c r="N4830"/>
      <c r="O4830"/>
      <c r="P4830"/>
      <c r="Q4830"/>
      <c r="R4830"/>
      <c r="S4830"/>
      <c r="T4830"/>
      <c r="U4830"/>
      <c r="V4830"/>
      <c r="W4830"/>
      <c r="X4830"/>
      <c r="Y4830"/>
      <c r="Z4830"/>
      <c r="AA4830"/>
      <c r="AB4830"/>
      <c r="AC4830"/>
      <c r="AD4830"/>
      <c r="AE4830"/>
      <c r="AF4830"/>
      <c r="AG4830"/>
      <c r="AH4830"/>
      <c r="AI4830"/>
      <c r="AJ4830"/>
      <c r="AK4830"/>
      <c r="AL4830"/>
      <c r="AM4830"/>
      <c r="AN4830"/>
      <c r="AO4830"/>
      <c r="AP4830"/>
      <c r="AQ4830"/>
      <c r="AR4830"/>
      <c r="AS4830"/>
      <c r="AT4830"/>
      <c r="AU4830"/>
      <c r="AV4830"/>
      <c r="AW4830"/>
      <c r="AX4830"/>
      <c r="AY4830"/>
      <c r="AZ4830"/>
      <c r="BA4830"/>
      <c r="BB4830"/>
      <c r="BC4830"/>
      <c r="BD4830"/>
      <c r="BE4830"/>
      <c r="BF4830"/>
      <c r="BG4830"/>
      <c r="BH4830"/>
      <c r="BI4830"/>
      <c r="BJ4830"/>
      <c r="BK4830"/>
      <c r="BL4830"/>
      <c r="BM4830"/>
      <c r="BN4830"/>
      <c r="BO4830"/>
    </row>
    <row r="4831" spans="1:67" ht="15" x14ac:dyDescent="0.25">
      <c r="A4831" s="245" t="s">
        <v>2037</v>
      </c>
      <c r="B4831" s="245" t="s">
        <v>2036</v>
      </c>
      <c r="C4831" s="245" t="s">
        <v>2430</v>
      </c>
      <c r="D4831" s="245" t="s">
        <v>2429</v>
      </c>
      <c r="E4831" s="246" t="s">
        <v>44</v>
      </c>
      <c r="F4831" s="245" t="s">
        <v>44</v>
      </c>
      <c r="G4831" s="245" t="s">
        <v>20227</v>
      </c>
      <c r="H4831" s="245" t="s">
        <v>20228</v>
      </c>
      <c r="I4831" s="245" t="s">
        <v>24</v>
      </c>
      <c r="J4831" s="245" t="s">
        <v>569</v>
      </c>
      <c r="K4831" s="246" t="s">
        <v>24870</v>
      </c>
      <c r="L4831" s="245" t="s">
        <v>568</v>
      </c>
      <c r="M4831"/>
      <c r="N4831"/>
      <c r="O4831"/>
      <c r="P4831"/>
      <c r="Q4831"/>
      <c r="R4831"/>
      <c r="S4831"/>
      <c r="T4831"/>
      <c r="U4831"/>
      <c r="V4831"/>
      <c r="W4831"/>
      <c r="X4831"/>
      <c r="Y4831"/>
      <c r="Z4831"/>
      <c r="AA4831"/>
      <c r="AB4831"/>
      <c r="AC4831"/>
      <c r="AD4831"/>
      <c r="AE4831"/>
      <c r="AF4831"/>
      <c r="AG4831"/>
      <c r="AH4831"/>
      <c r="AI4831"/>
      <c r="AJ4831"/>
      <c r="AK4831"/>
      <c r="AL4831"/>
      <c r="AM4831"/>
      <c r="AN4831"/>
      <c r="AO4831"/>
      <c r="AP4831"/>
      <c r="AQ4831"/>
      <c r="AR4831"/>
      <c r="AS4831"/>
      <c r="AT4831"/>
      <c r="AU4831"/>
      <c r="AV4831"/>
      <c r="AW4831"/>
      <c r="AX4831"/>
      <c r="AY4831"/>
      <c r="AZ4831"/>
      <c r="BA4831"/>
      <c r="BB4831"/>
      <c r="BC4831"/>
      <c r="BD4831"/>
      <c r="BE4831"/>
      <c r="BF4831"/>
      <c r="BG4831"/>
      <c r="BH4831"/>
      <c r="BI4831"/>
      <c r="BJ4831"/>
      <c r="BK4831"/>
      <c r="BL4831"/>
      <c r="BM4831"/>
      <c r="BN4831"/>
      <c r="BO4831"/>
    </row>
    <row r="4832" spans="1:67" ht="15" x14ac:dyDescent="0.25">
      <c r="A4832" s="245" t="s">
        <v>2037</v>
      </c>
      <c r="B4832" s="245" t="s">
        <v>2036</v>
      </c>
      <c r="C4832" s="245" t="s">
        <v>2430</v>
      </c>
      <c r="D4832" s="245" t="s">
        <v>2429</v>
      </c>
      <c r="E4832" s="246" t="s">
        <v>44</v>
      </c>
      <c r="F4832" s="245" t="s">
        <v>44</v>
      </c>
      <c r="G4832" s="245" t="s">
        <v>20230</v>
      </c>
      <c r="H4832" s="245" t="s">
        <v>20231</v>
      </c>
      <c r="I4832" s="245" t="s">
        <v>24</v>
      </c>
      <c r="J4832" s="245" t="s">
        <v>569</v>
      </c>
      <c r="K4832" s="246" t="s">
        <v>385</v>
      </c>
      <c r="L4832" s="245" t="s">
        <v>568</v>
      </c>
      <c r="M4832"/>
      <c r="N4832"/>
      <c r="O4832"/>
      <c r="P4832"/>
      <c r="Q4832"/>
      <c r="R4832"/>
      <c r="S4832"/>
      <c r="T4832"/>
      <c r="U4832"/>
      <c r="V4832"/>
      <c r="W4832"/>
      <c r="X4832"/>
      <c r="Y4832"/>
      <c r="Z4832"/>
      <c r="AA4832"/>
      <c r="AB4832"/>
      <c r="AC4832"/>
      <c r="AD4832"/>
      <c r="AE4832"/>
      <c r="AF4832"/>
      <c r="AG4832"/>
      <c r="AH4832"/>
      <c r="AI4832"/>
      <c r="AJ4832"/>
      <c r="AK4832"/>
      <c r="AL4832"/>
      <c r="AM4832"/>
      <c r="AN4832"/>
      <c r="AO4832"/>
      <c r="AP4832"/>
      <c r="AQ4832"/>
      <c r="AR4832"/>
      <c r="AS4832"/>
      <c r="AT4832"/>
      <c r="AU4832"/>
      <c r="AV4832"/>
      <c r="AW4832"/>
      <c r="AX4832"/>
      <c r="AY4832"/>
      <c r="AZ4832"/>
      <c r="BA4832"/>
      <c r="BB4832"/>
      <c r="BC4832"/>
      <c r="BD4832"/>
      <c r="BE4832"/>
      <c r="BF4832"/>
      <c r="BG4832"/>
      <c r="BH4832"/>
      <c r="BI4832"/>
      <c r="BJ4832"/>
      <c r="BK4832"/>
      <c r="BL4832"/>
      <c r="BM4832"/>
      <c r="BN4832"/>
      <c r="BO4832"/>
    </row>
    <row r="4833" spans="1:67" ht="15" x14ac:dyDescent="0.25">
      <c r="A4833" s="245" t="s">
        <v>2037</v>
      </c>
      <c r="B4833" s="245" t="s">
        <v>2036</v>
      </c>
      <c r="C4833" s="245" t="s">
        <v>2430</v>
      </c>
      <c r="D4833" s="245" t="s">
        <v>2429</v>
      </c>
      <c r="E4833" s="246" t="s">
        <v>44</v>
      </c>
      <c r="F4833" s="245" t="s">
        <v>44</v>
      </c>
      <c r="G4833" s="245" t="s">
        <v>20232</v>
      </c>
      <c r="H4833" s="245" t="s">
        <v>20233</v>
      </c>
      <c r="I4833" s="245" t="s">
        <v>24</v>
      </c>
      <c r="J4833" s="245" t="s">
        <v>569</v>
      </c>
      <c r="K4833" s="246" t="s">
        <v>8216</v>
      </c>
      <c r="L4833" s="245" t="s">
        <v>568</v>
      </c>
      <c r="M4833"/>
      <c r="N4833"/>
      <c r="O4833"/>
      <c r="P4833"/>
      <c r="Q4833"/>
      <c r="R4833"/>
      <c r="S4833"/>
      <c r="T4833"/>
      <c r="U4833"/>
      <c r="V4833"/>
      <c r="W4833"/>
      <c r="X4833"/>
      <c r="Y4833"/>
      <c r="Z4833"/>
      <c r="AA4833"/>
      <c r="AB4833"/>
      <c r="AC4833"/>
      <c r="AD4833"/>
      <c r="AE4833"/>
      <c r="AF4833"/>
      <c r="AG4833"/>
      <c r="AH4833"/>
      <c r="AI4833"/>
      <c r="AJ4833"/>
      <c r="AK4833"/>
      <c r="AL4833"/>
      <c r="AM4833"/>
      <c r="AN4833"/>
      <c r="AO4833"/>
      <c r="AP4833"/>
      <c r="AQ4833"/>
      <c r="AR4833"/>
      <c r="AS4833"/>
      <c r="AT4833"/>
      <c r="AU4833"/>
      <c r="AV4833"/>
      <c r="AW4833"/>
      <c r="AX4833"/>
      <c r="AY4833"/>
      <c r="AZ4833"/>
      <c r="BA4833"/>
      <c r="BB4833"/>
      <c r="BC4833"/>
      <c r="BD4833"/>
      <c r="BE4833"/>
      <c r="BF4833"/>
      <c r="BG4833"/>
      <c r="BH4833"/>
      <c r="BI4833"/>
      <c r="BJ4833"/>
      <c r="BK4833"/>
      <c r="BL4833"/>
      <c r="BM4833"/>
      <c r="BN4833"/>
      <c r="BO4833"/>
    </row>
    <row r="4834" spans="1:67" ht="15" x14ac:dyDescent="0.25">
      <c r="A4834" s="245" t="s">
        <v>2037</v>
      </c>
      <c r="B4834" s="245" t="s">
        <v>2036</v>
      </c>
      <c r="C4834" s="245" t="s">
        <v>2430</v>
      </c>
      <c r="D4834" s="245" t="s">
        <v>2429</v>
      </c>
      <c r="E4834" s="246" t="s">
        <v>44</v>
      </c>
      <c r="F4834" s="245" t="s">
        <v>44</v>
      </c>
      <c r="G4834" s="245" t="s">
        <v>20234</v>
      </c>
      <c r="H4834" s="245" t="s">
        <v>20235</v>
      </c>
      <c r="I4834" s="245" t="s">
        <v>24</v>
      </c>
      <c r="J4834" s="245" t="s">
        <v>569</v>
      </c>
      <c r="K4834" s="246" t="s">
        <v>19543</v>
      </c>
      <c r="L4834" s="245" t="s">
        <v>568</v>
      </c>
      <c r="M4834"/>
      <c r="N4834"/>
      <c r="O4834"/>
      <c r="P4834"/>
      <c r="Q4834"/>
      <c r="R4834"/>
      <c r="S4834"/>
      <c r="T4834"/>
      <c r="U4834"/>
      <c r="V4834"/>
      <c r="W4834"/>
      <c r="X4834"/>
      <c r="Y4834"/>
      <c r="Z4834"/>
      <c r="AA4834"/>
      <c r="AB4834"/>
      <c r="AC4834"/>
      <c r="AD4834"/>
      <c r="AE4834"/>
      <c r="AF4834"/>
      <c r="AG4834"/>
      <c r="AH4834"/>
      <c r="AI4834"/>
      <c r="AJ4834"/>
      <c r="AK4834"/>
      <c r="AL4834"/>
      <c r="AM4834"/>
      <c r="AN4834"/>
      <c r="AO4834"/>
      <c r="AP4834"/>
      <c r="AQ4834"/>
      <c r="AR4834"/>
      <c r="AS4834"/>
      <c r="AT4834"/>
      <c r="AU4834"/>
      <c r="AV4834"/>
      <c r="AW4834"/>
      <c r="AX4834"/>
      <c r="AY4834"/>
      <c r="AZ4834"/>
      <c r="BA4834"/>
      <c r="BB4834"/>
      <c r="BC4834"/>
      <c r="BD4834"/>
      <c r="BE4834"/>
      <c r="BF4834"/>
      <c r="BG4834"/>
      <c r="BH4834"/>
      <c r="BI4834"/>
      <c r="BJ4834"/>
      <c r="BK4834"/>
      <c r="BL4834"/>
      <c r="BM4834"/>
      <c r="BN4834"/>
      <c r="BO4834"/>
    </row>
    <row r="4835" spans="1:67" ht="15" x14ac:dyDescent="0.25">
      <c r="A4835" s="245" t="s">
        <v>2037</v>
      </c>
      <c r="B4835" s="245" t="s">
        <v>2036</v>
      </c>
      <c r="C4835" s="245" t="s">
        <v>2430</v>
      </c>
      <c r="D4835" s="245" t="s">
        <v>2429</v>
      </c>
      <c r="E4835" s="246" t="s">
        <v>44</v>
      </c>
      <c r="F4835" s="245" t="s">
        <v>44</v>
      </c>
      <c r="G4835" s="245" t="s">
        <v>20236</v>
      </c>
      <c r="H4835" s="245" t="s">
        <v>20237</v>
      </c>
      <c r="I4835" s="245" t="s">
        <v>24</v>
      </c>
      <c r="J4835" s="245" t="s">
        <v>569</v>
      </c>
      <c r="K4835" s="246" t="s">
        <v>24871</v>
      </c>
      <c r="L4835" s="245" t="s">
        <v>568</v>
      </c>
      <c r="M4835"/>
      <c r="N4835"/>
      <c r="O4835"/>
      <c r="P4835"/>
      <c r="Q4835"/>
      <c r="R4835"/>
      <c r="S4835"/>
      <c r="T4835"/>
      <c r="U4835"/>
      <c r="V4835"/>
      <c r="W4835"/>
      <c r="X4835"/>
      <c r="Y4835"/>
      <c r="Z4835"/>
      <c r="AA4835"/>
      <c r="AB4835"/>
      <c r="AC4835"/>
      <c r="AD4835"/>
      <c r="AE4835"/>
      <c r="AF4835"/>
      <c r="AG4835"/>
      <c r="AH4835"/>
      <c r="AI4835"/>
      <c r="AJ4835"/>
      <c r="AK4835"/>
      <c r="AL4835"/>
      <c r="AM4835"/>
      <c r="AN4835"/>
      <c r="AO4835"/>
      <c r="AP4835"/>
      <c r="AQ4835"/>
      <c r="AR4835"/>
      <c r="AS4835"/>
      <c r="AT4835"/>
      <c r="AU4835"/>
      <c r="AV4835"/>
      <c r="AW4835"/>
      <c r="AX4835"/>
      <c r="AY4835"/>
      <c r="AZ4835"/>
      <c r="BA4835"/>
      <c r="BB4835"/>
      <c r="BC4835"/>
      <c r="BD4835"/>
      <c r="BE4835"/>
      <c r="BF4835"/>
      <c r="BG4835"/>
      <c r="BH4835"/>
      <c r="BI4835"/>
      <c r="BJ4835"/>
      <c r="BK4835"/>
      <c r="BL4835"/>
      <c r="BM4835"/>
      <c r="BN4835"/>
      <c r="BO4835"/>
    </row>
    <row r="4836" spans="1:67" ht="15" x14ac:dyDescent="0.25">
      <c r="A4836" s="245" t="s">
        <v>2037</v>
      </c>
      <c r="B4836" s="245" t="s">
        <v>2036</v>
      </c>
      <c r="C4836" s="245" t="s">
        <v>2430</v>
      </c>
      <c r="D4836" s="245" t="s">
        <v>2429</v>
      </c>
      <c r="E4836" s="246" t="s">
        <v>44</v>
      </c>
      <c r="F4836" s="245" t="s">
        <v>44</v>
      </c>
      <c r="G4836" s="245" t="s">
        <v>20239</v>
      </c>
      <c r="H4836" s="245" t="s">
        <v>20240</v>
      </c>
      <c r="I4836" s="245" t="s">
        <v>24</v>
      </c>
      <c r="J4836" s="245" t="s">
        <v>569</v>
      </c>
      <c r="K4836" s="246" t="s">
        <v>15253</v>
      </c>
      <c r="L4836" s="245" t="s">
        <v>568</v>
      </c>
      <c r="M4836"/>
      <c r="N4836"/>
      <c r="O4836"/>
      <c r="P4836"/>
      <c r="Q4836"/>
      <c r="R4836"/>
      <c r="S4836"/>
      <c r="T4836"/>
      <c r="U4836"/>
      <c r="V4836"/>
      <c r="W4836"/>
      <c r="X4836"/>
      <c r="Y4836"/>
      <c r="Z4836"/>
      <c r="AA4836"/>
      <c r="AB4836"/>
      <c r="AC4836"/>
      <c r="AD4836"/>
      <c r="AE4836"/>
      <c r="AF4836"/>
      <c r="AG4836"/>
      <c r="AH4836"/>
      <c r="AI4836"/>
      <c r="AJ4836"/>
      <c r="AK4836"/>
      <c r="AL4836"/>
      <c r="AM4836"/>
      <c r="AN4836"/>
      <c r="AO4836"/>
      <c r="AP4836"/>
      <c r="AQ4836"/>
      <c r="AR4836"/>
      <c r="AS4836"/>
      <c r="AT4836"/>
      <c r="AU4836"/>
      <c r="AV4836"/>
      <c r="AW4836"/>
      <c r="AX4836"/>
      <c r="AY4836"/>
      <c r="AZ4836"/>
      <c r="BA4836"/>
      <c r="BB4836"/>
      <c r="BC4836"/>
      <c r="BD4836"/>
      <c r="BE4836"/>
      <c r="BF4836"/>
      <c r="BG4836"/>
      <c r="BH4836"/>
      <c r="BI4836"/>
      <c r="BJ4836"/>
      <c r="BK4836"/>
      <c r="BL4836"/>
      <c r="BM4836"/>
      <c r="BN4836"/>
      <c r="BO4836"/>
    </row>
    <row r="4837" spans="1:67" ht="15" x14ac:dyDescent="0.25">
      <c r="A4837" s="245" t="s">
        <v>2037</v>
      </c>
      <c r="B4837" s="245" t="s">
        <v>2036</v>
      </c>
      <c r="C4837" s="245" t="s">
        <v>2430</v>
      </c>
      <c r="D4837" s="245" t="s">
        <v>2429</v>
      </c>
      <c r="E4837" s="246" t="s">
        <v>44</v>
      </c>
      <c r="F4837" s="245" t="s">
        <v>44</v>
      </c>
      <c r="G4837" s="245" t="s">
        <v>20242</v>
      </c>
      <c r="H4837" s="245" t="s">
        <v>20243</v>
      </c>
      <c r="I4837" s="245" t="s">
        <v>24</v>
      </c>
      <c r="J4837" s="245" t="s">
        <v>569</v>
      </c>
      <c r="K4837" s="246" t="s">
        <v>9083</v>
      </c>
      <c r="L4837" s="245" t="s">
        <v>568</v>
      </c>
      <c r="M4837"/>
      <c r="N4837"/>
      <c r="O4837"/>
      <c r="P4837"/>
      <c r="Q4837"/>
      <c r="R4837"/>
      <c r="S4837"/>
      <c r="T4837"/>
      <c r="U4837"/>
      <c r="V4837"/>
      <c r="W4837"/>
      <c r="X4837"/>
      <c r="Y4837"/>
      <c r="Z4837"/>
      <c r="AA4837"/>
      <c r="AB4837"/>
      <c r="AC4837"/>
      <c r="AD4837"/>
      <c r="AE4837"/>
      <c r="AF4837"/>
      <c r="AG4837"/>
      <c r="AH4837"/>
      <c r="AI4837"/>
      <c r="AJ4837"/>
      <c r="AK4837"/>
      <c r="AL4837"/>
      <c r="AM4837"/>
      <c r="AN4837"/>
      <c r="AO4837"/>
      <c r="AP4837"/>
      <c r="AQ4837"/>
      <c r="AR4837"/>
      <c r="AS4837"/>
      <c r="AT4837"/>
      <c r="AU4837"/>
      <c r="AV4837"/>
      <c r="AW4837"/>
      <c r="AX4837"/>
      <c r="AY4837"/>
      <c r="AZ4837"/>
      <c r="BA4837"/>
      <c r="BB4837"/>
      <c r="BC4837"/>
      <c r="BD4837"/>
      <c r="BE4837"/>
      <c r="BF4837"/>
      <c r="BG4837"/>
      <c r="BH4837"/>
      <c r="BI4837"/>
      <c r="BJ4837"/>
      <c r="BK4837"/>
      <c r="BL4837"/>
      <c r="BM4837"/>
      <c r="BN4837"/>
      <c r="BO4837"/>
    </row>
    <row r="4838" spans="1:67" ht="15" x14ac:dyDescent="0.25">
      <c r="A4838" s="245" t="s">
        <v>2037</v>
      </c>
      <c r="B4838" s="245" t="s">
        <v>2036</v>
      </c>
      <c r="C4838" s="245" t="s">
        <v>2430</v>
      </c>
      <c r="D4838" s="245" t="s">
        <v>2429</v>
      </c>
      <c r="E4838" s="246" t="s">
        <v>44</v>
      </c>
      <c r="F4838" s="245" t="s">
        <v>44</v>
      </c>
      <c r="G4838" s="245" t="s">
        <v>20244</v>
      </c>
      <c r="H4838" s="245" t="s">
        <v>20245</v>
      </c>
      <c r="I4838" s="245" t="s">
        <v>24</v>
      </c>
      <c r="J4838" s="245" t="s">
        <v>569</v>
      </c>
      <c r="K4838" s="246" t="s">
        <v>8969</v>
      </c>
      <c r="L4838" s="245" t="s">
        <v>568</v>
      </c>
      <c r="M4838"/>
      <c r="N4838"/>
      <c r="O4838"/>
      <c r="P4838"/>
      <c r="Q4838"/>
      <c r="R4838"/>
      <c r="S4838"/>
      <c r="T4838"/>
      <c r="U4838"/>
      <c r="V4838"/>
      <c r="W4838"/>
      <c r="X4838"/>
      <c r="Y4838"/>
      <c r="Z4838"/>
      <c r="AA4838"/>
      <c r="AB4838"/>
      <c r="AC4838"/>
      <c r="AD4838"/>
      <c r="AE4838"/>
      <c r="AF4838"/>
      <c r="AG4838"/>
      <c r="AH4838"/>
      <c r="AI4838"/>
      <c r="AJ4838"/>
      <c r="AK4838"/>
      <c r="AL4838"/>
      <c r="AM4838"/>
      <c r="AN4838"/>
      <c r="AO4838"/>
      <c r="AP4838"/>
      <c r="AQ4838"/>
      <c r="AR4838"/>
      <c r="AS4838"/>
      <c r="AT4838"/>
      <c r="AU4838"/>
      <c r="AV4838"/>
      <c r="AW4838"/>
      <c r="AX4838"/>
      <c r="AY4838"/>
      <c r="AZ4838"/>
      <c r="BA4838"/>
      <c r="BB4838"/>
      <c r="BC4838"/>
      <c r="BD4838"/>
      <c r="BE4838"/>
      <c r="BF4838"/>
      <c r="BG4838"/>
      <c r="BH4838"/>
      <c r="BI4838"/>
      <c r="BJ4838"/>
      <c r="BK4838"/>
      <c r="BL4838"/>
      <c r="BM4838"/>
      <c r="BN4838"/>
      <c r="BO4838"/>
    </row>
    <row r="4839" spans="1:67" ht="15" x14ac:dyDescent="0.25">
      <c r="A4839" s="245" t="s">
        <v>2037</v>
      </c>
      <c r="B4839" s="245" t="s">
        <v>2036</v>
      </c>
      <c r="C4839" s="245" t="s">
        <v>2430</v>
      </c>
      <c r="D4839" s="245" t="s">
        <v>2429</v>
      </c>
      <c r="E4839" s="246" t="s">
        <v>44</v>
      </c>
      <c r="F4839" s="245" t="s">
        <v>44</v>
      </c>
      <c r="G4839" s="245" t="s">
        <v>20246</v>
      </c>
      <c r="H4839" s="245" t="s">
        <v>20247</v>
      </c>
      <c r="I4839" s="245" t="s">
        <v>24</v>
      </c>
      <c r="J4839" s="245" t="s">
        <v>569</v>
      </c>
      <c r="K4839" s="246" t="s">
        <v>8250</v>
      </c>
      <c r="L4839" s="245" t="s">
        <v>568</v>
      </c>
      <c r="M4839"/>
      <c r="N4839"/>
      <c r="O4839"/>
      <c r="P4839"/>
      <c r="Q4839"/>
      <c r="R4839"/>
      <c r="S4839"/>
      <c r="T4839"/>
      <c r="U4839"/>
      <c r="V4839"/>
      <c r="W4839"/>
      <c r="X4839"/>
      <c r="Y4839"/>
      <c r="Z4839"/>
      <c r="AA4839"/>
      <c r="AB4839"/>
      <c r="AC4839"/>
      <c r="AD4839"/>
      <c r="AE4839"/>
      <c r="AF4839"/>
      <c r="AG4839"/>
      <c r="AH4839"/>
      <c r="AI4839"/>
      <c r="AJ4839"/>
      <c r="AK4839"/>
      <c r="AL4839"/>
      <c r="AM4839"/>
      <c r="AN4839"/>
      <c r="AO4839"/>
      <c r="AP4839"/>
      <c r="AQ4839"/>
      <c r="AR4839"/>
      <c r="AS4839"/>
      <c r="AT4839"/>
      <c r="AU4839"/>
      <c r="AV4839"/>
      <c r="AW4839"/>
      <c r="AX4839"/>
      <c r="AY4839"/>
      <c r="AZ4839"/>
      <c r="BA4839"/>
      <c r="BB4839"/>
      <c r="BC4839"/>
      <c r="BD4839"/>
      <c r="BE4839"/>
      <c r="BF4839"/>
      <c r="BG4839"/>
      <c r="BH4839"/>
      <c r="BI4839"/>
      <c r="BJ4839"/>
      <c r="BK4839"/>
      <c r="BL4839"/>
      <c r="BM4839"/>
      <c r="BN4839"/>
      <c r="BO4839"/>
    </row>
    <row r="4840" spans="1:67" ht="15" x14ac:dyDescent="0.25">
      <c r="A4840" s="245" t="s">
        <v>2037</v>
      </c>
      <c r="B4840" s="245" t="s">
        <v>2036</v>
      </c>
      <c r="C4840" s="245" t="s">
        <v>2430</v>
      </c>
      <c r="D4840" s="245" t="s">
        <v>2429</v>
      </c>
      <c r="E4840" s="246" t="s">
        <v>44</v>
      </c>
      <c r="F4840" s="245" t="s">
        <v>44</v>
      </c>
      <c r="G4840" s="245" t="s">
        <v>20248</v>
      </c>
      <c r="H4840" s="245" t="s">
        <v>20249</v>
      </c>
      <c r="I4840" s="245" t="s">
        <v>24</v>
      </c>
      <c r="J4840" s="245" t="s">
        <v>569</v>
      </c>
      <c r="K4840" s="246" t="s">
        <v>24872</v>
      </c>
      <c r="L4840" s="245" t="s">
        <v>568</v>
      </c>
      <c r="M4840"/>
      <c r="N4840"/>
      <c r="O4840"/>
      <c r="P4840"/>
      <c r="Q4840"/>
      <c r="R4840"/>
      <c r="S4840"/>
      <c r="T4840"/>
      <c r="U4840"/>
      <c r="V4840"/>
      <c r="W4840"/>
      <c r="X4840"/>
      <c r="Y4840"/>
      <c r="Z4840"/>
      <c r="AA4840"/>
      <c r="AB4840"/>
      <c r="AC4840"/>
      <c r="AD4840"/>
      <c r="AE4840"/>
      <c r="AF4840"/>
      <c r="AG4840"/>
      <c r="AH4840"/>
      <c r="AI4840"/>
      <c r="AJ4840"/>
      <c r="AK4840"/>
      <c r="AL4840"/>
      <c r="AM4840"/>
      <c r="AN4840"/>
      <c r="AO4840"/>
      <c r="AP4840"/>
      <c r="AQ4840"/>
      <c r="AR4840"/>
      <c r="AS4840"/>
      <c r="AT4840"/>
      <c r="AU4840"/>
      <c r="AV4840"/>
      <c r="AW4840"/>
      <c r="AX4840"/>
      <c r="AY4840"/>
      <c r="AZ4840"/>
      <c r="BA4840"/>
      <c r="BB4840"/>
      <c r="BC4840"/>
      <c r="BD4840"/>
      <c r="BE4840"/>
      <c r="BF4840"/>
      <c r="BG4840"/>
      <c r="BH4840"/>
      <c r="BI4840"/>
      <c r="BJ4840"/>
      <c r="BK4840"/>
      <c r="BL4840"/>
      <c r="BM4840"/>
      <c r="BN4840"/>
      <c r="BO4840"/>
    </row>
    <row r="4841" spans="1:67" ht="15" x14ac:dyDescent="0.25">
      <c r="A4841" s="245" t="s">
        <v>2037</v>
      </c>
      <c r="B4841" s="245" t="s">
        <v>2036</v>
      </c>
      <c r="C4841" s="245" t="s">
        <v>2430</v>
      </c>
      <c r="D4841" s="245" t="s">
        <v>2429</v>
      </c>
      <c r="E4841" s="246" t="s">
        <v>44</v>
      </c>
      <c r="F4841" s="245" t="s">
        <v>44</v>
      </c>
      <c r="G4841" s="245" t="s">
        <v>20250</v>
      </c>
      <c r="H4841" s="245" t="s">
        <v>20251</v>
      </c>
      <c r="I4841" s="245" t="s">
        <v>24</v>
      </c>
      <c r="J4841" s="245" t="s">
        <v>569</v>
      </c>
      <c r="K4841" s="246" t="s">
        <v>24872</v>
      </c>
      <c r="L4841" s="245" t="s">
        <v>568</v>
      </c>
      <c r="M4841"/>
      <c r="N4841"/>
      <c r="O4841"/>
      <c r="P4841"/>
      <c r="Q4841"/>
      <c r="R4841"/>
      <c r="S4841"/>
      <c r="T4841"/>
      <c r="U4841"/>
      <c r="V4841"/>
      <c r="W4841"/>
      <c r="X4841"/>
      <c r="Y4841"/>
      <c r="Z4841"/>
      <c r="AA4841"/>
      <c r="AB4841"/>
      <c r="AC4841"/>
      <c r="AD4841"/>
      <c r="AE4841"/>
      <c r="AF4841"/>
      <c r="AG4841"/>
      <c r="AH4841"/>
      <c r="AI4841"/>
      <c r="AJ4841"/>
      <c r="AK4841"/>
      <c r="AL4841"/>
      <c r="AM4841"/>
      <c r="AN4841"/>
      <c r="AO4841"/>
      <c r="AP4841"/>
      <c r="AQ4841"/>
      <c r="AR4841"/>
      <c r="AS4841"/>
      <c r="AT4841"/>
      <c r="AU4841"/>
      <c r="AV4841"/>
      <c r="AW4841"/>
      <c r="AX4841"/>
      <c r="AY4841"/>
      <c r="AZ4841"/>
      <c r="BA4841"/>
      <c r="BB4841"/>
      <c r="BC4841"/>
      <c r="BD4841"/>
      <c r="BE4841"/>
      <c r="BF4841"/>
      <c r="BG4841"/>
      <c r="BH4841"/>
      <c r="BI4841"/>
      <c r="BJ4841"/>
      <c r="BK4841"/>
      <c r="BL4841"/>
      <c r="BM4841"/>
      <c r="BN4841"/>
      <c r="BO4841"/>
    </row>
    <row r="4842" spans="1:67" ht="15" x14ac:dyDescent="0.25">
      <c r="A4842" s="245" t="s">
        <v>2037</v>
      </c>
      <c r="B4842" s="245" t="s">
        <v>2036</v>
      </c>
      <c r="C4842" s="245" t="s">
        <v>2430</v>
      </c>
      <c r="D4842" s="245" t="s">
        <v>2429</v>
      </c>
      <c r="E4842" s="246" t="s">
        <v>44</v>
      </c>
      <c r="F4842" s="245" t="s">
        <v>44</v>
      </c>
      <c r="G4842" s="245" t="s">
        <v>20252</v>
      </c>
      <c r="H4842" s="245" t="s">
        <v>20253</v>
      </c>
      <c r="I4842" s="245" t="s">
        <v>24</v>
      </c>
      <c r="J4842" s="245" t="s">
        <v>569</v>
      </c>
      <c r="K4842" s="246" t="s">
        <v>24603</v>
      </c>
      <c r="L4842" s="245" t="s">
        <v>568</v>
      </c>
      <c r="M4842"/>
      <c r="N4842"/>
      <c r="O4842"/>
      <c r="P4842"/>
      <c r="Q4842"/>
      <c r="R4842"/>
      <c r="S4842"/>
      <c r="T4842"/>
      <c r="U4842"/>
      <c r="V4842"/>
      <c r="W4842"/>
      <c r="X4842"/>
      <c r="Y4842"/>
      <c r="Z4842"/>
      <c r="AA4842"/>
      <c r="AB4842"/>
      <c r="AC4842"/>
      <c r="AD4842"/>
      <c r="AE4842"/>
      <c r="AF4842"/>
      <c r="AG4842"/>
      <c r="AH4842"/>
      <c r="AI4842"/>
      <c r="AJ4842"/>
      <c r="AK4842"/>
      <c r="AL4842"/>
      <c r="AM4842"/>
      <c r="AN4842"/>
      <c r="AO4842"/>
      <c r="AP4842"/>
      <c r="AQ4842"/>
      <c r="AR4842"/>
      <c r="AS4842"/>
      <c r="AT4842"/>
      <c r="AU4842"/>
      <c r="AV4842"/>
      <c r="AW4842"/>
      <c r="AX4842"/>
      <c r="AY4842"/>
      <c r="AZ4842"/>
      <c r="BA4842"/>
      <c r="BB4842"/>
      <c r="BC4842"/>
      <c r="BD4842"/>
      <c r="BE4842"/>
      <c r="BF4842"/>
      <c r="BG4842"/>
      <c r="BH4842"/>
      <c r="BI4842"/>
      <c r="BJ4842"/>
      <c r="BK4842"/>
      <c r="BL4842"/>
      <c r="BM4842"/>
      <c r="BN4842"/>
      <c r="BO4842"/>
    </row>
    <row r="4843" spans="1:67" ht="15" x14ac:dyDescent="0.25">
      <c r="A4843" s="245" t="s">
        <v>2037</v>
      </c>
      <c r="B4843" s="245" t="s">
        <v>2036</v>
      </c>
      <c r="C4843" s="245" t="s">
        <v>2430</v>
      </c>
      <c r="D4843" s="245" t="s">
        <v>2429</v>
      </c>
      <c r="E4843" s="246" t="s">
        <v>44</v>
      </c>
      <c r="F4843" s="245" t="s">
        <v>44</v>
      </c>
      <c r="G4843" s="245" t="s">
        <v>20255</v>
      </c>
      <c r="H4843" s="245" t="s">
        <v>20256</v>
      </c>
      <c r="I4843" s="245" t="s">
        <v>24</v>
      </c>
      <c r="J4843" s="245" t="s">
        <v>569</v>
      </c>
      <c r="K4843" s="246" t="s">
        <v>24873</v>
      </c>
      <c r="L4843" s="245" t="s">
        <v>568</v>
      </c>
      <c r="M4843"/>
      <c r="N4843"/>
      <c r="O4843"/>
      <c r="P4843"/>
      <c r="Q4843"/>
      <c r="R4843"/>
      <c r="S4843"/>
      <c r="T4843"/>
      <c r="U4843"/>
      <c r="V4843"/>
      <c r="W4843"/>
      <c r="X4843"/>
      <c r="Y4843"/>
      <c r="Z4843"/>
      <c r="AA4843"/>
      <c r="AB4843"/>
      <c r="AC4843"/>
      <c r="AD4843"/>
      <c r="AE4843"/>
      <c r="AF4843"/>
      <c r="AG4843"/>
      <c r="AH4843"/>
      <c r="AI4843"/>
      <c r="AJ4843"/>
      <c r="AK4843"/>
      <c r="AL4843"/>
      <c r="AM4843"/>
      <c r="AN4843"/>
      <c r="AO4843"/>
      <c r="AP4843"/>
      <c r="AQ4843"/>
      <c r="AR4843"/>
      <c r="AS4843"/>
      <c r="AT4843"/>
      <c r="AU4843"/>
      <c r="AV4843"/>
      <c r="AW4843"/>
      <c r="AX4843"/>
      <c r="AY4843"/>
      <c r="AZ4843"/>
      <c r="BA4843"/>
      <c r="BB4843"/>
      <c r="BC4843"/>
      <c r="BD4843"/>
      <c r="BE4843"/>
      <c r="BF4843"/>
      <c r="BG4843"/>
      <c r="BH4843"/>
      <c r="BI4843"/>
      <c r="BJ4843"/>
      <c r="BK4843"/>
      <c r="BL4843"/>
      <c r="BM4843"/>
      <c r="BN4843"/>
      <c r="BO4843"/>
    </row>
    <row r="4844" spans="1:67" ht="15" x14ac:dyDescent="0.25">
      <c r="A4844" s="245" t="s">
        <v>2037</v>
      </c>
      <c r="B4844" s="245" t="s">
        <v>2036</v>
      </c>
      <c r="C4844" s="245" t="s">
        <v>2430</v>
      </c>
      <c r="D4844" s="245" t="s">
        <v>2429</v>
      </c>
      <c r="E4844" s="246" t="s">
        <v>44</v>
      </c>
      <c r="F4844" s="245" t="s">
        <v>44</v>
      </c>
      <c r="G4844" s="245" t="s">
        <v>20258</v>
      </c>
      <c r="H4844" s="245" t="s">
        <v>20259</v>
      </c>
      <c r="I4844" s="245" t="s">
        <v>24</v>
      </c>
      <c r="J4844" s="245" t="s">
        <v>569</v>
      </c>
      <c r="K4844" s="246" t="s">
        <v>19982</v>
      </c>
      <c r="L4844" s="245" t="s">
        <v>568</v>
      </c>
      <c r="M4844"/>
      <c r="N4844"/>
      <c r="O4844"/>
      <c r="P4844"/>
      <c r="Q4844"/>
      <c r="R4844"/>
      <c r="S4844"/>
      <c r="T4844"/>
      <c r="U4844"/>
      <c r="V4844"/>
      <c r="W4844"/>
      <c r="X4844"/>
      <c r="Y4844"/>
      <c r="Z4844"/>
      <c r="AA4844"/>
      <c r="AB4844"/>
      <c r="AC4844"/>
      <c r="AD4844"/>
      <c r="AE4844"/>
      <c r="AF4844"/>
      <c r="AG4844"/>
      <c r="AH4844"/>
      <c r="AI4844"/>
      <c r="AJ4844"/>
      <c r="AK4844"/>
      <c r="AL4844"/>
      <c r="AM4844"/>
      <c r="AN4844"/>
      <c r="AO4844"/>
      <c r="AP4844"/>
      <c r="AQ4844"/>
      <c r="AR4844"/>
      <c r="AS4844"/>
      <c r="AT4844"/>
      <c r="AU4844"/>
      <c r="AV4844"/>
      <c r="AW4844"/>
      <c r="AX4844"/>
      <c r="AY4844"/>
      <c r="AZ4844"/>
      <c r="BA4844"/>
      <c r="BB4844"/>
      <c r="BC4844"/>
      <c r="BD4844"/>
      <c r="BE4844"/>
      <c r="BF4844"/>
      <c r="BG4844"/>
      <c r="BH4844"/>
      <c r="BI4844"/>
      <c r="BJ4844"/>
      <c r="BK4844"/>
      <c r="BL4844"/>
      <c r="BM4844"/>
      <c r="BN4844"/>
      <c r="BO4844"/>
    </row>
    <row r="4845" spans="1:67" ht="15" x14ac:dyDescent="0.25">
      <c r="A4845" s="245" t="s">
        <v>2037</v>
      </c>
      <c r="B4845" s="245" t="s">
        <v>2036</v>
      </c>
      <c r="C4845" s="245" t="s">
        <v>2430</v>
      </c>
      <c r="D4845" s="245" t="s">
        <v>2429</v>
      </c>
      <c r="E4845" s="246" t="s">
        <v>44</v>
      </c>
      <c r="F4845" s="245" t="s">
        <v>44</v>
      </c>
      <c r="G4845" s="245" t="s">
        <v>20260</v>
      </c>
      <c r="H4845" s="245" t="s">
        <v>20261</v>
      </c>
      <c r="I4845" s="245" t="s">
        <v>24</v>
      </c>
      <c r="J4845" s="245" t="s">
        <v>569</v>
      </c>
      <c r="K4845" s="246" t="s">
        <v>24874</v>
      </c>
      <c r="L4845" s="245" t="s">
        <v>568</v>
      </c>
      <c r="M4845"/>
      <c r="N4845"/>
      <c r="O4845"/>
      <c r="P4845"/>
      <c r="Q4845"/>
      <c r="R4845"/>
      <c r="S4845"/>
      <c r="T4845"/>
      <c r="U4845"/>
      <c r="V4845"/>
      <c r="W4845"/>
      <c r="X4845"/>
      <c r="Y4845"/>
      <c r="Z4845"/>
      <c r="AA4845"/>
      <c r="AB4845"/>
      <c r="AC4845"/>
      <c r="AD4845"/>
      <c r="AE4845"/>
      <c r="AF4845"/>
      <c r="AG4845"/>
      <c r="AH4845"/>
      <c r="AI4845"/>
      <c r="AJ4845"/>
      <c r="AK4845"/>
      <c r="AL4845"/>
      <c r="AM4845"/>
      <c r="AN4845"/>
      <c r="AO4845"/>
      <c r="AP4845"/>
      <c r="AQ4845"/>
      <c r="AR4845"/>
      <c r="AS4845"/>
      <c r="AT4845"/>
      <c r="AU4845"/>
      <c r="AV4845"/>
      <c r="AW4845"/>
      <c r="AX4845"/>
      <c r="AY4845"/>
      <c r="AZ4845"/>
      <c r="BA4845"/>
      <c r="BB4845"/>
      <c r="BC4845"/>
      <c r="BD4845"/>
      <c r="BE4845"/>
      <c r="BF4845"/>
      <c r="BG4845"/>
      <c r="BH4845"/>
      <c r="BI4845"/>
      <c r="BJ4845"/>
      <c r="BK4845"/>
      <c r="BL4845"/>
      <c r="BM4845"/>
      <c r="BN4845"/>
      <c r="BO4845"/>
    </row>
    <row r="4846" spans="1:67" ht="15" x14ac:dyDescent="0.25">
      <c r="A4846" s="245" t="s">
        <v>2037</v>
      </c>
      <c r="B4846" s="245" t="s">
        <v>2036</v>
      </c>
      <c r="C4846" s="245" t="s">
        <v>2430</v>
      </c>
      <c r="D4846" s="245" t="s">
        <v>2429</v>
      </c>
      <c r="E4846" s="246" t="s">
        <v>44</v>
      </c>
      <c r="F4846" s="245" t="s">
        <v>44</v>
      </c>
      <c r="G4846" s="245" t="s">
        <v>20263</v>
      </c>
      <c r="H4846" s="245" t="s">
        <v>20264</v>
      </c>
      <c r="I4846" s="245" t="s">
        <v>24</v>
      </c>
      <c r="J4846" s="245" t="s">
        <v>569</v>
      </c>
      <c r="K4846" s="246" t="s">
        <v>13993</v>
      </c>
      <c r="L4846" s="245" t="s">
        <v>568</v>
      </c>
      <c r="M4846"/>
      <c r="N4846"/>
      <c r="O4846"/>
      <c r="P4846"/>
      <c r="Q4846"/>
      <c r="R4846"/>
      <c r="S4846"/>
      <c r="T4846"/>
      <c r="U4846"/>
      <c r="V4846"/>
      <c r="W4846"/>
      <c r="X4846"/>
      <c r="Y4846"/>
      <c r="Z4846"/>
      <c r="AA4846"/>
      <c r="AB4846"/>
      <c r="AC4846"/>
      <c r="AD4846"/>
      <c r="AE4846"/>
      <c r="AF4846"/>
      <c r="AG4846"/>
      <c r="AH4846"/>
      <c r="AI4846"/>
      <c r="AJ4846"/>
      <c r="AK4846"/>
      <c r="AL4846"/>
      <c r="AM4846"/>
      <c r="AN4846"/>
      <c r="AO4846"/>
      <c r="AP4846"/>
      <c r="AQ4846"/>
      <c r="AR4846"/>
      <c r="AS4846"/>
      <c r="AT4846"/>
      <c r="AU4846"/>
      <c r="AV4846"/>
      <c r="AW4846"/>
      <c r="AX4846"/>
      <c r="AY4846"/>
      <c r="AZ4846"/>
      <c r="BA4846"/>
      <c r="BB4846"/>
      <c r="BC4846"/>
      <c r="BD4846"/>
      <c r="BE4846"/>
      <c r="BF4846"/>
      <c r="BG4846"/>
      <c r="BH4846"/>
      <c r="BI4846"/>
      <c r="BJ4846"/>
      <c r="BK4846"/>
      <c r="BL4846"/>
      <c r="BM4846"/>
      <c r="BN4846"/>
      <c r="BO4846"/>
    </row>
    <row r="4847" spans="1:67" ht="15" x14ac:dyDescent="0.25">
      <c r="A4847" s="245" t="s">
        <v>2037</v>
      </c>
      <c r="B4847" s="245" t="s">
        <v>2036</v>
      </c>
      <c r="C4847" s="245" t="s">
        <v>2430</v>
      </c>
      <c r="D4847" s="245" t="s">
        <v>2429</v>
      </c>
      <c r="E4847" s="246" t="s">
        <v>44</v>
      </c>
      <c r="F4847" s="245" t="s">
        <v>44</v>
      </c>
      <c r="G4847" s="245" t="s">
        <v>20265</v>
      </c>
      <c r="H4847" s="245" t="s">
        <v>20266</v>
      </c>
      <c r="I4847" s="245" t="s">
        <v>24</v>
      </c>
      <c r="J4847" s="245" t="s">
        <v>569</v>
      </c>
      <c r="K4847" s="246" t="s">
        <v>10195</v>
      </c>
      <c r="L4847" s="245" t="s">
        <v>568</v>
      </c>
      <c r="M4847"/>
      <c r="N4847"/>
      <c r="O4847"/>
      <c r="P4847"/>
      <c r="Q4847"/>
      <c r="R4847"/>
      <c r="S4847"/>
      <c r="T4847"/>
      <c r="U4847"/>
      <c r="V4847"/>
      <c r="W4847"/>
      <c r="X4847"/>
      <c r="Y4847"/>
      <c r="Z4847"/>
      <c r="AA4847"/>
      <c r="AB4847"/>
      <c r="AC4847"/>
      <c r="AD4847"/>
      <c r="AE4847"/>
      <c r="AF4847"/>
      <c r="AG4847"/>
      <c r="AH4847"/>
      <c r="AI4847"/>
      <c r="AJ4847"/>
      <c r="AK4847"/>
      <c r="AL4847"/>
      <c r="AM4847"/>
      <c r="AN4847"/>
      <c r="AO4847"/>
      <c r="AP4847"/>
      <c r="AQ4847"/>
      <c r="AR4847"/>
      <c r="AS4847"/>
      <c r="AT4847"/>
      <c r="AU4847"/>
      <c r="AV4847"/>
      <c r="AW4847"/>
      <c r="AX4847"/>
      <c r="AY4847"/>
      <c r="AZ4847"/>
      <c r="BA4847"/>
      <c r="BB4847"/>
      <c r="BC4847"/>
      <c r="BD4847"/>
      <c r="BE4847"/>
      <c r="BF4847"/>
      <c r="BG4847"/>
      <c r="BH4847"/>
      <c r="BI4847"/>
      <c r="BJ4847"/>
      <c r="BK4847"/>
      <c r="BL4847"/>
      <c r="BM4847"/>
      <c r="BN4847"/>
      <c r="BO4847"/>
    </row>
    <row r="4848" spans="1:67" ht="15" x14ac:dyDescent="0.25">
      <c r="A4848" s="245" t="s">
        <v>2037</v>
      </c>
      <c r="B4848" s="245" t="s">
        <v>2036</v>
      </c>
      <c r="C4848" s="245" t="s">
        <v>2430</v>
      </c>
      <c r="D4848" s="245" t="s">
        <v>2429</v>
      </c>
      <c r="E4848" s="246" t="s">
        <v>44</v>
      </c>
      <c r="F4848" s="245" t="s">
        <v>44</v>
      </c>
      <c r="G4848" s="245" t="s">
        <v>20267</v>
      </c>
      <c r="H4848" s="245" t="s">
        <v>20268</v>
      </c>
      <c r="I4848" s="245" t="s">
        <v>24</v>
      </c>
      <c r="J4848" s="245" t="s">
        <v>569</v>
      </c>
      <c r="K4848" s="246" t="s">
        <v>24875</v>
      </c>
      <c r="L4848" s="245" t="s">
        <v>568</v>
      </c>
      <c r="M4848"/>
      <c r="N4848"/>
      <c r="O4848"/>
      <c r="P4848"/>
      <c r="Q4848"/>
      <c r="R4848"/>
      <c r="S4848"/>
      <c r="T4848"/>
      <c r="U4848"/>
      <c r="V4848"/>
      <c r="W4848"/>
      <c r="X4848"/>
      <c r="Y4848"/>
      <c r="Z4848"/>
      <c r="AA4848"/>
      <c r="AB4848"/>
      <c r="AC4848"/>
      <c r="AD4848"/>
      <c r="AE4848"/>
      <c r="AF4848"/>
      <c r="AG4848"/>
      <c r="AH4848"/>
      <c r="AI4848"/>
      <c r="AJ4848"/>
      <c r="AK4848"/>
      <c r="AL4848"/>
      <c r="AM4848"/>
      <c r="AN4848"/>
      <c r="AO4848"/>
      <c r="AP4848"/>
      <c r="AQ4848"/>
      <c r="AR4848"/>
      <c r="AS4848"/>
      <c r="AT4848"/>
      <c r="AU4848"/>
      <c r="AV4848"/>
      <c r="AW4848"/>
      <c r="AX4848"/>
      <c r="AY4848"/>
      <c r="AZ4848"/>
      <c r="BA4848"/>
      <c r="BB4848"/>
      <c r="BC4848"/>
      <c r="BD4848"/>
      <c r="BE4848"/>
      <c r="BF4848"/>
      <c r="BG4848"/>
      <c r="BH4848"/>
      <c r="BI4848"/>
      <c r="BJ4848"/>
      <c r="BK4848"/>
      <c r="BL4848"/>
      <c r="BM4848"/>
      <c r="BN4848"/>
      <c r="BO4848"/>
    </row>
    <row r="4849" spans="1:67" ht="15" x14ac:dyDescent="0.25">
      <c r="A4849" s="245" t="s">
        <v>2037</v>
      </c>
      <c r="B4849" s="245" t="s">
        <v>2036</v>
      </c>
      <c r="C4849" s="245" t="s">
        <v>2430</v>
      </c>
      <c r="D4849" s="245" t="s">
        <v>2429</v>
      </c>
      <c r="E4849" s="246" t="s">
        <v>44</v>
      </c>
      <c r="F4849" s="245" t="s">
        <v>44</v>
      </c>
      <c r="G4849" s="245" t="s">
        <v>20269</v>
      </c>
      <c r="H4849" s="245" t="s">
        <v>20270</v>
      </c>
      <c r="I4849" s="245" t="s">
        <v>24</v>
      </c>
      <c r="J4849" s="245" t="s">
        <v>59</v>
      </c>
      <c r="K4849" s="246" t="s">
        <v>8899</v>
      </c>
      <c r="L4849" s="245" t="s">
        <v>568</v>
      </c>
      <c r="M4849"/>
      <c r="N4849"/>
      <c r="O4849"/>
      <c r="P4849"/>
      <c r="Q4849"/>
      <c r="R4849"/>
      <c r="S4849"/>
      <c r="T4849"/>
      <c r="U4849"/>
      <c r="V4849"/>
      <c r="W4849"/>
      <c r="X4849"/>
      <c r="Y4849"/>
      <c r="Z4849"/>
      <c r="AA4849"/>
      <c r="AB4849"/>
      <c r="AC4849"/>
      <c r="AD4849"/>
      <c r="AE4849"/>
      <c r="AF4849"/>
      <c r="AG4849"/>
      <c r="AH4849"/>
      <c r="AI4849"/>
      <c r="AJ4849"/>
      <c r="AK4849"/>
      <c r="AL4849"/>
      <c r="AM4849"/>
      <c r="AN4849"/>
      <c r="AO4849"/>
      <c r="AP4849"/>
      <c r="AQ4849"/>
      <c r="AR4849"/>
      <c r="AS4849"/>
      <c r="AT4849"/>
      <c r="AU4849"/>
      <c r="AV4849"/>
      <c r="AW4849"/>
      <c r="AX4849"/>
      <c r="AY4849"/>
      <c r="AZ4849"/>
      <c r="BA4849"/>
      <c r="BB4849"/>
      <c r="BC4849"/>
      <c r="BD4849"/>
      <c r="BE4849"/>
      <c r="BF4849"/>
      <c r="BG4849"/>
      <c r="BH4849"/>
      <c r="BI4849"/>
      <c r="BJ4849"/>
      <c r="BK4849"/>
      <c r="BL4849"/>
      <c r="BM4849"/>
      <c r="BN4849"/>
      <c r="BO4849"/>
    </row>
    <row r="4850" spans="1:67" ht="15" x14ac:dyDescent="0.25">
      <c r="A4850" s="245" t="s">
        <v>2037</v>
      </c>
      <c r="B4850" s="245" t="s">
        <v>2036</v>
      </c>
      <c r="C4850" s="245" t="s">
        <v>2430</v>
      </c>
      <c r="D4850" s="245" t="s">
        <v>2429</v>
      </c>
      <c r="E4850" s="246" t="s">
        <v>44</v>
      </c>
      <c r="F4850" s="245" t="s">
        <v>44</v>
      </c>
      <c r="G4850" s="245" t="s">
        <v>20271</v>
      </c>
      <c r="H4850" s="245" t="s">
        <v>20272</v>
      </c>
      <c r="I4850" s="245" t="s">
        <v>24</v>
      </c>
      <c r="J4850" s="245" t="s">
        <v>59</v>
      </c>
      <c r="K4850" s="246" t="s">
        <v>6684</v>
      </c>
      <c r="L4850" s="245" t="s">
        <v>568</v>
      </c>
      <c r="M4850"/>
      <c r="N4850"/>
      <c r="O4850"/>
      <c r="P4850"/>
      <c r="Q4850"/>
      <c r="R4850"/>
      <c r="S4850"/>
      <c r="T4850"/>
      <c r="U4850"/>
      <c r="V4850"/>
      <c r="W4850"/>
      <c r="X4850"/>
      <c r="Y4850"/>
      <c r="Z4850"/>
      <c r="AA4850"/>
      <c r="AB4850"/>
      <c r="AC4850"/>
      <c r="AD4850"/>
      <c r="AE4850"/>
      <c r="AF4850"/>
      <c r="AG4850"/>
      <c r="AH4850"/>
      <c r="AI4850"/>
      <c r="AJ4850"/>
      <c r="AK4850"/>
      <c r="AL4850"/>
      <c r="AM4850"/>
      <c r="AN4850"/>
      <c r="AO4850"/>
      <c r="AP4850"/>
      <c r="AQ4850"/>
      <c r="AR4850"/>
      <c r="AS4850"/>
      <c r="AT4850"/>
      <c r="AU4850"/>
      <c r="AV4850"/>
      <c r="AW4850"/>
      <c r="AX4850"/>
      <c r="AY4850"/>
      <c r="AZ4850"/>
      <c r="BA4850"/>
      <c r="BB4850"/>
      <c r="BC4850"/>
      <c r="BD4850"/>
      <c r="BE4850"/>
      <c r="BF4850"/>
      <c r="BG4850"/>
      <c r="BH4850"/>
      <c r="BI4850"/>
      <c r="BJ4850"/>
      <c r="BK4850"/>
      <c r="BL4850"/>
      <c r="BM4850"/>
      <c r="BN4850"/>
      <c r="BO4850"/>
    </row>
    <row r="4851" spans="1:67" ht="15" x14ac:dyDescent="0.25">
      <c r="A4851" s="245" t="s">
        <v>2037</v>
      </c>
      <c r="B4851" s="245" t="s">
        <v>2036</v>
      </c>
      <c r="C4851" s="245" t="s">
        <v>2430</v>
      </c>
      <c r="D4851" s="245" t="s">
        <v>2429</v>
      </c>
      <c r="E4851" s="246" t="s">
        <v>44</v>
      </c>
      <c r="F4851" s="245" t="s">
        <v>44</v>
      </c>
      <c r="G4851" s="245" t="s">
        <v>20274</v>
      </c>
      <c r="H4851" s="245" t="s">
        <v>20275</v>
      </c>
      <c r="I4851" s="245" t="s">
        <v>24</v>
      </c>
      <c r="J4851" s="245" t="s">
        <v>59</v>
      </c>
      <c r="K4851" s="246" t="s">
        <v>8913</v>
      </c>
      <c r="L4851" s="245" t="s">
        <v>568</v>
      </c>
      <c r="M4851"/>
      <c r="N4851"/>
      <c r="O4851"/>
      <c r="P4851"/>
      <c r="Q4851"/>
      <c r="R4851"/>
      <c r="S4851"/>
      <c r="T4851"/>
      <c r="U4851"/>
      <c r="V4851"/>
      <c r="W4851"/>
      <c r="X4851"/>
      <c r="Y4851"/>
      <c r="Z4851"/>
      <c r="AA4851"/>
      <c r="AB4851"/>
      <c r="AC4851"/>
      <c r="AD4851"/>
      <c r="AE4851"/>
      <c r="AF4851"/>
      <c r="AG4851"/>
      <c r="AH4851"/>
      <c r="AI4851"/>
      <c r="AJ4851"/>
      <c r="AK4851"/>
      <c r="AL4851"/>
      <c r="AM4851"/>
      <c r="AN4851"/>
      <c r="AO4851"/>
      <c r="AP4851"/>
      <c r="AQ4851"/>
      <c r="AR4851"/>
      <c r="AS4851"/>
      <c r="AT4851"/>
      <c r="AU4851"/>
      <c r="AV4851"/>
      <c r="AW4851"/>
      <c r="AX4851"/>
      <c r="AY4851"/>
      <c r="AZ4851"/>
      <c r="BA4851"/>
      <c r="BB4851"/>
      <c r="BC4851"/>
      <c r="BD4851"/>
      <c r="BE4851"/>
      <c r="BF4851"/>
      <c r="BG4851"/>
      <c r="BH4851"/>
      <c r="BI4851"/>
      <c r="BJ4851"/>
      <c r="BK4851"/>
      <c r="BL4851"/>
      <c r="BM4851"/>
      <c r="BN4851"/>
      <c r="BO4851"/>
    </row>
    <row r="4852" spans="1:67" ht="15" x14ac:dyDescent="0.25">
      <c r="A4852" s="245" t="s">
        <v>2037</v>
      </c>
      <c r="B4852" s="245" t="s">
        <v>2036</v>
      </c>
      <c r="C4852" s="245" t="s">
        <v>2430</v>
      </c>
      <c r="D4852" s="245" t="s">
        <v>2429</v>
      </c>
      <c r="E4852" s="246" t="s">
        <v>44</v>
      </c>
      <c r="F4852" s="245" t="s">
        <v>44</v>
      </c>
      <c r="G4852" s="245" t="s">
        <v>20276</v>
      </c>
      <c r="H4852" s="245" t="s">
        <v>20277</v>
      </c>
      <c r="I4852" s="245" t="s">
        <v>24</v>
      </c>
      <c r="J4852" s="245" t="s">
        <v>59</v>
      </c>
      <c r="K4852" s="246" t="s">
        <v>8919</v>
      </c>
      <c r="L4852" s="245" t="s">
        <v>568</v>
      </c>
      <c r="M4852"/>
      <c r="N4852"/>
      <c r="O4852"/>
      <c r="P4852"/>
      <c r="Q4852"/>
      <c r="R4852"/>
      <c r="S4852"/>
      <c r="T4852"/>
      <c r="U4852"/>
      <c r="V4852"/>
      <c r="W4852"/>
      <c r="X4852"/>
      <c r="Y4852"/>
      <c r="Z4852"/>
      <c r="AA4852"/>
      <c r="AB4852"/>
      <c r="AC4852"/>
      <c r="AD4852"/>
      <c r="AE4852"/>
      <c r="AF4852"/>
      <c r="AG4852"/>
      <c r="AH4852"/>
      <c r="AI4852"/>
      <c r="AJ4852"/>
      <c r="AK4852"/>
      <c r="AL4852"/>
      <c r="AM4852"/>
      <c r="AN4852"/>
      <c r="AO4852"/>
      <c r="AP4852"/>
      <c r="AQ4852"/>
      <c r="AR4852"/>
      <c r="AS4852"/>
      <c r="AT4852"/>
      <c r="AU4852"/>
      <c r="AV4852"/>
      <c r="AW4852"/>
      <c r="AX4852"/>
      <c r="AY4852"/>
      <c r="AZ4852"/>
      <c r="BA4852"/>
      <c r="BB4852"/>
      <c r="BC4852"/>
      <c r="BD4852"/>
      <c r="BE4852"/>
      <c r="BF4852"/>
      <c r="BG4852"/>
      <c r="BH4852"/>
      <c r="BI4852"/>
      <c r="BJ4852"/>
      <c r="BK4852"/>
      <c r="BL4852"/>
      <c r="BM4852"/>
      <c r="BN4852"/>
      <c r="BO4852"/>
    </row>
    <row r="4853" spans="1:67" ht="15" x14ac:dyDescent="0.25">
      <c r="A4853" s="245" t="s">
        <v>2037</v>
      </c>
      <c r="B4853" s="245" t="s">
        <v>2036</v>
      </c>
      <c r="C4853" s="245" t="s">
        <v>2430</v>
      </c>
      <c r="D4853" s="245" t="s">
        <v>2429</v>
      </c>
      <c r="E4853" s="246" t="s">
        <v>44</v>
      </c>
      <c r="F4853" s="245" t="s">
        <v>44</v>
      </c>
      <c r="G4853" s="245" t="s">
        <v>20278</v>
      </c>
      <c r="H4853" s="245" t="s">
        <v>20279</v>
      </c>
      <c r="I4853" s="245" t="s">
        <v>24</v>
      </c>
      <c r="J4853" s="245" t="s">
        <v>59</v>
      </c>
      <c r="K4853" s="246" t="s">
        <v>18975</v>
      </c>
      <c r="L4853" s="245" t="s">
        <v>568</v>
      </c>
      <c r="M4853"/>
      <c r="N4853"/>
      <c r="O4853"/>
      <c r="P4853"/>
      <c r="Q4853"/>
      <c r="R4853"/>
      <c r="S4853"/>
      <c r="T4853"/>
      <c r="U4853"/>
      <c r="V4853"/>
      <c r="W4853"/>
      <c r="X4853"/>
      <c r="Y4853"/>
      <c r="Z4853"/>
      <c r="AA4853"/>
      <c r="AB4853"/>
      <c r="AC4853"/>
      <c r="AD4853"/>
      <c r="AE4853"/>
      <c r="AF4853"/>
      <c r="AG4853"/>
      <c r="AH4853"/>
      <c r="AI4853"/>
      <c r="AJ4853"/>
      <c r="AK4853"/>
      <c r="AL4853"/>
      <c r="AM4853"/>
      <c r="AN4853"/>
      <c r="AO4853"/>
      <c r="AP4853"/>
      <c r="AQ4853"/>
      <c r="AR4853"/>
      <c r="AS4853"/>
      <c r="AT4853"/>
      <c r="AU4853"/>
      <c r="AV4853"/>
      <c r="AW4853"/>
      <c r="AX4853"/>
      <c r="AY4853"/>
      <c r="AZ4853"/>
      <c r="BA4853"/>
      <c r="BB4853"/>
      <c r="BC4853"/>
      <c r="BD4853"/>
      <c r="BE4853"/>
      <c r="BF4853"/>
      <c r="BG4853"/>
      <c r="BH4853"/>
      <c r="BI4853"/>
      <c r="BJ4853"/>
      <c r="BK4853"/>
      <c r="BL4853"/>
      <c r="BM4853"/>
      <c r="BN4853"/>
      <c r="BO4853"/>
    </row>
    <row r="4854" spans="1:67" ht="15" x14ac:dyDescent="0.25">
      <c r="A4854" s="245" t="s">
        <v>2037</v>
      </c>
      <c r="B4854" s="245" t="s">
        <v>2036</v>
      </c>
      <c r="C4854" s="245" t="s">
        <v>2430</v>
      </c>
      <c r="D4854" s="245" t="s">
        <v>2429</v>
      </c>
      <c r="E4854" s="246" t="s">
        <v>44</v>
      </c>
      <c r="F4854" s="245" t="s">
        <v>44</v>
      </c>
      <c r="G4854" s="245" t="s">
        <v>20280</v>
      </c>
      <c r="H4854" s="245" t="s">
        <v>20281</v>
      </c>
      <c r="I4854" s="245" t="s">
        <v>24</v>
      </c>
      <c r="J4854" s="245" t="s">
        <v>59</v>
      </c>
      <c r="K4854" s="246" t="s">
        <v>8479</v>
      </c>
      <c r="L4854" s="245" t="s">
        <v>568</v>
      </c>
      <c r="M4854"/>
      <c r="N4854"/>
      <c r="O4854"/>
      <c r="P4854"/>
      <c r="Q4854"/>
      <c r="R4854"/>
      <c r="S4854"/>
      <c r="T4854"/>
      <c r="U4854"/>
      <c r="V4854"/>
      <c r="W4854"/>
      <c r="X4854"/>
      <c r="Y4854"/>
      <c r="Z4854"/>
      <c r="AA4854"/>
      <c r="AB4854"/>
      <c r="AC4854"/>
      <c r="AD4854"/>
      <c r="AE4854"/>
      <c r="AF4854"/>
      <c r="AG4854"/>
      <c r="AH4854"/>
      <c r="AI4854"/>
      <c r="AJ4854"/>
      <c r="AK4854"/>
      <c r="AL4854"/>
      <c r="AM4854"/>
      <c r="AN4854"/>
      <c r="AO4854"/>
      <c r="AP4854"/>
      <c r="AQ4854"/>
      <c r="AR4854"/>
      <c r="AS4854"/>
      <c r="AT4854"/>
      <c r="AU4854"/>
      <c r="AV4854"/>
      <c r="AW4854"/>
      <c r="AX4854"/>
      <c r="AY4854"/>
      <c r="AZ4854"/>
      <c r="BA4854"/>
      <c r="BB4854"/>
      <c r="BC4854"/>
      <c r="BD4854"/>
      <c r="BE4854"/>
      <c r="BF4854"/>
      <c r="BG4854"/>
      <c r="BH4854"/>
      <c r="BI4854"/>
      <c r="BJ4854"/>
      <c r="BK4854"/>
      <c r="BL4854"/>
      <c r="BM4854"/>
      <c r="BN4854"/>
      <c r="BO4854"/>
    </row>
    <row r="4855" spans="1:67" ht="15" x14ac:dyDescent="0.25">
      <c r="A4855" s="245" t="s">
        <v>2037</v>
      </c>
      <c r="B4855" s="245" t="s">
        <v>2036</v>
      </c>
      <c r="C4855" s="245" t="s">
        <v>2430</v>
      </c>
      <c r="D4855" s="245" t="s">
        <v>2429</v>
      </c>
      <c r="E4855" s="246" t="s">
        <v>44</v>
      </c>
      <c r="F4855" s="245" t="s">
        <v>44</v>
      </c>
      <c r="G4855" s="245" t="s">
        <v>20283</v>
      </c>
      <c r="H4855" s="245" t="s">
        <v>20284</v>
      </c>
      <c r="I4855" s="245" t="s">
        <v>24</v>
      </c>
      <c r="J4855" s="245" t="s">
        <v>59</v>
      </c>
      <c r="K4855" s="246" t="s">
        <v>3725</v>
      </c>
      <c r="L4855" s="245" t="s">
        <v>568</v>
      </c>
      <c r="M4855"/>
      <c r="N4855"/>
      <c r="O4855"/>
      <c r="P4855"/>
      <c r="Q4855"/>
      <c r="R4855"/>
      <c r="S4855"/>
      <c r="T4855"/>
      <c r="U4855"/>
      <c r="V4855"/>
      <c r="W4855"/>
      <c r="X4855"/>
      <c r="Y4855"/>
      <c r="Z4855"/>
      <c r="AA4855"/>
      <c r="AB4855"/>
      <c r="AC4855"/>
      <c r="AD4855"/>
      <c r="AE4855"/>
      <c r="AF4855"/>
      <c r="AG4855"/>
      <c r="AH4855"/>
      <c r="AI4855"/>
      <c r="AJ4855"/>
      <c r="AK4855"/>
      <c r="AL4855"/>
      <c r="AM4855"/>
      <c r="AN4855"/>
      <c r="AO4855"/>
      <c r="AP4855"/>
      <c r="AQ4855"/>
      <c r="AR4855"/>
      <c r="AS4855"/>
      <c r="AT4855"/>
      <c r="AU4855"/>
      <c r="AV4855"/>
      <c r="AW4855"/>
      <c r="AX4855"/>
      <c r="AY4855"/>
      <c r="AZ4855"/>
      <c r="BA4855"/>
      <c r="BB4855"/>
      <c r="BC4855"/>
      <c r="BD4855"/>
      <c r="BE4855"/>
      <c r="BF4855"/>
      <c r="BG4855"/>
      <c r="BH4855"/>
      <c r="BI4855"/>
      <c r="BJ4855"/>
      <c r="BK4855"/>
      <c r="BL4855"/>
      <c r="BM4855"/>
      <c r="BN4855"/>
      <c r="BO4855"/>
    </row>
    <row r="4856" spans="1:67" ht="15" x14ac:dyDescent="0.25">
      <c r="A4856" s="245" t="s">
        <v>2037</v>
      </c>
      <c r="B4856" s="245" t="s">
        <v>2036</v>
      </c>
      <c r="C4856" s="245" t="s">
        <v>2430</v>
      </c>
      <c r="D4856" s="245" t="s">
        <v>2429</v>
      </c>
      <c r="E4856" s="246" t="s">
        <v>44</v>
      </c>
      <c r="F4856" s="245" t="s">
        <v>44</v>
      </c>
      <c r="G4856" s="245" t="s">
        <v>20285</v>
      </c>
      <c r="H4856" s="245" t="s">
        <v>20286</v>
      </c>
      <c r="I4856" s="245" t="s">
        <v>24</v>
      </c>
      <c r="J4856" s="245" t="s">
        <v>59</v>
      </c>
      <c r="K4856" s="246" t="s">
        <v>2902</v>
      </c>
      <c r="L4856" s="245" t="s">
        <v>568</v>
      </c>
      <c r="M4856"/>
      <c r="N4856"/>
      <c r="O4856"/>
      <c r="P4856"/>
      <c r="Q4856"/>
      <c r="R4856"/>
      <c r="S4856"/>
      <c r="T4856"/>
      <c r="U4856"/>
      <c r="V4856"/>
      <c r="W4856"/>
      <c r="X4856"/>
      <c r="Y4856"/>
      <c r="Z4856"/>
      <c r="AA4856"/>
      <c r="AB4856"/>
      <c r="AC4856"/>
      <c r="AD4856"/>
      <c r="AE4856"/>
      <c r="AF4856"/>
      <c r="AG4856"/>
      <c r="AH4856"/>
      <c r="AI4856"/>
      <c r="AJ4856"/>
      <c r="AK4856"/>
      <c r="AL4856"/>
      <c r="AM4856"/>
      <c r="AN4856"/>
      <c r="AO4856"/>
      <c r="AP4856"/>
      <c r="AQ4856"/>
      <c r="AR4856"/>
      <c r="AS4856"/>
      <c r="AT4856"/>
      <c r="AU4856"/>
      <c r="AV4856"/>
      <c r="AW4856"/>
      <c r="AX4856"/>
      <c r="AY4856"/>
      <c r="AZ4856"/>
      <c r="BA4856"/>
      <c r="BB4856"/>
      <c r="BC4856"/>
      <c r="BD4856"/>
      <c r="BE4856"/>
      <c r="BF4856"/>
      <c r="BG4856"/>
      <c r="BH4856"/>
      <c r="BI4856"/>
      <c r="BJ4856"/>
      <c r="BK4856"/>
      <c r="BL4856"/>
      <c r="BM4856"/>
      <c r="BN4856"/>
      <c r="BO4856"/>
    </row>
    <row r="4857" spans="1:67" ht="15" x14ac:dyDescent="0.25">
      <c r="A4857" s="245" t="s">
        <v>2037</v>
      </c>
      <c r="B4857" s="245" t="s">
        <v>2036</v>
      </c>
      <c r="C4857" s="245" t="s">
        <v>2430</v>
      </c>
      <c r="D4857" s="245" t="s">
        <v>2429</v>
      </c>
      <c r="E4857" s="246" t="s">
        <v>44</v>
      </c>
      <c r="F4857" s="245" t="s">
        <v>44</v>
      </c>
      <c r="G4857" s="245" t="s">
        <v>20287</v>
      </c>
      <c r="H4857" s="245" t="s">
        <v>20288</v>
      </c>
      <c r="I4857" s="245" t="s">
        <v>24</v>
      </c>
      <c r="J4857" s="245" t="s">
        <v>59</v>
      </c>
      <c r="K4857" s="246" t="s">
        <v>8545</v>
      </c>
      <c r="L4857" s="245" t="s">
        <v>568</v>
      </c>
      <c r="M4857"/>
      <c r="N4857"/>
      <c r="O4857"/>
      <c r="P4857"/>
      <c r="Q4857"/>
      <c r="R4857"/>
      <c r="S4857"/>
      <c r="T4857"/>
      <c r="U4857"/>
      <c r="V4857"/>
      <c r="W4857"/>
      <c r="X4857"/>
      <c r="Y4857"/>
      <c r="Z4857"/>
      <c r="AA4857"/>
      <c r="AB4857"/>
      <c r="AC4857"/>
      <c r="AD4857"/>
      <c r="AE4857"/>
      <c r="AF4857"/>
      <c r="AG4857"/>
      <c r="AH4857"/>
      <c r="AI4857"/>
      <c r="AJ4857"/>
      <c r="AK4857"/>
      <c r="AL4857"/>
      <c r="AM4857"/>
      <c r="AN4857"/>
      <c r="AO4857"/>
      <c r="AP4857"/>
      <c r="AQ4857"/>
      <c r="AR4857"/>
      <c r="AS4857"/>
      <c r="AT4857"/>
      <c r="AU4857"/>
      <c r="AV4857"/>
      <c r="AW4857"/>
      <c r="AX4857"/>
      <c r="AY4857"/>
      <c r="AZ4857"/>
      <c r="BA4857"/>
      <c r="BB4857"/>
      <c r="BC4857"/>
      <c r="BD4857"/>
      <c r="BE4857"/>
      <c r="BF4857"/>
      <c r="BG4857"/>
      <c r="BH4857"/>
      <c r="BI4857"/>
      <c r="BJ4857"/>
      <c r="BK4857"/>
      <c r="BL4857"/>
      <c r="BM4857"/>
      <c r="BN4857"/>
      <c r="BO4857"/>
    </row>
    <row r="4858" spans="1:67" ht="15" x14ac:dyDescent="0.25">
      <c r="A4858" s="245" t="s">
        <v>2037</v>
      </c>
      <c r="B4858" s="245" t="s">
        <v>2036</v>
      </c>
      <c r="C4858" s="245" t="s">
        <v>2430</v>
      </c>
      <c r="D4858" s="245" t="s">
        <v>2429</v>
      </c>
      <c r="E4858" s="246" t="s">
        <v>44</v>
      </c>
      <c r="F4858" s="245" t="s">
        <v>44</v>
      </c>
      <c r="G4858" s="245" t="s">
        <v>20289</v>
      </c>
      <c r="H4858" s="245" t="s">
        <v>20290</v>
      </c>
      <c r="I4858" s="245" t="s">
        <v>24</v>
      </c>
      <c r="J4858" s="245" t="s">
        <v>59</v>
      </c>
      <c r="K4858" s="246" t="s">
        <v>24583</v>
      </c>
      <c r="L4858" s="245" t="s">
        <v>568</v>
      </c>
      <c r="M4858"/>
      <c r="N4858"/>
      <c r="O4858"/>
      <c r="P4858"/>
      <c r="Q4858"/>
      <c r="R4858"/>
      <c r="S4858"/>
      <c r="T4858"/>
      <c r="U4858"/>
      <c r="V4858"/>
      <c r="W4858"/>
      <c r="X4858"/>
      <c r="Y4858"/>
      <c r="Z4858"/>
      <c r="AA4858"/>
      <c r="AB4858"/>
      <c r="AC4858"/>
      <c r="AD4858"/>
      <c r="AE4858"/>
      <c r="AF4858"/>
      <c r="AG4858"/>
      <c r="AH4858"/>
      <c r="AI4858"/>
      <c r="AJ4858"/>
      <c r="AK4858"/>
      <c r="AL4858"/>
      <c r="AM4858"/>
      <c r="AN4858"/>
      <c r="AO4858"/>
      <c r="AP4858"/>
      <c r="AQ4858"/>
      <c r="AR4858"/>
      <c r="AS4858"/>
      <c r="AT4858"/>
      <c r="AU4858"/>
      <c r="AV4858"/>
      <c r="AW4858"/>
      <c r="AX4858"/>
      <c r="AY4858"/>
      <c r="AZ4858"/>
      <c r="BA4858"/>
      <c r="BB4858"/>
      <c r="BC4858"/>
      <c r="BD4858"/>
      <c r="BE4858"/>
      <c r="BF4858"/>
      <c r="BG4858"/>
      <c r="BH4858"/>
      <c r="BI4858"/>
      <c r="BJ4858"/>
      <c r="BK4858"/>
      <c r="BL4858"/>
      <c r="BM4858"/>
      <c r="BN4858"/>
      <c r="BO4858"/>
    </row>
    <row r="4859" spans="1:67" ht="15" x14ac:dyDescent="0.25">
      <c r="A4859" s="245" t="s">
        <v>2037</v>
      </c>
      <c r="B4859" s="245" t="s">
        <v>2036</v>
      </c>
      <c r="C4859" s="245" t="s">
        <v>2430</v>
      </c>
      <c r="D4859" s="245" t="s">
        <v>2429</v>
      </c>
      <c r="E4859" s="246" t="s">
        <v>44</v>
      </c>
      <c r="F4859" s="245" t="s">
        <v>44</v>
      </c>
      <c r="G4859" s="245" t="s">
        <v>20291</v>
      </c>
      <c r="H4859" s="245" t="s">
        <v>20292</v>
      </c>
      <c r="I4859" s="245" t="s">
        <v>24</v>
      </c>
      <c r="J4859" s="245" t="s">
        <v>59</v>
      </c>
      <c r="K4859" s="246" t="s">
        <v>5037</v>
      </c>
      <c r="L4859" s="245" t="s">
        <v>568</v>
      </c>
      <c r="M4859"/>
      <c r="N4859"/>
      <c r="O4859"/>
      <c r="P4859"/>
      <c r="Q4859"/>
      <c r="R4859"/>
      <c r="S4859"/>
      <c r="T4859"/>
      <c r="U4859"/>
      <c r="V4859"/>
      <c r="W4859"/>
      <c r="X4859"/>
      <c r="Y4859"/>
      <c r="Z4859"/>
      <c r="AA4859"/>
      <c r="AB4859"/>
      <c r="AC4859"/>
      <c r="AD4859"/>
      <c r="AE4859"/>
      <c r="AF4859"/>
      <c r="AG4859"/>
      <c r="AH4859"/>
      <c r="AI4859"/>
      <c r="AJ4859"/>
      <c r="AK4859"/>
      <c r="AL4859"/>
      <c r="AM4859"/>
      <c r="AN4859"/>
      <c r="AO4859"/>
      <c r="AP4859"/>
      <c r="AQ4859"/>
      <c r="AR4859"/>
      <c r="AS4859"/>
      <c r="AT4859"/>
      <c r="AU4859"/>
      <c r="AV4859"/>
      <c r="AW4859"/>
      <c r="AX4859"/>
      <c r="AY4859"/>
      <c r="AZ4859"/>
      <c r="BA4859"/>
      <c r="BB4859"/>
      <c r="BC4859"/>
      <c r="BD4859"/>
      <c r="BE4859"/>
      <c r="BF4859"/>
      <c r="BG4859"/>
      <c r="BH4859"/>
      <c r="BI4859"/>
      <c r="BJ4859"/>
      <c r="BK4859"/>
      <c r="BL4859"/>
      <c r="BM4859"/>
      <c r="BN4859"/>
      <c r="BO4859"/>
    </row>
    <row r="4860" spans="1:67" ht="15" x14ac:dyDescent="0.25">
      <c r="A4860" s="245" t="s">
        <v>2037</v>
      </c>
      <c r="B4860" s="245" t="s">
        <v>2036</v>
      </c>
      <c r="C4860" s="245" t="s">
        <v>2430</v>
      </c>
      <c r="D4860" s="245" t="s">
        <v>2429</v>
      </c>
      <c r="E4860" s="246" t="s">
        <v>44</v>
      </c>
      <c r="F4860" s="245" t="s">
        <v>44</v>
      </c>
      <c r="G4860" s="245" t="s">
        <v>20293</v>
      </c>
      <c r="H4860" s="245" t="s">
        <v>20294</v>
      </c>
      <c r="I4860" s="245" t="s">
        <v>24</v>
      </c>
      <c r="J4860" s="245" t="s">
        <v>59</v>
      </c>
      <c r="K4860" s="246" t="s">
        <v>12639</v>
      </c>
      <c r="L4860" s="245" t="s">
        <v>568</v>
      </c>
      <c r="M4860"/>
      <c r="N4860"/>
      <c r="O4860"/>
      <c r="P4860"/>
      <c r="Q4860"/>
      <c r="R4860"/>
      <c r="S4860"/>
      <c r="T4860"/>
      <c r="U4860"/>
      <c r="V4860"/>
      <c r="W4860"/>
      <c r="X4860"/>
      <c r="Y4860"/>
      <c r="Z4860"/>
      <c r="AA4860"/>
      <c r="AB4860"/>
      <c r="AC4860"/>
      <c r="AD4860"/>
      <c r="AE4860"/>
      <c r="AF4860"/>
      <c r="AG4860"/>
      <c r="AH4860"/>
      <c r="AI4860"/>
      <c r="AJ4860"/>
      <c r="AK4860"/>
      <c r="AL4860"/>
      <c r="AM4860"/>
      <c r="AN4860"/>
      <c r="AO4860"/>
      <c r="AP4860"/>
      <c r="AQ4860"/>
      <c r="AR4860"/>
      <c r="AS4860"/>
      <c r="AT4860"/>
      <c r="AU4860"/>
      <c r="AV4860"/>
      <c r="AW4860"/>
      <c r="AX4860"/>
      <c r="AY4860"/>
      <c r="AZ4860"/>
      <c r="BA4860"/>
      <c r="BB4860"/>
      <c r="BC4860"/>
      <c r="BD4860"/>
      <c r="BE4860"/>
      <c r="BF4860"/>
      <c r="BG4860"/>
      <c r="BH4860"/>
      <c r="BI4860"/>
      <c r="BJ4860"/>
      <c r="BK4860"/>
      <c r="BL4860"/>
      <c r="BM4860"/>
      <c r="BN4860"/>
      <c r="BO4860"/>
    </row>
    <row r="4861" spans="1:67" ht="15" x14ac:dyDescent="0.25">
      <c r="A4861" s="245" t="s">
        <v>2037</v>
      </c>
      <c r="B4861" s="245" t="s">
        <v>2036</v>
      </c>
      <c r="C4861" s="245" t="s">
        <v>2430</v>
      </c>
      <c r="D4861" s="245" t="s">
        <v>2429</v>
      </c>
      <c r="E4861" s="246" t="s">
        <v>44</v>
      </c>
      <c r="F4861" s="245" t="s">
        <v>44</v>
      </c>
      <c r="G4861" s="245" t="s">
        <v>20296</v>
      </c>
      <c r="H4861" s="245" t="s">
        <v>20297</v>
      </c>
      <c r="I4861" s="245" t="s">
        <v>24</v>
      </c>
      <c r="J4861" s="245" t="s">
        <v>59</v>
      </c>
      <c r="K4861" s="246" t="s">
        <v>8799</v>
      </c>
      <c r="L4861" s="245" t="s">
        <v>568</v>
      </c>
      <c r="M4861"/>
      <c r="N4861"/>
      <c r="O4861"/>
      <c r="P4861"/>
      <c r="Q4861"/>
      <c r="R4861"/>
      <c r="S4861"/>
      <c r="T4861"/>
      <c r="U4861"/>
      <c r="V4861"/>
      <c r="W4861"/>
      <c r="X4861"/>
      <c r="Y4861"/>
      <c r="Z4861"/>
      <c r="AA4861"/>
      <c r="AB4861"/>
      <c r="AC4861"/>
      <c r="AD4861"/>
      <c r="AE4861"/>
      <c r="AF4861"/>
      <c r="AG4861"/>
      <c r="AH4861"/>
      <c r="AI4861"/>
      <c r="AJ4861"/>
      <c r="AK4861"/>
      <c r="AL4861"/>
      <c r="AM4861"/>
      <c r="AN4861"/>
      <c r="AO4861"/>
      <c r="AP4861"/>
      <c r="AQ4861"/>
      <c r="AR4861"/>
      <c r="AS4861"/>
      <c r="AT4861"/>
      <c r="AU4861"/>
      <c r="AV4861"/>
      <c r="AW4861"/>
      <c r="AX4861"/>
      <c r="AY4861"/>
      <c r="AZ4861"/>
      <c r="BA4861"/>
      <c r="BB4861"/>
      <c r="BC4861"/>
      <c r="BD4861"/>
      <c r="BE4861"/>
      <c r="BF4861"/>
      <c r="BG4861"/>
      <c r="BH4861"/>
      <c r="BI4861"/>
      <c r="BJ4861"/>
      <c r="BK4861"/>
      <c r="BL4861"/>
      <c r="BM4861"/>
      <c r="BN4861"/>
      <c r="BO4861"/>
    </row>
    <row r="4862" spans="1:67" ht="15" x14ac:dyDescent="0.25">
      <c r="A4862" s="245" t="s">
        <v>2037</v>
      </c>
      <c r="B4862" s="245" t="s">
        <v>2036</v>
      </c>
      <c r="C4862" s="245" t="s">
        <v>2430</v>
      </c>
      <c r="D4862" s="245" t="s">
        <v>2429</v>
      </c>
      <c r="E4862" s="246" t="s">
        <v>44</v>
      </c>
      <c r="F4862" s="245" t="s">
        <v>44</v>
      </c>
      <c r="G4862" s="245" t="s">
        <v>20298</v>
      </c>
      <c r="H4862" s="245" t="s">
        <v>20299</v>
      </c>
      <c r="I4862" s="245" t="s">
        <v>24</v>
      </c>
      <c r="J4862" s="245" t="s">
        <v>59</v>
      </c>
      <c r="K4862" s="246" t="s">
        <v>9445</v>
      </c>
      <c r="L4862" s="245" t="s">
        <v>568</v>
      </c>
      <c r="M4862"/>
      <c r="N4862"/>
      <c r="O4862"/>
      <c r="P4862"/>
      <c r="Q4862"/>
      <c r="R4862"/>
      <c r="S4862"/>
      <c r="T4862"/>
      <c r="U4862"/>
      <c r="V4862"/>
      <c r="W4862"/>
      <c r="X4862"/>
      <c r="Y4862"/>
      <c r="Z4862"/>
      <c r="AA4862"/>
      <c r="AB4862"/>
      <c r="AC4862"/>
      <c r="AD4862"/>
      <c r="AE4862"/>
      <c r="AF4862"/>
      <c r="AG4862"/>
      <c r="AH4862"/>
      <c r="AI4862"/>
      <c r="AJ4862"/>
      <c r="AK4862"/>
      <c r="AL4862"/>
      <c r="AM4862"/>
      <c r="AN4862"/>
      <c r="AO4862"/>
      <c r="AP4862"/>
      <c r="AQ4862"/>
      <c r="AR4862"/>
      <c r="AS4862"/>
      <c r="AT4862"/>
      <c r="AU4862"/>
      <c r="AV4862"/>
      <c r="AW4862"/>
      <c r="AX4862"/>
      <c r="AY4862"/>
      <c r="AZ4862"/>
      <c r="BA4862"/>
      <c r="BB4862"/>
      <c r="BC4862"/>
      <c r="BD4862"/>
      <c r="BE4862"/>
      <c r="BF4862"/>
      <c r="BG4862"/>
      <c r="BH4862"/>
      <c r="BI4862"/>
      <c r="BJ4862"/>
      <c r="BK4862"/>
      <c r="BL4862"/>
      <c r="BM4862"/>
      <c r="BN4862"/>
      <c r="BO4862"/>
    </row>
    <row r="4863" spans="1:67" ht="15" x14ac:dyDescent="0.25">
      <c r="A4863" s="245" t="s">
        <v>2037</v>
      </c>
      <c r="B4863" s="245" t="s">
        <v>2036</v>
      </c>
      <c r="C4863" s="245" t="s">
        <v>2430</v>
      </c>
      <c r="D4863" s="245" t="s">
        <v>2429</v>
      </c>
      <c r="E4863" s="246" t="s">
        <v>44</v>
      </c>
      <c r="F4863" s="245" t="s">
        <v>44</v>
      </c>
      <c r="G4863" s="245" t="s">
        <v>20300</v>
      </c>
      <c r="H4863" s="245" t="s">
        <v>20301</v>
      </c>
      <c r="I4863" s="245" t="s">
        <v>24</v>
      </c>
      <c r="J4863" s="245" t="s">
        <v>59</v>
      </c>
      <c r="K4863" s="246" t="s">
        <v>8193</v>
      </c>
      <c r="L4863" s="245" t="s">
        <v>568</v>
      </c>
      <c r="M4863"/>
      <c r="N4863"/>
      <c r="O4863"/>
      <c r="P4863"/>
      <c r="Q4863"/>
      <c r="R4863"/>
      <c r="S4863"/>
      <c r="T4863"/>
      <c r="U4863"/>
      <c r="V4863"/>
      <c r="W4863"/>
      <c r="X4863"/>
      <c r="Y4863"/>
      <c r="Z4863"/>
      <c r="AA4863"/>
      <c r="AB4863"/>
      <c r="AC4863"/>
      <c r="AD4863"/>
      <c r="AE4863"/>
      <c r="AF4863"/>
      <c r="AG4863"/>
      <c r="AH4863"/>
      <c r="AI4863"/>
      <c r="AJ4863"/>
      <c r="AK4863"/>
      <c r="AL4863"/>
      <c r="AM4863"/>
      <c r="AN4863"/>
      <c r="AO4863"/>
      <c r="AP4863"/>
      <c r="AQ4863"/>
      <c r="AR4863"/>
      <c r="AS4863"/>
      <c r="AT4863"/>
      <c r="AU4863"/>
      <c r="AV4863"/>
      <c r="AW4863"/>
      <c r="AX4863"/>
      <c r="AY4863"/>
      <c r="AZ4863"/>
      <c r="BA4863"/>
      <c r="BB4863"/>
      <c r="BC4863"/>
      <c r="BD4863"/>
      <c r="BE4863"/>
      <c r="BF4863"/>
      <c r="BG4863"/>
      <c r="BH4863"/>
      <c r="BI4863"/>
      <c r="BJ4863"/>
      <c r="BK4863"/>
      <c r="BL4863"/>
      <c r="BM4863"/>
      <c r="BN4863"/>
      <c r="BO4863"/>
    </row>
    <row r="4864" spans="1:67" ht="15" x14ac:dyDescent="0.25">
      <c r="A4864" s="245" t="s">
        <v>2037</v>
      </c>
      <c r="B4864" s="245" t="s">
        <v>2036</v>
      </c>
      <c r="C4864" s="245" t="s">
        <v>2430</v>
      </c>
      <c r="D4864" s="245" t="s">
        <v>2429</v>
      </c>
      <c r="E4864" s="246" t="s">
        <v>44</v>
      </c>
      <c r="F4864" s="245" t="s">
        <v>44</v>
      </c>
      <c r="G4864" s="245" t="s">
        <v>20302</v>
      </c>
      <c r="H4864" s="245" t="s">
        <v>20303</v>
      </c>
      <c r="I4864" s="245" t="s">
        <v>24</v>
      </c>
      <c r="J4864" s="245" t="s">
        <v>59</v>
      </c>
      <c r="K4864" s="246" t="s">
        <v>8992</v>
      </c>
      <c r="L4864" s="245" t="s">
        <v>568</v>
      </c>
      <c r="M4864"/>
      <c r="N4864"/>
      <c r="O4864"/>
      <c r="P4864"/>
      <c r="Q4864"/>
      <c r="R4864"/>
      <c r="S4864"/>
      <c r="T4864"/>
      <c r="U4864"/>
      <c r="V4864"/>
      <c r="W4864"/>
      <c r="X4864"/>
      <c r="Y4864"/>
      <c r="Z4864"/>
      <c r="AA4864"/>
      <c r="AB4864"/>
      <c r="AC4864"/>
      <c r="AD4864"/>
      <c r="AE4864"/>
      <c r="AF4864"/>
      <c r="AG4864"/>
      <c r="AH4864"/>
      <c r="AI4864"/>
      <c r="AJ4864"/>
      <c r="AK4864"/>
      <c r="AL4864"/>
      <c r="AM4864"/>
      <c r="AN4864"/>
      <c r="AO4864"/>
      <c r="AP4864"/>
      <c r="AQ4864"/>
      <c r="AR4864"/>
      <c r="AS4864"/>
      <c r="AT4864"/>
      <c r="AU4864"/>
      <c r="AV4864"/>
      <c r="AW4864"/>
      <c r="AX4864"/>
      <c r="AY4864"/>
      <c r="AZ4864"/>
      <c r="BA4864"/>
      <c r="BB4864"/>
      <c r="BC4864"/>
      <c r="BD4864"/>
      <c r="BE4864"/>
      <c r="BF4864"/>
      <c r="BG4864"/>
      <c r="BH4864"/>
      <c r="BI4864"/>
      <c r="BJ4864"/>
      <c r="BK4864"/>
      <c r="BL4864"/>
      <c r="BM4864"/>
      <c r="BN4864"/>
      <c r="BO4864"/>
    </row>
    <row r="4865" spans="1:67" ht="15" x14ac:dyDescent="0.25">
      <c r="A4865" s="245" t="s">
        <v>2037</v>
      </c>
      <c r="B4865" s="245" t="s">
        <v>2036</v>
      </c>
      <c r="C4865" s="245" t="s">
        <v>2430</v>
      </c>
      <c r="D4865" s="245" t="s">
        <v>2429</v>
      </c>
      <c r="E4865" s="246" t="s">
        <v>44</v>
      </c>
      <c r="F4865" s="245" t="s">
        <v>44</v>
      </c>
      <c r="G4865" s="245" t="s">
        <v>20304</v>
      </c>
      <c r="H4865" s="245" t="s">
        <v>20305</v>
      </c>
      <c r="I4865" s="245" t="s">
        <v>24</v>
      </c>
      <c r="J4865" s="245" t="s">
        <v>59</v>
      </c>
      <c r="K4865" s="246" t="s">
        <v>10211</v>
      </c>
      <c r="L4865" s="245" t="s">
        <v>568</v>
      </c>
      <c r="M4865"/>
      <c r="N4865"/>
      <c r="O4865"/>
      <c r="P4865"/>
      <c r="Q4865"/>
      <c r="R4865"/>
      <c r="S4865"/>
      <c r="T4865"/>
      <c r="U4865"/>
      <c r="V4865"/>
      <c r="W4865"/>
      <c r="X4865"/>
      <c r="Y4865"/>
      <c r="Z4865"/>
      <c r="AA4865"/>
      <c r="AB4865"/>
      <c r="AC4865"/>
      <c r="AD4865"/>
      <c r="AE4865"/>
      <c r="AF4865"/>
      <c r="AG4865"/>
      <c r="AH4865"/>
      <c r="AI4865"/>
      <c r="AJ4865"/>
      <c r="AK4865"/>
      <c r="AL4865"/>
      <c r="AM4865"/>
      <c r="AN4865"/>
      <c r="AO4865"/>
      <c r="AP4865"/>
      <c r="AQ4865"/>
      <c r="AR4865"/>
      <c r="AS4865"/>
      <c r="AT4865"/>
      <c r="AU4865"/>
      <c r="AV4865"/>
      <c r="AW4865"/>
      <c r="AX4865"/>
      <c r="AY4865"/>
      <c r="AZ4865"/>
      <c r="BA4865"/>
      <c r="BB4865"/>
      <c r="BC4865"/>
      <c r="BD4865"/>
      <c r="BE4865"/>
      <c r="BF4865"/>
      <c r="BG4865"/>
      <c r="BH4865"/>
      <c r="BI4865"/>
      <c r="BJ4865"/>
      <c r="BK4865"/>
      <c r="BL4865"/>
      <c r="BM4865"/>
      <c r="BN4865"/>
      <c r="BO4865"/>
    </row>
    <row r="4866" spans="1:67" ht="15" x14ac:dyDescent="0.25">
      <c r="A4866" s="245" t="s">
        <v>2037</v>
      </c>
      <c r="B4866" s="245" t="s">
        <v>2036</v>
      </c>
      <c r="C4866" s="245" t="s">
        <v>2430</v>
      </c>
      <c r="D4866" s="245" t="s">
        <v>2429</v>
      </c>
      <c r="E4866" s="246" t="s">
        <v>44</v>
      </c>
      <c r="F4866" s="245" t="s">
        <v>44</v>
      </c>
      <c r="G4866" s="245" t="s">
        <v>20306</v>
      </c>
      <c r="H4866" s="245" t="s">
        <v>20307</v>
      </c>
      <c r="I4866" s="245" t="s">
        <v>24</v>
      </c>
      <c r="J4866" s="245" t="s">
        <v>59</v>
      </c>
      <c r="K4866" s="246" t="s">
        <v>12895</v>
      </c>
      <c r="L4866" s="245" t="s">
        <v>568</v>
      </c>
      <c r="M4866"/>
      <c r="N4866"/>
      <c r="O4866"/>
      <c r="P4866"/>
      <c r="Q4866"/>
      <c r="R4866"/>
      <c r="S4866"/>
      <c r="T4866"/>
      <c r="U4866"/>
      <c r="V4866"/>
      <c r="W4866"/>
      <c r="X4866"/>
      <c r="Y4866"/>
      <c r="Z4866"/>
      <c r="AA4866"/>
      <c r="AB4866"/>
      <c r="AC4866"/>
      <c r="AD4866"/>
      <c r="AE4866"/>
      <c r="AF4866"/>
      <c r="AG4866"/>
      <c r="AH4866"/>
      <c r="AI4866"/>
      <c r="AJ4866"/>
      <c r="AK4866"/>
      <c r="AL4866"/>
      <c r="AM4866"/>
      <c r="AN4866"/>
      <c r="AO4866"/>
      <c r="AP4866"/>
      <c r="AQ4866"/>
      <c r="AR4866"/>
      <c r="AS4866"/>
      <c r="AT4866"/>
      <c r="AU4866"/>
      <c r="AV4866"/>
      <c r="AW4866"/>
      <c r="AX4866"/>
      <c r="AY4866"/>
      <c r="AZ4866"/>
      <c r="BA4866"/>
      <c r="BB4866"/>
      <c r="BC4866"/>
      <c r="BD4866"/>
      <c r="BE4866"/>
      <c r="BF4866"/>
      <c r="BG4866"/>
      <c r="BH4866"/>
      <c r="BI4866"/>
      <c r="BJ4866"/>
      <c r="BK4866"/>
      <c r="BL4866"/>
      <c r="BM4866"/>
      <c r="BN4866"/>
      <c r="BO4866"/>
    </row>
    <row r="4867" spans="1:67" ht="15" x14ac:dyDescent="0.25">
      <c r="A4867" s="245" t="s">
        <v>2037</v>
      </c>
      <c r="B4867" s="245" t="s">
        <v>2036</v>
      </c>
      <c r="C4867" s="245" t="s">
        <v>2430</v>
      </c>
      <c r="D4867" s="245" t="s">
        <v>2429</v>
      </c>
      <c r="E4867" s="246" t="s">
        <v>44</v>
      </c>
      <c r="F4867" s="245" t="s">
        <v>44</v>
      </c>
      <c r="G4867" s="245" t="s">
        <v>20308</v>
      </c>
      <c r="H4867" s="245" t="s">
        <v>20309</v>
      </c>
      <c r="I4867" s="245" t="s">
        <v>24</v>
      </c>
      <c r="J4867" s="245" t="s">
        <v>59</v>
      </c>
      <c r="K4867" s="246" t="s">
        <v>12663</v>
      </c>
      <c r="L4867" s="245" t="s">
        <v>568</v>
      </c>
      <c r="M4867"/>
      <c r="N4867"/>
      <c r="O4867"/>
      <c r="P4867"/>
      <c r="Q4867"/>
      <c r="R4867"/>
      <c r="S4867"/>
      <c r="T4867"/>
      <c r="U4867"/>
      <c r="V4867"/>
      <c r="W4867"/>
      <c r="X4867"/>
      <c r="Y4867"/>
      <c r="Z4867"/>
      <c r="AA4867"/>
      <c r="AB4867"/>
      <c r="AC4867"/>
      <c r="AD4867"/>
      <c r="AE4867"/>
      <c r="AF4867"/>
      <c r="AG4867"/>
      <c r="AH4867"/>
      <c r="AI4867"/>
      <c r="AJ4867"/>
      <c r="AK4867"/>
      <c r="AL4867"/>
      <c r="AM4867"/>
      <c r="AN4867"/>
      <c r="AO4867"/>
      <c r="AP4867"/>
      <c r="AQ4867"/>
      <c r="AR4867"/>
      <c r="AS4867"/>
      <c r="AT4867"/>
      <c r="AU4867"/>
      <c r="AV4867"/>
      <c r="AW4867"/>
      <c r="AX4867"/>
      <c r="AY4867"/>
      <c r="AZ4867"/>
      <c r="BA4867"/>
      <c r="BB4867"/>
      <c r="BC4867"/>
      <c r="BD4867"/>
      <c r="BE4867"/>
      <c r="BF4867"/>
      <c r="BG4867"/>
      <c r="BH4867"/>
      <c r="BI4867"/>
      <c r="BJ4867"/>
      <c r="BK4867"/>
      <c r="BL4867"/>
      <c r="BM4867"/>
      <c r="BN4867"/>
      <c r="BO4867"/>
    </row>
    <row r="4868" spans="1:67" ht="15" x14ac:dyDescent="0.25">
      <c r="A4868" s="245" t="s">
        <v>2037</v>
      </c>
      <c r="B4868" s="245" t="s">
        <v>2036</v>
      </c>
      <c r="C4868" s="245" t="s">
        <v>2430</v>
      </c>
      <c r="D4868" s="245" t="s">
        <v>2429</v>
      </c>
      <c r="E4868" s="246" t="s">
        <v>44</v>
      </c>
      <c r="F4868" s="245" t="s">
        <v>44</v>
      </c>
      <c r="G4868" s="245" t="s">
        <v>20310</v>
      </c>
      <c r="H4868" s="245" t="s">
        <v>20311</v>
      </c>
      <c r="I4868" s="245" t="s">
        <v>24</v>
      </c>
      <c r="J4868" s="245" t="s">
        <v>59</v>
      </c>
      <c r="K4868" s="246" t="s">
        <v>8891</v>
      </c>
      <c r="L4868" s="245" t="s">
        <v>568</v>
      </c>
      <c r="M4868"/>
      <c r="N4868"/>
      <c r="O4868"/>
      <c r="P4868"/>
      <c r="Q4868"/>
      <c r="R4868"/>
      <c r="S4868"/>
      <c r="T4868"/>
      <c r="U4868"/>
      <c r="V4868"/>
      <c r="W4868"/>
      <c r="X4868"/>
      <c r="Y4868"/>
      <c r="Z4868"/>
      <c r="AA4868"/>
      <c r="AB4868"/>
      <c r="AC4868"/>
      <c r="AD4868"/>
      <c r="AE4868"/>
      <c r="AF4868"/>
      <c r="AG4868"/>
      <c r="AH4868"/>
      <c r="AI4868"/>
      <c r="AJ4868"/>
      <c r="AK4868"/>
      <c r="AL4868"/>
      <c r="AM4868"/>
      <c r="AN4868"/>
      <c r="AO4868"/>
      <c r="AP4868"/>
      <c r="AQ4868"/>
      <c r="AR4868"/>
      <c r="AS4868"/>
      <c r="AT4868"/>
      <c r="AU4868"/>
      <c r="AV4868"/>
      <c r="AW4868"/>
      <c r="AX4868"/>
      <c r="AY4868"/>
      <c r="AZ4868"/>
      <c r="BA4868"/>
      <c r="BB4868"/>
      <c r="BC4868"/>
      <c r="BD4868"/>
      <c r="BE4868"/>
      <c r="BF4868"/>
      <c r="BG4868"/>
      <c r="BH4868"/>
      <c r="BI4868"/>
      <c r="BJ4868"/>
      <c r="BK4868"/>
      <c r="BL4868"/>
      <c r="BM4868"/>
      <c r="BN4868"/>
      <c r="BO4868"/>
    </row>
    <row r="4869" spans="1:67" ht="15" x14ac:dyDescent="0.25">
      <c r="A4869" s="245" t="s">
        <v>2037</v>
      </c>
      <c r="B4869" s="245" t="s">
        <v>2036</v>
      </c>
      <c r="C4869" s="245" t="s">
        <v>2430</v>
      </c>
      <c r="D4869" s="245" t="s">
        <v>2429</v>
      </c>
      <c r="E4869" s="246" t="s">
        <v>44</v>
      </c>
      <c r="F4869" s="245" t="s">
        <v>44</v>
      </c>
      <c r="G4869" s="245" t="s">
        <v>20312</v>
      </c>
      <c r="H4869" s="245" t="s">
        <v>20313</v>
      </c>
      <c r="I4869" s="245" t="s">
        <v>24</v>
      </c>
      <c r="J4869" s="245" t="s">
        <v>59</v>
      </c>
      <c r="K4869" s="246" t="s">
        <v>24553</v>
      </c>
      <c r="L4869" s="245" t="s">
        <v>568</v>
      </c>
      <c r="M4869"/>
      <c r="N4869"/>
      <c r="O4869"/>
      <c r="P4869"/>
      <c r="Q4869"/>
      <c r="R4869"/>
      <c r="S4869"/>
      <c r="T4869"/>
      <c r="U4869"/>
      <c r="V4869"/>
      <c r="W4869"/>
      <c r="X4869"/>
      <c r="Y4869"/>
      <c r="Z4869"/>
      <c r="AA4869"/>
      <c r="AB4869"/>
      <c r="AC4869"/>
      <c r="AD4869"/>
      <c r="AE4869"/>
      <c r="AF4869"/>
      <c r="AG4869"/>
      <c r="AH4869"/>
      <c r="AI4869"/>
      <c r="AJ4869"/>
      <c r="AK4869"/>
      <c r="AL4869"/>
      <c r="AM4869"/>
      <c r="AN4869"/>
      <c r="AO4869"/>
      <c r="AP4869"/>
      <c r="AQ4869"/>
      <c r="AR4869"/>
      <c r="AS4869"/>
      <c r="AT4869"/>
      <c r="AU4869"/>
      <c r="AV4869"/>
      <c r="AW4869"/>
      <c r="AX4869"/>
      <c r="AY4869"/>
      <c r="AZ4869"/>
      <c r="BA4869"/>
      <c r="BB4869"/>
      <c r="BC4869"/>
      <c r="BD4869"/>
      <c r="BE4869"/>
      <c r="BF4869"/>
      <c r="BG4869"/>
      <c r="BH4869"/>
      <c r="BI4869"/>
      <c r="BJ4869"/>
      <c r="BK4869"/>
      <c r="BL4869"/>
      <c r="BM4869"/>
      <c r="BN4869"/>
      <c r="BO4869"/>
    </row>
    <row r="4870" spans="1:67" ht="15" x14ac:dyDescent="0.25">
      <c r="A4870" s="245" t="s">
        <v>2037</v>
      </c>
      <c r="B4870" s="245" t="s">
        <v>2036</v>
      </c>
      <c r="C4870" s="245" t="s">
        <v>2430</v>
      </c>
      <c r="D4870" s="245" t="s">
        <v>2429</v>
      </c>
      <c r="E4870" s="246" t="s">
        <v>44</v>
      </c>
      <c r="F4870" s="245" t="s">
        <v>44</v>
      </c>
      <c r="G4870" s="245" t="s">
        <v>20314</v>
      </c>
      <c r="H4870" s="245" t="s">
        <v>20315</v>
      </c>
      <c r="I4870" s="245" t="s">
        <v>24</v>
      </c>
      <c r="J4870" s="245" t="s">
        <v>59</v>
      </c>
      <c r="K4870" s="246" t="s">
        <v>9492</v>
      </c>
      <c r="L4870" s="245" t="s">
        <v>568</v>
      </c>
      <c r="M4870"/>
      <c r="N4870"/>
      <c r="O4870"/>
      <c r="P4870"/>
      <c r="Q4870"/>
      <c r="R4870"/>
      <c r="S4870"/>
      <c r="T4870"/>
      <c r="U4870"/>
      <c r="V4870"/>
      <c r="W4870"/>
      <c r="X4870"/>
      <c r="Y4870"/>
      <c r="Z4870"/>
      <c r="AA4870"/>
      <c r="AB4870"/>
      <c r="AC4870"/>
      <c r="AD4870"/>
      <c r="AE4870"/>
      <c r="AF4870"/>
      <c r="AG4870"/>
      <c r="AH4870"/>
      <c r="AI4870"/>
      <c r="AJ4870"/>
      <c r="AK4870"/>
      <c r="AL4870"/>
      <c r="AM4870"/>
      <c r="AN4870"/>
      <c r="AO4870"/>
      <c r="AP4870"/>
      <c r="AQ4870"/>
      <c r="AR4870"/>
      <c r="AS4870"/>
      <c r="AT4870"/>
      <c r="AU4870"/>
      <c r="AV4870"/>
      <c r="AW4870"/>
      <c r="AX4870"/>
      <c r="AY4870"/>
      <c r="AZ4870"/>
      <c r="BA4870"/>
      <c r="BB4870"/>
      <c r="BC4870"/>
      <c r="BD4870"/>
      <c r="BE4870"/>
      <c r="BF4870"/>
      <c r="BG4870"/>
      <c r="BH4870"/>
      <c r="BI4870"/>
      <c r="BJ4870"/>
      <c r="BK4870"/>
      <c r="BL4870"/>
      <c r="BM4870"/>
      <c r="BN4870"/>
      <c r="BO4870"/>
    </row>
    <row r="4871" spans="1:67" ht="15" x14ac:dyDescent="0.25">
      <c r="A4871" s="245" t="s">
        <v>2037</v>
      </c>
      <c r="B4871" s="245" t="s">
        <v>2036</v>
      </c>
      <c r="C4871" s="245" t="s">
        <v>2430</v>
      </c>
      <c r="D4871" s="245" t="s">
        <v>2429</v>
      </c>
      <c r="E4871" s="246" t="s">
        <v>44</v>
      </c>
      <c r="F4871" s="245" t="s">
        <v>44</v>
      </c>
      <c r="G4871" s="245" t="s">
        <v>20316</v>
      </c>
      <c r="H4871" s="245" t="s">
        <v>20317</v>
      </c>
      <c r="I4871" s="245" t="s">
        <v>24</v>
      </c>
      <c r="J4871" s="245" t="s">
        <v>59</v>
      </c>
      <c r="K4871" s="246" t="s">
        <v>9070</v>
      </c>
      <c r="L4871" s="245" t="s">
        <v>568</v>
      </c>
      <c r="M4871"/>
      <c r="N4871"/>
      <c r="O4871"/>
      <c r="P4871"/>
      <c r="Q4871"/>
      <c r="R4871"/>
      <c r="S4871"/>
      <c r="T4871"/>
      <c r="U4871"/>
      <c r="V4871"/>
      <c r="W4871"/>
      <c r="X4871"/>
      <c r="Y4871"/>
      <c r="Z4871"/>
      <c r="AA4871"/>
      <c r="AB4871"/>
      <c r="AC4871"/>
      <c r="AD4871"/>
      <c r="AE4871"/>
      <c r="AF4871"/>
      <c r="AG4871"/>
      <c r="AH4871"/>
      <c r="AI4871"/>
      <c r="AJ4871"/>
      <c r="AK4871"/>
      <c r="AL4871"/>
      <c r="AM4871"/>
      <c r="AN4871"/>
      <c r="AO4871"/>
      <c r="AP4871"/>
      <c r="AQ4871"/>
      <c r="AR4871"/>
      <c r="AS4871"/>
      <c r="AT4871"/>
      <c r="AU4871"/>
      <c r="AV4871"/>
      <c r="AW4871"/>
      <c r="AX4871"/>
      <c r="AY4871"/>
      <c r="AZ4871"/>
      <c r="BA4871"/>
      <c r="BB4871"/>
      <c r="BC4871"/>
      <c r="BD4871"/>
      <c r="BE4871"/>
      <c r="BF4871"/>
      <c r="BG4871"/>
      <c r="BH4871"/>
      <c r="BI4871"/>
      <c r="BJ4871"/>
      <c r="BK4871"/>
      <c r="BL4871"/>
      <c r="BM4871"/>
      <c r="BN4871"/>
      <c r="BO4871"/>
    </row>
    <row r="4872" spans="1:67" ht="15" x14ac:dyDescent="0.25">
      <c r="A4872" s="245" t="s">
        <v>2037</v>
      </c>
      <c r="B4872" s="245" t="s">
        <v>2036</v>
      </c>
      <c r="C4872" s="245" t="s">
        <v>2430</v>
      </c>
      <c r="D4872" s="245" t="s">
        <v>2429</v>
      </c>
      <c r="E4872" s="246" t="s">
        <v>44</v>
      </c>
      <c r="F4872" s="245" t="s">
        <v>44</v>
      </c>
      <c r="G4872" s="245" t="s">
        <v>20318</v>
      </c>
      <c r="H4872" s="245" t="s">
        <v>20319</v>
      </c>
      <c r="I4872" s="245" t="s">
        <v>24</v>
      </c>
      <c r="J4872" s="245" t="s">
        <v>59</v>
      </c>
      <c r="K4872" s="246" t="s">
        <v>13141</v>
      </c>
      <c r="L4872" s="245" t="s">
        <v>568</v>
      </c>
      <c r="M4872"/>
      <c r="N4872"/>
      <c r="O4872"/>
      <c r="P4872"/>
      <c r="Q4872"/>
      <c r="R4872"/>
      <c r="S4872"/>
      <c r="T4872"/>
      <c r="U4872"/>
      <c r="V4872"/>
      <c r="W4872"/>
      <c r="X4872"/>
      <c r="Y4872"/>
      <c r="Z4872"/>
      <c r="AA4872"/>
      <c r="AB4872"/>
      <c r="AC4872"/>
      <c r="AD4872"/>
      <c r="AE4872"/>
      <c r="AF4872"/>
      <c r="AG4872"/>
      <c r="AH4872"/>
      <c r="AI4872"/>
      <c r="AJ4872"/>
      <c r="AK4872"/>
      <c r="AL4872"/>
      <c r="AM4872"/>
      <c r="AN4872"/>
      <c r="AO4872"/>
      <c r="AP4872"/>
      <c r="AQ4872"/>
      <c r="AR4872"/>
      <c r="AS4872"/>
      <c r="AT4872"/>
      <c r="AU4872"/>
      <c r="AV4872"/>
      <c r="AW4872"/>
      <c r="AX4872"/>
      <c r="AY4872"/>
      <c r="AZ4872"/>
      <c r="BA4872"/>
      <c r="BB4872"/>
      <c r="BC4872"/>
      <c r="BD4872"/>
      <c r="BE4872"/>
      <c r="BF4872"/>
      <c r="BG4872"/>
      <c r="BH4872"/>
      <c r="BI4872"/>
      <c r="BJ4872"/>
      <c r="BK4872"/>
      <c r="BL4872"/>
      <c r="BM4872"/>
      <c r="BN4872"/>
      <c r="BO4872"/>
    </row>
    <row r="4873" spans="1:67" ht="15" x14ac:dyDescent="0.25">
      <c r="A4873" s="245" t="s">
        <v>2037</v>
      </c>
      <c r="B4873" s="245" t="s">
        <v>2036</v>
      </c>
      <c r="C4873" s="245" t="s">
        <v>2430</v>
      </c>
      <c r="D4873" s="245" t="s">
        <v>2429</v>
      </c>
      <c r="E4873" s="246" t="s">
        <v>44</v>
      </c>
      <c r="F4873" s="245" t="s">
        <v>44</v>
      </c>
      <c r="G4873" s="245" t="s">
        <v>20320</v>
      </c>
      <c r="H4873" s="245" t="s">
        <v>20321</v>
      </c>
      <c r="I4873" s="245" t="s">
        <v>24</v>
      </c>
      <c r="J4873" s="245" t="s">
        <v>59</v>
      </c>
      <c r="K4873" s="246" t="s">
        <v>24876</v>
      </c>
      <c r="L4873" s="245" t="s">
        <v>568</v>
      </c>
      <c r="M4873"/>
      <c r="N4873"/>
      <c r="O4873"/>
      <c r="P4873"/>
      <c r="Q4873"/>
      <c r="R4873"/>
      <c r="S4873"/>
      <c r="T4873"/>
      <c r="U4873"/>
      <c r="V4873"/>
      <c r="W4873"/>
      <c r="X4873"/>
      <c r="Y4873"/>
      <c r="Z4873"/>
      <c r="AA4873"/>
      <c r="AB4873"/>
      <c r="AC4873"/>
      <c r="AD4873"/>
      <c r="AE4873"/>
      <c r="AF4873"/>
      <c r="AG4873"/>
      <c r="AH4873"/>
      <c r="AI4873"/>
      <c r="AJ4873"/>
      <c r="AK4873"/>
      <c r="AL4873"/>
      <c r="AM4873"/>
      <c r="AN4873"/>
      <c r="AO4873"/>
      <c r="AP4873"/>
      <c r="AQ4873"/>
      <c r="AR4873"/>
      <c r="AS4873"/>
      <c r="AT4873"/>
      <c r="AU4873"/>
      <c r="AV4873"/>
      <c r="AW4873"/>
      <c r="AX4873"/>
      <c r="AY4873"/>
      <c r="AZ4873"/>
      <c r="BA4873"/>
      <c r="BB4873"/>
      <c r="BC4873"/>
      <c r="BD4873"/>
      <c r="BE4873"/>
      <c r="BF4873"/>
      <c r="BG4873"/>
      <c r="BH4873"/>
      <c r="BI4873"/>
      <c r="BJ4873"/>
      <c r="BK4873"/>
      <c r="BL4873"/>
      <c r="BM4873"/>
      <c r="BN4873"/>
      <c r="BO4873"/>
    </row>
    <row r="4874" spans="1:67" ht="15" x14ac:dyDescent="0.25">
      <c r="A4874" s="245" t="s">
        <v>2037</v>
      </c>
      <c r="B4874" s="245" t="s">
        <v>2036</v>
      </c>
      <c r="C4874" s="245" t="s">
        <v>2430</v>
      </c>
      <c r="D4874" s="245" t="s">
        <v>2429</v>
      </c>
      <c r="E4874" s="246" t="s">
        <v>44</v>
      </c>
      <c r="F4874" s="245" t="s">
        <v>44</v>
      </c>
      <c r="G4874" s="245" t="s">
        <v>20322</v>
      </c>
      <c r="H4874" s="245" t="s">
        <v>20323</v>
      </c>
      <c r="I4874" s="245" t="s">
        <v>24</v>
      </c>
      <c r="J4874" s="245" t="s">
        <v>59</v>
      </c>
      <c r="K4874" s="246" t="s">
        <v>16321</v>
      </c>
      <c r="L4874" s="245" t="s">
        <v>568</v>
      </c>
      <c r="M4874"/>
      <c r="N4874"/>
      <c r="O4874"/>
      <c r="P4874"/>
      <c r="Q4874"/>
      <c r="R4874"/>
      <c r="S4874"/>
      <c r="T4874"/>
      <c r="U4874"/>
      <c r="V4874"/>
      <c r="W4874"/>
      <c r="X4874"/>
      <c r="Y4874"/>
      <c r="Z4874"/>
      <c r="AA4874"/>
      <c r="AB4874"/>
      <c r="AC4874"/>
      <c r="AD4874"/>
      <c r="AE4874"/>
      <c r="AF4874"/>
      <c r="AG4874"/>
      <c r="AH4874"/>
      <c r="AI4874"/>
      <c r="AJ4874"/>
      <c r="AK4874"/>
      <c r="AL4874"/>
      <c r="AM4874"/>
      <c r="AN4874"/>
      <c r="AO4874"/>
      <c r="AP4874"/>
      <c r="AQ4874"/>
      <c r="AR4874"/>
      <c r="AS4874"/>
      <c r="AT4874"/>
      <c r="AU4874"/>
      <c r="AV4874"/>
      <c r="AW4874"/>
      <c r="AX4874"/>
      <c r="AY4874"/>
      <c r="AZ4874"/>
      <c r="BA4874"/>
      <c r="BB4874"/>
      <c r="BC4874"/>
      <c r="BD4874"/>
      <c r="BE4874"/>
      <c r="BF4874"/>
      <c r="BG4874"/>
      <c r="BH4874"/>
      <c r="BI4874"/>
      <c r="BJ4874"/>
      <c r="BK4874"/>
      <c r="BL4874"/>
      <c r="BM4874"/>
      <c r="BN4874"/>
      <c r="BO4874"/>
    </row>
    <row r="4875" spans="1:67" ht="15" x14ac:dyDescent="0.25">
      <c r="A4875" s="245" t="s">
        <v>2037</v>
      </c>
      <c r="B4875" s="245" t="s">
        <v>2036</v>
      </c>
      <c r="C4875" s="245" t="s">
        <v>2430</v>
      </c>
      <c r="D4875" s="245" t="s">
        <v>2429</v>
      </c>
      <c r="E4875" s="246" t="s">
        <v>44</v>
      </c>
      <c r="F4875" s="245" t="s">
        <v>44</v>
      </c>
      <c r="G4875" s="245" t="s">
        <v>20324</v>
      </c>
      <c r="H4875" s="245" t="s">
        <v>20325</v>
      </c>
      <c r="I4875" s="245" t="s">
        <v>24</v>
      </c>
      <c r="J4875" s="245" t="s">
        <v>59</v>
      </c>
      <c r="K4875" s="246" t="s">
        <v>10243</v>
      </c>
      <c r="L4875" s="245" t="s">
        <v>568</v>
      </c>
      <c r="M4875"/>
      <c r="N4875"/>
      <c r="O4875"/>
      <c r="P4875"/>
      <c r="Q4875"/>
      <c r="R4875"/>
      <c r="S4875"/>
      <c r="T4875"/>
      <c r="U4875"/>
      <c r="V4875"/>
      <c r="W4875"/>
      <c r="X4875"/>
      <c r="Y4875"/>
      <c r="Z4875"/>
      <c r="AA4875"/>
      <c r="AB4875"/>
      <c r="AC4875"/>
      <c r="AD4875"/>
      <c r="AE4875"/>
      <c r="AF4875"/>
      <c r="AG4875"/>
      <c r="AH4875"/>
      <c r="AI4875"/>
      <c r="AJ4875"/>
      <c r="AK4875"/>
      <c r="AL4875"/>
      <c r="AM4875"/>
      <c r="AN4875"/>
      <c r="AO4875"/>
      <c r="AP4875"/>
      <c r="AQ4875"/>
      <c r="AR4875"/>
      <c r="AS4875"/>
      <c r="AT4875"/>
      <c r="AU4875"/>
      <c r="AV4875"/>
      <c r="AW4875"/>
      <c r="AX4875"/>
      <c r="AY4875"/>
      <c r="AZ4875"/>
      <c r="BA4875"/>
      <c r="BB4875"/>
      <c r="BC4875"/>
      <c r="BD4875"/>
      <c r="BE4875"/>
      <c r="BF4875"/>
      <c r="BG4875"/>
      <c r="BH4875"/>
      <c r="BI4875"/>
      <c r="BJ4875"/>
      <c r="BK4875"/>
      <c r="BL4875"/>
      <c r="BM4875"/>
      <c r="BN4875"/>
      <c r="BO4875"/>
    </row>
    <row r="4876" spans="1:67" ht="15" x14ac:dyDescent="0.25">
      <c r="A4876" s="245" t="s">
        <v>2037</v>
      </c>
      <c r="B4876" s="245" t="s">
        <v>2036</v>
      </c>
      <c r="C4876" s="245" t="s">
        <v>2430</v>
      </c>
      <c r="D4876" s="245" t="s">
        <v>2429</v>
      </c>
      <c r="E4876" s="246" t="s">
        <v>44</v>
      </c>
      <c r="F4876" s="245" t="s">
        <v>44</v>
      </c>
      <c r="G4876" s="245" t="s">
        <v>20326</v>
      </c>
      <c r="H4876" s="245" t="s">
        <v>20327</v>
      </c>
      <c r="I4876" s="245" t="s">
        <v>24</v>
      </c>
      <c r="J4876" s="245" t="s">
        <v>59</v>
      </c>
      <c r="K4876" s="246" t="s">
        <v>10239</v>
      </c>
      <c r="L4876" s="245" t="s">
        <v>568</v>
      </c>
      <c r="M4876"/>
      <c r="N4876"/>
      <c r="O4876"/>
      <c r="P4876"/>
      <c r="Q4876"/>
      <c r="R4876"/>
      <c r="S4876"/>
      <c r="T4876"/>
      <c r="U4876"/>
      <c r="V4876"/>
      <c r="W4876"/>
      <c r="X4876"/>
      <c r="Y4876"/>
      <c r="Z4876"/>
      <c r="AA4876"/>
      <c r="AB4876"/>
      <c r="AC4876"/>
      <c r="AD4876"/>
      <c r="AE4876"/>
      <c r="AF4876"/>
      <c r="AG4876"/>
      <c r="AH4876"/>
      <c r="AI4876"/>
      <c r="AJ4876"/>
      <c r="AK4876"/>
      <c r="AL4876"/>
      <c r="AM4876"/>
      <c r="AN4876"/>
      <c r="AO4876"/>
      <c r="AP4876"/>
      <c r="AQ4876"/>
      <c r="AR4876"/>
      <c r="AS4876"/>
      <c r="AT4876"/>
      <c r="AU4876"/>
      <c r="AV4876"/>
      <c r="AW4876"/>
      <c r="AX4876"/>
      <c r="AY4876"/>
      <c r="AZ4876"/>
      <c r="BA4876"/>
      <c r="BB4876"/>
      <c r="BC4876"/>
      <c r="BD4876"/>
      <c r="BE4876"/>
      <c r="BF4876"/>
      <c r="BG4876"/>
      <c r="BH4876"/>
      <c r="BI4876"/>
      <c r="BJ4876"/>
      <c r="BK4876"/>
      <c r="BL4876"/>
      <c r="BM4876"/>
      <c r="BN4876"/>
      <c r="BO4876"/>
    </row>
    <row r="4877" spans="1:67" ht="15" x14ac:dyDescent="0.25">
      <c r="A4877" s="245" t="s">
        <v>2037</v>
      </c>
      <c r="B4877" s="245" t="s">
        <v>2036</v>
      </c>
      <c r="C4877" s="245" t="s">
        <v>2430</v>
      </c>
      <c r="D4877" s="245" t="s">
        <v>2429</v>
      </c>
      <c r="E4877" s="246" t="s">
        <v>44</v>
      </c>
      <c r="F4877" s="245" t="s">
        <v>44</v>
      </c>
      <c r="G4877" s="245" t="s">
        <v>20328</v>
      </c>
      <c r="H4877" s="245" t="s">
        <v>20329</v>
      </c>
      <c r="I4877" s="245" t="s">
        <v>24</v>
      </c>
      <c r="J4877" s="245" t="s">
        <v>59</v>
      </c>
      <c r="K4877" s="246" t="s">
        <v>8223</v>
      </c>
      <c r="L4877" s="245" t="s">
        <v>568</v>
      </c>
      <c r="M4877"/>
      <c r="N4877"/>
      <c r="O4877"/>
      <c r="P4877"/>
      <c r="Q4877"/>
      <c r="R4877"/>
      <c r="S4877"/>
      <c r="T4877"/>
      <c r="U4877"/>
      <c r="V4877"/>
      <c r="W4877"/>
      <c r="X4877"/>
      <c r="Y4877"/>
      <c r="Z4877"/>
      <c r="AA4877"/>
      <c r="AB4877"/>
      <c r="AC4877"/>
      <c r="AD4877"/>
      <c r="AE4877"/>
      <c r="AF4877"/>
      <c r="AG4877"/>
      <c r="AH4877"/>
      <c r="AI4877"/>
      <c r="AJ4877"/>
      <c r="AK4877"/>
      <c r="AL4877"/>
      <c r="AM4877"/>
      <c r="AN4877"/>
      <c r="AO4877"/>
      <c r="AP4877"/>
      <c r="AQ4877"/>
      <c r="AR4877"/>
      <c r="AS4877"/>
      <c r="AT4877"/>
      <c r="AU4877"/>
      <c r="AV4877"/>
      <c r="AW4877"/>
      <c r="AX4877"/>
      <c r="AY4877"/>
      <c r="AZ4877"/>
      <c r="BA4877"/>
      <c r="BB4877"/>
      <c r="BC4877"/>
      <c r="BD4877"/>
      <c r="BE4877"/>
      <c r="BF4877"/>
      <c r="BG4877"/>
      <c r="BH4877"/>
      <c r="BI4877"/>
      <c r="BJ4877"/>
      <c r="BK4877"/>
      <c r="BL4877"/>
      <c r="BM4877"/>
      <c r="BN4877"/>
      <c r="BO4877"/>
    </row>
    <row r="4878" spans="1:67" ht="15" x14ac:dyDescent="0.25">
      <c r="A4878" s="245" t="s">
        <v>2037</v>
      </c>
      <c r="B4878" s="245" t="s">
        <v>2036</v>
      </c>
      <c r="C4878" s="245" t="s">
        <v>2430</v>
      </c>
      <c r="D4878" s="245" t="s">
        <v>2429</v>
      </c>
      <c r="E4878" s="246" t="s">
        <v>44</v>
      </c>
      <c r="F4878" s="245" t="s">
        <v>44</v>
      </c>
      <c r="G4878" s="245" t="s">
        <v>20330</v>
      </c>
      <c r="H4878" s="245" t="s">
        <v>20331</v>
      </c>
      <c r="I4878" s="245" t="s">
        <v>24</v>
      </c>
      <c r="J4878" s="245" t="s">
        <v>59</v>
      </c>
      <c r="K4878" s="246" t="s">
        <v>8978</v>
      </c>
      <c r="L4878" s="245" t="s">
        <v>568</v>
      </c>
      <c r="M4878"/>
      <c r="N4878"/>
      <c r="O4878"/>
      <c r="P4878"/>
      <c r="Q4878"/>
      <c r="R4878"/>
      <c r="S4878"/>
      <c r="T4878"/>
      <c r="U4878"/>
      <c r="V4878"/>
      <c r="W4878"/>
      <c r="X4878"/>
      <c r="Y4878"/>
      <c r="Z4878"/>
      <c r="AA4878"/>
      <c r="AB4878"/>
      <c r="AC4878"/>
      <c r="AD4878"/>
      <c r="AE4878"/>
      <c r="AF4878"/>
      <c r="AG4878"/>
      <c r="AH4878"/>
      <c r="AI4878"/>
      <c r="AJ4878"/>
      <c r="AK4878"/>
      <c r="AL4878"/>
      <c r="AM4878"/>
      <c r="AN4878"/>
      <c r="AO4878"/>
      <c r="AP4878"/>
      <c r="AQ4878"/>
      <c r="AR4878"/>
      <c r="AS4878"/>
      <c r="AT4878"/>
      <c r="AU4878"/>
      <c r="AV4878"/>
      <c r="AW4878"/>
      <c r="AX4878"/>
      <c r="AY4878"/>
      <c r="AZ4878"/>
      <c r="BA4878"/>
      <c r="BB4878"/>
      <c r="BC4878"/>
      <c r="BD4878"/>
      <c r="BE4878"/>
      <c r="BF4878"/>
      <c r="BG4878"/>
      <c r="BH4878"/>
      <c r="BI4878"/>
      <c r="BJ4878"/>
      <c r="BK4878"/>
      <c r="BL4878"/>
      <c r="BM4878"/>
      <c r="BN4878"/>
      <c r="BO4878"/>
    </row>
    <row r="4879" spans="1:67" ht="15" x14ac:dyDescent="0.25">
      <c r="A4879" s="245" t="s">
        <v>2037</v>
      </c>
      <c r="B4879" s="245" t="s">
        <v>2036</v>
      </c>
      <c r="C4879" s="245" t="s">
        <v>2430</v>
      </c>
      <c r="D4879" s="245" t="s">
        <v>2429</v>
      </c>
      <c r="E4879" s="246" t="s">
        <v>44</v>
      </c>
      <c r="F4879" s="245" t="s">
        <v>44</v>
      </c>
      <c r="G4879" s="245" t="s">
        <v>20332</v>
      </c>
      <c r="H4879" s="245" t="s">
        <v>20333</v>
      </c>
      <c r="I4879" s="245" t="s">
        <v>24</v>
      </c>
      <c r="J4879" s="245" t="s">
        <v>59</v>
      </c>
      <c r="K4879" s="246" t="s">
        <v>11997</v>
      </c>
      <c r="L4879" s="245" t="s">
        <v>568</v>
      </c>
      <c r="M4879"/>
      <c r="N4879"/>
      <c r="O4879"/>
      <c r="P4879"/>
      <c r="Q4879"/>
      <c r="R4879"/>
      <c r="S4879"/>
      <c r="T4879"/>
      <c r="U4879"/>
      <c r="V4879"/>
      <c r="W4879"/>
      <c r="X4879"/>
      <c r="Y4879"/>
      <c r="Z4879"/>
      <c r="AA4879"/>
      <c r="AB4879"/>
      <c r="AC4879"/>
      <c r="AD4879"/>
      <c r="AE4879"/>
      <c r="AF4879"/>
      <c r="AG4879"/>
      <c r="AH4879"/>
      <c r="AI4879"/>
      <c r="AJ4879"/>
      <c r="AK4879"/>
      <c r="AL4879"/>
      <c r="AM4879"/>
      <c r="AN4879"/>
      <c r="AO4879"/>
      <c r="AP4879"/>
      <c r="AQ4879"/>
      <c r="AR4879"/>
      <c r="AS4879"/>
      <c r="AT4879"/>
      <c r="AU4879"/>
      <c r="AV4879"/>
      <c r="AW4879"/>
      <c r="AX4879"/>
      <c r="AY4879"/>
      <c r="AZ4879"/>
      <c r="BA4879"/>
      <c r="BB4879"/>
      <c r="BC4879"/>
      <c r="BD4879"/>
      <c r="BE4879"/>
      <c r="BF4879"/>
      <c r="BG4879"/>
      <c r="BH4879"/>
      <c r="BI4879"/>
      <c r="BJ4879"/>
      <c r="BK4879"/>
      <c r="BL4879"/>
      <c r="BM4879"/>
      <c r="BN4879"/>
      <c r="BO4879"/>
    </row>
    <row r="4880" spans="1:67" ht="15" x14ac:dyDescent="0.25">
      <c r="A4880" s="245" t="s">
        <v>2037</v>
      </c>
      <c r="B4880" s="245" t="s">
        <v>2036</v>
      </c>
      <c r="C4880" s="245" t="s">
        <v>2430</v>
      </c>
      <c r="D4880" s="245" t="s">
        <v>2429</v>
      </c>
      <c r="E4880" s="246" t="s">
        <v>44</v>
      </c>
      <c r="F4880" s="245" t="s">
        <v>44</v>
      </c>
      <c r="G4880" s="245" t="s">
        <v>20334</v>
      </c>
      <c r="H4880" s="245" t="s">
        <v>20335</v>
      </c>
      <c r="I4880" s="245" t="s">
        <v>24</v>
      </c>
      <c r="J4880" s="245" t="s">
        <v>59</v>
      </c>
      <c r="K4880" s="246" t="s">
        <v>11878</v>
      </c>
      <c r="L4880" s="245" t="s">
        <v>568</v>
      </c>
      <c r="M4880"/>
      <c r="N4880"/>
      <c r="O4880"/>
      <c r="P4880"/>
      <c r="Q4880"/>
      <c r="R4880"/>
      <c r="S4880"/>
      <c r="T4880"/>
      <c r="U4880"/>
      <c r="V4880"/>
      <c r="W4880"/>
      <c r="X4880"/>
      <c r="Y4880"/>
      <c r="Z4880"/>
      <c r="AA4880"/>
      <c r="AB4880"/>
      <c r="AC4880"/>
      <c r="AD4880"/>
      <c r="AE4880"/>
      <c r="AF4880"/>
      <c r="AG4880"/>
      <c r="AH4880"/>
      <c r="AI4880"/>
      <c r="AJ4880"/>
      <c r="AK4880"/>
      <c r="AL4880"/>
      <c r="AM4880"/>
      <c r="AN4880"/>
      <c r="AO4880"/>
      <c r="AP4880"/>
      <c r="AQ4880"/>
      <c r="AR4880"/>
      <c r="AS4880"/>
      <c r="AT4880"/>
      <c r="AU4880"/>
      <c r="AV4880"/>
      <c r="AW4880"/>
      <c r="AX4880"/>
      <c r="AY4880"/>
      <c r="AZ4880"/>
      <c r="BA4880"/>
      <c r="BB4880"/>
      <c r="BC4880"/>
      <c r="BD4880"/>
      <c r="BE4880"/>
      <c r="BF4880"/>
      <c r="BG4880"/>
      <c r="BH4880"/>
      <c r="BI4880"/>
      <c r="BJ4880"/>
      <c r="BK4880"/>
      <c r="BL4880"/>
      <c r="BM4880"/>
      <c r="BN4880"/>
      <c r="BO4880"/>
    </row>
    <row r="4881" spans="1:67" ht="15" x14ac:dyDescent="0.25">
      <c r="A4881" s="245" t="s">
        <v>2037</v>
      </c>
      <c r="B4881" s="245" t="s">
        <v>2036</v>
      </c>
      <c r="C4881" s="245" t="s">
        <v>2430</v>
      </c>
      <c r="D4881" s="245" t="s">
        <v>2429</v>
      </c>
      <c r="E4881" s="246" t="s">
        <v>44</v>
      </c>
      <c r="F4881" s="245" t="s">
        <v>44</v>
      </c>
      <c r="G4881" s="245" t="s">
        <v>20337</v>
      </c>
      <c r="H4881" s="245" t="s">
        <v>20338</v>
      </c>
      <c r="I4881" s="245" t="s">
        <v>24</v>
      </c>
      <c r="J4881" s="245" t="s">
        <v>59</v>
      </c>
      <c r="K4881" s="246" t="s">
        <v>16344</v>
      </c>
      <c r="L4881" s="245" t="s">
        <v>568</v>
      </c>
      <c r="M4881"/>
      <c r="N4881"/>
      <c r="O4881"/>
      <c r="P4881"/>
      <c r="Q4881"/>
      <c r="R4881"/>
      <c r="S4881"/>
      <c r="T4881"/>
      <c r="U4881"/>
      <c r="V4881"/>
      <c r="W4881"/>
      <c r="X4881"/>
      <c r="Y4881"/>
      <c r="Z4881"/>
      <c r="AA4881"/>
      <c r="AB4881"/>
      <c r="AC4881"/>
      <c r="AD4881"/>
      <c r="AE4881"/>
      <c r="AF4881"/>
      <c r="AG4881"/>
      <c r="AH4881"/>
      <c r="AI4881"/>
      <c r="AJ4881"/>
      <c r="AK4881"/>
      <c r="AL4881"/>
      <c r="AM4881"/>
      <c r="AN4881"/>
      <c r="AO4881"/>
      <c r="AP4881"/>
      <c r="AQ4881"/>
      <c r="AR4881"/>
      <c r="AS4881"/>
      <c r="AT4881"/>
      <c r="AU4881"/>
      <c r="AV4881"/>
      <c r="AW4881"/>
      <c r="AX4881"/>
      <c r="AY4881"/>
      <c r="AZ4881"/>
      <c r="BA4881"/>
      <c r="BB4881"/>
      <c r="BC4881"/>
      <c r="BD4881"/>
      <c r="BE4881"/>
      <c r="BF4881"/>
      <c r="BG4881"/>
      <c r="BH4881"/>
      <c r="BI4881"/>
      <c r="BJ4881"/>
      <c r="BK4881"/>
      <c r="BL4881"/>
      <c r="BM4881"/>
      <c r="BN4881"/>
      <c r="BO4881"/>
    </row>
    <row r="4882" spans="1:67" ht="15" x14ac:dyDescent="0.25">
      <c r="A4882" s="245" t="s">
        <v>2037</v>
      </c>
      <c r="B4882" s="245" t="s">
        <v>2036</v>
      </c>
      <c r="C4882" s="245" t="s">
        <v>2430</v>
      </c>
      <c r="D4882" s="245" t="s">
        <v>2429</v>
      </c>
      <c r="E4882" s="246" t="s">
        <v>44</v>
      </c>
      <c r="F4882" s="245" t="s">
        <v>44</v>
      </c>
      <c r="G4882" s="245" t="s">
        <v>20339</v>
      </c>
      <c r="H4882" s="245" t="s">
        <v>20340</v>
      </c>
      <c r="I4882" s="245" t="s">
        <v>24</v>
      </c>
      <c r="J4882" s="245" t="s">
        <v>59</v>
      </c>
      <c r="K4882" s="246" t="s">
        <v>9055</v>
      </c>
      <c r="L4882" s="245" t="s">
        <v>568</v>
      </c>
      <c r="M4882"/>
      <c r="N4882"/>
      <c r="O4882"/>
      <c r="P4882"/>
      <c r="Q4882"/>
      <c r="R4882"/>
      <c r="S4882"/>
      <c r="T4882"/>
      <c r="U4882"/>
      <c r="V4882"/>
      <c r="W4882"/>
      <c r="X4882"/>
      <c r="Y4882"/>
      <c r="Z4882"/>
      <c r="AA4882"/>
      <c r="AB4882"/>
      <c r="AC4882"/>
      <c r="AD4882"/>
      <c r="AE4882"/>
      <c r="AF4882"/>
      <c r="AG4882"/>
      <c r="AH4882"/>
      <c r="AI4882"/>
      <c r="AJ4882"/>
      <c r="AK4882"/>
      <c r="AL4882"/>
      <c r="AM4882"/>
      <c r="AN4882"/>
      <c r="AO4882"/>
      <c r="AP4882"/>
      <c r="AQ4882"/>
      <c r="AR4882"/>
      <c r="AS4882"/>
      <c r="AT4882"/>
      <c r="AU4882"/>
      <c r="AV4882"/>
      <c r="AW4882"/>
      <c r="AX4882"/>
      <c r="AY4882"/>
      <c r="AZ4882"/>
      <c r="BA4882"/>
      <c r="BB4882"/>
      <c r="BC4882"/>
      <c r="BD4882"/>
      <c r="BE4882"/>
      <c r="BF4882"/>
      <c r="BG4882"/>
      <c r="BH4882"/>
      <c r="BI4882"/>
      <c r="BJ4882"/>
      <c r="BK4882"/>
      <c r="BL4882"/>
      <c r="BM4882"/>
      <c r="BN4882"/>
      <c r="BO4882"/>
    </row>
    <row r="4883" spans="1:67" ht="15" x14ac:dyDescent="0.25">
      <c r="A4883" s="245" t="s">
        <v>2037</v>
      </c>
      <c r="B4883" s="245" t="s">
        <v>2036</v>
      </c>
      <c r="C4883" s="245" t="s">
        <v>2430</v>
      </c>
      <c r="D4883" s="245" t="s">
        <v>2429</v>
      </c>
      <c r="E4883" s="246" t="s">
        <v>44</v>
      </c>
      <c r="F4883" s="245" t="s">
        <v>44</v>
      </c>
      <c r="G4883" s="245" t="s">
        <v>20341</v>
      </c>
      <c r="H4883" s="245" t="s">
        <v>20342</v>
      </c>
      <c r="I4883" s="245" t="s">
        <v>24</v>
      </c>
      <c r="J4883" s="245" t="s">
        <v>59</v>
      </c>
      <c r="K4883" s="246" t="s">
        <v>24877</v>
      </c>
      <c r="L4883" s="245" t="s">
        <v>568</v>
      </c>
      <c r="M4883"/>
      <c r="N4883"/>
      <c r="O4883"/>
      <c r="P4883"/>
      <c r="Q4883"/>
      <c r="R4883"/>
      <c r="S4883"/>
      <c r="T4883"/>
      <c r="U4883"/>
      <c r="V4883"/>
      <c r="W4883"/>
      <c r="X4883"/>
      <c r="Y4883"/>
      <c r="Z4883"/>
      <c r="AA4883"/>
      <c r="AB4883"/>
      <c r="AC4883"/>
      <c r="AD4883"/>
      <c r="AE4883"/>
      <c r="AF4883"/>
      <c r="AG4883"/>
      <c r="AH4883"/>
      <c r="AI4883"/>
      <c r="AJ4883"/>
      <c r="AK4883"/>
      <c r="AL4883"/>
      <c r="AM4883"/>
      <c r="AN4883"/>
      <c r="AO4883"/>
      <c r="AP4883"/>
      <c r="AQ4883"/>
      <c r="AR4883"/>
      <c r="AS4883"/>
      <c r="AT4883"/>
      <c r="AU4883"/>
      <c r="AV4883"/>
      <c r="AW4883"/>
      <c r="AX4883"/>
      <c r="AY4883"/>
      <c r="AZ4883"/>
      <c r="BA4883"/>
      <c r="BB4883"/>
      <c r="BC4883"/>
      <c r="BD4883"/>
      <c r="BE4883"/>
      <c r="BF4883"/>
      <c r="BG4883"/>
      <c r="BH4883"/>
      <c r="BI4883"/>
      <c r="BJ4883"/>
      <c r="BK4883"/>
      <c r="BL4883"/>
      <c r="BM4883"/>
      <c r="BN4883"/>
      <c r="BO4883"/>
    </row>
    <row r="4884" spans="1:67" ht="15" x14ac:dyDescent="0.25">
      <c r="A4884" s="245" t="s">
        <v>2037</v>
      </c>
      <c r="B4884" s="245" t="s">
        <v>2036</v>
      </c>
      <c r="C4884" s="245" t="s">
        <v>2430</v>
      </c>
      <c r="D4884" s="245" t="s">
        <v>2429</v>
      </c>
      <c r="E4884" s="246" t="s">
        <v>44</v>
      </c>
      <c r="F4884" s="245" t="s">
        <v>44</v>
      </c>
      <c r="G4884" s="245" t="s">
        <v>20343</v>
      </c>
      <c r="H4884" s="245" t="s">
        <v>20344</v>
      </c>
      <c r="I4884" s="245" t="s">
        <v>24</v>
      </c>
      <c r="J4884" s="245" t="s">
        <v>59</v>
      </c>
      <c r="K4884" s="246" t="s">
        <v>3627</v>
      </c>
      <c r="L4884" s="245" t="s">
        <v>568</v>
      </c>
      <c r="M4884"/>
      <c r="N4884"/>
      <c r="O4884"/>
      <c r="P4884"/>
      <c r="Q4884"/>
      <c r="R4884"/>
      <c r="S4884"/>
      <c r="T4884"/>
      <c r="U4884"/>
      <c r="V4884"/>
      <c r="W4884"/>
      <c r="X4884"/>
      <c r="Y4884"/>
      <c r="Z4884"/>
      <c r="AA4884"/>
      <c r="AB4884"/>
      <c r="AC4884"/>
      <c r="AD4884"/>
      <c r="AE4884"/>
      <c r="AF4884"/>
      <c r="AG4884"/>
      <c r="AH4884"/>
      <c r="AI4884"/>
      <c r="AJ4884"/>
      <c r="AK4884"/>
      <c r="AL4884"/>
      <c r="AM4884"/>
      <c r="AN4884"/>
      <c r="AO4884"/>
      <c r="AP4884"/>
      <c r="AQ4884"/>
      <c r="AR4884"/>
      <c r="AS4884"/>
      <c r="AT4884"/>
      <c r="AU4884"/>
      <c r="AV4884"/>
      <c r="AW4884"/>
      <c r="AX4884"/>
      <c r="AY4884"/>
      <c r="AZ4884"/>
      <c r="BA4884"/>
      <c r="BB4884"/>
      <c r="BC4884"/>
      <c r="BD4884"/>
      <c r="BE4884"/>
      <c r="BF4884"/>
      <c r="BG4884"/>
      <c r="BH4884"/>
      <c r="BI4884"/>
      <c r="BJ4884"/>
      <c r="BK4884"/>
      <c r="BL4884"/>
      <c r="BM4884"/>
      <c r="BN4884"/>
      <c r="BO4884"/>
    </row>
    <row r="4885" spans="1:67" ht="15" x14ac:dyDescent="0.25">
      <c r="A4885" s="245" t="s">
        <v>2037</v>
      </c>
      <c r="B4885" s="245" t="s">
        <v>2036</v>
      </c>
      <c r="C4885" s="245" t="s">
        <v>2430</v>
      </c>
      <c r="D4885" s="245" t="s">
        <v>2429</v>
      </c>
      <c r="E4885" s="246" t="s">
        <v>44</v>
      </c>
      <c r="F4885" s="245" t="s">
        <v>44</v>
      </c>
      <c r="G4885" s="245" t="s">
        <v>20346</v>
      </c>
      <c r="H4885" s="245" t="s">
        <v>20347</v>
      </c>
      <c r="I4885" s="245" t="s">
        <v>24</v>
      </c>
      <c r="J4885" s="245" t="s">
        <v>59</v>
      </c>
      <c r="K4885" s="246" t="s">
        <v>8195</v>
      </c>
      <c r="L4885" s="245" t="s">
        <v>568</v>
      </c>
      <c r="M4885"/>
      <c r="N4885"/>
      <c r="O4885"/>
      <c r="P4885"/>
      <c r="Q4885"/>
      <c r="R4885"/>
      <c r="S4885"/>
      <c r="T4885"/>
      <c r="U4885"/>
      <c r="V4885"/>
      <c r="W4885"/>
      <c r="X4885"/>
      <c r="Y4885"/>
      <c r="Z4885"/>
      <c r="AA4885"/>
      <c r="AB4885"/>
      <c r="AC4885"/>
      <c r="AD4885"/>
      <c r="AE4885"/>
      <c r="AF4885"/>
      <c r="AG4885"/>
      <c r="AH4885"/>
      <c r="AI4885"/>
      <c r="AJ4885"/>
      <c r="AK4885"/>
      <c r="AL4885"/>
      <c r="AM4885"/>
      <c r="AN4885"/>
      <c r="AO4885"/>
      <c r="AP4885"/>
      <c r="AQ4885"/>
      <c r="AR4885"/>
      <c r="AS4885"/>
      <c r="AT4885"/>
      <c r="AU4885"/>
      <c r="AV4885"/>
      <c r="AW4885"/>
      <c r="AX4885"/>
      <c r="AY4885"/>
      <c r="AZ4885"/>
      <c r="BA4885"/>
      <c r="BB4885"/>
      <c r="BC4885"/>
      <c r="BD4885"/>
      <c r="BE4885"/>
      <c r="BF4885"/>
      <c r="BG4885"/>
      <c r="BH4885"/>
      <c r="BI4885"/>
      <c r="BJ4885"/>
      <c r="BK4885"/>
      <c r="BL4885"/>
      <c r="BM4885"/>
      <c r="BN4885"/>
      <c r="BO4885"/>
    </row>
    <row r="4886" spans="1:67" ht="15" x14ac:dyDescent="0.25">
      <c r="A4886" s="245" t="s">
        <v>2037</v>
      </c>
      <c r="B4886" s="245" t="s">
        <v>2036</v>
      </c>
      <c r="C4886" s="245" t="s">
        <v>2430</v>
      </c>
      <c r="D4886" s="245" t="s">
        <v>2429</v>
      </c>
      <c r="E4886" s="246" t="s">
        <v>44</v>
      </c>
      <c r="F4886" s="245" t="s">
        <v>44</v>
      </c>
      <c r="G4886" s="245" t="s">
        <v>20348</v>
      </c>
      <c r="H4886" s="245" t="s">
        <v>20349</v>
      </c>
      <c r="I4886" s="245" t="s">
        <v>24</v>
      </c>
      <c r="J4886" s="245" t="s">
        <v>59</v>
      </c>
      <c r="K4886" s="246" t="s">
        <v>7615</v>
      </c>
      <c r="L4886" s="245" t="s">
        <v>568</v>
      </c>
      <c r="M4886"/>
      <c r="N4886"/>
      <c r="O4886"/>
      <c r="P4886"/>
      <c r="Q4886"/>
      <c r="R4886"/>
      <c r="S4886"/>
      <c r="T4886"/>
      <c r="U4886"/>
      <c r="V4886"/>
      <c r="W4886"/>
      <c r="X4886"/>
      <c r="Y4886"/>
      <c r="Z4886"/>
      <c r="AA4886"/>
      <c r="AB4886"/>
      <c r="AC4886"/>
      <c r="AD4886"/>
      <c r="AE4886"/>
      <c r="AF4886"/>
      <c r="AG4886"/>
      <c r="AH4886"/>
      <c r="AI4886"/>
      <c r="AJ4886"/>
      <c r="AK4886"/>
      <c r="AL4886"/>
      <c r="AM4886"/>
      <c r="AN4886"/>
      <c r="AO4886"/>
      <c r="AP4886"/>
      <c r="AQ4886"/>
      <c r="AR4886"/>
      <c r="AS4886"/>
      <c r="AT4886"/>
      <c r="AU4886"/>
      <c r="AV4886"/>
      <c r="AW4886"/>
      <c r="AX4886"/>
      <c r="AY4886"/>
      <c r="AZ4886"/>
      <c r="BA4886"/>
      <c r="BB4886"/>
      <c r="BC4886"/>
      <c r="BD4886"/>
      <c r="BE4886"/>
      <c r="BF4886"/>
      <c r="BG4886"/>
      <c r="BH4886"/>
      <c r="BI4886"/>
      <c r="BJ4886"/>
      <c r="BK4886"/>
      <c r="BL4886"/>
      <c r="BM4886"/>
      <c r="BN4886"/>
      <c r="BO4886"/>
    </row>
    <row r="4887" spans="1:67" ht="15" x14ac:dyDescent="0.25">
      <c r="A4887" s="245" t="s">
        <v>2037</v>
      </c>
      <c r="B4887" s="245" t="s">
        <v>2036</v>
      </c>
      <c r="C4887" s="245" t="s">
        <v>2430</v>
      </c>
      <c r="D4887" s="245" t="s">
        <v>2429</v>
      </c>
      <c r="E4887" s="246" t="s">
        <v>44</v>
      </c>
      <c r="F4887" s="245" t="s">
        <v>44</v>
      </c>
      <c r="G4887" s="245" t="s">
        <v>20350</v>
      </c>
      <c r="H4887" s="245" t="s">
        <v>20351</v>
      </c>
      <c r="I4887" s="245" t="s">
        <v>24</v>
      </c>
      <c r="J4887" s="245" t="s">
        <v>59</v>
      </c>
      <c r="K4887" s="246" t="s">
        <v>24878</v>
      </c>
      <c r="L4887" s="245" t="s">
        <v>568</v>
      </c>
      <c r="M4887"/>
      <c r="N4887"/>
      <c r="O4887"/>
      <c r="P4887"/>
      <c r="Q4887"/>
      <c r="R4887"/>
      <c r="S4887"/>
      <c r="T4887"/>
      <c r="U4887"/>
      <c r="V4887"/>
      <c r="W4887"/>
      <c r="X4887"/>
      <c r="Y4887"/>
      <c r="Z4887"/>
      <c r="AA4887"/>
      <c r="AB4887"/>
      <c r="AC4887"/>
      <c r="AD4887"/>
      <c r="AE4887"/>
      <c r="AF4887"/>
      <c r="AG4887"/>
      <c r="AH4887"/>
      <c r="AI4887"/>
      <c r="AJ4887"/>
      <c r="AK4887"/>
      <c r="AL4887"/>
      <c r="AM4887"/>
      <c r="AN4887"/>
      <c r="AO4887"/>
      <c r="AP4887"/>
      <c r="AQ4887"/>
      <c r="AR4887"/>
      <c r="AS4887"/>
      <c r="AT4887"/>
      <c r="AU4887"/>
      <c r="AV4887"/>
      <c r="AW4887"/>
      <c r="AX4887"/>
      <c r="AY4887"/>
      <c r="AZ4887"/>
      <c r="BA4887"/>
      <c r="BB4887"/>
      <c r="BC4887"/>
      <c r="BD4887"/>
      <c r="BE4887"/>
      <c r="BF4887"/>
      <c r="BG4887"/>
      <c r="BH4887"/>
      <c r="BI4887"/>
      <c r="BJ4887"/>
      <c r="BK4887"/>
      <c r="BL4887"/>
      <c r="BM4887"/>
      <c r="BN4887"/>
      <c r="BO4887"/>
    </row>
    <row r="4888" spans="1:67" ht="15" x14ac:dyDescent="0.25">
      <c r="A4888" s="245" t="s">
        <v>2037</v>
      </c>
      <c r="B4888" s="245" t="s">
        <v>2036</v>
      </c>
      <c r="C4888" s="245" t="s">
        <v>2430</v>
      </c>
      <c r="D4888" s="245" t="s">
        <v>2429</v>
      </c>
      <c r="E4888" s="246" t="s">
        <v>44</v>
      </c>
      <c r="F4888" s="245" t="s">
        <v>44</v>
      </c>
      <c r="G4888" s="245" t="s">
        <v>20352</v>
      </c>
      <c r="H4888" s="245" t="s">
        <v>20353</v>
      </c>
      <c r="I4888" s="245" t="s">
        <v>24</v>
      </c>
      <c r="J4888" s="245" t="s">
        <v>59</v>
      </c>
      <c r="K4888" s="246" t="s">
        <v>17577</v>
      </c>
      <c r="L4888" s="245" t="s">
        <v>568</v>
      </c>
      <c r="M4888"/>
      <c r="N4888"/>
      <c r="O4888"/>
      <c r="P4888"/>
      <c r="Q4888"/>
      <c r="R4888"/>
      <c r="S4888"/>
      <c r="T4888"/>
      <c r="U4888"/>
      <c r="V4888"/>
      <c r="W4888"/>
      <c r="X4888"/>
      <c r="Y4888"/>
      <c r="Z4888"/>
      <c r="AA4888"/>
      <c r="AB4888"/>
      <c r="AC4888"/>
      <c r="AD4888"/>
      <c r="AE4888"/>
      <c r="AF4888"/>
      <c r="AG4888"/>
      <c r="AH4888"/>
      <c r="AI4888"/>
      <c r="AJ4888"/>
      <c r="AK4888"/>
      <c r="AL4888"/>
      <c r="AM4888"/>
      <c r="AN4888"/>
      <c r="AO4888"/>
      <c r="AP4888"/>
      <c r="AQ4888"/>
      <c r="AR4888"/>
      <c r="AS4888"/>
      <c r="AT4888"/>
      <c r="AU4888"/>
      <c r="AV4888"/>
      <c r="AW4888"/>
      <c r="AX4888"/>
      <c r="AY4888"/>
      <c r="AZ4888"/>
      <c r="BA4888"/>
      <c r="BB4888"/>
      <c r="BC4888"/>
      <c r="BD4888"/>
      <c r="BE4888"/>
      <c r="BF4888"/>
      <c r="BG4888"/>
      <c r="BH4888"/>
      <c r="BI4888"/>
      <c r="BJ4888"/>
      <c r="BK4888"/>
      <c r="BL4888"/>
      <c r="BM4888"/>
      <c r="BN4888"/>
      <c r="BO4888"/>
    </row>
    <row r="4889" spans="1:67" ht="15" x14ac:dyDescent="0.25">
      <c r="A4889" s="245" t="s">
        <v>2037</v>
      </c>
      <c r="B4889" s="245" t="s">
        <v>2036</v>
      </c>
      <c r="C4889" s="245" t="s">
        <v>2430</v>
      </c>
      <c r="D4889" s="245" t="s">
        <v>2429</v>
      </c>
      <c r="E4889" s="246" t="s">
        <v>44</v>
      </c>
      <c r="F4889" s="245" t="s">
        <v>44</v>
      </c>
      <c r="G4889" s="245" t="s">
        <v>20355</v>
      </c>
      <c r="H4889" s="245" t="s">
        <v>20356</v>
      </c>
      <c r="I4889" s="245" t="s">
        <v>24</v>
      </c>
      <c r="J4889" s="245" t="s">
        <v>59</v>
      </c>
      <c r="K4889" s="246" t="s">
        <v>24879</v>
      </c>
      <c r="L4889" s="245" t="s">
        <v>568</v>
      </c>
      <c r="M4889"/>
      <c r="N4889"/>
      <c r="O4889"/>
      <c r="P4889"/>
      <c r="Q4889"/>
      <c r="R4889"/>
      <c r="S4889"/>
      <c r="T4889"/>
      <c r="U4889"/>
      <c r="V4889"/>
      <c r="W4889"/>
      <c r="X4889"/>
      <c r="Y4889"/>
      <c r="Z4889"/>
      <c r="AA4889"/>
      <c r="AB4889"/>
      <c r="AC4889"/>
      <c r="AD4889"/>
      <c r="AE4889"/>
      <c r="AF4889"/>
      <c r="AG4889"/>
      <c r="AH4889"/>
      <c r="AI4889"/>
      <c r="AJ4889"/>
      <c r="AK4889"/>
      <c r="AL4889"/>
      <c r="AM4889"/>
      <c r="AN4889"/>
      <c r="AO4889"/>
      <c r="AP4889"/>
      <c r="AQ4889"/>
      <c r="AR4889"/>
      <c r="AS4889"/>
      <c r="AT4889"/>
      <c r="AU4889"/>
      <c r="AV4889"/>
      <c r="AW4889"/>
      <c r="AX4889"/>
      <c r="AY4889"/>
      <c r="AZ4889"/>
      <c r="BA4889"/>
      <c r="BB4889"/>
      <c r="BC4889"/>
      <c r="BD4889"/>
      <c r="BE4889"/>
      <c r="BF4889"/>
      <c r="BG4889"/>
      <c r="BH4889"/>
      <c r="BI4889"/>
      <c r="BJ4889"/>
      <c r="BK4889"/>
      <c r="BL4889"/>
      <c r="BM4889"/>
      <c r="BN4889"/>
      <c r="BO4889"/>
    </row>
    <row r="4890" spans="1:67" ht="15" x14ac:dyDescent="0.25">
      <c r="A4890" s="245" t="s">
        <v>2037</v>
      </c>
      <c r="B4890" s="245" t="s">
        <v>2036</v>
      </c>
      <c r="C4890" s="245" t="s">
        <v>2430</v>
      </c>
      <c r="D4890" s="245" t="s">
        <v>2429</v>
      </c>
      <c r="E4890" s="246" t="s">
        <v>44</v>
      </c>
      <c r="F4890" s="245" t="s">
        <v>44</v>
      </c>
      <c r="G4890" s="245" t="s">
        <v>20357</v>
      </c>
      <c r="H4890" s="245" t="s">
        <v>20358</v>
      </c>
      <c r="I4890" s="245" t="s">
        <v>24</v>
      </c>
      <c r="J4890" s="245" t="s">
        <v>59</v>
      </c>
      <c r="K4890" s="246" t="s">
        <v>24880</v>
      </c>
      <c r="L4890" s="245" t="s">
        <v>568</v>
      </c>
      <c r="M4890"/>
      <c r="N4890"/>
      <c r="O4890"/>
      <c r="P4890"/>
      <c r="Q4890"/>
      <c r="R4890"/>
      <c r="S4890"/>
      <c r="T4890"/>
      <c r="U4890"/>
      <c r="V4890"/>
      <c r="W4890"/>
      <c r="X4890"/>
      <c r="Y4890"/>
      <c r="Z4890"/>
      <c r="AA4890"/>
      <c r="AB4890"/>
      <c r="AC4890"/>
      <c r="AD4890"/>
      <c r="AE4890"/>
      <c r="AF4890"/>
      <c r="AG4890"/>
      <c r="AH4890"/>
      <c r="AI4890"/>
      <c r="AJ4890"/>
      <c r="AK4890"/>
      <c r="AL4890"/>
      <c r="AM4890"/>
      <c r="AN4890"/>
      <c r="AO4890"/>
      <c r="AP4890"/>
      <c r="AQ4890"/>
      <c r="AR4890"/>
      <c r="AS4890"/>
      <c r="AT4890"/>
      <c r="AU4890"/>
      <c r="AV4890"/>
      <c r="AW4890"/>
      <c r="AX4890"/>
      <c r="AY4890"/>
      <c r="AZ4890"/>
      <c r="BA4890"/>
      <c r="BB4890"/>
      <c r="BC4890"/>
      <c r="BD4890"/>
      <c r="BE4890"/>
      <c r="BF4890"/>
      <c r="BG4890"/>
      <c r="BH4890"/>
      <c r="BI4890"/>
      <c r="BJ4890"/>
      <c r="BK4890"/>
      <c r="BL4890"/>
      <c r="BM4890"/>
      <c r="BN4890"/>
      <c r="BO4890"/>
    </row>
    <row r="4891" spans="1:67" ht="15" x14ac:dyDescent="0.25">
      <c r="A4891" s="245" t="s">
        <v>2037</v>
      </c>
      <c r="B4891" s="245" t="s">
        <v>2036</v>
      </c>
      <c r="C4891" s="245" t="s">
        <v>2430</v>
      </c>
      <c r="D4891" s="245" t="s">
        <v>2429</v>
      </c>
      <c r="E4891" s="246" t="s">
        <v>44</v>
      </c>
      <c r="F4891" s="245" t="s">
        <v>44</v>
      </c>
      <c r="G4891" s="245" t="s">
        <v>20360</v>
      </c>
      <c r="H4891" s="245" t="s">
        <v>20361</v>
      </c>
      <c r="I4891" s="245" t="s">
        <v>24</v>
      </c>
      <c r="J4891" s="245" t="s">
        <v>59</v>
      </c>
      <c r="K4891" s="246" t="s">
        <v>21672</v>
      </c>
      <c r="L4891" s="245" t="s">
        <v>568</v>
      </c>
      <c r="M4891"/>
      <c r="N4891"/>
      <c r="O4891"/>
      <c r="P4891"/>
      <c r="Q4891"/>
      <c r="R4891"/>
      <c r="S4891"/>
      <c r="T4891"/>
      <c r="U4891"/>
      <c r="V4891"/>
      <c r="W4891"/>
      <c r="X4891"/>
      <c r="Y4891"/>
      <c r="Z4891"/>
      <c r="AA4891"/>
      <c r="AB4891"/>
      <c r="AC4891"/>
      <c r="AD4891"/>
      <c r="AE4891"/>
      <c r="AF4891"/>
      <c r="AG4891"/>
      <c r="AH4891"/>
      <c r="AI4891"/>
      <c r="AJ4891"/>
      <c r="AK4891"/>
      <c r="AL4891"/>
      <c r="AM4891"/>
      <c r="AN4891"/>
      <c r="AO4891"/>
      <c r="AP4891"/>
      <c r="AQ4891"/>
      <c r="AR4891"/>
      <c r="AS4891"/>
      <c r="AT4891"/>
      <c r="AU4891"/>
      <c r="AV4891"/>
      <c r="AW4891"/>
      <c r="AX4891"/>
      <c r="AY4891"/>
      <c r="AZ4891"/>
      <c r="BA4891"/>
      <c r="BB4891"/>
      <c r="BC4891"/>
      <c r="BD4891"/>
      <c r="BE4891"/>
      <c r="BF4891"/>
      <c r="BG4891"/>
      <c r="BH4891"/>
      <c r="BI4891"/>
      <c r="BJ4891"/>
      <c r="BK4891"/>
      <c r="BL4891"/>
      <c r="BM4891"/>
      <c r="BN4891"/>
      <c r="BO4891"/>
    </row>
    <row r="4892" spans="1:67" ht="15" x14ac:dyDescent="0.25">
      <c r="A4892" s="245" t="s">
        <v>2037</v>
      </c>
      <c r="B4892" s="245" t="s">
        <v>2036</v>
      </c>
      <c r="C4892" s="245" t="s">
        <v>2430</v>
      </c>
      <c r="D4892" s="245" t="s">
        <v>2429</v>
      </c>
      <c r="E4892" s="246" t="s">
        <v>44</v>
      </c>
      <c r="F4892" s="245" t="s">
        <v>44</v>
      </c>
      <c r="G4892" s="245" t="s">
        <v>20362</v>
      </c>
      <c r="H4892" s="245" t="s">
        <v>20363</v>
      </c>
      <c r="I4892" s="245" t="s">
        <v>24</v>
      </c>
      <c r="J4892" s="245" t="s">
        <v>59</v>
      </c>
      <c r="K4892" s="246" t="s">
        <v>8889</v>
      </c>
      <c r="L4892" s="245" t="s">
        <v>568</v>
      </c>
      <c r="M4892"/>
      <c r="N4892"/>
      <c r="O4892"/>
      <c r="P4892"/>
      <c r="Q4892"/>
      <c r="R4892"/>
      <c r="S4892"/>
      <c r="T4892"/>
      <c r="U4892"/>
      <c r="V4892"/>
      <c r="W4892"/>
      <c r="X4892"/>
      <c r="Y4892"/>
      <c r="Z4892"/>
      <c r="AA4892"/>
      <c r="AB4892"/>
      <c r="AC4892"/>
      <c r="AD4892"/>
      <c r="AE4892"/>
      <c r="AF4892"/>
      <c r="AG4892"/>
      <c r="AH4892"/>
      <c r="AI4892"/>
      <c r="AJ4892"/>
      <c r="AK4892"/>
      <c r="AL4892"/>
      <c r="AM4892"/>
      <c r="AN4892"/>
      <c r="AO4892"/>
      <c r="AP4892"/>
      <c r="AQ4892"/>
      <c r="AR4892"/>
      <c r="AS4892"/>
      <c r="AT4892"/>
      <c r="AU4892"/>
      <c r="AV4892"/>
      <c r="AW4892"/>
      <c r="AX4892"/>
      <c r="AY4892"/>
      <c r="AZ4892"/>
      <c r="BA4892"/>
      <c r="BB4892"/>
      <c r="BC4892"/>
      <c r="BD4892"/>
      <c r="BE4892"/>
      <c r="BF4892"/>
      <c r="BG4892"/>
      <c r="BH4892"/>
      <c r="BI4892"/>
      <c r="BJ4892"/>
      <c r="BK4892"/>
      <c r="BL4892"/>
      <c r="BM4892"/>
      <c r="BN4892"/>
      <c r="BO4892"/>
    </row>
    <row r="4893" spans="1:67" ht="15" x14ac:dyDescent="0.25">
      <c r="A4893" s="245" t="s">
        <v>2037</v>
      </c>
      <c r="B4893" s="245" t="s">
        <v>2036</v>
      </c>
      <c r="C4893" s="245" t="s">
        <v>2430</v>
      </c>
      <c r="D4893" s="245" t="s">
        <v>2429</v>
      </c>
      <c r="E4893" s="246" t="s">
        <v>44</v>
      </c>
      <c r="F4893" s="245" t="s">
        <v>44</v>
      </c>
      <c r="G4893" s="245" t="s">
        <v>20365</v>
      </c>
      <c r="H4893" s="245" t="s">
        <v>20366</v>
      </c>
      <c r="I4893" s="245" t="s">
        <v>24</v>
      </c>
      <c r="J4893" s="245" t="s">
        <v>59</v>
      </c>
      <c r="K4893" s="246" t="s">
        <v>14312</v>
      </c>
      <c r="L4893" s="245" t="s">
        <v>568</v>
      </c>
      <c r="M4893"/>
      <c r="N4893"/>
      <c r="O4893"/>
      <c r="P4893"/>
      <c r="Q4893"/>
      <c r="R4893"/>
      <c r="S4893"/>
      <c r="T4893"/>
      <c r="U4893"/>
      <c r="V4893"/>
      <c r="W4893"/>
      <c r="X4893"/>
      <c r="Y4893"/>
      <c r="Z4893"/>
      <c r="AA4893"/>
      <c r="AB4893"/>
      <c r="AC4893"/>
      <c r="AD4893"/>
      <c r="AE4893"/>
      <c r="AF4893"/>
      <c r="AG4893"/>
      <c r="AH4893"/>
      <c r="AI4893"/>
      <c r="AJ4893"/>
      <c r="AK4893"/>
      <c r="AL4893"/>
      <c r="AM4893"/>
      <c r="AN4893"/>
      <c r="AO4893"/>
      <c r="AP4893"/>
      <c r="AQ4893"/>
      <c r="AR4893"/>
      <c r="AS4893"/>
      <c r="AT4893"/>
      <c r="AU4893"/>
      <c r="AV4893"/>
      <c r="AW4893"/>
      <c r="AX4893"/>
      <c r="AY4893"/>
      <c r="AZ4893"/>
      <c r="BA4893"/>
      <c r="BB4893"/>
      <c r="BC4893"/>
      <c r="BD4893"/>
      <c r="BE4893"/>
      <c r="BF4893"/>
      <c r="BG4893"/>
      <c r="BH4893"/>
      <c r="BI4893"/>
      <c r="BJ4893"/>
      <c r="BK4893"/>
      <c r="BL4893"/>
      <c r="BM4893"/>
      <c r="BN4893"/>
      <c r="BO4893"/>
    </row>
    <row r="4894" spans="1:67" ht="15" x14ac:dyDescent="0.25">
      <c r="A4894" s="245" t="s">
        <v>2037</v>
      </c>
      <c r="B4894" s="245" t="s">
        <v>2036</v>
      </c>
      <c r="C4894" s="245" t="s">
        <v>2430</v>
      </c>
      <c r="D4894" s="245" t="s">
        <v>2429</v>
      </c>
      <c r="E4894" s="246" t="s">
        <v>44</v>
      </c>
      <c r="F4894" s="245" t="s">
        <v>44</v>
      </c>
      <c r="G4894" s="245" t="s">
        <v>20367</v>
      </c>
      <c r="H4894" s="245" t="s">
        <v>20368</v>
      </c>
      <c r="I4894" s="245" t="s">
        <v>24</v>
      </c>
      <c r="J4894" s="245" t="s">
        <v>59</v>
      </c>
      <c r="K4894" s="246" t="s">
        <v>8974</v>
      </c>
      <c r="L4894" s="245" t="s">
        <v>568</v>
      </c>
      <c r="M4894"/>
      <c r="N4894"/>
      <c r="O4894"/>
      <c r="P4894"/>
      <c r="Q4894"/>
      <c r="R4894"/>
      <c r="S4894"/>
      <c r="T4894"/>
      <c r="U4894"/>
      <c r="V4894"/>
      <c r="W4894"/>
      <c r="X4894"/>
      <c r="Y4894"/>
      <c r="Z4894"/>
      <c r="AA4894"/>
      <c r="AB4894"/>
      <c r="AC4894"/>
      <c r="AD4894"/>
      <c r="AE4894"/>
      <c r="AF4894"/>
      <c r="AG4894"/>
      <c r="AH4894"/>
      <c r="AI4894"/>
      <c r="AJ4894"/>
      <c r="AK4894"/>
      <c r="AL4894"/>
      <c r="AM4894"/>
      <c r="AN4894"/>
      <c r="AO4894"/>
      <c r="AP4894"/>
      <c r="AQ4894"/>
      <c r="AR4894"/>
      <c r="AS4894"/>
      <c r="AT4894"/>
      <c r="AU4894"/>
      <c r="AV4894"/>
      <c r="AW4894"/>
      <c r="AX4894"/>
      <c r="AY4894"/>
      <c r="AZ4894"/>
      <c r="BA4894"/>
      <c r="BB4894"/>
      <c r="BC4894"/>
      <c r="BD4894"/>
      <c r="BE4894"/>
      <c r="BF4894"/>
      <c r="BG4894"/>
      <c r="BH4894"/>
      <c r="BI4894"/>
      <c r="BJ4894"/>
      <c r="BK4894"/>
      <c r="BL4894"/>
      <c r="BM4894"/>
      <c r="BN4894"/>
      <c r="BO4894"/>
    </row>
    <row r="4895" spans="1:67" ht="15" x14ac:dyDescent="0.25">
      <c r="A4895" s="245" t="s">
        <v>2037</v>
      </c>
      <c r="B4895" s="245" t="s">
        <v>2036</v>
      </c>
      <c r="C4895" s="245" t="s">
        <v>2430</v>
      </c>
      <c r="D4895" s="245" t="s">
        <v>2429</v>
      </c>
      <c r="E4895" s="246" t="s">
        <v>44</v>
      </c>
      <c r="F4895" s="245" t="s">
        <v>44</v>
      </c>
      <c r="G4895" s="245" t="s">
        <v>20369</v>
      </c>
      <c r="H4895" s="245" t="s">
        <v>20370</v>
      </c>
      <c r="I4895" s="245" t="s">
        <v>24</v>
      </c>
      <c r="J4895" s="245" t="s">
        <v>59</v>
      </c>
      <c r="K4895" s="246" t="s">
        <v>9434</v>
      </c>
      <c r="L4895" s="245" t="s">
        <v>568</v>
      </c>
      <c r="M4895"/>
      <c r="N4895"/>
      <c r="O4895"/>
      <c r="P4895"/>
      <c r="Q4895"/>
      <c r="R4895"/>
      <c r="S4895"/>
      <c r="T4895"/>
      <c r="U4895"/>
      <c r="V4895"/>
      <c r="W4895"/>
      <c r="X4895"/>
      <c r="Y4895"/>
      <c r="Z4895"/>
      <c r="AA4895"/>
      <c r="AB4895"/>
      <c r="AC4895"/>
      <c r="AD4895"/>
      <c r="AE4895"/>
      <c r="AF4895"/>
      <c r="AG4895"/>
      <c r="AH4895"/>
      <c r="AI4895"/>
      <c r="AJ4895"/>
      <c r="AK4895"/>
      <c r="AL4895"/>
      <c r="AM4895"/>
      <c r="AN4895"/>
      <c r="AO4895"/>
      <c r="AP4895"/>
      <c r="AQ4895"/>
      <c r="AR4895"/>
      <c r="AS4895"/>
      <c r="AT4895"/>
      <c r="AU4895"/>
      <c r="AV4895"/>
      <c r="AW4895"/>
      <c r="AX4895"/>
      <c r="AY4895"/>
      <c r="AZ4895"/>
      <c r="BA4895"/>
      <c r="BB4895"/>
      <c r="BC4895"/>
      <c r="BD4895"/>
      <c r="BE4895"/>
      <c r="BF4895"/>
      <c r="BG4895"/>
      <c r="BH4895"/>
      <c r="BI4895"/>
      <c r="BJ4895"/>
      <c r="BK4895"/>
      <c r="BL4895"/>
      <c r="BM4895"/>
      <c r="BN4895"/>
      <c r="BO4895"/>
    </row>
    <row r="4896" spans="1:67" ht="15" x14ac:dyDescent="0.25">
      <c r="A4896" s="245" t="s">
        <v>2037</v>
      </c>
      <c r="B4896" s="245" t="s">
        <v>2036</v>
      </c>
      <c r="C4896" s="245" t="s">
        <v>2430</v>
      </c>
      <c r="D4896" s="245" t="s">
        <v>2429</v>
      </c>
      <c r="E4896" s="246" t="s">
        <v>44</v>
      </c>
      <c r="F4896" s="245" t="s">
        <v>44</v>
      </c>
      <c r="G4896" s="245" t="s">
        <v>20371</v>
      </c>
      <c r="H4896" s="245" t="s">
        <v>20372</v>
      </c>
      <c r="I4896" s="245" t="s">
        <v>24</v>
      </c>
      <c r="J4896" s="245" t="s">
        <v>59</v>
      </c>
      <c r="K4896" s="246" t="s">
        <v>3094</v>
      </c>
      <c r="L4896" s="245" t="s">
        <v>568</v>
      </c>
      <c r="M4896"/>
      <c r="N4896"/>
      <c r="O4896"/>
      <c r="P4896"/>
      <c r="Q4896"/>
      <c r="R4896"/>
      <c r="S4896"/>
      <c r="T4896"/>
      <c r="U4896"/>
      <c r="V4896"/>
      <c r="W4896"/>
      <c r="X4896"/>
      <c r="Y4896"/>
      <c r="Z4896"/>
      <c r="AA4896"/>
      <c r="AB4896"/>
      <c r="AC4896"/>
      <c r="AD4896"/>
      <c r="AE4896"/>
      <c r="AF4896"/>
      <c r="AG4896"/>
      <c r="AH4896"/>
      <c r="AI4896"/>
      <c r="AJ4896"/>
      <c r="AK4896"/>
      <c r="AL4896"/>
      <c r="AM4896"/>
      <c r="AN4896"/>
      <c r="AO4896"/>
      <c r="AP4896"/>
      <c r="AQ4896"/>
      <c r="AR4896"/>
      <c r="AS4896"/>
      <c r="AT4896"/>
      <c r="AU4896"/>
      <c r="AV4896"/>
      <c r="AW4896"/>
      <c r="AX4896"/>
      <c r="AY4896"/>
      <c r="AZ4896"/>
      <c r="BA4896"/>
      <c r="BB4896"/>
      <c r="BC4896"/>
      <c r="BD4896"/>
      <c r="BE4896"/>
      <c r="BF4896"/>
      <c r="BG4896"/>
      <c r="BH4896"/>
      <c r="BI4896"/>
      <c r="BJ4896"/>
      <c r="BK4896"/>
      <c r="BL4896"/>
      <c r="BM4896"/>
      <c r="BN4896"/>
      <c r="BO4896"/>
    </row>
    <row r="4897" spans="1:67" ht="15" x14ac:dyDescent="0.25">
      <c r="A4897" s="245" t="s">
        <v>2037</v>
      </c>
      <c r="B4897" s="245" t="s">
        <v>2036</v>
      </c>
      <c r="C4897" s="245" t="s">
        <v>2430</v>
      </c>
      <c r="D4897" s="245" t="s">
        <v>2429</v>
      </c>
      <c r="E4897" s="246" t="s">
        <v>44</v>
      </c>
      <c r="F4897" s="245" t="s">
        <v>44</v>
      </c>
      <c r="G4897" s="245" t="s">
        <v>20373</v>
      </c>
      <c r="H4897" s="245" t="s">
        <v>20374</v>
      </c>
      <c r="I4897" s="245" t="s">
        <v>24</v>
      </c>
      <c r="J4897" s="245" t="s">
        <v>59</v>
      </c>
      <c r="K4897" s="246" t="s">
        <v>19152</v>
      </c>
      <c r="L4897" s="245" t="s">
        <v>568</v>
      </c>
      <c r="M4897"/>
      <c r="N4897"/>
      <c r="O4897"/>
      <c r="P4897"/>
      <c r="Q4897"/>
      <c r="R4897"/>
      <c r="S4897"/>
      <c r="T4897"/>
      <c r="U4897"/>
      <c r="V4897"/>
      <c r="W4897"/>
      <c r="X4897"/>
      <c r="Y4897"/>
      <c r="Z4897"/>
      <c r="AA4897"/>
      <c r="AB4897"/>
      <c r="AC4897"/>
      <c r="AD4897"/>
      <c r="AE4897"/>
      <c r="AF4897"/>
      <c r="AG4897"/>
      <c r="AH4897"/>
      <c r="AI4897"/>
      <c r="AJ4897"/>
      <c r="AK4897"/>
      <c r="AL4897"/>
      <c r="AM4897"/>
      <c r="AN4897"/>
      <c r="AO4897"/>
      <c r="AP4897"/>
      <c r="AQ4897"/>
      <c r="AR4897"/>
      <c r="AS4897"/>
      <c r="AT4897"/>
      <c r="AU4897"/>
      <c r="AV4897"/>
      <c r="AW4897"/>
      <c r="AX4897"/>
      <c r="AY4897"/>
      <c r="AZ4897"/>
      <c r="BA4897"/>
      <c r="BB4897"/>
      <c r="BC4897"/>
      <c r="BD4897"/>
      <c r="BE4897"/>
      <c r="BF4897"/>
      <c r="BG4897"/>
      <c r="BH4897"/>
      <c r="BI4897"/>
      <c r="BJ4897"/>
      <c r="BK4897"/>
      <c r="BL4897"/>
      <c r="BM4897"/>
      <c r="BN4897"/>
      <c r="BO4897"/>
    </row>
    <row r="4898" spans="1:67" ht="15" x14ac:dyDescent="0.25">
      <c r="A4898" s="245" t="s">
        <v>2037</v>
      </c>
      <c r="B4898" s="245" t="s">
        <v>2036</v>
      </c>
      <c r="C4898" s="245" t="s">
        <v>2430</v>
      </c>
      <c r="D4898" s="245" t="s">
        <v>2429</v>
      </c>
      <c r="E4898" s="246" t="s">
        <v>44</v>
      </c>
      <c r="F4898" s="245" t="s">
        <v>44</v>
      </c>
      <c r="G4898" s="245" t="s">
        <v>20375</v>
      </c>
      <c r="H4898" s="245" t="s">
        <v>20376</v>
      </c>
      <c r="I4898" s="245" t="s">
        <v>24</v>
      </c>
      <c r="J4898" s="245" t="s">
        <v>59</v>
      </c>
      <c r="K4898" s="246" t="s">
        <v>18019</v>
      </c>
      <c r="L4898" s="245" t="s">
        <v>568</v>
      </c>
      <c r="M4898"/>
      <c r="N4898"/>
      <c r="O4898"/>
      <c r="P4898"/>
      <c r="Q4898"/>
      <c r="R4898"/>
      <c r="S4898"/>
      <c r="T4898"/>
      <c r="U4898"/>
      <c r="V4898"/>
      <c r="W4898"/>
      <c r="X4898"/>
      <c r="Y4898"/>
      <c r="Z4898"/>
      <c r="AA4898"/>
      <c r="AB4898"/>
      <c r="AC4898"/>
      <c r="AD4898"/>
      <c r="AE4898"/>
      <c r="AF4898"/>
      <c r="AG4898"/>
      <c r="AH4898"/>
      <c r="AI4898"/>
      <c r="AJ4898"/>
      <c r="AK4898"/>
      <c r="AL4898"/>
      <c r="AM4898"/>
      <c r="AN4898"/>
      <c r="AO4898"/>
      <c r="AP4898"/>
      <c r="AQ4898"/>
      <c r="AR4898"/>
      <c r="AS4898"/>
      <c r="AT4898"/>
      <c r="AU4898"/>
      <c r="AV4898"/>
      <c r="AW4898"/>
      <c r="AX4898"/>
      <c r="AY4898"/>
      <c r="AZ4898"/>
      <c r="BA4898"/>
      <c r="BB4898"/>
      <c r="BC4898"/>
      <c r="BD4898"/>
      <c r="BE4898"/>
      <c r="BF4898"/>
      <c r="BG4898"/>
      <c r="BH4898"/>
      <c r="BI4898"/>
      <c r="BJ4898"/>
      <c r="BK4898"/>
      <c r="BL4898"/>
      <c r="BM4898"/>
      <c r="BN4898"/>
      <c r="BO4898"/>
    </row>
    <row r="4899" spans="1:67" ht="15" x14ac:dyDescent="0.25">
      <c r="A4899" s="245" t="s">
        <v>2037</v>
      </c>
      <c r="B4899" s="245" t="s">
        <v>2036</v>
      </c>
      <c r="C4899" s="245" t="s">
        <v>2430</v>
      </c>
      <c r="D4899" s="245" t="s">
        <v>2429</v>
      </c>
      <c r="E4899" s="246" t="s">
        <v>44</v>
      </c>
      <c r="F4899" s="245" t="s">
        <v>44</v>
      </c>
      <c r="G4899" s="245" t="s">
        <v>20377</v>
      </c>
      <c r="H4899" s="245" t="s">
        <v>20378</v>
      </c>
      <c r="I4899" s="245" t="s">
        <v>24</v>
      </c>
      <c r="J4899" s="245" t="s">
        <v>59</v>
      </c>
      <c r="K4899" s="246" t="s">
        <v>15009</v>
      </c>
      <c r="L4899" s="245" t="s">
        <v>568</v>
      </c>
      <c r="M4899"/>
      <c r="N4899"/>
      <c r="O4899"/>
      <c r="P4899"/>
      <c r="Q4899"/>
      <c r="R4899"/>
      <c r="S4899"/>
      <c r="T4899"/>
      <c r="U4899"/>
      <c r="V4899"/>
      <c r="W4899"/>
      <c r="X4899"/>
      <c r="Y4899"/>
      <c r="Z4899"/>
      <c r="AA4899"/>
      <c r="AB4899"/>
      <c r="AC4899"/>
      <c r="AD4899"/>
      <c r="AE4899"/>
      <c r="AF4899"/>
      <c r="AG4899"/>
      <c r="AH4899"/>
      <c r="AI4899"/>
      <c r="AJ4899"/>
      <c r="AK4899"/>
      <c r="AL4899"/>
      <c r="AM4899"/>
      <c r="AN4899"/>
      <c r="AO4899"/>
      <c r="AP4899"/>
      <c r="AQ4899"/>
      <c r="AR4899"/>
      <c r="AS4899"/>
      <c r="AT4899"/>
      <c r="AU4899"/>
      <c r="AV4899"/>
      <c r="AW4899"/>
      <c r="AX4899"/>
      <c r="AY4899"/>
      <c r="AZ4899"/>
      <c r="BA4899"/>
      <c r="BB4899"/>
      <c r="BC4899"/>
      <c r="BD4899"/>
      <c r="BE4899"/>
      <c r="BF4899"/>
      <c r="BG4899"/>
      <c r="BH4899"/>
      <c r="BI4899"/>
      <c r="BJ4899"/>
      <c r="BK4899"/>
      <c r="BL4899"/>
      <c r="BM4899"/>
      <c r="BN4899"/>
      <c r="BO4899"/>
    </row>
    <row r="4900" spans="1:67" ht="15" x14ac:dyDescent="0.25">
      <c r="A4900" s="245" t="s">
        <v>2037</v>
      </c>
      <c r="B4900" s="245" t="s">
        <v>2036</v>
      </c>
      <c r="C4900" s="245" t="s">
        <v>2430</v>
      </c>
      <c r="D4900" s="245" t="s">
        <v>2429</v>
      </c>
      <c r="E4900" s="246" t="s">
        <v>44</v>
      </c>
      <c r="F4900" s="245" t="s">
        <v>44</v>
      </c>
      <c r="G4900" s="245" t="s">
        <v>20379</v>
      </c>
      <c r="H4900" s="245" t="s">
        <v>20380</v>
      </c>
      <c r="I4900" s="245" t="s">
        <v>24</v>
      </c>
      <c r="J4900" s="245" t="s">
        <v>59</v>
      </c>
      <c r="K4900" s="246" t="s">
        <v>8524</v>
      </c>
      <c r="L4900" s="245" t="s">
        <v>568</v>
      </c>
      <c r="M4900"/>
      <c r="N4900"/>
      <c r="O4900"/>
      <c r="P4900"/>
      <c r="Q4900"/>
      <c r="R4900"/>
      <c r="S4900"/>
      <c r="T4900"/>
      <c r="U4900"/>
      <c r="V4900"/>
      <c r="W4900"/>
      <c r="X4900"/>
      <c r="Y4900"/>
      <c r="Z4900"/>
      <c r="AA4900"/>
      <c r="AB4900"/>
      <c r="AC4900"/>
      <c r="AD4900"/>
      <c r="AE4900"/>
      <c r="AF4900"/>
      <c r="AG4900"/>
      <c r="AH4900"/>
      <c r="AI4900"/>
      <c r="AJ4900"/>
      <c r="AK4900"/>
      <c r="AL4900"/>
      <c r="AM4900"/>
      <c r="AN4900"/>
      <c r="AO4900"/>
      <c r="AP4900"/>
      <c r="AQ4900"/>
      <c r="AR4900"/>
      <c r="AS4900"/>
      <c r="AT4900"/>
      <c r="AU4900"/>
      <c r="AV4900"/>
      <c r="AW4900"/>
      <c r="AX4900"/>
      <c r="AY4900"/>
      <c r="AZ4900"/>
      <c r="BA4900"/>
      <c r="BB4900"/>
      <c r="BC4900"/>
      <c r="BD4900"/>
      <c r="BE4900"/>
      <c r="BF4900"/>
      <c r="BG4900"/>
      <c r="BH4900"/>
      <c r="BI4900"/>
      <c r="BJ4900"/>
      <c r="BK4900"/>
      <c r="BL4900"/>
      <c r="BM4900"/>
      <c r="BN4900"/>
      <c r="BO4900"/>
    </row>
    <row r="4901" spans="1:67" ht="15" x14ac:dyDescent="0.25">
      <c r="A4901" s="245" t="s">
        <v>2037</v>
      </c>
      <c r="B4901" s="245" t="s">
        <v>2036</v>
      </c>
      <c r="C4901" s="245" t="s">
        <v>2430</v>
      </c>
      <c r="D4901" s="245" t="s">
        <v>2429</v>
      </c>
      <c r="E4901" s="246" t="s">
        <v>44</v>
      </c>
      <c r="F4901" s="245" t="s">
        <v>44</v>
      </c>
      <c r="G4901" s="245" t="s">
        <v>20381</v>
      </c>
      <c r="H4901" s="245" t="s">
        <v>20382</v>
      </c>
      <c r="I4901" s="245" t="s">
        <v>24</v>
      </c>
      <c r="J4901" s="245" t="s">
        <v>59</v>
      </c>
      <c r="K4901" s="246" t="s">
        <v>19182</v>
      </c>
      <c r="L4901" s="245" t="s">
        <v>568</v>
      </c>
      <c r="M4901"/>
      <c r="N4901"/>
      <c r="O4901"/>
      <c r="P4901"/>
      <c r="Q4901"/>
      <c r="R4901"/>
      <c r="S4901"/>
      <c r="T4901"/>
      <c r="U4901"/>
      <c r="V4901"/>
      <c r="W4901"/>
      <c r="X4901"/>
      <c r="Y4901"/>
      <c r="Z4901"/>
      <c r="AA4901"/>
      <c r="AB4901"/>
      <c r="AC4901"/>
      <c r="AD4901"/>
      <c r="AE4901"/>
      <c r="AF4901"/>
      <c r="AG4901"/>
      <c r="AH4901"/>
      <c r="AI4901"/>
      <c r="AJ4901"/>
      <c r="AK4901"/>
      <c r="AL4901"/>
      <c r="AM4901"/>
      <c r="AN4901"/>
      <c r="AO4901"/>
      <c r="AP4901"/>
      <c r="AQ4901"/>
      <c r="AR4901"/>
      <c r="AS4901"/>
      <c r="AT4901"/>
      <c r="AU4901"/>
      <c r="AV4901"/>
      <c r="AW4901"/>
      <c r="AX4901"/>
      <c r="AY4901"/>
      <c r="AZ4901"/>
      <c r="BA4901"/>
      <c r="BB4901"/>
      <c r="BC4901"/>
      <c r="BD4901"/>
      <c r="BE4901"/>
      <c r="BF4901"/>
      <c r="BG4901"/>
      <c r="BH4901"/>
      <c r="BI4901"/>
      <c r="BJ4901"/>
      <c r="BK4901"/>
      <c r="BL4901"/>
      <c r="BM4901"/>
      <c r="BN4901"/>
      <c r="BO4901"/>
    </row>
    <row r="4902" spans="1:67" ht="15" x14ac:dyDescent="0.25">
      <c r="A4902" s="245" t="s">
        <v>2037</v>
      </c>
      <c r="B4902" s="245" t="s">
        <v>2036</v>
      </c>
      <c r="C4902" s="245" t="s">
        <v>2430</v>
      </c>
      <c r="D4902" s="245" t="s">
        <v>2429</v>
      </c>
      <c r="E4902" s="246" t="s">
        <v>44</v>
      </c>
      <c r="F4902" s="245" t="s">
        <v>44</v>
      </c>
      <c r="G4902" s="245" t="s">
        <v>20383</v>
      </c>
      <c r="H4902" s="245" t="s">
        <v>20384</v>
      </c>
      <c r="I4902" s="245" t="s">
        <v>24</v>
      </c>
      <c r="J4902" s="245" t="s">
        <v>59</v>
      </c>
      <c r="K4902" s="246" t="s">
        <v>2014</v>
      </c>
      <c r="L4902" s="245" t="s">
        <v>568</v>
      </c>
      <c r="M4902"/>
      <c r="N4902"/>
      <c r="O4902"/>
      <c r="P4902"/>
      <c r="Q4902"/>
      <c r="R4902"/>
      <c r="S4902"/>
      <c r="T4902"/>
      <c r="U4902"/>
      <c r="V4902"/>
      <c r="W4902"/>
      <c r="X4902"/>
      <c r="Y4902"/>
      <c r="Z4902"/>
      <c r="AA4902"/>
      <c r="AB4902"/>
      <c r="AC4902"/>
      <c r="AD4902"/>
      <c r="AE4902"/>
      <c r="AF4902"/>
      <c r="AG4902"/>
      <c r="AH4902"/>
      <c r="AI4902"/>
      <c r="AJ4902"/>
      <c r="AK4902"/>
      <c r="AL4902"/>
      <c r="AM4902"/>
      <c r="AN4902"/>
      <c r="AO4902"/>
      <c r="AP4902"/>
      <c r="AQ4902"/>
      <c r="AR4902"/>
      <c r="AS4902"/>
      <c r="AT4902"/>
      <c r="AU4902"/>
      <c r="AV4902"/>
      <c r="AW4902"/>
      <c r="AX4902"/>
      <c r="AY4902"/>
      <c r="AZ4902"/>
      <c r="BA4902"/>
      <c r="BB4902"/>
      <c r="BC4902"/>
      <c r="BD4902"/>
      <c r="BE4902"/>
      <c r="BF4902"/>
      <c r="BG4902"/>
      <c r="BH4902"/>
      <c r="BI4902"/>
      <c r="BJ4902"/>
      <c r="BK4902"/>
      <c r="BL4902"/>
      <c r="BM4902"/>
      <c r="BN4902"/>
      <c r="BO4902"/>
    </row>
    <row r="4903" spans="1:67" ht="15" x14ac:dyDescent="0.25">
      <c r="A4903" s="245" t="s">
        <v>2037</v>
      </c>
      <c r="B4903" s="245" t="s">
        <v>2036</v>
      </c>
      <c r="C4903" s="245" t="s">
        <v>2430</v>
      </c>
      <c r="D4903" s="245" t="s">
        <v>2429</v>
      </c>
      <c r="E4903" s="246" t="s">
        <v>44</v>
      </c>
      <c r="F4903" s="245" t="s">
        <v>44</v>
      </c>
      <c r="G4903" s="245" t="s">
        <v>20385</v>
      </c>
      <c r="H4903" s="245" t="s">
        <v>20386</v>
      </c>
      <c r="I4903" s="245" t="s">
        <v>24</v>
      </c>
      <c r="J4903" s="245" t="s">
        <v>59</v>
      </c>
      <c r="K4903" s="246" t="s">
        <v>24881</v>
      </c>
      <c r="L4903" s="245" t="s">
        <v>568</v>
      </c>
      <c r="M4903"/>
      <c r="N4903"/>
      <c r="O4903"/>
      <c r="P4903"/>
      <c r="Q4903"/>
      <c r="R4903"/>
      <c r="S4903"/>
      <c r="T4903"/>
      <c r="U4903"/>
      <c r="V4903"/>
      <c r="W4903"/>
      <c r="X4903"/>
      <c r="Y4903"/>
      <c r="Z4903"/>
      <c r="AA4903"/>
      <c r="AB4903"/>
      <c r="AC4903"/>
      <c r="AD4903"/>
      <c r="AE4903"/>
      <c r="AF4903"/>
      <c r="AG4903"/>
      <c r="AH4903"/>
      <c r="AI4903"/>
      <c r="AJ4903"/>
      <c r="AK4903"/>
      <c r="AL4903"/>
      <c r="AM4903"/>
      <c r="AN4903"/>
      <c r="AO4903"/>
      <c r="AP4903"/>
      <c r="AQ4903"/>
      <c r="AR4903"/>
      <c r="AS4903"/>
      <c r="AT4903"/>
      <c r="AU4903"/>
      <c r="AV4903"/>
      <c r="AW4903"/>
      <c r="AX4903"/>
      <c r="AY4903"/>
      <c r="AZ4903"/>
      <c r="BA4903"/>
      <c r="BB4903"/>
      <c r="BC4903"/>
      <c r="BD4903"/>
      <c r="BE4903"/>
      <c r="BF4903"/>
      <c r="BG4903"/>
      <c r="BH4903"/>
      <c r="BI4903"/>
      <c r="BJ4903"/>
      <c r="BK4903"/>
      <c r="BL4903"/>
      <c r="BM4903"/>
      <c r="BN4903"/>
      <c r="BO4903"/>
    </row>
    <row r="4904" spans="1:67" ht="15" x14ac:dyDescent="0.25">
      <c r="A4904" s="245" t="s">
        <v>2037</v>
      </c>
      <c r="B4904" s="245" t="s">
        <v>2036</v>
      </c>
      <c r="C4904" s="245" t="s">
        <v>2430</v>
      </c>
      <c r="D4904" s="245" t="s">
        <v>2429</v>
      </c>
      <c r="E4904" s="246" t="s">
        <v>44</v>
      </c>
      <c r="F4904" s="245" t="s">
        <v>44</v>
      </c>
      <c r="G4904" s="245" t="s">
        <v>20388</v>
      </c>
      <c r="H4904" s="245" t="s">
        <v>20389</v>
      </c>
      <c r="I4904" s="245" t="s">
        <v>24</v>
      </c>
      <c r="J4904" s="245" t="s">
        <v>59</v>
      </c>
      <c r="K4904" s="246" t="s">
        <v>9539</v>
      </c>
      <c r="L4904" s="245" t="s">
        <v>568</v>
      </c>
      <c r="M4904"/>
      <c r="N4904"/>
      <c r="O4904"/>
      <c r="P4904"/>
      <c r="Q4904"/>
      <c r="R4904"/>
      <c r="S4904"/>
      <c r="T4904"/>
      <c r="U4904"/>
      <c r="V4904"/>
      <c r="W4904"/>
      <c r="X4904"/>
      <c r="Y4904"/>
      <c r="Z4904"/>
      <c r="AA4904"/>
      <c r="AB4904"/>
      <c r="AC4904"/>
      <c r="AD4904"/>
      <c r="AE4904"/>
      <c r="AF4904"/>
      <c r="AG4904"/>
      <c r="AH4904"/>
      <c r="AI4904"/>
      <c r="AJ4904"/>
      <c r="AK4904"/>
      <c r="AL4904"/>
      <c r="AM4904"/>
      <c r="AN4904"/>
      <c r="AO4904"/>
      <c r="AP4904"/>
      <c r="AQ4904"/>
      <c r="AR4904"/>
      <c r="AS4904"/>
      <c r="AT4904"/>
      <c r="AU4904"/>
      <c r="AV4904"/>
      <c r="AW4904"/>
      <c r="AX4904"/>
      <c r="AY4904"/>
      <c r="AZ4904"/>
      <c r="BA4904"/>
      <c r="BB4904"/>
      <c r="BC4904"/>
      <c r="BD4904"/>
      <c r="BE4904"/>
      <c r="BF4904"/>
      <c r="BG4904"/>
      <c r="BH4904"/>
      <c r="BI4904"/>
      <c r="BJ4904"/>
      <c r="BK4904"/>
      <c r="BL4904"/>
      <c r="BM4904"/>
      <c r="BN4904"/>
      <c r="BO4904"/>
    </row>
    <row r="4905" spans="1:67" ht="15" x14ac:dyDescent="0.25">
      <c r="A4905" s="245" t="s">
        <v>2037</v>
      </c>
      <c r="B4905" s="245" t="s">
        <v>2036</v>
      </c>
      <c r="C4905" s="245" t="s">
        <v>2430</v>
      </c>
      <c r="D4905" s="245" t="s">
        <v>2429</v>
      </c>
      <c r="E4905" s="246" t="s">
        <v>44</v>
      </c>
      <c r="F4905" s="245" t="s">
        <v>44</v>
      </c>
      <c r="G4905" s="245" t="s">
        <v>20390</v>
      </c>
      <c r="H4905" s="245" t="s">
        <v>20391</v>
      </c>
      <c r="I4905" s="245" t="s">
        <v>24</v>
      </c>
      <c r="J4905" s="245" t="s">
        <v>59</v>
      </c>
      <c r="K4905" s="246" t="s">
        <v>1588</v>
      </c>
      <c r="L4905" s="245" t="s">
        <v>568</v>
      </c>
      <c r="M4905"/>
      <c r="N4905"/>
      <c r="O4905"/>
      <c r="P4905"/>
      <c r="Q4905"/>
      <c r="R4905"/>
      <c r="S4905"/>
      <c r="T4905"/>
      <c r="U4905"/>
      <c r="V4905"/>
      <c r="W4905"/>
      <c r="X4905"/>
      <c r="Y4905"/>
      <c r="Z4905"/>
      <c r="AA4905"/>
      <c r="AB4905"/>
      <c r="AC4905"/>
      <c r="AD4905"/>
      <c r="AE4905"/>
      <c r="AF4905"/>
      <c r="AG4905"/>
      <c r="AH4905"/>
      <c r="AI4905"/>
      <c r="AJ4905"/>
      <c r="AK4905"/>
      <c r="AL4905"/>
      <c r="AM4905"/>
      <c r="AN4905"/>
      <c r="AO4905"/>
      <c r="AP4905"/>
      <c r="AQ4905"/>
      <c r="AR4905"/>
      <c r="AS4905"/>
      <c r="AT4905"/>
      <c r="AU4905"/>
      <c r="AV4905"/>
      <c r="AW4905"/>
      <c r="AX4905"/>
      <c r="AY4905"/>
      <c r="AZ4905"/>
      <c r="BA4905"/>
      <c r="BB4905"/>
      <c r="BC4905"/>
      <c r="BD4905"/>
      <c r="BE4905"/>
      <c r="BF4905"/>
      <c r="BG4905"/>
      <c r="BH4905"/>
      <c r="BI4905"/>
      <c r="BJ4905"/>
      <c r="BK4905"/>
      <c r="BL4905"/>
      <c r="BM4905"/>
      <c r="BN4905"/>
      <c r="BO4905"/>
    </row>
    <row r="4906" spans="1:67" ht="15" x14ac:dyDescent="0.25">
      <c r="A4906" s="245" t="s">
        <v>2037</v>
      </c>
      <c r="B4906" s="245" t="s">
        <v>2036</v>
      </c>
      <c r="C4906" s="245" t="s">
        <v>2430</v>
      </c>
      <c r="D4906" s="245" t="s">
        <v>2429</v>
      </c>
      <c r="E4906" s="246" t="s">
        <v>44</v>
      </c>
      <c r="F4906" s="245" t="s">
        <v>44</v>
      </c>
      <c r="G4906" s="245" t="s">
        <v>20392</v>
      </c>
      <c r="H4906" s="245" t="s">
        <v>20393</v>
      </c>
      <c r="I4906" s="245" t="s">
        <v>24</v>
      </c>
      <c r="J4906" s="245" t="s">
        <v>59</v>
      </c>
      <c r="K4906" s="246" t="s">
        <v>3988</v>
      </c>
      <c r="L4906" s="245" t="s">
        <v>568</v>
      </c>
      <c r="M4906"/>
      <c r="N4906"/>
      <c r="O4906"/>
      <c r="P4906"/>
      <c r="Q4906"/>
      <c r="R4906"/>
      <c r="S4906"/>
      <c r="T4906"/>
      <c r="U4906"/>
      <c r="V4906"/>
      <c r="W4906"/>
      <c r="X4906"/>
      <c r="Y4906"/>
      <c r="Z4906"/>
      <c r="AA4906"/>
      <c r="AB4906"/>
      <c r="AC4906"/>
      <c r="AD4906"/>
      <c r="AE4906"/>
      <c r="AF4906"/>
      <c r="AG4906"/>
      <c r="AH4906"/>
      <c r="AI4906"/>
      <c r="AJ4906"/>
      <c r="AK4906"/>
      <c r="AL4906"/>
      <c r="AM4906"/>
      <c r="AN4906"/>
      <c r="AO4906"/>
      <c r="AP4906"/>
      <c r="AQ4906"/>
      <c r="AR4906"/>
      <c r="AS4906"/>
      <c r="AT4906"/>
      <c r="AU4906"/>
      <c r="AV4906"/>
      <c r="AW4906"/>
      <c r="AX4906"/>
      <c r="AY4906"/>
      <c r="AZ4906"/>
      <c r="BA4906"/>
      <c r="BB4906"/>
      <c r="BC4906"/>
      <c r="BD4906"/>
      <c r="BE4906"/>
      <c r="BF4906"/>
      <c r="BG4906"/>
      <c r="BH4906"/>
      <c r="BI4906"/>
      <c r="BJ4906"/>
      <c r="BK4906"/>
      <c r="BL4906"/>
      <c r="BM4906"/>
      <c r="BN4906"/>
      <c r="BO4906"/>
    </row>
    <row r="4907" spans="1:67" ht="15" x14ac:dyDescent="0.25">
      <c r="A4907" s="245" t="s">
        <v>2037</v>
      </c>
      <c r="B4907" s="245" t="s">
        <v>2036</v>
      </c>
      <c r="C4907" s="245" t="s">
        <v>2430</v>
      </c>
      <c r="D4907" s="245" t="s">
        <v>2429</v>
      </c>
      <c r="E4907" s="246" t="s">
        <v>44</v>
      </c>
      <c r="F4907" s="245" t="s">
        <v>44</v>
      </c>
      <c r="G4907" s="245" t="s">
        <v>20394</v>
      </c>
      <c r="H4907" s="245" t="s">
        <v>20395</v>
      </c>
      <c r="I4907" s="245" t="s">
        <v>24</v>
      </c>
      <c r="J4907" s="245" t="s">
        <v>59</v>
      </c>
      <c r="K4907" s="246" t="s">
        <v>15446</v>
      </c>
      <c r="L4907" s="245" t="s">
        <v>568</v>
      </c>
      <c r="M4907"/>
      <c r="N4907"/>
      <c r="O4907"/>
      <c r="P4907"/>
      <c r="Q4907"/>
      <c r="R4907"/>
      <c r="S4907"/>
      <c r="T4907"/>
      <c r="U4907"/>
      <c r="V4907"/>
      <c r="W4907"/>
      <c r="X4907"/>
      <c r="Y4907"/>
      <c r="Z4907"/>
      <c r="AA4907"/>
      <c r="AB4907"/>
      <c r="AC4907"/>
      <c r="AD4907"/>
      <c r="AE4907"/>
      <c r="AF4907"/>
      <c r="AG4907"/>
      <c r="AH4907"/>
      <c r="AI4907"/>
      <c r="AJ4907"/>
      <c r="AK4907"/>
      <c r="AL4907"/>
      <c r="AM4907"/>
      <c r="AN4907"/>
      <c r="AO4907"/>
      <c r="AP4907"/>
      <c r="AQ4907"/>
      <c r="AR4907"/>
      <c r="AS4907"/>
      <c r="AT4907"/>
      <c r="AU4907"/>
      <c r="AV4907"/>
      <c r="AW4907"/>
      <c r="AX4907"/>
      <c r="AY4907"/>
      <c r="AZ4907"/>
      <c r="BA4907"/>
      <c r="BB4907"/>
      <c r="BC4907"/>
      <c r="BD4907"/>
      <c r="BE4907"/>
      <c r="BF4907"/>
      <c r="BG4907"/>
      <c r="BH4907"/>
      <c r="BI4907"/>
      <c r="BJ4907"/>
      <c r="BK4907"/>
      <c r="BL4907"/>
      <c r="BM4907"/>
      <c r="BN4907"/>
      <c r="BO4907"/>
    </row>
    <row r="4908" spans="1:67" ht="15" x14ac:dyDescent="0.25">
      <c r="A4908" s="245" t="s">
        <v>2037</v>
      </c>
      <c r="B4908" s="245" t="s">
        <v>2036</v>
      </c>
      <c r="C4908" s="245" t="s">
        <v>2430</v>
      </c>
      <c r="D4908" s="245" t="s">
        <v>2429</v>
      </c>
      <c r="E4908" s="246" t="s">
        <v>44</v>
      </c>
      <c r="F4908" s="245" t="s">
        <v>44</v>
      </c>
      <c r="G4908" s="245" t="s">
        <v>20397</v>
      </c>
      <c r="H4908" s="245" t="s">
        <v>20398</v>
      </c>
      <c r="I4908" s="245" t="s">
        <v>24</v>
      </c>
      <c r="J4908" s="245" t="s">
        <v>59</v>
      </c>
      <c r="K4908" s="246" t="s">
        <v>12534</v>
      </c>
      <c r="L4908" s="245" t="s">
        <v>568</v>
      </c>
      <c r="M4908"/>
      <c r="N4908"/>
      <c r="O4908"/>
      <c r="P4908"/>
      <c r="Q4908"/>
      <c r="R4908"/>
      <c r="S4908"/>
      <c r="T4908"/>
      <c r="U4908"/>
      <c r="V4908"/>
      <c r="W4908"/>
      <c r="X4908"/>
      <c r="Y4908"/>
      <c r="Z4908"/>
      <c r="AA4908"/>
      <c r="AB4908"/>
      <c r="AC4908"/>
      <c r="AD4908"/>
      <c r="AE4908"/>
      <c r="AF4908"/>
      <c r="AG4908"/>
      <c r="AH4908"/>
      <c r="AI4908"/>
      <c r="AJ4908"/>
      <c r="AK4908"/>
      <c r="AL4908"/>
      <c r="AM4908"/>
      <c r="AN4908"/>
      <c r="AO4908"/>
      <c r="AP4908"/>
      <c r="AQ4908"/>
      <c r="AR4908"/>
      <c r="AS4908"/>
      <c r="AT4908"/>
      <c r="AU4908"/>
      <c r="AV4908"/>
      <c r="AW4908"/>
      <c r="AX4908"/>
      <c r="AY4908"/>
      <c r="AZ4908"/>
      <c r="BA4908"/>
      <c r="BB4908"/>
      <c r="BC4908"/>
      <c r="BD4908"/>
      <c r="BE4908"/>
      <c r="BF4908"/>
      <c r="BG4908"/>
      <c r="BH4908"/>
      <c r="BI4908"/>
      <c r="BJ4908"/>
      <c r="BK4908"/>
      <c r="BL4908"/>
      <c r="BM4908"/>
      <c r="BN4908"/>
      <c r="BO4908"/>
    </row>
    <row r="4909" spans="1:67" ht="15" x14ac:dyDescent="0.25">
      <c r="A4909" s="245" t="s">
        <v>2037</v>
      </c>
      <c r="B4909" s="245" t="s">
        <v>2036</v>
      </c>
      <c r="C4909" s="245" t="s">
        <v>2430</v>
      </c>
      <c r="D4909" s="245" t="s">
        <v>2429</v>
      </c>
      <c r="E4909" s="246" t="s">
        <v>44</v>
      </c>
      <c r="F4909" s="245" t="s">
        <v>44</v>
      </c>
      <c r="G4909" s="245" t="s">
        <v>20399</v>
      </c>
      <c r="H4909" s="245" t="s">
        <v>20398</v>
      </c>
      <c r="I4909" s="245" t="s">
        <v>24</v>
      </c>
      <c r="J4909" s="245" t="s">
        <v>59</v>
      </c>
      <c r="K4909" s="246" t="s">
        <v>12863</v>
      </c>
      <c r="L4909" s="245" t="s">
        <v>568</v>
      </c>
      <c r="M4909"/>
      <c r="N4909"/>
      <c r="O4909"/>
      <c r="P4909"/>
      <c r="Q4909"/>
      <c r="R4909"/>
      <c r="S4909"/>
      <c r="T4909"/>
      <c r="U4909"/>
      <c r="V4909"/>
      <c r="W4909"/>
      <c r="X4909"/>
      <c r="Y4909"/>
      <c r="Z4909"/>
      <c r="AA4909"/>
      <c r="AB4909"/>
      <c r="AC4909"/>
      <c r="AD4909"/>
      <c r="AE4909"/>
      <c r="AF4909"/>
      <c r="AG4909"/>
      <c r="AH4909"/>
      <c r="AI4909"/>
      <c r="AJ4909"/>
      <c r="AK4909"/>
      <c r="AL4909"/>
      <c r="AM4909"/>
      <c r="AN4909"/>
      <c r="AO4909"/>
      <c r="AP4909"/>
      <c r="AQ4909"/>
      <c r="AR4909"/>
      <c r="AS4909"/>
      <c r="AT4909"/>
      <c r="AU4909"/>
      <c r="AV4909"/>
      <c r="AW4909"/>
      <c r="AX4909"/>
      <c r="AY4909"/>
      <c r="AZ4909"/>
      <c r="BA4909"/>
      <c r="BB4909"/>
      <c r="BC4909"/>
      <c r="BD4909"/>
      <c r="BE4909"/>
      <c r="BF4909"/>
      <c r="BG4909"/>
      <c r="BH4909"/>
      <c r="BI4909"/>
      <c r="BJ4909"/>
      <c r="BK4909"/>
      <c r="BL4909"/>
      <c r="BM4909"/>
      <c r="BN4909"/>
      <c r="BO4909"/>
    </row>
    <row r="4910" spans="1:67" ht="15" x14ac:dyDescent="0.25">
      <c r="A4910" s="245" t="s">
        <v>2037</v>
      </c>
      <c r="B4910" s="245" t="s">
        <v>2036</v>
      </c>
      <c r="C4910" s="245" t="s">
        <v>2430</v>
      </c>
      <c r="D4910" s="245" t="s">
        <v>2429</v>
      </c>
      <c r="E4910" s="246" t="s">
        <v>44</v>
      </c>
      <c r="F4910" s="245" t="s">
        <v>44</v>
      </c>
      <c r="G4910" s="245" t="s">
        <v>20400</v>
      </c>
      <c r="H4910" s="245" t="s">
        <v>20401</v>
      </c>
      <c r="I4910" s="245" t="s">
        <v>24</v>
      </c>
      <c r="J4910" s="245" t="s">
        <v>59</v>
      </c>
      <c r="K4910" s="246" t="s">
        <v>17402</v>
      </c>
      <c r="L4910" s="245" t="s">
        <v>568</v>
      </c>
      <c r="M4910"/>
      <c r="N4910"/>
      <c r="O4910"/>
      <c r="P4910"/>
      <c r="Q4910"/>
      <c r="R4910"/>
      <c r="S4910"/>
      <c r="T4910"/>
      <c r="U4910"/>
      <c r="V4910"/>
      <c r="W4910"/>
      <c r="X4910"/>
      <c r="Y4910"/>
      <c r="Z4910"/>
      <c r="AA4910"/>
      <c r="AB4910"/>
      <c r="AC4910"/>
      <c r="AD4910"/>
      <c r="AE4910"/>
      <c r="AF4910"/>
      <c r="AG4910"/>
      <c r="AH4910"/>
      <c r="AI4910"/>
      <c r="AJ4910"/>
      <c r="AK4910"/>
      <c r="AL4910"/>
      <c r="AM4910"/>
      <c r="AN4910"/>
      <c r="AO4910"/>
      <c r="AP4910"/>
      <c r="AQ4910"/>
      <c r="AR4910"/>
      <c r="AS4910"/>
      <c r="AT4910"/>
      <c r="AU4910"/>
      <c r="AV4910"/>
      <c r="AW4910"/>
      <c r="AX4910"/>
      <c r="AY4910"/>
      <c r="AZ4910"/>
      <c r="BA4910"/>
      <c r="BB4910"/>
      <c r="BC4910"/>
      <c r="BD4910"/>
      <c r="BE4910"/>
      <c r="BF4910"/>
      <c r="BG4910"/>
      <c r="BH4910"/>
      <c r="BI4910"/>
      <c r="BJ4910"/>
      <c r="BK4910"/>
      <c r="BL4910"/>
      <c r="BM4910"/>
      <c r="BN4910"/>
      <c r="BO4910"/>
    </row>
    <row r="4911" spans="1:67" ht="15" x14ac:dyDescent="0.25">
      <c r="A4911" s="245" t="s">
        <v>2037</v>
      </c>
      <c r="B4911" s="245" t="s">
        <v>2036</v>
      </c>
      <c r="C4911" s="245" t="s">
        <v>2430</v>
      </c>
      <c r="D4911" s="245" t="s">
        <v>2429</v>
      </c>
      <c r="E4911" s="246" t="s">
        <v>44</v>
      </c>
      <c r="F4911" s="245" t="s">
        <v>44</v>
      </c>
      <c r="G4911" s="245" t="s">
        <v>20403</v>
      </c>
      <c r="H4911" s="245" t="s">
        <v>20404</v>
      </c>
      <c r="I4911" s="245" t="s">
        <v>24</v>
      </c>
      <c r="J4911" s="245" t="s">
        <v>59</v>
      </c>
      <c r="K4911" s="246" t="s">
        <v>14646</v>
      </c>
      <c r="L4911" s="245" t="s">
        <v>568</v>
      </c>
      <c r="M4911"/>
      <c r="N4911"/>
      <c r="O4911"/>
      <c r="P4911"/>
      <c r="Q4911"/>
      <c r="R4911"/>
      <c r="S4911"/>
      <c r="T4911"/>
      <c r="U4911"/>
      <c r="V4911"/>
      <c r="W4911"/>
      <c r="X4911"/>
      <c r="Y4911"/>
      <c r="Z4911"/>
      <c r="AA4911"/>
      <c r="AB4911"/>
      <c r="AC4911"/>
      <c r="AD4911"/>
      <c r="AE4911"/>
      <c r="AF4911"/>
      <c r="AG4911"/>
      <c r="AH4911"/>
      <c r="AI4911"/>
      <c r="AJ4911"/>
      <c r="AK4911"/>
      <c r="AL4911"/>
      <c r="AM4911"/>
      <c r="AN4911"/>
      <c r="AO4911"/>
      <c r="AP4911"/>
      <c r="AQ4911"/>
      <c r="AR4911"/>
      <c r="AS4911"/>
      <c r="AT4911"/>
      <c r="AU4911"/>
      <c r="AV4911"/>
      <c r="AW4911"/>
      <c r="AX4911"/>
      <c r="AY4911"/>
      <c r="AZ4911"/>
      <c r="BA4911"/>
      <c r="BB4911"/>
      <c r="BC4911"/>
      <c r="BD4911"/>
      <c r="BE4911"/>
      <c r="BF4911"/>
      <c r="BG4911"/>
      <c r="BH4911"/>
      <c r="BI4911"/>
      <c r="BJ4911"/>
      <c r="BK4911"/>
      <c r="BL4911"/>
      <c r="BM4911"/>
      <c r="BN4911"/>
      <c r="BO4911"/>
    </row>
    <row r="4912" spans="1:67" ht="15" x14ac:dyDescent="0.25">
      <c r="A4912" s="245" t="s">
        <v>2037</v>
      </c>
      <c r="B4912" s="245" t="s">
        <v>2036</v>
      </c>
      <c r="C4912" s="245" t="s">
        <v>2430</v>
      </c>
      <c r="D4912" s="245" t="s">
        <v>2429</v>
      </c>
      <c r="E4912" s="246" t="s">
        <v>44</v>
      </c>
      <c r="F4912" s="245" t="s">
        <v>44</v>
      </c>
      <c r="G4912" s="245" t="s">
        <v>20406</v>
      </c>
      <c r="H4912" s="245" t="s">
        <v>20407</v>
      </c>
      <c r="I4912" s="245" t="s">
        <v>24</v>
      </c>
      <c r="J4912" s="245" t="s">
        <v>59</v>
      </c>
      <c r="K4912" s="246" t="s">
        <v>15503</v>
      </c>
      <c r="L4912" s="245" t="s">
        <v>568</v>
      </c>
      <c r="M4912"/>
      <c r="N4912"/>
      <c r="O4912"/>
      <c r="P4912"/>
      <c r="Q4912"/>
      <c r="R4912"/>
      <c r="S4912"/>
      <c r="T4912"/>
      <c r="U4912"/>
      <c r="V4912"/>
      <c r="W4912"/>
      <c r="X4912"/>
      <c r="Y4912"/>
      <c r="Z4912"/>
      <c r="AA4912"/>
      <c r="AB4912"/>
      <c r="AC4912"/>
      <c r="AD4912"/>
      <c r="AE4912"/>
      <c r="AF4912"/>
      <c r="AG4912"/>
      <c r="AH4912"/>
      <c r="AI4912"/>
      <c r="AJ4912"/>
      <c r="AK4912"/>
      <c r="AL4912"/>
      <c r="AM4912"/>
      <c r="AN4912"/>
      <c r="AO4912"/>
      <c r="AP4912"/>
      <c r="AQ4912"/>
      <c r="AR4912"/>
      <c r="AS4912"/>
      <c r="AT4912"/>
      <c r="AU4912"/>
      <c r="AV4912"/>
      <c r="AW4912"/>
      <c r="AX4912"/>
      <c r="AY4912"/>
      <c r="AZ4912"/>
      <c r="BA4912"/>
      <c r="BB4912"/>
      <c r="BC4912"/>
      <c r="BD4912"/>
      <c r="BE4912"/>
      <c r="BF4912"/>
      <c r="BG4912"/>
      <c r="BH4912"/>
      <c r="BI4912"/>
      <c r="BJ4912"/>
      <c r="BK4912"/>
      <c r="BL4912"/>
      <c r="BM4912"/>
      <c r="BN4912"/>
      <c r="BO4912"/>
    </row>
    <row r="4913" spans="1:67" ht="15" x14ac:dyDescent="0.25">
      <c r="A4913" s="245" t="s">
        <v>2037</v>
      </c>
      <c r="B4913" s="245" t="s">
        <v>2036</v>
      </c>
      <c r="C4913" s="245" t="s">
        <v>2430</v>
      </c>
      <c r="D4913" s="245" t="s">
        <v>2429</v>
      </c>
      <c r="E4913" s="246" t="s">
        <v>44</v>
      </c>
      <c r="F4913" s="245" t="s">
        <v>44</v>
      </c>
      <c r="G4913" s="245" t="s">
        <v>20408</v>
      </c>
      <c r="H4913" s="245" t="s">
        <v>20409</v>
      </c>
      <c r="I4913" s="245" t="s">
        <v>24</v>
      </c>
      <c r="J4913" s="245" t="s">
        <v>59</v>
      </c>
      <c r="K4913" s="246" t="s">
        <v>10166</v>
      </c>
      <c r="L4913" s="245" t="s">
        <v>568</v>
      </c>
      <c r="M4913"/>
      <c r="N4913"/>
      <c r="O4913"/>
      <c r="P4913"/>
      <c r="Q4913"/>
      <c r="R4913"/>
      <c r="S4913"/>
      <c r="T4913"/>
      <c r="U4913"/>
      <c r="V4913"/>
      <c r="W4913"/>
      <c r="X4913"/>
      <c r="Y4913"/>
      <c r="Z4913"/>
      <c r="AA4913"/>
      <c r="AB4913"/>
      <c r="AC4913"/>
      <c r="AD4913"/>
      <c r="AE4913"/>
      <c r="AF4913"/>
      <c r="AG4913"/>
      <c r="AH4913"/>
      <c r="AI4913"/>
      <c r="AJ4913"/>
      <c r="AK4913"/>
      <c r="AL4913"/>
      <c r="AM4913"/>
      <c r="AN4913"/>
      <c r="AO4913"/>
      <c r="AP4913"/>
      <c r="AQ4913"/>
      <c r="AR4913"/>
      <c r="AS4913"/>
      <c r="AT4913"/>
      <c r="AU4913"/>
      <c r="AV4913"/>
      <c r="AW4913"/>
      <c r="AX4913"/>
      <c r="AY4913"/>
      <c r="AZ4913"/>
      <c r="BA4913"/>
      <c r="BB4913"/>
      <c r="BC4913"/>
      <c r="BD4913"/>
      <c r="BE4913"/>
      <c r="BF4913"/>
      <c r="BG4913"/>
      <c r="BH4913"/>
      <c r="BI4913"/>
      <c r="BJ4913"/>
      <c r="BK4913"/>
      <c r="BL4913"/>
      <c r="BM4913"/>
      <c r="BN4913"/>
      <c r="BO4913"/>
    </row>
    <row r="4914" spans="1:67" ht="15" x14ac:dyDescent="0.25">
      <c r="A4914" s="245" t="s">
        <v>2037</v>
      </c>
      <c r="B4914" s="245" t="s">
        <v>2036</v>
      </c>
      <c r="C4914" s="245" t="s">
        <v>2430</v>
      </c>
      <c r="D4914" s="245" t="s">
        <v>2429</v>
      </c>
      <c r="E4914" s="246" t="s">
        <v>44</v>
      </c>
      <c r="F4914" s="245" t="s">
        <v>44</v>
      </c>
      <c r="G4914" s="245" t="s">
        <v>20410</v>
      </c>
      <c r="H4914" s="245" t="s">
        <v>20411</v>
      </c>
      <c r="I4914" s="245" t="s">
        <v>24</v>
      </c>
      <c r="J4914" s="245" t="s">
        <v>59</v>
      </c>
      <c r="K4914" s="246" t="s">
        <v>14962</v>
      </c>
      <c r="L4914" s="245" t="s">
        <v>568</v>
      </c>
      <c r="M4914"/>
      <c r="N4914"/>
      <c r="O4914"/>
      <c r="P4914"/>
      <c r="Q4914"/>
      <c r="R4914"/>
      <c r="S4914"/>
      <c r="T4914"/>
      <c r="U4914"/>
      <c r="V4914"/>
      <c r="W4914"/>
      <c r="X4914"/>
      <c r="Y4914"/>
      <c r="Z4914"/>
      <c r="AA4914"/>
      <c r="AB4914"/>
      <c r="AC4914"/>
      <c r="AD4914"/>
      <c r="AE4914"/>
      <c r="AF4914"/>
      <c r="AG4914"/>
      <c r="AH4914"/>
      <c r="AI4914"/>
      <c r="AJ4914"/>
      <c r="AK4914"/>
      <c r="AL4914"/>
      <c r="AM4914"/>
      <c r="AN4914"/>
      <c r="AO4914"/>
      <c r="AP4914"/>
      <c r="AQ4914"/>
      <c r="AR4914"/>
      <c r="AS4914"/>
      <c r="AT4914"/>
      <c r="AU4914"/>
      <c r="AV4914"/>
      <c r="AW4914"/>
      <c r="AX4914"/>
      <c r="AY4914"/>
      <c r="AZ4914"/>
      <c r="BA4914"/>
      <c r="BB4914"/>
      <c r="BC4914"/>
      <c r="BD4914"/>
      <c r="BE4914"/>
      <c r="BF4914"/>
      <c r="BG4914"/>
      <c r="BH4914"/>
      <c r="BI4914"/>
      <c r="BJ4914"/>
      <c r="BK4914"/>
      <c r="BL4914"/>
      <c r="BM4914"/>
      <c r="BN4914"/>
      <c r="BO4914"/>
    </row>
    <row r="4915" spans="1:67" ht="15" x14ac:dyDescent="0.25">
      <c r="A4915" s="245" t="s">
        <v>2037</v>
      </c>
      <c r="B4915" s="245" t="s">
        <v>2036</v>
      </c>
      <c r="C4915" s="245" t="s">
        <v>2430</v>
      </c>
      <c r="D4915" s="245" t="s">
        <v>2429</v>
      </c>
      <c r="E4915" s="246" t="s">
        <v>44</v>
      </c>
      <c r="F4915" s="245" t="s">
        <v>44</v>
      </c>
      <c r="G4915" s="245" t="s">
        <v>20413</v>
      </c>
      <c r="H4915" s="245" t="s">
        <v>20414</v>
      </c>
      <c r="I4915" s="245" t="s">
        <v>24</v>
      </c>
      <c r="J4915" s="245" t="s">
        <v>59</v>
      </c>
      <c r="K4915" s="246" t="s">
        <v>24882</v>
      </c>
      <c r="L4915" s="245" t="s">
        <v>568</v>
      </c>
      <c r="M4915"/>
      <c r="N4915"/>
      <c r="O4915"/>
      <c r="P4915"/>
      <c r="Q4915"/>
      <c r="R4915"/>
      <c r="S4915"/>
      <c r="T4915"/>
      <c r="U4915"/>
      <c r="V4915"/>
      <c r="W4915"/>
      <c r="X4915"/>
      <c r="Y4915"/>
      <c r="Z4915"/>
      <c r="AA4915"/>
      <c r="AB4915"/>
      <c r="AC4915"/>
      <c r="AD4915"/>
      <c r="AE4915"/>
      <c r="AF4915"/>
      <c r="AG4915"/>
      <c r="AH4915"/>
      <c r="AI4915"/>
      <c r="AJ4915"/>
      <c r="AK4915"/>
      <c r="AL4915"/>
      <c r="AM4915"/>
      <c r="AN4915"/>
      <c r="AO4915"/>
      <c r="AP4915"/>
      <c r="AQ4915"/>
      <c r="AR4915"/>
      <c r="AS4915"/>
      <c r="AT4915"/>
      <c r="AU4915"/>
      <c r="AV4915"/>
      <c r="AW4915"/>
      <c r="AX4915"/>
      <c r="AY4915"/>
      <c r="AZ4915"/>
      <c r="BA4915"/>
      <c r="BB4915"/>
      <c r="BC4915"/>
      <c r="BD4915"/>
      <c r="BE4915"/>
      <c r="BF4915"/>
      <c r="BG4915"/>
      <c r="BH4915"/>
      <c r="BI4915"/>
      <c r="BJ4915"/>
      <c r="BK4915"/>
      <c r="BL4915"/>
      <c r="BM4915"/>
      <c r="BN4915"/>
      <c r="BO4915"/>
    </row>
    <row r="4916" spans="1:67" ht="15" x14ac:dyDescent="0.25">
      <c r="A4916" s="245" t="s">
        <v>2037</v>
      </c>
      <c r="B4916" s="245" t="s">
        <v>2036</v>
      </c>
      <c r="C4916" s="245" t="s">
        <v>2430</v>
      </c>
      <c r="D4916" s="245" t="s">
        <v>2429</v>
      </c>
      <c r="E4916" s="246" t="s">
        <v>44</v>
      </c>
      <c r="F4916" s="245" t="s">
        <v>44</v>
      </c>
      <c r="G4916" s="245" t="s">
        <v>20416</v>
      </c>
      <c r="H4916" s="245" t="s">
        <v>20417</v>
      </c>
      <c r="I4916" s="245" t="s">
        <v>24</v>
      </c>
      <c r="J4916" s="245" t="s">
        <v>59</v>
      </c>
      <c r="K4916" s="246" t="s">
        <v>14299</v>
      </c>
      <c r="L4916" s="245" t="s">
        <v>568</v>
      </c>
      <c r="M4916"/>
      <c r="N4916"/>
      <c r="O4916"/>
      <c r="P4916"/>
      <c r="Q4916"/>
      <c r="R4916"/>
      <c r="S4916"/>
      <c r="T4916"/>
      <c r="U4916"/>
      <c r="V4916"/>
      <c r="W4916"/>
      <c r="X4916"/>
      <c r="Y4916"/>
      <c r="Z4916"/>
      <c r="AA4916"/>
      <c r="AB4916"/>
      <c r="AC4916"/>
      <c r="AD4916"/>
      <c r="AE4916"/>
      <c r="AF4916"/>
      <c r="AG4916"/>
      <c r="AH4916"/>
      <c r="AI4916"/>
      <c r="AJ4916"/>
      <c r="AK4916"/>
      <c r="AL4916"/>
      <c r="AM4916"/>
      <c r="AN4916"/>
      <c r="AO4916"/>
      <c r="AP4916"/>
      <c r="AQ4916"/>
      <c r="AR4916"/>
      <c r="AS4916"/>
      <c r="AT4916"/>
      <c r="AU4916"/>
      <c r="AV4916"/>
      <c r="AW4916"/>
      <c r="AX4916"/>
      <c r="AY4916"/>
      <c r="AZ4916"/>
      <c r="BA4916"/>
      <c r="BB4916"/>
      <c r="BC4916"/>
      <c r="BD4916"/>
      <c r="BE4916"/>
      <c r="BF4916"/>
      <c r="BG4916"/>
      <c r="BH4916"/>
      <c r="BI4916"/>
      <c r="BJ4916"/>
      <c r="BK4916"/>
      <c r="BL4916"/>
      <c r="BM4916"/>
      <c r="BN4916"/>
      <c r="BO4916"/>
    </row>
    <row r="4917" spans="1:67" ht="15" x14ac:dyDescent="0.25">
      <c r="A4917" s="245" t="s">
        <v>2037</v>
      </c>
      <c r="B4917" s="245" t="s">
        <v>2036</v>
      </c>
      <c r="C4917" s="245" t="s">
        <v>2430</v>
      </c>
      <c r="D4917" s="245" t="s">
        <v>2429</v>
      </c>
      <c r="E4917" s="246" t="s">
        <v>44</v>
      </c>
      <c r="F4917" s="245" t="s">
        <v>44</v>
      </c>
      <c r="G4917" s="245" t="s">
        <v>20419</v>
      </c>
      <c r="H4917" s="245" t="s">
        <v>20420</v>
      </c>
      <c r="I4917" s="245" t="s">
        <v>24</v>
      </c>
      <c r="J4917" s="245" t="s">
        <v>59</v>
      </c>
      <c r="K4917" s="246" t="s">
        <v>14991</v>
      </c>
      <c r="L4917" s="245" t="s">
        <v>568</v>
      </c>
      <c r="M4917"/>
      <c r="N4917"/>
      <c r="O4917"/>
      <c r="P4917"/>
      <c r="Q4917"/>
      <c r="R4917"/>
      <c r="S4917"/>
      <c r="T4917"/>
      <c r="U4917"/>
      <c r="V4917"/>
      <c r="W4917"/>
      <c r="X4917"/>
      <c r="Y4917"/>
      <c r="Z4917"/>
      <c r="AA4917"/>
      <c r="AB4917"/>
      <c r="AC4917"/>
      <c r="AD4917"/>
      <c r="AE4917"/>
      <c r="AF4917"/>
      <c r="AG4917"/>
      <c r="AH4917"/>
      <c r="AI4917"/>
      <c r="AJ4917"/>
      <c r="AK4917"/>
      <c r="AL4917"/>
      <c r="AM4917"/>
      <c r="AN4917"/>
      <c r="AO4917"/>
      <c r="AP4917"/>
      <c r="AQ4917"/>
      <c r="AR4917"/>
      <c r="AS4917"/>
      <c r="AT4917"/>
      <c r="AU4917"/>
      <c r="AV4917"/>
      <c r="AW4917"/>
      <c r="AX4917"/>
      <c r="AY4917"/>
      <c r="AZ4917"/>
      <c r="BA4917"/>
      <c r="BB4917"/>
      <c r="BC4917"/>
      <c r="BD4917"/>
      <c r="BE4917"/>
      <c r="BF4917"/>
      <c r="BG4917"/>
      <c r="BH4917"/>
      <c r="BI4917"/>
      <c r="BJ4917"/>
      <c r="BK4917"/>
      <c r="BL4917"/>
      <c r="BM4917"/>
      <c r="BN4917"/>
      <c r="BO4917"/>
    </row>
    <row r="4918" spans="1:67" ht="15" x14ac:dyDescent="0.25">
      <c r="A4918" s="245" t="s">
        <v>2037</v>
      </c>
      <c r="B4918" s="245" t="s">
        <v>2036</v>
      </c>
      <c r="C4918" s="245" t="s">
        <v>2430</v>
      </c>
      <c r="D4918" s="245" t="s">
        <v>2429</v>
      </c>
      <c r="E4918" s="246" t="s">
        <v>44</v>
      </c>
      <c r="F4918" s="245" t="s">
        <v>44</v>
      </c>
      <c r="G4918" s="245" t="s">
        <v>20422</v>
      </c>
      <c r="H4918" s="245" t="s">
        <v>20423</v>
      </c>
      <c r="I4918" s="245" t="s">
        <v>24</v>
      </c>
      <c r="J4918" s="245" t="s">
        <v>59</v>
      </c>
      <c r="K4918" s="246" t="s">
        <v>24883</v>
      </c>
      <c r="L4918" s="245" t="s">
        <v>568</v>
      </c>
      <c r="M4918"/>
      <c r="N4918"/>
      <c r="O4918"/>
      <c r="P4918"/>
      <c r="Q4918"/>
      <c r="R4918"/>
      <c r="S4918"/>
      <c r="T4918"/>
      <c r="U4918"/>
      <c r="V4918"/>
      <c r="W4918"/>
      <c r="X4918"/>
      <c r="Y4918"/>
      <c r="Z4918"/>
      <c r="AA4918"/>
      <c r="AB4918"/>
      <c r="AC4918"/>
      <c r="AD4918"/>
      <c r="AE4918"/>
      <c r="AF4918"/>
      <c r="AG4918"/>
      <c r="AH4918"/>
      <c r="AI4918"/>
      <c r="AJ4918"/>
      <c r="AK4918"/>
      <c r="AL4918"/>
      <c r="AM4918"/>
      <c r="AN4918"/>
      <c r="AO4918"/>
      <c r="AP4918"/>
      <c r="AQ4918"/>
      <c r="AR4918"/>
      <c r="AS4918"/>
      <c r="AT4918"/>
      <c r="AU4918"/>
      <c r="AV4918"/>
      <c r="AW4918"/>
      <c r="AX4918"/>
      <c r="AY4918"/>
      <c r="AZ4918"/>
      <c r="BA4918"/>
      <c r="BB4918"/>
      <c r="BC4918"/>
      <c r="BD4918"/>
      <c r="BE4918"/>
      <c r="BF4918"/>
      <c r="BG4918"/>
      <c r="BH4918"/>
      <c r="BI4918"/>
      <c r="BJ4918"/>
      <c r="BK4918"/>
      <c r="BL4918"/>
      <c r="BM4918"/>
      <c r="BN4918"/>
      <c r="BO4918"/>
    </row>
    <row r="4919" spans="1:67" ht="15" x14ac:dyDescent="0.25">
      <c r="A4919" s="245" t="s">
        <v>2037</v>
      </c>
      <c r="B4919" s="245" t="s">
        <v>2036</v>
      </c>
      <c r="C4919" s="245" t="s">
        <v>2430</v>
      </c>
      <c r="D4919" s="245" t="s">
        <v>2429</v>
      </c>
      <c r="E4919" s="246" t="s">
        <v>44</v>
      </c>
      <c r="F4919" s="245" t="s">
        <v>44</v>
      </c>
      <c r="G4919" s="245" t="s">
        <v>20425</v>
      </c>
      <c r="H4919" s="245" t="s">
        <v>20426</v>
      </c>
      <c r="I4919" s="245" t="s">
        <v>24</v>
      </c>
      <c r="J4919" s="245" t="s">
        <v>59</v>
      </c>
      <c r="K4919" s="246" t="s">
        <v>10229</v>
      </c>
      <c r="L4919" s="245" t="s">
        <v>568</v>
      </c>
      <c r="M4919"/>
      <c r="N4919"/>
      <c r="O4919"/>
      <c r="P4919"/>
      <c r="Q4919"/>
      <c r="R4919"/>
      <c r="S4919"/>
      <c r="T4919"/>
      <c r="U4919"/>
      <c r="V4919"/>
      <c r="W4919"/>
      <c r="X4919"/>
      <c r="Y4919"/>
      <c r="Z4919"/>
      <c r="AA4919"/>
      <c r="AB4919"/>
      <c r="AC4919"/>
      <c r="AD4919"/>
      <c r="AE4919"/>
      <c r="AF4919"/>
      <c r="AG4919"/>
      <c r="AH4919"/>
      <c r="AI4919"/>
      <c r="AJ4919"/>
      <c r="AK4919"/>
      <c r="AL4919"/>
      <c r="AM4919"/>
      <c r="AN4919"/>
      <c r="AO4919"/>
      <c r="AP4919"/>
      <c r="AQ4919"/>
      <c r="AR4919"/>
      <c r="AS4919"/>
      <c r="AT4919"/>
      <c r="AU4919"/>
      <c r="AV4919"/>
      <c r="AW4919"/>
      <c r="AX4919"/>
      <c r="AY4919"/>
      <c r="AZ4919"/>
      <c r="BA4919"/>
      <c r="BB4919"/>
      <c r="BC4919"/>
      <c r="BD4919"/>
      <c r="BE4919"/>
      <c r="BF4919"/>
      <c r="BG4919"/>
      <c r="BH4919"/>
      <c r="BI4919"/>
      <c r="BJ4919"/>
      <c r="BK4919"/>
      <c r="BL4919"/>
      <c r="BM4919"/>
      <c r="BN4919"/>
      <c r="BO4919"/>
    </row>
    <row r="4920" spans="1:67" ht="15" x14ac:dyDescent="0.25">
      <c r="A4920" s="245" t="s">
        <v>2037</v>
      </c>
      <c r="B4920" s="245" t="s">
        <v>2036</v>
      </c>
      <c r="C4920" s="245" t="s">
        <v>2430</v>
      </c>
      <c r="D4920" s="245" t="s">
        <v>2429</v>
      </c>
      <c r="E4920" s="246" t="s">
        <v>44</v>
      </c>
      <c r="F4920" s="245" t="s">
        <v>44</v>
      </c>
      <c r="G4920" s="245" t="s">
        <v>20427</v>
      </c>
      <c r="H4920" s="245" t="s">
        <v>20428</v>
      </c>
      <c r="I4920" s="245" t="s">
        <v>24</v>
      </c>
      <c r="J4920" s="245" t="s">
        <v>59</v>
      </c>
      <c r="K4920" s="246" t="s">
        <v>24884</v>
      </c>
      <c r="L4920" s="245" t="s">
        <v>568</v>
      </c>
      <c r="M4920"/>
      <c r="N4920"/>
      <c r="O4920"/>
      <c r="P4920"/>
      <c r="Q4920"/>
      <c r="R4920"/>
      <c r="S4920"/>
      <c r="T4920"/>
      <c r="U4920"/>
      <c r="V4920"/>
      <c r="W4920"/>
      <c r="X4920"/>
      <c r="Y4920"/>
      <c r="Z4920"/>
      <c r="AA4920"/>
      <c r="AB4920"/>
      <c r="AC4920"/>
      <c r="AD4920"/>
      <c r="AE4920"/>
      <c r="AF4920"/>
      <c r="AG4920"/>
      <c r="AH4920"/>
      <c r="AI4920"/>
      <c r="AJ4920"/>
      <c r="AK4920"/>
      <c r="AL4920"/>
      <c r="AM4920"/>
      <c r="AN4920"/>
      <c r="AO4920"/>
      <c r="AP4920"/>
      <c r="AQ4920"/>
      <c r="AR4920"/>
      <c r="AS4920"/>
      <c r="AT4920"/>
      <c r="AU4920"/>
      <c r="AV4920"/>
      <c r="AW4920"/>
      <c r="AX4920"/>
      <c r="AY4920"/>
      <c r="AZ4920"/>
      <c r="BA4920"/>
      <c r="BB4920"/>
      <c r="BC4920"/>
      <c r="BD4920"/>
      <c r="BE4920"/>
      <c r="BF4920"/>
      <c r="BG4920"/>
      <c r="BH4920"/>
      <c r="BI4920"/>
      <c r="BJ4920"/>
      <c r="BK4920"/>
      <c r="BL4920"/>
      <c r="BM4920"/>
      <c r="BN4920"/>
      <c r="BO4920"/>
    </row>
    <row r="4921" spans="1:67" ht="15" x14ac:dyDescent="0.25">
      <c r="A4921" s="245" t="s">
        <v>2037</v>
      </c>
      <c r="B4921" s="245" t="s">
        <v>2036</v>
      </c>
      <c r="C4921" s="245" t="s">
        <v>2430</v>
      </c>
      <c r="D4921" s="245" t="s">
        <v>2429</v>
      </c>
      <c r="E4921" s="246" t="s">
        <v>44</v>
      </c>
      <c r="F4921" s="245" t="s">
        <v>44</v>
      </c>
      <c r="G4921" s="245" t="s">
        <v>20430</v>
      </c>
      <c r="H4921" s="245" t="s">
        <v>20431</v>
      </c>
      <c r="I4921" s="245" t="s">
        <v>24</v>
      </c>
      <c r="J4921" s="245" t="s">
        <v>59</v>
      </c>
      <c r="K4921" s="246" t="s">
        <v>10244</v>
      </c>
      <c r="L4921" s="245" t="s">
        <v>568</v>
      </c>
      <c r="M4921"/>
      <c r="N4921"/>
      <c r="O4921"/>
      <c r="P4921"/>
      <c r="Q4921"/>
      <c r="R4921"/>
      <c r="S4921"/>
      <c r="T4921"/>
      <c r="U4921"/>
      <c r="V4921"/>
      <c r="W4921"/>
      <c r="X4921"/>
      <c r="Y4921"/>
      <c r="Z4921"/>
      <c r="AA4921"/>
      <c r="AB4921"/>
      <c r="AC4921"/>
      <c r="AD4921"/>
      <c r="AE4921"/>
      <c r="AF4921"/>
      <c r="AG4921"/>
      <c r="AH4921"/>
      <c r="AI4921"/>
      <c r="AJ4921"/>
      <c r="AK4921"/>
      <c r="AL4921"/>
      <c r="AM4921"/>
      <c r="AN4921"/>
      <c r="AO4921"/>
      <c r="AP4921"/>
      <c r="AQ4921"/>
      <c r="AR4921"/>
      <c r="AS4921"/>
      <c r="AT4921"/>
      <c r="AU4921"/>
      <c r="AV4921"/>
      <c r="AW4921"/>
      <c r="AX4921"/>
      <c r="AY4921"/>
      <c r="AZ4921"/>
      <c r="BA4921"/>
      <c r="BB4921"/>
      <c r="BC4921"/>
      <c r="BD4921"/>
      <c r="BE4921"/>
      <c r="BF4921"/>
      <c r="BG4921"/>
      <c r="BH4921"/>
      <c r="BI4921"/>
      <c r="BJ4921"/>
      <c r="BK4921"/>
      <c r="BL4921"/>
      <c r="BM4921"/>
      <c r="BN4921"/>
      <c r="BO4921"/>
    </row>
    <row r="4922" spans="1:67" ht="15" x14ac:dyDescent="0.25">
      <c r="A4922" s="245" t="s">
        <v>2037</v>
      </c>
      <c r="B4922" s="245" t="s">
        <v>2036</v>
      </c>
      <c r="C4922" s="245" t="s">
        <v>2430</v>
      </c>
      <c r="D4922" s="245" t="s">
        <v>2429</v>
      </c>
      <c r="E4922" s="246" t="s">
        <v>44</v>
      </c>
      <c r="F4922" s="245" t="s">
        <v>44</v>
      </c>
      <c r="G4922" s="245" t="s">
        <v>20432</v>
      </c>
      <c r="H4922" s="245" t="s">
        <v>20433</v>
      </c>
      <c r="I4922" s="245" t="s">
        <v>24</v>
      </c>
      <c r="J4922" s="245" t="s">
        <v>59</v>
      </c>
      <c r="K4922" s="246" t="s">
        <v>20808</v>
      </c>
      <c r="L4922" s="245" t="s">
        <v>568</v>
      </c>
      <c r="M4922"/>
      <c r="N4922"/>
      <c r="O4922"/>
      <c r="P4922"/>
      <c r="Q4922"/>
      <c r="R4922"/>
      <c r="S4922"/>
      <c r="T4922"/>
      <c r="U4922"/>
      <c r="V4922"/>
      <c r="W4922"/>
      <c r="X4922"/>
      <c r="Y4922"/>
      <c r="Z4922"/>
      <c r="AA4922"/>
      <c r="AB4922"/>
      <c r="AC4922"/>
      <c r="AD4922"/>
      <c r="AE4922"/>
      <c r="AF4922"/>
      <c r="AG4922"/>
      <c r="AH4922"/>
      <c r="AI4922"/>
      <c r="AJ4922"/>
      <c r="AK4922"/>
      <c r="AL4922"/>
      <c r="AM4922"/>
      <c r="AN4922"/>
      <c r="AO4922"/>
      <c r="AP4922"/>
      <c r="AQ4922"/>
      <c r="AR4922"/>
      <c r="AS4922"/>
      <c r="AT4922"/>
      <c r="AU4922"/>
      <c r="AV4922"/>
      <c r="AW4922"/>
      <c r="AX4922"/>
      <c r="AY4922"/>
      <c r="AZ4922"/>
      <c r="BA4922"/>
      <c r="BB4922"/>
      <c r="BC4922"/>
      <c r="BD4922"/>
      <c r="BE4922"/>
      <c r="BF4922"/>
      <c r="BG4922"/>
      <c r="BH4922"/>
      <c r="BI4922"/>
      <c r="BJ4922"/>
      <c r="BK4922"/>
      <c r="BL4922"/>
      <c r="BM4922"/>
      <c r="BN4922"/>
      <c r="BO4922"/>
    </row>
    <row r="4923" spans="1:67" ht="15" x14ac:dyDescent="0.25">
      <c r="A4923" s="245" t="s">
        <v>2037</v>
      </c>
      <c r="B4923" s="245" t="s">
        <v>2036</v>
      </c>
      <c r="C4923" s="245" t="s">
        <v>2430</v>
      </c>
      <c r="D4923" s="245" t="s">
        <v>2429</v>
      </c>
      <c r="E4923" s="246" t="s">
        <v>44</v>
      </c>
      <c r="F4923" s="245" t="s">
        <v>44</v>
      </c>
      <c r="G4923" s="245" t="s">
        <v>20435</v>
      </c>
      <c r="H4923" s="245" t="s">
        <v>20436</v>
      </c>
      <c r="I4923" s="245" t="s">
        <v>24</v>
      </c>
      <c r="J4923" s="245" t="s">
        <v>59</v>
      </c>
      <c r="K4923" s="246" t="s">
        <v>9654</v>
      </c>
      <c r="L4923" s="245" t="s">
        <v>568</v>
      </c>
      <c r="M4923"/>
      <c r="N4923"/>
      <c r="O4923"/>
      <c r="P4923"/>
      <c r="Q4923"/>
      <c r="R4923"/>
      <c r="S4923"/>
      <c r="T4923"/>
      <c r="U4923"/>
      <c r="V4923"/>
      <c r="W4923"/>
      <c r="X4923"/>
      <c r="Y4923"/>
      <c r="Z4923"/>
      <c r="AA4923"/>
      <c r="AB4923"/>
      <c r="AC4923"/>
      <c r="AD4923"/>
      <c r="AE4923"/>
      <c r="AF4923"/>
      <c r="AG4923"/>
      <c r="AH4923"/>
      <c r="AI4923"/>
      <c r="AJ4923"/>
      <c r="AK4923"/>
      <c r="AL4923"/>
      <c r="AM4923"/>
      <c r="AN4923"/>
      <c r="AO4923"/>
      <c r="AP4923"/>
      <c r="AQ4923"/>
      <c r="AR4923"/>
      <c r="AS4923"/>
      <c r="AT4923"/>
      <c r="AU4923"/>
      <c r="AV4923"/>
      <c r="AW4923"/>
      <c r="AX4923"/>
      <c r="AY4923"/>
      <c r="AZ4923"/>
      <c r="BA4923"/>
      <c r="BB4923"/>
      <c r="BC4923"/>
      <c r="BD4923"/>
      <c r="BE4923"/>
      <c r="BF4923"/>
      <c r="BG4923"/>
      <c r="BH4923"/>
      <c r="BI4923"/>
      <c r="BJ4923"/>
      <c r="BK4923"/>
      <c r="BL4923"/>
      <c r="BM4923"/>
      <c r="BN4923"/>
      <c r="BO4923"/>
    </row>
    <row r="4924" spans="1:67" ht="15" x14ac:dyDescent="0.25">
      <c r="A4924" s="245" t="s">
        <v>2037</v>
      </c>
      <c r="B4924" s="245" t="s">
        <v>2036</v>
      </c>
      <c r="C4924" s="245" t="s">
        <v>2430</v>
      </c>
      <c r="D4924" s="245" t="s">
        <v>2429</v>
      </c>
      <c r="E4924" s="246" t="s">
        <v>44</v>
      </c>
      <c r="F4924" s="245" t="s">
        <v>44</v>
      </c>
      <c r="G4924" s="245" t="s">
        <v>20438</v>
      </c>
      <c r="H4924" s="245" t="s">
        <v>20439</v>
      </c>
      <c r="I4924" s="245" t="s">
        <v>24</v>
      </c>
      <c r="J4924" s="245" t="s">
        <v>59</v>
      </c>
      <c r="K4924" s="246" t="s">
        <v>11458</v>
      </c>
      <c r="L4924" s="245" t="s">
        <v>568</v>
      </c>
      <c r="M4924"/>
      <c r="N4924"/>
      <c r="O4924"/>
      <c r="P4924"/>
      <c r="Q4924"/>
      <c r="R4924"/>
      <c r="S4924"/>
      <c r="T4924"/>
      <c r="U4924"/>
      <c r="V4924"/>
      <c r="W4924"/>
      <c r="X4924"/>
      <c r="Y4924"/>
      <c r="Z4924"/>
      <c r="AA4924"/>
      <c r="AB4924"/>
      <c r="AC4924"/>
      <c r="AD4924"/>
      <c r="AE4924"/>
      <c r="AF4924"/>
      <c r="AG4924"/>
      <c r="AH4924"/>
      <c r="AI4924"/>
      <c r="AJ4924"/>
      <c r="AK4924"/>
      <c r="AL4924"/>
      <c r="AM4924"/>
      <c r="AN4924"/>
      <c r="AO4924"/>
      <c r="AP4924"/>
      <c r="AQ4924"/>
      <c r="AR4924"/>
      <c r="AS4924"/>
      <c r="AT4924"/>
      <c r="AU4924"/>
      <c r="AV4924"/>
      <c r="AW4924"/>
      <c r="AX4924"/>
      <c r="AY4924"/>
      <c r="AZ4924"/>
      <c r="BA4924"/>
      <c r="BB4924"/>
      <c r="BC4924"/>
      <c r="BD4924"/>
      <c r="BE4924"/>
      <c r="BF4924"/>
      <c r="BG4924"/>
      <c r="BH4924"/>
      <c r="BI4924"/>
      <c r="BJ4924"/>
      <c r="BK4924"/>
      <c r="BL4924"/>
      <c r="BM4924"/>
      <c r="BN4924"/>
      <c r="BO4924"/>
    </row>
    <row r="4925" spans="1:67" ht="15" x14ac:dyDescent="0.25">
      <c r="A4925" s="245" t="s">
        <v>2037</v>
      </c>
      <c r="B4925" s="245" t="s">
        <v>2036</v>
      </c>
      <c r="C4925" s="245" t="s">
        <v>2430</v>
      </c>
      <c r="D4925" s="245" t="s">
        <v>2429</v>
      </c>
      <c r="E4925" s="246" t="s">
        <v>44</v>
      </c>
      <c r="F4925" s="245" t="s">
        <v>44</v>
      </c>
      <c r="G4925" s="245" t="s">
        <v>20440</v>
      </c>
      <c r="H4925" s="245" t="s">
        <v>20441</v>
      </c>
      <c r="I4925" s="245" t="s">
        <v>24</v>
      </c>
      <c r="J4925" s="245" t="s">
        <v>59</v>
      </c>
      <c r="K4925" s="246" t="s">
        <v>9500</v>
      </c>
      <c r="L4925" s="245" t="s">
        <v>568</v>
      </c>
      <c r="M4925"/>
      <c r="N4925"/>
      <c r="O4925"/>
      <c r="P4925"/>
      <c r="Q4925"/>
      <c r="R4925"/>
      <c r="S4925"/>
      <c r="T4925"/>
      <c r="U4925"/>
      <c r="V4925"/>
      <c r="W4925"/>
      <c r="X4925"/>
      <c r="Y4925"/>
      <c r="Z4925"/>
      <c r="AA4925"/>
      <c r="AB4925"/>
      <c r="AC4925"/>
      <c r="AD4925"/>
      <c r="AE4925"/>
      <c r="AF4925"/>
      <c r="AG4925"/>
      <c r="AH4925"/>
      <c r="AI4925"/>
      <c r="AJ4925"/>
      <c r="AK4925"/>
      <c r="AL4925"/>
      <c r="AM4925"/>
      <c r="AN4925"/>
      <c r="AO4925"/>
      <c r="AP4925"/>
      <c r="AQ4925"/>
      <c r="AR4925"/>
      <c r="AS4925"/>
      <c r="AT4925"/>
      <c r="AU4925"/>
      <c r="AV4925"/>
      <c r="AW4925"/>
      <c r="AX4925"/>
      <c r="AY4925"/>
      <c r="AZ4925"/>
      <c r="BA4925"/>
      <c r="BB4925"/>
      <c r="BC4925"/>
      <c r="BD4925"/>
      <c r="BE4925"/>
      <c r="BF4925"/>
      <c r="BG4925"/>
      <c r="BH4925"/>
      <c r="BI4925"/>
      <c r="BJ4925"/>
      <c r="BK4925"/>
      <c r="BL4925"/>
      <c r="BM4925"/>
      <c r="BN4925"/>
      <c r="BO4925"/>
    </row>
    <row r="4926" spans="1:67" ht="15" x14ac:dyDescent="0.25">
      <c r="A4926" s="245" t="s">
        <v>2037</v>
      </c>
      <c r="B4926" s="245" t="s">
        <v>2036</v>
      </c>
      <c r="C4926" s="245" t="s">
        <v>2430</v>
      </c>
      <c r="D4926" s="245" t="s">
        <v>2429</v>
      </c>
      <c r="E4926" s="246" t="s">
        <v>44</v>
      </c>
      <c r="F4926" s="245" t="s">
        <v>44</v>
      </c>
      <c r="G4926" s="245" t="s">
        <v>20442</v>
      </c>
      <c r="H4926" s="245" t="s">
        <v>20443</v>
      </c>
      <c r="I4926" s="245" t="s">
        <v>24</v>
      </c>
      <c r="J4926" s="245" t="s">
        <v>59</v>
      </c>
      <c r="K4926" s="246" t="s">
        <v>24885</v>
      </c>
      <c r="L4926" s="245" t="s">
        <v>568</v>
      </c>
      <c r="M4926"/>
      <c r="N4926"/>
      <c r="O4926"/>
      <c r="P4926"/>
      <c r="Q4926"/>
      <c r="R4926"/>
      <c r="S4926"/>
      <c r="T4926"/>
      <c r="U4926"/>
      <c r="V4926"/>
      <c r="W4926"/>
      <c r="X4926"/>
      <c r="Y4926"/>
      <c r="Z4926"/>
      <c r="AA4926"/>
      <c r="AB4926"/>
      <c r="AC4926"/>
      <c r="AD4926"/>
      <c r="AE4926"/>
      <c r="AF4926"/>
      <c r="AG4926"/>
      <c r="AH4926"/>
      <c r="AI4926"/>
      <c r="AJ4926"/>
      <c r="AK4926"/>
      <c r="AL4926"/>
      <c r="AM4926"/>
      <c r="AN4926"/>
      <c r="AO4926"/>
      <c r="AP4926"/>
      <c r="AQ4926"/>
      <c r="AR4926"/>
      <c r="AS4926"/>
      <c r="AT4926"/>
      <c r="AU4926"/>
      <c r="AV4926"/>
      <c r="AW4926"/>
      <c r="AX4926"/>
      <c r="AY4926"/>
      <c r="AZ4926"/>
      <c r="BA4926"/>
      <c r="BB4926"/>
      <c r="BC4926"/>
      <c r="BD4926"/>
      <c r="BE4926"/>
      <c r="BF4926"/>
      <c r="BG4926"/>
      <c r="BH4926"/>
      <c r="BI4926"/>
      <c r="BJ4926"/>
      <c r="BK4926"/>
      <c r="BL4926"/>
      <c r="BM4926"/>
      <c r="BN4926"/>
      <c r="BO4926"/>
    </row>
    <row r="4927" spans="1:67" ht="15" x14ac:dyDescent="0.25">
      <c r="A4927" s="245" t="s">
        <v>2037</v>
      </c>
      <c r="B4927" s="245" t="s">
        <v>2036</v>
      </c>
      <c r="C4927" s="245" t="s">
        <v>2430</v>
      </c>
      <c r="D4927" s="245" t="s">
        <v>2429</v>
      </c>
      <c r="E4927" s="246" t="s">
        <v>44</v>
      </c>
      <c r="F4927" s="245" t="s">
        <v>44</v>
      </c>
      <c r="G4927" s="245" t="s">
        <v>20445</v>
      </c>
      <c r="H4927" s="245" t="s">
        <v>20446</v>
      </c>
      <c r="I4927" s="245" t="s">
        <v>24</v>
      </c>
      <c r="J4927" s="245" t="s">
        <v>59</v>
      </c>
      <c r="K4927" s="246" t="s">
        <v>24886</v>
      </c>
      <c r="L4927" s="245" t="s">
        <v>568</v>
      </c>
      <c r="M4927"/>
      <c r="N4927"/>
      <c r="O4927"/>
      <c r="P4927"/>
      <c r="Q4927"/>
      <c r="R4927"/>
      <c r="S4927"/>
      <c r="T4927"/>
      <c r="U4927"/>
      <c r="V4927"/>
      <c r="W4927"/>
      <c r="X4927"/>
      <c r="Y4927"/>
      <c r="Z4927"/>
      <c r="AA4927"/>
      <c r="AB4927"/>
      <c r="AC4927"/>
      <c r="AD4927"/>
      <c r="AE4927"/>
      <c r="AF4927"/>
      <c r="AG4927"/>
      <c r="AH4927"/>
      <c r="AI4927"/>
      <c r="AJ4927"/>
      <c r="AK4927"/>
      <c r="AL4927"/>
      <c r="AM4927"/>
      <c r="AN4927"/>
      <c r="AO4927"/>
      <c r="AP4927"/>
      <c r="AQ4927"/>
      <c r="AR4927"/>
      <c r="AS4927"/>
      <c r="AT4927"/>
      <c r="AU4927"/>
      <c r="AV4927"/>
      <c r="AW4927"/>
      <c r="AX4927"/>
      <c r="AY4927"/>
      <c r="AZ4927"/>
      <c r="BA4927"/>
      <c r="BB4927"/>
      <c r="BC4927"/>
      <c r="BD4927"/>
      <c r="BE4927"/>
      <c r="BF4927"/>
      <c r="BG4927"/>
      <c r="BH4927"/>
      <c r="BI4927"/>
      <c r="BJ4927"/>
      <c r="BK4927"/>
      <c r="BL4927"/>
      <c r="BM4927"/>
      <c r="BN4927"/>
      <c r="BO4927"/>
    </row>
    <row r="4928" spans="1:67" ht="15" x14ac:dyDescent="0.25">
      <c r="A4928" s="245" t="s">
        <v>2037</v>
      </c>
      <c r="B4928" s="245" t="s">
        <v>2036</v>
      </c>
      <c r="C4928" s="245" t="s">
        <v>2430</v>
      </c>
      <c r="D4928" s="245" t="s">
        <v>2429</v>
      </c>
      <c r="E4928" s="246" t="s">
        <v>44</v>
      </c>
      <c r="F4928" s="245" t="s">
        <v>44</v>
      </c>
      <c r="G4928" s="245" t="s">
        <v>20448</v>
      </c>
      <c r="H4928" s="245" t="s">
        <v>20449</v>
      </c>
      <c r="I4928" s="245" t="s">
        <v>24</v>
      </c>
      <c r="J4928" s="245" t="s">
        <v>59</v>
      </c>
      <c r="K4928" s="246" t="s">
        <v>12163</v>
      </c>
      <c r="L4928" s="245" t="s">
        <v>568</v>
      </c>
      <c r="M4928"/>
      <c r="N4928"/>
      <c r="O4928"/>
      <c r="P4928"/>
      <c r="Q4928"/>
      <c r="R4928"/>
      <c r="S4928"/>
      <c r="T4928"/>
      <c r="U4928"/>
      <c r="V4928"/>
      <c r="W4928"/>
      <c r="X4928"/>
      <c r="Y4928"/>
      <c r="Z4928"/>
      <c r="AA4928"/>
      <c r="AB4928"/>
      <c r="AC4928"/>
      <c r="AD4928"/>
      <c r="AE4928"/>
      <c r="AF4928"/>
      <c r="AG4928"/>
      <c r="AH4928"/>
      <c r="AI4928"/>
      <c r="AJ4928"/>
      <c r="AK4928"/>
      <c r="AL4928"/>
      <c r="AM4928"/>
      <c r="AN4928"/>
      <c r="AO4928"/>
      <c r="AP4928"/>
      <c r="AQ4928"/>
      <c r="AR4928"/>
      <c r="AS4928"/>
      <c r="AT4928"/>
      <c r="AU4928"/>
      <c r="AV4928"/>
      <c r="AW4928"/>
      <c r="AX4928"/>
      <c r="AY4928"/>
      <c r="AZ4928"/>
      <c r="BA4928"/>
      <c r="BB4928"/>
      <c r="BC4928"/>
      <c r="BD4928"/>
      <c r="BE4928"/>
      <c r="BF4928"/>
      <c r="BG4928"/>
      <c r="BH4928"/>
      <c r="BI4928"/>
      <c r="BJ4928"/>
      <c r="BK4928"/>
      <c r="BL4928"/>
      <c r="BM4928"/>
      <c r="BN4928"/>
      <c r="BO4928"/>
    </row>
    <row r="4929" spans="1:67" ht="15" x14ac:dyDescent="0.25">
      <c r="A4929" s="245" t="s">
        <v>2037</v>
      </c>
      <c r="B4929" s="245" t="s">
        <v>2036</v>
      </c>
      <c r="C4929" s="245" t="s">
        <v>2430</v>
      </c>
      <c r="D4929" s="245" t="s">
        <v>2429</v>
      </c>
      <c r="E4929" s="246" t="s">
        <v>44</v>
      </c>
      <c r="F4929" s="245" t="s">
        <v>44</v>
      </c>
      <c r="G4929" s="245" t="s">
        <v>20451</v>
      </c>
      <c r="H4929" s="245" t="s">
        <v>20452</v>
      </c>
      <c r="I4929" s="245" t="s">
        <v>24</v>
      </c>
      <c r="J4929" s="245" t="s">
        <v>59</v>
      </c>
      <c r="K4929" s="246" t="s">
        <v>24887</v>
      </c>
      <c r="L4929" s="245" t="s">
        <v>568</v>
      </c>
      <c r="M4929"/>
      <c r="N4929"/>
      <c r="O4929"/>
      <c r="P4929"/>
      <c r="Q4929"/>
      <c r="R4929"/>
      <c r="S4929"/>
      <c r="T4929"/>
      <c r="U4929"/>
      <c r="V4929"/>
      <c r="W4929"/>
      <c r="X4929"/>
      <c r="Y4929"/>
      <c r="Z4929"/>
      <c r="AA4929"/>
      <c r="AB4929"/>
      <c r="AC4929"/>
      <c r="AD4929"/>
      <c r="AE4929"/>
      <c r="AF4929"/>
      <c r="AG4929"/>
      <c r="AH4929"/>
      <c r="AI4929"/>
      <c r="AJ4929"/>
      <c r="AK4929"/>
      <c r="AL4929"/>
      <c r="AM4929"/>
      <c r="AN4929"/>
      <c r="AO4929"/>
      <c r="AP4929"/>
      <c r="AQ4929"/>
      <c r="AR4929"/>
      <c r="AS4929"/>
      <c r="AT4929"/>
      <c r="AU4929"/>
      <c r="AV4929"/>
      <c r="AW4929"/>
      <c r="AX4929"/>
      <c r="AY4929"/>
      <c r="AZ4929"/>
      <c r="BA4929"/>
      <c r="BB4929"/>
      <c r="BC4929"/>
      <c r="BD4929"/>
      <c r="BE4929"/>
      <c r="BF4929"/>
      <c r="BG4929"/>
      <c r="BH4929"/>
      <c r="BI4929"/>
      <c r="BJ4929"/>
      <c r="BK4929"/>
      <c r="BL4929"/>
      <c r="BM4929"/>
      <c r="BN4929"/>
      <c r="BO4929"/>
    </row>
    <row r="4930" spans="1:67" ht="15" x14ac:dyDescent="0.25">
      <c r="A4930" s="245" t="s">
        <v>2037</v>
      </c>
      <c r="B4930" s="245" t="s">
        <v>2036</v>
      </c>
      <c r="C4930" s="245" t="s">
        <v>2430</v>
      </c>
      <c r="D4930" s="245" t="s">
        <v>2429</v>
      </c>
      <c r="E4930" s="246" t="s">
        <v>44</v>
      </c>
      <c r="F4930" s="245" t="s">
        <v>44</v>
      </c>
      <c r="G4930" s="245" t="s">
        <v>20454</v>
      </c>
      <c r="H4930" s="245" t="s">
        <v>20455</v>
      </c>
      <c r="I4930" s="245" t="s">
        <v>24</v>
      </c>
      <c r="J4930" s="245" t="s">
        <v>59</v>
      </c>
      <c r="K4930" s="246" t="s">
        <v>24888</v>
      </c>
      <c r="L4930" s="245" t="s">
        <v>568</v>
      </c>
      <c r="M4930"/>
      <c r="N4930"/>
      <c r="O4930"/>
      <c r="P4930"/>
      <c r="Q4930"/>
      <c r="R4930"/>
      <c r="S4930"/>
      <c r="T4930"/>
      <c r="U4930"/>
      <c r="V4930"/>
      <c r="W4930"/>
      <c r="X4930"/>
      <c r="Y4930"/>
      <c r="Z4930"/>
      <c r="AA4930"/>
      <c r="AB4930"/>
      <c r="AC4930"/>
      <c r="AD4930"/>
      <c r="AE4930"/>
      <c r="AF4930"/>
      <c r="AG4930"/>
      <c r="AH4930"/>
      <c r="AI4930"/>
      <c r="AJ4930"/>
      <c r="AK4930"/>
      <c r="AL4930"/>
      <c r="AM4930"/>
      <c r="AN4930"/>
      <c r="AO4930"/>
      <c r="AP4930"/>
      <c r="AQ4930"/>
      <c r="AR4930"/>
      <c r="AS4930"/>
      <c r="AT4930"/>
      <c r="AU4930"/>
      <c r="AV4930"/>
      <c r="AW4930"/>
      <c r="AX4930"/>
      <c r="AY4930"/>
      <c r="AZ4930"/>
      <c r="BA4930"/>
      <c r="BB4930"/>
      <c r="BC4930"/>
      <c r="BD4930"/>
      <c r="BE4930"/>
      <c r="BF4930"/>
      <c r="BG4930"/>
      <c r="BH4930"/>
      <c r="BI4930"/>
      <c r="BJ4930"/>
      <c r="BK4930"/>
      <c r="BL4930"/>
      <c r="BM4930"/>
      <c r="BN4930"/>
      <c r="BO4930"/>
    </row>
    <row r="4931" spans="1:67" ht="15" x14ac:dyDescent="0.25">
      <c r="A4931" s="245" t="s">
        <v>2037</v>
      </c>
      <c r="B4931" s="245" t="s">
        <v>2036</v>
      </c>
      <c r="C4931" s="245" t="s">
        <v>2430</v>
      </c>
      <c r="D4931" s="245" t="s">
        <v>2429</v>
      </c>
      <c r="E4931" s="246" t="s">
        <v>44</v>
      </c>
      <c r="F4931" s="245" t="s">
        <v>44</v>
      </c>
      <c r="G4931" s="245" t="s">
        <v>20456</v>
      </c>
      <c r="H4931" s="245" t="s">
        <v>20457</v>
      </c>
      <c r="I4931" s="245" t="s">
        <v>24</v>
      </c>
      <c r="J4931" s="245" t="s">
        <v>59</v>
      </c>
      <c r="K4931" s="246" t="s">
        <v>24889</v>
      </c>
      <c r="L4931" s="245" t="s">
        <v>568</v>
      </c>
      <c r="M4931"/>
      <c r="N4931"/>
      <c r="O4931"/>
      <c r="P4931"/>
      <c r="Q4931"/>
      <c r="R4931"/>
      <c r="S4931"/>
      <c r="T4931"/>
      <c r="U4931"/>
      <c r="V4931"/>
      <c r="W4931"/>
      <c r="X4931"/>
      <c r="Y4931"/>
      <c r="Z4931"/>
      <c r="AA4931"/>
      <c r="AB4931"/>
      <c r="AC4931"/>
      <c r="AD4931"/>
      <c r="AE4931"/>
      <c r="AF4931"/>
      <c r="AG4931"/>
      <c r="AH4931"/>
      <c r="AI4931"/>
      <c r="AJ4931"/>
      <c r="AK4931"/>
      <c r="AL4931"/>
      <c r="AM4931"/>
      <c r="AN4931"/>
      <c r="AO4931"/>
      <c r="AP4931"/>
      <c r="AQ4931"/>
      <c r="AR4931"/>
      <c r="AS4931"/>
      <c r="AT4931"/>
      <c r="AU4931"/>
      <c r="AV4931"/>
      <c r="AW4931"/>
      <c r="AX4931"/>
      <c r="AY4931"/>
      <c r="AZ4931"/>
      <c r="BA4931"/>
      <c r="BB4931"/>
      <c r="BC4931"/>
      <c r="BD4931"/>
      <c r="BE4931"/>
      <c r="BF4931"/>
      <c r="BG4931"/>
      <c r="BH4931"/>
      <c r="BI4931"/>
      <c r="BJ4931"/>
      <c r="BK4931"/>
      <c r="BL4931"/>
      <c r="BM4931"/>
      <c r="BN4931"/>
      <c r="BO4931"/>
    </row>
    <row r="4932" spans="1:67" ht="15" x14ac:dyDescent="0.25">
      <c r="A4932" s="245" t="s">
        <v>2037</v>
      </c>
      <c r="B4932" s="245" t="s">
        <v>2036</v>
      </c>
      <c r="C4932" s="245" t="s">
        <v>2430</v>
      </c>
      <c r="D4932" s="245" t="s">
        <v>2429</v>
      </c>
      <c r="E4932" s="246" t="s">
        <v>44</v>
      </c>
      <c r="F4932" s="245" t="s">
        <v>44</v>
      </c>
      <c r="G4932" s="245" t="s">
        <v>20459</v>
      </c>
      <c r="H4932" s="245" t="s">
        <v>20460</v>
      </c>
      <c r="I4932" s="245" t="s">
        <v>24</v>
      </c>
      <c r="J4932" s="245" t="s">
        <v>59</v>
      </c>
      <c r="K4932" s="246" t="s">
        <v>24890</v>
      </c>
      <c r="L4932" s="245" t="s">
        <v>568</v>
      </c>
      <c r="M4932"/>
      <c r="N4932"/>
      <c r="O4932"/>
      <c r="P4932"/>
      <c r="Q4932"/>
      <c r="R4932"/>
      <c r="S4932"/>
      <c r="T4932"/>
      <c r="U4932"/>
      <c r="V4932"/>
      <c r="W4932"/>
      <c r="X4932"/>
      <c r="Y4932"/>
      <c r="Z4932"/>
      <c r="AA4932"/>
      <c r="AB4932"/>
      <c r="AC4932"/>
      <c r="AD4932"/>
      <c r="AE4932"/>
      <c r="AF4932"/>
      <c r="AG4932"/>
      <c r="AH4932"/>
      <c r="AI4932"/>
      <c r="AJ4932"/>
      <c r="AK4932"/>
      <c r="AL4932"/>
      <c r="AM4932"/>
      <c r="AN4932"/>
      <c r="AO4932"/>
      <c r="AP4932"/>
      <c r="AQ4932"/>
      <c r="AR4932"/>
      <c r="AS4932"/>
      <c r="AT4932"/>
      <c r="AU4932"/>
      <c r="AV4932"/>
      <c r="AW4932"/>
      <c r="AX4932"/>
      <c r="AY4932"/>
      <c r="AZ4932"/>
      <c r="BA4932"/>
      <c r="BB4932"/>
      <c r="BC4932"/>
      <c r="BD4932"/>
      <c r="BE4932"/>
      <c r="BF4932"/>
      <c r="BG4932"/>
      <c r="BH4932"/>
      <c r="BI4932"/>
      <c r="BJ4932"/>
      <c r="BK4932"/>
      <c r="BL4932"/>
      <c r="BM4932"/>
      <c r="BN4932"/>
      <c r="BO4932"/>
    </row>
    <row r="4933" spans="1:67" ht="15" x14ac:dyDescent="0.25">
      <c r="A4933" s="245" t="s">
        <v>2037</v>
      </c>
      <c r="B4933" s="245" t="s">
        <v>2036</v>
      </c>
      <c r="C4933" s="245" t="s">
        <v>2430</v>
      </c>
      <c r="D4933" s="245" t="s">
        <v>2429</v>
      </c>
      <c r="E4933" s="246" t="s">
        <v>44</v>
      </c>
      <c r="F4933" s="245" t="s">
        <v>44</v>
      </c>
      <c r="G4933" s="245" t="s">
        <v>20462</v>
      </c>
      <c r="H4933" s="245" t="s">
        <v>20463</v>
      </c>
      <c r="I4933" s="245" t="s">
        <v>24</v>
      </c>
      <c r="J4933" s="245" t="s">
        <v>59</v>
      </c>
      <c r="K4933" s="246" t="s">
        <v>10423</v>
      </c>
      <c r="L4933" s="245" t="s">
        <v>568</v>
      </c>
      <c r="M4933"/>
      <c r="N4933"/>
      <c r="O4933"/>
      <c r="P4933"/>
      <c r="Q4933"/>
      <c r="R4933"/>
      <c r="S4933"/>
      <c r="T4933"/>
      <c r="U4933"/>
      <c r="V4933"/>
      <c r="W4933"/>
      <c r="X4933"/>
      <c r="Y4933"/>
      <c r="Z4933"/>
      <c r="AA4933"/>
      <c r="AB4933"/>
      <c r="AC4933"/>
      <c r="AD4933"/>
      <c r="AE4933"/>
      <c r="AF4933"/>
      <c r="AG4933"/>
      <c r="AH4933"/>
      <c r="AI4933"/>
      <c r="AJ4933"/>
      <c r="AK4933"/>
      <c r="AL4933"/>
      <c r="AM4933"/>
      <c r="AN4933"/>
      <c r="AO4933"/>
      <c r="AP4933"/>
      <c r="AQ4933"/>
      <c r="AR4933"/>
      <c r="AS4933"/>
      <c r="AT4933"/>
      <c r="AU4933"/>
      <c r="AV4933"/>
      <c r="AW4933"/>
      <c r="AX4933"/>
      <c r="AY4933"/>
      <c r="AZ4933"/>
      <c r="BA4933"/>
      <c r="BB4933"/>
      <c r="BC4933"/>
      <c r="BD4933"/>
      <c r="BE4933"/>
      <c r="BF4933"/>
      <c r="BG4933"/>
      <c r="BH4933"/>
      <c r="BI4933"/>
      <c r="BJ4933"/>
      <c r="BK4933"/>
      <c r="BL4933"/>
      <c r="BM4933"/>
      <c r="BN4933"/>
      <c r="BO4933"/>
    </row>
    <row r="4934" spans="1:67" ht="15" x14ac:dyDescent="0.25">
      <c r="A4934" s="245" t="s">
        <v>2037</v>
      </c>
      <c r="B4934" s="245" t="s">
        <v>2036</v>
      </c>
      <c r="C4934" s="245" t="s">
        <v>2430</v>
      </c>
      <c r="D4934" s="245" t="s">
        <v>2429</v>
      </c>
      <c r="E4934" s="246" t="s">
        <v>44</v>
      </c>
      <c r="F4934" s="245" t="s">
        <v>44</v>
      </c>
      <c r="G4934" s="245" t="s">
        <v>20465</v>
      </c>
      <c r="H4934" s="245" t="s">
        <v>20466</v>
      </c>
      <c r="I4934" s="245" t="s">
        <v>24</v>
      </c>
      <c r="J4934" s="245" t="s">
        <v>59</v>
      </c>
      <c r="K4934" s="246" t="s">
        <v>24891</v>
      </c>
      <c r="L4934" s="245" t="s">
        <v>568</v>
      </c>
      <c r="M4934"/>
      <c r="N4934"/>
      <c r="O4934"/>
      <c r="P4934"/>
      <c r="Q4934"/>
      <c r="R4934"/>
      <c r="S4934"/>
      <c r="T4934"/>
      <c r="U4934"/>
      <c r="V4934"/>
      <c r="W4934"/>
      <c r="X4934"/>
      <c r="Y4934"/>
      <c r="Z4934"/>
      <c r="AA4934"/>
      <c r="AB4934"/>
      <c r="AC4934"/>
      <c r="AD4934"/>
      <c r="AE4934"/>
      <c r="AF4934"/>
      <c r="AG4934"/>
      <c r="AH4934"/>
      <c r="AI4934"/>
      <c r="AJ4934"/>
      <c r="AK4934"/>
      <c r="AL4934"/>
      <c r="AM4934"/>
      <c r="AN4934"/>
      <c r="AO4934"/>
      <c r="AP4934"/>
      <c r="AQ4934"/>
      <c r="AR4934"/>
      <c r="AS4934"/>
      <c r="AT4934"/>
      <c r="AU4934"/>
      <c r="AV4934"/>
      <c r="AW4934"/>
      <c r="AX4934"/>
      <c r="AY4934"/>
      <c r="AZ4934"/>
      <c r="BA4934"/>
      <c r="BB4934"/>
      <c r="BC4934"/>
      <c r="BD4934"/>
      <c r="BE4934"/>
      <c r="BF4934"/>
      <c r="BG4934"/>
      <c r="BH4934"/>
      <c r="BI4934"/>
      <c r="BJ4934"/>
      <c r="BK4934"/>
      <c r="BL4934"/>
      <c r="BM4934"/>
      <c r="BN4934"/>
      <c r="BO4934"/>
    </row>
    <row r="4935" spans="1:67" ht="15" x14ac:dyDescent="0.25">
      <c r="A4935" s="245" t="s">
        <v>2037</v>
      </c>
      <c r="B4935" s="245" t="s">
        <v>2036</v>
      </c>
      <c r="C4935" s="245" t="s">
        <v>2430</v>
      </c>
      <c r="D4935" s="245" t="s">
        <v>2429</v>
      </c>
      <c r="E4935" s="246" t="s">
        <v>44</v>
      </c>
      <c r="F4935" s="245" t="s">
        <v>44</v>
      </c>
      <c r="G4935" s="245" t="s">
        <v>20468</v>
      </c>
      <c r="H4935" s="245" t="s">
        <v>20469</v>
      </c>
      <c r="I4935" s="245" t="s">
        <v>24</v>
      </c>
      <c r="J4935" s="245" t="s">
        <v>59</v>
      </c>
      <c r="K4935" s="246" t="s">
        <v>17588</v>
      </c>
      <c r="L4935" s="245" t="s">
        <v>568</v>
      </c>
      <c r="M4935"/>
      <c r="N4935"/>
      <c r="O4935"/>
      <c r="P4935"/>
      <c r="Q4935"/>
      <c r="R4935"/>
      <c r="S4935"/>
      <c r="T4935"/>
      <c r="U4935"/>
      <c r="V4935"/>
      <c r="W4935"/>
      <c r="X4935"/>
      <c r="Y4935"/>
      <c r="Z4935"/>
      <c r="AA4935"/>
      <c r="AB4935"/>
      <c r="AC4935"/>
      <c r="AD4935"/>
      <c r="AE4935"/>
      <c r="AF4935"/>
      <c r="AG4935"/>
      <c r="AH4935"/>
      <c r="AI4935"/>
      <c r="AJ4935"/>
      <c r="AK4935"/>
      <c r="AL4935"/>
      <c r="AM4935"/>
      <c r="AN4935"/>
      <c r="AO4935"/>
      <c r="AP4935"/>
      <c r="AQ4935"/>
      <c r="AR4935"/>
      <c r="AS4935"/>
      <c r="AT4935"/>
      <c r="AU4935"/>
      <c r="AV4935"/>
      <c r="AW4935"/>
      <c r="AX4935"/>
      <c r="AY4935"/>
      <c r="AZ4935"/>
      <c r="BA4935"/>
      <c r="BB4935"/>
      <c r="BC4935"/>
      <c r="BD4935"/>
      <c r="BE4935"/>
      <c r="BF4935"/>
      <c r="BG4935"/>
      <c r="BH4935"/>
      <c r="BI4935"/>
      <c r="BJ4935"/>
      <c r="BK4935"/>
      <c r="BL4935"/>
      <c r="BM4935"/>
      <c r="BN4935"/>
      <c r="BO4935"/>
    </row>
    <row r="4936" spans="1:67" ht="15" x14ac:dyDescent="0.25">
      <c r="A4936" s="245" t="s">
        <v>2037</v>
      </c>
      <c r="B4936" s="245" t="s">
        <v>2036</v>
      </c>
      <c r="C4936" s="245" t="s">
        <v>2430</v>
      </c>
      <c r="D4936" s="245" t="s">
        <v>2429</v>
      </c>
      <c r="E4936" s="246" t="s">
        <v>44</v>
      </c>
      <c r="F4936" s="245" t="s">
        <v>44</v>
      </c>
      <c r="G4936" s="245" t="s">
        <v>20470</v>
      </c>
      <c r="H4936" s="245" t="s">
        <v>20471</v>
      </c>
      <c r="I4936" s="245" t="s">
        <v>24</v>
      </c>
      <c r="J4936" s="245" t="s">
        <v>59</v>
      </c>
      <c r="K4936" s="246" t="s">
        <v>24892</v>
      </c>
      <c r="L4936" s="245" t="s">
        <v>568</v>
      </c>
      <c r="M4936"/>
      <c r="N4936"/>
      <c r="O4936"/>
      <c r="P4936"/>
      <c r="Q4936"/>
      <c r="R4936"/>
      <c r="S4936"/>
      <c r="T4936"/>
      <c r="U4936"/>
      <c r="V4936"/>
      <c r="W4936"/>
      <c r="X4936"/>
      <c r="Y4936"/>
      <c r="Z4936"/>
      <c r="AA4936"/>
      <c r="AB4936"/>
      <c r="AC4936"/>
      <c r="AD4936"/>
      <c r="AE4936"/>
      <c r="AF4936"/>
      <c r="AG4936"/>
      <c r="AH4936"/>
      <c r="AI4936"/>
      <c r="AJ4936"/>
      <c r="AK4936"/>
      <c r="AL4936"/>
      <c r="AM4936"/>
      <c r="AN4936"/>
      <c r="AO4936"/>
      <c r="AP4936"/>
      <c r="AQ4936"/>
      <c r="AR4936"/>
      <c r="AS4936"/>
      <c r="AT4936"/>
      <c r="AU4936"/>
      <c r="AV4936"/>
      <c r="AW4936"/>
      <c r="AX4936"/>
      <c r="AY4936"/>
      <c r="AZ4936"/>
      <c r="BA4936"/>
      <c r="BB4936"/>
      <c r="BC4936"/>
      <c r="BD4936"/>
      <c r="BE4936"/>
      <c r="BF4936"/>
      <c r="BG4936"/>
      <c r="BH4936"/>
      <c r="BI4936"/>
      <c r="BJ4936"/>
      <c r="BK4936"/>
      <c r="BL4936"/>
      <c r="BM4936"/>
      <c r="BN4936"/>
      <c r="BO4936"/>
    </row>
    <row r="4937" spans="1:67" ht="15" x14ac:dyDescent="0.25">
      <c r="A4937" s="245" t="s">
        <v>2037</v>
      </c>
      <c r="B4937" s="245" t="s">
        <v>2036</v>
      </c>
      <c r="C4937" s="245" t="s">
        <v>2430</v>
      </c>
      <c r="D4937" s="245" t="s">
        <v>2429</v>
      </c>
      <c r="E4937" s="246" t="s">
        <v>44</v>
      </c>
      <c r="F4937" s="245" t="s">
        <v>44</v>
      </c>
      <c r="G4937" s="245" t="s">
        <v>20472</v>
      </c>
      <c r="H4937" s="245" t="s">
        <v>20473</v>
      </c>
      <c r="I4937" s="245" t="s">
        <v>24</v>
      </c>
      <c r="J4937" s="245" t="s">
        <v>59</v>
      </c>
      <c r="K4937" s="246" t="s">
        <v>22761</v>
      </c>
      <c r="L4937" s="245" t="s">
        <v>568</v>
      </c>
      <c r="M4937"/>
      <c r="N4937"/>
      <c r="O4937"/>
      <c r="P4937"/>
      <c r="Q4937"/>
      <c r="R4937"/>
      <c r="S4937"/>
      <c r="T4937"/>
      <c r="U4937"/>
      <c r="V4937"/>
      <c r="W4937"/>
      <c r="X4937"/>
      <c r="Y4937"/>
      <c r="Z4937"/>
      <c r="AA4937"/>
      <c r="AB4937"/>
      <c r="AC4937"/>
      <c r="AD4937"/>
      <c r="AE4937"/>
      <c r="AF4937"/>
      <c r="AG4937"/>
      <c r="AH4937"/>
      <c r="AI4937"/>
      <c r="AJ4937"/>
      <c r="AK4937"/>
      <c r="AL4937"/>
      <c r="AM4937"/>
      <c r="AN4937"/>
      <c r="AO4937"/>
      <c r="AP4937"/>
      <c r="AQ4937"/>
      <c r="AR4937"/>
      <c r="AS4937"/>
      <c r="AT4937"/>
      <c r="AU4937"/>
      <c r="AV4937"/>
      <c r="AW4937"/>
      <c r="AX4937"/>
      <c r="AY4937"/>
      <c r="AZ4937"/>
      <c r="BA4937"/>
      <c r="BB4937"/>
      <c r="BC4937"/>
      <c r="BD4937"/>
      <c r="BE4937"/>
      <c r="BF4937"/>
      <c r="BG4937"/>
      <c r="BH4937"/>
      <c r="BI4937"/>
      <c r="BJ4937"/>
      <c r="BK4937"/>
      <c r="BL4937"/>
      <c r="BM4937"/>
      <c r="BN4937"/>
      <c r="BO4937"/>
    </row>
    <row r="4938" spans="1:67" ht="15" x14ac:dyDescent="0.25">
      <c r="A4938" s="245" t="s">
        <v>2037</v>
      </c>
      <c r="B4938" s="245" t="s">
        <v>2036</v>
      </c>
      <c r="C4938" s="245" t="s">
        <v>2430</v>
      </c>
      <c r="D4938" s="245" t="s">
        <v>2429</v>
      </c>
      <c r="E4938" s="246" t="s">
        <v>44</v>
      </c>
      <c r="F4938" s="245" t="s">
        <v>44</v>
      </c>
      <c r="G4938" s="245" t="s">
        <v>20475</v>
      </c>
      <c r="H4938" s="245" t="s">
        <v>20476</v>
      </c>
      <c r="I4938" s="245" t="s">
        <v>24</v>
      </c>
      <c r="J4938" s="245" t="s">
        <v>59</v>
      </c>
      <c r="K4938" s="246" t="s">
        <v>12790</v>
      </c>
      <c r="L4938" s="245" t="s">
        <v>568</v>
      </c>
      <c r="M4938"/>
      <c r="N4938"/>
      <c r="O4938"/>
      <c r="P4938"/>
      <c r="Q4938"/>
      <c r="R4938"/>
      <c r="S4938"/>
      <c r="T4938"/>
      <c r="U4938"/>
      <c r="V4938"/>
      <c r="W4938"/>
      <c r="X4938"/>
      <c r="Y4938"/>
      <c r="Z4938"/>
      <c r="AA4938"/>
      <c r="AB4938"/>
      <c r="AC4938"/>
      <c r="AD4938"/>
      <c r="AE4938"/>
      <c r="AF4938"/>
      <c r="AG4938"/>
      <c r="AH4938"/>
      <c r="AI4938"/>
      <c r="AJ4938"/>
      <c r="AK4938"/>
      <c r="AL4938"/>
      <c r="AM4938"/>
      <c r="AN4938"/>
      <c r="AO4938"/>
      <c r="AP4938"/>
      <c r="AQ4938"/>
      <c r="AR4938"/>
      <c r="AS4938"/>
      <c r="AT4938"/>
      <c r="AU4938"/>
      <c r="AV4938"/>
      <c r="AW4938"/>
      <c r="AX4938"/>
      <c r="AY4938"/>
      <c r="AZ4938"/>
      <c r="BA4938"/>
      <c r="BB4938"/>
      <c r="BC4938"/>
      <c r="BD4938"/>
      <c r="BE4938"/>
      <c r="BF4938"/>
      <c r="BG4938"/>
      <c r="BH4938"/>
      <c r="BI4938"/>
      <c r="BJ4938"/>
      <c r="BK4938"/>
      <c r="BL4938"/>
      <c r="BM4938"/>
      <c r="BN4938"/>
      <c r="BO4938"/>
    </row>
    <row r="4939" spans="1:67" ht="15" x14ac:dyDescent="0.25">
      <c r="A4939" s="245" t="s">
        <v>2037</v>
      </c>
      <c r="B4939" s="245" t="s">
        <v>2036</v>
      </c>
      <c r="C4939" s="245" t="s">
        <v>2430</v>
      </c>
      <c r="D4939" s="245" t="s">
        <v>2429</v>
      </c>
      <c r="E4939" s="246" t="s">
        <v>44</v>
      </c>
      <c r="F4939" s="245" t="s">
        <v>44</v>
      </c>
      <c r="G4939" s="245" t="s">
        <v>20477</v>
      </c>
      <c r="H4939" s="245" t="s">
        <v>20478</v>
      </c>
      <c r="I4939" s="245" t="s">
        <v>24</v>
      </c>
      <c r="J4939" s="245" t="s">
        <v>59</v>
      </c>
      <c r="K4939" s="246" t="s">
        <v>14260</v>
      </c>
      <c r="L4939" s="245" t="s">
        <v>568</v>
      </c>
      <c r="M4939"/>
      <c r="N4939"/>
      <c r="O4939"/>
      <c r="P4939"/>
      <c r="Q4939"/>
      <c r="R4939"/>
      <c r="S4939"/>
      <c r="T4939"/>
      <c r="U4939"/>
      <c r="V4939"/>
      <c r="W4939"/>
      <c r="X4939"/>
      <c r="Y4939"/>
      <c r="Z4939"/>
      <c r="AA4939"/>
      <c r="AB4939"/>
      <c r="AC4939"/>
      <c r="AD4939"/>
      <c r="AE4939"/>
      <c r="AF4939"/>
      <c r="AG4939"/>
      <c r="AH4939"/>
      <c r="AI4939"/>
      <c r="AJ4939"/>
      <c r="AK4939"/>
      <c r="AL4939"/>
      <c r="AM4939"/>
      <c r="AN4939"/>
      <c r="AO4939"/>
      <c r="AP4939"/>
      <c r="AQ4939"/>
      <c r="AR4939"/>
      <c r="AS4939"/>
      <c r="AT4939"/>
      <c r="AU4939"/>
      <c r="AV4939"/>
      <c r="AW4939"/>
      <c r="AX4939"/>
      <c r="AY4939"/>
      <c r="AZ4939"/>
      <c r="BA4939"/>
      <c r="BB4939"/>
      <c r="BC4939"/>
      <c r="BD4939"/>
      <c r="BE4939"/>
      <c r="BF4939"/>
      <c r="BG4939"/>
      <c r="BH4939"/>
      <c r="BI4939"/>
      <c r="BJ4939"/>
      <c r="BK4939"/>
      <c r="BL4939"/>
      <c r="BM4939"/>
      <c r="BN4939"/>
      <c r="BO4939"/>
    </row>
    <row r="4940" spans="1:67" ht="15" x14ac:dyDescent="0.25">
      <c r="A4940" s="245" t="s">
        <v>2037</v>
      </c>
      <c r="B4940" s="245" t="s">
        <v>2036</v>
      </c>
      <c r="C4940" s="245" t="s">
        <v>2430</v>
      </c>
      <c r="D4940" s="245" t="s">
        <v>2429</v>
      </c>
      <c r="E4940" s="246" t="s">
        <v>44</v>
      </c>
      <c r="F4940" s="245" t="s">
        <v>44</v>
      </c>
      <c r="G4940" s="245" t="s">
        <v>20479</v>
      </c>
      <c r="H4940" s="245" t="s">
        <v>20480</v>
      </c>
      <c r="I4940" s="245" t="s">
        <v>24</v>
      </c>
      <c r="J4940" s="245" t="s">
        <v>59</v>
      </c>
      <c r="K4940" s="246" t="s">
        <v>5959</v>
      </c>
      <c r="L4940" s="245" t="s">
        <v>568</v>
      </c>
      <c r="M4940"/>
      <c r="N4940"/>
      <c r="O4940"/>
      <c r="P4940"/>
      <c r="Q4940"/>
      <c r="R4940"/>
      <c r="S4940"/>
      <c r="T4940"/>
      <c r="U4940"/>
      <c r="V4940"/>
      <c r="W4940"/>
      <c r="X4940"/>
      <c r="Y4940"/>
      <c r="Z4940"/>
      <c r="AA4940"/>
      <c r="AB4940"/>
      <c r="AC4940"/>
      <c r="AD4940"/>
      <c r="AE4940"/>
      <c r="AF4940"/>
      <c r="AG4940"/>
      <c r="AH4940"/>
      <c r="AI4940"/>
      <c r="AJ4940"/>
      <c r="AK4940"/>
      <c r="AL4940"/>
      <c r="AM4940"/>
      <c r="AN4940"/>
      <c r="AO4940"/>
      <c r="AP4940"/>
      <c r="AQ4940"/>
      <c r="AR4940"/>
      <c r="AS4940"/>
      <c r="AT4940"/>
      <c r="AU4940"/>
      <c r="AV4940"/>
      <c r="AW4940"/>
      <c r="AX4940"/>
      <c r="AY4940"/>
      <c r="AZ4940"/>
      <c r="BA4940"/>
      <c r="BB4940"/>
      <c r="BC4940"/>
      <c r="BD4940"/>
      <c r="BE4940"/>
      <c r="BF4940"/>
      <c r="BG4940"/>
      <c r="BH4940"/>
      <c r="BI4940"/>
      <c r="BJ4940"/>
      <c r="BK4940"/>
      <c r="BL4940"/>
      <c r="BM4940"/>
      <c r="BN4940"/>
      <c r="BO4940"/>
    </row>
    <row r="4941" spans="1:67" ht="15" x14ac:dyDescent="0.25">
      <c r="A4941" s="245" t="s">
        <v>2037</v>
      </c>
      <c r="B4941" s="245" t="s">
        <v>2036</v>
      </c>
      <c r="C4941" s="245" t="s">
        <v>2430</v>
      </c>
      <c r="D4941" s="245" t="s">
        <v>2429</v>
      </c>
      <c r="E4941" s="246" t="s">
        <v>44</v>
      </c>
      <c r="F4941" s="245" t="s">
        <v>44</v>
      </c>
      <c r="G4941" s="245" t="s">
        <v>20482</v>
      </c>
      <c r="H4941" s="245" t="s">
        <v>20483</v>
      </c>
      <c r="I4941" s="245" t="s">
        <v>24</v>
      </c>
      <c r="J4941" s="245" t="s">
        <v>59</v>
      </c>
      <c r="K4941" s="246" t="s">
        <v>17024</v>
      </c>
      <c r="L4941" s="245" t="s">
        <v>568</v>
      </c>
      <c r="M4941"/>
      <c r="N4941"/>
      <c r="O4941"/>
      <c r="P4941"/>
      <c r="Q4941"/>
      <c r="R4941"/>
      <c r="S4941"/>
      <c r="T4941"/>
      <c r="U4941"/>
      <c r="V4941"/>
      <c r="W4941"/>
      <c r="X4941"/>
      <c r="Y4941"/>
      <c r="Z4941"/>
      <c r="AA4941"/>
      <c r="AB4941"/>
      <c r="AC4941"/>
      <c r="AD4941"/>
      <c r="AE4941"/>
      <c r="AF4941"/>
      <c r="AG4941"/>
      <c r="AH4941"/>
      <c r="AI4941"/>
      <c r="AJ4941"/>
      <c r="AK4941"/>
      <c r="AL4941"/>
      <c r="AM4941"/>
      <c r="AN4941"/>
      <c r="AO4941"/>
      <c r="AP4941"/>
      <c r="AQ4941"/>
      <c r="AR4941"/>
      <c r="AS4941"/>
      <c r="AT4941"/>
      <c r="AU4941"/>
      <c r="AV4941"/>
      <c r="AW4941"/>
      <c r="AX4941"/>
      <c r="AY4941"/>
      <c r="AZ4941"/>
      <c r="BA4941"/>
      <c r="BB4941"/>
      <c r="BC4941"/>
      <c r="BD4941"/>
      <c r="BE4941"/>
      <c r="BF4941"/>
      <c r="BG4941"/>
      <c r="BH4941"/>
      <c r="BI4941"/>
      <c r="BJ4941"/>
      <c r="BK4941"/>
      <c r="BL4941"/>
      <c r="BM4941"/>
      <c r="BN4941"/>
      <c r="BO4941"/>
    </row>
    <row r="4942" spans="1:67" ht="15" x14ac:dyDescent="0.25">
      <c r="A4942" s="245" t="s">
        <v>2037</v>
      </c>
      <c r="B4942" s="245" t="s">
        <v>2036</v>
      </c>
      <c r="C4942" s="245" t="s">
        <v>2430</v>
      </c>
      <c r="D4942" s="245" t="s">
        <v>2429</v>
      </c>
      <c r="E4942" s="246" t="s">
        <v>44</v>
      </c>
      <c r="F4942" s="245" t="s">
        <v>44</v>
      </c>
      <c r="G4942" s="245" t="s">
        <v>20484</v>
      </c>
      <c r="H4942" s="245" t="s">
        <v>20485</v>
      </c>
      <c r="I4942" s="245" t="s">
        <v>24</v>
      </c>
      <c r="J4942" s="245" t="s">
        <v>59</v>
      </c>
      <c r="K4942" s="246" t="s">
        <v>707</v>
      </c>
      <c r="L4942" s="245" t="s">
        <v>568</v>
      </c>
      <c r="M4942"/>
      <c r="N4942"/>
      <c r="O4942"/>
      <c r="P4942"/>
      <c r="Q4942"/>
      <c r="R4942"/>
      <c r="S4942"/>
      <c r="T4942"/>
      <c r="U4942"/>
      <c r="V4942"/>
      <c r="W4942"/>
      <c r="X4942"/>
      <c r="Y4942"/>
      <c r="Z4942"/>
      <c r="AA4942"/>
      <c r="AB4942"/>
      <c r="AC4942"/>
      <c r="AD4942"/>
      <c r="AE4942"/>
      <c r="AF4942"/>
      <c r="AG4942"/>
      <c r="AH4942"/>
      <c r="AI4942"/>
      <c r="AJ4942"/>
      <c r="AK4942"/>
      <c r="AL4942"/>
      <c r="AM4942"/>
      <c r="AN4942"/>
      <c r="AO4942"/>
      <c r="AP4942"/>
      <c r="AQ4942"/>
      <c r="AR4942"/>
      <c r="AS4942"/>
      <c r="AT4942"/>
      <c r="AU4942"/>
      <c r="AV4942"/>
      <c r="AW4942"/>
      <c r="AX4942"/>
      <c r="AY4942"/>
      <c r="AZ4942"/>
      <c r="BA4942"/>
      <c r="BB4942"/>
      <c r="BC4942"/>
      <c r="BD4942"/>
      <c r="BE4942"/>
      <c r="BF4942"/>
      <c r="BG4942"/>
      <c r="BH4942"/>
      <c r="BI4942"/>
      <c r="BJ4942"/>
      <c r="BK4942"/>
      <c r="BL4942"/>
      <c r="BM4942"/>
      <c r="BN4942"/>
      <c r="BO4942"/>
    </row>
    <row r="4943" spans="1:67" ht="15" x14ac:dyDescent="0.25">
      <c r="A4943" s="245" t="s">
        <v>2037</v>
      </c>
      <c r="B4943" s="245" t="s">
        <v>2036</v>
      </c>
      <c r="C4943" s="245" t="s">
        <v>2430</v>
      </c>
      <c r="D4943" s="245" t="s">
        <v>2429</v>
      </c>
      <c r="E4943" s="246" t="s">
        <v>44</v>
      </c>
      <c r="F4943" s="245" t="s">
        <v>44</v>
      </c>
      <c r="G4943" s="245" t="s">
        <v>20486</v>
      </c>
      <c r="H4943" s="245" t="s">
        <v>20487</v>
      </c>
      <c r="I4943" s="245" t="s">
        <v>24</v>
      </c>
      <c r="J4943" s="245" t="s">
        <v>59</v>
      </c>
      <c r="K4943" s="246" t="s">
        <v>14635</v>
      </c>
      <c r="L4943" s="245" t="s">
        <v>568</v>
      </c>
      <c r="M4943"/>
      <c r="N4943"/>
      <c r="O4943"/>
      <c r="P4943"/>
      <c r="Q4943"/>
      <c r="R4943"/>
      <c r="S4943"/>
      <c r="T4943"/>
      <c r="U4943"/>
      <c r="V4943"/>
      <c r="W4943"/>
      <c r="X4943"/>
      <c r="Y4943"/>
      <c r="Z4943"/>
      <c r="AA4943"/>
      <c r="AB4943"/>
      <c r="AC4943"/>
      <c r="AD4943"/>
      <c r="AE4943"/>
      <c r="AF4943"/>
      <c r="AG4943"/>
      <c r="AH4943"/>
      <c r="AI4943"/>
      <c r="AJ4943"/>
      <c r="AK4943"/>
      <c r="AL4943"/>
      <c r="AM4943"/>
      <c r="AN4943"/>
      <c r="AO4943"/>
      <c r="AP4943"/>
      <c r="AQ4943"/>
      <c r="AR4943"/>
      <c r="AS4943"/>
      <c r="AT4943"/>
      <c r="AU4943"/>
      <c r="AV4943"/>
      <c r="AW4943"/>
      <c r="AX4943"/>
      <c r="AY4943"/>
      <c r="AZ4943"/>
      <c r="BA4943"/>
      <c r="BB4943"/>
      <c r="BC4943"/>
      <c r="BD4943"/>
      <c r="BE4943"/>
      <c r="BF4943"/>
      <c r="BG4943"/>
      <c r="BH4943"/>
      <c r="BI4943"/>
      <c r="BJ4943"/>
      <c r="BK4943"/>
      <c r="BL4943"/>
      <c r="BM4943"/>
      <c r="BN4943"/>
      <c r="BO4943"/>
    </row>
    <row r="4944" spans="1:67" ht="15" x14ac:dyDescent="0.25">
      <c r="A4944" s="245" t="s">
        <v>2037</v>
      </c>
      <c r="B4944" s="245" t="s">
        <v>2036</v>
      </c>
      <c r="C4944" s="245" t="s">
        <v>2430</v>
      </c>
      <c r="D4944" s="245" t="s">
        <v>2429</v>
      </c>
      <c r="E4944" s="246" t="s">
        <v>44</v>
      </c>
      <c r="F4944" s="245" t="s">
        <v>44</v>
      </c>
      <c r="G4944" s="245" t="s">
        <v>20488</v>
      </c>
      <c r="H4944" s="245" t="s">
        <v>20489</v>
      </c>
      <c r="I4944" s="245" t="s">
        <v>24</v>
      </c>
      <c r="J4944" s="245" t="s">
        <v>59</v>
      </c>
      <c r="K4944" s="246" t="s">
        <v>12465</v>
      </c>
      <c r="L4944" s="245" t="s">
        <v>568</v>
      </c>
      <c r="M4944"/>
      <c r="N4944"/>
      <c r="O4944"/>
      <c r="P4944"/>
      <c r="Q4944"/>
      <c r="R4944"/>
      <c r="S4944"/>
      <c r="T4944"/>
      <c r="U4944"/>
      <c r="V4944"/>
      <c r="W4944"/>
      <c r="X4944"/>
      <c r="Y4944"/>
      <c r="Z4944"/>
      <c r="AA4944"/>
      <c r="AB4944"/>
      <c r="AC4944"/>
      <c r="AD4944"/>
      <c r="AE4944"/>
      <c r="AF4944"/>
      <c r="AG4944"/>
      <c r="AH4944"/>
      <c r="AI4944"/>
      <c r="AJ4944"/>
      <c r="AK4944"/>
      <c r="AL4944"/>
      <c r="AM4944"/>
      <c r="AN4944"/>
      <c r="AO4944"/>
      <c r="AP4944"/>
      <c r="AQ4944"/>
      <c r="AR4944"/>
      <c r="AS4944"/>
      <c r="AT4944"/>
      <c r="AU4944"/>
      <c r="AV4944"/>
      <c r="AW4944"/>
      <c r="AX4944"/>
      <c r="AY4944"/>
      <c r="AZ4944"/>
      <c r="BA4944"/>
      <c r="BB4944"/>
      <c r="BC4944"/>
      <c r="BD4944"/>
      <c r="BE4944"/>
      <c r="BF4944"/>
      <c r="BG4944"/>
      <c r="BH4944"/>
      <c r="BI4944"/>
      <c r="BJ4944"/>
      <c r="BK4944"/>
      <c r="BL4944"/>
      <c r="BM4944"/>
      <c r="BN4944"/>
      <c r="BO4944"/>
    </row>
    <row r="4945" spans="1:67" ht="15" x14ac:dyDescent="0.25">
      <c r="A4945" s="245" t="s">
        <v>2037</v>
      </c>
      <c r="B4945" s="245" t="s">
        <v>2036</v>
      </c>
      <c r="C4945" s="245" t="s">
        <v>2430</v>
      </c>
      <c r="D4945" s="245" t="s">
        <v>2429</v>
      </c>
      <c r="E4945" s="246" t="s">
        <v>44</v>
      </c>
      <c r="F4945" s="245" t="s">
        <v>44</v>
      </c>
      <c r="G4945" s="245" t="s">
        <v>20490</v>
      </c>
      <c r="H4945" s="245" t="s">
        <v>20491</v>
      </c>
      <c r="I4945" s="245" t="s">
        <v>24</v>
      </c>
      <c r="J4945" s="245" t="s">
        <v>59</v>
      </c>
      <c r="K4945" s="246" t="s">
        <v>2791</v>
      </c>
      <c r="L4945" s="245" t="s">
        <v>568</v>
      </c>
      <c r="M4945"/>
      <c r="N4945"/>
      <c r="O4945"/>
      <c r="P4945"/>
      <c r="Q4945"/>
      <c r="R4945"/>
      <c r="S4945"/>
      <c r="T4945"/>
      <c r="U4945"/>
      <c r="V4945"/>
      <c r="W4945"/>
      <c r="X4945"/>
      <c r="Y4945"/>
      <c r="Z4945"/>
      <c r="AA4945"/>
      <c r="AB4945"/>
      <c r="AC4945"/>
      <c r="AD4945"/>
      <c r="AE4945"/>
      <c r="AF4945"/>
      <c r="AG4945"/>
      <c r="AH4945"/>
      <c r="AI4945"/>
      <c r="AJ4945"/>
      <c r="AK4945"/>
      <c r="AL4945"/>
      <c r="AM4945"/>
      <c r="AN4945"/>
      <c r="AO4945"/>
      <c r="AP4945"/>
      <c r="AQ4945"/>
      <c r="AR4945"/>
      <c r="AS4945"/>
      <c r="AT4945"/>
      <c r="AU4945"/>
      <c r="AV4945"/>
      <c r="AW4945"/>
      <c r="AX4945"/>
      <c r="AY4945"/>
      <c r="AZ4945"/>
      <c r="BA4945"/>
      <c r="BB4945"/>
      <c r="BC4945"/>
      <c r="BD4945"/>
      <c r="BE4945"/>
      <c r="BF4945"/>
      <c r="BG4945"/>
      <c r="BH4945"/>
      <c r="BI4945"/>
      <c r="BJ4945"/>
      <c r="BK4945"/>
      <c r="BL4945"/>
      <c r="BM4945"/>
      <c r="BN4945"/>
      <c r="BO4945"/>
    </row>
    <row r="4946" spans="1:67" ht="15" x14ac:dyDescent="0.25">
      <c r="A4946" s="245" t="s">
        <v>2037</v>
      </c>
      <c r="B4946" s="245" t="s">
        <v>2036</v>
      </c>
      <c r="C4946" s="245" t="s">
        <v>2430</v>
      </c>
      <c r="D4946" s="245" t="s">
        <v>2429</v>
      </c>
      <c r="E4946" s="246" t="s">
        <v>44</v>
      </c>
      <c r="F4946" s="245" t="s">
        <v>44</v>
      </c>
      <c r="G4946" s="245" t="s">
        <v>20492</v>
      </c>
      <c r="H4946" s="245" t="s">
        <v>20493</v>
      </c>
      <c r="I4946" s="245" t="s">
        <v>24</v>
      </c>
      <c r="J4946" s="245" t="s">
        <v>59</v>
      </c>
      <c r="K4946" s="246" t="s">
        <v>18528</v>
      </c>
      <c r="L4946" s="245" t="s">
        <v>568</v>
      </c>
      <c r="M4946"/>
      <c r="N4946"/>
      <c r="O4946"/>
      <c r="P4946"/>
      <c r="Q4946"/>
      <c r="R4946"/>
      <c r="S4946"/>
      <c r="T4946"/>
      <c r="U4946"/>
      <c r="V4946"/>
      <c r="W4946"/>
      <c r="X4946"/>
      <c r="Y4946"/>
      <c r="Z4946"/>
      <c r="AA4946"/>
      <c r="AB4946"/>
      <c r="AC4946"/>
      <c r="AD4946"/>
      <c r="AE4946"/>
      <c r="AF4946"/>
      <c r="AG4946"/>
      <c r="AH4946"/>
      <c r="AI4946"/>
      <c r="AJ4946"/>
      <c r="AK4946"/>
      <c r="AL4946"/>
      <c r="AM4946"/>
      <c r="AN4946"/>
      <c r="AO4946"/>
      <c r="AP4946"/>
      <c r="AQ4946"/>
      <c r="AR4946"/>
      <c r="AS4946"/>
      <c r="AT4946"/>
      <c r="AU4946"/>
      <c r="AV4946"/>
      <c r="AW4946"/>
      <c r="AX4946"/>
      <c r="AY4946"/>
      <c r="AZ4946"/>
      <c r="BA4946"/>
      <c r="BB4946"/>
      <c r="BC4946"/>
      <c r="BD4946"/>
      <c r="BE4946"/>
      <c r="BF4946"/>
      <c r="BG4946"/>
      <c r="BH4946"/>
      <c r="BI4946"/>
      <c r="BJ4946"/>
      <c r="BK4946"/>
      <c r="BL4946"/>
      <c r="BM4946"/>
      <c r="BN4946"/>
      <c r="BO4946"/>
    </row>
    <row r="4947" spans="1:67" ht="15" x14ac:dyDescent="0.25">
      <c r="A4947" s="245" t="s">
        <v>2037</v>
      </c>
      <c r="B4947" s="245" t="s">
        <v>2036</v>
      </c>
      <c r="C4947" s="245" t="s">
        <v>2430</v>
      </c>
      <c r="D4947" s="245" t="s">
        <v>2429</v>
      </c>
      <c r="E4947" s="246" t="s">
        <v>44</v>
      </c>
      <c r="F4947" s="245" t="s">
        <v>44</v>
      </c>
      <c r="G4947" s="245" t="s">
        <v>20495</v>
      </c>
      <c r="H4947" s="245" t="s">
        <v>20496</v>
      </c>
      <c r="I4947" s="245" t="s">
        <v>24</v>
      </c>
      <c r="J4947" s="245" t="s">
        <v>59</v>
      </c>
      <c r="K4947" s="246" t="s">
        <v>15305</v>
      </c>
      <c r="L4947" s="245" t="s">
        <v>568</v>
      </c>
      <c r="M4947"/>
      <c r="N4947"/>
      <c r="O4947"/>
      <c r="P4947"/>
      <c r="Q4947"/>
      <c r="R4947"/>
      <c r="S4947"/>
      <c r="T4947"/>
      <c r="U4947"/>
      <c r="V4947"/>
      <c r="W4947"/>
      <c r="X4947"/>
      <c r="Y4947"/>
      <c r="Z4947"/>
      <c r="AA4947"/>
      <c r="AB4947"/>
      <c r="AC4947"/>
      <c r="AD4947"/>
      <c r="AE4947"/>
      <c r="AF4947"/>
      <c r="AG4947"/>
      <c r="AH4947"/>
      <c r="AI4947"/>
      <c r="AJ4947"/>
      <c r="AK4947"/>
      <c r="AL4947"/>
      <c r="AM4947"/>
      <c r="AN4947"/>
      <c r="AO4947"/>
      <c r="AP4947"/>
      <c r="AQ4947"/>
      <c r="AR4947"/>
      <c r="AS4947"/>
      <c r="AT4947"/>
      <c r="AU4947"/>
      <c r="AV4947"/>
      <c r="AW4947"/>
      <c r="AX4947"/>
      <c r="AY4947"/>
      <c r="AZ4947"/>
      <c r="BA4947"/>
      <c r="BB4947"/>
      <c r="BC4947"/>
      <c r="BD4947"/>
      <c r="BE4947"/>
      <c r="BF4947"/>
      <c r="BG4947"/>
      <c r="BH4947"/>
      <c r="BI4947"/>
      <c r="BJ4947"/>
      <c r="BK4947"/>
      <c r="BL4947"/>
      <c r="BM4947"/>
      <c r="BN4947"/>
      <c r="BO4947"/>
    </row>
    <row r="4948" spans="1:67" ht="15" x14ac:dyDescent="0.25">
      <c r="A4948" s="245" t="s">
        <v>2037</v>
      </c>
      <c r="B4948" s="245" t="s">
        <v>2036</v>
      </c>
      <c r="C4948" s="245" t="s">
        <v>2430</v>
      </c>
      <c r="D4948" s="245" t="s">
        <v>2429</v>
      </c>
      <c r="E4948" s="246" t="s">
        <v>44</v>
      </c>
      <c r="F4948" s="245" t="s">
        <v>44</v>
      </c>
      <c r="G4948" s="245" t="s">
        <v>20497</v>
      </c>
      <c r="H4948" s="245" t="s">
        <v>20498</v>
      </c>
      <c r="I4948" s="245" t="s">
        <v>24</v>
      </c>
      <c r="J4948" s="245" t="s">
        <v>59</v>
      </c>
      <c r="K4948" s="246" t="s">
        <v>5245</v>
      </c>
      <c r="L4948" s="245" t="s">
        <v>568</v>
      </c>
      <c r="M4948"/>
      <c r="N4948"/>
      <c r="O4948"/>
      <c r="P4948"/>
      <c r="Q4948"/>
      <c r="R4948"/>
      <c r="S4948"/>
      <c r="T4948"/>
      <c r="U4948"/>
      <c r="V4948"/>
      <c r="W4948"/>
      <c r="X4948"/>
      <c r="Y4948"/>
      <c r="Z4948"/>
      <c r="AA4948"/>
      <c r="AB4948"/>
      <c r="AC4948"/>
      <c r="AD4948"/>
      <c r="AE4948"/>
      <c r="AF4948"/>
      <c r="AG4948"/>
      <c r="AH4948"/>
      <c r="AI4948"/>
      <c r="AJ4948"/>
      <c r="AK4948"/>
      <c r="AL4948"/>
      <c r="AM4948"/>
      <c r="AN4948"/>
      <c r="AO4948"/>
      <c r="AP4948"/>
      <c r="AQ4948"/>
      <c r="AR4948"/>
      <c r="AS4948"/>
      <c r="AT4948"/>
      <c r="AU4948"/>
      <c r="AV4948"/>
      <c r="AW4948"/>
      <c r="AX4948"/>
      <c r="AY4948"/>
      <c r="AZ4948"/>
      <c r="BA4948"/>
      <c r="BB4948"/>
      <c r="BC4948"/>
      <c r="BD4948"/>
      <c r="BE4948"/>
      <c r="BF4948"/>
      <c r="BG4948"/>
      <c r="BH4948"/>
      <c r="BI4948"/>
      <c r="BJ4948"/>
      <c r="BK4948"/>
      <c r="BL4948"/>
      <c r="BM4948"/>
      <c r="BN4948"/>
      <c r="BO4948"/>
    </row>
    <row r="4949" spans="1:67" ht="15" x14ac:dyDescent="0.25">
      <c r="A4949" s="245" t="s">
        <v>2037</v>
      </c>
      <c r="B4949" s="245" t="s">
        <v>2036</v>
      </c>
      <c r="C4949" s="245" t="s">
        <v>2430</v>
      </c>
      <c r="D4949" s="245" t="s">
        <v>2429</v>
      </c>
      <c r="E4949" s="246" t="s">
        <v>44</v>
      </c>
      <c r="F4949" s="245" t="s">
        <v>44</v>
      </c>
      <c r="G4949" s="245" t="s">
        <v>20499</v>
      </c>
      <c r="H4949" s="245" t="s">
        <v>20500</v>
      </c>
      <c r="I4949" s="245" t="s">
        <v>24</v>
      </c>
      <c r="J4949" s="245" t="s">
        <v>59</v>
      </c>
      <c r="K4949" s="246" t="s">
        <v>16318</v>
      </c>
      <c r="L4949" s="245" t="s">
        <v>568</v>
      </c>
      <c r="M4949"/>
      <c r="N4949"/>
      <c r="O4949"/>
      <c r="P4949"/>
      <c r="Q4949"/>
      <c r="R4949"/>
      <c r="S4949"/>
      <c r="T4949"/>
      <c r="U4949"/>
      <c r="V4949"/>
      <c r="W4949"/>
      <c r="X4949"/>
      <c r="Y4949"/>
      <c r="Z4949"/>
      <c r="AA4949"/>
      <c r="AB4949"/>
      <c r="AC4949"/>
      <c r="AD4949"/>
      <c r="AE4949"/>
      <c r="AF4949"/>
      <c r="AG4949"/>
      <c r="AH4949"/>
      <c r="AI4949"/>
      <c r="AJ4949"/>
      <c r="AK4949"/>
      <c r="AL4949"/>
      <c r="AM4949"/>
      <c r="AN4949"/>
      <c r="AO4949"/>
      <c r="AP4949"/>
      <c r="AQ4949"/>
      <c r="AR4949"/>
      <c r="AS4949"/>
      <c r="AT4949"/>
      <c r="AU4949"/>
      <c r="AV4949"/>
      <c r="AW4949"/>
      <c r="AX4949"/>
      <c r="AY4949"/>
      <c r="AZ4949"/>
      <c r="BA4949"/>
      <c r="BB4949"/>
      <c r="BC4949"/>
      <c r="BD4949"/>
      <c r="BE4949"/>
      <c r="BF4949"/>
      <c r="BG4949"/>
      <c r="BH4949"/>
      <c r="BI4949"/>
      <c r="BJ4949"/>
      <c r="BK4949"/>
      <c r="BL4949"/>
      <c r="BM4949"/>
      <c r="BN4949"/>
      <c r="BO4949"/>
    </row>
    <row r="4950" spans="1:67" ht="15" x14ac:dyDescent="0.25">
      <c r="A4950" s="245" t="s">
        <v>2037</v>
      </c>
      <c r="B4950" s="245" t="s">
        <v>2036</v>
      </c>
      <c r="C4950" s="245" t="s">
        <v>2430</v>
      </c>
      <c r="D4950" s="245" t="s">
        <v>2429</v>
      </c>
      <c r="E4950" s="246" t="s">
        <v>44</v>
      </c>
      <c r="F4950" s="245" t="s">
        <v>44</v>
      </c>
      <c r="G4950" s="245" t="s">
        <v>20501</v>
      </c>
      <c r="H4950" s="245" t="s">
        <v>20502</v>
      </c>
      <c r="I4950" s="245" t="s">
        <v>24</v>
      </c>
      <c r="J4950" s="245" t="s">
        <v>59</v>
      </c>
      <c r="K4950" s="246" t="s">
        <v>8453</v>
      </c>
      <c r="L4950" s="245" t="s">
        <v>568</v>
      </c>
      <c r="M4950"/>
      <c r="N4950"/>
      <c r="O4950"/>
      <c r="P4950"/>
      <c r="Q4950"/>
      <c r="R4950"/>
      <c r="S4950"/>
      <c r="T4950"/>
      <c r="U4950"/>
      <c r="V4950"/>
      <c r="W4950"/>
      <c r="X4950"/>
      <c r="Y4950"/>
      <c r="Z4950"/>
      <c r="AA4950"/>
      <c r="AB4950"/>
      <c r="AC4950"/>
      <c r="AD4950"/>
      <c r="AE4950"/>
      <c r="AF4950"/>
      <c r="AG4950"/>
      <c r="AH4950"/>
      <c r="AI4950"/>
      <c r="AJ4950"/>
      <c r="AK4950"/>
      <c r="AL4950"/>
      <c r="AM4950"/>
      <c r="AN4950"/>
      <c r="AO4950"/>
      <c r="AP4950"/>
      <c r="AQ4950"/>
      <c r="AR4950"/>
      <c r="AS4950"/>
      <c r="AT4950"/>
      <c r="AU4950"/>
      <c r="AV4950"/>
      <c r="AW4950"/>
      <c r="AX4950"/>
      <c r="AY4950"/>
      <c r="AZ4950"/>
      <c r="BA4950"/>
      <c r="BB4950"/>
      <c r="BC4950"/>
      <c r="BD4950"/>
      <c r="BE4950"/>
      <c r="BF4950"/>
      <c r="BG4950"/>
      <c r="BH4950"/>
      <c r="BI4950"/>
      <c r="BJ4950"/>
      <c r="BK4950"/>
      <c r="BL4950"/>
      <c r="BM4950"/>
      <c r="BN4950"/>
      <c r="BO4950"/>
    </row>
    <row r="4951" spans="1:67" ht="15" x14ac:dyDescent="0.25">
      <c r="A4951" s="245" t="s">
        <v>2037</v>
      </c>
      <c r="B4951" s="245" t="s">
        <v>2036</v>
      </c>
      <c r="C4951" s="245" t="s">
        <v>2430</v>
      </c>
      <c r="D4951" s="245" t="s">
        <v>2429</v>
      </c>
      <c r="E4951" s="246" t="s">
        <v>44</v>
      </c>
      <c r="F4951" s="245" t="s">
        <v>44</v>
      </c>
      <c r="G4951" s="245" t="s">
        <v>20503</v>
      </c>
      <c r="H4951" s="245" t="s">
        <v>20504</v>
      </c>
      <c r="I4951" s="245" t="s">
        <v>24</v>
      </c>
      <c r="J4951" s="245" t="s">
        <v>59</v>
      </c>
      <c r="K4951" s="246" t="s">
        <v>8924</v>
      </c>
      <c r="L4951" s="245" t="s">
        <v>568</v>
      </c>
      <c r="M4951"/>
      <c r="N4951"/>
      <c r="O4951"/>
      <c r="P4951"/>
      <c r="Q4951"/>
      <c r="R4951"/>
      <c r="S4951"/>
      <c r="T4951"/>
      <c r="U4951"/>
      <c r="V4951"/>
      <c r="W4951"/>
      <c r="X4951"/>
      <c r="Y4951"/>
      <c r="Z4951"/>
      <c r="AA4951"/>
      <c r="AB4951"/>
      <c r="AC4951"/>
      <c r="AD4951"/>
      <c r="AE4951"/>
      <c r="AF4951"/>
      <c r="AG4951"/>
      <c r="AH4951"/>
      <c r="AI4951"/>
      <c r="AJ4951"/>
      <c r="AK4951"/>
      <c r="AL4951"/>
      <c r="AM4951"/>
      <c r="AN4951"/>
      <c r="AO4951"/>
      <c r="AP4951"/>
      <c r="AQ4951"/>
      <c r="AR4951"/>
      <c r="AS4951"/>
      <c r="AT4951"/>
      <c r="AU4951"/>
      <c r="AV4951"/>
      <c r="AW4951"/>
      <c r="AX4951"/>
      <c r="AY4951"/>
      <c r="AZ4951"/>
      <c r="BA4951"/>
      <c r="BB4951"/>
      <c r="BC4951"/>
      <c r="BD4951"/>
      <c r="BE4951"/>
      <c r="BF4951"/>
      <c r="BG4951"/>
      <c r="BH4951"/>
      <c r="BI4951"/>
      <c r="BJ4951"/>
      <c r="BK4951"/>
      <c r="BL4951"/>
      <c r="BM4951"/>
      <c r="BN4951"/>
      <c r="BO4951"/>
    </row>
    <row r="4952" spans="1:67" ht="15" x14ac:dyDescent="0.25">
      <c r="A4952" s="245" t="s">
        <v>2037</v>
      </c>
      <c r="B4952" s="245" t="s">
        <v>2036</v>
      </c>
      <c r="C4952" s="245" t="s">
        <v>2430</v>
      </c>
      <c r="D4952" s="245" t="s">
        <v>2429</v>
      </c>
      <c r="E4952" s="246" t="s">
        <v>44</v>
      </c>
      <c r="F4952" s="245" t="s">
        <v>44</v>
      </c>
      <c r="G4952" s="245" t="s">
        <v>20505</v>
      </c>
      <c r="H4952" s="245" t="s">
        <v>20506</v>
      </c>
      <c r="I4952" s="245" t="s">
        <v>24</v>
      </c>
      <c r="J4952" s="245" t="s">
        <v>59</v>
      </c>
      <c r="K4952" s="246" t="s">
        <v>8742</v>
      </c>
      <c r="L4952" s="245" t="s">
        <v>568</v>
      </c>
      <c r="M4952"/>
      <c r="N4952"/>
      <c r="O4952"/>
      <c r="P4952"/>
      <c r="Q4952"/>
      <c r="R4952"/>
      <c r="S4952"/>
      <c r="T4952"/>
      <c r="U4952"/>
      <c r="V4952"/>
      <c r="W4952"/>
      <c r="X4952"/>
      <c r="Y4952"/>
      <c r="Z4952"/>
      <c r="AA4952"/>
      <c r="AB4952"/>
      <c r="AC4952"/>
      <c r="AD4952"/>
      <c r="AE4952"/>
      <c r="AF4952"/>
      <c r="AG4952"/>
      <c r="AH4952"/>
      <c r="AI4952"/>
      <c r="AJ4952"/>
      <c r="AK4952"/>
      <c r="AL4952"/>
      <c r="AM4952"/>
      <c r="AN4952"/>
      <c r="AO4952"/>
      <c r="AP4952"/>
      <c r="AQ4952"/>
      <c r="AR4952"/>
      <c r="AS4952"/>
      <c r="AT4952"/>
      <c r="AU4952"/>
      <c r="AV4952"/>
      <c r="AW4952"/>
      <c r="AX4952"/>
      <c r="AY4952"/>
      <c r="AZ4952"/>
      <c r="BA4952"/>
      <c r="BB4952"/>
      <c r="BC4952"/>
      <c r="BD4952"/>
      <c r="BE4952"/>
      <c r="BF4952"/>
      <c r="BG4952"/>
      <c r="BH4952"/>
      <c r="BI4952"/>
      <c r="BJ4952"/>
      <c r="BK4952"/>
      <c r="BL4952"/>
      <c r="BM4952"/>
      <c r="BN4952"/>
      <c r="BO4952"/>
    </row>
    <row r="4953" spans="1:67" ht="15" x14ac:dyDescent="0.25">
      <c r="A4953" s="245" t="s">
        <v>2037</v>
      </c>
      <c r="B4953" s="245" t="s">
        <v>2036</v>
      </c>
      <c r="C4953" s="245" t="s">
        <v>2430</v>
      </c>
      <c r="D4953" s="245" t="s">
        <v>2429</v>
      </c>
      <c r="E4953" s="246" t="s">
        <v>44</v>
      </c>
      <c r="F4953" s="245" t="s">
        <v>44</v>
      </c>
      <c r="G4953" s="245" t="s">
        <v>20507</v>
      </c>
      <c r="H4953" s="245" t="s">
        <v>20508</v>
      </c>
      <c r="I4953" s="245" t="s">
        <v>24</v>
      </c>
      <c r="J4953" s="245" t="s">
        <v>59</v>
      </c>
      <c r="K4953" s="246" t="s">
        <v>15204</v>
      </c>
      <c r="L4953" s="245" t="s">
        <v>568</v>
      </c>
      <c r="M4953"/>
      <c r="N4953"/>
      <c r="O4953"/>
      <c r="P4953"/>
      <c r="Q4953"/>
      <c r="R4953"/>
      <c r="S4953"/>
      <c r="T4953"/>
      <c r="U4953"/>
      <c r="V4953"/>
      <c r="W4953"/>
      <c r="X4953"/>
      <c r="Y4953"/>
      <c r="Z4953"/>
      <c r="AA4953"/>
      <c r="AB4953"/>
      <c r="AC4953"/>
      <c r="AD4953"/>
      <c r="AE4953"/>
      <c r="AF4953"/>
      <c r="AG4953"/>
      <c r="AH4953"/>
      <c r="AI4953"/>
      <c r="AJ4953"/>
      <c r="AK4953"/>
      <c r="AL4953"/>
      <c r="AM4953"/>
      <c r="AN4953"/>
      <c r="AO4953"/>
      <c r="AP4953"/>
      <c r="AQ4953"/>
      <c r="AR4953"/>
      <c r="AS4953"/>
      <c r="AT4953"/>
      <c r="AU4953"/>
      <c r="AV4953"/>
      <c r="AW4953"/>
      <c r="AX4953"/>
      <c r="AY4953"/>
      <c r="AZ4953"/>
      <c r="BA4953"/>
      <c r="BB4953"/>
      <c r="BC4953"/>
      <c r="BD4953"/>
      <c r="BE4953"/>
      <c r="BF4953"/>
      <c r="BG4953"/>
      <c r="BH4953"/>
      <c r="BI4953"/>
      <c r="BJ4953"/>
      <c r="BK4953"/>
      <c r="BL4953"/>
      <c r="BM4953"/>
      <c r="BN4953"/>
      <c r="BO4953"/>
    </row>
    <row r="4954" spans="1:67" ht="15" x14ac:dyDescent="0.25">
      <c r="A4954" s="245" t="s">
        <v>2037</v>
      </c>
      <c r="B4954" s="245" t="s">
        <v>2036</v>
      </c>
      <c r="C4954" s="245" t="s">
        <v>2430</v>
      </c>
      <c r="D4954" s="245" t="s">
        <v>2429</v>
      </c>
      <c r="E4954" s="246" t="s">
        <v>44</v>
      </c>
      <c r="F4954" s="245" t="s">
        <v>44</v>
      </c>
      <c r="G4954" s="245" t="s">
        <v>20509</v>
      </c>
      <c r="H4954" s="245" t="s">
        <v>20510</v>
      </c>
      <c r="I4954" s="245" t="s">
        <v>24</v>
      </c>
      <c r="J4954" s="245" t="s">
        <v>59</v>
      </c>
      <c r="K4954" s="246" t="s">
        <v>20220</v>
      </c>
      <c r="L4954" s="245" t="s">
        <v>568</v>
      </c>
      <c r="M4954"/>
      <c r="N4954"/>
      <c r="O4954"/>
      <c r="P4954"/>
      <c r="Q4954"/>
      <c r="R4954"/>
      <c r="S4954"/>
      <c r="T4954"/>
      <c r="U4954"/>
      <c r="V4954"/>
      <c r="W4954"/>
      <c r="X4954"/>
      <c r="Y4954"/>
      <c r="Z4954"/>
      <c r="AA4954"/>
      <c r="AB4954"/>
      <c r="AC4954"/>
      <c r="AD4954"/>
      <c r="AE4954"/>
      <c r="AF4954"/>
      <c r="AG4954"/>
      <c r="AH4954"/>
      <c r="AI4954"/>
      <c r="AJ4954"/>
      <c r="AK4954"/>
      <c r="AL4954"/>
      <c r="AM4954"/>
      <c r="AN4954"/>
      <c r="AO4954"/>
      <c r="AP4954"/>
      <c r="AQ4954"/>
      <c r="AR4954"/>
      <c r="AS4954"/>
      <c r="AT4954"/>
      <c r="AU4954"/>
      <c r="AV4954"/>
      <c r="AW4954"/>
      <c r="AX4954"/>
      <c r="AY4954"/>
      <c r="AZ4954"/>
      <c r="BA4954"/>
      <c r="BB4954"/>
      <c r="BC4954"/>
      <c r="BD4954"/>
      <c r="BE4954"/>
      <c r="BF4954"/>
      <c r="BG4954"/>
      <c r="BH4954"/>
      <c r="BI4954"/>
      <c r="BJ4954"/>
      <c r="BK4954"/>
      <c r="BL4954"/>
      <c r="BM4954"/>
      <c r="BN4954"/>
      <c r="BO4954"/>
    </row>
    <row r="4955" spans="1:67" ht="15" x14ac:dyDescent="0.25">
      <c r="A4955" s="245" t="s">
        <v>2037</v>
      </c>
      <c r="B4955" s="245" t="s">
        <v>2036</v>
      </c>
      <c r="C4955" s="245" t="s">
        <v>2430</v>
      </c>
      <c r="D4955" s="245" t="s">
        <v>2429</v>
      </c>
      <c r="E4955" s="246" t="s">
        <v>44</v>
      </c>
      <c r="F4955" s="245" t="s">
        <v>44</v>
      </c>
      <c r="G4955" s="245" t="s">
        <v>20511</v>
      </c>
      <c r="H4955" s="245" t="s">
        <v>20512</v>
      </c>
      <c r="I4955" s="245" t="s">
        <v>24</v>
      </c>
      <c r="J4955" s="245" t="s">
        <v>59</v>
      </c>
      <c r="K4955" s="246" t="s">
        <v>24893</v>
      </c>
      <c r="L4955" s="245" t="s">
        <v>568</v>
      </c>
      <c r="M4955"/>
      <c r="N4955"/>
      <c r="O4955"/>
      <c r="P4955"/>
      <c r="Q4955"/>
      <c r="R4955"/>
      <c r="S4955"/>
      <c r="T4955"/>
      <c r="U4955"/>
      <c r="V4955"/>
      <c r="W4955"/>
      <c r="X4955"/>
      <c r="Y4955"/>
      <c r="Z4955"/>
      <c r="AA4955"/>
      <c r="AB4955"/>
      <c r="AC4955"/>
      <c r="AD4955"/>
      <c r="AE4955"/>
      <c r="AF4955"/>
      <c r="AG4955"/>
      <c r="AH4955"/>
      <c r="AI4955"/>
      <c r="AJ4955"/>
      <c r="AK4955"/>
      <c r="AL4955"/>
      <c r="AM4955"/>
      <c r="AN4955"/>
      <c r="AO4955"/>
      <c r="AP4955"/>
      <c r="AQ4955"/>
      <c r="AR4955"/>
      <c r="AS4955"/>
      <c r="AT4955"/>
      <c r="AU4955"/>
      <c r="AV4955"/>
      <c r="AW4955"/>
      <c r="AX4955"/>
      <c r="AY4955"/>
      <c r="AZ4955"/>
      <c r="BA4955"/>
      <c r="BB4955"/>
      <c r="BC4955"/>
      <c r="BD4955"/>
      <c r="BE4955"/>
      <c r="BF4955"/>
      <c r="BG4955"/>
      <c r="BH4955"/>
      <c r="BI4955"/>
      <c r="BJ4955"/>
      <c r="BK4955"/>
      <c r="BL4955"/>
      <c r="BM4955"/>
      <c r="BN4955"/>
      <c r="BO4955"/>
    </row>
    <row r="4956" spans="1:67" ht="15" x14ac:dyDescent="0.25">
      <c r="A4956" s="245" t="s">
        <v>2037</v>
      </c>
      <c r="B4956" s="245" t="s">
        <v>2036</v>
      </c>
      <c r="C4956" s="245" t="s">
        <v>2430</v>
      </c>
      <c r="D4956" s="245" t="s">
        <v>2429</v>
      </c>
      <c r="E4956" s="246" t="s">
        <v>44</v>
      </c>
      <c r="F4956" s="245" t="s">
        <v>44</v>
      </c>
      <c r="G4956" s="245" t="s">
        <v>20513</v>
      </c>
      <c r="H4956" s="245" t="s">
        <v>20514</v>
      </c>
      <c r="I4956" s="245" t="s">
        <v>24</v>
      </c>
      <c r="J4956" s="245" t="s">
        <v>59</v>
      </c>
      <c r="K4956" s="246" t="s">
        <v>10487</v>
      </c>
      <c r="L4956" s="245" t="s">
        <v>568</v>
      </c>
      <c r="M4956"/>
      <c r="N4956"/>
      <c r="O4956"/>
      <c r="P4956"/>
      <c r="Q4956"/>
      <c r="R4956"/>
      <c r="S4956"/>
      <c r="T4956"/>
      <c r="U4956"/>
      <c r="V4956"/>
      <c r="W4956"/>
      <c r="X4956"/>
      <c r="Y4956"/>
      <c r="Z4956"/>
      <c r="AA4956"/>
      <c r="AB4956"/>
      <c r="AC4956"/>
      <c r="AD4956"/>
      <c r="AE4956"/>
      <c r="AF4956"/>
      <c r="AG4956"/>
      <c r="AH4956"/>
      <c r="AI4956"/>
      <c r="AJ4956"/>
      <c r="AK4956"/>
      <c r="AL4956"/>
      <c r="AM4956"/>
      <c r="AN4956"/>
      <c r="AO4956"/>
      <c r="AP4956"/>
      <c r="AQ4956"/>
      <c r="AR4956"/>
      <c r="AS4956"/>
      <c r="AT4956"/>
      <c r="AU4956"/>
      <c r="AV4956"/>
      <c r="AW4956"/>
      <c r="AX4956"/>
      <c r="AY4956"/>
      <c r="AZ4956"/>
      <c r="BA4956"/>
      <c r="BB4956"/>
      <c r="BC4956"/>
      <c r="BD4956"/>
      <c r="BE4956"/>
      <c r="BF4956"/>
      <c r="BG4956"/>
      <c r="BH4956"/>
      <c r="BI4956"/>
      <c r="BJ4956"/>
      <c r="BK4956"/>
      <c r="BL4956"/>
      <c r="BM4956"/>
      <c r="BN4956"/>
      <c r="BO4956"/>
    </row>
    <row r="4957" spans="1:67" ht="15" x14ac:dyDescent="0.25">
      <c r="A4957" s="245" t="s">
        <v>2037</v>
      </c>
      <c r="B4957" s="245" t="s">
        <v>2036</v>
      </c>
      <c r="C4957" s="245" t="s">
        <v>2430</v>
      </c>
      <c r="D4957" s="245" t="s">
        <v>2429</v>
      </c>
      <c r="E4957" s="246" t="s">
        <v>44</v>
      </c>
      <c r="F4957" s="245" t="s">
        <v>44</v>
      </c>
      <c r="G4957" s="245" t="s">
        <v>20516</v>
      </c>
      <c r="H4957" s="245" t="s">
        <v>20517</v>
      </c>
      <c r="I4957" s="245" t="s">
        <v>24</v>
      </c>
      <c r="J4957" s="245" t="s">
        <v>59</v>
      </c>
      <c r="K4957" s="246" t="s">
        <v>24894</v>
      </c>
      <c r="L4957" s="245" t="s">
        <v>568</v>
      </c>
      <c r="M4957"/>
      <c r="N4957"/>
      <c r="O4957"/>
      <c r="P4957"/>
      <c r="Q4957"/>
      <c r="R4957"/>
      <c r="S4957"/>
      <c r="T4957"/>
      <c r="U4957"/>
      <c r="V4957"/>
      <c r="W4957"/>
      <c r="X4957"/>
      <c r="Y4957"/>
      <c r="Z4957"/>
      <c r="AA4957"/>
      <c r="AB4957"/>
      <c r="AC4957"/>
      <c r="AD4957"/>
      <c r="AE4957"/>
      <c r="AF4957"/>
      <c r="AG4957"/>
      <c r="AH4957"/>
      <c r="AI4957"/>
      <c r="AJ4957"/>
      <c r="AK4957"/>
      <c r="AL4957"/>
      <c r="AM4957"/>
      <c r="AN4957"/>
      <c r="AO4957"/>
      <c r="AP4957"/>
      <c r="AQ4957"/>
      <c r="AR4957"/>
      <c r="AS4957"/>
      <c r="AT4957"/>
      <c r="AU4957"/>
      <c r="AV4957"/>
      <c r="AW4957"/>
      <c r="AX4957"/>
      <c r="AY4957"/>
      <c r="AZ4957"/>
      <c r="BA4957"/>
      <c r="BB4957"/>
      <c r="BC4957"/>
      <c r="BD4957"/>
      <c r="BE4957"/>
      <c r="BF4957"/>
      <c r="BG4957"/>
      <c r="BH4957"/>
      <c r="BI4957"/>
      <c r="BJ4957"/>
      <c r="BK4957"/>
      <c r="BL4957"/>
      <c r="BM4957"/>
      <c r="BN4957"/>
      <c r="BO4957"/>
    </row>
    <row r="4958" spans="1:67" ht="15" x14ac:dyDescent="0.25">
      <c r="A4958" s="245" t="s">
        <v>2037</v>
      </c>
      <c r="B4958" s="245" t="s">
        <v>2036</v>
      </c>
      <c r="C4958" s="245" t="s">
        <v>2430</v>
      </c>
      <c r="D4958" s="245" t="s">
        <v>2429</v>
      </c>
      <c r="E4958" s="246" t="s">
        <v>44</v>
      </c>
      <c r="F4958" s="245" t="s">
        <v>44</v>
      </c>
      <c r="G4958" s="245" t="s">
        <v>20519</v>
      </c>
      <c r="H4958" s="245" t="s">
        <v>20520</v>
      </c>
      <c r="I4958" s="245" t="s">
        <v>24</v>
      </c>
      <c r="J4958" s="245" t="s">
        <v>59</v>
      </c>
      <c r="K4958" s="246" t="s">
        <v>24895</v>
      </c>
      <c r="L4958" s="245" t="s">
        <v>568</v>
      </c>
      <c r="M4958"/>
      <c r="N4958"/>
      <c r="O4958"/>
      <c r="P4958"/>
      <c r="Q4958"/>
      <c r="R4958"/>
      <c r="S4958"/>
      <c r="T4958"/>
      <c r="U4958"/>
      <c r="V4958"/>
      <c r="W4958"/>
      <c r="X4958"/>
      <c r="Y4958"/>
      <c r="Z4958"/>
      <c r="AA4958"/>
      <c r="AB4958"/>
      <c r="AC4958"/>
      <c r="AD4958"/>
      <c r="AE4958"/>
      <c r="AF4958"/>
      <c r="AG4958"/>
      <c r="AH4958"/>
      <c r="AI4958"/>
      <c r="AJ4958"/>
      <c r="AK4958"/>
      <c r="AL4958"/>
      <c r="AM4958"/>
      <c r="AN4958"/>
      <c r="AO4958"/>
      <c r="AP4958"/>
      <c r="AQ4958"/>
      <c r="AR4958"/>
      <c r="AS4958"/>
      <c r="AT4958"/>
      <c r="AU4958"/>
      <c r="AV4958"/>
      <c r="AW4958"/>
      <c r="AX4958"/>
      <c r="AY4958"/>
      <c r="AZ4958"/>
      <c r="BA4958"/>
      <c r="BB4958"/>
      <c r="BC4958"/>
      <c r="BD4958"/>
      <c r="BE4958"/>
      <c r="BF4958"/>
      <c r="BG4958"/>
      <c r="BH4958"/>
      <c r="BI4958"/>
      <c r="BJ4958"/>
      <c r="BK4958"/>
      <c r="BL4958"/>
      <c r="BM4958"/>
      <c r="BN4958"/>
      <c r="BO4958"/>
    </row>
    <row r="4959" spans="1:67" ht="15" x14ac:dyDescent="0.25">
      <c r="A4959" s="245" t="s">
        <v>2037</v>
      </c>
      <c r="B4959" s="245" t="s">
        <v>2036</v>
      </c>
      <c r="C4959" s="245" t="s">
        <v>2430</v>
      </c>
      <c r="D4959" s="245" t="s">
        <v>2429</v>
      </c>
      <c r="E4959" s="246" t="s">
        <v>44</v>
      </c>
      <c r="F4959" s="245" t="s">
        <v>44</v>
      </c>
      <c r="G4959" s="245" t="s">
        <v>20521</v>
      </c>
      <c r="H4959" s="245" t="s">
        <v>20522</v>
      </c>
      <c r="I4959" s="245" t="s">
        <v>24</v>
      </c>
      <c r="J4959" s="245" t="s">
        <v>59</v>
      </c>
      <c r="K4959" s="246" t="s">
        <v>8450</v>
      </c>
      <c r="L4959" s="245" t="s">
        <v>568</v>
      </c>
      <c r="M4959"/>
      <c r="N4959"/>
      <c r="O4959"/>
      <c r="P4959"/>
      <c r="Q4959"/>
      <c r="R4959"/>
      <c r="S4959"/>
      <c r="T4959"/>
      <c r="U4959"/>
      <c r="V4959"/>
      <c r="W4959"/>
      <c r="X4959"/>
      <c r="Y4959"/>
      <c r="Z4959"/>
      <c r="AA4959"/>
      <c r="AB4959"/>
      <c r="AC4959"/>
      <c r="AD4959"/>
      <c r="AE4959"/>
      <c r="AF4959"/>
      <c r="AG4959"/>
      <c r="AH4959"/>
      <c r="AI4959"/>
      <c r="AJ4959"/>
      <c r="AK4959"/>
      <c r="AL4959"/>
      <c r="AM4959"/>
      <c r="AN4959"/>
      <c r="AO4959"/>
      <c r="AP4959"/>
      <c r="AQ4959"/>
      <c r="AR4959"/>
      <c r="AS4959"/>
      <c r="AT4959"/>
      <c r="AU4959"/>
      <c r="AV4959"/>
      <c r="AW4959"/>
      <c r="AX4959"/>
      <c r="AY4959"/>
      <c r="AZ4959"/>
      <c r="BA4959"/>
      <c r="BB4959"/>
      <c r="BC4959"/>
      <c r="BD4959"/>
      <c r="BE4959"/>
      <c r="BF4959"/>
      <c r="BG4959"/>
      <c r="BH4959"/>
      <c r="BI4959"/>
      <c r="BJ4959"/>
      <c r="BK4959"/>
      <c r="BL4959"/>
      <c r="BM4959"/>
      <c r="BN4959"/>
      <c r="BO4959"/>
    </row>
    <row r="4960" spans="1:67" ht="15" x14ac:dyDescent="0.25">
      <c r="A4960" s="245" t="s">
        <v>2037</v>
      </c>
      <c r="B4960" s="245" t="s">
        <v>2036</v>
      </c>
      <c r="C4960" s="245" t="s">
        <v>2430</v>
      </c>
      <c r="D4960" s="245" t="s">
        <v>2429</v>
      </c>
      <c r="E4960" s="246" t="s">
        <v>44</v>
      </c>
      <c r="F4960" s="245" t="s">
        <v>44</v>
      </c>
      <c r="G4960" s="245" t="s">
        <v>20523</v>
      </c>
      <c r="H4960" s="245" t="s">
        <v>20524</v>
      </c>
      <c r="I4960" s="245" t="s">
        <v>24</v>
      </c>
      <c r="J4960" s="245" t="s">
        <v>59</v>
      </c>
      <c r="K4960" s="246" t="s">
        <v>8639</v>
      </c>
      <c r="L4960" s="245" t="s">
        <v>568</v>
      </c>
      <c r="M4960"/>
      <c r="N4960"/>
      <c r="O4960"/>
      <c r="P4960"/>
      <c r="Q4960"/>
      <c r="R4960"/>
      <c r="S4960"/>
      <c r="T4960"/>
      <c r="U4960"/>
      <c r="V4960"/>
      <c r="W4960"/>
      <c r="X4960"/>
      <c r="Y4960"/>
      <c r="Z4960"/>
      <c r="AA4960"/>
      <c r="AB4960"/>
      <c r="AC4960"/>
      <c r="AD4960"/>
      <c r="AE4960"/>
      <c r="AF4960"/>
      <c r="AG4960"/>
      <c r="AH4960"/>
      <c r="AI4960"/>
      <c r="AJ4960"/>
      <c r="AK4960"/>
      <c r="AL4960"/>
      <c r="AM4960"/>
      <c r="AN4960"/>
      <c r="AO4960"/>
      <c r="AP4960"/>
      <c r="AQ4960"/>
      <c r="AR4960"/>
      <c r="AS4960"/>
      <c r="AT4960"/>
      <c r="AU4960"/>
      <c r="AV4960"/>
      <c r="AW4960"/>
      <c r="AX4960"/>
      <c r="AY4960"/>
      <c r="AZ4960"/>
      <c r="BA4960"/>
      <c r="BB4960"/>
      <c r="BC4960"/>
      <c r="BD4960"/>
      <c r="BE4960"/>
      <c r="BF4960"/>
      <c r="BG4960"/>
      <c r="BH4960"/>
      <c r="BI4960"/>
      <c r="BJ4960"/>
      <c r="BK4960"/>
      <c r="BL4960"/>
      <c r="BM4960"/>
      <c r="BN4960"/>
      <c r="BO4960"/>
    </row>
    <row r="4961" spans="1:67" ht="15" x14ac:dyDescent="0.25">
      <c r="A4961" s="245" t="s">
        <v>2037</v>
      </c>
      <c r="B4961" s="245" t="s">
        <v>2036</v>
      </c>
      <c r="C4961" s="245" t="s">
        <v>2430</v>
      </c>
      <c r="D4961" s="245" t="s">
        <v>2429</v>
      </c>
      <c r="E4961" s="246" t="s">
        <v>44</v>
      </c>
      <c r="F4961" s="245" t="s">
        <v>44</v>
      </c>
      <c r="G4961" s="245" t="s">
        <v>20525</v>
      </c>
      <c r="H4961" s="245" t="s">
        <v>20526</v>
      </c>
      <c r="I4961" s="245" t="s">
        <v>24</v>
      </c>
      <c r="J4961" s="245" t="s">
        <v>59</v>
      </c>
      <c r="K4961" s="246" t="s">
        <v>8368</v>
      </c>
      <c r="L4961" s="245" t="s">
        <v>568</v>
      </c>
      <c r="M4961"/>
      <c r="N4961"/>
      <c r="O4961"/>
      <c r="P4961"/>
      <c r="Q4961"/>
      <c r="R4961"/>
      <c r="S4961"/>
      <c r="T4961"/>
      <c r="U4961"/>
      <c r="V4961"/>
      <c r="W4961"/>
      <c r="X4961"/>
      <c r="Y4961"/>
      <c r="Z4961"/>
      <c r="AA4961"/>
      <c r="AB4961"/>
      <c r="AC4961"/>
      <c r="AD4961"/>
      <c r="AE4961"/>
      <c r="AF4961"/>
      <c r="AG4961"/>
      <c r="AH4961"/>
      <c r="AI4961"/>
      <c r="AJ4961"/>
      <c r="AK4961"/>
      <c r="AL4961"/>
      <c r="AM4961"/>
      <c r="AN4961"/>
      <c r="AO4961"/>
      <c r="AP4961"/>
      <c r="AQ4961"/>
      <c r="AR4961"/>
      <c r="AS4961"/>
      <c r="AT4961"/>
      <c r="AU4961"/>
      <c r="AV4961"/>
      <c r="AW4961"/>
      <c r="AX4961"/>
      <c r="AY4961"/>
      <c r="AZ4961"/>
      <c r="BA4961"/>
      <c r="BB4961"/>
      <c r="BC4961"/>
      <c r="BD4961"/>
      <c r="BE4961"/>
      <c r="BF4961"/>
      <c r="BG4961"/>
      <c r="BH4961"/>
      <c r="BI4961"/>
      <c r="BJ4961"/>
      <c r="BK4961"/>
      <c r="BL4961"/>
      <c r="BM4961"/>
      <c r="BN4961"/>
      <c r="BO4961"/>
    </row>
    <row r="4962" spans="1:67" ht="15" x14ac:dyDescent="0.25">
      <c r="A4962" s="245" t="s">
        <v>2037</v>
      </c>
      <c r="B4962" s="245" t="s">
        <v>2036</v>
      </c>
      <c r="C4962" s="245" t="s">
        <v>2430</v>
      </c>
      <c r="D4962" s="245" t="s">
        <v>2429</v>
      </c>
      <c r="E4962" s="246" t="s">
        <v>44</v>
      </c>
      <c r="F4962" s="245" t="s">
        <v>44</v>
      </c>
      <c r="G4962" s="245" t="s">
        <v>20527</v>
      </c>
      <c r="H4962" s="245" t="s">
        <v>20528</v>
      </c>
      <c r="I4962" s="245" t="s">
        <v>24</v>
      </c>
      <c r="J4962" s="245" t="s">
        <v>59</v>
      </c>
      <c r="K4962" s="246" t="s">
        <v>24896</v>
      </c>
      <c r="L4962" s="245" t="s">
        <v>568</v>
      </c>
      <c r="M4962"/>
      <c r="N4962"/>
      <c r="O4962"/>
      <c r="P4962"/>
      <c r="Q4962"/>
      <c r="R4962"/>
      <c r="S4962"/>
      <c r="T4962"/>
      <c r="U4962"/>
      <c r="V4962"/>
      <c r="W4962"/>
      <c r="X4962"/>
      <c r="Y4962"/>
      <c r="Z4962"/>
      <c r="AA4962"/>
      <c r="AB4962"/>
      <c r="AC4962"/>
      <c r="AD4962"/>
      <c r="AE4962"/>
      <c r="AF4962"/>
      <c r="AG4962"/>
      <c r="AH4962"/>
      <c r="AI4962"/>
      <c r="AJ4962"/>
      <c r="AK4962"/>
      <c r="AL4962"/>
      <c r="AM4962"/>
      <c r="AN4962"/>
      <c r="AO4962"/>
      <c r="AP4962"/>
      <c r="AQ4962"/>
      <c r="AR4962"/>
      <c r="AS4962"/>
      <c r="AT4962"/>
      <c r="AU4962"/>
      <c r="AV4962"/>
      <c r="AW4962"/>
      <c r="AX4962"/>
      <c r="AY4962"/>
      <c r="AZ4962"/>
      <c r="BA4962"/>
      <c r="BB4962"/>
      <c r="BC4962"/>
      <c r="BD4962"/>
      <c r="BE4962"/>
      <c r="BF4962"/>
      <c r="BG4962"/>
      <c r="BH4962"/>
      <c r="BI4962"/>
      <c r="BJ4962"/>
      <c r="BK4962"/>
      <c r="BL4962"/>
      <c r="BM4962"/>
      <c r="BN4962"/>
      <c r="BO4962"/>
    </row>
    <row r="4963" spans="1:67" ht="15" x14ac:dyDescent="0.25">
      <c r="A4963" s="245" t="s">
        <v>2037</v>
      </c>
      <c r="B4963" s="245" t="s">
        <v>2036</v>
      </c>
      <c r="C4963" s="245" t="s">
        <v>2430</v>
      </c>
      <c r="D4963" s="245" t="s">
        <v>2429</v>
      </c>
      <c r="E4963" s="246" t="s">
        <v>44</v>
      </c>
      <c r="F4963" s="245" t="s">
        <v>44</v>
      </c>
      <c r="G4963" s="245" t="s">
        <v>20530</v>
      </c>
      <c r="H4963" s="245" t="s">
        <v>20531</v>
      </c>
      <c r="I4963" s="245" t="s">
        <v>24</v>
      </c>
      <c r="J4963" s="245" t="s">
        <v>59</v>
      </c>
      <c r="K4963" s="246" t="s">
        <v>15109</v>
      </c>
      <c r="L4963" s="245" t="s">
        <v>568</v>
      </c>
      <c r="M4963"/>
      <c r="N4963"/>
      <c r="O4963"/>
      <c r="P4963"/>
      <c r="Q4963"/>
      <c r="R4963"/>
      <c r="S4963"/>
      <c r="T4963"/>
      <c r="U4963"/>
      <c r="V4963"/>
      <c r="W4963"/>
      <c r="X4963"/>
      <c r="Y4963"/>
      <c r="Z4963"/>
      <c r="AA4963"/>
      <c r="AB4963"/>
      <c r="AC4963"/>
      <c r="AD4963"/>
      <c r="AE4963"/>
      <c r="AF4963"/>
      <c r="AG4963"/>
      <c r="AH4963"/>
      <c r="AI4963"/>
      <c r="AJ4963"/>
      <c r="AK4963"/>
      <c r="AL4963"/>
      <c r="AM4963"/>
      <c r="AN4963"/>
      <c r="AO4963"/>
      <c r="AP4963"/>
      <c r="AQ4963"/>
      <c r="AR4963"/>
      <c r="AS4963"/>
      <c r="AT4963"/>
      <c r="AU4963"/>
      <c r="AV4963"/>
      <c r="AW4963"/>
      <c r="AX4963"/>
      <c r="AY4963"/>
      <c r="AZ4963"/>
      <c r="BA4963"/>
      <c r="BB4963"/>
      <c r="BC4963"/>
      <c r="BD4963"/>
      <c r="BE4963"/>
      <c r="BF4963"/>
      <c r="BG4963"/>
      <c r="BH4963"/>
      <c r="BI4963"/>
      <c r="BJ4963"/>
      <c r="BK4963"/>
      <c r="BL4963"/>
      <c r="BM4963"/>
      <c r="BN4963"/>
      <c r="BO4963"/>
    </row>
    <row r="4964" spans="1:67" ht="15" x14ac:dyDescent="0.25">
      <c r="A4964" s="245" t="s">
        <v>2037</v>
      </c>
      <c r="B4964" s="245" t="s">
        <v>2036</v>
      </c>
      <c r="C4964" s="245" t="s">
        <v>2430</v>
      </c>
      <c r="D4964" s="245" t="s">
        <v>2429</v>
      </c>
      <c r="E4964" s="246" t="s">
        <v>44</v>
      </c>
      <c r="F4964" s="245" t="s">
        <v>44</v>
      </c>
      <c r="G4964" s="245" t="s">
        <v>20532</v>
      </c>
      <c r="H4964" s="245" t="s">
        <v>20533</v>
      </c>
      <c r="I4964" s="245" t="s">
        <v>24</v>
      </c>
      <c r="J4964" s="245" t="s">
        <v>59</v>
      </c>
      <c r="K4964" s="246" t="s">
        <v>24512</v>
      </c>
      <c r="L4964" s="245" t="s">
        <v>568</v>
      </c>
      <c r="M4964"/>
      <c r="N4964"/>
      <c r="O4964"/>
      <c r="P4964"/>
      <c r="Q4964"/>
      <c r="R4964"/>
      <c r="S4964"/>
      <c r="T4964"/>
      <c r="U4964"/>
      <c r="V4964"/>
      <c r="W4964"/>
      <c r="X4964"/>
      <c r="Y4964"/>
      <c r="Z4964"/>
      <c r="AA4964"/>
      <c r="AB4964"/>
      <c r="AC4964"/>
      <c r="AD4964"/>
      <c r="AE4964"/>
      <c r="AF4964"/>
      <c r="AG4964"/>
      <c r="AH4964"/>
      <c r="AI4964"/>
      <c r="AJ4964"/>
      <c r="AK4964"/>
      <c r="AL4964"/>
      <c r="AM4964"/>
      <c r="AN4964"/>
      <c r="AO4964"/>
      <c r="AP4964"/>
      <c r="AQ4964"/>
      <c r="AR4964"/>
      <c r="AS4964"/>
      <c r="AT4964"/>
      <c r="AU4964"/>
      <c r="AV4964"/>
      <c r="AW4964"/>
      <c r="AX4964"/>
      <c r="AY4964"/>
      <c r="AZ4964"/>
      <c r="BA4964"/>
      <c r="BB4964"/>
      <c r="BC4964"/>
      <c r="BD4964"/>
      <c r="BE4964"/>
      <c r="BF4964"/>
      <c r="BG4964"/>
      <c r="BH4964"/>
      <c r="BI4964"/>
      <c r="BJ4964"/>
      <c r="BK4964"/>
      <c r="BL4964"/>
      <c r="BM4964"/>
      <c r="BN4964"/>
      <c r="BO4964"/>
    </row>
    <row r="4965" spans="1:67" ht="15" x14ac:dyDescent="0.25">
      <c r="A4965" s="245" t="s">
        <v>2037</v>
      </c>
      <c r="B4965" s="245" t="s">
        <v>2036</v>
      </c>
      <c r="C4965" s="245" t="s">
        <v>2430</v>
      </c>
      <c r="D4965" s="245" t="s">
        <v>2429</v>
      </c>
      <c r="E4965" s="246" t="s">
        <v>44</v>
      </c>
      <c r="F4965" s="245" t="s">
        <v>44</v>
      </c>
      <c r="G4965" s="245" t="s">
        <v>20534</v>
      </c>
      <c r="H4965" s="245" t="s">
        <v>20535</v>
      </c>
      <c r="I4965" s="245" t="s">
        <v>24</v>
      </c>
      <c r="J4965" s="245" t="s">
        <v>59</v>
      </c>
      <c r="K4965" s="246" t="s">
        <v>10143</v>
      </c>
      <c r="L4965" s="245" t="s">
        <v>568</v>
      </c>
      <c r="M4965"/>
      <c r="N4965"/>
      <c r="O4965"/>
      <c r="P4965"/>
      <c r="Q4965"/>
      <c r="R4965"/>
      <c r="S4965"/>
      <c r="T4965"/>
      <c r="U4965"/>
      <c r="V4965"/>
      <c r="W4965"/>
      <c r="X4965"/>
      <c r="Y4965"/>
      <c r="Z4965"/>
      <c r="AA4965"/>
      <c r="AB4965"/>
      <c r="AC4965"/>
      <c r="AD4965"/>
      <c r="AE4965"/>
      <c r="AF4965"/>
      <c r="AG4965"/>
      <c r="AH4965"/>
      <c r="AI4965"/>
      <c r="AJ4965"/>
      <c r="AK4965"/>
      <c r="AL4965"/>
      <c r="AM4965"/>
      <c r="AN4965"/>
      <c r="AO4965"/>
      <c r="AP4965"/>
      <c r="AQ4965"/>
      <c r="AR4965"/>
      <c r="AS4965"/>
      <c r="AT4965"/>
      <c r="AU4965"/>
      <c r="AV4965"/>
      <c r="AW4965"/>
      <c r="AX4965"/>
      <c r="AY4965"/>
      <c r="AZ4965"/>
      <c r="BA4965"/>
      <c r="BB4965"/>
      <c r="BC4965"/>
      <c r="BD4965"/>
      <c r="BE4965"/>
      <c r="BF4965"/>
      <c r="BG4965"/>
      <c r="BH4965"/>
      <c r="BI4965"/>
      <c r="BJ4965"/>
      <c r="BK4965"/>
      <c r="BL4965"/>
      <c r="BM4965"/>
      <c r="BN4965"/>
      <c r="BO4965"/>
    </row>
    <row r="4966" spans="1:67" ht="15" x14ac:dyDescent="0.25">
      <c r="A4966" s="245" t="s">
        <v>2037</v>
      </c>
      <c r="B4966" s="245" t="s">
        <v>2036</v>
      </c>
      <c r="C4966" s="245" t="s">
        <v>2430</v>
      </c>
      <c r="D4966" s="245" t="s">
        <v>2429</v>
      </c>
      <c r="E4966" s="246" t="s">
        <v>44</v>
      </c>
      <c r="F4966" s="245" t="s">
        <v>44</v>
      </c>
      <c r="G4966" s="245" t="s">
        <v>20536</v>
      </c>
      <c r="H4966" s="245" t="s">
        <v>20537</v>
      </c>
      <c r="I4966" s="245" t="s">
        <v>24</v>
      </c>
      <c r="J4966" s="245" t="s">
        <v>59</v>
      </c>
      <c r="K4966" s="246" t="s">
        <v>8423</v>
      </c>
      <c r="L4966" s="245" t="s">
        <v>568</v>
      </c>
      <c r="M4966"/>
      <c r="N4966"/>
      <c r="O4966"/>
      <c r="P4966"/>
      <c r="Q4966"/>
      <c r="R4966"/>
      <c r="S4966"/>
      <c r="T4966"/>
      <c r="U4966"/>
      <c r="V4966"/>
      <c r="W4966"/>
      <c r="X4966"/>
      <c r="Y4966"/>
      <c r="Z4966"/>
      <c r="AA4966"/>
      <c r="AB4966"/>
      <c r="AC4966"/>
      <c r="AD4966"/>
      <c r="AE4966"/>
      <c r="AF4966"/>
      <c r="AG4966"/>
      <c r="AH4966"/>
      <c r="AI4966"/>
      <c r="AJ4966"/>
      <c r="AK4966"/>
      <c r="AL4966"/>
      <c r="AM4966"/>
      <c r="AN4966"/>
      <c r="AO4966"/>
      <c r="AP4966"/>
      <c r="AQ4966"/>
      <c r="AR4966"/>
      <c r="AS4966"/>
      <c r="AT4966"/>
      <c r="AU4966"/>
      <c r="AV4966"/>
      <c r="AW4966"/>
      <c r="AX4966"/>
      <c r="AY4966"/>
      <c r="AZ4966"/>
      <c r="BA4966"/>
      <c r="BB4966"/>
      <c r="BC4966"/>
      <c r="BD4966"/>
      <c r="BE4966"/>
      <c r="BF4966"/>
      <c r="BG4966"/>
      <c r="BH4966"/>
      <c r="BI4966"/>
      <c r="BJ4966"/>
      <c r="BK4966"/>
      <c r="BL4966"/>
      <c r="BM4966"/>
      <c r="BN4966"/>
      <c r="BO4966"/>
    </row>
    <row r="4967" spans="1:67" ht="15" x14ac:dyDescent="0.25">
      <c r="A4967" s="245" t="s">
        <v>2037</v>
      </c>
      <c r="B4967" s="245" t="s">
        <v>2036</v>
      </c>
      <c r="C4967" s="245" t="s">
        <v>2430</v>
      </c>
      <c r="D4967" s="245" t="s">
        <v>2429</v>
      </c>
      <c r="E4967" s="246" t="s">
        <v>44</v>
      </c>
      <c r="F4967" s="245" t="s">
        <v>44</v>
      </c>
      <c r="G4967" s="245" t="s">
        <v>20538</v>
      </c>
      <c r="H4967" s="245" t="s">
        <v>20539</v>
      </c>
      <c r="I4967" s="245" t="s">
        <v>24</v>
      </c>
      <c r="J4967" s="245" t="s">
        <v>59</v>
      </c>
      <c r="K4967" s="246" t="s">
        <v>9529</v>
      </c>
      <c r="L4967" s="245" t="s">
        <v>568</v>
      </c>
      <c r="M4967"/>
      <c r="N4967"/>
      <c r="O4967"/>
      <c r="P4967"/>
      <c r="Q4967"/>
      <c r="R4967"/>
      <c r="S4967"/>
      <c r="T4967"/>
      <c r="U4967"/>
      <c r="V4967"/>
      <c r="W4967"/>
      <c r="X4967"/>
      <c r="Y4967"/>
      <c r="Z4967"/>
      <c r="AA4967"/>
      <c r="AB4967"/>
      <c r="AC4967"/>
      <c r="AD4967"/>
      <c r="AE4967"/>
      <c r="AF4967"/>
      <c r="AG4967"/>
      <c r="AH4967"/>
      <c r="AI4967"/>
      <c r="AJ4967"/>
      <c r="AK4967"/>
      <c r="AL4967"/>
      <c r="AM4967"/>
      <c r="AN4967"/>
      <c r="AO4967"/>
      <c r="AP4967"/>
      <c r="AQ4967"/>
      <c r="AR4967"/>
      <c r="AS4967"/>
      <c r="AT4967"/>
      <c r="AU4967"/>
      <c r="AV4967"/>
      <c r="AW4967"/>
      <c r="AX4967"/>
      <c r="AY4967"/>
      <c r="AZ4967"/>
      <c r="BA4967"/>
      <c r="BB4967"/>
      <c r="BC4967"/>
      <c r="BD4967"/>
      <c r="BE4967"/>
      <c r="BF4967"/>
      <c r="BG4967"/>
      <c r="BH4967"/>
      <c r="BI4967"/>
      <c r="BJ4967"/>
      <c r="BK4967"/>
      <c r="BL4967"/>
      <c r="BM4967"/>
      <c r="BN4967"/>
      <c r="BO4967"/>
    </row>
    <row r="4968" spans="1:67" ht="15" x14ac:dyDescent="0.25">
      <c r="A4968" s="245" t="s">
        <v>2037</v>
      </c>
      <c r="B4968" s="245" t="s">
        <v>2036</v>
      </c>
      <c r="C4968" s="245" t="s">
        <v>2403</v>
      </c>
      <c r="D4968" s="245" t="s">
        <v>2402</v>
      </c>
      <c r="E4968" s="246" t="s">
        <v>44</v>
      </c>
      <c r="F4968" s="245" t="s">
        <v>44</v>
      </c>
      <c r="G4968" s="245" t="s">
        <v>13045</v>
      </c>
      <c r="H4968" s="245" t="s">
        <v>13046</v>
      </c>
      <c r="I4968" s="245" t="s">
        <v>24</v>
      </c>
      <c r="J4968" s="245" t="s">
        <v>569</v>
      </c>
      <c r="K4968" s="246" t="s">
        <v>24453</v>
      </c>
      <c r="L4968" s="245" t="s">
        <v>568</v>
      </c>
      <c r="M4968"/>
      <c r="N4968"/>
      <c r="O4968"/>
      <c r="P4968"/>
      <c r="Q4968"/>
      <c r="R4968"/>
      <c r="S4968"/>
      <c r="T4968"/>
      <c r="U4968"/>
      <c r="V4968"/>
      <c r="W4968"/>
      <c r="X4968"/>
      <c r="Y4968"/>
      <c r="Z4968"/>
      <c r="AA4968"/>
      <c r="AB4968"/>
      <c r="AC4968"/>
      <c r="AD4968"/>
      <c r="AE4968"/>
      <c r="AF4968"/>
      <c r="AG4968"/>
      <c r="AH4968"/>
      <c r="AI4968"/>
      <c r="AJ4968"/>
      <c r="AK4968"/>
      <c r="AL4968"/>
      <c r="AM4968"/>
      <c r="AN4968"/>
      <c r="AO4968"/>
      <c r="AP4968"/>
      <c r="AQ4968"/>
      <c r="AR4968"/>
      <c r="AS4968"/>
      <c r="AT4968"/>
      <c r="AU4968"/>
      <c r="AV4968"/>
      <c r="AW4968"/>
      <c r="AX4968"/>
      <c r="AY4968"/>
      <c r="AZ4968"/>
      <c r="BA4968"/>
      <c r="BB4968"/>
      <c r="BC4968"/>
      <c r="BD4968"/>
      <c r="BE4968"/>
      <c r="BF4968"/>
      <c r="BG4968"/>
      <c r="BH4968"/>
      <c r="BI4968"/>
      <c r="BJ4968"/>
      <c r="BK4968"/>
      <c r="BL4968"/>
      <c r="BM4968"/>
      <c r="BN4968"/>
      <c r="BO4968"/>
    </row>
    <row r="4969" spans="1:67" ht="15" x14ac:dyDescent="0.25">
      <c r="A4969" s="245" t="s">
        <v>2037</v>
      </c>
      <c r="B4969" s="245" t="s">
        <v>2036</v>
      </c>
      <c r="C4969" s="245" t="s">
        <v>2403</v>
      </c>
      <c r="D4969" s="245" t="s">
        <v>2402</v>
      </c>
      <c r="E4969" s="246" t="s">
        <v>44</v>
      </c>
      <c r="F4969" s="245" t="s">
        <v>44</v>
      </c>
      <c r="G4969" s="245" t="s">
        <v>13047</v>
      </c>
      <c r="H4969" s="245" t="s">
        <v>13048</v>
      </c>
      <c r="I4969" s="245" t="s">
        <v>24</v>
      </c>
      <c r="J4969" s="245" t="s">
        <v>569</v>
      </c>
      <c r="K4969" s="246" t="s">
        <v>24897</v>
      </c>
      <c r="L4969" s="245" t="s">
        <v>568</v>
      </c>
      <c r="M4969"/>
      <c r="N4969"/>
      <c r="O4969"/>
      <c r="P4969"/>
      <c r="Q4969"/>
      <c r="R4969"/>
      <c r="S4969"/>
      <c r="T4969"/>
      <c r="U4969"/>
      <c r="V4969"/>
      <c r="W4969"/>
      <c r="X4969"/>
      <c r="Y4969"/>
      <c r="Z4969"/>
      <c r="AA4969"/>
      <c r="AB4969"/>
      <c r="AC4969"/>
      <c r="AD4969"/>
      <c r="AE4969"/>
      <c r="AF4969"/>
      <c r="AG4969"/>
      <c r="AH4969"/>
      <c r="AI4969"/>
      <c r="AJ4969"/>
      <c r="AK4969"/>
      <c r="AL4969"/>
      <c r="AM4969"/>
      <c r="AN4969"/>
      <c r="AO4969"/>
      <c r="AP4969"/>
      <c r="AQ4969"/>
      <c r="AR4969"/>
      <c r="AS4969"/>
      <c r="AT4969"/>
      <c r="AU4969"/>
      <c r="AV4969"/>
      <c r="AW4969"/>
      <c r="AX4969"/>
      <c r="AY4969"/>
      <c r="AZ4969"/>
      <c r="BA4969"/>
      <c r="BB4969"/>
      <c r="BC4969"/>
      <c r="BD4969"/>
      <c r="BE4969"/>
      <c r="BF4969"/>
      <c r="BG4969"/>
      <c r="BH4969"/>
      <c r="BI4969"/>
      <c r="BJ4969"/>
      <c r="BK4969"/>
      <c r="BL4969"/>
      <c r="BM4969"/>
      <c r="BN4969"/>
      <c r="BO4969"/>
    </row>
    <row r="4970" spans="1:67" ht="15" x14ac:dyDescent="0.25">
      <c r="A4970" s="245" t="s">
        <v>2037</v>
      </c>
      <c r="B4970" s="245" t="s">
        <v>2036</v>
      </c>
      <c r="C4970" s="245" t="s">
        <v>2403</v>
      </c>
      <c r="D4970" s="245" t="s">
        <v>2402</v>
      </c>
      <c r="E4970" s="246" t="s">
        <v>44</v>
      </c>
      <c r="F4970" s="245" t="s">
        <v>44</v>
      </c>
      <c r="G4970" s="245" t="s">
        <v>13049</v>
      </c>
      <c r="H4970" s="245" t="s">
        <v>13050</v>
      </c>
      <c r="I4970" s="245" t="s">
        <v>24</v>
      </c>
      <c r="J4970" s="245" t="s">
        <v>569</v>
      </c>
      <c r="K4970" s="246" t="s">
        <v>24898</v>
      </c>
      <c r="L4970" s="245" t="s">
        <v>568</v>
      </c>
      <c r="M4970"/>
      <c r="N4970"/>
      <c r="O4970"/>
      <c r="P4970"/>
      <c r="Q4970"/>
      <c r="R4970"/>
      <c r="S4970"/>
      <c r="T4970"/>
      <c r="U4970"/>
      <c r="V4970"/>
      <c r="W4970"/>
      <c r="X4970"/>
      <c r="Y4970"/>
      <c r="Z4970"/>
      <c r="AA4970"/>
      <c r="AB4970"/>
      <c r="AC4970"/>
      <c r="AD4970"/>
      <c r="AE4970"/>
      <c r="AF4970"/>
      <c r="AG4970"/>
      <c r="AH4970"/>
      <c r="AI4970"/>
      <c r="AJ4970"/>
      <c r="AK4970"/>
      <c r="AL4970"/>
      <c r="AM4970"/>
      <c r="AN4970"/>
      <c r="AO4970"/>
      <c r="AP4970"/>
      <c r="AQ4970"/>
      <c r="AR4970"/>
      <c r="AS4970"/>
      <c r="AT4970"/>
      <c r="AU4970"/>
      <c r="AV4970"/>
      <c r="AW4970"/>
      <c r="AX4970"/>
      <c r="AY4970"/>
      <c r="AZ4970"/>
      <c r="BA4970"/>
      <c r="BB4970"/>
      <c r="BC4970"/>
      <c r="BD4970"/>
      <c r="BE4970"/>
      <c r="BF4970"/>
      <c r="BG4970"/>
      <c r="BH4970"/>
      <c r="BI4970"/>
      <c r="BJ4970"/>
      <c r="BK4970"/>
      <c r="BL4970"/>
      <c r="BM4970"/>
      <c r="BN4970"/>
      <c r="BO4970"/>
    </row>
    <row r="4971" spans="1:67" ht="15" x14ac:dyDescent="0.25">
      <c r="A4971" s="245" t="s">
        <v>2037</v>
      </c>
      <c r="B4971" s="245" t="s">
        <v>2036</v>
      </c>
      <c r="C4971" s="245" t="s">
        <v>2403</v>
      </c>
      <c r="D4971" s="245" t="s">
        <v>2402</v>
      </c>
      <c r="E4971" s="246" t="s">
        <v>44</v>
      </c>
      <c r="F4971" s="245" t="s">
        <v>44</v>
      </c>
      <c r="G4971" s="245" t="s">
        <v>13051</v>
      </c>
      <c r="H4971" s="245" t="s">
        <v>13052</v>
      </c>
      <c r="I4971" s="245" t="s">
        <v>24</v>
      </c>
      <c r="J4971" s="245" t="s">
        <v>569</v>
      </c>
      <c r="K4971" s="246" t="s">
        <v>24899</v>
      </c>
      <c r="L4971" s="245" t="s">
        <v>568</v>
      </c>
      <c r="M4971"/>
      <c r="N4971"/>
      <c r="O4971"/>
      <c r="P4971"/>
      <c r="Q4971"/>
      <c r="R4971"/>
      <c r="S4971"/>
      <c r="T4971"/>
      <c r="U4971"/>
      <c r="V4971"/>
      <c r="W4971"/>
      <c r="X4971"/>
      <c r="Y4971"/>
      <c r="Z4971"/>
      <c r="AA4971"/>
      <c r="AB4971"/>
      <c r="AC4971"/>
      <c r="AD4971"/>
      <c r="AE4971"/>
      <c r="AF4971"/>
      <c r="AG4971"/>
      <c r="AH4971"/>
      <c r="AI4971"/>
      <c r="AJ4971"/>
      <c r="AK4971"/>
      <c r="AL4971"/>
      <c r="AM4971"/>
      <c r="AN4971"/>
      <c r="AO4971"/>
      <c r="AP4971"/>
      <c r="AQ4971"/>
      <c r="AR4971"/>
      <c r="AS4971"/>
      <c r="AT4971"/>
      <c r="AU4971"/>
      <c r="AV4971"/>
      <c r="AW4971"/>
      <c r="AX4971"/>
      <c r="AY4971"/>
      <c r="AZ4971"/>
      <c r="BA4971"/>
      <c r="BB4971"/>
      <c r="BC4971"/>
      <c r="BD4971"/>
      <c r="BE4971"/>
      <c r="BF4971"/>
      <c r="BG4971"/>
      <c r="BH4971"/>
      <c r="BI4971"/>
      <c r="BJ4971"/>
      <c r="BK4971"/>
      <c r="BL4971"/>
      <c r="BM4971"/>
      <c r="BN4971"/>
      <c r="BO4971"/>
    </row>
    <row r="4972" spans="1:67" ht="15" x14ac:dyDescent="0.25">
      <c r="A4972" s="245" t="s">
        <v>2037</v>
      </c>
      <c r="B4972" s="245" t="s">
        <v>2036</v>
      </c>
      <c r="C4972" s="245" t="s">
        <v>2403</v>
      </c>
      <c r="D4972" s="245" t="s">
        <v>2402</v>
      </c>
      <c r="E4972" s="246" t="s">
        <v>44</v>
      </c>
      <c r="F4972" s="245" t="s">
        <v>44</v>
      </c>
      <c r="G4972" s="245" t="s">
        <v>2426</v>
      </c>
      <c r="H4972" s="245" t="s">
        <v>13053</v>
      </c>
      <c r="I4972" s="245" t="s">
        <v>24</v>
      </c>
      <c r="J4972" s="245" t="s">
        <v>569</v>
      </c>
      <c r="K4972" s="246" t="s">
        <v>24900</v>
      </c>
      <c r="L4972" s="245" t="s">
        <v>568</v>
      </c>
      <c r="M4972"/>
      <c r="N4972"/>
      <c r="O4972"/>
      <c r="P4972"/>
      <c r="Q4972"/>
      <c r="R4972"/>
      <c r="S4972"/>
      <c r="T4972"/>
      <c r="U4972"/>
      <c r="V4972"/>
      <c r="W4972"/>
      <c r="X4972"/>
      <c r="Y4972"/>
      <c r="Z4972"/>
      <c r="AA4972"/>
      <c r="AB4972"/>
      <c r="AC4972"/>
      <c r="AD4972"/>
      <c r="AE4972"/>
      <c r="AF4972"/>
      <c r="AG4972"/>
      <c r="AH4972"/>
      <c r="AI4972"/>
      <c r="AJ4972"/>
      <c r="AK4972"/>
      <c r="AL4972"/>
      <c r="AM4972"/>
      <c r="AN4972"/>
      <c r="AO4972"/>
      <c r="AP4972"/>
      <c r="AQ4972"/>
      <c r="AR4972"/>
      <c r="AS4972"/>
      <c r="AT4972"/>
      <c r="AU4972"/>
      <c r="AV4972"/>
      <c r="AW4972"/>
      <c r="AX4972"/>
      <c r="AY4972"/>
      <c r="AZ4972"/>
      <c r="BA4972"/>
      <c r="BB4972"/>
      <c r="BC4972"/>
      <c r="BD4972"/>
      <c r="BE4972"/>
      <c r="BF4972"/>
      <c r="BG4972"/>
      <c r="BH4972"/>
      <c r="BI4972"/>
      <c r="BJ4972"/>
      <c r="BK4972"/>
      <c r="BL4972"/>
      <c r="BM4972"/>
      <c r="BN4972"/>
      <c r="BO4972"/>
    </row>
    <row r="4973" spans="1:67" ht="15" x14ac:dyDescent="0.25">
      <c r="A4973" s="245" t="s">
        <v>2037</v>
      </c>
      <c r="B4973" s="245" t="s">
        <v>2036</v>
      </c>
      <c r="C4973" s="245" t="s">
        <v>2403</v>
      </c>
      <c r="D4973" s="245" t="s">
        <v>2402</v>
      </c>
      <c r="E4973" s="246" t="s">
        <v>44</v>
      </c>
      <c r="F4973" s="245" t="s">
        <v>44</v>
      </c>
      <c r="G4973" s="245" t="s">
        <v>2425</v>
      </c>
      <c r="H4973" s="245" t="s">
        <v>13054</v>
      </c>
      <c r="I4973" s="245" t="s">
        <v>24</v>
      </c>
      <c r="J4973" s="245" t="s">
        <v>569</v>
      </c>
      <c r="K4973" s="246" t="s">
        <v>24901</v>
      </c>
      <c r="L4973" s="245" t="s">
        <v>568</v>
      </c>
      <c r="M4973"/>
      <c r="N4973"/>
      <c r="O4973"/>
      <c r="P4973"/>
      <c r="Q4973"/>
      <c r="R4973"/>
      <c r="S4973"/>
      <c r="T4973"/>
      <c r="U4973"/>
      <c r="V4973"/>
      <c r="W4973"/>
      <c r="X4973"/>
      <c r="Y4973"/>
      <c r="Z4973"/>
      <c r="AA4973"/>
      <c r="AB4973"/>
      <c r="AC4973"/>
      <c r="AD4973"/>
      <c r="AE4973"/>
      <c r="AF4973"/>
      <c r="AG4973"/>
      <c r="AH4973"/>
      <c r="AI4973"/>
      <c r="AJ4973"/>
      <c r="AK4973"/>
      <c r="AL4973"/>
      <c r="AM4973"/>
      <c r="AN4973"/>
      <c r="AO4973"/>
      <c r="AP4973"/>
      <c r="AQ4973"/>
      <c r="AR4973"/>
      <c r="AS4973"/>
      <c r="AT4973"/>
      <c r="AU4973"/>
      <c r="AV4973"/>
      <c r="AW4973"/>
      <c r="AX4973"/>
      <c r="AY4973"/>
      <c r="AZ4973"/>
      <c r="BA4973"/>
      <c r="BB4973"/>
      <c r="BC4973"/>
      <c r="BD4973"/>
      <c r="BE4973"/>
      <c r="BF4973"/>
      <c r="BG4973"/>
      <c r="BH4973"/>
      <c r="BI4973"/>
      <c r="BJ4973"/>
      <c r="BK4973"/>
      <c r="BL4973"/>
      <c r="BM4973"/>
      <c r="BN4973"/>
      <c r="BO4973"/>
    </row>
    <row r="4974" spans="1:67" ht="15" x14ac:dyDescent="0.25">
      <c r="A4974" s="245" t="s">
        <v>2037</v>
      </c>
      <c r="B4974" s="245" t="s">
        <v>2036</v>
      </c>
      <c r="C4974" s="245" t="s">
        <v>2403</v>
      </c>
      <c r="D4974" s="245" t="s">
        <v>2402</v>
      </c>
      <c r="E4974" s="246" t="s">
        <v>44</v>
      </c>
      <c r="F4974" s="245" t="s">
        <v>44</v>
      </c>
      <c r="G4974" s="245" t="s">
        <v>2424</v>
      </c>
      <c r="H4974" s="245" t="s">
        <v>13055</v>
      </c>
      <c r="I4974" s="245" t="s">
        <v>24</v>
      </c>
      <c r="J4974" s="245" t="s">
        <v>569</v>
      </c>
      <c r="K4974" s="246" t="s">
        <v>24902</v>
      </c>
      <c r="L4974" s="245" t="s">
        <v>568</v>
      </c>
      <c r="M4974"/>
      <c r="N4974"/>
      <c r="O4974"/>
      <c r="P4974"/>
      <c r="Q4974"/>
      <c r="R4974"/>
      <c r="S4974"/>
      <c r="T4974"/>
      <c r="U4974"/>
      <c r="V4974"/>
      <c r="W4974"/>
      <c r="X4974"/>
      <c r="Y4974"/>
      <c r="Z4974"/>
      <c r="AA4974"/>
      <c r="AB4974"/>
      <c r="AC4974"/>
      <c r="AD4974"/>
      <c r="AE4974"/>
      <c r="AF4974"/>
      <c r="AG4974"/>
      <c r="AH4974"/>
      <c r="AI4974"/>
      <c r="AJ4974"/>
      <c r="AK4974"/>
      <c r="AL4974"/>
      <c r="AM4974"/>
      <c r="AN4974"/>
      <c r="AO4974"/>
      <c r="AP4974"/>
      <c r="AQ4974"/>
      <c r="AR4974"/>
      <c r="AS4974"/>
      <c r="AT4974"/>
      <c r="AU4974"/>
      <c r="AV4974"/>
      <c r="AW4974"/>
      <c r="AX4974"/>
      <c r="AY4974"/>
      <c r="AZ4974"/>
      <c r="BA4974"/>
      <c r="BB4974"/>
      <c r="BC4974"/>
      <c r="BD4974"/>
      <c r="BE4974"/>
      <c r="BF4974"/>
      <c r="BG4974"/>
      <c r="BH4974"/>
      <c r="BI4974"/>
      <c r="BJ4974"/>
      <c r="BK4974"/>
      <c r="BL4974"/>
      <c r="BM4974"/>
      <c r="BN4974"/>
      <c r="BO4974"/>
    </row>
    <row r="4975" spans="1:67" ht="15" x14ac:dyDescent="0.25">
      <c r="A4975" s="245" t="s">
        <v>2037</v>
      </c>
      <c r="B4975" s="245" t="s">
        <v>2036</v>
      </c>
      <c r="C4975" s="245" t="s">
        <v>2403</v>
      </c>
      <c r="D4975" s="245" t="s">
        <v>2402</v>
      </c>
      <c r="E4975" s="246" t="s">
        <v>44</v>
      </c>
      <c r="F4975" s="245" t="s">
        <v>44</v>
      </c>
      <c r="G4975" s="245" t="s">
        <v>2423</v>
      </c>
      <c r="H4975" s="245" t="s">
        <v>13056</v>
      </c>
      <c r="I4975" s="245" t="s">
        <v>24</v>
      </c>
      <c r="J4975" s="245" t="s">
        <v>569</v>
      </c>
      <c r="K4975" s="246" t="s">
        <v>24903</v>
      </c>
      <c r="L4975" s="245" t="s">
        <v>568</v>
      </c>
      <c r="M4975"/>
      <c r="N4975"/>
      <c r="O4975"/>
      <c r="P4975"/>
      <c r="Q4975"/>
      <c r="R4975"/>
      <c r="S4975"/>
      <c r="T4975"/>
      <c r="U4975"/>
      <c r="V4975"/>
      <c r="W4975"/>
      <c r="X4975"/>
      <c r="Y4975"/>
      <c r="Z4975"/>
      <c r="AA4975"/>
      <c r="AB4975"/>
      <c r="AC4975"/>
      <c r="AD4975"/>
      <c r="AE4975"/>
      <c r="AF4975"/>
      <c r="AG4975"/>
      <c r="AH4975"/>
      <c r="AI4975"/>
      <c r="AJ4975"/>
      <c r="AK4975"/>
      <c r="AL4975"/>
      <c r="AM4975"/>
      <c r="AN4975"/>
      <c r="AO4975"/>
      <c r="AP4975"/>
      <c r="AQ4975"/>
      <c r="AR4975"/>
      <c r="AS4975"/>
      <c r="AT4975"/>
      <c r="AU4975"/>
      <c r="AV4975"/>
      <c r="AW4975"/>
      <c r="AX4975"/>
      <c r="AY4975"/>
      <c r="AZ4975"/>
      <c r="BA4975"/>
      <c r="BB4975"/>
      <c r="BC4975"/>
      <c r="BD4975"/>
      <c r="BE4975"/>
      <c r="BF4975"/>
      <c r="BG4975"/>
      <c r="BH4975"/>
      <c r="BI4975"/>
      <c r="BJ4975"/>
      <c r="BK4975"/>
      <c r="BL4975"/>
      <c r="BM4975"/>
      <c r="BN4975"/>
      <c r="BO4975"/>
    </row>
    <row r="4976" spans="1:67" ht="15" x14ac:dyDescent="0.25">
      <c r="A4976" s="245" t="s">
        <v>2037</v>
      </c>
      <c r="B4976" s="245" t="s">
        <v>2036</v>
      </c>
      <c r="C4976" s="245" t="s">
        <v>2403</v>
      </c>
      <c r="D4976" s="245" t="s">
        <v>2402</v>
      </c>
      <c r="E4976" s="246" t="s">
        <v>44</v>
      </c>
      <c r="F4976" s="245" t="s">
        <v>44</v>
      </c>
      <c r="G4976" s="245" t="s">
        <v>2422</v>
      </c>
      <c r="H4976" s="245" t="s">
        <v>13057</v>
      </c>
      <c r="I4976" s="245" t="s">
        <v>24</v>
      </c>
      <c r="J4976" s="245" t="s">
        <v>569</v>
      </c>
      <c r="K4976" s="246" t="s">
        <v>24904</v>
      </c>
      <c r="L4976" s="245" t="s">
        <v>568</v>
      </c>
      <c r="M4976"/>
      <c r="N4976"/>
      <c r="O4976"/>
      <c r="P4976"/>
      <c r="Q4976"/>
      <c r="R4976"/>
      <c r="S4976"/>
      <c r="T4976"/>
      <c r="U4976"/>
      <c r="V4976"/>
      <c r="W4976"/>
      <c r="X4976"/>
      <c r="Y4976"/>
      <c r="Z4976"/>
      <c r="AA4976"/>
      <c r="AB4976"/>
      <c r="AC4976"/>
      <c r="AD4976"/>
      <c r="AE4976"/>
      <c r="AF4976"/>
      <c r="AG4976"/>
      <c r="AH4976"/>
      <c r="AI4976"/>
      <c r="AJ4976"/>
      <c r="AK4976"/>
      <c r="AL4976"/>
      <c r="AM4976"/>
      <c r="AN4976"/>
      <c r="AO4976"/>
      <c r="AP4976"/>
      <c r="AQ4976"/>
      <c r="AR4976"/>
      <c r="AS4976"/>
      <c r="AT4976"/>
      <c r="AU4976"/>
      <c r="AV4976"/>
      <c r="AW4976"/>
      <c r="AX4976"/>
      <c r="AY4976"/>
      <c r="AZ4976"/>
      <c r="BA4976"/>
      <c r="BB4976"/>
      <c r="BC4976"/>
      <c r="BD4976"/>
      <c r="BE4976"/>
      <c r="BF4976"/>
      <c r="BG4976"/>
      <c r="BH4976"/>
      <c r="BI4976"/>
      <c r="BJ4976"/>
      <c r="BK4976"/>
      <c r="BL4976"/>
      <c r="BM4976"/>
      <c r="BN4976"/>
      <c r="BO4976"/>
    </row>
    <row r="4977" spans="1:67" ht="15" x14ac:dyDescent="0.25">
      <c r="A4977" s="245" t="s">
        <v>2037</v>
      </c>
      <c r="B4977" s="245" t="s">
        <v>2036</v>
      </c>
      <c r="C4977" s="245" t="s">
        <v>2403</v>
      </c>
      <c r="D4977" s="245" t="s">
        <v>2402</v>
      </c>
      <c r="E4977" s="246" t="s">
        <v>44</v>
      </c>
      <c r="F4977" s="245" t="s">
        <v>44</v>
      </c>
      <c r="G4977" s="245" t="s">
        <v>2421</v>
      </c>
      <c r="H4977" s="245" t="s">
        <v>13058</v>
      </c>
      <c r="I4977" s="245" t="s">
        <v>24</v>
      </c>
      <c r="J4977" s="245" t="s">
        <v>569</v>
      </c>
      <c r="K4977" s="246" t="s">
        <v>24905</v>
      </c>
      <c r="L4977" s="245" t="s">
        <v>568</v>
      </c>
      <c r="M4977"/>
      <c r="N4977"/>
      <c r="O4977"/>
      <c r="P4977"/>
      <c r="Q4977"/>
      <c r="R4977"/>
      <c r="S4977"/>
      <c r="T4977"/>
      <c r="U4977"/>
      <c r="V4977"/>
      <c r="W4977"/>
      <c r="X4977"/>
      <c r="Y4977"/>
      <c r="Z4977"/>
      <c r="AA4977"/>
      <c r="AB4977"/>
      <c r="AC4977"/>
      <c r="AD4977"/>
      <c r="AE4977"/>
      <c r="AF4977"/>
      <c r="AG4977"/>
      <c r="AH4977"/>
      <c r="AI4977"/>
      <c r="AJ4977"/>
      <c r="AK4977"/>
      <c r="AL4977"/>
      <c r="AM4977"/>
      <c r="AN4977"/>
      <c r="AO4977"/>
      <c r="AP4977"/>
      <c r="AQ4977"/>
      <c r="AR4977"/>
      <c r="AS4977"/>
      <c r="AT4977"/>
      <c r="AU4977"/>
      <c r="AV4977"/>
      <c r="AW4977"/>
      <c r="AX4977"/>
      <c r="AY4977"/>
      <c r="AZ4977"/>
      <c r="BA4977"/>
      <c r="BB4977"/>
      <c r="BC4977"/>
      <c r="BD4977"/>
      <c r="BE4977"/>
      <c r="BF4977"/>
      <c r="BG4977"/>
      <c r="BH4977"/>
      <c r="BI4977"/>
      <c r="BJ4977"/>
      <c r="BK4977"/>
      <c r="BL4977"/>
      <c r="BM4977"/>
      <c r="BN4977"/>
      <c r="BO4977"/>
    </row>
    <row r="4978" spans="1:67" ht="15" x14ac:dyDescent="0.25">
      <c r="A4978" s="245" t="s">
        <v>2037</v>
      </c>
      <c r="B4978" s="245" t="s">
        <v>2036</v>
      </c>
      <c r="C4978" s="245" t="s">
        <v>2403</v>
      </c>
      <c r="D4978" s="245" t="s">
        <v>2402</v>
      </c>
      <c r="E4978" s="246" t="s">
        <v>44</v>
      </c>
      <c r="F4978" s="245" t="s">
        <v>44</v>
      </c>
      <c r="G4978" s="245" t="s">
        <v>2420</v>
      </c>
      <c r="H4978" s="245" t="s">
        <v>13059</v>
      </c>
      <c r="I4978" s="245" t="s">
        <v>24</v>
      </c>
      <c r="J4978" s="245" t="s">
        <v>569</v>
      </c>
      <c r="K4978" s="246" t="s">
        <v>24906</v>
      </c>
      <c r="L4978" s="245" t="s">
        <v>568</v>
      </c>
      <c r="M4978"/>
      <c r="N4978"/>
      <c r="O4978"/>
      <c r="P4978"/>
      <c r="Q4978"/>
      <c r="R4978"/>
      <c r="S4978"/>
      <c r="T4978"/>
      <c r="U4978"/>
      <c r="V4978"/>
      <c r="W4978"/>
      <c r="X4978"/>
      <c r="Y4978"/>
      <c r="Z4978"/>
      <c r="AA4978"/>
      <c r="AB4978"/>
      <c r="AC4978"/>
      <c r="AD4978"/>
      <c r="AE4978"/>
      <c r="AF4978"/>
      <c r="AG4978"/>
      <c r="AH4978"/>
      <c r="AI4978"/>
      <c r="AJ4978"/>
      <c r="AK4978"/>
      <c r="AL4978"/>
      <c r="AM4978"/>
      <c r="AN4978"/>
      <c r="AO4978"/>
      <c r="AP4978"/>
      <c r="AQ4978"/>
      <c r="AR4978"/>
      <c r="AS4978"/>
      <c r="AT4978"/>
      <c r="AU4978"/>
      <c r="AV4978"/>
      <c r="AW4978"/>
      <c r="AX4978"/>
      <c r="AY4978"/>
      <c r="AZ4978"/>
      <c r="BA4978"/>
      <c r="BB4978"/>
      <c r="BC4978"/>
      <c r="BD4978"/>
      <c r="BE4978"/>
      <c r="BF4978"/>
      <c r="BG4978"/>
      <c r="BH4978"/>
      <c r="BI4978"/>
      <c r="BJ4978"/>
      <c r="BK4978"/>
      <c r="BL4978"/>
      <c r="BM4978"/>
      <c r="BN4978"/>
      <c r="BO4978"/>
    </row>
    <row r="4979" spans="1:67" ht="15" x14ac:dyDescent="0.25">
      <c r="A4979" s="245" t="s">
        <v>2037</v>
      </c>
      <c r="B4979" s="245" t="s">
        <v>2036</v>
      </c>
      <c r="C4979" s="245" t="s">
        <v>2403</v>
      </c>
      <c r="D4979" s="245" t="s">
        <v>2402</v>
      </c>
      <c r="E4979" s="246" t="s">
        <v>44</v>
      </c>
      <c r="F4979" s="245" t="s">
        <v>44</v>
      </c>
      <c r="G4979" s="245" t="s">
        <v>2419</v>
      </c>
      <c r="H4979" s="245" t="s">
        <v>13060</v>
      </c>
      <c r="I4979" s="245" t="s">
        <v>24</v>
      </c>
      <c r="J4979" s="245" t="s">
        <v>569</v>
      </c>
      <c r="K4979" s="246" t="s">
        <v>24907</v>
      </c>
      <c r="L4979" s="245" t="s">
        <v>568</v>
      </c>
      <c r="M4979"/>
      <c r="N4979"/>
      <c r="O4979"/>
      <c r="P4979"/>
      <c r="Q4979"/>
      <c r="R4979"/>
      <c r="S4979"/>
      <c r="T4979"/>
      <c r="U4979"/>
      <c r="V4979"/>
      <c r="W4979"/>
      <c r="X4979"/>
      <c r="Y4979"/>
      <c r="Z4979"/>
      <c r="AA4979"/>
      <c r="AB4979"/>
      <c r="AC4979"/>
      <c r="AD4979"/>
      <c r="AE4979"/>
      <c r="AF4979"/>
      <c r="AG4979"/>
      <c r="AH4979"/>
      <c r="AI4979"/>
      <c r="AJ4979"/>
      <c r="AK4979"/>
      <c r="AL4979"/>
      <c r="AM4979"/>
      <c r="AN4979"/>
      <c r="AO4979"/>
      <c r="AP4979"/>
      <c r="AQ4979"/>
      <c r="AR4979"/>
      <c r="AS4979"/>
      <c r="AT4979"/>
      <c r="AU4979"/>
      <c r="AV4979"/>
      <c r="AW4979"/>
      <c r="AX4979"/>
      <c r="AY4979"/>
      <c r="AZ4979"/>
      <c r="BA4979"/>
      <c r="BB4979"/>
      <c r="BC4979"/>
      <c r="BD4979"/>
      <c r="BE4979"/>
      <c r="BF4979"/>
      <c r="BG4979"/>
      <c r="BH4979"/>
      <c r="BI4979"/>
      <c r="BJ4979"/>
      <c r="BK4979"/>
      <c r="BL4979"/>
      <c r="BM4979"/>
      <c r="BN4979"/>
      <c r="BO4979"/>
    </row>
    <row r="4980" spans="1:67" ht="15" x14ac:dyDescent="0.25">
      <c r="A4980" s="245" t="s">
        <v>2037</v>
      </c>
      <c r="B4980" s="245" t="s">
        <v>2036</v>
      </c>
      <c r="C4980" s="245" t="s">
        <v>2403</v>
      </c>
      <c r="D4980" s="245" t="s">
        <v>2402</v>
      </c>
      <c r="E4980" s="246" t="s">
        <v>44</v>
      </c>
      <c r="F4980" s="245" t="s">
        <v>44</v>
      </c>
      <c r="G4980" s="245" t="s">
        <v>2418</v>
      </c>
      <c r="H4980" s="245" t="s">
        <v>13062</v>
      </c>
      <c r="I4980" s="245" t="s">
        <v>24</v>
      </c>
      <c r="J4980" s="245" t="s">
        <v>569</v>
      </c>
      <c r="K4980" s="246" t="s">
        <v>24908</v>
      </c>
      <c r="L4980" s="245" t="s">
        <v>568</v>
      </c>
      <c r="M4980"/>
      <c r="N4980"/>
      <c r="O4980"/>
      <c r="P4980"/>
      <c r="Q4980"/>
      <c r="R4980"/>
      <c r="S4980"/>
      <c r="T4980"/>
      <c r="U4980"/>
      <c r="V4980"/>
      <c r="W4980"/>
      <c r="X4980"/>
      <c r="Y4980"/>
      <c r="Z4980"/>
      <c r="AA4980"/>
      <c r="AB4980"/>
      <c r="AC4980"/>
      <c r="AD4980"/>
      <c r="AE4980"/>
      <c r="AF4980"/>
      <c r="AG4980"/>
      <c r="AH4980"/>
      <c r="AI4980"/>
      <c r="AJ4980"/>
      <c r="AK4980"/>
      <c r="AL4980"/>
      <c r="AM4980"/>
      <c r="AN4980"/>
      <c r="AO4980"/>
      <c r="AP4980"/>
      <c r="AQ4980"/>
      <c r="AR4980"/>
      <c r="AS4980"/>
      <c r="AT4980"/>
      <c r="AU4980"/>
      <c r="AV4980"/>
      <c r="AW4980"/>
      <c r="AX4980"/>
      <c r="AY4980"/>
      <c r="AZ4980"/>
      <c r="BA4980"/>
      <c r="BB4980"/>
      <c r="BC4980"/>
      <c r="BD4980"/>
      <c r="BE4980"/>
      <c r="BF4980"/>
      <c r="BG4980"/>
      <c r="BH4980"/>
      <c r="BI4980"/>
      <c r="BJ4980"/>
      <c r="BK4980"/>
      <c r="BL4980"/>
      <c r="BM4980"/>
      <c r="BN4980"/>
      <c r="BO4980"/>
    </row>
    <row r="4981" spans="1:67" ht="15" x14ac:dyDescent="0.25">
      <c r="A4981" s="245" t="s">
        <v>2037</v>
      </c>
      <c r="B4981" s="245" t="s">
        <v>2036</v>
      </c>
      <c r="C4981" s="245" t="s">
        <v>2403</v>
      </c>
      <c r="D4981" s="245" t="s">
        <v>2402</v>
      </c>
      <c r="E4981" s="246" t="s">
        <v>44</v>
      </c>
      <c r="F4981" s="245" t="s">
        <v>44</v>
      </c>
      <c r="G4981" s="245" t="s">
        <v>2417</v>
      </c>
      <c r="H4981" s="245" t="s">
        <v>13063</v>
      </c>
      <c r="I4981" s="245" t="s">
        <v>24</v>
      </c>
      <c r="J4981" s="245" t="s">
        <v>569</v>
      </c>
      <c r="K4981" s="246" t="s">
        <v>24909</v>
      </c>
      <c r="L4981" s="245" t="s">
        <v>568</v>
      </c>
      <c r="M4981"/>
      <c r="N4981"/>
      <c r="O4981"/>
      <c r="P4981"/>
      <c r="Q4981"/>
      <c r="R4981"/>
      <c r="S4981"/>
      <c r="T4981"/>
      <c r="U4981"/>
      <c r="V4981"/>
      <c r="W4981"/>
      <c r="X4981"/>
      <c r="Y4981"/>
      <c r="Z4981"/>
      <c r="AA4981"/>
      <c r="AB4981"/>
      <c r="AC4981"/>
      <c r="AD4981"/>
      <c r="AE4981"/>
      <c r="AF4981"/>
      <c r="AG4981"/>
      <c r="AH4981"/>
      <c r="AI4981"/>
      <c r="AJ4981"/>
      <c r="AK4981"/>
      <c r="AL4981"/>
      <c r="AM4981"/>
      <c r="AN4981"/>
      <c r="AO4981"/>
      <c r="AP4981"/>
      <c r="AQ4981"/>
      <c r="AR4981"/>
      <c r="AS4981"/>
      <c r="AT4981"/>
      <c r="AU4981"/>
      <c r="AV4981"/>
      <c r="AW4981"/>
      <c r="AX4981"/>
      <c r="AY4981"/>
      <c r="AZ4981"/>
      <c r="BA4981"/>
      <c r="BB4981"/>
      <c r="BC4981"/>
      <c r="BD4981"/>
      <c r="BE4981"/>
      <c r="BF4981"/>
      <c r="BG4981"/>
      <c r="BH4981"/>
      <c r="BI4981"/>
      <c r="BJ4981"/>
      <c r="BK4981"/>
      <c r="BL4981"/>
      <c r="BM4981"/>
      <c r="BN4981"/>
      <c r="BO4981"/>
    </row>
    <row r="4982" spans="1:67" ht="15" x14ac:dyDescent="0.25">
      <c r="A4982" s="245" t="s">
        <v>2037</v>
      </c>
      <c r="B4982" s="245" t="s">
        <v>2036</v>
      </c>
      <c r="C4982" s="245" t="s">
        <v>2403</v>
      </c>
      <c r="D4982" s="245" t="s">
        <v>2402</v>
      </c>
      <c r="E4982" s="246" t="s">
        <v>44</v>
      </c>
      <c r="F4982" s="245" t="s">
        <v>44</v>
      </c>
      <c r="G4982" s="245" t="s">
        <v>2416</v>
      </c>
      <c r="H4982" s="245" t="s">
        <v>13064</v>
      </c>
      <c r="I4982" s="245" t="s">
        <v>24</v>
      </c>
      <c r="J4982" s="245" t="s">
        <v>569</v>
      </c>
      <c r="K4982" s="246" t="s">
        <v>24910</v>
      </c>
      <c r="L4982" s="245" t="s">
        <v>568</v>
      </c>
      <c r="M4982"/>
      <c r="N4982"/>
      <c r="O4982"/>
      <c r="P4982"/>
      <c r="Q4982"/>
      <c r="R4982"/>
      <c r="S4982"/>
      <c r="T4982"/>
      <c r="U4982"/>
      <c r="V4982"/>
      <c r="W4982"/>
      <c r="X4982"/>
      <c r="Y4982"/>
      <c r="Z4982"/>
      <c r="AA4982"/>
      <c r="AB4982"/>
      <c r="AC4982"/>
      <c r="AD4982"/>
      <c r="AE4982"/>
      <c r="AF4982"/>
      <c r="AG4982"/>
      <c r="AH4982"/>
      <c r="AI4982"/>
      <c r="AJ4982"/>
      <c r="AK4982"/>
      <c r="AL4982"/>
      <c r="AM4982"/>
      <c r="AN4982"/>
      <c r="AO4982"/>
      <c r="AP4982"/>
      <c r="AQ4982"/>
      <c r="AR4982"/>
      <c r="AS4982"/>
      <c r="AT4982"/>
      <c r="AU4982"/>
      <c r="AV4982"/>
      <c r="AW4982"/>
      <c r="AX4982"/>
      <c r="AY4982"/>
      <c r="AZ4982"/>
      <c r="BA4982"/>
      <c r="BB4982"/>
      <c r="BC4982"/>
      <c r="BD4982"/>
      <c r="BE4982"/>
      <c r="BF4982"/>
      <c r="BG4982"/>
      <c r="BH4982"/>
      <c r="BI4982"/>
      <c r="BJ4982"/>
      <c r="BK4982"/>
      <c r="BL4982"/>
      <c r="BM4982"/>
      <c r="BN4982"/>
      <c r="BO4982"/>
    </row>
    <row r="4983" spans="1:67" ht="15" x14ac:dyDescent="0.25">
      <c r="A4983" s="245" t="s">
        <v>2037</v>
      </c>
      <c r="B4983" s="245" t="s">
        <v>2036</v>
      </c>
      <c r="C4983" s="245" t="s">
        <v>2403</v>
      </c>
      <c r="D4983" s="245" t="s">
        <v>2402</v>
      </c>
      <c r="E4983" s="246" t="s">
        <v>44</v>
      </c>
      <c r="F4983" s="245" t="s">
        <v>44</v>
      </c>
      <c r="G4983" s="245" t="s">
        <v>2415</v>
      </c>
      <c r="H4983" s="245" t="s">
        <v>13065</v>
      </c>
      <c r="I4983" s="245" t="s">
        <v>24</v>
      </c>
      <c r="J4983" s="245" t="s">
        <v>569</v>
      </c>
      <c r="K4983" s="246" t="s">
        <v>24911</v>
      </c>
      <c r="L4983" s="245" t="s">
        <v>568</v>
      </c>
      <c r="M4983"/>
      <c r="N4983"/>
      <c r="O4983"/>
      <c r="P4983"/>
      <c r="Q4983"/>
      <c r="R4983"/>
      <c r="S4983"/>
      <c r="T4983"/>
      <c r="U4983"/>
      <c r="V4983"/>
      <c r="W4983"/>
      <c r="X4983"/>
      <c r="Y4983"/>
      <c r="Z4983"/>
      <c r="AA4983"/>
      <c r="AB4983"/>
      <c r="AC4983"/>
      <c r="AD4983"/>
      <c r="AE4983"/>
      <c r="AF4983"/>
      <c r="AG4983"/>
      <c r="AH4983"/>
      <c r="AI4983"/>
      <c r="AJ4983"/>
      <c r="AK4983"/>
      <c r="AL4983"/>
      <c r="AM4983"/>
      <c r="AN4983"/>
      <c r="AO4983"/>
      <c r="AP4983"/>
      <c r="AQ4983"/>
      <c r="AR4983"/>
      <c r="AS4983"/>
      <c r="AT4983"/>
      <c r="AU4983"/>
      <c r="AV4983"/>
      <c r="AW4983"/>
      <c r="AX4983"/>
      <c r="AY4983"/>
      <c r="AZ4983"/>
      <c r="BA4983"/>
      <c r="BB4983"/>
      <c r="BC4983"/>
      <c r="BD4983"/>
      <c r="BE4983"/>
      <c r="BF4983"/>
      <c r="BG4983"/>
      <c r="BH4983"/>
      <c r="BI4983"/>
      <c r="BJ4983"/>
      <c r="BK4983"/>
      <c r="BL4983"/>
      <c r="BM4983"/>
      <c r="BN4983"/>
      <c r="BO4983"/>
    </row>
    <row r="4984" spans="1:67" ht="15" x14ac:dyDescent="0.25">
      <c r="A4984" s="245" t="s">
        <v>2037</v>
      </c>
      <c r="B4984" s="245" t="s">
        <v>2036</v>
      </c>
      <c r="C4984" s="245" t="s">
        <v>2403</v>
      </c>
      <c r="D4984" s="245" t="s">
        <v>2402</v>
      </c>
      <c r="E4984" s="246" t="s">
        <v>44</v>
      </c>
      <c r="F4984" s="245" t="s">
        <v>44</v>
      </c>
      <c r="G4984" s="245" t="s">
        <v>2414</v>
      </c>
      <c r="H4984" s="245" t="s">
        <v>13066</v>
      </c>
      <c r="I4984" s="245" t="s">
        <v>24</v>
      </c>
      <c r="J4984" s="245" t="s">
        <v>569</v>
      </c>
      <c r="K4984" s="246" t="s">
        <v>24912</v>
      </c>
      <c r="L4984" s="245" t="s">
        <v>568</v>
      </c>
      <c r="M4984"/>
      <c r="N4984"/>
      <c r="O4984"/>
      <c r="P4984"/>
      <c r="Q4984"/>
      <c r="R4984"/>
      <c r="S4984"/>
      <c r="T4984"/>
      <c r="U4984"/>
      <c r="V4984"/>
      <c r="W4984"/>
      <c r="X4984"/>
      <c r="Y4984"/>
      <c r="Z4984"/>
      <c r="AA4984"/>
      <c r="AB4984"/>
      <c r="AC4984"/>
      <c r="AD4984"/>
      <c r="AE4984"/>
      <c r="AF4984"/>
      <c r="AG4984"/>
      <c r="AH4984"/>
      <c r="AI4984"/>
      <c r="AJ4984"/>
      <c r="AK4984"/>
      <c r="AL4984"/>
      <c r="AM4984"/>
      <c r="AN4984"/>
      <c r="AO4984"/>
      <c r="AP4984"/>
      <c r="AQ4984"/>
      <c r="AR4984"/>
      <c r="AS4984"/>
      <c r="AT4984"/>
      <c r="AU4984"/>
      <c r="AV4984"/>
      <c r="AW4984"/>
      <c r="AX4984"/>
      <c r="AY4984"/>
      <c r="AZ4984"/>
      <c r="BA4984"/>
      <c r="BB4984"/>
      <c r="BC4984"/>
      <c r="BD4984"/>
      <c r="BE4984"/>
      <c r="BF4984"/>
      <c r="BG4984"/>
      <c r="BH4984"/>
      <c r="BI4984"/>
      <c r="BJ4984"/>
      <c r="BK4984"/>
      <c r="BL4984"/>
      <c r="BM4984"/>
      <c r="BN4984"/>
      <c r="BO4984"/>
    </row>
    <row r="4985" spans="1:67" ht="15" x14ac:dyDescent="0.25">
      <c r="A4985" s="245" t="s">
        <v>2037</v>
      </c>
      <c r="B4985" s="245" t="s">
        <v>2036</v>
      </c>
      <c r="C4985" s="245" t="s">
        <v>2403</v>
      </c>
      <c r="D4985" s="245" t="s">
        <v>2402</v>
      </c>
      <c r="E4985" s="246" t="s">
        <v>44</v>
      </c>
      <c r="F4985" s="245" t="s">
        <v>44</v>
      </c>
      <c r="G4985" s="245" t="s">
        <v>2413</v>
      </c>
      <c r="H4985" s="245" t="s">
        <v>13067</v>
      </c>
      <c r="I4985" s="245" t="s">
        <v>24</v>
      </c>
      <c r="J4985" s="245" t="s">
        <v>569</v>
      </c>
      <c r="K4985" s="246" t="s">
        <v>24913</v>
      </c>
      <c r="L4985" s="245" t="s">
        <v>568</v>
      </c>
      <c r="M4985"/>
      <c r="N4985"/>
      <c r="O4985"/>
      <c r="P4985"/>
      <c r="Q4985"/>
      <c r="R4985"/>
      <c r="S4985"/>
      <c r="T4985"/>
      <c r="U4985"/>
      <c r="V4985"/>
      <c r="W4985"/>
      <c r="X4985"/>
      <c r="Y4985"/>
      <c r="Z4985"/>
      <c r="AA4985"/>
      <c r="AB4985"/>
      <c r="AC4985"/>
      <c r="AD4985"/>
      <c r="AE4985"/>
      <c r="AF4985"/>
      <c r="AG4985"/>
      <c r="AH4985"/>
      <c r="AI4985"/>
      <c r="AJ4985"/>
      <c r="AK4985"/>
      <c r="AL4985"/>
      <c r="AM4985"/>
      <c r="AN4985"/>
      <c r="AO4985"/>
      <c r="AP4985"/>
      <c r="AQ4985"/>
      <c r="AR4985"/>
      <c r="AS4985"/>
      <c r="AT4985"/>
      <c r="AU4985"/>
      <c r="AV4985"/>
      <c r="AW4985"/>
      <c r="AX4985"/>
      <c r="AY4985"/>
      <c r="AZ4985"/>
      <c r="BA4985"/>
      <c r="BB4985"/>
      <c r="BC4985"/>
      <c r="BD4985"/>
      <c r="BE4985"/>
      <c r="BF4985"/>
      <c r="BG4985"/>
      <c r="BH4985"/>
      <c r="BI4985"/>
      <c r="BJ4985"/>
      <c r="BK4985"/>
      <c r="BL4985"/>
      <c r="BM4985"/>
      <c r="BN4985"/>
      <c r="BO4985"/>
    </row>
    <row r="4986" spans="1:67" ht="15" x14ac:dyDescent="0.25">
      <c r="A4986" s="245" t="s">
        <v>2037</v>
      </c>
      <c r="B4986" s="245" t="s">
        <v>2036</v>
      </c>
      <c r="C4986" s="245" t="s">
        <v>2403</v>
      </c>
      <c r="D4986" s="245" t="s">
        <v>2402</v>
      </c>
      <c r="E4986" s="246" t="s">
        <v>44</v>
      </c>
      <c r="F4986" s="245" t="s">
        <v>44</v>
      </c>
      <c r="G4986" s="245" t="s">
        <v>2412</v>
      </c>
      <c r="H4986" s="245" t="s">
        <v>13068</v>
      </c>
      <c r="I4986" s="245" t="s">
        <v>24</v>
      </c>
      <c r="J4986" s="245" t="s">
        <v>569</v>
      </c>
      <c r="K4986" s="246" t="s">
        <v>24914</v>
      </c>
      <c r="L4986" s="245" t="s">
        <v>568</v>
      </c>
      <c r="M4986"/>
      <c r="N4986"/>
      <c r="O4986"/>
      <c r="P4986"/>
      <c r="Q4986"/>
      <c r="R4986"/>
      <c r="S4986"/>
      <c r="T4986"/>
      <c r="U4986"/>
      <c r="V4986"/>
      <c r="W4986"/>
      <c r="X4986"/>
      <c r="Y4986"/>
      <c r="Z4986"/>
      <c r="AA4986"/>
      <c r="AB4986"/>
      <c r="AC4986"/>
      <c r="AD4986"/>
      <c r="AE4986"/>
      <c r="AF4986"/>
      <c r="AG4986"/>
      <c r="AH4986"/>
      <c r="AI4986"/>
      <c r="AJ4986"/>
      <c r="AK4986"/>
      <c r="AL4986"/>
      <c r="AM4986"/>
      <c r="AN4986"/>
      <c r="AO4986"/>
      <c r="AP4986"/>
      <c r="AQ4986"/>
      <c r="AR4986"/>
      <c r="AS4986"/>
      <c r="AT4986"/>
      <c r="AU4986"/>
      <c r="AV4986"/>
      <c r="AW4986"/>
      <c r="AX4986"/>
      <c r="AY4986"/>
      <c r="AZ4986"/>
      <c r="BA4986"/>
      <c r="BB4986"/>
      <c r="BC4986"/>
      <c r="BD4986"/>
      <c r="BE4986"/>
      <c r="BF4986"/>
      <c r="BG4986"/>
      <c r="BH4986"/>
      <c r="BI4986"/>
      <c r="BJ4986"/>
      <c r="BK4986"/>
      <c r="BL4986"/>
      <c r="BM4986"/>
      <c r="BN4986"/>
      <c r="BO4986"/>
    </row>
    <row r="4987" spans="1:67" ht="15" x14ac:dyDescent="0.25">
      <c r="A4987" s="245" t="s">
        <v>2037</v>
      </c>
      <c r="B4987" s="245" t="s">
        <v>2036</v>
      </c>
      <c r="C4987" s="245" t="s">
        <v>2403</v>
      </c>
      <c r="D4987" s="245" t="s">
        <v>2402</v>
      </c>
      <c r="E4987" s="246" t="s">
        <v>44</v>
      </c>
      <c r="F4987" s="245" t="s">
        <v>44</v>
      </c>
      <c r="G4987" s="245" t="s">
        <v>2411</v>
      </c>
      <c r="H4987" s="245" t="s">
        <v>13069</v>
      </c>
      <c r="I4987" s="245" t="s">
        <v>24</v>
      </c>
      <c r="J4987" s="245" t="s">
        <v>569</v>
      </c>
      <c r="K4987" s="246" t="s">
        <v>24915</v>
      </c>
      <c r="L4987" s="245" t="s">
        <v>568</v>
      </c>
      <c r="M4987"/>
      <c r="N4987"/>
      <c r="O4987"/>
      <c r="P4987"/>
      <c r="Q4987"/>
      <c r="R4987"/>
      <c r="S4987"/>
      <c r="T4987"/>
      <c r="U4987"/>
      <c r="V4987"/>
      <c r="W4987"/>
      <c r="X4987"/>
      <c r="Y4987"/>
      <c r="Z4987"/>
      <c r="AA4987"/>
      <c r="AB4987"/>
      <c r="AC4987"/>
      <c r="AD4987"/>
      <c r="AE4987"/>
      <c r="AF4987"/>
      <c r="AG4987"/>
      <c r="AH4987"/>
      <c r="AI4987"/>
      <c r="AJ4987"/>
      <c r="AK4987"/>
      <c r="AL4987"/>
      <c r="AM4987"/>
      <c r="AN4987"/>
      <c r="AO4987"/>
      <c r="AP4987"/>
      <c r="AQ4987"/>
      <c r="AR4987"/>
      <c r="AS4987"/>
      <c r="AT4987"/>
      <c r="AU4987"/>
      <c r="AV4987"/>
      <c r="AW4987"/>
      <c r="AX4987"/>
      <c r="AY4987"/>
      <c r="AZ4987"/>
      <c r="BA4987"/>
      <c r="BB4987"/>
      <c r="BC4987"/>
      <c r="BD4987"/>
      <c r="BE4987"/>
      <c r="BF4987"/>
      <c r="BG4987"/>
      <c r="BH4987"/>
      <c r="BI4987"/>
      <c r="BJ4987"/>
      <c r="BK4987"/>
      <c r="BL4987"/>
      <c r="BM4987"/>
      <c r="BN4987"/>
      <c r="BO4987"/>
    </row>
    <row r="4988" spans="1:67" ht="15" x14ac:dyDescent="0.25">
      <c r="A4988" s="245" t="s">
        <v>2037</v>
      </c>
      <c r="B4988" s="245" t="s">
        <v>2036</v>
      </c>
      <c r="C4988" s="245" t="s">
        <v>2403</v>
      </c>
      <c r="D4988" s="245" t="s">
        <v>2402</v>
      </c>
      <c r="E4988" s="246" t="s">
        <v>44</v>
      </c>
      <c r="F4988" s="245" t="s">
        <v>44</v>
      </c>
      <c r="G4988" s="245" t="s">
        <v>2410</v>
      </c>
      <c r="H4988" s="245" t="s">
        <v>13070</v>
      </c>
      <c r="I4988" s="245" t="s">
        <v>24</v>
      </c>
      <c r="J4988" s="245" t="s">
        <v>569</v>
      </c>
      <c r="K4988" s="246" t="s">
        <v>24689</v>
      </c>
      <c r="L4988" s="245" t="s">
        <v>568</v>
      </c>
      <c r="M4988"/>
      <c r="N4988"/>
      <c r="O4988"/>
      <c r="P4988"/>
      <c r="Q4988"/>
      <c r="R4988"/>
      <c r="S4988"/>
      <c r="T4988"/>
      <c r="U4988"/>
      <c r="V4988"/>
      <c r="W4988"/>
      <c r="X4988"/>
      <c r="Y4988"/>
      <c r="Z4988"/>
      <c r="AA4988"/>
      <c r="AB4988"/>
      <c r="AC4988"/>
      <c r="AD4988"/>
      <c r="AE4988"/>
      <c r="AF4988"/>
      <c r="AG4988"/>
      <c r="AH4988"/>
      <c r="AI4988"/>
      <c r="AJ4988"/>
      <c r="AK4988"/>
      <c r="AL4988"/>
      <c r="AM4988"/>
      <c r="AN4988"/>
      <c r="AO4988"/>
      <c r="AP4988"/>
      <c r="AQ4988"/>
      <c r="AR4988"/>
      <c r="AS4988"/>
      <c r="AT4988"/>
      <c r="AU4988"/>
      <c r="AV4988"/>
      <c r="AW4988"/>
      <c r="AX4988"/>
      <c r="AY4988"/>
      <c r="AZ4988"/>
      <c r="BA4988"/>
      <c r="BB4988"/>
      <c r="BC4988"/>
      <c r="BD4988"/>
      <c r="BE4988"/>
      <c r="BF4988"/>
      <c r="BG4988"/>
      <c r="BH4988"/>
      <c r="BI4988"/>
      <c r="BJ4988"/>
      <c r="BK4988"/>
      <c r="BL4988"/>
      <c r="BM4988"/>
      <c r="BN4988"/>
      <c r="BO4988"/>
    </row>
    <row r="4989" spans="1:67" ht="15" x14ac:dyDescent="0.25">
      <c r="A4989" s="245" t="s">
        <v>2037</v>
      </c>
      <c r="B4989" s="245" t="s">
        <v>2036</v>
      </c>
      <c r="C4989" s="245" t="s">
        <v>2403</v>
      </c>
      <c r="D4989" s="245" t="s">
        <v>2402</v>
      </c>
      <c r="E4989" s="246" t="s">
        <v>44</v>
      </c>
      <c r="F4989" s="245" t="s">
        <v>44</v>
      </c>
      <c r="G4989" s="245" t="s">
        <v>2409</v>
      </c>
      <c r="H4989" s="245" t="s">
        <v>13071</v>
      </c>
      <c r="I4989" s="245" t="s">
        <v>24</v>
      </c>
      <c r="J4989" s="245" t="s">
        <v>569</v>
      </c>
      <c r="K4989" s="246" t="s">
        <v>24287</v>
      </c>
      <c r="L4989" s="245" t="s">
        <v>568</v>
      </c>
      <c r="M4989"/>
      <c r="N4989"/>
      <c r="O4989"/>
      <c r="P4989"/>
      <c r="Q4989"/>
      <c r="R4989"/>
      <c r="S4989"/>
      <c r="T4989"/>
      <c r="U4989"/>
      <c r="V4989"/>
      <c r="W4989"/>
      <c r="X4989"/>
      <c r="Y4989"/>
      <c r="Z4989"/>
      <c r="AA4989"/>
      <c r="AB4989"/>
      <c r="AC4989"/>
      <c r="AD4989"/>
      <c r="AE4989"/>
      <c r="AF4989"/>
      <c r="AG4989"/>
      <c r="AH4989"/>
      <c r="AI4989"/>
      <c r="AJ4989"/>
      <c r="AK4989"/>
      <c r="AL4989"/>
      <c r="AM4989"/>
      <c r="AN4989"/>
      <c r="AO4989"/>
      <c r="AP4989"/>
      <c r="AQ4989"/>
      <c r="AR4989"/>
      <c r="AS4989"/>
      <c r="AT4989"/>
      <c r="AU4989"/>
      <c r="AV4989"/>
      <c r="AW4989"/>
      <c r="AX4989"/>
      <c r="AY4989"/>
      <c r="AZ4989"/>
      <c r="BA4989"/>
      <c r="BB4989"/>
      <c r="BC4989"/>
      <c r="BD4989"/>
      <c r="BE4989"/>
      <c r="BF4989"/>
      <c r="BG4989"/>
      <c r="BH4989"/>
      <c r="BI4989"/>
      <c r="BJ4989"/>
      <c r="BK4989"/>
      <c r="BL4989"/>
      <c r="BM4989"/>
      <c r="BN4989"/>
      <c r="BO4989"/>
    </row>
    <row r="4990" spans="1:67" ht="15" x14ac:dyDescent="0.25">
      <c r="A4990" s="245" t="s">
        <v>2037</v>
      </c>
      <c r="B4990" s="245" t="s">
        <v>2036</v>
      </c>
      <c r="C4990" s="245" t="s">
        <v>2403</v>
      </c>
      <c r="D4990" s="245" t="s">
        <v>2402</v>
      </c>
      <c r="E4990" s="246" t="s">
        <v>44</v>
      </c>
      <c r="F4990" s="245" t="s">
        <v>44</v>
      </c>
      <c r="G4990" s="245" t="s">
        <v>2408</v>
      </c>
      <c r="H4990" s="245" t="s">
        <v>13072</v>
      </c>
      <c r="I4990" s="245" t="s">
        <v>24</v>
      </c>
      <c r="J4990" s="245" t="s">
        <v>569</v>
      </c>
      <c r="K4990" s="246" t="s">
        <v>24916</v>
      </c>
      <c r="L4990" s="245" t="s">
        <v>568</v>
      </c>
      <c r="M4990"/>
      <c r="N4990"/>
      <c r="O4990"/>
      <c r="P4990"/>
      <c r="Q4990"/>
      <c r="R4990"/>
      <c r="S4990"/>
      <c r="T4990"/>
      <c r="U4990"/>
      <c r="V4990"/>
      <c r="W4990"/>
      <c r="X4990"/>
      <c r="Y4990"/>
      <c r="Z4990"/>
      <c r="AA4990"/>
      <c r="AB4990"/>
      <c r="AC4990"/>
      <c r="AD4990"/>
      <c r="AE4990"/>
      <c r="AF4990"/>
      <c r="AG4990"/>
      <c r="AH4990"/>
      <c r="AI4990"/>
      <c r="AJ4990"/>
      <c r="AK4990"/>
      <c r="AL4990"/>
      <c r="AM4990"/>
      <c r="AN4990"/>
      <c r="AO4990"/>
      <c r="AP4990"/>
      <c r="AQ4990"/>
      <c r="AR4990"/>
      <c r="AS4990"/>
      <c r="AT4990"/>
      <c r="AU4990"/>
      <c r="AV4990"/>
      <c r="AW4990"/>
      <c r="AX4990"/>
      <c r="AY4990"/>
      <c r="AZ4990"/>
      <c r="BA4990"/>
      <c r="BB4990"/>
      <c r="BC4990"/>
      <c r="BD4990"/>
      <c r="BE4990"/>
      <c r="BF4990"/>
      <c r="BG4990"/>
      <c r="BH4990"/>
      <c r="BI4990"/>
      <c r="BJ4990"/>
      <c r="BK4990"/>
      <c r="BL4990"/>
      <c r="BM4990"/>
      <c r="BN4990"/>
      <c r="BO4990"/>
    </row>
    <row r="4991" spans="1:67" ht="15" x14ac:dyDescent="0.25">
      <c r="A4991" s="245" t="s">
        <v>2037</v>
      </c>
      <c r="B4991" s="245" t="s">
        <v>2036</v>
      </c>
      <c r="C4991" s="245" t="s">
        <v>2403</v>
      </c>
      <c r="D4991" s="245" t="s">
        <v>2402</v>
      </c>
      <c r="E4991" s="246" t="s">
        <v>44</v>
      </c>
      <c r="F4991" s="245" t="s">
        <v>44</v>
      </c>
      <c r="G4991" s="245" t="s">
        <v>2407</v>
      </c>
      <c r="H4991" s="245" t="s">
        <v>13073</v>
      </c>
      <c r="I4991" s="245" t="s">
        <v>24</v>
      </c>
      <c r="J4991" s="245" t="s">
        <v>569</v>
      </c>
      <c r="K4991" s="246" t="s">
        <v>24917</v>
      </c>
      <c r="L4991" s="245" t="s">
        <v>568</v>
      </c>
      <c r="M4991"/>
      <c r="N4991"/>
      <c r="O4991"/>
      <c r="P4991"/>
      <c r="Q4991"/>
      <c r="R4991"/>
      <c r="S4991"/>
      <c r="T4991"/>
      <c r="U4991"/>
      <c r="V4991"/>
      <c r="W4991"/>
      <c r="X4991"/>
      <c r="Y4991"/>
      <c r="Z4991"/>
      <c r="AA4991"/>
      <c r="AB4991"/>
      <c r="AC4991"/>
      <c r="AD4991"/>
      <c r="AE4991"/>
      <c r="AF4991"/>
      <c r="AG4991"/>
      <c r="AH4991"/>
      <c r="AI4991"/>
      <c r="AJ4991"/>
      <c r="AK4991"/>
      <c r="AL4991"/>
      <c r="AM4991"/>
      <c r="AN4991"/>
      <c r="AO4991"/>
      <c r="AP4991"/>
      <c r="AQ4991"/>
      <c r="AR4991"/>
      <c r="AS4991"/>
      <c r="AT4991"/>
      <c r="AU4991"/>
      <c r="AV4991"/>
      <c r="AW4991"/>
      <c r="AX4991"/>
      <c r="AY4991"/>
      <c r="AZ4991"/>
      <c r="BA4991"/>
      <c r="BB4991"/>
      <c r="BC4991"/>
      <c r="BD4991"/>
      <c r="BE4991"/>
      <c r="BF4991"/>
      <c r="BG4991"/>
      <c r="BH4991"/>
      <c r="BI4991"/>
      <c r="BJ4991"/>
      <c r="BK4991"/>
      <c r="BL4991"/>
      <c r="BM4991"/>
      <c r="BN4991"/>
      <c r="BO4991"/>
    </row>
    <row r="4992" spans="1:67" ht="15" x14ac:dyDescent="0.25">
      <c r="A4992" s="245" t="s">
        <v>2037</v>
      </c>
      <c r="B4992" s="245" t="s">
        <v>2036</v>
      </c>
      <c r="C4992" s="245" t="s">
        <v>2403</v>
      </c>
      <c r="D4992" s="245" t="s">
        <v>2402</v>
      </c>
      <c r="E4992" s="246" t="s">
        <v>44</v>
      </c>
      <c r="F4992" s="245" t="s">
        <v>44</v>
      </c>
      <c r="G4992" s="245" t="s">
        <v>2406</v>
      </c>
      <c r="H4992" s="245" t="s">
        <v>13074</v>
      </c>
      <c r="I4992" s="245" t="s">
        <v>24</v>
      </c>
      <c r="J4992" s="245" t="s">
        <v>569</v>
      </c>
      <c r="K4992" s="246" t="s">
        <v>24918</v>
      </c>
      <c r="L4992" s="245" t="s">
        <v>568</v>
      </c>
      <c r="M4992"/>
      <c r="N4992"/>
      <c r="O4992"/>
      <c r="P4992"/>
      <c r="Q4992"/>
      <c r="R4992"/>
      <c r="S4992"/>
      <c r="T4992"/>
      <c r="U4992"/>
      <c r="V4992"/>
      <c r="W4992"/>
      <c r="X4992"/>
      <c r="Y4992"/>
      <c r="Z4992"/>
      <c r="AA4992"/>
      <c r="AB4992"/>
      <c r="AC4992"/>
      <c r="AD4992"/>
      <c r="AE4992"/>
      <c r="AF4992"/>
      <c r="AG4992"/>
      <c r="AH4992"/>
      <c r="AI4992"/>
      <c r="AJ4992"/>
      <c r="AK4992"/>
      <c r="AL4992"/>
      <c r="AM4992"/>
      <c r="AN4992"/>
      <c r="AO4992"/>
      <c r="AP4992"/>
      <c r="AQ4992"/>
      <c r="AR4992"/>
      <c r="AS4992"/>
      <c r="AT4992"/>
      <c r="AU4992"/>
      <c r="AV4992"/>
      <c r="AW4992"/>
      <c r="AX4992"/>
      <c r="AY4992"/>
      <c r="AZ4992"/>
      <c r="BA4992"/>
      <c r="BB4992"/>
      <c r="BC4992"/>
      <c r="BD4992"/>
      <c r="BE4992"/>
      <c r="BF4992"/>
      <c r="BG4992"/>
      <c r="BH4992"/>
      <c r="BI4992"/>
      <c r="BJ4992"/>
      <c r="BK4992"/>
      <c r="BL4992"/>
      <c r="BM4992"/>
      <c r="BN4992"/>
      <c r="BO4992"/>
    </row>
    <row r="4993" spans="1:67" ht="15" x14ac:dyDescent="0.25">
      <c r="A4993" s="245" t="s">
        <v>2037</v>
      </c>
      <c r="B4993" s="245" t="s">
        <v>2036</v>
      </c>
      <c r="C4993" s="245" t="s">
        <v>2403</v>
      </c>
      <c r="D4993" s="245" t="s">
        <v>2402</v>
      </c>
      <c r="E4993" s="246" t="s">
        <v>44</v>
      </c>
      <c r="F4993" s="245" t="s">
        <v>44</v>
      </c>
      <c r="G4993" s="245" t="s">
        <v>2405</v>
      </c>
      <c r="H4993" s="245" t="s">
        <v>13075</v>
      </c>
      <c r="I4993" s="245" t="s">
        <v>24</v>
      </c>
      <c r="J4993" s="245" t="s">
        <v>569</v>
      </c>
      <c r="K4993" s="246" t="s">
        <v>24919</v>
      </c>
      <c r="L4993" s="245" t="s">
        <v>568</v>
      </c>
      <c r="M4993"/>
      <c r="N4993"/>
      <c r="O4993"/>
      <c r="P4993"/>
      <c r="Q4993"/>
      <c r="R4993"/>
      <c r="S4993"/>
      <c r="T4993"/>
      <c r="U4993"/>
      <c r="V4993"/>
      <c r="W4993"/>
      <c r="X4993"/>
      <c r="Y4993"/>
      <c r="Z4993"/>
      <c r="AA4993"/>
      <c r="AB4993"/>
      <c r="AC4993"/>
      <c r="AD4993"/>
      <c r="AE4993"/>
      <c r="AF4993"/>
      <c r="AG4993"/>
      <c r="AH4993"/>
      <c r="AI4993"/>
      <c r="AJ4993"/>
      <c r="AK4993"/>
      <c r="AL4993"/>
      <c r="AM4993"/>
      <c r="AN4993"/>
      <c r="AO4993"/>
      <c r="AP4993"/>
      <c r="AQ4993"/>
      <c r="AR4993"/>
      <c r="AS4993"/>
      <c r="AT4993"/>
      <c r="AU4993"/>
      <c r="AV4993"/>
      <c r="AW4993"/>
      <c r="AX4993"/>
      <c r="AY4993"/>
      <c r="AZ4993"/>
      <c r="BA4993"/>
      <c r="BB4993"/>
      <c r="BC4993"/>
      <c r="BD4993"/>
      <c r="BE4993"/>
      <c r="BF4993"/>
      <c r="BG4993"/>
      <c r="BH4993"/>
      <c r="BI4993"/>
      <c r="BJ4993"/>
      <c r="BK4993"/>
      <c r="BL4993"/>
      <c r="BM4993"/>
      <c r="BN4993"/>
      <c r="BO4993"/>
    </row>
    <row r="4994" spans="1:67" ht="15" x14ac:dyDescent="0.25">
      <c r="A4994" s="245" t="s">
        <v>2037</v>
      </c>
      <c r="B4994" s="245" t="s">
        <v>2036</v>
      </c>
      <c r="C4994" s="245" t="s">
        <v>2403</v>
      </c>
      <c r="D4994" s="245" t="s">
        <v>2402</v>
      </c>
      <c r="E4994" s="246" t="s">
        <v>44</v>
      </c>
      <c r="F4994" s="245" t="s">
        <v>44</v>
      </c>
      <c r="G4994" s="245" t="s">
        <v>2404</v>
      </c>
      <c r="H4994" s="245" t="s">
        <v>13076</v>
      </c>
      <c r="I4994" s="245" t="s">
        <v>24</v>
      </c>
      <c r="J4994" s="245" t="s">
        <v>569</v>
      </c>
      <c r="K4994" s="246" t="s">
        <v>24920</v>
      </c>
      <c r="L4994" s="245" t="s">
        <v>568</v>
      </c>
      <c r="M4994"/>
      <c r="N4994"/>
      <c r="O4994"/>
      <c r="P4994"/>
      <c r="Q4994"/>
      <c r="R4994"/>
      <c r="S4994"/>
      <c r="T4994"/>
      <c r="U4994"/>
      <c r="V4994"/>
      <c r="W4994"/>
      <c r="X4994"/>
      <c r="Y4994"/>
      <c r="Z4994"/>
      <c r="AA4994"/>
      <c r="AB4994"/>
      <c r="AC4994"/>
      <c r="AD4994"/>
      <c r="AE4994"/>
      <c r="AF4994"/>
      <c r="AG4994"/>
      <c r="AH4994"/>
      <c r="AI4994"/>
      <c r="AJ4994"/>
      <c r="AK4994"/>
      <c r="AL4994"/>
      <c r="AM4994"/>
      <c r="AN4994"/>
      <c r="AO4994"/>
      <c r="AP4994"/>
      <c r="AQ4994"/>
      <c r="AR4994"/>
      <c r="AS4994"/>
      <c r="AT4994"/>
      <c r="AU4994"/>
      <c r="AV4994"/>
      <c r="AW4994"/>
      <c r="AX4994"/>
      <c r="AY4994"/>
      <c r="AZ4994"/>
      <c r="BA4994"/>
      <c r="BB4994"/>
      <c r="BC4994"/>
      <c r="BD4994"/>
      <c r="BE4994"/>
      <c r="BF4994"/>
      <c r="BG4994"/>
      <c r="BH4994"/>
      <c r="BI4994"/>
      <c r="BJ4994"/>
      <c r="BK4994"/>
      <c r="BL4994"/>
      <c r="BM4994"/>
      <c r="BN4994"/>
      <c r="BO4994"/>
    </row>
    <row r="4995" spans="1:67" ht="15" x14ac:dyDescent="0.25">
      <c r="A4995" s="245" t="s">
        <v>2037</v>
      </c>
      <c r="B4995" s="245" t="s">
        <v>2036</v>
      </c>
      <c r="C4995" s="245" t="s">
        <v>2403</v>
      </c>
      <c r="D4995" s="245" t="s">
        <v>2402</v>
      </c>
      <c r="E4995" s="246" t="s">
        <v>44</v>
      </c>
      <c r="F4995" s="245" t="s">
        <v>44</v>
      </c>
      <c r="G4995" s="245" t="s">
        <v>2401</v>
      </c>
      <c r="H4995" s="245" t="s">
        <v>13077</v>
      </c>
      <c r="I4995" s="245" t="s">
        <v>24</v>
      </c>
      <c r="J4995" s="245" t="s">
        <v>569</v>
      </c>
      <c r="K4995" s="246" t="s">
        <v>24921</v>
      </c>
      <c r="L4995" s="245" t="s">
        <v>568</v>
      </c>
      <c r="M4995"/>
      <c r="N4995"/>
      <c r="O4995"/>
      <c r="P4995"/>
      <c r="Q4995"/>
      <c r="R4995"/>
      <c r="S4995"/>
      <c r="T4995"/>
      <c r="U4995"/>
      <c r="V4995"/>
      <c r="W4995"/>
      <c r="X4995"/>
      <c r="Y4995"/>
      <c r="Z4995"/>
      <c r="AA4995"/>
      <c r="AB4995"/>
      <c r="AC4995"/>
      <c r="AD4995"/>
      <c r="AE4995"/>
      <c r="AF4995"/>
      <c r="AG4995"/>
      <c r="AH4995"/>
      <c r="AI4995"/>
      <c r="AJ4995"/>
      <c r="AK4995"/>
      <c r="AL4995"/>
      <c r="AM4995"/>
      <c r="AN4995"/>
      <c r="AO4995"/>
      <c r="AP4995"/>
      <c r="AQ4995"/>
      <c r="AR4995"/>
      <c r="AS4995"/>
      <c r="AT4995"/>
      <c r="AU4995"/>
      <c r="AV4995"/>
      <c r="AW4995"/>
      <c r="AX4995"/>
      <c r="AY4995"/>
      <c r="AZ4995"/>
      <c r="BA4995"/>
      <c r="BB4995"/>
      <c r="BC4995"/>
      <c r="BD4995"/>
      <c r="BE4995"/>
      <c r="BF4995"/>
      <c r="BG4995"/>
      <c r="BH4995"/>
      <c r="BI4995"/>
      <c r="BJ4995"/>
      <c r="BK4995"/>
      <c r="BL4995"/>
      <c r="BM4995"/>
      <c r="BN4995"/>
      <c r="BO4995"/>
    </row>
    <row r="4996" spans="1:67" ht="15" x14ac:dyDescent="0.25">
      <c r="A4996" s="245" t="s">
        <v>2037</v>
      </c>
      <c r="B4996" s="245" t="s">
        <v>2036</v>
      </c>
      <c r="C4996" s="245" t="s">
        <v>2403</v>
      </c>
      <c r="D4996" s="245" t="s">
        <v>2402</v>
      </c>
      <c r="E4996" s="246" t="s">
        <v>44</v>
      </c>
      <c r="F4996" s="245" t="s">
        <v>44</v>
      </c>
      <c r="G4996" s="245" t="s">
        <v>13078</v>
      </c>
      <c r="H4996" s="245" t="s">
        <v>13079</v>
      </c>
      <c r="I4996" s="245" t="s">
        <v>24</v>
      </c>
      <c r="J4996" s="245" t="s">
        <v>59</v>
      </c>
      <c r="K4996" s="246" t="s">
        <v>8397</v>
      </c>
      <c r="L4996" s="245" t="s">
        <v>568</v>
      </c>
      <c r="M4996"/>
      <c r="N4996"/>
      <c r="O4996"/>
      <c r="P4996"/>
      <c r="Q4996"/>
      <c r="R4996"/>
      <c r="S4996"/>
      <c r="T4996"/>
      <c r="U4996"/>
      <c r="V4996"/>
      <c r="W4996"/>
      <c r="X4996"/>
      <c r="Y4996"/>
      <c r="Z4996"/>
      <c r="AA4996"/>
      <c r="AB4996"/>
      <c r="AC4996"/>
      <c r="AD4996"/>
      <c r="AE4996"/>
      <c r="AF4996"/>
      <c r="AG4996"/>
      <c r="AH4996"/>
      <c r="AI4996"/>
      <c r="AJ4996"/>
      <c r="AK4996"/>
      <c r="AL4996"/>
      <c r="AM4996"/>
      <c r="AN4996"/>
      <c r="AO4996"/>
      <c r="AP4996"/>
      <c r="AQ4996"/>
      <c r="AR4996"/>
      <c r="AS4996"/>
      <c r="AT4996"/>
      <c r="AU4996"/>
      <c r="AV4996"/>
      <c r="AW4996"/>
      <c r="AX4996"/>
      <c r="AY4996"/>
      <c r="AZ4996"/>
      <c r="BA4996"/>
      <c r="BB4996"/>
      <c r="BC4996"/>
      <c r="BD4996"/>
      <c r="BE4996"/>
      <c r="BF4996"/>
      <c r="BG4996"/>
      <c r="BH4996"/>
      <c r="BI4996"/>
      <c r="BJ4996"/>
      <c r="BK4996"/>
      <c r="BL4996"/>
      <c r="BM4996"/>
      <c r="BN4996"/>
      <c r="BO4996"/>
    </row>
    <row r="4997" spans="1:67" ht="15" x14ac:dyDescent="0.25">
      <c r="A4997" s="245" t="s">
        <v>2037</v>
      </c>
      <c r="B4997" s="245" t="s">
        <v>2036</v>
      </c>
      <c r="C4997" s="245" t="s">
        <v>2403</v>
      </c>
      <c r="D4997" s="245" t="s">
        <v>2402</v>
      </c>
      <c r="E4997" s="246" t="s">
        <v>44</v>
      </c>
      <c r="F4997" s="245" t="s">
        <v>44</v>
      </c>
      <c r="G4997" s="245" t="s">
        <v>13080</v>
      </c>
      <c r="H4997" s="245" t="s">
        <v>13081</v>
      </c>
      <c r="I4997" s="245" t="s">
        <v>24</v>
      </c>
      <c r="J4997" s="245" t="s">
        <v>59</v>
      </c>
      <c r="K4997" s="246" t="s">
        <v>4992</v>
      </c>
      <c r="L4997" s="245" t="s">
        <v>568</v>
      </c>
      <c r="M4997"/>
      <c r="N4997"/>
      <c r="O4997"/>
      <c r="P4997"/>
      <c r="Q4997"/>
      <c r="R4997"/>
      <c r="S4997"/>
      <c r="T4997"/>
      <c r="U4997"/>
      <c r="V4997"/>
      <c r="W4997"/>
      <c r="X4997"/>
      <c r="Y4997"/>
      <c r="Z4997"/>
      <c r="AA4997"/>
      <c r="AB4997"/>
      <c r="AC4997"/>
      <c r="AD4997"/>
      <c r="AE4997"/>
      <c r="AF4997"/>
      <c r="AG4997"/>
      <c r="AH4997"/>
      <c r="AI4997"/>
      <c r="AJ4997"/>
      <c r="AK4997"/>
      <c r="AL4997"/>
      <c r="AM4997"/>
      <c r="AN4997"/>
      <c r="AO4997"/>
      <c r="AP4997"/>
      <c r="AQ4997"/>
      <c r="AR4997"/>
      <c r="AS4997"/>
      <c r="AT4997"/>
      <c r="AU4997"/>
      <c r="AV4997"/>
      <c r="AW4997"/>
      <c r="AX4997"/>
      <c r="AY4997"/>
      <c r="AZ4997"/>
      <c r="BA4997"/>
      <c r="BB4997"/>
      <c r="BC4997"/>
      <c r="BD4997"/>
      <c r="BE4997"/>
      <c r="BF4997"/>
      <c r="BG4997"/>
      <c r="BH4997"/>
      <c r="BI4997"/>
      <c r="BJ4997"/>
      <c r="BK4997"/>
      <c r="BL4997"/>
      <c r="BM4997"/>
      <c r="BN4997"/>
      <c r="BO4997"/>
    </row>
    <row r="4998" spans="1:67" ht="15" x14ac:dyDescent="0.25">
      <c r="A4998" s="245" t="s">
        <v>2037</v>
      </c>
      <c r="B4998" s="245" t="s">
        <v>2036</v>
      </c>
      <c r="C4998" s="245" t="s">
        <v>2403</v>
      </c>
      <c r="D4998" s="245" t="s">
        <v>2402</v>
      </c>
      <c r="E4998" s="246" t="s">
        <v>44</v>
      </c>
      <c r="F4998" s="245" t="s">
        <v>44</v>
      </c>
      <c r="G4998" s="245" t="s">
        <v>13082</v>
      </c>
      <c r="H4998" s="245" t="s">
        <v>13083</v>
      </c>
      <c r="I4998" s="245" t="s">
        <v>24</v>
      </c>
      <c r="J4998" s="245" t="s">
        <v>59</v>
      </c>
      <c r="K4998" s="246" t="s">
        <v>24922</v>
      </c>
      <c r="L4998" s="245" t="s">
        <v>568</v>
      </c>
      <c r="M4998"/>
      <c r="N4998"/>
      <c r="O4998"/>
      <c r="P4998"/>
      <c r="Q4998"/>
      <c r="R4998"/>
      <c r="S4998"/>
      <c r="T4998"/>
      <c r="U4998"/>
      <c r="V4998"/>
      <c r="W4998"/>
      <c r="X4998"/>
      <c r="Y4998"/>
      <c r="Z4998"/>
      <c r="AA4998"/>
      <c r="AB4998"/>
      <c r="AC4998"/>
      <c r="AD4998"/>
      <c r="AE4998"/>
      <c r="AF4998"/>
      <c r="AG4998"/>
      <c r="AH4998"/>
      <c r="AI4998"/>
      <c r="AJ4998"/>
      <c r="AK4998"/>
      <c r="AL4998"/>
      <c r="AM4998"/>
      <c r="AN4998"/>
      <c r="AO4998"/>
      <c r="AP4998"/>
      <c r="AQ4998"/>
      <c r="AR4998"/>
      <c r="AS4998"/>
      <c r="AT4998"/>
      <c r="AU4998"/>
      <c r="AV4998"/>
      <c r="AW4998"/>
      <c r="AX4998"/>
      <c r="AY4998"/>
      <c r="AZ4998"/>
      <c r="BA4998"/>
      <c r="BB4998"/>
      <c r="BC4998"/>
      <c r="BD4998"/>
      <c r="BE4998"/>
      <c r="BF4998"/>
      <c r="BG4998"/>
      <c r="BH4998"/>
      <c r="BI4998"/>
      <c r="BJ4998"/>
      <c r="BK4998"/>
      <c r="BL4998"/>
      <c r="BM4998"/>
      <c r="BN4998"/>
      <c r="BO4998"/>
    </row>
    <row r="4999" spans="1:67" ht="15" x14ac:dyDescent="0.25">
      <c r="A4999" s="245" t="s">
        <v>2037</v>
      </c>
      <c r="B4999" s="245" t="s">
        <v>2036</v>
      </c>
      <c r="C4999" s="245" t="s">
        <v>2403</v>
      </c>
      <c r="D4999" s="245" t="s">
        <v>2402</v>
      </c>
      <c r="E4999" s="246" t="s">
        <v>44</v>
      </c>
      <c r="F4999" s="245" t="s">
        <v>44</v>
      </c>
      <c r="G4999" s="245" t="s">
        <v>13084</v>
      </c>
      <c r="H4999" s="245" t="s">
        <v>13085</v>
      </c>
      <c r="I4999" s="245" t="s">
        <v>24</v>
      </c>
      <c r="J4999" s="245" t="s">
        <v>59</v>
      </c>
      <c r="K4999" s="246" t="s">
        <v>3596</v>
      </c>
      <c r="L4999" s="245" t="s">
        <v>568</v>
      </c>
      <c r="M4999"/>
      <c r="N4999"/>
      <c r="O4999"/>
      <c r="P4999"/>
      <c r="Q4999"/>
      <c r="R4999"/>
      <c r="S4999"/>
      <c r="T4999"/>
      <c r="U4999"/>
      <c r="V4999"/>
      <c r="W4999"/>
      <c r="X4999"/>
      <c r="Y4999"/>
      <c r="Z4999"/>
      <c r="AA4999"/>
      <c r="AB4999"/>
      <c r="AC4999"/>
      <c r="AD4999"/>
      <c r="AE4999"/>
      <c r="AF4999"/>
      <c r="AG4999"/>
      <c r="AH4999"/>
      <c r="AI4999"/>
      <c r="AJ4999"/>
      <c r="AK4999"/>
      <c r="AL4999"/>
      <c r="AM4999"/>
      <c r="AN4999"/>
      <c r="AO4999"/>
      <c r="AP4999"/>
      <c r="AQ4999"/>
      <c r="AR4999"/>
      <c r="AS4999"/>
      <c r="AT4999"/>
      <c r="AU4999"/>
      <c r="AV4999"/>
      <c r="AW4999"/>
      <c r="AX4999"/>
      <c r="AY4999"/>
      <c r="AZ4999"/>
      <c r="BA4999"/>
      <c r="BB4999"/>
      <c r="BC4999"/>
      <c r="BD4999"/>
      <c r="BE4999"/>
      <c r="BF4999"/>
      <c r="BG4999"/>
      <c r="BH4999"/>
      <c r="BI4999"/>
      <c r="BJ4999"/>
      <c r="BK4999"/>
      <c r="BL4999"/>
      <c r="BM4999"/>
      <c r="BN4999"/>
      <c r="BO4999"/>
    </row>
    <row r="5000" spans="1:67" ht="15" x14ac:dyDescent="0.25">
      <c r="A5000" s="245" t="s">
        <v>2037</v>
      </c>
      <c r="B5000" s="245" t="s">
        <v>2036</v>
      </c>
      <c r="C5000" s="245" t="s">
        <v>2403</v>
      </c>
      <c r="D5000" s="245" t="s">
        <v>2402</v>
      </c>
      <c r="E5000" s="246" t="s">
        <v>44</v>
      </c>
      <c r="F5000" s="245" t="s">
        <v>44</v>
      </c>
      <c r="G5000" s="245" t="s">
        <v>13086</v>
      </c>
      <c r="H5000" s="245" t="s">
        <v>13087</v>
      </c>
      <c r="I5000" s="245" t="s">
        <v>24</v>
      </c>
      <c r="J5000" s="245" t="s">
        <v>59</v>
      </c>
      <c r="K5000" s="246" t="s">
        <v>1844</v>
      </c>
      <c r="L5000" s="245" t="s">
        <v>568</v>
      </c>
      <c r="M5000"/>
      <c r="N5000"/>
      <c r="O5000"/>
      <c r="P5000"/>
      <c r="Q5000"/>
      <c r="R5000"/>
      <c r="S5000"/>
      <c r="T5000"/>
      <c r="U5000"/>
      <c r="V5000"/>
      <c r="W5000"/>
      <c r="X5000"/>
      <c r="Y5000"/>
      <c r="Z5000"/>
      <c r="AA5000"/>
      <c r="AB5000"/>
      <c r="AC5000"/>
      <c r="AD5000"/>
      <c r="AE5000"/>
      <c r="AF5000"/>
      <c r="AG5000"/>
      <c r="AH5000"/>
      <c r="AI5000"/>
      <c r="AJ5000"/>
      <c r="AK5000"/>
      <c r="AL5000"/>
      <c r="AM5000"/>
      <c r="AN5000"/>
      <c r="AO5000"/>
      <c r="AP5000"/>
      <c r="AQ5000"/>
      <c r="AR5000"/>
      <c r="AS5000"/>
      <c r="AT5000"/>
      <c r="AU5000"/>
      <c r="AV5000"/>
      <c r="AW5000"/>
      <c r="AX5000"/>
      <c r="AY5000"/>
      <c r="AZ5000"/>
      <c r="BA5000"/>
      <c r="BB5000"/>
      <c r="BC5000"/>
      <c r="BD5000"/>
      <c r="BE5000"/>
      <c r="BF5000"/>
      <c r="BG5000"/>
      <c r="BH5000"/>
      <c r="BI5000"/>
      <c r="BJ5000"/>
      <c r="BK5000"/>
      <c r="BL5000"/>
      <c r="BM5000"/>
      <c r="BN5000"/>
      <c r="BO5000"/>
    </row>
    <row r="5001" spans="1:67" ht="15" x14ac:dyDescent="0.25">
      <c r="A5001" s="245" t="s">
        <v>2037</v>
      </c>
      <c r="B5001" s="245" t="s">
        <v>2036</v>
      </c>
      <c r="C5001" s="245" t="s">
        <v>2403</v>
      </c>
      <c r="D5001" s="245" t="s">
        <v>2402</v>
      </c>
      <c r="E5001" s="246" t="s">
        <v>44</v>
      </c>
      <c r="F5001" s="245" t="s">
        <v>44</v>
      </c>
      <c r="G5001" s="245" t="s">
        <v>13088</v>
      </c>
      <c r="H5001" s="245" t="s">
        <v>13089</v>
      </c>
      <c r="I5001" s="245" t="s">
        <v>24</v>
      </c>
      <c r="J5001" s="245" t="s">
        <v>59</v>
      </c>
      <c r="K5001" s="246" t="s">
        <v>3168</v>
      </c>
      <c r="L5001" s="245" t="s">
        <v>568</v>
      </c>
      <c r="M5001"/>
      <c r="N5001"/>
      <c r="O5001"/>
      <c r="P5001"/>
      <c r="Q5001"/>
      <c r="R5001"/>
      <c r="S5001"/>
      <c r="T5001"/>
      <c r="U5001"/>
      <c r="V5001"/>
      <c r="W5001"/>
      <c r="X5001"/>
      <c r="Y5001"/>
      <c r="Z5001"/>
      <c r="AA5001"/>
      <c r="AB5001"/>
      <c r="AC5001"/>
      <c r="AD5001"/>
      <c r="AE5001"/>
      <c r="AF5001"/>
      <c r="AG5001"/>
      <c r="AH5001"/>
      <c r="AI5001"/>
      <c r="AJ5001"/>
      <c r="AK5001"/>
      <c r="AL5001"/>
      <c r="AM5001"/>
      <c r="AN5001"/>
      <c r="AO5001"/>
      <c r="AP5001"/>
      <c r="AQ5001"/>
      <c r="AR5001"/>
      <c r="AS5001"/>
      <c r="AT5001"/>
      <c r="AU5001"/>
      <c r="AV5001"/>
      <c r="AW5001"/>
      <c r="AX5001"/>
      <c r="AY5001"/>
      <c r="AZ5001"/>
      <c r="BA5001"/>
      <c r="BB5001"/>
      <c r="BC5001"/>
      <c r="BD5001"/>
      <c r="BE5001"/>
      <c r="BF5001"/>
      <c r="BG5001"/>
      <c r="BH5001"/>
      <c r="BI5001"/>
      <c r="BJ5001"/>
      <c r="BK5001"/>
      <c r="BL5001"/>
      <c r="BM5001"/>
      <c r="BN5001"/>
      <c r="BO5001"/>
    </row>
    <row r="5002" spans="1:67" ht="15" x14ac:dyDescent="0.25">
      <c r="A5002" s="245" t="s">
        <v>2037</v>
      </c>
      <c r="B5002" s="245" t="s">
        <v>2036</v>
      </c>
      <c r="C5002" s="245" t="s">
        <v>2403</v>
      </c>
      <c r="D5002" s="245" t="s">
        <v>2402</v>
      </c>
      <c r="E5002" s="246" t="s">
        <v>44</v>
      </c>
      <c r="F5002" s="245" t="s">
        <v>44</v>
      </c>
      <c r="G5002" s="245" t="s">
        <v>13090</v>
      </c>
      <c r="H5002" s="245" t="s">
        <v>13091</v>
      </c>
      <c r="I5002" s="245" t="s">
        <v>24</v>
      </c>
      <c r="J5002" s="245" t="s">
        <v>59</v>
      </c>
      <c r="K5002" s="246" t="s">
        <v>1037</v>
      </c>
      <c r="L5002" s="245" t="s">
        <v>568</v>
      </c>
      <c r="M5002"/>
      <c r="N5002"/>
      <c r="O5002"/>
      <c r="P5002"/>
      <c r="Q5002"/>
      <c r="R5002"/>
      <c r="S5002"/>
      <c r="T5002"/>
      <c r="U5002"/>
      <c r="V5002"/>
      <c r="W5002"/>
      <c r="X5002"/>
      <c r="Y5002"/>
      <c r="Z5002"/>
      <c r="AA5002"/>
      <c r="AB5002"/>
      <c r="AC5002"/>
      <c r="AD5002"/>
      <c r="AE5002"/>
      <c r="AF5002"/>
      <c r="AG5002"/>
      <c r="AH5002"/>
      <c r="AI5002"/>
      <c r="AJ5002"/>
      <c r="AK5002"/>
      <c r="AL5002"/>
      <c r="AM5002"/>
      <c r="AN5002"/>
      <c r="AO5002"/>
      <c r="AP5002"/>
      <c r="AQ5002"/>
      <c r="AR5002"/>
      <c r="AS5002"/>
      <c r="AT5002"/>
      <c r="AU5002"/>
      <c r="AV5002"/>
      <c r="AW5002"/>
      <c r="AX5002"/>
      <c r="AY5002"/>
      <c r="AZ5002"/>
      <c r="BA5002"/>
      <c r="BB5002"/>
      <c r="BC5002"/>
      <c r="BD5002"/>
      <c r="BE5002"/>
      <c r="BF5002"/>
      <c r="BG5002"/>
      <c r="BH5002"/>
      <c r="BI5002"/>
      <c r="BJ5002"/>
      <c r="BK5002"/>
      <c r="BL5002"/>
      <c r="BM5002"/>
      <c r="BN5002"/>
      <c r="BO5002"/>
    </row>
    <row r="5003" spans="1:67" ht="15" x14ac:dyDescent="0.25">
      <c r="A5003" s="245" t="s">
        <v>2037</v>
      </c>
      <c r="B5003" s="245" t="s">
        <v>2036</v>
      </c>
      <c r="C5003" s="245" t="s">
        <v>2403</v>
      </c>
      <c r="D5003" s="245" t="s">
        <v>2402</v>
      </c>
      <c r="E5003" s="246" t="s">
        <v>44</v>
      </c>
      <c r="F5003" s="245" t="s">
        <v>44</v>
      </c>
      <c r="G5003" s="245" t="s">
        <v>13092</v>
      </c>
      <c r="H5003" s="245" t="s">
        <v>13093</v>
      </c>
      <c r="I5003" s="245" t="s">
        <v>24</v>
      </c>
      <c r="J5003" s="245" t="s">
        <v>59</v>
      </c>
      <c r="K5003" s="246" t="s">
        <v>18663</v>
      </c>
      <c r="L5003" s="245" t="s">
        <v>568</v>
      </c>
      <c r="M5003"/>
      <c r="N5003"/>
      <c r="O5003"/>
      <c r="P5003"/>
      <c r="Q5003"/>
      <c r="R5003"/>
      <c r="S5003"/>
      <c r="T5003"/>
      <c r="U5003"/>
      <c r="V5003"/>
      <c r="W5003"/>
      <c r="X5003"/>
      <c r="Y5003"/>
      <c r="Z5003"/>
      <c r="AA5003"/>
      <c r="AB5003"/>
      <c r="AC5003"/>
      <c r="AD5003"/>
      <c r="AE5003"/>
      <c r="AF5003"/>
      <c r="AG5003"/>
      <c r="AH5003"/>
      <c r="AI5003"/>
      <c r="AJ5003"/>
      <c r="AK5003"/>
      <c r="AL5003"/>
      <c r="AM5003"/>
      <c r="AN5003"/>
      <c r="AO5003"/>
      <c r="AP5003"/>
      <c r="AQ5003"/>
      <c r="AR5003"/>
      <c r="AS5003"/>
      <c r="AT5003"/>
      <c r="AU5003"/>
      <c r="AV5003"/>
      <c r="AW5003"/>
      <c r="AX5003"/>
      <c r="AY5003"/>
      <c r="AZ5003"/>
      <c r="BA5003"/>
      <c r="BB5003"/>
      <c r="BC5003"/>
      <c r="BD5003"/>
      <c r="BE5003"/>
      <c r="BF5003"/>
      <c r="BG5003"/>
      <c r="BH5003"/>
      <c r="BI5003"/>
      <c r="BJ5003"/>
      <c r="BK5003"/>
      <c r="BL5003"/>
      <c r="BM5003"/>
      <c r="BN5003"/>
      <c r="BO5003"/>
    </row>
    <row r="5004" spans="1:67" ht="15" x14ac:dyDescent="0.25">
      <c r="A5004" s="245" t="s">
        <v>2037</v>
      </c>
      <c r="B5004" s="245" t="s">
        <v>2036</v>
      </c>
      <c r="C5004" s="245" t="s">
        <v>2403</v>
      </c>
      <c r="D5004" s="245" t="s">
        <v>2402</v>
      </c>
      <c r="E5004" s="246" t="s">
        <v>44</v>
      </c>
      <c r="F5004" s="245" t="s">
        <v>44</v>
      </c>
      <c r="G5004" s="245" t="s">
        <v>13094</v>
      </c>
      <c r="H5004" s="245" t="s">
        <v>13095</v>
      </c>
      <c r="I5004" s="245" t="s">
        <v>24</v>
      </c>
      <c r="J5004" s="245" t="s">
        <v>59</v>
      </c>
      <c r="K5004" s="246" t="s">
        <v>5074</v>
      </c>
      <c r="L5004" s="245" t="s">
        <v>568</v>
      </c>
      <c r="M5004"/>
      <c r="N5004"/>
      <c r="O5004"/>
      <c r="P5004"/>
      <c r="Q5004"/>
      <c r="R5004"/>
      <c r="S5004"/>
      <c r="T5004"/>
      <c r="U5004"/>
      <c r="V5004"/>
      <c r="W5004"/>
      <c r="X5004"/>
      <c r="Y5004"/>
      <c r="Z5004"/>
      <c r="AA5004"/>
      <c r="AB5004"/>
      <c r="AC5004"/>
      <c r="AD5004"/>
      <c r="AE5004"/>
      <c r="AF5004"/>
      <c r="AG5004"/>
      <c r="AH5004"/>
      <c r="AI5004"/>
      <c r="AJ5004"/>
      <c r="AK5004"/>
      <c r="AL5004"/>
      <c r="AM5004"/>
      <c r="AN5004"/>
      <c r="AO5004"/>
      <c r="AP5004"/>
      <c r="AQ5004"/>
      <c r="AR5004"/>
      <c r="AS5004"/>
      <c r="AT5004"/>
      <c r="AU5004"/>
      <c r="AV5004"/>
      <c r="AW5004"/>
      <c r="AX5004"/>
      <c r="AY5004"/>
      <c r="AZ5004"/>
      <c r="BA5004"/>
      <c r="BB5004"/>
      <c r="BC5004"/>
      <c r="BD5004"/>
      <c r="BE5004"/>
      <c r="BF5004"/>
      <c r="BG5004"/>
      <c r="BH5004"/>
      <c r="BI5004"/>
      <c r="BJ5004"/>
      <c r="BK5004"/>
      <c r="BL5004"/>
      <c r="BM5004"/>
      <c r="BN5004"/>
      <c r="BO5004"/>
    </row>
    <row r="5005" spans="1:67" ht="15" x14ac:dyDescent="0.25">
      <c r="A5005" s="245" t="s">
        <v>2037</v>
      </c>
      <c r="B5005" s="245" t="s">
        <v>2036</v>
      </c>
      <c r="C5005" s="245" t="s">
        <v>2403</v>
      </c>
      <c r="D5005" s="245" t="s">
        <v>2402</v>
      </c>
      <c r="E5005" s="246" t="s">
        <v>44</v>
      </c>
      <c r="F5005" s="245" t="s">
        <v>44</v>
      </c>
      <c r="G5005" s="245" t="s">
        <v>13096</v>
      </c>
      <c r="H5005" s="245" t="s">
        <v>13097</v>
      </c>
      <c r="I5005" s="245" t="s">
        <v>24</v>
      </c>
      <c r="J5005" s="245" t="s">
        <v>59</v>
      </c>
      <c r="K5005" s="246" t="s">
        <v>21671</v>
      </c>
      <c r="L5005" s="245" t="s">
        <v>568</v>
      </c>
      <c r="M5005"/>
      <c r="N5005"/>
      <c r="O5005"/>
      <c r="P5005"/>
      <c r="Q5005"/>
      <c r="R5005"/>
      <c r="S5005"/>
      <c r="T5005"/>
      <c r="U5005"/>
      <c r="V5005"/>
      <c r="W5005"/>
      <c r="X5005"/>
      <c r="Y5005"/>
      <c r="Z5005"/>
      <c r="AA5005"/>
      <c r="AB5005"/>
      <c r="AC5005"/>
      <c r="AD5005"/>
      <c r="AE5005"/>
      <c r="AF5005"/>
      <c r="AG5005"/>
      <c r="AH5005"/>
      <c r="AI5005"/>
      <c r="AJ5005"/>
      <c r="AK5005"/>
      <c r="AL5005"/>
      <c r="AM5005"/>
      <c r="AN5005"/>
      <c r="AO5005"/>
      <c r="AP5005"/>
      <c r="AQ5005"/>
      <c r="AR5005"/>
      <c r="AS5005"/>
      <c r="AT5005"/>
      <c r="AU5005"/>
      <c r="AV5005"/>
      <c r="AW5005"/>
      <c r="AX5005"/>
      <c r="AY5005"/>
      <c r="AZ5005"/>
      <c r="BA5005"/>
      <c r="BB5005"/>
      <c r="BC5005"/>
      <c r="BD5005"/>
      <c r="BE5005"/>
      <c r="BF5005"/>
      <c r="BG5005"/>
      <c r="BH5005"/>
      <c r="BI5005"/>
      <c r="BJ5005"/>
      <c r="BK5005"/>
      <c r="BL5005"/>
      <c r="BM5005"/>
      <c r="BN5005"/>
      <c r="BO5005"/>
    </row>
    <row r="5006" spans="1:67" ht="15" x14ac:dyDescent="0.25">
      <c r="A5006" s="245" t="s">
        <v>2037</v>
      </c>
      <c r="B5006" s="245" t="s">
        <v>2036</v>
      </c>
      <c r="C5006" s="245" t="s">
        <v>2403</v>
      </c>
      <c r="D5006" s="245" t="s">
        <v>2402</v>
      </c>
      <c r="E5006" s="246" t="s">
        <v>44</v>
      </c>
      <c r="F5006" s="245" t="s">
        <v>44</v>
      </c>
      <c r="G5006" s="245" t="s">
        <v>13098</v>
      </c>
      <c r="H5006" s="245" t="s">
        <v>13099</v>
      </c>
      <c r="I5006" s="245" t="s">
        <v>24</v>
      </c>
      <c r="J5006" s="245" t="s">
        <v>59</v>
      </c>
      <c r="K5006" s="246" t="s">
        <v>18362</v>
      </c>
      <c r="L5006" s="245" t="s">
        <v>568</v>
      </c>
      <c r="M5006"/>
      <c r="N5006"/>
      <c r="O5006"/>
      <c r="P5006"/>
      <c r="Q5006"/>
      <c r="R5006"/>
      <c r="S5006"/>
      <c r="T5006"/>
      <c r="U5006"/>
      <c r="V5006"/>
      <c r="W5006"/>
      <c r="X5006"/>
      <c r="Y5006"/>
      <c r="Z5006"/>
      <c r="AA5006"/>
      <c r="AB5006"/>
      <c r="AC5006"/>
      <c r="AD5006"/>
      <c r="AE5006"/>
      <c r="AF5006"/>
      <c r="AG5006"/>
      <c r="AH5006"/>
      <c r="AI5006"/>
      <c r="AJ5006"/>
      <c r="AK5006"/>
      <c r="AL5006"/>
      <c r="AM5006"/>
      <c r="AN5006"/>
      <c r="AO5006"/>
      <c r="AP5006"/>
      <c r="AQ5006"/>
      <c r="AR5006"/>
      <c r="AS5006"/>
      <c r="AT5006"/>
      <c r="AU5006"/>
      <c r="AV5006"/>
      <c r="AW5006"/>
      <c r="AX5006"/>
      <c r="AY5006"/>
      <c r="AZ5006"/>
      <c r="BA5006"/>
      <c r="BB5006"/>
      <c r="BC5006"/>
      <c r="BD5006"/>
      <c r="BE5006"/>
      <c r="BF5006"/>
      <c r="BG5006"/>
      <c r="BH5006"/>
      <c r="BI5006"/>
      <c r="BJ5006"/>
      <c r="BK5006"/>
      <c r="BL5006"/>
      <c r="BM5006"/>
      <c r="BN5006"/>
      <c r="BO5006"/>
    </row>
    <row r="5007" spans="1:67" ht="15" x14ac:dyDescent="0.25">
      <c r="A5007" s="245" t="s">
        <v>2037</v>
      </c>
      <c r="B5007" s="245" t="s">
        <v>2036</v>
      </c>
      <c r="C5007" s="245" t="s">
        <v>2403</v>
      </c>
      <c r="D5007" s="245" t="s">
        <v>2402</v>
      </c>
      <c r="E5007" s="246" t="s">
        <v>44</v>
      </c>
      <c r="F5007" s="245" t="s">
        <v>44</v>
      </c>
      <c r="G5007" s="245" t="s">
        <v>13100</v>
      </c>
      <c r="H5007" s="245" t="s">
        <v>13101</v>
      </c>
      <c r="I5007" s="245" t="s">
        <v>24</v>
      </c>
      <c r="J5007" s="245" t="s">
        <v>59</v>
      </c>
      <c r="K5007" s="246" t="s">
        <v>1983</v>
      </c>
      <c r="L5007" s="245" t="s">
        <v>568</v>
      </c>
      <c r="M5007"/>
      <c r="N5007"/>
      <c r="O5007"/>
      <c r="P5007"/>
      <c r="Q5007"/>
      <c r="R5007"/>
      <c r="S5007"/>
      <c r="T5007"/>
      <c r="U5007"/>
      <c r="V5007"/>
      <c r="W5007"/>
      <c r="X5007"/>
      <c r="Y5007"/>
      <c r="Z5007"/>
      <c r="AA5007"/>
      <c r="AB5007"/>
      <c r="AC5007"/>
      <c r="AD5007"/>
      <c r="AE5007"/>
      <c r="AF5007"/>
      <c r="AG5007"/>
      <c r="AH5007"/>
      <c r="AI5007"/>
      <c r="AJ5007"/>
      <c r="AK5007"/>
      <c r="AL5007"/>
      <c r="AM5007"/>
      <c r="AN5007"/>
      <c r="AO5007"/>
      <c r="AP5007"/>
      <c r="AQ5007"/>
      <c r="AR5007"/>
      <c r="AS5007"/>
      <c r="AT5007"/>
      <c r="AU5007"/>
      <c r="AV5007"/>
      <c r="AW5007"/>
      <c r="AX5007"/>
      <c r="AY5007"/>
      <c r="AZ5007"/>
      <c r="BA5007"/>
      <c r="BB5007"/>
      <c r="BC5007"/>
      <c r="BD5007"/>
      <c r="BE5007"/>
      <c r="BF5007"/>
      <c r="BG5007"/>
      <c r="BH5007"/>
      <c r="BI5007"/>
      <c r="BJ5007"/>
      <c r="BK5007"/>
      <c r="BL5007"/>
      <c r="BM5007"/>
      <c r="BN5007"/>
      <c r="BO5007"/>
    </row>
    <row r="5008" spans="1:67" ht="15" x14ac:dyDescent="0.25">
      <c r="A5008" s="245" t="s">
        <v>2037</v>
      </c>
      <c r="B5008" s="245" t="s">
        <v>2036</v>
      </c>
      <c r="C5008" s="245" t="s">
        <v>2403</v>
      </c>
      <c r="D5008" s="245" t="s">
        <v>2402</v>
      </c>
      <c r="E5008" s="246" t="s">
        <v>44</v>
      </c>
      <c r="F5008" s="245" t="s">
        <v>44</v>
      </c>
      <c r="G5008" s="245" t="s">
        <v>13102</v>
      </c>
      <c r="H5008" s="245" t="s">
        <v>13103</v>
      </c>
      <c r="I5008" s="245" t="s">
        <v>24</v>
      </c>
      <c r="J5008" s="245" t="s">
        <v>59</v>
      </c>
      <c r="K5008" s="246" t="s">
        <v>9451</v>
      </c>
      <c r="L5008" s="245" t="s">
        <v>568</v>
      </c>
      <c r="M5008"/>
      <c r="N5008"/>
      <c r="O5008"/>
      <c r="P5008"/>
      <c r="Q5008"/>
      <c r="R5008"/>
      <c r="S5008"/>
      <c r="T5008"/>
      <c r="U5008"/>
      <c r="V5008"/>
      <c r="W5008"/>
      <c r="X5008"/>
      <c r="Y5008"/>
      <c r="Z5008"/>
      <c r="AA5008"/>
      <c r="AB5008"/>
      <c r="AC5008"/>
      <c r="AD5008"/>
      <c r="AE5008"/>
      <c r="AF5008"/>
      <c r="AG5008"/>
      <c r="AH5008"/>
      <c r="AI5008"/>
      <c r="AJ5008"/>
      <c r="AK5008"/>
      <c r="AL5008"/>
      <c r="AM5008"/>
      <c r="AN5008"/>
      <c r="AO5008"/>
      <c r="AP5008"/>
      <c r="AQ5008"/>
      <c r="AR5008"/>
      <c r="AS5008"/>
      <c r="AT5008"/>
      <c r="AU5008"/>
      <c r="AV5008"/>
      <c r="AW5008"/>
      <c r="AX5008"/>
      <c r="AY5008"/>
      <c r="AZ5008"/>
      <c r="BA5008"/>
      <c r="BB5008"/>
      <c r="BC5008"/>
      <c r="BD5008"/>
      <c r="BE5008"/>
      <c r="BF5008"/>
      <c r="BG5008"/>
      <c r="BH5008"/>
      <c r="BI5008"/>
      <c r="BJ5008"/>
      <c r="BK5008"/>
      <c r="BL5008"/>
      <c r="BM5008"/>
      <c r="BN5008"/>
      <c r="BO5008"/>
    </row>
    <row r="5009" spans="1:67" ht="15" x14ac:dyDescent="0.25">
      <c r="A5009" s="245" t="s">
        <v>2037</v>
      </c>
      <c r="B5009" s="245" t="s">
        <v>2036</v>
      </c>
      <c r="C5009" s="245" t="s">
        <v>2403</v>
      </c>
      <c r="D5009" s="245" t="s">
        <v>2402</v>
      </c>
      <c r="E5009" s="246" t="s">
        <v>44</v>
      </c>
      <c r="F5009" s="245" t="s">
        <v>44</v>
      </c>
      <c r="G5009" s="245" t="s">
        <v>13104</v>
      </c>
      <c r="H5009" s="245" t="s">
        <v>13105</v>
      </c>
      <c r="I5009" s="245" t="s">
        <v>24</v>
      </c>
      <c r="J5009" s="245" t="s">
        <v>59</v>
      </c>
      <c r="K5009" s="246" t="s">
        <v>8918</v>
      </c>
      <c r="L5009" s="245" t="s">
        <v>568</v>
      </c>
      <c r="M5009"/>
      <c r="N5009"/>
      <c r="O5009"/>
      <c r="P5009"/>
      <c r="Q5009"/>
      <c r="R5009"/>
      <c r="S5009"/>
      <c r="T5009"/>
      <c r="U5009"/>
      <c r="V5009"/>
      <c r="W5009"/>
      <c r="X5009"/>
      <c r="Y5009"/>
      <c r="Z5009"/>
      <c r="AA5009"/>
      <c r="AB5009"/>
      <c r="AC5009"/>
      <c r="AD5009"/>
      <c r="AE5009"/>
      <c r="AF5009"/>
      <c r="AG5009"/>
      <c r="AH5009"/>
      <c r="AI5009"/>
      <c r="AJ5009"/>
      <c r="AK5009"/>
      <c r="AL5009"/>
      <c r="AM5009"/>
      <c r="AN5009"/>
      <c r="AO5009"/>
      <c r="AP5009"/>
      <c r="AQ5009"/>
      <c r="AR5009"/>
      <c r="AS5009"/>
      <c r="AT5009"/>
      <c r="AU5009"/>
      <c r="AV5009"/>
      <c r="AW5009"/>
      <c r="AX5009"/>
      <c r="AY5009"/>
      <c r="AZ5009"/>
      <c r="BA5009"/>
      <c r="BB5009"/>
      <c r="BC5009"/>
      <c r="BD5009"/>
      <c r="BE5009"/>
      <c r="BF5009"/>
      <c r="BG5009"/>
      <c r="BH5009"/>
      <c r="BI5009"/>
      <c r="BJ5009"/>
      <c r="BK5009"/>
      <c r="BL5009"/>
      <c r="BM5009"/>
      <c r="BN5009"/>
      <c r="BO5009"/>
    </row>
    <row r="5010" spans="1:67" ht="15" x14ac:dyDescent="0.25">
      <c r="A5010" s="245" t="s">
        <v>2037</v>
      </c>
      <c r="B5010" s="245" t="s">
        <v>2036</v>
      </c>
      <c r="C5010" s="245" t="s">
        <v>2403</v>
      </c>
      <c r="D5010" s="245" t="s">
        <v>2402</v>
      </c>
      <c r="E5010" s="246" t="s">
        <v>44</v>
      </c>
      <c r="F5010" s="245" t="s">
        <v>44</v>
      </c>
      <c r="G5010" s="245" t="s">
        <v>13106</v>
      </c>
      <c r="H5010" s="245" t="s">
        <v>13107</v>
      </c>
      <c r="I5010" s="245" t="s">
        <v>24</v>
      </c>
      <c r="J5010" s="245" t="s">
        <v>59</v>
      </c>
      <c r="K5010" s="246" t="s">
        <v>24501</v>
      </c>
      <c r="L5010" s="245" t="s">
        <v>568</v>
      </c>
      <c r="M5010"/>
      <c r="N5010"/>
      <c r="O5010"/>
      <c r="P5010"/>
      <c r="Q5010"/>
      <c r="R5010"/>
      <c r="S5010"/>
      <c r="T5010"/>
      <c r="U5010"/>
      <c r="V5010"/>
      <c r="W5010"/>
      <c r="X5010"/>
      <c r="Y5010"/>
      <c r="Z5010"/>
      <c r="AA5010"/>
      <c r="AB5010"/>
      <c r="AC5010"/>
      <c r="AD5010"/>
      <c r="AE5010"/>
      <c r="AF5010"/>
      <c r="AG5010"/>
      <c r="AH5010"/>
      <c r="AI5010"/>
      <c r="AJ5010"/>
      <c r="AK5010"/>
      <c r="AL5010"/>
      <c r="AM5010"/>
      <c r="AN5010"/>
      <c r="AO5010"/>
      <c r="AP5010"/>
      <c r="AQ5010"/>
      <c r="AR5010"/>
      <c r="AS5010"/>
      <c r="AT5010"/>
      <c r="AU5010"/>
      <c r="AV5010"/>
      <c r="AW5010"/>
      <c r="AX5010"/>
      <c r="AY5010"/>
      <c r="AZ5010"/>
      <c r="BA5010"/>
      <c r="BB5010"/>
      <c r="BC5010"/>
      <c r="BD5010"/>
      <c r="BE5010"/>
      <c r="BF5010"/>
      <c r="BG5010"/>
      <c r="BH5010"/>
      <c r="BI5010"/>
      <c r="BJ5010"/>
      <c r="BK5010"/>
      <c r="BL5010"/>
      <c r="BM5010"/>
      <c r="BN5010"/>
      <c r="BO5010"/>
    </row>
    <row r="5011" spans="1:67" ht="15" x14ac:dyDescent="0.25">
      <c r="A5011" s="245" t="s">
        <v>2037</v>
      </c>
      <c r="B5011" s="245" t="s">
        <v>2036</v>
      </c>
      <c r="C5011" s="245" t="s">
        <v>2403</v>
      </c>
      <c r="D5011" s="245" t="s">
        <v>2402</v>
      </c>
      <c r="E5011" s="246" t="s">
        <v>44</v>
      </c>
      <c r="F5011" s="245" t="s">
        <v>44</v>
      </c>
      <c r="G5011" s="245" t="s">
        <v>13108</v>
      </c>
      <c r="H5011" s="245" t="s">
        <v>13109</v>
      </c>
      <c r="I5011" s="245" t="s">
        <v>24</v>
      </c>
      <c r="J5011" s="245" t="s">
        <v>59</v>
      </c>
      <c r="K5011" s="246" t="s">
        <v>5968</v>
      </c>
      <c r="L5011" s="245" t="s">
        <v>568</v>
      </c>
      <c r="M5011"/>
      <c r="N5011"/>
      <c r="O5011"/>
      <c r="P5011"/>
      <c r="Q5011"/>
      <c r="R5011"/>
      <c r="S5011"/>
      <c r="T5011"/>
      <c r="U5011"/>
      <c r="V5011"/>
      <c r="W5011"/>
      <c r="X5011"/>
      <c r="Y5011"/>
      <c r="Z5011"/>
      <c r="AA5011"/>
      <c r="AB5011"/>
      <c r="AC5011"/>
      <c r="AD5011"/>
      <c r="AE5011"/>
      <c r="AF5011"/>
      <c r="AG5011"/>
      <c r="AH5011"/>
      <c r="AI5011"/>
      <c r="AJ5011"/>
      <c r="AK5011"/>
      <c r="AL5011"/>
      <c r="AM5011"/>
      <c r="AN5011"/>
      <c r="AO5011"/>
      <c r="AP5011"/>
      <c r="AQ5011"/>
      <c r="AR5011"/>
      <c r="AS5011"/>
      <c r="AT5011"/>
      <c r="AU5011"/>
      <c r="AV5011"/>
      <c r="AW5011"/>
      <c r="AX5011"/>
      <c r="AY5011"/>
      <c r="AZ5011"/>
      <c r="BA5011"/>
      <c r="BB5011"/>
      <c r="BC5011"/>
      <c r="BD5011"/>
      <c r="BE5011"/>
      <c r="BF5011"/>
      <c r="BG5011"/>
      <c r="BH5011"/>
      <c r="BI5011"/>
      <c r="BJ5011"/>
      <c r="BK5011"/>
      <c r="BL5011"/>
      <c r="BM5011"/>
      <c r="BN5011"/>
      <c r="BO5011"/>
    </row>
    <row r="5012" spans="1:67" ht="15" x14ac:dyDescent="0.25">
      <c r="A5012" s="245" t="s">
        <v>2037</v>
      </c>
      <c r="B5012" s="245" t="s">
        <v>2036</v>
      </c>
      <c r="C5012" s="245" t="s">
        <v>2403</v>
      </c>
      <c r="D5012" s="245" t="s">
        <v>2402</v>
      </c>
      <c r="E5012" s="246" t="s">
        <v>44</v>
      </c>
      <c r="F5012" s="245" t="s">
        <v>44</v>
      </c>
      <c r="G5012" s="245" t="s">
        <v>13110</v>
      </c>
      <c r="H5012" s="245" t="s">
        <v>13111</v>
      </c>
      <c r="I5012" s="245" t="s">
        <v>24</v>
      </c>
      <c r="J5012" s="245" t="s">
        <v>59</v>
      </c>
      <c r="K5012" s="246" t="s">
        <v>9520</v>
      </c>
      <c r="L5012" s="245" t="s">
        <v>568</v>
      </c>
      <c r="M5012"/>
      <c r="N5012"/>
      <c r="O5012"/>
      <c r="P5012"/>
      <c r="Q5012"/>
      <c r="R5012"/>
      <c r="S5012"/>
      <c r="T5012"/>
      <c r="U5012"/>
      <c r="V5012"/>
      <c r="W5012"/>
      <c r="X5012"/>
      <c r="Y5012"/>
      <c r="Z5012"/>
      <c r="AA5012"/>
      <c r="AB5012"/>
      <c r="AC5012"/>
      <c r="AD5012"/>
      <c r="AE5012"/>
      <c r="AF5012"/>
      <c r="AG5012"/>
      <c r="AH5012"/>
      <c r="AI5012"/>
      <c r="AJ5012"/>
      <c r="AK5012"/>
      <c r="AL5012"/>
      <c r="AM5012"/>
      <c r="AN5012"/>
      <c r="AO5012"/>
      <c r="AP5012"/>
      <c r="AQ5012"/>
      <c r="AR5012"/>
      <c r="AS5012"/>
      <c r="AT5012"/>
      <c r="AU5012"/>
      <c r="AV5012"/>
      <c r="AW5012"/>
      <c r="AX5012"/>
      <c r="AY5012"/>
      <c r="AZ5012"/>
      <c r="BA5012"/>
      <c r="BB5012"/>
      <c r="BC5012"/>
      <c r="BD5012"/>
      <c r="BE5012"/>
      <c r="BF5012"/>
      <c r="BG5012"/>
      <c r="BH5012"/>
      <c r="BI5012"/>
      <c r="BJ5012"/>
      <c r="BK5012"/>
      <c r="BL5012"/>
      <c r="BM5012"/>
      <c r="BN5012"/>
      <c r="BO5012"/>
    </row>
    <row r="5013" spans="1:67" ht="15" x14ac:dyDescent="0.25">
      <c r="A5013" s="245" t="s">
        <v>2037</v>
      </c>
      <c r="B5013" s="245" t="s">
        <v>2036</v>
      </c>
      <c r="C5013" s="245" t="s">
        <v>2403</v>
      </c>
      <c r="D5013" s="245" t="s">
        <v>2402</v>
      </c>
      <c r="E5013" s="246" t="s">
        <v>44</v>
      </c>
      <c r="F5013" s="245" t="s">
        <v>44</v>
      </c>
      <c r="G5013" s="245" t="s">
        <v>13112</v>
      </c>
      <c r="H5013" s="245" t="s">
        <v>13113</v>
      </c>
      <c r="I5013" s="245" t="s">
        <v>24</v>
      </c>
      <c r="J5013" s="245" t="s">
        <v>59</v>
      </c>
      <c r="K5013" s="246" t="s">
        <v>1677</v>
      </c>
      <c r="L5013" s="245" t="s">
        <v>568</v>
      </c>
      <c r="M5013"/>
      <c r="N5013"/>
      <c r="O5013"/>
      <c r="P5013"/>
      <c r="Q5013"/>
      <c r="R5013"/>
      <c r="S5013"/>
      <c r="T5013"/>
      <c r="U5013"/>
      <c r="V5013"/>
      <c r="W5013"/>
      <c r="X5013"/>
      <c r="Y5013"/>
      <c r="Z5013"/>
      <c r="AA5013"/>
      <c r="AB5013"/>
      <c r="AC5013"/>
      <c r="AD5013"/>
      <c r="AE5013"/>
      <c r="AF5013"/>
      <c r="AG5013"/>
      <c r="AH5013"/>
      <c r="AI5013"/>
      <c r="AJ5013"/>
      <c r="AK5013"/>
      <c r="AL5013"/>
      <c r="AM5013"/>
      <c r="AN5013"/>
      <c r="AO5013"/>
      <c r="AP5013"/>
      <c r="AQ5013"/>
      <c r="AR5013"/>
      <c r="AS5013"/>
      <c r="AT5013"/>
      <c r="AU5013"/>
      <c r="AV5013"/>
      <c r="AW5013"/>
      <c r="AX5013"/>
      <c r="AY5013"/>
      <c r="AZ5013"/>
      <c r="BA5013"/>
      <c r="BB5013"/>
      <c r="BC5013"/>
      <c r="BD5013"/>
      <c r="BE5013"/>
      <c r="BF5013"/>
      <c r="BG5013"/>
      <c r="BH5013"/>
      <c r="BI5013"/>
      <c r="BJ5013"/>
      <c r="BK5013"/>
      <c r="BL5013"/>
      <c r="BM5013"/>
      <c r="BN5013"/>
      <c r="BO5013"/>
    </row>
    <row r="5014" spans="1:67" ht="15" x14ac:dyDescent="0.25">
      <c r="A5014" s="245" t="s">
        <v>2037</v>
      </c>
      <c r="B5014" s="245" t="s">
        <v>2036</v>
      </c>
      <c r="C5014" s="245" t="s">
        <v>2403</v>
      </c>
      <c r="D5014" s="245" t="s">
        <v>2402</v>
      </c>
      <c r="E5014" s="246" t="s">
        <v>44</v>
      </c>
      <c r="F5014" s="245" t="s">
        <v>44</v>
      </c>
      <c r="G5014" s="245" t="s">
        <v>13114</v>
      </c>
      <c r="H5014" s="245" t="s">
        <v>13115</v>
      </c>
      <c r="I5014" s="245" t="s">
        <v>24</v>
      </c>
      <c r="J5014" s="245" t="s">
        <v>59</v>
      </c>
      <c r="K5014" s="246" t="s">
        <v>24923</v>
      </c>
      <c r="L5014" s="245" t="s">
        <v>568</v>
      </c>
      <c r="M5014"/>
      <c r="N5014"/>
      <c r="O5014"/>
      <c r="P5014"/>
      <c r="Q5014"/>
      <c r="R5014"/>
      <c r="S5014"/>
      <c r="T5014"/>
      <c r="U5014"/>
      <c r="V5014"/>
      <c r="W5014"/>
      <c r="X5014"/>
      <c r="Y5014"/>
      <c r="Z5014"/>
      <c r="AA5014"/>
      <c r="AB5014"/>
      <c r="AC5014"/>
      <c r="AD5014"/>
      <c r="AE5014"/>
      <c r="AF5014"/>
      <c r="AG5014"/>
      <c r="AH5014"/>
      <c r="AI5014"/>
      <c r="AJ5014"/>
      <c r="AK5014"/>
      <c r="AL5014"/>
      <c r="AM5014"/>
      <c r="AN5014"/>
      <c r="AO5014"/>
      <c r="AP5014"/>
      <c r="AQ5014"/>
      <c r="AR5014"/>
      <c r="AS5014"/>
      <c r="AT5014"/>
      <c r="AU5014"/>
      <c r="AV5014"/>
      <c r="AW5014"/>
      <c r="AX5014"/>
      <c r="AY5014"/>
      <c r="AZ5014"/>
      <c r="BA5014"/>
      <c r="BB5014"/>
      <c r="BC5014"/>
      <c r="BD5014"/>
      <c r="BE5014"/>
      <c r="BF5014"/>
      <c r="BG5014"/>
      <c r="BH5014"/>
      <c r="BI5014"/>
      <c r="BJ5014"/>
      <c r="BK5014"/>
      <c r="BL5014"/>
      <c r="BM5014"/>
      <c r="BN5014"/>
      <c r="BO5014"/>
    </row>
    <row r="5015" spans="1:67" ht="15" x14ac:dyDescent="0.25">
      <c r="A5015" s="245" t="s">
        <v>2037</v>
      </c>
      <c r="B5015" s="245" t="s">
        <v>2036</v>
      </c>
      <c r="C5015" s="245" t="s">
        <v>2403</v>
      </c>
      <c r="D5015" s="245" t="s">
        <v>2402</v>
      </c>
      <c r="E5015" s="246" t="s">
        <v>44</v>
      </c>
      <c r="F5015" s="245" t="s">
        <v>44</v>
      </c>
      <c r="G5015" s="245" t="s">
        <v>13116</v>
      </c>
      <c r="H5015" s="245" t="s">
        <v>13117</v>
      </c>
      <c r="I5015" s="245" t="s">
        <v>24</v>
      </c>
      <c r="J5015" s="245" t="s">
        <v>59</v>
      </c>
      <c r="K5015" s="246" t="s">
        <v>24924</v>
      </c>
      <c r="L5015" s="245" t="s">
        <v>568</v>
      </c>
      <c r="M5015"/>
      <c r="N5015"/>
      <c r="O5015"/>
      <c r="P5015"/>
      <c r="Q5015"/>
      <c r="R5015"/>
      <c r="S5015"/>
      <c r="T5015"/>
      <c r="U5015"/>
      <c r="V5015"/>
      <c r="W5015"/>
      <c r="X5015"/>
      <c r="Y5015"/>
      <c r="Z5015"/>
      <c r="AA5015"/>
      <c r="AB5015"/>
      <c r="AC5015"/>
      <c r="AD5015"/>
      <c r="AE5015"/>
      <c r="AF5015"/>
      <c r="AG5015"/>
      <c r="AH5015"/>
      <c r="AI5015"/>
      <c r="AJ5015"/>
      <c r="AK5015"/>
      <c r="AL5015"/>
      <c r="AM5015"/>
      <c r="AN5015"/>
      <c r="AO5015"/>
      <c r="AP5015"/>
      <c r="AQ5015"/>
      <c r="AR5015"/>
      <c r="AS5015"/>
      <c r="AT5015"/>
      <c r="AU5015"/>
      <c r="AV5015"/>
      <c r="AW5015"/>
      <c r="AX5015"/>
      <c r="AY5015"/>
      <c r="AZ5015"/>
      <c r="BA5015"/>
      <c r="BB5015"/>
      <c r="BC5015"/>
      <c r="BD5015"/>
      <c r="BE5015"/>
      <c r="BF5015"/>
      <c r="BG5015"/>
      <c r="BH5015"/>
      <c r="BI5015"/>
      <c r="BJ5015"/>
      <c r="BK5015"/>
      <c r="BL5015"/>
      <c r="BM5015"/>
      <c r="BN5015"/>
      <c r="BO5015"/>
    </row>
    <row r="5016" spans="1:67" ht="15" x14ac:dyDescent="0.25">
      <c r="A5016" s="245" t="s">
        <v>2037</v>
      </c>
      <c r="B5016" s="245" t="s">
        <v>2036</v>
      </c>
      <c r="C5016" s="245" t="s">
        <v>2403</v>
      </c>
      <c r="D5016" s="245" t="s">
        <v>2402</v>
      </c>
      <c r="E5016" s="246" t="s">
        <v>44</v>
      </c>
      <c r="F5016" s="245" t="s">
        <v>44</v>
      </c>
      <c r="G5016" s="245" t="s">
        <v>13118</v>
      </c>
      <c r="H5016" s="245" t="s">
        <v>13119</v>
      </c>
      <c r="I5016" s="245" t="s">
        <v>24</v>
      </c>
      <c r="J5016" s="245" t="s">
        <v>59</v>
      </c>
      <c r="K5016" s="246" t="s">
        <v>24925</v>
      </c>
      <c r="L5016" s="245" t="s">
        <v>568</v>
      </c>
      <c r="M5016"/>
      <c r="N5016"/>
      <c r="O5016"/>
      <c r="P5016"/>
      <c r="Q5016"/>
      <c r="R5016"/>
      <c r="S5016"/>
      <c r="T5016"/>
      <c r="U5016"/>
      <c r="V5016"/>
      <c r="W5016"/>
      <c r="X5016"/>
      <c r="Y5016"/>
      <c r="Z5016"/>
      <c r="AA5016"/>
      <c r="AB5016"/>
      <c r="AC5016"/>
      <c r="AD5016"/>
      <c r="AE5016"/>
      <c r="AF5016"/>
      <c r="AG5016"/>
      <c r="AH5016"/>
      <c r="AI5016"/>
      <c r="AJ5016"/>
      <c r="AK5016"/>
      <c r="AL5016"/>
      <c r="AM5016"/>
      <c r="AN5016"/>
      <c r="AO5016"/>
      <c r="AP5016"/>
      <c r="AQ5016"/>
      <c r="AR5016"/>
      <c r="AS5016"/>
      <c r="AT5016"/>
      <c r="AU5016"/>
      <c r="AV5016"/>
      <c r="AW5016"/>
      <c r="AX5016"/>
      <c r="AY5016"/>
      <c r="AZ5016"/>
      <c r="BA5016"/>
      <c r="BB5016"/>
      <c r="BC5016"/>
      <c r="BD5016"/>
      <c r="BE5016"/>
      <c r="BF5016"/>
      <c r="BG5016"/>
      <c r="BH5016"/>
      <c r="BI5016"/>
      <c r="BJ5016"/>
      <c r="BK5016"/>
      <c r="BL5016"/>
      <c r="BM5016"/>
      <c r="BN5016"/>
      <c r="BO5016"/>
    </row>
    <row r="5017" spans="1:67" ht="15" x14ac:dyDescent="0.25">
      <c r="A5017" s="245" t="s">
        <v>2037</v>
      </c>
      <c r="B5017" s="245" t="s">
        <v>2036</v>
      </c>
      <c r="C5017" s="245" t="s">
        <v>2403</v>
      </c>
      <c r="D5017" s="245" t="s">
        <v>2402</v>
      </c>
      <c r="E5017" s="246" t="s">
        <v>44</v>
      </c>
      <c r="F5017" s="245" t="s">
        <v>44</v>
      </c>
      <c r="G5017" s="245" t="s">
        <v>13120</v>
      </c>
      <c r="H5017" s="245" t="s">
        <v>13121</v>
      </c>
      <c r="I5017" s="245" t="s">
        <v>24</v>
      </c>
      <c r="J5017" s="245" t="s">
        <v>59</v>
      </c>
      <c r="K5017" s="246" t="s">
        <v>24926</v>
      </c>
      <c r="L5017" s="245" t="s">
        <v>568</v>
      </c>
      <c r="M5017"/>
      <c r="N5017"/>
      <c r="O5017"/>
      <c r="P5017"/>
      <c r="Q5017"/>
      <c r="R5017"/>
      <c r="S5017"/>
      <c r="T5017"/>
      <c r="U5017"/>
      <c r="V5017"/>
      <c r="W5017"/>
      <c r="X5017"/>
      <c r="Y5017"/>
      <c r="Z5017"/>
      <c r="AA5017"/>
      <c r="AB5017"/>
      <c r="AC5017"/>
      <c r="AD5017"/>
      <c r="AE5017"/>
      <c r="AF5017"/>
      <c r="AG5017"/>
      <c r="AH5017"/>
      <c r="AI5017"/>
      <c r="AJ5017"/>
      <c r="AK5017"/>
      <c r="AL5017"/>
      <c r="AM5017"/>
      <c r="AN5017"/>
      <c r="AO5017"/>
      <c r="AP5017"/>
      <c r="AQ5017"/>
      <c r="AR5017"/>
      <c r="AS5017"/>
      <c r="AT5017"/>
      <c r="AU5017"/>
      <c r="AV5017"/>
      <c r="AW5017"/>
      <c r="AX5017"/>
      <c r="AY5017"/>
      <c r="AZ5017"/>
      <c r="BA5017"/>
      <c r="BB5017"/>
      <c r="BC5017"/>
      <c r="BD5017"/>
      <c r="BE5017"/>
      <c r="BF5017"/>
      <c r="BG5017"/>
      <c r="BH5017"/>
      <c r="BI5017"/>
      <c r="BJ5017"/>
      <c r="BK5017"/>
      <c r="BL5017"/>
      <c r="BM5017"/>
      <c r="BN5017"/>
      <c r="BO5017"/>
    </row>
    <row r="5018" spans="1:67" ht="15" x14ac:dyDescent="0.25">
      <c r="A5018" s="245" t="s">
        <v>2037</v>
      </c>
      <c r="B5018" s="245" t="s">
        <v>2036</v>
      </c>
      <c r="C5018" s="245" t="s">
        <v>2403</v>
      </c>
      <c r="D5018" s="245" t="s">
        <v>2402</v>
      </c>
      <c r="E5018" s="246" t="s">
        <v>44</v>
      </c>
      <c r="F5018" s="245" t="s">
        <v>44</v>
      </c>
      <c r="G5018" s="245" t="s">
        <v>13122</v>
      </c>
      <c r="H5018" s="245" t="s">
        <v>13123</v>
      </c>
      <c r="I5018" s="245" t="s">
        <v>24</v>
      </c>
      <c r="J5018" s="245" t="s">
        <v>59</v>
      </c>
      <c r="K5018" s="246" t="s">
        <v>24927</v>
      </c>
      <c r="L5018" s="245" t="s">
        <v>568</v>
      </c>
      <c r="M5018"/>
      <c r="N5018"/>
      <c r="O5018"/>
      <c r="P5018"/>
      <c r="Q5018"/>
      <c r="R5018"/>
      <c r="S5018"/>
      <c r="T5018"/>
      <c r="U5018"/>
      <c r="V5018"/>
      <c r="W5018"/>
      <c r="X5018"/>
      <c r="Y5018"/>
      <c r="Z5018"/>
      <c r="AA5018"/>
      <c r="AB5018"/>
      <c r="AC5018"/>
      <c r="AD5018"/>
      <c r="AE5018"/>
      <c r="AF5018"/>
      <c r="AG5018"/>
      <c r="AH5018"/>
      <c r="AI5018"/>
      <c r="AJ5018"/>
      <c r="AK5018"/>
      <c r="AL5018"/>
      <c r="AM5018"/>
      <c r="AN5018"/>
      <c r="AO5018"/>
      <c r="AP5018"/>
      <c r="AQ5018"/>
      <c r="AR5018"/>
      <c r="AS5018"/>
      <c r="AT5018"/>
      <c r="AU5018"/>
      <c r="AV5018"/>
      <c r="AW5018"/>
      <c r="AX5018"/>
      <c r="AY5018"/>
      <c r="AZ5018"/>
      <c r="BA5018"/>
      <c r="BB5018"/>
      <c r="BC5018"/>
      <c r="BD5018"/>
      <c r="BE5018"/>
      <c r="BF5018"/>
      <c r="BG5018"/>
      <c r="BH5018"/>
      <c r="BI5018"/>
      <c r="BJ5018"/>
      <c r="BK5018"/>
      <c r="BL5018"/>
      <c r="BM5018"/>
      <c r="BN5018"/>
      <c r="BO5018"/>
    </row>
    <row r="5019" spans="1:67" ht="15" x14ac:dyDescent="0.25">
      <c r="A5019" s="245" t="s">
        <v>2037</v>
      </c>
      <c r="B5019" s="245" t="s">
        <v>2036</v>
      </c>
      <c r="C5019" s="245" t="s">
        <v>2403</v>
      </c>
      <c r="D5019" s="245" t="s">
        <v>2402</v>
      </c>
      <c r="E5019" s="246" t="s">
        <v>44</v>
      </c>
      <c r="F5019" s="245" t="s">
        <v>44</v>
      </c>
      <c r="G5019" s="245" t="s">
        <v>13124</v>
      </c>
      <c r="H5019" s="245" t="s">
        <v>13125</v>
      </c>
      <c r="I5019" s="245" t="s">
        <v>24</v>
      </c>
      <c r="J5019" s="245" t="s">
        <v>59</v>
      </c>
      <c r="K5019" s="246" t="s">
        <v>24928</v>
      </c>
      <c r="L5019" s="245" t="s">
        <v>568</v>
      </c>
      <c r="M5019"/>
      <c r="N5019"/>
      <c r="O5019"/>
      <c r="P5019"/>
      <c r="Q5019"/>
      <c r="R5019"/>
      <c r="S5019"/>
      <c r="T5019"/>
      <c r="U5019"/>
      <c r="V5019"/>
      <c r="W5019"/>
      <c r="X5019"/>
      <c r="Y5019"/>
      <c r="Z5019"/>
      <c r="AA5019"/>
      <c r="AB5019"/>
      <c r="AC5019"/>
      <c r="AD5019"/>
      <c r="AE5019"/>
      <c r="AF5019"/>
      <c r="AG5019"/>
      <c r="AH5019"/>
      <c r="AI5019"/>
      <c r="AJ5019"/>
      <c r="AK5019"/>
      <c r="AL5019"/>
      <c r="AM5019"/>
      <c r="AN5019"/>
      <c r="AO5019"/>
      <c r="AP5019"/>
      <c r="AQ5019"/>
      <c r="AR5019"/>
      <c r="AS5019"/>
      <c r="AT5019"/>
      <c r="AU5019"/>
      <c r="AV5019"/>
      <c r="AW5019"/>
      <c r="AX5019"/>
      <c r="AY5019"/>
      <c r="AZ5019"/>
      <c r="BA5019"/>
      <c r="BB5019"/>
      <c r="BC5019"/>
      <c r="BD5019"/>
      <c r="BE5019"/>
      <c r="BF5019"/>
      <c r="BG5019"/>
      <c r="BH5019"/>
      <c r="BI5019"/>
      <c r="BJ5019"/>
      <c r="BK5019"/>
      <c r="BL5019"/>
      <c r="BM5019"/>
      <c r="BN5019"/>
      <c r="BO5019"/>
    </row>
    <row r="5020" spans="1:67" ht="15" x14ac:dyDescent="0.25">
      <c r="A5020" s="245" t="s">
        <v>2037</v>
      </c>
      <c r="B5020" s="245" t="s">
        <v>2036</v>
      </c>
      <c r="C5020" s="245" t="s">
        <v>2403</v>
      </c>
      <c r="D5020" s="245" t="s">
        <v>2402</v>
      </c>
      <c r="E5020" s="246" t="s">
        <v>44</v>
      </c>
      <c r="F5020" s="245" t="s">
        <v>44</v>
      </c>
      <c r="G5020" s="245" t="s">
        <v>13126</v>
      </c>
      <c r="H5020" s="245" t="s">
        <v>13127</v>
      </c>
      <c r="I5020" s="245" t="s">
        <v>24</v>
      </c>
      <c r="J5020" s="245" t="s">
        <v>59</v>
      </c>
      <c r="K5020" s="246" t="s">
        <v>24929</v>
      </c>
      <c r="L5020" s="245" t="s">
        <v>568</v>
      </c>
      <c r="M5020"/>
      <c r="N5020"/>
      <c r="O5020"/>
      <c r="P5020"/>
      <c r="Q5020"/>
      <c r="R5020"/>
      <c r="S5020"/>
      <c r="T5020"/>
      <c r="U5020"/>
      <c r="V5020"/>
      <c r="W5020"/>
      <c r="X5020"/>
      <c r="Y5020"/>
      <c r="Z5020"/>
      <c r="AA5020"/>
      <c r="AB5020"/>
      <c r="AC5020"/>
      <c r="AD5020"/>
      <c r="AE5020"/>
      <c r="AF5020"/>
      <c r="AG5020"/>
      <c r="AH5020"/>
      <c r="AI5020"/>
      <c r="AJ5020"/>
      <c r="AK5020"/>
      <c r="AL5020"/>
      <c r="AM5020"/>
      <c r="AN5020"/>
      <c r="AO5020"/>
      <c r="AP5020"/>
      <c r="AQ5020"/>
      <c r="AR5020"/>
      <c r="AS5020"/>
      <c r="AT5020"/>
      <c r="AU5020"/>
      <c r="AV5020"/>
      <c r="AW5020"/>
      <c r="AX5020"/>
      <c r="AY5020"/>
      <c r="AZ5020"/>
      <c r="BA5020"/>
      <c r="BB5020"/>
      <c r="BC5020"/>
      <c r="BD5020"/>
      <c r="BE5020"/>
      <c r="BF5020"/>
      <c r="BG5020"/>
      <c r="BH5020"/>
      <c r="BI5020"/>
      <c r="BJ5020"/>
      <c r="BK5020"/>
      <c r="BL5020"/>
      <c r="BM5020"/>
      <c r="BN5020"/>
      <c r="BO5020"/>
    </row>
    <row r="5021" spans="1:67" ht="15" x14ac:dyDescent="0.25">
      <c r="A5021" s="245" t="s">
        <v>2037</v>
      </c>
      <c r="B5021" s="245" t="s">
        <v>2036</v>
      </c>
      <c r="C5021" s="245" t="s">
        <v>2403</v>
      </c>
      <c r="D5021" s="245" t="s">
        <v>2402</v>
      </c>
      <c r="E5021" s="246" t="s">
        <v>44</v>
      </c>
      <c r="F5021" s="245" t="s">
        <v>44</v>
      </c>
      <c r="G5021" s="245" t="s">
        <v>13128</v>
      </c>
      <c r="H5021" s="245" t="s">
        <v>13129</v>
      </c>
      <c r="I5021" s="245" t="s">
        <v>24</v>
      </c>
      <c r="J5021" s="245" t="s">
        <v>59</v>
      </c>
      <c r="K5021" s="246" t="s">
        <v>24930</v>
      </c>
      <c r="L5021" s="245" t="s">
        <v>568</v>
      </c>
      <c r="M5021"/>
      <c r="N5021"/>
      <c r="O5021"/>
      <c r="P5021"/>
      <c r="Q5021"/>
      <c r="R5021"/>
      <c r="S5021"/>
      <c r="T5021"/>
      <c r="U5021"/>
      <c r="V5021"/>
      <c r="W5021"/>
      <c r="X5021"/>
      <c r="Y5021"/>
      <c r="Z5021"/>
      <c r="AA5021"/>
      <c r="AB5021"/>
      <c r="AC5021"/>
      <c r="AD5021"/>
      <c r="AE5021"/>
      <c r="AF5021"/>
      <c r="AG5021"/>
      <c r="AH5021"/>
      <c r="AI5021"/>
      <c r="AJ5021"/>
      <c r="AK5021"/>
      <c r="AL5021"/>
      <c r="AM5021"/>
      <c r="AN5021"/>
      <c r="AO5021"/>
      <c r="AP5021"/>
      <c r="AQ5021"/>
      <c r="AR5021"/>
      <c r="AS5021"/>
      <c r="AT5021"/>
      <c r="AU5021"/>
      <c r="AV5021"/>
      <c r="AW5021"/>
      <c r="AX5021"/>
      <c r="AY5021"/>
      <c r="AZ5021"/>
      <c r="BA5021"/>
      <c r="BB5021"/>
      <c r="BC5021"/>
      <c r="BD5021"/>
      <c r="BE5021"/>
      <c r="BF5021"/>
      <c r="BG5021"/>
      <c r="BH5021"/>
      <c r="BI5021"/>
      <c r="BJ5021"/>
      <c r="BK5021"/>
      <c r="BL5021"/>
      <c r="BM5021"/>
      <c r="BN5021"/>
      <c r="BO5021"/>
    </row>
    <row r="5022" spans="1:67" ht="15" x14ac:dyDescent="0.25">
      <c r="A5022" s="245" t="s">
        <v>2037</v>
      </c>
      <c r="B5022" s="245" t="s">
        <v>2036</v>
      </c>
      <c r="C5022" s="245" t="s">
        <v>2403</v>
      </c>
      <c r="D5022" s="245" t="s">
        <v>2402</v>
      </c>
      <c r="E5022" s="246" t="s">
        <v>44</v>
      </c>
      <c r="F5022" s="245" t="s">
        <v>44</v>
      </c>
      <c r="G5022" s="245" t="s">
        <v>13131</v>
      </c>
      <c r="H5022" s="245" t="s">
        <v>13132</v>
      </c>
      <c r="I5022" s="245" t="s">
        <v>24</v>
      </c>
      <c r="J5022" s="245" t="s">
        <v>59</v>
      </c>
      <c r="K5022" s="246" t="s">
        <v>24931</v>
      </c>
      <c r="L5022" s="245" t="s">
        <v>568</v>
      </c>
      <c r="M5022"/>
      <c r="N5022"/>
      <c r="O5022"/>
      <c r="P5022"/>
      <c r="Q5022"/>
      <c r="R5022"/>
      <c r="S5022"/>
      <c r="T5022"/>
      <c r="U5022"/>
      <c r="V5022"/>
      <c r="W5022"/>
      <c r="X5022"/>
      <c r="Y5022"/>
      <c r="Z5022"/>
      <c r="AA5022"/>
      <c r="AB5022"/>
      <c r="AC5022"/>
      <c r="AD5022"/>
      <c r="AE5022"/>
      <c r="AF5022"/>
      <c r="AG5022"/>
      <c r="AH5022"/>
      <c r="AI5022"/>
      <c r="AJ5022"/>
      <c r="AK5022"/>
      <c r="AL5022"/>
      <c r="AM5022"/>
      <c r="AN5022"/>
      <c r="AO5022"/>
      <c r="AP5022"/>
      <c r="AQ5022"/>
      <c r="AR5022"/>
      <c r="AS5022"/>
      <c r="AT5022"/>
      <c r="AU5022"/>
      <c r="AV5022"/>
      <c r="AW5022"/>
      <c r="AX5022"/>
      <c r="AY5022"/>
      <c r="AZ5022"/>
      <c r="BA5022"/>
      <c r="BB5022"/>
      <c r="BC5022"/>
      <c r="BD5022"/>
      <c r="BE5022"/>
      <c r="BF5022"/>
      <c r="BG5022"/>
      <c r="BH5022"/>
      <c r="BI5022"/>
      <c r="BJ5022"/>
      <c r="BK5022"/>
      <c r="BL5022"/>
      <c r="BM5022"/>
      <c r="BN5022"/>
      <c r="BO5022"/>
    </row>
    <row r="5023" spans="1:67" ht="15" x14ac:dyDescent="0.25">
      <c r="A5023" s="245" t="s">
        <v>2037</v>
      </c>
      <c r="B5023" s="245" t="s">
        <v>2036</v>
      </c>
      <c r="C5023" s="245" t="s">
        <v>2403</v>
      </c>
      <c r="D5023" s="245" t="s">
        <v>2402</v>
      </c>
      <c r="E5023" s="246" t="s">
        <v>44</v>
      </c>
      <c r="F5023" s="245" t="s">
        <v>44</v>
      </c>
      <c r="G5023" s="245" t="s">
        <v>13133</v>
      </c>
      <c r="H5023" s="245" t="s">
        <v>13134</v>
      </c>
      <c r="I5023" s="245" t="s">
        <v>24</v>
      </c>
      <c r="J5023" s="245" t="s">
        <v>569</v>
      </c>
      <c r="K5023" s="246" t="s">
        <v>24932</v>
      </c>
      <c r="L5023" s="245" t="s">
        <v>568</v>
      </c>
      <c r="M5023"/>
      <c r="N5023"/>
      <c r="O5023"/>
      <c r="P5023"/>
      <c r="Q5023"/>
      <c r="R5023"/>
      <c r="S5023"/>
      <c r="T5023"/>
      <c r="U5023"/>
      <c r="V5023"/>
      <c r="W5023"/>
      <c r="X5023"/>
      <c r="Y5023"/>
      <c r="Z5023"/>
      <c r="AA5023"/>
      <c r="AB5023"/>
      <c r="AC5023"/>
      <c r="AD5023"/>
      <c r="AE5023"/>
      <c r="AF5023"/>
      <c r="AG5023"/>
      <c r="AH5023"/>
      <c r="AI5023"/>
      <c r="AJ5023"/>
      <c r="AK5023"/>
      <c r="AL5023"/>
      <c r="AM5023"/>
      <c r="AN5023"/>
      <c r="AO5023"/>
      <c r="AP5023"/>
      <c r="AQ5023"/>
      <c r="AR5023"/>
      <c r="AS5023"/>
      <c r="AT5023"/>
      <c r="AU5023"/>
      <c r="AV5023"/>
      <c r="AW5023"/>
      <c r="AX5023"/>
      <c r="AY5023"/>
      <c r="AZ5023"/>
      <c r="BA5023"/>
      <c r="BB5023"/>
      <c r="BC5023"/>
      <c r="BD5023"/>
      <c r="BE5023"/>
      <c r="BF5023"/>
      <c r="BG5023"/>
      <c r="BH5023"/>
      <c r="BI5023"/>
      <c r="BJ5023"/>
      <c r="BK5023"/>
      <c r="BL5023"/>
      <c r="BM5023"/>
      <c r="BN5023"/>
      <c r="BO5023"/>
    </row>
    <row r="5024" spans="1:67" ht="15" x14ac:dyDescent="0.25">
      <c r="A5024" s="245" t="s">
        <v>2037</v>
      </c>
      <c r="B5024" s="245" t="s">
        <v>2036</v>
      </c>
      <c r="C5024" s="245" t="s">
        <v>2403</v>
      </c>
      <c r="D5024" s="245" t="s">
        <v>2402</v>
      </c>
      <c r="E5024" s="246" t="s">
        <v>44</v>
      </c>
      <c r="F5024" s="245" t="s">
        <v>44</v>
      </c>
      <c r="G5024" s="245" t="s">
        <v>13135</v>
      </c>
      <c r="H5024" s="245" t="s">
        <v>13136</v>
      </c>
      <c r="I5024" s="245" t="s">
        <v>24</v>
      </c>
      <c r="J5024" s="245" t="s">
        <v>569</v>
      </c>
      <c r="K5024" s="246" t="s">
        <v>24933</v>
      </c>
      <c r="L5024" s="245" t="s">
        <v>568</v>
      </c>
      <c r="M5024"/>
      <c r="N5024"/>
      <c r="O5024"/>
      <c r="P5024"/>
      <c r="Q5024"/>
      <c r="R5024"/>
      <c r="S5024"/>
      <c r="T5024"/>
      <c r="U5024"/>
      <c r="V5024"/>
      <c r="W5024"/>
      <c r="X5024"/>
      <c r="Y5024"/>
      <c r="Z5024"/>
      <c r="AA5024"/>
      <c r="AB5024"/>
      <c r="AC5024"/>
      <c r="AD5024"/>
      <c r="AE5024"/>
      <c r="AF5024"/>
      <c r="AG5024"/>
      <c r="AH5024"/>
      <c r="AI5024"/>
      <c r="AJ5024"/>
      <c r="AK5024"/>
      <c r="AL5024"/>
      <c r="AM5024"/>
      <c r="AN5024"/>
      <c r="AO5024"/>
      <c r="AP5024"/>
      <c r="AQ5024"/>
      <c r="AR5024"/>
      <c r="AS5024"/>
      <c r="AT5024"/>
      <c r="AU5024"/>
      <c r="AV5024"/>
      <c r="AW5024"/>
      <c r="AX5024"/>
      <c r="AY5024"/>
      <c r="AZ5024"/>
      <c r="BA5024"/>
      <c r="BB5024"/>
      <c r="BC5024"/>
      <c r="BD5024"/>
      <c r="BE5024"/>
      <c r="BF5024"/>
      <c r="BG5024"/>
      <c r="BH5024"/>
      <c r="BI5024"/>
      <c r="BJ5024"/>
      <c r="BK5024"/>
      <c r="BL5024"/>
      <c r="BM5024"/>
      <c r="BN5024"/>
      <c r="BO5024"/>
    </row>
    <row r="5025" spans="1:67" ht="15" x14ac:dyDescent="0.25">
      <c r="A5025" s="245" t="s">
        <v>2037</v>
      </c>
      <c r="B5025" s="245" t="s">
        <v>2036</v>
      </c>
      <c r="C5025" s="245" t="s">
        <v>2403</v>
      </c>
      <c r="D5025" s="245" t="s">
        <v>2402</v>
      </c>
      <c r="E5025" s="246" t="s">
        <v>44</v>
      </c>
      <c r="F5025" s="245" t="s">
        <v>44</v>
      </c>
      <c r="G5025" s="245" t="s">
        <v>13137</v>
      </c>
      <c r="H5025" s="245" t="s">
        <v>13138</v>
      </c>
      <c r="I5025" s="245" t="s">
        <v>24</v>
      </c>
      <c r="J5025" s="245" t="s">
        <v>59</v>
      </c>
      <c r="K5025" s="246" t="s">
        <v>24934</v>
      </c>
      <c r="L5025" s="245" t="s">
        <v>568</v>
      </c>
      <c r="M5025"/>
      <c r="N5025"/>
      <c r="O5025"/>
      <c r="P5025"/>
      <c r="Q5025"/>
      <c r="R5025"/>
      <c r="S5025"/>
      <c r="T5025"/>
      <c r="U5025"/>
      <c r="V5025"/>
      <c r="W5025"/>
      <c r="X5025"/>
      <c r="Y5025"/>
      <c r="Z5025"/>
      <c r="AA5025"/>
      <c r="AB5025"/>
      <c r="AC5025"/>
      <c r="AD5025"/>
      <c r="AE5025"/>
      <c r="AF5025"/>
      <c r="AG5025"/>
      <c r="AH5025"/>
      <c r="AI5025"/>
      <c r="AJ5025"/>
      <c r="AK5025"/>
      <c r="AL5025"/>
      <c r="AM5025"/>
      <c r="AN5025"/>
      <c r="AO5025"/>
      <c r="AP5025"/>
      <c r="AQ5025"/>
      <c r="AR5025"/>
      <c r="AS5025"/>
      <c r="AT5025"/>
      <c r="AU5025"/>
      <c r="AV5025"/>
      <c r="AW5025"/>
      <c r="AX5025"/>
      <c r="AY5025"/>
      <c r="AZ5025"/>
      <c r="BA5025"/>
      <c r="BB5025"/>
      <c r="BC5025"/>
      <c r="BD5025"/>
      <c r="BE5025"/>
      <c r="BF5025"/>
      <c r="BG5025"/>
      <c r="BH5025"/>
      <c r="BI5025"/>
      <c r="BJ5025"/>
      <c r="BK5025"/>
      <c r="BL5025"/>
      <c r="BM5025"/>
      <c r="BN5025"/>
      <c r="BO5025"/>
    </row>
    <row r="5026" spans="1:67" ht="15" x14ac:dyDescent="0.25">
      <c r="A5026" s="245" t="s">
        <v>2037</v>
      </c>
      <c r="B5026" s="245" t="s">
        <v>2036</v>
      </c>
      <c r="C5026" s="245" t="s">
        <v>2403</v>
      </c>
      <c r="D5026" s="245" t="s">
        <v>2402</v>
      </c>
      <c r="E5026" s="246" t="s">
        <v>44</v>
      </c>
      <c r="F5026" s="245" t="s">
        <v>44</v>
      </c>
      <c r="G5026" s="245" t="s">
        <v>13139</v>
      </c>
      <c r="H5026" s="245" t="s">
        <v>13140</v>
      </c>
      <c r="I5026" s="245" t="s">
        <v>24</v>
      </c>
      <c r="J5026" s="245" t="s">
        <v>59</v>
      </c>
      <c r="K5026" s="246" t="s">
        <v>24935</v>
      </c>
      <c r="L5026" s="245" t="s">
        <v>568</v>
      </c>
      <c r="M5026"/>
      <c r="N5026"/>
      <c r="O5026"/>
      <c r="P5026"/>
      <c r="Q5026"/>
      <c r="R5026"/>
      <c r="S5026"/>
      <c r="T5026"/>
      <c r="U5026"/>
      <c r="V5026"/>
      <c r="W5026"/>
      <c r="X5026"/>
      <c r="Y5026"/>
      <c r="Z5026"/>
      <c r="AA5026"/>
      <c r="AB5026"/>
      <c r="AC5026"/>
      <c r="AD5026"/>
      <c r="AE5026"/>
      <c r="AF5026"/>
      <c r="AG5026"/>
      <c r="AH5026"/>
      <c r="AI5026"/>
      <c r="AJ5026"/>
      <c r="AK5026"/>
      <c r="AL5026"/>
      <c r="AM5026"/>
      <c r="AN5026"/>
      <c r="AO5026"/>
      <c r="AP5026"/>
      <c r="AQ5026"/>
      <c r="AR5026"/>
      <c r="AS5026"/>
      <c r="AT5026"/>
      <c r="AU5026"/>
      <c r="AV5026"/>
      <c r="AW5026"/>
      <c r="AX5026"/>
      <c r="AY5026"/>
      <c r="AZ5026"/>
      <c r="BA5026"/>
      <c r="BB5026"/>
      <c r="BC5026"/>
      <c r="BD5026"/>
      <c r="BE5026"/>
      <c r="BF5026"/>
      <c r="BG5026"/>
      <c r="BH5026"/>
      <c r="BI5026"/>
      <c r="BJ5026"/>
      <c r="BK5026"/>
      <c r="BL5026"/>
      <c r="BM5026"/>
      <c r="BN5026"/>
      <c r="BO5026"/>
    </row>
    <row r="5027" spans="1:67" ht="15" x14ac:dyDescent="0.25">
      <c r="A5027" s="245" t="s">
        <v>2037</v>
      </c>
      <c r="B5027" s="245" t="s">
        <v>2036</v>
      </c>
      <c r="C5027" s="245" t="s">
        <v>2394</v>
      </c>
      <c r="D5027" s="245" t="s">
        <v>2393</v>
      </c>
      <c r="E5027" s="246" t="s">
        <v>44</v>
      </c>
      <c r="F5027" s="245" t="s">
        <v>44</v>
      </c>
      <c r="G5027" s="245" t="s">
        <v>2400</v>
      </c>
      <c r="H5027" s="245" t="s">
        <v>20579</v>
      </c>
      <c r="I5027" s="245" t="s">
        <v>24</v>
      </c>
      <c r="J5027" s="245" t="s">
        <v>59</v>
      </c>
      <c r="K5027" s="246" t="s">
        <v>21848</v>
      </c>
      <c r="L5027" s="245" t="s">
        <v>568</v>
      </c>
      <c r="M5027"/>
      <c r="N5027"/>
      <c r="O5027"/>
      <c r="P5027"/>
      <c r="Q5027"/>
      <c r="R5027"/>
      <c r="S5027"/>
      <c r="T5027"/>
      <c r="U5027"/>
      <c r="V5027"/>
      <c r="W5027"/>
      <c r="X5027"/>
      <c r="Y5027"/>
      <c r="Z5027"/>
      <c r="AA5027"/>
      <c r="AB5027"/>
      <c r="AC5027"/>
      <c r="AD5027"/>
      <c r="AE5027"/>
      <c r="AF5027"/>
      <c r="AG5027"/>
      <c r="AH5027"/>
      <c r="AI5027"/>
      <c r="AJ5027"/>
      <c r="AK5027"/>
      <c r="AL5027"/>
      <c r="AM5027"/>
      <c r="AN5027"/>
      <c r="AO5027"/>
      <c r="AP5027"/>
      <c r="AQ5027"/>
      <c r="AR5027"/>
      <c r="AS5027"/>
      <c r="AT5027"/>
      <c r="AU5027"/>
      <c r="AV5027"/>
      <c r="AW5027"/>
      <c r="AX5027"/>
      <c r="AY5027"/>
      <c r="AZ5027"/>
      <c r="BA5027"/>
      <c r="BB5027"/>
      <c r="BC5027"/>
      <c r="BD5027"/>
      <c r="BE5027"/>
      <c r="BF5027"/>
      <c r="BG5027"/>
      <c r="BH5027"/>
      <c r="BI5027"/>
      <c r="BJ5027"/>
      <c r="BK5027"/>
      <c r="BL5027"/>
      <c r="BM5027"/>
      <c r="BN5027"/>
      <c r="BO5027"/>
    </row>
    <row r="5028" spans="1:67" ht="15" x14ac:dyDescent="0.25">
      <c r="A5028" s="245" t="s">
        <v>2037</v>
      </c>
      <c r="B5028" s="245" t="s">
        <v>2036</v>
      </c>
      <c r="C5028" s="245" t="s">
        <v>2394</v>
      </c>
      <c r="D5028" s="245" t="s">
        <v>2393</v>
      </c>
      <c r="E5028" s="246" t="s">
        <v>44</v>
      </c>
      <c r="F5028" s="245" t="s">
        <v>44</v>
      </c>
      <c r="G5028" s="245" t="s">
        <v>2399</v>
      </c>
      <c r="H5028" s="245" t="s">
        <v>20581</v>
      </c>
      <c r="I5028" s="245" t="s">
        <v>24</v>
      </c>
      <c r="J5028" s="245" t="s">
        <v>59</v>
      </c>
      <c r="K5028" s="246" t="s">
        <v>24936</v>
      </c>
      <c r="L5028" s="245" t="s">
        <v>568</v>
      </c>
      <c r="M5028"/>
      <c r="N5028"/>
      <c r="O5028"/>
      <c r="P5028"/>
      <c r="Q5028"/>
      <c r="R5028"/>
      <c r="S5028"/>
      <c r="T5028"/>
      <c r="U5028"/>
      <c r="V5028"/>
      <c r="W5028"/>
      <c r="X5028"/>
      <c r="Y5028"/>
      <c r="Z5028"/>
      <c r="AA5028"/>
      <c r="AB5028"/>
      <c r="AC5028"/>
      <c r="AD5028"/>
      <c r="AE5028"/>
      <c r="AF5028"/>
      <c r="AG5028"/>
      <c r="AH5028"/>
      <c r="AI5028"/>
      <c r="AJ5028"/>
      <c r="AK5028"/>
      <c r="AL5028"/>
      <c r="AM5028"/>
      <c r="AN5028"/>
      <c r="AO5028"/>
      <c r="AP5028"/>
      <c r="AQ5028"/>
      <c r="AR5028"/>
      <c r="AS5028"/>
      <c r="AT5028"/>
      <c r="AU5028"/>
      <c r="AV5028"/>
      <c r="AW5028"/>
      <c r="AX5028"/>
      <c r="AY5028"/>
      <c r="AZ5028"/>
      <c r="BA5028"/>
      <c r="BB5028"/>
      <c r="BC5028"/>
      <c r="BD5028"/>
      <c r="BE5028"/>
      <c r="BF5028"/>
      <c r="BG5028"/>
      <c r="BH5028"/>
      <c r="BI5028"/>
      <c r="BJ5028"/>
      <c r="BK5028"/>
      <c r="BL5028"/>
      <c r="BM5028"/>
      <c r="BN5028"/>
      <c r="BO5028"/>
    </row>
    <row r="5029" spans="1:67" ht="15" x14ac:dyDescent="0.25">
      <c r="A5029" s="245" t="s">
        <v>2037</v>
      </c>
      <c r="B5029" s="245" t="s">
        <v>2036</v>
      </c>
      <c r="C5029" s="245" t="s">
        <v>2394</v>
      </c>
      <c r="D5029" s="245" t="s">
        <v>2393</v>
      </c>
      <c r="E5029" s="246" t="s">
        <v>44</v>
      </c>
      <c r="F5029" s="245" t="s">
        <v>44</v>
      </c>
      <c r="G5029" s="245" t="s">
        <v>2398</v>
      </c>
      <c r="H5029" s="245" t="s">
        <v>20582</v>
      </c>
      <c r="I5029" s="245" t="s">
        <v>24</v>
      </c>
      <c r="J5029" s="245" t="s">
        <v>59</v>
      </c>
      <c r="K5029" s="246" t="s">
        <v>8849</v>
      </c>
      <c r="L5029" s="245" t="s">
        <v>568</v>
      </c>
      <c r="M5029"/>
      <c r="N5029"/>
      <c r="O5029"/>
      <c r="P5029"/>
      <c r="Q5029"/>
      <c r="R5029"/>
      <c r="S5029"/>
      <c r="T5029"/>
      <c r="U5029"/>
      <c r="V5029"/>
      <c r="W5029"/>
      <c r="X5029"/>
      <c r="Y5029"/>
      <c r="Z5029"/>
      <c r="AA5029"/>
      <c r="AB5029"/>
      <c r="AC5029"/>
      <c r="AD5029"/>
      <c r="AE5029"/>
      <c r="AF5029"/>
      <c r="AG5029"/>
      <c r="AH5029"/>
      <c r="AI5029"/>
      <c r="AJ5029"/>
      <c r="AK5029"/>
      <c r="AL5029"/>
      <c r="AM5029"/>
      <c r="AN5029"/>
      <c r="AO5029"/>
      <c r="AP5029"/>
      <c r="AQ5029"/>
      <c r="AR5029"/>
      <c r="AS5029"/>
      <c r="AT5029"/>
      <c r="AU5029"/>
      <c r="AV5029"/>
      <c r="AW5029"/>
      <c r="AX5029"/>
      <c r="AY5029"/>
      <c r="AZ5029"/>
      <c r="BA5029"/>
      <c r="BB5029"/>
      <c r="BC5029"/>
      <c r="BD5029"/>
      <c r="BE5029"/>
      <c r="BF5029"/>
      <c r="BG5029"/>
      <c r="BH5029"/>
      <c r="BI5029"/>
      <c r="BJ5029"/>
      <c r="BK5029"/>
      <c r="BL5029"/>
      <c r="BM5029"/>
      <c r="BN5029"/>
      <c r="BO5029"/>
    </row>
    <row r="5030" spans="1:67" ht="15" x14ac:dyDescent="0.25">
      <c r="A5030" s="245" t="s">
        <v>2037</v>
      </c>
      <c r="B5030" s="245" t="s">
        <v>2036</v>
      </c>
      <c r="C5030" s="245" t="s">
        <v>2394</v>
      </c>
      <c r="D5030" s="245" t="s">
        <v>2393</v>
      </c>
      <c r="E5030" s="246" t="s">
        <v>44</v>
      </c>
      <c r="F5030" s="245" t="s">
        <v>44</v>
      </c>
      <c r="G5030" s="245" t="s">
        <v>2397</v>
      </c>
      <c r="H5030" s="245" t="s">
        <v>20583</v>
      </c>
      <c r="I5030" s="245" t="s">
        <v>24</v>
      </c>
      <c r="J5030" s="245" t="s">
        <v>59</v>
      </c>
      <c r="K5030" s="246" t="s">
        <v>5105</v>
      </c>
      <c r="L5030" s="245" t="s">
        <v>568</v>
      </c>
      <c r="M5030"/>
      <c r="N5030"/>
      <c r="O5030"/>
      <c r="P5030"/>
      <c r="Q5030"/>
      <c r="R5030"/>
      <c r="S5030"/>
      <c r="T5030"/>
      <c r="U5030"/>
      <c r="V5030"/>
      <c r="W5030"/>
      <c r="X5030"/>
      <c r="Y5030"/>
      <c r="Z5030"/>
      <c r="AA5030"/>
      <c r="AB5030"/>
      <c r="AC5030"/>
      <c r="AD5030"/>
      <c r="AE5030"/>
      <c r="AF5030"/>
      <c r="AG5030"/>
      <c r="AH5030"/>
      <c r="AI5030"/>
      <c r="AJ5030"/>
      <c r="AK5030"/>
      <c r="AL5030"/>
      <c r="AM5030"/>
      <c r="AN5030"/>
      <c r="AO5030"/>
      <c r="AP5030"/>
      <c r="AQ5030"/>
      <c r="AR5030"/>
      <c r="AS5030"/>
      <c r="AT5030"/>
      <c r="AU5030"/>
      <c r="AV5030"/>
      <c r="AW5030"/>
      <c r="AX5030"/>
      <c r="AY5030"/>
      <c r="AZ5030"/>
      <c r="BA5030"/>
      <c r="BB5030"/>
      <c r="BC5030"/>
      <c r="BD5030"/>
      <c r="BE5030"/>
      <c r="BF5030"/>
      <c r="BG5030"/>
      <c r="BH5030"/>
      <c r="BI5030"/>
      <c r="BJ5030"/>
      <c r="BK5030"/>
      <c r="BL5030"/>
      <c r="BM5030"/>
      <c r="BN5030"/>
      <c r="BO5030"/>
    </row>
    <row r="5031" spans="1:67" ht="15" x14ac:dyDescent="0.25">
      <c r="A5031" s="245" t="s">
        <v>2037</v>
      </c>
      <c r="B5031" s="245" t="s">
        <v>2036</v>
      </c>
      <c r="C5031" s="245" t="s">
        <v>2394</v>
      </c>
      <c r="D5031" s="245" t="s">
        <v>2393</v>
      </c>
      <c r="E5031" s="246" t="s">
        <v>44</v>
      </c>
      <c r="F5031" s="245" t="s">
        <v>44</v>
      </c>
      <c r="G5031" s="245" t="s">
        <v>2396</v>
      </c>
      <c r="H5031" s="245" t="s">
        <v>20585</v>
      </c>
      <c r="I5031" s="245" t="s">
        <v>24</v>
      </c>
      <c r="J5031" s="245" t="s">
        <v>59</v>
      </c>
      <c r="K5031" s="246" t="s">
        <v>24937</v>
      </c>
      <c r="L5031" s="245" t="s">
        <v>568</v>
      </c>
      <c r="M5031"/>
      <c r="N5031"/>
      <c r="O5031"/>
      <c r="P5031"/>
      <c r="Q5031"/>
      <c r="R5031"/>
      <c r="S5031"/>
      <c r="T5031"/>
      <c r="U5031"/>
      <c r="V5031"/>
      <c r="W5031"/>
      <c r="X5031"/>
      <c r="Y5031"/>
      <c r="Z5031"/>
      <c r="AA5031"/>
      <c r="AB5031"/>
      <c r="AC5031"/>
      <c r="AD5031"/>
      <c r="AE5031"/>
      <c r="AF5031"/>
      <c r="AG5031"/>
      <c r="AH5031"/>
      <c r="AI5031"/>
      <c r="AJ5031"/>
      <c r="AK5031"/>
      <c r="AL5031"/>
      <c r="AM5031"/>
      <c r="AN5031"/>
      <c r="AO5031"/>
      <c r="AP5031"/>
      <c r="AQ5031"/>
      <c r="AR5031"/>
      <c r="AS5031"/>
      <c r="AT5031"/>
      <c r="AU5031"/>
      <c r="AV5031"/>
      <c r="AW5031"/>
      <c r="AX5031"/>
      <c r="AY5031"/>
      <c r="AZ5031"/>
      <c r="BA5031"/>
      <c r="BB5031"/>
      <c r="BC5031"/>
      <c r="BD5031"/>
      <c r="BE5031"/>
      <c r="BF5031"/>
      <c r="BG5031"/>
      <c r="BH5031"/>
      <c r="BI5031"/>
      <c r="BJ5031"/>
      <c r="BK5031"/>
      <c r="BL5031"/>
      <c r="BM5031"/>
      <c r="BN5031"/>
      <c r="BO5031"/>
    </row>
    <row r="5032" spans="1:67" ht="15" x14ac:dyDescent="0.25">
      <c r="A5032" s="245" t="s">
        <v>2037</v>
      </c>
      <c r="B5032" s="245" t="s">
        <v>2036</v>
      </c>
      <c r="C5032" s="245" t="s">
        <v>2394</v>
      </c>
      <c r="D5032" s="245" t="s">
        <v>2393</v>
      </c>
      <c r="E5032" s="246" t="s">
        <v>44</v>
      </c>
      <c r="F5032" s="245" t="s">
        <v>44</v>
      </c>
      <c r="G5032" s="245" t="s">
        <v>2395</v>
      </c>
      <c r="H5032" s="245" t="s">
        <v>20586</v>
      </c>
      <c r="I5032" s="245" t="s">
        <v>24</v>
      </c>
      <c r="J5032" s="245" t="s">
        <v>59</v>
      </c>
      <c r="K5032" s="246" t="s">
        <v>11288</v>
      </c>
      <c r="L5032" s="245" t="s">
        <v>568</v>
      </c>
      <c r="M5032"/>
      <c r="N5032"/>
      <c r="O5032"/>
      <c r="P5032"/>
      <c r="Q5032"/>
      <c r="R5032"/>
      <c r="S5032"/>
      <c r="T5032"/>
      <c r="U5032"/>
      <c r="V5032"/>
      <c r="W5032"/>
      <c r="X5032"/>
      <c r="Y5032"/>
      <c r="Z5032"/>
      <c r="AA5032"/>
      <c r="AB5032"/>
      <c r="AC5032"/>
      <c r="AD5032"/>
      <c r="AE5032"/>
      <c r="AF5032"/>
      <c r="AG5032"/>
      <c r="AH5032"/>
      <c r="AI5032"/>
      <c r="AJ5032"/>
      <c r="AK5032"/>
      <c r="AL5032"/>
      <c r="AM5032"/>
      <c r="AN5032"/>
      <c r="AO5032"/>
      <c r="AP5032"/>
      <c r="AQ5032"/>
      <c r="AR5032"/>
      <c r="AS5032"/>
      <c r="AT5032"/>
      <c r="AU5032"/>
      <c r="AV5032"/>
      <c r="AW5032"/>
      <c r="AX5032"/>
      <c r="AY5032"/>
      <c r="AZ5032"/>
      <c r="BA5032"/>
      <c r="BB5032"/>
      <c r="BC5032"/>
      <c r="BD5032"/>
      <c r="BE5032"/>
      <c r="BF5032"/>
      <c r="BG5032"/>
      <c r="BH5032"/>
      <c r="BI5032"/>
      <c r="BJ5032"/>
      <c r="BK5032"/>
      <c r="BL5032"/>
      <c r="BM5032"/>
      <c r="BN5032"/>
      <c r="BO5032"/>
    </row>
    <row r="5033" spans="1:67" ht="15" x14ac:dyDescent="0.25">
      <c r="A5033" s="245" t="s">
        <v>2037</v>
      </c>
      <c r="B5033" s="245" t="s">
        <v>2036</v>
      </c>
      <c r="C5033" s="245" t="s">
        <v>2394</v>
      </c>
      <c r="D5033" s="245" t="s">
        <v>2393</v>
      </c>
      <c r="E5033" s="246" t="s">
        <v>44</v>
      </c>
      <c r="F5033" s="245" t="s">
        <v>44</v>
      </c>
      <c r="G5033" s="245" t="s">
        <v>2392</v>
      </c>
      <c r="H5033" s="245" t="s">
        <v>20587</v>
      </c>
      <c r="I5033" s="245" t="s">
        <v>24</v>
      </c>
      <c r="J5033" s="245" t="s">
        <v>59</v>
      </c>
      <c r="K5033" s="246" t="s">
        <v>2508</v>
      </c>
      <c r="L5033" s="245" t="s">
        <v>568</v>
      </c>
      <c r="M5033"/>
      <c r="N5033"/>
      <c r="O5033"/>
      <c r="P5033"/>
      <c r="Q5033"/>
      <c r="R5033"/>
      <c r="S5033"/>
      <c r="T5033"/>
      <c r="U5033"/>
      <c r="V5033"/>
      <c r="W5033"/>
      <c r="X5033"/>
      <c r="Y5033"/>
      <c r="Z5033"/>
      <c r="AA5033"/>
      <c r="AB5033"/>
      <c r="AC5033"/>
      <c r="AD5033"/>
      <c r="AE5033"/>
      <c r="AF5033"/>
      <c r="AG5033"/>
      <c r="AH5033"/>
      <c r="AI5033"/>
      <c r="AJ5033"/>
      <c r="AK5033"/>
      <c r="AL5033"/>
      <c r="AM5033"/>
      <c r="AN5033"/>
      <c r="AO5033"/>
      <c r="AP5033"/>
      <c r="AQ5033"/>
      <c r="AR5033"/>
      <c r="AS5033"/>
      <c r="AT5033"/>
      <c r="AU5033"/>
      <c r="AV5033"/>
      <c r="AW5033"/>
      <c r="AX5033"/>
      <c r="AY5033"/>
      <c r="AZ5033"/>
      <c r="BA5033"/>
      <c r="BB5033"/>
      <c r="BC5033"/>
      <c r="BD5033"/>
      <c r="BE5033"/>
      <c r="BF5033"/>
      <c r="BG5033"/>
      <c r="BH5033"/>
      <c r="BI5033"/>
      <c r="BJ5033"/>
      <c r="BK5033"/>
      <c r="BL5033"/>
      <c r="BM5033"/>
      <c r="BN5033"/>
      <c r="BO5033"/>
    </row>
    <row r="5034" spans="1:67" ht="15" x14ac:dyDescent="0.25">
      <c r="A5034" s="245" t="s">
        <v>2037</v>
      </c>
      <c r="B5034" s="245" t="s">
        <v>2036</v>
      </c>
      <c r="C5034" s="245" t="s">
        <v>2394</v>
      </c>
      <c r="D5034" s="245" t="s">
        <v>2393</v>
      </c>
      <c r="E5034" s="246" t="s">
        <v>44</v>
      </c>
      <c r="F5034" s="245" t="s">
        <v>44</v>
      </c>
      <c r="G5034" s="245" t="s">
        <v>20588</v>
      </c>
      <c r="H5034" s="245" t="s">
        <v>20589</v>
      </c>
      <c r="I5034" s="245" t="s">
        <v>24</v>
      </c>
      <c r="J5034" s="245" t="s">
        <v>59</v>
      </c>
      <c r="K5034" s="246" t="s">
        <v>15150</v>
      </c>
      <c r="L5034" s="245" t="s">
        <v>568</v>
      </c>
      <c r="M5034"/>
      <c r="N5034"/>
      <c r="O5034"/>
      <c r="P5034"/>
      <c r="Q5034"/>
      <c r="R5034"/>
      <c r="S5034"/>
      <c r="T5034"/>
      <c r="U5034"/>
      <c r="V5034"/>
      <c r="W5034"/>
      <c r="X5034"/>
      <c r="Y5034"/>
      <c r="Z5034"/>
      <c r="AA5034"/>
      <c r="AB5034"/>
      <c r="AC5034"/>
      <c r="AD5034"/>
      <c r="AE5034"/>
      <c r="AF5034"/>
      <c r="AG5034"/>
      <c r="AH5034"/>
      <c r="AI5034"/>
      <c r="AJ5034"/>
      <c r="AK5034"/>
      <c r="AL5034"/>
      <c r="AM5034"/>
      <c r="AN5034"/>
      <c r="AO5034"/>
      <c r="AP5034"/>
      <c r="AQ5034"/>
      <c r="AR5034"/>
      <c r="AS5034"/>
      <c r="AT5034"/>
      <c r="AU5034"/>
      <c r="AV5034"/>
      <c r="AW5034"/>
      <c r="AX5034"/>
      <c r="AY5034"/>
      <c r="AZ5034"/>
      <c r="BA5034"/>
      <c r="BB5034"/>
      <c r="BC5034"/>
      <c r="BD5034"/>
      <c r="BE5034"/>
      <c r="BF5034"/>
      <c r="BG5034"/>
      <c r="BH5034"/>
      <c r="BI5034"/>
      <c r="BJ5034"/>
      <c r="BK5034"/>
      <c r="BL5034"/>
      <c r="BM5034"/>
      <c r="BN5034"/>
      <c r="BO5034"/>
    </row>
    <row r="5035" spans="1:67" ht="15" x14ac:dyDescent="0.25">
      <c r="A5035" s="245" t="s">
        <v>2037</v>
      </c>
      <c r="B5035" s="245" t="s">
        <v>2036</v>
      </c>
      <c r="C5035" s="245" t="s">
        <v>2394</v>
      </c>
      <c r="D5035" s="245" t="s">
        <v>2393</v>
      </c>
      <c r="E5035" s="246" t="s">
        <v>44</v>
      </c>
      <c r="F5035" s="245" t="s">
        <v>44</v>
      </c>
      <c r="G5035" s="245" t="s">
        <v>20590</v>
      </c>
      <c r="H5035" s="245" t="s">
        <v>20591</v>
      </c>
      <c r="I5035" s="245" t="s">
        <v>24</v>
      </c>
      <c r="J5035" s="245" t="s">
        <v>59</v>
      </c>
      <c r="K5035" s="246" t="s">
        <v>385</v>
      </c>
      <c r="L5035" s="245" t="s">
        <v>568</v>
      </c>
      <c r="M5035"/>
      <c r="N5035"/>
      <c r="O5035"/>
      <c r="P5035"/>
      <c r="Q5035"/>
      <c r="R5035"/>
      <c r="S5035"/>
      <c r="T5035"/>
      <c r="U5035"/>
      <c r="V5035"/>
      <c r="W5035"/>
      <c r="X5035"/>
      <c r="Y5035"/>
      <c r="Z5035"/>
      <c r="AA5035"/>
      <c r="AB5035"/>
      <c r="AC5035"/>
      <c r="AD5035"/>
      <c r="AE5035"/>
      <c r="AF5035"/>
      <c r="AG5035"/>
      <c r="AH5035"/>
      <c r="AI5035"/>
      <c r="AJ5035"/>
      <c r="AK5035"/>
      <c r="AL5035"/>
      <c r="AM5035"/>
      <c r="AN5035"/>
      <c r="AO5035"/>
      <c r="AP5035"/>
      <c r="AQ5035"/>
      <c r="AR5035"/>
      <c r="AS5035"/>
      <c r="AT5035"/>
      <c r="AU5035"/>
      <c r="AV5035"/>
      <c r="AW5035"/>
      <c r="AX5035"/>
      <c r="AY5035"/>
      <c r="AZ5035"/>
      <c r="BA5035"/>
      <c r="BB5035"/>
      <c r="BC5035"/>
      <c r="BD5035"/>
      <c r="BE5035"/>
      <c r="BF5035"/>
      <c r="BG5035"/>
      <c r="BH5035"/>
      <c r="BI5035"/>
      <c r="BJ5035"/>
      <c r="BK5035"/>
      <c r="BL5035"/>
      <c r="BM5035"/>
      <c r="BN5035"/>
      <c r="BO5035"/>
    </row>
    <row r="5036" spans="1:67" ht="15" x14ac:dyDescent="0.25">
      <c r="A5036" s="245" t="s">
        <v>2037</v>
      </c>
      <c r="B5036" s="245" t="s">
        <v>2036</v>
      </c>
      <c r="C5036" s="245" t="s">
        <v>2394</v>
      </c>
      <c r="D5036" s="245" t="s">
        <v>2393</v>
      </c>
      <c r="E5036" s="246" t="s">
        <v>44</v>
      </c>
      <c r="F5036" s="245" t="s">
        <v>44</v>
      </c>
      <c r="G5036" s="245" t="s">
        <v>20592</v>
      </c>
      <c r="H5036" s="245" t="s">
        <v>20593</v>
      </c>
      <c r="I5036" s="245" t="s">
        <v>24</v>
      </c>
      <c r="J5036" s="245" t="s">
        <v>59</v>
      </c>
      <c r="K5036" s="246" t="s">
        <v>24009</v>
      </c>
      <c r="L5036" s="245" t="s">
        <v>568</v>
      </c>
      <c r="M5036"/>
      <c r="N5036"/>
      <c r="O5036"/>
      <c r="P5036"/>
      <c r="Q5036"/>
      <c r="R5036"/>
      <c r="S5036"/>
      <c r="T5036"/>
      <c r="U5036"/>
      <c r="V5036"/>
      <c r="W5036"/>
      <c r="X5036"/>
      <c r="Y5036"/>
      <c r="Z5036"/>
      <c r="AA5036"/>
      <c r="AB5036"/>
      <c r="AC5036"/>
      <c r="AD5036"/>
      <c r="AE5036"/>
      <c r="AF5036"/>
      <c r="AG5036"/>
      <c r="AH5036"/>
      <c r="AI5036"/>
      <c r="AJ5036"/>
      <c r="AK5036"/>
      <c r="AL5036"/>
      <c r="AM5036"/>
      <c r="AN5036"/>
      <c r="AO5036"/>
      <c r="AP5036"/>
      <c r="AQ5036"/>
      <c r="AR5036"/>
      <c r="AS5036"/>
      <c r="AT5036"/>
      <c r="AU5036"/>
      <c r="AV5036"/>
      <c r="AW5036"/>
      <c r="AX5036"/>
      <c r="AY5036"/>
      <c r="AZ5036"/>
      <c r="BA5036"/>
      <c r="BB5036"/>
      <c r="BC5036"/>
      <c r="BD5036"/>
      <c r="BE5036"/>
      <c r="BF5036"/>
      <c r="BG5036"/>
      <c r="BH5036"/>
      <c r="BI5036"/>
      <c r="BJ5036"/>
      <c r="BK5036"/>
      <c r="BL5036"/>
      <c r="BM5036"/>
      <c r="BN5036"/>
      <c r="BO5036"/>
    </row>
    <row r="5037" spans="1:67" ht="15" x14ac:dyDescent="0.25">
      <c r="A5037" s="245" t="s">
        <v>2037</v>
      </c>
      <c r="B5037" s="245" t="s">
        <v>2036</v>
      </c>
      <c r="C5037" s="245" t="s">
        <v>2394</v>
      </c>
      <c r="D5037" s="245" t="s">
        <v>2393</v>
      </c>
      <c r="E5037" s="246" t="s">
        <v>44</v>
      </c>
      <c r="F5037" s="245" t="s">
        <v>44</v>
      </c>
      <c r="G5037" s="245" t="s">
        <v>20595</v>
      </c>
      <c r="H5037" s="245" t="s">
        <v>20596</v>
      </c>
      <c r="I5037" s="245" t="s">
        <v>24</v>
      </c>
      <c r="J5037" s="245" t="s">
        <v>59</v>
      </c>
      <c r="K5037" s="246" t="s">
        <v>14204</v>
      </c>
      <c r="L5037" s="245" t="s">
        <v>568</v>
      </c>
      <c r="M5037"/>
      <c r="N5037"/>
      <c r="O5037"/>
      <c r="P5037"/>
      <c r="Q5037"/>
      <c r="R5037"/>
      <c r="S5037"/>
      <c r="T5037"/>
      <c r="U5037"/>
      <c r="V5037"/>
      <c r="W5037"/>
      <c r="X5037"/>
      <c r="Y5037"/>
      <c r="Z5037"/>
      <c r="AA5037"/>
      <c r="AB5037"/>
      <c r="AC5037"/>
      <c r="AD5037"/>
      <c r="AE5037"/>
      <c r="AF5037"/>
      <c r="AG5037"/>
      <c r="AH5037"/>
      <c r="AI5037"/>
      <c r="AJ5037"/>
      <c r="AK5037"/>
      <c r="AL5037"/>
      <c r="AM5037"/>
      <c r="AN5037"/>
      <c r="AO5037"/>
      <c r="AP5037"/>
      <c r="AQ5037"/>
      <c r="AR5037"/>
      <c r="AS5037"/>
      <c r="AT5037"/>
      <c r="AU5037"/>
      <c r="AV5037"/>
      <c r="AW5037"/>
      <c r="AX5037"/>
      <c r="AY5037"/>
      <c r="AZ5037"/>
      <c r="BA5037"/>
      <c r="BB5037"/>
      <c r="BC5037"/>
      <c r="BD5037"/>
      <c r="BE5037"/>
      <c r="BF5037"/>
      <c r="BG5037"/>
      <c r="BH5037"/>
      <c r="BI5037"/>
      <c r="BJ5037"/>
      <c r="BK5037"/>
      <c r="BL5037"/>
      <c r="BM5037"/>
      <c r="BN5037"/>
      <c r="BO5037"/>
    </row>
    <row r="5038" spans="1:67" ht="15" x14ac:dyDescent="0.25">
      <c r="A5038" s="245" t="s">
        <v>2037</v>
      </c>
      <c r="B5038" s="245" t="s">
        <v>2036</v>
      </c>
      <c r="C5038" s="245" t="s">
        <v>2314</v>
      </c>
      <c r="D5038" s="245" t="s">
        <v>2313</v>
      </c>
      <c r="E5038" s="246" t="s">
        <v>44</v>
      </c>
      <c r="F5038" s="245" t="s">
        <v>44</v>
      </c>
      <c r="G5038" s="245" t="s">
        <v>2391</v>
      </c>
      <c r="H5038" s="245" t="s">
        <v>13142</v>
      </c>
      <c r="I5038" s="245" t="s">
        <v>24</v>
      </c>
      <c r="J5038" s="245" t="s">
        <v>59</v>
      </c>
      <c r="K5038" s="246" t="s">
        <v>24938</v>
      </c>
      <c r="L5038" s="245" t="s">
        <v>568</v>
      </c>
      <c r="M5038"/>
      <c r="N5038"/>
      <c r="O5038"/>
      <c r="P5038"/>
      <c r="Q5038"/>
      <c r="R5038"/>
      <c r="S5038"/>
      <c r="T5038"/>
      <c r="U5038"/>
      <c r="V5038"/>
      <c r="W5038"/>
      <c r="X5038"/>
      <c r="Y5038"/>
      <c r="Z5038"/>
      <c r="AA5038"/>
      <c r="AB5038"/>
      <c r="AC5038"/>
      <c r="AD5038"/>
      <c r="AE5038"/>
      <c r="AF5038"/>
      <c r="AG5038"/>
      <c r="AH5038"/>
      <c r="AI5038"/>
      <c r="AJ5038"/>
      <c r="AK5038"/>
      <c r="AL5038"/>
      <c r="AM5038"/>
      <c r="AN5038"/>
      <c r="AO5038"/>
      <c r="AP5038"/>
      <c r="AQ5038"/>
      <c r="AR5038"/>
      <c r="AS5038"/>
      <c r="AT5038"/>
      <c r="AU5038"/>
      <c r="AV5038"/>
      <c r="AW5038"/>
      <c r="AX5038"/>
      <c r="AY5038"/>
      <c r="AZ5038"/>
      <c r="BA5038"/>
      <c r="BB5038"/>
      <c r="BC5038"/>
      <c r="BD5038"/>
      <c r="BE5038"/>
      <c r="BF5038"/>
      <c r="BG5038"/>
      <c r="BH5038"/>
      <c r="BI5038"/>
      <c r="BJ5038"/>
      <c r="BK5038"/>
      <c r="BL5038"/>
      <c r="BM5038"/>
      <c r="BN5038"/>
      <c r="BO5038"/>
    </row>
    <row r="5039" spans="1:67" ht="15" x14ac:dyDescent="0.25">
      <c r="A5039" s="245" t="s">
        <v>2037</v>
      </c>
      <c r="B5039" s="245" t="s">
        <v>2036</v>
      </c>
      <c r="C5039" s="245" t="s">
        <v>2314</v>
      </c>
      <c r="D5039" s="245" t="s">
        <v>2313</v>
      </c>
      <c r="E5039" s="246" t="s">
        <v>44</v>
      </c>
      <c r="F5039" s="245" t="s">
        <v>44</v>
      </c>
      <c r="G5039" s="245" t="s">
        <v>2390</v>
      </c>
      <c r="H5039" s="245" t="s">
        <v>13143</v>
      </c>
      <c r="I5039" s="245" t="s">
        <v>24</v>
      </c>
      <c r="J5039" s="245" t="s">
        <v>59</v>
      </c>
      <c r="K5039" s="246" t="s">
        <v>24939</v>
      </c>
      <c r="L5039" s="245" t="s">
        <v>568</v>
      </c>
      <c r="M5039"/>
      <c r="N5039"/>
      <c r="O5039"/>
      <c r="P5039"/>
      <c r="Q5039"/>
      <c r="R5039"/>
      <c r="S5039"/>
      <c r="T5039"/>
      <c r="U5039"/>
      <c r="V5039"/>
      <c r="W5039"/>
      <c r="X5039"/>
      <c r="Y5039"/>
      <c r="Z5039"/>
      <c r="AA5039"/>
      <c r="AB5039"/>
      <c r="AC5039"/>
      <c r="AD5039"/>
      <c r="AE5039"/>
      <c r="AF5039"/>
      <c r="AG5039"/>
      <c r="AH5039"/>
      <c r="AI5039"/>
      <c r="AJ5039"/>
      <c r="AK5039"/>
      <c r="AL5039"/>
      <c r="AM5039"/>
      <c r="AN5039"/>
      <c r="AO5039"/>
      <c r="AP5039"/>
      <c r="AQ5039"/>
      <c r="AR5039"/>
      <c r="AS5039"/>
      <c r="AT5039"/>
      <c r="AU5039"/>
      <c r="AV5039"/>
      <c r="AW5039"/>
      <c r="AX5039"/>
      <c r="AY5039"/>
      <c r="AZ5039"/>
      <c r="BA5039"/>
      <c r="BB5039"/>
      <c r="BC5039"/>
      <c r="BD5039"/>
      <c r="BE5039"/>
      <c r="BF5039"/>
      <c r="BG5039"/>
      <c r="BH5039"/>
      <c r="BI5039"/>
      <c r="BJ5039"/>
      <c r="BK5039"/>
      <c r="BL5039"/>
      <c r="BM5039"/>
      <c r="BN5039"/>
      <c r="BO5039"/>
    </row>
    <row r="5040" spans="1:67" ht="15" x14ac:dyDescent="0.25">
      <c r="A5040" s="245" t="s">
        <v>2037</v>
      </c>
      <c r="B5040" s="245" t="s">
        <v>2036</v>
      </c>
      <c r="C5040" s="245" t="s">
        <v>2314</v>
      </c>
      <c r="D5040" s="245" t="s">
        <v>2313</v>
      </c>
      <c r="E5040" s="246" t="s">
        <v>44</v>
      </c>
      <c r="F5040" s="245" t="s">
        <v>44</v>
      </c>
      <c r="G5040" s="245" t="s">
        <v>2389</v>
      </c>
      <c r="H5040" s="245" t="s">
        <v>13144</v>
      </c>
      <c r="I5040" s="245" t="s">
        <v>24</v>
      </c>
      <c r="J5040" s="245" t="s">
        <v>59</v>
      </c>
      <c r="K5040" s="246" t="s">
        <v>14976</v>
      </c>
      <c r="L5040" s="245" t="s">
        <v>568</v>
      </c>
      <c r="M5040"/>
      <c r="N5040"/>
      <c r="O5040"/>
      <c r="P5040"/>
      <c r="Q5040"/>
      <c r="R5040"/>
      <c r="S5040"/>
      <c r="T5040"/>
      <c r="U5040"/>
      <c r="V5040"/>
      <c r="W5040"/>
      <c r="X5040"/>
      <c r="Y5040"/>
      <c r="Z5040"/>
      <c r="AA5040"/>
      <c r="AB5040"/>
      <c r="AC5040"/>
      <c r="AD5040"/>
      <c r="AE5040"/>
      <c r="AF5040"/>
      <c r="AG5040"/>
      <c r="AH5040"/>
      <c r="AI5040"/>
      <c r="AJ5040"/>
      <c r="AK5040"/>
      <c r="AL5040"/>
      <c r="AM5040"/>
      <c r="AN5040"/>
      <c r="AO5040"/>
      <c r="AP5040"/>
      <c r="AQ5040"/>
      <c r="AR5040"/>
      <c r="AS5040"/>
      <c r="AT5040"/>
      <c r="AU5040"/>
      <c r="AV5040"/>
      <c r="AW5040"/>
      <c r="AX5040"/>
      <c r="AY5040"/>
      <c r="AZ5040"/>
      <c r="BA5040"/>
      <c r="BB5040"/>
      <c r="BC5040"/>
      <c r="BD5040"/>
      <c r="BE5040"/>
      <c r="BF5040"/>
      <c r="BG5040"/>
      <c r="BH5040"/>
      <c r="BI5040"/>
      <c r="BJ5040"/>
      <c r="BK5040"/>
      <c r="BL5040"/>
      <c r="BM5040"/>
      <c r="BN5040"/>
      <c r="BO5040"/>
    </row>
    <row r="5041" spans="1:67" ht="15" x14ac:dyDescent="0.25">
      <c r="A5041" s="245" t="s">
        <v>2037</v>
      </c>
      <c r="B5041" s="245" t="s">
        <v>2036</v>
      </c>
      <c r="C5041" s="245" t="s">
        <v>2314</v>
      </c>
      <c r="D5041" s="245" t="s">
        <v>2313</v>
      </c>
      <c r="E5041" s="246" t="s">
        <v>44</v>
      </c>
      <c r="F5041" s="245" t="s">
        <v>44</v>
      </c>
      <c r="G5041" s="245" t="s">
        <v>2388</v>
      </c>
      <c r="H5041" s="245" t="s">
        <v>13146</v>
      </c>
      <c r="I5041" s="245" t="s">
        <v>24</v>
      </c>
      <c r="J5041" s="245" t="s">
        <v>59</v>
      </c>
      <c r="K5041" s="246" t="s">
        <v>24940</v>
      </c>
      <c r="L5041" s="245" t="s">
        <v>568</v>
      </c>
      <c r="M5041"/>
      <c r="N5041"/>
      <c r="O5041"/>
      <c r="P5041"/>
      <c r="Q5041"/>
      <c r="R5041"/>
      <c r="S5041"/>
      <c r="T5041"/>
      <c r="U5041"/>
      <c r="V5041"/>
      <c r="W5041"/>
      <c r="X5041"/>
      <c r="Y5041"/>
      <c r="Z5041"/>
      <c r="AA5041"/>
      <c r="AB5041"/>
      <c r="AC5041"/>
      <c r="AD5041"/>
      <c r="AE5041"/>
      <c r="AF5041"/>
      <c r="AG5041"/>
      <c r="AH5041"/>
      <c r="AI5041"/>
      <c r="AJ5041"/>
      <c r="AK5041"/>
      <c r="AL5041"/>
      <c r="AM5041"/>
      <c r="AN5041"/>
      <c r="AO5041"/>
      <c r="AP5041"/>
      <c r="AQ5041"/>
      <c r="AR5041"/>
      <c r="AS5041"/>
      <c r="AT5041"/>
      <c r="AU5041"/>
      <c r="AV5041"/>
      <c r="AW5041"/>
      <c r="AX5041"/>
      <c r="AY5041"/>
      <c r="AZ5041"/>
      <c r="BA5041"/>
      <c r="BB5041"/>
      <c r="BC5041"/>
      <c r="BD5041"/>
      <c r="BE5041"/>
      <c r="BF5041"/>
      <c r="BG5041"/>
      <c r="BH5041"/>
      <c r="BI5041"/>
      <c r="BJ5041"/>
      <c r="BK5041"/>
      <c r="BL5041"/>
      <c r="BM5041"/>
      <c r="BN5041"/>
      <c r="BO5041"/>
    </row>
    <row r="5042" spans="1:67" ht="15" x14ac:dyDescent="0.25">
      <c r="A5042" s="245" t="s">
        <v>2037</v>
      </c>
      <c r="B5042" s="245" t="s">
        <v>2036</v>
      </c>
      <c r="C5042" s="245" t="s">
        <v>2314</v>
      </c>
      <c r="D5042" s="245" t="s">
        <v>2313</v>
      </c>
      <c r="E5042" s="246" t="s">
        <v>44</v>
      </c>
      <c r="F5042" s="245" t="s">
        <v>44</v>
      </c>
      <c r="G5042" s="245" t="s">
        <v>2387</v>
      </c>
      <c r="H5042" s="245" t="s">
        <v>13147</v>
      </c>
      <c r="I5042" s="245" t="s">
        <v>24</v>
      </c>
      <c r="J5042" s="245" t="s">
        <v>59</v>
      </c>
      <c r="K5042" s="246" t="s">
        <v>10519</v>
      </c>
      <c r="L5042" s="245" t="s">
        <v>568</v>
      </c>
      <c r="M5042"/>
      <c r="N5042"/>
      <c r="O5042"/>
      <c r="P5042"/>
      <c r="Q5042"/>
      <c r="R5042"/>
      <c r="S5042"/>
      <c r="T5042"/>
      <c r="U5042"/>
      <c r="V5042"/>
      <c r="W5042"/>
      <c r="X5042"/>
      <c r="Y5042"/>
      <c r="Z5042"/>
      <c r="AA5042"/>
      <c r="AB5042"/>
      <c r="AC5042"/>
      <c r="AD5042"/>
      <c r="AE5042"/>
      <c r="AF5042"/>
      <c r="AG5042"/>
      <c r="AH5042"/>
      <c r="AI5042"/>
      <c r="AJ5042"/>
      <c r="AK5042"/>
      <c r="AL5042"/>
      <c r="AM5042"/>
      <c r="AN5042"/>
      <c r="AO5042"/>
      <c r="AP5042"/>
      <c r="AQ5042"/>
      <c r="AR5042"/>
      <c r="AS5042"/>
      <c r="AT5042"/>
      <c r="AU5042"/>
      <c r="AV5042"/>
      <c r="AW5042"/>
      <c r="AX5042"/>
      <c r="AY5042"/>
      <c r="AZ5042"/>
      <c r="BA5042"/>
      <c r="BB5042"/>
      <c r="BC5042"/>
      <c r="BD5042"/>
      <c r="BE5042"/>
      <c r="BF5042"/>
      <c r="BG5042"/>
      <c r="BH5042"/>
      <c r="BI5042"/>
      <c r="BJ5042"/>
      <c r="BK5042"/>
      <c r="BL5042"/>
      <c r="BM5042"/>
      <c r="BN5042"/>
      <c r="BO5042"/>
    </row>
    <row r="5043" spans="1:67" ht="15" x14ac:dyDescent="0.25">
      <c r="A5043" s="245" t="s">
        <v>2037</v>
      </c>
      <c r="B5043" s="245" t="s">
        <v>2036</v>
      </c>
      <c r="C5043" s="245" t="s">
        <v>2314</v>
      </c>
      <c r="D5043" s="245" t="s">
        <v>2313</v>
      </c>
      <c r="E5043" s="246" t="s">
        <v>44</v>
      </c>
      <c r="F5043" s="245" t="s">
        <v>44</v>
      </c>
      <c r="G5043" s="245" t="s">
        <v>2386</v>
      </c>
      <c r="H5043" s="245" t="s">
        <v>13149</v>
      </c>
      <c r="I5043" s="245" t="s">
        <v>24</v>
      </c>
      <c r="J5043" s="245" t="s">
        <v>59</v>
      </c>
      <c r="K5043" s="246" t="s">
        <v>24941</v>
      </c>
      <c r="L5043" s="245" t="s">
        <v>568</v>
      </c>
      <c r="M5043"/>
      <c r="N5043"/>
      <c r="O5043"/>
      <c r="P5043"/>
      <c r="Q5043"/>
      <c r="R5043"/>
      <c r="S5043"/>
      <c r="T5043"/>
      <c r="U5043"/>
      <c r="V5043"/>
      <c r="W5043"/>
      <c r="X5043"/>
      <c r="Y5043"/>
      <c r="Z5043"/>
      <c r="AA5043"/>
      <c r="AB5043"/>
      <c r="AC5043"/>
      <c r="AD5043"/>
      <c r="AE5043"/>
      <c r="AF5043"/>
      <c r="AG5043"/>
      <c r="AH5043"/>
      <c r="AI5043"/>
      <c r="AJ5043"/>
      <c r="AK5043"/>
      <c r="AL5043"/>
      <c r="AM5043"/>
      <c r="AN5043"/>
      <c r="AO5043"/>
      <c r="AP5043"/>
      <c r="AQ5043"/>
      <c r="AR5043"/>
      <c r="AS5043"/>
      <c r="AT5043"/>
      <c r="AU5043"/>
      <c r="AV5043"/>
      <c r="AW5043"/>
      <c r="AX5043"/>
      <c r="AY5043"/>
      <c r="AZ5043"/>
      <c r="BA5043"/>
      <c r="BB5043"/>
      <c r="BC5043"/>
      <c r="BD5043"/>
      <c r="BE5043"/>
      <c r="BF5043"/>
      <c r="BG5043"/>
      <c r="BH5043"/>
      <c r="BI5043"/>
      <c r="BJ5043"/>
      <c r="BK5043"/>
      <c r="BL5043"/>
      <c r="BM5043"/>
      <c r="BN5043"/>
      <c r="BO5043"/>
    </row>
    <row r="5044" spans="1:67" ht="15" x14ac:dyDescent="0.25">
      <c r="A5044" s="245" t="s">
        <v>2037</v>
      </c>
      <c r="B5044" s="245" t="s">
        <v>2036</v>
      </c>
      <c r="C5044" s="245" t="s">
        <v>2314</v>
      </c>
      <c r="D5044" s="245" t="s">
        <v>2313</v>
      </c>
      <c r="E5044" s="246" t="s">
        <v>44</v>
      </c>
      <c r="F5044" s="245" t="s">
        <v>44</v>
      </c>
      <c r="G5044" s="245" t="s">
        <v>2385</v>
      </c>
      <c r="H5044" s="245" t="s">
        <v>13151</v>
      </c>
      <c r="I5044" s="245" t="s">
        <v>24</v>
      </c>
      <c r="J5044" s="245" t="s">
        <v>59</v>
      </c>
      <c r="K5044" s="246" t="s">
        <v>5983</v>
      </c>
      <c r="L5044" s="245" t="s">
        <v>568</v>
      </c>
      <c r="M5044"/>
      <c r="N5044"/>
      <c r="O5044"/>
      <c r="P5044"/>
      <c r="Q5044"/>
      <c r="R5044"/>
      <c r="S5044"/>
      <c r="T5044"/>
      <c r="U5044"/>
      <c r="V5044"/>
      <c r="W5044"/>
      <c r="X5044"/>
      <c r="Y5044"/>
      <c r="Z5044"/>
      <c r="AA5044"/>
      <c r="AB5044"/>
      <c r="AC5044"/>
      <c r="AD5044"/>
      <c r="AE5044"/>
      <c r="AF5044"/>
      <c r="AG5044"/>
      <c r="AH5044"/>
      <c r="AI5044"/>
      <c r="AJ5044"/>
      <c r="AK5044"/>
      <c r="AL5044"/>
      <c r="AM5044"/>
      <c r="AN5044"/>
      <c r="AO5044"/>
      <c r="AP5044"/>
      <c r="AQ5044"/>
      <c r="AR5044"/>
      <c r="AS5044"/>
      <c r="AT5044"/>
      <c r="AU5044"/>
      <c r="AV5044"/>
      <c r="AW5044"/>
      <c r="AX5044"/>
      <c r="AY5044"/>
      <c r="AZ5044"/>
      <c r="BA5044"/>
      <c r="BB5044"/>
      <c r="BC5044"/>
      <c r="BD5044"/>
      <c r="BE5044"/>
      <c r="BF5044"/>
      <c r="BG5044"/>
      <c r="BH5044"/>
      <c r="BI5044"/>
      <c r="BJ5044"/>
      <c r="BK5044"/>
      <c r="BL5044"/>
      <c r="BM5044"/>
      <c r="BN5044"/>
      <c r="BO5044"/>
    </row>
    <row r="5045" spans="1:67" ht="15" x14ac:dyDescent="0.25">
      <c r="A5045" s="245" t="s">
        <v>2037</v>
      </c>
      <c r="B5045" s="245" t="s">
        <v>2036</v>
      </c>
      <c r="C5045" s="245" t="s">
        <v>2314</v>
      </c>
      <c r="D5045" s="245" t="s">
        <v>2313</v>
      </c>
      <c r="E5045" s="246" t="s">
        <v>44</v>
      </c>
      <c r="F5045" s="245" t="s">
        <v>44</v>
      </c>
      <c r="G5045" s="245" t="s">
        <v>2383</v>
      </c>
      <c r="H5045" s="245" t="s">
        <v>13152</v>
      </c>
      <c r="I5045" s="245" t="s">
        <v>24</v>
      </c>
      <c r="J5045" s="245" t="s">
        <v>59</v>
      </c>
      <c r="K5045" s="246" t="s">
        <v>11859</v>
      </c>
      <c r="L5045" s="245" t="s">
        <v>568</v>
      </c>
      <c r="M5045"/>
      <c r="N5045"/>
      <c r="O5045"/>
      <c r="P5045"/>
      <c r="Q5045"/>
      <c r="R5045"/>
      <c r="S5045"/>
      <c r="T5045"/>
      <c r="U5045"/>
      <c r="V5045"/>
      <c r="W5045"/>
      <c r="X5045"/>
      <c r="Y5045"/>
      <c r="Z5045"/>
      <c r="AA5045"/>
      <c r="AB5045"/>
      <c r="AC5045"/>
      <c r="AD5045"/>
      <c r="AE5045"/>
      <c r="AF5045"/>
      <c r="AG5045"/>
      <c r="AH5045"/>
      <c r="AI5045"/>
      <c r="AJ5045"/>
      <c r="AK5045"/>
      <c r="AL5045"/>
      <c r="AM5045"/>
      <c r="AN5045"/>
      <c r="AO5045"/>
      <c r="AP5045"/>
      <c r="AQ5045"/>
      <c r="AR5045"/>
      <c r="AS5045"/>
      <c r="AT5045"/>
      <c r="AU5045"/>
      <c r="AV5045"/>
      <c r="AW5045"/>
      <c r="AX5045"/>
      <c r="AY5045"/>
      <c r="AZ5045"/>
      <c r="BA5045"/>
      <c r="BB5045"/>
      <c r="BC5045"/>
      <c r="BD5045"/>
      <c r="BE5045"/>
      <c r="BF5045"/>
      <c r="BG5045"/>
      <c r="BH5045"/>
      <c r="BI5045"/>
      <c r="BJ5045"/>
      <c r="BK5045"/>
      <c r="BL5045"/>
      <c r="BM5045"/>
      <c r="BN5045"/>
      <c r="BO5045"/>
    </row>
    <row r="5046" spans="1:67" ht="15" x14ac:dyDescent="0.25">
      <c r="A5046" s="245" t="s">
        <v>2037</v>
      </c>
      <c r="B5046" s="245" t="s">
        <v>2036</v>
      </c>
      <c r="C5046" s="245" t="s">
        <v>2314</v>
      </c>
      <c r="D5046" s="245" t="s">
        <v>2313</v>
      </c>
      <c r="E5046" s="246" t="s">
        <v>44</v>
      </c>
      <c r="F5046" s="245" t="s">
        <v>44</v>
      </c>
      <c r="G5046" s="245" t="s">
        <v>2382</v>
      </c>
      <c r="H5046" s="245" t="s">
        <v>13153</v>
      </c>
      <c r="I5046" s="245" t="s">
        <v>24</v>
      </c>
      <c r="J5046" s="245" t="s">
        <v>106</v>
      </c>
      <c r="K5046" s="246" t="s">
        <v>23604</v>
      </c>
      <c r="L5046" s="245" t="s">
        <v>568</v>
      </c>
      <c r="M5046"/>
      <c r="N5046"/>
      <c r="O5046"/>
      <c r="P5046"/>
      <c r="Q5046"/>
      <c r="R5046"/>
      <c r="S5046"/>
      <c r="T5046"/>
      <c r="U5046"/>
      <c r="V5046"/>
      <c r="W5046"/>
      <c r="X5046"/>
      <c r="Y5046"/>
      <c r="Z5046"/>
      <c r="AA5046"/>
      <c r="AB5046"/>
      <c r="AC5046"/>
      <c r="AD5046"/>
      <c r="AE5046"/>
      <c r="AF5046"/>
      <c r="AG5046"/>
      <c r="AH5046"/>
      <c r="AI5046"/>
      <c r="AJ5046"/>
      <c r="AK5046"/>
      <c r="AL5046"/>
      <c r="AM5046"/>
      <c r="AN5046"/>
      <c r="AO5046"/>
      <c r="AP5046"/>
      <c r="AQ5046"/>
      <c r="AR5046"/>
      <c r="AS5046"/>
      <c r="AT5046"/>
      <c r="AU5046"/>
      <c r="AV5046"/>
      <c r="AW5046"/>
      <c r="AX5046"/>
      <c r="AY5046"/>
      <c r="AZ5046"/>
      <c r="BA5046"/>
      <c r="BB5046"/>
      <c r="BC5046"/>
      <c r="BD5046"/>
      <c r="BE5046"/>
      <c r="BF5046"/>
      <c r="BG5046"/>
      <c r="BH5046"/>
      <c r="BI5046"/>
      <c r="BJ5046"/>
      <c r="BK5046"/>
      <c r="BL5046"/>
      <c r="BM5046"/>
      <c r="BN5046"/>
      <c r="BO5046"/>
    </row>
    <row r="5047" spans="1:67" ht="15" x14ac:dyDescent="0.25">
      <c r="A5047" s="245" t="s">
        <v>2037</v>
      </c>
      <c r="B5047" s="245" t="s">
        <v>2036</v>
      </c>
      <c r="C5047" s="245" t="s">
        <v>2314</v>
      </c>
      <c r="D5047" s="245" t="s">
        <v>2313</v>
      </c>
      <c r="E5047" s="246" t="s">
        <v>44</v>
      </c>
      <c r="F5047" s="245" t="s">
        <v>44</v>
      </c>
      <c r="G5047" s="245" t="s">
        <v>2381</v>
      </c>
      <c r="H5047" s="245" t="s">
        <v>13154</v>
      </c>
      <c r="I5047" s="245" t="s">
        <v>24</v>
      </c>
      <c r="J5047" s="245" t="s">
        <v>59</v>
      </c>
      <c r="K5047" s="246" t="s">
        <v>24942</v>
      </c>
      <c r="L5047" s="245" t="s">
        <v>568</v>
      </c>
      <c r="M5047"/>
      <c r="N5047"/>
      <c r="O5047"/>
      <c r="P5047"/>
      <c r="Q5047"/>
      <c r="R5047"/>
      <c r="S5047"/>
      <c r="T5047"/>
      <c r="U5047"/>
      <c r="V5047"/>
      <c r="W5047"/>
      <c r="X5047"/>
      <c r="Y5047"/>
      <c r="Z5047"/>
      <c r="AA5047"/>
      <c r="AB5047"/>
      <c r="AC5047"/>
      <c r="AD5047"/>
      <c r="AE5047"/>
      <c r="AF5047"/>
      <c r="AG5047"/>
      <c r="AH5047"/>
      <c r="AI5047"/>
      <c r="AJ5047"/>
      <c r="AK5047"/>
      <c r="AL5047"/>
      <c r="AM5047"/>
      <c r="AN5047"/>
      <c r="AO5047"/>
      <c r="AP5047"/>
      <c r="AQ5047"/>
      <c r="AR5047"/>
      <c r="AS5047"/>
      <c r="AT5047"/>
      <c r="AU5047"/>
      <c r="AV5047"/>
      <c r="AW5047"/>
      <c r="AX5047"/>
      <c r="AY5047"/>
      <c r="AZ5047"/>
      <c r="BA5047"/>
      <c r="BB5047"/>
      <c r="BC5047"/>
      <c r="BD5047"/>
      <c r="BE5047"/>
      <c r="BF5047"/>
      <c r="BG5047"/>
      <c r="BH5047"/>
      <c r="BI5047"/>
      <c r="BJ5047"/>
      <c r="BK5047"/>
      <c r="BL5047"/>
      <c r="BM5047"/>
      <c r="BN5047"/>
      <c r="BO5047"/>
    </row>
    <row r="5048" spans="1:67" ht="15" x14ac:dyDescent="0.25">
      <c r="A5048" s="245" t="s">
        <v>2037</v>
      </c>
      <c r="B5048" s="245" t="s">
        <v>2036</v>
      </c>
      <c r="C5048" s="245" t="s">
        <v>2314</v>
      </c>
      <c r="D5048" s="245" t="s">
        <v>2313</v>
      </c>
      <c r="E5048" s="246" t="s">
        <v>44</v>
      </c>
      <c r="F5048" s="245" t="s">
        <v>44</v>
      </c>
      <c r="G5048" s="245" t="s">
        <v>2380</v>
      </c>
      <c r="H5048" s="245" t="s">
        <v>13155</v>
      </c>
      <c r="I5048" s="245" t="s">
        <v>24</v>
      </c>
      <c r="J5048" s="245" t="s">
        <v>106</v>
      </c>
      <c r="K5048" s="246" t="s">
        <v>8261</v>
      </c>
      <c r="L5048" s="245" t="s">
        <v>568</v>
      </c>
      <c r="M5048"/>
      <c r="N5048"/>
      <c r="O5048"/>
      <c r="P5048"/>
      <c r="Q5048"/>
      <c r="R5048"/>
      <c r="S5048"/>
      <c r="T5048"/>
      <c r="U5048"/>
      <c r="V5048"/>
      <c r="W5048"/>
      <c r="X5048"/>
      <c r="Y5048"/>
      <c r="Z5048"/>
      <c r="AA5048"/>
      <c r="AB5048"/>
      <c r="AC5048"/>
      <c r="AD5048"/>
      <c r="AE5048"/>
      <c r="AF5048"/>
      <c r="AG5048"/>
      <c r="AH5048"/>
      <c r="AI5048"/>
      <c r="AJ5048"/>
      <c r="AK5048"/>
      <c r="AL5048"/>
      <c r="AM5048"/>
      <c r="AN5048"/>
      <c r="AO5048"/>
      <c r="AP5048"/>
      <c r="AQ5048"/>
      <c r="AR5048"/>
      <c r="AS5048"/>
      <c r="AT5048"/>
      <c r="AU5048"/>
      <c r="AV5048"/>
      <c r="AW5048"/>
      <c r="AX5048"/>
      <c r="AY5048"/>
      <c r="AZ5048"/>
      <c r="BA5048"/>
      <c r="BB5048"/>
      <c r="BC5048"/>
      <c r="BD5048"/>
      <c r="BE5048"/>
      <c r="BF5048"/>
      <c r="BG5048"/>
      <c r="BH5048"/>
      <c r="BI5048"/>
      <c r="BJ5048"/>
      <c r="BK5048"/>
      <c r="BL5048"/>
      <c r="BM5048"/>
      <c r="BN5048"/>
      <c r="BO5048"/>
    </row>
    <row r="5049" spans="1:67" ht="15" x14ac:dyDescent="0.25">
      <c r="A5049" s="245" t="s">
        <v>2037</v>
      </c>
      <c r="B5049" s="245" t="s">
        <v>2036</v>
      </c>
      <c r="C5049" s="245" t="s">
        <v>2314</v>
      </c>
      <c r="D5049" s="245" t="s">
        <v>2313</v>
      </c>
      <c r="E5049" s="246" t="s">
        <v>44</v>
      </c>
      <c r="F5049" s="245" t="s">
        <v>44</v>
      </c>
      <c r="G5049" s="245" t="s">
        <v>2378</v>
      </c>
      <c r="H5049" s="245" t="s">
        <v>13156</v>
      </c>
      <c r="I5049" s="245" t="s">
        <v>24</v>
      </c>
      <c r="J5049" s="245" t="s">
        <v>59</v>
      </c>
      <c r="K5049" s="246" t="s">
        <v>10469</v>
      </c>
      <c r="L5049" s="245" t="s">
        <v>568</v>
      </c>
      <c r="M5049"/>
      <c r="N5049"/>
      <c r="O5049"/>
      <c r="P5049"/>
      <c r="Q5049"/>
      <c r="R5049"/>
      <c r="S5049"/>
      <c r="T5049"/>
      <c r="U5049"/>
      <c r="V5049"/>
      <c r="W5049"/>
      <c r="X5049"/>
      <c r="Y5049"/>
      <c r="Z5049"/>
      <c r="AA5049"/>
      <c r="AB5049"/>
      <c r="AC5049"/>
      <c r="AD5049"/>
      <c r="AE5049"/>
      <c r="AF5049"/>
      <c r="AG5049"/>
      <c r="AH5049"/>
      <c r="AI5049"/>
      <c r="AJ5049"/>
      <c r="AK5049"/>
      <c r="AL5049"/>
      <c r="AM5049"/>
      <c r="AN5049"/>
      <c r="AO5049"/>
      <c r="AP5049"/>
      <c r="AQ5049"/>
      <c r="AR5049"/>
      <c r="AS5049"/>
      <c r="AT5049"/>
      <c r="AU5049"/>
      <c r="AV5049"/>
      <c r="AW5049"/>
      <c r="AX5049"/>
      <c r="AY5049"/>
      <c r="AZ5049"/>
      <c r="BA5049"/>
      <c r="BB5049"/>
      <c r="BC5049"/>
      <c r="BD5049"/>
      <c r="BE5049"/>
      <c r="BF5049"/>
      <c r="BG5049"/>
      <c r="BH5049"/>
      <c r="BI5049"/>
      <c r="BJ5049"/>
      <c r="BK5049"/>
      <c r="BL5049"/>
      <c r="BM5049"/>
      <c r="BN5049"/>
      <c r="BO5049"/>
    </row>
    <row r="5050" spans="1:67" ht="15" x14ac:dyDescent="0.25">
      <c r="A5050" s="245" t="s">
        <v>2037</v>
      </c>
      <c r="B5050" s="245" t="s">
        <v>2036</v>
      </c>
      <c r="C5050" s="245" t="s">
        <v>2314</v>
      </c>
      <c r="D5050" s="245" t="s">
        <v>2313</v>
      </c>
      <c r="E5050" s="246" t="s">
        <v>44</v>
      </c>
      <c r="F5050" s="245" t="s">
        <v>44</v>
      </c>
      <c r="G5050" s="245" t="s">
        <v>2377</v>
      </c>
      <c r="H5050" s="245" t="s">
        <v>13157</v>
      </c>
      <c r="I5050" s="245" t="s">
        <v>24</v>
      </c>
      <c r="J5050" s="245" t="s">
        <v>59</v>
      </c>
      <c r="K5050" s="246" t="s">
        <v>3784</v>
      </c>
      <c r="L5050" s="245" t="s">
        <v>568</v>
      </c>
      <c r="M5050"/>
      <c r="N5050"/>
      <c r="O5050"/>
      <c r="P5050"/>
      <c r="Q5050"/>
      <c r="R5050"/>
      <c r="S5050"/>
      <c r="T5050"/>
      <c r="U5050"/>
      <c r="V5050"/>
      <c r="W5050"/>
      <c r="X5050"/>
      <c r="Y5050"/>
      <c r="Z5050"/>
      <c r="AA5050"/>
      <c r="AB5050"/>
      <c r="AC5050"/>
      <c r="AD5050"/>
      <c r="AE5050"/>
      <c r="AF5050"/>
      <c r="AG5050"/>
      <c r="AH5050"/>
      <c r="AI5050"/>
      <c r="AJ5050"/>
      <c r="AK5050"/>
      <c r="AL5050"/>
      <c r="AM5050"/>
      <c r="AN5050"/>
      <c r="AO5050"/>
      <c r="AP5050"/>
      <c r="AQ5050"/>
      <c r="AR5050"/>
      <c r="AS5050"/>
      <c r="AT5050"/>
      <c r="AU5050"/>
      <c r="AV5050"/>
      <c r="AW5050"/>
      <c r="AX5050"/>
      <c r="AY5050"/>
      <c r="AZ5050"/>
      <c r="BA5050"/>
      <c r="BB5050"/>
      <c r="BC5050"/>
      <c r="BD5050"/>
      <c r="BE5050"/>
      <c r="BF5050"/>
      <c r="BG5050"/>
      <c r="BH5050"/>
      <c r="BI5050"/>
      <c r="BJ5050"/>
      <c r="BK5050"/>
      <c r="BL5050"/>
      <c r="BM5050"/>
      <c r="BN5050"/>
      <c r="BO5050"/>
    </row>
    <row r="5051" spans="1:67" ht="15" x14ac:dyDescent="0.25">
      <c r="A5051" s="245" t="s">
        <v>2037</v>
      </c>
      <c r="B5051" s="245" t="s">
        <v>2036</v>
      </c>
      <c r="C5051" s="245" t="s">
        <v>2314</v>
      </c>
      <c r="D5051" s="245" t="s">
        <v>2313</v>
      </c>
      <c r="E5051" s="246" t="s">
        <v>44</v>
      </c>
      <c r="F5051" s="245" t="s">
        <v>44</v>
      </c>
      <c r="G5051" s="245" t="s">
        <v>2376</v>
      </c>
      <c r="H5051" s="245" t="s">
        <v>13158</v>
      </c>
      <c r="I5051" s="245" t="s">
        <v>24</v>
      </c>
      <c r="J5051" s="245" t="s">
        <v>59</v>
      </c>
      <c r="K5051" s="246" t="s">
        <v>15356</v>
      </c>
      <c r="L5051" s="245" t="s">
        <v>568</v>
      </c>
      <c r="M5051"/>
      <c r="N5051"/>
      <c r="O5051"/>
      <c r="P5051"/>
      <c r="Q5051"/>
      <c r="R5051"/>
      <c r="S5051"/>
      <c r="T5051"/>
      <c r="U5051"/>
      <c r="V5051"/>
      <c r="W5051"/>
      <c r="X5051"/>
      <c r="Y5051"/>
      <c r="Z5051"/>
      <c r="AA5051"/>
      <c r="AB5051"/>
      <c r="AC5051"/>
      <c r="AD5051"/>
      <c r="AE5051"/>
      <c r="AF5051"/>
      <c r="AG5051"/>
      <c r="AH5051"/>
      <c r="AI5051"/>
      <c r="AJ5051"/>
      <c r="AK5051"/>
      <c r="AL5051"/>
      <c r="AM5051"/>
      <c r="AN5051"/>
      <c r="AO5051"/>
      <c r="AP5051"/>
      <c r="AQ5051"/>
      <c r="AR5051"/>
      <c r="AS5051"/>
      <c r="AT5051"/>
      <c r="AU5051"/>
      <c r="AV5051"/>
      <c r="AW5051"/>
      <c r="AX5051"/>
      <c r="AY5051"/>
      <c r="AZ5051"/>
      <c r="BA5051"/>
      <c r="BB5051"/>
      <c r="BC5051"/>
      <c r="BD5051"/>
      <c r="BE5051"/>
      <c r="BF5051"/>
      <c r="BG5051"/>
      <c r="BH5051"/>
      <c r="BI5051"/>
      <c r="BJ5051"/>
      <c r="BK5051"/>
      <c r="BL5051"/>
      <c r="BM5051"/>
      <c r="BN5051"/>
      <c r="BO5051"/>
    </row>
    <row r="5052" spans="1:67" ht="15" x14ac:dyDescent="0.25">
      <c r="A5052" s="245" t="s">
        <v>2037</v>
      </c>
      <c r="B5052" s="245" t="s">
        <v>2036</v>
      </c>
      <c r="C5052" s="245" t="s">
        <v>2314</v>
      </c>
      <c r="D5052" s="245" t="s">
        <v>2313</v>
      </c>
      <c r="E5052" s="246" t="s">
        <v>44</v>
      </c>
      <c r="F5052" s="245" t="s">
        <v>44</v>
      </c>
      <c r="G5052" s="245" t="s">
        <v>2375</v>
      </c>
      <c r="H5052" s="245" t="s">
        <v>13159</v>
      </c>
      <c r="I5052" s="245" t="s">
        <v>24</v>
      </c>
      <c r="J5052" s="245" t="s">
        <v>59</v>
      </c>
      <c r="K5052" s="246" t="s">
        <v>12909</v>
      </c>
      <c r="L5052" s="245" t="s">
        <v>568</v>
      </c>
      <c r="M5052"/>
      <c r="N5052"/>
      <c r="O5052"/>
      <c r="P5052"/>
      <c r="Q5052"/>
      <c r="R5052"/>
      <c r="S5052"/>
      <c r="T5052"/>
      <c r="U5052"/>
      <c r="V5052"/>
      <c r="W5052"/>
      <c r="X5052"/>
      <c r="Y5052"/>
      <c r="Z5052"/>
      <c r="AA5052"/>
      <c r="AB5052"/>
      <c r="AC5052"/>
      <c r="AD5052"/>
      <c r="AE5052"/>
      <c r="AF5052"/>
      <c r="AG5052"/>
      <c r="AH5052"/>
      <c r="AI5052"/>
      <c r="AJ5052"/>
      <c r="AK5052"/>
      <c r="AL5052"/>
      <c r="AM5052"/>
      <c r="AN5052"/>
      <c r="AO5052"/>
      <c r="AP5052"/>
      <c r="AQ5052"/>
      <c r="AR5052"/>
      <c r="AS5052"/>
      <c r="AT5052"/>
      <c r="AU5052"/>
      <c r="AV5052"/>
      <c r="AW5052"/>
      <c r="AX5052"/>
      <c r="AY5052"/>
      <c r="AZ5052"/>
      <c r="BA5052"/>
      <c r="BB5052"/>
      <c r="BC5052"/>
      <c r="BD5052"/>
      <c r="BE5052"/>
      <c r="BF5052"/>
      <c r="BG5052"/>
      <c r="BH5052"/>
      <c r="BI5052"/>
      <c r="BJ5052"/>
      <c r="BK5052"/>
      <c r="BL5052"/>
      <c r="BM5052"/>
      <c r="BN5052"/>
      <c r="BO5052"/>
    </row>
    <row r="5053" spans="1:67" ht="15" x14ac:dyDescent="0.25">
      <c r="A5053" s="245" t="s">
        <v>2037</v>
      </c>
      <c r="B5053" s="245" t="s">
        <v>2036</v>
      </c>
      <c r="C5053" s="245" t="s">
        <v>2314</v>
      </c>
      <c r="D5053" s="245" t="s">
        <v>2313</v>
      </c>
      <c r="E5053" s="246" t="s">
        <v>44</v>
      </c>
      <c r="F5053" s="245" t="s">
        <v>44</v>
      </c>
      <c r="G5053" s="245" t="s">
        <v>2374</v>
      </c>
      <c r="H5053" s="245" t="s">
        <v>13161</v>
      </c>
      <c r="I5053" s="245" t="s">
        <v>24</v>
      </c>
      <c r="J5053" s="245" t="s">
        <v>59</v>
      </c>
      <c r="K5053" s="246" t="s">
        <v>24943</v>
      </c>
      <c r="L5053" s="245" t="s">
        <v>568</v>
      </c>
      <c r="M5053"/>
      <c r="N5053"/>
      <c r="O5053"/>
      <c r="P5053"/>
      <c r="Q5053"/>
      <c r="R5053"/>
      <c r="S5053"/>
      <c r="T5053"/>
      <c r="U5053"/>
      <c r="V5053"/>
      <c r="W5053"/>
      <c r="X5053"/>
      <c r="Y5053"/>
      <c r="Z5053"/>
      <c r="AA5053"/>
      <c r="AB5053"/>
      <c r="AC5053"/>
      <c r="AD5053"/>
      <c r="AE5053"/>
      <c r="AF5053"/>
      <c r="AG5053"/>
      <c r="AH5053"/>
      <c r="AI5053"/>
      <c r="AJ5053"/>
      <c r="AK5053"/>
      <c r="AL5053"/>
      <c r="AM5053"/>
      <c r="AN5053"/>
      <c r="AO5053"/>
      <c r="AP5053"/>
      <c r="AQ5053"/>
      <c r="AR5053"/>
      <c r="AS5053"/>
      <c r="AT5053"/>
      <c r="AU5053"/>
      <c r="AV5053"/>
      <c r="AW5053"/>
      <c r="AX5053"/>
      <c r="AY5053"/>
      <c r="AZ5053"/>
      <c r="BA5053"/>
      <c r="BB5053"/>
      <c r="BC5053"/>
      <c r="BD5053"/>
      <c r="BE5053"/>
      <c r="BF5053"/>
      <c r="BG5053"/>
      <c r="BH5053"/>
      <c r="BI5053"/>
      <c r="BJ5053"/>
      <c r="BK5053"/>
      <c r="BL5053"/>
      <c r="BM5053"/>
      <c r="BN5053"/>
      <c r="BO5053"/>
    </row>
    <row r="5054" spans="1:67" ht="15" x14ac:dyDescent="0.25">
      <c r="A5054" s="245" t="s">
        <v>2037</v>
      </c>
      <c r="B5054" s="245" t="s">
        <v>2036</v>
      </c>
      <c r="C5054" s="245" t="s">
        <v>2314</v>
      </c>
      <c r="D5054" s="245" t="s">
        <v>2313</v>
      </c>
      <c r="E5054" s="246" t="s">
        <v>44</v>
      </c>
      <c r="F5054" s="245" t="s">
        <v>44</v>
      </c>
      <c r="G5054" s="245" t="s">
        <v>2373</v>
      </c>
      <c r="H5054" s="245" t="s">
        <v>13162</v>
      </c>
      <c r="I5054" s="245" t="s">
        <v>24</v>
      </c>
      <c r="J5054" s="245" t="s">
        <v>59</v>
      </c>
      <c r="K5054" s="246" t="s">
        <v>24944</v>
      </c>
      <c r="L5054" s="245" t="s">
        <v>568</v>
      </c>
      <c r="M5054"/>
      <c r="N5054"/>
      <c r="O5054"/>
      <c r="P5054"/>
      <c r="Q5054"/>
      <c r="R5054"/>
      <c r="S5054"/>
      <c r="T5054"/>
      <c r="U5054"/>
      <c r="V5054"/>
      <c r="W5054"/>
      <c r="X5054"/>
      <c r="Y5054"/>
      <c r="Z5054"/>
      <c r="AA5054"/>
      <c r="AB5054"/>
      <c r="AC5054"/>
      <c r="AD5054"/>
      <c r="AE5054"/>
      <c r="AF5054"/>
      <c r="AG5054"/>
      <c r="AH5054"/>
      <c r="AI5054"/>
      <c r="AJ5054"/>
      <c r="AK5054"/>
      <c r="AL5054"/>
      <c r="AM5054"/>
      <c r="AN5054"/>
      <c r="AO5054"/>
      <c r="AP5054"/>
      <c r="AQ5054"/>
      <c r="AR5054"/>
      <c r="AS5054"/>
      <c r="AT5054"/>
      <c r="AU5054"/>
      <c r="AV5054"/>
      <c r="AW5054"/>
      <c r="AX5054"/>
      <c r="AY5054"/>
      <c r="AZ5054"/>
      <c r="BA5054"/>
      <c r="BB5054"/>
      <c r="BC5054"/>
      <c r="BD5054"/>
      <c r="BE5054"/>
      <c r="BF5054"/>
      <c r="BG5054"/>
      <c r="BH5054"/>
      <c r="BI5054"/>
      <c r="BJ5054"/>
      <c r="BK5054"/>
      <c r="BL5054"/>
      <c r="BM5054"/>
      <c r="BN5054"/>
      <c r="BO5054"/>
    </row>
    <row r="5055" spans="1:67" ht="15" x14ac:dyDescent="0.25">
      <c r="A5055" s="245" t="s">
        <v>2037</v>
      </c>
      <c r="B5055" s="245" t="s">
        <v>2036</v>
      </c>
      <c r="C5055" s="245" t="s">
        <v>2314</v>
      </c>
      <c r="D5055" s="245" t="s">
        <v>2313</v>
      </c>
      <c r="E5055" s="246" t="s">
        <v>44</v>
      </c>
      <c r="F5055" s="245" t="s">
        <v>44</v>
      </c>
      <c r="G5055" s="245" t="s">
        <v>2372</v>
      </c>
      <c r="H5055" s="245" t="s">
        <v>13163</v>
      </c>
      <c r="I5055" s="245" t="s">
        <v>24</v>
      </c>
      <c r="J5055" s="245" t="s">
        <v>59</v>
      </c>
      <c r="K5055" s="246" t="s">
        <v>24945</v>
      </c>
      <c r="L5055" s="245" t="s">
        <v>568</v>
      </c>
      <c r="M5055"/>
      <c r="N5055"/>
      <c r="O5055"/>
      <c r="P5055"/>
      <c r="Q5055"/>
      <c r="R5055"/>
      <c r="S5055"/>
      <c r="T5055"/>
      <c r="U5055"/>
      <c r="V5055"/>
      <c r="W5055"/>
      <c r="X5055"/>
      <c r="Y5055"/>
      <c r="Z5055"/>
      <c r="AA5055"/>
      <c r="AB5055"/>
      <c r="AC5055"/>
      <c r="AD5055"/>
      <c r="AE5055"/>
      <c r="AF5055"/>
      <c r="AG5055"/>
      <c r="AH5055"/>
      <c r="AI5055"/>
      <c r="AJ5055"/>
      <c r="AK5055"/>
      <c r="AL5055"/>
      <c r="AM5055"/>
      <c r="AN5055"/>
      <c r="AO5055"/>
      <c r="AP5055"/>
      <c r="AQ5055"/>
      <c r="AR5055"/>
      <c r="AS5055"/>
      <c r="AT5055"/>
      <c r="AU5055"/>
      <c r="AV5055"/>
      <c r="AW5055"/>
      <c r="AX5055"/>
      <c r="AY5055"/>
      <c r="AZ5055"/>
      <c r="BA5055"/>
      <c r="BB5055"/>
      <c r="BC5055"/>
      <c r="BD5055"/>
      <c r="BE5055"/>
      <c r="BF5055"/>
      <c r="BG5055"/>
      <c r="BH5055"/>
      <c r="BI5055"/>
      <c r="BJ5055"/>
      <c r="BK5055"/>
      <c r="BL5055"/>
      <c r="BM5055"/>
      <c r="BN5055"/>
      <c r="BO5055"/>
    </row>
    <row r="5056" spans="1:67" ht="15" x14ac:dyDescent="0.25">
      <c r="A5056" s="245" t="s">
        <v>2037</v>
      </c>
      <c r="B5056" s="245" t="s">
        <v>2036</v>
      </c>
      <c r="C5056" s="245" t="s">
        <v>2314</v>
      </c>
      <c r="D5056" s="245" t="s">
        <v>2313</v>
      </c>
      <c r="E5056" s="246" t="s">
        <v>44</v>
      </c>
      <c r="F5056" s="245" t="s">
        <v>44</v>
      </c>
      <c r="G5056" s="245" t="s">
        <v>2371</v>
      </c>
      <c r="H5056" s="245" t="s">
        <v>13164</v>
      </c>
      <c r="I5056" s="245" t="s">
        <v>24</v>
      </c>
      <c r="J5056" s="245" t="s">
        <v>59</v>
      </c>
      <c r="K5056" s="246" t="s">
        <v>24946</v>
      </c>
      <c r="L5056" s="245" t="s">
        <v>568</v>
      </c>
      <c r="M5056"/>
      <c r="N5056"/>
      <c r="O5056"/>
      <c r="P5056"/>
      <c r="Q5056"/>
      <c r="R5056"/>
      <c r="S5056"/>
      <c r="T5056"/>
      <c r="U5056"/>
      <c r="V5056"/>
      <c r="W5056"/>
      <c r="X5056"/>
      <c r="Y5056"/>
      <c r="Z5056"/>
      <c r="AA5056"/>
      <c r="AB5056"/>
      <c r="AC5056"/>
      <c r="AD5056"/>
      <c r="AE5056"/>
      <c r="AF5056"/>
      <c r="AG5056"/>
      <c r="AH5056"/>
      <c r="AI5056"/>
      <c r="AJ5056"/>
      <c r="AK5056"/>
      <c r="AL5056"/>
      <c r="AM5056"/>
      <c r="AN5056"/>
      <c r="AO5056"/>
      <c r="AP5056"/>
      <c r="AQ5056"/>
      <c r="AR5056"/>
      <c r="AS5056"/>
      <c r="AT5056"/>
      <c r="AU5056"/>
      <c r="AV5056"/>
      <c r="AW5056"/>
      <c r="AX5056"/>
      <c r="AY5056"/>
      <c r="AZ5056"/>
      <c r="BA5056"/>
      <c r="BB5056"/>
      <c r="BC5056"/>
      <c r="BD5056"/>
      <c r="BE5056"/>
      <c r="BF5056"/>
      <c r="BG5056"/>
      <c r="BH5056"/>
      <c r="BI5056"/>
      <c r="BJ5056"/>
      <c r="BK5056"/>
      <c r="BL5056"/>
      <c r="BM5056"/>
      <c r="BN5056"/>
      <c r="BO5056"/>
    </row>
    <row r="5057" spans="1:67" ht="15" x14ac:dyDescent="0.25">
      <c r="A5057" s="245" t="s">
        <v>2037</v>
      </c>
      <c r="B5057" s="245" t="s">
        <v>2036</v>
      </c>
      <c r="C5057" s="245" t="s">
        <v>2314</v>
      </c>
      <c r="D5057" s="245" t="s">
        <v>2313</v>
      </c>
      <c r="E5057" s="246" t="s">
        <v>44</v>
      </c>
      <c r="F5057" s="245" t="s">
        <v>44</v>
      </c>
      <c r="G5057" s="245" t="s">
        <v>2370</v>
      </c>
      <c r="H5057" s="245" t="s">
        <v>13165</v>
      </c>
      <c r="I5057" s="245" t="s">
        <v>24</v>
      </c>
      <c r="J5057" s="245" t="s">
        <v>59</v>
      </c>
      <c r="K5057" s="246" t="s">
        <v>24947</v>
      </c>
      <c r="L5057" s="245" t="s">
        <v>568</v>
      </c>
      <c r="M5057"/>
      <c r="N5057"/>
      <c r="O5057"/>
      <c r="P5057"/>
      <c r="Q5057"/>
      <c r="R5057"/>
      <c r="S5057"/>
      <c r="T5057"/>
      <c r="U5057"/>
      <c r="V5057"/>
      <c r="W5057"/>
      <c r="X5057"/>
      <c r="Y5057"/>
      <c r="Z5057"/>
      <c r="AA5057"/>
      <c r="AB5057"/>
      <c r="AC5057"/>
      <c r="AD5057"/>
      <c r="AE5057"/>
      <c r="AF5057"/>
      <c r="AG5057"/>
      <c r="AH5057"/>
      <c r="AI5057"/>
      <c r="AJ5057"/>
      <c r="AK5057"/>
      <c r="AL5057"/>
      <c r="AM5057"/>
      <c r="AN5057"/>
      <c r="AO5057"/>
      <c r="AP5057"/>
      <c r="AQ5057"/>
      <c r="AR5057"/>
      <c r="AS5057"/>
      <c r="AT5057"/>
      <c r="AU5057"/>
      <c r="AV5057"/>
      <c r="AW5057"/>
      <c r="AX5057"/>
      <c r="AY5057"/>
      <c r="AZ5057"/>
      <c r="BA5057"/>
      <c r="BB5057"/>
      <c r="BC5057"/>
      <c r="BD5057"/>
      <c r="BE5057"/>
      <c r="BF5057"/>
      <c r="BG5057"/>
      <c r="BH5057"/>
      <c r="BI5057"/>
      <c r="BJ5057"/>
      <c r="BK5057"/>
      <c r="BL5057"/>
      <c r="BM5057"/>
      <c r="BN5057"/>
      <c r="BO5057"/>
    </row>
    <row r="5058" spans="1:67" ht="15" x14ac:dyDescent="0.25">
      <c r="A5058" s="245" t="s">
        <v>2037</v>
      </c>
      <c r="B5058" s="245" t="s">
        <v>2036</v>
      </c>
      <c r="C5058" s="245" t="s">
        <v>2314</v>
      </c>
      <c r="D5058" s="245" t="s">
        <v>2313</v>
      </c>
      <c r="E5058" s="246" t="s">
        <v>44</v>
      </c>
      <c r="F5058" s="245" t="s">
        <v>44</v>
      </c>
      <c r="G5058" s="245" t="s">
        <v>2369</v>
      </c>
      <c r="H5058" s="245" t="s">
        <v>13166</v>
      </c>
      <c r="I5058" s="245" t="s">
        <v>24</v>
      </c>
      <c r="J5058" s="245" t="s">
        <v>59</v>
      </c>
      <c r="K5058" s="246" t="s">
        <v>24948</v>
      </c>
      <c r="L5058" s="245" t="s">
        <v>568</v>
      </c>
      <c r="M5058"/>
      <c r="N5058"/>
      <c r="O5058"/>
      <c r="P5058"/>
      <c r="Q5058"/>
      <c r="R5058"/>
      <c r="S5058"/>
      <c r="T5058"/>
      <c r="U5058"/>
      <c r="V5058"/>
      <c r="W5058"/>
      <c r="X5058"/>
      <c r="Y5058"/>
      <c r="Z5058"/>
      <c r="AA5058"/>
      <c r="AB5058"/>
      <c r="AC5058"/>
      <c r="AD5058"/>
      <c r="AE5058"/>
      <c r="AF5058"/>
      <c r="AG5058"/>
      <c r="AH5058"/>
      <c r="AI5058"/>
      <c r="AJ5058"/>
      <c r="AK5058"/>
      <c r="AL5058"/>
      <c r="AM5058"/>
      <c r="AN5058"/>
      <c r="AO5058"/>
      <c r="AP5058"/>
      <c r="AQ5058"/>
      <c r="AR5058"/>
      <c r="AS5058"/>
      <c r="AT5058"/>
      <c r="AU5058"/>
      <c r="AV5058"/>
      <c r="AW5058"/>
      <c r="AX5058"/>
      <c r="AY5058"/>
      <c r="AZ5058"/>
      <c r="BA5058"/>
      <c r="BB5058"/>
      <c r="BC5058"/>
      <c r="BD5058"/>
      <c r="BE5058"/>
      <c r="BF5058"/>
      <c r="BG5058"/>
      <c r="BH5058"/>
      <c r="BI5058"/>
      <c r="BJ5058"/>
      <c r="BK5058"/>
      <c r="BL5058"/>
      <c r="BM5058"/>
      <c r="BN5058"/>
      <c r="BO5058"/>
    </row>
    <row r="5059" spans="1:67" ht="15" x14ac:dyDescent="0.25">
      <c r="A5059" s="245" t="s">
        <v>2037</v>
      </c>
      <c r="B5059" s="245" t="s">
        <v>2036</v>
      </c>
      <c r="C5059" s="245" t="s">
        <v>2314</v>
      </c>
      <c r="D5059" s="245" t="s">
        <v>2313</v>
      </c>
      <c r="E5059" s="246" t="s">
        <v>44</v>
      </c>
      <c r="F5059" s="245" t="s">
        <v>44</v>
      </c>
      <c r="G5059" s="245" t="s">
        <v>2368</v>
      </c>
      <c r="H5059" s="245" t="s">
        <v>13167</v>
      </c>
      <c r="I5059" s="245" t="s">
        <v>24</v>
      </c>
      <c r="J5059" s="245" t="s">
        <v>59</v>
      </c>
      <c r="K5059" s="246" t="s">
        <v>24949</v>
      </c>
      <c r="L5059" s="245" t="s">
        <v>568</v>
      </c>
      <c r="M5059"/>
      <c r="N5059"/>
      <c r="O5059"/>
      <c r="P5059"/>
      <c r="Q5059"/>
      <c r="R5059"/>
      <c r="S5059"/>
      <c r="T5059"/>
      <c r="U5059"/>
      <c r="V5059"/>
      <c r="W5059"/>
      <c r="X5059"/>
      <c r="Y5059"/>
      <c r="Z5059"/>
      <c r="AA5059"/>
      <c r="AB5059"/>
      <c r="AC5059"/>
      <c r="AD5059"/>
      <c r="AE5059"/>
      <c r="AF5059"/>
      <c r="AG5059"/>
      <c r="AH5059"/>
      <c r="AI5059"/>
      <c r="AJ5059"/>
      <c r="AK5059"/>
      <c r="AL5059"/>
      <c r="AM5059"/>
      <c r="AN5059"/>
      <c r="AO5059"/>
      <c r="AP5059"/>
      <c r="AQ5059"/>
      <c r="AR5059"/>
      <c r="AS5059"/>
      <c r="AT5059"/>
      <c r="AU5059"/>
      <c r="AV5059"/>
      <c r="AW5059"/>
      <c r="AX5059"/>
      <c r="AY5059"/>
      <c r="AZ5059"/>
      <c r="BA5059"/>
      <c r="BB5059"/>
      <c r="BC5059"/>
      <c r="BD5059"/>
      <c r="BE5059"/>
      <c r="BF5059"/>
      <c r="BG5059"/>
      <c r="BH5059"/>
      <c r="BI5059"/>
      <c r="BJ5059"/>
      <c r="BK5059"/>
      <c r="BL5059"/>
      <c r="BM5059"/>
      <c r="BN5059"/>
      <c r="BO5059"/>
    </row>
    <row r="5060" spans="1:67" ht="15" x14ac:dyDescent="0.25">
      <c r="A5060" s="245" t="s">
        <v>2037</v>
      </c>
      <c r="B5060" s="245" t="s">
        <v>2036</v>
      </c>
      <c r="C5060" s="245" t="s">
        <v>2314</v>
      </c>
      <c r="D5060" s="245" t="s">
        <v>2313</v>
      </c>
      <c r="E5060" s="246" t="s">
        <v>44</v>
      </c>
      <c r="F5060" s="245" t="s">
        <v>44</v>
      </c>
      <c r="G5060" s="245" t="s">
        <v>2367</v>
      </c>
      <c r="H5060" s="245" t="s">
        <v>13168</v>
      </c>
      <c r="I5060" s="245" t="s">
        <v>24</v>
      </c>
      <c r="J5060" s="245" t="s">
        <v>59</v>
      </c>
      <c r="K5060" s="246" t="s">
        <v>24950</v>
      </c>
      <c r="L5060" s="245" t="s">
        <v>568</v>
      </c>
      <c r="M5060"/>
      <c r="N5060"/>
      <c r="O5060"/>
      <c r="P5060"/>
      <c r="Q5060"/>
      <c r="R5060"/>
      <c r="S5060"/>
      <c r="T5060"/>
      <c r="U5060"/>
      <c r="V5060"/>
      <c r="W5060"/>
      <c r="X5060"/>
      <c r="Y5060"/>
      <c r="Z5060"/>
      <c r="AA5060"/>
      <c r="AB5060"/>
      <c r="AC5060"/>
      <c r="AD5060"/>
      <c r="AE5060"/>
      <c r="AF5060"/>
      <c r="AG5060"/>
      <c r="AH5060"/>
      <c r="AI5060"/>
      <c r="AJ5060"/>
      <c r="AK5060"/>
      <c r="AL5060"/>
      <c r="AM5060"/>
      <c r="AN5060"/>
      <c r="AO5060"/>
      <c r="AP5060"/>
      <c r="AQ5060"/>
      <c r="AR5060"/>
      <c r="AS5060"/>
      <c r="AT5060"/>
      <c r="AU5060"/>
      <c r="AV5060"/>
      <c r="AW5060"/>
      <c r="AX5060"/>
      <c r="AY5060"/>
      <c r="AZ5060"/>
      <c r="BA5060"/>
      <c r="BB5060"/>
      <c r="BC5060"/>
      <c r="BD5060"/>
      <c r="BE5060"/>
      <c r="BF5060"/>
      <c r="BG5060"/>
      <c r="BH5060"/>
      <c r="BI5060"/>
      <c r="BJ5060"/>
      <c r="BK5060"/>
      <c r="BL5060"/>
      <c r="BM5060"/>
      <c r="BN5060"/>
      <c r="BO5060"/>
    </row>
    <row r="5061" spans="1:67" ht="15" x14ac:dyDescent="0.25">
      <c r="A5061" s="245" t="s">
        <v>2037</v>
      </c>
      <c r="B5061" s="245" t="s">
        <v>2036</v>
      </c>
      <c r="C5061" s="245" t="s">
        <v>2314</v>
      </c>
      <c r="D5061" s="245" t="s">
        <v>2313</v>
      </c>
      <c r="E5061" s="246" t="s">
        <v>44</v>
      </c>
      <c r="F5061" s="245" t="s">
        <v>44</v>
      </c>
      <c r="G5061" s="245" t="s">
        <v>2366</v>
      </c>
      <c r="H5061" s="245" t="s">
        <v>13169</v>
      </c>
      <c r="I5061" s="245" t="s">
        <v>24</v>
      </c>
      <c r="J5061" s="245" t="s">
        <v>59</v>
      </c>
      <c r="K5061" s="246" t="s">
        <v>24951</v>
      </c>
      <c r="L5061" s="245" t="s">
        <v>568</v>
      </c>
      <c r="M5061"/>
      <c r="N5061"/>
      <c r="O5061"/>
      <c r="P5061"/>
      <c r="Q5061"/>
      <c r="R5061"/>
      <c r="S5061"/>
      <c r="T5061"/>
      <c r="U5061"/>
      <c r="V5061"/>
      <c r="W5061"/>
      <c r="X5061"/>
      <c r="Y5061"/>
      <c r="Z5061"/>
      <c r="AA5061"/>
      <c r="AB5061"/>
      <c r="AC5061"/>
      <c r="AD5061"/>
      <c r="AE5061"/>
      <c r="AF5061"/>
      <c r="AG5061"/>
      <c r="AH5061"/>
      <c r="AI5061"/>
      <c r="AJ5061"/>
      <c r="AK5061"/>
      <c r="AL5061"/>
      <c r="AM5061"/>
      <c r="AN5061"/>
      <c r="AO5061"/>
      <c r="AP5061"/>
      <c r="AQ5061"/>
      <c r="AR5061"/>
      <c r="AS5061"/>
      <c r="AT5061"/>
      <c r="AU5061"/>
      <c r="AV5061"/>
      <c r="AW5061"/>
      <c r="AX5061"/>
      <c r="AY5061"/>
      <c r="AZ5061"/>
      <c r="BA5061"/>
      <c r="BB5061"/>
      <c r="BC5061"/>
      <c r="BD5061"/>
      <c r="BE5061"/>
      <c r="BF5061"/>
      <c r="BG5061"/>
      <c r="BH5061"/>
      <c r="BI5061"/>
      <c r="BJ5061"/>
      <c r="BK5061"/>
      <c r="BL5061"/>
      <c r="BM5061"/>
      <c r="BN5061"/>
      <c r="BO5061"/>
    </row>
    <row r="5062" spans="1:67" ht="15" x14ac:dyDescent="0.25">
      <c r="A5062" s="245" t="s">
        <v>2037</v>
      </c>
      <c r="B5062" s="245" t="s">
        <v>2036</v>
      </c>
      <c r="C5062" s="245" t="s">
        <v>2314</v>
      </c>
      <c r="D5062" s="245" t="s">
        <v>2313</v>
      </c>
      <c r="E5062" s="246" t="s">
        <v>44</v>
      </c>
      <c r="F5062" s="245" t="s">
        <v>44</v>
      </c>
      <c r="G5062" s="245" t="s">
        <v>2365</v>
      </c>
      <c r="H5062" s="245" t="s">
        <v>13170</v>
      </c>
      <c r="I5062" s="245" t="s">
        <v>24</v>
      </c>
      <c r="J5062" s="245" t="s">
        <v>59</v>
      </c>
      <c r="K5062" s="246" t="s">
        <v>24952</v>
      </c>
      <c r="L5062" s="245" t="s">
        <v>568</v>
      </c>
      <c r="M5062"/>
      <c r="N5062"/>
      <c r="O5062"/>
      <c r="P5062"/>
      <c r="Q5062"/>
      <c r="R5062"/>
      <c r="S5062"/>
      <c r="T5062"/>
      <c r="U5062"/>
      <c r="V5062"/>
      <c r="W5062"/>
      <c r="X5062"/>
      <c r="Y5062"/>
      <c r="Z5062"/>
      <c r="AA5062"/>
      <c r="AB5062"/>
      <c r="AC5062"/>
      <c r="AD5062"/>
      <c r="AE5062"/>
      <c r="AF5062"/>
      <c r="AG5062"/>
      <c r="AH5062"/>
      <c r="AI5062"/>
      <c r="AJ5062"/>
      <c r="AK5062"/>
      <c r="AL5062"/>
      <c r="AM5062"/>
      <c r="AN5062"/>
      <c r="AO5062"/>
      <c r="AP5062"/>
      <c r="AQ5062"/>
      <c r="AR5062"/>
      <c r="AS5062"/>
      <c r="AT5062"/>
      <c r="AU5062"/>
      <c r="AV5062"/>
      <c r="AW5062"/>
      <c r="AX5062"/>
      <c r="AY5062"/>
      <c r="AZ5062"/>
      <c r="BA5062"/>
      <c r="BB5062"/>
      <c r="BC5062"/>
      <c r="BD5062"/>
      <c r="BE5062"/>
      <c r="BF5062"/>
      <c r="BG5062"/>
      <c r="BH5062"/>
      <c r="BI5062"/>
      <c r="BJ5062"/>
      <c r="BK5062"/>
      <c r="BL5062"/>
      <c r="BM5062"/>
      <c r="BN5062"/>
      <c r="BO5062"/>
    </row>
    <row r="5063" spans="1:67" ht="15" x14ac:dyDescent="0.25">
      <c r="A5063" s="245" t="s">
        <v>2037</v>
      </c>
      <c r="B5063" s="245" t="s">
        <v>2036</v>
      </c>
      <c r="C5063" s="245" t="s">
        <v>2314</v>
      </c>
      <c r="D5063" s="245" t="s">
        <v>2313</v>
      </c>
      <c r="E5063" s="246" t="s">
        <v>44</v>
      </c>
      <c r="F5063" s="245" t="s">
        <v>44</v>
      </c>
      <c r="G5063" s="245" t="s">
        <v>2364</v>
      </c>
      <c r="H5063" s="245" t="s">
        <v>13171</v>
      </c>
      <c r="I5063" s="245" t="s">
        <v>24</v>
      </c>
      <c r="J5063" s="245" t="s">
        <v>59</v>
      </c>
      <c r="K5063" s="246" t="s">
        <v>24953</v>
      </c>
      <c r="L5063" s="245" t="s">
        <v>568</v>
      </c>
      <c r="M5063"/>
      <c r="N5063"/>
      <c r="O5063"/>
      <c r="P5063"/>
      <c r="Q5063"/>
      <c r="R5063"/>
      <c r="S5063"/>
      <c r="T5063"/>
      <c r="U5063"/>
      <c r="V5063"/>
      <c r="W5063"/>
      <c r="X5063"/>
      <c r="Y5063"/>
      <c r="Z5063"/>
      <c r="AA5063"/>
      <c r="AB5063"/>
      <c r="AC5063"/>
      <c r="AD5063"/>
      <c r="AE5063"/>
      <c r="AF5063"/>
      <c r="AG5063"/>
      <c r="AH5063"/>
      <c r="AI5063"/>
      <c r="AJ5063"/>
      <c r="AK5063"/>
      <c r="AL5063"/>
      <c r="AM5063"/>
      <c r="AN5063"/>
      <c r="AO5063"/>
      <c r="AP5063"/>
      <c r="AQ5063"/>
      <c r="AR5063"/>
      <c r="AS5063"/>
      <c r="AT5063"/>
      <c r="AU5063"/>
      <c r="AV5063"/>
      <c r="AW5063"/>
      <c r="AX5063"/>
      <c r="AY5063"/>
      <c r="AZ5063"/>
      <c r="BA5063"/>
      <c r="BB5063"/>
      <c r="BC5063"/>
      <c r="BD5063"/>
      <c r="BE5063"/>
      <c r="BF5063"/>
      <c r="BG5063"/>
      <c r="BH5063"/>
      <c r="BI5063"/>
      <c r="BJ5063"/>
      <c r="BK5063"/>
      <c r="BL5063"/>
      <c r="BM5063"/>
      <c r="BN5063"/>
      <c r="BO5063"/>
    </row>
    <row r="5064" spans="1:67" ht="15" x14ac:dyDescent="0.25">
      <c r="A5064" s="245" t="s">
        <v>2037</v>
      </c>
      <c r="B5064" s="245" t="s">
        <v>2036</v>
      </c>
      <c r="C5064" s="245" t="s">
        <v>2314</v>
      </c>
      <c r="D5064" s="245" t="s">
        <v>2313</v>
      </c>
      <c r="E5064" s="246" t="s">
        <v>44</v>
      </c>
      <c r="F5064" s="245" t="s">
        <v>44</v>
      </c>
      <c r="G5064" s="245" t="s">
        <v>2363</v>
      </c>
      <c r="H5064" s="245" t="s">
        <v>13172</v>
      </c>
      <c r="I5064" s="245" t="s">
        <v>24</v>
      </c>
      <c r="J5064" s="245" t="s">
        <v>59</v>
      </c>
      <c r="K5064" s="246" t="s">
        <v>24954</v>
      </c>
      <c r="L5064" s="245" t="s">
        <v>568</v>
      </c>
      <c r="M5064"/>
      <c r="N5064"/>
      <c r="O5064"/>
      <c r="P5064"/>
      <c r="Q5064"/>
      <c r="R5064"/>
      <c r="S5064"/>
      <c r="T5064"/>
      <c r="U5064"/>
      <c r="V5064"/>
      <c r="W5064"/>
      <c r="X5064"/>
      <c r="Y5064"/>
      <c r="Z5064"/>
      <c r="AA5064"/>
      <c r="AB5064"/>
      <c r="AC5064"/>
      <c r="AD5064"/>
      <c r="AE5064"/>
      <c r="AF5064"/>
      <c r="AG5064"/>
      <c r="AH5064"/>
      <c r="AI5064"/>
      <c r="AJ5064"/>
      <c r="AK5064"/>
      <c r="AL5064"/>
      <c r="AM5064"/>
      <c r="AN5064"/>
      <c r="AO5064"/>
      <c r="AP5064"/>
      <c r="AQ5064"/>
      <c r="AR5064"/>
      <c r="AS5064"/>
      <c r="AT5064"/>
      <c r="AU5064"/>
      <c r="AV5064"/>
      <c r="AW5064"/>
      <c r="AX5064"/>
      <c r="AY5064"/>
      <c r="AZ5064"/>
      <c r="BA5064"/>
      <c r="BB5064"/>
      <c r="BC5064"/>
      <c r="BD5064"/>
      <c r="BE5064"/>
      <c r="BF5064"/>
      <c r="BG5064"/>
      <c r="BH5064"/>
      <c r="BI5064"/>
      <c r="BJ5064"/>
      <c r="BK5064"/>
      <c r="BL5064"/>
      <c r="BM5064"/>
      <c r="BN5064"/>
      <c r="BO5064"/>
    </row>
    <row r="5065" spans="1:67" ht="15" x14ac:dyDescent="0.25">
      <c r="A5065" s="245" t="s">
        <v>2037</v>
      </c>
      <c r="B5065" s="245" t="s">
        <v>2036</v>
      </c>
      <c r="C5065" s="245" t="s">
        <v>2314</v>
      </c>
      <c r="D5065" s="245" t="s">
        <v>2313</v>
      </c>
      <c r="E5065" s="246" t="s">
        <v>44</v>
      </c>
      <c r="F5065" s="245" t="s">
        <v>44</v>
      </c>
      <c r="G5065" s="245" t="s">
        <v>2362</v>
      </c>
      <c r="H5065" s="245" t="s">
        <v>13173</v>
      </c>
      <c r="I5065" s="245" t="s">
        <v>24</v>
      </c>
      <c r="J5065" s="245" t="s">
        <v>106</v>
      </c>
      <c r="K5065" s="246" t="s">
        <v>15395</v>
      </c>
      <c r="L5065" s="245" t="s">
        <v>568</v>
      </c>
      <c r="M5065"/>
      <c r="N5065"/>
      <c r="O5065"/>
      <c r="P5065"/>
      <c r="Q5065"/>
      <c r="R5065"/>
      <c r="S5065"/>
      <c r="T5065"/>
      <c r="U5065"/>
      <c r="V5065"/>
      <c r="W5065"/>
      <c r="X5065"/>
      <c r="Y5065"/>
      <c r="Z5065"/>
      <c r="AA5065"/>
      <c r="AB5065"/>
      <c r="AC5065"/>
      <c r="AD5065"/>
      <c r="AE5065"/>
      <c r="AF5065"/>
      <c r="AG5065"/>
      <c r="AH5065"/>
      <c r="AI5065"/>
      <c r="AJ5065"/>
      <c r="AK5065"/>
      <c r="AL5065"/>
      <c r="AM5065"/>
      <c r="AN5065"/>
      <c r="AO5065"/>
      <c r="AP5065"/>
      <c r="AQ5065"/>
      <c r="AR5065"/>
      <c r="AS5065"/>
      <c r="AT5065"/>
      <c r="AU5065"/>
      <c r="AV5065"/>
      <c r="AW5065"/>
      <c r="AX5065"/>
      <c r="AY5065"/>
      <c r="AZ5065"/>
      <c r="BA5065"/>
      <c r="BB5065"/>
      <c r="BC5065"/>
      <c r="BD5065"/>
      <c r="BE5065"/>
      <c r="BF5065"/>
      <c r="BG5065"/>
      <c r="BH5065"/>
      <c r="BI5065"/>
      <c r="BJ5065"/>
      <c r="BK5065"/>
      <c r="BL5065"/>
      <c r="BM5065"/>
      <c r="BN5065"/>
      <c r="BO5065"/>
    </row>
    <row r="5066" spans="1:67" ht="15" x14ac:dyDescent="0.25">
      <c r="A5066" s="245" t="s">
        <v>2037</v>
      </c>
      <c r="B5066" s="245" t="s">
        <v>2036</v>
      </c>
      <c r="C5066" s="245" t="s">
        <v>2314</v>
      </c>
      <c r="D5066" s="245" t="s">
        <v>2313</v>
      </c>
      <c r="E5066" s="246" t="s">
        <v>44</v>
      </c>
      <c r="F5066" s="245" t="s">
        <v>44</v>
      </c>
      <c r="G5066" s="245" t="s">
        <v>2361</v>
      </c>
      <c r="H5066" s="245" t="s">
        <v>13174</v>
      </c>
      <c r="I5066" s="245" t="s">
        <v>24</v>
      </c>
      <c r="J5066" s="245" t="s">
        <v>59</v>
      </c>
      <c r="K5066" s="246" t="s">
        <v>24955</v>
      </c>
      <c r="L5066" s="245" t="s">
        <v>568</v>
      </c>
      <c r="M5066"/>
      <c r="N5066"/>
      <c r="O5066"/>
      <c r="P5066"/>
      <c r="Q5066"/>
      <c r="R5066"/>
      <c r="S5066"/>
      <c r="T5066"/>
      <c r="U5066"/>
      <c r="V5066"/>
      <c r="W5066"/>
      <c r="X5066"/>
      <c r="Y5066"/>
      <c r="Z5066"/>
      <c r="AA5066"/>
      <c r="AB5066"/>
      <c r="AC5066"/>
      <c r="AD5066"/>
      <c r="AE5066"/>
      <c r="AF5066"/>
      <c r="AG5066"/>
      <c r="AH5066"/>
      <c r="AI5066"/>
      <c r="AJ5066"/>
      <c r="AK5066"/>
      <c r="AL5066"/>
      <c r="AM5066"/>
      <c r="AN5066"/>
      <c r="AO5066"/>
      <c r="AP5066"/>
      <c r="AQ5066"/>
      <c r="AR5066"/>
      <c r="AS5066"/>
      <c r="AT5066"/>
      <c r="AU5066"/>
      <c r="AV5066"/>
      <c r="AW5066"/>
      <c r="AX5066"/>
      <c r="AY5066"/>
      <c r="AZ5066"/>
      <c r="BA5066"/>
      <c r="BB5066"/>
      <c r="BC5066"/>
      <c r="BD5066"/>
      <c r="BE5066"/>
      <c r="BF5066"/>
      <c r="BG5066"/>
      <c r="BH5066"/>
      <c r="BI5066"/>
      <c r="BJ5066"/>
      <c r="BK5066"/>
      <c r="BL5066"/>
      <c r="BM5066"/>
      <c r="BN5066"/>
      <c r="BO5066"/>
    </row>
    <row r="5067" spans="1:67" ht="15" x14ac:dyDescent="0.25">
      <c r="A5067" s="245" t="s">
        <v>2037</v>
      </c>
      <c r="B5067" s="245" t="s">
        <v>2036</v>
      </c>
      <c r="C5067" s="245" t="s">
        <v>2314</v>
      </c>
      <c r="D5067" s="245" t="s">
        <v>2313</v>
      </c>
      <c r="E5067" s="246" t="s">
        <v>44</v>
      </c>
      <c r="F5067" s="245" t="s">
        <v>44</v>
      </c>
      <c r="G5067" s="245" t="s">
        <v>2360</v>
      </c>
      <c r="H5067" s="245" t="s">
        <v>13175</v>
      </c>
      <c r="I5067" s="245" t="s">
        <v>24</v>
      </c>
      <c r="J5067" s="245" t="s">
        <v>59</v>
      </c>
      <c r="K5067" s="246" t="s">
        <v>24956</v>
      </c>
      <c r="L5067" s="245" t="s">
        <v>568</v>
      </c>
      <c r="M5067"/>
      <c r="N5067"/>
      <c r="O5067"/>
      <c r="P5067"/>
      <c r="Q5067"/>
      <c r="R5067"/>
      <c r="S5067"/>
      <c r="T5067"/>
      <c r="U5067"/>
      <c r="V5067"/>
      <c r="W5067"/>
      <c r="X5067"/>
      <c r="Y5067"/>
      <c r="Z5067"/>
      <c r="AA5067"/>
      <c r="AB5067"/>
      <c r="AC5067"/>
      <c r="AD5067"/>
      <c r="AE5067"/>
      <c r="AF5067"/>
      <c r="AG5067"/>
      <c r="AH5067"/>
      <c r="AI5067"/>
      <c r="AJ5067"/>
      <c r="AK5067"/>
      <c r="AL5067"/>
      <c r="AM5067"/>
      <c r="AN5067"/>
      <c r="AO5067"/>
      <c r="AP5067"/>
      <c r="AQ5067"/>
      <c r="AR5067"/>
      <c r="AS5067"/>
      <c r="AT5067"/>
      <c r="AU5067"/>
      <c r="AV5067"/>
      <c r="AW5067"/>
      <c r="AX5067"/>
      <c r="AY5067"/>
      <c r="AZ5067"/>
      <c r="BA5067"/>
      <c r="BB5067"/>
      <c r="BC5067"/>
      <c r="BD5067"/>
      <c r="BE5067"/>
      <c r="BF5067"/>
      <c r="BG5067"/>
      <c r="BH5067"/>
      <c r="BI5067"/>
      <c r="BJ5067"/>
      <c r="BK5067"/>
      <c r="BL5067"/>
      <c r="BM5067"/>
      <c r="BN5067"/>
      <c r="BO5067"/>
    </row>
    <row r="5068" spans="1:67" ht="15" x14ac:dyDescent="0.25">
      <c r="A5068" s="245" t="s">
        <v>2037</v>
      </c>
      <c r="B5068" s="245" t="s">
        <v>2036</v>
      </c>
      <c r="C5068" s="245" t="s">
        <v>2314</v>
      </c>
      <c r="D5068" s="245" t="s">
        <v>2313</v>
      </c>
      <c r="E5068" s="246" t="s">
        <v>44</v>
      </c>
      <c r="F5068" s="245" t="s">
        <v>44</v>
      </c>
      <c r="G5068" s="245" t="s">
        <v>2359</v>
      </c>
      <c r="H5068" s="245" t="s">
        <v>13176</v>
      </c>
      <c r="I5068" s="245" t="s">
        <v>24</v>
      </c>
      <c r="J5068" s="245" t="s">
        <v>59</v>
      </c>
      <c r="K5068" s="246" t="s">
        <v>9593</v>
      </c>
      <c r="L5068" s="245" t="s">
        <v>568</v>
      </c>
      <c r="M5068"/>
      <c r="N5068"/>
      <c r="O5068"/>
      <c r="P5068"/>
      <c r="Q5068"/>
      <c r="R5068"/>
      <c r="S5068"/>
      <c r="T5068"/>
      <c r="U5068"/>
      <c r="V5068"/>
      <c r="W5068"/>
      <c r="X5068"/>
      <c r="Y5068"/>
      <c r="Z5068"/>
      <c r="AA5068"/>
      <c r="AB5068"/>
      <c r="AC5068"/>
      <c r="AD5068"/>
      <c r="AE5068"/>
      <c r="AF5068"/>
      <c r="AG5068"/>
      <c r="AH5068"/>
      <c r="AI5068"/>
      <c r="AJ5068"/>
      <c r="AK5068"/>
      <c r="AL5068"/>
      <c r="AM5068"/>
      <c r="AN5068"/>
      <c r="AO5068"/>
      <c r="AP5068"/>
      <c r="AQ5068"/>
      <c r="AR5068"/>
      <c r="AS5068"/>
      <c r="AT5068"/>
      <c r="AU5068"/>
      <c r="AV5068"/>
      <c r="AW5068"/>
      <c r="AX5068"/>
      <c r="AY5068"/>
      <c r="AZ5068"/>
      <c r="BA5068"/>
      <c r="BB5068"/>
      <c r="BC5068"/>
      <c r="BD5068"/>
      <c r="BE5068"/>
      <c r="BF5068"/>
      <c r="BG5068"/>
      <c r="BH5068"/>
      <c r="BI5068"/>
      <c r="BJ5068"/>
      <c r="BK5068"/>
      <c r="BL5068"/>
      <c r="BM5068"/>
      <c r="BN5068"/>
      <c r="BO5068"/>
    </row>
    <row r="5069" spans="1:67" ht="15" x14ac:dyDescent="0.25">
      <c r="A5069" s="245" t="s">
        <v>2037</v>
      </c>
      <c r="B5069" s="245" t="s">
        <v>2036</v>
      </c>
      <c r="C5069" s="245" t="s">
        <v>2314</v>
      </c>
      <c r="D5069" s="245" t="s">
        <v>2313</v>
      </c>
      <c r="E5069" s="246" t="s">
        <v>44</v>
      </c>
      <c r="F5069" s="245" t="s">
        <v>44</v>
      </c>
      <c r="G5069" s="245" t="s">
        <v>2358</v>
      </c>
      <c r="H5069" s="245" t="s">
        <v>13177</v>
      </c>
      <c r="I5069" s="245" t="s">
        <v>24</v>
      </c>
      <c r="J5069" s="245" t="s">
        <v>59</v>
      </c>
      <c r="K5069" s="246" t="s">
        <v>24957</v>
      </c>
      <c r="L5069" s="245" t="s">
        <v>568</v>
      </c>
      <c r="M5069"/>
      <c r="N5069"/>
      <c r="O5069"/>
      <c r="P5069"/>
      <c r="Q5069"/>
      <c r="R5069"/>
      <c r="S5069"/>
      <c r="T5069"/>
      <c r="U5069"/>
      <c r="V5069"/>
      <c r="W5069"/>
      <c r="X5069"/>
      <c r="Y5069"/>
      <c r="Z5069"/>
      <c r="AA5069"/>
      <c r="AB5069"/>
      <c r="AC5069"/>
      <c r="AD5069"/>
      <c r="AE5069"/>
      <c r="AF5069"/>
      <c r="AG5069"/>
      <c r="AH5069"/>
      <c r="AI5069"/>
      <c r="AJ5069"/>
      <c r="AK5069"/>
      <c r="AL5069"/>
      <c r="AM5069"/>
      <c r="AN5069"/>
      <c r="AO5069"/>
      <c r="AP5069"/>
      <c r="AQ5069"/>
      <c r="AR5069"/>
      <c r="AS5069"/>
      <c r="AT5069"/>
      <c r="AU5069"/>
      <c r="AV5069"/>
      <c r="AW5069"/>
      <c r="AX5069"/>
      <c r="AY5069"/>
      <c r="AZ5069"/>
      <c r="BA5069"/>
      <c r="BB5069"/>
      <c r="BC5069"/>
      <c r="BD5069"/>
      <c r="BE5069"/>
      <c r="BF5069"/>
      <c r="BG5069"/>
      <c r="BH5069"/>
      <c r="BI5069"/>
      <c r="BJ5069"/>
      <c r="BK5069"/>
      <c r="BL5069"/>
      <c r="BM5069"/>
      <c r="BN5069"/>
      <c r="BO5069"/>
    </row>
    <row r="5070" spans="1:67" ht="15" x14ac:dyDescent="0.25">
      <c r="A5070" s="245" t="s">
        <v>2037</v>
      </c>
      <c r="B5070" s="245" t="s">
        <v>2036</v>
      </c>
      <c r="C5070" s="245" t="s">
        <v>2314</v>
      </c>
      <c r="D5070" s="245" t="s">
        <v>2313</v>
      </c>
      <c r="E5070" s="246" t="s">
        <v>44</v>
      </c>
      <c r="F5070" s="245" t="s">
        <v>44</v>
      </c>
      <c r="G5070" s="245" t="s">
        <v>2357</v>
      </c>
      <c r="H5070" s="245" t="s">
        <v>13179</v>
      </c>
      <c r="I5070" s="245" t="s">
        <v>24</v>
      </c>
      <c r="J5070" s="245" t="s">
        <v>59</v>
      </c>
      <c r="K5070" s="246" t="s">
        <v>14989</v>
      </c>
      <c r="L5070" s="245" t="s">
        <v>568</v>
      </c>
      <c r="M5070"/>
      <c r="N5070"/>
      <c r="O5070"/>
      <c r="P5070"/>
      <c r="Q5070"/>
      <c r="R5070"/>
      <c r="S5070"/>
      <c r="T5070"/>
      <c r="U5070"/>
      <c r="V5070"/>
      <c r="W5070"/>
      <c r="X5070"/>
      <c r="Y5070"/>
      <c r="Z5070"/>
      <c r="AA5070"/>
      <c r="AB5070"/>
      <c r="AC5070"/>
      <c r="AD5070"/>
      <c r="AE5070"/>
      <c r="AF5070"/>
      <c r="AG5070"/>
      <c r="AH5070"/>
      <c r="AI5070"/>
      <c r="AJ5070"/>
      <c r="AK5070"/>
      <c r="AL5070"/>
      <c r="AM5070"/>
      <c r="AN5070"/>
      <c r="AO5070"/>
      <c r="AP5070"/>
      <c r="AQ5070"/>
      <c r="AR5070"/>
      <c r="AS5070"/>
      <c r="AT5070"/>
      <c r="AU5070"/>
      <c r="AV5070"/>
      <c r="AW5070"/>
      <c r="AX5070"/>
      <c r="AY5070"/>
      <c r="AZ5070"/>
      <c r="BA5070"/>
      <c r="BB5070"/>
      <c r="BC5070"/>
      <c r="BD5070"/>
      <c r="BE5070"/>
      <c r="BF5070"/>
      <c r="BG5070"/>
      <c r="BH5070"/>
      <c r="BI5070"/>
      <c r="BJ5070"/>
      <c r="BK5070"/>
      <c r="BL5070"/>
      <c r="BM5070"/>
      <c r="BN5070"/>
      <c r="BO5070"/>
    </row>
    <row r="5071" spans="1:67" ht="15" x14ac:dyDescent="0.25">
      <c r="A5071" s="245" t="s">
        <v>2037</v>
      </c>
      <c r="B5071" s="245" t="s">
        <v>2036</v>
      </c>
      <c r="C5071" s="245" t="s">
        <v>2314</v>
      </c>
      <c r="D5071" s="245" t="s">
        <v>2313</v>
      </c>
      <c r="E5071" s="246" t="s">
        <v>44</v>
      </c>
      <c r="F5071" s="245" t="s">
        <v>44</v>
      </c>
      <c r="G5071" s="245" t="s">
        <v>2356</v>
      </c>
      <c r="H5071" s="245" t="s">
        <v>13180</v>
      </c>
      <c r="I5071" s="245" t="s">
        <v>24</v>
      </c>
      <c r="J5071" s="245" t="s">
        <v>59</v>
      </c>
      <c r="K5071" s="246" t="s">
        <v>24958</v>
      </c>
      <c r="L5071" s="245" t="s">
        <v>568</v>
      </c>
      <c r="M5071"/>
      <c r="N5071"/>
      <c r="O5071"/>
      <c r="P5071"/>
      <c r="Q5071"/>
      <c r="R5071"/>
      <c r="S5071"/>
      <c r="T5071"/>
      <c r="U5071"/>
      <c r="V5071"/>
      <c r="W5071"/>
      <c r="X5071"/>
      <c r="Y5071"/>
      <c r="Z5071"/>
      <c r="AA5071"/>
      <c r="AB5071"/>
      <c r="AC5071"/>
      <c r="AD5071"/>
      <c r="AE5071"/>
      <c r="AF5071"/>
      <c r="AG5071"/>
      <c r="AH5071"/>
      <c r="AI5071"/>
      <c r="AJ5071"/>
      <c r="AK5071"/>
      <c r="AL5071"/>
      <c r="AM5071"/>
      <c r="AN5071"/>
      <c r="AO5071"/>
      <c r="AP5071"/>
      <c r="AQ5071"/>
      <c r="AR5071"/>
      <c r="AS5071"/>
      <c r="AT5071"/>
      <c r="AU5071"/>
      <c r="AV5071"/>
      <c r="AW5071"/>
      <c r="AX5071"/>
      <c r="AY5071"/>
      <c r="AZ5071"/>
      <c r="BA5071"/>
      <c r="BB5071"/>
      <c r="BC5071"/>
      <c r="BD5071"/>
      <c r="BE5071"/>
      <c r="BF5071"/>
      <c r="BG5071"/>
      <c r="BH5071"/>
      <c r="BI5071"/>
      <c r="BJ5071"/>
      <c r="BK5071"/>
      <c r="BL5071"/>
      <c r="BM5071"/>
      <c r="BN5071"/>
      <c r="BO5071"/>
    </row>
    <row r="5072" spans="1:67" ht="15" x14ac:dyDescent="0.25">
      <c r="A5072" s="245" t="s">
        <v>2037</v>
      </c>
      <c r="B5072" s="245" t="s">
        <v>2036</v>
      </c>
      <c r="C5072" s="245" t="s">
        <v>2314</v>
      </c>
      <c r="D5072" s="245" t="s">
        <v>2313</v>
      </c>
      <c r="E5072" s="246" t="s">
        <v>44</v>
      </c>
      <c r="F5072" s="245" t="s">
        <v>44</v>
      </c>
      <c r="G5072" s="245" t="s">
        <v>2355</v>
      </c>
      <c r="H5072" s="245" t="s">
        <v>13181</v>
      </c>
      <c r="I5072" s="245" t="s">
        <v>24</v>
      </c>
      <c r="J5072" s="245" t="s">
        <v>59</v>
      </c>
      <c r="K5072" s="246" t="s">
        <v>24959</v>
      </c>
      <c r="L5072" s="245" t="s">
        <v>568</v>
      </c>
      <c r="M5072"/>
      <c r="N5072"/>
      <c r="O5072"/>
      <c r="P5072"/>
      <c r="Q5072"/>
      <c r="R5072"/>
      <c r="S5072"/>
      <c r="T5072"/>
      <c r="U5072"/>
      <c r="V5072"/>
      <c r="W5072"/>
      <c r="X5072"/>
      <c r="Y5072"/>
      <c r="Z5072"/>
      <c r="AA5072"/>
      <c r="AB5072"/>
      <c r="AC5072"/>
      <c r="AD5072"/>
      <c r="AE5072"/>
      <c r="AF5072"/>
      <c r="AG5072"/>
      <c r="AH5072"/>
      <c r="AI5072"/>
      <c r="AJ5072"/>
      <c r="AK5072"/>
      <c r="AL5072"/>
      <c r="AM5072"/>
      <c r="AN5072"/>
      <c r="AO5072"/>
      <c r="AP5072"/>
      <c r="AQ5072"/>
      <c r="AR5072"/>
      <c r="AS5072"/>
      <c r="AT5072"/>
      <c r="AU5072"/>
      <c r="AV5072"/>
      <c r="AW5072"/>
      <c r="AX5072"/>
      <c r="AY5072"/>
      <c r="AZ5072"/>
      <c r="BA5072"/>
      <c r="BB5072"/>
      <c r="BC5072"/>
      <c r="BD5072"/>
      <c r="BE5072"/>
      <c r="BF5072"/>
      <c r="BG5072"/>
      <c r="BH5072"/>
      <c r="BI5072"/>
      <c r="BJ5072"/>
      <c r="BK5072"/>
      <c r="BL5072"/>
      <c r="BM5072"/>
      <c r="BN5072"/>
      <c r="BO5072"/>
    </row>
    <row r="5073" spans="1:67" ht="15" x14ac:dyDescent="0.25">
      <c r="A5073" s="245" t="s">
        <v>2037</v>
      </c>
      <c r="B5073" s="245" t="s">
        <v>2036</v>
      </c>
      <c r="C5073" s="245" t="s">
        <v>2314</v>
      </c>
      <c r="D5073" s="245" t="s">
        <v>2313</v>
      </c>
      <c r="E5073" s="246" t="s">
        <v>44</v>
      </c>
      <c r="F5073" s="245" t="s">
        <v>44</v>
      </c>
      <c r="G5073" s="245" t="s">
        <v>2354</v>
      </c>
      <c r="H5073" s="245" t="s">
        <v>13182</v>
      </c>
      <c r="I5073" s="245" t="s">
        <v>24</v>
      </c>
      <c r="J5073" s="245" t="s">
        <v>59</v>
      </c>
      <c r="K5073" s="246" t="s">
        <v>8526</v>
      </c>
      <c r="L5073" s="245" t="s">
        <v>568</v>
      </c>
      <c r="M5073"/>
      <c r="N5073"/>
      <c r="O5073"/>
      <c r="P5073"/>
      <c r="Q5073"/>
      <c r="R5073"/>
      <c r="S5073"/>
      <c r="T5073"/>
      <c r="U5073"/>
      <c r="V5073"/>
      <c r="W5073"/>
      <c r="X5073"/>
      <c r="Y5073"/>
      <c r="Z5073"/>
      <c r="AA5073"/>
      <c r="AB5073"/>
      <c r="AC5073"/>
      <c r="AD5073"/>
      <c r="AE5073"/>
      <c r="AF5073"/>
      <c r="AG5073"/>
      <c r="AH5073"/>
      <c r="AI5073"/>
      <c r="AJ5073"/>
      <c r="AK5073"/>
      <c r="AL5073"/>
      <c r="AM5073"/>
      <c r="AN5073"/>
      <c r="AO5073"/>
      <c r="AP5073"/>
      <c r="AQ5073"/>
      <c r="AR5073"/>
      <c r="AS5073"/>
      <c r="AT5073"/>
      <c r="AU5073"/>
      <c r="AV5073"/>
      <c r="AW5073"/>
      <c r="AX5073"/>
      <c r="AY5073"/>
      <c r="AZ5073"/>
      <c r="BA5073"/>
      <c r="BB5073"/>
      <c r="BC5073"/>
      <c r="BD5073"/>
      <c r="BE5073"/>
      <c r="BF5073"/>
      <c r="BG5073"/>
      <c r="BH5073"/>
      <c r="BI5073"/>
      <c r="BJ5073"/>
      <c r="BK5073"/>
      <c r="BL5073"/>
      <c r="BM5073"/>
      <c r="BN5073"/>
      <c r="BO5073"/>
    </row>
    <row r="5074" spans="1:67" ht="15" x14ac:dyDescent="0.25">
      <c r="A5074" s="245" t="s">
        <v>2037</v>
      </c>
      <c r="B5074" s="245" t="s">
        <v>2036</v>
      </c>
      <c r="C5074" s="245" t="s">
        <v>2314</v>
      </c>
      <c r="D5074" s="245" t="s">
        <v>2313</v>
      </c>
      <c r="E5074" s="246" t="s">
        <v>44</v>
      </c>
      <c r="F5074" s="245" t="s">
        <v>44</v>
      </c>
      <c r="G5074" s="245" t="s">
        <v>2353</v>
      </c>
      <c r="H5074" s="245" t="s">
        <v>13183</v>
      </c>
      <c r="I5074" s="245" t="s">
        <v>24</v>
      </c>
      <c r="J5074" s="245" t="s">
        <v>59</v>
      </c>
      <c r="K5074" s="246" t="s">
        <v>24960</v>
      </c>
      <c r="L5074" s="245" t="s">
        <v>568</v>
      </c>
      <c r="M5074"/>
      <c r="N5074"/>
      <c r="O5074"/>
      <c r="P5074"/>
      <c r="Q5074"/>
      <c r="R5074"/>
      <c r="S5074"/>
      <c r="T5074"/>
      <c r="U5074"/>
      <c r="V5074"/>
      <c r="W5074"/>
      <c r="X5074"/>
      <c r="Y5074"/>
      <c r="Z5074"/>
      <c r="AA5074"/>
      <c r="AB5074"/>
      <c r="AC5074"/>
      <c r="AD5074"/>
      <c r="AE5074"/>
      <c r="AF5074"/>
      <c r="AG5074"/>
      <c r="AH5074"/>
      <c r="AI5074"/>
      <c r="AJ5074"/>
      <c r="AK5074"/>
      <c r="AL5074"/>
      <c r="AM5074"/>
      <c r="AN5074"/>
      <c r="AO5074"/>
      <c r="AP5074"/>
      <c r="AQ5074"/>
      <c r="AR5074"/>
      <c r="AS5074"/>
      <c r="AT5074"/>
      <c r="AU5074"/>
      <c r="AV5074"/>
      <c r="AW5074"/>
      <c r="AX5074"/>
      <c r="AY5074"/>
      <c r="AZ5074"/>
      <c r="BA5074"/>
      <c r="BB5074"/>
      <c r="BC5074"/>
      <c r="BD5074"/>
      <c r="BE5074"/>
      <c r="BF5074"/>
      <c r="BG5074"/>
      <c r="BH5074"/>
      <c r="BI5074"/>
      <c r="BJ5074"/>
      <c r="BK5074"/>
      <c r="BL5074"/>
      <c r="BM5074"/>
      <c r="BN5074"/>
      <c r="BO5074"/>
    </row>
    <row r="5075" spans="1:67" ht="15" x14ac:dyDescent="0.25">
      <c r="A5075" s="245" t="s">
        <v>2037</v>
      </c>
      <c r="B5075" s="245" t="s">
        <v>2036</v>
      </c>
      <c r="C5075" s="245" t="s">
        <v>2314</v>
      </c>
      <c r="D5075" s="245" t="s">
        <v>2313</v>
      </c>
      <c r="E5075" s="246" t="s">
        <v>44</v>
      </c>
      <c r="F5075" s="245" t="s">
        <v>44</v>
      </c>
      <c r="G5075" s="245" t="s">
        <v>2352</v>
      </c>
      <c r="H5075" s="245" t="s">
        <v>13184</v>
      </c>
      <c r="I5075" s="245" t="s">
        <v>24</v>
      </c>
      <c r="J5075" s="245" t="s">
        <v>59</v>
      </c>
      <c r="K5075" s="246" t="s">
        <v>24961</v>
      </c>
      <c r="L5075" s="245" t="s">
        <v>568</v>
      </c>
      <c r="M5075"/>
      <c r="N5075"/>
      <c r="O5075"/>
      <c r="P5075"/>
      <c r="Q5075"/>
      <c r="R5075"/>
      <c r="S5075"/>
      <c r="T5075"/>
      <c r="U5075"/>
      <c r="V5075"/>
      <c r="W5075"/>
      <c r="X5075"/>
      <c r="Y5075"/>
      <c r="Z5075"/>
      <c r="AA5075"/>
      <c r="AB5075"/>
      <c r="AC5075"/>
      <c r="AD5075"/>
      <c r="AE5075"/>
      <c r="AF5075"/>
      <c r="AG5075"/>
      <c r="AH5075"/>
      <c r="AI5075"/>
      <c r="AJ5075"/>
      <c r="AK5075"/>
      <c r="AL5075"/>
      <c r="AM5075"/>
      <c r="AN5075"/>
      <c r="AO5075"/>
      <c r="AP5075"/>
      <c r="AQ5075"/>
      <c r="AR5075"/>
      <c r="AS5075"/>
      <c r="AT5075"/>
      <c r="AU5075"/>
      <c r="AV5075"/>
      <c r="AW5075"/>
      <c r="AX5075"/>
      <c r="AY5075"/>
      <c r="AZ5075"/>
      <c r="BA5075"/>
      <c r="BB5075"/>
      <c r="BC5075"/>
      <c r="BD5075"/>
      <c r="BE5075"/>
      <c r="BF5075"/>
      <c r="BG5075"/>
      <c r="BH5075"/>
      <c r="BI5075"/>
      <c r="BJ5075"/>
      <c r="BK5075"/>
      <c r="BL5075"/>
      <c r="BM5075"/>
      <c r="BN5075"/>
      <c r="BO5075"/>
    </row>
    <row r="5076" spans="1:67" ht="15" x14ac:dyDescent="0.25">
      <c r="A5076" s="245" t="s">
        <v>2037</v>
      </c>
      <c r="B5076" s="245" t="s">
        <v>2036</v>
      </c>
      <c r="C5076" s="245" t="s">
        <v>2314</v>
      </c>
      <c r="D5076" s="245" t="s">
        <v>2313</v>
      </c>
      <c r="E5076" s="246" t="s">
        <v>44</v>
      </c>
      <c r="F5076" s="245" t="s">
        <v>44</v>
      </c>
      <c r="G5076" s="245" t="s">
        <v>2351</v>
      </c>
      <c r="H5076" s="245" t="s">
        <v>13185</v>
      </c>
      <c r="I5076" s="245" t="s">
        <v>24</v>
      </c>
      <c r="J5076" s="245" t="s">
        <v>59</v>
      </c>
      <c r="K5076" s="246" t="s">
        <v>24962</v>
      </c>
      <c r="L5076" s="245" t="s">
        <v>568</v>
      </c>
      <c r="M5076"/>
      <c r="N5076"/>
      <c r="O5076"/>
      <c r="P5076"/>
      <c r="Q5076"/>
      <c r="R5076"/>
      <c r="S5076"/>
      <c r="T5076"/>
      <c r="U5076"/>
      <c r="V5076"/>
      <c r="W5076"/>
      <c r="X5076"/>
      <c r="Y5076"/>
      <c r="Z5076"/>
      <c r="AA5076"/>
      <c r="AB5076"/>
      <c r="AC5076"/>
      <c r="AD5076"/>
      <c r="AE5076"/>
      <c r="AF5076"/>
      <c r="AG5076"/>
      <c r="AH5076"/>
      <c r="AI5076"/>
      <c r="AJ5076"/>
      <c r="AK5076"/>
      <c r="AL5076"/>
      <c r="AM5076"/>
      <c r="AN5076"/>
      <c r="AO5076"/>
      <c r="AP5076"/>
      <c r="AQ5076"/>
      <c r="AR5076"/>
      <c r="AS5076"/>
      <c r="AT5076"/>
      <c r="AU5076"/>
      <c r="AV5076"/>
      <c r="AW5076"/>
      <c r="AX5076"/>
      <c r="AY5076"/>
      <c r="AZ5076"/>
      <c r="BA5076"/>
      <c r="BB5076"/>
      <c r="BC5076"/>
      <c r="BD5076"/>
      <c r="BE5076"/>
      <c r="BF5076"/>
      <c r="BG5076"/>
      <c r="BH5076"/>
      <c r="BI5076"/>
      <c r="BJ5076"/>
      <c r="BK5076"/>
      <c r="BL5076"/>
      <c r="BM5076"/>
      <c r="BN5076"/>
      <c r="BO5076"/>
    </row>
    <row r="5077" spans="1:67" ht="15" x14ac:dyDescent="0.25">
      <c r="A5077" s="245" t="s">
        <v>2037</v>
      </c>
      <c r="B5077" s="245" t="s">
        <v>2036</v>
      </c>
      <c r="C5077" s="245" t="s">
        <v>2314</v>
      </c>
      <c r="D5077" s="245" t="s">
        <v>2313</v>
      </c>
      <c r="E5077" s="246" t="s">
        <v>44</v>
      </c>
      <c r="F5077" s="245" t="s">
        <v>44</v>
      </c>
      <c r="G5077" s="245" t="s">
        <v>2350</v>
      </c>
      <c r="H5077" s="245" t="s">
        <v>13186</v>
      </c>
      <c r="I5077" s="245" t="s">
        <v>24</v>
      </c>
      <c r="J5077" s="245" t="s">
        <v>59</v>
      </c>
      <c r="K5077" s="246" t="s">
        <v>24963</v>
      </c>
      <c r="L5077" s="245" t="s">
        <v>568</v>
      </c>
      <c r="M5077"/>
      <c r="N5077"/>
      <c r="O5077"/>
      <c r="P5077"/>
      <c r="Q5077"/>
      <c r="R5077"/>
      <c r="S5077"/>
      <c r="T5077"/>
      <c r="U5077"/>
      <c r="V5077"/>
      <c r="W5077"/>
      <c r="X5077"/>
      <c r="Y5077"/>
      <c r="Z5077"/>
      <c r="AA5077"/>
      <c r="AB5077"/>
      <c r="AC5077"/>
      <c r="AD5077"/>
      <c r="AE5077"/>
      <c r="AF5077"/>
      <c r="AG5077"/>
      <c r="AH5077"/>
      <c r="AI5077"/>
      <c r="AJ5077"/>
      <c r="AK5077"/>
      <c r="AL5077"/>
      <c r="AM5077"/>
      <c r="AN5077"/>
      <c r="AO5077"/>
      <c r="AP5077"/>
      <c r="AQ5077"/>
      <c r="AR5077"/>
      <c r="AS5077"/>
      <c r="AT5077"/>
      <c r="AU5077"/>
      <c r="AV5077"/>
      <c r="AW5077"/>
      <c r="AX5077"/>
      <c r="AY5077"/>
      <c r="AZ5077"/>
      <c r="BA5077"/>
      <c r="BB5077"/>
      <c r="BC5077"/>
      <c r="BD5077"/>
      <c r="BE5077"/>
      <c r="BF5077"/>
      <c r="BG5077"/>
      <c r="BH5077"/>
      <c r="BI5077"/>
      <c r="BJ5077"/>
      <c r="BK5077"/>
      <c r="BL5077"/>
      <c r="BM5077"/>
      <c r="BN5077"/>
      <c r="BO5077"/>
    </row>
    <row r="5078" spans="1:67" ht="15" x14ac:dyDescent="0.25">
      <c r="A5078" s="245" t="s">
        <v>2037</v>
      </c>
      <c r="B5078" s="245" t="s">
        <v>2036</v>
      </c>
      <c r="C5078" s="245" t="s">
        <v>2314</v>
      </c>
      <c r="D5078" s="245" t="s">
        <v>2313</v>
      </c>
      <c r="E5078" s="246" t="s">
        <v>44</v>
      </c>
      <c r="F5078" s="245" t="s">
        <v>44</v>
      </c>
      <c r="G5078" s="245" t="s">
        <v>2349</v>
      </c>
      <c r="H5078" s="245" t="s">
        <v>13187</v>
      </c>
      <c r="I5078" s="245" t="s">
        <v>24</v>
      </c>
      <c r="J5078" s="245" t="s">
        <v>59</v>
      </c>
      <c r="K5078" s="246" t="s">
        <v>24964</v>
      </c>
      <c r="L5078" s="245" t="s">
        <v>568</v>
      </c>
      <c r="M5078"/>
      <c r="N5078"/>
      <c r="O5078"/>
      <c r="P5078"/>
      <c r="Q5078"/>
      <c r="R5078"/>
      <c r="S5078"/>
      <c r="T5078"/>
      <c r="U5078"/>
      <c r="V5078"/>
      <c r="W5078"/>
      <c r="X5078"/>
      <c r="Y5078"/>
      <c r="Z5078"/>
      <c r="AA5078"/>
      <c r="AB5078"/>
      <c r="AC5078"/>
      <c r="AD5078"/>
      <c r="AE5078"/>
      <c r="AF5078"/>
      <c r="AG5078"/>
      <c r="AH5078"/>
      <c r="AI5078"/>
      <c r="AJ5078"/>
      <c r="AK5078"/>
      <c r="AL5078"/>
      <c r="AM5078"/>
      <c r="AN5078"/>
      <c r="AO5078"/>
      <c r="AP5078"/>
      <c r="AQ5078"/>
      <c r="AR5078"/>
      <c r="AS5078"/>
      <c r="AT5078"/>
      <c r="AU5078"/>
      <c r="AV5078"/>
      <c r="AW5078"/>
      <c r="AX5078"/>
      <c r="AY5078"/>
      <c r="AZ5078"/>
      <c r="BA5078"/>
      <c r="BB5078"/>
      <c r="BC5078"/>
      <c r="BD5078"/>
      <c r="BE5078"/>
      <c r="BF5078"/>
      <c r="BG5078"/>
      <c r="BH5078"/>
      <c r="BI5078"/>
      <c r="BJ5078"/>
      <c r="BK5078"/>
      <c r="BL5078"/>
      <c r="BM5078"/>
      <c r="BN5078"/>
      <c r="BO5078"/>
    </row>
    <row r="5079" spans="1:67" ht="15" x14ac:dyDescent="0.25">
      <c r="A5079" s="245" t="s">
        <v>2037</v>
      </c>
      <c r="B5079" s="245" t="s">
        <v>2036</v>
      </c>
      <c r="C5079" s="245" t="s">
        <v>2314</v>
      </c>
      <c r="D5079" s="245" t="s">
        <v>2313</v>
      </c>
      <c r="E5079" s="246" t="s">
        <v>44</v>
      </c>
      <c r="F5079" s="245" t="s">
        <v>44</v>
      </c>
      <c r="G5079" s="245" t="s">
        <v>2348</v>
      </c>
      <c r="H5079" s="245" t="s">
        <v>13188</v>
      </c>
      <c r="I5079" s="245" t="s">
        <v>24</v>
      </c>
      <c r="J5079" s="245" t="s">
        <v>59</v>
      </c>
      <c r="K5079" s="246" t="s">
        <v>24965</v>
      </c>
      <c r="L5079" s="245" t="s">
        <v>568</v>
      </c>
      <c r="M5079"/>
      <c r="N5079"/>
      <c r="O5079"/>
      <c r="P5079"/>
      <c r="Q5079"/>
      <c r="R5079"/>
      <c r="S5079"/>
      <c r="T5079"/>
      <c r="U5079"/>
      <c r="V5079"/>
      <c r="W5079"/>
      <c r="X5079"/>
      <c r="Y5079"/>
      <c r="Z5079"/>
      <c r="AA5079"/>
      <c r="AB5079"/>
      <c r="AC5079"/>
      <c r="AD5079"/>
      <c r="AE5079"/>
      <c r="AF5079"/>
      <c r="AG5079"/>
      <c r="AH5079"/>
      <c r="AI5079"/>
      <c r="AJ5079"/>
      <c r="AK5079"/>
      <c r="AL5079"/>
      <c r="AM5079"/>
      <c r="AN5079"/>
      <c r="AO5079"/>
      <c r="AP5079"/>
      <c r="AQ5079"/>
      <c r="AR5079"/>
      <c r="AS5079"/>
      <c r="AT5079"/>
      <c r="AU5079"/>
      <c r="AV5079"/>
      <c r="AW5079"/>
      <c r="AX5079"/>
      <c r="AY5079"/>
      <c r="AZ5079"/>
      <c r="BA5079"/>
      <c r="BB5079"/>
      <c r="BC5079"/>
      <c r="BD5079"/>
      <c r="BE5079"/>
      <c r="BF5079"/>
      <c r="BG5079"/>
      <c r="BH5079"/>
      <c r="BI5079"/>
      <c r="BJ5079"/>
      <c r="BK5079"/>
      <c r="BL5079"/>
      <c r="BM5079"/>
      <c r="BN5079"/>
      <c r="BO5079"/>
    </row>
    <row r="5080" spans="1:67" ht="15" x14ac:dyDescent="0.25">
      <c r="A5080" s="245" t="s">
        <v>2037</v>
      </c>
      <c r="B5080" s="245" t="s">
        <v>2036</v>
      </c>
      <c r="C5080" s="245" t="s">
        <v>2314</v>
      </c>
      <c r="D5080" s="245" t="s">
        <v>2313</v>
      </c>
      <c r="E5080" s="246" t="s">
        <v>44</v>
      </c>
      <c r="F5080" s="245" t="s">
        <v>44</v>
      </c>
      <c r="G5080" s="245" t="s">
        <v>2347</v>
      </c>
      <c r="H5080" s="245" t="s">
        <v>13189</v>
      </c>
      <c r="I5080" s="245" t="s">
        <v>24</v>
      </c>
      <c r="J5080" s="245" t="s">
        <v>59</v>
      </c>
      <c r="K5080" s="246" t="s">
        <v>24966</v>
      </c>
      <c r="L5080" s="245" t="s">
        <v>568</v>
      </c>
      <c r="M5080"/>
      <c r="N5080"/>
      <c r="O5080"/>
      <c r="P5080"/>
      <c r="Q5080"/>
      <c r="R5080"/>
      <c r="S5080"/>
      <c r="T5080"/>
      <c r="U5080"/>
      <c r="V5080"/>
      <c r="W5080"/>
      <c r="X5080"/>
      <c r="Y5080"/>
      <c r="Z5080"/>
      <c r="AA5080"/>
      <c r="AB5080"/>
      <c r="AC5080"/>
      <c r="AD5080"/>
      <c r="AE5080"/>
      <c r="AF5080"/>
      <c r="AG5080"/>
      <c r="AH5080"/>
      <c r="AI5080"/>
      <c r="AJ5080"/>
      <c r="AK5080"/>
      <c r="AL5080"/>
      <c r="AM5080"/>
      <c r="AN5080"/>
      <c r="AO5080"/>
      <c r="AP5080"/>
      <c r="AQ5080"/>
      <c r="AR5080"/>
      <c r="AS5080"/>
      <c r="AT5080"/>
      <c r="AU5080"/>
      <c r="AV5080"/>
      <c r="AW5080"/>
      <c r="AX5080"/>
      <c r="AY5080"/>
      <c r="AZ5080"/>
      <c r="BA5080"/>
      <c r="BB5080"/>
      <c r="BC5080"/>
      <c r="BD5080"/>
      <c r="BE5080"/>
      <c r="BF5080"/>
      <c r="BG5080"/>
      <c r="BH5080"/>
      <c r="BI5080"/>
      <c r="BJ5080"/>
      <c r="BK5080"/>
      <c r="BL5080"/>
      <c r="BM5080"/>
      <c r="BN5080"/>
      <c r="BO5080"/>
    </row>
    <row r="5081" spans="1:67" ht="15" x14ac:dyDescent="0.25">
      <c r="A5081" s="245" t="s">
        <v>2037</v>
      </c>
      <c r="B5081" s="245" t="s">
        <v>2036</v>
      </c>
      <c r="C5081" s="245" t="s">
        <v>2314</v>
      </c>
      <c r="D5081" s="245" t="s">
        <v>2313</v>
      </c>
      <c r="E5081" s="246" t="s">
        <v>44</v>
      </c>
      <c r="F5081" s="245" t="s">
        <v>44</v>
      </c>
      <c r="G5081" s="245" t="s">
        <v>2346</v>
      </c>
      <c r="H5081" s="245" t="s">
        <v>13190</v>
      </c>
      <c r="I5081" s="245" t="s">
        <v>24</v>
      </c>
      <c r="J5081" s="245" t="s">
        <v>59</v>
      </c>
      <c r="K5081" s="246" t="s">
        <v>24967</v>
      </c>
      <c r="L5081" s="245" t="s">
        <v>568</v>
      </c>
      <c r="M5081"/>
      <c r="N5081"/>
      <c r="O5081"/>
      <c r="P5081"/>
      <c r="Q5081"/>
      <c r="R5081"/>
      <c r="S5081"/>
      <c r="T5081"/>
      <c r="U5081"/>
      <c r="V5081"/>
      <c r="W5081"/>
      <c r="X5081"/>
      <c r="Y5081"/>
      <c r="Z5081"/>
      <c r="AA5081"/>
      <c r="AB5081"/>
      <c r="AC5081"/>
      <c r="AD5081"/>
      <c r="AE5081"/>
      <c r="AF5081"/>
      <c r="AG5081"/>
      <c r="AH5081"/>
      <c r="AI5081"/>
      <c r="AJ5081"/>
      <c r="AK5081"/>
      <c r="AL5081"/>
      <c r="AM5081"/>
      <c r="AN5081"/>
      <c r="AO5081"/>
      <c r="AP5081"/>
      <c r="AQ5081"/>
      <c r="AR5081"/>
      <c r="AS5081"/>
      <c r="AT5081"/>
      <c r="AU5081"/>
      <c r="AV5081"/>
      <c r="AW5081"/>
      <c r="AX5081"/>
      <c r="AY5081"/>
      <c r="AZ5081"/>
      <c r="BA5081"/>
      <c r="BB5081"/>
      <c r="BC5081"/>
      <c r="BD5081"/>
      <c r="BE5081"/>
      <c r="BF5081"/>
      <c r="BG5081"/>
      <c r="BH5081"/>
      <c r="BI5081"/>
      <c r="BJ5081"/>
      <c r="BK5081"/>
      <c r="BL5081"/>
      <c r="BM5081"/>
      <c r="BN5081"/>
      <c r="BO5081"/>
    </row>
    <row r="5082" spans="1:67" ht="15" x14ac:dyDescent="0.25">
      <c r="A5082" s="245" t="s">
        <v>2037</v>
      </c>
      <c r="B5082" s="245" t="s">
        <v>2036</v>
      </c>
      <c r="C5082" s="245" t="s">
        <v>2314</v>
      </c>
      <c r="D5082" s="245" t="s">
        <v>2313</v>
      </c>
      <c r="E5082" s="246" t="s">
        <v>44</v>
      </c>
      <c r="F5082" s="245" t="s">
        <v>44</v>
      </c>
      <c r="G5082" s="245" t="s">
        <v>2345</v>
      </c>
      <c r="H5082" s="245" t="s">
        <v>13191</v>
      </c>
      <c r="I5082" s="245" t="s">
        <v>24</v>
      </c>
      <c r="J5082" s="245" t="s">
        <v>59</v>
      </c>
      <c r="K5082" s="246" t="s">
        <v>24968</v>
      </c>
      <c r="L5082" s="245" t="s">
        <v>568</v>
      </c>
      <c r="M5082"/>
      <c r="N5082"/>
      <c r="O5082"/>
      <c r="P5082"/>
      <c r="Q5082"/>
      <c r="R5082"/>
      <c r="S5082"/>
      <c r="T5082"/>
      <c r="U5082"/>
      <c r="V5082"/>
      <c r="W5082"/>
      <c r="X5082"/>
      <c r="Y5082"/>
      <c r="Z5082"/>
      <c r="AA5082"/>
      <c r="AB5082"/>
      <c r="AC5082"/>
      <c r="AD5082"/>
      <c r="AE5082"/>
      <c r="AF5082"/>
      <c r="AG5082"/>
      <c r="AH5082"/>
      <c r="AI5082"/>
      <c r="AJ5082"/>
      <c r="AK5082"/>
      <c r="AL5082"/>
      <c r="AM5082"/>
      <c r="AN5082"/>
      <c r="AO5082"/>
      <c r="AP5082"/>
      <c r="AQ5082"/>
      <c r="AR5082"/>
      <c r="AS5082"/>
      <c r="AT5082"/>
      <c r="AU5082"/>
      <c r="AV5082"/>
      <c r="AW5082"/>
      <c r="AX5082"/>
      <c r="AY5082"/>
      <c r="AZ5082"/>
      <c r="BA5082"/>
      <c r="BB5082"/>
      <c r="BC5082"/>
      <c r="BD5082"/>
      <c r="BE5082"/>
      <c r="BF5082"/>
      <c r="BG5082"/>
      <c r="BH5082"/>
      <c r="BI5082"/>
      <c r="BJ5082"/>
      <c r="BK5082"/>
      <c r="BL5082"/>
      <c r="BM5082"/>
      <c r="BN5082"/>
      <c r="BO5082"/>
    </row>
    <row r="5083" spans="1:67" ht="15" x14ac:dyDescent="0.25">
      <c r="A5083" s="245" t="s">
        <v>2037</v>
      </c>
      <c r="B5083" s="245" t="s">
        <v>2036</v>
      </c>
      <c r="C5083" s="245" t="s">
        <v>2314</v>
      </c>
      <c r="D5083" s="245" t="s">
        <v>2313</v>
      </c>
      <c r="E5083" s="246" t="s">
        <v>44</v>
      </c>
      <c r="F5083" s="245" t="s">
        <v>44</v>
      </c>
      <c r="G5083" s="245" t="s">
        <v>2344</v>
      </c>
      <c r="H5083" s="245" t="s">
        <v>13192</v>
      </c>
      <c r="I5083" s="245" t="s">
        <v>24</v>
      </c>
      <c r="J5083" s="245" t="s">
        <v>59</v>
      </c>
      <c r="K5083" s="246" t="s">
        <v>24969</v>
      </c>
      <c r="L5083" s="245" t="s">
        <v>568</v>
      </c>
      <c r="M5083"/>
      <c r="N5083"/>
      <c r="O5083"/>
      <c r="P5083"/>
      <c r="Q5083"/>
      <c r="R5083"/>
      <c r="S5083"/>
      <c r="T5083"/>
      <c r="U5083"/>
      <c r="V5083"/>
      <c r="W5083"/>
      <c r="X5083"/>
      <c r="Y5083"/>
      <c r="Z5083"/>
      <c r="AA5083"/>
      <c r="AB5083"/>
      <c r="AC5083"/>
      <c r="AD5083"/>
      <c r="AE5083"/>
      <c r="AF5083"/>
      <c r="AG5083"/>
      <c r="AH5083"/>
      <c r="AI5083"/>
      <c r="AJ5083"/>
      <c r="AK5083"/>
      <c r="AL5083"/>
      <c r="AM5083"/>
      <c r="AN5083"/>
      <c r="AO5083"/>
      <c r="AP5083"/>
      <c r="AQ5083"/>
      <c r="AR5083"/>
      <c r="AS5083"/>
      <c r="AT5083"/>
      <c r="AU5083"/>
      <c r="AV5083"/>
      <c r="AW5083"/>
      <c r="AX5083"/>
      <c r="AY5083"/>
      <c r="AZ5083"/>
      <c r="BA5083"/>
      <c r="BB5083"/>
      <c r="BC5083"/>
      <c r="BD5083"/>
      <c r="BE5083"/>
      <c r="BF5083"/>
      <c r="BG5083"/>
      <c r="BH5083"/>
      <c r="BI5083"/>
      <c r="BJ5083"/>
      <c r="BK5083"/>
      <c r="BL5083"/>
      <c r="BM5083"/>
      <c r="BN5083"/>
      <c r="BO5083"/>
    </row>
    <row r="5084" spans="1:67" ht="15" x14ac:dyDescent="0.25">
      <c r="A5084" s="245" t="s">
        <v>2037</v>
      </c>
      <c r="B5084" s="245" t="s">
        <v>2036</v>
      </c>
      <c r="C5084" s="245" t="s">
        <v>2314</v>
      </c>
      <c r="D5084" s="245" t="s">
        <v>2313</v>
      </c>
      <c r="E5084" s="246" t="s">
        <v>44</v>
      </c>
      <c r="F5084" s="245" t="s">
        <v>44</v>
      </c>
      <c r="G5084" s="245" t="s">
        <v>2343</v>
      </c>
      <c r="H5084" s="245" t="s">
        <v>13193</v>
      </c>
      <c r="I5084" s="245" t="s">
        <v>24</v>
      </c>
      <c r="J5084" s="245" t="s">
        <v>59</v>
      </c>
      <c r="K5084" s="246" t="s">
        <v>15425</v>
      </c>
      <c r="L5084" s="245" t="s">
        <v>568</v>
      </c>
      <c r="M5084"/>
      <c r="N5084"/>
      <c r="O5084"/>
      <c r="P5084"/>
      <c r="Q5084"/>
      <c r="R5084"/>
      <c r="S5084"/>
      <c r="T5084"/>
      <c r="U5084"/>
      <c r="V5084"/>
      <c r="W5084"/>
      <c r="X5084"/>
      <c r="Y5084"/>
      <c r="Z5084"/>
      <c r="AA5084"/>
      <c r="AB5084"/>
      <c r="AC5084"/>
      <c r="AD5084"/>
      <c r="AE5084"/>
      <c r="AF5084"/>
      <c r="AG5084"/>
      <c r="AH5084"/>
      <c r="AI5084"/>
      <c r="AJ5084"/>
      <c r="AK5084"/>
      <c r="AL5084"/>
      <c r="AM5084"/>
      <c r="AN5084"/>
      <c r="AO5084"/>
      <c r="AP5084"/>
      <c r="AQ5084"/>
      <c r="AR5084"/>
      <c r="AS5084"/>
      <c r="AT5084"/>
      <c r="AU5084"/>
      <c r="AV5084"/>
      <c r="AW5084"/>
      <c r="AX5084"/>
      <c r="AY5084"/>
      <c r="AZ5084"/>
      <c r="BA5084"/>
      <c r="BB5084"/>
      <c r="BC5084"/>
      <c r="BD5084"/>
      <c r="BE5084"/>
      <c r="BF5084"/>
      <c r="BG5084"/>
      <c r="BH5084"/>
      <c r="BI5084"/>
      <c r="BJ5084"/>
      <c r="BK5084"/>
      <c r="BL5084"/>
      <c r="BM5084"/>
      <c r="BN5084"/>
      <c r="BO5084"/>
    </row>
    <row r="5085" spans="1:67" ht="15" x14ac:dyDescent="0.25">
      <c r="A5085" s="245" t="s">
        <v>2037</v>
      </c>
      <c r="B5085" s="245" t="s">
        <v>2036</v>
      </c>
      <c r="C5085" s="245" t="s">
        <v>2314</v>
      </c>
      <c r="D5085" s="245" t="s">
        <v>2313</v>
      </c>
      <c r="E5085" s="246" t="s">
        <v>44</v>
      </c>
      <c r="F5085" s="245" t="s">
        <v>44</v>
      </c>
      <c r="G5085" s="245" t="s">
        <v>2342</v>
      </c>
      <c r="H5085" s="245" t="s">
        <v>13194</v>
      </c>
      <c r="I5085" s="245" t="s">
        <v>24</v>
      </c>
      <c r="J5085" s="245" t="s">
        <v>59</v>
      </c>
      <c r="K5085" s="246" t="s">
        <v>24970</v>
      </c>
      <c r="L5085" s="245" t="s">
        <v>568</v>
      </c>
      <c r="M5085"/>
      <c r="N5085"/>
      <c r="O5085"/>
      <c r="P5085"/>
      <c r="Q5085"/>
      <c r="R5085"/>
      <c r="S5085"/>
      <c r="T5085"/>
      <c r="U5085"/>
      <c r="V5085"/>
      <c r="W5085"/>
      <c r="X5085"/>
      <c r="Y5085"/>
      <c r="Z5085"/>
      <c r="AA5085"/>
      <c r="AB5085"/>
      <c r="AC5085"/>
      <c r="AD5085"/>
      <c r="AE5085"/>
      <c r="AF5085"/>
      <c r="AG5085"/>
      <c r="AH5085"/>
      <c r="AI5085"/>
      <c r="AJ5085"/>
      <c r="AK5085"/>
      <c r="AL5085"/>
      <c r="AM5085"/>
      <c r="AN5085"/>
      <c r="AO5085"/>
      <c r="AP5085"/>
      <c r="AQ5085"/>
      <c r="AR5085"/>
      <c r="AS5085"/>
      <c r="AT5085"/>
      <c r="AU5085"/>
      <c r="AV5085"/>
      <c r="AW5085"/>
      <c r="AX5085"/>
      <c r="AY5085"/>
      <c r="AZ5085"/>
      <c r="BA5085"/>
      <c r="BB5085"/>
      <c r="BC5085"/>
      <c r="BD5085"/>
      <c r="BE5085"/>
      <c r="BF5085"/>
      <c r="BG5085"/>
      <c r="BH5085"/>
      <c r="BI5085"/>
      <c r="BJ5085"/>
      <c r="BK5085"/>
      <c r="BL5085"/>
      <c r="BM5085"/>
      <c r="BN5085"/>
      <c r="BO5085"/>
    </row>
    <row r="5086" spans="1:67" ht="15" x14ac:dyDescent="0.25">
      <c r="A5086" s="245" t="s">
        <v>2037</v>
      </c>
      <c r="B5086" s="245" t="s">
        <v>2036</v>
      </c>
      <c r="C5086" s="245" t="s">
        <v>2314</v>
      </c>
      <c r="D5086" s="245" t="s">
        <v>2313</v>
      </c>
      <c r="E5086" s="246" t="s">
        <v>44</v>
      </c>
      <c r="F5086" s="245" t="s">
        <v>44</v>
      </c>
      <c r="G5086" s="245" t="s">
        <v>2341</v>
      </c>
      <c r="H5086" s="245" t="s">
        <v>13195</v>
      </c>
      <c r="I5086" s="245" t="s">
        <v>24</v>
      </c>
      <c r="J5086" s="245" t="s">
        <v>59</v>
      </c>
      <c r="K5086" s="246" t="s">
        <v>24971</v>
      </c>
      <c r="L5086" s="245" t="s">
        <v>568</v>
      </c>
      <c r="M5086"/>
      <c r="N5086"/>
      <c r="O5086"/>
      <c r="P5086"/>
      <c r="Q5086"/>
      <c r="R5086"/>
      <c r="S5086"/>
      <c r="T5086"/>
      <c r="U5086"/>
      <c r="V5086"/>
      <c r="W5086"/>
      <c r="X5086"/>
      <c r="Y5086"/>
      <c r="Z5086"/>
      <c r="AA5086"/>
      <c r="AB5086"/>
      <c r="AC5086"/>
      <c r="AD5086"/>
      <c r="AE5086"/>
      <c r="AF5086"/>
      <c r="AG5086"/>
      <c r="AH5086"/>
      <c r="AI5086"/>
      <c r="AJ5086"/>
      <c r="AK5086"/>
      <c r="AL5086"/>
      <c r="AM5086"/>
      <c r="AN5086"/>
      <c r="AO5086"/>
      <c r="AP5086"/>
      <c r="AQ5086"/>
      <c r="AR5086"/>
      <c r="AS5086"/>
      <c r="AT5086"/>
      <c r="AU5086"/>
      <c r="AV5086"/>
      <c r="AW5086"/>
      <c r="AX5086"/>
      <c r="AY5086"/>
      <c r="AZ5086"/>
      <c r="BA5086"/>
      <c r="BB5086"/>
      <c r="BC5086"/>
      <c r="BD5086"/>
      <c r="BE5086"/>
      <c r="BF5086"/>
      <c r="BG5086"/>
      <c r="BH5086"/>
      <c r="BI5086"/>
      <c r="BJ5086"/>
      <c r="BK5086"/>
      <c r="BL5086"/>
      <c r="BM5086"/>
      <c r="BN5086"/>
      <c r="BO5086"/>
    </row>
    <row r="5087" spans="1:67" ht="15" x14ac:dyDescent="0.25">
      <c r="A5087" s="245" t="s">
        <v>2037</v>
      </c>
      <c r="B5087" s="245" t="s">
        <v>2036</v>
      </c>
      <c r="C5087" s="245" t="s">
        <v>2314</v>
      </c>
      <c r="D5087" s="245" t="s">
        <v>2313</v>
      </c>
      <c r="E5087" s="246" t="s">
        <v>44</v>
      </c>
      <c r="F5087" s="245" t="s">
        <v>44</v>
      </c>
      <c r="G5087" s="245" t="s">
        <v>2340</v>
      </c>
      <c r="H5087" s="245" t="s">
        <v>13196</v>
      </c>
      <c r="I5087" s="245" t="s">
        <v>24</v>
      </c>
      <c r="J5087" s="245" t="s">
        <v>59</v>
      </c>
      <c r="K5087" s="246" t="s">
        <v>24972</v>
      </c>
      <c r="L5087" s="245" t="s">
        <v>568</v>
      </c>
      <c r="M5087"/>
      <c r="N5087"/>
      <c r="O5087"/>
      <c r="P5087"/>
      <c r="Q5087"/>
      <c r="R5087"/>
      <c r="S5087"/>
      <c r="T5087"/>
      <c r="U5087"/>
      <c r="V5087"/>
      <c r="W5087"/>
      <c r="X5087"/>
      <c r="Y5087"/>
      <c r="Z5087"/>
      <c r="AA5087"/>
      <c r="AB5087"/>
      <c r="AC5087"/>
      <c r="AD5087"/>
      <c r="AE5087"/>
      <c r="AF5087"/>
      <c r="AG5087"/>
      <c r="AH5087"/>
      <c r="AI5087"/>
      <c r="AJ5087"/>
      <c r="AK5087"/>
      <c r="AL5087"/>
      <c r="AM5087"/>
      <c r="AN5087"/>
      <c r="AO5087"/>
      <c r="AP5087"/>
      <c r="AQ5087"/>
      <c r="AR5087"/>
      <c r="AS5087"/>
      <c r="AT5087"/>
      <c r="AU5087"/>
      <c r="AV5087"/>
      <c r="AW5087"/>
      <c r="AX5087"/>
      <c r="AY5087"/>
      <c r="AZ5087"/>
      <c r="BA5087"/>
      <c r="BB5087"/>
      <c r="BC5087"/>
      <c r="BD5087"/>
      <c r="BE5087"/>
      <c r="BF5087"/>
      <c r="BG5087"/>
      <c r="BH5087"/>
      <c r="BI5087"/>
      <c r="BJ5087"/>
      <c r="BK5087"/>
      <c r="BL5087"/>
      <c r="BM5087"/>
      <c r="BN5087"/>
      <c r="BO5087"/>
    </row>
    <row r="5088" spans="1:67" ht="15" x14ac:dyDescent="0.25">
      <c r="A5088" s="245" t="s">
        <v>2037</v>
      </c>
      <c r="B5088" s="245" t="s">
        <v>2036</v>
      </c>
      <c r="C5088" s="245" t="s">
        <v>2314</v>
      </c>
      <c r="D5088" s="245" t="s">
        <v>2313</v>
      </c>
      <c r="E5088" s="246" t="s">
        <v>44</v>
      </c>
      <c r="F5088" s="245" t="s">
        <v>44</v>
      </c>
      <c r="G5088" s="245" t="s">
        <v>2339</v>
      </c>
      <c r="H5088" s="245" t="s">
        <v>13197</v>
      </c>
      <c r="I5088" s="245" t="s">
        <v>24</v>
      </c>
      <c r="J5088" s="245" t="s">
        <v>59</v>
      </c>
      <c r="K5088" s="246" t="s">
        <v>24973</v>
      </c>
      <c r="L5088" s="245" t="s">
        <v>568</v>
      </c>
      <c r="M5088"/>
      <c r="N5088"/>
      <c r="O5088"/>
      <c r="P5088"/>
      <c r="Q5088"/>
      <c r="R5088"/>
      <c r="S5088"/>
      <c r="T5088"/>
      <c r="U5088"/>
      <c r="V5088"/>
      <c r="W5088"/>
      <c r="X5088"/>
      <c r="Y5088"/>
      <c r="Z5088"/>
      <c r="AA5088"/>
      <c r="AB5088"/>
      <c r="AC5088"/>
      <c r="AD5088"/>
      <c r="AE5088"/>
      <c r="AF5088"/>
      <c r="AG5088"/>
      <c r="AH5088"/>
      <c r="AI5088"/>
      <c r="AJ5088"/>
      <c r="AK5088"/>
      <c r="AL5088"/>
      <c r="AM5088"/>
      <c r="AN5088"/>
      <c r="AO5088"/>
      <c r="AP5088"/>
      <c r="AQ5088"/>
      <c r="AR5088"/>
      <c r="AS5088"/>
      <c r="AT5088"/>
      <c r="AU5088"/>
      <c r="AV5088"/>
      <c r="AW5088"/>
      <c r="AX5088"/>
      <c r="AY5088"/>
      <c r="AZ5088"/>
      <c r="BA5088"/>
      <c r="BB5088"/>
      <c r="BC5088"/>
      <c r="BD5088"/>
      <c r="BE5088"/>
      <c r="BF5088"/>
      <c r="BG5088"/>
      <c r="BH5088"/>
      <c r="BI5088"/>
      <c r="BJ5088"/>
      <c r="BK5088"/>
      <c r="BL5088"/>
      <c r="BM5088"/>
      <c r="BN5088"/>
      <c r="BO5088"/>
    </row>
    <row r="5089" spans="1:67" ht="15" x14ac:dyDescent="0.25">
      <c r="A5089" s="245" t="s">
        <v>2037</v>
      </c>
      <c r="B5089" s="245" t="s">
        <v>2036</v>
      </c>
      <c r="C5089" s="245" t="s">
        <v>2314</v>
      </c>
      <c r="D5089" s="245" t="s">
        <v>2313</v>
      </c>
      <c r="E5089" s="246" t="s">
        <v>44</v>
      </c>
      <c r="F5089" s="245" t="s">
        <v>44</v>
      </c>
      <c r="G5089" s="245" t="s">
        <v>2338</v>
      </c>
      <c r="H5089" s="245" t="s">
        <v>13198</v>
      </c>
      <c r="I5089" s="245" t="s">
        <v>24</v>
      </c>
      <c r="J5089" s="245" t="s">
        <v>59</v>
      </c>
      <c r="K5089" s="246" t="s">
        <v>24974</v>
      </c>
      <c r="L5089" s="245" t="s">
        <v>568</v>
      </c>
      <c r="M5089"/>
      <c r="N5089"/>
      <c r="O5089"/>
      <c r="P5089"/>
      <c r="Q5089"/>
      <c r="R5089"/>
      <c r="S5089"/>
      <c r="T5089"/>
      <c r="U5089"/>
      <c r="V5089"/>
      <c r="W5089"/>
      <c r="X5089"/>
      <c r="Y5089"/>
      <c r="Z5089"/>
      <c r="AA5089"/>
      <c r="AB5089"/>
      <c r="AC5089"/>
      <c r="AD5089"/>
      <c r="AE5089"/>
      <c r="AF5089"/>
      <c r="AG5089"/>
      <c r="AH5089"/>
      <c r="AI5089"/>
      <c r="AJ5089"/>
      <c r="AK5089"/>
      <c r="AL5089"/>
      <c r="AM5089"/>
      <c r="AN5089"/>
      <c r="AO5089"/>
      <c r="AP5089"/>
      <c r="AQ5089"/>
      <c r="AR5089"/>
      <c r="AS5089"/>
      <c r="AT5089"/>
      <c r="AU5089"/>
      <c r="AV5089"/>
      <c r="AW5089"/>
      <c r="AX5089"/>
      <c r="AY5089"/>
      <c r="AZ5089"/>
      <c r="BA5089"/>
      <c r="BB5089"/>
      <c r="BC5089"/>
      <c r="BD5089"/>
      <c r="BE5089"/>
      <c r="BF5089"/>
      <c r="BG5089"/>
      <c r="BH5089"/>
      <c r="BI5089"/>
      <c r="BJ5089"/>
      <c r="BK5089"/>
      <c r="BL5089"/>
      <c r="BM5089"/>
      <c r="BN5089"/>
      <c r="BO5089"/>
    </row>
    <row r="5090" spans="1:67" ht="15" x14ac:dyDescent="0.25">
      <c r="A5090" s="245" t="s">
        <v>2037</v>
      </c>
      <c r="B5090" s="245" t="s">
        <v>2036</v>
      </c>
      <c r="C5090" s="245" t="s">
        <v>2314</v>
      </c>
      <c r="D5090" s="245" t="s">
        <v>2313</v>
      </c>
      <c r="E5090" s="246" t="s">
        <v>44</v>
      </c>
      <c r="F5090" s="245" t="s">
        <v>44</v>
      </c>
      <c r="G5090" s="245" t="s">
        <v>2337</v>
      </c>
      <c r="H5090" s="245" t="s">
        <v>13199</v>
      </c>
      <c r="I5090" s="245" t="s">
        <v>24</v>
      </c>
      <c r="J5090" s="245" t="s">
        <v>59</v>
      </c>
      <c r="K5090" s="246" t="s">
        <v>24975</v>
      </c>
      <c r="L5090" s="245" t="s">
        <v>568</v>
      </c>
      <c r="M5090"/>
      <c r="N5090"/>
      <c r="O5090"/>
      <c r="P5090"/>
      <c r="Q5090"/>
      <c r="R5090"/>
      <c r="S5090"/>
      <c r="T5090"/>
      <c r="U5090"/>
      <c r="V5090"/>
      <c r="W5090"/>
      <c r="X5090"/>
      <c r="Y5090"/>
      <c r="Z5090"/>
      <c r="AA5090"/>
      <c r="AB5090"/>
      <c r="AC5090"/>
      <c r="AD5090"/>
      <c r="AE5090"/>
      <c r="AF5090"/>
      <c r="AG5090"/>
      <c r="AH5090"/>
      <c r="AI5090"/>
      <c r="AJ5090"/>
      <c r="AK5090"/>
      <c r="AL5090"/>
      <c r="AM5090"/>
      <c r="AN5090"/>
      <c r="AO5090"/>
      <c r="AP5090"/>
      <c r="AQ5090"/>
      <c r="AR5090"/>
      <c r="AS5090"/>
      <c r="AT5090"/>
      <c r="AU5090"/>
      <c r="AV5090"/>
      <c r="AW5090"/>
      <c r="AX5090"/>
      <c r="AY5090"/>
      <c r="AZ5090"/>
      <c r="BA5090"/>
      <c r="BB5090"/>
      <c r="BC5090"/>
      <c r="BD5090"/>
      <c r="BE5090"/>
      <c r="BF5090"/>
      <c r="BG5090"/>
      <c r="BH5090"/>
      <c r="BI5090"/>
      <c r="BJ5090"/>
      <c r="BK5090"/>
      <c r="BL5090"/>
      <c r="BM5090"/>
      <c r="BN5090"/>
      <c r="BO5090"/>
    </row>
    <row r="5091" spans="1:67" ht="15" x14ac:dyDescent="0.25">
      <c r="A5091" s="245" t="s">
        <v>2037</v>
      </c>
      <c r="B5091" s="245" t="s">
        <v>2036</v>
      </c>
      <c r="C5091" s="245" t="s">
        <v>2314</v>
      </c>
      <c r="D5091" s="245" t="s">
        <v>2313</v>
      </c>
      <c r="E5091" s="246" t="s">
        <v>44</v>
      </c>
      <c r="F5091" s="245" t="s">
        <v>44</v>
      </c>
      <c r="G5091" s="245" t="s">
        <v>2336</v>
      </c>
      <c r="H5091" s="245" t="s">
        <v>13200</v>
      </c>
      <c r="I5091" s="245" t="s">
        <v>24</v>
      </c>
      <c r="J5091" s="245" t="s">
        <v>59</v>
      </c>
      <c r="K5091" s="246" t="s">
        <v>24976</v>
      </c>
      <c r="L5091" s="245" t="s">
        <v>568</v>
      </c>
      <c r="M5091"/>
      <c r="N5091"/>
      <c r="O5091"/>
      <c r="P5091"/>
      <c r="Q5091"/>
      <c r="R5091"/>
      <c r="S5091"/>
      <c r="T5091"/>
      <c r="U5091"/>
      <c r="V5091"/>
      <c r="W5091"/>
      <c r="X5091"/>
      <c r="Y5091"/>
      <c r="Z5091"/>
      <c r="AA5091"/>
      <c r="AB5091"/>
      <c r="AC5091"/>
      <c r="AD5091"/>
      <c r="AE5091"/>
      <c r="AF5091"/>
      <c r="AG5091"/>
      <c r="AH5091"/>
      <c r="AI5091"/>
      <c r="AJ5091"/>
      <c r="AK5091"/>
      <c r="AL5091"/>
      <c r="AM5091"/>
      <c r="AN5091"/>
      <c r="AO5091"/>
      <c r="AP5091"/>
      <c r="AQ5091"/>
      <c r="AR5091"/>
      <c r="AS5091"/>
      <c r="AT5091"/>
      <c r="AU5091"/>
      <c r="AV5091"/>
      <c r="AW5091"/>
      <c r="AX5091"/>
      <c r="AY5091"/>
      <c r="AZ5091"/>
      <c r="BA5091"/>
      <c r="BB5091"/>
      <c r="BC5091"/>
      <c r="BD5091"/>
      <c r="BE5091"/>
      <c r="BF5091"/>
      <c r="BG5091"/>
      <c r="BH5091"/>
      <c r="BI5091"/>
      <c r="BJ5091"/>
      <c r="BK5091"/>
      <c r="BL5091"/>
      <c r="BM5091"/>
      <c r="BN5091"/>
      <c r="BO5091"/>
    </row>
    <row r="5092" spans="1:67" ht="15" x14ac:dyDescent="0.25">
      <c r="A5092" s="245" t="s">
        <v>2037</v>
      </c>
      <c r="B5092" s="245" t="s">
        <v>2036</v>
      </c>
      <c r="C5092" s="245" t="s">
        <v>2314</v>
      </c>
      <c r="D5092" s="245" t="s">
        <v>2313</v>
      </c>
      <c r="E5092" s="246" t="s">
        <v>44</v>
      </c>
      <c r="F5092" s="245" t="s">
        <v>44</v>
      </c>
      <c r="G5092" s="245" t="s">
        <v>2335</v>
      </c>
      <c r="H5092" s="245" t="s">
        <v>13201</v>
      </c>
      <c r="I5092" s="245" t="s">
        <v>24</v>
      </c>
      <c r="J5092" s="245" t="s">
        <v>59</v>
      </c>
      <c r="K5092" s="246" t="s">
        <v>10148</v>
      </c>
      <c r="L5092" s="245" t="s">
        <v>568</v>
      </c>
      <c r="M5092"/>
      <c r="N5092"/>
      <c r="O5092"/>
      <c r="P5092"/>
      <c r="Q5092"/>
      <c r="R5092"/>
      <c r="S5092"/>
      <c r="T5092"/>
      <c r="U5092"/>
      <c r="V5092"/>
      <c r="W5092"/>
      <c r="X5092"/>
      <c r="Y5092"/>
      <c r="Z5092"/>
      <c r="AA5092"/>
      <c r="AB5092"/>
      <c r="AC5092"/>
      <c r="AD5092"/>
      <c r="AE5092"/>
      <c r="AF5092"/>
      <c r="AG5092"/>
      <c r="AH5092"/>
      <c r="AI5092"/>
      <c r="AJ5092"/>
      <c r="AK5092"/>
      <c r="AL5092"/>
      <c r="AM5092"/>
      <c r="AN5092"/>
      <c r="AO5092"/>
      <c r="AP5092"/>
      <c r="AQ5092"/>
      <c r="AR5092"/>
      <c r="AS5092"/>
      <c r="AT5092"/>
      <c r="AU5092"/>
      <c r="AV5092"/>
      <c r="AW5092"/>
      <c r="AX5092"/>
      <c r="AY5092"/>
      <c r="AZ5092"/>
      <c r="BA5092"/>
      <c r="BB5092"/>
      <c r="BC5092"/>
      <c r="BD5092"/>
      <c r="BE5092"/>
      <c r="BF5092"/>
      <c r="BG5092"/>
      <c r="BH5092"/>
      <c r="BI5092"/>
      <c r="BJ5092"/>
      <c r="BK5092"/>
      <c r="BL5092"/>
      <c r="BM5092"/>
      <c r="BN5092"/>
      <c r="BO5092"/>
    </row>
    <row r="5093" spans="1:67" ht="15" x14ac:dyDescent="0.25">
      <c r="A5093" s="245" t="s">
        <v>2037</v>
      </c>
      <c r="B5093" s="245" t="s">
        <v>2036</v>
      </c>
      <c r="C5093" s="245" t="s">
        <v>2314</v>
      </c>
      <c r="D5093" s="245" t="s">
        <v>2313</v>
      </c>
      <c r="E5093" s="246" t="s">
        <v>44</v>
      </c>
      <c r="F5093" s="245" t="s">
        <v>44</v>
      </c>
      <c r="G5093" s="245" t="s">
        <v>2334</v>
      </c>
      <c r="H5093" s="245" t="s">
        <v>13202</v>
      </c>
      <c r="I5093" s="245" t="s">
        <v>24</v>
      </c>
      <c r="J5093" s="245" t="s">
        <v>59</v>
      </c>
      <c r="K5093" s="246" t="s">
        <v>11134</v>
      </c>
      <c r="L5093" s="245" t="s">
        <v>568</v>
      </c>
      <c r="M5093"/>
      <c r="N5093"/>
      <c r="O5093"/>
      <c r="P5093"/>
      <c r="Q5093"/>
      <c r="R5093"/>
      <c r="S5093"/>
      <c r="T5093"/>
      <c r="U5093"/>
      <c r="V5093"/>
      <c r="W5093"/>
      <c r="X5093"/>
      <c r="Y5093"/>
      <c r="Z5093"/>
      <c r="AA5093"/>
      <c r="AB5093"/>
      <c r="AC5093"/>
      <c r="AD5093"/>
      <c r="AE5093"/>
      <c r="AF5093"/>
      <c r="AG5093"/>
      <c r="AH5093"/>
      <c r="AI5093"/>
      <c r="AJ5093"/>
      <c r="AK5093"/>
      <c r="AL5093"/>
      <c r="AM5093"/>
      <c r="AN5093"/>
      <c r="AO5093"/>
      <c r="AP5093"/>
      <c r="AQ5093"/>
      <c r="AR5093"/>
      <c r="AS5093"/>
      <c r="AT5093"/>
      <c r="AU5093"/>
      <c r="AV5093"/>
      <c r="AW5093"/>
      <c r="AX5093"/>
      <c r="AY5093"/>
      <c r="AZ5093"/>
      <c r="BA5093"/>
      <c r="BB5093"/>
      <c r="BC5093"/>
      <c r="BD5093"/>
      <c r="BE5093"/>
      <c r="BF5093"/>
      <c r="BG5093"/>
      <c r="BH5093"/>
      <c r="BI5093"/>
      <c r="BJ5093"/>
      <c r="BK5093"/>
      <c r="BL5093"/>
      <c r="BM5093"/>
      <c r="BN5093"/>
      <c r="BO5093"/>
    </row>
    <row r="5094" spans="1:67" ht="15" x14ac:dyDescent="0.25">
      <c r="A5094" s="245" t="s">
        <v>2037</v>
      </c>
      <c r="B5094" s="245" t="s">
        <v>2036</v>
      </c>
      <c r="C5094" s="245" t="s">
        <v>2314</v>
      </c>
      <c r="D5094" s="245" t="s">
        <v>2313</v>
      </c>
      <c r="E5094" s="246" t="s">
        <v>44</v>
      </c>
      <c r="F5094" s="245" t="s">
        <v>44</v>
      </c>
      <c r="G5094" s="245" t="s">
        <v>2333</v>
      </c>
      <c r="H5094" s="245" t="s">
        <v>13203</v>
      </c>
      <c r="I5094" s="245" t="s">
        <v>24</v>
      </c>
      <c r="J5094" s="245" t="s">
        <v>59</v>
      </c>
      <c r="K5094" s="246" t="s">
        <v>24977</v>
      </c>
      <c r="L5094" s="245" t="s">
        <v>568</v>
      </c>
      <c r="M5094"/>
      <c r="N5094"/>
      <c r="O5094"/>
      <c r="P5094"/>
      <c r="Q5094"/>
      <c r="R5094"/>
      <c r="S5094"/>
      <c r="T5094"/>
      <c r="U5094"/>
      <c r="V5094"/>
      <c r="W5094"/>
      <c r="X5094"/>
      <c r="Y5094"/>
      <c r="Z5094"/>
      <c r="AA5094"/>
      <c r="AB5094"/>
      <c r="AC5094"/>
      <c r="AD5094"/>
      <c r="AE5094"/>
      <c r="AF5094"/>
      <c r="AG5094"/>
      <c r="AH5094"/>
      <c r="AI5094"/>
      <c r="AJ5094"/>
      <c r="AK5094"/>
      <c r="AL5094"/>
      <c r="AM5094"/>
      <c r="AN5094"/>
      <c r="AO5094"/>
      <c r="AP5094"/>
      <c r="AQ5094"/>
      <c r="AR5094"/>
      <c r="AS5094"/>
      <c r="AT5094"/>
      <c r="AU5094"/>
      <c r="AV5094"/>
      <c r="AW5094"/>
      <c r="AX5094"/>
      <c r="AY5094"/>
      <c r="AZ5094"/>
      <c r="BA5094"/>
      <c r="BB5094"/>
      <c r="BC5094"/>
      <c r="BD5094"/>
      <c r="BE5094"/>
      <c r="BF5094"/>
      <c r="BG5094"/>
      <c r="BH5094"/>
      <c r="BI5094"/>
      <c r="BJ5094"/>
      <c r="BK5094"/>
      <c r="BL5094"/>
      <c r="BM5094"/>
      <c r="BN5094"/>
      <c r="BO5094"/>
    </row>
    <row r="5095" spans="1:67" ht="15" x14ac:dyDescent="0.25">
      <c r="A5095" s="245" t="s">
        <v>2037</v>
      </c>
      <c r="B5095" s="245" t="s">
        <v>2036</v>
      </c>
      <c r="C5095" s="245" t="s">
        <v>2314</v>
      </c>
      <c r="D5095" s="245" t="s">
        <v>2313</v>
      </c>
      <c r="E5095" s="246" t="s">
        <v>44</v>
      </c>
      <c r="F5095" s="245" t="s">
        <v>44</v>
      </c>
      <c r="G5095" s="245" t="s">
        <v>2332</v>
      </c>
      <c r="H5095" s="245" t="s">
        <v>13204</v>
      </c>
      <c r="I5095" s="245" t="s">
        <v>24</v>
      </c>
      <c r="J5095" s="245" t="s">
        <v>59</v>
      </c>
      <c r="K5095" s="246" t="s">
        <v>24978</v>
      </c>
      <c r="L5095" s="245" t="s">
        <v>568</v>
      </c>
      <c r="M5095"/>
      <c r="N5095"/>
      <c r="O5095"/>
      <c r="P5095"/>
      <c r="Q5095"/>
      <c r="R5095"/>
      <c r="S5095"/>
      <c r="T5095"/>
      <c r="U5095"/>
      <c r="V5095"/>
      <c r="W5095"/>
      <c r="X5095"/>
      <c r="Y5095"/>
      <c r="Z5095"/>
      <c r="AA5095"/>
      <c r="AB5095"/>
      <c r="AC5095"/>
      <c r="AD5095"/>
      <c r="AE5095"/>
      <c r="AF5095"/>
      <c r="AG5095"/>
      <c r="AH5095"/>
      <c r="AI5095"/>
      <c r="AJ5095"/>
      <c r="AK5095"/>
      <c r="AL5095"/>
      <c r="AM5095"/>
      <c r="AN5095"/>
      <c r="AO5095"/>
      <c r="AP5095"/>
      <c r="AQ5095"/>
      <c r="AR5095"/>
      <c r="AS5095"/>
      <c r="AT5095"/>
      <c r="AU5095"/>
      <c r="AV5095"/>
      <c r="AW5095"/>
      <c r="AX5095"/>
      <c r="AY5095"/>
      <c r="AZ5095"/>
      <c r="BA5095"/>
      <c r="BB5095"/>
      <c r="BC5095"/>
      <c r="BD5095"/>
      <c r="BE5095"/>
      <c r="BF5095"/>
      <c r="BG5095"/>
      <c r="BH5095"/>
      <c r="BI5095"/>
      <c r="BJ5095"/>
      <c r="BK5095"/>
      <c r="BL5095"/>
      <c r="BM5095"/>
      <c r="BN5095"/>
      <c r="BO5095"/>
    </row>
    <row r="5096" spans="1:67" ht="15" x14ac:dyDescent="0.25">
      <c r="A5096" s="245" t="s">
        <v>2037</v>
      </c>
      <c r="B5096" s="245" t="s">
        <v>2036</v>
      </c>
      <c r="C5096" s="245" t="s">
        <v>2314</v>
      </c>
      <c r="D5096" s="245" t="s">
        <v>2313</v>
      </c>
      <c r="E5096" s="246" t="s">
        <v>44</v>
      </c>
      <c r="F5096" s="245" t="s">
        <v>44</v>
      </c>
      <c r="G5096" s="245" t="s">
        <v>2331</v>
      </c>
      <c r="H5096" s="245" t="s">
        <v>13205</v>
      </c>
      <c r="I5096" s="245" t="s">
        <v>24</v>
      </c>
      <c r="J5096" s="245" t="s">
        <v>59</v>
      </c>
      <c r="K5096" s="246" t="s">
        <v>24979</v>
      </c>
      <c r="L5096" s="245" t="s">
        <v>568</v>
      </c>
      <c r="M5096"/>
      <c r="N5096"/>
      <c r="O5096"/>
      <c r="P5096"/>
      <c r="Q5096"/>
      <c r="R5096"/>
      <c r="S5096"/>
      <c r="T5096"/>
      <c r="U5096"/>
      <c r="V5096"/>
      <c r="W5096"/>
      <c r="X5096"/>
      <c r="Y5096"/>
      <c r="Z5096"/>
      <c r="AA5096"/>
      <c r="AB5096"/>
      <c r="AC5096"/>
      <c r="AD5096"/>
      <c r="AE5096"/>
      <c r="AF5096"/>
      <c r="AG5096"/>
      <c r="AH5096"/>
      <c r="AI5096"/>
      <c r="AJ5096"/>
      <c r="AK5096"/>
      <c r="AL5096"/>
      <c r="AM5096"/>
      <c r="AN5096"/>
      <c r="AO5096"/>
      <c r="AP5096"/>
      <c r="AQ5096"/>
      <c r="AR5096"/>
      <c r="AS5096"/>
      <c r="AT5096"/>
      <c r="AU5096"/>
      <c r="AV5096"/>
      <c r="AW5096"/>
      <c r="AX5096"/>
      <c r="AY5096"/>
      <c r="AZ5096"/>
      <c r="BA5096"/>
      <c r="BB5096"/>
      <c r="BC5096"/>
      <c r="BD5096"/>
      <c r="BE5096"/>
      <c r="BF5096"/>
      <c r="BG5096"/>
      <c r="BH5096"/>
      <c r="BI5096"/>
      <c r="BJ5096"/>
      <c r="BK5096"/>
      <c r="BL5096"/>
      <c r="BM5096"/>
      <c r="BN5096"/>
      <c r="BO5096"/>
    </row>
    <row r="5097" spans="1:67" ht="15" x14ac:dyDescent="0.25">
      <c r="A5097" s="245" t="s">
        <v>2037</v>
      </c>
      <c r="B5097" s="245" t="s">
        <v>2036</v>
      </c>
      <c r="C5097" s="245" t="s">
        <v>2314</v>
      </c>
      <c r="D5097" s="245" t="s">
        <v>2313</v>
      </c>
      <c r="E5097" s="246" t="s">
        <v>44</v>
      </c>
      <c r="F5097" s="245" t="s">
        <v>44</v>
      </c>
      <c r="G5097" s="245" t="s">
        <v>2330</v>
      </c>
      <c r="H5097" s="245" t="s">
        <v>13206</v>
      </c>
      <c r="I5097" s="245" t="s">
        <v>24</v>
      </c>
      <c r="J5097" s="245" t="s">
        <v>59</v>
      </c>
      <c r="K5097" s="246" t="s">
        <v>24980</v>
      </c>
      <c r="L5097" s="245" t="s">
        <v>568</v>
      </c>
      <c r="M5097"/>
      <c r="N5097"/>
      <c r="O5097"/>
      <c r="P5097"/>
      <c r="Q5097"/>
      <c r="R5097"/>
      <c r="S5097"/>
      <c r="T5097"/>
      <c r="U5097"/>
      <c r="V5097"/>
      <c r="W5097"/>
      <c r="X5097"/>
      <c r="Y5097"/>
      <c r="Z5097"/>
      <c r="AA5097"/>
      <c r="AB5097"/>
      <c r="AC5097"/>
      <c r="AD5097"/>
      <c r="AE5097"/>
      <c r="AF5097"/>
      <c r="AG5097"/>
      <c r="AH5097"/>
      <c r="AI5097"/>
      <c r="AJ5097"/>
      <c r="AK5097"/>
      <c r="AL5097"/>
      <c r="AM5097"/>
      <c r="AN5097"/>
      <c r="AO5097"/>
      <c r="AP5097"/>
      <c r="AQ5097"/>
      <c r="AR5097"/>
      <c r="AS5097"/>
      <c r="AT5097"/>
      <c r="AU5097"/>
      <c r="AV5097"/>
      <c r="AW5097"/>
      <c r="AX5097"/>
      <c r="AY5097"/>
      <c r="AZ5097"/>
      <c r="BA5097"/>
      <c r="BB5097"/>
      <c r="BC5097"/>
      <c r="BD5097"/>
      <c r="BE5097"/>
      <c r="BF5097"/>
      <c r="BG5097"/>
      <c r="BH5097"/>
      <c r="BI5097"/>
      <c r="BJ5097"/>
      <c r="BK5097"/>
      <c r="BL5097"/>
      <c r="BM5097"/>
      <c r="BN5097"/>
      <c r="BO5097"/>
    </row>
    <row r="5098" spans="1:67" ht="15" x14ac:dyDescent="0.25">
      <c r="A5098" s="245" t="s">
        <v>2037</v>
      </c>
      <c r="B5098" s="245" t="s">
        <v>2036</v>
      </c>
      <c r="C5098" s="245" t="s">
        <v>2314</v>
      </c>
      <c r="D5098" s="245" t="s">
        <v>2313</v>
      </c>
      <c r="E5098" s="246" t="s">
        <v>44</v>
      </c>
      <c r="F5098" s="245" t="s">
        <v>44</v>
      </c>
      <c r="G5098" s="245" t="s">
        <v>2329</v>
      </c>
      <c r="H5098" s="245" t="s">
        <v>13208</v>
      </c>
      <c r="I5098" s="245" t="s">
        <v>24</v>
      </c>
      <c r="J5098" s="245" t="s">
        <v>59</v>
      </c>
      <c r="K5098" s="246" t="s">
        <v>24981</v>
      </c>
      <c r="L5098" s="245" t="s">
        <v>568</v>
      </c>
      <c r="M5098"/>
      <c r="N5098"/>
      <c r="O5098"/>
      <c r="P5098"/>
      <c r="Q5098"/>
      <c r="R5098"/>
      <c r="S5098"/>
      <c r="T5098"/>
      <c r="U5098"/>
      <c r="V5098"/>
      <c r="W5098"/>
      <c r="X5098"/>
      <c r="Y5098"/>
      <c r="Z5098"/>
      <c r="AA5098"/>
      <c r="AB5098"/>
      <c r="AC5098"/>
      <c r="AD5098"/>
      <c r="AE5098"/>
      <c r="AF5098"/>
      <c r="AG5098"/>
      <c r="AH5098"/>
      <c r="AI5098"/>
      <c r="AJ5098"/>
      <c r="AK5098"/>
      <c r="AL5098"/>
      <c r="AM5098"/>
      <c r="AN5098"/>
      <c r="AO5098"/>
      <c r="AP5098"/>
      <c r="AQ5098"/>
      <c r="AR5098"/>
      <c r="AS5098"/>
      <c r="AT5098"/>
      <c r="AU5098"/>
      <c r="AV5098"/>
      <c r="AW5098"/>
      <c r="AX5098"/>
      <c r="AY5098"/>
      <c r="AZ5098"/>
      <c r="BA5098"/>
      <c r="BB5098"/>
      <c r="BC5098"/>
      <c r="BD5098"/>
      <c r="BE5098"/>
      <c r="BF5098"/>
      <c r="BG5098"/>
      <c r="BH5098"/>
      <c r="BI5098"/>
      <c r="BJ5098"/>
      <c r="BK5098"/>
      <c r="BL5098"/>
      <c r="BM5098"/>
      <c r="BN5098"/>
      <c r="BO5098"/>
    </row>
    <row r="5099" spans="1:67" ht="15" x14ac:dyDescent="0.25">
      <c r="A5099" s="245" t="s">
        <v>2037</v>
      </c>
      <c r="B5099" s="245" t="s">
        <v>2036</v>
      </c>
      <c r="C5099" s="245" t="s">
        <v>2314</v>
      </c>
      <c r="D5099" s="245" t="s">
        <v>2313</v>
      </c>
      <c r="E5099" s="246" t="s">
        <v>44</v>
      </c>
      <c r="F5099" s="245" t="s">
        <v>44</v>
      </c>
      <c r="G5099" s="245" t="s">
        <v>2328</v>
      </c>
      <c r="H5099" s="245" t="s">
        <v>13209</v>
      </c>
      <c r="I5099" s="245" t="s">
        <v>24</v>
      </c>
      <c r="J5099" s="245" t="s">
        <v>59</v>
      </c>
      <c r="K5099" s="246" t="s">
        <v>24982</v>
      </c>
      <c r="L5099" s="245" t="s">
        <v>568</v>
      </c>
      <c r="M5099"/>
      <c r="N5099"/>
      <c r="O5099"/>
      <c r="P5099"/>
      <c r="Q5099"/>
      <c r="R5099"/>
      <c r="S5099"/>
      <c r="T5099"/>
      <c r="U5099"/>
      <c r="V5099"/>
      <c r="W5099"/>
      <c r="X5099"/>
      <c r="Y5099"/>
      <c r="Z5099"/>
      <c r="AA5099"/>
      <c r="AB5099"/>
      <c r="AC5099"/>
      <c r="AD5099"/>
      <c r="AE5099"/>
      <c r="AF5099"/>
      <c r="AG5099"/>
      <c r="AH5099"/>
      <c r="AI5099"/>
      <c r="AJ5099"/>
      <c r="AK5099"/>
      <c r="AL5099"/>
      <c r="AM5099"/>
      <c r="AN5099"/>
      <c r="AO5099"/>
      <c r="AP5099"/>
      <c r="AQ5099"/>
      <c r="AR5099"/>
      <c r="AS5099"/>
      <c r="AT5099"/>
      <c r="AU5099"/>
      <c r="AV5099"/>
      <c r="AW5099"/>
      <c r="AX5099"/>
      <c r="AY5099"/>
      <c r="AZ5099"/>
      <c r="BA5099"/>
      <c r="BB5099"/>
      <c r="BC5099"/>
      <c r="BD5099"/>
      <c r="BE5099"/>
      <c r="BF5099"/>
      <c r="BG5099"/>
      <c r="BH5099"/>
      <c r="BI5099"/>
      <c r="BJ5099"/>
      <c r="BK5099"/>
      <c r="BL5099"/>
      <c r="BM5099"/>
      <c r="BN5099"/>
      <c r="BO5099"/>
    </row>
    <row r="5100" spans="1:67" ht="15" x14ac:dyDescent="0.25">
      <c r="A5100" s="245" t="s">
        <v>2037</v>
      </c>
      <c r="B5100" s="245" t="s">
        <v>2036</v>
      </c>
      <c r="C5100" s="245" t="s">
        <v>2314</v>
      </c>
      <c r="D5100" s="245" t="s">
        <v>2313</v>
      </c>
      <c r="E5100" s="246" t="s">
        <v>44</v>
      </c>
      <c r="F5100" s="245" t="s">
        <v>44</v>
      </c>
      <c r="G5100" s="245" t="s">
        <v>2327</v>
      </c>
      <c r="H5100" s="245" t="s">
        <v>13210</v>
      </c>
      <c r="I5100" s="245" t="s">
        <v>24</v>
      </c>
      <c r="J5100" s="245" t="s">
        <v>59</v>
      </c>
      <c r="K5100" s="246" t="s">
        <v>24983</v>
      </c>
      <c r="L5100" s="245" t="s">
        <v>568</v>
      </c>
      <c r="M5100"/>
      <c r="N5100"/>
      <c r="O5100"/>
      <c r="P5100"/>
      <c r="Q5100"/>
      <c r="R5100"/>
      <c r="S5100"/>
      <c r="T5100"/>
      <c r="U5100"/>
      <c r="V5100"/>
      <c r="W5100"/>
      <c r="X5100"/>
      <c r="Y5100"/>
      <c r="Z5100"/>
      <c r="AA5100"/>
      <c r="AB5100"/>
      <c r="AC5100"/>
      <c r="AD5100"/>
      <c r="AE5100"/>
      <c r="AF5100"/>
      <c r="AG5100"/>
      <c r="AH5100"/>
      <c r="AI5100"/>
      <c r="AJ5100"/>
      <c r="AK5100"/>
      <c r="AL5100"/>
      <c r="AM5100"/>
      <c r="AN5100"/>
      <c r="AO5100"/>
      <c r="AP5100"/>
      <c r="AQ5100"/>
      <c r="AR5100"/>
      <c r="AS5100"/>
      <c r="AT5100"/>
      <c r="AU5100"/>
      <c r="AV5100"/>
      <c r="AW5100"/>
      <c r="AX5100"/>
      <c r="AY5100"/>
      <c r="AZ5100"/>
      <c r="BA5100"/>
      <c r="BB5100"/>
      <c r="BC5100"/>
      <c r="BD5100"/>
      <c r="BE5100"/>
      <c r="BF5100"/>
      <c r="BG5100"/>
      <c r="BH5100"/>
      <c r="BI5100"/>
      <c r="BJ5100"/>
      <c r="BK5100"/>
      <c r="BL5100"/>
      <c r="BM5100"/>
      <c r="BN5100"/>
      <c r="BO5100"/>
    </row>
    <row r="5101" spans="1:67" ht="15" x14ac:dyDescent="0.25">
      <c r="A5101" s="245" t="s">
        <v>2037</v>
      </c>
      <c r="B5101" s="245" t="s">
        <v>2036</v>
      </c>
      <c r="C5101" s="245" t="s">
        <v>2314</v>
      </c>
      <c r="D5101" s="245" t="s">
        <v>2313</v>
      </c>
      <c r="E5101" s="246" t="s">
        <v>44</v>
      </c>
      <c r="F5101" s="245" t="s">
        <v>44</v>
      </c>
      <c r="G5101" s="245" t="s">
        <v>2326</v>
      </c>
      <c r="H5101" s="245" t="s">
        <v>13211</v>
      </c>
      <c r="I5101" s="245" t="s">
        <v>24</v>
      </c>
      <c r="J5101" s="245" t="s">
        <v>59</v>
      </c>
      <c r="K5101" s="246" t="s">
        <v>24984</v>
      </c>
      <c r="L5101" s="245" t="s">
        <v>568</v>
      </c>
      <c r="M5101"/>
      <c r="N5101"/>
      <c r="O5101"/>
      <c r="P5101"/>
      <c r="Q5101"/>
      <c r="R5101"/>
      <c r="S5101"/>
      <c r="T5101"/>
      <c r="U5101"/>
      <c r="V5101"/>
      <c r="W5101"/>
      <c r="X5101"/>
      <c r="Y5101"/>
      <c r="Z5101"/>
      <c r="AA5101"/>
      <c r="AB5101"/>
      <c r="AC5101"/>
      <c r="AD5101"/>
      <c r="AE5101"/>
      <c r="AF5101"/>
      <c r="AG5101"/>
      <c r="AH5101"/>
      <c r="AI5101"/>
      <c r="AJ5101"/>
      <c r="AK5101"/>
      <c r="AL5101"/>
      <c r="AM5101"/>
      <c r="AN5101"/>
      <c r="AO5101"/>
      <c r="AP5101"/>
      <c r="AQ5101"/>
      <c r="AR5101"/>
      <c r="AS5101"/>
      <c r="AT5101"/>
      <c r="AU5101"/>
      <c r="AV5101"/>
      <c r="AW5101"/>
      <c r="AX5101"/>
      <c r="AY5101"/>
      <c r="AZ5101"/>
      <c r="BA5101"/>
      <c r="BB5101"/>
      <c r="BC5101"/>
      <c r="BD5101"/>
      <c r="BE5101"/>
      <c r="BF5101"/>
      <c r="BG5101"/>
      <c r="BH5101"/>
      <c r="BI5101"/>
      <c r="BJ5101"/>
      <c r="BK5101"/>
      <c r="BL5101"/>
      <c r="BM5101"/>
      <c r="BN5101"/>
      <c r="BO5101"/>
    </row>
    <row r="5102" spans="1:67" ht="15" x14ac:dyDescent="0.25">
      <c r="A5102" s="245" t="s">
        <v>2037</v>
      </c>
      <c r="B5102" s="245" t="s">
        <v>2036</v>
      </c>
      <c r="C5102" s="245" t="s">
        <v>2314</v>
      </c>
      <c r="D5102" s="245" t="s">
        <v>2313</v>
      </c>
      <c r="E5102" s="246" t="s">
        <v>44</v>
      </c>
      <c r="F5102" s="245" t="s">
        <v>44</v>
      </c>
      <c r="G5102" s="245" t="s">
        <v>2325</v>
      </c>
      <c r="H5102" s="245" t="s">
        <v>13212</v>
      </c>
      <c r="I5102" s="245" t="s">
        <v>24</v>
      </c>
      <c r="J5102" s="245" t="s">
        <v>59</v>
      </c>
      <c r="K5102" s="246" t="s">
        <v>24985</v>
      </c>
      <c r="L5102" s="245" t="s">
        <v>568</v>
      </c>
      <c r="M5102"/>
      <c r="N5102"/>
      <c r="O5102"/>
      <c r="P5102"/>
      <c r="Q5102"/>
      <c r="R5102"/>
      <c r="S5102"/>
      <c r="T5102"/>
      <c r="U5102"/>
      <c r="V5102"/>
      <c r="W5102"/>
      <c r="X5102"/>
      <c r="Y5102"/>
      <c r="Z5102"/>
      <c r="AA5102"/>
      <c r="AB5102"/>
      <c r="AC5102"/>
      <c r="AD5102"/>
      <c r="AE5102"/>
      <c r="AF5102"/>
      <c r="AG5102"/>
      <c r="AH5102"/>
      <c r="AI5102"/>
      <c r="AJ5102"/>
      <c r="AK5102"/>
      <c r="AL5102"/>
      <c r="AM5102"/>
      <c r="AN5102"/>
      <c r="AO5102"/>
      <c r="AP5102"/>
      <c r="AQ5102"/>
      <c r="AR5102"/>
      <c r="AS5102"/>
      <c r="AT5102"/>
      <c r="AU5102"/>
      <c r="AV5102"/>
      <c r="AW5102"/>
      <c r="AX5102"/>
      <c r="AY5102"/>
      <c r="AZ5102"/>
      <c r="BA5102"/>
      <c r="BB5102"/>
      <c r="BC5102"/>
      <c r="BD5102"/>
      <c r="BE5102"/>
      <c r="BF5102"/>
      <c r="BG5102"/>
      <c r="BH5102"/>
      <c r="BI5102"/>
      <c r="BJ5102"/>
      <c r="BK5102"/>
      <c r="BL5102"/>
      <c r="BM5102"/>
      <c r="BN5102"/>
      <c r="BO5102"/>
    </row>
    <row r="5103" spans="1:67" ht="15" x14ac:dyDescent="0.25">
      <c r="A5103" s="245" t="s">
        <v>2037</v>
      </c>
      <c r="B5103" s="245" t="s">
        <v>2036</v>
      </c>
      <c r="C5103" s="245" t="s">
        <v>2314</v>
      </c>
      <c r="D5103" s="245" t="s">
        <v>2313</v>
      </c>
      <c r="E5103" s="246" t="s">
        <v>44</v>
      </c>
      <c r="F5103" s="245" t="s">
        <v>44</v>
      </c>
      <c r="G5103" s="245" t="s">
        <v>2324</v>
      </c>
      <c r="H5103" s="245" t="s">
        <v>13213</v>
      </c>
      <c r="I5103" s="245" t="s">
        <v>24</v>
      </c>
      <c r="J5103" s="245" t="s">
        <v>59</v>
      </c>
      <c r="K5103" s="246" t="s">
        <v>24986</v>
      </c>
      <c r="L5103" s="245" t="s">
        <v>568</v>
      </c>
      <c r="M5103"/>
      <c r="N5103"/>
      <c r="O5103"/>
      <c r="P5103"/>
      <c r="Q5103"/>
      <c r="R5103"/>
      <c r="S5103"/>
      <c r="T5103"/>
      <c r="U5103"/>
      <c r="V5103"/>
      <c r="W5103"/>
      <c r="X5103"/>
      <c r="Y5103"/>
      <c r="Z5103"/>
      <c r="AA5103"/>
      <c r="AB5103"/>
      <c r="AC5103"/>
      <c r="AD5103"/>
      <c r="AE5103"/>
      <c r="AF5103"/>
      <c r="AG5103"/>
      <c r="AH5103"/>
      <c r="AI5103"/>
      <c r="AJ5103"/>
      <c r="AK5103"/>
      <c r="AL5103"/>
      <c r="AM5103"/>
      <c r="AN5103"/>
      <c r="AO5103"/>
      <c r="AP5103"/>
      <c r="AQ5103"/>
      <c r="AR5103"/>
      <c r="AS5103"/>
      <c r="AT5103"/>
      <c r="AU5103"/>
      <c r="AV5103"/>
      <c r="AW5103"/>
      <c r="AX5103"/>
      <c r="AY5103"/>
      <c r="AZ5103"/>
      <c r="BA5103"/>
      <c r="BB5103"/>
      <c r="BC5103"/>
      <c r="BD5103"/>
      <c r="BE5103"/>
      <c r="BF5103"/>
      <c r="BG5103"/>
      <c r="BH5103"/>
      <c r="BI5103"/>
      <c r="BJ5103"/>
      <c r="BK5103"/>
      <c r="BL5103"/>
      <c r="BM5103"/>
      <c r="BN5103"/>
      <c r="BO5103"/>
    </row>
    <row r="5104" spans="1:67" ht="15" x14ac:dyDescent="0.25">
      <c r="A5104" s="245" t="s">
        <v>2037</v>
      </c>
      <c r="B5104" s="245" t="s">
        <v>2036</v>
      </c>
      <c r="C5104" s="245" t="s">
        <v>2314</v>
      </c>
      <c r="D5104" s="245" t="s">
        <v>2313</v>
      </c>
      <c r="E5104" s="246" t="s">
        <v>44</v>
      </c>
      <c r="F5104" s="245" t="s">
        <v>44</v>
      </c>
      <c r="G5104" s="245" t="s">
        <v>2323</v>
      </c>
      <c r="H5104" s="245" t="s">
        <v>2322</v>
      </c>
      <c r="I5104" s="245" t="s">
        <v>24</v>
      </c>
      <c r="J5104" s="245" t="s">
        <v>59</v>
      </c>
      <c r="K5104" s="246" t="s">
        <v>24987</v>
      </c>
      <c r="L5104" s="245" t="s">
        <v>568</v>
      </c>
      <c r="M5104"/>
      <c r="N5104"/>
      <c r="O5104"/>
      <c r="P5104"/>
      <c r="Q5104"/>
      <c r="R5104"/>
      <c r="S5104"/>
      <c r="T5104"/>
      <c r="U5104"/>
      <c r="V5104"/>
      <c r="W5104"/>
      <c r="X5104"/>
      <c r="Y5104"/>
      <c r="Z5104"/>
      <c r="AA5104"/>
      <c r="AB5104"/>
      <c r="AC5104"/>
      <c r="AD5104"/>
      <c r="AE5104"/>
      <c r="AF5104"/>
      <c r="AG5104"/>
      <c r="AH5104"/>
      <c r="AI5104"/>
      <c r="AJ5104"/>
      <c r="AK5104"/>
      <c r="AL5104"/>
      <c r="AM5104"/>
      <c r="AN5104"/>
      <c r="AO5104"/>
      <c r="AP5104"/>
      <c r="AQ5104"/>
      <c r="AR5104"/>
      <c r="AS5104"/>
      <c r="AT5104"/>
      <c r="AU5104"/>
      <c r="AV5104"/>
      <c r="AW5104"/>
      <c r="AX5104"/>
      <c r="AY5104"/>
      <c r="AZ5104"/>
      <c r="BA5104"/>
      <c r="BB5104"/>
      <c r="BC5104"/>
      <c r="BD5104"/>
      <c r="BE5104"/>
      <c r="BF5104"/>
      <c r="BG5104"/>
      <c r="BH5104"/>
      <c r="BI5104"/>
      <c r="BJ5104"/>
      <c r="BK5104"/>
      <c r="BL5104"/>
      <c r="BM5104"/>
      <c r="BN5104"/>
      <c r="BO5104"/>
    </row>
    <row r="5105" spans="1:67" ht="15" x14ac:dyDescent="0.25">
      <c r="A5105" s="245" t="s">
        <v>2037</v>
      </c>
      <c r="B5105" s="245" t="s">
        <v>2036</v>
      </c>
      <c r="C5105" s="245" t="s">
        <v>2314</v>
      </c>
      <c r="D5105" s="245" t="s">
        <v>2313</v>
      </c>
      <c r="E5105" s="246" t="s">
        <v>44</v>
      </c>
      <c r="F5105" s="245" t="s">
        <v>44</v>
      </c>
      <c r="G5105" s="245" t="s">
        <v>2321</v>
      </c>
      <c r="H5105" s="245" t="s">
        <v>13214</v>
      </c>
      <c r="I5105" s="245" t="s">
        <v>24</v>
      </c>
      <c r="J5105" s="245" t="s">
        <v>59</v>
      </c>
      <c r="K5105" s="246" t="s">
        <v>24988</v>
      </c>
      <c r="L5105" s="245" t="s">
        <v>568</v>
      </c>
      <c r="M5105"/>
      <c r="N5105"/>
      <c r="O5105"/>
      <c r="P5105"/>
      <c r="Q5105"/>
      <c r="R5105"/>
      <c r="S5105"/>
      <c r="T5105"/>
      <c r="U5105"/>
      <c r="V5105"/>
      <c r="W5105"/>
      <c r="X5105"/>
      <c r="Y5105"/>
      <c r="Z5105"/>
      <c r="AA5105"/>
      <c r="AB5105"/>
      <c r="AC5105"/>
      <c r="AD5105"/>
      <c r="AE5105"/>
      <c r="AF5105"/>
      <c r="AG5105"/>
      <c r="AH5105"/>
      <c r="AI5105"/>
      <c r="AJ5105"/>
      <c r="AK5105"/>
      <c r="AL5105"/>
      <c r="AM5105"/>
      <c r="AN5105"/>
      <c r="AO5105"/>
      <c r="AP5105"/>
      <c r="AQ5105"/>
      <c r="AR5105"/>
      <c r="AS5105"/>
      <c r="AT5105"/>
      <c r="AU5105"/>
      <c r="AV5105"/>
      <c r="AW5105"/>
      <c r="AX5105"/>
      <c r="AY5105"/>
      <c r="AZ5105"/>
      <c r="BA5105"/>
      <c r="BB5105"/>
      <c r="BC5105"/>
      <c r="BD5105"/>
      <c r="BE5105"/>
      <c r="BF5105"/>
      <c r="BG5105"/>
      <c r="BH5105"/>
      <c r="BI5105"/>
      <c r="BJ5105"/>
      <c r="BK5105"/>
      <c r="BL5105"/>
      <c r="BM5105"/>
      <c r="BN5105"/>
      <c r="BO5105"/>
    </row>
    <row r="5106" spans="1:67" ht="15" x14ac:dyDescent="0.25">
      <c r="A5106" s="245" t="s">
        <v>2037</v>
      </c>
      <c r="B5106" s="245" t="s">
        <v>2036</v>
      </c>
      <c r="C5106" s="245" t="s">
        <v>2314</v>
      </c>
      <c r="D5106" s="245" t="s">
        <v>2313</v>
      </c>
      <c r="E5106" s="246" t="s">
        <v>44</v>
      </c>
      <c r="F5106" s="245" t="s">
        <v>44</v>
      </c>
      <c r="G5106" s="245" t="s">
        <v>2320</v>
      </c>
      <c r="H5106" s="245" t="s">
        <v>13215</v>
      </c>
      <c r="I5106" s="245" t="s">
        <v>24</v>
      </c>
      <c r="J5106" s="245" t="s">
        <v>59</v>
      </c>
      <c r="K5106" s="246" t="s">
        <v>24989</v>
      </c>
      <c r="L5106" s="245" t="s">
        <v>568</v>
      </c>
      <c r="M5106"/>
      <c r="N5106"/>
      <c r="O5106"/>
      <c r="P5106"/>
      <c r="Q5106"/>
      <c r="R5106"/>
      <c r="S5106"/>
      <c r="T5106"/>
      <c r="U5106"/>
      <c r="V5106"/>
      <c r="W5106"/>
      <c r="X5106"/>
      <c r="Y5106"/>
      <c r="Z5106"/>
      <c r="AA5106"/>
      <c r="AB5106"/>
      <c r="AC5106"/>
      <c r="AD5106"/>
      <c r="AE5106"/>
      <c r="AF5106"/>
      <c r="AG5106"/>
      <c r="AH5106"/>
      <c r="AI5106"/>
      <c r="AJ5106"/>
      <c r="AK5106"/>
      <c r="AL5106"/>
      <c r="AM5106"/>
      <c r="AN5106"/>
      <c r="AO5106"/>
      <c r="AP5106"/>
      <c r="AQ5106"/>
      <c r="AR5106"/>
      <c r="AS5106"/>
      <c r="AT5106"/>
      <c r="AU5106"/>
      <c r="AV5106"/>
      <c r="AW5106"/>
      <c r="AX5106"/>
      <c r="AY5106"/>
      <c r="AZ5106"/>
      <c r="BA5106"/>
      <c r="BB5106"/>
      <c r="BC5106"/>
      <c r="BD5106"/>
      <c r="BE5106"/>
      <c r="BF5106"/>
      <c r="BG5106"/>
      <c r="BH5106"/>
      <c r="BI5106"/>
      <c r="BJ5106"/>
      <c r="BK5106"/>
      <c r="BL5106"/>
      <c r="BM5106"/>
      <c r="BN5106"/>
      <c r="BO5106"/>
    </row>
    <row r="5107" spans="1:67" ht="15" x14ac:dyDescent="0.25">
      <c r="A5107" s="245" t="s">
        <v>2037</v>
      </c>
      <c r="B5107" s="245" t="s">
        <v>2036</v>
      </c>
      <c r="C5107" s="245" t="s">
        <v>2314</v>
      </c>
      <c r="D5107" s="245" t="s">
        <v>2313</v>
      </c>
      <c r="E5107" s="246" t="s">
        <v>44</v>
      </c>
      <c r="F5107" s="245" t="s">
        <v>44</v>
      </c>
      <c r="G5107" s="245" t="s">
        <v>2319</v>
      </c>
      <c r="H5107" s="245" t="s">
        <v>13216</v>
      </c>
      <c r="I5107" s="245" t="s">
        <v>24</v>
      </c>
      <c r="J5107" s="245" t="s">
        <v>59</v>
      </c>
      <c r="K5107" s="246" t="s">
        <v>24272</v>
      </c>
      <c r="L5107" s="245" t="s">
        <v>568</v>
      </c>
      <c r="M5107"/>
      <c r="N5107"/>
      <c r="O5107"/>
      <c r="P5107"/>
      <c r="Q5107"/>
      <c r="R5107"/>
      <c r="S5107"/>
      <c r="T5107"/>
      <c r="U5107"/>
      <c r="V5107"/>
      <c r="W5107"/>
      <c r="X5107"/>
      <c r="Y5107"/>
      <c r="Z5107"/>
      <c r="AA5107"/>
      <c r="AB5107"/>
      <c r="AC5107"/>
      <c r="AD5107"/>
      <c r="AE5107"/>
      <c r="AF5107"/>
      <c r="AG5107"/>
      <c r="AH5107"/>
      <c r="AI5107"/>
      <c r="AJ5107"/>
      <c r="AK5107"/>
      <c r="AL5107"/>
      <c r="AM5107"/>
      <c r="AN5107"/>
      <c r="AO5107"/>
      <c r="AP5107"/>
      <c r="AQ5107"/>
      <c r="AR5107"/>
      <c r="AS5107"/>
      <c r="AT5107"/>
      <c r="AU5107"/>
      <c r="AV5107"/>
      <c r="AW5107"/>
      <c r="AX5107"/>
      <c r="AY5107"/>
      <c r="AZ5107"/>
      <c r="BA5107"/>
      <c r="BB5107"/>
      <c r="BC5107"/>
      <c r="BD5107"/>
      <c r="BE5107"/>
      <c r="BF5107"/>
      <c r="BG5107"/>
      <c r="BH5107"/>
      <c r="BI5107"/>
      <c r="BJ5107"/>
      <c r="BK5107"/>
      <c r="BL5107"/>
      <c r="BM5107"/>
      <c r="BN5107"/>
      <c r="BO5107"/>
    </row>
    <row r="5108" spans="1:67" ht="15" x14ac:dyDescent="0.25">
      <c r="A5108" s="245" t="s">
        <v>2037</v>
      </c>
      <c r="B5108" s="245" t="s">
        <v>2036</v>
      </c>
      <c r="C5108" s="245" t="s">
        <v>2314</v>
      </c>
      <c r="D5108" s="245" t="s">
        <v>2313</v>
      </c>
      <c r="E5108" s="246" t="s">
        <v>44</v>
      </c>
      <c r="F5108" s="245" t="s">
        <v>44</v>
      </c>
      <c r="G5108" s="245" t="s">
        <v>2318</v>
      </c>
      <c r="H5108" s="245" t="s">
        <v>13217</v>
      </c>
      <c r="I5108" s="245" t="s">
        <v>24</v>
      </c>
      <c r="J5108" s="245" t="s">
        <v>59</v>
      </c>
      <c r="K5108" s="246" t="s">
        <v>24990</v>
      </c>
      <c r="L5108" s="245" t="s">
        <v>568</v>
      </c>
      <c r="M5108"/>
      <c r="N5108"/>
      <c r="O5108"/>
      <c r="P5108"/>
      <c r="Q5108"/>
      <c r="R5108"/>
      <c r="S5108"/>
      <c r="T5108"/>
      <c r="U5108"/>
      <c r="V5108"/>
      <c r="W5108"/>
      <c r="X5108"/>
      <c r="Y5108"/>
      <c r="Z5108"/>
      <c r="AA5108"/>
      <c r="AB5108"/>
      <c r="AC5108"/>
      <c r="AD5108"/>
      <c r="AE5108"/>
      <c r="AF5108"/>
      <c r="AG5108"/>
      <c r="AH5108"/>
      <c r="AI5108"/>
      <c r="AJ5108"/>
      <c r="AK5108"/>
      <c r="AL5108"/>
      <c r="AM5108"/>
      <c r="AN5108"/>
      <c r="AO5108"/>
      <c r="AP5108"/>
      <c r="AQ5108"/>
      <c r="AR5108"/>
      <c r="AS5108"/>
      <c r="AT5108"/>
      <c r="AU5108"/>
      <c r="AV5108"/>
      <c r="AW5108"/>
      <c r="AX5108"/>
      <c r="AY5108"/>
      <c r="AZ5108"/>
      <c r="BA5108"/>
      <c r="BB5108"/>
      <c r="BC5108"/>
      <c r="BD5108"/>
      <c r="BE5108"/>
      <c r="BF5108"/>
      <c r="BG5108"/>
      <c r="BH5108"/>
      <c r="BI5108"/>
      <c r="BJ5108"/>
      <c r="BK5108"/>
      <c r="BL5108"/>
      <c r="BM5108"/>
      <c r="BN5108"/>
      <c r="BO5108"/>
    </row>
    <row r="5109" spans="1:67" ht="15" x14ac:dyDescent="0.25">
      <c r="A5109" s="245" t="s">
        <v>2037</v>
      </c>
      <c r="B5109" s="245" t="s">
        <v>2036</v>
      </c>
      <c r="C5109" s="245" t="s">
        <v>2314</v>
      </c>
      <c r="D5109" s="245" t="s">
        <v>2313</v>
      </c>
      <c r="E5109" s="246" t="s">
        <v>44</v>
      </c>
      <c r="F5109" s="245" t="s">
        <v>44</v>
      </c>
      <c r="G5109" s="245" t="s">
        <v>2317</v>
      </c>
      <c r="H5109" s="245" t="s">
        <v>13218</v>
      </c>
      <c r="I5109" s="245" t="s">
        <v>24</v>
      </c>
      <c r="J5109" s="245" t="s">
        <v>59</v>
      </c>
      <c r="K5109" s="246" t="s">
        <v>15046</v>
      </c>
      <c r="L5109" s="245" t="s">
        <v>568</v>
      </c>
      <c r="M5109"/>
      <c r="N5109"/>
      <c r="O5109"/>
      <c r="P5109"/>
      <c r="Q5109"/>
      <c r="R5109"/>
      <c r="S5109"/>
      <c r="T5109"/>
      <c r="U5109"/>
      <c r="V5109"/>
      <c r="W5109"/>
      <c r="X5109"/>
      <c r="Y5109"/>
      <c r="Z5109"/>
      <c r="AA5109"/>
      <c r="AB5109"/>
      <c r="AC5109"/>
      <c r="AD5109"/>
      <c r="AE5109"/>
      <c r="AF5109"/>
      <c r="AG5109"/>
      <c r="AH5109"/>
      <c r="AI5109"/>
      <c r="AJ5109"/>
      <c r="AK5109"/>
      <c r="AL5109"/>
      <c r="AM5109"/>
      <c r="AN5109"/>
      <c r="AO5109"/>
      <c r="AP5109"/>
      <c r="AQ5109"/>
      <c r="AR5109"/>
      <c r="AS5109"/>
      <c r="AT5109"/>
      <c r="AU5109"/>
      <c r="AV5109"/>
      <c r="AW5109"/>
      <c r="AX5109"/>
      <c r="AY5109"/>
      <c r="AZ5109"/>
      <c r="BA5109"/>
      <c r="BB5109"/>
      <c r="BC5109"/>
      <c r="BD5109"/>
      <c r="BE5109"/>
      <c r="BF5109"/>
      <c r="BG5109"/>
      <c r="BH5109"/>
      <c r="BI5109"/>
      <c r="BJ5109"/>
      <c r="BK5109"/>
      <c r="BL5109"/>
      <c r="BM5109"/>
      <c r="BN5109"/>
      <c r="BO5109"/>
    </row>
    <row r="5110" spans="1:67" ht="15" x14ac:dyDescent="0.25">
      <c r="A5110" s="245" t="s">
        <v>2037</v>
      </c>
      <c r="B5110" s="245" t="s">
        <v>2036</v>
      </c>
      <c r="C5110" s="245" t="s">
        <v>2314</v>
      </c>
      <c r="D5110" s="245" t="s">
        <v>2313</v>
      </c>
      <c r="E5110" s="246" t="s">
        <v>44</v>
      </c>
      <c r="F5110" s="245" t="s">
        <v>44</v>
      </c>
      <c r="G5110" s="245" t="s">
        <v>2316</v>
      </c>
      <c r="H5110" s="245" t="s">
        <v>13219</v>
      </c>
      <c r="I5110" s="245" t="s">
        <v>24</v>
      </c>
      <c r="J5110" s="245" t="s">
        <v>106</v>
      </c>
      <c r="K5110" s="246" t="s">
        <v>24991</v>
      </c>
      <c r="L5110" s="245" t="s">
        <v>568</v>
      </c>
      <c r="M5110"/>
      <c r="N5110"/>
      <c r="O5110"/>
      <c r="P5110"/>
      <c r="Q5110"/>
      <c r="R5110"/>
      <c r="S5110"/>
      <c r="T5110"/>
      <c r="U5110"/>
      <c r="V5110"/>
      <c r="W5110"/>
      <c r="X5110"/>
      <c r="Y5110"/>
      <c r="Z5110"/>
      <c r="AA5110"/>
      <c r="AB5110"/>
      <c r="AC5110"/>
      <c r="AD5110"/>
      <c r="AE5110"/>
      <c r="AF5110"/>
      <c r="AG5110"/>
      <c r="AH5110"/>
      <c r="AI5110"/>
      <c r="AJ5110"/>
      <c r="AK5110"/>
      <c r="AL5110"/>
      <c r="AM5110"/>
      <c r="AN5110"/>
      <c r="AO5110"/>
      <c r="AP5110"/>
      <c r="AQ5110"/>
      <c r="AR5110"/>
      <c r="AS5110"/>
      <c r="AT5110"/>
      <c r="AU5110"/>
      <c r="AV5110"/>
      <c r="AW5110"/>
      <c r="AX5110"/>
      <c r="AY5110"/>
      <c r="AZ5110"/>
      <c r="BA5110"/>
      <c r="BB5110"/>
      <c r="BC5110"/>
      <c r="BD5110"/>
      <c r="BE5110"/>
      <c r="BF5110"/>
      <c r="BG5110"/>
      <c r="BH5110"/>
      <c r="BI5110"/>
      <c r="BJ5110"/>
      <c r="BK5110"/>
      <c r="BL5110"/>
      <c r="BM5110"/>
      <c r="BN5110"/>
      <c r="BO5110"/>
    </row>
    <row r="5111" spans="1:67" ht="15" x14ac:dyDescent="0.25">
      <c r="A5111" s="245" t="s">
        <v>2037</v>
      </c>
      <c r="B5111" s="245" t="s">
        <v>2036</v>
      </c>
      <c r="C5111" s="245" t="s">
        <v>2314</v>
      </c>
      <c r="D5111" s="245" t="s">
        <v>2313</v>
      </c>
      <c r="E5111" s="246" t="s">
        <v>44</v>
      </c>
      <c r="F5111" s="245" t="s">
        <v>44</v>
      </c>
      <c r="G5111" s="245" t="s">
        <v>2315</v>
      </c>
      <c r="H5111" s="245" t="s">
        <v>13221</v>
      </c>
      <c r="I5111" s="245" t="s">
        <v>24</v>
      </c>
      <c r="J5111" s="245" t="s">
        <v>59</v>
      </c>
      <c r="K5111" s="246" t="s">
        <v>24992</v>
      </c>
      <c r="L5111" s="245" t="s">
        <v>568</v>
      </c>
      <c r="M5111"/>
      <c r="N5111"/>
      <c r="O5111"/>
      <c r="P5111"/>
      <c r="Q5111"/>
      <c r="R5111"/>
      <c r="S5111"/>
      <c r="T5111"/>
      <c r="U5111"/>
      <c r="V5111"/>
      <c r="W5111"/>
      <c r="X5111"/>
      <c r="Y5111"/>
      <c r="Z5111"/>
      <c r="AA5111"/>
      <c r="AB5111"/>
      <c r="AC5111"/>
      <c r="AD5111"/>
      <c r="AE5111"/>
      <c r="AF5111"/>
      <c r="AG5111"/>
      <c r="AH5111"/>
      <c r="AI5111"/>
      <c r="AJ5111"/>
      <c r="AK5111"/>
      <c r="AL5111"/>
      <c r="AM5111"/>
      <c r="AN5111"/>
      <c r="AO5111"/>
      <c r="AP5111"/>
      <c r="AQ5111"/>
      <c r="AR5111"/>
      <c r="AS5111"/>
      <c r="AT5111"/>
      <c r="AU5111"/>
      <c r="AV5111"/>
      <c r="AW5111"/>
      <c r="AX5111"/>
      <c r="AY5111"/>
      <c r="AZ5111"/>
      <c r="BA5111"/>
      <c r="BB5111"/>
      <c r="BC5111"/>
      <c r="BD5111"/>
      <c r="BE5111"/>
      <c r="BF5111"/>
      <c r="BG5111"/>
      <c r="BH5111"/>
      <c r="BI5111"/>
      <c r="BJ5111"/>
      <c r="BK5111"/>
      <c r="BL5111"/>
      <c r="BM5111"/>
      <c r="BN5111"/>
      <c r="BO5111"/>
    </row>
    <row r="5112" spans="1:67" ht="15" x14ac:dyDescent="0.25">
      <c r="A5112" s="245" t="s">
        <v>2037</v>
      </c>
      <c r="B5112" s="245" t="s">
        <v>2036</v>
      </c>
      <c r="C5112" s="245" t="s">
        <v>2314</v>
      </c>
      <c r="D5112" s="245" t="s">
        <v>2313</v>
      </c>
      <c r="E5112" s="246" t="s">
        <v>44</v>
      </c>
      <c r="F5112" s="245" t="s">
        <v>44</v>
      </c>
      <c r="G5112" s="245" t="s">
        <v>2312</v>
      </c>
      <c r="H5112" s="245" t="s">
        <v>13222</v>
      </c>
      <c r="I5112" s="245" t="s">
        <v>24</v>
      </c>
      <c r="J5112" s="245" t="s">
        <v>106</v>
      </c>
      <c r="K5112" s="246" t="s">
        <v>24993</v>
      </c>
      <c r="L5112" s="245" t="s">
        <v>568</v>
      </c>
      <c r="M5112"/>
      <c r="N5112"/>
      <c r="O5112"/>
      <c r="P5112"/>
      <c r="Q5112"/>
      <c r="R5112"/>
      <c r="S5112"/>
      <c r="T5112"/>
      <c r="U5112"/>
      <c r="V5112"/>
      <c r="W5112"/>
      <c r="X5112"/>
      <c r="Y5112"/>
      <c r="Z5112"/>
      <c r="AA5112"/>
      <c r="AB5112"/>
      <c r="AC5112"/>
      <c r="AD5112"/>
      <c r="AE5112"/>
      <c r="AF5112"/>
      <c r="AG5112"/>
      <c r="AH5112"/>
      <c r="AI5112"/>
      <c r="AJ5112"/>
      <c r="AK5112"/>
      <c r="AL5112"/>
      <c r="AM5112"/>
      <c r="AN5112"/>
      <c r="AO5112"/>
      <c r="AP5112"/>
      <c r="AQ5112"/>
      <c r="AR5112"/>
      <c r="AS5112"/>
      <c r="AT5112"/>
      <c r="AU5112"/>
      <c r="AV5112"/>
      <c r="AW5112"/>
      <c r="AX5112"/>
      <c r="AY5112"/>
      <c r="AZ5112"/>
      <c r="BA5112"/>
      <c r="BB5112"/>
      <c r="BC5112"/>
      <c r="BD5112"/>
      <c r="BE5112"/>
      <c r="BF5112"/>
      <c r="BG5112"/>
      <c r="BH5112"/>
      <c r="BI5112"/>
      <c r="BJ5112"/>
      <c r="BK5112"/>
      <c r="BL5112"/>
      <c r="BM5112"/>
      <c r="BN5112"/>
      <c r="BO5112"/>
    </row>
    <row r="5113" spans="1:67" ht="15" x14ac:dyDescent="0.25">
      <c r="A5113" s="245" t="s">
        <v>2037</v>
      </c>
      <c r="B5113" s="245" t="s">
        <v>2036</v>
      </c>
      <c r="C5113" s="245" t="s">
        <v>2314</v>
      </c>
      <c r="D5113" s="245" t="s">
        <v>2313</v>
      </c>
      <c r="E5113" s="246" t="s">
        <v>44</v>
      </c>
      <c r="F5113" s="245" t="s">
        <v>44</v>
      </c>
      <c r="G5113" s="245" t="s">
        <v>13223</v>
      </c>
      <c r="H5113" s="245" t="s">
        <v>13224</v>
      </c>
      <c r="I5113" s="245" t="s">
        <v>24</v>
      </c>
      <c r="J5113" s="245" t="s">
        <v>59</v>
      </c>
      <c r="K5113" s="246" t="s">
        <v>24994</v>
      </c>
      <c r="L5113" s="245" t="s">
        <v>568</v>
      </c>
      <c r="M5113"/>
      <c r="N5113"/>
      <c r="O5113"/>
      <c r="P5113"/>
      <c r="Q5113"/>
      <c r="R5113"/>
      <c r="S5113"/>
      <c r="T5113"/>
      <c r="U5113"/>
      <c r="V5113"/>
      <c r="W5113"/>
      <c r="X5113"/>
      <c r="Y5113"/>
      <c r="Z5113"/>
      <c r="AA5113"/>
      <c r="AB5113"/>
      <c r="AC5113"/>
      <c r="AD5113"/>
      <c r="AE5113"/>
      <c r="AF5113"/>
      <c r="AG5113"/>
      <c r="AH5113"/>
      <c r="AI5113"/>
      <c r="AJ5113"/>
      <c r="AK5113"/>
      <c r="AL5113"/>
      <c r="AM5113"/>
      <c r="AN5113"/>
      <c r="AO5113"/>
      <c r="AP5113"/>
      <c r="AQ5113"/>
      <c r="AR5113"/>
      <c r="AS5113"/>
      <c r="AT5113"/>
      <c r="AU5113"/>
      <c r="AV5113"/>
      <c r="AW5113"/>
      <c r="AX5113"/>
      <c r="AY5113"/>
      <c r="AZ5113"/>
      <c r="BA5113"/>
      <c r="BB5113"/>
      <c r="BC5113"/>
      <c r="BD5113"/>
      <c r="BE5113"/>
      <c r="BF5113"/>
      <c r="BG5113"/>
      <c r="BH5113"/>
      <c r="BI5113"/>
      <c r="BJ5113"/>
      <c r="BK5113"/>
      <c r="BL5113"/>
      <c r="BM5113"/>
      <c r="BN5113"/>
      <c r="BO5113"/>
    </row>
    <row r="5114" spans="1:67" ht="15" x14ac:dyDescent="0.25">
      <c r="A5114" s="245" t="s">
        <v>2037</v>
      </c>
      <c r="B5114" s="245" t="s">
        <v>2036</v>
      </c>
      <c r="C5114" s="245" t="s">
        <v>2314</v>
      </c>
      <c r="D5114" s="245" t="s">
        <v>2313</v>
      </c>
      <c r="E5114" s="246" t="s">
        <v>44</v>
      </c>
      <c r="F5114" s="245" t="s">
        <v>44</v>
      </c>
      <c r="G5114" s="245" t="s">
        <v>13225</v>
      </c>
      <c r="H5114" s="245" t="s">
        <v>13226</v>
      </c>
      <c r="I5114" s="245" t="s">
        <v>24</v>
      </c>
      <c r="J5114" s="245" t="s">
        <v>106</v>
      </c>
      <c r="K5114" s="246" t="s">
        <v>24018</v>
      </c>
      <c r="L5114" s="245" t="s">
        <v>568</v>
      </c>
      <c r="M5114"/>
      <c r="N5114"/>
      <c r="O5114"/>
      <c r="P5114"/>
      <c r="Q5114"/>
      <c r="R5114"/>
      <c r="S5114"/>
      <c r="T5114"/>
      <c r="U5114"/>
      <c r="V5114"/>
      <c r="W5114"/>
      <c r="X5114"/>
      <c r="Y5114"/>
      <c r="Z5114"/>
      <c r="AA5114"/>
      <c r="AB5114"/>
      <c r="AC5114"/>
      <c r="AD5114"/>
      <c r="AE5114"/>
      <c r="AF5114"/>
      <c r="AG5114"/>
      <c r="AH5114"/>
      <c r="AI5114"/>
      <c r="AJ5114"/>
      <c r="AK5114"/>
      <c r="AL5114"/>
      <c r="AM5114"/>
      <c r="AN5114"/>
      <c r="AO5114"/>
      <c r="AP5114"/>
      <c r="AQ5114"/>
      <c r="AR5114"/>
      <c r="AS5114"/>
      <c r="AT5114"/>
      <c r="AU5114"/>
      <c r="AV5114"/>
      <c r="AW5114"/>
      <c r="AX5114"/>
      <c r="AY5114"/>
      <c r="AZ5114"/>
      <c r="BA5114"/>
      <c r="BB5114"/>
      <c r="BC5114"/>
      <c r="BD5114"/>
      <c r="BE5114"/>
      <c r="BF5114"/>
      <c r="BG5114"/>
      <c r="BH5114"/>
      <c r="BI5114"/>
      <c r="BJ5114"/>
      <c r="BK5114"/>
      <c r="BL5114"/>
      <c r="BM5114"/>
      <c r="BN5114"/>
      <c r="BO5114"/>
    </row>
    <row r="5115" spans="1:67" ht="15" x14ac:dyDescent="0.25">
      <c r="A5115" s="245" t="s">
        <v>2037</v>
      </c>
      <c r="B5115" s="245" t="s">
        <v>2036</v>
      </c>
      <c r="C5115" s="245" t="s">
        <v>2314</v>
      </c>
      <c r="D5115" s="245" t="s">
        <v>2313</v>
      </c>
      <c r="E5115" s="246" t="s">
        <v>44</v>
      </c>
      <c r="F5115" s="245" t="s">
        <v>44</v>
      </c>
      <c r="G5115" s="245" t="s">
        <v>13227</v>
      </c>
      <c r="H5115" s="245" t="s">
        <v>13228</v>
      </c>
      <c r="I5115" s="245" t="s">
        <v>24</v>
      </c>
      <c r="J5115" s="245" t="s">
        <v>59</v>
      </c>
      <c r="K5115" s="246" t="s">
        <v>21358</v>
      </c>
      <c r="L5115" s="245" t="s">
        <v>568</v>
      </c>
      <c r="M5115"/>
      <c r="N5115"/>
      <c r="O5115"/>
      <c r="P5115"/>
      <c r="Q5115"/>
      <c r="R5115"/>
      <c r="S5115"/>
      <c r="T5115"/>
      <c r="U5115"/>
      <c r="V5115"/>
      <c r="W5115"/>
      <c r="X5115"/>
      <c r="Y5115"/>
      <c r="Z5115"/>
      <c r="AA5115"/>
      <c r="AB5115"/>
      <c r="AC5115"/>
      <c r="AD5115"/>
      <c r="AE5115"/>
      <c r="AF5115"/>
      <c r="AG5115"/>
      <c r="AH5115"/>
      <c r="AI5115"/>
      <c r="AJ5115"/>
      <c r="AK5115"/>
      <c r="AL5115"/>
      <c r="AM5115"/>
      <c r="AN5115"/>
      <c r="AO5115"/>
      <c r="AP5115"/>
      <c r="AQ5115"/>
      <c r="AR5115"/>
      <c r="AS5115"/>
      <c r="AT5115"/>
      <c r="AU5115"/>
      <c r="AV5115"/>
      <c r="AW5115"/>
      <c r="AX5115"/>
      <c r="AY5115"/>
      <c r="AZ5115"/>
      <c r="BA5115"/>
      <c r="BB5115"/>
      <c r="BC5115"/>
      <c r="BD5115"/>
      <c r="BE5115"/>
      <c r="BF5115"/>
      <c r="BG5115"/>
      <c r="BH5115"/>
      <c r="BI5115"/>
      <c r="BJ5115"/>
      <c r="BK5115"/>
      <c r="BL5115"/>
      <c r="BM5115"/>
      <c r="BN5115"/>
      <c r="BO5115"/>
    </row>
    <row r="5116" spans="1:67" ht="15" x14ac:dyDescent="0.25">
      <c r="A5116" s="245" t="s">
        <v>2037</v>
      </c>
      <c r="B5116" s="245" t="s">
        <v>2036</v>
      </c>
      <c r="C5116" s="245" t="s">
        <v>2314</v>
      </c>
      <c r="D5116" s="245" t="s">
        <v>2313</v>
      </c>
      <c r="E5116" s="246" t="s">
        <v>44</v>
      </c>
      <c r="F5116" s="245" t="s">
        <v>44</v>
      </c>
      <c r="G5116" s="245" t="s">
        <v>13229</v>
      </c>
      <c r="H5116" s="245" t="s">
        <v>13230</v>
      </c>
      <c r="I5116" s="245" t="s">
        <v>24</v>
      </c>
      <c r="J5116" s="245" t="s">
        <v>59</v>
      </c>
      <c r="K5116" s="246" t="s">
        <v>24995</v>
      </c>
      <c r="L5116" s="245" t="s">
        <v>568</v>
      </c>
      <c r="M5116"/>
      <c r="N5116"/>
      <c r="O5116"/>
      <c r="P5116"/>
      <c r="Q5116"/>
      <c r="R5116"/>
      <c r="S5116"/>
      <c r="T5116"/>
      <c r="U5116"/>
      <c r="V5116"/>
      <c r="W5116"/>
      <c r="X5116"/>
      <c r="Y5116"/>
      <c r="Z5116"/>
      <c r="AA5116"/>
      <c r="AB5116"/>
      <c r="AC5116"/>
      <c r="AD5116"/>
      <c r="AE5116"/>
      <c r="AF5116"/>
      <c r="AG5116"/>
      <c r="AH5116"/>
      <c r="AI5116"/>
      <c r="AJ5116"/>
      <c r="AK5116"/>
      <c r="AL5116"/>
      <c r="AM5116"/>
      <c r="AN5116"/>
      <c r="AO5116"/>
      <c r="AP5116"/>
      <c r="AQ5116"/>
      <c r="AR5116"/>
      <c r="AS5116"/>
      <c r="AT5116"/>
      <c r="AU5116"/>
      <c r="AV5116"/>
      <c r="AW5116"/>
      <c r="AX5116"/>
      <c r="AY5116"/>
      <c r="AZ5116"/>
      <c r="BA5116"/>
      <c r="BB5116"/>
      <c r="BC5116"/>
      <c r="BD5116"/>
      <c r="BE5116"/>
      <c r="BF5116"/>
      <c r="BG5116"/>
      <c r="BH5116"/>
      <c r="BI5116"/>
      <c r="BJ5116"/>
      <c r="BK5116"/>
      <c r="BL5116"/>
      <c r="BM5116"/>
      <c r="BN5116"/>
      <c r="BO5116"/>
    </row>
    <row r="5117" spans="1:67" ht="15" x14ac:dyDescent="0.25">
      <c r="A5117" s="245" t="s">
        <v>2037</v>
      </c>
      <c r="B5117" s="245" t="s">
        <v>2036</v>
      </c>
      <c r="C5117" s="245" t="s">
        <v>2314</v>
      </c>
      <c r="D5117" s="245" t="s">
        <v>2313</v>
      </c>
      <c r="E5117" s="246" t="s">
        <v>44</v>
      </c>
      <c r="F5117" s="245" t="s">
        <v>44</v>
      </c>
      <c r="G5117" s="245" t="s">
        <v>20662</v>
      </c>
      <c r="H5117" s="245" t="s">
        <v>20663</v>
      </c>
      <c r="I5117" s="245" t="s">
        <v>24</v>
      </c>
      <c r="J5117" s="245" t="s">
        <v>59</v>
      </c>
      <c r="K5117" s="246" t="s">
        <v>24996</v>
      </c>
      <c r="L5117" s="245" t="s">
        <v>568</v>
      </c>
      <c r="M5117"/>
      <c r="N5117"/>
      <c r="O5117"/>
      <c r="P5117"/>
      <c r="Q5117"/>
      <c r="R5117"/>
      <c r="S5117"/>
      <c r="T5117"/>
      <c r="U5117"/>
      <c r="V5117"/>
      <c r="W5117"/>
      <c r="X5117"/>
      <c r="Y5117"/>
      <c r="Z5117"/>
      <c r="AA5117"/>
      <c r="AB5117"/>
      <c r="AC5117"/>
      <c r="AD5117"/>
      <c r="AE5117"/>
      <c r="AF5117"/>
      <c r="AG5117"/>
      <c r="AH5117"/>
      <c r="AI5117"/>
      <c r="AJ5117"/>
      <c r="AK5117"/>
      <c r="AL5117"/>
      <c r="AM5117"/>
      <c r="AN5117"/>
      <c r="AO5117"/>
      <c r="AP5117"/>
      <c r="AQ5117"/>
      <c r="AR5117"/>
      <c r="AS5117"/>
      <c r="AT5117"/>
      <c r="AU5117"/>
      <c r="AV5117"/>
      <c r="AW5117"/>
      <c r="AX5117"/>
      <c r="AY5117"/>
      <c r="AZ5117"/>
      <c r="BA5117"/>
      <c r="BB5117"/>
      <c r="BC5117"/>
      <c r="BD5117"/>
      <c r="BE5117"/>
      <c r="BF5117"/>
      <c r="BG5117"/>
      <c r="BH5117"/>
      <c r="BI5117"/>
      <c r="BJ5117"/>
      <c r="BK5117"/>
      <c r="BL5117"/>
      <c r="BM5117"/>
      <c r="BN5117"/>
      <c r="BO5117"/>
    </row>
    <row r="5118" spans="1:67" ht="15" x14ac:dyDescent="0.25">
      <c r="A5118" s="245" t="s">
        <v>2037</v>
      </c>
      <c r="B5118" s="245" t="s">
        <v>2036</v>
      </c>
      <c r="C5118" s="245" t="s">
        <v>2314</v>
      </c>
      <c r="D5118" s="245" t="s">
        <v>2313</v>
      </c>
      <c r="E5118" s="246" t="s">
        <v>44</v>
      </c>
      <c r="F5118" s="245" t="s">
        <v>44</v>
      </c>
      <c r="G5118" s="245" t="s">
        <v>13231</v>
      </c>
      <c r="H5118" s="245" t="s">
        <v>13232</v>
      </c>
      <c r="I5118" s="245" t="s">
        <v>24</v>
      </c>
      <c r="J5118" s="245" t="s">
        <v>59</v>
      </c>
      <c r="K5118" s="246" t="s">
        <v>24997</v>
      </c>
      <c r="L5118" s="245" t="s">
        <v>568</v>
      </c>
      <c r="M5118"/>
      <c r="N5118"/>
      <c r="O5118"/>
      <c r="P5118"/>
      <c r="Q5118"/>
      <c r="R5118"/>
      <c r="S5118"/>
      <c r="T5118"/>
      <c r="U5118"/>
      <c r="V5118"/>
      <c r="W5118"/>
      <c r="X5118"/>
      <c r="Y5118"/>
      <c r="Z5118"/>
      <c r="AA5118"/>
      <c r="AB5118"/>
      <c r="AC5118"/>
      <c r="AD5118"/>
      <c r="AE5118"/>
      <c r="AF5118"/>
      <c r="AG5118"/>
      <c r="AH5118"/>
      <c r="AI5118"/>
      <c r="AJ5118"/>
      <c r="AK5118"/>
      <c r="AL5118"/>
      <c r="AM5118"/>
      <c r="AN5118"/>
      <c r="AO5118"/>
      <c r="AP5118"/>
      <c r="AQ5118"/>
      <c r="AR5118"/>
      <c r="AS5118"/>
      <c r="AT5118"/>
      <c r="AU5118"/>
      <c r="AV5118"/>
      <c r="AW5118"/>
      <c r="AX5118"/>
      <c r="AY5118"/>
      <c r="AZ5118"/>
      <c r="BA5118"/>
      <c r="BB5118"/>
      <c r="BC5118"/>
      <c r="BD5118"/>
      <c r="BE5118"/>
      <c r="BF5118"/>
      <c r="BG5118"/>
      <c r="BH5118"/>
      <c r="BI5118"/>
      <c r="BJ5118"/>
      <c r="BK5118"/>
      <c r="BL5118"/>
      <c r="BM5118"/>
      <c r="BN5118"/>
      <c r="BO5118"/>
    </row>
    <row r="5119" spans="1:67" ht="15" x14ac:dyDescent="0.25">
      <c r="A5119" s="245" t="s">
        <v>2037</v>
      </c>
      <c r="B5119" s="245" t="s">
        <v>2036</v>
      </c>
      <c r="C5119" s="245" t="s">
        <v>2314</v>
      </c>
      <c r="D5119" s="245" t="s">
        <v>2313</v>
      </c>
      <c r="E5119" s="246" t="s">
        <v>44</v>
      </c>
      <c r="F5119" s="245" t="s">
        <v>44</v>
      </c>
      <c r="G5119" s="245" t="s">
        <v>13233</v>
      </c>
      <c r="H5119" s="245" t="s">
        <v>13234</v>
      </c>
      <c r="I5119" s="245" t="s">
        <v>24</v>
      </c>
      <c r="J5119" s="245" t="s">
        <v>106</v>
      </c>
      <c r="K5119" s="246" t="s">
        <v>24991</v>
      </c>
      <c r="L5119" s="245" t="s">
        <v>568</v>
      </c>
      <c r="M5119"/>
      <c r="N5119"/>
      <c r="O5119"/>
      <c r="P5119"/>
      <c r="Q5119"/>
      <c r="R5119"/>
      <c r="S5119"/>
      <c r="T5119"/>
      <c r="U5119"/>
      <c r="V5119"/>
      <c r="W5119"/>
      <c r="X5119"/>
      <c r="Y5119"/>
      <c r="Z5119"/>
      <c r="AA5119"/>
      <c r="AB5119"/>
      <c r="AC5119"/>
      <c r="AD5119"/>
      <c r="AE5119"/>
      <c r="AF5119"/>
      <c r="AG5119"/>
      <c r="AH5119"/>
      <c r="AI5119"/>
      <c r="AJ5119"/>
      <c r="AK5119"/>
      <c r="AL5119"/>
      <c r="AM5119"/>
      <c r="AN5119"/>
      <c r="AO5119"/>
      <c r="AP5119"/>
      <c r="AQ5119"/>
      <c r="AR5119"/>
      <c r="AS5119"/>
      <c r="AT5119"/>
      <c r="AU5119"/>
      <c r="AV5119"/>
      <c r="AW5119"/>
      <c r="AX5119"/>
      <c r="AY5119"/>
      <c r="AZ5119"/>
      <c r="BA5119"/>
      <c r="BB5119"/>
      <c r="BC5119"/>
      <c r="BD5119"/>
      <c r="BE5119"/>
      <c r="BF5119"/>
      <c r="BG5119"/>
      <c r="BH5119"/>
      <c r="BI5119"/>
      <c r="BJ5119"/>
      <c r="BK5119"/>
      <c r="BL5119"/>
      <c r="BM5119"/>
      <c r="BN5119"/>
      <c r="BO5119"/>
    </row>
    <row r="5120" spans="1:67" ht="15" x14ac:dyDescent="0.25">
      <c r="A5120" s="245" t="s">
        <v>2037</v>
      </c>
      <c r="B5120" s="245" t="s">
        <v>2036</v>
      </c>
      <c r="C5120" s="245" t="s">
        <v>2314</v>
      </c>
      <c r="D5120" s="245" t="s">
        <v>2313</v>
      </c>
      <c r="E5120" s="246" t="s">
        <v>44</v>
      </c>
      <c r="F5120" s="245" t="s">
        <v>44</v>
      </c>
      <c r="G5120" s="245" t="s">
        <v>13235</v>
      </c>
      <c r="H5120" s="245" t="s">
        <v>13236</v>
      </c>
      <c r="I5120" s="245" t="s">
        <v>24</v>
      </c>
      <c r="J5120" s="245" t="s">
        <v>59</v>
      </c>
      <c r="K5120" s="246" t="s">
        <v>24882</v>
      </c>
      <c r="L5120" s="245" t="s">
        <v>568</v>
      </c>
      <c r="M5120"/>
      <c r="N5120"/>
      <c r="O5120"/>
      <c r="P5120"/>
      <c r="Q5120"/>
      <c r="R5120"/>
      <c r="S5120"/>
      <c r="T5120"/>
      <c r="U5120"/>
      <c r="V5120"/>
      <c r="W5120"/>
      <c r="X5120"/>
      <c r="Y5120"/>
      <c r="Z5120"/>
      <c r="AA5120"/>
      <c r="AB5120"/>
      <c r="AC5120"/>
      <c r="AD5120"/>
      <c r="AE5120"/>
      <c r="AF5120"/>
      <c r="AG5120"/>
      <c r="AH5120"/>
      <c r="AI5120"/>
      <c r="AJ5120"/>
      <c r="AK5120"/>
      <c r="AL5120"/>
      <c r="AM5120"/>
      <c r="AN5120"/>
      <c r="AO5120"/>
      <c r="AP5120"/>
      <c r="AQ5120"/>
      <c r="AR5120"/>
      <c r="AS5120"/>
      <c r="AT5120"/>
      <c r="AU5120"/>
      <c r="AV5120"/>
      <c r="AW5120"/>
      <c r="AX5120"/>
      <c r="AY5120"/>
      <c r="AZ5120"/>
      <c r="BA5120"/>
      <c r="BB5120"/>
      <c r="BC5120"/>
      <c r="BD5120"/>
      <c r="BE5120"/>
      <c r="BF5120"/>
      <c r="BG5120"/>
      <c r="BH5120"/>
      <c r="BI5120"/>
      <c r="BJ5120"/>
      <c r="BK5120"/>
      <c r="BL5120"/>
      <c r="BM5120"/>
      <c r="BN5120"/>
      <c r="BO5120"/>
    </row>
    <row r="5121" spans="1:67" ht="15" x14ac:dyDescent="0.25">
      <c r="A5121" s="245" t="s">
        <v>2037</v>
      </c>
      <c r="B5121" s="245" t="s">
        <v>2036</v>
      </c>
      <c r="C5121" s="245" t="s">
        <v>2314</v>
      </c>
      <c r="D5121" s="245" t="s">
        <v>2313</v>
      </c>
      <c r="E5121" s="246" t="s">
        <v>44</v>
      </c>
      <c r="F5121" s="245" t="s">
        <v>44</v>
      </c>
      <c r="G5121" s="245" t="s">
        <v>13238</v>
      </c>
      <c r="H5121" s="245" t="s">
        <v>13239</v>
      </c>
      <c r="I5121" s="245" t="s">
        <v>24</v>
      </c>
      <c r="J5121" s="245" t="s">
        <v>59</v>
      </c>
      <c r="K5121" s="246" t="s">
        <v>15089</v>
      </c>
      <c r="L5121" s="245" t="s">
        <v>568</v>
      </c>
      <c r="M5121"/>
      <c r="N5121"/>
      <c r="O5121"/>
      <c r="P5121"/>
      <c r="Q5121"/>
      <c r="R5121"/>
      <c r="S5121"/>
      <c r="T5121"/>
      <c r="U5121"/>
      <c r="V5121"/>
      <c r="W5121"/>
      <c r="X5121"/>
      <c r="Y5121"/>
      <c r="Z5121"/>
      <c r="AA5121"/>
      <c r="AB5121"/>
      <c r="AC5121"/>
      <c r="AD5121"/>
      <c r="AE5121"/>
      <c r="AF5121"/>
      <c r="AG5121"/>
      <c r="AH5121"/>
      <c r="AI5121"/>
      <c r="AJ5121"/>
      <c r="AK5121"/>
      <c r="AL5121"/>
      <c r="AM5121"/>
      <c r="AN5121"/>
      <c r="AO5121"/>
      <c r="AP5121"/>
      <c r="AQ5121"/>
      <c r="AR5121"/>
      <c r="AS5121"/>
      <c r="AT5121"/>
      <c r="AU5121"/>
      <c r="AV5121"/>
      <c r="AW5121"/>
      <c r="AX5121"/>
      <c r="AY5121"/>
      <c r="AZ5121"/>
      <c r="BA5121"/>
      <c r="BB5121"/>
      <c r="BC5121"/>
      <c r="BD5121"/>
      <c r="BE5121"/>
      <c r="BF5121"/>
      <c r="BG5121"/>
      <c r="BH5121"/>
      <c r="BI5121"/>
      <c r="BJ5121"/>
      <c r="BK5121"/>
      <c r="BL5121"/>
      <c r="BM5121"/>
      <c r="BN5121"/>
      <c r="BO5121"/>
    </row>
    <row r="5122" spans="1:67" ht="15" x14ac:dyDescent="0.25">
      <c r="A5122" s="245" t="s">
        <v>2037</v>
      </c>
      <c r="B5122" s="245" t="s">
        <v>2036</v>
      </c>
      <c r="C5122" s="245" t="s">
        <v>2314</v>
      </c>
      <c r="D5122" s="245" t="s">
        <v>2313</v>
      </c>
      <c r="E5122" s="246" t="s">
        <v>44</v>
      </c>
      <c r="F5122" s="245" t="s">
        <v>44</v>
      </c>
      <c r="G5122" s="245" t="s">
        <v>13240</v>
      </c>
      <c r="H5122" s="245" t="s">
        <v>13241</v>
      </c>
      <c r="I5122" s="245" t="s">
        <v>24</v>
      </c>
      <c r="J5122" s="245" t="s">
        <v>59</v>
      </c>
      <c r="K5122" s="246" t="s">
        <v>24998</v>
      </c>
      <c r="L5122" s="245" t="s">
        <v>568</v>
      </c>
      <c r="M5122"/>
      <c r="N5122"/>
      <c r="O5122"/>
      <c r="P5122"/>
      <c r="Q5122"/>
      <c r="R5122"/>
      <c r="S5122"/>
      <c r="T5122"/>
      <c r="U5122"/>
      <c r="V5122"/>
      <c r="W5122"/>
      <c r="X5122"/>
      <c r="Y5122"/>
      <c r="Z5122"/>
      <c r="AA5122"/>
      <c r="AB5122"/>
      <c r="AC5122"/>
      <c r="AD5122"/>
      <c r="AE5122"/>
      <c r="AF5122"/>
      <c r="AG5122"/>
      <c r="AH5122"/>
      <c r="AI5122"/>
      <c r="AJ5122"/>
      <c r="AK5122"/>
      <c r="AL5122"/>
      <c r="AM5122"/>
      <c r="AN5122"/>
      <c r="AO5122"/>
      <c r="AP5122"/>
      <c r="AQ5122"/>
      <c r="AR5122"/>
      <c r="AS5122"/>
      <c r="AT5122"/>
      <c r="AU5122"/>
      <c r="AV5122"/>
      <c r="AW5122"/>
      <c r="AX5122"/>
      <c r="AY5122"/>
      <c r="AZ5122"/>
      <c r="BA5122"/>
      <c r="BB5122"/>
      <c r="BC5122"/>
      <c r="BD5122"/>
      <c r="BE5122"/>
      <c r="BF5122"/>
      <c r="BG5122"/>
      <c r="BH5122"/>
      <c r="BI5122"/>
      <c r="BJ5122"/>
      <c r="BK5122"/>
      <c r="BL5122"/>
      <c r="BM5122"/>
      <c r="BN5122"/>
      <c r="BO5122"/>
    </row>
    <row r="5123" spans="1:67" ht="15" x14ac:dyDescent="0.25">
      <c r="A5123" s="245" t="s">
        <v>2037</v>
      </c>
      <c r="B5123" s="245" t="s">
        <v>2036</v>
      </c>
      <c r="C5123" s="245" t="s">
        <v>2314</v>
      </c>
      <c r="D5123" s="245" t="s">
        <v>2313</v>
      </c>
      <c r="E5123" s="246" t="s">
        <v>44</v>
      </c>
      <c r="F5123" s="245" t="s">
        <v>44</v>
      </c>
      <c r="G5123" s="245" t="s">
        <v>13242</v>
      </c>
      <c r="H5123" s="245" t="s">
        <v>13243</v>
      </c>
      <c r="I5123" s="245" t="s">
        <v>24</v>
      </c>
      <c r="J5123" s="245" t="s">
        <v>59</v>
      </c>
      <c r="K5123" s="246" t="s">
        <v>24999</v>
      </c>
      <c r="L5123" s="245" t="s">
        <v>568</v>
      </c>
      <c r="M5123"/>
      <c r="N5123"/>
      <c r="O5123"/>
      <c r="P5123"/>
      <c r="Q5123"/>
      <c r="R5123"/>
      <c r="S5123"/>
      <c r="T5123"/>
      <c r="U5123"/>
      <c r="V5123"/>
      <c r="W5123"/>
      <c r="X5123"/>
      <c r="Y5123"/>
      <c r="Z5123"/>
      <c r="AA5123"/>
      <c r="AB5123"/>
      <c r="AC5123"/>
      <c r="AD5123"/>
      <c r="AE5123"/>
      <c r="AF5123"/>
      <c r="AG5123"/>
      <c r="AH5123"/>
      <c r="AI5123"/>
      <c r="AJ5123"/>
      <c r="AK5123"/>
      <c r="AL5123"/>
      <c r="AM5123"/>
      <c r="AN5123"/>
      <c r="AO5123"/>
      <c r="AP5123"/>
      <c r="AQ5123"/>
      <c r="AR5123"/>
      <c r="AS5123"/>
      <c r="AT5123"/>
      <c r="AU5123"/>
      <c r="AV5123"/>
      <c r="AW5123"/>
      <c r="AX5123"/>
      <c r="AY5123"/>
      <c r="AZ5123"/>
      <c r="BA5123"/>
      <c r="BB5123"/>
      <c r="BC5123"/>
      <c r="BD5123"/>
      <c r="BE5123"/>
      <c r="BF5123"/>
      <c r="BG5123"/>
      <c r="BH5123"/>
      <c r="BI5123"/>
      <c r="BJ5123"/>
      <c r="BK5123"/>
      <c r="BL5123"/>
      <c r="BM5123"/>
      <c r="BN5123"/>
      <c r="BO5123"/>
    </row>
    <row r="5124" spans="1:67" ht="15" x14ac:dyDescent="0.25">
      <c r="A5124" s="245" t="s">
        <v>2037</v>
      </c>
      <c r="B5124" s="245" t="s">
        <v>2036</v>
      </c>
      <c r="C5124" s="245" t="s">
        <v>2314</v>
      </c>
      <c r="D5124" s="245" t="s">
        <v>2313</v>
      </c>
      <c r="E5124" s="246" t="s">
        <v>44</v>
      </c>
      <c r="F5124" s="245" t="s">
        <v>44</v>
      </c>
      <c r="G5124" s="245" t="s">
        <v>13244</v>
      </c>
      <c r="H5124" s="245" t="s">
        <v>13245</v>
      </c>
      <c r="I5124" s="245" t="s">
        <v>24</v>
      </c>
      <c r="J5124" s="245" t="s">
        <v>106</v>
      </c>
      <c r="K5124" s="246" t="s">
        <v>23953</v>
      </c>
      <c r="L5124" s="245" t="s">
        <v>568</v>
      </c>
      <c r="M5124"/>
      <c r="N5124"/>
      <c r="O5124"/>
      <c r="P5124"/>
      <c r="Q5124"/>
      <c r="R5124"/>
      <c r="S5124"/>
      <c r="T5124"/>
      <c r="U5124"/>
      <c r="V5124"/>
      <c r="W5124"/>
      <c r="X5124"/>
      <c r="Y5124"/>
      <c r="Z5124"/>
      <c r="AA5124"/>
      <c r="AB5124"/>
      <c r="AC5124"/>
      <c r="AD5124"/>
      <c r="AE5124"/>
      <c r="AF5124"/>
      <c r="AG5124"/>
      <c r="AH5124"/>
      <c r="AI5124"/>
      <c r="AJ5124"/>
      <c r="AK5124"/>
      <c r="AL5124"/>
      <c r="AM5124"/>
      <c r="AN5124"/>
      <c r="AO5124"/>
      <c r="AP5124"/>
      <c r="AQ5124"/>
      <c r="AR5124"/>
      <c r="AS5124"/>
      <c r="AT5124"/>
      <c r="AU5124"/>
      <c r="AV5124"/>
      <c r="AW5124"/>
      <c r="AX5124"/>
      <c r="AY5124"/>
      <c r="AZ5124"/>
      <c r="BA5124"/>
      <c r="BB5124"/>
      <c r="BC5124"/>
      <c r="BD5124"/>
      <c r="BE5124"/>
      <c r="BF5124"/>
      <c r="BG5124"/>
      <c r="BH5124"/>
      <c r="BI5124"/>
      <c r="BJ5124"/>
      <c r="BK5124"/>
      <c r="BL5124"/>
      <c r="BM5124"/>
      <c r="BN5124"/>
      <c r="BO5124"/>
    </row>
    <row r="5125" spans="1:67" ht="15" x14ac:dyDescent="0.25">
      <c r="A5125" s="245" t="s">
        <v>2037</v>
      </c>
      <c r="B5125" s="245" t="s">
        <v>2036</v>
      </c>
      <c r="C5125" s="245" t="s">
        <v>2314</v>
      </c>
      <c r="D5125" s="245" t="s">
        <v>2313</v>
      </c>
      <c r="E5125" s="246" t="s">
        <v>44</v>
      </c>
      <c r="F5125" s="245" t="s">
        <v>44</v>
      </c>
      <c r="G5125" s="245" t="s">
        <v>13246</v>
      </c>
      <c r="H5125" s="245" t="s">
        <v>13247</v>
      </c>
      <c r="I5125" s="245" t="s">
        <v>24</v>
      </c>
      <c r="J5125" s="245" t="s">
        <v>59</v>
      </c>
      <c r="K5125" s="246" t="s">
        <v>25000</v>
      </c>
      <c r="L5125" s="245" t="s">
        <v>568</v>
      </c>
      <c r="M5125"/>
      <c r="N5125"/>
      <c r="O5125"/>
      <c r="P5125"/>
      <c r="Q5125"/>
      <c r="R5125"/>
      <c r="S5125"/>
      <c r="T5125"/>
      <c r="U5125"/>
      <c r="V5125"/>
      <c r="W5125"/>
      <c r="X5125"/>
      <c r="Y5125"/>
      <c r="Z5125"/>
      <c r="AA5125"/>
      <c r="AB5125"/>
      <c r="AC5125"/>
      <c r="AD5125"/>
      <c r="AE5125"/>
      <c r="AF5125"/>
      <c r="AG5125"/>
      <c r="AH5125"/>
      <c r="AI5125"/>
      <c r="AJ5125"/>
      <c r="AK5125"/>
      <c r="AL5125"/>
      <c r="AM5125"/>
      <c r="AN5125"/>
      <c r="AO5125"/>
      <c r="AP5125"/>
      <c r="AQ5125"/>
      <c r="AR5125"/>
      <c r="AS5125"/>
      <c r="AT5125"/>
      <c r="AU5125"/>
      <c r="AV5125"/>
      <c r="AW5125"/>
      <c r="AX5125"/>
      <c r="AY5125"/>
      <c r="AZ5125"/>
      <c r="BA5125"/>
      <c r="BB5125"/>
      <c r="BC5125"/>
      <c r="BD5125"/>
      <c r="BE5125"/>
      <c r="BF5125"/>
      <c r="BG5125"/>
      <c r="BH5125"/>
      <c r="BI5125"/>
      <c r="BJ5125"/>
      <c r="BK5125"/>
      <c r="BL5125"/>
      <c r="BM5125"/>
      <c r="BN5125"/>
      <c r="BO5125"/>
    </row>
    <row r="5126" spans="1:67" ht="15" x14ac:dyDescent="0.25">
      <c r="A5126" s="245" t="s">
        <v>2037</v>
      </c>
      <c r="B5126" s="245" t="s">
        <v>2036</v>
      </c>
      <c r="C5126" s="245" t="s">
        <v>2314</v>
      </c>
      <c r="D5126" s="245" t="s">
        <v>2313</v>
      </c>
      <c r="E5126" s="246" t="s">
        <v>44</v>
      </c>
      <c r="F5126" s="245" t="s">
        <v>44</v>
      </c>
      <c r="G5126" s="245" t="s">
        <v>13248</v>
      </c>
      <c r="H5126" s="245" t="s">
        <v>13249</v>
      </c>
      <c r="I5126" s="245" t="s">
        <v>24</v>
      </c>
      <c r="J5126" s="245" t="s">
        <v>59</v>
      </c>
      <c r="K5126" s="246" t="s">
        <v>20128</v>
      </c>
      <c r="L5126" s="245" t="s">
        <v>568</v>
      </c>
      <c r="M5126"/>
      <c r="N5126"/>
      <c r="O5126"/>
      <c r="P5126"/>
      <c r="Q5126"/>
      <c r="R5126"/>
      <c r="S5126"/>
      <c r="T5126"/>
      <c r="U5126"/>
      <c r="V5126"/>
      <c r="W5126"/>
      <c r="X5126"/>
      <c r="Y5126"/>
      <c r="Z5126"/>
      <c r="AA5126"/>
      <c r="AB5126"/>
      <c r="AC5126"/>
      <c r="AD5126"/>
      <c r="AE5126"/>
      <c r="AF5126"/>
      <c r="AG5126"/>
      <c r="AH5126"/>
      <c r="AI5126"/>
      <c r="AJ5126"/>
      <c r="AK5126"/>
      <c r="AL5126"/>
      <c r="AM5126"/>
      <c r="AN5126"/>
      <c r="AO5126"/>
      <c r="AP5126"/>
      <c r="AQ5126"/>
      <c r="AR5126"/>
      <c r="AS5126"/>
      <c r="AT5126"/>
      <c r="AU5126"/>
      <c r="AV5126"/>
      <c r="AW5126"/>
      <c r="AX5126"/>
      <c r="AY5126"/>
      <c r="AZ5126"/>
      <c r="BA5126"/>
      <c r="BB5126"/>
      <c r="BC5126"/>
      <c r="BD5126"/>
      <c r="BE5126"/>
      <c r="BF5126"/>
      <c r="BG5126"/>
      <c r="BH5126"/>
      <c r="BI5126"/>
      <c r="BJ5126"/>
      <c r="BK5126"/>
      <c r="BL5126"/>
      <c r="BM5126"/>
      <c r="BN5126"/>
      <c r="BO5126"/>
    </row>
    <row r="5127" spans="1:67" ht="15" x14ac:dyDescent="0.25">
      <c r="A5127" s="245" t="s">
        <v>2037</v>
      </c>
      <c r="B5127" s="245" t="s">
        <v>2036</v>
      </c>
      <c r="C5127" s="245" t="s">
        <v>2314</v>
      </c>
      <c r="D5127" s="245" t="s">
        <v>2313</v>
      </c>
      <c r="E5127" s="246" t="s">
        <v>44</v>
      </c>
      <c r="F5127" s="245" t="s">
        <v>44</v>
      </c>
      <c r="G5127" s="245" t="s">
        <v>13250</v>
      </c>
      <c r="H5127" s="245" t="s">
        <v>13251</v>
      </c>
      <c r="I5127" s="245" t="s">
        <v>24</v>
      </c>
      <c r="J5127" s="245" t="s">
        <v>59</v>
      </c>
      <c r="K5127" s="246" t="s">
        <v>25001</v>
      </c>
      <c r="L5127" s="245" t="s">
        <v>568</v>
      </c>
      <c r="M5127"/>
      <c r="N5127"/>
      <c r="O5127"/>
      <c r="P5127"/>
      <c r="Q5127"/>
      <c r="R5127"/>
      <c r="S5127"/>
      <c r="T5127"/>
      <c r="U5127"/>
      <c r="V5127"/>
      <c r="W5127"/>
      <c r="X5127"/>
      <c r="Y5127"/>
      <c r="Z5127"/>
      <c r="AA5127"/>
      <c r="AB5127"/>
      <c r="AC5127"/>
      <c r="AD5127"/>
      <c r="AE5127"/>
      <c r="AF5127"/>
      <c r="AG5127"/>
      <c r="AH5127"/>
      <c r="AI5127"/>
      <c r="AJ5127"/>
      <c r="AK5127"/>
      <c r="AL5127"/>
      <c r="AM5127"/>
      <c r="AN5127"/>
      <c r="AO5127"/>
      <c r="AP5127"/>
      <c r="AQ5127"/>
      <c r="AR5127"/>
      <c r="AS5127"/>
      <c r="AT5127"/>
      <c r="AU5127"/>
      <c r="AV5127"/>
      <c r="AW5127"/>
      <c r="AX5127"/>
      <c r="AY5127"/>
      <c r="AZ5127"/>
      <c r="BA5127"/>
      <c r="BB5127"/>
      <c r="BC5127"/>
      <c r="BD5127"/>
      <c r="BE5127"/>
      <c r="BF5127"/>
      <c r="BG5127"/>
      <c r="BH5127"/>
      <c r="BI5127"/>
      <c r="BJ5127"/>
      <c r="BK5127"/>
      <c r="BL5127"/>
      <c r="BM5127"/>
      <c r="BN5127"/>
      <c r="BO5127"/>
    </row>
    <row r="5128" spans="1:67" ht="15" x14ac:dyDescent="0.25">
      <c r="A5128" s="245" t="s">
        <v>2037</v>
      </c>
      <c r="B5128" s="245" t="s">
        <v>2036</v>
      </c>
      <c r="C5128" s="245" t="s">
        <v>2314</v>
      </c>
      <c r="D5128" s="245" t="s">
        <v>2313</v>
      </c>
      <c r="E5128" s="246" t="s">
        <v>44</v>
      </c>
      <c r="F5128" s="245" t="s">
        <v>44</v>
      </c>
      <c r="G5128" s="245" t="s">
        <v>13252</v>
      </c>
      <c r="H5128" s="245" t="s">
        <v>13253</v>
      </c>
      <c r="I5128" s="245" t="s">
        <v>24</v>
      </c>
      <c r="J5128" s="245" t="s">
        <v>59</v>
      </c>
      <c r="K5128" s="246" t="s">
        <v>25002</v>
      </c>
      <c r="L5128" s="245" t="s">
        <v>568</v>
      </c>
      <c r="M5128"/>
      <c r="N5128"/>
      <c r="O5128"/>
      <c r="P5128"/>
      <c r="Q5128"/>
      <c r="R5128"/>
      <c r="S5128"/>
      <c r="T5128"/>
      <c r="U5128"/>
      <c r="V5128"/>
      <c r="W5128"/>
      <c r="X5128"/>
      <c r="Y5128"/>
      <c r="Z5128"/>
      <c r="AA5128"/>
      <c r="AB5128"/>
      <c r="AC5128"/>
      <c r="AD5128"/>
      <c r="AE5128"/>
      <c r="AF5128"/>
      <c r="AG5128"/>
      <c r="AH5128"/>
      <c r="AI5128"/>
      <c r="AJ5128"/>
      <c r="AK5128"/>
      <c r="AL5128"/>
      <c r="AM5128"/>
      <c r="AN5128"/>
      <c r="AO5128"/>
      <c r="AP5128"/>
      <c r="AQ5128"/>
      <c r="AR5128"/>
      <c r="AS5128"/>
      <c r="AT5128"/>
      <c r="AU5128"/>
      <c r="AV5128"/>
      <c r="AW5128"/>
      <c r="AX5128"/>
      <c r="AY5128"/>
      <c r="AZ5128"/>
      <c r="BA5128"/>
      <c r="BB5128"/>
      <c r="BC5128"/>
      <c r="BD5128"/>
      <c r="BE5128"/>
      <c r="BF5128"/>
      <c r="BG5128"/>
      <c r="BH5128"/>
      <c r="BI5128"/>
      <c r="BJ5128"/>
      <c r="BK5128"/>
      <c r="BL5128"/>
      <c r="BM5128"/>
      <c r="BN5128"/>
      <c r="BO5128"/>
    </row>
    <row r="5129" spans="1:67" ht="15" x14ac:dyDescent="0.25">
      <c r="A5129" s="245" t="s">
        <v>2037</v>
      </c>
      <c r="B5129" s="245" t="s">
        <v>2036</v>
      </c>
      <c r="C5129" s="245" t="s">
        <v>2314</v>
      </c>
      <c r="D5129" s="245" t="s">
        <v>2313</v>
      </c>
      <c r="E5129" s="246" t="s">
        <v>44</v>
      </c>
      <c r="F5129" s="245" t="s">
        <v>44</v>
      </c>
      <c r="G5129" s="245" t="s">
        <v>13254</v>
      </c>
      <c r="H5129" s="245" t="s">
        <v>13255</v>
      </c>
      <c r="I5129" s="245" t="s">
        <v>24</v>
      </c>
      <c r="J5129" s="245" t="s">
        <v>59</v>
      </c>
      <c r="K5129" s="246" t="s">
        <v>25003</v>
      </c>
      <c r="L5129" s="245" t="s">
        <v>568</v>
      </c>
      <c r="M5129"/>
      <c r="N5129"/>
      <c r="O5129"/>
      <c r="P5129"/>
      <c r="Q5129"/>
      <c r="R5129"/>
      <c r="S5129"/>
      <c r="T5129"/>
      <c r="U5129"/>
      <c r="V5129"/>
      <c r="W5129"/>
      <c r="X5129"/>
      <c r="Y5129"/>
      <c r="Z5129"/>
      <c r="AA5129"/>
      <c r="AB5129"/>
      <c r="AC5129"/>
      <c r="AD5129"/>
      <c r="AE5129"/>
      <c r="AF5129"/>
      <c r="AG5129"/>
      <c r="AH5129"/>
      <c r="AI5129"/>
      <c r="AJ5129"/>
      <c r="AK5129"/>
      <c r="AL5129"/>
      <c r="AM5129"/>
      <c r="AN5129"/>
      <c r="AO5129"/>
      <c r="AP5129"/>
      <c r="AQ5129"/>
      <c r="AR5129"/>
      <c r="AS5129"/>
      <c r="AT5129"/>
      <c r="AU5129"/>
      <c r="AV5129"/>
      <c r="AW5129"/>
      <c r="AX5129"/>
      <c r="AY5129"/>
      <c r="AZ5129"/>
      <c r="BA5129"/>
      <c r="BB5129"/>
      <c r="BC5129"/>
      <c r="BD5129"/>
      <c r="BE5129"/>
      <c r="BF5129"/>
      <c r="BG5129"/>
      <c r="BH5129"/>
      <c r="BI5129"/>
      <c r="BJ5129"/>
      <c r="BK5129"/>
      <c r="BL5129"/>
      <c r="BM5129"/>
      <c r="BN5129"/>
      <c r="BO5129"/>
    </row>
    <row r="5130" spans="1:67" ht="15" x14ac:dyDescent="0.25">
      <c r="A5130" s="245" t="s">
        <v>2037</v>
      </c>
      <c r="B5130" s="245" t="s">
        <v>2036</v>
      </c>
      <c r="C5130" s="245" t="s">
        <v>2314</v>
      </c>
      <c r="D5130" s="245" t="s">
        <v>2313</v>
      </c>
      <c r="E5130" s="246" t="s">
        <v>44</v>
      </c>
      <c r="F5130" s="245" t="s">
        <v>44</v>
      </c>
      <c r="G5130" s="245" t="s">
        <v>13256</v>
      </c>
      <c r="H5130" s="245" t="s">
        <v>13257</v>
      </c>
      <c r="I5130" s="245" t="s">
        <v>24</v>
      </c>
      <c r="J5130" s="245" t="s">
        <v>59</v>
      </c>
      <c r="K5130" s="246" t="s">
        <v>25004</v>
      </c>
      <c r="L5130" s="245" t="s">
        <v>568</v>
      </c>
      <c r="M5130"/>
      <c r="N5130"/>
      <c r="O5130"/>
      <c r="P5130"/>
      <c r="Q5130"/>
      <c r="R5130"/>
      <c r="S5130"/>
      <c r="T5130"/>
      <c r="U5130"/>
      <c r="V5130"/>
      <c r="W5130"/>
      <c r="X5130"/>
      <c r="Y5130"/>
      <c r="Z5130"/>
      <c r="AA5130"/>
      <c r="AB5130"/>
      <c r="AC5130"/>
      <c r="AD5130"/>
      <c r="AE5130"/>
      <c r="AF5130"/>
      <c r="AG5130"/>
      <c r="AH5130"/>
      <c r="AI5130"/>
      <c r="AJ5130"/>
      <c r="AK5130"/>
      <c r="AL5130"/>
      <c r="AM5130"/>
      <c r="AN5130"/>
      <c r="AO5130"/>
      <c r="AP5130"/>
      <c r="AQ5130"/>
      <c r="AR5130"/>
      <c r="AS5130"/>
      <c r="AT5130"/>
      <c r="AU5130"/>
      <c r="AV5130"/>
      <c r="AW5130"/>
      <c r="AX5130"/>
      <c r="AY5130"/>
      <c r="AZ5130"/>
      <c r="BA5130"/>
      <c r="BB5130"/>
      <c r="BC5130"/>
      <c r="BD5130"/>
      <c r="BE5130"/>
      <c r="BF5130"/>
      <c r="BG5130"/>
      <c r="BH5130"/>
      <c r="BI5130"/>
      <c r="BJ5130"/>
      <c r="BK5130"/>
      <c r="BL5130"/>
      <c r="BM5130"/>
      <c r="BN5130"/>
      <c r="BO5130"/>
    </row>
    <row r="5131" spans="1:67" ht="15" x14ac:dyDescent="0.25">
      <c r="A5131" s="245" t="s">
        <v>2037</v>
      </c>
      <c r="B5131" s="245" t="s">
        <v>2036</v>
      </c>
      <c r="C5131" s="245" t="s">
        <v>2314</v>
      </c>
      <c r="D5131" s="245" t="s">
        <v>2313</v>
      </c>
      <c r="E5131" s="246" t="s">
        <v>44</v>
      </c>
      <c r="F5131" s="245" t="s">
        <v>44</v>
      </c>
      <c r="G5131" s="245" t="s">
        <v>13258</v>
      </c>
      <c r="H5131" s="245" t="s">
        <v>13259</v>
      </c>
      <c r="I5131" s="245" t="s">
        <v>24</v>
      </c>
      <c r="J5131" s="245" t="s">
        <v>59</v>
      </c>
      <c r="K5131" s="246" t="s">
        <v>25005</v>
      </c>
      <c r="L5131" s="245" t="s">
        <v>568</v>
      </c>
      <c r="M5131"/>
      <c r="N5131"/>
      <c r="O5131"/>
      <c r="P5131"/>
      <c r="Q5131"/>
      <c r="R5131"/>
      <c r="S5131"/>
      <c r="T5131"/>
      <c r="U5131"/>
      <c r="V5131"/>
      <c r="W5131"/>
      <c r="X5131"/>
      <c r="Y5131"/>
      <c r="Z5131"/>
      <c r="AA5131"/>
      <c r="AB5131"/>
      <c r="AC5131"/>
      <c r="AD5131"/>
      <c r="AE5131"/>
      <c r="AF5131"/>
      <c r="AG5131"/>
      <c r="AH5131"/>
      <c r="AI5131"/>
      <c r="AJ5131"/>
      <c r="AK5131"/>
      <c r="AL5131"/>
      <c r="AM5131"/>
      <c r="AN5131"/>
      <c r="AO5131"/>
      <c r="AP5131"/>
      <c r="AQ5131"/>
      <c r="AR5131"/>
      <c r="AS5131"/>
      <c r="AT5131"/>
      <c r="AU5131"/>
      <c r="AV5131"/>
      <c r="AW5131"/>
      <c r="AX5131"/>
      <c r="AY5131"/>
      <c r="AZ5131"/>
      <c r="BA5131"/>
      <c r="BB5131"/>
      <c r="BC5131"/>
      <c r="BD5131"/>
      <c r="BE5131"/>
      <c r="BF5131"/>
      <c r="BG5131"/>
      <c r="BH5131"/>
      <c r="BI5131"/>
      <c r="BJ5131"/>
      <c r="BK5131"/>
      <c r="BL5131"/>
      <c r="BM5131"/>
      <c r="BN5131"/>
      <c r="BO5131"/>
    </row>
    <row r="5132" spans="1:67" ht="15" x14ac:dyDescent="0.25">
      <c r="A5132" s="245" t="s">
        <v>2037</v>
      </c>
      <c r="B5132" s="245" t="s">
        <v>2036</v>
      </c>
      <c r="C5132" s="245" t="s">
        <v>2314</v>
      </c>
      <c r="D5132" s="245" t="s">
        <v>2313</v>
      </c>
      <c r="E5132" s="246" t="s">
        <v>44</v>
      </c>
      <c r="F5132" s="245" t="s">
        <v>44</v>
      </c>
      <c r="G5132" s="245" t="s">
        <v>13260</v>
      </c>
      <c r="H5132" s="245" t="s">
        <v>13261</v>
      </c>
      <c r="I5132" s="245" t="s">
        <v>24</v>
      </c>
      <c r="J5132" s="245" t="s">
        <v>59</v>
      </c>
      <c r="K5132" s="246" t="s">
        <v>22892</v>
      </c>
      <c r="L5132" s="245" t="s">
        <v>568</v>
      </c>
      <c r="M5132"/>
      <c r="N5132"/>
      <c r="O5132"/>
      <c r="P5132"/>
      <c r="Q5132"/>
      <c r="R5132"/>
      <c r="S5132"/>
      <c r="T5132"/>
      <c r="U5132"/>
      <c r="V5132"/>
      <c r="W5132"/>
      <c r="X5132"/>
      <c r="Y5132"/>
      <c r="Z5132"/>
      <c r="AA5132"/>
      <c r="AB5132"/>
      <c r="AC5132"/>
      <c r="AD5132"/>
      <c r="AE5132"/>
      <c r="AF5132"/>
      <c r="AG5132"/>
      <c r="AH5132"/>
      <c r="AI5132"/>
      <c r="AJ5132"/>
      <c r="AK5132"/>
      <c r="AL5132"/>
      <c r="AM5132"/>
      <c r="AN5132"/>
      <c r="AO5132"/>
      <c r="AP5132"/>
      <c r="AQ5132"/>
      <c r="AR5132"/>
      <c r="AS5132"/>
      <c r="AT5132"/>
      <c r="AU5132"/>
      <c r="AV5132"/>
      <c r="AW5132"/>
      <c r="AX5132"/>
      <c r="AY5132"/>
      <c r="AZ5132"/>
      <c r="BA5132"/>
      <c r="BB5132"/>
      <c r="BC5132"/>
      <c r="BD5132"/>
      <c r="BE5132"/>
      <c r="BF5132"/>
      <c r="BG5132"/>
      <c r="BH5132"/>
      <c r="BI5132"/>
      <c r="BJ5132"/>
      <c r="BK5132"/>
      <c r="BL5132"/>
      <c r="BM5132"/>
      <c r="BN5132"/>
      <c r="BO5132"/>
    </row>
    <row r="5133" spans="1:67" ht="15" x14ac:dyDescent="0.25">
      <c r="A5133" s="245" t="s">
        <v>2037</v>
      </c>
      <c r="B5133" s="245" t="s">
        <v>2036</v>
      </c>
      <c r="C5133" s="245" t="s">
        <v>2314</v>
      </c>
      <c r="D5133" s="245" t="s">
        <v>2313</v>
      </c>
      <c r="E5133" s="246" t="s">
        <v>44</v>
      </c>
      <c r="F5133" s="245" t="s">
        <v>44</v>
      </c>
      <c r="G5133" s="245" t="s">
        <v>13262</v>
      </c>
      <c r="H5133" s="245" t="s">
        <v>13263</v>
      </c>
      <c r="I5133" s="245" t="s">
        <v>24</v>
      </c>
      <c r="J5133" s="245" t="s">
        <v>59</v>
      </c>
      <c r="K5133" s="246" t="s">
        <v>25006</v>
      </c>
      <c r="L5133" s="245" t="s">
        <v>568</v>
      </c>
      <c r="M5133"/>
      <c r="N5133"/>
      <c r="O5133"/>
      <c r="P5133"/>
      <c r="Q5133"/>
      <c r="R5133"/>
      <c r="S5133"/>
      <c r="T5133"/>
      <c r="U5133"/>
      <c r="V5133"/>
      <c r="W5133"/>
      <c r="X5133"/>
      <c r="Y5133"/>
      <c r="Z5133"/>
      <c r="AA5133"/>
      <c r="AB5133"/>
      <c r="AC5133"/>
      <c r="AD5133"/>
      <c r="AE5133"/>
      <c r="AF5133"/>
      <c r="AG5133"/>
      <c r="AH5133"/>
      <c r="AI5133"/>
      <c r="AJ5133"/>
      <c r="AK5133"/>
      <c r="AL5133"/>
      <c r="AM5133"/>
      <c r="AN5133"/>
      <c r="AO5133"/>
      <c r="AP5133"/>
      <c r="AQ5133"/>
      <c r="AR5133"/>
      <c r="AS5133"/>
      <c r="AT5133"/>
      <c r="AU5133"/>
      <c r="AV5133"/>
      <c r="AW5133"/>
      <c r="AX5133"/>
      <c r="AY5133"/>
      <c r="AZ5133"/>
      <c r="BA5133"/>
      <c r="BB5133"/>
      <c r="BC5133"/>
      <c r="BD5133"/>
      <c r="BE5133"/>
      <c r="BF5133"/>
      <c r="BG5133"/>
      <c r="BH5133"/>
      <c r="BI5133"/>
      <c r="BJ5133"/>
      <c r="BK5133"/>
      <c r="BL5133"/>
      <c r="BM5133"/>
      <c r="BN5133"/>
      <c r="BO5133"/>
    </row>
    <row r="5134" spans="1:67" ht="15" x14ac:dyDescent="0.25">
      <c r="A5134" s="245" t="s">
        <v>2037</v>
      </c>
      <c r="B5134" s="245" t="s">
        <v>2036</v>
      </c>
      <c r="C5134" s="245" t="s">
        <v>2314</v>
      </c>
      <c r="D5134" s="245" t="s">
        <v>2313</v>
      </c>
      <c r="E5134" s="246" t="s">
        <v>44</v>
      </c>
      <c r="F5134" s="245" t="s">
        <v>44</v>
      </c>
      <c r="G5134" s="245" t="s">
        <v>13264</v>
      </c>
      <c r="H5134" s="245" t="s">
        <v>13265</v>
      </c>
      <c r="I5134" s="245" t="s">
        <v>24</v>
      </c>
      <c r="J5134" s="245" t="s">
        <v>59</v>
      </c>
      <c r="K5134" s="246" t="s">
        <v>11045</v>
      </c>
      <c r="L5134" s="245" t="s">
        <v>568</v>
      </c>
      <c r="M5134"/>
      <c r="N5134"/>
      <c r="O5134"/>
      <c r="P5134"/>
      <c r="Q5134"/>
      <c r="R5134"/>
      <c r="S5134"/>
      <c r="T5134"/>
      <c r="U5134"/>
      <c r="V5134"/>
      <c r="W5134"/>
      <c r="X5134"/>
      <c r="Y5134"/>
      <c r="Z5134"/>
      <c r="AA5134"/>
      <c r="AB5134"/>
      <c r="AC5134"/>
      <c r="AD5134"/>
      <c r="AE5134"/>
      <c r="AF5134"/>
      <c r="AG5134"/>
      <c r="AH5134"/>
      <c r="AI5134"/>
      <c r="AJ5134"/>
      <c r="AK5134"/>
      <c r="AL5134"/>
      <c r="AM5134"/>
      <c r="AN5134"/>
      <c r="AO5134"/>
      <c r="AP5134"/>
      <c r="AQ5134"/>
      <c r="AR5134"/>
      <c r="AS5134"/>
      <c r="AT5134"/>
      <c r="AU5134"/>
      <c r="AV5134"/>
      <c r="AW5134"/>
      <c r="AX5134"/>
      <c r="AY5134"/>
      <c r="AZ5134"/>
      <c r="BA5134"/>
      <c r="BB5134"/>
      <c r="BC5134"/>
      <c r="BD5134"/>
      <c r="BE5134"/>
      <c r="BF5134"/>
      <c r="BG5134"/>
      <c r="BH5134"/>
      <c r="BI5134"/>
      <c r="BJ5134"/>
      <c r="BK5134"/>
      <c r="BL5134"/>
      <c r="BM5134"/>
      <c r="BN5134"/>
      <c r="BO5134"/>
    </row>
    <row r="5135" spans="1:67" ht="15" x14ac:dyDescent="0.25">
      <c r="A5135" s="245" t="s">
        <v>2037</v>
      </c>
      <c r="B5135" s="245" t="s">
        <v>2036</v>
      </c>
      <c r="C5135" s="245" t="s">
        <v>2314</v>
      </c>
      <c r="D5135" s="245" t="s">
        <v>2313</v>
      </c>
      <c r="E5135" s="246" t="s">
        <v>44</v>
      </c>
      <c r="F5135" s="245" t="s">
        <v>44</v>
      </c>
      <c r="G5135" s="245" t="s">
        <v>13266</v>
      </c>
      <c r="H5135" s="245" t="s">
        <v>13267</v>
      </c>
      <c r="I5135" s="245" t="s">
        <v>24</v>
      </c>
      <c r="J5135" s="245" t="s">
        <v>59</v>
      </c>
      <c r="K5135" s="246" t="s">
        <v>25007</v>
      </c>
      <c r="L5135" s="245" t="s">
        <v>568</v>
      </c>
      <c r="M5135"/>
      <c r="N5135"/>
      <c r="O5135"/>
      <c r="P5135"/>
      <c r="Q5135"/>
      <c r="R5135"/>
      <c r="S5135"/>
      <c r="T5135"/>
      <c r="U5135"/>
      <c r="V5135"/>
      <c r="W5135"/>
      <c r="X5135"/>
      <c r="Y5135"/>
      <c r="Z5135"/>
      <c r="AA5135"/>
      <c r="AB5135"/>
      <c r="AC5135"/>
      <c r="AD5135"/>
      <c r="AE5135"/>
      <c r="AF5135"/>
      <c r="AG5135"/>
      <c r="AH5135"/>
      <c r="AI5135"/>
      <c r="AJ5135"/>
      <c r="AK5135"/>
      <c r="AL5135"/>
      <c r="AM5135"/>
      <c r="AN5135"/>
      <c r="AO5135"/>
      <c r="AP5135"/>
      <c r="AQ5135"/>
      <c r="AR5135"/>
      <c r="AS5135"/>
      <c r="AT5135"/>
      <c r="AU5135"/>
      <c r="AV5135"/>
      <c r="AW5135"/>
      <c r="AX5135"/>
      <c r="AY5135"/>
      <c r="AZ5135"/>
      <c r="BA5135"/>
      <c r="BB5135"/>
      <c r="BC5135"/>
      <c r="BD5135"/>
      <c r="BE5135"/>
      <c r="BF5135"/>
      <c r="BG5135"/>
      <c r="BH5135"/>
      <c r="BI5135"/>
      <c r="BJ5135"/>
      <c r="BK5135"/>
      <c r="BL5135"/>
      <c r="BM5135"/>
      <c r="BN5135"/>
      <c r="BO5135"/>
    </row>
    <row r="5136" spans="1:67" ht="15" x14ac:dyDescent="0.25">
      <c r="A5136" s="245" t="s">
        <v>2037</v>
      </c>
      <c r="B5136" s="245" t="s">
        <v>2036</v>
      </c>
      <c r="C5136" s="245" t="s">
        <v>2314</v>
      </c>
      <c r="D5136" s="245" t="s">
        <v>2313</v>
      </c>
      <c r="E5136" s="246" t="s">
        <v>44</v>
      </c>
      <c r="F5136" s="245" t="s">
        <v>44</v>
      </c>
      <c r="G5136" s="245" t="s">
        <v>13268</v>
      </c>
      <c r="H5136" s="245" t="s">
        <v>13269</v>
      </c>
      <c r="I5136" s="245" t="s">
        <v>24</v>
      </c>
      <c r="J5136" s="245" t="s">
        <v>59</v>
      </c>
      <c r="K5136" s="246" t="s">
        <v>25008</v>
      </c>
      <c r="L5136" s="245" t="s">
        <v>568</v>
      </c>
      <c r="M5136"/>
      <c r="N5136"/>
      <c r="O5136"/>
      <c r="P5136"/>
      <c r="Q5136"/>
      <c r="R5136"/>
      <c r="S5136"/>
      <c r="T5136"/>
      <c r="U5136"/>
      <c r="V5136"/>
      <c r="W5136"/>
      <c r="X5136"/>
      <c r="Y5136"/>
      <c r="Z5136"/>
      <c r="AA5136"/>
      <c r="AB5136"/>
      <c r="AC5136"/>
      <c r="AD5136"/>
      <c r="AE5136"/>
      <c r="AF5136"/>
      <c r="AG5136"/>
      <c r="AH5136"/>
      <c r="AI5136"/>
      <c r="AJ5136"/>
      <c r="AK5136"/>
      <c r="AL5136"/>
      <c r="AM5136"/>
      <c r="AN5136"/>
      <c r="AO5136"/>
      <c r="AP5136"/>
      <c r="AQ5136"/>
      <c r="AR5136"/>
      <c r="AS5136"/>
      <c r="AT5136"/>
      <c r="AU5136"/>
      <c r="AV5136"/>
      <c r="AW5136"/>
      <c r="AX5136"/>
      <c r="AY5136"/>
      <c r="AZ5136"/>
      <c r="BA5136"/>
      <c r="BB5136"/>
      <c r="BC5136"/>
      <c r="BD5136"/>
      <c r="BE5136"/>
      <c r="BF5136"/>
      <c r="BG5136"/>
      <c r="BH5136"/>
      <c r="BI5136"/>
      <c r="BJ5136"/>
      <c r="BK5136"/>
      <c r="BL5136"/>
      <c r="BM5136"/>
      <c r="BN5136"/>
      <c r="BO5136"/>
    </row>
    <row r="5137" spans="1:67" ht="15" x14ac:dyDescent="0.25">
      <c r="A5137" s="245" t="s">
        <v>2037</v>
      </c>
      <c r="B5137" s="245" t="s">
        <v>2036</v>
      </c>
      <c r="C5137" s="245" t="s">
        <v>2314</v>
      </c>
      <c r="D5137" s="245" t="s">
        <v>2313</v>
      </c>
      <c r="E5137" s="246" t="s">
        <v>44</v>
      </c>
      <c r="F5137" s="245" t="s">
        <v>44</v>
      </c>
      <c r="G5137" s="245" t="s">
        <v>13270</v>
      </c>
      <c r="H5137" s="245" t="s">
        <v>13271</v>
      </c>
      <c r="I5137" s="245" t="s">
        <v>24</v>
      </c>
      <c r="J5137" s="245" t="s">
        <v>59</v>
      </c>
      <c r="K5137" s="246" t="s">
        <v>25009</v>
      </c>
      <c r="L5137" s="245" t="s">
        <v>568</v>
      </c>
      <c r="M5137"/>
      <c r="N5137"/>
      <c r="O5137"/>
      <c r="P5137"/>
      <c r="Q5137"/>
      <c r="R5137"/>
      <c r="S5137"/>
      <c r="T5137"/>
      <c r="U5137"/>
      <c r="V5137"/>
      <c r="W5137"/>
      <c r="X5137"/>
      <c r="Y5137"/>
      <c r="Z5137"/>
      <c r="AA5137"/>
      <c r="AB5137"/>
      <c r="AC5137"/>
      <c r="AD5137"/>
      <c r="AE5137"/>
      <c r="AF5137"/>
      <c r="AG5137"/>
      <c r="AH5137"/>
      <c r="AI5137"/>
      <c r="AJ5137"/>
      <c r="AK5137"/>
      <c r="AL5137"/>
      <c r="AM5137"/>
      <c r="AN5137"/>
      <c r="AO5137"/>
      <c r="AP5137"/>
      <c r="AQ5137"/>
      <c r="AR5137"/>
      <c r="AS5137"/>
      <c r="AT5137"/>
      <c r="AU5137"/>
      <c r="AV5137"/>
      <c r="AW5137"/>
      <c r="AX5137"/>
      <c r="AY5137"/>
      <c r="AZ5137"/>
      <c r="BA5137"/>
      <c r="BB5137"/>
      <c r="BC5137"/>
      <c r="BD5137"/>
      <c r="BE5137"/>
      <c r="BF5137"/>
      <c r="BG5137"/>
      <c r="BH5137"/>
      <c r="BI5137"/>
      <c r="BJ5137"/>
      <c r="BK5137"/>
      <c r="BL5137"/>
      <c r="BM5137"/>
      <c r="BN5137"/>
      <c r="BO5137"/>
    </row>
    <row r="5138" spans="1:67" ht="15" x14ac:dyDescent="0.25">
      <c r="A5138" s="245" t="s">
        <v>2037</v>
      </c>
      <c r="B5138" s="245" t="s">
        <v>2036</v>
      </c>
      <c r="C5138" s="245" t="s">
        <v>2314</v>
      </c>
      <c r="D5138" s="245" t="s">
        <v>2313</v>
      </c>
      <c r="E5138" s="246" t="s">
        <v>44</v>
      </c>
      <c r="F5138" s="245" t="s">
        <v>44</v>
      </c>
      <c r="G5138" s="245" t="s">
        <v>13272</v>
      </c>
      <c r="H5138" s="245" t="s">
        <v>13273</v>
      </c>
      <c r="I5138" s="245" t="s">
        <v>24</v>
      </c>
      <c r="J5138" s="245" t="s">
        <v>59</v>
      </c>
      <c r="K5138" s="246" t="s">
        <v>25004</v>
      </c>
      <c r="L5138" s="245" t="s">
        <v>568</v>
      </c>
      <c r="M5138"/>
      <c r="N5138"/>
      <c r="O5138"/>
      <c r="P5138"/>
      <c r="Q5138"/>
      <c r="R5138"/>
      <c r="S5138"/>
      <c r="T5138"/>
      <c r="U5138"/>
      <c r="V5138"/>
      <c r="W5138"/>
      <c r="X5138"/>
      <c r="Y5138"/>
      <c r="Z5138"/>
      <c r="AA5138"/>
      <c r="AB5138"/>
      <c r="AC5138"/>
      <c r="AD5138"/>
      <c r="AE5138"/>
      <c r="AF5138"/>
      <c r="AG5138"/>
      <c r="AH5138"/>
      <c r="AI5138"/>
      <c r="AJ5138"/>
      <c r="AK5138"/>
      <c r="AL5138"/>
      <c r="AM5138"/>
      <c r="AN5138"/>
      <c r="AO5138"/>
      <c r="AP5138"/>
      <c r="AQ5138"/>
      <c r="AR5138"/>
      <c r="AS5138"/>
      <c r="AT5138"/>
      <c r="AU5138"/>
      <c r="AV5138"/>
      <c r="AW5138"/>
      <c r="AX5138"/>
      <c r="AY5138"/>
      <c r="AZ5138"/>
      <c r="BA5138"/>
      <c r="BB5138"/>
      <c r="BC5138"/>
      <c r="BD5138"/>
      <c r="BE5138"/>
      <c r="BF5138"/>
      <c r="BG5138"/>
      <c r="BH5138"/>
      <c r="BI5138"/>
      <c r="BJ5138"/>
      <c r="BK5138"/>
      <c r="BL5138"/>
      <c r="BM5138"/>
      <c r="BN5138"/>
      <c r="BO5138"/>
    </row>
    <row r="5139" spans="1:67" ht="15" x14ac:dyDescent="0.25">
      <c r="A5139" s="245" t="s">
        <v>2037</v>
      </c>
      <c r="B5139" s="245" t="s">
        <v>2036</v>
      </c>
      <c r="C5139" s="245" t="s">
        <v>2314</v>
      </c>
      <c r="D5139" s="245" t="s">
        <v>2313</v>
      </c>
      <c r="E5139" s="246" t="s">
        <v>44</v>
      </c>
      <c r="F5139" s="245" t="s">
        <v>44</v>
      </c>
      <c r="G5139" s="245" t="s">
        <v>13274</v>
      </c>
      <c r="H5139" s="245" t="s">
        <v>13275</v>
      </c>
      <c r="I5139" s="245" t="s">
        <v>24</v>
      </c>
      <c r="J5139" s="245" t="s">
        <v>59</v>
      </c>
      <c r="K5139" s="246" t="s">
        <v>25010</v>
      </c>
      <c r="L5139" s="245" t="s">
        <v>568</v>
      </c>
      <c r="M5139"/>
      <c r="N5139"/>
      <c r="O5139"/>
      <c r="P5139"/>
      <c r="Q5139"/>
      <c r="R5139"/>
      <c r="S5139"/>
      <c r="T5139"/>
      <c r="U5139"/>
      <c r="V5139"/>
      <c r="W5139"/>
      <c r="X5139"/>
      <c r="Y5139"/>
      <c r="Z5139"/>
      <c r="AA5139"/>
      <c r="AB5139"/>
      <c r="AC5139"/>
      <c r="AD5139"/>
      <c r="AE5139"/>
      <c r="AF5139"/>
      <c r="AG5139"/>
      <c r="AH5139"/>
      <c r="AI5139"/>
      <c r="AJ5139"/>
      <c r="AK5139"/>
      <c r="AL5139"/>
      <c r="AM5139"/>
      <c r="AN5139"/>
      <c r="AO5139"/>
      <c r="AP5139"/>
      <c r="AQ5139"/>
      <c r="AR5139"/>
      <c r="AS5139"/>
      <c r="AT5139"/>
      <c r="AU5139"/>
      <c r="AV5139"/>
      <c r="AW5139"/>
      <c r="AX5139"/>
      <c r="AY5139"/>
      <c r="AZ5139"/>
      <c r="BA5139"/>
      <c r="BB5139"/>
      <c r="BC5139"/>
      <c r="BD5139"/>
      <c r="BE5139"/>
      <c r="BF5139"/>
      <c r="BG5139"/>
      <c r="BH5139"/>
      <c r="BI5139"/>
      <c r="BJ5139"/>
      <c r="BK5139"/>
      <c r="BL5139"/>
      <c r="BM5139"/>
      <c r="BN5139"/>
      <c r="BO5139"/>
    </row>
    <row r="5140" spans="1:67" ht="15" x14ac:dyDescent="0.25">
      <c r="A5140" s="245" t="s">
        <v>2037</v>
      </c>
      <c r="B5140" s="245" t="s">
        <v>2036</v>
      </c>
      <c r="C5140" s="245" t="s">
        <v>2314</v>
      </c>
      <c r="D5140" s="245" t="s">
        <v>2313</v>
      </c>
      <c r="E5140" s="246" t="s">
        <v>44</v>
      </c>
      <c r="F5140" s="245" t="s">
        <v>44</v>
      </c>
      <c r="G5140" s="245" t="s">
        <v>13276</v>
      </c>
      <c r="H5140" s="245" t="s">
        <v>13277</v>
      </c>
      <c r="I5140" s="245" t="s">
        <v>24</v>
      </c>
      <c r="J5140" s="245" t="s">
        <v>59</v>
      </c>
      <c r="K5140" s="246" t="s">
        <v>25011</v>
      </c>
      <c r="L5140" s="245" t="s">
        <v>568</v>
      </c>
      <c r="M5140"/>
      <c r="N5140"/>
      <c r="O5140"/>
      <c r="P5140"/>
      <c r="Q5140"/>
      <c r="R5140"/>
      <c r="S5140"/>
      <c r="T5140"/>
      <c r="U5140"/>
      <c r="V5140"/>
      <c r="W5140"/>
      <c r="X5140"/>
      <c r="Y5140"/>
      <c r="Z5140"/>
      <c r="AA5140"/>
      <c r="AB5140"/>
      <c r="AC5140"/>
      <c r="AD5140"/>
      <c r="AE5140"/>
      <c r="AF5140"/>
      <c r="AG5140"/>
      <c r="AH5140"/>
      <c r="AI5140"/>
      <c r="AJ5140"/>
      <c r="AK5140"/>
      <c r="AL5140"/>
      <c r="AM5140"/>
      <c r="AN5140"/>
      <c r="AO5140"/>
      <c r="AP5140"/>
      <c r="AQ5140"/>
      <c r="AR5140"/>
      <c r="AS5140"/>
      <c r="AT5140"/>
      <c r="AU5140"/>
      <c r="AV5140"/>
      <c r="AW5140"/>
      <c r="AX5140"/>
      <c r="AY5140"/>
      <c r="AZ5140"/>
      <c r="BA5140"/>
      <c r="BB5140"/>
      <c r="BC5140"/>
      <c r="BD5140"/>
      <c r="BE5140"/>
      <c r="BF5140"/>
      <c r="BG5140"/>
      <c r="BH5140"/>
      <c r="BI5140"/>
      <c r="BJ5140"/>
      <c r="BK5140"/>
      <c r="BL5140"/>
      <c r="BM5140"/>
      <c r="BN5140"/>
      <c r="BO5140"/>
    </row>
    <row r="5141" spans="1:67" ht="15" x14ac:dyDescent="0.25">
      <c r="A5141" s="245" t="s">
        <v>2037</v>
      </c>
      <c r="B5141" s="245" t="s">
        <v>2036</v>
      </c>
      <c r="C5141" s="245" t="s">
        <v>2268</v>
      </c>
      <c r="D5141" s="245" t="s">
        <v>2267</v>
      </c>
      <c r="E5141" s="246" t="s">
        <v>44</v>
      </c>
      <c r="F5141" s="245" t="s">
        <v>44</v>
      </c>
      <c r="G5141" s="245" t="s">
        <v>2310</v>
      </c>
      <c r="H5141" s="245" t="s">
        <v>20682</v>
      </c>
      <c r="I5141" s="245" t="s">
        <v>24</v>
      </c>
      <c r="J5141" s="245" t="s">
        <v>569</v>
      </c>
      <c r="K5141" s="246" t="s">
        <v>25012</v>
      </c>
      <c r="L5141" s="245" t="s">
        <v>568</v>
      </c>
      <c r="M5141"/>
      <c r="N5141"/>
      <c r="O5141"/>
      <c r="P5141"/>
      <c r="Q5141"/>
      <c r="R5141"/>
      <c r="S5141"/>
      <c r="T5141"/>
      <c r="U5141"/>
      <c r="V5141"/>
      <c r="W5141"/>
      <c r="X5141"/>
      <c r="Y5141"/>
      <c r="Z5141"/>
      <c r="AA5141"/>
      <c r="AB5141"/>
      <c r="AC5141"/>
      <c r="AD5141"/>
      <c r="AE5141"/>
      <c r="AF5141"/>
      <c r="AG5141"/>
      <c r="AH5141"/>
      <c r="AI5141"/>
      <c r="AJ5141"/>
      <c r="AK5141"/>
      <c r="AL5141"/>
      <c r="AM5141"/>
      <c r="AN5141"/>
      <c r="AO5141"/>
      <c r="AP5141"/>
      <c r="AQ5141"/>
      <c r="AR5141"/>
      <c r="AS5141"/>
      <c r="AT5141"/>
      <c r="AU5141"/>
      <c r="AV5141"/>
      <c r="AW5141"/>
      <c r="AX5141"/>
      <c r="AY5141"/>
      <c r="AZ5141"/>
      <c r="BA5141"/>
      <c r="BB5141"/>
      <c r="BC5141"/>
      <c r="BD5141"/>
      <c r="BE5141"/>
      <c r="BF5141"/>
      <c r="BG5141"/>
      <c r="BH5141"/>
      <c r="BI5141"/>
      <c r="BJ5141"/>
      <c r="BK5141"/>
      <c r="BL5141"/>
      <c r="BM5141"/>
      <c r="BN5141"/>
      <c r="BO5141"/>
    </row>
    <row r="5142" spans="1:67" ht="15" x14ac:dyDescent="0.25">
      <c r="A5142" s="245" t="s">
        <v>2037</v>
      </c>
      <c r="B5142" s="245" t="s">
        <v>2036</v>
      </c>
      <c r="C5142" s="245" t="s">
        <v>2268</v>
      </c>
      <c r="D5142" s="245" t="s">
        <v>2267</v>
      </c>
      <c r="E5142" s="246" t="s">
        <v>44</v>
      </c>
      <c r="F5142" s="245" t="s">
        <v>44</v>
      </c>
      <c r="G5142" s="245" t="s">
        <v>2309</v>
      </c>
      <c r="H5142" s="245" t="s">
        <v>20684</v>
      </c>
      <c r="I5142" s="245" t="s">
        <v>24</v>
      </c>
      <c r="J5142" s="245" t="s">
        <v>569</v>
      </c>
      <c r="K5142" s="246" t="s">
        <v>25013</v>
      </c>
      <c r="L5142" s="245" t="s">
        <v>568</v>
      </c>
      <c r="M5142"/>
      <c r="N5142"/>
      <c r="O5142"/>
      <c r="P5142"/>
      <c r="Q5142"/>
      <c r="R5142"/>
      <c r="S5142"/>
      <c r="T5142"/>
      <c r="U5142"/>
      <c r="V5142"/>
      <c r="W5142"/>
      <c r="X5142"/>
      <c r="Y5142"/>
      <c r="Z5142"/>
      <c r="AA5142"/>
      <c r="AB5142"/>
      <c r="AC5142"/>
      <c r="AD5142"/>
      <c r="AE5142"/>
      <c r="AF5142"/>
      <c r="AG5142"/>
      <c r="AH5142"/>
      <c r="AI5142"/>
      <c r="AJ5142"/>
      <c r="AK5142"/>
      <c r="AL5142"/>
      <c r="AM5142"/>
      <c r="AN5142"/>
      <c r="AO5142"/>
      <c r="AP5142"/>
      <c r="AQ5142"/>
      <c r="AR5142"/>
      <c r="AS5142"/>
      <c r="AT5142"/>
      <c r="AU5142"/>
      <c r="AV5142"/>
      <c r="AW5142"/>
      <c r="AX5142"/>
      <c r="AY5142"/>
      <c r="AZ5142"/>
      <c r="BA5142"/>
      <c r="BB5142"/>
      <c r="BC5142"/>
      <c r="BD5142"/>
      <c r="BE5142"/>
      <c r="BF5142"/>
      <c r="BG5142"/>
      <c r="BH5142"/>
      <c r="BI5142"/>
      <c r="BJ5142"/>
      <c r="BK5142"/>
      <c r="BL5142"/>
      <c r="BM5142"/>
      <c r="BN5142"/>
      <c r="BO5142"/>
    </row>
    <row r="5143" spans="1:67" ht="15" x14ac:dyDescent="0.25">
      <c r="A5143" s="245" t="s">
        <v>2037</v>
      </c>
      <c r="B5143" s="245" t="s">
        <v>2036</v>
      </c>
      <c r="C5143" s="245" t="s">
        <v>2268</v>
      </c>
      <c r="D5143" s="245" t="s">
        <v>2267</v>
      </c>
      <c r="E5143" s="246" t="s">
        <v>44</v>
      </c>
      <c r="F5143" s="245" t="s">
        <v>44</v>
      </c>
      <c r="G5143" s="245" t="s">
        <v>2308</v>
      </c>
      <c r="H5143" s="245" t="s">
        <v>20686</v>
      </c>
      <c r="I5143" s="245" t="s">
        <v>24</v>
      </c>
      <c r="J5143" s="245" t="s">
        <v>569</v>
      </c>
      <c r="K5143" s="246" t="s">
        <v>25014</v>
      </c>
      <c r="L5143" s="245" t="s">
        <v>568</v>
      </c>
      <c r="M5143"/>
      <c r="N5143"/>
      <c r="O5143"/>
      <c r="P5143"/>
      <c r="Q5143"/>
      <c r="R5143"/>
      <c r="S5143"/>
      <c r="T5143"/>
      <c r="U5143"/>
      <c r="V5143"/>
      <c r="W5143"/>
      <c r="X5143"/>
      <c r="Y5143"/>
      <c r="Z5143"/>
      <c r="AA5143"/>
      <c r="AB5143"/>
      <c r="AC5143"/>
      <c r="AD5143"/>
      <c r="AE5143"/>
      <c r="AF5143"/>
      <c r="AG5143"/>
      <c r="AH5143"/>
      <c r="AI5143"/>
      <c r="AJ5143"/>
      <c r="AK5143"/>
      <c r="AL5143"/>
      <c r="AM5143"/>
      <c r="AN5143"/>
      <c r="AO5143"/>
      <c r="AP5143"/>
      <c r="AQ5143"/>
      <c r="AR5143"/>
      <c r="AS5143"/>
      <c r="AT5143"/>
      <c r="AU5143"/>
      <c r="AV5143"/>
      <c r="AW5143"/>
      <c r="AX5143"/>
      <c r="AY5143"/>
      <c r="AZ5143"/>
      <c r="BA5143"/>
      <c r="BB5143"/>
      <c r="BC5143"/>
      <c r="BD5143"/>
      <c r="BE5143"/>
      <c r="BF5143"/>
      <c r="BG5143"/>
      <c r="BH5143"/>
      <c r="BI5143"/>
      <c r="BJ5143"/>
      <c r="BK5143"/>
      <c r="BL5143"/>
      <c r="BM5143"/>
      <c r="BN5143"/>
      <c r="BO5143"/>
    </row>
    <row r="5144" spans="1:67" ht="15" x14ac:dyDescent="0.25">
      <c r="A5144" s="245" t="s">
        <v>2037</v>
      </c>
      <c r="B5144" s="245" t="s">
        <v>2036</v>
      </c>
      <c r="C5144" s="245" t="s">
        <v>2268</v>
      </c>
      <c r="D5144" s="245" t="s">
        <v>2267</v>
      </c>
      <c r="E5144" s="246" t="s">
        <v>44</v>
      </c>
      <c r="F5144" s="245" t="s">
        <v>44</v>
      </c>
      <c r="G5144" s="245" t="s">
        <v>2307</v>
      </c>
      <c r="H5144" s="245" t="s">
        <v>20688</v>
      </c>
      <c r="I5144" s="245" t="s">
        <v>24</v>
      </c>
      <c r="J5144" s="245" t="s">
        <v>569</v>
      </c>
      <c r="K5144" s="246" t="s">
        <v>25015</v>
      </c>
      <c r="L5144" s="245" t="s">
        <v>568</v>
      </c>
      <c r="M5144"/>
      <c r="N5144"/>
      <c r="O5144"/>
      <c r="P5144"/>
      <c r="Q5144"/>
      <c r="R5144"/>
      <c r="S5144"/>
      <c r="T5144"/>
      <c r="U5144"/>
      <c r="V5144"/>
      <c r="W5144"/>
      <c r="X5144"/>
      <c r="Y5144"/>
      <c r="Z5144"/>
      <c r="AA5144"/>
      <c r="AB5144"/>
      <c r="AC5144"/>
      <c r="AD5144"/>
      <c r="AE5144"/>
      <c r="AF5144"/>
      <c r="AG5144"/>
      <c r="AH5144"/>
      <c r="AI5144"/>
      <c r="AJ5144"/>
      <c r="AK5144"/>
      <c r="AL5144"/>
      <c r="AM5144"/>
      <c r="AN5144"/>
      <c r="AO5144"/>
      <c r="AP5144"/>
      <c r="AQ5144"/>
      <c r="AR5144"/>
      <c r="AS5144"/>
      <c r="AT5144"/>
      <c r="AU5144"/>
      <c r="AV5144"/>
      <c r="AW5144"/>
      <c r="AX5144"/>
      <c r="AY5144"/>
      <c r="AZ5144"/>
      <c r="BA5144"/>
      <c r="BB5144"/>
      <c r="BC5144"/>
      <c r="BD5144"/>
      <c r="BE5144"/>
      <c r="BF5144"/>
      <c r="BG5144"/>
      <c r="BH5144"/>
      <c r="BI5144"/>
      <c r="BJ5144"/>
      <c r="BK5144"/>
      <c r="BL5144"/>
      <c r="BM5144"/>
      <c r="BN5144"/>
      <c r="BO5144"/>
    </row>
    <row r="5145" spans="1:67" ht="15" x14ac:dyDescent="0.25">
      <c r="A5145" s="245" t="s">
        <v>2037</v>
      </c>
      <c r="B5145" s="245" t="s">
        <v>2036</v>
      </c>
      <c r="C5145" s="245" t="s">
        <v>2268</v>
      </c>
      <c r="D5145" s="245" t="s">
        <v>2267</v>
      </c>
      <c r="E5145" s="246" t="s">
        <v>44</v>
      </c>
      <c r="F5145" s="245" t="s">
        <v>44</v>
      </c>
      <c r="G5145" s="245" t="s">
        <v>2306</v>
      </c>
      <c r="H5145" s="245" t="s">
        <v>20690</v>
      </c>
      <c r="I5145" s="245" t="s">
        <v>24</v>
      </c>
      <c r="J5145" s="245" t="s">
        <v>569</v>
      </c>
      <c r="K5145" s="246" t="s">
        <v>25016</v>
      </c>
      <c r="L5145" s="245" t="s">
        <v>568</v>
      </c>
      <c r="M5145"/>
      <c r="N5145"/>
      <c r="O5145"/>
      <c r="P5145"/>
      <c r="Q5145"/>
      <c r="R5145"/>
      <c r="S5145"/>
      <c r="T5145"/>
      <c r="U5145"/>
      <c r="V5145"/>
      <c r="W5145"/>
      <c r="X5145"/>
      <c r="Y5145"/>
      <c r="Z5145"/>
      <c r="AA5145"/>
      <c r="AB5145"/>
      <c r="AC5145"/>
      <c r="AD5145"/>
      <c r="AE5145"/>
      <c r="AF5145"/>
      <c r="AG5145"/>
      <c r="AH5145"/>
      <c r="AI5145"/>
      <c r="AJ5145"/>
      <c r="AK5145"/>
      <c r="AL5145"/>
      <c r="AM5145"/>
      <c r="AN5145"/>
      <c r="AO5145"/>
      <c r="AP5145"/>
      <c r="AQ5145"/>
      <c r="AR5145"/>
      <c r="AS5145"/>
      <c r="AT5145"/>
      <c r="AU5145"/>
      <c r="AV5145"/>
      <c r="AW5145"/>
      <c r="AX5145"/>
      <c r="AY5145"/>
      <c r="AZ5145"/>
      <c r="BA5145"/>
      <c r="BB5145"/>
      <c r="BC5145"/>
      <c r="BD5145"/>
      <c r="BE5145"/>
      <c r="BF5145"/>
      <c r="BG5145"/>
      <c r="BH5145"/>
      <c r="BI5145"/>
      <c r="BJ5145"/>
      <c r="BK5145"/>
      <c r="BL5145"/>
      <c r="BM5145"/>
      <c r="BN5145"/>
      <c r="BO5145"/>
    </row>
    <row r="5146" spans="1:67" ht="15" x14ac:dyDescent="0.25">
      <c r="A5146" s="245" t="s">
        <v>2037</v>
      </c>
      <c r="B5146" s="245" t="s">
        <v>2036</v>
      </c>
      <c r="C5146" s="245" t="s">
        <v>2268</v>
      </c>
      <c r="D5146" s="245" t="s">
        <v>2267</v>
      </c>
      <c r="E5146" s="246" t="s">
        <v>44</v>
      </c>
      <c r="F5146" s="245" t="s">
        <v>44</v>
      </c>
      <c r="G5146" s="245" t="s">
        <v>2305</v>
      </c>
      <c r="H5146" s="245" t="s">
        <v>20692</v>
      </c>
      <c r="I5146" s="245" t="s">
        <v>24</v>
      </c>
      <c r="J5146" s="245" t="s">
        <v>569</v>
      </c>
      <c r="K5146" s="246" t="s">
        <v>25017</v>
      </c>
      <c r="L5146" s="245" t="s">
        <v>568</v>
      </c>
      <c r="M5146"/>
      <c r="N5146"/>
      <c r="O5146"/>
      <c r="P5146"/>
      <c r="Q5146"/>
      <c r="R5146"/>
      <c r="S5146"/>
      <c r="T5146"/>
      <c r="U5146"/>
      <c r="V5146"/>
      <c r="W5146"/>
      <c r="X5146"/>
      <c r="Y5146"/>
      <c r="Z5146"/>
      <c r="AA5146"/>
      <c r="AB5146"/>
      <c r="AC5146"/>
      <c r="AD5146"/>
      <c r="AE5146"/>
      <c r="AF5146"/>
      <c r="AG5146"/>
      <c r="AH5146"/>
      <c r="AI5146"/>
      <c r="AJ5146"/>
      <c r="AK5146"/>
      <c r="AL5146"/>
      <c r="AM5146"/>
      <c r="AN5146"/>
      <c r="AO5146"/>
      <c r="AP5146"/>
      <c r="AQ5146"/>
      <c r="AR5146"/>
      <c r="AS5146"/>
      <c r="AT5146"/>
      <c r="AU5146"/>
      <c r="AV5146"/>
      <c r="AW5146"/>
      <c r="AX5146"/>
      <c r="AY5146"/>
      <c r="AZ5146"/>
      <c r="BA5146"/>
      <c r="BB5146"/>
      <c r="BC5146"/>
      <c r="BD5146"/>
      <c r="BE5146"/>
      <c r="BF5146"/>
      <c r="BG5146"/>
      <c r="BH5146"/>
      <c r="BI5146"/>
      <c r="BJ5146"/>
      <c r="BK5146"/>
      <c r="BL5146"/>
      <c r="BM5146"/>
      <c r="BN5146"/>
      <c r="BO5146"/>
    </row>
    <row r="5147" spans="1:67" ht="15" x14ac:dyDescent="0.25">
      <c r="A5147" s="245" t="s">
        <v>2037</v>
      </c>
      <c r="B5147" s="245" t="s">
        <v>2036</v>
      </c>
      <c r="C5147" s="245" t="s">
        <v>2268</v>
      </c>
      <c r="D5147" s="245" t="s">
        <v>2267</v>
      </c>
      <c r="E5147" s="246" t="s">
        <v>44</v>
      </c>
      <c r="F5147" s="245" t="s">
        <v>44</v>
      </c>
      <c r="G5147" s="245" t="s">
        <v>13278</v>
      </c>
      <c r="H5147" s="245" t="s">
        <v>20694</v>
      </c>
      <c r="I5147" s="245" t="s">
        <v>24</v>
      </c>
      <c r="J5147" s="245" t="s">
        <v>569</v>
      </c>
      <c r="K5147" s="246" t="s">
        <v>25018</v>
      </c>
      <c r="L5147" s="245" t="s">
        <v>568</v>
      </c>
      <c r="M5147"/>
      <c r="N5147"/>
      <c r="O5147"/>
      <c r="P5147"/>
      <c r="Q5147"/>
      <c r="R5147"/>
      <c r="S5147"/>
      <c r="T5147"/>
      <c r="U5147"/>
      <c r="V5147"/>
      <c r="W5147"/>
      <c r="X5147"/>
      <c r="Y5147"/>
      <c r="Z5147"/>
      <c r="AA5147"/>
      <c r="AB5147"/>
      <c r="AC5147"/>
      <c r="AD5147"/>
      <c r="AE5147"/>
      <c r="AF5147"/>
      <c r="AG5147"/>
      <c r="AH5147"/>
      <c r="AI5147"/>
      <c r="AJ5147"/>
      <c r="AK5147"/>
      <c r="AL5147"/>
      <c r="AM5147"/>
      <c r="AN5147"/>
      <c r="AO5147"/>
      <c r="AP5147"/>
      <c r="AQ5147"/>
      <c r="AR5147"/>
      <c r="AS5147"/>
      <c r="AT5147"/>
      <c r="AU5147"/>
      <c r="AV5147"/>
      <c r="AW5147"/>
      <c r="AX5147"/>
      <c r="AY5147"/>
      <c r="AZ5147"/>
      <c r="BA5147"/>
      <c r="BB5147"/>
      <c r="BC5147"/>
      <c r="BD5147"/>
      <c r="BE5147"/>
      <c r="BF5147"/>
      <c r="BG5147"/>
      <c r="BH5147"/>
      <c r="BI5147"/>
      <c r="BJ5147"/>
      <c r="BK5147"/>
      <c r="BL5147"/>
      <c r="BM5147"/>
      <c r="BN5147"/>
      <c r="BO5147"/>
    </row>
    <row r="5148" spans="1:67" ht="15" x14ac:dyDescent="0.25">
      <c r="A5148" s="245" t="s">
        <v>2037</v>
      </c>
      <c r="B5148" s="245" t="s">
        <v>2036</v>
      </c>
      <c r="C5148" s="245" t="s">
        <v>2268</v>
      </c>
      <c r="D5148" s="245" t="s">
        <v>2267</v>
      </c>
      <c r="E5148" s="246" t="s">
        <v>44</v>
      </c>
      <c r="F5148" s="245" t="s">
        <v>44</v>
      </c>
      <c r="G5148" s="245" t="s">
        <v>13279</v>
      </c>
      <c r="H5148" s="245" t="s">
        <v>20696</v>
      </c>
      <c r="I5148" s="245" t="s">
        <v>24</v>
      </c>
      <c r="J5148" s="245" t="s">
        <v>569</v>
      </c>
      <c r="K5148" s="246" t="s">
        <v>25019</v>
      </c>
      <c r="L5148" s="245" t="s">
        <v>568</v>
      </c>
      <c r="M5148"/>
      <c r="N5148"/>
      <c r="O5148"/>
      <c r="P5148"/>
      <c r="Q5148"/>
      <c r="R5148"/>
      <c r="S5148"/>
      <c r="T5148"/>
      <c r="U5148"/>
      <c r="V5148"/>
      <c r="W5148"/>
      <c r="X5148"/>
      <c r="Y5148"/>
      <c r="Z5148"/>
      <c r="AA5148"/>
      <c r="AB5148"/>
      <c r="AC5148"/>
      <c r="AD5148"/>
      <c r="AE5148"/>
      <c r="AF5148"/>
      <c r="AG5148"/>
      <c r="AH5148"/>
      <c r="AI5148"/>
      <c r="AJ5148"/>
      <c r="AK5148"/>
      <c r="AL5148"/>
      <c r="AM5148"/>
      <c r="AN5148"/>
      <c r="AO5148"/>
      <c r="AP5148"/>
      <c r="AQ5148"/>
      <c r="AR5148"/>
      <c r="AS5148"/>
      <c r="AT5148"/>
      <c r="AU5148"/>
      <c r="AV5148"/>
      <c r="AW5148"/>
      <c r="AX5148"/>
      <c r="AY5148"/>
      <c r="AZ5148"/>
      <c r="BA5148"/>
      <c r="BB5148"/>
      <c r="BC5148"/>
      <c r="BD5148"/>
      <c r="BE5148"/>
      <c r="BF5148"/>
      <c r="BG5148"/>
      <c r="BH5148"/>
      <c r="BI5148"/>
      <c r="BJ5148"/>
      <c r="BK5148"/>
      <c r="BL5148"/>
      <c r="BM5148"/>
      <c r="BN5148"/>
      <c r="BO5148"/>
    </row>
    <row r="5149" spans="1:67" ht="15" x14ac:dyDescent="0.25">
      <c r="A5149" s="245" t="s">
        <v>2037</v>
      </c>
      <c r="B5149" s="245" t="s">
        <v>2036</v>
      </c>
      <c r="C5149" s="245" t="s">
        <v>2268</v>
      </c>
      <c r="D5149" s="245" t="s">
        <v>2267</v>
      </c>
      <c r="E5149" s="246" t="s">
        <v>44</v>
      </c>
      <c r="F5149" s="245" t="s">
        <v>44</v>
      </c>
      <c r="G5149" s="245" t="s">
        <v>13280</v>
      </c>
      <c r="H5149" s="245" t="s">
        <v>20698</v>
      </c>
      <c r="I5149" s="245" t="s">
        <v>24</v>
      </c>
      <c r="J5149" s="245" t="s">
        <v>569</v>
      </c>
      <c r="K5149" s="246" t="s">
        <v>25020</v>
      </c>
      <c r="L5149" s="245" t="s">
        <v>568</v>
      </c>
      <c r="M5149"/>
      <c r="N5149"/>
      <c r="O5149"/>
      <c r="P5149"/>
      <c r="Q5149"/>
      <c r="R5149"/>
      <c r="S5149"/>
      <c r="T5149"/>
      <c r="U5149"/>
      <c r="V5149"/>
      <c r="W5149"/>
      <c r="X5149"/>
      <c r="Y5149"/>
      <c r="Z5149"/>
      <c r="AA5149"/>
      <c r="AB5149"/>
      <c r="AC5149"/>
      <c r="AD5149"/>
      <c r="AE5149"/>
      <c r="AF5149"/>
      <c r="AG5149"/>
      <c r="AH5149"/>
      <c r="AI5149"/>
      <c r="AJ5149"/>
      <c r="AK5149"/>
      <c r="AL5149"/>
      <c r="AM5149"/>
      <c r="AN5149"/>
      <c r="AO5149"/>
      <c r="AP5149"/>
      <c r="AQ5149"/>
      <c r="AR5149"/>
      <c r="AS5149"/>
      <c r="AT5149"/>
      <c r="AU5149"/>
      <c r="AV5149"/>
      <c r="AW5149"/>
      <c r="AX5149"/>
      <c r="AY5149"/>
      <c r="AZ5149"/>
      <c r="BA5149"/>
      <c r="BB5149"/>
      <c r="BC5149"/>
      <c r="BD5149"/>
      <c r="BE5149"/>
      <c r="BF5149"/>
      <c r="BG5149"/>
      <c r="BH5149"/>
      <c r="BI5149"/>
      <c r="BJ5149"/>
      <c r="BK5149"/>
      <c r="BL5149"/>
      <c r="BM5149"/>
      <c r="BN5149"/>
      <c r="BO5149"/>
    </row>
    <row r="5150" spans="1:67" ht="15" x14ac:dyDescent="0.25">
      <c r="A5150" s="245" t="s">
        <v>2037</v>
      </c>
      <c r="B5150" s="245" t="s">
        <v>2036</v>
      </c>
      <c r="C5150" s="245" t="s">
        <v>2268</v>
      </c>
      <c r="D5150" s="245" t="s">
        <v>2267</v>
      </c>
      <c r="E5150" s="246" t="s">
        <v>44</v>
      </c>
      <c r="F5150" s="245" t="s">
        <v>44</v>
      </c>
      <c r="G5150" s="245" t="s">
        <v>13281</v>
      </c>
      <c r="H5150" s="245" t="s">
        <v>20700</v>
      </c>
      <c r="I5150" s="245" t="s">
        <v>24</v>
      </c>
      <c r="J5150" s="245" t="s">
        <v>569</v>
      </c>
      <c r="K5150" s="246" t="s">
        <v>25021</v>
      </c>
      <c r="L5150" s="245" t="s">
        <v>568</v>
      </c>
      <c r="M5150"/>
      <c r="N5150"/>
      <c r="O5150"/>
      <c r="P5150"/>
      <c r="Q5150"/>
      <c r="R5150"/>
      <c r="S5150"/>
      <c r="T5150"/>
      <c r="U5150"/>
      <c r="V5150"/>
      <c r="W5150"/>
      <c r="X5150"/>
      <c r="Y5150"/>
      <c r="Z5150"/>
      <c r="AA5150"/>
      <c r="AB5150"/>
      <c r="AC5150"/>
      <c r="AD5150"/>
      <c r="AE5150"/>
      <c r="AF5150"/>
      <c r="AG5150"/>
      <c r="AH5150"/>
      <c r="AI5150"/>
      <c r="AJ5150"/>
      <c r="AK5150"/>
      <c r="AL5150"/>
      <c r="AM5150"/>
      <c r="AN5150"/>
      <c r="AO5150"/>
      <c r="AP5150"/>
      <c r="AQ5150"/>
      <c r="AR5150"/>
      <c r="AS5150"/>
      <c r="AT5150"/>
      <c r="AU5150"/>
      <c r="AV5150"/>
      <c r="AW5150"/>
      <c r="AX5150"/>
      <c r="AY5150"/>
      <c r="AZ5150"/>
      <c r="BA5150"/>
      <c r="BB5150"/>
      <c r="BC5150"/>
      <c r="BD5150"/>
      <c r="BE5150"/>
      <c r="BF5150"/>
      <c r="BG5150"/>
      <c r="BH5150"/>
      <c r="BI5150"/>
      <c r="BJ5150"/>
      <c r="BK5150"/>
      <c r="BL5150"/>
      <c r="BM5150"/>
      <c r="BN5150"/>
      <c r="BO5150"/>
    </row>
    <row r="5151" spans="1:67" ht="15" x14ac:dyDescent="0.25">
      <c r="A5151" s="245" t="s">
        <v>2037</v>
      </c>
      <c r="B5151" s="245" t="s">
        <v>2036</v>
      </c>
      <c r="C5151" s="245" t="s">
        <v>2268</v>
      </c>
      <c r="D5151" s="245" t="s">
        <v>2267</v>
      </c>
      <c r="E5151" s="246" t="s">
        <v>44</v>
      </c>
      <c r="F5151" s="245" t="s">
        <v>44</v>
      </c>
      <c r="G5151" s="245" t="s">
        <v>13282</v>
      </c>
      <c r="H5151" s="245" t="s">
        <v>20702</v>
      </c>
      <c r="I5151" s="245" t="s">
        <v>24</v>
      </c>
      <c r="J5151" s="245" t="s">
        <v>569</v>
      </c>
      <c r="K5151" s="246" t="s">
        <v>25022</v>
      </c>
      <c r="L5151" s="245" t="s">
        <v>568</v>
      </c>
      <c r="M5151"/>
      <c r="N5151"/>
      <c r="O5151"/>
      <c r="P5151"/>
      <c r="Q5151"/>
      <c r="R5151"/>
      <c r="S5151"/>
      <c r="T5151"/>
      <c r="U5151"/>
      <c r="V5151"/>
      <c r="W5151"/>
      <c r="X5151"/>
      <c r="Y5151"/>
      <c r="Z5151"/>
      <c r="AA5151"/>
      <c r="AB5151"/>
      <c r="AC5151"/>
      <c r="AD5151"/>
      <c r="AE5151"/>
      <c r="AF5151"/>
      <c r="AG5151"/>
      <c r="AH5151"/>
      <c r="AI5151"/>
      <c r="AJ5151"/>
      <c r="AK5151"/>
      <c r="AL5151"/>
      <c r="AM5151"/>
      <c r="AN5151"/>
      <c r="AO5151"/>
      <c r="AP5151"/>
      <c r="AQ5151"/>
      <c r="AR5151"/>
      <c r="AS5151"/>
      <c r="AT5151"/>
      <c r="AU5151"/>
      <c r="AV5151"/>
      <c r="AW5151"/>
      <c r="AX5151"/>
      <c r="AY5151"/>
      <c r="AZ5151"/>
      <c r="BA5151"/>
      <c r="BB5151"/>
      <c r="BC5151"/>
      <c r="BD5151"/>
      <c r="BE5151"/>
      <c r="BF5151"/>
      <c r="BG5151"/>
      <c r="BH5151"/>
      <c r="BI5151"/>
      <c r="BJ5151"/>
      <c r="BK5151"/>
      <c r="BL5151"/>
      <c r="BM5151"/>
      <c r="BN5151"/>
      <c r="BO5151"/>
    </row>
    <row r="5152" spans="1:67" ht="15" x14ac:dyDescent="0.25">
      <c r="A5152" s="245" t="s">
        <v>2037</v>
      </c>
      <c r="B5152" s="245" t="s">
        <v>2036</v>
      </c>
      <c r="C5152" s="245" t="s">
        <v>2268</v>
      </c>
      <c r="D5152" s="245" t="s">
        <v>2267</v>
      </c>
      <c r="E5152" s="246" t="s">
        <v>44</v>
      </c>
      <c r="F5152" s="245" t="s">
        <v>44</v>
      </c>
      <c r="G5152" s="245" t="s">
        <v>13283</v>
      </c>
      <c r="H5152" s="245" t="s">
        <v>20704</v>
      </c>
      <c r="I5152" s="245" t="s">
        <v>24</v>
      </c>
      <c r="J5152" s="245" t="s">
        <v>569</v>
      </c>
      <c r="K5152" s="246" t="s">
        <v>25023</v>
      </c>
      <c r="L5152" s="245" t="s">
        <v>568</v>
      </c>
      <c r="M5152"/>
      <c r="N5152"/>
      <c r="O5152"/>
      <c r="P5152"/>
      <c r="Q5152"/>
      <c r="R5152"/>
      <c r="S5152"/>
      <c r="T5152"/>
      <c r="U5152"/>
      <c r="V5152"/>
      <c r="W5152"/>
      <c r="X5152"/>
      <c r="Y5152"/>
      <c r="Z5152"/>
      <c r="AA5152"/>
      <c r="AB5152"/>
      <c r="AC5152"/>
      <c r="AD5152"/>
      <c r="AE5152"/>
      <c r="AF5152"/>
      <c r="AG5152"/>
      <c r="AH5152"/>
      <c r="AI5152"/>
      <c r="AJ5152"/>
      <c r="AK5152"/>
      <c r="AL5152"/>
      <c r="AM5152"/>
      <c r="AN5152"/>
      <c r="AO5152"/>
      <c r="AP5152"/>
      <c r="AQ5152"/>
      <c r="AR5152"/>
      <c r="AS5152"/>
      <c r="AT5152"/>
      <c r="AU5152"/>
      <c r="AV5152"/>
      <c r="AW5152"/>
      <c r="AX5152"/>
      <c r="AY5152"/>
      <c r="AZ5152"/>
      <c r="BA5152"/>
      <c r="BB5152"/>
      <c r="BC5152"/>
      <c r="BD5152"/>
      <c r="BE5152"/>
      <c r="BF5152"/>
      <c r="BG5152"/>
      <c r="BH5152"/>
      <c r="BI5152"/>
      <c r="BJ5152"/>
      <c r="BK5152"/>
      <c r="BL5152"/>
      <c r="BM5152"/>
      <c r="BN5152"/>
      <c r="BO5152"/>
    </row>
    <row r="5153" spans="1:67" ht="15" x14ac:dyDescent="0.25">
      <c r="A5153" s="245" t="s">
        <v>2037</v>
      </c>
      <c r="B5153" s="245" t="s">
        <v>2036</v>
      </c>
      <c r="C5153" s="245" t="s">
        <v>2268</v>
      </c>
      <c r="D5153" s="245" t="s">
        <v>2267</v>
      </c>
      <c r="E5153" s="246" t="s">
        <v>44</v>
      </c>
      <c r="F5153" s="245" t="s">
        <v>44</v>
      </c>
      <c r="G5153" s="245" t="s">
        <v>13284</v>
      </c>
      <c r="H5153" s="245" t="s">
        <v>20706</v>
      </c>
      <c r="I5153" s="245" t="s">
        <v>24</v>
      </c>
      <c r="J5153" s="245" t="s">
        <v>569</v>
      </c>
      <c r="K5153" s="246" t="s">
        <v>14956</v>
      </c>
      <c r="L5153" s="245" t="s">
        <v>568</v>
      </c>
      <c r="M5153"/>
      <c r="N5153"/>
      <c r="O5153"/>
      <c r="P5153"/>
      <c r="Q5153"/>
      <c r="R5153"/>
      <c r="S5153"/>
      <c r="T5153"/>
      <c r="U5153"/>
      <c r="V5153"/>
      <c r="W5153"/>
      <c r="X5153"/>
      <c r="Y5153"/>
      <c r="Z5153"/>
      <c r="AA5153"/>
      <c r="AB5153"/>
      <c r="AC5153"/>
      <c r="AD5153"/>
      <c r="AE5153"/>
      <c r="AF5153"/>
      <c r="AG5153"/>
      <c r="AH5153"/>
      <c r="AI5153"/>
      <c r="AJ5153"/>
      <c r="AK5153"/>
      <c r="AL5153"/>
      <c r="AM5153"/>
      <c r="AN5153"/>
      <c r="AO5153"/>
      <c r="AP5153"/>
      <c r="AQ5153"/>
      <c r="AR5153"/>
      <c r="AS5153"/>
      <c r="AT5153"/>
      <c r="AU5153"/>
      <c r="AV5153"/>
      <c r="AW5153"/>
      <c r="AX5153"/>
      <c r="AY5153"/>
      <c r="AZ5153"/>
      <c r="BA5153"/>
      <c r="BB5153"/>
      <c r="BC5153"/>
      <c r="BD5153"/>
      <c r="BE5153"/>
      <c r="BF5153"/>
      <c r="BG5153"/>
      <c r="BH5153"/>
      <c r="BI5153"/>
      <c r="BJ5153"/>
      <c r="BK5153"/>
      <c r="BL5153"/>
      <c r="BM5153"/>
      <c r="BN5153"/>
      <c r="BO5153"/>
    </row>
    <row r="5154" spans="1:67" ht="15" x14ac:dyDescent="0.25">
      <c r="A5154" s="245" t="s">
        <v>2037</v>
      </c>
      <c r="B5154" s="245" t="s">
        <v>2036</v>
      </c>
      <c r="C5154" s="245" t="s">
        <v>2268</v>
      </c>
      <c r="D5154" s="245" t="s">
        <v>2267</v>
      </c>
      <c r="E5154" s="246" t="s">
        <v>44</v>
      </c>
      <c r="F5154" s="245" t="s">
        <v>44</v>
      </c>
      <c r="G5154" s="245" t="s">
        <v>13285</v>
      </c>
      <c r="H5154" s="245" t="s">
        <v>20708</v>
      </c>
      <c r="I5154" s="245" t="s">
        <v>24</v>
      </c>
      <c r="J5154" s="245" t="s">
        <v>569</v>
      </c>
      <c r="K5154" s="246" t="s">
        <v>25024</v>
      </c>
      <c r="L5154" s="245" t="s">
        <v>568</v>
      </c>
      <c r="M5154"/>
      <c r="N5154"/>
      <c r="O5154"/>
      <c r="P5154"/>
      <c r="Q5154"/>
      <c r="R5154"/>
      <c r="S5154"/>
      <c r="T5154"/>
      <c r="U5154"/>
      <c r="V5154"/>
      <c r="W5154"/>
      <c r="X5154"/>
      <c r="Y5154"/>
      <c r="Z5154"/>
      <c r="AA5154"/>
      <c r="AB5154"/>
      <c r="AC5154"/>
      <c r="AD5154"/>
      <c r="AE5154"/>
      <c r="AF5154"/>
      <c r="AG5154"/>
      <c r="AH5154"/>
      <c r="AI5154"/>
      <c r="AJ5154"/>
      <c r="AK5154"/>
      <c r="AL5154"/>
      <c r="AM5154"/>
      <c r="AN5154"/>
      <c r="AO5154"/>
      <c r="AP5154"/>
      <c r="AQ5154"/>
      <c r="AR5154"/>
      <c r="AS5154"/>
      <c r="AT5154"/>
      <c r="AU5154"/>
      <c r="AV5154"/>
      <c r="AW5154"/>
      <c r="AX5154"/>
      <c r="AY5154"/>
      <c r="AZ5154"/>
      <c r="BA5154"/>
      <c r="BB5154"/>
      <c r="BC5154"/>
      <c r="BD5154"/>
      <c r="BE5154"/>
      <c r="BF5154"/>
      <c r="BG5154"/>
      <c r="BH5154"/>
      <c r="BI5154"/>
      <c r="BJ5154"/>
      <c r="BK5154"/>
      <c r="BL5154"/>
      <c r="BM5154"/>
      <c r="BN5154"/>
      <c r="BO5154"/>
    </row>
    <row r="5155" spans="1:67" ht="15" x14ac:dyDescent="0.25">
      <c r="A5155" s="245" t="s">
        <v>2037</v>
      </c>
      <c r="B5155" s="245" t="s">
        <v>2036</v>
      </c>
      <c r="C5155" s="245" t="s">
        <v>2268</v>
      </c>
      <c r="D5155" s="245" t="s">
        <v>2267</v>
      </c>
      <c r="E5155" s="246" t="s">
        <v>44</v>
      </c>
      <c r="F5155" s="245" t="s">
        <v>44</v>
      </c>
      <c r="G5155" s="245" t="s">
        <v>2304</v>
      </c>
      <c r="H5155" s="245" t="s">
        <v>20710</v>
      </c>
      <c r="I5155" s="245" t="s">
        <v>24</v>
      </c>
      <c r="J5155" s="245" t="s">
        <v>569</v>
      </c>
      <c r="K5155" s="246" t="s">
        <v>25025</v>
      </c>
      <c r="L5155" s="245" t="s">
        <v>568</v>
      </c>
      <c r="M5155"/>
      <c r="N5155"/>
      <c r="O5155"/>
      <c r="P5155"/>
      <c r="Q5155"/>
      <c r="R5155"/>
      <c r="S5155"/>
      <c r="T5155"/>
      <c r="U5155"/>
      <c r="V5155"/>
      <c r="W5155"/>
      <c r="X5155"/>
      <c r="Y5155"/>
      <c r="Z5155"/>
      <c r="AA5155"/>
      <c r="AB5155"/>
      <c r="AC5155"/>
      <c r="AD5155"/>
      <c r="AE5155"/>
      <c r="AF5155"/>
      <c r="AG5155"/>
      <c r="AH5155"/>
      <c r="AI5155"/>
      <c r="AJ5155"/>
      <c r="AK5155"/>
      <c r="AL5155"/>
      <c r="AM5155"/>
      <c r="AN5155"/>
      <c r="AO5155"/>
      <c r="AP5155"/>
      <c r="AQ5155"/>
      <c r="AR5155"/>
      <c r="AS5155"/>
      <c r="AT5155"/>
      <c r="AU5155"/>
      <c r="AV5155"/>
      <c r="AW5155"/>
      <c r="AX5155"/>
      <c r="AY5155"/>
      <c r="AZ5155"/>
      <c r="BA5155"/>
      <c r="BB5155"/>
      <c r="BC5155"/>
      <c r="BD5155"/>
      <c r="BE5155"/>
      <c r="BF5155"/>
      <c r="BG5155"/>
      <c r="BH5155"/>
      <c r="BI5155"/>
      <c r="BJ5155"/>
      <c r="BK5155"/>
      <c r="BL5155"/>
      <c r="BM5155"/>
      <c r="BN5155"/>
      <c r="BO5155"/>
    </row>
    <row r="5156" spans="1:67" ht="15" x14ac:dyDescent="0.25">
      <c r="A5156" s="245" t="s">
        <v>2037</v>
      </c>
      <c r="B5156" s="245" t="s">
        <v>2036</v>
      </c>
      <c r="C5156" s="245" t="s">
        <v>2268</v>
      </c>
      <c r="D5156" s="245" t="s">
        <v>2267</v>
      </c>
      <c r="E5156" s="246" t="s">
        <v>44</v>
      </c>
      <c r="F5156" s="245" t="s">
        <v>44</v>
      </c>
      <c r="G5156" s="245" t="s">
        <v>2303</v>
      </c>
      <c r="H5156" s="245" t="s">
        <v>20712</v>
      </c>
      <c r="I5156" s="245" t="s">
        <v>24</v>
      </c>
      <c r="J5156" s="245" t="s">
        <v>569</v>
      </c>
      <c r="K5156" s="246" t="s">
        <v>25026</v>
      </c>
      <c r="L5156" s="245" t="s">
        <v>568</v>
      </c>
      <c r="M5156"/>
      <c r="N5156"/>
      <c r="O5156"/>
      <c r="P5156"/>
      <c r="Q5156"/>
      <c r="R5156"/>
      <c r="S5156"/>
      <c r="T5156"/>
      <c r="U5156"/>
      <c r="V5156"/>
      <c r="W5156"/>
      <c r="X5156"/>
      <c r="Y5156"/>
      <c r="Z5156"/>
      <c r="AA5156"/>
      <c r="AB5156"/>
      <c r="AC5156"/>
      <c r="AD5156"/>
      <c r="AE5156"/>
      <c r="AF5156"/>
      <c r="AG5156"/>
      <c r="AH5156"/>
      <c r="AI5156"/>
      <c r="AJ5156"/>
      <c r="AK5156"/>
      <c r="AL5156"/>
      <c r="AM5156"/>
      <c r="AN5156"/>
      <c r="AO5156"/>
      <c r="AP5156"/>
      <c r="AQ5156"/>
      <c r="AR5156"/>
      <c r="AS5156"/>
      <c r="AT5156"/>
      <c r="AU5156"/>
      <c r="AV5156"/>
      <c r="AW5156"/>
      <c r="AX5156"/>
      <c r="AY5156"/>
      <c r="AZ5156"/>
      <c r="BA5156"/>
      <c r="BB5156"/>
      <c r="BC5156"/>
      <c r="BD5156"/>
      <c r="BE5156"/>
      <c r="BF5156"/>
      <c r="BG5156"/>
      <c r="BH5156"/>
      <c r="BI5156"/>
      <c r="BJ5156"/>
      <c r="BK5156"/>
      <c r="BL5156"/>
      <c r="BM5156"/>
      <c r="BN5156"/>
      <c r="BO5156"/>
    </row>
    <row r="5157" spans="1:67" ht="15" x14ac:dyDescent="0.25">
      <c r="A5157" s="245" t="s">
        <v>2037</v>
      </c>
      <c r="B5157" s="245" t="s">
        <v>2036</v>
      </c>
      <c r="C5157" s="245" t="s">
        <v>2268</v>
      </c>
      <c r="D5157" s="245" t="s">
        <v>2267</v>
      </c>
      <c r="E5157" s="246" t="s">
        <v>44</v>
      </c>
      <c r="F5157" s="245" t="s">
        <v>44</v>
      </c>
      <c r="G5157" s="245" t="s">
        <v>2302</v>
      </c>
      <c r="H5157" s="245" t="s">
        <v>20714</v>
      </c>
      <c r="I5157" s="245" t="s">
        <v>24</v>
      </c>
      <c r="J5157" s="245" t="s">
        <v>569</v>
      </c>
      <c r="K5157" s="246" t="s">
        <v>25027</v>
      </c>
      <c r="L5157" s="245" t="s">
        <v>568</v>
      </c>
      <c r="M5157"/>
      <c r="N5157"/>
      <c r="O5157"/>
      <c r="P5157"/>
      <c r="Q5157"/>
      <c r="R5157"/>
      <c r="S5157"/>
      <c r="T5157"/>
      <c r="U5157"/>
      <c r="V5157"/>
      <c r="W5157"/>
      <c r="X5157"/>
      <c r="Y5157"/>
      <c r="Z5157"/>
      <c r="AA5157"/>
      <c r="AB5157"/>
      <c r="AC5157"/>
      <c r="AD5157"/>
      <c r="AE5157"/>
      <c r="AF5157"/>
      <c r="AG5157"/>
      <c r="AH5157"/>
      <c r="AI5157"/>
      <c r="AJ5157"/>
      <c r="AK5157"/>
      <c r="AL5157"/>
      <c r="AM5157"/>
      <c r="AN5157"/>
      <c r="AO5157"/>
      <c r="AP5157"/>
      <c r="AQ5157"/>
      <c r="AR5157"/>
      <c r="AS5157"/>
      <c r="AT5157"/>
      <c r="AU5157"/>
      <c r="AV5157"/>
      <c r="AW5157"/>
      <c r="AX5157"/>
      <c r="AY5157"/>
      <c r="AZ5157"/>
      <c r="BA5157"/>
      <c r="BB5157"/>
      <c r="BC5157"/>
      <c r="BD5157"/>
      <c r="BE5157"/>
      <c r="BF5157"/>
      <c r="BG5157"/>
      <c r="BH5157"/>
      <c r="BI5157"/>
      <c r="BJ5157"/>
      <c r="BK5157"/>
      <c r="BL5157"/>
      <c r="BM5157"/>
      <c r="BN5157"/>
      <c r="BO5157"/>
    </row>
    <row r="5158" spans="1:67" ht="15" x14ac:dyDescent="0.25">
      <c r="A5158" s="245" t="s">
        <v>2037</v>
      </c>
      <c r="B5158" s="245" t="s">
        <v>2036</v>
      </c>
      <c r="C5158" s="245" t="s">
        <v>2268</v>
      </c>
      <c r="D5158" s="245" t="s">
        <v>2267</v>
      </c>
      <c r="E5158" s="246" t="s">
        <v>44</v>
      </c>
      <c r="F5158" s="245" t="s">
        <v>44</v>
      </c>
      <c r="G5158" s="245" t="s">
        <v>2301</v>
      </c>
      <c r="H5158" s="245" t="s">
        <v>20716</v>
      </c>
      <c r="I5158" s="245" t="s">
        <v>24</v>
      </c>
      <c r="J5158" s="245" t="s">
        <v>569</v>
      </c>
      <c r="K5158" s="246" t="s">
        <v>25028</v>
      </c>
      <c r="L5158" s="245" t="s">
        <v>568</v>
      </c>
      <c r="M5158"/>
      <c r="N5158"/>
      <c r="O5158"/>
      <c r="P5158"/>
      <c r="Q5158"/>
      <c r="R5158"/>
      <c r="S5158"/>
      <c r="T5158"/>
      <c r="U5158"/>
      <c r="V5158"/>
      <c r="W5158"/>
      <c r="X5158"/>
      <c r="Y5158"/>
      <c r="Z5158"/>
      <c r="AA5158"/>
      <c r="AB5158"/>
      <c r="AC5158"/>
      <c r="AD5158"/>
      <c r="AE5158"/>
      <c r="AF5158"/>
      <c r="AG5158"/>
      <c r="AH5158"/>
      <c r="AI5158"/>
      <c r="AJ5158"/>
      <c r="AK5158"/>
      <c r="AL5158"/>
      <c r="AM5158"/>
      <c r="AN5158"/>
      <c r="AO5158"/>
      <c r="AP5158"/>
      <c r="AQ5158"/>
      <c r="AR5158"/>
      <c r="AS5158"/>
      <c r="AT5158"/>
      <c r="AU5158"/>
      <c r="AV5158"/>
      <c r="AW5158"/>
      <c r="AX5158"/>
      <c r="AY5158"/>
      <c r="AZ5158"/>
      <c r="BA5158"/>
      <c r="BB5158"/>
      <c r="BC5158"/>
      <c r="BD5158"/>
      <c r="BE5158"/>
      <c r="BF5158"/>
      <c r="BG5158"/>
      <c r="BH5158"/>
      <c r="BI5158"/>
      <c r="BJ5158"/>
      <c r="BK5158"/>
      <c r="BL5158"/>
      <c r="BM5158"/>
      <c r="BN5158"/>
      <c r="BO5158"/>
    </row>
    <row r="5159" spans="1:67" ht="15" x14ac:dyDescent="0.25">
      <c r="A5159" s="245" t="s">
        <v>2037</v>
      </c>
      <c r="B5159" s="245" t="s">
        <v>2036</v>
      </c>
      <c r="C5159" s="245" t="s">
        <v>2268</v>
      </c>
      <c r="D5159" s="245" t="s">
        <v>2267</v>
      </c>
      <c r="E5159" s="246" t="s">
        <v>44</v>
      </c>
      <c r="F5159" s="245" t="s">
        <v>44</v>
      </c>
      <c r="G5159" s="245" t="s">
        <v>2300</v>
      </c>
      <c r="H5159" s="245" t="s">
        <v>20718</v>
      </c>
      <c r="I5159" s="245" t="s">
        <v>24</v>
      </c>
      <c r="J5159" s="245" t="s">
        <v>569</v>
      </c>
      <c r="K5159" s="246" t="s">
        <v>25029</v>
      </c>
      <c r="L5159" s="245" t="s">
        <v>568</v>
      </c>
      <c r="M5159"/>
      <c r="N5159"/>
      <c r="O5159"/>
      <c r="P5159"/>
      <c r="Q5159"/>
      <c r="R5159"/>
      <c r="S5159"/>
      <c r="T5159"/>
      <c r="U5159"/>
      <c r="V5159"/>
      <c r="W5159"/>
      <c r="X5159"/>
      <c r="Y5159"/>
      <c r="Z5159"/>
      <c r="AA5159"/>
      <c r="AB5159"/>
      <c r="AC5159"/>
      <c r="AD5159"/>
      <c r="AE5159"/>
      <c r="AF5159"/>
      <c r="AG5159"/>
      <c r="AH5159"/>
      <c r="AI5159"/>
      <c r="AJ5159"/>
      <c r="AK5159"/>
      <c r="AL5159"/>
      <c r="AM5159"/>
      <c r="AN5159"/>
      <c r="AO5159"/>
      <c r="AP5159"/>
      <c r="AQ5159"/>
      <c r="AR5159"/>
      <c r="AS5159"/>
      <c r="AT5159"/>
      <c r="AU5159"/>
      <c r="AV5159"/>
      <c r="AW5159"/>
      <c r="AX5159"/>
      <c r="AY5159"/>
      <c r="AZ5159"/>
      <c r="BA5159"/>
      <c r="BB5159"/>
      <c r="BC5159"/>
      <c r="BD5159"/>
      <c r="BE5159"/>
      <c r="BF5159"/>
      <c r="BG5159"/>
      <c r="BH5159"/>
      <c r="BI5159"/>
      <c r="BJ5159"/>
      <c r="BK5159"/>
      <c r="BL5159"/>
      <c r="BM5159"/>
      <c r="BN5159"/>
      <c r="BO5159"/>
    </row>
    <row r="5160" spans="1:67" ht="15" x14ac:dyDescent="0.25">
      <c r="A5160" s="245" t="s">
        <v>2037</v>
      </c>
      <c r="B5160" s="245" t="s">
        <v>2036</v>
      </c>
      <c r="C5160" s="245" t="s">
        <v>2268</v>
      </c>
      <c r="D5160" s="245" t="s">
        <v>2267</v>
      </c>
      <c r="E5160" s="246" t="s">
        <v>44</v>
      </c>
      <c r="F5160" s="245" t="s">
        <v>44</v>
      </c>
      <c r="G5160" s="245" t="s">
        <v>2299</v>
      </c>
      <c r="H5160" s="245" t="s">
        <v>20720</v>
      </c>
      <c r="I5160" s="245" t="s">
        <v>24</v>
      </c>
      <c r="J5160" s="245" t="s">
        <v>569</v>
      </c>
      <c r="K5160" s="246" t="s">
        <v>25030</v>
      </c>
      <c r="L5160" s="245" t="s">
        <v>568</v>
      </c>
      <c r="M5160"/>
      <c r="N5160"/>
      <c r="O5160"/>
      <c r="P5160"/>
      <c r="Q5160"/>
      <c r="R5160"/>
      <c r="S5160"/>
      <c r="T5160"/>
      <c r="U5160"/>
      <c r="V5160"/>
      <c r="W5160"/>
      <c r="X5160"/>
      <c r="Y5160"/>
      <c r="Z5160"/>
      <c r="AA5160"/>
      <c r="AB5160"/>
      <c r="AC5160"/>
      <c r="AD5160"/>
      <c r="AE5160"/>
      <c r="AF5160"/>
      <c r="AG5160"/>
      <c r="AH5160"/>
      <c r="AI5160"/>
      <c r="AJ5160"/>
      <c r="AK5160"/>
      <c r="AL5160"/>
      <c r="AM5160"/>
      <c r="AN5160"/>
      <c r="AO5160"/>
      <c r="AP5160"/>
      <c r="AQ5160"/>
      <c r="AR5160"/>
      <c r="AS5160"/>
      <c r="AT5160"/>
      <c r="AU5160"/>
      <c r="AV5160"/>
      <c r="AW5160"/>
      <c r="AX5160"/>
      <c r="AY5160"/>
      <c r="AZ5160"/>
      <c r="BA5160"/>
      <c r="BB5160"/>
      <c r="BC5160"/>
      <c r="BD5160"/>
      <c r="BE5160"/>
      <c r="BF5160"/>
      <c r="BG5160"/>
      <c r="BH5160"/>
      <c r="BI5160"/>
      <c r="BJ5160"/>
      <c r="BK5160"/>
      <c r="BL5160"/>
      <c r="BM5160"/>
      <c r="BN5160"/>
      <c r="BO5160"/>
    </row>
    <row r="5161" spans="1:67" ht="15" x14ac:dyDescent="0.25">
      <c r="A5161" s="245" t="s">
        <v>2037</v>
      </c>
      <c r="B5161" s="245" t="s">
        <v>2036</v>
      </c>
      <c r="C5161" s="245" t="s">
        <v>2268</v>
      </c>
      <c r="D5161" s="245" t="s">
        <v>2267</v>
      </c>
      <c r="E5161" s="246" t="s">
        <v>44</v>
      </c>
      <c r="F5161" s="245" t="s">
        <v>44</v>
      </c>
      <c r="G5161" s="245" t="s">
        <v>2298</v>
      </c>
      <c r="H5161" s="245" t="s">
        <v>20722</v>
      </c>
      <c r="I5161" s="245" t="s">
        <v>24</v>
      </c>
      <c r="J5161" s="245" t="s">
        <v>569</v>
      </c>
      <c r="K5161" s="246" t="s">
        <v>25031</v>
      </c>
      <c r="L5161" s="245" t="s">
        <v>568</v>
      </c>
      <c r="M5161"/>
      <c r="N5161"/>
      <c r="O5161"/>
      <c r="P5161"/>
      <c r="Q5161"/>
      <c r="R5161"/>
      <c r="S5161"/>
      <c r="T5161"/>
      <c r="U5161"/>
      <c r="V5161"/>
      <c r="W5161"/>
      <c r="X5161"/>
      <c r="Y5161"/>
      <c r="Z5161"/>
      <c r="AA5161"/>
      <c r="AB5161"/>
      <c r="AC5161"/>
      <c r="AD5161"/>
      <c r="AE5161"/>
      <c r="AF5161"/>
      <c r="AG5161"/>
      <c r="AH5161"/>
      <c r="AI5161"/>
      <c r="AJ5161"/>
      <c r="AK5161"/>
      <c r="AL5161"/>
      <c r="AM5161"/>
      <c r="AN5161"/>
      <c r="AO5161"/>
      <c r="AP5161"/>
      <c r="AQ5161"/>
      <c r="AR5161"/>
      <c r="AS5161"/>
      <c r="AT5161"/>
      <c r="AU5161"/>
      <c r="AV5161"/>
      <c r="AW5161"/>
      <c r="AX5161"/>
      <c r="AY5161"/>
      <c r="AZ5161"/>
      <c r="BA5161"/>
      <c r="BB5161"/>
      <c r="BC5161"/>
      <c r="BD5161"/>
      <c r="BE5161"/>
      <c r="BF5161"/>
      <c r="BG5161"/>
      <c r="BH5161"/>
      <c r="BI5161"/>
      <c r="BJ5161"/>
      <c r="BK5161"/>
      <c r="BL5161"/>
      <c r="BM5161"/>
      <c r="BN5161"/>
      <c r="BO5161"/>
    </row>
    <row r="5162" spans="1:67" ht="15" x14ac:dyDescent="0.25">
      <c r="A5162" s="245" t="s">
        <v>2037</v>
      </c>
      <c r="B5162" s="245" t="s">
        <v>2036</v>
      </c>
      <c r="C5162" s="245" t="s">
        <v>2268</v>
      </c>
      <c r="D5162" s="245" t="s">
        <v>2267</v>
      </c>
      <c r="E5162" s="246" t="s">
        <v>44</v>
      </c>
      <c r="F5162" s="245" t="s">
        <v>44</v>
      </c>
      <c r="G5162" s="245" t="s">
        <v>2297</v>
      </c>
      <c r="H5162" s="245" t="s">
        <v>20724</v>
      </c>
      <c r="I5162" s="245" t="s">
        <v>24</v>
      </c>
      <c r="J5162" s="245" t="s">
        <v>569</v>
      </c>
      <c r="K5162" s="246" t="s">
        <v>25032</v>
      </c>
      <c r="L5162" s="245" t="s">
        <v>568</v>
      </c>
      <c r="M5162"/>
      <c r="N5162"/>
      <c r="O5162"/>
      <c r="P5162"/>
      <c r="Q5162"/>
      <c r="R5162"/>
      <c r="S5162"/>
      <c r="T5162"/>
      <c r="U5162"/>
      <c r="V5162"/>
      <c r="W5162"/>
      <c r="X5162"/>
      <c r="Y5162"/>
      <c r="Z5162"/>
      <c r="AA5162"/>
      <c r="AB5162"/>
      <c r="AC5162"/>
      <c r="AD5162"/>
      <c r="AE5162"/>
      <c r="AF5162"/>
      <c r="AG5162"/>
      <c r="AH5162"/>
      <c r="AI5162"/>
      <c r="AJ5162"/>
      <c r="AK5162"/>
      <c r="AL5162"/>
      <c r="AM5162"/>
      <c r="AN5162"/>
      <c r="AO5162"/>
      <c r="AP5162"/>
      <c r="AQ5162"/>
      <c r="AR5162"/>
      <c r="AS5162"/>
      <c r="AT5162"/>
      <c r="AU5162"/>
      <c r="AV5162"/>
      <c r="AW5162"/>
      <c r="AX5162"/>
      <c r="AY5162"/>
      <c r="AZ5162"/>
      <c r="BA5162"/>
      <c r="BB5162"/>
      <c r="BC5162"/>
      <c r="BD5162"/>
      <c r="BE5162"/>
      <c r="BF5162"/>
      <c r="BG5162"/>
      <c r="BH5162"/>
      <c r="BI5162"/>
      <c r="BJ5162"/>
      <c r="BK5162"/>
      <c r="BL5162"/>
      <c r="BM5162"/>
      <c r="BN5162"/>
      <c r="BO5162"/>
    </row>
    <row r="5163" spans="1:67" ht="15" x14ac:dyDescent="0.25">
      <c r="A5163" s="245" t="s">
        <v>2037</v>
      </c>
      <c r="B5163" s="245" t="s">
        <v>2036</v>
      </c>
      <c r="C5163" s="245" t="s">
        <v>2268</v>
      </c>
      <c r="D5163" s="245" t="s">
        <v>2267</v>
      </c>
      <c r="E5163" s="246" t="s">
        <v>44</v>
      </c>
      <c r="F5163" s="245" t="s">
        <v>44</v>
      </c>
      <c r="G5163" s="245" t="s">
        <v>2296</v>
      </c>
      <c r="H5163" s="245" t="s">
        <v>20726</v>
      </c>
      <c r="I5163" s="245" t="s">
        <v>24</v>
      </c>
      <c r="J5163" s="245" t="s">
        <v>569</v>
      </c>
      <c r="K5163" s="246" t="s">
        <v>25033</v>
      </c>
      <c r="L5163" s="245" t="s">
        <v>568</v>
      </c>
      <c r="M5163"/>
      <c r="N5163"/>
      <c r="O5163"/>
      <c r="P5163"/>
      <c r="Q5163"/>
      <c r="R5163"/>
      <c r="S5163"/>
      <c r="T5163"/>
      <c r="U5163"/>
      <c r="V5163"/>
      <c r="W5163"/>
      <c r="X5163"/>
      <c r="Y5163"/>
      <c r="Z5163"/>
      <c r="AA5163"/>
      <c r="AB5163"/>
      <c r="AC5163"/>
      <c r="AD5163"/>
      <c r="AE5163"/>
      <c r="AF5163"/>
      <c r="AG5163"/>
      <c r="AH5163"/>
      <c r="AI5163"/>
      <c r="AJ5163"/>
      <c r="AK5163"/>
      <c r="AL5163"/>
      <c r="AM5163"/>
      <c r="AN5163"/>
      <c r="AO5163"/>
      <c r="AP5163"/>
      <c r="AQ5163"/>
      <c r="AR5163"/>
      <c r="AS5163"/>
      <c r="AT5163"/>
      <c r="AU5163"/>
      <c r="AV5163"/>
      <c r="AW5163"/>
      <c r="AX5163"/>
      <c r="AY5163"/>
      <c r="AZ5163"/>
      <c r="BA5163"/>
      <c r="BB5163"/>
      <c r="BC5163"/>
      <c r="BD5163"/>
      <c r="BE5163"/>
      <c r="BF5163"/>
      <c r="BG5163"/>
      <c r="BH5163"/>
      <c r="BI5163"/>
      <c r="BJ5163"/>
      <c r="BK5163"/>
      <c r="BL5163"/>
      <c r="BM5163"/>
      <c r="BN5163"/>
      <c r="BO5163"/>
    </row>
    <row r="5164" spans="1:67" ht="15" x14ac:dyDescent="0.25">
      <c r="A5164" s="245" t="s">
        <v>2037</v>
      </c>
      <c r="B5164" s="245" t="s">
        <v>2036</v>
      </c>
      <c r="C5164" s="245" t="s">
        <v>2268</v>
      </c>
      <c r="D5164" s="245" t="s">
        <v>2267</v>
      </c>
      <c r="E5164" s="246" t="s">
        <v>44</v>
      </c>
      <c r="F5164" s="245" t="s">
        <v>44</v>
      </c>
      <c r="G5164" s="245" t="s">
        <v>2295</v>
      </c>
      <c r="H5164" s="245" t="s">
        <v>20728</v>
      </c>
      <c r="I5164" s="245" t="s">
        <v>24</v>
      </c>
      <c r="J5164" s="245" t="s">
        <v>569</v>
      </c>
      <c r="K5164" s="246" t="s">
        <v>25034</v>
      </c>
      <c r="L5164" s="245" t="s">
        <v>568</v>
      </c>
      <c r="M5164"/>
      <c r="N5164"/>
      <c r="O5164"/>
      <c r="P5164"/>
      <c r="Q5164"/>
      <c r="R5164"/>
      <c r="S5164"/>
      <c r="T5164"/>
      <c r="U5164"/>
      <c r="V5164"/>
      <c r="W5164"/>
      <c r="X5164"/>
      <c r="Y5164"/>
      <c r="Z5164"/>
      <c r="AA5164"/>
      <c r="AB5164"/>
      <c r="AC5164"/>
      <c r="AD5164"/>
      <c r="AE5164"/>
      <c r="AF5164"/>
      <c r="AG5164"/>
      <c r="AH5164"/>
      <c r="AI5164"/>
      <c r="AJ5164"/>
      <c r="AK5164"/>
      <c r="AL5164"/>
      <c r="AM5164"/>
      <c r="AN5164"/>
      <c r="AO5164"/>
      <c r="AP5164"/>
      <c r="AQ5164"/>
      <c r="AR5164"/>
      <c r="AS5164"/>
      <c r="AT5164"/>
      <c r="AU5164"/>
      <c r="AV5164"/>
      <c r="AW5164"/>
      <c r="AX5164"/>
      <c r="AY5164"/>
      <c r="AZ5164"/>
      <c r="BA5164"/>
      <c r="BB5164"/>
      <c r="BC5164"/>
      <c r="BD5164"/>
      <c r="BE5164"/>
      <c r="BF5164"/>
      <c r="BG5164"/>
      <c r="BH5164"/>
      <c r="BI5164"/>
      <c r="BJ5164"/>
      <c r="BK5164"/>
      <c r="BL5164"/>
      <c r="BM5164"/>
      <c r="BN5164"/>
      <c r="BO5164"/>
    </row>
    <row r="5165" spans="1:67" ht="15" x14ac:dyDescent="0.25">
      <c r="A5165" s="245" t="s">
        <v>2037</v>
      </c>
      <c r="B5165" s="245" t="s">
        <v>2036</v>
      </c>
      <c r="C5165" s="245" t="s">
        <v>2268</v>
      </c>
      <c r="D5165" s="245" t="s">
        <v>2267</v>
      </c>
      <c r="E5165" s="246" t="s">
        <v>44</v>
      </c>
      <c r="F5165" s="245" t="s">
        <v>44</v>
      </c>
      <c r="G5165" s="245" t="s">
        <v>2294</v>
      </c>
      <c r="H5165" s="245" t="s">
        <v>20730</v>
      </c>
      <c r="I5165" s="245" t="s">
        <v>24</v>
      </c>
      <c r="J5165" s="245" t="s">
        <v>569</v>
      </c>
      <c r="K5165" s="246" t="s">
        <v>25035</v>
      </c>
      <c r="L5165" s="245" t="s">
        <v>568</v>
      </c>
      <c r="M5165"/>
      <c r="N5165"/>
      <c r="O5165"/>
      <c r="P5165"/>
      <c r="Q5165"/>
      <c r="R5165"/>
      <c r="S5165"/>
      <c r="T5165"/>
      <c r="U5165"/>
      <c r="V5165"/>
      <c r="W5165"/>
      <c r="X5165"/>
      <c r="Y5165"/>
      <c r="Z5165"/>
      <c r="AA5165"/>
      <c r="AB5165"/>
      <c r="AC5165"/>
      <c r="AD5165"/>
      <c r="AE5165"/>
      <c r="AF5165"/>
      <c r="AG5165"/>
      <c r="AH5165"/>
      <c r="AI5165"/>
      <c r="AJ5165"/>
      <c r="AK5165"/>
      <c r="AL5165"/>
      <c r="AM5165"/>
      <c r="AN5165"/>
      <c r="AO5165"/>
      <c r="AP5165"/>
      <c r="AQ5165"/>
      <c r="AR5165"/>
      <c r="AS5165"/>
      <c r="AT5165"/>
      <c r="AU5165"/>
      <c r="AV5165"/>
      <c r="AW5165"/>
      <c r="AX5165"/>
      <c r="AY5165"/>
      <c r="AZ5165"/>
      <c r="BA5165"/>
      <c r="BB5165"/>
      <c r="BC5165"/>
      <c r="BD5165"/>
      <c r="BE5165"/>
      <c r="BF5165"/>
      <c r="BG5165"/>
      <c r="BH5165"/>
      <c r="BI5165"/>
      <c r="BJ5165"/>
      <c r="BK5165"/>
      <c r="BL5165"/>
      <c r="BM5165"/>
      <c r="BN5165"/>
      <c r="BO5165"/>
    </row>
    <row r="5166" spans="1:67" ht="15" x14ac:dyDescent="0.25">
      <c r="A5166" s="245" t="s">
        <v>2037</v>
      </c>
      <c r="B5166" s="245" t="s">
        <v>2036</v>
      </c>
      <c r="C5166" s="245" t="s">
        <v>2268</v>
      </c>
      <c r="D5166" s="245" t="s">
        <v>2267</v>
      </c>
      <c r="E5166" s="246" t="s">
        <v>44</v>
      </c>
      <c r="F5166" s="245" t="s">
        <v>44</v>
      </c>
      <c r="G5166" s="245" t="s">
        <v>2293</v>
      </c>
      <c r="H5166" s="245" t="s">
        <v>20732</v>
      </c>
      <c r="I5166" s="245" t="s">
        <v>24</v>
      </c>
      <c r="J5166" s="245" t="s">
        <v>569</v>
      </c>
      <c r="K5166" s="246" t="s">
        <v>25036</v>
      </c>
      <c r="L5166" s="245" t="s">
        <v>568</v>
      </c>
      <c r="M5166"/>
      <c r="N5166"/>
      <c r="O5166"/>
      <c r="P5166"/>
      <c r="Q5166"/>
      <c r="R5166"/>
      <c r="S5166"/>
      <c r="T5166"/>
      <c r="U5166"/>
      <c r="V5166"/>
      <c r="W5166"/>
      <c r="X5166"/>
      <c r="Y5166"/>
      <c r="Z5166"/>
      <c r="AA5166"/>
      <c r="AB5166"/>
      <c r="AC5166"/>
      <c r="AD5166"/>
      <c r="AE5166"/>
      <c r="AF5166"/>
      <c r="AG5166"/>
      <c r="AH5166"/>
      <c r="AI5166"/>
      <c r="AJ5166"/>
      <c r="AK5166"/>
      <c r="AL5166"/>
      <c r="AM5166"/>
      <c r="AN5166"/>
      <c r="AO5166"/>
      <c r="AP5166"/>
      <c r="AQ5166"/>
      <c r="AR5166"/>
      <c r="AS5166"/>
      <c r="AT5166"/>
      <c r="AU5166"/>
      <c r="AV5166"/>
      <c r="AW5166"/>
      <c r="AX5166"/>
      <c r="AY5166"/>
      <c r="AZ5166"/>
      <c r="BA5166"/>
      <c r="BB5166"/>
      <c r="BC5166"/>
      <c r="BD5166"/>
      <c r="BE5166"/>
      <c r="BF5166"/>
      <c r="BG5166"/>
      <c r="BH5166"/>
      <c r="BI5166"/>
      <c r="BJ5166"/>
      <c r="BK5166"/>
      <c r="BL5166"/>
      <c r="BM5166"/>
      <c r="BN5166"/>
      <c r="BO5166"/>
    </row>
    <row r="5167" spans="1:67" ht="15" x14ac:dyDescent="0.25">
      <c r="A5167" s="245" t="s">
        <v>2037</v>
      </c>
      <c r="B5167" s="245" t="s">
        <v>2036</v>
      </c>
      <c r="C5167" s="245" t="s">
        <v>2268</v>
      </c>
      <c r="D5167" s="245" t="s">
        <v>2267</v>
      </c>
      <c r="E5167" s="246" t="s">
        <v>44</v>
      </c>
      <c r="F5167" s="245" t="s">
        <v>44</v>
      </c>
      <c r="G5167" s="245" t="s">
        <v>2292</v>
      </c>
      <c r="H5167" s="245" t="s">
        <v>20734</v>
      </c>
      <c r="I5167" s="245" t="s">
        <v>24</v>
      </c>
      <c r="J5167" s="245" t="s">
        <v>569</v>
      </c>
      <c r="K5167" s="246" t="s">
        <v>25037</v>
      </c>
      <c r="L5167" s="245" t="s">
        <v>568</v>
      </c>
      <c r="M5167"/>
      <c r="N5167"/>
      <c r="O5167"/>
      <c r="P5167"/>
      <c r="Q5167"/>
      <c r="R5167"/>
      <c r="S5167"/>
      <c r="T5167"/>
      <c r="U5167"/>
      <c r="V5167"/>
      <c r="W5167"/>
      <c r="X5167"/>
      <c r="Y5167"/>
      <c r="Z5167"/>
      <c r="AA5167"/>
      <c r="AB5167"/>
      <c r="AC5167"/>
      <c r="AD5167"/>
      <c r="AE5167"/>
      <c r="AF5167"/>
      <c r="AG5167"/>
      <c r="AH5167"/>
      <c r="AI5167"/>
      <c r="AJ5167"/>
      <c r="AK5167"/>
      <c r="AL5167"/>
      <c r="AM5167"/>
      <c r="AN5167"/>
      <c r="AO5167"/>
      <c r="AP5167"/>
      <c r="AQ5167"/>
      <c r="AR5167"/>
      <c r="AS5167"/>
      <c r="AT5167"/>
      <c r="AU5167"/>
      <c r="AV5167"/>
      <c r="AW5167"/>
      <c r="AX5167"/>
      <c r="AY5167"/>
      <c r="AZ5167"/>
      <c r="BA5167"/>
      <c r="BB5167"/>
      <c r="BC5167"/>
      <c r="BD5167"/>
      <c r="BE5167"/>
      <c r="BF5167"/>
      <c r="BG5167"/>
      <c r="BH5167"/>
      <c r="BI5167"/>
      <c r="BJ5167"/>
      <c r="BK5167"/>
      <c r="BL5167"/>
      <c r="BM5167"/>
      <c r="BN5167"/>
      <c r="BO5167"/>
    </row>
    <row r="5168" spans="1:67" ht="15" x14ac:dyDescent="0.25">
      <c r="A5168" s="245" t="s">
        <v>2037</v>
      </c>
      <c r="B5168" s="245" t="s">
        <v>2036</v>
      </c>
      <c r="C5168" s="245" t="s">
        <v>2268</v>
      </c>
      <c r="D5168" s="245" t="s">
        <v>2267</v>
      </c>
      <c r="E5168" s="246" t="s">
        <v>44</v>
      </c>
      <c r="F5168" s="245" t="s">
        <v>44</v>
      </c>
      <c r="G5168" s="245" t="s">
        <v>2291</v>
      </c>
      <c r="H5168" s="245" t="s">
        <v>20736</v>
      </c>
      <c r="I5168" s="245" t="s">
        <v>24</v>
      </c>
      <c r="J5168" s="245" t="s">
        <v>569</v>
      </c>
      <c r="K5168" s="246" t="s">
        <v>25038</v>
      </c>
      <c r="L5168" s="245" t="s">
        <v>568</v>
      </c>
      <c r="M5168"/>
      <c r="N5168"/>
      <c r="O5168"/>
      <c r="P5168"/>
      <c r="Q5168"/>
      <c r="R5168"/>
      <c r="S5168"/>
      <c r="T5168"/>
      <c r="U5168"/>
      <c r="V5168"/>
      <c r="W5168"/>
      <c r="X5168"/>
      <c r="Y5168"/>
      <c r="Z5168"/>
      <c r="AA5168"/>
      <c r="AB5168"/>
      <c r="AC5168"/>
      <c r="AD5168"/>
      <c r="AE5168"/>
      <c r="AF5168"/>
      <c r="AG5168"/>
      <c r="AH5168"/>
      <c r="AI5168"/>
      <c r="AJ5168"/>
      <c r="AK5168"/>
      <c r="AL5168"/>
      <c r="AM5168"/>
      <c r="AN5168"/>
      <c r="AO5168"/>
      <c r="AP5168"/>
      <c r="AQ5168"/>
      <c r="AR5168"/>
      <c r="AS5168"/>
      <c r="AT5168"/>
      <c r="AU5168"/>
      <c r="AV5168"/>
      <c r="AW5168"/>
      <c r="AX5168"/>
      <c r="AY5168"/>
      <c r="AZ5168"/>
      <c r="BA5168"/>
      <c r="BB5168"/>
      <c r="BC5168"/>
      <c r="BD5168"/>
      <c r="BE5168"/>
      <c r="BF5168"/>
      <c r="BG5168"/>
      <c r="BH5168"/>
      <c r="BI5168"/>
      <c r="BJ5168"/>
      <c r="BK5168"/>
      <c r="BL5168"/>
      <c r="BM5168"/>
      <c r="BN5168"/>
      <c r="BO5168"/>
    </row>
    <row r="5169" spans="1:67" ht="15" x14ac:dyDescent="0.25">
      <c r="A5169" s="245" t="s">
        <v>2037</v>
      </c>
      <c r="B5169" s="245" t="s">
        <v>2036</v>
      </c>
      <c r="C5169" s="245" t="s">
        <v>2268</v>
      </c>
      <c r="D5169" s="245" t="s">
        <v>2267</v>
      </c>
      <c r="E5169" s="246" t="s">
        <v>44</v>
      </c>
      <c r="F5169" s="245" t="s">
        <v>44</v>
      </c>
      <c r="G5169" s="245" t="s">
        <v>2290</v>
      </c>
      <c r="H5169" s="245" t="s">
        <v>20738</v>
      </c>
      <c r="I5169" s="245" t="s">
        <v>24</v>
      </c>
      <c r="J5169" s="245" t="s">
        <v>569</v>
      </c>
      <c r="K5169" s="246" t="s">
        <v>25039</v>
      </c>
      <c r="L5169" s="245" t="s">
        <v>568</v>
      </c>
      <c r="M5169"/>
      <c r="N5169"/>
      <c r="O5169"/>
      <c r="P5169"/>
      <c r="Q5169"/>
      <c r="R5169"/>
      <c r="S5169"/>
      <c r="T5169"/>
      <c r="U5169"/>
      <c r="V5169"/>
      <c r="W5169"/>
      <c r="X5169"/>
      <c r="Y5169"/>
      <c r="Z5169"/>
      <c r="AA5169"/>
      <c r="AB5169"/>
      <c r="AC5169"/>
      <c r="AD5169"/>
      <c r="AE5169"/>
      <c r="AF5169"/>
      <c r="AG5169"/>
      <c r="AH5169"/>
      <c r="AI5169"/>
      <c r="AJ5169"/>
      <c r="AK5169"/>
      <c r="AL5169"/>
      <c r="AM5169"/>
      <c r="AN5169"/>
      <c r="AO5169"/>
      <c r="AP5169"/>
      <c r="AQ5169"/>
      <c r="AR5169"/>
      <c r="AS5169"/>
      <c r="AT5169"/>
      <c r="AU5169"/>
      <c r="AV5169"/>
      <c r="AW5169"/>
      <c r="AX5169"/>
      <c r="AY5169"/>
      <c r="AZ5169"/>
      <c r="BA5169"/>
      <c r="BB5169"/>
      <c r="BC5169"/>
      <c r="BD5169"/>
      <c r="BE5169"/>
      <c r="BF5169"/>
      <c r="BG5169"/>
      <c r="BH5169"/>
      <c r="BI5169"/>
      <c r="BJ5169"/>
      <c r="BK5169"/>
      <c r="BL5169"/>
      <c r="BM5169"/>
      <c r="BN5169"/>
      <c r="BO5169"/>
    </row>
    <row r="5170" spans="1:67" ht="15" x14ac:dyDescent="0.25">
      <c r="A5170" s="245" t="s">
        <v>2037</v>
      </c>
      <c r="B5170" s="245" t="s">
        <v>2036</v>
      </c>
      <c r="C5170" s="245" t="s">
        <v>2268</v>
      </c>
      <c r="D5170" s="245" t="s">
        <v>2267</v>
      </c>
      <c r="E5170" s="246" t="s">
        <v>44</v>
      </c>
      <c r="F5170" s="245" t="s">
        <v>44</v>
      </c>
      <c r="G5170" s="245" t="s">
        <v>2289</v>
      </c>
      <c r="H5170" s="245" t="s">
        <v>20740</v>
      </c>
      <c r="I5170" s="245" t="s">
        <v>24</v>
      </c>
      <c r="J5170" s="245" t="s">
        <v>569</v>
      </c>
      <c r="K5170" s="246" t="s">
        <v>25040</v>
      </c>
      <c r="L5170" s="245" t="s">
        <v>568</v>
      </c>
      <c r="M5170"/>
      <c r="N5170"/>
      <c r="O5170"/>
      <c r="P5170"/>
      <c r="Q5170"/>
      <c r="R5170"/>
      <c r="S5170"/>
      <c r="T5170"/>
      <c r="U5170"/>
      <c r="V5170"/>
      <c r="W5170"/>
      <c r="X5170"/>
      <c r="Y5170"/>
      <c r="Z5170"/>
      <c r="AA5170"/>
      <c r="AB5170"/>
      <c r="AC5170"/>
      <c r="AD5170"/>
      <c r="AE5170"/>
      <c r="AF5170"/>
      <c r="AG5170"/>
      <c r="AH5170"/>
      <c r="AI5170"/>
      <c r="AJ5170"/>
      <c r="AK5170"/>
      <c r="AL5170"/>
      <c r="AM5170"/>
      <c r="AN5170"/>
      <c r="AO5170"/>
      <c r="AP5170"/>
      <c r="AQ5170"/>
      <c r="AR5170"/>
      <c r="AS5170"/>
      <c r="AT5170"/>
      <c r="AU5170"/>
      <c r="AV5170"/>
      <c r="AW5170"/>
      <c r="AX5170"/>
      <c r="AY5170"/>
      <c r="AZ5170"/>
      <c r="BA5170"/>
      <c r="BB5170"/>
      <c r="BC5170"/>
      <c r="BD5170"/>
      <c r="BE5170"/>
      <c r="BF5170"/>
      <c r="BG5170"/>
      <c r="BH5170"/>
      <c r="BI5170"/>
      <c r="BJ5170"/>
      <c r="BK5170"/>
      <c r="BL5170"/>
      <c r="BM5170"/>
      <c r="BN5170"/>
      <c r="BO5170"/>
    </row>
    <row r="5171" spans="1:67" ht="15" x14ac:dyDescent="0.25">
      <c r="A5171" s="245" t="s">
        <v>2037</v>
      </c>
      <c r="B5171" s="245" t="s">
        <v>2036</v>
      </c>
      <c r="C5171" s="245" t="s">
        <v>2268</v>
      </c>
      <c r="D5171" s="245" t="s">
        <v>2267</v>
      </c>
      <c r="E5171" s="246" t="s">
        <v>44</v>
      </c>
      <c r="F5171" s="245" t="s">
        <v>44</v>
      </c>
      <c r="G5171" s="245" t="s">
        <v>2288</v>
      </c>
      <c r="H5171" s="245" t="s">
        <v>20742</v>
      </c>
      <c r="I5171" s="245" t="s">
        <v>24</v>
      </c>
      <c r="J5171" s="245" t="s">
        <v>569</v>
      </c>
      <c r="K5171" s="246" t="s">
        <v>25041</v>
      </c>
      <c r="L5171" s="245" t="s">
        <v>568</v>
      </c>
      <c r="M5171"/>
      <c r="N5171"/>
      <c r="O5171"/>
      <c r="P5171"/>
      <c r="Q5171"/>
      <c r="R5171"/>
      <c r="S5171"/>
      <c r="T5171"/>
      <c r="U5171"/>
      <c r="V5171"/>
      <c r="W5171"/>
      <c r="X5171"/>
      <c r="Y5171"/>
      <c r="Z5171"/>
      <c r="AA5171"/>
      <c r="AB5171"/>
      <c r="AC5171"/>
      <c r="AD5171"/>
      <c r="AE5171"/>
      <c r="AF5171"/>
      <c r="AG5171"/>
      <c r="AH5171"/>
      <c r="AI5171"/>
      <c r="AJ5171"/>
      <c r="AK5171"/>
      <c r="AL5171"/>
      <c r="AM5171"/>
      <c r="AN5171"/>
      <c r="AO5171"/>
      <c r="AP5171"/>
      <c r="AQ5171"/>
      <c r="AR5171"/>
      <c r="AS5171"/>
      <c r="AT5171"/>
      <c r="AU5171"/>
      <c r="AV5171"/>
      <c r="AW5171"/>
      <c r="AX5171"/>
      <c r="AY5171"/>
      <c r="AZ5171"/>
      <c r="BA5171"/>
      <c r="BB5171"/>
      <c r="BC5171"/>
      <c r="BD5171"/>
      <c r="BE5171"/>
      <c r="BF5171"/>
      <c r="BG5171"/>
      <c r="BH5171"/>
      <c r="BI5171"/>
      <c r="BJ5171"/>
      <c r="BK5171"/>
      <c r="BL5171"/>
      <c r="BM5171"/>
      <c r="BN5171"/>
      <c r="BO5171"/>
    </row>
    <row r="5172" spans="1:67" ht="15" x14ac:dyDescent="0.25">
      <c r="A5172" s="245" t="s">
        <v>2037</v>
      </c>
      <c r="B5172" s="245" t="s">
        <v>2036</v>
      </c>
      <c r="C5172" s="245" t="s">
        <v>2268</v>
      </c>
      <c r="D5172" s="245" t="s">
        <v>2267</v>
      </c>
      <c r="E5172" s="246" t="s">
        <v>44</v>
      </c>
      <c r="F5172" s="245" t="s">
        <v>44</v>
      </c>
      <c r="G5172" s="245" t="s">
        <v>2287</v>
      </c>
      <c r="H5172" s="245" t="s">
        <v>20744</v>
      </c>
      <c r="I5172" s="245" t="s">
        <v>24</v>
      </c>
      <c r="J5172" s="245" t="s">
        <v>569</v>
      </c>
      <c r="K5172" s="246" t="s">
        <v>25042</v>
      </c>
      <c r="L5172" s="245" t="s">
        <v>568</v>
      </c>
      <c r="M5172"/>
      <c r="N5172"/>
      <c r="O5172"/>
      <c r="P5172"/>
      <c r="Q5172"/>
      <c r="R5172"/>
      <c r="S5172"/>
      <c r="T5172"/>
      <c r="U5172"/>
      <c r="V5172"/>
      <c r="W5172"/>
      <c r="X5172"/>
      <c r="Y5172"/>
      <c r="Z5172"/>
      <c r="AA5172"/>
      <c r="AB5172"/>
      <c r="AC5172"/>
      <c r="AD5172"/>
      <c r="AE5172"/>
      <c r="AF5172"/>
      <c r="AG5172"/>
      <c r="AH5172"/>
      <c r="AI5172"/>
      <c r="AJ5172"/>
      <c r="AK5172"/>
      <c r="AL5172"/>
      <c r="AM5172"/>
      <c r="AN5172"/>
      <c r="AO5172"/>
      <c r="AP5172"/>
      <c r="AQ5172"/>
      <c r="AR5172"/>
      <c r="AS5172"/>
      <c r="AT5172"/>
      <c r="AU5172"/>
      <c r="AV5172"/>
      <c r="AW5172"/>
      <c r="AX5172"/>
      <c r="AY5172"/>
      <c r="AZ5172"/>
      <c r="BA5172"/>
      <c r="BB5172"/>
      <c r="BC5172"/>
      <c r="BD5172"/>
      <c r="BE5172"/>
      <c r="BF5172"/>
      <c r="BG5172"/>
      <c r="BH5172"/>
      <c r="BI5172"/>
      <c r="BJ5172"/>
      <c r="BK5172"/>
      <c r="BL5172"/>
      <c r="BM5172"/>
      <c r="BN5172"/>
      <c r="BO5172"/>
    </row>
    <row r="5173" spans="1:67" ht="15" x14ac:dyDescent="0.25">
      <c r="A5173" s="245" t="s">
        <v>2037</v>
      </c>
      <c r="B5173" s="245" t="s">
        <v>2036</v>
      </c>
      <c r="C5173" s="245" t="s">
        <v>2268</v>
      </c>
      <c r="D5173" s="245" t="s">
        <v>2267</v>
      </c>
      <c r="E5173" s="246" t="s">
        <v>44</v>
      </c>
      <c r="F5173" s="245" t="s">
        <v>44</v>
      </c>
      <c r="G5173" s="245" t="s">
        <v>2286</v>
      </c>
      <c r="H5173" s="245" t="s">
        <v>20746</v>
      </c>
      <c r="I5173" s="245" t="s">
        <v>24</v>
      </c>
      <c r="J5173" s="245" t="s">
        <v>569</v>
      </c>
      <c r="K5173" s="246" t="s">
        <v>25043</v>
      </c>
      <c r="L5173" s="245" t="s">
        <v>568</v>
      </c>
      <c r="M5173"/>
      <c r="N5173"/>
      <c r="O5173"/>
      <c r="P5173"/>
      <c r="Q5173"/>
      <c r="R5173"/>
      <c r="S5173"/>
      <c r="T5173"/>
      <c r="U5173"/>
      <c r="V5173"/>
      <c r="W5173"/>
      <c r="X5173"/>
      <c r="Y5173"/>
      <c r="Z5173"/>
      <c r="AA5173"/>
      <c r="AB5173"/>
      <c r="AC5173"/>
      <c r="AD5173"/>
      <c r="AE5173"/>
      <c r="AF5173"/>
      <c r="AG5173"/>
      <c r="AH5173"/>
      <c r="AI5173"/>
      <c r="AJ5173"/>
      <c r="AK5173"/>
      <c r="AL5173"/>
      <c r="AM5173"/>
      <c r="AN5173"/>
      <c r="AO5173"/>
      <c r="AP5173"/>
      <c r="AQ5173"/>
      <c r="AR5173"/>
      <c r="AS5173"/>
      <c r="AT5173"/>
      <c r="AU5173"/>
      <c r="AV5173"/>
      <c r="AW5173"/>
      <c r="AX5173"/>
      <c r="AY5173"/>
      <c r="AZ5173"/>
      <c r="BA5173"/>
      <c r="BB5173"/>
      <c r="BC5173"/>
      <c r="BD5173"/>
      <c r="BE5173"/>
      <c r="BF5173"/>
      <c r="BG5173"/>
      <c r="BH5173"/>
      <c r="BI5173"/>
      <c r="BJ5173"/>
      <c r="BK5173"/>
      <c r="BL5173"/>
      <c r="BM5173"/>
      <c r="BN5173"/>
      <c r="BO5173"/>
    </row>
    <row r="5174" spans="1:67" ht="15" x14ac:dyDescent="0.25">
      <c r="A5174" s="245" t="s">
        <v>2037</v>
      </c>
      <c r="B5174" s="245" t="s">
        <v>2036</v>
      </c>
      <c r="C5174" s="245" t="s">
        <v>2268</v>
      </c>
      <c r="D5174" s="245" t="s">
        <v>2267</v>
      </c>
      <c r="E5174" s="246" t="s">
        <v>44</v>
      </c>
      <c r="F5174" s="245" t="s">
        <v>44</v>
      </c>
      <c r="G5174" s="245" t="s">
        <v>2285</v>
      </c>
      <c r="H5174" s="245" t="s">
        <v>20748</v>
      </c>
      <c r="I5174" s="245" t="s">
        <v>24</v>
      </c>
      <c r="J5174" s="245" t="s">
        <v>569</v>
      </c>
      <c r="K5174" s="246" t="s">
        <v>25044</v>
      </c>
      <c r="L5174" s="245" t="s">
        <v>568</v>
      </c>
      <c r="M5174"/>
      <c r="N5174"/>
      <c r="O5174"/>
      <c r="P5174"/>
      <c r="Q5174"/>
      <c r="R5174"/>
      <c r="S5174"/>
      <c r="T5174"/>
      <c r="U5174"/>
      <c r="V5174"/>
      <c r="W5174"/>
      <c r="X5174"/>
      <c r="Y5174"/>
      <c r="Z5174"/>
      <c r="AA5174"/>
      <c r="AB5174"/>
      <c r="AC5174"/>
      <c r="AD5174"/>
      <c r="AE5174"/>
      <c r="AF5174"/>
      <c r="AG5174"/>
      <c r="AH5174"/>
      <c r="AI5174"/>
      <c r="AJ5174"/>
      <c r="AK5174"/>
      <c r="AL5174"/>
      <c r="AM5174"/>
      <c r="AN5174"/>
      <c r="AO5174"/>
      <c r="AP5174"/>
      <c r="AQ5174"/>
      <c r="AR5174"/>
      <c r="AS5174"/>
      <c r="AT5174"/>
      <c r="AU5174"/>
      <c r="AV5174"/>
      <c r="AW5174"/>
      <c r="AX5174"/>
      <c r="AY5174"/>
      <c r="AZ5174"/>
      <c r="BA5174"/>
      <c r="BB5174"/>
      <c r="BC5174"/>
      <c r="BD5174"/>
      <c r="BE5174"/>
      <c r="BF5174"/>
      <c r="BG5174"/>
      <c r="BH5174"/>
      <c r="BI5174"/>
      <c r="BJ5174"/>
      <c r="BK5174"/>
      <c r="BL5174"/>
      <c r="BM5174"/>
      <c r="BN5174"/>
      <c r="BO5174"/>
    </row>
    <row r="5175" spans="1:67" ht="15" x14ac:dyDescent="0.25">
      <c r="A5175" s="245" t="s">
        <v>2037</v>
      </c>
      <c r="B5175" s="245" t="s">
        <v>2036</v>
      </c>
      <c r="C5175" s="245" t="s">
        <v>2268</v>
      </c>
      <c r="D5175" s="245" t="s">
        <v>2267</v>
      </c>
      <c r="E5175" s="246" t="s">
        <v>44</v>
      </c>
      <c r="F5175" s="245" t="s">
        <v>44</v>
      </c>
      <c r="G5175" s="245" t="s">
        <v>2284</v>
      </c>
      <c r="H5175" s="245" t="s">
        <v>20750</v>
      </c>
      <c r="I5175" s="245" t="s">
        <v>24</v>
      </c>
      <c r="J5175" s="245" t="s">
        <v>569</v>
      </c>
      <c r="K5175" s="246" t="s">
        <v>25045</v>
      </c>
      <c r="L5175" s="245" t="s">
        <v>568</v>
      </c>
      <c r="M5175"/>
      <c r="N5175"/>
      <c r="O5175"/>
      <c r="P5175"/>
      <c r="Q5175"/>
      <c r="R5175"/>
      <c r="S5175"/>
      <c r="T5175"/>
      <c r="U5175"/>
      <c r="V5175"/>
      <c r="W5175"/>
      <c r="X5175"/>
      <c r="Y5175"/>
      <c r="Z5175"/>
      <c r="AA5175"/>
      <c r="AB5175"/>
      <c r="AC5175"/>
      <c r="AD5175"/>
      <c r="AE5175"/>
      <c r="AF5175"/>
      <c r="AG5175"/>
      <c r="AH5175"/>
      <c r="AI5175"/>
      <c r="AJ5175"/>
      <c r="AK5175"/>
      <c r="AL5175"/>
      <c r="AM5175"/>
      <c r="AN5175"/>
      <c r="AO5175"/>
      <c r="AP5175"/>
      <c r="AQ5175"/>
      <c r="AR5175"/>
      <c r="AS5175"/>
      <c r="AT5175"/>
      <c r="AU5175"/>
      <c r="AV5175"/>
      <c r="AW5175"/>
      <c r="AX5175"/>
      <c r="AY5175"/>
      <c r="AZ5175"/>
      <c r="BA5175"/>
      <c r="BB5175"/>
      <c r="BC5175"/>
      <c r="BD5175"/>
      <c r="BE5175"/>
      <c r="BF5175"/>
      <c r="BG5175"/>
      <c r="BH5175"/>
      <c r="BI5175"/>
      <c r="BJ5175"/>
      <c r="BK5175"/>
      <c r="BL5175"/>
      <c r="BM5175"/>
      <c r="BN5175"/>
      <c r="BO5175"/>
    </row>
    <row r="5176" spans="1:67" ht="15" x14ac:dyDescent="0.25">
      <c r="A5176" s="245" t="s">
        <v>2037</v>
      </c>
      <c r="B5176" s="245" t="s">
        <v>2036</v>
      </c>
      <c r="C5176" s="245" t="s">
        <v>2268</v>
      </c>
      <c r="D5176" s="245" t="s">
        <v>2267</v>
      </c>
      <c r="E5176" s="246" t="s">
        <v>44</v>
      </c>
      <c r="F5176" s="245" t="s">
        <v>44</v>
      </c>
      <c r="G5176" s="245" t="s">
        <v>2283</v>
      </c>
      <c r="H5176" s="245" t="s">
        <v>20752</v>
      </c>
      <c r="I5176" s="245" t="s">
        <v>24</v>
      </c>
      <c r="J5176" s="245" t="s">
        <v>569</v>
      </c>
      <c r="K5176" s="246" t="s">
        <v>25046</v>
      </c>
      <c r="L5176" s="245" t="s">
        <v>568</v>
      </c>
      <c r="M5176"/>
      <c r="N5176"/>
      <c r="O5176"/>
      <c r="P5176"/>
      <c r="Q5176"/>
      <c r="R5176"/>
      <c r="S5176"/>
      <c r="T5176"/>
      <c r="U5176"/>
      <c r="V5176"/>
      <c r="W5176"/>
      <c r="X5176"/>
      <c r="Y5176"/>
      <c r="Z5176"/>
      <c r="AA5176"/>
      <c r="AB5176"/>
      <c r="AC5176"/>
      <c r="AD5176"/>
      <c r="AE5176"/>
      <c r="AF5176"/>
      <c r="AG5176"/>
      <c r="AH5176"/>
      <c r="AI5176"/>
      <c r="AJ5176"/>
      <c r="AK5176"/>
      <c r="AL5176"/>
      <c r="AM5176"/>
      <c r="AN5176"/>
      <c r="AO5176"/>
      <c r="AP5176"/>
      <c r="AQ5176"/>
      <c r="AR5176"/>
      <c r="AS5176"/>
      <c r="AT5176"/>
      <c r="AU5176"/>
      <c r="AV5176"/>
      <c r="AW5176"/>
      <c r="AX5176"/>
      <c r="AY5176"/>
      <c r="AZ5176"/>
      <c r="BA5176"/>
      <c r="BB5176"/>
      <c r="BC5176"/>
      <c r="BD5176"/>
      <c r="BE5176"/>
      <c r="BF5176"/>
      <c r="BG5176"/>
      <c r="BH5176"/>
      <c r="BI5176"/>
      <c r="BJ5176"/>
      <c r="BK5176"/>
      <c r="BL5176"/>
      <c r="BM5176"/>
      <c r="BN5176"/>
      <c r="BO5176"/>
    </row>
    <row r="5177" spans="1:67" ht="15" x14ac:dyDescent="0.25">
      <c r="A5177" s="245" t="s">
        <v>2037</v>
      </c>
      <c r="B5177" s="245" t="s">
        <v>2036</v>
      </c>
      <c r="C5177" s="245" t="s">
        <v>2268</v>
      </c>
      <c r="D5177" s="245" t="s">
        <v>2267</v>
      </c>
      <c r="E5177" s="246" t="s">
        <v>44</v>
      </c>
      <c r="F5177" s="245" t="s">
        <v>44</v>
      </c>
      <c r="G5177" s="245" t="s">
        <v>2282</v>
      </c>
      <c r="H5177" s="245" t="s">
        <v>20754</v>
      </c>
      <c r="I5177" s="245" t="s">
        <v>24</v>
      </c>
      <c r="J5177" s="245" t="s">
        <v>569</v>
      </c>
      <c r="K5177" s="246" t="s">
        <v>25047</v>
      </c>
      <c r="L5177" s="245" t="s">
        <v>568</v>
      </c>
      <c r="M5177"/>
      <c r="N5177"/>
      <c r="O5177"/>
      <c r="P5177"/>
      <c r="Q5177"/>
      <c r="R5177"/>
      <c r="S5177"/>
      <c r="T5177"/>
      <c r="U5177"/>
      <c r="V5177"/>
      <c r="W5177"/>
      <c r="X5177"/>
      <c r="Y5177"/>
      <c r="Z5177"/>
      <c r="AA5177"/>
      <c r="AB5177"/>
      <c r="AC5177"/>
      <c r="AD5177"/>
      <c r="AE5177"/>
      <c r="AF5177"/>
      <c r="AG5177"/>
      <c r="AH5177"/>
      <c r="AI5177"/>
      <c r="AJ5177"/>
      <c r="AK5177"/>
      <c r="AL5177"/>
      <c r="AM5177"/>
      <c r="AN5177"/>
      <c r="AO5177"/>
      <c r="AP5177"/>
      <c r="AQ5177"/>
      <c r="AR5177"/>
      <c r="AS5177"/>
      <c r="AT5177"/>
      <c r="AU5177"/>
      <c r="AV5177"/>
      <c r="AW5177"/>
      <c r="AX5177"/>
      <c r="AY5177"/>
      <c r="AZ5177"/>
      <c r="BA5177"/>
      <c r="BB5177"/>
      <c r="BC5177"/>
      <c r="BD5177"/>
      <c r="BE5177"/>
      <c r="BF5177"/>
      <c r="BG5177"/>
      <c r="BH5177"/>
      <c r="BI5177"/>
      <c r="BJ5177"/>
      <c r="BK5177"/>
      <c r="BL5177"/>
      <c r="BM5177"/>
      <c r="BN5177"/>
      <c r="BO5177"/>
    </row>
    <row r="5178" spans="1:67" ht="15" x14ac:dyDescent="0.25">
      <c r="A5178" s="245" t="s">
        <v>2037</v>
      </c>
      <c r="B5178" s="245" t="s">
        <v>2036</v>
      </c>
      <c r="C5178" s="245" t="s">
        <v>2268</v>
      </c>
      <c r="D5178" s="245" t="s">
        <v>2267</v>
      </c>
      <c r="E5178" s="246" t="s">
        <v>44</v>
      </c>
      <c r="F5178" s="245" t="s">
        <v>44</v>
      </c>
      <c r="G5178" s="245" t="s">
        <v>2281</v>
      </c>
      <c r="H5178" s="245" t="s">
        <v>20756</v>
      </c>
      <c r="I5178" s="245" t="s">
        <v>24</v>
      </c>
      <c r="J5178" s="245" t="s">
        <v>569</v>
      </c>
      <c r="K5178" s="246" t="s">
        <v>25048</v>
      </c>
      <c r="L5178" s="245" t="s">
        <v>568</v>
      </c>
      <c r="M5178"/>
      <c r="N5178"/>
      <c r="O5178"/>
      <c r="P5178"/>
      <c r="Q5178"/>
      <c r="R5178"/>
      <c r="S5178"/>
      <c r="T5178"/>
      <c r="U5178"/>
      <c r="V5178"/>
      <c r="W5178"/>
      <c r="X5178"/>
      <c r="Y5178"/>
      <c r="Z5178"/>
      <c r="AA5178"/>
      <c r="AB5178"/>
      <c r="AC5178"/>
      <c r="AD5178"/>
      <c r="AE5178"/>
      <c r="AF5178"/>
      <c r="AG5178"/>
      <c r="AH5178"/>
      <c r="AI5178"/>
      <c r="AJ5178"/>
      <c r="AK5178"/>
      <c r="AL5178"/>
      <c r="AM5178"/>
      <c r="AN5178"/>
      <c r="AO5178"/>
      <c r="AP5178"/>
      <c r="AQ5178"/>
      <c r="AR5178"/>
      <c r="AS5178"/>
      <c r="AT5178"/>
      <c r="AU5178"/>
      <c r="AV5178"/>
      <c r="AW5178"/>
      <c r="AX5178"/>
      <c r="AY5178"/>
      <c r="AZ5178"/>
      <c r="BA5178"/>
      <c r="BB5178"/>
      <c r="BC5178"/>
      <c r="BD5178"/>
      <c r="BE5178"/>
      <c r="BF5178"/>
      <c r="BG5178"/>
      <c r="BH5178"/>
      <c r="BI5178"/>
      <c r="BJ5178"/>
      <c r="BK5178"/>
      <c r="BL5178"/>
      <c r="BM5178"/>
      <c r="BN5178"/>
      <c r="BO5178"/>
    </row>
    <row r="5179" spans="1:67" ht="15" x14ac:dyDescent="0.25">
      <c r="A5179" s="245" t="s">
        <v>2037</v>
      </c>
      <c r="B5179" s="245" t="s">
        <v>2036</v>
      </c>
      <c r="C5179" s="245" t="s">
        <v>2268</v>
      </c>
      <c r="D5179" s="245" t="s">
        <v>2267</v>
      </c>
      <c r="E5179" s="246" t="s">
        <v>44</v>
      </c>
      <c r="F5179" s="245" t="s">
        <v>44</v>
      </c>
      <c r="G5179" s="245" t="s">
        <v>2280</v>
      </c>
      <c r="H5179" s="245" t="s">
        <v>20758</v>
      </c>
      <c r="I5179" s="245" t="s">
        <v>24</v>
      </c>
      <c r="J5179" s="245" t="s">
        <v>569</v>
      </c>
      <c r="K5179" s="246" t="s">
        <v>25049</v>
      </c>
      <c r="L5179" s="245" t="s">
        <v>568</v>
      </c>
      <c r="M5179"/>
      <c r="N5179"/>
      <c r="O5179"/>
      <c r="P5179"/>
      <c r="Q5179"/>
      <c r="R5179"/>
      <c r="S5179"/>
      <c r="T5179"/>
      <c r="U5179"/>
      <c r="V5179"/>
      <c r="W5179"/>
      <c r="X5179"/>
      <c r="Y5179"/>
      <c r="Z5179"/>
      <c r="AA5179"/>
      <c r="AB5179"/>
      <c r="AC5179"/>
      <c r="AD5179"/>
      <c r="AE5179"/>
      <c r="AF5179"/>
      <c r="AG5179"/>
      <c r="AH5179"/>
      <c r="AI5179"/>
      <c r="AJ5179"/>
      <c r="AK5179"/>
      <c r="AL5179"/>
      <c r="AM5179"/>
      <c r="AN5179"/>
      <c r="AO5179"/>
      <c r="AP5179"/>
      <c r="AQ5179"/>
      <c r="AR5179"/>
      <c r="AS5179"/>
      <c r="AT5179"/>
      <c r="AU5179"/>
      <c r="AV5179"/>
      <c r="AW5179"/>
      <c r="AX5179"/>
      <c r="AY5179"/>
      <c r="AZ5179"/>
      <c r="BA5179"/>
      <c r="BB5179"/>
      <c r="BC5179"/>
      <c r="BD5179"/>
      <c r="BE5179"/>
      <c r="BF5179"/>
      <c r="BG5179"/>
      <c r="BH5179"/>
      <c r="BI5179"/>
      <c r="BJ5179"/>
      <c r="BK5179"/>
      <c r="BL5179"/>
      <c r="BM5179"/>
      <c r="BN5179"/>
      <c r="BO5179"/>
    </row>
    <row r="5180" spans="1:67" ht="15" x14ac:dyDescent="0.25">
      <c r="A5180" s="245" t="s">
        <v>2037</v>
      </c>
      <c r="B5180" s="245" t="s">
        <v>2036</v>
      </c>
      <c r="C5180" s="245" t="s">
        <v>2268</v>
      </c>
      <c r="D5180" s="245" t="s">
        <v>2267</v>
      </c>
      <c r="E5180" s="246" t="s">
        <v>44</v>
      </c>
      <c r="F5180" s="245" t="s">
        <v>44</v>
      </c>
      <c r="G5180" s="245" t="s">
        <v>2279</v>
      </c>
      <c r="H5180" s="245" t="s">
        <v>20760</v>
      </c>
      <c r="I5180" s="245" t="s">
        <v>24</v>
      </c>
      <c r="J5180" s="245" t="s">
        <v>569</v>
      </c>
      <c r="K5180" s="246" t="s">
        <v>25050</v>
      </c>
      <c r="L5180" s="245" t="s">
        <v>568</v>
      </c>
      <c r="M5180"/>
      <c r="N5180"/>
      <c r="O5180"/>
      <c r="P5180"/>
      <c r="Q5180"/>
      <c r="R5180"/>
      <c r="S5180"/>
      <c r="T5180"/>
      <c r="U5180"/>
      <c r="V5180"/>
      <c r="W5180"/>
      <c r="X5180"/>
      <c r="Y5180"/>
      <c r="Z5180"/>
      <c r="AA5180"/>
      <c r="AB5180"/>
      <c r="AC5180"/>
      <c r="AD5180"/>
      <c r="AE5180"/>
      <c r="AF5180"/>
      <c r="AG5180"/>
      <c r="AH5180"/>
      <c r="AI5180"/>
      <c r="AJ5180"/>
      <c r="AK5180"/>
      <c r="AL5180"/>
      <c r="AM5180"/>
      <c r="AN5180"/>
      <c r="AO5180"/>
      <c r="AP5180"/>
      <c r="AQ5180"/>
      <c r="AR5180"/>
      <c r="AS5180"/>
      <c r="AT5180"/>
      <c r="AU5180"/>
      <c r="AV5180"/>
      <c r="AW5180"/>
      <c r="AX5180"/>
      <c r="AY5180"/>
      <c r="AZ5180"/>
      <c r="BA5180"/>
      <c r="BB5180"/>
      <c r="BC5180"/>
      <c r="BD5180"/>
      <c r="BE5180"/>
      <c r="BF5180"/>
      <c r="BG5180"/>
      <c r="BH5180"/>
      <c r="BI5180"/>
      <c r="BJ5180"/>
      <c r="BK5180"/>
      <c r="BL5180"/>
      <c r="BM5180"/>
      <c r="BN5180"/>
      <c r="BO5180"/>
    </row>
    <row r="5181" spans="1:67" ht="15" x14ac:dyDescent="0.25">
      <c r="A5181" s="245" t="s">
        <v>2037</v>
      </c>
      <c r="B5181" s="245" t="s">
        <v>2036</v>
      </c>
      <c r="C5181" s="245" t="s">
        <v>2268</v>
      </c>
      <c r="D5181" s="245" t="s">
        <v>2267</v>
      </c>
      <c r="E5181" s="246" t="s">
        <v>44</v>
      </c>
      <c r="F5181" s="245" t="s">
        <v>44</v>
      </c>
      <c r="G5181" s="245" t="s">
        <v>2278</v>
      </c>
      <c r="H5181" s="245" t="s">
        <v>20762</v>
      </c>
      <c r="I5181" s="245" t="s">
        <v>24</v>
      </c>
      <c r="J5181" s="245" t="s">
        <v>569</v>
      </c>
      <c r="K5181" s="246" t="s">
        <v>25051</v>
      </c>
      <c r="L5181" s="245" t="s">
        <v>568</v>
      </c>
      <c r="M5181"/>
      <c r="N5181"/>
      <c r="O5181"/>
      <c r="P5181"/>
      <c r="Q5181"/>
      <c r="R5181"/>
      <c r="S5181"/>
      <c r="T5181"/>
      <c r="U5181"/>
      <c r="V5181"/>
      <c r="W5181"/>
      <c r="X5181"/>
      <c r="Y5181"/>
      <c r="Z5181"/>
      <c r="AA5181"/>
      <c r="AB5181"/>
      <c r="AC5181"/>
      <c r="AD5181"/>
      <c r="AE5181"/>
      <c r="AF5181"/>
      <c r="AG5181"/>
      <c r="AH5181"/>
      <c r="AI5181"/>
      <c r="AJ5181"/>
      <c r="AK5181"/>
      <c r="AL5181"/>
      <c r="AM5181"/>
      <c r="AN5181"/>
      <c r="AO5181"/>
      <c r="AP5181"/>
      <c r="AQ5181"/>
      <c r="AR5181"/>
      <c r="AS5181"/>
      <c r="AT5181"/>
      <c r="AU5181"/>
      <c r="AV5181"/>
      <c r="AW5181"/>
      <c r="AX5181"/>
      <c r="AY5181"/>
      <c r="AZ5181"/>
      <c r="BA5181"/>
      <c r="BB5181"/>
      <c r="BC5181"/>
      <c r="BD5181"/>
      <c r="BE5181"/>
      <c r="BF5181"/>
      <c r="BG5181"/>
      <c r="BH5181"/>
      <c r="BI5181"/>
      <c r="BJ5181"/>
      <c r="BK5181"/>
      <c r="BL5181"/>
      <c r="BM5181"/>
      <c r="BN5181"/>
      <c r="BO5181"/>
    </row>
    <row r="5182" spans="1:67" ht="15" x14ac:dyDescent="0.25">
      <c r="A5182" s="245" t="s">
        <v>2037</v>
      </c>
      <c r="B5182" s="245" t="s">
        <v>2036</v>
      </c>
      <c r="C5182" s="245" t="s">
        <v>2268</v>
      </c>
      <c r="D5182" s="245" t="s">
        <v>2267</v>
      </c>
      <c r="E5182" s="246" t="s">
        <v>44</v>
      </c>
      <c r="F5182" s="245" t="s">
        <v>44</v>
      </c>
      <c r="G5182" s="245" t="s">
        <v>2277</v>
      </c>
      <c r="H5182" s="245" t="s">
        <v>20764</v>
      </c>
      <c r="I5182" s="245" t="s">
        <v>24</v>
      </c>
      <c r="J5182" s="245" t="s">
        <v>569</v>
      </c>
      <c r="K5182" s="246" t="s">
        <v>25052</v>
      </c>
      <c r="L5182" s="245" t="s">
        <v>568</v>
      </c>
      <c r="M5182"/>
      <c r="N5182"/>
      <c r="O5182"/>
      <c r="P5182"/>
      <c r="Q5182"/>
      <c r="R5182"/>
      <c r="S5182"/>
      <c r="T5182"/>
      <c r="U5182"/>
      <c r="V5182"/>
      <c r="W5182"/>
      <c r="X5182"/>
      <c r="Y5182"/>
      <c r="Z5182"/>
      <c r="AA5182"/>
      <c r="AB5182"/>
      <c r="AC5182"/>
      <c r="AD5182"/>
      <c r="AE5182"/>
      <c r="AF5182"/>
      <c r="AG5182"/>
      <c r="AH5182"/>
      <c r="AI5182"/>
      <c r="AJ5182"/>
      <c r="AK5182"/>
      <c r="AL5182"/>
      <c r="AM5182"/>
      <c r="AN5182"/>
      <c r="AO5182"/>
      <c r="AP5182"/>
      <c r="AQ5182"/>
      <c r="AR5182"/>
      <c r="AS5182"/>
      <c r="AT5182"/>
      <c r="AU5182"/>
      <c r="AV5182"/>
      <c r="AW5182"/>
      <c r="AX5182"/>
      <c r="AY5182"/>
      <c r="AZ5182"/>
      <c r="BA5182"/>
      <c r="BB5182"/>
      <c r="BC5182"/>
      <c r="BD5182"/>
      <c r="BE5182"/>
      <c r="BF5182"/>
      <c r="BG5182"/>
      <c r="BH5182"/>
      <c r="BI5182"/>
      <c r="BJ5182"/>
      <c r="BK5182"/>
      <c r="BL5182"/>
      <c r="BM5182"/>
      <c r="BN5182"/>
      <c r="BO5182"/>
    </row>
    <row r="5183" spans="1:67" ht="15" x14ac:dyDescent="0.25">
      <c r="A5183" s="245" t="s">
        <v>2037</v>
      </c>
      <c r="B5183" s="245" t="s">
        <v>2036</v>
      </c>
      <c r="C5183" s="245" t="s">
        <v>2268</v>
      </c>
      <c r="D5183" s="245" t="s">
        <v>2267</v>
      </c>
      <c r="E5183" s="246" t="s">
        <v>44</v>
      </c>
      <c r="F5183" s="245" t="s">
        <v>44</v>
      </c>
      <c r="G5183" s="245" t="s">
        <v>2276</v>
      </c>
      <c r="H5183" s="245" t="s">
        <v>20766</v>
      </c>
      <c r="I5183" s="245" t="s">
        <v>24</v>
      </c>
      <c r="J5183" s="245" t="s">
        <v>569</v>
      </c>
      <c r="K5183" s="246" t="s">
        <v>25053</v>
      </c>
      <c r="L5183" s="245" t="s">
        <v>568</v>
      </c>
      <c r="M5183"/>
      <c r="N5183"/>
      <c r="O5183"/>
      <c r="P5183"/>
      <c r="Q5183"/>
      <c r="R5183"/>
      <c r="S5183"/>
      <c r="T5183"/>
      <c r="U5183"/>
      <c r="V5183"/>
      <c r="W5183"/>
      <c r="X5183"/>
      <c r="Y5183"/>
      <c r="Z5183"/>
      <c r="AA5183"/>
      <c r="AB5183"/>
      <c r="AC5183"/>
      <c r="AD5183"/>
      <c r="AE5183"/>
      <c r="AF5183"/>
      <c r="AG5183"/>
      <c r="AH5183"/>
      <c r="AI5183"/>
      <c r="AJ5183"/>
      <c r="AK5183"/>
      <c r="AL5183"/>
      <c r="AM5183"/>
      <c r="AN5183"/>
      <c r="AO5183"/>
      <c r="AP5183"/>
      <c r="AQ5183"/>
      <c r="AR5183"/>
      <c r="AS5183"/>
      <c r="AT5183"/>
      <c r="AU5183"/>
      <c r="AV5183"/>
      <c r="AW5183"/>
      <c r="AX5183"/>
      <c r="AY5183"/>
      <c r="AZ5183"/>
      <c r="BA5183"/>
      <c r="BB5183"/>
      <c r="BC5183"/>
      <c r="BD5183"/>
      <c r="BE5183"/>
      <c r="BF5183"/>
      <c r="BG5183"/>
      <c r="BH5183"/>
      <c r="BI5183"/>
      <c r="BJ5183"/>
      <c r="BK5183"/>
      <c r="BL5183"/>
      <c r="BM5183"/>
      <c r="BN5183"/>
      <c r="BO5183"/>
    </row>
    <row r="5184" spans="1:67" ht="15" x14ac:dyDescent="0.25">
      <c r="A5184" s="245" t="s">
        <v>2037</v>
      </c>
      <c r="B5184" s="245" t="s">
        <v>2036</v>
      </c>
      <c r="C5184" s="245" t="s">
        <v>2268</v>
      </c>
      <c r="D5184" s="245" t="s">
        <v>2267</v>
      </c>
      <c r="E5184" s="246" t="s">
        <v>44</v>
      </c>
      <c r="F5184" s="245" t="s">
        <v>44</v>
      </c>
      <c r="G5184" s="245" t="s">
        <v>2275</v>
      </c>
      <c r="H5184" s="245" t="s">
        <v>20768</v>
      </c>
      <c r="I5184" s="245" t="s">
        <v>24</v>
      </c>
      <c r="J5184" s="245" t="s">
        <v>569</v>
      </c>
      <c r="K5184" s="246" t="s">
        <v>25054</v>
      </c>
      <c r="L5184" s="245" t="s">
        <v>568</v>
      </c>
      <c r="M5184"/>
      <c r="N5184"/>
      <c r="O5184"/>
      <c r="P5184"/>
      <c r="Q5184"/>
      <c r="R5184"/>
      <c r="S5184"/>
      <c r="T5184"/>
      <c r="U5184"/>
      <c r="V5184"/>
      <c r="W5184"/>
      <c r="X5184"/>
      <c r="Y5184"/>
      <c r="Z5184"/>
      <c r="AA5184"/>
      <c r="AB5184"/>
      <c r="AC5184"/>
      <c r="AD5184"/>
      <c r="AE5184"/>
      <c r="AF5184"/>
      <c r="AG5184"/>
      <c r="AH5184"/>
      <c r="AI5184"/>
      <c r="AJ5184"/>
      <c r="AK5184"/>
      <c r="AL5184"/>
      <c r="AM5184"/>
      <c r="AN5184"/>
      <c r="AO5184"/>
      <c r="AP5184"/>
      <c r="AQ5184"/>
      <c r="AR5184"/>
      <c r="AS5184"/>
      <c r="AT5184"/>
      <c r="AU5184"/>
      <c r="AV5184"/>
      <c r="AW5184"/>
      <c r="AX5184"/>
      <c r="AY5184"/>
      <c r="AZ5184"/>
      <c r="BA5184"/>
      <c r="BB5184"/>
      <c r="BC5184"/>
      <c r="BD5184"/>
      <c r="BE5184"/>
      <c r="BF5184"/>
      <c r="BG5184"/>
      <c r="BH5184"/>
      <c r="BI5184"/>
      <c r="BJ5184"/>
      <c r="BK5184"/>
      <c r="BL5184"/>
      <c r="BM5184"/>
      <c r="BN5184"/>
      <c r="BO5184"/>
    </row>
    <row r="5185" spans="1:67" ht="15" x14ac:dyDescent="0.25">
      <c r="A5185" s="245" t="s">
        <v>2037</v>
      </c>
      <c r="B5185" s="245" t="s">
        <v>2036</v>
      </c>
      <c r="C5185" s="245" t="s">
        <v>2268</v>
      </c>
      <c r="D5185" s="245" t="s">
        <v>2267</v>
      </c>
      <c r="E5185" s="246" t="s">
        <v>44</v>
      </c>
      <c r="F5185" s="245" t="s">
        <v>44</v>
      </c>
      <c r="G5185" s="245" t="s">
        <v>2274</v>
      </c>
      <c r="H5185" s="245" t="s">
        <v>20770</v>
      </c>
      <c r="I5185" s="245" t="s">
        <v>24</v>
      </c>
      <c r="J5185" s="245" t="s">
        <v>569</v>
      </c>
      <c r="K5185" s="246" t="s">
        <v>25055</v>
      </c>
      <c r="L5185" s="245" t="s">
        <v>568</v>
      </c>
      <c r="M5185"/>
      <c r="N5185"/>
      <c r="O5185"/>
      <c r="P5185"/>
      <c r="Q5185"/>
      <c r="R5185"/>
      <c r="S5185"/>
      <c r="T5185"/>
      <c r="U5185"/>
      <c r="V5185"/>
      <c r="W5185"/>
      <c r="X5185"/>
      <c r="Y5185"/>
      <c r="Z5185"/>
      <c r="AA5185"/>
      <c r="AB5185"/>
      <c r="AC5185"/>
      <c r="AD5185"/>
      <c r="AE5185"/>
      <c r="AF5185"/>
      <c r="AG5185"/>
      <c r="AH5185"/>
      <c r="AI5185"/>
      <c r="AJ5185"/>
      <c r="AK5185"/>
      <c r="AL5185"/>
      <c r="AM5185"/>
      <c r="AN5185"/>
      <c r="AO5185"/>
      <c r="AP5185"/>
      <c r="AQ5185"/>
      <c r="AR5185"/>
      <c r="AS5185"/>
      <c r="AT5185"/>
      <c r="AU5185"/>
      <c r="AV5185"/>
      <c r="AW5185"/>
      <c r="AX5185"/>
      <c r="AY5185"/>
      <c r="AZ5185"/>
      <c r="BA5185"/>
      <c r="BB5185"/>
      <c r="BC5185"/>
      <c r="BD5185"/>
      <c r="BE5185"/>
      <c r="BF5185"/>
      <c r="BG5185"/>
      <c r="BH5185"/>
      <c r="BI5185"/>
      <c r="BJ5185"/>
      <c r="BK5185"/>
      <c r="BL5185"/>
      <c r="BM5185"/>
      <c r="BN5185"/>
      <c r="BO5185"/>
    </row>
    <row r="5186" spans="1:67" ht="15" x14ac:dyDescent="0.25">
      <c r="A5186" s="245" t="s">
        <v>2037</v>
      </c>
      <c r="B5186" s="245" t="s">
        <v>2036</v>
      </c>
      <c r="C5186" s="245" t="s">
        <v>2268</v>
      </c>
      <c r="D5186" s="245" t="s">
        <v>2267</v>
      </c>
      <c r="E5186" s="246" t="s">
        <v>44</v>
      </c>
      <c r="F5186" s="245" t="s">
        <v>44</v>
      </c>
      <c r="G5186" s="245" t="s">
        <v>2273</v>
      </c>
      <c r="H5186" s="245" t="s">
        <v>20772</v>
      </c>
      <c r="I5186" s="245" t="s">
        <v>24</v>
      </c>
      <c r="J5186" s="245" t="s">
        <v>569</v>
      </c>
      <c r="K5186" s="246" t="s">
        <v>25056</v>
      </c>
      <c r="L5186" s="245" t="s">
        <v>568</v>
      </c>
      <c r="M5186"/>
      <c r="N5186"/>
      <c r="O5186"/>
      <c r="P5186"/>
      <c r="Q5186"/>
      <c r="R5186"/>
      <c r="S5186"/>
      <c r="T5186"/>
      <c r="U5186"/>
      <c r="V5186"/>
      <c r="W5186"/>
      <c r="X5186"/>
      <c r="Y5186"/>
      <c r="Z5186"/>
      <c r="AA5186"/>
      <c r="AB5186"/>
      <c r="AC5186"/>
      <c r="AD5186"/>
      <c r="AE5186"/>
      <c r="AF5186"/>
      <c r="AG5186"/>
      <c r="AH5186"/>
      <c r="AI5186"/>
      <c r="AJ5186"/>
      <c r="AK5186"/>
      <c r="AL5186"/>
      <c r="AM5186"/>
      <c r="AN5186"/>
      <c r="AO5186"/>
      <c r="AP5186"/>
      <c r="AQ5186"/>
      <c r="AR5186"/>
      <c r="AS5186"/>
      <c r="AT5186"/>
      <c r="AU5186"/>
      <c r="AV5186"/>
      <c r="AW5186"/>
      <c r="AX5186"/>
      <c r="AY5186"/>
      <c r="AZ5186"/>
      <c r="BA5186"/>
      <c r="BB5186"/>
      <c r="BC5186"/>
      <c r="BD5186"/>
      <c r="BE5186"/>
      <c r="BF5186"/>
      <c r="BG5186"/>
      <c r="BH5186"/>
      <c r="BI5186"/>
      <c r="BJ5186"/>
      <c r="BK5186"/>
      <c r="BL5186"/>
      <c r="BM5186"/>
      <c r="BN5186"/>
      <c r="BO5186"/>
    </row>
    <row r="5187" spans="1:67" ht="15" x14ac:dyDescent="0.25">
      <c r="A5187" s="245" t="s">
        <v>2037</v>
      </c>
      <c r="B5187" s="245" t="s">
        <v>2036</v>
      </c>
      <c r="C5187" s="245" t="s">
        <v>2268</v>
      </c>
      <c r="D5187" s="245" t="s">
        <v>2267</v>
      </c>
      <c r="E5187" s="246" t="s">
        <v>44</v>
      </c>
      <c r="F5187" s="245" t="s">
        <v>44</v>
      </c>
      <c r="G5187" s="245" t="s">
        <v>2272</v>
      </c>
      <c r="H5187" s="245" t="s">
        <v>13286</v>
      </c>
      <c r="I5187" s="245" t="s">
        <v>24</v>
      </c>
      <c r="J5187" s="245" t="s">
        <v>569</v>
      </c>
      <c r="K5187" s="246" t="s">
        <v>25057</v>
      </c>
      <c r="L5187" s="245" t="s">
        <v>568</v>
      </c>
      <c r="M5187"/>
      <c r="N5187"/>
      <c r="O5187"/>
      <c r="P5187"/>
      <c r="Q5187"/>
      <c r="R5187"/>
      <c r="S5187"/>
      <c r="T5187"/>
      <c r="U5187"/>
      <c r="V5187"/>
      <c r="W5187"/>
      <c r="X5187"/>
      <c r="Y5187"/>
      <c r="Z5187"/>
      <c r="AA5187"/>
      <c r="AB5187"/>
      <c r="AC5187"/>
      <c r="AD5187"/>
      <c r="AE5187"/>
      <c r="AF5187"/>
      <c r="AG5187"/>
      <c r="AH5187"/>
      <c r="AI5187"/>
      <c r="AJ5187"/>
      <c r="AK5187"/>
      <c r="AL5187"/>
      <c r="AM5187"/>
      <c r="AN5187"/>
      <c r="AO5187"/>
      <c r="AP5187"/>
      <c r="AQ5187"/>
      <c r="AR5187"/>
      <c r="AS5187"/>
      <c r="AT5187"/>
      <c r="AU5187"/>
      <c r="AV5187"/>
      <c r="AW5187"/>
      <c r="AX5187"/>
      <c r="AY5187"/>
      <c r="AZ5187"/>
      <c r="BA5187"/>
      <c r="BB5187"/>
      <c r="BC5187"/>
      <c r="BD5187"/>
      <c r="BE5187"/>
      <c r="BF5187"/>
      <c r="BG5187"/>
      <c r="BH5187"/>
      <c r="BI5187"/>
      <c r="BJ5187"/>
      <c r="BK5187"/>
      <c r="BL5187"/>
      <c r="BM5187"/>
      <c r="BN5187"/>
      <c r="BO5187"/>
    </row>
    <row r="5188" spans="1:67" ht="15" x14ac:dyDescent="0.25">
      <c r="A5188" s="245" t="s">
        <v>2037</v>
      </c>
      <c r="B5188" s="245" t="s">
        <v>2036</v>
      </c>
      <c r="C5188" s="245" t="s">
        <v>2268</v>
      </c>
      <c r="D5188" s="245" t="s">
        <v>2267</v>
      </c>
      <c r="E5188" s="246" t="s">
        <v>44</v>
      </c>
      <c r="F5188" s="245" t="s">
        <v>44</v>
      </c>
      <c r="G5188" s="245" t="s">
        <v>2271</v>
      </c>
      <c r="H5188" s="245" t="s">
        <v>13287</v>
      </c>
      <c r="I5188" s="245" t="s">
        <v>24</v>
      </c>
      <c r="J5188" s="245" t="s">
        <v>569</v>
      </c>
      <c r="K5188" s="246" t="s">
        <v>25058</v>
      </c>
      <c r="L5188" s="245" t="s">
        <v>568</v>
      </c>
      <c r="M5188"/>
      <c r="N5188"/>
      <c r="O5188"/>
      <c r="P5188"/>
      <c r="Q5188"/>
      <c r="R5188"/>
      <c r="S5188"/>
      <c r="T5188"/>
      <c r="U5188"/>
      <c r="V5188"/>
      <c r="W5188"/>
      <c r="X5188"/>
      <c r="Y5188"/>
      <c r="Z5188"/>
      <c r="AA5188"/>
      <c r="AB5188"/>
      <c r="AC5188"/>
      <c r="AD5188"/>
      <c r="AE5188"/>
      <c r="AF5188"/>
      <c r="AG5188"/>
      <c r="AH5188"/>
      <c r="AI5188"/>
      <c r="AJ5188"/>
      <c r="AK5188"/>
      <c r="AL5188"/>
      <c r="AM5188"/>
      <c r="AN5188"/>
      <c r="AO5188"/>
      <c r="AP5188"/>
      <c r="AQ5188"/>
      <c r="AR5188"/>
      <c r="AS5188"/>
      <c r="AT5188"/>
      <c r="AU5188"/>
      <c r="AV5188"/>
      <c r="AW5188"/>
      <c r="AX5188"/>
      <c r="AY5188"/>
      <c r="AZ5188"/>
      <c r="BA5188"/>
      <c r="BB5188"/>
      <c r="BC5188"/>
      <c r="BD5188"/>
      <c r="BE5188"/>
      <c r="BF5188"/>
      <c r="BG5188"/>
      <c r="BH5188"/>
      <c r="BI5188"/>
      <c r="BJ5188"/>
      <c r="BK5188"/>
      <c r="BL5188"/>
      <c r="BM5188"/>
      <c r="BN5188"/>
      <c r="BO5188"/>
    </row>
    <row r="5189" spans="1:67" ht="15" x14ac:dyDescent="0.25">
      <c r="A5189" s="245" t="s">
        <v>2037</v>
      </c>
      <c r="B5189" s="245" t="s">
        <v>2036</v>
      </c>
      <c r="C5189" s="245" t="s">
        <v>2268</v>
      </c>
      <c r="D5189" s="245" t="s">
        <v>2267</v>
      </c>
      <c r="E5189" s="246" t="s">
        <v>44</v>
      </c>
      <c r="F5189" s="245" t="s">
        <v>44</v>
      </c>
      <c r="G5189" s="245" t="s">
        <v>2270</v>
      </c>
      <c r="H5189" s="245" t="s">
        <v>13288</v>
      </c>
      <c r="I5189" s="245" t="s">
        <v>24</v>
      </c>
      <c r="J5189" s="245" t="s">
        <v>569</v>
      </c>
      <c r="K5189" s="246" t="s">
        <v>25059</v>
      </c>
      <c r="L5189" s="245" t="s">
        <v>568</v>
      </c>
      <c r="M5189"/>
      <c r="N5189"/>
      <c r="O5189"/>
      <c r="P5189"/>
      <c r="Q5189"/>
      <c r="R5189"/>
      <c r="S5189"/>
      <c r="T5189"/>
      <c r="U5189"/>
      <c r="V5189"/>
      <c r="W5189"/>
      <c r="X5189"/>
      <c r="Y5189"/>
      <c r="Z5189"/>
      <c r="AA5189"/>
      <c r="AB5189"/>
      <c r="AC5189"/>
      <c r="AD5189"/>
      <c r="AE5189"/>
      <c r="AF5189"/>
      <c r="AG5189"/>
      <c r="AH5189"/>
      <c r="AI5189"/>
      <c r="AJ5189"/>
      <c r="AK5189"/>
      <c r="AL5189"/>
      <c r="AM5189"/>
      <c r="AN5189"/>
      <c r="AO5189"/>
      <c r="AP5189"/>
      <c r="AQ5189"/>
      <c r="AR5189"/>
      <c r="AS5189"/>
      <c r="AT5189"/>
      <c r="AU5189"/>
      <c r="AV5189"/>
      <c r="AW5189"/>
      <c r="AX5189"/>
      <c r="AY5189"/>
      <c r="AZ5189"/>
      <c r="BA5189"/>
      <c r="BB5189"/>
      <c r="BC5189"/>
      <c r="BD5189"/>
      <c r="BE5189"/>
      <c r="BF5189"/>
      <c r="BG5189"/>
      <c r="BH5189"/>
      <c r="BI5189"/>
      <c r="BJ5189"/>
      <c r="BK5189"/>
      <c r="BL5189"/>
      <c r="BM5189"/>
      <c r="BN5189"/>
      <c r="BO5189"/>
    </row>
    <row r="5190" spans="1:67" ht="15" x14ac:dyDescent="0.25">
      <c r="A5190" s="245" t="s">
        <v>2037</v>
      </c>
      <c r="B5190" s="245" t="s">
        <v>2036</v>
      </c>
      <c r="C5190" s="245" t="s">
        <v>2268</v>
      </c>
      <c r="D5190" s="245" t="s">
        <v>2267</v>
      </c>
      <c r="E5190" s="246" t="s">
        <v>44</v>
      </c>
      <c r="F5190" s="245" t="s">
        <v>44</v>
      </c>
      <c r="G5190" s="245" t="s">
        <v>13289</v>
      </c>
      <c r="H5190" s="245" t="s">
        <v>13290</v>
      </c>
      <c r="I5190" s="245" t="s">
        <v>24</v>
      </c>
      <c r="J5190" s="245" t="s">
        <v>569</v>
      </c>
      <c r="K5190" s="246" t="s">
        <v>25060</v>
      </c>
      <c r="L5190" s="245" t="s">
        <v>568</v>
      </c>
      <c r="M5190"/>
      <c r="N5190"/>
      <c r="O5190"/>
      <c r="P5190"/>
      <c r="Q5190"/>
      <c r="R5190"/>
      <c r="S5190"/>
      <c r="T5190"/>
      <c r="U5190"/>
      <c r="V5190"/>
      <c r="W5190"/>
      <c r="X5190"/>
      <c r="Y5190"/>
      <c r="Z5190"/>
      <c r="AA5190"/>
      <c r="AB5190"/>
      <c r="AC5190"/>
      <c r="AD5190"/>
      <c r="AE5190"/>
      <c r="AF5190"/>
      <c r="AG5190"/>
      <c r="AH5190"/>
      <c r="AI5190"/>
      <c r="AJ5190"/>
      <c r="AK5190"/>
      <c r="AL5190"/>
      <c r="AM5190"/>
      <c r="AN5190"/>
      <c r="AO5190"/>
      <c r="AP5190"/>
      <c r="AQ5190"/>
      <c r="AR5190"/>
      <c r="AS5190"/>
      <c r="AT5190"/>
      <c r="AU5190"/>
      <c r="AV5190"/>
      <c r="AW5190"/>
      <c r="AX5190"/>
      <c r="AY5190"/>
      <c r="AZ5190"/>
      <c r="BA5190"/>
      <c r="BB5190"/>
      <c r="BC5190"/>
      <c r="BD5190"/>
      <c r="BE5190"/>
      <c r="BF5190"/>
      <c r="BG5190"/>
      <c r="BH5190"/>
      <c r="BI5190"/>
      <c r="BJ5190"/>
      <c r="BK5190"/>
      <c r="BL5190"/>
      <c r="BM5190"/>
      <c r="BN5190"/>
      <c r="BO5190"/>
    </row>
    <row r="5191" spans="1:67" ht="15" x14ac:dyDescent="0.25">
      <c r="A5191" s="245" t="s">
        <v>2037</v>
      </c>
      <c r="B5191" s="245" t="s">
        <v>2036</v>
      </c>
      <c r="C5191" s="245" t="s">
        <v>2268</v>
      </c>
      <c r="D5191" s="245" t="s">
        <v>2267</v>
      </c>
      <c r="E5191" s="246" t="s">
        <v>44</v>
      </c>
      <c r="F5191" s="245" t="s">
        <v>44</v>
      </c>
      <c r="G5191" s="245" t="s">
        <v>2269</v>
      </c>
      <c r="H5191" s="245" t="s">
        <v>13291</v>
      </c>
      <c r="I5191" s="245" t="s">
        <v>24</v>
      </c>
      <c r="J5191" s="245" t="s">
        <v>59</v>
      </c>
      <c r="K5191" s="246" t="s">
        <v>25061</v>
      </c>
      <c r="L5191" s="245" t="s">
        <v>568</v>
      </c>
      <c r="M5191"/>
      <c r="N5191"/>
      <c r="O5191"/>
      <c r="P5191"/>
      <c r="Q5191"/>
      <c r="R5191"/>
      <c r="S5191"/>
      <c r="T5191"/>
      <c r="U5191"/>
      <c r="V5191"/>
      <c r="W5191"/>
      <c r="X5191"/>
      <c r="Y5191"/>
      <c r="Z5191"/>
      <c r="AA5191"/>
      <c r="AB5191"/>
      <c r="AC5191"/>
      <c r="AD5191"/>
      <c r="AE5191"/>
      <c r="AF5191"/>
      <c r="AG5191"/>
      <c r="AH5191"/>
      <c r="AI5191"/>
      <c r="AJ5191"/>
      <c r="AK5191"/>
      <c r="AL5191"/>
      <c r="AM5191"/>
      <c r="AN5191"/>
      <c r="AO5191"/>
      <c r="AP5191"/>
      <c r="AQ5191"/>
      <c r="AR5191"/>
      <c r="AS5191"/>
      <c r="AT5191"/>
      <c r="AU5191"/>
      <c r="AV5191"/>
      <c r="AW5191"/>
      <c r="AX5191"/>
      <c r="AY5191"/>
      <c r="AZ5191"/>
      <c r="BA5191"/>
      <c r="BB5191"/>
      <c r="BC5191"/>
      <c r="BD5191"/>
      <c r="BE5191"/>
      <c r="BF5191"/>
      <c r="BG5191"/>
      <c r="BH5191"/>
      <c r="BI5191"/>
      <c r="BJ5191"/>
      <c r="BK5191"/>
      <c r="BL5191"/>
      <c r="BM5191"/>
      <c r="BN5191"/>
      <c r="BO5191"/>
    </row>
    <row r="5192" spans="1:67" ht="15" x14ac:dyDescent="0.25">
      <c r="A5192" s="245" t="s">
        <v>2037</v>
      </c>
      <c r="B5192" s="245" t="s">
        <v>2036</v>
      </c>
      <c r="C5192" s="245" t="s">
        <v>2268</v>
      </c>
      <c r="D5192" s="245" t="s">
        <v>2267</v>
      </c>
      <c r="E5192" s="246" t="s">
        <v>44</v>
      </c>
      <c r="F5192" s="245" t="s">
        <v>44</v>
      </c>
      <c r="G5192" s="245" t="s">
        <v>2266</v>
      </c>
      <c r="H5192" s="245" t="s">
        <v>20777</v>
      </c>
      <c r="I5192" s="245" t="s">
        <v>24</v>
      </c>
      <c r="J5192" s="245" t="s">
        <v>569</v>
      </c>
      <c r="K5192" s="246" t="s">
        <v>19816</v>
      </c>
      <c r="L5192" s="245" t="s">
        <v>568</v>
      </c>
      <c r="M5192"/>
      <c r="N5192"/>
      <c r="O5192"/>
      <c r="P5192"/>
      <c r="Q5192"/>
      <c r="R5192"/>
      <c r="S5192"/>
      <c r="T5192"/>
      <c r="U5192"/>
      <c r="V5192"/>
      <c r="W5192"/>
      <c r="X5192"/>
      <c r="Y5192"/>
      <c r="Z5192"/>
      <c r="AA5192"/>
      <c r="AB5192"/>
      <c r="AC5192"/>
      <c r="AD5192"/>
      <c r="AE5192"/>
      <c r="AF5192"/>
      <c r="AG5192"/>
      <c r="AH5192"/>
      <c r="AI5192"/>
      <c r="AJ5192"/>
      <c r="AK5192"/>
      <c r="AL5192"/>
      <c r="AM5192"/>
      <c r="AN5192"/>
      <c r="AO5192"/>
      <c r="AP5192"/>
      <c r="AQ5192"/>
      <c r="AR5192"/>
      <c r="AS5192"/>
      <c r="AT5192"/>
      <c r="AU5192"/>
      <c r="AV5192"/>
      <c r="AW5192"/>
      <c r="AX5192"/>
      <c r="AY5192"/>
      <c r="AZ5192"/>
      <c r="BA5192"/>
      <c r="BB5192"/>
      <c r="BC5192"/>
      <c r="BD5192"/>
      <c r="BE5192"/>
      <c r="BF5192"/>
      <c r="BG5192"/>
      <c r="BH5192"/>
      <c r="BI5192"/>
      <c r="BJ5192"/>
      <c r="BK5192"/>
      <c r="BL5192"/>
      <c r="BM5192"/>
      <c r="BN5192"/>
      <c r="BO5192"/>
    </row>
    <row r="5193" spans="1:67" ht="15" x14ac:dyDescent="0.25">
      <c r="A5193" s="245" t="s">
        <v>2037</v>
      </c>
      <c r="B5193" s="245" t="s">
        <v>2036</v>
      </c>
      <c r="C5193" s="245" t="s">
        <v>2263</v>
      </c>
      <c r="D5193" s="245" t="s">
        <v>2262</v>
      </c>
      <c r="E5193" s="246" t="s">
        <v>44</v>
      </c>
      <c r="F5193" s="245" t="s">
        <v>44</v>
      </c>
      <c r="G5193" s="245" t="s">
        <v>2265</v>
      </c>
      <c r="H5193" s="245" t="s">
        <v>2264</v>
      </c>
      <c r="I5193" s="245" t="s">
        <v>24</v>
      </c>
      <c r="J5193" s="245" t="s">
        <v>59</v>
      </c>
      <c r="K5193" s="246" t="s">
        <v>25062</v>
      </c>
      <c r="L5193" s="245" t="s">
        <v>568</v>
      </c>
      <c r="M5193"/>
      <c r="N5193"/>
      <c r="O5193"/>
      <c r="P5193"/>
      <c r="Q5193"/>
      <c r="R5193"/>
      <c r="S5193"/>
      <c r="T5193"/>
      <c r="U5193"/>
      <c r="V5193"/>
      <c r="W5193"/>
      <c r="X5193"/>
      <c r="Y5193"/>
      <c r="Z5193"/>
      <c r="AA5193"/>
      <c r="AB5193"/>
      <c r="AC5193"/>
      <c r="AD5193"/>
      <c r="AE5193"/>
      <c r="AF5193"/>
      <c r="AG5193"/>
      <c r="AH5193"/>
      <c r="AI5193"/>
      <c r="AJ5193"/>
      <c r="AK5193"/>
      <c r="AL5193"/>
      <c r="AM5193"/>
      <c r="AN5193"/>
      <c r="AO5193"/>
      <c r="AP5193"/>
      <c r="AQ5193"/>
      <c r="AR5193"/>
      <c r="AS5193"/>
      <c r="AT5193"/>
      <c r="AU5193"/>
      <c r="AV5193"/>
      <c r="AW5193"/>
      <c r="AX5193"/>
      <c r="AY5193"/>
      <c r="AZ5193"/>
      <c r="BA5193"/>
      <c r="BB5193"/>
      <c r="BC5193"/>
      <c r="BD5193"/>
      <c r="BE5193"/>
      <c r="BF5193"/>
      <c r="BG5193"/>
      <c r="BH5193"/>
      <c r="BI5193"/>
      <c r="BJ5193"/>
      <c r="BK5193"/>
      <c r="BL5193"/>
      <c r="BM5193"/>
      <c r="BN5193"/>
      <c r="BO5193"/>
    </row>
    <row r="5194" spans="1:67" ht="15" x14ac:dyDescent="0.25">
      <c r="A5194" s="245" t="s">
        <v>2037</v>
      </c>
      <c r="B5194" s="245" t="s">
        <v>2036</v>
      </c>
      <c r="C5194" s="245" t="s">
        <v>2263</v>
      </c>
      <c r="D5194" s="245" t="s">
        <v>2262</v>
      </c>
      <c r="E5194" s="246" t="s">
        <v>44</v>
      </c>
      <c r="F5194" s="245" t="s">
        <v>44</v>
      </c>
      <c r="G5194" s="245" t="s">
        <v>2261</v>
      </c>
      <c r="H5194" s="245" t="s">
        <v>2260</v>
      </c>
      <c r="I5194" s="245" t="s">
        <v>24</v>
      </c>
      <c r="J5194" s="245" t="s">
        <v>59</v>
      </c>
      <c r="K5194" s="246" t="s">
        <v>25063</v>
      </c>
      <c r="L5194" s="245" t="s">
        <v>568</v>
      </c>
      <c r="M5194"/>
      <c r="N5194"/>
      <c r="O5194"/>
      <c r="P5194"/>
      <c r="Q5194"/>
      <c r="R5194"/>
      <c r="S5194"/>
      <c r="T5194"/>
      <c r="U5194"/>
      <c r="V5194"/>
      <c r="W5194"/>
      <c r="X5194"/>
      <c r="Y5194"/>
      <c r="Z5194"/>
      <c r="AA5194"/>
      <c r="AB5194"/>
      <c r="AC5194"/>
      <c r="AD5194"/>
      <c r="AE5194"/>
      <c r="AF5194"/>
      <c r="AG5194"/>
      <c r="AH5194"/>
      <c r="AI5194"/>
      <c r="AJ5194"/>
      <c r="AK5194"/>
      <c r="AL5194"/>
      <c r="AM5194"/>
      <c r="AN5194"/>
      <c r="AO5194"/>
      <c r="AP5194"/>
      <c r="AQ5194"/>
      <c r="AR5194"/>
      <c r="AS5194"/>
      <c r="AT5194"/>
      <c r="AU5194"/>
      <c r="AV5194"/>
      <c r="AW5194"/>
      <c r="AX5194"/>
      <c r="AY5194"/>
      <c r="AZ5194"/>
      <c r="BA5194"/>
      <c r="BB5194"/>
      <c r="BC5194"/>
      <c r="BD5194"/>
      <c r="BE5194"/>
      <c r="BF5194"/>
      <c r="BG5194"/>
      <c r="BH5194"/>
      <c r="BI5194"/>
      <c r="BJ5194"/>
      <c r="BK5194"/>
      <c r="BL5194"/>
      <c r="BM5194"/>
      <c r="BN5194"/>
      <c r="BO5194"/>
    </row>
    <row r="5195" spans="1:67" ht="15" x14ac:dyDescent="0.25">
      <c r="A5195" s="245" t="s">
        <v>2037</v>
      </c>
      <c r="B5195" s="245" t="s">
        <v>2036</v>
      </c>
      <c r="C5195" s="245" t="s">
        <v>2207</v>
      </c>
      <c r="D5195" s="245" t="s">
        <v>2206</v>
      </c>
      <c r="E5195" s="246" t="s">
        <v>44</v>
      </c>
      <c r="F5195" s="245" t="s">
        <v>44</v>
      </c>
      <c r="G5195" s="245" t="s">
        <v>2259</v>
      </c>
      <c r="H5195" s="245" t="s">
        <v>20780</v>
      </c>
      <c r="I5195" s="245" t="s">
        <v>24</v>
      </c>
      <c r="J5195" s="245" t="s">
        <v>59</v>
      </c>
      <c r="K5195" s="246" t="s">
        <v>21233</v>
      </c>
      <c r="L5195" s="245" t="s">
        <v>568</v>
      </c>
      <c r="M5195"/>
      <c r="N5195"/>
      <c r="O5195"/>
      <c r="P5195"/>
      <c r="Q5195"/>
      <c r="R5195"/>
      <c r="S5195"/>
      <c r="T5195"/>
      <c r="U5195"/>
      <c r="V5195"/>
      <c r="W5195"/>
      <c r="X5195"/>
      <c r="Y5195"/>
      <c r="Z5195"/>
      <c r="AA5195"/>
      <c r="AB5195"/>
      <c r="AC5195"/>
      <c r="AD5195"/>
      <c r="AE5195"/>
      <c r="AF5195"/>
      <c r="AG5195"/>
      <c r="AH5195"/>
      <c r="AI5195"/>
      <c r="AJ5195"/>
      <c r="AK5195"/>
      <c r="AL5195"/>
      <c r="AM5195"/>
      <c r="AN5195"/>
      <c r="AO5195"/>
      <c r="AP5195"/>
      <c r="AQ5195"/>
      <c r="AR5195"/>
      <c r="AS5195"/>
      <c r="AT5195"/>
      <c r="AU5195"/>
      <c r="AV5195"/>
      <c r="AW5195"/>
      <c r="AX5195"/>
      <c r="AY5195"/>
      <c r="AZ5195"/>
      <c r="BA5195"/>
      <c r="BB5195"/>
      <c r="BC5195"/>
      <c r="BD5195"/>
      <c r="BE5195"/>
      <c r="BF5195"/>
      <c r="BG5195"/>
      <c r="BH5195"/>
      <c r="BI5195"/>
      <c r="BJ5195"/>
      <c r="BK5195"/>
      <c r="BL5195"/>
      <c r="BM5195"/>
      <c r="BN5195"/>
      <c r="BO5195"/>
    </row>
    <row r="5196" spans="1:67" ht="15" x14ac:dyDescent="0.25">
      <c r="A5196" s="245" t="s">
        <v>2037</v>
      </c>
      <c r="B5196" s="245" t="s">
        <v>2036</v>
      </c>
      <c r="C5196" s="245" t="s">
        <v>2207</v>
      </c>
      <c r="D5196" s="245" t="s">
        <v>2206</v>
      </c>
      <c r="E5196" s="246" t="s">
        <v>44</v>
      </c>
      <c r="F5196" s="245" t="s">
        <v>44</v>
      </c>
      <c r="G5196" s="245" t="s">
        <v>2257</v>
      </c>
      <c r="H5196" s="245" t="s">
        <v>20782</v>
      </c>
      <c r="I5196" s="245" t="s">
        <v>24</v>
      </c>
      <c r="J5196" s="245" t="s">
        <v>59</v>
      </c>
      <c r="K5196" s="246" t="s">
        <v>15198</v>
      </c>
      <c r="L5196" s="245" t="s">
        <v>568</v>
      </c>
      <c r="M5196"/>
      <c r="N5196"/>
      <c r="O5196"/>
      <c r="P5196"/>
      <c r="Q5196"/>
      <c r="R5196"/>
      <c r="S5196"/>
      <c r="T5196"/>
      <c r="U5196"/>
      <c r="V5196"/>
      <c r="W5196"/>
      <c r="X5196"/>
      <c r="Y5196"/>
      <c r="Z5196"/>
      <c r="AA5196"/>
      <c r="AB5196"/>
      <c r="AC5196"/>
      <c r="AD5196"/>
      <c r="AE5196"/>
      <c r="AF5196"/>
      <c r="AG5196"/>
      <c r="AH5196"/>
      <c r="AI5196"/>
      <c r="AJ5196"/>
      <c r="AK5196"/>
      <c r="AL5196"/>
      <c r="AM5196"/>
      <c r="AN5196"/>
      <c r="AO5196"/>
      <c r="AP5196"/>
      <c r="AQ5196"/>
      <c r="AR5196"/>
      <c r="AS5196"/>
      <c r="AT5196"/>
      <c r="AU5196"/>
      <c r="AV5196"/>
      <c r="AW5196"/>
      <c r="AX5196"/>
      <c r="AY5196"/>
      <c r="AZ5196"/>
      <c r="BA5196"/>
      <c r="BB5196"/>
      <c r="BC5196"/>
      <c r="BD5196"/>
      <c r="BE5196"/>
      <c r="BF5196"/>
      <c r="BG5196"/>
      <c r="BH5196"/>
      <c r="BI5196"/>
      <c r="BJ5196"/>
      <c r="BK5196"/>
      <c r="BL5196"/>
      <c r="BM5196"/>
      <c r="BN5196"/>
      <c r="BO5196"/>
    </row>
    <row r="5197" spans="1:67" ht="15" x14ac:dyDescent="0.25">
      <c r="A5197" s="245" t="s">
        <v>2037</v>
      </c>
      <c r="B5197" s="245" t="s">
        <v>2036</v>
      </c>
      <c r="C5197" s="245" t="s">
        <v>2207</v>
      </c>
      <c r="D5197" s="245" t="s">
        <v>2206</v>
      </c>
      <c r="E5197" s="246" t="s">
        <v>44</v>
      </c>
      <c r="F5197" s="245" t="s">
        <v>44</v>
      </c>
      <c r="G5197" s="245" t="s">
        <v>2256</v>
      </c>
      <c r="H5197" s="245" t="s">
        <v>20783</v>
      </c>
      <c r="I5197" s="245" t="s">
        <v>24</v>
      </c>
      <c r="J5197" s="245" t="s">
        <v>59</v>
      </c>
      <c r="K5197" s="246" t="s">
        <v>16260</v>
      </c>
      <c r="L5197" s="245" t="s">
        <v>568</v>
      </c>
      <c r="M5197"/>
      <c r="N5197"/>
      <c r="O5197"/>
      <c r="P5197"/>
      <c r="Q5197"/>
      <c r="R5197"/>
      <c r="S5197"/>
      <c r="T5197"/>
      <c r="U5197"/>
      <c r="V5197"/>
      <c r="W5197"/>
      <c r="X5197"/>
      <c r="Y5197"/>
      <c r="Z5197"/>
      <c r="AA5197"/>
      <c r="AB5197"/>
      <c r="AC5197"/>
      <c r="AD5197"/>
      <c r="AE5197"/>
      <c r="AF5197"/>
      <c r="AG5197"/>
      <c r="AH5197"/>
      <c r="AI5197"/>
      <c r="AJ5197"/>
      <c r="AK5197"/>
      <c r="AL5197"/>
      <c r="AM5197"/>
      <c r="AN5197"/>
      <c r="AO5197"/>
      <c r="AP5197"/>
      <c r="AQ5197"/>
      <c r="AR5197"/>
      <c r="AS5197"/>
      <c r="AT5197"/>
      <c r="AU5197"/>
      <c r="AV5197"/>
      <c r="AW5197"/>
      <c r="AX5197"/>
      <c r="AY5197"/>
      <c r="AZ5197"/>
      <c r="BA5197"/>
      <c r="BB5197"/>
      <c r="BC5197"/>
      <c r="BD5197"/>
      <c r="BE5197"/>
      <c r="BF5197"/>
      <c r="BG5197"/>
      <c r="BH5197"/>
      <c r="BI5197"/>
      <c r="BJ5197"/>
      <c r="BK5197"/>
      <c r="BL5197"/>
      <c r="BM5197"/>
      <c r="BN5197"/>
      <c r="BO5197"/>
    </row>
    <row r="5198" spans="1:67" ht="15" x14ac:dyDescent="0.25">
      <c r="A5198" s="245" t="s">
        <v>2037</v>
      </c>
      <c r="B5198" s="245" t="s">
        <v>2036</v>
      </c>
      <c r="C5198" s="245" t="s">
        <v>2207</v>
      </c>
      <c r="D5198" s="245" t="s">
        <v>2206</v>
      </c>
      <c r="E5198" s="246" t="s">
        <v>44</v>
      </c>
      <c r="F5198" s="245" t="s">
        <v>44</v>
      </c>
      <c r="G5198" s="245" t="s">
        <v>2254</v>
      </c>
      <c r="H5198" s="245" t="s">
        <v>20784</v>
      </c>
      <c r="I5198" s="245" t="s">
        <v>24</v>
      </c>
      <c r="J5198" s="245" t="s">
        <v>59</v>
      </c>
      <c r="K5198" s="246" t="s">
        <v>25064</v>
      </c>
      <c r="L5198" s="245" t="s">
        <v>568</v>
      </c>
      <c r="M5198"/>
      <c r="N5198"/>
      <c r="O5198"/>
      <c r="P5198"/>
      <c r="Q5198"/>
      <c r="R5198"/>
      <c r="S5198"/>
      <c r="T5198"/>
      <c r="U5198"/>
      <c r="V5198"/>
      <c r="W5198"/>
      <c r="X5198"/>
      <c r="Y5198"/>
      <c r="Z5198"/>
      <c r="AA5198"/>
      <c r="AB5198"/>
      <c r="AC5198"/>
      <c r="AD5198"/>
      <c r="AE5198"/>
      <c r="AF5198"/>
      <c r="AG5198"/>
      <c r="AH5198"/>
      <c r="AI5198"/>
      <c r="AJ5198"/>
      <c r="AK5198"/>
      <c r="AL5198"/>
      <c r="AM5198"/>
      <c r="AN5198"/>
      <c r="AO5198"/>
      <c r="AP5198"/>
      <c r="AQ5198"/>
      <c r="AR5198"/>
      <c r="AS5198"/>
      <c r="AT5198"/>
      <c r="AU5198"/>
      <c r="AV5198"/>
      <c r="AW5198"/>
      <c r="AX5198"/>
      <c r="AY5198"/>
      <c r="AZ5198"/>
      <c r="BA5198"/>
      <c r="BB5198"/>
      <c r="BC5198"/>
      <c r="BD5198"/>
      <c r="BE5198"/>
      <c r="BF5198"/>
      <c r="BG5198"/>
      <c r="BH5198"/>
      <c r="BI5198"/>
      <c r="BJ5198"/>
      <c r="BK5198"/>
      <c r="BL5198"/>
      <c r="BM5198"/>
      <c r="BN5198"/>
      <c r="BO5198"/>
    </row>
    <row r="5199" spans="1:67" ht="15" x14ac:dyDescent="0.25">
      <c r="A5199" s="245" t="s">
        <v>2037</v>
      </c>
      <c r="B5199" s="245" t="s">
        <v>2036</v>
      </c>
      <c r="C5199" s="245" t="s">
        <v>2207</v>
      </c>
      <c r="D5199" s="245" t="s">
        <v>2206</v>
      </c>
      <c r="E5199" s="246" t="s">
        <v>44</v>
      </c>
      <c r="F5199" s="245" t="s">
        <v>44</v>
      </c>
      <c r="G5199" s="245" t="s">
        <v>2253</v>
      </c>
      <c r="H5199" s="245" t="s">
        <v>20786</v>
      </c>
      <c r="I5199" s="245" t="s">
        <v>24</v>
      </c>
      <c r="J5199" s="245" t="s">
        <v>59</v>
      </c>
      <c r="K5199" s="246" t="s">
        <v>25065</v>
      </c>
      <c r="L5199" s="245" t="s">
        <v>568</v>
      </c>
      <c r="M5199"/>
      <c r="N5199"/>
      <c r="O5199"/>
      <c r="P5199"/>
      <c r="Q5199"/>
      <c r="R5199"/>
      <c r="S5199"/>
      <c r="T5199"/>
      <c r="U5199"/>
      <c r="V5199"/>
      <c r="W5199"/>
      <c r="X5199"/>
      <c r="Y5199"/>
      <c r="Z5199"/>
      <c r="AA5199"/>
      <c r="AB5199"/>
      <c r="AC5199"/>
      <c r="AD5199"/>
      <c r="AE5199"/>
      <c r="AF5199"/>
      <c r="AG5199"/>
      <c r="AH5199"/>
      <c r="AI5199"/>
      <c r="AJ5199"/>
      <c r="AK5199"/>
      <c r="AL5199"/>
      <c r="AM5199"/>
      <c r="AN5199"/>
      <c r="AO5199"/>
      <c r="AP5199"/>
      <c r="AQ5199"/>
      <c r="AR5199"/>
      <c r="AS5199"/>
      <c r="AT5199"/>
      <c r="AU5199"/>
      <c r="AV5199"/>
      <c r="AW5199"/>
      <c r="AX5199"/>
      <c r="AY5199"/>
      <c r="AZ5199"/>
      <c r="BA5199"/>
      <c r="BB5199"/>
      <c r="BC5199"/>
      <c r="BD5199"/>
      <c r="BE5199"/>
      <c r="BF5199"/>
      <c r="BG5199"/>
      <c r="BH5199"/>
      <c r="BI5199"/>
      <c r="BJ5199"/>
      <c r="BK5199"/>
      <c r="BL5199"/>
      <c r="BM5199"/>
      <c r="BN5199"/>
      <c r="BO5199"/>
    </row>
    <row r="5200" spans="1:67" ht="15" x14ac:dyDescent="0.25">
      <c r="A5200" s="245" t="s">
        <v>2037</v>
      </c>
      <c r="B5200" s="245" t="s">
        <v>2036</v>
      </c>
      <c r="C5200" s="245" t="s">
        <v>2207</v>
      </c>
      <c r="D5200" s="245" t="s">
        <v>2206</v>
      </c>
      <c r="E5200" s="246" t="s">
        <v>44</v>
      </c>
      <c r="F5200" s="245" t="s">
        <v>44</v>
      </c>
      <c r="G5200" s="245" t="s">
        <v>2252</v>
      </c>
      <c r="H5200" s="245" t="s">
        <v>2251</v>
      </c>
      <c r="I5200" s="245" t="s">
        <v>24</v>
      </c>
      <c r="J5200" s="245" t="s">
        <v>59</v>
      </c>
      <c r="K5200" s="246" t="s">
        <v>8281</v>
      </c>
      <c r="L5200" s="245" t="s">
        <v>568</v>
      </c>
      <c r="M5200"/>
      <c r="N5200"/>
      <c r="O5200"/>
      <c r="P5200"/>
      <c r="Q5200"/>
      <c r="R5200"/>
      <c r="S5200"/>
      <c r="T5200"/>
      <c r="U5200"/>
      <c r="V5200"/>
      <c r="W5200"/>
      <c r="X5200"/>
      <c r="Y5200"/>
      <c r="Z5200"/>
      <c r="AA5200"/>
      <c r="AB5200"/>
      <c r="AC5200"/>
      <c r="AD5200"/>
      <c r="AE5200"/>
      <c r="AF5200"/>
      <c r="AG5200"/>
      <c r="AH5200"/>
      <c r="AI5200"/>
      <c r="AJ5200"/>
      <c r="AK5200"/>
      <c r="AL5200"/>
      <c r="AM5200"/>
      <c r="AN5200"/>
      <c r="AO5200"/>
      <c r="AP5200"/>
      <c r="AQ5200"/>
      <c r="AR5200"/>
      <c r="AS5200"/>
      <c r="AT5200"/>
      <c r="AU5200"/>
      <c r="AV5200"/>
      <c r="AW5200"/>
      <c r="AX5200"/>
      <c r="AY5200"/>
      <c r="AZ5200"/>
      <c r="BA5200"/>
      <c r="BB5200"/>
      <c r="BC5200"/>
      <c r="BD5200"/>
      <c r="BE5200"/>
      <c r="BF5200"/>
      <c r="BG5200"/>
      <c r="BH5200"/>
      <c r="BI5200"/>
      <c r="BJ5200"/>
      <c r="BK5200"/>
      <c r="BL5200"/>
      <c r="BM5200"/>
      <c r="BN5200"/>
      <c r="BO5200"/>
    </row>
    <row r="5201" spans="1:67" ht="15" x14ac:dyDescent="0.25">
      <c r="A5201" s="245" t="s">
        <v>2037</v>
      </c>
      <c r="B5201" s="245" t="s">
        <v>2036</v>
      </c>
      <c r="C5201" s="245" t="s">
        <v>2207</v>
      </c>
      <c r="D5201" s="245" t="s">
        <v>2206</v>
      </c>
      <c r="E5201" s="246" t="s">
        <v>44</v>
      </c>
      <c r="F5201" s="245" t="s">
        <v>44</v>
      </c>
      <c r="G5201" s="245" t="s">
        <v>2250</v>
      </c>
      <c r="H5201" s="245" t="s">
        <v>2249</v>
      </c>
      <c r="I5201" s="245" t="s">
        <v>24</v>
      </c>
      <c r="J5201" s="245" t="s">
        <v>59</v>
      </c>
      <c r="K5201" s="246" t="s">
        <v>16166</v>
      </c>
      <c r="L5201" s="245" t="s">
        <v>568</v>
      </c>
      <c r="M5201"/>
      <c r="N5201"/>
      <c r="O5201"/>
      <c r="P5201"/>
      <c r="Q5201"/>
      <c r="R5201"/>
      <c r="S5201"/>
      <c r="T5201"/>
      <c r="U5201"/>
      <c r="V5201"/>
      <c r="W5201"/>
      <c r="X5201"/>
      <c r="Y5201"/>
      <c r="Z5201"/>
      <c r="AA5201"/>
      <c r="AB5201"/>
      <c r="AC5201"/>
      <c r="AD5201"/>
      <c r="AE5201"/>
      <c r="AF5201"/>
      <c r="AG5201"/>
      <c r="AH5201"/>
      <c r="AI5201"/>
      <c r="AJ5201"/>
      <c r="AK5201"/>
      <c r="AL5201"/>
      <c r="AM5201"/>
      <c r="AN5201"/>
      <c r="AO5201"/>
      <c r="AP5201"/>
      <c r="AQ5201"/>
      <c r="AR5201"/>
      <c r="AS5201"/>
      <c r="AT5201"/>
      <c r="AU5201"/>
      <c r="AV5201"/>
      <c r="AW5201"/>
      <c r="AX5201"/>
      <c r="AY5201"/>
      <c r="AZ5201"/>
      <c r="BA5201"/>
      <c r="BB5201"/>
      <c r="BC5201"/>
      <c r="BD5201"/>
      <c r="BE5201"/>
      <c r="BF5201"/>
      <c r="BG5201"/>
      <c r="BH5201"/>
      <c r="BI5201"/>
      <c r="BJ5201"/>
      <c r="BK5201"/>
      <c r="BL5201"/>
      <c r="BM5201"/>
      <c r="BN5201"/>
      <c r="BO5201"/>
    </row>
    <row r="5202" spans="1:67" ht="15" x14ac:dyDescent="0.25">
      <c r="A5202" s="245" t="s">
        <v>2037</v>
      </c>
      <c r="B5202" s="245" t="s">
        <v>2036</v>
      </c>
      <c r="C5202" s="245" t="s">
        <v>2207</v>
      </c>
      <c r="D5202" s="245" t="s">
        <v>2206</v>
      </c>
      <c r="E5202" s="246" t="s">
        <v>44</v>
      </c>
      <c r="F5202" s="245" t="s">
        <v>44</v>
      </c>
      <c r="G5202" s="245" t="s">
        <v>2248</v>
      </c>
      <c r="H5202" s="245" t="s">
        <v>2247</v>
      </c>
      <c r="I5202" s="245" t="s">
        <v>24</v>
      </c>
      <c r="J5202" s="245" t="s">
        <v>59</v>
      </c>
      <c r="K5202" s="246" t="s">
        <v>25066</v>
      </c>
      <c r="L5202" s="245" t="s">
        <v>568</v>
      </c>
      <c r="M5202"/>
      <c r="N5202"/>
      <c r="O5202"/>
      <c r="P5202"/>
      <c r="Q5202"/>
      <c r="R5202"/>
      <c r="S5202"/>
      <c r="T5202"/>
      <c r="U5202"/>
      <c r="V5202"/>
      <c r="W5202"/>
      <c r="X5202"/>
      <c r="Y5202"/>
      <c r="Z5202"/>
      <c r="AA5202"/>
      <c r="AB5202"/>
      <c r="AC5202"/>
      <c r="AD5202"/>
      <c r="AE5202"/>
      <c r="AF5202"/>
      <c r="AG5202"/>
      <c r="AH5202"/>
      <c r="AI5202"/>
      <c r="AJ5202"/>
      <c r="AK5202"/>
      <c r="AL5202"/>
      <c r="AM5202"/>
      <c r="AN5202"/>
      <c r="AO5202"/>
      <c r="AP5202"/>
      <c r="AQ5202"/>
      <c r="AR5202"/>
      <c r="AS5202"/>
      <c r="AT5202"/>
      <c r="AU5202"/>
      <c r="AV5202"/>
      <c r="AW5202"/>
      <c r="AX5202"/>
      <c r="AY5202"/>
      <c r="AZ5202"/>
      <c r="BA5202"/>
      <c r="BB5202"/>
      <c r="BC5202"/>
      <c r="BD5202"/>
      <c r="BE5202"/>
      <c r="BF5202"/>
      <c r="BG5202"/>
      <c r="BH5202"/>
      <c r="BI5202"/>
      <c r="BJ5202"/>
      <c r="BK5202"/>
      <c r="BL5202"/>
      <c r="BM5202"/>
      <c r="BN5202"/>
      <c r="BO5202"/>
    </row>
    <row r="5203" spans="1:67" ht="15" x14ac:dyDescent="0.25">
      <c r="A5203" s="245" t="s">
        <v>2037</v>
      </c>
      <c r="B5203" s="245" t="s">
        <v>2036</v>
      </c>
      <c r="C5203" s="245" t="s">
        <v>2207</v>
      </c>
      <c r="D5203" s="245" t="s">
        <v>2206</v>
      </c>
      <c r="E5203" s="246" t="s">
        <v>44</v>
      </c>
      <c r="F5203" s="245" t="s">
        <v>44</v>
      </c>
      <c r="G5203" s="245" t="s">
        <v>2246</v>
      </c>
      <c r="H5203" s="245" t="s">
        <v>2245</v>
      </c>
      <c r="I5203" s="245" t="s">
        <v>24</v>
      </c>
      <c r="J5203" s="245" t="s">
        <v>59</v>
      </c>
      <c r="K5203" s="246" t="s">
        <v>25067</v>
      </c>
      <c r="L5203" s="245" t="s">
        <v>568</v>
      </c>
      <c r="M5203"/>
      <c r="N5203"/>
      <c r="O5203"/>
      <c r="P5203"/>
      <c r="Q5203"/>
      <c r="R5203"/>
      <c r="S5203"/>
      <c r="T5203"/>
      <c r="U5203"/>
      <c r="V5203"/>
      <c r="W5203"/>
      <c r="X5203"/>
      <c r="Y5203"/>
      <c r="Z5203"/>
      <c r="AA5203"/>
      <c r="AB5203"/>
      <c r="AC5203"/>
      <c r="AD5203"/>
      <c r="AE5203"/>
      <c r="AF5203"/>
      <c r="AG5203"/>
      <c r="AH5203"/>
      <c r="AI5203"/>
      <c r="AJ5203"/>
      <c r="AK5203"/>
      <c r="AL5203"/>
      <c r="AM5203"/>
      <c r="AN5203"/>
      <c r="AO5203"/>
      <c r="AP5203"/>
      <c r="AQ5203"/>
      <c r="AR5203"/>
      <c r="AS5203"/>
      <c r="AT5203"/>
      <c r="AU5203"/>
      <c r="AV5203"/>
      <c r="AW5203"/>
      <c r="AX5203"/>
      <c r="AY5203"/>
      <c r="AZ5203"/>
      <c r="BA5203"/>
      <c r="BB5203"/>
      <c r="BC5203"/>
      <c r="BD5203"/>
      <c r="BE5203"/>
      <c r="BF5203"/>
      <c r="BG5203"/>
      <c r="BH5203"/>
      <c r="BI5203"/>
      <c r="BJ5203"/>
      <c r="BK5203"/>
      <c r="BL5203"/>
      <c r="BM5203"/>
      <c r="BN5203"/>
      <c r="BO5203"/>
    </row>
    <row r="5204" spans="1:67" ht="15" x14ac:dyDescent="0.25">
      <c r="A5204" s="245" t="s">
        <v>2037</v>
      </c>
      <c r="B5204" s="245" t="s">
        <v>2036</v>
      </c>
      <c r="C5204" s="245" t="s">
        <v>2207</v>
      </c>
      <c r="D5204" s="245" t="s">
        <v>2206</v>
      </c>
      <c r="E5204" s="246" t="s">
        <v>44</v>
      </c>
      <c r="F5204" s="245" t="s">
        <v>44</v>
      </c>
      <c r="G5204" s="245" t="s">
        <v>2244</v>
      </c>
      <c r="H5204" s="245" t="s">
        <v>2243</v>
      </c>
      <c r="I5204" s="245" t="s">
        <v>24</v>
      </c>
      <c r="J5204" s="245" t="s">
        <v>59</v>
      </c>
      <c r="K5204" s="246" t="s">
        <v>25068</v>
      </c>
      <c r="L5204" s="245" t="s">
        <v>568</v>
      </c>
      <c r="M5204"/>
      <c r="N5204"/>
      <c r="O5204"/>
      <c r="P5204"/>
      <c r="Q5204"/>
      <c r="R5204"/>
      <c r="S5204"/>
      <c r="T5204"/>
      <c r="U5204"/>
      <c r="V5204"/>
      <c r="W5204"/>
      <c r="X5204"/>
      <c r="Y5204"/>
      <c r="Z5204"/>
      <c r="AA5204"/>
      <c r="AB5204"/>
      <c r="AC5204"/>
      <c r="AD5204"/>
      <c r="AE5204"/>
      <c r="AF5204"/>
      <c r="AG5204"/>
      <c r="AH5204"/>
      <c r="AI5204"/>
      <c r="AJ5204"/>
      <c r="AK5204"/>
      <c r="AL5204"/>
      <c r="AM5204"/>
      <c r="AN5204"/>
      <c r="AO5204"/>
      <c r="AP5204"/>
      <c r="AQ5204"/>
      <c r="AR5204"/>
      <c r="AS5204"/>
      <c r="AT5204"/>
      <c r="AU5204"/>
      <c r="AV5204"/>
      <c r="AW5204"/>
      <c r="AX5204"/>
      <c r="AY5204"/>
      <c r="AZ5204"/>
      <c r="BA5204"/>
      <c r="BB5204"/>
      <c r="BC5204"/>
      <c r="BD5204"/>
      <c r="BE5204"/>
      <c r="BF5204"/>
      <c r="BG5204"/>
      <c r="BH5204"/>
      <c r="BI5204"/>
      <c r="BJ5204"/>
      <c r="BK5204"/>
      <c r="BL5204"/>
      <c r="BM5204"/>
      <c r="BN5204"/>
      <c r="BO5204"/>
    </row>
    <row r="5205" spans="1:67" ht="15" x14ac:dyDescent="0.25">
      <c r="A5205" s="245" t="s">
        <v>2037</v>
      </c>
      <c r="B5205" s="245" t="s">
        <v>2036</v>
      </c>
      <c r="C5205" s="245" t="s">
        <v>2207</v>
      </c>
      <c r="D5205" s="245" t="s">
        <v>2206</v>
      </c>
      <c r="E5205" s="246" t="s">
        <v>44</v>
      </c>
      <c r="F5205" s="245" t="s">
        <v>44</v>
      </c>
      <c r="G5205" s="245" t="s">
        <v>2242</v>
      </c>
      <c r="H5205" s="245" t="s">
        <v>2241</v>
      </c>
      <c r="I5205" s="245" t="s">
        <v>24</v>
      </c>
      <c r="J5205" s="245" t="s">
        <v>59</v>
      </c>
      <c r="K5205" s="246" t="s">
        <v>25069</v>
      </c>
      <c r="L5205" s="245" t="s">
        <v>568</v>
      </c>
      <c r="M5205"/>
      <c r="N5205"/>
      <c r="O5205"/>
      <c r="P5205"/>
      <c r="Q5205"/>
      <c r="R5205"/>
      <c r="S5205"/>
      <c r="T5205"/>
      <c r="U5205"/>
      <c r="V5205"/>
      <c r="W5205"/>
      <c r="X5205"/>
      <c r="Y5205"/>
      <c r="Z5205"/>
      <c r="AA5205"/>
      <c r="AB5205"/>
      <c r="AC5205"/>
      <c r="AD5205"/>
      <c r="AE5205"/>
      <c r="AF5205"/>
      <c r="AG5205"/>
      <c r="AH5205"/>
      <c r="AI5205"/>
      <c r="AJ5205"/>
      <c r="AK5205"/>
      <c r="AL5205"/>
      <c r="AM5205"/>
      <c r="AN5205"/>
      <c r="AO5205"/>
      <c r="AP5205"/>
      <c r="AQ5205"/>
      <c r="AR5205"/>
      <c r="AS5205"/>
      <c r="AT5205"/>
      <c r="AU5205"/>
      <c r="AV5205"/>
      <c r="AW5205"/>
      <c r="AX5205"/>
      <c r="AY5205"/>
      <c r="AZ5205"/>
      <c r="BA5205"/>
      <c r="BB5205"/>
      <c r="BC5205"/>
      <c r="BD5205"/>
      <c r="BE5205"/>
      <c r="BF5205"/>
      <c r="BG5205"/>
      <c r="BH5205"/>
      <c r="BI5205"/>
      <c r="BJ5205"/>
      <c r="BK5205"/>
      <c r="BL5205"/>
      <c r="BM5205"/>
      <c r="BN5205"/>
      <c r="BO5205"/>
    </row>
    <row r="5206" spans="1:67" ht="15" x14ac:dyDescent="0.25">
      <c r="A5206" s="245" t="s">
        <v>2037</v>
      </c>
      <c r="B5206" s="245" t="s">
        <v>2036</v>
      </c>
      <c r="C5206" s="245" t="s">
        <v>2207</v>
      </c>
      <c r="D5206" s="245" t="s">
        <v>2206</v>
      </c>
      <c r="E5206" s="246" t="s">
        <v>44</v>
      </c>
      <c r="F5206" s="245" t="s">
        <v>44</v>
      </c>
      <c r="G5206" s="245" t="s">
        <v>2240</v>
      </c>
      <c r="H5206" s="245" t="s">
        <v>20791</v>
      </c>
      <c r="I5206" s="245" t="s">
        <v>24</v>
      </c>
      <c r="J5206" s="245" t="s">
        <v>59</v>
      </c>
      <c r="K5206" s="246" t="s">
        <v>12870</v>
      </c>
      <c r="L5206" s="245" t="s">
        <v>568</v>
      </c>
      <c r="M5206"/>
      <c r="N5206"/>
      <c r="O5206"/>
      <c r="P5206"/>
      <c r="Q5206"/>
      <c r="R5206"/>
      <c r="S5206"/>
      <c r="T5206"/>
      <c r="U5206"/>
      <c r="V5206"/>
      <c r="W5206"/>
      <c r="X5206"/>
      <c r="Y5206"/>
      <c r="Z5206"/>
      <c r="AA5206"/>
      <c r="AB5206"/>
      <c r="AC5206"/>
      <c r="AD5206"/>
      <c r="AE5206"/>
      <c r="AF5206"/>
      <c r="AG5206"/>
      <c r="AH5206"/>
      <c r="AI5206"/>
      <c r="AJ5206"/>
      <c r="AK5206"/>
      <c r="AL5206"/>
      <c r="AM5206"/>
      <c r="AN5206"/>
      <c r="AO5206"/>
      <c r="AP5206"/>
      <c r="AQ5206"/>
      <c r="AR5206"/>
      <c r="AS5206"/>
      <c r="AT5206"/>
      <c r="AU5206"/>
      <c r="AV5206"/>
      <c r="AW5206"/>
      <c r="AX5206"/>
      <c r="AY5206"/>
      <c r="AZ5206"/>
      <c r="BA5206"/>
      <c r="BB5206"/>
      <c r="BC5206"/>
      <c r="BD5206"/>
      <c r="BE5206"/>
      <c r="BF5206"/>
      <c r="BG5206"/>
      <c r="BH5206"/>
      <c r="BI5206"/>
      <c r="BJ5206"/>
      <c r="BK5206"/>
      <c r="BL5206"/>
      <c r="BM5206"/>
      <c r="BN5206"/>
      <c r="BO5206"/>
    </row>
    <row r="5207" spans="1:67" ht="15" x14ac:dyDescent="0.25">
      <c r="A5207" s="245" t="s">
        <v>2037</v>
      </c>
      <c r="B5207" s="245" t="s">
        <v>2036</v>
      </c>
      <c r="C5207" s="245" t="s">
        <v>2207</v>
      </c>
      <c r="D5207" s="245" t="s">
        <v>2206</v>
      </c>
      <c r="E5207" s="246" t="s">
        <v>44</v>
      </c>
      <c r="F5207" s="245" t="s">
        <v>44</v>
      </c>
      <c r="G5207" s="245" t="s">
        <v>2239</v>
      </c>
      <c r="H5207" s="245" t="s">
        <v>20793</v>
      </c>
      <c r="I5207" s="245" t="s">
        <v>24</v>
      </c>
      <c r="J5207" s="245" t="s">
        <v>59</v>
      </c>
      <c r="K5207" s="246" t="s">
        <v>25070</v>
      </c>
      <c r="L5207" s="245" t="s">
        <v>568</v>
      </c>
      <c r="M5207"/>
      <c r="N5207"/>
      <c r="O5207"/>
      <c r="P5207"/>
      <c r="Q5207"/>
      <c r="R5207"/>
      <c r="S5207"/>
      <c r="T5207"/>
      <c r="U5207"/>
      <c r="V5207"/>
      <c r="W5207"/>
      <c r="X5207"/>
      <c r="Y5207"/>
      <c r="Z5207"/>
      <c r="AA5207"/>
      <c r="AB5207"/>
      <c r="AC5207"/>
      <c r="AD5207"/>
      <c r="AE5207"/>
      <c r="AF5207"/>
      <c r="AG5207"/>
      <c r="AH5207"/>
      <c r="AI5207"/>
      <c r="AJ5207"/>
      <c r="AK5207"/>
      <c r="AL5207"/>
      <c r="AM5207"/>
      <c r="AN5207"/>
      <c r="AO5207"/>
      <c r="AP5207"/>
      <c r="AQ5207"/>
      <c r="AR5207"/>
      <c r="AS5207"/>
      <c r="AT5207"/>
      <c r="AU5207"/>
      <c r="AV5207"/>
      <c r="AW5207"/>
      <c r="AX5207"/>
      <c r="AY5207"/>
      <c r="AZ5207"/>
      <c r="BA5207"/>
      <c r="BB5207"/>
      <c r="BC5207"/>
      <c r="BD5207"/>
      <c r="BE5207"/>
      <c r="BF5207"/>
      <c r="BG5207"/>
      <c r="BH5207"/>
      <c r="BI5207"/>
      <c r="BJ5207"/>
      <c r="BK5207"/>
      <c r="BL5207"/>
      <c r="BM5207"/>
      <c r="BN5207"/>
      <c r="BO5207"/>
    </row>
    <row r="5208" spans="1:67" ht="15" x14ac:dyDescent="0.25">
      <c r="A5208" s="245" t="s">
        <v>2037</v>
      </c>
      <c r="B5208" s="245" t="s">
        <v>2036</v>
      </c>
      <c r="C5208" s="245" t="s">
        <v>2207</v>
      </c>
      <c r="D5208" s="245" t="s">
        <v>2206</v>
      </c>
      <c r="E5208" s="246" t="s">
        <v>44</v>
      </c>
      <c r="F5208" s="245" t="s">
        <v>44</v>
      </c>
      <c r="G5208" s="245" t="s">
        <v>2238</v>
      </c>
      <c r="H5208" s="245" t="s">
        <v>20795</v>
      </c>
      <c r="I5208" s="245" t="s">
        <v>24</v>
      </c>
      <c r="J5208" s="245" t="s">
        <v>59</v>
      </c>
      <c r="K5208" s="246" t="s">
        <v>25071</v>
      </c>
      <c r="L5208" s="245" t="s">
        <v>568</v>
      </c>
      <c r="M5208"/>
      <c r="N5208"/>
      <c r="O5208"/>
      <c r="P5208"/>
      <c r="Q5208"/>
      <c r="R5208"/>
      <c r="S5208"/>
      <c r="T5208"/>
      <c r="U5208"/>
      <c r="V5208"/>
      <c r="W5208"/>
      <c r="X5208"/>
      <c r="Y5208"/>
      <c r="Z5208"/>
      <c r="AA5208"/>
      <c r="AB5208"/>
      <c r="AC5208"/>
      <c r="AD5208"/>
      <c r="AE5208"/>
      <c r="AF5208"/>
      <c r="AG5208"/>
      <c r="AH5208"/>
      <c r="AI5208"/>
      <c r="AJ5208"/>
      <c r="AK5208"/>
      <c r="AL5208"/>
      <c r="AM5208"/>
      <c r="AN5208"/>
      <c r="AO5208"/>
      <c r="AP5208"/>
      <c r="AQ5208"/>
      <c r="AR5208"/>
      <c r="AS5208"/>
      <c r="AT5208"/>
      <c r="AU5208"/>
      <c r="AV5208"/>
      <c r="AW5208"/>
      <c r="AX5208"/>
      <c r="AY5208"/>
      <c r="AZ5208"/>
      <c r="BA5208"/>
      <c r="BB5208"/>
      <c r="BC5208"/>
      <c r="BD5208"/>
      <c r="BE5208"/>
      <c r="BF5208"/>
      <c r="BG5208"/>
      <c r="BH5208"/>
      <c r="BI5208"/>
      <c r="BJ5208"/>
      <c r="BK5208"/>
      <c r="BL5208"/>
      <c r="BM5208"/>
      <c r="BN5208"/>
      <c r="BO5208"/>
    </row>
    <row r="5209" spans="1:67" ht="15" x14ac:dyDescent="0.25">
      <c r="A5209" s="245" t="s">
        <v>2037</v>
      </c>
      <c r="B5209" s="245" t="s">
        <v>2036</v>
      </c>
      <c r="C5209" s="245" t="s">
        <v>2207</v>
      </c>
      <c r="D5209" s="245" t="s">
        <v>2206</v>
      </c>
      <c r="E5209" s="246" t="s">
        <v>44</v>
      </c>
      <c r="F5209" s="245" t="s">
        <v>44</v>
      </c>
      <c r="G5209" s="245" t="s">
        <v>2237</v>
      </c>
      <c r="H5209" s="245" t="s">
        <v>20797</v>
      </c>
      <c r="I5209" s="245" t="s">
        <v>24</v>
      </c>
      <c r="J5209" s="245" t="s">
        <v>59</v>
      </c>
      <c r="K5209" s="246" t="s">
        <v>25072</v>
      </c>
      <c r="L5209" s="245" t="s">
        <v>568</v>
      </c>
      <c r="M5209"/>
      <c r="N5209"/>
      <c r="O5209"/>
      <c r="P5209"/>
      <c r="Q5209"/>
      <c r="R5209"/>
      <c r="S5209"/>
      <c r="T5209"/>
      <c r="U5209"/>
      <c r="V5209"/>
      <c r="W5209"/>
      <c r="X5209"/>
      <c r="Y5209"/>
      <c r="Z5209"/>
      <c r="AA5209"/>
      <c r="AB5209"/>
      <c r="AC5209"/>
      <c r="AD5209"/>
      <c r="AE5209"/>
      <c r="AF5209"/>
      <c r="AG5209"/>
      <c r="AH5209"/>
      <c r="AI5209"/>
      <c r="AJ5209"/>
      <c r="AK5209"/>
      <c r="AL5209"/>
      <c r="AM5209"/>
      <c r="AN5209"/>
      <c r="AO5209"/>
      <c r="AP5209"/>
      <c r="AQ5209"/>
      <c r="AR5209"/>
      <c r="AS5209"/>
      <c r="AT5209"/>
      <c r="AU5209"/>
      <c r="AV5209"/>
      <c r="AW5209"/>
      <c r="AX5209"/>
      <c r="AY5209"/>
      <c r="AZ5209"/>
      <c r="BA5209"/>
      <c r="BB5209"/>
      <c r="BC5209"/>
      <c r="BD5209"/>
      <c r="BE5209"/>
      <c r="BF5209"/>
      <c r="BG5209"/>
      <c r="BH5209"/>
      <c r="BI5209"/>
      <c r="BJ5209"/>
      <c r="BK5209"/>
      <c r="BL5209"/>
      <c r="BM5209"/>
      <c r="BN5209"/>
      <c r="BO5209"/>
    </row>
    <row r="5210" spans="1:67" ht="15" x14ac:dyDescent="0.25">
      <c r="A5210" s="245" t="s">
        <v>2037</v>
      </c>
      <c r="B5210" s="245" t="s">
        <v>2036</v>
      </c>
      <c r="C5210" s="245" t="s">
        <v>2207</v>
      </c>
      <c r="D5210" s="245" t="s">
        <v>2206</v>
      </c>
      <c r="E5210" s="246" t="s">
        <v>44</v>
      </c>
      <c r="F5210" s="245" t="s">
        <v>44</v>
      </c>
      <c r="G5210" s="245" t="s">
        <v>2235</v>
      </c>
      <c r="H5210" s="245" t="s">
        <v>20799</v>
      </c>
      <c r="I5210" s="245" t="s">
        <v>24</v>
      </c>
      <c r="J5210" s="245" t="s">
        <v>59</v>
      </c>
      <c r="K5210" s="246" t="s">
        <v>15197</v>
      </c>
      <c r="L5210" s="245" t="s">
        <v>568</v>
      </c>
      <c r="M5210"/>
      <c r="N5210"/>
      <c r="O5210"/>
      <c r="P5210"/>
      <c r="Q5210"/>
      <c r="R5210"/>
      <c r="S5210"/>
      <c r="T5210"/>
      <c r="U5210"/>
      <c r="V5210"/>
      <c r="W5210"/>
      <c r="X5210"/>
      <c r="Y5210"/>
      <c r="Z5210"/>
      <c r="AA5210"/>
      <c r="AB5210"/>
      <c r="AC5210"/>
      <c r="AD5210"/>
      <c r="AE5210"/>
      <c r="AF5210"/>
      <c r="AG5210"/>
      <c r="AH5210"/>
      <c r="AI5210"/>
      <c r="AJ5210"/>
      <c r="AK5210"/>
      <c r="AL5210"/>
      <c r="AM5210"/>
      <c r="AN5210"/>
      <c r="AO5210"/>
      <c r="AP5210"/>
      <c r="AQ5210"/>
      <c r="AR5210"/>
      <c r="AS5210"/>
      <c r="AT5210"/>
      <c r="AU5210"/>
      <c r="AV5210"/>
      <c r="AW5210"/>
      <c r="AX5210"/>
      <c r="AY5210"/>
      <c r="AZ5210"/>
      <c r="BA5210"/>
      <c r="BB5210"/>
      <c r="BC5210"/>
      <c r="BD5210"/>
      <c r="BE5210"/>
      <c r="BF5210"/>
      <c r="BG5210"/>
      <c r="BH5210"/>
      <c r="BI5210"/>
      <c r="BJ5210"/>
      <c r="BK5210"/>
      <c r="BL5210"/>
      <c r="BM5210"/>
      <c r="BN5210"/>
      <c r="BO5210"/>
    </row>
    <row r="5211" spans="1:67" ht="15" x14ac:dyDescent="0.25">
      <c r="A5211" s="245" t="s">
        <v>2037</v>
      </c>
      <c r="B5211" s="245" t="s">
        <v>2036</v>
      </c>
      <c r="C5211" s="245" t="s">
        <v>2207</v>
      </c>
      <c r="D5211" s="245" t="s">
        <v>2206</v>
      </c>
      <c r="E5211" s="246" t="s">
        <v>44</v>
      </c>
      <c r="F5211" s="245" t="s">
        <v>44</v>
      </c>
      <c r="G5211" s="245" t="s">
        <v>2234</v>
      </c>
      <c r="H5211" s="245" t="s">
        <v>20801</v>
      </c>
      <c r="I5211" s="245" t="s">
        <v>24</v>
      </c>
      <c r="J5211" s="245" t="s">
        <v>59</v>
      </c>
      <c r="K5211" s="246" t="s">
        <v>25073</v>
      </c>
      <c r="L5211" s="245" t="s">
        <v>568</v>
      </c>
      <c r="M5211"/>
      <c r="N5211"/>
      <c r="O5211"/>
      <c r="P5211"/>
      <c r="Q5211"/>
      <c r="R5211"/>
      <c r="S5211"/>
      <c r="T5211"/>
      <c r="U5211"/>
      <c r="V5211"/>
      <c r="W5211"/>
      <c r="X5211"/>
      <c r="Y5211"/>
      <c r="Z5211"/>
      <c r="AA5211"/>
      <c r="AB5211"/>
      <c r="AC5211"/>
      <c r="AD5211"/>
      <c r="AE5211"/>
      <c r="AF5211"/>
      <c r="AG5211"/>
      <c r="AH5211"/>
      <c r="AI5211"/>
      <c r="AJ5211"/>
      <c r="AK5211"/>
      <c r="AL5211"/>
      <c r="AM5211"/>
      <c r="AN5211"/>
      <c r="AO5211"/>
      <c r="AP5211"/>
      <c r="AQ5211"/>
      <c r="AR5211"/>
      <c r="AS5211"/>
      <c r="AT5211"/>
      <c r="AU5211"/>
      <c r="AV5211"/>
      <c r="AW5211"/>
      <c r="AX5211"/>
      <c r="AY5211"/>
      <c r="AZ5211"/>
      <c r="BA5211"/>
      <c r="BB5211"/>
      <c r="BC5211"/>
      <c r="BD5211"/>
      <c r="BE5211"/>
      <c r="BF5211"/>
      <c r="BG5211"/>
      <c r="BH5211"/>
      <c r="BI5211"/>
      <c r="BJ5211"/>
      <c r="BK5211"/>
      <c r="BL5211"/>
      <c r="BM5211"/>
      <c r="BN5211"/>
      <c r="BO5211"/>
    </row>
    <row r="5212" spans="1:67" ht="15" x14ac:dyDescent="0.25">
      <c r="A5212" s="245" t="s">
        <v>2037</v>
      </c>
      <c r="B5212" s="245" t="s">
        <v>2036</v>
      </c>
      <c r="C5212" s="245" t="s">
        <v>2207</v>
      </c>
      <c r="D5212" s="245" t="s">
        <v>2206</v>
      </c>
      <c r="E5212" s="246" t="s">
        <v>44</v>
      </c>
      <c r="F5212" s="245" t="s">
        <v>44</v>
      </c>
      <c r="G5212" s="245" t="s">
        <v>2232</v>
      </c>
      <c r="H5212" s="245" t="s">
        <v>20803</v>
      </c>
      <c r="I5212" s="245" t="s">
        <v>24</v>
      </c>
      <c r="J5212" s="245" t="s">
        <v>59</v>
      </c>
      <c r="K5212" s="246" t="s">
        <v>25074</v>
      </c>
      <c r="L5212" s="245" t="s">
        <v>568</v>
      </c>
      <c r="M5212"/>
      <c r="N5212"/>
      <c r="O5212"/>
      <c r="P5212"/>
      <c r="Q5212"/>
      <c r="R5212"/>
      <c r="S5212"/>
      <c r="T5212"/>
      <c r="U5212"/>
      <c r="V5212"/>
      <c r="W5212"/>
      <c r="X5212"/>
      <c r="Y5212"/>
      <c r="Z5212"/>
      <c r="AA5212"/>
      <c r="AB5212"/>
      <c r="AC5212"/>
      <c r="AD5212"/>
      <c r="AE5212"/>
      <c r="AF5212"/>
      <c r="AG5212"/>
      <c r="AH5212"/>
      <c r="AI5212"/>
      <c r="AJ5212"/>
      <c r="AK5212"/>
      <c r="AL5212"/>
      <c r="AM5212"/>
      <c r="AN5212"/>
      <c r="AO5212"/>
      <c r="AP5212"/>
      <c r="AQ5212"/>
      <c r="AR5212"/>
      <c r="AS5212"/>
      <c r="AT5212"/>
      <c r="AU5212"/>
      <c r="AV5212"/>
      <c r="AW5212"/>
      <c r="AX5212"/>
      <c r="AY5212"/>
      <c r="AZ5212"/>
      <c r="BA5212"/>
      <c r="BB5212"/>
      <c r="BC5212"/>
      <c r="BD5212"/>
      <c r="BE5212"/>
      <c r="BF5212"/>
      <c r="BG5212"/>
      <c r="BH5212"/>
      <c r="BI5212"/>
      <c r="BJ5212"/>
      <c r="BK5212"/>
      <c r="BL5212"/>
      <c r="BM5212"/>
      <c r="BN5212"/>
      <c r="BO5212"/>
    </row>
    <row r="5213" spans="1:67" ht="15" x14ac:dyDescent="0.25">
      <c r="A5213" s="245" t="s">
        <v>2037</v>
      </c>
      <c r="B5213" s="245" t="s">
        <v>2036</v>
      </c>
      <c r="C5213" s="245" t="s">
        <v>2207</v>
      </c>
      <c r="D5213" s="245" t="s">
        <v>2206</v>
      </c>
      <c r="E5213" s="246" t="s">
        <v>44</v>
      </c>
      <c r="F5213" s="245" t="s">
        <v>44</v>
      </c>
      <c r="G5213" s="245" t="s">
        <v>2231</v>
      </c>
      <c r="H5213" s="245" t="s">
        <v>20804</v>
      </c>
      <c r="I5213" s="245" t="s">
        <v>24</v>
      </c>
      <c r="J5213" s="245" t="s">
        <v>59</v>
      </c>
      <c r="K5213" s="246" t="s">
        <v>9627</v>
      </c>
      <c r="L5213" s="245" t="s">
        <v>568</v>
      </c>
      <c r="M5213"/>
      <c r="N5213"/>
      <c r="O5213"/>
      <c r="P5213"/>
      <c r="Q5213"/>
      <c r="R5213"/>
      <c r="S5213"/>
      <c r="T5213"/>
      <c r="U5213"/>
      <c r="V5213"/>
      <c r="W5213"/>
      <c r="X5213"/>
      <c r="Y5213"/>
      <c r="Z5213"/>
      <c r="AA5213"/>
      <c r="AB5213"/>
      <c r="AC5213"/>
      <c r="AD5213"/>
      <c r="AE5213"/>
      <c r="AF5213"/>
      <c r="AG5213"/>
      <c r="AH5213"/>
      <c r="AI5213"/>
      <c r="AJ5213"/>
      <c r="AK5213"/>
      <c r="AL5213"/>
      <c r="AM5213"/>
      <c r="AN5213"/>
      <c r="AO5213"/>
      <c r="AP5213"/>
      <c r="AQ5213"/>
      <c r="AR5213"/>
      <c r="AS5213"/>
      <c r="AT5213"/>
      <c r="AU5213"/>
      <c r="AV5213"/>
      <c r="AW5213"/>
      <c r="AX5213"/>
      <c r="AY5213"/>
      <c r="AZ5213"/>
      <c r="BA5213"/>
      <c r="BB5213"/>
      <c r="BC5213"/>
      <c r="BD5213"/>
      <c r="BE5213"/>
      <c r="BF5213"/>
      <c r="BG5213"/>
      <c r="BH5213"/>
      <c r="BI5213"/>
      <c r="BJ5213"/>
      <c r="BK5213"/>
      <c r="BL5213"/>
      <c r="BM5213"/>
      <c r="BN5213"/>
      <c r="BO5213"/>
    </row>
    <row r="5214" spans="1:67" ht="15" x14ac:dyDescent="0.25">
      <c r="A5214" s="245" t="s">
        <v>2037</v>
      </c>
      <c r="B5214" s="245" t="s">
        <v>2036</v>
      </c>
      <c r="C5214" s="245" t="s">
        <v>2207</v>
      </c>
      <c r="D5214" s="245" t="s">
        <v>2206</v>
      </c>
      <c r="E5214" s="246" t="s">
        <v>44</v>
      </c>
      <c r="F5214" s="245" t="s">
        <v>44</v>
      </c>
      <c r="G5214" s="245" t="s">
        <v>2230</v>
      </c>
      <c r="H5214" s="245" t="s">
        <v>20806</v>
      </c>
      <c r="I5214" s="245" t="s">
        <v>24</v>
      </c>
      <c r="J5214" s="245" t="s">
        <v>59</v>
      </c>
      <c r="K5214" s="246" t="s">
        <v>12890</v>
      </c>
      <c r="L5214" s="245" t="s">
        <v>568</v>
      </c>
      <c r="M5214"/>
      <c r="N5214"/>
      <c r="O5214"/>
      <c r="P5214"/>
      <c r="Q5214"/>
      <c r="R5214"/>
      <c r="S5214"/>
      <c r="T5214"/>
      <c r="U5214"/>
      <c r="V5214"/>
      <c r="W5214"/>
      <c r="X5214"/>
      <c r="Y5214"/>
      <c r="Z5214"/>
      <c r="AA5214"/>
      <c r="AB5214"/>
      <c r="AC5214"/>
      <c r="AD5214"/>
      <c r="AE5214"/>
      <c r="AF5214"/>
      <c r="AG5214"/>
      <c r="AH5214"/>
      <c r="AI5214"/>
      <c r="AJ5214"/>
      <c r="AK5214"/>
      <c r="AL5214"/>
      <c r="AM5214"/>
      <c r="AN5214"/>
      <c r="AO5214"/>
      <c r="AP5214"/>
      <c r="AQ5214"/>
      <c r="AR5214"/>
      <c r="AS5214"/>
      <c r="AT5214"/>
      <c r="AU5214"/>
      <c r="AV5214"/>
      <c r="AW5214"/>
      <c r="AX5214"/>
      <c r="AY5214"/>
      <c r="AZ5214"/>
      <c r="BA5214"/>
      <c r="BB5214"/>
      <c r="BC5214"/>
      <c r="BD5214"/>
      <c r="BE5214"/>
      <c r="BF5214"/>
      <c r="BG5214"/>
      <c r="BH5214"/>
      <c r="BI5214"/>
      <c r="BJ5214"/>
      <c r="BK5214"/>
      <c r="BL5214"/>
      <c r="BM5214"/>
      <c r="BN5214"/>
      <c r="BO5214"/>
    </row>
    <row r="5215" spans="1:67" ht="15" x14ac:dyDescent="0.25">
      <c r="A5215" s="245" t="s">
        <v>2037</v>
      </c>
      <c r="B5215" s="245" t="s">
        <v>2036</v>
      </c>
      <c r="C5215" s="245" t="s">
        <v>2207</v>
      </c>
      <c r="D5215" s="245" t="s">
        <v>2206</v>
      </c>
      <c r="E5215" s="246" t="s">
        <v>44</v>
      </c>
      <c r="F5215" s="245" t="s">
        <v>44</v>
      </c>
      <c r="G5215" s="245" t="s">
        <v>2229</v>
      </c>
      <c r="H5215" s="245" t="s">
        <v>20807</v>
      </c>
      <c r="I5215" s="245" t="s">
        <v>24</v>
      </c>
      <c r="J5215" s="245" t="s">
        <v>59</v>
      </c>
      <c r="K5215" s="246" t="s">
        <v>24397</v>
      </c>
      <c r="L5215" s="245" t="s">
        <v>568</v>
      </c>
      <c r="M5215"/>
      <c r="N5215"/>
      <c r="O5215"/>
      <c r="P5215"/>
      <c r="Q5215"/>
      <c r="R5215"/>
      <c r="S5215"/>
      <c r="T5215"/>
      <c r="U5215"/>
      <c r="V5215"/>
      <c r="W5215"/>
      <c r="X5215"/>
      <c r="Y5215"/>
      <c r="Z5215"/>
      <c r="AA5215"/>
      <c r="AB5215"/>
      <c r="AC5215"/>
      <c r="AD5215"/>
      <c r="AE5215"/>
      <c r="AF5215"/>
      <c r="AG5215"/>
      <c r="AH5215"/>
      <c r="AI5215"/>
      <c r="AJ5215"/>
      <c r="AK5215"/>
      <c r="AL5215"/>
      <c r="AM5215"/>
      <c r="AN5215"/>
      <c r="AO5215"/>
      <c r="AP5215"/>
      <c r="AQ5215"/>
      <c r="AR5215"/>
      <c r="AS5215"/>
      <c r="AT5215"/>
      <c r="AU5215"/>
      <c r="AV5215"/>
      <c r="AW5215"/>
      <c r="AX5215"/>
      <c r="AY5215"/>
      <c r="AZ5215"/>
      <c r="BA5215"/>
      <c r="BB5215"/>
      <c r="BC5215"/>
      <c r="BD5215"/>
      <c r="BE5215"/>
      <c r="BF5215"/>
      <c r="BG5215"/>
      <c r="BH5215"/>
      <c r="BI5215"/>
      <c r="BJ5215"/>
      <c r="BK5215"/>
      <c r="BL5215"/>
      <c r="BM5215"/>
      <c r="BN5215"/>
      <c r="BO5215"/>
    </row>
    <row r="5216" spans="1:67" ht="15" x14ac:dyDescent="0.25">
      <c r="A5216" s="245" t="s">
        <v>2037</v>
      </c>
      <c r="B5216" s="245" t="s">
        <v>2036</v>
      </c>
      <c r="C5216" s="245" t="s">
        <v>2207</v>
      </c>
      <c r="D5216" s="245" t="s">
        <v>2206</v>
      </c>
      <c r="E5216" s="246" t="s">
        <v>44</v>
      </c>
      <c r="F5216" s="245" t="s">
        <v>44</v>
      </c>
      <c r="G5216" s="245" t="s">
        <v>2228</v>
      </c>
      <c r="H5216" s="245" t="s">
        <v>20809</v>
      </c>
      <c r="I5216" s="245" t="s">
        <v>24</v>
      </c>
      <c r="J5216" s="245" t="s">
        <v>59</v>
      </c>
      <c r="K5216" s="246" t="s">
        <v>25075</v>
      </c>
      <c r="L5216" s="245" t="s">
        <v>568</v>
      </c>
      <c r="M5216"/>
      <c r="N5216"/>
      <c r="O5216"/>
      <c r="P5216"/>
      <c r="Q5216"/>
      <c r="R5216"/>
      <c r="S5216"/>
      <c r="T5216"/>
      <c r="U5216"/>
      <c r="V5216"/>
      <c r="W5216"/>
      <c r="X5216"/>
      <c r="Y5216"/>
      <c r="Z5216"/>
      <c r="AA5216"/>
      <c r="AB5216"/>
      <c r="AC5216"/>
      <c r="AD5216"/>
      <c r="AE5216"/>
      <c r="AF5216"/>
      <c r="AG5216"/>
      <c r="AH5216"/>
      <c r="AI5216"/>
      <c r="AJ5216"/>
      <c r="AK5216"/>
      <c r="AL5216"/>
      <c r="AM5216"/>
      <c r="AN5216"/>
      <c r="AO5216"/>
      <c r="AP5216"/>
      <c r="AQ5216"/>
      <c r="AR5216"/>
      <c r="AS5216"/>
      <c r="AT5216"/>
      <c r="AU5216"/>
      <c r="AV5216"/>
      <c r="AW5216"/>
      <c r="AX5216"/>
      <c r="AY5216"/>
      <c r="AZ5216"/>
      <c r="BA5216"/>
      <c r="BB5216"/>
      <c r="BC5216"/>
      <c r="BD5216"/>
      <c r="BE5216"/>
      <c r="BF5216"/>
      <c r="BG5216"/>
      <c r="BH5216"/>
      <c r="BI5216"/>
      <c r="BJ5216"/>
      <c r="BK5216"/>
      <c r="BL5216"/>
      <c r="BM5216"/>
      <c r="BN5216"/>
      <c r="BO5216"/>
    </row>
    <row r="5217" spans="1:67" ht="15" x14ac:dyDescent="0.25">
      <c r="A5217" s="245" t="s">
        <v>2037</v>
      </c>
      <c r="B5217" s="245" t="s">
        <v>2036</v>
      </c>
      <c r="C5217" s="245" t="s">
        <v>2207</v>
      </c>
      <c r="D5217" s="245" t="s">
        <v>2206</v>
      </c>
      <c r="E5217" s="246" t="s">
        <v>44</v>
      </c>
      <c r="F5217" s="245" t="s">
        <v>44</v>
      </c>
      <c r="G5217" s="245" t="s">
        <v>2227</v>
      </c>
      <c r="H5217" s="245" t="s">
        <v>20810</v>
      </c>
      <c r="I5217" s="245" t="s">
        <v>24</v>
      </c>
      <c r="J5217" s="245" t="s">
        <v>59</v>
      </c>
      <c r="K5217" s="246" t="s">
        <v>25076</v>
      </c>
      <c r="L5217" s="245" t="s">
        <v>568</v>
      </c>
      <c r="M5217"/>
      <c r="N5217"/>
      <c r="O5217"/>
      <c r="P5217"/>
      <c r="Q5217"/>
      <c r="R5217"/>
      <c r="S5217"/>
      <c r="T5217"/>
      <c r="U5217"/>
      <c r="V5217"/>
      <c r="W5217"/>
      <c r="X5217"/>
      <c r="Y5217"/>
      <c r="Z5217"/>
      <c r="AA5217"/>
      <c r="AB5217"/>
      <c r="AC5217"/>
      <c r="AD5217"/>
      <c r="AE5217"/>
      <c r="AF5217"/>
      <c r="AG5217"/>
      <c r="AH5217"/>
      <c r="AI5217"/>
      <c r="AJ5217"/>
      <c r="AK5217"/>
      <c r="AL5217"/>
      <c r="AM5217"/>
      <c r="AN5217"/>
      <c r="AO5217"/>
      <c r="AP5217"/>
      <c r="AQ5217"/>
      <c r="AR5217"/>
      <c r="AS5217"/>
      <c r="AT5217"/>
      <c r="AU5217"/>
      <c r="AV5217"/>
      <c r="AW5217"/>
      <c r="AX5217"/>
      <c r="AY5217"/>
      <c r="AZ5217"/>
      <c r="BA5217"/>
      <c r="BB5217"/>
      <c r="BC5217"/>
      <c r="BD5217"/>
      <c r="BE5217"/>
      <c r="BF5217"/>
      <c r="BG5217"/>
      <c r="BH5217"/>
      <c r="BI5217"/>
      <c r="BJ5217"/>
      <c r="BK5217"/>
      <c r="BL5217"/>
      <c r="BM5217"/>
      <c r="BN5217"/>
      <c r="BO5217"/>
    </row>
    <row r="5218" spans="1:67" ht="15" x14ac:dyDescent="0.25">
      <c r="A5218" s="245" t="s">
        <v>2037</v>
      </c>
      <c r="B5218" s="245" t="s">
        <v>2036</v>
      </c>
      <c r="C5218" s="245" t="s">
        <v>2207</v>
      </c>
      <c r="D5218" s="245" t="s">
        <v>2206</v>
      </c>
      <c r="E5218" s="246" t="s">
        <v>44</v>
      </c>
      <c r="F5218" s="245" t="s">
        <v>44</v>
      </c>
      <c r="G5218" s="245" t="s">
        <v>2226</v>
      </c>
      <c r="H5218" s="245" t="s">
        <v>20812</v>
      </c>
      <c r="I5218" s="245" t="s">
        <v>24</v>
      </c>
      <c r="J5218" s="245" t="s">
        <v>59</v>
      </c>
      <c r="K5218" s="246" t="s">
        <v>15318</v>
      </c>
      <c r="L5218" s="245" t="s">
        <v>568</v>
      </c>
      <c r="M5218"/>
      <c r="N5218"/>
      <c r="O5218"/>
      <c r="P5218"/>
      <c r="Q5218"/>
      <c r="R5218"/>
      <c r="S5218"/>
      <c r="T5218"/>
      <c r="U5218"/>
      <c r="V5218"/>
      <c r="W5218"/>
      <c r="X5218"/>
      <c r="Y5218"/>
      <c r="Z5218"/>
      <c r="AA5218"/>
      <c r="AB5218"/>
      <c r="AC5218"/>
      <c r="AD5218"/>
      <c r="AE5218"/>
      <c r="AF5218"/>
      <c r="AG5218"/>
      <c r="AH5218"/>
      <c r="AI5218"/>
      <c r="AJ5218"/>
      <c r="AK5218"/>
      <c r="AL5218"/>
      <c r="AM5218"/>
      <c r="AN5218"/>
      <c r="AO5218"/>
      <c r="AP5218"/>
      <c r="AQ5218"/>
      <c r="AR5218"/>
      <c r="AS5218"/>
      <c r="AT5218"/>
      <c r="AU5218"/>
      <c r="AV5218"/>
      <c r="AW5218"/>
      <c r="AX5218"/>
      <c r="AY5218"/>
      <c r="AZ5218"/>
      <c r="BA5218"/>
      <c r="BB5218"/>
      <c r="BC5218"/>
      <c r="BD5218"/>
      <c r="BE5218"/>
      <c r="BF5218"/>
      <c r="BG5218"/>
      <c r="BH5218"/>
      <c r="BI5218"/>
      <c r="BJ5218"/>
      <c r="BK5218"/>
      <c r="BL5218"/>
      <c r="BM5218"/>
      <c r="BN5218"/>
      <c r="BO5218"/>
    </row>
    <row r="5219" spans="1:67" ht="15" x14ac:dyDescent="0.25">
      <c r="A5219" s="245" t="s">
        <v>2037</v>
      </c>
      <c r="B5219" s="245" t="s">
        <v>2036</v>
      </c>
      <c r="C5219" s="245" t="s">
        <v>2207</v>
      </c>
      <c r="D5219" s="245" t="s">
        <v>2206</v>
      </c>
      <c r="E5219" s="246" t="s">
        <v>44</v>
      </c>
      <c r="F5219" s="245" t="s">
        <v>44</v>
      </c>
      <c r="G5219" s="245" t="s">
        <v>2225</v>
      </c>
      <c r="H5219" s="245" t="s">
        <v>20813</v>
      </c>
      <c r="I5219" s="245" t="s">
        <v>24</v>
      </c>
      <c r="J5219" s="245" t="s">
        <v>59</v>
      </c>
      <c r="K5219" s="246" t="s">
        <v>25077</v>
      </c>
      <c r="L5219" s="245" t="s">
        <v>568</v>
      </c>
      <c r="M5219"/>
      <c r="N5219"/>
      <c r="O5219"/>
      <c r="P5219"/>
      <c r="Q5219"/>
      <c r="R5219"/>
      <c r="S5219"/>
      <c r="T5219"/>
      <c r="U5219"/>
      <c r="V5219"/>
      <c r="W5219"/>
      <c r="X5219"/>
      <c r="Y5219"/>
      <c r="Z5219"/>
      <c r="AA5219"/>
      <c r="AB5219"/>
      <c r="AC5219"/>
      <c r="AD5219"/>
      <c r="AE5219"/>
      <c r="AF5219"/>
      <c r="AG5219"/>
      <c r="AH5219"/>
      <c r="AI5219"/>
      <c r="AJ5219"/>
      <c r="AK5219"/>
      <c r="AL5219"/>
      <c r="AM5219"/>
      <c r="AN5219"/>
      <c r="AO5219"/>
      <c r="AP5219"/>
      <c r="AQ5219"/>
      <c r="AR5219"/>
      <c r="AS5219"/>
      <c r="AT5219"/>
      <c r="AU5219"/>
      <c r="AV5219"/>
      <c r="AW5219"/>
      <c r="AX5219"/>
      <c r="AY5219"/>
      <c r="AZ5219"/>
      <c r="BA5219"/>
      <c r="BB5219"/>
      <c r="BC5219"/>
      <c r="BD5219"/>
      <c r="BE5219"/>
      <c r="BF5219"/>
      <c r="BG5219"/>
      <c r="BH5219"/>
      <c r="BI5219"/>
      <c r="BJ5219"/>
      <c r="BK5219"/>
      <c r="BL5219"/>
      <c r="BM5219"/>
      <c r="BN5219"/>
      <c r="BO5219"/>
    </row>
    <row r="5220" spans="1:67" ht="15" x14ac:dyDescent="0.25">
      <c r="A5220" s="245" t="s">
        <v>2037</v>
      </c>
      <c r="B5220" s="245" t="s">
        <v>2036</v>
      </c>
      <c r="C5220" s="245" t="s">
        <v>2207</v>
      </c>
      <c r="D5220" s="245" t="s">
        <v>2206</v>
      </c>
      <c r="E5220" s="246" t="s">
        <v>44</v>
      </c>
      <c r="F5220" s="245" t="s">
        <v>44</v>
      </c>
      <c r="G5220" s="245" t="s">
        <v>2224</v>
      </c>
      <c r="H5220" s="245" t="s">
        <v>20815</v>
      </c>
      <c r="I5220" s="245" t="s">
        <v>24</v>
      </c>
      <c r="J5220" s="245" t="s">
        <v>59</v>
      </c>
      <c r="K5220" s="246" t="s">
        <v>25078</v>
      </c>
      <c r="L5220" s="245" t="s">
        <v>568</v>
      </c>
      <c r="M5220"/>
      <c r="N5220"/>
      <c r="O5220"/>
      <c r="P5220"/>
      <c r="Q5220"/>
      <c r="R5220"/>
      <c r="S5220"/>
      <c r="T5220"/>
      <c r="U5220"/>
      <c r="V5220"/>
      <c r="W5220"/>
      <c r="X5220"/>
      <c r="Y5220"/>
      <c r="Z5220"/>
      <c r="AA5220"/>
      <c r="AB5220"/>
      <c r="AC5220"/>
      <c r="AD5220"/>
      <c r="AE5220"/>
      <c r="AF5220"/>
      <c r="AG5220"/>
      <c r="AH5220"/>
      <c r="AI5220"/>
      <c r="AJ5220"/>
      <c r="AK5220"/>
      <c r="AL5220"/>
      <c r="AM5220"/>
      <c r="AN5220"/>
      <c r="AO5220"/>
      <c r="AP5220"/>
      <c r="AQ5220"/>
      <c r="AR5220"/>
      <c r="AS5220"/>
      <c r="AT5220"/>
      <c r="AU5220"/>
      <c r="AV5220"/>
      <c r="AW5220"/>
      <c r="AX5220"/>
      <c r="AY5220"/>
      <c r="AZ5220"/>
      <c r="BA5220"/>
      <c r="BB5220"/>
      <c r="BC5220"/>
      <c r="BD5220"/>
      <c r="BE5220"/>
      <c r="BF5220"/>
      <c r="BG5220"/>
      <c r="BH5220"/>
      <c r="BI5220"/>
      <c r="BJ5220"/>
      <c r="BK5220"/>
      <c r="BL5220"/>
      <c r="BM5220"/>
      <c r="BN5220"/>
      <c r="BO5220"/>
    </row>
    <row r="5221" spans="1:67" ht="15" x14ac:dyDescent="0.25">
      <c r="A5221" s="245" t="s">
        <v>2037</v>
      </c>
      <c r="B5221" s="245" t="s">
        <v>2036</v>
      </c>
      <c r="C5221" s="245" t="s">
        <v>2207</v>
      </c>
      <c r="D5221" s="245" t="s">
        <v>2206</v>
      </c>
      <c r="E5221" s="246" t="s">
        <v>44</v>
      </c>
      <c r="F5221" s="245" t="s">
        <v>44</v>
      </c>
      <c r="G5221" s="245" t="s">
        <v>2223</v>
      </c>
      <c r="H5221" s="245" t="s">
        <v>20817</v>
      </c>
      <c r="I5221" s="245" t="s">
        <v>24</v>
      </c>
      <c r="J5221" s="245" t="s">
        <v>59</v>
      </c>
      <c r="K5221" s="246" t="s">
        <v>25079</v>
      </c>
      <c r="L5221" s="245" t="s">
        <v>568</v>
      </c>
      <c r="M5221"/>
      <c r="N5221"/>
      <c r="O5221"/>
      <c r="P5221"/>
      <c r="Q5221"/>
      <c r="R5221"/>
      <c r="S5221"/>
      <c r="T5221"/>
      <c r="U5221"/>
      <c r="V5221"/>
      <c r="W5221"/>
      <c r="X5221"/>
      <c r="Y5221"/>
      <c r="Z5221"/>
      <c r="AA5221"/>
      <c r="AB5221"/>
      <c r="AC5221"/>
      <c r="AD5221"/>
      <c r="AE5221"/>
      <c r="AF5221"/>
      <c r="AG5221"/>
      <c r="AH5221"/>
      <c r="AI5221"/>
      <c r="AJ5221"/>
      <c r="AK5221"/>
      <c r="AL5221"/>
      <c r="AM5221"/>
      <c r="AN5221"/>
      <c r="AO5221"/>
      <c r="AP5221"/>
      <c r="AQ5221"/>
      <c r="AR5221"/>
      <c r="AS5221"/>
      <c r="AT5221"/>
      <c r="AU5221"/>
      <c r="AV5221"/>
      <c r="AW5221"/>
      <c r="AX5221"/>
      <c r="AY5221"/>
      <c r="AZ5221"/>
      <c r="BA5221"/>
      <c r="BB5221"/>
      <c r="BC5221"/>
      <c r="BD5221"/>
      <c r="BE5221"/>
      <c r="BF5221"/>
      <c r="BG5221"/>
      <c r="BH5221"/>
      <c r="BI5221"/>
      <c r="BJ5221"/>
      <c r="BK5221"/>
      <c r="BL5221"/>
      <c r="BM5221"/>
      <c r="BN5221"/>
      <c r="BO5221"/>
    </row>
    <row r="5222" spans="1:67" ht="15" x14ac:dyDescent="0.25">
      <c r="A5222" s="245" t="s">
        <v>2037</v>
      </c>
      <c r="B5222" s="245" t="s">
        <v>2036</v>
      </c>
      <c r="C5222" s="245" t="s">
        <v>2207</v>
      </c>
      <c r="D5222" s="245" t="s">
        <v>2206</v>
      </c>
      <c r="E5222" s="246" t="s">
        <v>44</v>
      </c>
      <c r="F5222" s="245" t="s">
        <v>44</v>
      </c>
      <c r="G5222" s="245" t="s">
        <v>2222</v>
      </c>
      <c r="H5222" s="245" t="s">
        <v>20819</v>
      </c>
      <c r="I5222" s="245" t="s">
        <v>24</v>
      </c>
      <c r="J5222" s="245" t="s">
        <v>59</v>
      </c>
      <c r="K5222" s="246" t="s">
        <v>25080</v>
      </c>
      <c r="L5222" s="245" t="s">
        <v>568</v>
      </c>
      <c r="M5222"/>
      <c r="N5222"/>
      <c r="O5222"/>
      <c r="P5222"/>
      <c r="Q5222"/>
      <c r="R5222"/>
      <c r="S5222"/>
      <c r="T5222"/>
      <c r="U5222"/>
      <c r="V5222"/>
      <c r="W5222"/>
      <c r="X5222"/>
      <c r="Y5222"/>
      <c r="Z5222"/>
      <c r="AA5222"/>
      <c r="AB5222"/>
      <c r="AC5222"/>
      <c r="AD5222"/>
      <c r="AE5222"/>
      <c r="AF5222"/>
      <c r="AG5222"/>
      <c r="AH5222"/>
      <c r="AI5222"/>
      <c r="AJ5222"/>
      <c r="AK5222"/>
      <c r="AL5222"/>
      <c r="AM5222"/>
      <c r="AN5222"/>
      <c r="AO5222"/>
      <c r="AP5222"/>
      <c r="AQ5222"/>
      <c r="AR5222"/>
      <c r="AS5222"/>
      <c r="AT5222"/>
      <c r="AU5222"/>
      <c r="AV5222"/>
      <c r="AW5222"/>
      <c r="AX5222"/>
      <c r="AY5222"/>
      <c r="AZ5222"/>
      <c r="BA5222"/>
      <c r="BB5222"/>
      <c r="BC5222"/>
      <c r="BD5222"/>
      <c r="BE5222"/>
      <c r="BF5222"/>
      <c r="BG5222"/>
      <c r="BH5222"/>
      <c r="BI5222"/>
      <c r="BJ5222"/>
      <c r="BK5222"/>
      <c r="BL5222"/>
      <c r="BM5222"/>
      <c r="BN5222"/>
      <c r="BO5222"/>
    </row>
    <row r="5223" spans="1:67" ht="15" x14ac:dyDescent="0.25">
      <c r="A5223" s="245" t="s">
        <v>2037</v>
      </c>
      <c r="B5223" s="245" t="s">
        <v>2036</v>
      </c>
      <c r="C5223" s="245" t="s">
        <v>2207</v>
      </c>
      <c r="D5223" s="245" t="s">
        <v>2206</v>
      </c>
      <c r="E5223" s="246" t="s">
        <v>44</v>
      </c>
      <c r="F5223" s="245" t="s">
        <v>44</v>
      </c>
      <c r="G5223" s="245" t="s">
        <v>2221</v>
      </c>
      <c r="H5223" s="245" t="s">
        <v>20821</v>
      </c>
      <c r="I5223" s="245" t="s">
        <v>24</v>
      </c>
      <c r="J5223" s="245" t="s">
        <v>59</v>
      </c>
      <c r="K5223" s="246" t="s">
        <v>21548</v>
      </c>
      <c r="L5223" s="245" t="s">
        <v>568</v>
      </c>
      <c r="M5223"/>
      <c r="N5223"/>
      <c r="O5223"/>
      <c r="P5223"/>
      <c r="Q5223"/>
      <c r="R5223"/>
      <c r="S5223"/>
      <c r="T5223"/>
      <c r="U5223"/>
      <c r="V5223"/>
      <c r="W5223"/>
      <c r="X5223"/>
      <c r="Y5223"/>
      <c r="Z5223"/>
      <c r="AA5223"/>
      <c r="AB5223"/>
      <c r="AC5223"/>
      <c r="AD5223"/>
      <c r="AE5223"/>
      <c r="AF5223"/>
      <c r="AG5223"/>
      <c r="AH5223"/>
      <c r="AI5223"/>
      <c r="AJ5223"/>
      <c r="AK5223"/>
      <c r="AL5223"/>
      <c r="AM5223"/>
      <c r="AN5223"/>
      <c r="AO5223"/>
      <c r="AP5223"/>
      <c r="AQ5223"/>
      <c r="AR5223"/>
      <c r="AS5223"/>
      <c r="AT5223"/>
      <c r="AU5223"/>
      <c r="AV5223"/>
      <c r="AW5223"/>
      <c r="AX5223"/>
      <c r="AY5223"/>
      <c r="AZ5223"/>
      <c r="BA5223"/>
      <c r="BB5223"/>
      <c r="BC5223"/>
      <c r="BD5223"/>
      <c r="BE5223"/>
      <c r="BF5223"/>
      <c r="BG5223"/>
      <c r="BH5223"/>
      <c r="BI5223"/>
      <c r="BJ5223"/>
      <c r="BK5223"/>
      <c r="BL5223"/>
      <c r="BM5223"/>
      <c r="BN5223"/>
      <c r="BO5223"/>
    </row>
    <row r="5224" spans="1:67" ht="15" x14ac:dyDescent="0.25">
      <c r="A5224" s="245" t="s">
        <v>2037</v>
      </c>
      <c r="B5224" s="245" t="s">
        <v>2036</v>
      </c>
      <c r="C5224" s="245" t="s">
        <v>2207</v>
      </c>
      <c r="D5224" s="245" t="s">
        <v>2206</v>
      </c>
      <c r="E5224" s="246" t="s">
        <v>44</v>
      </c>
      <c r="F5224" s="245" t="s">
        <v>44</v>
      </c>
      <c r="G5224" s="245" t="s">
        <v>2220</v>
      </c>
      <c r="H5224" s="245" t="s">
        <v>20822</v>
      </c>
      <c r="I5224" s="245" t="s">
        <v>24</v>
      </c>
      <c r="J5224" s="245" t="s">
        <v>59</v>
      </c>
      <c r="K5224" s="246" t="s">
        <v>25081</v>
      </c>
      <c r="L5224" s="245" t="s">
        <v>568</v>
      </c>
      <c r="M5224"/>
      <c r="N5224"/>
      <c r="O5224"/>
      <c r="P5224"/>
      <c r="Q5224"/>
      <c r="R5224"/>
      <c r="S5224"/>
      <c r="T5224"/>
      <c r="U5224"/>
      <c r="V5224"/>
      <c r="W5224"/>
      <c r="X5224"/>
      <c r="Y5224"/>
      <c r="Z5224"/>
      <c r="AA5224"/>
      <c r="AB5224"/>
      <c r="AC5224"/>
      <c r="AD5224"/>
      <c r="AE5224"/>
      <c r="AF5224"/>
      <c r="AG5224"/>
      <c r="AH5224"/>
      <c r="AI5224"/>
      <c r="AJ5224"/>
      <c r="AK5224"/>
      <c r="AL5224"/>
      <c r="AM5224"/>
      <c r="AN5224"/>
      <c r="AO5224"/>
      <c r="AP5224"/>
      <c r="AQ5224"/>
      <c r="AR5224"/>
      <c r="AS5224"/>
      <c r="AT5224"/>
      <c r="AU5224"/>
      <c r="AV5224"/>
      <c r="AW5224"/>
      <c r="AX5224"/>
      <c r="AY5224"/>
      <c r="AZ5224"/>
      <c r="BA5224"/>
      <c r="BB5224"/>
      <c r="BC5224"/>
      <c r="BD5224"/>
      <c r="BE5224"/>
      <c r="BF5224"/>
      <c r="BG5224"/>
      <c r="BH5224"/>
      <c r="BI5224"/>
      <c r="BJ5224"/>
      <c r="BK5224"/>
      <c r="BL5224"/>
      <c r="BM5224"/>
      <c r="BN5224"/>
      <c r="BO5224"/>
    </row>
    <row r="5225" spans="1:67" ht="15" x14ac:dyDescent="0.25">
      <c r="A5225" s="245" t="s">
        <v>2037</v>
      </c>
      <c r="B5225" s="245" t="s">
        <v>2036</v>
      </c>
      <c r="C5225" s="245" t="s">
        <v>2207</v>
      </c>
      <c r="D5225" s="245" t="s">
        <v>2206</v>
      </c>
      <c r="E5225" s="246" t="s">
        <v>44</v>
      </c>
      <c r="F5225" s="245" t="s">
        <v>44</v>
      </c>
      <c r="G5225" s="245" t="s">
        <v>2219</v>
      </c>
      <c r="H5225" s="245" t="s">
        <v>20824</v>
      </c>
      <c r="I5225" s="245" t="s">
        <v>24</v>
      </c>
      <c r="J5225" s="245" t="s">
        <v>59</v>
      </c>
      <c r="K5225" s="246" t="s">
        <v>25082</v>
      </c>
      <c r="L5225" s="245" t="s">
        <v>568</v>
      </c>
      <c r="M5225"/>
      <c r="N5225"/>
      <c r="O5225"/>
      <c r="P5225"/>
      <c r="Q5225"/>
      <c r="R5225"/>
      <c r="S5225"/>
      <c r="T5225"/>
      <c r="U5225"/>
      <c r="V5225"/>
      <c r="W5225"/>
      <c r="X5225"/>
      <c r="Y5225"/>
      <c r="Z5225"/>
      <c r="AA5225"/>
      <c r="AB5225"/>
      <c r="AC5225"/>
      <c r="AD5225"/>
      <c r="AE5225"/>
      <c r="AF5225"/>
      <c r="AG5225"/>
      <c r="AH5225"/>
      <c r="AI5225"/>
      <c r="AJ5225"/>
      <c r="AK5225"/>
      <c r="AL5225"/>
      <c r="AM5225"/>
      <c r="AN5225"/>
      <c r="AO5225"/>
      <c r="AP5225"/>
      <c r="AQ5225"/>
      <c r="AR5225"/>
      <c r="AS5225"/>
      <c r="AT5225"/>
      <c r="AU5225"/>
      <c r="AV5225"/>
      <c r="AW5225"/>
      <c r="AX5225"/>
      <c r="AY5225"/>
      <c r="AZ5225"/>
      <c r="BA5225"/>
      <c r="BB5225"/>
      <c r="BC5225"/>
      <c r="BD5225"/>
      <c r="BE5225"/>
      <c r="BF5225"/>
      <c r="BG5225"/>
      <c r="BH5225"/>
      <c r="BI5225"/>
      <c r="BJ5225"/>
      <c r="BK5225"/>
      <c r="BL5225"/>
      <c r="BM5225"/>
      <c r="BN5225"/>
      <c r="BO5225"/>
    </row>
    <row r="5226" spans="1:67" ht="15" x14ac:dyDescent="0.25">
      <c r="A5226" s="245" t="s">
        <v>2037</v>
      </c>
      <c r="B5226" s="245" t="s">
        <v>2036</v>
      </c>
      <c r="C5226" s="245" t="s">
        <v>2207</v>
      </c>
      <c r="D5226" s="245" t="s">
        <v>2206</v>
      </c>
      <c r="E5226" s="246" t="s">
        <v>44</v>
      </c>
      <c r="F5226" s="245" t="s">
        <v>44</v>
      </c>
      <c r="G5226" s="245" t="s">
        <v>2218</v>
      </c>
      <c r="H5226" s="245" t="s">
        <v>20826</v>
      </c>
      <c r="I5226" s="245" t="s">
        <v>24</v>
      </c>
      <c r="J5226" s="245" t="s">
        <v>59</v>
      </c>
      <c r="K5226" s="246" t="s">
        <v>10195</v>
      </c>
      <c r="L5226" s="245" t="s">
        <v>568</v>
      </c>
      <c r="M5226"/>
      <c r="N5226"/>
      <c r="O5226"/>
      <c r="P5226"/>
      <c r="Q5226"/>
      <c r="R5226"/>
      <c r="S5226"/>
      <c r="T5226"/>
      <c r="U5226"/>
      <c r="V5226"/>
      <c r="W5226"/>
      <c r="X5226"/>
      <c r="Y5226"/>
      <c r="Z5226"/>
      <c r="AA5226"/>
      <c r="AB5226"/>
      <c r="AC5226"/>
      <c r="AD5226"/>
      <c r="AE5226"/>
      <c r="AF5226"/>
      <c r="AG5226"/>
      <c r="AH5226"/>
      <c r="AI5226"/>
      <c r="AJ5226"/>
      <c r="AK5226"/>
      <c r="AL5226"/>
      <c r="AM5226"/>
      <c r="AN5226"/>
      <c r="AO5226"/>
      <c r="AP5226"/>
      <c r="AQ5226"/>
      <c r="AR5226"/>
      <c r="AS5226"/>
      <c r="AT5226"/>
      <c r="AU5226"/>
      <c r="AV5226"/>
      <c r="AW5226"/>
      <c r="AX5226"/>
      <c r="AY5226"/>
      <c r="AZ5226"/>
      <c r="BA5226"/>
      <c r="BB5226"/>
      <c r="BC5226"/>
      <c r="BD5226"/>
      <c r="BE5226"/>
      <c r="BF5226"/>
      <c r="BG5226"/>
      <c r="BH5226"/>
      <c r="BI5226"/>
      <c r="BJ5226"/>
      <c r="BK5226"/>
      <c r="BL5226"/>
      <c r="BM5226"/>
      <c r="BN5226"/>
      <c r="BO5226"/>
    </row>
    <row r="5227" spans="1:67" ht="15" x14ac:dyDescent="0.25">
      <c r="A5227" s="245" t="s">
        <v>2037</v>
      </c>
      <c r="B5227" s="245" t="s">
        <v>2036</v>
      </c>
      <c r="C5227" s="245" t="s">
        <v>2207</v>
      </c>
      <c r="D5227" s="245" t="s">
        <v>2206</v>
      </c>
      <c r="E5227" s="246" t="s">
        <v>44</v>
      </c>
      <c r="F5227" s="245" t="s">
        <v>44</v>
      </c>
      <c r="G5227" s="245" t="s">
        <v>2217</v>
      </c>
      <c r="H5227" s="245" t="s">
        <v>20828</v>
      </c>
      <c r="I5227" s="245" t="s">
        <v>24</v>
      </c>
      <c r="J5227" s="245" t="s">
        <v>59</v>
      </c>
      <c r="K5227" s="246" t="s">
        <v>25083</v>
      </c>
      <c r="L5227" s="245" t="s">
        <v>568</v>
      </c>
      <c r="M5227"/>
      <c r="N5227"/>
      <c r="O5227"/>
      <c r="P5227"/>
      <c r="Q5227"/>
      <c r="R5227"/>
      <c r="S5227"/>
      <c r="T5227"/>
      <c r="U5227"/>
      <c r="V5227"/>
      <c r="W5227"/>
      <c r="X5227"/>
      <c r="Y5227"/>
      <c r="Z5227"/>
      <c r="AA5227"/>
      <c r="AB5227"/>
      <c r="AC5227"/>
      <c r="AD5227"/>
      <c r="AE5227"/>
      <c r="AF5227"/>
      <c r="AG5227"/>
      <c r="AH5227"/>
      <c r="AI5227"/>
      <c r="AJ5227"/>
      <c r="AK5227"/>
      <c r="AL5227"/>
      <c r="AM5227"/>
      <c r="AN5227"/>
      <c r="AO5227"/>
      <c r="AP5227"/>
      <c r="AQ5227"/>
      <c r="AR5227"/>
      <c r="AS5227"/>
      <c r="AT5227"/>
      <c r="AU5227"/>
      <c r="AV5227"/>
      <c r="AW5227"/>
      <c r="AX5227"/>
      <c r="AY5227"/>
      <c r="AZ5227"/>
      <c r="BA5227"/>
      <c r="BB5227"/>
      <c r="BC5227"/>
      <c r="BD5227"/>
      <c r="BE5227"/>
      <c r="BF5227"/>
      <c r="BG5227"/>
      <c r="BH5227"/>
      <c r="BI5227"/>
      <c r="BJ5227"/>
      <c r="BK5227"/>
      <c r="BL5227"/>
      <c r="BM5227"/>
      <c r="BN5227"/>
      <c r="BO5227"/>
    </row>
    <row r="5228" spans="1:67" ht="15" x14ac:dyDescent="0.25">
      <c r="A5228" s="245" t="s">
        <v>2037</v>
      </c>
      <c r="B5228" s="245" t="s">
        <v>2036</v>
      </c>
      <c r="C5228" s="245" t="s">
        <v>2207</v>
      </c>
      <c r="D5228" s="245" t="s">
        <v>2206</v>
      </c>
      <c r="E5228" s="246" t="s">
        <v>44</v>
      </c>
      <c r="F5228" s="245" t="s">
        <v>44</v>
      </c>
      <c r="G5228" s="245" t="s">
        <v>2216</v>
      </c>
      <c r="H5228" s="245" t="s">
        <v>20830</v>
      </c>
      <c r="I5228" s="245" t="s">
        <v>24</v>
      </c>
      <c r="J5228" s="245" t="s">
        <v>59</v>
      </c>
      <c r="K5228" s="246" t="s">
        <v>11401</v>
      </c>
      <c r="L5228" s="245" t="s">
        <v>568</v>
      </c>
      <c r="M5228"/>
      <c r="N5228"/>
      <c r="O5228"/>
      <c r="P5228"/>
      <c r="Q5228"/>
      <c r="R5228"/>
      <c r="S5228"/>
      <c r="T5228"/>
      <c r="U5228"/>
      <c r="V5228"/>
      <c r="W5228"/>
      <c r="X5228"/>
      <c r="Y5228"/>
      <c r="Z5228"/>
      <c r="AA5228"/>
      <c r="AB5228"/>
      <c r="AC5228"/>
      <c r="AD5228"/>
      <c r="AE5228"/>
      <c r="AF5228"/>
      <c r="AG5228"/>
      <c r="AH5228"/>
      <c r="AI5228"/>
      <c r="AJ5228"/>
      <c r="AK5228"/>
      <c r="AL5228"/>
      <c r="AM5228"/>
      <c r="AN5228"/>
      <c r="AO5228"/>
      <c r="AP5228"/>
      <c r="AQ5228"/>
      <c r="AR5228"/>
      <c r="AS5228"/>
      <c r="AT5228"/>
      <c r="AU5228"/>
      <c r="AV5228"/>
      <c r="AW5228"/>
      <c r="AX5228"/>
      <c r="AY5228"/>
      <c r="AZ5228"/>
      <c r="BA5228"/>
      <c r="BB5228"/>
      <c r="BC5228"/>
      <c r="BD5228"/>
      <c r="BE5228"/>
      <c r="BF5228"/>
      <c r="BG5228"/>
      <c r="BH5228"/>
      <c r="BI5228"/>
      <c r="BJ5228"/>
      <c r="BK5228"/>
      <c r="BL5228"/>
      <c r="BM5228"/>
      <c r="BN5228"/>
      <c r="BO5228"/>
    </row>
    <row r="5229" spans="1:67" ht="15" x14ac:dyDescent="0.25">
      <c r="A5229" s="245" t="s">
        <v>2037</v>
      </c>
      <c r="B5229" s="245" t="s">
        <v>2036</v>
      </c>
      <c r="C5229" s="245" t="s">
        <v>2207</v>
      </c>
      <c r="D5229" s="245" t="s">
        <v>2206</v>
      </c>
      <c r="E5229" s="246" t="s">
        <v>44</v>
      </c>
      <c r="F5229" s="245" t="s">
        <v>44</v>
      </c>
      <c r="G5229" s="245" t="s">
        <v>2215</v>
      </c>
      <c r="H5229" s="245" t="s">
        <v>20831</v>
      </c>
      <c r="I5229" s="245" t="s">
        <v>24</v>
      </c>
      <c r="J5229" s="245" t="s">
        <v>59</v>
      </c>
      <c r="K5229" s="246" t="s">
        <v>25084</v>
      </c>
      <c r="L5229" s="245" t="s">
        <v>568</v>
      </c>
      <c r="M5229"/>
      <c r="N5229"/>
      <c r="O5229"/>
      <c r="P5229"/>
      <c r="Q5229"/>
      <c r="R5229"/>
      <c r="S5229"/>
      <c r="T5229"/>
      <c r="U5229"/>
      <c r="V5229"/>
      <c r="W5229"/>
      <c r="X5229"/>
      <c r="Y5229"/>
      <c r="Z5229"/>
      <c r="AA5229"/>
      <c r="AB5229"/>
      <c r="AC5229"/>
      <c r="AD5229"/>
      <c r="AE5229"/>
      <c r="AF5229"/>
      <c r="AG5229"/>
      <c r="AH5229"/>
      <c r="AI5229"/>
      <c r="AJ5229"/>
      <c r="AK5229"/>
      <c r="AL5229"/>
      <c r="AM5229"/>
      <c r="AN5229"/>
      <c r="AO5229"/>
      <c r="AP5229"/>
      <c r="AQ5229"/>
      <c r="AR5229"/>
      <c r="AS5229"/>
      <c r="AT5229"/>
      <c r="AU5229"/>
      <c r="AV5229"/>
      <c r="AW5229"/>
      <c r="AX5229"/>
      <c r="AY5229"/>
      <c r="AZ5229"/>
      <c r="BA5229"/>
      <c r="BB5229"/>
      <c r="BC5229"/>
      <c r="BD5229"/>
      <c r="BE5229"/>
      <c r="BF5229"/>
      <c r="BG5229"/>
      <c r="BH5229"/>
      <c r="BI5229"/>
      <c r="BJ5229"/>
      <c r="BK5229"/>
      <c r="BL5229"/>
      <c r="BM5229"/>
      <c r="BN5229"/>
      <c r="BO5229"/>
    </row>
    <row r="5230" spans="1:67" ht="15" x14ac:dyDescent="0.25">
      <c r="A5230" s="245" t="s">
        <v>2037</v>
      </c>
      <c r="B5230" s="245" t="s">
        <v>2036</v>
      </c>
      <c r="C5230" s="245" t="s">
        <v>2207</v>
      </c>
      <c r="D5230" s="245" t="s">
        <v>2206</v>
      </c>
      <c r="E5230" s="246" t="s">
        <v>44</v>
      </c>
      <c r="F5230" s="245" t="s">
        <v>44</v>
      </c>
      <c r="G5230" s="245" t="s">
        <v>2214</v>
      </c>
      <c r="H5230" s="245" t="s">
        <v>20833</v>
      </c>
      <c r="I5230" s="245" t="s">
        <v>24</v>
      </c>
      <c r="J5230" s="245" t="s">
        <v>59</v>
      </c>
      <c r="K5230" s="246" t="s">
        <v>10417</v>
      </c>
      <c r="L5230" s="245" t="s">
        <v>568</v>
      </c>
      <c r="M5230"/>
      <c r="N5230"/>
      <c r="O5230"/>
      <c r="P5230"/>
      <c r="Q5230"/>
      <c r="R5230"/>
      <c r="S5230"/>
      <c r="T5230"/>
      <c r="U5230"/>
      <c r="V5230"/>
      <c r="W5230"/>
      <c r="X5230"/>
      <c r="Y5230"/>
      <c r="Z5230"/>
      <c r="AA5230"/>
      <c r="AB5230"/>
      <c r="AC5230"/>
      <c r="AD5230"/>
      <c r="AE5230"/>
      <c r="AF5230"/>
      <c r="AG5230"/>
      <c r="AH5230"/>
      <c r="AI5230"/>
      <c r="AJ5230"/>
      <c r="AK5230"/>
      <c r="AL5230"/>
      <c r="AM5230"/>
      <c r="AN5230"/>
      <c r="AO5230"/>
      <c r="AP5230"/>
      <c r="AQ5230"/>
      <c r="AR5230"/>
      <c r="AS5230"/>
      <c r="AT5230"/>
      <c r="AU5230"/>
      <c r="AV5230"/>
      <c r="AW5230"/>
      <c r="AX5230"/>
      <c r="AY5230"/>
      <c r="AZ5230"/>
      <c r="BA5230"/>
      <c r="BB5230"/>
      <c r="BC5230"/>
      <c r="BD5230"/>
      <c r="BE5230"/>
      <c r="BF5230"/>
      <c r="BG5230"/>
      <c r="BH5230"/>
      <c r="BI5230"/>
      <c r="BJ5230"/>
      <c r="BK5230"/>
      <c r="BL5230"/>
      <c r="BM5230"/>
      <c r="BN5230"/>
      <c r="BO5230"/>
    </row>
    <row r="5231" spans="1:67" ht="15" x14ac:dyDescent="0.25">
      <c r="A5231" s="245" t="s">
        <v>2037</v>
      </c>
      <c r="B5231" s="245" t="s">
        <v>2036</v>
      </c>
      <c r="C5231" s="245" t="s">
        <v>2207</v>
      </c>
      <c r="D5231" s="245" t="s">
        <v>2206</v>
      </c>
      <c r="E5231" s="246" t="s">
        <v>44</v>
      </c>
      <c r="F5231" s="245" t="s">
        <v>44</v>
      </c>
      <c r="G5231" s="245" t="s">
        <v>2213</v>
      </c>
      <c r="H5231" s="245" t="s">
        <v>20835</v>
      </c>
      <c r="I5231" s="245" t="s">
        <v>24</v>
      </c>
      <c r="J5231" s="245" t="s">
        <v>59</v>
      </c>
      <c r="K5231" s="246" t="s">
        <v>25085</v>
      </c>
      <c r="L5231" s="245" t="s">
        <v>568</v>
      </c>
      <c r="M5231"/>
      <c r="N5231"/>
      <c r="O5231"/>
      <c r="P5231"/>
      <c r="Q5231"/>
      <c r="R5231"/>
      <c r="S5231"/>
      <c r="T5231"/>
      <c r="U5231"/>
      <c r="V5231"/>
      <c r="W5231"/>
      <c r="X5231"/>
      <c r="Y5231"/>
      <c r="Z5231"/>
      <c r="AA5231"/>
      <c r="AB5231"/>
      <c r="AC5231"/>
      <c r="AD5231"/>
      <c r="AE5231"/>
      <c r="AF5231"/>
      <c r="AG5231"/>
      <c r="AH5231"/>
      <c r="AI5231"/>
      <c r="AJ5231"/>
      <c r="AK5231"/>
      <c r="AL5231"/>
      <c r="AM5231"/>
      <c r="AN5231"/>
      <c r="AO5231"/>
      <c r="AP5231"/>
      <c r="AQ5231"/>
      <c r="AR5231"/>
      <c r="AS5231"/>
      <c r="AT5231"/>
      <c r="AU5231"/>
      <c r="AV5231"/>
      <c r="AW5231"/>
      <c r="AX5231"/>
      <c r="AY5231"/>
      <c r="AZ5231"/>
      <c r="BA5231"/>
      <c r="BB5231"/>
      <c r="BC5231"/>
      <c r="BD5231"/>
      <c r="BE5231"/>
      <c r="BF5231"/>
      <c r="BG5231"/>
      <c r="BH5231"/>
      <c r="BI5231"/>
      <c r="BJ5231"/>
      <c r="BK5231"/>
      <c r="BL5231"/>
      <c r="BM5231"/>
      <c r="BN5231"/>
      <c r="BO5231"/>
    </row>
    <row r="5232" spans="1:67" ht="15" x14ac:dyDescent="0.25">
      <c r="A5232" s="245" t="s">
        <v>2037</v>
      </c>
      <c r="B5232" s="245" t="s">
        <v>2036</v>
      </c>
      <c r="C5232" s="245" t="s">
        <v>2207</v>
      </c>
      <c r="D5232" s="245" t="s">
        <v>2206</v>
      </c>
      <c r="E5232" s="246" t="s">
        <v>44</v>
      </c>
      <c r="F5232" s="245" t="s">
        <v>44</v>
      </c>
      <c r="G5232" s="245" t="s">
        <v>2212</v>
      </c>
      <c r="H5232" s="245" t="s">
        <v>20837</v>
      </c>
      <c r="I5232" s="245" t="s">
        <v>24</v>
      </c>
      <c r="J5232" s="245" t="s">
        <v>59</v>
      </c>
      <c r="K5232" s="246" t="s">
        <v>16228</v>
      </c>
      <c r="L5232" s="245" t="s">
        <v>568</v>
      </c>
      <c r="M5232"/>
      <c r="N5232"/>
      <c r="O5232"/>
      <c r="P5232"/>
      <c r="Q5232"/>
      <c r="R5232"/>
      <c r="S5232"/>
      <c r="T5232"/>
      <c r="U5232"/>
      <c r="V5232"/>
      <c r="W5232"/>
      <c r="X5232"/>
      <c r="Y5232"/>
      <c r="Z5232"/>
      <c r="AA5232"/>
      <c r="AB5232"/>
      <c r="AC5232"/>
      <c r="AD5232"/>
      <c r="AE5232"/>
      <c r="AF5232"/>
      <c r="AG5232"/>
      <c r="AH5232"/>
      <c r="AI5232"/>
      <c r="AJ5232"/>
      <c r="AK5232"/>
      <c r="AL5232"/>
      <c r="AM5232"/>
      <c r="AN5232"/>
      <c r="AO5232"/>
      <c r="AP5232"/>
      <c r="AQ5232"/>
      <c r="AR5232"/>
      <c r="AS5232"/>
      <c r="AT5232"/>
      <c r="AU5232"/>
      <c r="AV5232"/>
      <c r="AW5232"/>
      <c r="AX5232"/>
      <c r="AY5232"/>
      <c r="AZ5232"/>
      <c r="BA5232"/>
      <c r="BB5232"/>
      <c r="BC5232"/>
      <c r="BD5232"/>
      <c r="BE5232"/>
      <c r="BF5232"/>
      <c r="BG5232"/>
      <c r="BH5232"/>
      <c r="BI5232"/>
      <c r="BJ5232"/>
      <c r="BK5232"/>
      <c r="BL5232"/>
      <c r="BM5232"/>
      <c r="BN5232"/>
      <c r="BO5232"/>
    </row>
    <row r="5233" spans="1:67" ht="15" x14ac:dyDescent="0.25">
      <c r="A5233" s="245" t="s">
        <v>2037</v>
      </c>
      <c r="B5233" s="245" t="s">
        <v>2036</v>
      </c>
      <c r="C5233" s="245" t="s">
        <v>2207</v>
      </c>
      <c r="D5233" s="245" t="s">
        <v>2206</v>
      </c>
      <c r="E5233" s="246" t="s">
        <v>44</v>
      </c>
      <c r="F5233" s="245" t="s">
        <v>44</v>
      </c>
      <c r="G5233" s="245" t="s">
        <v>2211</v>
      </c>
      <c r="H5233" s="245" t="s">
        <v>20838</v>
      </c>
      <c r="I5233" s="245" t="s">
        <v>24</v>
      </c>
      <c r="J5233" s="245" t="s">
        <v>59</v>
      </c>
      <c r="K5233" s="246" t="s">
        <v>9505</v>
      </c>
      <c r="L5233" s="245" t="s">
        <v>568</v>
      </c>
      <c r="M5233"/>
      <c r="N5233"/>
      <c r="O5233"/>
      <c r="P5233"/>
      <c r="Q5233"/>
      <c r="R5233"/>
      <c r="S5233"/>
      <c r="T5233"/>
      <c r="U5233"/>
      <c r="V5233"/>
      <c r="W5233"/>
      <c r="X5233"/>
      <c r="Y5233"/>
      <c r="Z5233"/>
      <c r="AA5233"/>
      <c r="AB5233"/>
      <c r="AC5233"/>
      <c r="AD5233"/>
      <c r="AE5233"/>
      <c r="AF5233"/>
      <c r="AG5233"/>
      <c r="AH5233"/>
      <c r="AI5233"/>
      <c r="AJ5233"/>
      <c r="AK5233"/>
      <c r="AL5233"/>
      <c r="AM5233"/>
      <c r="AN5233"/>
      <c r="AO5233"/>
      <c r="AP5233"/>
      <c r="AQ5233"/>
      <c r="AR5233"/>
      <c r="AS5233"/>
      <c r="AT5233"/>
      <c r="AU5233"/>
      <c r="AV5233"/>
      <c r="AW5233"/>
      <c r="AX5233"/>
      <c r="AY5233"/>
      <c r="AZ5233"/>
      <c r="BA5233"/>
      <c r="BB5233"/>
      <c r="BC5233"/>
      <c r="BD5233"/>
      <c r="BE5233"/>
      <c r="BF5233"/>
      <c r="BG5233"/>
      <c r="BH5233"/>
      <c r="BI5233"/>
      <c r="BJ5233"/>
      <c r="BK5233"/>
      <c r="BL5233"/>
      <c r="BM5233"/>
      <c r="BN5233"/>
      <c r="BO5233"/>
    </row>
    <row r="5234" spans="1:67" ht="15" x14ac:dyDescent="0.25">
      <c r="A5234" s="245" t="s">
        <v>2037</v>
      </c>
      <c r="B5234" s="245" t="s">
        <v>2036</v>
      </c>
      <c r="C5234" s="245" t="s">
        <v>2207</v>
      </c>
      <c r="D5234" s="245" t="s">
        <v>2206</v>
      </c>
      <c r="E5234" s="246" t="s">
        <v>44</v>
      </c>
      <c r="F5234" s="245" t="s">
        <v>44</v>
      </c>
      <c r="G5234" s="245" t="s">
        <v>2210</v>
      </c>
      <c r="H5234" s="245" t="s">
        <v>20839</v>
      </c>
      <c r="I5234" s="245" t="s">
        <v>24</v>
      </c>
      <c r="J5234" s="245" t="s">
        <v>59</v>
      </c>
      <c r="K5234" s="246" t="s">
        <v>12698</v>
      </c>
      <c r="L5234" s="245" t="s">
        <v>568</v>
      </c>
      <c r="M5234"/>
      <c r="N5234"/>
      <c r="O5234"/>
      <c r="P5234"/>
      <c r="Q5234"/>
      <c r="R5234"/>
      <c r="S5234"/>
      <c r="T5234"/>
      <c r="U5234"/>
      <c r="V5234"/>
      <c r="W5234"/>
      <c r="X5234"/>
      <c r="Y5234"/>
      <c r="Z5234"/>
      <c r="AA5234"/>
      <c r="AB5234"/>
      <c r="AC5234"/>
      <c r="AD5234"/>
      <c r="AE5234"/>
      <c r="AF5234"/>
      <c r="AG5234"/>
      <c r="AH5234"/>
      <c r="AI5234"/>
      <c r="AJ5234"/>
      <c r="AK5234"/>
      <c r="AL5234"/>
      <c r="AM5234"/>
      <c r="AN5234"/>
      <c r="AO5234"/>
      <c r="AP5234"/>
      <c r="AQ5234"/>
      <c r="AR5234"/>
      <c r="AS5234"/>
      <c r="AT5234"/>
      <c r="AU5234"/>
      <c r="AV5234"/>
      <c r="AW5234"/>
      <c r="AX5234"/>
      <c r="AY5234"/>
      <c r="AZ5234"/>
      <c r="BA5234"/>
      <c r="BB5234"/>
      <c r="BC5234"/>
      <c r="BD5234"/>
      <c r="BE5234"/>
      <c r="BF5234"/>
      <c r="BG5234"/>
      <c r="BH5234"/>
      <c r="BI5234"/>
      <c r="BJ5234"/>
      <c r="BK5234"/>
      <c r="BL5234"/>
      <c r="BM5234"/>
      <c r="BN5234"/>
      <c r="BO5234"/>
    </row>
    <row r="5235" spans="1:67" ht="15" x14ac:dyDescent="0.25">
      <c r="A5235" s="245" t="s">
        <v>2037</v>
      </c>
      <c r="B5235" s="245" t="s">
        <v>2036</v>
      </c>
      <c r="C5235" s="245" t="s">
        <v>2207</v>
      </c>
      <c r="D5235" s="245" t="s">
        <v>2206</v>
      </c>
      <c r="E5235" s="246" t="s">
        <v>44</v>
      </c>
      <c r="F5235" s="245" t="s">
        <v>44</v>
      </c>
      <c r="G5235" s="245" t="s">
        <v>2209</v>
      </c>
      <c r="H5235" s="245" t="s">
        <v>20841</v>
      </c>
      <c r="I5235" s="245" t="s">
        <v>24</v>
      </c>
      <c r="J5235" s="245" t="s">
        <v>59</v>
      </c>
      <c r="K5235" s="246" t="s">
        <v>15162</v>
      </c>
      <c r="L5235" s="245" t="s">
        <v>568</v>
      </c>
      <c r="M5235"/>
      <c r="N5235"/>
      <c r="O5235"/>
      <c r="P5235"/>
      <c r="Q5235"/>
      <c r="R5235"/>
      <c r="S5235"/>
      <c r="T5235"/>
      <c r="U5235"/>
      <c r="V5235"/>
      <c r="W5235"/>
      <c r="X5235"/>
      <c r="Y5235"/>
      <c r="Z5235"/>
      <c r="AA5235"/>
      <c r="AB5235"/>
      <c r="AC5235"/>
      <c r="AD5235"/>
      <c r="AE5235"/>
      <c r="AF5235"/>
      <c r="AG5235"/>
      <c r="AH5235"/>
      <c r="AI5235"/>
      <c r="AJ5235"/>
      <c r="AK5235"/>
      <c r="AL5235"/>
      <c r="AM5235"/>
      <c r="AN5235"/>
      <c r="AO5235"/>
      <c r="AP5235"/>
      <c r="AQ5235"/>
      <c r="AR5235"/>
      <c r="AS5235"/>
      <c r="AT5235"/>
      <c r="AU5235"/>
      <c r="AV5235"/>
      <c r="AW5235"/>
      <c r="AX5235"/>
      <c r="AY5235"/>
      <c r="AZ5235"/>
      <c r="BA5235"/>
      <c r="BB5235"/>
      <c r="BC5235"/>
      <c r="BD5235"/>
      <c r="BE5235"/>
      <c r="BF5235"/>
      <c r="BG5235"/>
      <c r="BH5235"/>
      <c r="BI5235"/>
      <c r="BJ5235"/>
      <c r="BK5235"/>
      <c r="BL5235"/>
      <c r="BM5235"/>
      <c r="BN5235"/>
      <c r="BO5235"/>
    </row>
    <row r="5236" spans="1:67" ht="15" x14ac:dyDescent="0.25">
      <c r="A5236" s="245" t="s">
        <v>2037</v>
      </c>
      <c r="B5236" s="245" t="s">
        <v>2036</v>
      </c>
      <c r="C5236" s="245" t="s">
        <v>2207</v>
      </c>
      <c r="D5236" s="245" t="s">
        <v>2206</v>
      </c>
      <c r="E5236" s="246" t="s">
        <v>44</v>
      </c>
      <c r="F5236" s="245" t="s">
        <v>44</v>
      </c>
      <c r="G5236" s="245" t="s">
        <v>2208</v>
      </c>
      <c r="H5236" s="245" t="s">
        <v>20843</v>
      </c>
      <c r="I5236" s="245" t="s">
        <v>24</v>
      </c>
      <c r="J5236" s="245" t="s">
        <v>59</v>
      </c>
      <c r="K5236" s="246" t="s">
        <v>25086</v>
      </c>
      <c r="L5236" s="245" t="s">
        <v>568</v>
      </c>
      <c r="M5236"/>
      <c r="N5236"/>
      <c r="O5236"/>
      <c r="P5236"/>
      <c r="Q5236"/>
      <c r="R5236"/>
      <c r="S5236"/>
      <c r="T5236"/>
      <c r="U5236"/>
      <c r="V5236"/>
      <c r="W5236"/>
      <c r="X5236"/>
      <c r="Y5236"/>
      <c r="Z5236"/>
      <c r="AA5236"/>
      <c r="AB5236"/>
      <c r="AC5236"/>
      <c r="AD5236"/>
      <c r="AE5236"/>
      <c r="AF5236"/>
      <c r="AG5236"/>
      <c r="AH5236"/>
      <c r="AI5236"/>
      <c r="AJ5236"/>
      <c r="AK5236"/>
      <c r="AL5236"/>
      <c r="AM5236"/>
      <c r="AN5236"/>
      <c r="AO5236"/>
      <c r="AP5236"/>
      <c r="AQ5236"/>
      <c r="AR5236"/>
      <c r="AS5236"/>
      <c r="AT5236"/>
      <c r="AU5236"/>
      <c r="AV5236"/>
      <c r="AW5236"/>
      <c r="AX5236"/>
      <c r="AY5236"/>
      <c r="AZ5236"/>
      <c r="BA5236"/>
      <c r="BB5236"/>
      <c r="BC5236"/>
      <c r="BD5236"/>
      <c r="BE5236"/>
      <c r="BF5236"/>
      <c r="BG5236"/>
      <c r="BH5236"/>
      <c r="BI5236"/>
      <c r="BJ5236"/>
      <c r="BK5236"/>
      <c r="BL5236"/>
      <c r="BM5236"/>
      <c r="BN5236"/>
      <c r="BO5236"/>
    </row>
    <row r="5237" spans="1:67" ht="15" x14ac:dyDescent="0.25">
      <c r="A5237" s="245" t="s">
        <v>2037</v>
      </c>
      <c r="B5237" s="245" t="s">
        <v>2036</v>
      </c>
      <c r="C5237" s="245" t="s">
        <v>2207</v>
      </c>
      <c r="D5237" s="245" t="s">
        <v>2206</v>
      </c>
      <c r="E5237" s="246" t="s">
        <v>44</v>
      </c>
      <c r="F5237" s="245" t="s">
        <v>44</v>
      </c>
      <c r="G5237" s="245" t="s">
        <v>2205</v>
      </c>
      <c r="H5237" s="245" t="s">
        <v>20845</v>
      </c>
      <c r="I5237" s="245" t="s">
        <v>24</v>
      </c>
      <c r="J5237" s="245" t="s">
        <v>59</v>
      </c>
      <c r="K5237" s="246" t="s">
        <v>25087</v>
      </c>
      <c r="L5237" s="245" t="s">
        <v>568</v>
      </c>
      <c r="M5237"/>
      <c r="N5237"/>
      <c r="O5237"/>
      <c r="P5237"/>
      <c r="Q5237"/>
      <c r="R5237"/>
      <c r="S5237"/>
      <c r="T5237"/>
      <c r="U5237"/>
      <c r="V5237"/>
      <c r="W5237"/>
      <c r="X5237"/>
      <c r="Y5237"/>
      <c r="Z5237"/>
      <c r="AA5237"/>
      <c r="AB5237"/>
      <c r="AC5237"/>
      <c r="AD5237"/>
      <c r="AE5237"/>
      <c r="AF5237"/>
      <c r="AG5237"/>
      <c r="AH5237"/>
      <c r="AI5237"/>
      <c r="AJ5237"/>
      <c r="AK5237"/>
      <c r="AL5237"/>
      <c r="AM5237"/>
      <c r="AN5237"/>
      <c r="AO5237"/>
      <c r="AP5237"/>
      <c r="AQ5237"/>
      <c r="AR5237"/>
      <c r="AS5237"/>
      <c r="AT5237"/>
      <c r="AU5237"/>
      <c r="AV5237"/>
      <c r="AW5237"/>
      <c r="AX5237"/>
      <c r="AY5237"/>
      <c r="AZ5237"/>
      <c r="BA5237"/>
      <c r="BB5237"/>
      <c r="BC5237"/>
      <c r="BD5237"/>
      <c r="BE5237"/>
      <c r="BF5237"/>
      <c r="BG5237"/>
      <c r="BH5237"/>
      <c r="BI5237"/>
      <c r="BJ5237"/>
      <c r="BK5237"/>
      <c r="BL5237"/>
      <c r="BM5237"/>
      <c r="BN5237"/>
      <c r="BO5237"/>
    </row>
    <row r="5238" spans="1:67" ht="15" x14ac:dyDescent="0.25">
      <c r="A5238" s="245" t="s">
        <v>2037</v>
      </c>
      <c r="B5238" s="245" t="s">
        <v>2036</v>
      </c>
      <c r="C5238" s="245" t="s">
        <v>2207</v>
      </c>
      <c r="D5238" s="245" t="s">
        <v>2206</v>
      </c>
      <c r="E5238" s="246" t="s">
        <v>44</v>
      </c>
      <c r="F5238" s="245" t="s">
        <v>44</v>
      </c>
      <c r="G5238" s="245" t="s">
        <v>8518</v>
      </c>
      <c r="H5238" s="245" t="s">
        <v>20847</v>
      </c>
      <c r="I5238" s="245" t="s">
        <v>24</v>
      </c>
      <c r="J5238" s="245" t="s">
        <v>569</v>
      </c>
      <c r="K5238" s="246" t="s">
        <v>25088</v>
      </c>
      <c r="L5238" s="245" t="s">
        <v>568</v>
      </c>
      <c r="M5238"/>
      <c r="N5238"/>
      <c r="O5238"/>
      <c r="P5238"/>
      <c r="Q5238"/>
      <c r="R5238"/>
      <c r="S5238"/>
      <c r="T5238"/>
      <c r="U5238"/>
      <c r="V5238"/>
      <c r="W5238"/>
      <c r="X5238"/>
      <c r="Y5238"/>
      <c r="Z5238"/>
      <c r="AA5238"/>
      <c r="AB5238"/>
      <c r="AC5238"/>
      <c r="AD5238"/>
      <c r="AE5238"/>
      <c r="AF5238"/>
      <c r="AG5238"/>
      <c r="AH5238"/>
      <c r="AI5238"/>
      <c r="AJ5238"/>
      <c r="AK5238"/>
      <c r="AL5238"/>
      <c r="AM5238"/>
      <c r="AN5238"/>
      <c r="AO5238"/>
      <c r="AP5238"/>
      <c r="AQ5238"/>
      <c r="AR5238"/>
      <c r="AS5238"/>
      <c r="AT5238"/>
      <c r="AU5238"/>
      <c r="AV5238"/>
      <c r="AW5238"/>
      <c r="AX5238"/>
      <c r="AY5238"/>
      <c r="AZ5238"/>
      <c r="BA5238"/>
      <c r="BB5238"/>
      <c r="BC5238"/>
      <c r="BD5238"/>
      <c r="BE5238"/>
      <c r="BF5238"/>
      <c r="BG5238"/>
      <c r="BH5238"/>
      <c r="BI5238"/>
      <c r="BJ5238"/>
      <c r="BK5238"/>
      <c r="BL5238"/>
      <c r="BM5238"/>
      <c r="BN5238"/>
      <c r="BO5238"/>
    </row>
    <row r="5239" spans="1:67" ht="15" x14ac:dyDescent="0.25">
      <c r="A5239" s="245" t="s">
        <v>2037</v>
      </c>
      <c r="B5239" s="245" t="s">
        <v>2036</v>
      </c>
      <c r="C5239" s="245" t="s">
        <v>2207</v>
      </c>
      <c r="D5239" s="245" t="s">
        <v>2206</v>
      </c>
      <c r="E5239" s="246" t="s">
        <v>44</v>
      </c>
      <c r="F5239" s="245" t="s">
        <v>44</v>
      </c>
      <c r="G5239" s="245" t="s">
        <v>8517</v>
      </c>
      <c r="H5239" s="245" t="s">
        <v>20848</v>
      </c>
      <c r="I5239" s="245" t="s">
        <v>24</v>
      </c>
      <c r="J5239" s="245" t="s">
        <v>569</v>
      </c>
      <c r="K5239" s="246" t="s">
        <v>25089</v>
      </c>
      <c r="L5239" s="245" t="s">
        <v>568</v>
      </c>
      <c r="M5239"/>
      <c r="N5239"/>
      <c r="O5239"/>
      <c r="P5239"/>
      <c r="Q5239"/>
      <c r="R5239"/>
      <c r="S5239"/>
      <c r="T5239"/>
      <c r="U5239"/>
      <c r="V5239"/>
      <c r="W5239"/>
      <c r="X5239"/>
      <c r="Y5239"/>
      <c r="Z5239"/>
      <c r="AA5239"/>
      <c r="AB5239"/>
      <c r="AC5239"/>
      <c r="AD5239"/>
      <c r="AE5239"/>
      <c r="AF5239"/>
      <c r="AG5239"/>
      <c r="AH5239"/>
      <c r="AI5239"/>
      <c r="AJ5239"/>
      <c r="AK5239"/>
      <c r="AL5239"/>
      <c r="AM5239"/>
      <c r="AN5239"/>
      <c r="AO5239"/>
      <c r="AP5239"/>
      <c r="AQ5239"/>
      <c r="AR5239"/>
      <c r="AS5239"/>
      <c r="AT5239"/>
      <c r="AU5239"/>
      <c r="AV5239"/>
      <c r="AW5239"/>
      <c r="AX5239"/>
      <c r="AY5239"/>
      <c r="AZ5239"/>
      <c r="BA5239"/>
      <c r="BB5239"/>
      <c r="BC5239"/>
      <c r="BD5239"/>
      <c r="BE5239"/>
      <c r="BF5239"/>
      <c r="BG5239"/>
      <c r="BH5239"/>
      <c r="BI5239"/>
      <c r="BJ5239"/>
      <c r="BK5239"/>
      <c r="BL5239"/>
      <c r="BM5239"/>
      <c r="BN5239"/>
      <c r="BO5239"/>
    </row>
    <row r="5240" spans="1:67" ht="15" x14ac:dyDescent="0.25">
      <c r="A5240" s="245" t="s">
        <v>2037</v>
      </c>
      <c r="B5240" s="245" t="s">
        <v>2036</v>
      </c>
      <c r="C5240" s="245" t="s">
        <v>2207</v>
      </c>
      <c r="D5240" s="245" t="s">
        <v>2206</v>
      </c>
      <c r="E5240" s="246" t="s">
        <v>44</v>
      </c>
      <c r="F5240" s="245" t="s">
        <v>44</v>
      </c>
      <c r="G5240" s="245" t="s">
        <v>8516</v>
      </c>
      <c r="H5240" s="245" t="s">
        <v>20849</v>
      </c>
      <c r="I5240" s="245" t="s">
        <v>24</v>
      </c>
      <c r="J5240" s="245" t="s">
        <v>569</v>
      </c>
      <c r="K5240" s="246" t="s">
        <v>25090</v>
      </c>
      <c r="L5240" s="245" t="s">
        <v>568</v>
      </c>
      <c r="M5240"/>
      <c r="N5240"/>
      <c r="O5240"/>
      <c r="P5240"/>
      <c r="Q5240"/>
      <c r="R5240"/>
      <c r="S5240"/>
      <c r="T5240"/>
      <c r="U5240"/>
      <c r="V5240"/>
      <c r="W5240"/>
      <c r="X5240"/>
      <c r="Y5240"/>
      <c r="Z5240"/>
      <c r="AA5240"/>
      <c r="AB5240"/>
      <c r="AC5240"/>
      <c r="AD5240"/>
      <c r="AE5240"/>
      <c r="AF5240"/>
      <c r="AG5240"/>
      <c r="AH5240"/>
      <c r="AI5240"/>
      <c r="AJ5240"/>
      <c r="AK5240"/>
      <c r="AL5240"/>
      <c r="AM5240"/>
      <c r="AN5240"/>
      <c r="AO5240"/>
      <c r="AP5240"/>
      <c r="AQ5240"/>
      <c r="AR5240"/>
      <c r="AS5240"/>
      <c r="AT5240"/>
      <c r="AU5240"/>
      <c r="AV5240"/>
      <c r="AW5240"/>
      <c r="AX5240"/>
      <c r="AY5240"/>
      <c r="AZ5240"/>
      <c r="BA5240"/>
      <c r="BB5240"/>
      <c r="BC5240"/>
      <c r="BD5240"/>
      <c r="BE5240"/>
      <c r="BF5240"/>
      <c r="BG5240"/>
      <c r="BH5240"/>
      <c r="BI5240"/>
      <c r="BJ5240"/>
      <c r="BK5240"/>
      <c r="BL5240"/>
      <c r="BM5240"/>
      <c r="BN5240"/>
      <c r="BO5240"/>
    </row>
    <row r="5241" spans="1:67" ht="15" x14ac:dyDescent="0.25">
      <c r="A5241" s="245" t="s">
        <v>2037</v>
      </c>
      <c r="B5241" s="245" t="s">
        <v>2036</v>
      </c>
      <c r="C5241" s="245" t="s">
        <v>2207</v>
      </c>
      <c r="D5241" s="245" t="s">
        <v>2206</v>
      </c>
      <c r="E5241" s="246" t="s">
        <v>44</v>
      </c>
      <c r="F5241" s="245" t="s">
        <v>44</v>
      </c>
      <c r="G5241" s="245" t="s">
        <v>8515</v>
      </c>
      <c r="H5241" s="245" t="s">
        <v>20851</v>
      </c>
      <c r="I5241" s="245" t="s">
        <v>24</v>
      </c>
      <c r="J5241" s="245" t="s">
        <v>569</v>
      </c>
      <c r="K5241" s="246" t="s">
        <v>25091</v>
      </c>
      <c r="L5241" s="245" t="s">
        <v>568</v>
      </c>
      <c r="M5241"/>
      <c r="N5241"/>
      <c r="O5241"/>
      <c r="P5241"/>
      <c r="Q5241"/>
      <c r="R5241"/>
      <c r="S5241"/>
      <c r="T5241"/>
      <c r="U5241"/>
      <c r="V5241"/>
      <c r="W5241"/>
      <c r="X5241"/>
      <c r="Y5241"/>
      <c r="Z5241"/>
      <c r="AA5241"/>
      <c r="AB5241"/>
      <c r="AC5241"/>
      <c r="AD5241"/>
      <c r="AE5241"/>
      <c r="AF5241"/>
      <c r="AG5241"/>
      <c r="AH5241"/>
      <c r="AI5241"/>
      <c r="AJ5241"/>
      <c r="AK5241"/>
      <c r="AL5241"/>
      <c r="AM5241"/>
      <c r="AN5241"/>
      <c r="AO5241"/>
      <c r="AP5241"/>
      <c r="AQ5241"/>
      <c r="AR5241"/>
      <c r="AS5241"/>
      <c r="AT5241"/>
      <c r="AU5241"/>
      <c r="AV5241"/>
      <c r="AW5241"/>
      <c r="AX5241"/>
      <c r="AY5241"/>
      <c r="AZ5241"/>
      <c r="BA5241"/>
      <c r="BB5241"/>
      <c r="BC5241"/>
      <c r="BD5241"/>
      <c r="BE5241"/>
      <c r="BF5241"/>
      <c r="BG5241"/>
      <c r="BH5241"/>
      <c r="BI5241"/>
      <c r="BJ5241"/>
      <c r="BK5241"/>
      <c r="BL5241"/>
      <c r="BM5241"/>
      <c r="BN5241"/>
      <c r="BO5241"/>
    </row>
    <row r="5242" spans="1:67" ht="15" x14ac:dyDescent="0.25">
      <c r="A5242" s="245" t="s">
        <v>2037</v>
      </c>
      <c r="B5242" s="245" t="s">
        <v>2036</v>
      </c>
      <c r="C5242" s="245" t="s">
        <v>2207</v>
      </c>
      <c r="D5242" s="245" t="s">
        <v>2206</v>
      </c>
      <c r="E5242" s="246" t="s">
        <v>44</v>
      </c>
      <c r="F5242" s="245" t="s">
        <v>44</v>
      </c>
      <c r="G5242" s="245" t="s">
        <v>8514</v>
      </c>
      <c r="H5242" s="245" t="s">
        <v>20853</v>
      </c>
      <c r="I5242" s="245" t="s">
        <v>24</v>
      </c>
      <c r="J5242" s="245" t="s">
        <v>569</v>
      </c>
      <c r="K5242" s="246" t="s">
        <v>25092</v>
      </c>
      <c r="L5242" s="245" t="s">
        <v>568</v>
      </c>
      <c r="M5242"/>
      <c r="N5242"/>
      <c r="O5242"/>
      <c r="P5242"/>
      <c r="Q5242"/>
      <c r="R5242"/>
      <c r="S5242"/>
      <c r="T5242"/>
      <c r="U5242"/>
      <c r="V5242"/>
      <c r="W5242"/>
      <c r="X5242"/>
      <c r="Y5242"/>
      <c r="Z5242"/>
      <c r="AA5242"/>
      <c r="AB5242"/>
      <c r="AC5242"/>
      <c r="AD5242"/>
      <c r="AE5242"/>
      <c r="AF5242"/>
      <c r="AG5242"/>
      <c r="AH5242"/>
      <c r="AI5242"/>
      <c r="AJ5242"/>
      <c r="AK5242"/>
      <c r="AL5242"/>
      <c r="AM5242"/>
      <c r="AN5242"/>
      <c r="AO5242"/>
      <c r="AP5242"/>
      <c r="AQ5242"/>
      <c r="AR5242"/>
      <c r="AS5242"/>
      <c r="AT5242"/>
      <c r="AU5242"/>
      <c r="AV5242"/>
      <c r="AW5242"/>
      <c r="AX5242"/>
      <c r="AY5242"/>
      <c r="AZ5242"/>
      <c r="BA5242"/>
      <c r="BB5242"/>
      <c r="BC5242"/>
      <c r="BD5242"/>
      <c r="BE5242"/>
      <c r="BF5242"/>
      <c r="BG5242"/>
      <c r="BH5242"/>
      <c r="BI5242"/>
      <c r="BJ5242"/>
      <c r="BK5242"/>
      <c r="BL5242"/>
      <c r="BM5242"/>
      <c r="BN5242"/>
      <c r="BO5242"/>
    </row>
    <row r="5243" spans="1:67" ht="15" x14ac:dyDescent="0.25">
      <c r="A5243" s="245" t="s">
        <v>2037</v>
      </c>
      <c r="B5243" s="245" t="s">
        <v>2036</v>
      </c>
      <c r="C5243" s="245" t="s">
        <v>2207</v>
      </c>
      <c r="D5243" s="245" t="s">
        <v>2206</v>
      </c>
      <c r="E5243" s="246" t="s">
        <v>44</v>
      </c>
      <c r="F5243" s="245" t="s">
        <v>44</v>
      </c>
      <c r="G5243" s="245" t="s">
        <v>8512</v>
      </c>
      <c r="H5243" s="245" t="s">
        <v>20854</v>
      </c>
      <c r="I5243" s="245" t="s">
        <v>24</v>
      </c>
      <c r="J5243" s="245" t="s">
        <v>569</v>
      </c>
      <c r="K5243" s="246" t="s">
        <v>25093</v>
      </c>
      <c r="L5243" s="245" t="s">
        <v>568</v>
      </c>
      <c r="M5243"/>
      <c r="N5243"/>
      <c r="O5243"/>
      <c r="P5243"/>
      <c r="Q5243"/>
      <c r="R5243"/>
      <c r="S5243"/>
      <c r="T5243"/>
      <c r="U5243"/>
      <c r="V5243"/>
      <c r="W5243"/>
      <c r="X5243"/>
      <c r="Y5243"/>
      <c r="Z5243"/>
      <c r="AA5243"/>
      <c r="AB5243"/>
      <c r="AC5243"/>
      <c r="AD5243"/>
      <c r="AE5243"/>
      <c r="AF5243"/>
      <c r="AG5243"/>
      <c r="AH5243"/>
      <c r="AI5243"/>
      <c r="AJ5243"/>
      <c r="AK5243"/>
      <c r="AL5243"/>
      <c r="AM5243"/>
      <c r="AN5243"/>
      <c r="AO5243"/>
      <c r="AP5243"/>
      <c r="AQ5243"/>
      <c r="AR5243"/>
      <c r="AS5243"/>
      <c r="AT5243"/>
      <c r="AU5243"/>
      <c r="AV5243"/>
      <c r="AW5243"/>
      <c r="AX5243"/>
      <c r="AY5243"/>
      <c r="AZ5243"/>
      <c r="BA5243"/>
      <c r="BB5243"/>
      <c r="BC5243"/>
      <c r="BD5243"/>
      <c r="BE5243"/>
      <c r="BF5243"/>
      <c r="BG5243"/>
      <c r="BH5243"/>
      <c r="BI5243"/>
      <c r="BJ5243"/>
      <c r="BK5243"/>
      <c r="BL5243"/>
      <c r="BM5243"/>
      <c r="BN5243"/>
      <c r="BO5243"/>
    </row>
    <row r="5244" spans="1:67" ht="15" x14ac:dyDescent="0.25">
      <c r="A5244" s="245" t="s">
        <v>2037</v>
      </c>
      <c r="B5244" s="245" t="s">
        <v>2036</v>
      </c>
      <c r="C5244" s="245" t="s">
        <v>2207</v>
      </c>
      <c r="D5244" s="245" t="s">
        <v>2206</v>
      </c>
      <c r="E5244" s="246" t="s">
        <v>44</v>
      </c>
      <c r="F5244" s="245" t="s">
        <v>44</v>
      </c>
      <c r="G5244" s="245" t="s">
        <v>8511</v>
      </c>
      <c r="H5244" s="245" t="s">
        <v>20855</v>
      </c>
      <c r="I5244" s="245" t="s">
        <v>24</v>
      </c>
      <c r="J5244" s="245" t="s">
        <v>569</v>
      </c>
      <c r="K5244" s="246" t="s">
        <v>25094</v>
      </c>
      <c r="L5244" s="245" t="s">
        <v>568</v>
      </c>
      <c r="M5244"/>
      <c r="N5244"/>
      <c r="O5244"/>
      <c r="P5244"/>
      <c r="Q5244"/>
      <c r="R5244"/>
      <c r="S5244"/>
      <c r="T5244"/>
      <c r="U5244"/>
      <c r="V5244"/>
      <c r="W5244"/>
      <c r="X5244"/>
      <c r="Y5244"/>
      <c r="Z5244"/>
      <c r="AA5244"/>
      <c r="AB5244"/>
      <c r="AC5244"/>
      <c r="AD5244"/>
      <c r="AE5244"/>
      <c r="AF5244"/>
      <c r="AG5244"/>
      <c r="AH5244"/>
      <c r="AI5244"/>
      <c r="AJ5244"/>
      <c r="AK5244"/>
      <c r="AL5244"/>
      <c r="AM5244"/>
      <c r="AN5244"/>
      <c r="AO5244"/>
      <c r="AP5244"/>
      <c r="AQ5244"/>
      <c r="AR5244"/>
      <c r="AS5244"/>
      <c r="AT5244"/>
      <c r="AU5244"/>
      <c r="AV5244"/>
      <c r="AW5244"/>
      <c r="AX5244"/>
      <c r="AY5244"/>
      <c r="AZ5244"/>
      <c r="BA5244"/>
      <c r="BB5244"/>
      <c r="BC5244"/>
      <c r="BD5244"/>
      <c r="BE5244"/>
      <c r="BF5244"/>
      <c r="BG5244"/>
      <c r="BH5244"/>
      <c r="BI5244"/>
      <c r="BJ5244"/>
      <c r="BK5244"/>
      <c r="BL5244"/>
      <c r="BM5244"/>
      <c r="BN5244"/>
      <c r="BO5244"/>
    </row>
    <row r="5245" spans="1:67" ht="15" x14ac:dyDescent="0.25">
      <c r="A5245" s="245" t="s">
        <v>2037</v>
      </c>
      <c r="B5245" s="245" t="s">
        <v>2036</v>
      </c>
      <c r="C5245" s="245" t="s">
        <v>2207</v>
      </c>
      <c r="D5245" s="245" t="s">
        <v>2206</v>
      </c>
      <c r="E5245" s="246" t="s">
        <v>44</v>
      </c>
      <c r="F5245" s="245" t="s">
        <v>44</v>
      </c>
      <c r="G5245" s="245" t="s">
        <v>8510</v>
      </c>
      <c r="H5245" s="245" t="s">
        <v>20857</v>
      </c>
      <c r="I5245" s="245" t="s">
        <v>24</v>
      </c>
      <c r="J5245" s="245" t="s">
        <v>569</v>
      </c>
      <c r="K5245" s="246" t="s">
        <v>25095</v>
      </c>
      <c r="L5245" s="245" t="s">
        <v>568</v>
      </c>
      <c r="M5245"/>
      <c r="N5245"/>
      <c r="O5245"/>
      <c r="P5245"/>
      <c r="Q5245"/>
      <c r="R5245"/>
      <c r="S5245"/>
      <c r="T5245"/>
      <c r="U5245"/>
      <c r="V5245"/>
      <c r="W5245"/>
      <c r="X5245"/>
      <c r="Y5245"/>
      <c r="Z5245"/>
      <c r="AA5245"/>
      <c r="AB5245"/>
      <c r="AC5245"/>
      <c r="AD5245"/>
      <c r="AE5245"/>
      <c r="AF5245"/>
      <c r="AG5245"/>
      <c r="AH5245"/>
      <c r="AI5245"/>
      <c r="AJ5245"/>
      <c r="AK5245"/>
      <c r="AL5245"/>
      <c r="AM5245"/>
      <c r="AN5245"/>
      <c r="AO5245"/>
      <c r="AP5245"/>
      <c r="AQ5245"/>
      <c r="AR5245"/>
      <c r="AS5245"/>
      <c r="AT5245"/>
      <c r="AU5245"/>
      <c r="AV5245"/>
      <c r="AW5245"/>
      <c r="AX5245"/>
      <c r="AY5245"/>
      <c r="AZ5245"/>
      <c r="BA5245"/>
      <c r="BB5245"/>
      <c r="BC5245"/>
      <c r="BD5245"/>
      <c r="BE5245"/>
      <c r="BF5245"/>
      <c r="BG5245"/>
      <c r="BH5245"/>
      <c r="BI5245"/>
      <c r="BJ5245"/>
      <c r="BK5245"/>
      <c r="BL5245"/>
      <c r="BM5245"/>
      <c r="BN5245"/>
      <c r="BO5245"/>
    </row>
    <row r="5246" spans="1:67" ht="15" x14ac:dyDescent="0.25">
      <c r="A5246" s="245" t="s">
        <v>2037</v>
      </c>
      <c r="B5246" s="245" t="s">
        <v>2036</v>
      </c>
      <c r="C5246" s="245" t="s">
        <v>2207</v>
      </c>
      <c r="D5246" s="245" t="s">
        <v>2206</v>
      </c>
      <c r="E5246" s="246" t="s">
        <v>44</v>
      </c>
      <c r="F5246" s="245" t="s">
        <v>44</v>
      </c>
      <c r="G5246" s="245" t="s">
        <v>8509</v>
      </c>
      <c r="H5246" s="245" t="s">
        <v>20859</v>
      </c>
      <c r="I5246" s="245" t="s">
        <v>24</v>
      </c>
      <c r="J5246" s="245" t="s">
        <v>569</v>
      </c>
      <c r="K5246" s="246" t="s">
        <v>25096</v>
      </c>
      <c r="L5246" s="245" t="s">
        <v>568</v>
      </c>
      <c r="M5246"/>
      <c r="N5246"/>
      <c r="O5246"/>
      <c r="P5246"/>
      <c r="Q5246"/>
      <c r="R5246"/>
      <c r="S5246"/>
      <c r="T5246"/>
      <c r="U5246"/>
      <c r="V5246"/>
      <c r="W5246"/>
      <c r="X5246"/>
      <c r="Y5246"/>
      <c r="Z5246"/>
      <c r="AA5246"/>
      <c r="AB5246"/>
      <c r="AC5246"/>
      <c r="AD5246"/>
      <c r="AE5246"/>
      <c r="AF5246"/>
      <c r="AG5246"/>
      <c r="AH5246"/>
      <c r="AI5246"/>
      <c r="AJ5246"/>
      <c r="AK5246"/>
      <c r="AL5246"/>
      <c r="AM5246"/>
      <c r="AN5246"/>
      <c r="AO5246"/>
      <c r="AP5246"/>
      <c r="AQ5246"/>
      <c r="AR5246"/>
      <c r="AS5246"/>
      <c r="AT5246"/>
      <c r="AU5246"/>
      <c r="AV5246"/>
      <c r="AW5246"/>
      <c r="AX5246"/>
      <c r="AY5246"/>
      <c r="AZ5246"/>
      <c r="BA5246"/>
      <c r="BB5246"/>
      <c r="BC5246"/>
      <c r="BD5246"/>
      <c r="BE5246"/>
      <c r="BF5246"/>
      <c r="BG5246"/>
      <c r="BH5246"/>
      <c r="BI5246"/>
      <c r="BJ5246"/>
      <c r="BK5246"/>
      <c r="BL5246"/>
      <c r="BM5246"/>
      <c r="BN5246"/>
      <c r="BO5246"/>
    </row>
    <row r="5247" spans="1:67" ht="15" x14ac:dyDescent="0.25">
      <c r="A5247" s="245" t="s">
        <v>2037</v>
      </c>
      <c r="B5247" s="245" t="s">
        <v>2036</v>
      </c>
      <c r="C5247" s="245" t="s">
        <v>2207</v>
      </c>
      <c r="D5247" s="245" t="s">
        <v>2206</v>
      </c>
      <c r="E5247" s="246" t="s">
        <v>44</v>
      </c>
      <c r="F5247" s="245" t="s">
        <v>44</v>
      </c>
      <c r="G5247" s="245" t="s">
        <v>8508</v>
      </c>
      <c r="H5247" s="245" t="s">
        <v>20861</v>
      </c>
      <c r="I5247" s="245" t="s">
        <v>24</v>
      </c>
      <c r="J5247" s="245" t="s">
        <v>569</v>
      </c>
      <c r="K5247" s="246" t="s">
        <v>25097</v>
      </c>
      <c r="L5247" s="245" t="s">
        <v>568</v>
      </c>
      <c r="M5247"/>
      <c r="N5247"/>
      <c r="O5247"/>
      <c r="P5247"/>
      <c r="Q5247"/>
      <c r="R5247"/>
      <c r="S5247"/>
      <c r="T5247"/>
      <c r="U5247"/>
      <c r="V5247"/>
      <c r="W5247"/>
      <c r="X5247"/>
      <c r="Y5247"/>
      <c r="Z5247"/>
      <c r="AA5247"/>
      <c r="AB5247"/>
      <c r="AC5247"/>
      <c r="AD5247"/>
      <c r="AE5247"/>
      <c r="AF5247"/>
      <c r="AG5247"/>
      <c r="AH5247"/>
      <c r="AI5247"/>
      <c r="AJ5247"/>
      <c r="AK5247"/>
      <c r="AL5247"/>
      <c r="AM5247"/>
      <c r="AN5247"/>
      <c r="AO5247"/>
      <c r="AP5247"/>
      <c r="AQ5247"/>
      <c r="AR5247"/>
      <c r="AS5247"/>
      <c r="AT5247"/>
      <c r="AU5247"/>
      <c r="AV5247"/>
      <c r="AW5247"/>
      <c r="AX5247"/>
      <c r="AY5247"/>
      <c r="AZ5247"/>
      <c r="BA5247"/>
      <c r="BB5247"/>
      <c r="BC5247"/>
      <c r="BD5247"/>
      <c r="BE5247"/>
      <c r="BF5247"/>
      <c r="BG5247"/>
      <c r="BH5247"/>
      <c r="BI5247"/>
      <c r="BJ5247"/>
      <c r="BK5247"/>
      <c r="BL5247"/>
      <c r="BM5247"/>
      <c r="BN5247"/>
      <c r="BO5247"/>
    </row>
    <row r="5248" spans="1:67" ht="15" x14ac:dyDescent="0.25">
      <c r="A5248" s="245" t="s">
        <v>2037</v>
      </c>
      <c r="B5248" s="245" t="s">
        <v>2036</v>
      </c>
      <c r="C5248" s="245" t="s">
        <v>2207</v>
      </c>
      <c r="D5248" s="245" t="s">
        <v>2206</v>
      </c>
      <c r="E5248" s="246" t="s">
        <v>44</v>
      </c>
      <c r="F5248" s="245" t="s">
        <v>44</v>
      </c>
      <c r="G5248" s="245" t="s">
        <v>8505</v>
      </c>
      <c r="H5248" s="245" t="s">
        <v>20863</v>
      </c>
      <c r="I5248" s="245" t="s">
        <v>24</v>
      </c>
      <c r="J5248" s="245" t="s">
        <v>569</v>
      </c>
      <c r="K5248" s="246" t="s">
        <v>10256</v>
      </c>
      <c r="L5248" s="245" t="s">
        <v>568</v>
      </c>
      <c r="M5248"/>
      <c r="N5248"/>
      <c r="O5248"/>
      <c r="P5248"/>
      <c r="Q5248"/>
      <c r="R5248"/>
      <c r="S5248"/>
      <c r="T5248"/>
      <c r="U5248"/>
      <c r="V5248"/>
      <c r="W5248"/>
      <c r="X5248"/>
      <c r="Y5248"/>
      <c r="Z5248"/>
      <c r="AA5248"/>
      <c r="AB5248"/>
      <c r="AC5248"/>
      <c r="AD5248"/>
      <c r="AE5248"/>
      <c r="AF5248"/>
      <c r="AG5248"/>
      <c r="AH5248"/>
      <c r="AI5248"/>
      <c r="AJ5248"/>
      <c r="AK5248"/>
      <c r="AL5248"/>
      <c r="AM5248"/>
      <c r="AN5248"/>
      <c r="AO5248"/>
      <c r="AP5248"/>
      <c r="AQ5248"/>
      <c r="AR5248"/>
      <c r="AS5248"/>
      <c r="AT5248"/>
      <c r="AU5248"/>
      <c r="AV5248"/>
      <c r="AW5248"/>
      <c r="AX5248"/>
      <c r="AY5248"/>
      <c r="AZ5248"/>
      <c r="BA5248"/>
      <c r="BB5248"/>
      <c r="BC5248"/>
      <c r="BD5248"/>
      <c r="BE5248"/>
      <c r="BF5248"/>
      <c r="BG5248"/>
      <c r="BH5248"/>
      <c r="BI5248"/>
      <c r="BJ5248"/>
      <c r="BK5248"/>
      <c r="BL5248"/>
      <c r="BM5248"/>
      <c r="BN5248"/>
      <c r="BO5248"/>
    </row>
    <row r="5249" spans="1:67" ht="15" x14ac:dyDescent="0.25">
      <c r="A5249" s="245" t="s">
        <v>2037</v>
      </c>
      <c r="B5249" s="245" t="s">
        <v>2036</v>
      </c>
      <c r="C5249" s="245" t="s">
        <v>2207</v>
      </c>
      <c r="D5249" s="245" t="s">
        <v>2206</v>
      </c>
      <c r="E5249" s="246" t="s">
        <v>44</v>
      </c>
      <c r="F5249" s="245" t="s">
        <v>44</v>
      </c>
      <c r="G5249" s="245" t="s">
        <v>8504</v>
      </c>
      <c r="H5249" s="245" t="s">
        <v>20865</v>
      </c>
      <c r="I5249" s="245" t="s">
        <v>24</v>
      </c>
      <c r="J5249" s="245" t="s">
        <v>569</v>
      </c>
      <c r="K5249" s="246" t="s">
        <v>15295</v>
      </c>
      <c r="L5249" s="245" t="s">
        <v>568</v>
      </c>
      <c r="M5249"/>
      <c r="N5249"/>
      <c r="O5249"/>
      <c r="P5249"/>
      <c r="Q5249"/>
      <c r="R5249"/>
      <c r="S5249"/>
      <c r="T5249"/>
      <c r="U5249"/>
      <c r="V5249"/>
      <c r="W5249"/>
      <c r="X5249"/>
      <c r="Y5249"/>
      <c r="Z5249"/>
      <c r="AA5249"/>
      <c r="AB5249"/>
      <c r="AC5249"/>
      <c r="AD5249"/>
      <c r="AE5249"/>
      <c r="AF5249"/>
      <c r="AG5249"/>
      <c r="AH5249"/>
      <c r="AI5249"/>
      <c r="AJ5249"/>
      <c r="AK5249"/>
      <c r="AL5249"/>
      <c r="AM5249"/>
      <c r="AN5249"/>
      <c r="AO5249"/>
      <c r="AP5249"/>
      <c r="AQ5249"/>
      <c r="AR5249"/>
      <c r="AS5249"/>
      <c r="AT5249"/>
      <c r="AU5249"/>
      <c r="AV5249"/>
      <c r="AW5249"/>
      <c r="AX5249"/>
      <c r="AY5249"/>
      <c r="AZ5249"/>
      <c r="BA5249"/>
      <c r="BB5249"/>
      <c r="BC5249"/>
      <c r="BD5249"/>
      <c r="BE5249"/>
      <c r="BF5249"/>
      <c r="BG5249"/>
      <c r="BH5249"/>
      <c r="BI5249"/>
      <c r="BJ5249"/>
      <c r="BK5249"/>
      <c r="BL5249"/>
      <c r="BM5249"/>
      <c r="BN5249"/>
      <c r="BO5249"/>
    </row>
    <row r="5250" spans="1:67" ht="15" x14ac:dyDescent="0.25">
      <c r="A5250" s="245" t="s">
        <v>2037</v>
      </c>
      <c r="B5250" s="245" t="s">
        <v>2036</v>
      </c>
      <c r="C5250" s="245" t="s">
        <v>2207</v>
      </c>
      <c r="D5250" s="245" t="s">
        <v>2206</v>
      </c>
      <c r="E5250" s="246" t="s">
        <v>44</v>
      </c>
      <c r="F5250" s="245" t="s">
        <v>44</v>
      </c>
      <c r="G5250" s="245" t="s">
        <v>8503</v>
      </c>
      <c r="H5250" s="245" t="s">
        <v>20867</v>
      </c>
      <c r="I5250" s="245" t="s">
        <v>24</v>
      </c>
      <c r="J5250" s="245" t="s">
        <v>569</v>
      </c>
      <c r="K5250" s="246" t="s">
        <v>25098</v>
      </c>
      <c r="L5250" s="245" t="s">
        <v>568</v>
      </c>
      <c r="M5250"/>
      <c r="N5250"/>
      <c r="O5250"/>
      <c r="P5250"/>
      <c r="Q5250"/>
      <c r="R5250"/>
      <c r="S5250"/>
      <c r="T5250"/>
      <c r="U5250"/>
      <c r="V5250"/>
      <c r="W5250"/>
      <c r="X5250"/>
      <c r="Y5250"/>
      <c r="Z5250"/>
      <c r="AA5250"/>
      <c r="AB5250"/>
      <c r="AC5250"/>
      <c r="AD5250"/>
      <c r="AE5250"/>
      <c r="AF5250"/>
      <c r="AG5250"/>
      <c r="AH5250"/>
      <c r="AI5250"/>
      <c r="AJ5250"/>
      <c r="AK5250"/>
      <c r="AL5250"/>
      <c r="AM5250"/>
      <c r="AN5250"/>
      <c r="AO5250"/>
      <c r="AP5250"/>
      <c r="AQ5250"/>
      <c r="AR5250"/>
      <c r="AS5250"/>
      <c r="AT5250"/>
      <c r="AU5250"/>
      <c r="AV5250"/>
      <c r="AW5250"/>
      <c r="AX5250"/>
      <c r="AY5250"/>
      <c r="AZ5250"/>
      <c r="BA5250"/>
      <c r="BB5250"/>
      <c r="BC5250"/>
      <c r="BD5250"/>
      <c r="BE5250"/>
      <c r="BF5250"/>
      <c r="BG5250"/>
      <c r="BH5250"/>
      <c r="BI5250"/>
      <c r="BJ5250"/>
      <c r="BK5250"/>
      <c r="BL5250"/>
      <c r="BM5250"/>
      <c r="BN5250"/>
      <c r="BO5250"/>
    </row>
    <row r="5251" spans="1:67" ht="15" x14ac:dyDescent="0.25">
      <c r="A5251" s="245" t="s">
        <v>2037</v>
      </c>
      <c r="B5251" s="245" t="s">
        <v>2036</v>
      </c>
      <c r="C5251" s="245" t="s">
        <v>2207</v>
      </c>
      <c r="D5251" s="245" t="s">
        <v>2206</v>
      </c>
      <c r="E5251" s="246" t="s">
        <v>44</v>
      </c>
      <c r="F5251" s="245" t="s">
        <v>44</v>
      </c>
      <c r="G5251" s="245" t="s">
        <v>8502</v>
      </c>
      <c r="H5251" s="245" t="s">
        <v>20868</v>
      </c>
      <c r="I5251" s="245" t="s">
        <v>24</v>
      </c>
      <c r="J5251" s="245" t="s">
        <v>569</v>
      </c>
      <c r="K5251" s="246" t="s">
        <v>25099</v>
      </c>
      <c r="L5251" s="245" t="s">
        <v>568</v>
      </c>
      <c r="M5251"/>
      <c r="N5251"/>
      <c r="O5251"/>
      <c r="P5251"/>
      <c r="Q5251"/>
      <c r="R5251"/>
      <c r="S5251"/>
      <c r="T5251"/>
      <c r="U5251"/>
      <c r="V5251"/>
      <c r="W5251"/>
      <c r="X5251"/>
      <c r="Y5251"/>
      <c r="Z5251"/>
      <c r="AA5251"/>
      <c r="AB5251"/>
      <c r="AC5251"/>
      <c r="AD5251"/>
      <c r="AE5251"/>
      <c r="AF5251"/>
      <c r="AG5251"/>
      <c r="AH5251"/>
      <c r="AI5251"/>
      <c r="AJ5251"/>
      <c r="AK5251"/>
      <c r="AL5251"/>
      <c r="AM5251"/>
      <c r="AN5251"/>
      <c r="AO5251"/>
      <c r="AP5251"/>
      <c r="AQ5251"/>
      <c r="AR5251"/>
      <c r="AS5251"/>
      <c r="AT5251"/>
      <c r="AU5251"/>
      <c r="AV5251"/>
      <c r="AW5251"/>
      <c r="AX5251"/>
      <c r="AY5251"/>
      <c r="AZ5251"/>
      <c r="BA5251"/>
      <c r="BB5251"/>
      <c r="BC5251"/>
      <c r="BD5251"/>
      <c r="BE5251"/>
      <c r="BF5251"/>
      <c r="BG5251"/>
      <c r="BH5251"/>
      <c r="BI5251"/>
      <c r="BJ5251"/>
      <c r="BK5251"/>
      <c r="BL5251"/>
      <c r="BM5251"/>
      <c r="BN5251"/>
      <c r="BO5251"/>
    </row>
    <row r="5252" spans="1:67" ht="15" x14ac:dyDescent="0.25">
      <c r="A5252" s="245" t="s">
        <v>2037</v>
      </c>
      <c r="B5252" s="245" t="s">
        <v>2036</v>
      </c>
      <c r="C5252" s="245" t="s">
        <v>2207</v>
      </c>
      <c r="D5252" s="245" t="s">
        <v>2206</v>
      </c>
      <c r="E5252" s="246" t="s">
        <v>44</v>
      </c>
      <c r="F5252" s="245" t="s">
        <v>44</v>
      </c>
      <c r="G5252" s="245" t="s">
        <v>8501</v>
      </c>
      <c r="H5252" s="245" t="s">
        <v>20870</v>
      </c>
      <c r="I5252" s="245" t="s">
        <v>24</v>
      </c>
      <c r="J5252" s="245" t="s">
        <v>569</v>
      </c>
      <c r="K5252" s="246" t="s">
        <v>25100</v>
      </c>
      <c r="L5252" s="245" t="s">
        <v>568</v>
      </c>
      <c r="M5252"/>
      <c r="N5252"/>
      <c r="O5252"/>
      <c r="P5252"/>
      <c r="Q5252"/>
      <c r="R5252"/>
      <c r="S5252"/>
      <c r="T5252"/>
      <c r="U5252"/>
      <c r="V5252"/>
      <c r="W5252"/>
      <c r="X5252"/>
      <c r="Y5252"/>
      <c r="Z5252"/>
      <c r="AA5252"/>
      <c r="AB5252"/>
      <c r="AC5252"/>
      <c r="AD5252"/>
      <c r="AE5252"/>
      <c r="AF5252"/>
      <c r="AG5252"/>
      <c r="AH5252"/>
      <c r="AI5252"/>
      <c r="AJ5252"/>
      <c r="AK5252"/>
      <c r="AL5252"/>
      <c r="AM5252"/>
      <c r="AN5252"/>
      <c r="AO5252"/>
      <c r="AP5252"/>
      <c r="AQ5252"/>
      <c r="AR5252"/>
      <c r="AS5252"/>
      <c r="AT5252"/>
      <c r="AU5252"/>
      <c r="AV5252"/>
      <c r="AW5252"/>
      <c r="AX5252"/>
      <c r="AY5252"/>
      <c r="AZ5252"/>
      <c r="BA5252"/>
      <c r="BB5252"/>
      <c r="BC5252"/>
      <c r="BD5252"/>
      <c r="BE5252"/>
      <c r="BF5252"/>
      <c r="BG5252"/>
      <c r="BH5252"/>
      <c r="BI5252"/>
      <c r="BJ5252"/>
      <c r="BK5252"/>
      <c r="BL5252"/>
      <c r="BM5252"/>
      <c r="BN5252"/>
      <c r="BO5252"/>
    </row>
    <row r="5253" spans="1:67" ht="15" x14ac:dyDescent="0.25">
      <c r="A5253" s="245" t="s">
        <v>2037</v>
      </c>
      <c r="B5253" s="245" t="s">
        <v>2036</v>
      </c>
      <c r="C5253" s="245" t="s">
        <v>2207</v>
      </c>
      <c r="D5253" s="245" t="s">
        <v>2206</v>
      </c>
      <c r="E5253" s="246" t="s">
        <v>44</v>
      </c>
      <c r="F5253" s="245" t="s">
        <v>44</v>
      </c>
      <c r="G5253" s="245" t="s">
        <v>8500</v>
      </c>
      <c r="H5253" s="245" t="s">
        <v>20872</v>
      </c>
      <c r="I5253" s="245" t="s">
        <v>24</v>
      </c>
      <c r="J5253" s="245" t="s">
        <v>569</v>
      </c>
      <c r="K5253" s="246" t="s">
        <v>25101</v>
      </c>
      <c r="L5253" s="245" t="s">
        <v>568</v>
      </c>
      <c r="M5253"/>
      <c r="N5253"/>
      <c r="O5253"/>
      <c r="P5253"/>
      <c r="Q5253"/>
      <c r="R5253"/>
      <c r="S5253"/>
      <c r="T5253"/>
      <c r="U5253"/>
      <c r="V5253"/>
      <c r="W5253"/>
      <c r="X5253"/>
      <c r="Y5253"/>
      <c r="Z5253"/>
      <c r="AA5253"/>
      <c r="AB5253"/>
      <c r="AC5253"/>
      <c r="AD5253"/>
      <c r="AE5253"/>
      <c r="AF5253"/>
      <c r="AG5253"/>
      <c r="AH5253"/>
      <c r="AI5253"/>
      <c r="AJ5253"/>
      <c r="AK5253"/>
      <c r="AL5253"/>
      <c r="AM5253"/>
      <c r="AN5253"/>
      <c r="AO5253"/>
      <c r="AP5253"/>
      <c r="AQ5253"/>
      <c r="AR5253"/>
      <c r="AS5253"/>
      <c r="AT5253"/>
      <c r="AU5253"/>
      <c r="AV5253"/>
      <c r="AW5253"/>
      <c r="AX5253"/>
      <c r="AY5253"/>
      <c r="AZ5253"/>
      <c r="BA5253"/>
      <c r="BB5253"/>
      <c r="BC5253"/>
      <c r="BD5253"/>
      <c r="BE5253"/>
      <c r="BF5253"/>
      <c r="BG5253"/>
      <c r="BH5253"/>
      <c r="BI5253"/>
      <c r="BJ5253"/>
      <c r="BK5253"/>
      <c r="BL5253"/>
      <c r="BM5253"/>
      <c r="BN5253"/>
      <c r="BO5253"/>
    </row>
    <row r="5254" spans="1:67" ht="15" x14ac:dyDescent="0.25">
      <c r="A5254" s="245" t="s">
        <v>2037</v>
      </c>
      <c r="B5254" s="245" t="s">
        <v>2036</v>
      </c>
      <c r="C5254" s="245" t="s">
        <v>2207</v>
      </c>
      <c r="D5254" s="245" t="s">
        <v>2206</v>
      </c>
      <c r="E5254" s="246" t="s">
        <v>44</v>
      </c>
      <c r="F5254" s="245" t="s">
        <v>44</v>
      </c>
      <c r="G5254" s="245" t="s">
        <v>8499</v>
      </c>
      <c r="H5254" s="245" t="s">
        <v>20874</v>
      </c>
      <c r="I5254" s="245" t="s">
        <v>24</v>
      </c>
      <c r="J5254" s="245" t="s">
        <v>59</v>
      </c>
      <c r="K5254" s="246" t="s">
        <v>25102</v>
      </c>
      <c r="L5254" s="245" t="s">
        <v>568</v>
      </c>
      <c r="M5254"/>
      <c r="N5254"/>
      <c r="O5254"/>
      <c r="P5254"/>
      <c r="Q5254"/>
      <c r="R5254"/>
      <c r="S5254"/>
      <c r="T5254"/>
      <c r="U5254"/>
      <c r="V5254"/>
      <c r="W5254"/>
      <c r="X5254"/>
      <c r="Y5254"/>
      <c r="Z5254"/>
      <c r="AA5254"/>
      <c r="AB5254"/>
      <c r="AC5254"/>
      <c r="AD5254"/>
      <c r="AE5254"/>
      <c r="AF5254"/>
      <c r="AG5254"/>
      <c r="AH5254"/>
      <c r="AI5254"/>
      <c r="AJ5254"/>
      <c r="AK5254"/>
      <c r="AL5254"/>
      <c r="AM5254"/>
      <c r="AN5254"/>
      <c r="AO5254"/>
      <c r="AP5254"/>
      <c r="AQ5254"/>
      <c r="AR5254"/>
      <c r="AS5254"/>
      <c r="AT5254"/>
      <c r="AU5254"/>
      <c r="AV5254"/>
      <c r="AW5254"/>
      <c r="AX5254"/>
      <c r="AY5254"/>
      <c r="AZ5254"/>
      <c r="BA5254"/>
      <c r="BB5254"/>
      <c r="BC5254"/>
      <c r="BD5254"/>
      <c r="BE5254"/>
      <c r="BF5254"/>
      <c r="BG5254"/>
      <c r="BH5254"/>
      <c r="BI5254"/>
      <c r="BJ5254"/>
      <c r="BK5254"/>
      <c r="BL5254"/>
      <c r="BM5254"/>
      <c r="BN5254"/>
      <c r="BO5254"/>
    </row>
    <row r="5255" spans="1:67" ht="15" x14ac:dyDescent="0.25">
      <c r="A5255" s="245" t="s">
        <v>2037</v>
      </c>
      <c r="B5255" s="245" t="s">
        <v>2036</v>
      </c>
      <c r="C5255" s="245" t="s">
        <v>2207</v>
      </c>
      <c r="D5255" s="245" t="s">
        <v>2206</v>
      </c>
      <c r="E5255" s="246" t="s">
        <v>44</v>
      </c>
      <c r="F5255" s="245" t="s">
        <v>44</v>
      </c>
      <c r="G5255" s="245" t="s">
        <v>20876</v>
      </c>
      <c r="H5255" s="245" t="s">
        <v>20877</v>
      </c>
      <c r="I5255" s="245" t="s">
        <v>24</v>
      </c>
      <c r="J5255" s="245" t="s">
        <v>569</v>
      </c>
      <c r="K5255" s="246" t="s">
        <v>25103</v>
      </c>
      <c r="L5255" s="245" t="s">
        <v>568</v>
      </c>
      <c r="M5255"/>
      <c r="N5255"/>
      <c r="O5255"/>
      <c r="P5255"/>
      <c r="Q5255"/>
      <c r="R5255"/>
      <c r="S5255"/>
      <c r="T5255"/>
      <c r="U5255"/>
      <c r="V5255"/>
      <c r="W5255"/>
      <c r="X5255"/>
      <c r="Y5255"/>
      <c r="Z5255"/>
      <c r="AA5255"/>
      <c r="AB5255"/>
      <c r="AC5255"/>
      <c r="AD5255"/>
      <c r="AE5255"/>
      <c r="AF5255"/>
      <c r="AG5255"/>
      <c r="AH5255"/>
      <c r="AI5255"/>
      <c r="AJ5255"/>
      <c r="AK5255"/>
      <c r="AL5255"/>
      <c r="AM5255"/>
      <c r="AN5255"/>
      <c r="AO5255"/>
      <c r="AP5255"/>
      <c r="AQ5255"/>
      <c r="AR5255"/>
      <c r="AS5255"/>
      <c r="AT5255"/>
      <c r="AU5255"/>
      <c r="AV5255"/>
      <c r="AW5255"/>
      <c r="AX5255"/>
      <c r="AY5255"/>
      <c r="AZ5255"/>
      <c r="BA5255"/>
      <c r="BB5255"/>
      <c r="BC5255"/>
      <c r="BD5255"/>
      <c r="BE5255"/>
      <c r="BF5255"/>
      <c r="BG5255"/>
      <c r="BH5255"/>
      <c r="BI5255"/>
      <c r="BJ5255"/>
      <c r="BK5255"/>
      <c r="BL5255"/>
      <c r="BM5255"/>
      <c r="BN5255"/>
      <c r="BO5255"/>
    </row>
    <row r="5256" spans="1:67" ht="15" x14ac:dyDescent="0.25">
      <c r="A5256" s="245" t="s">
        <v>2037</v>
      </c>
      <c r="B5256" s="245" t="s">
        <v>2036</v>
      </c>
      <c r="C5256" s="245" t="s">
        <v>2207</v>
      </c>
      <c r="D5256" s="245" t="s">
        <v>2206</v>
      </c>
      <c r="E5256" s="246" t="s">
        <v>44</v>
      </c>
      <c r="F5256" s="245" t="s">
        <v>44</v>
      </c>
      <c r="G5256" s="245" t="s">
        <v>20878</v>
      </c>
      <c r="H5256" s="245" t="s">
        <v>20879</v>
      </c>
      <c r="I5256" s="245" t="s">
        <v>24</v>
      </c>
      <c r="J5256" s="245" t="s">
        <v>569</v>
      </c>
      <c r="K5256" s="246" t="s">
        <v>19775</v>
      </c>
      <c r="L5256" s="245" t="s">
        <v>568</v>
      </c>
      <c r="M5256"/>
      <c r="N5256"/>
      <c r="O5256"/>
      <c r="P5256"/>
      <c r="Q5256"/>
      <c r="R5256"/>
      <c r="S5256"/>
      <c r="T5256"/>
      <c r="U5256"/>
      <c r="V5256"/>
      <c r="W5256"/>
      <c r="X5256"/>
      <c r="Y5256"/>
      <c r="Z5256"/>
      <c r="AA5256"/>
      <c r="AB5256"/>
      <c r="AC5256"/>
      <c r="AD5256"/>
      <c r="AE5256"/>
      <c r="AF5256"/>
      <c r="AG5256"/>
      <c r="AH5256"/>
      <c r="AI5256"/>
      <c r="AJ5256"/>
      <c r="AK5256"/>
      <c r="AL5256"/>
      <c r="AM5256"/>
      <c r="AN5256"/>
      <c r="AO5256"/>
      <c r="AP5256"/>
      <c r="AQ5256"/>
      <c r="AR5256"/>
      <c r="AS5256"/>
      <c r="AT5256"/>
      <c r="AU5256"/>
      <c r="AV5256"/>
      <c r="AW5256"/>
      <c r="AX5256"/>
      <c r="AY5256"/>
      <c r="AZ5256"/>
      <c r="BA5256"/>
      <c r="BB5256"/>
      <c r="BC5256"/>
      <c r="BD5256"/>
      <c r="BE5256"/>
      <c r="BF5256"/>
      <c r="BG5256"/>
      <c r="BH5256"/>
      <c r="BI5256"/>
      <c r="BJ5256"/>
      <c r="BK5256"/>
      <c r="BL5256"/>
      <c r="BM5256"/>
      <c r="BN5256"/>
      <c r="BO5256"/>
    </row>
    <row r="5257" spans="1:67" ht="15" x14ac:dyDescent="0.25">
      <c r="A5257" s="245" t="s">
        <v>2037</v>
      </c>
      <c r="B5257" s="245" t="s">
        <v>2036</v>
      </c>
      <c r="C5257" s="245" t="s">
        <v>2207</v>
      </c>
      <c r="D5257" s="245" t="s">
        <v>2206</v>
      </c>
      <c r="E5257" s="246" t="s">
        <v>44</v>
      </c>
      <c r="F5257" s="245" t="s">
        <v>44</v>
      </c>
      <c r="G5257" s="245" t="s">
        <v>20881</v>
      </c>
      <c r="H5257" s="245" t="s">
        <v>20882</v>
      </c>
      <c r="I5257" s="245" t="s">
        <v>24</v>
      </c>
      <c r="J5257" s="245" t="s">
        <v>569</v>
      </c>
      <c r="K5257" s="246" t="s">
        <v>25104</v>
      </c>
      <c r="L5257" s="245" t="s">
        <v>568</v>
      </c>
      <c r="M5257"/>
      <c r="N5257"/>
      <c r="O5257"/>
      <c r="P5257"/>
      <c r="Q5257"/>
      <c r="R5257"/>
      <c r="S5257"/>
      <c r="T5257"/>
      <c r="U5257"/>
      <c r="V5257"/>
      <c r="W5257"/>
      <c r="X5257"/>
      <c r="Y5257"/>
      <c r="Z5257"/>
      <c r="AA5257"/>
      <c r="AB5257"/>
      <c r="AC5257"/>
      <c r="AD5257"/>
      <c r="AE5257"/>
      <c r="AF5257"/>
      <c r="AG5257"/>
      <c r="AH5257"/>
      <c r="AI5257"/>
      <c r="AJ5257"/>
      <c r="AK5257"/>
      <c r="AL5257"/>
      <c r="AM5257"/>
      <c r="AN5257"/>
      <c r="AO5257"/>
      <c r="AP5257"/>
      <c r="AQ5257"/>
      <c r="AR5257"/>
      <c r="AS5257"/>
      <c r="AT5257"/>
      <c r="AU5257"/>
      <c r="AV5257"/>
      <c r="AW5257"/>
      <c r="AX5257"/>
      <c r="AY5257"/>
      <c r="AZ5257"/>
      <c r="BA5257"/>
      <c r="BB5257"/>
      <c r="BC5257"/>
      <c r="BD5257"/>
      <c r="BE5257"/>
      <c r="BF5257"/>
      <c r="BG5257"/>
      <c r="BH5257"/>
      <c r="BI5257"/>
      <c r="BJ5257"/>
      <c r="BK5257"/>
      <c r="BL5257"/>
      <c r="BM5257"/>
      <c r="BN5257"/>
      <c r="BO5257"/>
    </row>
    <row r="5258" spans="1:67" ht="15" x14ac:dyDescent="0.25">
      <c r="A5258" s="245" t="s">
        <v>2037</v>
      </c>
      <c r="B5258" s="245" t="s">
        <v>2036</v>
      </c>
      <c r="C5258" s="245" t="s">
        <v>2207</v>
      </c>
      <c r="D5258" s="245" t="s">
        <v>2206</v>
      </c>
      <c r="E5258" s="246" t="s">
        <v>44</v>
      </c>
      <c r="F5258" s="245" t="s">
        <v>44</v>
      </c>
      <c r="G5258" s="245" t="s">
        <v>20883</v>
      </c>
      <c r="H5258" s="245" t="s">
        <v>20884</v>
      </c>
      <c r="I5258" s="245" t="s">
        <v>24</v>
      </c>
      <c r="J5258" s="245" t="s">
        <v>569</v>
      </c>
      <c r="K5258" s="246" t="s">
        <v>25105</v>
      </c>
      <c r="L5258" s="245" t="s">
        <v>568</v>
      </c>
      <c r="M5258"/>
      <c r="N5258"/>
      <c r="O5258"/>
      <c r="P5258"/>
      <c r="Q5258"/>
      <c r="R5258"/>
      <c r="S5258"/>
      <c r="T5258"/>
      <c r="U5258"/>
      <c r="V5258"/>
      <c r="W5258"/>
      <c r="X5258"/>
      <c r="Y5258"/>
      <c r="Z5258"/>
      <c r="AA5258"/>
      <c r="AB5258"/>
      <c r="AC5258"/>
      <c r="AD5258"/>
      <c r="AE5258"/>
      <c r="AF5258"/>
      <c r="AG5258"/>
      <c r="AH5258"/>
      <c r="AI5258"/>
      <c r="AJ5258"/>
      <c r="AK5258"/>
      <c r="AL5258"/>
      <c r="AM5258"/>
      <c r="AN5258"/>
      <c r="AO5258"/>
      <c r="AP5258"/>
      <c r="AQ5258"/>
      <c r="AR5258"/>
      <c r="AS5258"/>
      <c r="AT5258"/>
      <c r="AU5258"/>
      <c r="AV5258"/>
      <c r="AW5258"/>
      <c r="AX5258"/>
      <c r="AY5258"/>
      <c r="AZ5258"/>
      <c r="BA5258"/>
      <c r="BB5258"/>
      <c r="BC5258"/>
      <c r="BD5258"/>
      <c r="BE5258"/>
      <c r="BF5258"/>
      <c r="BG5258"/>
      <c r="BH5258"/>
      <c r="BI5258"/>
      <c r="BJ5258"/>
      <c r="BK5258"/>
      <c r="BL5258"/>
      <c r="BM5258"/>
      <c r="BN5258"/>
      <c r="BO5258"/>
    </row>
    <row r="5259" spans="1:67" ht="15" x14ac:dyDescent="0.25">
      <c r="A5259" s="245" t="s">
        <v>2037</v>
      </c>
      <c r="B5259" s="245" t="s">
        <v>2036</v>
      </c>
      <c r="C5259" s="245" t="s">
        <v>2207</v>
      </c>
      <c r="D5259" s="245" t="s">
        <v>2206</v>
      </c>
      <c r="E5259" s="246" t="s">
        <v>44</v>
      </c>
      <c r="F5259" s="245" t="s">
        <v>44</v>
      </c>
      <c r="G5259" s="245" t="s">
        <v>20885</v>
      </c>
      <c r="H5259" s="245" t="s">
        <v>20886</v>
      </c>
      <c r="I5259" s="245" t="s">
        <v>24</v>
      </c>
      <c r="J5259" s="245" t="s">
        <v>569</v>
      </c>
      <c r="K5259" s="246" t="s">
        <v>25106</v>
      </c>
      <c r="L5259" s="245" t="s">
        <v>568</v>
      </c>
      <c r="M5259"/>
      <c r="N5259"/>
      <c r="O5259"/>
      <c r="P5259"/>
      <c r="Q5259"/>
      <c r="R5259"/>
      <c r="S5259"/>
      <c r="T5259"/>
      <c r="U5259"/>
      <c r="V5259"/>
      <c r="W5259"/>
      <c r="X5259"/>
      <c r="Y5259"/>
      <c r="Z5259"/>
      <c r="AA5259"/>
      <c r="AB5259"/>
      <c r="AC5259"/>
      <c r="AD5259"/>
      <c r="AE5259"/>
      <c r="AF5259"/>
      <c r="AG5259"/>
      <c r="AH5259"/>
      <c r="AI5259"/>
      <c r="AJ5259"/>
      <c r="AK5259"/>
      <c r="AL5259"/>
      <c r="AM5259"/>
      <c r="AN5259"/>
      <c r="AO5259"/>
      <c r="AP5259"/>
      <c r="AQ5259"/>
      <c r="AR5259"/>
      <c r="AS5259"/>
      <c r="AT5259"/>
      <c r="AU5259"/>
      <c r="AV5259"/>
      <c r="AW5259"/>
      <c r="AX5259"/>
      <c r="AY5259"/>
      <c r="AZ5259"/>
      <c r="BA5259"/>
      <c r="BB5259"/>
      <c r="BC5259"/>
      <c r="BD5259"/>
      <c r="BE5259"/>
      <c r="BF5259"/>
      <c r="BG5259"/>
      <c r="BH5259"/>
      <c r="BI5259"/>
      <c r="BJ5259"/>
      <c r="BK5259"/>
      <c r="BL5259"/>
      <c r="BM5259"/>
      <c r="BN5259"/>
      <c r="BO5259"/>
    </row>
    <row r="5260" spans="1:67" ht="15" x14ac:dyDescent="0.25">
      <c r="A5260" s="245" t="s">
        <v>2037</v>
      </c>
      <c r="B5260" s="245" t="s">
        <v>2036</v>
      </c>
      <c r="C5260" s="245" t="s">
        <v>2207</v>
      </c>
      <c r="D5260" s="245" t="s">
        <v>2206</v>
      </c>
      <c r="E5260" s="246" t="s">
        <v>44</v>
      </c>
      <c r="F5260" s="245" t="s">
        <v>44</v>
      </c>
      <c r="G5260" s="245" t="s">
        <v>20888</v>
      </c>
      <c r="H5260" s="245" t="s">
        <v>20889</v>
      </c>
      <c r="I5260" s="245" t="s">
        <v>24</v>
      </c>
      <c r="J5260" s="245" t="s">
        <v>569</v>
      </c>
      <c r="K5260" s="246" t="s">
        <v>25107</v>
      </c>
      <c r="L5260" s="245" t="s">
        <v>568</v>
      </c>
      <c r="M5260"/>
      <c r="N5260"/>
      <c r="O5260"/>
      <c r="P5260"/>
      <c r="Q5260"/>
      <c r="R5260"/>
      <c r="S5260"/>
      <c r="T5260"/>
      <c r="U5260"/>
      <c r="V5260"/>
      <c r="W5260"/>
      <c r="X5260"/>
      <c r="Y5260"/>
      <c r="Z5260"/>
      <c r="AA5260"/>
      <c r="AB5260"/>
      <c r="AC5260"/>
      <c r="AD5260"/>
      <c r="AE5260"/>
      <c r="AF5260"/>
      <c r="AG5260"/>
      <c r="AH5260"/>
      <c r="AI5260"/>
      <c r="AJ5260"/>
      <c r="AK5260"/>
      <c r="AL5260"/>
      <c r="AM5260"/>
      <c r="AN5260"/>
      <c r="AO5260"/>
      <c r="AP5260"/>
      <c r="AQ5260"/>
      <c r="AR5260"/>
      <c r="AS5260"/>
      <c r="AT5260"/>
      <c r="AU5260"/>
      <c r="AV5260"/>
      <c r="AW5260"/>
      <c r="AX5260"/>
      <c r="AY5260"/>
      <c r="AZ5260"/>
      <c r="BA5260"/>
      <c r="BB5260"/>
      <c r="BC5260"/>
      <c r="BD5260"/>
      <c r="BE5260"/>
      <c r="BF5260"/>
      <c r="BG5260"/>
      <c r="BH5260"/>
      <c r="BI5260"/>
      <c r="BJ5260"/>
      <c r="BK5260"/>
      <c r="BL5260"/>
      <c r="BM5260"/>
      <c r="BN5260"/>
      <c r="BO5260"/>
    </row>
    <row r="5261" spans="1:67" ht="15" x14ac:dyDescent="0.25">
      <c r="A5261" s="245" t="s">
        <v>2037</v>
      </c>
      <c r="B5261" s="245" t="s">
        <v>2036</v>
      </c>
      <c r="C5261" s="245" t="s">
        <v>2207</v>
      </c>
      <c r="D5261" s="245" t="s">
        <v>2206</v>
      </c>
      <c r="E5261" s="246" t="s">
        <v>44</v>
      </c>
      <c r="F5261" s="245" t="s">
        <v>44</v>
      </c>
      <c r="G5261" s="245" t="s">
        <v>20890</v>
      </c>
      <c r="H5261" s="245" t="s">
        <v>20891</v>
      </c>
      <c r="I5261" s="245" t="s">
        <v>24</v>
      </c>
      <c r="J5261" s="245" t="s">
        <v>569</v>
      </c>
      <c r="K5261" s="246" t="s">
        <v>12907</v>
      </c>
      <c r="L5261" s="245" t="s">
        <v>568</v>
      </c>
      <c r="M5261"/>
      <c r="N5261"/>
      <c r="O5261"/>
      <c r="P5261"/>
      <c r="Q5261"/>
      <c r="R5261"/>
      <c r="S5261"/>
      <c r="T5261"/>
      <c r="U5261"/>
      <c r="V5261"/>
      <c r="W5261"/>
      <c r="X5261"/>
      <c r="Y5261"/>
      <c r="Z5261"/>
      <c r="AA5261"/>
      <c r="AB5261"/>
      <c r="AC5261"/>
      <c r="AD5261"/>
      <c r="AE5261"/>
      <c r="AF5261"/>
      <c r="AG5261"/>
      <c r="AH5261"/>
      <c r="AI5261"/>
      <c r="AJ5261"/>
      <c r="AK5261"/>
      <c r="AL5261"/>
      <c r="AM5261"/>
      <c r="AN5261"/>
      <c r="AO5261"/>
      <c r="AP5261"/>
      <c r="AQ5261"/>
      <c r="AR5261"/>
      <c r="AS5261"/>
      <c r="AT5261"/>
      <c r="AU5261"/>
      <c r="AV5261"/>
      <c r="AW5261"/>
      <c r="AX5261"/>
      <c r="AY5261"/>
      <c r="AZ5261"/>
      <c r="BA5261"/>
      <c r="BB5261"/>
      <c r="BC5261"/>
      <c r="BD5261"/>
      <c r="BE5261"/>
      <c r="BF5261"/>
      <c r="BG5261"/>
      <c r="BH5261"/>
      <c r="BI5261"/>
      <c r="BJ5261"/>
      <c r="BK5261"/>
      <c r="BL5261"/>
      <c r="BM5261"/>
      <c r="BN5261"/>
      <c r="BO5261"/>
    </row>
    <row r="5262" spans="1:67" ht="15" x14ac:dyDescent="0.25">
      <c r="A5262" s="245" t="s">
        <v>2037</v>
      </c>
      <c r="B5262" s="245" t="s">
        <v>2036</v>
      </c>
      <c r="C5262" s="245" t="s">
        <v>2207</v>
      </c>
      <c r="D5262" s="245" t="s">
        <v>2206</v>
      </c>
      <c r="E5262" s="246" t="s">
        <v>44</v>
      </c>
      <c r="F5262" s="245" t="s">
        <v>44</v>
      </c>
      <c r="G5262" s="245" t="s">
        <v>20893</v>
      </c>
      <c r="H5262" s="245" t="s">
        <v>20894</v>
      </c>
      <c r="I5262" s="245" t="s">
        <v>24</v>
      </c>
      <c r="J5262" s="245" t="s">
        <v>569</v>
      </c>
      <c r="K5262" s="246" t="s">
        <v>25108</v>
      </c>
      <c r="L5262" s="245" t="s">
        <v>568</v>
      </c>
      <c r="M5262"/>
      <c r="N5262"/>
      <c r="O5262"/>
      <c r="P5262"/>
      <c r="Q5262"/>
      <c r="R5262"/>
      <c r="S5262"/>
      <c r="T5262"/>
      <c r="U5262"/>
      <c r="V5262"/>
      <c r="W5262"/>
      <c r="X5262"/>
      <c r="Y5262"/>
      <c r="Z5262"/>
      <c r="AA5262"/>
      <c r="AB5262"/>
      <c r="AC5262"/>
      <c r="AD5262"/>
      <c r="AE5262"/>
      <c r="AF5262"/>
      <c r="AG5262"/>
      <c r="AH5262"/>
      <c r="AI5262"/>
      <c r="AJ5262"/>
      <c r="AK5262"/>
      <c r="AL5262"/>
      <c r="AM5262"/>
      <c r="AN5262"/>
      <c r="AO5262"/>
      <c r="AP5262"/>
      <c r="AQ5262"/>
      <c r="AR5262"/>
      <c r="AS5262"/>
      <c r="AT5262"/>
      <c r="AU5262"/>
      <c r="AV5262"/>
      <c r="AW5262"/>
      <c r="AX5262"/>
      <c r="AY5262"/>
      <c r="AZ5262"/>
      <c r="BA5262"/>
      <c r="BB5262"/>
      <c r="BC5262"/>
      <c r="BD5262"/>
      <c r="BE5262"/>
      <c r="BF5262"/>
      <c r="BG5262"/>
      <c r="BH5262"/>
      <c r="BI5262"/>
      <c r="BJ5262"/>
      <c r="BK5262"/>
      <c r="BL5262"/>
      <c r="BM5262"/>
      <c r="BN5262"/>
      <c r="BO5262"/>
    </row>
    <row r="5263" spans="1:67" ht="15" x14ac:dyDescent="0.25">
      <c r="A5263" s="245" t="s">
        <v>2037</v>
      </c>
      <c r="B5263" s="245" t="s">
        <v>2036</v>
      </c>
      <c r="C5263" s="245" t="s">
        <v>2207</v>
      </c>
      <c r="D5263" s="245" t="s">
        <v>2206</v>
      </c>
      <c r="E5263" s="246" t="s">
        <v>44</v>
      </c>
      <c r="F5263" s="245" t="s">
        <v>44</v>
      </c>
      <c r="G5263" s="245" t="s">
        <v>20896</v>
      </c>
      <c r="H5263" s="245" t="s">
        <v>20897</v>
      </c>
      <c r="I5263" s="245" t="s">
        <v>24</v>
      </c>
      <c r="J5263" s="245" t="s">
        <v>569</v>
      </c>
      <c r="K5263" s="246" t="s">
        <v>25109</v>
      </c>
      <c r="L5263" s="245" t="s">
        <v>568</v>
      </c>
      <c r="M5263"/>
      <c r="N5263"/>
      <c r="O5263"/>
      <c r="P5263"/>
      <c r="Q5263"/>
      <c r="R5263"/>
      <c r="S5263"/>
      <c r="T5263"/>
      <c r="U5263"/>
      <c r="V5263"/>
      <c r="W5263"/>
      <c r="X5263"/>
      <c r="Y5263"/>
      <c r="Z5263"/>
      <c r="AA5263"/>
      <c r="AB5263"/>
      <c r="AC5263"/>
      <c r="AD5263"/>
      <c r="AE5263"/>
      <c r="AF5263"/>
      <c r="AG5263"/>
      <c r="AH5263"/>
      <c r="AI5263"/>
      <c r="AJ5263"/>
      <c r="AK5263"/>
      <c r="AL5263"/>
      <c r="AM5263"/>
      <c r="AN5263"/>
      <c r="AO5263"/>
      <c r="AP5263"/>
      <c r="AQ5263"/>
      <c r="AR5263"/>
      <c r="AS5263"/>
      <c r="AT5263"/>
      <c r="AU5263"/>
      <c r="AV5263"/>
      <c r="AW5263"/>
      <c r="AX5263"/>
      <c r="AY5263"/>
      <c r="AZ5263"/>
      <c r="BA5263"/>
      <c r="BB5263"/>
      <c r="BC5263"/>
      <c r="BD5263"/>
      <c r="BE5263"/>
      <c r="BF5263"/>
      <c r="BG5263"/>
      <c r="BH5263"/>
      <c r="BI5263"/>
      <c r="BJ5263"/>
      <c r="BK5263"/>
      <c r="BL5263"/>
      <c r="BM5263"/>
      <c r="BN5263"/>
      <c r="BO5263"/>
    </row>
    <row r="5264" spans="1:67" ht="15" x14ac:dyDescent="0.25">
      <c r="A5264" s="245" t="s">
        <v>2037</v>
      </c>
      <c r="B5264" s="245" t="s">
        <v>2036</v>
      </c>
      <c r="C5264" s="245" t="s">
        <v>2207</v>
      </c>
      <c r="D5264" s="245" t="s">
        <v>2206</v>
      </c>
      <c r="E5264" s="246" t="s">
        <v>44</v>
      </c>
      <c r="F5264" s="245" t="s">
        <v>44</v>
      </c>
      <c r="G5264" s="245" t="s">
        <v>20899</v>
      </c>
      <c r="H5264" s="245" t="s">
        <v>20900</v>
      </c>
      <c r="I5264" s="245" t="s">
        <v>24</v>
      </c>
      <c r="J5264" s="245" t="s">
        <v>569</v>
      </c>
      <c r="K5264" s="246" t="s">
        <v>25110</v>
      </c>
      <c r="L5264" s="245" t="s">
        <v>568</v>
      </c>
      <c r="M5264"/>
      <c r="N5264"/>
      <c r="O5264"/>
      <c r="P5264"/>
      <c r="Q5264"/>
      <c r="R5264"/>
      <c r="S5264"/>
      <c r="T5264"/>
      <c r="U5264"/>
      <c r="V5264"/>
      <c r="W5264"/>
      <c r="X5264"/>
      <c r="Y5264"/>
      <c r="Z5264"/>
      <c r="AA5264"/>
      <c r="AB5264"/>
      <c r="AC5264"/>
      <c r="AD5264"/>
      <c r="AE5264"/>
      <c r="AF5264"/>
      <c r="AG5264"/>
      <c r="AH5264"/>
      <c r="AI5264"/>
      <c r="AJ5264"/>
      <c r="AK5264"/>
      <c r="AL5264"/>
      <c r="AM5264"/>
      <c r="AN5264"/>
      <c r="AO5264"/>
      <c r="AP5264"/>
      <c r="AQ5264"/>
      <c r="AR5264"/>
      <c r="AS5264"/>
      <c r="AT5264"/>
      <c r="AU5264"/>
      <c r="AV5264"/>
      <c r="AW5264"/>
      <c r="AX5264"/>
      <c r="AY5264"/>
      <c r="AZ5264"/>
      <c r="BA5264"/>
      <c r="BB5264"/>
      <c r="BC5264"/>
      <c r="BD5264"/>
      <c r="BE5264"/>
      <c r="BF5264"/>
      <c r="BG5264"/>
      <c r="BH5264"/>
      <c r="BI5264"/>
      <c r="BJ5264"/>
      <c r="BK5264"/>
      <c r="BL5264"/>
      <c r="BM5264"/>
      <c r="BN5264"/>
      <c r="BO5264"/>
    </row>
    <row r="5265" spans="1:67" ht="15" x14ac:dyDescent="0.25">
      <c r="A5265" s="245" t="s">
        <v>2037</v>
      </c>
      <c r="B5265" s="245" t="s">
        <v>2036</v>
      </c>
      <c r="C5265" s="245" t="s">
        <v>2207</v>
      </c>
      <c r="D5265" s="245" t="s">
        <v>2206</v>
      </c>
      <c r="E5265" s="246" t="s">
        <v>44</v>
      </c>
      <c r="F5265" s="245" t="s">
        <v>44</v>
      </c>
      <c r="G5265" s="245" t="s">
        <v>20902</v>
      </c>
      <c r="H5265" s="245" t="s">
        <v>20903</v>
      </c>
      <c r="I5265" s="245" t="s">
        <v>24</v>
      </c>
      <c r="J5265" s="245" t="s">
        <v>59</v>
      </c>
      <c r="K5265" s="246" t="s">
        <v>25111</v>
      </c>
      <c r="L5265" s="245" t="s">
        <v>568</v>
      </c>
      <c r="M5265"/>
      <c r="N5265"/>
      <c r="O5265"/>
      <c r="P5265"/>
      <c r="Q5265"/>
      <c r="R5265"/>
      <c r="S5265"/>
      <c r="T5265"/>
      <c r="U5265"/>
      <c r="V5265"/>
      <c r="W5265"/>
      <c r="X5265"/>
      <c r="Y5265"/>
      <c r="Z5265"/>
      <c r="AA5265"/>
      <c r="AB5265"/>
      <c r="AC5265"/>
      <c r="AD5265"/>
      <c r="AE5265"/>
      <c r="AF5265"/>
      <c r="AG5265"/>
      <c r="AH5265"/>
      <c r="AI5265"/>
      <c r="AJ5265"/>
      <c r="AK5265"/>
      <c r="AL5265"/>
      <c r="AM5265"/>
      <c r="AN5265"/>
      <c r="AO5265"/>
      <c r="AP5265"/>
      <c r="AQ5265"/>
      <c r="AR5265"/>
      <c r="AS5265"/>
      <c r="AT5265"/>
      <c r="AU5265"/>
      <c r="AV5265"/>
      <c r="AW5265"/>
      <c r="AX5265"/>
      <c r="AY5265"/>
      <c r="AZ5265"/>
      <c r="BA5265"/>
      <c r="BB5265"/>
      <c r="BC5265"/>
      <c r="BD5265"/>
      <c r="BE5265"/>
      <c r="BF5265"/>
      <c r="BG5265"/>
      <c r="BH5265"/>
      <c r="BI5265"/>
      <c r="BJ5265"/>
      <c r="BK5265"/>
      <c r="BL5265"/>
      <c r="BM5265"/>
      <c r="BN5265"/>
      <c r="BO5265"/>
    </row>
    <row r="5266" spans="1:67" ht="15" x14ac:dyDescent="0.25">
      <c r="A5266" s="245" t="s">
        <v>2037</v>
      </c>
      <c r="B5266" s="245" t="s">
        <v>2036</v>
      </c>
      <c r="C5266" s="245" t="s">
        <v>2207</v>
      </c>
      <c r="D5266" s="245" t="s">
        <v>2206</v>
      </c>
      <c r="E5266" s="246" t="s">
        <v>44</v>
      </c>
      <c r="F5266" s="245" t="s">
        <v>44</v>
      </c>
      <c r="G5266" s="245" t="s">
        <v>20905</v>
      </c>
      <c r="H5266" s="245" t="s">
        <v>20906</v>
      </c>
      <c r="I5266" s="245" t="s">
        <v>24</v>
      </c>
      <c r="J5266" s="245" t="s">
        <v>59</v>
      </c>
      <c r="K5266" s="246" t="s">
        <v>25112</v>
      </c>
      <c r="L5266" s="245" t="s">
        <v>568</v>
      </c>
      <c r="M5266"/>
      <c r="N5266"/>
      <c r="O5266"/>
      <c r="P5266"/>
      <c r="Q5266"/>
      <c r="R5266"/>
      <c r="S5266"/>
      <c r="T5266"/>
      <c r="U5266"/>
      <c r="V5266"/>
      <c r="W5266"/>
      <c r="X5266"/>
      <c r="Y5266"/>
      <c r="Z5266"/>
      <c r="AA5266"/>
      <c r="AB5266"/>
      <c r="AC5266"/>
      <c r="AD5266"/>
      <c r="AE5266"/>
      <c r="AF5266"/>
      <c r="AG5266"/>
      <c r="AH5266"/>
      <c r="AI5266"/>
      <c r="AJ5266"/>
      <c r="AK5266"/>
      <c r="AL5266"/>
      <c r="AM5266"/>
      <c r="AN5266"/>
      <c r="AO5266"/>
      <c r="AP5266"/>
      <c r="AQ5266"/>
      <c r="AR5266"/>
      <c r="AS5266"/>
      <c r="AT5266"/>
      <c r="AU5266"/>
      <c r="AV5266"/>
      <c r="AW5266"/>
      <c r="AX5266"/>
      <c r="AY5266"/>
      <c r="AZ5266"/>
      <c r="BA5266"/>
      <c r="BB5266"/>
      <c r="BC5266"/>
      <c r="BD5266"/>
      <c r="BE5266"/>
      <c r="BF5266"/>
      <c r="BG5266"/>
      <c r="BH5266"/>
      <c r="BI5266"/>
      <c r="BJ5266"/>
      <c r="BK5266"/>
      <c r="BL5266"/>
      <c r="BM5266"/>
      <c r="BN5266"/>
      <c r="BO5266"/>
    </row>
    <row r="5267" spans="1:67" ht="15" x14ac:dyDescent="0.25">
      <c r="A5267" s="245" t="s">
        <v>2037</v>
      </c>
      <c r="B5267" s="245" t="s">
        <v>2036</v>
      </c>
      <c r="C5267" s="245" t="s">
        <v>2207</v>
      </c>
      <c r="D5267" s="245" t="s">
        <v>2206</v>
      </c>
      <c r="E5267" s="246" t="s">
        <v>44</v>
      </c>
      <c r="F5267" s="245" t="s">
        <v>44</v>
      </c>
      <c r="G5267" s="245" t="s">
        <v>20908</v>
      </c>
      <c r="H5267" s="245" t="s">
        <v>20909</v>
      </c>
      <c r="I5267" s="245" t="s">
        <v>24</v>
      </c>
      <c r="J5267" s="245" t="s">
        <v>59</v>
      </c>
      <c r="K5267" s="246" t="s">
        <v>21536</v>
      </c>
      <c r="L5267" s="245" t="s">
        <v>568</v>
      </c>
      <c r="M5267"/>
      <c r="N5267"/>
      <c r="O5267"/>
      <c r="P5267"/>
      <c r="Q5267"/>
      <c r="R5267"/>
      <c r="S5267"/>
      <c r="T5267"/>
      <c r="U5267"/>
      <c r="V5267"/>
      <c r="W5267"/>
      <c r="X5267"/>
      <c r="Y5267"/>
      <c r="Z5267"/>
      <c r="AA5267"/>
      <c r="AB5267"/>
      <c r="AC5267"/>
      <c r="AD5267"/>
      <c r="AE5267"/>
      <c r="AF5267"/>
      <c r="AG5267"/>
      <c r="AH5267"/>
      <c r="AI5267"/>
      <c r="AJ5267"/>
      <c r="AK5267"/>
      <c r="AL5267"/>
      <c r="AM5267"/>
      <c r="AN5267"/>
      <c r="AO5267"/>
      <c r="AP5267"/>
      <c r="AQ5267"/>
      <c r="AR5267"/>
      <c r="AS5267"/>
      <c r="AT5267"/>
      <c r="AU5267"/>
      <c r="AV5267"/>
      <c r="AW5267"/>
      <c r="AX5267"/>
      <c r="AY5267"/>
      <c r="AZ5267"/>
      <c r="BA5267"/>
      <c r="BB5267"/>
      <c r="BC5267"/>
      <c r="BD5267"/>
      <c r="BE5267"/>
      <c r="BF5267"/>
      <c r="BG5267"/>
      <c r="BH5267"/>
      <c r="BI5267"/>
      <c r="BJ5267"/>
      <c r="BK5267"/>
      <c r="BL5267"/>
      <c r="BM5267"/>
      <c r="BN5267"/>
      <c r="BO5267"/>
    </row>
    <row r="5268" spans="1:67" ht="15" x14ac:dyDescent="0.25">
      <c r="A5268" s="245" t="s">
        <v>2037</v>
      </c>
      <c r="B5268" s="245" t="s">
        <v>2036</v>
      </c>
      <c r="C5268" s="245" t="s">
        <v>2207</v>
      </c>
      <c r="D5268" s="245" t="s">
        <v>2206</v>
      </c>
      <c r="E5268" s="246" t="s">
        <v>44</v>
      </c>
      <c r="F5268" s="245" t="s">
        <v>44</v>
      </c>
      <c r="G5268" s="245" t="s">
        <v>20911</v>
      </c>
      <c r="H5268" s="245" t="s">
        <v>20912</v>
      </c>
      <c r="I5268" s="245" t="s">
        <v>24</v>
      </c>
      <c r="J5268" s="245" t="s">
        <v>59</v>
      </c>
      <c r="K5268" s="246" t="s">
        <v>19677</v>
      </c>
      <c r="L5268" s="245" t="s">
        <v>568</v>
      </c>
      <c r="M5268"/>
      <c r="N5268"/>
      <c r="O5268"/>
      <c r="P5268"/>
      <c r="Q5268"/>
      <c r="R5268"/>
      <c r="S5268"/>
      <c r="T5268"/>
      <c r="U5268"/>
      <c r="V5268"/>
      <c r="W5268"/>
      <c r="X5268"/>
      <c r="Y5268"/>
      <c r="Z5268"/>
      <c r="AA5268"/>
      <c r="AB5268"/>
      <c r="AC5268"/>
      <c r="AD5268"/>
      <c r="AE5268"/>
      <c r="AF5268"/>
      <c r="AG5268"/>
      <c r="AH5268"/>
      <c r="AI5268"/>
      <c r="AJ5268"/>
      <c r="AK5268"/>
      <c r="AL5268"/>
      <c r="AM5268"/>
      <c r="AN5268"/>
      <c r="AO5268"/>
      <c r="AP5268"/>
      <c r="AQ5268"/>
      <c r="AR5268"/>
      <c r="AS5268"/>
      <c r="AT5268"/>
      <c r="AU5268"/>
      <c r="AV5268"/>
      <c r="AW5268"/>
      <c r="AX5268"/>
      <c r="AY5268"/>
      <c r="AZ5268"/>
      <c r="BA5268"/>
      <c r="BB5268"/>
      <c r="BC5268"/>
      <c r="BD5268"/>
      <c r="BE5268"/>
      <c r="BF5268"/>
      <c r="BG5268"/>
      <c r="BH5268"/>
      <c r="BI5268"/>
      <c r="BJ5268"/>
      <c r="BK5268"/>
      <c r="BL5268"/>
      <c r="BM5268"/>
      <c r="BN5268"/>
      <c r="BO5268"/>
    </row>
    <row r="5269" spans="1:67" ht="15" x14ac:dyDescent="0.25">
      <c r="A5269" s="245" t="s">
        <v>2037</v>
      </c>
      <c r="B5269" s="245" t="s">
        <v>2036</v>
      </c>
      <c r="C5269" s="245" t="s">
        <v>2207</v>
      </c>
      <c r="D5269" s="245" t="s">
        <v>2206</v>
      </c>
      <c r="E5269" s="246" t="s">
        <v>44</v>
      </c>
      <c r="F5269" s="245" t="s">
        <v>44</v>
      </c>
      <c r="G5269" s="245" t="s">
        <v>20913</v>
      </c>
      <c r="H5269" s="245" t="s">
        <v>20914</v>
      </c>
      <c r="I5269" s="245" t="s">
        <v>24</v>
      </c>
      <c r="J5269" s="245" t="s">
        <v>59</v>
      </c>
      <c r="K5269" s="246" t="s">
        <v>25113</v>
      </c>
      <c r="L5269" s="245" t="s">
        <v>568</v>
      </c>
      <c r="M5269"/>
      <c r="N5269"/>
      <c r="O5269"/>
      <c r="P5269"/>
      <c r="Q5269"/>
      <c r="R5269"/>
      <c r="S5269"/>
      <c r="T5269"/>
      <c r="U5269"/>
      <c r="V5269"/>
      <c r="W5269"/>
      <c r="X5269"/>
      <c r="Y5269"/>
      <c r="Z5269"/>
      <c r="AA5269"/>
      <c r="AB5269"/>
      <c r="AC5269"/>
      <c r="AD5269"/>
      <c r="AE5269"/>
      <c r="AF5269"/>
      <c r="AG5269"/>
      <c r="AH5269"/>
      <c r="AI5269"/>
      <c r="AJ5269"/>
      <c r="AK5269"/>
      <c r="AL5269"/>
      <c r="AM5269"/>
      <c r="AN5269"/>
      <c r="AO5269"/>
      <c r="AP5269"/>
      <c r="AQ5269"/>
      <c r="AR5269"/>
      <c r="AS5269"/>
      <c r="AT5269"/>
      <c r="AU5269"/>
      <c r="AV5269"/>
      <c r="AW5269"/>
      <c r="AX5269"/>
      <c r="AY5269"/>
      <c r="AZ5269"/>
      <c r="BA5269"/>
      <c r="BB5269"/>
      <c r="BC5269"/>
      <c r="BD5269"/>
      <c r="BE5269"/>
      <c r="BF5269"/>
      <c r="BG5269"/>
      <c r="BH5269"/>
      <c r="BI5269"/>
      <c r="BJ5269"/>
      <c r="BK5269"/>
      <c r="BL5269"/>
      <c r="BM5269"/>
      <c r="BN5269"/>
      <c r="BO5269"/>
    </row>
    <row r="5270" spans="1:67" ht="15" x14ac:dyDescent="0.25">
      <c r="A5270" s="245" t="s">
        <v>2037</v>
      </c>
      <c r="B5270" s="245" t="s">
        <v>2036</v>
      </c>
      <c r="C5270" s="245" t="s">
        <v>2207</v>
      </c>
      <c r="D5270" s="245" t="s">
        <v>2206</v>
      </c>
      <c r="E5270" s="246" t="s">
        <v>44</v>
      </c>
      <c r="F5270" s="245" t="s">
        <v>44</v>
      </c>
      <c r="G5270" s="245" t="s">
        <v>20915</v>
      </c>
      <c r="H5270" s="245" t="s">
        <v>20916</v>
      </c>
      <c r="I5270" s="245" t="s">
        <v>24</v>
      </c>
      <c r="J5270" s="245" t="s">
        <v>59</v>
      </c>
      <c r="K5270" s="246" t="s">
        <v>15067</v>
      </c>
      <c r="L5270" s="245" t="s">
        <v>568</v>
      </c>
      <c r="M5270"/>
      <c r="N5270"/>
      <c r="O5270"/>
      <c r="P5270"/>
      <c r="Q5270"/>
      <c r="R5270"/>
      <c r="S5270"/>
      <c r="T5270"/>
      <c r="U5270"/>
      <c r="V5270"/>
      <c r="W5270"/>
      <c r="X5270"/>
      <c r="Y5270"/>
      <c r="Z5270"/>
      <c r="AA5270"/>
      <c r="AB5270"/>
      <c r="AC5270"/>
      <c r="AD5270"/>
      <c r="AE5270"/>
      <c r="AF5270"/>
      <c r="AG5270"/>
      <c r="AH5270"/>
      <c r="AI5270"/>
      <c r="AJ5270"/>
      <c r="AK5270"/>
      <c r="AL5270"/>
      <c r="AM5270"/>
      <c r="AN5270"/>
      <c r="AO5270"/>
      <c r="AP5270"/>
      <c r="AQ5270"/>
      <c r="AR5270"/>
      <c r="AS5270"/>
      <c r="AT5270"/>
      <c r="AU5270"/>
      <c r="AV5270"/>
      <c r="AW5270"/>
      <c r="AX5270"/>
      <c r="AY5270"/>
      <c r="AZ5270"/>
      <c r="BA5270"/>
      <c r="BB5270"/>
      <c r="BC5270"/>
      <c r="BD5270"/>
      <c r="BE5270"/>
      <c r="BF5270"/>
      <c r="BG5270"/>
      <c r="BH5270"/>
      <c r="BI5270"/>
      <c r="BJ5270"/>
      <c r="BK5270"/>
      <c r="BL5270"/>
      <c r="BM5270"/>
      <c r="BN5270"/>
      <c r="BO5270"/>
    </row>
    <row r="5271" spans="1:67" ht="15" x14ac:dyDescent="0.25">
      <c r="A5271" s="245" t="s">
        <v>2037</v>
      </c>
      <c r="B5271" s="245" t="s">
        <v>2036</v>
      </c>
      <c r="C5271" s="245" t="s">
        <v>2207</v>
      </c>
      <c r="D5271" s="245" t="s">
        <v>2206</v>
      </c>
      <c r="E5271" s="246" t="s">
        <v>44</v>
      </c>
      <c r="F5271" s="245" t="s">
        <v>44</v>
      </c>
      <c r="G5271" s="245" t="s">
        <v>20917</v>
      </c>
      <c r="H5271" s="245" t="s">
        <v>20918</v>
      </c>
      <c r="I5271" s="245" t="s">
        <v>24</v>
      </c>
      <c r="J5271" s="245" t="s">
        <v>59</v>
      </c>
      <c r="K5271" s="246" t="s">
        <v>25114</v>
      </c>
      <c r="L5271" s="245" t="s">
        <v>568</v>
      </c>
      <c r="M5271"/>
      <c r="N5271"/>
      <c r="O5271"/>
      <c r="P5271"/>
      <c r="Q5271"/>
      <c r="R5271"/>
      <c r="S5271"/>
      <c r="T5271"/>
      <c r="U5271"/>
      <c r="V5271"/>
      <c r="W5271"/>
      <c r="X5271"/>
      <c r="Y5271"/>
      <c r="Z5271"/>
      <c r="AA5271"/>
      <c r="AB5271"/>
      <c r="AC5271"/>
      <c r="AD5271"/>
      <c r="AE5271"/>
      <c r="AF5271"/>
      <c r="AG5271"/>
      <c r="AH5271"/>
      <c r="AI5271"/>
      <c r="AJ5271"/>
      <c r="AK5271"/>
      <c r="AL5271"/>
      <c r="AM5271"/>
      <c r="AN5271"/>
      <c r="AO5271"/>
      <c r="AP5271"/>
      <c r="AQ5271"/>
      <c r="AR5271"/>
      <c r="AS5271"/>
      <c r="AT5271"/>
      <c r="AU5271"/>
      <c r="AV5271"/>
      <c r="AW5271"/>
      <c r="AX5271"/>
      <c r="AY5271"/>
      <c r="AZ5271"/>
      <c r="BA5271"/>
      <c r="BB5271"/>
      <c r="BC5271"/>
      <c r="BD5271"/>
      <c r="BE5271"/>
      <c r="BF5271"/>
      <c r="BG5271"/>
      <c r="BH5271"/>
      <c r="BI5271"/>
      <c r="BJ5271"/>
      <c r="BK5271"/>
      <c r="BL5271"/>
      <c r="BM5271"/>
      <c r="BN5271"/>
      <c r="BO5271"/>
    </row>
    <row r="5272" spans="1:67" ht="15" x14ac:dyDescent="0.25">
      <c r="A5272" s="245" t="s">
        <v>2037</v>
      </c>
      <c r="B5272" s="245" t="s">
        <v>2036</v>
      </c>
      <c r="C5272" s="245" t="s">
        <v>2207</v>
      </c>
      <c r="D5272" s="245" t="s">
        <v>2206</v>
      </c>
      <c r="E5272" s="246" t="s">
        <v>44</v>
      </c>
      <c r="F5272" s="245" t="s">
        <v>44</v>
      </c>
      <c r="G5272" s="245" t="s">
        <v>20919</v>
      </c>
      <c r="H5272" s="245" t="s">
        <v>20920</v>
      </c>
      <c r="I5272" s="245" t="s">
        <v>24</v>
      </c>
      <c r="J5272" s="245" t="s">
        <v>59</v>
      </c>
      <c r="K5272" s="246" t="s">
        <v>25115</v>
      </c>
      <c r="L5272" s="245" t="s">
        <v>568</v>
      </c>
      <c r="M5272"/>
      <c r="N5272"/>
      <c r="O5272"/>
      <c r="P5272"/>
      <c r="Q5272"/>
      <c r="R5272"/>
      <c r="S5272"/>
      <c r="T5272"/>
      <c r="U5272"/>
      <c r="V5272"/>
      <c r="W5272"/>
      <c r="X5272"/>
      <c r="Y5272"/>
      <c r="Z5272"/>
      <c r="AA5272"/>
      <c r="AB5272"/>
      <c r="AC5272"/>
      <c r="AD5272"/>
      <c r="AE5272"/>
      <c r="AF5272"/>
      <c r="AG5272"/>
      <c r="AH5272"/>
      <c r="AI5272"/>
      <c r="AJ5272"/>
      <c r="AK5272"/>
      <c r="AL5272"/>
      <c r="AM5272"/>
      <c r="AN5272"/>
      <c r="AO5272"/>
      <c r="AP5272"/>
      <c r="AQ5272"/>
      <c r="AR5272"/>
      <c r="AS5272"/>
      <c r="AT5272"/>
      <c r="AU5272"/>
      <c r="AV5272"/>
      <c r="AW5272"/>
      <c r="AX5272"/>
      <c r="AY5272"/>
      <c r="AZ5272"/>
      <c r="BA5272"/>
      <c r="BB5272"/>
      <c r="BC5272"/>
      <c r="BD5272"/>
      <c r="BE5272"/>
      <c r="BF5272"/>
      <c r="BG5272"/>
      <c r="BH5272"/>
      <c r="BI5272"/>
      <c r="BJ5272"/>
      <c r="BK5272"/>
      <c r="BL5272"/>
      <c r="BM5272"/>
      <c r="BN5272"/>
      <c r="BO5272"/>
    </row>
    <row r="5273" spans="1:67" ht="15" x14ac:dyDescent="0.25">
      <c r="A5273" s="245" t="s">
        <v>2037</v>
      </c>
      <c r="B5273" s="245" t="s">
        <v>2036</v>
      </c>
      <c r="C5273" s="245" t="s">
        <v>2207</v>
      </c>
      <c r="D5273" s="245" t="s">
        <v>2206</v>
      </c>
      <c r="E5273" s="246" t="s">
        <v>44</v>
      </c>
      <c r="F5273" s="245" t="s">
        <v>44</v>
      </c>
      <c r="G5273" s="245" t="s">
        <v>20921</v>
      </c>
      <c r="H5273" s="245" t="s">
        <v>20922</v>
      </c>
      <c r="I5273" s="245" t="s">
        <v>24</v>
      </c>
      <c r="J5273" s="245" t="s">
        <v>59</v>
      </c>
      <c r="K5273" s="246" t="s">
        <v>20464</v>
      </c>
      <c r="L5273" s="245" t="s">
        <v>568</v>
      </c>
      <c r="M5273"/>
      <c r="N5273"/>
      <c r="O5273"/>
      <c r="P5273"/>
      <c r="Q5273"/>
      <c r="R5273"/>
      <c r="S5273"/>
      <c r="T5273"/>
      <c r="U5273"/>
      <c r="V5273"/>
      <c r="W5273"/>
      <c r="X5273"/>
      <c r="Y5273"/>
      <c r="Z5273"/>
      <c r="AA5273"/>
      <c r="AB5273"/>
      <c r="AC5273"/>
      <c r="AD5273"/>
      <c r="AE5273"/>
      <c r="AF5273"/>
      <c r="AG5273"/>
      <c r="AH5273"/>
      <c r="AI5273"/>
      <c r="AJ5273"/>
      <c r="AK5273"/>
      <c r="AL5273"/>
      <c r="AM5273"/>
      <c r="AN5273"/>
      <c r="AO5273"/>
      <c r="AP5273"/>
      <c r="AQ5273"/>
      <c r="AR5273"/>
      <c r="AS5273"/>
      <c r="AT5273"/>
      <c r="AU5273"/>
      <c r="AV5273"/>
      <c r="AW5273"/>
      <c r="AX5273"/>
      <c r="AY5273"/>
      <c r="AZ5273"/>
      <c r="BA5273"/>
      <c r="BB5273"/>
      <c r="BC5273"/>
      <c r="BD5273"/>
      <c r="BE5273"/>
      <c r="BF5273"/>
      <c r="BG5273"/>
      <c r="BH5273"/>
      <c r="BI5273"/>
      <c r="BJ5273"/>
      <c r="BK5273"/>
      <c r="BL5273"/>
      <c r="BM5273"/>
      <c r="BN5273"/>
      <c r="BO5273"/>
    </row>
    <row r="5274" spans="1:67" ht="15" x14ac:dyDescent="0.25">
      <c r="A5274" s="245" t="s">
        <v>2037</v>
      </c>
      <c r="B5274" s="245" t="s">
        <v>2036</v>
      </c>
      <c r="C5274" s="245" t="s">
        <v>2207</v>
      </c>
      <c r="D5274" s="245" t="s">
        <v>2206</v>
      </c>
      <c r="E5274" s="246" t="s">
        <v>44</v>
      </c>
      <c r="F5274" s="245" t="s">
        <v>44</v>
      </c>
      <c r="G5274" s="245" t="s">
        <v>20923</v>
      </c>
      <c r="H5274" s="245" t="s">
        <v>20924</v>
      </c>
      <c r="I5274" s="245" t="s">
        <v>24</v>
      </c>
      <c r="J5274" s="245" t="s">
        <v>59</v>
      </c>
      <c r="K5274" s="246" t="s">
        <v>10473</v>
      </c>
      <c r="L5274" s="245" t="s">
        <v>568</v>
      </c>
      <c r="M5274"/>
      <c r="N5274"/>
      <c r="O5274"/>
      <c r="P5274"/>
      <c r="Q5274"/>
      <c r="R5274"/>
      <c r="S5274"/>
      <c r="T5274"/>
      <c r="U5274"/>
      <c r="V5274"/>
      <c r="W5274"/>
      <c r="X5274"/>
      <c r="Y5274"/>
      <c r="Z5274"/>
      <c r="AA5274"/>
      <c r="AB5274"/>
      <c r="AC5274"/>
      <c r="AD5274"/>
      <c r="AE5274"/>
      <c r="AF5274"/>
      <c r="AG5274"/>
      <c r="AH5274"/>
      <c r="AI5274"/>
      <c r="AJ5274"/>
      <c r="AK5274"/>
      <c r="AL5274"/>
      <c r="AM5274"/>
      <c r="AN5274"/>
      <c r="AO5274"/>
      <c r="AP5274"/>
      <c r="AQ5274"/>
      <c r="AR5274"/>
      <c r="AS5274"/>
      <c r="AT5274"/>
      <c r="AU5274"/>
      <c r="AV5274"/>
      <c r="AW5274"/>
      <c r="AX5274"/>
      <c r="AY5274"/>
      <c r="AZ5274"/>
      <c r="BA5274"/>
      <c r="BB5274"/>
      <c r="BC5274"/>
      <c r="BD5274"/>
      <c r="BE5274"/>
      <c r="BF5274"/>
      <c r="BG5274"/>
      <c r="BH5274"/>
      <c r="BI5274"/>
      <c r="BJ5274"/>
      <c r="BK5274"/>
      <c r="BL5274"/>
      <c r="BM5274"/>
      <c r="BN5274"/>
      <c r="BO5274"/>
    </row>
    <row r="5275" spans="1:67" ht="15" x14ac:dyDescent="0.25">
      <c r="A5275" s="245" t="s">
        <v>2037</v>
      </c>
      <c r="B5275" s="245" t="s">
        <v>2036</v>
      </c>
      <c r="C5275" s="245" t="s">
        <v>2207</v>
      </c>
      <c r="D5275" s="245" t="s">
        <v>2206</v>
      </c>
      <c r="E5275" s="246" t="s">
        <v>44</v>
      </c>
      <c r="F5275" s="245" t="s">
        <v>44</v>
      </c>
      <c r="G5275" s="245" t="s">
        <v>20925</v>
      </c>
      <c r="H5275" s="245" t="s">
        <v>20926</v>
      </c>
      <c r="I5275" s="245" t="s">
        <v>24</v>
      </c>
      <c r="J5275" s="245" t="s">
        <v>59</v>
      </c>
      <c r="K5275" s="246" t="s">
        <v>19970</v>
      </c>
      <c r="L5275" s="245" t="s">
        <v>568</v>
      </c>
      <c r="M5275"/>
      <c r="N5275"/>
      <c r="O5275"/>
      <c r="P5275"/>
      <c r="Q5275"/>
      <c r="R5275"/>
      <c r="S5275"/>
      <c r="T5275"/>
      <c r="U5275"/>
      <c r="V5275"/>
      <c r="W5275"/>
      <c r="X5275"/>
      <c r="Y5275"/>
      <c r="Z5275"/>
      <c r="AA5275"/>
      <c r="AB5275"/>
      <c r="AC5275"/>
      <c r="AD5275"/>
      <c r="AE5275"/>
      <c r="AF5275"/>
      <c r="AG5275"/>
      <c r="AH5275"/>
      <c r="AI5275"/>
      <c r="AJ5275"/>
      <c r="AK5275"/>
      <c r="AL5275"/>
      <c r="AM5275"/>
      <c r="AN5275"/>
      <c r="AO5275"/>
      <c r="AP5275"/>
      <c r="AQ5275"/>
      <c r="AR5275"/>
      <c r="AS5275"/>
      <c r="AT5275"/>
      <c r="AU5275"/>
      <c r="AV5275"/>
      <c r="AW5275"/>
      <c r="AX5275"/>
      <c r="AY5275"/>
      <c r="AZ5275"/>
      <c r="BA5275"/>
      <c r="BB5275"/>
      <c r="BC5275"/>
      <c r="BD5275"/>
      <c r="BE5275"/>
      <c r="BF5275"/>
      <c r="BG5275"/>
      <c r="BH5275"/>
      <c r="BI5275"/>
      <c r="BJ5275"/>
      <c r="BK5275"/>
      <c r="BL5275"/>
      <c r="BM5275"/>
      <c r="BN5275"/>
      <c r="BO5275"/>
    </row>
    <row r="5276" spans="1:67" ht="15" x14ac:dyDescent="0.25">
      <c r="A5276" s="245" t="s">
        <v>2037</v>
      </c>
      <c r="B5276" s="245" t="s">
        <v>2036</v>
      </c>
      <c r="C5276" s="245" t="s">
        <v>2207</v>
      </c>
      <c r="D5276" s="245" t="s">
        <v>2206</v>
      </c>
      <c r="E5276" s="246" t="s">
        <v>44</v>
      </c>
      <c r="F5276" s="245" t="s">
        <v>44</v>
      </c>
      <c r="G5276" s="245" t="s">
        <v>20928</v>
      </c>
      <c r="H5276" s="245" t="s">
        <v>20929</v>
      </c>
      <c r="I5276" s="245" t="s">
        <v>24</v>
      </c>
      <c r="J5276" s="245" t="s">
        <v>59</v>
      </c>
      <c r="K5276" s="246" t="s">
        <v>25116</v>
      </c>
      <c r="L5276" s="245" t="s">
        <v>568</v>
      </c>
      <c r="M5276"/>
      <c r="N5276"/>
      <c r="O5276"/>
      <c r="P5276"/>
      <c r="Q5276"/>
      <c r="R5276"/>
      <c r="S5276"/>
      <c r="T5276"/>
      <c r="U5276"/>
      <c r="V5276"/>
      <c r="W5276"/>
      <c r="X5276"/>
      <c r="Y5276"/>
      <c r="Z5276"/>
      <c r="AA5276"/>
      <c r="AB5276"/>
      <c r="AC5276"/>
      <c r="AD5276"/>
      <c r="AE5276"/>
      <c r="AF5276"/>
      <c r="AG5276"/>
      <c r="AH5276"/>
      <c r="AI5276"/>
      <c r="AJ5276"/>
      <c r="AK5276"/>
      <c r="AL5276"/>
      <c r="AM5276"/>
      <c r="AN5276"/>
      <c r="AO5276"/>
      <c r="AP5276"/>
      <c r="AQ5276"/>
      <c r="AR5276"/>
      <c r="AS5276"/>
      <c r="AT5276"/>
      <c r="AU5276"/>
      <c r="AV5276"/>
      <c r="AW5276"/>
      <c r="AX5276"/>
      <c r="AY5276"/>
      <c r="AZ5276"/>
      <c r="BA5276"/>
      <c r="BB5276"/>
      <c r="BC5276"/>
      <c r="BD5276"/>
      <c r="BE5276"/>
      <c r="BF5276"/>
      <c r="BG5276"/>
      <c r="BH5276"/>
      <c r="BI5276"/>
      <c r="BJ5276"/>
      <c r="BK5276"/>
      <c r="BL5276"/>
      <c r="BM5276"/>
      <c r="BN5276"/>
      <c r="BO5276"/>
    </row>
    <row r="5277" spans="1:67" ht="15" x14ac:dyDescent="0.25">
      <c r="A5277" s="245" t="s">
        <v>2037</v>
      </c>
      <c r="B5277" s="245" t="s">
        <v>2036</v>
      </c>
      <c r="C5277" s="245" t="s">
        <v>2207</v>
      </c>
      <c r="D5277" s="245" t="s">
        <v>2206</v>
      </c>
      <c r="E5277" s="246" t="s">
        <v>44</v>
      </c>
      <c r="F5277" s="245" t="s">
        <v>44</v>
      </c>
      <c r="G5277" s="245" t="s">
        <v>20930</v>
      </c>
      <c r="H5277" s="245" t="s">
        <v>20931</v>
      </c>
      <c r="I5277" s="245" t="s">
        <v>24</v>
      </c>
      <c r="J5277" s="245" t="s">
        <v>59</v>
      </c>
      <c r="K5277" s="246" t="s">
        <v>18694</v>
      </c>
      <c r="L5277" s="245" t="s">
        <v>568</v>
      </c>
      <c r="M5277"/>
      <c r="N5277"/>
      <c r="O5277"/>
      <c r="P5277"/>
      <c r="Q5277"/>
      <c r="R5277"/>
      <c r="S5277"/>
      <c r="T5277"/>
      <c r="U5277"/>
      <c r="V5277"/>
      <c r="W5277"/>
      <c r="X5277"/>
      <c r="Y5277"/>
      <c r="Z5277"/>
      <c r="AA5277"/>
      <c r="AB5277"/>
      <c r="AC5277"/>
      <c r="AD5277"/>
      <c r="AE5277"/>
      <c r="AF5277"/>
      <c r="AG5277"/>
      <c r="AH5277"/>
      <c r="AI5277"/>
      <c r="AJ5277"/>
      <c r="AK5277"/>
      <c r="AL5277"/>
      <c r="AM5277"/>
      <c r="AN5277"/>
      <c r="AO5277"/>
      <c r="AP5277"/>
      <c r="AQ5277"/>
      <c r="AR5277"/>
      <c r="AS5277"/>
      <c r="AT5277"/>
      <c r="AU5277"/>
      <c r="AV5277"/>
      <c r="AW5277"/>
      <c r="AX5277"/>
      <c r="AY5277"/>
      <c r="AZ5277"/>
      <c r="BA5277"/>
      <c r="BB5277"/>
      <c r="BC5277"/>
      <c r="BD5277"/>
      <c r="BE5277"/>
      <c r="BF5277"/>
      <c r="BG5277"/>
      <c r="BH5277"/>
      <c r="BI5277"/>
      <c r="BJ5277"/>
      <c r="BK5277"/>
      <c r="BL5277"/>
      <c r="BM5277"/>
      <c r="BN5277"/>
      <c r="BO5277"/>
    </row>
    <row r="5278" spans="1:67" ht="15" x14ac:dyDescent="0.25">
      <c r="A5278" s="245" t="s">
        <v>2037</v>
      </c>
      <c r="B5278" s="245" t="s">
        <v>2036</v>
      </c>
      <c r="C5278" s="245" t="s">
        <v>2207</v>
      </c>
      <c r="D5278" s="245" t="s">
        <v>2206</v>
      </c>
      <c r="E5278" s="246" t="s">
        <v>44</v>
      </c>
      <c r="F5278" s="245" t="s">
        <v>44</v>
      </c>
      <c r="G5278" s="245" t="s">
        <v>20932</v>
      </c>
      <c r="H5278" s="245" t="s">
        <v>20933</v>
      </c>
      <c r="I5278" s="245" t="s">
        <v>24</v>
      </c>
      <c r="J5278" s="245" t="s">
        <v>59</v>
      </c>
      <c r="K5278" s="246" t="s">
        <v>11855</v>
      </c>
      <c r="L5278" s="245" t="s">
        <v>568</v>
      </c>
      <c r="M5278"/>
      <c r="N5278"/>
      <c r="O5278"/>
      <c r="P5278"/>
      <c r="Q5278"/>
      <c r="R5278"/>
      <c r="S5278"/>
      <c r="T5278"/>
      <c r="U5278"/>
      <c r="V5278"/>
      <c r="W5278"/>
      <c r="X5278"/>
      <c r="Y5278"/>
      <c r="Z5278"/>
      <c r="AA5278"/>
      <c r="AB5278"/>
      <c r="AC5278"/>
      <c r="AD5278"/>
      <c r="AE5278"/>
      <c r="AF5278"/>
      <c r="AG5278"/>
      <c r="AH5278"/>
      <c r="AI5278"/>
      <c r="AJ5278"/>
      <c r="AK5278"/>
      <c r="AL5278"/>
      <c r="AM5278"/>
      <c r="AN5278"/>
      <c r="AO5278"/>
      <c r="AP5278"/>
      <c r="AQ5278"/>
      <c r="AR5278"/>
      <c r="AS5278"/>
      <c r="AT5278"/>
      <c r="AU5278"/>
      <c r="AV5278"/>
      <c r="AW5278"/>
      <c r="AX5278"/>
      <c r="AY5278"/>
      <c r="AZ5278"/>
      <c r="BA5278"/>
      <c r="BB5278"/>
      <c r="BC5278"/>
      <c r="BD5278"/>
      <c r="BE5278"/>
      <c r="BF5278"/>
      <c r="BG5278"/>
      <c r="BH5278"/>
      <c r="BI5278"/>
      <c r="BJ5278"/>
      <c r="BK5278"/>
      <c r="BL5278"/>
      <c r="BM5278"/>
      <c r="BN5278"/>
      <c r="BO5278"/>
    </row>
    <row r="5279" spans="1:67" ht="15" x14ac:dyDescent="0.25">
      <c r="A5279" s="245" t="s">
        <v>2037</v>
      </c>
      <c r="B5279" s="245" t="s">
        <v>2036</v>
      </c>
      <c r="C5279" s="245" t="s">
        <v>2207</v>
      </c>
      <c r="D5279" s="245" t="s">
        <v>2206</v>
      </c>
      <c r="E5279" s="246" t="s">
        <v>44</v>
      </c>
      <c r="F5279" s="245" t="s">
        <v>44</v>
      </c>
      <c r="G5279" s="245" t="s">
        <v>20934</v>
      </c>
      <c r="H5279" s="245" t="s">
        <v>20935</v>
      </c>
      <c r="I5279" s="245" t="s">
        <v>24</v>
      </c>
      <c r="J5279" s="245" t="s">
        <v>59</v>
      </c>
      <c r="K5279" s="246" t="s">
        <v>15009</v>
      </c>
      <c r="L5279" s="245" t="s">
        <v>568</v>
      </c>
      <c r="M5279"/>
      <c r="N5279"/>
      <c r="O5279"/>
      <c r="P5279"/>
      <c r="Q5279"/>
      <c r="R5279"/>
      <c r="S5279"/>
      <c r="T5279"/>
      <c r="U5279"/>
      <c r="V5279"/>
      <c r="W5279"/>
      <c r="X5279"/>
      <c r="Y5279"/>
      <c r="Z5279"/>
      <c r="AA5279"/>
      <c r="AB5279"/>
      <c r="AC5279"/>
      <c r="AD5279"/>
      <c r="AE5279"/>
      <c r="AF5279"/>
      <c r="AG5279"/>
      <c r="AH5279"/>
      <c r="AI5279"/>
      <c r="AJ5279"/>
      <c r="AK5279"/>
      <c r="AL5279"/>
      <c r="AM5279"/>
      <c r="AN5279"/>
      <c r="AO5279"/>
      <c r="AP5279"/>
      <c r="AQ5279"/>
      <c r="AR5279"/>
      <c r="AS5279"/>
      <c r="AT5279"/>
      <c r="AU5279"/>
      <c r="AV5279"/>
      <c r="AW5279"/>
      <c r="AX5279"/>
      <c r="AY5279"/>
      <c r="AZ5279"/>
      <c r="BA5279"/>
      <c r="BB5279"/>
      <c r="BC5279"/>
      <c r="BD5279"/>
      <c r="BE5279"/>
      <c r="BF5279"/>
      <c r="BG5279"/>
      <c r="BH5279"/>
      <c r="BI5279"/>
      <c r="BJ5279"/>
      <c r="BK5279"/>
      <c r="BL5279"/>
      <c r="BM5279"/>
      <c r="BN5279"/>
      <c r="BO5279"/>
    </row>
    <row r="5280" spans="1:67" ht="15" x14ac:dyDescent="0.25">
      <c r="A5280" s="245" t="s">
        <v>2037</v>
      </c>
      <c r="B5280" s="245" t="s">
        <v>2036</v>
      </c>
      <c r="C5280" s="245" t="s">
        <v>2207</v>
      </c>
      <c r="D5280" s="245" t="s">
        <v>2206</v>
      </c>
      <c r="E5280" s="246" t="s">
        <v>44</v>
      </c>
      <c r="F5280" s="245" t="s">
        <v>44</v>
      </c>
      <c r="G5280" s="245" t="s">
        <v>20936</v>
      </c>
      <c r="H5280" s="245" t="s">
        <v>20937</v>
      </c>
      <c r="I5280" s="245" t="s">
        <v>24</v>
      </c>
      <c r="J5280" s="245" t="s">
        <v>59</v>
      </c>
      <c r="K5280" s="246" t="s">
        <v>10279</v>
      </c>
      <c r="L5280" s="245" t="s">
        <v>568</v>
      </c>
      <c r="M5280"/>
      <c r="N5280"/>
      <c r="O5280"/>
      <c r="P5280"/>
      <c r="Q5280"/>
      <c r="R5280"/>
      <c r="S5280"/>
      <c r="T5280"/>
      <c r="U5280"/>
      <c r="V5280"/>
      <c r="W5280"/>
      <c r="X5280"/>
      <c r="Y5280"/>
      <c r="Z5280"/>
      <c r="AA5280"/>
      <c r="AB5280"/>
      <c r="AC5280"/>
      <c r="AD5280"/>
      <c r="AE5280"/>
      <c r="AF5280"/>
      <c r="AG5280"/>
      <c r="AH5280"/>
      <c r="AI5280"/>
      <c r="AJ5280"/>
      <c r="AK5280"/>
      <c r="AL5280"/>
      <c r="AM5280"/>
      <c r="AN5280"/>
      <c r="AO5280"/>
      <c r="AP5280"/>
      <c r="AQ5280"/>
      <c r="AR5280"/>
      <c r="AS5280"/>
      <c r="AT5280"/>
      <c r="AU5280"/>
      <c r="AV5280"/>
      <c r="AW5280"/>
      <c r="AX5280"/>
      <c r="AY5280"/>
      <c r="AZ5280"/>
      <c r="BA5280"/>
      <c r="BB5280"/>
      <c r="BC5280"/>
      <c r="BD5280"/>
      <c r="BE5280"/>
      <c r="BF5280"/>
      <c r="BG5280"/>
      <c r="BH5280"/>
      <c r="BI5280"/>
      <c r="BJ5280"/>
      <c r="BK5280"/>
      <c r="BL5280"/>
      <c r="BM5280"/>
      <c r="BN5280"/>
      <c r="BO5280"/>
    </row>
    <row r="5281" spans="1:67" ht="15" x14ac:dyDescent="0.25">
      <c r="A5281" s="245" t="s">
        <v>2037</v>
      </c>
      <c r="B5281" s="245" t="s">
        <v>2036</v>
      </c>
      <c r="C5281" s="245" t="s">
        <v>2207</v>
      </c>
      <c r="D5281" s="245" t="s">
        <v>2206</v>
      </c>
      <c r="E5281" s="246" t="s">
        <v>44</v>
      </c>
      <c r="F5281" s="245" t="s">
        <v>44</v>
      </c>
      <c r="G5281" s="245" t="s">
        <v>20938</v>
      </c>
      <c r="H5281" s="245" t="s">
        <v>20939</v>
      </c>
      <c r="I5281" s="245" t="s">
        <v>24</v>
      </c>
      <c r="J5281" s="245" t="s">
        <v>59</v>
      </c>
      <c r="K5281" s="246" t="s">
        <v>8327</v>
      </c>
      <c r="L5281" s="245" t="s">
        <v>568</v>
      </c>
      <c r="M5281"/>
      <c r="N5281"/>
      <c r="O5281"/>
      <c r="P5281"/>
      <c r="Q5281"/>
      <c r="R5281"/>
      <c r="S5281"/>
      <c r="T5281"/>
      <c r="U5281"/>
      <c r="V5281"/>
      <c r="W5281"/>
      <c r="X5281"/>
      <c r="Y5281"/>
      <c r="Z5281"/>
      <c r="AA5281"/>
      <c r="AB5281"/>
      <c r="AC5281"/>
      <c r="AD5281"/>
      <c r="AE5281"/>
      <c r="AF5281"/>
      <c r="AG5281"/>
      <c r="AH5281"/>
      <c r="AI5281"/>
      <c r="AJ5281"/>
      <c r="AK5281"/>
      <c r="AL5281"/>
      <c r="AM5281"/>
      <c r="AN5281"/>
      <c r="AO5281"/>
      <c r="AP5281"/>
      <c r="AQ5281"/>
      <c r="AR5281"/>
      <c r="AS5281"/>
      <c r="AT5281"/>
      <c r="AU5281"/>
      <c r="AV5281"/>
      <c r="AW5281"/>
      <c r="AX5281"/>
      <c r="AY5281"/>
      <c r="AZ5281"/>
      <c r="BA5281"/>
      <c r="BB5281"/>
      <c r="BC5281"/>
      <c r="BD5281"/>
      <c r="BE5281"/>
      <c r="BF5281"/>
      <c r="BG5281"/>
      <c r="BH5281"/>
      <c r="BI5281"/>
      <c r="BJ5281"/>
      <c r="BK5281"/>
      <c r="BL5281"/>
      <c r="BM5281"/>
      <c r="BN5281"/>
      <c r="BO5281"/>
    </row>
    <row r="5282" spans="1:67" ht="15" x14ac:dyDescent="0.25">
      <c r="A5282" s="245" t="s">
        <v>2037</v>
      </c>
      <c r="B5282" s="245" t="s">
        <v>2036</v>
      </c>
      <c r="C5282" s="245" t="s">
        <v>2207</v>
      </c>
      <c r="D5282" s="245" t="s">
        <v>2206</v>
      </c>
      <c r="E5282" s="246" t="s">
        <v>44</v>
      </c>
      <c r="F5282" s="245" t="s">
        <v>44</v>
      </c>
      <c r="G5282" s="245" t="s">
        <v>20940</v>
      </c>
      <c r="H5282" s="245" t="s">
        <v>20941</v>
      </c>
      <c r="I5282" s="245" t="s">
        <v>24</v>
      </c>
      <c r="J5282" s="245" t="s">
        <v>59</v>
      </c>
      <c r="K5282" s="246" t="s">
        <v>22959</v>
      </c>
      <c r="L5282" s="245" t="s">
        <v>568</v>
      </c>
      <c r="M5282"/>
      <c r="N5282"/>
      <c r="O5282"/>
      <c r="P5282"/>
      <c r="Q5282"/>
      <c r="R5282"/>
      <c r="S5282"/>
      <c r="T5282"/>
      <c r="U5282"/>
      <c r="V5282"/>
      <c r="W5282"/>
      <c r="X5282"/>
      <c r="Y5282"/>
      <c r="Z5282"/>
      <c r="AA5282"/>
      <c r="AB5282"/>
      <c r="AC5282"/>
      <c r="AD5282"/>
      <c r="AE5282"/>
      <c r="AF5282"/>
      <c r="AG5282"/>
      <c r="AH5282"/>
      <c r="AI5282"/>
      <c r="AJ5282"/>
      <c r="AK5282"/>
      <c r="AL5282"/>
      <c r="AM5282"/>
      <c r="AN5282"/>
      <c r="AO5282"/>
      <c r="AP5282"/>
      <c r="AQ5282"/>
      <c r="AR5282"/>
      <c r="AS5282"/>
      <c r="AT5282"/>
      <c r="AU5282"/>
      <c r="AV5282"/>
      <c r="AW5282"/>
      <c r="AX5282"/>
      <c r="AY5282"/>
      <c r="AZ5282"/>
      <c r="BA5282"/>
      <c r="BB5282"/>
      <c r="BC5282"/>
      <c r="BD5282"/>
      <c r="BE5282"/>
      <c r="BF5282"/>
      <c r="BG5282"/>
      <c r="BH5282"/>
      <c r="BI5282"/>
      <c r="BJ5282"/>
      <c r="BK5282"/>
      <c r="BL5282"/>
      <c r="BM5282"/>
      <c r="BN5282"/>
      <c r="BO5282"/>
    </row>
    <row r="5283" spans="1:67" ht="15" x14ac:dyDescent="0.25">
      <c r="A5283" s="245" t="s">
        <v>2037</v>
      </c>
      <c r="B5283" s="245" t="s">
        <v>2036</v>
      </c>
      <c r="C5283" s="245" t="s">
        <v>2207</v>
      </c>
      <c r="D5283" s="245" t="s">
        <v>2206</v>
      </c>
      <c r="E5283" s="246" t="s">
        <v>44</v>
      </c>
      <c r="F5283" s="245" t="s">
        <v>44</v>
      </c>
      <c r="G5283" s="245" t="s">
        <v>20942</v>
      </c>
      <c r="H5283" s="245" t="s">
        <v>20943</v>
      </c>
      <c r="I5283" s="245" t="s">
        <v>24</v>
      </c>
      <c r="J5283" s="245" t="s">
        <v>59</v>
      </c>
      <c r="K5283" s="246" t="s">
        <v>9024</v>
      </c>
      <c r="L5283" s="245" t="s">
        <v>568</v>
      </c>
      <c r="M5283"/>
      <c r="N5283"/>
      <c r="O5283"/>
      <c r="P5283"/>
      <c r="Q5283"/>
      <c r="R5283"/>
      <c r="S5283"/>
      <c r="T5283"/>
      <c r="U5283"/>
      <c r="V5283"/>
      <c r="W5283"/>
      <c r="X5283"/>
      <c r="Y5283"/>
      <c r="Z5283"/>
      <c r="AA5283"/>
      <c r="AB5283"/>
      <c r="AC5283"/>
      <c r="AD5283"/>
      <c r="AE5283"/>
      <c r="AF5283"/>
      <c r="AG5283"/>
      <c r="AH5283"/>
      <c r="AI5283"/>
      <c r="AJ5283"/>
      <c r="AK5283"/>
      <c r="AL5283"/>
      <c r="AM5283"/>
      <c r="AN5283"/>
      <c r="AO5283"/>
      <c r="AP5283"/>
      <c r="AQ5283"/>
      <c r="AR5283"/>
      <c r="AS5283"/>
      <c r="AT5283"/>
      <c r="AU5283"/>
      <c r="AV5283"/>
      <c r="AW5283"/>
      <c r="AX5283"/>
      <c r="AY5283"/>
      <c r="AZ5283"/>
      <c r="BA5283"/>
      <c r="BB5283"/>
      <c r="BC5283"/>
      <c r="BD5283"/>
      <c r="BE5283"/>
      <c r="BF5283"/>
      <c r="BG5283"/>
      <c r="BH5283"/>
      <c r="BI5283"/>
      <c r="BJ5283"/>
      <c r="BK5283"/>
      <c r="BL5283"/>
      <c r="BM5283"/>
      <c r="BN5283"/>
      <c r="BO5283"/>
    </row>
    <row r="5284" spans="1:67" ht="15" x14ac:dyDescent="0.25">
      <c r="A5284" s="245" t="s">
        <v>2037</v>
      </c>
      <c r="B5284" s="245" t="s">
        <v>2036</v>
      </c>
      <c r="C5284" s="245" t="s">
        <v>2207</v>
      </c>
      <c r="D5284" s="245" t="s">
        <v>2206</v>
      </c>
      <c r="E5284" s="246" t="s">
        <v>44</v>
      </c>
      <c r="F5284" s="245" t="s">
        <v>44</v>
      </c>
      <c r="G5284" s="245" t="s">
        <v>20944</v>
      </c>
      <c r="H5284" s="245" t="s">
        <v>20945</v>
      </c>
      <c r="I5284" s="245" t="s">
        <v>24</v>
      </c>
      <c r="J5284" s="245" t="s">
        <v>59</v>
      </c>
      <c r="K5284" s="246" t="s">
        <v>15417</v>
      </c>
      <c r="L5284" s="245" t="s">
        <v>568</v>
      </c>
      <c r="M5284"/>
      <c r="N5284"/>
      <c r="O5284"/>
      <c r="P5284"/>
      <c r="Q5284"/>
      <c r="R5284"/>
      <c r="S5284"/>
      <c r="T5284"/>
      <c r="U5284"/>
      <c r="V5284"/>
      <c r="W5284"/>
      <c r="X5284"/>
      <c r="Y5284"/>
      <c r="Z5284"/>
      <c r="AA5284"/>
      <c r="AB5284"/>
      <c r="AC5284"/>
      <c r="AD5284"/>
      <c r="AE5284"/>
      <c r="AF5284"/>
      <c r="AG5284"/>
      <c r="AH5284"/>
      <c r="AI5284"/>
      <c r="AJ5284"/>
      <c r="AK5284"/>
      <c r="AL5284"/>
      <c r="AM5284"/>
      <c r="AN5284"/>
      <c r="AO5284"/>
      <c r="AP5284"/>
      <c r="AQ5284"/>
      <c r="AR5284"/>
      <c r="AS5284"/>
      <c r="AT5284"/>
      <c r="AU5284"/>
      <c r="AV5284"/>
      <c r="AW5284"/>
      <c r="AX5284"/>
      <c r="AY5284"/>
      <c r="AZ5284"/>
      <c r="BA5284"/>
      <c r="BB5284"/>
      <c r="BC5284"/>
      <c r="BD5284"/>
      <c r="BE5284"/>
      <c r="BF5284"/>
      <c r="BG5284"/>
      <c r="BH5284"/>
      <c r="BI5284"/>
      <c r="BJ5284"/>
      <c r="BK5284"/>
      <c r="BL5284"/>
      <c r="BM5284"/>
      <c r="BN5284"/>
      <c r="BO5284"/>
    </row>
    <row r="5285" spans="1:67" ht="15" x14ac:dyDescent="0.25">
      <c r="A5285" s="245" t="s">
        <v>2037</v>
      </c>
      <c r="B5285" s="245" t="s">
        <v>2036</v>
      </c>
      <c r="C5285" s="245" t="s">
        <v>2174</v>
      </c>
      <c r="D5285" s="245" t="s">
        <v>2173</v>
      </c>
      <c r="E5285" s="246" t="s">
        <v>44</v>
      </c>
      <c r="F5285" s="245" t="s">
        <v>44</v>
      </c>
      <c r="G5285" s="245" t="s">
        <v>2204</v>
      </c>
      <c r="H5285" s="245" t="s">
        <v>8498</v>
      </c>
      <c r="I5285" s="245" t="s">
        <v>24</v>
      </c>
      <c r="J5285" s="245" t="s">
        <v>59</v>
      </c>
      <c r="K5285" s="246" t="s">
        <v>25117</v>
      </c>
      <c r="L5285" s="245" t="s">
        <v>568</v>
      </c>
      <c r="M5285"/>
      <c r="N5285"/>
      <c r="O5285"/>
      <c r="P5285"/>
      <c r="Q5285"/>
      <c r="R5285"/>
      <c r="S5285"/>
      <c r="T5285"/>
      <c r="U5285"/>
      <c r="V5285"/>
      <c r="W5285"/>
      <c r="X5285"/>
      <c r="Y5285"/>
      <c r="Z5285"/>
      <c r="AA5285"/>
      <c r="AB5285"/>
      <c r="AC5285"/>
      <c r="AD5285"/>
      <c r="AE5285"/>
      <c r="AF5285"/>
      <c r="AG5285"/>
      <c r="AH5285"/>
      <c r="AI5285"/>
      <c r="AJ5285"/>
      <c r="AK5285"/>
      <c r="AL5285"/>
      <c r="AM5285"/>
      <c r="AN5285"/>
      <c r="AO5285"/>
      <c r="AP5285"/>
      <c r="AQ5285"/>
      <c r="AR5285"/>
      <c r="AS5285"/>
      <c r="AT5285"/>
      <c r="AU5285"/>
      <c r="AV5285"/>
      <c r="AW5285"/>
      <c r="AX5285"/>
      <c r="AY5285"/>
      <c r="AZ5285"/>
      <c r="BA5285"/>
      <c r="BB5285"/>
      <c r="BC5285"/>
      <c r="BD5285"/>
      <c r="BE5285"/>
      <c r="BF5285"/>
      <c r="BG5285"/>
      <c r="BH5285"/>
      <c r="BI5285"/>
      <c r="BJ5285"/>
      <c r="BK5285"/>
      <c r="BL5285"/>
      <c r="BM5285"/>
      <c r="BN5285"/>
      <c r="BO5285"/>
    </row>
    <row r="5286" spans="1:67" ht="15" x14ac:dyDescent="0.25">
      <c r="A5286" s="245" t="s">
        <v>2037</v>
      </c>
      <c r="B5286" s="245" t="s">
        <v>2036</v>
      </c>
      <c r="C5286" s="245" t="s">
        <v>2174</v>
      </c>
      <c r="D5286" s="245" t="s">
        <v>2173</v>
      </c>
      <c r="E5286" s="246" t="s">
        <v>44</v>
      </c>
      <c r="F5286" s="245" t="s">
        <v>44</v>
      </c>
      <c r="G5286" s="245" t="s">
        <v>2203</v>
      </c>
      <c r="H5286" s="245" t="s">
        <v>8497</v>
      </c>
      <c r="I5286" s="245" t="s">
        <v>24</v>
      </c>
      <c r="J5286" s="245" t="s">
        <v>59</v>
      </c>
      <c r="K5286" s="246" t="s">
        <v>25118</v>
      </c>
      <c r="L5286" s="245" t="s">
        <v>568</v>
      </c>
      <c r="M5286"/>
      <c r="N5286"/>
      <c r="O5286"/>
      <c r="P5286"/>
      <c r="Q5286"/>
      <c r="R5286"/>
      <c r="S5286"/>
      <c r="T5286"/>
      <c r="U5286"/>
      <c r="V5286"/>
      <c r="W5286"/>
      <c r="X5286"/>
      <c r="Y5286"/>
      <c r="Z5286"/>
      <c r="AA5286"/>
      <c r="AB5286"/>
      <c r="AC5286"/>
      <c r="AD5286"/>
      <c r="AE5286"/>
      <c r="AF5286"/>
      <c r="AG5286"/>
      <c r="AH5286"/>
      <c r="AI5286"/>
      <c r="AJ5286"/>
      <c r="AK5286"/>
      <c r="AL5286"/>
      <c r="AM5286"/>
      <c r="AN5286"/>
      <c r="AO5286"/>
      <c r="AP5286"/>
      <c r="AQ5286"/>
      <c r="AR5286"/>
      <c r="AS5286"/>
      <c r="AT5286"/>
      <c r="AU5286"/>
      <c r="AV5286"/>
      <c r="AW5286"/>
      <c r="AX5286"/>
      <c r="AY5286"/>
      <c r="AZ5286"/>
      <c r="BA5286"/>
      <c r="BB5286"/>
      <c r="BC5286"/>
      <c r="BD5286"/>
      <c r="BE5286"/>
      <c r="BF5286"/>
      <c r="BG5286"/>
      <c r="BH5286"/>
      <c r="BI5286"/>
      <c r="BJ5286"/>
      <c r="BK5286"/>
      <c r="BL5286"/>
      <c r="BM5286"/>
      <c r="BN5286"/>
      <c r="BO5286"/>
    </row>
    <row r="5287" spans="1:67" ht="15" x14ac:dyDescent="0.25">
      <c r="A5287" s="245" t="s">
        <v>2037</v>
      </c>
      <c r="B5287" s="245" t="s">
        <v>2036</v>
      </c>
      <c r="C5287" s="245" t="s">
        <v>2174</v>
      </c>
      <c r="D5287" s="245" t="s">
        <v>2173</v>
      </c>
      <c r="E5287" s="246" t="s">
        <v>44</v>
      </c>
      <c r="F5287" s="245" t="s">
        <v>44</v>
      </c>
      <c r="G5287" s="245" t="s">
        <v>13302</v>
      </c>
      <c r="H5287" s="245" t="s">
        <v>13303</v>
      </c>
      <c r="I5287" s="245" t="s">
        <v>24</v>
      </c>
      <c r="J5287" s="245" t="s">
        <v>569</v>
      </c>
      <c r="K5287" s="246" t="s">
        <v>25119</v>
      </c>
      <c r="L5287" s="245" t="s">
        <v>568</v>
      </c>
      <c r="M5287"/>
      <c r="N5287"/>
      <c r="O5287"/>
      <c r="P5287"/>
      <c r="Q5287"/>
      <c r="R5287"/>
      <c r="S5287"/>
      <c r="T5287"/>
      <c r="U5287"/>
      <c r="V5287"/>
      <c r="W5287"/>
      <c r="X5287"/>
      <c r="Y5287"/>
      <c r="Z5287"/>
      <c r="AA5287"/>
      <c r="AB5287"/>
      <c r="AC5287"/>
      <c r="AD5287"/>
      <c r="AE5287"/>
      <c r="AF5287"/>
      <c r="AG5287"/>
      <c r="AH5287"/>
      <c r="AI5287"/>
      <c r="AJ5287"/>
      <c r="AK5287"/>
      <c r="AL5287"/>
      <c r="AM5287"/>
      <c r="AN5287"/>
      <c r="AO5287"/>
      <c r="AP5287"/>
      <c r="AQ5287"/>
      <c r="AR5287"/>
      <c r="AS5287"/>
      <c r="AT5287"/>
      <c r="AU5287"/>
      <c r="AV5287"/>
      <c r="AW5287"/>
      <c r="AX5287"/>
      <c r="AY5287"/>
      <c r="AZ5287"/>
      <c r="BA5287"/>
      <c r="BB5287"/>
      <c r="BC5287"/>
      <c r="BD5287"/>
      <c r="BE5287"/>
      <c r="BF5287"/>
      <c r="BG5287"/>
      <c r="BH5287"/>
      <c r="BI5287"/>
      <c r="BJ5287"/>
      <c r="BK5287"/>
      <c r="BL5287"/>
      <c r="BM5287"/>
      <c r="BN5287"/>
      <c r="BO5287"/>
    </row>
    <row r="5288" spans="1:67" ht="15" x14ac:dyDescent="0.25">
      <c r="A5288" s="245" t="s">
        <v>2037</v>
      </c>
      <c r="B5288" s="245" t="s">
        <v>2036</v>
      </c>
      <c r="C5288" s="245" t="s">
        <v>2174</v>
      </c>
      <c r="D5288" s="245" t="s">
        <v>2173</v>
      </c>
      <c r="E5288" s="246" t="s">
        <v>44</v>
      </c>
      <c r="F5288" s="245" t="s">
        <v>44</v>
      </c>
      <c r="G5288" s="245" t="s">
        <v>2202</v>
      </c>
      <c r="H5288" s="245" t="s">
        <v>2201</v>
      </c>
      <c r="I5288" s="245" t="s">
        <v>24</v>
      </c>
      <c r="J5288" s="245" t="s">
        <v>569</v>
      </c>
      <c r="K5288" s="246" t="s">
        <v>25120</v>
      </c>
      <c r="L5288" s="245" t="s">
        <v>568</v>
      </c>
      <c r="M5288"/>
      <c r="N5288"/>
      <c r="O5288"/>
      <c r="P5288"/>
      <c r="Q5288"/>
      <c r="R5288"/>
      <c r="S5288"/>
      <c r="T5288"/>
      <c r="U5288"/>
      <c r="V5288"/>
      <c r="W5288"/>
      <c r="X5288"/>
      <c r="Y5288"/>
      <c r="Z5288"/>
      <c r="AA5288"/>
      <c r="AB5288"/>
      <c r="AC5288"/>
      <c r="AD5288"/>
      <c r="AE5288"/>
      <c r="AF5288"/>
      <c r="AG5288"/>
      <c r="AH5288"/>
      <c r="AI5288"/>
      <c r="AJ5288"/>
      <c r="AK5288"/>
      <c r="AL5288"/>
      <c r="AM5288"/>
      <c r="AN5288"/>
      <c r="AO5288"/>
      <c r="AP5288"/>
      <c r="AQ5288"/>
      <c r="AR5288"/>
      <c r="AS5288"/>
      <c r="AT5288"/>
      <c r="AU5288"/>
      <c r="AV5288"/>
      <c r="AW5288"/>
      <c r="AX5288"/>
      <c r="AY5288"/>
      <c r="AZ5288"/>
      <c r="BA5288"/>
      <c r="BB5288"/>
      <c r="BC5288"/>
      <c r="BD5288"/>
      <c r="BE5288"/>
      <c r="BF5288"/>
      <c r="BG5288"/>
      <c r="BH5288"/>
      <c r="BI5288"/>
      <c r="BJ5288"/>
      <c r="BK5288"/>
      <c r="BL5288"/>
      <c r="BM5288"/>
      <c r="BN5288"/>
      <c r="BO5288"/>
    </row>
    <row r="5289" spans="1:67" ht="15" x14ac:dyDescent="0.25">
      <c r="A5289" s="245" t="s">
        <v>2037</v>
      </c>
      <c r="B5289" s="245" t="s">
        <v>2036</v>
      </c>
      <c r="C5289" s="245" t="s">
        <v>2174</v>
      </c>
      <c r="D5289" s="245" t="s">
        <v>2173</v>
      </c>
      <c r="E5289" s="246" t="s">
        <v>44</v>
      </c>
      <c r="F5289" s="245" t="s">
        <v>44</v>
      </c>
      <c r="G5289" s="245" t="s">
        <v>2200</v>
      </c>
      <c r="H5289" s="245" t="s">
        <v>2199</v>
      </c>
      <c r="I5289" s="245" t="s">
        <v>24</v>
      </c>
      <c r="J5289" s="245" t="s">
        <v>569</v>
      </c>
      <c r="K5289" s="246" t="s">
        <v>25121</v>
      </c>
      <c r="L5289" s="245" t="s">
        <v>568</v>
      </c>
      <c r="M5289"/>
      <c r="N5289"/>
      <c r="O5289"/>
      <c r="P5289"/>
      <c r="Q5289"/>
      <c r="R5289"/>
      <c r="S5289"/>
      <c r="T5289"/>
      <c r="U5289"/>
      <c r="V5289"/>
      <c r="W5289"/>
      <c r="X5289"/>
      <c r="Y5289"/>
      <c r="Z5289"/>
      <c r="AA5289"/>
      <c r="AB5289"/>
      <c r="AC5289"/>
      <c r="AD5289"/>
      <c r="AE5289"/>
      <c r="AF5289"/>
      <c r="AG5289"/>
      <c r="AH5289"/>
      <c r="AI5289"/>
      <c r="AJ5289"/>
      <c r="AK5289"/>
      <c r="AL5289"/>
      <c r="AM5289"/>
      <c r="AN5289"/>
      <c r="AO5289"/>
      <c r="AP5289"/>
      <c r="AQ5289"/>
      <c r="AR5289"/>
      <c r="AS5289"/>
      <c r="AT5289"/>
      <c r="AU5289"/>
      <c r="AV5289"/>
      <c r="AW5289"/>
      <c r="AX5289"/>
      <c r="AY5289"/>
      <c r="AZ5289"/>
      <c r="BA5289"/>
      <c r="BB5289"/>
      <c r="BC5289"/>
      <c r="BD5289"/>
      <c r="BE5289"/>
      <c r="BF5289"/>
      <c r="BG5289"/>
      <c r="BH5289"/>
      <c r="BI5289"/>
      <c r="BJ5289"/>
      <c r="BK5289"/>
      <c r="BL5289"/>
      <c r="BM5289"/>
      <c r="BN5289"/>
      <c r="BO5289"/>
    </row>
    <row r="5290" spans="1:67" ht="15" x14ac:dyDescent="0.25">
      <c r="A5290" s="245" t="s">
        <v>2037</v>
      </c>
      <c r="B5290" s="245" t="s">
        <v>2036</v>
      </c>
      <c r="C5290" s="245" t="s">
        <v>2174</v>
      </c>
      <c r="D5290" s="245" t="s">
        <v>2173</v>
      </c>
      <c r="E5290" s="246" t="s">
        <v>44</v>
      </c>
      <c r="F5290" s="245" t="s">
        <v>44</v>
      </c>
      <c r="G5290" s="245" t="s">
        <v>2198</v>
      </c>
      <c r="H5290" s="245" t="s">
        <v>2197</v>
      </c>
      <c r="I5290" s="245" t="s">
        <v>24</v>
      </c>
      <c r="J5290" s="245" t="s">
        <v>569</v>
      </c>
      <c r="K5290" s="246" t="s">
        <v>25122</v>
      </c>
      <c r="L5290" s="245" t="s">
        <v>568</v>
      </c>
      <c r="M5290"/>
      <c r="N5290"/>
      <c r="O5290"/>
      <c r="P5290"/>
      <c r="Q5290"/>
      <c r="R5290"/>
      <c r="S5290"/>
      <c r="T5290"/>
      <c r="U5290"/>
      <c r="V5290"/>
      <c r="W5290"/>
      <c r="X5290"/>
      <c r="Y5290"/>
      <c r="Z5290"/>
      <c r="AA5290"/>
      <c r="AB5290"/>
      <c r="AC5290"/>
      <c r="AD5290"/>
      <c r="AE5290"/>
      <c r="AF5290"/>
      <c r="AG5290"/>
      <c r="AH5290"/>
      <c r="AI5290"/>
      <c r="AJ5290"/>
      <c r="AK5290"/>
      <c r="AL5290"/>
      <c r="AM5290"/>
      <c r="AN5290"/>
      <c r="AO5290"/>
      <c r="AP5290"/>
      <c r="AQ5290"/>
      <c r="AR5290"/>
      <c r="AS5290"/>
      <c r="AT5290"/>
      <c r="AU5290"/>
      <c r="AV5290"/>
      <c r="AW5290"/>
      <c r="AX5290"/>
      <c r="AY5290"/>
      <c r="AZ5290"/>
      <c r="BA5290"/>
      <c r="BB5290"/>
      <c r="BC5290"/>
      <c r="BD5290"/>
      <c r="BE5290"/>
      <c r="BF5290"/>
      <c r="BG5290"/>
      <c r="BH5290"/>
      <c r="BI5290"/>
      <c r="BJ5290"/>
      <c r="BK5290"/>
      <c r="BL5290"/>
      <c r="BM5290"/>
      <c r="BN5290"/>
      <c r="BO5290"/>
    </row>
    <row r="5291" spans="1:67" ht="15" x14ac:dyDescent="0.25">
      <c r="A5291" s="245" t="s">
        <v>2037</v>
      </c>
      <c r="B5291" s="245" t="s">
        <v>2036</v>
      </c>
      <c r="C5291" s="245" t="s">
        <v>2174</v>
      </c>
      <c r="D5291" s="245" t="s">
        <v>2173</v>
      </c>
      <c r="E5291" s="246" t="s">
        <v>44</v>
      </c>
      <c r="F5291" s="245" t="s">
        <v>44</v>
      </c>
      <c r="G5291" s="245" t="s">
        <v>2196</v>
      </c>
      <c r="H5291" s="245" t="s">
        <v>2195</v>
      </c>
      <c r="I5291" s="245" t="s">
        <v>24</v>
      </c>
      <c r="J5291" s="245" t="s">
        <v>59</v>
      </c>
      <c r="K5291" s="246" t="s">
        <v>25123</v>
      </c>
      <c r="L5291" s="245" t="s">
        <v>568</v>
      </c>
      <c r="M5291"/>
      <c r="N5291"/>
      <c r="O5291"/>
      <c r="P5291"/>
      <c r="Q5291"/>
      <c r="R5291"/>
      <c r="S5291"/>
      <c r="T5291"/>
      <c r="U5291"/>
      <c r="V5291"/>
      <c r="W5291"/>
      <c r="X5291"/>
      <c r="Y5291"/>
      <c r="Z5291"/>
      <c r="AA5291"/>
      <c r="AB5291"/>
      <c r="AC5291"/>
      <c r="AD5291"/>
      <c r="AE5291"/>
      <c r="AF5291"/>
      <c r="AG5291"/>
      <c r="AH5291"/>
      <c r="AI5291"/>
      <c r="AJ5291"/>
      <c r="AK5291"/>
      <c r="AL5291"/>
      <c r="AM5291"/>
      <c r="AN5291"/>
      <c r="AO5291"/>
      <c r="AP5291"/>
      <c r="AQ5291"/>
      <c r="AR5291"/>
      <c r="AS5291"/>
      <c r="AT5291"/>
      <c r="AU5291"/>
      <c r="AV5291"/>
      <c r="AW5291"/>
      <c r="AX5291"/>
      <c r="AY5291"/>
      <c r="AZ5291"/>
      <c r="BA5291"/>
      <c r="BB5291"/>
      <c r="BC5291"/>
      <c r="BD5291"/>
      <c r="BE5291"/>
      <c r="BF5291"/>
      <c r="BG5291"/>
      <c r="BH5291"/>
      <c r="BI5291"/>
      <c r="BJ5291"/>
      <c r="BK5291"/>
      <c r="BL5291"/>
      <c r="BM5291"/>
      <c r="BN5291"/>
      <c r="BO5291"/>
    </row>
    <row r="5292" spans="1:67" ht="15" x14ac:dyDescent="0.25">
      <c r="A5292" s="245" t="s">
        <v>2037</v>
      </c>
      <c r="B5292" s="245" t="s">
        <v>2036</v>
      </c>
      <c r="C5292" s="245" t="s">
        <v>2174</v>
      </c>
      <c r="D5292" s="245" t="s">
        <v>2173</v>
      </c>
      <c r="E5292" s="246" t="s">
        <v>44</v>
      </c>
      <c r="F5292" s="245" t="s">
        <v>44</v>
      </c>
      <c r="G5292" s="245" t="s">
        <v>2194</v>
      </c>
      <c r="H5292" s="245" t="s">
        <v>2193</v>
      </c>
      <c r="I5292" s="245" t="s">
        <v>24</v>
      </c>
      <c r="J5292" s="245" t="s">
        <v>59</v>
      </c>
      <c r="K5292" s="246" t="s">
        <v>25124</v>
      </c>
      <c r="L5292" s="245" t="s">
        <v>568</v>
      </c>
      <c r="M5292"/>
      <c r="N5292"/>
      <c r="O5292"/>
      <c r="P5292"/>
      <c r="Q5292"/>
      <c r="R5292"/>
      <c r="S5292"/>
      <c r="T5292"/>
      <c r="U5292"/>
      <c r="V5292"/>
      <c r="W5292"/>
      <c r="X5292"/>
      <c r="Y5292"/>
      <c r="Z5292"/>
      <c r="AA5292"/>
      <c r="AB5292"/>
      <c r="AC5292"/>
      <c r="AD5292"/>
      <c r="AE5292"/>
      <c r="AF5292"/>
      <c r="AG5292"/>
      <c r="AH5292"/>
      <c r="AI5292"/>
      <c r="AJ5292"/>
      <c r="AK5292"/>
      <c r="AL5292"/>
      <c r="AM5292"/>
      <c r="AN5292"/>
      <c r="AO5292"/>
      <c r="AP5292"/>
      <c r="AQ5292"/>
      <c r="AR5292"/>
      <c r="AS5292"/>
      <c r="AT5292"/>
      <c r="AU5292"/>
      <c r="AV5292"/>
      <c r="AW5292"/>
      <c r="AX5292"/>
      <c r="AY5292"/>
      <c r="AZ5292"/>
      <c r="BA5292"/>
      <c r="BB5292"/>
      <c r="BC5292"/>
      <c r="BD5292"/>
      <c r="BE5292"/>
      <c r="BF5292"/>
      <c r="BG5292"/>
      <c r="BH5292"/>
      <c r="BI5292"/>
      <c r="BJ5292"/>
      <c r="BK5292"/>
      <c r="BL5292"/>
      <c r="BM5292"/>
      <c r="BN5292"/>
      <c r="BO5292"/>
    </row>
    <row r="5293" spans="1:67" ht="15" x14ac:dyDescent="0.25">
      <c r="A5293" s="245" t="s">
        <v>2037</v>
      </c>
      <c r="B5293" s="245" t="s">
        <v>2036</v>
      </c>
      <c r="C5293" s="245" t="s">
        <v>2174</v>
      </c>
      <c r="D5293" s="245" t="s">
        <v>2173</v>
      </c>
      <c r="E5293" s="246" t="s">
        <v>44</v>
      </c>
      <c r="F5293" s="245" t="s">
        <v>44</v>
      </c>
      <c r="G5293" s="245" t="s">
        <v>2192</v>
      </c>
      <c r="H5293" s="245" t="s">
        <v>2191</v>
      </c>
      <c r="I5293" s="245" t="s">
        <v>24</v>
      </c>
      <c r="J5293" s="245" t="s">
        <v>59</v>
      </c>
      <c r="K5293" s="246" t="s">
        <v>25125</v>
      </c>
      <c r="L5293" s="245" t="s">
        <v>568</v>
      </c>
      <c r="M5293"/>
      <c r="N5293"/>
      <c r="O5293"/>
      <c r="P5293"/>
      <c r="Q5293"/>
      <c r="R5293"/>
      <c r="S5293"/>
      <c r="T5293"/>
      <c r="U5293"/>
      <c r="V5293"/>
      <c r="W5293"/>
      <c r="X5293"/>
      <c r="Y5293"/>
      <c r="Z5293"/>
      <c r="AA5293"/>
      <c r="AB5293"/>
      <c r="AC5293"/>
      <c r="AD5293"/>
      <c r="AE5293"/>
      <c r="AF5293"/>
      <c r="AG5293"/>
      <c r="AH5293"/>
      <c r="AI5293"/>
      <c r="AJ5293"/>
      <c r="AK5293"/>
      <c r="AL5293"/>
      <c r="AM5293"/>
      <c r="AN5293"/>
      <c r="AO5293"/>
      <c r="AP5293"/>
      <c r="AQ5293"/>
      <c r="AR5293"/>
      <c r="AS5293"/>
      <c r="AT5293"/>
      <c r="AU5293"/>
      <c r="AV5293"/>
      <c r="AW5293"/>
      <c r="AX5293"/>
      <c r="AY5293"/>
      <c r="AZ5293"/>
      <c r="BA5293"/>
      <c r="BB5293"/>
      <c r="BC5293"/>
      <c r="BD5293"/>
      <c r="BE5293"/>
      <c r="BF5293"/>
      <c r="BG5293"/>
      <c r="BH5293"/>
      <c r="BI5293"/>
      <c r="BJ5293"/>
      <c r="BK5293"/>
      <c r="BL5293"/>
      <c r="BM5293"/>
      <c r="BN5293"/>
      <c r="BO5293"/>
    </row>
    <row r="5294" spans="1:67" ht="15" x14ac:dyDescent="0.25">
      <c r="A5294" s="245" t="s">
        <v>2037</v>
      </c>
      <c r="B5294" s="245" t="s">
        <v>2036</v>
      </c>
      <c r="C5294" s="245" t="s">
        <v>2174</v>
      </c>
      <c r="D5294" s="245" t="s">
        <v>2173</v>
      </c>
      <c r="E5294" s="246" t="s">
        <v>44</v>
      </c>
      <c r="F5294" s="245" t="s">
        <v>44</v>
      </c>
      <c r="G5294" s="245" t="s">
        <v>2190</v>
      </c>
      <c r="H5294" s="245" t="s">
        <v>2189</v>
      </c>
      <c r="I5294" s="245" t="s">
        <v>24</v>
      </c>
      <c r="J5294" s="245" t="s">
        <v>59</v>
      </c>
      <c r="K5294" s="246" t="s">
        <v>25126</v>
      </c>
      <c r="L5294" s="245" t="s">
        <v>568</v>
      </c>
      <c r="M5294"/>
      <c r="N5294"/>
      <c r="O5294"/>
      <c r="P5294"/>
      <c r="Q5294"/>
      <c r="R5294"/>
      <c r="S5294"/>
      <c r="T5294"/>
      <c r="U5294"/>
      <c r="V5294"/>
      <c r="W5294"/>
      <c r="X5294"/>
      <c r="Y5294"/>
      <c r="Z5294"/>
      <c r="AA5294"/>
      <c r="AB5294"/>
      <c r="AC5294"/>
      <c r="AD5294"/>
      <c r="AE5294"/>
      <c r="AF5294"/>
      <c r="AG5294"/>
      <c r="AH5294"/>
      <c r="AI5294"/>
      <c r="AJ5294"/>
      <c r="AK5294"/>
      <c r="AL5294"/>
      <c r="AM5294"/>
      <c r="AN5294"/>
      <c r="AO5294"/>
      <c r="AP5294"/>
      <c r="AQ5294"/>
      <c r="AR5294"/>
      <c r="AS5294"/>
      <c r="AT5294"/>
      <c r="AU5294"/>
      <c r="AV5294"/>
      <c r="AW5294"/>
      <c r="AX5294"/>
      <c r="AY5294"/>
      <c r="AZ5294"/>
      <c r="BA5294"/>
      <c r="BB5294"/>
      <c r="BC5294"/>
      <c r="BD5294"/>
      <c r="BE5294"/>
      <c r="BF5294"/>
      <c r="BG5294"/>
      <c r="BH5294"/>
      <c r="BI5294"/>
      <c r="BJ5294"/>
      <c r="BK5294"/>
      <c r="BL5294"/>
      <c r="BM5294"/>
      <c r="BN5294"/>
      <c r="BO5294"/>
    </row>
    <row r="5295" spans="1:67" ht="15" x14ac:dyDescent="0.25">
      <c r="A5295" s="245" t="s">
        <v>2037</v>
      </c>
      <c r="B5295" s="245" t="s">
        <v>2036</v>
      </c>
      <c r="C5295" s="245" t="s">
        <v>2174</v>
      </c>
      <c r="D5295" s="245" t="s">
        <v>2173</v>
      </c>
      <c r="E5295" s="246" t="s">
        <v>44</v>
      </c>
      <c r="F5295" s="245" t="s">
        <v>44</v>
      </c>
      <c r="G5295" s="245" t="s">
        <v>2188</v>
      </c>
      <c r="H5295" s="245" t="s">
        <v>2187</v>
      </c>
      <c r="I5295" s="245" t="s">
        <v>24</v>
      </c>
      <c r="J5295" s="245" t="s">
        <v>59</v>
      </c>
      <c r="K5295" s="246" t="s">
        <v>25127</v>
      </c>
      <c r="L5295" s="245" t="s">
        <v>568</v>
      </c>
      <c r="M5295"/>
      <c r="N5295"/>
      <c r="O5295"/>
      <c r="P5295"/>
      <c r="Q5295"/>
      <c r="R5295"/>
      <c r="S5295"/>
      <c r="T5295"/>
      <c r="U5295"/>
      <c r="V5295"/>
      <c r="W5295"/>
      <c r="X5295"/>
      <c r="Y5295"/>
      <c r="Z5295"/>
      <c r="AA5295"/>
      <c r="AB5295"/>
      <c r="AC5295"/>
      <c r="AD5295"/>
      <c r="AE5295"/>
      <c r="AF5295"/>
      <c r="AG5295"/>
      <c r="AH5295"/>
      <c r="AI5295"/>
      <c r="AJ5295"/>
      <c r="AK5295"/>
      <c r="AL5295"/>
      <c r="AM5295"/>
      <c r="AN5295"/>
      <c r="AO5295"/>
      <c r="AP5295"/>
      <c r="AQ5295"/>
      <c r="AR5295"/>
      <c r="AS5295"/>
      <c r="AT5295"/>
      <c r="AU5295"/>
      <c r="AV5295"/>
      <c r="AW5295"/>
      <c r="AX5295"/>
      <c r="AY5295"/>
      <c r="AZ5295"/>
      <c r="BA5295"/>
      <c r="BB5295"/>
      <c r="BC5295"/>
      <c r="BD5295"/>
      <c r="BE5295"/>
      <c r="BF5295"/>
      <c r="BG5295"/>
      <c r="BH5295"/>
      <c r="BI5295"/>
      <c r="BJ5295"/>
      <c r="BK5295"/>
      <c r="BL5295"/>
      <c r="BM5295"/>
      <c r="BN5295"/>
      <c r="BO5295"/>
    </row>
    <row r="5296" spans="1:67" ht="15" x14ac:dyDescent="0.25">
      <c r="A5296" s="245" t="s">
        <v>2037</v>
      </c>
      <c r="B5296" s="245" t="s">
        <v>2036</v>
      </c>
      <c r="C5296" s="245" t="s">
        <v>2174</v>
      </c>
      <c r="D5296" s="245" t="s">
        <v>2173</v>
      </c>
      <c r="E5296" s="246" t="s">
        <v>44</v>
      </c>
      <c r="F5296" s="245" t="s">
        <v>44</v>
      </c>
      <c r="G5296" s="245" t="s">
        <v>2186</v>
      </c>
      <c r="H5296" s="245" t="s">
        <v>2185</v>
      </c>
      <c r="I5296" s="245" t="s">
        <v>24</v>
      </c>
      <c r="J5296" s="245" t="s">
        <v>59</v>
      </c>
      <c r="K5296" s="246" t="s">
        <v>25128</v>
      </c>
      <c r="L5296" s="245" t="s">
        <v>568</v>
      </c>
      <c r="M5296"/>
      <c r="N5296"/>
      <c r="O5296"/>
      <c r="P5296"/>
      <c r="Q5296"/>
      <c r="R5296"/>
      <c r="S5296"/>
      <c r="T5296"/>
      <c r="U5296"/>
      <c r="V5296"/>
      <c r="W5296"/>
      <c r="X5296"/>
      <c r="Y5296"/>
      <c r="Z5296"/>
      <c r="AA5296"/>
      <c r="AB5296"/>
      <c r="AC5296"/>
      <c r="AD5296"/>
      <c r="AE5296"/>
      <c r="AF5296"/>
      <c r="AG5296"/>
      <c r="AH5296"/>
      <c r="AI5296"/>
      <c r="AJ5296"/>
      <c r="AK5296"/>
      <c r="AL5296"/>
      <c r="AM5296"/>
      <c r="AN5296"/>
      <c r="AO5296"/>
      <c r="AP5296"/>
      <c r="AQ5296"/>
      <c r="AR5296"/>
      <c r="AS5296"/>
      <c r="AT5296"/>
      <c r="AU5296"/>
      <c r="AV5296"/>
      <c r="AW5296"/>
      <c r="AX5296"/>
      <c r="AY5296"/>
      <c r="AZ5296"/>
      <c r="BA5296"/>
      <c r="BB5296"/>
      <c r="BC5296"/>
      <c r="BD5296"/>
      <c r="BE5296"/>
      <c r="BF5296"/>
      <c r="BG5296"/>
      <c r="BH5296"/>
      <c r="BI5296"/>
      <c r="BJ5296"/>
      <c r="BK5296"/>
      <c r="BL5296"/>
      <c r="BM5296"/>
      <c r="BN5296"/>
      <c r="BO5296"/>
    </row>
    <row r="5297" spans="1:67" ht="15" x14ac:dyDescent="0.25">
      <c r="A5297" s="245" t="s">
        <v>2037</v>
      </c>
      <c r="B5297" s="245" t="s">
        <v>2036</v>
      </c>
      <c r="C5297" s="245" t="s">
        <v>2174</v>
      </c>
      <c r="D5297" s="245" t="s">
        <v>2173</v>
      </c>
      <c r="E5297" s="246" t="s">
        <v>44</v>
      </c>
      <c r="F5297" s="245" t="s">
        <v>44</v>
      </c>
      <c r="G5297" s="245" t="s">
        <v>2184</v>
      </c>
      <c r="H5297" s="245" t="s">
        <v>2183</v>
      </c>
      <c r="I5297" s="245" t="s">
        <v>24</v>
      </c>
      <c r="J5297" s="245" t="s">
        <v>59</v>
      </c>
      <c r="K5297" s="246" t="s">
        <v>25129</v>
      </c>
      <c r="L5297" s="245" t="s">
        <v>568</v>
      </c>
      <c r="M5297"/>
      <c r="N5297"/>
      <c r="O5297"/>
      <c r="P5297"/>
      <c r="Q5297"/>
      <c r="R5297"/>
      <c r="S5297"/>
      <c r="T5297"/>
      <c r="U5297"/>
      <c r="V5297"/>
      <c r="W5297"/>
      <c r="X5297"/>
      <c r="Y5297"/>
      <c r="Z5297"/>
      <c r="AA5297"/>
      <c r="AB5297"/>
      <c r="AC5297"/>
      <c r="AD5297"/>
      <c r="AE5297"/>
      <c r="AF5297"/>
      <c r="AG5297"/>
      <c r="AH5297"/>
      <c r="AI5297"/>
      <c r="AJ5297"/>
      <c r="AK5297"/>
      <c r="AL5297"/>
      <c r="AM5297"/>
      <c r="AN5297"/>
      <c r="AO5297"/>
      <c r="AP5297"/>
      <c r="AQ5297"/>
      <c r="AR5297"/>
      <c r="AS5297"/>
      <c r="AT5297"/>
      <c r="AU5297"/>
      <c r="AV5297"/>
      <c r="AW5297"/>
      <c r="AX5297"/>
      <c r="AY5297"/>
      <c r="AZ5297"/>
      <c r="BA5297"/>
      <c r="BB5297"/>
      <c r="BC5297"/>
      <c r="BD5297"/>
      <c r="BE5297"/>
      <c r="BF5297"/>
      <c r="BG5297"/>
      <c r="BH5297"/>
      <c r="BI5297"/>
      <c r="BJ5297"/>
      <c r="BK5297"/>
      <c r="BL5297"/>
      <c r="BM5297"/>
      <c r="BN5297"/>
      <c r="BO5297"/>
    </row>
    <row r="5298" spans="1:67" ht="15" x14ac:dyDescent="0.25">
      <c r="A5298" s="245" t="s">
        <v>2037</v>
      </c>
      <c r="B5298" s="245" t="s">
        <v>2036</v>
      </c>
      <c r="C5298" s="245" t="s">
        <v>2174</v>
      </c>
      <c r="D5298" s="245" t="s">
        <v>2173</v>
      </c>
      <c r="E5298" s="246" t="s">
        <v>44</v>
      </c>
      <c r="F5298" s="245" t="s">
        <v>44</v>
      </c>
      <c r="G5298" s="245" t="s">
        <v>20959</v>
      </c>
      <c r="H5298" s="245" t="s">
        <v>20960</v>
      </c>
      <c r="I5298" s="245" t="s">
        <v>24</v>
      </c>
      <c r="J5298" s="245" t="s">
        <v>59</v>
      </c>
      <c r="K5298" s="246" t="s">
        <v>25130</v>
      </c>
      <c r="L5298" s="245" t="s">
        <v>568</v>
      </c>
      <c r="M5298"/>
      <c r="N5298"/>
      <c r="O5298"/>
      <c r="P5298"/>
      <c r="Q5298"/>
      <c r="R5298"/>
      <c r="S5298"/>
      <c r="T5298"/>
      <c r="U5298"/>
      <c r="V5298"/>
      <c r="W5298"/>
      <c r="X5298"/>
      <c r="Y5298"/>
      <c r="Z5298"/>
      <c r="AA5298"/>
      <c r="AB5298"/>
      <c r="AC5298"/>
      <c r="AD5298"/>
      <c r="AE5298"/>
      <c r="AF5298"/>
      <c r="AG5298"/>
      <c r="AH5298"/>
      <c r="AI5298"/>
      <c r="AJ5298"/>
      <c r="AK5298"/>
      <c r="AL5298"/>
      <c r="AM5298"/>
      <c r="AN5298"/>
      <c r="AO5298"/>
      <c r="AP5298"/>
      <c r="AQ5298"/>
      <c r="AR5298"/>
      <c r="AS5298"/>
      <c r="AT5298"/>
      <c r="AU5298"/>
      <c r="AV5298"/>
      <c r="AW5298"/>
      <c r="AX5298"/>
      <c r="AY5298"/>
      <c r="AZ5298"/>
      <c r="BA5298"/>
      <c r="BB5298"/>
      <c r="BC5298"/>
      <c r="BD5298"/>
      <c r="BE5298"/>
      <c r="BF5298"/>
      <c r="BG5298"/>
      <c r="BH5298"/>
      <c r="BI5298"/>
      <c r="BJ5298"/>
      <c r="BK5298"/>
      <c r="BL5298"/>
      <c r="BM5298"/>
      <c r="BN5298"/>
      <c r="BO5298"/>
    </row>
    <row r="5299" spans="1:67" ht="15" x14ac:dyDescent="0.25">
      <c r="A5299" s="245" t="s">
        <v>2037</v>
      </c>
      <c r="B5299" s="245" t="s">
        <v>2036</v>
      </c>
      <c r="C5299" s="245" t="s">
        <v>2174</v>
      </c>
      <c r="D5299" s="245" t="s">
        <v>2173</v>
      </c>
      <c r="E5299" s="246" t="s">
        <v>44</v>
      </c>
      <c r="F5299" s="245" t="s">
        <v>44</v>
      </c>
      <c r="G5299" s="245" t="s">
        <v>20962</v>
      </c>
      <c r="H5299" s="245" t="s">
        <v>20963</v>
      </c>
      <c r="I5299" s="245" t="s">
        <v>24</v>
      </c>
      <c r="J5299" s="245" t="s">
        <v>59</v>
      </c>
      <c r="K5299" s="246" t="s">
        <v>25131</v>
      </c>
      <c r="L5299" s="245" t="s">
        <v>568</v>
      </c>
      <c r="M5299"/>
      <c r="N5299"/>
      <c r="O5299"/>
      <c r="P5299"/>
      <c r="Q5299"/>
      <c r="R5299"/>
      <c r="S5299"/>
      <c r="T5299"/>
      <c r="U5299"/>
      <c r="V5299"/>
      <c r="W5299"/>
      <c r="X5299"/>
      <c r="Y5299"/>
      <c r="Z5299"/>
      <c r="AA5299"/>
      <c r="AB5299"/>
      <c r="AC5299"/>
      <c r="AD5299"/>
      <c r="AE5299"/>
      <c r="AF5299"/>
      <c r="AG5299"/>
      <c r="AH5299"/>
      <c r="AI5299"/>
      <c r="AJ5299"/>
      <c r="AK5299"/>
      <c r="AL5299"/>
      <c r="AM5299"/>
      <c r="AN5299"/>
      <c r="AO5299"/>
      <c r="AP5299"/>
      <c r="AQ5299"/>
      <c r="AR5299"/>
      <c r="AS5299"/>
      <c r="AT5299"/>
      <c r="AU5299"/>
      <c r="AV5299"/>
      <c r="AW5299"/>
      <c r="AX5299"/>
      <c r="AY5299"/>
      <c r="AZ5299"/>
      <c r="BA5299"/>
      <c r="BB5299"/>
      <c r="BC5299"/>
      <c r="BD5299"/>
      <c r="BE5299"/>
      <c r="BF5299"/>
      <c r="BG5299"/>
      <c r="BH5299"/>
      <c r="BI5299"/>
      <c r="BJ5299"/>
      <c r="BK5299"/>
      <c r="BL5299"/>
      <c r="BM5299"/>
      <c r="BN5299"/>
      <c r="BO5299"/>
    </row>
    <row r="5300" spans="1:67" ht="15" x14ac:dyDescent="0.25">
      <c r="A5300" s="245" t="s">
        <v>2037</v>
      </c>
      <c r="B5300" s="245" t="s">
        <v>2036</v>
      </c>
      <c r="C5300" s="245" t="s">
        <v>2174</v>
      </c>
      <c r="D5300" s="245" t="s">
        <v>2173</v>
      </c>
      <c r="E5300" s="246" t="s">
        <v>44</v>
      </c>
      <c r="F5300" s="245" t="s">
        <v>44</v>
      </c>
      <c r="G5300" s="245" t="s">
        <v>20965</v>
      </c>
      <c r="H5300" s="245" t="s">
        <v>20966</v>
      </c>
      <c r="I5300" s="245" t="s">
        <v>24</v>
      </c>
      <c r="J5300" s="245" t="s">
        <v>59</v>
      </c>
      <c r="K5300" s="246" t="s">
        <v>25132</v>
      </c>
      <c r="L5300" s="245" t="s">
        <v>568</v>
      </c>
      <c r="M5300"/>
      <c r="N5300"/>
      <c r="O5300"/>
      <c r="P5300"/>
      <c r="Q5300"/>
      <c r="R5300"/>
      <c r="S5300"/>
      <c r="T5300"/>
      <c r="U5300"/>
      <c r="V5300"/>
      <c r="W5300"/>
      <c r="X5300"/>
      <c r="Y5300"/>
      <c r="Z5300"/>
      <c r="AA5300"/>
      <c r="AB5300"/>
      <c r="AC5300"/>
      <c r="AD5300"/>
      <c r="AE5300"/>
      <c r="AF5300"/>
      <c r="AG5300"/>
      <c r="AH5300"/>
      <c r="AI5300"/>
      <c r="AJ5300"/>
      <c r="AK5300"/>
      <c r="AL5300"/>
      <c r="AM5300"/>
      <c r="AN5300"/>
      <c r="AO5300"/>
      <c r="AP5300"/>
      <c r="AQ5300"/>
      <c r="AR5300"/>
      <c r="AS5300"/>
      <c r="AT5300"/>
      <c r="AU5300"/>
      <c r="AV5300"/>
      <c r="AW5300"/>
      <c r="AX5300"/>
      <c r="AY5300"/>
      <c r="AZ5300"/>
      <c r="BA5300"/>
      <c r="BB5300"/>
      <c r="BC5300"/>
      <c r="BD5300"/>
      <c r="BE5300"/>
      <c r="BF5300"/>
      <c r="BG5300"/>
      <c r="BH5300"/>
      <c r="BI5300"/>
      <c r="BJ5300"/>
      <c r="BK5300"/>
      <c r="BL5300"/>
      <c r="BM5300"/>
      <c r="BN5300"/>
      <c r="BO5300"/>
    </row>
    <row r="5301" spans="1:67" ht="15" x14ac:dyDescent="0.25">
      <c r="A5301" s="245" t="s">
        <v>2037</v>
      </c>
      <c r="B5301" s="245" t="s">
        <v>2036</v>
      </c>
      <c r="C5301" s="245" t="s">
        <v>2174</v>
      </c>
      <c r="D5301" s="245" t="s">
        <v>2173</v>
      </c>
      <c r="E5301" s="246" t="s">
        <v>44</v>
      </c>
      <c r="F5301" s="245" t="s">
        <v>44</v>
      </c>
      <c r="G5301" s="245" t="s">
        <v>20968</v>
      </c>
      <c r="H5301" s="245" t="s">
        <v>20969</v>
      </c>
      <c r="I5301" s="245" t="s">
        <v>24</v>
      </c>
      <c r="J5301" s="245" t="s">
        <v>59</v>
      </c>
      <c r="K5301" s="246" t="s">
        <v>25133</v>
      </c>
      <c r="L5301" s="245" t="s">
        <v>568</v>
      </c>
      <c r="M5301"/>
      <c r="N5301"/>
      <c r="O5301"/>
      <c r="P5301"/>
      <c r="Q5301"/>
      <c r="R5301"/>
      <c r="S5301"/>
      <c r="T5301"/>
      <c r="U5301"/>
      <c r="V5301"/>
      <c r="W5301"/>
      <c r="X5301"/>
      <c r="Y5301"/>
      <c r="Z5301"/>
      <c r="AA5301"/>
      <c r="AB5301"/>
      <c r="AC5301"/>
      <c r="AD5301"/>
      <c r="AE5301"/>
      <c r="AF5301"/>
      <c r="AG5301"/>
      <c r="AH5301"/>
      <c r="AI5301"/>
      <c r="AJ5301"/>
      <c r="AK5301"/>
      <c r="AL5301"/>
      <c r="AM5301"/>
      <c r="AN5301"/>
      <c r="AO5301"/>
      <c r="AP5301"/>
      <c r="AQ5301"/>
      <c r="AR5301"/>
      <c r="AS5301"/>
      <c r="AT5301"/>
      <c r="AU5301"/>
      <c r="AV5301"/>
      <c r="AW5301"/>
      <c r="AX5301"/>
      <c r="AY5301"/>
      <c r="AZ5301"/>
      <c r="BA5301"/>
      <c r="BB5301"/>
      <c r="BC5301"/>
      <c r="BD5301"/>
      <c r="BE5301"/>
      <c r="BF5301"/>
      <c r="BG5301"/>
      <c r="BH5301"/>
      <c r="BI5301"/>
      <c r="BJ5301"/>
      <c r="BK5301"/>
      <c r="BL5301"/>
      <c r="BM5301"/>
      <c r="BN5301"/>
      <c r="BO5301"/>
    </row>
    <row r="5302" spans="1:67" ht="15" x14ac:dyDescent="0.25">
      <c r="A5302" s="245" t="s">
        <v>2037</v>
      </c>
      <c r="B5302" s="245" t="s">
        <v>2036</v>
      </c>
      <c r="C5302" s="245" t="s">
        <v>2174</v>
      </c>
      <c r="D5302" s="245" t="s">
        <v>2173</v>
      </c>
      <c r="E5302" s="246" t="s">
        <v>44</v>
      </c>
      <c r="F5302" s="245" t="s">
        <v>44</v>
      </c>
      <c r="G5302" s="245" t="s">
        <v>20971</v>
      </c>
      <c r="H5302" s="245" t="s">
        <v>20972</v>
      </c>
      <c r="I5302" s="245" t="s">
        <v>24</v>
      </c>
      <c r="J5302" s="245" t="s">
        <v>59</v>
      </c>
      <c r="K5302" s="246" t="s">
        <v>25134</v>
      </c>
      <c r="L5302" s="245" t="s">
        <v>568</v>
      </c>
      <c r="M5302"/>
      <c r="N5302"/>
      <c r="O5302"/>
      <c r="P5302"/>
      <c r="Q5302"/>
      <c r="R5302"/>
      <c r="S5302"/>
      <c r="T5302"/>
      <c r="U5302"/>
      <c r="V5302"/>
      <c r="W5302"/>
      <c r="X5302"/>
      <c r="Y5302"/>
      <c r="Z5302"/>
      <c r="AA5302"/>
      <c r="AB5302"/>
      <c r="AC5302"/>
      <c r="AD5302"/>
      <c r="AE5302"/>
      <c r="AF5302"/>
      <c r="AG5302"/>
      <c r="AH5302"/>
      <c r="AI5302"/>
      <c r="AJ5302"/>
      <c r="AK5302"/>
      <c r="AL5302"/>
      <c r="AM5302"/>
      <c r="AN5302"/>
      <c r="AO5302"/>
      <c r="AP5302"/>
      <c r="AQ5302"/>
      <c r="AR5302"/>
      <c r="AS5302"/>
      <c r="AT5302"/>
      <c r="AU5302"/>
      <c r="AV5302"/>
      <c r="AW5302"/>
      <c r="AX5302"/>
      <c r="AY5302"/>
      <c r="AZ5302"/>
      <c r="BA5302"/>
      <c r="BB5302"/>
      <c r="BC5302"/>
      <c r="BD5302"/>
      <c r="BE5302"/>
      <c r="BF5302"/>
      <c r="BG5302"/>
      <c r="BH5302"/>
      <c r="BI5302"/>
      <c r="BJ5302"/>
      <c r="BK5302"/>
      <c r="BL5302"/>
      <c r="BM5302"/>
      <c r="BN5302"/>
      <c r="BO5302"/>
    </row>
    <row r="5303" spans="1:67" ht="15" x14ac:dyDescent="0.25">
      <c r="A5303" s="245" t="s">
        <v>2037</v>
      </c>
      <c r="B5303" s="245" t="s">
        <v>2036</v>
      </c>
      <c r="C5303" s="245" t="s">
        <v>2174</v>
      </c>
      <c r="D5303" s="245" t="s">
        <v>2173</v>
      </c>
      <c r="E5303" s="246" t="s">
        <v>44</v>
      </c>
      <c r="F5303" s="245" t="s">
        <v>44</v>
      </c>
      <c r="G5303" s="245" t="s">
        <v>20974</v>
      </c>
      <c r="H5303" s="245" t="s">
        <v>20975</v>
      </c>
      <c r="I5303" s="245" t="s">
        <v>24</v>
      </c>
      <c r="J5303" s="245" t="s">
        <v>59</v>
      </c>
      <c r="K5303" s="246" t="s">
        <v>25135</v>
      </c>
      <c r="L5303" s="245" t="s">
        <v>568</v>
      </c>
      <c r="M5303"/>
      <c r="N5303"/>
      <c r="O5303"/>
      <c r="P5303"/>
      <c r="Q5303"/>
      <c r="R5303"/>
      <c r="S5303"/>
      <c r="T5303"/>
      <c r="U5303"/>
      <c r="V5303"/>
      <c r="W5303"/>
      <c r="X5303"/>
      <c r="Y5303"/>
      <c r="Z5303"/>
      <c r="AA5303"/>
      <c r="AB5303"/>
      <c r="AC5303"/>
      <c r="AD5303"/>
      <c r="AE5303"/>
      <c r="AF5303"/>
      <c r="AG5303"/>
      <c r="AH5303"/>
      <c r="AI5303"/>
      <c r="AJ5303"/>
      <c r="AK5303"/>
      <c r="AL5303"/>
      <c r="AM5303"/>
      <c r="AN5303"/>
      <c r="AO5303"/>
      <c r="AP5303"/>
      <c r="AQ5303"/>
      <c r="AR5303"/>
      <c r="AS5303"/>
      <c r="AT5303"/>
      <c r="AU5303"/>
      <c r="AV5303"/>
      <c r="AW5303"/>
      <c r="AX5303"/>
      <c r="AY5303"/>
      <c r="AZ5303"/>
      <c r="BA5303"/>
      <c r="BB5303"/>
      <c r="BC5303"/>
      <c r="BD5303"/>
      <c r="BE5303"/>
      <c r="BF5303"/>
      <c r="BG5303"/>
      <c r="BH5303"/>
      <c r="BI5303"/>
      <c r="BJ5303"/>
      <c r="BK5303"/>
      <c r="BL5303"/>
      <c r="BM5303"/>
      <c r="BN5303"/>
      <c r="BO5303"/>
    </row>
    <row r="5304" spans="1:67" ht="15" x14ac:dyDescent="0.25">
      <c r="A5304" s="245" t="s">
        <v>2037</v>
      </c>
      <c r="B5304" s="245" t="s">
        <v>2036</v>
      </c>
      <c r="C5304" s="245" t="s">
        <v>2174</v>
      </c>
      <c r="D5304" s="245" t="s">
        <v>2173</v>
      </c>
      <c r="E5304" s="246" t="s">
        <v>44</v>
      </c>
      <c r="F5304" s="245" t="s">
        <v>44</v>
      </c>
      <c r="G5304" s="245" t="s">
        <v>20977</v>
      </c>
      <c r="H5304" s="245" t="s">
        <v>20978</v>
      </c>
      <c r="I5304" s="245" t="s">
        <v>24</v>
      </c>
      <c r="J5304" s="245" t="s">
        <v>59</v>
      </c>
      <c r="K5304" s="246" t="s">
        <v>25136</v>
      </c>
      <c r="L5304" s="245" t="s">
        <v>568</v>
      </c>
      <c r="M5304"/>
      <c r="N5304"/>
      <c r="O5304"/>
      <c r="P5304"/>
      <c r="Q5304"/>
      <c r="R5304"/>
      <c r="S5304"/>
      <c r="T5304"/>
      <c r="U5304"/>
      <c r="V5304"/>
      <c r="W5304"/>
      <c r="X5304"/>
      <c r="Y5304"/>
      <c r="Z5304"/>
      <c r="AA5304"/>
      <c r="AB5304"/>
      <c r="AC5304"/>
      <c r="AD5304"/>
      <c r="AE5304"/>
      <c r="AF5304"/>
      <c r="AG5304"/>
      <c r="AH5304"/>
      <c r="AI5304"/>
      <c r="AJ5304"/>
      <c r="AK5304"/>
      <c r="AL5304"/>
      <c r="AM5304"/>
      <c r="AN5304"/>
      <c r="AO5304"/>
      <c r="AP5304"/>
      <c r="AQ5304"/>
      <c r="AR5304"/>
      <c r="AS5304"/>
      <c r="AT5304"/>
      <c r="AU5304"/>
      <c r="AV5304"/>
      <c r="AW5304"/>
      <c r="AX5304"/>
      <c r="AY5304"/>
      <c r="AZ5304"/>
      <c r="BA5304"/>
      <c r="BB5304"/>
      <c r="BC5304"/>
      <c r="BD5304"/>
      <c r="BE5304"/>
      <c r="BF5304"/>
      <c r="BG5304"/>
      <c r="BH5304"/>
      <c r="BI5304"/>
      <c r="BJ5304"/>
      <c r="BK5304"/>
      <c r="BL5304"/>
      <c r="BM5304"/>
      <c r="BN5304"/>
      <c r="BO5304"/>
    </row>
    <row r="5305" spans="1:67" ht="15" x14ac:dyDescent="0.25">
      <c r="A5305" s="245" t="s">
        <v>2037</v>
      </c>
      <c r="B5305" s="245" t="s">
        <v>2036</v>
      </c>
      <c r="C5305" s="245" t="s">
        <v>2174</v>
      </c>
      <c r="D5305" s="245" t="s">
        <v>2173</v>
      </c>
      <c r="E5305" s="246" t="s">
        <v>44</v>
      </c>
      <c r="F5305" s="245" t="s">
        <v>44</v>
      </c>
      <c r="G5305" s="245" t="s">
        <v>20980</v>
      </c>
      <c r="H5305" s="245" t="s">
        <v>20981</v>
      </c>
      <c r="I5305" s="245" t="s">
        <v>24</v>
      </c>
      <c r="J5305" s="245" t="s">
        <v>59</v>
      </c>
      <c r="K5305" s="246" t="s">
        <v>25137</v>
      </c>
      <c r="L5305" s="245" t="s">
        <v>568</v>
      </c>
      <c r="M5305"/>
      <c r="N5305"/>
      <c r="O5305"/>
      <c r="P5305"/>
      <c r="Q5305"/>
      <c r="R5305"/>
      <c r="S5305"/>
      <c r="T5305"/>
      <c r="U5305"/>
      <c r="V5305"/>
      <c r="W5305"/>
      <c r="X5305"/>
      <c r="Y5305"/>
      <c r="Z5305"/>
      <c r="AA5305"/>
      <c r="AB5305"/>
      <c r="AC5305"/>
      <c r="AD5305"/>
      <c r="AE5305"/>
      <c r="AF5305"/>
      <c r="AG5305"/>
      <c r="AH5305"/>
      <c r="AI5305"/>
      <c r="AJ5305"/>
      <c r="AK5305"/>
      <c r="AL5305"/>
      <c r="AM5305"/>
      <c r="AN5305"/>
      <c r="AO5305"/>
      <c r="AP5305"/>
      <c r="AQ5305"/>
      <c r="AR5305"/>
      <c r="AS5305"/>
      <c r="AT5305"/>
      <c r="AU5305"/>
      <c r="AV5305"/>
      <c r="AW5305"/>
      <c r="AX5305"/>
      <c r="AY5305"/>
      <c r="AZ5305"/>
      <c r="BA5305"/>
      <c r="BB5305"/>
      <c r="BC5305"/>
      <c r="BD5305"/>
      <c r="BE5305"/>
      <c r="BF5305"/>
      <c r="BG5305"/>
      <c r="BH5305"/>
      <c r="BI5305"/>
      <c r="BJ5305"/>
      <c r="BK5305"/>
      <c r="BL5305"/>
      <c r="BM5305"/>
      <c r="BN5305"/>
      <c r="BO5305"/>
    </row>
    <row r="5306" spans="1:67" ht="15" x14ac:dyDescent="0.25">
      <c r="A5306" s="245" t="s">
        <v>2037</v>
      </c>
      <c r="B5306" s="245" t="s">
        <v>2036</v>
      </c>
      <c r="C5306" s="245" t="s">
        <v>2174</v>
      </c>
      <c r="D5306" s="245" t="s">
        <v>2173</v>
      </c>
      <c r="E5306" s="246" t="s">
        <v>44</v>
      </c>
      <c r="F5306" s="245" t="s">
        <v>44</v>
      </c>
      <c r="G5306" s="245" t="s">
        <v>20983</v>
      </c>
      <c r="H5306" s="245" t="s">
        <v>20984</v>
      </c>
      <c r="I5306" s="245" t="s">
        <v>24</v>
      </c>
      <c r="J5306" s="245" t="s">
        <v>59</v>
      </c>
      <c r="K5306" s="246" t="s">
        <v>25138</v>
      </c>
      <c r="L5306" s="245" t="s">
        <v>568</v>
      </c>
      <c r="M5306"/>
      <c r="N5306"/>
      <c r="O5306"/>
      <c r="P5306"/>
      <c r="Q5306"/>
      <c r="R5306"/>
      <c r="S5306"/>
      <c r="T5306"/>
      <c r="U5306"/>
      <c r="V5306"/>
      <c r="W5306"/>
      <c r="X5306"/>
      <c r="Y5306"/>
      <c r="Z5306"/>
      <c r="AA5306"/>
      <c r="AB5306"/>
      <c r="AC5306"/>
      <c r="AD5306"/>
      <c r="AE5306"/>
      <c r="AF5306"/>
      <c r="AG5306"/>
      <c r="AH5306"/>
      <c r="AI5306"/>
      <c r="AJ5306"/>
      <c r="AK5306"/>
      <c r="AL5306"/>
      <c r="AM5306"/>
      <c r="AN5306"/>
      <c r="AO5306"/>
      <c r="AP5306"/>
      <c r="AQ5306"/>
      <c r="AR5306"/>
      <c r="AS5306"/>
      <c r="AT5306"/>
      <c r="AU5306"/>
      <c r="AV5306"/>
      <c r="AW5306"/>
      <c r="AX5306"/>
      <c r="AY5306"/>
      <c r="AZ5306"/>
      <c r="BA5306"/>
      <c r="BB5306"/>
      <c r="BC5306"/>
      <c r="BD5306"/>
      <c r="BE5306"/>
      <c r="BF5306"/>
      <c r="BG5306"/>
      <c r="BH5306"/>
      <c r="BI5306"/>
      <c r="BJ5306"/>
      <c r="BK5306"/>
      <c r="BL5306"/>
      <c r="BM5306"/>
      <c r="BN5306"/>
      <c r="BO5306"/>
    </row>
    <row r="5307" spans="1:67" ht="15" x14ac:dyDescent="0.25">
      <c r="A5307" s="245" t="s">
        <v>2037</v>
      </c>
      <c r="B5307" s="245" t="s">
        <v>2036</v>
      </c>
      <c r="C5307" s="245" t="s">
        <v>2174</v>
      </c>
      <c r="D5307" s="245" t="s">
        <v>2173</v>
      </c>
      <c r="E5307" s="246" t="s">
        <v>44</v>
      </c>
      <c r="F5307" s="245" t="s">
        <v>44</v>
      </c>
      <c r="G5307" s="245" t="s">
        <v>20986</v>
      </c>
      <c r="H5307" s="245" t="s">
        <v>20987</v>
      </c>
      <c r="I5307" s="245" t="s">
        <v>24</v>
      </c>
      <c r="J5307" s="245" t="s">
        <v>59</v>
      </c>
      <c r="K5307" s="246" t="s">
        <v>25139</v>
      </c>
      <c r="L5307" s="245" t="s">
        <v>568</v>
      </c>
      <c r="M5307"/>
      <c r="N5307"/>
      <c r="O5307"/>
      <c r="P5307"/>
      <c r="Q5307"/>
      <c r="R5307"/>
      <c r="S5307"/>
      <c r="T5307"/>
      <c r="U5307"/>
      <c r="V5307"/>
      <c r="W5307"/>
      <c r="X5307"/>
      <c r="Y5307"/>
      <c r="Z5307"/>
      <c r="AA5307"/>
      <c r="AB5307"/>
      <c r="AC5307"/>
      <c r="AD5307"/>
      <c r="AE5307"/>
      <c r="AF5307"/>
      <c r="AG5307"/>
      <c r="AH5307"/>
      <c r="AI5307"/>
      <c r="AJ5307"/>
      <c r="AK5307"/>
      <c r="AL5307"/>
      <c r="AM5307"/>
      <c r="AN5307"/>
      <c r="AO5307"/>
      <c r="AP5307"/>
      <c r="AQ5307"/>
      <c r="AR5307"/>
      <c r="AS5307"/>
      <c r="AT5307"/>
      <c r="AU5307"/>
      <c r="AV5307"/>
      <c r="AW5307"/>
      <c r="AX5307"/>
      <c r="AY5307"/>
      <c r="AZ5307"/>
      <c r="BA5307"/>
      <c r="BB5307"/>
      <c r="BC5307"/>
      <c r="BD5307"/>
      <c r="BE5307"/>
      <c r="BF5307"/>
      <c r="BG5307"/>
      <c r="BH5307"/>
      <c r="BI5307"/>
      <c r="BJ5307"/>
      <c r="BK5307"/>
      <c r="BL5307"/>
      <c r="BM5307"/>
      <c r="BN5307"/>
      <c r="BO5307"/>
    </row>
    <row r="5308" spans="1:67" ht="15" x14ac:dyDescent="0.25">
      <c r="A5308" s="245" t="s">
        <v>2037</v>
      </c>
      <c r="B5308" s="245" t="s">
        <v>2036</v>
      </c>
      <c r="C5308" s="245" t="s">
        <v>2174</v>
      </c>
      <c r="D5308" s="245" t="s">
        <v>2173</v>
      </c>
      <c r="E5308" s="246" t="s">
        <v>44</v>
      </c>
      <c r="F5308" s="245" t="s">
        <v>44</v>
      </c>
      <c r="G5308" s="245" t="s">
        <v>20989</v>
      </c>
      <c r="H5308" s="245" t="s">
        <v>20990</v>
      </c>
      <c r="I5308" s="245" t="s">
        <v>24</v>
      </c>
      <c r="J5308" s="245" t="s">
        <v>59</v>
      </c>
      <c r="K5308" s="246" t="s">
        <v>25140</v>
      </c>
      <c r="L5308" s="245" t="s">
        <v>568</v>
      </c>
      <c r="M5308"/>
      <c r="N5308"/>
      <c r="O5308"/>
      <c r="P5308"/>
      <c r="Q5308"/>
      <c r="R5308"/>
      <c r="S5308"/>
      <c r="T5308"/>
      <c r="U5308"/>
      <c r="V5308"/>
      <c r="W5308"/>
      <c r="X5308"/>
      <c r="Y5308"/>
      <c r="Z5308"/>
      <c r="AA5308"/>
      <c r="AB5308"/>
      <c r="AC5308"/>
      <c r="AD5308"/>
      <c r="AE5308"/>
      <c r="AF5308"/>
      <c r="AG5308"/>
      <c r="AH5308"/>
      <c r="AI5308"/>
      <c r="AJ5308"/>
      <c r="AK5308"/>
      <c r="AL5308"/>
      <c r="AM5308"/>
      <c r="AN5308"/>
      <c r="AO5308"/>
      <c r="AP5308"/>
      <c r="AQ5308"/>
      <c r="AR5308"/>
      <c r="AS5308"/>
      <c r="AT5308"/>
      <c r="AU5308"/>
      <c r="AV5308"/>
      <c r="AW5308"/>
      <c r="AX5308"/>
      <c r="AY5308"/>
      <c r="AZ5308"/>
      <c r="BA5308"/>
      <c r="BB5308"/>
      <c r="BC5308"/>
      <c r="BD5308"/>
      <c r="BE5308"/>
      <c r="BF5308"/>
      <c r="BG5308"/>
      <c r="BH5308"/>
      <c r="BI5308"/>
      <c r="BJ5308"/>
      <c r="BK5308"/>
      <c r="BL5308"/>
      <c r="BM5308"/>
      <c r="BN5308"/>
      <c r="BO5308"/>
    </row>
    <row r="5309" spans="1:67" ht="15" x14ac:dyDescent="0.25">
      <c r="A5309" s="245" t="s">
        <v>2037</v>
      </c>
      <c r="B5309" s="245" t="s">
        <v>2036</v>
      </c>
      <c r="C5309" s="245" t="s">
        <v>2174</v>
      </c>
      <c r="D5309" s="245" t="s">
        <v>2173</v>
      </c>
      <c r="E5309" s="246" t="s">
        <v>44</v>
      </c>
      <c r="F5309" s="245" t="s">
        <v>44</v>
      </c>
      <c r="G5309" s="245" t="s">
        <v>20992</v>
      </c>
      <c r="H5309" s="245" t="s">
        <v>20993</v>
      </c>
      <c r="I5309" s="245" t="s">
        <v>24</v>
      </c>
      <c r="J5309" s="245" t="s">
        <v>59</v>
      </c>
      <c r="K5309" s="246" t="s">
        <v>25141</v>
      </c>
      <c r="L5309" s="245" t="s">
        <v>568</v>
      </c>
      <c r="M5309"/>
      <c r="N5309"/>
      <c r="O5309"/>
      <c r="P5309"/>
      <c r="Q5309"/>
      <c r="R5309"/>
      <c r="S5309"/>
      <c r="T5309"/>
      <c r="U5309"/>
      <c r="V5309"/>
      <c r="W5309"/>
      <c r="X5309"/>
      <c r="Y5309"/>
      <c r="Z5309"/>
      <c r="AA5309"/>
      <c r="AB5309"/>
      <c r="AC5309"/>
      <c r="AD5309"/>
      <c r="AE5309"/>
      <c r="AF5309"/>
      <c r="AG5309"/>
      <c r="AH5309"/>
      <c r="AI5309"/>
      <c r="AJ5309"/>
      <c r="AK5309"/>
      <c r="AL5309"/>
      <c r="AM5309"/>
      <c r="AN5309"/>
      <c r="AO5309"/>
      <c r="AP5309"/>
      <c r="AQ5309"/>
      <c r="AR5309"/>
      <c r="AS5309"/>
      <c r="AT5309"/>
      <c r="AU5309"/>
      <c r="AV5309"/>
      <c r="AW5309"/>
      <c r="AX5309"/>
      <c r="AY5309"/>
      <c r="AZ5309"/>
      <c r="BA5309"/>
      <c r="BB5309"/>
      <c r="BC5309"/>
      <c r="BD5309"/>
      <c r="BE5309"/>
      <c r="BF5309"/>
      <c r="BG5309"/>
      <c r="BH5309"/>
      <c r="BI5309"/>
      <c r="BJ5309"/>
      <c r="BK5309"/>
      <c r="BL5309"/>
      <c r="BM5309"/>
      <c r="BN5309"/>
      <c r="BO5309"/>
    </row>
    <row r="5310" spans="1:67" ht="15" x14ac:dyDescent="0.25">
      <c r="A5310" s="245" t="s">
        <v>2037</v>
      </c>
      <c r="B5310" s="245" t="s">
        <v>2036</v>
      </c>
      <c r="C5310" s="245" t="s">
        <v>2174</v>
      </c>
      <c r="D5310" s="245" t="s">
        <v>2173</v>
      </c>
      <c r="E5310" s="246" t="s">
        <v>44</v>
      </c>
      <c r="F5310" s="245" t="s">
        <v>44</v>
      </c>
      <c r="G5310" s="245" t="s">
        <v>20995</v>
      </c>
      <c r="H5310" s="245" t="s">
        <v>20996</v>
      </c>
      <c r="I5310" s="245" t="s">
        <v>24</v>
      </c>
      <c r="J5310" s="245" t="s">
        <v>59</v>
      </c>
      <c r="K5310" s="246" t="s">
        <v>25142</v>
      </c>
      <c r="L5310" s="245" t="s">
        <v>568</v>
      </c>
      <c r="M5310"/>
      <c r="N5310"/>
      <c r="O5310"/>
      <c r="P5310"/>
      <c r="Q5310"/>
      <c r="R5310"/>
      <c r="S5310"/>
      <c r="T5310"/>
      <c r="U5310"/>
      <c r="V5310"/>
      <c r="W5310"/>
      <c r="X5310"/>
      <c r="Y5310"/>
      <c r="Z5310"/>
      <c r="AA5310"/>
      <c r="AB5310"/>
      <c r="AC5310"/>
      <c r="AD5310"/>
      <c r="AE5310"/>
      <c r="AF5310"/>
      <c r="AG5310"/>
      <c r="AH5310"/>
      <c r="AI5310"/>
      <c r="AJ5310"/>
      <c r="AK5310"/>
      <c r="AL5310"/>
      <c r="AM5310"/>
      <c r="AN5310"/>
      <c r="AO5310"/>
      <c r="AP5310"/>
      <c r="AQ5310"/>
      <c r="AR5310"/>
      <c r="AS5310"/>
      <c r="AT5310"/>
      <c r="AU5310"/>
      <c r="AV5310"/>
      <c r="AW5310"/>
      <c r="AX5310"/>
      <c r="AY5310"/>
      <c r="AZ5310"/>
      <c r="BA5310"/>
      <c r="BB5310"/>
      <c r="BC5310"/>
      <c r="BD5310"/>
      <c r="BE5310"/>
      <c r="BF5310"/>
      <c r="BG5310"/>
      <c r="BH5310"/>
      <c r="BI5310"/>
      <c r="BJ5310"/>
      <c r="BK5310"/>
      <c r="BL5310"/>
      <c r="BM5310"/>
      <c r="BN5310"/>
      <c r="BO5310"/>
    </row>
    <row r="5311" spans="1:67" ht="15" x14ac:dyDescent="0.25">
      <c r="A5311" s="245" t="s">
        <v>2037</v>
      </c>
      <c r="B5311" s="245" t="s">
        <v>2036</v>
      </c>
      <c r="C5311" s="245" t="s">
        <v>2174</v>
      </c>
      <c r="D5311" s="245" t="s">
        <v>2173</v>
      </c>
      <c r="E5311" s="246" t="s">
        <v>44</v>
      </c>
      <c r="F5311" s="245" t="s">
        <v>44</v>
      </c>
      <c r="G5311" s="245" t="s">
        <v>20998</v>
      </c>
      <c r="H5311" s="245" t="s">
        <v>20999</v>
      </c>
      <c r="I5311" s="245" t="s">
        <v>24</v>
      </c>
      <c r="J5311" s="245" t="s">
        <v>59</v>
      </c>
      <c r="K5311" s="246" t="s">
        <v>25143</v>
      </c>
      <c r="L5311" s="245" t="s">
        <v>568</v>
      </c>
      <c r="M5311"/>
      <c r="N5311"/>
      <c r="O5311"/>
      <c r="P5311"/>
      <c r="Q5311"/>
      <c r="R5311"/>
      <c r="S5311"/>
      <c r="T5311"/>
      <c r="U5311"/>
      <c r="V5311"/>
      <c r="W5311"/>
      <c r="X5311"/>
      <c r="Y5311"/>
      <c r="Z5311"/>
      <c r="AA5311"/>
      <c r="AB5311"/>
      <c r="AC5311"/>
      <c r="AD5311"/>
      <c r="AE5311"/>
      <c r="AF5311"/>
      <c r="AG5311"/>
      <c r="AH5311"/>
      <c r="AI5311"/>
      <c r="AJ5311"/>
      <c r="AK5311"/>
      <c r="AL5311"/>
      <c r="AM5311"/>
      <c r="AN5311"/>
      <c r="AO5311"/>
      <c r="AP5311"/>
      <c r="AQ5311"/>
      <c r="AR5311"/>
      <c r="AS5311"/>
      <c r="AT5311"/>
      <c r="AU5311"/>
      <c r="AV5311"/>
      <c r="AW5311"/>
      <c r="AX5311"/>
      <c r="AY5311"/>
      <c r="AZ5311"/>
      <c r="BA5311"/>
      <c r="BB5311"/>
      <c r="BC5311"/>
      <c r="BD5311"/>
      <c r="BE5311"/>
      <c r="BF5311"/>
      <c r="BG5311"/>
      <c r="BH5311"/>
      <c r="BI5311"/>
      <c r="BJ5311"/>
      <c r="BK5311"/>
      <c r="BL5311"/>
      <c r="BM5311"/>
      <c r="BN5311"/>
      <c r="BO5311"/>
    </row>
    <row r="5312" spans="1:67" ht="15" x14ac:dyDescent="0.25">
      <c r="A5312" s="245" t="s">
        <v>2037</v>
      </c>
      <c r="B5312" s="245" t="s">
        <v>2036</v>
      </c>
      <c r="C5312" s="245" t="s">
        <v>2174</v>
      </c>
      <c r="D5312" s="245" t="s">
        <v>2173</v>
      </c>
      <c r="E5312" s="246" t="s">
        <v>44</v>
      </c>
      <c r="F5312" s="245" t="s">
        <v>44</v>
      </c>
      <c r="G5312" s="245" t="s">
        <v>21001</v>
      </c>
      <c r="H5312" s="245" t="s">
        <v>21002</v>
      </c>
      <c r="I5312" s="245" t="s">
        <v>24</v>
      </c>
      <c r="J5312" s="245" t="s">
        <v>59</v>
      </c>
      <c r="K5312" s="246" t="s">
        <v>25144</v>
      </c>
      <c r="L5312" s="245" t="s">
        <v>568</v>
      </c>
      <c r="M5312"/>
      <c r="N5312"/>
      <c r="O5312"/>
      <c r="P5312"/>
      <c r="Q5312"/>
      <c r="R5312"/>
      <c r="S5312"/>
      <c r="T5312"/>
      <c r="U5312"/>
      <c r="V5312"/>
      <c r="W5312"/>
      <c r="X5312"/>
      <c r="Y5312"/>
      <c r="Z5312"/>
      <c r="AA5312"/>
      <c r="AB5312"/>
      <c r="AC5312"/>
      <c r="AD5312"/>
      <c r="AE5312"/>
      <c r="AF5312"/>
      <c r="AG5312"/>
      <c r="AH5312"/>
      <c r="AI5312"/>
      <c r="AJ5312"/>
      <c r="AK5312"/>
      <c r="AL5312"/>
      <c r="AM5312"/>
      <c r="AN5312"/>
      <c r="AO5312"/>
      <c r="AP5312"/>
      <c r="AQ5312"/>
      <c r="AR5312"/>
      <c r="AS5312"/>
      <c r="AT5312"/>
      <c r="AU5312"/>
      <c r="AV5312"/>
      <c r="AW5312"/>
      <c r="AX5312"/>
      <c r="AY5312"/>
      <c r="AZ5312"/>
      <c r="BA5312"/>
      <c r="BB5312"/>
      <c r="BC5312"/>
      <c r="BD5312"/>
      <c r="BE5312"/>
      <c r="BF5312"/>
      <c r="BG5312"/>
      <c r="BH5312"/>
      <c r="BI5312"/>
      <c r="BJ5312"/>
      <c r="BK5312"/>
      <c r="BL5312"/>
      <c r="BM5312"/>
      <c r="BN5312"/>
      <c r="BO5312"/>
    </row>
    <row r="5313" spans="1:67" ht="15" x14ac:dyDescent="0.25">
      <c r="A5313" s="245" t="s">
        <v>2037</v>
      </c>
      <c r="B5313" s="245" t="s">
        <v>2036</v>
      </c>
      <c r="C5313" s="245" t="s">
        <v>2174</v>
      </c>
      <c r="D5313" s="245" t="s">
        <v>2173</v>
      </c>
      <c r="E5313" s="246" t="s">
        <v>44</v>
      </c>
      <c r="F5313" s="245" t="s">
        <v>44</v>
      </c>
      <c r="G5313" s="245" t="s">
        <v>21004</v>
      </c>
      <c r="H5313" s="245" t="s">
        <v>21005</v>
      </c>
      <c r="I5313" s="245" t="s">
        <v>24</v>
      </c>
      <c r="J5313" s="245" t="s">
        <v>59</v>
      </c>
      <c r="K5313" s="246" t="s">
        <v>25145</v>
      </c>
      <c r="L5313" s="245" t="s">
        <v>568</v>
      </c>
      <c r="M5313"/>
      <c r="N5313"/>
      <c r="O5313"/>
      <c r="P5313"/>
      <c r="Q5313"/>
      <c r="R5313"/>
      <c r="S5313"/>
      <c r="T5313"/>
      <c r="U5313"/>
      <c r="V5313"/>
      <c r="W5313"/>
      <c r="X5313"/>
      <c r="Y5313"/>
      <c r="Z5313"/>
      <c r="AA5313"/>
      <c r="AB5313"/>
      <c r="AC5313"/>
      <c r="AD5313"/>
      <c r="AE5313"/>
      <c r="AF5313"/>
      <c r="AG5313"/>
      <c r="AH5313"/>
      <c r="AI5313"/>
      <c r="AJ5313"/>
      <c r="AK5313"/>
      <c r="AL5313"/>
      <c r="AM5313"/>
      <c r="AN5313"/>
      <c r="AO5313"/>
      <c r="AP5313"/>
      <c r="AQ5313"/>
      <c r="AR5313"/>
      <c r="AS5313"/>
      <c r="AT5313"/>
      <c r="AU5313"/>
      <c r="AV5313"/>
      <c r="AW5313"/>
      <c r="AX5313"/>
      <c r="AY5313"/>
      <c r="AZ5313"/>
      <c r="BA5313"/>
      <c r="BB5313"/>
      <c r="BC5313"/>
      <c r="BD5313"/>
      <c r="BE5313"/>
      <c r="BF5313"/>
      <c r="BG5313"/>
      <c r="BH5313"/>
      <c r="BI5313"/>
      <c r="BJ5313"/>
      <c r="BK5313"/>
      <c r="BL5313"/>
      <c r="BM5313"/>
      <c r="BN5313"/>
      <c r="BO5313"/>
    </row>
    <row r="5314" spans="1:67" ht="15" x14ac:dyDescent="0.25">
      <c r="A5314" s="245" t="s">
        <v>2037</v>
      </c>
      <c r="B5314" s="245" t="s">
        <v>2036</v>
      </c>
      <c r="C5314" s="245" t="s">
        <v>2174</v>
      </c>
      <c r="D5314" s="245" t="s">
        <v>2173</v>
      </c>
      <c r="E5314" s="246" t="s">
        <v>44</v>
      </c>
      <c r="F5314" s="245" t="s">
        <v>44</v>
      </c>
      <c r="G5314" s="245" t="s">
        <v>21007</v>
      </c>
      <c r="H5314" s="245" t="s">
        <v>21008</v>
      </c>
      <c r="I5314" s="245" t="s">
        <v>24</v>
      </c>
      <c r="J5314" s="245" t="s">
        <v>59</v>
      </c>
      <c r="K5314" s="246" t="s">
        <v>25146</v>
      </c>
      <c r="L5314" s="245" t="s">
        <v>568</v>
      </c>
      <c r="M5314"/>
      <c r="N5314"/>
      <c r="O5314"/>
      <c r="P5314"/>
      <c r="Q5314"/>
      <c r="R5314"/>
      <c r="S5314"/>
      <c r="T5314"/>
      <c r="U5314"/>
      <c r="V5314"/>
      <c r="W5314"/>
      <c r="X5314"/>
      <c r="Y5314"/>
      <c r="Z5314"/>
      <c r="AA5314"/>
      <c r="AB5314"/>
      <c r="AC5314"/>
      <c r="AD5314"/>
      <c r="AE5314"/>
      <c r="AF5314"/>
      <c r="AG5314"/>
      <c r="AH5314"/>
      <c r="AI5314"/>
      <c r="AJ5314"/>
      <c r="AK5314"/>
      <c r="AL5314"/>
      <c r="AM5314"/>
      <c r="AN5314"/>
      <c r="AO5314"/>
      <c r="AP5314"/>
      <c r="AQ5314"/>
      <c r="AR5314"/>
      <c r="AS5314"/>
      <c r="AT5314"/>
      <c r="AU5314"/>
      <c r="AV5314"/>
      <c r="AW5314"/>
      <c r="AX5314"/>
      <c r="AY5314"/>
      <c r="AZ5314"/>
      <c r="BA5314"/>
      <c r="BB5314"/>
      <c r="BC5314"/>
      <c r="BD5314"/>
      <c r="BE5314"/>
      <c r="BF5314"/>
      <c r="BG5314"/>
      <c r="BH5314"/>
      <c r="BI5314"/>
      <c r="BJ5314"/>
      <c r="BK5314"/>
      <c r="BL5314"/>
      <c r="BM5314"/>
      <c r="BN5314"/>
      <c r="BO5314"/>
    </row>
    <row r="5315" spans="1:67" ht="15" x14ac:dyDescent="0.25">
      <c r="A5315" s="245" t="s">
        <v>2037</v>
      </c>
      <c r="B5315" s="245" t="s">
        <v>2036</v>
      </c>
      <c r="C5315" s="245" t="s">
        <v>2174</v>
      </c>
      <c r="D5315" s="245" t="s">
        <v>2173</v>
      </c>
      <c r="E5315" s="246" t="s">
        <v>44</v>
      </c>
      <c r="F5315" s="245" t="s">
        <v>44</v>
      </c>
      <c r="G5315" s="245" t="s">
        <v>21010</v>
      </c>
      <c r="H5315" s="245" t="s">
        <v>21011</v>
      </c>
      <c r="I5315" s="245" t="s">
        <v>24</v>
      </c>
      <c r="J5315" s="245" t="s">
        <v>59</v>
      </c>
      <c r="K5315" s="246" t="s">
        <v>25147</v>
      </c>
      <c r="L5315" s="245" t="s">
        <v>568</v>
      </c>
      <c r="M5315"/>
      <c r="N5315"/>
      <c r="O5315"/>
      <c r="P5315"/>
      <c r="Q5315"/>
      <c r="R5315"/>
      <c r="S5315"/>
      <c r="T5315"/>
      <c r="U5315"/>
      <c r="V5315"/>
      <c r="W5315"/>
      <c r="X5315"/>
      <c r="Y5315"/>
      <c r="Z5315"/>
      <c r="AA5315"/>
      <c r="AB5315"/>
      <c r="AC5315"/>
      <c r="AD5315"/>
      <c r="AE5315"/>
      <c r="AF5315"/>
      <c r="AG5315"/>
      <c r="AH5315"/>
      <c r="AI5315"/>
      <c r="AJ5315"/>
      <c r="AK5315"/>
      <c r="AL5315"/>
      <c r="AM5315"/>
      <c r="AN5315"/>
      <c r="AO5315"/>
      <c r="AP5315"/>
      <c r="AQ5315"/>
      <c r="AR5315"/>
      <c r="AS5315"/>
      <c r="AT5315"/>
      <c r="AU5315"/>
      <c r="AV5315"/>
      <c r="AW5315"/>
      <c r="AX5315"/>
      <c r="AY5315"/>
      <c r="AZ5315"/>
      <c r="BA5315"/>
      <c r="BB5315"/>
      <c r="BC5315"/>
      <c r="BD5315"/>
      <c r="BE5315"/>
      <c r="BF5315"/>
      <c r="BG5315"/>
      <c r="BH5315"/>
      <c r="BI5315"/>
      <c r="BJ5315"/>
      <c r="BK5315"/>
      <c r="BL5315"/>
      <c r="BM5315"/>
      <c r="BN5315"/>
      <c r="BO5315"/>
    </row>
    <row r="5316" spans="1:67" ht="15" x14ac:dyDescent="0.25">
      <c r="A5316" s="245" t="s">
        <v>2037</v>
      </c>
      <c r="B5316" s="245" t="s">
        <v>2036</v>
      </c>
      <c r="C5316" s="245" t="s">
        <v>2174</v>
      </c>
      <c r="D5316" s="245" t="s">
        <v>2173</v>
      </c>
      <c r="E5316" s="246" t="s">
        <v>44</v>
      </c>
      <c r="F5316" s="245" t="s">
        <v>44</v>
      </c>
      <c r="G5316" s="245" t="s">
        <v>21013</v>
      </c>
      <c r="H5316" s="245" t="s">
        <v>21014</v>
      </c>
      <c r="I5316" s="245" t="s">
        <v>24</v>
      </c>
      <c r="J5316" s="245" t="s">
        <v>59</v>
      </c>
      <c r="K5316" s="246" t="s">
        <v>25148</v>
      </c>
      <c r="L5316" s="245" t="s">
        <v>568</v>
      </c>
      <c r="M5316"/>
      <c r="N5316"/>
      <c r="O5316"/>
      <c r="P5316"/>
      <c r="Q5316"/>
      <c r="R5316"/>
      <c r="S5316"/>
      <c r="T5316"/>
      <c r="U5316"/>
      <c r="V5316"/>
      <c r="W5316"/>
      <c r="X5316"/>
      <c r="Y5316"/>
      <c r="Z5316"/>
      <c r="AA5316"/>
      <c r="AB5316"/>
      <c r="AC5316"/>
      <c r="AD5316"/>
      <c r="AE5316"/>
      <c r="AF5316"/>
      <c r="AG5316"/>
      <c r="AH5316"/>
      <c r="AI5316"/>
      <c r="AJ5316"/>
      <c r="AK5316"/>
      <c r="AL5316"/>
      <c r="AM5316"/>
      <c r="AN5316"/>
      <c r="AO5316"/>
      <c r="AP5316"/>
      <c r="AQ5316"/>
      <c r="AR5316"/>
      <c r="AS5316"/>
      <c r="AT5316"/>
      <c r="AU5316"/>
      <c r="AV5316"/>
      <c r="AW5316"/>
      <c r="AX5316"/>
      <c r="AY5316"/>
      <c r="AZ5316"/>
      <c r="BA5316"/>
      <c r="BB5316"/>
      <c r="BC5316"/>
      <c r="BD5316"/>
      <c r="BE5316"/>
      <c r="BF5316"/>
      <c r="BG5316"/>
      <c r="BH5316"/>
      <c r="BI5316"/>
      <c r="BJ5316"/>
      <c r="BK5316"/>
      <c r="BL5316"/>
      <c r="BM5316"/>
      <c r="BN5316"/>
      <c r="BO5316"/>
    </row>
    <row r="5317" spans="1:67" ht="15" x14ac:dyDescent="0.25">
      <c r="A5317" s="245" t="s">
        <v>2037</v>
      </c>
      <c r="B5317" s="245" t="s">
        <v>2036</v>
      </c>
      <c r="C5317" s="245" t="s">
        <v>2174</v>
      </c>
      <c r="D5317" s="245" t="s">
        <v>2173</v>
      </c>
      <c r="E5317" s="246" t="s">
        <v>44</v>
      </c>
      <c r="F5317" s="245" t="s">
        <v>44</v>
      </c>
      <c r="G5317" s="245" t="s">
        <v>21016</v>
      </c>
      <c r="H5317" s="245" t="s">
        <v>21017</v>
      </c>
      <c r="I5317" s="245" t="s">
        <v>24</v>
      </c>
      <c r="J5317" s="245" t="s">
        <v>59</v>
      </c>
      <c r="K5317" s="246" t="s">
        <v>25149</v>
      </c>
      <c r="L5317" s="245" t="s">
        <v>568</v>
      </c>
      <c r="M5317"/>
      <c r="N5317"/>
      <c r="O5317"/>
      <c r="P5317"/>
      <c r="Q5317"/>
      <c r="R5317"/>
      <c r="S5317"/>
      <c r="T5317"/>
      <c r="U5317"/>
      <c r="V5317"/>
      <c r="W5317"/>
      <c r="X5317"/>
      <c r="Y5317"/>
      <c r="Z5317"/>
      <c r="AA5317"/>
      <c r="AB5317"/>
      <c r="AC5317"/>
      <c r="AD5317"/>
      <c r="AE5317"/>
      <c r="AF5317"/>
      <c r="AG5317"/>
      <c r="AH5317"/>
      <c r="AI5317"/>
      <c r="AJ5317"/>
      <c r="AK5317"/>
      <c r="AL5317"/>
      <c r="AM5317"/>
      <c r="AN5317"/>
      <c r="AO5317"/>
      <c r="AP5317"/>
      <c r="AQ5317"/>
      <c r="AR5317"/>
      <c r="AS5317"/>
      <c r="AT5317"/>
      <c r="AU5317"/>
      <c r="AV5317"/>
      <c r="AW5317"/>
      <c r="AX5317"/>
      <c r="AY5317"/>
      <c r="AZ5317"/>
      <c r="BA5317"/>
      <c r="BB5317"/>
      <c r="BC5317"/>
      <c r="BD5317"/>
      <c r="BE5317"/>
      <c r="BF5317"/>
      <c r="BG5317"/>
      <c r="BH5317"/>
      <c r="BI5317"/>
      <c r="BJ5317"/>
      <c r="BK5317"/>
      <c r="BL5317"/>
      <c r="BM5317"/>
      <c r="BN5317"/>
      <c r="BO5317"/>
    </row>
    <row r="5318" spans="1:67" ht="15" x14ac:dyDescent="0.25">
      <c r="A5318" s="245" t="s">
        <v>2037</v>
      </c>
      <c r="B5318" s="245" t="s">
        <v>2036</v>
      </c>
      <c r="C5318" s="245" t="s">
        <v>2174</v>
      </c>
      <c r="D5318" s="245" t="s">
        <v>2173</v>
      </c>
      <c r="E5318" s="246" t="s">
        <v>44</v>
      </c>
      <c r="F5318" s="245" t="s">
        <v>44</v>
      </c>
      <c r="G5318" s="245" t="s">
        <v>21019</v>
      </c>
      <c r="H5318" s="245" t="s">
        <v>21020</v>
      </c>
      <c r="I5318" s="245" t="s">
        <v>24</v>
      </c>
      <c r="J5318" s="245" t="s">
        <v>59</v>
      </c>
      <c r="K5318" s="246" t="s">
        <v>25150</v>
      </c>
      <c r="L5318" s="245" t="s">
        <v>568</v>
      </c>
      <c r="M5318"/>
      <c r="N5318"/>
      <c r="O5318"/>
      <c r="P5318"/>
      <c r="Q5318"/>
      <c r="R5318"/>
      <c r="S5318"/>
      <c r="T5318"/>
      <c r="U5318"/>
      <c r="V5318"/>
      <c r="W5318"/>
      <c r="X5318"/>
      <c r="Y5318"/>
      <c r="Z5318"/>
      <c r="AA5318"/>
      <c r="AB5318"/>
      <c r="AC5318"/>
      <c r="AD5318"/>
      <c r="AE5318"/>
      <c r="AF5318"/>
      <c r="AG5318"/>
      <c r="AH5318"/>
      <c r="AI5318"/>
      <c r="AJ5318"/>
      <c r="AK5318"/>
      <c r="AL5318"/>
      <c r="AM5318"/>
      <c r="AN5318"/>
      <c r="AO5318"/>
      <c r="AP5318"/>
      <c r="AQ5318"/>
      <c r="AR5318"/>
      <c r="AS5318"/>
      <c r="AT5318"/>
      <c r="AU5318"/>
      <c r="AV5318"/>
      <c r="AW5318"/>
      <c r="AX5318"/>
      <c r="AY5318"/>
      <c r="AZ5318"/>
      <c r="BA5318"/>
      <c r="BB5318"/>
      <c r="BC5318"/>
      <c r="BD5318"/>
      <c r="BE5318"/>
      <c r="BF5318"/>
      <c r="BG5318"/>
      <c r="BH5318"/>
      <c r="BI5318"/>
      <c r="BJ5318"/>
      <c r="BK5318"/>
      <c r="BL5318"/>
      <c r="BM5318"/>
      <c r="BN5318"/>
      <c r="BO5318"/>
    </row>
    <row r="5319" spans="1:67" ht="15" x14ac:dyDescent="0.25">
      <c r="A5319" s="245" t="s">
        <v>2037</v>
      </c>
      <c r="B5319" s="245" t="s">
        <v>2036</v>
      </c>
      <c r="C5319" s="245" t="s">
        <v>2174</v>
      </c>
      <c r="D5319" s="245" t="s">
        <v>2173</v>
      </c>
      <c r="E5319" s="246" t="s">
        <v>44</v>
      </c>
      <c r="F5319" s="245" t="s">
        <v>44</v>
      </c>
      <c r="G5319" s="245" t="s">
        <v>21022</v>
      </c>
      <c r="H5319" s="245" t="s">
        <v>21023</v>
      </c>
      <c r="I5319" s="245" t="s">
        <v>24</v>
      </c>
      <c r="J5319" s="245" t="s">
        <v>59</v>
      </c>
      <c r="K5319" s="246" t="s">
        <v>25151</v>
      </c>
      <c r="L5319" s="245" t="s">
        <v>568</v>
      </c>
      <c r="M5319"/>
      <c r="N5319"/>
      <c r="O5319"/>
      <c r="P5319"/>
      <c r="Q5319"/>
      <c r="R5319"/>
      <c r="S5319"/>
      <c r="T5319"/>
      <c r="U5319"/>
      <c r="V5319"/>
      <c r="W5319"/>
      <c r="X5319"/>
      <c r="Y5319"/>
      <c r="Z5319"/>
      <c r="AA5319"/>
      <c r="AB5319"/>
      <c r="AC5319"/>
      <c r="AD5319"/>
      <c r="AE5319"/>
      <c r="AF5319"/>
      <c r="AG5319"/>
      <c r="AH5319"/>
      <c r="AI5319"/>
      <c r="AJ5319"/>
      <c r="AK5319"/>
      <c r="AL5319"/>
      <c r="AM5319"/>
      <c r="AN5319"/>
      <c r="AO5319"/>
      <c r="AP5319"/>
      <c r="AQ5319"/>
      <c r="AR5319"/>
      <c r="AS5319"/>
      <c r="AT5319"/>
      <c r="AU5319"/>
      <c r="AV5319"/>
      <c r="AW5319"/>
      <c r="AX5319"/>
      <c r="AY5319"/>
      <c r="AZ5319"/>
      <c r="BA5319"/>
      <c r="BB5319"/>
      <c r="BC5319"/>
      <c r="BD5319"/>
      <c r="BE5319"/>
      <c r="BF5319"/>
      <c r="BG5319"/>
      <c r="BH5319"/>
      <c r="BI5319"/>
      <c r="BJ5319"/>
      <c r="BK5319"/>
      <c r="BL5319"/>
      <c r="BM5319"/>
      <c r="BN5319"/>
      <c r="BO5319"/>
    </row>
    <row r="5320" spans="1:67" ht="15" x14ac:dyDescent="0.25">
      <c r="A5320" s="245" t="s">
        <v>2037</v>
      </c>
      <c r="B5320" s="245" t="s">
        <v>2036</v>
      </c>
      <c r="C5320" s="245" t="s">
        <v>2174</v>
      </c>
      <c r="D5320" s="245" t="s">
        <v>2173</v>
      </c>
      <c r="E5320" s="246" t="s">
        <v>44</v>
      </c>
      <c r="F5320" s="245" t="s">
        <v>44</v>
      </c>
      <c r="G5320" s="245" t="s">
        <v>21025</v>
      </c>
      <c r="H5320" s="245" t="s">
        <v>21026</v>
      </c>
      <c r="I5320" s="245" t="s">
        <v>24</v>
      </c>
      <c r="J5320" s="245" t="s">
        <v>59</v>
      </c>
      <c r="K5320" s="246" t="s">
        <v>15145</v>
      </c>
      <c r="L5320" s="245" t="s">
        <v>568</v>
      </c>
      <c r="M5320"/>
      <c r="N5320"/>
      <c r="O5320"/>
      <c r="P5320"/>
      <c r="Q5320"/>
      <c r="R5320"/>
      <c r="S5320"/>
      <c r="T5320"/>
      <c r="U5320"/>
      <c r="V5320"/>
      <c r="W5320"/>
      <c r="X5320"/>
      <c r="Y5320"/>
      <c r="Z5320"/>
      <c r="AA5320"/>
      <c r="AB5320"/>
      <c r="AC5320"/>
      <c r="AD5320"/>
      <c r="AE5320"/>
      <c r="AF5320"/>
      <c r="AG5320"/>
      <c r="AH5320"/>
      <c r="AI5320"/>
      <c r="AJ5320"/>
      <c r="AK5320"/>
      <c r="AL5320"/>
      <c r="AM5320"/>
      <c r="AN5320"/>
      <c r="AO5320"/>
      <c r="AP5320"/>
      <c r="AQ5320"/>
      <c r="AR5320"/>
      <c r="AS5320"/>
      <c r="AT5320"/>
      <c r="AU5320"/>
      <c r="AV5320"/>
      <c r="AW5320"/>
      <c r="AX5320"/>
      <c r="AY5320"/>
      <c r="AZ5320"/>
      <c r="BA5320"/>
      <c r="BB5320"/>
      <c r="BC5320"/>
      <c r="BD5320"/>
      <c r="BE5320"/>
      <c r="BF5320"/>
      <c r="BG5320"/>
      <c r="BH5320"/>
      <c r="BI5320"/>
      <c r="BJ5320"/>
      <c r="BK5320"/>
      <c r="BL5320"/>
      <c r="BM5320"/>
      <c r="BN5320"/>
      <c r="BO5320"/>
    </row>
    <row r="5321" spans="1:67" ht="15" x14ac:dyDescent="0.25">
      <c r="A5321" s="245" t="s">
        <v>2037</v>
      </c>
      <c r="B5321" s="245" t="s">
        <v>2036</v>
      </c>
      <c r="C5321" s="245" t="s">
        <v>2174</v>
      </c>
      <c r="D5321" s="245" t="s">
        <v>2173</v>
      </c>
      <c r="E5321" s="246" t="s">
        <v>44</v>
      </c>
      <c r="F5321" s="245" t="s">
        <v>44</v>
      </c>
      <c r="G5321" s="245" t="s">
        <v>21028</v>
      </c>
      <c r="H5321" s="245" t="s">
        <v>21029</v>
      </c>
      <c r="I5321" s="245" t="s">
        <v>24</v>
      </c>
      <c r="J5321" s="245" t="s">
        <v>59</v>
      </c>
      <c r="K5321" s="246" t="s">
        <v>25152</v>
      </c>
      <c r="L5321" s="245" t="s">
        <v>568</v>
      </c>
      <c r="M5321"/>
      <c r="N5321"/>
      <c r="O5321"/>
      <c r="P5321"/>
      <c r="Q5321"/>
      <c r="R5321"/>
      <c r="S5321"/>
      <c r="T5321"/>
      <c r="U5321"/>
      <c r="V5321"/>
      <c r="W5321"/>
      <c r="X5321"/>
      <c r="Y5321"/>
      <c r="Z5321"/>
      <c r="AA5321"/>
      <c r="AB5321"/>
      <c r="AC5321"/>
      <c r="AD5321"/>
      <c r="AE5321"/>
      <c r="AF5321"/>
      <c r="AG5321"/>
      <c r="AH5321"/>
      <c r="AI5321"/>
      <c r="AJ5321"/>
      <c r="AK5321"/>
      <c r="AL5321"/>
      <c r="AM5321"/>
      <c r="AN5321"/>
      <c r="AO5321"/>
      <c r="AP5321"/>
      <c r="AQ5321"/>
      <c r="AR5321"/>
      <c r="AS5321"/>
      <c r="AT5321"/>
      <c r="AU5321"/>
      <c r="AV5321"/>
      <c r="AW5321"/>
      <c r="AX5321"/>
      <c r="AY5321"/>
      <c r="AZ5321"/>
      <c r="BA5321"/>
      <c r="BB5321"/>
      <c r="BC5321"/>
      <c r="BD5321"/>
      <c r="BE5321"/>
      <c r="BF5321"/>
      <c r="BG5321"/>
      <c r="BH5321"/>
      <c r="BI5321"/>
      <c r="BJ5321"/>
      <c r="BK5321"/>
      <c r="BL5321"/>
      <c r="BM5321"/>
      <c r="BN5321"/>
      <c r="BO5321"/>
    </row>
    <row r="5322" spans="1:67" ht="15" x14ac:dyDescent="0.25">
      <c r="A5322" s="245" t="s">
        <v>2037</v>
      </c>
      <c r="B5322" s="245" t="s">
        <v>2036</v>
      </c>
      <c r="C5322" s="245" t="s">
        <v>2174</v>
      </c>
      <c r="D5322" s="245" t="s">
        <v>2173</v>
      </c>
      <c r="E5322" s="246" t="s">
        <v>44</v>
      </c>
      <c r="F5322" s="245" t="s">
        <v>44</v>
      </c>
      <c r="G5322" s="245" t="s">
        <v>2182</v>
      </c>
      <c r="H5322" s="245" t="s">
        <v>2181</v>
      </c>
      <c r="I5322" s="245" t="s">
        <v>24</v>
      </c>
      <c r="J5322" s="245" t="s">
        <v>569</v>
      </c>
      <c r="K5322" s="246" t="s">
        <v>25153</v>
      </c>
      <c r="L5322" s="245" t="s">
        <v>568</v>
      </c>
      <c r="M5322"/>
      <c r="N5322"/>
      <c r="O5322"/>
      <c r="P5322"/>
      <c r="Q5322"/>
      <c r="R5322"/>
      <c r="S5322"/>
      <c r="T5322"/>
      <c r="U5322"/>
      <c r="V5322"/>
      <c r="W5322"/>
      <c r="X5322"/>
      <c r="Y5322"/>
      <c r="Z5322"/>
      <c r="AA5322"/>
      <c r="AB5322"/>
      <c r="AC5322"/>
      <c r="AD5322"/>
      <c r="AE5322"/>
      <c r="AF5322"/>
      <c r="AG5322"/>
      <c r="AH5322"/>
      <c r="AI5322"/>
      <c r="AJ5322"/>
      <c r="AK5322"/>
      <c r="AL5322"/>
      <c r="AM5322"/>
      <c r="AN5322"/>
      <c r="AO5322"/>
      <c r="AP5322"/>
      <c r="AQ5322"/>
      <c r="AR5322"/>
      <c r="AS5322"/>
      <c r="AT5322"/>
      <c r="AU5322"/>
      <c r="AV5322"/>
      <c r="AW5322"/>
      <c r="AX5322"/>
      <c r="AY5322"/>
      <c r="AZ5322"/>
      <c r="BA5322"/>
      <c r="BB5322"/>
      <c r="BC5322"/>
      <c r="BD5322"/>
      <c r="BE5322"/>
      <c r="BF5322"/>
      <c r="BG5322"/>
      <c r="BH5322"/>
      <c r="BI5322"/>
      <c r="BJ5322"/>
      <c r="BK5322"/>
      <c r="BL5322"/>
      <c r="BM5322"/>
      <c r="BN5322"/>
      <c r="BO5322"/>
    </row>
    <row r="5323" spans="1:67" ht="15" x14ac:dyDescent="0.25">
      <c r="A5323" s="245" t="s">
        <v>2037</v>
      </c>
      <c r="B5323" s="245" t="s">
        <v>2036</v>
      </c>
      <c r="C5323" s="245" t="s">
        <v>2174</v>
      </c>
      <c r="D5323" s="245" t="s">
        <v>2173</v>
      </c>
      <c r="E5323" s="246" t="s">
        <v>44</v>
      </c>
      <c r="F5323" s="245" t="s">
        <v>44</v>
      </c>
      <c r="G5323" s="245" t="s">
        <v>2180</v>
      </c>
      <c r="H5323" s="245" t="s">
        <v>2179</v>
      </c>
      <c r="I5323" s="245" t="s">
        <v>24</v>
      </c>
      <c r="J5323" s="245" t="s">
        <v>569</v>
      </c>
      <c r="K5323" s="246" t="s">
        <v>17242</v>
      </c>
      <c r="L5323" s="245" t="s">
        <v>568</v>
      </c>
      <c r="M5323"/>
      <c r="N5323"/>
      <c r="O5323"/>
      <c r="P5323"/>
      <c r="Q5323"/>
      <c r="R5323"/>
      <c r="S5323"/>
      <c r="T5323"/>
      <c r="U5323"/>
      <c r="V5323"/>
      <c r="W5323"/>
      <c r="X5323"/>
      <c r="Y5323"/>
      <c r="Z5323"/>
      <c r="AA5323"/>
      <c r="AB5323"/>
      <c r="AC5323"/>
      <c r="AD5323"/>
      <c r="AE5323"/>
      <c r="AF5323"/>
      <c r="AG5323"/>
      <c r="AH5323"/>
      <c r="AI5323"/>
      <c r="AJ5323"/>
      <c r="AK5323"/>
      <c r="AL5323"/>
      <c r="AM5323"/>
      <c r="AN5323"/>
      <c r="AO5323"/>
      <c r="AP5323"/>
      <c r="AQ5323"/>
      <c r="AR5323"/>
      <c r="AS5323"/>
      <c r="AT5323"/>
      <c r="AU5323"/>
      <c r="AV5323"/>
      <c r="AW5323"/>
      <c r="AX5323"/>
      <c r="AY5323"/>
      <c r="AZ5323"/>
      <c r="BA5323"/>
      <c r="BB5323"/>
      <c r="BC5323"/>
      <c r="BD5323"/>
      <c r="BE5323"/>
      <c r="BF5323"/>
      <c r="BG5323"/>
      <c r="BH5323"/>
      <c r="BI5323"/>
      <c r="BJ5323"/>
      <c r="BK5323"/>
      <c r="BL5323"/>
      <c r="BM5323"/>
      <c r="BN5323"/>
      <c r="BO5323"/>
    </row>
    <row r="5324" spans="1:67" ht="15" x14ac:dyDescent="0.25">
      <c r="A5324" s="245" t="s">
        <v>2037</v>
      </c>
      <c r="B5324" s="245" t="s">
        <v>2036</v>
      </c>
      <c r="C5324" s="245" t="s">
        <v>2174</v>
      </c>
      <c r="D5324" s="245" t="s">
        <v>2173</v>
      </c>
      <c r="E5324" s="246" t="s">
        <v>44</v>
      </c>
      <c r="F5324" s="245" t="s">
        <v>44</v>
      </c>
      <c r="G5324" s="245" t="s">
        <v>2178</v>
      </c>
      <c r="H5324" s="245" t="s">
        <v>2177</v>
      </c>
      <c r="I5324" s="245" t="s">
        <v>24</v>
      </c>
      <c r="J5324" s="245" t="s">
        <v>569</v>
      </c>
      <c r="K5324" s="246" t="s">
        <v>11660</v>
      </c>
      <c r="L5324" s="245" t="s">
        <v>568</v>
      </c>
      <c r="M5324"/>
      <c r="N5324"/>
      <c r="O5324"/>
      <c r="P5324"/>
      <c r="Q5324"/>
      <c r="R5324"/>
      <c r="S5324"/>
      <c r="T5324"/>
      <c r="U5324"/>
      <c r="V5324"/>
      <c r="W5324"/>
      <c r="X5324"/>
      <c r="Y5324"/>
      <c r="Z5324"/>
      <c r="AA5324"/>
      <c r="AB5324"/>
      <c r="AC5324"/>
      <c r="AD5324"/>
      <c r="AE5324"/>
      <c r="AF5324"/>
      <c r="AG5324"/>
      <c r="AH5324"/>
      <c r="AI5324"/>
      <c r="AJ5324"/>
      <c r="AK5324"/>
      <c r="AL5324"/>
      <c r="AM5324"/>
      <c r="AN5324"/>
      <c r="AO5324"/>
      <c r="AP5324"/>
      <c r="AQ5324"/>
      <c r="AR5324"/>
      <c r="AS5324"/>
      <c r="AT5324"/>
      <c r="AU5324"/>
      <c r="AV5324"/>
      <c r="AW5324"/>
      <c r="AX5324"/>
      <c r="AY5324"/>
      <c r="AZ5324"/>
      <c r="BA5324"/>
      <c r="BB5324"/>
      <c r="BC5324"/>
      <c r="BD5324"/>
      <c r="BE5324"/>
      <c r="BF5324"/>
      <c r="BG5324"/>
      <c r="BH5324"/>
      <c r="BI5324"/>
      <c r="BJ5324"/>
      <c r="BK5324"/>
      <c r="BL5324"/>
      <c r="BM5324"/>
      <c r="BN5324"/>
      <c r="BO5324"/>
    </row>
    <row r="5325" spans="1:67" ht="15" x14ac:dyDescent="0.25">
      <c r="A5325" s="245" t="s">
        <v>2037</v>
      </c>
      <c r="B5325" s="245" t="s">
        <v>2036</v>
      </c>
      <c r="C5325" s="245" t="s">
        <v>2174</v>
      </c>
      <c r="D5325" s="245" t="s">
        <v>2173</v>
      </c>
      <c r="E5325" s="246" t="s">
        <v>44</v>
      </c>
      <c r="F5325" s="245" t="s">
        <v>44</v>
      </c>
      <c r="G5325" s="245" t="s">
        <v>2176</v>
      </c>
      <c r="H5325" s="245" t="s">
        <v>2175</v>
      </c>
      <c r="I5325" s="245" t="s">
        <v>24</v>
      </c>
      <c r="J5325" s="245" t="s">
        <v>59</v>
      </c>
      <c r="K5325" s="246" t="s">
        <v>15455</v>
      </c>
      <c r="L5325" s="245" t="s">
        <v>568</v>
      </c>
      <c r="M5325"/>
      <c r="N5325"/>
      <c r="O5325"/>
      <c r="P5325"/>
      <c r="Q5325"/>
      <c r="R5325"/>
      <c r="S5325"/>
      <c r="T5325"/>
      <c r="U5325"/>
      <c r="V5325"/>
      <c r="W5325"/>
      <c r="X5325"/>
      <c r="Y5325"/>
      <c r="Z5325"/>
      <c r="AA5325"/>
      <c r="AB5325"/>
      <c r="AC5325"/>
      <c r="AD5325"/>
      <c r="AE5325"/>
      <c r="AF5325"/>
      <c r="AG5325"/>
      <c r="AH5325"/>
      <c r="AI5325"/>
      <c r="AJ5325"/>
      <c r="AK5325"/>
      <c r="AL5325"/>
      <c r="AM5325"/>
      <c r="AN5325"/>
      <c r="AO5325"/>
      <c r="AP5325"/>
      <c r="AQ5325"/>
      <c r="AR5325"/>
      <c r="AS5325"/>
      <c r="AT5325"/>
      <c r="AU5325"/>
      <c r="AV5325"/>
      <c r="AW5325"/>
      <c r="AX5325"/>
      <c r="AY5325"/>
      <c r="AZ5325"/>
      <c r="BA5325"/>
      <c r="BB5325"/>
      <c r="BC5325"/>
      <c r="BD5325"/>
      <c r="BE5325"/>
      <c r="BF5325"/>
      <c r="BG5325"/>
      <c r="BH5325"/>
      <c r="BI5325"/>
      <c r="BJ5325"/>
      <c r="BK5325"/>
      <c r="BL5325"/>
      <c r="BM5325"/>
      <c r="BN5325"/>
      <c r="BO5325"/>
    </row>
    <row r="5326" spans="1:67" ht="15" x14ac:dyDescent="0.25">
      <c r="A5326" s="245" t="s">
        <v>2037</v>
      </c>
      <c r="B5326" s="245" t="s">
        <v>2036</v>
      </c>
      <c r="C5326" s="245" t="s">
        <v>2174</v>
      </c>
      <c r="D5326" s="245" t="s">
        <v>2173</v>
      </c>
      <c r="E5326" s="246" t="s">
        <v>44</v>
      </c>
      <c r="F5326" s="245" t="s">
        <v>44</v>
      </c>
      <c r="G5326" s="245" t="s">
        <v>2172</v>
      </c>
      <c r="H5326" s="245" t="s">
        <v>2171</v>
      </c>
      <c r="I5326" s="245" t="s">
        <v>24</v>
      </c>
      <c r="J5326" s="245" t="s">
        <v>59</v>
      </c>
      <c r="K5326" s="246" t="s">
        <v>25154</v>
      </c>
      <c r="L5326" s="245" t="s">
        <v>568</v>
      </c>
      <c r="M5326"/>
      <c r="N5326"/>
      <c r="O5326"/>
      <c r="P5326"/>
      <c r="Q5326"/>
      <c r="R5326"/>
      <c r="S5326"/>
      <c r="T5326"/>
      <c r="U5326"/>
      <c r="V5326"/>
      <c r="W5326"/>
      <c r="X5326"/>
      <c r="Y5326"/>
      <c r="Z5326"/>
      <c r="AA5326"/>
      <c r="AB5326"/>
      <c r="AC5326"/>
      <c r="AD5326"/>
      <c r="AE5326"/>
      <c r="AF5326"/>
      <c r="AG5326"/>
      <c r="AH5326"/>
      <c r="AI5326"/>
      <c r="AJ5326"/>
      <c r="AK5326"/>
      <c r="AL5326"/>
      <c r="AM5326"/>
      <c r="AN5326"/>
      <c r="AO5326"/>
      <c r="AP5326"/>
      <c r="AQ5326"/>
      <c r="AR5326"/>
      <c r="AS5326"/>
      <c r="AT5326"/>
      <c r="AU5326"/>
      <c r="AV5326"/>
      <c r="AW5326"/>
      <c r="AX5326"/>
      <c r="AY5326"/>
      <c r="AZ5326"/>
      <c r="BA5326"/>
      <c r="BB5326"/>
      <c r="BC5326"/>
      <c r="BD5326"/>
      <c r="BE5326"/>
      <c r="BF5326"/>
      <c r="BG5326"/>
      <c r="BH5326"/>
      <c r="BI5326"/>
      <c r="BJ5326"/>
      <c r="BK5326"/>
      <c r="BL5326"/>
      <c r="BM5326"/>
      <c r="BN5326"/>
      <c r="BO5326"/>
    </row>
    <row r="5327" spans="1:67" ht="15" x14ac:dyDescent="0.25">
      <c r="A5327" s="245" t="s">
        <v>2037</v>
      </c>
      <c r="B5327" s="245" t="s">
        <v>2036</v>
      </c>
      <c r="C5327" s="245" t="s">
        <v>66</v>
      </c>
      <c r="D5327" s="245" t="s">
        <v>2035</v>
      </c>
      <c r="E5327" s="246" t="s">
        <v>44</v>
      </c>
      <c r="F5327" s="245" t="s">
        <v>44</v>
      </c>
      <c r="G5327" s="245" t="s">
        <v>2170</v>
      </c>
      <c r="H5327" s="245" t="s">
        <v>2169</v>
      </c>
      <c r="I5327" s="245" t="s">
        <v>24</v>
      </c>
      <c r="J5327" s="245" t="s">
        <v>59</v>
      </c>
      <c r="K5327" s="246" t="s">
        <v>9412</v>
      </c>
      <c r="L5327" s="245" t="s">
        <v>568</v>
      </c>
      <c r="M5327"/>
      <c r="N5327"/>
      <c r="O5327"/>
      <c r="P5327"/>
      <c r="Q5327"/>
      <c r="R5327"/>
      <c r="S5327"/>
      <c r="T5327"/>
      <c r="U5327"/>
      <c r="V5327"/>
      <c r="W5327"/>
      <c r="X5327"/>
      <c r="Y5327"/>
      <c r="Z5327"/>
      <c r="AA5327"/>
      <c r="AB5327"/>
      <c r="AC5327"/>
      <c r="AD5327"/>
      <c r="AE5327"/>
      <c r="AF5327"/>
      <c r="AG5327"/>
      <c r="AH5327"/>
      <c r="AI5327"/>
      <c r="AJ5327"/>
      <c r="AK5327"/>
      <c r="AL5327"/>
      <c r="AM5327"/>
      <c r="AN5327"/>
      <c r="AO5327"/>
      <c r="AP5327"/>
      <c r="AQ5327"/>
      <c r="AR5327"/>
      <c r="AS5327"/>
      <c r="AT5327"/>
      <c r="AU5327"/>
      <c r="AV5327"/>
      <c r="AW5327"/>
      <c r="AX5327"/>
      <c r="AY5327"/>
      <c r="AZ5327"/>
      <c r="BA5327"/>
      <c r="BB5327"/>
      <c r="BC5327"/>
      <c r="BD5327"/>
      <c r="BE5327"/>
      <c r="BF5327"/>
      <c r="BG5327"/>
      <c r="BH5327"/>
      <c r="BI5327"/>
      <c r="BJ5327"/>
      <c r="BK5327"/>
      <c r="BL5327"/>
      <c r="BM5327"/>
      <c r="BN5327"/>
      <c r="BO5327"/>
    </row>
    <row r="5328" spans="1:67" ht="15" x14ac:dyDescent="0.25">
      <c r="A5328" s="245" t="s">
        <v>2037</v>
      </c>
      <c r="B5328" s="245" t="s">
        <v>2036</v>
      </c>
      <c r="C5328" s="245" t="s">
        <v>66</v>
      </c>
      <c r="D5328" s="245" t="s">
        <v>2035</v>
      </c>
      <c r="E5328" s="246" t="s">
        <v>44</v>
      </c>
      <c r="F5328" s="245" t="s">
        <v>44</v>
      </c>
      <c r="G5328" s="245" t="s">
        <v>2168</v>
      </c>
      <c r="H5328" s="245" t="s">
        <v>2167</v>
      </c>
      <c r="I5328" s="245" t="s">
        <v>24</v>
      </c>
      <c r="J5328" s="245" t="s">
        <v>59</v>
      </c>
      <c r="K5328" s="246" t="s">
        <v>24018</v>
      </c>
      <c r="L5328" s="245" t="s">
        <v>568</v>
      </c>
      <c r="M5328"/>
      <c r="N5328"/>
      <c r="O5328"/>
      <c r="P5328"/>
      <c r="Q5328"/>
      <c r="R5328"/>
      <c r="S5328"/>
      <c r="T5328"/>
      <c r="U5328"/>
      <c r="V5328"/>
      <c r="W5328"/>
      <c r="X5328"/>
      <c r="Y5328"/>
      <c r="Z5328"/>
      <c r="AA5328"/>
      <c r="AB5328"/>
      <c r="AC5328"/>
      <c r="AD5328"/>
      <c r="AE5328"/>
      <c r="AF5328"/>
      <c r="AG5328"/>
      <c r="AH5328"/>
      <c r="AI5328"/>
      <c r="AJ5328"/>
      <c r="AK5328"/>
      <c r="AL5328"/>
      <c r="AM5328"/>
      <c r="AN5328"/>
      <c r="AO5328"/>
      <c r="AP5328"/>
      <c r="AQ5328"/>
      <c r="AR5328"/>
      <c r="AS5328"/>
      <c r="AT5328"/>
      <c r="AU5328"/>
      <c r="AV5328"/>
      <c r="AW5328"/>
      <c r="AX5328"/>
      <c r="AY5328"/>
      <c r="AZ5328"/>
      <c r="BA5328"/>
      <c r="BB5328"/>
      <c r="BC5328"/>
      <c r="BD5328"/>
      <c r="BE5328"/>
      <c r="BF5328"/>
      <c r="BG5328"/>
      <c r="BH5328"/>
      <c r="BI5328"/>
      <c r="BJ5328"/>
      <c r="BK5328"/>
      <c r="BL5328"/>
      <c r="BM5328"/>
      <c r="BN5328"/>
      <c r="BO5328"/>
    </row>
    <row r="5329" spans="1:67" ht="15" x14ac:dyDescent="0.25">
      <c r="A5329" s="245" t="s">
        <v>2037</v>
      </c>
      <c r="B5329" s="245" t="s">
        <v>2036</v>
      </c>
      <c r="C5329" s="245" t="s">
        <v>66</v>
      </c>
      <c r="D5329" s="245" t="s">
        <v>2035</v>
      </c>
      <c r="E5329" s="246" t="s">
        <v>44</v>
      </c>
      <c r="F5329" s="245" t="s">
        <v>44</v>
      </c>
      <c r="G5329" s="245" t="s">
        <v>2166</v>
      </c>
      <c r="H5329" s="245" t="s">
        <v>2165</v>
      </c>
      <c r="I5329" s="245" t="s">
        <v>24</v>
      </c>
      <c r="J5329" s="245" t="s">
        <v>59</v>
      </c>
      <c r="K5329" s="246" t="s">
        <v>15211</v>
      </c>
      <c r="L5329" s="245" t="s">
        <v>568</v>
      </c>
      <c r="M5329"/>
      <c r="N5329"/>
      <c r="O5329"/>
      <c r="P5329"/>
      <c r="Q5329"/>
      <c r="R5329"/>
      <c r="S5329"/>
      <c r="T5329"/>
      <c r="U5329"/>
      <c r="V5329"/>
      <c r="W5329"/>
      <c r="X5329"/>
      <c r="Y5329"/>
      <c r="Z5329"/>
      <c r="AA5329"/>
      <c r="AB5329"/>
      <c r="AC5329"/>
      <c r="AD5329"/>
      <c r="AE5329"/>
      <c r="AF5329"/>
      <c r="AG5329"/>
      <c r="AH5329"/>
      <c r="AI5329"/>
      <c r="AJ5329"/>
      <c r="AK5329"/>
      <c r="AL5329"/>
      <c r="AM5329"/>
      <c r="AN5329"/>
      <c r="AO5329"/>
      <c r="AP5329"/>
      <c r="AQ5329"/>
      <c r="AR5329"/>
      <c r="AS5329"/>
      <c r="AT5329"/>
      <c r="AU5329"/>
      <c r="AV5329"/>
      <c r="AW5329"/>
      <c r="AX5329"/>
      <c r="AY5329"/>
      <c r="AZ5329"/>
      <c r="BA5329"/>
      <c r="BB5329"/>
      <c r="BC5329"/>
      <c r="BD5329"/>
      <c r="BE5329"/>
      <c r="BF5329"/>
      <c r="BG5329"/>
      <c r="BH5329"/>
      <c r="BI5329"/>
      <c r="BJ5329"/>
      <c r="BK5329"/>
      <c r="BL5329"/>
      <c r="BM5329"/>
      <c r="BN5329"/>
      <c r="BO5329"/>
    </row>
    <row r="5330" spans="1:67" ht="15" x14ac:dyDescent="0.25">
      <c r="A5330" s="245" t="s">
        <v>2037</v>
      </c>
      <c r="B5330" s="245" t="s">
        <v>2036</v>
      </c>
      <c r="C5330" s="245" t="s">
        <v>66</v>
      </c>
      <c r="D5330" s="245" t="s">
        <v>2035</v>
      </c>
      <c r="E5330" s="246" t="s">
        <v>44</v>
      </c>
      <c r="F5330" s="245" t="s">
        <v>44</v>
      </c>
      <c r="G5330" s="245" t="s">
        <v>2164</v>
      </c>
      <c r="H5330" s="245" t="s">
        <v>2163</v>
      </c>
      <c r="I5330" s="245" t="s">
        <v>24</v>
      </c>
      <c r="J5330" s="245" t="s">
        <v>569</v>
      </c>
      <c r="K5330" s="246" t="s">
        <v>24009</v>
      </c>
      <c r="L5330" s="245" t="s">
        <v>568</v>
      </c>
      <c r="M5330"/>
      <c r="N5330"/>
      <c r="O5330"/>
      <c r="P5330"/>
      <c r="Q5330"/>
      <c r="R5330"/>
      <c r="S5330"/>
      <c r="T5330"/>
      <c r="U5330"/>
      <c r="V5330"/>
      <c r="W5330"/>
      <c r="X5330"/>
      <c r="Y5330"/>
      <c r="Z5330"/>
      <c r="AA5330"/>
      <c r="AB5330"/>
      <c r="AC5330"/>
      <c r="AD5330"/>
      <c r="AE5330"/>
      <c r="AF5330"/>
      <c r="AG5330"/>
      <c r="AH5330"/>
      <c r="AI5330"/>
      <c r="AJ5330"/>
      <c r="AK5330"/>
      <c r="AL5330"/>
      <c r="AM5330"/>
      <c r="AN5330"/>
      <c r="AO5330"/>
      <c r="AP5330"/>
      <c r="AQ5330"/>
      <c r="AR5330"/>
      <c r="AS5330"/>
      <c r="AT5330"/>
      <c r="AU5330"/>
      <c r="AV5330"/>
      <c r="AW5330"/>
      <c r="AX5330"/>
      <c r="AY5330"/>
      <c r="AZ5330"/>
      <c r="BA5330"/>
      <c r="BB5330"/>
      <c r="BC5330"/>
      <c r="BD5330"/>
      <c r="BE5330"/>
      <c r="BF5330"/>
      <c r="BG5330"/>
      <c r="BH5330"/>
      <c r="BI5330"/>
      <c r="BJ5330"/>
      <c r="BK5330"/>
      <c r="BL5330"/>
      <c r="BM5330"/>
      <c r="BN5330"/>
      <c r="BO5330"/>
    </row>
    <row r="5331" spans="1:67" ht="15" x14ac:dyDescent="0.25">
      <c r="A5331" s="245" t="s">
        <v>2037</v>
      </c>
      <c r="B5331" s="245" t="s">
        <v>2036</v>
      </c>
      <c r="C5331" s="245" t="s">
        <v>66</v>
      </c>
      <c r="D5331" s="245" t="s">
        <v>2035</v>
      </c>
      <c r="E5331" s="246" t="s">
        <v>44</v>
      </c>
      <c r="F5331" s="245" t="s">
        <v>44</v>
      </c>
      <c r="G5331" s="245" t="s">
        <v>2162</v>
      </c>
      <c r="H5331" s="245" t="s">
        <v>2161</v>
      </c>
      <c r="I5331" s="245" t="s">
        <v>24</v>
      </c>
      <c r="J5331" s="245" t="s">
        <v>569</v>
      </c>
      <c r="K5331" s="246" t="s">
        <v>25155</v>
      </c>
      <c r="L5331" s="245" t="s">
        <v>568</v>
      </c>
      <c r="M5331"/>
      <c r="N5331"/>
      <c r="O5331"/>
      <c r="P5331"/>
      <c r="Q5331"/>
      <c r="R5331"/>
      <c r="S5331"/>
      <c r="T5331"/>
      <c r="U5331"/>
      <c r="V5331"/>
      <c r="W5331"/>
      <c r="X5331"/>
      <c r="Y5331"/>
      <c r="Z5331"/>
      <c r="AA5331"/>
      <c r="AB5331"/>
      <c r="AC5331"/>
      <c r="AD5331"/>
      <c r="AE5331"/>
      <c r="AF5331"/>
      <c r="AG5331"/>
      <c r="AH5331"/>
      <c r="AI5331"/>
      <c r="AJ5331"/>
      <c r="AK5331"/>
      <c r="AL5331"/>
      <c r="AM5331"/>
      <c r="AN5331"/>
      <c r="AO5331"/>
      <c r="AP5331"/>
      <c r="AQ5331"/>
      <c r="AR5331"/>
      <c r="AS5331"/>
      <c r="AT5331"/>
      <c r="AU5331"/>
      <c r="AV5331"/>
      <c r="AW5331"/>
      <c r="AX5331"/>
      <c r="AY5331"/>
      <c r="AZ5331"/>
      <c r="BA5331"/>
      <c r="BB5331"/>
      <c r="BC5331"/>
      <c r="BD5331"/>
      <c r="BE5331"/>
      <c r="BF5331"/>
      <c r="BG5331"/>
      <c r="BH5331"/>
      <c r="BI5331"/>
      <c r="BJ5331"/>
      <c r="BK5331"/>
      <c r="BL5331"/>
      <c r="BM5331"/>
      <c r="BN5331"/>
      <c r="BO5331"/>
    </row>
    <row r="5332" spans="1:67" ht="15" x14ac:dyDescent="0.25">
      <c r="A5332" s="245" t="s">
        <v>2037</v>
      </c>
      <c r="B5332" s="245" t="s">
        <v>2036</v>
      </c>
      <c r="C5332" s="245" t="s">
        <v>66</v>
      </c>
      <c r="D5332" s="245" t="s">
        <v>2035</v>
      </c>
      <c r="E5332" s="246" t="s">
        <v>44</v>
      </c>
      <c r="F5332" s="245" t="s">
        <v>44</v>
      </c>
      <c r="G5332" s="245" t="s">
        <v>2160</v>
      </c>
      <c r="H5332" s="245" t="s">
        <v>2159</v>
      </c>
      <c r="I5332" s="245" t="s">
        <v>24</v>
      </c>
      <c r="J5332" s="245" t="s">
        <v>569</v>
      </c>
      <c r="K5332" s="246" t="s">
        <v>10420</v>
      </c>
      <c r="L5332" s="245" t="s">
        <v>568</v>
      </c>
      <c r="M5332"/>
      <c r="N5332"/>
      <c r="O5332"/>
      <c r="P5332"/>
      <c r="Q5332"/>
      <c r="R5332"/>
      <c r="S5332"/>
      <c r="T5332"/>
      <c r="U5332"/>
      <c r="V5332"/>
      <c r="W5332"/>
      <c r="X5332"/>
      <c r="Y5332"/>
      <c r="Z5332"/>
      <c r="AA5332"/>
      <c r="AB5332"/>
      <c r="AC5332"/>
      <c r="AD5332"/>
      <c r="AE5332"/>
      <c r="AF5332"/>
      <c r="AG5332"/>
      <c r="AH5332"/>
      <c r="AI5332"/>
      <c r="AJ5332"/>
      <c r="AK5332"/>
      <c r="AL5332"/>
      <c r="AM5332"/>
      <c r="AN5332"/>
      <c r="AO5332"/>
      <c r="AP5332"/>
      <c r="AQ5332"/>
      <c r="AR5332"/>
      <c r="AS5332"/>
      <c r="AT5332"/>
      <c r="AU5332"/>
      <c r="AV5332"/>
      <c r="AW5332"/>
      <c r="AX5332"/>
      <c r="AY5332"/>
      <c r="AZ5332"/>
      <c r="BA5332"/>
      <c r="BB5332"/>
      <c r="BC5332"/>
      <c r="BD5332"/>
      <c r="BE5332"/>
      <c r="BF5332"/>
      <c r="BG5332"/>
      <c r="BH5332"/>
      <c r="BI5332"/>
      <c r="BJ5332"/>
      <c r="BK5332"/>
      <c r="BL5332"/>
      <c r="BM5332"/>
      <c r="BN5332"/>
      <c r="BO5332"/>
    </row>
    <row r="5333" spans="1:67" ht="15" x14ac:dyDescent="0.25">
      <c r="A5333" s="245" t="s">
        <v>2037</v>
      </c>
      <c r="B5333" s="245" t="s">
        <v>2036</v>
      </c>
      <c r="C5333" s="245" t="s">
        <v>66</v>
      </c>
      <c r="D5333" s="245" t="s">
        <v>2035</v>
      </c>
      <c r="E5333" s="246" t="s">
        <v>44</v>
      </c>
      <c r="F5333" s="245" t="s">
        <v>44</v>
      </c>
      <c r="G5333" s="245" t="s">
        <v>2158</v>
      </c>
      <c r="H5333" s="245" t="s">
        <v>2157</v>
      </c>
      <c r="I5333" s="245" t="s">
        <v>14</v>
      </c>
      <c r="J5333" s="245" t="s">
        <v>59</v>
      </c>
      <c r="K5333" s="246" t="s">
        <v>11747</v>
      </c>
      <c r="L5333" s="245" t="s">
        <v>568</v>
      </c>
      <c r="M5333"/>
      <c r="N5333"/>
      <c r="O5333"/>
      <c r="P5333"/>
      <c r="Q5333"/>
      <c r="R5333"/>
      <c r="S5333"/>
      <c r="T5333"/>
      <c r="U5333"/>
      <c r="V5333"/>
      <c r="W5333"/>
      <c r="X5333"/>
      <c r="Y5333"/>
      <c r="Z5333"/>
      <c r="AA5333"/>
      <c r="AB5333"/>
      <c r="AC5333"/>
      <c r="AD5333"/>
      <c r="AE5333"/>
      <c r="AF5333"/>
      <c r="AG5333"/>
      <c r="AH5333"/>
      <c r="AI5333"/>
      <c r="AJ5333"/>
      <c r="AK5333"/>
      <c r="AL5333"/>
      <c r="AM5333"/>
      <c r="AN5333"/>
      <c r="AO5333"/>
      <c r="AP5333"/>
      <c r="AQ5333"/>
      <c r="AR5333"/>
      <c r="AS5333"/>
      <c r="AT5333"/>
      <c r="AU5333"/>
      <c r="AV5333"/>
      <c r="AW5333"/>
      <c r="AX5333"/>
      <c r="AY5333"/>
      <c r="AZ5333"/>
      <c r="BA5333"/>
      <c r="BB5333"/>
      <c r="BC5333"/>
      <c r="BD5333"/>
      <c r="BE5333"/>
      <c r="BF5333"/>
      <c r="BG5333"/>
      <c r="BH5333"/>
      <c r="BI5333"/>
      <c r="BJ5333"/>
      <c r="BK5333"/>
      <c r="BL5333"/>
      <c r="BM5333"/>
      <c r="BN5333"/>
      <c r="BO5333"/>
    </row>
    <row r="5334" spans="1:67" ht="15" x14ac:dyDescent="0.25">
      <c r="A5334" s="245" t="s">
        <v>2037</v>
      </c>
      <c r="B5334" s="245" t="s">
        <v>2036</v>
      </c>
      <c r="C5334" s="245" t="s">
        <v>66</v>
      </c>
      <c r="D5334" s="245" t="s">
        <v>2035</v>
      </c>
      <c r="E5334" s="246" t="s">
        <v>44</v>
      </c>
      <c r="F5334" s="245" t="s">
        <v>44</v>
      </c>
      <c r="G5334" s="245" t="s">
        <v>2156</v>
      </c>
      <c r="H5334" s="245" t="s">
        <v>2155</v>
      </c>
      <c r="I5334" s="245" t="s">
        <v>14</v>
      </c>
      <c r="J5334" s="245" t="s">
        <v>569</v>
      </c>
      <c r="K5334" s="246" t="s">
        <v>8703</v>
      </c>
      <c r="L5334" s="245" t="s">
        <v>568</v>
      </c>
      <c r="M5334"/>
      <c r="N5334"/>
      <c r="O5334"/>
      <c r="P5334"/>
      <c r="Q5334"/>
      <c r="R5334"/>
      <c r="S5334"/>
      <c r="T5334"/>
      <c r="U5334"/>
      <c r="V5334"/>
      <c r="W5334"/>
      <c r="X5334"/>
      <c r="Y5334"/>
      <c r="Z5334"/>
      <c r="AA5334"/>
      <c r="AB5334"/>
      <c r="AC5334"/>
      <c r="AD5334"/>
      <c r="AE5334"/>
      <c r="AF5334"/>
      <c r="AG5334"/>
      <c r="AH5334"/>
      <c r="AI5334"/>
      <c r="AJ5334"/>
      <c r="AK5334"/>
      <c r="AL5334"/>
      <c r="AM5334"/>
      <c r="AN5334"/>
      <c r="AO5334"/>
      <c r="AP5334"/>
      <c r="AQ5334"/>
      <c r="AR5334"/>
      <c r="AS5334"/>
      <c r="AT5334"/>
      <c r="AU5334"/>
      <c r="AV5334"/>
      <c r="AW5334"/>
      <c r="AX5334"/>
      <c r="AY5334"/>
      <c r="AZ5334"/>
      <c r="BA5334"/>
      <c r="BB5334"/>
      <c r="BC5334"/>
      <c r="BD5334"/>
      <c r="BE5334"/>
      <c r="BF5334"/>
      <c r="BG5334"/>
      <c r="BH5334"/>
      <c r="BI5334"/>
      <c r="BJ5334"/>
      <c r="BK5334"/>
      <c r="BL5334"/>
      <c r="BM5334"/>
      <c r="BN5334"/>
      <c r="BO5334"/>
    </row>
    <row r="5335" spans="1:67" ht="15" x14ac:dyDescent="0.25">
      <c r="A5335" s="245" t="s">
        <v>2037</v>
      </c>
      <c r="B5335" s="245" t="s">
        <v>2036</v>
      </c>
      <c r="C5335" s="245" t="s">
        <v>66</v>
      </c>
      <c r="D5335" s="245" t="s">
        <v>2035</v>
      </c>
      <c r="E5335" s="246" t="s">
        <v>44</v>
      </c>
      <c r="F5335" s="245" t="s">
        <v>44</v>
      </c>
      <c r="G5335" s="245" t="s">
        <v>2154</v>
      </c>
      <c r="H5335" s="245" t="s">
        <v>2153</v>
      </c>
      <c r="I5335" s="245" t="s">
        <v>14</v>
      </c>
      <c r="J5335" s="245" t="s">
        <v>569</v>
      </c>
      <c r="K5335" s="246" t="s">
        <v>20066</v>
      </c>
      <c r="L5335" s="245" t="s">
        <v>568</v>
      </c>
      <c r="M5335"/>
      <c r="N5335"/>
      <c r="O5335"/>
      <c r="P5335"/>
      <c r="Q5335"/>
      <c r="R5335"/>
      <c r="S5335"/>
      <c r="T5335"/>
      <c r="U5335"/>
      <c r="V5335"/>
      <c r="W5335"/>
      <c r="X5335"/>
      <c r="Y5335"/>
      <c r="Z5335"/>
      <c r="AA5335"/>
      <c r="AB5335"/>
      <c r="AC5335"/>
      <c r="AD5335"/>
      <c r="AE5335"/>
      <c r="AF5335"/>
      <c r="AG5335"/>
      <c r="AH5335"/>
      <c r="AI5335"/>
      <c r="AJ5335"/>
      <c r="AK5335"/>
      <c r="AL5335"/>
      <c r="AM5335"/>
      <c r="AN5335"/>
      <c r="AO5335"/>
      <c r="AP5335"/>
      <c r="AQ5335"/>
      <c r="AR5335"/>
      <c r="AS5335"/>
      <c r="AT5335"/>
      <c r="AU5335"/>
      <c r="AV5335"/>
      <c r="AW5335"/>
      <c r="AX5335"/>
      <c r="AY5335"/>
      <c r="AZ5335"/>
      <c r="BA5335"/>
      <c r="BB5335"/>
      <c r="BC5335"/>
      <c r="BD5335"/>
      <c r="BE5335"/>
      <c r="BF5335"/>
      <c r="BG5335"/>
      <c r="BH5335"/>
      <c r="BI5335"/>
      <c r="BJ5335"/>
      <c r="BK5335"/>
      <c r="BL5335"/>
      <c r="BM5335"/>
      <c r="BN5335"/>
      <c r="BO5335"/>
    </row>
    <row r="5336" spans="1:67" ht="15" x14ac:dyDescent="0.25">
      <c r="A5336" s="245" t="s">
        <v>2037</v>
      </c>
      <c r="B5336" s="245" t="s">
        <v>2036</v>
      </c>
      <c r="C5336" s="245" t="s">
        <v>66</v>
      </c>
      <c r="D5336" s="245" t="s">
        <v>2035</v>
      </c>
      <c r="E5336" s="246" t="s">
        <v>44</v>
      </c>
      <c r="F5336" s="245" t="s">
        <v>44</v>
      </c>
      <c r="G5336" s="245" t="s">
        <v>2152</v>
      </c>
      <c r="H5336" s="245" t="s">
        <v>2151</v>
      </c>
      <c r="I5336" s="245" t="s">
        <v>14</v>
      </c>
      <c r="J5336" s="245" t="s">
        <v>569</v>
      </c>
      <c r="K5336" s="246" t="s">
        <v>9587</v>
      </c>
      <c r="L5336" s="245" t="s">
        <v>568</v>
      </c>
      <c r="M5336"/>
      <c r="N5336"/>
      <c r="O5336"/>
      <c r="P5336"/>
      <c r="Q5336"/>
      <c r="R5336"/>
      <c r="S5336"/>
      <c r="T5336"/>
      <c r="U5336"/>
      <c r="V5336"/>
      <c r="W5336"/>
      <c r="X5336"/>
      <c r="Y5336"/>
      <c r="Z5336"/>
      <c r="AA5336"/>
      <c r="AB5336"/>
      <c r="AC5336"/>
      <c r="AD5336"/>
      <c r="AE5336"/>
      <c r="AF5336"/>
      <c r="AG5336"/>
      <c r="AH5336"/>
      <c r="AI5336"/>
      <c r="AJ5336"/>
      <c r="AK5336"/>
      <c r="AL5336"/>
      <c r="AM5336"/>
      <c r="AN5336"/>
      <c r="AO5336"/>
      <c r="AP5336"/>
      <c r="AQ5336"/>
      <c r="AR5336"/>
      <c r="AS5336"/>
      <c r="AT5336"/>
      <c r="AU5336"/>
      <c r="AV5336"/>
      <c r="AW5336"/>
      <c r="AX5336"/>
      <c r="AY5336"/>
      <c r="AZ5336"/>
      <c r="BA5336"/>
      <c r="BB5336"/>
      <c r="BC5336"/>
      <c r="BD5336"/>
      <c r="BE5336"/>
      <c r="BF5336"/>
      <c r="BG5336"/>
      <c r="BH5336"/>
      <c r="BI5336"/>
      <c r="BJ5336"/>
      <c r="BK5336"/>
      <c r="BL5336"/>
      <c r="BM5336"/>
      <c r="BN5336"/>
      <c r="BO5336"/>
    </row>
    <row r="5337" spans="1:67" ht="15" x14ac:dyDescent="0.25">
      <c r="A5337" s="245" t="s">
        <v>2037</v>
      </c>
      <c r="B5337" s="245" t="s">
        <v>2036</v>
      </c>
      <c r="C5337" s="245" t="s">
        <v>66</v>
      </c>
      <c r="D5337" s="245" t="s">
        <v>2035</v>
      </c>
      <c r="E5337" s="246" t="s">
        <v>44</v>
      </c>
      <c r="F5337" s="245" t="s">
        <v>44</v>
      </c>
      <c r="G5337" s="245" t="s">
        <v>2150</v>
      </c>
      <c r="H5337" s="245" t="s">
        <v>2149</v>
      </c>
      <c r="I5337" s="245" t="s">
        <v>14</v>
      </c>
      <c r="J5337" s="245" t="s">
        <v>59</v>
      </c>
      <c r="K5337" s="246" t="s">
        <v>25156</v>
      </c>
      <c r="L5337" s="245" t="s">
        <v>568</v>
      </c>
      <c r="M5337"/>
      <c r="N5337"/>
      <c r="O5337"/>
      <c r="P5337"/>
      <c r="Q5337"/>
      <c r="R5337"/>
      <c r="S5337"/>
      <c r="T5337"/>
      <c r="U5337"/>
      <c r="V5337"/>
      <c r="W5337"/>
      <c r="X5337"/>
      <c r="Y5337"/>
      <c r="Z5337"/>
      <c r="AA5337"/>
      <c r="AB5337"/>
      <c r="AC5337"/>
      <c r="AD5337"/>
      <c r="AE5337"/>
      <c r="AF5337"/>
      <c r="AG5337"/>
      <c r="AH5337"/>
      <c r="AI5337"/>
      <c r="AJ5337"/>
      <c r="AK5337"/>
      <c r="AL5337"/>
      <c r="AM5337"/>
      <c r="AN5337"/>
      <c r="AO5337"/>
      <c r="AP5337"/>
      <c r="AQ5337"/>
      <c r="AR5337"/>
      <c r="AS5337"/>
      <c r="AT5337"/>
      <c r="AU5337"/>
      <c r="AV5337"/>
      <c r="AW5337"/>
      <c r="AX5337"/>
      <c r="AY5337"/>
      <c r="AZ5337"/>
      <c r="BA5337"/>
      <c r="BB5337"/>
      <c r="BC5337"/>
      <c r="BD5337"/>
      <c r="BE5337"/>
      <c r="BF5337"/>
      <c r="BG5337"/>
      <c r="BH5337"/>
      <c r="BI5337"/>
      <c r="BJ5337"/>
      <c r="BK5337"/>
      <c r="BL5337"/>
      <c r="BM5337"/>
      <c r="BN5337"/>
      <c r="BO5337"/>
    </row>
    <row r="5338" spans="1:67" ht="15" x14ac:dyDescent="0.25">
      <c r="A5338" s="245" t="s">
        <v>2037</v>
      </c>
      <c r="B5338" s="245" t="s">
        <v>2036</v>
      </c>
      <c r="C5338" s="245" t="s">
        <v>66</v>
      </c>
      <c r="D5338" s="245" t="s">
        <v>2035</v>
      </c>
      <c r="E5338" s="246" t="s">
        <v>44</v>
      </c>
      <c r="F5338" s="245" t="s">
        <v>44</v>
      </c>
      <c r="G5338" s="245" t="s">
        <v>2148</v>
      </c>
      <c r="H5338" s="245" t="s">
        <v>2147</v>
      </c>
      <c r="I5338" s="245" t="s">
        <v>24</v>
      </c>
      <c r="J5338" s="245" t="s">
        <v>569</v>
      </c>
      <c r="K5338" s="246" t="s">
        <v>8822</v>
      </c>
      <c r="L5338" s="245" t="s">
        <v>568</v>
      </c>
      <c r="M5338"/>
      <c r="N5338"/>
      <c r="O5338"/>
      <c r="P5338"/>
      <c r="Q5338"/>
      <c r="R5338"/>
      <c r="S5338"/>
      <c r="T5338"/>
      <c r="U5338"/>
      <c r="V5338"/>
      <c r="W5338"/>
      <c r="X5338"/>
      <c r="Y5338"/>
      <c r="Z5338"/>
      <c r="AA5338"/>
      <c r="AB5338"/>
      <c r="AC5338"/>
      <c r="AD5338"/>
      <c r="AE5338"/>
      <c r="AF5338"/>
      <c r="AG5338"/>
      <c r="AH5338"/>
      <c r="AI5338"/>
      <c r="AJ5338"/>
      <c r="AK5338"/>
      <c r="AL5338"/>
      <c r="AM5338"/>
      <c r="AN5338"/>
      <c r="AO5338"/>
      <c r="AP5338"/>
      <c r="AQ5338"/>
      <c r="AR5338"/>
      <c r="AS5338"/>
      <c r="AT5338"/>
      <c r="AU5338"/>
      <c r="AV5338"/>
      <c r="AW5338"/>
      <c r="AX5338"/>
      <c r="AY5338"/>
      <c r="AZ5338"/>
      <c r="BA5338"/>
      <c r="BB5338"/>
      <c r="BC5338"/>
      <c r="BD5338"/>
      <c r="BE5338"/>
      <c r="BF5338"/>
      <c r="BG5338"/>
      <c r="BH5338"/>
      <c r="BI5338"/>
      <c r="BJ5338"/>
      <c r="BK5338"/>
      <c r="BL5338"/>
      <c r="BM5338"/>
      <c r="BN5338"/>
      <c r="BO5338"/>
    </row>
    <row r="5339" spans="1:67" ht="15" x14ac:dyDescent="0.25">
      <c r="A5339" s="245" t="s">
        <v>2037</v>
      </c>
      <c r="B5339" s="245" t="s">
        <v>2036</v>
      </c>
      <c r="C5339" s="245" t="s">
        <v>66</v>
      </c>
      <c r="D5339" s="245" t="s">
        <v>2035</v>
      </c>
      <c r="E5339" s="246" t="s">
        <v>44</v>
      </c>
      <c r="F5339" s="245" t="s">
        <v>44</v>
      </c>
      <c r="G5339" s="245" t="s">
        <v>2146</v>
      </c>
      <c r="H5339" s="245" t="s">
        <v>2145</v>
      </c>
      <c r="I5339" s="245" t="s">
        <v>24</v>
      </c>
      <c r="J5339" s="245" t="s">
        <v>569</v>
      </c>
      <c r="K5339" s="246" t="s">
        <v>15118</v>
      </c>
      <c r="L5339" s="245" t="s">
        <v>568</v>
      </c>
      <c r="M5339"/>
      <c r="N5339"/>
      <c r="O5339"/>
      <c r="P5339"/>
      <c r="Q5339"/>
      <c r="R5339"/>
      <c r="S5339"/>
      <c r="T5339"/>
      <c r="U5339"/>
      <c r="V5339"/>
      <c r="W5339"/>
      <c r="X5339"/>
      <c r="Y5339"/>
      <c r="Z5339"/>
      <c r="AA5339"/>
      <c r="AB5339"/>
      <c r="AC5339"/>
      <c r="AD5339"/>
      <c r="AE5339"/>
      <c r="AF5339"/>
      <c r="AG5339"/>
      <c r="AH5339"/>
      <c r="AI5339"/>
      <c r="AJ5339"/>
      <c r="AK5339"/>
      <c r="AL5339"/>
      <c r="AM5339"/>
      <c r="AN5339"/>
      <c r="AO5339"/>
      <c r="AP5339"/>
      <c r="AQ5339"/>
      <c r="AR5339"/>
      <c r="AS5339"/>
      <c r="AT5339"/>
      <c r="AU5339"/>
      <c r="AV5339"/>
      <c r="AW5339"/>
      <c r="AX5339"/>
      <c r="AY5339"/>
      <c r="AZ5339"/>
      <c r="BA5339"/>
      <c r="BB5339"/>
      <c r="BC5339"/>
      <c r="BD5339"/>
      <c r="BE5339"/>
      <c r="BF5339"/>
      <c r="BG5339"/>
      <c r="BH5339"/>
      <c r="BI5339"/>
      <c r="BJ5339"/>
      <c r="BK5339"/>
      <c r="BL5339"/>
      <c r="BM5339"/>
      <c r="BN5339"/>
      <c r="BO5339"/>
    </row>
    <row r="5340" spans="1:67" ht="15" x14ac:dyDescent="0.25">
      <c r="A5340" s="245" t="s">
        <v>2037</v>
      </c>
      <c r="B5340" s="245" t="s">
        <v>2036</v>
      </c>
      <c r="C5340" s="245" t="s">
        <v>66</v>
      </c>
      <c r="D5340" s="245" t="s">
        <v>2035</v>
      </c>
      <c r="E5340" s="246" t="s">
        <v>44</v>
      </c>
      <c r="F5340" s="245" t="s">
        <v>44</v>
      </c>
      <c r="G5340" s="245" t="s">
        <v>2144</v>
      </c>
      <c r="H5340" s="245" t="s">
        <v>2143</v>
      </c>
      <c r="I5340" s="245" t="s">
        <v>24</v>
      </c>
      <c r="J5340" s="245" t="s">
        <v>59</v>
      </c>
      <c r="K5340" s="246" t="s">
        <v>16253</v>
      </c>
      <c r="L5340" s="245" t="s">
        <v>568</v>
      </c>
      <c r="M5340"/>
      <c r="N5340"/>
      <c r="O5340"/>
      <c r="P5340"/>
      <c r="Q5340"/>
      <c r="R5340"/>
      <c r="S5340"/>
      <c r="T5340"/>
      <c r="U5340"/>
      <c r="V5340"/>
      <c r="W5340"/>
      <c r="X5340"/>
      <c r="Y5340"/>
      <c r="Z5340"/>
      <c r="AA5340"/>
      <c r="AB5340"/>
      <c r="AC5340"/>
      <c r="AD5340"/>
      <c r="AE5340"/>
      <c r="AF5340"/>
      <c r="AG5340"/>
      <c r="AH5340"/>
      <c r="AI5340"/>
      <c r="AJ5340"/>
      <c r="AK5340"/>
      <c r="AL5340"/>
      <c r="AM5340"/>
      <c r="AN5340"/>
      <c r="AO5340"/>
      <c r="AP5340"/>
      <c r="AQ5340"/>
      <c r="AR5340"/>
      <c r="AS5340"/>
      <c r="AT5340"/>
      <c r="AU5340"/>
      <c r="AV5340"/>
      <c r="AW5340"/>
      <c r="AX5340"/>
      <c r="AY5340"/>
      <c r="AZ5340"/>
      <c r="BA5340"/>
      <c r="BB5340"/>
      <c r="BC5340"/>
      <c r="BD5340"/>
      <c r="BE5340"/>
      <c r="BF5340"/>
      <c r="BG5340"/>
      <c r="BH5340"/>
      <c r="BI5340"/>
      <c r="BJ5340"/>
      <c r="BK5340"/>
      <c r="BL5340"/>
      <c r="BM5340"/>
      <c r="BN5340"/>
      <c r="BO5340"/>
    </row>
    <row r="5341" spans="1:67" ht="15" x14ac:dyDescent="0.25">
      <c r="A5341" s="245" t="s">
        <v>2037</v>
      </c>
      <c r="B5341" s="245" t="s">
        <v>2036</v>
      </c>
      <c r="C5341" s="245" t="s">
        <v>66</v>
      </c>
      <c r="D5341" s="245" t="s">
        <v>2035</v>
      </c>
      <c r="E5341" s="246" t="s">
        <v>44</v>
      </c>
      <c r="F5341" s="245" t="s">
        <v>44</v>
      </c>
      <c r="G5341" s="245" t="s">
        <v>2142</v>
      </c>
      <c r="H5341" s="245" t="s">
        <v>2141</v>
      </c>
      <c r="I5341" s="245" t="s">
        <v>24</v>
      </c>
      <c r="J5341" s="245" t="s">
        <v>59</v>
      </c>
      <c r="K5341" s="246" t="s">
        <v>2021</v>
      </c>
      <c r="L5341" s="245" t="s">
        <v>568</v>
      </c>
      <c r="M5341"/>
      <c r="N5341"/>
      <c r="O5341"/>
      <c r="P5341"/>
      <c r="Q5341"/>
      <c r="R5341"/>
      <c r="S5341"/>
      <c r="T5341"/>
      <c r="U5341"/>
      <c r="V5341"/>
      <c r="W5341"/>
      <c r="X5341"/>
      <c r="Y5341"/>
      <c r="Z5341"/>
      <c r="AA5341"/>
      <c r="AB5341"/>
      <c r="AC5341"/>
      <c r="AD5341"/>
      <c r="AE5341"/>
      <c r="AF5341"/>
      <c r="AG5341"/>
      <c r="AH5341"/>
      <c r="AI5341"/>
      <c r="AJ5341"/>
      <c r="AK5341"/>
      <c r="AL5341"/>
      <c r="AM5341"/>
      <c r="AN5341"/>
      <c r="AO5341"/>
      <c r="AP5341"/>
      <c r="AQ5341"/>
      <c r="AR5341"/>
      <c r="AS5341"/>
      <c r="AT5341"/>
      <c r="AU5341"/>
      <c r="AV5341"/>
      <c r="AW5341"/>
      <c r="AX5341"/>
      <c r="AY5341"/>
      <c r="AZ5341"/>
      <c r="BA5341"/>
      <c r="BB5341"/>
      <c r="BC5341"/>
      <c r="BD5341"/>
      <c r="BE5341"/>
      <c r="BF5341"/>
      <c r="BG5341"/>
      <c r="BH5341"/>
      <c r="BI5341"/>
      <c r="BJ5341"/>
      <c r="BK5341"/>
      <c r="BL5341"/>
      <c r="BM5341"/>
      <c r="BN5341"/>
      <c r="BO5341"/>
    </row>
    <row r="5342" spans="1:67" ht="15" x14ac:dyDescent="0.25">
      <c r="A5342" s="245" t="s">
        <v>2037</v>
      </c>
      <c r="B5342" s="245" t="s">
        <v>2036</v>
      </c>
      <c r="C5342" s="245" t="s">
        <v>66</v>
      </c>
      <c r="D5342" s="245" t="s">
        <v>2035</v>
      </c>
      <c r="E5342" s="246" t="s">
        <v>44</v>
      </c>
      <c r="F5342" s="245" t="s">
        <v>44</v>
      </c>
      <c r="G5342" s="245" t="s">
        <v>2140</v>
      </c>
      <c r="H5342" s="245" t="s">
        <v>2139</v>
      </c>
      <c r="I5342" s="245" t="s">
        <v>24</v>
      </c>
      <c r="J5342" s="245" t="s">
        <v>59</v>
      </c>
      <c r="K5342" s="246" t="s">
        <v>9438</v>
      </c>
      <c r="L5342" s="245" t="s">
        <v>568</v>
      </c>
      <c r="M5342"/>
      <c r="N5342"/>
      <c r="O5342"/>
      <c r="P5342"/>
      <c r="Q5342"/>
      <c r="R5342"/>
      <c r="S5342"/>
      <c r="T5342"/>
      <c r="U5342"/>
      <c r="V5342"/>
      <c r="W5342"/>
      <c r="X5342"/>
      <c r="Y5342"/>
      <c r="Z5342"/>
      <c r="AA5342"/>
      <c r="AB5342"/>
      <c r="AC5342"/>
      <c r="AD5342"/>
      <c r="AE5342"/>
      <c r="AF5342"/>
      <c r="AG5342"/>
      <c r="AH5342"/>
      <c r="AI5342"/>
      <c r="AJ5342"/>
      <c r="AK5342"/>
      <c r="AL5342"/>
      <c r="AM5342"/>
      <c r="AN5342"/>
      <c r="AO5342"/>
      <c r="AP5342"/>
      <c r="AQ5342"/>
      <c r="AR5342"/>
      <c r="AS5342"/>
      <c r="AT5342"/>
      <c r="AU5342"/>
      <c r="AV5342"/>
      <c r="AW5342"/>
      <c r="AX5342"/>
      <c r="AY5342"/>
      <c r="AZ5342"/>
      <c r="BA5342"/>
      <c r="BB5342"/>
      <c r="BC5342"/>
      <c r="BD5342"/>
      <c r="BE5342"/>
      <c r="BF5342"/>
      <c r="BG5342"/>
      <c r="BH5342"/>
      <c r="BI5342"/>
      <c r="BJ5342"/>
      <c r="BK5342"/>
      <c r="BL5342"/>
      <c r="BM5342"/>
      <c r="BN5342"/>
      <c r="BO5342"/>
    </row>
    <row r="5343" spans="1:67" ht="15" x14ac:dyDescent="0.25">
      <c r="A5343" s="245" t="s">
        <v>2037</v>
      </c>
      <c r="B5343" s="245" t="s">
        <v>2036</v>
      </c>
      <c r="C5343" s="245" t="s">
        <v>66</v>
      </c>
      <c r="D5343" s="245" t="s">
        <v>2035</v>
      </c>
      <c r="E5343" s="246" t="s">
        <v>44</v>
      </c>
      <c r="F5343" s="245" t="s">
        <v>44</v>
      </c>
      <c r="G5343" s="245" t="s">
        <v>2137</v>
      </c>
      <c r="H5343" s="245" t="s">
        <v>2136</v>
      </c>
      <c r="I5343" s="245" t="s">
        <v>24</v>
      </c>
      <c r="J5343" s="245" t="s">
        <v>59</v>
      </c>
      <c r="K5343" s="246" t="s">
        <v>8232</v>
      </c>
      <c r="L5343" s="245" t="s">
        <v>568</v>
      </c>
      <c r="M5343"/>
      <c r="N5343"/>
      <c r="O5343"/>
      <c r="P5343"/>
      <c r="Q5343"/>
      <c r="R5343"/>
      <c r="S5343"/>
      <c r="T5343"/>
      <c r="U5343"/>
      <c r="V5343"/>
      <c r="W5343"/>
      <c r="X5343"/>
      <c r="Y5343"/>
      <c r="Z5343"/>
      <c r="AA5343"/>
      <c r="AB5343"/>
      <c r="AC5343"/>
      <c r="AD5343"/>
      <c r="AE5343"/>
      <c r="AF5343"/>
      <c r="AG5343"/>
      <c r="AH5343"/>
      <c r="AI5343"/>
      <c r="AJ5343"/>
      <c r="AK5343"/>
      <c r="AL5343"/>
      <c r="AM5343"/>
      <c r="AN5343"/>
      <c r="AO5343"/>
      <c r="AP5343"/>
      <c r="AQ5343"/>
      <c r="AR5343"/>
      <c r="AS5343"/>
      <c r="AT5343"/>
      <c r="AU5343"/>
      <c r="AV5343"/>
      <c r="AW5343"/>
      <c r="AX5343"/>
      <c r="AY5343"/>
      <c r="AZ5343"/>
      <c r="BA5343"/>
      <c r="BB5343"/>
      <c r="BC5343"/>
      <c r="BD5343"/>
      <c r="BE5343"/>
      <c r="BF5343"/>
      <c r="BG5343"/>
      <c r="BH5343"/>
      <c r="BI5343"/>
      <c r="BJ5343"/>
      <c r="BK5343"/>
      <c r="BL5343"/>
      <c r="BM5343"/>
      <c r="BN5343"/>
      <c r="BO5343"/>
    </row>
    <row r="5344" spans="1:67" ht="15" x14ac:dyDescent="0.25">
      <c r="A5344" s="245" t="s">
        <v>2037</v>
      </c>
      <c r="B5344" s="245" t="s">
        <v>2036</v>
      </c>
      <c r="C5344" s="245" t="s">
        <v>66</v>
      </c>
      <c r="D5344" s="245" t="s">
        <v>2035</v>
      </c>
      <c r="E5344" s="246" t="s">
        <v>44</v>
      </c>
      <c r="F5344" s="245" t="s">
        <v>44</v>
      </c>
      <c r="G5344" s="245" t="s">
        <v>2135</v>
      </c>
      <c r="H5344" s="245" t="s">
        <v>2134</v>
      </c>
      <c r="I5344" s="245" t="s">
        <v>24</v>
      </c>
      <c r="J5344" s="245" t="s">
        <v>59</v>
      </c>
      <c r="K5344" s="246" t="s">
        <v>9520</v>
      </c>
      <c r="L5344" s="245" t="s">
        <v>568</v>
      </c>
      <c r="M5344"/>
      <c r="N5344"/>
      <c r="O5344"/>
      <c r="P5344"/>
      <c r="Q5344"/>
      <c r="R5344"/>
      <c r="S5344"/>
      <c r="T5344"/>
      <c r="U5344"/>
      <c r="V5344"/>
      <c r="W5344"/>
      <c r="X5344"/>
      <c r="Y5344"/>
      <c r="Z5344"/>
      <c r="AA5344"/>
      <c r="AB5344"/>
      <c r="AC5344"/>
      <c r="AD5344"/>
      <c r="AE5344"/>
      <c r="AF5344"/>
      <c r="AG5344"/>
      <c r="AH5344"/>
      <c r="AI5344"/>
      <c r="AJ5344"/>
      <c r="AK5344"/>
      <c r="AL5344"/>
      <c r="AM5344"/>
      <c r="AN5344"/>
      <c r="AO5344"/>
      <c r="AP5344"/>
      <c r="AQ5344"/>
      <c r="AR5344"/>
      <c r="AS5344"/>
      <c r="AT5344"/>
      <c r="AU5344"/>
      <c r="AV5344"/>
      <c r="AW5344"/>
      <c r="AX5344"/>
      <c r="AY5344"/>
      <c r="AZ5344"/>
      <c r="BA5344"/>
      <c r="BB5344"/>
      <c r="BC5344"/>
      <c r="BD5344"/>
      <c r="BE5344"/>
      <c r="BF5344"/>
      <c r="BG5344"/>
      <c r="BH5344"/>
      <c r="BI5344"/>
      <c r="BJ5344"/>
      <c r="BK5344"/>
      <c r="BL5344"/>
      <c r="BM5344"/>
      <c r="BN5344"/>
      <c r="BO5344"/>
    </row>
    <row r="5345" spans="1:67" ht="15" x14ac:dyDescent="0.25">
      <c r="A5345" s="245" t="s">
        <v>2037</v>
      </c>
      <c r="B5345" s="245" t="s">
        <v>2036</v>
      </c>
      <c r="C5345" s="245" t="s">
        <v>66</v>
      </c>
      <c r="D5345" s="245" t="s">
        <v>2035</v>
      </c>
      <c r="E5345" s="246" t="s">
        <v>44</v>
      </c>
      <c r="F5345" s="245" t="s">
        <v>44</v>
      </c>
      <c r="G5345" s="245" t="s">
        <v>2133</v>
      </c>
      <c r="H5345" s="245" t="s">
        <v>2132</v>
      </c>
      <c r="I5345" s="245" t="s">
        <v>24</v>
      </c>
      <c r="J5345" s="245" t="s">
        <v>59</v>
      </c>
      <c r="K5345" s="246" t="s">
        <v>10983</v>
      </c>
      <c r="L5345" s="245" t="s">
        <v>568</v>
      </c>
      <c r="M5345"/>
      <c r="N5345"/>
      <c r="O5345"/>
      <c r="P5345"/>
      <c r="Q5345"/>
      <c r="R5345"/>
      <c r="S5345"/>
      <c r="T5345"/>
      <c r="U5345"/>
      <c r="V5345"/>
      <c r="W5345"/>
      <c r="X5345"/>
      <c r="Y5345"/>
      <c r="Z5345"/>
      <c r="AA5345"/>
      <c r="AB5345"/>
      <c r="AC5345"/>
      <c r="AD5345"/>
      <c r="AE5345"/>
      <c r="AF5345"/>
      <c r="AG5345"/>
      <c r="AH5345"/>
      <c r="AI5345"/>
      <c r="AJ5345"/>
      <c r="AK5345"/>
      <c r="AL5345"/>
      <c r="AM5345"/>
      <c r="AN5345"/>
      <c r="AO5345"/>
      <c r="AP5345"/>
      <c r="AQ5345"/>
      <c r="AR5345"/>
      <c r="AS5345"/>
      <c r="AT5345"/>
      <c r="AU5345"/>
      <c r="AV5345"/>
      <c r="AW5345"/>
      <c r="AX5345"/>
      <c r="AY5345"/>
      <c r="AZ5345"/>
      <c r="BA5345"/>
      <c r="BB5345"/>
      <c r="BC5345"/>
      <c r="BD5345"/>
      <c r="BE5345"/>
      <c r="BF5345"/>
      <c r="BG5345"/>
      <c r="BH5345"/>
      <c r="BI5345"/>
      <c r="BJ5345"/>
      <c r="BK5345"/>
      <c r="BL5345"/>
      <c r="BM5345"/>
      <c r="BN5345"/>
      <c r="BO5345"/>
    </row>
    <row r="5346" spans="1:67" ht="15" x14ac:dyDescent="0.25">
      <c r="A5346" s="245" t="s">
        <v>2037</v>
      </c>
      <c r="B5346" s="245" t="s">
        <v>2036</v>
      </c>
      <c r="C5346" s="245" t="s">
        <v>66</v>
      </c>
      <c r="D5346" s="245" t="s">
        <v>2035</v>
      </c>
      <c r="E5346" s="246" t="s">
        <v>44</v>
      </c>
      <c r="F5346" s="245" t="s">
        <v>44</v>
      </c>
      <c r="G5346" s="245" t="s">
        <v>2130</v>
      </c>
      <c r="H5346" s="245" t="s">
        <v>2129</v>
      </c>
      <c r="I5346" s="245" t="s">
        <v>24</v>
      </c>
      <c r="J5346" s="245" t="s">
        <v>59</v>
      </c>
      <c r="K5346" s="246" t="s">
        <v>8673</v>
      </c>
      <c r="L5346" s="245" t="s">
        <v>568</v>
      </c>
      <c r="M5346"/>
      <c r="N5346"/>
      <c r="O5346"/>
      <c r="P5346"/>
      <c r="Q5346"/>
      <c r="R5346"/>
      <c r="S5346"/>
      <c r="T5346"/>
      <c r="U5346"/>
      <c r="V5346"/>
      <c r="W5346"/>
      <c r="X5346"/>
      <c r="Y5346"/>
      <c r="Z5346"/>
      <c r="AA5346"/>
      <c r="AB5346"/>
      <c r="AC5346"/>
      <c r="AD5346"/>
      <c r="AE5346"/>
      <c r="AF5346"/>
      <c r="AG5346"/>
      <c r="AH5346"/>
      <c r="AI5346"/>
      <c r="AJ5346"/>
      <c r="AK5346"/>
      <c r="AL5346"/>
      <c r="AM5346"/>
      <c r="AN5346"/>
      <c r="AO5346"/>
      <c r="AP5346"/>
      <c r="AQ5346"/>
      <c r="AR5346"/>
      <c r="AS5346"/>
      <c r="AT5346"/>
      <c r="AU5346"/>
      <c r="AV5346"/>
      <c r="AW5346"/>
      <c r="AX5346"/>
      <c r="AY5346"/>
      <c r="AZ5346"/>
      <c r="BA5346"/>
      <c r="BB5346"/>
      <c r="BC5346"/>
      <c r="BD5346"/>
      <c r="BE5346"/>
      <c r="BF5346"/>
      <c r="BG5346"/>
      <c r="BH5346"/>
      <c r="BI5346"/>
      <c r="BJ5346"/>
      <c r="BK5346"/>
      <c r="BL5346"/>
      <c r="BM5346"/>
      <c r="BN5346"/>
      <c r="BO5346"/>
    </row>
    <row r="5347" spans="1:67" ht="15" x14ac:dyDescent="0.25">
      <c r="A5347" s="245" t="s">
        <v>2037</v>
      </c>
      <c r="B5347" s="245" t="s">
        <v>2036</v>
      </c>
      <c r="C5347" s="245" t="s">
        <v>66</v>
      </c>
      <c r="D5347" s="245" t="s">
        <v>2035</v>
      </c>
      <c r="E5347" s="246" t="s">
        <v>44</v>
      </c>
      <c r="F5347" s="245" t="s">
        <v>44</v>
      </c>
      <c r="G5347" s="245" t="s">
        <v>2128</v>
      </c>
      <c r="H5347" s="245" t="s">
        <v>13309</v>
      </c>
      <c r="I5347" s="245" t="s">
        <v>14</v>
      </c>
      <c r="J5347" s="245" t="s">
        <v>569</v>
      </c>
      <c r="K5347" s="246" t="s">
        <v>8195</v>
      </c>
      <c r="L5347" s="245" t="s">
        <v>568</v>
      </c>
      <c r="M5347"/>
      <c r="N5347"/>
      <c r="O5347"/>
      <c r="P5347"/>
      <c r="Q5347"/>
      <c r="R5347"/>
      <c r="S5347"/>
      <c r="T5347"/>
      <c r="U5347"/>
      <c r="V5347"/>
      <c r="W5347"/>
      <c r="X5347"/>
      <c r="Y5347"/>
      <c r="Z5347"/>
      <c r="AA5347"/>
      <c r="AB5347"/>
      <c r="AC5347"/>
      <c r="AD5347"/>
      <c r="AE5347"/>
      <c r="AF5347"/>
      <c r="AG5347"/>
      <c r="AH5347"/>
      <c r="AI5347"/>
      <c r="AJ5347"/>
      <c r="AK5347"/>
      <c r="AL5347"/>
      <c r="AM5347"/>
      <c r="AN5347"/>
      <c r="AO5347"/>
      <c r="AP5347"/>
      <c r="AQ5347"/>
      <c r="AR5347"/>
      <c r="AS5347"/>
      <c r="AT5347"/>
      <c r="AU5347"/>
      <c r="AV5347"/>
      <c r="AW5347"/>
      <c r="AX5347"/>
      <c r="AY5347"/>
      <c r="AZ5347"/>
      <c r="BA5347"/>
      <c r="BB5347"/>
      <c r="BC5347"/>
      <c r="BD5347"/>
      <c r="BE5347"/>
      <c r="BF5347"/>
      <c r="BG5347"/>
      <c r="BH5347"/>
      <c r="BI5347"/>
      <c r="BJ5347"/>
      <c r="BK5347"/>
      <c r="BL5347"/>
      <c r="BM5347"/>
      <c r="BN5347"/>
      <c r="BO5347"/>
    </row>
    <row r="5348" spans="1:67" ht="15" x14ac:dyDescent="0.25">
      <c r="A5348" s="245" t="s">
        <v>2037</v>
      </c>
      <c r="B5348" s="245" t="s">
        <v>2036</v>
      </c>
      <c r="C5348" s="245" t="s">
        <v>66</v>
      </c>
      <c r="D5348" s="245" t="s">
        <v>2035</v>
      </c>
      <c r="E5348" s="246" t="s">
        <v>44</v>
      </c>
      <c r="F5348" s="245" t="s">
        <v>44</v>
      </c>
      <c r="G5348" s="245" t="s">
        <v>2127</v>
      </c>
      <c r="H5348" s="245" t="s">
        <v>13310</v>
      </c>
      <c r="I5348" s="245" t="s">
        <v>14</v>
      </c>
      <c r="J5348" s="245" t="s">
        <v>569</v>
      </c>
      <c r="K5348" s="246" t="s">
        <v>9444</v>
      </c>
      <c r="L5348" s="245" t="s">
        <v>568</v>
      </c>
      <c r="M5348"/>
      <c r="N5348"/>
      <c r="O5348"/>
      <c r="P5348"/>
      <c r="Q5348"/>
      <c r="R5348"/>
      <c r="S5348"/>
      <c r="T5348"/>
      <c r="U5348"/>
      <c r="V5348"/>
      <c r="W5348"/>
      <c r="X5348"/>
      <c r="Y5348"/>
      <c r="Z5348"/>
      <c r="AA5348"/>
      <c r="AB5348"/>
      <c r="AC5348"/>
      <c r="AD5348"/>
      <c r="AE5348"/>
      <c r="AF5348"/>
      <c r="AG5348"/>
      <c r="AH5348"/>
      <c r="AI5348"/>
      <c r="AJ5348"/>
      <c r="AK5348"/>
      <c r="AL5348"/>
      <c r="AM5348"/>
      <c r="AN5348"/>
      <c r="AO5348"/>
      <c r="AP5348"/>
      <c r="AQ5348"/>
      <c r="AR5348"/>
      <c r="AS5348"/>
      <c r="AT5348"/>
      <c r="AU5348"/>
      <c r="AV5348"/>
      <c r="AW5348"/>
      <c r="AX5348"/>
      <c r="AY5348"/>
      <c r="AZ5348"/>
      <c r="BA5348"/>
      <c r="BB5348"/>
      <c r="BC5348"/>
      <c r="BD5348"/>
      <c r="BE5348"/>
      <c r="BF5348"/>
      <c r="BG5348"/>
      <c r="BH5348"/>
      <c r="BI5348"/>
      <c r="BJ5348"/>
      <c r="BK5348"/>
      <c r="BL5348"/>
      <c r="BM5348"/>
      <c r="BN5348"/>
      <c r="BO5348"/>
    </row>
    <row r="5349" spans="1:67" ht="15" x14ac:dyDescent="0.25">
      <c r="A5349" s="245" t="s">
        <v>2037</v>
      </c>
      <c r="B5349" s="245" t="s">
        <v>2036</v>
      </c>
      <c r="C5349" s="245" t="s">
        <v>66</v>
      </c>
      <c r="D5349" s="245" t="s">
        <v>2035</v>
      </c>
      <c r="E5349" s="246" t="s">
        <v>44</v>
      </c>
      <c r="F5349" s="245" t="s">
        <v>44</v>
      </c>
      <c r="G5349" s="245" t="s">
        <v>2126</v>
      </c>
      <c r="H5349" s="245" t="s">
        <v>13311</v>
      </c>
      <c r="I5349" s="245" t="s">
        <v>14</v>
      </c>
      <c r="J5349" s="245" t="s">
        <v>569</v>
      </c>
      <c r="K5349" s="246" t="s">
        <v>9014</v>
      </c>
      <c r="L5349" s="245" t="s">
        <v>568</v>
      </c>
      <c r="M5349"/>
      <c r="N5349"/>
      <c r="O5349"/>
      <c r="P5349"/>
      <c r="Q5349"/>
      <c r="R5349"/>
      <c r="S5349"/>
      <c r="T5349"/>
      <c r="U5349"/>
      <c r="V5349"/>
      <c r="W5349"/>
      <c r="X5349"/>
      <c r="Y5349"/>
      <c r="Z5349"/>
      <c r="AA5349"/>
      <c r="AB5349"/>
      <c r="AC5349"/>
      <c r="AD5349"/>
      <c r="AE5349"/>
      <c r="AF5349"/>
      <c r="AG5349"/>
      <c r="AH5349"/>
      <c r="AI5349"/>
      <c r="AJ5349"/>
      <c r="AK5349"/>
      <c r="AL5349"/>
      <c r="AM5349"/>
      <c r="AN5349"/>
      <c r="AO5349"/>
      <c r="AP5349"/>
      <c r="AQ5349"/>
      <c r="AR5349"/>
      <c r="AS5349"/>
      <c r="AT5349"/>
      <c r="AU5349"/>
      <c r="AV5349"/>
      <c r="AW5349"/>
      <c r="AX5349"/>
      <c r="AY5349"/>
      <c r="AZ5349"/>
      <c r="BA5349"/>
      <c r="BB5349"/>
      <c r="BC5349"/>
      <c r="BD5349"/>
      <c r="BE5349"/>
      <c r="BF5349"/>
      <c r="BG5349"/>
      <c r="BH5349"/>
      <c r="BI5349"/>
      <c r="BJ5349"/>
      <c r="BK5349"/>
      <c r="BL5349"/>
      <c r="BM5349"/>
      <c r="BN5349"/>
      <c r="BO5349"/>
    </row>
    <row r="5350" spans="1:67" ht="15" x14ac:dyDescent="0.25">
      <c r="A5350" s="245" t="s">
        <v>2037</v>
      </c>
      <c r="B5350" s="245" t="s">
        <v>2036</v>
      </c>
      <c r="C5350" s="245" t="s">
        <v>66</v>
      </c>
      <c r="D5350" s="245" t="s">
        <v>2035</v>
      </c>
      <c r="E5350" s="246" t="s">
        <v>44</v>
      </c>
      <c r="F5350" s="245" t="s">
        <v>44</v>
      </c>
      <c r="G5350" s="245" t="s">
        <v>2125</v>
      </c>
      <c r="H5350" s="245" t="s">
        <v>13312</v>
      </c>
      <c r="I5350" s="245" t="s">
        <v>14</v>
      </c>
      <c r="J5350" s="245" t="s">
        <v>569</v>
      </c>
      <c r="K5350" s="246" t="s">
        <v>25157</v>
      </c>
      <c r="L5350" s="245" t="s">
        <v>568</v>
      </c>
      <c r="M5350"/>
      <c r="N5350"/>
      <c r="O5350"/>
      <c r="P5350"/>
      <c r="Q5350"/>
      <c r="R5350"/>
      <c r="S5350"/>
      <c r="T5350"/>
      <c r="U5350"/>
      <c r="V5350"/>
      <c r="W5350"/>
      <c r="X5350"/>
      <c r="Y5350"/>
      <c r="Z5350"/>
      <c r="AA5350"/>
      <c r="AB5350"/>
      <c r="AC5350"/>
      <c r="AD5350"/>
      <c r="AE5350"/>
      <c r="AF5350"/>
      <c r="AG5350"/>
      <c r="AH5350"/>
      <c r="AI5350"/>
      <c r="AJ5350"/>
      <c r="AK5350"/>
      <c r="AL5350"/>
      <c r="AM5350"/>
      <c r="AN5350"/>
      <c r="AO5350"/>
      <c r="AP5350"/>
      <c r="AQ5350"/>
      <c r="AR5350"/>
      <c r="AS5350"/>
      <c r="AT5350"/>
      <c r="AU5350"/>
      <c r="AV5350"/>
      <c r="AW5350"/>
      <c r="AX5350"/>
      <c r="AY5350"/>
      <c r="AZ5350"/>
      <c r="BA5350"/>
      <c r="BB5350"/>
      <c r="BC5350"/>
      <c r="BD5350"/>
      <c r="BE5350"/>
      <c r="BF5350"/>
      <c r="BG5350"/>
      <c r="BH5350"/>
      <c r="BI5350"/>
      <c r="BJ5350"/>
      <c r="BK5350"/>
      <c r="BL5350"/>
      <c r="BM5350"/>
      <c r="BN5350"/>
      <c r="BO5350"/>
    </row>
    <row r="5351" spans="1:67" ht="15" x14ac:dyDescent="0.25">
      <c r="A5351" s="245" t="s">
        <v>2037</v>
      </c>
      <c r="B5351" s="245" t="s">
        <v>2036</v>
      </c>
      <c r="C5351" s="245" t="s">
        <v>66</v>
      </c>
      <c r="D5351" s="245" t="s">
        <v>2035</v>
      </c>
      <c r="E5351" s="246" t="s">
        <v>44</v>
      </c>
      <c r="F5351" s="245" t="s">
        <v>44</v>
      </c>
      <c r="G5351" s="245" t="s">
        <v>2123</v>
      </c>
      <c r="H5351" s="245" t="s">
        <v>2122</v>
      </c>
      <c r="I5351" s="245" t="s">
        <v>14</v>
      </c>
      <c r="J5351" s="245" t="s">
        <v>59</v>
      </c>
      <c r="K5351" s="246" t="s">
        <v>24878</v>
      </c>
      <c r="L5351" s="245" t="s">
        <v>568</v>
      </c>
      <c r="M5351"/>
      <c r="N5351"/>
      <c r="O5351"/>
      <c r="P5351"/>
      <c r="Q5351"/>
      <c r="R5351"/>
      <c r="S5351"/>
      <c r="T5351"/>
      <c r="U5351"/>
      <c r="V5351"/>
      <c r="W5351"/>
      <c r="X5351"/>
      <c r="Y5351"/>
      <c r="Z5351"/>
      <c r="AA5351"/>
      <c r="AB5351"/>
      <c r="AC5351"/>
      <c r="AD5351"/>
      <c r="AE5351"/>
      <c r="AF5351"/>
      <c r="AG5351"/>
      <c r="AH5351"/>
      <c r="AI5351"/>
      <c r="AJ5351"/>
      <c r="AK5351"/>
      <c r="AL5351"/>
      <c r="AM5351"/>
      <c r="AN5351"/>
      <c r="AO5351"/>
      <c r="AP5351"/>
      <c r="AQ5351"/>
      <c r="AR5351"/>
      <c r="AS5351"/>
      <c r="AT5351"/>
      <c r="AU5351"/>
      <c r="AV5351"/>
      <c r="AW5351"/>
      <c r="AX5351"/>
      <c r="AY5351"/>
      <c r="AZ5351"/>
      <c r="BA5351"/>
      <c r="BB5351"/>
      <c r="BC5351"/>
      <c r="BD5351"/>
      <c r="BE5351"/>
      <c r="BF5351"/>
      <c r="BG5351"/>
      <c r="BH5351"/>
      <c r="BI5351"/>
      <c r="BJ5351"/>
      <c r="BK5351"/>
      <c r="BL5351"/>
      <c r="BM5351"/>
      <c r="BN5351"/>
      <c r="BO5351"/>
    </row>
    <row r="5352" spans="1:67" ht="15" x14ac:dyDescent="0.25">
      <c r="A5352" s="245" t="s">
        <v>2037</v>
      </c>
      <c r="B5352" s="245" t="s">
        <v>2036</v>
      </c>
      <c r="C5352" s="245" t="s">
        <v>66</v>
      </c>
      <c r="D5352" s="245" t="s">
        <v>2035</v>
      </c>
      <c r="E5352" s="246" t="s">
        <v>44</v>
      </c>
      <c r="F5352" s="245" t="s">
        <v>44</v>
      </c>
      <c r="G5352" s="245" t="s">
        <v>2120</v>
      </c>
      <c r="H5352" s="245" t="s">
        <v>2119</v>
      </c>
      <c r="I5352" s="245" t="s">
        <v>14</v>
      </c>
      <c r="J5352" s="245" t="s">
        <v>59</v>
      </c>
      <c r="K5352" s="246" t="s">
        <v>21700</v>
      </c>
      <c r="L5352" s="245" t="s">
        <v>568</v>
      </c>
      <c r="M5352"/>
      <c r="N5352"/>
      <c r="O5352"/>
      <c r="P5352"/>
      <c r="Q5352"/>
      <c r="R5352"/>
      <c r="S5352"/>
      <c r="T5352"/>
      <c r="U5352"/>
      <c r="V5352"/>
      <c r="W5352"/>
      <c r="X5352"/>
      <c r="Y5352"/>
      <c r="Z5352"/>
      <c r="AA5352"/>
      <c r="AB5352"/>
      <c r="AC5352"/>
      <c r="AD5352"/>
      <c r="AE5352"/>
      <c r="AF5352"/>
      <c r="AG5352"/>
      <c r="AH5352"/>
      <c r="AI5352"/>
      <c r="AJ5352"/>
      <c r="AK5352"/>
      <c r="AL5352"/>
      <c r="AM5352"/>
      <c r="AN5352"/>
      <c r="AO5352"/>
      <c r="AP5352"/>
      <c r="AQ5352"/>
      <c r="AR5352"/>
      <c r="AS5352"/>
      <c r="AT5352"/>
      <c r="AU5352"/>
      <c r="AV5352"/>
      <c r="AW5352"/>
      <c r="AX5352"/>
      <c r="AY5352"/>
      <c r="AZ5352"/>
      <c r="BA5352"/>
      <c r="BB5352"/>
      <c r="BC5352"/>
      <c r="BD5352"/>
      <c r="BE5352"/>
      <c r="BF5352"/>
      <c r="BG5352"/>
      <c r="BH5352"/>
      <c r="BI5352"/>
      <c r="BJ5352"/>
      <c r="BK5352"/>
      <c r="BL5352"/>
      <c r="BM5352"/>
      <c r="BN5352"/>
      <c r="BO5352"/>
    </row>
    <row r="5353" spans="1:67" ht="15" x14ac:dyDescent="0.25">
      <c r="A5353" s="245" t="s">
        <v>2037</v>
      </c>
      <c r="B5353" s="245" t="s">
        <v>2036</v>
      </c>
      <c r="C5353" s="245" t="s">
        <v>66</v>
      </c>
      <c r="D5353" s="245" t="s">
        <v>2035</v>
      </c>
      <c r="E5353" s="246" t="s">
        <v>44</v>
      </c>
      <c r="F5353" s="245" t="s">
        <v>44</v>
      </c>
      <c r="G5353" s="245" t="s">
        <v>2118</v>
      </c>
      <c r="H5353" s="245" t="s">
        <v>2117</v>
      </c>
      <c r="I5353" s="245" t="s">
        <v>14</v>
      </c>
      <c r="J5353" s="245" t="s">
        <v>59</v>
      </c>
      <c r="K5353" s="246" t="s">
        <v>692</v>
      </c>
      <c r="L5353" s="245" t="s">
        <v>568</v>
      </c>
      <c r="M5353"/>
      <c r="N5353"/>
      <c r="O5353"/>
      <c r="P5353"/>
      <c r="Q5353"/>
      <c r="R5353"/>
      <c r="S5353"/>
      <c r="T5353"/>
      <c r="U5353"/>
      <c r="V5353"/>
      <c r="W5353"/>
      <c r="X5353"/>
      <c r="Y5353"/>
      <c r="Z5353"/>
      <c r="AA5353"/>
      <c r="AB5353"/>
      <c r="AC5353"/>
      <c r="AD5353"/>
      <c r="AE5353"/>
      <c r="AF5353"/>
      <c r="AG5353"/>
      <c r="AH5353"/>
      <c r="AI5353"/>
      <c r="AJ5353"/>
      <c r="AK5353"/>
      <c r="AL5353"/>
      <c r="AM5353"/>
      <c r="AN5353"/>
      <c r="AO5353"/>
      <c r="AP5353"/>
      <c r="AQ5353"/>
      <c r="AR5353"/>
      <c r="AS5353"/>
      <c r="AT5353"/>
      <c r="AU5353"/>
      <c r="AV5353"/>
      <c r="AW5353"/>
      <c r="AX5353"/>
      <c r="AY5353"/>
      <c r="AZ5353"/>
      <c r="BA5353"/>
      <c r="BB5353"/>
      <c r="BC5353"/>
      <c r="BD5353"/>
      <c r="BE5353"/>
      <c r="BF5353"/>
      <c r="BG5353"/>
      <c r="BH5353"/>
      <c r="BI5353"/>
      <c r="BJ5353"/>
      <c r="BK5353"/>
      <c r="BL5353"/>
      <c r="BM5353"/>
      <c r="BN5353"/>
      <c r="BO5353"/>
    </row>
    <row r="5354" spans="1:67" ht="15" x14ac:dyDescent="0.25">
      <c r="A5354" s="245" t="s">
        <v>2037</v>
      </c>
      <c r="B5354" s="245" t="s">
        <v>2036</v>
      </c>
      <c r="C5354" s="245" t="s">
        <v>66</v>
      </c>
      <c r="D5354" s="245" t="s">
        <v>2035</v>
      </c>
      <c r="E5354" s="246" t="s">
        <v>44</v>
      </c>
      <c r="F5354" s="245" t="s">
        <v>44</v>
      </c>
      <c r="G5354" s="245" t="s">
        <v>2115</v>
      </c>
      <c r="H5354" s="245" t="s">
        <v>2114</v>
      </c>
      <c r="I5354" s="245" t="s">
        <v>14</v>
      </c>
      <c r="J5354" s="245" t="s">
        <v>59</v>
      </c>
      <c r="K5354" s="246" t="s">
        <v>4551</v>
      </c>
      <c r="L5354" s="245" t="s">
        <v>568</v>
      </c>
      <c r="M5354"/>
      <c r="N5354"/>
      <c r="O5354"/>
      <c r="P5354"/>
      <c r="Q5354"/>
      <c r="R5354"/>
      <c r="S5354"/>
      <c r="T5354"/>
      <c r="U5354"/>
      <c r="V5354"/>
      <c r="W5354"/>
      <c r="X5354"/>
      <c r="Y5354"/>
      <c r="Z5354"/>
      <c r="AA5354"/>
      <c r="AB5354"/>
      <c r="AC5354"/>
      <c r="AD5354"/>
      <c r="AE5354"/>
      <c r="AF5354"/>
      <c r="AG5354"/>
      <c r="AH5354"/>
      <c r="AI5354"/>
      <c r="AJ5354"/>
      <c r="AK5354"/>
      <c r="AL5354"/>
      <c r="AM5354"/>
      <c r="AN5354"/>
      <c r="AO5354"/>
      <c r="AP5354"/>
      <c r="AQ5354"/>
      <c r="AR5354"/>
      <c r="AS5354"/>
      <c r="AT5354"/>
      <c r="AU5354"/>
      <c r="AV5354"/>
      <c r="AW5354"/>
      <c r="AX5354"/>
      <c r="AY5354"/>
      <c r="AZ5354"/>
      <c r="BA5354"/>
      <c r="BB5354"/>
      <c r="BC5354"/>
      <c r="BD5354"/>
      <c r="BE5354"/>
      <c r="BF5354"/>
      <c r="BG5354"/>
      <c r="BH5354"/>
      <c r="BI5354"/>
      <c r="BJ5354"/>
      <c r="BK5354"/>
      <c r="BL5354"/>
      <c r="BM5354"/>
      <c r="BN5354"/>
      <c r="BO5354"/>
    </row>
    <row r="5355" spans="1:67" ht="15" x14ac:dyDescent="0.25">
      <c r="A5355" s="245" t="s">
        <v>2037</v>
      </c>
      <c r="B5355" s="245" t="s">
        <v>2036</v>
      </c>
      <c r="C5355" s="245" t="s">
        <v>66</v>
      </c>
      <c r="D5355" s="245" t="s">
        <v>2035</v>
      </c>
      <c r="E5355" s="246" t="s">
        <v>44</v>
      </c>
      <c r="F5355" s="245" t="s">
        <v>44</v>
      </c>
      <c r="G5355" s="245" t="s">
        <v>2113</v>
      </c>
      <c r="H5355" s="245" t="s">
        <v>2112</v>
      </c>
      <c r="I5355" s="245" t="s">
        <v>14</v>
      </c>
      <c r="J5355" s="245" t="s">
        <v>59</v>
      </c>
      <c r="K5355" s="246" t="s">
        <v>6507</v>
      </c>
      <c r="L5355" s="245" t="s">
        <v>568</v>
      </c>
      <c r="M5355"/>
      <c r="N5355"/>
      <c r="O5355"/>
      <c r="P5355"/>
      <c r="Q5355"/>
      <c r="R5355"/>
      <c r="S5355"/>
      <c r="T5355"/>
      <c r="U5355"/>
      <c r="V5355"/>
      <c r="W5355"/>
      <c r="X5355"/>
      <c r="Y5355"/>
      <c r="Z5355"/>
      <c r="AA5355"/>
      <c r="AB5355"/>
      <c r="AC5355"/>
      <c r="AD5355"/>
      <c r="AE5355"/>
      <c r="AF5355"/>
      <c r="AG5355"/>
      <c r="AH5355"/>
      <c r="AI5355"/>
      <c r="AJ5355"/>
      <c r="AK5355"/>
      <c r="AL5355"/>
      <c r="AM5355"/>
      <c r="AN5355"/>
      <c r="AO5355"/>
      <c r="AP5355"/>
      <c r="AQ5355"/>
      <c r="AR5355"/>
      <c r="AS5355"/>
      <c r="AT5355"/>
      <c r="AU5355"/>
      <c r="AV5355"/>
      <c r="AW5355"/>
      <c r="AX5355"/>
      <c r="AY5355"/>
      <c r="AZ5355"/>
      <c r="BA5355"/>
      <c r="BB5355"/>
      <c r="BC5355"/>
      <c r="BD5355"/>
      <c r="BE5355"/>
      <c r="BF5355"/>
      <c r="BG5355"/>
      <c r="BH5355"/>
      <c r="BI5355"/>
      <c r="BJ5355"/>
      <c r="BK5355"/>
      <c r="BL5355"/>
      <c r="BM5355"/>
      <c r="BN5355"/>
      <c r="BO5355"/>
    </row>
    <row r="5356" spans="1:67" ht="15" x14ac:dyDescent="0.25">
      <c r="A5356" s="245" t="s">
        <v>2037</v>
      </c>
      <c r="B5356" s="245" t="s">
        <v>2036</v>
      </c>
      <c r="C5356" s="245" t="s">
        <v>66</v>
      </c>
      <c r="D5356" s="245" t="s">
        <v>2035</v>
      </c>
      <c r="E5356" s="246" t="s">
        <v>44</v>
      </c>
      <c r="F5356" s="245" t="s">
        <v>44</v>
      </c>
      <c r="G5356" s="245" t="s">
        <v>2111</v>
      </c>
      <c r="H5356" s="245" t="s">
        <v>2110</v>
      </c>
      <c r="I5356" s="245" t="s">
        <v>14</v>
      </c>
      <c r="J5356" s="245" t="s">
        <v>59</v>
      </c>
      <c r="K5356" s="246" t="s">
        <v>8785</v>
      </c>
      <c r="L5356" s="245" t="s">
        <v>568</v>
      </c>
      <c r="M5356"/>
      <c r="N5356"/>
      <c r="O5356"/>
      <c r="P5356"/>
      <c r="Q5356"/>
      <c r="R5356"/>
      <c r="S5356"/>
      <c r="T5356"/>
      <c r="U5356"/>
      <c r="V5356"/>
      <c r="W5356"/>
      <c r="X5356"/>
      <c r="Y5356"/>
      <c r="Z5356"/>
      <c r="AA5356"/>
      <c r="AB5356"/>
      <c r="AC5356"/>
      <c r="AD5356"/>
      <c r="AE5356"/>
      <c r="AF5356"/>
      <c r="AG5356"/>
      <c r="AH5356"/>
      <c r="AI5356"/>
      <c r="AJ5356"/>
      <c r="AK5356"/>
      <c r="AL5356"/>
      <c r="AM5356"/>
      <c r="AN5356"/>
      <c r="AO5356"/>
      <c r="AP5356"/>
      <c r="AQ5356"/>
      <c r="AR5356"/>
      <c r="AS5356"/>
      <c r="AT5356"/>
      <c r="AU5356"/>
      <c r="AV5356"/>
      <c r="AW5356"/>
      <c r="AX5356"/>
      <c r="AY5356"/>
      <c r="AZ5356"/>
      <c r="BA5356"/>
      <c r="BB5356"/>
      <c r="BC5356"/>
      <c r="BD5356"/>
      <c r="BE5356"/>
      <c r="BF5356"/>
      <c r="BG5356"/>
      <c r="BH5356"/>
      <c r="BI5356"/>
      <c r="BJ5356"/>
      <c r="BK5356"/>
      <c r="BL5356"/>
      <c r="BM5356"/>
      <c r="BN5356"/>
      <c r="BO5356"/>
    </row>
    <row r="5357" spans="1:67" ht="15" x14ac:dyDescent="0.25">
      <c r="A5357" s="245" t="s">
        <v>2037</v>
      </c>
      <c r="B5357" s="245" t="s">
        <v>2036</v>
      </c>
      <c r="C5357" s="245" t="s">
        <v>66</v>
      </c>
      <c r="D5357" s="245" t="s">
        <v>2035</v>
      </c>
      <c r="E5357" s="246" t="s">
        <v>44</v>
      </c>
      <c r="F5357" s="245" t="s">
        <v>44</v>
      </c>
      <c r="G5357" s="245" t="s">
        <v>2109</v>
      </c>
      <c r="H5357" s="245" t="s">
        <v>2108</v>
      </c>
      <c r="I5357" s="245" t="s">
        <v>14</v>
      </c>
      <c r="J5357" s="245" t="s">
        <v>59</v>
      </c>
      <c r="K5357" s="246" t="s">
        <v>8996</v>
      </c>
      <c r="L5357" s="245" t="s">
        <v>568</v>
      </c>
      <c r="M5357"/>
      <c r="N5357"/>
      <c r="O5357"/>
      <c r="P5357"/>
      <c r="Q5357"/>
      <c r="R5357"/>
      <c r="S5357"/>
      <c r="T5357"/>
      <c r="U5357"/>
      <c r="V5357"/>
      <c r="W5357"/>
      <c r="X5357"/>
      <c r="Y5357"/>
      <c r="Z5357"/>
      <c r="AA5357"/>
      <c r="AB5357"/>
      <c r="AC5357"/>
      <c r="AD5357"/>
      <c r="AE5357"/>
      <c r="AF5357"/>
      <c r="AG5357"/>
      <c r="AH5357"/>
      <c r="AI5357"/>
      <c r="AJ5357"/>
      <c r="AK5357"/>
      <c r="AL5357"/>
      <c r="AM5357"/>
      <c r="AN5357"/>
      <c r="AO5357"/>
      <c r="AP5357"/>
      <c r="AQ5357"/>
      <c r="AR5357"/>
      <c r="AS5357"/>
      <c r="AT5357"/>
      <c r="AU5357"/>
      <c r="AV5357"/>
      <c r="AW5357"/>
      <c r="AX5357"/>
      <c r="AY5357"/>
      <c r="AZ5357"/>
      <c r="BA5357"/>
      <c r="BB5357"/>
      <c r="BC5357"/>
      <c r="BD5357"/>
      <c r="BE5357"/>
      <c r="BF5357"/>
      <c r="BG5357"/>
      <c r="BH5357"/>
      <c r="BI5357"/>
      <c r="BJ5357"/>
      <c r="BK5357"/>
      <c r="BL5357"/>
      <c r="BM5357"/>
      <c r="BN5357"/>
      <c r="BO5357"/>
    </row>
    <row r="5358" spans="1:67" ht="15" x14ac:dyDescent="0.25">
      <c r="A5358" s="245" t="s">
        <v>2037</v>
      </c>
      <c r="B5358" s="245" t="s">
        <v>2036</v>
      </c>
      <c r="C5358" s="245" t="s">
        <v>66</v>
      </c>
      <c r="D5358" s="245" t="s">
        <v>2035</v>
      </c>
      <c r="E5358" s="246" t="s">
        <v>44</v>
      </c>
      <c r="F5358" s="245" t="s">
        <v>44</v>
      </c>
      <c r="G5358" s="245" t="s">
        <v>2107</v>
      </c>
      <c r="H5358" s="245" t="s">
        <v>2106</v>
      </c>
      <c r="I5358" s="245" t="s">
        <v>14</v>
      </c>
      <c r="J5358" s="245" t="s">
        <v>59</v>
      </c>
      <c r="K5358" s="246" t="s">
        <v>8575</v>
      </c>
      <c r="L5358" s="245" t="s">
        <v>568</v>
      </c>
      <c r="M5358"/>
      <c r="N5358"/>
      <c r="O5358"/>
      <c r="P5358"/>
      <c r="Q5358"/>
      <c r="R5358"/>
      <c r="S5358"/>
      <c r="T5358"/>
      <c r="U5358"/>
      <c r="V5358"/>
      <c r="W5358"/>
      <c r="X5358"/>
      <c r="Y5358"/>
      <c r="Z5358"/>
      <c r="AA5358"/>
      <c r="AB5358"/>
      <c r="AC5358"/>
      <c r="AD5358"/>
      <c r="AE5358"/>
      <c r="AF5358"/>
      <c r="AG5358"/>
      <c r="AH5358"/>
      <c r="AI5358"/>
      <c r="AJ5358"/>
      <c r="AK5358"/>
      <c r="AL5358"/>
      <c r="AM5358"/>
      <c r="AN5358"/>
      <c r="AO5358"/>
      <c r="AP5358"/>
      <c r="AQ5358"/>
      <c r="AR5358"/>
      <c r="AS5358"/>
      <c r="AT5358"/>
      <c r="AU5358"/>
      <c r="AV5358"/>
      <c r="AW5358"/>
      <c r="AX5358"/>
      <c r="AY5358"/>
      <c r="AZ5358"/>
      <c r="BA5358"/>
      <c r="BB5358"/>
      <c r="BC5358"/>
      <c r="BD5358"/>
      <c r="BE5358"/>
      <c r="BF5358"/>
      <c r="BG5358"/>
      <c r="BH5358"/>
      <c r="BI5358"/>
      <c r="BJ5358"/>
      <c r="BK5358"/>
      <c r="BL5358"/>
      <c r="BM5358"/>
      <c r="BN5358"/>
      <c r="BO5358"/>
    </row>
    <row r="5359" spans="1:67" ht="15" x14ac:dyDescent="0.25">
      <c r="A5359" s="245" t="s">
        <v>2037</v>
      </c>
      <c r="B5359" s="245" t="s">
        <v>2036</v>
      </c>
      <c r="C5359" s="245" t="s">
        <v>66</v>
      </c>
      <c r="D5359" s="245" t="s">
        <v>2035</v>
      </c>
      <c r="E5359" s="246" t="s">
        <v>44</v>
      </c>
      <c r="F5359" s="245" t="s">
        <v>44</v>
      </c>
      <c r="G5359" s="245" t="s">
        <v>2104</v>
      </c>
      <c r="H5359" s="245" t="s">
        <v>2103</v>
      </c>
      <c r="I5359" s="245" t="s">
        <v>14</v>
      </c>
      <c r="J5359" s="245" t="s">
        <v>59</v>
      </c>
      <c r="K5359" s="246" t="s">
        <v>8220</v>
      </c>
      <c r="L5359" s="245" t="s">
        <v>568</v>
      </c>
      <c r="M5359"/>
      <c r="N5359"/>
      <c r="O5359"/>
      <c r="P5359"/>
      <c r="Q5359"/>
      <c r="R5359"/>
      <c r="S5359"/>
      <c r="T5359"/>
      <c r="U5359"/>
      <c r="V5359"/>
      <c r="W5359"/>
      <c r="X5359"/>
      <c r="Y5359"/>
      <c r="Z5359"/>
      <c r="AA5359"/>
      <c r="AB5359"/>
      <c r="AC5359"/>
      <c r="AD5359"/>
      <c r="AE5359"/>
      <c r="AF5359"/>
      <c r="AG5359"/>
      <c r="AH5359"/>
      <c r="AI5359"/>
      <c r="AJ5359"/>
      <c r="AK5359"/>
      <c r="AL5359"/>
      <c r="AM5359"/>
      <c r="AN5359"/>
      <c r="AO5359"/>
      <c r="AP5359"/>
      <c r="AQ5359"/>
      <c r="AR5359"/>
      <c r="AS5359"/>
      <c r="AT5359"/>
      <c r="AU5359"/>
      <c r="AV5359"/>
      <c r="AW5359"/>
      <c r="AX5359"/>
      <c r="AY5359"/>
      <c r="AZ5359"/>
      <c r="BA5359"/>
      <c r="BB5359"/>
      <c r="BC5359"/>
      <c r="BD5359"/>
      <c r="BE5359"/>
      <c r="BF5359"/>
      <c r="BG5359"/>
      <c r="BH5359"/>
      <c r="BI5359"/>
      <c r="BJ5359"/>
      <c r="BK5359"/>
      <c r="BL5359"/>
      <c r="BM5359"/>
      <c r="BN5359"/>
      <c r="BO5359"/>
    </row>
    <row r="5360" spans="1:67" ht="15" x14ac:dyDescent="0.25">
      <c r="A5360" s="245" t="s">
        <v>2037</v>
      </c>
      <c r="B5360" s="245" t="s">
        <v>2036</v>
      </c>
      <c r="C5360" s="245" t="s">
        <v>66</v>
      </c>
      <c r="D5360" s="245" t="s">
        <v>2035</v>
      </c>
      <c r="E5360" s="246" t="s">
        <v>44</v>
      </c>
      <c r="F5360" s="245" t="s">
        <v>44</v>
      </c>
      <c r="G5360" s="245" t="s">
        <v>2102</v>
      </c>
      <c r="H5360" s="245" t="s">
        <v>2101</v>
      </c>
      <c r="I5360" s="245" t="s">
        <v>14</v>
      </c>
      <c r="J5360" s="245" t="s">
        <v>59</v>
      </c>
      <c r="K5360" s="246" t="s">
        <v>12403</v>
      </c>
      <c r="L5360" s="245" t="s">
        <v>568</v>
      </c>
      <c r="M5360"/>
      <c r="N5360"/>
      <c r="O5360"/>
      <c r="P5360"/>
      <c r="Q5360"/>
      <c r="R5360"/>
      <c r="S5360"/>
      <c r="T5360"/>
      <c r="U5360"/>
      <c r="V5360"/>
      <c r="W5360"/>
      <c r="X5360"/>
      <c r="Y5360"/>
      <c r="Z5360"/>
      <c r="AA5360"/>
      <c r="AB5360"/>
      <c r="AC5360"/>
      <c r="AD5360"/>
      <c r="AE5360"/>
      <c r="AF5360"/>
      <c r="AG5360"/>
      <c r="AH5360"/>
      <c r="AI5360"/>
      <c r="AJ5360"/>
      <c r="AK5360"/>
      <c r="AL5360"/>
      <c r="AM5360"/>
      <c r="AN5360"/>
      <c r="AO5360"/>
      <c r="AP5360"/>
      <c r="AQ5360"/>
      <c r="AR5360"/>
      <c r="AS5360"/>
      <c r="AT5360"/>
      <c r="AU5360"/>
      <c r="AV5360"/>
      <c r="AW5360"/>
      <c r="AX5360"/>
      <c r="AY5360"/>
      <c r="AZ5360"/>
      <c r="BA5360"/>
      <c r="BB5360"/>
      <c r="BC5360"/>
      <c r="BD5360"/>
      <c r="BE5360"/>
      <c r="BF5360"/>
      <c r="BG5360"/>
      <c r="BH5360"/>
      <c r="BI5360"/>
      <c r="BJ5360"/>
      <c r="BK5360"/>
      <c r="BL5360"/>
      <c r="BM5360"/>
      <c r="BN5360"/>
      <c r="BO5360"/>
    </row>
    <row r="5361" spans="1:67" ht="15" x14ac:dyDescent="0.25">
      <c r="A5361" s="245" t="s">
        <v>2037</v>
      </c>
      <c r="B5361" s="245" t="s">
        <v>2036</v>
      </c>
      <c r="C5361" s="245" t="s">
        <v>66</v>
      </c>
      <c r="D5361" s="245" t="s">
        <v>2035</v>
      </c>
      <c r="E5361" s="246" t="s">
        <v>44</v>
      </c>
      <c r="F5361" s="245" t="s">
        <v>44</v>
      </c>
      <c r="G5361" s="245" t="s">
        <v>2100</v>
      </c>
      <c r="H5361" s="245" t="s">
        <v>2099</v>
      </c>
      <c r="I5361" s="245" t="s">
        <v>14</v>
      </c>
      <c r="J5361" s="245" t="s">
        <v>59</v>
      </c>
      <c r="K5361" s="246" t="s">
        <v>4718</v>
      </c>
      <c r="L5361" s="245" t="s">
        <v>568</v>
      </c>
      <c r="M5361"/>
      <c r="N5361"/>
      <c r="O5361"/>
      <c r="P5361"/>
      <c r="Q5361"/>
      <c r="R5361"/>
      <c r="S5361"/>
      <c r="T5361"/>
      <c r="U5361"/>
      <c r="V5361"/>
      <c r="W5361"/>
      <c r="X5361"/>
      <c r="Y5361"/>
      <c r="Z5361"/>
      <c r="AA5361"/>
      <c r="AB5361"/>
      <c r="AC5361"/>
      <c r="AD5361"/>
      <c r="AE5361"/>
      <c r="AF5361"/>
      <c r="AG5361"/>
      <c r="AH5361"/>
      <c r="AI5361"/>
      <c r="AJ5361"/>
      <c r="AK5361"/>
      <c r="AL5361"/>
      <c r="AM5361"/>
      <c r="AN5361"/>
      <c r="AO5361"/>
      <c r="AP5361"/>
      <c r="AQ5361"/>
      <c r="AR5361"/>
      <c r="AS5361"/>
      <c r="AT5361"/>
      <c r="AU5361"/>
      <c r="AV5361"/>
      <c r="AW5361"/>
      <c r="AX5361"/>
      <c r="AY5361"/>
      <c r="AZ5361"/>
      <c r="BA5361"/>
      <c r="BB5361"/>
      <c r="BC5361"/>
      <c r="BD5361"/>
      <c r="BE5361"/>
      <c r="BF5361"/>
      <c r="BG5361"/>
      <c r="BH5361"/>
      <c r="BI5361"/>
      <c r="BJ5361"/>
      <c r="BK5361"/>
      <c r="BL5361"/>
      <c r="BM5361"/>
      <c r="BN5361"/>
      <c r="BO5361"/>
    </row>
    <row r="5362" spans="1:67" ht="15" x14ac:dyDescent="0.25">
      <c r="A5362" s="245" t="s">
        <v>2037</v>
      </c>
      <c r="B5362" s="245" t="s">
        <v>2036</v>
      </c>
      <c r="C5362" s="245" t="s">
        <v>66</v>
      </c>
      <c r="D5362" s="245" t="s">
        <v>2035</v>
      </c>
      <c r="E5362" s="246" t="s">
        <v>44</v>
      </c>
      <c r="F5362" s="245" t="s">
        <v>44</v>
      </c>
      <c r="G5362" s="245" t="s">
        <v>2098</v>
      </c>
      <c r="H5362" s="245" t="s">
        <v>2097</v>
      </c>
      <c r="I5362" s="245" t="s">
        <v>14</v>
      </c>
      <c r="J5362" s="245" t="s">
        <v>59</v>
      </c>
      <c r="K5362" s="246" t="s">
        <v>19880</v>
      </c>
      <c r="L5362" s="245" t="s">
        <v>568</v>
      </c>
      <c r="M5362"/>
      <c r="N5362"/>
      <c r="O5362"/>
      <c r="P5362"/>
      <c r="Q5362"/>
      <c r="R5362"/>
      <c r="S5362"/>
      <c r="T5362"/>
      <c r="U5362"/>
      <c r="V5362"/>
      <c r="W5362"/>
      <c r="X5362"/>
      <c r="Y5362"/>
      <c r="Z5362"/>
      <c r="AA5362"/>
      <c r="AB5362"/>
      <c r="AC5362"/>
      <c r="AD5362"/>
      <c r="AE5362"/>
      <c r="AF5362"/>
      <c r="AG5362"/>
      <c r="AH5362"/>
      <c r="AI5362"/>
      <c r="AJ5362"/>
      <c r="AK5362"/>
      <c r="AL5362"/>
      <c r="AM5362"/>
      <c r="AN5362"/>
      <c r="AO5362"/>
      <c r="AP5362"/>
      <c r="AQ5362"/>
      <c r="AR5362"/>
      <c r="AS5362"/>
      <c r="AT5362"/>
      <c r="AU5362"/>
      <c r="AV5362"/>
      <c r="AW5362"/>
      <c r="AX5362"/>
      <c r="AY5362"/>
      <c r="AZ5362"/>
      <c r="BA5362"/>
      <c r="BB5362"/>
      <c r="BC5362"/>
      <c r="BD5362"/>
      <c r="BE5362"/>
      <c r="BF5362"/>
      <c r="BG5362"/>
      <c r="BH5362"/>
      <c r="BI5362"/>
      <c r="BJ5362"/>
      <c r="BK5362"/>
      <c r="BL5362"/>
      <c r="BM5362"/>
      <c r="BN5362"/>
      <c r="BO5362"/>
    </row>
    <row r="5363" spans="1:67" ht="15" x14ac:dyDescent="0.25">
      <c r="A5363" s="245" t="s">
        <v>2037</v>
      </c>
      <c r="B5363" s="245" t="s">
        <v>2036</v>
      </c>
      <c r="C5363" s="245" t="s">
        <v>66</v>
      </c>
      <c r="D5363" s="245" t="s">
        <v>2035</v>
      </c>
      <c r="E5363" s="246" t="s">
        <v>44</v>
      </c>
      <c r="F5363" s="245" t="s">
        <v>44</v>
      </c>
      <c r="G5363" s="245" t="s">
        <v>2095</v>
      </c>
      <c r="H5363" s="245" t="s">
        <v>2094</v>
      </c>
      <c r="I5363" s="245" t="s">
        <v>14</v>
      </c>
      <c r="J5363" s="245" t="s">
        <v>59</v>
      </c>
      <c r="K5363" s="246" t="s">
        <v>25158</v>
      </c>
      <c r="L5363" s="245" t="s">
        <v>568</v>
      </c>
      <c r="M5363"/>
      <c r="N5363"/>
      <c r="O5363"/>
      <c r="P5363"/>
      <c r="Q5363"/>
      <c r="R5363"/>
      <c r="S5363"/>
      <c r="T5363"/>
      <c r="U5363"/>
      <c r="V5363"/>
      <c r="W5363"/>
      <c r="X5363"/>
      <c r="Y5363"/>
      <c r="Z5363"/>
      <c r="AA5363"/>
      <c r="AB5363"/>
      <c r="AC5363"/>
      <c r="AD5363"/>
      <c r="AE5363"/>
      <c r="AF5363"/>
      <c r="AG5363"/>
      <c r="AH5363"/>
      <c r="AI5363"/>
      <c r="AJ5363"/>
      <c r="AK5363"/>
      <c r="AL5363"/>
      <c r="AM5363"/>
      <c r="AN5363"/>
      <c r="AO5363"/>
      <c r="AP5363"/>
      <c r="AQ5363"/>
      <c r="AR5363"/>
      <c r="AS5363"/>
      <c r="AT5363"/>
      <c r="AU5363"/>
      <c r="AV5363"/>
      <c r="AW5363"/>
      <c r="AX5363"/>
      <c r="AY5363"/>
      <c r="AZ5363"/>
      <c r="BA5363"/>
      <c r="BB5363"/>
      <c r="BC5363"/>
      <c r="BD5363"/>
      <c r="BE5363"/>
      <c r="BF5363"/>
      <c r="BG5363"/>
      <c r="BH5363"/>
      <c r="BI5363"/>
      <c r="BJ5363"/>
      <c r="BK5363"/>
      <c r="BL5363"/>
      <c r="BM5363"/>
      <c r="BN5363"/>
      <c r="BO5363"/>
    </row>
    <row r="5364" spans="1:67" ht="15" x14ac:dyDescent="0.25">
      <c r="A5364" s="245" t="s">
        <v>2037</v>
      </c>
      <c r="B5364" s="245" t="s">
        <v>2036</v>
      </c>
      <c r="C5364" s="245" t="s">
        <v>66</v>
      </c>
      <c r="D5364" s="245" t="s">
        <v>2035</v>
      </c>
      <c r="E5364" s="246" t="s">
        <v>44</v>
      </c>
      <c r="F5364" s="245" t="s">
        <v>44</v>
      </c>
      <c r="G5364" s="245" t="s">
        <v>2093</v>
      </c>
      <c r="H5364" s="245" t="s">
        <v>2092</v>
      </c>
      <c r="I5364" s="245" t="s">
        <v>14</v>
      </c>
      <c r="J5364" s="245" t="s">
        <v>59</v>
      </c>
      <c r="K5364" s="246" t="s">
        <v>8823</v>
      </c>
      <c r="L5364" s="245" t="s">
        <v>568</v>
      </c>
      <c r="M5364"/>
      <c r="N5364"/>
      <c r="O5364"/>
      <c r="P5364"/>
      <c r="Q5364"/>
      <c r="R5364"/>
      <c r="S5364"/>
      <c r="T5364"/>
      <c r="U5364"/>
      <c r="V5364"/>
      <c r="W5364"/>
      <c r="X5364"/>
      <c r="Y5364"/>
      <c r="Z5364"/>
      <c r="AA5364"/>
      <c r="AB5364"/>
      <c r="AC5364"/>
      <c r="AD5364"/>
      <c r="AE5364"/>
      <c r="AF5364"/>
      <c r="AG5364"/>
      <c r="AH5364"/>
      <c r="AI5364"/>
      <c r="AJ5364"/>
      <c r="AK5364"/>
      <c r="AL5364"/>
      <c r="AM5364"/>
      <c r="AN5364"/>
      <c r="AO5364"/>
      <c r="AP5364"/>
      <c r="AQ5364"/>
      <c r="AR5364"/>
      <c r="AS5364"/>
      <c r="AT5364"/>
      <c r="AU5364"/>
      <c r="AV5364"/>
      <c r="AW5364"/>
      <c r="AX5364"/>
      <c r="AY5364"/>
      <c r="AZ5364"/>
      <c r="BA5364"/>
      <c r="BB5364"/>
      <c r="BC5364"/>
      <c r="BD5364"/>
      <c r="BE5364"/>
      <c r="BF5364"/>
      <c r="BG5364"/>
      <c r="BH5364"/>
      <c r="BI5364"/>
      <c r="BJ5364"/>
      <c r="BK5364"/>
      <c r="BL5364"/>
      <c r="BM5364"/>
      <c r="BN5364"/>
      <c r="BO5364"/>
    </row>
    <row r="5365" spans="1:67" ht="15" x14ac:dyDescent="0.25">
      <c r="A5365" s="245" t="s">
        <v>2037</v>
      </c>
      <c r="B5365" s="245" t="s">
        <v>2036</v>
      </c>
      <c r="C5365" s="245" t="s">
        <v>66</v>
      </c>
      <c r="D5365" s="245" t="s">
        <v>2035</v>
      </c>
      <c r="E5365" s="246" t="s">
        <v>44</v>
      </c>
      <c r="F5365" s="245" t="s">
        <v>44</v>
      </c>
      <c r="G5365" s="245" t="s">
        <v>2091</v>
      </c>
      <c r="H5365" s="245" t="s">
        <v>2090</v>
      </c>
      <c r="I5365" s="245" t="s">
        <v>14</v>
      </c>
      <c r="J5365" s="245" t="s">
        <v>59</v>
      </c>
      <c r="K5365" s="246" t="s">
        <v>8401</v>
      </c>
      <c r="L5365" s="245" t="s">
        <v>568</v>
      </c>
      <c r="M5365"/>
      <c r="N5365"/>
      <c r="O5365"/>
      <c r="P5365"/>
      <c r="Q5365"/>
      <c r="R5365"/>
      <c r="S5365"/>
      <c r="T5365"/>
      <c r="U5365"/>
      <c r="V5365"/>
      <c r="W5365"/>
      <c r="X5365"/>
      <c r="Y5365"/>
      <c r="Z5365"/>
      <c r="AA5365"/>
      <c r="AB5365"/>
      <c r="AC5365"/>
      <c r="AD5365"/>
      <c r="AE5365"/>
      <c r="AF5365"/>
      <c r="AG5365"/>
      <c r="AH5365"/>
      <c r="AI5365"/>
      <c r="AJ5365"/>
      <c r="AK5365"/>
      <c r="AL5365"/>
      <c r="AM5365"/>
      <c r="AN5365"/>
      <c r="AO5365"/>
      <c r="AP5365"/>
      <c r="AQ5365"/>
      <c r="AR5365"/>
      <c r="AS5365"/>
      <c r="AT5365"/>
      <c r="AU5365"/>
      <c r="AV5365"/>
      <c r="AW5365"/>
      <c r="AX5365"/>
      <c r="AY5365"/>
      <c r="AZ5365"/>
      <c r="BA5365"/>
      <c r="BB5365"/>
      <c r="BC5365"/>
      <c r="BD5365"/>
      <c r="BE5365"/>
      <c r="BF5365"/>
      <c r="BG5365"/>
      <c r="BH5365"/>
      <c r="BI5365"/>
      <c r="BJ5365"/>
      <c r="BK5365"/>
      <c r="BL5365"/>
      <c r="BM5365"/>
      <c r="BN5365"/>
      <c r="BO5365"/>
    </row>
    <row r="5366" spans="1:67" ht="15" x14ac:dyDescent="0.25">
      <c r="A5366" s="245" t="s">
        <v>2037</v>
      </c>
      <c r="B5366" s="245" t="s">
        <v>2036</v>
      </c>
      <c r="C5366" s="245" t="s">
        <v>66</v>
      </c>
      <c r="D5366" s="245" t="s">
        <v>2035</v>
      </c>
      <c r="E5366" s="246" t="s">
        <v>44</v>
      </c>
      <c r="F5366" s="245" t="s">
        <v>44</v>
      </c>
      <c r="G5366" s="245" t="s">
        <v>2089</v>
      </c>
      <c r="H5366" s="245" t="s">
        <v>2088</v>
      </c>
      <c r="I5366" s="245" t="s">
        <v>14</v>
      </c>
      <c r="J5366" s="245" t="s">
        <v>569</v>
      </c>
      <c r="K5366" s="246" t="s">
        <v>12468</v>
      </c>
      <c r="L5366" s="245" t="s">
        <v>568</v>
      </c>
      <c r="M5366"/>
      <c r="N5366"/>
      <c r="O5366"/>
      <c r="P5366"/>
      <c r="Q5366"/>
      <c r="R5366"/>
      <c r="S5366"/>
      <c r="T5366"/>
      <c r="U5366"/>
      <c r="V5366"/>
      <c r="W5366"/>
      <c r="X5366"/>
      <c r="Y5366"/>
      <c r="Z5366"/>
      <c r="AA5366"/>
      <c r="AB5366"/>
      <c r="AC5366"/>
      <c r="AD5366"/>
      <c r="AE5366"/>
      <c r="AF5366"/>
      <c r="AG5366"/>
      <c r="AH5366"/>
      <c r="AI5366"/>
      <c r="AJ5366"/>
      <c r="AK5366"/>
      <c r="AL5366"/>
      <c r="AM5366"/>
      <c r="AN5366"/>
      <c r="AO5366"/>
      <c r="AP5366"/>
      <c r="AQ5366"/>
      <c r="AR5366"/>
      <c r="AS5366"/>
      <c r="AT5366"/>
      <c r="AU5366"/>
      <c r="AV5366"/>
      <c r="AW5366"/>
      <c r="AX5366"/>
      <c r="AY5366"/>
      <c r="AZ5366"/>
      <c r="BA5366"/>
      <c r="BB5366"/>
      <c r="BC5366"/>
      <c r="BD5366"/>
      <c r="BE5366"/>
      <c r="BF5366"/>
      <c r="BG5366"/>
      <c r="BH5366"/>
      <c r="BI5366"/>
      <c r="BJ5366"/>
      <c r="BK5366"/>
      <c r="BL5366"/>
      <c r="BM5366"/>
      <c r="BN5366"/>
      <c r="BO5366"/>
    </row>
    <row r="5367" spans="1:67" ht="15" x14ac:dyDescent="0.25">
      <c r="A5367" s="245" t="s">
        <v>2037</v>
      </c>
      <c r="B5367" s="245" t="s">
        <v>2036</v>
      </c>
      <c r="C5367" s="245" t="s">
        <v>66</v>
      </c>
      <c r="D5367" s="245" t="s">
        <v>2035</v>
      </c>
      <c r="E5367" s="246" t="s">
        <v>44</v>
      </c>
      <c r="F5367" s="245" t="s">
        <v>44</v>
      </c>
      <c r="G5367" s="245" t="s">
        <v>2087</v>
      </c>
      <c r="H5367" s="245" t="s">
        <v>2086</v>
      </c>
      <c r="I5367" s="245" t="s">
        <v>14</v>
      </c>
      <c r="J5367" s="245" t="s">
        <v>569</v>
      </c>
      <c r="K5367" s="246" t="s">
        <v>9454</v>
      </c>
      <c r="L5367" s="245" t="s">
        <v>568</v>
      </c>
      <c r="M5367"/>
      <c r="N5367"/>
      <c r="O5367"/>
      <c r="P5367"/>
      <c r="Q5367"/>
      <c r="R5367"/>
      <c r="S5367"/>
      <c r="T5367"/>
      <c r="U5367"/>
      <c r="V5367"/>
      <c r="W5367"/>
      <c r="X5367"/>
      <c r="Y5367"/>
      <c r="Z5367"/>
      <c r="AA5367"/>
      <c r="AB5367"/>
      <c r="AC5367"/>
      <c r="AD5367"/>
      <c r="AE5367"/>
      <c r="AF5367"/>
      <c r="AG5367"/>
      <c r="AH5367"/>
      <c r="AI5367"/>
      <c r="AJ5367"/>
      <c r="AK5367"/>
      <c r="AL5367"/>
      <c r="AM5367"/>
      <c r="AN5367"/>
      <c r="AO5367"/>
      <c r="AP5367"/>
      <c r="AQ5367"/>
      <c r="AR5367"/>
      <c r="AS5367"/>
      <c r="AT5367"/>
      <c r="AU5367"/>
      <c r="AV5367"/>
      <c r="AW5367"/>
      <c r="AX5367"/>
      <c r="AY5367"/>
      <c r="AZ5367"/>
      <c r="BA5367"/>
      <c r="BB5367"/>
      <c r="BC5367"/>
      <c r="BD5367"/>
      <c r="BE5367"/>
      <c r="BF5367"/>
      <c r="BG5367"/>
      <c r="BH5367"/>
      <c r="BI5367"/>
      <c r="BJ5367"/>
      <c r="BK5367"/>
      <c r="BL5367"/>
      <c r="BM5367"/>
      <c r="BN5367"/>
      <c r="BO5367"/>
    </row>
    <row r="5368" spans="1:67" ht="15" x14ac:dyDescent="0.25">
      <c r="A5368" s="245" t="s">
        <v>2037</v>
      </c>
      <c r="B5368" s="245" t="s">
        <v>2036</v>
      </c>
      <c r="C5368" s="245" t="s">
        <v>66</v>
      </c>
      <c r="D5368" s="245" t="s">
        <v>2035</v>
      </c>
      <c r="E5368" s="246" t="s">
        <v>44</v>
      </c>
      <c r="F5368" s="245" t="s">
        <v>44</v>
      </c>
      <c r="G5368" s="245" t="s">
        <v>2085</v>
      </c>
      <c r="H5368" s="245" t="s">
        <v>2084</v>
      </c>
      <c r="I5368" s="245" t="s">
        <v>14</v>
      </c>
      <c r="J5368" s="245" t="s">
        <v>569</v>
      </c>
      <c r="K5368" s="246" t="s">
        <v>15406</v>
      </c>
      <c r="L5368" s="245" t="s">
        <v>568</v>
      </c>
      <c r="M5368"/>
      <c r="N5368"/>
      <c r="O5368"/>
      <c r="P5368"/>
      <c r="Q5368"/>
      <c r="R5368"/>
      <c r="S5368"/>
      <c r="T5368"/>
      <c r="U5368"/>
      <c r="V5368"/>
      <c r="W5368"/>
      <c r="X5368"/>
      <c r="Y5368"/>
      <c r="Z5368"/>
      <c r="AA5368"/>
      <c r="AB5368"/>
      <c r="AC5368"/>
      <c r="AD5368"/>
      <c r="AE5368"/>
      <c r="AF5368"/>
      <c r="AG5368"/>
      <c r="AH5368"/>
      <c r="AI5368"/>
      <c r="AJ5368"/>
      <c r="AK5368"/>
      <c r="AL5368"/>
      <c r="AM5368"/>
      <c r="AN5368"/>
      <c r="AO5368"/>
      <c r="AP5368"/>
      <c r="AQ5368"/>
      <c r="AR5368"/>
      <c r="AS5368"/>
      <c r="AT5368"/>
      <c r="AU5368"/>
      <c r="AV5368"/>
      <c r="AW5368"/>
      <c r="AX5368"/>
      <c r="AY5368"/>
      <c r="AZ5368"/>
      <c r="BA5368"/>
      <c r="BB5368"/>
      <c r="BC5368"/>
      <c r="BD5368"/>
      <c r="BE5368"/>
      <c r="BF5368"/>
      <c r="BG5368"/>
      <c r="BH5368"/>
      <c r="BI5368"/>
      <c r="BJ5368"/>
      <c r="BK5368"/>
      <c r="BL5368"/>
      <c r="BM5368"/>
      <c r="BN5368"/>
      <c r="BO5368"/>
    </row>
    <row r="5369" spans="1:67" ht="15" x14ac:dyDescent="0.25">
      <c r="A5369" s="245" t="s">
        <v>2037</v>
      </c>
      <c r="B5369" s="245" t="s">
        <v>2036</v>
      </c>
      <c r="C5369" s="245" t="s">
        <v>66</v>
      </c>
      <c r="D5369" s="245" t="s">
        <v>2035</v>
      </c>
      <c r="E5369" s="246" t="s">
        <v>44</v>
      </c>
      <c r="F5369" s="245" t="s">
        <v>44</v>
      </c>
      <c r="G5369" s="245" t="s">
        <v>2083</v>
      </c>
      <c r="H5369" s="245" t="s">
        <v>2082</v>
      </c>
      <c r="I5369" s="245" t="s">
        <v>14</v>
      </c>
      <c r="J5369" s="245" t="s">
        <v>569</v>
      </c>
      <c r="K5369" s="246" t="s">
        <v>8328</v>
      </c>
      <c r="L5369" s="245" t="s">
        <v>568</v>
      </c>
      <c r="M5369"/>
      <c r="N5369"/>
      <c r="O5369"/>
      <c r="P5369"/>
      <c r="Q5369"/>
      <c r="R5369"/>
      <c r="S5369"/>
      <c r="T5369"/>
      <c r="U5369"/>
      <c r="V5369"/>
      <c r="W5369"/>
      <c r="X5369"/>
      <c r="Y5369"/>
      <c r="Z5369"/>
      <c r="AA5369"/>
      <c r="AB5369"/>
      <c r="AC5369"/>
      <c r="AD5369"/>
      <c r="AE5369"/>
      <c r="AF5369"/>
      <c r="AG5369"/>
      <c r="AH5369"/>
      <c r="AI5369"/>
      <c r="AJ5369"/>
      <c r="AK5369"/>
      <c r="AL5369"/>
      <c r="AM5369"/>
      <c r="AN5369"/>
      <c r="AO5369"/>
      <c r="AP5369"/>
      <c r="AQ5369"/>
      <c r="AR5369"/>
      <c r="AS5369"/>
      <c r="AT5369"/>
      <c r="AU5369"/>
      <c r="AV5369"/>
      <c r="AW5369"/>
      <c r="AX5369"/>
      <c r="AY5369"/>
      <c r="AZ5369"/>
      <c r="BA5369"/>
      <c r="BB5369"/>
      <c r="BC5369"/>
      <c r="BD5369"/>
      <c r="BE5369"/>
      <c r="BF5369"/>
      <c r="BG5369"/>
      <c r="BH5369"/>
      <c r="BI5369"/>
      <c r="BJ5369"/>
      <c r="BK5369"/>
      <c r="BL5369"/>
      <c r="BM5369"/>
      <c r="BN5369"/>
      <c r="BO5369"/>
    </row>
    <row r="5370" spans="1:67" ht="15" x14ac:dyDescent="0.25">
      <c r="A5370" s="245" t="s">
        <v>2037</v>
      </c>
      <c r="B5370" s="245" t="s">
        <v>2036</v>
      </c>
      <c r="C5370" s="245" t="s">
        <v>66</v>
      </c>
      <c r="D5370" s="245" t="s">
        <v>2035</v>
      </c>
      <c r="E5370" s="246" t="s">
        <v>44</v>
      </c>
      <c r="F5370" s="245" t="s">
        <v>44</v>
      </c>
      <c r="G5370" s="245" t="s">
        <v>2081</v>
      </c>
      <c r="H5370" s="245" t="s">
        <v>2080</v>
      </c>
      <c r="I5370" s="245" t="s">
        <v>14</v>
      </c>
      <c r="J5370" s="245" t="s">
        <v>569</v>
      </c>
      <c r="K5370" s="246" t="s">
        <v>4567</v>
      </c>
      <c r="L5370" s="245" t="s">
        <v>568</v>
      </c>
      <c r="M5370"/>
      <c r="N5370"/>
      <c r="O5370"/>
      <c r="P5370"/>
      <c r="Q5370"/>
      <c r="R5370"/>
      <c r="S5370"/>
      <c r="T5370"/>
      <c r="U5370"/>
      <c r="V5370"/>
      <c r="W5370"/>
      <c r="X5370"/>
      <c r="Y5370"/>
      <c r="Z5370"/>
      <c r="AA5370"/>
      <c r="AB5370"/>
      <c r="AC5370"/>
      <c r="AD5370"/>
      <c r="AE5370"/>
      <c r="AF5370"/>
      <c r="AG5370"/>
      <c r="AH5370"/>
      <c r="AI5370"/>
      <c r="AJ5370"/>
      <c r="AK5370"/>
      <c r="AL5370"/>
      <c r="AM5370"/>
      <c r="AN5370"/>
      <c r="AO5370"/>
      <c r="AP5370"/>
      <c r="AQ5370"/>
      <c r="AR5370"/>
      <c r="AS5370"/>
      <c r="AT5370"/>
      <c r="AU5370"/>
      <c r="AV5370"/>
      <c r="AW5370"/>
      <c r="AX5370"/>
      <c r="AY5370"/>
      <c r="AZ5370"/>
      <c r="BA5370"/>
      <c r="BB5370"/>
      <c r="BC5370"/>
      <c r="BD5370"/>
      <c r="BE5370"/>
      <c r="BF5370"/>
      <c r="BG5370"/>
      <c r="BH5370"/>
      <c r="BI5370"/>
      <c r="BJ5370"/>
      <c r="BK5370"/>
      <c r="BL5370"/>
      <c r="BM5370"/>
      <c r="BN5370"/>
      <c r="BO5370"/>
    </row>
    <row r="5371" spans="1:67" ht="15" x14ac:dyDescent="0.25">
      <c r="A5371" s="245" t="s">
        <v>2037</v>
      </c>
      <c r="B5371" s="245" t="s">
        <v>2036</v>
      </c>
      <c r="C5371" s="245" t="s">
        <v>66</v>
      </c>
      <c r="D5371" s="245" t="s">
        <v>2035</v>
      </c>
      <c r="E5371" s="246" t="s">
        <v>44</v>
      </c>
      <c r="F5371" s="245" t="s">
        <v>44</v>
      </c>
      <c r="G5371" s="245" t="s">
        <v>2079</v>
      </c>
      <c r="H5371" s="245" t="s">
        <v>2078</v>
      </c>
      <c r="I5371" s="245" t="s">
        <v>14</v>
      </c>
      <c r="J5371" s="245" t="s">
        <v>569</v>
      </c>
      <c r="K5371" s="246" t="s">
        <v>5027</v>
      </c>
      <c r="L5371" s="245" t="s">
        <v>568</v>
      </c>
      <c r="M5371"/>
      <c r="N5371"/>
      <c r="O5371"/>
      <c r="P5371"/>
      <c r="Q5371"/>
      <c r="R5371"/>
      <c r="S5371"/>
      <c r="T5371"/>
      <c r="U5371"/>
      <c r="V5371"/>
      <c r="W5371"/>
      <c r="X5371"/>
      <c r="Y5371"/>
      <c r="Z5371"/>
      <c r="AA5371"/>
      <c r="AB5371"/>
      <c r="AC5371"/>
      <c r="AD5371"/>
      <c r="AE5371"/>
      <c r="AF5371"/>
      <c r="AG5371"/>
      <c r="AH5371"/>
      <c r="AI5371"/>
      <c r="AJ5371"/>
      <c r="AK5371"/>
      <c r="AL5371"/>
      <c r="AM5371"/>
      <c r="AN5371"/>
      <c r="AO5371"/>
      <c r="AP5371"/>
      <c r="AQ5371"/>
      <c r="AR5371"/>
      <c r="AS5371"/>
      <c r="AT5371"/>
      <c r="AU5371"/>
      <c r="AV5371"/>
      <c r="AW5371"/>
      <c r="AX5371"/>
      <c r="AY5371"/>
      <c r="AZ5371"/>
      <c r="BA5371"/>
      <c r="BB5371"/>
      <c r="BC5371"/>
      <c r="BD5371"/>
      <c r="BE5371"/>
      <c r="BF5371"/>
      <c r="BG5371"/>
      <c r="BH5371"/>
      <c r="BI5371"/>
      <c r="BJ5371"/>
      <c r="BK5371"/>
      <c r="BL5371"/>
      <c r="BM5371"/>
      <c r="BN5371"/>
      <c r="BO5371"/>
    </row>
    <row r="5372" spans="1:67" ht="15" x14ac:dyDescent="0.25">
      <c r="A5372" s="245" t="s">
        <v>2037</v>
      </c>
      <c r="B5372" s="245" t="s">
        <v>2036</v>
      </c>
      <c r="C5372" s="245" t="s">
        <v>66</v>
      </c>
      <c r="D5372" s="245" t="s">
        <v>2035</v>
      </c>
      <c r="E5372" s="246" t="s">
        <v>44</v>
      </c>
      <c r="F5372" s="245" t="s">
        <v>44</v>
      </c>
      <c r="G5372" s="245" t="s">
        <v>2077</v>
      </c>
      <c r="H5372" s="245" t="s">
        <v>2076</v>
      </c>
      <c r="I5372" s="245" t="s">
        <v>14</v>
      </c>
      <c r="J5372" s="245" t="s">
        <v>569</v>
      </c>
      <c r="K5372" s="246" t="s">
        <v>25159</v>
      </c>
      <c r="L5372" s="245" t="s">
        <v>568</v>
      </c>
      <c r="M5372"/>
      <c r="N5372"/>
      <c r="O5372"/>
      <c r="P5372"/>
      <c r="Q5372"/>
      <c r="R5372"/>
      <c r="S5372"/>
      <c r="T5372"/>
      <c r="U5372"/>
      <c r="V5372"/>
      <c r="W5372"/>
      <c r="X5372"/>
      <c r="Y5372"/>
      <c r="Z5372"/>
      <c r="AA5372"/>
      <c r="AB5372"/>
      <c r="AC5372"/>
      <c r="AD5372"/>
      <c r="AE5372"/>
      <c r="AF5372"/>
      <c r="AG5372"/>
      <c r="AH5372"/>
      <c r="AI5372"/>
      <c r="AJ5372"/>
      <c r="AK5372"/>
      <c r="AL5372"/>
      <c r="AM5372"/>
      <c r="AN5372"/>
      <c r="AO5372"/>
      <c r="AP5372"/>
      <c r="AQ5372"/>
      <c r="AR5372"/>
      <c r="AS5372"/>
      <c r="AT5372"/>
      <c r="AU5372"/>
      <c r="AV5372"/>
      <c r="AW5372"/>
      <c r="AX5372"/>
      <c r="AY5372"/>
      <c r="AZ5372"/>
      <c r="BA5372"/>
      <c r="BB5372"/>
      <c r="BC5372"/>
      <c r="BD5372"/>
      <c r="BE5372"/>
      <c r="BF5372"/>
      <c r="BG5372"/>
      <c r="BH5372"/>
      <c r="BI5372"/>
      <c r="BJ5372"/>
      <c r="BK5372"/>
      <c r="BL5372"/>
      <c r="BM5372"/>
      <c r="BN5372"/>
      <c r="BO5372"/>
    </row>
    <row r="5373" spans="1:67" ht="15" x14ac:dyDescent="0.25">
      <c r="A5373" s="245" t="s">
        <v>2037</v>
      </c>
      <c r="B5373" s="245" t="s">
        <v>2036</v>
      </c>
      <c r="C5373" s="245" t="s">
        <v>66</v>
      </c>
      <c r="D5373" s="245" t="s">
        <v>2035</v>
      </c>
      <c r="E5373" s="246" t="s">
        <v>44</v>
      </c>
      <c r="F5373" s="245" t="s">
        <v>44</v>
      </c>
      <c r="G5373" s="245" t="s">
        <v>2074</v>
      </c>
      <c r="H5373" s="245" t="s">
        <v>2073</v>
      </c>
      <c r="I5373" s="245" t="s">
        <v>14</v>
      </c>
      <c r="J5373" s="245" t="s">
        <v>569</v>
      </c>
      <c r="K5373" s="246" t="s">
        <v>8254</v>
      </c>
      <c r="L5373" s="245" t="s">
        <v>568</v>
      </c>
      <c r="M5373"/>
      <c r="N5373"/>
      <c r="O5373"/>
      <c r="P5373"/>
      <c r="Q5373"/>
      <c r="R5373"/>
      <c r="S5373"/>
      <c r="T5373"/>
      <c r="U5373"/>
      <c r="V5373"/>
      <c r="W5373"/>
      <c r="X5373"/>
      <c r="Y5373"/>
      <c r="Z5373"/>
      <c r="AA5373"/>
      <c r="AB5373"/>
      <c r="AC5373"/>
      <c r="AD5373"/>
      <c r="AE5373"/>
      <c r="AF5373"/>
      <c r="AG5373"/>
      <c r="AH5373"/>
      <c r="AI5373"/>
      <c r="AJ5373"/>
      <c r="AK5373"/>
      <c r="AL5373"/>
      <c r="AM5373"/>
      <c r="AN5373"/>
      <c r="AO5373"/>
      <c r="AP5373"/>
      <c r="AQ5373"/>
      <c r="AR5373"/>
      <c r="AS5373"/>
      <c r="AT5373"/>
      <c r="AU5373"/>
      <c r="AV5373"/>
      <c r="AW5373"/>
      <c r="AX5373"/>
      <c r="AY5373"/>
      <c r="AZ5373"/>
      <c r="BA5373"/>
      <c r="BB5373"/>
      <c r="BC5373"/>
      <c r="BD5373"/>
      <c r="BE5373"/>
      <c r="BF5373"/>
      <c r="BG5373"/>
      <c r="BH5373"/>
      <c r="BI5373"/>
      <c r="BJ5373"/>
      <c r="BK5373"/>
      <c r="BL5373"/>
      <c r="BM5373"/>
      <c r="BN5373"/>
      <c r="BO5373"/>
    </row>
    <row r="5374" spans="1:67" ht="15" x14ac:dyDescent="0.25">
      <c r="A5374" s="245" t="s">
        <v>2037</v>
      </c>
      <c r="B5374" s="245" t="s">
        <v>2036</v>
      </c>
      <c r="C5374" s="245" t="s">
        <v>66</v>
      </c>
      <c r="D5374" s="245" t="s">
        <v>2035</v>
      </c>
      <c r="E5374" s="246" t="s">
        <v>44</v>
      </c>
      <c r="F5374" s="245" t="s">
        <v>44</v>
      </c>
      <c r="G5374" s="245" t="s">
        <v>2072</v>
      </c>
      <c r="H5374" s="245" t="s">
        <v>2071</v>
      </c>
      <c r="I5374" s="245" t="s">
        <v>14</v>
      </c>
      <c r="J5374" s="245" t="s">
        <v>569</v>
      </c>
      <c r="K5374" s="246" t="s">
        <v>10659</v>
      </c>
      <c r="L5374" s="245" t="s">
        <v>568</v>
      </c>
      <c r="M5374"/>
      <c r="N5374"/>
      <c r="O5374"/>
      <c r="P5374"/>
      <c r="Q5374"/>
      <c r="R5374"/>
      <c r="S5374"/>
      <c r="T5374"/>
      <c r="U5374"/>
      <c r="V5374"/>
      <c r="W5374"/>
      <c r="X5374"/>
      <c r="Y5374"/>
      <c r="Z5374"/>
      <c r="AA5374"/>
      <c r="AB5374"/>
      <c r="AC5374"/>
      <c r="AD5374"/>
      <c r="AE5374"/>
      <c r="AF5374"/>
      <c r="AG5374"/>
      <c r="AH5374"/>
      <c r="AI5374"/>
      <c r="AJ5374"/>
      <c r="AK5374"/>
      <c r="AL5374"/>
      <c r="AM5374"/>
      <c r="AN5374"/>
      <c r="AO5374"/>
      <c r="AP5374"/>
      <c r="AQ5374"/>
      <c r="AR5374"/>
      <c r="AS5374"/>
      <c r="AT5374"/>
      <c r="AU5374"/>
      <c r="AV5374"/>
      <c r="AW5374"/>
      <c r="AX5374"/>
      <c r="AY5374"/>
      <c r="AZ5374"/>
      <c r="BA5374"/>
      <c r="BB5374"/>
      <c r="BC5374"/>
      <c r="BD5374"/>
      <c r="BE5374"/>
      <c r="BF5374"/>
      <c r="BG5374"/>
      <c r="BH5374"/>
      <c r="BI5374"/>
      <c r="BJ5374"/>
      <c r="BK5374"/>
      <c r="BL5374"/>
      <c r="BM5374"/>
      <c r="BN5374"/>
      <c r="BO5374"/>
    </row>
    <row r="5375" spans="1:67" ht="15" x14ac:dyDescent="0.25">
      <c r="A5375" s="245" t="s">
        <v>2037</v>
      </c>
      <c r="B5375" s="245" t="s">
        <v>2036</v>
      </c>
      <c r="C5375" s="245" t="s">
        <v>66</v>
      </c>
      <c r="D5375" s="245" t="s">
        <v>2035</v>
      </c>
      <c r="E5375" s="246" t="s">
        <v>44</v>
      </c>
      <c r="F5375" s="245" t="s">
        <v>44</v>
      </c>
      <c r="G5375" s="245" t="s">
        <v>2070</v>
      </c>
      <c r="H5375" s="245" t="s">
        <v>2069</v>
      </c>
      <c r="I5375" s="245" t="s">
        <v>14</v>
      </c>
      <c r="J5375" s="245" t="s">
        <v>569</v>
      </c>
      <c r="K5375" s="246" t="s">
        <v>17024</v>
      </c>
      <c r="L5375" s="245" t="s">
        <v>568</v>
      </c>
      <c r="M5375"/>
      <c r="N5375"/>
      <c r="O5375"/>
      <c r="P5375"/>
      <c r="Q5375"/>
      <c r="R5375"/>
      <c r="S5375"/>
      <c r="T5375"/>
      <c r="U5375"/>
      <c r="V5375"/>
      <c r="W5375"/>
      <c r="X5375"/>
      <c r="Y5375"/>
      <c r="Z5375"/>
      <c r="AA5375"/>
      <c r="AB5375"/>
      <c r="AC5375"/>
      <c r="AD5375"/>
      <c r="AE5375"/>
      <c r="AF5375"/>
      <c r="AG5375"/>
      <c r="AH5375"/>
      <c r="AI5375"/>
      <c r="AJ5375"/>
      <c r="AK5375"/>
      <c r="AL5375"/>
      <c r="AM5375"/>
      <c r="AN5375"/>
      <c r="AO5375"/>
      <c r="AP5375"/>
      <c r="AQ5375"/>
      <c r="AR5375"/>
      <c r="AS5375"/>
      <c r="AT5375"/>
      <c r="AU5375"/>
      <c r="AV5375"/>
      <c r="AW5375"/>
      <c r="AX5375"/>
      <c r="AY5375"/>
      <c r="AZ5375"/>
      <c r="BA5375"/>
      <c r="BB5375"/>
      <c r="BC5375"/>
      <c r="BD5375"/>
      <c r="BE5375"/>
      <c r="BF5375"/>
      <c r="BG5375"/>
      <c r="BH5375"/>
      <c r="BI5375"/>
      <c r="BJ5375"/>
      <c r="BK5375"/>
      <c r="BL5375"/>
      <c r="BM5375"/>
      <c r="BN5375"/>
      <c r="BO5375"/>
    </row>
    <row r="5376" spans="1:67" ht="15" x14ac:dyDescent="0.25">
      <c r="A5376" s="245" t="s">
        <v>2037</v>
      </c>
      <c r="B5376" s="245" t="s">
        <v>2036</v>
      </c>
      <c r="C5376" s="245" t="s">
        <v>66</v>
      </c>
      <c r="D5376" s="245" t="s">
        <v>2035</v>
      </c>
      <c r="E5376" s="246" t="s">
        <v>44</v>
      </c>
      <c r="F5376" s="245" t="s">
        <v>44</v>
      </c>
      <c r="G5376" s="245" t="s">
        <v>2068</v>
      </c>
      <c r="H5376" s="245" t="s">
        <v>2067</v>
      </c>
      <c r="I5376" s="245" t="s">
        <v>14</v>
      </c>
      <c r="J5376" s="245" t="s">
        <v>569</v>
      </c>
      <c r="K5376" s="246" t="s">
        <v>2891</v>
      </c>
      <c r="L5376" s="245" t="s">
        <v>568</v>
      </c>
      <c r="M5376"/>
      <c r="N5376"/>
      <c r="O5376"/>
      <c r="P5376"/>
      <c r="Q5376"/>
      <c r="R5376"/>
      <c r="S5376"/>
      <c r="T5376"/>
      <c r="U5376"/>
      <c r="V5376"/>
      <c r="W5376"/>
      <c r="X5376"/>
      <c r="Y5376"/>
      <c r="Z5376"/>
      <c r="AA5376"/>
      <c r="AB5376"/>
      <c r="AC5376"/>
      <c r="AD5376"/>
      <c r="AE5376"/>
      <c r="AF5376"/>
      <c r="AG5376"/>
      <c r="AH5376"/>
      <c r="AI5376"/>
      <c r="AJ5376"/>
      <c r="AK5376"/>
      <c r="AL5376"/>
      <c r="AM5376"/>
      <c r="AN5376"/>
      <c r="AO5376"/>
      <c r="AP5376"/>
      <c r="AQ5376"/>
      <c r="AR5376"/>
      <c r="AS5376"/>
      <c r="AT5376"/>
      <c r="AU5376"/>
      <c r="AV5376"/>
      <c r="AW5376"/>
      <c r="AX5376"/>
      <c r="AY5376"/>
      <c r="AZ5376"/>
      <c r="BA5376"/>
      <c r="BB5376"/>
      <c r="BC5376"/>
      <c r="BD5376"/>
      <c r="BE5376"/>
      <c r="BF5376"/>
      <c r="BG5376"/>
      <c r="BH5376"/>
      <c r="BI5376"/>
      <c r="BJ5376"/>
      <c r="BK5376"/>
      <c r="BL5376"/>
      <c r="BM5376"/>
      <c r="BN5376"/>
      <c r="BO5376"/>
    </row>
    <row r="5377" spans="1:67" ht="15" x14ac:dyDescent="0.25">
      <c r="A5377" s="245" t="s">
        <v>2037</v>
      </c>
      <c r="B5377" s="245" t="s">
        <v>2036</v>
      </c>
      <c r="C5377" s="245" t="s">
        <v>66</v>
      </c>
      <c r="D5377" s="245" t="s">
        <v>2035</v>
      </c>
      <c r="E5377" s="246" t="s">
        <v>44</v>
      </c>
      <c r="F5377" s="245" t="s">
        <v>44</v>
      </c>
      <c r="G5377" s="245" t="s">
        <v>2066</v>
      </c>
      <c r="H5377" s="245" t="s">
        <v>2065</v>
      </c>
      <c r="I5377" s="245" t="s">
        <v>14</v>
      </c>
      <c r="J5377" s="245" t="s">
        <v>569</v>
      </c>
      <c r="K5377" s="246" t="s">
        <v>19218</v>
      </c>
      <c r="L5377" s="245" t="s">
        <v>568</v>
      </c>
      <c r="M5377"/>
      <c r="N5377"/>
      <c r="O5377"/>
      <c r="P5377"/>
      <c r="Q5377"/>
      <c r="R5377"/>
      <c r="S5377"/>
      <c r="T5377"/>
      <c r="U5377"/>
      <c r="V5377"/>
      <c r="W5377"/>
      <c r="X5377"/>
      <c r="Y5377"/>
      <c r="Z5377"/>
      <c r="AA5377"/>
      <c r="AB5377"/>
      <c r="AC5377"/>
      <c r="AD5377"/>
      <c r="AE5377"/>
      <c r="AF5377"/>
      <c r="AG5377"/>
      <c r="AH5377"/>
      <c r="AI5377"/>
      <c r="AJ5377"/>
      <c r="AK5377"/>
      <c r="AL5377"/>
      <c r="AM5377"/>
      <c r="AN5377"/>
      <c r="AO5377"/>
      <c r="AP5377"/>
      <c r="AQ5377"/>
      <c r="AR5377"/>
      <c r="AS5377"/>
      <c r="AT5377"/>
      <c r="AU5377"/>
      <c r="AV5377"/>
      <c r="AW5377"/>
      <c r="AX5377"/>
      <c r="AY5377"/>
      <c r="AZ5377"/>
      <c r="BA5377"/>
      <c r="BB5377"/>
      <c r="BC5377"/>
      <c r="BD5377"/>
      <c r="BE5377"/>
      <c r="BF5377"/>
      <c r="BG5377"/>
      <c r="BH5377"/>
      <c r="BI5377"/>
      <c r="BJ5377"/>
      <c r="BK5377"/>
      <c r="BL5377"/>
      <c r="BM5377"/>
      <c r="BN5377"/>
      <c r="BO5377"/>
    </row>
    <row r="5378" spans="1:67" ht="15" x14ac:dyDescent="0.25">
      <c r="A5378" s="245" t="s">
        <v>2037</v>
      </c>
      <c r="B5378" s="245" t="s">
        <v>2036</v>
      </c>
      <c r="C5378" s="245" t="s">
        <v>66</v>
      </c>
      <c r="D5378" s="245" t="s">
        <v>2035</v>
      </c>
      <c r="E5378" s="246" t="s">
        <v>44</v>
      </c>
      <c r="F5378" s="245" t="s">
        <v>44</v>
      </c>
      <c r="G5378" s="245" t="s">
        <v>2064</v>
      </c>
      <c r="H5378" s="245" t="s">
        <v>2063</v>
      </c>
      <c r="I5378" s="245" t="s">
        <v>24</v>
      </c>
      <c r="J5378" s="245" t="s">
        <v>59</v>
      </c>
      <c r="K5378" s="246" t="s">
        <v>8275</v>
      </c>
      <c r="L5378" s="245" t="s">
        <v>568</v>
      </c>
      <c r="M5378"/>
      <c r="N5378"/>
      <c r="O5378"/>
      <c r="P5378"/>
      <c r="Q5378"/>
      <c r="R5378"/>
      <c r="S5378"/>
      <c r="T5378"/>
      <c r="U5378"/>
      <c r="V5378"/>
      <c r="W5378"/>
      <c r="X5378"/>
      <c r="Y5378"/>
      <c r="Z5378"/>
      <c r="AA5378"/>
      <c r="AB5378"/>
      <c r="AC5378"/>
      <c r="AD5378"/>
      <c r="AE5378"/>
      <c r="AF5378"/>
      <c r="AG5378"/>
      <c r="AH5378"/>
      <c r="AI5378"/>
      <c r="AJ5378"/>
      <c r="AK5378"/>
      <c r="AL5378"/>
      <c r="AM5378"/>
      <c r="AN5378"/>
      <c r="AO5378"/>
      <c r="AP5378"/>
      <c r="AQ5378"/>
      <c r="AR5378"/>
      <c r="AS5378"/>
      <c r="AT5378"/>
      <c r="AU5378"/>
      <c r="AV5378"/>
      <c r="AW5378"/>
      <c r="AX5378"/>
      <c r="AY5378"/>
      <c r="AZ5378"/>
      <c r="BA5378"/>
      <c r="BB5378"/>
      <c r="BC5378"/>
      <c r="BD5378"/>
      <c r="BE5378"/>
      <c r="BF5378"/>
      <c r="BG5378"/>
      <c r="BH5378"/>
      <c r="BI5378"/>
      <c r="BJ5378"/>
      <c r="BK5378"/>
      <c r="BL5378"/>
      <c r="BM5378"/>
      <c r="BN5378"/>
      <c r="BO5378"/>
    </row>
    <row r="5379" spans="1:67" ht="15" x14ac:dyDescent="0.25">
      <c r="A5379" s="245" t="s">
        <v>2037</v>
      </c>
      <c r="B5379" s="245" t="s">
        <v>2036</v>
      </c>
      <c r="C5379" s="245" t="s">
        <v>66</v>
      </c>
      <c r="D5379" s="245" t="s">
        <v>2035</v>
      </c>
      <c r="E5379" s="246" t="s">
        <v>44</v>
      </c>
      <c r="F5379" s="245" t="s">
        <v>44</v>
      </c>
      <c r="G5379" s="245" t="s">
        <v>2062</v>
      </c>
      <c r="H5379" s="245" t="s">
        <v>2061</v>
      </c>
      <c r="I5379" s="245" t="s">
        <v>24</v>
      </c>
      <c r="J5379" s="245" t="s">
        <v>59</v>
      </c>
      <c r="K5379" s="246" t="s">
        <v>25160</v>
      </c>
      <c r="L5379" s="245" t="s">
        <v>568</v>
      </c>
      <c r="M5379"/>
      <c r="N5379"/>
      <c r="O5379"/>
      <c r="P5379"/>
      <c r="Q5379"/>
      <c r="R5379"/>
      <c r="S5379"/>
      <c r="T5379"/>
      <c r="U5379"/>
      <c r="V5379"/>
      <c r="W5379"/>
      <c r="X5379"/>
      <c r="Y5379"/>
      <c r="Z5379"/>
      <c r="AA5379"/>
      <c r="AB5379"/>
      <c r="AC5379"/>
      <c r="AD5379"/>
      <c r="AE5379"/>
      <c r="AF5379"/>
      <c r="AG5379"/>
      <c r="AH5379"/>
      <c r="AI5379"/>
      <c r="AJ5379"/>
      <c r="AK5379"/>
      <c r="AL5379"/>
      <c r="AM5379"/>
      <c r="AN5379"/>
      <c r="AO5379"/>
      <c r="AP5379"/>
      <c r="AQ5379"/>
      <c r="AR5379"/>
      <c r="AS5379"/>
      <c r="AT5379"/>
      <c r="AU5379"/>
      <c r="AV5379"/>
      <c r="AW5379"/>
      <c r="AX5379"/>
      <c r="AY5379"/>
      <c r="AZ5379"/>
      <c r="BA5379"/>
      <c r="BB5379"/>
      <c r="BC5379"/>
      <c r="BD5379"/>
      <c r="BE5379"/>
      <c r="BF5379"/>
      <c r="BG5379"/>
      <c r="BH5379"/>
      <c r="BI5379"/>
      <c r="BJ5379"/>
      <c r="BK5379"/>
      <c r="BL5379"/>
      <c r="BM5379"/>
      <c r="BN5379"/>
      <c r="BO5379"/>
    </row>
    <row r="5380" spans="1:67" ht="15" x14ac:dyDescent="0.25">
      <c r="A5380" s="245" t="s">
        <v>2037</v>
      </c>
      <c r="B5380" s="245" t="s">
        <v>2036</v>
      </c>
      <c r="C5380" s="245" t="s">
        <v>66</v>
      </c>
      <c r="D5380" s="245" t="s">
        <v>2035</v>
      </c>
      <c r="E5380" s="246" t="s">
        <v>44</v>
      </c>
      <c r="F5380" s="245" t="s">
        <v>44</v>
      </c>
      <c r="G5380" s="245" t="s">
        <v>2060</v>
      </c>
      <c r="H5380" s="245" t="s">
        <v>2059</v>
      </c>
      <c r="I5380" s="245" t="s">
        <v>24</v>
      </c>
      <c r="J5380" s="245" t="s">
        <v>59</v>
      </c>
      <c r="K5380" s="246" t="s">
        <v>3815</v>
      </c>
      <c r="L5380" s="245" t="s">
        <v>568</v>
      </c>
      <c r="M5380"/>
      <c r="N5380"/>
      <c r="O5380"/>
      <c r="P5380"/>
      <c r="Q5380"/>
      <c r="R5380"/>
      <c r="S5380"/>
      <c r="T5380"/>
      <c r="U5380"/>
      <c r="V5380"/>
      <c r="W5380"/>
      <c r="X5380"/>
      <c r="Y5380"/>
      <c r="Z5380"/>
      <c r="AA5380"/>
      <c r="AB5380"/>
      <c r="AC5380"/>
      <c r="AD5380"/>
      <c r="AE5380"/>
      <c r="AF5380"/>
      <c r="AG5380"/>
      <c r="AH5380"/>
      <c r="AI5380"/>
      <c r="AJ5380"/>
      <c r="AK5380"/>
      <c r="AL5380"/>
      <c r="AM5380"/>
      <c r="AN5380"/>
      <c r="AO5380"/>
      <c r="AP5380"/>
      <c r="AQ5380"/>
      <c r="AR5380"/>
      <c r="AS5380"/>
      <c r="AT5380"/>
      <c r="AU5380"/>
      <c r="AV5380"/>
      <c r="AW5380"/>
      <c r="AX5380"/>
      <c r="AY5380"/>
      <c r="AZ5380"/>
      <c r="BA5380"/>
      <c r="BB5380"/>
      <c r="BC5380"/>
      <c r="BD5380"/>
      <c r="BE5380"/>
      <c r="BF5380"/>
      <c r="BG5380"/>
      <c r="BH5380"/>
      <c r="BI5380"/>
      <c r="BJ5380"/>
      <c r="BK5380"/>
      <c r="BL5380"/>
      <c r="BM5380"/>
      <c r="BN5380"/>
      <c r="BO5380"/>
    </row>
    <row r="5381" spans="1:67" ht="15" x14ac:dyDescent="0.25">
      <c r="A5381" s="245" t="s">
        <v>2037</v>
      </c>
      <c r="B5381" s="245" t="s">
        <v>2036</v>
      </c>
      <c r="C5381" s="245" t="s">
        <v>66</v>
      </c>
      <c r="D5381" s="245" t="s">
        <v>2035</v>
      </c>
      <c r="E5381" s="246" t="s">
        <v>44</v>
      </c>
      <c r="F5381" s="245" t="s">
        <v>44</v>
      </c>
      <c r="G5381" s="245" t="s">
        <v>2058</v>
      </c>
      <c r="H5381" s="245" t="s">
        <v>2057</v>
      </c>
      <c r="I5381" s="245" t="s">
        <v>24</v>
      </c>
      <c r="J5381" s="245" t="s">
        <v>59</v>
      </c>
      <c r="K5381" s="246" t="s">
        <v>9063</v>
      </c>
      <c r="L5381" s="245" t="s">
        <v>568</v>
      </c>
      <c r="M5381"/>
      <c r="N5381"/>
      <c r="O5381"/>
      <c r="P5381"/>
      <c r="Q5381"/>
      <c r="R5381"/>
      <c r="S5381"/>
      <c r="T5381"/>
      <c r="U5381"/>
      <c r="V5381"/>
      <c r="W5381"/>
      <c r="X5381"/>
      <c r="Y5381"/>
      <c r="Z5381"/>
      <c r="AA5381"/>
      <c r="AB5381"/>
      <c r="AC5381"/>
      <c r="AD5381"/>
      <c r="AE5381"/>
      <c r="AF5381"/>
      <c r="AG5381"/>
      <c r="AH5381"/>
      <c r="AI5381"/>
      <c r="AJ5381"/>
      <c r="AK5381"/>
      <c r="AL5381"/>
      <c r="AM5381"/>
      <c r="AN5381"/>
      <c r="AO5381"/>
      <c r="AP5381"/>
      <c r="AQ5381"/>
      <c r="AR5381"/>
      <c r="AS5381"/>
      <c r="AT5381"/>
      <c r="AU5381"/>
      <c r="AV5381"/>
      <c r="AW5381"/>
      <c r="AX5381"/>
      <c r="AY5381"/>
      <c r="AZ5381"/>
      <c r="BA5381"/>
      <c r="BB5381"/>
      <c r="BC5381"/>
      <c r="BD5381"/>
      <c r="BE5381"/>
      <c r="BF5381"/>
      <c r="BG5381"/>
      <c r="BH5381"/>
      <c r="BI5381"/>
      <c r="BJ5381"/>
      <c r="BK5381"/>
      <c r="BL5381"/>
      <c r="BM5381"/>
      <c r="BN5381"/>
      <c r="BO5381"/>
    </row>
    <row r="5382" spans="1:67" ht="15" x14ac:dyDescent="0.25">
      <c r="A5382" s="245" t="s">
        <v>2037</v>
      </c>
      <c r="B5382" s="245" t="s">
        <v>2036</v>
      </c>
      <c r="C5382" s="245" t="s">
        <v>66</v>
      </c>
      <c r="D5382" s="245" t="s">
        <v>2035</v>
      </c>
      <c r="E5382" s="246" t="s">
        <v>44</v>
      </c>
      <c r="F5382" s="245" t="s">
        <v>44</v>
      </c>
      <c r="G5382" s="245" t="s">
        <v>2056</v>
      </c>
      <c r="H5382" s="245" t="s">
        <v>2055</v>
      </c>
      <c r="I5382" s="245" t="s">
        <v>24</v>
      </c>
      <c r="J5382" s="245" t="s">
        <v>59</v>
      </c>
      <c r="K5382" s="246" t="s">
        <v>18362</v>
      </c>
      <c r="L5382" s="245" t="s">
        <v>568</v>
      </c>
      <c r="M5382"/>
      <c r="N5382"/>
      <c r="O5382"/>
      <c r="P5382"/>
      <c r="Q5382"/>
      <c r="R5382"/>
      <c r="S5382"/>
      <c r="T5382"/>
      <c r="U5382"/>
      <c r="V5382"/>
      <c r="W5382"/>
      <c r="X5382"/>
      <c r="Y5382"/>
      <c r="Z5382"/>
      <c r="AA5382"/>
      <c r="AB5382"/>
      <c r="AC5382"/>
      <c r="AD5382"/>
      <c r="AE5382"/>
      <c r="AF5382"/>
      <c r="AG5382"/>
      <c r="AH5382"/>
      <c r="AI5382"/>
      <c r="AJ5382"/>
      <c r="AK5382"/>
      <c r="AL5382"/>
      <c r="AM5382"/>
      <c r="AN5382"/>
      <c r="AO5382"/>
      <c r="AP5382"/>
      <c r="AQ5382"/>
      <c r="AR5382"/>
      <c r="AS5382"/>
      <c r="AT5382"/>
      <c r="AU5382"/>
      <c r="AV5382"/>
      <c r="AW5382"/>
      <c r="AX5382"/>
      <c r="AY5382"/>
      <c r="AZ5382"/>
      <c r="BA5382"/>
      <c r="BB5382"/>
      <c r="BC5382"/>
      <c r="BD5382"/>
      <c r="BE5382"/>
      <c r="BF5382"/>
      <c r="BG5382"/>
      <c r="BH5382"/>
      <c r="BI5382"/>
      <c r="BJ5382"/>
      <c r="BK5382"/>
      <c r="BL5382"/>
      <c r="BM5382"/>
      <c r="BN5382"/>
      <c r="BO5382"/>
    </row>
    <row r="5383" spans="1:67" ht="15" x14ac:dyDescent="0.25">
      <c r="A5383" s="245" t="s">
        <v>2037</v>
      </c>
      <c r="B5383" s="245" t="s">
        <v>2036</v>
      </c>
      <c r="C5383" s="245" t="s">
        <v>66</v>
      </c>
      <c r="D5383" s="245" t="s">
        <v>2035</v>
      </c>
      <c r="E5383" s="246" t="s">
        <v>44</v>
      </c>
      <c r="F5383" s="245" t="s">
        <v>44</v>
      </c>
      <c r="G5383" s="245" t="s">
        <v>2054</v>
      </c>
      <c r="H5383" s="245" t="s">
        <v>2053</v>
      </c>
      <c r="I5383" s="245" t="s">
        <v>14</v>
      </c>
      <c r="J5383" s="245" t="s">
        <v>59</v>
      </c>
      <c r="K5383" s="246" t="s">
        <v>18532</v>
      </c>
      <c r="L5383" s="245" t="s">
        <v>568</v>
      </c>
      <c r="M5383"/>
      <c r="N5383"/>
      <c r="O5383"/>
      <c r="P5383"/>
      <c r="Q5383"/>
      <c r="R5383"/>
      <c r="S5383"/>
      <c r="T5383"/>
      <c r="U5383"/>
      <c r="V5383"/>
      <c r="W5383"/>
      <c r="X5383"/>
      <c r="Y5383"/>
      <c r="Z5383"/>
      <c r="AA5383"/>
      <c r="AB5383"/>
      <c r="AC5383"/>
      <c r="AD5383"/>
      <c r="AE5383"/>
      <c r="AF5383"/>
      <c r="AG5383"/>
      <c r="AH5383"/>
      <c r="AI5383"/>
      <c r="AJ5383"/>
      <c r="AK5383"/>
      <c r="AL5383"/>
      <c r="AM5383"/>
      <c r="AN5383"/>
      <c r="AO5383"/>
      <c r="AP5383"/>
      <c r="AQ5383"/>
      <c r="AR5383"/>
      <c r="AS5383"/>
      <c r="AT5383"/>
      <c r="AU5383"/>
      <c r="AV5383"/>
      <c r="AW5383"/>
      <c r="AX5383"/>
      <c r="AY5383"/>
      <c r="AZ5383"/>
      <c r="BA5383"/>
      <c r="BB5383"/>
      <c r="BC5383"/>
      <c r="BD5383"/>
      <c r="BE5383"/>
      <c r="BF5383"/>
      <c r="BG5383"/>
      <c r="BH5383"/>
      <c r="BI5383"/>
      <c r="BJ5383"/>
      <c r="BK5383"/>
      <c r="BL5383"/>
      <c r="BM5383"/>
      <c r="BN5383"/>
      <c r="BO5383"/>
    </row>
    <row r="5384" spans="1:67" ht="15" x14ac:dyDescent="0.25">
      <c r="A5384" s="245" t="s">
        <v>2037</v>
      </c>
      <c r="B5384" s="245" t="s">
        <v>2036</v>
      </c>
      <c r="C5384" s="245" t="s">
        <v>66</v>
      </c>
      <c r="D5384" s="245" t="s">
        <v>2035</v>
      </c>
      <c r="E5384" s="246" t="s">
        <v>44</v>
      </c>
      <c r="F5384" s="245" t="s">
        <v>44</v>
      </c>
      <c r="G5384" s="245" t="s">
        <v>2052</v>
      </c>
      <c r="H5384" s="245" t="s">
        <v>2051</v>
      </c>
      <c r="I5384" s="245" t="s">
        <v>24</v>
      </c>
      <c r="J5384" s="245" t="s">
        <v>569</v>
      </c>
      <c r="K5384" s="246" t="s">
        <v>25161</v>
      </c>
      <c r="L5384" s="245" t="s">
        <v>568</v>
      </c>
      <c r="M5384"/>
      <c r="N5384"/>
      <c r="O5384"/>
      <c r="P5384"/>
      <c r="Q5384"/>
      <c r="R5384"/>
      <c r="S5384"/>
      <c r="T5384"/>
      <c r="U5384"/>
      <c r="V5384"/>
      <c r="W5384"/>
      <c r="X5384"/>
      <c r="Y5384"/>
      <c r="Z5384"/>
      <c r="AA5384"/>
      <c r="AB5384"/>
      <c r="AC5384"/>
      <c r="AD5384"/>
      <c r="AE5384"/>
      <c r="AF5384"/>
      <c r="AG5384"/>
      <c r="AH5384"/>
      <c r="AI5384"/>
      <c r="AJ5384"/>
      <c r="AK5384"/>
      <c r="AL5384"/>
      <c r="AM5384"/>
      <c r="AN5384"/>
      <c r="AO5384"/>
      <c r="AP5384"/>
      <c r="AQ5384"/>
      <c r="AR5384"/>
      <c r="AS5384"/>
      <c r="AT5384"/>
      <c r="AU5384"/>
      <c r="AV5384"/>
      <c r="AW5384"/>
      <c r="AX5384"/>
      <c r="AY5384"/>
      <c r="AZ5384"/>
      <c r="BA5384"/>
      <c r="BB5384"/>
      <c r="BC5384"/>
      <c r="BD5384"/>
      <c r="BE5384"/>
      <c r="BF5384"/>
      <c r="BG5384"/>
      <c r="BH5384"/>
      <c r="BI5384"/>
      <c r="BJ5384"/>
      <c r="BK5384"/>
      <c r="BL5384"/>
      <c r="BM5384"/>
      <c r="BN5384"/>
      <c r="BO5384"/>
    </row>
    <row r="5385" spans="1:67" ht="15" x14ac:dyDescent="0.25">
      <c r="A5385" s="245" t="s">
        <v>2037</v>
      </c>
      <c r="B5385" s="245" t="s">
        <v>2036</v>
      </c>
      <c r="C5385" s="245" t="s">
        <v>66</v>
      </c>
      <c r="D5385" s="245" t="s">
        <v>2035</v>
      </c>
      <c r="E5385" s="246" t="s">
        <v>44</v>
      </c>
      <c r="F5385" s="245" t="s">
        <v>44</v>
      </c>
      <c r="G5385" s="245" t="s">
        <v>2050</v>
      </c>
      <c r="H5385" s="245" t="s">
        <v>2049</v>
      </c>
      <c r="I5385" s="245" t="s">
        <v>24</v>
      </c>
      <c r="J5385" s="245" t="s">
        <v>569</v>
      </c>
      <c r="K5385" s="246" t="s">
        <v>25162</v>
      </c>
      <c r="L5385" s="245" t="s">
        <v>568</v>
      </c>
      <c r="M5385"/>
      <c r="N5385"/>
      <c r="O5385"/>
      <c r="P5385"/>
      <c r="Q5385"/>
      <c r="R5385"/>
      <c r="S5385"/>
      <c r="T5385"/>
      <c r="U5385"/>
      <c r="V5385"/>
      <c r="W5385"/>
      <c r="X5385"/>
      <c r="Y5385"/>
      <c r="Z5385"/>
      <c r="AA5385"/>
      <c r="AB5385"/>
      <c r="AC5385"/>
      <c r="AD5385"/>
      <c r="AE5385"/>
      <c r="AF5385"/>
      <c r="AG5385"/>
      <c r="AH5385"/>
      <c r="AI5385"/>
      <c r="AJ5385"/>
      <c r="AK5385"/>
      <c r="AL5385"/>
      <c r="AM5385"/>
      <c r="AN5385"/>
      <c r="AO5385"/>
      <c r="AP5385"/>
      <c r="AQ5385"/>
      <c r="AR5385"/>
      <c r="AS5385"/>
      <c r="AT5385"/>
      <c r="AU5385"/>
      <c r="AV5385"/>
      <c r="AW5385"/>
      <c r="AX5385"/>
      <c r="AY5385"/>
      <c r="AZ5385"/>
      <c r="BA5385"/>
      <c r="BB5385"/>
      <c r="BC5385"/>
      <c r="BD5385"/>
      <c r="BE5385"/>
      <c r="BF5385"/>
      <c r="BG5385"/>
      <c r="BH5385"/>
      <c r="BI5385"/>
      <c r="BJ5385"/>
      <c r="BK5385"/>
      <c r="BL5385"/>
      <c r="BM5385"/>
      <c r="BN5385"/>
      <c r="BO5385"/>
    </row>
    <row r="5386" spans="1:67" ht="15" x14ac:dyDescent="0.25">
      <c r="A5386" s="245" t="s">
        <v>2037</v>
      </c>
      <c r="B5386" s="245" t="s">
        <v>2036</v>
      </c>
      <c r="C5386" s="245" t="s">
        <v>66</v>
      </c>
      <c r="D5386" s="245" t="s">
        <v>2035</v>
      </c>
      <c r="E5386" s="246" t="s">
        <v>44</v>
      </c>
      <c r="F5386" s="245" t="s">
        <v>44</v>
      </c>
      <c r="G5386" s="245" t="s">
        <v>2048</v>
      </c>
      <c r="H5386" s="245" t="s">
        <v>2047</v>
      </c>
      <c r="I5386" s="245" t="s">
        <v>24</v>
      </c>
      <c r="J5386" s="245" t="s">
        <v>569</v>
      </c>
      <c r="K5386" s="246" t="s">
        <v>25163</v>
      </c>
      <c r="L5386" s="245" t="s">
        <v>568</v>
      </c>
      <c r="M5386"/>
      <c r="N5386"/>
      <c r="O5386"/>
      <c r="P5386"/>
      <c r="Q5386"/>
      <c r="R5386"/>
      <c r="S5386"/>
      <c r="T5386"/>
      <c r="U5386"/>
      <c r="V5386"/>
      <c r="W5386"/>
      <c r="X5386"/>
      <c r="Y5386"/>
      <c r="Z5386"/>
      <c r="AA5386"/>
      <c r="AB5386"/>
      <c r="AC5386"/>
      <c r="AD5386"/>
      <c r="AE5386"/>
      <c r="AF5386"/>
      <c r="AG5386"/>
      <c r="AH5386"/>
      <c r="AI5386"/>
      <c r="AJ5386"/>
      <c r="AK5386"/>
      <c r="AL5386"/>
      <c r="AM5386"/>
      <c r="AN5386"/>
      <c r="AO5386"/>
      <c r="AP5386"/>
      <c r="AQ5386"/>
      <c r="AR5386"/>
      <c r="AS5386"/>
      <c r="AT5386"/>
      <c r="AU5386"/>
      <c r="AV5386"/>
      <c r="AW5386"/>
      <c r="AX5386"/>
      <c r="AY5386"/>
      <c r="AZ5386"/>
      <c r="BA5386"/>
      <c r="BB5386"/>
      <c r="BC5386"/>
      <c r="BD5386"/>
      <c r="BE5386"/>
      <c r="BF5386"/>
      <c r="BG5386"/>
      <c r="BH5386"/>
      <c r="BI5386"/>
      <c r="BJ5386"/>
      <c r="BK5386"/>
      <c r="BL5386"/>
      <c r="BM5386"/>
      <c r="BN5386"/>
      <c r="BO5386"/>
    </row>
    <row r="5387" spans="1:67" ht="15" x14ac:dyDescent="0.25">
      <c r="A5387" s="245" t="s">
        <v>2037</v>
      </c>
      <c r="B5387" s="245" t="s">
        <v>2036</v>
      </c>
      <c r="C5387" s="245" t="s">
        <v>66</v>
      </c>
      <c r="D5387" s="245" t="s">
        <v>2035</v>
      </c>
      <c r="E5387" s="246" t="s">
        <v>44</v>
      </c>
      <c r="F5387" s="245" t="s">
        <v>44</v>
      </c>
      <c r="G5387" s="245" t="s">
        <v>2046</v>
      </c>
      <c r="H5387" s="245" t="s">
        <v>2045</v>
      </c>
      <c r="I5387" s="245" t="s">
        <v>24</v>
      </c>
      <c r="J5387" s="245" t="s">
        <v>569</v>
      </c>
      <c r="K5387" s="246" t="s">
        <v>25164</v>
      </c>
      <c r="L5387" s="245" t="s">
        <v>568</v>
      </c>
      <c r="M5387"/>
      <c r="N5387"/>
      <c r="O5387"/>
      <c r="P5387"/>
      <c r="Q5387"/>
      <c r="R5387"/>
      <c r="S5387"/>
      <c r="T5387"/>
      <c r="U5387"/>
      <c r="V5387"/>
      <c r="W5387"/>
      <c r="X5387"/>
      <c r="Y5387"/>
      <c r="Z5387"/>
      <c r="AA5387"/>
      <c r="AB5387"/>
      <c r="AC5387"/>
      <c r="AD5387"/>
      <c r="AE5387"/>
      <c r="AF5387"/>
      <c r="AG5387"/>
      <c r="AH5387"/>
      <c r="AI5387"/>
      <c r="AJ5387"/>
      <c r="AK5387"/>
      <c r="AL5387"/>
      <c r="AM5387"/>
      <c r="AN5387"/>
      <c r="AO5387"/>
      <c r="AP5387"/>
      <c r="AQ5387"/>
      <c r="AR5387"/>
      <c r="AS5387"/>
      <c r="AT5387"/>
      <c r="AU5387"/>
      <c r="AV5387"/>
      <c r="AW5387"/>
      <c r="AX5387"/>
      <c r="AY5387"/>
      <c r="AZ5387"/>
      <c r="BA5387"/>
      <c r="BB5387"/>
      <c r="BC5387"/>
      <c r="BD5387"/>
      <c r="BE5387"/>
      <c r="BF5387"/>
      <c r="BG5387"/>
      <c r="BH5387"/>
      <c r="BI5387"/>
      <c r="BJ5387"/>
      <c r="BK5387"/>
      <c r="BL5387"/>
      <c r="BM5387"/>
      <c r="BN5387"/>
      <c r="BO5387"/>
    </row>
    <row r="5388" spans="1:67" ht="15" x14ac:dyDescent="0.25">
      <c r="A5388" s="245" t="s">
        <v>2037</v>
      </c>
      <c r="B5388" s="245" t="s">
        <v>2036</v>
      </c>
      <c r="C5388" s="245" t="s">
        <v>66</v>
      </c>
      <c r="D5388" s="245" t="s">
        <v>2035</v>
      </c>
      <c r="E5388" s="246" t="s">
        <v>44</v>
      </c>
      <c r="F5388" s="245" t="s">
        <v>44</v>
      </c>
      <c r="G5388" s="245" t="s">
        <v>2044</v>
      </c>
      <c r="H5388" s="245" t="s">
        <v>2043</v>
      </c>
      <c r="I5388" s="245" t="s">
        <v>24</v>
      </c>
      <c r="J5388" s="245" t="s">
        <v>59</v>
      </c>
      <c r="K5388" s="246" t="s">
        <v>3752</v>
      </c>
      <c r="L5388" s="245" t="s">
        <v>568</v>
      </c>
      <c r="M5388"/>
      <c r="N5388"/>
      <c r="O5388"/>
      <c r="P5388"/>
      <c r="Q5388"/>
      <c r="R5388"/>
      <c r="S5388"/>
      <c r="T5388"/>
      <c r="U5388"/>
      <c r="V5388"/>
      <c r="W5388"/>
      <c r="X5388"/>
      <c r="Y5388"/>
      <c r="Z5388"/>
      <c r="AA5388"/>
      <c r="AB5388"/>
      <c r="AC5388"/>
      <c r="AD5388"/>
      <c r="AE5388"/>
      <c r="AF5388"/>
      <c r="AG5388"/>
      <c r="AH5388"/>
      <c r="AI5388"/>
      <c r="AJ5388"/>
      <c r="AK5388"/>
      <c r="AL5388"/>
      <c r="AM5388"/>
      <c r="AN5388"/>
      <c r="AO5388"/>
      <c r="AP5388"/>
      <c r="AQ5388"/>
      <c r="AR5388"/>
      <c r="AS5388"/>
      <c r="AT5388"/>
      <c r="AU5388"/>
      <c r="AV5388"/>
      <c r="AW5388"/>
      <c r="AX5388"/>
      <c r="AY5388"/>
      <c r="AZ5388"/>
      <c r="BA5388"/>
      <c r="BB5388"/>
      <c r="BC5388"/>
      <c r="BD5388"/>
      <c r="BE5388"/>
      <c r="BF5388"/>
      <c r="BG5388"/>
      <c r="BH5388"/>
      <c r="BI5388"/>
      <c r="BJ5388"/>
      <c r="BK5388"/>
      <c r="BL5388"/>
      <c r="BM5388"/>
      <c r="BN5388"/>
      <c r="BO5388"/>
    </row>
    <row r="5389" spans="1:67" ht="15" x14ac:dyDescent="0.25">
      <c r="A5389" s="245" t="s">
        <v>2037</v>
      </c>
      <c r="B5389" s="245" t="s">
        <v>2036</v>
      </c>
      <c r="C5389" s="245" t="s">
        <v>66</v>
      </c>
      <c r="D5389" s="245" t="s">
        <v>2035</v>
      </c>
      <c r="E5389" s="246" t="s">
        <v>44</v>
      </c>
      <c r="F5389" s="245" t="s">
        <v>44</v>
      </c>
      <c r="G5389" s="245" t="s">
        <v>2042</v>
      </c>
      <c r="H5389" s="245" t="s">
        <v>13319</v>
      </c>
      <c r="I5389" s="245" t="s">
        <v>11</v>
      </c>
      <c r="J5389" s="245" t="s">
        <v>569</v>
      </c>
      <c r="K5389" s="246" t="s">
        <v>8936</v>
      </c>
      <c r="L5389" s="245" t="s">
        <v>568</v>
      </c>
      <c r="M5389"/>
      <c r="N5389"/>
      <c r="O5389"/>
      <c r="P5389"/>
      <c r="Q5389"/>
      <c r="R5389"/>
      <c r="S5389"/>
      <c r="T5389"/>
      <c r="U5389"/>
      <c r="V5389"/>
      <c r="W5389"/>
      <c r="X5389"/>
      <c r="Y5389"/>
      <c r="Z5389"/>
      <c r="AA5389"/>
      <c r="AB5389"/>
      <c r="AC5389"/>
      <c r="AD5389"/>
      <c r="AE5389"/>
      <c r="AF5389"/>
      <c r="AG5389"/>
      <c r="AH5389"/>
      <c r="AI5389"/>
      <c r="AJ5389"/>
      <c r="AK5389"/>
      <c r="AL5389"/>
      <c r="AM5389"/>
      <c r="AN5389"/>
      <c r="AO5389"/>
      <c r="AP5389"/>
      <c r="AQ5389"/>
      <c r="AR5389"/>
      <c r="AS5389"/>
      <c r="AT5389"/>
      <c r="AU5389"/>
      <c r="AV5389"/>
      <c r="AW5389"/>
      <c r="AX5389"/>
      <c r="AY5389"/>
      <c r="AZ5389"/>
      <c r="BA5389"/>
      <c r="BB5389"/>
      <c r="BC5389"/>
      <c r="BD5389"/>
      <c r="BE5389"/>
      <c r="BF5389"/>
      <c r="BG5389"/>
      <c r="BH5389"/>
      <c r="BI5389"/>
      <c r="BJ5389"/>
      <c r="BK5389"/>
      <c r="BL5389"/>
      <c r="BM5389"/>
      <c r="BN5389"/>
      <c r="BO5389"/>
    </row>
    <row r="5390" spans="1:67" ht="15" x14ac:dyDescent="0.25">
      <c r="A5390" s="245" t="s">
        <v>2037</v>
      </c>
      <c r="B5390" s="245" t="s">
        <v>2036</v>
      </c>
      <c r="C5390" s="245" t="s">
        <v>66</v>
      </c>
      <c r="D5390" s="245" t="s">
        <v>2035</v>
      </c>
      <c r="E5390" s="246" t="s">
        <v>44</v>
      </c>
      <c r="F5390" s="245" t="s">
        <v>44</v>
      </c>
      <c r="G5390" s="245" t="s">
        <v>2041</v>
      </c>
      <c r="H5390" s="245" t="s">
        <v>13320</v>
      </c>
      <c r="I5390" s="245" t="s">
        <v>11</v>
      </c>
      <c r="J5390" s="245" t="s">
        <v>569</v>
      </c>
      <c r="K5390" s="246" t="s">
        <v>2827</v>
      </c>
      <c r="L5390" s="245" t="s">
        <v>568</v>
      </c>
      <c r="M5390"/>
      <c r="N5390"/>
      <c r="O5390"/>
      <c r="P5390"/>
      <c r="Q5390"/>
      <c r="R5390"/>
      <c r="S5390"/>
      <c r="T5390"/>
      <c r="U5390"/>
      <c r="V5390"/>
      <c r="W5390"/>
      <c r="X5390"/>
      <c r="Y5390"/>
      <c r="Z5390"/>
      <c r="AA5390"/>
      <c r="AB5390"/>
      <c r="AC5390"/>
      <c r="AD5390"/>
      <c r="AE5390"/>
      <c r="AF5390"/>
      <c r="AG5390"/>
      <c r="AH5390"/>
      <c r="AI5390"/>
      <c r="AJ5390"/>
      <c r="AK5390"/>
      <c r="AL5390"/>
      <c r="AM5390"/>
      <c r="AN5390"/>
      <c r="AO5390"/>
      <c r="AP5390"/>
      <c r="AQ5390"/>
      <c r="AR5390"/>
      <c r="AS5390"/>
      <c r="AT5390"/>
      <c r="AU5390"/>
      <c r="AV5390"/>
      <c r="AW5390"/>
      <c r="AX5390"/>
      <c r="AY5390"/>
      <c r="AZ5390"/>
      <c r="BA5390"/>
      <c r="BB5390"/>
      <c r="BC5390"/>
      <c r="BD5390"/>
      <c r="BE5390"/>
      <c r="BF5390"/>
      <c r="BG5390"/>
      <c r="BH5390"/>
      <c r="BI5390"/>
      <c r="BJ5390"/>
      <c r="BK5390"/>
      <c r="BL5390"/>
      <c r="BM5390"/>
      <c r="BN5390"/>
      <c r="BO5390"/>
    </row>
    <row r="5391" spans="1:67" ht="15" x14ac:dyDescent="0.25">
      <c r="A5391" s="245" t="s">
        <v>2037</v>
      </c>
      <c r="B5391" s="245" t="s">
        <v>2036</v>
      </c>
      <c r="C5391" s="245" t="s">
        <v>66</v>
      </c>
      <c r="D5391" s="245" t="s">
        <v>2035</v>
      </c>
      <c r="E5391" s="246" t="s">
        <v>44</v>
      </c>
      <c r="F5391" s="245" t="s">
        <v>44</v>
      </c>
      <c r="G5391" s="245" t="s">
        <v>2040</v>
      </c>
      <c r="H5391" s="245" t="s">
        <v>13321</v>
      </c>
      <c r="I5391" s="245" t="s">
        <v>11</v>
      </c>
      <c r="J5391" s="245" t="s">
        <v>569</v>
      </c>
      <c r="K5391" s="246" t="s">
        <v>19124</v>
      </c>
      <c r="L5391" s="245" t="s">
        <v>568</v>
      </c>
      <c r="M5391"/>
      <c r="N5391"/>
      <c r="O5391"/>
      <c r="P5391"/>
      <c r="Q5391"/>
      <c r="R5391"/>
      <c r="S5391"/>
      <c r="T5391"/>
      <c r="U5391"/>
      <c r="V5391"/>
      <c r="W5391"/>
      <c r="X5391"/>
      <c r="Y5391"/>
      <c r="Z5391"/>
      <c r="AA5391"/>
      <c r="AB5391"/>
      <c r="AC5391"/>
      <c r="AD5391"/>
      <c r="AE5391"/>
      <c r="AF5391"/>
      <c r="AG5391"/>
      <c r="AH5391"/>
      <c r="AI5391"/>
      <c r="AJ5391"/>
      <c r="AK5391"/>
      <c r="AL5391"/>
      <c r="AM5391"/>
      <c r="AN5391"/>
      <c r="AO5391"/>
      <c r="AP5391"/>
      <c r="AQ5391"/>
      <c r="AR5391"/>
      <c r="AS5391"/>
      <c r="AT5391"/>
      <c r="AU5391"/>
      <c r="AV5391"/>
      <c r="AW5391"/>
      <c r="AX5391"/>
      <c r="AY5391"/>
      <c r="AZ5391"/>
      <c r="BA5391"/>
      <c r="BB5391"/>
      <c r="BC5391"/>
      <c r="BD5391"/>
      <c r="BE5391"/>
      <c r="BF5391"/>
      <c r="BG5391"/>
      <c r="BH5391"/>
      <c r="BI5391"/>
      <c r="BJ5391"/>
      <c r="BK5391"/>
      <c r="BL5391"/>
      <c r="BM5391"/>
      <c r="BN5391"/>
      <c r="BO5391"/>
    </row>
    <row r="5392" spans="1:67" ht="15" x14ac:dyDescent="0.25">
      <c r="A5392" s="245" t="s">
        <v>2037</v>
      </c>
      <c r="B5392" s="245" t="s">
        <v>2036</v>
      </c>
      <c r="C5392" s="245" t="s">
        <v>66</v>
      </c>
      <c r="D5392" s="245" t="s">
        <v>2035</v>
      </c>
      <c r="E5392" s="246" t="s">
        <v>44</v>
      </c>
      <c r="F5392" s="245" t="s">
        <v>44</v>
      </c>
      <c r="G5392" s="245" t="s">
        <v>2039</v>
      </c>
      <c r="H5392" s="245" t="s">
        <v>13323</v>
      </c>
      <c r="I5392" s="245" t="s">
        <v>14</v>
      </c>
      <c r="J5392" s="245" t="s">
        <v>569</v>
      </c>
      <c r="K5392" s="246" t="s">
        <v>15130</v>
      </c>
      <c r="L5392" s="245" t="s">
        <v>568</v>
      </c>
      <c r="M5392"/>
      <c r="N5392"/>
      <c r="O5392"/>
      <c r="P5392"/>
      <c r="Q5392"/>
      <c r="R5392"/>
      <c r="S5392"/>
      <c r="T5392"/>
      <c r="U5392"/>
      <c r="V5392"/>
      <c r="W5392"/>
      <c r="X5392"/>
      <c r="Y5392"/>
      <c r="Z5392"/>
      <c r="AA5392"/>
      <c r="AB5392"/>
      <c r="AC5392"/>
      <c r="AD5392"/>
      <c r="AE5392"/>
      <c r="AF5392"/>
      <c r="AG5392"/>
      <c r="AH5392"/>
      <c r="AI5392"/>
      <c r="AJ5392"/>
      <c r="AK5392"/>
      <c r="AL5392"/>
      <c r="AM5392"/>
      <c r="AN5392"/>
      <c r="AO5392"/>
      <c r="AP5392"/>
      <c r="AQ5392"/>
      <c r="AR5392"/>
      <c r="AS5392"/>
      <c r="AT5392"/>
      <c r="AU5392"/>
      <c r="AV5392"/>
      <c r="AW5392"/>
      <c r="AX5392"/>
      <c r="AY5392"/>
      <c r="AZ5392"/>
      <c r="BA5392"/>
      <c r="BB5392"/>
      <c r="BC5392"/>
      <c r="BD5392"/>
      <c r="BE5392"/>
      <c r="BF5392"/>
      <c r="BG5392"/>
      <c r="BH5392"/>
      <c r="BI5392"/>
      <c r="BJ5392"/>
      <c r="BK5392"/>
      <c r="BL5392"/>
      <c r="BM5392"/>
      <c r="BN5392"/>
      <c r="BO5392"/>
    </row>
    <row r="5393" spans="1:67" ht="15" x14ac:dyDescent="0.25">
      <c r="A5393" s="245" t="s">
        <v>2037</v>
      </c>
      <c r="B5393" s="245" t="s">
        <v>2036</v>
      </c>
      <c r="C5393" s="245" t="s">
        <v>66</v>
      </c>
      <c r="D5393" s="245" t="s">
        <v>2035</v>
      </c>
      <c r="E5393" s="246" t="s">
        <v>44</v>
      </c>
      <c r="F5393" s="245" t="s">
        <v>44</v>
      </c>
      <c r="G5393" s="245" t="s">
        <v>2038</v>
      </c>
      <c r="H5393" s="245" t="s">
        <v>21047</v>
      </c>
      <c r="I5393" s="245" t="s">
        <v>14</v>
      </c>
      <c r="J5393" s="245" t="s">
        <v>569</v>
      </c>
      <c r="K5393" s="246" t="s">
        <v>25165</v>
      </c>
      <c r="L5393" s="245" t="s">
        <v>568</v>
      </c>
      <c r="M5393"/>
      <c r="N5393"/>
      <c r="O5393"/>
      <c r="P5393"/>
      <c r="Q5393"/>
      <c r="R5393"/>
      <c r="S5393"/>
      <c r="T5393"/>
      <c r="U5393"/>
      <c r="V5393"/>
      <c r="W5393"/>
      <c r="X5393"/>
      <c r="Y5393"/>
      <c r="Z5393"/>
      <c r="AA5393"/>
      <c r="AB5393"/>
      <c r="AC5393"/>
      <c r="AD5393"/>
      <c r="AE5393"/>
      <c r="AF5393"/>
      <c r="AG5393"/>
      <c r="AH5393"/>
      <c r="AI5393"/>
      <c r="AJ5393"/>
      <c r="AK5393"/>
      <c r="AL5393"/>
      <c r="AM5393"/>
      <c r="AN5393"/>
      <c r="AO5393"/>
      <c r="AP5393"/>
      <c r="AQ5393"/>
      <c r="AR5393"/>
      <c r="AS5393"/>
      <c r="AT5393"/>
      <c r="AU5393"/>
      <c r="AV5393"/>
      <c r="AW5393"/>
      <c r="AX5393"/>
      <c r="AY5393"/>
      <c r="AZ5393"/>
      <c r="BA5393"/>
      <c r="BB5393"/>
      <c r="BC5393"/>
      <c r="BD5393"/>
      <c r="BE5393"/>
      <c r="BF5393"/>
      <c r="BG5393"/>
      <c r="BH5393"/>
      <c r="BI5393"/>
      <c r="BJ5393"/>
      <c r="BK5393"/>
      <c r="BL5393"/>
      <c r="BM5393"/>
      <c r="BN5393"/>
      <c r="BO5393"/>
    </row>
    <row r="5394" spans="1:67" ht="15" x14ac:dyDescent="0.25">
      <c r="A5394" s="245" t="s">
        <v>2037</v>
      </c>
      <c r="B5394" s="245" t="s">
        <v>2036</v>
      </c>
      <c r="C5394" s="245" t="s">
        <v>66</v>
      </c>
      <c r="D5394" s="245" t="s">
        <v>2035</v>
      </c>
      <c r="E5394" s="246" t="s">
        <v>44</v>
      </c>
      <c r="F5394" s="245" t="s">
        <v>44</v>
      </c>
      <c r="G5394" s="245" t="s">
        <v>21048</v>
      </c>
      <c r="H5394" s="245" t="s">
        <v>21049</v>
      </c>
      <c r="I5394" s="245" t="s">
        <v>24</v>
      </c>
      <c r="J5394" s="245" t="s">
        <v>569</v>
      </c>
      <c r="K5394" s="246" t="s">
        <v>25166</v>
      </c>
      <c r="L5394" s="245" t="s">
        <v>568</v>
      </c>
      <c r="M5394"/>
      <c r="N5394"/>
      <c r="O5394"/>
      <c r="P5394"/>
      <c r="Q5394"/>
      <c r="R5394"/>
      <c r="S5394"/>
      <c r="T5394"/>
      <c r="U5394"/>
      <c r="V5394"/>
      <c r="W5394"/>
      <c r="X5394"/>
      <c r="Y5394"/>
      <c r="Z5394"/>
      <c r="AA5394"/>
      <c r="AB5394"/>
      <c r="AC5394"/>
      <c r="AD5394"/>
      <c r="AE5394"/>
      <c r="AF5394"/>
      <c r="AG5394"/>
      <c r="AH5394"/>
      <c r="AI5394"/>
      <c r="AJ5394"/>
      <c r="AK5394"/>
      <c r="AL5394"/>
      <c r="AM5394"/>
      <c r="AN5394"/>
      <c r="AO5394"/>
      <c r="AP5394"/>
      <c r="AQ5394"/>
      <c r="AR5394"/>
      <c r="AS5394"/>
      <c r="AT5394"/>
      <c r="AU5394"/>
      <c r="AV5394"/>
      <c r="AW5394"/>
      <c r="AX5394"/>
      <c r="AY5394"/>
      <c r="AZ5394"/>
      <c r="BA5394"/>
      <c r="BB5394"/>
      <c r="BC5394"/>
      <c r="BD5394"/>
      <c r="BE5394"/>
      <c r="BF5394"/>
      <c r="BG5394"/>
      <c r="BH5394"/>
      <c r="BI5394"/>
      <c r="BJ5394"/>
      <c r="BK5394"/>
      <c r="BL5394"/>
      <c r="BM5394"/>
      <c r="BN5394"/>
      <c r="BO5394"/>
    </row>
    <row r="5395" spans="1:67" ht="15" x14ac:dyDescent="0.25">
      <c r="A5395" s="245" t="s">
        <v>2037</v>
      </c>
      <c r="B5395" s="245" t="s">
        <v>2036</v>
      </c>
      <c r="C5395" s="245" t="s">
        <v>66</v>
      </c>
      <c r="D5395" s="245" t="s">
        <v>2035</v>
      </c>
      <c r="E5395" s="246" t="s">
        <v>44</v>
      </c>
      <c r="F5395" s="245" t="s">
        <v>44</v>
      </c>
      <c r="G5395" s="245" t="s">
        <v>13324</v>
      </c>
      <c r="H5395" s="245" t="s">
        <v>13325</v>
      </c>
      <c r="I5395" s="245" t="s">
        <v>24</v>
      </c>
      <c r="J5395" s="245" t="s">
        <v>569</v>
      </c>
      <c r="K5395" s="246" t="s">
        <v>25167</v>
      </c>
      <c r="L5395" s="245" t="s">
        <v>568</v>
      </c>
      <c r="M5395"/>
      <c r="N5395"/>
      <c r="O5395"/>
      <c r="P5395"/>
      <c r="Q5395"/>
      <c r="R5395"/>
      <c r="S5395"/>
      <c r="T5395"/>
      <c r="U5395"/>
      <c r="V5395"/>
      <c r="W5395"/>
      <c r="X5395"/>
      <c r="Y5395"/>
      <c r="Z5395"/>
      <c r="AA5395"/>
      <c r="AB5395"/>
      <c r="AC5395"/>
      <c r="AD5395"/>
      <c r="AE5395"/>
      <c r="AF5395"/>
      <c r="AG5395"/>
      <c r="AH5395"/>
      <c r="AI5395"/>
      <c r="AJ5395"/>
      <c r="AK5395"/>
      <c r="AL5395"/>
      <c r="AM5395"/>
      <c r="AN5395"/>
      <c r="AO5395"/>
      <c r="AP5395"/>
      <c r="AQ5395"/>
      <c r="AR5395"/>
      <c r="AS5395"/>
      <c r="AT5395"/>
      <c r="AU5395"/>
      <c r="AV5395"/>
      <c r="AW5395"/>
      <c r="AX5395"/>
      <c r="AY5395"/>
      <c r="AZ5395"/>
      <c r="BA5395"/>
      <c r="BB5395"/>
      <c r="BC5395"/>
      <c r="BD5395"/>
      <c r="BE5395"/>
      <c r="BF5395"/>
      <c r="BG5395"/>
      <c r="BH5395"/>
      <c r="BI5395"/>
      <c r="BJ5395"/>
      <c r="BK5395"/>
      <c r="BL5395"/>
      <c r="BM5395"/>
      <c r="BN5395"/>
      <c r="BO5395"/>
    </row>
    <row r="5396" spans="1:67" ht="15" x14ac:dyDescent="0.25">
      <c r="A5396" s="245" t="s">
        <v>2037</v>
      </c>
      <c r="B5396" s="245" t="s">
        <v>2036</v>
      </c>
      <c r="C5396" s="245" t="s">
        <v>66</v>
      </c>
      <c r="D5396" s="245" t="s">
        <v>2035</v>
      </c>
      <c r="E5396" s="246" t="s">
        <v>44</v>
      </c>
      <c r="F5396" s="245" t="s">
        <v>44</v>
      </c>
      <c r="G5396" s="245" t="s">
        <v>13326</v>
      </c>
      <c r="H5396" s="245" t="s">
        <v>13327</v>
      </c>
      <c r="I5396" s="245" t="s">
        <v>24</v>
      </c>
      <c r="J5396" s="245" t="s">
        <v>569</v>
      </c>
      <c r="K5396" s="246" t="s">
        <v>25168</v>
      </c>
      <c r="L5396" s="245" t="s">
        <v>568</v>
      </c>
      <c r="M5396"/>
      <c r="N5396"/>
      <c r="O5396"/>
      <c r="P5396"/>
      <c r="Q5396"/>
      <c r="R5396"/>
      <c r="S5396"/>
      <c r="T5396"/>
      <c r="U5396"/>
      <c r="V5396"/>
      <c r="W5396"/>
      <c r="X5396"/>
      <c r="Y5396"/>
      <c r="Z5396"/>
      <c r="AA5396"/>
      <c r="AB5396"/>
      <c r="AC5396"/>
      <c r="AD5396"/>
      <c r="AE5396"/>
      <c r="AF5396"/>
      <c r="AG5396"/>
      <c r="AH5396"/>
      <c r="AI5396"/>
      <c r="AJ5396"/>
      <c r="AK5396"/>
      <c r="AL5396"/>
      <c r="AM5396"/>
      <c r="AN5396"/>
      <c r="AO5396"/>
      <c r="AP5396"/>
      <c r="AQ5396"/>
      <c r="AR5396"/>
      <c r="AS5396"/>
      <c r="AT5396"/>
      <c r="AU5396"/>
      <c r="AV5396"/>
      <c r="AW5396"/>
      <c r="AX5396"/>
      <c r="AY5396"/>
      <c r="AZ5396"/>
      <c r="BA5396"/>
      <c r="BB5396"/>
      <c r="BC5396"/>
      <c r="BD5396"/>
      <c r="BE5396"/>
      <c r="BF5396"/>
      <c r="BG5396"/>
      <c r="BH5396"/>
      <c r="BI5396"/>
      <c r="BJ5396"/>
      <c r="BK5396"/>
      <c r="BL5396"/>
      <c r="BM5396"/>
      <c r="BN5396"/>
      <c r="BO5396"/>
    </row>
    <row r="5397" spans="1:67" ht="15" x14ac:dyDescent="0.25">
      <c r="A5397" s="245" t="s">
        <v>2037</v>
      </c>
      <c r="B5397" s="245" t="s">
        <v>2036</v>
      </c>
      <c r="C5397" s="245" t="s">
        <v>66</v>
      </c>
      <c r="D5397" s="245" t="s">
        <v>2035</v>
      </c>
      <c r="E5397" s="246" t="s">
        <v>44</v>
      </c>
      <c r="F5397" s="245" t="s">
        <v>44</v>
      </c>
      <c r="G5397" s="245" t="s">
        <v>13328</v>
      </c>
      <c r="H5397" s="245" t="s">
        <v>13329</v>
      </c>
      <c r="I5397" s="245" t="s">
        <v>24</v>
      </c>
      <c r="J5397" s="245" t="s">
        <v>569</v>
      </c>
      <c r="K5397" s="246" t="s">
        <v>25169</v>
      </c>
      <c r="L5397" s="245" t="s">
        <v>568</v>
      </c>
      <c r="M5397"/>
      <c r="N5397"/>
      <c r="O5397"/>
      <c r="P5397"/>
      <c r="Q5397"/>
      <c r="R5397"/>
      <c r="S5397"/>
      <c r="T5397"/>
      <c r="U5397"/>
      <c r="V5397"/>
      <c r="W5397"/>
      <c r="X5397"/>
      <c r="Y5397"/>
      <c r="Z5397"/>
      <c r="AA5397"/>
      <c r="AB5397"/>
      <c r="AC5397"/>
      <c r="AD5397"/>
      <c r="AE5397"/>
      <c r="AF5397"/>
      <c r="AG5397"/>
      <c r="AH5397"/>
      <c r="AI5397"/>
      <c r="AJ5397"/>
      <c r="AK5397"/>
      <c r="AL5397"/>
      <c r="AM5397"/>
      <c r="AN5397"/>
      <c r="AO5397"/>
      <c r="AP5397"/>
      <c r="AQ5397"/>
      <c r="AR5397"/>
      <c r="AS5397"/>
      <c r="AT5397"/>
      <c r="AU5397"/>
      <c r="AV5397"/>
      <c r="AW5397"/>
      <c r="AX5397"/>
      <c r="AY5397"/>
      <c r="AZ5397"/>
      <c r="BA5397"/>
      <c r="BB5397"/>
      <c r="BC5397"/>
      <c r="BD5397"/>
      <c r="BE5397"/>
      <c r="BF5397"/>
      <c r="BG5397"/>
      <c r="BH5397"/>
      <c r="BI5397"/>
      <c r="BJ5397"/>
      <c r="BK5397"/>
      <c r="BL5397"/>
      <c r="BM5397"/>
      <c r="BN5397"/>
      <c r="BO5397"/>
    </row>
    <row r="5398" spans="1:67" ht="15" x14ac:dyDescent="0.25">
      <c r="A5398" s="245" t="s">
        <v>2037</v>
      </c>
      <c r="B5398" s="245" t="s">
        <v>2036</v>
      </c>
      <c r="C5398" s="245" t="s">
        <v>66</v>
      </c>
      <c r="D5398" s="245" t="s">
        <v>2035</v>
      </c>
      <c r="E5398" s="246" t="s">
        <v>44</v>
      </c>
      <c r="F5398" s="245" t="s">
        <v>44</v>
      </c>
      <c r="G5398" s="245" t="s">
        <v>13330</v>
      </c>
      <c r="H5398" s="245" t="s">
        <v>13331</v>
      </c>
      <c r="I5398" s="245" t="s">
        <v>24</v>
      </c>
      <c r="J5398" s="245" t="s">
        <v>569</v>
      </c>
      <c r="K5398" s="246" t="s">
        <v>25170</v>
      </c>
      <c r="L5398" s="245" t="s">
        <v>568</v>
      </c>
      <c r="M5398"/>
      <c r="N5398"/>
      <c r="O5398"/>
      <c r="P5398"/>
      <c r="Q5398"/>
      <c r="R5398"/>
      <c r="S5398"/>
      <c r="T5398"/>
      <c r="U5398"/>
      <c r="V5398"/>
      <c r="W5398"/>
      <c r="X5398"/>
      <c r="Y5398"/>
      <c r="Z5398"/>
      <c r="AA5398"/>
      <c r="AB5398"/>
      <c r="AC5398"/>
      <c r="AD5398"/>
      <c r="AE5398"/>
      <c r="AF5398"/>
      <c r="AG5398"/>
      <c r="AH5398"/>
      <c r="AI5398"/>
      <c r="AJ5398"/>
      <c r="AK5398"/>
      <c r="AL5398"/>
      <c r="AM5398"/>
      <c r="AN5398"/>
      <c r="AO5398"/>
      <c r="AP5398"/>
      <c r="AQ5398"/>
      <c r="AR5398"/>
      <c r="AS5398"/>
      <c r="AT5398"/>
      <c r="AU5398"/>
      <c r="AV5398"/>
      <c r="AW5398"/>
      <c r="AX5398"/>
      <c r="AY5398"/>
      <c r="AZ5398"/>
      <c r="BA5398"/>
      <c r="BB5398"/>
      <c r="BC5398"/>
      <c r="BD5398"/>
      <c r="BE5398"/>
      <c r="BF5398"/>
      <c r="BG5398"/>
      <c r="BH5398"/>
      <c r="BI5398"/>
      <c r="BJ5398"/>
      <c r="BK5398"/>
      <c r="BL5398"/>
      <c r="BM5398"/>
      <c r="BN5398"/>
      <c r="BO5398"/>
    </row>
    <row r="5399" spans="1:67" ht="15" x14ac:dyDescent="0.25">
      <c r="A5399" s="245" t="s">
        <v>2037</v>
      </c>
      <c r="B5399" s="245" t="s">
        <v>2036</v>
      </c>
      <c r="C5399" s="245" t="s">
        <v>66</v>
      </c>
      <c r="D5399" s="245" t="s">
        <v>2035</v>
      </c>
      <c r="E5399" s="246" t="s">
        <v>44</v>
      </c>
      <c r="F5399" s="245" t="s">
        <v>44</v>
      </c>
      <c r="G5399" s="245" t="s">
        <v>13332</v>
      </c>
      <c r="H5399" s="245" t="s">
        <v>13333</v>
      </c>
      <c r="I5399" s="245" t="s">
        <v>24</v>
      </c>
      <c r="J5399" s="245" t="s">
        <v>569</v>
      </c>
      <c r="K5399" s="246" t="s">
        <v>25171</v>
      </c>
      <c r="L5399" s="245" t="s">
        <v>568</v>
      </c>
      <c r="M5399"/>
      <c r="N5399"/>
      <c r="O5399"/>
      <c r="P5399"/>
      <c r="Q5399"/>
      <c r="R5399"/>
      <c r="S5399"/>
      <c r="T5399"/>
      <c r="U5399"/>
      <c r="V5399"/>
      <c r="W5399"/>
      <c r="X5399"/>
      <c r="Y5399"/>
      <c r="Z5399"/>
      <c r="AA5399"/>
      <c r="AB5399"/>
      <c r="AC5399"/>
      <c r="AD5399"/>
      <c r="AE5399"/>
      <c r="AF5399"/>
      <c r="AG5399"/>
      <c r="AH5399"/>
      <c r="AI5399"/>
      <c r="AJ5399"/>
      <c r="AK5399"/>
      <c r="AL5399"/>
      <c r="AM5399"/>
      <c r="AN5399"/>
      <c r="AO5399"/>
      <c r="AP5399"/>
      <c r="AQ5399"/>
      <c r="AR5399"/>
      <c r="AS5399"/>
      <c r="AT5399"/>
      <c r="AU5399"/>
      <c r="AV5399"/>
      <c r="AW5399"/>
      <c r="AX5399"/>
      <c r="AY5399"/>
      <c r="AZ5399"/>
      <c r="BA5399"/>
      <c r="BB5399"/>
      <c r="BC5399"/>
      <c r="BD5399"/>
      <c r="BE5399"/>
      <c r="BF5399"/>
      <c r="BG5399"/>
      <c r="BH5399"/>
      <c r="BI5399"/>
      <c r="BJ5399"/>
      <c r="BK5399"/>
      <c r="BL5399"/>
      <c r="BM5399"/>
      <c r="BN5399"/>
      <c r="BO5399"/>
    </row>
    <row r="5400" spans="1:67" ht="15" x14ac:dyDescent="0.25">
      <c r="A5400" s="245" t="s">
        <v>2037</v>
      </c>
      <c r="B5400" s="245" t="s">
        <v>2036</v>
      </c>
      <c r="C5400" s="245" t="s">
        <v>66</v>
      </c>
      <c r="D5400" s="245" t="s">
        <v>2035</v>
      </c>
      <c r="E5400" s="246" t="s">
        <v>44</v>
      </c>
      <c r="F5400" s="245" t="s">
        <v>44</v>
      </c>
      <c r="G5400" s="245" t="s">
        <v>13334</v>
      </c>
      <c r="H5400" s="245" t="s">
        <v>13335</v>
      </c>
      <c r="I5400" s="245" t="s">
        <v>24</v>
      </c>
      <c r="J5400" s="245" t="s">
        <v>569</v>
      </c>
      <c r="K5400" s="246" t="s">
        <v>25172</v>
      </c>
      <c r="L5400" s="245" t="s">
        <v>568</v>
      </c>
      <c r="M5400"/>
      <c r="N5400"/>
      <c r="O5400"/>
      <c r="P5400"/>
      <c r="Q5400"/>
      <c r="R5400"/>
      <c r="S5400"/>
      <c r="T5400"/>
      <c r="U5400"/>
      <c r="V5400"/>
      <c r="W5400"/>
      <c r="X5400"/>
      <c r="Y5400"/>
      <c r="Z5400"/>
      <c r="AA5400"/>
      <c r="AB5400"/>
      <c r="AC5400"/>
      <c r="AD5400"/>
      <c r="AE5400"/>
      <c r="AF5400"/>
      <c r="AG5400"/>
      <c r="AH5400"/>
      <c r="AI5400"/>
      <c r="AJ5400"/>
      <c r="AK5400"/>
      <c r="AL5400"/>
      <c r="AM5400"/>
      <c r="AN5400"/>
      <c r="AO5400"/>
      <c r="AP5400"/>
      <c r="AQ5400"/>
      <c r="AR5400"/>
      <c r="AS5400"/>
      <c r="AT5400"/>
      <c r="AU5400"/>
      <c r="AV5400"/>
      <c r="AW5400"/>
      <c r="AX5400"/>
      <c r="AY5400"/>
      <c r="AZ5400"/>
      <c r="BA5400"/>
      <c r="BB5400"/>
      <c r="BC5400"/>
      <c r="BD5400"/>
      <c r="BE5400"/>
      <c r="BF5400"/>
      <c r="BG5400"/>
      <c r="BH5400"/>
      <c r="BI5400"/>
      <c r="BJ5400"/>
      <c r="BK5400"/>
      <c r="BL5400"/>
      <c r="BM5400"/>
      <c r="BN5400"/>
      <c r="BO5400"/>
    </row>
    <row r="5401" spans="1:67" ht="15" x14ac:dyDescent="0.25">
      <c r="A5401" s="245" t="s">
        <v>2037</v>
      </c>
      <c r="B5401" s="245" t="s">
        <v>2036</v>
      </c>
      <c r="C5401" s="245" t="s">
        <v>66</v>
      </c>
      <c r="D5401" s="245" t="s">
        <v>2035</v>
      </c>
      <c r="E5401" s="246" t="s">
        <v>44</v>
      </c>
      <c r="F5401" s="245" t="s">
        <v>44</v>
      </c>
      <c r="G5401" s="245" t="s">
        <v>13336</v>
      </c>
      <c r="H5401" s="245" t="s">
        <v>13337</v>
      </c>
      <c r="I5401" s="245" t="s">
        <v>24</v>
      </c>
      <c r="J5401" s="245" t="s">
        <v>569</v>
      </c>
      <c r="K5401" s="246" t="s">
        <v>25173</v>
      </c>
      <c r="L5401" s="245" t="s">
        <v>568</v>
      </c>
      <c r="M5401"/>
      <c r="N5401"/>
      <c r="O5401"/>
      <c r="P5401"/>
      <c r="Q5401"/>
      <c r="R5401"/>
      <c r="S5401"/>
      <c r="T5401"/>
      <c r="U5401"/>
      <c r="V5401"/>
      <c r="W5401"/>
      <c r="X5401"/>
      <c r="Y5401"/>
      <c r="Z5401"/>
      <c r="AA5401"/>
      <c r="AB5401"/>
      <c r="AC5401"/>
      <c r="AD5401"/>
      <c r="AE5401"/>
      <c r="AF5401"/>
      <c r="AG5401"/>
      <c r="AH5401"/>
      <c r="AI5401"/>
      <c r="AJ5401"/>
      <c r="AK5401"/>
      <c r="AL5401"/>
      <c r="AM5401"/>
      <c r="AN5401"/>
      <c r="AO5401"/>
      <c r="AP5401"/>
      <c r="AQ5401"/>
      <c r="AR5401"/>
      <c r="AS5401"/>
      <c r="AT5401"/>
      <c r="AU5401"/>
      <c r="AV5401"/>
      <c r="AW5401"/>
      <c r="AX5401"/>
      <c r="AY5401"/>
      <c r="AZ5401"/>
      <c r="BA5401"/>
      <c r="BB5401"/>
      <c r="BC5401"/>
      <c r="BD5401"/>
      <c r="BE5401"/>
      <c r="BF5401"/>
      <c r="BG5401"/>
      <c r="BH5401"/>
      <c r="BI5401"/>
      <c r="BJ5401"/>
      <c r="BK5401"/>
      <c r="BL5401"/>
      <c r="BM5401"/>
      <c r="BN5401"/>
      <c r="BO5401"/>
    </row>
    <row r="5402" spans="1:67" ht="15" x14ac:dyDescent="0.25">
      <c r="A5402" s="245" t="s">
        <v>2037</v>
      </c>
      <c r="B5402" s="245" t="s">
        <v>2036</v>
      </c>
      <c r="C5402" s="245" t="s">
        <v>66</v>
      </c>
      <c r="D5402" s="245" t="s">
        <v>2035</v>
      </c>
      <c r="E5402" s="246" t="s">
        <v>44</v>
      </c>
      <c r="F5402" s="245" t="s">
        <v>44</v>
      </c>
      <c r="G5402" s="245" t="s">
        <v>13338</v>
      </c>
      <c r="H5402" s="245" t="s">
        <v>13339</v>
      </c>
      <c r="I5402" s="245" t="s">
        <v>24</v>
      </c>
      <c r="J5402" s="245" t="s">
        <v>569</v>
      </c>
      <c r="K5402" s="246" t="s">
        <v>25174</v>
      </c>
      <c r="L5402" s="245" t="s">
        <v>568</v>
      </c>
      <c r="M5402"/>
      <c r="N5402"/>
      <c r="O5402"/>
      <c r="P5402"/>
      <c r="Q5402"/>
      <c r="R5402"/>
      <c r="S5402"/>
      <c r="T5402"/>
      <c r="U5402"/>
      <c r="V5402"/>
      <c r="W5402"/>
      <c r="X5402"/>
      <c r="Y5402"/>
      <c r="Z5402"/>
      <c r="AA5402"/>
      <c r="AB5402"/>
      <c r="AC5402"/>
      <c r="AD5402"/>
      <c r="AE5402"/>
      <c r="AF5402"/>
      <c r="AG5402"/>
      <c r="AH5402"/>
      <c r="AI5402"/>
      <c r="AJ5402"/>
      <c r="AK5402"/>
      <c r="AL5402"/>
      <c r="AM5402"/>
      <c r="AN5402"/>
      <c r="AO5402"/>
      <c r="AP5402"/>
      <c r="AQ5402"/>
      <c r="AR5402"/>
      <c r="AS5402"/>
      <c r="AT5402"/>
      <c r="AU5402"/>
      <c r="AV5402"/>
      <c r="AW5402"/>
      <c r="AX5402"/>
      <c r="AY5402"/>
      <c r="AZ5402"/>
      <c r="BA5402"/>
      <c r="BB5402"/>
      <c r="BC5402"/>
      <c r="BD5402"/>
      <c r="BE5402"/>
      <c r="BF5402"/>
      <c r="BG5402"/>
      <c r="BH5402"/>
      <c r="BI5402"/>
      <c r="BJ5402"/>
      <c r="BK5402"/>
      <c r="BL5402"/>
      <c r="BM5402"/>
      <c r="BN5402"/>
      <c r="BO5402"/>
    </row>
    <row r="5403" spans="1:67" ht="15" x14ac:dyDescent="0.25">
      <c r="A5403" s="245" t="s">
        <v>2037</v>
      </c>
      <c r="B5403" s="245" t="s">
        <v>2036</v>
      </c>
      <c r="C5403" s="245" t="s">
        <v>66</v>
      </c>
      <c r="D5403" s="245" t="s">
        <v>2035</v>
      </c>
      <c r="E5403" s="246" t="s">
        <v>44</v>
      </c>
      <c r="F5403" s="245" t="s">
        <v>44</v>
      </c>
      <c r="G5403" s="245" t="s">
        <v>13340</v>
      </c>
      <c r="H5403" s="245" t="s">
        <v>13341</v>
      </c>
      <c r="I5403" s="245" t="s">
        <v>24</v>
      </c>
      <c r="J5403" s="245" t="s">
        <v>569</v>
      </c>
      <c r="K5403" s="246" t="s">
        <v>25175</v>
      </c>
      <c r="L5403" s="245" t="s">
        <v>568</v>
      </c>
      <c r="M5403"/>
      <c r="N5403"/>
      <c r="O5403"/>
      <c r="P5403"/>
      <c r="Q5403"/>
      <c r="R5403"/>
      <c r="S5403"/>
      <c r="T5403"/>
      <c r="U5403"/>
      <c r="V5403"/>
      <c r="W5403"/>
      <c r="X5403"/>
      <c r="Y5403"/>
      <c r="Z5403"/>
      <c r="AA5403"/>
      <c r="AB5403"/>
      <c r="AC5403"/>
      <c r="AD5403"/>
      <c r="AE5403"/>
      <c r="AF5403"/>
      <c r="AG5403"/>
      <c r="AH5403"/>
      <c r="AI5403"/>
      <c r="AJ5403"/>
      <c r="AK5403"/>
      <c r="AL5403"/>
      <c r="AM5403"/>
      <c r="AN5403"/>
      <c r="AO5403"/>
      <c r="AP5403"/>
      <c r="AQ5403"/>
      <c r="AR5403"/>
      <c r="AS5403"/>
      <c r="AT5403"/>
      <c r="AU5403"/>
      <c r="AV5403"/>
      <c r="AW5403"/>
      <c r="AX5403"/>
      <c r="AY5403"/>
      <c r="AZ5403"/>
      <c r="BA5403"/>
      <c r="BB5403"/>
      <c r="BC5403"/>
      <c r="BD5403"/>
      <c r="BE5403"/>
      <c r="BF5403"/>
      <c r="BG5403"/>
      <c r="BH5403"/>
      <c r="BI5403"/>
      <c r="BJ5403"/>
      <c r="BK5403"/>
      <c r="BL5403"/>
      <c r="BM5403"/>
      <c r="BN5403"/>
      <c r="BO5403"/>
    </row>
    <row r="5404" spans="1:67" ht="15" x14ac:dyDescent="0.25">
      <c r="A5404" s="245" t="s">
        <v>2037</v>
      </c>
      <c r="B5404" s="245" t="s">
        <v>2036</v>
      </c>
      <c r="C5404" s="245" t="s">
        <v>66</v>
      </c>
      <c r="D5404" s="245" t="s">
        <v>2035</v>
      </c>
      <c r="E5404" s="246" t="s">
        <v>44</v>
      </c>
      <c r="F5404" s="245" t="s">
        <v>44</v>
      </c>
      <c r="G5404" s="245" t="s">
        <v>13342</v>
      </c>
      <c r="H5404" s="245" t="s">
        <v>13343</v>
      </c>
      <c r="I5404" s="245" t="s">
        <v>24</v>
      </c>
      <c r="J5404" s="245" t="s">
        <v>569</v>
      </c>
      <c r="K5404" s="246" t="s">
        <v>25176</v>
      </c>
      <c r="L5404" s="245" t="s">
        <v>568</v>
      </c>
      <c r="M5404"/>
      <c r="N5404"/>
      <c r="O5404"/>
      <c r="P5404"/>
      <c r="Q5404"/>
      <c r="R5404"/>
      <c r="S5404"/>
      <c r="T5404"/>
      <c r="U5404"/>
      <c r="V5404"/>
      <c r="W5404"/>
      <c r="X5404"/>
      <c r="Y5404"/>
      <c r="Z5404"/>
      <c r="AA5404"/>
      <c r="AB5404"/>
      <c r="AC5404"/>
      <c r="AD5404"/>
      <c r="AE5404"/>
      <c r="AF5404"/>
      <c r="AG5404"/>
      <c r="AH5404"/>
      <c r="AI5404"/>
      <c r="AJ5404"/>
      <c r="AK5404"/>
      <c r="AL5404"/>
      <c r="AM5404"/>
      <c r="AN5404"/>
      <c r="AO5404"/>
      <c r="AP5404"/>
      <c r="AQ5404"/>
      <c r="AR5404"/>
      <c r="AS5404"/>
      <c r="AT5404"/>
      <c r="AU5404"/>
      <c r="AV5404"/>
      <c r="AW5404"/>
      <c r="AX5404"/>
      <c r="AY5404"/>
      <c r="AZ5404"/>
      <c r="BA5404"/>
      <c r="BB5404"/>
      <c r="BC5404"/>
      <c r="BD5404"/>
      <c r="BE5404"/>
      <c r="BF5404"/>
      <c r="BG5404"/>
      <c r="BH5404"/>
      <c r="BI5404"/>
      <c r="BJ5404"/>
      <c r="BK5404"/>
      <c r="BL5404"/>
      <c r="BM5404"/>
      <c r="BN5404"/>
      <c r="BO5404"/>
    </row>
    <row r="5405" spans="1:67" ht="15" x14ac:dyDescent="0.25">
      <c r="A5405" s="245" t="s">
        <v>2037</v>
      </c>
      <c r="B5405" s="245" t="s">
        <v>2036</v>
      </c>
      <c r="C5405" s="245" t="s">
        <v>66</v>
      </c>
      <c r="D5405" s="245" t="s">
        <v>2035</v>
      </c>
      <c r="E5405" s="246" t="s">
        <v>44</v>
      </c>
      <c r="F5405" s="245" t="s">
        <v>44</v>
      </c>
      <c r="G5405" s="245" t="s">
        <v>13345</v>
      </c>
      <c r="H5405" s="245" t="s">
        <v>13346</v>
      </c>
      <c r="I5405" s="245" t="s">
        <v>24</v>
      </c>
      <c r="J5405" s="245" t="s">
        <v>569</v>
      </c>
      <c r="K5405" s="246" t="s">
        <v>24281</v>
      </c>
      <c r="L5405" s="245" t="s">
        <v>568</v>
      </c>
      <c r="M5405"/>
      <c r="N5405"/>
      <c r="O5405"/>
      <c r="P5405"/>
      <c r="Q5405"/>
      <c r="R5405"/>
      <c r="S5405"/>
      <c r="T5405"/>
      <c r="U5405"/>
      <c r="V5405"/>
      <c r="W5405"/>
      <c r="X5405"/>
      <c r="Y5405"/>
      <c r="Z5405"/>
      <c r="AA5405"/>
      <c r="AB5405"/>
      <c r="AC5405"/>
      <c r="AD5405"/>
      <c r="AE5405"/>
      <c r="AF5405"/>
      <c r="AG5405"/>
      <c r="AH5405"/>
      <c r="AI5405"/>
      <c r="AJ5405"/>
      <c r="AK5405"/>
      <c r="AL5405"/>
      <c r="AM5405"/>
      <c r="AN5405"/>
      <c r="AO5405"/>
      <c r="AP5405"/>
      <c r="AQ5405"/>
      <c r="AR5405"/>
      <c r="AS5405"/>
      <c r="AT5405"/>
      <c r="AU5405"/>
      <c r="AV5405"/>
      <c r="AW5405"/>
      <c r="AX5405"/>
      <c r="AY5405"/>
      <c r="AZ5405"/>
      <c r="BA5405"/>
      <c r="BB5405"/>
      <c r="BC5405"/>
      <c r="BD5405"/>
      <c r="BE5405"/>
      <c r="BF5405"/>
      <c r="BG5405"/>
      <c r="BH5405"/>
      <c r="BI5405"/>
      <c r="BJ5405"/>
      <c r="BK5405"/>
      <c r="BL5405"/>
      <c r="BM5405"/>
      <c r="BN5405"/>
      <c r="BO5405"/>
    </row>
    <row r="5406" spans="1:67" ht="15" x14ac:dyDescent="0.25">
      <c r="A5406" s="245" t="s">
        <v>2037</v>
      </c>
      <c r="B5406" s="245" t="s">
        <v>2036</v>
      </c>
      <c r="C5406" s="245" t="s">
        <v>66</v>
      </c>
      <c r="D5406" s="245" t="s">
        <v>2035</v>
      </c>
      <c r="E5406" s="246" t="s">
        <v>44</v>
      </c>
      <c r="F5406" s="245" t="s">
        <v>44</v>
      </c>
      <c r="G5406" s="245" t="s">
        <v>13348</v>
      </c>
      <c r="H5406" s="245" t="s">
        <v>13349</v>
      </c>
      <c r="I5406" s="245" t="s">
        <v>24</v>
      </c>
      <c r="J5406" s="245" t="s">
        <v>569</v>
      </c>
      <c r="K5406" s="246" t="s">
        <v>25177</v>
      </c>
      <c r="L5406" s="245" t="s">
        <v>568</v>
      </c>
      <c r="M5406"/>
      <c r="N5406"/>
      <c r="O5406"/>
      <c r="P5406"/>
      <c r="Q5406"/>
      <c r="R5406"/>
      <c r="S5406"/>
      <c r="T5406"/>
      <c r="U5406"/>
      <c r="V5406"/>
      <c r="W5406"/>
      <c r="X5406"/>
      <c r="Y5406"/>
      <c r="Z5406"/>
      <c r="AA5406"/>
      <c r="AB5406"/>
      <c r="AC5406"/>
      <c r="AD5406"/>
      <c r="AE5406"/>
      <c r="AF5406"/>
      <c r="AG5406"/>
      <c r="AH5406"/>
      <c r="AI5406"/>
      <c r="AJ5406"/>
      <c r="AK5406"/>
      <c r="AL5406"/>
      <c r="AM5406"/>
      <c r="AN5406"/>
      <c r="AO5406"/>
      <c r="AP5406"/>
      <c r="AQ5406"/>
      <c r="AR5406"/>
      <c r="AS5406"/>
      <c r="AT5406"/>
      <c r="AU5406"/>
      <c r="AV5406"/>
      <c r="AW5406"/>
      <c r="AX5406"/>
      <c r="AY5406"/>
      <c r="AZ5406"/>
      <c r="BA5406"/>
      <c r="BB5406"/>
      <c r="BC5406"/>
      <c r="BD5406"/>
      <c r="BE5406"/>
      <c r="BF5406"/>
      <c r="BG5406"/>
      <c r="BH5406"/>
      <c r="BI5406"/>
      <c r="BJ5406"/>
      <c r="BK5406"/>
      <c r="BL5406"/>
      <c r="BM5406"/>
      <c r="BN5406"/>
      <c r="BO5406"/>
    </row>
    <row r="5407" spans="1:67" ht="15" x14ac:dyDescent="0.25">
      <c r="A5407" s="245" t="s">
        <v>2037</v>
      </c>
      <c r="B5407" s="245" t="s">
        <v>2036</v>
      </c>
      <c r="C5407" s="245" t="s">
        <v>66</v>
      </c>
      <c r="D5407" s="245" t="s">
        <v>2035</v>
      </c>
      <c r="E5407" s="246" t="s">
        <v>44</v>
      </c>
      <c r="F5407" s="245" t="s">
        <v>44</v>
      </c>
      <c r="G5407" s="245" t="s">
        <v>13350</v>
      </c>
      <c r="H5407" s="245" t="s">
        <v>13351</v>
      </c>
      <c r="I5407" s="245" t="s">
        <v>24</v>
      </c>
      <c r="J5407" s="245" t="s">
        <v>569</v>
      </c>
      <c r="K5407" s="246" t="s">
        <v>25178</v>
      </c>
      <c r="L5407" s="245" t="s">
        <v>568</v>
      </c>
      <c r="M5407"/>
      <c r="N5407"/>
      <c r="O5407"/>
      <c r="P5407"/>
      <c r="Q5407"/>
      <c r="R5407"/>
      <c r="S5407"/>
      <c r="T5407"/>
      <c r="U5407"/>
      <c r="V5407"/>
      <c r="W5407"/>
      <c r="X5407"/>
      <c r="Y5407"/>
      <c r="Z5407"/>
      <c r="AA5407"/>
      <c r="AB5407"/>
      <c r="AC5407"/>
      <c r="AD5407"/>
      <c r="AE5407"/>
      <c r="AF5407"/>
      <c r="AG5407"/>
      <c r="AH5407"/>
      <c r="AI5407"/>
      <c r="AJ5407"/>
      <c r="AK5407"/>
      <c r="AL5407"/>
      <c r="AM5407"/>
      <c r="AN5407"/>
      <c r="AO5407"/>
      <c r="AP5407"/>
      <c r="AQ5407"/>
      <c r="AR5407"/>
      <c r="AS5407"/>
      <c r="AT5407"/>
      <c r="AU5407"/>
      <c r="AV5407"/>
      <c r="AW5407"/>
      <c r="AX5407"/>
      <c r="AY5407"/>
      <c r="AZ5407"/>
      <c r="BA5407"/>
      <c r="BB5407"/>
      <c r="BC5407"/>
      <c r="BD5407"/>
      <c r="BE5407"/>
      <c r="BF5407"/>
      <c r="BG5407"/>
      <c r="BH5407"/>
      <c r="BI5407"/>
      <c r="BJ5407"/>
      <c r="BK5407"/>
      <c r="BL5407"/>
      <c r="BM5407"/>
      <c r="BN5407"/>
      <c r="BO5407"/>
    </row>
    <row r="5408" spans="1:67" ht="15" x14ac:dyDescent="0.25">
      <c r="A5408" s="245" t="s">
        <v>2037</v>
      </c>
      <c r="B5408" s="245" t="s">
        <v>2036</v>
      </c>
      <c r="C5408" s="245" t="s">
        <v>66</v>
      </c>
      <c r="D5408" s="245" t="s">
        <v>2035</v>
      </c>
      <c r="E5408" s="246" t="s">
        <v>44</v>
      </c>
      <c r="F5408" s="245" t="s">
        <v>44</v>
      </c>
      <c r="G5408" s="245" t="s">
        <v>13352</v>
      </c>
      <c r="H5408" s="245" t="s">
        <v>13353</v>
      </c>
      <c r="I5408" s="245" t="s">
        <v>24</v>
      </c>
      <c r="J5408" s="245" t="s">
        <v>569</v>
      </c>
      <c r="K5408" s="246" t="s">
        <v>25179</v>
      </c>
      <c r="L5408" s="245" t="s">
        <v>568</v>
      </c>
      <c r="M5408"/>
      <c r="N5408"/>
      <c r="O5408"/>
      <c r="P5408"/>
      <c r="Q5408"/>
      <c r="R5408"/>
      <c r="S5408"/>
      <c r="T5408"/>
      <c r="U5408"/>
      <c r="V5408"/>
      <c r="W5408"/>
      <c r="X5408"/>
      <c r="Y5408"/>
      <c r="Z5408"/>
      <c r="AA5408"/>
      <c r="AB5408"/>
      <c r="AC5408"/>
      <c r="AD5408"/>
      <c r="AE5408"/>
      <c r="AF5408"/>
      <c r="AG5408"/>
      <c r="AH5408"/>
      <c r="AI5408"/>
      <c r="AJ5408"/>
      <c r="AK5408"/>
      <c r="AL5408"/>
      <c r="AM5408"/>
      <c r="AN5408"/>
      <c r="AO5408"/>
      <c r="AP5408"/>
      <c r="AQ5408"/>
      <c r="AR5408"/>
      <c r="AS5408"/>
      <c r="AT5408"/>
      <c r="AU5408"/>
      <c r="AV5408"/>
      <c r="AW5408"/>
      <c r="AX5408"/>
      <c r="AY5408"/>
      <c r="AZ5408"/>
      <c r="BA5408"/>
      <c r="BB5408"/>
      <c r="BC5408"/>
      <c r="BD5408"/>
      <c r="BE5408"/>
      <c r="BF5408"/>
      <c r="BG5408"/>
      <c r="BH5408"/>
      <c r="BI5408"/>
      <c r="BJ5408"/>
      <c r="BK5408"/>
      <c r="BL5408"/>
      <c r="BM5408"/>
      <c r="BN5408"/>
      <c r="BO5408"/>
    </row>
    <row r="5409" spans="1:67" ht="15" x14ac:dyDescent="0.25">
      <c r="A5409" s="245" t="s">
        <v>2037</v>
      </c>
      <c r="B5409" s="245" t="s">
        <v>2036</v>
      </c>
      <c r="C5409" s="245" t="s">
        <v>66</v>
      </c>
      <c r="D5409" s="245" t="s">
        <v>2035</v>
      </c>
      <c r="E5409" s="246" t="s">
        <v>44</v>
      </c>
      <c r="F5409" s="245" t="s">
        <v>44</v>
      </c>
      <c r="G5409" s="245" t="s">
        <v>13354</v>
      </c>
      <c r="H5409" s="245" t="s">
        <v>13355</v>
      </c>
      <c r="I5409" s="245" t="s">
        <v>24</v>
      </c>
      <c r="J5409" s="245" t="s">
        <v>569</v>
      </c>
      <c r="K5409" s="246" t="s">
        <v>25180</v>
      </c>
      <c r="L5409" s="245" t="s">
        <v>568</v>
      </c>
      <c r="M5409"/>
      <c r="N5409"/>
      <c r="O5409"/>
      <c r="P5409"/>
      <c r="Q5409"/>
      <c r="R5409"/>
      <c r="S5409"/>
      <c r="T5409"/>
      <c r="U5409"/>
      <c r="V5409"/>
      <c r="W5409"/>
      <c r="X5409"/>
      <c r="Y5409"/>
      <c r="Z5409"/>
      <c r="AA5409"/>
      <c r="AB5409"/>
      <c r="AC5409"/>
      <c r="AD5409"/>
      <c r="AE5409"/>
      <c r="AF5409"/>
      <c r="AG5409"/>
      <c r="AH5409"/>
      <c r="AI5409"/>
      <c r="AJ5409"/>
      <c r="AK5409"/>
      <c r="AL5409"/>
      <c r="AM5409"/>
      <c r="AN5409"/>
      <c r="AO5409"/>
      <c r="AP5409"/>
      <c r="AQ5409"/>
      <c r="AR5409"/>
      <c r="AS5409"/>
      <c r="AT5409"/>
      <c r="AU5409"/>
      <c r="AV5409"/>
      <c r="AW5409"/>
      <c r="AX5409"/>
      <c r="AY5409"/>
      <c r="AZ5409"/>
      <c r="BA5409"/>
      <c r="BB5409"/>
      <c r="BC5409"/>
      <c r="BD5409"/>
      <c r="BE5409"/>
      <c r="BF5409"/>
      <c r="BG5409"/>
      <c r="BH5409"/>
      <c r="BI5409"/>
      <c r="BJ5409"/>
      <c r="BK5409"/>
      <c r="BL5409"/>
      <c r="BM5409"/>
      <c r="BN5409"/>
      <c r="BO5409"/>
    </row>
    <row r="5410" spans="1:67" ht="15" x14ac:dyDescent="0.25">
      <c r="A5410" s="245" t="s">
        <v>2037</v>
      </c>
      <c r="B5410" s="245" t="s">
        <v>2036</v>
      </c>
      <c r="C5410" s="245" t="s">
        <v>66</v>
      </c>
      <c r="D5410" s="245" t="s">
        <v>2035</v>
      </c>
      <c r="E5410" s="246" t="s">
        <v>44</v>
      </c>
      <c r="F5410" s="245" t="s">
        <v>44</v>
      </c>
      <c r="G5410" s="245" t="s">
        <v>13356</v>
      </c>
      <c r="H5410" s="245" t="s">
        <v>13357</v>
      </c>
      <c r="I5410" s="245" t="s">
        <v>24</v>
      </c>
      <c r="J5410" s="245" t="s">
        <v>569</v>
      </c>
      <c r="K5410" s="246" t="s">
        <v>25181</v>
      </c>
      <c r="L5410" s="245" t="s">
        <v>568</v>
      </c>
      <c r="M5410"/>
      <c r="N5410"/>
      <c r="O5410"/>
      <c r="P5410"/>
      <c r="Q5410"/>
      <c r="R5410"/>
      <c r="S5410"/>
      <c r="T5410"/>
      <c r="U5410"/>
      <c r="V5410"/>
      <c r="W5410"/>
      <c r="X5410"/>
      <c r="Y5410"/>
      <c r="Z5410"/>
      <c r="AA5410"/>
      <c r="AB5410"/>
      <c r="AC5410"/>
      <c r="AD5410"/>
      <c r="AE5410"/>
      <c r="AF5410"/>
      <c r="AG5410"/>
      <c r="AH5410"/>
      <c r="AI5410"/>
      <c r="AJ5410"/>
      <c r="AK5410"/>
      <c r="AL5410"/>
      <c r="AM5410"/>
      <c r="AN5410"/>
      <c r="AO5410"/>
      <c r="AP5410"/>
      <c r="AQ5410"/>
      <c r="AR5410"/>
      <c r="AS5410"/>
      <c r="AT5410"/>
      <c r="AU5410"/>
      <c r="AV5410"/>
      <c r="AW5410"/>
      <c r="AX5410"/>
      <c r="AY5410"/>
      <c r="AZ5410"/>
      <c r="BA5410"/>
      <c r="BB5410"/>
      <c r="BC5410"/>
      <c r="BD5410"/>
      <c r="BE5410"/>
      <c r="BF5410"/>
      <c r="BG5410"/>
      <c r="BH5410"/>
      <c r="BI5410"/>
      <c r="BJ5410"/>
      <c r="BK5410"/>
      <c r="BL5410"/>
      <c r="BM5410"/>
      <c r="BN5410"/>
      <c r="BO5410"/>
    </row>
    <row r="5411" spans="1:67" ht="15" x14ac:dyDescent="0.25">
      <c r="A5411" s="245" t="s">
        <v>2037</v>
      </c>
      <c r="B5411" s="245" t="s">
        <v>2036</v>
      </c>
      <c r="C5411" s="245" t="s">
        <v>66</v>
      </c>
      <c r="D5411" s="245" t="s">
        <v>2035</v>
      </c>
      <c r="E5411" s="246" t="s">
        <v>44</v>
      </c>
      <c r="F5411" s="245" t="s">
        <v>44</v>
      </c>
      <c r="G5411" s="245" t="s">
        <v>13358</v>
      </c>
      <c r="H5411" s="245" t="s">
        <v>13359</v>
      </c>
      <c r="I5411" s="245" t="s">
        <v>24</v>
      </c>
      <c r="J5411" s="245" t="s">
        <v>59</v>
      </c>
      <c r="K5411" s="246" t="s">
        <v>25182</v>
      </c>
      <c r="L5411" s="245" t="s">
        <v>568</v>
      </c>
      <c r="M5411"/>
      <c r="N5411"/>
      <c r="O5411"/>
      <c r="P5411"/>
      <c r="Q5411"/>
      <c r="R5411"/>
      <c r="S5411"/>
      <c r="T5411"/>
      <c r="U5411"/>
      <c r="V5411"/>
      <c r="W5411"/>
      <c r="X5411"/>
      <c r="Y5411"/>
      <c r="Z5411"/>
      <c r="AA5411"/>
      <c r="AB5411"/>
      <c r="AC5411"/>
      <c r="AD5411"/>
      <c r="AE5411"/>
      <c r="AF5411"/>
      <c r="AG5411"/>
      <c r="AH5411"/>
      <c r="AI5411"/>
      <c r="AJ5411"/>
      <c r="AK5411"/>
      <c r="AL5411"/>
      <c r="AM5411"/>
      <c r="AN5411"/>
      <c r="AO5411"/>
      <c r="AP5411"/>
      <c r="AQ5411"/>
      <c r="AR5411"/>
      <c r="AS5411"/>
      <c r="AT5411"/>
      <c r="AU5411"/>
      <c r="AV5411"/>
      <c r="AW5411"/>
      <c r="AX5411"/>
      <c r="AY5411"/>
      <c r="AZ5411"/>
      <c r="BA5411"/>
      <c r="BB5411"/>
      <c r="BC5411"/>
      <c r="BD5411"/>
      <c r="BE5411"/>
      <c r="BF5411"/>
      <c r="BG5411"/>
      <c r="BH5411"/>
      <c r="BI5411"/>
      <c r="BJ5411"/>
      <c r="BK5411"/>
      <c r="BL5411"/>
      <c r="BM5411"/>
      <c r="BN5411"/>
      <c r="BO5411"/>
    </row>
    <row r="5412" spans="1:67" ht="15" x14ac:dyDescent="0.25">
      <c r="A5412" s="245" t="s">
        <v>2037</v>
      </c>
      <c r="B5412" s="245" t="s">
        <v>2036</v>
      </c>
      <c r="C5412" s="245" t="s">
        <v>66</v>
      </c>
      <c r="D5412" s="245" t="s">
        <v>2035</v>
      </c>
      <c r="E5412" s="246" t="s">
        <v>44</v>
      </c>
      <c r="F5412" s="245" t="s">
        <v>44</v>
      </c>
      <c r="G5412" s="245" t="s">
        <v>13360</v>
      </c>
      <c r="H5412" s="245" t="s">
        <v>13361</v>
      </c>
      <c r="I5412" s="245" t="s">
        <v>24</v>
      </c>
      <c r="J5412" s="245" t="s">
        <v>59</v>
      </c>
      <c r="K5412" s="246" t="s">
        <v>25183</v>
      </c>
      <c r="L5412" s="245" t="s">
        <v>568</v>
      </c>
      <c r="M5412"/>
      <c r="N5412"/>
      <c r="O5412"/>
      <c r="P5412"/>
      <c r="Q5412"/>
      <c r="R5412"/>
      <c r="S5412"/>
      <c r="T5412"/>
      <c r="U5412"/>
      <c r="V5412"/>
      <c r="W5412"/>
      <c r="X5412"/>
      <c r="Y5412"/>
      <c r="Z5412"/>
      <c r="AA5412"/>
      <c r="AB5412"/>
      <c r="AC5412"/>
      <c r="AD5412"/>
      <c r="AE5412"/>
      <c r="AF5412"/>
      <c r="AG5412"/>
      <c r="AH5412"/>
      <c r="AI5412"/>
      <c r="AJ5412"/>
      <c r="AK5412"/>
      <c r="AL5412"/>
      <c r="AM5412"/>
      <c r="AN5412"/>
      <c r="AO5412"/>
      <c r="AP5412"/>
      <c r="AQ5412"/>
      <c r="AR5412"/>
      <c r="AS5412"/>
      <c r="AT5412"/>
      <c r="AU5412"/>
      <c r="AV5412"/>
      <c r="AW5412"/>
      <c r="AX5412"/>
      <c r="AY5412"/>
      <c r="AZ5412"/>
      <c r="BA5412"/>
      <c r="BB5412"/>
      <c r="BC5412"/>
      <c r="BD5412"/>
      <c r="BE5412"/>
      <c r="BF5412"/>
      <c r="BG5412"/>
      <c r="BH5412"/>
      <c r="BI5412"/>
      <c r="BJ5412"/>
      <c r="BK5412"/>
      <c r="BL5412"/>
      <c r="BM5412"/>
      <c r="BN5412"/>
      <c r="BO5412"/>
    </row>
    <row r="5413" spans="1:67" ht="15" x14ac:dyDescent="0.25">
      <c r="A5413" s="245" t="s">
        <v>2037</v>
      </c>
      <c r="B5413" s="245" t="s">
        <v>2036</v>
      </c>
      <c r="C5413" s="245" t="s">
        <v>66</v>
      </c>
      <c r="D5413" s="245" t="s">
        <v>2035</v>
      </c>
      <c r="E5413" s="246" t="s">
        <v>44</v>
      </c>
      <c r="F5413" s="245" t="s">
        <v>44</v>
      </c>
      <c r="G5413" s="245" t="s">
        <v>13362</v>
      </c>
      <c r="H5413" s="245" t="s">
        <v>13363</v>
      </c>
      <c r="I5413" s="245" t="s">
        <v>24</v>
      </c>
      <c r="J5413" s="245" t="s">
        <v>569</v>
      </c>
      <c r="K5413" s="246" t="s">
        <v>25184</v>
      </c>
      <c r="L5413" s="245" t="s">
        <v>568</v>
      </c>
      <c r="M5413"/>
      <c r="N5413"/>
      <c r="O5413"/>
      <c r="P5413"/>
      <c r="Q5413"/>
      <c r="R5413"/>
      <c r="S5413"/>
      <c r="T5413"/>
      <c r="U5413"/>
      <c r="V5413"/>
      <c r="W5413"/>
      <c r="X5413"/>
      <c r="Y5413"/>
      <c r="Z5413"/>
      <c r="AA5413"/>
      <c r="AB5413"/>
      <c r="AC5413"/>
      <c r="AD5413"/>
      <c r="AE5413"/>
      <c r="AF5413"/>
      <c r="AG5413"/>
      <c r="AH5413"/>
      <c r="AI5413"/>
      <c r="AJ5413"/>
      <c r="AK5413"/>
      <c r="AL5413"/>
      <c r="AM5413"/>
      <c r="AN5413"/>
      <c r="AO5413"/>
      <c r="AP5413"/>
      <c r="AQ5413"/>
      <c r="AR5413"/>
      <c r="AS5413"/>
      <c r="AT5413"/>
      <c r="AU5413"/>
      <c r="AV5413"/>
      <c r="AW5413"/>
      <c r="AX5413"/>
      <c r="AY5413"/>
      <c r="AZ5413"/>
      <c r="BA5413"/>
      <c r="BB5413"/>
      <c r="BC5413"/>
      <c r="BD5413"/>
      <c r="BE5413"/>
      <c r="BF5413"/>
      <c r="BG5413"/>
      <c r="BH5413"/>
      <c r="BI5413"/>
      <c r="BJ5413"/>
      <c r="BK5413"/>
      <c r="BL5413"/>
      <c r="BM5413"/>
      <c r="BN5413"/>
      <c r="BO5413"/>
    </row>
    <row r="5414" spans="1:67" ht="15" x14ac:dyDescent="0.25">
      <c r="A5414" s="245" t="s">
        <v>2037</v>
      </c>
      <c r="B5414" s="245" t="s">
        <v>2036</v>
      </c>
      <c r="C5414" s="245" t="s">
        <v>66</v>
      </c>
      <c r="D5414" s="245" t="s">
        <v>2035</v>
      </c>
      <c r="E5414" s="246" t="s">
        <v>44</v>
      </c>
      <c r="F5414" s="245" t="s">
        <v>44</v>
      </c>
      <c r="G5414" s="245" t="s">
        <v>21070</v>
      </c>
      <c r="H5414" s="245" t="s">
        <v>21071</v>
      </c>
      <c r="I5414" s="245" t="s">
        <v>24</v>
      </c>
      <c r="J5414" s="245" t="s">
        <v>569</v>
      </c>
      <c r="K5414" s="246" t="s">
        <v>25185</v>
      </c>
      <c r="L5414" s="245" t="s">
        <v>568</v>
      </c>
      <c r="M5414"/>
      <c r="N5414"/>
      <c r="O5414"/>
      <c r="P5414"/>
      <c r="Q5414"/>
      <c r="R5414"/>
      <c r="S5414"/>
      <c r="T5414"/>
      <c r="U5414"/>
      <c r="V5414"/>
      <c r="W5414"/>
      <c r="X5414"/>
      <c r="Y5414"/>
      <c r="Z5414"/>
      <c r="AA5414"/>
      <c r="AB5414"/>
      <c r="AC5414"/>
      <c r="AD5414"/>
      <c r="AE5414"/>
      <c r="AF5414"/>
      <c r="AG5414"/>
      <c r="AH5414"/>
      <c r="AI5414"/>
      <c r="AJ5414"/>
      <c r="AK5414"/>
      <c r="AL5414"/>
      <c r="AM5414"/>
      <c r="AN5414"/>
      <c r="AO5414"/>
      <c r="AP5414"/>
      <c r="AQ5414"/>
      <c r="AR5414"/>
      <c r="AS5414"/>
      <c r="AT5414"/>
      <c r="AU5414"/>
      <c r="AV5414"/>
      <c r="AW5414"/>
      <c r="AX5414"/>
      <c r="AY5414"/>
      <c r="AZ5414"/>
      <c r="BA5414"/>
      <c r="BB5414"/>
      <c r="BC5414"/>
      <c r="BD5414"/>
      <c r="BE5414"/>
      <c r="BF5414"/>
      <c r="BG5414"/>
      <c r="BH5414"/>
      <c r="BI5414"/>
      <c r="BJ5414"/>
      <c r="BK5414"/>
      <c r="BL5414"/>
      <c r="BM5414"/>
      <c r="BN5414"/>
      <c r="BO5414"/>
    </row>
    <row r="5415" spans="1:67" ht="15" x14ac:dyDescent="0.25">
      <c r="A5415" s="245" t="s">
        <v>2037</v>
      </c>
      <c r="B5415" s="245" t="s">
        <v>2036</v>
      </c>
      <c r="C5415" s="245" t="s">
        <v>66</v>
      </c>
      <c r="D5415" s="245" t="s">
        <v>2035</v>
      </c>
      <c r="E5415" s="246" t="s">
        <v>44</v>
      </c>
      <c r="F5415" s="245" t="s">
        <v>44</v>
      </c>
      <c r="G5415" s="245" t="s">
        <v>21073</v>
      </c>
      <c r="H5415" s="245" t="s">
        <v>21074</v>
      </c>
      <c r="I5415" s="245" t="s">
        <v>24</v>
      </c>
      <c r="J5415" s="245" t="s">
        <v>569</v>
      </c>
      <c r="K5415" s="246" t="s">
        <v>8896</v>
      </c>
      <c r="L5415" s="245" t="s">
        <v>568</v>
      </c>
      <c r="M5415"/>
      <c r="N5415"/>
      <c r="O5415"/>
      <c r="P5415"/>
      <c r="Q5415"/>
      <c r="R5415"/>
      <c r="S5415"/>
      <c r="T5415"/>
      <c r="U5415"/>
      <c r="V5415"/>
      <c r="W5415"/>
      <c r="X5415"/>
      <c r="Y5415"/>
      <c r="Z5415"/>
      <c r="AA5415"/>
      <c r="AB5415"/>
      <c r="AC5415"/>
      <c r="AD5415"/>
      <c r="AE5415"/>
      <c r="AF5415"/>
      <c r="AG5415"/>
      <c r="AH5415"/>
      <c r="AI5415"/>
      <c r="AJ5415"/>
      <c r="AK5415"/>
      <c r="AL5415"/>
      <c r="AM5415"/>
      <c r="AN5415"/>
      <c r="AO5415"/>
      <c r="AP5415"/>
      <c r="AQ5415"/>
      <c r="AR5415"/>
      <c r="AS5415"/>
      <c r="AT5415"/>
      <c r="AU5415"/>
      <c r="AV5415"/>
      <c r="AW5415"/>
      <c r="AX5415"/>
      <c r="AY5415"/>
      <c r="AZ5415"/>
      <c r="BA5415"/>
      <c r="BB5415"/>
      <c r="BC5415"/>
      <c r="BD5415"/>
      <c r="BE5415"/>
      <c r="BF5415"/>
      <c r="BG5415"/>
      <c r="BH5415"/>
      <c r="BI5415"/>
      <c r="BJ5415"/>
      <c r="BK5415"/>
      <c r="BL5415"/>
      <c r="BM5415"/>
      <c r="BN5415"/>
      <c r="BO5415"/>
    </row>
    <row r="5416" spans="1:67" ht="15" x14ac:dyDescent="0.25">
      <c r="A5416" s="245" t="s">
        <v>2037</v>
      </c>
      <c r="B5416" s="245" t="s">
        <v>2036</v>
      </c>
      <c r="C5416" s="245" t="s">
        <v>66</v>
      </c>
      <c r="D5416" s="245" t="s">
        <v>2035</v>
      </c>
      <c r="E5416" s="246" t="s">
        <v>44</v>
      </c>
      <c r="F5416" s="245" t="s">
        <v>44</v>
      </c>
      <c r="G5416" s="245" t="s">
        <v>21075</v>
      </c>
      <c r="H5416" s="245" t="s">
        <v>21076</v>
      </c>
      <c r="I5416" s="245" t="s">
        <v>24</v>
      </c>
      <c r="J5416" s="245" t="s">
        <v>569</v>
      </c>
      <c r="K5416" s="246" t="s">
        <v>25186</v>
      </c>
      <c r="L5416" s="245" t="s">
        <v>568</v>
      </c>
      <c r="M5416"/>
      <c r="N5416"/>
      <c r="O5416"/>
      <c r="P5416"/>
      <c r="Q5416"/>
      <c r="R5416"/>
      <c r="S5416"/>
      <c r="T5416"/>
      <c r="U5416"/>
      <c r="V5416"/>
      <c r="W5416"/>
      <c r="X5416"/>
      <c r="Y5416"/>
      <c r="Z5416"/>
      <c r="AA5416"/>
      <c r="AB5416"/>
      <c r="AC5416"/>
      <c r="AD5416"/>
      <c r="AE5416"/>
      <c r="AF5416"/>
      <c r="AG5416"/>
      <c r="AH5416"/>
      <c r="AI5416"/>
      <c r="AJ5416"/>
      <c r="AK5416"/>
      <c r="AL5416"/>
      <c r="AM5416"/>
      <c r="AN5416"/>
      <c r="AO5416"/>
      <c r="AP5416"/>
      <c r="AQ5416"/>
      <c r="AR5416"/>
      <c r="AS5416"/>
      <c r="AT5416"/>
      <c r="AU5416"/>
      <c r="AV5416"/>
      <c r="AW5416"/>
      <c r="AX5416"/>
      <c r="AY5416"/>
      <c r="AZ5416"/>
      <c r="BA5416"/>
      <c r="BB5416"/>
      <c r="BC5416"/>
      <c r="BD5416"/>
      <c r="BE5416"/>
      <c r="BF5416"/>
      <c r="BG5416"/>
      <c r="BH5416"/>
      <c r="BI5416"/>
      <c r="BJ5416"/>
      <c r="BK5416"/>
      <c r="BL5416"/>
      <c r="BM5416"/>
      <c r="BN5416"/>
      <c r="BO5416"/>
    </row>
    <row r="5417" spans="1:67" ht="15" x14ac:dyDescent="0.25">
      <c r="A5417" s="245" t="s">
        <v>2037</v>
      </c>
      <c r="B5417" s="245" t="s">
        <v>2036</v>
      </c>
      <c r="C5417" s="245" t="s">
        <v>66</v>
      </c>
      <c r="D5417" s="245" t="s">
        <v>2035</v>
      </c>
      <c r="E5417" s="246" t="s">
        <v>44</v>
      </c>
      <c r="F5417" s="245" t="s">
        <v>44</v>
      </c>
      <c r="G5417" s="245" t="s">
        <v>21078</v>
      </c>
      <c r="H5417" s="245" t="s">
        <v>21079</v>
      </c>
      <c r="I5417" s="245" t="s">
        <v>24</v>
      </c>
      <c r="J5417" s="245" t="s">
        <v>569</v>
      </c>
      <c r="K5417" s="246" t="s">
        <v>25187</v>
      </c>
      <c r="L5417" s="245" t="s">
        <v>568</v>
      </c>
      <c r="M5417"/>
      <c r="N5417"/>
      <c r="O5417"/>
      <c r="P5417"/>
      <c r="Q5417"/>
      <c r="R5417"/>
      <c r="S5417"/>
      <c r="T5417"/>
      <c r="U5417"/>
      <c r="V5417"/>
      <c r="W5417"/>
      <c r="X5417"/>
      <c r="Y5417"/>
      <c r="Z5417"/>
      <c r="AA5417"/>
      <c r="AB5417"/>
      <c r="AC5417"/>
      <c r="AD5417"/>
      <c r="AE5417"/>
      <c r="AF5417"/>
      <c r="AG5417"/>
      <c r="AH5417"/>
      <c r="AI5417"/>
      <c r="AJ5417"/>
      <c r="AK5417"/>
      <c r="AL5417"/>
      <c r="AM5417"/>
      <c r="AN5417"/>
      <c r="AO5417"/>
      <c r="AP5417"/>
      <c r="AQ5417"/>
      <c r="AR5417"/>
      <c r="AS5417"/>
      <c r="AT5417"/>
      <c r="AU5417"/>
      <c r="AV5417"/>
      <c r="AW5417"/>
      <c r="AX5417"/>
      <c r="AY5417"/>
      <c r="AZ5417"/>
      <c r="BA5417"/>
      <c r="BB5417"/>
      <c r="BC5417"/>
      <c r="BD5417"/>
      <c r="BE5417"/>
      <c r="BF5417"/>
      <c r="BG5417"/>
      <c r="BH5417"/>
      <c r="BI5417"/>
      <c r="BJ5417"/>
      <c r="BK5417"/>
      <c r="BL5417"/>
      <c r="BM5417"/>
      <c r="BN5417"/>
      <c r="BO5417"/>
    </row>
    <row r="5418" spans="1:67" ht="15" x14ac:dyDescent="0.25">
      <c r="A5418" s="245" t="s">
        <v>2037</v>
      </c>
      <c r="B5418" s="245" t="s">
        <v>2036</v>
      </c>
      <c r="C5418" s="245" t="s">
        <v>66</v>
      </c>
      <c r="D5418" s="245" t="s">
        <v>2035</v>
      </c>
      <c r="E5418" s="246" t="s">
        <v>44</v>
      </c>
      <c r="F5418" s="245" t="s">
        <v>44</v>
      </c>
      <c r="G5418" s="245" t="s">
        <v>21081</v>
      </c>
      <c r="H5418" s="245" t="s">
        <v>21082</v>
      </c>
      <c r="I5418" s="245" t="s">
        <v>24</v>
      </c>
      <c r="J5418" s="245" t="s">
        <v>569</v>
      </c>
      <c r="K5418" s="246" t="s">
        <v>25188</v>
      </c>
      <c r="L5418" s="245" t="s">
        <v>568</v>
      </c>
      <c r="M5418"/>
      <c r="N5418"/>
      <c r="O5418"/>
      <c r="P5418"/>
      <c r="Q5418"/>
      <c r="R5418"/>
      <c r="S5418"/>
      <c r="T5418"/>
      <c r="U5418"/>
      <c r="V5418"/>
      <c r="W5418"/>
      <c r="X5418"/>
      <c r="Y5418"/>
      <c r="Z5418"/>
      <c r="AA5418"/>
      <c r="AB5418"/>
      <c r="AC5418"/>
      <c r="AD5418"/>
      <c r="AE5418"/>
      <c r="AF5418"/>
      <c r="AG5418"/>
      <c r="AH5418"/>
      <c r="AI5418"/>
      <c r="AJ5418"/>
      <c r="AK5418"/>
      <c r="AL5418"/>
      <c r="AM5418"/>
      <c r="AN5418"/>
      <c r="AO5418"/>
      <c r="AP5418"/>
      <c r="AQ5418"/>
      <c r="AR5418"/>
      <c r="AS5418"/>
      <c r="AT5418"/>
      <c r="AU5418"/>
      <c r="AV5418"/>
      <c r="AW5418"/>
      <c r="AX5418"/>
      <c r="AY5418"/>
      <c r="AZ5418"/>
      <c r="BA5418"/>
      <c r="BB5418"/>
      <c r="BC5418"/>
      <c r="BD5418"/>
      <c r="BE5418"/>
      <c r="BF5418"/>
      <c r="BG5418"/>
      <c r="BH5418"/>
      <c r="BI5418"/>
      <c r="BJ5418"/>
      <c r="BK5418"/>
      <c r="BL5418"/>
      <c r="BM5418"/>
      <c r="BN5418"/>
      <c r="BO5418"/>
    </row>
    <row r="5419" spans="1:67" ht="15" x14ac:dyDescent="0.25">
      <c r="A5419" s="245" t="s">
        <v>2037</v>
      </c>
      <c r="B5419" s="245" t="s">
        <v>2036</v>
      </c>
      <c r="C5419" s="245" t="s">
        <v>66</v>
      </c>
      <c r="D5419" s="245" t="s">
        <v>2035</v>
      </c>
      <c r="E5419" s="246" t="s">
        <v>44</v>
      </c>
      <c r="F5419" s="245" t="s">
        <v>44</v>
      </c>
      <c r="G5419" s="245" t="s">
        <v>21084</v>
      </c>
      <c r="H5419" s="245" t="s">
        <v>21085</v>
      </c>
      <c r="I5419" s="245" t="s">
        <v>24</v>
      </c>
      <c r="J5419" s="245" t="s">
        <v>569</v>
      </c>
      <c r="K5419" s="246" t="s">
        <v>25189</v>
      </c>
      <c r="L5419" s="245" t="s">
        <v>568</v>
      </c>
      <c r="M5419"/>
      <c r="N5419"/>
      <c r="O5419"/>
      <c r="P5419"/>
      <c r="Q5419"/>
      <c r="R5419"/>
      <c r="S5419"/>
      <c r="T5419"/>
      <c r="U5419"/>
      <c r="V5419"/>
      <c r="W5419"/>
      <c r="X5419"/>
      <c r="Y5419"/>
      <c r="Z5419"/>
      <c r="AA5419"/>
      <c r="AB5419"/>
      <c r="AC5419"/>
      <c r="AD5419"/>
      <c r="AE5419"/>
      <c r="AF5419"/>
      <c r="AG5419"/>
      <c r="AH5419"/>
      <c r="AI5419"/>
      <c r="AJ5419"/>
      <c r="AK5419"/>
      <c r="AL5419"/>
      <c r="AM5419"/>
      <c r="AN5419"/>
      <c r="AO5419"/>
      <c r="AP5419"/>
      <c r="AQ5419"/>
      <c r="AR5419"/>
      <c r="AS5419"/>
      <c r="AT5419"/>
      <c r="AU5419"/>
      <c r="AV5419"/>
      <c r="AW5419"/>
      <c r="AX5419"/>
      <c r="AY5419"/>
      <c r="AZ5419"/>
      <c r="BA5419"/>
      <c r="BB5419"/>
      <c r="BC5419"/>
      <c r="BD5419"/>
      <c r="BE5419"/>
      <c r="BF5419"/>
      <c r="BG5419"/>
      <c r="BH5419"/>
      <c r="BI5419"/>
      <c r="BJ5419"/>
      <c r="BK5419"/>
      <c r="BL5419"/>
      <c r="BM5419"/>
      <c r="BN5419"/>
      <c r="BO5419"/>
    </row>
    <row r="5420" spans="1:67" ht="15" x14ac:dyDescent="0.25">
      <c r="A5420" s="245" t="s">
        <v>2034</v>
      </c>
      <c r="B5420" s="245" t="s">
        <v>2033</v>
      </c>
      <c r="C5420" s="245" t="s">
        <v>21087</v>
      </c>
      <c r="D5420" s="245" t="s">
        <v>21088</v>
      </c>
      <c r="E5420" s="246" t="s">
        <v>44</v>
      </c>
      <c r="F5420" s="245" t="s">
        <v>44</v>
      </c>
      <c r="G5420" s="245" t="s">
        <v>21089</v>
      </c>
      <c r="H5420" s="245" t="s">
        <v>21090</v>
      </c>
      <c r="I5420" s="245" t="s">
        <v>24</v>
      </c>
      <c r="J5420" s="245" t="s">
        <v>569</v>
      </c>
      <c r="K5420" s="246" t="s">
        <v>18205</v>
      </c>
      <c r="L5420" s="245" t="s">
        <v>568</v>
      </c>
      <c r="M5420"/>
      <c r="N5420"/>
      <c r="O5420"/>
      <c r="P5420"/>
      <c r="Q5420"/>
      <c r="R5420"/>
      <c r="S5420"/>
      <c r="T5420"/>
      <c r="U5420"/>
      <c r="V5420"/>
      <c r="W5420"/>
      <c r="X5420"/>
      <c r="Y5420"/>
      <c r="Z5420"/>
      <c r="AA5420"/>
      <c r="AB5420"/>
      <c r="AC5420"/>
      <c r="AD5420"/>
      <c r="AE5420"/>
      <c r="AF5420"/>
      <c r="AG5420"/>
      <c r="AH5420"/>
      <c r="AI5420"/>
      <c r="AJ5420"/>
      <c r="AK5420"/>
      <c r="AL5420"/>
      <c r="AM5420"/>
      <c r="AN5420"/>
      <c r="AO5420"/>
      <c r="AP5420"/>
      <c r="AQ5420"/>
      <c r="AR5420"/>
      <c r="AS5420"/>
      <c r="AT5420"/>
      <c r="AU5420"/>
      <c r="AV5420"/>
      <c r="AW5420"/>
      <c r="AX5420"/>
      <c r="AY5420"/>
      <c r="AZ5420"/>
      <c r="BA5420"/>
      <c r="BB5420"/>
      <c r="BC5420"/>
      <c r="BD5420"/>
      <c r="BE5420"/>
      <c r="BF5420"/>
      <c r="BG5420"/>
      <c r="BH5420"/>
      <c r="BI5420"/>
      <c r="BJ5420"/>
      <c r="BK5420"/>
      <c r="BL5420"/>
      <c r="BM5420"/>
      <c r="BN5420"/>
      <c r="BO5420"/>
    </row>
    <row r="5421" spans="1:67" ht="15" x14ac:dyDescent="0.25">
      <c r="A5421" s="245" t="s">
        <v>2034</v>
      </c>
      <c r="B5421" s="245" t="s">
        <v>2033</v>
      </c>
      <c r="C5421" s="245" t="s">
        <v>21087</v>
      </c>
      <c r="D5421" s="245" t="s">
        <v>21088</v>
      </c>
      <c r="E5421" s="246" t="s">
        <v>44</v>
      </c>
      <c r="F5421" s="245" t="s">
        <v>44</v>
      </c>
      <c r="G5421" s="245" t="s">
        <v>21092</v>
      </c>
      <c r="H5421" s="245" t="s">
        <v>21093</v>
      </c>
      <c r="I5421" s="245" t="s">
        <v>24</v>
      </c>
      <c r="J5421" s="245" t="s">
        <v>569</v>
      </c>
      <c r="K5421" s="246" t="s">
        <v>25190</v>
      </c>
      <c r="L5421" s="245" t="s">
        <v>568</v>
      </c>
      <c r="M5421"/>
      <c r="N5421"/>
      <c r="O5421"/>
      <c r="P5421"/>
      <c r="Q5421"/>
      <c r="R5421"/>
      <c r="S5421"/>
      <c r="T5421"/>
      <c r="U5421"/>
      <c r="V5421"/>
      <c r="W5421"/>
      <c r="X5421"/>
      <c r="Y5421"/>
      <c r="Z5421"/>
      <c r="AA5421"/>
      <c r="AB5421"/>
      <c r="AC5421"/>
      <c r="AD5421"/>
      <c r="AE5421"/>
      <c r="AF5421"/>
      <c r="AG5421"/>
      <c r="AH5421"/>
      <c r="AI5421"/>
      <c r="AJ5421"/>
      <c r="AK5421"/>
      <c r="AL5421"/>
      <c r="AM5421"/>
      <c r="AN5421"/>
      <c r="AO5421"/>
      <c r="AP5421"/>
      <c r="AQ5421"/>
      <c r="AR5421"/>
      <c r="AS5421"/>
      <c r="AT5421"/>
      <c r="AU5421"/>
      <c r="AV5421"/>
      <c r="AW5421"/>
      <c r="AX5421"/>
      <c r="AY5421"/>
      <c r="AZ5421"/>
      <c r="BA5421"/>
      <c r="BB5421"/>
      <c r="BC5421"/>
      <c r="BD5421"/>
      <c r="BE5421"/>
      <c r="BF5421"/>
      <c r="BG5421"/>
      <c r="BH5421"/>
      <c r="BI5421"/>
      <c r="BJ5421"/>
      <c r="BK5421"/>
      <c r="BL5421"/>
      <c r="BM5421"/>
      <c r="BN5421"/>
      <c r="BO5421"/>
    </row>
    <row r="5422" spans="1:67" ht="15" x14ac:dyDescent="0.25">
      <c r="A5422" s="245" t="s">
        <v>2034</v>
      </c>
      <c r="B5422" s="245" t="s">
        <v>2033</v>
      </c>
      <c r="C5422" s="245" t="s">
        <v>21087</v>
      </c>
      <c r="D5422" s="245" t="s">
        <v>21088</v>
      </c>
      <c r="E5422" s="246" t="s">
        <v>44</v>
      </c>
      <c r="F5422" s="245" t="s">
        <v>44</v>
      </c>
      <c r="G5422" s="245" t="s">
        <v>21094</v>
      </c>
      <c r="H5422" s="245" t="s">
        <v>21095</v>
      </c>
      <c r="I5422" s="245" t="s">
        <v>24</v>
      </c>
      <c r="J5422" s="245" t="s">
        <v>569</v>
      </c>
      <c r="K5422" s="246" t="s">
        <v>8466</v>
      </c>
      <c r="L5422" s="245" t="s">
        <v>568</v>
      </c>
      <c r="M5422"/>
      <c r="N5422"/>
      <c r="O5422"/>
      <c r="P5422"/>
      <c r="Q5422"/>
      <c r="R5422"/>
      <c r="S5422"/>
      <c r="T5422"/>
      <c r="U5422"/>
      <c r="V5422"/>
      <c r="W5422"/>
      <c r="X5422"/>
      <c r="Y5422"/>
      <c r="Z5422"/>
      <c r="AA5422"/>
      <c r="AB5422"/>
      <c r="AC5422"/>
      <c r="AD5422"/>
      <c r="AE5422"/>
      <c r="AF5422"/>
      <c r="AG5422"/>
      <c r="AH5422"/>
      <c r="AI5422"/>
      <c r="AJ5422"/>
      <c r="AK5422"/>
      <c r="AL5422"/>
      <c r="AM5422"/>
      <c r="AN5422"/>
      <c r="AO5422"/>
      <c r="AP5422"/>
      <c r="AQ5422"/>
      <c r="AR5422"/>
      <c r="AS5422"/>
      <c r="AT5422"/>
      <c r="AU5422"/>
      <c r="AV5422"/>
      <c r="AW5422"/>
      <c r="AX5422"/>
      <c r="AY5422"/>
      <c r="AZ5422"/>
      <c r="BA5422"/>
      <c r="BB5422"/>
      <c r="BC5422"/>
      <c r="BD5422"/>
      <c r="BE5422"/>
      <c r="BF5422"/>
      <c r="BG5422"/>
      <c r="BH5422"/>
      <c r="BI5422"/>
      <c r="BJ5422"/>
      <c r="BK5422"/>
      <c r="BL5422"/>
      <c r="BM5422"/>
      <c r="BN5422"/>
      <c r="BO5422"/>
    </row>
    <row r="5423" spans="1:67" ht="15" x14ac:dyDescent="0.25">
      <c r="A5423" s="245" t="s">
        <v>2034</v>
      </c>
      <c r="B5423" s="245" t="s">
        <v>2033</v>
      </c>
      <c r="C5423" s="245" t="s">
        <v>21087</v>
      </c>
      <c r="D5423" s="245" t="s">
        <v>21088</v>
      </c>
      <c r="E5423" s="246" t="s">
        <v>44</v>
      </c>
      <c r="F5423" s="245" t="s">
        <v>44</v>
      </c>
      <c r="G5423" s="245" t="s">
        <v>21097</v>
      </c>
      <c r="H5423" s="245" t="s">
        <v>21098</v>
      </c>
      <c r="I5423" s="245" t="s">
        <v>24</v>
      </c>
      <c r="J5423" s="245" t="s">
        <v>569</v>
      </c>
      <c r="K5423" s="246" t="s">
        <v>3949</v>
      </c>
      <c r="L5423" s="245" t="s">
        <v>568</v>
      </c>
      <c r="M5423"/>
      <c r="N5423"/>
      <c r="O5423"/>
      <c r="P5423"/>
      <c r="Q5423"/>
      <c r="R5423"/>
      <c r="S5423"/>
      <c r="T5423"/>
      <c r="U5423"/>
      <c r="V5423"/>
      <c r="W5423"/>
      <c r="X5423"/>
      <c r="Y5423"/>
      <c r="Z5423"/>
      <c r="AA5423"/>
      <c r="AB5423"/>
      <c r="AC5423"/>
      <c r="AD5423"/>
      <c r="AE5423"/>
      <c r="AF5423"/>
      <c r="AG5423"/>
      <c r="AH5423"/>
      <c r="AI5423"/>
      <c r="AJ5423"/>
      <c r="AK5423"/>
      <c r="AL5423"/>
      <c r="AM5423"/>
      <c r="AN5423"/>
      <c r="AO5423"/>
      <c r="AP5423"/>
      <c r="AQ5423"/>
      <c r="AR5423"/>
      <c r="AS5423"/>
      <c r="AT5423"/>
      <c r="AU5423"/>
      <c r="AV5423"/>
      <c r="AW5423"/>
      <c r="AX5423"/>
      <c r="AY5423"/>
      <c r="AZ5423"/>
      <c r="BA5423"/>
      <c r="BB5423"/>
      <c r="BC5423"/>
      <c r="BD5423"/>
      <c r="BE5423"/>
      <c r="BF5423"/>
      <c r="BG5423"/>
      <c r="BH5423"/>
      <c r="BI5423"/>
      <c r="BJ5423"/>
      <c r="BK5423"/>
      <c r="BL5423"/>
      <c r="BM5423"/>
      <c r="BN5423"/>
      <c r="BO5423"/>
    </row>
    <row r="5424" spans="1:67" ht="15" x14ac:dyDescent="0.25">
      <c r="A5424" s="245" t="s">
        <v>2034</v>
      </c>
      <c r="B5424" s="245" t="s">
        <v>2033</v>
      </c>
      <c r="C5424" s="245" t="s">
        <v>21087</v>
      </c>
      <c r="D5424" s="245" t="s">
        <v>21088</v>
      </c>
      <c r="E5424" s="246" t="s">
        <v>44</v>
      </c>
      <c r="F5424" s="245" t="s">
        <v>44</v>
      </c>
      <c r="G5424" s="245" t="s">
        <v>21099</v>
      </c>
      <c r="H5424" s="245" t="s">
        <v>21100</v>
      </c>
      <c r="I5424" s="245" t="s">
        <v>24</v>
      </c>
      <c r="J5424" s="245" t="s">
        <v>569</v>
      </c>
      <c r="K5424" s="246" t="s">
        <v>25191</v>
      </c>
      <c r="L5424" s="245" t="s">
        <v>568</v>
      </c>
      <c r="M5424"/>
      <c r="N5424"/>
      <c r="O5424"/>
      <c r="P5424"/>
      <c r="Q5424"/>
      <c r="R5424"/>
      <c r="S5424"/>
      <c r="T5424"/>
      <c r="U5424"/>
      <c r="V5424"/>
      <c r="W5424"/>
      <c r="X5424"/>
      <c r="Y5424"/>
      <c r="Z5424"/>
      <c r="AA5424"/>
      <c r="AB5424"/>
      <c r="AC5424"/>
      <c r="AD5424"/>
      <c r="AE5424"/>
      <c r="AF5424"/>
      <c r="AG5424"/>
      <c r="AH5424"/>
      <c r="AI5424"/>
      <c r="AJ5424"/>
      <c r="AK5424"/>
      <c r="AL5424"/>
      <c r="AM5424"/>
      <c r="AN5424"/>
      <c r="AO5424"/>
      <c r="AP5424"/>
      <c r="AQ5424"/>
      <c r="AR5424"/>
      <c r="AS5424"/>
      <c r="AT5424"/>
      <c r="AU5424"/>
      <c r="AV5424"/>
      <c r="AW5424"/>
      <c r="AX5424"/>
      <c r="AY5424"/>
      <c r="AZ5424"/>
      <c r="BA5424"/>
      <c r="BB5424"/>
      <c r="BC5424"/>
      <c r="BD5424"/>
      <c r="BE5424"/>
      <c r="BF5424"/>
      <c r="BG5424"/>
      <c r="BH5424"/>
      <c r="BI5424"/>
      <c r="BJ5424"/>
      <c r="BK5424"/>
      <c r="BL5424"/>
      <c r="BM5424"/>
      <c r="BN5424"/>
      <c r="BO5424"/>
    </row>
    <row r="5425" spans="1:67" ht="15" x14ac:dyDescent="0.25">
      <c r="A5425" s="245" t="s">
        <v>2034</v>
      </c>
      <c r="B5425" s="245" t="s">
        <v>2033</v>
      </c>
      <c r="C5425" s="245" t="s">
        <v>21087</v>
      </c>
      <c r="D5425" s="245" t="s">
        <v>21088</v>
      </c>
      <c r="E5425" s="246" t="s">
        <v>44</v>
      </c>
      <c r="F5425" s="245" t="s">
        <v>44</v>
      </c>
      <c r="G5425" s="245" t="s">
        <v>21101</v>
      </c>
      <c r="H5425" s="245" t="s">
        <v>21102</v>
      </c>
      <c r="I5425" s="245" t="s">
        <v>24</v>
      </c>
      <c r="J5425" s="245" t="s">
        <v>569</v>
      </c>
      <c r="K5425" s="246" t="s">
        <v>15024</v>
      </c>
      <c r="L5425" s="245" t="s">
        <v>568</v>
      </c>
      <c r="M5425"/>
      <c r="N5425"/>
      <c r="O5425"/>
      <c r="P5425"/>
      <c r="Q5425"/>
      <c r="R5425"/>
      <c r="S5425"/>
      <c r="T5425"/>
      <c r="U5425"/>
      <c r="V5425"/>
      <c r="W5425"/>
      <c r="X5425"/>
      <c r="Y5425"/>
      <c r="Z5425"/>
      <c r="AA5425"/>
      <c r="AB5425"/>
      <c r="AC5425"/>
      <c r="AD5425"/>
      <c r="AE5425"/>
      <c r="AF5425"/>
      <c r="AG5425"/>
      <c r="AH5425"/>
      <c r="AI5425"/>
      <c r="AJ5425"/>
      <c r="AK5425"/>
      <c r="AL5425"/>
      <c r="AM5425"/>
      <c r="AN5425"/>
      <c r="AO5425"/>
      <c r="AP5425"/>
      <c r="AQ5425"/>
      <c r="AR5425"/>
      <c r="AS5425"/>
      <c r="AT5425"/>
      <c r="AU5425"/>
      <c r="AV5425"/>
      <c r="AW5425"/>
      <c r="AX5425"/>
      <c r="AY5425"/>
      <c r="AZ5425"/>
      <c r="BA5425"/>
      <c r="BB5425"/>
      <c r="BC5425"/>
      <c r="BD5425"/>
      <c r="BE5425"/>
      <c r="BF5425"/>
      <c r="BG5425"/>
      <c r="BH5425"/>
      <c r="BI5425"/>
      <c r="BJ5425"/>
      <c r="BK5425"/>
      <c r="BL5425"/>
      <c r="BM5425"/>
      <c r="BN5425"/>
      <c r="BO5425"/>
    </row>
    <row r="5426" spans="1:67" ht="15" x14ac:dyDescent="0.25">
      <c r="A5426" s="245" t="s">
        <v>2034</v>
      </c>
      <c r="B5426" s="245" t="s">
        <v>2033</v>
      </c>
      <c r="C5426" s="245" t="s">
        <v>21087</v>
      </c>
      <c r="D5426" s="245" t="s">
        <v>21088</v>
      </c>
      <c r="E5426" s="246" t="s">
        <v>44</v>
      </c>
      <c r="F5426" s="245" t="s">
        <v>44</v>
      </c>
      <c r="G5426" s="245" t="s">
        <v>21103</v>
      </c>
      <c r="H5426" s="245" t="s">
        <v>21104</v>
      </c>
      <c r="I5426" s="245" t="s">
        <v>24</v>
      </c>
      <c r="J5426" s="245" t="s">
        <v>569</v>
      </c>
      <c r="K5426" s="246" t="s">
        <v>25192</v>
      </c>
      <c r="L5426" s="245" t="s">
        <v>568</v>
      </c>
      <c r="M5426"/>
      <c r="N5426"/>
      <c r="O5426"/>
      <c r="P5426"/>
      <c r="Q5426"/>
      <c r="R5426"/>
      <c r="S5426"/>
      <c r="T5426"/>
      <c r="U5426"/>
      <c r="V5426"/>
      <c r="W5426"/>
      <c r="X5426"/>
      <c r="Y5426"/>
      <c r="Z5426"/>
      <c r="AA5426"/>
      <c r="AB5426"/>
      <c r="AC5426"/>
      <c r="AD5426"/>
      <c r="AE5426"/>
      <c r="AF5426"/>
      <c r="AG5426"/>
      <c r="AH5426"/>
      <c r="AI5426"/>
      <c r="AJ5426"/>
      <c r="AK5426"/>
      <c r="AL5426"/>
      <c r="AM5426"/>
      <c r="AN5426"/>
      <c r="AO5426"/>
      <c r="AP5426"/>
      <c r="AQ5426"/>
      <c r="AR5426"/>
      <c r="AS5426"/>
      <c r="AT5426"/>
      <c r="AU5426"/>
      <c r="AV5426"/>
      <c r="AW5426"/>
      <c r="AX5426"/>
      <c r="AY5426"/>
      <c r="AZ5426"/>
      <c r="BA5426"/>
      <c r="BB5426"/>
      <c r="BC5426"/>
      <c r="BD5426"/>
      <c r="BE5426"/>
      <c r="BF5426"/>
      <c r="BG5426"/>
      <c r="BH5426"/>
      <c r="BI5426"/>
      <c r="BJ5426"/>
      <c r="BK5426"/>
      <c r="BL5426"/>
      <c r="BM5426"/>
      <c r="BN5426"/>
      <c r="BO5426"/>
    </row>
    <row r="5427" spans="1:67" ht="15" x14ac:dyDescent="0.25">
      <c r="A5427" s="245" t="s">
        <v>2034</v>
      </c>
      <c r="B5427" s="245" t="s">
        <v>2033</v>
      </c>
      <c r="C5427" s="245" t="s">
        <v>21087</v>
      </c>
      <c r="D5427" s="245" t="s">
        <v>21088</v>
      </c>
      <c r="E5427" s="246" t="s">
        <v>44</v>
      </c>
      <c r="F5427" s="245" t="s">
        <v>44</v>
      </c>
      <c r="G5427" s="245" t="s">
        <v>21106</v>
      </c>
      <c r="H5427" s="245" t="s">
        <v>21107</v>
      </c>
      <c r="I5427" s="245" t="s">
        <v>24</v>
      </c>
      <c r="J5427" s="245" t="s">
        <v>569</v>
      </c>
      <c r="K5427" s="246" t="s">
        <v>3563</v>
      </c>
      <c r="L5427" s="245" t="s">
        <v>568</v>
      </c>
      <c r="M5427"/>
      <c r="N5427"/>
      <c r="O5427"/>
      <c r="P5427"/>
      <c r="Q5427"/>
      <c r="R5427"/>
      <c r="S5427"/>
      <c r="T5427"/>
      <c r="U5427"/>
      <c r="V5427"/>
      <c r="W5427"/>
      <c r="X5427"/>
      <c r="Y5427"/>
      <c r="Z5427"/>
      <c r="AA5427"/>
      <c r="AB5427"/>
      <c r="AC5427"/>
      <c r="AD5427"/>
      <c r="AE5427"/>
      <c r="AF5427"/>
      <c r="AG5427"/>
      <c r="AH5427"/>
      <c r="AI5427"/>
      <c r="AJ5427"/>
      <c r="AK5427"/>
      <c r="AL5427"/>
      <c r="AM5427"/>
      <c r="AN5427"/>
      <c r="AO5427"/>
      <c r="AP5427"/>
      <c r="AQ5427"/>
      <c r="AR5427"/>
      <c r="AS5427"/>
      <c r="AT5427"/>
      <c r="AU5427"/>
      <c r="AV5427"/>
      <c r="AW5427"/>
      <c r="AX5427"/>
      <c r="AY5427"/>
      <c r="AZ5427"/>
      <c r="BA5427"/>
      <c r="BB5427"/>
      <c r="BC5427"/>
      <c r="BD5427"/>
      <c r="BE5427"/>
      <c r="BF5427"/>
      <c r="BG5427"/>
      <c r="BH5427"/>
      <c r="BI5427"/>
      <c r="BJ5427"/>
      <c r="BK5427"/>
      <c r="BL5427"/>
      <c r="BM5427"/>
      <c r="BN5427"/>
      <c r="BO5427"/>
    </row>
    <row r="5428" spans="1:67" ht="15" x14ac:dyDescent="0.25">
      <c r="A5428" s="245" t="s">
        <v>2034</v>
      </c>
      <c r="B5428" s="245" t="s">
        <v>2033</v>
      </c>
      <c r="C5428" s="245" t="s">
        <v>21087</v>
      </c>
      <c r="D5428" s="245" t="s">
        <v>21088</v>
      </c>
      <c r="E5428" s="246" t="s">
        <v>44</v>
      </c>
      <c r="F5428" s="245" t="s">
        <v>44</v>
      </c>
      <c r="G5428" s="245" t="s">
        <v>21108</v>
      </c>
      <c r="H5428" s="245" t="s">
        <v>21109</v>
      </c>
      <c r="I5428" s="245" t="s">
        <v>24</v>
      </c>
      <c r="J5428" s="245" t="s">
        <v>569</v>
      </c>
      <c r="K5428" s="246" t="s">
        <v>9173</v>
      </c>
      <c r="L5428" s="245" t="s">
        <v>568</v>
      </c>
      <c r="M5428"/>
      <c r="N5428"/>
      <c r="O5428"/>
      <c r="P5428"/>
      <c r="Q5428"/>
      <c r="R5428"/>
      <c r="S5428"/>
      <c r="T5428"/>
      <c r="U5428"/>
      <c r="V5428"/>
      <c r="W5428"/>
      <c r="X5428"/>
      <c r="Y5428"/>
      <c r="Z5428"/>
      <c r="AA5428"/>
      <c r="AB5428"/>
      <c r="AC5428"/>
      <c r="AD5428"/>
      <c r="AE5428"/>
      <c r="AF5428"/>
      <c r="AG5428"/>
      <c r="AH5428"/>
      <c r="AI5428"/>
      <c r="AJ5428"/>
      <c r="AK5428"/>
      <c r="AL5428"/>
      <c r="AM5428"/>
      <c r="AN5428"/>
      <c r="AO5428"/>
      <c r="AP5428"/>
      <c r="AQ5428"/>
      <c r="AR5428"/>
      <c r="AS5428"/>
      <c r="AT5428"/>
      <c r="AU5428"/>
      <c r="AV5428"/>
      <c r="AW5428"/>
      <c r="AX5428"/>
      <c r="AY5428"/>
      <c r="AZ5428"/>
      <c r="BA5428"/>
      <c r="BB5428"/>
      <c r="BC5428"/>
      <c r="BD5428"/>
      <c r="BE5428"/>
      <c r="BF5428"/>
      <c r="BG5428"/>
      <c r="BH5428"/>
      <c r="BI5428"/>
      <c r="BJ5428"/>
      <c r="BK5428"/>
      <c r="BL5428"/>
      <c r="BM5428"/>
      <c r="BN5428"/>
      <c r="BO5428"/>
    </row>
    <row r="5429" spans="1:67" ht="15" x14ac:dyDescent="0.25">
      <c r="A5429" s="245" t="s">
        <v>2034</v>
      </c>
      <c r="B5429" s="245" t="s">
        <v>2033</v>
      </c>
      <c r="C5429" s="245" t="s">
        <v>21087</v>
      </c>
      <c r="D5429" s="245" t="s">
        <v>21088</v>
      </c>
      <c r="E5429" s="246" t="s">
        <v>44</v>
      </c>
      <c r="F5429" s="245" t="s">
        <v>44</v>
      </c>
      <c r="G5429" s="245" t="s">
        <v>21110</v>
      </c>
      <c r="H5429" s="245" t="s">
        <v>21111</v>
      </c>
      <c r="I5429" s="245" t="s">
        <v>24</v>
      </c>
      <c r="J5429" s="245" t="s">
        <v>569</v>
      </c>
      <c r="K5429" s="246" t="s">
        <v>8324</v>
      </c>
      <c r="L5429" s="245" t="s">
        <v>568</v>
      </c>
      <c r="M5429"/>
      <c r="N5429"/>
      <c r="O5429"/>
      <c r="P5429"/>
      <c r="Q5429"/>
      <c r="R5429"/>
      <c r="S5429"/>
      <c r="T5429"/>
      <c r="U5429"/>
      <c r="V5429"/>
      <c r="W5429"/>
      <c r="X5429"/>
      <c r="Y5429"/>
      <c r="Z5429"/>
      <c r="AA5429"/>
      <c r="AB5429"/>
      <c r="AC5429"/>
      <c r="AD5429"/>
      <c r="AE5429"/>
      <c r="AF5429"/>
      <c r="AG5429"/>
      <c r="AH5429"/>
      <c r="AI5429"/>
      <c r="AJ5429"/>
      <c r="AK5429"/>
      <c r="AL5429"/>
      <c r="AM5429"/>
      <c r="AN5429"/>
      <c r="AO5429"/>
      <c r="AP5429"/>
      <c r="AQ5429"/>
      <c r="AR5429"/>
      <c r="AS5429"/>
      <c r="AT5429"/>
      <c r="AU5429"/>
      <c r="AV5429"/>
      <c r="AW5429"/>
      <c r="AX5429"/>
      <c r="AY5429"/>
      <c r="AZ5429"/>
      <c r="BA5429"/>
      <c r="BB5429"/>
      <c r="BC5429"/>
      <c r="BD5429"/>
      <c r="BE5429"/>
      <c r="BF5429"/>
      <c r="BG5429"/>
      <c r="BH5429"/>
      <c r="BI5429"/>
      <c r="BJ5429"/>
      <c r="BK5429"/>
      <c r="BL5429"/>
      <c r="BM5429"/>
      <c r="BN5429"/>
      <c r="BO5429"/>
    </row>
    <row r="5430" spans="1:67" ht="15" x14ac:dyDescent="0.25">
      <c r="A5430" s="245" t="s">
        <v>2034</v>
      </c>
      <c r="B5430" s="245" t="s">
        <v>2033</v>
      </c>
      <c r="C5430" s="245" t="s">
        <v>21087</v>
      </c>
      <c r="D5430" s="245" t="s">
        <v>21088</v>
      </c>
      <c r="E5430" s="246" t="s">
        <v>44</v>
      </c>
      <c r="F5430" s="245" t="s">
        <v>44</v>
      </c>
      <c r="G5430" s="245" t="s">
        <v>21112</v>
      </c>
      <c r="H5430" s="245" t="s">
        <v>21113</v>
      </c>
      <c r="I5430" s="245" t="s">
        <v>24</v>
      </c>
      <c r="J5430" s="245" t="s">
        <v>569</v>
      </c>
      <c r="K5430" s="246" t="s">
        <v>1370</v>
      </c>
      <c r="L5430" s="245" t="s">
        <v>568</v>
      </c>
      <c r="M5430"/>
      <c r="N5430"/>
      <c r="O5430"/>
      <c r="P5430"/>
      <c r="Q5430"/>
      <c r="R5430"/>
      <c r="S5430"/>
      <c r="T5430"/>
      <c r="U5430"/>
      <c r="V5430"/>
      <c r="W5430"/>
      <c r="X5430"/>
      <c r="Y5430"/>
      <c r="Z5430"/>
      <c r="AA5430"/>
      <c r="AB5430"/>
      <c r="AC5430"/>
      <c r="AD5430"/>
      <c r="AE5430"/>
      <c r="AF5430"/>
      <c r="AG5430"/>
      <c r="AH5430"/>
      <c r="AI5430"/>
      <c r="AJ5430"/>
      <c r="AK5430"/>
      <c r="AL5430"/>
      <c r="AM5430"/>
      <c r="AN5430"/>
      <c r="AO5430"/>
      <c r="AP5430"/>
      <c r="AQ5430"/>
      <c r="AR5430"/>
      <c r="AS5430"/>
      <c r="AT5430"/>
      <c r="AU5430"/>
      <c r="AV5430"/>
      <c r="AW5430"/>
      <c r="AX5430"/>
      <c r="AY5430"/>
      <c r="AZ5430"/>
      <c r="BA5430"/>
      <c r="BB5430"/>
      <c r="BC5430"/>
      <c r="BD5430"/>
      <c r="BE5430"/>
      <c r="BF5430"/>
      <c r="BG5430"/>
      <c r="BH5430"/>
      <c r="BI5430"/>
      <c r="BJ5430"/>
      <c r="BK5430"/>
      <c r="BL5430"/>
      <c r="BM5430"/>
      <c r="BN5430"/>
      <c r="BO5430"/>
    </row>
    <row r="5431" spans="1:67" ht="15" x14ac:dyDescent="0.25">
      <c r="A5431" s="245" t="s">
        <v>2034</v>
      </c>
      <c r="B5431" s="245" t="s">
        <v>2033</v>
      </c>
      <c r="C5431" s="245" t="s">
        <v>21087</v>
      </c>
      <c r="D5431" s="245" t="s">
        <v>21088</v>
      </c>
      <c r="E5431" s="246" t="s">
        <v>44</v>
      </c>
      <c r="F5431" s="245" t="s">
        <v>44</v>
      </c>
      <c r="G5431" s="245" t="s">
        <v>21114</v>
      </c>
      <c r="H5431" s="245" t="s">
        <v>21115</v>
      </c>
      <c r="I5431" s="245" t="s">
        <v>24</v>
      </c>
      <c r="J5431" s="245" t="s">
        <v>569</v>
      </c>
      <c r="K5431" s="246" t="s">
        <v>25193</v>
      </c>
      <c r="L5431" s="245" t="s">
        <v>568</v>
      </c>
      <c r="M5431"/>
      <c r="N5431"/>
      <c r="O5431"/>
      <c r="P5431"/>
      <c r="Q5431"/>
      <c r="R5431"/>
      <c r="S5431"/>
      <c r="T5431"/>
      <c r="U5431"/>
      <c r="V5431"/>
      <c r="W5431"/>
      <c r="X5431"/>
      <c r="Y5431"/>
      <c r="Z5431"/>
      <c r="AA5431"/>
      <c r="AB5431"/>
      <c r="AC5431"/>
      <c r="AD5431"/>
      <c r="AE5431"/>
      <c r="AF5431"/>
      <c r="AG5431"/>
      <c r="AH5431"/>
      <c r="AI5431"/>
      <c r="AJ5431"/>
      <c r="AK5431"/>
      <c r="AL5431"/>
      <c r="AM5431"/>
      <c r="AN5431"/>
      <c r="AO5431"/>
      <c r="AP5431"/>
      <c r="AQ5431"/>
      <c r="AR5431"/>
      <c r="AS5431"/>
      <c r="AT5431"/>
      <c r="AU5431"/>
      <c r="AV5431"/>
      <c r="AW5431"/>
      <c r="AX5431"/>
      <c r="AY5431"/>
      <c r="AZ5431"/>
      <c r="BA5431"/>
      <c r="BB5431"/>
      <c r="BC5431"/>
      <c r="BD5431"/>
      <c r="BE5431"/>
      <c r="BF5431"/>
      <c r="BG5431"/>
      <c r="BH5431"/>
      <c r="BI5431"/>
      <c r="BJ5431"/>
      <c r="BK5431"/>
      <c r="BL5431"/>
      <c r="BM5431"/>
      <c r="BN5431"/>
      <c r="BO5431"/>
    </row>
    <row r="5432" spans="1:67" ht="15" x14ac:dyDescent="0.25">
      <c r="A5432" s="245" t="s">
        <v>2034</v>
      </c>
      <c r="B5432" s="245" t="s">
        <v>2033</v>
      </c>
      <c r="C5432" s="245" t="s">
        <v>21087</v>
      </c>
      <c r="D5432" s="245" t="s">
        <v>21088</v>
      </c>
      <c r="E5432" s="246" t="s">
        <v>44</v>
      </c>
      <c r="F5432" s="245" t="s">
        <v>44</v>
      </c>
      <c r="G5432" s="245" t="s">
        <v>21116</v>
      </c>
      <c r="H5432" s="245" t="s">
        <v>21117</v>
      </c>
      <c r="I5432" s="245" t="s">
        <v>24</v>
      </c>
      <c r="J5432" s="245" t="s">
        <v>569</v>
      </c>
      <c r="K5432" s="246" t="s">
        <v>8482</v>
      </c>
      <c r="L5432" s="245" t="s">
        <v>568</v>
      </c>
      <c r="M5432"/>
      <c r="N5432"/>
      <c r="O5432"/>
      <c r="P5432"/>
      <c r="Q5432"/>
      <c r="R5432"/>
      <c r="S5432"/>
      <c r="T5432"/>
      <c r="U5432"/>
      <c r="V5432"/>
      <c r="W5432"/>
      <c r="X5432"/>
      <c r="Y5432"/>
      <c r="Z5432"/>
      <c r="AA5432"/>
      <c r="AB5432"/>
      <c r="AC5432"/>
      <c r="AD5432"/>
      <c r="AE5432"/>
      <c r="AF5432"/>
      <c r="AG5432"/>
      <c r="AH5432"/>
      <c r="AI5432"/>
      <c r="AJ5432"/>
      <c r="AK5432"/>
      <c r="AL5432"/>
      <c r="AM5432"/>
      <c r="AN5432"/>
      <c r="AO5432"/>
      <c r="AP5432"/>
      <c r="AQ5432"/>
      <c r="AR5432"/>
      <c r="AS5432"/>
      <c r="AT5432"/>
      <c r="AU5432"/>
      <c r="AV5432"/>
      <c r="AW5432"/>
      <c r="AX5432"/>
      <c r="AY5432"/>
      <c r="AZ5432"/>
      <c r="BA5432"/>
      <c r="BB5432"/>
      <c r="BC5432"/>
      <c r="BD5432"/>
      <c r="BE5432"/>
      <c r="BF5432"/>
      <c r="BG5432"/>
      <c r="BH5432"/>
      <c r="BI5432"/>
      <c r="BJ5432"/>
      <c r="BK5432"/>
      <c r="BL5432"/>
      <c r="BM5432"/>
      <c r="BN5432"/>
      <c r="BO5432"/>
    </row>
    <row r="5433" spans="1:67" ht="15" x14ac:dyDescent="0.25">
      <c r="A5433" s="245" t="s">
        <v>2034</v>
      </c>
      <c r="B5433" s="245" t="s">
        <v>2033</v>
      </c>
      <c r="C5433" s="245" t="s">
        <v>21087</v>
      </c>
      <c r="D5433" s="245" t="s">
        <v>21088</v>
      </c>
      <c r="E5433" s="246" t="s">
        <v>44</v>
      </c>
      <c r="F5433" s="245" t="s">
        <v>44</v>
      </c>
      <c r="G5433" s="245" t="s">
        <v>21118</v>
      </c>
      <c r="H5433" s="245" t="s">
        <v>21119</v>
      </c>
      <c r="I5433" s="245" t="s">
        <v>24</v>
      </c>
      <c r="J5433" s="245" t="s">
        <v>59</v>
      </c>
      <c r="K5433" s="246" t="s">
        <v>8085</v>
      </c>
      <c r="L5433" s="245" t="s">
        <v>568</v>
      </c>
      <c r="M5433"/>
      <c r="N5433"/>
      <c r="O5433"/>
      <c r="P5433"/>
      <c r="Q5433"/>
      <c r="R5433"/>
      <c r="S5433"/>
      <c r="T5433"/>
      <c r="U5433"/>
      <c r="V5433"/>
      <c r="W5433"/>
      <c r="X5433"/>
      <c r="Y5433"/>
      <c r="Z5433"/>
      <c r="AA5433"/>
      <c r="AB5433"/>
      <c r="AC5433"/>
      <c r="AD5433"/>
      <c r="AE5433"/>
      <c r="AF5433"/>
      <c r="AG5433"/>
      <c r="AH5433"/>
      <c r="AI5433"/>
      <c r="AJ5433"/>
      <c r="AK5433"/>
      <c r="AL5433"/>
      <c r="AM5433"/>
      <c r="AN5433"/>
      <c r="AO5433"/>
      <c r="AP5433"/>
      <c r="AQ5433"/>
      <c r="AR5433"/>
      <c r="AS5433"/>
      <c r="AT5433"/>
      <c r="AU5433"/>
      <c r="AV5433"/>
      <c r="AW5433"/>
      <c r="AX5433"/>
      <c r="AY5433"/>
      <c r="AZ5433"/>
      <c r="BA5433"/>
      <c r="BB5433"/>
      <c r="BC5433"/>
      <c r="BD5433"/>
      <c r="BE5433"/>
      <c r="BF5433"/>
      <c r="BG5433"/>
      <c r="BH5433"/>
      <c r="BI5433"/>
      <c r="BJ5433"/>
      <c r="BK5433"/>
      <c r="BL5433"/>
      <c r="BM5433"/>
      <c r="BN5433"/>
      <c r="BO5433"/>
    </row>
    <row r="5434" spans="1:67" ht="15" x14ac:dyDescent="0.25">
      <c r="A5434" s="245" t="s">
        <v>2034</v>
      </c>
      <c r="B5434" s="245" t="s">
        <v>2033</v>
      </c>
      <c r="C5434" s="245" t="s">
        <v>21087</v>
      </c>
      <c r="D5434" s="245" t="s">
        <v>21088</v>
      </c>
      <c r="E5434" s="246" t="s">
        <v>44</v>
      </c>
      <c r="F5434" s="245" t="s">
        <v>44</v>
      </c>
      <c r="G5434" s="245" t="s">
        <v>21120</v>
      </c>
      <c r="H5434" s="245" t="s">
        <v>21121</v>
      </c>
      <c r="I5434" s="245" t="s">
        <v>24</v>
      </c>
      <c r="J5434" s="245" t="s">
        <v>59</v>
      </c>
      <c r="K5434" s="246" t="s">
        <v>8554</v>
      </c>
      <c r="L5434" s="245" t="s">
        <v>568</v>
      </c>
      <c r="M5434"/>
      <c r="N5434"/>
      <c r="O5434"/>
      <c r="P5434"/>
      <c r="Q5434"/>
      <c r="R5434"/>
      <c r="S5434"/>
      <c r="T5434"/>
      <c r="U5434"/>
      <c r="V5434"/>
      <c r="W5434"/>
      <c r="X5434"/>
      <c r="Y5434"/>
      <c r="Z5434"/>
      <c r="AA5434"/>
      <c r="AB5434"/>
      <c r="AC5434"/>
      <c r="AD5434"/>
      <c r="AE5434"/>
      <c r="AF5434"/>
      <c r="AG5434"/>
      <c r="AH5434"/>
      <c r="AI5434"/>
      <c r="AJ5434"/>
      <c r="AK5434"/>
      <c r="AL5434"/>
      <c r="AM5434"/>
      <c r="AN5434"/>
      <c r="AO5434"/>
      <c r="AP5434"/>
      <c r="AQ5434"/>
      <c r="AR5434"/>
      <c r="AS5434"/>
      <c r="AT5434"/>
      <c r="AU5434"/>
      <c r="AV5434"/>
      <c r="AW5434"/>
      <c r="AX5434"/>
      <c r="AY5434"/>
      <c r="AZ5434"/>
      <c r="BA5434"/>
      <c r="BB5434"/>
      <c r="BC5434"/>
      <c r="BD5434"/>
      <c r="BE5434"/>
      <c r="BF5434"/>
      <c r="BG5434"/>
      <c r="BH5434"/>
      <c r="BI5434"/>
      <c r="BJ5434"/>
      <c r="BK5434"/>
      <c r="BL5434"/>
      <c r="BM5434"/>
      <c r="BN5434"/>
      <c r="BO5434"/>
    </row>
    <row r="5435" spans="1:67" ht="15" x14ac:dyDescent="0.25">
      <c r="A5435" s="245" t="s">
        <v>2034</v>
      </c>
      <c r="B5435" s="245" t="s">
        <v>2033</v>
      </c>
      <c r="C5435" s="245" t="s">
        <v>21087</v>
      </c>
      <c r="D5435" s="245" t="s">
        <v>21088</v>
      </c>
      <c r="E5435" s="246" t="s">
        <v>44</v>
      </c>
      <c r="F5435" s="245" t="s">
        <v>44</v>
      </c>
      <c r="G5435" s="245" t="s">
        <v>21122</v>
      </c>
      <c r="H5435" s="245" t="s">
        <v>21123</v>
      </c>
      <c r="I5435" s="245" t="s">
        <v>24</v>
      </c>
      <c r="J5435" s="245" t="s">
        <v>569</v>
      </c>
      <c r="K5435" s="246" t="s">
        <v>9107</v>
      </c>
      <c r="L5435" s="245" t="s">
        <v>568</v>
      </c>
      <c r="M5435"/>
      <c r="N5435"/>
      <c r="O5435"/>
      <c r="P5435"/>
      <c r="Q5435"/>
      <c r="R5435"/>
      <c r="S5435"/>
      <c r="T5435"/>
      <c r="U5435"/>
      <c r="V5435"/>
      <c r="W5435"/>
      <c r="X5435"/>
      <c r="Y5435"/>
      <c r="Z5435"/>
      <c r="AA5435"/>
      <c r="AB5435"/>
      <c r="AC5435"/>
      <c r="AD5435"/>
      <c r="AE5435"/>
      <c r="AF5435"/>
      <c r="AG5435"/>
      <c r="AH5435"/>
      <c r="AI5435"/>
      <c r="AJ5435"/>
      <c r="AK5435"/>
      <c r="AL5435"/>
      <c r="AM5435"/>
      <c r="AN5435"/>
      <c r="AO5435"/>
      <c r="AP5435"/>
      <c r="AQ5435"/>
      <c r="AR5435"/>
      <c r="AS5435"/>
      <c r="AT5435"/>
      <c r="AU5435"/>
      <c r="AV5435"/>
      <c r="AW5435"/>
      <c r="AX5435"/>
      <c r="AY5435"/>
      <c r="AZ5435"/>
      <c r="BA5435"/>
      <c r="BB5435"/>
      <c r="BC5435"/>
      <c r="BD5435"/>
      <c r="BE5435"/>
      <c r="BF5435"/>
      <c r="BG5435"/>
      <c r="BH5435"/>
      <c r="BI5435"/>
      <c r="BJ5435"/>
      <c r="BK5435"/>
      <c r="BL5435"/>
      <c r="BM5435"/>
      <c r="BN5435"/>
      <c r="BO5435"/>
    </row>
    <row r="5436" spans="1:67" ht="15" x14ac:dyDescent="0.25">
      <c r="A5436" s="245" t="s">
        <v>2034</v>
      </c>
      <c r="B5436" s="245" t="s">
        <v>2033</v>
      </c>
      <c r="C5436" s="245" t="s">
        <v>21087</v>
      </c>
      <c r="D5436" s="245" t="s">
        <v>21088</v>
      </c>
      <c r="E5436" s="246" t="s">
        <v>44</v>
      </c>
      <c r="F5436" s="245" t="s">
        <v>44</v>
      </c>
      <c r="G5436" s="245" t="s">
        <v>21124</v>
      </c>
      <c r="H5436" s="245" t="s">
        <v>21125</v>
      </c>
      <c r="I5436" s="245" t="s">
        <v>24</v>
      </c>
      <c r="J5436" s="245" t="s">
        <v>569</v>
      </c>
      <c r="K5436" s="246" t="s">
        <v>5805</v>
      </c>
      <c r="L5436" s="245" t="s">
        <v>568</v>
      </c>
      <c r="M5436"/>
      <c r="N5436"/>
      <c r="O5436"/>
      <c r="P5436"/>
      <c r="Q5436"/>
      <c r="R5436"/>
      <c r="S5436"/>
      <c r="T5436"/>
      <c r="U5436"/>
      <c r="V5436"/>
      <c r="W5436"/>
      <c r="X5436"/>
      <c r="Y5436"/>
      <c r="Z5436"/>
      <c r="AA5436"/>
      <c r="AB5436"/>
      <c r="AC5436"/>
      <c r="AD5436"/>
      <c r="AE5436"/>
      <c r="AF5436"/>
      <c r="AG5436"/>
      <c r="AH5436"/>
      <c r="AI5436"/>
      <c r="AJ5436"/>
      <c r="AK5436"/>
      <c r="AL5436"/>
      <c r="AM5436"/>
      <c r="AN5436"/>
      <c r="AO5436"/>
      <c r="AP5436"/>
      <c r="AQ5436"/>
      <c r="AR5436"/>
      <c r="AS5436"/>
      <c r="AT5436"/>
      <c r="AU5436"/>
      <c r="AV5436"/>
      <c r="AW5436"/>
      <c r="AX5436"/>
      <c r="AY5436"/>
      <c r="AZ5436"/>
      <c r="BA5436"/>
      <c r="BB5436"/>
      <c r="BC5436"/>
      <c r="BD5436"/>
      <c r="BE5436"/>
      <c r="BF5436"/>
      <c r="BG5436"/>
      <c r="BH5436"/>
      <c r="BI5436"/>
      <c r="BJ5436"/>
      <c r="BK5436"/>
      <c r="BL5436"/>
      <c r="BM5436"/>
      <c r="BN5436"/>
      <c r="BO5436"/>
    </row>
    <row r="5437" spans="1:67" ht="15" x14ac:dyDescent="0.25">
      <c r="A5437" s="245" t="s">
        <v>2034</v>
      </c>
      <c r="B5437" s="245" t="s">
        <v>2033</v>
      </c>
      <c r="C5437" s="245" t="s">
        <v>21087</v>
      </c>
      <c r="D5437" s="245" t="s">
        <v>21088</v>
      </c>
      <c r="E5437" s="246" t="s">
        <v>44</v>
      </c>
      <c r="F5437" s="245" t="s">
        <v>44</v>
      </c>
      <c r="G5437" s="245" t="s">
        <v>21126</v>
      </c>
      <c r="H5437" s="245" t="s">
        <v>21127</v>
      </c>
      <c r="I5437" s="245" t="s">
        <v>24</v>
      </c>
      <c r="J5437" s="245" t="s">
        <v>569</v>
      </c>
      <c r="K5437" s="246" t="s">
        <v>9058</v>
      </c>
      <c r="L5437" s="245" t="s">
        <v>568</v>
      </c>
      <c r="M5437"/>
      <c r="N5437"/>
      <c r="O5437"/>
      <c r="P5437"/>
      <c r="Q5437"/>
      <c r="R5437"/>
      <c r="S5437"/>
      <c r="T5437"/>
      <c r="U5437"/>
      <c r="V5437"/>
      <c r="W5437"/>
      <c r="X5437"/>
      <c r="Y5437"/>
      <c r="Z5437"/>
      <c r="AA5437"/>
      <c r="AB5437"/>
      <c r="AC5437"/>
      <c r="AD5437"/>
      <c r="AE5437"/>
      <c r="AF5437"/>
      <c r="AG5437"/>
      <c r="AH5437"/>
      <c r="AI5437"/>
      <c r="AJ5437"/>
      <c r="AK5437"/>
      <c r="AL5437"/>
      <c r="AM5437"/>
      <c r="AN5437"/>
      <c r="AO5437"/>
      <c r="AP5437"/>
      <c r="AQ5437"/>
      <c r="AR5437"/>
      <c r="AS5437"/>
      <c r="AT5437"/>
      <c r="AU5437"/>
      <c r="AV5437"/>
      <c r="AW5437"/>
      <c r="AX5437"/>
      <c r="AY5437"/>
      <c r="AZ5437"/>
      <c r="BA5437"/>
      <c r="BB5437"/>
      <c r="BC5437"/>
      <c r="BD5437"/>
      <c r="BE5437"/>
      <c r="BF5437"/>
      <c r="BG5437"/>
      <c r="BH5437"/>
      <c r="BI5437"/>
      <c r="BJ5437"/>
      <c r="BK5437"/>
      <c r="BL5437"/>
      <c r="BM5437"/>
      <c r="BN5437"/>
      <c r="BO5437"/>
    </row>
    <row r="5438" spans="1:67" ht="15" x14ac:dyDescent="0.25">
      <c r="A5438" s="245" t="s">
        <v>2034</v>
      </c>
      <c r="B5438" s="245" t="s">
        <v>2033</v>
      </c>
      <c r="C5438" s="245" t="s">
        <v>21087</v>
      </c>
      <c r="D5438" s="245" t="s">
        <v>21088</v>
      </c>
      <c r="E5438" s="246" t="s">
        <v>44</v>
      </c>
      <c r="F5438" s="245" t="s">
        <v>44</v>
      </c>
      <c r="G5438" s="245" t="s">
        <v>21128</v>
      </c>
      <c r="H5438" s="245" t="s">
        <v>21129</v>
      </c>
      <c r="I5438" s="245" t="s">
        <v>24</v>
      </c>
      <c r="J5438" s="245" t="s">
        <v>569</v>
      </c>
      <c r="K5438" s="246" t="s">
        <v>15540</v>
      </c>
      <c r="L5438" s="245" t="s">
        <v>568</v>
      </c>
      <c r="M5438"/>
      <c r="N5438"/>
      <c r="O5438"/>
      <c r="P5438"/>
      <c r="Q5438"/>
      <c r="R5438"/>
      <c r="S5438"/>
      <c r="T5438"/>
      <c r="U5438"/>
      <c r="V5438"/>
      <c r="W5438"/>
      <c r="X5438"/>
      <c r="Y5438"/>
      <c r="Z5438"/>
      <c r="AA5438"/>
      <c r="AB5438"/>
      <c r="AC5438"/>
      <c r="AD5438"/>
      <c r="AE5438"/>
      <c r="AF5438"/>
      <c r="AG5438"/>
      <c r="AH5438"/>
      <c r="AI5438"/>
      <c r="AJ5438"/>
      <c r="AK5438"/>
      <c r="AL5438"/>
      <c r="AM5438"/>
      <c r="AN5438"/>
      <c r="AO5438"/>
      <c r="AP5438"/>
      <c r="AQ5438"/>
      <c r="AR5438"/>
      <c r="AS5438"/>
      <c r="AT5438"/>
      <c r="AU5438"/>
      <c r="AV5438"/>
      <c r="AW5438"/>
      <c r="AX5438"/>
      <c r="AY5438"/>
      <c r="AZ5438"/>
      <c r="BA5438"/>
      <c r="BB5438"/>
      <c r="BC5438"/>
      <c r="BD5438"/>
      <c r="BE5438"/>
      <c r="BF5438"/>
      <c r="BG5438"/>
      <c r="BH5438"/>
      <c r="BI5438"/>
      <c r="BJ5438"/>
      <c r="BK5438"/>
      <c r="BL5438"/>
      <c r="BM5438"/>
      <c r="BN5438"/>
      <c r="BO5438"/>
    </row>
    <row r="5439" spans="1:67" ht="15" x14ac:dyDescent="0.25">
      <c r="A5439" s="245" t="s">
        <v>2034</v>
      </c>
      <c r="B5439" s="245" t="s">
        <v>2033</v>
      </c>
      <c r="C5439" s="245" t="s">
        <v>21087</v>
      </c>
      <c r="D5439" s="245" t="s">
        <v>21088</v>
      </c>
      <c r="E5439" s="246" t="s">
        <v>44</v>
      </c>
      <c r="F5439" s="245" t="s">
        <v>44</v>
      </c>
      <c r="G5439" s="245" t="s">
        <v>21130</v>
      </c>
      <c r="H5439" s="245" t="s">
        <v>21131</v>
      </c>
      <c r="I5439" s="245" t="s">
        <v>24</v>
      </c>
      <c r="J5439" s="245" t="s">
        <v>59</v>
      </c>
      <c r="K5439" s="246" t="s">
        <v>4522</v>
      </c>
      <c r="L5439" s="245" t="s">
        <v>568</v>
      </c>
      <c r="M5439"/>
      <c r="N5439"/>
      <c r="O5439"/>
      <c r="P5439"/>
      <c r="Q5439"/>
      <c r="R5439"/>
      <c r="S5439"/>
      <c r="T5439"/>
      <c r="U5439"/>
      <c r="V5439"/>
      <c r="W5439"/>
      <c r="X5439"/>
      <c r="Y5439"/>
      <c r="Z5439"/>
      <c r="AA5439"/>
      <c r="AB5439"/>
      <c r="AC5439"/>
      <c r="AD5439"/>
      <c r="AE5439"/>
      <c r="AF5439"/>
      <c r="AG5439"/>
      <c r="AH5439"/>
      <c r="AI5439"/>
      <c r="AJ5439"/>
      <c r="AK5439"/>
      <c r="AL5439"/>
      <c r="AM5439"/>
      <c r="AN5439"/>
      <c r="AO5439"/>
      <c r="AP5439"/>
      <c r="AQ5439"/>
      <c r="AR5439"/>
      <c r="AS5439"/>
      <c r="AT5439"/>
      <c r="AU5439"/>
      <c r="AV5439"/>
      <c r="AW5439"/>
      <c r="AX5439"/>
      <c r="AY5439"/>
      <c r="AZ5439"/>
      <c r="BA5439"/>
      <c r="BB5439"/>
      <c r="BC5439"/>
      <c r="BD5439"/>
      <c r="BE5439"/>
      <c r="BF5439"/>
      <c r="BG5439"/>
      <c r="BH5439"/>
      <c r="BI5439"/>
      <c r="BJ5439"/>
      <c r="BK5439"/>
      <c r="BL5439"/>
      <c r="BM5439"/>
      <c r="BN5439"/>
      <c r="BO5439"/>
    </row>
    <row r="5440" spans="1:67" ht="15" x14ac:dyDescent="0.25">
      <c r="A5440" s="245" t="s">
        <v>2034</v>
      </c>
      <c r="B5440" s="245" t="s">
        <v>2033</v>
      </c>
      <c r="C5440" s="245" t="s">
        <v>21087</v>
      </c>
      <c r="D5440" s="245" t="s">
        <v>21088</v>
      </c>
      <c r="E5440" s="246" t="s">
        <v>44</v>
      </c>
      <c r="F5440" s="245" t="s">
        <v>44</v>
      </c>
      <c r="G5440" s="245" t="s">
        <v>21132</v>
      </c>
      <c r="H5440" s="245" t="s">
        <v>21133</v>
      </c>
      <c r="I5440" s="245" t="s">
        <v>24</v>
      </c>
      <c r="J5440" s="245" t="s">
        <v>59</v>
      </c>
      <c r="K5440" s="246" t="s">
        <v>8891</v>
      </c>
      <c r="L5440" s="245" t="s">
        <v>568</v>
      </c>
      <c r="M5440"/>
      <c r="N5440"/>
      <c r="O5440"/>
      <c r="P5440"/>
      <c r="Q5440"/>
      <c r="R5440"/>
      <c r="S5440"/>
      <c r="T5440"/>
      <c r="U5440"/>
      <c r="V5440"/>
      <c r="W5440"/>
      <c r="X5440"/>
      <c r="Y5440"/>
      <c r="Z5440"/>
      <c r="AA5440"/>
      <c r="AB5440"/>
      <c r="AC5440"/>
      <c r="AD5440"/>
      <c r="AE5440"/>
      <c r="AF5440"/>
      <c r="AG5440"/>
      <c r="AH5440"/>
      <c r="AI5440"/>
      <c r="AJ5440"/>
      <c r="AK5440"/>
      <c r="AL5440"/>
      <c r="AM5440"/>
      <c r="AN5440"/>
      <c r="AO5440"/>
      <c r="AP5440"/>
      <c r="AQ5440"/>
      <c r="AR5440"/>
      <c r="AS5440"/>
      <c r="AT5440"/>
      <c r="AU5440"/>
      <c r="AV5440"/>
      <c r="AW5440"/>
      <c r="AX5440"/>
      <c r="AY5440"/>
      <c r="AZ5440"/>
      <c r="BA5440"/>
      <c r="BB5440"/>
      <c r="BC5440"/>
      <c r="BD5440"/>
      <c r="BE5440"/>
      <c r="BF5440"/>
      <c r="BG5440"/>
      <c r="BH5440"/>
      <c r="BI5440"/>
      <c r="BJ5440"/>
      <c r="BK5440"/>
      <c r="BL5440"/>
      <c r="BM5440"/>
      <c r="BN5440"/>
      <c r="BO5440"/>
    </row>
    <row r="5441" spans="1:67" ht="15" x14ac:dyDescent="0.25">
      <c r="A5441" s="245" t="s">
        <v>2034</v>
      </c>
      <c r="B5441" s="245" t="s">
        <v>2033</v>
      </c>
      <c r="C5441" s="245" t="s">
        <v>21087</v>
      </c>
      <c r="D5441" s="245" t="s">
        <v>21088</v>
      </c>
      <c r="E5441" s="246" t="s">
        <v>44</v>
      </c>
      <c r="F5441" s="245" t="s">
        <v>44</v>
      </c>
      <c r="G5441" s="245" t="s">
        <v>21135</v>
      </c>
      <c r="H5441" s="245" t="s">
        <v>21136</v>
      </c>
      <c r="I5441" s="245" t="s">
        <v>24</v>
      </c>
      <c r="J5441" s="245" t="s">
        <v>59</v>
      </c>
      <c r="K5441" s="246" t="s">
        <v>3518</v>
      </c>
      <c r="L5441" s="245" t="s">
        <v>568</v>
      </c>
      <c r="M5441"/>
      <c r="N5441"/>
      <c r="O5441"/>
      <c r="P5441"/>
      <c r="Q5441"/>
      <c r="R5441"/>
      <c r="S5441"/>
      <c r="T5441"/>
      <c r="U5441"/>
      <c r="V5441"/>
      <c r="W5441"/>
      <c r="X5441"/>
      <c r="Y5441"/>
      <c r="Z5441"/>
      <c r="AA5441"/>
      <c r="AB5441"/>
      <c r="AC5441"/>
      <c r="AD5441"/>
      <c r="AE5441"/>
      <c r="AF5441"/>
      <c r="AG5441"/>
      <c r="AH5441"/>
      <c r="AI5441"/>
      <c r="AJ5441"/>
      <c r="AK5441"/>
      <c r="AL5441"/>
      <c r="AM5441"/>
      <c r="AN5441"/>
      <c r="AO5441"/>
      <c r="AP5441"/>
      <c r="AQ5441"/>
      <c r="AR5441"/>
      <c r="AS5441"/>
      <c r="AT5441"/>
      <c r="AU5441"/>
      <c r="AV5441"/>
      <c r="AW5441"/>
      <c r="AX5441"/>
      <c r="AY5441"/>
      <c r="AZ5441"/>
      <c r="BA5441"/>
      <c r="BB5441"/>
      <c r="BC5441"/>
      <c r="BD5441"/>
      <c r="BE5441"/>
      <c r="BF5441"/>
      <c r="BG5441"/>
      <c r="BH5441"/>
      <c r="BI5441"/>
      <c r="BJ5441"/>
      <c r="BK5441"/>
      <c r="BL5441"/>
      <c r="BM5441"/>
      <c r="BN5441"/>
      <c r="BO5441"/>
    </row>
    <row r="5442" spans="1:67" ht="15" x14ac:dyDescent="0.25">
      <c r="A5442" s="245" t="s">
        <v>2034</v>
      </c>
      <c r="B5442" s="245" t="s">
        <v>2033</v>
      </c>
      <c r="C5442" s="245" t="s">
        <v>21087</v>
      </c>
      <c r="D5442" s="245" t="s">
        <v>21088</v>
      </c>
      <c r="E5442" s="246" t="s">
        <v>44</v>
      </c>
      <c r="F5442" s="245" t="s">
        <v>44</v>
      </c>
      <c r="G5442" s="245" t="s">
        <v>21137</v>
      </c>
      <c r="H5442" s="245" t="s">
        <v>21138</v>
      </c>
      <c r="I5442" s="245" t="s">
        <v>24</v>
      </c>
      <c r="J5442" s="245" t="s">
        <v>59</v>
      </c>
      <c r="K5442" s="246" t="s">
        <v>9182</v>
      </c>
      <c r="L5442" s="245" t="s">
        <v>568</v>
      </c>
      <c r="M5442"/>
      <c r="N5442"/>
      <c r="O5442"/>
      <c r="P5442"/>
      <c r="Q5442"/>
      <c r="R5442"/>
      <c r="S5442"/>
      <c r="T5442"/>
      <c r="U5442"/>
      <c r="V5442"/>
      <c r="W5442"/>
      <c r="X5442"/>
      <c r="Y5442"/>
      <c r="Z5442"/>
      <c r="AA5442"/>
      <c r="AB5442"/>
      <c r="AC5442"/>
      <c r="AD5442"/>
      <c r="AE5442"/>
      <c r="AF5442"/>
      <c r="AG5442"/>
      <c r="AH5442"/>
      <c r="AI5442"/>
      <c r="AJ5442"/>
      <c r="AK5442"/>
      <c r="AL5442"/>
      <c r="AM5442"/>
      <c r="AN5442"/>
      <c r="AO5442"/>
      <c r="AP5442"/>
      <c r="AQ5442"/>
      <c r="AR5442"/>
      <c r="AS5442"/>
      <c r="AT5442"/>
      <c r="AU5442"/>
      <c r="AV5442"/>
      <c r="AW5442"/>
      <c r="AX5442"/>
      <c r="AY5442"/>
      <c r="AZ5442"/>
      <c r="BA5442"/>
      <c r="BB5442"/>
      <c r="BC5442"/>
      <c r="BD5442"/>
      <c r="BE5442"/>
      <c r="BF5442"/>
      <c r="BG5442"/>
      <c r="BH5442"/>
      <c r="BI5442"/>
      <c r="BJ5442"/>
      <c r="BK5442"/>
      <c r="BL5442"/>
      <c r="BM5442"/>
      <c r="BN5442"/>
      <c r="BO5442"/>
    </row>
    <row r="5443" spans="1:67" ht="15" x14ac:dyDescent="0.25">
      <c r="A5443" s="245" t="s">
        <v>2034</v>
      </c>
      <c r="B5443" s="245" t="s">
        <v>2033</v>
      </c>
      <c r="C5443" s="245" t="s">
        <v>21087</v>
      </c>
      <c r="D5443" s="245" t="s">
        <v>21088</v>
      </c>
      <c r="E5443" s="246" t="s">
        <v>44</v>
      </c>
      <c r="F5443" s="245" t="s">
        <v>44</v>
      </c>
      <c r="G5443" s="245" t="s">
        <v>21139</v>
      </c>
      <c r="H5443" s="245" t="s">
        <v>21140</v>
      </c>
      <c r="I5443" s="245" t="s">
        <v>14</v>
      </c>
      <c r="J5443" s="245" t="s">
        <v>569</v>
      </c>
      <c r="K5443" s="246" t="s">
        <v>18055</v>
      </c>
      <c r="L5443" s="245" t="s">
        <v>568</v>
      </c>
      <c r="M5443"/>
      <c r="N5443"/>
      <c r="O5443"/>
      <c r="P5443"/>
      <c r="Q5443"/>
      <c r="R5443"/>
      <c r="S5443"/>
      <c r="T5443"/>
      <c r="U5443"/>
      <c r="V5443"/>
      <c r="W5443"/>
      <c r="X5443"/>
      <c r="Y5443"/>
      <c r="Z5443"/>
      <c r="AA5443"/>
      <c r="AB5443"/>
      <c r="AC5443"/>
      <c r="AD5443"/>
      <c r="AE5443"/>
      <c r="AF5443"/>
      <c r="AG5443"/>
      <c r="AH5443"/>
      <c r="AI5443"/>
      <c r="AJ5443"/>
      <c r="AK5443"/>
      <c r="AL5443"/>
      <c r="AM5443"/>
      <c r="AN5443"/>
      <c r="AO5443"/>
      <c r="AP5443"/>
      <c r="AQ5443"/>
      <c r="AR5443"/>
      <c r="AS5443"/>
      <c r="AT5443"/>
      <c r="AU5443"/>
      <c r="AV5443"/>
      <c r="AW5443"/>
      <c r="AX5443"/>
      <c r="AY5443"/>
      <c r="AZ5443"/>
      <c r="BA5443"/>
      <c r="BB5443"/>
      <c r="BC5443"/>
      <c r="BD5443"/>
      <c r="BE5443"/>
      <c r="BF5443"/>
      <c r="BG5443"/>
      <c r="BH5443"/>
      <c r="BI5443"/>
      <c r="BJ5443"/>
      <c r="BK5443"/>
      <c r="BL5443"/>
      <c r="BM5443"/>
      <c r="BN5443"/>
      <c r="BO5443"/>
    </row>
    <row r="5444" spans="1:67" ht="15" x14ac:dyDescent="0.25">
      <c r="A5444" s="245" t="s">
        <v>2034</v>
      </c>
      <c r="B5444" s="245" t="s">
        <v>2033</v>
      </c>
      <c r="C5444" s="245" t="s">
        <v>21087</v>
      </c>
      <c r="D5444" s="245" t="s">
        <v>21088</v>
      </c>
      <c r="E5444" s="246" t="s">
        <v>44</v>
      </c>
      <c r="F5444" s="245" t="s">
        <v>44</v>
      </c>
      <c r="G5444" s="245" t="s">
        <v>21141</v>
      </c>
      <c r="H5444" s="245" t="s">
        <v>21142</v>
      </c>
      <c r="I5444" s="245" t="s">
        <v>14</v>
      </c>
      <c r="J5444" s="245" t="s">
        <v>569</v>
      </c>
      <c r="K5444" s="246" t="s">
        <v>9017</v>
      </c>
      <c r="L5444" s="245" t="s">
        <v>568</v>
      </c>
      <c r="M5444"/>
      <c r="N5444"/>
      <c r="O5444"/>
      <c r="P5444"/>
      <c r="Q5444"/>
      <c r="R5444"/>
      <c r="S5444"/>
      <c r="T5444"/>
      <c r="U5444"/>
      <c r="V5444"/>
      <c r="W5444"/>
      <c r="X5444"/>
      <c r="Y5444"/>
      <c r="Z5444"/>
      <c r="AA5444"/>
      <c r="AB5444"/>
      <c r="AC5444"/>
      <c r="AD5444"/>
      <c r="AE5444"/>
      <c r="AF5444"/>
      <c r="AG5444"/>
      <c r="AH5444"/>
      <c r="AI5444"/>
      <c r="AJ5444"/>
      <c r="AK5444"/>
      <c r="AL5444"/>
      <c r="AM5444"/>
      <c r="AN5444"/>
      <c r="AO5444"/>
      <c r="AP5444"/>
      <c r="AQ5444"/>
      <c r="AR5444"/>
      <c r="AS5444"/>
      <c r="AT5444"/>
      <c r="AU5444"/>
      <c r="AV5444"/>
      <c r="AW5444"/>
      <c r="AX5444"/>
      <c r="AY5444"/>
      <c r="AZ5444"/>
      <c r="BA5444"/>
      <c r="BB5444"/>
      <c r="BC5444"/>
      <c r="BD5444"/>
      <c r="BE5444"/>
      <c r="BF5444"/>
      <c r="BG5444"/>
      <c r="BH5444"/>
      <c r="BI5444"/>
      <c r="BJ5444"/>
      <c r="BK5444"/>
      <c r="BL5444"/>
      <c r="BM5444"/>
      <c r="BN5444"/>
      <c r="BO5444"/>
    </row>
    <row r="5445" spans="1:67" ht="15" x14ac:dyDescent="0.25">
      <c r="A5445" s="245" t="s">
        <v>2034</v>
      </c>
      <c r="B5445" s="245" t="s">
        <v>2033</v>
      </c>
      <c r="C5445" s="245" t="s">
        <v>21087</v>
      </c>
      <c r="D5445" s="245" t="s">
        <v>21088</v>
      </c>
      <c r="E5445" s="246" t="s">
        <v>44</v>
      </c>
      <c r="F5445" s="245" t="s">
        <v>44</v>
      </c>
      <c r="G5445" s="245" t="s">
        <v>21143</v>
      </c>
      <c r="H5445" s="245" t="s">
        <v>21144</v>
      </c>
      <c r="I5445" s="245" t="s">
        <v>24</v>
      </c>
      <c r="J5445" s="245" t="s">
        <v>569</v>
      </c>
      <c r="K5445" s="246" t="s">
        <v>25194</v>
      </c>
      <c r="L5445" s="245" t="s">
        <v>568</v>
      </c>
      <c r="M5445"/>
      <c r="N5445"/>
      <c r="O5445"/>
      <c r="P5445"/>
      <c r="Q5445"/>
      <c r="R5445"/>
      <c r="S5445"/>
      <c r="T5445"/>
      <c r="U5445"/>
      <c r="V5445"/>
      <c r="W5445"/>
      <c r="X5445"/>
      <c r="Y5445"/>
      <c r="Z5445"/>
      <c r="AA5445"/>
      <c r="AB5445"/>
      <c r="AC5445"/>
      <c r="AD5445"/>
      <c r="AE5445"/>
      <c r="AF5445"/>
      <c r="AG5445"/>
      <c r="AH5445"/>
      <c r="AI5445"/>
      <c r="AJ5445"/>
      <c r="AK5445"/>
      <c r="AL5445"/>
      <c r="AM5445"/>
      <c r="AN5445"/>
      <c r="AO5445"/>
      <c r="AP5445"/>
      <c r="AQ5445"/>
      <c r="AR5445"/>
      <c r="AS5445"/>
      <c r="AT5445"/>
      <c r="AU5445"/>
      <c r="AV5445"/>
      <c r="AW5445"/>
      <c r="AX5445"/>
      <c r="AY5445"/>
      <c r="AZ5445"/>
      <c r="BA5445"/>
      <c r="BB5445"/>
      <c r="BC5445"/>
      <c r="BD5445"/>
      <c r="BE5445"/>
      <c r="BF5445"/>
      <c r="BG5445"/>
      <c r="BH5445"/>
      <c r="BI5445"/>
      <c r="BJ5445"/>
      <c r="BK5445"/>
      <c r="BL5445"/>
      <c r="BM5445"/>
      <c r="BN5445"/>
      <c r="BO5445"/>
    </row>
    <row r="5446" spans="1:67" ht="15" x14ac:dyDescent="0.25">
      <c r="A5446" s="245" t="s">
        <v>2034</v>
      </c>
      <c r="B5446" s="245" t="s">
        <v>2033</v>
      </c>
      <c r="C5446" s="245" t="s">
        <v>21087</v>
      </c>
      <c r="D5446" s="245" t="s">
        <v>21088</v>
      </c>
      <c r="E5446" s="246" t="s">
        <v>44</v>
      </c>
      <c r="F5446" s="245" t="s">
        <v>44</v>
      </c>
      <c r="G5446" s="245" t="s">
        <v>21146</v>
      </c>
      <c r="H5446" s="245" t="s">
        <v>21147</v>
      </c>
      <c r="I5446" s="245" t="s">
        <v>24</v>
      </c>
      <c r="J5446" s="245" t="s">
        <v>569</v>
      </c>
      <c r="K5446" s="246" t="s">
        <v>25195</v>
      </c>
      <c r="L5446" s="245" t="s">
        <v>568</v>
      </c>
      <c r="M5446"/>
      <c r="N5446"/>
      <c r="O5446"/>
      <c r="P5446"/>
      <c r="Q5446"/>
      <c r="R5446"/>
      <c r="S5446"/>
      <c r="T5446"/>
      <c r="U5446"/>
      <c r="V5446"/>
      <c r="W5446"/>
      <c r="X5446"/>
      <c r="Y5446"/>
      <c r="Z5446"/>
      <c r="AA5446"/>
      <c r="AB5446"/>
      <c r="AC5446"/>
      <c r="AD5446"/>
      <c r="AE5446"/>
      <c r="AF5446"/>
      <c r="AG5446"/>
      <c r="AH5446"/>
      <c r="AI5446"/>
      <c r="AJ5446"/>
      <c r="AK5446"/>
      <c r="AL5446"/>
      <c r="AM5446"/>
      <c r="AN5446"/>
      <c r="AO5446"/>
      <c r="AP5446"/>
      <c r="AQ5446"/>
      <c r="AR5446"/>
      <c r="AS5446"/>
      <c r="AT5446"/>
      <c r="AU5446"/>
      <c r="AV5446"/>
      <c r="AW5446"/>
      <c r="AX5446"/>
      <c r="AY5446"/>
      <c r="AZ5446"/>
      <c r="BA5446"/>
      <c r="BB5446"/>
      <c r="BC5446"/>
      <c r="BD5446"/>
      <c r="BE5446"/>
      <c r="BF5446"/>
      <c r="BG5446"/>
      <c r="BH5446"/>
      <c r="BI5446"/>
      <c r="BJ5446"/>
      <c r="BK5446"/>
      <c r="BL5446"/>
      <c r="BM5446"/>
      <c r="BN5446"/>
      <c r="BO5446"/>
    </row>
    <row r="5447" spans="1:67" ht="15" x14ac:dyDescent="0.25">
      <c r="A5447" s="245" t="s">
        <v>2034</v>
      </c>
      <c r="B5447" s="245" t="s">
        <v>2033</v>
      </c>
      <c r="C5447" s="245" t="s">
        <v>21087</v>
      </c>
      <c r="D5447" s="245" t="s">
        <v>21088</v>
      </c>
      <c r="E5447" s="246" t="s">
        <v>44</v>
      </c>
      <c r="F5447" s="245" t="s">
        <v>44</v>
      </c>
      <c r="G5447" s="245" t="s">
        <v>21149</v>
      </c>
      <c r="H5447" s="245" t="s">
        <v>21150</v>
      </c>
      <c r="I5447" s="245" t="s">
        <v>24</v>
      </c>
      <c r="J5447" s="245" t="s">
        <v>569</v>
      </c>
      <c r="K5447" s="246" t="s">
        <v>15287</v>
      </c>
      <c r="L5447" s="245" t="s">
        <v>568</v>
      </c>
      <c r="M5447"/>
      <c r="N5447"/>
      <c r="O5447"/>
      <c r="P5447"/>
      <c r="Q5447"/>
      <c r="R5447"/>
      <c r="S5447"/>
      <c r="T5447"/>
      <c r="U5447"/>
      <c r="V5447"/>
      <c r="W5447"/>
      <c r="X5447"/>
      <c r="Y5447"/>
      <c r="Z5447"/>
      <c r="AA5447"/>
      <c r="AB5447"/>
      <c r="AC5447"/>
      <c r="AD5447"/>
      <c r="AE5447"/>
      <c r="AF5447"/>
      <c r="AG5447"/>
      <c r="AH5447"/>
      <c r="AI5447"/>
      <c r="AJ5447"/>
      <c r="AK5447"/>
      <c r="AL5447"/>
      <c r="AM5447"/>
      <c r="AN5447"/>
      <c r="AO5447"/>
      <c r="AP5447"/>
      <c r="AQ5447"/>
      <c r="AR5447"/>
      <c r="AS5447"/>
      <c r="AT5447"/>
      <c r="AU5447"/>
      <c r="AV5447"/>
      <c r="AW5447"/>
      <c r="AX5447"/>
      <c r="AY5447"/>
      <c r="AZ5447"/>
      <c r="BA5447"/>
      <c r="BB5447"/>
      <c r="BC5447"/>
      <c r="BD5447"/>
      <c r="BE5447"/>
      <c r="BF5447"/>
      <c r="BG5447"/>
      <c r="BH5447"/>
      <c r="BI5447"/>
      <c r="BJ5447"/>
      <c r="BK5447"/>
      <c r="BL5447"/>
      <c r="BM5447"/>
      <c r="BN5447"/>
      <c r="BO5447"/>
    </row>
    <row r="5448" spans="1:67" ht="15" x14ac:dyDescent="0.25">
      <c r="A5448" s="245" t="s">
        <v>2034</v>
      </c>
      <c r="B5448" s="245" t="s">
        <v>2033</v>
      </c>
      <c r="C5448" s="245" t="s">
        <v>21087</v>
      </c>
      <c r="D5448" s="245" t="s">
        <v>21088</v>
      </c>
      <c r="E5448" s="246" t="s">
        <v>44</v>
      </c>
      <c r="F5448" s="245" t="s">
        <v>44</v>
      </c>
      <c r="G5448" s="245" t="s">
        <v>21152</v>
      </c>
      <c r="H5448" s="245" t="s">
        <v>21153</v>
      </c>
      <c r="I5448" s="245" t="s">
        <v>24</v>
      </c>
      <c r="J5448" s="245" t="s">
        <v>569</v>
      </c>
      <c r="K5448" s="246" t="s">
        <v>25196</v>
      </c>
      <c r="L5448" s="245" t="s">
        <v>568</v>
      </c>
      <c r="M5448"/>
      <c r="N5448"/>
      <c r="O5448"/>
      <c r="P5448"/>
      <c r="Q5448"/>
      <c r="R5448"/>
      <c r="S5448"/>
      <c r="T5448"/>
      <c r="U5448"/>
      <c r="V5448"/>
      <c r="W5448"/>
      <c r="X5448"/>
      <c r="Y5448"/>
      <c r="Z5448"/>
      <c r="AA5448"/>
      <c r="AB5448"/>
      <c r="AC5448"/>
      <c r="AD5448"/>
      <c r="AE5448"/>
      <c r="AF5448"/>
      <c r="AG5448"/>
      <c r="AH5448"/>
      <c r="AI5448"/>
      <c r="AJ5448"/>
      <c r="AK5448"/>
      <c r="AL5448"/>
      <c r="AM5448"/>
      <c r="AN5448"/>
      <c r="AO5448"/>
      <c r="AP5448"/>
      <c r="AQ5448"/>
      <c r="AR5448"/>
      <c r="AS5448"/>
      <c r="AT5448"/>
      <c r="AU5448"/>
      <c r="AV5448"/>
      <c r="AW5448"/>
      <c r="AX5448"/>
      <c r="AY5448"/>
      <c r="AZ5448"/>
      <c r="BA5448"/>
      <c r="BB5448"/>
      <c r="BC5448"/>
      <c r="BD5448"/>
      <c r="BE5448"/>
      <c r="BF5448"/>
      <c r="BG5448"/>
      <c r="BH5448"/>
      <c r="BI5448"/>
      <c r="BJ5448"/>
      <c r="BK5448"/>
      <c r="BL5448"/>
      <c r="BM5448"/>
      <c r="BN5448"/>
      <c r="BO5448"/>
    </row>
    <row r="5449" spans="1:67" ht="15" x14ac:dyDescent="0.25">
      <c r="A5449" s="245" t="s">
        <v>2034</v>
      </c>
      <c r="B5449" s="245" t="s">
        <v>2033</v>
      </c>
      <c r="C5449" s="245" t="s">
        <v>21087</v>
      </c>
      <c r="D5449" s="245" t="s">
        <v>21088</v>
      </c>
      <c r="E5449" s="246" t="s">
        <v>44</v>
      </c>
      <c r="F5449" s="245" t="s">
        <v>44</v>
      </c>
      <c r="G5449" s="245" t="s">
        <v>21155</v>
      </c>
      <c r="H5449" s="245" t="s">
        <v>21156</v>
      </c>
      <c r="I5449" s="245" t="s">
        <v>24</v>
      </c>
      <c r="J5449" s="245" t="s">
        <v>569</v>
      </c>
      <c r="K5449" s="246" t="s">
        <v>25197</v>
      </c>
      <c r="L5449" s="245" t="s">
        <v>568</v>
      </c>
      <c r="M5449"/>
      <c r="N5449"/>
      <c r="O5449"/>
      <c r="P5449"/>
      <c r="Q5449"/>
      <c r="R5449"/>
      <c r="S5449"/>
      <c r="T5449"/>
      <c r="U5449"/>
      <c r="V5449"/>
      <c r="W5449"/>
      <c r="X5449"/>
      <c r="Y5449"/>
      <c r="Z5449"/>
      <c r="AA5449"/>
      <c r="AB5449"/>
      <c r="AC5449"/>
      <c r="AD5449"/>
      <c r="AE5449"/>
      <c r="AF5449"/>
      <c r="AG5449"/>
      <c r="AH5449"/>
      <c r="AI5449"/>
      <c r="AJ5449"/>
      <c r="AK5449"/>
      <c r="AL5449"/>
      <c r="AM5449"/>
      <c r="AN5449"/>
      <c r="AO5449"/>
      <c r="AP5449"/>
      <c r="AQ5449"/>
      <c r="AR5449"/>
      <c r="AS5449"/>
      <c r="AT5449"/>
      <c r="AU5449"/>
      <c r="AV5449"/>
      <c r="AW5449"/>
      <c r="AX5449"/>
      <c r="AY5449"/>
      <c r="AZ5449"/>
      <c r="BA5449"/>
      <c r="BB5449"/>
      <c r="BC5449"/>
      <c r="BD5449"/>
      <c r="BE5449"/>
      <c r="BF5449"/>
      <c r="BG5449"/>
      <c r="BH5449"/>
      <c r="BI5449"/>
      <c r="BJ5449"/>
      <c r="BK5449"/>
      <c r="BL5449"/>
      <c r="BM5449"/>
      <c r="BN5449"/>
      <c r="BO5449"/>
    </row>
    <row r="5450" spans="1:67" ht="15" x14ac:dyDescent="0.25">
      <c r="A5450" s="245" t="s">
        <v>2034</v>
      </c>
      <c r="B5450" s="245" t="s">
        <v>2033</v>
      </c>
      <c r="C5450" s="245" t="s">
        <v>21087</v>
      </c>
      <c r="D5450" s="245" t="s">
        <v>21088</v>
      </c>
      <c r="E5450" s="246" t="s">
        <v>44</v>
      </c>
      <c r="F5450" s="245" t="s">
        <v>44</v>
      </c>
      <c r="G5450" s="245" t="s">
        <v>21158</v>
      </c>
      <c r="H5450" s="245" t="s">
        <v>21159</v>
      </c>
      <c r="I5450" s="245" t="s">
        <v>24</v>
      </c>
      <c r="J5450" s="245" t="s">
        <v>569</v>
      </c>
      <c r="K5450" s="246" t="s">
        <v>25198</v>
      </c>
      <c r="L5450" s="245" t="s">
        <v>568</v>
      </c>
      <c r="M5450"/>
      <c r="N5450"/>
      <c r="O5450"/>
      <c r="P5450"/>
      <c r="Q5450"/>
      <c r="R5450"/>
      <c r="S5450"/>
      <c r="T5450"/>
      <c r="U5450"/>
      <c r="V5450"/>
      <c r="W5450"/>
      <c r="X5450"/>
      <c r="Y5450"/>
      <c r="Z5450"/>
      <c r="AA5450"/>
      <c r="AB5450"/>
      <c r="AC5450"/>
      <c r="AD5450"/>
      <c r="AE5450"/>
      <c r="AF5450"/>
      <c r="AG5450"/>
      <c r="AH5450"/>
      <c r="AI5450"/>
      <c r="AJ5450"/>
      <c r="AK5450"/>
      <c r="AL5450"/>
      <c r="AM5450"/>
      <c r="AN5450"/>
      <c r="AO5450"/>
      <c r="AP5450"/>
      <c r="AQ5450"/>
      <c r="AR5450"/>
      <c r="AS5450"/>
      <c r="AT5450"/>
      <c r="AU5450"/>
      <c r="AV5450"/>
      <c r="AW5450"/>
      <c r="AX5450"/>
      <c r="AY5450"/>
      <c r="AZ5450"/>
      <c r="BA5450"/>
      <c r="BB5450"/>
      <c r="BC5450"/>
      <c r="BD5450"/>
      <c r="BE5450"/>
      <c r="BF5450"/>
      <c r="BG5450"/>
      <c r="BH5450"/>
      <c r="BI5450"/>
      <c r="BJ5450"/>
      <c r="BK5450"/>
      <c r="BL5450"/>
      <c r="BM5450"/>
      <c r="BN5450"/>
      <c r="BO5450"/>
    </row>
    <row r="5451" spans="1:67" ht="15" x14ac:dyDescent="0.25">
      <c r="A5451" s="245" t="s">
        <v>2034</v>
      </c>
      <c r="B5451" s="245" t="s">
        <v>2033</v>
      </c>
      <c r="C5451" s="245" t="s">
        <v>2032</v>
      </c>
      <c r="D5451" s="245" t="s">
        <v>2031</v>
      </c>
      <c r="E5451" s="246" t="s">
        <v>44</v>
      </c>
      <c r="F5451" s="245" t="s">
        <v>44</v>
      </c>
      <c r="G5451" s="245" t="s">
        <v>21161</v>
      </c>
      <c r="H5451" s="245" t="s">
        <v>21162</v>
      </c>
      <c r="I5451" s="245" t="s">
        <v>24</v>
      </c>
      <c r="J5451" s="245" t="s">
        <v>59</v>
      </c>
      <c r="K5451" s="246" t="s">
        <v>25199</v>
      </c>
      <c r="L5451" s="245" t="s">
        <v>568</v>
      </c>
      <c r="M5451"/>
      <c r="N5451"/>
      <c r="O5451"/>
      <c r="P5451"/>
      <c r="Q5451"/>
      <c r="R5451"/>
      <c r="S5451"/>
      <c r="T5451"/>
      <c r="U5451"/>
      <c r="V5451"/>
      <c r="W5451"/>
      <c r="X5451"/>
      <c r="Y5451"/>
      <c r="Z5451"/>
      <c r="AA5451"/>
      <c r="AB5451"/>
      <c r="AC5451"/>
      <c r="AD5451"/>
      <c r="AE5451"/>
      <c r="AF5451"/>
      <c r="AG5451"/>
      <c r="AH5451"/>
      <c r="AI5451"/>
      <c r="AJ5451"/>
      <c r="AK5451"/>
      <c r="AL5451"/>
      <c r="AM5451"/>
      <c r="AN5451"/>
      <c r="AO5451"/>
      <c r="AP5451"/>
      <c r="AQ5451"/>
      <c r="AR5451"/>
      <c r="AS5451"/>
      <c r="AT5451"/>
      <c r="AU5451"/>
      <c r="AV5451"/>
      <c r="AW5451"/>
      <c r="AX5451"/>
      <c r="AY5451"/>
      <c r="AZ5451"/>
      <c r="BA5451"/>
      <c r="BB5451"/>
      <c r="BC5451"/>
      <c r="BD5451"/>
      <c r="BE5451"/>
      <c r="BF5451"/>
      <c r="BG5451"/>
      <c r="BH5451"/>
      <c r="BI5451"/>
      <c r="BJ5451"/>
      <c r="BK5451"/>
      <c r="BL5451"/>
      <c r="BM5451"/>
      <c r="BN5451"/>
      <c r="BO5451"/>
    </row>
    <row r="5452" spans="1:67" ht="15" x14ac:dyDescent="0.25">
      <c r="A5452" s="245" t="s">
        <v>2034</v>
      </c>
      <c r="B5452" s="245" t="s">
        <v>2033</v>
      </c>
      <c r="C5452" s="245" t="s">
        <v>2032</v>
      </c>
      <c r="D5452" s="245" t="s">
        <v>2031</v>
      </c>
      <c r="E5452" s="246" t="s">
        <v>44</v>
      </c>
      <c r="F5452" s="245" t="s">
        <v>44</v>
      </c>
      <c r="G5452" s="245" t="s">
        <v>21163</v>
      </c>
      <c r="H5452" s="245" t="s">
        <v>21164</v>
      </c>
      <c r="I5452" s="245" t="s">
        <v>24</v>
      </c>
      <c r="J5452" s="245" t="s">
        <v>59</v>
      </c>
      <c r="K5452" s="246" t="s">
        <v>12880</v>
      </c>
      <c r="L5452" s="245" t="s">
        <v>568</v>
      </c>
      <c r="M5452"/>
      <c r="N5452"/>
      <c r="O5452"/>
      <c r="P5452"/>
      <c r="Q5452"/>
      <c r="R5452"/>
      <c r="S5452"/>
      <c r="T5452"/>
      <c r="U5452"/>
      <c r="V5452"/>
      <c r="W5452"/>
      <c r="X5452"/>
      <c r="Y5452"/>
      <c r="Z5452"/>
      <c r="AA5452"/>
      <c r="AB5452"/>
      <c r="AC5452"/>
      <c r="AD5452"/>
      <c r="AE5452"/>
      <c r="AF5452"/>
      <c r="AG5452"/>
      <c r="AH5452"/>
      <c r="AI5452"/>
      <c r="AJ5452"/>
      <c r="AK5452"/>
      <c r="AL5452"/>
      <c r="AM5452"/>
      <c r="AN5452"/>
      <c r="AO5452"/>
      <c r="AP5452"/>
      <c r="AQ5452"/>
      <c r="AR5452"/>
      <c r="AS5452"/>
      <c r="AT5452"/>
      <c r="AU5452"/>
      <c r="AV5452"/>
      <c r="AW5452"/>
      <c r="AX5452"/>
      <c r="AY5452"/>
      <c r="AZ5452"/>
      <c r="BA5452"/>
      <c r="BB5452"/>
      <c r="BC5452"/>
      <c r="BD5452"/>
      <c r="BE5452"/>
      <c r="BF5452"/>
      <c r="BG5452"/>
      <c r="BH5452"/>
      <c r="BI5452"/>
      <c r="BJ5452"/>
      <c r="BK5452"/>
      <c r="BL5452"/>
      <c r="BM5452"/>
      <c r="BN5452"/>
      <c r="BO5452"/>
    </row>
    <row r="5453" spans="1:67" ht="15" x14ac:dyDescent="0.25">
      <c r="A5453" s="245" t="s">
        <v>2034</v>
      </c>
      <c r="B5453" s="245" t="s">
        <v>2033</v>
      </c>
      <c r="C5453" s="245" t="s">
        <v>2032</v>
      </c>
      <c r="D5453" s="245" t="s">
        <v>2031</v>
      </c>
      <c r="E5453" s="246" t="s">
        <v>44</v>
      </c>
      <c r="F5453" s="245" t="s">
        <v>44</v>
      </c>
      <c r="G5453" s="245" t="s">
        <v>21166</v>
      </c>
      <c r="H5453" s="245" t="s">
        <v>21167</v>
      </c>
      <c r="I5453" s="245" t="s">
        <v>24</v>
      </c>
      <c r="J5453" s="245" t="s">
        <v>59</v>
      </c>
      <c r="K5453" s="246" t="s">
        <v>25200</v>
      </c>
      <c r="L5453" s="245" t="s">
        <v>568</v>
      </c>
      <c r="M5453"/>
      <c r="N5453"/>
      <c r="O5453"/>
      <c r="P5453"/>
      <c r="Q5453"/>
      <c r="R5453"/>
      <c r="S5453"/>
      <c r="T5453"/>
      <c r="U5453"/>
      <c r="V5453"/>
      <c r="W5453"/>
      <c r="X5453"/>
      <c r="Y5453"/>
      <c r="Z5453"/>
      <c r="AA5453"/>
      <c r="AB5453"/>
      <c r="AC5453"/>
      <c r="AD5453"/>
      <c r="AE5453"/>
      <c r="AF5453"/>
      <c r="AG5453"/>
      <c r="AH5453"/>
      <c r="AI5453"/>
      <c r="AJ5453"/>
      <c r="AK5453"/>
      <c r="AL5453"/>
      <c r="AM5453"/>
      <c r="AN5453"/>
      <c r="AO5453"/>
      <c r="AP5453"/>
      <c r="AQ5453"/>
      <c r="AR5453"/>
      <c r="AS5453"/>
      <c r="AT5453"/>
      <c r="AU5453"/>
      <c r="AV5453"/>
      <c r="AW5453"/>
      <c r="AX5453"/>
      <c r="AY5453"/>
      <c r="AZ5453"/>
      <c r="BA5453"/>
      <c r="BB5453"/>
      <c r="BC5453"/>
      <c r="BD5453"/>
      <c r="BE5453"/>
      <c r="BF5453"/>
      <c r="BG5453"/>
      <c r="BH5453"/>
      <c r="BI5453"/>
      <c r="BJ5453"/>
      <c r="BK5453"/>
      <c r="BL5453"/>
      <c r="BM5453"/>
      <c r="BN5453"/>
      <c r="BO5453"/>
    </row>
    <row r="5454" spans="1:67" ht="15" x14ac:dyDescent="0.25">
      <c r="A5454" s="245" t="s">
        <v>2034</v>
      </c>
      <c r="B5454" s="245" t="s">
        <v>2033</v>
      </c>
      <c r="C5454" s="245" t="s">
        <v>2032</v>
      </c>
      <c r="D5454" s="245" t="s">
        <v>2031</v>
      </c>
      <c r="E5454" s="246" t="s">
        <v>44</v>
      </c>
      <c r="F5454" s="245" t="s">
        <v>44</v>
      </c>
      <c r="G5454" s="245" t="s">
        <v>21169</v>
      </c>
      <c r="H5454" s="245" t="s">
        <v>21170</v>
      </c>
      <c r="I5454" s="245" t="s">
        <v>24</v>
      </c>
      <c r="J5454" s="245" t="s">
        <v>59</v>
      </c>
      <c r="K5454" s="246" t="s">
        <v>25201</v>
      </c>
      <c r="L5454" s="245" t="s">
        <v>568</v>
      </c>
      <c r="M5454"/>
      <c r="N5454"/>
      <c r="O5454"/>
      <c r="P5454"/>
      <c r="Q5454"/>
      <c r="R5454"/>
      <c r="S5454"/>
      <c r="T5454"/>
      <c r="U5454"/>
      <c r="V5454"/>
      <c r="W5454"/>
      <c r="X5454"/>
      <c r="Y5454"/>
      <c r="Z5454"/>
      <c r="AA5454"/>
      <c r="AB5454"/>
      <c r="AC5454"/>
      <c r="AD5454"/>
      <c r="AE5454"/>
      <c r="AF5454"/>
      <c r="AG5454"/>
      <c r="AH5454"/>
      <c r="AI5454"/>
      <c r="AJ5454"/>
      <c r="AK5454"/>
      <c r="AL5454"/>
      <c r="AM5454"/>
      <c r="AN5454"/>
      <c r="AO5454"/>
      <c r="AP5454"/>
      <c r="AQ5454"/>
      <c r="AR5454"/>
      <c r="AS5454"/>
      <c r="AT5454"/>
      <c r="AU5454"/>
      <c r="AV5454"/>
      <c r="AW5454"/>
      <c r="AX5454"/>
      <c r="AY5454"/>
      <c r="AZ5454"/>
      <c r="BA5454"/>
      <c r="BB5454"/>
      <c r="BC5454"/>
      <c r="BD5454"/>
      <c r="BE5454"/>
      <c r="BF5454"/>
      <c r="BG5454"/>
      <c r="BH5454"/>
      <c r="BI5454"/>
      <c r="BJ5454"/>
      <c r="BK5454"/>
      <c r="BL5454"/>
      <c r="BM5454"/>
      <c r="BN5454"/>
      <c r="BO5454"/>
    </row>
    <row r="5455" spans="1:67" ht="15" x14ac:dyDescent="0.25">
      <c r="A5455" s="245" t="s">
        <v>2034</v>
      </c>
      <c r="B5455" s="245" t="s">
        <v>2033</v>
      </c>
      <c r="C5455" s="245" t="s">
        <v>2032</v>
      </c>
      <c r="D5455" s="245" t="s">
        <v>2031</v>
      </c>
      <c r="E5455" s="246" t="s">
        <v>44</v>
      </c>
      <c r="F5455" s="245" t="s">
        <v>44</v>
      </c>
      <c r="G5455" s="245" t="s">
        <v>21172</v>
      </c>
      <c r="H5455" s="245" t="s">
        <v>21173</v>
      </c>
      <c r="I5455" s="245" t="s">
        <v>24</v>
      </c>
      <c r="J5455" s="245" t="s">
        <v>59</v>
      </c>
      <c r="K5455" s="246" t="s">
        <v>25202</v>
      </c>
      <c r="L5455" s="245" t="s">
        <v>568</v>
      </c>
      <c r="M5455"/>
      <c r="N5455"/>
      <c r="O5455"/>
      <c r="P5455"/>
      <c r="Q5455"/>
      <c r="R5455"/>
      <c r="S5455"/>
      <c r="T5455"/>
      <c r="U5455"/>
      <c r="V5455"/>
      <c r="W5455"/>
      <c r="X5455"/>
      <c r="Y5455"/>
      <c r="Z5455"/>
      <c r="AA5455"/>
      <c r="AB5455"/>
      <c r="AC5455"/>
      <c r="AD5455"/>
      <c r="AE5455"/>
      <c r="AF5455"/>
      <c r="AG5455"/>
      <c r="AH5455"/>
      <c r="AI5455"/>
      <c r="AJ5455"/>
      <c r="AK5455"/>
      <c r="AL5455"/>
      <c r="AM5455"/>
      <c r="AN5455"/>
      <c r="AO5455"/>
      <c r="AP5455"/>
      <c r="AQ5455"/>
      <c r="AR5455"/>
      <c r="AS5455"/>
      <c r="AT5455"/>
      <c r="AU5455"/>
      <c r="AV5455"/>
      <c r="AW5455"/>
      <c r="AX5455"/>
      <c r="AY5455"/>
      <c r="AZ5455"/>
      <c r="BA5455"/>
      <c r="BB5455"/>
      <c r="BC5455"/>
      <c r="BD5455"/>
      <c r="BE5455"/>
      <c r="BF5455"/>
      <c r="BG5455"/>
      <c r="BH5455"/>
      <c r="BI5455"/>
      <c r="BJ5455"/>
      <c r="BK5455"/>
      <c r="BL5455"/>
      <c r="BM5455"/>
      <c r="BN5455"/>
      <c r="BO5455"/>
    </row>
    <row r="5456" spans="1:67" ht="15" x14ac:dyDescent="0.25">
      <c r="A5456" s="245" t="s">
        <v>2034</v>
      </c>
      <c r="B5456" s="245" t="s">
        <v>2033</v>
      </c>
      <c r="C5456" s="245" t="s">
        <v>2032</v>
      </c>
      <c r="D5456" s="245" t="s">
        <v>2031</v>
      </c>
      <c r="E5456" s="246" t="s">
        <v>44</v>
      </c>
      <c r="F5456" s="245" t="s">
        <v>44</v>
      </c>
      <c r="G5456" s="245" t="s">
        <v>21175</v>
      </c>
      <c r="H5456" s="245" t="s">
        <v>21176</v>
      </c>
      <c r="I5456" s="245" t="s">
        <v>24</v>
      </c>
      <c r="J5456" s="245" t="s">
        <v>59</v>
      </c>
      <c r="K5456" s="246" t="s">
        <v>25203</v>
      </c>
      <c r="L5456" s="245" t="s">
        <v>568</v>
      </c>
      <c r="M5456"/>
      <c r="N5456"/>
      <c r="O5456"/>
      <c r="P5456"/>
      <c r="Q5456"/>
      <c r="R5456"/>
      <c r="S5456"/>
      <c r="T5456"/>
      <c r="U5456"/>
      <c r="V5456"/>
      <c r="W5456"/>
      <c r="X5456"/>
      <c r="Y5456"/>
      <c r="Z5456"/>
      <c r="AA5456"/>
      <c r="AB5456"/>
      <c r="AC5456"/>
      <c r="AD5456"/>
      <c r="AE5456"/>
      <c r="AF5456"/>
      <c r="AG5456"/>
      <c r="AH5456"/>
      <c r="AI5456"/>
      <c r="AJ5456"/>
      <c r="AK5456"/>
      <c r="AL5456"/>
      <c r="AM5456"/>
      <c r="AN5456"/>
      <c r="AO5456"/>
      <c r="AP5456"/>
      <c r="AQ5456"/>
      <c r="AR5456"/>
      <c r="AS5456"/>
      <c r="AT5456"/>
      <c r="AU5456"/>
      <c r="AV5456"/>
      <c r="AW5456"/>
      <c r="AX5456"/>
      <c r="AY5456"/>
      <c r="AZ5456"/>
      <c r="BA5456"/>
      <c r="BB5456"/>
      <c r="BC5456"/>
      <c r="BD5456"/>
      <c r="BE5456"/>
      <c r="BF5456"/>
      <c r="BG5456"/>
      <c r="BH5456"/>
      <c r="BI5456"/>
      <c r="BJ5456"/>
      <c r="BK5456"/>
      <c r="BL5456"/>
      <c r="BM5456"/>
      <c r="BN5456"/>
      <c r="BO5456"/>
    </row>
    <row r="5457" spans="1:67" ht="15" x14ac:dyDescent="0.25">
      <c r="A5457" s="245" t="s">
        <v>2034</v>
      </c>
      <c r="B5457" s="245" t="s">
        <v>2033</v>
      </c>
      <c r="C5457" s="245" t="s">
        <v>2032</v>
      </c>
      <c r="D5457" s="245" t="s">
        <v>2031</v>
      </c>
      <c r="E5457" s="246" t="s">
        <v>44</v>
      </c>
      <c r="F5457" s="245" t="s">
        <v>44</v>
      </c>
      <c r="G5457" s="245" t="s">
        <v>21177</v>
      </c>
      <c r="H5457" s="245" t="s">
        <v>21178</v>
      </c>
      <c r="I5457" s="245" t="s">
        <v>24</v>
      </c>
      <c r="J5457" s="245" t="s">
        <v>59</v>
      </c>
      <c r="K5457" s="246" t="s">
        <v>8800</v>
      </c>
      <c r="L5457" s="245" t="s">
        <v>568</v>
      </c>
      <c r="M5457"/>
      <c r="N5457"/>
      <c r="O5457"/>
      <c r="P5457"/>
      <c r="Q5457"/>
      <c r="R5457"/>
      <c r="S5457"/>
      <c r="T5457"/>
      <c r="U5457"/>
      <c r="V5457"/>
      <c r="W5457"/>
      <c r="X5457"/>
      <c r="Y5457"/>
      <c r="Z5457"/>
      <c r="AA5457"/>
      <c r="AB5457"/>
      <c r="AC5457"/>
      <c r="AD5457"/>
      <c r="AE5457"/>
      <c r="AF5457"/>
      <c r="AG5457"/>
      <c r="AH5457"/>
      <c r="AI5457"/>
      <c r="AJ5457"/>
      <c r="AK5457"/>
      <c r="AL5457"/>
      <c r="AM5457"/>
      <c r="AN5457"/>
      <c r="AO5457"/>
      <c r="AP5457"/>
      <c r="AQ5457"/>
      <c r="AR5457"/>
      <c r="AS5457"/>
      <c r="AT5457"/>
      <c r="AU5457"/>
      <c r="AV5457"/>
      <c r="AW5457"/>
      <c r="AX5457"/>
      <c r="AY5457"/>
      <c r="AZ5457"/>
      <c r="BA5457"/>
      <c r="BB5457"/>
      <c r="BC5457"/>
      <c r="BD5457"/>
      <c r="BE5457"/>
      <c r="BF5457"/>
      <c r="BG5457"/>
      <c r="BH5457"/>
      <c r="BI5457"/>
      <c r="BJ5457"/>
      <c r="BK5457"/>
      <c r="BL5457"/>
      <c r="BM5457"/>
      <c r="BN5457"/>
      <c r="BO5457"/>
    </row>
    <row r="5458" spans="1:67" ht="15" x14ac:dyDescent="0.25">
      <c r="A5458" s="245" t="s">
        <v>2034</v>
      </c>
      <c r="B5458" s="245" t="s">
        <v>2033</v>
      </c>
      <c r="C5458" s="245" t="s">
        <v>2032</v>
      </c>
      <c r="D5458" s="245" t="s">
        <v>2031</v>
      </c>
      <c r="E5458" s="246" t="s">
        <v>44</v>
      </c>
      <c r="F5458" s="245" t="s">
        <v>44</v>
      </c>
      <c r="G5458" s="245" t="s">
        <v>21179</v>
      </c>
      <c r="H5458" s="245" t="s">
        <v>21180</v>
      </c>
      <c r="I5458" s="245" t="s">
        <v>24</v>
      </c>
      <c r="J5458" s="245" t="s">
        <v>59</v>
      </c>
      <c r="K5458" s="246" t="s">
        <v>10230</v>
      </c>
      <c r="L5458" s="245" t="s">
        <v>568</v>
      </c>
      <c r="M5458"/>
      <c r="N5458"/>
      <c r="O5458"/>
      <c r="P5458"/>
      <c r="Q5458"/>
      <c r="R5458"/>
      <c r="S5458"/>
      <c r="T5458"/>
      <c r="U5458"/>
      <c r="V5458"/>
      <c r="W5458"/>
      <c r="X5458"/>
      <c r="Y5458"/>
      <c r="Z5458"/>
      <c r="AA5458"/>
      <c r="AB5458"/>
      <c r="AC5458"/>
      <c r="AD5458"/>
      <c r="AE5458"/>
      <c r="AF5458"/>
      <c r="AG5458"/>
      <c r="AH5458"/>
      <c r="AI5458"/>
      <c r="AJ5458"/>
      <c r="AK5458"/>
      <c r="AL5458"/>
      <c r="AM5458"/>
      <c r="AN5458"/>
      <c r="AO5458"/>
      <c r="AP5458"/>
      <c r="AQ5458"/>
      <c r="AR5458"/>
      <c r="AS5458"/>
      <c r="AT5458"/>
      <c r="AU5458"/>
      <c r="AV5458"/>
      <c r="AW5458"/>
      <c r="AX5458"/>
      <c r="AY5458"/>
      <c r="AZ5458"/>
      <c r="BA5458"/>
      <c r="BB5458"/>
      <c r="BC5458"/>
      <c r="BD5458"/>
      <c r="BE5458"/>
      <c r="BF5458"/>
      <c r="BG5458"/>
      <c r="BH5458"/>
      <c r="BI5458"/>
      <c r="BJ5458"/>
      <c r="BK5458"/>
      <c r="BL5458"/>
      <c r="BM5458"/>
      <c r="BN5458"/>
      <c r="BO5458"/>
    </row>
    <row r="5459" spans="1:67" ht="15" x14ac:dyDescent="0.25">
      <c r="A5459" s="245" t="s">
        <v>2034</v>
      </c>
      <c r="B5459" s="245" t="s">
        <v>2033</v>
      </c>
      <c r="C5459" s="245" t="s">
        <v>2032</v>
      </c>
      <c r="D5459" s="245" t="s">
        <v>2031</v>
      </c>
      <c r="E5459" s="246" t="s">
        <v>44</v>
      </c>
      <c r="F5459" s="245" t="s">
        <v>44</v>
      </c>
      <c r="G5459" s="245" t="s">
        <v>21182</v>
      </c>
      <c r="H5459" s="245" t="s">
        <v>21183</v>
      </c>
      <c r="I5459" s="245" t="s">
        <v>24</v>
      </c>
      <c r="J5459" s="245" t="s">
        <v>59</v>
      </c>
      <c r="K5459" s="246" t="s">
        <v>12163</v>
      </c>
      <c r="L5459" s="245" t="s">
        <v>568</v>
      </c>
      <c r="M5459"/>
      <c r="N5459"/>
      <c r="O5459"/>
      <c r="P5459"/>
      <c r="Q5459"/>
      <c r="R5459"/>
      <c r="S5459"/>
      <c r="T5459"/>
      <c r="U5459"/>
      <c r="V5459"/>
      <c r="W5459"/>
      <c r="X5459"/>
      <c r="Y5459"/>
      <c r="Z5459"/>
      <c r="AA5459"/>
      <c r="AB5459"/>
      <c r="AC5459"/>
      <c r="AD5459"/>
      <c r="AE5459"/>
      <c r="AF5459"/>
      <c r="AG5459"/>
      <c r="AH5459"/>
      <c r="AI5459"/>
      <c r="AJ5459"/>
      <c r="AK5459"/>
      <c r="AL5459"/>
      <c r="AM5459"/>
      <c r="AN5459"/>
      <c r="AO5459"/>
      <c r="AP5459"/>
      <c r="AQ5459"/>
      <c r="AR5459"/>
      <c r="AS5459"/>
      <c r="AT5459"/>
      <c r="AU5459"/>
      <c r="AV5459"/>
      <c r="AW5459"/>
      <c r="AX5459"/>
      <c r="AY5459"/>
      <c r="AZ5459"/>
      <c r="BA5459"/>
      <c r="BB5459"/>
      <c r="BC5459"/>
      <c r="BD5459"/>
      <c r="BE5459"/>
      <c r="BF5459"/>
      <c r="BG5459"/>
      <c r="BH5459"/>
      <c r="BI5459"/>
      <c r="BJ5459"/>
      <c r="BK5459"/>
      <c r="BL5459"/>
      <c r="BM5459"/>
      <c r="BN5459"/>
      <c r="BO5459"/>
    </row>
    <row r="5460" spans="1:67" ht="15" x14ac:dyDescent="0.25">
      <c r="A5460" s="245" t="s">
        <v>2034</v>
      </c>
      <c r="B5460" s="245" t="s">
        <v>2033</v>
      </c>
      <c r="C5460" s="245" t="s">
        <v>2032</v>
      </c>
      <c r="D5460" s="245" t="s">
        <v>2031</v>
      </c>
      <c r="E5460" s="246" t="s">
        <v>44</v>
      </c>
      <c r="F5460" s="245" t="s">
        <v>44</v>
      </c>
      <c r="G5460" s="245" t="s">
        <v>21185</v>
      </c>
      <c r="H5460" s="245" t="s">
        <v>21186</v>
      </c>
      <c r="I5460" s="245" t="s">
        <v>14</v>
      </c>
      <c r="J5460" s="245" t="s">
        <v>59</v>
      </c>
      <c r="K5460" s="246" t="s">
        <v>25204</v>
      </c>
      <c r="L5460" s="245" t="s">
        <v>568</v>
      </c>
      <c r="M5460"/>
      <c r="N5460"/>
      <c r="O5460"/>
      <c r="P5460"/>
      <c r="Q5460"/>
      <c r="R5460"/>
      <c r="S5460"/>
      <c r="T5460"/>
      <c r="U5460"/>
      <c r="V5460"/>
      <c r="W5460"/>
      <c r="X5460"/>
      <c r="Y5460"/>
      <c r="Z5460"/>
      <c r="AA5460"/>
      <c r="AB5460"/>
      <c r="AC5460"/>
      <c r="AD5460"/>
      <c r="AE5460"/>
      <c r="AF5460"/>
      <c r="AG5460"/>
      <c r="AH5460"/>
      <c r="AI5460"/>
      <c r="AJ5460"/>
      <c r="AK5460"/>
      <c r="AL5460"/>
      <c r="AM5460"/>
      <c r="AN5460"/>
      <c r="AO5460"/>
      <c r="AP5460"/>
      <c r="AQ5460"/>
      <c r="AR5460"/>
      <c r="AS5460"/>
      <c r="AT5460"/>
      <c r="AU5460"/>
      <c r="AV5460"/>
      <c r="AW5460"/>
      <c r="AX5460"/>
      <c r="AY5460"/>
      <c r="AZ5460"/>
      <c r="BA5460"/>
      <c r="BB5460"/>
      <c r="BC5460"/>
      <c r="BD5460"/>
      <c r="BE5460"/>
      <c r="BF5460"/>
      <c r="BG5460"/>
      <c r="BH5460"/>
      <c r="BI5460"/>
      <c r="BJ5460"/>
      <c r="BK5460"/>
      <c r="BL5460"/>
      <c r="BM5460"/>
      <c r="BN5460"/>
      <c r="BO5460"/>
    </row>
    <row r="5461" spans="1:67" ht="15" x14ac:dyDescent="0.25">
      <c r="A5461" s="245" t="s">
        <v>2034</v>
      </c>
      <c r="B5461" s="245" t="s">
        <v>2033</v>
      </c>
      <c r="C5461" s="245" t="s">
        <v>2032</v>
      </c>
      <c r="D5461" s="245" t="s">
        <v>2031</v>
      </c>
      <c r="E5461" s="246" t="s">
        <v>44</v>
      </c>
      <c r="F5461" s="245" t="s">
        <v>44</v>
      </c>
      <c r="G5461" s="245" t="s">
        <v>21187</v>
      </c>
      <c r="H5461" s="245" t="s">
        <v>21188</v>
      </c>
      <c r="I5461" s="245" t="s">
        <v>14</v>
      </c>
      <c r="J5461" s="245" t="s">
        <v>59</v>
      </c>
      <c r="K5461" s="246" t="s">
        <v>14286</v>
      </c>
      <c r="L5461" s="245" t="s">
        <v>568</v>
      </c>
      <c r="M5461"/>
      <c r="N5461"/>
      <c r="O5461"/>
      <c r="P5461"/>
      <c r="Q5461"/>
      <c r="R5461"/>
      <c r="S5461"/>
      <c r="T5461"/>
      <c r="U5461"/>
      <c r="V5461"/>
      <c r="W5461"/>
      <c r="X5461"/>
      <c r="Y5461"/>
      <c r="Z5461"/>
      <c r="AA5461"/>
      <c r="AB5461"/>
      <c r="AC5461"/>
      <c r="AD5461"/>
      <c r="AE5461"/>
      <c r="AF5461"/>
      <c r="AG5461"/>
      <c r="AH5461"/>
      <c r="AI5461"/>
      <c r="AJ5461"/>
      <c r="AK5461"/>
      <c r="AL5461"/>
      <c r="AM5461"/>
      <c r="AN5461"/>
      <c r="AO5461"/>
      <c r="AP5461"/>
      <c r="AQ5461"/>
      <c r="AR5461"/>
      <c r="AS5461"/>
      <c r="AT5461"/>
      <c r="AU5461"/>
      <c r="AV5461"/>
      <c r="AW5461"/>
      <c r="AX5461"/>
      <c r="AY5461"/>
      <c r="AZ5461"/>
      <c r="BA5461"/>
      <c r="BB5461"/>
      <c r="BC5461"/>
      <c r="BD5461"/>
      <c r="BE5461"/>
      <c r="BF5461"/>
      <c r="BG5461"/>
      <c r="BH5461"/>
      <c r="BI5461"/>
      <c r="BJ5461"/>
      <c r="BK5461"/>
      <c r="BL5461"/>
      <c r="BM5461"/>
      <c r="BN5461"/>
      <c r="BO5461"/>
    </row>
    <row r="5462" spans="1:67" ht="15" x14ac:dyDescent="0.25">
      <c r="A5462" s="245" t="s">
        <v>2034</v>
      </c>
      <c r="B5462" s="245" t="s">
        <v>2033</v>
      </c>
      <c r="C5462" s="245" t="s">
        <v>2032</v>
      </c>
      <c r="D5462" s="245" t="s">
        <v>2031</v>
      </c>
      <c r="E5462" s="246" t="s">
        <v>44</v>
      </c>
      <c r="F5462" s="245" t="s">
        <v>44</v>
      </c>
      <c r="G5462" s="245" t="s">
        <v>21190</v>
      </c>
      <c r="H5462" s="245" t="s">
        <v>21191</v>
      </c>
      <c r="I5462" s="245" t="s">
        <v>24</v>
      </c>
      <c r="J5462" s="245" t="s">
        <v>569</v>
      </c>
      <c r="K5462" s="246" t="s">
        <v>25205</v>
      </c>
      <c r="L5462" s="245" t="s">
        <v>568</v>
      </c>
      <c r="M5462"/>
      <c r="N5462"/>
      <c r="O5462"/>
      <c r="P5462"/>
      <c r="Q5462"/>
      <c r="R5462"/>
      <c r="S5462"/>
      <c r="T5462"/>
      <c r="U5462"/>
      <c r="V5462"/>
      <c r="W5462"/>
      <c r="X5462"/>
      <c r="Y5462"/>
      <c r="Z5462"/>
      <c r="AA5462"/>
      <c r="AB5462"/>
      <c r="AC5462"/>
      <c r="AD5462"/>
      <c r="AE5462"/>
      <c r="AF5462"/>
      <c r="AG5462"/>
      <c r="AH5462"/>
      <c r="AI5462"/>
      <c r="AJ5462"/>
      <c r="AK5462"/>
      <c r="AL5462"/>
      <c r="AM5462"/>
      <c r="AN5462"/>
      <c r="AO5462"/>
      <c r="AP5462"/>
      <c r="AQ5462"/>
      <c r="AR5462"/>
      <c r="AS5462"/>
      <c r="AT5462"/>
      <c r="AU5462"/>
      <c r="AV5462"/>
      <c r="AW5462"/>
      <c r="AX5462"/>
      <c r="AY5462"/>
      <c r="AZ5462"/>
      <c r="BA5462"/>
      <c r="BB5462"/>
      <c r="BC5462"/>
      <c r="BD5462"/>
      <c r="BE5462"/>
      <c r="BF5462"/>
      <c r="BG5462"/>
      <c r="BH5462"/>
      <c r="BI5462"/>
      <c r="BJ5462"/>
      <c r="BK5462"/>
      <c r="BL5462"/>
      <c r="BM5462"/>
      <c r="BN5462"/>
      <c r="BO5462"/>
    </row>
    <row r="5463" spans="1:67" ht="15" x14ac:dyDescent="0.25">
      <c r="A5463" s="245" t="s">
        <v>2034</v>
      </c>
      <c r="B5463" s="245" t="s">
        <v>2033</v>
      </c>
      <c r="C5463" s="245" t="s">
        <v>2032</v>
      </c>
      <c r="D5463" s="245" t="s">
        <v>2031</v>
      </c>
      <c r="E5463" s="246" t="s">
        <v>44</v>
      </c>
      <c r="F5463" s="245" t="s">
        <v>44</v>
      </c>
      <c r="G5463" s="245" t="s">
        <v>21193</v>
      </c>
      <c r="H5463" s="245" t="s">
        <v>21194</v>
      </c>
      <c r="I5463" s="245" t="s">
        <v>24</v>
      </c>
      <c r="J5463" s="245" t="s">
        <v>569</v>
      </c>
      <c r="K5463" s="246" t="s">
        <v>25206</v>
      </c>
      <c r="L5463" s="245" t="s">
        <v>568</v>
      </c>
      <c r="M5463"/>
      <c r="N5463"/>
      <c r="O5463"/>
      <c r="P5463"/>
      <c r="Q5463"/>
      <c r="R5463"/>
      <c r="S5463"/>
      <c r="T5463"/>
      <c r="U5463"/>
      <c r="V5463"/>
      <c r="W5463"/>
      <c r="X5463"/>
      <c r="Y5463"/>
      <c r="Z5463"/>
      <c r="AA5463"/>
      <c r="AB5463"/>
      <c r="AC5463"/>
      <c r="AD5463"/>
      <c r="AE5463"/>
      <c r="AF5463"/>
      <c r="AG5463"/>
      <c r="AH5463"/>
      <c r="AI5463"/>
      <c r="AJ5463"/>
      <c r="AK5463"/>
      <c r="AL5463"/>
      <c r="AM5463"/>
      <c r="AN5463"/>
      <c r="AO5463"/>
      <c r="AP5463"/>
      <c r="AQ5463"/>
      <c r="AR5463"/>
      <c r="AS5463"/>
      <c r="AT5463"/>
      <c r="AU5463"/>
      <c r="AV5463"/>
      <c r="AW5463"/>
      <c r="AX5463"/>
      <c r="AY5463"/>
      <c r="AZ5463"/>
      <c r="BA5463"/>
      <c r="BB5463"/>
      <c r="BC5463"/>
      <c r="BD5463"/>
      <c r="BE5463"/>
      <c r="BF5463"/>
      <c r="BG5463"/>
      <c r="BH5463"/>
      <c r="BI5463"/>
      <c r="BJ5463"/>
      <c r="BK5463"/>
      <c r="BL5463"/>
      <c r="BM5463"/>
      <c r="BN5463"/>
      <c r="BO5463"/>
    </row>
    <row r="5464" spans="1:67" ht="15" x14ac:dyDescent="0.25">
      <c r="A5464" s="245" t="s">
        <v>2034</v>
      </c>
      <c r="B5464" s="245" t="s">
        <v>2033</v>
      </c>
      <c r="C5464" s="245" t="s">
        <v>2032</v>
      </c>
      <c r="D5464" s="245" t="s">
        <v>2031</v>
      </c>
      <c r="E5464" s="246" t="s">
        <v>44</v>
      </c>
      <c r="F5464" s="245" t="s">
        <v>44</v>
      </c>
      <c r="G5464" s="245" t="s">
        <v>21196</v>
      </c>
      <c r="H5464" s="245" t="s">
        <v>21197</v>
      </c>
      <c r="I5464" s="245" t="s">
        <v>24</v>
      </c>
      <c r="J5464" s="245" t="s">
        <v>569</v>
      </c>
      <c r="K5464" s="246" t="s">
        <v>25207</v>
      </c>
      <c r="L5464" s="245" t="s">
        <v>568</v>
      </c>
      <c r="M5464"/>
      <c r="N5464"/>
      <c r="O5464"/>
      <c r="P5464"/>
      <c r="Q5464"/>
      <c r="R5464"/>
      <c r="S5464"/>
      <c r="T5464"/>
      <c r="U5464"/>
      <c r="V5464"/>
      <c r="W5464"/>
      <c r="X5464"/>
      <c r="Y5464"/>
      <c r="Z5464"/>
      <c r="AA5464"/>
      <c r="AB5464"/>
      <c r="AC5464"/>
      <c r="AD5464"/>
      <c r="AE5464"/>
      <c r="AF5464"/>
      <c r="AG5464"/>
      <c r="AH5464"/>
      <c r="AI5464"/>
      <c r="AJ5464"/>
      <c r="AK5464"/>
      <c r="AL5464"/>
      <c r="AM5464"/>
      <c r="AN5464"/>
      <c r="AO5464"/>
      <c r="AP5464"/>
      <c r="AQ5464"/>
      <c r="AR5464"/>
      <c r="AS5464"/>
      <c r="AT5464"/>
      <c r="AU5464"/>
      <c r="AV5464"/>
      <c r="AW5464"/>
      <c r="AX5464"/>
      <c r="AY5464"/>
      <c r="AZ5464"/>
      <c r="BA5464"/>
      <c r="BB5464"/>
      <c r="BC5464"/>
      <c r="BD5464"/>
      <c r="BE5464"/>
      <c r="BF5464"/>
      <c r="BG5464"/>
      <c r="BH5464"/>
      <c r="BI5464"/>
      <c r="BJ5464"/>
      <c r="BK5464"/>
      <c r="BL5464"/>
      <c r="BM5464"/>
      <c r="BN5464"/>
      <c r="BO5464"/>
    </row>
    <row r="5465" spans="1:67" ht="15" x14ac:dyDescent="0.25">
      <c r="A5465" s="245" t="s">
        <v>2034</v>
      </c>
      <c r="B5465" s="245" t="s">
        <v>2033</v>
      </c>
      <c r="C5465" s="245" t="s">
        <v>2032</v>
      </c>
      <c r="D5465" s="245" t="s">
        <v>2031</v>
      </c>
      <c r="E5465" s="246" t="s">
        <v>44</v>
      </c>
      <c r="F5465" s="245" t="s">
        <v>44</v>
      </c>
      <c r="G5465" s="245" t="s">
        <v>21199</v>
      </c>
      <c r="H5465" s="245" t="s">
        <v>21200</v>
      </c>
      <c r="I5465" s="245" t="s">
        <v>24</v>
      </c>
      <c r="J5465" s="245" t="s">
        <v>569</v>
      </c>
      <c r="K5465" s="246" t="s">
        <v>25208</v>
      </c>
      <c r="L5465" s="245" t="s">
        <v>568</v>
      </c>
      <c r="M5465"/>
      <c r="N5465"/>
      <c r="O5465"/>
      <c r="P5465"/>
      <c r="Q5465"/>
      <c r="R5465"/>
      <c r="S5465"/>
      <c r="T5465"/>
      <c r="U5465"/>
      <c r="V5465"/>
      <c r="W5465"/>
      <c r="X5465"/>
      <c r="Y5465"/>
      <c r="Z5465"/>
      <c r="AA5465"/>
      <c r="AB5465"/>
      <c r="AC5465"/>
      <c r="AD5465"/>
      <c r="AE5465"/>
      <c r="AF5465"/>
      <c r="AG5465"/>
      <c r="AH5465"/>
      <c r="AI5465"/>
      <c r="AJ5465"/>
      <c r="AK5465"/>
      <c r="AL5465"/>
      <c r="AM5465"/>
      <c r="AN5465"/>
      <c r="AO5465"/>
      <c r="AP5465"/>
      <c r="AQ5465"/>
      <c r="AR5465"/>
      <c r="AS5465"/>
      <c r="AT5465"/>
      <c r="AU5465"/>
      <c r="AV5465"/>
      <c r="AW5465"/>
      <c r="AX5465"/>
      <c r="AY5465"/>
      <c r="AZ5465"/>
      <c r="BA5465"/>
      <c r="BB5465"/>
      <c r="BC5465"/>
      <c r="BD5465"/>
      <c r="BE5465"/>
      <c r="BF5465"/>
      <c r="BG5465"/>
      <c r="BH5465"/>
      <c r="BI5465"/>
      <c r="BJ5465"/>
      <c r="BK5465"/>
      <c r="BL5465"/>
      <c r="BM5465"/>
      <c r="BN5465"/>
      <c r="BO5465"/>
    </row>
    <row r="5466" spans="1:67" ht="15" x14ac:dyDescent="0.25">
      <c r="A5466" s="245" t="s">
        <v>2034</v>
      </c>
      <c r="B5466" s="245" t="s">
        <v>2033</v>
      </c>
      <c r="C5466" s="245" t="s">
        <v>2032</v>
      </c>
      <c r="D5466" s="245" t="s">
        <v>2031</v>
      </c>
      <c r="E5466" s="246" t="s">
        <v>44</v>
      </c>
      <c r="F5466" s="245" t="s">
        <v>44</v>
      </c>
      <c r="G5466" s="245" t="s">
        <v>21202</v>
      </c>
      <c r="H5466" s="245" t="s">
        <v>21203</v>
      </c>
      <c r="I5466" s="245" t="s">
        <v>24</v>
      </c>
      <c r="J5466" s="245" t="s">
        <v>569</v>
      </c>
      <c r="K5466" s="246" t="s">
        <v>25209</v>
      </c>
      <c r="L5466" s="245" t="s">
        <v>568</v>
      </c>
      <c r="M5466"/>
      <c r="N5466"/>
      <c r="O5466"/>
      <c r="P5466"/>
      <c r="Q5466"/>
      <c r="R5466"/>
      <c r="S5466"/>
      <c r="T5466"/>
      <c r="U5466"/>
      <c r="V5466"/>
      <c r="W5466"/>
      <c r="X5466"/>
      <c r="Y5466"/>
      <c r="Z5466"/>
      <c r="AA5466"/>
      <c r="AB5466"/>
      <c r="AC5466"/>
      <c r="AD5466"/>
      <c r="AE5466"/>
      <c r="AF5466"/>
      <c r="AG5466"/>
      <c r="AH5466"/>
      <c r="AI5466"/>
      <c r="AJ5466"/>
      <c r="AK5466"/>
      <c r="AL5466"/>
      <c r="AM5466"/>
      <c r="AN5466"/>
      <c r="AO5466"/>
      <c r="AP5466"/>
      <c r="AQ5466"/>
      <c r="AR5466"/>
      <c r="AS5466"/>
      <c r="AT5466"/>
      <c r="AU5466"/>
      <c r="AV5466"/>
      <c r="AW5466"/>
      <c r="AX5466"/>
      <c r="AY5466"/>
      <c r="AZ5466"/>
      <c r="BA5466"/>
      <c r="BB5466"/>
      <c r="BC5466"/>
      <c r="BD5466"/>
      <c r="BE5466"/>
      <c r="BF5466"/>
      <c r="BG5466"/>
      <c r="BH5466"/>
      <c r="BI5466"/>
      <c r="BJ5466"/>
      <c r="BK5466"/>
      <c r="BL5466"/>
      <c r="BM5466"/>
      <c r="BN5466"/>
      <c r="BO5466"/>
    </row>
    <row r="5467" spans="1:67" ht="15" x14ac:dyDescent="0.25">
      <c r="A5467" s="245" t="s">
        <v>2034</v>
      </c>
      <c r="B5467" s="245" t="s">
        <v>2033</v>
      </c>
      <c r="C5467" s="245" t="s">
        <v>2032</v>
      </c>
      <c r="D5467" s="245" t="s">
        <v>2031</v>
      </c>
      <c r="E5467" s="246" t="s">
        <v>44</v>
      </c>
      <c r="F5467" s="245" t="s">
        <v>44</v>
      </c>
      <c r="G5467" s="245" t="s">
        <v>21205</v>
      </c>
      <c r="H5467" s="245" t="s">
        <v>21206</v>
      </c>
      <c r="I5467" s="245" t="s">
        <v>24</v>
      </c>
      <c r="J5467" s="245" t="s">
        <v>569</v>
      </c>
      <c r="K5467" s="246" t="s">
        <v>25210</v>
      </c>
      <c r="L5467" s="245" t="s">
        <v>568</v>
      </c>
      <c r="M5467"/>
      <c r="N5467"/>
      <c r="O5467"/>
      <c r="P5467"/>
      <c r="Q5467"/>
      <c r="R5467"/>
      <c r="S5467"/>
      <c r="T5467"/>
      <c r="U5467"/>
      <c r="V5467"/>
      <c r="W5467"/>
      <c r="X5467"/>
      <c r="Y5467"/>
      <c r="Z5467"/>
      <c r="AA5467"/>
      <c r="AB5467"/>
      <c r="AC5467"/>
      <c r="AD5467"/>
      <c r="AE5467"/>
      <c r="AF5467"/>
      <c r="AG5467"/>
      <c r="AH5467"/>
      <c r="AI5467"/>
      <c r="AJ5467"/>
      <c r="AK5467"/>
      <c r="AL5467"/>
      <c r="AM5467"/>
      <c r="AN5467"/>
      <c r="AO5467"/>
      <c r="AP5467"/>
      <c r="AQ5467"/>
      <c r="AR5467"/>
      <c r="AS5467"/>
      <c r="AT5467"/>
      <c r="AU5467"/>
      <c r="AV5467"/>
      <c r="AW5467"/>
      <c r="AX5467"/>
      <c r="AY5467"/>
      <c r="AZ5467"/>
      <c r="BA5467"/>
      <c r="BB5467"/>
      <c r="BC5467"/>
      <c r="BD5467"/>
      <c r="BE5467"/>
      <c r="BF5467"/>
      <c r="BG5467"/>
      <c r="BH5467"/>
      <c r="BI5467"/>
      <c r="BJ5467"/>
      <c r="BK5467"/>
      <c r="BL5467"/>
      <c r="BM5467"/>
      <c r="BN5467"/>
      <c r="BO5467"/>
    </row>
    <row r="5468" spans="1:67" ht="15" x14ac:dyDescent="0.25">
      <c r="A5468" s="245" t="s">
        <v>1839</v>
      </c>
      <c r="B5468" s="245" t="s">
        <v>1838</v>
      </c>
      <c r="C5468" s="245" t="s">
        <v>2003</v>
      </c>
      <c r="D5468" s="245" t="s">
        <v>2002</v>
      </c>
      <c r="E5468" s="246" t="s">
        <v>44</v>
      </c>
      <c r="F5468" s="245" t="s">
        <v>44</v>
      </c>
      <c r="G5468" s="245" t="s">
        <v>2013</v>
      </c>
      <c r="H5468" s="245" t="s">
        <v>21208</v>
      </c>
      <c r="I5468" s="245" t="s">
        <v>12</v>
      </c>
      <c r="J5468" s="245" t="s">
        <v>59</v>
      </c>
      <c r="K5468" s="246" t="s">
        <v>25211</v>
      </c>
      <c r="L5468" s="245" t="s">
        <v>568</v>
      </c>
      <c r="M5468"/>
      <c r="N5468"/>
      <c r="O5468"/>
      <c r="P5468"/>
      <c r="Q5468"/>
      <c r="R5468"/>
      <c r="S5468"/>
      <c r="T5468"/>
      <c r="U5468"/>
      <c r="V5468"/>
      <c r="W5468"/>
      <c r="X5468"/>
      <c r="Y5468"/>
      <c r="Z5468"/>
      <c r="AA5468"/>
      <c r="AB5468"/>
      <c r="AC5468"/>
      <c r="AD5468"/>
      <c r="AE5468"/>
      <c r="AF5468"/>
      <c r="AG5468"/>
      <c r="AH5468"/>
      <c r="AI5468"/>
      <c r="AJ5468"/>
      <c r="AK5468"/>
      <c r="AL5468"/>
      <c r="AM5468"/>
      <c r="AN5468"/>
      <c r="AO5468"/>
      <c r="AP5468"/>
      <c r="AQ5468"/>
      <c r="AR5468"/>
      <c r="AS5468"/>
      <c r="AT5468"/>
      <c r="AU5468"/>
      <c r="AV5468"/>
      <c r="AW5468"/>
      <c r="AX5468"/>
      <c r="AY5468"/>
      <c r="AZ5468"/>
      <c r="BA5468"/>
      <c r="BB5468"/>
      <c r="BC5468"/>
      <c r="BD5468"/>
      <c r="BE5468"/>
      <c r="BF5468"/>
      <c r="BG5468"/>
      <c r="BH5468"/>
      <c r="BI5468"/>
      <c r="BJ5468"/>
      <c r="BK5468"/>
      <c r="BL5468"/>
      <c r="BM5468"/>
      <c r="BN5468"/>
      <c r="BO5468"/>
    </row>
    <row r="5469" spans="1:67" ht="15" x14ac:dyDescent="0.25">
      <c r="A5469" s="245" t="s">
        <v>1839</v>
      </c>
      <c r="B5469" s="245" t="s">
        <v>1838</v>
      </c>
      <c r="C5469" s="245" t="s">
        <v>2003</v>
      </c>
      <c r="D5469" s="245" t="s">
        <v>2002</v>
      </c>
      <c r="E5469" s="246" t="s">
        <v>44</v>
      </c>
      <c r="F5469" s="245" t="s">
        <v>44</v>
      </c>
      <c r="G5469" s="245" t="s">
        <v>2012</v>
      </c>
      <c r="H5469" s="245" t="s">
        <v>21210</v>
      </c>
      <c r="I5469" s="245" t="s">
        <v>12</v>
      </c>
      <c r="J5469" s="245" t="s">
        <v>59</v>
      </c>
      <c r="K5469" s="246" t="s">
        <v>25212</v>
      </c>
      <c r="L5469" s="245" t="s">
        <v>568</v>
      </c>
      <c r="M5469"/>
      <c r="N5469"/>
      <c r="O5469"/>
      <c r="P5469"/>
      <c r="Q5469"/>
      <c r="R5469"/>
      <c r="S5469"/>
      <c r="T5469"/>
      <c r="U5469"/>
      <c r="V5469"/>
      <c r="W5469"/>
      <c r="X5469"/>
      <c r="Y5469"/>
      <c r="Z5469"/>
      <c r="AA5469"/>
      <c r="AB5469"/>
      <c r="AC5469"/>
      <c r="AD5469"/>
      <c r="AE5469"/>
      <c r="AF5469"/>
      <c r="AG5469"/>
      <c r="AH5469"/>
      <c r="AI5469"/>
      <c r="AJ5469"/>
      <c r="AK5469"/>
      <c r="AL5469"/>
      <c r="AM5469"/>
      <c r="AN5469"/>
      <c r="AO5469"/>
      <c r="AP5469"/>
      <c r="AQ5469"/>
      <c r="AR5469"/>
      <c r="AS5469"/>
      <c r="AT5469"/>
      <c r="AU5469"/>
      <c r="AV5469"/>
      <c r="AW5469"/>
      <c r="AX5469"/>
      <c r="AY5469"/>
      <c r="AZ5469"/>
      <c r="BA5469"/>
      <c r="BB5469"/>
      <c r="BC5469"/>
      <c r="BD5469"/>
      <c r="BE5469"/>
      <c r="BF5469"/>
      <c r="BG5469"/>
      <c r="BH5469"/>
      <c r="BI5469"/>
      <c r="BJ5469"/>
      <c r="BK5469"/>
      <c r="BL5469"/>
      <c r="BM5469"/>
      <c r="BN5469"/>
      <c r="BO5469"/>
    </row>
    <row r="5470" spans="1:67" ht="15" x14ac:dyDescent="0.25">
      <c r="A5470" s="245" t="s">
        <v>1839</v>
      </c>
      <c r="B5470" s="245" t="s">
        <v>1838</v>
      </c>
      <c r="C5470" s="245" t="s">
        <v>2003</v>
      </c>
      <c r="D5470" s="245" t="s">
        <v>2002</v>
      </c>
      <c r="E5470" s="246" t="s">
        <v>44</v>
      </c>
      <c r="F5470" s="245" t="s">
        <v>44</v>
      </c>
      <c r="G5470" s="245" t="s">
        <v>2011</v>
      </c>
      <c r="H5470" s="245" t="s">
        <v>21212</v>
      </c>
      <c r="I5470" s="245" t="s">
        <v>12</v>
      </c>
      <c r="J5470" s="245" t="s">
        <v>106</v>
      </c>
      <c r="K5470" s="246" t="s">
        <v>25213</v>
      </c>
      <c r="L5470" s="245" t="s">
        <v>568</v>
      </c>
      <c r="M5470"/>
      <c r="N5470"/>
      <c r="O5470"/>
      <c r="P5470"/>
      <c r="Q5470"/>
      <c r="R5470"/>
      <c r="S5470"/>
      <c r="T5470"/>
      <c r="U5470"/>
      <c r="V5470"/>
      <c r="W5470"/>
      <c r="X5470"/>
      <c r="Y5470"/>
      <c r="Z5470"/>
      <c r="AA5470"/>
      <c r="AB5470"/>
      <c r="AC5470"/>
      <c r="AD5470"/>
      <c r="AE5470"/>
      <c r="AF5470"/>
      <c r="AG5470"/>
      <c r="AH5470"/>
      <c r="AI5470"/>
      <c r="AJ5470"/>
      <c r="AK5470"/>
      <c r="AL5470"/>
      <c r="AM5470"/>
      <c r="AN5470"/>
      <c r="AO5470"/>
      <c r="AP5470"/>
      <c r="AQ5470"/>
      <c r="AR5470"/>
      <c r="AS5470"/>
      <c r="AT5470"/>
      <c r="AU5470"/>
      <c r="AV5470"/>
      <c r="AW5470"/>
      <c r="AX5470"/>
      <c r="AY5470"/>
      <c r="AZ5470"/>
      <c r="BA5470"/>
      <c r="BB5470"/>
      <c r="BC5470"/>
      <c r="BD5470"/>
      <c r="BE5470"/>
      <c r="BF5470"/>
      <c r="BG5470"/>
      <c r="BH5470"/>
      <c r="BI5470"/>
      <c r="BJ5470"/>
      <c r="BK5470"/>
      <c r="BL5470"/>
      <c r="BM5470"/>
      <c r="BN5470"/>
      <c r="BO5470"/>
    </row>
    <row r="5471" spans="1:67" ht="15" x14ac:dyDescent="0.25">
      <c r="A5471" s="245" t="s">
        <v>1839</v>
      </c>
      <c r="B5471" s="245" t="s">
        <v>1838</v>
      </c>
      <c r="C5471" s="245" t="s">
        <v>2003</v>
      </c>
      <c r="D5471" s="245" t="s">
        <v>2002</v>
      </c>
      <c r="E5471" s="246" t="s">
        <v>44</v>
      </c>
      <c r="F5471" s="245" t="s">
        <v>44</v>
      </c>
      <c r="G5471" s="245" t="s">
        <v>2010</v>
      </c>
      <c r="H5471" s="245" t="s">
        <v>21213</v>
      </c>
      <c r="I5471" s="245" t="s">
        <v>12</v>
      </c>
      <c r="J5471" s="245" t="s">
        <v>106</v>
      </c>
      <c r="K5471" s="246" t="s">
        <v>13915</v>
      </c>
      <c r="L5471" s="245" t="s">
        <v>568</v>
      </c>
      <c r="M5471"/>
      <c r="N5471"/>
      <c r="O5471"/>
      <c r="P5471"/>
      <c r="Q5471"/>
      <c r="R5471"/>
      <c r="S5471"/>
      <c r="T5471"/>
      <c r="U5471"/>
      <c r="V5471"/>
      <c r="W5471"/>
      <c r="X5471"/>
      <c r="Y5471"/>
      <c r="Z5471"/>
      <c r="AA5471"/>
      <c r="AB5471"/>
      <c r="AC5471"/>
      <c r="AD5471"/>
      <c r="AE5471"/>
      <c r="AF5471"/>
      <c r="AG5471"/>
      <c r="AH5471"/>
      <c r="AI5471"/>
      <c r="AJ5471"/>
      <c r="AK5471"/>
      <c r="AL5471"/>
      <c r="AM5471"/>
      <c r="AN5471"/>
      <c r="AO5471"/>
      <c r="AP5471"/>
      <c r="AQ5471"/>
      <c r="AR5471"/>
      <c r="AS5471"/>
      <c r="AT5471"/>
      <c r="AU5471"/>
      <c r="AV5471"/>
      <c r="AW5471"/>
      <c r="AX5471"/>
      <c r="AY5471"/>
      <c r="AZ5471"/>
      <c r="BA5471"/>
      <c r="BB5471"/>
      <c r="BC5471"/>
      <c r="BD5471"/>
      <c r="BE5471"/>
      <c r="BF5471"/>
      <c r="BG5471"/>
      <c r="BH5471"/>
      <c r="BI5471"/>
      <c r="BJ5471"/>
      <c r="BK5471"/>
      <c r="BL5471"/>
      <c r="BM5471"/>
      <c r="BN5471"/>
      <c r="BO5471"/>
    </row>
    <row r="5472" spans="1:67" ht="15" x14ac:dyDescent="0.25">
      <c r="A5472" s="245" t="s">
        <v>1839</v>
      </c>
      <c r="B5472" s="245" t="s">
        <v>1838</v>
      </c>
      <c r="C5472" s="245" t="s">
        <v>2003</v>
      </c>
      <c r="D5472" s="245" t="s">
        <v>2002</v>
      </c>
      <c r="E5472" s="246" t="s">
        <v>44</v>
      </c>
      <c r="F5472" s="245" t="s">
        <v>44</v>
      </c>
      <c r="G5472" s="245" t="s">
        <v>2009</v>
      </c>
      <c r="H5472" s="245" t="s">
        <v>21215</v>
      </c>
      <c r="I5472" s="245" t="s">
        <v>12</v>
      </c>
      <c r="J5472" s="245" t="s">
        <v>569</v>
      </c>
      <c r="K5472" s="246" t="s">
        <v>25214</v>
      </c>
      <c r="L5472" s="245" t="s">
        <v>568</v>
      </c>
      <c r="M5472"/>
      <c r="N5472"/>
      <c r="O5472"/>
      <c r="P5472"/>
      <c r="Q5472"/>
      <c r="R5472"/>
      <c r="S5472"/>
      <c r="T5472"/>
      <c r="U5472"/>
      <c r="V5472"/>
      <c r="W5472"/>
      <c r="X5472"/>
      <c r="Y5472"/>
      <c r="Z5472"/>
      <c r="AA5472"/>
      <c r="AB5472"/>
      <c r="AC5472"/>
      <c r="AD5472"/>
      <c r="AE5472"/>
      <c r="AF5472"/>
      <c r="AG5472"/>
      <c r="AH5472"/>
      <c r="AI5472"/>
      <c r="AJ5472"/>
      <c r="AK5472"/>
      <c r="AL5472"/>
      <c r="AM5472"/>
      <c r="AN5472"/>
      <c r="AO5472"/>
      <c r="AP5472"/>
      <c r="AQ5472"/>
      <c r="AR5472"/>
      <c r="AS5472"/>
      <c r="AT5472"/>
      <c r="AU5472"/>
      <c r="AV5472"/>
      <c r="AW5472"/>
      <c r="AX5472"/>
      <c r="AY5472"/>
      <c r="AZ5472"/>
      <c r="BA5472"/>
      <c r="BB5472"/>
      <c r="BC5472"/>
      <c r="BD5472"/>
      <c r="BE5472"/>
      <c r="BF5472"/>
      <c r="BG5472"/>
      <c r="BH5472"/>
      <c r="BI5472"/>
      <c r="BJ5472"/>
      <c r="BK5472"/>
      <c r="BL5472"/>
      <c r="BM5472"/>
      <c r="BN5472"/>
      <c r="BO5472"/>
    </row>
    <row r="5473" spans="1:67" ht="15" x14ac:dyDescent="0.25">
      <c r="A5473" s="245" t="s">
        <v>1839</v>
      </c>
      <c r="B5473" s="245" t="s">
        <v>1838</v>
      </c>
      <c r="C5473" s="245" t="s">
        <v>2003</v>
      </c>
      <c r="D5473" s="245" t="s">
        <v>2002</v>
      </c>
      <c r="E5473" s="246" t="s">
        <v>44</v>
      </c>
      <c r="F5473" s="245" t="s">
        <v>44</v>
      </c>
      <c r="G5473" s="245" t="s">
        <v>2008</v>
      </c>
      <c r="H5473" s="245" t="s">
        <v>21217</v>
      </c>
      <c r="I5473" s="245" t="s">
        <v>12</v>
      </c>
      <c r="J5473" s="245" t="s">
        <v>569</v>
      </c>
      <c r="K5473" s="246" t="s">
        <v>24880</v>
      </c>
      <c r="L5473" s="245" t="s">
        <v>568</v>
      </c>
      <c r="M5473"/>
      <c r="N5473"/>
      <c r="O5473"/>
      <c r="P5473"/>
      <c r="Q5473"/>
      <c r="R5473"/>
      <c r="S5473"/>
      <c r="T5473"/>
      <c r="U5473"/>
      <c r="V5473"/>
      <c r="W5473"/>
      <c r="X5473"/>
      <c r="Y5473"/>
      <c r="Z5473"/>
      <c r="AA5473"/>
      <c r="AB5473"/>
      <c r="AC5473"/>
      <c r="AD5473"/>
      <c r="AE5473"/>
      <c r="AF5473"/>
      <c r="AG5473"/>
      <c r="AH5473"/>
      <c r="AI5473"/>
      <c r="AJ5473"/>
      <c r="AK5473"/>
      <c r="AL5473"/>
      <c r="AM5473"/>
      <c r="AN5473"/>
      <c r="AO5473"/>
      <c r="AP5473"/>
      <c r="AQ5473"/>
      <c r="AR5473"/>
      <c r="AS5473"/>
      <c r="AT5473"/>
      <c r="AU5473"/>
      <c r="AV5473"/>
      <c r="AW5473"/>
      <c r="AX5473"/>
      <c r="AY5473"/>
      <c r="AZ5473"/>
      <c r="BA5473"/>
      <c r="BB5473"/>
      <c r="BC5473"/>
      <c r="BD5473"/>
      <c r="BE5473"/>
      <c r="BF5473"/>
      <c r="BG5473"/>
      <c r="BH5473"/>
      <c r="BI5473"/>
      <c r="BJ5473"/>
      <c r="BK5473"/>
      <c r="BL5473"/>
      <c r="BM5473"/>
      <c r="BN5473"/>
      <c r="BO5473"/>
    </row>
    <row r="5474" spans="1:67" ht="15" x14ac:dyDescent="0.25">
      <c r="A5474" s="245" t="s">
        <v>1839</v>
      </c>
      <c r="B5474" s="245" t="s">
        <v>1838</v>
      </c>
      <c r="C5474" s="245" t="s">
        <v>2003</v>
      </c>
      <c r="D5474" s="245" t="s">
        <v>2002</v>
      </c>
      <c r="E5474" s="246" t="s">
        <v>44</v>
      </c>
      <c r="F5474" s="245" t="s">
        <v>44</v>
      </c>
      <c r="G5474" s="245" t="s">
        <v>2007</v>
      </c>
      <c r="H5474" s="245" t="s">
        <v>21218</v>
      </c>
      <c r="I5474" s="245" t="s">
        <v>12</v>
      </c>
      <c r="J5474" s="245" t="s">
        <v>106</v>
      </c>
      <c r="K5474" s="246" t="s">
        <v>25215</v>
      </c>
      <c r="L5474" s="245" t="s">
        <v>568</v>
      </c>
      <c r="M5474"/>
      <c r="N5474"/>
      <c r="O5474"/>
      <c r="P5474"/>
      <c r="Q5474"/>
      <c r="R5474"/>
      <c r="S5474"/>
      <c r="T5474"/>
      <c r="U5474"/>
      <c r="V5474"/>
      <c r="W5474"/>
      <c r="X5474"/>
      <c r="Y5474"/>
      <c r="Z5474"/>
      <c r="AA5474"/>
      <c r="AB5474"/>
      <c r="AC5474"/>
      <c r="AD5474"/>
      <c r="AE5474"/>
      <c r="AF5474"/>
      <c r="AG5474"/>
      <c r="AH5474"/>
      <c r="AI5474"/>
      <c r="AJ5474"/>
      <c r="AK5474"/>
      <c r="AL5474"/>
      <c r="AM5474"/>
      <c r="AN5474"/>
      <c r="AO5474"/>
      <c r="AP5474"/>
      <c r="AQ5474"/>
      <c r="AR5474"/>
      <c r="AS5474"/>
      <c r="AT5474"/>
      <c r="AU5474"/>
      <c r="AV5474"/>
      <c r="AW5474"/>
      <c r="AX5474"/>
      <c r="AY5474"/>
      <c r="AZ5474"/>
      <c r="BA5474"/>
      <c r="BB5474"/>
      <c r="BC5474"/>
      <c r="BD5474"/>
      <c r="BE5474"/>
      <c r="BF5474"/>
      <c r="BG5474"/>
      <c r="BH5474"/>
      <c r="BI5474"/>
      <c r="BJ5474"/>
      <c r="BK5474"/>
      <c r="BL5474"/>
      <c r="BM5474"/>
      <c r="BN5474"/>
      <c r="BO5474"/>
    </row>
    <row r="5475" spans="1:67" ht="15" x14ac:dyDescent="0.25">
      <c r="A5475" s="245" t="s">
        <v>1839</v>
      </c>
      <c r="B5475" s="245" t="s">
        <v>1838</v>
      </c>
      <c r="C5475" s="245" t="s">
        <v>2003</v>
      </c>
      <c r="D5475" s="245" t="s">
        <v>2002</v>
      </c>
      <c r="E5475" s="246" t="s">
        <v>44</v>
      </c>
      <c r="F5475" s="245" t="s">
        <v>44</v>
      </c>
      <c r="G5475" s="245" t="s">
        <v>2006</v>
      </c>
      <c r="H5475" s="245" t="s">
        <v>21220</v>
      </c>
      <c r="I5475" s="245" t="s">
        <v>12</v>
      </c>
      <c r="J5475" s="245" t="s">
        <v>106</v>
      </c>
      <c r="K5475" s="246" t="s">
        <v>12017</v>
      </c>
      <c r="L5475" s="245" t="s">
        <v>568</v>
      </c>
      <c r="M5475"/>
      <c r="N5475"/>
      <c r="O5475"/>
      <c r="P5475"/>
      <c r="Q5475"/>
      <c r="R5475"/>
      <c r="S5475"/>
      <c r="T5475"/>
      <c r="U5475"/>
      <c r="V5475"/>
      <c r="W5475"/>
      <c r="X5475"/>
      <c r="Y5475"/>
      <c r="Z5475"/>
      <c r="AA5475"/>
      <c r="AB5475"/>
      <c r="AC5475"/>
      <c r="AD5475"/>
      <c r="AE5475"/>
      <c r="AF5475"/>
      <c r="AG5475"/>
      <c r="AH5475"/>
      <c r="AI5475"/>
      <c r="AJ5475"/>
      <c r="AK5475"/>
      <c r="AL5475"/>
      <c r="AM5475"/>
      <c r="AN5475"/>
      <c r="AO5475"/>
      <c r="AP5475"/>
      <c r="AQ5475"/>
      <c r="AR5475"/>
      <c r="AS5475"/>
      <c r="AT5475"/>
      <c r="AU5475"/>
      <c r="AV5475"/>
      <c r="AW5475"/>
      <c r="AX5475"/>
      <c r="AY5475"/>
      <c r="AZ5475"/>
      <c r="BA5475"/>
      <c r="BB5475"/>
      <c r="BC5475"/>
      <c r="BD5475"/>
      <c r="BE5475"/>
      <c r="BF5475"/>
      <c r="BG5475"/>
      <c r="BH5475"/>
      <c r="BI5475"/>
      <c r="BJ5475"/>
      <c r="BK5475"/>
      <c r="BL5475"/>
      <c r="BM5475"/>
      <c r="BN5475"/>
      <c r="BO5475"/>
    </row>
    <row r="5476" spans="1:67" ht="15" x14ac:dyDescent="0.25">
      <c r="A5476" s="245" t="s">
        <v>1839</v>
      </c>
      <c r="B5476" s="245" t="s">
        <v>1838</v>
      </c>
      <c r="C5476" s="245" t="s">
        <v>2003</v>
      </c>
      <c r="D5476" s="245" t="s">
        <v>2002</v>
      </c>
      <c r="E5476" s="246" t="s">
        <v>44</v>
      </c>
      <c r="F5476" s="245" t="s">
        <v>44</v>
      </c>
      <c r="G5476" s="245" t="s">
        <v>2005</v>
      </c>
      <c r="H5476" s="245" t="s">
        <v>2004</v>
      </c>
      <c r="I5476" s="245" t="s">
        <v>11</v>
      </c>
      <c r="J5476" s="245" t="s">
        <v>59</v>
      </c>
      <c r="K5476" s="246" t="s">
        <v>25216</v>
      </c>
      <c r="L5476" s="245" t="s">
        <v>568</v>
      </c>
      <c r="M5476"/>
      <c r="N5476"/>
      <c r="O5476"/>
      <c r="P5476"/>
      <c r="Q5476"/>
      <c r="R5476"/>
      <c r="S5476"/>
      <c r="T5476"/>
      <c r="U5476"/>
      <c r="V5476"/>
      <c r="W5476"/>
      <c r="X5476"/>
      <c r="Y5476"/>
      <c r="Z5476"/>
      <c r="AA5476"/>
      <c r="AB5476"/>
      <c r="AC5476"/>
      <c r="AD5476"/>
      <c r="AE5476"/>
      <c r="AF5476"/>
      <c r="AG5476"/>
      <c r="AH5476"/>
      <c r="AI5476"/>
      <c r="AJ5476"/>
      <c r="AK5476"/>
      <c r="AL5476"/>
      <c r="AM5476"/>
      <c r="AN5476"/>
      <c r="AO5476"/>
      <c r="AP5476"/>
      <c r="AQ5476"/>
      <c r="AR5476"/>
      <c r="AS5476"/>
      <c r="AT5476"/>
      <c r="AU5476"/>
      <c r="AV5476"/>
      <c r="AW5476"/>
      <c r="AX5476"/>
      <c r="AY5476"/>
      <c r="AZ5476"/>
      <c r="BA5476"/>
      <c r="BB5476"/>
      <c r="BC5476"/>
      <c r="BD5476"/>
      <c r="BE5476"/>
      <c r="BF5476"/>
      <c r="BG5476"/>
      <c r="BH5476"/>
      <c r="BI5476"/>
      <c r="BJ5476"/>
      <c r="BK5476"/>
      <c r="BL5476"/>
      <c r="BM5476"/>
      <c r="BN5476"/>
      <c r="BO5476"/>
    </row>
    <row r="5477" spans="1:67" ht="15" x14ac:dyDescent="0.25">
      <c r="A5477" s="245" t="s">
        <v>1839</v>
      </c>
      <c r="B5477" s="245" t="s">
        <v>1838</v>
      </c>
      <c r="C5477" s="245" t="s">
        <v>2003</v>
      </c>
      <c r="D5477" s="245" t="s">
        <v>2002</v>
      </c>
      <c r="E5477" s="246" t="s">
        <v>44</v>
      </c>
      <c r="F5477" s="245" t="s">
        <v>44</v>
      </c>
      <c r="G5477" s="245" t="s">
        <v>13364</v>
      </c>
      <c r="H5477" s="245" t="s">
        <v>13365</v>
      </c>
      <c r="I5477" s="245" t="s">
        <v>12</v>
      </c>
      <c r="J5477" s="245" t="s">
        <v>59</v>
      </c>
      <c r="K5477" s="246" t="s">
        <v>1066</v>
      </c>
      <c r="L5477" s="245" t="s">
        <v>568</v>
      </c>
      <c r="M5477"/>
      <c r="N5477"/>
      <c r="O5477"/>
      <c r="P5477"/>
      <c r="Q5477"/>
      <c r="R5477"/>
      <c r="S5477"/>
      <c r="T5477"/>
      <c r="U5477"/>
      <c r="V5477"/>
      <c r="W5477"/>
      <c r="X5477"/>
      <c r="Y5477"/>
      <c r="Z5477"/>
      <c r="AA5477"/>
      <c r="AB5477"/>
      <c r="AC5477"/>
      <c r="AD5477"/>
      <c r="AE5477"/>
      <c r="AF5477"/>
      <c r="AG5477"/>
      <c r="AH5477"/>
      <c r="AI5477"/>
      <c r="AJ5477"/>
      <c r="AK5477"/>
      <c r="AL5477"/>
      <c r="AM5477"/>
      <c r="AN5477"/>
      <c r="AO5477"/>
      <c r="AP5477"/>
      <c r="AQ5477"/>
      <c r="AR5477"/>
      <c r="AS5477"/>
      <c r="AT5477"/>
      <c r="AU5477"/>
      <c r="AV5477"/>
      <c r="AW5477"/>
      <c r="AX5477"/>
      <c r="AY5477"/>
      <c r="AZ5477"/>
      <c r="BA5477"/>
      <c r="BB5477"/>
      <c r="BC5477"/>
      <c r="BD5477"/>
      <c r="BE5477"/>
      <c r="BF5477"/>
      <c r="BG5477"/>
      <c r="BH5477"/>
      <c r="BI5477"/>
      <c r="BJ5477"/>
      <c r="BK5477"/>
      <c r="BL5477"/>
      <c r="BM5477"/>
      <c r="BN5477"/>
      <c r="BO5477"/>
    </row>
    <row r="5478" spans="1:67" ht="15" x14ac:dyDescent="0.25">
      <c r="A5478" s="245" t="s">
        <v>1839</v>
      </c>
      <c r="B5478" s="245" t="s">
        <v>1838</v>
      </c>
      <c r="C5478" s="245" t="s">
        <v>2003</v>
      </c>
      <c r="D5478" s="245" t="s">
        <v>2002</v>
      </c>
      <c r="E5478" s="246" t="s">
        <v>44</v>
      </c>
      <c r="F5478" s="245" t="s">
        <v>44</v>
      </c>
      <c r="G5478" s="245" t="s">
        <v>13366</v>
      </c>
      <c r="H5478" s="245" t="s">
        <v>13367</v>
      </c>
      <c r="I5478" s="245" t="s">
        <v>12</v>
      </c>
      <c r="J5478" s="245" t="s">
        <v>59</v>
      </c>
      <c r="K5478" s="246" t="s">
        <v>16269</v>
      </c>
      <c r="L5478" s="245" t="s">
        <v>568</v>
      </c>
      <c r="M5478"/>
      <c r="N5478"/>
      <c r="O5478"/>
      <c r="P5478"/>
      <c r="Q5478"/>
      <c r="R5478"/>
      <c r="S5478"/>
      <c r="T5478"/>
      <c r="U5478"/>
      <c r="V5478"/>
      <c r="W5478"/>
      <c r="X5478"/>
      <c r="Y5478"/>
      <c r="Z5478"/>
      <c r="AA5478"/>
      <c r="AB5478"/>
      <c r="AC5478"/>
      <c r="AD5478"/>
      <c r="AE5478"/>
      <c r="AF5478"/>
      <c r="AG5478"/>
      <c r="AH5478"/>
      <c r="AI5478"/>
      <c r="AJ5478"/>
      <c r="AK5478"/>
      <c r="AL5478"/>
      <c r="AM5478"/>
      <c r="AN5478"/>
      <c r="AO5478"/>
      <c r="AP5478"/>
      <c r="AQ5478"/>
      <c r="AR5478"/>
      <c r="AS5478"/>
      <c r="AT5478"/>
      <c r="AU5478"/>
      <c r="AV5478"/>
      <c r="AW5478"/>
      <c r="AX5478"/>
      <c r="AY5478"/>
      <c r="AZ5478"/>
      <c r="BA5478"/>
      <c r="BB5478"/>
      <c r="BC5478"/>
      <c r="BD5478"/>
      <c r="BE5478"/>
      <c r="BF5478"/>
      <c r="BG5478"/>
      <c r="BH5478"/>
      <c r="BI5478"/>
      <c r="BJ5478"/>
      <c r="BK5478"/>
      <c r="BL5478"/>
      <c r="BM5478"/>
      <c r="BN5478"/>
      <c r="BO5478"/>
    </row>
    <row r="5479" spans="1:67" ht="15" x14ac:dyDescent="0.25">
      <c r="A5479" s="245" t="s">
        <v>1839</v>
      </c>
      <c r="B5479" s="245" t="s">
        <v>1838</v>
      </c>
      <c r="C5479" s="245" t="s">
        <v>2003</v>
      </c>
      <c r="D5479" s="245" t="s">
        <v>2002</v>
      </c>
      <c r="E5479" s="246" t="s">
        <v>44</v>
      </c>
      <c r="F5479" s="245" t="s">
        <v>44</v>
      </c>
      <c r="G5479" s="245" t="s">
        <v>13368</v>
      </c>
      <c r="H5479" s="245" t="s">
        <v>13369</v>
      </c>
      <c r="I5479" s="245" t="s">
        <v>12</v>
      </c>
      <c r="J5479" s="245" t="s">
        <v>59</v>
      </c>
      <c r="K5479" s="246" t="s">
        <v>16282</v>
      </c>
      <c r="L5479" s="245" t="s">
        <v>568</v>
      </c>
      <c r="M5479"/>
      <c r="N5479"/>
      <c r="O5479"/>
      <c r="P5479"/>
      <c r="Q5479"/>
      <c r="R5479"/>
      <c r="S5479"/>
      <c r="T5479"/>
      <c r="U5479"/>
      <c r="V5479"/>
      <c r="W5479"/>
      <c r="X5479"/>
      <c r="Y5479"/>
      <c r="Z5479"/>
      <c r="AA5479"/>
      <c r="AB5479"/>
      <c r="AC5479"/>
      <c r="AD5479"/>
      <c r="AE5479"/>
      <c r="AF5479"/>
      <c r="AG5479"/>
      <c r="AH5479"/>
      <c r="AI5479"/>
      <c r="AJ5479"/>
      <c r="AK5479"/>
      <c r="AL5479"/>
      <c r="AM5479"/>
      <c r="AN5479"/>
      <c r="AO5479"/>
      <c r="AP5479"/>
      <c r="AQ5479"/>
      <c r="AR5479"/>
      <c r="AS5479"/>
      <c r="AT5479"/>
      <c r="AU5479"/>
      <c r="AV5479"/>
      <c r="AW5479"/>
      <c r="AX5479"/>
      <c r="AY5479"/>
      <c r="AZ5479"/>
      <c r="BA5479"/>
      <c r="BB5479"/>
      <c r="BC5479"/>
      <c r="BD5479"/>
      <c r="BE5479"/>
      <c r="BF5479"/>
      <c r="BG5479"/>
      <c r="BH5479"/>
      <c r="BI5479"/>
      <c r="BJ5479"/>
      <c r="BK5479"/>
      <c r="BL5479"/>
      <c r="BM5479"/>
      <c r="BN5479"/>
      <c r="BO5479"/>
    </row>
    <row r="5480" spans="1:67" ht="15" x14ac:dyDescent="0.25">
      <c r="A5480" s="245" t="s">
        <v>1839</v>
      </c>
      <c r="B5480" s="245" t="s">
        <v>1838</v>
      </c>
      <c r="C5480" s="245" t="s">
        <v>2003</v>
      </c>
      <c r="D5480" s="245" t="s">
        <v>2002</v>
      </c>
      <c r="E5480" s="246" t="s">
        <v>44</v>
      </c>
      <c r="F5480" s="245" t="s">
        <v>44</v>
      </c>
      <c r="G5480" s="245" t="s">
        <v>13370</v>
      </c>
      <c r="H5480" s="245" t="s">
        <v>13371</v>
      </c>
      <c r="I5480" s="245" t="s">
        <v>12</v>
      </c>
      <c r="J5480" s="245" t="s">
        <v>59</v>
      </c>
      <c r="K5480" s="246" t="s">
        <v>1843</v>
      </c>
      <c r="L5480" s="245" t="s">
        <v>568</v>
      </c>
      <c r="M5480"/>
      <c r="N5480"/>
      <c r="O5480"/>
      <c r="P5480"/>
      <c r="Q5480"/>
      <c r="R5480"/>
      <c r="S5480"/>
      <c r="T5480"/>
      <c r="U5480"/>
      <c r="V5480"/>
      <c r="W5480"/>
      <c r="X5480"/>
      <c r="Y5480"/>
      <c r="Z5480"/>
      <c r="AA5480"/>
      <c r="AB5480"/>
      <c r="AC5480"/>
      <c r="AD5480"/>
      <c r="AE5480"/>
      <c r="AF5480"/>
      <c r="AG5480"/>
      <c r="AH5480"/>
      <c r="AI5480"/>
      <c r="AJ5480"/>
      <c r="AK5480"/>
      <c r="AL5480"/>
      <c r="AM5480"/>
      <c r="AN5480"/>
      <c r="AO5480"/>
      <c r="AP5480"/>
      <c r="AQ5480"/>
      <c r="AR5480"/>
      <c r="AS5480"/>
      <c r="AT5480"/>
      <c r="AU5480"/>
      <c r="AV5480"/>
      <c r="AW5480"/>
      <c r="AX5480"/>
      <c r="AY5480"/>
      <c r="AZ5480"/>
      <c r="BA5480"/>
      <c r="BB5480"/>
      <c r="BC5480"/>
      <c r="BD5480"/>
      <c r="BE5480"/>
      <c r="BF5480"/>
      <c r="BG5480"/>
      <c r="BH5480"/>
      <c r="BI5480"/>
      <c r="BJ5480"/>
      <c r="BK5480"/>
      <c r="BL5480"/>
      <c r="BM5480"/>
      <c r="BN5480"/>
      <c r="BO5480"/>
    </row>
    <row r="5481" spans="1:67" ht="15" x14ac:dyDescent="0.25">
      <c r="A5481" s="245" t="s">
        <v>1839</v>
      </c>
      <c r="B5481" s="245" t="s">
        <v>1838</v>
      </c>
      <c r="C5481" s="245" t="s">
        <v>2003</v>
      </c>
      <c r="D5481" s="245" t="s">
        <v>2002</v>
      </c>
      <c r="E5481" s="246" t="s">
        <v>44</v>
      </c>
      <c r="F5481" s="245" t="s">
        <v>44</v>
      </c>
      <c r="G5481" s="245" t="s">
        <v>13372</v>
      </c>
      <c r="H5481" s="245" t="s">
        <v>13373</v>
      </c>
      <c r="I5481" s="245" t="s">
        <v>12</v>
      </c>
      <c r="J5481" s="245" t="s">
        <v>59</v>
      </c>
      <c r="K5481" s="246" t="s">
        <v>1987</v>
      </c>
      <c r="L5481" s="245" t="s">
        <v>568</v>
      </c>
      <c r="M5481"/>
      <c r="N5481"/>
      <c r="O5481"/>
      <c r="P5481"/>
      <c r="Q5481"/>
      <c r="R5481"/>
      <c r="S5481"/>
      <c r="T5481"/>
      <c r="U5481"/>
      <c r="V5481"/>
      <c r="W5481"/>
      <c r="X5481"/>
      <c r="Y5481"/>
      <c r="Z5481"/>
      <c r="AA5481"/>
      <c r="AB5481"/>
      <c r="AC5481"/>
      <c r="AD5481"/>
      <c r="AE5481"/>
      <c r="AF5481"/>
      <c r="AG5481"/>
      <c r="AH5481"/>
      <c r="AI5481"/>
      <c r="AJ5481"/>
      <c r="AK5481"/>
      <c r="AL5481"/>
      <c r="AM5481"/>
      <c r="AN5481"/>
      <c r="AO5481"/>
      <c r="AP5481"/>
      <c r="AQ5481"/>
      <c r="AR5481"/>
      <c r="AS5481"/>
      <c r="AT5481"/>
      <c r="AU5481"/>
      <c r="AV5481"/>
      <c r="AW5481"/>
      <c r="AX5481"/>
      <c r="AY5481"/>
      <c r="AZ5481"/>
      <c r="BA5481"/>
      <c r="BB5481"/>
      <c r="BC5481"/>
      <c r="BD5481"/>
      <c r="BE5481"/>
      <c r="BF5481"/>
      <c r="BG5481"/>
      <c r="BH5481"/>
      <c r="BI5481"/>
      <c r="BJ5481"/>
      <c r="BK5481"/>
      <c r="BL5481"/>
      <c r="BM5481"/>
      <c r="BN5481"/>
      <c r="BO5481"/>
    </row>
    <row r="5482" spans="1:67" ht="15" x14ac:dyDescent="0.25">
      <c r="A5482" s="245" t="s">
        <v>1839</v>
      </c>
      <c r="B5482" s="245" t="s">
        <v>1838</v>
      </c>
      <c r="C5482" s="245" t="s">
        <v>2003</v>
      </c>
      <c r="D5482" s="245" t="s">
        <v>2002</v>
      </c>
      <c r="E5482" s="246" t="s">
        <v>44</v>
      </c>
      <c r="F5482" s="245" t="s">
        <v>44</v>
      </c>
      <c r="G5482" s="245" t="s">
        <v>13374</v>
      </c>
      <c r="H5482" s="245" t="s">
        <v>13375</v>
      </c>
      <c r="I5482" s="245" t="s">
        <v>12</v>
      </c>
      <c r="J5482" s="245" t="s">
        <v>59</v>
      </c>
      <c r="K5482" s="246" t="s">
        <v>25217</v>
      </c>
      <c r="L5482" s="245" t="s">
        <v>568</v>
      </c>
      <c r="M5482"/>
      <c r="N5482"/>
      <c r="O5482"/>
      <c r="P5482"/>
      <c r="Q5482"/>
      <c r="R5482"/>
      <c r="S5482"/>
      <c r="T5482"/>
      <c r="U5482"/>
      <c r="V5482"/>
      <c r="W5482"/>
      <c r="X5482"/>
      <c r="Y5482"/>
      <c r="Z5482"/>
      <c r="AA5482"/>
      <c r="AB5482"/>
      <c r="AC5482"/>
      <c r="AD5482"/>
      <c r="AE5482"/>
      <c r="AF5482"/>
      <c r="AG5482"/>
      <c r="AH5482"/>
      <c r="AI5482"/>
      <c r="AJ5482"/>
      <c r="AK5482"/>
      <c r="AL5482"/>
      <c r="AM5482"/>
      <c r="AN5482"/>
      <c r="AO5482"/>
      <c r="AP5482"/>
      <c r="AQ5482"/>
      <c r="AR5482"/>
      <c r="AS5482"/>
      <c r="AT5482"/>
      <c r="AU5482"/>
      <c r="AV5482"/>
      <c r="AW5482"/>
      <c r="AX5482"/>
      <c r="AY5482"/>
      <c r="AZ5482"/>
      <c r="BA5482"/>
      <c r="BB5482"/>
      <c r="BC5482"/>
      <c r="BD5482"/>
      <c r="BE5482"/>
      <c r="BF5482"/>
      <c r="BG5482"/>
      <c r="BH5482"/>
      <c r="BI5482"/>
      <c r="BJ5482"/>
      <c r="BK5482"/>
      <c r="BL5482"/>
      <c r="BM5482"/>
      <c r="BN5482"/>
      <c r="BO5482"/>
    </row>
    <row r="5483" spans="1:67" ht="15" x14ac:dyDescent="0.25">
      <c r="A5483" s="245" t="s">
        <v>1839</v>
      </c>
      <c r="B5483" s="245" t="s">
        <v>1838</v>
      </c>
      <c r="C5483" s="245" t="s">
        <v>2003</v>
      </c>
      <c r="D5483" s="245" t="s">
        <v>2002</v>
      </c>
      <c r="E5483" s="246" t="s">
        <v>44</v>
      </c>
      <c r="F5483" s="245" t="s">
        <v>44</v>
      </c>
      <c r="G5483" s="245" t="s">
        <v>13376</v>
      </c>
      <c r="H5483" s="245" t="s">
        <v>13377</v>
      </c>
      <c r="I5483" s="245" t="s">
        <v>12</v>
      </c>
      <c r="J5483" s="245" t="s">
        <v>59</v>
      </c>
      <c r="K5483" s="246" t="s">
        <v>3675</v>
      </c>
      <c r="L5483" s="245" t="s">
        <v>568</v>
      </c>
      <c r="M5483"/>
      <c r="N5483"/>
      <c r="O5483"/>
      <c r="P5483"/>
      <c r="Q5483"/>
      <c r="R5483"/>
      <c r="S5483"/>
      <c r="T5483"/>
      <c r="U5483"/>
      <c r="V5483"/>
      <c r="W5483"/>
      <c r="X5483"/>
      <c r="Y5483"/>
      <c r="Z5483"/>
      <c r="AA5483"/>
      <c r="AB5483"/>
      <c r="AC5483"/>
      <c r="AD5483"/>
      <c r="AE5483"/>
      <c r="AF5483"/>
      <c r="AG5483"/>
      <c r="AH5483"/>
      <c r="AI5483"/>
      <c r="AJ5483"/>
      <c r="AK5483"/>
      <c r="AL5483"/>
      <c r="AM5483"/>
      <c r="AN5483"/>
      <c r="AO5483"/>
      <c r="AP5483"/>
      <c r="AQ5483"/>
      <c r="AR5483"/>
      <c r="AS5483"/>
      <c r="AT5483"/>
      <c r="AU5483"/>
      <c r="AV5483"/>
      <c r="AW5483"/>
      <c r="AX5483"/>
      <c r="AY5483"/>
      <c r="AZ5483"/>
      <c r="BA5483"/>
      <c r="BB5483"/>
      <c r="BC5483"/>
      <c r="BD5483"/>
      <c r="BE5483"/>
      <c r="BF5483"/>
      <c r="BG5483"/>
      <c r="BH5483"/>
      <c r="BI5483"/>
      <c r="BJ5483"/>
      <c r="BK5483"/>
      <c r="BL5483"/>
      <c r="BM5483"/>
      <c r="BN5483"/>
      <c r="BO5483"/>
    </row>
    <row r="5484" spans="1:67" ht="15" x14ac:dyDescent="0.25">
      <c r="A5484" s="245" t="s">
        <v>1839</v>
      </c>
      <c r="B5484" s="245" t="s">
        <v>1838</v>
      </c>
      <c r="C5484" s="245" t="s">
        <v>2003</v>
      </c>
      <c r="D5484" s="245" t="s">
        <v>2002</v>
      </c>
      <c r="E5484" s="246" t="s">
        <v>44</v>
      </c>
      <c r="F5484" s="245" t="s">
        <v>44</v>
      </c>
      <c r="G5484" s="245" t="s">
        <v>13378</v>
      </c>
      <c r="H5484" s="245" t="s">
        <v>13379</v>
      </c>
      <c r="I5484" s="245" t="s">
        <v>12</v>
      </c>
      <c r="J5484" s="245" t="s">
        <v>59</v>
      </c>
      <c r="K5484" s="246" t="s">
        <v>2116</v>
      </c>
      <c r="L5484" s="245" t="s">
        <v>568</v>
      </c>
      <c r="M5484"/>
      <c r="N5484"/>
      <c r="O5484"/>
      <c r="P5484"/>
      <c r="Q5484"/>
      <c r="R5484"/>
      <c r="S5484"/>
      <c r="T5484"/>
      <c r="U5484"/>
      <c r="V5484"/>
      <c r="W5484"/>
      <c r="X5484"/>
      <c r="Y5484"/>
      <c r="Z5484"/>
      <c r="AA5484"/>
      <c r="AB5484"/>
      <c r="AC5484"/>
      <c r="AD5484"/>
      <c r="AE5484"/>
      <c r="AF5484"/>
      <c r="AG5484"/>
      <c r="AH5484"/>
      <c r="AI5484"/>
      <c r="AJ5484"/>
      <c r="AK5484"/>
      <c r="AL5484"/>
      <c r="AM5484"/>
      <c r="AN5484"/>
      <c r="AO5484"/>
      <c r="AP5484"/>
      <c r="AQ5484"/>
      <c r="AR5484"/>
      <c r="AS5484"/>
      <c r="AT5484"/>
      <c r="AU5484"/>
      <c r="AV5484"/>
      <c r="AW5484"/>
      <c r="AX5484"/>
      <c r="AY5484"/>
      <c r="AZ5484"/>
      <c r="BA5484"/>
      <c r="BB5484"/>
      <c r="BC5484"/>
      <c r="BD5484"/>
      <c r="BE5484"/>
      <c r="BF5484"/>
      <c r="BG5484"/>
      <c r="BH5484"/>
      <c r="BI5484"/>
      <c r="BJ5484"/>
      <c r="BK5484"/>
      <c r="BL5484"/>
      <c r="BM5484"/>
      <c r="BN5484"/>
      <c r="BO5484"/>
    </row>
    <row r="5485" spans="1:67" ht="15" x14ac:dyDescent="0.25">
      <c r="A5485" s="245" t="s">
        <v>1839</v>
      </c>
      <c r="B5485" s="245" t="s">
        <v>1838</v>
      </c>
      <c r="C5485" s="245" t="s">
        <v>2003</v>
      </c>
      <c r="D5485" s="245" t="s">
        <v>2002</v>
      </c>
      <c r="E5485" s="246" t="s">
        <v>44</v>
      </c>
      <c r="F5485" s="245" t="s">
        <v>44</v>
      </c>
      <c r="G5485" s="245" t="s">
        <v>13380</v>
      </c>
      <c r="H5485" s="245" t="s">
        <v>13381</v>
      </c>
      <c r="I5485" s="245" t="s">
        <v>12</v>
      </c>
      <c r="J5485" s="245" t="s">
        <v>59</v>
      </c>
      <c r="K5485" s="246" t="s">
        <v>864</v>
      </c>
      <c r="L5485" s="245" t="s">
        <v>568</v>
      </c>
      <c r="M5485"/>
      <c r="N5485"/>
      <c r="O5485"/>
      <c r="P5485"/>
      <c r="Q5485"/>
      <c r="R5485"/>
      <c r="S5485"/>
      <c r="T5485"/>
      <c r="U5485"/>
      <c r="V5485"/>
      <c r="W5485"/>
      <c r="X5485"/>
      <c r="Y5485"/>
      <c r="Z5485"/>
      <c r="AA5485"/>
      <c r="AB5485"/>
      <c r="AC5485"/>
      <c r="AD5485"/>
      <c r="AE5485"/>
      <c r="AF5485"/>
      <c r="AG5485"/>
      <c r="AH5485"/>
      <c r="AI5485"/>
      <c r="AJ5485"/>
      <c r="AK5485"/>
      <c r="AL5485"/>
      <c r="AM5485"/>
      <c r="AN5485"/>
      <c r="AO5485"/>
      <c r="AP5485"/>
      <c r="AQ5485"/>
      <c r="AR5485"/>
      <c r="AS5485"/>
      <c r="AT5485"/>
      <c r="AU5485"/>
      <c r="AV5485"/>
      <c r="AW5485"/>
      <c r="AX5485"/>
      <c r="AY5485"/>
      <c r="AZ5485"/>
      <c r="BA5485"/>
      <c r="BB5485"/>
      <c r="BC5485"/>
      <c r="BD5485"/>
      <c r="BE5485"/>
      <c r="BF5485"/>
      <c r="BG5485"/>
      <c r="BH5485"/>
      <c r="BI5485"/>
      <c r="BJ5485"/>
      <c r="BK5485"/>
      <c r="BL5485"/>
      <c r="BM5485"/>
      <c r="BN5485"/>
      <c r="BO5485"/>
    </row>
    <row r="5486" spans="1:67" ht="15" x14ac:dyDescent="0.25">
      <c r="A5486" s="245" t="s">
        <v>1839</v>
      </c>
      <c r="B5486" s="245" t="s">
        <v>1838</v>
      </c>
      <c r="C5486" s="245" t="s">
        <v>2003</v>
      </c>
      <c r="D5486" s="245" t="s">
        <v>2002</v>
      </c>
      <c r="E5486" s="246" t="s">
        <v>44</v>
      </c>
      <c r="F5486" s="245" t="s">
        <v>44</v>
      </c>
      <c r="G5486" s="245" t="s">
        <v>13382</v>
      </c>
      <c r="H5486" s="245" t="s">
        <v>13383</v>
      </c>
      <c r="I5486" s="245" t="s">
        <v>12</v>
      </c>
      <c r="J5486" s="245" t="s">
        <v>59</v>
      </c>
      <c r="K5486" s="246" t="s">
        <v>3830</v>
      </c>
      <c r="L5486" s="245" t="s">
        <v>568</v>
      </c>
      <c r="M5486"/>
      <c r="N5486"/>
      <c r="O5486"/>
      <c r="P5486"/>
      <c r="Q5486"/>
      <c r="R5486"/>
      <c r="S5486"/>
      <c r="T5486"/>
      <c r="U5486"/>
      <c r="V5486"/>
      <c r="W5486"/>
      <c r="X5486"/>
      <c r="Y5486"/>
      <c r="Z5486"/>
      <c r="AA5486"/>
      <c r="AB5486"/>
      <c r="AC5486"/>
      <c r="AD5486"/>
      <c r="AE5486"/>
      <c r="AF5486"/>
      <c r="AG5486"/>
      <c r="AH5486"/>
      <c r="AI5486"/>
      <c r="AJ5486"/>
      <c r="AK5486"/>
      <c r="AL5486"/>
      <c r="AM5486"/>
      <c r="AN5486"/>
      <c r="AO5486"/>
      <c r="AP5486"/>
      <c r="AQ5486"/>
      <c r="AR5486"/>
      <c r="AS5486"/>
      <c r="AT5486"/>
      <c r="AU5486"/>
      <c r="AV5486"/>
      <c r="AW5486"/>
      <c r="AX5486"/>
      <c r="AY5486"/>
      <c r="AZ5486"/>
      <c r="BA5486"/>
      <c r="BB5486"/>
      <c r="BC5486"/>
      <c r="BD5486"/>
      <c r="BE5486"/>
      <c r="BF5486"/>
      <c r="BG5486"/>
      <c r="BH5486"/>
      <c r="BI5486"/>
      <c r="BJ5486"/>
      <c r="BK5486"/>
      <c r="BL5486"/>
      <c r="BM5486"/>
      <c r="BN5486"/>
      <c r="BO5486"/>
    </row>
    <row r="5487" spans="1:67" ht="15" x14ac:dyDescent="0.25">
      <c r="A5487" s="245" t="s">
        <v>1839</v>
      </c>
      <c r="B5487" s="245" t="s">
        <v>1838</v>
      </c>
      <c r="C5487" s="245" t="s">
        <v>2003</v>
      </c>
      <c r="D5487" s="245" t="s">
        <v>2002</v>
      </c>
      <c r="E5487" s="246" t="s">
        <v>44</v>
      </c>
      <c r="F5487" s="245" t="s">
        <v>44</v>
      </c>
      <c r="G5487" s="245" t="s">
        <v>13384</v>
      </c>
      <c r="H5487" s="245" t="s">
        <v>13385</v>
      </c>
      <c r="I5487" s="245" t="s">
        <v>12</v>
      </c>
      <c r="J5487" s="245" t="s">
        <v>569</v>
      </c>
      <c r="K5487" s="246" t="s">
        <v>21040</v>
      </c>
      <c r="L5487" s="245" t="s">
        <v>568</v>
      </c>
      <c r="M5487"/>
      <c r="N5487"/>
      <c r="O5487"/>
      <c r="P5487"/>
      <c r="Q5487"/>
      <c r="R5487"/>
      <c r="S5487"/>
      <c r="T5487"/>
      <c r="U5487"/>
      <c r="V5487"/>
      <c r="W5487"/>
      <c r="X5487"/>
      <c r="Y5487"/>
      <c r="Z5487"/>
      <c r="AA5487"/>
      <c r="AB5487"/>
      <c r="AC5487"/>
      <c r="AD5487"/>
      <c r="AE5487"/>
      <c r="AF5487"/>
      <c r="AG5487"/>
      <c r="AH5487"/>
      <c r="AI5487"/>
      <c r="AJ5487"/>
      <c r="AK5487"/>
      <c r="AL5487"/>
      <c r="AM5487"/>
      <c r="AN5487"/>
      <c r="AO5487"/>
      <c r="AP5487"/>
      <c r="AQ5487"/>
      <c r="AR5487"/>
      <c r="AS5487"/>
      <c r="AT5487"/>
      <c r="AU5487"/>
      <c r="AV5487"/>
      <c r="AW5487"/>
      <c r="AX5487"/>
      <c r="AY5487"/>
      <c r="AZ5487"/>
      <c r="BA5487"/>
      <c r="BB5487"/>
      <c r="BC5487"/>
      <c r="BD5487"/>
      <c r="BE5487"/>
      <c r="BF5487"/>
      <c r="BG5487"/>
      <c r="BH5487"/>
      <c r="BI5487"/>
      <c r="BJ5487"/>
      <c r="BK5487"/>
      <c r="BL5487"/>
      <c r="BM5487"/>
      <c r="BN5487"/>
      <c r="BO5487"/>
    </row>
    <row r="5488" spans="1:67" ht="15" x14ac:dyDescent="0.25">
      <c r="A5488" s="245" t="s">
        <v>1839</v>
      </c>
      <c r="B5488" s="245" t="s">
        <v>1838</v>
      </c>
      <c r="C5488" s="245" t="s">
        <v>2003</v>
      </c>
      <c r="D5488" s="245" t="s">
        <v>2002</v>
      </c>
      <c r="E5488" s="246" t="s">
        <v>44</v>
      </c>
      <c r="F5488" s="245" t="s">
        <v>44</v>
      </c>
      <c r="G5488" s="245" t="s">
        <v>13386</v>
      </c>
      <c r="H5488" s="245" t="s">
        <v>13387</v>
      </c>
      <c r="I5488" s="245" t="s">
        <v>12</v>
      </c>
      <c r="J5488" s="245" t="s">
        <v>569</v>
      </c>
      <c r="K5488" s="246" t="s">
        <v>17585</v>
      </c>
      <c r="L5488" s="245" t="s">
        <v>568</v>
      </c>
      <c r="M5488"/>
      <c r="N5488"/>
      <c r="O5488"/>
      <c r="P5488"/>
      <c r="Q5488"/>
      <c r="R5488"/>
      <c r="S5488"/>
      <c r="T5488"/>
      <c r="U5488"/>
      <c r="V5488"/>
      <c r="W5488"/>
      <c r="X5488"/>
      <c r="Y5488"/>
      <c r="Z5488"/>
      <c r="AA5488"/>
      <c r="AB5488"/>
      <c r="AC5488"/>
      <c r="AD5488"/>
      <c r="AE5488"/>
      <c r="AF5488"/>
      <c r="AG5488"/>
      <c r="AH5488"/>
      <c r="AI5488"/>
      <c r="AJ5488"/>
      <c r="AK5488"/>
      <c r="AL5488"/>
      <c r="AM5488"/>
      <c r="AN5488"/>
      <c r="AO5488"/>
      <c r="AP5488"/>
      <c r="AQ5488"/>
      <c r="AR5488"/>
      <c r="AS5488"/>
      <c r="AT5488"/>
      <c r="AU5488"/>
      <c r="AV5488"/>
      <c r="AW5488"/>
      <c r="AX5488"/>
      <c r="AY5488"/>
      <c r="AZ5488"/>
      <c r="BA5488"/>
      <c r="BB5488"/>
      <c r="BC5488"/>
      <c r="BD5488"/>
      <c r="BE5488"/>
      <c r="BF5488"/>
      <c r="BG5488"/>
      <c r="BH5488"/>
      <c r="BI5488"/>
      <c r="BJ5488"/>
      <c r="BK5488"/>
      <c r="BL5488"/>
      <c r="BM5488"/>
      <c r="BN5488"/>
      <c r="BO5488"/>
    </row>
    <row r="5489" spans="1:67" ht="15" x14ac:dyDescent="0.25">
      <c r="A5489" s="245" t="s">
        <v>1839</v>
      </c>
      <c r="B5489" s="245" t="s">
        <v>1838</v>
      </c>
      <c r="C5489" s="245" t="s">
        <v>2003</v>
      </c>
      <c r="D5489" s="245" t="s">
        <v>2002</v>
      </c>
      <c r="E5489" s="246" t="s">
        <v>44</v>
      </c>
      <c r="F5489" s="245" t="s">
        <v>44</v>
      </c>
      <c r="G5489" s="245" t="s">
        <v>13388</v>
      </c>
      <c r="H5489" s="245" t="s">
        <v>13389</v>
      </c>
      <c r="I5489" s="245" t="s">
        <v>12</v>
      </c>
      <c r="J5489" s="245" t="s">
        <v>569</v>
      </c>
      <c r="K5489" s="246" t="s">
        <v>8474</v>
      </c>
      <c r="L5489" s="245" t="s">
        <v>568</v>
      </c>
      <c r="M5489"/>
      <c r="N5489"/>
      <c r="O5489"/>
      <c r="P5489"/>
      <c r="Q5489"/>
      <c r="R5489"/>
      <c r="S5489"/>
      <c r="T5489"/>
      <c r="U5489"/>
      <c r="V5489"/>
      <c r="W5489"/>
      <c r="X5489"/>
      <c r="Y5489"/>
      <c r="Z5489"/>
      <c r="AA5489"/>
      <c r="AB5489"/>
      <c r="AC5489"/>
      <c r="AD5489"/>
      <c r="AE5489"/>
      <c r="AF5489"/>
      <c r="AG5489"/>
      <c r="AH5489"/>
      <c r="AI5489"/>
      <c r="AJ5489"/>
      <c r="AK5489"/>
      <c r="AL5489"/>
      <c r="AM5489"/>
      <c r="AN5489"/>
      <c r="AO5489"/>
      <c r="AP5489"/>
      <c r="AQ5489"/>
      <c r="AR5489"/>
      <c r="AS5489"/>
      <c r="AT5489"/>
      <c r="AU5489"/>
      <c r="AV5489"/>
      <c r="AW5489"/>
      <c r="AX5489"/>
      <c r="AY5489"/>
      <c r="AZ5489"/>
      <c r="BA5489"/>
      <c r="BB5489"/>
      <c r="BC5489"/>
      <c r="BD5489"/>
      <c r="BE5489"/>
      <c r="BF5489"/>
      <c r="BG5489"/>
      <c r="BH5489"/>
      <c r="BI5489"/>
      <c r="BJ5489"/>
      <c r="BK5489"/>
      <c r="BL5489"/>
      <c r="BM5489"/>
      <c r="BN5489"/>
      <c r="BO5489"/>
    </row>
    <row r="5490" spans="1:67" ht="15" x14ac:dyDescent="0.25">
      <c r="A5490" s="245" t="s">
        <v>1839</v>
      </c>
      <c r="B5490" s="245" t="s">
        <v>1838</v>
      </c>
      <c r="C5490" s="245" t="s">
        <v>2003</v>
      </c>
      <c r="D5490" s="245" t="s">
        <v>2002</v>
      </c>
      <c r="E5490" s="246" t="s">
        <v>44</v>
      </c>
      <c r="F5490" s="245" t="s">
        <v>44</v>
      </c>
      <c r="G5490" s="245" t="s">
        <v>13390</v>
      </c>
      <c r="H5490" s="245" t="s">
        <v>13391</v>
      </c>
      <c r="I5490" s="245" t="s">
        <v>12</v>
      </c>
      <c r="J5490" s="245" t="s">
        <v>569</v>
      </c>
      <c r="K5490" s="246" t="s">
        <v>17580</v>
      </c>
      <c r="L5490" s="245" t="s">
        <v>568</v>
      </c>
      <c r="M5490"/>
      <c r="N5490"/>
      <c r="O5490"/>
      <c r="P5490"/>
      <c r="Q5490"/>
      <c r="R5490"/>
      <c r="S5490"/>
      <c r="T5490"/>
      <c r="U5490"/>
      <c r="V5490"/>
      <c r="W5490"/>
      <c r="X5490"/>
      <c r="Y5490"/>
      <c r="Z5490"/>
      <c r="AA5490"/>
      <c r="AB5490"/>
      <c r="AC5490"/>
      <c r="AD5490"/>
      <c r="AE5490"/>
      <c r="AF5490"/>
      <c r="AG5490"/>
      <c r="AH5490"/>
      <c r="AI5490"/>
      <c r="AJ5490"/>
      <c r="AK5490"/>
      <c r="AL5490"/>
      <c r="AM5490"/>
      <c r="AN5490"/>
      <c r="AO5490"/>
      <c r="AP5490"/>
      <c r="AQ5490"/>
      <c r="AR5490"/>
      <c r="AS5490"/>
      <c r="AT5490"/>
      <c r="AU5490"/>
      <c r="AV5490"/>
      <c r="AW5490"/>
      <c r="AX5490"/>
      <c r="AY5490"/>
      <c r="AZ5490"/>
      <c r="BA5490"/>
      <c r="BB5490"/>
      <c r="BC5490"/>
      <c r="BD5490"/>
      <c r="BE5490"/>
      <c r="BF5490"/>
      <c r="BG5490"/>
      <c r="BH5490"/>
      <c r="BI5490"/>
      <c r="BJ5490"/>
      <c r="BK5490"/>
      <c r="BL5490"/>
      <c r="BM5490"/>
      <c r="BN5490"/>
      <c r="BO5490"/>
    </row>
    <row r="5491" spans="1:67" ht="15" x14ac:dyDescent="0.25">
      <c r="A5491" s="245" t="s">
        <v>1839</v>
      </c>
      <c r="B5491" s="245" t="s">
        <v>1838</v>
      </c>
      <c r="C5491" s="245" t="s">
        <v>2003</v>
      </c>
      <c r="D5491" s="245" t="s">
        <v>2002</v>
      </c>
      <c r="E5491" s="246" t="s">
        <v>44</v>
      </c>
      <c r="F5491" s="245" t="s">
        <v>44</v>
      </c>
      <c r="G5491" s="245" t="s">
        <v>13392</v>
      </c>
      <c r="H5491" s="245" t="s">
        <v>13393</v>
      </c>
      <c r="I5491" s="245" t="s">
        <v>12</v>
      </c>
      <c r="J5491" s="245" t="s">
        <v>569</v>
      </c>
      <c r="K5491" s="246" t="s">
        <v>25218</v>
      </c>
      <c r="L5491" s="245" t="s">
        <v>568</v>
      </c>
      <c r="M5491"/>
      <c r="N5491"/>
      <c r="O5491"/>
      <c r="P5491"/>
      <c r="Q5491"/>
      <c r="R5491"/>
      <c r="S5491"/>
      <c r="T5491"/>
      <c r="U5491"/>
      <c r="V5491"/>
      <c r="W5491"/>
      <c r="X5491"/>
      <c r="Y5491"/>
      <c r="Z5491"/>
      <c r="AA5491"/>
      <c r="AB5491"/>
      <c r="AC5491"/>
      <c r="AD5491"/>
      <c r="AE5491"/>
      <c r="AF5491"/>
      <c r="AG5491"/>
      <c r="AH5491"/>
      <c r="AI5491"/>
      <c r="AJ5491"/>
      <c r="AK5491"/>
      <c r="AL5491"/>
      <c r="AM5491"/>
      <c r="AN5491"/>
      <c r="AO5491"/>
      <c r="AP5491"/>
      <c r="AQ5491"/>
      <c r="AR5491"/>
      <c r="AS5491"/>
      <c r="AT5491"/>
      <c r="AU5491"/>
      <c r="AV5491"/>
      <c r="AW5491"/>
      <c r="AX5491"/>
      <c r="AY5491"/>
      <c r="AZ5491"/>
      <c r="BA5491"/>
      <c r="BB5491"/>
      <c r="BC5491"/>
      <c r="BD5491"/>
      <c r="BE5491"/>
      <c r="BF5491"/>
      <c r="BG5491"/>
      <c r="BH5491"/>
      <c r="BI5491"/>
      <c r="BJ5491"/>
      <c r="BK5491"/>
      <c r="BL5491"/>
      <c r="BM5491"/>
      <c r="BN5491"/>
      <c r="BO5491"/>
    </row>
    <row r="5492" spans="1:67" ht="15" x14ac:dyDescent="0.25">
      <c r="A5492" s="245" t="s">
        <v>1839</v>
      </c>
      <c r="B5492" s="245" t="s">
        <v>1838</v>
      </c>
      <c r="C5492" s="245" t="s">
        <v>2003</v>
      </c>
      <c r="D5492" s="245" t="s">
        <v>2002</v>
      </c>
      <c r="E5492" s="246" t="s">
        <v>44</v>
      </c>
      <c r="F5492" s="245" t="s">
        <v>44</v>
      </c>
      <c r="G5492" s="245" t="s">
        <v>13394</v>
      </c>
      <c r="H5492" s="245" t="s">
        <v>13395</v>
      </c>
      <c r="I5492" s="245" t="s">
        <v>12</v>
      </c>
      <c r="J5492" s="245" t="s">
        <v>569</v>
      </c>
      <c r="K5492" s="246" t="s">
        <v>9565</v>
      </c>
      <c r="L5492" s="245" t="s">
        <v>568</v>
      </c>
      <c r="M5492"/>
      <c r="N5492"/>
      <c r="O5492"/>
      <c r="P5492"/>
      <c r="Q5492"/>
      <c r="R5492"/>
      <c r="S5492"/>
      <c r="T5492"/>
      <c r="U5492"/>
      <c r="V5492"/>
      <c r="W5492"/>
      <c r="X5492"/>
      <c r="Y5492"/>
      <c r="Z5492"/>
      <c r="AA5492"/>
      <c r="AB5492"/>
      <c r="AC5492"/>
      <c r="AD5492"/>
      <c r="AE5492"/>
      <c r="AF5492"/>
      <c r="AG5492"/>
      <c r="AH5492"/>
      <c r="AI5492"/>
      <c r="AJ5492"/>
      <c r="AK5492"/>
      <c r="AL5492"/>
      <c r="AM5492"/>
      <c r="AN5492"/>
      <c r="AO5492"/>
      <c r="AP5492"/>
      <c r="AQ5492"/>
      <c r="AR5492"/>
      <c r="AS5492"/>
      <c r="AT5492"/>
      <c r="AU5492"/>
      <c r="AV5492"/>
      <c r="AW5492"/>
      <c r="AX5492"/>
      <c r="AY5492"/>
      <c r="AZ5492"/>
      <c r="BA5492"/>
      <c r="BB5492"/>
      <c r="BC5492"/>
      <c r="BD5492"/>
      <c r="BE5492"/>
      <c r="BF5492"/>
      <c r="BG5492"/>
      <c r="BH5492"/>
      <c r="BI5492"/>
      <c r="BJ5492"/>
      <c r="BK5492"/>
      <c r="BL5492"/>
      <c r="BM5492"/>
      <c r="BN5492"/>
      <c r="BO5492"/>
    </row>
    <row r="5493" spans="1:67" ht="15" x14ac:dyDescent="0.25">
      <c r="A5493" s="245" t="s">
        <v>1839</v>
      </c>
      <c r="B5493" s="245" t="s">
        <v>1838</v>
      </c>
      <c r="C5493" s="245" t="s">
        <v>2003</v>
      </c>
      <c r="D5493" s="245" t="s">
        <v>2002</v>
      </c>
      <c r="E5493" s="246" t="s">
        <v>44</v>
      </c>
      <c r="F5493" s="245" t="s">
        <v>44</v>
      </c>
      <c r="G5493" s="245" t="s">
        <v>13396</v>
      </c>
      <c r="H5493" s="245" t="s">
        <v>13397</v>
      </c>
      <c r="I5493" s="245" t="s">
        <v>12</v>
      </c>
      <c r="J5493" s="245" t="s">
        <v>569</v>
      </c>
      <c r="K5493" s="246" t="s">
        <v>25219</v>
      </c>
      <c r="L5493" s="245" t="s">
        <v>568</v>
      </c>
      <c r="M5493"/>
      <c r="N5493"/>
      <c r="O5493"/>
      <c r="P5493"/>
      <c r="Q5493"/>
      <c r="R5493"/>
      <c r="S5493"/>
      <c r="T5493"/>
      <c r="U5493"/>
      <c r="V5493"/>
      <c r="W5493"/>
      <c r="X5493"/>
      <c r="Y5493"/>
      <c r="Z5493"/>
      <c r="AA5493"/>
      <c r="AB5493"/>
      <c r="AC5493"/>
      <c r="AD5493"/>
      <c r="AE5493"/>
      <c r="AF5493"/>
      <c r="AG5493"/>
      <c r="AH5493"/>
      <c r="AI5493"/>
      <c r="AJ5493"/>
      <c r="AK5493"/>
      <c r="AL5493"/>
      <c r="AM5493"/>
      <c r="AN5493"/>
      <c r="AO5493"/>
      <c r="AP5493"/>
      <c r="AQ5493"/>
      <c r="AR5493"/>
      <c r="AS5493"/>
      <c r="AT5493"/>
      <c r="AU5493"/>
      <c r="AV5493"/>
      <c r="AW5493"/>
      <c r="AX5493"/>
      <c r="AY5493"/>
      <c r="AZ5493"/>
      <c r="BA5493"/>
      <c r="BB5493"/>
      <c r="BC5493"/>
      <c r="BD5493"/>
      <c r="BE5493"/>
      <c r="BF5493"/>
      <c r="BG5493"/>
      <c r="BH5493"/>
      <c r="BI5493"/>
      <c r="BJ5493"/>
      <c r="BK5493"/>
      <c r="BL5493"/>
      <c r="BM5493"/>
      <c r="BN5493"/>
      <c r="BO5493"/>
    </row>
    <row r="5494" spans="1:67" ht="15" x14ac:dyDescent="0.25">
      <c r="A5494" s="245" t="s">
        <v>1839</v>
      </c>
      <c r="B5494" s="245" t="s">
        <v>1838</v>
      </c>
      <c r="C5494" s="245" t="s">
        <v>2003</v>
      </c>
      <c r="D5494" s="245" t="s">
        <v>2002</v>
      </c>
      <c r="E5494" s="246" t="s">
        <v>44</v>
      </c>
      <c r="F5494" s="245" t="s">
        <v>44</v>
      </c>
      <c r="G5494" s="245" t="s">
        <v>13398</v>
      </c>
      <c r="H5494" s="245" t="s">
        <v>13399</v>
      </c>
      <c r="I5494" s="245" t="s">
        <v>12</v>
      </c>
      <c r="J5494" s="245" t="s">
        <v>569</v>
      </c>
      <c r="K5494" s="246" t="s">
        <v>19777</v>
      </c>
      <c r="L5494" s="245" t="s">
        <v>568</v>
      </c>
      <c r="M5494"/>
      <c r="N5494"/>
      <c r="O5494"/>
      <c r="P5494"/>
      <c r="Q5494"/>
      <c r="R5494"/>
      <c r="S5494"/>
      <c r="T5494"/>
      <c r="U5494"/>
      <c r="V5494"/>
      <c r="W5494"/>
      <c r="X5494"/>
      <c r="Y5494"/>
      <c r="Z5494"/>
      <c r="AA5494"/>
      <c r="AB5494"/>
      <c r="AC5494"/>
      <c r="AD5494"/>
      <c r="AE5494"/>
      <c r="AF5494"/>
      <c r="AG5494"/>
      <c r="AH5494"/>
      <c r="AI5494"/>
      <c r="AJ5494"/>
      <c r="AK5494"/>
      <c r="AL5494"/>
      <c r="AM5494"/>
      <c r="AN5494"/>
      <c r="AO5494"/>
      <c r="AP5494"/>
      <c r="AQ5494"/>
      <c r="AR5494"/>
      <c r="AS5494"/>
      <c r="AT5494"/>
      <c r="AU5494"/>
      <c r="AV5494"/>
      <c r="AW5494"/>
      <c r="AX5494"/>
      <c r="AY5494"/>
      <c r="AZ5494"/>
      <c r="BA5494"/>
      <c r="BB5494"/>
      <c r="BC5494"/>
      <c r="BD5494"/>
      <c r="BE5494"/>
      <c r="BF5494"/>
      <c r="BG5494"/>
      <c r="BH5494"/>
      <c r="BI5494"/>
      <c r="BJ5494"/>
      <c r="BK5494"/>
      <c r="BL5494"/>
      <c r="BM5494"/>
      <c r="BN5494"/>
      <c r="BO5494"/>
    </row>
    <row r="5495" spans="1:67" ht="15" x14ac:dyDescent="0.25">
      <c r="A5495" s="245" t="s">
        <v>1839</v>
      </c>
      <c r="B5495" s="245" t="s">
        <v>1838</v>
      </c>
      <c r="C5495" s="245" t="s">
        <v>2003</v>
      </c>
      <c r="D5495" s="245" t="s">
        <v>2002</v>
      </c>
      <c r="E5495" s="246" t="s">
        <v>44</v>
      </c>
      <c r="F5495" s="245" t="s">
        <v>44</v>
      </c>
      <c r="G5495" s="245" t="s">
        <v>13400</v>
      </c>
      <c r="H5495" s="245" t="s">
        <v>13401</v>
      </c>
      <c r="I5495" s="245" t="s">
        <v>12</v>
      </c>
      <c r="J5495" s="245" t="s">
        <v>569</v>
      </c>
      <c r="K5495" s="246" t="s">
        <v>10240</v>
      </c>
      <c r="L5495" s="245" t="s">
        <v>568</v>
      </c>
      <c r="M5495"/>
      <c r="N5495"/>
      <c r="O5495"/>
      <c r="P5495"/>
      <c r="Q5495"/>
      <c r="R5495"/>
      <c r="S5495"/>
      <c r="T5495"/>
      <c r="U5495"/>
      <c r="V5495"/>
      <c r="W5495"/>
      <c r="X5495"/>
      <c r="Y5495"/>
      <c r="Z5495"/>
      <c r="AA5495"/>
      <c r="AB5495"/>
      <c r="AC5495"/>
      <c r="AD5495"/>
      <c r="AE5495"/>
      <c r="AF5495"/>
      <c r="AG5495"/>
      <c r="AH5495"/>
      <c r="AI5495"/>
      <c r="AJ5495"/>
      <c r="AK5495"/>
      <c r="AL5495"/>
      <c r="AM5495"/>
      <c r="AN5495"/>
      <c r="AO5495"/>
      <c r="AP5495"/>
      <c r="AQ5495"/>
      <c r="AR5495"/>
      <c r="AS5495"/>
      <c r="AT5495"/>
      <c r="AU5495"/>
      <c r="AV5495"/>
      <c r="AW5495"/>
      <c r="AX5495"/>
      <c r="AY5495"/>
      <c r="AZ5495"/>
      <c r="BA5495"/>
      <c r="BB5495"/>
      <c r="BC5495"/>
      <c r="BD5495"/>
      <c r="BE5495"/>
      <c r="BF5495"/>
      <c r="BG5495"/>
      <c r="BH5495"/>
      <c r="BI5495"/>
      <c r="BJ5495"/>
      <c r="BK5495"/>
      <c r="BL5495"/>
      <c r="BM5495"/>
      <c r="BN5495"/>
      <c r="BO5495"/>
    </row>
    <row r="5496" spans="1:67" ht="15" x14ac:dyDescent="0.25">
      <c r="A5496" s="245" t="s">
        <v>1839</v>
      </c>
      <c r="B5496" s="245" t="s">
        <v>1838</v>
      </c>
      <c r="C5496" s="245" t="s">
        <v>2003</v>
      </c>
      <c r="D5496" s="245" t="s">
        <v>2002</v>
      </c>
      <c r="E5496" s="246" t="s">
        <v>44</v>
      </c>
      <c r="F5496" s="245" t="s">
        <v>44</v>
      </c>
      <c r="G5496" s="245" t="s">
        <v>13402</v>
      </c>
      <c r="H5496" s="245" t="s">
        <v>13403</v>
      </c>
      <c r="I5496" s="245" t="s">
        <v>12</v>
      </c>
      <c r="J5496" s="245" t="s">
        <v>569</v>
      </c>
      <c r="K5496" s="246" t="s">
        <v>21225</v>
      </c>
      <c r="L5496" s="245" t="s">
        <v>568</v>
      </c>
      <c r="M5496"/>
      <c r="N5496"/>
      <c r="O5496"/>
      <c r="P5496"/>
      <c r="Q5496"/>
      <c r="R5496"/>
      <c r="S5496"/>
      <c r="T5496"/>
      <c r="U5496"/>
      <c r="V5496"/>
      <c r="W5496"/>
      <c r="X5496"/>
      <c r="Y5496"/>
      <c r="Z5496"/>
      <c r="AA5496"/>
      <c r="AB5496"/>
      <c r="AC5496"/>
      <c r="AD5496"/>
      <c r="AE5496"/>
      <c r="AF5496"/>
      <c r="AG5496"/>
      <c r="AH5496"/>
      <c r="AI5496"/>
      <c r="AJ5496"/>
      <c r="AK5496"/>
      <c r="AL5496"/>
      <c r="AM5496"/>
      <c r="AN5496"/>
      <c r="AO5496"/>
      <c r="AP5496"/>
      <c r="AQ5496"/>
      <c r="AR5496"/>
      <c r="AS5496"/>
      <c r="AT5496"/>
      <c r="AU5496"/>
      <c r="AV5496"/>
      <c r="AW5496"/>
      <c r="AX5496"/>
      <c r="AY5496"/>
      <c r="AZ5496"/>
      <c r="BA5496"/>
      <c r="BB5496"/>
      <c r="BC5496"/>
      <c r="BD5496"/>
      <c r="BE5496"/>
      <c r="BF5496"/>
      <c r="BG5496"/>
      <c r="BH5496"/>
      <c r="BI5496"/>
      <c r="BJ5496"/>
      <c r="BK5496"/>
      <c r="BL5496"/>
      <c r="BM5496"/>
      <c r="BN5496"/>
      <c r="BO5496"/>
    </row>
    <row r="5497" spans="1:67" ht="15" x14ac:dyDescent="0.25">
      <c r="A5497" s="245" t="s">
        <v>1839</v>
      </c>
      <c r="B5497" s="245" t="s">
        <v>1838</v>
      </c>
      <c r="C5497" s="245" t="s">
        <v>2003</v>
      </c>
      <c r="D5497" s="245" t="s">
        <v>2002</v>
      </c>
      <c r="E5497" s="246" t="s">
        <v>44</v>
      </c>
      <c r="F5497" s="245" t="s">
        <v>44</v>
      </c>
      <c r="G5497" s="245" t="s">
        <v>13404</v>
      </c>
      <c r="H5497" s="245" t="s">
        <v>13405</v>
      </c>
      <c r="I5497" s="245" t="s">
        <v>12</v>
      </c>
      <c r="J5497" s="245" t="s">
        <v>569</v>
      </c>
      <c r="K5497" s="246" t="s">
        <v>12517</v>
      </c>
      <c r="L5497" s="245" t="s">
        <v>568</v>
      </c>
      <c r="M5497"/>
      <c r="N5497"/>
      <c r="O5497"/>
      <c r="P5497"/>
      <c r="Q5497"/>
      <c r="R5497"/>
      <c r="S5497"/>
      <c r="T5497"/>
      <c r="U5497"/>
      <c r="V5497"/>
      <c r="W5497"/>
      <c r="X5497"/>
      <c r="Y5497"/>
      <c r="Z5497"/>
      <c r="AA5497"/>
      <c r="AB5497"/>
      <c r="AC5497"/>
      <c r="AD5497"/>
      <c r="AE5497"/>
      <c r="AF5497"/>
      <c r="AG5497"/>
      <c r="AH5497"/>
      <c r="AI5497"/>
      <c r="AJ5497"/>
      <c r="AK5497"/>
      <c r="AL5497"/>
      <c r="AM5497"/>
      <c r="AN5497"/>
      <c r="AO5497"/>
      <c r="AP5497"/>
      <c r="AQ5497"/>
      <c r="AR5497"/>
      <c r="AS5497"/>
      <c r="AT5497"/>
      <c r="AU5497"/>
      <c r="AV5497"/>
      <c r="AW5497"/>
      <c r="AX5497"/>
      <c r="AY5497"/>
      <c r="AZ5497"/>
      <c r="BA5497"/>
      <c r="BB5497"/>
      <c r="BC5497"/>
      <c r="BD5497"/>
      <c r="BE5497"/>
      <c r="BF5497"/>
      <c r="BG5497"/>
      <c r="BH5497"/>
      <c r="BI5497"/>
      <c r="BJ5497"/>
      <c r="BK5497"/>
      <c r="BL5497"/>
      <c r="BM5497"/>
      <c r="BN5497"/>
      <c r="BO5497"/>
    </row>
    <row r="5498" spans="1:67" ht="15" x14ac:dyDescent="0.25">
      <c r="A5498" s="245" t="s">
        <v>1839</v>
      </c>
      <c r="B5498" s="245" t="s">
        <v>1838</v>
      </c>
      <c r="C5498" s="245" t="s">
        <v>2003</v>
      </c>
      <c r="D5498" s="245" t="s">
        <v>2002</v>
      </c>
      <c r="E5498" s="246" t="s">
        <v>44</v>
      </c>
      <c r="F5498" s="245" t="s">
        <v>44</v>
      </c>
      <c r="G5498" s="245" t="s">
        <v>13407</v>
      </c>
      <c r="H5498" s="245" t="s">
        <v>13408</v>
      </c>
      <c r="I5498" s="245" t="s">
        <v>12</v>
      </c>
      <c r="J5498" s="245" t="s">
        <v>569</v>
      </c>
      <c r="K5498" s="246" t="s">
        <v>3427</v>
      </c>
      <c r="L5498" s="245" t="s">
        <v>568</v>
      </c>
      <c r="M5498"/>
      <c r="N5498"/>
      <c r="O5498"/>
      <c r="P5498"/>
      <c r="Q5498"/>
      <c r="R5498"/>
      <c r="S5498"/>
      <c r="T5498"/>
      <c r="U5498"/>
      <c r="V5498"/>
      <c r="W5498"/>
      <c r="X5498"/>
      <c r="Y5498"/>
      <c r="Z5498"/>
      <c r="AA5498"/>
      <c r="AB5498"/>
      <c r="AC5498"/>
      <c r="AD5498"/>
      <c r="AE5498"/>
      <c r="AF5498"/>
      <c r="AG5498"/>
      <c r="AH5498"/>
      <c r="AI5498"/>
      <c r="AJ5498"/>
      <c r="AK5498"/>
      <c r="AL5498"/>
      <c r="AM5498"/>
      <c r="AN5498"/>
      <c r="AO5498"/>
      <c r="AP5498"/>
      <c r="AQ5498"/>
      <c r="AR5498"/>
      <c r="AS5498"/>
      <c r="AT5498"/>
      <c r="AU5498"/>
      <c r="AV5498"/>
      <c r="AW5498"/>
      <c r="AX5498"/>
      <c r="AY5498"/>
      <c r="AZ5498"/>
      <c r="BA5498"/>
      <c r="BB5498"/>
      <c r="BC5498"/>
      <c r="BD5498"/>
      <c r="BE5498"/>
      <c r="BF5498"/>
      <c r="BG5498"/>
      <c r="BH5498"/>
      <c r="BI5498"/>
      <c r="BJ5498"/>
      <c r="BK5498"/>
      <c r="BL5498"/>
      <c r="BM5498"/>
      <c r="BN5498"/>
      <c r="BO5498"/>
    </row>
    <row r="5499" spans="1:67" ht="15" x14ac:dyDescent="0.25">
      <c r="A5499" s="245" t="s">
        <v>1839</v>
      </c>
      <c r="B5499" s="245" t="s">
        <v>1838</v>
      </c>
      <c r="C5499" s="245" t="s">
        <v>2003</v>
      </c>
      <c r="D5499" s="245" t="s">
        <v>2002</v>
      </c>
      <c r="E5499" s="246" t="s">
        <v>44</v>
      </c>
      <c r="F5499" s="245" t="s">
        <v>44</v>
      </c>
      <c r="G5499" s="245" t="s">
        <v>13409</v>
      </c>
      <c r="H5499" s="245" t="s">
        <v>13410</v>
      </c>
      <c r="I5499" s="245" t="s">
        <v>12</v>
      </c>
      <c r="J5499" s="245" t="s">
        <v>569</v>
      </c>
      <c r="K5499" s="246" t="s">
        <v>9119</v>
      </c>
      <c r="L5499" s="245" t="s">
        <v>568</v>
      </c>
      <c r="M5499"/>
      <c r="N5499"/>
      <c r="O5499"/>
      <c r="P5499"/>
      <c r="Q5499"/>
      <c r="R5499"/>
      <c r="S5499"/>
      <c r="T5499"/>
      <c r="U5499"/>
      <c r="V5499"/>
      <c r="W5499"/>
      <c r="X5499"/>
      <c r="Y5499"/>
      <c r="Z5499"/>
      <c r="AA5499"/>
      <c r="AB5499"/>
      <c r="AC5499"/>
      <c r="AD5499"/>
      <c r="AE5499"/>
      <c r="AF5499"/>
      <c r="AG5499"/>
      <c r="AH5499"/>
      <c r="AI5499"/>
      <c r="AJ5499"/>
      <c r="AK5499"/>
      <c r="AL5499"/>
      <c r="AM5499"/>
      <c r="AN5499"/>
      <c r="AO5499"/>
      <c r="AP5499"/>
      <c r="AQ5499"/>
      <c r="AR5499"/>
      <c r="AS5499"/>
      <c r="AT5499"/>
      <c r="AU5499"/>
      <c r="AV5499"/>
      <c r="AW5499"/>
      <c r="AX5499"/>
      <c r="AY5499"/>
      <c r="AZ5499"/>
      <c r="BA5499"/>
      <c r="BB5499"/>
      <c r="BC5499"/>
      <c r="BD5499"/>
      <c r="BE5499"/>
      <c r="BF5499"/>
      <c r="BG5499"/>
      <c r="BH5499"/>
      <c r="BI5499"/>
      <c r="BJ5499"/>
      <c r="BK5499"/>
      <c r="BL5499"/>
      <c r="BM5499"/>
      <c r="BN5499"/>
      <c r="BO5499"/>
    </row>
    <row r="5500" spans="1:67" ht="15" x14ac:dyDescent="0.25">
      <c r="A5500" s="245" t="s">
        <v>1839</v>
      </c>
      <c r="B5500" s="245" t="s">
        <v>1838</v>
      </c>
      <c r="C5500" s="245" t="s">
        <v>2003</v>
      </c>
      <c r="D5500" s="245" t="s">
        <v>2002</v>
      </c>
      <c r="E5500" s="246" t="s">
        <v>44</v>
      </c>
      <c r="F5500" s="245" t="s">
        <v>44</v>
      </c>
      <c r="G5500" s="245" t="s">
        <v>13412</v>
      </c>
      <c r="H5500" s="245" t="s">
        <v>13413</v>
      </c>
      <c r="I5500" s="245" t="s">
        <v>12</v>
      </c>
      <c r="J5500" s="245" t="s">
        <v>569</v>
      </c>
      <c r="K5500" s="246" t="s">
        <v>8826</v>
      </c>
      <c r="L5500" s="245" t="s">
        <v>568</v>
      </c>
      <c r="M5500"/>
      <c r="N5500"/>
      <c r="O5500"/>
      <c r="P5500"/>
      <c r="Q5500"/>
      <c r="R5500"/>
      <c r="S5500"/>
      <c r="T5500"/>
      <c r="U5500"/>
      <c r="V5500"/>
      <c r="W5500"/>
      <c r="X5500"/>
      <c r="Y5500"/>
      <c r="Z5500"/>
      <c r="AA5500"/>
      <c r="AB5500"/>
      <c r="AC5500"/>
      <c r="AD5500"/>
      <c r="AE5500"/>
      <c r="AF5500"/>
      <c r="AG5500"/>
      <c r="AH5500"/>
      <c r="AI5500"/>
      <c r="AJ5500"/>
      <c r="AK5500"/>
      <c r="AL5500"/>
      <c r="AM5500"/>
      <c r="AN5500"/>
      <c r="AO5500"/>
      <c r="AP5500"/>
      <c r="AQ5500"/>
      <c r="AR5500"/>
      <c r="AS5500"/>
      <c r="AT5500"/>
      <c r="AU5500"/>
      <c r="AV5500"/>
      <c r="AW5500"/>
      <c r="AX5500"/>
      <c r="AY5500"/>
      <c r="AZ5500"/>
      <c r="BA5500"/>
      <c r="BB5500"/>
      <c r="BC5500"/>
      <c r="BD5500"/>
      <c r="BE5500"/>
      <c r="BF5500"/>
      <c r="BG5500"/>
      <c r="BH5500"/>
      <c r="BI5500"/>
      <c r="BJ5500"/>
      <c r="BK5500"/>
      <c r="BL5500"/>
      <c r="BM5500"/>
      <c r="BN5500"/>
      <c r="BO5500"/>
    </row>
    <row r="5501" spans="1:67" ht="15" x14ac:dyDescent="0.25">
      <c r="A5501" s="245" t="s">
        <v>1839</v>
      </c>
      <c r="B5501" s="245" t="s">
        <v>1838</v>
      </c>
      <c r="C5501" s="245" t="s">
        <v>2003</v>
      </c>
      <c r="D5501" s="245" t="s">
        <v>2002</v>
      </c>
      <c r="E5501" s="246" t="s">
        <v>44</v>
      </c>
      <c r="F5501" s="245" t="s">
        <v>44</v>
      </c>
      <c r="G5501" s="245" t="s">
        <v>13414</v>
      </c>
      <c r="H5501" s="245" t="s">
        <v>13415</v>
      </c>
      <c r="I5501" s="245" t="s">
        <v>12</v>
      </c>
      <c r="J5501" s="245" t="s">
        <v>569</v>
      </c>
      <c r="K5501" s="246" t="s">
        <v>21040</v>
      </c>
      <c r="L5501" s="245" t="s">
        <v>568</v>
      </c>
      <c r="M5501"/>
      <c r="N5501"/>
      <c r="O5501"/>
      <c r="P5501"/>
      <c r="Q5501"/>
      <c r="R5501"/>
      <c r="S5501"/>
      <c r="T5501"/>
      <c r="U5501"/>
      <c r="V5501"/>
      <c r="W5501"/>
      <c r="X5501"/>
      <c r="Y5501"/>
      <c r="Z5501"/>
      <c r="AA5501"/>
      <c r="AB5501"/>
      <c r="AC5501"/>
      <c r="AD5501"/>
      <c r="AE5501"/>
      <c r="AF5501"/>
      <c r="AG5501"/>
      <c r="AH5501"/>
      <c r="AI5501"/>
      <c r="AJ5501"/>
      <c r="AK5501"/>
      <c r="AL5501"/>
      <c r="AM5501"/>
      <c r="AN5501"/>
      <c r="AO5501"/>
      <c r="AP5501"/>
      <c r="AQ5501"/>
      <c r="AR5501"/>
      <c r="AS5501"/>
      <c r="AT5501"/>
      <c r="AU5501"/>
      <c r="AV5501"/>
      <c r="AW5501"/>
      <c r="AX5501"/>
      <c r="AY5501"/>
      <c r="AZ5501"/>
      <c r="BA5501"/>
      <c r="BB5501"/>
      <c r="BC5501"/>
      <c r="BD5501"/>
      <c r="BE5501"/>
      <c r="BF5501"/>
      <c r="BG5501"/>
      <c r="BH5501"/>
      <c r="BI5501"/>
      <c r="BJ5501"/>
      <c r="BK5501"/>
      <c r="BL5501"/>
      <c r="BM5501"/>
      <c r="BN5501"/>
      <c r="BO5501"/>
    </row>
    <row r="5502" spans="1:67" ht="15" x14ac:dyDescent="0.25">
      <c r="A5502" s="245" t="s">
        <v>1839</v>
      </c>
      <c r="B5502" s="245" t="s">
        <v>1838</v>
      </c>
      <c r="C5502" s="245" t="s">
        <v>2003</v>
      </c>
      <c r="D5502" s="245" t="s">
        <v>2002</v>
      </c>
      <c r="E5502" s="246" t="s">
        <v>44</v>
      </c>
      <c r="F5502" s="245" t="s">
        <v>44</v>
      </c>
      <c r="G5502" s="245" t="s">
        <v>13416</v>
      </c>
      <c r="H5502" s="245" t="s">
        <v>13417</v>
      </c>
      <c r="I5502" s="245" t="s">
        <v>12</v>
      </c>
      <c r="J5502" s="245" t="s">
        <v>569</v>
      </c>
      <c r="K5502" s="246" t="s">
        <v>2634</v>
      </c>
      <c r="L5502" s="245" t="s">
        <v>568</v>
      </c>
      <c r="M5502"/>
      <c r="N5502"/>
      <c r="O5502"/>
      <c r="P5502"/>
      <c r="Q5502"/>
      <c r="R5502"/>
      <c r="S5502"/>
      <c r="T5502"/>
      <c r="U5502"/>
      <c r="V5502"/>
      <c r="W5502"/>
      <c r="X5502"/>
      <c r="Y5502"/>
      <c r="Z5502"/>
      <c r="AA5502"/>
      <c r="AB5502"/>
      <c r="AC5502"/>
      <c r="AD5502"/>
      <c r="AE5502"/>
      <c r="AF5502"/>
      <c r="AG5502"/>
      <c r="AH5502"/>
      <c r="AI5502"/>
      <c r="AJ5502"/>
      <c r="AK5502"/>
      <c r="AL5502"/>
      <c r="AM5502"/>
      <c r="AN5502"/>
      <c r="AO5502"/>
      <c r="AP5502"/>
      <c r="AQ5502"/>
      <c r="AR5502"/>
      <c r="AS5502"/>
      <c r="AT5502"/>
      <c r="AU5502"/>
      <c r="AV5502"/>
      <c r="AW5502"/>
      <c r="AX5502"/>
      <c r="AY5502"/>
      <c r="AZ5502"/>
      <c r="BA5502"/>
      <c r="BB5502"/>
      <c r="BC5502"/>
      <c r="BD5502"/>
      <c r="BE5502"/>
      <c r="BF5502"/>
      <c r="BG5502"/>
      <c r="BH5502"/>
      <c r="BI5502"/>
      <c r="BJ5502"/>
      <c r="BK5502"/>
      <c r="BL5502"/>
      <c r="BM5502"/>
      <c r="BN5502"/>
      <c r="BO5502"/>
    </row>
    <row r="5503" spans="1:67" ht="15" x14ac:dyDescent="0.25">
      <c r="A5503" s="245" t="s">
        <v>1839</v>
      </c>
      <c r="B5503" s="245" t="s">
        <v>1838</v>
      </c>
      <c r="C5503" s="245" t="s">
        <v>2003</v>
      </c>
      <c r="D5503" s="245" t="s">
        <v>2002</v>
      </c>
      <c r="E5503" s="246" t="s">
        <v>44</v>
      </c>
      <c r="F5503" s="245" t="s">
        <v>44</v>
      </c>
      <c r="G5503" s="245" t="s">
        <v>13418</v>
      </c>
      <c r="H5503" s="245" t="s">
        <v>13419</v>
      </c>
      <c r="I5503" s="245" t="s">
        <v>12</v>
      </c>
      <c r="J5503" s="245" t="s">
        <v>569</v>
      </c>
      <c r="K5503" s="246" t="s">
        <v>2814</v>
      </c>
      <c r="L5503" s="245" t="s">
        <v>568</v>
      </c>
      <c r="M5503"/>
      <c r="N5503"/>
      <c r="O5503"/>
      <c r="P5503"/>
      <c r="Q5503"/>
      <c r="R5503"/>
      <c r="S5503"/>
      <c r="T5503"/>
      <c r="U5503"/>
      <c r="V5503"/>
      <c r="W5503"/>
      <c r="X5503"/>
      <c r="Y5503"/>
      <c r="Z5503"/>
      <c r="AA5503"/>
      <c r="AB5503"/>
      <c r="AC5503"/>
      <c r="AD5503"/>
      <c r="AE5503"/>
      <c r="AF5503"/>
      <c r="AG5503"/>
      <c r="AH5503"/>
      <c r="AI5503"/>
      <c r="AJ5503"/>
      <c r="AK5503"/>
      <c r="AL5503"/>
      <c r="AM5503"/>
      <c r="AN5503"/>
      <c r="AO5503"/>
      <c r="AP5503"/>
      <c r="AQ5503"/>
      <c r="AR5503"/>
      <c r="AS5503"/>
      <c r="AT5503"/>
      <c r="AU5503"/>
      <c r="AV5503"/>
      <c r="AW5503"/>
      <c r="AX5503"/>
      <c r="AY5503"/>
      <c r="AZ5503"/>
      <c r="BA5503"/>
      <c r="BB5503"/>
      <c r="BC5503"/>
      <c r="BD5503"/>
      <c r="BE5503"/>
      <c r="BF5503"/>
      <c r="BG5503"/>
      <c r="BH5503"/>
      <c r="BI5503"/>
      <c r="BJ5503"/>
      <c r="BK5503"/>
      <c r="BL5503"/>
      <c r="BM5503"/>
      <c r="BN5503"/>
      <c r="BO5503"/>
    </row>
    <row r="5504" spans="1:67" ht="15" x14ac:dyDescent="0.25">
      <c r="A5504" s="245" t="s">
        <v>1839</v>
      </c>
      <c r="B5504" s="245" t="s">
        <v>1838</v>
      </c>
      <c r="C5504" s="245" t="s">
        <v>2003</v>
      </c>
      <c r="D5504" s="245" t="s">
        <v>2002</v>
      </c>
      <c r="E5504" s="246" t="s">
        <v>44</v>
      </c>
      <c r="F5504" s="245" t="s">
        <v>44</v>
      </c>
      <c r="G5504" s="245" t="s">
        <v>13420</v>
      </c>
      <c r="H5504" s="245" t="s">
        <v>13421</v>
      </c>
      <c r="I5504" s="245" t="s">
        <v>12</v>
      </c>
      <c r="J5504" s="245" t="s">
        <v>569</v>
      </c>
      <c r="K5504" s="246" t="s">
        <v>12878</v>
      </c>
      <c r="L5504" s="245" t="s">
        <v>568</v>
      </c>
      <c r="M5504"/>
      <c r="N5504"/>
      <c r="O5504"/>
      <c r="P5504"/>
      <c r="Q5504"/>
      <c r="R5504"/>
      <c r="S5504"/>
      <c r="T5504"/>
      <c r="U5504"/>
      <c r="V5504"/>
      <c r="W5504"/>
      <c r="X5504"/>
      <c r="Y5504"/>
      <c r="Z5504"/>
      <c r="AA5504"/>
      <c r="AB5504"/>
      <c r="AC5504"/>
      <c r="AD5504"/>
      <c r="AE5504"/>
      <c r="AF5504"/>
      <c r="AG5504"/>
      <c r="AH5504"/>
      <c r="AI5504"/>
      <c r="AJ5504"/>
      <c r="AK5504"/>
      <c r="AL5504"/>
      <c r="AM5504"/>
      <c r="AN5504"/>
      <c r="AO5504"/>
      <c r="AP5504"/>
      <c r="AQ5504"/>
      <c r="AR5504"/>
      <c r="AS5504"/>
      <c r="AT5504"/>
      <c r="AU5504"/>
      <c r="AV5504"/>
      <c r="AW5504"/>
      <c r="AX5504"/>
      <c r="AY5504"/>
      <c r="AZ5504"/>
      <c r="BA5504"/>
      <c r="BB5504"/>
      <c r="BC5504"/>
      <c r="BD5504"/>
      <c r="BE5504"/>
      <c r="BF5504"/>
      <c r="BG5504"/>
      <c r="BH5504"/>
      <c r="BI5504"/>
      <c r="BJ5504"/>
      <c r="BK5504"/>
      <c r="BL5504"/>
      <c r="BM5504"/>
      <c r="BN5504"/>
      <c r="BO5504"/>
    </row>
    <row r="5505" spans="1:67" ht="15" x14ac:dyDescent="0.25">
      <c r="A5505" s="245" t="s">
        <v>1839</v>
      </c>
      <c r="B5505" s="245" t="s">
        <v>1838</v>
      </c>
      <c r="C5505" s="245" t="s">
        <v>2003</v>
      </c>
      <c r="D5505" s="245" t="s">
        <v>2002</v>
      </c>
      <c r="E5505" s="246" t="s">
        <v>44</v>
      </c>
      <c r="F5505" s="245" t="s">
        <v>44</v>
      </c>
      <c r="G5505" s="245" t="s">
        <v>13422</v>
      </c>
      <c r="H5505" s="245" t="s">
        <v>13423</v>
      </c>
      <c r="I5505" s="245" t="s">
        <v>12</v>
      </c>
      <c r="J5505" s="245" t="s">
        <v>569</v>
      </c>
      <c r="K5505" s="246" t="s">
        <v>25220</v>
      </c>
      <c r="L5505" s="245" t="s">
        <v>568</v>
      </c>
      <c r="M5505"/>
      <c r="N5505"/>
      <c r="O5505"/>
      <c r="P5505"/>
      <c r="Q5505"/>
      <c r="R5505"/>
      <c r="S5505"/>
      <c r="T5505"/>
      <c r="U5505"/>
      <c r="V5505"/>
      <c r="W5505"/>
      <c r="X5505"/>
      <c r="Y5505"/>
      <c r="Z5505"/>
      <c r="AA5505"/>
      <c r="AB5505"/>
      <c r="AC5505"/>
      <c r="AD5505"/>
      <c r="AE5505"/>
      <c r="AF5505"/>
      <c r="AG5505"/>
      <c r="AH5505"/>
      <c r="AI5505"/>
      <c r="AJ5505"/>
      <c r="AK5505"/>
      <c r="AL5505"/>
      <c r="AM5505"/>
      <c r="AN5505"/>
      <c r="AO5505"/>
      <c r="AP5505"/>
      <c r="AQ5505"/>
      <c r="AR5505"/>
      <c r="AS5505"/>
      <c r="AT5505"/>
      <c r="AU5505"/>
      <c r="AV5505"/>
      <c r="AW5505"/>
      <c r="AX5505"/>
      <c r="AY5505"/>
      <c r="AZ5505"/>
      <c r="BA5505"/>
      <c r="BB5505"/>
      <c r="BC5505"/>
      <c r="BD5505"/>
      <c r="BE5505"/>
      <c r="BF5505"/>
      <c r="BG5505"/>
      <c r="BH5505"/>
      <c r="BI5505"/>
      <c r="BJ5505"/>
      <c r="BK5505"/>
      <c r="BL5505"/>
      <c r="BM5505"/>
      <c r="BN5505"/>
      <c r="BO5505"/>
    </row>
    <row r="5506" spans="1:67" ht="15" x14ac:dyDescent="0.25">
      <c r="A5506" s="245" t="s">
        <v>1839</v>
      </c>
      <c r="B5506" s="245" t="s">
        <v>1838</v>
      </c>
      <c r="C5506" s="245" t="s">
        <v>2003</v>
      </c>
      <c r="D5506" s="245" t="s">
        <v>2002</v>
      </c>
      <c r="E5506" s="246" t="s">
        <v>44</v>
      </c>
      <c r="F5506" s="245" t="s">
        <v>44</v>
      </c>
      <c r="G5506" s="245" t="s">
        <v>13425</v>
      </c>
      <c r="H5506" s="245" t="s">
        <v>13426</v>
      </c>
      <c r="I5506" s="245" t="s">
        <v>12</v>
      </c>
      <c r="J5506" s="245" t="s">
        <v>569</v>
      </c>
      <c r="K5506" s="246" t="s">
        <v>25221</v>
      </c>
      <c r="L5506" s="245" t="s">
        <v>568</v>
      </c>
      <c r="M5506"/>
      <c r="N5506"/>
      <c r="O5506"/>
      <c r="P5506"/>
      <c r="Q5506"/>
      <c r="R5506"/>
      <c r="S5506"/>
      <c r="T5506"/>
      <c r="U5506"/>
      <c r="V5506"/>
      <c r="W5506"/>
      <c r="X5506"/>
      <c r="Y5506"/>
      <c r="Z5506"/>
      <c r="AA5506"/>
      <c r="AB5506"/>
      <c r="AC5506"/>
      <c r="AD5506"/>
      <c r="AE5506"/>
      <c r="AF5506"/>
      <c r="AG5506"/>
      <c r="AH5506"/>
      <c r="AI5506"/>
      <c r="AJ5506"/>
      <c r="AK5506"/>
      <c r="AL5506"/>
      <c r="AM5506"/>
      <c r="AN5506"/>
      <c r="AO5506"/>
      <c r="AP5506"/>
      <c r="AQ5506"/>
      <c r="AR5506"/>
      <c r="AS5506"/>
      <c r="AT5506"/>
      <c r="AU5506"/>
      <c r="AV5506"/>
      <c r="AW5506"/>
      <c r="AX5506"/>
      <c r="AY5506"/>
      <c r="AZ5506"/>
      <c r="BA5506"/>
      <c r="BB5506"/>
      <c r="BC5506"/>
      <c r="BD5506"/>
      <c r="BE5506"/>
      <c r="BF5506"/>
      <c r="BG5506"/>
      <c r="BH5506"/>
      <c r="BI5506"/>
      <c r="BJ5506"/>
      <c r="BK5506"/>
      <c r="BL5506"/>
      <c r="BM5506"/>
      <c r="BN5506"/>
      <c r="BO5506"/>
    </row>
    <row r="5507" spans="1:67" ht="15" x14ac:dyDescent="0.25">
      <c r="A5507" s="245" t="s">
        <v>1839</v>
      </c>
      <c r="B5507" s="245" t="s">
        <v>1838</v>
      </c>
      <c r="C5507" s="245" t="s">
        <v>2003</v>
      </c>
      <c r="D5507" s="245" t="s">
        <v>2002</v>
      </c>
      <c r="E5507" s="246" t="s">
        <v>44</v>
      </c>
      <c r="F5507" s="245" t="s">
        <v>44</v>
      </c>
      <c r="G5507" s="245" t="s">
        <v>13427</v>
      </c>
      <c r="H5507" s="245" t="s">
        <v>13428</v>
      </c>
      <c r="I5507" s="245" t="s">
        <v>12</v>
      </c>
      <c r="J5507" s="245" t="s">
        <v>569</v>
      </c>
      <c r="K5507" s="246" t="s">
        <v>21229</v>
      </c>
      <c r="L5507" s="245" t="s">
        <v>568</v>
      </c>
      <c r="M5507"/>
      <c r="N5507"/>
      <c r="O5507"/>
      <c r="P5507"/>
      <c r="Q5507"/>
      <c r="R5507"/>
      <c r="S5507"/>
      <c r="T5507"/>
      <c r="U5507"/>
      <c r="V5507"/>
      <c r="W5507"/>
      <c r="X5507"/>
      <c r="Y5507"/>
      <c r="Z5507"/>
      <c r="AA5507"/>
      <c r="AB5507"/>
      <c r="AC5507"/>
      <c r="AD5507"/>
      <c r="AE5507"/>
      <c r="AF5507"/>
      <c r="AG5507"/>
      <c r="AH5507"/>
      <c r="AI5507"/>
      <c r="AJ5507"/>
      <c r="AK5507"/>
      <c r="AL5507"/>
      <c r="AM5507"/>
      <c r="AN5507"/>
      <c r="AO5507"/>
      <c r="AP5507"/>
      <c r="AQ5507"/>
      <c r="AR5507"/>
      <c r="AS5507"/>
      <c r="AT5507"/>
      <c r="AU5507"/>
      <c r="AV5507"/>
      <c r="AW5507"/>
      <c r="AX5507"/>
      <c r="AY5507"/>
      <c r="AZ5507"/>
      <c r="BA5507"/>
      <c r="BB5507"/>
      <c r="BC5507"/>
      <c r="BD5507"/>
      <c r="BE5507"/>
      <c r="BF5507"/>
      <c r="BG5507"/>
      <c r="BH5507"/>
      <c r="BI5507"/>
      <c r="BJ5507"/>
      <c r="BK5507"/>
      <c r="BL5507"/>
      <c r="BM5507"/>
      <c r="BN5507"/>
      <c r="BO5507"/>
    </row>
    <row r="5508" spans="1:67" ht="15" x14ac:dyDescent="0.25">
      <c r="A5508" s="245" t="s">
        <v>1839</v>
      </c>
      <c r="B5508" s="245" t="s">
        <v>1838</v>
      </c>
      <c r="C5508" s="245" t="s">
        <v>2003</v>
      </c>
      <c r="D5508" s="245" t="s">
        <v>2002</v>
      </c>
      <c r="E5508" s="246" t="s">
        <v>44</v>
      </c>
      <c r="F5508" s="245" t="s">
        <v>44</v>
      </c>
      <c r="G5508" s="245" t="s">
        <v>13429</v>
      </c>
      <c r="H5508" s="245" t="s">
        <v>13430</v>
      </c>
      <c r="I5508" s="245" t="s">
        <v>12</v>
      </c>
      <c r="J5508" s="245" t="s">
        <v>569</v>
      </c>
      <c r="K5508" s="246" t="s">
        <v>15326</v>
      </c>
      <c r="L5508" s="245" t="s">
        <v>568</v>
      </c>
      <c r="M5508"/>
      <c r="N5508"/>
      <c r="O5508"/>
      <c r="P5508"/>
      <c r="Q5508"/>
      <c r="R5508"/>
      <c r="S5508"/>
      <c r="T5508"/>
      <c r="U5508"/>
      <c r="V5508"/>
      <c r="W5508"/>
      <c r="X5508"/>
      <c r="Y5508"/>
      <c r="Z5508"/>
      <c r="AA5508"/>
      <c r="AB5508"/>
      <c r="AC5508"/>
      <c r="AD5508"/>
      <c r="AE5508"/>
      <c r="AF5508"/>
      <c r="AG5508"/>
      <c r="AH5508"/>
      <c r="AI5508"/>
      <c r="AJ5508"/>
      <c r="AK5508"/>
      <c r="AL5508"/>
      <c r="AM5508"/>
      <c r="AN5508"/>
      <c r="AO5508"/>
      <c r="AP5508"/>
      <c r="AQ5508"/>
      <c r="AR5508"/>
      <c r="AS5508"/>
      <c r="AT5508"/>
      <c r="AU5508"/>
      <c r="AV5508"/>
      <c r="AW5508"/>
      <c r="AX5508"/>
      <c r="AY5508"/>
      <c r="AZ5508"/>
      <c r="BA5508"/>
      <c r="BB5508"/>
      <c r="BC5508"/>
      <c r="BD5508"/>
      <c r="BE5508"/>
      <c r="BF5508"/>
      <c r="BG5508"/>
      <c r="BH5508"/>
      <c r="BI5508"/>
      <c r="BJ5508"/>
      <c r="BK5508"/>
      <c r="BL5508"/>
      <c r="BM5508"/>
      <c r="BN5508"/>
      <c r="BO5508"/>
    </row>
    <row r="5509" spans="1:67" ht="15" x14ac:dyDescent="0.25">
      <c r="A5509" s="245" t="s">
        <v>1839</v>
      </c>
      <c r="B5509" s="245" t="s">
        <v>1838</v>
      </c>
      <c r="C5509" s="245" t="s">
        <v>2003</v>
      </c>
      <c r="D5509" s="245" t="s">
        <v>2002</v>
      </c>
      <c r="E5509" s="246" t="s">
        <v>44</v>
      </c>
      <c r="F5509" s="245" t="s">
        <v>44</v>
      </c>
      <c r="G5509" s="245" t="s">
        <v>13431</v>
      </c>
      <c r="H5509" s="245" t="s">
        <v>13432</v>
      </c>
      <c r="I5509" s="245" t="s">
        <v>12</v>
      </c>
      <c r="J5509" s="245" t="s">
        <v>569</v>
      </c>
      <c r="K5509" s="246" t="s">
        <v>2824</v>
      </c>
      <c r="L5509" s="245" t="s">
        <v>568</v>
      </c>
      <c r="M5509"/>
      <c r="N5509"/>
      <c r="O5509"/>
      <c r="P5509"/>
      <c r="Q5509"/>
      <c r="R5509"/>
      <c r="S5509"/>
      <c r="T5509"/>
      <c r="U5509"/>
      <c r="V5509"/>
      <c r="W5509"/>
      <c r="X5509"/>
      <c r="Y5509"/>
      <c r="Z5509"/>
      <c r="AA5509"/>
      <c r="AB5509"/>
      <c r="AC5509"/>
      <c r="AD5509"/>
      <c r="AE5509"/>
      <c r="AF5509"/>
      <c r="AG5509"/>
      <c r="AH5509"/>
      <c r="AI5509"/>
      <c r="AJ5509"/>
      <c r="AK5509"/>
      <c r="AL5509"/>
      <c r="AM5509"/>
      <c r="AN5509"/>
      <c r="AO5509"/>
      <c r="AP5509"/>
      <c r="AQ5509"/>
      <c r="AR5509"/>
      <c r="AS5509"/>
      <c r="AT5509"/>
      <c r="AU5509"/>
      <c r="AV5509"/>
      <c r="AW5509"/>
      <c r="AX5509"/>
      <c r="AY5509"/>
      <c r="AZ5509"/>
      <c r="BA5509"/>
      <c r="BB5509"/>
      <c r="BC5509"/>
      <c r="BD5509"/>
      <c r="BE5509"/>
      <c r="BF5509"/>
      <c r="BG5509"/>
      <c r="BH5509"/>
      <c r="BI5509"/>
      <c r="BJ5509"/>
      <c r="BK5509"/>
      <c r="BL5509"/>
      <c r="BM5509"/>
      <c r="BN5509"/>
      <c r="BO5509"/>
    </row>
    <row r="5510" spans="1:67" ht="15" x14ac:dyDescent="0.25">
      <c r="A5510" s="245" t="s">
        <v>1839</v>
      </c>
      <c r="B5510" s="245" t="s">
        <v>1838</v>
      </c>
      <c r="C5510" s="245" t="s">
        <v>2003</v>
      </c>
      <c r="D5510" s="245" t="s">
        <v>2002</v>
      </c>
      <c r="E5510" s="246" t="s">
        <v>44</v>
      </c>
      <c r="F5510" s="245" t="s">
        <v>44</v>
      </c>
      <c r="G5510" s="245" t="s">
        <v>13433</v>
      </c>
      <c r="H5510" s="245" t="s">
        <v>13434</v>
      </c>
      <c r="I5510" s="245" t="s">
        <v>12</v>
      </c>
      <c r="J5510" s="245" t="s">
        <v>569</v>
      </c>
      <c r="K5510" s="246" t="s">
        <v>1388</v>
      </c>
      <c r="L5510" s="245" t="s">
        <v>568</v>
      </c>
      <c r="M5510"/>
      <c r="N5510"/>
      <c r="O5510"/>
      <c r="P5510"/>
      <c r="Q5510"/>
      <c r="R5510"/>
      <c r="S5510"/>
      <c r="T5510"/>
      <c r="U5510"/>
      <c r="V5510"/>
      <c r="W5510"/>
      <c r="X5510"/>
      <c r="Y5510"/>
      <c r="Z5510"/>
      <c r="AA5510"/>
      <c r="AB5510"/>
      <c r="AC5510"/>
      <c r="AD5510"/>
      <c r="AE5510"/>
      <c r="AF5510"/>
      <c r="AG5510"/>
      <c r="AH5510"/>
      <c r="AI5510"/>
      <c r="AJ5510"/>
      <c r="AK5510"/>
      <c r="AL5510"/>
      <c r="AM5510"/>
      <c r="AN5510"/>
      <c r="AO5510"/>
      <c r="AP5510"/>
      <c r="AQ5510"/>
      <c r="AR5510"/>
      <c r="AS5510"/>
      <c r="AT5510"/>
      <c r="AU5510"/>
      <c r="AV5510"/>
      <c r="AW5510"/>
      <c r="AX5510"/>
      <c r="AY5510"/>
      <c r="AZ5510"/>
      <c r="BA5510"/>
      <c r="BB5510"/>
      <c r="BC5510"/>
      <c r="BD5510"/>
      <c r="BE5510"/>
      <c r="BF5510"/>
      <c r="BG5510"/>
      <c r="BH5510"/>
      <c r="BI5510"/>
      <c r="BJ5510"/>
      <c r="BK5510"/>
      <c r="BL5510"/>
      <c r="BM5510"/>
      <c r="BN5510"/>
      <c r="BO5510"/>
    </row>
    <row r="5511" spans="1:67" ht="15" x14ac:dyDescent="0.25">
      <c r="A5511" s="245" t="s">
        <v>1839</v>
      </c>
      <c r="B5511" s="245" t="s">
        <v>1838</v>
      </c>
      <c r="C5511" s="245" t="s">
        <v>2003</v>
      </c>
      <c r="D5511" s="245" t="s">
        <v>2002</v>
      </c>
      <c r="E5511" s="246" t="s">
        <v>44</v>
      </c>
      <c r="F5511" s="245" t="s">
        <v>44</v>
      </c>
      <c r="G5511" s="245" t="s">
        <v>13435</v>
      </c>
      <c r="H5511" s="245" t="s">
        <v>13436</v>
      </c>
      <c r="I5511" s="245" t="s">
        <v>12</v>
      </c>
      <c r="J5511" s="245" t="s">
        <v>569</v>
      </c>
      <c r="K5511" s="246" t="s">
        <v>9041</v>
      </c>
      <c r="L5511" s="245" t="s">
        <v>568</v>
      </c>
      <c r="M5511"/>
      <c r="N5511"/>
      <c r="O5511"/>
      <c r="P5511"/>
      <c r="Q5511"/>
      <c r="R5511"/>
      <c r="S5511"/>
      <c r="T5511"/>
      <c r="U5511"/>
      <c r="V5511"/>
      <c r="W5511"/>
      <c r="X5511"/>
      <c r="Y5511"/>
      <c r="Z5511"/>
      <c r="AA5511"/>
      <c r="AB5511"/>
      <c r="AC5511"/>
      <c r="AD5511"/>
      <c r="AE5511"/>
      <c r="AF5511"/>
      <c r="AG5511"/>
      <c r="AH5511"/>
      <c r="AI5511"/>
      <c r="AJ5511"/>
      <c r="AK5511"/>
      <c r="AL5511"/>
      <c r="AM5511"/>
      <c r="AN5511"/>
      <c r="AO5511"/>
      <c r="AP5511"/>
      <c r="AQ5511"/>
      <c r="AR5511"/>
      <c r="AS5511"/>
      <c r="AT5511"/>
      <c r="AU5511"/>
      <c r="AV5511"/>
      <c r="AW5511"/>
      <c r="AX5511"/>
      <c r="AY5511"/>
      <c r="AZ5511"/>
      <c r="BA5511"/>
      <c r="BB5511"/>
      <c r="BC5511"/>
      <c r="BD5511"/>
      <c r="BE5511"/>
      <c r="BF5511"/>
      <c r="BG5511"/>
      <c r="BH5511"/>
      <c r="BI5511"/>
      <c r="BJ5511"/>
      <c r="BK5511"/>
      <c r="BL5511"/>
      <c r="BM5511"/>
      <c r="BN5511"/>
      <c r="BO5511"/>
    </row>
    <row r="5512" spans="1:67" ht="15" x14ac:dyDescent="0.25">
      <c r="A5512" s="245" t="s">
        <v>1839</v>
      </c>
      <c r="B5512" s="245" t="s">
        <v>1838</v>
      </c>
      <c r="C5512" s="245" t="s">
        <v>2003</v>
      </c>
      <c r="D5512" s="245" t="s">
        <v>2002</v>
      </c>
      <c r="E5512" s="246" t="s">
        <v>44</v>
      </c>
      <c r="F5512" s="245" t="s">
        <v>44</v>
      </c>
      <c r="G5512" s="245" t="s">
        <v>13437</v>
      </c>
      <c r="H5512" s="245" t="s">
        <v>13438</v>
      </c>
      <c r="I5512" s="245" t="s">
        <v>12</v>
      </c>
      <c r="J5512" s="245" t="s">
        <v>569</v>
      </c>
      <c r="K5512" s="246" t="s">
        <v>10207</v>
      </c>
      <c r="L5512" s="245" t="s">
        <v>568</v>
      </c>
      <c r="M5512"/>
      <c r="N5512"/>
      <c r="O5512"/>
      <c r="P5512"/>
      <c r="Q5512"/>
      <c r="R5512"/>
      <c r="S5512"/>
      <c r="T5512"/>
      <c r="U5512"/>
      <c r="V5512"/>
      <c r="W5512"/>
      <c r="X5512"/>
      <c r="Y5512"/>
      <c r="Z5512"/>
      <c r="AA5512"/>
      <c r="AB5512"/>
      <c r="AC5512"/>
      <c r="AD5512"/>
      <c r="AE5512"/>
      <c r="AF5512"/>
      <c r="AG5512"/>
      <c r="AH5512"/>
      <c r="AI5512"/>
      <c r="AJ5512"/>
      <c r="AK5512"/>
      <c r="AL5512"/>
      <c r="AM5512"/>
      <c r="AN5512"/>
      <c r="AO5512"/>
      <c r="AP5512"/>
      <c r="AQ5512"/>
      <c r="AR5512"/>
      <c r="AS5512"/>
      <c r="AT5512"/>
      <c r="AU5512"/>
      <c r="AV5512"/>
      <c r="AW5512"/>
      <c r="AX5512"/>
      <c r="AY5512"/>
      <c r="AZ5512"/>
      <c r="BA5512"/>
      <c r="BB5512"/>
      <c r="BC5512"/>
      <c r="BD5512"/>
      <c r="BE5512"/>
      <c r="BF5512"/>
      <c r="BG5512"/>
      <c r="BH5512"/>
      <c r="BI5512"/>
      <c r="BJ5512"/>
      <c r="BK5512"/>
      <c r="BL5512"/>
      <c r="BM5512"/>
      <c r="BN5512"/>
      <c r="BO5512"/>
    </row>
    <row r="5513" spans="1:67" ht="15" x14ac:dyDescent="0.25">
      <c r="A5513" s="245" t="s">
        <v>1839</v>
      </c>
      <c r="B5513" s="245" t="s">
        <v>1838</v>
      </c>
      <c r="C5513" s="245" t="s">
        <v>2003</v>
      </c>
      <c r="D5513" s="245" t="s">
        <v>2002</v>
      </c>
      <c r="E5513" s="246" t="s">
        <v>44</v>
      </c>
      <c r="F5513" s="245" t="s">
        <v>44</v>
      </c>
      <c r="G5513" s="245" t="s">
        <v>13439</v>
      </c>
      <c r="H5513" s="245" t="s">
        <v>13440</v>
      </c>
      <c r="I5513" s="245" t="s">
        <v>12</v>
      </c>
      <c r="J5513" s="245" t="s">
        <v>569</v>
      </c>
      <c r="K5513" s="246" t="s">
        <v>1550</v>
      </c>
      <c r="L5513" s="245" t="s">
        <v>568</v>
      </c>
      <c r="M5513"/>
      <c r="N5513"/>
      <c r="O5513"/>
      <c r="P5513"/>
      <c r="Q5513"/>
      <c r="R5513"/>
      <c r="S5513"/>
      <c r="T5513"/>
      <c r="U5513"/>
      <c r="V5513"/>
      <c r="W5513"/>
      <c r="X5513"/>
      <c r="Y5513"/>
      <c r="Z5513"/>
      <c r="AA5513"/>
      <c r="AB5513"/>
      <c r="AC5513"/>
      <c r="AD5513"/>
      <c r="AE5513"/>
      <c r="AF5513"/>
      <c r="AG5513"/>
      <c r="AH5513"/>
      <c r="AI5513"/>
      <c r="AJ5513"/>
      <c r="AK5513"/>
      <c r="AL5513"/>
      <c r="AM5513"/>
      <c r="AN5513"/>
      <c r="AO5513"/>
      <c r="AP5513"/>
      <c r="AQ5513"/>
      <c r="AR5513"/>
      <c r="AS5513"/>
      <c r="AT5513"/>
      <c r="AU5513"/>
      <c r="AV5513"/>
      <c r="AW5513"/>
      <c r="AX5513"/>
      <c r="AY5513"/>
      <c r="AZ5513"/>
      <c r="BA5513"/>
      <c r="BB5513"/>
      <c r="BC5513"/>
      <c r="BD5513"/>
      <c r="BE5513"/>
      <c r="BF5513"/>
      <c r="BG5513"/>
      <c r="BH5513"/>
      <c r="BI5513"/>
      <c r="BJ5513"/>
      <c r="BK5513"/>
      <c r="BL5513"/>
      <c r="BM5513"/>
      <c r="BN5513"/>
      <c r="BO5513"/>
    </row>
    <row r="5514" spans="1:67" ht="15" x14ac:dyDescent="0.25">
      <c r="A5514" s="245" t="s">
        <v>1839</v>
      </c>
      <c r="B5514" s="245" t="s">
        <v>1838</v>
      </c>
      <c r="C5514" s="245" t="s">
        <v>2003</v>
      </c>
      <c r="D5514" s="245" t="s">
        <v>2002</v>
      </c>
      <c r="E5514" s="246" t="s">
        <v>44</v>
      </c>
      <c r="F5514" s="245" t="s">
        <v>44</v>
      </c>
      <c r="G5514" s="245" t="s">
        <v>13441</v>
      </c>
      <c r="H5514" s="245" t="s">
        <v>13442</v>
      </c>
      <c r="I5514" s="245" t="s">
        <v>12</v>
      </c>
      <c r="J5514" s="245" t="s">
        <v>569</v>
      </c>
      <c r="K5514" s="246" t="s">
        <v>10526</v>
      </c>
      <c r="L5514" s="245" t="s">
        <v>568</v>
      </c>
      <c r="M5514"/>
      <c r="N5514"/>
      <c r="O5514"/>
      <c r="P5514"/>
      <c r="Q5514"/>
      <c r="R5514"/>
      <c r="S5514"/>
      <c r="T5514"/>
      <c r="U5514"/>
      <c r="V5514"/>
      <c r="W5514"/>
      <c r="X5514"/>
      <c r="Y5514"/>
      <c r="Z5514"/>
      <c r="AA5514"/>
      <c r="AB5514"/>
      <c r="AC5514"/>
      <c r="AD5514"/>
      <c r="AE5514"/>
      <c r="AF5514"/>
      <c r="AG5514"/>
      <c r="AH5514"/>
      <c r="AI5514"/>
      <c r="AJ5514"/>
      <c r="AK5514"/>
      <c r="AL5514"/>
      <c r="AM5514"/>
      <c r="AN5514"/>
      <c r="AO5514"/>
      <c r="AP5514"/>
      <c r="AQ5514"/>
      <c r="AR5514"/>
      <c r="AS5514"/>
      <c r="AT5514"/>
      <c r="AU5514"/>
      <c r="AV5514"/>
      <c r="AW5514"/>
      <c r="AX5514"/>
      <c r="AY5514"/>
      <c r="AZ5514"/>
      <c r="BA5514"/>
      <c r="BB5514"/>
      <c r="BC5514"/>
      <c r="BD5514"/>
      <c r="BE5514"/>
      <c r="BF5514"/>
      <c r="BG5514"/>
      <c r="BH5514"/>
      <c r="BI5514"/>
      <c r="BJ5514"/>
      <c r="BK5514"/>
      <c r="BL5514"/>
      <c r="BM5514"/>
      <c r="BN5514"/>
      <c r="BO5514"/>
    </row>
    <row r="5515" spans="1:67" ht="15" x14ac:dyDescent="0.25">
      <c r="A5515" s="245" t="s">
        <v>1839</v>
      </c>
      <c r="B5515" s="245" t="s">
        <v>1838</v>
      </c>
      <c r="C5515" s="245" t="s">
        <v>2003</v>
      </c>
      <c r="D5515" s="245" t="s">
        <v>2002</v>
      </c>
      <c r="E5515" s="246" t="s">
        <v>44</v>
      </c>
      <c r="F5515" s="245" t="s">
        <v>44</v>
      </c>
      <c r="G5515" s="245" t="s">
        <v>13443</v>
      </c>
      <c r="H5515" s="245" t="s">
        <v>13444</v>
      </c>
      <c r="I5515" s="245" t="s">
        <v>12</v>
      </c>
      <c r="J5515" s="245" t="s">
        <v>569</v>
      </c>
      <c r="K5515" s="246" t="s">
        <v>24546</v>
      </c>
      <c r="L5515" s="245" t="s">
        <v>568</v>
      </c>
      <c r="M5515"/>
      <c r="N5515"/>
      <c r="O5515"/>
      <c r="P5515"/>
      <c r="Q5515"/>
      <c r="R5515"/>
      <c r="S5515"/>
      <c r="T5515"/>
      <c r="U5515"/>
      <c r="V5515"/>
      <c r="W5515"/>
      <c r="X5515"/>
      <c r="Y5515"/>
      <c r="Z5515"/>
      <c r="AA5515"/>
      <c r="AB5515"/>
      <c r="AC5515"/>
      <c r="AD5515"/>
      <c r="AE5515"/>
      <c r="AF5515"/>
      <c r="AG5515"/>
      <c r="AH5515"/>
      <c r="AI5515"/>
      <c r="AJ5515"/>
      <c r="AK5515"/>
      <c r="AL5515"/>
      <c r="AM5515"/>
      <c r="AN5515"/>
      <c r="AO5515"/>
      <c r="AP5515"/>
      <c r="AQ5515"/>
      <c r="AR5515"/>
      <c r="AS5515"/>
      <c r="AT5515"/>
      <c r="AU5515"/>
      <c r="AV5515"/>
      <c r="AW5515"/>
      <c r="AX5515"/>
      <c r="AY5515"/>
      <c r="AZ5515"/>
      <c r="BA5515"/>
      <c r="BB5515"/>
      <c r="BC5515"/>
      <c r="BD5515"/>
      <c r="BE5515"/>
      <c r="BF5515"/>
      <c r="BG5515"/>
      <c r="BH5515"/>
      <c r="BI5515"/>
      <c r="BJ5515"/>
      <c r="BK5515"/>
      <c r="BL5515"/>
      <c r="BM5515"/>
      <c r="BN5515"/>
      <c r="BO5515"/>
    </row>
    <row r="5516" spans="1:67" ht="15" x14ac:dyDescent="0.25">
      <c r="A5516" s="245" t="s">
        <v>1839</v>
      </c>
      <c r="B5516" s="245" t="s">
        <v>1838</v>
      </c>
      <c r="C5516" s="245" t="s">
        <v>2003</v>
      </c>
      <c r="D5516" s="245" t="s">
        <v>2002</v>
      </c>
      <c r="E5516" s="246" t="s">
        <v>44</v>
      </c>
      <c r="F5516" s="245" t="s">
        <v>44</v>
      </c>
      <c r="G5516" s="245" t="s">
        <v>13445</v>
      </c>
      <c r="H5516" s="245" t="s">
        <v>13446</v>
      </c>
      <c r="I5516" s="245" t="s">
        <v>12</v>
      </c>
      <c r="J5516" s="245" t="s">
        <v>569</v>
      </c>
      <c r="K5516" s="246" t="s">
        <v>9582</v>
      </c>
      <c r="L5516" s="245" t="s">
        <v>568</v>
      </c>
      <c r="M5516"/>
      <c r="N5516"/>
      <c r="O5516"/>
      <c r="P5516"/>
      <c r="Q5516"/>
      <c r="R5516"/>
      <c r="S5516"/>
      <c r="T5516"/>
      <c r="U5516"/>
      <c r="V5516"/>
      <c r="W5516"/>
      <c r="X5516"/>
      <c r="Y5516"/>
      <c r="Z5516"/>
      <c r="AA5516"/>
      <c r="AB5516"/>
      <c r="AC5516"/>
      <c r="AD5516"/>
      <c r="AE5516"/>
      <c r="AF5516"/>
      <c r="AG5516"/>
      <c r="AH5516"/>
      <c r="AI5516"/>
      <c r="AJ5516"/>
      <c r="AK5516"/>
      <c r="AL5516"/>
      <c r="AM5516"/>
      <c r="AN5516"/>
      <c r="AO5516"/>
      <c r="AP5516"/>
      <c r="AQ5516"/>
      <c r="AR5516"/>
      <c r="AS5516"/>
      <c r="AT5516"/>
      <c r="AU5516"/>
      <c r="AV5516"/>
      <c r="AW5516"/>
      <c r="AX5516"/>
      <c r="AY5516"/>
      <c r="AZ5516"/>
      <c r="BA5516"/>
      <c r="BB5516"/>
      <c r="BC5516"/>
      <c r="BD5516"/>
      <c r="BE5516"/>
      <c r="BF5516"/>
      <c r="BG5516"/>
      <c r="BH5516"/>
      <c r="BI5516"/>
      <c r="BJ5516"/>
      <c r="BK5516"/>
      <c r="BL5516"/>
      <c r="BM5516"/>
      <c r="BN5516"/>
      <c r="BO5516"/>
    </row>
    <row r="5517" spans="1:67" ht="15" x14ac:dyDescent="0.25">
      <c r="A5517" s="245" t="s">
        <v>1839</v>
      </c>
      <c r="B5517" s="245" t="s">
        <v>1838</v>
      </c>
      <c r="C5517" s="245" t="s">
        <v>2003</v>
      </c>
      <c r="D5517" s="245" t="s">
        <v>2002</v>
      </c>
      <c r="E5517" s="246" t="s">
        <v>44</v>
      </c>
      <c r="F5517" s="245" t="s">
        <v>44</v>
      </c>
      <c r="G5517" s="245" t="s">
        <v>13447</v>
      </c>
      <c r="H5517" s="245" t="s">
        <v>13448</v>
      </c>
      <c r="I5517" s="245" t="s">
        <v>12</v>
      </c>
      <c r="J5517" s="245" t="s">
        <v>569</v>
      </c>
      <c r="K5517" s="246" t="s">
        <v>8857</v>
      </c>
      <c r="L5517" s="245" t="s">
        <v>568</v>
      </c>
      <c r="M5517"/>
      <c r="N5517"/>
      <c r="O5517"/>
      <c r="P5517"/>
      <c r="Q5517"/>
      <c r="R5517"/>
      <c r="S5517"/>
      <c r="T5517"/>
      <c r="U5517"/>
      <c r="V5517"/>
      <c r="W5517"/>
      <c r="X5517"/>
      <c r="Y5517"/>
      <c r="Z5517"/>
      <c r="AA5517"/>
      <c r="AB5517"/>
      <c r="AC5517"/>
      <c r="AD5517"/>
      <c r="AE5517"/>
      <c r="AF5517"/>
      <c r="AG5517"/>
      <c r="AH5517"/>
      <c r="AI5517"/>
      <c r="AJ5517"/>
      <c r="AK5517"/>
      <c r="AL5517"/>
      <c r="AM5517"/>
      <c r="AN5517"/>
      <c r="AO5517"/>
      <c r="AP5517"/>
      <c r="AQ5517"/>
      <c r="AR5517"/>
      <c r="AS5517"/>
      <c r="AT5517"/>
      <c r="AU5517"/>
      <c r="AV5517"/>
      <c r="AW5517"/>
      <c r="AX5517"/>
      <c r="AY5517"/>
      <c r="AZ5517"/>
      <c r="BA5517"/>
      <c r="BB5517"/>
      <c r="BC5517"/>
      <c r="BD5517"/>
      <c r="BE5517"/>
      <c r="BF5517"/>
      <c r="BG5517"/>
      <c r="BH5517"/>
      <c r="BI5517"/>
      <c r="BJ5517"/>
      <c r="BK5517"/>
      <c r="BL5517"/>
      <c r="BM5517"/>
      <c r="BN5517"/>
      <c r="BO5517"/>
    </row>
    <row r="5518" spans="1:67" ht="15" x14ac:dyDescent="0.25">
      <c r="A5518" s="245" t="s">
        <v>1839</v>
      </c>
      <c r="B5518" s="245" t="s">
        <v>1838</v>
      </c>
      <c r="C5518" s="245" t="s">
        <v>2003</v>
      </c>
      <c r="D5518" s="245" t="s">
        <v>2002</v>
      </c>
      <c r="E5518" s="246" t="s">
        <v>44</v>
      </c>
      <c r="F5518" s="245" t="s">
        <v>44</v>
      </c>
      <c r="G5518" s="245" t="s">
        <v>13449</v>
      </c>
      <c r="H5518" s="245" t="s">
        <v>13450</v>
      </c>
      <c r="I5518" s="245" t="s">
        <v>12</v>
      </c>
      <c r="J5518" s="245" t="s">
        <v>569</v>
      </c>
      <c r="K5518" s="246" t="s">
        <v>8549</v>
      </c>
      <c r="L5518" s="245" t="s">
        <v>568</v>
      </c>
      <c r="M5518"/>
      <c r="N5518"/>
      <c r="O5518"/>
      <c r="P5518"/>
      <c r="Q5518"/>
      <c r="R5518"/>
      <c r="S5518"/>
      <c r="T5518"/>
      <c r="U5518"/>
      <c r="V5518"/>
      <c r="W5518"/>
      <c r="X5518"/>
      <c r="Y5518"/>
      <c r="Z5518"/>
      <c r="AA5518"/>
      <c r="AB5518"/>
      <c r="AC5518"/>
      <c r="AD5518"/>
      <c r="AE5518"/>
      <c r="AF5518"/>
      <c r="AG5518"/>
      <c r="AH5518"/>
      <c r="AI5518"/>
      <c r="AJ5518"/>
      <c r="AK5518"/>
      <c r="AL5518"/>
      <c r="AM5518"/>
      <c r="AN5518"/>
      <c r="AO5518"/>
      <c r="AP5518"/>
      <c r="AQ5518"/>
      <c r="AR5518"/>
      <c r="AS5518"/>
      <c r="AT5518"/>
      <c r="AU5518"/>
      <c r="AV5518"/>
      <c r="AW5518"/>
      <c r="AX5518"/>
      <c r="AY5518"/>
      <c r="AZ5518"/>
      <c r="BA5518"/>
      <c r="BB5518"/>
      <c r="BC5518"/>
      <c r="BD5518"/>
      <c r="BE5518"/>
      <c r="BF5518"/>
      <c r="BG5518"/>
      <c r="BH5518"/>
      <c r="BI5518"/>
      <c r="BJ5518"/>
      <c r="BK5518"/>
      <c r="BL5518"/>
      <c r="BM5518"/>
      <c r="BN5518"/>
      <c r="BO5518"/>
    </row>
    <row r="5519" spans="1:67" ht="15" x14ac:dyDescent="0.25">
      <c r="A5519" s="245" t="s">
        <v>1839</v>
      </c>
      <c r="B5519" s="245" t="s">
        <v>1838</v>
      </c>
      <c r="C5519" s="245" t="s">
        <v>2003</v>
      </c>
      <c r="D5519" s="245" t="s">
        <v>2002</v>
      </c>
      <c r="E5519" s="246" t="s">
        <v>44</v>
      </c>
      <c r="F5519" s="245" t="s">
        <v>44</v>
      </c>
      <c r="G5519" s="245" t="s">
        <v>13451</v>
      </c>
      <c r="H5519" s="245" t="s">
        <v>13452</v>
      </c>
      <c r="I5519" s="245" t="s">
        <v>12</v>
      </c>
      <c r="J5519" s="245" t="s">
        <v>569</v>
      </c>
      <c r="K5519" s="246" t="s">
        <v>2121</v>
      </c>
      <c r="L5519" s="245" t="s">
        <v>568</v>
      </c>
      <c r="M5519"/>
      <c r="N5519"/>
      <c r="O5519"/>
      <c r="P5519"/>
      <c r="Q5519"/>
      <c r="R5519"/>
      <c r="S5519"/>
      <c r="T5519"/>
      <c r="U5519"/>
      <c r="V5519"/>
      <c r="W5519"/>
      <c r="X5519"/>
      <c r="Y5519"/>
      <c r="Z5519"/>
      <c r="AA5519"/>
      <c r="AB5519"/>
      <c r="AC5519"/>
      <c r="AD5519"/>
      <c r="AE5519"/>
      <c r="AF5519"/>
      <c r="AG5519"/>
      <c r="AH5519"/>
      <c r="AI5519"/>
      <c r="AJ5519"/>
      <c r="AK5519"/>
      <c r="AL5519"/>
      <c r="AM5519"/>
      <c r="AN5519"/>
      <c r="AO5519"/>
      <c r="AP5519"/>
      <c r="AQ5519"/>
      <c r="AR5519"/>
      <c r="AS5519"/>
      <c r="AT5519"/>
      <c r="AU5519"/>
      <c r="AV5519"/>
      <c r="AW5519"/>
      <c r="AX5519"/>
      <c r="AY5519"/>
      <c r="AZ5519"/>
      <c r="BA5519"/>
      <c r="BB5519"/>
      <c r="BC5519"/>
      <c r="BD5519"/>
      <c r="BE5519"/>
      <c r="BF5519"/>
      <c r="BG5519"/>
      <c r="BH5519"/>
      <c r="BI5519"/>
      <c r="BJ5519"/>
      <c r="BK5519"/>
      <c r="BL5519"/>
      <c r="BM5519"/>
      <c r="BN5519"/>
      <c r="BO5519"/>
    </row>
    <row r="5520" spans="1:67" ht="15" x14ac:dyDescent="0.25">
      <c r="A5520" s="245" t="s">
        <v>1839</v>
      </c>
      <c r="B5520" s="245" t="s">
        <v>1838</v>
      </c>
      <c r="C5520" s="245" t="s">
        <v>2003</v>
      </c>
      <c r="D5520" s="245" t="s">
        <v>2002</v>
      </c>
      <c r="E5520" s="246" t="s">
        <v>44</v>
      </c>
      <c r="F5520" s="245" t="s">
        <v>44</v>
      </c>
      <c r="G5520" s="245" t="s">
        <v>13454</v>
      </c>
      <c r="H5520" s="245" t="s">
        <v>13455</v>
      </c>
      <c r="I5520" s="245" t="s">
        <v>12</v>
      </c>
      <c r="J5520" s="245" t="s">
        <v>569</v>
      </c>
      <c r="K5520" s="246" t="s">
        <v>17614</v>
      </c>
      <c r="L5520" s="245" t="s">
        <v>568</v>
      </c>
      <c r="M5520"/>
      <c r="N5520"/>
      <c r="O5520"/>
      <c r="P5520"/>
      <c r="Q5520"/>
      <c r="R5520"/>
      <c r="S5520"/>
      <c r="T5520"/>
      <c r="U5520"/>
      <c r="V5520"/>
      <c r="W5520"/>
      <c r="X5520"/>
      <c r="Y5520"/>
      <c r="Z5520"/>
      <c r="AA5520"/>
      <c r="AB5520"/>
      <c r="AC5520"/>
      <c r="AD5520"/>
      <c r="AE5520"/>
      <c r="AF5520"/>
      <c r="AG5520"/>
      <c r="AH5520"/>
      <c r="AI5520"/>
      <c r="AJ5520"/>
      <c r="AK5520"/>
      <c r="AL5520"/>
      <c r="AM5520"/>
      <c r="AN5520"/>
      <c r="AO5520"/>
      <c r="AP5520"/>
      <c r="AQ5520"/>
      <c r="AR5520"/>
      <c r="AS5520"/>
      <c r="AT5520"/>
      <c r="AU5520"/>
      <c r="AV5520"/>
      <c r="AW5520"/>
      <c r="AX5520"/>
      <c r="AY5520"/>
      <c r="AZ5520"/>
      <c r="BA5520"/>
      <c r="BB5520"/>
      <c r="BC5520"/>
      <c r="BD5520"/>
      <c r="BE5520"/>
      <c r="BF5520"/>
      <c r="BG5520"/>
      <c r="BH5520"/>
      <c r="BI5520"/>
      <c r="BJ5520"/>
      <c r="BK5520"/>
      <c r="BL5520"/>
      <c r="BM5520"/>
      <c r="BN5520"/>
      <c r="BO5520"/>
    </row>
    <row r="5521" spans="1:67" ht="15" x14ac:dyDescent="0.25">
      <c r="A5521" s="245" t="s">
        <v>1839</v>
      </c>
      <c r="B5521" s="245" t="s">
        <v>1838</v>
      </c>
      <c r="C5521" s="245" t="s">
        <v>2003</v>
      </c>
      <c r="D5521" s="245" t="s">
        <v>2002</v>
      </c>
      <c r="E5521" s="246" t="s">
        <v>44</v>
      </c>
      <c r="F5521" s="245" t="s">
        <v>44</v>
      </c>
      <c r="G5521" s="245" t="s">
        <v>13456</v>
      </c>
      <c r="H5521" s="245" t="s">
        <v>13457</v>
      </c>
      <c r="I5521" s="245" t="s">
        <v>12</v>
      </c>
      <c r="J5521" s="245" t="s">
        <v>569</v>
      </c>
      <c r="K5521" s="246" t="s">
        <v>25222</v>
      </c>
      <c r="L5521" s="245" t="s">
        <v>568</v>
      </c>
      <c r="M5521"/>
      <c r="N5521"/>
      <c r="O5521"/>
      <c r="P5521"/>
      <c r="Q5521"/>
      <c r="R5521"/>
      <c r="S5521"/>
      <c r="T5521"/>
      <c r="U5521"/>
      <c r="V5521"/>
      <c r="W5521"/>
      <c r="X5521"/>
      <c r="Y5521"/>
      <c r="Z5521"/>
      <c r="AA5521"/>
      <c r="AB5521"/>
      <c r="AC5521"/>
      <c r="AD5521"/>
      <c r="AE5521"/>
      <c r="AF5521"/>
      <c r="AG5521"/>
      <c r="AH5521"/>
      <c r="AI5521"/>
      <c r="AJ5521"/>
      <c r="AK5521"/>
      <c r="AL5521"/>
      <c r="AM5521"/>
      <c r="AN5521"/>
      <c r="AO5521"/>
      <c r="AP5521"/>
      <c r="AQ5521"/>
      <c r="AR5521"/>
      <c r="AS5521"/>
      <c r="AT5521"/>
      <c r="AU5521"/>
      <c r="AV5521"/>
      <c r="AW5521"/>
      <c r="AX5521"/>
      <c r="AY5521"/>
      <c r="AZ5521"/>
      <c r="BA5521"/>
      <c r="BB5521"/>
      <c r="BC5521"/>
      <c r="BD5521"/>
      <c r="BE5521"/>
      <c r="BF5521"/>
      <c r="BG5521"/>
      <c r="BH5521"/>
      <c r="BI5521"/>
      <c r="BJ5521"/>
      <c r="BK5521"/>
      <c r="BL5521"/>
      <c r="BM5521"/>
      <c r="BN5521"/>
      <c r="BO5521"/>
    </row>
    <row r="5522" spans="1:67" ht="15" x14ac:dyDescent="0.25">
      <c r="A5522" s="245" t="s">
        <v>1839</v>
      </c>
      <c r="B5522" s="245" t="s">
        <v>1838</v>
      </c>
      <c r="C5522" s="245" t="s">
        <v>2003</v>
      </c>
      <c r="D5522" s="245" t="s">
        <v>2002</v>
      </c>
      <c r="E5522" s="246" t="s">
        <v>44</v>
      </c>
      <c r="F5522" s="245" t="s">
        <v>44</v>
      </c>
      <c r="G5522" s="245" t="s">
        <v>13459</v>
      </c>
      <c r="H5522" s="245" t="s">
        <v>13460</v>
      </c>
      <c r="I5522" s="245" t="s">
        <v>12</v>
      </c>
      <c r="J5522" s="245" t="s">
        <v>569</v>
      </c>
      <c r="K5522" s="246" t="s">
        <v>10495</v>
      </c>
      <c r="L5522" s="245" t="s">
        <v>568</v>
      </c>
      <c r="M5522"/>
      <c r="N5522"/>
      <c r="O5522"/>
      <c r="P5522"/>
      <c r="Q5522"/>
      <c r="R5522"/>
      <c r="S5522"/>
      <c r="T5522"/>
      <c r="U5522"/>
      <c r="V5522"/>
      <c r="W5522"/>
      <c r="X5522"/>
      <c r="Y5522"/>
      <c r="Z5522"/>
      <c r="AA5522"/>
      <c r="AB5522"/>
      <c r="AC5522"/>
      <c r="AD5522"/>
      <c r="AE5522"/>
      <c r="AF5522"/>
      <c r="AG5522"/>
      <c r="AH5522"/>
      <c r="AI5522"/>
      <c r="AJ5522"/>
      <c r="AK5522"/>
      <c r="AL5522"/>
      <c r="AM5522"/>
      <c r="AN5522"/>
      <c r="AO5522"/>
      <c r="AP5522"/>
      <c r="AQ5522"/>
      <c r="AR5522"/>
      <c r="AS5522"/>
      <c r="AT5522"/>
      <c r="AU5522"/>
      <c r="AV5522"/>
      <c r="AW5522"/>
      <c r="AX5522"/>
      <c r="AY5522"/>
      <c r="AZ5522"/>
      <c r="BA5522"/>
      <c r="BB5522"/>
      <c r="BC5522"/>
      <c r="BD5522"/>
      <c r="BE5522"/>
      <c r="BF5522"/>
      <c r="BG5522"/>
      <c r="BH5522"/>
      <c r="BI5522"/>
      <c r="BJ5522"/>
      <c r="BK5522"/>
      <c r="BL5522"/>
      <c r="BM5522"/>
      <c r="BN5522"/>
      <c r="BO5522"/>
    </row>
    <row r="5523" spans="1:67" ht="15" x14ac:dyDescent="0.25">
      <c r="A5523" s="245" t="s">
        <v>1839</v>
      </c>
      <c r="B5523" s="245" t="s">
        <v>1838</v>
      </c>
      <c r="C5523" s="245" t="s">
        <v>2003</v>
      </c>
      <c r="D5523" s="245" t="s">
        <v>2002</v>
      </c>
      <c r="E5523" s="246" t="s">
        <v>44</v>
      </c>
      <c r="F5523" s="245" t="s">
        <v>44</v>
      </c>
      <c r="G5523" s="245" t="s">
        <v>13461</v>
      </c>
      <c r="H5523" s="245" t="s">
        <v>13462</v>
      </c>
      <c r="I5523" s="245" t="s">
        <v>12</v>
      </c>
      <c r="J5523" s="245" t="s">
        <v>569</v>
      </c>
      <c r="K5523" s="246" t="s">
        <v>5159</v>
      </c>
      <c r="L5523" s="245" t="s">
        <v>568</v>
      </c>
      <c r="M5523"/>
      <c r="N5523"/>
      <c r="O5523"/>
      <c r="P5523"/>
      <c r="Q5523"/>
      <c r="R5523"/>
      <c r="S5523"/>
      <c r="T5523"/>
      <c r="U5523"/>
      <c r="V5523"/>
      <c r="W5523"/>
      <c r="X5523"/>
      <c r="Y5523"/>
      <c r="Z5523"/>
      <c r="AA5523"/>
      <c r="AB5523"/>
      <c r="AC5523"/>
      <c r="AD5523"/>
      <c r="AE5523"/>
      <c r="AF5523"/>
      <c r="AG5523"/>
      <c r="AH5523"/>
      <c r="AI5523"/>
      <c r="AJ5523"/>
      <c r="AK5523"/>
      <c r="AL5523"/>
      <c r="AM5523"/>
      <c r="AN5523"/>
      <c r="AO5523"/>
      <c r="AP5523"/>
      <c r="AQ5523"/>
      <c r="AR5523"/>
      <c r="AS5523"/>
      <c r="AT5523"/>
      <c r="AU5523"/>
      <c r="AV5523"/>
      <c r="AW5523"/>
      <c r="AX5523"/>
      <c r="AY5523"/>
      <c r="AZ5523"/>
      <c r="BA5523"/>
      <c r="BB5523"/>
      <c r="BC5523"/>
      <c r="BD5523"/>
      <c r="BE5523"/>
      <c r="BF5523"/>
      <c r="BG5523"/>
      <c r="BH5523"/>
      <c r="BI5523"/>
      <c r="BJ5523"/>
      <c r="BK5523"/>
      <c r="BL5523"/>
      <c r="BM5523"/>
      <c r="BN5523"/>
      <c r="BO5523"/>
    </row>
    <row r="5524" spans="1:67" ht="15" x14ac:dyDescent="0.25">
      <c r="A5524" s="245" t="s">
        <v>1839</v>
      </c>
      <c r="B5524" s="245" t="s">
        <v>1838</v>
      </c>
      <c r="C5524" s="245" t="s">
        <v>2003</v>
      </c>
      <c r="D5524" s="245" t="s">
        <v>2002</v>
      </c>
      <c r="E5524" s="246" t="s">
        <v>44</v>
      </c>
      <c r="F5524" s="245" t="s">
        <v>44</v>
      </c>
      <c r="G5524" s="245" t="s">
        <v>13463</v>
      </c>
      <c r="H5524" s="245" t="s">
        <v>13464</v>
      </c>
      <c r="I5524" s="245" t="s">
        <v>12</v>
      </c>
      <c r="J5524" s="245" t="s">
        <v>569</v>
      </c>
      <c r="K5524" s="246" t="s">
        <v>2827</v>
      </c>
      <c r="L5524" s="245" t="s">
        <v>568</v>
      </c>
      <c r="M5524"/>
      <c r="N5524"/>
      <c r="O5524"/>
      <c r="P5524"/>
      <c r="Q5524"/>
      <c r="R5524"/>
      <c r="S5524"/>
      <c r="T5524"/>
      <c r="U5524"/>
      <c r="V5524"/>
      <c r="W5524"/>
      <c r="X5524"/>
      <c r="Y5524"/>
      <c r="Z5524"/>
      <c r="AA5524"/>
      <c r="AB5524"/>
      <c r="AC5524"/>
      <c r="AD5524"/>
      <c r="AE5524"/>
      <c r="AF5524"/>
      <c r="AG5524"/>
      <c r="AH5524"/>
      <c r="AI5524"/>
      <c r="AJ5524"/>
      <c r="AK5524"/>
      <c r="AL5524"/>
      <c r="AM5524"/>
      <c r="AN5524"/>
      <c r="AO5524"/>
      <c r="AP5524"/>
      <c r="AQ5524"/>
      <c r="AR5524"/>
      <c r="AS5524"/>
      <c r="AT5524"/>
      <c r="AU5524"/>
      <c r="AV5524"/>
      <c r="AW5524"/>
      <c r="AX5524"/>
      <c r="AY5524"/>
      <c r="AZ5524"/>
      <c r="BA5524"/>
      <c r="BB5524"/>
      <c r="BC5524"/>
      <c r="BD5524"/>
      <c r="BE5524"/>
      <c r="BF5524"/>
      <c r="BG5524"/>
      <c r="BH5524"/>
      <c r="BI5524"/>
      <c r="BJ5524"/>
      <c r="BK5524"/>
      <c r="BL5524"/>
      <c r="BM5524"/>
      <c r="BN5524"/>
      <c r="BO5524"/>
    </row>
    <row r="5525" spans="1:67" ht="15" x14ac:dyDescent="0.25">
      <c r="A5525" s="245" t="s">
        <v>1839</v>
      </c>
      <c r="B5525" s="245" t="s">
        <v>1838</v>
      </c>
      <c r="C5525" s="245" t="s">
        <v>2003</v>
      </c>
      <c r="D5525" s="245" t="s">
        <v>2002</v>
      </c>
      <c r="E5525" s="246" t="s">
        <v>44</v>
      </c>
      <c r="F5525" s="245" t="s">
        <v>44</v>
      </c>
      <c r="G5525" s="245" t="s">
        <v>13465</v>
      </c>
      <c r="H5525" s="245" t="s">
        <v>13466</v>
      </c>
      <c r="I5525" s="245" t="s">
        <v>12</v>
      </c>
      <c r="J5525" s="245" t="s">
        <v>569</v>
      </c>
      <c r="K5525" s="246" t="s">
        <v>24071</v>
      </c>
      <c r="L5525" s="245" t="s">
        <v>568</v>
      </c>
      <c r="M5525"/>
      <c r="N5525"/>
      <c r="O5525"/>
      <c r="P5525"/>
      <c r="Q5525"/>
      <c r="R5525"/>
      <c r="S5525"/>
      <c r="T5525"/>
      <c r="U5525"/>
      <c r="V5525"/>
      <c r="W5525"/>
      <c r="X5525"/>
      <c r="Y5525"/>
      <c r="Z5525"/>
      <c r="AA5525"/>
      <c r="AB5525"/>
      <c r="AC5525"/>
      <c r="AD5525"/>
      <c r="AE5525"/>
      <c r="AF5525"/>
      <c r="AG5525"/>
      <c r="AH5525"/>
      <c r="AI5525"/>
      <c r="AJ5525"/>
      <c r="AK5525"/>
      <c r="AL5525"/>
      <c r="AM5525"/>
      <c r="AN5525"/>
      <c r="AO5525"/>
      <c r="AP5525"/>
      <c r="AQ5525"/>
      <c r="AR5525"/>
      <c r="AS5525"/>
      <c r="AT5525"/>
      <c r="AU5525"/>
      <c r="AV5525"/>
      <c r="AW5525"/>
      <c r="AX5525"/>
      <c r="AY5525"/>
      <c r="AZ5525"/>
      <c r="BA5525"/>
      <c r="BB5525"/>
      <c r="BC5525"/>
      <c r="BD5525"/>
      <c r="BE5525"/>
      <c r="BF5525"/>
      <c r="BG5525"/>
      <c r="BH5525"/>
      <c r="BI5525"/>
      <c r="BJ5525"/>
      <c r="BK5525"/>
      <c r="BL5525"/>
      <c r="BM5525"/>
      <c r="BN5525"/>
      <c r="BO5525"/>
    </row>
    <row r="5526" spans="1:67" ht="15" x14ac:dyDescent="0.25">
      <c r="A5526" s="245" t="s">
        <v>1839</v>
      </c>
      <c r="B5526" s="245" t="s">
        <v>1838</v>
      </c>
      <c r="C5526" s="245" t="s">
        <v>2003</v>
      </c>
      <c r="D5526" s="245" t="s">
        <v>2002</v>
      </c>
      <c r="E5526" s="246" t="s">
        <v>44</v>
      </c>
      <c r="F5526" s="245" t="s">
        <v>44</v>
      </c>
      <c r="G5526" s="245" t="s">
        <v>13468</v>
      </c>
      <c r="H5526" s="245" t="s">
        <v>13469</v>
      </c>
      <c r="I5526" s="245" t="s">
        <v>12</v>
      </c>
      <c r="J5526" s="245" t="s">
        <v>569</v>
      </c>
      <c r="K5526" s="246" t="s">
        <v>13669</v>
      </c>
      <c r="L5526" s="245" t="s">
        <v>568</v>
      </c>
      <c r="M5526"/>
      <c r="N5526"/>
      <c r="O5526"/>
      <c r="P5526"/>
      <c r="Q5526"/>
      <c r="R5526"/>
      <c r="S5526"/>
      <c r="T5526"/>
      <c r="U5526"/>
      <c r="V5526"/>
      <c r="W5526"/>
      <c r="X5526"/>
      <c r="Y5526"/>
      <c r="Z5526"/>
      <c r="AA5526"/>
      <c r="AB5526"/>
      <c r="AC5526"/>
      <c r="AD5526"/>
      <c r="AE5526"/>
      <c r="AF5526"/>
      <c r="AG5526"/>
      <c r="AH5526"/>
      <c r="AI5526"/>
      <c r="AJ5526"/>
      <c r="AK5526"/>
      <c r="AL5526"/>
      <c r="AM5526"/>
      <c r="AN5526"/>
      <c r="AO5526"/>
      <c r="AP5526"/>
      <c r="AQ5526"/>
      <c r="AR5526"/>
      <c r="AS5526"/>
      <c r="AT5526"/>
      <c r="AU5526"/>
      <c r="AV5526"/>
      <c r="AW5526"/>
      <c r="AX5526"/>
      <c r="AY5526"/>
      <c r="AZ5526"/>
      <c r="BA5526"/>
      <c r="BB5526"/>
      <c r="BC5526"/>
      <c r="BD5526"/>
      <c r="BE5526"/>
      <c r="BF5526"/>
      <c r="BG5526"/>
      <c r="BH5526"/>
      <c r="BI5526"/>
      <c r="BJ5526"/>
      <c r="BK5526"/>
      <c r="BL5526"/>
      <c r="BM5526"/>
      <c r="BN5526"/>
      <c r="BO5526"/>
    </row>
    <row r="5527" spans="1:67" ht="15" x14ac:dyDescent="0.25">
      <c r="A5527" s="245" t="s">
        <v>1839</v>
      </c>
      <c r="B5527" s="245" t="s">
        <v>1838</v>
      </c>
      <c r="C5527" s="245" t="s">
        <v>2003</v>
      </c>
      <c r="D5527" s="245" t="s">
        <v>2002</v>
      </c>
      <c r="E5527" s="246" t="s">
        <v>44</v>
      </c>
      <c r="F5527" s="245" t="s">
        <v>44</v>
      </c>
      <c r="G5527" s="245" t="s">
        <v>13470</v>
      </c>
      <c r="H5527" s="245" t="s">
        <v>13471</v>
      </c>
      <c r="I5527" s="245" t="s">
        <v>12</v>
      </c>
      <c r="J5527" s="245" t="s">
        <v>569</v>
      </c>
      <c r="K5527" s="246" t="s">
        <v>8271</v>
      </c>
      <c r="L5527" s="245" t="s">
        <v>568</v>
      </c>
      <c r="M5527"/>
      <c r="N5527"/>
      <c r="O5527"/>
      <c r="P5527"/>
      <c r="Q5527"/>
      <c r="R5527"/>
      <c r="S5527"/>
      <c r="T5527"/>
      <c r="U5527"/>
      <c r="V5527"/>
      <c r="W5527"/>
      <c r="X5527"/>
      <c r="Y5527"/>
      <c r="Z5527"/>
      <c r="AA5527"/>
      <c r="AB5527"/>
      <c r="AC5527"/>
      <c r="AD5527"/>
      <c r="AE5527"/>
      <c r="AF5527"/>
      <c r="AG5527"/>
      <c r="AH5527"/>
      <c r="AI5527"/>
      <c r="AJ5527"/>
      <c r="AK5527"/>
      <c r="AL5527"/>
      <c r="AM5527"/>
      <c r="AN5527"/>
      <c r="AO5527"/>
      <c r="AP5527"/>
      <c r="AQ5527"/>
      <c r="AR5527"/>
      <c r="AS5527"/>
      <c r="AT5527"/>
      <c r="AU5527"/>
      <c r="AV5527"/>
      <c r="AW5527"/>
      <c r="AX5527"/>
      <c r="AY5527"/>
      <c r="AZ5527"/>
      <c r="BA5527"/>
      <c r="BB5527"/>
      <c r="BC5527"/>
      <c r="BD5527"/>
      <c r="BE5527"/>
      <c r="BF5527"/>
      <c r="BG5527"/>
      <c r="BH5527"/>
      <c r="BI5527"/>
      <c r="BJ5527"/>
      <c r="BK5527"/>
      <c r="BL5527"/>
      <c r="BM5527"/>
      <c r="BN5527"/>
      <c r="BO5527"/>
    </row>
    <row r="5528" spans="1:67" ht="15" x14ac:dyDescent="0.25">
      <c r="A5528" s="245" t="s">
        <v>1839</v>
      </c>
      <c r="B5528" s="245" t="s">
        <v>1838</v>
      </c>
      <c r="C5528" s="245" t="s">
        <v>2003</v>
      </c>
      <c r="D5528" s="245" t="s">
        <v>2002</v>
      </c>
      <c r="E5528" s="246" t="s">
        <v>44</v>
      </c>
      <c r="F5528" s="245" t="s">
        <v>44</v>
      </c>
      <c r="G5528" s="245" t="s">
        <v>13472</v>
      </c>
      <c r="H5528" s="245" t="s">
        <v>13473</v>
      </c>
      <c r="I5528" s="245" t="s">
        <v>12</v>
      </c>
      <c r="J5528" s="245" t="s">
        <v>569</v>
      </c>
      <c r="K5528" s="246" t="s">
        <v>21698</v>
      </c>
      <c r="L5528" s="245" t="s">
        <v>568</v>
      </c>
      <c r="M5528"/>
      <c r="N5528"/>
      <c r="O5528"/>
      <c r="P5528"/>
      <c r="Q5528"/>
      <c r="R5528"/>
      <c r="S5528"/>
      <c r="T5528"/>
      <c r="U5528"/>
      <c r="V5528"/>
      <c r="W5528"/>
      <c r="X5528"/>
      <c r="Y5528"/>
      <c r="Z5528"/>
      <c r="AA5528"/>
      <c r="AB5528"/>
      <c r="AC5528"/>
      <c r="AD5528"/>
      <c r="AE5528"/>
      <c r="AF5528"/>
      <c r="AG5528"/>
      <c r="AH5528"/>
      <c r="AI5528"/>
      <c r="AJ5528"/>
      <c r="AK5528"/>
      <c r="AL5528"/>
      <c r="AM5528"/>
      <c r="AN5528"/>
      <c r="AO5528"/>
      <c r="AP5528"/>
      <c r="AQ5528"/>
      <c r="AR5528"/>
      <c r="AS5528"/>
      <c r="AT5528"/>
      <c r="AU5528"/>
      <c r="AV5528"/>
      <c r="AW5528"/>
      <c r="AX5528"/>
      <c r="AY5528"/>
      <c r="AZ5528"/>
      <c r="BA5528"/>
      <c r="BB5528"/>
      <c r="BC5528"/>
      <c r="BD5528"/>
      <c r="BE5528"/>
      <c r="BF5528"/>
      <c r="BG5528"/>
      <c r="BH5528"/>
      <c r="BI5528"/>
      <c r="BJ5528"/>
      <c r="BK5528"/>
      <c r="BL5528"/>
      <c r="BM5528"/>
      <c r="BN5528"/>
      <c r="BO5528"/>
    </row>
    <row r="5529" spans="1:67" ht="15" x14ac:dyDescent="0.25">
      <c r="A5529" s="245" t="s">
        <v>1839</v>
      </c>
      <c r="B5529" s="245" t="s">
        <v>1838</v>
      </c>
      <c r="C5529" s="245" t="s">
        <v>2003</v>
      </c>
      <c r="D5529" s="245" t="s">
        <v>2002</v>
      </c>
      <c r="E5529" s="246" t="s">
        <v>44</v>
      </c>
      <c r="F5529" s="245" t="s">
        <v>44</v>
      </c>
      <c r="G5529" s="245" t="s">
        <v>13474</v>
      </c>
      <c r="H5529" s="245" t="s">
        <v>13475</v>
      </c>
      <c r="I5529" s="245" t="s">
        <v>12</v>
      </c>
      <c r="J5529" s="245" t="s">
        <v>569</v>
      </c>
      <c r="K5529" s="246" t="s">
        <v>9547</v>
      </c>
      <c r="L5529" s="245" t="s">
        <v>568</v>
      </c>
      <c r="M5529"/>
      <c r="N5529"/>
      <c r="O5529"/>
      <c r="P5529"/>
      <c r="Q5529"/>
      <c r="R5529"/>
      <c r="S5529"/>
      <c r="T5529"/>
      <c r="U5529"/>
      <c r="V5529"/>
      <c r="W5529"/>
      <c r="X5529"/>
      <c r="Y5529"/>
      <c r="Z5529"/>
      <c r="AA5529"/>
      <c r="AB5529"/>
      <c r="AC5529"/>
      <c r="AD5529"/>
      <c r="AE5529"/>
      <c r="AF5529"/>
      <c r="AG5529"/>
      <c r="AH5529"/>
      <c r="AI5529"/>
      <c r="AJ5529"/>
      <c r="AK5529"/>
      <c r="AL5529"/>
      <c r="AM5529"/>
      <c r="AN5529"/>
      <c r="AO5529"/>
      <c r="AP5529"/>
      <c r="AQ5529"/>
      <c r="AR5529"/>
      <c r="AS5529"/>
      <c r="AT5529"/>
      <c r="AU5529"/>
      <c r="AV5529"/>
      <c r="AW5529"/>
      <c r="AX5529"/>
      <c r="AY5529"/>
      <c r="AZ5529"/>
      <c r="BA5529"/>
      <c r="BB5529"/>
      <c r="BC5529"/>
      <c r="BD5529"/>
      <c r="BE5529"/>
      <c r="BF5529"/>
      <c r="BG5529"/>
      <c r="BH5529"/>
      <c r="BI5529"/>
      <c r="BJ5529"/>
      <c r="BK5529"/>
      <c r="BL5529"/>
      <c r="BM5529"/>
      <c r="BN5529"/>
      <c r="BO5529"/>
    </row>
    <row r="5530" spans="1:67" ht="15" x14ac:dyDescent="0.25">
      <c r="A5530" s="245" t="s">
        <v>1839</v>
      </c>
      <c r="B5530" s="245" t="s">
        <v>1838</v>
      </c>
      <c r="C5530" s="245" t="s">
        <v>2003</v>
      </c>
      <c r="D5530" s="245" t="s">
        <v>2002</v>
      </c>
      <c r="E5530" s="246" t="s">
        <v>44</v>
      </c>
      <c r="F5530" s="245" t="s">
        <v>44</v>
      </c>
      <c r="G5530" s="245" t="s">
        <v>13476</v>
      </c>
      <c r="H5530" s="245" t="s">
        <v>13477</v>
      </c>
      <c r="I5530" s="245" t="s">
        <v>12</v>
      </c>
      <c r="J5530" s="245" t="s">
        <v>569</v>
      </c>
      <c r="K5530" s="246" t="s">
        <v>8803</v>
      </c>
      <c r="L5530" s="245" t="s">
        <v>568</v>
      </c>
      <c r="M5530"/>
      <c r="N5530"/>
      <c r="O5530"/>
      <c r="P5530"/>
      <c r="Q5530"/>
      <c r="R5530"/>
      <c r="S5530"/>
      <c r="T5530"/>
      <c r="U5530"/>
      <c r="V5530"/>
      <c r="W5530"/>
      <c r="X5530"/>
      <c r="Y5530"/>
      <c r="Z5530"/>
      <c r="AA5530"/>
      <c r="AB5530"/>
      <c r="AC5530"/>
      <c r="AD5530"/>
      <c r="AE5530"/>
      <c r="AF5530"/>
      <c r="AG5530"/>
      <c r="AH5530"/>
      <c r="AI5530"/>
      <c r="AJ5530"/>
      <c r="AK5530"/>
      <c r="AL5530"/>
      <c r="AM5530"/>
      <c r="AN5530"/>
      <c r="AO5530"/>
      <c r="AP5530"/>
      <c r="AQ5530"/>
      <c r="AR5530"/>
      <c r="AS5530"/>
      <c r="AT5530"/>
      <c r="AU5530"/>
      <c r="AV5530"/>
      <c r="AW5530"/>
      <c r="AX5530"/>
      <c r="AY5530"/>
      <c r="AZ5530"/>
      <c r="BA5530"/>
      <c r="BB5530"/>
      <c r="BC5530"/>
      <c r="BD5530"/>
      <c r="BE5530"/>
      <c r="BF5530"/>
      <c r="BG5530"/>
      <c r="BH5530"/>
      <c r="BI5530"/>
      <c r="BJ5530"/>
      <c r="BK5530"/>
      <c r="BL5530"/>
      <c r="BM5530"/>
      <c r="BN5530"/>
      <c r="BO5530"/>
    </row>
    <row r="5531" spans="1:67" ht="15" x14ac:dyDescent="0.25">
      <c r="A5531" s="245" t="s">
        <v>1839</v>
      </c>
      <c r="B5531" s="245" t="s">
        <v>1838</v>
      </c>
      <c r="C5531" s="245" t="s">
        <v>2003</v>
      </c>
      <c r="D5531" s="245" t="s">
        <v>2002</v>
      </c>
      <c r="E5531" s="246" t="s">
        <v>44</v>
      </c>
      <c r="F5531" s="245" t="s">
        <v>44</v>
      </c>
      <c r="G5531" s="245" t="s">
        <v>13478</v>
      </c>
      <c r="H5531" s="245" t="s">
        <v>13479</v>
      </c>
      <c r="I5531" s="245" t="s">
        <v>12</v>
      </c>
      <c r="J5531" s="245" t="s">
        <v>569</v>
      </c>
      <c r="K5531" s="246" t="s">
        <v>8415</v>
      </c>
      <c r="L5531" s="245" t="s">
        <v>568</v>
      </c>
      <c r="M5531"/>
      <c r="N5531"/>
      <c r="O5531"/>
      <c r="P5531"/>
      <c r="Q5531"/>
      <c r="R5531"/>
      <c r="S5531"/>
      <c r="T5531"/>
      <c r="U5531"/>
      <c r="V5531"/>
      <c r="W5531"/>
      <c r="X5531"/>
      <c r="Y5531"/>
      <c r="Z5531"/>
      <c r="AA5531"/>
      <c r="AB5531"/>
      <c r="AC5531"/>
      <c r="AD5531"/>
      <c r="AE5531"/>
      <c r="AF5531"/>
      <c r="AG5531"/>
      <c r="AH5531"/>
      <c r="AI5531"/>
      <c r="AJ5531"/>
      <c r="AK5531"/>
      <c r="AL5531"/>
      <c r="AM5531"/>
      <c r="AN5531"/>
      <c r="AO5531"/>
      <c r="AP5531"/>
      <c r="AQ5531"/>
      <c r="AR5531"/>
      <c r="AS5531"/>
      <c r="AT5531"/>
      <c r="AU5531"/>
      <c r="AV5531"/>
      <c r="AW5531"/>
      <c r="AX5531"/>
      <c r="AY5531"/>
      <c r="AZ5531"/>
      <c r="BA5531"/>
      <c r="BB5531"/>
      <c r="BC5531"/>
      <c r="BD5531"/>
      <c r="BE5531"/>
      <c r="BF5531"/>
      <c r="BG5531"/>
      <c r="BH5531"/>
      <c r="BI5531"/>
      <c r="BJ5531"/>
      <c r="BK5531"/>
      <c r="BL5531"/>
      <c r="BM5531"/>
      <c r="BN5531"/>
      <c r="BO5531"/>
    </row>
    <row r="5532" spans="1:67" ht="15" x14ac:dyDescent="0.25">
      <c r="A5532" s="245" t="s">
        <v>1839</v>
      </c>
      <c r="B5532" s="245" t="s">
        <v>1838</v>
      </c>
      <c r="C5532" s="245" t="s">
        <v>2003</v>
      </c>
      <c r="D5532" s="245" t="s">
        <v>2002</v>
      </c>
      <c r="E5532" s="246" t="s">
        <v>44</v>
      </c>
      <c r="F5532" s="245" t="s">
        <v>44</v>
      </c>
      <c r="G5532" s="245" t="s">
        <v>13481</v>
      </c>
      <c r="H5532" s="245" t="s">
        <v>13482</v>
      </c>
      <c r="I5532" s="245" t="s">
        <v>12</v>
      </c>
      <c r="J5532" s="245" t="s">
        <v>569</v>
      </c>
      <c r="K5532" s="246" t="s">
        <v>419</v>
      </c>
      <c r="L5532" s="245" t="s">
        <v>568</v>
      </c>
      <c r="M5532"/>
      <c r="N5532"/>
      <c r="O5532"/>
      <c r="P5532"/>
      <c r="Q5532"/>
      <c r="R5532"/>
      <c r="S5532"/>
      <c r="T5532"/>
      <c r="U5532"/>
      <c r="V5532"/>
      <c r="W5532"/>
      <c r="X5532"/>
      <c r="Y5532"/>
      <c r="Z5532"/>
      <c r="AA5532"/>
      <c r="AB5532"/>
      <c r="AC5532"/>
      <c r="AD5532"/>
      <c r="AE5532"/>
      <c r="AF5532"/>
      <c r="AG5532"/>
      <c r="AH5532"/>
      <c r="AI5532"/>
      <c r="AJ5532"/>
      <c r="AK5532"/>
      <c r="AL5532"/>
      <c r="AM5532"/>
      <c r="AN5532"/>
      <c r="AO5532"/>
      <c r="AP5532"/>
      <c r="AQ5532"/>
      <c r="AR5532"/>
      <c r="AS5532"/>
      <c r="AT5532"/>
      <c r="AU5532"/>
      <c r="AV5532"/>
      <c r="AW5532"/>
      <c r="AX5532"/>
      <c r="AY5532"/>
      <c r="AZ5532"/>
      <c r="BA5532"/>
      <c r="BB5532"/>
      <c r="BC5532"/>
      <c r="BD5532"/>
      <c r="BE5532"/>
      <c r="BF5532"/>
      <c r="BG5532"/>
      <c r="BH5532"/>
      <c r="BI5532"/>
      <c r="BJ5532"/>
      <c r="BK5532"/>
      <c r="BL5532"/>
      <c r="BM5532"/>
      <c r="BN5532"/>
      <c r="BO5532"/>
    </row>
    <row r="5533" spans="1:67" ht="15" x14ac:dyDescent="0.25">
      <c r="A5533" s="245" t="s">
        <v>1839</v>
      </c>
      <c r="B5533" s="245" t="s">
        <v>1838</v>
      </c>
      <c r="C5533" s="245" t="s">
        <v>2003</v>
      </c>
      <c r="D5533" s="245" t="s">
        <v>2002</v>
      </c>
      <c r="E5533" s="246" t="s">
        <v>44</v>
      </c>
      <c r="F5533" s="245" t="s">
        <v>44</v>
      </c>
      <c r="G5533" s="245" t="s">
        <v>13483</v>
      </c>
      <c r="H5533" s="245" t="s">
        <v>13484</v>
      </c>
      <c r="I5533" s="245" t="s">
        <v>12</v>
      </c>
      <c r="J5533" s="245" t="s">
        <v>569</v>
      </c>
      <c r="K5533" s="246" t="s">
        <v>8481</v>
      </c>
      <c r="L5533" s="245" t="s">
        <v>568</v>
      </c>
      <c r="M5533"/>
      <c r="N5533"/>
      <c r="O5533"/>
      <c r="P5533"/>
      <c r="Q5533"/>
      <c r="R5533"/>
      <c r="S5533"/>
      <c r="T5533"/>
      <c r="U5533"/>
      <c r="V5533"/>
      <c r="W5533"/>
      <c r="X5533"/>
      <c r="Y5533"/>
      <c r="Z5533"/>
      <c r="AA5533"/>
      <c r="AB5533"/>
      <c r="AC5533"/>
      <c r="AD5533"/>
      <c r="AE5533"/>
      <c r="AF5533"/>
      <c r="AG5533"/>
      <c r="AH5533"/>
      <c r="AI5533"/>
      <c r="AJ5533"/>
      <c r="AK5533"/>
      <c r="AL5533"/>
      <c r="AM5533"/>
      <c r="AN5533"/>
      <c r="AO5533"/>
      <c r="AP5533"/>
      <c r="AQ5533"/>
      <c r="AR5533"/>
      <c r="AS5533"/>
      <c r="AT5533"/>
      <c r="AU5533"/>
      <c r="AV5533"/>
      <c r="AW5533"/>
      <c r="AX5533"/>
      <c r="AY5533"/>
      <c r="AZ5533"/>
      <c r="BA5533"/>
      <c r="BB5533"/>
      <c r="BC5533"/>
      <c r="BD5533"/>
      <c r="BE5533"/>
      <c r="BF5533"/>
      <c r="BG5533"/>
      <c r="BH5533"/>
      <c r="BI5533"/>
      <c r="BJ5533"/>
      <c r="BK5533"/>
      <c r="BL5533"/>
      <c r="BM5533"/>
      <c r="BN5533"/>
      <c r="BO5533"/>
    </row>
    <row r="5534" spans="1:67" ht="15" x14ac:dyDescent="0.25">
      <c r="A5534" s="245" t="s">
        <v>1839</v>
      </c>
      <c r="B5534" s="245" t="s">
        <v>1838</v>
      </c>
      <c r="C5534" s="245" t="s">
        <v>2003</v>
      </c>
      <c r="D5534" s="245" t="s">
        <v>2002</v>
      </c>
      <c r="E5534" s="246" t="s">
        <v>44</v>
      </c>
      <c r="F5534" s="245" t="s">
        <v>44</v>
      </c>
      <c r="G5534" s="245" t="s">
        <v>13486</v>
      </c>
      <c r="H5534" s="245" t="s">
        <v>13487</v>
      </c>
      <c r="I5534" s="245" t="s">
        <v>12</v>
      </c>
      <c r="J5534" s="245" t="s">
        <v>569</v>
      </c>
      <c r="K5534" s="246" t="s">
        <v>8346</v>
      </c>
      <c r="L5534" s="245" t="s">
        <v>568</v>
      </c>
      <c r="M5534"/>
      <c r="N5534"/>
      <c r="O5534"/>
      <c r="P5534"/>
      <c r="Q5534"/>
      <c r="R5534"/>
      <c r="S5534"/>
      <c r="T5534"/>
      <c r="U5534"/>
      <c r="V5534"/>
      <c r="W5534"/>
      <c r="X5534"/>
      <c r="Y5534"/>
      <c r="Z5534"/>
      <c r="AA5534"/>
      <c r="AB5534"/>
      <c r="AC5534"/>
      <c r="AD5534"/>
      <c r="AE5534"/>
      <c r="AF5534"/>
      <c r="AG5534"/>
      <c r="AH5534"/>
      <c r="AI5534"/>
      <c r="AJ5534"/>
      <c r="AK5534"/>
      <c r="AL5534"/>
      <c r="AM5534"/>
      <c r="AN5534"/>
      <c r="AO5534"/>
      <c r="AP5534"/>
      <c r="AQ5534"/>
      <c r="AR5534"/>
      <c r="AS5534"/>
      <c r="AT5534"/>
      <c r="AU5534"/>
      <c r="AV5534"/>
      <c r="AW5534"/>
      <c r="AX5534"/>
      <c r="AY5534"/>
      <c r="AZ5534"/>
      <c r="BA5534"/>
      <c r="BB5534"/>
      <c r="BC5534"/>
      <c r="BD5534"/>
      <c r="BE5534"/>
      <c r="BF5534"/>
      <c r="BG5534"/>
      <c r="BH5534"/>
      <c r="BI5534"/>
      <c r="BJ5534"/>
      <c r="BK5534"/>
      <c r="BL5534"/>
      <c r="BM5534"/>
      <c r="BN5534"/>
      <c r="BO5534"/>
    </row>
    <row r="5535" spans="1:67" ht="15" x14ac:dyDescent="0.25">
      <c r="A5535" s="245" t="s">
        <v>1839</v>
      </c>
      <c r="B5535" s="245" t="s">
        <v>1838</v>
      </c>
      <c r="C5535" s="245" t="s">
        <v>2003</v>
      </c>
      <c r="D5535" s="245" t="s">
        <v>2002</v>
      </c>
      <c r="E5535" s="246" t="s">
        <v>44</v>
      </c>
      <c r="F5535" s="245" t="s">
        <v>44</v>
      </c>
      <c r="G5535" s="245" t="s">
        <v>13488</v>
      </c>
      <c r="H5535" s="245" t="s">
        <v>13489</v>
      </c>
      <c r="I5535" s="245" t="s">
        <v>12</v>
      </c>
      <c r="J5535" s="245" t="s">
        <v>569</v>
      </c>
      <c r="K5535" s="246" t="s">
        <v>15498</v>
      </c>
      <c r="L5535" s="245" t="s">
        <v>568</v>
      </c>
      <c r="M5535"/>
      <c r="N5535"/>
      <c r="O5535"/>
      <c r="P5535"/>
      <c r="Q5535"/>
      <c r="R5535"/>
      <c r="S5535"/>
      <c r="T5535"/>
      <c r="U5535"/>
      <c r="V5535"/>
      <c r="W5535"/>
      <c r="X5535"/>
      <c r="Y5535"/>
      <c r="Z5535"/>
      <c r="AA5535"/>
      <c r="AB5535"/>
      <c r="AC5535"/>
      <c r="AD5535"/>
      <c r="AE5535"/>
      <c r="AF5535"/>
      <c r="AG5535"/>
      <c r="AH5535"/>
      <c r="AI5535"/>
      <c r="AJ5535"/>
      <c r="AK5535"/>
      <c r="AL5535"/>
      <c r="AM5535"/>
      <c r="AN5535"/>
      <c r="AO5535"/>
      <c r="AP5535"/>
      <c r="AQ5535"/>
      <c r="AR5535"/>
      <c r="AS5535"/>
      <c r="AT5535"/>
      <c r="AU5535"/>
      <c r="AV5535"/>
      <c r="AW5535"/>
      <c r="AX5535"/>
      <c r="AY5535"/>
      <c r="AZ5535"/>
      <c r="BA5535"/>
      <c r="BB5535"/>
      <c r="BC5535"/>
      <c r="BD5535"/>
      <c r="BE5535"/>
      <c r="BF5535"/>
      <c r="BG5535"/>
      <c r="BH5535"/>
      <c r="BI5535"/>
      <c r="BJ5535"/>
      <c r="BK5535"/>
      <c r="BL5535"/>
      <c r="BM5535"/>
      <c r="BN5535"/>
      <c r="BO5535"/>
    </row>
    <row r="5536" spans="1:67" ht="15" x14ac:dyDescent="0.25">
      <c r="A5536" s="245" t="s">
        <v>1839</v>
      </c>
      <c r="B5536" s="245" t="s">
        <v>1838</v>
      </c>
      <c r="C5536" s="245" t="s">
        <v>2003</v>
      </c>
      <c r="D5536" s="245" t="s">
        <v>2002</v>
      </c>
      <c r="E5536" s="246" t="s">
        <v>44</v>
      </c>
      <c r="F5536" s="245" t="s">
        <v>44</v>
      </c>
      <c r="G5536" s="245" t="s">
        <v>13490</v>
      </c>
      <c r="H5536" s="245" t="s">
        <v>13491</v>
      </c>
      <c r="I5536" s="245" t="s">
        <v>12</v>
      </c>
      <c r="J5536" s="245" t="s">
        <v>569</v>
      </c>
      <c r="K5536" s="246" t="s">
        <v>8955</v>
      </c>
      <c r="L5536" s="245" t="s">
        <v>568</v>
      </c>
      <c r="M5536"/>
      <c r="N5536"/>
      <c r="O5536"/>
      <c r="P5536"/>
      <c r="Q5536"/>
      <c r="R5536"/>
      <c r="S5536"/>
      <c r="T5536"/>
      <c r="U5536"/>
      <c r="V5536"/>
      <c r="W5536"/>
      <c r="X5536"/>
      <c r="Y5536"/>
      <c r="Z5536"/>
      <c r="AA5536"/>
      <c r="AB5536"/>
      <c r="AC5536"/>
      <c r="AD5536"/>
      <c r="AE5536"/>
      <c r="AF5536"/>
      <c r="AG5536"/>
      <c r="AH5536"/>
      <c r="AI5536"/>
      <c r="AJ5536"/>
      <c r="AK5536"/>
      <c r="AL5536"/>
      <c r="AM5536"/>
      <c r="AN5536"/>
      <c r="AO5536"/>
      <c r="AP5536"/>
      <c r="AQ5536"/>
      <c r="AR5536"/>
      <c r="AS5536"/>
      <c r="AT5536"/>
      <c r="AU5536"/>
      <c r="AV5536"/>
      <c r="AW5536"/>
      <c r="AX5536"/>
      <c r="AY5536"/>
      <c r="AZ5536"/>
      <c r="BA5536"/>
      <c r="BB5536"/>
      <c r="BC5536"/>
      <c r="BD5536"/>
      <c r="BE5536"/>
      <c r="BF5536"/>
      <c r="BG5536"/>
      <c r="BH5536"/>
      <c r="BI5536"/>
      <c r="BJ5536"/>
      <c r="BK5536"/>
      <c r="BL5536"/>
      <c r="BM5536"/>
      <c r="BN5536"/>
      <c r="BO5536"/>
    </row>
    <row r="5537" spans="1:67" ht="15" x14ac:dyDescent="0.25">
      <c r="A5537" s="245" t="s">
        <v>1839</v>
      </c>
      <c r="B5537" s="245" t="s">
        <v>1838</v>
      </c>
      <c r="C5537" s="245" t="s">
        <v>2003</v>
      </c>
      <c r="D5537" s="245" t="s">
        <v>2002</v>
      </c>
      <c r="E5537" s="246" t="s">
        <v>44</v>
      </c>
      <c r="F5537" s="245" t="s">
        <v>44</v>
      </c>
      <c r="G5537" s="245" t="s">
        <v>13492</v>
      </c>
      <c r="H5537" s="245" t="s">
        <v>13493</v>
      </c>
      <c r="I5537" s="245" t="s">
        <v>12</v>
      </c>
      <c r="J5537" s="245" t="s">
        <v>569</v>
      </c>
      <c r="K5537" s="246" t="s">
        <v>15264</v>
      </c>
      <c r="L5537" s="245" t="s">
        <v>568</v>
      </c>
      <c r="M5537"/>
      <c r="N5537"/>
      <c r="O5537"/>
      <c r="P5537"/>
      <c r="Q5537"/>
      <c r="R5537"/>
      <c r="S5537"/>
      <c r="T5537"/>
      <c r="U5537"/>
      <c r="V5537"/>
      <c r="W5537"/>
      <c r="X5537"/>
      <c r="Y5537"/>
      <c r="Z5537"/>
      <c r="AA5537"/>
      <c r="AB5537"/>
      <c r="AC5537"/>
      <c r="AD5537"/>
      <c r="AE5537"/>
      <c r="AF5537"/>
      <c r="AG5537"/>
      <c r="AH5537"/>
      <c r="AI5537"/>
      <c r="AJ5537"/>
      <c r="AK5537"/>
      <c r="AL5537"/>
      <c r="AM5537"/>
      <c r="AN5537"/>
      <c r="AO5537"/>
      <c r="AP5537"/>
      <c r="AQ5537"/>
      <c r="AR5537"/>
      <c r="AS5537"/>
      <c r="AT5537"/>
      <c r="AU5537"/>
      <c r="AV5537"/>
      <c r="AW5537"/>
      <c r="AX5537"/>
      <c r="AY5537"/>
      <c r="AZ5537"/>
      <c r="BA5537"/>
      <c r="BB5537"/>
      <c r="BC5537"/>
      <c r="BD5537"/>
      <c r="BE5537"/>
      <c r="BF5537"/>
      <c r="BG5537"/>
      <c r="BH5537"/>
      <c r="BI5537"/>
      <c r="BJ5537"/>
      <c r="BK5537"/>
      <c r="BL5537"/>
      <c r="BM5537"/>
      <c r="BN5537"/>
      <c r="BO5537"/>
    </row>
    <row r="5538" spans="1:67" ht="15" x14ac:dyDescent="0.25">
      <c r="A5538" s="245" t="s">
        <v>1839</v>
      </c>
      <c r="B5538" s="245" t="s">
        <v>1838</v>
      </c>
      <c r="C5538" s="245" t="s">
        <v>2003</v>
      </c>
      <c r="D5538" s="245" t="s">
        <v>2002</v>
      </c>
      <c r="E5538" s="246" t="s">
        <v>44</v>
      </c>
      <c r="F5538" s="245" t="s">
        <v>44</v>
      </c>
      <c r="G5538" s="245" t="s">
        <v>13494</v>
      </c>
      <c r="H5538" s="245" t="s">
        <v>13495</v>
      </c>
      <c r="I5538" s="245" t="s">
        <v>12</v>
      </c>
      <c r="J5538" s="245" t="s">
        <v>569</v>
      </c>
      <c r="K5538" s="246" t="s">
        <v>9131</v>
      </c>
      <c r="L5538" s="245" t="s">
        <v>568</v>
      </c>
      <c r="M5538"/>
      <c r="N5538"/>
      <c r="O5538"/>
      <c r="P5538"/>
      <c r="Q5538"/>
      <c r="R5538"/>
      <c r="S5538"/>
      <c r="T5538"/>
      <c r="U5538"/>
      <c r="V5538"/>
      <c r="W5538"/>
      <c r="X5538"/>
      <c r="Y5538"/>
      <c r="Z5538"/>
      <c r="AA5538"/>
      <c r="AB5538"/>
      <c r="AC5538"/>
      <c r="AD5538"/>
      <c r="AE5538"/>
      <c r="AF5538"/>
      <c r="AG5538"/>
      <c r="AH5538"/>
      <c r="AI5538"/>
      <c r="AJ5538"/>
      <c r="AK5538"/>
      <c r="AL5538"/>
      <c r="AM5538"/>
      <c r="AN5538"/>
      <c r="AO5538"/>
      <c r="AP5538"/>
      <c r="AQ5538"/>
      <c r="AR5538"/>
      <c r="AS5538"/>
      <c r="AT5538"/>
      <c r="AU5538"/>
      <c r="AV5538"/>
      <c r="AW5538"/>
      <c r="AX5538"/>
      <c r="AY5538"/>
      <c r="AZ5538"/>
      <c r="BA5538"/>
      <c r="BB5538"/>
      <c r="BC5538"/>
      <c r="BD5538"/>
      <c r="BE5538"/>
      <c r="BF5538"/>
      <c r="BG5538"/>
      <c r="BH5538"/>
      <c r="BI5538"/>
      <c r="BJ5538"/>
      <c r="BK5538"/>
      <c r="BL5538"/>
      <c r="BM5538"/>
      <c r="BN5538"/>
      <c r="BO5538"/>
    </row>
    <row r="5539" spans="1:67" ht="15" x14ac:dyDescent="0.25">
      <c r="A5539" s="245" t="s">
        <v>1839</v>
      </c>
      <c r="B5539" s="245" t="s">
        <v>1838</v>
      </c>
      <c r="C5539" s="245" t="s">
        <v>2003</v>
      </c>
      <c r="D5539" s="245" t="s">
        <v>2002</v>
      </c>
      <c r="E5539" s="246" t="s">
        <v>44</v>
      </c>
      <c r="F5539" s="245" t="s">
        <v>44</v>
      </c>
      <c r="G5539" s="245" t="s">
        <v>13496</v>
      </c>
      <c r="H5539" s="245" t="s">
        <v>13497</v>
      </c>
      <c r="I5539" s="245" t="s">
        <v>12</v>
      </c>
      <c r="J5539" s="245" t="s">
        <v>569</v>
      </c>
      <c r="K5539" s="246" t="s">
        <v>8452</v>
      </c>
      <c r="L5539" s="245" t="s">
        <v>568</v>
      </c>
      <c r="M5539"/>
      <c r="N5539"/>
      <c r="O5539"/>
      <c r="P5539"/>
      <c r="Q5539"/>
      <c r="R5539"/>
      <c r="S5539"/>
      <c r="T5539"/>
      <c r="U5539"/>
      <c r="V5539"/>
      <c r="W5539"/>
      <c r="X5539"/>
      <c r="Y5539"/>
      <c r="Z5539"/>
      <c r="AA5539"/>
      <c r="AB5539"/>
      <c r="AC5539"/>
      <c r="AD5539"/>
      <c r="AE5539"/>
      <c r="AF5539"/>
      <c r="AG5539"/>
      <c r="AH5539"/>
      <c r="AI5539"/>
      <c r="AJ5539"/>
      <c r="AK5539"/>
      <c r="AL5539"/>
      <c r="AM5539"/>
      <c r="AN5539"/>
      <c r="AO5539"/>
      <c r="AP5539"/>
      <c r="AQ5539"/>
      <c r="AR5539"/>
      <c r="AS5539"/>
      <c r="AT5539"/>
      <c r="AU5539"/>
      <c r="AV5539"/>
      <c r="AW5539"/>
      <c r="AX5539"/>
      <c r="AY5539"/>
      <c r="AZ5539"/>
      <c r="BA5539"/>
      <c r="BB5539"/>
      <c r="BC5539"/>
      <c r="BD5539"/>
      <c r="BE5539"/>
      <c r="BF5539"/>
      <c r="BG5539"/>
      <c r="BH5539"/>
      <c r="BI5539"/>
      <c r="BJ5539"/>
      <c r="BK5539"/>
      <c r="BL5539"/>
      <c r="BM5539"/>
      <c r="BN5539"/>
      <c r="BO5539"/>
    </row>
    <row r="5540" spans="1:67" ht="15" x14ac:dyDescent="0.25">
      <c r="A5540" s="245" t="s">
        <v>1839</v>
      </c>
      <c r="B5540" s="245" t="s">
        <v>1838</v>
      </c>
      <c r="C5540" s="245" t="s">
        <v>2003</v>
      </c>
      <c r="D5540" s="245" t="s">
        <v>2002</v>
      </c>
      <c r="E5540" s="246" t="s">
        <v>44</v>
      </c>
      <c r="F5540" s="245" t="s">
        <v>44</v>
      </c>
      <c r="G5540" s="245" t="s">
        <v>13498</v>
      </c>
      <c r="H5540" s="245" t="s">
        <v>13499</v>
      </c>
      <c r="I5540" s="245" t="s">
        <v>12</v>
      </c>
      <c r="J5540" s="245" t="s">
        <v>569</v>
      </c>
      <c r="K5540" s="246" t="s">
        <v>13308</v>
      </c>
      <c r="L5540" s="245" t="s">
        <v>568</v>
      </c>
      <c r="M5540"/>
      <c r="N5540"/>
      <c r="O5540"/>
      <c r="P5540"/>
      <c r="Q5540"/>
      <c r="R5540"/>
      <c r="S5540"/>
      <c r="T5540"/>
      <c r="U5540"/>
      <c r="V5540"/>
      <c r="W5540"/>
      <c r="X5540"/>
      <c r="Y5540"/>
      <c r="Z5540"/>
      <c r="AA5540"/>
      <c r="AB5540"/>
      <c r="AC5540"/>
      <c r="AD5540"/>
      <c r="AE5540"/>
      <c r="AF5540"/>
      <c r="AG5540"/>
      <c r="AH5540"/>
      <c r="AI5540"/>
      <c r="AJ5540"/>
      <c r="AK5540"/>
      <c r="AL5540"/>
      <c r="AM5540"/>
      <c r="AN5540"/>
      <c r="AO5540"/>
      <c r="AP5540"/>
      <c r="AQ5540"/>
      <c r="AR5540"/>
      <c r="AS5540"/>
      <c r="AT5540"/>
      <c r="AU5540"/>
      <c r="AV5540"/>
      <c r="AW5540"/>
      <c r="AX5540"/>
      <c r="AY5540"/>
      <c r="AZ5540"/>
      <c r="BA5540"/>
      <c r="BB5540"/>
      <c r="BC5540"/>
      <c r="BD5540"/>
      <c r="BE5540"/>
      <c r="BF5540"/>
      <c r="BG5540"/>
      <c r="BH5540"/>
      <c r="BI5540"/>
      <c r="BJ5540"/>
      <c r="BK5540"/>
      <c r="BL5540"/>
      <c r="BM5540"/>
      <c r="BN5540"/>
      <c r="BO5540"/>
    </row>
    <row r="5541" spans="1:67" ht="15" x14ac:dyDescent="0.25">
      <c r="A5541" s="245" t="s">
        <v>1839</v>
      </c>
      <c r="B5541" s="245" t="s">
        <v>1838</v>
      </c>
      <c r="C5541" s="245" t="s">
        <v>2003</v>
      </c>
      <c r="D5541" s="245" t="s">
        <v>2002</v>
      </c>
      <c r="E5541" s="246" t="s">
        <v>44</v>
      </c>
      <c r="F5541" s="245" t="s">
        <v>44</v>
      </c>
      <c r="G5541" s="245" t="s">
        <v>13500</v>
      </c>
      <c r="H5541" s="245" t="s">
        <v>13501</v>
      </c>
      <c r="I5541" s="245" t="s">
        <v>12</v>
      </c>
      <c r="J5541" s="245" t="s">
        <v>569</v>
      </c>
      <c r="K5541" s="246" t="s">
        <v>1553</v>
      </c>
      <c r="L5541" s="245" t="s">
        <v>568</v>
      </c>
      <c r="M5541"/>
      <c r="N5541"/>
      <c r="O5541"/>
      <c r="P5541"/>
      <c r="Q5541"/>
      <c r="R5541"/>
      <c r="S5541"/>
      <c r="T5541"/>
      <c r="U5541"/>
      <c r="V5541"/>
      <c r="W5541"/>
      <c r="X5541"/>
      <c r="Y5541"/>
      <c r="Z5541"/>
      <c r="AA5541"/>
      <c r="AB5541"/>
      <c r="AC5541"/>
      <c r="AD5541"/>
      <c r="AE5541"/>
      <c r="AF5541"/>
      <c r="AG5541"/>
      <c r="AH5541"/>
      <c r="AI5541"/>
      <c r="AJ5541"/>
      <c r="AK5541"/>
      <c r="AL5541"/>
      <c r="AM5541"/>
      <c r="AN5541"/>
      <c r="AO5541"/>
      <c r="AP5541"/>
      <c r="AQ5541"/>
      <c r="AR5541"/>
      <c r="AS5541"/>
      <c r="AT5541"/>
      <c r="AU5541"/>
      <c r="AV5541"/>
      <c r="AW5541"/>
      <c r="AX5541"/>
      <c r="AY5541"/>
      <c r="AZ5541"/>
      <c r="BA5541"/>
      <c r="BB5541"/>
      <c r="BC5541"/>
      <c r="BD5541"/>
      <c r="BE5541"/>
      <c r="BF5541"/>
      <c r="BG5541"/>
      <c r="BH5541"/>
      <c r="BI5541"/>
      <c r="BJ5541"/>
      <c r="BK5541"/>
      <c r="BL5541"/>
      <c r="BM5541"/>
      <c r="BN5541"/>
      <c r="BO5541"/>
    </row>
    <row r="5542" spans="1:67" ht="15" x14ac:dyDescent="0.25">
      <c r="A5542" s="245" t="s">
        <v>1839</v>
      </c>
      <c r="B5542" s="245" t="s">
        <v>1838</v>
      </c>
      <c r="C5542" s="245" t="s">
        <v>2003</v>
      </c>
      <c r="D5542" s="245" t="s">
        <v>2002</v>
      </c>
      <c r="E5542" s="246" t="s">
        <v>44</v>
      </c>
      <c r="F5542" s="245" t="s">
        <v>44</v>
      </c>
      <c r="G5542" s="245" t="s">
        <v>13502</v>
      </c>
      <c r="H5542" s="245" t="s">
        <v>13503</v>
      </c>
      <c r="I5542" s="245" t="s">
        <v>12</v>
      </c>
      <c r="J5542" s="245" t="s">
        <v>569</v>
      </c>
      <c r="K5542" s="246" t="s">
        <v>15213</v>
      </c>
      <c r="L5542" s="245" t="s">
        <v>568</v>
      </c>
      <c r="M5542"/>
      <c r="N5542"/>
      <c r="O5542"/>
      <c r="P5542"/>
      <c r="Q5542"/>
      <c r="R5542"/>
      <c r="S5542"/>
      <c r="T5542"/>
      <c r="U5542"/>
      <c r="V5542"/>
      <c r="W5542"/>
      <c r="X5542"/>
      <c r="Y5542"/>
      <c r="Z5542"/>
      <c r="AA5542"/>
      <c r="AB5542"/>
      <c r="AC5542"/>
      <c r="AD5542"/>
      <c r="AE5542"/>
      <c r="AF5542"/>
      <c r="AG5542"/>
      <c r="AH5542"/>
      <c r="AI5542"/>
      <c r="AJ5542"/>
      <c r="AK5542"/>
      <c r="AL5542"/>
      <c r="AM5542"/>
      <c r="AN5542"/>
      <c r="AO5542"/>
      <c r="AP5542"/>
      <c r="AQ5542"/>
      <c r="AR5542"/>
      <c r="AS5542"/>
      <c r="AT5542"/>
      <c r="AU5542"/>
      <c r="AV5542"/>
      <c r="AW5542"/>
      <c r="AX5542"/>
      <c r="AY5542"/>
      <c r="AZ5542"/>
      <c r="BA5542"/>
      <c r="BB5542"/>
      <c r="BC5542"/>
      <c r="BD5542"/>
      <c r="BE5542"/>
      <c r="BF5542"/>
      <c r="BG5542"/>
      <c r="BH5542"/>
      <c r="BI5542"/>
      <c r="BJ5542"/>
      <c r="BK5542"/>
      <c r="BL5542"/>
      <c r="BM5542"/>
      <c r="BN5542"/>
      <c r="BO5542"/>
    </row>
    <row r="5543" spans="1:67" ht="15" x14ac:dyDescent="0.25">
      <c r="A5543" s="245" t="s">
        <v>1839</v>
      </c>
      <c r="B5543" s="245" t="s">
        <v>1838</v>
      </c>
      <c r="C5543" s="245" t="s">
        <v>2003</v>
      </c>
      <c r="D5543" s="245" t="s">
        <v>2002</v>
      </c>
      <c r="E5543" s="246" t="s">
        <v>44</v>
      </c>
      <c r="F5543" s="245" t="s">
        <v>44</v>
      </c>
      <c r="G5543" s="245" t="s">
        <v>13504</v>
      </c>
      <c r="H5543" s="245" t="s">
        <v>13505</v>
      </c>
      <c r="I5543" s="245" t="s">
        <v>12</v>
      </c>
      <c r="J5543" s="245" t="s">
        <v>569</v>
      </c>
      <c r="K5543" s="246" t="s">
        <v>5019</v>
      </c>
      <c r="L5543" s="245" t="s">
        <v>568</v>
      </c>
      <c r="M5543"/>
      <c r="N5543"/>
      <c r="O5543"/>
      <c r="P5543"/>
      <c r="Q5543"/>
      <c r="R5543"/>
      <c r="S5543"/>
      <c r="T5543"/>
      <c r="U5543"/>
      <c r="V5543"/>
      <c r="W5543"/>
      <c r="X5543"/>
      <c r="Y5543"/>
      <c r="Z5543"/>
      <c r="AA5543"/>
      <c r="AB5543"/>
      <c r="AC5543"/>
      <c r="AD5543"/>
      <c r="AE5543"/>
      <c r="AF5543"/>
      <c r="AG5543"/>
      <c r="AH5543"/>
      <c r="AI5543"/>
      <c r="AJ5543"/>
      <c r="AK5543"/>
      <c r="AL5543"/>
      <c r="AM5543"/>
      <c r="AN5543"/>
      <c r="AO5543"/>
      <c r="AP5543"/>
      <c r="AQ5543"/>
      <c r="AR5543"/>
      <c r="AS5543"/>
      <c r="AT5543"/>
      <c r="AU5543"/>
      <c r="AV5543"/>
      <c r="AW5543"/>
      <c r="AX5543"/>
      <c r="AY5543"/>
      <c r="AZ5543"/>
      <c r="BA5543"/>
      <c r="BB5543"/>
      <c r="BC5543"/>
      <c r="BD5543"/>
      <c r="BE5543"/>
      <c r="BF5543"/>
      <c r="BG5543"/>
      <c r="BH5543"/>
      <c r="BI5543"/>
      <c r="BJ5543"/>
      <c r="BK5543"/>
      <c r="BL5543"/>
      <c r="BM5543"/>
      <c r="BN5543"/>
      <c r="BO5543"/>
    </row>
    <row r="5544" spans="1:67" ht="15" x14ac:dyDescent="0.25">
      <c r="A5544" s="245" t="s">
        <v>1839</v>
      </c>
      <c r="B5544" s="245" t="s">
        <v>1838</v>
      </c>
      <c r="C5544" s="245" t="s">
        <v>2003</v>
      </c>
      <c r="D5544" s="245" t="s">
        <v>2002</v>
      </c>
      <c r="E5544" s="246" t="s">
        <v>44</v>
      </c>
      <c r="F5544" s="245" t="s">
        <v>44</v>
      </c>
      <c r="G5544" s="245" t="s">
        <v>13506</v>
      </c>
      <c r="H5544" s="245" t="s">
        <v>13507</v>
      </c>
      <c r="I5544" s="245" t="s">
        <v>12</v>
      </c>
      <c r="J5544" s="245" t="s">
        <v>569</v>
      </c>
      <c r="K5544" s="246" t="s">
        <v>87</v>
      </c>
      <c r="L5544" s="245" t="s">
        <v>568</v>
      </c>
      <c r="M5544"/>
      <c r="N5544"/>
      <c r="O5544"/>
      <c r="P5544"/>
      <c r="Q5544"/>
      <c r="R5544"/>
      <c r="S5544"/>
      <c r="T5544"/>
      <c r="U5544"/>
      <c r="V5544"/>
      <c r="W5544"/>
      <c r="X5544"/>
      <c r="Y5544"/>
      <c r="Z5544"/>
      <c r="AA5544"/>
      <c r="AB5544"/>
      <c r="AC5544"/>
      <c r="AD5544"/>
      <c r="AE5544"/>
      <c r="AF5544"/>
      <c r="AG5544"/>
      <c r="AH5544"/>
      <c r="AI5544"/>
      <c r="AJ5544"/>
      <c r="AK5544"/>
      <c r="AL5544"/>
      <c r="AM5544"/>
      <c r="AN5544"/>
      <c r="AO5544"/>
      <c r="AP5544"/>
      <c r="AQ5544"/>
      <c r="AR5544"/>
      <c r="AS5544"/>
      <c r="AT5544"/>
      <c r="AU5544"/>
      <c r="AV5544"/>
      <c r="AW5544"/>
      <c r="AX5544"/>
      <c r="AY5544"/>
      <c r="AZ5544"/>
      <c r="BA5544"/>
      <c r="BB5544"/>
      <c r="BC5544"/>
      <c r="BD5544"/>
      <c r="BE5544"/>
      <c r="BF5544"/>
      <c r="BG5544"/>
      <c r="BH5544"/>
      <c r="BI5544"/>
      <c r="BJ5544"/>
      <c r="BK5544"/>
      <c r="BL5544"/>
      <c r="BM5544"/>
      <c r="BN5544"/>
      <c r="BO5544"/>
    </row>
    <row r="5545" spans="1:67" ht="15" x14ac:dyDescent="0.25">
      <c r="A5545" s="245" t="s">
        <v>1839</v>
      </c>
      <c r="B5545" s="245" t="s">
        <v>1838</v>
      </c>
      <c r="C5545" s="245" t="s">
        <v>2003</v>
      </c>
      <c r="D5545" s="245" t="s">
        <v>2002</v>
      </c>
      <c r="E5545" s="246" t="s">
        <v>44</v>
      </c>
      <c r="F5545" s="245" t="s">
        <v>44</v>
      </c>
      <c r="G5545" s="245" t="s">
        <v>13508</v>
      </c>
      <c r="H5545" s="245" t="s">
        <v>13509</v>
      </c>
      <c r="I5545" s="245" t="s">
        <v>12</v>
      </c>
      <c r="J5545" s="245" t="s">
        <v>569</v>
      </c>
      <c r="K5545" s="246" t="s">
        <v>11021</v>
      </c>
      <c r="L5545" s="245" t="s">
        <v>568</v>
      </c>
      <c r="M5545"/>
      <c r="N5545"/>
      <c r="O5545"/>
      <c r="P5545"/>
      <c r="Q5545"/>
      <c r="R5545"/>
      <c r="S5545"/>
      <c r="T5545"/>
      <c r="U5545"/>
      <c r="V5545"/>
      <c r="W5545"/>
      <c r="X5545"/>
      <c r="Y5545"/>
      <c r="Z5545"/>
      <c r="AA5545"/>
      <c r="AB5545"/>
      <c r="AC5545"/>
      <c r="AD5545"/>
      <c r="AE5545"/>
      <c r="AF5545"/>
      <c r="AG5545"/>
      <c r="AH5545"/>
      <c r="AI5545"/>
      <c r="AJ5545"/>
      <c r="AK5545"/>
      <c r="AL5545"/>
      <c r="AM5545"/>
      <c r="AN5545"/>
      <c r="AO5545"/>
      <c r="AP5545"/>
      <c r="AQ5545"/>
      <c r="AR5545"/>
      <c r="AS5545"/>
      <c r="AT5545"/>
      <c r="AU5545"/>
      <c r="AV5545"/>
      <c r="AW5545"/>
      <c r="AX5545"/>
      <c r="AY5545"/>
      <c r="AZ5545"/>
      <c r="BA5545"/>
      <c r="BB5545"/>
      <c r="BC5545"/>
      <c r="BD5545"/>
      <c r="BE5545"/>
      <c r="BF5545"/>
      <c r="BG5545"/>
      <c r="BH5545"/>
      <c r="BI5545"/>
      <c r="BJ5545"/>
      <c r="BK5545"/>
      <c r="BL5545"/>
      <c r="BM5545"/>
      <c r="BN5545"/>
      <c r="BO5545"/>
    </row>
    <row r="5546" spans="1:67" ht="15" x14ac:dyDescent="0.25">
      <c r="A5546" s="245" t="s">
        <v>1839</v>
      </c>
      <c r="B5546" s="245" t="s">
        <v>1838</v>
      </c>
      <c r="C5546" s="245" t="s">
        <v>2003</v>
      </c>
      <c r="D5546" s="245" t="s">
        <v>2002</v>
      </c>
      <c r="E5546" s="246" t="s">
        <v>44</v>
      </c>
      <c r="F5546" s="245" t="s">
        <v>44</v>
      </c>
      <c r="G5546" s="245" t="s">
        <v>13510</v>
      </c>
      <c r="H5546" s="245" t="s">
        <v>13511</v>
      </c>
      <c r="I5546" s="245" t="s">
        <v>12</v>
      </c>
      <c r="J5546" s="245" t="s">
        <v>569</v>
      </c>
      <c r="K5546" s="246" t="s">
        <v>9424</v>
      </c>
      <c r="L5546" s="245" t="s">
        <v>568</v>
      </c>
      <c r="M5546"/>
      <c r="N5546"/>
      <c r="O5546"/>
      <c r="P5546"/>
      <c r="Q5546"/>
      <c r="R5546"/>
      <c r="S5546"/>
      <c r="T5546"/>
      <c r="U5546"/>
      <c r="V5546"/>
      <c r="W5546"/>
      <c r="X5546"/>
      <c r="Y5546"/>
      <c r="Z5546"/>
      <c r="AA5546"/>
      <c r="AB5546"/>
      <c r="AC5546"/>
      <c r="AD5546"/>
      <c r="AE5546"/>
      <c r="AF5546"/>
      <c r="AG5546"/>
      <c r="AH5546"/>
      <c r="AI5546"/>
      <c r="AJ5546"/>
      <c r="AK5546"/>
      <c r="AL5546"/>
      <c r="AM5546"/>
      <c r="AN5546"/>
      <c r="AO5546"/>
      <c r="AP5546"/>
      <c r="AQ5546"/>
      <c r="AR5546"/>
      <c r="AS5546"/>
      <c r="AT5546"/>
      <c r="AU5546"/>
      <c r="AV5546"/>
      <c r="AW5546"/>
      <c r="AX5546"/>
      <c r="AY5546"/>
      <c r="AZ5546"/>
      <c r="BA5546"/>
      <c r="BB5546"/>
      <c r="BC5546"/>
      <c r="BD5546"/>
      <c r="BE5546"/>
      <c r="BF5546"/>
      <c r="BG5546"/>
      <c r="BH5546"/>
      <c r="BI5546"/>
      <c r="BJ5546"/>
      <c r="BK5546"/>
      <c r="BL5546"/>
      <c r="BM5546"/>
      <c r="BN5546"/>
      <c r="BO5546"/>
    </row>
    <row r="5547" spans="1:67" ht="15" x14ac:dyDescent="0.25">
      <c r="A5547" s="245" t="s">
        <v>1839</v>
      </c>
      <c r="B5547" s="245" t="s">
        <v>1838</v>
      </c>
      <c r="C5547" s="245" t="s">
        <v>2003</v>
      </c>
      <c r="D5547" s="245" t="s">
        <v>2002</v>
      </c>
      <c r="E5547" s="246" t="s">
        <v>44</v>
      </c>
      <c r="F5547" s="245" t="s">
        <v>44</v>
      </c>
      <c r="G5547" s="245" t="s">
        <v>13512</v>
      </c>
      <c r="H5547" s="245" t="s">
        <v>13513</v>
      </c>
      <c r="I5547" s="245" t="s">
        <v>12</v>
      </c>
      <c r="J5547" s="245" t="s">
        <v>569</v>
      </c>
      <c r="K5547" s="246" t="s">
        <v>385</v>
      </c>
      <c r="L5547" s="245" t="s">
        <v>568</v>
      </c>
      <c r="M5547"/>
      <c r="N5547"/>
      <c r="O5547"/>
      <c r="P5547"/>
      <c r="Q5547"/>
      <c r="R5547"/>
      <c r="S5547"/>
      <c r="T5547"/>
      <c r="U5547"/>
      <c r="V5547"/>
      <c r="W5547"/>
      <c r="X5547"/>
      <c r="Y5547"/>
      <c r="Z5547"/>
      <c r="AA5547"/>
      <c r="AB5547"/>
      <c r="AC5547"/>
      <c r="AD5547"/>
      <c r="AE5547"/>
      <c r="AF5547"/>
      <c r="AG5547"/>
      <c r="AH5547"/>
      <c r="AI5547"/>
      <c r="AJ5547"/>
      <c r="AK5547"/>
      <c r="AL5547"/>
      <c r="AM5547"/>
      <c r="AN5547"/>
      <c r="AO5547"/>
      <c r="AP5547"/>
      <c r="AQ5547"/>
      <c r="AR5547"/>
      <c r="AS5547"/>
      <c r="AT5547"/>
      <c r="AU5547"/>
      <c r="AV5547"/>
      <c r="AW5547"/>
      <c r="AX5547"/>
      <c r="AY5547"/>
      <c r="AZ5547"/>
      <c r="BA5547"/>
      <c r="BB5547"/>
      <c r="BC5547"/>
      <c r="BD5547"/>
      <c r="BE5547"/>
      <c r="BF5547"/>
      <c r="BG5547"/>
      <c r="BH5547"/>
      <c r="BI5547"/>
      <c r="BJ5547"/>
      <c r="BK5547"/>
      <c r="BL5547"/>
      <c r="BM5547"/>
      <c r="BN5547"/>
      <c r="BO5547"/>
    </row>
    <row r="5548" spans="1:67" ht="15" x14ac:dyDescent="0.25">
      <c r="A5548" s="245" t="s">
        <v>1839</v>
      </c>
      <c r="B5548" s="245" t="s">
        <v>1838</v>
      </c>
      <c r="C5548" s="245" t="s">
        <v>2003</v>
      </c>
      <c r="D5548" s="245" t="s">
        <v>2002</v>
      </c>
      <c r="E5548" s="246" t="s">
        <v>44</v>
      </c>
      <c r="F5548" s="245" t="s">
        <v>44</v>
      </c>
      <c r="G5548" s="245" t="s">
        <v>13514</v>
      </c>
      <c r="H5548" s="245" t="s">
        <v>13515</v>
      </c>
      <c r="I5548" s="245" t="s">
        <v>12</v>
      </c>
      <c r="J5548" s="245" t="s">
        <v>569</v>
      </c>
      <c r="K5548" s="246" t="s">
        <v>25223</v>
      </c>
      <c r="L5548" s="245" t="s">
        <v>568</v>
      </c>
      <c r="M5548"/>
      <c r="N5548"/>
      <c r="O5548"/>
      <c r="P5548"/>
      <c r="Q5548"/>
      <c r="R5548"/>
      <c r="S5548"/>
      <c r="T5548"/>
      <c r="U5548"/>
      <c r="V5548"/>
      <c r="W5548"/>
      <c r="X5548"/>
      <c r="Y5548"/>
      <c r="Z5548"/>
      <c r="AA5548"/>
      <c r="AB5548"/>
      <c r="AC5548"/>
      <c r="AD5548"/>
      <c r="AE5548"/>
      <c r="AF5548"/>
      <c r="AG5548"/>
      <c r="AH5548"/>
      <c r="AI5548"/>
      <c r="AJ5548"/>
      <c r="AK5548"/>
      <c r="AL5548"/>
      <c r="AM5548"/>
      <c r="AN5548"/>
      <c r="AO5548"/>
      <c r="AP5548"/>
      <c r="AQ5548"/>
      <c r="AR5548"/>
      <c r="AS5548"/>
      <c r="AT5548"/>
      <c r="AU5548"/>
      <c r="AV5548"/>
      <c r="AW5548"/>
      <c r="AX5548"/>
      <c r="AY5548"/>
      <c r="AZ5548"/>
      <c r="BA5548"/>
      <c r="BB5548"/>
      <c r="BC5548"/>
      <c r="BD5548"/>
      <c r="BE5548"/>
      <c r="BF5548"/>
      <c r="BG5548"/>
      <c r="BH5548"/>
      <c r="BI5548"/>
      <c r="BJ5548"/>
      <c r="BK5548"/>
      <c r="BL5548"/>
      <c r="BM5548"/>
      <c r="BN5548"/>
      <c r="BO5548"/>
    </row>
    <row r="5549" spans="1:67" ht="15" x14ac:dyDescent="0.25">
      <c r="A5549" s="245" t="s">
        <v>1839</v>
      </c>
      <c r="B5549" s="245" t="s">
        <v>1838</v>
      </c>
      <c r="C5549" s="245" t="s">
        <v>2003</v>
      </c>
      <c r="D5549" s="245" t="s">
        <v>2002</v>
      </c>
      <c r="E5549" s="246" t="s">
        <v>44</v>
      </c>
      <c r="F5549" s="245" t="s">
        <v>44</v>
      </c>
      <c r="G5549" s="245" t="s">
        <v>13516</v>
      </c>
      <c r="H5549" s="245" t="s">
        <v>13517</v>
      </c>
      <c r="I5549" s="245" t="s">
        <v>12</v>
      </c>
      <c r="J5549" s="245" t="s">
        <v>569</v>
      </c>
      <c r="K5549" s="246" t="s">
        <v>8204</v>
      </c>
      <c r="L5549" s="245" t="s">
        <v>568</v>
      </c>
      <c r="M5549"/>
      <c r="N5549"/>
      <c r="O5549"/>
      <c r="P5549"/>
      <c r="Q5549"/>
      <c r="R5549"/>
      <c r="S5549"/>
      <c r="T5549"/>
      <c r="U5549"/>
      <c r="V5549"/>
      <c r="W5549"/>
      <c r="X5549"/>
      <c r="Y5549"/>
      <c r="Z5549"/>
      <c r="AA5549"/>
      <c r="AB5549"/>
      <c r="AC5549"/>
      <c r="AD5549"/>
      <c r="AE5549"/>
      <c r="AF5549"/>
      <c r="AG5549"/>
      <c r="AH5549"/>
      <c r="AI5549"/>
      <c r="AJ5549"/>
      <c r="AK5549"/>
      <c r="AL5549"/>
      <c r="AM5549"/>
      <c r="AN5549"/>
      <c r="AO5549"/>
      <c r="AP5549"/>
      <c r="AQ5549"/>
      <c r="AR5549"/>
      <c r="AS5549"/>
      <c r="AT5549"/>
      <c r="AU5549"/>
      <c r="AV5549"/>
      <c r="AW5549"/>
      <c r="AX5549"/>
      <c r="AY5549"/>
      <c r="AZ5549"/>
      <c r="BA5549"/>
      <c r="BB5549"/>
      <c r="BC5549"/>
      <c r="BD5549"/>
      <c r="BE5549"/>
      <c r="BF5549"/>
      <c r="BG5549"/>
      <c r="BH5549"/>
      <c r="BI5549"/>
      <c r="BJ5549"/>
      <c r="BK5549"/>
      <c r="BL5549"/>
      <c r="BM5549"/>
      <c r="BN5549"/>
      <c r="BO5549"/>
    </row>
    <row r="5550" spans="1:67" ht="15" x14ac:dyDescent="0.25">
      <c r="A5550" s="245" t="s">
        <v>1839</v>
      </c>
      <c r="B5550" s="245" t="s">
        <v>1838</v>
      </c>
      <c r="C5550" s="245" t="s">
        <v>2003</v>
      </c>
      <c r="D5550" s="245" t="s">
        <v>2002</v>
      </c>
      <c r="E5550" s="246" t="s">
        <v>44</v>
      </c>
      <c r="F5550" s="245" t="s">
        <v>44</v>
      </c>
      <c r="G5550" s="245" t="s">
        <v>13518</v>
      </c>
      <c r="H5550" s="245" t="s">
        <v>13519</v>
      </c>
      <c r="I5550" s="245" t="s">
        <v>12</v>
      </c>
      <c r="J5550" s="245" t="s">
        <v>569</v>
      </c>
      <c r="K5550" s="246" t="s">
        <v>8389</v>
      </c>
      <c r="L5550" s="245" t="s">
        <v>568</v>
      </c>
      <c r="M5550"/>
      <c r="N5550"/>
      <c r="O5550"/>
      <c r="P5550"/>
      <c r="Q5550"/>
      <c r="R5550"/>
      <c r="S5550"/>
      <c r="T5550"/>
      <c r="U5550"/>
      <c r="V5550"/>
      <c r="W5550"/>
      <c r="X5550"/>
      <c r="Y5550"/>
      <c r="Z5550"/>
      <c r="AA5550"/>
      <c r="AB5550"/>
      <c r="AC5550"/>
      <c r="AD5550"/>
      <c r="AE5550"/>
      <c r="AF5550"/>
      <c r="AG5550"/>
      <c r="AH5550"/>
      <c r="AI5550"/>
      <c r="AJ5550"/>
      <c r="AK5550"/>
      <c r="AL5550"/>
      <c r="AM5550"/>
      <c r="AN5550"/>
      <c r="AO5550"/>
      <c r="AP5550"/>
      <c r="AQ5550"/>
      <c r="AR5550"/>
      <c r="AS5550"/>
      <c r="AT5550"/>
      <c r="AU5550"/>
      <c r="AV5550"/>
      <c r="AW5550"/>
      <c r="AX5550"/>
      <c r="AY5550"/>
      <c r="AZ5550"/>
      <c r="BA5550"/>
      <c r="BB5550"/>
      <c r="BC5550"/>
      <c r="BD5550"/>
      <c r="BE5550"/>
      <c r="BF5550"/>
      <c r="BG5550"/>
      <c r="BH5550"/>
      <c r="BI5550"/>
      <c r="BJ5550"/>
      <c r="BK5550"/>
      <c r="BL5550"/>
      <c r="BM5550"/>
      <c r="BN5550"/>
      <c r="BO5550"/>
    </row>
    <row r="5551" spans="1:67" ht="15" x14ac:dyDescent="0.25">
      <c r="A5551" s="245" t="s">
        <v>1839</v>
      </c>
      <c r="B5551" s="245" t="s">
        <v>1838</v>
      </c>
      <c r="C5551" s="245" t="s">
        <v>2003</v>
      </c>
      <c r="D5551" s="245" t="s">
        <v>2002</v>
      </c>
      <c r="E5551" s="246" t="s">
        <v>44</v>
      </c>
      <c r="F5551" s="245" t="s">
        <v>44</v>
      </c>
      <c r="G5551" s="245" t="s">
        <v>13520</v>
      </c>
      <c r="H5551" s="245" t="s">
        <v>13521</v>
      </c>
      <c r="I5551" s="245" t="s">
        <v>12</v>
      </c>
      <c r="J5551" s="245" t="s">
        <v>569</v>
      </c>
      <c r="K5551" s="246" t="s">
        <v>16297</v>
      </c>
      <c r="L5551" s="245" t="s">
        <v>568</v>
      </c>
      <c r="M5551"/>
      <c r="N5551"/>
      <c r="O5551"/>
      <c r="P5551"/>
      <c r="Q5551"/>
      <c r="R5551"/>
      <c r="S5551"/>
      <c r="T5551"/>
      <c r="U5551"/>
      <c r="V5551"/>
      <c r="W5551"/>
      <c r="X5551"/>
      <c r="Y5551"/>
      <c r="Z5551"/>
      <c r="AA5551"/>
      <c r="AB5551"/>
      <c r="AC5551"/>
      <c r="AD5551"/>
      <c r="AE5551"/>
      <c r="AF5551"/>
      <c r="AG5551"/>
      <c r="AH5551"/>
      <c r="AI5551"/>
      <c r="AJ5551"/>
      <c r="AK5551"/>
      <c r="AL5551"/>
      <c r="AM5551"/>
      <c r="AN5551"/>
      <c r="AO5551"/>
      <c r="AP5551"/>
      <c r="AQ5551"/>
      <c r="AR5551"/>
      <c r="AS5551"/>
      <c r="AT5551"/>
      <c r="AU5551"/>
      <c r="AV5551"/>
      <c r="AW5551"/>
      <c r="AX5551"/>
      <c r="AY5551"/>
      <c r="AZ5551"/>
      <c r="BA5551"/>
      <c r="BB5551"/>
      <c r="BC5551"/>
      <c r="BD5551"/>
      <c r="BE5551"/>
      <c r="BF5551"/>
      <c r="BG5551"/>
      <c r="BH5551"/>
      <c r="BI5551"/>
      <c r="BJ5551"/>
      <c r="BK5551"/>
      <c r="BL5551"/>
      <c r="BM5551"/>
      <c r="BN5551"/>
      <c r="BO5551"/>
    </row>
    <row r="5552" spans="1:67" ht="15" x14ac:dyDescent="0.25">
      <c r="A5552" s="245" t="s">
        <v>1839</v>
      </c>
      <c r="B5552" s="245" t="s">
        <v>1838</v>
      </c>
      <c r="C5552" s="245" t="s">
        <v>2003</v>
      </c>
      <c r="D5552" s="245" t="s">
        <v>2002</v>
      </c>
      <c r="E5552" s="246" t="s">
        <v>44</v>
      </c>
      <c r="F5552" s="245" t="s">
        <v>44</v>
      </c>
      <c r="G5552" s="245" t="s">
        <v>13522</v>
      </c>
      <c r="H5552" s="245" t="s">
        <v>13523</v>
      </c>
      <c r="I5552" s="245" t="s">
        <v>12</v>
      </c>
      <c r="J5552" s="245" t="s">
        <v>569</v>
      </c>
      <c r="K5552" s="246" t="s">
        <v>19545</v>
      </c>
      <c r="L5552" s="245" t="s">
        <v>568</v>
      </c>
      <c r="M5552"/>
      <c r="N5552"/>
      <c r="O5552"/>
      <c r="P5552"/>
      <c r="Q5552"/>
      <c r="R5552"/>
      <c r="S5552"/>
      <c r="T5552"/>
      <c r="U5552"/>
      <c r="V5552"/>
      <c r="W5552"/>
      <c r="X5552"/>
      <c r="Y5552"/>
      <c r="Z5552"/>
      <c r="AA5552"/>
      <c r="AB5552"/>
      <c r="AC5552"/>
      <c r="AD5552"/>
      <c r="AE5552"/>
      <c r="AF5552"/>
      <c r="AG5552"/>
      <c r="AH5552"/>
      <c r="AI5552"/>
      <c r="AJ5552"/>
      <c r="AK5552"/>
      <c r="AL5552"/>
      <c r="AM5552"/>
      <c r="AN5552"/>
      <c r="AO5552"/>
      <c r="AP5552"/>
      <c r="AQ5552"/>
      <c r="AR5552"/>
      <c r="AS5552"/>
      <c r="AT5552"/>
      <c r="AU5552"/>
      <c r="AV5552"/>
      <c r="AW5552"/>
      <c r="AX5552"/>
      <c r="AY5552"/>
      <c r="AZ5552"/>
      <c r="BA5552"/>
      <c r="BB5552"/>
      <c r="BC5552"/>
      <c r="BD5552"/>
      <c r="BE5552"/>
      <c r="BF5552"/>
      <c r="BG5552"/>
      <c r="BH5552"/>
      <c r="BI5552"/>
      <c r="BJ5552"/>
      <c r="BK5552"/>
      <c r="BL5552"/>
      <c r="BM5552"/>
      <c r="BN5552"/>
      <c r="BO5552"/>
    </row>
    <row r="5553" spans="1:67" ht="15" x14ac:dyDescent="0.25">
      <c r="A5553" s="245" t="s">
        <v>1839</v>
      </c>
      <c r="B5553" s="245" t="s">
        <v>1838</v>
      </c>
      <c r="C5553" s="245" t="s">
        <v>2003</v>
      </c>
      <c r="D5553" s="245" t="s">
        <v>2002</v>
      </c>
      <c r="E5553" s="246" t="s">
        <v>44</v>
      </c>
      <c r="F5553" s="245" t="s">
        <v>44</v>
      </c>
      <c r="G5553" s="245" t="s">
        <v>13524</v>
      </c>
      <c r="H5553" s="245" t="s">
        <v>13525</v>
      </c>
      <c r="I5553" s="245" t="s">
        <v>12</v>
      </c>
      <c r="J5553" s="245" t="s">
        <v>569</v>
      </c>
      <c r="K5553" s="246" t="s">
        <v>25224</v>
      </c>
      <c r="L5553" s="245" t="s">
        <v>568</v>
      </c>
      <c r="M5553"/>
      <c r="N5553"/>
      <c r="O5553"/>
      <c r="P5553"/>
      <c r="Q5553"/>
      <c r="R5553"/>
      <c r="S5553"/>
      <c r="T5553"/>
      <c r="U5553"/>
      <c r="V5553"/>
      <c r="W5553"/>
      <c r="X5553"/>
      <c r="Y5553"/>
      <c r="Z5553"/>
      <c r="AA5553"/>
      <c r="AB5553"/>
      <c r="AC5553"/>
      <c r="AD5553"/>
      <c r="AE5553"/>
      <c r="AF5553"/>
      <c r="AG5553"/>
      <c r="AH5553"/>
      <c r="AI5553"/>
      <c r="AJ5553"/>
      <c r="AK5553"/>
      <c r="AL5553"/>
      <c r="AM5553"/>
      <c r="AN5553"/>
      <c r="AO5553"/>
      <c r="AP5553"/>
      <c r="AQ5553"/>
      <c r="AR5553"/>
      <c r="AS5553"/>
      <c r="AT5553"/>
      <c r="AU5553"/>
      <c r="AV5553"/>
      <c r="AW5553"/>
      <c r="AX5553"/>
      <c r="AY5553"/>
      <c r="AZ5553"/>
      <c r="BA5553"/>
      <c r="BB5553"/>
      <c r="BC5553"/>
      <c r="BD5553"/>
      <c r="BE5553"/>
      <c r="BF5553"/>
      <c r="BG5553"/>
      <c r="BH5553"/>
      <c r="BI5553"/>
      <c r="BJ5553"/>
      <c r="BK5553"/>
      <c r="BL5553"/>
      <c r="BM5553"/>
      <c r="BN5553"/>
      <c r="BO5553"/>
    </row>
    <row r="5554" spans="1:67" ht="15" x14ac:dyDescent="0.25">
      <c r="A5554" s="245" t="s">
        <v>1839</v>
      </c>
      <c r="B5554" s="245" t="s">
        <v>1838</v>
      </c>
      <c r="C5554" s="245" t="s">
        <v>2003</v>
      </c>
      <c r="D5554" s="245" t="s">
        <v>2002</v>
      </c>
      <c r="E5554" s="246" t="s">
        <v>44</v>
      </c>
      <c r="F5554" s="245" t="s">
        <v>44</v>
      </c>
      <c r="G5554" s="245" t="s">
        <v>13526</v>
      </c>
      <c r="H5554" s="245" t="s">
        <v>13527</v>
      </c>
      <c r="I5554" s="245" t="s">
        <v>12</v>
      </c>
      <c r="J5554" s="245" t="s">
        <v>569</v>
      </c>
      <c r="K5554" s="246" t="s">
        <v>19353</v>
      </c>
      <c r="L5554" s="245" t="s">
        <v>568</v>
      </c>
      <c r="M5554"/>
      <c r="N5554"/>
      <c r="O5554"/>
      <c r="P5554"/>
      <c r="Q5554"/>
      <c r="R5554"/>
      <c r="S5554"/>
      <c r="T5554"/>
      <c r="U5554"/>
      <c r="V5554"/>
      <c r="W5554"/>
      <c r="X5554"/>
      <c r="Y5554"/>
      <c r="Z5554"/>
      <c r="AA5554"/>
      <c r="AB5554"/>
      <c r="AC5554"/>
      <c r="AD5554"/>
      <c r="AE5554"/>
      <c r="AF5554"/>
      <c r="AG5554"/>
      <c r="AH5554"/>
      <c r="AI5554"/>
      <c r="AJ5554"/>
      <c r="AK5554"/>
      <c r="AL5554"/>
      <c r="AM5554"/>
      <c r="AN5554"/>
      <c r="AO5554"/>
      <c r="AP5554"/>
      <c r="AQ5554"/>
      <c r="AR5554"/>
      <c r="AS5554"/>
      <c r="AT5554"/>
      <c r="AU5554"/>
      <c r="AV5554"/>
      <c r="AW5554"/>
      <c r="AX5554"/>
      <c r="AY5554"/>
      <c r="AZ5554"/>
      <c r="BA5554"/>
      <c r="BB5554"/>
      <c r="BC5554"/>
      <c r="BD5554"/>
      <c r="BE5554"/>
      <c r="BF5554"/>
      <c r="BG5554"/>
      <c r="BH5554"/>
      <c r="BI5554"/>
      <c r="BJ5554"/>
      <c r="BK5554"/>
      <c r="BL5554"/>
      <c r="BM5554"/>
      <c r="BN5554"/>
      <c r="BO5554"/>
    </row>
    <row r="5555" spans="1:67" ht="15" x14ac:dyDescent="0.25">
      <c r="A5555" s="245" t="s">
        <v>1839</v>
      </c>
      <c r="B5555" s="245" t="s">
        <v>1838</v>
      </c>
      <c r="C5555" s="245" t="s">
        <v>2003</v>
      </c>
      <c r="D5555" s="245" t="s">
        <v>2002</v>
      </c>
      <c r="E5555" s="246" t="s">
        <v>44</v>
      </c>
      <c r="F5555" s="245" t="s">
        <v>44</v>
      </c>
      <c r="G5555" s="245" t="s">
        <v>13528</v>
      </c>
      <c r="H5555" s="245" t="s">
        <v>13529</v>
      </c>
      <c r="I5555" s="245" t="s">
        <v>12</v>
      </c>
      <c r="J5555" s="245" t="s">
        <v>569</v>
      </c>
      <c r="K5555" s="246" t="s">
        <v>25225</v>
      </c>
      <c r="L5555" s="245" t="s">
        <v>568</v>
      </c>
      <c r="M5555"/>
      <c r="N5555"/>
      <c r="O5555"/>
      <c r="P5555"/>
      <c r="Q5555"/>
      <c r="R5555"/>
      <c r="S5555"/>
      <c r="T5555"/>
      <c r="U5555"/>
      <c r="V5555"/>
      <c r="W5555"/>
      <c r="X5555"/>
      <c r="Y5555"/>
      <c r="Z5555"/>
      <c r="AA5555"/>
      <c r="AB5555"/>
      <c r="AC5555"/>
      <c r="AD5555"/>
      <c r="AE5555"/>
      <c r="AF5555"/>
      <c r="AG5555"/>
      <c r="AH5555"/>
      <c r="AI5555"/>
      <c r="AJ5555"/>
      <c r="AK5555"/>
      <c r="AL5555"/>
      <c r="AM5555"/>
      <c r="AN5555"/>
      <c r="AO5555"/>
      <c r="AP5555"/>
      <c r="AQ5555"/>
      <c r="AR5555"/>
      <c r="AS5555"/>
      <c r="AT5555"/>
      <c r="AU5555"/>
      <c r="AV5555"/>
      <c r="AW5555"/>
      <c r="AX5555"/>
      <c r="AY5555"/>
      <c r="AZ5555"/>
      <c r="BA5555"/>
      <c r="BB5555"/>
      <c r="BC5555"/>
      <c r="BD5555"/>
      <c r="BE5555"/>
      <c r="BF5555"/>
      <c r="BG5555"/>
      <c r="BH5555"/>
      <c r="BI5555"/>
      <c r="BJ5555"/>
      <c r="BK5555"/>
      <c r="BL5555"/>
      <c r="BM5555"/>
      <c r="BN5555"/>
      <c r="BO5555"/>
    </row>
    <row r="5556" spans="1:67" ht="15" x14ac:dyDescent="0.25">
      <c r="A5556" s="245" t="s">
        <v>1839</v>
      </c>
      <c r="B5556" s="245" t="s">
        <v>1838</v>
      </c>
      <c r="C5556" s="245" t="s">
        <v>2003</v>
      </c>
      <c r="D5556" s="245" t="s">
        <v>2002</v>
      </c>
      <c r="E5556" s="246" t="s">
        <v>44</v>
      </c>
      <c r="F5556" s="245" t="s">
        <v>44</v>
      </c>
      <c r="G5556" s="245" t="s">
        <v>13530</v>
      </c>
      <c r="H5556" s="245" t="s">
        <v>13531</v>
      </c>
      <c r="I5556" s="245" t="s">
        <v>12</v>
      </c>
      <c r="J5556" s="245" t="s">
        <v>569</v>
      </c>
      <c r="K5556" s="246" t="s">
        <v>9068</v>
      </c>
      <c r="L5556" s="245" t="s">
        <v>568</v>
      </c>
      <c r="M5556"/>
      <c r="N5556"/>
      <c r="O5556"/>
      <c r="P5556"/>
      <c r="Q5556"/>
      <c r="R5556"/>
      <c r="S5556"/>
      <c r="T5556"/>
      <c r="U5556"/>
      <c r="V5556"/>
      <c r="W5556"/>
      <c r="X5556"/>
      <c r="Y5556"/>
      <c r="Z5556"/>
      <c r="AA5556"/>
      <c r="AB5556"/>
      <c r="AC5556"/>
      <c r="AD5556"/>
      <c r="AE5556"/>
      <c r="AF5556"/>
      <c r="AG5556"/>
      <c r="AH5556"/>
      <c r="AI5556"/>
      <c r="AJ5556"/>
      <c r="AK5556"/>
      <c r="AL5556"/>
      <c r="AM5556"/>
      <c r="AN5556"/>
      <c r="AO5556"/>
      <c r="AP5556"/>
      <c r="AQ5556"/>
      <c r="AR5556"/>
      <c r="AS5556"/>
      <c r="AT5556"/>
      <c r="AU5556"/>
      <c r="AV5556"/>
      <c r="AW5556"/>
      <c r="AX5556"/>
      <c r="AY5556"/>
      <c r="AZ5556"/>
      <c r="BA5556"/>
      <c r="BB5556"/>
      <c r="BC5556"/>
      <c r="BD5556"/>
      <c r="BE5556"/>
      <c r="BF5556"/>
      <c r="BG5556"/>
      <c r="BH5556"/>
      <c r="BI5556"/>
      <c r="BJ5556"/>
      <c r="BK5556"/>
      <c r="BL5556"/>
      <c r="BM5556"/>
      <c r="BN5556"/>
      <c r="BO5556"/>
    </row>
    <row r="5557" spans="1:67" ht="15" x14ac:dyDescent="0.25">
      <c r="A5557" s="245" t="s">
        <v>1839</v>
      </c>
      <c r="B5557" s="245" t="s">
        <v>1838</v>
      </c>
      <c r="C5557" s="245" t="s">
        <v>2003</v>
      </c>
      <c r="D5557" s="245" t="s">
        <v>2002</v>
      </c>
      <c r="E5557" s="246" t="s">
        <v>44</v>
      </c>
      <c r="F5557" s="245" t="s">
        <v>44</v>
      </c>
      <c r="G5557" s="245" t="s">
        <v>13532</v>
      </c>
      <c r="H5557" s="245" t="s">
        <v>13533</v>
      </c>
      <c r="I5557" s="245" t="s">
        <v>12</v>
      </c>
      <c r="J5557" s="245" t="s">
        <v>569</v>
      </c>
      <c r="K5557" s="246" t="s">
        <v>481</v>
      </c>
      <c r="L5557" s="245" t="s">
        <v>568</v>
      </c>
      <c r="M5557"/>
      <c r="N5557"/>
      <c r="O5557"/>
      <c r="P5557"/>
      <c r="Q5557"/>
      <c r="R5557"/>
      <c r="S5557"/>
      <c r="T5557"/>
      <c r="U5557"/>
      <c r="V5557"/>
      <c r="W5557"/>
      <c r="X5557"/>
      <c r="Y5557"/>
      <c r="Z5557"/>
      <c r="AA5557"/>
      <c r="AB5557"/>
      <c r="AC5557"/>
      <c r="AD5557"/>
      <c r="AE5557"/>
      <c r="AF5557"/>
      <c r="AG5557"/>
      <c r="AH5557"/>
      <c r="AI5557"/>
      <c r="AJ5557"/>
      <c r="AK5557"/>
      <c r="AL5557"/>
      <c r="AM5557"/>
      <c r="AN5557"/>
      <c r="AO5557"/>
      <c r="AP5557"/>
      <c r="AQ5557"/>
      <c r="AR5557"/>
      <c r="AS5557"/>
      <c r="AT5557"/>
      <c r="AU5557"/>
      <c r="AV5557"/>
      <c r="AW5557"/>
      <c r="AX5557"/>
      <c r="AY5557"/>
      <c r="AZ5557"/>
      <c r="BA5557"/>
      <c r="BB5557"/>
      <c r="BC5557"/>
      <c r="BD5557"/>
      <c r="BE5557"/>
      <c r="BF5557"/>
      <c r="BG5557"/>
      <c r="BH5557"/>
      <c r="BI5557"/>
      <c r="BJ5557"/>
      <c r="BK5557"/>
      <c r="BL5557"/>
      <c r="BM5557"/>
      <c r="BN5557"/>
      <c r="BO5557"/>
    </row>
    <row r="5558" spans="1:67" ht="15" x14ac:dyDescent="0.25">
      <c r="A5558" s="245" t="s">
        <v>1839</v>
      </c>
      <c r="B5558" s="245" t="s">
        <v>1838</v>
      </c>
      <c r="C5558" s="245" t="s">
        <v>2003</v>
      </c>
      <c r="D5558" s="245" t="s">
        <v>2002</v>
      </c>
      <c r="E5558" s="246" t="s">
        <v>44</v>
      </c>
      <c r="F5558" s="245" t="s">
        <v>44</v>
      </c>
      <c r="G5558" s="245" t="s">
        <v>13534</v>
      </c>
      <c r="H5558" s="245" t="s">
        <v>13535</v>
      </c>
      <c r="I5558" s="245" t="s">
        <v>12</v>
      </c>
      <c r="J5558" s="245" t="s">
        <v>569</v>
      </c>
      <c r="K5558" s="246" t="s">
        <v>14637</v>
      </c>
      <c r="L5558" s="245" t="s">
        <v>568</v>
      </c>
      <c r="M5558"/>
      <c r="N5558"/>
      <c r="O5558"/>
      <c r="P5558"/>
      <c r="Q5558"/>
      <c r="R5558"/>
      <c r="S5558"/>
      <c r="T5558"/>
      <c r="U5558"/>
      <c r="V5558"/>
      <c r="W5558"/>
      <c r="X5558"/>
      <c r="Y5558"/>
      <c r="Z5558"/>
      <c r="AA5558"/>
      <c r="AB5558"/>
      <c r="AC5558"/>
      <c r="AD5558"/>
      <c r="AE5558"/>
      <c r="AF5558"/>
      <c r="AG5558"/>
      <c r="AH5558"/>
      <c r="AI5558"/>
      <c r="AJ5558"/>
      <c r="AK5558"/>
      <c r="AL5558"/>
      <c r="AM5558"/>
      <c r="AN5558"/>
      <c r="AO5558"/>
      <c r="AP5558"/>
      <c r="AQ5558"/>
      <c r="AR5558"/>
      <c r="AS5558"/>
      <c r="AT5558"/>
      <c r="AU5558"/>
      <c r="AV5558"/>
      <c r="AW5558"/>
      <c r="AX5558"/>
      <c r="AY5558"/>
      <c r="AZ5558"/>
      <c r="BA5558"/>
      <c r="BB5558"/>
      <c r="BC5558"/>
      <c r="BD5558"/>
      <c r="BE5558"/>
      <c r="BF5558"/>
      <c r="BG5558"/>
      <c r="BH5558"/>
      <c r="BI5558"/>
      <c r="BJ5558"/>
      <c r="BK5558"/>
      <c r="BL5558"/>
      <c r="BM5558"/>
      <c r="BN5558"/>
      <c r="BO5558"/>
    </row>
    <row r="5559" spans="1:67" ht="15" x14ac:dyDescent="0.25">
      <c r="A5559" s="245" t="s">
        <v>1839</v>
      </c>
      <c r="B5559" s="245" t="s">
        <v>1838</v>
      </c>
      <c r="C5559" s="245" t="s">
        <v>2003</v>
      </c>
      <c r="D5559" s="245" t="s">
        <v>2002</v>
      </c>
      <c r="E5559" s="246" t="s">
        <v>44</v>
      </c>
      <c r="F5559" s="245" t="s">
        <v>44</v>
      </c>
      <c r="G5559" s="245" t="s">
        <v>13536</v>
      </c>
      <c r="H5559" s="245" t="s">
        <v>13537</v>
      </c>
      <c r="I5559" s="245" t="s">
        <v>12</v>
      </c>
      <c r="J5559" s="245" t="s">
        <v>569</v>
      </c>
      <c r="K5559" s="246" t="s">
        <v>10498</v>
      </c>
      <c r="L5559" s="245" t="s">
        <v>568</v>
      </c>
      <c r="M5559"/>
      <c r="N5559"/>
      <c r="O5559"/>
      <c r="P5559"/>
      <c r="Q5559"/>
      <c r="R5559"/>
      <c r="S5559"/>
      <c r="T5559"/>
      <c r="U5559"/>
      <c r="V5559"/>
      <c r="W5559"/>
      <c r="X5559"/>
      <c r="Y5559"/>
      <c r="Z5559"/>
      <c r="AA5559"/>
      <c r="AB5559"/>
      <c r="AC5559"/>
      <c r="AD5559"/>
      <c r="AE5559"/>
      <c r="AF5559"/>
      <c r="AG5559"/>
      <c r="AH5559"/>
      <c r="AI5559"/>
      <c r="AJ5559"/>
      <c r="AK5559"/>
      <c r="AL5559"/>
      <c r="AM5559"/>
      <c r="AN5559"/>
      <c r="AO5559"/>
      <c r="AP5559"/>
      <c r="AQ5559"/>
      <c r="AR5559"/>
      <c r="AS5559"/>
      <c r="AT5559"/>
      <c r="AU5559"/>
      <c r="AV5559"/>
      <c r="AW5559"/>
      <c r="AX5559"/>
      <c r="AY5559"/>
      <c r="AZ5559"/>
      <c r="BA5559"/>
      <c r="BB5559"/>
      <c r="BC5559"/>
      <c r="BD5559"/>
      <c r="BE5559"/>
      <c r="BF5559"/>
      <c r="BG5559"/>
      <c r="BH5559"/>
      <c r="BI5559"/>
      <c r="BJ5559"/>
      <c r="BK5559"/>
      <c r="BL5559"/>
      <c r="BM5559"/>
      <c r="BN5559"/>
      <c r="BO5559"/>
    </row>
    <row r="5560" spans="1:67" ht="15" x14ac:dyDescent="0.25">
      <c r="A5560" s="245" t="s">
        <v>1839</v>
      </c>
      <c r="B5560" s="245" t="s">
        <v>1838</v>
      </c>
      <c r="C5560" s="245" t="s">
        <v>2003</v>
      </c>
      <c r="D5560" s="245" t="s">
        <v>2002</v>
      </c>
      <c r="E5560" s="246" t="s">
        <v>44</v>
      </c>
      <c r="F5560" s="245" t="s">
        <v>44</v>
      </c>
      <c r="G5560" s="245" t="s">
        <v>13538</v>
      </c>
      <c r="H5560" s="245" t="s">
        <v>13539</v>
      </c>
      <c r="I5560" s="245" t="s">
        <v>12</v>
      </c>
      <c r="J5560" s="245" t="s">
        <v>569</v>
      </c>
      <c r="K5560" s="246" t="s">
        <v>8829</v>
      </c>
      <c r="L5560" s="245" t="s">
        <v>568</v>
      </c>
      <c r="M5560"/>
      <c r="N5560"/>
      <c r="O5560"/>
      <c r="P5560"/>
      <c r="Q5560"/>
      <c r="R5560"/>
      <c r="S5560"/>
      <c r="T5560"/>
      <c r="U5560"/>
      <c r="V5560"/>
      <c r="W5560"/>
      <c r="X5560"/>
      <c r="Y5560"/>
      <c r="Z5560"/>
      <c r="AA5560"/>
      <c r="AB5560"/>
      <c r="AC5560"/>
      <c r="AD5560"/>
      <c r="AE5560"/>
      <c r="AF5560"/>
      <c r="AG5560"/>
      <c r="AH5560"/>
      <c r="AI5560"/>
      <c r="AJ5560"/>
      <c r="AK5560"/>
      <c r="AL5560"/>
      <c r="AM5560"/>
      <c r="AN5560"/>
      <c r="AO5560"/>
      <c r="AP5560"/>
      <c r="AQ5560"/>
      <c r="AR5560"/>
      <c r="AS5560"/>
      <c r="AT5560"/>
      <c r="AU5560"/>
      <c r="AV5560"/>
      <c r="AW5560"/>
      <c r="AX5560"/>
      <c r="AY5560"/>
      <c r="AZ5560"/>
      <c r="BA5560"/>
      <c r="BB5560"/>
      <c r="BC5560"/>
      <c r="BD5560"/>
      <c r="BE5560"/>
      <c r="BF5560"/>
      <c r="BG5560"/>
      <c r="BH5560"/>
      <c r="BI5560"/>
      <c r="BJ5560"/>
      <c r="BK5560"/>
      <c r="BL5560"/>
      <c r="BM5560"/>
      <c r="BN5560"/>
      <c r="BO5560"/>
    </row>
    <row r="5561" spans="1:67" ht="15" x14ac:dyDescent="0.25">
      <c r="A5561" s="245" t="s">
        <v>1839</v>
      </c>
      <c r="B5561" s="245" t="s">
        <v>1838</v>
      </c>
      <c r="C5561" s="245" t="s">
        <v>2003</v>
      </c>
      <c r="D5561" s="245" t="s">
        <v>2002</v>
      </c>
      <c r="E5561" s="246" t="s">
        <v>44</v>
      </c>
      <c r="F5561" s="245" t="s">
        <v>44</v>
      </c>
      <c r="G5561" s="245" t="s">
        <v>13540</v>
      </c>
      <c r="H5561" s="245" t="s">
        <v>13541</v>
      </c>
      <c r="I5561" s="245" t="s">
        <v>12</v>
      </c>
      <c r="J5561" s="245" t="s">
        <v>569</v>
      </c>
      <c r="K5561" s="246" t="s">
        <v>7940</v>
      </c>
      <c r="L5561" s="245" t="s">
        <v>568</v>
      </c>
      <c r="M5561"/>
      <c r="N5561"/>
      <c r="O5561"/>
      <c r="P5561"/>
      <c r="Q5561"/>
      <c r="R5561"/>
      <c r="S5561"/>
      <c r="T5561"/>
      <c r="U5561"/>
      <c r="V5561"/>
      <c r="W5561"/>
      <c r="X5561"/>
      <c r="Y5561"/>
      <c r="Z5561"/>
      <c r="AA5561"/>
      <c r="AB5561"/>
      <c r="AC5561"/>
      <c r="AD5561"/>
      <c r="AE5561"/>
      <c r="AF5561"/>
      <c r="AG5561"/>
      <c r="AH5561"/>
      <c r="AI5561"/>
      <c r="AJ5561"/>
      <c r="AK5561"/>
      <c r="AL5561"/>
      <c r="AM5561"/>
      <c r="AN5561"/>
      <c r="AO5561"/>
      <c r="AP5561"/>
      <c r="AQ5561"/>
      <c r="AR5561"/>
      <c r="AS5561"/>
      <c r="AT5561"/>
      <c r="AU5561"/>
      <c r="AV5561"/>
      <c r="AW5561"/>
      <c r="AX5561"/>
      <c r="AY5561"/>
      <c r="AZ5561"/>
      <c r="BA5561"/>
      <c r="BB5561"/>
      <c r="BC5561"/>
      <c r="BD5561"/>
      <c r="BE5561"/>
      <c r="BF5561"/>
      <c r="BG5561"/>
      <c r="BH5561"/>
      <c r="BI5561"/>
      <c r="BJ5561"/>
      <c r="BK5561"/>
      <c r="BL5561"/>
      <c r="BM5561"/>
      <c r="BN5561"/>
      <c r="BO5561"/>
    </row>
    <row r="5562" spans="1:67" ht="15" x14ac:dyDescent="0.25">
      <c r="A5562" s="245" t="s">
        <v>1839</v>
      </c>
      <c r="B5562" s="245" t="s">
        <v>1838</v>
      </c>
      <c r="C5562" s="245" t="s">
        <v>2003</v>
      </c>
      <c r="D5562" s="245" t="s">
        <v>2002</v>
      </c>
      <c r="E5562" s="246" t="s">
        <v>44</v>
      </c>
      <c r="F5562" s="245" t="s">
        <v>44</v>
      </c>
      <c r="G5562" s="245" t="s">
        <v>13542</v>
      </c>
      <c r="H5562" s="245" t="s">
        <v>13543</v>
      </c>
      <c r="I5562" s="245" t="s">
        <v>12</v>
      </c>
      <c r="J5562" s="245" t="s">
        <v>569</v>
      </c>
      <c r="K5562" s="246" t="s">
        <v>25222</v>
      </c>
      <c r="L5562" s="245" t="s">
        <v>568</v>
      </c>
      <c r="M5562"/>
      <c r="N5562"/>
      <c r="O5562"/>
      <c r="P5562"/>
      <c r="Q5562"/>
      <c r="R5562"/>
      <c r="S5562"/>
      <c r="T5562"/>
      <c r="U5562"/>
      <c r="V5562"/>
      <c r="W5562"/>
      <c r="X5562"/>
      <c r="Y5562"/>
      <c r="Z5562"/>
      <c r="AA5562"/>
      <c r="AB5562"/>
      <c r="AC5562"/>
      <c r="AD5562"/>
      <c r="AE5562"/>
      <c r="AF5562"/>
      <c r="AG5562"/>
      <c r="AH5562"/>
      <c r="AI5562"/>
      <c r="AJ5562"/>
      <c r="AK5562"/>
      <c r="AL5562"/>
      <c r="AM5562"/>
      <c r="AN5562"/>
      <c r="AO5562"/>
      <c r="AP5562"/>
      <c r="AQ5562"/>
      <c r="AR5562"/>
      <c r="AS5562"/>
      <c r="AT5562"/>
      <c r="AU5562"/>
      <c r="AV5562"/>
      <c r="AW5562"/>
      <c r="AX5562"/>
      <c r="AY5562"/>
      <c r="AZ5562"/>
      <c r="BA5562"/>
      <c r="BB5562"/>
      <c r="BC5562"/>
      <c r="BD5562"/>
      <c r="BE5562"/>
      <c r="BF5562"/>
      <c r="BG5562"/>
      <c r="BH5562"/>
      <c r="BI5562"/>
      <c r="BJ5562"/>
      <c r="BK5562"/>
      <c r="BL5562"/>
      <c r="BM5562"/>
      <c r="BN5562"/>
      <c r="BO5562"/>
    </row>
    <row r="5563" spans="1:67" ht="15" x14ac:dyDescent="0.25">
      <c r="A5563" s="245" t="s">
        <v>1839</v>
      </c>
      <c r="B5563" s="245" t="s">
        <v>1838</v>
      </c>
      <c r="C5563" s="245" t="s">
        <v>2003</v>
      </c>
      <c r="D5563" s="245" t="s">
        <v>2002</v>
      </c>
      <c r="E5563" s="246" t="s">
        <v>44</v>
      </c>
      <c r="F5563" s="245" t="s">
        <v>44</v>
      </c>
      <c r="G5563" s="245" t="s">
        <v>13544</v>
      </c>
      <c r="H5563" s="245" t="s">
        <v>13545</v>
      </c>
      <c r="I5563" s="245" t="s">
        <v>12</v>
      </c>
      <c r="J5563" s="245" t="s">
        <v>569</v>
      </c>
      <c r="K5563" s="246" t="s">
        <v>9030</v>
      </c>
      <c r="L5563" s="245" t="s">
        <v>568</v>
      </c>
      <c r="M5563"/>
      <c r="N5563"/>
      <c r="O5563"/>
      <c r="P5563"/>
      <c r="Q5563"/>
      <c r="R5563"/>
      <c r="S5563"/>
      <c r="T5563"/>
      <c r="U5563"/>
      <c r="V5563"/>
      <c r="W5563"/>
      <c r="X5563"/>
      <c r="Y5563"/>
      <c r="Z5563"/>
      <c r="AA5563"/>
      <c r="AB5563"/>
      <c r="AC5563"/>
      <c r="AD5563"/>
      <c r="AE5563"/>
      <c r="AF5563"/>
      <c r="AG5563"/>
      <c r="AH5563"/>
      <c r="AI5563"/>
      <c r="AJ5563"/>
      <c r="AK5563"/>
      <c r="AL5563"/>
      <c r="AM5563"/>
      <c r="AN5563"/>
      <c r="AO5563"/>
      <c r="AP5563"/>
      <c r="AQ5563"/>
      <c r="AR5563"/>
      <c r="AS5563"/>
      <c r="AT5563"/>
      <c r="AU5563"/>
      <c r="AV5563"/>
      <c r="AW5563"/>
      <c r="AX5563"/>
      <c r="AY5563"/>
      <c r="AZ5563"/>
      <c r="BA5563"/>
      <c r="BB5563"/>
      <c r="BC5563"/>
      <c r="BD5563"/>
      <c r="BE5563"/>
      <c r="BF5563"/>
      <c r="BG5563"/>
      <c r="BH5563"/>
      <c r="BI5563"/>
      <c r="BJ5563"/>
      <c r="BK5563"/>
      <c r="BL5563"/>
      <c r="BM5563"/>
      <c r="BN5563"/>
      <c r="BO5563"/>
    </row>
    <row r="5564" spans="1:67" ht="15" x14ac:dyDescent="0.25">
      <c r="A5564" s="245" t="s">
        <v>1839</v>
      </c>
      <c r="B5564" s="245" t="s">
        <v>1838</v>
      </c>
      <c r="C5564" s="245" t="s">
        <v>2003</v>
      </c>
      <c r="D5564" s="245" t="s">
        <v>2002</v>
      </c>
      <c r="E5564" s="246" t="s">
        <v>44</v>
      </c>
      <c r="F5564" s="245" t="s">
        <v>44</v>
      </c>
      <c r="G5564" s="245" t="s">
        <v>13546</v>
      </c>
      <c r="H5564" s="245" t="s">
        <v>13547</v>
      </c>
      <c r="I5564" s="245" t="s">
        <v>12</v>
      </c>
      <c r="J5564" s="245" t="s">
        <v>569</v>
      </c>
      <c r="K5564" s="246" t="s">
        <v>9642</v>
      </c>
      <c r="L5564" s="245" t="s">
        <v>568</v>
      </c>
      <c r="M5564"/>
      <c r="N5564"/>
      <c r="O5564"/>
      <c r="P5564"/>
      <c r="Q5564"/>
      <c r="R5564"/>
      <c r="S5564"/>
      <c r="T5564"/>
      <c r="U5564"/>
      <c r="V5564"/>
      <c r="W5564"/>
      <c r="X5564"/>
      <c r="Y5564"/>
      <c r="Z5564"/>
      <c r="AA5564"/>
      <c r="AB5564"/>
      <c r="AC5564"/>
      <c r="AD5564"/>
      <c r="AE5564"/>
      <c r="AF5564"/>
      <c r="AG5564"/>
      <c r="AH5564"/>
      <c r="AI5564"/>
      <c r="AJ5564"/>
      <c r="AK5564"/>
      <c r="AL5564"/>
      <c r="AM5564"/>
      <c r="AN5564"/>
      <c r="AO5564"/>
      <c r="AP5564"/>
      <c r="AQ5564"/>
      <c r="AR5564"/>
      <c r="AS5564"/>
      <c r="AT5564"/>
      <c r="AU5564"/>
      <c r="AV5564"/>
      <c r="AW5564"/>
      <c r="AX5564"/>
      <c r="AY5564"/>
      <c r="AZ5564"/>
      <c r="BA5564"/>
      <c r="BB5564"/>
      <c r="BC5564"/>
      <c r="BD5564"/>
      <c r="BE5564"/>
      <c r="BF5564"/>
      <c r="BG5564"/>
      <c r="BH5564"/>
      <c r="BI5564"/>
      <c r="BJ5564"/>
      <c r="BK5564"/>
      <c r="BL5564"/>
      <c r="BM5564"/>
      <c r="BN5564"/>
      <c r="BO5564"/>
    </row>
    <row r="5565" spans="1:67" ht="15" x14ac:dyDescent="0.25">
      <c r="A5565" s="245" t="s">
        <v>1839</v>
      </c>
      <c r="B5565" s="245" t="s">
        <v>1838</v>
      </c>
      <c r="C5565" s="245" t="s">
        <v>2003</v>
      </c>
      <c r="D5565" s="245" t="s">
        <v>2002</v>
      </c>
      <c r="E5565" s="246" t="s">
        <v>44</v>
      </c>
      <c r="F5565" s="245" t="s">
        <v>44</v>
      </c>
      <c r="G5565" s="245" t="s">
        <v>13548</v>
      </c>
      <c r="H5565" s="245" t="s">
        <v>13549</v>
      </c>
      <c r="I5565" s="245" t="s">
        <v>12</v>
      </c>
      <c r="J5565" s="245" t="s">
        <v>569</v>
      </c>
      <c r="K5565" s="246" t="s">
        <v>9518</v>
      </c>
      <c r="L5565" s="245" t="s">
        <v>568</v>
      </c>
      <c r="M5565"/>
      <c r="N5565"/>
      <c r="O5565"/>
      <c r="P5565"/>
      <c r="Q5565"/>
      <c r="R5565"/>
      <c r="S5565"/>
      <c r="T5565"/>
      <c r="U5565"/>
      <c r="V5565"/>
      <c r="W5565"/>
      <c r="X5565"/>
      <c r="Y5565"/>
      <c r="Z5565"/>
      <c r="AA5565"/>
      <c r="AB5565"/>
      <c r="AC5565"/>
      <c r="AD5565"/>
      <c r="AE5565"/>
      <c r="AF5565"/>
      <c r="AG5565"/>
      <c r="AH5565"/>
      <c r="AI5565"/>
      <c r="AJ5565"/>
      <c r="AK5565"/>
      <c r="AL5565"/>
      <c r="AM5565"/>
      <c r="AN5565"/>
      <c r="AO5565"/>
      <c r="AP5565"/>
      <c r="AQ5565"/>
      <c r="AR5565"/>
      <c r="AS5565"/>
      <c r="AT5565"/>
      <c r="AU5565"/>
      <c r="AV5565"/>
      <c r="AW5565"/>
      <c r="AX5565"/>
      <c r="AY5565"/>
      <c r="AZ5565"/>
      <c r="BA5565"/>
      <c r="BB5565"/>
      <c r="BC5565"/>
      <c r="BD5565"/>
      <c r="BE5565"/>
      <c r="BF5565"/>
      <c r="BG5565"/>
      <c r="BH5565"/>
      <c r="BI5565"/>
      <c r="BJ5565"/>
      <c r="BK5565"/>
      <c r="BL5565"/>
      <c r="BM5565"/>
      <c r="BN5565"/>
      <c r="BO5565"/>
    </row>
    <row r="5566" spans="1:67" ht="15" x14ac:dyDescent="0.25">
      <c r="A5566" s="245" t="s">
        <v>1839</v>
      </c>
      <c r="B5566" s="245" t="s">
        <v>1838</v>
      </c>
      <c r="C5566" s="245" t="s">
        <v>2003</v>
      </c>
      <c r="D5566" s="245" t="s">
        <v>2002</v>
      </c>
      <c r="E5566" s="246" t="s">
        <v>44</v>
      </c>
      <c r="F5566" s="245" t="s">
        <v>44</v>
      </c>
      <c r="G5566" s="245" t="s">
        <v>13551</v>
      </c>
      <c r="H5566" s="245" t="s">
        <v>13552</v>
      </c>
      <c r="I5566" s="245" t="s">
        <v>12</v>
      </c>
      <c r="J5566" s="245" t="s">
        <v>569</v>
      </c>
      <c r="K5566" s="246" t="s">
        <v>8902</v>
      </c>
      <c r="L5566" s="245" t="s">
        <v>568</v>
      </c>
      <c r="M5566"/>
      <c r="N5566"/>
      <c r="O5566"/>
      <c r="P5566"/>
      <c r="Q5566"/>
      <c r="R5566"/>
      <c r="S5566"/>
      <c r="T5566"/>
      <c r="U5566"/>
      <c r="V5566"/>
      <c r="W5566"/>
      <c r="X5566"/>
      <c r="Y5566"/>
      <c r="Z5566"/>
      <c r="AA5566"/>
      <c r="AB5566"/>
      <c r="AC5566"/>
      <c r="AD5566"/>
      <c r="AE5566"/>
      <c r="AF5566"/>
      <c r="AG5566"/>
      <c r="AH5566"/>
      <c r="AI5566"/>
      <c r="AJ5566"/>
      <c r="AK5566"/>
      <c r="AL5566"/>
      <c r="AM5566"/>
      <c r="AN5566"/>
      <c r="AO5566"/>
      <c r="AP5566"/>
      <c r="AQ5566"/>
      <c r="AR5566"/>
      <c r="AS5566"/>
      <c r="AT5566"/>
      <c r="AU5566"/>
      <c r="AV5566"/>
      <c r="AW5566"/>
      <c r="AX5566"/>
      <c r="AY5566"/>
      <c r="AZ5566"/>
      <c r="BA5566"/>
      <c r="BB5566"/>
      <c r="BC5566"/>
      <c r="BD5566"/>
      <c r="BE5566"/>
      <c r="BF5566"/>
      <c r="BG5566"/>
      <c r="BH5566"/>
      <c r="BI5566"/>
      <c r="BJ5566"/>
      <c r="BK5566"/>
      <c r="BL5566"/>
      <c r="BM5566"/>
      <c r="BN5566"/>
      <c r="BO5566"/>
    </row>
    <row r="5567" spans="1:67" ht="15" x14ac:dyDescent="0.25">
      <c r="A5567" s="245" t="s">
        <v>1839</v>
      </c>
      <c r="B5567" s="245" t="s">
        <v>1838</v>
      </c>
      <c r="C5567" s="245" t="s">
        <v>2003</v>
      </c>
      <c r="D5567" s="245" t="s">
        <v>2002</v>
      </c>
      <c r="E5567" s="246" t="s">
        <v>44</v>
      </c>
      <c r="F5567" s="245" t="s">
        <v>44</v>
      </c>
      <c r="G5567" s="245" t="s">
        <v>13554</v>
      </c>
      <c r="H5567" s="245" t="s">
        <v>13555</v>
      </c>
      <c r="I5567" s="245" t="s">
        <v>12</v>
      </c>
      <c r="J5567" s="245" t="s">
        <v>569</v>
      </c>
      <c r="K5567" s="246" t="s">
        <v>8197</v>
      </c>
      <c r="L5567" s="245" t="s">
        <v>568</v>
      </c>
      <c r="M5567"/>
      <c r="N5567"/>
      <c r="O5567"/>
      <c r="P5567"/>
      <c r="Q5567"/>
      <c r="R5567"/>
      <c r="S5567"/>
      <c r="T5567"/>
      <c r="U5567"/>
      <c r="V5567"/>
      <c r="W5567"/>
      <c r="X5567"/>
      <c r="Y5567"/>
      <c r="Z5567"/>
      <c r="AA5567"/>
      <c r="AB5567"/>
      <c r="AC5567"/>
      <c r="AD5567"/>
      <c r="AE5567"/>
      <c r="AF5567"/>
      <c r="AG5567"/>
      <c r="AH5567"/>
      <c r="AI5567"/>
      <c r="AJ5567"/>
      <c r="AK5567"/>
      <c r="AL5567"/>
      <c r="AM5567"/>
      <c r="AN5567"/>
      <c r="AO5567"/>
      <c r="AP5567"/>
      <c r="AQ5567"/>
      <c r="AR5567"/>
      <c r="AS5567"/>
      <c r="AT5567"/>
      <c r="AU5567"/>
      <c r="AV5567"/>
      <c r="AW5567"/>
      <c r="AX5567"/>
      <c r="AY5567"/>
      <c r="AZ5567"/>
      <c r="BA5567"/>
      <c r="BB5567"/>
      <c r="BC5567"/>
      <c r="BD5567"/>
      <c r="BE5567"/>
      <c r="BF5567"/>
      <c r="BG5567"/>
      <c r="BH5567"/>
      <c r="BI5567"/>
      <c r="BJ5567"/>
      <c r="BK5567"/>
      <c r="BL5567"/>
      <c r="BM5567"/>
      <c r="BN5567"/>
      <c r="BO5567"/>
    </row>
    <row r="5568" spans="1:67" ht="15" x14ac:dyDescent="0.25">
      <c r="A5568" s="245" t="s">
        <v>1839</v>
      </c>
      <c r="B5568" s="245" t="s">
        <v>1838</v>
      </c>
      <c r="C5568" s="245" t="s">
        <v>2003</v>
      </c>
      <c r="D5568" s="245" t="s">
        <v>2002</v>
      </c>
      <c r="E5568" s="246" t="s">
        <v>44</v>
      </c>
      <c r="F5568" s="245" t="s">
        <v>44</v>
      </c>
      <c r="G5568" s="245" t="s">
        <v>13556</v>
      </c>
      <c r="H5568" s="245" t="s">
        <v>13557</v>
      </c>
      <c r="I5568" s="245" t="s">
        <v>12</v>
      </c>
      <c r="J5568" s="245" t="s">
        <v>569</v>
      </c>
      <c r="K5568" s="246" t="s">
        <v>8740</v>
      </c>
      <c r="L5568" s="245" t="s">
        <v>568</v>
      </c>
      <c r="M5568"/>
      <c r="N5568"/>
      <c r="O5568"/>
      <c r="P5568"/>
      <c r="Q5568"/>
      <c r="R5568"/>
      <c r="S5568"/>
      <c r="T5568"/>
      <c r="U5568"/>
      <c r="V5568"/>
      <c r="W5568"/>
      <c r="X5568"/>
      <c r="Y5568"/>
      <c r="Z5568"/>
      <c r="AA5568"/>
      <c r="AB5568"/>
      <c r="AC5568"/>
      <c r="AD5568"/>
      <c r="AE5568"/>
      <c r="AF5568"/>
      <c r="AG5568"/>
      <c r="AH5568"/>
      <c r="AI5568"/>
      <c r="AJ5568"/>
      <c r="AK5568"/>
      <c r="AL5568"/>
      <c r="AM5568"/>
      <c r="AN5568"/>
      <c r="AO5568"/>
      <c r="AP5568"/>
      <c r="AQ5568"/>
      <c r="AR5568"/>
      <c r="AS5568"/>
      <c r="AT5568"/>
      <c r="AU5568"/>
      <c r="AV5568"/>
      <c r="AW5568"/>
      <c r="AX5568"/>
      <c r="AY5568"/>
      <c r="AZ5568"/>
      <c r="BA5568"/>
      <c r="BB5568"/>
      <c r="BC5568"/>
      <c r="BD5568"/>
      <c r="BE5568"/>
      <c r="BF5568"/>
      <c r="BG5568"/>
      <c r="BH5568"/>
      <c r="BI5568"/>
      <c r="BJ5568"/>
      <c r="BK5568"/>
      <c r="BL5568"/>
      <c r="BM5568"/>
      <c r="BN5568"/>
      <c r="BO5568"/>
    </row>
    <row r="5569" spans="1:67" ht="15" x14ac:dyDescent="0.25">
      <c r="A5569" s="245" t="s">
        <v>1839</v>
      </c>
      <c r="B5569" s="245" t="s">
        <v>1838</v>
      </c>
      <c r="C5569" s="245" t="s">
        <v>2003</v>
      </c>
      <c r="D5569" s="245" t="s">
        <v>2002</v>
      </c>
      <c r="E5569" s="246" t="s">
        <v>44</v>
      </c>
      <c r="F5569" s="245" t="s">
        <v>44</v>
      </c>
      <c r="G5569" s="245" t="s">
        <v>13558</v>
      </c>
      <c r="H5569" s="245" t="s">
        <v>13559</v>
      </c>
      <c r="I5569" s="245" t="s">
        <v>12</v>
      </c>
      <c r="J5569" s="245" t="s">
        <v>569</v>
      </c>
      <c r="K5569" s="246" t="s">
        <v>15054</v>
      </c>
      <c r="L5569" s="245" t="s">
        <v>568</v>
      </c>
      <c r="M5569"/>
      <c r="N5569"/>
      <c r="O5569"/>
      <c r="P5569"/>
      <c r="Q5569"/>
      <c r="R5569"/>
      <c r="S5569"/>
      <c r="T5569"/>
      <c r="U5569"/>
      <c r="V5569"/>
      <c r="W5569"/>
      <c r="X5569"/>
      <c r="Y5569"/>
      <c r="Z5569"/>
      <c r="AA5569"/>
      <c r="AB5569"/>
      <c r="AC5569"/>
      <c r="AD5569"/>
      <c r="AE5569"/>
      <c r="AF5569"/>
      <c r="AG5569"/>
      <c r="AH5569"/>
      <c r="AI5569"/>
      <c r="AJ5569"/>
      <c r="AK5569"/>
      <c r="AL5569"/>
      <c r="AM5569"/>
      <c r="AN5569"/>
      <c r="AO5569"/>
      <c r="AP5569"/>
      <c r="AQ5569"/>
      <c r="AR5569"/>
      <c r="AS5569"/>
      <c r="AT5569"/>
      <c r="AU5569"/>
      <c r="AV5569"/>
      <c r="AW5569"/>
      <c r="AX5569"/>
      <c r="AY5569"/>
      <c r="AZ5569"/>
      <c r="BA5569"/>
      <c r="BB5569"/>
      <c r="BC5569"/>
      <c r="BD5569"/>
      <c r="BE5569"/>
      <c r="BF5569"/>
      <c r="BG5569"/>
      <c r="BH5569"/>
      <c r="BI5569"/>
      <c r="BJ5569"/>
      <c r="BK5569"/>
      <c r="BL5569"/>
      <c r="BM5569"/>
      <c r="BN5569"/>
      <c r="BO5569"/>
    </row>
    <row r="5570" spans="1:67" ht="15" x14ac:dyDescent="0.25">
      <c r="A5570" s="245" t="s">
        <v>1839</v>
      </c>
      <c r="B5570" s="245" t="s">
        <v>1838</v>
      </c>
      <c r="C5570" s="245" t="s">
        <v>2003</v>
      </c>
      <c r="D5570" s="245" t="s">
        <v>2002</v>
      </c>
      <c r="E5570" s="246" t="s">
        <v>44</v>
      </c>
      <c r="F5570" s="245" t="s">
        <v>44</v>
      </c>
      <c r="G5570" s="245" t="s">
        <v>13560</v>
      </c>
      <c r="H5570" s="245" t="s">
        <v>13561</v>
      </c>
      <c r="I5570" s="245" t="s">
        <v>12</v>
      </c>
      <c r="J5570" s="245" t="s">
        <v>569</v>
      </c>
      <c r="K5570" s="246" t="s">
        <v>9577</v>
      </c>
      <c r="L5570" s="245" t="s">
        <v>568</v>
      </c>
      <c r="M5570"/>
      <c r="N5570"/>
      <c r="O5570"/>
      <c r="P5570"/>
      <c r="Q5570"/>
      <c r="R5570"/>
      <c r="S5570"/>
      <c r="T5570"/>
      <c r="U5570"/>
      <c r="V5570"/>
      <c r="W5570"/>
      <c r="X5570"/>
      <c r="Y5570"/>
      <c r="Z5570"/>
      <c r="AA5570"/>
      <c r="AB5570"/>
      <c r="AC5570"/>
      <c r="AD5570"/>
      <c r="AE5570"/>
      <c r="AF5570"/>
      <c r="AG5570"/>
      <c r="AH5570"/>
      <c r="AI5570"/>
      <c r="AJ5570"/>
      <c r="AK5570"/>
      <c r="AL5570"/>
      <c r="AM5570"/>
      <c r="AN5570"/>
      <c r="AO5570"/>
      <c r="AP5570"/>
      <c r="AQ5570"/>
      <c r="AR5570"/>
      <c r="AS5570"/>
      <c r="AT5570"/>
      <c r="AU5570"/>
      <c r="AV5570"/>
      <c r="AW5570"/>
      <c r="AX5570"/>
      <c r="AY5570"/>
      <c r="AZ5570"/>
      <c r="BA5570"/>
      <c r="BB5570"/>
      <c r="BC5570"/>
      <c r="BD5570"/>
      <c r="BE5570"/>
      <c r="BF5570"/>
      <c r="BG5570"/>
      <c r="BH5570"/>
      <c r="BI5570"/>
      <c r="BJ5570"/>
      <c r="BK5570"/>
      <c r="BL5570"/>
      <c r="BM5570"/>
      <c r="BN5570"/>
      <c r="BO5570"/>
    </row>
    <row r="5571" spans="1:67" ht="15" x14ac:dyDescent="0.25">
      <c r="A5571" s="245" t="s">
        <v>1839</v>
      </c>
      <c r="B5571" s="245" t="s">
        <v>1838</v>
      </c>
      <c r="C5571" s="245" t="s">
        <v>2003</v>
      </c>
      <c r="D5571" s="245" t="s">
        <v>2002</v>
      </c>
      <c r="E5571" s="246" t="s">
        <v>44</v>
      </c>
      <c r="F5571" s="245" t="s">
        <v>44</v>
      </c>
      <c r="G5571" s="245" t="s">
        <v>13562</v>
      </c>
      <c r="H5571" s="245" t="s">
        <v>13563</v>
      </c>
      <c r="I5571" s="245" t="s">
        <v>12</v>
      </c>
      <c r="J5571" s="245" t="s">
        <v>569</v>
      </c>
      <c r="K5571" s="246" t="s">
        <v>14713</v>
      </c>
      <c r="L5571" s="245" t="s">
        <v>568</v>
      </c>
      <c r="M5571"/>
      <c r="N5571"/>
      <c r="O5571"/>
      <c r="P5571"/>
      <c r="Q5571"/>
      <c r="R5571"/>
      <c r="S5571"/>
      <c r="T5571"/>
      <c r="U5571"/>
      <c r="V5571"/>
      <c r="W5571"/>
      <c r="X5571"/>
      <c r="Y5571"/>
      <c r="Z5571"/>
      <c r="AA5571"/>
      <c r="AB5571"/>
      <c r="AC5571"/>
      <c r="AD5571"/>
      <c r="AE5571"/>
      <c r="AF5571"/>
      <c r="AG5571"/>
      <c r="AH5571"/>
      <c r="AI5571"/>
      <c r="AJ5571"/>
      <c r="AK5571"/>
      <c r="AL5571"/>
      <c r="AM5571"/>
      <c r="AN5571"/>
      <c r="AO5571"/>
      <c r="AP5571"/>
      <c r="AQ5571"/>
      <c r="AR5571"/>
      <c r="AS5571"/>
      <c r="AT5571"/>
      <c r="AU5571"/>
      <c r="AV5571"/>
      <c r="AW5571"/>
      <c r="AX5571"/>
      <c r="AY5571"/>
      <c r="AZ5571"/>
      <c r="BA5571"/>
      <c r="BB5571"/>
      <c r="BC5571"/>
      <c r="BD5571"/>
      <c r="BE5571"/>
      <c r="BF5571"/>
      <c r="BG5571"/>
      <c r="BH5571"/>
      <c r="BI5571"/>
      <c r="BJ5571"/>
      <c r="BK5571"/>
      <c r="BL5571"/>
      <c r="BM5571"/>
      <c r="BN5571"/>
      <c r="BO5571"/>
    </row>
    <row r="5572" spans="1:67" ht="15" x14ac:dyDescent="0.25">
      <c r="A5572" s="245" t="s">
        <v>1839</v>
      </c>
      <c r="B5572" s="245" t="s">
        <v>1838</v>
      </c>
      <c r="C5572" s="245" t="s">
        <v>2003</v>
      </c>
      <c r="D5572" s="245" t="s">
        <v>2002</v>
      </c>
      <c r="E5572" s="246" t="s">
        <v>44</v>
      </c>
      <c r="F5572" s="245" t="s">
        <v>44</v>
      </c>
      <c r="G5572" s="245" t="s">
        <v>13564</v>
      </c>
      <c r="H5572" s="245" t="s">
        <v>13565</v>
      </c>
      <c r="I5572" s="245" t="s">
        <v>12</v>
      </c>
      <c r="J5572" s="245" t="s">
        <v>569</v>
      </c>
      <c r="K5572" s="246" t="s">
        <v>11728</v>
      </c>
      <c r="L5572" s="245" t="s">
        <v>568</v>
      </c>
      <c r="M5572"/>
      <c r="N5572"/>
      <c r="O5572"/>
      <c r="P5572"/>
      <c r="Q5572"/>
      <c r="R5572"/>
      <c r="S5572"/>
      <c r="T5572"/>
      <c r="U5572"/>
      <c r="V5572"/>
      <c r="W5572"/>
      <c r="X5572"/>
      <c r="Y5572"/>
      <c r="Z5572"/>
      <c r="AA5572"/>
      <c r="AB5572"/>
      <c r="AC5572"/>
      <c r="AD5572"/>
      <c r="AE5572"/>
      <c r="AF5572"/>
      <c r="AG5572"/>
      <c r="AH5572"/>
      <c r="AI5572"/>
      <c r="AJ5572"/>
      <c r="AK5572"/>
      <c r="AL5572"/>
      <c r="AM5572"/>
      <c r="AN5572"/>
      <c r="AO5572"/>
      <c r="AP5572"/>
      <c r="AQ5572"/>
      <c r="AR5572"/>
      <c r="AS5572"/>
      <c r="AT5572"/>
      <c r="AU5572"/>
      <c r="AV5572"/>
      <c r="AW5572"/>
      <c r="AX5572"/>
      <c r="AY5572"/>
      <c r="AZ5572"/>
      <c r="BA5572"/>
      <c r="BB5572"/>
      <c r="BC5572"/>
      <c r="BD5572"/>
      <c r="BE5572"/>
      <c r="BF5572"/>
      <c r="BG5572"/>
      <c r="BH5572"/>
      <c r="BI5572"/>
      <c r="BJ5572"/>
      <c r="BK5572"/>
      <c r="BL5572"/>
      <c r="BM5572"/>
      <c r="BN5572"/>
      <c r="BO5572"/>
    </row>
    <row r="5573" spans="1:67" ht="15" x14ac:dyDescent="0.25">
      <c r="A5573" s="245" t="s">
        <v>1839</v>
      </c>
      <c r="B5573" s="245" t="s">
        <v>1838</v>
      </c>
      <c r="C5573" s="245" t="s">
        <v>2003</v>
      </c>
      <c r="D5573" s="245" t="s">
        <v>2002</v>
      </c>
      <c r="E5573" s="246" t="s">
        <v>44</v>
      </c>
      <c r="F5573" s="245" t="s">
        <v>44</v>
      </c>
      <c r="G5573" s="245" t="s">
        <v>13566</v>
      </c>
      <c r="H5573" s="245" t="s">
        <v>13567</v>
      </c>
      <c r="I5573" s="245" t="s">
        <v>12</v>
      </c>
      <c r="J5573" s="245" t="s">
        <v>569</v>
      </c>
      <c r="K5573" s="246" t="s">
        <v>10306</v>
      </c>
      <c r="L5573" s="245" t="s">
        <v>568</v>
      </c>
      <c r="M5573"/>
      <c r="N5573"/>
      <c r="O5573"/>
      <c r="P5573"/>
      <c r="Q5573"/>
      <c r="R5573"/>
      <c r="S5573"/>
      <c r="T5573"/>
      <c r="U5573"/>
      <c r="V5573"/>
      <c r="W5573"/>
      <c r="X5573"/>
      <c r="Y5573"/>
      <c r="Z5573"/>
      <c r="AA5573"/>
      <c r="AB5573"/>
      <c r="AC5573"/>
      <c r="AD5573"/>
      <c r="AE5573"/>
      <c r="AF5573"/>
      <c r="AG5573"/>
      <c r="AH5573"/>
      <c r="AI5573"/>
      <c r="AJ5573"/>
      <c r="AK5573"/>
      <c r="AL5573"/>
      <c r="AM5573"/>
      <c r="AN5573"/>
      <c r="AO5573"/>
      <c r="AP5573"/>
      <c r="AQ5573"/>
      <c r="AR5573"/>
      <c r="AS5573"/>
      <c r="AT5573"/>
      <c r="AU5573"/>
      <c r="AV5573"/>
      <c r="AW5573"/>
      <c r="AX5573"/>
      <c r="AY5573"/>
      <c r="AZ5573"/>
      <c r="BA5573"/>
      <c r="BB5573"/>
      <c r="BC5573"/>
      <c r="BD5573"/>
      <c r="BE5573"/>
      <c r="BF5573"/>
      <c r="BG5573"/>
      <c r="BH5573"/>
      <c r="BI5573"/>
      <c r="BJ5573"/>
      <c r="BK5573"/>
      <c r="BL5573"/>
      <c r="BM5573"/>
      <c r="BN5573"/>
      <c r="BO5573"/>
    </row>
    <row r="5574" spans="1:67" ht="15" x14ac:dyDescent="0.25">
      <c r="A5574" s="245" t="s">
        <v>1839</v>
      </c>
      <c r="B5574" s="245" t="s">
        <v>1838</v>
      </c>
      <c r="C5574" s="245" t="s">
        <v>2003</v>
      </c>
      <c r="D5574" s="245" t="s">
        <v>2002</v>
      </c>
      <c r="E5574" s="246" t="s">
        <v>44</v>
      </c>
      <c r="F5574" s="245" t="s">
        <v>44</v>
      </c>
      <c r="G5574" s="245" t="s">
        <v>13568</v>
      </c>
      <c r="H5574" s="245" t="s">
        <v>13569</v>
      </c>
      <c r="I5574" s="245" t="s">
        <v>12</v>
      </c>
      <c r="J5574" s="245" t="s">
        <v>569</v>
      </c>
      <c r="K5574" s="246" t="s">
        <v>9116</v>
      </c>
      <c r="L5574" s="245" t="s">
        <v>568</v>
      </c>
      <c r="M5574"/>
      <c r="N5574"/>
      <c r="O5574"/>
      <c r="P5574"/>
      <c r="Q5574"/>
      <c r="R5574"/>
      <c r="S5574"/>
      <c r="T5574"/>
      <c r="U5574"/>
      <c r="V5574"/>
      <c r="W5574"/>
      <c r="X5574"/>
      <c r="Y5574"/>
      <c r="Z5574"/>
      <c r="AA5574"/>
      <c r="AB5574"/>
      <c r="AC5574"/>
      <c r="AD5574"/>
      <c r="AE5574"/>
      <c r="AF5574"/>
      <c r="AG5574"/>
      <c r="AH5574"/>
      <c r="AI5574"/>
      <c r="AJ5574"/>
      <c r="AK5574"/>
      <c r="AL5574"/>
      <c r="AM5574"/>
      <c r="AN5574"/>
      <c r="AO5574"/>
      <c r="AP5574"/>
      <c r="AQ5574"/>
      <c r="AR5574"/>
      <c r="AS5574"/>
      <c r="AT5574"/>
      <c r="AU5574"/>
      <c r="AV5574"/>
      <c r="AW5574"/>
      <c r="AX5574"/>
      <c r="AY5574"/>
      <c r="AZ5574"/>
      <c r="BA5574"/>
      <c r="BB5574"/>
      <c r="BC5574"/>
      <c r="BD5574"/>
      <c r="BE5574"/>
      <c r="BF5574"/>
      <c r="BG5574"/>
      <c r="BH5574"/>
      <c r="BI5574"/>
      <c r="BJ5574"/>
      <c r="BK5574"/>
      <c r="BL5574"/>
      <c r="BM5574"/>
      <c r="BN5574"/>
      <c r="BO5574"/>
    </row>
    <row r="5575" spans="1:67" ht="15" x14ac:dyDescent="0.25">
      <c r="A5575" s="245" t="s">
        <v>1839</v>
      </c>
      <c r="B5575" s="245" t="s">
        <v>1838</v>
      </c>
      <c r="C5575" s="245" t="s">
        <v>2003</v>
      </c>
      <c r="D5575" s="245" t="s">
        <v>2002</v>
      </c>
      <c r="E5575" s="246" t="s">
        <v>44</v>
      </c>
      <c r="F5575" s="245" t="s">
        <v>44</v>
      </c>
      <c r="G5575" s="245" t="s">
        <v>13570</v>
      </c>
      <c r="H5575" s="245" t="s">
        <v>13571</v>
      </c>
      <c r="I5575" s="245" t="s">
        <v>12</v>
      </c>
      <c r="J5575" s="245" t="s">
        <v>569</v>
      </c>
      <c r="K5575" s="246" t="s">
        <v>23139</v>
      </c>
      <c r="L5575" s="245" t="s">
        <v>568</v>
      </c>
      <c r="M5575"/>
      <c r="N5575"/>
      <c r="O5575"/>
      <c r="P5575"/>
      <c r="Q5575"/>
      <c r="R5575"/>
      <c r="S5575"/>
      <c r="T5575"/>
      <c r="U5575"/>
      <c r="V5575"/>
      <c r="W5575"/>
      <c r="X5575"/>
      <c r="Y5575"/>
      <c r="Z5575"/>
      <c r="AA5575"/>
      <c r="AB5575"/>
      <c r="AC5575"/>
      <c r="AD5575"/>
      <c r="AE5575"/>
      <c r="AF5575"/>
      <c r="AG5575"/>
      <c r="AH5575"/>
      <c r="AI5575"/>
      <c r="AJ5575"/>
      <c r="AK5575"/>
      <c r="AL5575"/>
      <c r="AM5575"/>
      <c r="AN5575"/>
      <c r="AO5575"/>
      <c r="AP5575"/>
      <c r="AQ5575"/>
      <c r="AR5575"/>
      <c r="AS5575"/>
      <c r="AT5575"/>
      <c r="AU5575"/>
      <c r="AV5575"/>
      <c r="AW5575"/>
      <c r="AX5575"/>
      <c r="AY5575"/>
      <c r="AZ5575"/>
      <c r="BA5575"/>
      <c r="BB5575"/>
      <c r="BC5575"/>
      <c r="BD5575"/>
      <c r="BE5575"/>
      <c r="BF5575"/>
      <c r="BG5575"/>
      <c r="BH5575"/>
      <c r="BI5575"/>
      <c r="BJ5575"/>
      <c r="BK5575"/>
      <c r="BL5575"/>
      <c r="BM5575"/>
      <c r="BN5575"/>
      <c r="BO5575"/>
    </row>
    <row r="5576" spans="1:67" ht="15" x14ac:dyDescent="0.25">
      <c r="A5576" s="245" t="s">
        <v>1839</v>
      </c>
      <c r="B5576" s="245" t="s">
        <v>1838</v>
      </c>
      <c r="C5576" s="245" t="s">
        <v>2003</v>
      </c>
      <c r="D5576" s="245" t="s">
        <v>2002</v>
      </c>
      <c r="E5576" s="246" t="s">
        <v>44</v>
      </c>
      <c r="F5576" s="245" t="s">
        <v>44</v>
      </c>
      <c r="G5576" s="245" t="s">
        <v>13572</v>
      </c>
      <c r="H5576" s="245" t="s">
        <v>13573</v>
      </c>
      <c r="I5576" s="245" t="s">
        <v>12</v>
      </c>
      <c r="J5576" s="245" t="s">
        <v>569</v>
      </c>
      <c r="K5576" s="246" t="s">
        <v>8381</v>
      </c>
      <c r="L5576" s="245" t="s">
        <v>568</v>
      </c>
      <c r="M5576"/>
      <c r="N5576"/>
      <c r="O5576"/>
      <c r="P5576"/>
      <c r="Q5576"/>
      <c r="R5576"/>
      <c r="S5576"/>
      <c r="T5576"/>
      <c r="U5576"/>
      <c r="V5576"/>
      <c r="W5576"/>
      <c r="X5576"/>
      <c r="Y5576"/>
      <c r="Z5576"/>
      <c r="AA5576"/>
      <c r="AB5576"/>
      <c r="AC5576"/>
      <c r="AD5576"/>
      <c r="AE5576"/>
      <c r="AF5576"/>
      <c r="AG5576"/>
      <c r="AH5576"/>
      <c r="AI5576"/>
      <c r="AJ5576"/>
      <c r="AK5576"/>
      <c r="AL5576"/>
      <c r="AM5576"/>
      <c r="AN5576"/>
      <c r="AO5576"/>
      <c r="AP5576"/>
      <c r="AQ5576"/>
      <c r="AR5576"/>
      <c r="AS5576"/>
      <c r="AT5576"/>
      <c r="AU5576"/>
      <c r="AV5576"/>
      <c r="AW5576"/>
      <c r="AX5576"/>
      <c r="AY5576"/>
      <c r="AZ5576"/>
      <c r="BA5576"/>
      <c r="BB5576"/>
      <c r="BC5576"/>
      <c r="BD5576"/>
      <c r="BE5576"/>
      <c r="BF5576"/>
      <c r="BG5576"/>
      <c r="BH5576"/>
      <c r="BI5576"/>
      <c r="BJ5576"/>
      <c r="BK5576"/>
      <c r="BL5576"/>
      <c r="BM5576"/>
      <c r="BN5576"/>
      <c r="BO5576"/>
    </row>
    <row r="5577" spans="1:67" ht="15" x14ac:dyDescent="0.25">
      <c r="A5577" s="245" t="s">
        <v>1839</v>
      </c>
      <c r="B5577" s="245" t="s">
        <v>1838</v>
      </c>
      <c r="C5577" s="245" t="s">
        <v>2003</v>
      </c>
      <c r="D5577" s="245" t="s">
        <v>2002</v>
      </c>
      <c r="E5577" s="246" t="s">
        <v>44</v>
      </c>
      <c r="F5577" s="245" t="s">
        <v>44</v>
      </c>
      <c r="G5577" s="245" t="s">
        <v>13574</v>
      </c>
      <c r="H5577" s="245" t="s">
        <v>13575</v>
      </c>
      <c r="I5577" s="245" t="s">
        <v>12</v>
      </c>
      <c r="J5577" s="245" t="s">
        <v>569</v>
      </c>
      <c r="K5577" s="246" t="s">
        <v>9043</v>
      </c>
      <c r="L5577" s="245" t="s">
        <v>568</v>
      </c>
      <c r="M5577"/>
      <c r="N5577"/>
      <c r="O5577"/>
      <c r="P5577"/>
      <c r="Q5577"/>
      <c r="R5577"/>
      <c r="S5577"/>
      <c r="T5577"/>
      <c r="U5577"/>
      <c r="V5577"/>
      <c r="W5577"/>
      <c r="X5577"/>
      <c r="Y5577"/>
      <c r="Z5577"/>
      <c r="AA5577"/>
      <c r="AB5577"/>
      <c r="AC5577"/>
      <c r="AD5577"/>
      <c r="AE5577"/>
      <c r="AF5577"/>
      <c r="AG5577"/>
      <c r="AH5577"/>
      <c r="AI5577"/>
      <c r="AJ5577"/>
      <c r="AK5577"/>
      <c r="AL5577"/>
      <c r="AM5577"/>
      <c r="AN5577"/>
      <c r="AO5577"/>
      <c r="AP5577"/>
      <c r="AQ5577"/>
      <c r="AR5577"/>
      <c r="AS5577"/>
      <c r="AT5577"/>
      <c r="AU5577"/>
      <c r="AV5577"/>
      <c r="AW5577"/>
      <c r="AX5577"/>
      <c r="AY5577"/>
      <c r="AZ5577"/>
      <c r="BA5577"/>
      <c r="BB5577"/>
      <c r="BC5577"/>
      <c r="BD5577"/>
      <c r="BE5577"/>
      <c r="BF5577"/>
      <c r="BG5577"/>
      <c r="BH5577"/>
      <c r="BI5577"/>
      <c r="BJ5577"/>
      <c r="BK5577"/>
      <c r="BL5577"/>
      <c r="BM5577"/>
      <c r="BN5577"/>
      <c r="BO5577"/>
    </row>
    <row r="5578" spans="1:67" ht="15" x14ac:dyDescent="0.25">
      <c r="A5578" s="245" t="s">
        <v>1839</v>
      </c>
      <c r="B5578" s="245" t="s">
        <v>1838</v>
      </c>
      <c r="C5578" s="245" t="s">
        <v>2003</v>
      </c>
      <c r="D5578" s="245" t="s">
        <v>2002</v>
      </c>
      <c r="E5578" s="246" t="s">
        <v>44</v>
      </c>
      <c r="F5578" s="245" t="s">
        <v>44</v>
      </c>
      <c r="G5578" s="245" t="s">
        <v>13576</v>
      </c>
      <c r="H5578" s="245" t="s">
        <v>13577</v>
      </c>
      <c r="I5578" s="245" t="s">
        <v>12</v>
      </c>
      <c r="J5578" s="245" t="s">
        <v>569</v>
      </c>
      <c r="K5578" s="246" t="s">
        <v>8548</v>
      </c>
      <c r="L5578" s="245" t="s">
        <v>568</v>
      </c>
      <c r="M5578"/>
      <c r="N5578"/>
      <c r="O5578"/>
      <c r="P5578"/>
      <c r="Q5578"/>
      <c r="R5578"/>
      <c r="S5578"/>
      <c r="T5578"/>
      <c r="U5578"/>
      <c r="V5578"/>
      <c r="W5578"/>
      <c r="X5578"/>
      <c r="Y5578"/>
      <c r="Z5578"/>
      <c r="AA5578"/>
      <c r="AB5578"/>
      <c r="AC5578"/>
      <c r="AD5578"/>
      <c r="AE5578"/>
      <c r="AF5578"/>
      <c r="AG5578"/>
      <c r="AH5578"/>
      <c r="AI5578"/>
      <c r="AJ5578"/>
      <c r="AK5578"/>
      <c r="AL5578"/>
      <c r="AM5578"/>
      <c r="AN5578"/>
      <c r="AO5578"/>
      <c r="AP5578"/>
      <c r="AQ5578"/>
      <c r="AR5578"/>
      <c r="AS5578"/>
      <c r="AT5578"/>
      <c r="AU5578"/>
      <c r="AV5578"/>
      <c r="AW5578"/>
      <c r="AX5578"/>
      <c r="AY5578"/>
      <c r="AZ5578"/>
      <c r="BA5578"/>
      <c r="BB5578"/>
      <c r="BC5578"/>
      <c r="BD5578"/>
      <c r="BE5578"/>
      <c r="BF5578"/>
      <c r="BG5578"/>
      <c r="BH5578"/>
      <c r="BI5578"/>
      <c r="BJ5578"/>
      <c r="BK5578"/>
      <c r="BL5578"/>
      <c r="BM5578"/>
      <c r="BN5578"/>
      <c r="BO5578"/>
    </row>
    <row r="5579" spans="1:67" ht="15" x14ac:dyDescent="0.25">
      <c r="A5579" s="245" t="s">
        <v>1839</v>
      </c>
      <c r="B5579" s="245" t="s">
        <v>1838</v>
      </c>
      <c r="C5579" s="245" t="s">
        <v>2003</v>
      </c>
      <c r="D5579" s="245" t="s">
        <v>2002</v>
      </c>
      <c r="E5579" s="246" t="s">
        <v>44</v>
      </c>
      <c r="F5579" s="245" t="s">
        <v>44</v>
      </c>
      <c r="G5579" s="245" t="s">
        <v>13578</v>
      </c>
      <c r="H5579" s="245" t="s">
        <v>13579</v>
      </c>
      <c r="I5579" s="245" t="s">
        <v>12</v>
      </c>
      <c r="J5579" s="245" t="s">
        <v>569</v>
      </c>
      <c r="K5579" s="246" t="s">
        <v>8805</v>
      </c>
      <c r="L5579" s="245" t="s">
        <v>568</v>
      </c>
      <c r="M5579"/>
      <c r="N5579"/>
      <c r="O5579"/>
      <c r="P5579"/>
      <c r="Q5579"/>
      <c r="R5579"/>
      <c r="S5579"/>
      <c r="T5579"/>
      <c r="U5579"/>
      <c r="V5579"/>
      <c r="W5579"/>
      <c r="X5579"/>
      <c r="Y5579"/>
      <c r="Z5579"/>
      <c r="AA5579"/>
      <c r="AB5579"/>
      <c r="AC5579"/>
      <c r="AD5579"/>
      <c r="AE5579"/>
      <c r="AF5579"/>
      <c r="AG5579"/>
      <c r="AH5579"/>
      <c r="AI5579"/>
      <c r="AJ5579"/>
      <c r="AK5579"/>
      <c r="AL5579"/>
      <c r="AM5579"/>
      <c r="AN5579"/>
      <c r="AO5579"/>
      <c r="AP5579"/>
      <c r="AQ5579"/>
      <c r="AR5579"/>
      <c r="AS5579"/>
      <c r="AT5579"/>
      <c r="AU5579"/>
      <c r="AV5579"/>
      <c r="AW5579"/>
      <c r="AX5579"/>
      <c r="AY5579"/>
      <c r="AZ5579"/>
      <c r="BA5579"/>
      <c r="BB5579"/>
      <c r="BC5579"/>
      <c r="BD5579"/>
      <c r="BE5579"/>
      <c r="BF5579"/>
      <c r="BG5579"/>
      <c r="BH5579"/>
      <c r="BI5579"/>
      <c r="BJ5579"/>
      <c r="BK5579"/>
      <c r="BL5579"/>
      <c r="BM5579"/>
      <c r="BN5579"/>
      <c r="BO5579"/>
    </row>
    <row r="5580" spans="1:67" ht="15" x14ac:dyDescent="0.25">
      <c r="A5580" s="245" t="s">
        <v>1839</v>
      </c>
      <c r="B5580" s="245" t="s">
        <v>1838</v>
      </c>
      <c r="C5580" s="245" t="s">
        <v>2003</v>
      </c>
      <c r="D5580" s="245" t="s">
        <v>2002</v>
      </c>
      <c r="E5580" s="246" t="s">
        <v>44</v>
      </c>
      <c r="F5580" s="245" t="s">
        <v>44</v>
      </c>
      <c r="G5580" s="245" t="s">
        <v>13580</v>
      </c>
      <c r="H5580" s="245" t="s">
        <v>13581</v>
      </c>
      <c r="I5580" s="245" t="s">
        <v>12</v>
      </c>
      <c r="J5580" s="245" t="s">
        <v>569</v>
      </c>
      <c r="K5580" s="246" t="s">
        <v>8207</v>
      </c>
      <c r="L5580" s="245" t="s">
        <v>568</v>
      </c>
      <c r="M5580"/>
      <c r="N5580"/>
      <c r="O5580"/>
      <c r="P5580"/>
      <c r="Q5580"/>
      <c r="R5580"/>
      <c r="S5580"/>
      <c r="T5580"/>
      <c r="U5580"/>
      <c r="V5580"/>
      <c r="W5580"/>
      <c r="X5580"/>
      <c r="Y5580"/>
      <c r="Z5580"/>
      <c r="AA5580"/>
      <c r="AB5580"/>
      <c r="AC5580"/>
      <c r="AD5580"/>
      <c r="AE5580"/>
      <c r="AF5580"/>
      <c r="AG5580"/>
      <c r="AH5580"/>
      <c r="AI5580"/>
      <c r="AJ5580"/>
      <c r="AK5580"/>
      <c r="AL5580"/>
      <c r="AM5580"/>
      <c r="AN5580"/>
      <c r="AO5580"/>
      <c r="AP5580"/>
      <c r="AQ5580"/>
      <c r="AR5580"/>
      <c r="AS5580"/>
      <c r="AT5580"/>
      <c r="AU5580"/>
      <c r="AV5580"/>
      <c r="AW5580"/>
      <c r="AX5580"/>
      <c r="AY5580"/>
      <c r="AZ5580"/>
      <c r="BA5580"/>
      <c r="BB5580"/>
      <c r="BC5580"/>
      <c r="BD5580"/>
      <c r="BE5580"/>
      <c r="BF5580"/>
      <c r="BG5580"/>
      <c r="BH5580"/>
      <c r="BI5580"/>
      <c r="BJ5580"/>
      <c r="BK5580"/>
      <c r="BL5580"/>
      <c r="BM5580"/>
      <c r="BN5580"/>
      <c r="BO5580"/>
    </row>
    <row r="5581" spans="1:67" ht="15" x14ac:dyDescent="0.25">
      <c r="A5581" s="245" t="s">
        <v>1839</v>
      </c>
      <c r="B5581" s="245" t="s">
        <v>1838</v>
      </c>
      <c r="C5581" s="245" t="s">
        <v>2003</v>
      </c>
      <c r="D5581" s="245" t="s">
        <v>2002</v>
      </c>
      <c r="E5581" s="246" t="s">
        <v>44</v>
      </c>
      <c r="F5581" s="245" t="s">
        <v>44</v>
      </c>
      <c r="G5581" s="245" t="s">
        <v>13582</v>
      </c>
      <c r="H5581" s="245" t="s">
        <v>13583</v>
      </c>
      <c r="I5581" s="245" t="s">
        <v>12</v>
      </c>
      <c r="J5581" s="245" t="s">
        <v>569</v>
      </c>
      <c r="K5581" s="246" t="s">
        <v>2075</v>
      </c>
      <c r="L5581" s="245" t="s">
        <v>568</v>
      </c>
      <c r="M5581"/>
      <c r="N5581"/>
      <c r="O5581"/>
      <c r="P5581"/>
      <c r="Q5581"/>
      <c r="R5581"/>
      <c r="S5581"/>
      <c r="T5581"/>
      <c r="U5581"/>
      <c r="V5581"/>
      <c r="W5581"/>
      <c r="X5581"/>
      <c r="Y5581"/>
      <c r="Z5581"/>
      <c r="AA5581"/>
      <c r="AB5581"/>
      <c r="AC5581"/>
      <c r="AD5581"/>
      <c r="AE5581"/>
      <c r="AF5581"/>
      <c r="AG5581"/>
      <c r="AH5581"/>
      <c r="AI5581"/>
      <c r="AJ5581"/>
      <c r="AK5581"/>
      <c r="AL5581"/>
      <c r="AM5581"/>
      <c r="AN5581"/>
      <c r="AO5581"/>
      <c r="AP5581"/>
      <c r="AQ5581"/>
      <c r="AR5581"/>
      <c r="AS5581"/>
      <c r="AT5581"/>
      <c r="AU5581"/>
      <c r="AV5581"/>
      <c r="AW5581"/>
      <c r="AX5581"/>
      <c r="AY5581"/>
      <c r="AZ5581"/>
      <c r="BA5581"/>
      <c r="BB5581"/>
      <c r="BC5581"/>
      <c r="BD5581"/>
      <c r="BE5581"/>
      <c r="BF5581"/>
      <c r="BG5581"/>
      <c r="BH5581"/>
      <c r="BI5581"/>
      <c r="BJ5581"/>
      <c r="BK5581"/>
      <c r="BL5581"/>
      <c r="BM5581"/>
      <c r="BN5581"/>
      <c r="BO5581"/>
    </row>
    <row r="5582" spans="1:67" ht="15" x14ac:dyDescent="0.25">
      <c r="A5582" s="245" t="s">
        <v>1839</v>
      </c>
      <c r="B5582" s="245" t="s">
        <v>1838</v>
      </c>
      <c r="C5582" s="245" t="s">
        <v>2003</v>
      </c>
      <c r="D5582" s="245" t="s">
        <v>2002</v>
      </c>
      <c r="E5582" s="246" t="s">
        <v>44</v>
      </c>
      <c r="F5582" s="245" t="s">
        <v>44</v>
      </c>
      <c r="G5582" s="245" t="s">
        <v>13584</v>
      </c>
      <c r="H5582" s="245" t="s">
        <v>13585</v>
      </c>
      <c r="I5582" s="245" t="s">
        <v>12</v>
      </c>
      <c r="J5582" s="245" t="s">
        <v>569</v>
      </c>
      <c r="K5582" s="246" t="s">
        <v>10493</v>
      </c>
      <c r="L5582" s="245" t="s">
        <v>568</v>
      </c>
      <c r="M5582"/>
      <c r="N5582"/>
      <c r="O5582"/>
      <c r="P5582"/>
      <c r="Q5582"/>
      <c r="R5582"/>
      <c r="S5582"/>
      <c r="T5582"/>
      <c r="U5582"/>
      <c r="V5582"/>
      <c r="W5582"/>
      <c r="X5582"/>
      <c r="Y5582"/>
      <c r="Z5582"/>
      <c r="AA5582"/>
      <c r="AB5582"/>
      <c r="AC5582"/>
      <c r="AD5582"/>
      <c r="AE5582"/>
      <c r="AF5582"/>
      <c r="AG5582"/>
      <c r="AH5582"/>
      <c r="AI5582"/>
      <c r="AJ5582"/>
      <c r="AK5582"/>
      <c r="AL5582"/>
      <c r="AM5582"/>
      <c r="AN5582"/>
      <c r="AO5582"/>
      <c r="AP5582"/>
      <c r="AQ5582"/>
      <c r="AR5582"/>
      <c r="AS5582"/>
      <c r="AT5582"/>
      <c r="AU5582"/>
      <c r="AV5582"/>
      <c r="AW5582"/>
      <c r="AX5582"/>
      <c r="AY5582"/>
      <c r="AZ5582"/>
      <c r="BA5582"/>
      <c r="BB5582"/>
      <c r="BC5582"/>
      <c r="BD5582"/>
      <c r="BE5582"/>
      <c r="BF5582"/>
      <c r="BG5582"/>
      <c r="BH5582"/>
      <c r="BI5582"/>
      <c r="BJ5582"/>
      <c r="BK5582"/>
      <c r="BL5582"/>
      <c r="BM5582"/>
      <c r="BN5582"/>
      <c r="BO5582"/>
    </row>
    <row r="5583" spans="1:67" ht="15" x14ac:dyDescent="0.25">
      <c r="A5583" s="245" t="s">
        <v>1839</v>
      </c>
      <c r="B5583" s="245" t="s">
        <v>1838</v>
      </c>
      <c r="C5583" s="245" t="s">
        <v>2003</v>
      </c>
      <c r="D5583" s="245" t="s">
        <v>2002</v>
      </c>
      <c r="E5583" s="246" t="s">
        <v>44</v>
      </c>
      <c r="F5583" s="245" t="s">
        <v>44</v>
      </c>
      <c r="G5583" s="245" t="s">
        <v>13586</v>
      </c>
      <c r="H5583" s="245" t="s">
        <v>13587</v>
      </c>
      <c r="I5583" s="245" t="s">
        <v>12</v>
      </c>
      <c r="J5583" s="245" t="s">
        <v>569</v>
      </c>
      <c r="K5583" s="246" t="s">
        <v>13859</v>
      </c>
      <c r="L5583" s="245" t="s">
        <v>568</v>
      </c>
      <c r="M5583"/>
      <c r="N5583"/>
      <c r="O5583"/>
      <c r="P5583"/>
      <c r="Q5583"/>
      <c r="R5583"/>
      <c r="S5583"/>
      <c r="T5583"/>
      <c r="U5583"/>
      <c r="V5583"/>
      <c r="W5583"/>
      <c r="X5583"/>
      <c r="Y5583"/>
      <c r="Z5583"/>
      <c r="AA5583"/>
      <c r="AB5583"/>
      <c r="AC5583"/>
      <c r="AD5583"/>
      <c r="AE5583"/>
      <c r="AF5583"/>
      <c r="AG5583"/>
      <c r="AH5583"/>
      <c r="AI5583"/>
      <c r="AJ5583"/>
      <c r="AK5583"/>
      <c r="AL5583"/>
      <c r="AM5583"/>
      <c r="AN5583"/>
      <c r="AO5583"/>
      <c r="AP5583"/>
      <c r="AQ5583"/>
      <c r="AR5583"/>
      <c r="AS5583"/>
      <c r="AT5583"/>
      <c r="AU5583"/>
      <c r="AV5583"/>
      <c r="AW5583"/>
      <c r="AX5583"/>
      <c r="AY5583"/>
      <c r="AZ5583"/>
      <c r="BA5583"/>
      <c r="BB5583"/>
      <c r="BC5583"/>
      <c r="BD5583"/>
      <c r="BE5583"/>
      <c r="BF5583"/>
      <c r="BG5583"/>
      <c r="BH5583"/>
      <c r="BI5583"/>
      <c r="BJ5583"/>
      <c r="BK5583"/>
      <c r="BL5583"/>
      <c r="BM5583"/>
      <c r="BN5583"/>
      <c r="BO5583"/>
    </row>
    <row r="5584" spans="1:67" ht="15" x14ac:dyDescent="0.25">
      <c r="A5584" s="245" t="s">
        <v>1839</v>
      </c>
      <c r="B5584" s="245" t="s">
        <v>1838</v>
      </c>
      <c r="C5584" s="245" t="s">
        <v>2003</v>
      </c>
      <c r="D5584" s="245" t="s">
        <v>2002</v>
      </c>
      <c r="E5584" s="246" t="s">
        <v>44</v>
      </c>
      <c r="F5584" s="245" t="s">
        <v>44</v>
      </c>
      <c r="G5584" s="245" t="s">
        <v>13588</v>
      </c>
      <c r="H5584" s="245" t="s">
        <v>13589</v>
      </c>
      <c r="I5584" s="245" t="s">
        <v>12</v>
      </c>
      <c r="J5584" s="245" t="s">
        <v>569</v>
      </c>
      <c r="K5584" s="246" t="s">
        <v>11851</v>
      </c>
      <c r="L5584" s="245" t="s">
        <v>568</v>
      </c>
      <c r="M5584"/>
      <c r="N5584"/>
      <c r="O5584"/>
      <c r="P5584"/>
      <c r="Q5584"/>
      <c r="R5584"/>
      <c r="S5584"/>
      <c r="T5584"/>
      <c r="U5584"/>
      <c r="V5584"/>
      <c r="W5584"/>
      <c r="X5584"/>
      <c r="Y5584"/>
      <c r="Z5584"/>
      <c r="AA5584"/>
      <c r="AB5584"/>
      <c r="AC5584"/>
      <c r="AD5584"/>
      <c r="AE5584"/>
      <c r="AF5584"/>
      <c r="AG5584"/>
      <c r="AH5584"/>
      <c r="AI5584"/>
      <c r="AJ5584"/>
      <c r="AK5584"/>
      <c r="AL5584"/>
      <c r="AM5584"/>
      <c r="AN5584"/>
      <c r="AO5584"/>
      <c r="AP5584"/>
      <c r="AQ5584"/>
      <c r="AR5584"/>
      <c r="AS5584"/>
      <c r="AT5584"/>
      <c r="AU5584"/>
      <c r="AV5584"/>
      <c r="AW5584"/>
      <c r="AX5584"/>
      <c r="AY5584"/>
      <c r="AZ5584"/>
      <c r="BA5584"/>
      <c r="BB5584"/>
      <c r="BC5584"/>
      <c r="BD5584"/>
      <c r="BE5584"/>
      <c r="BF5584"/>
      <c r="BG5584"/>
      <c r="BH5584"/>
      <c r="BI5584"/>
      <c r="BJ5584"/>
      <c r="BK5584"/>
      <c r="BL5584"/>
      <c r="BM5584"/>
      <c r="BN5584"/>
      <c r="BO5584"/>
    </row>
    <row r="5585" spans="1:67" ht="15" x14ac:dyDescent="0.25">
      <c r="A5585" s="245" t="s">
        <v>1839</v>
      </c>
      <c r="B5585" s="245" t="s">
        <v>1838</v>
      </c>
      <c r="C5585" s="245" t="s">
        <v>2003</v>
      </c>
      <c r="D5585" s="245" t="s">
        <v>2002</v>
      </c>
      <c r="E5585" s="246" t="s">
        <v>44</v>
      </c>
      <c r="F5585" s="245" t="s">
        <v>44</v>
      </c>
      <c r="G5585" s="245" t="s">
        <v>13590</v>
      </c>
      <c r="H5585" s="245" t="s">
        <v>13591</v>
      </c>
      <c r="I5585" s="245" t="s">
        <v>12</v>
      </c>
      <c r="J5585" s="245" t="s">
        <v>569</v>
      </c>
      <c r="K5585" s="246" t="s">
        <v>10218</v>
      </c>
      <c r="L5585" s="245" t="s">
        <v>568</v>
      </c>
      <c r="M5585"/>
      <c r="N5585"/>
      <c r="O5585"/>
      <c r="P5585"/>
      <c r="Q5585"/>
      <c r="R5585"/>
      <c r="S5585"/>
      <c r="T5585"/>
      <c r="U5585"/>
      <c r="V5585"/>
      <c r="W5585"/>
      <c r="X5585"/>
      <c r="Y5585"/>
      <c r="Z5585"/>
      <c r="AA5585"/>
      <c r="AB5585"/>
      <c r="AC5585"/>
      <c r="AD5585"/>
      <c r="AE5585"/>
      <c r="AF5585"/>
      <c r="AG5585"/>
      <c r="AH5585"/>
      <c r="AI5585"/>
      <c r="AJ5585"/>
      <c r="AK5585"/>
      <c r="AL5585"/>
      <c r="AM5585"/>
      <c r="AN5585"/>
      <c r="AO5585"/>
      <c r="AP5585"/>
      <c r="AQ5585"/>
      <c r="AR5585"/>
      <c r="AS5585"/>
      <c r="AT5585"/>
      <c r="AU5585"/>
      <c r="AV5585"/>
      <c r="AW5585"/>
      <c r="AX5585"/>
      <c r="AY5585"/>
      <c r="AZ5585"/>
      <c r="BA5585"/>
      <c r="BB5585"/>
      <c r="BC5585"/>
      <c r="BD5585"/>
      <c r="BE5585"/>
      <c r="BF5585"/>
      <c r="BG5585"/>
      <c r="BH5585"/>
      <c r="BI5585"/>
      <c r="BJ5585"/>
      <c r="BK5585"/>
      <c r="BL5585"/>
      <c r="BM5585"/>
      <c r="BN5585"/>
      <c r="BO5585"/>
    </row>
    <row r="5586" spans="1:67" ht="15" x14ac:dyDescent="0.25">
      <c r="A5586" s="245" t="s">
        <v>1839</v>
      </c>
      <c r="B5586" s="245" t="s">
        <v>1838</v>
      </c>
      <c r="C5586" s="245" t="s">
        <v>2003</v>
      </c>
      <c r="D5586" s="245" t="s">
        <v>2002</v>
      </c>
      <c r="E5586" s="246" t="s">
        <v>44</v>
      </c>
      <c r="F5586" s="245" t="s">
        <v>44</v>
      </c>
      <c r="G5586" s="245" t="s">
        <v>13592</v>
      </c>
      <c r="H5586" s="245" t="s">
        <v>13593</v>
      </c>
      <c r="I5586" s="245" t="s">
        <v>12</v>
      </c>
      <c r="J5586" s="245" t="s">
        <v>569</v>
      </c>
      <c r="K5586" s="246" t="s">
        <v>19084</v>
      </c>
      <c r="L5586" s="245" t="s">
        <v>568</v>
      </c>
      <c r="M5586"/>
      <c r="N5586"/>
      <c r="O5586"/>
      <c r="P5586"/>
      <c r="Q5586"/>
      <c r="R5586"/>
      <c r="S5586"/>
      <c r="T5586"/>
      <c r="U5586"/>
      <c r="V5586"/>
      <c r="W5586"/>
      <c r="X5586"/>
      <c r="Y5586"/>
      <c r="Z5586"/>
      <c r="AA5586"/>
      <c r="AB5586"/>
      <c r="AC5586"/>
      <c r="AD5586"/>
      <c r="AE5586"/>
      <c r="AF5586"/>
      <c r="AG5586"/>
      <c r="AH5586"/>
      <c r="AI5586"/>
      <c r="AJ5586"/>
      <c r="AK5586"/>
      <c r="AL5586"/>
      <c r="AM5586"/>
      <c r="AN5586"/>
      <c r="AO5586"/>
      <c r="AP5586"/>
      <c r="AQ5586"/>
      <c r="AR5586"/>
      <c r="AS5586"/>
      <c r="AT5586"/>
      <c r="AU5586"/>
      <c r="AV5586"/>
      <c r="AW5586"/>
      <c r="AX5586"/>
      <c r="AY5586"/>
      <c r="AZ5586"/>
      <c r="BA5586"/>
      <c r="BB5586"/>
      <c r="BC5586"/>
      <c r="BD5586"/>
      <c r="BE5586"/>
      <c r="BF5586"/>
      <c r="BG5586"/>
      <c r="BH5586"/>
      <c r="BI5586"/>
      <c r="BJ5586"/>
      <c r="BK5586"/>
      <c r="BL5586"/>
      <c r="BM5586"/>
      <c r="BN5586"/>
      <c r="BO5586"/>
    </row>
    <row r="5587" spans="1:67" ht="15" x14ac:dyDescent="0.25">
      <c r="A5587" s="245" t="s">
        <v>1839</v>
      </c>
      <c r="B5587" s="245" t="s">
        <v>1838</v>
      </c>
      <c r="C5587" s="245" t="s">
        <v>2003</v>
      </c>
      <c r="D5587" s="245" t="s">
        <v>2002</v>
      </c>
      <c r="E5587" s="246" t="s">
        <v>44</v>
      </c>
      <c r="F5587" s="245" t="s">
        <v>44</v>
      </c>
      <c r="G5587" s="245" t="s">
        <v>13594</v>
      </c>
      <c r="H5587" s="245" t="s">
        <v>13595</v>
      </c>
      <c r="I5587" s="245" t="s">
        <v>12</v>
      </c>
      <c r="J5587" s="245" t="s">
        <v>569</v>
      </c>
      <c r="K5587" s="246" t="s">
        <v>25226</v>
      </c>
      <c r="L5587" s="245" t="s">
        <v>568</v>
      </c>
      <c r="M5587"/>
      <c r="N5587"/>
      <c r="O5587"/>
      <c r="P5587"/>
      <c r="Q5587"/>
      <c r="R5587"/>
      <c r="S5587"/>
      <c r="T5587"/>
      <c r="U5587"/>
      <c r="V5587"/>
      <c r="W5587"/>
      <c r="X5587"/>
      <c r="Y5587"/>
      <c r="Z5587"/>
      <c r="AA5587"/>
      <c r="AB5587"/>
      <c r="AC5587"/>
      <c r="AD5587"/>
      <c r="AE5587"/>
      <c r="AF5587"/>
      <c r="AG5587"/>
      <c r="AH5587"/>
      <c r="AI5587"/>
      <c r="AJ5587"/>
      <c r="AK5587"/>
      <c r="AL5587"/>
      <c r="AM5587"/>
      <c r="AN5587"/>
      <c r="AO5587"/>
      <c r="AP5587"/>
      <c r="AQ5587"/>
      <c r="AR5587"/>
      <c r="AS5587"/>
      <c r="AT5587"/>
      <c r="AU5587"/>
      <c r="AV5587"/>
      <c r="AW5587"/>
      <c r="AX5587"/>
      <c r="AY5587"/>
      <c r="AZ5587"/>
      <c r="BA5587"/>
      <c r="BB5587"/>
      <c r="BC5587"/>
      <c r="BD5587"/>
      <c r="BE5587"/>
      <c r="BF5587"/>
      <c r="BG5587"/>
      <c r="BH5587"/>
      <c r="BI5587"/>
      <c r="BJ5587"/>
      <c r="BK5587"/>
      <c r="BL5587"/>
      <c r="BM5587"/>
      <c r="BN5587"/>
      <c r="BO5587"/>
    </row>
    <row r="5588" spans="1:67" ht="15" x14ac:dyDescent="0.25">
      <c r="A5588" s="245" t="s">
        <v>1839</v>
      </c>
      <c r="B5588" s="245" t="s">
        <v>1838</v>
      </c>
      <c r="C5588" s="245" t="s">
        <v>2003</v>
      </c>
      <c r="D5588" s="245" t="s">
        <v>2002</v>
      </c>
      <c r="E5588" s="246" t="s">
        <v>44</v>
      </c>
      <c r="F5588" s="245" t="s">
        <v>44</v>
      </c>
      <c r="G5588" s="245" t="s">
        <v>13596</v>
      </c>
      <c r="H5588" s="245" t="s">
        <v>13597</v>
      </c>
      <c r="I5588" s="245" t="s">
        <v>12</v>
      </c>
      <c r="J5588" s="245" t="s">
        <v>569</v>
      </c>
      <c r="K5588" s="246" t="s">
        <v>12533</v>
      </c>
      <c r="L5588" s="245" t="s">
        <v>568</v>
      </c>
      <c r="M5588"/>
      <c r="N5588"/>
      <c r="O5588"/>
      <c r="P5588"/>
      <c r="Q5588"/>
      <c r="R5588"/>
      <c r="S5588"/>
      <c r="T5588"/>
      <c r="U5588"/>
      <c r="V5588"/>
      <c r="W5588"/>
      <c r="X5588"/>
      <c r="Y5588"/>
      <c r="Z5588"/>
      <c r="AA5588"/>
      <c r="AB5588"/>
      <c r="AC5588"/>
      <c r="AD5588"/>
      <c r="AE5588"/>
      <c r="AF5588"/>
      <c r="AG5588"/>
      <c r="AH5588"/>
      <c r="AI5588"/>
      <c r="AJ5588"/>
      <c r="AK5588"/>
      <c r="AL5588"/>
      <c r="AM5588"/>
      <c r="AN5588"/>
      <c r="AO5588"/>
      <c r="AP5588"/>
      <c r="AQ5588"/>
      <c r="AR5588"/>
      <c r="AS5588"/>
      <c r="AT5588"/>
      <c r="AU5588"/>
      <c r="AV5588"/>
      <c r="AW5588"/>
      <c r="AX5588"/>
      <c r="AY5588"/>
      <c r="AZ5588"/>
      <c r="BA5588"/>
      <c r="BB5588"/>
      <c r="BC5588"/>
      <c r="BD5588"/>
      <c r="BE5588"/>
      <c r="BF5588"/>
      <c r="BG5588"/>
      <c r="BH5588"/>
      <c r="BI5588"/>
      <c r="BJ5588"/>
      <c r="BK5588"/>
      <c r="BL5588"/>
      <c r="BM5588"/>
      <c r="BN5588"/>
      <c r="BO5588"/>
    </row>
    <row r="5589" spans="1:67" ht="15" x14ac:dyDescent="0.25">
      <c r="A5589" s="245" t="s">
        <v>1839</v>
      </c>
      <c r="B5589" s="245" t="s">
        <v>1838</v>
      </c>
      <c r="C5589" s="245" t="s">
        <v>2003</v>
      </c>
      <c r="D5589" s="245" t="s">
        <v>2002</v>
      </c>
      <c r="E5589" s="246" t="s">
        <v>44</v>
      </c>
      <c r="F5589" s="245" t="s">
        <v>44</v>
      </c>
      <c r="G5589" s="245" t="s">
        <v>13598</v>
      </c>
      <c r="H5589" s="245" t="s">
        <v>13599</v>
      </c>
      <c r="I5589" s="245" t="s">
        <v>12</v>
      </c>
      <c r="J5589" s="245" t="s">
        <v>569</v>
      </c>
      <c r="K5589" s="246" t="s">
        <v>25227</v>
      </c>
      <c r="L5589" s="245" t="s">
        <v>568</v>
      </c>
      <c r="M5589"/>
      <c r="N5589"/>
      <c r="O5589"/>
      <c r="P5589"/>
      <c r="Q5589"/>
      <c r="R5589"/>
      <c r="S5589"/>
      <c r="T5589"/>
      <c r="U5589"/>
      <c r="V5589"/>
      <c r="W5589"/>
      <c r="X5589"/>
      <c r="Y5589"/>
      <c r="Z5589"/>
      <c r="AA5589"/>
      <c r="AB5589"/>
      <c r="AC5589"/>
      <c r="AD5589"/>
      <c r="AE5589"/>
      <c r="AF5589"/>
      <c r="AG5589"/>
      <c r="AH5589"/>
      <c r="AI5589"/>
      <c r="AJ5589"/>
      <c r="AK5589"/>
      <c r="AL5589"/>
      <c r="AM5589"/>
      <c r="AN5589"/>
      <c r="AO5589"/>
      <c r="AP5589"/>
      <c r="AQ5589"/>
      <c r="AR5589"/>
      <c r="AS5589"/>
      <c r="AT5589"/>
      <c r="AU5589"/>
      <c r="AV5589"/>
      <c r="AW5589"/>
      <c r="AX5589"/>
      <c r="AY5589"/>
      <c r="AZ5589"/>
      <c r="BA5589"/>
      <c r="BB5589"/>
      <c r="BC5589"/>
      <c r="BD5589"/>
      <c r="BE5589"/>
      <c r="BF5589"/>
      <c r="BG5589"/>
      <c r="BH5589"/>
      <c r="BI5589"/>
      <c r="BJ5589"/>
      <c r="BK5589"/>
      <c r="BL5589"/>
      <c r="BM5589"/>
      <c r="BN5589"/>
      <c r="BO5589"/>
    </row>
    <row r="5590" spans="1:67" ht="15" x14ac:dyDescent="0.25">
      <c r="A5590" s="245" t="s">
        <v>1839</v>
      </c>
      <c r="B5590" s="245" t="s">
        <v>1838</v>
      </c>
      <c r="C5590" s="245" t="s">
        <v>2003</v>
      </c>
      <c r="D5590" s="245" t="s">
        <v>2002</v>
      </c>
      <c r="E5590" s="246" t="s">
        <v>44</v>
      </c>
      <c r="F5590" s="245" t="s">
        <v>44</v>
      </c>
      <c r="G5590" s="245" t="s">
        <v>13600</v>
      </c>
      <c r="H5590" s="245" t="s">
        <v>13601</v>
      </c>
      <c r="I5590" s="245" t="s">
        <v>12</v>
      </c>
      <c r="J5590" s="245" t="s">
        <v>569</v>
      </c>
      <c r="K5590" s="246" t="s">
        <v>25228</v>
      </c>
      <c r="L5590" s="245" t="s">
        <v>568</v>
      </c>
      <c r="M5590"/>
      <c r="N5590"/>
      <c r="O5590"/>
      <c r="P5590"/>
      <c r="Q5590"/>
      <c r="R5590"/>
      <c r="S5590"/>
      <c r="T5590"/>
      <c r="U5590"/>
      <c r="V5590"/>
      <c r="W5590"/>
      <c r="X5590"/>
      <c r="Y5590"/>
      <c r="Z5590"/>
      <c r="AA5590"/>
      <c r="AB5590"/>
      <c r="AC5590"/>
      <c r="AD5590"/>
      <c r="AE5590"/>
      <c r="AF5590"/>
      <c r="AG5590"/>
      <c r="AH5590"/>
      <c r="AI5590"/>
      <c r="AJ5590"/>
      <c r="AK5590"/>
      <c r="AL5590"/>
      <c r="AM5590"/>
      <c r="AN5590"/>
      <c r="AO5590"/>
      <c r="AP5590"/>
      <c r="AQ5590"/>
      <c r="AR5590"/>
      <c r="AS5590"/>
      <c r="AT5590"/>
      <c r="AU5590"/>
      <c r="AV5590"/>
      <c r="AW5590"/>
      <c r="AX5590"/>
      <c r="AY5590"/>
      <c r="AZ5590"/>
      <c r="BA5590"/>
      <c r="BB5590"/>
      <c r="BC5590"/>
      <c r="BD5590"/>
      <c r="BE5590"/>
      <c r="BF5590"/>
      <c r="BG5590"/>
      <c r="BH5590"/>
      <c r="BI5590"/>
      <c r="BJ5590"/>
      <c r="BK5590"/>
      <c r="BL5590"/>
      <c r="BM5590"/>
      <c r="BN5590"/>
      <c r="BO5590"/>
    </row>
    <row r="5591" spans="1:67" ht="15" x14ac:dyDescent="0.25">
      <c r="A5591" s="245" t="s">
        <v>1839</v>
      </c>
      <c r="B5591" s="245" t="s">
        <v>1838</v>
      </c>
      <c r="C5591" s="245" t="s">
        <v>2003</v>
      </c>
      <c r="D5591" s="245" t="s">
        <v>2002</v>
      </c>
      <c r="E5591" s="246" t="s">
        <v>44</v>
      </c>
      <c r="F5591" s="245" t="s">
        <v>44</v>
      </c>
      <c r="G5591" s="245" t="s">
        <v>13602</v>
      </c>
      <c r="H5591" s="245" t="s">
        <v>13603</v>
      </c>
      <c r="I5591" s="245" t="s">
        <v>12</v>
      </c>
      <c r="J5591" s="245" t="s">
        <v>106</v>
      </c>
      <c r="K5591" s="246" t="s">
        <v>8466</v>
      </c>
      <c r="L5591" s="245" t="s">
        <v>568</v>
      </c>
      <c r="M5591"/>
      <c r="N5591"/>
      <c r="O5591"/>
      <c r="P5591"/>
      <c r="Q5591"/>
      <c r="R5591"/>
      <c r="S5591"/>
      <c r="T5591"/>
      <c r="U5591"/>
      <c r="V5591"/>
      <c r="W5591"/>
      <c r="X5591"/>
      <c r="Y5591"/>
      <c r="Z5591"/>
      <c r="AA5591"/>
      <c r="AB5591"/>
      <c r="AC5591"/>
      <c r="AD5591"/>
      <c r="AE5591"/>
      <c r="AF5591"/>
      <c r="AG5591"/>
      <c r="AH5591"/>
      <c r="AI5591"/>
      <c r="AJ5591"/>
      <c r="AK5591"/>
      <c r="AL5591"/>
      <c r="AM5591"/>
      <c r="AN5591"/>
      <c r="AO5591"/>
      <c r="AP5591"/>
      <c r="AQ5591"/>
      <c r="AR5591"/>
      <c r="AS5591"/>
      <c r="AT5591"/>
      <c r="AU5591"/>
      <c r="AV5591"/>
      <c r="AW5591"/>
      <c r="AX5591"/>
      <c r="AY5591"/>
      <c r="AZ5591"/>
      <c r="BA5591"/>
      <c r="BB5591"/>
      <c r="BC5591"/>
      <c r="BD5591"/>
      <c r="BE5591"/>
      <c r="BF5591"/>
      <c r="BG5591"/>
      <c r="BH5591"/>
      <c r="BI5591"/>
      <c r="BJ5591"/>
      <c r="BK5591"/>
      <c r="BL5591"/>
      <c r="BM5591"/>
      <c r="BN5591"/>
      <c r="BO5591"/>
    </row>
    <row r="5592" spans="1:67" ht="15" x14ac:dyDescent="0.25">
      <c r="A5592" s="245" t="s">
        <v>1839</v>
      </c>
      <c r="B5592" s="245" t="s">
        <v>1838</v>
      </c>
      <c r="C5592" s="245" t="s">
        <v>2003</v>
      </c>
      <c r="D5592" s="245" t="s">
        <v>2002</v>
      </c>
      <c r="E5592" s="246" t="s">
        <v>44</v>
      </c>
      <c r="F5592" s="245" t="s">
        <v>44</v>
      </c>
      <c r="G5592" s="245" t="s">
        <v>13604</v>
      </c>
      <c r="H5592" s="245" t="s">
        <v>13605</v>
      </c>
      <c r="I5592" s="245" t="s">
        <v>12</v>
      </c>
      <c r="J5592" s="245" t="s">
        <v>59</v>
      </c>
      <c r="K5592" s="246" t="s">
        <v>25229</v>
      </c>
      <c r="L5592" s="245" t="s">
        <v>568</v>
      </c>
      <c r="M5592"/>
      <c r="N5592"/>
      <c r="O5592"/>
      <c r="P5592"/>
      <c r="Q5592"/>
      <c r="R5592"/>
      <c r="S5592"/>
      <c r="T5592"/>
      <c r="U5592"/>
      <c r="V5592"/>
      <c r="W5592"/>
      <c r="X5592"/>
      <c r="Y5592"/>
      <c r="Z5592"/>
      <c r="AA5592"/>
      <c r="AB5592"/>
      <c r="AC5592"/>
      <c r="AD5592"/>
      <c r="AE5592"/>
      <c r="AF5592"/>
      <c r="AG5592"/>
      <c r="AH5592"/>
      <c r="AI5592"/>
      <c r="AJ5592"/>
      <c r="AK5592"/>
      <c r="AL5592"/>
      <c r="AM5592"/>
      <c r="AN5592"/>
      <c r="AO5592"/>
      <c r="AP5592"/>
      <c r="AQ5592"/>
      <c r="AR5592"/>
      <c r="AS5592"/>
      <c r="AT5592"/>
      <c r="AU5592"/>
      <c r="AV5592"/>
      <c r="AW5592"/>
      <c r="AX5592"/>
      <c r="AY5592"/>
      <c r="AZ5592"/>
      <c r="BA5592"/>
      <c r="BB5592"/>
      <c r="BC5592"/>
      <c r="BD5592"/>
      <c r="BE5592"/>
      <c r="BF5592"/>
      <c r="BG5592"/>
      <c r="BH5592"/>
      <c r="BI5592"/>
      <c r="BJ5592"/>
      <c r="BK5592"/>
      <c r="BL5592"/>
      <c r="BM5592"/>
      <c r="BN5592"/>
      <c r="BO5592"/>
    </row>
    <row r="5593" spans="1:67" ht="15" x14ac:dyDescent="0.25">
      <c r="A5593" s="245" t="s">
        <v>1839</v>
      </c>
      <c r="B5593" s="245" t="s">
        <v>1838</v>
      </c>
      <c r="C5593" s="245" t="s">
        <v>1975</v>
      </c>
      <c r="D5593" s="245" t="s">
        <v>1974</v>
      </c>
      <c r="E5593" s="246" t="s">
        <v>44</v>
      </c>
      <c r="F5593" s="245" t="s">
        <v>44</v>
      </c>
      <c r="G5593" s="245" t="s">
        <v>1998</v>
      </c>
      <c r="H5593" s="245" t="s">
        <v>21239</v>
      </c>
      <c r="I5593" s="245" t="s">
        <v>12</v>
      </c>
      <c r="J5593" s="245" t="s">
        <v>106</v>
      </c>
      <c r="K5593" s="246" t="s">
        <v>3773</v>
      </c>
      <c r="L5593" s="245" t="s">
        <v>568</v>
      </c>
      <c r="M5593"/>
      <c r="N5593"/>
      <c r="O5593"/>
      <c r="P5593"/>
      <c r="Q5593"/>
      <c r="R5593"/>
      <c r="S5593"/>
      <c r="T5593"/>
      <c r="U5593"/>
      <c r="V5593"/>
      <c r="W5593"/>
      <c r="X5593"/>
      <c r="Y5593"/>
      <c r="Z5593"/>
      <c r="AA5593"/>
      <c r="AB5593"/>
      <c r="AC5593"/>
      <c r="AD5593"/>
      <c r="AE5593"/>
      <c r="AF5593"/>
      <c r="AG5593"/>
      <c r="AH5593"/>
      <c r="AI5593"/>
      <c r="AJ5593"/>
      <c r="AK5593"/>
      <c r="AL5593"/>
      <c r="AM5593"/>
      <c r="AN5593"/>
      <c r="AO5593"/>
      <c r="AP5593"/>
      <c r="AQ5593"/>
      <c r="AR5593"/>
      <c r="AS5593"/>
      <c r="AT5593"/>
      <c r="AU5593"/>
      <c r="AV5593"/>
      <c r="AW5593"/>
      <c r="AX5593"/>
      <c r="AY5593"/>
      <c r="AZ5593"/>
      <c r="BA5593"/>
      <c r="BB5593"/>
      <c r="BC5593"/>
      <c r="BD5593"/>
      <c r="BE5593"/>
      <c r="BF5593"/>
      <c r="BG5593"/>
      <c r="BH5593"/>
      <c r="BI5593"/>
      <c r="BJ5593"/>
      <c r="BK5593"/>
      <c r="BL5593"/>
      <c r="BM5593"/>
      <c r="BN5593"/>
      <c r="BO5593"/>
    </row>
    <row r="5594" spans="1:67" ht="15" x14ac:dyDescent="0.25">
      <c r="A5594" s="245" t="s">
        <v>1839</v>
      </c>
      <c r="B5594" s="245" t="s">
        <v>1838</v>
      </c>
      <c r="C5594" s="245" t="s">
        <v>1975</v>
      </c>
      <c r="D5594" s="245" t="s">
        <v>1974</v>
      </c>
      <c r="E5594" s="246" t="s">
        <v>44</v>
      </c>
      <c r="F5594" s="245" t="s">
        <v>44</v>
      </c>
      <c r="G5594" s="245" t="s">
        <v>1997</v>
      </c>
      <c r="H5594" s="245" t="s">
        <v>21240</v>
      </c>
      <c r="I5594" s="245" t="s">
        <v>12</v>
      </c>
      <c r="J5594" s="245" t="s">
        <v>106</v>
      </c>
      <c r="K5594" s="246" t="s">
        <v>8255</v>
      </c>
      <c r="L5594" s="245" t="s">
        <v>568</v>
      </c>
      <c r="M5594"/>
      <c r="N5594"/>
      <c r="O5594"/>
      <c r="P5594"/>
      <c r="Q5594"/>
      <c r="R5594"/>
      <c r="S5594"/>
      <c r="T5594"/>
      <c r="U5594"/>
      <c r="V5594"/>
      <c r="W5594"/>
      <c r="X5594"/>
      <c r="Y5594"/>
      <c r="Z5594"/>
      <c r="AA5594"/>
      <c r="AB5594"/>
      <c r="AC5594"/>
      <c r="AD5594"/>
      <c r="AE5594"/>
      <c r="AF5594"/>
      <c r="AG5594"/>
      <c r="AH5594"/>
      <c r="AI5594"/>
      <c r="AJ5594"/>
      <c r="AK5594"/>
      <c r="AL5594"/>
      <c r="AM5594"/>
      <c r="AN5594"/>
      <c r="AO5594"/>
      <c r="AP5594"/>
      <c r="AQ5594"/>
      <c r="AR5594"/>
      <c r="AS5594"/>
      <c r="AT5594"/>
      <c r="AU5594"/>
      <c r="AV5594"/>
      <c r="AW5594"/>
      <c r="AX5594"/>
      <c r="AY5594"/>
      <c r="AZ5594"/>
      <c r="BA5594"/>
      <c r="BB5594"/>
      <c r="BC5594"/>
      <c r="BD5594"/>
      <c r="BE5594"/>
      <c r="BF5594"/>
      <c r="BG5594"/>
      <c r="BH5594"/>
      <c r="BI5594"/>
      <c r="BJ5594"/>
      <c r="BK5594"/>
      <c r="BL5594"/>
      <c r="BM5594"/>
      <c r="BN5594"/>
      <c r="BO5594"/>
    </row>
    <row r="5595" spans="1:67" ht="15" x14ac:dyDescent="0.25">
      <c r="A5595" s="245" t="s">
        <v>1839</v>
      </c>
      <c r="B5595" s="245" t="s">
        <v>1838</v>
      </c>
      <c r="C5595" s="245" t="s">
        <v>1975</v>
      </c>
      <c r="D5595" s="245" t="s">
        <v>1974</v>
      </c>
      <c r="E5595" s="246" t="s">
        <v>44</v>
      </c>
      <c r="F5595" s="245" t="s">
        <v>44</v>
      </c>
      <c r="G5595" s="245" t="s">
        <v>1996</v>
      </c>
      <c r="H5595" s="245" t="s">
        <v>21241</v>
      </c>
      <c r="I5595" s="245" t="s">
        <v>12</v>
      </c>
      <c r="J5595" s="245" t="s">
        <v>106</v>
      </c>
      <c r="K5595" s="246" t="s">
        <v>9043</v>
      </c>
      <c r="L5595" s="245" t="s">
        <v>568</v>
      </c>
      <c r="M5595"/>
      <c r="N5595"/>
      <c r="O5595"/>
      <c r="P5595"/>
      <c r="Q5595"/>
      <c r="R5595"/>
      <c r="S5595"/>
      <c r="T5595"/>
      <c r="U5595"/>
      <c r="V5595"/>
      <c r="W5595"/>
      <c r="X5595"/>
      <c r="Y5595"/>
      <c r="Z5595"/>
      <c r="AA5595"/>
      <c r="AB5595"/>
      <c r="AC5595"/>
      <c r="AD5595"/>
      <c r="AE5595"/>
      <c r="AF5595"/>
      <c r="AG5595"/>
      <c r="AH5595"/>
      <c r="AI5595"/>
      <c r="AJ5595"/>
      <c r="AK5595"/>
      <c r="AL5595"/>
      <c r="AM5595"/>
      <c r="AN5595"/>
      <c r="AO5595"/>
      <c r="AP5595"/>
      <c r="AQ5595"/>
      <c r="AR5595"/>
      <c r="AS5595"/>
      <c r="AT5595"/>
      <c r="AU5595"/>
      <c r="AV5595"/>
      <c r="AW5595"/>
      <c r="AX5595"/>
      <c r="AY5595"/>
      <c r="AZ5595"/>
      <c r="BA5595"/>
      <c r="BB5595"/>
      <c r="BC5595"/>
      <c r="BD5595"/>
      <c r="BE5595"/>
      <c r="BF5595"/>
      <c r="BG5595"/>
      <c r="BH5595"/>
      <c r="BI5595"/>
      <c r="BJ5595"/>
      <c r="BK5595"/>
      <c r="BL5595"/>
      <c r="BM5595"/>
      <c r="BN5595"/>
      <c r="BO5595"/>
    </row>
    <row r="5596" spans="1:67" ht="15" x14ac:dyDescent="0.25">
      <c r="A5596" s="245" t="s">
        <v>1839</v>
      </c>
      <c r="B5596" s="245" t="s">
        <v>1838</v>
      </c>
      <c r="C5596" s="245" t="s">
        <v>1975</v>
      </c>
      <c r="D5596" s="245" t="s">
        <v>1974</v>
      </c>
      <c r="E5596" s="246" t="s">
        <v>44</v>
      </c>
      <c r="F5596" s="245" t="s">
        <v>44</v>
      </c>
      <c r="G5596" s="245" t="s">
        <v>1994</v>
      </c>
      <c r="H5596" s="245" t="s">
        <v>21242</v>
      </c>
      <c r="I5596" s="245" t="s">
        <v>12</v>
      </c>
      <c r="J5596" s="245" t="s">
        <v>59</v>
      </c>
      <c r="K5596" s="246" t="s">
        <v>8820</v>
      </c>
      <c r="L5596" s="245" t="s">
        <v>568</v>
      </c>
      <c r="M5596"/>
      <c r="N5596"/>
      <c r="O5596"/>
      <c r="P5596"/>
      <c r="Q5596"/>
      <c r="R5596"/>
      <c r="S5596"/>
      <c r="T5596"/>
      <c r="U5596"/>
      <c r="V5596"/>
      <c r="W5596"/>
      <c r="X5596"/>
      <c r="Y5596"/>
      <c r="Z5596"/>
      <c r="AA5596"/>
      <c r="AB5596"/>
      <c r="AC5596"/>
      <c r="AD5596"/>
      <c r="AE5596"/>
      <c r="AF5596"/>
      <c r="AG5596"/>
      <c r="AH5596"/>
      <c r="AI5596"/>
      <c r="AJ5596"/>
      <c r="AK5596"/>
      <c r="AL5596"/>
      <c r="AM5596"/>
      <c r="AN5596"/>
      <c r="AO5596"/>
      <c r="AP5596"/>
      <c r="AQ5596"/>
      <c r="AR5596"/>
      <c r="AS5596"/>
      <c r="AT5596"/>
      <c r="AU5596"/>
      <c r="AV5596"/>
      <c r="AW5596"/>
      <c r="AX5596"/>
      <c r="AY5596"/>
      <c r="AZ5596"/>
      <c r="BA5596"/>
      <c r="BB5596"/>
      <c r="BC5596"/>
      <c r="BD5596"/>
      <c r="BE5596"/>
      <c r="BF5596"/>
      <c r="BG5596"/>
      <c r="BH5596"/>
      <c r="BI5596"/>
      <c r="BJ5596"/>
      <c r="BK5596"/>
      <c r="BL5596"/>
      <c r="BM5596"/>
      <c r="BN5596"/>
      <c r="BO5596"/>
    </row>
    <row r="5597" spans="1:67" ht="15" x14ac:dyDescent="0.25">
      <c r="A5597" s="245" t="s">
        <v>1839</v>
      </c>
      <c r="B5597" s="245" t="s">
        <v>1838</v>
      </c>
      <c r="C5597" s="245" t="s">
        <v>1975</v>
      </c>
      <c r="D5597" s="245" t="s">
        <v>1974</v>
      </c>
      <c r="E5597" s="246" t="s">
        <v>44</v>
      </c>
      <c r="F5597" s="245" t="s">
        <v>44</v>
      </c>
      <c r="G5597" s="245" t="s">
        <v>1993</v>
      </c>
      <c r="H5597" s="245" t="s">
        <v>21243</v>
      </c>
      <c r="I5597" s="245" t="s">
        <v>12</v>
      </c>
      <c r="J5597" s="245" t="s">
        <v>59</v>
      </c>
      <c r="K5597" s="246" t="s">
        <v>15337</v>
      </c>
      <c r="L5597" s="245" t="s">
        <v>568</v>
      </c>
      <c r="M5597"/>
      <c r="N5597"/>
      <c r="O5597"/>
      <c r="P5597"/>
      <c r="Q5597"/>
      <c r="R5597"/>
      <c r="S5597"/>
      <c r="T5597"/>
      <c r="U5597"/>
      <c r="V5597"/>
      <c r="W5597"/>
      <c r="X5597"/>
      <c r="Y5597"/>
      <c r="Z5597"/>
      <c r="AA5597"/>
      <c r="AB5597"/>
      <c r="AC5597"/>
      <c r="AD5597"/>
      <c r="AE5597"/>
      <c r="AF5597"/>
      <c r="AG5597"/>
      <c r="AH5597"/>
      <c r="AI5597"/>
      <c r="AJ5597"/>
      <c r="AK5597"/>
      <c r="AL5597"/>
      <c r="AM5597"/>
      <c r="AN5597"/>
      <c r="AO5597"/>
      <c r="AP5597"/>
      <c r="AQ5597"/>
      <c r="AR5597"/>
      <c r="AS5597"/>
      <c r="AT5597"/>
      <c r="AU5597"/>
      <c r="AV5597"/>
      <c r="AW5597"/>
      <c r="AX5597"/>
      <c r="AY5597"/>
      <c r="AZ5597"/>
      <c r="BA5597"/>
      <c r="BB5597"/>
      <c r="BC5597"/>
      <c r="BD5597"/>
      <c r="BE5597"/>
      <c r="BF5597"/>
      <c r="BG5597"/>
      <c r="BH5597"/>
      <c r="BI5597"/>
      <c r="BJ5597"/>
      <c r="BK5597"/>
      <c r="BL5597"/>
      <c r="BM5597"/>
      <c r="BN5597"/>
      <c r="BO5597"/>
    </row>
    <row r="5598" spans="1:67" ht="15" x14ac:dyDescent="0.25">
      <c r="A5598" s="245" t="s">
        <v>1839</v>
      </c>
      <c r="B5598" s="245" t="s">
        <v>1838</v>
      </c>
      <c r="C5598" s="245" t="s">
        <v>1975</v>
      </c>
      <c r="D5598" s="245" t="s">
        <v>1974</v>
      </c>
      <c r="E5598" s="246" t="s">
        <v>44</v>
      </c>
      <c r="F5598" s="245" t="s">
        <v>44</v>
      </c>
      <c r="G5598" s="245" t="s">
        <v>1992</v>
      </c>
      <c r="H5598" s="245" t="s">
        <v>21244</v>
      </c>
      <c r="I5598" s="245" t="s">
        <v>12</v>
      </c>
      <c r="J5598" s="245" t="s">
        <v>106</v>
      </c>
      <c r="K5598" s="246" t="s">
        <v>4677</v>
      </c>
      <c r="L5598" s="245" t="s">
        <v>568</v>
      </c>
      <c r="M5598"/>
      <c r="N5598"/>
      <c r="O5598"/>
      <c r="P5598"/>
      <c r="Q5598"/>
      <c r="R5598"/>
      <c r="S5598"/>
      <c r="T5598"/>
      <c r="U5598"/>
      <c r="V5598"/>
      <c r="W5598"/>
      <c r="X5598"/>
      <c r="Y5598"/>
      <c r="Z5598"/>
      <c r="AA5598"/>
      <c r="AB5598"/>
      <c r="AC5598"/>
      <c r="AD5598"/>
      <c r="AE5598"/>
      <c r="AF5598"/>
      <c r="AG5598"/>
      <c r="AH5598"/>
      <c r="AI5598"/>
      <c r="AJ5598"/>
      <c r="AK5598"/>
      <c r="AL5598"/>
      <c r="AM5598"/>
      <c r="AN5598"/>
      <c r="AO5598"/>
      <c r="AP5598"/>
      <c r="AQ5598"/>
      <c r="AR5598"/>
      <c r="AS5598"/>
      <c r="AT5598"/>
      <c r="AU5598"/>
      <c r="AV5598"/>
      <c r="AW5598"/>
      <c r="AX5598"/>
      <c r="AY5598"/>
      <c r="AZ5598"/>
      <c r="BA5598"/>
      <c r="BB5598"/>
      <c r="BC5598"/>
      <c r="BD5598"/>
      <c r="BE5598"/>
      <c r="BF5598"/>
      <c r="BG5598"/>
      <c r="BH5598"/>
      <c r="BI5598"/>
      <c r="BJ5598"/>
      <c r="BK5598"/>
      <c r="BL5598"/>
      <c r="BM5598"/>
      <c r="BN5598"/>
      <c r="BO5598"/>
    </row>
    <row r="5599" spans="1:67" ht="15" x14ac:dyDescent="0.25">
      <c r="A5599" s="245" t="s">
        <v>1839</v>
      </c>
      <c r="B5599" s="245" t="s">
        <v>1838</v>
      </c>
      <c r="C5599" s="245" t="s">
        <v>1975</v>
      </c>
      <c r="D5599" s="245" t="s">
        <v>1974</v>
      </c>
      <c r="E5599" s="246" t="s">
        <v>44</v>
      </c>
      <c r="F5599" s="245" t="s">
        <v>44</v>
      </c>
      <c r="G5599" s="245" t="s">
        <v>1991</v>
      </c>
      <c r="H5599" s="245" t="s">
        <v>21245</v>
      </c>
      <c r="I5599" s="245" t="s">
        <v>12</v>
      </c>
      <c r="J5599" s="245" t="s">
        <v>106</v>
      </c>
      <c r="K5599" s="246" t="s">
        <v>4995</v>
      </c>
      <c r="L5599" s="245" t="s">
        <v>568</v>
      </c>
      <c r="M5599"/>
      <c r="N5599"/>
      <c r="O5599"/>
      <c r="P5599"/>
      <c r="Q5599"/>
      <c r="R5599"/>
      <c r="S5599"/>
      <c r="T5599"/>
      <c r="U5599"/>
      <c r="V5599"/>
      <c r="W5599"/>
      <c r="X5599"/>
      <c r="Y5599"/>
      <c r="Z5599"/>
      <c r="AA5599"/>
      <c r="AB5599"/>
      <c r="AC5599"/>
      <c r="AD5599"/>
      <c r="AE5599"/>
      <c r="AF5599"/>
      <c r="AG5599"/>
      <c r="AH5599"/>
      <c r="AI5599"/>
      <c r="AJ5599"/>
      <c r="AK5599"/>
      <c r="AL5599"/>
      <c r="AM5599"/>
      <c r="AN5599"/>
      <c r="AO5599"/>
      <c r="AP5599"/>
      <c r="AQ5599"/>
      <c r="AR5599"/>
      <c r="AS5599"/>
      <c r="AT5599"/>
      <c r="AU5599"/>
      <c r="AV5599"/>
      <c r="AW5599"/>
      <c r="AX5599"/>
      <c r="AY5599"/>
      <c r="AZ5599"/>
      <c r="BA5599"/>
      <c r="BB5599"/>
      <c r="BC5599"/>
      <c r="BD5599"/>
      <c r="BE5599"/>
      <c r="BF5599"/>
      <c r="BG5599"/>
      <c r="BH5599"/>
      <c r="BI5599"/>
      <c r="BJ5599"/>
      <c r="BK5599"/>
      <c r="BL5599"/>
      <c r="BM5599"/>
      <c r="BN5599"/>
      <c r="BO5599"/>
    </row>
    <row r="5600" spans="1:67" ht="15" x14ac:dyDescent="0.25">
      <c r="A5600" s="245" t="s">
        <v>1839</v>
      </c>
      <c r="B5600" s="245" t="s">
        <v>1838</v>
      </c>
      <c r="C5600" s="245" t="s">
        <v>1975</v>
      </c>
      <c r="D5600" s="245" t="s">
        <v>1974</v>
      </c>
      <c r="E5600" s="246" t="s">
        <v>44</v>
      </c>
      <c r="F5600" s="245" t="s">
        <v>44</v>
      </c>
      <c r="G5600" s="245" t="s">
        <v>1989</v>
      </c>
      <c r="H5600" s="245" t="s">
        <v>21246</v>
      </c>
      <c r="I5600" s="245" t="s">
        <v>12</v>
      </c>
      <c r="J5600" s="245" t="s">
        <v>106</v>
      </c>
      <c r="K5600" s="246" t="s">
        <v>864</v>
      </c>
      <c r="L5600" s="245" t="s">
        <v>568</v>
      </c>
      <c r="M5600"/>
      <c r="N5600"/>
      <c r="O5600"/>
      <c r="P5600"/>
      <c r="Q5600"/>
      <c r="R5600"/>
      <c r="S5600"/>
      <c r="T5600"/>
      <c r="U5600"/>
      <c r="V5600"/>
      <c r="W5600"/>
      <c r="X5600"/>
      <c r="Y5600"/>
      <c r="Z5600"/>
      <c r="AA5600"/>
      <c r="AB5600"/>
      <c r="AC5600"/>
      <c r="AD5600"/>
      <c r="AE5600"/>
      <c r="AF5600"/>
      <c r="AG5600"/>
      <c r="AH5600"/>
      <c r="AI5600"/>
      <c r="AJ5600"/>
      <c r="AK5600"/>
      <c r="AL5600"/>
      <c r="AM5600"/>
      <c r="AN5600"/>
      <c r="AO5600"/>
      <c r="AP5600"/>
      <c r="AQ5600"/>
      <c r="AR5600"/>
      <c r="AS5600"/>
      <c r="AT5600"/>
      <c r="AU5600"/>
      <c r="AV5600"/>
      <c r="AW5600"/>
      <c r="AX5600"/>
      <c r="AY5600"/>
      <c r="AZ5600"/>
      <c r="BA5600"/>
      <c r="BB5600"/>
      <c r="BC5600"/>
      <c r="BD5600"/>
      <c r="BE5600"/>
      <c r="BF5600"/>
      <c r="BG5600"/>
      <c r="BH5600"/>
      <c r="BI5600"/>
      <c r="BJ5600"/>
      <c r="BK5600"/>
      <c r="BL5600"/>
      <c r="BM5600"/>
      <c r="BN5600"/>
      <c r="BO5600"/>
    </row>
    <row r="5601" spans="1:67" ht="15" x14ac:dyDescent="0.25">
      <c r="A5601" s="245" t="s">
        <v>1839</v>
      </c>
      <c r="B5601" s="245" t="s">
        <v>1838</v>
      </c>
      <c r="C5601" s="245" t="s">
        <v>1975</v>
      </c>
      <c r="D5601" s="245" t="s">
        <v>1974</v>
      </c>
      <c r="E5601" s="246" t="s">
        <v>44</v>
      </c>
      <c r="F5601" s="245" t="s">
        <v>44</v>
      </c>
      <c r="G5601" s="245" t="s">
        <v>1988</v>
      </c>
      <c r="H5601" s="245" t="s">
        <v>21247</v>
      </c>
      <c r="I5601" s="245" t="s">
        <v>12</v>
      </c>
      <c r="J5601" s="245" t="s">
        <v>59</v>
      </c>
      <c r="K5601" s="246" t="s">
        <v>3568</v>
      </c>
      <c r="L5601" s="245" t="s">
        <v>568</v>
      </c>
      <c r="M5601"/>
      <c r="N5601"/>
      <c r="O5601"/>
      <c r="P5601"/>
      <c r="Q5601"/>
      <c r="R5601"/>
      <c r="S5601"/>
      <c r="T5601"/>
      <c r="U5601"/>
      <c r="V5601"/>
      <c r="W5601"/>
      <c r="X5601"/>
      <c r="Y5601"/>
      <c r="Z5601"/>
      <c r="AA5601"/>
      <c r="AB5601"/>
      <c r="AC5601"/>
      <c r="AD5601"/>
      <c r="AE5601"/>
      <c r="AF5601"/>
      <c r="AG5601"/>
      <c r="AH5601"/>
      <c r="AI5601"/>
      <c r="AJ5601"/>
      <c r="AK5601"/>
      <c r="AL5601"/>
      <c r="AM5601"/>
      <c r="AN5601"/>
      <c r="AO5601"/>
      <c r="AP5601"/>
      <c r="AQ5601"/>
      <c r="AR5601"/>
      <c r="AS5601"/>
      <c r="AT5601"/>
      <c r="AU5601"/>
      <c r="AV5601"/>
      <c r="AW5601"/>
      <c r="AX5601"/>
      <c r="AY5601"/>
      <c r="AZ5601"/>
      <c r="BA5601"/>
      <c r="BB5601"/>
      <c r="BC5601"/>
      <c r="BD5601"/>
      <c r="BE5601"/>
      <c r="BF5601"/>
      <c r="BG5601"/>
      <c r="BH5601"/>
      <c r="BI5601"/>
      <c r="BJ5601"/>
      <c r="BK5601"/>
      <c r="BL5601"/>
      <c r="BM5601"/>
      <c r="BN5601"/>
      <c r="BO5601"/>
    </row>
    <row r="5602" spans="1:67" ht="15" x14ac:dyDescent="0.25">
      <c r="A5602" s="245" t="s">
        <v>1839</v>
      </c>
      <c r="B5602" s="245" t="s">
        <v>1838</v>
      </c>
      <c r="C5602" s="245" t="s">
        <v>1975</v>
      </c>
      <c r="D5602" s="245" t="s">
        <v>1974</v>
      </c>
      <c r="E5602" s="246" t="s">
        <v>44</v>
      </c>
      <c r="F5602" s="245" t="s">
        <v>44</v>
      </c>
      <c r="G5602" s="245" t="s">
        <v>1986</v>
      </c>
      <c r="H5602" s="245" t="s">
        <v>21248</v>
      </c>
      <c r="I5602" s="245" t="s">
        <v>12</v>
      </c>
      <c r="J5602" s="245" t="s">
        <v>59</v>
      </c>
      <c r="K5602" s="246" t="s">
        <v>8403</v>
      </c>
      <c r="L5602" s="245" t="s">
        <v>568</v>
      </c>
      <c r="M5602"/>
      <c r="N5602"/>
      <c r="O5602"/>
      <c r="P5602"/>
      <c r="Q5602"/>
      <c r="R5602"/>
      <c r="S5602"/>
      <c r="T5602"/>
      <c r="U5602"/>
      <c r="V5602"/>
      <c r="W5602"/>
      <c r="X5602"/>
      <c r="Y5602"/>
      <c r="Z5602"/>
      <c r="AA5602"/>
      <c r="AB5602"/>
      <c r="AC5602"/>
      <c r="AD5602"/>
      <c r="AE5602"/>
      <c r="AF5602"/>
      <c r="AG5602"/>
      <c r="AH5602"/>
      <c r="AI5602"/>
      <c r="AJ5602"/>
      <c r="AK5602"/>
      <c r="AL5602"/>
      <c r="AM5602"/>
      <c r="AN5602"/>
      <c r="AO5602"/>
      <c r="AP5602"/>
      <c r="AQ5602"/>
      <c r="AR5602"/>
      <c r="AS5602"/>
      <c r="AT5602"/>
      <c r="AU5602"/>
      <c r="AV5602"/>
      <c r="AW5602"/>
      <c r="AX5602"/>
      <c r="AY5602"/>
      <c r="AZ5602"/>
      <c r="BA5602"/>
      <c r="BB5602"/>
      <c r="BC5602"/>
      <c r="BD5602"/>
      <c r="BE5602"/>
      <c r="BF5602"/>
      <c r="BG5602"/>
      <c r="BH5602"/>
      <c r="BI5602"/>
      <c r="BJ5602"/>
      <c r="BK5602"/>
      <c r="BL5602"/>
      <c r="BM5602"/>
      <c r="BN5602"/>
      <c r="BO5602"/>
    </row>
    <row r="5603" spans="1:67" ht="15" x14ac:dyDescent="0.25">
      <c r="A5603" s="245" t="s">
        <v>1839</v>
      </c>
      <c r="B5603" s="245" t="s">
        <v>1838</v>
      </c>
      <c r="C5603" s="245" t="s">
        <v>1975</v>
      </c>
      <c r="D5603" s="245" t="s">
        <v>1974</v>
      </c>
      <c r="E5603" s="246" t="s">
        <v>44</v>
      </c>
      <c r="F5603" s="245" t="s">
        <v>44</v>
      </c>
      <c r="G5603" s="245" t="s">
        <v>1985</v>
      </c>
      <c r="H5603" s="245" t="s">
        <v>21249</v>
      </c>
      <c r="I5603" s="245" t="s">
        <v>12</v>
      </c>
      <c r="J5603" s="245" t="s">
        <v>59</v>
      </c>
      <c r="K5603" s="246" t="s">
        <v>10512</v>
      </c>
      <c r="L5603" s="245" t="s">
        <v>568</v>
      </c>
      <c r="M5603"/>
      <c r="N5603"/>
      <c r="O5603"/>
      <c r="P5603"/>
      <c r="Q5603"/>
      <c r="R5603"/>
      <c r="S5603"/>
      <c r="T5603"/>
      <c r="U5603"/>
      <c r="V5603"/>
      <c r="W5603"/>
      <c r="X5603"/>
      <c r="Y5603"/>
      <c r="Z5603"/>
      <c r="AA5603"/>
      <c r="AB5603"/>
      <c r="AC5603"/>
      <c r="AD5603"/>
      <c r="AE5603"/>
      <c r="AF5603"/>
      <c r="AG5603"/>
      <c r="AH5603"/>
      <c r="AI5603"/>
      <c r="AJ5603"/>
      <c r="AK5603"/>
      <c r="AL5603"/>
      <c r="AM5603"/>
      <c r="AN5603"/>
      <c r="AO5603"/>
      <c r="AP5603"/>
      <c r="AQ5603"/>
      <c r="AR5603"/>
      <c r="AS5603"/>
      <c r="AT5603"/>
      <c r="AU5603"/>
      <c r="AV5603"/>
      <c r="AW5603"/>
      <c r="AX5603"/>
      <c r="AY5603"/>
      <c r="AZ5603"/>
      <c r="BA5603"/>
      <c r="BB5603"/>
      <c r="BC5603"/>
      <c r="BD5603"/>
      <c r="BE5603"/>
      <c r="BF5603"/>
      <c r="BG5603"/>
      <c r="BH5603"/>
      <c r="BI5603"/>
      <c r="BJ5603"/>
      <c r="BK5603"/>
      <c r="BL5603"/>
      <c r="BM5603"/>
      <c r="BN5603"/>
      <c r="BO5603"/>
    </row>
    <row r="5604" spans="1:67" ht="15" x14ac:dyDescent="0.25">
      <c r="A5604" s="245" t="s">
        <v>1839</v>
      </c>
      <c r="B5604" s="245" t="s">
        <v>1838</v>
      </c>
      <c r="C5604" s="245" t="s">
        <v>1975</v>
      </c>
      <c r="D5604" s="245" t="s">
        <v>1974</v>
      </c>
      <c r="E5604" s="246" t="s">
        <v>44</v>
      </c>
      <c r="F5604" s="245" t="s">
        <v>44</v>
      </c>
      <c r="G5604" s="245" t="s">
        <v>1984</v>
      </c>
      <c r="H5604" s="245" t="s">
        <v>21250</v>
      </c>
      <c r="I5604" s="245" t="s">
        <v>12</v>
      </c>
      <c r="J5604" s="245" t="s">
        <v>59</v>
      </c>
      <c r="K5604" s="246" t="s">
        <v>3791</v>
      </c>
      <c r="L5604" s="245" t="s">
        <v>568</v>
      </c>
      <c r="M5604"/>
      <c r="N5604"/>
      <c r="O5604"/>
      <c r="P5604"/>
      <c r="Q5604"/>
      <c r="R5604"/>
      <c r="S5604"/>
      <c r="T5604"/>
      <c r="U5604"/>
      <c r="V5604"/>
      <c r="W5604"/>
      <c r="X5604"/>
      <c r="Y5604"/>
      <c r="Z5604"/>
      <c r="AA5604"/>
      <c r="AB5604"/>
      <c r="AC5604"/>
      <c r="AD5604"/>
      <c r="AE5604"/>
      <c r="AF5604"/>
      <c r="AG5604"/>
      <c r="AH5604"/>
      <c r="AI5604"/>
      <c r="AJ5604"/>
      <c r="AK5604"/>
      <c r="AL5604"/>
      <c r="AM5604"/>
      <c r="AN5604"/>
      <c r="AO5604"/>
      <c r="AP5604"/>
      <c r="AQ5604"/>
      <c r="AR5604"/>
      <c r="AS5604"/>
      <c r="AT5604"/>
      <c r="AU5604"/>
      <c r="AV5604"/>
      <c r="AW5604"/>
      <c r="AX5604"/>
      <c r="AY5604"/>
      <c r="AZ5604"/>
      <c r="BA5604"/>
      <c r="BB5604"/>
      <c r="BC5604"/>
      <c r="BD5604"/>
      <c r="BE5604"/>
      <c r="BF5604"/>
      <c r="BG5604"/>
      <c r="BH5604"/>
      <c r="BI5604"/>
      <c r="BJ5604"/>
      <c r="BK5604"/>
      <c r="BL5604"/>
      <c r="BM5604"/>
      <c r="BN5604"/>
      <c r="BO5604"/>
    </row>
    <row r="5605" spans="1:67" ht="15" x14ac:dyDescent="0.25">
      <c r="A5605" s="245" t="s">
        <v>1839</v>
      </c>
      <c r="B5605" s="245" t="s">
        <v>1838</v>
      </c>
      <c r="C5605" s="245" t="s">
        <v>1975</v>
      </c>
      <c r="D5605" s="245" t="s">
        <v>1974</v>
      </c>
      <c r="E5605" s="246" t="s">
        <v>44</v>
      </c>
      <c r="F5605" s="245" t="s">
        <v>44</v>
      </c>
      <c r="G5605" s="245" t="s">
        <v>1982</v>
      </c>
      <c r="H5605" s="245" t="s">
        <v>21251</v>
      </c>
      <c r="I5605" s="245" t="s">
        <v>12</v>
      </c>
      <c r="J5605" s="245" t="s">
        <v>59</v>
      </c>
      <c r="K5605" s="246" t="s">
        <v>14767</v>
      </c>
      <c r="L5605" s="245" t="s">
        <v>568</v>
      </c>
      <c r="M5605"/>
      <c r="N5605"/>
      <c r="O5605"/>
      <c r="P5605"/>
      <c r="Q5605"/>
      <c r="R5605"/>
      <c r="S5605"/>
      <c r="T5605"/>
      <c r="U5605"/>
      <c r="V5605"/>
      <c r="W5605"/>
      <c r="X5605"/>
      <c r="Y5605"/>
      <c r="Z5605"/>
      <c r="AA5605"/>
      <c r="AB5605"/>
      <c r="AC5605"/>
      <c r="AD5605"/>
      <c r="AE5605"/>
      <c r="AF5605"/>
      <c r="AG5605"/>
      <c r="AH5605"/>
      <c r="AI5605"/>
      <c r="AJ5605"/>
      <c r="AK5605"/>
      <c r="AL5605"/>
      <c r="AM5605"/>
      <c r="AN5605"/>
      <c r="AO5605"/>
      <c r="AP5605"/>
      <c r="AQ5605"/>
      <c r="AR5605"/>
      <c r="AS5605"/>
      <c r="AT5605"/>
      <c r="AU5605"/>
      <c r="AV5605"/>
      <c r="AW5605"/>
      <c r="AX5605"/>
      <c r="AY5605"/>
      <c r="AZ5605"/>
      <c r="BA5605"/>
      <c r="BB5605"/>
      <c r="BC5605"/>
      <c r="BD5605"/>
      <c r="BE5605"/>
      <c r="BF5605"/>
      <c r="BG5605"/>
      <c r="BH5605"/>
      <c r="BI5605"/>
      <c r="BJ5605"/>
      <c r="BK5605"/>
      <c r="BL5605"/>
      <c r="BM5605"/>
      <c r="BN5605"/>
      <c r="BO5605"/>
    </row>
    <row r="5606" spans="1:67" ht="15" x14ac:dyDescent="0.25">
      <c r="A5606" s="245" t="s">
        <v>1839</v>
      </c>
      <c r="B5606" s="245" t="s">
        <v>1838</v>
      </c>
      <c r="C5606" s="245" t="s">
        <v>1975</v>
      </c>
      <c r="D5606" s="245" t="s">
        <v>1974</v>
      </c>
      <c r="E5606" s="246" t="s">
        <v>44</v>
      </c>
      <c r="F5606" s="245" t="s">
        <v>44</v>
      </c>
      <c r="G5606" s="245" t="s">
        <v>1981</v>
      </c>
      <c r="H5606" s="245" t="s">
        <v>21252</v>
      </c>
      <c r="I5606" s="245" t="s">
        <v>12</v>
      </c>
      <c r="J5606" s="245" t="s">
        <v>59</v>
      </c>
      <c r="K5606" s="246" t="s">
        <v>15219</v>
      </c>
      <c r="L5606" s="245" t="s">
        <v>568</v>
      </c>
      <c r="M5606"/>
      <c r="N5606"/>
      <c r="O5606"/>
      <c r="P5606"/>
      <c r="Q5606"/>
      <c r="R5606"/>
      <c r="S5606"/>
      <c r="T5606"/>
      <c r="U5606"/>
      <c r="V5606"/>
      <c r="W5606"/>
      <c r="X5606"/>
      <c r="Y5606"/>
      <c r="Z5606"/>
      <c r="AA5606"/>
      <c r="AB5606"/>
      <c r="AC5606"/>
      <c r="AD5606"/>
      <c r="AE5606"/>
      <c r="AF5606"/>
      <c r="AG5606"/>
      <c r="AH5606"/>
      <c r="AI5606"/>
      <c r="AJ5606"/>
      <c r="AK5606"/>
      <c r="AL5606"/>
      <c r="AM5606"/>
      <c r="AN5606"/>
      <c r="AO5606"/>
      <c r="AP5606"/>
      <c r="AQ5606"/>
      <c r="AR5606"/>
      <c r="AS5606"/>
      <c r="AT5606"/>
      <c r="AU5606"/>
      <c r="AV5606"/>
      <c r="AW5606"/>
      <c r="AX5606"/>
      <c r="AY5606"/>
      <c r="AZ5606"/>
      <c r="BA5606"/>
      <c r="BB5606"/>
      <c r="BC5606"/>
      <c r="BD5606"/>
      <c r="BE5606"/>
      <c r="BF5606"/>
      <c r="BG5606"/>
      <c r="BH5606"/>
      <c r="BI5606"/>
      <c r="BJ5606"/>
      <c r="BK5606"/>
      <c r="BL5606"/>
      <c r="BM5606"/>
      <c r="BN5606"/>
      <c r="BO5606"/>
    </row>
    <row r="5607" spans="1:67" ht="15" x14ac:dyDescent="0.25">
      <c r="A5607" s="245" t="s">
        <v>1839</v>
      </c>
      <c r="B5607" s="245" t="s">
        <v>1838</v>
      </c>
      <c r="C5607" s="245" t="s">
        <v>1975</v>
      </c>
      <c r="D5607" s="245" t="s">
        <v>1974</v>
      </c>
      <c r="E5607" s="246" t="s">
        <v>44</v>
      </c>
      <c r="F5607" s="245" t="s">
        <v>44</v>
      </c>
      <c r="G5607" s="245" t="s">
        <v>1980</v>
      </c>
      <c r="H5607" s="245" t="s">
        <v>21253</v>
      </c>
      <c r="I5607" s="245" t="s">
        <v>12</v>
      </c>
      <c r="J5607" s="245" t="s">
        <v>59</v>
      </c>
      <c r="K5607" s="246" t="s">
        <v>8322</v>
      </c>
      <c r="L5607" s="245" t="s">
        <v>568</v>
      </c>
      <c r="M5607"/>
      <c r="N5607"/>
      <c r="O5607"/>
      <c r="P5607"/>
      <c r="Q5607"/>
      <c r="R5607"/>
      <c r="S5607"/>
      <c r="T5607"/>
      <c r="U5607"/>
      <c r="V5607"/>
      <c r="W5607"/>
      <c r="X5607"/>
      <c r="Y5607"/>
      <c r="Z5607"/>
      <c r="AA5607"/>
      <c r="AB5607"/>
      <c r="AC5607"/>
      <c r="AD5607"/>
      <c r="AE5607"/>
      <c r="AF5607"/>
      <c r="AG5607"/>
      <c r="AH5607"/>
      <c r="AI5607"/>
      <c r="AJ5607"/>
      <c r="AK5607"/>
      <c r="AL5607"/>
      <c r="AM5607"/>
      <c r="AN5607"/>
      <c r="AO5607"/>
      <c r="AP5607"/>
      <c r="AQ5607"/>
      <c r="AR5607"/>
      <c r="AS5607"/>
      <c r="AT5607"/>
      <c r="AU5607"/>
      <c r="AV5607"/>
      <c r="AW5607"/>
      <c r="AX5607"/>
      <c r="AY5607"/>
      <c r="AZ5607"/>
      <c r="BA5607"/>
      <c r="BB5607"/>
      <c r="BC5607"/>
      <c r="BD5607"/>
      <c r="BE5607"/>
      <c r="BF5607"/>
      <c r="BG5607"/>
      <c r="BH5607"/>
      <c r="BI5607"/>
      <c r="BJ5607"/>
      <c r="BK5607"/>
      <c r="BL5607"/>
      <c r="BM5607"/>
      <c r="BN5607"/>
      <c r="BO5607"/>
    </row>
    <row r="5608" spans="1:67" ht="15" x14ac:dyDescent="0.25">
      <c r="A5608" s="245" t="s">
        <v>1839</v>
      </c>
      <c r="B5608" s="245" t="s">
        <v>1838</v>
      </c>
      <c r="C5608" s="245" t="s">
        <v>1975</v>
      </c>
      <c r="D5608" s="245" t="s">
        <v>1974</v>
      </c>
      <c r="E5608" s="246" t="s">
        <v>44</v>
      </c>
      <c r="F5608" s="245" t="s">
        <v>44</v>
      </c>
      <c r="G5608" s="245" t="s">
        <v>1979</v>
      </c>
      <c r="H5608" s="245" t="s">
        <v>21254</v>
      </c>
      <c r="I5608" s="245" t="s">
        <v>12</v>
      </c>
      <c r="J5608" s="245" t="s">
        <v>59</v>
      </c>
      <c r="K5608" s="246" t="s">
        <v>8986</v>
      </c>
      <c r="L5608" s="245" t="s">
        <v>568</v>
      </c>
      <c r="M5608"/>
      <c r="N5608"/>
      <c r="O5608"/>
      <c r="P5608"/>
      <c r="Q5608"/>
      <c r="R5608"/>
      <c r="S5608"/>
      <c r="T5608"/>
      <c r="U5608"/>
      <c r="V5608"/>
      <c r="W5608"/>
      <c r="X5608"/>
      <c r="Y5608"/>
      <c r="Z5608"/>
      <c r="AA5608"/>
      <c r="AB5608"/>
      <c r="AC5608"/>
      <c r="AD5608"/>
      <c r="AE5608"/>
      <c r="AF5608"/>
      <c r="AG5608"/>
      <c r="AH5608"/>
      <c r="AI5608"/>
      <c r="AJ5608"/>
      <c r="AK5608"/>
      <c r="AL5608"/>
      <c r="AM5608"/>
      <c r="AN5608"/>
      <c r="AO5608"/>
      <c r="AP5608"/>
      <c r="AQ5608"/>
      <c r="AR5608"/>
      <c r="AS5608"/>
      <c r="AT5608"/>
      <c r="AU5608"/>
      <c r="AV5608"/>
      <c r="AW5608"/>
      <c r="AX5608"/>
      <c r="AY5608"/>
      <c r="AZ5608"/>
      <c r="BA5608"/>
      <c r="BB5608"/>
      <c r="BC5608"/>
      <c r="BD5608"/>
      <c r="BE5608"/>
      <c r="BF5608"/>
      <c r="BG5608"/>
      <c r="BH5608"/>
      <c r="BI5608"/>
      <c r="BJ5608"/>
      <c r="BK5608"/>
      <c r="BL5608"/>
      <c r="BM5608"/>
      <c r="BN5608"/>
      <c r="BO5608"/>
    </row>
    <row r="5609" spans="1:67" ht="15" x14ac:dyDescent="0.25">
      <c r="A5609" s="245" t="s">
        <v>1839</v>
      </c>
      <c r="B5609" s="245" t="s">
        <v>1838</v>
      </c>
      <c r="C5609" s="245" t="s">
        <v>1975</v>
      </c>
      <c r="D5609" s="245" t="s">
        <v>1974</v>
      </c>
      <c r="E5609" s="246" t="s">
        <v>44</v>
      </c>
      <c r="F5609" s="245" t="s">
        <v>44</v>
      </c>
      <c r="G5609" s="245" t="s">
        <v>1978</v>
      </c>
      <c r="H5609" s="245" t="s">
        <v>21255</v>
      </c>
      <c r="I5609" s="245" t="s">
        <v>12</v>
      </c>
      <c r="J5609" s="245" t="s">
        <v>59</v>
      </c>
      <c r="K5609" s="246" t="s">
        <v>5044</v>
      </c>
      <c r="L5609" s="245" t="s">
        <v>568</v>
      </c>
      <c r="M5609"/>
      <c r="N5609"/>
      <c r="O5609"/>
      <c r="P5609"/>
      <c r="Q5609"/>
      <c r="R5609"/>
      <c r="S5609"/>
      <c r="T5609"/>
      <c r="U5609"/>
      <c r="V5609"/>
      <c r="W5609"/>
      <c r="X5609"/>
      <c r="Y5609"/>
      <c r="Z5609"/>
      <c r="AA5609"/>
      <c r="AB5609"/>
      <c r="AC5609"/>
      <c r="AD5609"/>
      <c r="AE5609"/>
      <c r="AF5609"/>
      <c r="AG5609"/>
      <c r="AH5609"/>
      <c r="AI5609"/>
      <c r="AJ5609"/>
      <c r="AK5609"/>
      <c r="AL5609"/>
      <c r="AM5609"/>
      <c r="AN5609"/>
      <c r="AO5609"/>
      <c r="AP5609"/>
      <c r="AQ5609"/>
      <c r="AR5609"/>
      <c r="AS5609"/>
      <c r="AT5609"/>
      <c r="AU5609"/>
      <c r="AV5609"/>
      <c r="AW5609"/>
      <c r="AX5609"/>
      <c r="AY5609"/>
      <c r="AZ5609"/>
      <c r="BA5609"/>
      <c r="BB5609"/>
      <c r="BC5609"/>
      <c r="BD5609"/>
      <c r="BE5609"/>
      <c r="BF5609"/>
      <c r="BG5609"/>
      <c r="BH5609"/>
      <c r="BI5609"/>
      <c r="BJ5609"/>
      <c r="BK5609"/>
      <c r="BL5609"/>
      <c r="BM5609"/>
      <c r="BN5609"/>
      <c r="BO5609"/>
    </row>
    <row r="5610" spans="1:67" ht="15" x14ac:dyDescent="0.25">
      <c r="A5610" s="245" t="s">
        <v>1839</v>
      </c>
      <c r="B5610" s="245" t="s">
        <v>1838</v>
      </c>
      <c r="C5610" s="245" t="s">
        <v>1975</v>
      </c>
      <c r="D5610" s="245" t="s">
        <v>1974</v>
      </c>
      <c r="E5610" s="246" t="s">
        <v>44</v>
      </c>
      <c r="F5610" s="245" t="s">
        <v>44</v>
      </c>
      <c r="G5610" s="245" t="s">
        <v>1977</v>
      </c>
      <c r="H5610" s="245" t="s">
        <v>21256</v>
      </c>
      <c r="I5610" s="245" t="s">
        <v>12</v>
      </c>
      <c r="J5610" s="245" t="s">
        <v>59</v>
      </c>
      <c r="K5610" s="246" t="s">
        <v>22396</v>
      </c>
      <c r="L5610" s="245" t="s">
        <v>568</v>
      </c>
      <c r="M5610"/>
      <c r="N5610"/>
      <c r="O5610"/>
      <c r="P5610"/>
      <c r="Q5610"/>
      <c r="R5610"/>
      <c r="S5610"/>
      <c r="T5610"/>
      <c r="U5610"/>
      <c r="V5610"/>
      <c r="W5610"/>
      <c r="X5610"/>
      <c r="Y5610"/>
      <c r="Z5610"/>
      <c r="AA5610"/>
      <c r="AB5610"/>
      <c r="AC5610"/>
      <c r="AD5610"/>
      <c r="AE5610"/>
      <c r="AF5610"/>
      <c r="AG5610"/>
      <c r="AH5610"/>
      <c r="AI5610"/>
      <c r="AJ5610"/>
      <c r="AK5610"/>
      <c r="AL5610"/>
      <c r="AM5610"/>
      <c r="AN5610"/>
      <c r="AO5610"/>
      <c r="AP5610"/>
      <c r="AQ5610"/>
      <c r="AR5610"/>
      <c r="AS5610"/>
      <c r="AT5610"/>
      <c r="AU5610"/>
      <c r="AV5610"/>
      <c r="AW5610"/>
      <c r="AX5610"/>
      <c r="AY5610"/>
      <c r="AZ5610"/>
      <c r="BA5610"/>
      <c r="BB5610"/>
      <c r="BC5610"/>
      <c r="BD5610"/>
      <c r="BE5610"/>
      <c r="BF5610"/>
      <c r="BG5610"/>
      <c r="BH5610"/>
      <c r="BI5610"/>
      <c r="BJ5610"/>
      <c r="BK5610"/>
      <c r="BL5610"/>
      <c r="BM5610"/>
      <c r="BN5610"/>
      <c r="BO5610"/>
    </row>
    <row r="5611" spans="1:67" ht="15" x14ac:dyDescent="0.25">
      <c r="A5611" s="245" t="s">
        <v>1839</v>
      </c>
      <c r="B5611" s="245" t="s">
        <v>1838</v>
      </c>
      <c r="C5611" s="245" t="s">
        <v>1975</v>
      </c>
      <c r="D5611" s="245" t="s">
        <v>1974</v>
      </c>
      <c r="E5611" s="246" t="s">
        <v>44</v>
      </c>
      <c r="F5611" s="245" t="s">
        <v>44</v>
      </c>
      <c r="G5611" s="245" t="s">
        <v>1973</v>
      </c>
      <c r="H5611" s="245" t="s">
        <v>13607</v>
      </c>
      <c r="I5611" s="245" t="s">
        <v>12</v>
      </c>
      <c r="J5611" s="245" t="s">
        <v>106</v>
      </c>
      <c r="K5611" s="246" t="s">
        <v>21398</v>
      </c>
      <c r="L5611" s="245" t="s">
        <v>568</v>
      </c>
      <c r="M5611"/>
      <c r="N5611"/>
      <c r="O5611"/>
      <c r="P5611"/>
      <c r="Q5611"/>
      <c r="R5611"/>
      <c r="S5611"/>
      <c r="T5611"/>
      <c r="U5611"/>
      <c r="V5611"/>
      <c r="W5611"/>
      <c r="X5611"/>
      <c r="Y5611"/>
      <c r="Z5611"/>
      <c r="AA5611"/>
      <c r="AB5611"/>
      <c r="AC5611"/>
      <c r="AD5611"/>
      <c r="AE5611"/>
      <c r="AF5611"/>
      <c r="AG5611"/>
      <c r="AH5611"/>
      <c r="AI5611"/>
      <c r="AJ5611"/>
      <c r="AK5611"/>
      <c r="AL5611"/>
      <c r="AM5611"/>
      <c r="AN5611"/>
      <c r="AO5611"/>
      <c r="AP5611"/>
      <c r="AQ5611"/>
      <c r="AR5611"/>
      <c r="AS5611"/>
      <c r="AT5611"/>
      <c r="AU5611"/>
      <c r="AV5611"/>
      <c r="AW5611"/>
      <c r="AX5611"/>
      <c r="AY5611"/>
      <c r="AZ5611"/>
      <c r="BA5611"/>
      <c r="BB5611"/>
      <c r="BC5611"/>
      <c r="BD5611"/>
      <c r="BE5611"/>
      <c r="BF5611"/>
      <c r="BG5611"/>
      <c r="BH5611"/>
      <c r="BI5611"/>
      <c r="BJ5611"/>
      <c r="BK5611"/>
      <c r="BL5611"/>
      <c r="BM5611"/>
      <c r="BN5611"/>
      <c r="BO5611"/>
    </row>
    <row r="5612" spans="1:67" ht="15" x14ac:dyDescent="0.25">
      <c r="A5612" s="245" t="s">
        <v>1839</v>
      </c>
      <c r="B5612" s="245" t="s">
        <v>1838</v>
      </c>
      <c r="C5612" s="245" t="s">
        <v>1975</v>
      </c>
      <c r="D5612" s="245" t="s">
        <v>1974</v>
      </c>
      <c r="E5612" s="246" t="s">
        <v>44</v>
      </c>
      <c r="F5612" s="245" t="s">
        <v>44</v>
      </c>
      <c r="G5612" s="245" t="s">
        <v>13608</v>
      </c>
      <c r="H5612" s="245" t="s">
        <v>21258</v>
      </c>
      <c r="I5612" s="245" t="s">
        <v>12</v>
      </c>
      <c r="J5612" s="245" t="s">
        <v>106</v>
      </c>
      <c r="K5612" s="246" t="s">
        <v>10419</v>
      </c>
      <c r="L5612" s="245" t="s">
        <v>568</v>
      </c>
      <c r="M5612"/>
      <c r="N5612"/>
      <c r="O5612"/>
      <c r="P5612"/>
      <c r="Q5612"/>
      <c r="R5612"/>
      <c r="S5612"/>
      <c r="T5612"/>
      <c r="U5612"/>
      <c r="V5612"/>
      <c r="W5612"/>
      <c r="X5612"/>
      <c r="Y5612"/>
      <c r="Z5612"/>
      <c r="AA5612"/>
      <c r="AB5612"/>
      <c r="AC5612"/>
      <c r="AD5612"/>
      <c r="AE5612"/>
      <c r="AF5612"/>
      <c r="AG5612"/>
      <c r="AH5612"/>
      <c r="AI5612"/>
      <c r="AJ5612"/>
      <c r="AK5612"/>
      <c r="AL5612"/>
      <c r="AM5612"/>
      <c r="AN5612"/>
      <c r="AO5612"/>
      <c r="AP5612"/>
      <c r="AQ5612"/>
      <c r="AR5612"/>
      <c r="AS5612"/>
      <c r="AT5612"/>
      <c r="AU5612"/>
      <c r="AV5612"/>
      <c r="AW5612"/>
      <c r="AX5612"/>
      <c r="AY5612"/>
      <c r="AZ5612"/>
      <c r="BA5612"/>
      <c r="BB5612"/>
      <c r="BC5612"/>
      <c r="BD5612"/>
      <c r="BE5612"/>
      <c r="BF5612"/>
      <c r="BG5612"/>
      <c r="BH5612"/>
      <c r="BI5612"/>
      <c r="BJ5612"/>
      <c r="BK5612"/>
      <c r="BL5612"/>
      <c r="BM5612"/>
      <c r="BN5612"/>
      <c r="BO5612"/>
    </row>
    <row r="5613" spans="1:67" ht="15" x14ac:dyDescent="0.25">
      <c r="A5613" s="245" t="s">
        <v>1839</v>
      </c>
      <c r="B5613" s="245" t="s">
        <v>1838</v>
      </c>
      <c r="C5613" s="245" t="s">
        <v>1975</v>
      </c>
      <c r="D5613" s="245" t="s">
        <v>1974</v>
      </c>
      <c r="E5613" s="246" t="s">
        <v>44</v>
      </c>
      <c r="F5613" s="245" t="s">
        <v>44</v>
      </c>
      <c r="G5613" s="245" t="s">
        <v>13609</v>
      </c>
      <c r="H5613" s="245" t="s">
        <v>21259</v>
      </c>
      <c r="I5613" s="245" t="s">
        <v>12</v>
      </c>
      <c r="J5613" s="245" t="s">
        <v>106</v>
      </c>
      <c r="K5613" s="246" t="s">
        <v>4891</v>
      </c>
      <c r="L5613" s="245" t="s">
        <v>568</v>
      </c>
      <c r="M5613"/>
      <c r="N5613"/>
      <c r="O5613"/>
      <c r="P5613"/>
      <c r="Q5613"/>
      <c r="R5613"/>
      <c r="S5613"/>
      <c r="T5613"/>
      <c r="U5613"/>
      <c r="V5613"/>
      <c r="W5613"/>
      <c r="X5613"/>
      <c r="Y5613"/>
      <c r="Z5613"/>
      <c r="AA5613"/>
      <c r="AB5613"/>
      <c r="AC5613"/>
      <c r="AD5613"/>
      <c r="AE5613"/>
      <c r="AF5613"/>
      <c r="AG5613"/>
      <c r="AH5613"/>
      <c r="AI5613"/>
      <c r="AJ5613"/>
      <c r="AK5613"/>
      <c r="AL5613"/>
      <c r="AM5613"/>
      <c r="AN5613"/>
      <c r="AO5613"/>
      <c r="AP5613"/>
      <c r="AQ5613"/>
      <c r="AR5613"/>
      <c r="AS5613"/>
      <c r="AT5613"/>
      <c r="AU5613"/>
      <c r="AV5613"/>
      <c r="AW5613"/>
      <c r="AX5613"/>
      <c r="AY5613"/>
      <c r="AZ5613"/>
      <c r="BA5613"/>
      <c r="BB5613"/>
      <c r="BC5613"/>
      <c r="BD5613"/>
      <c r="BE5613"/>
      <c r="BF5613"/>
      <c r="BG5613"/>
      <c r="BH5613"/>
      <c r="BI5613"/>
      <c r="BJ5613"/>
      <c r="BK5613"/>
      <c r="BL5613"/>
      <c r="BM5613"/>
      <c r="BN5613"/>
      <c r="BO5613"/>
    </row>
    <row r="5614" spans="1:67" ht="15" x14ac:dyDescent="0.25">
      <c r="A5614" s="245" t="s">
        <v>1839</v>
      </c>
      <c r="B5614" s="245" t="s">
        <v>1838</v>
      </c>
      <c r="C5614" s="245" t="s">
        <v>1975</v>
      </c>
      <c r="D5614" s="245" t="s">
        <v>1974</v>
      </c>
      <c r="E5614" s="246" t="s">
        <v>44</v>
      </c>
      <c r="F5614" s="245" t="s">
        <v>44</v>
      </c>
      <c r="G5614" s="245" t="s">
        <v>13610</v>
      </c>
      <c r="H5614" s="245" t="s">
        <v>21260</v>
      </c>
      <c r="I5614" s="245" t="s">
        <v>12</v>
      </c>
      <c r="J5614" s="245" t="s">
        <v>59</v>
      </c>
      <c r="K5614" s="246" t="s">
        <v>10182</v>
      </c>
      <c r="L5614" s="245" t="s">
        <v>568</v>
      </c>
      <c r="M5614"/>
      <c r="N5614"/>
      <c r="O5614"/>
      <c r="P5614"/>
      <c r="Q5614"/>
      <c r="R5614"/>
      <c r="S5614"/>
      <c r="T5614"/>
      <c r="U5614"/>
      <c r="V5614"/>
      <c r="W5614"/>
      <c r="X5614"/>
      <c r="Y5614"/>
      <c r="Z5614"/>
      <c r="AA5614"/>
      <c r="AB5614"/>
      <c r="AC5614"/>
      <c r="AD5614"/>
      <c r="AE5614"/>
      <c r="AF5614"/>
      <c r="AG5614"/>
      <c r="AH5614"/>
      <c r="AI5614"/>
      <c r="AJ5614"/>
      <c r="AK5614"/>
      <c r="AL5614"/>
      <c r="AM5614"/>
      <c r="AN5614"/>
      <c r="AO5614"/>
      <c r="AP5614"/>
      <c r="AQ5614"/>
      <c r="AR5614"/>
      <c r="AS5614"/>
      <c r="AT5614"/>
      <c r="AU5614"/>
      <c r="AV5614"/>
      <c r="AW5614"/>
      <c r="AX5614"/>
      <c r="AY5614"/>
      <c r="AZ5614"/>
      <c r="BA5614"/>
      <c r="BB5614"/>
      <c r="BC5614"/>
      <c r="BD5614"/>
      <c r="BE5614"/>
      <c r="BF5614"/>
      <c r="BG5614"/>
      <c r="BH5614"/>
      <c r="BI5614"/>
      <c r="BJ5614"/>
      <c r="BK5614"/>
      <c r="BL5614"/>
      <c r="BM5614"/>
      <c r="BN5614"/>
      <c r="BO5614"/>
    </row>
    <row r="5615" spans="1:67" ht="15" x14ac:dyDescent="0.25">
      <c r="A5615" s="245" t="s">
        <v>1839</v>
      </c>
      <c r="B5615" s="245" t="s">
        <v>1838</v>
      </c>
      <c r="C5615" s="245" t="s">
        <v>1975</v>
      </c>
      <c r="D5615" s="245" t="s">
        <v>1974</v>
      </c>
      <c r="E5615" s="246" t="s">
        <v>44</v>
      </c>
      <c r="F5615" s="245" t="s">
        <v>44</v>
      </c>
      <c r="G5615" s="245" t="s">
        <v>13611</v>
      </c>
      <c r="H5615" s="245" t="s">
        <v>21261</v>
      </c>
      <c r="I5615" s="245" t="s">
        <v>12</v>
      </c>
      <c r="J5615" s="245" t="s">
        <v>106</v>
      </c>
      <c r="K5615" s="246" t="s">
        <v>8993</v>
      </c>
      <c r="L5615" s="245" t="s">
        <v>568</v>
      </c>
      <c r="M5615"/>
      <c r="N5615"/>
      <c r="O5615"/>
      <c r="P5615"/>
      <c r="Q5615"/>
      <c r="R5615"/>
      <c r="S5615"/>
      <c r="T5615"/>
      <c r="U5615"/>
      <c r="V5615"/>
      <c r="W5615"/>
      <c r="X5615"/>
      <c r="Y5615"/>
      <c r="Z5615"/>
      <c r="AA5615"/>
      <c r="AB5615"/>
      <c r="AC5615"/>
      <c r="AD5615"/>
      <c r="AE5615"/>
      <c r="AF5615"/>
      <c r="AG5615"/>
      <c r="AH5615"/>
      <c r="AI5615"/>
      <c r="AJ5615"/>
      <c r="AK5615"/>
      <c r="AL5615"/>
      <c r="AM5615"/>
      <c r="AN5615"/>
      <c r="AO5615"/>
      <c r="AP5615"/>
      <c r="AQ5615"/>
      <c r="AR5615"/>
      <c r="AS5615"/>
      <c r="AT5615"/>
      <c r="AU5615"/>
      <c r="AV5615"/>
      <c r="AW5615"/>
      <c r="AX5615"/>
      <c r="AY5615"/>
      <c r="AZ5615"/>
      <c r="BA5615"/>
      <c r="BB5615"/>
      <c r="BC5615"/>
      <c r="BD5615"/>
      <c r="BE5615"/>
      <c r="BF5615"/>
      <c r="BG5615"/>
      <c r="BH5615"/>
      <c r="BI5615"/>
      <c r="BJ5615"/>
      <c r="BK5615"/>
      <c r="BL5615"/>
      <c r="BM5615"/>
      <c r="BN5615"/>
      <c r="BO5615"/>
    </row>
    <row r="5616" spans="1:67" ht="15" x14ac:dyDescent="0.25">
      <c r="A5616" s="245" t="s">
        <v>1839</v>
      </c>
      <c r="B5616" s="245" t="s">
        <v>1838</v>
      </c>
      <c r="C5616" s="245" t="s">
        <v>1975</v>
      </c>
      <c r="D5616" s="245" t="s">
        <v>1974</v>
      </c>
      <c r="E5616" s="246" t="s">
        <v>44</v>
      </c>
      <c r="F5616" s="245" t="s">
        <v>44</v>
      </c>
      <c r="G5616" s="245" t="s">
        <v>13612</v>
      </c>
      <c r="H5616" s="245" t="s">
        <v>21262</v>
      </c>
      <c r="I5616" s="245" t="s">
        <v>12</v>
      </c>
      <c r="J5616" s="245" t="s">
        <v>106</v>
      </c>
      <c r="K5616" s="246" t="s">
        <v>16429</v>
      </c>
      <c r="L5616" s="245" t="s">
        <v>568</v>
      </c>
      <c r="M5616"/>
      <c r="N5616"/>
      <c r="O5616"/>
      <c r="P5616"/>
      <c r="Q5616"/>
      <c r="R5616"/>
      <c r="S5616"/>
      <c r="T5616"/>
      <c r="U5616"/>
      <c r="V5616"/>
      <c r="W5616"/>
      <c r="X5616"/>
      <c r="Y5616"/>
      <c r="Z5616"/>
      <c r="AA5616"/>
      <c r="AB5616"/>
      <c r="AC5616"/>
      <c r="AD5616"/>
      <c r="AE5616"/>
      <c r="AF5616"/>
      <c r="AG5616"/>
      <c r="AH5616"/>
      <c r="AI5616"/>
      <c r="AJ5616"/>
      <c r="AK5616"/>
      <c r="AL5616"/>
      <c r="AM5616"/>
      <c r="AN5616"/>
      <c r="AO5616"/>
      <c r="AP5616"/>
      <c r="AQ5616"/>
      <c r="AR5616"/>
      <c r="AS5616"/>
      <c r="AT5616"/>
      <c r="AU5616"/>
      <c r="AV5616"/>
      <c r="AW5616"/>
      <c r="AX5616"/>
      <c r="AY5616"/>
      <c r="AZ5616"/>
      <c r="BA5616"/>
      <c r="BB5616"/>
      <c r="BC5616"/>
      <c r="BD5616"/>
      <c r="BE5616"/>
      <c r="BF5616"/>
      <c r="BG5616"/>
      <c r="BH5616"/>
      <c r="BI5616"/>
      <c r="BJ5616"/>
      <c r="BK5616"/>
      <c r="BL5616"/>
      <c r="BM5616"/>
      <c r="BN5616"/>
      <c r="BO5616"/>
    </row>
    <row r="5617" spans="1:67" ht="15" x14ac:dyDescent="0.25">
      <c r="A5617" s="245" t="s">
        <v>1839</v>
      </c>
      <c r="B5617" s="245" t="s">
        <v>1838</v>
      </c>
      <c r="C5617" s="245" t="s">
        <v>1975</v>
      </c>
      <c r="D5617" s="245" t="s">
        <v>1974</v>
      </c>
      <c r="E5617" s="246" t="s">
        <v>44</v>
      </c>
      <c r="F5617" s="245" t="s">
        <v>44</v>
      </c>
      <c r="G5617" s="245" t="s">
        <v>13613</v>
      </c>
      <c r="H5617" s="245" t="s">
        <v>21263</v>
      </c>
      <c r="I5617" s="245" t="s">
        <v>12</v>
      </c>
      <c r="J5617" s="245" t="s">
        <v>59</v>
      </c>
      <c r="K5617" s="246" t="s">
        <v>5062</v>
      </c>
      <c r="L5617" s="245" t="s">
        <v>568</v>
      </c>
      <c r="M5617"/>
      <c r="N5617"/>
      <c r="O5617"/>
      <c r="P5617"/>
      <c r="Q5617"/>
      <c r="R5617"/>
      <c r="S5617"/>
      <c r="T5617"/>
      <c r="U5617"/>
      <c r="V5617"/>
      <c r="W5617"/>
      <c r="X5617"/>
      <c r="Y5617"/>
      <c r="Z5617"/>
      <c r="AA5617"/>
      <c r="AB5617"/>
      <c r="AC5617"/>
      <c r="AD5617"/>
      <c r="AE5617"/>
      <c r="AF5617"/>
      <c r="AG5617"/>
      <c r="AH5617"/>
      <c r="AI5617"/>
      <c r="AJ5617"/>
      <c r="AK5617"/>
      <c r="AL5617"/>
      <c r="AM5617"/>
      <c r="AN5617"/>
      <c r="AO5617"/>
      <c r="AP5617"/>
      <c r="AQ5617"/>
      <c r="AR5617"/>
      <c r="AS5617"/>
      <c r="AT5617"/>
      <c r="AU5617"/>
      <c r="AV5617"/>
      <c r="AW5617"/>
      <c r="AX5617"/>
      <c r="AY5617"/>
      <c r="AZ5617"/>
      <c r="BA5617"/>
      <c r="BB5617"/>
      <c r="BC5617"/>
      <c r="BD5617"/>
      <c r="BE5617"/>
      <c r="BF5617"/>
      <c r="BG5617"/>
      <c r="BH5617"/>
      <c r="BI5617"/>
      <c r="BJ5617"/>
      <c r="BK5617"/>
      <c r="BL5617"/>
      <c r="BM5617"/>
      <c r="BN5617"/>
      <c r="BO5617"/>
    </row>
    <row r="5618" spans="1:67" ht="15" x14ac:dyDescent="0.25">
      <c r="A5618" s="245" t="s">
        <v>1839</v>
      </c>
      <c r="B5618" s="245" t="s">
        <v>1838</v>
      </c>
      <c r="C5618" s="245" t="s">
        <v>1975</v>
      </c>
      <c r="D5618" s="245" t="s">
        <v>1974</v>
      </c>
      <c r="E5618" s="246" t="s">
        <v>44</v>
      </c>
      <c r="F5618" s="245" t="s">
        <v>44</v>
      </c>
      <c r="G5618" s="245" t="s">
        <v>13614</v>
      </c>
      <c r="H5618" s="245" t="s">
        <v>21264</v>
      </c>
      <c r="I5618" s="245" t="s">
        <v>12</v>
      </c>
      <c r="J5618" s="245" t="s">
        <v>106</v>
      </c>
      <c r="K5618" s="246" t="s">
        <v>8955</v>
      </c>
      <c r="L5618" s="245" t="s">
        <v>568</v>
      </c>
      <c r="M5618"/>
      <c r="N5618"/>
      <c r="O5618"/>
      <c r="P5618"/>
      <c r="Q5618"/>
      <c r="R5618"/>
      <c r="S5618"/>
      <c r="T5618"/>
      <c r="U5618"/>
      <c r="V5618"/>
      <c r="W5618"/>
      <c r="X5618"/>
      <c r="Y5618"/>
      <c r="Z5618"/>
      <c r="AA5618"/>
      <c r="AB5618"/>
      <c r="AC5618"/>
      <c r="AD5618"/>
      <c r="AE5618"/>
      <c r="AF5618"/>
      <c r="AG5618"/>
      <c r="AH5618"/>
      <c r="AI5618"/>
      <c r="AJ5618"/>
      <c r="AK5618"/>
      <c r="AL5618"/>
      <c r="AM5618"/>
      <c r="AN5618"/>
      <c r="AO5618"/>
      <c r="AP5618"/>
      <c r="AQ5618"/>
      <c r="AR5618"/>
      <c r="AS5618"/>
      <c r="AT5618"/>
      <c r="AU5618"/>
      <c r="AV5618"/>
      <c r="AW5618"/>
      <c r="AX5618"/>
      <c r="AY5618"/>
      <c r="AZ5618"/>
      <c r="BA5618"/>
      <c r="BB5618"/>
      <c r="BC5618"/>
      <c r="BD5618"/>
      <c r="BE5618"/>
      <c r="BF5618"/>
      <c r="BG5618"/>
      <c r="BH5618"/>
      <c r="BI5618"/>
      <c r="BJ5618"/>
      <c r="BK5618"/>
      <c r="BL5618"/>
      <c r="BM5618"/>
      <c r="BN5618"/>
      <c r="BO5618"/>
    </row>
    <row r="5619" spans="1:67" ht="15" x14ac:dyDescent="0.25">
      <c r="A5619" s="245" t="s">
        <v>1839</v>
      </c>
      <c r="B5619" s="245" t="s">
        <v>1838</v>
      </c>
      <c r="C5619" s="245" t="s">
        <v>1975</v>
      </c>
      <c r="D5619" s="245" t="s">
        <v>1974</v>
      </c>
      <c r="E5619" s="246" t="s">
        <v>44</v>
      </c>
      <c r="F5619" s="245" t="s">
        <v>44</v>
      </c>
      <c r="G5619" s="245" t="s">
        <v>13616</v>
      </c>
      <c r="H5619" s="245" t="s">
        <v>21265</v>
      </c>
      <c r="I5619" s="245" t="s">
        <v>12</v>
      </c>
      <c r="J5619" s="245" t="s">
        <v>106</v>
      </c>
      <c r="K5619" s="246" t="s">
        <v>2019</v>
      </c>
      <c r="L5619" s="245" t="s">
        <v>568</v>
      </c>
      <c r="M5619"/>
      <c r="N5619"/>
      <c r="O5619"/>
      <c r="P5619"/>
      <c r="Q5619"/>
      <c r="R5619"/>
      <c r="S5619"/>
      <c r="T5619"/>
      <c r="U5619"/>
      <c r="V5619"/>
      <c r="W5619"/>
      <c r="X5619"/>
      <c r="Y5619"/>
      <c r="Z5619"/>
      <c r="AA5619"/>
      <c r="AB5619"/>
      <c r="AC5619"/>
      <c r="AD5619"/>
      <c r="AE5619"/>
      <c r="AF5619"/>
      <c r="AG5619"/>
      <c r="AH5619"/>
      <c r="AI5619"/>
      <c r="AJ5619"/>
      <c r="AK5619"/>
      <c r="AL5619"/>
      <c r="AM5619"/>
      <c r="AN5619"/>
      <c r="AO5619"/>
      <c r="AP5619"/>
      <c r="AQ5619"/>
      <c r="AR5619"/>
      <c r="AS5619"/>
      <c r="AT5619"/>
      <c r="AU5619"/>
      <c r="AV5619"/>
      <c r="AW5619"/>
      <c r="AX5619"/>
      <c r="AY5619"/>
      <c r="AZ5619"/>
      <c r="BA5619"/>
      <c r="BB5619"/>
      <c r="BC5619"/>
      <c r="BD5619"/>
      <c r="BE5619"/>
      <c r="BF5619"/>
      <c r="BG5619"/>
      <c r="BH5619"/>
      <c r="BI5619"/>
      <c r="BJ5619"/>
      <c r="BK5619"/>
      <c r="BL5619"/>
      <c r="BM5619"/>
      <c r="BN5619"/>
      <c r="BO5619"/>
    </row>
    <row r="5620" spans="1:67" ht="15" x14ac:dyDescent="0.25">
      <c r="A5620" s="245" t="s">
        <v>1839</v>
      </c>
      <c r="B5620" s="245" t="s">
        <v>1838</v>
      </c>
      <c r="C5620" s="245" t="s">
        <v>1975</v>
      </c>
      <c r="D5620" s="245" t="s">
        <v>1974</v>
      </c>
      <c r="E5620" s="246" t="s">
        <v>44</v>
      </c>
      <c r="F5620" s="245" t="s">
        <v>44</v>
      </c>
      <c r="G5620" s="245" t="s">
        <v>13617</v>
      </c>
      <c r="H5620" s="245" t="s">
        <v>21266</v>
      </c>
      <c r="I5620" s="245" t="s">
        <v>12</v>
      </c>
      <c r="J5620" s="245" t="s">
        <v>106</v>
      </c>
      <c r="K5620" s="246" t="s">
        <v>8317</v>
      </c>
      <c r="L5620" s="245" t="s">
        <v>568</v>
      </c>
      <c r="M5620"/>
      <c r="N5620"/>
      <c r="O5620"/>
      <c r="P5620"/>
      <c r="Q5620"/>
      <c r="R5620"/>
      <c r="S5620"/>
      <c r="T5620"/>
      <c r="U5620"/>
      <c r="V5620"/>
      <c r="W5620"/>
      <c r="X5620"/>
      <c r="Y5620"/>
      <c r="Z5620"/>
      <c r="AA5620"/>
      <c r="AB5620"/>
      <c r="AC5620"/>
      <c r="AD5620"/>
      <c r="AE5620"/>
      <c r="AF5620"/>
      <c r="AG5620"/>
      <c r="AH5620"/>
      <c r="AI5620"/>
      <c r="AJ5620"/>
      <c r="AK5620"/>
      <c r="AL5620"/>
      <c r="AM5620"/>
      <c r="AN5620"/>
      <c r="AO5620"/>
      <c r="AP5620"/>
      <c r="AQ5620"/>
      <c r="AR5620"/>
      <c r="AS5620"/>
      <c r="AT5620"/>
      <c r="AU5620"/>
      <c r="AV5620"/>
      <c r="AW5620"/>
      <c r="AX5620"/>
      <c r="AY5620"/>
      <c r="AZ5620"/>
      <c r="BA5620"/>
      <c r="BB5620"/>
      <c r="BC5620"/>
      <c r="BD5620"/>
      <c r="BE5620"/>
      <c r="BF5620"/>
      <c r="BG5620"/>
      <c r="BH5620"/>
      <c r="BI5620"/>
      <c r="BJ5620"/>
      <c r="BK5620"/>
      <c r="BL5620"/>
      <c r="BM5620"/>
      <c r="BN5620"/>
      <c r="BO5620"/>
    </row>
    <row r="5621" spans="1:67" ht="15" x14ac:dyDescent="0.25">
      <c r="A5621" s="245" t="s">
        <v>1839</v>
      </c>
      <c r="B5621" s="245" t="s">
        <v>1838</v>
      </c>
      <c r="C5621" s="245" t="s">
        <v>1975</v>
      </c>
      <c r="D5621" s="245" t="s">
        <v>1974</v>
      </c>
      <c r="E5621" s="246" t="s">
        <v>44</v>
      </c>
      <c r="F5621" s="245" t="s">
        <v>44</v>
      </c>
      <c r="G5621" s="245" t="s">
        <v>13618</v>
      </c>
      <c r="H5621" s="245" t="s">
        <v>21267</v>
      </c>
      <c r="I5621" s="245" t="s">
        <v>12</v>
      </c>
      <c r="J5621" s="245" t="s">
        <v>106</v>
      </c>
      <c r="K5621" s="246" t="s">
        <v>2015</v>
      </c>
      <c r="L5621" s="245" t="s">
        <v>568</v>
      </c>
      <c r="M5621"/>
      <c r="N5621"/>
      <c r="O5621"/>
      <c r="P5621"/>
      <c r="Q5621"/>
      <c r="R5621"/>
      <c r="S5621"/>
      <c r="T5621"/>
      <c r="U5621"/>
      <c r="V5621"/>
      <c r="W5621"/>
      <c r="X5621"/>
      <c r="Y5621"/>
      <c r="Z5621"/>
      <c r="AA5621"/>
      <c r="AB5621"/>
      <c r="AC5621"/>
      <c r="AD5621"/>
      <c r="AE5621"/>
      <c r="AF5621"/>
      <c r="AG5621"/>
      <c r="AH5621"/>
      <c r="AI5621"/>
      <c r="AJ5621"/>
      <c r="AK5621"/>
      <c r="AL5621"/>
      <c r="AM5621"/>
      <c r="AN5621"/>
      <c r="AO5621"/>
      <c r="AP5621"/>
      <c r="AQ5621"/>
      <c r="AR5621"/>
      <c r="AS5621"/>
      <c r="AT5621"/>
      <c r="AU5621"/>
      <c r="AV5621"/>
      <c r="AW5621"/>
      <c r="AX5621"/>
      <c r="AY5621"/>
      <c r="AZ5621"/>
      <c r="BA5621"/>
      <c r="BB5621"/>
      <c r="BC5621"/>
      <c r="BD5621"/>
      <c r="BE5621"/>
      <c r="BF5621"/>
      <c r="BG5621"/>
      <c r="BH5621"/>
      <c r="BI5621"/>
      <c r="BJ5621"/>
      <c r="BK5621"/>
      <c r="BL5621"/>
      <c r="BM5621"/>
      <c r="BN5621"/>
      <c r="BO5621"/>
    </row>
    <row r="5622" spans="1:67" ht="15" x14ac:dyDescent="0.25">
      <c r="A5622" s="245" t="s">
        <v>1839</v>
      </c>
      <c r="B5622" s="245" t="s">
        <v>1838</v>
      </c>
      <c r="C5622" s="245" t="s">
        <v>1975</v>
      </c>
      <c r="D5622" s="245" t="s">
        <v>1974</v>
      </c>
      <c r="E5622" s="246" t="s">
        <v>44</v>
      </c>
      <c r="F5622" s="245" t="s">
        <v>44</v>
      </c>
      <c r="G5622" s="245" t="s">
        <v>13619</v>
      </c>
      <c r="H5622" s="245" t="s">
        <v>21268</v>
      </c>
      <c r="I5622" s="245" t="s">
        <v>12</v>
      </c>
      <c r="J5622" s="245" t="s">
        <v>106</v>
      </c>
      <c r="K5622" s="246" t="s">
        <v>3458</v>
      </c>
      <c r="L5622" s="245" t="s">
        <v>568</v>
      </c>
      <c r="M5622"/>
      <c r="N5622"/>
      <c r="O5622"/>
      <c r="P5622"/>
      <c r="Q5622"/>
      <c r="R5622"/>
      <c r="S5622"/>
      <c r="T5622"/>
      <c r="U5622"/>
      <c r="V5622"/>
      <c r="W5622"/>
      <c r="X5622"/>
      <c r="Y5622"/>
      <c r="Z5622"/>
      <c r="AA5622"/>
      <c r="AB5622"/>
      <c r="AC5622"/>
      <c r="AD5622"/>
      <c r="AE5622"/>
      <c r="AF5622"/>
      <c r="AG5622"/>
      <c r="AH5622"/>
      <c r="AI5622"/>
      <c r="AJ5622"/>
      <c r="AK5622"/>
      <c r="AL5622"/>
      <c r="AM5622"/>
      <c r="AN5622"/>
      <c r="AO5622"/>
      <c r="AP5622"/>
      <c r="AQ5622"/>
      <c r="AR5622"/>
      <c r="AS5622"/>
      <c r="AT5622"/>
      <c r="AU5622"/>
      <c r="AV5622"/>
      <c r="AW5622"/>
      <c r="AX5622"/>
      <c r="AY5622"/>
      <c r="AZ5622"/>
      <c r="BA5622"/>
      <c r="BB5622"/>
      <c r="BC5622"/>
      <c r="BD5622"/>
      <c r="BE5622"/>
      <c r="BF5622"/>
      <c r="BG5622"/>
      <c r="BH5622"/>
      <c r="BI5622"/>
      <c r="BJ5622"/>
      <c r="BK5622"/>
      <c r="BL5622"/>
      <c r="BM5622"/>
      <c r="BN5622"/>
      <c r="BO5622"/>
    </row>
    <row r="5623" spans="1:67" ht="15" x14ac:dyDescent="0.25">
      <c r="A5623" s="245" t="s">
        <v>1839</v>
      </c>
      <c r="B5623" s="245" t="s">
        <v>1838</v>
      </c>
      <c r="C5623" s="245" t="s">
        <v>1975</v>
      </c>
      <c r="D5623" s="245" t="s">
        <v>1974</v>
      </c>
      <c r="E5623" s="246" t="s">
        <v>44</v>
      </c>
      <c r="F5623" s="245" t="s">
        <v>44</v>
      </c>
      <c r="G5623" s="245" t="s">
        <v>13620</v>
      </c>
      <c r="H5623" s="245" t="s">
        <v>21269</v>
      </c>
      <c r="I5623" s="245" t="s">
        <v>12</v>
      </c>
      <c r="J5623" s="245" t="s">
        <v>59</v>
      </c>
      <c r="K5623" s="246" t="s">
        <v>15187</v>
      </c>
      <c r="L5623" s="245" t="s">
        <v>568</v>
      </c>
      <c r="M5623"/>
      <c r="N5623"/>
      <c r="O5623"/>
      <c r="P5623"/>
      <c r="Q5623"/>
      <c r="R5623"/>
      <c r="S5623"/>
      <c r="T5623"/>
      <c r="U5623"/>
      <c r="V5623"/>
      <c r="W5623"/>
      <c r="X5623"/>
      <c r="Y5623"/>
      <c r="Z5623"/>
      <c r="AA5623"/>
      <c r="AB5623"/>
      <c r="AC5623"/>
      <c r="AD5623"/>
      <c r="AE5623"/>
      <c r="AF5623"/>
      <c r="AG5623"/>
      <c r="AH5623"/>
      <c r="AI5623"/>
      <c r="AJ5623"/>
      <c r="AK5623"/>
      <c r="AL5623"/>
      <c r="AM5623"/>
      <c r="AN5623"/>
      <c r="AO5623"/>
      <c r="AP5623"/>
      <c r="AQ5623"/>
      <c r="AR5623"/>
      <c r="AS5623"/>
      <c r="AT5623"/>
      <c r="AU5623"/>
      <c r="AV5623"/>
      <c r="AW5623"/>
      <c r="AX5623"/>
      <c r="AY5623"/>
      <c r="AZ5623"/>
      <c r="BA5623"/>
      <c r="BB5623"/>
      <c r="BC5623"/>
      <c r="BD5623"/>
      <c r="BE5623"/>
      <c r="BF5623"/>
      <c r="BG5623"/>
      <c r="BH5623"/>
      <c r="BI5623"/>
      <c r="BJ5623"/>
      <c r="BK5623"/>
      <c r="BL5623"/>
      <c r="BM5623"/>
      <c r="BN5623"/>
      <c r="BO5623"/>
    </row>
    <row r="5624" spans="1:67" ht="15" x14ac:dyDescent="0.25">
      <c r="A5624" s="245" t="s">
        <v>1839</v>
      </c>
      <c r="B5624" s="245" t="s">
        <v>1838</v>
      </c>
      <c r="C5624" s="245" t="s">
        <v>1975</v>
      </c>
      <c r="D5624" s="245" t="s">
        <v>1974</v>
      </c>
      <c r="E5624" s="246" t="s">
        <v>44</v>
      </c>
      <c r="F5624" s="245" t="s">
        <v>44</v>
      </c>
      <c r="G5624" s="245" t="s">
        <v>13621</v>
      </c>
      <c r="H5624" s="245" t="s">
        <v>21270</v>
      </c>
      <c r="I5624" s="245" t="s">
        <v>12</v>
      </c>
      <c r="J5624" s="245" t="s">
        <v>59</v>
      </c>
      <c r="K5624" s="246" t="s">
        <v>3361</v>
      </c>
      <c r="L5624" s="245" t="s">
        <v>568</v>
      </c>
      <c r="M5624"/>
      <c r="N5624"/>
      <c r="O5624"/>
      <c r="P5624"/>
      <c r="Q5624"/>
      <c r="R5624"/>
      <c r="S5624"/>
      <c r="T5624"/>
      <c r="U5624"/>
      <c r="V5624"/>
      <c r="W5624"/>
      <c r="X5624"/>
      <c r="Y5624"/>
      <c r="Z5624"/>
      <c r="AA5624"/>
      <c r="AB5624"/>
      <c r="AC5624"/>
      <c r="AD5624"/>
      <c r="AE5624"/>
      <c r="AF5624"/>
      <c r="AG5624"/>
      <c r="AH5624"/>
      <c r="AI5624"/>
      <c r="AJ5624"/>
      <c r="AK5624"/>
      <c r="AL5624"/>
      <c r="AM5624"/>
      <c r="AN5624"/>
      <c r="AO5624"/>
      <c r="AP5624"/>
      <c r="AQ5624"/>
      <c r="AR5624"/>
      <c r="AS5624"/>
      <c r="AT5624"/>
      <c r="AU5624"/>
      <c r="AV5624"/>
      <c r="AW5624"/>
      <c r="AX5624"/>
      <c r="AY5624"/>
      <c r="AZ5624"/>
      <c r="BA5624"/>
      <c r="BB5624"/>
      <c r="BC5624"/>
      <c r="BD5624"/>
      <c r="BE5624"/>
      <c r="BF5624"/>
      <c r="BG5624"/>
      <c r="BH5624"/>
      <c r="BI5624"/>
      <c r="BJ5624"/>
      <c r="BK5624"/>
      <c r="BL5624"/>
      <c r="BM5624"/>
      <c r="BN5624"/>
      <c r="BO5624"/>
    </row>
    <row r="5625" spans="1:67" ht="15" x14ac:dyDescent="0.25">
      <c r="A5625" s="245" t="s">
        <v>1839</v>
      </c>
      <c r="B5625" s="245" t="s">
        <v>1838</v>
      </c>
      <c r="C5625" s="245" t="s">
        <v>1975</v>
      </c>
      <c r="D5625" s="245" t="s">
        <v>1974</v>
      </c>
      <c r="E5625" s="246" t="s">
        <v>44</v>
      </c>
      <c r="F5625" s="245" t="s">
        <v>44</v>
      </c>
      <c r="G5625" s="245" t="s">
        <v>13622</v>
      </c>
      <c r="H5625" s="245" t="s">
        <v>21271</v>
      </c>
      <c r="I5625" s="245" t="s">
        <v>12</v>
      </c>
      <c r="J5625" s="245" t="s">
        <v>59</v>
      </c>
      <c r="K5625" s="246" t="s">
        <v>1866</v>
      </c>
      <c r="L5625" s="245" t="s">
        <v>568</v>
      </c>
      <c r="M5625"/>
      <c r="N5625"/>
      <c r="O5625"/>
      <c r="P5625"/>
      <c r="Q5625"/>
      <c r="R5625"/>
      <c r="S5625"/>
      <c r="T5625"/>
      <c r="U5625"/>
      <c r="V5625"/>
      <c r="W5625"/>
      <c r="X5625"/>
      <c r="Y5625"/>
      <c r="Z5625"/>
      <c r="AA5625"/>
      <c r="AB5625"/>
      <c r="AC5625"/>
      <c r="AD5625"/>
      <c r="AE5625"/>
      <c r="AF5625"/>
      <c r="AG5625"/>
      <c r="AH5625"/>
      <c r="AI5625"/>
      <c r="AJ5625"/>
      <c r="AK5625"/>
      <c r="AL5625"/>
      <c r="AM5625"/>
      <c r="AN5625"/>
      <c r="AO5625"/>
      <c r="AP5625"/>
      <c r="AQ5625"/>
      <c r="AR5625"/>
      <c r="AS5625"/>
      <c r="AT5625"/>
      <c r="AU5625"/>
      <c r="AV5625"/>
      <c r="AW5625"/>
      <c r="AX5625"/>
      <c r="AY5625"/>
      <c r="AZ5625"/>
      <c r="BA5625"/>
      <c r="BB5625"/>
      <c r="BC5625"/>
      <c r="BD5625"/>
      <c r="BE5625"/>
      <c r="BF5625"/>
      <c r="BG5625"/>
      <c r="BH5625"/>
      <c r="BI5625"/>
      <c r="BJ5625"/>
      <c r="BK5625"/>
      <c r="BL5625"/>
      <c r="BM5625"/>
      <c r="BN5625"/>
      <c r="BO5625"/>
    </row>
    <row r="5626" spans="1:67" ht="15" x14ac:dyDescent="0.25">
      <c r="A5626" s="245" t="s">
        <v>1839</v>
      </c>
      <c r="B5626" s="245" t="s">
        <v>1838</v>
      </c>
      <c r="C5626" s="245" t="s">
        <v>1975</v>
      </c>
      <c r="D5626" s="245" t="s">
        <v>1974</v>
      </c>
      <c r="E5626" s="246" t="s">
        <v>44</v>
      </c>
      <c r="F5626" s="245" t="s">
        <v>44</v>
      </c>
      <c r="G5626" s="245" t="s">
        <v>13623</v>
      </c>
      <c r="H5626" s="245" t="s">
        <v>21272</v>
      </c>
      <c r="I5626" s="245" t="s">
        <v>12</v>
      </c>
      <c r="J5626" s="245" t="s">
        <v>106</v>
      </c>
      <c r="K5626" s="246" t="s">
        <v>8363</v>
      </c>
      <c r="L5626" s="245" t="s">
        <v>568</v>
      </c>
      <c r="M5626"/>
      <c r="N5626"/>
      <c r="O5626"/>
      <c r="P5626"/>
      <c r="Q5626"/>
      <c r="R5626"/>
      <c r="S5626"/>
      <c r="T5626"/>
      <c r="U5626"/>
      <c r="V5626"/>
      <c r="W5626"/>
      <c r="X5626"/>
      <c r="Y5626"/>
      <c r="Z5626"/>
      <c r="AA5626"/>
      <c r="AB5626"/>
      <c r="AC5626"/>
      <c r="AD5626"/>
      <c r="AE5626"/>
      <c r="AF5626"/>
      <c r="AG5626"/>
      <c r="AH5626"/>
      <c r="AI5626"/>
      <c r="AJ5626"/>
      <c r="AK5626"/>
      <c r="AL5626"/>
      <c r="AM5626"/>
      <c r="AN5626"/>
      <c r="AO5626"/>
      <c r="AP5626"/>
      <c r="AQ5626"/>
      <c r="AR5626"/>
      <c r="AS5626"/>
      <c r="AT5626"/>
      <c r="AU5626"/>
      <c r="AV5626"/>
      <c r="AW5626"/>
      <c r="AX5626"/>
      <c r="AY5626"/>
      <c r="AZ5626"/>
      <c r="BA5626"/>
      <c r="BB5626"/>
      <c r="BC5626"/>
      <c r="BD5626"/>
      <c r="BE5626"/>
      <c r="BF5626"/>
      <c r="BG5626"/>
      <c r="BH5626"/>
      <c r="BI5626"/>
      <c r="BJ5626"/>
      <c r="BK5626"/>
      <c r="BL5626"/>
      <c r="BM5626"/>
      <c r="BN5626"/>
      <c r="BO5626"/>
    </row>
    <row r="5627" spans="1:67" ht="15" x14ac:dyDescent="0.25">
      <c r="A5627" s="245" t="s">
        <v>1839</v>
      </c>
      <c r="B5627" s="245" t="s">
        <v>1838</v>
      </c>
      <c r="C5627" s="245" t="s">
        <v>1975</v>
      </c>
      <c r="D5627" s="245" t="s">
        <v>1974</v>
      </c>
      <c r="E5627" s="246" t="s">
        <v>44</v>
      </c>
      <c r="F5627" s="245" t="s">
        <v>44</v>
      </c>
      <c r="G5627" s="245" t="s">
        <v>13624</v>
      </c>
      <c r="H5627" s="245" t="s">
        <v>21273</v>
      </c>
      <c r="I5627" s="245" t="s">
        <v>12</v>
      </c>
      <c r="J5627" s="245" t="s">
        <v>106</v>
      </c>
      <c r="K5627" s="246" t="s">
        <v>3830</v>
      </c>
      <c r="L5627" s="245" t="s">
        <v>568</v>
      </c>
      <c r="M5627"/>
      <c r="N5627"/>
      <c r="O5627"/>
      <c r="P5627"/>
      <c r="Q5627"/>
      <c r="R5627"/>
      <c r="S5627"/>
      <c r="T5627"/>
      <c r="U5627"/>
      <c r="V5627"/>
      <c r="W5627"/>
      <c r="X5627"/>
      <c r="Y5627"/>
      <c r="Z5627"/>
      <c r="AA5627"/>
      <c r="AB5627"/>
      <c r="AC5627"/>
      <c r="AD5627"/>
      <c r="AE5627"/>
      <c r="AF5627"/>
      <c r="AG5627"/>
      <c r="AH5627"/>
      <c r="AI5627"/>
      <c r="AJ5627"/>
      <c r="AK5627"/>
      <c r="AL5627"/>
      <c r="AM5627"/>
      <c r="AN5627"/>
      <c r="AO5627"/>
      <c r="AP5627"/>
      <c r="AQ5627"/>
      <c r="AR5627"/>
      <c r="AS5627"/>
      <c r="AT5627"/>
      <c r="AU5627"/>
      <c r="AV5627"/>
      <c r="AW5627"/>
      <c r="AX5627"/>
      <c r="AY5627"/>
      <c r="AZ5627"/>
      <c r="BA5627"/>
      <c r="BB5627"/>
      <c r="BC5627"/>
      <c r="BD5627"/>
      <c r="BE5627"/>
      <c r="BF5627"/>
      <c r="BG5627"/>
      <c r="BH5627"/>
      <c r="BI5627"/>
      <c r="BJ5627"/>
      <c r="BK5627"/>
      <c r="BL5627"/>
      <c r="BM5627"/>
      <c r="BN5627"/>
      <c r="BO5627"/>
    </row>
    <row r="5628" spans="1:67" ht="15" x14ac:dyDescent="0.25">
      <c r="A5628" s="245" t="s">
        <v>1839</v>
      </c>
      <c r="B5628" s="245" t="s">
        <v>1838</v>
      </c>
      <c r="C5628" s="245" t="s">
        <v>1975</v>
      </c>
      <c r="D5628" s="245" t="s">
        <v>1974</v>
      </c>
      <c r="E5628" s="246" t="s">
        <v>44</v>
      </c>
      <c r="F5628" s="245" t="s">
        <v>44</v>
      </c>
      <c r="G5628" s="245" t="s">
        <v>13625</v>
      </c>
      <c r="H5628" s="245" t="s">
        <v>21274</v>
      </c>
      <c r="I5628" s="245" t="s">
        <v>12</v>
      </c>
      <c r="J5628" s="245" t="s">
        <v>106</v>
      </c>
      <c r="K5628" s="246" t="s">
        <v>10310</v>
      </c>
      <c r="L5628" s="245" t="s">
        <v>568</v>
      </c>
      <c r="M5628"/>
      <c r="N5628"/>
      <c r="O5628"/>
      <c r="P5628"/>
      <c r="Q5628"/>
      <c r="R5628"/>
      <c r="S5628"/>
      <c r="T5628"/>
      <c r="U5628"/>
      <c r="V5628"/>
      <c r="W5628"/>
      <c r="X5628"/>
      <c r="Y5628"/>
      <c r="Z5628"/>
      <c r="AA5628"/>
      <c r="AB5628"/>
      <c r="AC5628"/>
      <c r="AD5628"/>
      <c r="AE5628"/>
      <c r="AF5628"/>
      <c r="AG5628"/>
      <c r="AH5628"/>
      <c r="AI5628"/>
      <c r="AJ5628"/>
      <c r="AK5628"/>
      <c r="AL5628"/>
      <c r="AM5628"/>
      <c r="AN5628"/>
      <c r="AO5628"/>
      <c r="AP5628"/>
      <c r="AQ5628"/>
      <c r="AR5628"/>
      <c r="AS5628"/>
      <c r="AT5628"/>
      <c r="AU5628"/>
      <c r="AV5628"/>
      <c r="AW5628"/>
      <c r="AX5628"/>
      <c r="AY5628"/>
      <c r="AZ5628"/>
      <c r="BA5628"/>
      <c r="BB5628"/>
      <c r="BC5628"/>
      <c r="BD5628"/>
      <c r="BE5628"/>
      <c r="BF5628"/>
      <c r="BG5628"/>
      <c r="BH5628"/>
      <c r="BI5628"/>
      <c r="BJ5628"/>
      <c r="BK5628"/>
      <c r="BL5628"/>
      <c r="BM5628"/>
      <c r="BN5628"/>
      <c r="BO5628"/>
    </row>
    <row r="5629" spans="1:67" ht="15" x14ac:dyDescent="0.25">
      <c r="A5629" s="245" t="s">
        <v>1839</v>
      </c>
      <c r="B5629" s="245" t="s">
        <v>1838</v>
      </c>
      <c r="C5629" s="245" t="s">
        <v>1975</v>
      </c>
      <c r="D5629" s="245" t="s">
        <v>1974</v>
      </c>
      <c r="E5629" s="246" t="s">
        <v>44</v>
      </c>
      <c r="F5629" s="245" t="s">
        <v>44</v>
      </c>
      <c r="G5629" s="245" t="s">
        <v>13626</v>
      </c>
      <c r="H5629" s="245" t="s">
        <v>21275</v>
      </c>
      <c r="I5629" s="245" t="s">
        <v>12</v>
      </c>
      <c r="J5629" s="245" t="s">
        <v>106</v>
      </c>
      <c r="K5629" s="246" t="s">
        <v>3168</v>
      </c>
      <c r="L5629" s="245" t="s">
        <v>568</v>
      </c>
      <c r="M5629"/>
      <c r="N5629"/>
      <c r="O5629"/>
      <c r="P5629"/>
      <c r="Q5629"/>
      <c r="R5629"/>
      <c r="S5629"/>
      <c r="T5629"/>
      <c r="U5629"/>
      <c r="V5629"/>
      <c r="W5629"/>
      <c r="X5629"/>
      <c r="Y5629"/>
      <c r="Z5629"/>
      <c r="AA5629"/>
      <c r="AB5629"/>
      <c r="AC5629"/>
      <c r="AD5629"/>
      <c r="AE5629"/>
      <c r="AF5629"/>
      <c r="AG5629"/>
      <c r="AH5629"/>
      <c r="AI5629"/>
      <c r="AJ5629"/>
      <c r="AK5629"/>
      <c r="AL5629"/>
      <c r="AM5629"/>
      <c r="AN5629"/>
      <c r="AO5629"/>
      <c r="AP5629"/>
      <c r="AQ5629"/>
      <c r="AR5629"/>
      <c r="AS5629"/>
      <c r="AT5629"/>
      <c r="AU5629"/>
      <c r="AV5629"/>
      <c r="AW5629"/>
      <c r="AX5629"/>
      <c r="AY5629"/>
      <c r="AZ5629"/>
      <c r="BA5629"/>
      <c r="BB5629"/>
      <c r="BC5629"/>
      <c r="BD5629"/>
      <c r="BE5629"/>
      <c r="BF5629"/>
      <c r="BG5629"/>
      <c r="BH5629"/>
      <c r="BI5629"/>
      <c r="BJ5629"/>
      <c r="BK5629"/>
      <c r="BL5629"/>
      <c r="BM5629"/>
      <c r="BN5629"/>
      <c r="BO5629"/>
    </row>
    <row r="5630" spans="1:67" ht="15" x14ac:dyDescent="0.25">
      <c r="A5630" s="245" t="s">
        <v>1839</v>
      </c>
      <c r="B5630" s="245" t="s">
        <v>1838</v>
      </c>
      <c r="C5630" s="245" t="s">
        <v>1975</v>
      </c>
      <c r="D5630" s="245" t="s">
        <v>1974</v>
      </c>
      <c r="E5630" s="246" t="s">
        <v>44</v>
      </c>
      <c r="F5630" s="245" t="s">
        <v>44</v>
      </c>
      <c r="G5630" s="245" t="s">
        <v>13627</v>
      </c>
      <c r="H5630" s="245" t="s">
        <v>21276</v>
      </c>
      <c r="I5630" s="245" t="s">
        <v>12</v>
      </c>
      <c r="J5630" s="245" t="s">
        <v>106</v>
      </c>
      <c r="K5630" s="246" t="s">
        <v>4556</v>
      </c>
      <c r="L5630" s="245" t="s">
        <v>568</v>
      </c>
      <c r="M5630"/>
      <c r="N5630"/>
      <c r="O5630"/>
      <c r="P5630"/>
      <c r="Q5630"/>
      <c r="R5630"/>
      <c r="S5630"/>
      <c r="T5630"/>
      <c r="U5630"/>
      <c r="V5630"/>
      <c r="W5630"/>
      <c r="X5630"/>
      <c r="Y5630"/>
      <c r="Z5630"/>
      <c r="AA5630"/>
      <c r="AB5630"/>
      <c r="AC5630"/>
      <c r="AD5630"/>
      <c r="AE5630"/>
      <c r="AF5630"/>
      <c r="AG5630"/>
      <c r="AH5630"/>
      <c r="AI5630"/>
      <c r="AJ5630"/>
      <c r="AK5630"/>
      <c r="AL5630"/>
      <c r="AM5630"/>
      <c r="AN5630"/>
      <c r="AO5630"/>
      <c r="AP5630"/>
      <c r="AQ5630"/>
      <c r="AR5630"/>
      <c r="AS5630"/>
      <c r="AT5630"/>
      <c r="AU5630"/>
      <c r="AV5630"/>
      <c r="AW5630"/>
      <c r="AX5630"/>
      <c r="AY5630"/>
      <c r="AZ5630"/>
      <c r="BA5630"/>
      <c r="BB5630"/>
      <c r="BC5630"/>
      <c r="BD5630"/>
      <c r="BE5630"/>
      <c r="BF5630"/>
      <c r="BG5630"/>
      <c r="BH5630"/>
      <c r="BI5630"/>
      <c r="BJ5630"/>
      <c r="BK5630"/>
      <c r="BL5630"/>
      <c r="BM5630"/>
      <c r="BN5630"/>
      <c r="BO5630"/>
    </row>
    <row r="5631" spans="1:67" ht="15" x14ac:dyDescent="0.25">
      <c r="A5631" s="245" t="s">
        <v>1839</v>
      </c>
      <c r="B5631" s="245" t="s">
        <v>1838</v>
      </c>
      <c r="C5631" s="245" t="s">
        <v>1975</v>
      </c>
      <c r="D5631" s="245" t="s">
        <v>1974</v>
      </c>
      <c r="E5631" s="246" t="s">
        <v>44</v>
      </c>
      <c r="F5631" s="245" t="s">
        <v>44</v>
      </c>
      <c r="G5631" s="245" t="s">
        <v>13628</v>
      </c>
      <c r="H5631" s="245" t="s">
        <v>21277</v>
      </c>
      <c r="I5631" s="245" t="s">
        <v>12</v>
      </c>
      <c r="J5631" s="245" t="s">
        <v>59</v>
      </c>
      <c r="K5631" s="246" t="s">
        <v>5067</v>
      </c>
      <c r="L5631" s="245" t="s">
        <v>568</v>
      </c>
      <c r="M5631"/>
      <c r="N5631"/>
      <c r="O5631"/>
      <c r="P5631"/>
      <c r="Q5631"/>
      <c r="R5631"/>
      <c r="S5631"/>
      <c r="T5631"/>
      <c r="U5631"/>
      <c r="V5631"/>
      <c r="W5631"/>
      <c r="X5631"/>
      <c r="Y5631"/>
      <c r="Z5631"/>
      <c r="AA5631"/>
      <c r="AB5631"/>
      <c r="AC5631"/>
      <c r="AD5631"/>
      <c r="AE5631"/>
      <c r="AF5631"/>
      <c r="AG5631"/>
      <c r="AH5631"/>
      <c r="AI5631"/>
      <c r="AJ5631"/>
      <c r="AK5631"/>
      <c r="AL5631"/>
      <c r="AM5631"/>
      <c r="AN5631"/>
      <c r="AO5631"/>
      <c r="AP5631"/>
      <c r="AQ5631"/>
      <c r="AR5631"/>
      <c r="AS5631"/>
      <c r="AT5631"/>
      <c r="AU5631"/>
      <c r="AV5631"/>
      <c r="AW5631"/>
      <c r="AX5631"/>
      <c r="AY5631"/>
      <c r="AZ5631"/>
      <c r="BA5631"/>
      <c r="BB5631"/>
      <c r="BC5631"/>
      <c r="BD5631"/>
      <c r="BE5631"/>
      <c r="BF5631"/>
      <c r="BG5631"/>
      <c r="BH5631"/>
      <c r="BI5631"/>
      <c r="BJ5631"/>
      <c r="BK5631"/>
      <c r="BL5631"/>
      <c r="BM5631"/>
      <c r="BN5631"/>
      <c r="BO5631"/>
    </row>
    <row r="5632" spans="1:67" ht="15" x14ac:dyDescent="0.25">
      <c r="A5632" s="245" t="s">
        <v>1839</v>
      </c>
      <c r="B5632" s="245" t="s">
        <v>1838</v>
      </c>
      <c r="C5632" s="245" t="s">
        <v>1975</v>
      </c>
      <c r="D5632" s="245" t="s">
        <v>1974</v>
      </c>
      <c r="E5632" s="246" t="s">
        <v>44</v>
      </c>
      <c r="F5632" s="245" t="s">
        <v>44</v>
      </c>
      <c r="G5632" s="245" t="s">
        <v>13629</v>
      </c>
      <c r="H5632" s="245" t="s">
        <v>21278</v>
      </c>
      <c r="I5632" s="245" t="s">
        <v>12</v>
      </c>
      <c r="J5632" s="245" t="s">
        <v>59</v>
      </c>
      <c r="K5632" s="246" t="s">
        <v>3815</v>
      </c>
      <c r="L5632" s="245" t="s">
        <v>568</v>
      </c>
      <c r="M5632"/>
      <c r="N5632"/>
      <c r="O5632"/>
      <c r="P5632"/>
      <c r="Q5632"/>
      <c r="R5632"/>
      <c r="S5632"/>
      <c r="T5632"/>
      <c r="U5632"/>
      <c r="V5632"/>
      <c r="W5632"/>
      <c r="X5632"/>
      <c r="Y5632"/>
      <c r="Z5632"/>
      <c r="AA5632"/>
      <c r="AB5632"/>
      <c r="AC5632"/>
      <c r="AD5632"/>
      <c r="AE5632"/>
      <c r="AF5632"/>
      <c r="AG5632"/>
      <c r="AH5632"/>
      <c r="AI5632"/>
      <c r="AJ5632"/>
      <c r="AK5632"/>
      <c r="AL5632"/>
      <c r="AM5632"/>
      <c r="AN5632"/>
      <c r="AO5632"/>
      <c r="AP5632"/>
      <c r="AQ5632"/>
      <c r="AR5632"/>
      <c r="AS5632"/>
      <c r="AT5632"/>
      <c r="AU5632"/>
      <c r="AV5632"/>
      <c r="AW5632"/>
      <c r="AX5632"/>
      <c r="AY5632"/>
      <c r="AZ5632"/>
      <c r="BA5632"/>
      <c r="BB5632"/>
      <c r="BC5632"/>
      <c r="BD5632"/>
      <c r="BE5632"/>
      <c r="BF5632"/>
      <c r="BG5632"/>
      <c r="BH5632"/>
      <c r="BI5632"/>
      <c r="BJ5632"/>
      <c r="BK5632"/>
      <c r="BL5632"/>
      <c r="BM5632"/>
      <c r="BN5632"/>
      <c r="BO5632"/>
    </row>
    <row r="5633" spans="1:67" ht="15" x14ac:dyDescent="0.25">
      <c r="A5633" s="245" t="s">
        <v>1839</v>
      </c>
      <c r="B5633" s="245" t="s">
        <v>1838</v>
      </c>
      <c r="C5633" s="245" t="s">
        <v>1975</v>
      </c>
      <c r="D5633" s="245" t="s">
        <v>1974</v>
      </c>
      <c r="E5633" s="246" t="s">
        <v>44</v>
      </c>
      <c r="F5633" s="245" t="s">
        <v>44</v>
      </c>
      <c r="G5633" s="245" t="s">
        <v>13630</v>
      </c>
      <c r="H5633" s="245" t="s">
        <v>21279</v>
      </c>
      <c r="I5633" s="245" t="s">
        <v>12</v>
      </c>
      <c r="J5633" s="245" t="s">
        <v>59</v>
      </c>
      <c r="K5633" s="246" t="s">
        <v>8285</v>
      </c>
      <c r="L5633" s="245" t="s">
        <v>568</v>
      </c>
      <c r="M5633"/>
      <c r="N5633"/>
      <c r="O5633"/>
      <c r="P5633"/>
      <c r="Q5633"/>
      <c r="R5633"/>
      <c r="S5633"/>
      <c r="T5633"/>
      <c r="U5633"/>
      <c r="V5633"/>
      <c r="W5633"/>
      <c r="X5633"/>
      <c r="Y5633"/>
      <c r="Z5633"/>
      <c r="AA5633"/>
      <c r="AB5633"/>
      <c r="AC5633"/>
      <c r="AD5633"/>
      <c r="AE5633"/>
      <c r="AF5633"/>
      <c r="AG5633"/>
      <c r="AH5633"/>
      <c r="AI5633"/>
      <c r="AJ5633"/>
      <c r="AK5633"/>
      <c r="AL5633"/>
      <c r="AM5633"/>
      <c r="AN5633"/>
      <c r="AO5633"/>
      <c r="AP5633"/>
      <c r="AQ5633"/>
      <c r="AR5633"/>
      <c r="AS5633"/>
      <c r="AT5633"/>
      <c r="AU5633"/>
      <c r="AV5633"/>
      <c r="AW5633"/>
      <c r="AX5633"/>
      <c r="AY5633"/>
      <c r="AZ5633"/>
      <c r="BA5633"/>
      <c r="BB5633"/>
      <c r="BC5633"/>
      <c r="BD5633"/>
      <c r="BE5633"/>
      <c r="BF5633"/>
      <c r="BG5633"/>
      <c r="BH5633"/>
      <c r="BI5633"/>
      <c r="BJ5633"/>
      <c r="BK5633"/>
      <c r="BL5633"/>
      <c r="BM5633"/>
      <c r="BN5633"/>
      <c r="BO5633"/>
    </row>
    <row r="5634" spans="1:67" ht="15" x14ac:dyDescent="0.25">
      <c r="A5634" s="245" t="s">
        <v>1839</v>
      </c>
      <c r="B5634" s="245" t="s">
        <v>1838</v>
      </c>
      <c r="C5634" s="245" t="s">
        <v>1975</v>
      </c>
      <c r="D5634" s="245" t="s">
        <v>1974</v>
      </c>
      <c r="E5634" s="246" t="s">
        <v>44</v>
      </c>
      <c r="F5634" s="245" t="s">
        <v>44</v>
      </c>
      <c r="G5634" s="245" t="s">
        <v>13631</v>
      </c>
      <c r="H5634" s="245" t="s">
        <v>21280</v>
      </c>
      <c r="I5634" s="245" t="s">
        <v>12</v>
      </c>
      <c r="J5634" s="245" t="s">
        <v>59</v>
      </c>
      <c r="K5634" s="246" t="s">
        <v>10495</v>
      </c>
      <c r="L5634" s="245" t="s">
        <v>568</v>
      </c>
      <c r="M5634"/>
      <c r="N5634"/>
      <c r="O5634"/>
      <c r="P5634"/>
      <c r="Q5634"/>
      <c r="R5634"/>
      <c r="S5634"/>
      <c r="T5634"/>
      <c r="U5634"/>
      <c r="V5634"/>
      <c r="W5634"/>
      <c r="X5634"/>
      <c r="Y5634"/>
      <c r="Z5634"/>
      <c r="AA5634"/>
      <c r="AB5634"/>
      <c r="AC5634"/>
      <c r="AD5634"/>
      <c r="AE5634"/>
      <c r="AF5634"/>
      <c r="AG5634"/>
      <c r="AH5634"/>
      <c r="AI5634"/>
      <c r="AJ5634"/>
      <c r="AK5634"/>
      <c r="AL5634"/>
      <c r="AM5634"/>
      <c r="AN5634"/>
      <c r="AO5634"/>
      <c r="AP5634"/>
      <c r="AQ5634"/>
      <c r="AR5634"/>
      <c r="AS5634"/>
      <c r="AT5634"/>
      <c r="AU5634"/>
      <c r="AV5634"/>
      <c r="AW5634"/>
      <c r="AX5634"/>
      <c r="AY5634"/>
      <c r="AZ5634"/>
      <c r="BA5634"/>
      <c r="BB5634"/>
      <c r="BC5634"/>
      <c r="BD5634"/>
      <c r="BE5634"/>
      <c r="BF5634"/>
      <c r="BG5634"/>
      <c r="BH5634"/>
      <c r="BI5634"/>
      <c r="BJ5634"/>
      <c r="BK5634"/>
      <c r="BL5634"/>
      <c r="BM5634"/>
      <c r="BN5634"/>
      <c r="BO5634"/>
    </row>
    <row r="5635" spans="1:67" ht="15" x14ac:dyDescent="0.25">
      <c r="A5635" s="245" t="s">
        <v>1839</v>
      </c>
      <c r="B5635" s="245" t="s">
        <v>1838</v>
      </c>
      <c r="C5635" s="245" t="s">
        <v>1975</v>
      </c>
      <c r="D5635" s="245" t="s">
        <v>1974</v>
      </c>
      <c r="E5635" s="246" t="s">
        <v>44</v>
      </c>
      <c r="F5635" s="245" t="s">
        <v>44</v>
      </c>
      <c r="G5635" s="245" t="s">
        <v>13632</v>
      </c>
      <c r="H5635" s="245" t="s">
        <v>21281</v>
      </c>
      <c r="I5635" s="245" t="s">
        <v>12</v>
      </c>
      <c r="J5635" s="245" t="s">
        <v>59</v>
      </c>
      <c r="K5635" s="246" t="s">
        <v>12672</v>
      </c>
      <c r="L5635" s="245" t="s">
        <v>568</v>
      </c>
      <c r="M5635"/>
      <c r="N5635"/>
      <c r="O5635"/>
      <c r="P5635"/>
      <c r="Q5635"/>
      <c r="R5635"/>
      <c r="S5635"/>
      <c r="T5635"/>
      <c r="U5635"/>
      <c r="V5635"/>
      <c r="W5635"/>
      <c r="X5635"/>
      <c r="Y5635"/>
      <c r="Z5635"/>
      <c r="AA5635"/>
      <c r="AB5635"/>
      <c r="AC5635"/>
      <c r="AD5635"/>
      <c r="AE5635"/>
      <c r="AF5635"/>
      <c r="AG5635"/>
      <c r="AH5635"/>
      <c r="AI5635"/>
      <c r="AJ5635"/>
      <c r="AK5635"/>
      <c r="AL5635"/>
      <c r="AM5635"/>
      <c r="AN5635"/>
      <c r="AO5635"/>
      <c r="AP5635"/>
      <c r="AQ5635"/>
      <c r="AR5635"/>
      <c r="AS5635"/>
      <c r="AT5635"/>
      <c r="AU5635"/>
      <c r="AV5635"/>
      <c r="AW5635"/>
      <c r="AX5635"/>
      <c r="AY5635"/>
      <c r="AZ5635"/>
      <c r="BA5635"/>
      <c r="BB5635"/>
      <c r="BC5635"/>
      <c r="BD5635"/>
      <c r="BE5635"/>
      <c r="BF5635"/>
      <c r="BG5635"/>
      <c r="BH5635"/>
      <c r="BI5635"/>
      <c r="BJ5635"/>
      <c r="BK5635"/>
      <c r="BL5635"/>
      <c r="BM5635"/>
      <c r="BN5635"/>
      <c r="BO5635"/>
    </row>
    <row r="5636" spans="1:67" ht="15" x14ac:dyDescent="0.25">
      <c r="A5636" s="245" t="s">
        <v>1839</v>
      </c>
      <c r="B5636" s="245" t="s">
        <v>1838</v>
      </c>
      <c r="C5636" s="245" t="s">
        <v>1975</v>
      </c>
      <c r="D5636" s="245" t="s">
        <v>1974</v>
      </c>
      <c r="E5636" s="246" t="s">
        <v>44</v>
      </c>
      <c r="F5636" s="245" t="s">
        <v>44</v>
      </c>
      <c r="G5636" s="245" t="s">
        <v>13633</v>
      </c>
      <c r="H5636" s="245" t="s">
        <v>21282</v>
      </c>
      <c r="I5636" s="245" t="s">
        <v>12</v>
      </c>
      <c r="J5636" s="245" t="s">
        <v>59</v>
      </c>
      <c r="K5636" s="246" t="s">
        <v>3383</v>
      </c>
      <c r="L5636" s="245" t="s">
        <v>568</v>
      </c>
      <c r="M5636"/>
      <c r="N5636"/>
      <c r="O5636"/>
      <c r="P5636"/>
      <c r="Q5636"/>
      <c r="R5636"/>
      <c r="S5636"/>
      <c r="T5636"/>
      <c r="U5636"/>
      <c r="V5636"/>
      <c r="W5636"/>
      <c r="X5636"/>
      <c r="Y5636"/>
      <c r="Z5636"/>
      <c r="AA5636"/>
      <c r="AB5636"/>
      <c r="AC5636"/>
      <c r="AD5636"/>
      <c r="AE5636"/>
      <c r="AF5636"/>
      <c r="AG5636"/>
      <c r="AH5636"/>
      <c r="AI5636"/>
      <c r="AJ5636"/>
      <c r="AK5636"/>
      <c r="AL5636"/>
      <c r="AM5636"/>
      <c r="AN5636"/>
      <c r="AO5636"/>
      <c r="AP5636"/>
      <c r="AQ5636"/>
      <c r="AR5636"/>
      <c r="AS5636"/>
      <c r="AT5636"/>
      <c r="AU5636"/>
      <c r="AV5636"/>
      <c r="AW5636"/>
      <c r="AX5636"/>
      <c r="AY5636"/>
      <c r="AZ5636"/>
      <c r="BA5636"/>
      <c r="BB5636"/>
      <c r="BC5636"/>
      <c r="BD5636"/>
      <c r="BE5636"/>
      <c r="BF5636"/>
      <c r="BG5636"/>
      <c r="BH5636"/>
      <c r="BI5636"/>
      <c r="BJ5636"/>
      <c r="BK5636"/>
      <c r="BL5636"/>
      <c r="BM5636"/>
      <c r="BN5636"/>
      <c r="BO5636"/>
    </row>
    <row r="5637" spans="1:67" ht="15" x14ac:dyDescent="0.25">
      <c r="A5637" s="245" t="s">
        <v>1839</v>
      </c>
      <c r="B5637" s="245" t="s">
        <v>1838</v>
      </c>
      <c r="C5637" s="245" t="s">
        <v>1975</v>
      </c>
      <c r="D5637" s="245" t="s">
        <v>1974</v>
      </c>
      <c r="E5637" s="246" t="s">
        <v>44</v>
      </c>
      <c r="F5637" s="245" t="s">
        <v>44</v>
      </c>
      <c r="G5637" s="245" t="s">
        <v>13634</v>
      </c>
      <c r="H5637" s="245" t="s">
        <v>21283</v>
      </c>
      <c r="I5637" s="245" t="s">
        <v>12</v>
      </c>
      <c r="J5637" s="245" t="s">
        <v>59</v>
      </c>
      <c r="K5637" s="246" t="s">
        <v>25218</v>
      </c>
      <c r="L5637" s="245" t="s">
        <v>568</v>
      </c>
      <c r="M5637"/>
      <c r="N5637"/>
      <c r="O5637"/>
      <c r="P5637"/>
      <c r="Q5637"/>
      <c r="R5637"/>
      <c r="S5637"/>
      <c r="T5637"/>
      <c r="U5637"/>
      <c r="V5637"/>
      <c r="W5637"/>
      <c r="X5637"/>
      <c r="Y5637"/>
      <c r="Z5637"/>
      <c r="AA5637"/>
      <c r="AB5637"/>
      <c r="AC5637"/>
      <c r="AD5637"/>
      <c r="AE5637"/>
      <c r="AF5637"/>
      <c r="AG5637"/>
      <c r="AH5637"/>
      <c r="AI5637"/>
      <c r="AJ5637"/>
      <c r="AK5637"/>
      <c r="AL5637"/>
      <c r="AM5637"/>
      <c r="AN5637"/>
      <c r="AO5637"/>
      <c r="AP5637"/>
      <c r="AQ5637"/>
      <c r="AR5637"/>
      <c r="AS5637"/>
      <c r="AT5637"/>
      <c r="AU5637"/>
      <c r="AV5637"/>
      <c r="AW5637"/>
      <c r="AX5637"/>
      <c r="AY5637"/>
      <c r="AZ5637"/>
      <c r="BA5637"/>
      <c r="BB5637"/>
      <c r="BC5637"/>
      <c r="BD5637"/>
      <c r="BE5637"/>
      <c r="BF5637"/>
      <c r="BG5637"/>
      <c r="BH5637"/>
      <c r="BI5637"/>
      <c r="BJ5637"/>
      <c r="BK5637"/>
      <c r="BL5637"/>
      <c r="BM5637"/>
      <c r="BN5637"/>
      <c r="BO5637"/>
    </row>
    <row r="5638" spans="1:67" ht="15" x14ac:dyDescent="0.25">
      <c r="A5638" s="245" t="s">
        <v>1839</v>
      </c>
      <c r="B5638" s="245" t="s">
        <v>1838</v>
      </c>
      <c r="C5638" s="245" t="s">
        <v>1975</v>
      </c>
      <c r="D5638" s="245" t="s">
        <v>1974</v>
      </c>
      <c r="E5638" s="246" t="s">
        <v>44</v>
      </c>
      <c r="F5638" s="245" t="s">
        <v>44</v>
      </c>
      <c r="G5638" s="245" t="s">
        <v>13635</v>
      </c>
      <c r="H5638" s="245" t="s">
        <v>21284</v>
      </c>
      <c r="I5638" s="245" t="s">
        <v>12</v>
      </c>
      <c r="J5638" s="245" t="s">
        <v>59</v>
      </c>
      <c r="K5638" s="246" t="s">
        <v>25230</v>
      </c>
      <c r="L5638" s="245" t="s">
        <v>568</v>
      </c>
      <c r="M5638"/>
      <c r="N5638"/>
      <c r="O5638"/>
      <c r="P5638"/>
      <c r="Q5638"/>
      <c r="R5638"/>
      <c r="S5638"/>
      <c r="T5638"/>
      <c r="U5638"/>
      <c r="V5638"/>
      <c r="W5638"/>
      <c r="X5638"/>
      <c r="Y5638"/>
      <c r="Z5638"/>
      <c r="AA5638"/>
      <c r="AB5638"/>
      <c r="AC5638"/>
      <c r="AD5638"/>
      <c r="AE5638"/>
      <c r="AF5638"/>
      <c r="AG5638"/>
      <c r="AH5638"/>
      <c r="AI5638"/>
      <c r="AJ5638"/>
      <c r="AK5638"/>
      <c r="AL5638"/>
      <c r="AM5638"/>
      <c r="AN5638"/>
      <c r="AO5638"/>
      <c r="AP5638"/>
      <c r="AQ5638"/>
      <c r="AR5638"/>
      <c r="AS5638"/>
      <c r="AT5638"/>
      <c r="AU5638"/>
      <c r="AV5638"/>
      <c r="AW5638"/>
      <c r="AX5638"/>
      <c r="AY5638"/>
      <c r="AZ5638"/>
      <c r="BA5638"/>
      <c r="BB5638"/>
      <c r="BC5638"/>
      <c r="BD5638"/>
      <c r="BE5638"/>
      <c r="BF5638"/>
      <c r="BG5638"/>
      <c r="BH5638"/>
      <c r="BI5638"/>
      <c r="BJ5638"/>
      <c r="BK5638"/>
      <c r="BL5638"/>
      <c r="BM5638"/>
      <c r="BN5638"/>
      <c r="BO5638"/>
    </row>
    <row r="5639" spans="1:67" ht="15" x14ac:dyDescent="0.25">
      <c r="A5639" s="245" t="s">
        <v>1839</v>
      </c>
      <c r="B5639" s="245" t="s">
        <v>1838</v>
      </c>
      <c r="C5639" s="245" t="s">
        <v>1975</v>
      </c>
      <c r="D5639" s="245" t="s">
        <v>1974</v>
      </c>
      <c r="E5639" s="246" t="s">
        <v>44</v>
      </c>
      <c r="F5639" s="245" t="s">
        <v>44</v>
      </c>
      <c r="G5639" s="245" t="s">
        <v>13636</v>
      </c>
      <c r="H5639" s="245" t="s">
        <v>21285</v>
      </c>
      <c r="I5639" s="245" t="s">
        <v>12</v>
      </c>
      <c r="J5639" s="245" t="s">
        <v>59</v>
      </c>
      <c r="K5639" s="246" t="s">
        <v>8844</v>
      </c>
      <c r="L5639" s="245" t="s">
        <v>568</v>
      </c>
      <c r="M5639"/>
      <c r="N5639"/>
      <c r="O5639"/>
      <c r="P5639"/>
      <c r="Q5639"/>
      <c r="R5639"/>
      <c r="S5639"/>
      <c r="T5639"/>
      <c r="U5639"/>
      <c r="V5639"/>
      <c r="W5639"/>
      <c r="X5639"/>
      <c r="Y5639"/>
      <c r="Z5639"/>
      <c r="AA5639"/>
      <c r="AB5639"/>
      <c r="AC5639"/>
      <c r="AD5639"/>
      <c r="AE5639"/>
      <c r="AF5639"/>
      <c r="AG5639"/>
      <c r="AH5639"/>
      <c r="AI5639"/>
      <c r="AJ5639"/>
      <c r="AK5639"/>
      <c r="AL5639"/>
      <c r="AM5639"/>
      <c r="AN5639"/>
      <c r="AO5639"/>
      <c r="AP5639"/>
      <c r="AQ5639"/>
      <c r="AR5639"/>
      <c r="AS5639"/>
      <c r="AT5639"/>
      <c r="AU5639"/>
      <c r="AV5639"/>
      <c r="AW5639"/>
      <c r="AX5639"/>
      <c r="AY5639"/>
      <c r="AZ5639"/>
      <c r="BA5639"/>
      <c r="BB5639"/>
      <c r="BC5639"/>
      <c r="BD5639"/>
      <c r="BE5639"/>
      <c r="BF5639"/>
      <c r="BG5639"/>
      <c r="BH5639"/>
      <c r="BI5639"/>
      <c r="BJ5639"/>
      <c r="BK5639"/>
      <c r="BL5639"/>
      <c r="BM5639"/>
      <c r="BN5639"/>
      <c r="BO5639"/>
    </row>
    <row r="5640" spans="1:67" ht="15" x14ac:dyDescent="0.25">
      <c r="A5640" s="245" t="s">
        <v>1839</v>
      </c>
      <c r="B5640" s="245" t="s">
        <v>1838</v>
      </c>
      <c r="C5640" s="245" t="s">
        <v>1975</v>
      </c>
      <c r="D5640" s="245" t="s">
        <v>1974</v>
      </c>
      <c r="E5640" s="246" t="s">
        <v>44</v>
      </c>
      <c r="F5640" s="245" t="s">
        <v>44</v>
      </c>
      <c r="G5640" s="245" t="s">
        <v>13637</v>
      </c>
      <c r="H5640" s="245" t="s">
        <v>21286</v>
      </c>
      <c r="I5640" s="245" t="s">
        <v>12</v>
      </c>
      <c r="J5640" s="245" t="s">
        <v>59</v>
      </c>
      <c r="K5640" s="246" t="s">
        <v>1909</v>
      </c>
      <c r="L5640" s="245" t="s">
        <v>568</v>
      </c>
      <c r="M5640"/>
      <c r="N5640"/>
      <c r="O5640"/>
      <c r="P5640"/>
      <c r="Q5640"/>
      <c r="R5640"/>
      <c r="S5640"/>
      <c r="T5640"/>
      <c r="U5640"/>
      <c r="V5640"/>
      <c r="W5640"/>
      <c r="X5640"/>
      <c r="Y5640"/>
      <c r="Z5640"/>
      <c r="AA5640"/>
      <c r="AB5640"/>
      <c r="AC5640"/>
      <c r="AD5640"/>
      <c r="AE5640"/>
      <c r="AF5640"/>
      <c r="AG5640"/>
      <c r="AH5640"/>
      <c r="AI5640"/>
      <c r="AJ5640"/>
      <c r="AK5640"/>
      <c r="AL5640"/>
      <c r="AM5640"/>
      <c r="AN5640"/>
      <c r="AO5640"/>
      <c r="AP5640"/>
      <c r="AQ5640"/>
      <c r="AR5640"/>
      <c r="AS5640"/>
      <c r="AT5640"/>
      <c r="AU5640"/>
      <c r="AV5640"/>
      <c r="AW5640"/>
      <c r="AX5640"/>
      <c r="AY5640"/>
      <c r="AZ5640"/>
      <c r="BA5640"/>
      <c r="BB5640"/>
      <c r="BC5640"/>
      <c r="BD5640"/>
      <c r="BE5640"/>
      <c r="BF5640"/>
      <c r="BG5640"/>
      <c r="BH5640"/>
      <c r="BI5640"/>
      <c r="BJ5640"/>
      <c r="BK5640"/>
      <c r="BL5640"/>
      <c r="BM5640"/>
      <c r="BN5640"/>
      <c r="BO5640"/>
    </row>
    <row r="5641" spans="1:67" ht="15" x14ac:dyDescent="0.25">
      <c r="A5641" s="245" t="s">
        <v>1839</v>
      </c>
      <c r="B5641" s="245" t="s">
        <v>1838</v>
      </c>
      <c r="C5641" s="245" t="s">
        <v>1975</v>
      </c>
      <c r="D5641" s="245" t="s">
        <v>1974</v>
      </c>
      <c r="E5641" s="246" t="s">
        <v>44</v>
      </c>
      <c r="F5641" s="245" t="s">
        <v>44</v>
      </c>
      <c r="G5641" s="245" t="s">
        <v>13638</v>
      </c>
      <c r="H5641" s="245" t="s">
        <v>21287</v>
      </c>
      <c r="I5641" s="245" t="s">
        <v>12</v>
      </c>
      <c r="J5641" s="245" t="s">
        <v>59</v>
      </c>
      <c r="K5641" s="246" t="s">
        <v>1612</v>
      </c>
      <c r="L5641" s="245" t="s">
        <v>568</v>
      </c>
      <c r="M5641"/>
      <c r="N5641"/>
      <c r="O5641"/>
      <c r="P5641"/>
      <c r="Q5641"/>
      <c r="R5641"/>
      <c r="S5641"/>
      <c r="T5641"/>
      <c r="U5641"/>
      <c r="V5641"/>
      <c r="W5641"/>
      <c r="X5641"/>
      <c r="Y5641"/>
      <c r="Z5641"/>
      <c r="AA5641"/>
      <c r="AB5641"/>
      <c r="AC5641"/>
      <c r="AD5641"/>
      <c r="AE5641"/>
      <c r="AF5641"/>
      <c r="AG5641"/>
      <c r="AH5641"/>
      <c r="AI5641"/>
      <c r="AJ5641"/>
      <c r="AK5641"/>
      <c r="AL5641"/>
      <c r="AM5641"/>
      <c r="AN5641"/>
      <c r="AO5641"/>
      <c r="AP5641"/>
      <c r="AQ5641"/>
      <c r="AR5641"/>
      <c r="AS5641"/>
      <c r="AT5641"/>
      <c r="AU5641"/>
      <c r="AV5641"/>
      <c r="AW5641"/>
      <c r="AX5641"/>
      <c r="AY5641"/>
      <c r="AZ5641"/>
      <c r="BA5641"/>
      <c r="BB5641"/>
      <c r="BC5641"/>
      <c r="BD5641"/>
      <c r="BE5641"/>
      <c r="BF5641"/>
      <c r="BG5641"/>
      <c r="BH5641"/>
      <c r="BI5641"/>
      <c r="BJ5641"/>
      <c r="BK5641"/>
      <c r="BL5641"/>
      <c r="BM5641"/>
      <c r="BN5641"/>
      <c r="BO5641"/>
    </row>
    <row r="5642" spans="1:67" ht="15" x14ac:dyDescent="0.25">
      <c r="A5642" s="245" t="s">
        <v>1839</v>
      </c>
      <c r="B5642" s="245" t="s">
        <v>1838</v>
      </c>
      <c r="C5642" s="245" t="s">
        <v>1975</v>
      </c>
      <c r="D5642" s="245" t="s">
        <v>1974</v>
      </c>
      <c r="E5642" s="246" t="s">
        <v>44</v>
      </c>
      <c r="F5642" s="245" t="s">
        <v>44</v>
      </c>
      <c r="G5642" s="245" t="s">
        <v>13639</v>
      </c>
      <c r="H5642" s="245" t="s">
        <v>21288</v>
      </c>
      <c r="I5642" s="245" t="s">
        <v>12</v>
      </c>
      <c r="J5642" s="245" t="s">
        <v>106</v>
      </c>
      <c r="K5642" s="246" t="s">
        <v>18975</v>
      </c>
      <c r="L5642" s="245" t="s">
        <v>568</v>
      </c>
      <c r="M5642"/>
      <c r="N5642"/>
      <c r="O5642"/>
      <c r="P5642"/>
      <c r="Q5642"/>
      <c r="R5642"/>
      <c r="S5642"/>
      <c r="T5642"/>
      <c r="U5642"/>
      <c r="V5642"/>
      <c r="W5642"/>
      <c r="X5642"/>
      <c r="Y5642"/>
      <c r="Z5642"/>
      <c r="AA5642"/>
      <c r="AB5642"/>
      <c r="AC5642"/>
      <c r="AD5642"/>
      <c r="AE5642"/>
      <c r="AF5642"/>
      <c r="AG5642"/>
      <c r="AH5642"/>
      <c r="AI5642"/>
      <c r="AJ5642"/>
      <c r="AK5642"/>
      <c r="AL5642"/>
      <c r="AM5642"/>
      <c r="AN5642"/>
      <c r="AO5642"/>
      <c r="AP5642"/>
      <c r="AQ5642"/>
      <c r="AR5642"/>
      <c r="AS5642"/>
      <c r="AT5642"/>
      <c r="AU5642"/>
      <c r="AV5642"/>
      <c r="AW5642"/>
      <c r="AX5642"/>
      <c r="AY5642"/>
      <c r="AZ5642"/>
      <c r="BA5642"/>
      <c r="BB5642"/>
      <c r="BC5642"/>
      <c r="BD5642"/>
      <c r="BE5642"/>
      <c r="BF5642"/>
      <c r="BG5642"/>
      <c r="BH5642"/>
      <c r="BI5642"/>
      <c r="BJ5642"/>
      <c r="BK5642"/>
      <c r="BL5642"/>
      <c r="BM5642"/>
      <c r="BN5642"/>
      <c r="BO5642"/>
    </row>
    <row r="5643" spans="1:67" ht="15" x14ac:dyDescent="0.25">
      <c r="A5643" s="245" t="s">
        <v>1839</v>
      </c>
      <c r="B5643" s="245" t="s">
        <v>1838</v>
      </c>
      <c r="C5643" s="245" t="s">
        <v>1975</v>
      </c>
      <c r="D5643" s="245" t="s">
        <v>1974</v>
      </c>
      <c r="E5643" s="246" t="s">
        <v>44</v>
      </c>
      <c r="F5643" s="245" t="s">
        <v>44</v>
      </c>
      <c r="G5643" s="245" t="s">
        <v>13640</v>
      </c>
      <c r="H5643" s="245" t="s">
        <v>21289</v>
      </c>
      <c r="I5643" s="245" t="s">
        <v>12</v>
      </c>
      <c r="J5643" s="245" t="s">
        <v>106</v>
      </c>
      <c r="K5643" s="246" t="s">
        <v>8955</v>
      </c>
      <c r="L5643" s="245" t="s">
        <v>568</v>
      </c>
      <c r="M5643"/>
      <c r="N5643"/>
      <c r="O5643"/>
      <c r="P5643"/>
      <c r="Q5643"/>
      <c r="R5643"/>
      <c r="S5643"/>
      <c r="T5643"/>
      <c r="U5643"/>
      <c r="V5643"/>
      <c r="W5643"/>
      <c r="X5643"/>
      <c r="Y5643"/>
      <c r="Z5643"/>
      <c r="AA5643"/>
      <c r="AB5643"/>
      <c r="AC5643"/>
      <c r="AD5643"/>
      <c r="AE5643"/>
      <c r="AF5643"/>
      <c r="AG5643"/>
      <c r="AH5643"/>
      <c r="AI5643"/>
      <c r="AJ5643"/>
      <c r="AK5643"/>
      <c r="AL5643"/>
      <c r="AM5643"/>
      <c r="AN5643"/>
      <c r="AO5643"/>
      <c r="AP5643"/>
      <c r="AQ5643"/>
      <c r="AR5643"/>
      <c r="AS5643"/>
      <c r="AT5643"/>
      <c r="AU5643"/>
      <c r="AV5643"/>
      <c r="AW5643"/>
      <c r="AX5643"/>
      <c r="AY5643"/>
      <c r="AZ5643"/>
      <c r="BA5643"/>
      <c r="BB5643"/>
      <c r="BC5643"/>
      <c r="BD5643"/>
      <c r="BE5643"/>
      <c r="BF5643"/>
      <c r="BG5643"/>
      <c r="BH5643"/>
      <c r="BI5643"/>
      <c r="BJ5643"/>
      <c r="BK5643"/>
      <c r="BL5643"/>
      <c r="BM5643"/>
      <c r="BN5643"/>
      <c r="BO5643"/>
    </row>
    <row r="5644" spans="1:67" ht="15" x14ac:dyDescent="0.25">
      <c r="A5644" s="245" t="s">
        <v>1839</v>
      </c>
      <c r="B5644" s="245" t="s">
        <v>1838</v>
      </c>
      <c r="C5644" s="245" t="s">
        <v>1975</v>
      </c>
      <c r="D5644" s="245" t="s">
        <v>1974</v>
      </c>
      <c r="E5644" s="246" t="s">
        <v>44</v>
      </c>
      <c r="F5644" s="245" t="s">
        <v>44</v>
      </c>
      <c r="G5644" s="245" t="s">
        <v>13641</v>
      </c>
      <c r="H5644" s="245" t="s">
        <v>21290</v>
      </c>
      <c r="I5644" s="245" t="s">
        <v>12</v>
      </c>
      <c r="J5644" s="245" t="s">
        <v>106</v>
      </c>
      <c r="K5644" s="246" t="s">
        <v>8417</v>
      </c>
      <c r="L5644" s="245" t="s">
        <v>568</v>
      </c>
      <c r="M5644"/>
      <c r="N5644"/>
      <c r="O5644"/>
      <c r="P5644"/>
      <c r="Q5644"/>
      <c r="R5644"/>
      <c r="S5644"/>
      <c r="T5644"/>
      <c r="U5644"/>
      <c r="V5644"/>
      <c r="W5644"/>
      <c r="X5644"/>
      <c r="Y5644"/>
      <c r="Z5644"/>
      <c r="AA5644"/>
      <c r="AB5644"/>
      <c r="AC5644"/>
      <c r="AD5644"/>
      <c r="AE5644"/>
      <c r="AF5644"/>
      <c r="AG5644"/>
      <c r="AH5644"/>
      <c r="AI5644"/>
      <c r="AJ5644"/>
      <c r="AK5644"/>
      <c r="AL5644"/>
      <c r="AM5644"/>
      <c r="AN5644"/>
      <c r="AO5644"/>
      <c r="AP5644"/>
      <c r="AQ5644"/>
      <c r="AR5644"/>
      <c r="AS5644"/>
      <c r="AT5644"/>
      <c r="AU5644"/>
      <c r="AV5644"/>
      <c r="AW5644"/>
      <c r="AX5644"/>
      <c r="AY5644"/>
      <c r="AZ5644"/>
      <c r="BA5644"/>
      <c r="BB5644"/>
      <c r="BC5644"/>
      <c r="BD5644"/>
      <c r="BE5644"/>
      <c r="BF5644"/>
      <c r="BG5644"/>
      <c r="BH5644"/>
      <c r="BI5644"/>
      <c r="BJ5644"/>
      <c r="BK5644"/>
      <c r="BL5644"/>
      <c r="BM5644"/>
      <c r="BN5644"/>
      <c r="BO5644"/>
    </row>
    <row r="5645" spans="1:67" ht="15" x14ac:dyDescent="0.25">
      <c r="A5645" s="245" t="s">
        <v>1839</v>
      </c>
      <c r="B5645" s="245" t="s">
        <v>1838</v>
      </c>
      <c r="C5645" s="245" t="s">
        <v>1975</v>
      </c>
      <c r="D5645" s="245" t="s">
        <v>1974</v>
      </c>
      <c r="E5645" s="246" t="s">
        <v>44</v>
      </c>
      <c r="F5645" s="245" t="s">
        <v>44</v>
      </c>
      <c r="G5645" s="245" t="s">
        <v>13642</v>
      </c>
      <c r="H5645" s="245" t="s">
        <v>21291</v>
      </c>
      <c r="I5645" s="245" t="s">
        <v>12</v>
      </c>
      <c r="J5645" s="245" t="s">
        <v>106</v>
      </c>
      <c r="K5645" s="246" t="s">
        <v>8958</v>
      </c>
      <c r="L5645" s="245" t="s">
        <v>568</v>
      </c>
      <c r="M5645"/>
      <c r="N5645"/>
      <c r="O5645"/>
      <c r="P5645"/>
      <c r="Q5645"/>
      <c r="R5645"/>
      <c r="S5645"/>
      <c r="T5645"/>
      <c r="U5645"/>
      <c r="V5645"/>
      <c r="W5645"/>
      <c r="X5645"/>
      <c r="Y5645"/>
      <c r="Z5645"/>
      <c r="AA5645"/>
      <c r="AB5645"/>
      <c r="AC5645"/>
      <c r="AD5645"/>
      <c r="AE5645"/>
      <c r="AF5645"/>
      <c r="AG5645"/>
      <c r="AH5645"/>
      <c r="AI5645"/>
      <c r="AJ5645"/>
      <c r="AK5645"/>
      <c r="AL5645"/>
      <c r="AM5645"/>
      <c r="AN5645"/>
      <c r="AO5645"/>
      <c r="AP5645"/>
      <c r="AQ5645"/>
      <c r="AR5645"/>
      <c r="AS5645"/>
      <c r="AT5645"/>
      <c r="AU5645"/>
      <c r="AV5645"/>
      <c r="AW5645"/>
      <c r="AX5645"/>
      <c r="AY5645"/>
      <c r="AZ5645"/>
      <c r="BA5645"/>
      <c r="BB5645"/>
      <c r="BC5645"/>
      <c r="BD5645"/>
      <c r="BE5645"/>
      <c r="BF5645"/>
      <c r="BG5645"/>
      <c r="BH5645"/>
      <c r="BI5645"/>
      <c r="BJ5645"/>
      <c r="BK5645"/>
      <c r="BL5645"/>
      <c r="BM5645"/>
      <c r="BN5645"/>
      <c r="BO5645"/>
    </row>
    <row r="5646" spans="1:67" ht="15" x14ac:dyDescent="0.25">
      <c r="A5646" s="245" t="s">
        <v>1839</v>
      </c>
      <c r="B5646" s="245" t="s">
        <v>1838</v>
      </c>
      <c r="C5646" s="245" t="s">
        <v>1975</v>
      </c>
      <c r="D5646" s="245" t="s">
        <v>1974</v>
      </c>
      <c r="E5646" s="246" t="s">
        <v>44</v>
      </c>
      <c r="F5646" s="245" t="s">
        <v>44</v>
      </c>
      <c r="G5646" s="245" t="s">
        <v>13643</v>
      </c>
      <c r="H5646" s="245" t="s">
        <v>21292</v>
      </c>
      <c r="I5646" s="245" t="s">
        <v>12</v>
      </c>
      <c r="J5646" s="245" t="s">
        <v>106</v>
      </c>
      <c r="K5646" s="246" t="s">
        <v>3143</v>
      </c>
      <c r="L5646" s="245" t="s">
        <v>568</v>
      </c>
      <c r="M5646"/>
      <c r="N5646"/>
      <c r="O5646"/>
      <c r="P5646"/>
      <c r="Q5646"/>
      <c r="R5646"/>
      <c r="S5646"/>
      <c r="T5646"/>
      <c r="U5646"/>
      <c r="V5646"/>
      <c r="W5646"/>
      <c r="X5646"/>
      <c r="Y5646"/>
      <c r="Z5646"/>
      <c r="AA5646"/>
      <c r="AB5646"/>
      <c r="AC5646"/>
      <c r="AD5646"/>
      <c r="AE5646"/>
      <c r="AF5646"/>
      <c r="AG5646"/>
      <c r="AH5646"/>
      <c r="AI5646"/>
      <c r="AJ5646"/>
      <c r="AK5646"/>
      <c r="AL5646"/>
      <c r="AM5646"/>
      <c r="AN5646"/>
      <c r="AO5646"/>
      <c r="AP5646"/>
      <c r="AQ5646"/>
      <c r="AR5646"/>
      <c r="AS5646"/>
      <c r="AT5646"/>
      <c r="AU5646"/>
      <c r="AV5646"/>
      <c r="AW5646"/>
      <c r="AX5646"/>
      <c r="AY5646"/>
      <c r="AZ5646"/>
      <c r="BA5646"/>
      <c r="BB5646"/>
      <c r="BC5646"/>
      <c r="BD5646"/>
      <c r="BE5646"/>
      <c r="BF5646"/>
      <c r="BG5646"/>
      <c r="BH5646"/>
      <c r="BI5646"/>
      <c r="BJ5646"/>
      <c r="BK5646"/>
      <c r="BL5646"/>
      <c r="BM5646"/>
      <c r="BN5646"/>
      <c r="BO5646"/>
    </row>
    <row r="5647" spans="1:67" ht="15" x14ac:dyDescent="0.25">
      <c r="A5647" s="245" t="s">
        <v>1839</v>
      </c>
      <c r="B5647" s="245" t="s">
        <v>1838</v>
      </c>
      <c r="C5647" s="245" t="s">
        <v>1975</v>
      </c>
      <c r="D5647" s="245" t="s">
        <v>1974</v>
      </c>
      <c r="E5647" s="246" t="s">
        <v>44</v>
      </c>
      <c r="F5647" s="245" t="s">
        <v>44</v>
      </c>
      <c r="G5647" s="245" t="s">
        <v>13644</v>
      </c>
      <c r="H5647" s="245" t="s">
        <v>21293</v>
      </c>
      <c r="I5647" s="245" t="s">
        <v>12</v>
      </c>
      <c r="J5647" s="245" t="s">
        <v>59</v>
      </c>
      <c r="K5647" s="246" t="s">
        <v>17579</v>
      </c>
      <c r="L5647" s="245" t="s">
        <v>568</v>
      </c>
      <c r="M5647"/>
      <c r="N5647"/>
      <c r="O5647"/>
      <c r="P5647"/>
      <c r="Q5647"/>
      <c r="R5647"/>
      <c r="S5647"/>
      <c r="T5647"/>
      <c r="U5647"/>
      <c r="V5647"/>
      <c r="W5647"/>
      <c r="X5647"/>
      <c r="Y5647"/>
      <c r="Z5647"/>
      <c r="AA5647"/>
      <c r="AB5647"/>
      <c r="AC5647"/>
      <c r="AD5647"/>
      <c r="AE5647"/>
      <c r="AF5647"/>
      <c r="AG5647"/>
      <c r="AH5647"/>
      <c r="AI5647"/>
      <c r="AJ5647"/>
      <c r="AK5647"/>
      <c r="AL5647"/>
      <c r="AM5647"/>
      <c r="AN5647"/>
      <c r="AO5647"/>
      <c r="AP5647"/>
      <c r="AQ5647"/>
      <c r="AR5647"/>
      <c r="AS5647"/>
      <c r="AT5647"/>
      <c r="AU5647"/>
      <c r="AV5647"/>
      <c r="AW5647"/>
      <c r="AX5647"/>
      <c r="AY5647"/>
      <c r="AZ5647"/>
      <c r="BA5647"/>
      <c r="BB5647"/>
      <c r="BC5647"/>
      <c r="BD5647"/>
      <c r="BE5647"/>
      <c r="BF5647"/>
      <c r="BG5647"/>
      <c r="BH5647"/>
      <c r="BI5647"/>
      <c r="BJ5647"/>
      <c r="BK5647"/>
      <c r="BL5647"/>
      <c r="BM5647"/>
      <c r="BN5647"/>
      <c r="BO5647"/>
    </row>
    <row r="5648" spans="1:67" ht="15" x14ac:dyDescent="0.25">
      <c r="A5648" s="245" t="s">
        <v>1839</v>
      </c>
      <c r="B5648" s="245" t="s">
        <v>1838</v>
      </c>
      <c r="C5648" s="245" t="s">
        <v>1975</v>
      </c>
      <c r="D5648" s="245" t="s">
        <v>1974</v>
      </c>
      <c r="E5648" s="246" t="s">
        <v>44</v>
      </c>
      <c r="F5648" s="245" t="s">
        <v>44</v>
      </c>
      <c r="G5648" s="245" t="s">
        <v>13645</v>
      </c>
      <c r="H5648" s="245" t="s">
        <v>21294</v>
      </c>
      <c r="I5648" s="245" t="s">
        <v>12</v>
      </c>
      <c r="J5648" s="245" t="s">
        <v>59</v>
      </c>
      <c r="K5648" s="246" t="s">
        <v>15082</v>
      </c>
      <c r="L5648" s="245" t="s">
        <v>568</v>
      </c>
      <c r="M5648"/>
      <c r="N5648"/>
      <c r="O5648"/>
      <c r="P5648"/>
      <c r="Q5648"/>
      <c r="R5648"/>
      <c r="S5648"/>
      <c r="T5648"/>
      <c r="U5648"/>
      <c r="V5648"/>
      <c r="W5648"/>
      <c r="X5648"/>
      <c r="Y5648"/>
      <c r="Z5648"/>
      <c r="AA5648"/>
      <c r="AB5648"/>
      <c r="AC5648"/>
      <c r="AD5648"/>
      <c r="AE5648"/>
      <c r="AF5648"/>
      <c r="AG5648"/>
      <c r="AH5648"/>
      <c r="AI5648"/>
      <c r="AJ5648"/>
      <c r="AK5648"/>
      <c r="AL5648"/>
      <c r="AM5648"/>
      <c r="AN5648"/>
      <c r="AO5648"/>
      <c r="AP5648"/>
      <c r="AQ5648"/>
      <c r="AR5648"/>
      <c r="AS5648"/>
      <c r="AT5648"/>
      <c r="AU5648"/>
      <c r="AV5648"/>
      <c r="AW5648"/>
      <c r="AX5648"/>
      <c r="AY5648"/>
      <c r="AZ5648"/>
      <c r="BA5648"/>
      <c r="BB5648"/>
      <c r="BC5648"/>
      <c r="BD5648"/>
      <c r="BE5648"/>
      <c r="BF5648"/>
      <c r="BG5648"/>
      <c r="BH5648"/>
      <c r="BI5648"/>
      <c r="BJ5648"/>
      <c r="BK5648"/>
      <c r="BL5648"/>
      <c r="BM5648"/>
      <c r="BN5648"/>
      <c r="BO5648"/>
    </row>
    <row r="5649" spans="1:67" ht="15" x14ac:dyDescent="0.25">
      <c r="A5649" s="245" t="s">
        <v>1839</v>
      </c>
      <c r="B5649" s="245" t="s">
        <v>1838</v>
      </c>
      <c r="C5649" s="245" t="s">
        <v>1975</v>
      </c>
      <c r="D5649" s="245" t="s">
        <v>1974</v>
      </c>
      <c r="E5649" s="246" t="s">
        <v>44</v>
      </c>
      <c r="F5649" s="245" t="s">
        <v>44</v>
      </c>
      <c r="G5649" s="245" t="s">
        <v>13646</v>
      </c>
      <c r="H5649" s="245" t="s">
        <v>21295</v>
      </c>
      <c r="I5649" s="245" t="s">
        <v>12</v>
      </c>
      <c r="J5649" s="245" t="s">
        <v>59</v>
      </c>
      <c r="K5649" s="246" t="s">
        <v>8975</v>
      </c>
      <c r="L5649" s="245" t="s">
        <v>568</v>
      </c>
      <c r="M5649"/>
      <c r="N5649"/>
      <c r="O5649"/>
      <c r="P5649"/>
      <c r="Q5649"/>
      <c r="R5649"/>
      <c r="S5649"/>
      <c r="T5649"/>
      <c r="U5649"/>
      <c r="V5649"/>
      <c r="W5649"/>
      <c r="X5649"/>
      <c r="Y5649"/>
      <c r="Z5649"/>
      <c r="AA5649"/>
      <c r="AB5649"/>
      <c r="AC5649"/>
      <c r="AD5649"/>
      <c r="AE5649"/>
      <c r="AF5649"/>
      <c r="AG5649"/>
      <c r="AH5649"/>
      <c r="AI5649"/>
      <c r="AJ5649"/>
      <c r="AK5649"/>
      <c r="AL5649"/>
      <c r="AM5649"/>
      <c r="AN5649"/>
      <c r="AO5649"/>
      <c r="AP5649"/>
      <c r="AQ5649"/>
      <c r="AR5649"/>
      <c r="AS5649"/>
      <c r="AT5649"/>
      <c r="AU5649"/>
      <c r="AV5649"/>
      <c r="AW5649"/>
      <c r="AX5649"/>
      <c r="AY5649"/>
      <c r="AZ5649"/>
      <c r="BA5649"/>
      <c r="BB5649"/>
      <c r="BC5649"/>
      <c r="BD5649"/>
      <c r="BE5649"/>
      <c r="BF5649"/>
      <c r="BG5649"/>
      <c r="BH5649"/>
      <c r="BI5649"/>
      <c r="BJ5649"/>
      <c r="BK5649"/>
      <c r="BL5649"/>
      <c r="BM5649"/>
      <c r="BN5649"/>
      <c r="BO5649"/>
    </row>
    <row r="5650" spans="1:67" ht="15" x14ac:dyDescent="0.25">
      <c r="A5650" s="245" t="s">
        <v>1839</v>
      </c>
      <c r="B5650" s="245" t="s">
        <v>1838</v>
      </c>
      <c r="C5650" s="245" t="s">
        <v>1975</v>
      </c>
      <c r="D5650" s="245" t="s">
        <v>1974</v>
      </c>
      <c r="E5650" s="246" t="s">
        <v>44</v>
      </c>
      <c r="F5650" s="245" t="s">
        <v>44</v>
      </c>
      <c r="G5650" s="245" t="s">
        <v>13647</v>
      </c>
      <c r="H5650" s="245" t="s">
        <v>21296</v>
      </c>
      <c r="I5650" s="245" t="s">
        <v>12</v>
      </c>
      <c r="J5650" s="245" t="s">
        <v>106</v>
      </c>
      <c r="K5650" s="246" t="s">
        <v>19873</v>
      </c>
      <c r="L5650" s="245" t="s">
        <v>568</v>
      </c>
      <c r="M5650"/>
      <c r="N5650"/>
      <c r="O5650"/>
      <c r="P5650"/>
      <c r="Q5650"/>
      <c r="R5650"/>
      <c r="S5650"/>
      <c r="T5650"/>
      <c r="U5650"/>
      <c r="V5650"/>
      <c r="W5650"/>
      <c r="X5650"/>
      <c r="Y5650"/>
      <c r="Z5650"/>
      <c r="AA5650"/>
      <c r="AB5650"/>
      <c r="AC5650"/>
      <c r="AD5650"/>
      <c r="AE5650"/>
      <c r="AF5650"/>
      <c r="AG5650"/>
      <c r="AH5650"/>
      <c r="AI5650"/>
      <c r="AJ5650"/>
      <c r="AK5650"/>
      <c r="AL5650"/>
      <c r="AM5650"/>
      <c r="AN5650"/>
      <c r="AO5650"/>
      <c r="AP5650"/>
      <c r="AQ5650"/>
      <c r="AR5650"/>
      <c r="AS5650"/>
      <c r="AT5650"/>
      <c r="AU5650"/>
      <c r="AV5650"/>
      <c r="AW5650"/>
      <c r="AX5650"/>
      <c r="AY5650"/>
      <c r="AZ5650"/>
      <c r="BA5650"/>
      <c r="BB5650"/>
      <c r="BC5650"/>
      <c r="BD5650"/>
      <c r="BE5650"/>
      <c r="BF5650"/>
      <c r="BG5650"/>
      <c r="BH5650"/>
      <c r="BI5650"/>
      <c r="BJ5650"/>
      <c r="BK5650"/>
      <c r="BL5650"/>
      <c r="BM5650"/>
      <c r="BN5650"/>
      <c r="BO5650"/>
    </row>
    <row r="5651" spans="1:67" ht="15" x14ac:dyDescent="0.25">
      <c r="A5651" s="245" t="s">
        <v>1839</v>
      </c>
      <c r="B5651" s="245" t="s">
        <v>1838</v>
      </c>
      <c r="C5651" s="245" t="s">
        <v>1975</v>
      </c>
      <c r="D5651" s="245" t="s">
        <v>1974</v>
      </c>
      <c r="E5651" s="246" t="s">
        <v>44</v>
      </c>
      <c r="F5651" s="245" t="s">
        <v>44</v>
      </c>
      <c r="G5651" s="245" t="s">
        <v>13648</v>
      </c>
      <c r="H5651" s="245" t="s">
        <v>21297</v>
      </c>
      <c r="I5651" s="245" t="s">
        <v>12</v>
      </c>
      <c r="J5651" s="245" t="s">
        <v>106</v>
      </c>
      <c r="K5651" s="246" t="s">
        <v>8363</v>
      </c>
      <c r="L5651" s="245" t="s">
        <v>568</v>
      </c>
      <c r="M5651"/>
      <c r="N5651"/>
      <c r="O5651"/>
      <c r="P5651"/>
      <c r="Q5651"/>
      <c r="R5651"/>
      <c r="S5651"/>
      <c r="T5651"/>
      <c r="U5651"/>
      <c r="V5651"/>
      <c r="W5651"/>
      <c r="X5651"/>
      <c r="Y5651"/>
      <c r="Z5651"/>
      <c r="AA5651"/>
      <c r="AB5651"/>
      <c r="AC5651"/>
      <c r="AD5651"/>
      <c r="AE5651"/>
      <c r="AF5651"/>
      <c r="AG5651"/>
      <c r="AH5651"/>
      <c r="AI5651"/>
      <c r="AJ5651"/>
      <c r="AK5651"/>
      <c r="AL5651"/>
      <c r="AM5651"/>
      <c r="AN5651"/>
      <c r="AO5651"/>
      <c r="AP5651"/>
      <c r="AQ5651"/>
      <c r="AR5651"/>
      <c r="AS5651"/>
      <c r="AT5651"/>
      <c r="AU5651"/>
      <c r="AV5651"/>
      <c r="AW5651"/>
      <c r="AX5651"/>
      <c r="AY5651"/>
      <c r="AZ5651"/>
      <c r="BA5651"/>
      <c r="BB5651"/>
      <c r="BC5651"/>
      <c r="BD5651"/>
      <c r="BE5651"/>
      <c r="BF5651"/>
      <c r="BG5651"/>
      <c r="BH5651"/>
      <c r="BI5651"/>
      <c r="BJ5651"/>
      <c r="BK5651"/>
      <c r="BL5651"/>
      <c r="BM5651"/>
      <c r="BN5651"/>
      <c r="BO5651"/>
    </row>
    <row r="5652" spans="1:67" ht="15" x14ac:dyDescent="0.25">
      <c r="A5652" s="245" t="s">
        <v>1839</v>
      </c>
      <c r="B5652" s="245" t="s">
        <v>1838</v>
      </c>
      <c r="C5652" s="245" t="s">
        <v>1975</v>
      </c>
      <c r="D5652" s="245" t="s">
        <v>1974</v>
      </c>
      <c r="E5652" s="246" t="s">
        <v>44</v>
      </c>
      <c r="F5652" s="245" t="s">
        <v>44</v>
      </c>
      <c r="G5652" s="245" t="s">
        <v>13649</v>
      </c>
      <c r="H5652" s="245" t="s">
        <v>21298</v>
      </c>
      <c r="I5652" s="245" t="s">
        <v>12</v>
      </c>
      <c r="J5652" s="245" t="s">
        <v>106</v>
      </c>
      <c r="K5652" s="246" t="s">
        <v>25156</v>
      </c>
      <c r="L5652" s="245" t="s">
        <v>568</v>
      </c>
      <c r="M5652"/>
      <c r="N5652"/>
      <c r="O5652"/>
      <c r="P5652"/>
      <c r="Q5652"/>
      <c r="R5652"/>
      <c r="S5652"/>
      <c r="T5652"/>
      <c r="U5652"/>
      <c r="V5652"/>
      <c r="W5652"/>
      <c r="X5652"/>
      <c r="Y5652"/>
      <c r="Z5652"/>
      <c r="AA5652"/>
      <c r="AB5652"/>
      <c r="AC5652"/>
      <c r="AD5652"/>
      <c r="AE5652"/>
      <c r="AF5652"/>
      <c r="AG5652"/>
      <c r="AH5652"/>
      <c r="AI5652"/>
      <c r="AJ5652"/>
      <c r="AK5652"/>
      <c r="AL5652"/>
      <c r="AM5652"/>
      <c r="AN5652"/>
      <c r="AO5652"/>
      <c r="AP5652"/>
      <c r="AQ5652"/>
      <c r="AR5652"/>
      <c r="AS5652"/>
      <c r="AT5652"/>
      <c r="AU5652"/>
      <c r="AV5652"/>
      <c r="AW5652"/>
      <c r="AX5652"/>
      <c r="AY5652"/>
      <c r="AZ5652"/>
      <c r="BA5652"/>
      <c r="BB5652"/>
      <c r="BC5652"/>
      <c r="BD5652"/>
      <c r="BE5652"/>
      <c r="BF5652"/>
      <c r="BG5652"/>
      <c r="BH5652"/>
      <c r="BI5652"/>
      <c r="BJ5652"/>
      <c r="BK5652"/>
      <c r="BL5652"/>
      <c r="BM5652"/>
      <c r="BN5652"/>
      <c r="BO5652"/>
    </row>
    <row r="5653" spans="1:67" ht="15" x14ac:dyDescent="0.25">
      <c r="A5653" s="245" t="s">
        <v>1839</v>
      </c>
      <c r="B5653" s="245" t="s">
        <v>1838</v>
      </c>
      <c r="C5653" s="245" t="s">
        <v>1975</v>
      </c>
      <c r="D5653" s="245" t="s">
        <v>1974</v>
      </c>
      <c r="E5653" s="246" t="s">
        <v>44</v>
      </c>
      <c r="F5653" s="245" t="s">
        <v>44</v>
      </c>
      <c r="G5653" s="245" t="s">
        <v>13650</v>
      </c>
      <c r="H5653" s="245" t="s">
        <v>21299</v>
      </c>
      <c r="I5653" s="245" t="s">
        <v>12</v>
      </c>
      <c r="J5653" s="245" t="s">
        <v>106</v>
      </c>
      <c r="K5653" s="246" t="s">
        <v>2028</v>
      </c>
      <c r="L5653" s="245" t="s">
        <v>568</v>
      </c>
      <c r="M5653"/>
      <c r="N5653"/>
      <c r="O5653"/>
      <c r="P5653"/>
      <c r="Q5653"/>
      <c r="R5653"/>
      <c r="S5653"/>
      <c r="T5653"/>
      <c r="U5653"/>
      <c r="V5653"/>
      <c r="W5653"/>
      <c r="X5653"/>
      <c r="Y5653"/>
      <c r="Z5653"/>
      <c r="AA5653"/>
      <c r="AB5653"/>
      <c r="AC5653"/>
      <c r="AD5653"/>
      <c r="AE5653"/>
      <c r="AF5653"/>
      <c r="AG5653"/>
      <c r="AH5653"/>
      <c r="AI5653"/>
      <c r="AJ5653"/>
      <c r="AK5653"/>
      <c r="AL5653"/>
      <c r="AM5653"/>
      <c r="AN5653"/>
      <c r="AO5653"/>
      <c r="AP5653"/>
      <c r="AQ5653"/>
      <c r="AR5653"/>
      <c r="AS5653"/>
      <c r="AT5653"/>
      <c r="AU5653"/>
      <c r="AV5653"/>
      <c r="AW5653"/>
      <c r="AX5653"/>
      <c r="AY5653"/>
      <c r="AZ5653"/>
      <c r="BA5653"/>
      <c r="BB5653"/>
      <c r="BC5653"/>
      <c r="BD5653"/>
      <c r="BE5653"/>
      <c r="BF5653"/>
      <c r="BG5653"/>
      <c r="BH5653"/>
      <c r="BI5653"/>
      <c r="BJ5653"/>
      <c r="BK5653"/>
      <c r="BL5653"/>
      <c r="BM5653"/>
      <c r="BN5653"/>
      <c r="BO5653"/>
    </row>
    <row r="5654" spans="1:67" ht="15" x14ac:dyDescent="0.25">
      <c r="A5654" s="245" t="s">
        <v>1839</v>
      </c>
      <c r="B5654" s="245" t="s">
        <v>1838</v>
      </c>
      <c r="C5654" s="245" t="s">
        <v>1975</v>
      </c>
      <c r="D5654" s="245" t="s">
        <v>1974</v>
      </c>
      <c r="E5654" s="246" t="s">
        <v>44</v>
      </c>
      <c r="F5654" s="245" t="s">
        <v>44</v>
      </c>
      <c r="G5654" s="245" t="s">
        <v>13651</v>
      </c>
      <c r="H5654" s="245" t="s">
        <v>21300</v>
      </c>
      <c r="I5654" s="245" t="s">
        <v>12</v>
      </c>
      <c r="J5654" s="245" t="s">
        <v>106</v>
      </c>
      <c r="K5654" s="246" t="s">
        <v>2832</v>
      </c>
      <c r="L5654" s="245" t="s">
        <v>568</v>
      </c>
      <c r="M5654"/>
      <c r="N5654"/>
      <c r="O5654"/>
      <c r="P5654"/>
      <c r="Q5654"/>
      <c r="R5654"/>
      <c r="S5654"/>
      <c r="T5654"/>
      <c r="U5654"/>
      <c r="V5654"/>
      <c r="W5654"/>
      <c r="X5654"/>
      <c r="Y5654"/>
      <c r="Z5654"/>
      <c r="AA5654"/>
      <c r="AB5654"/>
      <c r="AC5654"/>
      <c r="AD5654"/>
      <c r="AE5654"/>
      <c r="AF5654"/>
      <c r="AG5654"/>
      <c r="AH5654"/>
      <c r="AI5654"/>
      <c r="AJ5654"/>
      <c r="AK5654"/>
      <c r="AL5654"/>
      <c r="AM5654"/>
      <c r="AN5654"/>
      <c r="AO5654"/>
      <c r="AP5654"/>
      <c r="AQ5654"/>
      <c r="AR5654"/>
      <c r="AS5654"/>
      <c r="AT5654"/>
      <c r="AU5654"/>
      <c r="AV5654"/>
      <c r="AW5654"/>
      <c r="AX5654"/>
      <c r="AY5654"/>
      <c r="AZ5654"/>
      <c r="BA5654"/>
      <c r="BB5654"/>
      <c r="BC5654"/>
      <c r="BD5654"/>
      <c r="BE5654"/>
      <c r="BF5654"/>
      <c r="BG5654"/>
      <c r="BH5654"/>
      <c r="BI5654"/>
      <c r="BJ5654"/>
      <c r="BK5654"/>
      <c r="BL5654"/>
      <c r="BM5654"/>
      <c r="BN5654"/>
      <c r="BO5654"/>
    </row>
    <row r="5655" spans="1:67" ht="15" x14ac:dyDescent="0.25">
      <c r="A5655" s="245" t="s">
        <v>1839</v>
      </c>
      <c r="B5655" s="245" t="s">
        <v>1838</v>
      </c>
      <c r="C5655" s="245" t="s">
        <v>1975</v>
      </c>
      <c r="D5655" s="245" t="s">
        <v>1974</v>
      </c>
      <c r="E5655" s="246" t="s">
        <v>44</v>
      </c>
      <c r="F5655" s="245" t="s">
        <v>44</v>
      </c>
      <c r="G5655" s="245" t="s">
        <v>13652</v>
      </c>
      <c r="H5655" s="245" t="s">
        <v>21301</v>
      </c>
      <c r="I5655" s="245" t="s">
        <v>12</v>
      </c>
      <c r="J5655" s="245" t="s">
        <v>59</v>
      </c>
      <c r="K5655" s="246" t="s">
        <v>9078</v>
      </c>
      <c r="L5655" s="245" t="s">
        <v>568</v>
      </c>
      <c r="M5655"/>
      <c r="N5655"/>
      <c r="O5655"/>
      <c r="P5655"/>
      <c r="Q5655"/>
      <c r="R5655"/>
      <c r="S5655"/>
      <c r="T5655"/>
      <c r="U5655"/>
      <c r="V5655"/>
      <c r="W5655"/>
      <c r="X5655"/>
      <c r="Y5655"/>
      <c r="Z5655"/>
      <c r="AA5655"/>
      <c r="AB5655"/>
      <c r="AC5655"/>
      <c r="AD5655"/>
      <c r="AE5655"/>
      <c r="AF5655"/>
      <c r="AG5655"/>
      <c r="AH5655"/>
      <c r="AI5655"/>
      <c r="AJ5655"/>
      <c r="AK5655"/>
      <c r="AL5655"/>
      <c r="AM5655"/>
      <c r="AN5655"/>
      <c r="AO5655"/>
      <c r="AP5655"/>
      <c r="AQ5655"/>
      <c r="AR5655"/>
      <c r="AS5655"/>
      <c r="AT5655"/>
      <c r="AU5655"/>
      <c r="AV5655"/>
      <c r="AW5655"/>
      <c r="AX5655"/>
      <c r="AY5655"/>
      <c r="AZ5655"/>
      <c r="BA5655"/>
      <c r="BB5655"/>
      <c r="BC5655"/>
      <c r="BD5655"/>
      <c r="BE5655"/>
      <c r="BF5655"/>
      <c r="BG5655"/>
      <c r="BH5655"/>
      <c r="BI5655"/>
      <c r="BJ5655"/>
      <c r="BK5655"/>
      <c r="BL5655"/>
      <c r="BM5655"/>
      <c r="BN5655"/>
      <c r="BO5655"/>
    </row>
    <row r="5656" spans="1:67" ht="15" x14ac:dyDescent="0.25">
      <c r="A5656" s="245" t="s">
        <v>1839</v>
      </c>
      <c r="B5656" s="245" t="s">
        <v>1838</v>
      </c>
      <c r="C5656" s="245" t="s">
        <v>1975</v>
      </c>
      <c r="D5656" s="245" t="s">
        <v>1974</v>
      </c>
      <c r="E5656" s="246" t="s">
        <v>44</v>
      </c>
      <c r="F5656" s="245" t="s">
        <v>44</v>
      </c>
      <c r="G5656" s="245" t="s">
        <v>13653</v>
      </c>
      <c r="H5656" s="245" t="s">
        <v>21302</v>
      </c>
      <c r="I5656" s="245" t="s">
        <v>12</v>
      </c>
      <c r="J5656" s="245" t="s">
        <v>59</v>
      </c>
      <c r="K5656" s="246" t="s">
        <v>707</v>
      </c>
      <c r="L5656" s="245" t="s">
        <v>568</v>
      </c>
      <c r="M5656"/>
      <c r="N5656"/>
      <c r="O5656"/>
      <c r="P5656"/>
      <c r="Q5656"/>
      <c r="R5656"/>
      <c r="S5656"/>
      <c r="T5656"/>
      <c r="U5656"/>
      <c r="V5656"/>
      <c r="W5656"/>
      <c r="X5656"/>
      <c r="Y5656"/>
      <c r="Z5656"/>
      <c r="AA5656"/>
      <c r="AB5656"/>
      <c r="AC5656"/>
      <c r="AD5656"/>
      <c r="AE5656"/>
      <c r="AF5656"/>
      <c r="AG5656"/>
      <c r="AH5656"/>
      <c r="AI5656"/>
      <c r="AJ5656"/>
      <c r="AK5656"/>
      <c r="AL5656"/>
      <c r="AM5656"/>
      <c r="AN5656"/>
      <c r="AO5656"/>
      <c r="AP5656"/>
      <c r="AQ5656"/>
      <c r="AR5656"/>
      <c r="AS5656"/>
      <c r="AT5656"/>
      <c r="AU5656"/>
      <c r="AV5656"/>
      <c r="AW5656"/>
      <c r="AX5656"/>
      <c r="AY5656"/>
      <c r="AZ5656"/>
      <c r="BA5656"/>
      <c r="BB5656"/>
      <c r="BC5656"/>
      <c r="BD5656"/>
      <c r="BE5656"/>
      <c r="BF5656"/>
      <c r="BG5656"/>
      <c r="BH5656"/>
      <c r="BI5656"/>
      <c r="BJ5656"/>
      <c r="BK5656"/>
      <c r="BL5656"/>
      <c r="BM5656"/>
      <c r="BN5656"/>
      <c r="BO5656"/>
    </row>
    <row r="5657" spans="1:67" ht="15" x14ac:dyDescent="0.25">
      <c r="A5657" s="245" t="s">
        <v>1839</v>
      </c>
      <c r="B5657" s="245" t="s">
        <v>1838</v>
      </c>
      <c r="C5657" s="245" t="s">
        <v>1975</v>
      </c>
      <c r="D5657" s="245" t="s">
        <v>1974</v>
      </c>
      <c r="E5657" s="246" t="s">
        <v>44</v>
      </c>
      <c r="F5657" s="245" t="s">
        <v>44</v>
      </c>
      <c r="G5657" s="245" t="s">
        <v>13654</v>
      </c>
      <c r="H5657" s="245" t="s">
        <v>21303</v>
      </c>
      <c r="I5657" s="245" t="s">
        <v>12</v>
      </c>
      <c r="J5657" s="245" t="s">
        <v>59</v>
      </c>
      <c r="K5657" s="246" t="s">
        <v>692</v>
      </c>
      <c r="L5657" s="245" t="s">
        <v>568</v>
      </c>
      <c r="M5657"/>
      <c r="N5657"/>
      <c r="O5657"/>
      <c r="P5657"/>
      <c r="Q5657"/>
      <c r="R5657"/>
      <c r="S5657"/>
      <c r="T5657"/>
      <c r="U5657"/>
      <c r="V5657"/>
      <c r="W5657"/>
      <c r="X5657"/>
      <c r="Y5657"/>
      <c r="Z5657"/>
      <c r="AA5657"/>
      <c r="AB5657"/>
      <c r="AC5657"/>
      <c r="AD5657"/>
      <c r="AE5657"/>
      <c r="AF5657"/>
      <c r="AG5657"/>
      <c r="AH5657"/>
      <c r="AI5657"/>
      <c r="AJ5657"/>
      <c r="AK5657"/>
      <c r="AL5657"/>
      <c r="AM5657"/>
      <c r="AN5657"/>
      <c r="AO5657"/>
      <c r="AP5657"/>
      <c r="AQ5657"/>
      <c r="AR5657"/>
      <c r="AS5657"/>
      <c r="AT5657"/>
      <c r="AU5657"/>
      <c r="AV5657"/>
      <c r="AW5657"/>
      <c r="AX5657"/>
      <c r="AY5657"/>
      <c r="AZ5657"/>
      <c r="BA5657"/>
      <c r="BB5657"/>
      <c r="BC5657"/>
      <c r="BD5657"/>
      <c r="BE5657"/>
      <c r="BF5657"/>
      <c r="BG5657"/>
      <c r="BH5657"/>
      <c r="BI5657"/>
      <c r="BJ5657"/>
      <c r="BK5657"/>
      <c r="BL5657"/>
      <c r="BM5657"/>
      <c r="BN5657"/>
      <c r="BO5657"/>
    </row>
    <row r="5658" spans="1:67" ht="15" x14ac:dyDescent="0.25">
      <c r="A5658" s="245" t="s">
        <v>1839</v>
      </c>
      <c r="B5658" s="245" t="s">
        <v>1838</v>
      </c>
      <c r="C5658" s="245" t="s">
        <v>1975</v>
      </c>
      <c r="D5658" s="245" t="s">
        <v>1974</v>
      </c>
      <c r="E5658" s="246" t="s">
        <v>44</v>
      </c>
      <c r="F5658" s="245" t="s">
        <v>44</v>
      </c>
      <c r="G5658" s="245" t="s">
        <v>13655</v>
      </c>
      <c r="H5658" s="245" t="s">
        <v>21304</v>
      </c>
      <c r="I5658" s="245" t="s">
        <v>12</v>
      </c>
      <c r="J5658" s="245" t="s">
        <v>59</v>
      </c>
      <c r="K5658" s="246" t="s">
        <v>19607</v>
      </c>
      <c r="L5658" s="245" t="s">
        <v>568</v>
      </c>
      <c r="M5658"/>
      <c r="N5658"/>
      <c r="O5658"/>
      <c r="P5658"/>
      <c r="Q5658"/>
      <c r="R5658"/>
      <c r="S5658"/>
      <c r="T5658"/>
      <c r="U5658"/>
      <c r="V5658"/>
      <c r="W5658"/>
      <c r="X5658"/>
      <c r="Y5658"/>
      <c r="Z5658"/>
      <c r="AA5658"/>
      <c r="AB5658"/>
      <c r="AC5658"/>
      <c r="AD5658"/>
      <c r="AE5658"/>
      <c r="AF5658"/>
      <c r="AG5658"/>
      <c r="AH5658"/>
      <c r="AI5658"/>
      <c r="AJ5658"/>
      <c r="AK5658"/>
      <c r="AL5658"/>
      <c r="AM5658"/>
      <c r="AN5658"/>
      <c r="AO5658"/>
      <c r="AP5658"/>
      <c r="AQ5658"/>
      <c r="AR5658"/>
      <c r="AS5658"/>
      <c r="AT5658"/>
      <c r="AU5658"/>
      <c r="AV5658"/>
      <c r="AW5658"/>
      <c r="AX5658"/>
      <c r="AY5658"/>
      <c r="AZ5658"/>
      <c r="BA5658"/>
      <c r="BB5658"/>
      <c r="BC5658"/>
      <c r="BD5658"/>
      <c r="BE5658"/>
      <c r="BF5658"/>
      <c r="BG5658"/>
      <c r="BH5658"/>
      <c r="BI5658"/>
      <c r="BJ5658"/>
      <c r="BK5658"/>
      <c r="BL5658"/>
      <c r="BM5658"/>
      <c r="BN5658"/>
      <c r="BO5658"/>
    </row>
    <row r="5659" spans="1:67" ht="15" x14ac:dyDescent="0.25">
      <c r="A5659" s="245" t="s">
        <v>1839</v>
      </c>
      <c r="B5659" s="245" t="s">
        <v>1838</v>
      </c>
      <c r="C5659" s="245" t="s">
        <v>1975</v>
      </c>
      <c r="D5659" s="245" t="s">
        <v>1974</v>
      </c>
      <c r="E5659" s="246" t="s">
        <v>44</v>
      </c>
      <c r="F5659" s="245" t="s">
        <v>44</v>
      </c>
      <c r="G5659" s="245" t="s">
        <v>13656</v>
      </c>
      <c r="H5659" s="245" t="s">
        <v>21305</v>
      </c>
      <c r="I5659" s="245" t="s">
        <v>12</v>
      </c>
      <c r="J5659" s="245" t="s">
        <v>59</v>
      </c>
      <c r="K5659" s="246" t="s">
        <v>9079</v>
      </c>
      <c r="L5659" s="245" t="s">
        <v>568</v>
      </c>
      <c r="M5659"/>
      <c r="N5659"/>
      <c r="O5659"/>
      <c r="P5659"/>
      <c r="Q5659"/>
      <c r="R5659"/>
      <c r="S5659"/>
      <c r="T5659"/>
      <c r="U5659"/>
      <c r="V5659"/>
      <c r="W5659"/>
      <c r="X5659"/>
      <c r="Y5659"/>
      <c r="Z5659"/>
      <c r="AA5659"/>
      <c r="AB5659"/>
      <c r="AC5659"/>
      <c r="AD5659"/>
      <c r="AE5659"/>
      <c r="AF5659"/>
      <c r="AG5659"/>
      <c r="AH5659"/>
      <c r="AI5659"/>
      <c r="AJ5659"/>
      <c r="AK5659"/>
      <c r="AL5659"/>
      <c r="AM5659"/>
      <c r="AN5659"/>
      <c r="AO5659"/>
      <c r="AP5659"/>
      <c r="AQ5659"/>
      <c r="AR5659"/>
      <c r="AS5659"/>
      <c r="AT5659"/>
      <c r="AU5659"/>
      <c r="AV5659"/>
      <c r="AW5659"/>
      <c r="AX5659"/>
      <c r="AY5659"/>
      <c r="AZ5659"/>
      <c r="BA5659"/>
      <c r="BB5659"/>
      <c r="BC5659"/>
      <c r="BD5659"/>
      <c r="BE5659"/>
      <c r="BF5659"/>
      <c r="BG5659"/>
      <c r="BH5659"/>
      <c r="BI5659"/>
      <c r="BJ5659"/>
      <c r="BK5659"/>
      <c r="BL5659"/>
      <c r="BM5659"/>
      <c r="BN5659"/>
      <c r="BO5659"/>
    </row>
    <row r="5660" spans="1:67" ht="15" x14ac:dyDescent="0.25">
      <c r="A5660" s="245" t="s">
        <v>1839</v>
      </c>
      <c r="B5660" s="245" t="s">
        <v>1838</v>
      </c>
      <c r="C5660" s="245" t="s">
        <v>1975</v>
      </c>
      <c r="D5660" s="245" t="s">
        <v>1974</v>
      </c>
      <c r="E5660" s="246" t="s">
        <v>44</v>
      </c>
      <c r="F5660" s="245" t="s">
        <v>44</v>
      </c>
      <c r="G5660" s="245" t="s">
        <v>13657</v>
      </c>
      <c r="H5660" s="245" t="s">
        <v>21307</v>
      </c>
      <c r="I5660" s="245" t="s">
        <v>12</v>
      </c>
      <c r="J5660" s="245" t="s">
        <v>59</v>
      </c>
      <c r="K5660" s="246" t="s">
        <v>24522</v>
      </c>
      <c r="L5660" s="245" t="s">
        <v>568</v>
      </c>
      <c r="M5660"/>
      <c r="N5660"/>
      <c r="O5660"/>
      <c r="P5660"/>
      <c r="Q5660"/>
      <c r="R5660"/>
      <c r="S5660"/>
      <c r="T5660"/>
      <c r="U5660"/>
      <c r="V5660"/>
      <c r="W5660"/>
      <c r="X5660"/>
      <c r="Y5660"/>
      <c r="Z5660"/>
      <c r="AA5660"/>
      <c r="AB5660"/>
      <c r="AC5660"/>
      <c r="AD5660"/>
      <c r="AE5660"/>
      <c r="AF5660"/>
      <c r="AG5660"/>
      <c r="AH5660"/>
      <c r="AI5660"/>
      <c r="AJ5660"/>
      <c r="AK5660"/>
      <c r="AL5660"/>
      <c r="AM5660"/>
      <c r="AN5660"/>
      <c r="AO5660"/>
      <c r="AP5660"/>
      <c r="AQ5660"/>
      <c r="AR5660"/>
      <c r="AS5660"/>
      <c r="AT5660"/>
      <c r="AU5660"/>
      <c r="AV5660"/>
      <c r="AW5660"/>
      <c r="AX5660"/>
      <c r="AY5660"/>
      <c r="AZ5660"/>
      <c r="BA5660"/>
      <c r="BB5660"/>
      <c r="BC5660"/>
      <c r="BD5660"/>
      <c r="BE5660"/>
      <c r="BF5660"/>
      <c r="BG5660"/>
      <c r="BH5660"/>
      <c r="BI5660"/>
      <c r="BJ5660"/>
      <c r="BK5660"/>
      <c r="BL5660"/>
      <c r="BM5660"/>
      <c r="BN5660"/>
      <c r="BO5660"/>
    </row>
    <row r="5661" spans="1:67" ht="15" x14ac:dyDescent="0.25">
      <c r="A5661" s="245" t="s">
        <v>1839</v>
      </c>
      <c r="B5661" s="245" t="s">
        <v>1838</v>
      </c>
      <c r="C5661" s="245" t="s">
        <v>1975</v>
      </c>
      <c r="D5661" s="245" t="s">
        <v>1974</v>
      </c>
      <c r="E5661" s="246" t="s">
        <v>44</v>
      </c>
      <c r="F5661" s="245" t="s">
        <v>44</v>
      </c>
      <c r="G5661" s="245" t="s">
        <v>13658</v>
      </c>
      <c r="H5661" s="245" t="s">
        <v>21308</v>
      </c>
      <c r="I5661" s="245" t="s">
        <v>12</v>
      </c>
      <c r="J5661" s="245" t="s">
        <v>59</v>
      </c>
      <c r="K5661" s="246" t="s">
        <v>8962</v>
      </c>
      <c r="L5661" s="245" t="s">
        <v>568</v>
      </c>
      <c r="M5661"/>
      <c r="N5661"/>
      <c r="O5661"/>
      <c r="P5661"/>
      <c r="Q5661"/>
      <c r="R5661"/>
      <c r="S5661"/>
      <c r="T5661"/>
      <c r="U5661"/>
      <c r="V5661"/>
      <c r="W5661"/>
      <c r="X5661"/>
      <c r="Y5661"/>
      <c r="Z5661"/>
      <c r="AA5661"/>
      <c r="AB5661"/>
      <c r="AC5661"/>
      <c r="AD5661"/>
      <c r="AE5661"/>
      <c r="AF5661"/>
      <c r="AG5661"/>
      <c r="AH5661"/>
      <c r="AI5661"/>
      <c r="AJ5661"/>
      <c r="AK5661"/>
      <c r="AL5661"/>
      <c r="AM5661"/>
      <c r="AN5661"/>
      <c r="AO5661"/>
      <c r="AP5661"/>
      <c r="AQ5661"/>
      <c r="AR5661"/>
      <c r="AS5661"/>
      <c r="AT5661"/>
      <c r="AU5661"/>
      <c r="AV5661"/>
      <c r="AW5661"/>
      <c r="AX5661"/>
      <c r="AY5661"/>
      <c r="AZ5661"/>
      <c r="BA5661"/>
      <c r="BB5661"/>
      <c r="BC5661"/>
      <c r="BD5661"/>
      <c r="BE5661"/>
      <c r="BF5661"/>
      <c r="BG5661"/>
      <c r="BH5661"/>
      <c r="BI5661"/>
      <c r="BJ5661"/>
      <c r="BK5661"/>
      <c r="BL5661"/>
      <c r="BM5661"/>
      <c r="BN5661"/>
      <c r="BO5661"/>
    </row>
    <row r="5662" spans="1:67" ht="15" x14ac:dyDescent="0.25">
      <c r="A5662" s="245" t="s">
        <v>1839</v>
      </c>
      <c r="B5662" s="245" t="s">
        <v>1838</v>
      </c>
      <c r="C5662" s="245" t="s">
        <v>1975</v>
      </c>
      <c r="D5662" s="245" t="s">
        <v>1974</v>
      </c>
      <c r="E5662" s="246" t="s">
        <v>44</v>
      </c>
      <c r="F5662" s="245" t="s">
        <v>44</v>
      </c>
      <c r="G5662" s="245" t="s">
        <v>13659</v>
      </c>
      <c r="H5662" s="245" t="s">
        <v>21309</v>
      </c>
      <c r="I5662" s="245" t="s">
        <v>12</v>
      </c>
      <c r="J5662" s="245" t="s">
        <v>59</v>
      </c>
      <c r="K5662" s="246" t="s">
        <v>1875</v>
      </c>
      <c r="L5662" s="245" t="s">
        <v>568</v>
      </c>
      <c r="M5662"/>
      <c r="N5662"/>
      <c r="O5662"/>
      <c r="P5662"/>
      <c r="Q5662"/>
      <c r="R5662"/>
      <c r="S5662"/>
      <c r="T5662"/>
      <c r="U5662"/>
      <c r="V5662"/>
      <c r="W5662"/>
      <c r="X5662"/>
      <c r="Y5662"/>
      <c r="Z5662"/>
      <c r="AA5662"/>
      <c r="AB5662"/>
      <c r="AC5662"/>
      <c r="AD5662"/>
      <c r="AE5662"/>
      <c r="AF5662"/>
      <c r="AG5662"/>
      <c r="AH5662"/>
      <c r="AI5662"/>
      <c r="AJ5662"/>
      <c r="AK5662"/>
      <c r="AL5662"/>
      <c r="AM5662"/>
      <c r="AN5662"/>
      <c r="AO5662"/>
      <c r="AP5662"/>
      <c r="AQ5662"/>
      <c r="AR5662"/>
      <c r="AS5662"/>
      <c r="AT5662"/>
      <c r="AU5662"/>
      <c r="AV5662"/>
      <c r="AW5662"/>
      <c r="AX5662"/>
      <c r="AY5662"/>
      <c r="AZ5662"/>
      <c r="BA5662"/>
      <c r="BB5662"/>
      <c r="BC5662"/>
      <c r="BD5662"/>
      <c r="BE5662"/>
      <c r="BF5662"/>
      <c r="BG5662"/>
      <c r="BH5662"/>
      <c r="BI5662"/>
      <c r="BJ5662"/>
      <c r="BK5662"/>
      <c r="BL5662"/>
      <c r="BM5662"/>
      <c r="BN5662"/>
      <c r="BO5662"/>
    </row>
    <row r="5663" spans="1:67" ht="15" x14ac:dyDescent="0.25">
      <c r="A5663" s="245" t="s">
        <v>1839</v>
      </c>
      <c r="B5663" s="245" t="s">
        <v>1838</v>
      </c>
      <c r="C5663" s="245" t="s">
        <v>1975</v>
      </c>
      <c r="D5663" s="245" t="s">
        <v>1974</v>
      </c>
      <c r="E5663" s="246" t="s">
        <v>44</v>
      </c>
      <c r="F5663" s="245" t="s">
        <v>44</v>
      </c>
      <c r="G5663" s="245" t="s">
        <v>13660</v>
      </c>
      <c r="H5663" s="245" t="s">
        <v>21310</v>
      </c>
      <c r="I5663" s="245" t="s">
        <v>12</v>
      </c>
      <c r="J5663" s="245" t="s">
        <v>59</v>
      </c>
      <c r="K5663" s="246" t="s">
        <v>18055</v>
      </c>
      <c r="L5663" s="245" t="s">
        <v>568</v>
      </c>
      <c r="M5663"/>
      <c r="N5663"/>
      <c r="O5663"/>
      <c r="P5663"/>
      <c r="Q5663"/>
      <c r="R5663"/>
      <c r="S5663"/>
      <c r="T5663"/>
      <c r="U5663"/>
      <c r="V5663"/>
      <c r="W5663"/>
      <c r="X5663"/>
      <c r="Y5663"/>
      <c r="Z5663"/>
      <c r="AA5663"/>
      <c r="AB5663"/>
      <c r="AC5663"/>
      <c r="AD5663"/>
      <c r="AE5663"/>
      <c r="AF5663"/>
      <c r="AG5663"/>
      <c r="AH5663"/>
      <c r="AI5663"/>
      <c r="AJ5663"/>
      <c r="AK5663"/>
      <c r="AL5663"/>
      <c r="AM5663"/>
      <c r="AN5663"/>
      <c r="AO5663"/>
      <c r="AP5663"/>
      <c r="AQ5663"/>
      <c r="AR5663"/>
      <c r="AS5663"/>
      <c r="AT5663"/>
      <c r="AU5663"/>
      <c r="AV5663"/>
      <c r="AW5663"/>
      <c r="AX5663"/>
      <c r="AY5663"/>
      <c r="AZ5663"/>
      <c r="BA5663"/>
      <c r="BB5663"/>
      <c r="BC5663"/>
      <c r="BD5663"/>
      <c r="BE5663"/>
      <c r="BF5663"/>
      <c r="BG5663"/>
      <c r="BH5663"/>
      <c r="BI5663"/>
      <c r="BJ5663"/>
      <c r="BK5663"/>
      <c r="BL5663"/>
      <c r="BM5663"/>
      <c r="BN5663"/>
      <c r="BO5663"/>
    </row>
    <row r="5664" spans="1:67" ht="15" x14ac:dyDescent="0.25">
      <c r="A5664" s="245" t="s">
        <v>1839</v>
      </c>
      <c r="B5664" s="245" t="s">
        <v>1838</v>
      </c>
      <c r="C5664" s="245" t="s">
        <v>1975</v>
      </c>
      <c r="D5664" s="245" t="s">
        <v>1974</v>
      </c>
      <c r="E5664" s="246" t="s">
        <v>44</v>
      </c>
      <c r="F5664" s="245" t="s">
        <v>44</v>
      </c>
      <c r="G5664" s="245" t="s">
        <v>13661</v>
      </c>
      <c r="H5664" s="245" t="s">
        <v>21311</v>
      </c>
      <c r="I5664" s="245" t="s">
        <v>12</v>
      </c>
      <c r="J5664" s="245" t="s">
        <v>59</v>
      </c>
      <c r="K5664" s="246" t="s">
        <v>8811</v>
      </c>
      <c r="L5664" s="245" t="s">
        <v>568</v>
      </c>
      <c r="M5664"/>
      <c r="N5664"/>
      <c r="O5664"/>
      <c r="P5664"/>
      <c r="Q5664"/>
      <c r="R5664"/>
      <c r="S5664"/>
      <c r="T5664"/>
      <c r="U5664"/>
      <c r="V5664"/>
      <c r="W5664"/>
      <c r="X5664"/>
      <c r="Y5664"/>
      <c r="Z5664"/>
      <c r="AA5664"/>
      <c r="AB5664"/>
      <c r="AC5664"/>
      <c r="AD5664"/>
      <c r="AE5664"/>
      <c r="AF5664"/>
      <c r="AG5664"/>
      <c r="AH5664"/>
      <c r="AI5664"/>
      <c r="AJ5664"/>
      <c r="AK5664"/>
      <c r="AL5664"/>
      <c r="AM5664"/>
      <c r="AN5664"/>
      <c r="AO5664"/>
      <c r="AP5664"/>
      <c r="AQ5664"/>
      <c r="AR5664"/>
      <c r="AS5664"/>
      <c r="AT5664"/>
      <c r="AU5664"/>
      <c r="AV5664"/>
      <c r="AW5664"/>
      <c r="AX5664"/>
      <c r="AY5664"/>
      <c r="AZ5664"/>
      <c r="BA5664"/>
      <c r="BB5664"/>
      <c r="BC5664"/>
      <c r="BD5664"/>
      <c r="BE5664"/>
      <c r="BF5664"/>
      <c r="BG5664"/>
      <c r="BH5664"/>
      <c r="BI5664"/>
      <c r="BJ5664"/>
      <c r="BK5664"/>
      <c r="BL5664"/>
      <c r="BM5664"/>
      <c r="BN5664"/>
      <c r="BO5664"/>
    </row>
    <row r="5665" spans="1:67" ht="15" x14ac:dyDescent="0.25">
      <c r="A5665" s="245" t="s">
        <v>1839</v>
      </c>
      <c r="B5665" s="245" t="s">
        <v>1838</v>
      </c>
      <c r="C5665" s="245" t="s">
        <v>1975</v>
      </c>
      <c r="D5665" s="245" t="s">
        <v>1974</v>
      </c>
      <c r="E5665" s="246" t="s">
        <v>44</v>
      </c>
      <c r="F5665" s="245" t="s">
        <v>44</v>
      </c>
      <c r="G5665" s="245" t="s">
        <v>13662</v>
      </c>
      <c r="H5665" s="245" t="s">
        <v>21313</v>
      </c>
      <c r="I5665" s="245" t="s">
        <v>12</v>
      </c>
      <c r="J5665" s="245" t="s">
        <v>59</v>
      </c>
      <c r="K5665" s="246" t="s">
        <v>8942</v>
      </c>
      <c r="L5665" s="245" t="s">
        <v>568</v>
      </c>
      <c r="M5665"/>
      <c r="N5665"/>
      <c r="O5665"/>
      <c r="P5665"/>
      <c r="Q5665"/>
      <c r="R5665"/>
      <c r="S5665"/>
      <c r="T5665"/>
      <c r="U5665"/>
      <c r="V5665"/>
      <c r="W5665"/>
      <c r="X5665"/>
      <c r="Y5665"/>
      <c r="Z5665"/>
      <c r="AA5665"/>
      <c r="AB5665"/>
      <c r="AC5665"/>
      <c r="AD5665"/>
      <c r="AE5665"/>
      <c r="AF5665"/>
      <c r="AG5665"/>
      <c r="AH5665"/>
      <c r="AI5665"/>
      <c r="AJ5665"/>
      <c r="AK5665"/>
      <c r="AL5665"/>
      <c r="AM5665"/>
      <c r="AN5665"/>
      <c r="AO5665"/>
      <c r="AP5665"/>
      <c r="AQ5665"/>
      <c r="AR5665"/>
      <c r="AS5665"/>
      <c r="AT5665"/>
      <c r="AU5665"/>
      <c r="AV5665"/>
      <c r="AW5665"/>
      <c r="AX5665"/>
      <c r="AY5665"/>
      <c r="AZ5665"/>
      <c r="BA5665"/>
      <c r="BB5665"/>
      <c r="BC5665"/>
      <c r="BD5665"/>
      <c r="BE5665"/>
      <c r="BF5665"/>
      <c r="BG5665"/>
      <c r="BH5665"/>
      <c r="BI5665"/>
      <c r="BJ5665"/>
      <c r="BK5665"/>
      <c r="BL5665"/>
      <c r="BM5665"/>
      <c r="BN5665"/>
      <c r="BO5665"/>
    </row>
    <row r="5666" spans="1:67" ht="15" x14ac:dyDescent="0.25">
      <c r="A5666" s="245" t="s">
        <v>1839</v>
      </c>
      <c r="B5666" s="245" t="s">
        <v>1838</v>
      </c>
      <c r="C5666" s="245" t="s">
        <v>1919</v>
      </c>
      <c r="D5666" s="245" t="s">
        <v>1918</v>
      </c>
      <c r="E5666" s="246" t="s">
        <v>44</v>
      </c>
      <c r="F5666" s="245" t="s">
        <v>44</v>
      </c>
      <c r="G5666" s="245" t="s">
        <v>1972</v>
      </c>
      <c r="H5666" s="245" t="s">
        <v>1971</v>
      </c>
      <c r="I5666" s="245" t="s">
        <v>12</v>
      </c>
      <c r="J5666" s="245" t="s">
        <v>569</v>
      </c>
      <c r="K5666" s="246" t="s">
        <v>15341</v>
      </c>
      <c r="L5666" s="245" t="s">
        <v>568</v>
      </c>
      <c r="M5666"/>
      <c r="N5666"/>
      <c r="O5666"/>
      <c r="P5666"/>
      <c r="Q5666"/>
      <c r="R5666"/>
      <c r="S5666"/>
      <c r="T5666"/>
      <c r="U5666"/>
      <c r="V5666"/>
      <c r="W5666"/>
      <c r="X5666"/>
      <c r="Y5666"/>
      <c r="Z5666"/>
      <c r="AA5666"/>
      <c r="AB5666"/>
      <c r="AC5666"/>
      <c r="AD5666"/>
      <c r="AE5666"/>
      <c r="AF5666"/>
      <c r="AG5666"/>
      <c r="AH5666"/>
      <c r="AI5666"/>
      <c r="AJ5666"/>
      <c r="AK5666"/>
      <c r="AL5666"/>
      <c r="AM5666"/>
      <c r="AN5666"/>
      <c r="AO5666"/>
      <c r="AP5666"/>
      <c r="AQ5666"/>
      <c r="AR5666"/>
      <c r="AS5666"/>
      <c r="AT5666"/>
      <c r="AU5666"/>
      <c r="AV5666"/>
      <c r="AW5666"/>
      <c r="AX5666"/>
      <c r="AY5666"/>
      <c r="AZ5666"/>
      <c r="BA5666"/>
      <c r="BB5666"/>
      <c r="BC5666"/>
      <c r="BD5666"/>
      <c r="BE5666"/>
      <c r="BF5666"/>
      <c r="BG5666"/>
      <c r="BH5666"/>
      <c r="BI5666"/>
      <c r="BJ5666"/>
      <c r="BK5666"/>
      <c r="BL5666"/>
      <c r="BM5666"/>
      <c r="BN5666"/>
      <c r="BO5666"/>
    </row>
    <row r="5667" spans="1:67" ht="15" x14ac:dyDescent="0.25">
      <c r="A5667" s="245" t="s">
        <v>1839</v>
      </c>
      <c r="B5667" s="245" t="s">
        <v>1838</v>
      </c>
      <c r="C5667" s="245" t="s">
        <v>1919</v>
      </c>
      <c r="D5667" s="245" t="s">
        <v>1918</v>
      </c>
      <c r="E5667" s="246" t="s">
        <v>44</v>
      </c>
      <c r="F5667" s="245" t="s">
        <v>44</v>
      </c>
      <c r="G5667" s="245" t="s">
        <v>1970</v>
      </c>
      <c r="H5667" s="245" t="s">
        <v>1969</v>
      </c>
      <c r="I5667" s="245" t="s">
        <v>12</v>
      </c>
      <c r="J5667" s="245" t="s">
        <v>569</v>
      </c>
      <c r="K5667" s="246" t="s">
        <v>10263</v>
      </c>
      <c r="L5667" s="245" t="s">
        <v>568</v>
      </c>
      <c r="M5667"/>
      <c r="N5667"/>
      <c r="O5667"/>
      <c r="P5667"/>
      <c r="Q5667"/>
      <c r="R5667"/>
      <c r="S5667"/>
      <c r="T5667"/>
      <c r="U5667"/>
      <c r="V5667"/>
      <c r="W5667"/>
      <c r="X5667"/>
      <c r="Y5667"/>
      <c r="Z5667"/>
      <c r="AA5667"/>
      <c r="AB5667"/>
      <c r="AC5667"/>
      <c r="AD5667"/>
      <c r="AE5667"/>
      <c r="AF5667"/>
      <c r="AG5667"/>
      <c r="AH5667"/>
      <c r="AI5667"/>
      <c r="AJ5667"/>
      <c r="AK5667"/>
      <c r="AL5667"/>
      <c r="AM5667"/>
      <c r="AN5667"/>
      <c r="AO5667"/>
      <c r="AP5667"/>
      <c r="AQ5667"/>
      <c r="AR5667"/>
      <c r="AS5667"/>
      <c r="AT5667"/>
      <c r="AU5667"/>
      <c r="AV5667"/>
      <c r="AW5667"/>
      <c r="AX5667"/>
      <c r="AY5667"/>
      <c r="AZ5667"/>
      <c r="BA5667"/>
      <c r="BB5667"/>
      <c r="BC5667"/>
      <c r="BD5667"/>
      <c r="BE5667"/>
      <c r="BF5667"/>
      <c r="BG5667"/>
      <c r="BH5667"/>
      <c r="BI5667"/>
      <c r="BJ5667"/>
      <c r="BK5667"/>
      <c r="BL5667"/>
      <c r="BM5667"/>
      <c r="BN5667"/>
      <c r="BO5667"/>
    </row>
    <row r="5668" spans="1:67" ht="15" x14ac:dyDescent="0.25">
      <c r="A5668" s="245" t="s">
        <v>1839</v>
      </c>
      <c r="B5668" s="245" t="s">
        <v>1838</v>
      </c>
      <c r="C5668" s="245" t="s">
        <v>1919</v>
      </c>
      <c r="D5668" s="245" t="s">
        <v>1918</v>
      </c>
      <c r="E5668" s="246" t="s">
        <v>44</v>
      </c>
      <c r="F5668" s="245" t="s">
        <v>44</v>
      </c>
      <c r="G5668" s="245" t="s">
        <v>1968</v>
      </c>
      <c r="H5668" s="245" t="s">
        <v>1967</v>
      </c>
      <c r="I5668" s="245" t="s">
        <v>12</v>
      </c>
      <c r="J5668" s="245" t="s">
        <v>569</v>
      </c>
      <c r="K5668" s="246" t="s">
        <v>25231</v>
      </c>
      <c r="L5668" s="245" t="s">
        <v>568</v>
      </c>
      <c r="M5668"/>
      <c r="N5668"/>
      <c r="O5668"/>
      <c r="P5668"/>
      <c r="Q5668"/>
      <c r="R5668"/>
      <c r="S5668"/>
      <c r="T5668"/>
      <c r="U5668"/>
      <c r="V5668"/>
      <c r="W5668"/>
      <c r="X5668"/>
      <c r="Y5668"/>
      <c r="Z5668"/>
      <c r="AA5668"/>
      <c r="AB5668"/>
      <c r="AC5668"/>
      <c r="AD5668"/>
      <c r="AE5668"/>
      <c r="AF5668"/>
      <c r="AG5668"/>
      <c r="AH5668"/>
      <c r="AI5668"/>
      <c r="AJ5668"/>
      <c r="AK5668"/>
      <c r="AL5668"/>
      <c r="AM5668"/>
      <c r="AN5668"/>
      <c r="AO5668"/>
      <c r="AP5668"/>
      <c r="AQ5668"/>
      <c r="AR5668"/>
      <c r="AS5668"/>
      <c r="AT5668"/>
      <c r="AU5668"/>
      <c r="AV5668"/>
      <c r="AW5668"/>
      <c r="AX5668"/>
      <c r="AY5668"/>
      <c r="AZ5668"/>
      <c r="BA5668"/>
      <c r="BB5668"/>
      <c r="BC5668"/>
      <c r="BD5668"/>
      <c r="BE5668"/>
      <c r="BF5668"/>
      <c r="BG5668"/>
      <c r="BH5668"/>
      <c r="BI5668"/>
      <c r="BJ5668"/>
      <c r="BK5668"/>
      <c r="BL5668"/>
      <c r="BM5668"/>
      <c r="BN5668"/>
      <c r="BO5668"/>
    </row>
    <row r="5669" spans="1:67" ht="15" x14ac:dyDescent="0.25">
      <c r="A5669" s="245" t="s">
        <v>1839</v>
      </c>
      <c r="B5669" s="245" t="s">
        <v>1838</v>
      </c>
      <c r="C5669" s="245" t="s">
        <v>1919</v>
      </c>
      <c r="D5669" s="245" t="s">
        <v>1918</v>
      </c>
      <c r="E5669" s="246" t="s">
        <v>44</v>
      </c>
      <c r="F5669" s="245" t="s">
        <v>44</v>
      </c>
      <c r="G5669" s="245" t="s">
        <v>1965</v>
      </c>
      <c r="H5669" s="245" t="s">
        <v>1964</v>
      </c>
      <c r="I5669" s="245" t="s">
        <v>12</v>
      </c>
      <c r="J5669" s="245" t="s">
        <v>569</v>
      </c>
      <c r="K5669" s="246" t="s">
        <v>8330</v>
      </c>
      <c r="L5669" s="245" t="s">
        <v>568</v>
      </c>
      <c r="M5669"/>
      <c r="N5669"/>
      <c r="O5669"/>
      <c r="P5669"/>
      <c r="Q5669"/>
      <c r="R5669"/>
      <c r="S5669"/>
      <c r="T5669"/>
      <c r="U5669"/>
      <c r="V5669"/>
      <c r="W5669"/>
      <c r="X5669"/>
      <c r="Y5669"/>
      <c r="Z5669"/>
      <c r="AA5669"/>
      <c r="AB5669"/>
      <c r="AC5669"/>
      <c r="AD5669"/>
      <c r="AE5669"/>
      <c r="AF5669"/>
      <c r="AG5669"/>
      <c r="AH5669"/>
      <c r="AI5669"/>
      <c r="AJ5669"/>
      <c r="AK5669"/>
      <c r="AL5669"/>
      <c r="AM5669"/>
      <c r="AN5669"/>
      <c r="AO5669"/>
      <c r="AP5669"/>
      <c r="AQ5669"/>
      <c r="AR5669"/>
      <c r="AS5669"/>
      <c r="AT5669"/>
      <c r="AU5669"/>
      <c r="AV5669"/>
      <c r="AW5669"/>
      <c r="AX5669"/>
      <c r="AY5669"/>
      <c r="AZ5669"/>
      <c r="BA5669"/>
      <c r="BB5669"/>
      <c r="BC5669"/>
      <c r="BD5669"/>
      <c r="BE5669"/>
      <c r="BF5669"/>
      <c r="BG5669"/>
      <c r="BH5669"/>
      <c r="BI5669"/>
      <c r="BJ5669"/>
      <c r="BK5669"/>
      <c r="BL5669"/>
      <c r="BM5669"/>
      <c r="BN5669"/>
      <c r="BO5669"/>
    </row>
    <row r="5670" spans="1:67" ht="15" x14ac:dyDescent="0.25">
      <c r="A5670" s="245" t="s">
        <v>1839</v>
      </c>
      <c r="B5670" s="245" t="s">
        <v>1838</v>
      </c>
      <c r="C5670" s="245" t="s">
        <v>1919</v>
      </c>
      <c r="D5670" s="245" t="s">
        <v>1918</v>
      </c>
      <c r="E5670" s="246" t="s">
        <v>44</v>
      </c>
      <c r="F5670" s="245" t="s">
        <v>44</v>
      </c>
      <c r="G5670" s="245" t="s">
        <v>1963</v>
      </c>
      <c r="H5670" s="245" t="s">
        <v>1962</v>
      </c>
      <c r="I5670" s="245" t="s">
        <v>12</v>
      </c>
      <c r="J5670" s="245" t="s">
        <v>569</v>
      </c>
      <c r="K5670" s="246" t="s">
        <v>10221</v>
      </c>
      <c r="L5670" s="245" t="s">
        <v>568</v>
      </c>
      <c r="M5670"/>
      <c r="N5670"/>
      <c r="O5670"/>
      <c r="P5670"/>
      <c r="Q5670"/>
      <c r="R5670"/>
      <c r="S5670"/>
      <c r="T5670"/>
      <c r="U5670"/>
      <c r="V5670"/>
      <c r="W5670"/>
      <c r="X5670"/>
      <c r="Y5670"/>
      <c r="Z5670"/>
      <c r="AA5670"/>
      <c r="AB5670"/>
      <c r="AC5670"/>
      <c r="AD5670"/>
      <c r="AE5670"/>
      <c r="AF5670"/>
      <c r="AG5670"/>
      <c r="AH5670"/>
      <c r="AI5670"/>
      <c r="AJ5670"/>
      <c r="AK5670"/>
      <c r="AL5670"/>
      <c r="AM5670"/>
      <c r="AN5670"/>
      <c r="AO5670"/>
      <c r="AP5670"/>
      <c r="AQ5670"/>
      <c r="AR5670"/>
      <c r="AS5670"/>
      <c r="AT5670"/>
      <c r="AU5670"/>
      <c r="AV5670"/>
      <c r="AW5670"/>
      <c r="AX5670"/>
      <c r="AY5670"/>
      <c r="AZ5670"/>
      <c r="BA5670"/>
      <c r="BB5670"/>
      <c r="BC5670"/>
      <c r="BD5670"/>
      <c r="BE5670"/>
      <c r="BF5670"/>
      <c r="BG5670"/>
      <c r="BH5670"/>
      <c r="BI5670"/>
      <c r="BJ5670"/>
      <c r="BK5670"/>
      <c r="BL5670"/>
      <c r="BM5670"/>
      <c r="BN5670"/>
      <c r="BO5670"/>
    </row>
    <row r="5671" spans="1:67" ht="15" x14ac:dyDescent="0.25">
      <c r="A5671" s="245" t="s">
        <v>1839</v>
      </c>
      <c r="B5671" s="245" t="s">
        <v>1838</v>
      </c>
      <c r="C5671" s="245" t="s">
        <v>1919</v>
      </c>
      <c r="D5671" s="245" t="s">
        <v>1918</v>
      </c>
      <c r="E5671" s="246" t="s">
        <v>44</v>
      </c>
      <c r="F5671" s="245" t="s">
        <v>44</v>
      </c>
      <c r="G5671" s="245" t="s">
        <v>1961</v>
      </c>
      <c r="H5671" s="245" t="s">
        <v>1960</v>
      </c>
      <c r="I5671" s="245" t="s">
        <v>12</v>
      </c>
      <c r="J5671" s="245" t="s">
        <v>569</v>
      </c>
      <c r="K5671" s="246" t="s">
        <v>10171</v>
      </c>
      <c r="L5671" s="245" t="s">
        <v>568</v>
      </c>
      <c r="M5671"/>
      <c r="N5671"/>
      <c r="O5671"/>
      <c r="P5671"/>
      <c r="Q5671"/>
      <c r="R5671"/>
      <c r="S5671"/>
      <c r="T5671"/>
      <c r="U5671"/>
      <c r="V5671"/>
      <c r="W5671"/>
      <c r="X5671"/>
      <c r="Y5671"/>
      <c r="Z5671"/>
      <c r="AA5671"/>
      <c r="AB5671"/>
      <c r="AC5671"/>
      <c r="AD5671"/>
      <c r="AE5671"/>
      <c r="AF5671"/>
      <c r="AG5671"/>
      <c r="AH5671"/>
      <c r="AI5671"/>
      <c r="AJ5671"/>
      <c r="AK5671"/>
      <c r="AL5671"/>
      <c r="AM5671"/>
      <c r="AN5671"/>
      <c r="AO5671"/>
      <c r="AP5671"/>
      <c r="AQ5671"/>
      <c r="AR5671"/>
      <c r="AS5671"/>
      <c r="AT5671"/>
      <c r="AU5671"/>
      <c r="AV5671"/>
      <c r="AW5671"/>
      <c r="AX5671"/>
      <c r="AY5671"/>
      <c r="AZ5671"/>
      <c r="BA5671"/>
      <c r="BB5671"/>
      <c r="BC5671"/>
      <c r="BD5671"/>
      <c r="BE5671"/>
      <c r="BF5671"/>
      <c r="BG5671"/>
      <c r="BH5671"/>
      <c r="BI5671"/>
      <c r="BJ5671"/>
      <c r="BK5671"/>
      <c r="BL5671"/>
      <c r="BM5671"/>
      <c r="BN5671"/>
      <c r="BO5671"/>
    </row>
    <row r="5672" spans="1:67" ht="15" x14ac:dyDescent="0.25">
      <c r="A5672" s="245" t="s">
        <v>1839</v>
      </c>
      <c r="B5672" s="245" t="s">
        <v>1838</v>
      </c>
      <c r="C5672" s="245" t="s">
        <v>1919</v>
      </c>
      <c r="D5672" s="245" t="s">
        <v>1918</v>
      </c>
      <c r="E5672" s="246" t="s">
        <v>44</v>
      </c>
      <c r="F5672" s="245" t="s">
        <v>44</v>
      </c>
      <c r="G5672" s="245" t="s">
        <v>1959</v>
      </c>
      <c r="H5672" s="245" t="s">
        <v>1958</v>
      </c>
      <c r="I5672" s="245" t="s">
        <v>12</v>
      </c>
      <c r="J5672" s="245" t="s">
        <v>569</v>
      </c>
      <c r="K5672" s="246" t="s">
        <v>25232</v>
      </c>
      <c r="L5672" s="245" t="s">
        <v>568</v>
      </c>
      <c r="M5672"/>
      <c r="N5672"/>
      <c r="O5672"/>
      <c r="P5672"/>
      <c r="Q5672"/>
      <c r="R5672"/>
      <c r="S5672"/>
      <c r="T5672"/>
      <c r="U5672"/>
      <c r="V5672"/>
      <c r="W5672"/>
      <c r="X5672"/>
      <c r="Y5672"/>
      <c r="Z5672"/>
      <c r="AA5672"/>
      <c r="AB5672"/>
      <c r="AC5672"/>
      <c r="AD5672"/>
      <c r="AE5672"/>
      <c r="AF5672"/>
      <c r="AG5672"/>
      <c r="AH5672"/>
      <c r="AI5672"/>
      <c r="AJ5672"/>
      <c r="AK5672"/>
      <c r="AL5672"/>
      <c r="AM5672"/>
      <c r="AN5672"/>
      <c r="AO5672"/>
      <c r="AP5672"/>
      <c r="AQ5672"/>
      <c r="AR5672"/>
      <c r="AS5672"/>
      <c r="AT5672"/>
      <c r="AU5672"/>
      <c r="AV5672"/>
      <c r="AW5672"/>
      <c r="AX5672"/>
      <c r="AY5672"/>
      <c r="AZ5672"/>
      <c r="BA5672"/>
      <c r="BB5672"/>
      <c r="BC5672"/>
      <c r="BD5672"/>
      <c r="BE5672"/>
      <c r="BF5672"/>
      <c r="BG5672"/>
      <c r="BH5672"/>
      <c r="BI5672"/>
      <c r="BJ5672"/>
      <c r="BK5672"/>
      <c r="BL5672"/>
      <c r="BM5672"/>
      <c r="BN5672"/>
      <c r="BO5672"/>
    </row>
    <row r="5673" spans="1:67" ht="15" x14ac:dyDescent="0.25">
      <c r="A5673" s="245" t="s">
        <v>1839</v>
      </c>
      <c r="B5673" s="245" t="s">
        <v>1838</v>
      </c>
      <c r="C5673" s="245" t="s">
        <v>1919</v>
      </c>
      <c r="D5673" s="245" t="s">
        <v>1918</v>
      </c>
      <c r="E5673" s="246" t="s">
        <v>44</v>
      </c>
      <c r="F5673" s="245" t="s">
        <v>44</v>
      </c>
      <c r="G5673" s="245" t="s">
        <v>1956</v>
      </c>
      <c r="H5673" s="245" t="s">
        <v>1955</v>
      </c>
      <c r="I5673" s="245" t="s">
        <v>12</v>
      </c>
      <c r="J5673" s="245" t="s">
        <v>569</v>
      </c>
      <c r="K5673" s="246" t="s">
        <v>15343</v>
      </c>
      <c r="L5673" s="245" t="s">
        <v>568</v>
      </c>
      <c r="M5673"/>
      <c r="N5673"/>
      <c r="O5673"/>
      <c r="P5673"/>
      <c r="Q5673"/>
      <c r="R5673"/>
      <c r="S5673"/>
      <c r="T5673"/>
      <c r="U5673"/>
      <c r="V5673"/>
      <c r="W5673"/>
      <c r="X5673"/>
      <c r="Y5673"/>
      <c r="Z5673"/>
      <c r="AA5673"/>
      <c r="AB5673"/>
      <c r="AC5673"/>
      <c r="AD5673"/>
      <c r="AE5673"/>
      <c r="AF5673"/>
      <c r="AG5673"/>
      <c r="AH5673"/>
      <c r="AI5673"/>
      <c r="AJ5673"/>
      <c r="AK5673"/>
      <c r="AL5673"/>
      <c r="AM5673"/>
      <c r="AN5673"/>
      <c r="AO5673"/>
      <c r="AP5673"/>
      <c r="AQ5673"/>
      <c r="AR5673"/>
      <c r="AS5673"/>
      <c r="AT5673"/>
      <c r="AU5673"/>
      <c r="AV5673"/>
      <c r="AW5673"/>
      <c r="AX5673"/>
      <c r="AY5673"/>
      <c r="AZ5673"/>
      <c r="BA5673"/>
      <c r="BB5673"/>
      <c r="BC5673"/>
      <c r="BD5673"/>
      <c r="BE5673"/>
      <c r="BF5673"/>
      <c r="BG5673"/>
      <c r="BH5673"/>
      <c r="BI5673"/>
      <c r="BJ5673"/>
      <c r="BK5673"/>
      <c r="BL5673"/>
      <c r="BM5673"/>
      <c r="BN5673"/>
      <c r="BO5673"/>
    </row>
    <row r="5674" spans="1:67" ht="15" x14ac:dyDescent="0.25">
      <c r="A5674" s="245" t="s">
        <v>1839</v>
      </c>
      <c r="B5674" s="245" t="s">
        <v>1838</v>
      </c>
      <c r="C5674" s="245" t="s">
        <v>1919</v>
      </c>
      <c r="D5674" s="245" t="s">
        <v>1918</v>
      </c>
      <c r="E5674" s="246" t="s">
        <v>44</v>
      </c>
      <c r="F5674" s="245" t="s">
        <v>44</v>
      </c>
      <c r="G5674" s="245" t="s">
        <v>1954</v>
      </c>
      <c r="H5674" s="245" t="s">
        <v>1953</v>
      </c>
      <c r="I5674" s="245" t="s">
        <v>12</v>
      </c>
      <c r="J5674" s="245" t="s">
        <v>569</v>
      </c>
      <c r="K5674" s="246" t="s">
        <v>21574</v>
      </c>
      <c r="L5674" s="245" t="s">
        <v>568</v>
      </c>
      <c r="M5674"/>
      <c r="N5674"/>
      <c r="O5674"/>
      <c r="P5674"/>
      <c r="Q5674"/>
      <c r="R5674"/>
      <c r="S5674"/>
      <c r="T5674"/>
      <c r="U5674"/>
      <c r="V5674"/>
      <c r="W5674"/>
      <c r="X5674"/>
      <c r="Y5674"/>
      <c r="Z5674"/>
      <c r="AA5674"/>
      <c r="AB5674"/>
      <c r="AC5674"/>
      <c r="AD5674"/>
      <c r="AE5674"/>
      <c r="AF5674"/>
      <c r="AG5674"/>
      <c r="AH5674"/>
      <c r="AI5674"/>
      <c r="AJ5674"/>
      <c r="AK5674"/>
      <c r="AL5674"/>
      <c r="AM5674"/>
      <c r="AN5674"/>
      <c r="AO5674"/>
      <c r="AP5674"/>
      <c r="AQ5674"/>
      <c r="AR5674"/>
      <c r="AS5674"/>
      <c r="AT5674"/>
      <c r="AU5674"/>
      <c r="AV5674"/>
      <c r="AW5674"/>
      <c r="AX5674"/>
      <c r="AY5674"/>
      <c r="AZ5674"/>
      <c r="BA5674"/>
      <c r="BB5674"/>
      <c r="BC5674"/>
      <c r="BD5674"/>
      <c r="BE5674"/>
      <c r="BF5674"/>
      <c r="BG5674"/>
      <c r="BH5674"/>
      <c r="BI5674"/>
      <c r="BJ5674"/>
      <c r="BK5674"/>
      <c r="BL5674"/>
      <c r="BM5674"/>
      <c r="BN5674"/>
      <c r="BO5674"/>
    </row>
    <row r="5675" spans="1:67" ht="15" x14ac:dyDescent="0.25">
      <c r="A5675" s="245" t="s">
        <v>1839</v>
      </c>
      <c r="B5675" s="245" t="s">
        <v>1838</v>
      </c>
      <c r="C5675" s="245" t="s">
        <v>1919</v>
      </c>
      <c r="D5675" s="245" t="s">
        <v>1918</v>
      </c>
      <c r="E5675" s="246" t="s">
        <v>44</v>
      </c>
      <c r="F5675" s="245" t="s">
        <v>44</v>
      </c>
      <c r="G5675" s="245" t="s">
        <v>1952</v>
      </c>
      <c r="H5675" s="245" t="s">
        <v>1951</v>
      </c>
      <c r="I5675" s="245" t="s">
        <v>12</v>
      </c>
      <c r="J5675" s="245" t="s">
        <v>569</v>
      </c>
      <c r="K5675" s="246" t="s">
        <v>25233</v>
      </c>
      <c r="L5675" s="245" t="s">
        <v>568</v>
      </c>
      <c r="M5675"/>
      <c r="N5675"/>
      <c r="O5675"/>
      <c r="P5675"/>
      <c r="Q5675"/>
      <c r="R5675"/>
      <c r="S5675"/>
      <c r="T5675"/>
      <c r="U5675"/>
      <c r="V5675"/>
      <c r="W5675"/>
      <c r="X5675"/>
      <c r="Y5675"/>
      <c r="Z5675"/>
      <c r="AA5675"/>
      <c r="AB5675"/>
      <c r="AC5675"/>
      <c r="AD5675"/>
      <c r="AE5675"/>
      <c r="AF5675"/>
      <c r="AG5675"/>
      <c r="AH5675"/>
      <c r="AI5675"/>
      <c r="AJ5675"/>
      <c r="AK5675"/>
      <c r="AL5675"/>
      <c r="AM5675"/>
      <c r="AN5675"/>
      <c r="AO5675"/>
      <c r="AP5675"/>
      <c r="AQ5675"/>
      <c r="AR5675"/>
      <c r="AS5675"/>
      <c r="AT5675"/>
      <c r="AU5675"/>
      <c r="AV5675"/>
      <c r="AW5675"/>
      <c r="AX5675"/>
      <c r="AY5675"/>
      <c r="AZ5675"/>
      <c r="BA5675"/>
      <c r="BB5675"/>
      <c r="BC5675"/>
      <c r="BD5675"/>
      <c r="BE5675"/>
      <c r="BF5675"/>
      <c r="BG5675"/>
      <c r="BH5675"/>
      <c r="BI5675"/>
      <c r="BJ5675"/>
      <c r="BK5675"/>
      <c r="BL5675"/>
      <c r="BM5675"/>
      <c r="BN5675"/>
      <c r="BO5675"/>
    </row>
    <row r="5676" spans="1:67" ht="15" x14ac:dyDescent="0.25">
      <c r="A5676" s="245" t="s">
        <v>1839</v>
      </c>
      <c r="B5676" s="245" t="s">
        <v>1838</v>
      </c>
      <c r="C5676" s="245" t="s">
        <v>1919</v>
      </c>
      <c r="D5676" s="245" t="s">
        <v>1918</v>
      </c>
      <c r="E5676" s="246" t="s">
        <v>44</v>
      </c>
      <c r="F5676" s="245" t="s">
        <v>44</v>
      </c>
      <c r="G5676" s="245" t="s">
        <v>1950</v>
      </c>
      <c r="H5676" s="245" t="s">
        <v>1949</v>
      </c>
      <c r="I5676" s="245" t="s">
        <v>12</v>
      </c>
      <c r="J5676" s="245" t="s">
        <v>569</v>
      </c>
      <c r="K5676" s="246" t="s">
        <v>15418</v>
      </c>
      <c r="L5676" s="245" t="s">
        <v>568</v>
      </c>
      <c r="M5676"/>
      <c r="N5676"/>
      <c r="O5676"/>
      <c r="P5676"/>
      <c r="Q5676"/>
      <c r="R5676"/>
      <c r="S5676"/>
      <c r="T5676"/>
      <c r="U5676"/>
      <c r="V5676"/>
      <c r="W5676"/>
      <c r="X5676"/>
      <c r="Y5676"/>
      <c r="Z5676"/>
      <c r="AA5676"/>
      <c r="AB5676"/>
      <c r="AC5676"/>
      <c r="AD5676"/>
      <c r="AE5676"/>
      <c r="AF5676"/>
      <c r="AG5676"/>
      <c r="AH5676"/>
      <c r="AI5676"/>
      <c r="AJ5676"/>
      <c r="AK5676"/>
      <c r="AL5676"/>
      <c r="AM5676"/>
      <c r="AN5676"/>
      <c r="AO5676"/>
      <c r="AP5676"/>
      <c r="AQ5676"/>
      <c r="AR5676"/>
      <c r="AS5676"/>
      <c r="AT5676"/>
      <c r="AU5676"/>
      <c r="AV5676"/>
      <c r="AW5676"/>
      <c r="AX5676"/>
      <c r="AY5676"/>
      <c r="AZ5676"/>
      <c r="BA5676"/>
      <c r="BB5676"/>
      <c r="BC5676"/>
      <c r="BD5676"/>
      <c r="BE5676"/>
      <c r="BF5676"/>
      <c r="BG5676"/>
      <c r="BH5676"/>
      <c r="BI5676"/>
      <c r="BJ5676"/>
      <c r="BK5676"/>
      <c r="BL5676"/>
      <c r="BM5676"/>
      <c r="BN5676"/>
      <c r="BO5676"/>
    </row>
    <row r="5677" spans="1:67" ht="15" x14ac:dyDescent="0.25">
      <c r="A5677" s="245" t="s">
        <v>1839</v>
      </c>
      <c r="B5677" s="245" t="s">
        <v>1838</v>
      </c>
      <c r="C5677" s="245" t="s">
        <v>1919</v>
      </c>
      <c r="D5677" s="245" t="s">
        <v>1918</v>
      </c>
      <c r="E5677" s="246" t="s">
        <v>44</v>
      </c>
      <c r="F5677" s="245" t="s">
        <v>44</v>
      </c>
      <c r="G5677" s="245" t="s">
        <v>1947</v>
      </c>
      <c r="H5677" s="245" t="s">
        <v>1946</v>
      </c>
      <c r="I5677" s="245" t="s">
        <v>12</v>
      </c>
      <c r="J5677" s="245" t="s">
        <v>569</v>
      </c>
      <c r="K5677" s="246" t="s">
        <v>25234</v>
      </c>
      <c r="L5677" s="245" t="s">
        <v>568</v>
      </c>
      <c r="M5677"/>
      <c r="N5677"/>
      <c r="O5677"/>
      <c r="P5677"/>
      <c r="Q5677"/>
      <c r="R5677"/>
      <c r="S5677"/>
      <c r="T5677"/>
      <c r="U5677"/>
      <c r="V5677"/>
      <c r="W5677"/>
      <c r="X5677"/>
      <c r="Y5677"/>
      <c r="Z5677"/>
      <c r="AA5677"/>
      <c r="AB5677"/>
      <c r="AC5677"/>
      <c r="AD5677"/>
      <c r="AE5677"/>
      <c r="AF5677"/>
      <c r="AG5677"/>
      <c r="AH5677"/>
      <c r="AI5677"/>
      <c r="AJ5677"/>
      <c r="AK5677"/>
      <c r="AL5677"/>
      <c r="AM5677"/>
      <c r="AN5677"/>
      <c r="AO5677"/>
      <c r="AP5677"/>
      <c r="AQ5677"/>
      <c r="AR5677"/>
      <c r="AS5677"/>
      <c r="AT5677"/>
      <c r="AU5677"/>
      <c r="AV5677"/>
      <c r="AW5677"/>
      <c r="AX5677"/>
      <c r="AY5677"/>
      <c r="AZ5677"/>
      <c r="BA5677"/>
      <c r="BB5677"/>
      <c r="BC5677"/>
      <c r="BD5677"/>
      <c r="BE5677"/>
      <c r="BF5677"/>
      <c r="BG5677"/>
      <c r="BH5677"/>
      <c r="BI5677"/>
      <c r="BJ5677"/>
      <c r="BK5677"/>
      <c r="BL5677"/>
      <c r="BM5677"/>
      <c r="BN5677"/>
      <c r="BO5677"/>
    </row>
    <row r="5678" spans="1:67" ht="15" x14ac:dyDescent="0.25">
      <c r="A5678" s="245" t="s">
        <v>1839</v>
      </c>
      <c r="B5678" s="245" t="s">
        <v>1838</v>
      </c>
      <c r="C5678" s="245" t="s">
        <v>1919</v>
      </c>
      <c r="D5678" s="245" t="s">
        <v>1918</v>
      </c>
      <c r="E5678" s="246" t="s">
        <v>44</v>
      </c>
      <c r="F5678" s="245" t="s">
        <v>44</v>
      </c>
      <c r="G5678" s="245" t="s">
        <v>1945</v>
      </c>
      <c r="H5678" s="245" t="s">
        <v>1944</v>
      </c>
      <c r="I5678" s="245" t="s">
        <v>12</v>
      </c>
      <c r="J5678" s="245" t="s">
        <v>569</v>
      </c>
      <c r="K5678" s="246" t="s">
        <v>9125</v>
      </c>
      <c r="L5678" s="245" t="s">
        <v>568</v>
      </c>
      <c r="M5678"/>
      <c r="N5678"/>
      <c r="O5678"/>
      <c r="P5678"/>
      <c r="Q5678"/>
      <c r="R5678"/>
      <c r="S5678"/>
      <c r="T5678"/>
      <c r="U5678"/>
      <c r="V5678"/>
      <c r="W5678"/>
      <c r="X5678"/>
      <c r="Y5678"/>
      <c r="Z5678"/>
      <c r="AA5678"/>
      <c r="AB5678"/>
      <c r="AC5678"/>
      <c r="AD5678"/>
      <c r="AE5678"/>
      <c r="AF5678"/>
      <c r="AG5678"/>
      <c r="AH5678"/>
      <c r="AI5678"/>
      <c r="AJ5678"/>
      <c r="AK5678"/>
      <c r="AL5678"/>
      <c r="AM5678"/>
      <c r="AN5678"/>
      <c r="AO5678"/>
      <c r="AP5678"/>
      <c r="AQ5678"/>
      <c r="AR5678"/>
      <c r="AS5678"/>
      <c r="AT5678"/>
      <c r="AU5678"/>
      <c r="AV5678"/>
      <c r="AW5678"/>
      <c r="AX5678"/>
      <c r="AY5678"/>
      <c r="AZ5678"/>
      <c r="BA5678"/>
      <c r="BB5678"/>
      <c r="BC5678"/>
      <c r="BD5678"/>
      <c r="BE5678"/>
      <c r="BF5678"/>
      <c r="BG5678"/>
      <c r="BH5678"/>
      <c r="BI5678"/>
      <c r="BJ5678"/>
      <c r="BK5678"/>
      <c r="BL5678"/>
      <c r="BM5678"/>
      <c r="BN5678"/>
      <c r="BO5678"/>
    </row>
    <row r="5679" spans="1:67" ht="15" x14ac:dyDescent="0.25">
      <c r="A5679" s="245" t="s">
        <v>1839</v>
      </c>
      <c r="B5679" s="245" t="s">
        <v>1838</v>
      </c>
      <c r="C5679" s="245" t="s">
        <v>1919</v>
      </c>
      <c r="D5679" s="245" t="s">
        <v>1918</v>
      </c>
      <c r="E5679" s="246" t="s">
        <v>44</v>
      </c>
      <c r="F5679" s="245" t="s">
        <v>44</v>
      </c>
      <c r="G5679" s="245" t="s">
        <v>1943</v>
      </c>
      <c r="H5679" s="245" t="s">
        <v>1942</v>
      </c>
      <c r="I5679" s="245" t="s">
        <v>12</v>
      </c>
      <c r="J5679" s="245" t="s">
        <v>569</v>
      </c>
      <c r="K5679" s="246" t="s">
        <v>25235</v>
      </c>
      <c r="L5679" s="245" t="s">
        <v>568</v>
      </c>
      <c r="M5679"/>
      <c r="N5679"/>
      <c r="O5679"/>
      <c r="P5679"/>
      <c r="Q5679"/>
      <c r="R5679"/>
      <c r="S5679"/>
      <c r="T5679"/>
      <c r="U5679"/>
      <c r="V5679"/>
      <c r="W5679"/>
      <c r="X5679"/>
      <c r="Y5679"/>
      <c r="Z5679"/>
      <c r="AA5679"/>
      <c r="AB5679"/>
      <c r="AC5679"/>
      <c r="AD5679"/>
      <c r="AE5679"/>
      <c r="AF5679"/>
      <c r="AG5679"/>
      <c r="AH5679"/>
      <c r="AI5679"/>
      <c r="AJ5679"/>
      <c r="AK5679"/>
      <c r="AL5679"/>
      <c r="AM5679"/>
      <c r="AN5679"/>
      <c r="AO5679"/>
      <c r="AP5679"/>
      <c r="AQ5679"/>
      <c r="AR5679"/>
      <c r="AS5679"/>
      <c r="AT5679"/>
      <c r="AU5679"/>
      <c r="AV5679"/>
      <c r="AW5679"/>
      <c r="AX5679"/>
      <c r="AY5679"/>
      <c r="AZ5679"/>
      <c r="BA5679"/>
      <c r="BB5679"/>
      <c r="BC5679"/>
      <c r="BD5679"/>
      <c r="BE5679"/>
      <c r="BF5679"/>
      <c r="BG5679"/>
      <c r="BH5679"/>
      <c r="BI5679"/>
      <c r="BJ5679"/>
      <c r="BK5679"/>
      <c r="BL5679"/>
      <c r="BM5679"/>
      <c r="BN5679"/>
      <c r="BO5679"/>
    </row>
    <row r="5680" spans="1:67" ht="15" x14ac:dyDescent="0.25">
      <c r="A5680" s="245" t="s">
        <v>1839</v>
      </c>
      <c r="B5680" s="245" t="s">
        <v>1838</v>
      </c>
      <c r="C5680" s="245" t="s">
        <v>1919</v>
      </c>
      <c r="D5680" s="245" t="s">
        <v>1918</v>
      </c>
      <c r="E5680" s="246" t="s">
        <v>44</v>
      </c>
      <c r="F5680" s="245" t="s">
        <v>44</v>
      </c>
      <c r="G5680" s="245" t="s">
        <v>1941</v>
      </c>
      <c r="H5680" s="245" t="s">
        <v>1940</v>
      </c>
      <c r="I5680" s="245" t="s">
        <v>12</v>
      </c>
      <c r="J5680" s="245" t="s">
        <v>569</v>
      </c>
      <c r="K5680" s="246" t="s">
        <v>9648</v>
      </c>
      <c r="L5680" s="245" t="s">
        <v>568</v>
      </c>
      <c r="M5680"/>
      <c r="N5680"/>
      <c r="O5680"/>
      <c r="P5680"/>
      <c r="Q5680"/>
      <c r="R5680"/>
      <c r="S5680"/>
      <c r="T5680"/>
      <c r="U5680"/>
      <c r="V5680"/>
      <c r="W5680"/>
      <c r="X5680"/>
      <c r="Y5680"/>
      <c r="Z5680"/>
      <c r="AA5680"/>
      <c r="AB5680"/>
      <c r="AC5680"/>
      <c r="AD5680"/>
      <c r="AE5680"/>
      <c r="AF5680"/>
      <c r="AG5680"/>
      <c r="AH5680"/>
      <c r="AI5680"/>
      <c r="AJ5680"/>
      <c r="AK5680"/>
      <c r="AL5680"/>
      <c r="AM5680"/>
      <c r="AN5680"/>
      <c r="AO5680"/>
      <c r="AP5680"/>
      <c r="AQ5680"/>
      <c r="AR5680"/>
      <c r="AS5680"/>
      <c r="AT5680"/>
      <c r="AU5680"/>
      <c r="AV5680"/>
      <c r="AW5680"/>
      <c r="AX5680"/>
      <c r="AY5680"/>
      <c r="AZ5680"/>
      <c r="BA5680"/>
      <c r="BB5680"/>
      <c r="BC5680"/>
      <c r="BD5680"/>
      <c r="BE5680"/>
      <c r="BF5680"/>
      <c r="BG5680"/>
      <c r="BH5680"/>
      <c r="BI5680"/>
      <c r="BJ5680"/>
      <c r="BK5680"/>
      <c r="BL5680"/>
      <c r="BM5680"/>
      <c r="BN5680"/>
      <c r="BO5680"/>
    </row>
    <row r="5681" spans="1:67" ht="15" x14ac:dyDescent="0.25">
      <c r="A5681" s="245" t="s">
        <v>1839</v>
      </c>
      <c r="B5681" s="245" t="s">
        <v>1838</v>
      </c>
      <c r="C5681" s="245" t="s">
        <v>1919</v>
      </c>
      <c r="D5681" s="245" t="s">
        <v>1918</v>
      </c>
      <c r="E5681" s="246" t="s">
        <v>44</v>
      </c>
      <c r="F5681" s="245" t="s">
        <v>44</v>
      </c>
      <c r="G5681" s="245" t="s">
        <v>1939</v>
      </c>
      <c r="H5681" s="245" t="s">
        <v>1938</v>
      </c>
      <c r="I5681" s="245" t="s">
        <v>12</v>
      </c>
      <c r="J5681" s="245" t="s">
        <v>569</v>
      </c>
      <c r="K5681" s="246" t="s">
        <v>25236</v>
      </c>
      <c r="L5681" s="245" t="s">
        <v>568</v>
      </c>
      <c r="M5681"/>
      <c r="N5681"/>
      <c r="O5681"/>
      <c r="P5681"/>
      <c r="Q5681"/>
      <c r="R5681"/>
      <c r="S5681"/>
      <c r="T5681"/>
      <c r="U5681"/>
      <c r="V5681"/>
      <c r="W5681"/>
      <c r="X5681"/>
      <c r="Y5681"/>
      <c r="Z5681"/>
      <c r="AA5681"/>
      <c r="AB5681"/>
      <c r="AC5681"/>
      <c r="AD5681"/>
      <c r="AE5681"/>
      <c r="AF5681"/>
      <c r="AG5681"/>
      <c r="AH5681"/>
      <c r="AI5681"/>
      <c r="AJ5681"/>
      <c r="AK5681"/>
      <c r="AL5681"/>
      <c r="AM5681"/>
      <c r="AN5681"/>
      <c r="AO5681"/>
      <c r="AP5681"/>
      <c r="AQ5681"/>
      <c r="AR5681"/>
      <c r="AS5681"/>
      <c r="AT5681"/>
      <c r="AU5681"/>
      <c r="AV5681"/>
      <c r="AW5681"/>
      <c r="AX5681"/>
      <c r="AY5681"/>
      <c r="AZ5681"/>
      <c r="BA5681"/>
      <c r="BB5681"/>
      <c r="BC5681"/>
      <c r="BD5681"/>
      <c r="BE5681"/>
      <c r="BF5681"/>
      <c r="BG5681"/>
      <c r="BH5681"/>
      <c r="BI5681"/>
      <c r="BJ5681"/>
      <c r="BK5681"/>
      <c r="BL5681"/>
      <c r="BM5681"/>
      <c r="BN5681"/>
      <c r="BO5681"/>
    </row>
    <row r="5682" spans="1:67" ht="15" x14ac:dyDescent="0.25">
      <c r="A5682" s="245" t="s">
        <v>1839</v>
      </c>
      <c r="B5682" s="245" t="s">
        <v>1838</v>
      </c>
      <c r="C5682" s="245" t="s">
        <v>1919</v>
      </c>
      <c r="D5682" s="245" t="s">
        <v>1918</v>
      </c>
      <c r="E5682" s="246" t="s">
        <v>44</v>
      </c>
      <c r="F5682" s="245" t="s">
        <v>44</v>
      </c>
      <c r="G5682" s="245" t="s">
        <v>1937</v>
      </c>
      <c r="H5682" s="245" t="s">
        <v>1936</v>
      </c>
      <c r="I5682" s="245" t="s">
        <v>12</v>
      </c>
      <c r="J5682" s="245" t="s">
        <v>569</v>
      </c>
      <c r="K5682" s="246" t="s">
        <v>25237</v>
      </c>
      <c r="L5682" s="245" t="s">
        <v>568</v>
      </c>
      <c r="M5682"/>
      <c r="N5682"/>
      <c r="O5682"/>
      <c r="P5682"/>
      <c r="Q5682"/>
      <c r="R5682"/>
      <c r="S5682"/>
      <c r="T5682"/>
      <c r="U5682"/>
      <c r="V5682"/>
      <c r="W5682"/>
      <c r="X5682"/>
      <c r="Y5682"/>
      <c r="Z5682"/>
      <c r="AA5682"/>
      <c r="AB5682"/>
      <c r="AC5682"/>
      <c r="AD5682"/>
      <c r="AE5682"/>
      <c r="AF5682"/>
      <c r="AG5682"/>
      <c r="AH5682"/>
      <c r="AI5682"/>
      <c r="AJ5682"/>
      <c r="AK5682"/>
      <c r="AL5682"/>
      <c r="AM5682"/>
      <c r="AN5682"/>
      <c r="AO5682"/>
      <c r="AP5682"/>
      <c r="AQ5682"/>
      <c r="AR5682"/>
      <c r="AS5682"/>
      <c r="AT5682"/>
      <c r="AU5682"/>
      <c r="AV5682"/>
      <c r="AW5682"/>
      <c r="AX5682"/>
      <c r="AY5682"/>
      <c r="AZ5682"/>
      <c r="BA5682"/>
      <c r="BB5682"/>
      <c r="BC5682"/>
      <c r="BD5682"/>
      <c r="BE5682"/>
      <c r="BF5682"/>
      <c r="BG5682"/>
      <c r="BH5682"/>
      <c r="BI5682"/>
      <c r="BJ5682"/>
      <c r="BK5682"/>
      <c r="BL5682"/>
      <c r="BM5682"/>
      <c r="BN5682"/>
      <c r="BO5682"/>
    </row>
    <row r="5683" spans="1:67" ht="15" x14ac:dyDescent="0.25">
      <c r="A5683" s="245" t="s">
        <v>1839</v>
      </c>
      <c r="B5683" s="245" t="s">
        <v>1838</v>
      </c>
      <c r="C5683" s="245" t="s">
        <v>1919</v>
      </c>
      <c r="D5683" s="245" t="s">
        <v>1918</v>
      </c>
      <c r="E5683" s="246" t="s">
        <v>44</v>
      </c>
      <c r="F5683" s="245" t="s">
        <v>44</v>
      </c>
      <c r="G5683" s="245" t="s">
        <v>1935</v>
      </c>
      <c r="H5683" s="245" t="s">
        <v>1934</v>
      </c>
      <c r="I5683" s="245" t="s">
        <v>12</v>
      </c>
      <c r="J5683" s="245" t="s">
        <v>569</v>
      </c>
      <c r="K5683" s="246" t="s">
        <v>16488</v>
      </c>
      <c r="L5683" s="245" t="s">
        <v>568</v>
      </c>
      <c r="M5683"/>
      <c r="N5683"/>
      <c r="O5683"/>
      <c r="P5683"/>
      <c r="Q5683"/>
      <c r="R5683"/>
      <c r="S5683"/>
      <c r="T5683"/>
      <c r="U5683"/>
      <c r="V5683"/>
      <c r="W5683"/>
      <c r="X5683"/>
      <c r="Y5683"/>
      <c r="Z5683"/>
      <c r="AA5683"/>
      <c r="AB5683"/>
      <c r="AC5683"/>
      <c r="AD5683"/>
      <c r="AE5683"/>
      <c r="AF5683"/>
      <c r="AG5683"/>
      <c r="AH5683"/>
      <c r="AI5683"/>
      <c r="AJ5683"/>
      <c r="AK5683"/>
      <c r="AL5683"/>
      <c r="AM5683"/>
      <c r="AN5683"/>
      <c r="AO5683"/>
      <c r="AP5683"/>
      <c r="AQ5683"/>
      <c r="AR5683"/>
      <c r="AS5683"/>
      <c r="AT5683"/>
      <c r="AU5683"/>
      <c r="AV5683"/>
      <c r="AW5683"/>
      <c r="AX5683"/>
      <c r="AY5683"/>
      <c r="AZ5683"/>
      <c r="BA5683"/>
      <c r="BB5683"/>
      <c r="BC5683"/>
      <c r="BD5683"/>
      <c r="BE5683"/>
      <c r="BF5683"/>
      <c r="BG5683"/>
      <c r="BH5683"/>
      <c r="BI5683"/>
      <c r="BJ5683"/>
      <c r="BK5683"/>
      <c r="BL5683"/>
      <c r="BM5683"/>
      <c r="BN5683"/>
      <c r="BO5683"/>
    </row>
    <row r="5684" spans="1:67" ht="15" x14ac:dyDescent="0.25">
      <c r="A5684" s="245" t="s">
        <v>1839</v>
      </c>
      <c r="B5684" s="245" t="s">
        <v>1838</v>
      </c>
      <c r="C5684" s="245" t="s">
        <v>1919</v>
      </c>
      <c r="D5684" s="245" t="s">
        <v>1918</v>
      </c>
      <c r="E5684" s="246" t="s">
        <v>44</v>
      </c>
      <c r="F5684" s="245" t="s">
        <v>44</v>
      </c>
      <c r="G5684" s="245" t="s">
        <v>1933</v>
      </c>
      <c r="H5684" s="245" t="s">
        <v>1932</v>
      </c>
      <c r="I5684" s="245" t="s">
        <v>12</v>
      </c>
      <c r="J5684" s="245" t="s">
        <v>569</v>
      </c>
      <c r="K5684" s="246" t="s">
        <v>25238</v>
      </c>
      <c r="L5684" s="245" t="s">
        <v>568</v>
      </c>
      <c r="M5684"/>
      <c r="N5684"/>
      <c r="O5684"/>
      <c r="P5684"/>
      <c r="Q5684"/>
      <c r="R5684"/>
      <c r="S5684"/>
      <c r="T5684"/>
      <c r="U5684"/>
      <c r="V5684"/>
      <c r="W5684"/>
      <c r="X5684"/>
      <c r="Y5684"/>
      <c r="Z5684"/>
      <c r="AA5684"/>
      <c r="AB5684"/>
      <c r="AC5684"/>
      <c r="AD5684"/>
      <c r="AE5684"/>
      <c r="AF5684"/>
      <c r="AG5684"/>
      <c r="AH5684"/>
      <c r="AI5684"/>
      <c r="AJ5684"/>
      <c r="AK5684"/>
      <c r="AL5684"/>
      <c r="AM5684"/>
      <c r="AN5684"/>
      <c r="AO5684"/>
      <c r="AP5684"/>
      <c r="AQ5684"/>
      <c r="AR5684"/>
      <c r="AS5684"/>
      <c r="AT5684"/>
      <c r="AU5684"/>
      <c r="AV5684"/>
      <c r="AW5684"/>
      <c r="AX5684"/>
      <c r="AY5684"/>
      <c r="AZ5684"/>
      <c r="BA5684"/>
      <c r="BB5684"/>
      <c r="BC5684"/>
      <c r="BD5684"/>
      <c r="BE5684"/>
      <c r="BF5684"/>
      <c r="BG5684"/>
      <c r="BH5684"/>
      <c r="BI5684"/>
      <c r="BJ5684"/>
      <c r="BK5684"/>
      <c r="BL5684"/>
      <c r="BM5684"/>
      <c r="BN5684"/>
      <c r="BO5684"/>
    </row>
    <row r="5685" spans="1:67" ht="15" x14ac:dyDescent="0.25">
      <c r="A5685" s="245" t="s">
        <v>1839</v>
      </c>
      <c r="B5685" s="245" t="s">
        <v>1838</v>
      </c>
      <c r="C5685" s="245" t="s">
        <v>1919</v>
      </c>
      <c r="D5685" s="245" t="s">
        <v>1918</v>
      </c>
      <c r="E5685" s="246" t="s">
        <v>44</v>
      </c>
      <c r="F5685" s="245" t="s">
        <v>44</v>
      </c>
      <c r="G5685" s="245" t="s">
        <v>1931</v>
      </c>
      <c r="H5685" s="245" t="s">
        <v>1930</v>
      </c>
      <c r="I5685" s="245" t="s">
        <v>12</v>
      </c>
      <c r="J5685" s="245" t="s">
        <v>569</v>
      </c>
      <c r="K5685" s="246" t="s">
        <v>25239</v>
      </c>
      <c r="L5685" s="245" t="s">
        <v>568</v>
      </c>
      <c r="M5685"/>
      <c r="N5685"/>
      <c r="O5685"/>
      <c r="P5685"/>
      <c r="Q5685"/>
      <c r="R5685"/>
      <c r="S5685"/>
      <c r="T5685"/>
      <c r="U5685"/>
      <c r="V5685"/>
      <c r="W5685"/>
      <c r="X5685"/>
      <c r="Y5685"/>
      <c r="Z5685"/>
      <c r="AA5685"/>
      <c r="AB5685"/>
      <c r="AC5685"/>
      <c r="AD5685"/>
      <c r="AE5685"/>
      <c r="AF5685"/>
      <c r="AG5685"/>
      <c r="AH5685"/>
      <c r="AI5685"/>
      <c r="AJ5685"/>
      <c r="AK5685"/>
      <c r="AL5685"/>
      <c r="AM5685"/>
      <c r="AN5685"/>
      <c r="AO5685"/>
      <c r="AP5685"/>
      <c r="AQ5685"/>
      <c r="AR5685"/>
      <c r="AS5685"/>
      <c r="AT5685"/>
      <c r="AU5685"/>
      <c r="AV5685"/>
      <c r="AW5685"/>
      <c r="AX5685"/>
      <c r="AY5685"/>
      <c r="AZ5685"/>
      <c r="BA5685"/>
      <c r="BB5685"/>
      <c r="BC5685"/>
      <c r="BD5685"/>
      <c r="BE5685"/>
      <c r="BF5685"/>
      <c r="BG5685"/>
      <c r="BH5685"/>
      <c r="BI5685"/>
      <c r="BJ5685"/>
      <c r="BK5685"/>
      <c r="BL5685"/>
      <c r="BM5685"/>
      <c r="BN5685"/>
      <c r="BO5685"/>
    </row>
    <row r="5686" spans="1:67" ht="15" x14ac:dyDescent="0.25">
      <c r="A5686" s="245" t="s">
        <v>1839</v>
      </c>
      <c r="B5686" s="245" t="s">
        <v>1838</v>
      </c>
      <c r="C5686" s="245" t="s">
        <v>1919</v>
      </c>
      <c r="D5686" s="245" t="s">
        <v>1918</v>
      </c>
      <c r="E5686" s="246" t="s">
        <v>44</v>
      </c>
      <c r="F5686" s="245" t="s">
        <v>44</v>
      </c>
      <c r="G5686" s="245" t="s">
        <v>1929</v>
      </c>
      <c r="H5686" s="245" t="s">
        <v>1928</v>
      </c>
      <c r="I5686" s="245" t="s">
        <v>12</v>
      </c>
      <c r="J5686" s="245" t="s">
        <v>569</v>
      </c>
      <c r="K5686" s="246" t="s">
        <v>15293</v>
      </c>
      <c r="L5686" s="245" t="s">
        <v>568</v>
      </c>
      <c r="M5686"/>
      <c r="N5686"/>
      <c r="O5686"/>
      <c r="P5686"/>
      <c r="Q5686"/>
      <c r="R5686"/>
      <c r="S5686"/>
      <c r="T5686"/>
      <c r="U5686"/>
      <c r="V5686"/>
      <c r="W5686"/>
      <c r="X5686"/>
      <c r="Y5686"/>
      <c r="Z5686"/>
      <c r="AA5686"/>
      <c r="AB5686"/>
      <c r="AC5686"/>
      <c r="AD5686"/>
      <c r="AE5686"/>
      <c r="AF5686"/>
      <c r="AG5686"/>
      <c r="AH5686"/>
      <c r="AI5686"/>
      <c r="AJ5686"/>
      <c r="AK5686"/>
      <c r="AL5686"/>
      <c r="AM5686"/>
      <c r="AN5686"/>
      <c r="AO5686"/>
      <c r="AP5686"/>
      <c r="AQ5686"/>
      <c r="AR5686"/>
      <c r="AS5686"/>
      <c r="AT5686"/>
      <c r="AU5686"/>
      <c r="AV5686"/>
      <c r="AW5686"/>
      <c r="AX5686"/>
      <c r="AY5686"/>
      <c r="AZ5686"/>
      <c r="BA5686"/>
      <c r="BB5686"/>
      <c r="BC5686"/>
      <c r="BD5686"/>
      <c r="BE5686"/>
      <c r="BF5686"/>
      <c r="BG5686"/>
      <c r="BH5686"/>
      <c r="BI5686"/>
      <c r="BJ5686"/>
      <c r="BK5686"/>
      <c r="BL5686"/>
      <c r="BM5686"/>
      <c r="BN5686"/>
      <c r="BO5686"/>
    </row>
    <row r="5687" spans="1:67" ht="15" x14ac:dyDescent="0.25">
      <c r="A5687" s="245" t="s">
        <v>1839</v>
      </c>
      <c r="B5687" s="245" t="s">
        <v>1838</v>
      </c>
      <c r="C5687" s="245" t="s">
        <v>1919</v>
      </c>
      <c r="D5687" s="245" t="s">
        <v>1918</v>
      </c>
      <c r="E5687" s="246" t="s">
        <v>44</v>
      </c>
      <c r="F5687" s="245" t="s">
        <v>44</v>
      </c>
      <c r="G5687" s="245" t="s">
        <v>1927</v>
      </c>
      <c r="H5687" s="245" t="s">
        <v>1926</v>
      </c>
      <c r="I5687" s="245" t="s">
        <v>12</v>
      </c>
      <c r="J5687" s="245" t="s">
        <v>569</v>
      </c>
      <c r="K5687" s="246" t="s">
        <v>15050</v>
      </c>
      <c r="L5687" s="245" t="s">
        <v>568</v>
      </c>
      <c r="M5687"/>
      <c r="N5687"/>
      <c r="O5687"/>
      <c r="P5687"/>
      <c r="Q5687"/>
      <c r="R5687"/>
      <c r="S5687"/>
      <c r="T5687"/>
      <c r="U5687"/>
      <c r="V5687"/>
      <c r="W5687"/>
      <c r="X5687"/>
      <c r="Y5687"/>
      <c r="Z5687"/>
      <c r="AA5687"/>
      <c r="AB5687"/>
      <c r="AC5687"/>
      <c r="AD5687"/>
      <c r="AE5687"/>
      <c r="AF5687"/>
      <c r="AG5687"/>
      <c r="AH5687"/>
      <c r="AI5687"/>
      <c r="AJ5687"/>
      <c r="AK5687"/>
      <c r="AL5687"/>
      <c r="AM5687"/>
      <c r="AN5687"/>
      <c r="AO5687"/>
      <c r="AP5687"/>
      <c r="AQ5687"/>
      <c r="AR5687"/>
      <c r="AS5687"/>
      <c r="AT5687"/>
      <c r="AU5687"/>
      <c r="AV5687"/>
      <c r="AW5687"/>
      <c r="AX5687"/>
      <c r="AY5687"/>
      <c r="AZ5687"/>
      <c r="BA5687"/>
      <c r="BB5687"/>
      <c r="BC5687"/>
      <c r="BD5687"/>
      <c r="BE5687"/>
      <c r="BF5687"/>
      <c r="BG5687"/>
      <c r="BH5687"/>
      <c r="BI5687"/>
      <c r="BJ5687"/>
      <c r="BK5687"/>
      <c r="BL5687"/>
      <c r="BM5687"/>
      <c r="BN5687"/>
      <c r="BO5687"/>
    </row>
    <row r="5688" spans="1:67" ht="15" x14ac:dyDescent="0.25">
      <c r="A5688" s="245" t="s">
        <v>1839</v>
      </c>
      <c r="B5688" s="245" t="s">
        <v>1838</v>
      </c>
      <c r="C5688" s="245" t="s">
        <v>1919</v>
      </c>
      <c r="D5688" s="245" t="s">
        <v>1918</v>
      </c>
      <c r="E5688" s="246" t="s">
        <v>44</v>
      </c>
      <c r="F5688" s="245" t="s">
        <v>44</v>
      </c>
      <c r="G5688" s="245" t="s">
        <v>1925</v>
      </c>
      <c r="H5688" s="245" t="s">
        <v>1924</v>
      </c>
      <c r="I5688" s="245" t="s">
        <v>12</v>
      </c>
      <c r="J5688" s="245" t="s">
        <v>569</v>
      </c>
      <c r="K5688" s="246" t="s">
        <v>15206</v>
      </c>
      <c r="L5688" s="245" t="s">
        <v>568</v>
      </c>
      <c r="M5688"/>
      <c r="N5688"/>
      <c r="O5688"/>
      <c r="P5688"/>
      <c r="Q5688"/>
      <c r="R5688"/>
      <c r="S5688"/>
      <c r="T5688"/>
      <c r="U5688"/>
      <c r="V5688"/>
      <c r="W5688"/>
      <c r="X5688"/>
      <c r="Y5688"/>
      <c r="Z5688"/>
      <c r="AA5688"/>
      <c r="AB5688"/>
      <c r="AC5688"/>
      <c r="AD5688"/>
      <c r="AE5688"/>
      <c r="AF5688"/>
      <c r="AG5688"/>
      <c r="AH5688"/>
      <c r="AI5688"/>
      <c r="AJ5688"/>
      <c r="AK5688"/>
      <c r="AL5688"/>
      <c r="AM5688"/>
      <c r="AN5688"/>
      <c r="AO5688"/>
      <c r="AP5688"/>
      <c r="AQ5688"/>
      <c r="AR5688"/>
      <c r="AS5688"/>
      <c r="AT5688"/>
      <c r="AU5688"/>
      <c r="AV5688"/>
      <c r="AW5688"/>
      <c r="AX5688"/>
      <c r="AY5688"/>
      <c r="AZ5688"/>
      <c r="BA5688"/>
      <c r="BB5688"/>
      <c r="BC5688"/>
      <c r="BD5688"/>
      <c r="BE5688"/>
      <c r="BF5688"/>
      <c r="BG5688"/>
      <c r="BH5688"/>
      <c r="BI5688"/>
      <c r="BJ5688"/>
      <c r="BK5688"/>
      <c r="BL5688"/>
      <c r="BM5688"/>
      <c r="BN5688"/>
      <c r="BO5688"/>
    </row>
    <row r="5689" spans="1:67" ht="15" x14ac:dyDescent="0.25">
      <c r="A5689" s="245" t="s">
        <v>1839</v>
      </c>
      <c r="B5689" s="245" t="s">
        <v>1838</v>
      </c>
      <c r="C5689" s="245" t="s">
        <v>1919</v>
      </c>
      <c r="D5689" s="245" t="s">
        <v>1918</v>
      </c>
      <c r="E5689" s="246" t="s">
        <v>44</v>
      </c>
      <c r="F5689" s="245" t="s">
        <v>44</v>
      </c>
      <c r="G5689" s="245" t="s">
        <v>1923</v>
      </c>
      <c r="H5689" s="245" t="s">
        <v>1922</v>
      </c>
      <c r="I5689" s="245" t="s">
        <v>12</v>
      </c>
      <c r="J5689" s="245" t="s">
        <v>569</v>
      </c>
      <c r="K5689" s="246" t="s">
        <v>25240</v>
      </c>
      <c r="L5689" s="245" t="s">
        <v>568</v>
      </c>
      <c r="M5689"/>
      <c r="N5689"/>
      <c r="O5689"/>
      <c r="P5689"/>
      <c r="Q5689"/>
      <c r="R5689"/>
      <c r="S5689"/>
      <c r="T5689"/>
      <c r="U5689"/>
      <c r="V5689"/>
      <c r="W5689"/>
      <c r="X5689"/>
      <c r="Y5689"/>
      <c r="Z5689"/>
      <c r="AA5689"/>
      <c r="AB5689"/>
      <c r="AC5689"/>
      <c r="AD5689"/>
      <c r="AE5689"/>
      <c r="AF5689"/>
      <c r="AG5689"/>
      <c r="AH5689"/>
      <c r="AI5689"/>
      <c r="AJ5689"/>
      <c r="AK5689"/>
      <c r="AL5689"/>
      <c r="AM5689"/>
      <c r="AN5689"/>
      <c r="AO5689"/>
      <c r="AP5689"/>
      <c r="AQ5689"/>
      <c r="AR5689"/>
      <c r="AS5689"/>
      <c r="AT5689"/>
      <c r="AU5689"/>
      <c r="AV5689"/>
      <c r="AW5689"/>
      <c r="AX5689"/>
      <c r="AY5689"/>
      <c r="AZ5689"/>
      <c r="BA5689"/>
      <c r="BB5689"/>
      <c r="BC5689"/>
      <c r="BD5689"/>
      <c r="BE5689"/>
      <c r="BF5689"/>
      <c r="BG5689"/>
      <c r="BH5689"/>
      <c r="BI5689"/>
      <c r="BJ5689"/>
      <c r="BK5689"/>
      <c r="BL5689"/>
      <c r="BM5689"/>
      <c r="BN5689"/>
      <c r="BO5689"/>
    </row>
    <row r="5690" spans="1:67" ht="15" x14ac:dyDescent="0.25">
      <c r="A5690" s="245" t="s">
        <v>1839</v>
      </c>
      <c r="B5690" s="245" t="s">
        <v>1838</v>
      </c>
      <c r="C5690" s="245" t="s">
        <v>1919</v>
      </c>
      <c r="D5690" s="245" t="s">
        <v>1918</v>
      </c>
      <c r="E5690" s="246" t="s">
        <v>44</v>
      </c>
      <c r="F5690" s="245" t="s">
        <v>44</v>
      </c>
      <c r="G5690" s="245" t="s">
        <v>1921</v>
      </c>
      <c r="H5690" s="245" t="s">
        <v>13666</v>
      </c>
      <c r="I5690" s="245" t="s">
        <v>12</v>
      </c>
      <c r="J5690" s="245" t="s">
        <v>569</v>
      </c>
      <c r="K5690" s="246" t="s">
        <v>9492</v>
      </c>
      <c r="L5690" s="245" t="s">
        <v>568</v>
      </c>
      <c r="M5690"/>
      <c r="N5690"/>
      <c r="O5690"/>
      <c r="P5690"/>
      <c r="Q5690"/>
      <c r="R5690"/>
      <c r="S5690"/>
      <c r="T5690"/>
      <c r="U5690"/>
      <c r="V5690"/>
      <c r="W5690"/>
      <c r="X5690"/>
      <c r="Y5690"/>
      <c r="Z5690"/>
      <c r="AA5690"/>
      <c r="AB5690"/>
      <c r="AC5690"/>
      <c r="AD5690"/>
      <c r="AE5690"/>
      <c r="AF5690"/>
      <c r="AG5690"/>
      <c r="AH5690"/>
      <c r="AI5690"/>
      <c r="AJ5690"/>
      <c r="AK5690"/>
      <c r="AL5690"/>
      <c r="AM5690"/>
      <c r="AN5690"/>
      <c r="AO5690"/>
      <c r="AP5690"/>
      <c r="AQ5690"/>
      <c r="AR5690"/>
      <c r="AS5690"/>
      <c r="AT5690"/>
      <c r="AU5690"/>
      <c r="AV5690"/>
      <c r="AW5690"/>
      <c r="AX5690"/>
      <c r="AY5690"/>
      <c r="AZ5690"/>
      <c r="BA5690"/>
      <c r="BB5690"/>
      <c r="BC5690"/>
      <c r="BD5690"/>
      <c r="BE5690"/>
      <c r="BF5690"/>
      <c r="BG5690"/>
      <c r="BH5690"/>
      <c r="BI5690"/>
      <c r="BJ5690"/>
      <c r="BK5690"/>
      <c r="BL5690"/>
      <c r="BM5690"/>
      <c r="BN5690"/>
      <c r="BO5690"/>
    </row>
    <row r="5691" spans="1:67" ht="15" x14ac:dyDescent="0.25">
      <c r="A5691" s="245" t="s">
        <v>1839</v>
      </c>
      <c r="B5691" s="245" t="s">
        <v>1838</v>
      </c>
      <c r="C5691" s="245" t="s">
        <v>1919</v>
      </c>
      <c r="D5691" s="245" t="s">
        <v>1918</v>
      </c>
      <c r="E5691" s="246" t="s">
        <v>44</v>
      </c>
      <c r="F5691" s="245" t="s">
        <v>44</v>
      </c>
      <c r="G5691" s="245" t="s">
        <v>1917</v>
      </c>
      <c r="H5691" s="245" t="s">
        <v>13667</v>
      </c>
      <c r="I5691" s="245" t="s">
        <v>12</v>
      </c>
      <c r="J5691" s="245" t="s">
        <v>569</v>
      </c>
      <c r="K5691" s="246" t="s">
        <v>9576</v>
      </c>
      <c r="L5691" s="245" t="s">
        <v>568</v>
      </c>
      <c r="M5691"/>
      <c r="N5691"/>
      <c r="O5691"/>
      <c r="P5691"/>
      <c r="Q5691"/>
      <c r="R5691"/>
      <c r="S5691"/>
      <c r="T5691"/>
      <c r="U5691"/>
      <c r="V5691"/>
      <c r="W5691"/>
      <c r="X5691"/>
      <c r="Y5691"/>
      <c r="Z5691"/>
      <c r="AA5691"/>
      <c r="AB5691"/>
      <c r="AC5691"/>
      <c r="AD5691"/>
      <c r="AE5691"/>
      <c r="AF5691"/>
      <c r="AG5691"/>
      <c r="AH5691"/>
      <c r="AI5691"/>
      <c r="AJ5691"/>
      <c r="AK5691"/>
      <c r="AL5691"/>
      <c r="AM5691"/>
      <c r="AN5691"/>
      <c r="AO5691"/>
      <c r="AP5691"/>
      <c r="AQ5691"/>
      <c r="AR5691"/>
      <c r="AS5691"/>
      <c r="AT5691"/>
      <c r="AU5691"/>
      <c r="AV5691"/>
      <c r="AW5691"/>
      <c r="AX5691"/>
      <c r="AY5691"/>
      <c r="AZ5691"/>
      <c r="BA5691"/>
      <c r="BB5691"/>
      <c r="BC5691"/>
      <c r="BD5691"/>
      <c r="BE5691"/>
      <c r="BF5691"/>
      <c r="BG5691"/>
      <c r="BH5691"/>
      <c r="BI5691"/>
      <c r="BJ5691"/>
      <c r="BK5691"/>
      <c r="BL5691"/>
      <c r="BM5691"/>
      <c r="BN5691"/>
      <c r="BO5691"/>
    </row>
    <row r="5692" spans="1:67" ht="15" x14ac:dyDescent="0.25">
      <c r="A5692" s="245" t="s">
        <v>1839</v>
      </c>
      <c r="B5692" s="245" t="s">
        <v>1838</v>
      </c>
      <c r="C5692" s="245" t="s">
        <v>1860</v>
      </c>
      <c r="D5692" s="245" t="s">
        <v>1859</v>
      </c>
      <c r="E5692" s="246" t="s">
        <v>44</v>
      </c>
      <c r="F5692" s="245" t="s">
        <v>44</v>
      </c>
      <c r="G5692" s="245" t="s">
        <v>1916</v>
      </c>
      <c r="H5692" s="245" t="s">
        <v>1915</v>
      </c>
      <c r="I5692" s="245" t="s">
        <v>12</v>
      </c>
      <c r="J5692" s="245" t="s">
        <v>569</v>
      </c>
      <c r="K5692" s="246" t="s">
        <v>14636</v>
      </c>
      <c r="L5692" s="245" t="s">
        <v>568</v>
      </c>
      <c r="M5692"/>
      <c r="N5692"/>
      <c r="O5692"/>
      <c r="P5692"/>
      <c r="Q5692"/>
      <c r="R5692"/>
      <c r="S5692"/>
      <c r="T5692"/>
      <c r="U5692"/>
      <c r="V5692"/>
      <c r="W5692"/>
      <c r="X5692"/>
      <c r="Y5692"/>
      <c r="Z5692"/>
      <c r="AA5692"/>
      <c r="AB5692"/>
      <c r="AC5692"/>
      <c r="AD5692"/>
      <c r="AE5692"/>
      <c r="AF5692"/>
      <c r="AG5692"/>
      <c r="AH5692"/>
      <c r="AI5692"/>
      <c r="AJ5692"/>
      <c r="AK5692"/>
      <c r="AL5692"/>
      <c r="AM5692"/>
      <c r="AN5692"/>
      <c r="AO5692"/>
      <c r="AP5692"/>
      <c r="AQ5692"/>
      <c r="AR5692"/>
      <c r="AS5692"/>
      <c r="AT5692"/>
      <c r="AU5692"/>
      <c r="AV5692"/>
      <c r="AW5692"/>
      <c r="AX5692"/>
      <c r="AY5692"/>
      <c r="AZ5692"/>
      <c r="BA5692"/>
      <c r="BB5692"/>
      <c r="BC5692"/>
      <c r="BD5692"/>
      <c r="BE5692"/>
      <c r="BF5692"/>
      <c r="BG5692"/>
      <c r="BH5692"/>
      <c r="BI5692"/>
      <c r="BJ5692"/>
      <c r="BK5692"/>
      <c r="BL5692"/>
      <c r="BM5692"/>
      <c r="BN5692"/>
      <c r="BO5692"/>
    </row>
    <row r="5693" spans="1:67" ht="15" x14ac:dyDescent="0.25">
      <c r="A5693" s="245" t="s">
        <v>1839</v>
      </c>
      <c r="B5693" s="245" t="s">
        <v>1838</v>
      </c>
      <c r="C5693" s="245" t="s">
        <v>1860</v>
      </c>
      <c r="D5693" s="245" t="s">
        <v>1859</v>
      </c>
      <c r="E5693" s="246" t="s">
        <v>44</v>
      </c>
      <c r="F5693" s="245" t="s">
        <v>44</v>
      </c>
      <c r="G5693" s="245" t="s">
        <v>1914</v>
      </c>
      <c r="H5693" s="245" t="s">
        <v>1913</v>
      </c>
      <c r="I5693" s="245" t="s">
        <v>12</v>
      </c>
      <c r="J5693" s="245" t="s">
        <v>569</v>
      </c>
      <c r="K5693" s="246" t="s">
        <v>25241</v>
      </c>
      <c r="L5693" s="245" t="s">
        <v>568</v>
      </c>
      <c r="M5693"/>
      <c r="N5693"/>
      <c r="O5693"/>
      <c r="P5693"/>
      <c r="Q5693"/>
      <c r="R5693"/>
      <c r="S5693"/>
      <c r="T5693"/>
      <c r="U5693"/>
      <c r="V5693"/>
      <c r="W5693"/>
      <c r="X5693"/>
      <c r="Y5693"/>
      <c r="Z5693"/>
      <c r="AA5693"/>
      <c r="AB5693"/>
      <c r="AC5693"/>
      <c r="AD5693"/>
      <c r="AE5693"/>
      <c r="AF5693"/>
      <c r="AG5693"/>
      <c r="AH5693"/>
      <c r="AI5693"/>
      <c r="AJ5693"/>
      <c r="AK5693"/>
      <c r="AL5693"/>
      <c r="AM5693"/>
      <c r="AN5693"/>
      <c r="AO5693"/>
      <c r="AP5693"/>
      <c r="AQ5693"/>
      <c r="AR5693"/>
      <c r="AS5693"/>
      <c r="AT5693"/>
      <c r="AU5693"/>
      <c r="AV5693"/>
      <c r="AW5693"/>
      <c r="AX5693"/>
      <c r="AY5693"/>
      <c r="AZ5693"/>
      <c r="BA5693"/>
      <c r="BB5693"/>
      <c r="BC5693"/>
      <c r="BD5693"/>
      <c r="BE5693"/>
      <c r="BF5693"/>
      <c r="BG5693"/>
      <c r="BH5693"/>
      <c r="BI5693"/>
      <c r="BJ5693"/>
      <c r="BK5693"/>
      <c r="BL5693"/>
      <c r="BM5693"/>
      <c r="BN5693"/>
      <c r="BO5693"/>
    </row>
    <row r="5694" spans="1:67" ht="15" x14ac:dyDescent="0.25">
      <c r="A5694" s="245" t="s">
        <v>1839</v>
      </c>
      <c r="B5694" s="245" t="s">
        <v>1838</v>
      </c>
      <c r="C5694" s="245" t="s">
        <v>1860</v>
      </c>
      <c r="D5694" s="245" t="s">
        <v>1859</v>
      </c>
      <c r="E5694" s="246" t="s">
        <v>44</v>
      </c>
      <c r="F5694" s="245" t="s">
        <v>44</v>
      </c>
      <c r="G5694" s="245" t="s">
        <v>1911</v>
      </c>
      <c r="H5694" s="245" t="s">
        <v>1910</v>
      </c>
      <c r="I5694" s="245" t="s">
        <v>12</v>
      </c>
      <c r="J5694" s="245" t="s">
        <v>569</v>
      </c>
      <c r="K5694" s="246" t="s">
        <v>23992</v>
      </c>
      <c r="L5694" s="245" t="s">
        <v>568</v>
      </c>
      <c r="M5694"/>
      <c r="N5694"/>
      <c r="O5694"/>
      <c r="P5694"/>
      <c r="Q5694"/>
      <c r="R5694"/>
      <c r="S5694"/>
      <c r="T5694"/>
      <c r="U5694"/>
      <c r="V5694"/>
      <c r="W5694"/>
      <c r="X5694"/>
      <c r="Y5694"/>
      <c r="Z5694"/>
      <c r="AA5694"/>
      <c r="AB5694"/>
      <c r="AC5694"/>
      <c r="AD5694"/>
      <c r="AE5694"/>
      <c r="AF5694"/>
      <c r="AG5694"/>
      <c r="AH5694"/>
      <c r="AI5694"/>
      <c r="AJ5694"/>
      <c r="AK5694"/>
      <c r="AL5694"/>
      <c r="AM5694"/>
      <c r="AN5694"/>
      <c r="AO5694"/>
      <c r="AP5694"/>
      <c r="AQ5694"/>
      <c r="AR5694"/>
      <c r="AS5694"/>
      <c r="AT5694"/>
      <c r="AU5694"/>
      <c r="AV5694"/>
      <c r="AW5694"/>
      <c r="AX5694"/>
      <c r="AY5694"/>
      <c r="AZ5694"/>
      <c r="BA5694"/>
      <c r="BB5694"/>
      <c r="BC5694"/>
      <c r="BD5694"/>
      <c r="BE5694"/>
      <c r="BF5694"/>
      <c r="BG5694"/>
      <c r="BH5694"/>
      <c r="BI5694"/>
      <c r="BJ5694"/>
      <c r="BK5694"/>
      <c r="BL5694"/>
      <c r="BM5694"/>
      <c r="BN5694"/>
      <c r="BO5694"/>
    </row>
    <row r="5695" spans="1:67" ht="15" x14ac:dyDescent="0.25">
      <c r="A5695" s="245" t="s">
        <v>1839</v>
      </c>
      <c r="B5695" s="245" t="s">
        <v>1838</v>
      </c>
      <c r="C5695" s="245" t="s">
        <v>1860</v>
      </c>
      <c r="D5695" s="245" t="s">
        <v>1859</v>
      </c>
      <c r="E5695" s="246" t="s">
        <v>44</v>
      </c>
      <c r="F5695" s="245" t="s">
        <v>44</v>
      </c>
      <c r="G5695" s="245" t="s">
        <v>1908</v>
      </c>
      <c r="H5695" s="245" t="s">
        <v>1907</v>
      </c>
      <c r="I5695" s="245" t="s">
        <v>12</v>
      </c>
      <c r="J5695" s="245" t="s">
        <v>569</v>
      </c>
      <c r="K5695" s="246" t="s">
        <v>10167</v>
      </c>
      <c r="L5695" s="245" t="s">
        <v>568</v>
      </c>
      <c r="M5695"/>
      <c r="N5695"/>
      <c r="O5695"/>
      <c r="P5695"/>
      <c r="Q5695"/>
      <c r="R5695"/>
      <c r="S5695"/>
      <c r="T5695"/>
      <c r="U5695"/>
      <c r="V5695"/>
      <c r="W5695"/>
      <c r="X5695"/>
      <c r="Y5695"/>
      <c r="Z5695"/>
      <c r="AA5695"/>
      <c r="AB5695"/>
      <c r="AC5695"/>
      <c r="AD5695"/>
      <c r="AE5695"/>
      <c r="AF5695"/>
      <c r="AG5695"/>
      <c r="AH5695"/>
      <c r="AI5695"/>
      <c r="AJ5695"/>
      <c r="AK5695"/>
      <c r="AL5695"/>
      <c r="AM5695"/>
      <c r="AN5695"/>
      <c r="AO5695"/>
      <c r="AP5695"/>
      <c r="AQ5695"/>
      <c r="AR5695"/>
      <c r="AS5695"/>
      <c r="AT5695"/>
      <c r="AU5695"/>
      <c r="AV5695"/>
      <c r="AW5695"/>
      <c r="AX5695"/>
      <c r="AY5695"/>
      <c r="AZ5695"/>
      <c r="BA5695"/>
      <c r="BB5695"/>
      <c r="BC5695"/>
      <c r="BD5695"/>
      <c r="BE5695"/>
      <c r="BF5695"/>
      <c r="BG5695"/>
      <c r="BH5695"/>
      <c r="BI5695"/>
      <c r="BJ5695"/>
      <c r="BK5695"/>
      <c r="BL5695"/>
      <c r="BM5695"/>
      <c r="BN5695"/>
      <c r="BO5695"/>
    </row>
    <row r="5696" spans="1:67" ht="15" x14ac:dyDescent="0.25">
      <c r="A5696" s="245" t="s">
        <v>1839</v>
      </c>
      <c r="B5696" s="245" t="s">
        <v>1838</v>
      </c>
      <c r="C5696" s="245" t="s">
        <v>1860</v>
      </c>
      <c r="D5696" s="245" t="s">
        <v>1859</v>
      </c>
      <c r="E5696" s="246" t="s">
        <v>44</v>
      </c>
      <c r="F5696" s="245" t="s">
        <v>44</v>
      </c>
      <c r="G5696" s="245" t="s">
        <v>1906</v>
      </c>
      <c r="H5696" s="245" t="s">
        <v>1905</v>
      </c>
      <c r="I5696" s="245" t="s">
        <v>12</v>
      </c>
      <c r="J5696" s="245" t="s">
        <v>569</v>
      </c>
      <c r="K5696" s="246" t="s">
        <v>11814</v>
      </c>
      <c r="L5696" s="245" t="s">
        <v>568</v>
      </c>
      <c r="M5696"/>
      <c r="N5696"/>
      <c r="O5696"/>
      <c r="P5696"/>
      <c r="Q5696"/>
      <c r="R5696"/>
      <c r="S5696"/>
      <c r="T5696"/>
      <c r="U5696"/>
      <c r="V5696"/>
      <c r="W5696"/>
      <c r="X5696"/>
      <c r="Y5696"/>
      <c r="Z5696"/>
      <c r="AA5696"/>
      <c r="AB5696"/>
      <c r="AC5696"/>
      <c r="AD5696"/>
      <c r="AE5696"/>
      <c r="AF5696"/>
      <c r="AG5696"/>
      <c r="AH5696"/>
      <c r="AI5696"/>
      <c r="AJ5696"/>
      <c r="AK5696"/>
      <c r="AL5696"/>
      <c r="AM5696"/>
      <c r="AN5696"/>
      <c r="AO5696"/>
      <c r="AP5696"/>
      <c r="AQ5696"/>
      <c r="AR5696"/>
      <c r="AS5696"/>
      <c r="AT5696"/>
      <c r="AU5696"/>
      <c r="AV5696"/>
      <c r="AW5696"/>
      <c r="AX5696"/>
      <c r="AY5696"/>
      <c r="AZ5696"/>
      <c r="BA5696"/>
      <c r="BB5696"/>
      <c r="BC5696"/>
      <c r="BD5696"/>
      <c r="BE5696"/>
      <c r="BF5696"/>
      <c r="BG5696"/>
      <c r="BH5696"/>
      <c r="BI5696"/>
      <c r="BJ5696"/>
      <c r="BK5696"/>
      <c r="BL5696"/>
      <c r="BM5696"/>
      <c r="BN5696"/>
      <c r="BO5696"/>
    </row>
    <row r="5697" spans="1:67" ht="15" x14ac:dyDescent="0.25">
      <c r="A5697" s="245" t="s">
        <v>1839</v>
      </c>
      <c r="B5697" s="245" t="s">
        <v>1838</v>
      </c>
      <c r="C5697" s="245" t="s">
        <v>1860</v>
      </c>
      <c r="D5697" s="245" t="s">
        <v>1859</v>
      </c>
      <c r="E5697" s="246" t="s">
        <v>44</v>
      </c>
      <c r="F5697" s="245" t="s">
        <v>44</v>
      </c>
      <c r="G5697" s="245" t="s">
        <v>1903</v>
      </c>
      <c r="H5697" s="245" t="s">
        <v>1902</v>
      </c>
      <c r="I5697" s="245" t="s">
        <v>12</v>
      </c>
      <c r="J5697" s="245" t="s">
        <v>569</v>
      </c>
      <c r="K5697" s="246" t="s">
        <v>9517</v>
      </c>
      <c r="L5697" s="245" t="s">
        <v>568</v>
      </c>
      <c r="M5697"/>
      <c r="N5697"/>
      <c r="O5697"/>
      <c r="P5697"/>
      <c r="Q5697"/>
      <c r="R5697"/>
      <c r="S5697"/>
      <c r="T5697"/>
      <c r="U5697"/>
      <c r="V5697"/>
      <c r="W5697"/>
      <c r="X5697"/>
      <c r="Y5697"/>
      <c r="Z5697"/>
      <c r="AA5697"/>
      <c r="AB5697"/>
      <c r="AC5697"/>
      <c r="AD5697"/>
      <c r="AE5697"/>
      <c r="AF5697"/>
      <c r="AG5697"/>
      <c r="AH5697"/>
      <c r="AI5697"/>
      <c r="AJ5697"/>
      <c r="AK5697"/>
      <c r="AL5697"/>
      <c r="AM5697"/>
      <c r="AN5697"/>
      <c r="AO5697"/>
      <c r="AP5697"/>
      <c r="AQ5697"/>
      <c r="AR5697"/>
      <c r="AS5697"/>
      <c r="AT5697"/>
      <c r="AU5697"/>
      <c r="AV5697"/>
      <c r="AW5697"/>
      <c r="AX5697"/>
      <c r="AY5697"/>
      <c r="AZ5697"/>
      <c r="BA5697"/>
      <c r="BB5697"/>
      <c r="BC5697"/>
      <c r="BD5697"/>
      <c r="BE5697"/>
      <c r="BF5697"/>
      <c r="BG5697"/>
      <c r="BH5697"/>
      <c r="BI5697"/>
      <c r="BJ5697"/>
      <c r="BK5697"/>
      <c r="BL5697"/>
      <c r="BM5697"/>
      <c r="BN5697"/>
      <c r="BO5697"/>
    </row>
    <row r="5698" spans="1:67" ht="15" x14ac:dyDescent="0.25">
      <c r="A5698" s="245" t="s">
        <v>1839</v>
      </c>
      <c r="B5698" s="245" t="s">
        <v>1838</v>
      </c>
      <c r="C5698" s="245" t="s">
        <v>1860</v>
      </c>
      <c r="D5698" s="245" t="s">
        <v>1859</v>
      </c>
      <c r="E5698" s="246" t="s">
        <v>44</v>
      </c>
      <c r="F5698" s="245" t="s">
        <v>44</v>
      </c>
      <c r="G5698" s="245" t="s">
        <v>1900</v>
      </c>
      <c r="H5698" s="245" t="s">
        <v>1899</v>
      </c>
      <c r="I5698" s="245" t="s">
        <v>12</v>
      </c>
      <c r="J5698" s="245" t="s">
        <v>569</v>
      </c>
      <c r="K5698" s="246" t="s">
        <v>8268</v>
      </c>
      <c r="L5698" s="245" t="s">
        <v>568</v>
      </c>
      <c r="M5698"/>
      <c r="N5698"/>
      <c r="O5698"/>
      <c r="P5698"/>
      <c r="Q5698"/>
      <c r="R5698"/>
      <c r="S5698"/>
      <c r="T5698"/>
      <c r="U5698"/>
      <c r="V5698"/>
      <c r="W5698"/>
      <c r="X5698"/>
      <c r="Y5698"/>
      <c r="Z5698"/>
      <c r="AA5698"/>
      <c r="AB5698"/>
      <c r="AC5698"/>
      <c r="AD5698"/>
      <c r="AE5698"/>
      <c r="AF5698"/>
      <c r="AG5698"/>
      <c r="AH5698"/>
      <c r="AI5698"/>
      <c r="AJ5698"/>
      <c r="AK5698"/>
      <c r="AL5698"/>
      <c r="AM5698"/>
      <c r="AN5698"/>
      <c r="AO5698"/>
      <c r="AP5698"/>
      <c r="AQ5698"/>
      <c r="AR5698"/>
      <c r="AS5698"/>
      <c r="AT5698"/>
      <c r="AU5698"/>
      <c r="AV5698"/>
      <c r="AW5698"/>
      <c r="AX5698"/>
      <c r="AY5698"/>
      <c r="AZ5698"/>
      <c r="BA5698"/>
      <c r="BB5698"/>
      <c r="BC5698"/>
      <c r="BD5698"/>
      <c r="BE5698"/>
      <c r="BF5698"/>
      <c r="BG5698"/>
      <c r="BH5698"/>
      <c r="BI5698"/>
      <c r="BJ5698"/>
      <c r="BK5698"/>
      <c r="BL5698"/>
      <c r="BM5698"/>
      <c r="BN5698"/>
      <c r="BO5698"/>
    </row>
    <row r="5699" spans="1:67" ht="15" x14ac:dyDescent="0.25">
      <c r="A5699" s="245" t="s">
        <v>1839</v>
      </c>
      <c r="B5699" s="245" t="s">
        <v>1838</v>
      </c>
      <c r="C5699" s="245" t="s">
        <v>1860</v>
      </c>
      <c r="D5699" s="245" t="s">
        <v>1859</v>
      </c>
      <c r="E5699" s="246" t="s">
        <v>44</v>
      </c>
      <c r="F5699" s="245" t="s">
        <v>44</v>
      </c>
      <c r="G5699" s="245" t="s">
        <v>1898</v>
      </c>
      <c r="H5699" s="245" t="s">
        <v>1897</v>
      </c>
      <c r="I5699" s="245" t="s">
        <v>12</v>
      </c>
      <c r="J5699" s="245" t="s">
        <v>569</v>
      </c>
      <c r="K5699" s="246" t="s">
        <v>1564</v>
      </c>
      <c r="L5699" s="245" t="s">
        <v>568</v>
      </c>
      <c r="M5699"/>
      <c r="N5699"/>
      <c r="O5699"/>
      <c r="P5699"/>
      <c r="Q5699"/>
      <c r="R5699"/>
      <c r="S5699"/>
      <c r="T5699"/>
      <c r="U5699"/>
      <c r="V5699"/>
      <c r="W5699"/>
      <c r="X5699"/>
      <c r="Y5699"/>
      <c r="Z5699"/>
      <c r="AA5699"/>
      <c r="AB5699"/>
      <c r="AC5699"/>
      <c r="AD5699"/>
      <c r="AE5699"/>
      <c r="AF5699"/>
      <c r="AG5699"/>
      <c r="AH5699"/>
      <c r="AI5699"/>
      <c r="AJ5699"/>
      <c r="AK5699"/>
      <c r="AL5699"/>
      <c r="AM5699"/>
      <c r="AN5699"/>
      <c r="AO5699"/>
      <c r="AP5699"/>
      <c r="AQ5699"/>
      <c r="AR5699"/>
      <c r="AS5699"/>
      <c r="AT5699"/>
      <c r="AU5699"/>
      <c r="AV5699"/>
      <c r="AW5699"/>
      <c r="AX5699"/>
      <c r="AY5699"/>
      <c r="AZ5699"/>
      <c r="BA5699"/>
      <c r="BB5699"/>
      <c r="BC5699"/>
      <c r="BD5699"/>
      <c r="BE5699"/>
      <c r="BF5699"/>
      <c r="BG5699"/>
      <c r="BH5699"/>
      <c r="BI5699"/>
      <c r="BJ5699"/>
      <c r="BK5699"/>
      <c r="BL5699"/>
      <c r="BM5699"/>
      <c r="BN5699"/>
      <c r="BO5699"/>
    </row>
    <row r="5700" spans="1:67" ht="15" x14ac:dyDescent="0.25">
      <c r="A5700" s="245" t="s">
        <v>1839</v>
      </c>
      <c r="B5700" s="245" t="s">
        <v>1838</v>
      </c>
      <c r="C5700" s="245" t="s">
        <v>1860</v>
      </c>
      <c r="D5700" s="245" t="s">
        <v>1859</v>
      </c>
      <c r="E5700" s="246" t="s">
        <v>44</v>
      </c>
      <c r="F5700" s="245" t="s">
        <v>44</v>
      </c>
      <c r="G5700" s="245" t="s">
        <v>1896</v>
      </c>
      <c r="H5700" s="245" t="s">
        <v>1895</v>
      </c>
      <c r="I5700" s="245" t="s">
        <v>12</v>
      </c>
      <c r="J5700" s="245" t="s">
        <v>569</v>
      </c>
      <c r="K5700" s="246" t="s">
        <v>2814</v>
      </c>
      <c r="L5700" s="245" t="s">
        <v>568</v>
      </c>
      <c r="M5700"/>
      <c r="N5700"/>
      <c r="O5700"/>
      <c r="P5700"/>
      <c r="Q5700"/>
      <c r="R5700"/>
      <c r="S5700"/>
      <c r="T5700"/>
      <c r="U5700"/>
      <c r="V5700"/>
      <c r="W5700"/>
      <c r="X5700"/>
      <c r="Y5700"/>
      <c r="Z5700"/>
      <c r="AA5700"/>
      <c r="AB5700"/>
      <c r="AC5700"/>
      <c r="AD5700"/>
      <c r="AE5700"/>
      <c r="AF5700"/>
      <c r="AG5700"/>
      <c r="AH5700"/>
      <c r="AI5700"/>
      <c r="AJ5700"/>
      <c r="AK5700"/>
      <c r="AL5700"/>
      <c r="AM5700"/>
      <c r="AN5700"/>
      <c r="AO5700"/>
      <c r="AP5700"/>
      <c r="AQ5700"/>
      <c r="AR5700"/>
      <c r="AS5700"/>
      <c r="AT5700"/>
      <c r="AU5700"/>
      <c r="AV5700"/>
      <c r="AW5700"/>
      <c r="AX5700"/>
      <c r="AY5700"/>
      <c r="AZ5700"/>
      <c r="BA5700"/>
      <c r="BB5700"/>
      <c r="BC5700"/>
      <c r="BD5700"/>
      <c r="BE5700"/>
      <c r="BF5700"/>
      <c r="BG5700"/>
      <c r="BH5700"/>
      <c r="BI5700"/>
      <c r="BJ5700"/>
      <c r="BK5700"/>
      <c r="BL5700"/>
      <c r="BM5700"/>
      <c r="BN5700"/>
      <c r="BO5700"/>
    </row>
    <row r="5701" spans="1:67" ht="15" x14ac:dyDescent="0.25">
      <c r="A5701" s="245" t="s">
        <v>1839</v>
      </c>
      <c r="B5701" s="245" t="s">
        <v>1838</v>
      </c>
      <c r="C5701" s="245" t="s">
        <v>1860</v>
      </c>
      <c r="D5701" s="245" t="s">
        <v>1859</v>
      </c>
      <c r="E5701" s="246" t="s">
        <v>44</v>
      </c>
      <c r="F5701" s="245" t="s">
        <v>44</v>
      </c>
      <c r="G5701" s="245" t="s">
        <v>1893</v>
      </c>
      <c r="H5701" s="245" t="s">
        <v>1892</v>
      </c>
      <c r="I5701" s="245" t="s">
        <v>12</v>
      </c>
      <c r="J5701" s="245" t="s">
        <v>569</v>
      </c>
      <c r="K5701" s="246" t="s">
        <v>15256</v>
      </c>
      <c r="L5701" s="245" t="s">
        <v>568</v>
      </c>
      <c r="M5701"/>
      <c r="N5701"/>
      <c r="O5701"/>
      <c r="P5701"/>
      <c r="Q5701"/>
      <c r="R5701"/>
      <c r="S5701"/>
      <c r="T5701"/>
      <c r="U5701"/>
      <c r="V5701"/>
      <c r="W5701"/>
      <c r="X5701"/>
      <c r="Y5701"/>
      <c r="Z5701"/>
      <c r="AA5701"/>
      <c r="AB5701"/>
      <c r="AC5701"/>
      <c r="AD5701"/>
      <c r="AE5701"/>
      <c r="AF5701"/>
      <c r="AG5701"/>
      <c r="AH5701"/>
      <c r="AI5701"/>
      <c r="AJ5701"/>
      <c r="AK5701"/>
      <c r="AL5701"/>
      <c r="AM5701"/>
      <c r="AN5701"/>
      <c r="AO5701"/>
      <c r="AP5701"/>
      <c r="AQ5701"/>
      <c r="AR5701"/>
      <c r="AS5701"/>
      <c r="AT5701"/>
      <c r="AU5701"/>
      <c r="AV5701"/>
      <c r="AW5701"/>
      <c r="AX5701"/>
      <c r="AY5701"/>
      <c r="AZ5701"/>
      <c r="BA5701"/>
      <c r="BB5701"/>
      <c r="BC5701"/>
      <c r="BD5701"/>
      <c r="BE5701"/>
      <c r="BF5701"/>
      <c r="BG5701"/>
      <c r="BH5701"/>
      <c r="BI5701"/>
      <c r="BJ5701"/>
      <c r="BK5701"/>
      <c r="BL5701"/>
      <c r="BM5701"/>
      <c r="BN5701"/>
      <c r="BO5701"/>
    </row>
    <row r="5702" spans="1:67" ht="15" x14ac:dyDescent="0.25">
      <c r="A5702" s="245" t="s">
        <v>1839</v>
      </c>
      <c r="B5702" s="245" t="s">
        <v>1838</v>
      </c>
      <c r="C5702" s="245" t="s">
        <v>1860</v>
      </c>
      <c r="D5702" s="245" t="s">
        <v>1859</v>
      </c>
      <c r="E5702" s="246" t="s">
        <v>44</v>
      </c>
      <c r="F5702" s="245" t="s">
        <v>44</v>
      </c>
      <c r="G5702" s="245" t="s">
        <v>1890</v>
      </c>
      <c r="H5702" s="245" t="s">
        <v>1889</v>
      </c>
      <c r="I5702" s="245" t="s">
        <v>12</v>
      </c>
      <c r="J5702" s="245" t="s">
        <v>569</v>
      </c>
      <c r="K5702" s="246" t="s">
        <v>8996</v>
      </c>
      <c r="L5702" s="245" t="s">
        <v>568</v>
      </c>
      <c r="M5702"/>
      <c r="N5702"/>
      <c r="O5702"/>
      <c r="P5702"/>
      <c r="Q5702"/>
      <c r="R5702"/>
      <c r="S5702"/>
      <c r="T5702"/>
      <c r="U5702"/>
      <c r="V5702"/>
      <c r="W5702"/>
      <c r="X5702"/>
      <c r="Y5702"/>
      <c r="Z5702"/>
      <c r="AA5702"/>
      <c r="AB5702"/>
      <c r="AC5702"/>
      <c r="AD5702"/>
      <c r="AE5702"/>
      <c r="AF5702"/>
      <c r="AG5702"/>
      <c r="AH5702"/>
      <c r="AI5702"/>
      <c r="AJ5702"/>
      <c r="AK5702"/>
      <c r="AL5702"/>
      <c r="AM5702"/>
      <c r="AN5702"/>
      <c r="AO5702"/>
      <c r="AP5702"/>
      <c r="AQ5702"/>
      <c r="AR5702"/>
      <c r="AS5702"/>
      <c r="AT5702"/>
      <c r="AU5702"/>
      <c r="AV5702"/>
      <c r="AW5702"/>
      <c r="AX5702"/>
      <c r="AY5702"/>
      <c r="AZ5702"/>
      <c r="BA5702"/>
      <c r="BB5702"/>
      <c r="BC5702"/>
      <c r="BD5702"/>
      <c r="BE5702"/>
      <c r="BF5702"/>
      <c r="BG5702"/>
      <c r="BH5702"/>
      <c r="BI5702"/>
      <c r="BJ5702"/>
      <c r="BK5702"/>
      <c r="BL5702"/>
      <c r="BM5702"/>
      <c r="BN5702"/>
      <c r="BO5702"/>
    </row>
    <row r="5703" spans="1:67" ht="15" x14ac:dyDescent="0.25">
      <c r="A5703" s="245" t="s">
        <v>1839</v>
      </c>
      <c r="B5703" s="245" t="s">
        <v>1838</v>
      </c>
      <c r="C5703" s="245" t="s">
        <v>1860</v>
      </c>
      <c r="D5703" s="245" t="s">
        <v>1859</v>
      </c>
      <c r="E5703" s="246" t="s">
        <v>44</v>
      </c>
      <c r="F5703" s="245" t="s">
        <v>44</v>
      </c>
      <c r="G5703" s="245" t="s">
        <v>1888</v>
      </c>
      <c r="H5703" s="245" t="s">
        <v>1887</v>
      </c>
      <c r="I5703" s="245" t="s">
        <v>12</v>
      </c>
      <c r="J5703" s="245" t="s">
        <v>569</v>
      </c>
      <c r="K5703" s="246" t="s">
        <v>8549</v>
      </c>
      <c r="L5703" s="245" t="s">
        <v>568</v>
      </c>
      <c r="M5703"/>
      <c r="N5703"/>
      <c r="O5703"/>
      <c r="P5703"/>
      <c r="Q5703"/>
      <c r="R5703"/>
      <c r="S5703"/>
      <c r="T5703"/>
      <c r="U5703"/>
      <c r="V5703"/>
      <c r="W5703"/>
      <c r="X5703"/>
      <c r="Y5703"/>
      <c r="Z5703"/>
      <c r="AA5703"/>
      <c r="AB5703"/>
      <c r="AC5703"/>
      <c r="AD5703"/>
      <c r="AE5703"/>
      <c r="AF5703"/>
      <c r="AG5703"/>
      <c r="AH5703"/>
      <c r="AI5703"/>
      <c r="AJ5703"/>
      <c r="AK5703"/>
      <c r="AL5703"/>
      <c r="AM5703"/>
      <c r="AN5703"/>
      <c r="AO5703"/>
      <c r="AP5703"/>
      <c r="AQ5703"/>
      <c r="AR5703"/>
      <c r="AS5703"/>
      <c r="AT5703"/>
      <c r="AU5703"/>
      <c r="AV5703"/>
      <c r="AW5703"/>
      <c r="AX5703"/>
      <c r="AY5703"/>
      <c r="AZ5703"/>
      <c r="BA5703"/>
      <c r="BB5703"/>
      <c r="BC5703"/>
      <c r="BD5703"/>
      <c r="BE5703"/>
      <c r="BF5703"/>
      <c r="BG5703"/>
      <c r="BH5703"/>
      <c r="BI5703"/>
      <c r="BJ5703"/>
      <c r="BK5703"/>
      <c r="BL5703"/>
      <c r="BM5703"/>
      <c r="BN5703"/>
      <c r="BO5703"/>
    </row>
    <row r="5704" spans="1:67" ht="15" x14ac:dyDescent="0.25">
      <c r="A5704" s="245" t="s">
        <v>1839</v>
      </c>
      <c r="B5704" s="245" t="s">
        <v>1838</v>
      </c>
      <c r="C5704" s="245" t="s">
        <v>1860</v>
      </c>
      <c r="D5704" s="245" t="s">
        <v>1859</v>
      </c>
      <c r="E5704" s="246" t="s">
        <v>44</v>
      </c>
      <c r="F5704" s="245" t="s">
        <v>44</v>
      </c>
      <c r="G5704" s="245" t="s">
        <v>1885</v>
      </c>
      <c r="H5704" s="245" t="s">
        <v>1884</v>
      </c>
      <c r="I5704" s="245" t="s">
        <v>12</v>
      </c>
      <c r="J5704" s="245" t="s">
        <v>569</v>
      </c>
      <c r="K5704" s="246" t="s">
        <v>9061</v>
      </c>
      <c r="L5704" s="245" t="s">
        <v>568</v>
      </c>
      <c r="M5704"/>
      <c r="N5704"/>
      <c r="O5704"/>
      <c r="P5704"/>
      <c r="Q5704"/>
      <c r="R5704"/>
      <c r="S5704"/>
      <c r="T5704"/>
      <c r="U5704"/>
      <c r="V5704"/>
      <c r="W5704"/>
      <c r="X5704"/>
      <c r="Y5704"/>
      <c r="Z5704"/>
      <c r="AA5704"/>
      <c r="AB5704"/>
      <c r="AC5704"/>
      <c r="AD5704"/>
      <c r="AE5704"/>
      <c r="AF5704"/>
      <c r="AG5704"/>
      <c r="AH5704"/>
      <c r="AI5704"/>
      <c r="AJ5704"/>
      <c r="AK5704"/>
      <c r="AL5704"/>
      <c r="AM5704"/>
      <c r="AN5704"/>
      <c r="AO5704"/>
      <c r="AP5704"/>
      <c r="AQ5704"/>
      <c r="AR5704"/>
      <c r="AS5704"/>
      <c r="AT5704"/>
      <c r="AU5704"/>
      <c r="AV5704"/>
      <c r="AW5704"/>
      <c r="AX5704"/>
      <c r="AY5704"/>
      <c r="AZ5704"/>
      <c r="BA5704"/>
      <c r="BB5704"/>
      <c r="BC5704"/>
      <c r="BD5704"/>
      <c r="BE5704"/>
      <c r="BF5704"/>
      <c r="BG5704"/>
      <c r="BH5704"/>
      <c r="BI5704"/>
      <c r="BJ5704"/>
      <c r="BK5704"/>
      <c r="BL5704"/>
      <c r="BM5704"/>
      <c r="BN5704"/>
      <c r="BO5704"/>
    </row>
    <row r="5705" spans="1:67" ht="15" x14ac:dyDescent="0.25">
      <c r="A5705" s="245" t="s">
        <v>1839</v>
      </c>
      <c r="B5705" s="245" t="s">
        <v>1838</v>
      </c>
      <c r="C5705" s="245" t="s">
        <v>1860</v>
      </c>
      <c r="D5705" s="245" t="s">
        <v>1859</v>
      </c>
      <c r="E5705" s="246" t="s">
        <v>44</v>
      </c>
      <c r="F5705" s="245" t="s">
        <v>44</v>
      </c>
      <c r="G5705" s="245" t="s">
        <v>1883</v>
      </c>
      <c r="H5705" s="245" t="s">
        <v>1882</v>
      </c>
      <c r="I5705" s="245" t="s">
        <v>12</v>
      </c>
      <c r="J5705" s="245" t="s">
        <v>569</v>
      </c>
      <c r="K5705" s="246" t="s">
        <v>7895</v>
      </c>
      <c r="L5705" s="245" t="s">
        <v>568</v>
      </c>
      <c r="M5705"/>
      <c r="N5705"/>
      <c r="O5705"/>
      <c r="P5705"/>
      <c r="Q5705"/>
      <c r="R5705"/>
      <c r="S5705"/>
      <c r="T5705"/>
      <c r="U5705"/>
      <c r="V5705"/>
      <c r="W5705"/>
      <c r="X5705"/>
      <c r="Y5705"/>
      <c r="Z5705"/>
      <c r="AA5705"/>
      <c r="AB5705"/>
      <c r="AC5705"/>
      <c r="AD5705"/>
      <c r="AE5705"/>
      <c r="AF5705"/>
      <c r="AG5705"/>
      <c r="AH5705"/>
      <c r="AI5705"/>
      <c r="AJ5705"/>
      <c r="AK5705"/>
      <c r="AL5705"/>
      <c r="AM5705"/>
      <c r="AN5705"/>
      <c r="AO5705"/>
      <c r="AP5705"/>
      <c r="AQ5705"/>
      <c r="AR5705"/>
      <c r="AS5705"/>
      <c r="AT5705"/>
      <c r="AU5705"/>
      <c r="AV5705"/>
      <c r="AW5705"/>
      <c r="AX5705"/>
      <c r="AY5705"/>
      <c r="AZ5705"/>
      <c r="BA5705"/>
      <c r="BB5705"/>
      <c r="BC5705"/>
      <c r="BD5705"/>
      <c r="BE5705"/>
      <c r="BF5705"/>
      <c r="BG5705"/>
      <c r="BH5705"/>
      <c r="BI5705"/>
      <c r="BJ5705"/>
      <c r="BK5705"/>
      <c r="BL5705"/>
      <c r="BM5705"/>
      <c r="BN5705"/>
      <c r="BO5705"/>
    </row>
    <row r="5706" spans="1:67" ht="15" x14ac:dyDescent="0.25">
      <c r="A5706" s="245" t="s">
        <v>1839</v>
      </c>
      <c r="B5706" s="245" t="s">
        <v>1838</v>
      </c>
      <c r="C5706" s="245" t="s">
        <v>1860</v>
      </c>
      <c r="D5706" s="245" t="s">
        <v>1859</v>
      </c>
      <c r="E5706" s="246" t="s">
        <v>44</v>
      </c>
      <c r="F5706" s="245" t="s">
        <v>44</v>
      </c>
      <c r="G5706" s="245" t="s">
        <v>1881</v>
      </c>
      <c r="H5706" s="245" t="s">
        <v>1880</v>
      </c>
      <c r="I5706" s="245" t="s">
        <v>12</v>
      </c>
      <c r="J5706" s="245" t="s">
        <v>569</v>
      </c>
      <c r="K5706" s="246" t="s">
        <v>15116</v>
      </c>
      <c r="L5706" s="245" t="s">
        <v>568</v>
      </c>
      <c r="M5706"/>
      <c r="N5706"/>
      <c r="O5706"/>
      <c r="P5706"/>
      <c r="Q5706"/>
      <c r="R5706"/>
      <c r="S5706"/>
      <c r="T5706"/>
      <c r="U5706"/>
      <c r="V5706"/>
      <c r="W5706"/>
      <c r="X5706"/>
      <c r="Y5706"/>
      <c r="Z5706"/>
      <c r="AA5706"/>
      <c r="AB5706"/>
      <c r="AC5706"/>
      <c r="AD5706"/>
      <c r="AE5706"/>
      <c r="AF5706"/>
      <c r="AG5706"/>
      <c r="AH5706"/>
      <c r="AI5706"/>
      <c r="AJ5706"/>
      <c r="AK5706"/>
      <c r="AL5706"/>
      <c r="AM5706"/>
      <c r="AN5706"/>
      <c r="AO5706"/>
      <c r="AP5706"/>
      <c r="AQ5706"/>
      <c r="AR5706"/>
      <c r="AS5706"/>
      <c r="AT5706"/>
      <c r="AU5706"/>
      <c r="AV5706"/>
      <c r="AW5706"/>
      <c r="AX5706"/>
      <c r="AY5706"/>
      <c r="AZ5706"/>
      <c r="BA5706"/>
      <c r="BB5706"/>
      <c r="BC5706"/>
      <c r="BD5706"/>
      <c r="BE5706"/>
      <c r="BF5706"/>
      <c r="BG5706"/>
      <c r="BH5706"/>
      <c r="BI5706"/>
      <c r="BJ5706"/>
      <c r="BK5706"/>
      <c r="BL5706"/>
      <c r="BM5706"/>
      <c r="BN5706"/>
      <c r="BO5706"/>
    </row>
    <row r="5707" spans="1:67" ht="15" x14ac:dyDescent="0.25">
      <c r="A5707" s="245" t="s">
        <v>1839</v>
      </c>
      <c r="B5707" s="245" t="s">
        <v>1838</v>
      </c>
      <c r="C5707" s="245" t="s">
        <v>1860</v>
      </c>
      <c r="D5707" s="245" t="s">
        <v>1859</v>
      </c>
      <c r="E5707" s="246" t="s">
        <v>44</v>
      </c>
      <c r="F5707" s="245" t="s">
        <v>44</v>
      </c>
      <c r="G5707" s="245" t="s">
        <v>1879</v>
      </c>
      <c r="H5707" s="245" t="s">
        <v>1878</v>
      </c>
      <c r="I5707" s="245" t="s">
        <v>12</v>
      </c>
      <c r="J5707" s="245" t="s">
        <v>569</v>
      </c>
      <c r="K5707" s="246" t="s">
        <v>2075</v>
      </c>
      <c r="L5707" s="245" t="s">
        <v>568</v>
      </c>
      <c r="M5707"/>
      <c r="N5707"/>
      <c r="O5707"/>
      <c r="P5707"/>
      <c r="Q5707"/>
      <c r="R5707"/>
      <c r="S5707"/>
      <c r="T5707"/>
      <c r="U5707"/>
      <c r="V5707"/>
      <c r="W5707"/>
      <c r="X5707"/>
      <c r="Y5707"/>
      <c r="Z5707"/>
      <c r="AA5707"/>
      <c r="AB5707"/>
      <c r="AC5707"/>
      <c r="AD5707"/>
      <c r="AE5707"/>
      <c r="AF5707"/>
      <c r="AG5707"/>
      <c r="AH5707"/>
      <c r="AI5707"/>
      <c r="AJ5707"/>
      <c r="AK5707"/>
      <c r="AL5707"/>
      <c r="AM5707"/>
      <c r="AN5707"/>
      <c r="AO5707"/>
      <c r="AP5707"/>
      <c r="AQ5707"/>
      <c r="AR5707"/>
      <c r="AS5707"/>
      <c r="AT5707"/>
      <c r="AU5707"/>
      <c r="AV5707"/>
      <c r="AW5707"/>
      <c r="AX5707"/>
      <c r="AY5707"/>
      <c r="AZ5707"/>
      <c r="BA5707"/>
      <c r="BB5707"/>
      <c r="BC5707"/>
      <c r="BD5707"/>
      <c r="BE5707"/>
      <c r="BF5707"/>
      <c r="BG5707"/>
      <c r="BH5707"/>
      <c r="BI5707"/>
      <c r="BJ5707"/>
      <c r="BK5707"/>
      <c r="BL5707"/>
      <c r="BM5707"/>
      <c r="BN5707"/>
      <c r="BO5707"/>
    </row>
    <row r="5708" spans="1:67" ht="15" x14ac:dyDescent="0.25">
      <c r="A5708" s="245" t="s">
        <v>1839</v>
      </c>
      <c r="B5708" s="245" t="s">
        <v>1838</v>
      </c>
      <c r="C5708" s="245" t="s">
        <v>1860</v>
      </c>
      <c r="D5708" s="245" t="s">
        <v>1859</v>
      </c>
      <c r="E5708" s="246" t="s">
        <v>44</v>
      </c>
      <c r="F5708" s="245" t="s">
        <v>44</v>
      </c>
      <c r="G5708" s="245" t="s">
        <v>1877</v>
      </c>
      <c r="H5708" s="245" t="s">
        <v>1876</v>
      </c>
      <c r="I5708" s="245" t="s">
        <v>12</v>
      </c>
      <c r="J5708" s="245" t="s">
        <v>569</v>
      </c>
      <c r="K5708" s="246" t="s">
        <v>8216</v>
      </c>
      <c r="L5708" s="245" t="s">
        <v>568</v>
      </c>
      <c r="M5708"/>
      <c r="N5708"/>
      <c r="O5708"/>
      <c r="P5708"/>
      <c r="Q5708"/>
      <c r="R5708"/>
      <c r="S5708"/>
      <c r="T5708"/>
      <c r="U5708"/>
      <c r="V5708"/>
      <c r="W5708"/>
      <c r="X5708"/>
      <c r="Y5708"/>
      <c r="Z5708"/>
      <c r="AA5708"/>
      <c r="AB5708"/>
      <c r="AC5708"/>
      <c r="AD5708"/>
      <c r="AE5708"/>
      <c r="AF5708"/>
      <c r="AG5708"/>
      <c r="AH5708"/>
      <c r="AI5708"/>
      <c r="AJ5708"/>
      <c r="AK5708"/>
      <c r="AL5708"/>
      <c r="AM5708"/>
      <c r="AN5708"/>
      <c r="AO5708"/>
      <c r="AP5708"/>
      <c r="AQ5708"/>
      <c r="AR5708"/>
      <c r="AS5708"/>
      <c r="AT5708"/>
      <c r="AU5708"/>
      <c r="AV5708"/>
      <c r="AW5708"/>
      <c r="AX5708"/>
      <c r="AY5708"/>
      <c r="AZ5708"/>
      <c r="BA5708"/>
      <c r="BB5708"/>
      <c r="BC5708"/>
      <c r="BD5708"/>
      <c r="BE5708"/>
      <c r="BF5708"/>
      <c r="BG5708"/>
      <c r="BH5708"/>
      <c r="BI5708"/>
      <c r="BJ5708"/>
      <c r="BK5708"/>
      <c r="BL5708"/>
      <c r="BM5708"/>
      <c r="BN5708"/>
      <c r="BO5708"/>
    </row>
    <row r="5709" spans="1:67" ht="15" x14ac:dyDescent="0.25">
      <c r="A5709" s="245" t="s">
        <v>1839</v>
      </c>
      <c r="B5709" s="245" t="s">
        <v>1838</v>
      </c>
      <c r="C5709" s="245" t="s">
        <v>1860</v>
      </c>
      <c r="D5709" s="245" t="s">
        <v>1859</v>
      </c>
      <c r="E5709" s="246" t="s">
        <v>44</v>
      </c>
      <c r="F5709" s="245" t="s">
        <v>44</v>
      </c>
      <c r="G5709" s="245" t="s">
        <v>1874</v>
      </c>
      <c r="H5709" s="245" t="s">
        <v>1873</v>
      </c>
      <c r="I5709" s="245" t="s">
        <v>12</v>
      </c>
      <c r="J5709" s="245" t="s">
        <v>569</v>
      </c>
      <c r="K5709" s="246" t="s">
        <v>8543</v>
      </c>
      <c r="L5709" s="245" t="s">
        <v>568</v>
      </c>
      <c r="M5709"/>
      <c r="N5709"/>
      <c r="O5709"/>
      <c r="P5709"/>
      <c r="Q5709"/>
      <c r="R5709"/>
      <c r="S5709"/>
      <c r="T5709"/>
      <c r="U5709"/>
      <c r="V5709"/>
      <c r="W5709"/>
      <c r="X5709"/>
      <c r="Y5709"/>
      <c r="Z5709"/>
      <c r="AA5709"/>
      <c r="AB5709"/>
      <c r="AC5709"/>
      <c r="AD5709"/>
      <c r="AE5709"/>
      <c r="AF5709"/>
      <c r="AG5709"/>
      <c r="AH5709"/>
      <c r="AI5709"/>
      <c r="AJ5709"/>
      <c r="AK5709"/>
      <c r="AL5709"/>
      <c r="AM5709"/>
      <c r="AN5709"/>
      <c r="AO5709"/>
      <c r="AP5709"/>
      <c r="AQ5709"/>
      <c r="AR5709"/>
      <c r="AS5709"/>
      <c r="AT5709"/>
      <c r="AU5709"/>
      <c r="AV5709"/>
      <c r="AW5709"/>
      <c r="AX5709"/>
      <c r="AY5709"/>
      <c r="AZ5709"/>
      <c r="BA5709"/>
      <c r="BB5709"/>
      <c r="BC5709"/>
      <c r="BD5709"/>
      <c r="BE5709"/>
      <c r="BF5709"/>
      <c r="BG5709"/>
      <c r="BH5709"/>
      <c r="BI5709"/>
      <c r="BJ5709"/>
      <c r="BK5709"/>
      <c r="BL5709"/>
      <c r="BM5709"/>
      <c r="BN5709"/>
      <c r="BO5709"/>
    </row>
    <row r="5710" spans="1:67" ht="15" x14ac:dyDescent="0.25">
      <c r="A5710" s="245" t="s">
        <v>1839</v>
      </c>
      <c r="B5710" s="245" t="s">
        <v>1838</v>
      </c>
      <c r="C5710" s="245" t="s">
        <v>1860</v>
      </c>
      <c r="D5710" s="245" t="s">
        <v>1859</v>
      </c>
      <c r="E5710" s="246" t="s">
        <v>44</v>
      </c>
      <c r="F5710" s="245" t="s">
        <v>44</v>
      </c>
      <c r="G5710" s="245" t="s">
        <v>1872</v>
      </c>
      <c r="H5710" s="245" t="s">
        <v>1871</v>
      </c>
      <c r="I5710" s="245" t="s">
        <v>12</v>
      </c>
      <c r="J5710" s="245" t="s">
        <v>569</v>
      </c>
      <c r="K5710" s="246" t="s">
        <v>9187</v>
      </c>
      <c r="L5710" s="245" t="s">
        <v>568</v>
      </c>
      <c r="M5710"/>
      <c r="N5710"/>
      <c r="O5710"/>
      <c r="P5710"/>
      <c r="Q5710"/>
      <c r="R5710"/>
      <c r="S5710"/>
      <c r="T5710"/>
      <c r="U5710"/>
      <c r="V5710"/>
      <c r="W5710"/>
      <c r="X5710"/>
      <c r="Y5710"/>
      <c r="Z5710"/>
      <c r="AA5710"/>
      <c r="AB5710"/>
      <c r="AC5710"/>
      <c r="AD5710"/>
      <c r="AE5710"/>
      <c r="AF5710"/>
      <c r="AG5710"/>
      <c r="AH5710"/>
      <c r="AI5710"/>
      <c r="AJ5710"/>
      <c r="AK5710"/>
      <c r="AL5710"/>
      <c r="AM5710"/>
      <c r="AN5710"/>
      <c r="AO5710"/>
      <c r="AP5710"/>
      <c r="AQ5710"/>
      <c r="AR5710"/>
      <c r="AS5710"/>
      <c r="AT5710"/>
      <c r="AU5710"/>
      <c r="AV5710"/>
      <c r="AW5710"/>
      <c r="AX5710"/>
      <c r="AY5710"/>
      <c r="AZ5710"/>
      <c r="BA5710"/>
      <c r="BB5710"/>
      <c r="BC5710"/>
      <c r="BD5710"/>
      <c r="BE5710"/>
      <c r="BF5710"/>
      <c r="BG5710"/>
      <c r="BH5710"/>
      <c r="BI5710"/>
      <c r="BJ5710"/>
      <c r="BK5710"/>
      <c r="BL5710"/>
      <c r="BM5710"/>
      <c r="BN5710"/>
      <c r="BO5710"/>
    </row>
    <row r="5711" spans="1:67" ht="15" x14ac:dyDescent="0.25">
      <c r="A5711" s="245" t="s">
        <v>1839</v>
      </c>
      <c r="B5711" s="245" t="s">
        <v>1838</v>
      </c>
      <c r="C5711" s="245" t="s">
        <v>1860</v>
      </c>
      <c r="D5711" s="245" t="s">
        <v>1859</v>
      </c>
      <c r="E5711" s="246" t="s">
        <v>44</v>
      </c>
      <c r="F5711" s="245" t="s">
        <v>44</v>
      </c>
      <c r="G5711" s="245" t="s">
        <v>1870</v>
      </c>
      <c r="H5711" s="245" t="s">
        <v>1869</v>
      </c>
      <c r="I5711" s="245" t="s">
        <v>12</v>
      </c>
      <c r="J5711" s="245" t="s">
        <v>569</v>
      </c>
      <c r="K5711" s="246" t="s">
        <v>15118</v>
      </c>
      <c r="L5711" s="245" t="s">
        <v>568</v>
      </c>
      <c r="M5711"/>
      <c r="N5711"/>
      <c r="O5711"/>
      <c r="P5711"/>
      <c r="Q5711"/>
      <c r="R5711"/>
      <c r="S5711"/>
      <c r="T5711"/>
      <c r="U5711"/>
      <c r="V5711"/>
      <c r="W5711"/>
      <c r="X5711"/>
      <c r="Y5711"/>
      <c r="Z5711"/>
      <c r="AA5711"/>
      <c r="AB5711"/>
      <c r="AC5711"/>
      <c r="AD5711"/>
      <c r="AE5711"/>
      <c r="AF5711"/>
      <c r="AG5711"/>
      <c r="AH5711"/>
      <c r="AI5711"/>
      <c r="AJ5711"/>
      <c r="AK5711"/>
      <c r="AL5711"/>
      <c r="AM5711"/>
      <c r="AN5711"/>
      <c r="AO5711"/>
      <c r="AP5711"/>
      <c r="AQ5711"/>
      <c r="AR5711"/>
      <c r="AS5711"/>
      <c r="AT5711"/>
      <c r="AU5711"/>
      <c r="AV5711"/>
      <c r="AW5711"/>
      <c r="AX5711"/>
      <c r="AY5711"/>
      <c r="AZ5711"/>
      <c r="BA5711"/>
      <c r="BB5711"/>
      <c r="BC5711"/>
      <c r="BD5711"/>
      <c r="BE5711"/>
      <c r="BF5711"/>
      <c r="BG5711"/>
      <c r="BH5711"/>
      <c r="BI5711"/>
      <c r="BJ5711"/>
      <c r="BK5711"/>
      <c r="BL5711"/>
      <c r="BM5711"/>
      <c r="BN5711"/>
      <c r="BO5711"/>
    </row>
    <row r="5712" spans="1:67" ht="15" x14ac:dyDescent="0.25">
      <c r="A5712" s="245" t="s">
        <v>1839</v>
      </c>
      <c r="B5712" s="245" t="s">
        <v>1838</v>
      </c>
      <c r="C5712" s="245" t="s">
        <v>1860</v>
      </c>
      <c r="D5712" s="245" t="s">
        <v>1859</v>
      </c>
      <c r="E5712" s="246" t="s">
        <v>44</v>
      </c>
      <c r="F5712" s="245" t="s">
        <v>44</v>
      </c>
      <c r="G5712" s="245" t="s">
        <v>1868</v>
      </c>
      <c r="H5712" s="245" t="s">
        <v>1867</v>
      </c>
      <c r="I5712" s="245" t="s">
        <v>12</v>
      </c>
      <c r="J5712" s="245" t="s">
        <v>569</v>
      </c>
      <c r="K5712" s="246" t="s">
        <v>10570</v>
      </c>
      <c r="L5712" s="245" t="s">
        <v>568</v>
      </c>
      <c r="M5712"/>
      <c r="N5712"/>
      <c r="O5712"/>
      <c r="P5712"/>
      <c r="Q5712"/>
      <c r="R5712"/>
      <c r="S5712"/>
      <c r="T5712"/>
      <c r="U5712"/>
      <c r="V5712"/>
      <c r="W5712"/>
      <c r="X5712"/>
      <c r="Y5712"/>
      <c r="Z5712"/>
      <c r="AA5712"/>
      <c r="AB5712"/>
      <c r="AC5712"/>
      <c r="AD5712"/>
      <c r="AE5712"/>
      <c r="AF5712"/>
      <c r="AG5712"/>
      <c r="AH5712"/>
      <c r="AI5712"/>
      <c r="AJ5712"/>
      <c r="AK5712"/>
      <c r="AL5712"/>
      <c r="AM5712"/>
      <c r="AN5712"/>
      <c r="AO5712"/>
      <c r="AP5712"/>
      <c r="AQ5712"/>
      <c r="AR5712"/>
      <c r="AS5712"/>
      <c r="AT5712"/>
      <c r="AU5712"/>
      <c r="AV5712"/>
      <c r="AW5712"/>
      <c r="AX5712"/>
      <c r="AY5712"/>
      <c r="AZ5712"/>
      <c r="BA5712"/>
      <c r="BB5712"/>
      <c r="BC5712"/>
      <c r="BD5712"/>
      <c r="BE5712"/>
      <c r="BF5712"/>
      <c r="BG5712"/>
      <c r="BH5712"/>
      <c r="BI5712"/>
      <c r="BJ5712"/>
      <c r="BK5712"/>
      <c r="BL5712"/>
      <c r="BM5712"/>
      <c r="BN5712"/>
      <c r="BO5712"/>
    </row>
    <row r="5713" spans="1:67" ht="15" x14ac:dyDescent="0.25">
      <c r="A5713" s="245" t="s">
        <v>1839</v>
      </c>
      <c r="B5713" s="245" t="s">
        <v>1838</v>
      </c>
      <c r="C5713" s="245" t="s">
        <v>1860</v>
      </c>
      <c r="D5713" s="245" t="s">
        <v>1859</v>
      </c>
      <c r="E5713" s="246" t="s">
        <v>44</v>
      </c>
      <c r="F5713" s="245" t="s">
        <v>44</v>
      </c>
      <c r="G5713" s="245" t="s">
        <v>1865</v>
      </c>
      <c r="H5713" s="245" t="s">
        <v>1864</v>
      </c>
      <c r="I5713" s="245" t="s">
        <v>12</v>
      </c>
      <c r="J5713" s="245" t="s">
        <v>569</v>
      </c>
      <c r="K5713" s="246" t="s">
        <v>15305</v>
      </c>
      <c r="L5713" s="245" t="s">
        <v>568</v>
      </c>
      <c r="M5713"/>
      <c r="N5713"/>
      <c r="O5713"/>
      <c r="P5713"/>
      <c r="Q5713"/>
      <c r="R5713"/>
      <c r="S5713"/>
      <c r="T5713"/>
      <c r="U5713"/>
      <c r="V5713"/>
      <c r="W5713"/>
      <c r="X5713"/>
      <c r="Y5713"/>
      <c r="Z5713"/>
      <c r="AA5713"/>
      <c r="AB5713"/>
      <c r="AC5713"/>
      <c r="AD5713"/>
      <c r="AE5713"/>
      <c r="AF5713"/>
      <c r="AG5713"/>
      <c r="AH5713"/>
      <c r="AI5713"/>
      <c r="AJ5713"/>
      <c r="AK5713"/>
      <c r="AL5713"/>
      <c r="AM5713"/>
      <c r="AN5713"/>
      <c r="AO5713"/>
      <c r="AP5713"/>
      <c r="AQ5713"/>
      <c r="AR5713"/>
      <c r="AS5713"/>
      <c r="AT5713"/>
      <c r="AU5713"/>
      <c r="AV5713"/>
      <c r="AW5713"/>
      <c r="AX5713"/>
      <c r="AY5713"/>
      <c r="AZ5713"/>
      <c r="BA5713"/>
      <c r="BB5713"/>
      <c r="BC5713"/>
      <c r="BD5713"/>
      <c r="BE5713"/>
      <c r="BF5713"/>
      <c r="BG5713"/>
      <c r="BH5713"/>
      <c r="BI5713"/>
      <c r="BJ5713"/>
      <c r="BK5713"/>
      <c r="BL5713"/>
      <c r="BM5713"/>
      <c r="BN5713"/>
      <c r="BO5713"/>
    </row>
    <row r="5714" spans="1:67" ht="15" x14ac:dyDescent="0.25">
      <c r="A5714" s="245" t="s">
        <v>1839</v>
      </c>
      <c r="B5714" s="245" t="s">
        <v>1838</v>
      </c>
      <c r="C5714" s="245" t="s">
        <v>1860</v>
      </c>
      <c r="D5714" s="245" t="s">
        <v>1859</v>
      </c>
      <c r="E5714" s="246" t="s">
        <v>44</v>
      </c>
      <c r="F5714" s="245" t="s">
        <v>44</v>
      </c>
      <c r="G5714" s="245" t="s">
        <v>1862</v>
      </c>
      <c r="H5714" s="245" t="s">
        <v>1861</v>
      </c>
      <c r="I5714" s="245" t="s">
        <v>12</v>
      </c>
      <c r="J5714" s="245" t="s">
        <v>569</v>
      </c>
      <c r="K5714" s="246" t="s">
        <v>25242</v>
      </c>
      <c r="L5714" s="245" t="s">
        <v>568</v>
      </c>
      <c r="M5714"/>
      <c r="N5714"/>
      <c r="O5714"/>
      <c r="P5714"/>
      <c r="Q5714"/>
      <c r="R5714"/>
      <c r="S5714"/>
      <c r="T5714"/>
      <c r="U5714"/>
      <c r="V5714"/>
      <c r="W5714"/>
      <c r="X5714"/>
      <c r="Y5714"/>
      <c r="Z5714"/>
      <c r="AA5714"/>
      <c r="AB5714"/>
      <c r="AC5714"/>
      <c r="AD5714"/>
      <c r="AE5714"/>
      <c r="AF5714"/>
      <c r="AG5714"/>
      <c r="AH5714"/>
      <c r="AI5714"/>
      <c r="AJ5714"/>
      <c r="AK5714"/>
      <c r="AL5714"/>
      <c r="AM5714"/>
      <c r="AN5714"/>
      <c r="AO5714"/>
      <c r="AP5714"/>
      <c r="AQ5714"/>
      <c r="AR5714"/>
      <c r="AS5714"/>
      <c r="AT5714"/>
      <c r="AU5714"/>
      <c r="AV5714"/>
      <c r="AW5714"/>
      <c r="AX5714"/>
      <c r="AY5714"/>
      <c r="AZ5714"/>
      <c r="BA5714"/>
      <c r="BB5714"/>
      <c r="BC5714"/>
      <c r="BD5714"/>
      <c r="BE5714"/>
      <c r="BF5714"/>
      <c r="BG5714"/>
      <c r="BH5714"/>
      <c r="BI5714"/>
      <c r="BJ5714"/>
      <c r="BK5714"/>
      <c r="BL5714"/>
      <c r="BM5714"/>
      <c r="BN5714"/>
      <c r="BO5714"/>
    </row>
    <row r="5715" spans="1:67" ht="15" x14ac:dyDescent="0.25">
      <c r="A5715" s="245" t="s">
        <v>1839</v>
      </c>
      <c r="B5715" s="245" t="s">
        <v>1838</v>
      </c>
      <c r="C5715" s="245" t="s">
        <v>1860</v>
      </c>
      <c r="D5715" s="245" t="s">
        <v>1859</v>
      </c>
      <c r="E5715" s="246" t="s">
        <v>44</v>
      </c>
      <c r="F5715" s="245" t="s">
        <v>44</v>
      </c>
      <c r="G5715" s="245" t="s">
        <v>1858</v>
      </c>
      <c r="H5715" s="245" t="s">
        <v>1857</v>
      </c>
      <c r="I5715" s="245" t="s">
        <v>12</v>
      </c>
      <c r="J5715" s="245" t="s">
        <v>106</v>
      </c>
      <c r="K5715" s="246" t="s">
        <v>10565</v>
      </c>
      <c r="L5715" s="245" t="s">
        <v>568</v>
      </c>
      <c r="M5715"/>
      <c r="N5715"/>
      <c r="O5715"/>
      <c r="P5715"/>
      <c r="Q5715"/>
      <c r="R5715"/>
      <c r="S5715"/>
      <c r="T5715"/>
      <c r="U5715"/>
      <c r="V5715"/>
      <c r="W5715"/>
      <c r="X5715"/>
      <c r="Y5715"/>
      <c r="Z5715"/>
      <c r="AA5715"/>
      <c r="AB5715"/>
      <c r="AC5715"/>
      <c r="AD5715"/>
      <c r="AE5715"/>
      <c r="AF5715"/>
      <c r="AG5715"/>
      <c r="AH5715"/>
      <c r="AI5715"/>
      <c r="AJ5715"/>
      <c r="AK5715"/>
      <c r="AL5715"/>
      <c r="AM5715"/>
      <c r="AN5715"/>
      <c r="AO5715"/>
      <c r="AP5715"/>
      <c r="AQ5715"/>
      <c r="AR5715"/>
      <c r="AS5715"/>
      <c r="AT5715"/>
      <c r="AU5715"/>
      <c r="AV5715"/>
      <c r="AW5715"/>
      <c r="AX5715"/>
      <c r="AY5715"/>
      <c r="AZ5715"/>
      <c r="BA5715"/>
      <c r="BB5715"/>
      <c r="BC5715"/>
      <c r="BD5715"/>
      <c r="BE5715"/>
      <c r="BF5715"/>
      <c r="BG5715"/>
      <c r="BH5715"/>
      <c r="BI5715"/>
      <c r="BJ5715"/>
      <c r="BK5715"/>
      <c r="BL5715"/>
      <c r="BM5715"/>
      <c r="BN5715"/>
      <c r="BO5715"/>
    </row>
    <row r="5716" spans="1:67" ht="15" x14ac:dyDescent="0.25">
      <c r="A5716" s="245" t="s">
        <v>1839</v>
      </c>
      <c r="B5716" s="245" t="s">
        <v>1838</v>
      </c>
      <c r="C5716" s="245" t="s">
        <v>1847</v>
      </c>
      <c r="D5716" s="245" t="s">
        <v>1846</v>
      </c>
      <c r="E5716" s="246" t="s">
        <v>44</v>
      </c>
      <c r="F5716" s="245" t="s">
        <v>44</v>
      </c>
      <c r="G5716" s="245" t="s">
        <v>1850</v>
      </c>
      <c r="H5716" s="245" t="s">
        <v>13670</v>
      </c>
      <c r="I5716" s="245" t="s">
        <v>633</v>
      </c>
      <c r="J5716" s="245" t="s">
        <v>569</v>
      </c>
      <c r="K5716" s="246" t="s">
        <v>6815</v>
      </c>
      <c r="L5716" s="245" t="s">
        <v>568</v>
      </c>
      <c r="M5716"/>
      <c r="N5716"/>
      <c r="O5716"/>
      <c r="P5716"/>
      <c r="Q5716"/>
      <c r="R5716"/>
      <c r="S5716"/>
      <c r="T5716"/>
      <c r="U5716"/>
      <c r="V5716"/>
      <c r="W5716"/>
      <c r="X5716"/>
      <c r="Y5716"/>
      <c r="Z5716"/>
      <c r="AA5716"/>
      <c r="AB5716"/>
      <c r="AC5716"/>
      <c r="AD5716"/>
      <c r="AE5716"/>
      <c r="AF5716"/>
      <c r="AG5716"/>
      <c r="AH5716"/>
      <c r="AI5716"/>
      <c r="AJ5716"/>
      <c r="AK5716"/>
      <c r="AL5716"/>
      <c r="AM5716"/>
      <c r="AN5716"/>
      <c r="AO5716"/>
      <c r="AP5716"/>
      <c r="AQ5716"/>
      <c r="AR5716"/>
      <c r="AS5716"/>
      <c r="AT5716"/>
      <c r="AU5716"/>
      <c r="AV5716"/>
      <c r="AW5716"/>
      <c r="AX5716"/>
      <c r="AY5716"/>
      <c r="AZ5716"/>
      <c r="BA5716"/>
      <c r="BB5716"/>
      <c r="BC5716"/>
      <c r="BD5716"/>
      <c r="BE5716"/>
      <c r="BF5716"/>
      <c r="BG5716"/>
      <c r="BH5716"/>
      <c r="BI5716"/>
      <c r="BJ5716"/>
      <c r="BK5716"/>
      <c r="BL5716"/>
      <c r="BM5716"/>
      <c r="BN5716"/>
      <c r="BO5716"/>
    </row>
    <row r="5717" spans="1:67" ht="15" x14ac:dyDescent="0.25">
      <c r="A5717" s="245" t="s">
        <v>1839</v>
      </c>
      <c r="B5717" s="245" t="s">
        <v>1838</v>
      </c>
      <c r="C5717" s="245" t="s">
        <v>1847</v>
      </c>
      <c r="D5717" s="245" t="s">
        <v>1846</v>
      </c>
      <c r="E5717" s="246" t="s">
        <v>44</v>
      </c>
      <c r="F5717" s="245" t="s">
        <v>44</v>
      </c>
      <c r="G5717" s="245" t="s">
        <v>1849</v>
      </c>
      <c r="H5717" s="245" t="s">
        <v>13671</v>
      </c>
      <c r="I5717" s="245" t="s">
        <v>633</v>
      </c>
      <c r="J5717" s="245" t="s">
        <v>569</v>
      </c>
      <c r="K5717" s="246" t="s">
        <v>25243</v>
      </c>
      <c r="L5717" s="245" t="s">
        <v>568</v>
      </c>
      <c r="M5717"/>
      <c r="N5717"/>
      <c r="O5717"/>
      <c r="P5717"/>
      <c r="Q5717"/>
      <c r="R5717"/>
      <c r="S5717"/>
      <c r="T5717"/>
      <c r="U5717"/>
      <c r="V5717"/>
      <c r="W5717"/>
      <c r="X5717"/>
      <c r="Y5717"/>
      <c r="Z5717"/>
      <c r="AA5717"/>
      <c r="AB5717"/>
      <c r="AC5717"/>
      <c r="AD5717"/>
      <c r="AE5717"/>
      <c r="AF5717"/>
      <c r="AG5717"/>
      <c r="AH5717"/>
      <c r="AI5717"/>
      <c r="AJ5717"/>
      <c r="AK5717"/>
      <c r="AL5717"/>
      <c r="AM5717"/>
      <c r="AN5717"/>
      <c r="AO5717"/>
      <c r="AP5717"/>
      <c r="AQ5717"/>
      <c r="AR5717"/>
      <c r="AS5717"/>
      <c r="AT5717"/>
      <c r="AU5717"/>
      <c r="AV5717"/>
      <c r="AW5717"/>
      <c r="AX5717"/>
      <c r="AY5717"/>
      <c r="AZ5717"/>
      <c r="BA5717"/>
      <c r="BB5717"/>
      <c r="BC5717"/>
      <c r="BD5717"/>
      <c r="BE5717"/>
      <c r="BF5717"/>
      <c r="BG5717"/>
      <c r="BH5717"/>
      <c r="BI5717"/>
      <c r="BJ5717"/>
      <c r="BK5717"/>
      <c r="BL5717"/>
      <c r="BM5717"/>
      <c r="BN5717"/>
      <c r="BO5717"/>
    </row>
    <row r="5718" spans="1:67" ht="15" x14ac:dyDescent="0.25">
      <c r="A5718" s="245" t="s">
        <v>1839</v>
      </c>
      <c r="B5718" s="245" t="s">
        <v>1838</v>
      </c>
      <c r="C5718" s="245" t="s">
        <v>1847</v>
      </c>
      <c r="D5718" s="245" t="s">
        <v>1846</v>
      </c>
      <c r="E5718" s="246" t="s">
        <v>44</v>
      </c>
      <c r="F5718" s="245" t="s">
        <v>44</v>
      </c>
      <c r="G5718" s="245" t="s">
        <v>1848</v>
      </c>
      <c r="H5718" s="245" t="s">
        <v>13672</v>
      </c>
      <c r="I5718" s="245" t="s">
        <v>633</v>
      </c>
      <c r="J5718" s="245" t="s">
        <v>569</v>
      </c>
      <c r="K5718" s="246" t="s">
        <v>15437</v>
      </c>
      <c r="L5718" s="245" t="s">
        <v>568</v>
      </c>
      <c r="M5718"/>
      <c r="N5718"/>
      <c r="O5718"/>
      <c r="P5718"/>
      <c r="Q5718"/>
      <c r="R5718"/>
      <c r="S5718"/>
      <c r="T5718"/>
      <c r="U5718"/>
      <c r="V5718"/>
      <c r="W5718"/>
      <c r="X5718"/>
      <c r="Y5718"/>
      <c r="Z5718"/>
      <c r="AA5718"/>
      <c r="AB5718"/>
      <c r="AC5718"/>
      <c r="AD5718"/>
      <c r="AE5718"/>
      <c r="AF5718"/>
      <c r="AG5718"/>
      <c r="AH5718"/>
      <c r="AI5718"/>
      <c r="AJ5718"/>
      <c r="AK5718"/>
      <c r="AL5718"/>
      <c r="AM5718"/>
      <c r="AN5718"/>
      <c r="AO5718"/>
      <c r="AP5718"/>
      <c r="AQ5718"/>
      <c r="AR5718"/>
      <c r="AS5718"/>
      <c r="AT5718"/>
      <c r="AU5718"/>
      <c r="AV5718"/>
      <c r="AW5718"/>
      <c r="AX5718"/>
      <c r="AY5718"/>
      <c r="AZ5718"/>
      <c r="BA5718"/>
      <c r="BB5718"/>
      <c r="BC5718"/>
      <c r="BD5718"/>
      <c r="BE5718"/>
      <c r="BF5718"/>
      <c r="BG5718"/>
      <c r="BH5718"/>
      <c r="BI5718"/>
      <c r="BJ5718"/>
      <c r="BK5718"/>
      <c r="BL5718"/>
      <c r="BM5718"/>
      <c r="BN5718"/>
      <c r="BO5718"/>
    </row>
    <row r="5719" spans="1:67" ht="15" x14ac:dyDescent="0.25">
      <c r="A5719" s="245" t="s">
        <v>1839</v>
      </c>
      <c r="B5719" s="245" t="s">
        <v>1838</v>
      </c>
      <c r="C5719" s="245" t="s">
        <v>1847</v>
      </c>
      <c r="D5719" s="245" t="s">
        <v>1846</v>
      </c>
      <c r="E5719" s="246" t="s">
        <v>44</v>
      </c>
      <c r="F5719" s="245" t="s">
        <v>44</v>
      </c>
      <c r="G5719" s="245" t="s">
        <v>1845</v>
      </c>
      <c r="H5719" s="245" t="s">
        <v>13673</v>
      </c>
      <c r="I5719" s="245" t="s">
        <v>633</v>
      </c>
      <c r="J5719" s="245" t="s">
        <v>569</v>
      </c>
      <c r="K5719" s="246" t="s">
        <v>645</v>
      </c>
      <c r="L5719" s="245" t="s">
        <v>568</v>
      </c>
      <c r="M5719"/>
      <c r="N5719"/>
      <c r="O5719"/>
      <c r="P5719"/>
      <c r="Q5719"/>
      <c r="R5719"/>
      <c r="S5719"/>
      <c r="T5719"/>
      <c r="U5719"/>
      <c r="V5719"/>
      <c r="W5719"/>
      <c r="X5719"/>
      <c r="Y5719"/>
      <c r="Z5719"/>
      <c r="AA5719"/>
      <c r="AB5719"/>
      <c r="AC5719"/>
      <c r="AD5719"/>
      <c r="AE5719"/>
      <c r="AF5719"/>
      <c r="AG5719"/>
      <c r="AH5719"/>
      <c r="AI5719"/>
      <c r="AJ5719"/>
      <c r="AK5719"/>
      <c r="AL5719"/>
      <c r="AM5719"/>
      <c r="AN5719"/>
      <c r="AO5719"/>
      <c r="AP5719"/>
      <c r="AQ5719"/>
      <c r="AR5719"/>
      <c r="AS5719"/>
      <c r="AT5719"/>
      <c r="AU5719"/>
      <c r="AV5719"/>
      <c r="AW5719"/>
      <c r="AX5719"/>
      <c r="AY5719"/>
      <c r="AZ5719"/>
      <c r="BA5719"/>
      <c r="BB5719"/>
      <c r="BC5719"/>
      <c r="BD5719"/>
      <c r="BE5719"/>
      <c r="BF5719"/>
      <c r="BG5719"/>
      <c r="BH5719"/>
      <c r="BI5719"/>
      <c r="BJ5719"/>
      <c r="BK5719"/>
      <c r="BL5719"/>
      <c r="BM5719"/>
      <c r="BN5719"/>
      <c r="BO5719"/>
    </row>
    <row r="5720" spans="1:67" ht="15" x14ac:dyDescent="0.25">
      <c r="A5720" s="245" t="s">
        <v>1839</v>
      </c>
      <c r="B5720" s="245" t="s">
        <v>1838</v>
      </c>
      <c r="C5720" s="245" t="s">
        <v>1842</v>
      </c>
      <c r="D5720" s="245" t="s">
        <v>1841</v>
      </c>
      <c r="E5720" s="246" t="s">
        <v>44</v>
      </c>
      <c r="F5720" s="245" t="s">
        <v>44</v>
      </c>
      <c r="G5720" s="245" t="s">
        <v>13674</v>
      </c>
      <c r="H5720" s="245" t="s">
        <v>13675</v>
      </c>
      <c r="I5720" s="245" t="s">
        <v>11</v>
      </c>
      <c r="J5720" s="245" t="s">
        <v>569</v>
      </c>
      <c r="K5720" s="246" t="s">
        <v>10305</v>
      </c>
      <c r="L5720" s="245" t="s">
        <v>568</v>
      </c>
      <c r="M5720"/>
      <c r="N5720"/>
      <c r="O5720"/>
      <c r="P5720"/>
      <c r="Q5720"/>
      <c r="R5720"/>
      <c r="S5720"/>
      <c r="T5720"/>
      <c r="U5720"/>
      <c r="V5720"/>
      <c r="W5720"/>
      <c r="X5720"/>
      <c r="Y5720"/>
      <c r="Z5720"/>
      <c r="AA5720"/>
      <c r="AB5720"/>
      <c r="AC5720"/>
      <c r="AD5720"/>
      <c r="AE5720"/>
      <c r="AF5720"/>
      <c r="AG5720"/>
      <c r="AH5720"/>
      <c r="AI5720"/>
      <c r="AJ5720"/>
      <c r="AK5720"/>
      <c r="AL5720"/>
      <c r="AM5720"/>
      <c r="AN5720"/>
      <c r="AO5720"/>
      <c r="AP5720"/>
      <c r="AQ5720"/>
      <c r="AR5720"/>
      <c r="AS5720"/>
      <c r="AT5720"/>
      <c r="AU5720"/>
      <c r="AV5720"/>
      <c r="AW5720"/>
      <c r="AX5720"/>
      <c r="AY5720"/>
      <c r="AZ5720"/>
      <c r="BA5720"/>
      <c r="BB5720"/>
      <c r="BC5720"/>
      <c r="BD5720"/>
      <c r="BE5720"/>
      <c r="BF5720"/>
      <c r="BG5720"/>
      <c r="BH5720"/>
      <c r="BI5720"/>
      <c r="BJ5720"/>
      <c r="BK5720"/>
      <c r="BL5720"/>
      <c r="BM5720"/>
      <c r="BN5720"/>
      <c r="BO5720"/>
    </row>
    <row r="5721" spans="1:67" ht="15" x14ac:dyDescent="0.25">
      <c r="A5721" s="245" t="s">
        <v>1839</v>
      </c>
      <c r="B5721" s="245" t="s">
        <v>1838</v>
      </c>
      <c r="C5721" s="245" t="s">
        <v>1842</v>
      </c>
      <c r="D5721" s="245" t="s">
        <v>1841</v>
      </c>
      <c r="E5721" s="246" t="s">
        <v>44</v>
      </c>
      <c r="F5721" s="245" t="s">
        <v>44</v>
      </c>
      <c r="G5721" s="245" t="s">
        <v>13676</v>
      </c>
      <c r="H5721" s="245" t="s">
        <v>13677</v>
      </c>
      <c r="I5721" s="245" t="s">
        <v>11</v>
      </c>
      <c r="J5721" s="245" t="s">
        <v>569</v>
      </c>
      <c r="K5721" s="246" t="s">
        <v>7936</v>
      </c>
      <c r="L5721" s="245" t="s">
        <v>568</v>
      </c>
      <c r="M5721"/>
      <c r="N5721"/>
      <c r="O5721"/>
      <c r="P5721"/>
      <c r="Q5721"/>
      <c r="R5721"/>
      <c r="S5721"/>
      <c r="T5721"/>
      <c r="U5721"/>
      <c r="V5721"/>
      <c r="W5721"/>
      <c r="X5721"/>
      <c r="Y5721"/>
      <c r="Z5721"/>
      <c r="AA5721"/>
      <c r="AB5721"/>
      <c r="AC5721"/>
      <c r="AD5721"/>
      <c r="AE5721"/>
      <c r="AF5721"/>
      <c r="AG5721"/>
      <c r="AH5721"/>
      <c r="AI5721"/>
      <c r="AJ5721"/>
      <c r="AK5721"/>
      <c r="AL5721"/>
      <c r="AM5721"/>
      <c r="AN5721"/>
      <c r="AO5721"/>
      <c r="AP5721"/>
      <c r="AQ5721"/>
      <c r="AR5721"/>
      <c r="AS5721"/>
      <c r="AT5721"/>
      <c r="AU5721"/>
      <c r="AV5721"/>
      <c r="AW5721"/>
      <c r="AX5721"/>
      <c r="AY5721"/>
      <c r="AZ5721"/>
      <c r="BA5721"/>
      <c r="BB5721"/>
      <c r="BC5721"/>
      <c r="BD5721"/>
      <c r="BE5721"/>
      <c r="BF5721"/>
      <c r="BG5721"/>
      <c r="BH5721"/>
      <c r="BI5721"/>
      <c r="BJ5721"/>
      <c r="BK5721"/>
      <c r="BL5721"/>
      <c r="BM5721"/>
      <c r="BN5721"/>
      <c r="BO5721"/>
    </row>
    <row r="5722" spans="1:67" ht="15" x14ac:dyDescent="0.25">
      <c r="A5722" s="245" t="s">
        <v>1839</v>
      </c>
      <c r="B5722" s="245" t="s">
        <v>1838</v>
      </c>
      <c r="C5722" s="245" t="s">
        <v>1842</v>
      </c>
      <c r="D5722" s="245" t="s">
        <v>1841</v>
      </c>
      <c r="E5722" s="246" t="s">
        <v>44</v>
      </c>
      <c r="F5722" s="245" t="s">
        <v>44</v>
      </c>
      <c r="G5722" s="245" t="s">
        <v>13679</v>
      </c>
      <c r="H5722" s="245" t="s">
        <v>13680</v>
      </c>
      <c r="I5722" s="245" t="s">
        <v>12</v>
      </c>
      <c r="J5722" s="245" t="s">
        <v>569</v>
      </c>
      <c r="K5722" s="246" t="s">
        <v>25244</v>
      </c>
      <c r="L5722" s="245" t="s">
        <v>568</v>
      </c>
      <c r="M5722"/>
      <c r="N5722"/>
      <c r="O5722"/>
      <c r="P5722"/>
      <c r="Q5722"/>
      <c r="R5722"/>
      <c r="S5722"/>
      <c r="T5722"/>
      <c r="U5722"/>
      <c r="V5722"/>
      <c r="W5722"/>
      <c r="X5722"/>
      <c r="Y5722"/>
      <c r="Z5722"/>
      <c r="AA5722"/>
      <c r="AB5722"/>
      <c r="AC5722"/>
      <c r="AD5722"/>
      <c r="AE5722"/>
      <c r="AF5722"/>
      <c r="AG5722"/>
      <c r="AH5722"/>
      <c r="AI5722"/>
      <c r="AJ5722"/>
      <c r="AK5722"/>
      <c r="AL5722"/>
      <c r="AM5722"/>
      <c r="AN5722"/>
      <c r="AO5722"/>
      <c r="AP5722"/>
      <c r="AQ5722"/>
      <c r="AR5722"/>
      <c r="AS5722"/>
      <c r="AT5722"/>
      <c r="AU5722"/>
      <c r="AV5722"/>
      <c r="AW5722"/>
      <c r="AX5722"/>
      <c r="AY5722"/>
      <c r="AZ5722"/>
      <c r="BA5722"/>
      <c r="BB5722"/>
      <c r="BC5722"/>
      <c r="BD5722"/>
      <c r="BE5722"/>
      <c r="BF5722"/>
      <c r="BG5722"/>
      <c r="BH5722"/>
      <c r="BI5722"/>
      <c r="BJ5722"/>
      <c r="BK5722"/>
      <c r="BL5722"/>
      <c r="BM5722"/>
      <c r="BN5722"/>
      <c r="BO5722"/>
    </row>
    <row r="5723" spans="1:67" ht="15" x14ac:dyDescent="0.25">
      <c r="A5723" s="245" t="s">
        <v>1839</v>
      </c>
      <c r="B5723" s="245" t="s">
        <v>1838</v>
      </c>
      <c r="C5723" s="245" t="s">
        <v>1842</v>
      </c>
      <c r="D5723" s="245" t="s">
        <v>1841</v>
      </c>
      <c r="E5723" s="246" t="s">
        <v>44</v>
      </c>
      <c r="F5723" s="245" t="s">
        <v>44</v>
      </c>
      <c r="G5723" s="245" t="s">
        <v>13681</v>
      </c>
      <c r="H5723" s="245" t="s">
        <v>13682</v>
      </c>
      <c r="I5723" s="245" t="s">
        <v>12</v>
      </c>
      <c r="J5723" s="245" t="s">
        <v>569</v>
      </c>
      <c r="K5723" s="246" t="s">
        <v>25245</v>
      </c>
      <c r="L5723" s="245" t="s">
        <v>568</v>
      </c>
      <c r="M5723"/>
      <c r="N5723"/>
      <c r="O5723"/>
      <c r="P5723"/>
      <c r="Q5723"/>
      <c r="R5723"/>
      <c r="S5723"/>
      <c r="T5723"/>
      <c r="U5723"/>
      <c r="V5723"/>
      <c r="W5723"/>
      <c r="X5723"/>
      <c r="Y5723"/>
      <c r="Z5723"/>
      <c r="AA5723"/>
      <c r="AB5723"/>
      <c r="AC5723"/>
      <c r="AD5723"/>
      <c r="AE5723"/>
      <c r="AF5723"/>
      <c r="AG5723"/>
      <c r="AH5723"/>
      <c r="AI5723"/>
      <c r="AJ5723"/>
      <c r="AK5723"/>
      <c r="AL5723"/>
      <c r="AM5723"/>
      <c r="AN5723"/>
      <c r="AO5723"/>
      <c r="AP5723"/>
      <c r="AQ5723"/>
      <c r="AR5723"/>
      <c r="AS5723"/>
      <c r="AT5723"/>
      <c r="AU5723"/>
      <c r="AV5723"/>
      <c r="AW5723"/>
      <c r="AX5723"/>
      <c r="AY5723"/>
      <c r="AZ5723"/>
      <c r="BA5723"/>
      <c r="BB5723"/>
      <c r="BC5723"/>
      <c r="BD5723"/>
      <c r="BE5723"/>
      <c r="BF5723"/>
      <c r="BG5723"/>
      <c r="BH5723"/>
      <c r="BI5723"/>
      <c r="BJ5723"/>
      <c r="BK5723"/>
      <c r="BL5723"/>
      <c r="BM5723"/>
      <c r="BN5723"/>
      <c r="BO5723"/>
    </row>
    <row r="5724" spans="1:67" ht="15" x14ac:dyDescent="0.25">
      <c r="A5724" s="245" t="s">
        <v>1839</v>
      </c>
      <c r="B5724" s="245" t="s">
        <v>1838</v>
      </c>
      <c r="C5724" s="245" t="s">
        <v>1842</v>
      </c>
      <c r="D5724" s="245" t="s">
        <v>1841</v>
      </c>
      <c r="E5724" s="246" t="s">
        <v>44</v>
      </c>
      <c r="F5724" s="245" t="s">
        <v>44</v>
      </c>
      <c r="G5724" s="245" t="s">
        <v>13683</v>
      </c>
      <c r="H5724" s="245" t="s">
        <v>13684</v>
      </c>
      <c r="I5724" s="245" t="s">
        <v>12</v>
      </c>
      <c r="J5724" s="245" t="s">
        <v>569</v>
      </c>
      <c r="K5724" s="246" t="s">
        <v>25246</v>
      </c>
      <c r="L5724" s="245" t="s">
        <v>568</v>
      </c>
      <c r="M5724"/>
      <c r="N5724"/>
      <c r="O5724"/>
      <c r="P5724"/>
      <c r="Q5724"/>
      <c r="R5724"/>
      <c r="S5724"/>
      <c r="T5724"/>
      <c r="U5724"/>
      <c r="V5724"/>
      <c r="W5724"/>
      <c r="X5724"/>
      <c r="Y5724"/>
      <c r="Z5724"/>
      <c r="AA5724"/>
      <c r="AB5724"/>
      <c r="AC5724"/>
      <c r="AD5724"/>
      <c r="AE5724"/>
      <c r="AF5724"/>
      <c r="AG5724"/>
      <c r="AH5724"/>
      <c r="AI5724"/>
      <c r="AJ5724"/>
      <c r="AK5724"/>
      <c r="AL5724"/>
      <c r="AM5724"/>
      <c r="AN5724"/>
      <c r="AO5724"/>
      <c r="AP5724"/>
      <c r="AQ5724"/>
      <c r="AR5724"/>
      <c r="AS5724"/>
      <c r="AT5724"/>
      <c r="AU5724"/>
      <c r="AV5724"/>
      <c r="AW5724"/>
      <c r="AX5724"/>
      <c r="AY5724"/>
      <c r="AZ5724"/>
      <c r="BA5724"/>
      <c r="BB5724"/>
      <c r="BC5724"/>
      <c r="BD5724"/>
      <c r="BE5724"/>
      <c r="BF5724"/>
      <c r="BG5724"/>
      <c r="BH5724"/>
      <c r="BI5724"/>
      <c r="BJ5724"/>
      <c r="BK5724"/>
      <c r="BL5724"/>
      <c r="BM5724"/>
      <c r="BN5724"/>
      <c r="BO5724"/>
    </row>
    <row r="5725" spans="1:67" ht="15" x14ac:dyDescent="0.25">
      <c r="A5725" s="245" t="s">
        <v>1839</v>
      </c>
      <c r="B5725" s="245" t="s">
        <v>1838</v>
      </c>
      <c r="C5725" s="245" t="s">
        <v>1842</v>
      </c>
      <c r="D5725" s="245" t="s">
        <v>1841</v>
      </c>
      <c r="E5725" s="246" t="s">
        <v>44</v>
      </c>
      <c r="F5725" s="245" t="s">
        <v>44</v>
      </c>
      <c r="G5725" s="245" t="s">
        <v>13685</v>
      </c>
      <c r="H5725" s="245" t="s">
        <v>13686</v>
      </c>
      <c r="I5725" s="245" t="s">
        <v>12</v>
      </c>
      <c r="J5725" s="245" t="s">
        <v>569</v>
      </c>
      <c r="K5725" s="246" t="s">
        <v>25247</v>
      </c>
      <c r="L5725" s="245" t="s">
        <v>568</v>
      </c>
      <c r="M5725"/>
      <c r="N5725"/>
      <c r="O5725"/>
      <c r="P5725"/>
      <c r="Q5725"/>
      <c r="R5725"/>
      <c r="S5725"/>
      <c r="T5725"/>
      <c r="U5725"/>
      <c r="V5725"/>
      <c r="W5725"/>
      <c r="X5725"/>
      <c r="Y5725"/>
      <c r="Z5725"/>
      <c r="AA5725"/>
      <c r="AB5725"/>
      <c r="AC5725"/>
      <c r="AD5725"/>
      <c r="AE5725"/>
      <c r="AF5725"/>
      <c r="AG5725"/>
      <c r="AH5725"/>
      <c r="AI5725"/>
      <c r="AJ5725"/>
      <c r="AK5725"/>
      <c r="AL5725"/>
      <c r="AM5725"/>
      <c r="AN5725"/>
      <c r="AO5725"/>
      <c r="AP5725"/>
      <c r="AQ5725"/>
      <c r="AR5725"/>
      <c r="AS5725"/>
      <c r="AT5725"/>
      <c r="AU5725"/>
      <c r="AV5725"/>
      <c r="AW5725"/>
      <c r="AX5725"/>
      <c r="AY5725"/>
      <c r="AZ5725"/>
      <c r="BA5725"/>
      <c r="BB5725"/>
      <c r="BC5725"/>
      <c r="BD5725"/>
      <c r="BE5725"/>
      <c r="BF5725"/>
      <c r="BG5725"/>
      <c r="BH5725"/>
      <c r="BI5725"/>
      <c r="BJ5725"/>
      <c r="BK5725"/>
      <c r="BL5725"/>
      <c r="BM5725"/>
      <c r="BN5725"/>
      <c r="BO5725"/>
    </row>
    <row r="5726" spans="1:67" ht="15" x14ac:dyDescent="0.25">
      <c r="A5726" s="245" t="s">
        <v>1839</v>
      </c>
      <c r="B5726" s="245" t="s">
        <v>1838</v>
      </c>
      <c r="C5726" s="245" t="s">
        <v>1842</v>
      </c>
      <c r="D5726" s="245" t="s">
        <v>1841</v>
      </c>
      <c r="E5726" s="246" t="s">
        <v>44</v>
      </c>
      <c r="F5726" s="245" t="s">
        <v>44</v>
      </c>
      <c r="G5726" s="245" t="s">
        <v>13687</v>
      </c>
      <c r="H5726" s="245" t="s">
        <v>13688</v>
      </c>
      <c r="I5726" s="245" t="s">
        <v>12</v>
      </c>
      <c r="J5726" s="245" t="s">
        <v>569</v>
      </c>
      <c r="K5726" s="246" t="s">
        <v>12527</v>
      </c>
      <c r="L5726" s="245" t="s">
        <v>568</v>
      </c>
      <c r="M5726"/>
      <c r="N5726"/>
      <c r="O5726"/>
      <c r="P5726"/>
      <c r="Q5726"/>
      <c r="R5726"/>
      <c r="S5726"/>
      <c r="T5726"/>
      <c r="U5726"/>
      <c r="V5726"/>
      <c r="W5726"/>
      <c r="X5726"/>
      <c r="Y5726"/>
      <c r="Z5726"/>
      <c r="AA5726"/>
      <c r="AB5726"/>
      <c r="AC5726"/>
      <c r="AD5726"/>
      <c r="AE5726"/>
      <c r="AF5726"/>
      <c r="AG5726"/>
      <c r="AH5726"/>
      <c r="AI5726"/>
      <c r="AJ5726"/>
      <c r="AK5726"/>
      <c r="AL5726"/>
      <c r="AM5726"/>
      <c r="AN5726"/>
      <c r="AO5726"/>
      <c r="AP5726"/>
      <c r="AQ5726"/>
      <c r="AR5726"/>
      <c r="AS5726"/>
      <c r="AT5726"/>
      <c r="AU5726"/>
      <c r="AV5726"/>
      <c r="AW5726"/>
      <c r="AX5726"/>
      <c r="AY5726"/>
      <c r="AZ5726"/>
      <c r="BA5726"/>
      <c r="BB5726"/>
      <c r="BC5726"/>
      <c r="BD5726"/>
      <c r="BE5726"/>
      <c r="BF5726"/>
      <c r="BG5726"/>
      <c r="BH5726"/>
      <c r="BI5726"/>
      <c r="BJ5726"/>
      <c r="BK5726"/>
      <c r="BL5726"/>
      <c r="BM5726"/>
      <c r="BN5726"/>
      <c r="BO5726"/>
    </row>
    <row r="5727" spans="1:67" ht="15" x14ac:dyDescent="0.25">
      <c r="A5727" s="245" t="s">
        <v>1839</v>
      </c>
      <c r="B5727" s="245" t="s">
        <v>1838</v>
      </c>
      <c r="C5727" s="245" t="s">
        <v>1842</v>
      </c>
      <c r="D5727" s="245" t="s">
        <v>1841</v>
      </c>
      <c r="E5727" s="246" t="s">
        <v>44</v>
      </c>
      <c r="F5727" s="245" t="s">
        <v>44</v>
      </c>
      <c r="G5727" s="245" t="s">
        <v>13689</v>
      </c>
      <c r="H5727" s="245" t="s">
        <v>13690</v>
      </c>
      <c r="I5727" s="245" t="s">
        <v>12</v>
      </c>
      <c r="J5727" s="245" t="s">
        <v>569</v>
      </c>
      <c r="K5727" s="246" t="s">
        <v>25248</v>
      </c>
      <c r="L5727" s="245" t="s">
        <v>568</v>
      </c>
      <c r="M5727"/>
      <c r="N5727"/>
      <c r="O5727"/>
      <c r="P5727"/>
      <c r="Q5727"/>
      <c r="R5727"/>
      <c r="S5727"/>
      <c r="T5727"/>
      <c r="U5727"/>
      <c r="V5727"/>
      <c r="W5727"/>
      <c r="X5727"/>
      <c r="Y5727"/>
      <c r="Z5727"/>
      <c r="AA5727"/>
      <c r="AB5727"/>
      <c r="AC5727"/>
      <c r="AD5727"/>
      <c r="AE5727"/>
      <c r="AF5727"/>
      <c r="AG5727"/>
      <c r="AH5727"/>
      <c r="AI5727"/>
      <c r="AJ5727"/>
      <c r="AK5727"/>
      <c r="AL5727"/>
      <c r="AM5727"/>
      <c r="AN5727"/>
      <c r="AO5727"/>
      <c r="AP5727"/>
      <c r="AQ5727"/>
      <c r="AR5727"/>
      <c r="AS5727"/>
      <c r="AT5727"/>
      <c r="AU5727"/>
      <c r="AV5727"/>
      <c r="AW5727"/>
      <c r="AX5727"/>
      <c r="AY5727"/>
      <c r="AZ5727"/>
      <c r="BA5727"/>
      <c r="BB5727"/>
      <c r="BC5727"/>
      <c r="BD5727"/>
      <c r="BE5727"/>
      <c r="BF5727"/>
      <c r="BG5727"/>
      <c r="BH5727"/>
      <c r="BI5727"/>
      <c r="BJ5727"/>
      <c r="BK5727"/>
      <c r="BL5727"/>
      <c r="BM5727"/>
      <c r="BN5727"/>
      <c r="BO5727"/>
    </row>
    <row r="5728" spans="1:67" ht="15" x14ac:dyDescent="0.25">
      <c r="A5728" s="245" t="s">
        <v>1839</v>
      </c>
      <c r="B5728" s="245" t="s">
        <v>1838</v>
      </c>
      <c r="C5728" s="245" t="s">
        <v>1842</v>
      </c>
      <c r="D5728" s="245" t="s">
        <v>1841</v>
      </c>
      <c r="E5728" s="246" t="s">
        <v>44</v>
      </c>
      <c r="F5728" s="245" t="s">
        <v>44</v>
      </c>
      <c r="G5728" s="245" t="s">
        <v>13691</v>
      </c>
      <c r="H5728" s="245" t="s">
        <v>13692</v>
      </c>
      <c r="I5728" s="245" t="s">
        <v>12</v>
      </c>
      <c r="J5728" s="245" t="s">
        <v>569</v>
      </c>
      <c r="K5728" s="246" t="s">
        <v>25249</v>
      </c>
      <c r="L5728" s="245" t="s">
        <v>568</v>
      </c>
      <c r="M5728"/>
      <c r="N5728"/>
      <c r="O5728"/>
      <c r="P5728"/>
      <c r="Q5728"/>
      <c r="R5728"/>
      <c r="S5728"/>
      <c r="T5728"/>
      <c r="U5728"/>
      <c r="V5728"/>
      <c r="W5728"/>
      <c r="X5728"/>
      <c r="Y5728"/>
      <c r="Z5728"/>
      <c r="AA5728"/>
      <c r="AB5728"/>
      <c r="AC5728"/>
      <c r="AD5728"/>
      <c r="AE5728"/>
      <c r="AF5728"/>
      <c r="AG5728"/>
      <c r="AH5728"/>
      <c r="AI5728"/>
      <c r="AJ5728"/>
      <c r="AK5728"/>
      <c r="AL5728"/>
      <c r="AM5728"/>
      <c r="AN5728"/>
      <c r="AO5728"/>
      <c r="AP5728"/>
      <c r="AQ5728"/>
      <c r="AR5728"/>
      <c r="AS5728"/>
      <c r="AT5728"/>
      <c r="AU5728"/>
      <c r="AV5728"/>
      <c r="AW5728"/>
      <c r="AX5728"/>
      <c r="AY5728"/>
      <c r="AZ5728"/>
      <c r="BA5728"/>
      <c r="BB5728"/>
      <c r="BC5728"/>
      <c r="BD5728"/>
      <c r="BE5728"/>
      <c r="BF5728"/>
      <c r="BG5728"/>
      <c r="BH5728"/>
      <c r="BI5728"/>
      <c r="BJ5728"/>
      <c r="BK5728"/>
      <c r="BL5728"/>
      <c r="BM5728"/>
      <c r="BN5728"/>
      <c r="BO5728"/>
    </row>
    <row r="5729" spans="1:67" ht="15" x14ac:dyDescent="0.25">
      <c r="A5729" s="245" t="s">
        <v>1839</v>
      </c>
      <c r="B5729" s="245" t="s">
        <v>1838</v>
      </c>
      <c r="C5729" s="245" t="s">
        <v>1842</v>
      </c>
      <c r="D5729" s="245" t="s">
        <v>1841</v>
      </c>
      <c r="E5729" s="246" t="s">
        <v>44</v>
      </c>
      <c r="F5729" s="245" t="s">
        <v>44</v>
      </c>
      <c r="G5729" s="245" t="s">
        <v>13693</v>
      </c>
      <c r="H5729" s="245" t="s">
        <v>13694</v>
      </c>
      <c r="I5729" s="245" t="s">
        <v>12</v>
      </c>
      <c r="J5729" s="245" t="s">
        <v>569</v>
      </c>
      <c r="K5729" s="246" t="s">
        <v>25250</v>
      </c>
      <c r="L5729" s="245" t="s">
        <v>568</v>
      </c>
      <c r="M5729"/>
      <c r="N5729"/>
      <c r="O5729"/>
      <c r="P5729"/>
      <c r="Q5729"/>
      <c r="R5729"/>
      <c r="S5729"/>
      <c r="T5729"/>
      <c r="U5729"/>
      <c r="V5729"/>
      <c r="W5729"/>
      <c r="X5729"/>
      <c r="Y5729"/>
      <c r="Z5729"/>
      <c r="AA5729"/>
      <c r="AB5729"/>
      <c r="AC5729"/>
      <c r="AD5729"/>
      <c r="AE5729"/>
      <c r="AF5729"/>
      <c r="AG5729"/>
      <c r="AH5729"/>
      <c r="AI5729"/>
      <c r="AJ5729"/>
      <c r="AK5729"/>
      <c r="AL5729"/>
      <c r="AM5729"/>
      <c r="AN5729"/>
      <c r="AO5729"/>
      <c r="AP5729"/>
      <c r="AQ5729"/>
      <c r="AR5729"/>
      <c r="AS5729"/>
      <c r="AT5729"/>
      <c r="AU5729"/>
      <c r="AV5729"/>
      <c r="AW5729"/>
      <c r="AX5729"/>
      <c r="AY5729"/>
      <c r="AZ5729"/>
      <c r="BA5729"/>
      <c r="BB5729"/>
      <c r="BC5729"/>
      <c r="BD5729"/>
      <c r="BE5729"/>
      <c r="BF5729"/>
      <c r="BG5729"/>
      <c r="BH5729"/>
      <c r="BI5729"/>
      <c r="BJ5729"/>
      <c r="BK5729"/>
      <c r="BL5729"/>
      <c r="BM5729"/>
      <c r="BN5729"/>
      <c r="BO5729"/>
    </row>
    <row r="5730" spans="1:67" ht="15" x14ac:dyDescent="0.25">
      <c r="A5730" s="245" t="s">
        <v>1839</v>
      </c>
      <c r="B5730" s="245" t="s">
        <v>1838</v>
      </c>
      <c r="C5730" s="245" t="s">
        <v>1837</v>
      </c>
      <c r="D5730" s="245" t="s">
        <v>1836</v>
      </c>
      <c r="E5730" s="246" t="s">
        <v>44</v>
      </c>
      <c r="F5730" s="245" t="s">
        <v>44</v>
      </c>
      <c r="G5730" s="245" t="s">
        <v>1835</v>
      </c>
      <c r="H5730" s="245" t="s">
        <v>1834</v>
      </c>
      <c r="I5730" s="245" t="s">
        <v>12</v>
      </c>
      <c r="J5730" s="245" t="s">
        <v>569</v>
      </c>
      <c r="K5730" s="246" t="s">
        <v>9184</v>
      </c>
      <c r="L5730" s="245" t="s">
        <v>568</v>
      </c>
      <c r="M5730"/>
      <c r="N5730"/>
      <c r="O5730"/>
      <c r="P5730"/>
      <c r="Q5730"/>
      <c r="R5730"/>
      <c r="S5730"/>
      <c r="T5730"/>
      <c r="U5730"/>
      <c r="V5730"/>
      <c r="W5730"/>
      <c r="X5730"/>
      <c r="Y5730"/>
      <c r="Z5730"/>
      <c r="AA5730"/>
      <c r="AB5730"/>
      <c r="AC5730"/>
      <c r="AD5730"/>
      <c r="AE5730"/>
      <c r="AF5730"/>
      <c r="AG5730"/>
      <c r="AH5730"/>
      <c r="AI5730"/>
      <c r="AJ5730"/>
      <c r="AK5730"/>
      <c r="AL5730"/>
      <c r="AM5730"/>
      <c r="AN5730"/>
      <c r="AO5730"/>
      <c r="AP5730"/>
      <c r="AQ5730"/>
      <c r="AR5730"/>
      <c r="AS5730"/>
      <c r="AT5730"/>
      <c r="AU5730"/>
      <c r="AV5730"/>
      <c r="AW5730"/>
      <c r="AX5730"/>
      <c r="AY5730"/>
      <c r="AZ5730"/>
      <c r="BA5730"/>
      <c r="BB5730"/>
      <c r="BC5730"/>
      <c r="BD5730"/>
      <c r="BE5730"/>
      <c r="BF5730"/>
      <c r="BG5730"/>
      <c r="BH5730"/>
      <c r="BI5730"/>
      <c r="BJ5730"/>
      <c r="BK5730"/>
      <c r="BL5730"/>
      <c r="BM5730"/>
      <c r="BN5730"/>
      <c r="BO5730"/>
    </row>
    <row r="5731" spans="1:67" ht="15" x14ac:dyDescent="0.25">
      <c r="A5731" s="245" t="s">
        <v>1722</v>
      </c>
      <c r="B5731" s="245" t="s">
        <v>1721</v>
      </c>
      <c r="C5731" s="245" t="s">
        <v>1832</v>
      </c>
      <c r="D5731" s="245" t="s">
        <v>1831</v>
      </c>
      <c r="E5731" s="246" t="s">
        <v>44</v>
      </c>
      <c r="F5731" s="245" t="s">
        <v>44</v>
      </c>
      <c r="G5731" s="245" t="s">
        <v>13704</v>
      </c>
      <c r="H5731" s="245" t="s">
        <v>13705</v>
      </c>
      <c r="I5731" s="245" t="s">
        <v>11</v>
      </c>
      <c r="J5731" s="245" t="s">
        <v>59</v>
      </c>
      <c r="K5731" s="246" t="s">
        <v>11630</v>
      </c>
      <c r="L5731" s="245" t="s">
        <v>568</v>
      </c>
      <c r="M5731"/>
      <c r="N5731"/>
      <c r="O5731"/>
      <c r="P5731"/>
      <c r="Q5731"/>
      <c r="R5731"/>
      <c r="S5731"/>
      <c r="T5731"/>
      <c r="U5731"/>
      <c r="V5731"/>
      <c r="W5731"/>
      <c r="X5731"/>
      <c r="Y5731"/>
      <c r="Z5731"/>
      <c r="AA5731"/>
      <c r="AB5731"/>
      <c r="AC5731"/>
      <c r="AD5731"/>
      <c r="AE5731"/>
      <c r="AF5731"/>
      <c r="AG5731"/>
      <c r="AH5731"/>
      <c r="AI5731"/>
      <c r="AJ5731"/>
      <c r="AK5731"/>
      <c r="AL5731"/>
      <c r="AM5731"/>
      <c r="AN5731"/>
      <c r="AO5731"/>
      <c r="AP5731"/>
      <c r="AQ5731"/>
      <c r="AR5731"/>
      <c r="AS5731"/>
      <c r="AT5731"/>
      <c r="AU5731"/>
      <c r="AV5731"/>
      <c r="AW5731"/>
      <c r="AX5731"/>
      <c r="AY5731"/>
      <c r="AZ5731"/>
      <c r="BA5731"/>
      <c r="BB5731"/>
      <c r="BC5731"/>
      <c r="BD5731"/>
      <c r="BE5731"/>
      <c r="BF5731"/>
      <c r="BG5731"/>
      <c r="BH5731"/>
      <c r="BI5731"/>
      <c r="BJ5731"/>
      <c r="BK5731"/>
      <c r="BL5731"/>
      <c r="BM5731"/>
      <c r="BN5731"/>
      <c r="BO5731"/>
    </row>
    <row r="5732" spans="1:67" ht="15" x14ac:dyDescent="0.25">
      <c r="A5732" s="245" t="s">
        <v>1722</v>
      </c>
      <c r="B5732" s="245" t="s">
        <v>1721</v>
      </c>
      <c r="C5732" s="245" t="s">
        <v>1832</v>
      </c>
      <c r="D5732" s="245" t="s">
        <v>1831</v>
      </c>
      <c r="E5732" s="246" t="s">
        <v>44</v>
      </c>
      <c r="F5732" s="245" t="s">
        <v>44</v>
      </c>
      <c r="G5732" s="245" t="s">
        <v>21336</v>
      </c>
      <c r="H5732" s="245" t="s">
        <v>21337</v>
      </c>
      <c r="I5732" s="245" t="s">
        <v>11</v>
      </c>
      <c r="J5732" s="245" t="s">
        <v>569</v>
      </c>
      <c r="K5732" s="246" t="s">
        <v>25251</v>
      </c>
      <c r="L5732" s="245" t="s">
        <v>568</v>
      </c>
      <c r="M5732"/>
      <c r="N5732"/>
      <c r="O5732"/>
      <c r="P5732"/>
      <c r="Q5732"/>
      <c r="R5732"/>
      <c r="S5732"/>
      <c r="T5732"/>
      <c r="U5732"/>
      <c r="V5732"/>
      <c r="W5732"/>
      <c r="X5732"/>
      <c r="Y5732"/>
      <c r="Z5732"/>
      <c r="AA5732"/>
      <c r="AB5732"/>
      <c r="AC5732"/>
      <c r="AD5732"/>
      <c r="AE5732"/>
      <c r="AF5732"/>
      <c r="AG5732"/>
      <c r="AH5732"/>
      <c r="AI5732"/>
      <c r="AJ5732"/>
      <c r="AK5732"/>
      <c r="AL5732"/>
      <c r="AM5732"/>
      <c r="AN5732"/>
      <c r="AO5732"/>
      <c r="AP5732"/>
      <c r="AQ5732"/>
      <c r="AR5732"/>
      <c r="AS5732"/>
      <c r="AT5732"/>
      <c r="AU5732"/>
      <c r="AV5732"/>
      <c r="AW5732"/>
      <c r="AX5732"/>
      <c r="AY5732"/>
      <c r="AZ5732"/>
      <c r="BA5732"/>
      <c r="BB5732"/>
      <c r="BC5732"/>
      <c r="BD5732"/>
      <c r="BE5732"/>
      <c r="BF5732"/>
      <c r="BG5732"/>
      <c r="BH5732"/>
      <c r="BI5732"/>
      <c r="BJ5732"/>
      <c r="BK5732"/>
      <c r="BL5732"/>
      <c r="BM5732"/>
      <c r="BN5732"/>
      <c r="BO5732"/>
    </row>
    <row r="5733" spans="1:67" ht="15" x14ac:dyDescent="0.25">
      <c r="A5733" s="245" t="s">
        <v>1722</v>
      </c>
      <c r="B5733" s="245" t="s">
        <v>1721</v>
      </c>
      <c r="C5733" s="245" t="s">
        <v>1832</v>
      </c>
      <c r="D5733" s="245" t="s">
        <v>1831</v>
      </c>
      <c r="E5733" s="246" t="s">
        <v>44</v>
      </c>
      <c r="F5733" s="245" t="s">
        <v>44</v>
      </c>
      <c r="G5733" s="245" t="s">
        <v>21339</v>
      </c>
      <c r="H5733" s="245" t="s">
        <v>21340</v>
      </c>
      <c r="I5733" s="245" t="s">
        <v>11</v>
      </c>
      <c r="J5733" s="245" t="s">
        <v>569</v>
      </c>
      <c r="K5733" s="246" t="s">
        <v>21409</v>
      </c>
      <c r="L5733" s="245" t="s">
        <v>568</v>
      </c>
      <c r="M5733"/>
      <c r="N5733"/>
      <c r="O5733"/>
      <c r="P5733"/>
      <c r="Q5733"/>
      <c r="R5733"/>
      <c r="S5733"/>
      <c r="T5733"/>
      <c r="U5733"/>
      <c r="V5733"/>
      <c r="W5733"/>
      <c r="X5733"/>
      <c r="Y5733"/>
      <c r="Z5733"/>
      <c r="AA5733"/>
      <c r="AB5733"/>
      <c r="AC5733"/>
      <c r="AD5733"/>
      <c r="AE5733"/>
      <c r="AF5733"/>
      <c r="AG5733"/>
      <c r="AH5733"/>
      <c r="AI5733"/>
      <c r="AJ5733"/>
      <c r="AK5733"/>
      <c r="AL5733"/>
      <c r="AM5733"/>
      <c r="AN5733"/>
      <c r="AO5733"/>
      <c r="AP5733"/>
      <c r="AQ5733"/>
      <c r="AR5733"/>
      <c r="AS5733"/>
      <c r="AT5733"/>
      <c r="AU5733"/>
      <c r="AV5733"/>
      <c r="AW5733"/>
      <c r="AX5733"/>
      <c r="AY5733"/>
      <c r="AZ5733"/>
      <c r="BA5733"/>
      <c r="BB5733"/>
      <c r="BC5733"/>
      <c r="BD5733"/>
      <c r="BE5733"/>
      <c r="BF5733"/>
      <c r="BG5733"/>
      <c r="BH5733"/>
      <c r="BI5733"/>
      <c r="BJ5733"/>
      <c r="BK5733"/>
      <c r="BL5733"/>
      <c r="BM5733"/>
      <c r="BN5733"/>
      <c r="BO5733"/>
    </row>
    <row r="5734" spans="1:67" ht="15" x14ac:dyDescent="0.25">
      <c r="A5734" s="245" t="s">
        <v>1722</v>
      </c>
      <c r="B5734" s="245" t="s">
        <v>1721</v>
      </c>
      <c r="C5734" s="245" t="s">
        <v>1832</v>
      </c>
      <c r="D5734" s="245" t="s">
        <v>1831</v>
      </c>
      <c r="E5734" s="246" t="s">
        <v>44</v>
      </c>
      <c r="F5734" s="245" t="s">
        <v>44</v>
      </c>
      <c r="G5734" s="245" t="s">
        <v>21341</v>
      </c>
      <c r="H5734" s="245" t="s">
        <v>21342</v>
      </c>
      <c r="I5734" s="245" t="s">
        <v>11</v>
      </c>
      <c r="J5734" s="245" t="s">
        <v>569</v>
      </c>
      <c r="K5734" s="246" t="s">
        <v>25252</v>
      </c>
      <c r="L5734" s="245" t="s">
        <v>568</v>
      </c>
      <c r="M5734"/>
      <c r="N5734"/>
      <c r="O5734"/>
      <c r="P5734"/>
      <c r="Q5734"/>
      <c r="R5734"/>
      <c r="S5734"/>
      <c r="T5734"/>
      <c r="U5734"/>
      <c r="V5734"/>
      <c r="W5734"/>
      <c r="X5734"/>
      <c r="Y5734"/>
      <c r="Z5734"/>
      <c r="AA5734"/>
      <c r="AB5734"/>
      <c r="AC5734"/>
      <c r="AD5734"/>
      <c r="AE5734"/>
      <c r="AF5734"/>
      <c r="AG5734"/>
      <c r="AH5734"/>
      <c r="AI5734"/>
      <c r="AJ5734"/>
      <c r="AK5734"/>
      <c r="AL5734"/>
      <c r="AM5734"/>
      <c r="AN5734"/>
      <c r="AO5734"/>
      <c r="AP5734"/>
      <c r="AQ5734"/>
      <c r="AR5734"/>
      <c r="AS5734"/>
      <c r="AT5734"/>
      <c r="AU5734"/>
      <c r="AV5734"/>
      <c r="AW5734"/>
      <c r="AX5734"/>
      <c r="AY5734"/>
      <c r="AZ5734"/>
      <c r="BA5734"/>
      <c r="BB5734"/>
      <c r="BC5734"/>
      <c r="BD5734"/>
      <c r="BE5734"/>
      <c r="BF5734"/>
      <c r="BG5734"/>
      <c r="BH5734"/>
      <c r="BI5734"/>
      <c r="BJ5734"/>
      <c r="BK5734"/>
      <c r="BL5734"/>
      <c r="BM5734"/>
      <c r="BN5734"/>
      <c r="BO5734"/>
    </row>
    <row r="5735" spans="1:67" ht="15" x14ac:dyDescent="0.25">
      <c r="A5735" s="245" t="s">
        <v>1722</v>
      </c>
      <c r="B5735" s="245" t="s">
        <v>1721</v>
      </c>
      <c r="C5735" s="245" t="s">
        <v>1832</v>
      </c>
      <c r="D5735" s="245" t="s">
        <v>1831</v>
      </c>
      <c r="E5735" s="246" t="s">
        <v>44</v>
      </c>
      <c r="F5735" s="245" t="s">
        <v>44</v>
      </c>
      <c r="G5735" s="245" t="s">
        <v>21344</v>
      </c>
      <c r="H5735" s="245" t="s">
        <v>21345</v>
      </c>
      <c r="I5735" s="245" t="s">
        <v>11</v>
      </c>
      <c r="J5735" s="245" t="s">
        <v>569</v>
      </c>
      <c r="K5735" s="246" t="s">
        <v>25253</v>
      </c>
      <c r="L5735" s="245" t="s">
        <v>568</v>
      </c>
      <c r="M5735"/>
      <c r="N5735"/>
      <c r="O5735"/>
      <c r="P5735"/>
      <c r="Q5735"/>
      <c r="R5735"/>
      <c r="S5735"/>
      <c r="T5735"/>
      <c r="U5735"/>
      <c r="V5735"/>
      <c r="W5735"/>
      <c r="X5735"/>
      <c r="Y5735"/>
      <c r="Z5735"/>
      <c r="AA5735"/>
      <c r="AB5735"/>
      <c r="AC5735"/>
      <c r="AD5735"/>
      <c r="AE5735"/>
      <c r="AF5735"/>
      <c r="AG5735"/>
      <c r="AH5735"/>
      <c r="AI5735"/>
      <c r="AJ5735"/>
      <c r="AK5735"/>
      <c r="AL5735"/>
      <c r="AM5735"/>
      <c r="AN5735"/>
      <c r="AO5735"/>
      <c r="AP5735"/>
      <c r="AQ5735"/>
      <c r="AR5735"/>
      <c r="AS5735"/>
      <c r="AT5735"/>
      <c r="AU5735"/>
      <c r="AV5735"/>
      <c r="AW5735"/>
      <c r="AX5735"/>
      <c r="AY5735"/>
      <c r="AZ5735"/>
      <c r="BA5735"/>
      <c r="BB5735"/>
      <c r="BC5735"/>
      <c r="BD5735"/>
      <c r="BE5735"/>
      <c r="BF5735"/>
      <c r="BG5735"/>
      <c r="BH5735"/>
      <c r="BI5735"/>
      <c r="BJ5735"/>
      <c r="BK5735"/>
      <c r="BL5735"/>
      <c r="BM5735"/>
      <c r="BN5735"/>
      <c r="BO5735"/>
    </row>
    <row r="5736" spans="1:67" ht="15" x14ac:dyDescent="0.25">
      <c r="A5736" s="245" t="s">
        <v>1722</v>
      </c>
      <c r="B5736" s="245" t="s">
        <v>1721</v>
      </c>
      <c r="C5736" s="245" t="s">
        <v>1832</v>
      </c>
      <c r="D5736" s="245" t="s">
        <v>1831</v>
      </c>
      <c r="E5736" s="246" t="s">
        <v>44</v>
      </c>
      <c r="F5736" s="245" t="s">
        <v>44</v>
      </c>
      <c r="G5736" s="245" t="s">
        <v>21346</v>
      </c>
      <c r="H5736" s="245" t="s">
        <v>21347</v>
      </c>
      <c r="I5736" s="245" t="s">
        <v>11</v>
      </c>
      <c r="J5736" s="245" t="s">
        <v>569</v>
      </c>
      <c r="K5736" s="246" t="s">
        <v>25254</v>
      </c>
      <c r="L5736" s="245" t="s">
        <v>568</v>
      </c>
      <c r="M5736"/>
      <c r="N5736"/>
      <c r="O5736"/>
      <c r="P5736"/>
      <c r="Q5736"/>
      <c r="R5736"/>
      <c r="S5736"/>
      <c r="T5736"/>
      <c r="U5736"/>
      <c r="V5736"/>
      <c r="W5736"/>
      <c r="X5736"/>
      <c r="Y5736"/>
      <c r="Z5736"/>
      <c r="AA5736"/>
      <c r="AB5736"/>
      <c r="AC5736"/>
      <c r="AD5736"/>
      <c r="AE5736"/>
      <c r="AF5736"/>
      <c r="AG5736"/>
      <c r="AH5736"/>
      <c r="AI5736"/>
      <c r="AJ5736"/>
      <c r="AK5736"/>
      <c r="AL5736"/>
      <c r="AM5736"/>
      <c r="AN5736"/>
      <c r="AO5736"/>
      <c r="AP5736"/>
      <c r="AQ5736"/>
      <c r="AR5736"/>
      <c r="AS5736"/>
      <c r="AT5736"/>
      <c r="AU5736"/>
      <c r="AV5736"/>
      <c r="AW5736"/>
      <c r="AX5736"/>
      <c r="AY5736"/>
      <c r="AZ5736"/>
      <c r="BA5736"/>
      <c r="BB5736"/>
      <c r="BC5736"/>
      <c r="BD5736"/>
      <c r="BE5736"/>
      <c r="BF5736"/>
      <c r="BG5736"/>
      <c r="BH5736"/>
      <c r="BI5736"/>
      <c r="BJ5736"/>
      <c r="BK5736"/>
      <c r="BL5736"/>
      <c r="BM5736"/>
      <c r="BN5736"/>
      <c r="BO5736"/>
    </row>
    <row r="5737" spans="1:67" ht="15" x14ac:dyDescent="0.25">
      <c r="A5737" s="245" t="s">
        <v>1722</v>
      </c>
      <c r="B5737" s="245" t="s">
        <v>1721</v>
      </c>
      <c r="C5737" s="245" t="s">
        <v>1832</v>
      </c>
      <c r="D5737" s="245" t="s">
        <v>1831</v>
      </c>
      <c r="E5737" s="246" t="s">
        <v>44</v>
      </c>
      <c r="F5737" s="245" t="s">
        <v>44</v>
      </c>
      <c r="G5737" s="245" t="s">
        <v>21348</v>
      </c>
      <c r="H5737" s="245" t="s">
        <v>21349</v>
      </c>
      <c r="I5737" s="245" t="s">
        <v>11</v>
      </c>
      <c r="J5737" s="245" t="s">
        <v>569</v>
      </c>
      <c r="K5737" s="246" t="s">
        <v>25255</v>
      </c>
      <c r="L5737" s="245" t="s">
        <v>568</v>
      </c>
      <c r="M5737"/>
      <c r="N5737"/>
      <c r="O5737"/>
      <c r="P5737"/>
      <c r="Q5737"/>
      <c r="R5737"/>
      <c r="S5737"/>
      <c r="T5737"/>
      <c r="U5737"/>
      <c r="V5737"/>
      <c r="W5737"/>
      <c r="X5737"/>
      <c r="Y5737"/>
      <c r="Z5737"/>
      <c r="AA5737"/>
      <c r="AB5737"/>
      <c r="AC5737"/>
      <c r="AD5737"/>
      <c r="AE5737"/>
      <c r="AF5737"/>
      <c r="AG5737"/>
      <c r="AH5737"/>
      <c r="AI5737"/>
      <c r="AJ5737"/>
      <c r="AK5737"/>
      <c r="AL5737"/>
      <c r="AM5737"/>
      <c r="AN5737"/>
      <c r="AO5737"/>
      <c r="AP5737"/>
      <c r="AQ5737"/>
      <c r="AR5737"/>
      <c r="AS5737"/>
      <c r="AT5737"/>
      <c r="AU5737"/>
      <c r="AV5737"/>
      <c r="AW5737"/>
      <c r="AX5737"/>
      <c r="AY5737"/>
      <c r="AZ5737"/>
      <c r="BA5737"/>
      <c r="BB5737"/>
      <c r="BC5737"/>
      <c r="BD5737"/>
      <c r="BE5737"/>
      <c r="BF5737"/>
      <c r="BG5737"/>
      <c r="BH5737"/>
      <c r="BI5737"/>
      <c r="BJ5737"/>
      <c r="BK5737"/>
      <c r="BL5737"/>
      <c r="BM5737"/>
      <c r="BN5737"/>
      <c r="BO5737"/>
    </row>
    <row r="5738" spans="1:67" ht="15" x14ac:dyDescent="0.25">
      <c r="A5738" s="245" t="s">
        <v>1722</v>
      </c>
      <c r="B5738" s="245" t="s">
        <v>1721</v>
      </c>
      <c r="C5738" s="245" t="s">
        <v>1832</v>
      </c>
      <c r="D5738" s="245" t="s">
        <v>1831</v>
      </c>
      <c r="E5738" s="246" t="s">
        <v>44</v>
      </c>
      <c r="F5738" s="245" t="s">
        <v>44</v>
      </c>
      <c r="G5738" s="245" t="s">
        <v>21351</v>
      </c>
      <c r="H5738" s="245" t="s">
        <v>21352</v>
      </c>
      <c r="I5738" s="245" t="s">
        <v>11</v>
      </c>
      <c r="J5738" s="245" t="s">
        <v>569</v>
      </c>
      <c r="K5738" s="246" t="s">
        <v>24758</v>
      </c>
      <c r="L5738" s="245" t="s">
        <v>568</v>
      </c>
      <c r="M5738"/>
      <c r="N5738"/>
      <c r="O5738"/>
      <c r="P5738"/>
      <c r="Q5738"/>
      <c r="R5738"/>
      <c r="S5738"/>
      <c r="T5738"/>
      <c r="U5738"/>
      <c r="V5738"/>
      <c r="W5738"/>
      <c r="X5738"/>
      <c r="Y5738"/>
      <c r="Z5738"/>
      <c r="AA5738"/>
      <c r="AB5738"/>
      <c r="AC5738"/>
      <c r="AD5738"/>
      <c r="AE5738"/>
      <c r="AF5738"/>
      <c r="AG5738"/>
      <c r="AH5738"/>
      <c r="AI5738"/>
      <c r="AJ5738"/>
      <c r="AK5738"/>
      <c r="AL5738"/>
      <c r="AM5738"/>
      <c r="AN5738"/>
      <c r="AO5738"/>
      <c r="AP5738"/>
      <c r="AQ5738"/>
      <c r="AR5738"/>
      <c r="AS5738"/>
      <c r="AT5738"/>
      <c r="AU5738"/>
      <c r="AV5738"/>
      <c r="AW5738"/>
      <c r="AX5738"/>
      <c r="AY5738"/>
      <c r="AZ5738"/>
      <c r="BA5738"/>
      <c r="BB5738"/>
      <c r="BC5738"/>
      <c r="BD5738"/>
      <c r="BE5738"/>
      <c r="BF5738"/>
      <c r="BG5738"/>
      <c r="BH5738"/>
      <c r="BI5738"/>
      <c r="BJ5738"/>
      <c r="BK5738"/>
      <c r="BL5738"/>
      <c r="BM5738"/>
      <c r="BN5738"/>
      <c r="BO5738"/>
    </row>
    <row r="5739" spans="1:67" ht="15" x14ac:dyDescent="0.25">
      <c r="A5739" s="245" t="s">
        <v>1722</v>
      </c>
      <c r="B5739" s="245" t="s">
        <v>1721</v>
      </c>
      <c r="C5739" s="245" t="s">
        <v>1832</v>
      </c>
      <c r="D5739" s="245" t="s">
        <v>1831</v>
      </c>
      <c r="E5739" s="246" t="s">
        <v>44</v>
      </c>
      <c r="F5739" s="245" t="s">
        <v>44</v>
      </c>
      <c r="G5739" s="245" t="s">
        <v>21353</v>
      </c>
      <c r="H5739" s="245" t="s">
        <v>21354</v>
      </c>
      <c r="I5739" s="245" t="s">
        <v>11</v>
      </c>
      <c r="J5739" s="245" t="s">
        <v>569</v>
      </c>
      <c r="K5739" s="246" t="s">
        <v>25256</v>
      </c>
      <c r="L5739" s="245" t="s">
        <v>568</v>
      </c>
      <c r="M5739"/>
      <c r="N5739"/>
      <c r="O5739"/>
      <c r="P5739"/>
      <c r="Q5739"/>
      <c r="R5739"/>
      <c r="S5739"/>
      <c r="T5739"/>
      <c r="U5739"/>
      <c r="V5739"/>
      <c r="W5739"/>
      <c r="X5739"/>
      <c r="Y5739"/>
      <c r="Z5739"/>
      <c r="AA5739"/>
      <c r="AB5739"/>
      <c r="AC5739"/>
      <c r="AD5739"/>
      <c r="AE5739"/>
      <c r="AF5739"/>
      <c r="AG5739"/>
      <c r="AH5739"/>
      <c r="AI5739"/>
      <c r="AJ5739"/>
      <c r="AK5739"/>
      <c r="AL5739"/>
      <c r="AM5739"/>
      <c r="AN5739"/>
      <c r="AO5739"/>
      <c r="AP5739"/>
      <c r="AQ5739"/>
      <c r="AR5739"/>
      <c r="AS5739"/>
      <c r="AT5739"/>
      <c r="AU5739"/>
      <c r="AV5739"/>
      <c r="AW5739"/>
      <c r="AX5739"/>
      <c r="AY5739"/>
      <c r="AZ5739"/>
      <c r="BA5739"/>
      <c r="BB5739"/>
      <c r="BC5739"/>
      <c r="BD5739"/>
      <c r="BE5739"/>
      <c r="BF5739"/>
      <c r="BG5739"/>
      <c r="BH5739"/>
      <c r="BI5739"/>
      <c r="BJ5739"/>
      <c r="BK5739"/>
      <c r="BL5739"/>
      <c r="BM5739"/>
      <c r="BN5739"/>
      <c r="BO5739"/>
    </row>
    <row r="5740" spans="1:67" ht="15" x14ac:dyDescent="0.25">
      <c r="A5740" s="245" t="s">
        <v>1722</v>
      </c>
      <c r="B5740" s="245" t="s">
        <v>1721</v>
      </c>
      <c r="C5740" s="245" t="s">
        <v>1832</v>
      </c>
      <c r="D5740" s="245" t="s">
        <v>1831</v>
      </c>
      <c r="E5740" s="246" t="s">
        <v>44</v>
      </c>
      <c r="F5740" s="245" t="s">
        <v>44</v>
      </c>
      <c r="G5740" s="245" t="s">
        <v>21356</v>
      </c>
      <c r="H5740" s="245" t="s">
        <v>21357</v>
      </c>
      <c r="I5740" s="245" t="s">
        <v>11</v>
      </c>
      <c r="J5740" s="245" t="s">
        <v>569</v>
      </c>
      <c r="K5740" s="246" t="s">
        <v>25257</v>
      </c>
      <c r="L5740" s="245" t="s">
        <v>568</v>
      </c>
      <c r="M5740"/>
      <c r="N5740"/>
      <c r="O5740"/>
      <c r="P5740"/>
      <c r="Q5740"/>
      <c r="R5740"/>
      <c r="S5740"/>
      <c r="T5740"/>
      <c r="U5740"/>
      <c r="V5740"/>
      <c r="W5740"/>
      <c r="X5740"/>
      <c r="Y5740"/>
      <c r="Z5740"/>
      <c r="AA5740"/>
      <c r="AB5740"/>
      <c r="AC5740"/>
      <c r="AD5740"/>
      <c r="AE5740"/>
      <c r="AF5740"/>
      <c r="AG5740"/>
      <c r="AH5740"/>
      <c r="AI5740"/>
      <c r="AJ5740"/>
      <c r="AK5740"/>
      <c r="AL5740"/>
      <c r="AM5740"/>
      <c r="AN5740"/>
      <c r="AO5740"/>
      <c r="AP5740"/>
      <c r="AQ5740"/>
      <c r="AR5740"/>
      <c r="AS5740"/>
      <c r="AT5740"/>
      <c r="AU5740"/>
      <c r="AV5740"/>
      <c r="AW5740"/>
      <c r="AX5740"/>
      <c r="AY5740"/>
      <c r="AZ5740"/>
      <c r="BA5740"/>
      <c r="BB5740"/>
      <c r="BC5740"/>
      <c r="BD5740"/>
      <c r="BE5740"/>
      <c r="BF5740"/>
      <c r="BG5740"/>
      <c r="BH5740"/>
      <c r="BI5740"/>
      <c r="BJ5740"/>
      <c r="BK5740"/>
      <c r="BL5740"/>
      <c r="BM5740"/>
      <c r="BN5740"/>
      <c r="BO5740"/>
    </row>
    <row r="5741" spans="1:67" ht="15" x14ac:dyDescent="0.25">
      <c r="A5741" s="245" t="s">
        <v>1722</v>
      </c>
      <c r="B5741" s="245" t="s">
        <v>1721</v>
      </c>
      <c r="C5741" s="245" t="s">
        <v>1832</v>
      </c>
      <c r="D5741" s="245" t="s">
        <v>1831</v>
      </c>
      <c r="E5741" s="246" t="s">
        <v>44</v>
      </c>
      <c r="F5741" s="245" t="s">
        <v>44</v>
      </c>
      <c r="G5741" s="245" t="s">
        <v>21359</v>
      </c>
      <c r="H5741" s="245" t="s">
        <v>21360</v>
      </c>
      <c r="I5741" s="245" t="s">
        <v>11</v>
      </c>
      <c r="J5741" s="245" t="s">
        <v>569</v>
      </c>
      <c r="K5741" s="246" t="s">
        <v>13709</v>
      </c>
      <c r="L5741" s="245" t="s">
        <v>568</v>
      </c>
      <c r="M5741"/>
      <c r="N5741"/>
      <c r="O5741"/>
      <c r="P5741"/>
      <c r="Q5741"/>
      <c r="R5741"/>
      <c r="S5741"/>
      <c r="T5741"/>
      <c r="U5741"/>
      <c r="V5741"/>
      <c r="W5741"/>
      <c r="X5741"/>
      <c r="Y5741"/>
      <c r="Z5741"/>
      <c r="AA5741"/>
      <c r="AB5741"/>
      <c r="AC5741"/>
      <c r="AD5741"/>
      <c r="AE5741"/>
      <c r="AF5741"/>
      <c r="AG5741"/>
      <c r="AH5741"/>
      <c r="AI5741"/>
      <c r="AJ5741"/>
      <c r="AK5741"/>
      <c r="AL5741"/>
      <c r="AM5741"/>
      <c r="AN5741"/>
      <c r="AO5741"/>
      <c r="AP5741"/>
      <c r="AQ5741"/>
      <c r="AR5741"/>
      <c r="AS5741"/>
      <c r="AT5741"/>
      <c r="AU5741"/>
      <c r="AV5741"/>
      <c r="AW5741"/>
      <c r="AX5741"/>
      <c r="AY5741"/>
      <c r="AZ5741"/>
      <c r="BA5741"/>
      <c r="BB5741"/>
      <c r="BC5741"/>
      <c r="BD5741"/>
      <c r="BE5741"/>
      <c r="BF5741"/>
      <c r="BG5741"/>
      <c r="BH5741"/>
      <c r="BI5741"/>
      <c r="BJ5741"/>
      <c r="BK5741"/>
      <c r="BL5741"/>
      <c r="BM5741"/>
      <c r="BN5741"/>
      <c r="BO5741"/>
    </row>
    <row r="5742" spans="1:67" ht="15" x14ac:dyDescent="0.25">
      <c r="A5742" s="245" t="s">
        <v>1722</v>
      </c>
      <c r="B5742" s="245" t="s">
        <v>1721</v>
      </c>
      <c r="C5742" s="245" t="s">
        <v>1832</v>
      </c>
      <c r="D5742" s="245" t="s">
        <v>1831</v>
      </c>
      <c r="E5742" s="246" t="s">
        <v>44</v>
      </c>
      <c r="F5742" s="245" t="s">
        <v>44</v>
      </c>
      <c r="G5742" s="245" t="s">
        <v>21362</v>
      </c>
      <c r="H5742" s="245" t="s">
        <v>21363</v>
      </c>
      <c r="I5742" s="245" t="s">
        <v>11</v>
      </c>
      <c r="J5742" s="245" t="s">
        <v>569</v>
      </c>
      <c r="K5742" s="246" t="s">
        <v>25258</v>
      </c>
      <c r="L5742" s="245" t="s">
        <v>568</v>
      </c>
      <c r="M5742"/>
      <c r="N5742"/>
      <c r="O5742"/>
      <c r="P5742"/>
      <c r="Q5742"/>
      <c r="R5742"/>
      <c r="S5742"/>
      <c r="T5742"/>
      <c r="U5742"/>
      <c r="V5742"/>
      <c r="W5742"/>
      <c r="X5742"/>
      <c r="Y5742"/>
      <c r="Z5742"/>
      <c r="AA5742"/>
      <c r="AB5742"/>
      <c r="AC5742"/>
      <c r="AD5742"/>
      <c r="AE5742"/>
      <c r="AF5742"/>
      <c r="AG5742"/>
      <c r="AH5742"/>
      <c r="AI5742"/>
      <c r="AJ5742"/>
      <c r="AK5742"/>
      <c r="AL5742"/>
      <c r="AM5742"/>
      <c r="AN5742"/>
      <c r="AO5742"/>
      <c r="AP5742"/>
      <c r="AQ5742"/>
      <c r="AR5742"/>
      <c r="AS5742"/>
      <c r="AT5742"/>
      <c r="AU5742"/>
      <c r="AV5742"/>
      <c r="AW5742"/>
      <c r="AX5742"/>
      <c r="AY5742"/>
      <c r="AZ5742"/>
      <c r="BA5742"/>
      <c r="BB5742"/>
      <c r="BC5742"/>
      <c r="BD5742"/>
      <c r="BE5742"/>
      <c r="BF5742"/>
      <c r="BG5742"/>
      <c r="BH5742"/>
      <c r="BI5742"/>
      <c r="BJ5742"/>
      <c r="BK5742"/>
      <c r="BL5742"/>
      <c r="BM5742"/>
      <c r="BN5742"/>
      <c r="BO5742"/>
    </row>
    <row r="5743" spans="1:67" ht="15" x14ac:dyDescent="0.25">
      <c r="A5743" s="245" t="s">
        <v>1722</v>
      </c>
      <c r="B5743" s="245" t="s">
        <v>1721</v>
      </c>
      <c r="C5743" s="245" t="s">
        <v>1832</v>
      </c>
      <c r="D5743" s="245" t="s">
        <v>1831</v>
      </c>
      <c r="E5743" s="246" t="s">
        <v>44</v>
      </c>
      <c r="F5743" s="245" t="s">
        <v>44</v>
      </c>
      <c r="G5743" s="245" t="s">
        <v>21365</v>
      </c>
      <c r="H5743" s="245" t="s">
        <v>21366</v>
      </c>
      <c r="I5743" s="245" t="s">
        <v>11</v>
      </c>
      <c r="J5743" s="245" t="s">
        <v>569</v>
      </c>
      <c r="K5743" s="246" t="s">
        <v>23835</v>
      </c>
      <c r="L5743" s="245" t="s">
        <v>568</v>
      </c>
      <c r="M5743"/>
      <c r="N5743"/>
      <c r="O5743"/>
      <c r="P5743"/>
      <c r="Q5743"/>
      <c r="R5743"/>
      <c r="S5743"/>
      <c r="T5743"/>
      <c r="U5743"/>
      <c r="V5743"/>
      <c r="W5743"/>
      <c r="X5743"/>
      <c r="Y5743"/>
      <c r="Z5743"/>
      <c r="AA5743"/>
      <c r="AB5743"/>
      <c r="AC5743"/>
      <c r="AD5743"/>
      <c r="AE5743"/>
      <c r="AF5743"/>
      <c r="AG5743"/>
      <c r="AH5743"/>
      <c r="AI5743"/>
      <c r="AJ5743"/>
      <c r="AK5743"/>
      <c r="AL5743"/>
      <c r="AM5743"/>
      <c r="AN5743"/>
      <c r="AO5743"/>
      <c r="AP5743"/>
      <c r="AQ5743"/>
      <c r="AR5743"/>
      <c r="AS5743"/>
      <c r="AT5743"/>
      <c r="AU5743"/>
      <c r="AV5743"/>
      <c r="AW5743"/>
      <c r="AX5743"/>
      <c r="AY5743"/>
      <c r="AZ5743"/>
      <c r="BA5743"/>
      <c r="BB5743"/>
      <c r="BC5743"/>
      <c r="BD5743"/>
      <c r="BE5743"/>
      <c r="BF5743"/>
      <c r="BG5743"/>
      <c r="BH5743"/>
      <c r="BI5743"/>
      <c r="BJ5743"/>
      <c r="BK5743"/>
      <c r="BL5743"/>
      <c r="BM5743"/>
      <c r="BN5743"/>
      <c r="BO5743"/>
    </row>
    <row r="5744" spans="1:67" ht="15" x14ac:dyDescent="0.25">
      <c r="A5744" s="245" t="s">
        <v>1722</v>
      </c>
      <c r="B5744" s="245" t="s">
        <v>1721</v>
      </c>
      <c r="C5744" s="245" t="s">
        <v>1832</v>
      </c>
      <c r="D5744" s="245" t="s">
        <v>1831</v>
      </c>
      <c r="E5744" s="246" t="s">
        <v>44</v>
      </c>
      <c r="F5744" s="245" t="s">
        <v>44</v>
      </c>
      <c r="G5744" s="245" t="s">
        <v>21368</v>
      </c>
      <c r="H5744" s="245" t="s">
        <v>21369</v>
      </c>
      <c r="I5744" s="245" t="s">
        <v>11</v>
      </c>
      <c r="J5744" s="245" t="s">
        <v>569</v>
      </c>
      <c r="K5744" s="246" t="s">
        <v>25259</v>
      </c>
      <c r="L5744" s="245" t="s">
        <v>568</v>
      </c>
      <c r="M5744"/>
      <c r="N5744"/>
      <c r="O5744"/>
      <c r="P5744"/>
      <c r="Q5744"/>
      <c r="R5744"/>
      <c r="S5744"/>
      <c r="T5744"/>
      <c r="U5744"/>
      <c r="V5744"/>
      <c r="W5744"/>
      <c r="X5744"/>
      <c r="Y5744"/>
      <c r="Z5744"/>
      <c r="AA5744"/>
      <c r="AB5744"/>
      <c r="AC5744"/>
      <c r="AD5744"/>
      <c r="AE5744"/>
      <c r="AF5744"/>
      <c r="AG5744"/>
      <c r="AH5744"/>
      <c r="AI5744"/>
      <c r="AJ5744"/>
      <c r="AK5744"/>
      <c r="AL5744"/>
      <c r="AM5744"/>
      <c r="AN5744"/>
      <c r="AO5744"/>
      <c r="AP5744"/>
      <c r="AQ5744"/>
      <c r="AR5744"/>
      <c r="AS5744"/>
      <c r="AT5744"/>
      <c r="AU5744"/>
      <c r="AV5744"/>
      <c r="AW5744"/>
      <c r="AX5744"/>
      <c r="AY5744"/>
      <c r="AZ5744"/>
      <c r="BA5744"/>
      <c r="BB5744"/>
      <c r="BC5744"/>
      <c r="BD5744"/>
      <c r="BE5744"/>
      <c r="BF5744"/>
      <c r="BG5744"/>
      <c r="BH5744"/>
      <c r="BI5744"/>
      <c r="BJ5744"/>
      <c r="BK5744"/>
      <c r="BL5744"/>
      <c r="BM5744"/>
      <c r="BN5744"/>
      <c r="BO5744"/>
    </row>
    <row r="5745" spans="1:67" ht="15" x14ac:dyDescent="0.25">
      <c r="A5745" s="245" t="s">
        <v>1722</v>
      </c>
      <c r="B5745" s="245" t="s">
        <v>1721</v>
      </c>
      <c r="C5745" s="245" t="s">
        <v>1832</v>
      </c>
      <c r="D5745" s="245" t="s">
        <v>1831</v>
      </c>
      <c r="E5745" s="246" t="s">
        <v>44</v>
      </c>
      <c r="F5745" s="245" t="s">
        <v>44</v>
      </c>
      <c r="G5745" s="245" t="s">
        <v>21371</v>
      </c>
      <c r="H5745" s="245" t="s">
        <v>21372</v>
      </c>
      <c r="I5745" s="245" t="s">
        <v>11</v>
      </c>
      <c r="J5745" s="245" t="s">
        <v>569</v>
      </c>
      <c r="K5745" s="246" t="s">
        <v>20814</v>
      </c>
      <c r="L5745" s="245" t="s">
        <v>568</v>
      </c>
      <c r="M5745"/>
      <c r="N5745"/>
      <c r="O5745"/>
      <c r="P5745"/>
      <c r="Q5745"/>
      <c r="R5745"/>
      <c r="S5745"/>
      <c r="T5745"/>
      <c r="U5745"/>
      <c r="V5745"/>
      <c r="W5745"/>
      <c r="X5745"/>
      <c r="Y5745"/>
      <c r="Z5745"/>
      <c r="AA5745"/>
      <c r="AB5745"/>
      <c r="AC5745"/>
      <c r="AD5745"/>
      <c r="AE5745"/>
      <c r="AF5745"/>
      <c r="AG5745"/>
      <c r="AH5745"/>
      <c r="AI5745"/>
      <c r="AJ5745"/>
      <c r="AK5745"/>
      <c r="AL5745"/>
      <c r="AM5745"/>
      <c r="AN5745"/>
      <c r="AO5745"/>
      <c r="AP5745"/>
      <c r="AQ5745"/>
      <c r="AR5745"/>
      <c r="AS5745"/>
      <c r="AT5745"/>
      <c r="AU5745"/>
      <c r="AV5745"/>
      <c r="AW5745"/>
      <c r="AX5745"/>
      <c r="AY5745"/>
      <c r="AZ5745"/>
      <c r="BA5745"/>
      <c r="BB5745"/>
      <c r="BC5745"/>
      <c r="BD5745"/>
      <c r="BE5745"/>
      <c r="BF5745"/>
      <c r="BG5745"/>
      <c r="BH5745"/>
      <c r="BI5745"/>
      <c r="BJ5745"/>
      <c r="BK5745"/>
      <c r="BL5745"/>
      <c r="BM5745"/>
      <c r="BN5745"/>
      <c r="BO5745"/>
    </row>
    <row r="5746" spans="1:67" ht="15" x14ac:dyDescent="0.25">
      <c r="A5746" s="245" t="s">
        <v>1722</v>
      </c>
      <c r="B5746" s="245" t="s">
        <v>1721</v>
      </c>
      <c r="C5746" s="245" t="s">
        <v>1832</v>
      </c>
      <c r="D5746" s="245" t="s">
        <v>1831</v>
      </c>
      <c r="E5746" s="246" t="s">
        <v>44</v>
      </c>
      <c r="F5746" s="245" t="s">
        <v>44</v>
      </c>
      <c r="G5746" s="245" t="s">
        <v>21374</v>
      </c>
      <c r="H5746" s="245" t="s">
        <v>21375</v>
      </c>
      <c r="I5746" s="245" t="s">
        <v>11</v>
      </c>
      <c r="J5746" s="245" t="s">
        <v>569</v>
      </c>
      <c r="K5746" s="246" t="s">
        <v>25260</v>
      </c>
      <c r="L5746" s="245" t="s">
        <v>568</v>
      </c>
      <c r="M5746"/>
      <c r="N5746"/>
      <c r="O5746"/>
      <c r="P5746"/>
      <c r="Q5746"/>
      <c r="R5746"/>
      <c r="S5746"/>
      <c r="T5746"/>
      <c r="U5746"/>
      <c r="V5746"/>
      <c r="W5746"/>
      <c r="X5746"/>
      <c r="Y5746"/>
      <c r="Z5746"/>
      <c r="AA5746"/>
      <c r="AB5746"/>
      <c r="AC5746"/>
      <c r="AD5746"/>
      <c r="AE5746"/>
      <c r="AF5746"/>
      <c r="AG5746"/>
      <c r="AH5746"/>
      <c r="AI5746"/>
      <c r="AJ5746"/>
      <c r="AK5746"/>
      <c r="AL5746"/>
      <c r="AM5746"/>
      <c r="AN5746"/>
      <c r="AO5746"/>
      <c r="AP5746"/>
      <c r="AQ5746"/>
      <c r="AR5746"/>
      <c r="AS5746"/>
      <c r="AT5746"/>
      <c r="AU5746"/>
      <c r="AV5746"/>
      <c r="AW5746"/>
      <c r="AX5746"/>
      <c r="AY5746"/>
      <c r="AZ5746"/>
      <c r="BA5746"/>
      <c r="BB5746"/>
      <c r="BC5746"/>
      <c r="BD5746"/>
      <c r="BE5746"/>
      <c r="BF5746"/>
      <c r="BG5746"/>
      <c r="BH5746"/>
      <c r="BI5746"/>
      <c r="BJ5746"/>
      <c r="BK5746"/>
      <c r="BL5746"/>
      <c r="BM5746"/>
      <c r="BN5746"/>
      <c r="BO5746"/>
    </row>
    <row r="5747" spans="1:67" ht="15" x14ac:dyDescent="0.25">
      <c r="A5747" s="245" t="s">
        <v>1722</v>
      </c>
      <c r="B5747" s="245" t="s">
        <v>1721</v>
      </c>
      <c r="C5747" s="245" t="s">
        <v>1832</v>
      </c>
      <c r="D5747" s="245" t="s">
        <v>1831</v>
      </c>
      <c r="E5747" s="246" t="s">
        <v>44</v>
      </c>
      <c r="F5747" s="245" t="s">
        <v>44</v>
      </c>
      <c r="G5747" s="245" t="s">
        <v>21377</v>
      </c>
      <c r="H5747" s="245" t="s">
        <v>21378</v>
      </c>
      <c r="I5747" s="245" t="s">
        <v>11</v>
      </c>
      <c r="J5747" s="245" t="s">
        <v>569</v>
      </c>
      <c r="K5747" s="246" t="s">
        <v>25261</v>
      </c>
      <c r="L5747" s="245" t="s">
        <v>568</v>
      </c>
      <c r="M5747"/>
      <c r="N5747"/>
      <c r="O5747"/>
      <c r="P5747"/>
      <c r="Q5747"/>
      <c r="R5747"/>
      <c r="S5747"/>
      <c r="T5747"/>
      <c r="U5747"/>
      <c r="V5747"/>
      <c r="W5747"/>
      <c r="X5747"/>
      <c r="Y5747"/>
      <c r="Z5747"/>
      <c r="AA5747"/>
      <c r="AB5747"/>
      <c r="AC5747"/>
      <c r="AD5747"/>
      <c r="AE5747"/>
      <c r="AF5747"/>
      <c r="AG5747"/>
      <c r="AH5747"/>
      <c r="AI5747"/>
      <c r="AJ5747"/>
      <c r="AK5747"/>
      <c r="AL5747"/>
      <c r="AM5747"/>
      <c r="AN5747"/>
      <c r="AO5747"/>
      <c r="AP5747"/>
      <c r="AQ5747"/>
      <c r="AR5747"/>
      <c r="AS5747"/>
      <c r="AT5747"/>
      <c r="AU5747"/>
      <c r="AV5747"/>
      <c r="AW5747"/>
      <c r="AX5747"/>
      <c r="AY5747"/>
      <c r="AZ5747"/>
      <c r="BA5747"/>
      <c r="BB5747"/>
      <c r="BC5747"/>
      <c r="BD5747"/>
      <c r="BE5747"/>
      <c r="BF5747"/>
      <c r="BG5747"/>
      <c r="BH5747"/>
      <c r="BI5747"/>
      <c r="BJ5747"/>
      <c r="BK5747"/>
      <c r="BL5747"/>
      <c r="BM5747"/>
      <c r="BN5747"/>
      <c r="BO5747"/>
    </row>
    <row r="5748" spans="1:67" ht="15" x14ac:dyDescent="0.25">
      <c r="A5748" s="245" t="s">
        <v>1722</v>
      </c>
      <c r="B5748" s="245" t="s">
        <v>1721</v>
      </c>
      <c r="C5748" s="245" t="s">
        <v>1832</v>
      </c>
      <c r="D5748" s="245" t="s">
        <v>1831</v>
      </c>
      <c r="E5748" s="246" t="s">
        <v>44</v>
      </c>
      <c r="F5748" s="245" t="s">
        <v>44</v>
      </c>
      <c r="G5748" s="245" t="s">
        <v>21379</v>
      </c>
      <c r="H5748" s="245" t="s">
        <v>21380</v>
      </c>
      <c r="I5748" s="245" t="s">
        <v>11</v>
      </c>
      <c r="J5748" s="245" t="s">
        <v>569</v>
      </c>
      <c r="K5748" s="246" t="s">
        <v>8828</v>
      </c>
      <c r="L5748" s="245" t="s">
        <v>568</v>
      </c>
      <c r="M5748"/>
      <c r="N5748"/>
      <c r="O5748"/>
      <c r="P5748"/>
      <c r="Q5748"/>
      <c r="R5748"/>
      <c r="S5748"/>
      <c r="T5748"/>
      <c r="U5748"/>
      <c r="V5748"/>
      <c r="W5748"/>
      <c r="X5748"/>
      <c r="Y5748"/>
      <c r="Z5748"/>
      <c r="AA5748"/>
      <c r="AB5748"/>
      <c r="AC5748"/>
      <c r="AD5748"/>
      <c r="AE5748"/>
      <c r="AF5748"/>
      <c r="AG5748"/>
      <c r="AH5748"/>
      <c r="AI5748"/>
      <c r="AJ5748"/>
      <c r="AK5748"/>
      <c r="AL5748"/>
      <c r="AM5748"/>
      <c r="AN5748"/>
      <c r="AO5748"/>
      <c r="AP5748"/>
      <c r="AQ5748"/>
      <c r="AR5748"/>
      <c r="AS5748"/>
      <c r="AT5748"/>
      <c r="AU5748"/>
      <c r="AV5748"/>
      <c r="AW5748"/>
      <c r="AX5748"/>
      <c r="AY5748"/>
      <c r="AZ5748"/>
      <c r="BA5748"/>
      <c r="BB5748"/>
      <c r="BC5748"/>
      <c r="BD5748"/>
      <c r="BE5748"/>
      <c r="BF5748"/>
      <c r="BG5748"/>
      <c r="BH5748"/>
      <c r="BI5748"/>
      <c r="BJ5748"/>
      <c r="BK5748"/>
      <c r="BL5748"/>
      <c r="BM5748"/>
      <c r="BN5748"/>
      <c r="BO5748"/>
    </row>
    <row r="5749" spans="1:67" ht="15" x14ac:dyDescent="0.25">
      <c r="A5749" s="245" t="s">
        <v>1722</v>
      </c>
      <c r="B5749" s="245" t="s">
        <v>1721</v>
      </c>
      <c r="C5749" s="245" t="s">
        <v>1832</v>
      </c>
      <c r="D5749" s="245" t="s">
        <v>1831</v>
      </c>
      <c r="E5749" s="246" t="s">
        <v>44</v>
      </c>
      <c r="F5749" s="245" t="s">
        <v>44</v>
      </c>
      <c r="G5749" s="245" t="s">
        <v>21382</v>
      </c>
      <c r="H5749" s="245" t="s">
        <v>21383</v>
      </c>
      <c r="I5749" s="245" t="s">
        <v>11</v>
      </c>
      <c r="J5749" s="245" t="s">
        <v>569</v>
      </c>
      <c r="K5749" s="246" t="s">
        <v>10037</v>
      </c>
      <c r="L5749" s="245" t="s">
        <v>568</v>
      </c>
      <c r="M5749"/>
      <c r="N5749"/>
      <c r="O5749"/>
      <c r="P5749"/>
      <c r="Q5749"/>
      <c r="R5749"/>
      <c r="S5749"/>
      <c r="T5749"/>
      <c r="U5749"/>
      <c r="V5749"/>
      <c r="W5749"/>
      <c r="X5749"/>
      <c r="Y5749"/>
      <c r="Z5749"/>
      <c r="AA5749"/>
      <c r="AB5749"/>
      <c r="AC5749"/>
      <c r="AD5749"/>
      <c r="AE5749"/>
      <c r="AF5749"/>
      <c r="AG5749"/>
      <c r="AH5749"/>
      <c r="AI5749"/>
      <c r="AJ5749"/>
      <c r="AK5749"/>
      <c r="AL5749"/>
      <c r="AM5749"/>
      <c r="AN5749"/>
      <c r="AO5749"/>
      <c r="AP5749"/>
      <c r="AQ5749"/>
      <c r="AR5749"/>
      <c r="AS5749"/>
      <c r="AT5749"/>
      <c r="AU5749"/>
      <c r="AV5749"/>
      <c r="AW5749"/>
      <c r="AX5749"/>
      <c r="AY5749"/>
      <c r="AZ5749"/>
      <c r="BA5749"/>
      <c r="BB5749"/>
      <c r="BC5749"/>
      <c r="BD5749"/>
      <c r="BE5749"/>
      <c r="BF5749"/>
      <c r="BG5749"/>
      <c r="BH5749"/>
      <c r="BI5749"/>
      <c r="BJ5749"/>
      <c r="BK5749"/>
      <c r="BL5749"/>
      <c r="BM5749"/>
      <c r="BN5749"/>
      <c r="BO5749"/>
    </row>
    <row r="5750" spans="1:67" ht="15" x14ac:dyDescent="0.25">
      <c r="A5750" s="245" t="s">
        <v>1722</v>
      </c>
      <c r="B5750" s="245" t="s">
        <v>1721</v>
      </c>
      <c r="C5750" s="245" t="s">
        <v>1765</v>
      </c>
      <c r="D5750" s="245" t="s">
        <v>1764</v>
      </c>
      <c r="E5750" s="246" t="s">
        <v>44</v>
      </c>
      <c r="F5750" s="245" t="s">
        <v>44</v>
      </c>
      <c r="G5750" s="245" t="s">
        <v>1830</v>
      </c>
      <c r="H5750" s="245" t="s">
        <v>1829</v>
      </c>
      <c r="I5750" s="245" t="s">
        <v>11</v>
      </c>
      <c r="J5750" s="245" t="s">
        <v>59</v>
      </c>
      <c r="K5750" s="246" t="s">
        <v>24730</v>
      </c>
      <c r="L5750" s="245" t="s">
        <v>568</v>
      </c>
      <c r="M5750"/>
      <c r="N5750"/>
      <c r="O5750"/>
      <c r="P5750"/>
      <c r="Q5750"/>
      <c r="R5750"/>
      <c r="S5750"/>
      <c r="T5750"/>
      <c r="U5750"/>
      <c r="V5750"/>
      <c r="W5750"/>
      <c r="X5750"/>
      <c r="Y5750"/>
      <c r="Z5750"/>
      <c r="AA5750"/>
      <c r="AB5750"/>
      <c r="AC5750"/>
      <c r="AD5750"/>
      <c r="AE5750"/>
      <c r="AF5750"/>
      <c r="AG5750"/>
      <c r="AH5750"/>
      <c r="AI5750"/>
      <c r="AJ5750"/>
      <c r="AK5750"/>
      <c r="AL5750"/>
      <c r="AM5750"/>
      <c r="AN5750"/>
      <c r="AO5750"/>
      <c r="AP5750"/>
      <c r="AQ5750"/>
      <c r="AR5750"/>
      <c r="AS5750"/>
      <c r="AT5750"/>
      <c r="AU5750"/>
      <c r="AV5750"/>
      <c r="AW5750"/>
      <c r="AX5750"/>
      <c r="AY5750"/>
      <c r="AZ5750"/>
      <c r="BA5750"/>
      <c r="BB5750"/>
      <c r="BC5750"/>
      <c r="BD5750"/>
      <c r="BE5750"/>
      <c r="BF5750"/>
      <c r="BG5750"/>
      <c r="BH5750"/>
      <c r="BI5750"/>
      <c r="BJ5750"/>
      <c r="BK5750"/>
      <c r="BL5750"/>
      <c r="BM5750"/>
      <c r="BN5750"/>
      <c r="BO5750"/>
    </row>
    <row r="5751" spans="1:67" ht="15" x14ac:dyDescent="0.25">
      <c r="A5751" s="245" t="s">
        <v>1722</v>
      </c>
      <c r="B5751" s="245" t="s">
        <v>1721</v>
      </c>
      <c r="C5751" s="245" t="s">
        <v>1765</v>
      </c>
      <c r="D5751" s="245" t="s">
        <v>1764</v>
      </c>
      <c r="E5751" s="246" t="s">
        <v>44</v>
      </c>
      <c r="F5751" s="245" t="s">
        <v>44</v>
      </c>
      <c r="G5751" s="245" t="s">
        <v>1828</v>
      </c>
      <c r="H5751" s="245" t="s">
        <v>1827</v>
      </c>
      <c r="I5751" s="245" t="s">
        <v>11</v>
      </c>
      <c r="J5751" s="245" t="s">
        <v>59</v>
      </c>
      <c r="K5751" s="246" t="s">
        <v>9559</v>
      </c>
      <c r="L5751" s="245" t="s">
        <v>568</v>
      </c>
      <c r="M5751"/>
      <c r="N5751"/>
      <c r="O5751"/>
      <c r="P5751"/>
      <c r="Q5751"/>
      <c r="R5751"/>
      <c r="S5751"/>
      <c r="T5751"/>
      <c r="U5751"/>
      <c r="V5751"/>
      <c r="W5751"/>
      <c r="X5751"/>
      <c r="Y5751"/>
      <c r="Z5751"/>
      <c r="AA5751"/>
      <c r="AB5751"/>
      <c r="AC5751"/>
      <c r="AD5751"/>
      <c r="AE5751"/>
      <c r="AF5751"/>
      <c r="AG5751"/>
      <c r="AH5751"/>
      <c r="AI5751"/>
      <c r="AJ5751"/>
      <c r="AK5751"/>
      <c r="AL5751"/>
      <c r="AM5751"/>
      <c r="AN5751"/>
      <c r="AO5751"/>
      <c r="AP5751"/>
      <c r="AQ5751"/>
      <c r="AR5751"/>
      <c r="AS5751"/>
      <c r="AT5751"/>
      <c r="AU5751"/>
      <c r="AV5751"/>
      <c r="AW5751"/>
      <c r="AX5751"/>
      <c r="AY5751"/>
      <c r="AZ5751"/>
      <c r="BA5751"/>
      <c r="BB5751"/>
      <c r="BC5751"/>
      <c r="BD5751"/>
      <c r="BE5751"/>
      <c r="BF5751"/>
      <c r="BG5751"/>
      <c r="BH5751"/>
      <c r="BI5751"/>
      <c r="BJ5751"/>
      <c r="BK5751"/>
      <c r="BL5751"/>
      <c r="BM5751"/>
      <c r="BN5751"/>
      <c r="BO5751"/>
    </row>
    <row r="5752" spans="1:67" ht="15" x14ac:dyDescent="0.25">
      <c r="A5752" s="245" t="s">
        <v>1722</v>
      </c>
      <c r="B5752" s="245" t="s">
        <v>1721</v>
      </c>
      <c r="C5752" s="245" t="s">
        <v>1765</v>
      </c>
      <c r="D5752" s="245" t="s">
        <v>1764</v>
      </c>
      <c r="E5752" s="246" t="s">
        <v>44</v>
      </c>
      <c r="F5752" s="245" t="s">
        <v>44</v>
      </c>
      <c r="G5752" s="245" t="s">
        <v>1826</v>
      </c>
      <c r="H5752" s="245" t="s">
        <v>1825</v>
      </c>
      <c r="I5752" s="245" t="s">
        <v>11</v>
      </c>
      <c r="J5752" s="245" t="s">
        <v>59</v>
      </c>
      <c r="K5752" s="246" t="s">
        <v>15298</v>
      </c>
      <c r="L5752" s="245" t="s">
        <v>568</v>
      </c>
      <c r="M5752"/>
      <c r="N5752"/>
      <c r="O5752"/>
      <c r="P5752"/>
      <c r="Q5752"/>
      <c r="R5752"/>
      <c r="S5752"/>
      <c r="T5752"/>
      <c r="U5752"/>
      <c r="V5752"/>
      <c r="W5752"/>
      <c r="X5752"/>
      <c r="Y5752"/>
      <c r="Z5752"/>
      <c r="AA5752"/>
      <c r="AB5752"/>
      <c r="AC5752"/>
      <c r="AD5752"/>
      <c r="AE5752"/>
      <c r="AF5752"/>
      <c r="AG5752"/>
      <c r="AH5752"/>
      <c r="AI5752"/>
      <c r="AJ5752"/>
      <c r="AK5752"/>
      <c r="AL5752"/>
      <c r="AM5752"/>
      <c r="AN5752"/>
      <c r="AO5752"/>
      <c r="AP5752"/>
      <c r="AQ5752"/>
      <c r="AR5752"/>
      <c r="AS5752"/>
      <c r="AT5752"/>
      <c r="AU5752"/>
      <c r="AV5752"/>
      <c r="AW5752"/>
      <c r="AX5752"/>
      <c r="AY5752"/>
      <c r="AZ5752"/>
      <c r="BA5752"/>
      <c r="BB5752"/>
      <c r="BC5752"/>
      <c r="BD5752"/>
      <c r="BE5752"/>
      <c r="BF5752"/>
      <c r="BG5752"/>
      <c r="BH5752"/>
      <c r="BI5752"/>
      <c r="BJ5752"/>
      <c r="BK5752"/>
      <c r="BL5752"/>
      <c r="BM5752"/>
      <c r="BN5752"/>
      <c r="BO5752"/>
    </row>
    <row r="5753" spans="1:67" ht="15" x14ac:dyDescent="0.25">
      <c r="A5753" s="245" t="s">
        <v>1722</v>
      </c>
      <c r="B5753" s="245" t="s">
        <v>1721</v>
      </c>
      <c r="C5753" s="245" t="s">
        <v>1765</v>
      </c>
      <c r="D5753" s="245" t="s">
        <v>1764</v>
      </c>
      <c r="E5753" s="246" t="s">
        <v>44</v>
      </c>
      <c r="F5753" s="245" t="s">
        <v>44</v>
      </c>
      <c r="G5753" s="245" t="s">
        <v>1824</v>
      </c>
      <c r="H5753" s="245" t="s">
        <v>1823</v>
      </c>
      <c r="I5753" s="245" t="s">
        <v>11</v>
      </c>
      <c r="J5753" s="245" t="s">
        <v>59</v>
      </c>
      <c r="K5753" s="246" t="s">
        <v>10456</v>
      </c>
      <c r="L5753" s="245" t="s">
        <v>568</v>
      </c>
      <c r="M5753"/>
      <c r="N5753"/>
      <c r="O5753"/>
      <c r="P5753"/>
      <c r="Q5753"/>
      <c r="R5753"/>
      <c r="S5753"/>
      <c r="T5753"/>
      <c r="U5753"/>
      <c r="V5753"/>
      <c r="W5753"/>
      <c r="X5753"/>
      <c r="Y5753"/>
      <c r="Z5753"/>
      <c r="AA5753"/>
      <c r="AB5753"/>
      <c r="AC5753"/>
      <c r="AD5753"/>
      <c r="AE5753"/>
      <c r="AF5753"/>
      <c r="AG5753"/>
      <c r="AH5753"/>
      <c r="AI5753"/>
      <c r="AJ5753"/>
      <c r="AK5753"/>
      <c r="AL5753"/>
      <c r="AM5753"/>
      <c r="AN5753"/>
      <c r="AO5753"/>
      <c r="AP5753"/>
      <c r="AQ5753"/>
      <c r="AR5753"/>
      <c r="AS5753"/>
      <c r="AT5753"/>
      <c r="AU5753"/>
      <c r="AV5753"/>
      <c r="AW5753"/>
      <c r="AX5753"/>
      <c r="AY5753"/>
      <c r="AZ5753"/>
      <c r="BA5753"/>
      <c r="BB5753"/>
      <c r="BC5753"/>
      <c r="BD5753"/>
      <c r="BE5753"/>
      <c r="BF5753"/>
      <c r="BG5753"/>
      <c r="BH5753"/>
      <c r="BI5753"/>
      <c r="BJ5753"/>
      <c r="BK5753"/>
      <c r="BL5753"/>
      <c r="BM5753"/>
      <c r="BN5753"/>
      <c r="BO5753"/>
    </row>
    <row r="5754" spans="1:67" ht="15" x14ac:dyDescent="0.25">
      <c r="A5754" s="245" t="s">
        <v>1722</v>
      </c>
      <c r="B5754" s="245" t="s">
        <v>1721</v>
      </c>
      <c r="C5754" s="245" t="s">
        <v>1765</v>
      </c>
      <c r="D5754" s="245" t="s">
        <v>1764</v>
      </c>
      <c r="E5754" s="246" t="s">
        <v>44</v>
      </c>
      <c r="F5754" s="245" t="s">
        <v>44</v>
      </c>
      <c r="G5754" s="245" t="s">
        <v>1822</v>
      </c>
      <c r="H5754" s="245" t="s">
        <v>1821</v>
      </c>
      <c r="I5754" s="245" t="s">
        <v>11</v>
      </c>
      <c r="J5754" s="245" t="s">
        <v>59</v>
      </c>
      <c r="K5754" s="246" t="s">
        <v>25262</v>
      </c>
      <c r="L5754" s="245" t="s">
        <v>568</v>
      </c>
      <c r="M5754"/>
      <c r="N5754"/>
      <c r="O5754"/>
      <c r="P5754"/>
      <c r="Q5754"/>
      <c r="R5754"/>
      <c r="S5754"/>
      <c r="T5754"/>
      <c r="U5754"/>
      <c r="V5754"/>
      <c r="W5754"/>
      <c r="X5754"/>
      <c r="Y5754"/>
      <c r="Z5754"/>
      <c r="AA5754"/>
      <c r="AB5754"/>
      <c r="AC5754"/>
      <c r="AD5754"/>
      <c r="AE5754"/>
      <c r="AF5754"/>
      <c r="AG5754"/>
      <c r="AH5754"/>
      <c r="AI5754"/>
      <c r="AJ5754"/>
      <c r="AK5754"/>
      <c r="AL5754"/>
      <c r="AM5754"/>
      <c r="AN5754"/>
      <c r="AO5754"/>
      <c r="AP5754"/>
      <c r="AQ5754"/>
      <c r="AR5754"/>
      <c r="AS5754"/>
      <c r="AT5754"/>
      <c r="AU5754"/>
      <c r="AV5754"/>
      <c r="AW5754"/>
      <c r="AX5754"/>
      <c r="AY5754"/>
      <c r="AZ5754"/>
      <c r="BA5754"/>
      <c r="BB5754"/>
      <c r="BC5754"/>
      <c r="BD5754"/>
      <c r="BE5754"/>
      <c r="BF5754"/>
      <c r="BG5754"/>
      <c r="BH5754"/>
      <c r="BI5754"/>
      <c r="BJ5754"/>
      <c r="BK5754"/>
      <c r="BL5754"/>
      <c r="BM5754"/>
      <c r="BN5754"/>
      <c r="BO5754"/>
    </row>
    <row r="5755" spans="1:67" ht="15" x14ac:dyDescent="0.25">
      <c r="A5755" s="245" t="s">
        <v>1722</v>
      </c>
      <c r="B5755" s="245" t="s">
        <v>1721</v>
      </c>
      <c r="C5755" s="245" t="s">
        <v>1765</v>
      </c>
      <c r="D5755" s="245" t="s">
        <v>1764</v>
      </c>
      <c r="E5755" s="246" t="s">
        <v>44</v>
      </c>
      <c r="F5755" s="245" t="s">
        <v>44</v>
      </c>
      <c r="G5755" s="245" t="s">
        <v>1820</v>
      </c>
      <c r="H5755" s="245" t="s">
        <v>1819</v>
      </c>
      <c r="I5755" s="245" t="s">
        <v>11</v>
      </c>
      <c r="J5755" s="245" t="s">
        <v>59</v>
      </c>
      <c r="K5755" s="246" t="s">
        <v>12865</v>
      </c>
      <c r="L5755" s="245" t="s">
        <v>568</v>
      </c>
      <c r="M5755"/>
      <c r="N5755"/>
      <c r="O5755"/>
      <c r="P5755"/>
      <c r="Q5755"/>
      <c r="R5755"/>
      <c r="S5755"/>
      <c r="T5755"/>
      <c r="U5755"/>
      <c r="V5755"/>
      <c r="W5755"/>
      <c r="X5755"/>
      <c r="Y5755"/>
      <c r="Z5755"/>
      <c r="AA5755"/>
      <c r="AB5755"/>
      <c r="AC5755"/>
      <c r="AD5755"/>
      <c r="AE5755"/>
      <c r="AF5755"/>
      <c r="AG5755"/>
      <c r="AH5755"/>
      <c r="AI5755"/>
      <c r="AJ5755"/>
      <c r="AK5755"/>
      <c r="AL5755"/>
      <c r="AM5755"/>
      <c r="AN5755"/>
      <c r="AO5755"/>
      <c r="AP5755"/>
      <c r="AQ5755"/>
      <c r="AR5755"/>
      <c r="AS5755"/>
      <c r="AT5755"/>
      <c r="AU5755"/>
      <c r="AV5755"/>
      <c r="AW5755"/>
      <c r="AX5755"/>
      <c r="AY5755"/>
      <c r="AZ5755"/>
      <c r="BA5755"/>
      <c r="BB5755"/>
      <c r="BC5755"/>
      <c r="BD5755"/>
      <c r="BE5755"/>
      <c r="BF5755"/>
      <c r="BG5755"/>
      <c r="BH5755"/>
      <c r="BI5755"/>
      <c r="BJ5755"/>
      <c r="BK5755"/>
      <c r="BL5755"/>
      <c r="BM5755"/>
      <c r="BN5755"/>
      <c r="BO5755"/>
    </row>
    <row r="5756" spans="1:67" ht="15" x14ac:dyDescent="0.25">
      <c r="A5756" s="245" t="s">
        <v>1722</v>
      </c>
      <c r="B5756" s="245" t="s">
        <v>1721</v>
      </c>
      <c r="C5756" s="245" t="s">
        <v>1765</v>
      </c>
      <c r="D5756" s="245" t="s">
        <v>1764</v>
      </c>
      <c r="E5756" s="246" t="s">
        <v>44</v>
      </c>
      <c r="F5756" s="245" t="s">
        <v>44</v>
      </c>
      <c r="G5756" s="245" t="s">
        <v>1818</v>
      </c>
      <c r="H5756" s="245" t="s">
        <v>1817</v>
      </c>
      <c r="I5756" s="245" t="s">
        <v>11</v>
      </c>
      <c r="J5756" s="245" t="s">
        <v>59</v>
      </c>
      <c r="K5756" s="246" t="s">
        <v>25263</v>
      </c>
      <c r="L5756" s="245" t="s">
        <v>568</v>
      </c>
      <c r="M5756"/>
      <c r="N5756"/>
      <c r="O5756"/>
      <c r="P5756"/>
      <c r="Q5756"/>
      <c r="R5756"/>
      <c r="S5756"/>
      <c r="T5756"/>
      <c r="U5756"/>
      <c r="V5756"/>
      <c r="W5756"/>
      <c r="X5756"/>
      <c r="Y5756"/>
      <c r="Z5756"/>
      <c r="AA5756"/>
      <c r="AB5756"/>
      <c r="AC5756"/>
      <c r="AD5756"/>
      <c r="AE5756"/>
      <c r="AF5756"/>
      <c r="AG5756"/>
      <c r="AH5756"/>
      <c r="AI5756"/>
      <c r="AJ5756"/>
      <c r="AK5756"/>
      <c r="AL5756"/>
      <c r="AM5756"/>
      <c r="AN5756"/>
      <c r="AO5756"/>
      <c r="AP5756"/>
      <c r="AQ5756"/>
      <c r="AR5756"/>
      <c r="AS5756"/>
      <c r="AT5756"/>
      <c r="AU5756"/>
      <c r="AV5756"/>
      <c r="AW5756"/>
      <c r="AX5756"/>
      <c r="AY5756"/>
      <c r="AZ5756"/>
      <c r="BA5756"/>
      <c r="BB5756"/>
      <c r="BC5756"/>
      <c r="BD5756"/>
      <c r="BE5756"/>
      <c r="BF5756"/>
      <c r="BG5756"/>
      <c r="BH5756"/>
      <c r="BI5756"/>
      <c r="BJ5756"/>
      <c r="BK5756"/>
      <c r="BL5756"/>
      <c r="BM5756"/>
      <c r="BN5756"/>
      <c r="BO5756"/>
    </row>
    <row r="5757" spans="1:67" ht="15" x14ac:dyDescent="0.25">
      <c r="A5757" s="245" t="s">
        <v>1722</v>
      </c>
      <c r="B5757" s="245" t="s">
        <v>1721</v>
      </c>
      <c r="C5757" s="245" t="s">
        <v>1765</v>
      </c>
      <c r="D5757" s="245" t="s">
        <v>1764</v>
      </c>
      <c r="E5757" s="246" t="s">
        <v>44</v>
      </c>
      <c r="F5757" s="245" t="s">
        <v>44</v>
      </c>
      <c r="G5757" s="245" t="s">
        <v>1816</v>
      </c>
      <c r="H5757" s="245" t="s">
        <v>1815</v>
      </c>
      <c r="I5757" s="245" t="s">
        <v>11</v>
      </c>
      <c r="J5757" s="245" t="s">
        <v>59</v>
      </c>
      <c r="K5757" s="246" t="s">
        <v>25264</v>
      </c>
      <c r="L5757" s="245" t="s">
        <v>568</v>
      </c>
      <c r="M5757"/>
      <c r="N5757"/>
      <c r="O5757"/>
      <c r="P5757"/>
      <c r="Q5757"/>
      <c r="R5757"/>
      <c r="S5757"/>
      <c r="T5757"/>
      <c r="U5757"/>
      <c r="V5757"/>
      <c r="W5757"/>
      <c r="X5757"/>
      <c r="Y5757"/>
      <c r="Z5757"/>
      <c r="AA5757"/>
      <c r="AB5757"/>
      <c r="AC5757"/>
      <c r="AD5757"/>
      <c r="AE5757"/>
      <c r="AF5757"/>
      <c r="AG5757"/>
      <c r="AH5757"/>
      <c r="AI5757"/>
      <c r="AJ5757"/>
      <c r="AK5757"/>
      <c r="AL5757"/>
      <c r="AM5757"/>
      <c r="AN5757"/>
      <c r="AO5757"/>
      <c r="AP5757"/>
      <c r="AQ5757"/>
      <c r="AR5757"/>
      <c r="AS5757"/>
      <c r="AT5757"/>
      <c r="AU5757"/>
      <c r="AV5757"/>
      <c r="AW5757"/>
      <c r="AX5757"/>
      <c r="AY5757"/>
      <c r="AZ5757"/>
      <c r="BA5757"/>
      <c r="BB5757"/>
      <c r="BC5757"/>
      <c r="BD5757"/>
      <c r="BE5757"/>
      <c r="BF5757"/>
      <c r="BG5757"/>
      <c r="BH5757"/>
      <c r="BI5757"/>
      <c r="BJ5757"/>
      <c r="BK5757"/>
      <c r="BL5757"/>
      <c r="BM5757"/>
      <c r="BN5757"/>
      <c r="BO5757"/>
    </row>
    <row r="5758" spans="1:67" ht="15" x14ac:dyDescent="0.25">
      <c r="A5758" s="245" t="s">
        <v>1722</v>
      </c>
      <c r="B5758" s="245" t="s">
        <v>1721</v>
      </c>
      <c r="C5758" s="245" t="s">
        <v>1765</v>
      </c>
      <c r="D5758" s="245" t="s">
        <v>1764</v>
      </c>
      <c r="E5758" s="246" t="s">
        <v>44</v>
      </c>
      <c r="F5758" s="245" t="s">
        <v>44</v>
      </c>
      <c r="G5758" s="245" t="s">
        <v>1814</v>
      </c>
      <c r="H5758" s="245" t="s">
        <v>1813</v>
      </c>
      <c r="I5758" s="245" t="s">
        <v>11</v>
      </c>
      <c r="J5758" s="245" t="s">
        <v>59</v>
      </c>
      <c r="K5758" s="246" t="s">
        <v>22848</v>
      </c>
      <c r="L5758" s="245" t="s">
        <v>568</v>
      </c>
      <c r="M5758"/>
      <c r="N5758"/>
      <c r="O5758"/>
      <c r="P5758"/>
      <c r="Q5758"/>
      <c r="R5758"/>
      <c r="S5758"/>
      <c r="T5758"/>
      <c r="U5758"/>
      <c r="V5758"/>
      <c r="W5758"/>
      <c r="X5758"/>
      <c r="Y5758"/>
      <c r="Z5758"/>
      <c r="AA5758"/>
      <c r="AB5758"/>
      <c r="AC5758"/>
      <c r="AD5758"/>
      <c r="AE5758"/>
      <c r="AF5758"/>
      <c r="AG5758"/>
      <c r="AH5758"/>
      <c r="AI5758"/>
      <c r="AJ5758"/>
      <c r="AK5758"/>
      <c r="AL5758"/>
      <c r="AM5758"/>
      <c r="AN5758"/>
      <c r="AO5758"/>
      <c r="AP5758"/>
      <c r="AQ5758"/>
      <c r="AR5758"/>
      <c r="AS5758"/>
      <c r="AT5758"/>
      <c r="AU5758"/>
      <c r="AV5758"/>
      <c r="AW5758"/>
      <c r="AX5758"/>
      <c r="AY5758"/>
      <c r="AZ5758"/>
      <c r="BA5758"/>
      <c r="BB5758"/>
      <c r="BC5758"/>
      <c r="BD5758"/>
      <c r="BE5758"/>
      <c r="BF5758"/>
      <c r="BG5758"/>
      <c r="BH5758"/>
      <c r="BI5758"/>
      <c r="BJ5758"/>
      <c r="BK5758"/>
      <c r="BL5758"/>
      <c r="BM5758"/>
      <c r="BN5758"/>
      <c r="BO5758"/>
    </row>
    <row r="5759" spans="1:67" ht="15" x14ac:dyDescent="0.25">
      <c r="A5759" s="245" t="s">
        <v>1722</v>
      </c>
      <c r="B5759" s="245" t="s">
        <v>1721</v>
      </c>
      <c r="C5759" s="245" t="s">
        <v>1765</v>
      </c>
      <c r="D5759" s="245" t="s">
        <v>1764</v>
      </c>
      <c r="E5759" s="246" t="s">
        <v>44</v>
      </c>
      <c r="F5759" s="245" t="s">
        <v>44</v>
      </c>
      <c r="G5759" s="245" t="s">
        <v>1812</v>
      </c>
      <c r="H5759" s="245" t="s">
        <v>1811</v>
      </c>
      <c r="I5759" s="245" t="s">
        <v>11</v>
      </c>
      <c r="J5759" s="245" t="s">
        <v>59</v>
      </c>
      <c r="K5759" s="246" t="s">
        <v>25265</v>
      </c>
      <c r="L5759" s="245" t="s">
        <v>568</v>
      </c>
      <c r="M5759"/>
      <c r="N5759"/>
      <c r="O5759"/>
      <c r="P5759"/>
      <c r="Q5759"/>
      <c r="R5759"/>
      <c r="S5759"/>
      <c r="T5759"/>
      <c r="U5759"/>
      <c r="V5759"/>
      <c r="W5759"/>
      <c r="X5759"/>
      <c r="Y5759"/>
      <c r="Z5759"/>
      <c r="AA5759"/>
      <c r="AB5759"/>
      <c r="AC5759"/>
      <c r="AD5759"/>
      <c r="AE5759"/>
      <c r="AF5759"/>
      <c r="AG5759"/>
      <c r="AH5759"/>
      <c r="AI5759"/>
      <c r="AJ5759"/>
      <c r="AK5759"/>
      <c r="AL5759"/>
      <c r="AM5759"/>
      <c r="AN5759"/>
      <c r="AO5759"/>
      <c r="AP5759"/>
      <c r="AQ5759"/>
      <c r="AR5759"/>
      <c r="AS5759"/>
      <c r="AT5759"/>
      <c r="AU5759"/>
      <c r="AV5759"/>
      <c r="AW5759"/>
      <c r="AX5759"/>
      <c r="AY5759"/>
      <c r="AZ5759"/>
      <c r="BA5759"/>
      <c r="BB5759"/>
      <c r="BC5759"/>
      <c r="BD5759"/>
      <c r="BE5759"/>
      <c r="BF5759"/>
      <c r="BG5759"/>
      <c r="BH5759"/>
      <c r="BI5759"/>
      <c r="BJ5759"/>
      <c r="BK5759"/>
      <c r="BL5759"/>
      <c r="BM5759"/>
      <c r="BN5759"/>
      <c r="BO5759"/>
    </row>
    <row r="5760" spans="1:67" ht="15" x14ac:dyDescent="0.25">
      <c r="A5760" s="245" t="s">
        <v>1722</v>
      </c>
      <c r="B5760" s="245" t="s">
        <v>1721</v>
      </c>
      <c r="C5760" s="245" t="s">
        <v>1765</v>
      </c>
      <c r="D5760" s="245" t="s">
        <v>1764</v>
      </c>
      <c r="E5760" s="246" t="s">
        <v>44</v>
      </c>
      <c r="F5760" s="245" t="s">
        <v>44</v>
      </c>
      <c r="G5760" s="245" t="s">
        <v>1810</v>
      </c>
      <c r="H5760" s="245" t="s">
        <v>1809</v>
      </c>
      <c r="I5760" s="245" t="s">
        <v>11</v>
      </c>
      <c r="J5760" s="245" t="s">
        <v>59</v>
      </c>
      <c r="K5760" s="246" t="s">
        <v>25266</v>
      </c>
      <c r="L5760" s="245" t="s">
        <v>568</v>
      </c>
      <c r="M5760"/>
      <c r="N5760"/>
      <c r="O5760"/>
      <c r="P5760"/>
      <c r="Q5760"/>
      <c r="R5760"/>
      <c r="S5760"/>
      <c r="T5760"/>
      <c r="U5760"/>
      <c r="V5760"/>
      <c r="W5760"/>
      <c r="X5760"/>
      <c r="Y5760"/>
      <c r="Z5760"/>
      <c r="AA5760"/>
      <c r="AB5760"/>
      <c r="AC5760"/>
      <c r="AD5760"/>
      <c r="AE5760"/>
      <c r="AF5760"/>
      <c r="AG5760"/>
      <c r="AH5760"/>
      <c r="AI5760"/>
      <c r="AJ5760"/>
      <c r="AK5760"/>
      <c r="AL5760"/>
      <c r="AM5760"/>
      <c r="AN5760"/>
      <c r="AO5760"/>
      <c r="AP5760"/>
      <c r="AQ5760"/>
      <c r="AR5760"/>
      <c r="AS5760"/>
      <c r="AT5760"/>
      <c r="AU5760"/>
      <c r="AV5760"/>
      <c r="AW5760"/>
      <c r="AX5760"/>
      <c r="AY5760"/>
      <c r="AZ5760"/>
      <c r="BA5760"/>
      <c r="BB5760"/>
      <c r="BC5760"/>
      <c r="BD5760"/>
      <c r="BE5760"/>
      <c r="BF5760"/>
      <c r="BG5760"/>
      <c r="BH5760"/>
      <c r="BI5760"/>
      <c r="BJ5760"/>
      <c r="BK5760"/>
      <c r="BL5760"/>
      <c r="BM5760"/>
      <c r="BN5760"/>
      <c r="BO5760"/>
    </row>
    <row r="5761" spans="1:67" ht="15" x14ac:dyDescent="0.25">
      <c r="A5761" s="245" t="s">
        <v>1722</v>
      </c>
      <c r="B5761" s="245" t="s">
        <v>1721</v>
      </c>
      <c r="C5761" s="245" t="s">
        <v>1765</v>
      </c>
      <c r="D5761" s="245" t="s">
        <v>1764</v>
      </c>
      <c r="E5761" s="246" t="s">
        <v>44</v>
      </c>
      <c r="F5761" s="245" t="s">
        <v>44</v>
      </c>
      <c r="G5761" s="245" t="s">
        <v>1807</v>
      </c>
      <c r="H5761" s="245" t="s">
        <v>1806</v>
      </c>
      <c r="I5761" s="245" t="s">
        <v>11</v>
      </c>
      <c r="J5761" s="245" t="s">
        <v>59</v>
      </c>
      <c r="K5761" s="246" t="s">
        <v>22765</v>
      </c>
      <c r="L5761" s="245" t="s">
        <v>568</v>
      </c>
      <c r="M5761"/>
      <c r="N5761"/>
      <c r="O5761"/>
      <c r="P5761"/>
      <c r="Q5761"/>
      <c r="R5761"/>
      <c r="S5761"/>
      <c r="T5761"/>
      <c r="U5761"/>
      <c r="V5761"/>
      <c r="W5761"/>
      <c r="X5761"/>
      <c r="Y5761"/>
      <c r="Z5761"/>
      <c r="AA5761"/>
      <c r="AB5761"/>
      <c r="AC5761"/>
      <c r="AD5761"/>
      <c r="AE5761"/>
      <c r="AF5761"/>
      <c r="AG5761"/>
      <c r="AH5761"/>
      <c r="AI5761"/>
      <c r="AJ5761"/>
      <c r="AK5761"/>
      <c r="AL5761"/>
      <c r="AM5761"/>
      <c r="AN5761"/>
      <c r="AO5761"/>
      <c r="AP5761"/>
      <c r="AQ5761"/>
      <c r="AR5761"/>
      <c r="AS5761"/>
      <c r="AT5761"/>
      <c r="AU5761"/>
      <c r="AV5761"/>
      <c r="AW5761"/>
      <c r="AX5761"/>
      <c r="AY5761"/>
      <c r="AZ5761"/>
      <c r="BA5761"/>
      <c r="BB5761"/>
      <c r="BC5761"/>
      <c r="BD5761"/>
      <c r="BE5761"/>
      <c r="BF5761"/>
      <c r="BG5761"/>
      <c r="BH5761"/>
      <c r="BI5761"/>
      <c r="BJ5761"/>
      <c r="BK5761"/>
      <c r="BL5761"/>
      <c r="BM5761"/>
      <c r="BN5761"/>
      <c r="BO5761"/>
    </row>
    <row r="5762" spans="1:67" ht="15" x14ac:dyDescent="0.25">
      <c r="A5762" s="245" t="s">
        <v>1722</v>
      </c>
      <c r="B5762" s="245" t="s">
        <v>1721</v>
      </c>
      <c r="C5762" s="245" t="s">
        <v>1765</v>
      </c>
      <c r="D5762" s="245" t="s">
        <v>1764</v>
      </c>
      <c r="E5762" s="246" t="s">
        <v>44</v>
      </c>
      <c r="F5762" s="245" t="s">
        <v>44</v>
      </c>
      <c r="G5762" s="245" t="s">
        <v>1805</v>
      </c>
      <c r="H5762" s="245" t="s">
        <v>1804</v>
      </c>
      <c r="I5762" s="245" t="s">
        <v>11</v>
      </c>
      <c r="J5762" s="245" t="s">
        <v>59</v>
      </c>
      <c r="K5762" s="246" t="s">
        <v>25267</v>
      </c>
      <c r="L5762" s="245" t="s">
        <v>568</v>
      </c>
      <c r="M5762"/>
      <c r="N5762"/>
      <c r="O5762"/>
      <c r="P5762"/>
      <c r="Q5762"/>
      <c r="R5762"/>
      <c r="S5762"/>
      <c r="T5762"/>
      <c r="U5762"/>
      <c r="V5762"/>
      <c r="W5762"/>
      <c r="X5762"/>
      <c r="Y5762"/>
      <c r="Z5762"/>
      <c r="AA5762"/>
      <c r="AB5762"/>
      <c r="AC5762"/>
      <c r="AD5762"/>
      <c r="AE5762"/>
      <c r="AF5762"/>
      <c r="AG5762"/>
      <c r="AH5762"/>
      <c r="AI5762"/>
      <c r="AJ5762"/>
      <c r="AK5762"/>
      <c r="AL5762"/>
      <c r="AM5762"/>
      <c r="AN5762"/>
      <c r="AO5762"/>
      <c r="AP5762"/>
      <c r="AQ5762"/>
      <c r="AR5762"/>
      <c r="AS5762"/>
      <c r="AT5762"/>
      <c r="AU5762"/>
      <c r="AV5762"/>
      <c r="AW5762"/>
      <c r="AX5762"/>
      <c r="AY5762"/>
      <c r="AZ5762"/>
      <c r="BA5762"/>
      <c r="BB5762"/>
      <c r="BC5762"/>
      <c r="BD5762"/>
      <c r="BE5762"/>
      <c r="BF5762"/>
      <c r="BG5762"/>
      <c r="BH5762"/>
      <c r="BI5762"/>
      <c r="BJ5762"/>
      <c r="BK5762"/>
      <c r="BL5762"/>
      <c r="BM5762"/>
      <c r="BN5762"/>
      <c r="BO5762"/>
    </row>
    <row r="5763" spans="1:67" ht="15" x14ac:dyDescent="0.25">
      <c r="A5763" s="245" t="s">
        <v>1722</v>
      </c>
      <c r="B5763" s="245" t="s">
        <v>1721</v>
      </c>
      <c r="C5763" s="245" t="s">
        <v>1765</v>
      </c>
      <c r="D5763" s="245" t="s">
        <v>1764</v>
      </c>
      <c r="E5763" s="246" t="s">
        <v>44</v>
      </c>
      <c r="F5763" s="245" t="s">
        <v>44</v>
      </c>
      <c r="G5763" s="245" t="s">
        <v>1803</v>
      </c>
      <c r="H5763" s="245" t="s">
        <v>1802</v>
      </c>
      <c r="I5763" s="245" t="s">
        <v>11</v>
      </c>
      <c r="J5763" s="245" t="s">
        <v>59</v>
      </c>
      <c r="K5763" s="246" t="s">
        <v>25268</v>
      </c>
      <c r="L5763" s="245" t="s">
        <v>568</v>
      </c>
      <c r="M5763"/>
      <c r="N5763"/>
      <c r="O5763"/>
      <c r="P5763"/>
      <c r="Q5763"/>
      <c r="R5763"/>
      <c r="S5763"/>
      <c r="T5763"/>
      <c r="U5763"/>
      <c r="V5763"/>
      <c r="W5763"/>
      <c r="X5763"/>
      <c r="Y5763"/>
      <c r="Z5763"/>
      <c r="AA5763"/>
      <c r="AB5763"/>
      <c r="AC5763"/>
      <c r="AD5763"/>
      <c r="AE5763"/>
      <c r="AF5763"/>
      <c r="AG5763"/>
      <c r="AH5763"/>
      <c r="AI5763"/>
      <c r="AJ5763"/>
      <c r="AK5763"/>
      <c r="AL5763"/>
      <c r="AM5763"/>
      <c r="AN5763"/>
      <c r="AO5763"/>
      <c r="AP5763"/>
      <c r="AQ5763"/>
      <c r="AR5763"/>
      <c r="AS5763"/>
      <c r="AT5763"/>
      <c r="AU5763"/>
      <c r="AV5763"/>
      <c r="AW5763"/>
      <c r="AX5763"/>
      <c r="AY5763"/>
      <c r="AZ5763"/>
      <c r="BA5763"/>
      <c r="BB5763"/>
      <c r="BC5763"/>
      <c r="BD5763"/>
      <c r="BE5763"/>
      <c r="BF5763"/>
      <c r="BG5763"/>
      <c r="BH5763"/>
      <c r="BI5763"/>
      <c r="BJ5763"/>
      <c r="BK5763"/>
      <c r="BL5763"/>
      <c r="BM5763"/>
      <c r="BN5763"/>
      <c r="BO5763"/>
    </row>
    <row r="5764" spans="1:67" ht="15" x14ac:dyDescent="0.25">
      <c r="A5764" s="245" t="s">
        <v>1722</v>
      </c>
      <c r="B5764" s="245" t="s">
        <v>1721</v>
      </c>
      <c r="C5764" s="245" t="s">
        <v>1765</v>
      </c>
      <c r="D5764" s="245" t="s">
        <v>1764</v>
      </c>
      <c r="E5764" s="246" t="s">
        <v>44</v>
      </c>
      <c r="F5764" s="245" t="s">
        <v>44</v>
      </c>
      <c r="G5764" s="245" t="s">
        <v>1801</v>
      </c>
      <c r="H5764" s="245" t="s">
        <v>1800</v>
      </c>
      <c r="I5764" s="245" t="s">
        <v>11</v>
      </c>
      <c r="J5764" s="245" t="s">
        <v>59</v>
      </c>
      <c r="K5764" s="246" t="s">
        <v>25269</v>
      </c>
      <c r="L5764" s="245" t="s">
        <v>568</v>
      </c>
      <c r="M5764"/>
      <c r="N5764"/>
      <c r="O5764"/>
      <c r="P5764"/>
      <c r="Q5764"/>
      <c r="R5764"/>
      <c r="S5764"/>
      <c r="T5764"/>
      <c r="U5764"/>
      <c r="V5764"/>
      <c r="W5764"/>
      <c r="X5764"/>
      <c r="Y5764"/>
      <c r="Z5764"/>
      <c r="AA5764"/>
      <c r="AB5764"/>
      <c r="AC5764"/>
      <c r="AD5764"/>
      <c r="AE5764"/>
      <c r="AF5764"/>
      <c r="AG5764"/>
      <c r="AH5764"/>
      <c r="AI5764"/>
      <c r="AJ5764"/>
      <c r="AK5764"/>
      <c r="AL5764"/>
      <c r="AM5764"/>
      <c r="AN5764"/>
      <c r="AO5764"/>
      <c r="AP5764"/>
      <c r="AQ5764"/>
      <c r="AR5764"/>
      <c r="AS5764"/>
      <c r="AT5764"/>
      <c r="AU5764"/>
      <c r="AV5764"/>
      <c r="AW5764"/>
      <c r="AX5764"/>
      <c r="AY5764"/>
      <c r="AZ5764"/>
      <c r="BA5764"/>
      <c r="BB5764"/>
      <c r="BC5764"/>
      <c r="BD5764"/>
      <c r="BE5764"/>
      <c r="BF5764"/>
      <c r="BG5764"/>
      <c r="BH5764"/>
      <c r="BI5764"/>
      <c r="BJ5764"/>
      <c r="BK5764"/>
      <c r="BL5764"/>
      <c r="BM5764"/>
      <c r="BN5764"/>
      <c r="BO5764"/>
    </row>
    <row r="5765" spans="1:67" ht="15" x14ac:dyDescent="0.25">
      <c r="A5765" s="245" t="s">
        <v>1722</v>
      </c>
      <c r="B5765" s="245" t="s">
        <v>1721</v>
      </c>
      <c r="C5765" s="245" t="s">
        <v>1765</v>
      </c>
      <c r="D5765" s="245" t="s">
        <v>1764</v>
      </c>
      <c r="E5765" s="246" t="s">
        <v>44</v>
      </c>
      <c r="F5765" s="245" t="s">
        <v>44</v>
      </c>
      <c r="G5765" s="245" t="s">
        <v>1799</v>
      </c>
      <c r="H5765" s="245" t="s">
        <v>1798</v>
      </c>
      <c r="I5765" s="245" t="s">
        <v>11</v>
      </c>
      <c r="J5765" s="245" t="s">
        <v>59</v>
      </c>
      <c r="K5765" s="246" t="s">
        <v>24615</v>
      </c>
      <c r="L5765" s="245" t="s">
        <v>568</v>
      </c>
      <c r="M5765"/>
      <c r="N5765"/>
      <c r="O5765"/>
      <c r="P5765"/>
      <c r="Q5765"/>
      <c r="R5765"/>
      <c r="S5765"/>
      <c r="T5765"/>
      <c r="U5765"/>
      <c r="V5765"/>
      <c r="W5765"/>
      <c r="X5765"/>
      <c r="Y5765"/>
      <c r="Z5765"/>
      <c r="AA5765"/>
      <c r="AB5765"/>
      <c r="AC5765"/>
      <c r="AD5765"/>
      <c r="AE5765"/>
      <c r="AF5765"/>
      <c r="AG5765"/>
      <c r="AH5765"/>
      <c r="AI5765"/>
      <c r="AJ5765"/>
      <c r="AK5765"/>
      <c r="AL5765"/>
      <c r="AM5765"/>
      <c r="AN5765"/>
      <c r="AO5765"/>
      <c r="AP5765"/>
      <c r="AQ5765"/>
      <c r="AR5765"/>
      <c r="AS5765"/>
      <c r="AT5765"/>
      <c r="AU5765"/>
      <c r="AV5765"/>
      <c r="AW5765"/>
      <c r="AX5765"/>
      <c r="AY5765"/>
      <c r="AZ5765"/>
      <c r="BA5765"/>
      <c r="BB5765"/>
      <c r="BC5765"/>
      <c r="BD5765"/>
      <c r="BE5765"/>
      <c r="BF5765"/>
      <c r="BG5765"/>
      <c r="BH5765"/>
      <c r="BI5765"/>
      <c r="BJ5765"/>
      <c r="BK5765"/>
      <c r="BL5765"/>
      <c r="BM5765"/>
      <c r="BN5765"/>
      <c r="BO5765"/>
    </row>
    <row r="5766" spans="1:67" ht="15" x14ac:dyDescent="0.25">
      <c r="A5766" s="245" t="s">
        <v>1722</v>
      </c>
      <c r="B5766" s="245" t="s">
        <v>1721</v>
      </c>
      <c r="C5766" s="245" t="s">
        <v>1765</v>
      </c>
      <c r="D5766" s="245" t="s">
        <v>1764</v>
      </c>
      <c r="E5766" s="246" t="s">
        <v>44</v>
      </c>
      <c r="F5766" s="245" t="s">
        <v>44</v>
      </c>
      <c r="G5766" s="245" t="s">
        <v>1797</v>
      </c>
      <c r="H5766" s="245" t="s">
        <v>1796</v>
      </c>
      <c r="I5766" s="245" t="s">
        <v>11</v>
      </c>
      <c r="J5766" s="245" t="s">
        <v>59</v>
      </c>
      <c r="K5766" s="246" t="s">
        <v>25270</v>
      </c>
      <c r="L5766" s="245" t="s">
        <v>568</v>
      </c>
      <c r="M5766"/>
      <c r="N5766"/>
      <c r="O5766"/>
      <c r="P5766"/>
      <c r="Q5766"/>
      <c r="R5766"/>
      <c r="S5766"/>
      <c r="T5766"/>
      <c r="U5766"/>
      <c r="V5766"/>
      <c r="W5766"/>
      <c r="X5766"/>
      <c r="Y5766"/>
      <c r="Z5766"/>
      <c r="AA5766"/>
      <c r="AB5766"/>
      <c r="AC5766"/>
      <c r="AD5766"/>
      <c r="AE5766"/>
      <c r="AF5766"/>
      <c r="AG5766"/>
      <c r="AH5766"/>
      <c r="AI5766"/>
      <c r="AJ5766"/>
      <c r="AK5766"/>
      <c r="AL5766"/>
      <c r="AM5766"/>
      <c r="AN5766"/>
      <c r="AO5766"/>
      <c r="AP5766"/>
      <c r="AQ5766"/>
      <c r="AR5766"/>
      <c r="AS5766"/>
      <c r="AT5766"/>
      <c r="AU5766"/>
      <c r="AV5766"/>
      <c r="AW5766"/>
      <c r="AX5766"/>
      <c r="AY5766"/>
      <c r="AZ5766"/>
      <c r="BA5766"/>
      <c r="BB5766"/>
      <c r="BC5766"/>
      <c r="BD5766"/>
      <c r="BE5766"/>
      <c r="BF5766"/>
      <c r="BG5766"/>
      <c r="BH5766"/>
      <c r="BI5766"/>
      <c r="BJ5766"/>
      <c r="BK5766"/>
      <c r="BL5766"/>
      <c r="BM5766"/>
      <c r="BN5766"/>
      <c r="BO5766"/>
    </row>
    <row r="5767" spans="1:67" ht="15" x14ac:dyDescent="0.25">
      <c r="A5767" s="245" t="s">
        <v>1722</v>
      </c>
      <c r="B5767" s="245" t="s">
        <v>1721</v>
      </c>
      <c r="C5767" s="245" t="s">
        <v>1765</v>
      </c>
      <c r="D5767" s="245" t="s">
        <v>1764</v>
      </c>
      <c r="E5767" s="246" t="s">
        <v>44</v>
      </c>
      <c r="F5767" s="245" t="s">
        <v>44</v>
      </c>
      <c r="G5767" s="245" t="s">
        <v>1795</v>
      </c>
      <c r="H5767" s="245" t="s">
        <v>1794</v>
      </c>
      <c r="I5767" s="245" t="s">
        <v>11</v>
      </c>
      <c r="J5767" s="245" t="s">
        <v>59</v>
      </c>
      <c r="K5767" s="246" t="s">
        <v>25271</v>
      </c>
      <c r="L5767" s="245" t="s">
        <v>568</v>
      </c>
      <c r="M5767"/>
      <c r="N5767"/>
      <c r="O5767"/>
      <c r="P5767"/>
      <c r="Q5767"/>
      <c r="R5767"/>
      <c r="S5767"/>
      <c r="T5767"/>
      <c r="U5767"/>
      <c r="V5767"/>
      <c r="W5767"/>
      <c r="X5767"/>
      <c r="Y5767"/>
      <c r="Z5767"/>
      <c r="AA5767"/>
      <c r="AB5767"/>
      <c r="AC5767"/>
      <c r="AD5767"/>
      <c r="AE5767"/>
      <c r="AF5767"/>
      <c r="AG5767"/>
      <c r="AH5767"/>
      <c r="AI5767"/>
      <c r="AJ5767"/>
      <c r="AK5767"/>
      <c r="AL5767"/>
      <c r="AM5767"/>
      <c r="AN5767"/>
      <c r="AO5767"/>
      <c r="AP5767"/>
      <c r="AQ5767"/>
      <c r="AR5767"/>
      <c r="AS5767"/>
      <c r="AT5767"/>
      <c r="AU5767"/>
      <c r="AV5767"/>
      <c r="AW5767"/>
      <c r="AX5767"/>
      <c r="AY5767"/>
      <c r="AZ5767"/>
      <c r="BA5767"/>
      <c r="BB5767"/>
      <c r="BC5767"/>
      <c r="BD5767"/>
      <c r="BE5767"/>
      <c r="BF5767"/>
      <c r="BG5767"/>
      <c r="BH5767"/>
      <c r="BI5767"/>
      <c r="BJ5767"/>
      <c r="BK5767"/>
      <c r="BL5767"/>
      <c r="BM5767"/>
      <c r="BN5767"/>
      <c r="BO5767"/>
    </row>
    <row r="5768" spans="1:67" ht="15" x14ac:dyDescent="0.25">
      <c r="A5768" s="245" t="s">
        <v>1722</v>
      </c>
      <c r="B5768" s="245" t="s">
        <v>1721</v>
      </c>
      <c r="C5768" s="245" t="s">
        <v>1765</v>
      </c>
      <c r="D5768" s="245" t="s">
        <v>1764</v>
      </c>
      <c r="E5768" s="246" t="s">
        <v>44</v>
      </c>
      <c r="F5768" s="245" t="s">
        <v>44</v>
      </c>
      <c r="G5768" s="245" t="s">
        <v>1793</v>
      </c>
      <c r="H5768" s="245" t="s">
        <v>1792</v>
      </c>
      <c r="I5768" s="245" t="s">
        <v>11</v>
      </c>
      <c r="J5768" s="245" t="s">
        <v>59</v>
      </c>
      <c r="K5768" s="246" t="s">
        <v>25272</v>
      </c>
      <c r="L5768" s="245" t="s">
        <v>568</v>
      </c>
      <c r="M5768"/>
      <c r="N5768"/>
      <c r="O5768"/>
      <c r="P5768"/>
      <c r="Q5768"/>
      <c r="R5768"/>
      <c r="S5768"/>
      <c r="T5768"/>
      <c r="U5768"/>
      <c r="V5768"/>
      <c r="W5768"/>
      <c r="X5768"/>
      <c r="Y5768"/>
      <c r="Z5768"/>
      <c r="AA5768"/>
      <c r="AB5768"/>
      <c r="AC5768"/>
      <c r="AD5768"/>
      <c r="AE5768"/>
      <c r="AF5768"/>
      <c r="AG5768"/>
      <c r="AH5768"/>
      <c r="AI5768"/>
      <c r="AJ5768"/>
      <c r="AK5768"/>
      <c r="AL5768"/>
      <c r="AM5768"/>
      <c r="AN5768"/>
      <c r="AO5768"/>
      <c r="AP5768"/>
      <c r="AQ5768"/>
      <c r="AR5768"/>
      <c r="AS5768"/>
      <c r="AT5768"/>
      <c r="AU5768"/>
      <c r="AV5768"/>
      <c r="AW5768"/>
      <c r="AX5768"/>
      <c r="AY5768"/>
      <c r="AZ5768"/>
      <c r="BA5768"/>
      <c r="BB5768"/>
      <c r="BC5768"/>
      <c r="BD5768"/>
      <c r="BE5768"/>
      <c r="BF5768"/>
      <c r="BG5768"/>
      <c r="BH5768"/>
      <c r="BI5768"/>
      <c r="BJ5768"/>
      <c r="BK5768"/>
      <c r="BL5768"/>
      <c r="BM5768"/>
      <c r="BN5768"/>
      <c r="BO5768"/>
    </row>
    <row r="5769" spans="1:67" ht="15" x14ac:dyDescent="0.25">
      <c r="A5769" s="245" t="s">
        <v>1722</v>
      </c>
      <c r="B5769" s="245" t="s">
        <v>1721</v>
      </c>
      <c r="C5769" s="245" t="s">
        <v>1765</v>
      </c>
      <c r="D5769" s="245" t="s">
        <v>1764</v>
      </c>
      <c r="E5769" s="246" t="s">
        <v>44</v>
      </c>
      <c r="F5769" s="245" t="s">
        <v>44</v>
      </c>
      <c r="G5769" s="245" t="s">
        <v>1791</v>
      </c>
      <c r="H5769" s="245" t="s">
        <v>1790</v>
      </c>
      <c r="I5769" s="245" t="s">
        <v>11</v>
      </c>
      <c r="J5769" s="245" t="s">
        <v>59</v>
      </c>
      <c r="K5769" s="246" t="s">
        <v>25273</v>
      </c>
      <c r="L5769" s="245" t="s">
        <v>568</v>
      </c>
      <c r="M5769"/>
      <c r="N5769"/>
      <c r="O5769"/>
      <c r="P5769"/>
      <c r="Q5769"/>
      <c r="R5769"/>
      <c r="S5769"/>
      <c r="T5769"/>
      <c r="U5769"/>
      <c r="V5769"/>
      <c r="W5769"/>
      <c r="X5769"/>
      <c r="Y5769"/>
      <c r="Z5769"/>
      <c r="AA5769"/>
      <c r="AB5769"/>
      <c r="AC5769"/>
      <c r="AD5769"/>
      <c r="AE5769"/>
      <c r="AF5769"/>
      <c r="AG5769"/>
      <c r="AH5769"/>
      <c r="AI5769"/>
      <c r="AJ5769"/>
      <c r="AK5769"/>
      <c r="AL5769"/>
      <c r="AM5769"/>
      <c r="AN5769"/>
      <c r="AO5769"/>
      <c r="AP5769"/>
      <c r="AQ5769"/>
      <c r="AR5769"/>
      <c r="AS5769"/>
      <c r="AT5769"/>
      <c r="AU5769"/>
      <c r="AV5769"/>
      <c r="AW5769"/>
      <c r="AX5769"/>
      <c r="AY5769"/>
      <c r="AZ5769"/>
      <c r="BA5769"/>
      <c r="BB5769"/>
      <c r="BC5769"/>
      <c r="BD5769"/>
      <c r="BE5769"/>
      <c r="BF5769"/>
      <c r="BG5769"/>
      <c r="BH5769"/>
      <c r="BI5769"/>
      <c r="BJ5769"/>
      <c r="BK5769"/>
      <c r="BL5769"/>
      <c r="BM5769"/>
      <c r="BN5769"/>
      <c r="BO5769"/>
    </row>
    <row r="5770" spans="1:67" ht="15" x14ac:dyDescent="0.25">
      <c r="A5770" s="245" t="s">
        <v>1722</v>
      </c>
      <c r="B5770" s="245" t="s">
        <v>1721</v>
      </c>
      <c r="C5770" s="245" t="s">
        <v>1765</v>
      </c>
      <c r="D5770" s="245" t="s">
        <v>1764</v>
      </c>
      <c r="E5770" s="246" t="s">
        <v>44</v>
      </c>
      <c r="F5770" s="245" t="s">
        <v>44</v>
      </c>
      <c r="G5770" s="245" t="s">
        <v>1789</v>
      </c>
      <c r="H5770" s="245" t="s">
        <v>1788</v>
      </c>
      <c r="I5770" s="245" t="s">
        <v>11</v>
      </c>
      <c r="J5770" s="245" t="s">
        <v>59</v>
      </c>
      <c r="K5770" s="246" t="s">
        <v>25274</v>
      </c>
      <c r="L5770" s="245" t="s">
        <v>568</v>
      </c>
      <c r="M5770"/>
      <c r="N5770"/>
      <c r="O5770"/>
      <c r="P5770"/>
      <c r="Q5770"/>
      <c r="R5770"/>
      <c r="S5770"/>
      <c r="T5770"/>
      <c r="U5770"/>
      <c r="V5770"/>
      <c r="W5770"/>
      <c r="X5770"/>
      <c r="Y5770"/>
      <c r="Z5770"/>
      <c r="AA5770"/>
      <c r="AB5770"/>
      <c r="AC5770"/>
      <c r="AD5770"/>
      <c r="AE5770"/>
      <c r="AF5770"/>
      <c r="AG5770"/>
      <c r="AH5770"/>
      <c r="AI5770"/>
      <c r="AJ5770"/>
      <c r="AK5770"/>
      <c r="AL5770"/>
      <c r="AM5770"/>
      <c r="AN5770"/>
      <c r="AO5770"/>
      <c r="AP5770"/>
      <c r="AQ5770"/>
      <c r="AR5770"/>
      <c r="AS5770"/>
      <c r="AT5770"/>
      <c r="AU5770"/>
      <c r="AV5770"/>
      <c r="AW5770"/>
      <c r="AX5770"/>
      <c r="AY5770"/>
      <c r="AZ5770"/>
      <c r="BA5770"/>
      <c r="BB5770"/>
      <c r="BC5770"/>
      <c r="BD5770"/>
      <c r="BE5770"/>
      <c r="BF5770"/>
      <c r="BG5770"/>
      <c r="BH5770"/>
      <c r="BI5770"/>
      <c r="BJ5770"/>
      <c r="BK5770"/>
      <c r="BL5770"/>
      <c r="BM5770"/>
      <c r="BN5770"/>
      <c r="BO5770"/>
    </row>
    <row r="5771" spans="1:67" ht="15" x14ac:dyDescent="0.25">
      <c r="A5771" s="245" t="s">
        <v>1722</v>
      </c>
      <c r="B5771" s="245" t="s">
        <v>1721</v>
      </c>
      <c r="C5771" s="245" t="s">
        <v>1765</v>
      </c>
      <c r="D5771" s="245" t="s">
        <v>1764</v>
      </c>
      <c r="E5771" s="246" t="s">
        <v>44</v>
      </c>
      <c r="F5771" s="245" t="s">
        <v>44</v>
      </c>
      <c r="G5771" s="245" t="s">
        <v>1787</v>
      </c>
      <c r="H5771" s="245" t="s">
        <v>1786</v>
      </c>
      <c r="I5771" s="245" t="s">
        <v>11</v>
      </c>
      <c r="J5771" s="245" t="s">
        <v>59</v>
      </c>
      <c r="K5771" s="246" t="s">
        <v>25275</v>
      </c>
      <c r="L5771" s="245" t="s">
        <v>568</v>
      </c>
      <c r="M5771"/>
      <c r="N5771"/>
      <c r="O5771"/>
      <c r="P5771"/>
      <c r="Q5771"/>
      <c r="R5771"/>
      <c r="S5771"/>
      <c r="T5771"/>
      <c r="U5771"/>
      <c r="V5771"/>
      <c r="W5771"/>
      <c r="X5771"/>
      <c r="Y5771"/>
      <c r="Z5771"/>
      <c r="AA5771"/>
      <c r="AB5771"/>
      <c r="AC5771"/>
      <c r="AD5771"/>
      <c r="AE5771"/>
      <c r="AF5771"/>
      <c r="AG5771"/>
      <c r="AH5771"/>
      <c r="AI5771"/>
      <c r="AJ5771"/>
      <c r="AK5771"/>
      <c r="AL5771"/>
      <c r="AM5771"/>
      <c r="AN5771"/>
      <c r="AO5771"/>
      <c r="AP5771"/>
      <c r="AQ5771"/>
      <c r="AR5771"/>
      <c r="AS5771"/>
      <c r="AT5771"/>
      <c r="AU5771"/>
      <c r="AV5771"/>
      <c r="AW5771"/>
      <c r="AX5771"/>
      <c r="AY5771"/>
      <c r="AZ5771"/>
      <c r="BA5771"/>
      <c r="BB5771"/>
      <c r="BC5771"/>
      <c r="BD5771"/>
      <c r="BE5771"/>
      <c r="BF5771"/>
      <c r="BG5771"/>
      <c r="BH5771"/>
      <c r="BI5771"/>
      <c r="BJ5771"/>
      <c r="BK5771"/>
      <c r="BL5771"/>
      <c r="BM5771"/>
      <c r="BN5771"/>
      <c r="BO5771"/>
    </row>
    <row r="5772" spans="1:67" ht="15" x14ac:dyDescent="0.25">
      <c r="A5772" s="245" t="s">
        <v>1722</v>
      </c>
      <c r="B5772" s="245" t="s">
        <v>1721</v>
      </c>
      <c r="C5772" s="245" t="s">
        <v>1765</v>
      </c>
      <c r="D5772" s="245" t="s">
        <v>1764</v>
      </c>
      <c r="E5772" s="246" t="s">
        <v>44</v>
      </c>
      <c r="F5772" s="245" t="s">
        <v>44</v>
      </c>
      <c r="G5772" s="245" t="s">
        <v>1785</v>
      </c>
      <c r="H5772" s="245" t="s">
        <v>1784</v>
      </c>
      <c r="I5772" s="245" t="s">
        <v>11</v>
      </c>
      <c r="J5772" s="245" t="s">
        <v>59</v>
      </c>
      <c r="K5772" s="246" t="s">
        <v>12158</v>
      </c>
      <c r="L5772" s="245" t="s">
        <v>568</v>
      </c>
      <c r="M5772"/>
      <c r="N5772"/>
      <c r="O5772"/>
      <c r="P5772"/>
      <c r="Q5772"/>
      <c r="R5772"/>
      <c r="S5772"/>
      <c r="T5772"/>
      <c r="U5772"/>
      <c r="V5772"/>
      <c r="W5772"/>
      <c r="X5772"/>
      <c r="Y5772"/>
      <c r="Z5772"/>
      <c r="AA5772"/>
      <c r="AB5772"/>
      <c r="AC5772"/>
      <c r="AD5772"/>
      <c r="AE5772"/>
      <c r="AF5772"/>
      <c r="AG5772"/>
      <c r="AH5772"/>
      <c r="AI5772"/>
      <c r="AJ5772"/>
      <c r="AK5772"/>
      <c r="AL5772"/>
      <c r="AM5772"/>
      <c r="AN5772"/>
      <c r="AO5772"/>
      <c r="AP5772"/>
      <c r="AQ5772"/>
      <c r="AR5772"/>
      <c r="AS5772"/>
      <c r="AT5772"/>
      <c r="AU5772"/>
      <c r="AV5772"/>
      <c r="AW5772"/>
      <c r="AX5772"/>
      <c r="AY5772"/>
      <c r="AZ5772"/>
      <c r="BA5772"/>
      <c r="BB5772"/>
      <c r="BC5772"/>
      <c r="BD5772"/>
      <c r="BE5772"/>
      <c r="BF5772"/>
      <c r="BG5772"/>
      <c r="BH5772"/>
      <c r="BI5772"/>
      <c r="BJ5772"/>
      <c r="BK5772"/>
      <c r="BL5772"/>
      <c r="BM5772"/>
      <c r="BN5772"/>
      <c r="BO5772"/>
    </row>
    <row r="5773" spans="1:67" ht="15" x14ac:dyDescent="0.25">
      <c r="A5773" s="245" t="s">
        <v>1722</v>
      </c>
      <c r="B5773" s="245" t="s">
        <v>1721</v>
      </c>
      <c r="C5773" s="245" t="s">
        <v>1765</v>
      </c>
      <c r="D5773" s="245" t="s">
        <v>1764</v>
      </c>
      <c r="E5773" s="246" t="s">
        <v>44</v>
      </c>
      <c r="F5773" s="245" t="s">
        <v>44</v>
      </c>
      <c r="G5773" s="245" t="s">
        <v>1783</v>
      </c>
      <c r="H5773" s="245" t="s">
        <v>1782</v>
      </c>
      <c r="I5773" s="245" t="s">
        <v>11</v>
      </c>
      <c r="J5773" s="245" t="s">
        <v>59</v>
      </c>
      <c r="K5773" s="246" t="s">
        <v>25276</v>
      </c>
      <c r="L5773" s="245" t="s">
        <v>568</v>
      </c>
      <c r="M5773"/>
      <c r="N5773"/>
      <c r="O5773"/>
      <c r="P5773"/>
      <c r="Q5773"/>
      <c r="R5773"/>
      <c r="S5773"/>
      <c r="T5773"/>
      <c r="U5773"/>
      <c r="V5773"/>
      <c r="W5773"/>
      <c r="X5773"/>
      <c r="Y5773"/>
      <c r="Z5773"/>
      <c r="AA5773"/>
      <c r="AB5773"/>
      <c r="AC5773"/>
      <c r="AD5773"/>
      <c r="AE5773"/>
      <c r="AF5773"/>
      <c r="AG5773"/>
      <c r="AH5773"/>
      <c r="AI5773"/>
      <c r="AJ5773"/>
      <c r="AK5773"/>
      <c r="AL5773"/>
      <c r="AM5773"/>
      <c r="AN5773"/>
      <c r="AO5773"/>
      <c r="AP5773"/>
      <c r="AQ5773"/>
      <c r="AR5773"/>
      <c r="AS5773"/>
      <c r="AT5773"/>
      <c r="AU5773"/>
      <c r="AV5773"/>
      <c r="AW5773"/>
      <c r="AX5773"/>
      <c r="AY5773"/>
      <c r="AZ5773"/>
      <c r="BA5773"/>
      <c r="BB5773"/>
      <c r="BC5773"/>
      <c r="BD5773"/>
      <c r="BE5773"/>
      <c r="BF5773"/>
      <c r="BG5773"/>
      <c r="BH5773"/>
      <c r="BI5773"/>
      <c r="BJ5773"/>
      <c r="BK5773"/>
      <c r="BL5773"/>
      <c r="BM5773"/>
      <c r="BN5773"/>
      <c r="BO5773"/>
    </row>
    <row r="5774" spans="1:67" ht="15" x14ac:dyDescent="0.25">
      <c r="A5774" s="245" t="s">
        <v>1722</v>
      </c>
      <c r="B5774" s="245" t="s">
        <v>1721</v>
      </c>
      <c r="C5774" s="245" t="s">
        <v>1765</v>
      </c>
      <c r="D5774" s="245" t="s">
        <v>1764</v>
      </c>
      <c r="E5774" s="246" t="s">
        <v>44</v>
      </c>
      <c r="F5774" s="245" t="s">
        <v>44</v>
      </c>
      <c r="G5774" s="245" t="s">
        <v>1781</v>
      </c>
      <c r="H5774" s="245" t="s">
        <v>1780</v>
      </c>
      <c r="I5774" s="245" t="s">
        <v>11</v>
      </c>
      <c r="J5774" s="245" t="s">
        <v>59</v>
      </c>
      <c r="K5774" s="246" t="s">
        <v>15721</v>
      </c>
      <c r="L5774" s="245" t="s">
        <v>568</v>
      </c>
      <c r="M5774"/>
      <c r="N5774"/>
      <c r="O5774"/>
      <c r="P5774"/>
      <c r="Q5774"/>
      <c r="R5774"/>
      <c r="S5774"/>
      <c r="T5774"/>
      <c r="U5774"/>
      <c r="V5774"/>
      <c r="W5774"/>
      <c r="X5774"/>
      <c r="Y5774"/>
      <c r="Z5774"/>
      <c r="AA5774"/>
      <c r="AB5774"/>
      <c r="AC5774"/>
      <c r="AD5774"/>
      <c r="AE5774"/>
      <c r="AF5774"/>
      <c r="AG5774"/>
      <c r="AH5774"/>
      <c r="AI5774"/>
      <c r="AJ5774"/>
      <c r="AK5774"/>
      <c r="AL5774"/>
      <c r="AM5774"/>
      <c r="AN5774"/>
      <c r="AO5774"/>
      <c r="AP5774"/>
      <c r="AQ5774"/>
      <c r="AR5774"/>
      <c r="AS5774"/>
      <c r="AT5774"/>
      <c r="AU5774"/>
      <c r="AV5774"/>
      <c r="AW5774"/>
      <c r="AX5774"/>
      <c r="AY5774"/>
      <c r="AZ5774"/>
      <c r="BA5774"/>
      <c r="BB5774"/>
      <c r="BC5774"/>
      <c r="BD5774"/>
      <c r="BE5774"/>
      <c r="BF5774"/>
      <c r="BG5774"/>
      <c r="BH5774"/>
      <c r="BI5774"/>
      <c r="BJ5774"/>
      <c r="BK5774"/>
      <c r="BL5774"/>
      <c r="BM5774"/>
      <c r="BN5774"/>
      <c r="BO5774"/>
    </row>
    <row r="5775" spans="1:67" ht="15" x14ac:dyDescent="0.25">
      <c r="A5775" s="245" t="s">
        <v>1722</v>
      </c>
      <c r="B5775" s="245" t="s">
        <v>1721</v>
      </c>
      <c r="C5775" s="245" t="s">
        <v>1765</v>
      </c>
      <c r="D5775" s="245" t="s">
        <v>1764</v>
      </c>
      <c r="E5775" s="246" t="s">
        <v>44</v>
      </c>
      <c r="F5775" s="245" t="s">
        <v>44</v>
      </c>
      <c r="G5775" s="245" t="s">
        <v>1779</v>
      </c>
      <c r="H5775" s="245" t="s">
        <v>1778</v>
      </c>
      <c r="I5775" s="245" t="s">
        <v>11</v>
      </c>
      <c r="J5775" s="245" t="s">
        <v>59</v>
      </c>
      <c r="K5775" s="246" t="s">
        <v>25277</v>
      </c>
      <c r="L5775" s="245" t="s">
        <v>568</v>
      </c>
      <c r="M5775"/>
      <c r="N5775"/>
      <c r="O5775"/>
      <c r="P5775"/>
      <c r="Q5775"/>
      <c r="R5775"/>
      <c r="S5775"/>
      <c r="T5775"/>
      <c r="U5775"/>
      <c r="V5775"/>
      <c r="W5775"/>
      <c r="X5775"/>
      <c r="Y5775"/>
      <c r="Z5775"/>
      <c r="AA5775"/>
      <c r="AB5775"/>
      <c r="AC5775"/>
      <c r="AD5775"/>
      <c r="AE5775"/>
      <c r="AF5775"/>
      <c r="AG5775"/>
      <c r="AH5775"/>
      <c r="AI5775"/>
      <c r="AJ5775"/>
      <c r="AK5775"/>
      <c r="AL5775"/>
      <c r="AM5775"/>
      <c r="AN5775"/>
      <c r="AO5775"/>
      <c r="AP5775"/>
      <c r="AQ5775"/>
      <c r="AR5775"/>
      <c r="AS5775"/>
      <c r="AT5775"/>
      <c r="AU5775"/>
      <c r="AV5775"/>
      <c r="AW5775"/>
      <c r="AX5775"/>
      <c r="AY5775"/>
      <c r="AZ5775"/>
      <c r="BA5775"/>
      <c r="BB5775"/>
      <c r="BC5775"/>
      <c r="BD5775"/>
      <c r="BE5775"/>
      <c r="BF5775"/>
      <c r="BG5775"/>
      <c r="BH5775"/>
      <c r="BI5775"/>
      <c r="BJ5775"/>
      <c r="BK5775"/>
      <c r="BL5775"/>
      <c r="BM5775"/>
      <c r="BN5775"/>
      <c r="BO5775"/>
    </row>
    <row r="5776" spans="1:67" ht="15" x14ac:dyDescent="0.25">
      <c r="A5776" s="245" t="s">
        <v>1722</v>
      </c>
      <c r="B5776" s="245" t="s">
        <v>1721</v>
      </c>
      <c r="C5776" s="245" t="s">
        <v>1765</v>
      </c>
      <c r="D5776" s="245" t="s">
        <v>1764</v>
      </c>
      <c r="E5776" s="246" t="s">
        <v>44</v>
      </c>
      <c r="F5776" s="245" t="s">
        <v>44</v>
      </c>
      <c r="G5776" s="245" t="s">
        <v>1777</v>
      </c>
      <c r="H5776" s="245" t="s">
        <v>1776</v>
      </c>
      <c r="I5776" s="245" t="s">
        <v>11</v>
      </c>
      <c r="J5776" s="245" t="s">
        <v>59</v>
      </c>
      <c r="K5776" s="246" t="s">
        <v>25278</v>
      </c>
      <c r="L5776" s="245" t="s">
        <v>568</v>
      </c>
      <c r="M5776"/>
      <c r="N5776"/>
      <c r="O5776"/>
      <c r="P5776"/>
      <c r="Q5776"/>
      <c r="R5776"/>
      <c r="S5776"/>
      <c r="T5776"/>
      <c r="U5776"/>
      <c r="V5776"/>
      <c r="W5776"/>
      <c r="X5776"/>
      <c r="Y5776"/>
      <c r="Z5776"/>
      <c r="AA5776"/>
      <c r="AB5776"/>
      <c r="AC5776"/>
      <c r="AD5776"/>
      <c r="AE5776"/>
      <c r="AF5776"/>
      <c r="AG5776"/>
      <c r="AH5776"/>
      <c r="AI5776"/>
      <c r="AJ5776"/>
      <c r="AK5776"/>
      <c r="AL5776"/>
      <c r="AM5776"/>
      <c r="AN5776"/>
      <c r="AO5776"/>
      <c r="AP5776"/>
      <c r="AQ5776"/>
      <c r="AR5776"/>
      <c r="AS5776"/>
      <c r="AT5776"/>
      <c r="AU5776"/>
      <c r="AV5776"/>
      <c r="AW5776"/>
      <c r="AX5776"/>
      <c r="AY5776"/>
      <c r="AZ5776"/>
      <c r="BA5776"/>
      <c r="BB5776"/>
      <c r="BC5776"/>
      <c r="BD5776"/>
      <c r="BE5776"/>
      <c r="BF5776"/>
      <c r="BG5776"/>
      <c r="BH5776"/>
      <c r="BI5776"/>
      <c r="BJ5776"/>
      <c r="BK5776"/>
      <c r="BL5776"/>
      <c r="BM5776"/>
      <c r="BN5776"/>
      <c r="BO5776"/>
    </row>
    <row r="5777" spans="1:67" ht="15" x14ac:dyDescent="0.25">
      <c r="A5777" s="245" t="s">
        <v>1722</v>
      </c>
      <c r="B5777" s="245" t="s">
        <v>1721</v>
      </c>
      <c r="C5777" s="245" t="s">
        <v>1765</v>
      </c>
      <c r="D5777" s="245" t="s">
        <v>1764</v>
      </c>
      <c r="E5777" s="246" t="s">
        <v>44</v>
      </c>
      <c r="F5777" s="245" t="s">
        <v>44</v>
      </c>
      <c r="G5777" s="245" t="s">
        <v>1775</v>
      </c>
      <c r="H5777" s="245" t="s">
        <v>1774</v>
      </c>
      <c r="I5777" s="245" t="s">
        <v>11</v>
      </c>
      <c r="J5777" s="245" t="s">
        <v>59</v>
      </c>
      <c r="K5777" s="246" t="s">
        <v>13729</v>
      </c>
      <c r="L5777" s="245" t="s">
        <v>568</v>
      </c>
      <c r="M5777"/>
      <c r="N5777"/>
      <c r="O5777"/>
      <c r="P5777"/>
      <c r="Q5777"/>
      <c r="R5777"/>
      <c r="S5777"/>
      <c r="T5777"/>
      <c r="U5777"/>
      <c r="V5777"/>
      <c r="W5777"/>
      <c r="X5777"/>
      <c r="Y5777"/>
      <c r="Z5777"/>
      <c r="AA5777"/>
      <c r="AB5777"/>
      <c r="AC5777"/>
      <c r="AD5777"/>
      <c r="AE5777"/>
      <c r="AF5777"/>
      <c r="AG5777"/>
      <c r="AH5777"/>
      <c r="AI5777"/>
      <c r="AJ5777"/>
      <c r="AK5777"/>
      <c r="AL5777"/>
      <c r="AM5777"/>
      <c r="AN5777"/>
      <c r="AO5777"/>
      <c r="AP5777"/>
      <c r="AQ5777"/>
      <c r="AR5777"/>
      <c r="AS5777"/>
      <c r="AT5777"/>
      <c r="AU5777"/>
      <c r="AV5777"/>
      <c r="AW5777"/>
      <c r="AX5777"/>
      <c r="AY5777"/>
      <c r="AZ5777"/>
      <c r="BA5777"/>
      <c r="BB5777"/>
      <c r="BC5777"/>
      <c r="BD5777"/>
      <c r="BE5777"/>
      <c r="BF5777"/>
      <c r="BG5777"/>
      <c r="BH5777"/>
      <c r="BI5777"/>
      <c r="BJ5777"/>
      <c r="BK5777"/>
      <c r="BL5777"/>
      <c r="BM5777"/>
      <c r="BN5777"/>
      <c r="BO5777"/>
    </row>
    <row r="5778" spans="1:67" ht="15" x14ac:dyDescent="0.25">
      <c r="A5778" s="245" t="s">
        <v>1722</v>
      </c>
      <c r="B5778" s="245" t="s">
        <v>1721</v>
      </c>
      <c r="C5778" s="245" t="s">
        <v>1765</v>
      </c>
      <c r="D5778" s="245" t="s">
        <v>1764</v>
      </c>
      <c r="E5778" s="246" t="s">
        <v>44</v>
      </c>
      <c r="F5778" s="245" t="s">
        <v>44</v>
      </c>
      <c r="G5778" s="245" t="s">
        <v>1773</v>
      </c>
      <c r="H5778" s="245" t="s">
        <v>1772</v>
      </c>
      <c r="I5778" s="245" t="s">
        <v>11</v>
      </c>
      <c r="J5778" s="245" t="s">
        <v>59</v>
      </c>
      <c r="K5778" s="246" t="s">
        <v>14328</v>
      </c>
      <c r="L5778" s="245" t="s">
        <v>568</v>
      </c>
      <c r="M5778"/>
      <c r="N5778"/>
      <c r="O5778"/>
      <c r="P5778"/>
      <c r="Q5778"/>
      <c r="R5778"/>
      <c r="S5778"/>
      <c r="T5778"/>
      <c r="U5778"/>
      <c r="V5778"/>
      <c r="W5778"/>
      <c r="X5778"/>
      <c r="Y5778"/>
      <c r="Z5778"/>
      <c r="AA5778"/>
      <c r="AB5778"/>
      <c r="AC5778"/>
      <c r="AD5778"/>
      <c r="AE5778"/>
      <c r="AF5778"/>
      <c r="AG5778"/>
      <c r="AH5778"/>
      <c r="AI5778"/>
      <c r="AJ5778"/>
      <c r="AK5778"/>
      <c r="AL5778"/>
      <c r="AM5778"/>
      <c r="AN5778"/>
      <c r="AO5778"/>
      <c r="AP5778"/>
      <c r="AQ5778"/>
      <c r="AR5778"/>
      <c r="AS5778"/>
      <c r="AT5778"/>
      <c r="AU5778"/>
      <c r="AV5778"/>
      <c r="AW5778"/>
      <c r="AX5778"/>
      <c r="AY5778"/>
      <c r="AZ5778"/>
      <c r="BA5778"/>
      <c r="BB5778"/>
      <c r="BC5778"/>
      <c r="BD5778"/>
      <c r="BE5778"/>
      <c r="BF5778"/>
      <c r="BG5778"/>
      <c r="BH5778"/>
      <c r="BI5778"/>
      <c r="BJ5778"/>
      <c r="BK5778"/>
      <c r="BL5778"/>
      <c r="BM5778"/>
      <c r="BN5778"/>
      <c r="BO5778"/>
    </row>
    <row r="5779" spans="1:67" ht="15" x14ac:dyDescent="0.25">
      <c r="A5779" s="245" t="s">
        <v>1722</v>
      </c>
      <c r="B5779" s="245" t="s">
        <v>1721</v>
      </c>
      <c r="C5779" s="245" t="s">
        <v>1765</v>
      </c>
      <c r="D5779" s="245" t="s">
        <v>1764</v>
      </c>
      <c r="E5779" s="246" t="s">
        <v>44</v>
      </c>
      <c r="F5779" s="245" t="s">
        <v>44</v>
      </c>
      <c r="G5779" s="245" t="s">
        <v>1771</v>
      </c>
      <c r="H5779" s="245" t="s">
        <v>1770</v>
      </c>
      <c r="I5779" s="245" t="s">
        <v>11</v>
      </c>
      <c r="J5779" s="245" t="s">
        <v>59</v>
      </c>
      <c r="K5779" s="246" t="s">
        <v>25279</v>
      </c>
      <c r="L5779" s="245" t="s">
        <v>568</v>
      </c>
      <c r="M5779"/>
      <c r="N5779"/>
      <c r="O5779"/>
      <c r="P5779"/>
      <c r="Q5779"/>
      <c r="R5779"/>
      <c r="S5779"/>
      <c r="T5779"/>
      <c r="U5779"/>
      <c r="V5779"/>
      <c r="W5779"/>
      <c r="X5779"/>
      <c r="Y5779"/>
      <c r="Z5779"/>
      <c r="AA5779"/>
      <c r="AB5779"/>
      <c r="AC5779"/>
      <c r="AD5779"/>
      <c r="AE5779"/>
      <c r="AF5779"/>
      <c r="AG5779"/>
      <c r="AH5779"/>
      <c r="AI5779"/>
      <c r="AJ5779"/>
      <c r="AK5779"/>
      <c r="AL5779"/>
      <c r="AM5779"/>
      <c r="AN5779"/>
      <c r="AO5779"/>
      <c r="AP5779"/>
      <c r="AQ5779"/>
      <c r="AR5779"/>
      <c r="AS5779"/>
      <c r="AT5779"/>
      <c r="AU5779"/>
      <c r="AV5779"/>
      <c r="AW5779"/>
      <c r="AX5779"/>
      <c r="AY5779"/>
      <c r="AZ5779"/>
      <c r="BA5779"/>
      <c r="BB5779"/>
      <c r="BC5779"/>
      <c r="BD5779"/>
      <c r="BE5779"/>
      <c r="BF5779"/>
      <c r="BG5779"/>
      <c r="BH5779"/>
      <c r="BI5779"/>
      <c r="BJ5779"/>
      <c r="BK5779"/>
      <c r="BL5779"/>
      <c r="BM5779"/>
      <c r="BN5779"/>
      <c r="BO5779"/>
    </row>
    <row r="5780" spans="1:67" ht="15" x14ac:dyDescent="0.25">
      <c r="A5780" s="245" t="s">
        <v>1722</v>
      </c>
      <c r="B5780" s="245" t="s">
        <v>1721</v>
      </c>
      <c r="C5780" s="245" t="s">
        <v>1765</v>
      </c>
      <c r="D5780" s="245" t="s">
        <v>1764</v>
      </c>
      <c r="E5780" s="246" t="s">
        <v>44</v>
      </c>
      <c r="F5780" s="245" t="s">
        <v>44</v>
      </c>
      <c r="G5780" s="245" t="s">
        <v>1769</v>
      </c>
      <c r="H5780" s="245" t="s">
        <v>1768</v>
      </c>
      <c r="I5780" s="245" t="s">
        <v>11</v>
      </c>
      <c r="J5780" s="245" t="s">
        <v>59</v>
      </c>
      <c r="K5780" s="246" t="s">
        <v>25280</v>
      </c>
      <c r="L5780" s="245" t="s">
        <v>568</v>
      </c>
      <c r="M5780"/>
      <c r="N5780"/>
      <c r="O5780"/>
      <c r="P5780"/>
      <c r="Q5780"/>
      <c r="R5780"/>
      <c r="S5780"/>
      <c r="T5780"/>
      <c r="U5780"/>
      <c r="V5780"/>
      <c r="W5780"/>
      <c r="X5780"/>
      <c r="Y5780"/>
      <c r="Z5780"/>
      <c r="AA5780"/>
      <c r="AB5780"/>
      <c r="AC5780"/>
      <c r="AD5780"/>
      <c r="AE5780"/>
      <c r="AF5780"/>
      <c r="AG5780"/>
      <c r="AH5780"/>
      <c r="AI5780"/>
      <c r="AJ5780"/>
      <c r="AK5780"/>
      <c r="AL5780"/>
      <c r="AM5780"/>
      <c r="AN5780"/>
      <c r="AO5780"/>
      <c r="AP5780"/>
      <c r="AQ5780"/>
      <c r="AR5780"/>
      <c r="AS5780"/>
      <c r="AT5780"/>
      <c r="AU5780"/>
      <c r="AV5780"/>
      <c r="AW5780"/>
      <c r="AX5780"/>
      <c r="AY5780"/>
      <c r="AZ5780"/>
      <c r="BA5780"/>
      <c r="BB5780"/>
      <c r="BC5780"/>
      <c r="BD5780"/>
      <c r="BE5780"/>
      <c r="BF5780"/>
      <c r="BG5780"/>
      <c r="BH5780"/>
      <c r="BI5780"/>
      <c r="BJ5780"/>
      <c r="BK5780"/>
      <c r="BL5780"/>
      <c r="BM5780"/>
      <c r="BN5780"/>
      <c r="BO5780"/>
    </row>
    <row r="5781" spans="1:67" ht="15" x14ac:dyDescent="0.25">
      <c r="A5781" s="245" t="s">
        <v>1722</v>
      </c>
      <c r="B5781" s="245" t="s">
        <v>1721</v>
      </c>
      <c r="C5781" s="245" t="s">
        <v>1765</v>
      </c>
      <c r="D5781" s="245" t="s">
        <v>1764</v>
      </c>
      <c r="E5781" s="246" t="s">
        <v>44</v>
      </c>
      <c r="F5781" s="245" t="s">
        <v>44</v>
      </c>
      <c r="G5781" s="245" t="s">
        <v>1767</v>
      </c>
      <c r="H5781" s="245" t="s">
        <v>1766</v>
      </c>
      <c r="I5781" s="245" t="s">
        <v>11</v>
      </c>
      <c r="J5781" s="245" t="s">
        <v>59</v>
      </c>
      <c r="K5781" s="246" t="s">
        <v>21766</v>
      </c>
      <c r="L5781" s="245" t="s">
        <v>568</v>
      </c>
      <c r="M5781"/>
      <c r="N5781"/>
      <c r="O5781"/>
      <c r="P5781"/>
      <c r="Q5781"/>
      <c r="R5781"/>
      <c r="S5781"/>
      <c r="T5781"/>
      <c r="U5781"/>
      <c r="V5781"/>
      <c r="W5781"/>
      <c r="X5781"/>
      <c r="Y5781"/>
      <c r="Z5781"/>
      <c r="AA5781"/>
      <c r="AB5781"/>
      <c r="AC5781"/>
      <c r="AD5781"/>
      <c r="AE5781"/>
      <c r="AF5781"/>
      <c r="AG5781"/>
      <c r="AH5781"/>
      <c r="AI5781"/>
      <c r="AJ5781"/>
      <c r="AK5781"/>
      <c r="AL5781"/>
      <c r="AM5781"/>
      <c r="AN5781"/>
      <c r="AO5781"/>
      <c r="AP5781"/>
      <c r="AQ5781"/>
      <c r="AR5781"/>
      <c r="AS5781"/>
      <c r="AT5781"/>
      <c r="AU5781"/>
      <c r="AV5781"/>
      <c r="AW5781"/>
      <c r="AX5781"/>
      <c r="AY5781"/>
      <c r="AZ5781"/>
      <c r="BA5781"/>
      <c r="BB5781"/>
      <c r="BC5781"/>
      <c r="BD5781"/>
      <c r="BE5781"/>
      <c r="BF5781"/>
      <c r="BG5781"/>
      <c r="BH5781"/>
      <c r="BI5781"/>
      <c r="BJ5781"/>
      <c r="BK5781"/>
      <c r="BL5781"/>
      <c r="BM5781"/>
      <c r="BN5781"/>
      <c r="BO5781"/>
    </row>
    <row r="5782" spans="1:67" ht="15" x14ac:dyDescent="0.25">
      <c r="A5782" s="245" t="s">
        <v>1722</v>
      </c>
      <c r="B5782" s="245" t="s">
        <v>1721</v>
      </c>
      <c r="C5782" s="245" t="s">
        <v>1765</v>
      </c>
      <c r="D5782" s="245" t="s">
        <v>1764</v>
      </c>
      <c r="E5782" s="246" t="s">
        <v>44</v>
      </c>
      <c r="F5782" s="245" t="s">
        <v>44</v>
      </c>
      <c r="G5782" s="245" t="s">
        <v>21407</v>
      </c>
      <c r="H5782" s="245" t="s">
        <v>21408</v>
      </c>
      <c r="I5782" s="245" t="s">
        <v>11</v>
      </c>
      <c r="J5782" s="245" t="s">
        <v>59</v>
      </c>
      <c r="K5782" s="246" t="s">
        <v>22784</v>
      </c>
      <c r="L5782" s="245" t="s">
        <v>568</v>
      </c>
      <c r="M5782"/>
      <c r="N5782"/>
      <c r="O5782"/>
      <c r="P5782"/>
      <c r="Q5782"/>
      <c r="R5782"/>
      <c r="S5782"/>
      <c r="T5782"/>
      <c r="U5782"/>
      <c r="V5782"/>
      <c r="W5782"/>
      <c r="X5782"/>
      <c r="Y5782"/>
      <c r="Z5782"/>
      <c r="AA5782"/>
      <c r="AB5782"/>
      <c r="AC5782"/>
      <c r="AD5782"/>
      <c r="AE5782"/>
      <c r="AF5782"/>
      <c r="AG5782"/>
      <c r="AH5782"/>
      <c r="AI5782"/>
      <c r="AJ5782"/>
      <c r="AK5782"/>
      <c r="AL5782"/>
      <c r="AM5782"/>
      <c r="AN5782"/>
      <c r="AO5782"/>
      <c r="AP5782"/>
      <c r="AQ5782"/>
      <c r="AR5782"/>
      <c r="AS5782"/>
      <c r="AT5782"/>
      <c r="AU5782"/>
      <c r="AV5782"/>
      <c r="AW5782"/>
      <c r="AX5782"/>
      <c r="AY5782"/>
      <c r="AZ5782"/>
      <c r="BA5782"/>
      <c r="BB5782"/>
      <c r="BC5782"/>
      <c r="BD5782"/>
      <c r="BE5782"/>
      <c r="BF5782"/>
      <c r="BG5782"/>
      <c r="BH5782"/>
      <c r="BI5782"/>
      <c r="BJ5782"/>
      <c r="BK5782"/>
      <c r="BL5782"/>
      <c r="BM5782"/>
      <c r="BN5782"/>
      <c r="BO5782"/>
    </row>
    <row r="5783" spans="1:67" ht="15" x14ac:dyDescent="0.25">
      <c r="A5783" s="245" t="s">
        <v>1722</v>
      </c>
      <c r="B5783" s="245" t="s">
        <v>1721</v>
      </c>
      <c r="C5783" s="245" t="s">
        <v>1765</v>
      </c>
      <c r="D5783" s="245" t="s">
        <v>1764</v>
      </c>
      <c r="E5783" s="246" t="s">
        <v>44</v>
      </c>
      <c r="F5783" s="245" t="s">
        <v>44</v>
      </c>
      <c r="G5783" s="245" t="s">
        <v>21410</v>
      </c>
      <c r="H5783" s="245" t="s">
        <v>21411</v>
      </c>
      <c r="I5783" s="245" t="s">
        <v>11</v>
      </c>
      <c r="J5783" s="245" t="s">
        <v>59</v>
      </c>
      <c r="K5783" s="246" t="s">
        <v>13717</v>
      </c>
      <c r="L5783" s="245" t="s">
        <v>568</v>
      </c>
      <c r="M5783"/>
      <c r="N5783"/>
      <c r="O5783"/>
      <c r="P5783"/>
      <c r="Q5783"/>
      <c r="R5783"/>
      <c r="S5783"/>
      <c r="T5783"/>
      <c r="U5783"/>
      <c r="V5783"/>
      <c r="W5783"/>
      <c r="X5783"/>
      <c r="Y5783"/>
      <c r="Z5783"/>
      <c r="AA5783"/>
      <c r="AB5783"/>
      <c r="AC5783"/>
      <c r="AD5783"/>
      <c r="AE5783"/>
      <c r="AF5783"/>
      <c r="AG5783"/>
      <c r="AH5783"/>
      <c r="AI5783"/>
      <c r="AJ5783"/>
      <c r="AK5783"/>
      <c r="AL5783"/>
      <c r="AM5783"/>
      <c r="AN5783"/>
      <c r="AO5783"/>
      <c r="AP5783"/>
      <c r="AQ5783"/>
      <c r="AR5783"/>
      <c r="AS5783"/>
      <c r="AT5783"/>
      <c r="AU5783"/>
      <c r="AV5783"/>
      <c r="AW5783"/>
      <c r="AX5783"/>
      <c r="AY5783"/>
      <c r="AZ5783"/>
      <c r="BA5783"/>
      <c r="BB5783"/>
      <c r="BC5783"/>
      <c r="BD5783"/>
      <c r="BE5783"/>
      <c r="BF5783"/>
      <c r="BG5783"/>
      <c r="BH5783"/>
      <c r="BI5783"/>
      <c r="BJ5783"/>
      <c r="BK5783"/>
      <c r="BL5783"/>
      <c r="BM5783"/>
      <c r="BN5783"/>
      <c r="BO5783"/>
    </row>
    <row r="5784" spans="1:67" ht="15" x14ac:dyDescent="0.25">
      <c r="A5784" s="245" t="s">
        <v>1722</v>
      </c>
      <c r="B5784" s="245" t="s">
        <v>1721</v>
      </c>
      <c r="C5784" s="245" t="s">
        <v>1765</v>
      </c>
      <c r="D5784" s="245" t="s">
        <v>1764</v>
      </c>
      <c r="E5784" s="246" t="s">
        <v>44</v>
      </c>
      <c r="F5784" s="245" t="s">
        <v>44</v>
      </c>
      <c r="G5784" s="245" t="s">
        <v>13710</v>
      </c>
      <c r="H5784" s="245" t="s">
        <v>13711</v>
      </c>
      <c r="I5784" s="245" t="s">
        <v>11</v>
      </c>
      <c r="J5784" s="245" t="s">
        <v>59</v>
      </c>
      <c r="K5784" s="246" t="s">
        <v>19600</v>
      </c>
      <c r="L5784" s="245" t="s">
        <v>568</v>
      </c>
      <c r="M5784"/>
      <c r="N5784"/>
      <c r="O5784"/>
      <c r="P5784"/>
      <c r="Q5784"/>
      <c r="R5784"/>
      <c r="S5784"/>
      <c r="T5784"/>
      <c r="U5784"/>
      <c r="V5784"/>
      <c r="W5784"/>
      <c r="X5784"/>
      <c r="Y5784"/>
      <c r="Z5784"/>
      <c r="AA5784"/>
      <c r="AB5784"/>
      <c r="AC5784"/>
      <c r="AD5784"/>
      <c r="AE5784"/>
      <c r="AF5784"/>
      <c r="AG5784"/>
      <c r="AH5784"/>
      <c r="AI5784"/>
      <c r="AJ5784"/>
      <c r="AK5784"/>
      <c r="AL5784"/>
      <c r="AM5784"/>
      <c r="AN5784"/>
      <c r="AO5784"/>
      <c r="AP5784"/>
      <c r="AQ5784"/>
      <c r="AR5784"/>
      <c r="AS5784"/>
      <c r="AT5784"/>
      <c r="AU5784"/>
      <c r="AV5784"/>
      <c r="AW5784"/>
      <c r="AX5784"/>
      <c r="AY5784"/>
      <c r="AZ5784"/>
      <c r="BA5784"/>
      <c r="BB5784"/>
      <c r="BC5784"/>
      <c r="BD5784"/>
      <c r="BE5784"/>
      <c r="BF5784"/>
      <c r="BG5784"/>
      <c r="BH5784"/>
      <c r="BI5784"/>
      <c r="BJ5784"/>
      <c r="BK5784"/>
      <c r="BL5784"/>
      <c r="BM5784"/>
      <c r="BN5784"/>
      <c r="BO5784"/>
    </row>
    <row r="5785" spans="1:67" ht="15" x14ac:dyDescent="0.25">
      <c r="A5785" s="245" t="s">
        <v>1722</v>
      </c>
      <c r="B5785" s="245" t="s">
        <v>1721</v>
      </c>
      <c r="C5785" s="245" t="s">
        <v>1763</v>
      </c>
      <c r="D5785" s="245" t="s">
        <v>1762</v>
      </c>
      <c r="E5785" s="246" t="s">
        <v>44</v>
      </c>
      <c r="F5785" s="245" t="s">
        <v>44</v>
      </c>
      <c r="G5785" s="245" t="s">
        <v>21413</v>
      </c>
      <c r="H5785" s="245" t="s">
        <v>21414</v>
      </c>
      <c r="I5785" s="245" t="s">
        <v>11</v>
      </c>
      <c r="J5785" s="245" t="s">
        <v>569</v>
      </c>
      <c r="K5785" s="246" t="s">
        <v>25281</v>
      </c>
      <c r="L5785" s="245" t="s">
        <v>568</v>
      </c>
      <c r="M5785"/>
      <c r="N5785"/>
      <c r="O5785"/>
      <c r="P5785"/>
      <c r="Q5785"/>
      <c r="R5785"/>
      <c r="S5785"/>
      <c r="T5785"/>
      <c r="U5785"/>
      <c r="V5785"/>
      <c r="W5785"/>
      <c r="X5785"/>
      <c r="Y5785"/>
      <c r="Z5785"/>
      <c r="AA5785"/>
      <c r="AB5785"/>
      <c r="AC5785"/>
      <c r="AD5785"/>
      <c r="AE5785"/>
      <c r="AF5785"/>
      <c r="AG5785"/>
      <c r="AH5785"/>
      <c r="AI5785"/>
      <c r="AJ5785"/>
      <c r="AK5785"/>
      <c r="AL5785"/>
      <c r="AM5785"/>
      <c r="AN5785"/>
      <c r="AO5785"/>
      <c r="AP5785"/>
      <c r="AQ5785"/>
      <c r="AR5785"/>
      <c r="AS5785"/>
      <c r="AT5785"/>
      <c r="AU5785"/>
      <c r="AV5785"/>
      <c r="AW5785"/>
      <c r="AX5785"/>
      <c r="AY5785"/>
      <c r="AZ5785"/>
      <c r="BA5785"/>
      <c r="BB5785"/>
      <c r="BC5785"/>
      <c r="BD5785"/>
      <c r="BE5785"/>
      <c r="BF5785"/>
      <c r="BG5785"/>
      <c r="BH5785"/>
      <c r="BI5785"/>
      <c r="BJ5785"/>
      <c r="BK5785"/>
      <c r="BL5785"/>
      <c r="BM5785"/>
      <c r="BN5785"/>
      <c r="BO5785"/>
    </row>
    <row r="5786" spans="1:67" ht="15" x14ac:dyDescent="0.25">
      <c r="A5786" s="245" t="s">
        <v>1722</v>
      </c>
      <c r="B5786" s="245" t="s">
        <v>1721</v>
      </c>
      <c r="C5786" s="245" t="s">
        <v>1763</v>
      </c>
      <c r="D5786" s="245" t="s">
        <v>1762</v>
      </c>
      <c r="E5786" s="246" t="s">
        <v>44</v>
      </c>
      <c r="F5786" s="245" t="s">
        <v>44</v>
      </c>
      <c r="G5786" s="245" t="s">
        <v>21415</v>
      </c>
      <c r="H5786" s="245" t="s">
        <v>21416</v>
      </c>
      <c r="I5786" s="245" t="s">
        <v>11</v>
      </c>
      <c r="J5786" s="245" t="s">
        <v>569</v>
      </c>
      <c r="K5786" s="246" t="s">
        <v>15339</v>
      </c>
      <c r="L5786" s="245" t="s">
        <v>568</v>
      </c>
      <c r="M5786"/>
      <c r="N5786"/>
      <c r="O5786"/>
      <c r="P5786"/>
      <c r="Q5786"/>
      <c r="R5786"/>
      <c r="S5786"/>
      <c r="T5786"/>
      <c r="U5786"/>
      <c r="V5786"/>
      <c r="W5786"/>
      <c r="X5786"/>
      <c r="Y5786"/>
      <c r="Z5786"/>
      <c r="AA5786"/>
      <c r="AB5786"/>
      <c r="AC5786"/>
      <c r="AD5786"/>
      <c r="AE5786"/>
      <c r="AF5786"/>
      <c r="AG5786"/>
      <c r="AH5786"/>
      <c r="AI5786"/>
      <c r="AJ5786"/>
      <c r="AK5786"/>
      <c r="AL5786"/>
      <c r="AM5786"/>
      <c r="AN5786"/>
      <c r="AO5786"/>
      <c r="AP5786"/>
      <c r="AQ5786"/>
      <c r="AR5786"/>
      <c r="AS5786"/>
      <c r="AT5786"/>
      <c r="AU5786"/>
      <c r="AV5786"/>
      <c r="AW5786"/>
      <c r="AX5786"/>
      <c r="AY5786"/>
      <c r="AZ5786"/>
      <c r="BA5786"/>
      <c r="BB5786"/>
      <c r="BC5786"/>
      <c r="BD5786"/>
      <c r="BE5786"/>
      <c r="BF5786"/>
      <c r="BG5786"/>
      <c r="BH5786"/>
      <c r="BI5786"/>
      <c r="BJ5786"/>
      <c r="BK5786"/>
      <c r="BL5786"/>
      <c r="BM5786"/>
      <c r="BN5786"/>
      <c r="BO5786"/>
    </row>
    <row r="5787" spans="1:67" ht="15" x14ac:dyDescent="0.25">
      <c r="A5787" s="245" t="s">
        <v>1722</v>
      </c>
      <c r="B5787" s="245" t="s">
        <v>1721</v>
      </c>
      <c r="C5787" s="245" t="s">
        <v>1763</v>
      </c>
      <c r="D5787" s="245" t="s">
        <v>1762</v>
      </c>
      <c r="E5787" s="246" t="s">
        <v>44</v>
      </c>
      <c r="F5787" s="245" t="s">
        <v>44</v>
      </c>
      <c r="G5787" s="245" t="s">
        <v>21417</v>
      </c>
      <c r="H5787" s="245" t="s">
        <v>21418</v>
      </c>
      <c r="I5787" s="245" t="s">
        <v>11</v>
      </c>
      <c r="J5787" s="245" t="s">
        <v>569</v>
      </c>
      <c r="K5787" s="246" t="s">
        <v>25282</v>
      </c>
      <c r="L5787" s="245" t="s">
        <v>568</v>
      </c>
      <c r="M5787"/>
      <c r="N5787"/>
      <c r="O5787"/>
      <c r="P5787"/>
      <c r="Q5787"/>
      <c r="R5787"/>
      <c r="S5787"/>
      <c r="T5787"/>
      <c r="U5787"/>
      <c r="V5787"/>
      <c r="W5787"/>
      <c r="X5787"/>
      <c r="Y5787"/>
      <c r="Z5787"/>
      <c r="AA5787"/>
      <c r="AB5787"/>
      <c r="AC5787"/>
      <c r="AD5787"/>
      <c r="AE5787"/>
      <c r="AF5787"/>
      <c r="AG5787"/>
      <c r="AH5787"/>
      <c r="AI5787"/>
      <c r="AJ5787"/>
      <c r="AK5787"/>
      <c r="AL5787"/>
      <c r="AM5787"/>
      <c r="AN5787"/>
      <c r="AO5787"/>
      <c r="AP5787"/>
      <c r="AQ5787"/>
      <c r="AR5787"/>
      <c r="AS5787"/>
      <c r="AT5787"/>
      <c r="AU5787"/>
      <c r="AV5787"/>
      <c r="AW5787"/>
      <c r="AX5787"/>
      <c r="AY5787"/>
      <c r="AZ5787"/>
      <c r="BA5787"/>
      <c r="BB5787"/>
      <c r="BC5787"/>
      <c r="BD5787"/>
      <c r="BE5787"/>
      <c r="BF5787"/>
      <c r="BG5787"/>
      <c r="BH5787"/>
      <c r="BI5787"/>
      <c r="BJ5787"/>
      <c r="BK5787"/>
      <c r="BL5787"/>
      <c r="BM5787"/>
      <c r="BN5787"/>
      <c r="BO5787"/>
    </row>
    <row r="5788" spans="1:67" ht="15" x14ac:dyDescent="0.25">
      <c r="A5788" s="245" t="s">
        <v>1722</v>
      </c>
      <c r="B5788" s="245" t="s">
        <v>1721</v>
      </c>
      <c r="C5788" s="245" t="s">
        <v>1763</v>
      </c>
      <c r="D5788" s="245" t="s">
        <v>1762</v>
      </c>
      <c r="E5788" s="246" t="s">
        <v>44</v>
      </c>
      <c r="F5788" s="245" t="s">
        <v>44</v>
      </c>
      <c r="G5788" s="245" t="s">
        <v>21420</v>
      </c>
      <c r="H5788" s="245" t="s">
        <v>21421</v>
      </c>
      <c r="I5788" s="245" t="s">
        <v>11</v>
      </c>
      <c r="J5788" s="245" t="s">
        <v>569</v>
      </c>
      <c r="K5788" s="246" t="s">
        <v>16160</v>
      </c>
      <c r="L5788" s="245" t="s">
        <v>568</v>
      </c>
      <c r="M5788"/>
      <c r="N5788"/>
      <c r="O5788"/>
      <c r="P5788"/>
      <c r="Q5788"/>
      <c r="R5788"/>
      <c r="S5788"/>
      <c r="T5788"/>
      <c r="U5788"/>
      <c r="V5788"/>
      <c r="W5788"/>
      <c r="X5788"/>
      <c r="Y5788"/>
      <c r="Z5788"/>
      <c r="AA5788"/>
      <c r="AB5788"/>
      <c r="AC5788"/>
      <c r="AD5788"/>
      <c r="AE5788"/>
      <c r="AF5788"/>
      <c r="AG5788"/>
      <c r="AH5788"/>
      <c r="AI5788"/>
      <c r="AJ5788"/>
      <c r="AK5788"/>
      <c r="AL5788"/>
      <c r="AM5788"/>
      <c r="AN5788"/>
      <c r="AO5788"/>
      <c r="AP5788"/>
      <c r="AQ5788"/>
      <c r="AR5788"/>
      <c r="AS5788"/>
      <c r="AT5788"/>
      <c r="AU5788"/>
      <c r="AV5788"/>
      <c r="AW5788"/>
      <c r="AX5788"/>
      <c r="AY5788"/>
      <c r="AZ5788"/>
      <c r="BA5788"/>
      <c r="BB5788"/>
      <c r="BC5788"/>
      <c r="BD5788"/>
      <c r="BE5788"/>
      <c r="BF5788"/>
      <c r="BG5788"/>
      <c r="BH5788"/>
      <c r="BI5788"/>
      <c r="BJ5788"/>
      <c r="BK5788"/>
      <c r="BL5788"/>
      <c r="BM5788"/>
      <c r="BN5788"/>
      <c r="BO5788"/>
    </row>
    <row r="5789" spans="1:67" ht="15" x14ac:dyDescent="0.25">
      <c r="A5789" s="245" t="s">
        <v>1722</v>
      </c>
      <c r="B5789" s="245" t="s">
        <v>1721</v>
      </c>
      <c r="C5789" s="245" t="s">
        <v>1763</v>
      </c>
      <c r="D5789" s="245" t="s">
        <v>1762</v>
      </c>
      <c r="E5789" s="246" t="s">
        <v>44</v>
      </c>
      <c r="F5789" s="245" t="s">
        <v>44</v>
      </c>
      <c r="G5789" s="245" t="s">
        <v>21423</v>
      </c>
      <c r="H5789" s="245" t="s">
        <v>21424</v>
      </c>
      <c r="I5789" s="245" t="s">
        <v>11</v>
      </c>
      <c r="J5789" s="245" t="s">
        <v>569</v>
      </c>
      <c r="K5789" s="246" t="s">
        <v>25283</v>
      </c>
      <c r="L5789" s="245" t="s">
        <v>568</v>
      </c>
      <c r="M5789"/>
      <c r="N5789"/>
      <c r="O5789"/>
      <c r="P5789"/>
      <c r="Q5789"/>
      <c r="R5789"/>
      <c r="S5789"/>
      <c r="T5789"/>
      <c r="U5789"/>
      <c r="V5789"/>
      <c r="W5789"/>
      <c r="X5789"/>
      <c r="Y5789"/>
      <c r="Z5789"/>
      <c r="AA5789"/>
      <c r="AB5789"/>
      <c r="AC5789"/>
      <c r="AD5789"/>
      <c r="AE5789"/>
      <c r="AF5789"/>
      <c r="AG5789"/>
      <c r="AH5789"/>
      <c r="AI5789"/>
      <c r="AJ5789"/>
      <c r="AK5789"/>
      <c r="AL5789"/>
      <c r="AM5789"/>
      <c r="AN5789"/>
      <c r="AO5789"/>
      <c r="AP5789"/>
      <c r="AQ5789"/>
      <c r="AR5789"/>
      <c r="AS5789"/>
      <c r="AT5789"/>
      <c r="AU5789"/>
      <c r="AV5789"/>
      <c r="AW5789"/>
      <c r="AX5789"/>
      <c r="AY5789"/>
      <c r="AZ5789"/>
      <c r="BA5789"/>
      <c r="BB5789"/>
      <c r="BC5789"/>
      <c r="BD5789"/>
      <c r="BE5789"/>
      <c r="BF5789"/>
      <c r="BG5789"/>
      <c r="BH5789"/>
      <c r="BI5789"/>
      <c r="BJ5789"/>
      <c r="BK5789"/>
      <c r="BL5789"/>
      <c r="BM5789"/>
      <c r="BN5789"/>
      <c r="BO5789"/>
    </row>
    <row r="5790" spans="1:67" ht="15" x14ac:dyDescent="0.25">
      <c r="A5790" s="245" t="s">
        <v>1722</v>
      </c>
      <c r="B5790" s="245" t="s">
        <v>1721</v>
      </c>
      <c r="C5790" s="245" t="s">
        <v>1763</v>
      </c>
      <c r="D5790" s="245" t="s">
        <v>1762</v>
      </c>
      <c r="E5790" s="246" t="s">
        <v>44</v>
      </c>
      <c r="F5790" s="245" t="s">
        <v>44</v>
      </c>
      <c r="G5790" s="245" t="s">
        <v>21425</v>
      </c>
      <c r="H5790" s="245" t="s">
        <v>21426</v>
      </c>
      <c r="I5790" s="245" t="s">
        <v>11</v>
      </c>
      <c r="J5790" s="245" t="s">
        <v>569</v>
      </c>
      <c r="K5790" s="246" t="s">
        <v>17841</v>
      </c>
      <c r="L5790" s="245" t="s">
        <v>568</v>
      </c>
      <c r="M5790"/>
      <c r="N5790"/>
      <c r="O5790"/>
      <c r="P5790"/>
      <c r="Q5790"/>
      <c r="R5790"/>
      <c r="S5790"/>
      <c r="T5790"/>
      <c r="U5790"/>
      <c r="V5790"/>
      <c r="W5790"/>
      <c r="X5790"/>
      <c r="Y5790"/>
      <c r="Z5790"/>
      <c r="AA5790"/>
      <c r="AB5790"/>
      <c r="AC5790"/>
      <c r="AD5790"/>
      <c r="AE5790"/>
      <c r="AF5790"/>
      <c r="AG5790"/>
      <c r="AH5790"/>
      <c r="AI5790"/>
      <c r="AJ5790"/>
      <c r="AK5790"/>
      <c r="AL5790"/>
      <c r="AM5790"/>
      <c r="AN5790"/>
      <c r="AO5790"/>
      <c r="AP5790"/>
      <c r="AQ5790"/>
      <c r="AR5790"/>
      <c r="AS5790"/>
      <c r="AT5790"/>
      <c r="AU5790"/>
      <c r="AV5790"/>
      <c r="AW5790"/>
      <c r="AX5790"/>
      <c r="AY5790"/>
      <c r="AZ5790"/>
      <c r="BA5790"/>
      <c r="BB5790"/>
      <c r="BC5790"/>
      <c r="BD5790"/>
      <c r="BE5790"/>
      <c r="BF5790"/>
      <c r="BG5790"/>
      <c r="BH5790"/>
      <c r="BI5790"/>
      <c r="BJ5790"/>
      <c r="BK5790"/>
      <c r="BL5790"/>
      <c r="BM5790"/>
      <c r="BN5790"/>
      <c r="BO5790"/>
    </row>
    <row r="5791" spans="1:67" ht="15" x14ac:dyDescent="0.25">
      <c r="A5791" s="245" t="s">
        <v>1722</v>
      </c>
      <c r="B5791" s="245" t="s">
        <v>1721</v>
      </c>
      <c r="C5791" s="245" t="s">
        <v>1763</v>
      </c>
      <c r="D5791" s="245" t="s">
        <v>1762</v>
      </c>
      <c r="E5791" s="246" t="s">
        <v>44</v>
      </c>
      <c r="F5791" s="245" t="s">
        <v>44</v>
      </c>
      <c r="G5791" s="245" t="s">
        <v>21428</v>
      </c>
      <c r="H5791" s="245" t="s">
        <v>21429</v>
      </c>
      <c r="I5791" s="245" t="s">
        <v>11</v>
      </c>
      <c r="J5791" s="245" t="s">
        <v>569</v>
      </c>
      <c r="K5791" s="246" t="s">
        <v>25284</v>
      </c>
      <c r="L5791" s="245" t="s">
        <v>568</v>
      </c>
      <c r="M5791"/>
      <c r="N5791"/>
      <c r="O5791"/>
      <c r="P5791"/>
      <c r="Q5791"/>
      <c r="R5791"/>
      <c r="S5791"/>
      <c r="T5791"/>
      <c r="U5791"/>
      <c r="V5791"/>
      <c r="W5791"/>
      <c r="X5791"/>
      <c r="Y5791"/>
      <c r="Z5791"/>
      <c r="AA5791"/>
      <c r="AB5791"/>
      <c r="AC5791"/>
      <c r="AD5791"/>
      <c r="AE5791"/>
      <c r="AF5791"/>
      <c r="AG5791"/>
      <c r="AH5791"/>
      <c r="AI5791"/>
      <c r="AJ5791"/>
      <c r="AK5791"/>
      <c r="AL5791"/>
      <c r="AM5791"/>
      <c r="AN5791"/>
      <c r="AO5791"/>
      <c r="AP5791"/>
      <c r="AQ5791"/>
      <c r="AR5791"/>
      <c r="AS5791"/>
      <c r="AT5791"/>
      <c r="AU5791"/>
      <c r="AV5791"/>
      <c r="AW5791"/>
      <c r="AX5791"/>
      <c r="AY5791"/>
      <c r="AZ5791"/>
      <c r="BA5791"/>
      <c r="BB5791"/>
      <c r="BC5791"/>
      <c r="BD5791"/>
      <c r="BE5791"/>
      <c r="BF5791"/>
      <c r="BG5791"/>
      <c r="BH5791"/>
      <c r="BI5791"/>
      <c r="BJ5791"/>
      <c r="BK5791"/>
      <c r="BL5791"/>
      <c r="BM5791"/>
      <c r="BN5791"/>
      <c r="BO5791"/>
    </row>
    <row r="5792" spans="1:67" ht="15" x14ac:dyDescent="0.25">
      <c r="A5792" s="245" t="s">
        <v>1722</v>
      </c>
      <c r="B5792" s="245" t="s">
        <v>1721</v>
      </c>
      <c r="C5792" s="245" t="s">
        <v>1763</v>
      </c>
      <c r="D5792" s="245" t="s">
        <v>1762</v>
      </c>
      <c r="E5792" s="246" t="s">
        <v>44</v>
      </c>
      <c r="F5792" s="245" t="s">
        <v>44</v>
      </c>
      <c r="G5792" s="245" t="s">
        <v>21430</v>
      </c>
      <c r="H5792" s="245" t="s">
        <v>21431</v>
      </c>
      <c r="I5792" s="245" t="s">
        <v>11</v>
      </c>
      <c r="J5792" s="245" t="s">
        <v>569</v>
      </c>
      <c r="K5792" s="246" t="s">
        <v>25285</v>
      </c>
      <c r="L5792" s="245" t="s">
        <v>568</v>
      </c>
      <c r="M5792"/>
      <c r="N5792"/>
      <c r="O5792"/>
      <c r="P5792"/>
      <c r="Q5792"/>
      <c r="R5792"/>
      <c r="S5792"/>
      <c r="T5792"/>
      <c r="U5792"/>
      <c r="V5792"/>
      <c r="W5792"/>
      <c r="X5792"/>
      <c r="Y5792"/>
      <c r="Z5792"/>
      <c r="AA5792"/>
      <c r="AB5792"/>
      <c r="AC5792"/>
      <c r="AD5792"/>
      <c r="AE5792"/>
      <c r="AF5792"/>
      <c r="AG5792"/>
      <c r="AH5792"/>
      <c r="AI5792"/>
      <c r="AJ5792"/>
      <c r="AK5792"/>
      <c r="AL5792"/>
      <c r="AM5792"/>
      <c r="AN5792"/>
      <c r="AO5792"/>
      <c r="AP5792"/>
      <c r="AQ5792"/>
      <c r="AR5792"/>
      <c r="AS5792"/>
      <c r="AT5792"/>
      <c r="AU5792"/>
      <c r="AV5792"/>
      <c r="AW5792"/>
      <c r="AX5792"/>
      <c r="AY5792"/>
      <c r="AZ5792"/>
      <c r="BA5792"/>
      <c r="BB5792"/>
      <c r="BC5792"/>
      <c r="BD5792"/>
      <c r="BE5792"/>
      <c r="BF5792"/>
      <c r="BG5792"/>
      <c r="BH5792"/>
      <c r="BI5792"/>
      <c r="BJ5792"/>
      <c r="BK5792"/>
      <c r="BL5792"/>
      <c r="BM5792"/>
      <c r="BN5792"/>
      <c r="BO5792"/>
    </row>
    <row r="5793" spans="1:67" ht="15" x14ac:dyDescent="0.25">
      <c r="A5793" s="245" t="s">
        <v>1722</v>
      </c>
      <c r="B5793" s="245" t="s">
        <v>1721</v>
      </c>
      <c r="C5793" s="245" t="s">
        <v>1763</v>
      </c>
      <c r="D5793" s="245" t="s">
        <v>1762</v>
      </c>
      <c r="E5793" s="246" t="s">
        <v>44</v>
      </c>
      <c r="F5793" s="245" t="s">
        <v>44</v>
      </c>
      <c r="G5793" s="245" t="s">
        <v>21432</v>
      </c>
      <c r="H5793" s="245" t="s">
        <v>21433</v>
      </c>
      <c r="I5793" s="245" t="s">
        <v>11</v>
      </c>
      <c r="J5793" s="245" t="s">
        <v>569</v>
      </c>
      <c r="K5793" s="246" t="s">
        <v>16506</v>
      </c>
      <c r="L5793" s="245" t="s">
        <v>568</v>
      </c>
      <c r="M5793"/>
      <c r="N5793"/>
      <c r="O5793"/>
      <c r="P5793"/>
      <c r="Q5793"/>
      <c r="R5793"/>
      <c r="S5793"/>
      <c r="T5793"/>
      <c r="U5793"/>
      <c r="V5793"/>
      <c r="W5793"/>
      <c r="X5793"/>
      <c r="Y5793"/>
      <c r="Z5793"/>
      <c r="AA5793"/>
      <c r="AB5793"/>
      <c r="AC5793"/>
      <c r="AD5793"/>
      <c r="AE5793"/>
      <c r="AF5793"/>
      <c r="AG5793"/>
      <c r="AH5793"/>
      <c r="AI5793"/>
      <c r="AJ5793"/>
      <c r="AK5793"/>
      <c r="AL5793"/>
      <c r="AM5793"/>
      <c r="AN5793"/>
      <c r="AO5793"/>
      <c r="AP5793"/>
      <c r="AQ5793"/>
      <c r="AR5793"/>
      <c r="AS5793"/>
      <c r="AT5793"/>
      <c r="AU5793"/>
      <c r="AV5793"/>
      <c r="AW5793"/>
      <c r="AX5793"/>
      <c r="AY5793"/>
      <c r="AZ5793"/>
      <c r="BA5793"/>
      <c r="BB5793"/>
      <c r="BC5793"/>
      <c r="BD5793"/>
      <c r="BE5793"/>
      <c r="BF5793"/>
      <c r="BG5793"/>
      <c r="BH5793"/>
      <c r="BI5793"/>
      <c r="BJ5793"/>
      <c r="BK5793"/>
      <c r="BL5793"/>
      <c r="BM5793"/>
      <c r="BN5793"/>
      <c r="BO5793"/>
    </row>
    <row r="5794" spans="1:67" ht="15" x14ac:dyDescent="0.25">
      <c r="A5794" s="245" t="s">
        <v>1722</v>
      </c>
      <c r="B5794" s="245" t="s">
        <v>1721</v>
      </c>
      <c r="C5794" s="245" t="s">
        <v>1763</v>
      </c>
      <c r="D5794" s="245" t="s">
        <v>1762</v>
      </c>
      <c r="E5794" s="246" t="s">
        <v>44</v>
      </c>
      <c r="F5794" s="245" t="s">
        <v>44</v>
      </c>
      <c r="G5794" s="245" t="s">
        <v>21435</v>
      </c>
      <c r="H5794" s="245" t="s">
        <v>21436</v>
      </c>
      <c r="I5794" s="245" t="s">
        <v>11</v>
      </c>
      <c r="J5794" s="245" t="s">
        <v>569</v>
      </c>
      <c r="K5794" s="246" t="s">
        <v>10409</v>
      </c>
      <c r="L5794" s="245" t="s">
        <v>568</v>
      </c>
      <c r="M5794"/>
      <c r="N5794"/>
      <c r="O5794"/>
      <c r="P5794"/>
      <c r="Q5794"/>
      <c r="R5794"/>
      <c r="S5794"/>
      <c r="T5794"/>
      <c r="U5794"/>
      <c r="V5794"/>
      <c r="W5794"/>
      <c r="X5794"/>
      <c r="Y5794"/>
      <c r="Z5794"/>
      <c r="AA5794"/>
      <c r="AB5794"/>
      <c r="AC5794"/>
      <c r="AD5794"/>
      <c r="AE5794"/>
      <c r="AF5794"/>
      <c r="AG5794"/>
      <c r="AH5794"/>
      <c r="AI5794"/>
      <c r="AJ5794"/>
      <c r="AK5794"/>
      <c r="AL5794"/>
      <c r="AM5794"/>
      <c r="AN5794"/>
      <c r="AO5794"/>
      <c r="AP5794"/>
      <c r="AQ5794"/>
      <c r="AR5794"/>
      <c r="AS5794"/>
      <c r="AT5794"/>
      <c r="AU5794"/>
      <c r="AV5794"/>
      <c r="AW5794"/>
      <c r="AX5794"/>
      <c r="AY5794"/>
      <c r="AZ5794"/>
      <c r="BA5794"/>
      <c r="BB5794"/>
      <c r="BC5794"/>
      <c r="BD5794"/>
      <c r="BE5794"/>
      <c r="BF5794"/>
      <c r="BG5794"/>
      <c r="BH5794"/>
      <c r="BI5794"/>
      <c r="BJ5794"/>
      <c r="BK5794"/>
      <c r="BL5794"/>
      <c r="BM5794"/>
      <c r="BN5794"/>
      <c r="BO5794"/>
    </row>
    <row r="5795" spans="1:67" ht="15" x14ac:dyDescent="0.25">
      <c r="A5795" s="245" t="s">
        <v>1722</v>
      </c>
      <c r="B5795" s="245" t="s">
        <v>1721</v>
      </c>
      <c r="C5795" s="245" t="s">
        <v>1763</v>
      </c>
      <c r="D5795" s="245" t="s">
        <v>1762</v>
      </c>
      <c r="E5795" s="246" t="s">
        <v>44</v>
      </c>
      <c r="F5795" s="245" t="s">
        <v>44</v>
      </c>
      <c r="G5795" s="245" t="s">
        <v>21437</v>
      </c>
      <c r="H5795" s="245" t="s">
        <v>21438</v>
      </c>
      <c r="I5795" s="245" t="s">
        <v>11</v>
      </c>
      <c r="J5795" s="245" t="s">
        <v>569</v>
      </c>
      <c r="K5795" s="246" t="s">
        <v>25286</v>
      </c>
      <c r="L5795" s="245" t="s">
        <v>568</v>
      </c>
      <c r="M5795"/>
      <c r="N5795"/>
      <c r="O5795"/>
      <c r="P5795"/>
      <c r="Q5795"/>
      <c r="R5795"/>
      <c r="S5795"/>
      <c r="T5795"/>
      <c r="U5795"/>
      <c r="V5795"/>
      <c r="W5795"/>
      <c r="X5795"/>
      <c r="Y5795"/>
      <c r="Z5795"/>
      <c r="AA5795"/>
      <c r="AB5795"/>
      <c r="AC5795"/>
      <c r="AD5795"/>
      <c r="AE5795"/>
      <c r="AF5795"/>
      <c r="AG5795"/>
      <c r="AH5795"/>
      <c r="AI5795"/>
      <c r="AJ5795"/>
      <c r="AK5795"/>
      <c r="AL5795"/>
      <c r="AM5795"/>
      <c r="AN5795"/>
      <c r="AO5795"/>
      <c r="AP5795"/>
      <c r="AQ5795"/>
      <c r="AR5795"/>
      <c r="AS5795"/>
      <c r="AT5795"/>
      <c r="AU5795"/>
      <c r="AV5795"/>
      <c r="AW5795"/>
      <c r="AX5795"/>
      <c r="AY5795"/>
      <c r="AZ5795"/>
      <c r="BA5795"/>
      <c r="BB5795"/>
      <c r="BC5795"/>
      <c r="BD5795"/>
      <c r="BE5795"/>
      <c r="BF5795"/>
      <c r="BG5795"/>
      <c r="BH5795"/>
      <c r="BI5795"/>
      <c r="BJ5795"/>
      <c r="BK5795"/>
      <c r="BL5795"/>
      <c r="BM5795"/>
      <c r="BN5795"/>
      <c r="BO5795"/>
    </row>
    <row r="5796" spans="1:67" ht="15" x14ac:dyDescent="0.25">
      <c r="A5796" s="245" t="s">
        <v>1722</v>
      </c>
      <c r="B5796" s="245" t="s">
        <v>1721</v>
      </c>
      <c r="C5796" s="245" t="s">
        <v>1763</v>
      </c>
      <c r="D5796" s="245" t="s">
        <v>1762</v>
      </c>
      <c r="E5796" s="246" t="s">
        <v>44</v>
      </c>
      <c r="F5796" s="245" t="s">
        <v>44</v>
      </c>
      <c r="G5796" s="245" t="s">
        <v>21440</v>
      </c>
      <c r="H5796" s="245" t="s">
        <v>21441</v>
      </c>
      <c r="I5796" s="245" t="s">
        <v>11</v>
      </c>
      <c r="J5796" s="245" t="s">
        <v>569</v>
      </c>
      <c r="K5796" s="246" t="s">
        <v>25287</v>
      </c>
      <c r="L5796" s="245" t="s">
        <v>568</v>
      </c>
      <c r="M5796"/>
      <c r="N5796"/>
      <c r="O5796"/>
      <c r="P5796"/>
      <c r="Q5796"/>
      <c r="R5796"/>
      <c r="S5796"/>
      <c r="T5796"/>
      <c r="U5796"/>
      <c r="V5796"/>
      <c r="W5796"/>
      <c r="X5796"/>
      <c r="Y5796"/>
      <c r="Z5796"/>
      <c r="AA5796"/>
      <c r="AB5796"/>
      <c r="AC5796"/>
      <c r="AD5796"/>
      <c r="AE5796"/>
      <c r="AF5796"/>
      <c r="AG5796"/>
      <c r="AH5796"/>
      <c r="AI5796"/>
      <c r="AJ5796"/>
      <c r="AK5796"/>
      <c r="AL5796"/>
      <c r="AM5796"/>
      <c r="AN5796"/>
      <c r="AO5796"/>
      <c r="AP5796"/>
      <c r="AQ5796"/>
      <c r="AR5796"/>
      <c r="AS5796"/>
      <c r="AT5796"/>
      <c r="AU5796"/>
      <c r="AV5796"/>
      <c r="AW5796"/>
      <c r="AX5796"/>
      <c r="AY5796"/>
      <c r="AZ5796"/>
      <c r="BA5796"/>
      <c r="BB5796"/>
      <c r="BC5796"/>
      <c r="BD5796"/>
      <c r="BE5796"/>
      <c r="BF5796"/>
      <c r="BG5796"/>
      <c r="BH5796"/>
      <c r="BI5796"/>
      <c r="BJ5796"/>
      <c r="BK5796"/>
      <c r="BL5796"/>
      <c r="BM5796"/>
      <c r="BN5796"/>
      <c r="BO5796"/>
    </row>
    <row r="5797" spans="1:67" ht="15" x14ac:dyDescent="0.25">
      <c r="A5797" s="245" t="s">
        <v>1722</v>
      </c>
      <c r="B5797" s="245" t="s">
        <v>1721</v>
      </c>
      <c r="C5797" s="245" t="s">
        <v>1763</v>
      </c>
      <c r="D5797" s="245" t="s">
        <v>1762</v>
      </c>
      <c r="E5797" s="246" t="s">
        <v>44</v>
      </c>
      <c r="F5797" s="245" t="s">
        <v>44</v>
      </c>
      <c r="G5797" s="245" t="s">
        <v>21443</v>
      </c>
      <c r="H5797" s="245" t="s">
        <v>21444</v>
      </c>
      <c r="I5797" s="245" t="s">
        <v>11</v>
      </c>
      <c r="J5797" s="245" t="s">
        <v>569</v>
      </c>
      <c r="K5797" s="246" t="s">
        <v>25288</v>
      </c>
      <c r="L5797" s="245" t="s">
        <v>568</v>
      </c>
      <c r="M5797"/>
      <c r="N5797"/>
      <c r="O5797"/>
      <c r="P5797"/>
      <c r="Q5797"/>
      <c r="R5797"/>
      <c r="S5797"/>
      <c r="T5797"/>
      <c r="U5797"/>
      <c r="V5797"/>
      <c r="W5797"/>
      <c r="X5797"/>
      <c r="Y5797"/>
      <c r="Z5797"/>
      <c r="AA5797"/>
      <c r="AB5797"/>
      <c r="AC5797"/>
      <c r="AD5797"/>
      <c r="AE5797"/>
      <c r="AF5797"/>
      <c r="AG5797"/>
      <c r="AH5797"/>
      <c r="AI5797"/>
      <c r="AJ5797"/>
      <c r="AK5797"/>
      <c r="AL5797"/>
      <c r="AM5797"/>
      <c r="AN5797"/>
      <c r="AO5797"/>
      <c r="AP5797"/>
      <c r="AQ5797"/>
      <c r="AR5797"/>
      <c r="AS5797"/>
      <c r="AT5797"/>
      <c r="AU5797"/>
      <c r="AV5797"/>
      <c r="AW5797"/>
      <c r="AX5797"/>
      <c r="AY5797"/>
      <c r="AZ5797"/>
      <c r="BA5797"/>
      <c r="BB5797"/>
      <c r="BC5797"/>
      <c r="BD5797"/>
      <c r="BE5797"/>
      <c r="BF5797"/>
      <c r="BG5797"/>
      <c r="BH5797"/>
      <c r="BI5797"/>
      <c r="BJ5797"/>
      <c r="BK5797"/>
      <c r="BL5797"/>
      <c r="BM5797"/>
      <c r="BN5797"/>
      <c r="BO5797"/>
    </row>
    <row r="5798" spans="1:67" ht="15" x14ac:dyDescent="0.25">
      <c r="A5798" s="245" t="s">
        <v>1722</v>
      </c>
      <c r="B5798" s="245" t="s">
        <v>1721</v>
      </c>
      <c r="C5798" s="245" t="s">
        <v>1763</v>
      </c>
      <c r="D5798" s="245" t="s">
        <v>1762</v>
      </c>
      <c r="E5798" s="246" t="s">
        <v>44</v>
      </c>
      <c r="F5798" s="245" t="s">
        <v>44</v>
      </c>
      <c r="G5798" s="245" t="s">
        <v>21446</v>
      </c>
      <c r="H5798" s="245" t="s">
        <v>21447</v>
      </c>
      <c r="I5798" s="245" t="s">
        <v>11</v>
      </c>
      <c r="J5798" s="245" t="s">
        <v>569</v>
      </c>
      <c r="K5798" s="246" t="s">
        <v>24185</v>
      </c>
      <c r="L5798" s="245" t="s">
        <v>568</v>
      </c>
      <c r="M5798"/>
      <c r="N5798"/>
      <c r="O5798"/>
      <c r="P5798"/>
      <c r="Q5798"/>
      <c r="R5798"/>
      <c r="S5798"/>
      <c r="T5798"/>
      <c r="U5798"/>
      <c r="V5798"/>
      <c r="W5798"/>
      <c r="X5798"/>
      <c r="Y5798"/>
      <c r="Z5798"/>
      <c r="AA5798"/>
      <c r="AB5798"/>
      <c r="AC5798"/>
      <c r="AD5798"/>
      <c r="AE5798"/>
      <c r="AF5798"/>
      <c r="AG5798"/>
      <c r="AH5798"/>
      <c r="AI5798"/>
      <c r="AJ5798"/>
      <c r="AK5798"/>
      <c r="AL5798"/>
      <c r="AM5798"/>
      <c r="AN5798"/>
      <c r="AO5798"/>
      <c r="AP5798"/>
      <c r="AQ5798"/>
      <c r="AR5798"/>
      <c r="AS5798"/>
      <c r="AT5798"/>
      <c r="AU5798"/>
      <c r="AV5798"/>
      <c r="AW5798"/>
      <c r="AX5798"/>
      <c r="AY5798"/>
      <c r="AZ5798"/>
      <c r="BA5798"/>
      <c r="BB5798"/>
      <c r="BC5798"/>
      <c r="BD5798"/>
      <c r="BE5798"/>
      <c r="BF5798"/>
      <c r="BG5798"/>
      <c r="BH5798"/>
      <c r="BI5798"/>
      <c r="BJ5798"/>
      <c r="BK5798"/>
      <c r="BL5798"/>
      <c r="BM5798"/>
      <c r="BN5798"/>
      <c r="BO5798"/>
    </row>
    <row r="5799" spans="1:67" ht="15" x14ac:dyDescent="0.25">
      <c r="A5799" s="245" t="s">
        <v>1722</v>
      </c>
      <c r="B5799" s="245" t="s">
        <v>1721</v>
      </c>
      <c r="C5799" s="245" t="s">
        <v>1750</v>
      </c>
      <c r="D5799" s="245" t="s">
        <v>1749</v>
      </c>
      <c r="E5799" s="246" t="s">
        <v>44</v>
      </c>
      <c r="F5799" s="245" t="s">
        <v>44</v>
      </c>
      <c r="G5799" s="245" t="s">
        <v>1761</v>
      </c>
      <c r="H5799" s="245" t="s">
        <v>21448</v>
      </c>
      <c r="I5799" s="245" t="s">
        <v>11</v>
      </c>
      <c r="J5799" s="245" t="s">
        <v>59</v>
      </c>
      <c r="K5799" s="246" t="s">
        <v>14982</v>
      </c>
      <c r="L5799" s="245" t="s">
        <v>568</v>
      </c>
      <c r="M5799"/>
      <c r="N5799"/>
      <c r="O5799"/>
      <c r="P5799"/>
      <c r="Q5799"/>
      <c r="R5799"/>
      <c r="S5799"/>
      <c r="T5799"/>
      <c r="U5799"/>
      <c r="V5799"/>
      <c r="W5799"/>
      <c r="X5799"/>
      <c r="Y5799"/>
      <c r="Z5799"/>
      <c r="AA5799"/>
      <c r="AB5799"/>
      <c r="AC5799"/>
      <c r="AD5799"/>
      <c r="AE5799"/>
      <c r="AF5799"/>
      <c r="AG5799"/>
      <c r="AH5799"/>
      <c r="AI5799"/>
      <c r="AJ5799"/>
      <c r="AK5799"/>
      <c r="AL5799"/>
      <c r="AM5799"/>
      <c r="AN5799"/>
      <c r="AO5799"/>
      <c r="AP5799"/>
      <c r="AQ5799"/>
      <c r="AR5799"/>
      <c r="AS5799"/>
      <c r="AT5799"/>
      <c r="AU5799"/>
      <c r="AV5799"/>
      <c r="AW5799"/>
      <c r="AX5799"/>
      <c r="AY5799"/>
      <c r="AZ5799"/>
      <c r="BA5799"/>
      <c r="BB5799"/>
      <c r="BC5799"/>
      <c r="BD5799"/>
      <c r="BE5799"/>
      <c r="BF5799"/>
      <c r="BG5799"/>
      <c r="BH5799"/>
      <c r="BI5799"/>
      <c r="BJ5799"/>
      <c r="BK5799"/>
      <c r="BL5799"/>
      <c r="BM5799"/>
      <c r="BN5799"/>
      <c r="BO5799"/>
    </row>
    <row r="5800" spans="1:67" ht="15" x14ac:dyDescent="0.25">
      <c r="A5800" s="245" t="s">
        <v>1722</v>
      </c>
      <c r="B5800" s="245" t="s">
        <v>1721</v>
      </c>
      <c r="C5800" s="245" t="s">
        <v>1750</v>
      </c>
      <c r="D5800" s="245" t="s">
        <v>1749</v>
      </c>
      <c r="E5800" s="246" t="s">
        <v>44</v>
      </c>
      <c r="F5800" s="245" t="s">
        <v>44</v>
      </c>
      <c r="G5800" s="245" t="s">
        <v>1760</v>
      </c>
      <c r="H5800" s="245" t="s">
        <v>21450</v>
      </c>
      <c r="I5800" s="245" t="s">
        <v>11</v>
      </c>
      <c r="J5800" s="245" t="s">
        <v>59</v>
      </c>
      <c r="K5800" s="246" t="s">
        <v>25289</v>
      </c>
      <c r="L5800" s="245" t="s">
        <v>568</v>
      </c>
      <c r="M5800"/>
      <c r="N5800"/>
      <c r="O5800"/>
      <c r="P5800"/>
      <c r="Q5800"/>
      <c r="R5800"/>
      <c r="S5800"/>
      <c r="T5800"/>
      <c r="U5800"/>
      <c r="V5800"/>
      <c r="W5800"/>
      <c r="X5800"/>
      <c r="Y5800"/>
      <c r="Z5800"/>
      <c r="AA5800"/>
      <c r="AB5800"/>
      <c r="AC5800"/>
      <c r="AD5800"/>
      <c r="AE5800"/>
      <c r="AF5800"/>
      <c r="AG5800"/>
      <c r="AH5800"/>
      <c r="AI5800"/>
      <c r="AJ5800"/>
      <c r="AK5800"/>
      <c r="AL5800"/>
      <c r="AM5800"/>
      <c r="AN5800"/>
      <c r="AO5800"/>
      <c r="AP5800"/>
      <c r="AQ5800"/>
      <c r="AR5800"/>
      <c r="AS5800"/>
      <c r="AT5800"/>
      <c r="AU5800"/>
      <c r="AV5800"/>
      <c r="AW5800"/>
      <c r="AX5800"/>
      <c r="AY5800"/>
      <c r="AZ5800"/>
      <c r="BA5800"/>
      <c r="BB5800"/>
      <c r="BC5800"/>
      <c r="BD5800"/>
      <c r="BE5800"/>
      <c r="BF5800"/>
      <c r="BG5800"/>
      <c r="BH5800"/>
      <c r="BI5800"/>
      <c r="BJ5800"/>
      <c r="BK5800"/>
      <c r="BL5800"/>
      <c r="BM5800"/>
      <c r="BN5800"/>
      <c r="BO5800"/>
    </row>
    <row r="5801" spans="1:67" ht="15" x14ac:dyDescent="0.25">
      <c r="A5801" s="245" t="s">
        <v>1722</v>
      </c>
      <c r="B5801" s="245" t="s">
        <v>1721</v>
      </c>
      <c r="C5801" s="245" t="s">
        <v>1750</v>
      </c>
      <c r="D5801" s="245" t="s">
        <v>1749</v>
      </c>
      <c r="E5801" s="246" t="s">
        <v>44</v>
      </c>
      <c r="F5801" s="245" t="s">
        <v>44</v>
      </c>
      <c r="G5801" s="245" t="s">
        <v>1759</v>
      </c>
      <c r="H5801" s="245" t="s">
        <v>21451</v>
      </c>
      <c r="I5801" s="245" t="s">
        <v>11</v>
      </c>
      <c r="J5801" s="245" t="s">
        <v>59</v>
      </c>
      <c r="K5801" s="246" t="s">
        <v>25290</v>
      </c>
      <c r="L5801" s="245" t="s">
        <v>568</v>
      </c>
      <c r="M5801"/>
      <c r="N5801"/>
      <c r="O5801"/>
      <c r="P5801"/>
      <c r="Q5801"/>
      <c r="R5801"/>
      <c r="S5801"/>
      <c r="T5801"/>
      <c r="U5801"/>
      <c r="V5801"/>
      <c r="W5801"/>
      <c r="X5801"/>
      <c r="Y5801"/>
      <c r="Z5801"/>
      <c r="AA5801"/>
      <c r="AB5801"/>
      <c r="AC5801"/>
      <c r="AD5801"/>
      <c r="AE5801"/>
      <c r="AF5801"/>
      <c r="AG5801"/>
      <c r="AH5801"/>
      <c r="AI5801"/>
      <c r="AJ5801"/>
      <c r="AK5801"/>
      <c r="AL5801"/>
      <c r="AM5801"/>
      <c r="AN5801"/>
      <c r="AO5801"/>
      <c r="AP5801"/>
      <c r="AQ5801"/>
      <c r="AR5801"/>
      <c r="AS5801"/>
      <c r="AT5801"/>
      <c r="AU5801"/>
      <c r="AV5801"/>
      <c r="AW5801"/>
      <c r="AX5801"/>
      <c r="AY5801"/>
      <c r="AZ5801"/>
      <c r="BA5801"/>
      <c r="BB5801"/>
      <c r="BC5801"/>
      <c r="BD5801"/>
      <c r="BE5801"/>
      <c r="BF5801"/>
      <c r="BG5801"/>
      <c r="BH5801"/>
      <c r="BI5801"/>
      <c r="BJ5801"/>
      <c r="BK5801"/>
      <c r="BL5801"/>
      <c r="BM5801"/>
      <c r="BN5801"/>
      <c r="BO5801"/>
    </row>
    <row r="5802" spans="1:67" ht="15" x14ac:dyDescent="0.25">
      <c r="A5802" s="245" t="s">
        <v>1722</v>
      </c>
      <c r="B5802" s="245" t="s">
        <v>1721</v>
      </c>
      <c r="C5802" s="245" t="s">
        <v>1750</v>
      </c>
      <c r="D5802" s="245" t="s">
        <v>1749</v>
      </c>
      <c r="E5802" s="246" t="s">
        <v>44</v>
      </c>
      <c r="F5802" s="245" t="s">
        <v>44</v>
      </c>
      <c r="G5802" s="245" t="s">
        <v>1758</v>
      </c>
      <c r="H5802" s="245" t="s">
        <v>21451</v>
      </c>
      <c r="I5802" s="245" t="s">
        <v>11</v>
      </c>
      <c r="J5802" s="245" t="s">
        <v>59</v>
      </c>
      <c r="K5802" s="246" t="s">
        <v>11203</v>
      </c>
      <c r="L5802" s="245" t="s">
        <v>568</v>
      </c>
      <c r="M5802"/>
      <c r="N5802"/>
      <c r="O5802"/>
      <c r="P5802"/>
      <c r="Q5802"/>
      <c r="R5802"/>
      <c r="S5802"/>
      <c r="T5802"/>
      <c r="U5802"/>
      <c r="V5802"/>
      <c r="W5802"/>
      <c r="X5802"/>
      <c r="Y5802"/>
      <c r="Z5802"/>
      <c r="AA5802"/>
      <c r="AB5802"/>
      <c r="AC5802"/>
      <c r="AD5802"/>
      <c r="AE5802"/>
      <c r="AF5802"/>
      <c r="AG5802"/>
      <c r="AH5802"/>
      <c r="AI5802"/>
      <c r="AJ5802"/>
      <c r="AK5802"/>
      <c r="AL5802"/>
      <c r="AM5802"/>
      <c r="AN5802"/>
      <c r="AO5802"/>
      <c r="AP5802"/>
      <c r="AQ5802"/>
      <c r="AR5802"/>
      <c r="AS5802"/>
      <c r="AT5802"/>
      <c r="AU5802"/>
      <c r="AV5802"/>
      <c r="AW5802"/>
      <c r="AX5802"/>
      <c r="AY5802"/>
      <c r="AZ5802"/>
      <c r="BA5802"/>
      <c r="BB5802"/>
      <c r="BC5802"/>
      <c r="BD5802"/>
      <c r="BE5802"/>
      <c r="BF5802"/>
      <c r="BG5802"/>
      <c r="BH5802"/>
      <c r="BI5802"/>
      <c r="BJ5802"/>
      <c r="BK5802"/>
      <c r="BL5802"/>
      <c r="BM5802"/>
      <c r="BN5802"/>
      <c r="BO5802"/>
    </row>
    <row r="5803" spans="1:67" ht="15" x14ac:dyDescent="0.25">
      <c r="A5803" s="245" t="s">
        <v>1722</v>
      </c>
      <c r="B5803" s="245" t="s">
        <v>1721</v>
      </c>
      <c r="C5803" s="245" t="s">
        <v>1750</v>
      </c>
      <c r="D5803" s="245" t="s">
        <v>1749</v>
      </c>
      <c r="E5803" s="246" t="s">
        <v>44</v>
      </c>
      <c r="F5803" s="245" t="s">
        <v>44</v>
      </c>
      <c r="G5803" s="245" t="s">
        <v>1757</v>
      </c>
      <c r="H5803" s="245" t="s">
        <v>21453</v>
      </c>
      <c r="I5803" s="245" t="s">
        <v>11</v>
      </c>
      <c r="J5803" s="245" t="s">
        <v>59</v>
      </c>
      <c r="K5803" s="246" t="s">
        <v>23383</v>
      </c>
      <c r="L5803" s="245" t="s">
        <v>568</v>
      </c>
      <c r="M5803"/>
      <c r="N5803"/>
      <c r="O5803"/>
      <c r="P5803"/>
      <c r="Q5803"/>
      <c r="R5803"/>
      <c r="S5803"/>
      <c r="T5803"/>
      <c r="U5803"/>
      <c r="V5803"/>
      <c r="W5803"/>
      <c r="X5803"/>
      <c r="Y5803"/>
      <c r="Z5803"/>
      <c r="AA5803"/>
      <c r="AB5803"/>
      <c r="AC5803"/>
      <c r="AD5803"/>
      <c r="AE5803"/>
      <c r="AF5803"/>
      <c r="AG5803"/>
      <c r="AH5803"/>
      <c r="AI5803"/>
      <c r="AJ5803"/>
      <c r="AK5803"/>
      <c r="AL5803"/>
      <c r="AM5803"/>
      <c r="AN5803"/>
      <c r="AO5803"/>
      <c r="AP5803"/>
      <c r="AQ5803"/>
      <c r="AR5803"/>
      <c r="AS5803"/>
      <c r="AT5803"/>
      <c r="AU5803"/>
      <c r="AV5803"/>
      <c r="AW5803"/>
      <c r="AX5803"/>
      <c r="AY5803"/>
      <c r="AZ5803"/>
      <c r="BA5803"/>
      <c r="BB5803"/>
      <c r="BC5803"/>
      <c r="BD5803"/>
      <c r="BE5803"/>
      <c r="BF5803"/>
      <c r="BG5803"/>
      <c r="BH5803"/>
      <c r="BI5803"/>
      <c r="BJ5803"/>
      <c r="BK5803"/>
      <c r="BL5803"/>
      <c r="BM5803"/>
      <c r="BN5803"/>
      <c r="BO5803"/>
    </row>
    <row r="5804" spans="1:67" ht="15" x14ac:dyDescent="0.25">
      <c r="A5804" s="245" t="s">
        <v>1722</v>
      </c>
      <c r="B5804" s="245" t="s">
        <v>1721</v>
      </c>
      <c r="C5804" s="245" t="s">
        <v>1750</v>
      </c>
      <c r="D5804" s="245" t="s">
        <v>1749</v>
      </c>
      <c r="E5804" s="246" t="s">
        <v>44</v>
      </c>
      <c r="F5804" s="245" t="s">
        <v>44</v>
      </c>
      <c r="G5804" s="245" t="s">
        <v>1756</v>
      </c>
      <c r="H5804" s="245" t="s">
        <v>21454</v>
      </c>
      <c r="I5804" s="245" t="s">
        <v>11</v>
      </c>
      <c r="J5804" s="245" t="s">
        <v>59</v>
      </c>
      <c r="K5804" s="246" t="s">
        <v>25291</v>
      </c>
      <c r="L5804" s="245" t="s">
        <v>568</v>
      </c>
      <c r="M5804"/>
      <c r="N5804"/>
      <c r="O5804"/>
      <c r="P5804"/>
      <c r="Q5804"/>
      <c r="R5804"/>
      <c r="S5804"/>
      <c r="T5804"/>
      <c r="U5804"/>
      <c r="V5804"/>
      <c r="W5804"/>
      <c r="X5804"/>
      <c r="Y5804"/>
      <c r="Z5804"/>
      <c r="AA5804"/>
      <c r="AB5804"/>
      <c r="AC5804"/>
      <c r="AD5804"/>
      <c r="AE5804"/>
      <c r="AF5804"/>
      <c r="AG5804"/>
      <c r="AH5804"/>
      <c r="AI5804"/>
      <c r="AJ5804"/>
      <c r="AK5804"/>
      <c r="AL5804"/>
      <c r="AM5804"/>
      <c r="AN5804"/>
      <c r="AO5804"/>
      <c r="AP5804"/>
      <c r="AQ5804"/>
      <c r="AR5804"/>
      <c r="AS5804"/>
      <c r="AT5804"/>
      <c r="AU5804"/>
      <c r="AV5804"/>
      <c r="AW5804"/>
      <c r="AX5804"/>
      <c r="AY5804"/>
      <c r="AZ5804"/>
      <c r="BA5804"/>
      <c r="BB5804"/>
      <c r="BC5804"/>
      <c r="BD5804"/>
      <c r="BE5804"/>
      <c r="BF5804"/>
      <c r="BG5804"/>
      <c r="BH5804"/>
      <c r="BI5804"/>
      <c r="BJ5804"/>
      <c r="BK5804"/>
      <c r="BL5804"/>
      <c r="BM5804"/>
      <c r="BN5804"/>
      <c r="BO5804"/>
    </row>
    <row r="5805" spans="1:67" ht="15" x14ac:dyDescent="0.25">
      <c r="A5805" s="245" t="s">
        <v>1722</v>
      </c>
      <c r="B5805" s="245" t="s">
        <v>1721</v>
      </c>
      <c r="C5805" s="245" t="s">
        <v>1750</v>
      </c>
      <c r="D5805" s="245" t="s">
        <v>1749</v>
      </c>
      <c r="E5805" s="246" t="s">
        <v>44</v>
      </c>
      <c r="F5805" s="245" t="s">
        <v>44</v>
      </c>
      <c r="G5805" s="245" t="s">
        <v>1755</v>
      </c>
      <c r="H5805" s="245" t="s">
        <v>21456</v>
      </c>
      <c r="I5805" s="245" t="s">
        <v>11</v>
      </c>
      <c r="J5805" s="245" t="s">
        <v>59</v>
      </c>
      <c r="K5805" s="246" t="s">
        <v>21442</v>
      </c>
      <c r="L5805" s="245" t="s">
        <v>568</v>
      </c>
      <c r="M5805"/>
      <c r="N5805"/>
      <c r="O5805"/>
      <c r="P5805"/>
      <c r="Q5805"/>
      <c r="R5805"/>
      <c r="S5805"/>
      <c r="T5805"/>
      <c r="U5805"/>
      <c r="V5805"/>
      <c r="W5805"/>
      <c r="X5805"/>
      <c r="Y5805"/>
      <c r="Z5805"/>
      <c r="AA5805"/>
      <c r="AB5805"/>
      <c r="AC5805"/>
      <c r="AD5805"/>
      <c r="AE5805"/>
      <c r="AF5805"/>
      <c r="AG5805"/>
      <c r="AH5805"/>
      <c r="AI5805"/>
      <c r="AJ5805"/>
      <c r="AK5805"/>
      <c r="AL5805"/>
      <c r="AM5805"/>
      <c r="AN5805"/>
      <c r="AO5805"/>
      <c r="AP5805"/>
      <c r="AQ5805"/>
      <c r="AR5805"/>
      <c r="AS5805"/>
      <c r="AT5805"/>
      <c r="AU5805"/>
      <c r="AV5805"/>
      <c r="AW5805"/>
      <c r="AX5805"/>
      <c r="AY5805"/>
      <c r="AZ5805"/>
      <c r="BA5805"/>
      <c r="BB5805"/>
      <c r="BC5805"/>
      <c r="BD5805"/>
      <c r="BE5805"/>
      <c r="BF5805"/>
      <c r="BG5805"/>
      <c r="BH5805"/>
      <c r="BI5805"/>
      <c r="BJ5805"/>
      <c r="BK5805"/>
      <c r="BL5805"/>
      <c r="BM5805"/>
      <c r="BN5805"/>
      <c r="BO5805"/>
    </row>
    <row r="5806" spans="1:67" ht="15" x14ac:dyDescent="0.25">
      <c r="A5806" s="245" t="s">
        <v>1722</v>
      </c>
      <c r="B5806" s="245" t="s">
        <v>1721</v>
      </c>
      <c r="C5806" s="245" t="s">
        <v>1750</v>
      </c>
      <c r="D5806" s="245" t="s">
        <v>1749</v>
      </c>
      <c r="E5806" s="246" t="s">
        <v>44</v>
      </c>
      <c r="F5806" s="245" t="s">
        <v>44</v>
      </c>
      <c r="G5806" s="245" t="s">
        <v>1753</v>
      </c>
      <c r="H5806" s="245" t="s">
        <v>21458</v>
      </c>
      <c r="I5806" s="245" t="s">
        <v>11</v>
      </c>
      <c r="J5806" s="245" t="s">
        <v>59</v>
      </c>
      <c r="K5806" s="246" t="s">
        <v>25292</v>
      </c>
      <c r="L5806" s="245" t="s">
        <v>568</v>
      </c>
      <c r="M5806"/>
      <c r="N5806"/>
      <c r="O5806"/>
      <c r="P5806"/>
      <c r="Q5806"/>
      <c r="R5806"/>
      <c r="S5806"/>
      <c r="T5806"/>
      <c r="U5806"/>
      <c r="V5806"/>
      <c r="W5806"/>
      <c r="X5806"/>
      <c r="Y5806"/>
      <c r="Z5806"/>
      <c r="AA5806"/>
      <c r="AB5806"/>
      <c r="AC5806"/>
      <c r="AD5806"/>
      <c r="AE5806"/>
      <c r="AF5806"/>
      <c r="AG5806"/>
      <c r="AH5806"/>
      <c r="AI5806"/>
      <c r="AJ5806"/>
      <c r="AK5806"/>
      <c r="AL5806"/>
      <c r="AM5806"/>
      <c r="AN5806"/>
      <c r="AO5806"/>
      <c r="AP5806"/>
      <c r="AQ5806"/>
      <c r="AR5806"/>
      <c r="AS5806"/>
      <c r="AT5806"/>
      <c r="AU5806"/>
      <c r="AV5806"/>
      <c r="AW5806"/>
      <c r="AX5806"/>
      <c r="AY5806"/>
      <c r="AZ5806"/>
      <c r="BA5806"/>
      <c r="BB5806"/>
      <c r="BC5806"/>
      <c r="BD5806"/>
      <c r="BE5806"/>
      <c r="BF5806"/>
      <c r="BG5806"/>
      <c r="BH5806"/>
      <c r="BI5806"/>
      <c r="BJ5806"/>
      <c r="BK5806"/>
      <c r="BL5806"/>
      <c r="BM5806"/>
      <c r="BN5806"/>
      <c r="BO5806"/>
    </row>
    <row r="5807" spans="1:67" ht="15" x14ac:dyDescent="0.25">
      <c r="A5807" s="245" t="s">
        <v>1722</v>
      </c>
      <c r="B5807" s="245" t="s">
        <v>1721</v>
      </c>
      <c r="C5807" s="245" t="s">
        <v>1750</v>
      </c>
      <c r="D5807" s="245" t="s">
        <v>1749</v>
      </c>
      <c r="E5807" s="246" t="s">
        <v>44</v>
      </c>
      <c r="F5807" s="245" t="s">
        <v>44</v>
      </c>
      <c r="G5807" s="245" t="s">
        <v>1752</v>
      </c>
      <c r="H5807" s="245" t="s">
        <v>1751</v>
      </c>
      <c r="I5807" s="245" t="s">
        <v>11</v>
      </c>
      <c r="J5807" s="245" t="s">
        <v>59</v>
      </c>
      <c r="K5807" s="246" t="s">
        <v>14982</v>
      </c>
      <c r="L5807" s="245" t="s">
        <v>568</v>
      </c>
      <c r="M5807"/>
      <c r="N5807"/>
      <c r="O5807"/>
      <c r="P5807"/>
      <c r="Q5807"/>
      <c r="R5807"/>
      <c r="S5807"/>
      <c r="T5807"/>
      <c r="U5807"/>
      <c r="V5807"/>
      <c r="W5807"/>
      <c r="X5807"/>
      <c r="Y5807"/>
      <c r="Z5807"/>
      <c r="AA5807"/>
      <c r="AB5807"/>
      <c r="AC5807"/>
      <c r="AD5807"/>
      <c r="AE5807"/>
      <c r="AF5807"/>
      <c r="AG5807"/>
      <c r="AH5807"/>
      <c r="AI5807"/>
      <c r="AJ5807"/>
      <c r="AK5807"/>
      <c r="AL5807"/>
      <c r="AM5807"/>
      <c r="AN5807"/>
      <c r="AO5807"/>
      <c r="AP5807"/>
      <c r="AQ5807"/>
      <c r="AR5807"/>
      <c r="AS5807"/>
      <c r="AT5807"/>
      <c r="AU5807"/>
      <c r="AV5807"/>
      <c r="AW5807"/>
      <c r="AX5807"/>
      <c r="AY5807"/>
      <c r="AZ5807"/>
      <c r="BA5807"/>
      <c r="BB5807"/>
      <c r="BC5807"/>
      <c r="BD5807"/>
      <c r="BE5807"/>
      <c r="BF5807"/>
      <c r="BG5807"/>
      <c r="BH5807"/>
      <c r="BI5807"/>
      <c r="BJ5807"/>
      <c r="BK5807"/>
      <c r="BL5807"/>
      <c r="BM5807"/>
      <c r="BN5807"/>
      <c r="BO5807"/>
    </row>
    <row r="5808" spans="1:67" ht="15" x14ac:dyDescent="0.25">
      <c r="A5808" s="245" t="s">
        <v>1722</v>
      </c>
      <c r="B5808" s="245" t="s">
        <v>1721</v>
      </c>
      <c r="C5808" s="245" t="s">
        <v>1750</v>
      </c>
      <c r="D5808" s="245" t="s">
        <v>1749</v>
      </c>
      <c r="E5808" s="246" t="s">
        <v>44</v>
      </c>
      <c r="F5808" s="245" t="s">
        <v>44</v>
      </c>
      <c r="G5808" s="245" t="s">
        <v>1748</v>
      </c>
      <c r="H5808" s="245" t="s">
        <v>1747</v>
      </c>
      <c r="I5808" s="245" t="s">
        <v>11</v>
      </c>
      <c r="J5808" s="245" t="s">
        <v>59</v>
      </c>
      <c r="K5808" s="246" t="s">
        <v>25290</v>
      </c>
      <c r="L5808" s="245" t="s">
        <v>568</v>
      </c>
      <c r="M5808"/>
      <c r="N5808"/>
      <c r="O5808"/>
      <c r="P5808"/>
      <c r="Q5808"/>
      <c r="R5808"/>
      <c r="S5808"/>
      <c r="T5808"/>
      <c r="U5808"/>
      <c r="V5808"/>
      <c r="W5808"/>
      <c r="X5808"/>
      <c r="Y5808"/>
      <c r="Z5808"/>
      <c r="AA5808"/>
      <c r="AB5808"/>
      <c r="AC5808"/>
      <c r="AD5808"/>
      <c r="AE5808"/>
      <c r="AF5808"/>
      <c r="AG5808"/>
      <c r="AH5808"/>
      <c r="AI5808"/>
      <c r="AJ5808"/>
      <c r="AK5808"/>
      <c r="AL5808"/>
      <c r="AM5808"/>
      <c r="AN5808"/>
      <c r="AO5808"/>
      <c r="AP5808"/>
      <c r="AQ5808"/>
      <c r="AR5808"/>
      <c r="AS5808"/>
      <c r="AT5808"/>
      <c r="AU5808"/>
      <c r="AV5808"/>
      <c r="AW5808"/>
      <c r="AX5808"/>
      <c r="AY5808"/>
      <c r="AZ5808"/>
      <c r="BA5808"/>
      <c r="BB5808"/>
      <c r="BC5808"/>
      <c r="BD5808"/>
      <c r="BE5808"/>
      <c r="BF5808"/>
      <c r="BG5808"/>
      <c r="BH5808"/>
      <c r="BI5808"/>
      <c r="BJ5808"/>
      <c r="BK5808"/>
      <c r="BL5808"/>
      <c r="BM5808"/>
      <c r="BN5808"/>
      <c r="BO5808"/>
    </row>
    <row r="5809" spans="1:67" ht="15" x14ac:dyDescent="0.25">
      <c r="A5809" s="245" t="s">
        <v>1722</v>
      </c>
      <c r="B5809" s="245" t="s">
        <v>1721</v>
      </c>
      <c r="C5809" s="245" t="s">
        <v>1750</v>
      </c>
      <c r="D5809" s="245" t="s">
        <v>1749</v>
      </c>
      <c r="E5809" s="246" t="s">
        <v>44</v>
      </c>
      <c r="F5809" s="245" t="s">
        <v>44</v>
      </c>
      <c r="G5809" s="245" t="s">
        <v>13720</v>
      </c>
      <c r="H5809" s="245" t="s">
        <v>13721</v>
      </c>
      <c r="I5809" s="245" t="s">
        <v>11</v>
      </c>
      <c r="J5809" s="245" t="s">
        <v>59</v>
      </c>
      <c r="K5809" s="246" t="s">
        <v>23163</v>
      </c>
      <c r="L5809" s="245" t="s">
        <v>568</v>
      </c>
      <c r="M5809"/>
      <c r="N5809"/>
      <c r="O5809"/>
      <c r="P5809"/>
      <c r="Q5809"/>
      <c r="R5809"/>
      <c r="S5809"/>
      <c r="T5809"/>
      <c r="U5809"/>
      <c r="V5809"/>
      <c r="W5809"/>
      <c r="X5809"/>
      <c r="Y5809"/>
      <c r="Z5809"/>
      <c r="AA5809"/>
      <c r="AB5809"/>
      <c r="AC5809"/>
      <c r="AD5809"/>
      <c r="AE5809"/>
      <c r="AF5809"/>
      <c r="AG5809"/>
      <c r="AH5809"/>
      <c r="AI5809"/>
      <c r="AJ5809"/>
      <c r="AK5809"/>
      <c r="AL5809"/>
      <c r="AM5809"/>
      <c r="AN5809"/>
      <c r="AO5809"/>
      <c r="AP5809"/>
      <c r="AQ5809"/>
      <c r="AR5809"/>
      <c r="AS5809"/>
      <c r="AT5809"/>
      <c r="AU5809"/>
      <c r="AV5809"/>
      <c r="AW5809"/>
      <c r="AX5809"/>
      <c r="AY5809"/>
      <c r="AZ5809"/>
      <c r="BA5809"/>
      <c r="BB5809"/>
      <c r="BC5809"/>
      <c r="BD5809"/>
      <c r="BE5809"/>
      <c r="BF5809"/>
      <c r="BG5809"/>
      <c r="BH5809"/>
      <c r="BI5809"/>
      <c r="BJ5809"/>
      <c r="BK5809"/>
      <c r="BL5809"/>
      <c r="BM5809"/>
      <c r="BN5809"/>
      <c r="BO5809"/>
    </row>
    <row r="5810" spans="1:67" ht="15" x14ac:dyDescent="0.25">
      <c r="A5810" s="245" t="s">
        <v>1722</v>
      </c>
      <c r="B5810" s="245" t="s">
        <v>1721</v>
      </c>
      <c r="C5810" s="245" t="s">
        <v>1746</v>
      </c>
      <c r="D5810" s="245" t="s">
        <v>1745</v>
      </c>
      <c r="E5810" s="246" t="s">
        <v>44</v>
      </c>
      <c r="F5810" s="245" t="s">
        <v>44</v>
      </c>
      <c r="G5810" s="245" t="s">
        <v>13723</v>
      </c>
      <c r="H5810" s="245" t="s">
        <v>13724</v>
      </c>
      <c r="I5810" s="245" t="s">
        <v>11</v>
      </c>
      <c r="J5810" s="245" t="s">
        <v>59</v>
      </c>
      <c r="K5810" s="246" t="s">
        <v>25293</v>
      </c>
      <c r="L5810" s="245" t="s">
        <v>568</v>
      </c>
      <c r="M5810"/>
      <c r="N5810"/>
      <c r="O5810"/>
      <c r="P5810"/>
      <c r="Q5810"/>
      <c r="R5810"/>
      <c r="S5810"/>
      <c r="T5810"/>
      <c r="U5810"/>
      <c r="V5810"/>
      <c r="W5810"/>
      <c r="X5810"/>
      <c r="Y5810"/>
      <c r="Z5810"/>
      <c r="AA5810"/>
      <c r="AB5810"/>
      <c r="AC5810"/>
      <c r="AD5810"/>
      <c r="AE5810"/>
      <c r="AF5810"/>
      <c r="AG5810"/>
      <c r="AH5810"/>
      <c r="AI5810"/>
      <c r="AJ5810"/>
      <c r="AK5810"/>
      <c r="AL5810"/>
      <c r="AM5810"/>
      <c r="AN5810"/>
      <c r="AO5810"/>
      <c r="AP5810"/>
      <c r="AQ5810"/>
      <c r="AR5810"/>
      <c r="AS5810"/>
      <c r="AT5810"/>
      <c r="AU5810"/>
      <c r="AV5810"/>
      <c r="AW5810"/>
      <c r="AX5810"/>
      <c r="AY5810"/>
      <c r="AZ5810"/>
      <c r="BA5810"/>
      <c r="BB5810"/>
      <c r="BC5810"/>
      <c r="BD5810"/>
      <c r="BE5810"/>
      <c r="BF5810"/>
      <c r="BG5810"/>
      <c r="BH5810"/>
      <c r="BI5810"/>
      <c r="BJ5810"/>
      <c r="BK5810"/>
      <c r="BL5810"/>
      <c r="BM5810"/>
      <c r="BN5810"/>
      <c r="BO5810"/>
    </row>
    <row r="5811" spans="1:67" ht="15" x14ac:dyDescent="0.25">
      <c r="A5811" s="245" t="s">
        <v>1722</v>
      </c>
      <c r="B5811" s="245" t="s">
        <v>1721</v>
      </c>
      <c r="C5811" s="245" t="s">
        <v>1746</v>
      </c>
      <c r="D5811" s="245" t="s">
        <v>1745</v>
      </c>
      <c r="E5811" s="246" t="s">
        <v>44</v>
      </c>
      <c r="F5811" s="245" t="s">
        <v>44</v>
      </c>
      <c r="G5811" s="245" t="s">
        <v>13725</v>
      </c>
      <c r="H5811" s="245" t="s">
        <v>13726</v>
      </c>
      <c r="I5811" s="245" t="s">
        <v>11</v>
      </c>
      <c r="J5811" s="245" t="s">
        <v>59</v>
      </c>
      <c r="K5811" s="246" t="s">
        <v>25294</v>
      </c>
      <c r="L5811" s="245" t="s">
        <v>568</v>
      </c>
      <c r="M5811"/>
      <c r="N5811"/>
      <c r="O5811"/>
      <c r="P5811"/>
      <c r="Q5811"/>
      <c r="R5811"/>
      <c r="S5811"/>
      <c r="T5811"/>
      <c r="U5811"/>
      <c r="V5811"/>
      <c r="W5811"/>
      <c r="X5811"/>
      <c r="Y5811"/>
      <c r="Z5811"/>
      <c r="AA5811"/>
      <c r="AB5811"/>
      <c r="AC5811"/>
      <c r="AD5811"/>
      <c r="AE5811"/>
      <c r="AF5811"/>
      <c r="AG5811"/>
      <c r="AH5811"/>
      <c r="AI5811"/>
      <c r="AJ5811"/>
      <c r="AK5811"/>
      <c r="AL5811"/>
      <c r="AM5811"/>
      <c r="AN5811"/>
      <c r="AO5811"/>
      <c r="AP5811"/>
      <c r="AQ5811"/>
      <c r="AR5811"/>
      <c r="AS5811"/>
      <c r="AT5811"/>
      <c r="AU5811"/>
      <c r="AV5811"/>
      <c r="AW5811"/>
      <c r="AX5811"/>
      <c r="AY5811"/>
      <c r="AZ5811"/>
      <c r="BA5811"/>
      <c r="BB5811"/>
      <c r="BC5811"/>
      <c r="BD5811"/>
      <c r="BE5811"/>
      <c r="BF5811"/>
      <c r="BG5811"/>
      <c r="BH5811"/>
      <c r="BI5811"/>
      <c r="BJ5811"/>
      <c r="BK5811"/>
      <c r="BL5811"/>
      <c r="BM5811"/>
      <c r="BN5811"/>
      <c r="BO5811"/>
    </row>
    <row r="5812" spans="1:67" ht="15" x14ac:dyDescent="0.25">
      <c r="A5812" s="245" t="s">
        <v>1722</v>
      </c>
      <c r="B5812" s="245" t="s">
        <v>1721</v>
      </c>
      <c r="C5812" s="245" t="s">
        <v>1726</v>
      </c>
      <c r="D5812" s="245" t="s">
        <v>1725</v>
      </c>
      <c r="E5812" s="246" t="s">
        <v>44</v>
      </c>
      <c r="F5812" s="245" t="s">
        <v>44</v>
      </c>
      <c r="G5812" s="245" t="s">
        <v>1743</v>
      </c>
      <c r="H5812" s="245" t="s">
        <v>21462</v>
      </c>
      <c r="I5812" s="245" t="s">
        <v>11</v>
      </c>
      <c r="J5812" s="245" t="s">
        <v>569</v>
      </c>
      <c r="K5812" s="246" t="s">
        <v>15217</v>
      </c>
      <c r="L5812" s="245" t="s">
        <v>568</v>
      </c>
      <c r="M5812"/>
      <c r="N5812"/>
      <c r="O5812"/>
      <c r="P5812"/>
      <c r="Q5812"/>
      <c r="R5812"/>
      <c r="S5812"/>
      <c r="T5812"/>
      <c r="U5812"/>
      <c r="V5812"/>
      <c r="W5812"/>
      <c r="X5812"/>
      <c r="Y5812"/>
      <c r="Z5812"/>
      <c r="AA5812"/>
      <c r="AB5812"/>
      <c r="AC5812"/>
      <c r="AD5812"/>
      <c r="AE5812"/>
      <c r="AF5812"/>
      <c r="AG5812"/>
      <c r="AH5812"/>
      <c r="AI5812"/>
      <c r="AJ5812"/>
      <c r="AK5812"/>
      <c r="AL5812"/>
      <c r="AM5812"/>
      <c r="AN5812"/>
      <c r="AO5812"/>
      <c r="AP5812"/>
      <c r="AQ5812"/>
      <c r="AR5812"/>
      <c r="AS5812"/>
      <c r="AT5812"/>
      <c r="AU5812"/>
      <c r="AV5812"/>
      <c r="AW5812"/>
      <c r="AX5812"/>
      <c r="AY5812"/>
      <c r="AZ5812"/>
      <c r="BA5812"/>
      <c r="BB5812"/>
      <c r="BC5812"/>
      <c r="BD5812"/>
      <c r="BE5812"/>
      <c r="BF5812"/>
      <c r="BG5812"/>
      <c r="BH5812"/>
      <c r="BI5812"/>
      <c r="BJ5812"/>
      <c r="BK5812"/>
      <c r="BL5812"/>
      <c r="BM5812"/>
      <c r="BN5812"/>
      <c r="BO5812"/>
    </row>
    <row r="5813" spans="1:67" ht="15" x14ac:dyDescent="0.25">
      <c r="A5813" s="245" t="s">
        <v>1722</v>
      </c>
      <c r="B5813" s="245" t="s">
        <v>1721</v>
      </c>
      <c r="C5813" s="245" t="s">
        <v>1726</v>
      </c>
      <c r="D5813" s="245" t="s">
        <v>1725</v>
      </c>
      <c r="E5813" s="246" t="s">
        <v>44</v>
      </c>
      <c r="F5813" s="245" t="s">
        <v>44</v>
      </c>
      <c r="G5813" s="245" t="s">
        <v>1742</v>
      </c>
      <c r="H5813" s="245" t="s">
        <v>21464</v>
      </c>
      <c r="I5813" s="245" t="s">
        <v>11</v>
      </c>
      <c r="J5813" s="245" t="s">
        <v>569</v>
      </c>
      <c r="K5813" s="246" t="s">
        <v>25295</v>
      </c>
      <c r="L5813" s="245" t="s">
        <v>568</v>
      </c>
      <c r="M5813"/>
      <c r="N5813"/>
      <c r="O5813"/>
      <c r="P5813"/>
      <c r="Q5813"/>
      <c r="R5813"/>
      <c r="S5813"/>
      <c r="T5813"/>
      <c r="U5813"/>
      <c r="V5813"/>
      <c r="W5813"/>
      <c r="X5813"/>
      <c r="Y5813"/>
      <c r="Z5813"/>
      <c r="AA5813"/>
      <c r="AB5813"/>
      <c r="AC5813"/>
      <c r="AD5813"/>
      <c r="AE5813"/>
      <c r="AF5813"/>
      <c r="AG5813"/>
      <c r="AH5813"/>
      <c r="AI5813"/>
      <c r="AJ5813"/>
      <c r="AK5813"/>
      <c r="AL5813"/>
      <c r="AM5813"/>
      <c r="AN5813"/>
      <c r="AO5813"/>
      <c r="AP5813"/>
      <c r="AQ5813"/>
      <c r="AR5813"/>
      <c r="AS5813"/>
      <c r="AT5813"/>
      <c r="AU5813"/>
      <c r="AV5813"/>
      <c r="AW5813"/>
      <c r="AX5813"/>
      <c r="AY5813"/>
      <c r="AZ5813"/>
      <c r="BA5813"/>
      <c r="BB5813"/>
      <c r="BC5813"/>
      <c r="BD5813"/>
      <c r="BE5813"/>
      <c r="BF5813"/>
      <c r="BG5813"/>
      <c r="BH5813"/>
      <c r="BI5813"/>
      <c r="BJ5813"/>
      <c r="BK5813"/>
      <c r="BL5813"/>
      <c r="BM5813"/>
      <c r="BN5813"/>
      <c r="BO5813"/>
    </row>
    <row r="5814" spans="1:67" ht="15" x14ac:dyDescent="0.25">
      <c r="A5814" s="245" t="s">
        <v>1722</v>
      </c>
      <c r="B5814" s="245" t="s">
        <v>1721</v>
      </c>
      <c r="C5814" s="245" t="s">
        <v>1726</v>
      </c>
      <c r="D5814" s="245" t="s">
        <v>1725</v>
      </c>
      <c r="E5814" s="246" t="s">
        <v>44</v>
      </c>
      <c r="F5814" s="245" t="s">
        <v>44</v>
      </c>
      <c r="G5814" s="245" t="s">
        <v>1741</v>
      </c>
      <c r="H5814" s="245" t="s">
        <v>21466</v>
      </c>
      <c r="I5814" s="245" t="s">
        <v>11</v>
      </c>
      <c r="J5814" s="245" t="s">
        <v>569</v>
      </c>
      <c r="K5814" s="246" t="s">
        <v>25296</v>
      </c>
      <c r="L5814" s="245" t="s">
        <v>568</v>
      </c>
      <c r="M5814"/>
      <c r="N5814"/>
      <c r="O5814"/>
      <c r="P5814"/>
      <c r="Q5814"/>
      <c r="R5814"/>
      <c r="S5814"/>
      <c r="T5814"/>
      <c r="U5814"/>
      <c r="V5814"/>
      <c r="W5814"/>
      <c r="X5814"/>
      <c r="Y5814"/>
      <c r="Z5814"/>
      <c r="AA5814"/>
      <c r="AB5814"/>
      <c r="AC5814"/>
      <c r="AD5814"/>
      <c r="AE5814"/>
      <c r="AF5814"/>
      <c r="AG5814"/>
      <c r="AH5814"/>
      <c r="AI5814"/>
      <c r="AJ5814"/>
      <c r="AK5814"/>
      <c r="AL5814"/>
      <c r="AM5814"/>
      <c r="AN5814"/>
      <c r="AO5814"/>
      <c r="AP5814"/>
      <c r="AQ5814"/>
      <c r="AR5814"/>
      <c r="AS5814"/>
      <c r="AT5814"/>
      <c r="AU5814"/>
      <c r="AV5814"/>
      <c r="AW5814"/>
      <c r="AX5814"/>
      <c r="AY5814"/>
      <c r="AZ5814"/>
      <c r="BA5814"/>
      <c r="BB5814"/>
      <c r="BC5814"/>
      <c r="BD5814"/>
      <c r="BE5814"/>
      <c r="BF5814"/>
      <c r="BG5814"/>
      <c r="BH5814"/>
      <c r="BI5814"/>
      <c r="BJ5814"/>
      <c r="BK5814"/>
      <c r="BL5814"/>
      <c r="BM5814"/>
      <c r="BN5814"/>
      <c r="BO5814"/>
    </row>
    <row r="5815" spans="1:67" ht="15" x14ac:dyDescent="0.25">
      <c r="A5815" s="245" t="s">
        <v>1722</v>
      </c>
      <c r="B5815" s="245" t="s">
        <v>1721</v>
      </c>
      <c r="C5815" s="245" t="s">
        <v>1726</v>
      </c>
      <c r="D5815" s="245" t="s">
        <v>1725</v>
      </c>
      <c r="E5815" s="246" t="s">
        <v>44</v>
      </c>
      <c r="F5815" s="245" t="s">
        <v>44</v>
      </c>
      <c r="G5815" s="245" t="s">
        <v>1740</v>
      </c>
      <c r="H5815" s="245" t="s">
        <v>21468</v>
      </c>
      <c r="I5815" s="245" t="s">
        <v>11</v>
      </c>
      <c r="J5815" s="245" t="s">
        <v>569</v>
      </c>
      <c r="K5815" s="246" t="s">
        <v>25297</v>
      </c>
      <c r="L5815" s="245" t="s">
        <v>568</v>
      </c>
      <c r="M5815"/>
      <c r="N5815"/>
      <c r="O5815"/>
      <c r="P5815"/>
      <c r="Q5815"/>
      <c r="R5815"/>
      <c r="S5815"/>
      <c r="T5815"/>
      <c r="U5815"/>
      <c r="V5815"/>
      <c r="W5815"/>
      <c r="X5815"/>
      <c r="Y5815"/>
      <c r="Z5815"/>
      <c r="AA5815"/>
      <c r="AB5815"/>
      <c r="AC5815"/>
      <c r="AD5815"/>
      <c r="AE5815"/>
      <c r="AF5815"/>
      <c r="AG5815"/>
      <c r="AH5815"/>
      <c r="AI5815"/>
      <c r="AJ5815"/>
      <c r="AK5815"/>
      <c r="AL5815"/>
      <c r="AM5815"/>
      <c r="AN5815"/>
      <c r="AO5815"/>
      <c r="AP5815"/>
      <c r="AQ5815"/>
      <c r="AR5815"/>
      <c r="AS5815"/>
      <c r="AT5815"/>
      <c r="AU5815"/>
      <c r="AV5815"/>
      <c r="AW5815"/>
      <c r="AX5815"/>
      <c r="AY5815"/>
      <c r="AZ5815"/>
      <c r="BA5815"/>
      <c r="BB5815"/>
      <c r="BC5815"/>
      <c r="BD5815"/>
      <c r="BE5815"/>
      <c r="BF5815"/>
      <c r="BG5815"/>
      <c r="BH5815"/>
      <c r="BI5815"/>
      <c r="BJ5815"/>
      <c r="BK5815"/>
      <c r="BL5815"/>
      <c r="BM5815"/>
      <c r="BN5815"/>
      <c r="BO5815"/>
    </row>
    <row r="5816" spans="1:67" ht="15" x14ac:dyDescent="0.25">
      <c r="A5816" s="245" t="s">
        <v>1722</v>
      </c>
      <c r="B5816" s="245" t="s">
        <v>1721</v>
      </c>
      <c r="C5816" s="245" t="s">
        <v>1726</v>
      </c>
      <c r="D5816" s="245" t="s">
        <v>1725</v>
      </c>
      <c r="E5816" s="246" t="s">
        <v>44</v>
      </c>
      <c r="F5816" s="245" t="s">
        <v>44</v>
      </c>
      <c r="G5816" s="245" t="s">
        <v>1739</v>
      </c>
      <c r="H5816" s="245" t="s">
        <v>21470</v>
      </c>
      <c r="I5816" s="245" t="s">
        <v>11</v>
      </c>
      <c r="J5816" s="245" t="s">
        <v>569</v>
      </c>
      <c r="K5816" s="246" t="s">
        <v>25298</v>
      </c>
      <c r="L5816" s="245" t="s">
        <v>568</v>
      </c>
      <c r="M5816"/>
      <c r="N5816"/>
      <c r="O5816"/>
      <c r="P5816"/>
      <c r="Q5816"/>
      <c r="R5816"/>
      <c r="S5816"/>
      <c r="T5816"/>
      <c r="U5816"/>
      <c r="V5816"/>
      <c r="W5816"/>
      <c r="X5816"/>
      <c r="Y5816"/>
      <c r="Z5816"/>
      <c r="AA5816"/>
      <c r="AB5816"/>
      <c r="AC5816"/>
      <c r="AD5816"/>
      <c r="AE5816"/>
      <c r="AF5816"/>
      <c r="AG5816"/>
      <c r="AH5816"/>
      <c r="AI5816"/>
      <c r="AJ5816"/>
      <c r="AK5816"/>
      <c r="AL5816"/>
      <c r="AM5816"/>
      <c r="AN5816"/>
      <c r="AO5816"/>
      <c r="AP5816"/>
      <c r="AQ5816"/>
      <c r="AR5816"/>
      <c r="AS5816"/>
      <c r="AT5816"/>
      <c r="AU5816"/>
      <c r="AV5816"/>
      <c r="AW5816"/>
      <c r="AX5816"/>
      <c r="AY5816"/>
      <c r="AZ5816"/>
      <c r="BA5816"/>
      <c r="BB5816"/>
      <c r="BC5816"/>
      <c r="BD5816"/>
      <c r="BE5816"/>
      <c r="BF5816"/>
      <c r="BG5816"/>
      <c r="BH5816"/>
      <c r="BI5816"/>
      <c r="BJ5816"/>
      <c r="BK5816"/>
      <c r="BL5816"/>
      <c r="BM5816"/>
      <c r="BN5816"/>
      <c r="BO5816"/>
    </row>
    <row r="5817" spans="1:67" ht="15" x14ac:dyDescent="0.25">
      <c r="A5817" s="245" t="s">
        <v>1722</v>
      </c>
      <c r="B5817" s="245" t="s">
        <v>1721</v>
      </c>
      <c r="C5817" s="245" t="s">
        <v>1726</v>
      </c>
      <c r="D5817" s="245" t="s">
        <v>1725</v>
      </c>
      <c r="E5817" s="246" t="s">
        <v>44</v>
      </c>
      <c r="F5817" s="245" t="s">
        <v>44</v>
      </c>
      <c r="G5817" s="245" t="s">
        <v>1738</v>
      </c>
      <c r="H5817" s="245" t="s">
        <v>21472</v>
      </c>
      <c r="I5817" s="245" t="s">
        <v>11</v>
      </c>
      <c r="J5817" s="245" t="s">
        <v>569</v>
      </c>
      <c r="K5817" s="246" t="s">
        <v>25299</v>
      </c>
      <c r="L5817" s="245" t="s">
        <v>568</v>
      </c>
      <c r="M5817"/>
      <c r="N5817"/>
      <c r="O5817"/>
      <c r="P5817"/>
      <c r="Q5817"/>
      <c r="R5817"/>
      <c r="S5817"/>
      <c r="T5817"/>
      <c r="U5817"/>
      <c r="V5817"/>
      <c r="W5817"/>
      <c r="X5817"/>
      <c r="Y5817"/>
      <c r="Z5817"/>
      <c r="AA5817"/>
      <c r="AB5817"/>
      <c r="AC5817"/>
      <c r="AD5817"/>
      <c r="AE5817"/>
      <c r="AF5817"/>
      <c r="AG5817"/>
      <c r="AH5817"/>
      <c r="AI5817"/>
      <c r="AJ5817"/>
      <c r="AK5817"/>
      <c r="AL5817"/>
      <c r="AM5817"/>
      <c r="AN5817"/>
      <c r="AO5817"/>
      <c r="AP5817"/>
      <c r="AQ5817"/>
      <c r="AR5817"/>
      <c r="AS5817"/>
      <c r="AT5817"/>
      <c r="AU5817"/>
      <c r="AV5817"/>
      <c r="AW5817"/>
      <c r="AX5817"/>
      <c r="AY5817"/>
      <c r="AZ5817"/>
      <c r="BA5817"/>
      <c r="BB5817"/>
      <c r="BC5817"/>
      <c r="BD5817"/>
      <c r="BE5817"/>
      <c r="BF5817"/>
      <c r="BG5817"/>
      <c r="BH5817"/>
      <c r="BI5817"/>
      <c r="BJ5817"/>
      <c r="BK5817"/>
      <c r="BL5817"/>
      <c r="BM5817"/>
      <c r="BN5817"/>
      <c r="BO5817"/>
    </row>
    <row r="5818" spans="1:67" ht="15" x14ac:dyDescent="0.25">
      <c r="A5818" s="245" t="s">
        <v>1722</v>
      </c>
      <c r="B5818" s="245" t="s">
        <v>1721</v>
      </c>
      <c r="C5818" s="245" t="s">
        <v>1726</v>
      </c>
      <c r="D5818" s="245" t="s">
        <v>1725</v>
      </c>
      <c r="E5818" s="246" t="s">
        <v>44</v>
      </c>
      <c r="F5818" s="245" t="s">
        <v>44</v>
      </c>
      <c r="G5818" s="245" t="s">
        <v>1737</v>
      </c>
      <c r="H5818" s="245" t="s">
        <v>21474</v>
      </c>
      <c r="I5818" s="245" t="s">
        <v>11</v>
      </c>
      <c r="J5818" s="245" t="s">
        <v>569</v>
      </c>
      <c r="K5818" s="246" t="s">
        <v>25300</v>
      </c>
      <c r="L5818" s="245" t="s">
        <v>568</v>
      </c>
      <c r="M5818"/>
      <c r="N5818"/>
      <c r="O5818"/>
      <c r="P5818"/>
      <c r="Q5818"/>
      <c r="R5818"/>
      <c r="S5818"/>
      <c r="T5818"/>
      <c r="U5818"/>
      <c r="V5818"/>
      <c r="W5818"/>
      <c r="X5818"/>
      <c r="Y5818"/>
      <c r="Z5818"/>
      <c r="AA5818"/>
      <c r="AB5818"/>
      <c r="AC5818"/>
      <c r="AD5818"/>
      <c r="AE5818"/>
      <c r="AF5818"/>
      <c r="AG5818"/>
      <c r="AH5818"/>
      <c r="AI5818"/>
      <c r="AJ5818"/>
      <c r="AK5818"/>
      <c r="AL5818"/>
      <c r="AM5818"/>
      <c r="AN5818"/>
      <c r="AO5818"/>
      <c r="AP5818"/>
      <c r="AQ5818"/>
      <c r="AR5818"/>
      <c r="AS5818"/>
      <c r="AT5818"/>
      <c r="AU5818"/>
      <c r="AV5818"/>
      <c r="AW5818"/>
      <c r="AX5818"/>
      <c r="AY5818"/>
      <c r="AZ5818"/>
      <c r="BA5818"/>
      <c r="BB5818"/>
      <c r="BC5818"/>
      <c r="BD5818"/>
      <c r="BE5818"/>
      <c r="BF5818"/>
      <c r="BG5818"/>
      <c r="BH5818"/>
      <c r="BI5818"/>
      <c r="BJ5818"/>
      <c r="BK5818"/>
      <c r="BL5818"/>
      <c r="BM5818"/>
      <c r="BN5818"/>
      <c r="BO5818"/>
    </row>
    <row r="5819" spans="1:67" ht="15" x14ac:dyDescent="0.25">
      <c r="A5819" s="245" t="s">
        <v>1722</v>
      </c>
      <c r="B5819" s="245" t="s">
        <v>1721</v>
      </c>
      <c r="C5819" s="245" t="s">
        <v>1726</v>
      </c>
      <c r="D5819" s="245" t="s">
        <v>1725</v>
      </c>
      <c r="E5819" s="246" t="s">
        <v>44</v>
      </c>
      <c r="F5819" s="245" t="s">
        <v>44</v>
      </c>
      <c r="G5819" s="245" t="s">
        <v>1736</v>
      </c>
      <c r="H5819" s="245" t="s">
        <v>21475</v>
      </c>
      <c r="I5819" s="245" t="s">
        <v>11</v>
      </c>
      <c r="J5819" s="245" t="s">
        <v>569</v>
      </c>
      <c r="K5819" s="246" t="s">
        <v>25301</v>
      </c>
      <c r="L5819" s="245" t="s">
        <v>568</v>
      </c>
      <c r="M5819"/>
      <c r="N5819"/>
      <c r="O5819"/>
      <c r="P5819"/>
      <c r="Q5819"/>
      <c r="R5819"/>
      <c r="S5819"/>
      <c r="T5819"/>
      <c r="U5819"/>
      <c r="V5819"/>
      <c r="W5819"/>
      <c r="X5819"/>
      <c r="Y5819"/>
      <c r="Z5819"/>
      <c r="AA5819"/>
      <c r="AB5819"/>
      <c r="AC5819"/>
      <c r="AD5819"/>
      <c r="AE5819"/>
      <c r="AF5819"/>
      <c r="AG5819"/>
      <c r="AH5819"/>
      <c r="AI5819"/>
      <c r="AJ5819"/>
      <c r="AK5819"/>
      <c r="AL5819"/>
      <c r="AM5819"/>
      <c r="AN5819"/>
      <c r="AO5819"/>
      <c r="AP5819"/>
      <c r="AQ5819"/>
      <c r="AR5819"/>
      <c r="AS5819"/>
      <c r="AT5819"/>
      <c r="AU5819"/>
      <c r="AV5819"/>
      <c r="AW5819"/>
      <c r="AX5819"/>
      <c r="AY5819"/>
      <c r="AZ5819"/>
      <c r="BA5819"/>
      <c r="BB5819"/>
      <c r="BC5819"/>
      <c r="BD5819"/>
      <c r="BE5819"/>
      <c r="BF5819"/>
      <c r="BG5819"/>
      <c r="BH5819"/>
      <c r="BI5819"/>
      <c r="BJ5819"/>
      <c r="BK5819"/>
      <c r="BL5819"/>
      <c r="BM5819"/>
      <c r="BN5819"/>
      <c r="BO5819"/>
    </row>
    <row r="5820" spans="1:67" ht="15" x14ac:dyDescent="0.25">
      <c r="A5820" s="245" t="s">
        <v>1722</v>
      </c>
      <c r="B5820" s="245" t="s">
        <v>1721</v>
      </c>
      <c r="C5820" s="245" t="s">
        <v>1726</v>
      </c>
      <c r="D5820" s="245" t="s">
        <v>1725</v>
      </c>
      <c r="E5820" s="246" t="s">
        <v>44</v>
      </c>
      <c r="F5820" s="245" t="s">
        <v>44</v>
      </c>
      <c r="G5820" s="245" t="s">
        <v>1735</v>
      </c>
      <c r="H5820" s="245" t="s">
        <v>21477</v>
      </c>
      <c r="I5820" s="245" t="s">
        <v>11</v>
      </c>
      <c r="J5820" s="245" t="s">
        <v>569</v>
      </c>
      <c r="K5820" s="246" t="s">
        <v>15284</v>
      </c>
      <c r="L5820" s="245" t="s">
        <v>568</v>
      </c>
      <c r="M5820"/>
      <c r="N5820"/>
      <c r="O5820"/>
      <c r="P5820"/>
      <c r="Q5820"/>
      <c r="R5820"/>
      <c r="S5820"/>
      <c r="T5820"/>
      <c r="U5820"/>
      <c r="V5820"/>
      <c r="W5820"/>
      <c r="X5820"/>
      <c r="Y5820"/>
      <c r="Z5820"/>
      <c r="AA5820"/>
      <c r="AB5820"/>
      <c r="AC5820"/>
      <c r="AD5820"/>
      <c r="AE5820"/>
      <c r="AF5820"/>
      <c r="AG5820"/>
      <c r="AH5820"/>
      <c r="AI5820"/>
      <c r="AJ5820"/>
      <c r="AK5820"/>
      <c r="AL5820"/>
      <c r="AM5820"/>
      <c r="AN5820"/>
      <c r="AO5820"/>
      <c r="AP5820"/>
      <c r="AQ5820"/>
      <c r="AR5820"/>
      <c r="AS5820"/>
      <c r="AT5820"/>
      <c r="AU5820"/>
      <c r="AV5820"/>
      <c r="AW5820"/>
      <c r="AX5820"/>
      <c r="AY5820"/>
      <c r="AZ5820"/>
      <c r="BA5820"/>
      <c r="BB5820"/>
      <c r="BC5820"/>
      <c r="BD5820"/>
      <c r="BE5820"/>
      <c r="BF5820"/>
      <c r="BG5820"/>
      <c r="BH5820"/>
      <c r="BI5820"/>
      <c r="BJ5820"/>
      <c r="BK5820"/>
      <c r="BL5820"/>
      <c r="BM5820"/>
      <c r="BN5820"/>
      <c r="BO5820"/>
    </row>
    <row r="5821" spans="1:67" ht="15" x14ac:dyDescent="0.25">
      <c r="A5821" s="245" t="s">
        <v>1722</v>
      </c>
      <c r="B5821" s="245" t="s">
        <v>1721</v>
      </c>
      <c r="C5821" s="245" t="s">
        <v>1726</v>
      </c>
      <c r="D5821" s="245" t="s">
        <v>1725</v>
      </c>
      <c r="E5821" s="246" t="s">
        <v>44</v>
      </c>
      <c r="F5821" s="245" t="s">
        <v>44</v>
      </c>
      <c r="G5821" s="245" t="s">
        <v>1734</v>
      </c>
      <c r="H5821" s="245" t="s">
        <v>21479</v>
      </c>
      <c r="I5821" s="245" t="s">
        <v>11</v>
      </c>
      <c r="J5821" s="245" t="s">
        <v>569</v>
      </c>
      <c r="K5821" s="246" t="s">
        <v>25302</v>
      </c>
      <c r="L5821" s="245" t="s">
        <v>568</v>
      </c>
      <c r="M5821"/>
      <c r="N5821"/>
      <c r="O5821"/>
      <c r="P5821"/>
      <c r="Q5821"/>
      <c r="R5821"/>
      <c r="S5821"/>
      <c r="T5821"/>
      <c r="U5821"/>
      <c r="V5821"/>
      <c r="W5821"/>
      <c r="X5821"/>
      <c r="Y5821"/>
      <c r="Z5821"/>
      <c r="AA5821"/>
      <c r="AB5821"/>
      <c r="AC5821"/>
      <c r="AD5821"/>
      <c r="AE5821"/>
      <c r="AF5821"/>
      <c r="AG5821"/>
      <c r="AH5821"/>
      <c r="AI5821"/>
      <c r="AJ5821"/>
      <c r="AK5821"/>
      <c r="AL5821"/>
      <c r="AM5821"/>
      <c r="AN5821"/>
      <c r="AO5821"/>
      <c r="AP5821"/>
      <c r="AQ5821"/>
      <c r="AR5821"/>
      <c r="AS5821"/>
      <c r="AT5821"/>
      <c r="AU5821"/>
      <c r="AV5821"/>
      <c r="AW5821"/>
      <c r="AX5821"/>
      <c r="AY5821"/>
      <c r="AZ5821"/>
      <c r="BA5821"/>
      <c r="BB5821"/>
      <c r="BC5821"/>
      <c r="BD5821"/>
      <c r="BE5821"/>
      <c r="BF5821"/>
      <c r="BG5821"/>
      <c r="BH5821"/>
      <c r="BI5821"/>
      <c r="BJ5821"/>
      <c r="BK5821"/>
      <c r="BL5821"/>
      <c r="BM5821"/>
      <c r="BN5821"/>
      <c r="BO5821"/>
    </row>
    <row r="5822" spans="1:67" ht="15" x14ac:dyDescent="0.25">
      <c r="A5822" s="245" t="s">
        <v>1722</v>
      </c>
      <c r="B5822" s="245" t="s">
        <v>1721</v>
      </c>
      <c r="C5822" s="245" t="s">
        <v>1726</v>
      </c>
      <c r="D5822" s="245" t="s">
        <v>1725</v>
      </c>
      <c r="E5822" s="246" t="s">
        <v>44</v>
      </c>
      <c r="F5822" s="245" t="s">
        <v>44</v>
      </c>
      <c r="G5822" s="245" t="s">
        <v>1733</v>
      </c>
      <c r="H5822" s="245" t="s">
        <v>1732</v>
      </c>
      <c r="I5822" s="245" t="s">
        <v>11</v>
      </c>
      <c r="J5822" s="245" t="s">
        <v>569</v>
      </c>
      <c r="K5822" s="246" t="s">
        <v>25303</v>
      </c>
      <c r="L5822" s="245" t="s">
        <v>568</v>
      </c>
      <c r="M5822"/>
      <c r="N5822"/>
      <c r="O5822"/>
      <c r="P5822"/>
      <c r="Q5822"/>
      <c r="R5822"/>
      <c r="S5822"/>
      <c r="T5822"/>
      <c r="U5822"/>
      <c r="V5822"/>
      <c r="W5822"/>
      <c r="X5822"/>
      <c r="Y5822"/>
      <c r="Z5822"/>
      <c r="AA5822"/>
      <c r="AB5822"/>
      <c r="AC5822"/>
      <c r="AD5822"/>
      <c r="AE5822"/>
      <c r="AF5822"/>
      <c r="AG5822"/>
      <c r="AH5822"/>
      <c r="AI5822"/>
      <c r="AJ5822"/>
      <c r="AK5822"/>
      <c r="AL5822"/>
      <c r="AM5822"/>
      <c r="AN5822"/>
      <c r="AO5822"/>
      <c r="AP5822"/>
      <c r="AQ5822"/>
      <c r="AR5822"/>
      <c r="AS5822"/>
      <c r="AT5822"/>
      <c r="AU5822"/>
      <c r="AV5822"/>
      <c r="AW5822"/>
      <c r="AX5822"/>
      <c r="AY5822"/>
      <c r="AZ5822"/>
      <c r="BA5822"/>
      <c r="BB5822"/>
      <c r="BC5822"/>
      <c r="BD5822"/>
      <c r="BE5822"/>
      <c r="BF5822"/>
      <c r="BG5822"/>
      <c r="BH5822"/>
      <c r="BI5822"/>
      <c r="BJ5822"/>
      <c r="BK5822"/>
      <c r="BL5822"/>
      <c r="BM5822"/>
      <c r="BN5822"/>
      <c r="BO5822"/>
    </row>
    <row r="5823" spans="1:67" ht="15" x14ac:dyDescent="0.25">
      <c r="A5823" s="245" t="s">
        <v>1722</v>
      </c>
      <c r="B5823" s="245" t="s">
        <v>1721</v>
      </c>
      <c r="C5823" s="245" t="s">
        <v>1726</v>
      </c>
      <c r="D5823" s="245" t="s">
        <v>1725</v>
      </c>
      <c r="E5823" s="246" t="s">
        <v>44</v>
      </c>
      <c r="F5823" s="245" t="s">
        <v>44</v>
      </c>
      <c r="G5823" s="245" t="s">
        <v>1731</v>
      </c>
      <c r="H5823" s="245" t="s">
        <v>21482</v>
      </c>
      <c r="I5823" s="245" t="s">
        <v>11</v>
      </c>
      <c r="J5823" s="245" t="s">
        <v>569</v>
      </c>
      <c r="K5823" s="246" t="s">
        <v>25304</v>
      </c>
      <c r="L5823" s="245" t="s">
        <v>568</v>
      </c>
      <c r="M5823"/>
      <c r="N5823"/>
      <c r="O5823"/>
      <c r="P5823"/>
      <c r="Q5823"/>
      <c r="R5823"/>
      <c r="S5823"/>
      <c r="T5823"/>
      <c r="U5823"/>
      <c r="V5823"/>
      <c r="W5823"/>
      <c r="X5823"/>
      <c r="Y5823"/>
      <c r="Z5823"/>
      <c r="AA5823"/>
      <c r="AB5823"/>
      <c r="AC5823"/>
      <c r="AD5823"/>
      <c r="AE5823"/>
      <c r="AF5823"/>
      <c r="AG5823"/>
      <c r="AH5823"/>
      <c r="AI5823"/>
      <c r="AJ5823"/>
      <c r="AK5823"/>
      <c r="AL5823"/>
      <c r="AM5823"/>
      <c r="AN5823"/>
      <c r="AO5823"/>
      <c r="AP5823"/>
      <c r="AQ5823"/>
      <c r="AR5823"/>
      <c r="AS5823"/>
      <c r="AT5823"/>
      <c r="AU5823"/>
      <c r="AV5823"/>
      <c r="AW5823"/>
      <c r="AX5823"/>
      <c r="AY5823"/>
      <c r="AZ5823"/>
      <c r="BA5823"/>
      <c r="BB5823"/>
      <c r="BC5823"/>
      <c r="BD5823"/>
      <c r="BE5823"/>
      <c r="BF5823"/>
      <c r="BG5823"/>
      <c r="BH5823"/>
      <c r="BI5823"/>
      <c r="BJ5823"/>
      <c r="BK5823"/>
      <c r="BL5823"/>
      <c r="BM5823"/>
      <c r="BN5823"/>
      <c r="BO5823"/>
    </row>
    <row r="5824" spans="1:67" ht="15" x14ac:dyDescent="0.25">
      <c r="A5824" s="245" t="s">
        <v>1722</v>
      </c>
      <c r="B5824" s="245" t="s">
        <v>1721</v>
      </c>
      <c r="C5824" s="245" t="s">
        <v>1726</v>
      </c>
      <c r="D5824" s="245" t="s">
        <v>1725</v>
      </c>
      <c r="E5824" s="246" t="s">
        <v>44</v>
      </c>
      <c r="F5824" s="245" t="s">
        <v>44</v>
      </c>
      <c r="G5824" s="245" t="s">
        <v>1730</v>
      </c>
      <c r="H5824" s="245" t="s">
        <v>21484</v>
      </c>
      <c r="I5824" s="245" t="s">
        <v>11</v>
      </c>
      <c r="J5824" s="245" t="s">
        <v>569</v>
      </c>
      <c r="K5824" s="246" t="s">
        <v>17457</v>
      </c>
      <c r="L5824" s="245" t="s">
        <v>568</v>
      </c>
      <c r="M5824"/>
      <c r="N5824"/>
      <c r="O5824"/>
      <c r="P5824"/>
      <c r="Q5824"/>
      <c r="R5824"/>
      <c r="S5824"/>
      <c r="T5824"/>
      <c r="U5824"/>
      <c r="V5824"/>
      <c r="W5824"/>
      <c r="X5824"/>
      <c r="Y5824"/>
      <c r="Z5824"/>
      <c r="AA5824"/>
      <c r="AB5824"/>
      <c r="AC5824"/>
      <c r="AD5824"/>
      <c r="AE5824"/>
      <c r="AF5824"/>
      <c r="AG5824"/>
      <c r="AH5824"/>
      <c r="AI5824"/>
      <c r="AJ5824"/>
      <c r="AK5824"/>
      <c r="AL5824"/>
      <c r="AM5824"/>
      <c r="AN5824"/>
      <c r="AO5824"/>
      <c r="AP5824"/>
      <c r="AQ5824"/>
      <c r="AR5824"/>
      <c r="AS5824"/>
      <c r="AT5824"/>
      <c r="AU5824"/>
      <c r="AV5824"/>
      <c r="AW5824"/>
      <c r="AX5824"/>
      <c r="AY5824"/>
      <c r="AZ5824"/>
      <c r="BA5824"/>
      <c r="BB5824"/>
      <c r="BC5824"/>
      <c r="BD5824"/>
      <c r="BE5824"/>
      <c r="BF5824"/>
      <c r="BG5824"/>
      <c r="BH5824"/>
      <c r="BI5824"/>
      <c r="BJ5824"/>
      <c r="BK5824"/>
      <c r="BL5824"/>
      <c r="BM5824"/>
      <c r="BN5824"/>
      <c r="BO5824"/>
    </row>
    <row r="5825" spans="1:67" ht="15" x14ac:dyDescent="0.25">
      <c r="A5825" s="245" t="s">
        <v>1722</v>
      </c>
      <c r="B5825" s="245" t="s">
        <v>1721</v>
      </c>
      <c r="C5825" s="245" t="s">
        <v>1726</v>
      </c>
      <c r="D5825" s="245" t="s">
        <v>1725</v>
      </c>
      <c r="E5825" s="246" t="s">
        <v>44</v>
      </c>
      <c r="F5825" s="245" t="s">
        <v>44</v>
      </c>
      <c r="G5825" s="245" t="s">
        <v>1729</v>
      </c>
      <c r="H5825" s="245" t="s">
        <v>21486</v>
      </c>
      <c r="I5825" s="245" t="s">
        <v>11</v>
      </c>
      <c r="J5825" s="245" t="s">
        <v>569</v>
      </c>
      <c r="K5825" s="246" t="s">
        <v>15065</v>
      </c>
      <c r="L5825" s="245" t="s">
        <v>568</v>
      </c>
      <c r="M5825"/>
      <c r="N5825"/>
      <c r="O5825"/>
      <c r="P5825"/>
      <c r="Q5825"/>
      <c r="R5825"/>
      <c r="S5825"/>
      <c r="T5825"/>
      <c r="U5825"/>
      <c r="V5825"/>
      <c r="W5825"/>
      <c r="X5825"/>
      <c r="Y5825"/>
      <c r="Z5825"/>
      <c r="AA5825"/>
      <c r="AB5825"/>
      <c r="AC5825"/>
      <c r="AD5825"/>
      <c r="AE5825"/>
      <c r="AF5825"/>
      <c r="AG5825"/>
      <c r="AH5825"/>
      <c r="AI5825"/>
      <c r="AJ5825"/>
      <c r="AK5825"/>
      <c r="AL5825"/>
      <c r="AM5825"/>
      <c r="AN5825"/>
      <c r="AO5825"/>
      <c r="AP5825"/>
      <c r="AQ5825"/>
      <c r="AR5825"/>
      <c r="AS5825"/>
      <c r="AT5825"/>
      <c r="AU5825"/>
      <c r="AV5825"/>
      <c r="AW5825"/>
      <c r="AX5825"/>
      <c r="AY5825"/>
      <c r="AZ5825"/>
      <c r="BA5825"/>
      <c r="BB5825"/>
      <c r="BC5825"/>
      <c r="BD5825"/>
      <c r="BE5825"/>
      <c r="BF5825"/>
      <c r="BG5825"/>
      <c r="BH5825"/>
      <c r="BI5825"/>
      <c r="BJ5825"/>
      <c r="BK5825"/>
      <c r="BL5825"/>
      <c r="BM5825"/>
      <c r="BN5825"/>
      <c r="BO5825"/>
    </row>
    <row r="5826" spans="1:67" ht="15" x14ac:dyDescent="0.25">
      <c r="A5826" s="245" t="s">
        <v>1722</v>
      </c>
      <c r="B5826" s="245" t="s">
        <v>1721</v>
      </c>
      <c r="C5826" s="245" t="s">
        <v>1726</v>
      </c>
      <c r="D5826" s="245" t="s">
        <v>1725</v>
      </c>
      <c r="E5826" s="246" t="s">
        <v>44</v>
      </c>
      <c r="F5826" s="245" t="s">
        <v>44</v>
      </c>
      <c r="G5826" s="245" t="s">
        <v>1728</v>
      </c>
      <c r="H5826" s="245" t="s">
        <v>1727</v>
      </c>
      <c r="I5826" s="245" t="s">
        <v>14</v>
      </c>
      <c r="J5826" s="245" t="s">
        <v>59</v>
      </c>
      <c r="K5826" s="246" t="s">
        <v>8972</v>
      </c>
      <c r="L5826" s="245" t="s">
        <v>568</v>
      </c>
      <c r="M5826"/>
      <c r="N5826"/>
      <c r="O5826"/>
      <c r="P5826"/>
      <c r="Q5826"/>
      <c r="R5826"/>
      <c r="S5826"/>
      <c r="T5826"/>
      <c r="U5826"/>
      <c r="V5826"/>
      <c r="W5826"/>
      <c r="X5826"/>
      <c r="Y5826"/>
      <c r="Z5826"/>
      <c r="AA5826"/>
      <c r="AB5826"/>
      <c r="AC5826"/>
      <c r="AD5826"/>
      <c r="AE5826"/>
      <c r="AF5826"/>
      <c r="AG5826"/>
      <c r="AH5826"/>
      <c r="AI5826"/>
      <c r="AJ5826"/>
      <c r="AK5826"/>
      <c r="AL5826"/>
      <c r="AM5826"/>
      <c r="AN5826"/>
      <c r="AO5826"/>
      <c r="AP5826"/>
      <c r="AQ5826"/>
      <c r="AR5826"/>
      <c r="AS5826"/>
      <c r="AT5826"/>
      <c r="AU5826"/>
      <c r="AV5826"/>
      <c r="AW5826"/>
      <c r="AX5826"/>
      <c r="AY5826"/>
      <c r="AZ5826"/>
      <c r="BA5826"/>
      <c r="BB5826"/>
      <c r="BC5826"/>
      <c r="BD5826"/>
      <c r="BE5826"/>
      <c r="BF5826"/>
      <c r="BG5826"/>
      <c r="BH5826"/>
      <c r="BI5826"/>
      <c r="BJ5826"/>
      <c r="BK5826"/>
      <c r="BL5826"/>
      <c r="BM5826"/>
      <c r="BN5826"/>
      <c r="BO5826"/>
    </row>
    <row r="5827" spans="1:67" ht="15" x14ac:dyDescent="0.25">
      <c r="A5827" s="245" t="s">
        <v>1722</v>
      </c>
      <c r="B5827" s="245" t="s">
        <v>1721</v>
      </c>
      <c r="C5827" s="245" t="s">
        <v>1726</v>
      </c>
      <c r="D5827" s="245" t="s">
        <v>1725</v>
      </c>
      <c r="E5827" s="246" t="s">
        <v>44</v>
      </c>
      <c r="F5827" s="245" t="s">
        <v>44</v>
      </c>
      <c r="G5827" s="245" t="s">
        <v>1724</v>
      </c>
      <c r="H5827" s="245" t="s">
        <v>1723</v>
      </c>
      <c r="I5827" s="245" t="s">
        <v>14</v>
      </c>
      <c r="J5827" s="245" t="s">
        <v>59</v>
      </c>
      <c r="K5827" s="246" t="s">
        <v>9587</v>
      </c>
      <c r="L5827" s="245" t="s">
        <v>568</v>
      </c>
      <c r="M5827"/>
      <c r="N5827"/>
      <c r="O5827"/>
      <c r="P5827"/>
      <c r="Q5827"/>
      <c r="R5827"/>
      <c r="S5827"/>
      <c r="T5827"/>
      <c r="U5827"/>
      <c r="V5827"/>
      <c r="W5827"/>
      <c r="X5827"/>
      <c r="Y5827"/>
      <c r="Z5827"/>
      <c r="AA5827"/>
      <c r="AB5827"/>
      <c r="AC5827"/>
      <c r="AD5827"/>
      <c r="AE5827"/>
      <c r="AF5827"/>
      <c r="AG5827"/>
      <c r="AH5827"/>
      <c r="AI5827"/>
      <c r="AJ5827"/>
      <c r="AK5827"/>
      <c r="AL5827"/>
      <c r="AM5827"/>
      <c r="AN5827"/>
      <c r="AO5827"/>
      <c r="AP5827"/>
      <c r="AQ5827"/>
      <c r="AR5827"/>
      <c r="AS5827"/>
      <c r="AT5827"/>
      <c r="AU5827"/>
      <c r="AV5827"/>
      <c r="AW5827"/>
      <c r="AX5827"/>
      <c r="AY5827"/>
      <c r="AZ5827"/>
      <c r="BA5827"/>
      <c r="BB5827"/>
      <c r="BC5827"/>
      <c r="BD5827"/>
      <c r="BE5827"/>
      <c r="BF5827"/>
      <c r="BG5827"/>
      <c r="BH5827"/>
      <c r="BI5827"/>
      <c r="BJ5827"/>
      <c r="BK5827"/>
      <c r="BL5827"/>
      <c r="BM5827"/>
      <c r="BN5827"/>
      <c r="BO5827"/>
    </row>
    <row r="5828" spans="1:67" ht="15" x14ac:dyDescent="0.25">
      <c r="A5828" s="245" t="s">
        <v>1722</v>
      </c>
      <c r="B5828" s="245" t="s">
        <v>1721</v>
      </c>
      <c r="C5828" s="245" t="s">
        <v>1726</v>
      </c>
      <c r="D5828" s="245" t="s">
        <v>1725</v>
      </c>
      <c r="E5828" s="246" t="s">
        <v>44</v>
      </c>
      <c r="F5828" s="245" t="s">
        <v>44</v>
      </c>
      <c r="G5828" s="245" t="s">
        <v>13732</v>
      </c>
      <c r="H5828" s="245" t="s">
        <v>13733</v>
      </c>
      <c r="I5828" s="245" t="s">
        <v>11</v>
      </c>
      <c r="J5828" s="245" t="s">
        <v>59</v>
      </c>
      <c r="K5828" s="246" t="s">
        <v>25305</v>
      </c>
      <c r="L5828" s="245" t="s">
        <v>568</v>
      </c>
      <c r="M5828"/>
      <c r="N5828"/>
      <c r="O5828"/>
      <c r="P5828"/>
      <c r="Q5828"/>
      <c r="R5828"/>
      <c r="S5828"/>
      <c r="T5828"/>
      <c r="U5828"/>
      <c r="V5828"/>
      <c r="W5828"/>
      <c r="X5828"/>
      <c r="Y5828"/>
      <c r="Z5828"/>
      <c r="AA5828"/>
      <c r="AB5828"/>
      <c r="AC5828"/>
      <c r="AD5828"/>
      <c r="AE5828"/>
      <c r="AF5828"/>
      <c r="AG5828"/>
      <c r="AH5828"/>
      <c r="AI5828"/>
      <c r="AJ5828"/>
      <c r="AK5828"/>
      <c r="AL5828"/>
      <c r="AM5828"/>
      <c r="AN5828"/>
      <c r="AO5828"/>
      <c r="AP5828"/>
      <c r="AQ5828"/>
      <c r="AR5828"/>
      <c r="AS5828"/>
      <c r="AT5828"/>
      <c r="AU5828"/>
      <c r="AV5828"/>
      <c r="AW5828"/>
      <c r="AX5828"/>
      <c r="AY5828"/>
      <c r="AZ5828"/>
      <c r="BA5828"/>
      <c r="BB5828"/>
      <c r="BC5828"/>
      <c r="BD5828"/>
      <c r="BE5828"/>
      <c r="BF5828"/>
      <c r="BG5828"/>
      <c r="BH5828"/>
      <c r="BI5828"/>
      <c r="BJ5828"/>
      <c r="BK5828"/>
      <c r="BL5828"/>
      <c r="BM5828"/>
      <c r="BN5828"/>
      <c r="BO5828"/>
    </row>
    <row r="5829" spans="1:67" ht="15" x14ac:dyDescent="0.25">
      <c r="A5829" s="245" t="s">
        <v>1722</v>
      </c>
      <c r="B5829" s="245" t="s">
        <v>1721</v>
      </c>
      <c r="C5829" s="245" t="s">
        <v>1726</v>
      </c>
      <c r="D5829" s="245" t="s">
        <v>1725</v>
      </c>
      <c r="E5829" s="246" t="s">
        <v>44</v>
      </c>
      <c r="F5829" s="245" t="s">
        <v>44</v>
      </c>
      <c r="G5829" s="245" t="s">
        <v>13734</v>
      </c>
      <c r="H5829" s="245" t="s">
        <v>13735</v>
      </c>
      <c r="I5829" s="245" t="s">
        <v>11</v>
      </c>
      <c r="J5829" s="245" t="s">
        <v>59</v>
      </c>
      <c r="K5829" s="246" t="s">
        <v>25306</v>
      </c>
      <c r="L5829" s="245" t="s">
        <v>568</v>
      </c>
      <c r="M5829"/>
      <c r="N5829"/>
      <c r="O5829"/>
      <c r="P5829"/>
      <c r="Q5829"/>
      <c r="R5829"/>
      <c r="S5829"/>
      <c r="T5829"/>
      <c r="U5829"/>
      <c r="V5829"/>
      <c r="W5829"/>
      <c r="X5829"/>
      <c r="Y5829"/>
      <c r="Z5829"/>
      <c r="AA5829"/>
      <c r="AB5829"/>
      <c r="AC5829"/>
      <c r="AD5829"/>
      <c r="AE5829"/>
      <c r="AF5829"/>
      <c r="AG5829"/>
      <c r="AH5829"/>
      <c r="AI5829"/>
      <c r="AJ5829"/>
      <c r="AK5829"/>
      <c r="AL5829"/>
      <c r="AM5829"/>
      <c r="AN5829"/>
      <c r="AO5829"/>
      <c r="AP5829"/>
      <c r="AQ5829"/>
      <c r="AR5829"/>
      <c r="AS5829"/>
      <c r="AT5829"/>
      <c r="AU5829"/>
      <c r="AV5829"/>
      <c r="AW5829"/>
      <c r="AX5829"/>
      <c r="AY5829"/>
      <c r="AZ5829"/>
      <c r="BA5829"/>
      <c r="BB5829"/>
      <c r="BC5829"/>
      <c r="BD5829"/>
      <c r="BE5829"/>
      <c r="BF5829"/>
      <c r="BG5829"/>
      <c r="BH5829"/>
      <c r="BI5829"/>
      <c r="BJ5829"/>
      <c r="BK5829"/>
      <c r="BL5829"/>
      <c r="BM5829"/>
      <c r="BN5829"/>
      <c r="BO5829"/>
    </row>
    <row r="5830" spans="1:67" ht="15" x14ac:dyDescent="0.25">
      <c r="A5830" s="245" t="s">
        <v>1722</v>
      </c>
      <c r="B5830" s="245" t="s">
        <v>1721</v>
      </c>
      <c r="C5830" s="245" t="s">
        <v>1726</v>
      </c>
      <c r="D5830" s="245" t="s">
        <v>1725</v>
      </c>
      <c r="E5830" s="246" t="s">
        <v>44</v>
      </c>
      <c r="F5830" s="245" t="s">
        <v>44</v>
      </c>
      <c r="G5830" s="245" t="s">
        <v>13736</v>
      </c>
      <c r="H5830" s="245" t="s">
        <v>13737</v>
      </c>
      <c r="I5830" s="245" t="s">
        <v>11</v>
      </c>
      <c r="J5830" s="245" t="s">
        <v>59</v>
      </c>
      <c r="K5830" s="246" t="s">
        <v>25307</v>
      </c>
      <c r="L5830" s="245" t="s">
        <v>568</v>
      </c>
      <c r="M5830"/>
      <c r="N5830"/>
      <c r="O5830"/>
      <c r="P5830"/>
      <c r="Q5830"/>
      <c r="R5830"/>
      <c r="S5830"/>
      <c r="T5830"/>
      <c r="U5830"/>
      <c r="V5830"/>
      <c r="W5830"/>
      <c r="X5830"/>
      <c r="Y5830"/>
      <c r="Z5830"/>
      <c r="AA5830"/>
      <c r="AB5830"/>
      <c r="AC5830"/>
      <c r="AD5830"/>
      <c r="AE5830"/>
      <c r="AF5830"/>
      <c r="AG5830"/>
      <c r="AH5830"/>
      <c r="AI5830"/>
      <c r="AJ5830"/>
      <c r="AK5830"/>
      <c r="AL5830"/>
      <c r="AM5830"/>
      <c r="AN5830"/>
      <c r="AO5830"/>
      <c r="AP5830"/>
      <c r="AQ5830"/>
      <c r="AR5830"/>
      <c r="AS5830"/>
      <c r="AT5830"/>
      <c r="AU5830"/>
      <c r="AV5830"/>
      <c r="AW5830"/>
      <c r="AX5830"/>
      <c r="AY5830"/>
      <c r="AZ5830"/>
      <c r="BA5830"/>
      <c r="BB5830"/>
      <c r="BC5830"/>
      <c r="BD5830"/>
      <c r="BE5830"/>
      <c r="BF5830"/>
      <c r="BG5830"/>
      <c r="BH5830"/>
      <c r="BI5830"/>
      <c r="BJ5830"/>
      <c r="BK5830"/>
      <c r="BL5830"/>
      <c r="BM5830"/>
      <c r="BN5830"/>
      <c r="BO5830"/>
    </row>
    <row r="5831" spans="1:67" ht="15" x14ac:dyDescent="0.25">
      <c r="A5831" s="245" t="s">
        <v>1722</v>
      </c>
      <c r="B5831" s="245" t="s">
        <v>1721</v>
      </c>
      <c r="C5831" s="245" t="s">
        <v>1726</v>
      </c>
      <c r="D5831" s="245" t="s">
        <v>1725</v>
      </c>
      <c r="E5831" s="246" t="s">
        <v>44</v>
      </c>
      <c r="F5831" s="245" t="s">
        <v>44</v>
      </c>
      <c r="G5831" s="245" t="s">
        <v>13738</v>
      </c>
      <c r="H5831" s="245" t="s">
        <v>13739</v>
      </c>
      <c r="I5831" s="245" t="s">
        <v>11</v>
      </c>
      <c r="J5831" s="245" t="s">
        <v>59</v>
      </c>
      <c r="K5831" s="246" t="s">
        <v>25308</v>
      </c>
      <c r="L5831" s="245" t="s">
        <v>568</v>
      </c>
      <c r="M5831"/>
      <c r="N5831"/>
      <c r="O5831"/>
      <c r="P5831"/>
      <c r="Q5831"/>
      <c r="R5831"/>
      <c r="S5831"/>
      <c r="T5831"/>
      <c r="U5831"/>
      <c r="V5831"/>
      <c r="W5831"/>
      <c r="X5831"/>
      <c r="Y5831"/>
      <c r="Z5831"/>
      <c r="AA5831"/>
      <c r="AB5831"/>
      <c r="AC5831"/>
      <c r="AD5831"/>
      <c r="AE5831"/>
      <c r="AF5831"/>
      <c r="AG5831"/>
      <c r="AH5831"/>
      <c r="AI5831"/>
      <c r="AJ5831"/>
      <c r="AK5831"/>
      <c r="AL5831"/>
      <c r="AM5831"/>
      <c r="AN5831"/>
      <c r="AO5831"/>
      <c r="AP5831"/>
      <c r="AQ5831"/>
      <c r="AR5831"/>
      <c r="AS5831"/>
      <c r="AT5831"/>
      <c r="AU5831"/>
      <c r="AV5831"/>
      <c r="AW5831"/>
      <c r="AX5831"/>
      <c r="AY5831"/>
      <c r="AZ5831"/>
      <c r="BA5831"/>
      <c r="BB5831"/>
      <c r="BC5831"/>
      <c r="BD5831"/>
      <c r="BE5831"/>
      <c r="BF5831"/>
      <c r="BG5831"/>
      <c r="BH5831"/>
      <c r="BI5831"/>
      <c r="BJ5831"/>
      <c r="BK5831"/>
      <c r="BL5831"/>
      <c r="BM5831"/>
      <c r="BN5831"/>
      <c r="BO5831"/>
    </row>
    <row r="5832" spans="1:67" ht="15" x14ac:dyDescent="0.25">
      <c r="A5832" s="245" t="s">
        <v>1722</v>
      </c>
      <c r="B5832" s="245" t="s">
        <v>1721</v>
      </c>
      <c r="C5832" s="245" t="s">
        <v>1726</v>
      </c>
      <c r="D5832" s="245" t="s">
        <v>1725</v>
      </c>
      <c r="E5832" s="246" t="s">
        <v>44</v>
      </c>
      <c r="F5832" s="245" t="s">
        <v>44</v>
      </c>
      <c r="G5832" s="245" t="s">
        <v>13740</v>
      </c>
      <c r="H5832" s="245" t="s">
        <v>13741</v>
      </c>
      <c r="I5832" s="245" t="s">
        <v>11</v>
      </c>
      <c r="J5832" s="245" t="s">
        <v>59</v>
      </c>
      <c r="K5832" s="246" t="s">
        <v>25309</v>
      </c>
      <c r="L5832" s="245" t="s">
        <v>568</v>
      </c>
      <c r="M5832"/>
      <c r="N5832"/>
      <c r="O5832"/>
      <c r="P5832"/>
      <c r="Q5832"/>
      <c r="R5832"/>
      <c r="S5832"/>
      <c r="T5832"/>
      <c r="U5832"/>
      <c r="V5832"/>
      <c r="W5832"/>
      <c r="X5832"/>
      <c r="Y5832"/>
      <c r="Z5832"/>
      <c r="AA5832"/>
      <c r="AB5832"/>
      <c r="AC5832"/>
      <c r="AD5832"/>
      <c r="AE5832"/>
      <c r="AF5832"/>
      <c r="AG5832"/>
      <c r="AH5832"/>
      <c r="AI5832"/>
      <c r="AJ5832"/>
      <c r="AK5832"/>
      <c r="AL5832"/>
      <c r="AM5832"/>
      <c r="AN5832"/>
      <c r="AO5832"/>
      <c r="AP5832"/>
      <c r="AQ5832"/>
      <c r="AR5832"/>
      <c r="AS5832"/>
      <c r="AT5832"/>
      <c r="AU5832"/>
      <c r="AV5832"/>
      <c r="AW5832"/>
      <c r="AX5832"/>
      <c r="AY5832"/>
      <c r="AZ5832"/>
      <c r="BA5832"/>
      <c r="BB5832"/>
      <c r="BC5832"/>
      <c r="BD5832"/>
      <c r="BE5832"/>
      <c r="BF5832"/>
      <c r="BG5832"/>
      <c r="BH5832"/>
      <c r="BI5832"/>
      <c r="BJ5832"/>
      <c r="BK5832"/>
      <c r="BL5832"/>
      <c r="BM5832"/>
      <c r="BN5832"/>
      <c r="BO5832"/>
    </row>
    <row r="5833" spans="1:67" ht="15" x14ac:dyDescent="0.25">
      <c r="A5833" s="245" t="s">
        <v>1722</v>
      </c>
      <c r="B5833" s="245" t="s">
        <v>1721</v>
      </c>
      <c r="C5833" s="245" t="s">
        <v>1726</v>
      </c>
      <c r="D5833" s="245" t="s">
        <v>1725</v>
      </c>
      <c r="E5833" s="246" t="s">
        <v>44</v>
      </c>
      <c r="F5833" s="245" t="s">
        <v>44</v>
      </c>
      <c r="G5833" s="245" t="s">
        <v>13742</v>
      </c>
      <c r="H5833" s="245" t="s">
        <v>13743</v>
      </c>
      <c r="I5833" s="245" t="s">
        <v>11</v>
      </c>
      <c r="J5833" s="245" t="s">
        <v>569</v>
      </c>
      <c r="K5833" s="246" t="s">
        <v>25310</v>
      </c>
      <c r="L5833" s="245" t="s">
        <v>568</v>
      </c>
      <c r="M5833"/>
      <c r="N5833"/>
      <c r="O5833"/>
      <c r="P5833"/>
      <c r="Q5833"/>
      <c r="R5833"/>
      <c r="S5833"/>
      <c r="T5833"/>
      <c r="U5833"/>
      <c r="V5833"/>
      <c r="W5833"/>
      <c r="X5833"/>
      <c r="Y5833"/>
      <c r="Z5833"/>
      <c r="AA5833"/>
      <c r="AB5833"/>
      <c r="AC5833"/>
      <c r="AD5833"/>
      <c r="AE5833"/>
      <c r="AF5833"/>
      <c r="AG5833"/>
      <c r="AH5833"/>
      <c r="AI5833"/>
      <c r="AJ5833"/>
      <c r="AK5833"/>
      <c r="AL5833"/>
      <c r="AM5833"/>
      <c r="AN5833"/>
      <c r="AO5833"/>
      <c r="AP5833"/>
      <c r="AQ5833"/>
      <c r="AR5833"/>
      <c r="AS5833"/>
      <c r="AT5833"/>
      <c r="AU5833"/>
      <c r="AV5833"/>
      <c r="AW5833"/>
      <c r="AX5833"/>
      <c r="AY5833"/>
      <c r="AZ5833"/>
      <c r="BA5833"/>
      <c r="BB5833"/>
      <c r="BC5833"/>
      <c r="BD5833"/>
      <c r="BE5833"/>
      <c r="BF5833"/>
      <c r="BG5833"/>
      <c r="BH5833"/>
      <c r="BI5833"/>
      <c r="BJ5833"/>
      <c r="BK5833"/>
      <c r="BL5833"/>
      <c r="BM5833"/>
      <c r="BN5833"/>
      <c r="BO5833"/>
    </row>
    <row r="5834" spans="1:67" ht="15" x14ac:dyDescent="0.25">
      <c r="A5834" s="245" t="s">
        <v>1722</v>
      </c>
      <c r="B5834" s="245" t="s">
        <v>1721</v>
      </c>
      <c r="C5834" s="245" t="s">
        <v>1726</v>
      </c>
      <c r="D5834" s="245" t="s">
        <v>1725</v>
      </c>
      <c r="E5834" s="246" t="s">
        <v>44</v>
      </c>
      <c r="F5834" s="245" t="s">
        <v>44</v>
      </c>
      <c r="G5834" s="245" t="s">
        <v>13744</v>
      </c>
      <c r="H5834" s="245" t="s">
        <v>13745</v>
      </c>
      <c r="I5834" s="245" t="s">
        <v>11</v>
      </c>
      <c r="J5834" s="245" t="s">
        <v>569</v>
      </c>
      <c r="K5834" s="246" t="s">
        <v>25311</v>
      </c>
      <c r="L5834" s="245" t="s">
        <v>568</v>
      </c>
      <c r="M5834"/>
      <c r="N5834"/>
      <c r="O5834"/>
      <c r="P5834"/>
      <c r="Q5834"/>
      <c r="R5834"/>
      <c r="S5834"/>
      <c r="T5834"/>
      <c r="U5834"/>
      <c r="V5834"/>
      <c r="W5834"/>
      <c r="X5834"/>
      <c r="Y5834"/>
      <c r="Z5834"/>
      <c r="AA5834"/>
      <c r="AB5834"/>
      <c r="AC5834"/>
      <c r="AD5834"/>
      <c r="AE5834"/>
      <c r="AF5834"/>
      <c r="AG5834"/>
      <c r="AH5834"/>
      <c r="AI5834"/>
      <c r="AJ5834"/>
      <c r="AK5834"/>
      <c r="AL5834"/>
      <c r="AM5834"/>
      <c r="AN5834"/>
      <c r="AO5834"/>
      <c r="AP5834"/>
      <c r="AQ5834"/>
      <c r="AR5834"/>
      <c r="AS5834"/>
      <c r="AT5834"/>
      <c r="AU5834"/>
      <c r="AV5834"/>
      <c r="AW5834"/>
      <c r="AX5834"/>
      <c r="AY5834"/>
      <c r="AZ5834"/>
      <c r="BA5834"/>
      <c r="BB5834"/>
      <c r="BC5834"/>
      <c r="BD5834"/>
      <c r="BE5834"/>
      <c r="BF5834"/>
      <c r="BG5834"/>
      <c r="BH5834"/>
      <c r="BI5834"/>
      <c r="BJ5834"/>
      <c r="BK5834"/>
      <c r="BL5834"/>
      <c r="BM5834"/>
      <c r="BN5834"/>
      <c r="BO5834"/>
    </row>
    <row r="5835" spans="1:67" ht="15" x14ac:dyDescent="0.25">
      <c r="A5835" s="245" t="s">
        <v>1722</v>
      </c>
      <c r="B5835" s="245" t="s">
        <v>1721</v>
      </c>
      <c r="C5835" s="245" t="s">
        <v>1720</v>
      </c>
      <c r="D5835" s="245" t="s">
        <v>1719</v>
      </c>
      <c r="E5835" s="246" t="s">
        <v>44</v>
      </c>
      <c r="F5835" s="245" t="s">
        <v>44</v>
      </c>
      <c r="G5835" s="245" t="s">
        <v>13746</v>
      </c>
      <c r="H5835" s="245" t="s">
        <v>13747</v>
      </c>
      <c r="I5835" s="245" t="s">
        <v>11</v>
      </c>
      <c r="J5835" s="245" t="s">
        <v>569</v>
      </c>
      <c r="K5835" s="246" t="s">
        <v>13874</v>
      </c>
      <c r="L5835" s="245" t="s">
        <v>568</v>
      </c>
      <c r="M5835"/>
      <c r="N5835"/>
      <c r="O5835"/>
      <c r="P5835"/>
      <c r="Q5835"/>
      <c r="R5835"/>
      <c r="S5835"/>
      <c r="T5835"/>
      <c r="U5835"/>
      <c r="V5835"/>
      <c r="W5835"/>
      <c r="X5835"/>
      <c r="Y5835"/>
      <c r="Z5835"/>
      <c r="AA5835"/>
      <c r="AB5835"/>
      <c r="AC5835"/>
      <c r="AD5835"/>
      <c r="AE5835"/>
      <c r="AF5835"/>
      <c r="AG5835"/>
      <c r="AH5835"/>
      <c r="AI5835"/>
      <c r="AJ5835"/>
      <c r="AK5835"/>
      <c r="AL5835"/>
      <c r="AM5835"/>
      <c r="AN5835"/>
      <c r="AO5835"/>
      <c r="AP5835"/>
      <c r="AQ5835"/>
      <c r="AR5835"/>
      <c r="AS5835"/>
      <c r="AT5835"/>
      <c r="AU5835"/>
      <c r="AV5835"/>
      <c r="AW5835"/>
      <c r="AX5835"/>
      <c r="AY5835"/>
      <c r="AZ5835"/>
      <c r="BA5835"/>
      <c r="BB5835"/>
      <c r="BC5835"/>
      <c r="BD5835"/>
      <c r="BE5835"/>
      <c r="BF5835"/>
      <c r="BG5835"/>
      <c r="BH5835"/>
      <c r="BI5835"/>
      <c r="BJ5835"/>
      <c r="BK5835"/>
      <c r="BL5835"/>
      <c r="BM5835"/>
      <c r="BN5835"/>
      <c r="BO5835"/>
    </row>
    <row r="5836" spans="1:67" ht="15" x14ac:dyDescent="0.25">
      <c r="A5836" s="245" t="s">
        <v>1722</v>
      </c>
      <c r="B5836" s="245" t="s">
        <v>1721</v>
      </c>
      <c r="C5836" s="245" t="s">
        <v>1720</v>
      </c>
      <c r="D5836" s="245" t="s">
        <v>1719</v>
      </c>
      <c r="E5836" s="246" t="s">
        <v>44</v>
      </c>
      <c r="F5836" s="245" t="s">
        <v>44</v>
      </c>
      <c r="G5836" s="245" t="s">
        <v>13748</v>
      </c>
      <c r="H5836" s="245" t="s">
        <v>13749</v>
      </c>
      <c r="I5836" s="245" t="s">
        <v>11</v>
      </c>
      <c r="J5836" s="245" t="s">
        <v>569</v>
      </c>
      <c r="K5836" s="246" t="s">
        <v>25312</v>
      </c>
      <c r="L5836" s="245" t="s">
        <v>568</v>
      </c>
      <c r="M5836"/>
      <c r="N5836"/>
      <c r="O5836"/>
      <c r="P5836"/>
      <c r="Q5836"/>
      <c r="R5836"/>
      <c r="S5836"/>
      <c r="T5836"/>
      <c r="U5836"/>
      <c r="V5836"/>
      <c r="W5836"/>
      <c r="X5836"/>
      <c r="Y5836"/>
      <c r="Z5836"/>
      <c r="AA5836"/>
      <c r="AB5836"/>
      <c r="AC5836"/>
      <c r="AD5836"/>
      <c r="AE5836"/>
      <c r="AF5836"/>
      <c r="AG5836"/>
      <c r="AH5836"/>
      <c r="AI5836"/>
      <c r="AJ5836"/>
      <c r="AK5836"/>
      <c r="AL5836"/>
      <c r="AM5836"/>
      <c r="AN5836"/>
      <c r="AO5836"/>
      <c r="AP5836"/>
      <c r="AQ5836"/>
      <c r="AR5836"/>
      <c r="AS5836"/>
      <c r="AT5836"/>
      <c r="AU5836"/>
      <c r="AV5836"/>
      <c r="AW5836"/>
      <c r="AX5836"/>
      <c r="AY5836"/>
      <c r="AZ5836"/>
      <c r="BA5836"/>
      <c r="BB5836"/>
      <c r="BC5836"/>
      <c r="BD5836"/>
      <c r="BE5836"/>
      <c r="BF5836"/>
      <c r="BG5836"/>
      <c r="BH5836"/>
      <c r="BI5836"/>
      <c r="BJ5836"/>
      <c r="BK5836"/>
      <c r="BL5836"/>
      <c r="BM5836"/>
      <c r="BN5836"/>
      <c r="BO5836"/>
    </row>
    <row r="5837" spans="1:67" ht="15" x14ac:dyDescent="0.25">
      <c r="A5837" s="245" t="s">
        <v>1722</v>
      </c>
      <c r="B5837" s="245" t="s">
        <v>1721</v>
      </c>
      <c r="C5837" s="245" t="s">
        <v>1720</v>
      </c>
      <c r="D5837" s="245" t="s">
        <v>1719</v>
      </c>
      <c r="E5837" s="246" t="s">
        <v>44</v>
      </c>
      <c r="F5837" s="245" t="s">
        <v>44</v>
      </c>
      <c r="G5837" s="245" t="s">
        <v>13750</v>
      </c>
      <c r="H5837" s="245" t="s">
        <v>13751</v>
      </c>
      <c r="I5837" s="245" t="s">
        <v>11</v>
      </c>
      <c r="J5837" s="245" t="s">
        <v>569</v>
      </c>
      <c r="K5837" s="246" t="s">
        <v>25313</v>
      </c>
      <c r="L5837" s="245" t="s">
        <v>568</v>
      </c>
      <c r="M5837"/>
      <c r="N5837"/>
      <c r="O5837"/>
      <c r="P5837"/>
      <c r="Q5837"/>
      <c r="R5837"/>
      <c r="S5837"/>
      <c r="T5837"/>
      <c r="U5837"/>
      <c r="V5837"/>
      <c r="W5837"/>
      <c r="X5837"/>
      <c r="Y5837"/>
      <c r="Z5837"/>
      <c r="AA5837"/>
      <c r="AB5837"/>
      <c r="AC5837"/>
      <c r="AD5837"/>
      <c r="AE5837"/>
      <c r="AF5837"/>
      <c r="AG5837"/>
      <c r="AH5837"/>
      <c r="AI5837"/>
      <c r="AJ5837"/>
      <c r="AK5837"/>
      <c r="AL5837"/>
      <c r="AM5837"/>
      <c r="AN5837"/>
      <c r="AO5837"/>
      <c r="AP5837"/>
      <c r="AQ5837"/>
      <c r="AR5837"/>
      <c r="AS5837"/>
      <c r="AT5837"/>
      <c r="AU5837"/>
      <c r="AV5837"/>
      <c r="AW5837"/>
      <c r="AX5837"/>
      <c r="AY5837"/>
      <c r="AZ5837"/>
      <c r="BA5837"/>
      <c r="BB5837"/>
      <c r="BC5837"/>
      <c r="BD5837"/>
      <c r="BE5837"/>
      <c r="BF5837"/>
      <c r="BG5837"/>
      <c r="BH5837"/>
      <c r="BI5837"/>
      <c r="BJ5837"/>
      <c r="BK5837"/>
      <c r="BL5837"/>
      <c r="BM5837"/>
      <c r="BN5837"/>
      <c r="BO5837"/>
    </row>
    <row r="5838" spans="1:67" ht="15" x14ac:dyDescent="0.25">
      <c r="A5838" s="245" t="s">
        <v>1664</v>
      </c>
      <c r="B5838" s="245" t="s">
        <v>1663</v>
      </c>
      <c r="C5838" s="245" t="s">
        <v>1717</v>
      </c>
      <c r="D5838" s="245" t="s">
        <v>1716</v>
      </c>
      <c r="E5838" s="246" t="s">
        <v>44</v>
      </c>
      <c r="F5838" s="245" t="s">
        <v>44</v>
      </c>
      <c r="G5838" s="245" t="s">
        <v>13752</v>
      </c>
      <c r="H5838" s="245" t="s">
        <v>13753</v>
      </c>
      <c r="I5838" s="245" t="s">
        <v>11</v>
      </c>
      <c r="J5838" s="245" t="s">
        <v>569</v>
      </c>
      <c r="K5838" s="246" t="s">
        <v>21722</v>
      </c>
      <c r="L5838" s="245" t="s">
        <v>568</v>
      </c>
      <c r="M5838"/>
      <c r="N5838"/>
      <c r="O5838"/>
      <c r="P5838"/>
      <c r="Q5838"/>
      <c r="R5838"/>
      <c r="S5838"/>
      <c r="T5838"/>
      <c r="U5838"/>
      <c r="V5838"/>
      <c r="W5838"/>
      <c r="X5838"/>
      <c r="Y5838"/>
      <c r="Z5838"/>
      <c r="AA5838"/>
      <c r="AB5838"/>
      <c r="AC5838"/>
      <c r="AD5838"/>
      <c r="AE5838"/>
      <c r="AF5838"/>
      <c r="AG5838"/>
      <c r="AH5838"/>
      <c r="AI5838"/>
      <c r="AJ5838"/>
      <c r="AK5838"/>
      <c r="AL5838"/>
      <c r="AM5838"/>
      <c r="AN5838"/>
      <c r="AO5838"/>
      <c r="AP5838"/>
      <c r="AQ5838"/>
      <c r="AR5838"/>
      <c r="AS5838"/>
      <c r="AT5838"/>
      <c r="AU5838"/>
      <c r="AV5838"/>
      <c r="AW5838"/>
      <c r="AX5838"/>
      <c r="AY5838"/>
      <c r="AZ5838"/>
      <c r="BA5838"/>
      <c r="BB5838"/>
      <c r="BC5838"/>
      <c r="BD5838"/>
      <c r="BE5838"/>
      <c r="BF5838"/>
      <c r="BG5838"/>
      <c r="BH5838"/>
      <c r="BI5838"/>
      <c r="BJ5838"/>
      <c r="BK5838"/>
      <c r="BL5838"/>
      <c r="BM5838"/>
      <c r="BN5838"/>
      <c r="BO5838"/>
    </row>
    <row r="5839" spans="1:67" ht="15" x14ac:dyDescent="0.25">
      <c r="A5839" s="245" t="s">
        <v>1664</v>
      </c>
      <c r="B5839" s="245" t="s">
        <v>1663</v>
      </c>
      <c r="C5839" s="245" t="s">
        <v>1717</v>
      </c>
      <c r="D5839" s="245" t="s">
        <v>1716</v>
      </c>
      <c r="E5839" s="246" t="s">
        <v>44</v>
      </c>
      <c r="F5839" s="245" t="s">
        <v>44</v>
      </c>
      <c r="G5839" s="245" t="s">
        <v>13756</v>
      </c>
      <c r="H5839" s="245" t="s">
        <v>13757</v>
      </c>
      <c r="I5839" s="245" t="s">
        <v>11</v>
      </c>
      <c r="J5839" s="245" t="s">
        <v>569</v>
      </c>
      <c r="K5839" s="246" t="s">
        <v>13300</v>
      </c>
      <c r="L5839" s="245" t="s">
        <v>568</v>
      </c>
      <c r="M5839"/>
      <c r="N5839"/>
      <c r="O5839"/>
      <c r="P5839"/>
      <c r="Q5839"/>
      <c r="R5839"/>
      <c r="S5839"/>
      <c r="T5839"/>
      <c r="U5839"/>
      <c r="V5839"/>
      <c r="W5839"/>
      <c r="X5839"/>
      <c r="Y5839"/>
      <c r="Z5839"/>
      <c r="AA5839"/>
      <c r="AB5839"/>
      <c r="AC5839"/>
      <c r="AD5839"/>
      <c r="AE5839"/>
      <c r="AF5839"/>
      <c r="AG5839"/>
      <c r="AH5839"/>
      <c r="AI5839"/>
      <c r="AJ5839"/>
      <c r="AK5839"/>
      <c r="AL5839"/>
      <c r="AM5839"/>
      <c r="AN5839"/>
      <c r="AO5839"/>
      <c r="AP5839"/>
      <c r="AQ5839"/>
      <c r="AR5839"/>
      <c r="AS5839"/>
      <c r="AT5839"/>
      <c r="AU5839"/>
      <c r="AV5839"/>
      <c r="AW5839"/>
      <c r="AX5839"/>
      <c r="AY5839"/>
      <c r="AZ5839"/>
      <c r="BA5839"/>
      <c r="BB5839"/>
      <c r="BC5839"/>
      <c r="BD5839"/>
      <c r="BE5839"/>
      <c r="BF5839"/>
      <c r="BG5839"/>
      <c r="BH5839"/>
      <c r="BI5839"/>
      <c r="BJ5839"/>
      <c r="BK5839"/>
      <c r="BL5839"/>
      <c r="BM5839"/>
      <c r="BN5839"/>
      <c r="BO5839"/>
    </row>
    <row r="5840" spans="1:67" ht="15" x14ac:dyDescent="0.25">
      <c r="A5840" s="245" t="s">
        <v>1664</v>
      </c>
      <c r="B5840" s="245" t="s">
        <v>1663</v>
      </c>
      <c r="C5840" s="245" t="s">
        <v>1717</v>
      </c>
      <c r="D5840" s="245" t="s">
        <v>1716</v>
      </c>
      <c r="E5840" s="246" t="s">
        <v>44</v>
      </c>
      <c r="F5840" s="245" t="s">
        <v>44</v>
      </c>
      <c r="G5840" s="245" t="s">
        <v>13758</v>
      </c>
      <c r="H5840" s="245" t="s">
        <v>13759</v>
      </c>
      <c r="I5840" s="245" t="s">
        <v>11</v>
      </c>
      <c r="J5840" s="245" t="s">
        <v>569</v>
      </c>
      <c r="K5840" s="246" t="s">
        <v>12664</v>
      </c>
      <c r="L5840" s="245" t="s">
        <v>568</v>
      </c>
      <c r="M5840"/>
      <c r="N5840"/>
      <c r="O5840"/>
      <c r="P5840"/>
      <c r="Q5840"/>
      <c r="R5840"/>
      <c r="S5840"/>
      <c r="T5840"/>
      <c r="U5840"/>
      <c r="V5840"/>
      <c r="W5840"/>
      <c r="X5840"/>
      <c r="Y5840"/>
      <c r="Z5840"/>
      <c r="AA5840"/>
      <c r="AB5840"/>
      <c r="AC5840"/>
      <c r="AD5840"/>
      <c r="AE5840"/>
      <c r="AF5840"/>
      <c r="AG5840"/>
      <c r="AH5840"/>
      <c r="AI5840"/>
      <c r="AJ5840"/>
      <c r="AK5840"/>
      <c r="AL5840"/>
      <c r="AM5840"/>
      <c r="AN5840"/>
      <c r="AO5840"/>
      <c r="AP5840"/>
      <c r="AQ5840"/>
      <c r="AR5840"/>
      <c r="AS5840"/>
      <c r="AT5840"/>
      <c r="AU5840"/>
      <c r="AV5840"/>
      <c r="AW5840"/>
      <c r="AX5840"/>
      <c r="AY5840"/>
      <c r="AZ5840"/>
      <c r="BA5840"/>
      <c r="BB5840"/>
      <c r="BC5840"/>
      <c r="BD5840"/>
      <c r="BE5840"/>
      <c r="BF5840"/>
      <c r="BG5840"/>
      <c r="BH5840"/>
      <c r="BI5840"/>
      <c r="BJ5840"/>
      <c r="BK5840"/>
      <c r="BL5840"/>
      <c r="BM5840"/>
      <c r="BN5840"/>
      <c r="BO5840"/>
    </row>
    <row r="5841" spans="1:67" ht="15" x14ac:dyDescent="0.25">
      <c r="A5841" s="245" t="s">
        <v>1664</v>
      </c>
      <c r="B5841" s="245" t="s">
        <v>1663</v>
      </c>
      <c r="C5841" s="245" t="s">
        <v>1717</v>
      </c>
      <c r="D5841" s="245" t="s">
        <v>1716</v>
      </c>
      <c r="E5841" s="246" t="s">
        <v>44</v>
      </c>
      <c r="F5841" s="245" t="s">
        <v>44</v>
      </c>
      <c r="G5841" s="245" t="s">
        <v>13760</v>
      </c>
      <c r="H5841" s="245" t="s">
        <v>13761</v>
      </c>
      <c r="I5841" s="245" t="s">
        <v>11</v>
      </c>
      <c r="J5841" s="245" t="s">
        <v>569</v>
      </c>
      <c r="K5841" s="246" t="s">
        <v>9626</v>
      </c>
      <c r="L5841" s="245" t="s">
        <v>568</v>
      </c>
      <c r="M5841"/>
      <c r="N5841"/>
      <c r="O5841"/>
      <c r="P5841"/>
      <c r="Q5841"/>
      <c r="R5841"/>
      <c r="S5841"/>
      <c r="T5841"/>
      <c r="U5841"/>
      <c r="V5841"/>
      <c r="W5841"/>
      <c r="X5841"/>
      <c r="Y5841"/>
      <c r="Z5841"/>
      <c r="AA5841"/>
      <c r="AB5841"/>
      <c r="AC5841"/>
      <c r="AD5841"/>
      <c r="AE5841"/>
      <c r="AF5841"/>
      <c r="AG5841"/>
      <c r="AH5841"/>
      <c r="AI5841"/>
      <c r="AJ5841"/>
      <c r="AK5841"/>
      <c r="AL5841"/>
      <c r="AM5841"/>
      <c r="AN5841"/>
      <c r="AO5841"/>
      <c r="AP5841"/>
      <c r="AQ5841"/>
      <c r="AR5841"/>
      <c r="AS5841"/>
      <c r="AT5841"/>
      <c r="AU5841"/>
      <c r="AV5841"/>
      <c r="AW5841"/>
      <c r="AX5841"/>
      <c r="AY5841"/>
      <c r="AZ5841"/>
      <c r="BA5841"/>
      <c r="BB5841"/>
      <c r="BC5841"/>
      <c r="BD5841"/>
      <c r="BE5841"/>
      <c r="BF5841"/>
      <c r="BG5841"/>
      <c r="BH5841"/>
      <c r="BI5841"/>
      <c r="BJ5841"/>
      <c r="BK5841"/>
      <c r="BL5841"/>
      <c r="BM5841"/>
      <c r="BN5841"/>
      <c r="BO5841"/>
    </row>
    <row r="5842" spans="1:67" ht="15" x14ac:dyDescent="0.25">
      <c r="A5842" s="245" t="s">
        <v>1664</v>
      </c>
      <c r="B5842" s="245" t="s">
        <v>1663</v>
      </c>
      <c r="C5842" s="245" t="s">
        <v>1717</v>
      </c>
      <c r="D5842" s="245" t="s">
        <v>1716</v>
      </c>
      <c r="E5842" s="246" t="s">
        <v>44</v>
      </c>
      <c r="F5842" s="245" t="s">
        <v>44</v>
      </c>
      <c r="G5842" s="245" t="s">
        <v>13762</v>
      </c>
      <c r="H5842" s="245" t="s">
        <v>13763</v>
      </c>
      <c r="I5842" s="245" t="s">
        <v>11</v>
      </c>
      <c r="J5842" s="245" t="s">
        <v>569</v>
      </c>
      <c r="K5842" s="246" t="s">
        <v>3322</v>
      </c>
      <c r="L5842" s="245" t="s">
        <v>568</v>
      </c>
      <c r="M5842"/>
      <c r="N5842"/>
      <c r="O5842"/>
      <c r="P5842"/>
      <c r="Q5842"/>
      <c r="R5842"/>
      <c r="S5842"/>
      <c r="T5842"/>
      <c r="U5842"/>
      <c r="V5842"/>
      <c r="W5842"/>
      <c r="X5842"/>
      <c r="Y5842"/>
      <c r="Z5842"/>
      <c r="AA5842"/>
      <c r="AB5842"/>
      <c r="AC5842"/>
      <c r="AD5842"/>
      <c r="AE5842"/>
      <c r="AF5842"/>
      <c r="AG5842"/>
      <c r="AH5842"/>
      <c r="AI5842"/>
      <c r="AJ5842"/>
      <c r="AK5842"/>
      <c r="AL5842"/>
      <c r="AM5842"/>
      <c r="AN5842"/>
      <c r="AO5842"/>
      <c r="AP5842"/>
      <c r="AQ5842"/>
      <c r="AR5842"/>
      <c r="AS5842"/>
      <c r="AT5842"/>
      <c r="AU5842"/>
      <c r="AV5842"/>
      <c r="AW5842"/>
      <c r="AX5842"/>
      <c r="AY5842"/>
      <c r="AZ5842"/>
      <c r="BA5842"/>
      <c r="BB5842"/>
      <c r="BC5842"/>
      <c r="BD5842"/>
      <c r="BE5842"/>
      <c r="BF5842"/>
      <c r="BG5842"/>
      <c r="BH5842"/>
      <c r="BI5842"/>
      <c r="BJ5842"/>
      <c r="BK5842"/>
      <c r="BL5842"/>
      <c r="BM5842"/>
      <c r="BN5842"/>
      <c r="BO5842"/>
    </row>
    <row r="5843" spans="1:67" ht="15" x14ac:dyDescent="0.25">
      <c r="A5843" s="245" t="s">
        <v>1664</v>
      </c>
      <c r="B5843" s="245" t="s">
        <v>1663</v>
      </c>
      <c r="C5843" s="245" t="s">
        <v>1717</v>
      </c>
      <c r="D5843" s="245" t="s">
        <v>1716</v>
      </c>
      <c r="E5843" s="246" t="s">
        <v>44</v>
      </c>
      <c r="F5843" s="245" t="s">
        <v>44</v>
      </c>
      <c r="G5843" s="245" t="s">
        <v>13764</v>
      </c>
      <c r="H5843" s="245" t="s">
        <v>13765</v>
      </c>
      <c r="I5843" s="245" t="s">
        <v>12</v>
      </c>
      <c r="J5843" s="245" t="s">
        <v>569</v>
      </c>
      <c r="K5843" s="246" t="s">
        <v>14980</v>
      </c>
      <c r="L5843" s="245" t="s">
        <v>568</v>
      </c>
      <c r="M5843"/>
      <c r="N5843"/>
      <c r="O5843"/>
      <c r="P5843"/>
      <c r="Q5843"/>
      <c r="R5843"/>
      <c r="S5843"/>
      <c r="T5843"/>
      <c r="U5843"/>
      <c r="V5843"/>
      <c r="W5843"/>
      <c r="X5843"/>
      <c r="Y5843"/>
      <c r="Z5843"/>
      <c r="AA5843"/>
      <c r="AB5843"/>
      <c r="AC5843"/>
      <c r="AD5843"/>
      <c r="AE5843"/>
      <c r="AF5843"/>
      <c r="AG5843"/>
      <c r="AH5843"/>
      <c r="AI5843"/>
      <c r="AJ5843"/>
      <c r="AK5843"/>
      <c r="AL5843"/>
      <c r="AM5843"/>
      <c r="AN5843"/>
      <c r="AO5843"/>
      <c r="AP5843"/>
      <c r="AQ5843"/>
      <c r="AR5843"/>
      <c r="AS5843"/>
      <c r="AT5843"/>
      <c r="AU5843"/>
      <c r="AV5843"/>
      <c r="AW5843"/>
      <c r="AX5843"/>
      <c r="AY5843"/>
      <c r="AZ5843"/>
      <c r="BA5843"/>
      <c r="BB5843"/>
      <c r="BC5843"/>
      <c r="BD5843"/>
      <c r="BE5843"/>
      <c r="BF5843"/>
      <c r="BG5843"/>
      <c r="BH5843"/>
      <c r="BI5843"/>
      <c r="BJ5843"/>
      <c r="BK5843"/>
      <c r="BL5843"/>
      <c r="BM5843"/>
      <c r="BN5843"/>
      <c r="BO5843"/>
    </row>
    <row r="5844" spans="1:67" ht="15" x14ac:dyDescent="0.25">
      <c r="A5844" s="245" t="s">
        <v>1664</v>
      </c>
      <c r="B5844" s="245" t="s">
        <v>1663</v>
      </c>
      <c r="C5844" s="245" t="s">
        <v>1717</v>
      </c>
      <c r="D5844" s="245" t="s">
        <v>1716</v>
      </c>
      <c r="E5844" s="246" t="s">
        <v>44</v>
      </c>
      <c r="F5844" s="245" t="s">
        <v>44</v>
      </c>
      <c r="G5844" s="245" t="s">
        <v>13766</v>
      </c>
      <c r="H5844" s="245" t="s">
        <v>13767</v>
      </c>
      <c r="I5844" s="245" t="s">
        <v>12</v>
      </c>
      <c r="J5844" s="245" t="s">
        <v>569</v>
      </c>
      <c r="K5844" s="246" t="s">
        <v>23160</v>
      </c>
      <c r="L5844" s="245" t="s">
        <v>568</v>
      </c>
      <c r="M5844"/>
      <c r="N5844"/>
      <c r="O5844"/>
      <c r="P5844"/>
      <c r="Q5844"/>
      <c r="R5844"/>
      <c r="S5844"/>
      <c r="T5844"/>
      <c r="U5844"/>
      <c r="V5844"/>
      <c r="W5844"/>
      <c r="X5844"/>
      <c r="Y5844"/>
      <c r="Z5844"/>
      <c r="AA5844"/>
      <c r="AB5844"/>
      <c r="AC5844"/>
      <c r="AD5844"/>
      <c r="AE5844"/>
      <c r="AF5844"/>
      <c r="AG5844"/>
      <c r="AH5844"/>
      <c r="AI5844"/>
      <c r="AJ5844"/>
      <c r="AK5844"/>
      <c r="AL5844"/>
      <c r="AM5844"/>
      <c r="AN5844"/>
      <c r="AO5844"/>
      <c r="AP5844"/>
      <c r="AQ5844"/>
      <c r="AR5844"/>
      <c r="AS5844"/>
      <c r="AT5844"/>
      <c r="AU5844"/>
      <c r="AV5844"/>
      <c r="AW5844"/>
      <c r="AX5844"/>
      <c r="AY5844"/>
      <c r="AZ5844"/>
      <c r="BA5844"/>
      <c r="BB5844"/>
      <c r="BC5844"/>
      <c r="BD5844"/>
      <c r="BE5844"/>
      <c r="BF5844"/>
      <c r="BG5844"/>
      <c r="BH5844"/>
      <c r="BI5844"/>
      <c r="BJ5844"/>
      <c r="BK5844"/>
      <c r="BL5844"/>
      <c r="BM5844"/>
      <c r="BN5844"/>
      <c r="BO5844"/>
    </row>
    <row r="5845" spans="1:67" ht="15" x14ac:dyDescent="0.25">
      <c r="A5845" s="245" t="s">
        <v>1664</v>
      </c>
      <c r="B5845" s="245" t="s">
        <v>1663</v>
      </c>
      <c r="C5845" s="245" t="s">
        <v>1717</v>
      </c>
      <c r="D5845" s="245" t="s">
        <v>1716</v>
      </c>
      <c r="E5845" s="246" t="s">
        <v>44</v>
      </c>
      <c r="F5845" s="245" t="s">
        <v>44</v>
      </c>
      <c r="G5845" s="245" t="s">
        <v>13768</v>
      </c>
      <c r="H5845" s="245" t="s">
        <v>13769</v>
      </c>
      <c r="I5845" s="245" t="s">
        <v>12</v>
      </c>
      <c r="J5845" s="245" t="s">
        <v>569</v>
      </c>
      <c r="K5845" s="246" t="s">
        <v>25314</v>
      </c>
      <c r="L5845" s="245" t="s">
        <v>568</v>
      </c>
      <c r="M5845"/>
      <c r="N5845"/>
      <c r="O5845"/>
      <c r="P5845"/>
      <c r="Q5845"/>
      <c r="R5845"/>
      <c r="S5845"/>
      <c r="T5845"/>
      <c r="U5845"/>
      <c r="V5845"/>
      <c r="W5845"/>
      <c r="X5845"/>
      <c r="Y5845"/>
      <c r="Z5845"/>
      <c r="AA5845"/>
      <c r="AB5845"/>
      <c r="AC5845"/>
      <c r="AD5845"/>
      <c r="AE5845"/>
      <c r="AF5845"/>
      <c r="AG5845"/>
      <c r="AH5845"/>
      <c r="AI5845"/>
      <c r="AJ5845"/>
      <c r="AK5845"/>
      <c r="AL5845"/>
      <c r="AM5845"/>
      <c r="AN5845"/>
      <c r="AO5845"/>
      <c r="AP5845"/>
      <c r="AQ5845"/>
      <c r="AR5845"/>
      <c r="AS5845"/>
      <c r="AT5845"/>
      <c r="AU5845"/>
      <c r="AV5845"/>
      <c r="AW5845"/>
      <c r="AX5845"/>
      <c r="AY5845"/>
      <c r="AZ5845"/>
      <c r="BA5845"/>
      <c r="BB5845"/>
      <c r="BC5845"/>
      <c r="BD5845"/>
      <c r="BE5845"/>
      <c r="BF5845"/>
      <c r="BG5845"/>
      <c r="BH5845"/>
      <c r="BI5845"/>
      <c r="BJ5845"/>
      <c r="BK5845"/>
      <c r="BL5845"/>
      <c r="BM5845"/>
      <c r="BN5845"/>
      <c r="BO5845"/>
    </row>
    <row r="5846" spans="1:67" ht="15" x14ac:dyDescent="0.25">
      <c r="A5846" s="245" t="s">
        <v>1664</v>
      </c>
      <c r="B5846" s="245" t="s">
        <v>1663</v>
      </c>
      <c r="C5846" s="245" t="s">
        <v>1717</v>
      </c>
      <c r="D5846" s="245" t="s">
        <v>1716</v>
      </c>
      <c r="E5846" s="246" t="s">
        <v>44</v>
      </c>
      <c r="F5846" s="245" t="s">
        <v>44</v>
      </c>
      <c r="G5846" s="245" t="s">
        <v>13770</v>
      </c>
      <c r="H5846" s="245" t="s">
        <v>13771</v>
      </c>
      <c r="I5846" s="245" t="s">
        <v>12</v>
      </c>
      <c r="J5846" s="245" t="s">
        <v>569</v>
      </c>
      <c r="K5846" s="246" t="s">
        <v>25315</v>
      </c>
      <c r="L5846" s="245" t="s">
        <v>568</v>
      </c>
      <c r="M5846"/>
      <c r="N5846"/>
      <c r="O5846"/>
      <c r="P5846"/>
      <c r="Q5846"/>
      <c r="R5846"/>
      <c r="S5846"/>
      <c r="T5846"/>
      <c r="U5846"/>
      <c r="V5846"/>
      <c r="W5846"/>
      <c r="X5846"/>
      <c r="Y5846"/>
      <c r="Z5846"/>
      <c r="AA5846"/>
      <c r="AB5846"/>
      <c r="AC5846"/>
      <c r="AD5846"/>
      <c r="AE5846"/>
      <c r="AF5846"/>
      <c r="AG5846"/>
      <c r="AH5846"/>
      <c r="AI5846"/>
      <c r="AJ5846"/>
      <c r="AK5846"/>
      <c r="AL5846"/>
      <c r="AM5846"/>
      <c r="AN5846"/>
      <c r="AO5846"/>
      <c r="AP5846"/>
      <c r="AQ5846"/>
      <c r="AR5846"/>
      <c r="AS5846"/>
      <c r="AT5846"/>
      <c r="AU5846"/>
      <c r="AV5846"/>
      <c r="AW5846"/>
      <c r="AX5846"/>
      <c r="AY5846"/>
      <c r="AZ5846"/>
      <c r="BA5846"/>
      <c r="BB5846"/>
      <c r="BC5846"/>
      <c r="BD5846"/>
      <c r="BE5846"/>
      <c r="BF5846"/>
      <c r="BG5846"/>
      <c r="BH5846"/>
      <c r="BI5846"/>
      <c r="BJ5846"/>
      <c r="BK5846"/>
      <c r="BL5846"/>
      <c r="BM5846"/>
      <c r="BN5846"/>
      <c r="BO5846"/>
    </row>
    <row r="5847" spans="1:67" ht="15" x14ac:dyDescent="0.25">
      <c r="A5847" s="245" t="s">
        <v>1664</v>
      </c>
      <c r="B5847" s="245" t="s">
        <v>1663</v>
      </c>
      <c r="C5847" s="245" t="s">
        <v>1717</v>
      </c>
      <c r="D5847" s="245" t="s">
        <v>1716</v>
      </c>
      <c r="E5847" s="246" t="s">
        <v>44</v>
      </c>
      <c r="F5847" s="245" t="s">
        <v>44</v>
      </c>
      <c r="G5847" s="245" t="s">
        <v>13772</v>
      </c>
      <c r="H5847" s="245" t="s">
        <v>13773</v>
      </c>
      <c r="I5847" s="245" t="s">
        <v>12</v>
      </c>
      <c r="J5847" s="245" t="s">
        <v>569</v>
      </c>
      <c r="K5847" s="246" t="s">
        <v>25316</v>
      </c>
      <c r="L5847" s="245" t="s">
        <v>568</v>
      </c>
      <c r="M5847"/>
      <c r="N5847"/>
      <c r="O5847"/>
      <c r="P5847"/>
      <c r="Q5847"/>
      <c r="R5847"/>
      <c r="S5847"/>
      <c r="T5847"/>
      <c r="U5847"/>
      <c r="V5847"/>
      <c r="W5847"/>
      <c r="X5847"/>
      <c r="Y5847"/>
      <c r="Z5847"/>
      <c r="AA5847"/>
      <c r="AB5847"/>
      <c r="AC5847"/>
      <c r="AD5847"/>
      <c r="AE5847"/>
      <c r="AF5847"/>
      <c r="AG5847"/>
      <c r="AH5847"/>
      <c r="AI5847"/>
      <c r="AJ5847"/>
      <c r="AK5847"/>
      <c r="AL5847"/>
      <c r="AM5847"/>
      <c r="AN5847"/>
      <c r="AO5847"/>
      <c r="AP5847"/>
      <c r="AQ5847"/>
      <c r="AR5847"/>
      <c r="AS5847"/>
      <c r="AT5847"/>
      <c r="AU5847"/>
      <c r="AV5847"/>
      <c r="AW5847"/>
      <c r="AX5847"/>
      <c r="AY5847"/>
      <c r="AZ5847"/>
      <c r="BA5847"/>
      <c r="BB5847"/>
      <c r="BC5847"/>
      <c r="BD5847"/>
      <c r="BE5847"/>
      <c r="BF5847"/>
      <c r="BG5847"/>
      <c r="BH5847"/>
      <c r="BI5847"/>
      <c r="BJ5847"/>
      <c r="BK5847"/>
      <c r="BL5847"/>
      <c r="BM5847"/>
      <c r="BN5847"/>
      <c r="BO5847"/>
    </row>
    <row r="5848" spans="1:67" ht="15" x14ac:dyDescent="0.25">
      <c r="A5848" s="245" t="s">
        <v>1664</v>
      </c>
      <c r="B5848" s="245" t="s">
        <v>1663</v>
      </c>
      <c r="C5848" s="245" t="s">
        <v>1717</v>
      </c>
      <c r="D5848" s="245" t="s">
        <v>1716</v>
      </c>
      <c r="E5848" s="246" t="s">
        <v>44</v>
      </c>
      <c r="F5848" s="245" t="s">
        <v>44</v>
      </c>
      <c r="G5848" s="245" t="s">
        <v>13774</v>
      </c>
      <c r="H5848" s="245" t="s">
        <v>13775</v>
      </c>
      <c r="I5848" s="245" t="s">
        <v>12</v>
      </c>
      <c r="J5848" s="245" t="s">
        <v>569</v>
      </c>
      <c r="K5848" s="246" t="s">
        <v>25317</v>
      </c>
      <c r="L5848" s="245" t="s">
        <v>568</v>
      </c>
      <c r="M5848"/>
      <c r="N5848"/>
      <c r="O5848"/>
      <c r="P5848"/>
      <c r="Q5848"/>
      <c r="R5848"/>
      <c r="S5848"/>
      <c r="T5848"/>
      <c r="U5848"/>
      <c r="V5848"/>
      <c r="W5848"/>
      <c r="X5848"/>
      <c r="Y5848"/>
      <c r="Z5848"/>
      <c r="AA5848"/>
      <c r="AB5848"/>
      <c r="AC5848"/>
      <c r="AD5848"/>
      <c r="AE5848"/>
      <c r="AF5848"/>
      <c r="AG5848"/>
      <c r="AH5848"/>
      <c r="AI5848"/>
      <c r="AJ5848"/>
      <c r="AK5848"/>
      <c r="AL5848"/>
      <c r="AM5848"/>
      <c r="AN5848"/>
      <c r="AO5848"/>
      <c r="AP5848"/>
      <c r="AQ5848"/>
      <c r="AR5848"/>
      <c r="AS5848"/>
      <c r="AT5848"/>
      <c r="AU5848"/>
      <c r="AV5848"/>
      <c r="AW5848"/>
      <c r="AX5848"/>
      <c r="AY5848"/>
      <c r="AZ5848"/>
      <c r="BA5848"/>
      <c r="BB5848"/>
      <c r="BC5848"/>
      <c r="BD5848"/>
      <c r="BE5848"/>
      <c r="BF5848"/>
      <c r="BG5848"/>
      <c r="BH5848"/>
      <c r="BI5848"/>
      <c r="BJ5848"/>
      <c r="BK5848"/>
      <c r="BL5848"/>
      <c r="BM5848"/>
      <c r="BN5848"/>
      <c r="BO5848"/>
    </row>
    <row r="5849" spans="1:67" ht="15" x14ac:dyDescent="0.25">
      <c r="A5849" s="245" t="s">
        <v>1664</v>
      </c>
      <c r="B5849" s="245" t="s">
        <v>1663</v>
      </c>
      <c r="C5849" s="245" t="s">
        <v>1717</v>
      </c>
      <c r="D5849" s="245" t="s">
        <v>1716</v>
      </c>
      <c r="E5849" s="246" t="s">
        <v>44</v>
      </c>
      <c r="F5849" s="245" t="s">
        <v>44</v>
      </c>
      <c r="G5849" s="245" t="s">
        <v>13776</v>
      </c>
      <c r="H5849" s="245" t="s">
        <v>13777</v>
      </c>
      <c r="I5849" s="245" t="s">
        <v>12</v>
      </c>
      <c r="J5849" s="245" t="s">
        <v>569</v>
      </c>
      <c r="K5849" s="246" t="s">
        <v>25318</v>
      </c>
      <c r="L5849" s="245" t="s">
        <v>568</v>
      </c>
      <c r="M5849"/>
      <c r="N5849"/>
      <c r="O5849"/>
      <c r="P5849"/>
      <c r="Q5849"/>
      <c r="R5849"/>
      <c r="S5849"/>
      <c r="T5849"/>
      <c r="U5849"/>
      <c r="V5849"/>
      <c r="W5849"/>
      <c r="X5849"/>
      <c r="Y5849"/>
      <c r="Z5849"/>
      <c r="AA5849"/>
      <c r="AB5849"/>
      <c r="AC5849"/>
      <c r="AD5849"/>
      <c r="AE5849"/>
      <c r="AF5849"/>
      <c r="AG5849"/>
      <c r="AH5849"/>
      <c r="AI5849"/>
      <c r="AJ5849"/>
      <c r="AK5849"/>
      <c r="AL5849"/>
      <c r="AM5849"/>
      <c r="AN5849"/>
      <c r="AO5849"/>
      <c r="AP5849"/>
      <c r="AQ5849"/>
      <c r="AR5849"/>
      <c r="AS5849"/>
      <c r="AT5849"/>
      <c r="AU5849"/>
      <c r="AV5849"/>
      <c r="AW5849"/>
      <c r="AX5849"/>
      <c r="AY5849"/>
      <c r="AZ5849"/>
      <c r="BA5849"/>
      <c r="BB5849"/>
      <c r="BC5849"/>
      <c r="BD5849"/>
      <c r="BE5849"/>
      <c r="BF5849"/>
      <c r="BG5849"/>
      <c r="BH5849"/>
      <c r="BI5849"/>
      <c r="BJ5849"/>
      <c r="BK5849"/>
      <c r="BL5849"/>
      <c r="BM5849"/>
      <c r="BN5849"/>
      <c r="BO5849"/>
    </row>
    <row r="5850" spans="1:67" ht="15" x14ac:dyDescent="0.25">
      <c r="A5850" s="245" t="s">
        <v>1664</v>
      </c>
      <c r="B5850" s="245" t="s">
        <v>1663</v>
      </c>
      <c r="C5850" s="245" t="s">
        <v>1717</v>
      </c>
      <c r="D5850" s="245" t="s">
        <v>1716</v>
      </c>
      <c r="E5850" s="246" t="s">
        <v>44</v>
      </c>
      <c r="F5850" s="245" t="s">
        <v>44</v>
      </c>
      <c r="G5850" s="245" t="s">
        <v>13778</v>
      </c>
      <c r="H5850" s="245" t="s">
        <v>21505</v>
      </c>
      <c r="I5850" s="245" t="s">
        <v>12</v>
      </c>
      <c r="J5850" s="245" t="s">
        <v>569</v>
      </c>
      <c r="K5850" s="246" t="s">
        <v>25319</v>
      </c>
      <c r="L5850" s="245" t="s">
        <v>568</v>
      </c>
      <c r="M5850"/>
      <c r="N5850"/>
      <c r="O5850"/>
      <c r="P5850"/>
      <c r="Q5850"/>
      <c r="R5850"/>
      <c r="S5850"/>
      <c r="T5850"/>
      <c r="U5850"/>
      <c r="V5850"/>
      <c r="W5850"/>
      <c r="X5850"/>
      <c r="Y5850"/>
      <c r="Z5850"/>
      <c r="AA5850"/>
      <c r="AB5850"/>
      <c r="AC5850"/>
      <c r="AD5850"/>
      <c r="AE5850"/>
      <c r="AF5850"/>
      <c r="AG5850"/>
      <c r="AH5850"/>
      <c r="AI5850"/>
      <c r="AJ5850"/>
      <c r="AK5850"/>
      <c r="AL5850"/>
      <c r="AM5850"/>
      <c r="AN5850"/>
      <c r="AO5850"/>
      <c r="AP5850"/>
      <c r="AQ5850"/>
      <c r="AR5850"/>
      <c r="AS5850"/>
      <c r="AT5850"/>
      <c r="AU5850"/>
      <c r="AV5850"/>
      <c r="AW5850"/>
      <c r="AX5850"/>
      <c r="AY5850"/>
      <c r="AZ5850"/>
      <c r="BA5850"/>
      <c r="BB5850"/>
      <c r="BC5850"/>
      <c r="BD5850"/>
      <c r="BE5850"/>
      <c r="BF5850"/>
      <c r="BG5850"/>
      <c r="BH5850"/>
      <c r="BI5850"/>
      <c r="BJ5850"/>
      <c r="BK5850"/>
      <c r="BL5850"/>
      <c r="BM5850"/>
      <c r="BN5850"/>
      <c r="BO5850"/>
    </row>
    <row r="5851" spans="1:67" ht="15" x14ac:dyDescent="0.25">
      <c r="A5851" s="245" t="s">
        <v>1664</v>
      </c>
      <c r="B5851" s="245" t="s">
        <v>1663</v>
      </c>
      <c r="C5851" s="245" t="s">
        <v>1717</v>
      </c>
      <c r="D5851" s="245" t="s">
        <v>1716</v>
      </c>
      <c r="E5851" s="246" t="s">
        <v>44</v>
      </c>
      <c r="F5851" s="245" t="s">
        <v>44</v>
      </c>
      <c r="G5851" s="245" t="s">
        <v>13779</v>
      </c>
      <c r="H5851" s="245" t="s">
        <v>21507</v>
      </c>
      <c r="I5851" s="245" t="s">
        <v>12</v>
      </c>
      <c r="J5851" s="245" t="s">
        <v>569</v>
      </c>
      <c r="K5851" s="246" t="s">
        <v>25320</v>
      </c>
      <c r="L5851" s="245" t="s">
        <v>568</v>
      </c>
      <c r="M5851"/>
      <c r="N5851"/>
      <c r="O5851"/>
      <c r="P5851"/>
      <c r="Q5851"/>
      <c r="R5851"/>
      <c r="S5851"/>
      <c r="T5851"/>
      <c r="U5851"/>
      <c r="V5851"/>
      <c r="W5851"/>
      <c r="X5851"/>
      <c r="Y5851"/>
      <c r="Z5851"/>
      <c r="AA5851"/>
      <c r="AB5851"/>
      <c r="AC5851"/>
      <c r="AD5851"/>
      <c r="AE5851"/>
      <c r="AF5851"/>
      <c r="AG5851"/>
      <c r="AH5851"/>
      <c r="AI5851"/>
      <c r="AJ5851"/>
      <c r="AK5851"/>
      <c r="AL5851"/>
      <c r="AM5851"/>
      <c r="AN5851"/>
      <c r="AO5851"/>
      <c r="AP5851"/>
      <c r="AQ5851"/>
      <c r="AR5851"/>
      <c r="AS5851"/>
      <c r="AT5851"/>
      <c r="AU5851"/>
      <c r="AV5851"/>
      <c r="AW5851"/>
      <c r="AX5851"/>
      <c r="AY5851"/>
      <c r="AZ5851"/>
      <c r="BA5851"/>
      <c r="BB5851"/>
      <c r="BC5851"/>
      <c r="BD5851"/>
      <c r="BE5851"/>
      <c r="BF5851"/>
      <c r="BG5851"/>
      <c r="BH5851"/>
      <c r="BI5851"/>
      <c r="BJ5851"/>
      <c r="BK5851"/>
      <c r="BL5851"/>
      <c r="BM5851"/>
      <c r="BN5851"/>
      <c r="BO5851"/>
    </row>
    <row r="5852" spans="1:67" ht="15" x14ac:dyDescent="0.25">
      <c r="A5852" s="245" t="s">
        <v>1664</v>
      </c>
      <c r="B5852" s="245" t="s">
        <v>1663</v>
      </c>
      <c r="C5852" s="245" t="s">
        <v>1717</v>
      </c>
      <c r="D5852" s="245" t="s">
        <v>1716</v>
      </c>
      <c r="E5852" s="246" t="s">
        <v>44</v>
      </c>
      <c r="F5852" s="245" t="s">
        <v>44</v>
      </c>
      <c r="G5852" s="245" t="s">
        <v>13780</v>
      </c>
      <c r="H5852" s="245" t="s">
        <v>21509</v>
      </c>
      <c r="I5852" s="245" t="s">
        <v>12</v>
      </c>
      <c r="J5852" s="245" t="s">
        <v>569</v>
      </c>
      <c r="K5852" s="246" t="s">
        <v>25321</v>
      </c>
      <c r="L5852" s="245" t="s">
        <v>568</v>
      </c>
      <c r="M5852"/>
      <c r="N5852"/>
      <c r="O5852"/>
      <c r="P5852"/>
      <c r="Q5852"/>
      <c r="R5852"/>
      <c r="S5852"/>
      <c r="T5852"/>
      <c r="U5852"/>
      <c r="V5852"/>
      <c r="W5852"/>
      <c r="X5852"/>
      <c r="Y5852"/>
      <c r="Z5852"/>
      <c r="AA5852"/>
      <c r="AB5852"/>
      <c r="AC5852"/>
      <c r="AD5852"/>
      <c r="AE5852"/>
      <c r="AF5852"/>
      <c r="AG5852"/>
      <c r="AH5852"/>
      <c r="AI5852"/>
      <c r="AJ5852"/>
      <c r="AK5852"/>
      <c r="AL5852"/>
      <c r="AM5852"/>
      <c r="AN5852"/>
      <c r="AO5852"/>
      <c r="AP5852"/>
      <c r="AQ5852"/>
      <c r="AR5852"/>
      <c r="AS5852"/>
      <c r="AT5852"/>
      <c r="AU5852"/>
      <c r="AV5852"/>
      <c r="AW5852"/>
      <c r="AX5852"/>
      <c r="AY5852"/>
      <c r="AZ5852"/>
      <c r="BA5852"/>
      <c r="BB5852"/>
      <c r="BC5852"/>
      <c r="BD5852"/>
      <c r="BE5852"/>
      <c r="BF5852"/>
      <c r="BG5852"/>
      <c r="BH5852"/>
      <c r="BI5852"/>
      <c r="BJ5852"/>
      <c r="BK5852"/>
      <c r="BL5852"/>
      <c r="BM5852"/>
      <c r="BN5852"/>
      <c r="BO5852"/>
    </row>
    <row r="5853" spans="1:67" ht="15" x14ac:dyDescent="0.25">
      <c r="A5853" s="245" t="s">
        <v>1664</v>
      </c>
      <c r="B5853" s="245" t="s">
        <v>1663</v>
      </c>
      <c r="C5853" s="245" t="s">
        <v>1717</v>
      </c>
      <c r="D5853" s="245" t="s">
        <v>1716</v>
      </c>
      <c r="E5853" s="246" t="s">
        <v>44</v>
      </c>
      <c r="F5853" s="245" t="s">
        <v>44</v>
      </c>
      <c r="G5853" s="245" t="s">
        <v>13781</v>
      </c>
      <c r="H5853" s="245" t="s">
        <v>13782</v>
      </c>
      <c r="I5853" s="245" t="s">
        <v>12</v>
      </c>
      <c r="J5853" s="245" t="s">
        <v>569</v>
      </c>
      <c r="K5853" s="246" t="s">
        <v>25322</v>
      </c>
      <c r="L5853" s="245" t="s">
        <v>568</v>
      </c>
      <c r="M5853"/>
      <c r="N5853"/>
      <c r="O5853"/>
      <c r="P5853"/>
      <c r="Q5853"/>
      <c r="R5853"/>
      <c r="S5853"/>
      <c r="T5853"/>
      <c r="U5853"/>
      <c r="V5853"/>
      <c r="W5853"/>
      <c r="X5853"/>
      <c r="Y5853"/>
      <c r="Z5853"/>
      <c r="AA5853"/>
      <c r="AB5853"/>
      <c r="AC5853"/>
      <c r="AD5853"/>
      <c r="AE5853"/>
      <c r="AF5853"/>
      <c r="AG5853"/>
      <c r="AH5853"/>
      <c r="AI5853"/>
      <c r="AJ5853"/>
      <c r="AK5853"/>
      <c r="AL5853"/>
      <c r="AM5853"/>
      <c r="AN5853"/>
      <c r="AO5853"/>
      <c r="AP5853"/>
      <c r="AQ5853"/>
      <c r="AR5853"/>
      <c r="AS5853"/>
      <c r="AT5853"/>
      <c r="AU5853"/>
      <c r="AV5853"/>
      <c r="AW5853"/>
      <c r="AX5853"/>
      <c r="AY5853"/>
      <c r="AZ5853"/>
      <c r="BA5853"/>
      <c r="BB5853"/>
      <c r="BC5853"/>
      <c r="BD5853"/>
      <c r="BE5853"/>
      <c r="BF5853"/>
      <c r="BG5853"/>
      <c r="BH5853"/>
      <c r="BI5853"/>
      <c r="BJ5853"/>
      <c r="BK5853"/>
      <c r="BL5853"/>
      <c r="BM5853"/>
      <c r="BN5853"/>
      <c r="BO5853"/>
    </row>
    <row r="5854" spans="1:67" ht="15" x14ac:dyDescent="0.25">
      <c r="A5854" s="245" t="s">
        <v>1664</v>
      </c>
      <c r="B5854" s="245" t="s">
        <v>1663</v>
      </c>
      <c r="C5854" s="245" t="s">
        <v>1717</v>
      </c>
      <c r="D5854" s="245" t="s">
        <v>1716</v>
      </c>
      <c r="E5854" s="246" t="s">
        <v>44</v>
      </c>
      <c r="F5854" s="245" t="s">
        <v>44</v>
      </c>
      <c r="G5854" s="245" t="s">
        <v>13783</v>
      </c>
      <c r="H5854" s="245" t="s">
        <v>13784</v>
      </c>
      <c r="I5854" s="245" t="s">
        <v>12</v>
      </c>
      <c r="J5854" s="245" t="s">
        <v>569</v>
      </c>
      <c r="K5854" s="246" t="s">
        <v>25323</v>
      </c>
      <c r="L5854" s="245" t="s">
        <v>568</v>
      </c>
      <c r="M5854"/>
      <c r="N5854"/>
      <c r="O5854"/>
      <c r="P5854"/>
      <c r="Q5854"/>
      <c r="R5854"/>
      <c r="S5854"/>
      <c r="T5854"/>
      <c r="U5854"/>
      <c r="V5854"/>
      <c r="W5854"/>
      <c r="X5854"/>
      <c r="Y5854"/>
      <c r="Z5854"/>
      <c r="AA5854"/>
      <c r="AB5854"/>
      <c r="AC5854"/>
      <c r="AD5854"/>
      <c r="AE5854"/>
      <c r="AF5854"/>
      <c r="AG5854"/>
      <c r="AH5854"/>
      <c r="AI5854"/>
      <c r="AJ5854"/>
      <c r="AK5854"/>
      <c r="AL5854"/>
      <c r="AM5854"/>
      <c r="AN5854"/>
      <c r="AO5854"/>
      <c r="AP5854"/>
      <c r="AQ5854"/>
      <c r="AR5854"/>
      <c r="AS5854"/>
      <c r="AT5854"/>
      <c r="AU5854"/>
      <c r="AV5854"/>
      <c r="AW5854"/>
      <c r="AX5854"/>
      <c r="AY5854"/>
      <c r="AZ5854"/>
      <c r="BA5854"/>
      <c r="BB5854"/>
      <c r="BC5854"/>
      <c r="BD5854"/>
      <c r="BE5854"/>
      <c r="BF5854"/>
      <c r="BG5854"/>
      <c r="BH5854"/>
      <c r="BI5854"/>
      <c r="BJ5854"/>
      <c r="BK5854"/>
      <c r="BL5854"/>
      <c r="BM5854"/>
      <c r="BN5854"/>
      <c r="BO5854"/>
    </row>
    <row r="5855" spans="1:67" ht="15" x14ac:dyDescent="0.25">
      <c r="A5855" s="245" t="s">
        <v>1664</v>
      </c>
      <c r="B5855" s="245" t="s">
        <v>1663</v>
      </c>
      <c r="C5855" s="245" t="s">
        <v>1717</v>
      </c>
      <c r="D5855" s="245" t="s">
        <v>1716</v>
      </c>
      <c r="E5855" s="246" t="s">
        <v>44</v>
      </c>
      <c r="F5855" s="245" t="s">
        <v>44</v>
      </c>
      <c r="G5855" s="245" t="s">
        <v>13785</v>
      </c>
      <c r="H5855" s="245" t="s">
        <v>13786</v>
      </c>
      <c r="I5855" s="245" t="s">
        <v>12</v>
      </c>
      <c r="J5855" s="245" t="s">
        <v>569</v>
      </c>
      <c r="K5855" s="246" t="s">
        <v>25324</v>
      </c>
      <c r="L5855" s="245" t="s">
        <v>568</v>
      </c>
      <c r="M5855"/>
      <c r="N5855"/>
      <c r="O5855"/>
      <c r="P5855"/>
      <c r="Q5855"/>
      <c r="R5855"/>
      <c r="S5855"/>
      <c r="T5855"/>
      <c r="U5855"/>
      <c r="V5855"/>
      <c r="W5855"/>
      <c r="X5855"/>
      <c r="Y5855"/>
      <c r="Z5855"/>
      <c r="AA5855"/>
      <c r="AB5855"/>
      <c r="AC5855"/>
      <c r="AD5855"/>
      <c r="AE5855"/>
      <c r="AF5855"/>
      <c r="AG5855"/>
      <c r="AH5855"/>
      <c r="AI5855"/>
      <c r="AJ5855"/>
      <c r="AK5855"/>
      <c r="AL5855"/>
      <c r="AM5855"/>
      <c r="AN5855"/>
      <c r="AO5855"/>
      <c r="AP5855"/>
      <c r="AQ5855"/>
      <c r="AR5855"/>
      <c r="AS5855"/>
      <c r="AT5855"/>
      <c r="AU5855"/>
      <c r="AV5855"/>
      <c r="AW5855"/>
      <c r="AX5855"/>
      <c r="AY5855"/>
      <c r="AZ5855"/>
      <c r="BA5855"/>
      <c r="BB5855"/>
      <c r="BC5855"/>
      <c r="BD5855"/>
      <c r="BE5855"/>
      <c r="BF5855"/>
      <c r="BG5855"/>
      <c r="BH5855"/>
      <c r="BI5855"/>
      <c r="BJ5855"/>
      <c r="BK5855"/>
      <c r="BL5855"/>
      <c r="BM5855"/>
      <c r="BN5855"/>
      <c r="BO5855"/>
    </row>
    <row r="5856" spans="1:67" ht="15" x14ac:dyDescent="0.25">
      <c r="A5856" s="245" t="s">
        <v>1664</v>
      </c>
      <c r="B5856" s="245" t="s">
        <v>1663</v>
      </c>
      <c r="C5856" s="245" t="s">
        <v>1717</v>
      </c>
      <c r="D5856" s="245" t="s">
        <v>1716</v>
      </c>
      <c r="E5856" s="246" t="s">
        <v>44</v>
      </c>
      <c r="F5856" s="245" t="s">
        <v>44</v>
      </c>
      <c r="G5856" s="245" t="s">
        <v>13787</v>
      </c>
      <c r="H5856" s="245" t="s">
        <v>13788</v>
      </c>
      <c r="I5856" s="245" t="s">
        <v>12</v>
      </c>
      <c r="J5856" s="245" t="s">
        <v>569</v>
      </c>
      <c r="K5856" s="246" t="s">
        <v>25325</v>
      </c>
      <c r="L5856" s="245" t="s">
        <v>568</v>
      </c>
      <c r="M5856"/>
      <c r="N5856"/>
      <c r="O5856"/>
      <c r="P5856"/>
      <c r="Q5856"/>
      <c r="R5856"/>
      <c r="S5856"/>
      <c r="T5856"/>
      <c r="U5856"/>
      <c r="V5856"/>
      <c r="W5856"/>
      <c r="X5856"/>
      <c r="Y5856"/>
      <c r="Z5856"/>
      <c r="AA5856"/>
      <c r="AB5856"/>
      <c r="AC5856"/>
      <c r="AD5856"/>
      <c r="AE5856"/>
      <c r="AF5856"/>
      <c r="AG5856"/>
      <c r="AH5856"/>
      <c r="AI5856"/>
      <c r="AJ5856"/>
      <c r="AK5856"/>
      <c r="AL5856"/>
      <c r="AM5856"/>
      <c r="AN5856"/>
      <c r="AO5856"/>
      <c r="AP5856"/>
      <c r="AQ5856"/>
      <c r="AR5856"/>
      <c r="AS5856"/>
      <c r="AT5856"/>
      <c r="AU5856"/>
      <c r="AV5856"/>
      <c r="AW5856"/>
      <c r="AX5856"/>
      <c r="AY5856"/>
      <c r="AZ5856"/>
      <c r="BA5856"/>
      <c r="BB5856"/>
      <c r="BC5856"/>
      <c r="BD5856"/>
      <c r="BE5856"/>
      <c r="BF5856"/>
      <c r="BG5856"/>
      <c r="BH5856"/>
      <c r="BI5856"/>
      <c r="BJ5856"/>
      <c r="BK5856"/>
      <c r="BL5856"/>
      <c r="BM5856"/>
      <c r="BN5856"/>
      <c r="BO5856"/>
    </row>
    <row r="5857" spans="1:67" ht="15" x14ac:dyDescent="0.25">
      <c r="A5857" s="245" t="s">
        <v>1664</v>
      </c>
      <c r="B5857" s="245" t="s">
        <v>1663</v>
      </c>
      <c r="C5857" s="245" t="s">
        <v>1717</v>
      </c>
      <c r="D5857" s="245" t="s">
        <v>1716</v>
      </c>
      <c r="E5857" s="246" t="s">
        <v>44</v>
      </c>
      <c r="F5857" s="245" t="s">
        <v>44</v>
      </c>
      <c r="G5857" s="245" t="s">
        <v>13789</v>
      </c>
      <c r="H5857" s="245" t="s">
        <v>13790</v>
      </c>
      <c r="I5857" s="245" t="s">
        <v>12</v>
      </c>
      <c r="J5857" s="245" t="s">
        <v>569</v>
      </c>
      <c r="K5857" s="246" t="s">
        <v>12628</v>
      </c>
      <c r="L5857" s="245" t="s">
        <v>568</v>
      </c>
      <c r="M5857"/>
      <c r="N5857"/>
      <c r="O5857"/>
      <c r="P5857"/>
      <c r="Q5857"/>
      <c r="R5857"/>
      <c r="S5857"/>
      <c r="T5857"/>
      <c r="U5857"/>
      <c r="V5857"/>
      <c r="W5857"/>
      <c r="X5857"/>
      <c r="Y5857"/>
      <c r="Z5857"/>
      <c r="AA5857"/>
      <c r="AB5857"/>
      <c r="AC5857"/>
      <c r="AD5857"/>
      <c r="AE5857"/>
      <c r="AF5857"/>
      <c r="AG5857"/>
      <c r="AH5857"/>
      <c r="AI5857"/>
      <c r="AJ5857"/>
      <c r="AK5857"/>
      <c r="AL5857"/>
      <c r="AM5857"/>
      <c r="AN5857"/>
      <c r="AO5857"/>
      <c r="AP5857"/>
      <c r="AQ5857"/>
      <c r="AR5857"/>
      <c r="AS5857"/>
      <c r="AT5857"/>
      <c r="AU5857"/>
      <c r="AV5857"/>
      <c r="AW5857"/>
      <c r="AX5857"/>
      <c r="AY5857"/>
      <c r="AZ5857"/>
      <c r="BA5857"/>
      <c r="BB5857"/>
      <c r="BC5857"/>
      <c r="BD5857"/>
      <c r="BE5857"/>
      <c r="BF5857"/>
      <c r="BG5857"/>
      <c r="BH5857"/>
      <c r="BI5857"/>
      <c r="BJ5857"/>
      <c r="BK5857"/>
      <c r="BL5857"/>
      <c r="BM5857"/>
      <c r="BN5857"/>
      <c r="BO5857"/>
    </row>
    <row r="5858" spans="1:67" ht="15" x14ac:dyDescent="0.25">
      <c r="A5858" s="245" t="s">
        <v>1664</v>
      </c>
      <c r="B5858" s="245" t="s">
        <v>1663</v>
      </c>
      <c r="C5858" s="245" t="s">
        <v>1717</v>
      </c>
      <c r="D5858" s="245" t="s">
        <v>1716</v>
      </c>
      <c r="E5858" s="246" t="s">
        <v>44</v>
      </c>
      <c r="F5858" s="245" t="s">
        <v>44</v>
      </c>
      <c r="G5858" s="245" t="s">
        <v>13791</v>
      </c>
      <c r="H5858" s="245" t="s">
        <v>13792</v>
      </c>
      <c r="I5858" s="245" t="s">
        <v>12</v>
      </c>
      <c r="J5858" s="245" t="s">
        <v>569</v>
      </c>
      <c r="K5858" s="246" t="s">
        <v>20862</v>
      </c>
      <c r="L5858" s="245" t="s">
        <v>568</v>
      </c>
      <c r="M5858"/>
      <c r="N5858"/>
      <c r="O5858"/>
      <c r="P5858"/>
      <c r="Q5858"/>
      <c r="R5858"/>
      <c r="S5858"/>
      <c r="T5858"/>
      <c r="U5858"/>
      <c r="V5858"/>
      <c r="W5858"/>
      <c r="X5858"/>
      <c r="Y5858"/>
      <c r="Z5858"/>
      <c r="AA5858"/>
      <c r="AB5858"/>
      <c r="AC5858"/>
      <c r="AD5858"/>
      <c r="AE5858"/>
      <c r="AF5858"/>
      <c r="AG5858"/>
      <c r="AH5858"/>
      <c r="AI5858"/>
      <c r="AJ5858"/>
      <c r="AK5858"/>
      <c r="AL5858"/>
      <c r="AM5858"/>
      <c r="AN5858"/>
      <c r="AO5858"/>
      <c r="AP5858"/>
      <c r="AQ5858"/>
      <c r="AR5858"/>
      <c r="AS5858"/>
      <c r="AT5858"/>
      <c r="AU5858"/>
      <c r="AV5858"/>
      <c r="AW5858"/>
      <c r="AX5858"/>
      <c r="AY5858"/>
      <c r="AZ5858"/>
      <c r="BA5858"/>
      <c r="BB5858"/>
      <c r="BC5858"/>
      <c r="BD5858"/>
      <c r="BE5858"/>
      <c r="BF5858"/>
      <c r="BG5858"/>
      <c r="BH5858"/>
      <c r="BI5858"/>
      <c r="BJ5858"/>
      <c r="BK5858"/>
      <c r="BL5858"/>
      <c r="BM5858"/>
      <c r="BN5858"/>
      <c r="BO5858"/>
    </row>
    <row r="5859" spans="1:67" ht="15" x14ac:dyDescent="0.25">
      <c r="A5859" s="245" t="s">
        <v>1664</v>
      </c>
      <c r="B5859" s="245" t="s">
        <v>1663</v>
      </c>
      <c r="C5859" s="245" t="s">
        <v>1717</v>
      </c>
      <c r="D5859" s="245" t="s">
        <v>1716</v>
      </c>
      <c r="E5859" s="246" t="s">
        <v>44</v>
      </c>
      <c r="F5859" s="245" t="s">
        <v>44</v>
      </c>
      <c r="G5859" s="245" t="s">
        <v>13793</v>
      </c>
      <c r="H5859" s="245" t="s">
        <v>13794</v>
      </c>
      <c r="I5859" s="245" t="s">
        <v>12</v>
      </c>
      <c r="J5859" s="245" t="s">
        <v>569</v>
      </c>
      <c r="K5859" s="246" t="s">
        <v>10292</v>
      </c>
      <c r="L5859" s="245" t="s">
        <v>568</v>
      </c>
      <c r="M5859"/>
      <c r="N5859"/>
      <c r="O5859"/>
      <c r="P5859"/>
      <c r="Q5859"/>
      <c r="R5859"/>
      <c r="S5859"/>
      <c r="T5859"/>
      <c r="U5859"/>
      <c r="V5859"/>
      <c r="W5859"/>
      <c r="X5859"/>
      <c r="Y5859"/>
      <c r="Z5859"/>
      <c r="AA5859"/>
      <c r="AB5859"/>
      <c r="AC5859"/>
      <c r="AD5859"/>
      <c r="AE5859"/>
      <c r="AF5859"/>
      <c r="AG5859"/>
      <c r="AH5859"/>
      <c r="AI5859"/>
      <c r="AJ5859"/>
      <c r="AK5859"/>
      <c r="AL5859"/>
      <c r="AM5859"/>
      <c r="AN5859"/>
      <c r="AO5859"/>
      <c r="AP5859"/>
      <c r="AQ5859"/>
      <c r="AR5859"/>
      <c r="AS5859"/>
      <c r="AT5859"/>
      <c r="AU5859"/>
      <c r="AV5859"/>
      <c r="AW5859"/>
      <c r="AX5859"/>
      <c r="AY5859"/>
      <c r="AZ5859"/>
      <c r="BA5859"/>
      <c r="BB5859"/>
      <c r="BC5859"/>
      <c r="BD5859"/>
      <c r="BE5859"/>
      <c r="BF5859"/>
      <c r="BG5859"/>
      <c r="BH5859"/>
      <c r="BI5859"/>
      <c r="BJ5859"/>
      <c r="BK5859"/>
      <c r="BL5859"/>
      <c r="BM5859"/>
      <c r="BN5859"/>
      <c r="BO5859"/>
    </row>
    <row r="5860" spans="1:67" ht="15" x14ac:dyDescent="0.25">
      <c r="A5860" s="245" t="s">
        <v>1664</v>
      </c>
      <c r="B5860" s="245" t="s">
        <v>1663</v>
      </c>
      <c r="C5860" s="245" t="s">
        <v>1717</v>
      </c>
      <c r="D5860" s="245" t="s">
        <v>1716</v>
      </c>
      <c r="E5860" s="246" t="s">
        <v>44</v>
      </c>
      <c r="F5860" s="245" t="s">
        <v>44</v>
      </c>
      <c r="G5860" s="245" t="s">
        <v>13795</v>
      </c>
      <c r="H5860" s="245" t="s">
        <v>13796</v>
      </c>
      <c r="I5860" s="245" t="s">
        <v>12</v>
      </c>
      <c r="J5860" s="245" t="s">
        <v>569</v>
      </c>
      <c r="K5860" s="246" t="s">
        <v>25326</v>
      </c>
      <c r="L5860" s="245" t="s">
        <v>568</v>
      </c>
      <c r="M5860"/>
      <c r="N5860"/>
      <c r="O5860"/>
      <c r="P5860"/>
      <c r="Q5860"/>
      <c r="R5860"/>
      <c r="S5860"/>
      <c r="T5860"/>
      <c r="U5860"/>
      <c r="V5860"/>
      <c r="W5860"/>
      <c r="X5860"/>
      <c r="Y5860"/>
      <c r="Z5860"/>
      <c r="AA5860"/>
      <c r="AB5860"/>
      <c r="AC5860"/>
      <c r="AD5860"/>
      <c r="AE5860"/>
      <c r="AF5860"/>
      <c r="AG5860"/>
      <c r="AH5860"/>
      <c r="AI5860"/>
      <c r="AJ5860"/>
      <c r="AK5860"/>
      <c r="AL5860"/>
      <c r="AM5860"/>
      <c r="AN5860"/>
      <c r="AO5860"/>
      <c r="AP5860"/>
      <c r="AQ5860"/>
      <c r="AR5860"/>
      <c r="AS5860"/>
      <c r="AT5860"/>
      <c r="AU5860"/>
      <c r="AV5860"/>
      <c r="AW5860"/>
      <c r="AX5860"/>
      <c r="AY5860"/>
      <c r="AZ5860"/>
      <c r="BA5860"/>
      <c r="BB5860"/>
      <c r="BC5860"/>
      <c r="BD5860"/>
      <c r="BE5860"/>
      <c r="BF5860"/>
      <c r="BG5860"/>
      <c r="BH5860"/>
      <c r="BI5860"/>
      <c r="BJ5860"/>
      <c r="BK5860"/>
      <c r="BL5860"/>
      <c r="BM5860"/>
      <c r="BN5860"/>
      <c r="BO5860"/>
    </row>
    <row r="5861" spans="1:67" ht="15" x14ac:dyDescent="0.25">
      <c r="A5861" s="245" t="s">
        <v>1664</v>
      </c>
      <c r="B5861" s="245" t="s">
        <v>1663</v>
      </c>
      <c r="C5861" s="245" t="s">
        <v>1717</v>
      </c>
      <c r="D5861" s="245" t="s">
        <v>1716</v>
      </c>
      <c r="E5861" s="246" t="s">
        <v>44</v>
      </c>
      <c r="F5861" s="245" t="s">
        <v>44</v>
      </c>
      <c r="G5861" s="245" t="s">
        <v>13797</v>
      </c>
      <c r="H5861" s="245" t="s">
        <v>13798</v>
      </c>
      <c r="I5861" s="245" t="s">
        <v>12</v>
      </c>
      <c r="J5861" s="245" t="s">
        <v>569</v>
      </c>
      <c r="K5861" s="246" t="s">
        <v>25327</v>
      </c>
      <c r="L5861" s="245" t="s">
        <v>568</v>
      </c>
      <c r="M5861"/>
      <c r="N5861"/>
      <c r="O5861"/>
      <c r="P5861"/>
      <c r="Q5861"/>
      <c r="R5861"/>
      <c r="S5861"/>
      <c r="T5861"/>
      <c r="U5861"/>
      <c r="V5861"/>
      <c r="W5861"/>
      <c r="X5861"/>
      <c r="Y5861"/>
      <c r="Z5861"/>
      <c r="AA5861"/>
      <c r="AB5861"/>
      <c r="AC5861"/>
      <c r="AD5861"/>
      <c r="AE5861"/>
      <c r="AF5861"/>
      <c r="AG5861"/>
      <c r="AH5861"/>
      <c r="AI5861"/>
      <c r="AJ5861"/>
      <c r="AK5861"/>
      <c r="AL5861"/>
      <c r="AM5861"/>
      <c r="AN5861"/>
      <c r="AO5861"/>
      <c r="AP5861"/>
      <c r="AQ5861"/>
      <c r="AR5861"/>
      <c r="AS5861"/>
      <c r="AT5861"/>
      <c r="AU5861"/>
      <c r="AV5861"/>
      <c r="AW5861"/>
      <c r="AX5861"/>
      <c r="AY5861"/>
      <c r="AZ5861"/>
      <c r="BA5861"/>
      <c r="BB5861"/>
      <c r="BC5861"/>
      <c r="BD5861"/>
      <c r="BE5861"/>
      <c r="BF5861"/>
      <c r="BG5861"/>
      <c r="BH5861"/>
      <c r="BI5861"/>
      <c r="BJ5861"/>
      <c r="BK5861"/>
      <c r="BL5861"/>
      <c r="BM5861"/>
      <c r="BN5861"/>
      <c r="BO5861"/>
    </row>
    <row r="5862" spans="1:67" ht="15" x14ac:dyDescent="0.25">
      <c r="A5862" s="245" t="s">
        <v>1664</v>
      </c>
      <c r="B5862" s="245" t="s">
        <v>1663</v>
      </c>
      <c r="C5862" s="245" t="s">
        <v>1717</v>
      </c>
      <c r="D5862" s="245" t="s">
        <v>1716</v>
      </c>
      <c r="E5862" s="246" t="s">
        <v>44</v>
      </c>
      <c r="F5862" s="245" t="s">
        <v>44</v>
      </c>
      <c r="G5862" s="245" t="s">
        <v>13799</v>
      </c>
      <c r="H5862" s="245" t="s">
        <v>13800</v>
      </c>
      <c r="I5862" s="245" t="s">
        <v>12</v>
      </c>
      <c r="J5862" s="245" t="s">
        <v>569</v>
      </c>
      <c r="K5862" s="246" t="s">
        <v>25328</v>
      </c>
      <c r="L5862" s="245" t="s">
        <v>568</v>
      </c>
      <c r="M5862"/>
      <c r="N5862"/>
      <c r="O5862"/>
      <c r="P5862"/>
      <c r="Q5862"/>
      <c r="R5862"/>
      <c r="S5862"/>
      <c r="T5862"/>
      <c r="U5862"/>
      <c r="V5862"/>
      <c r="W5862"/>
      <c r="X5862"/>
      <c r="Y5862"/>
      <c r="Z5862"/>
      <c r="AA5862"/>
      <c r="AB5862"/>
      <c r="AC5862"/>
      <c r="AD5862"/>
      <c r="AE5862"/>
      <c r="AF5862"/>
      <c r="AG5862"/>
      <c r="AH5862"/>
      <c r="AI5862"/>
      <c r="AJ5862"/>
      <c r="AK5862"/>
      <c r="AL5862"/>
      <c r="AM5862"/>
      <c r="AN5862"/>
      <c r="AO5862"/>
      <c r="AP5862"/>
      <c r="AQ5862"/>
      <c r="AR5862"/>
      <c r="AS5862"/>
      <c r="AT5862"/>
      <c r="AU5862"/>
      <c r="AV5862"/>
      <c r="AW5862"/>
      <c r="AX5862"/>
      <c r="AY5862"/>
      <c r="AZ5862"/>
      <c r="BA5862"/>
      <c r="BB5862"/>
      <c r="BC5862"/>
      <c r="BD5862"/>
      <c r="BE5862"/>
      <c r="BF5862"/>
      <c r="BG5862"/>
      <c r="BH5862"/>
      <c r="BI5862"/>
      <c r="BJ5862"/>
      <c r="BK5862"/>
      <c r="BL5862"/>
      <c r="BM5862"/>
      <c r="BN5862"/>
      <c r="BO5862"/>
    </row>
    <row r="5863" spans="1:67" ht="15" x14ac:dyDescent="0.25">
      <c r="A5863" s="245" t="s">
        <v>1664</v>
      </c>
      <c r="B5863" s="245" t="s">
        <v>1663</v>
      </c>
      <c r="C5863" s="245" t="s">
        <v>1717</v>
      </c>
      <c r="D5863" s="245" t="s">
        <v>1716</v>
      </c>
      <c r="E5863" s="246" t="s">
        <v>44</v>
      </c>
      <c r="F5863" s="245" t="s">
        <v>44</v>
      </c>
      <c r="G5863" s="245" t="s">
        <v>13801</v>
      </c>
      <c r="H5863" s="245" t="s">
        <v>13802</v>
      </c>
      <c r="I5863" s="245" t="s">
        <v>12</v>
      </c>
      <c r="J5863" s="245" t="s">
        <v>569</v>
      </c>
      <c r="K5863" s="246" t="s">
        <v>25329</v>
      </c>
      <c r="L5863" s="245" t="s">
        <v>568</v>
      </c>
      <c r="M5863"/>
      <c r="N5863"/>
      <c r="O5863"/>
      <c r="P5863"/>
      <c r="Q5863"/>
      <c r="R5863"/>
      <c r="S5863"/>
      <c r="T5863"/>
      <c r="U5863"/>
      <c r="V5863"/>
      <c r="W5863"/>
      <c r="X5863"/>
      <c r="Y5863"/>
      <c r="Z5863"/>
      <c r="AA5863"/>
      <c r="AB5863"/>
      <c r="AC5863"/>
      <c r="AD5863"/>
      <c r="AE5863"/>
      <c r="AF5863"/>
      <c r="AG5863"/>
      <c r="AH5863"/>
      <c r="AI5863"/>
      <c r="AJ5863"/>
      <c r="AK5863"/>
      <c r="AL5863"/>
      <c r="AM5863"/>
      <c r="AN5863"/>
      <c r="AO5863"/>
      <c r="AP5863"/>
      <c r="AQ5863"/>
      <c r="AR5863"/>
      <c r="AS5863"/>
      <c r="AT5863"/>
      <c r="AU5863"/>
      <c r="AV5863"/>
      <c r="AW5863"/>
      <c r="AX5863"/>
      <c r="AY5863"/>
      <c r="AZ5863"/>
      <c r="BA5863"/>
      <c r="BB5863"/>
      <c r="BC5863"/>
      <c r="BD5863"/>
      <c r="BE5863"/>
      <c r="BF5863"/>
      <c r="BG5863"/>
      <c r="BH5863"/>
      <c r="BI5863"/>
      <c r="BJ5863"/>
      <c r="BK5863"/>
      <c r="BL5863"/>
      <c r="BM5863"/>
      <c r="BN5863"/>
      <c r="BO5863"/>
    </row>
    <row r="5864" spans="1:67" ht="15" x14ac:dyDescent="0.25">
      <c r="A5864" s="245" t="s">
        <v>1664</v>
      </c>
      <c r="B5864" s="245" t="s">
        <v>1663</v>
      </c>
      <c r="C5864" s="245" t="s">
        <v>1717</v>
      </c>
      <c r="D5864" s="245" t="s">
        <v>1716</v>
      </c>
      <c r="E5864" s="246" t="s">
        <v>44</v>
      </c>
      <c r="F5864" s="245" t="s">
        <v>44</v>
      </c>
      <c r="G5864" s="245" t="s">
        <v>13803</v>
      </c>
      <c r="H5864" s="245" t="s">
        <v>21519</v>
      </c>
      <c r="I5864" s="245" t="s">
        <v>12</v>
      </c>
      <c r="J5864" s="245" t="s">
        <v>569</v>
      </c>
      <c r="K5864" s="246" t="s">
        <v>25330</v>
      </c>
      <c r="L5864" s="245" t="s">
        <v>568</v>
      </c>
      <c r="M5864"/>
      <c r="N5864"/>
      <c r="O5864"/>
      <c r="P5864"/>
      <c r="Q5864"/>
      <c r="R5864"/>
      <c r="S5864"/>
      <c r="T5864"/>
      <c r="U5864"/>
      <c r="V5864"/>
      <c r="W5864"/>
      <c r="X5864"/>
      <c r="Y5864"/>
      <c r="Z5864"/>
      <c r="AA5864"/>
      <c r="AB5864"/>
      <c r="AC5864"/>
      <c r="AD5864"/>
      <c r="AE5864"/>
      <c r="AF5864"/>
      <c r="AG5864"/>
      <c r="AH5864"/>
      <c r="AI5864"/>
      <c r="AJ5864"/>
      <c r="AK5864"/>
      <c r="AL5864"/>
      <c r="AM5864"/>
      <c r="AN5864"/>
      <c r="AO5864"/>
      <c r="AP5864"/>
      <c r="AQ5864"/>
      <c r="AR5864"/>
      <c r="AS5864"/>
      <c r="AT5864"/>
      <c r="AU5864"/>
      <c r="AV5864"/>
      <c r="AW5864"/>
      <c r="AX5864"/>
      <c r="AY5864"/>
      <c r="AZ5864"/>
      <c r="BA5864"/>
      <c r="BB5864"/>
      <c r="BC5864"/>
      <c r="BD5864"/>
      <c r="BE5864"/>
      <c r="BF5864"/>
      <c r="BG5864"/>
      <c r="BH5864"/>
      <c r="BI5864"/>
      <c r="BJ5864"/>
      <c r="BK5864"/>
      <c r="BL5864"/>
      <c r="BM5864"/>
      <c r="BN5864"/>
      <c r="BO5864"/>
    </row>
    <row r="5865" spans="1:67" ht="15" x14ac:dyDescent="0.25">
      <c r="A5865" s="245" t="s">
        <v>1664</v>
      </c>
      <c r="B5865" s="245" t="s">
        <v>1663</v>
      </c>
      <c r="C5865" s="245" t="s">
        <v>1717</v>
      </c>
      <c r="D5865" s="245" t="s">
        <v>1716</v>
      </c>
      <c r="E5865" s="246" t="s">
        <v>44</v>
      </c>
      <c r="F5865" s="245" t="s">
        <v>44</v>
      </c>
      <c r="G5865" s="245" t="s">
        <v>13804</v>
      </c>
      <c r="H5865" s="245" t="s">
        <v>21521</v>
      </c>
      <c r="I5865" s="245" t="s">
        <v>12</v>
      </c>
      <c r="J5865" s="245" t="s">
        <v>569</v>
      </c>
      <c r="K5865" s="246" t="s">
        <v>25331</v>
      </c>
      <c r="L5865" s="245" t="s">
        <v>568</v>
      </c>
      <c r="M5865"/>
      <c r="N5865"/>
      <c r="O5865"/>
      <c r="P5865"/>
      <c r="Q5865"/>
      <c r="R5865"/>
      <c r="S5865"/>
      <c r="T5865"/>
      <c r="U5865"/>
      <c r="V5865"/>
      <c r="W5865"/>
      <c r="X5865"/>
      <c r="Y5865"/>
      <c r="Z5865"/>
      <c r="AA5865"/>
      <c r="AB5865"/>
      <c r="AC5865"/>
      <c r="AD5865"/>
      <c r="AE5865"/>
      <c r="AF5865"/>
      <c r="AG5865"/>
      <c r="AH5865"/>
      <c r="AI5865"/>
      <c r="AJ5865"/>
      <c r="AK5865"/>
      <c r="AL5865"/>
      <c r="AM5865"/>
      <c r="AN5865"/>
      <c r="AO5865"/>
      <c r="AP5865"/>
      <c r="AQ5865"/>
      <c r="AR5865"/>
      <c r="AS5865"/>
      <c r="AT5865"/>
      <c r="AU5865"/>
      <c r="AV5865"/>
      <c r="AW5865"/>
      <c r="AX5865"/>
      <c r="AY5865"/>
      <c r="AZ5865"/>
      <c r="BA5865"/>
      <c r="BB5865"/>
      <c r="BC5865"/>
      <c r="BD5865"/>
      <c r="BE5865"/>
      <c r="BF5865"/>
      <c r="BG5865"/>
      <c r="BH5865"/>
      <c r="BI5865"/>
      <c r="BJ5865"/>
      <c r="BK5865"/>
      <c r="BL5865"/>
      <c r="BM5865"/>
      <c r="BN5865"/>
      <c r="BO5865"/>
    </row>
    <row r="5866" spans="1:67" ht="15" x14ac:dyDescent="0.25">
      <c r="A5866" s="245" t="s">
        <v>1664</v>
      </c>
      <c r="B5866" s="245" t="s">
        <v>1663</v>
      </c>
      <c r="C5866" s="245" t="s">
        <v>1717</v>
      </c>
      <c r="D5866" s="245" t="s">
        <v>1716</v>
      </c>
      <c r="E5866" s="246" t="s">
        <v>44</v>
      </c>
      <c r="F5866" s="245" t="s">
        <v>44</v>
      </c>
      <c r="G5866" s="245" t="s">
        <v>13805</v>
      </c>
      <c r="H5866" s="245" t="s">
        <v>21523</v>
      </c>
      <c r="I5866" s="245" t="s">
        <v>12</v>
      </c>
      <c r="J5866" s="245" t="s">
        <v>569</v>
      </c>
      <c r="K5866" s="246" t="s">
        <v>25332</v>
      </c>
      <c r="L5866" s="245" t="s">
        <v>568</v>
      </c>
      <c r="M5866"/>
      <c r="N5866"/>
      <c r="O5866"/>
      <c r="P5866"/>
      <c r="Q5866"/>
      <c r="R5866"/>
      <c r="S5866"/>
      <c r="T5866"/>
      <c r="U5866"/>
      <c r="V5866"/>
      <c r="W5866"/>
      <c r="X5866"/>
      <c r="Y5866"/>
      <c r="Z5866"/>
      <c r="AA5866"/>
      <c r="AB5866"/>
      <c r="AC5866"/>
      <c r="AD5866"/>
      <c r="AE5866"/>
      <c r="AF5866"/>
      <c r="AG5866"/>
      <c r="AH5866"/>
      <c r="AI5866"/>
      <c r="AJ5866"/>
      <c r="AK5866"/>
      <c r="AL5866"/>
      <c r="AM5866"/>
      <c r="AN5866"/>
      <c r="AO5866"/>
      <c r="AP5866"/>
      <c r="AQ5866"/>
      <c r="AR5866"/>
      <c r="AS5866"/>
      <c r="AT5866"/>
      <c r="AU5866"/>
      <c r="AV5866"/>
      <c r="AW5866"/>
      <c r="AX5866"/>
      <c r="AY5866"/>
      <c r="AZ5866"/>
      <c r="BA5866"/>
      <c r="BB5866"/>
      <c r="BC5866"/>
      <c r="BD5866"/>
      <c r="BE5866"/>
      <c r="BF5866"/>
      <c r="BG5866"/>
      <c r="BH5866"/>
      <c r="BI5866"/>
      <c r="BJ5866"/>
      <c r="BK5866"/>
      <c r="BL5866"/>
      <c r="BM5866"/>
      <c r="BN5866"/>
      <c r="BO5866"/>
    </row>
    <row r="5867" spans="1:67" ht="15" x14ac:dyDescent="0.25">
      <c r="A5867" s="245" t="s">
        <v>1664</v>
      </c>
      <c r="B5867" s="245" t="s">
        <v>1663</v>
      </c>
      <c r="C5867" s="245" t="s">
        <v>1717</v>
      </c>
      <c r="D5867" s="245" t="s">
        <v>1716</v>
      </c>
      <c r="E5867" s="246" t="s">
        <v>44</v>
      </c>
      <c r="F5867" s="245" t="s">
        <v>44</v>
      </c>
      <c r="G5867" s="245" t="s">
        <v>13807</v>
      </c>
      <c r="H5867" s="245" t="s">
        <v>13808</v>
      </c>
      <c r="I5867" s="245" t="s">
        <v>12</v>
      </c>
      <c r="J5867" s="245" t="s">
        <v>569</v>
      </c>
      <c r="K5867" s="246" t="s">
        <v>15203</v>
      </c>
      <c r="L5867" s="245" t="s">
        <v>568</v>
      </c>
      <c r="M5867"/>
      <c r="N5867"/>
      <c r="O5867"/>
      <c r="P5867"/>
      <c r="Q5867"/>
      <c r="R5867"/>
      <c r="S5867"/>
      <c r="T5867"/>
      <c r="U5867"/>
      <c r="V5867"/>
      <c r="W5867"/>
      <c r="X5867"/>
      <c r="Y5867"/>
      <c r="Z5867"/>
      <c r="AA5867"/>
      <c r="AB5867"/>
      <c r="AC5867"/>
      <c r="AD5867"/>
      <c r="AE5867"/>
      <c r="AF5867"/>
      <c r="AG5867"/>
      <c r="AH5867"/>
      <c r="AI5867"/>
      <c r="AJ5867"/>
      <c r="AK5867"/>
      <c r="AL5867"/>
      <c r="AM5867"/>
      <c r="AN5867"/>
      <c r="AO5867"/>
      <c r="AP5867"/>
      <c r="AQ5867"/>
      <c r="AR5867"/>
      <c r="AS5867"/>
      <c r="AT5867"/>
      <c r="AU5867"/>
      <c r="AV5867"/>
      <c r="AW5867"/>
      <c r="AX5867"/>
      <c r="AY5867"/>
      <c r="AZ5867"/>
      <c r="BA5867"/>
      <c r="BB5867"/>
      <c r="BC5867"/>
      <c r="BD5867"/>
      <c r="BE5867"/>
      <c r="BF5867"/>
      <c r="BG5867"/>
      <c r="BH5867"/>
      <c r="BI5867"/>
      <c r="BJ5867"/>
      <c r="BK5867"/>
      <c r="BL5867"/>
      <c r="BM5867"/>
      <c r="BN5867"/>
      <c r="BO5867"/>
    </row>
    <row r="5868" spans="1:67" ht="15" x14ac:dyDescent="0.25">
      <c r="A5868" s="245" t="s">
        <v>1664</v>
      </c>
      <c r="B5868" s="245" t="s">
        <v>1663</v>
      </c>
      <c r="C5868" s="245" t="s">
        <v>1717</v>
      </c>
      <c r="D5868" s="245" t="s">
        <v>1716</v>
      </c>
      <c r="E5868" s="246" t="s">
        <v>44</v>
      </c>
      <c r="F5868" s="245" t="s">
        <v>44</v>
      </c>
      <c r="G5868" s="245" t="s">
        <v>13810</v>
      </c>
      <c r="H5868" s="245" t="s">
        <v>13811</v>
      </c>
      <c r="I5868" s="245" t="s">
        <v>12</v>
      </c>
      <c r="J5868" s="245" t="s">
        <v>569</v>
      </c>
      <c r="K5868" s="246" t="s">
        <v>25333</v>
      </c>
      <c r="L5868" s="245" t="s">
        <v>568</v>
      </c>
      <c r="M5868"/>
      <c r="N5868"/>
      <c r="O5868"/>
      <c r="P5868"/>
      <c r="Q5868"/>
      <c r="R5868"/>
      <c r="S5868"/>
      <c r="T5868"/>
      <c r="U5868"/>
      <c r="V5868"/>
      <c r="W5868"/>
      <c r="X5868"/>
      <c r="Y5868"/>
      <c r="Z5868"/>
      <c r="AA5868"/>
      <c r="AB5868"/>
      <c r="AC5868"/>
      <c r="AD5868"/>
      <c r="AE5868"/>
      <c r="AF5868"/>
      <c r="AG5868"/>
      <c r="AH5868"/>
      <c r="AI5868"/>
      <c r="AJ5868"/>
      <c r="AK5868"/>
      <c r="AL5868"/>
      <c r="AM5868"/>
      <c r="AN5868"/>
      <c r="AO5868"/>
      <c r="AP5868"/>
      <c r="AQ5868"/>
      <c r="AR5868"/>
      <c r="AS5868"/>
      <c r="AT5868"/>
      <c r="AU5868"/>
      <c r="AV5868"/>
      <c r="AW5868"/>
      <c r="AX5868"/>
      <c r="AY5868"/>
      <c r="AZ5868"/>
      <c r="BA5868"/>
      <c r="BB5868"/>
      <c r="BC5868"/>
      <c r="BD5868"/>
      <c r="BE5868"/>
      <c r="BF5868"/>
      <c r="BG5868"/>
      <c r="BH5868"/>
      <c r="BI5868"/>
      <c r="BJ5868"/>
      <c r="BK5868"/>
      <c r="BL5868"/>
      <c r="BM5868"/>
      <c r="BN5868"/>
      <c r="BO5868"/>
    </row>
    <row r="5869" spans="1:67" ht="15" x14ac:dyDescent="0.25">
      <c r="A5869" s="245" t="s">
        <v>1664</v>
      </c>
      <c r="B5869" s="245" t="s">
        <v>1663</v>
      </c>
      <c r="C5869" s="245" t="s">
        <v>1717</v>
      </c>
      <c r="D5869" s="245" t="s">
        <v>1716</v>
      </c>
      <c r="E5869" s="246" t="s">
        <v>44</v>
      </c>
      <c r="F5869" s="245" t="s">
        <v>44</v>
      </c>
      <c r="G5869" s="245" t="s">
        <v>13812</v>
      </c>
      <c r="H5869" s="245" t="s">
        <v>13813</v>
      </c>
      <c r="I5869" s="245" t="s">
        <v>12</v>
      </c>
      <c r="J5869" s="245" t="s">
        <v>569</v>
      </c>
      <c r="K5869" s="246" t="s">
        <v>25334</v>
      </c>
      <c r="L5869" s="245" t="s">
        <v>568</v>
      </c>
      <c r="M5869"/>
      <c r="N5869"/>
      <c r="O5869"/>
      <c r="P5869"/>
      <c r="Q5869"/>
      <c r="R5869"/>
      <c r="S5869"/>
      <c r="T5869"/>
      <c r="U5869"/>
      <c r="V5869"/>
      <c r="W5869"/>
      <c r="X5869"/>
      <c r="Y5869"/>
      <c r="Z5869"/>
      <c r="AA5869"/>
      <c r="AB5869"/>
      <c r="AC5869"/>
      <c r="AD5869"/>
      <c r="AE5869"/>
      <c r="AF5869"/>
      <c r="AG5869"/>
      <c r="AH5869"/>
      <c r="AI5869"/>
      <c r="AJ5869"/>
      <c r="AK5869"/>
      <c r="AL5869"/>
      <c r="AM5869"/>
      <c r="AN5869"/>
      <c r="AO5869"/>
      <c r="AP5869"/>
      <c r="AQ5869"/>
      <c r="AR5869"/>
      <c r="AS5869"/>
      <c r="AT5869"/>
      <c r="AU5869"/>
      <c r="AV5869"/>
      <c r="AW5869"/>
      <c r="AX5869"/>
      <c r="AY5869"/>
      <c r="AZ5869"/>
      <c r="BA5869"/>
      <c r="BB5869"/>
      <c r="BC5869"/>
      <c r="BD5869"/>
      <c r="BE5869"/>
      <c r="BF5869"/>
      <c r="BG5869"/>
      <c r="BH5869"/>
      <c r="BI5869"/>
      <c r="BJ5869"/>
      <c r="BK5869"/>
      <c r="BL5869"/>
      <c r="BM5869"/>
      <c r="BN5869"/>
      <c r="BO5869"/>
    </row>
    <row r="5870" spans="1:67" ht="15" x14ac:dyDescent="0.25">
      <c r="A5870" s="245" t="s">
        <v>1664</v>
      </c>
      <c r="B5870" s="245" t="s">
        <v>1663</v>
      </c>
      <c r="C5870" s="245" t="s">
        <v>1717</v>
      </c>
      <c r="D5870" s="245" t="s">
        <v>1716</v>
      </c>
      <c r="E5870" s="246" t="s">
        <v>44</v>
      </c>
      <c r="F5870" s="245" t="s">
        <v>44</v>
      </c>
      <c r="G5870" s="245" t="s">
        <v>13814</v>
      </c>
      <c r="H5870" s="245" t="s">
        <v>13815</v>
      </c>
      <c r="I5870" s="245" t="s">
        <v>12</v>
      </c>
      <c r="J5870" s="245" t="s">
        <v>569</v>
      </c>
      <c r="K5870" s="246" t="s">
        <v>11678</v>
      </c>
      <c r="L5870" s="245" t="s">
        <v>568</v>
      </c>
      <c r="M5870"/>
      <c r="N5870"/>
      <c r="O5870"/>
      <c r="P5870"/>
      <c r="Q5870"/>
      <c r="R5870"/>
      <c r="S5870"/>
      <c r="T5870"/>
      <c r="U5870"/>
      <c r="V5870"/>
      <c r="W5870"/>
      <c r="X5870"/>
      <c r="Y5870"/>
      <c r="Z5870"/>
      <c r="AA5870"/>
      <c r="AB5870"/>
      <c r="AC5870"/>
      <c r="AD5870"/>
      <c r="AE5870"/>
      <c r="AF5870"/>
      <c r="AG5870"/>
      <c r="AH5870"/>
      <c r="AI5870"/>
      <c r="AJ5870"/>
      <c r="AK5870"/>
      <c r="AL5870"/>
      <c r="AM5870"/>
      <c r="AN5870"/>
      <c r="AO5870"/>
      <c r="AP5870"/>
      <c r="AQ5870"/>
      <c r="AR5870"/>
      <c r="AS5870"/>
      <c r="AT5870"/>
      <c r="AU5870"/>
      <c r="AV5870"/>
      <c r="AW5870"/>
      <c r="AX5870"/>
      <c r="AY5870"/>
      <c r="AZ5870"/>
      <c r="BA5870"/>
      <c r="BB5870"/>
      <c r="BC5870"/>
      <c r="BD5870"/>
      <c r="BE5870"/>
      <c r="BF5870"/>
      <c r="BG5870"/>
      <c r="BH5870"/>
      <c r="BI5870"/>
      <c r="BJ5870"/>
      <c r="BK5870"/>
      <c r="BL5870"/>
      <c r="BM5870"/>
      <c r="BN5870"/>
      <c r="BO5870"/>
    </row>
    <row r="5871" spans="1:67" ht="15" x14ac:dyDescent="0.25">
      <c r="A5871" s="245" t="s">
        <v>1664</v>
      </c>
      <c r="B5871" s="245" t="s">
        <v>1663</v>
      </c>
      <c r="C5871" s="245" t="s">
        <v>1717</v>
      </c>
      <c r="D5871" s="245" t="s">
        <v>1716</v>
      </c>
      <c r="E5871" s="246" t="s">
        <v>44</v>
      </c>
      <c r="F5871" s="245" t="s">
        <v>44</v>
      </c>
      <c r="G5871" s="245" t="s">
        <v>13816</v>
      </c>
      <c r="H5871" s="245" t="s">
        <v>13817</v>
      </c>
      <c r="I5871" s="245" t="s">
        <v>11</v>
      </c>
      <c r="J5871" s="245" t="s">
        <v>569</v>
      </c>
      <c r="K5871" s="246" t="s">
        <v>25335</v>
      </c>
      <c r="L5871" s="245" t="s">
        <v>568</v>
      </c>
      <c r="M5871"/>
      <c r="N5871"/>
      <c r="O5871"/>
      <c r="P5871"/>
      <c r="Q5871"/>
      <c r="R5871"/>
      <c r="S5871"/>
      <c r="T5871"/>
      <c r="U5871"/>
      <c r="V5871"/>
      <c r="W5871"/>
      <c r="X5871"/>
      <c r="Y5871"/>
      <c r="Z5871"/>
      <c r="AA5871"/>
      <c r="AB5871"/>
      <c r="AC5871"/>
      <c r="AD5871"/>
      <c r="AE5871"/>
      <c r="AF5871"/>
      <c r="AG5871"/>
      <c r="AH5871"/>
      <c r="AI5871"/>
      <c r="AJ5871"/>
      <c r="AK5871"/>
      <c r="AL5871"/>
      <c r="AM5871"/>
      <c r="AN5871"/>
      <c r="AO5871"/>
      <c r="AP5871"/>
      <c r="AQ5871"/>
      <c r="AR5871"/>
      <c r="AS5871"/>
      <c r="AT5871"/>
      <c r="AU5871"/>
      <c r="AV5871"/>
      <c r="AW5871"/>
      <c r="AX5871"/>
      <c r="AY5871"/>
      <c r="AZ5871"/>
      <c r="BA5871"/>
      <c r="BB5871"/>
      <c r="BC5871"/>
      <c r="BD5871"/>
      <c r="BE5871"/>
      <c r="BF5871"/>
      <c r="BG5871"/>
      <c r="BH5871"/>
      <c r="BI5871"/>
      <c r="BJ5871"/>
      <c r="BK5871"/>
      <c r="BL5871"/>
      <c r="BM5871"/>
      <c r="BN5871"/>
      <c r="BO5871"/>
    </row>
    <row r="5872" spans="1:67" ht="15" x14ac:dyDescent="0.25">
      <c r="A5872" s="245" t="s">
        <v>1664</v>
      </c>
      <c r="B5872" s="245" t="s">
        <v>1663</v>
      </c>
      <c r="C5872" s="245" t="s">
        <v>1717</v>
      </c>
      <c r="D5872" s="245" t="s">
        <v>1716</v>
      </c>
      <c r="E5872" s="246" t="s">
        <v>44</v>
      </c>
      <c r="F5872" s="245" t="s">
        <v>44</v>
      </c>
      <c r="G5872" s="245" t="s">
        <v>13819</v>
      </c>
      <c r="H5872" s="245" t="s">
        <v>13820</v>
      </c>
      <c r="I5872" s="245" t="s">
        <v>11</v>
      </c>
      <c r="J5872" s="245" t="s">
        <v>569</v>
      </c>
      <c r="K5872" s="246" t="s">
        <v>25336</v>
      </c>
      <c r="L5872" s="245" t="s">
        <v>568</v>
      </c>
      <c r="M5872"/>
      <c r="N5872"/>
      <c r="O5872"/>
      <c r="P5872"/>
      <c r="Q5872"/>
      <c r="R5872"/>
      <c r="S5872"/>
      <c r="T5872"/>
      <c r="U5872"/>
      <c r="V5872"/>
      <c r="W5872"/>
      <c r="X5872"/>
      <c r="Y5872"/>
      <c r="Z5872"/>
      <c r="AA5872"/>
      <c r="AB5872"/>
      <c r="AC5872"/>
      <c r="AD5872"/>
      <c r="AE5872"/>
      <c r="AF5872"/>
      <c r="AG5872"/>
      <c r="AH5872"/>
      <c r="AI5872"/>
      <c r="AJ5872"/>
      <c r="AK5872"/>
      <c r="AL5872"/>
      <c r="AM5872"/>
      <c r="AN5872"/>
      <c r="AO5872"/>
      <c r="AP5872"/>
      <c r="AQ5872"/>
      <c r="AR5872"/>
      <c r="AS5872"/>
      <c r="AT5872"/>
      <c r="AU5872"/>
      <c r="AV5872"/>
      <c r="AW5872"/>
      <c r="AX5872"/>
      <c r="AY5872"/>
      <c r="AZ5872"/>
      <c r="BA5872"/>
      <c r="BB5872"/>
      <c r="BC5872"/>
      <c r="BD5872"/>
      <c r="BE5872"/>
      <c r="BF5872"/>
      <c r="BG5872"/>
      <c r="BH5872"/>
      <c r="BI5872"/>
      <c r="BJ5872"/>
      <c r="BK5872"/>
      <c r="BL5872"/>
      <c r="BM5872"/>
      <c r="BN5872"/>
      <c r="BO5872"/>
    </row>
    <row r="5873" spans="1:67" ht="15" x14ac:dyDescent="0.25">
      <c r="A5873" s="245" t="s">
        <v>1664</v>
      </c>
      <c r="B5873" s="245" t="s">
        <v>1663</v>
      </c>
      <c r="C5873" s="245" t="s">
        <v>1717</v>
      </c>
      <c r="D5873" s="245" t="s">
        <v>1716</v>
      </c>
      <c r="E5873" s="246" t="s">
        <v>44</v>
      </c>
      <c r="F5873" s="245" t="s">
        <v>44</v>
      </c>
      <c r="G5873" s="245" t="s">
        <v>13821</v>
      </c>
      <c r="H5873" s="245" t="s">
        <v>13822</v>
      </c>
      <c r="I5873" s="245" t="s">
        <v>11</v>
      </c>
      <c r="J5873" s="245" t="s">
        <v>569</v>
      </c>
      <c r="K5873" s="246" t="s">
        <v>25337</v>
      </c>
      <c r="L5873" s="245" t="s">
        <v>568</v>
      </c>
      <c r="M5873"/>
      <c r="N5873"/>
      <c r="O5873"/>
      <c r="P5873"/>
      <c r="Q5873"/>
      <c r="R5873"/>
      <c r="S5873"/>
      <c r="T5873"/>
      <c r="U5873"/>
      <c r="V5873"/>
      <c r="W5873"/>
      <c r="X5873"/>
      <c r="Y5873"/>
      <c r="Z5873"/>
      <c r="AA5873"/>
      <c r="AB5873"/>
      <c r="AC5873"/>
      <c r="AD5873"/>
      <c r="AE5873"/>
      <c r="AF5873"/>
      <c r="AG5873"/>
      <c r="AH5873"/>
      <c r="AI5873"/>
      <c r="AJ5873"/>
      <c r="AK5873"/>
      <c r="AL5873"/>
      <c r="AM5873"/>
      <c r="AN5873"/>
      <c r="AO5873"/>
      <c r="AP5873"/>
      <c r="AQ5873"/>
      <c r="AR5873"/>
      <c r="AS5873"/>
      <c r="AT5873"/>
      <c r="AU5873"/>
      <c r="AV5873"/>
      <c r="AW5873"/>
      <c r="AX5873"/>
      <c r="AY5873"/>
      <c r="AZ5873"/>
      <c r="BA5873"/>
      <c r="BB5873"/>
      <c r="BC5873"/>
      <c r="BD5873"/>
      <c r="BE5873"/>
      <c r="BF5873"/>
      <c r="BG5873"/>
      <c r="BH5873"/>
      <c r="BI5873"/>
      <c r="BJ5873"/>
      <c r="BK5873"/>
      <c r="BL5873"/>
      <c r="BM5873"/>
      <c r="BN5873"/>
      <c r="BO5873"/>
    </row>
    <row r="5874" spans="1:67" ht="15" x14ac:dyDescent="0.25">
      <c r="A5874" s="245" t="s">
        <v>1664</v>
      </c>
      <c r="B5874" s="245" t="s">
        <v>1663</v>
      </c>
      <c r="C5874" s="245" t="s">
        <v>1717</v>
      </c>
      <c r="D5874" s="245" t="s">
        <v>1716</v>
      </c>
      <c r="E5874" s="246" t="s">
        <v>44</v>
      </c>
      <c r="F5874" s="245" t="s">
        <v>44</v>
      </c>
      <c r="G5874" s="245" t="s">
        <v>13823</v>
      </c>
      <c r="H5874" s="245" t="s">
        <v>13824</v>
      </c>
      <c r="I5874" s="245" t="s">
        <v>11</v>
      </c>
      <c r="J5874" s="245" t="s">
        <v>569</v>
      </c>
      <c r="K5874" s="246" t="s">
        <v>14967</v>
      </c>
      <c r="L5874" s="245" t="s">
        <v>568</v>
      </c>
      <c r="M5874"/>
      <c r="N5874"/>
      <c r="O5874"/>
      <c r="P5874"/>
      <c r="Q5874"/>
      <c r="R5874"/>
      <c r="S5874"/>
      <c r="T5874"/>
      <c r="U5874"/>
      <c r="V5874"/>
      <c r="W5874"/>
      <c r="X5874"/>
      <c r="Y5874"/>
      <c r="Z5874"/>
      <c r="AA5874"/>
      <c r="AB5874"/>
      <c r="AC5874"/>
      <c r="AD5874"/>
      <c r="AE5874"/>
      <c r="AF5874"/>
      <c r="AG5874"/>
      <c r="AH5874"/>
      <c r="AI5874"/>
      <c r="AJ5874"/>
      <c r="AK5874"/>
      <c r="AL5874"/>
      <c r="AM5874"/>
      <c r="AN5874"/>
      <c r="AO5874"/>
      <c r="AP5874"/>
      <c r="AQ5874"/>
      <c r="AR5874"/>
      <c r="AS5874"/>
      <c r="AT5874"/>
      <c r="AU5874"/>
      <c r="AV5874"/>
      <c r="AW5874"/>
      <c r="AX5874"/>
      <c r="AY5874"/>
      <c r="AZ5874"/>
      <c r="BA5874"/>
      <c r="BB5874"/>
      <c r="BC5874"/>
      <c r="BD5874"/>
      <c r="BE5874"/>
      <c r="BF5874"/>
      <c r="BG5874"/>
      <c r="BH5874"/>
      <c r="BI5874"/>
      <c r="BJ5874"/>
      <c r="BK5874"/>
      <c r="BL5874"/>
      <c r="BM5874"/>
      <c r="BN5874"/>
      <c r="BO5874"/>
    </row>
    <row r="5875" spans="1:67" ht="15" x14ac:dyDescent="0.25">
      <c r="A5875" s="245" t="s">
        <v>1664</v>
      </c>
      <c r="B5875" s="245" t="s">
        <v>1663</v>
      </c>
      <c r="C5875" s="245" t="s">
        <v>1717</v>
      </c>
      <c r="D5875" s="245" t="s">
        <v>1716</v>
      </c>
      <c r="E5875" s="246" t="s">
        <v>44</v>
      </c>
      <c r="F5875" s="245" t="s">
        <v>44</v>
      </c>
      <c r="G5875" s="245" t="s">
        <v>13826</v>
      </c>
      <c r="H5875" s="245" t="s">
        <v>13827</v>
      </c>
      <c r="I5875" s="245" t="s">
        <v>11</v>
      </c>
      <c r="J5875" s="245" t="s">
        <v>569</v>
      </c>
      <c r="K5875" s="246" t="s">
        <v>15451</v>
      </c>
      <c r="L5875" s="245" t="s">
        <v>568</v>
      </c>
      <c r="M5875"/>
      <c r="N5875"/>
      <c r="O5875"/>
      <c r="P5875"/>
      <c r="Q5875"/>
      <c r="R5875"/>
      <c r="S5875"/>
      <c r="T5875"/>
      <c r="U5875"/>
      <c r="V5875"/>
      <c r="W5875"/>
      <c r="X5875"/>
      <c r="Y5875"/>
      <c r="Z5875"/>
      <c r="AA5875"/>
      <c r="AB5875"/>
      <c r="AC5875"/>
      <c r="AD5875"/>
      <c r="AE5875"/>
      <c r="AF5875"/>
      <c r="AG5875"/>
      <c r="AH5875"/>
      <c r="AI5875"/>
      <c r="AJ5875"/>
      <c r="AK5875"/>
      <c r="AL5875"/>
      <c r="AM5875"/>
      <c r="AN5875"/>
      <c r="AO5875"/>
      <c r="AP5875"/>
      <c r="AQ5875"/>
      <c r="AR5875"/>
      <c r="AS5875"/>
      <c r="AT5875"/>
      <c r="AU5875"/>
      <c r="AV5875"/>
      <c r="AW5875"/>
      <c r="AX5875"/>
      <c r="AY5875"/>
      <c r="AZ5875"/>
      <c r="BA5875"/>
      <c r="BB5875"/>
      <c r="BC5875"/>
      <c r="BD5875"/>
      <c r="BE5875"/>
      <c r="BF5875"/>
      <c r="BG5875"/>
      <c r="BH5875"/>
      <c r="BI5875"/>
      <c r="BJ5875"/>
      <c r="BK5875"/>
      <c r="BL5875"/>
      <c r="BM5875"/>
      <c r="BN5875"/>
      <c r="BO5875"/>
    </row>
    <row r="5876" spans="1:67" ht="15" x14ac:dyDescent="0.25">
      <c r="A5876" s="245" t="s">
        <v>1664</v>
      </c>
      <c r="B5876" s="245" t="s">
        <v>1663</v>
      </c>
      <c r="C5876" s="245" t="s">
        <v>1717</v>
      </c>
      <c r="D5876" s="245" t="s">
        <v>1716</v>
      </c>
      <c r="E5876" s="246" t="s">
        <v>44</v>
      </c>
      <c r="F5876" s="245" t="s">
        <v>44</v>
      </c>
      <c r="G5876" s="245" t="s">
        <v>13828</v>
      </c>
      <c r="H5876" s="245" t="s">
        <v>13829</v>
      </c>
      <c r="I5876" s="245" t="s">
        <v>11</v>
      </c>
      <c r="J5876" s="245" t="s">
        <v>569</v>
      </c>
      <c r="K5876" s="246" t="s">
        <v>24807</v>
      </c>
      <c r="L5876" s="245" t="s">
        <v>568</v>
      </c>
      <c r="M5876"/>
      <c r="N5876"/>
      <c r="O5876"/>
      <c r="P5876"/>
      <c r="Q5876"/>
      <c r="R5876"/>
      <c r="S5876"/>
      <c r="T5876"/>
      <c r="U5876"/>
      <c r="V5876"/>
      <c r="W5876"/>
      <c r="X5876"/>
      <c r="Y5876"/>
      <c r="Z5876"/>
      <c r="AA5876"/>
      <c r="AB5876"/>
      <c r="AC5876"/>
      <c r="AD5876"/>
      <c r="AE5876"/>
      <c r="AF5876"/>
      <c r="AG5876"/>
      <c r="AH5876"/>
      <c r="AI5876"/>
      <c r="AJ5876"/>
      <c r="AK5876"/>
      <c r="AL5876"/>
      <c r="AM5876"/>
      <c r="AN5876"/>
      <c r="AO5876"/>
      <c r="AP5876"/>
      <c r="AQ5876"/>
      <c r="AR5876"/>
      <c r="AS5876"/>
      <c r="AT5876"/>
      <c r="AU5876"/>
      <c r="AV5876"/>
      <c r="AW5876"/>
      <c r="AX5876"/>
      <c r="AY5876"/>
      <c r="AZ5876"/>
      <c r="BA5876"/>
      <c r="BB5876"/>
      <c r="BC5876"/>
      <c r="BD5876"/>
      <c r="BE5876"/>
      <c r="BF5876"/>
      <c r="BG5876"/>
      <c r="BH5876"/>
      <c r="BI5876"/>
      <c r="BJ5876"/>
      <c r="BK5876"/>
      <c r="BL5876"/>
      <c r="BM5876"/>
      <c r="BN5876"/>
      <c r="BO5876"/>
    </row>
    <row r="5877" spans="1:67" ht="15" x14ac:dyDescent="0.25">
      <c r="A5877" s="245" t="s">
        <v>1664</v>
      </c>
      <c r="B5877" s="245" t="s">
        <v>1663</v>
      </c>
      <c r="C5877" s="245" t="s">
        <v>1717</v>
      </c>
      <c r="D5877" s="245" t="s">
        <v>1716</v>
      </c>
      <c r="E5877" s="246" t="s">
        <v>44</v>
      </c>
      <c r="F5877" s="245" t="s">
        <v>44</v>
      </c>
      <c r="G5877" s="245" t="s">
        <v>13830</v>
      </c>
      <c r="H5877" s="245" t="s">
        <v>13831</v>
      </c>
      <c r="I5877" s="245" t="s">
        <v>11</v>
      </c>
      <c r="J5877" s="245" t="s">
        <v>569</v>
      </c>
      <c r="K5877" s="246" t="s">
        <v>14523</v>
      </c>
      <c r="L5877" s="245" t="s">
        <v>568</v>
      </c>
      <c r="M5877"/>
      <c r="N5877"/>
      <c r="O5877"/>
      <c r="P5877"/>
      <c r="Q5877"/>
      <c r="R5877"/>
      <c r="S5877"/>
      <c r="T5877"/>
      <c r="U5877"/>
      <c r="V5877"/>
      <c r="W5877"/>
      <c r="X5877"/>
      <c r="Y5877"/>
      <c r="Z5877"/>
      <c r="AA5877"/>
      <c r="AB5877"/>
      <c r="AC5877"/>
      <c r="AD5877"/>
      <c r="AE5877"/>
      <c r="AF5877"/>
      <c r="AG5877"/>
      <c r="AH5877"/>
      <c r="AI5877"/>
      <c r="AJ5877"/>
      <c r="AK5877"/>
      <c r="AL5877"/>
      <c r="AM5877"/>
      <c r="AN5877"/>
      <c r="AO5877"/>
      <c r="AP5877"/>
      <c r="AQ5877"/>
      <c r="AR5877"/>
      <c r="AS5877"/>
      <c r="AT5877"/>
      <c r="AU5877"/>
      <c r="AV5877"/>
      <c r="AW5877"/>
      <c r="AX5877"/>
      <c r="AY5877"/>
      <c r="AZ5877"/>
      <c r="BA5877"/>
      <c r="BB5877"/>
      <c r="BC5877"/>
      <c r="BD5877"/>
      <c r="BE5877"/>
      <c r="BF5877"/>
      <c r="BG5877"/>
      <c r="BH5877"/>
      <c r="BI5877"/>
      <c r="BJ5877"/>
      <c r="BK5877"/>
      <c r="BL5877"/>
      <c r="BM5877"/>
      <c r="BN5877"/>
      <c r="BO5877"/>
    </row>
    <row r="5878" spans="1:67" ht="15" x14ac:dyDescent="0.25">
      <c r="A5878" s="245" t="s">
        <v>1664</v>
      </c>
      <c r="B5878" s="245" t="s">
        <v>1663</v>
      </c>
      <c r="C5878" s="245" t="s">
        <v>1717</v>
      </c>
      <c r="D5878" s="245" t="s">
        <v>1716</v>
      </c>
      <c r="E5878" s="246" t="s">
        <v>44</v>
      </c>
      <c r="F5878" s="245" t="s">
        <v>44</v>
      </c>
      <c r="G5878" s="245" t="s">
        <v>13832</v>
      </c>
      <c r="H5878" s="245" t="s">
        <v>13833</v>
      </c>
      <c r="I5878" s="245" t="s">
        <v>11</v>
      </c>
      <c r="J5878" s="245" t="s">
        <v>569</v>
      </c>
      <c r="K5878" s="246" t="s">
        <v>4817</v>
      </c>
      <c r="L5878" s="245" t="s">
        <v>568</v>
      </c>
      <c r="M5878"/>
      <c r="N5878"/>
      <c r="O5878"/>
      <c r="P5878"/>
      <c r="Q5878"/>
      <c r="R5878"/>
      <c r="S5878"/>
      <c r="T5878"/>
      <c r="U5878"/>
      <c r="V5878"/>
      <c r="W5878"/>
      <c r="X5878"/>
      <c r="Y5878"/>
      <c r="Z5878"/>
      <c r="AA5878"/>
      <c r="AB5878"/>
      <c r="AC5878"/>
      <c r="AD5878"/>
      <c r="AE5878"/>
      <c r="AF5878"/>
      <c r="AG5878"/>
      <c r="AH5878"/>
      <c r="AI5878"/>
      <c r="AJ5878"/>
      <c r="AK5878"/>
      <c r="AL5878"/>
      <c r="AM5878"/>
      <c r="AN5878"/>
      <c r="AO5878"/>
      <c r="AP5878"/>
      <c r="AQ5878"/>
      <c r="AR5878"/>
      <c r="AS5878"/>
      <c r="AT5878"/>
      <c r="AU5878"/>
      <c r="AV5878"/>
      <c r="AW5878"/>
      <c r="AX5878"/>
      <c r="AY5878"/>
      <c r="AZ5878"/>
      <c r="BA5878"/>
      <c r="BB5878"/>
      <c r="BC5878"/>
      <c r="BD5878"/>
      <c r="BE5878"/>
      <c r="BF5878"/>
      <c r="BG5878"/>
      <c r="BH5878"/>
      <c r="BI5878"/>
      <c r="BJ5878"/>
      <c r="BK5878"/>
      <c r="BL5878"/>
      <c r="BM5878"/>
      <c r="BN5878"/>
      <c r="BO5878"/>
    </row>
    <row r="5879" spans="1:67" ht="15" x14ac:dyDescent="0.25">
      <c r="A5879" s="245" t="s">
        <v>1664</v>
      </c>
      <c r="B5879" s="245" t="s">
        <v>1663</v>
      </c>
      <c r="C5879" s="245" t="s">
        <v>1717</v>
      </c>
      <c r="D5879" s="245" t="s">
        <v>1716</v>
      </c>
      <c r="E5879" s="246" t="s">
        <v>44</v>
      </c>
      <c r="F5879" s="245" t="s">
        <v>44</v>
      </c>
      <c r="G5879" s="245" t="s">
        <v>13835</v>
      </c>
      <c r="H5879" s="245" t="s">
        <v>13836</v>
      </c>
      <c r="I5879" s="245" t="s">
        <v>11</v>
      </c>
      <c r="J5879" s="245" t="s">
        <v>569</v>
      </c>
      <c r="K5879" s="246" t="s">
        <v>15195</v>
      </c>
      <c r="L5879" s="245" t="s">
        <v>568</v>
      </c>
      <c r="M5879"/>
      <c r="N5879"/>
      <c r="O5879"/>
      <c r="P5879"/>
      <c r="Q5879"/>
      <c r="R5879"/>
      <c r="S5879"/>
      <c r="T5879"/>
      <c r="U5879"/>
      <c r="V5879"/>
      <c r="W5879"/>
      <c r="X5879"/>
      <c r="Y5879"/>
      <c r="Z5879"/>
      <c r="AA5879"/>
      <c r="AB5879"/>
      <c r="AC5879"/>
      <c r="AD5879"/>
      <c r="AE5879"/>
      <c r="AF5879"/>
      <c r="AG5879"/>
      <c r="AH5879"/>
      <c r="AI5879"/>
      <c r="AJ5879"/>
      <c r="AK5879"/>
      <c r="AL5879"/>
      <c r="AM5879"/>
      <c r="AN5879"/>
      <c r="AO5879"/>
      <c r="AP5879"/>
      <c r="AQ5879"/>
      <c r="AR5879"/>
      <c r="AS5879"/>
      <c r="AT5879"/>
      <c r="AU5879"/>
      <c r="AV5879"/>
      <c r="AW5879"/>
      <c r="AX5879"/>
      <c r="AY5879"/>
      <c r="AZ5879"/>
      <c r="BA5879"/>
      <c r="BB5879"/>
      <c r="BC5879"/>
      <c r="BD5879"/>
      <c r="BE5879"/>
      <c r="BF5879"/>
      <c r="BG5879"/>
      <c r="BH5879"/>
      <c r="BI5879"/>
      <c r="BJ5879"/>
      <c r="BK5879"/>
      <c r="BL5879"/>
      <c r="BM5879"/>
      <c r="BN5879"/>
      <c r="BO5879"/>
    </row>
    <row r="5880" spans="1:67" ht="15" x14ac:dyDescent="0.25">
      <c r="A5880" s="245" t="s">
        <v>1664</v>
      </c>
      <c r="B5880" s="245" t="s">
        <v>1663</v>
      </c>
      <c r="C5880" s="245" t="s">
        <v>1717</v>
      </c>
      <c r="D5880" s="245" t="s">
        <v>1716</v>
      </c>
      <c r="E5880" s="246" t="s">
        <v>44</v>
      </c>
      <c r="F5880" s="245" t="s">
        <v>44</v>
      </c>
      <c r="G5880" s="245" t="s">
        <v>13837</v>
      </c>
      <c r="H5880" s="245" t="s">
        <v>13838</v>
      </c>
      <c r="I5880" s="245" t="s">
        <v>11</v>
      </c>
      <c r="J5880" s="245" t="s">
        <v>569</v>
      </c>
      <c r="K5880" s="246" t="s">
        <v>25338</v>
      </c>
      <c r="L5880" s="245" t="s">
        <v>568</v>
      </c>
      <c r="M5880"/>
      <c r="N5880"/>
      <c r="O5880"/>
      <c r="P5880"/>
      <c r="Q5880"/>
      <c r="R5880"/>
      <c r="S5880"/>
      <c r="T5880"/>
      <c r="U5880"/>
      <c r="V5880"/>
      <c r="W5880"/>
      <c r="X5880"/>
      <c r="Y5880"/>
      <c r="Z5880"/>
      <c r="AA5880"/>
      <c r="AB5880"/>
      <c r="AC5880"/>
      <c r="AD5880"/>
      <c r="AE5880"/>
      <c r="AF5880"/>
      <c r="AG5880"/>
      <c r="AH5880"/>
      <c r="AI5880"/>
      <c r="AJ5880"/>
      <c r="AK5880"/>
      <c r="AL5880"/>
      <c r="AM5880"/>
      <c r="AN5880"/>
      <c r="AO5880"/>
      <c r="AP5880"/>
      <c r="AQ5880"/>
      <c r="AR5880"/>
      <c r="AS5880"/>
      <c r="AT5880"/>
      <c r="AU5880"/>
      <c r="AV5880"/>
      <c r="AW5880"/>
      <c r="AX5880"/>
      <c r="AY5880"/>
      <c r="AZ5880"/>
      <c r="BA5880"/>
      <c r="BB5880"/>
      <c r="BC5880"/>
      <c r="BD5880"/>
      <c r="BE5880"/>
      <c r="BF5880"/>
      <c r="BG5880"/>
      <c r="BH5880"/>
      <c r="BI5880"/>
      <c r="BJ5880"/>
      <c r="BK5880"/>
      <c r="BL5880"/>
      <c r="BM5880"/>
      <c r="BN5880"/>
      <c r="BO5880"/>
    </row>
    <row r="5881" spans="1:67" ht="15" x14ac:dyDescent="0.25">
      <c r="A5881" s="245" t="s">
        <v>1664</v>
      </c>
      <c r="B5881" s="245" t="s">
        <v>1663</v>
      </c>
      <c r="C5881" s="245" t="s">
        <v>1717</v>
      </c>
      <c r="D5881" s="245" t="s">
        <v>1716</v>
      </c>
      <c r="E5881" s="246" t="s">
        <v>44</v>
      </c>
      <c r="F5881" s="245" t="s">
        <v>44</v>
      </c>
      <c r="G5881" s="245" t="s">
        <v>13839</v>
      </c>
      <c r="H5881" s="245" t="s">
        <v>13840</v>
      </c>
      <c r="I5881" s="245" t="s">
        <v>11</v>
      </c>
      <c r="J5881" s="245" t="s">
        <v>569</v>
      </c>
      <c r="K5881" s="246" t="s">
        <v>25339</v>
      </c>
      <c r="L5881" s="245" t="s">
        <v>568</v>
      </c>
      <c r="M5881"/>
      <c r="N5881"/>
      <c r="O5881"/>
      <c r="P5881"/>
      <c r="Q5881"/>
      <c r="R5881"/>
      <c r="S5881"/>
      <c r="T5881"/>
      <c r="U5881"/>
      <c r="V5881"/>
      <c r="W5881"/>
      <c r="X5881"/>
      <c r="Y5881"/>
      <c r="Z5881"/>
      <c r="AA5881"/>
      <c r="AB5881"/>
      <c r="AC5881"/>
      <c r="AD5881"/>
      <c r="AE5881"/>
      <c r="AF5881"/>
      <c r="AG5881"/>
      <c r="AH5881"/>
      <c r="AI5881"/>
      <c r="AJ5881"/>
      <c r="AK5881"/>
      <c r="AL5881"/>
      <c r="AM5881"/>
      <c r="AN5881"/>
      <c r="AO5881"/>
      <c r="AP5881"/>
      <c r="AQ5881"/>
      <c r="AR5881"/>
      <c r="AS5881"/>
      <c r="AT5881"/>
      <c r="AU5881"/>
      <c r="AV5881"/>
      <c r="AW5881"/>
      <c r="AX5881"/>
      <c r="AY5881"/>
      <c r="AZ5881"/>
      <c r="BA5881"/>
      <c r="BB5881"/>
      <c r="BC5881"/>
      <c r="BD5881"/>
      <c r="BE5881"/>
      <c r="BF5881"/>
      <c r="BG5881"/>
      <c r="BH5881"/>
      <c r="BI5881"/>
      <c r="BJ5881"/>
      <c r="BK5881"/>
      <c r="BL5881"/>
      <c r="BM5881"/>
      <c r="BN5881"/>
      <c r="BO5881"/>
    </row>
    <row r="5882" spans="1:67" ht="15" x14ac:dyDescent="0.25">
      <c r="A5882" s="245" t="s">
        <v>1664</v>
      </c>
      <c r="B5882" s="245" t="s">
        <v>1663</v>
      </c>
      <c r="C5882" s="245" t="s">
        <v>1717</v>
      </c>
      <c r="D5882" s="245" t="s">
        <v>1716</v>
      </c>
      <c r="E5882" s="246" t="s">
        <v>44</v>
      </c>
      <c r="F5882" s="245" t="s">
        <v>44</v>
      </c>
      <c r="G5882" s="245" t="s">
        <v>13841</v>
      </c>
      <c r="H5882" s="245" t="s">
        <v>13842</v>
      </c>
      <c r="I5882" s="245" t="s">
        <v>11</v>
      </c>
      <c r="J5882" s="245" t="s">
        <v>569</v>
      </c>
      <c r="K5882" s="246" t="s">
        <v>9022</v>
      </c>
      <c r="L5882" s="245" t="s">
        <v>568</v>
      </c>
      <c r="M5882"/>
      <c r="N5882"/>
      <c r="O5882"/>
      <c r="P5882"/>
      <c r="Q5882"/>
      <c r="R5882"/>
      <c r="S5882"/>
      <c r="T5882"/>
      <c r="U5882"/>
      <c r="V5882"/>
      <c r="W5882"/>
      <c r="X5882"/>
      <c r="Y5882"/>
      <c r="Z5882"/>
      <c r="AA5882"/>
      <c r="AB5882"/>
      <c r="AC5882"/>
      <c r="AD5882"/>
      <c r="AE5882"/>
      <c r="AF5882"/>
      <c r="AG5882"/>
      <c r="AH5882"/>
      <c r="AI5882"/>
      <c r="AJ5882"/>
      <c r="AK5882"/>
      <c r="AL5882"/>
      <c r="AM5882"/>
      <c r="AN5882"/>
      <c r="AO5882"/>
      <c r="AP5882"/>
      <c r="AQ5882"/>
      <c r="AR5882"/>
      <c r="AS5882"/>
      <c r="AT5882"/>
      <c r="AU5882"/>
      <c r="AV5882"/>
      <c r="AW5882"/>
      <c r="AX5882"/>
      <c r="AY5882"/>
      <c r="AZ5882"/>
      <c r="BA5882"/>
      <c r="BB5882"/>
      <c r="BC5882"/>
      <c r="BD5882"/>
      <c r="BE5882"/>
      <c r="BF5882"/>
      <c r="BG5882"/>
      <c r="BH5882"/>
      <c r="BI5882"/>
      <c r="BJ5882"/>
      <c r="BK5882"/>
      <c r="BL5882"/>
      <c r="BM5882"/>
      <c r="BN5882"/>
      <c r="BO5882"/>
    </row>
    <row r="5883" spans="1:67" ht="15" x14ac:dyDescent="0.25">
      <c r="A5883" s="245" t="s">
        <v>1664</v>
      </c>
      <c r="B5883" s="245" t="s">
        <v>1663</v>
      </c>
      <c r="C5883" s="245" t="s">
        <v>1717</v>
      </c>
      <c r="D5883" s="245" t="s">
        <v>1716</v>
      </c>
      <c r="E5883" s="246" t="s">
        <v>44</v>
      </c>
      <c r="F5883" s="245" t="s">
        <v>44</v>
      </c>
      <c r="G5883" s="245" t="s">
        <v>13843</v>
      </c>
      <c r="H5883" s="245" t="s">
        <v>13844</v>
      </c>
      <c r="I5883" s="245" t="s">
        <v>11</v>
      </c>
      <c r="J5883" s="245" t="s">
        <v>569</v>
      </c>
      <c r="K5883" s="246" t="s">
        <v>8780</v>
      </c>
      <c r="L5883" s="245" t="s">
        <v>568</v>
      </c>
      <c r="M5883"/>
      <c r="N5883"/>
      <c r="O5883"/>
      <c r="P5883"/>
      <c r="Q5883"/>
      <c r="R5883"/>
      <c r="S5883"/>
      <c r="T5883"/>
      <c r="U5883"/>
      <c r="V5883"/>
      <c r="W5883"/>
      <c r="X5883"/>
      <c r="Y5883"/>
      <c r="Z5883"/>
      <c r="AA5883"/>
      <c r="AB5883"/>
      <c r="AC5883"/>
      <c r="AD5883"/>
      <c r="AE5883"/>
      <c r="AF5883"/>
      <c r="AG5883"/>
      <c r="AH5883"/>
      <c r="AI5883"/>
      <c r="AJ5883"/>
      <c r="AK5883"/>
      <c r="AL5883"/>
      <c r="AM5883"/>
      <c r="AN5883"/>
      <c r="AO5883"/>
      <c r="AP5883"/>
      <c r="AQ5883"/>
      <c r="AR5883"/>
      <c r="AS5883"/>
      <c r="AT5883"/>
      <c r="AU5883"/>
      <c r="AV5883"/>
      <c r="AW5883"/>
      <c r="AX5883"/>
      <c r="AY5883"/>
      <c r="AZ5883"/>
      <c r="BA5883"/>
      <c r="BB5883"/>
      <c r="BC5883"/>
      <c r="BD5883"/>
      <c r="BE5883"/>
      <c r="BF5883"/>
      <c r="BG5883"/>
      <c r="BH5883"/>
      <c r="BI5883"/>
      <c r="BJ5883"/>
      <c r="BK5883"/>
      <c r="BL5883"/>
      <c r="BM5883"/>
      <c r="BN5883"/>
      <c r="BO5883"/>
    </row>
    <row r="5884" spans="1:67" ht="15" x14ac:dyDescent="0.25">
      <c r="A5884" s="245" t="s">
        <v>1664</v>
      </c>
      <c r="B5884" s="245" t="s">
        <v>1663</v>
      </c>
      <c r="C5884" s="245" t="s">
        <v>1717</v>
      </c>
      <c r="D5884" s="245" t="s">
        <v>1716</v>
      </c>
      <c r="E5884" s="246" t="s">
        <v>44</v>
      </c>
      <c r="F5884" s="245" t="s">
        <v>44</v>
      </c>
      <c r="G5884" s="245" t="s">
        <v>13846</v>
      </c>
      <c r="H5884" s="245" t="s">
        <v>13847</v>
      </c>
      <c r="I5884" s="245" t="s">
        <v>11</v>
      </c>
      <c r="J5884" s="245" t="s">
        <v>569</v>
      </c>
      <c r="K5884" s="246" t="s">
        <v>15092</v>
      </c>
      <c r="L5884" s="245" t="s">
        <v>568</v>
      </c>
      <c r="M5884"/>
      <c r="N5884"/>
      <c r="O5884"/>
      <c r="P5884"/>
      <c r="Q5884"/>
      <c r="R5884"/>
      <c r="S5884"/>
      <c r="T5884"/>
      <c r="U5884"/>
      <c r="V5884"/>
      <c r="W5884"/>
      <c r="X5884"/>
      <c r="Y5884"/>
      <c r="Z5884"/>
      <c r="AA5884"/>
      <c r="AB5884"/>
      <c r="AC5884"/>
      <c r="AD5884"/>
      <c r="AE5884"/>
      <c r="AF5884"/>
      <c r="AG5884"/>
      <c r="AH5884"/>
      <c r="AI5884"/>
      <c r="AJ5884"/>
      <c r="AK5884"/>
      <c r="AL5884"/>
      <c r="AM5884"/>
      <c r="AN5884"/>
      <c r="AO5884"/>
      <c r="AP5884"/>
      <c r="AQ5884"/>
      <c r="AR5884"/>
      <c r="AS5884"/>
      <c r="AT5884"/>
      <c r="AU5884"/>
      <c r="AV5884"/>
      <c r="AW5884"/>
      <c r="AX5884"/>
      <c r="AY5884"/>
      <c r="AZ5884"/>
      <c r="BA5884"/>
      <c r="BB5884"/>
      <c r="BC5884"/>
      <c r="BD5884"/>
      <c r="BE5884"/>
      <c r="BF5884"/>
      <c r="BG5884"/>
      <c r="BH5884"/>
      <c r="BI5884"/>
      <c r="BJ5884"/>
      <c r="BK5884"/>
      <c r="BL5884"/>
      <c r="BM5884"/>
      <c r="BN5884"/>
      <c r="BO5884"/>
    </row>
    <row r="5885" spans="1:67" ht="15" x14ac:dyDescent="0.25">
      <c r="A5885" s="245" t="s">
        <v>1664</v>
      </c>
      <c r="B5885" s="245" t="s">
        <v>1663</v>
      </c>
      <c r="C5885" s="245" t="s">
        <v>1717</v>
      </c>
      <c r="D5885" s="245" t="s">
        <v>1716</v>
      </c>
      <c r="E5885" s="246" t="s">
        <v>44</v>
      </c>
      <c r="F5885" s="245" t="s">
        <v>44</v>
      </c>
      <c r="G5885" s="245" t="s">
        <v>13848</v>
      </c>
      <c r="H5885" s="245" t="s">
        <v>13849</v>
      </c>
      <c r="I5885" s="245" t="s">
        <v>11</v>
      </c>
      <c r="J5885" s="245" t="s">
        <v>569</v>
      </c>
      <c r="K5885" s="246" t="s">
        <v>7322</v>
      </c>
      <c r="L5885" s="245" t="s">
        <v>568</v>
      </c>
      <c r="M5885"/>
      <c r="N5885"/>
      <c r="O5885"/>
      <c r="P5885"/>
      <c r="Q5885"/>
      <c r="R5885"/>
      <c r="S5885"/>
      <c r="T5885"/>
      <c r="U5885"/>
      <c r="V5885"/>
      <c r="W5885"/>
      <c r="X5885"/>
      <c r="Y5885"/>
      <c r="Z5885"/>
      <c r="AA5885"/>
      <c r="AB5885"/>
      <c r="AC5885"/>
      <c r="AD5885"/>
      <c r="AE5885"/>
      <c r="AF5885"/>
      <c r="AG5885"/>
      <c r="AH5885"/>
      <c r="AI5885"/>
      <c r="AJ5885"/>
      <c r="AK5885"/>
      <c r="AL5885"/>
      <c r="AM5885"/>
      <c r="AN5885"/>
      <c r="AO5885"/>
      <c r="AP5885"/>
      <c r="AQ5885"/>
      <c r="AR5885"/>
      <c r="AS5885"/>
      <c r="AT5885"/>
      <c r="AU5885"/>
      <c r="AV5885"/>
      <c r="AW5885"/>
      <c r="AX5885"/>
      <c r="AY5885"/>
      <c r="AZ5885"/>
      <c r="BA5885"/>
      <c r="BB5885"/>
      <c r="BC5885"/>
      <c r="BD5885"/>
      <c r="BE5885"/>
      <c r="BF5885"/>
      <c r="BG5885"/>
      <c r="BH5885"/>
      <c r="BI5885"/>
      <c r="BJ5885"/>
      <c r="BK5885"/>
      <c r="BL5885"/>
      <c r="BM5885"/>
      <c r="BN5885"/>
      <c r="BO5885"/>
    </row>
    <row r="5886" spans="1:67" ht="15" x14ac:dyDescent="0.25">
      <c r="A5886" s="245" t="s">
        <v>1664</v>
      </c>
      <c r="B5886" s="245" t="s">
        <v>1663</v>
      </c>
      <c r="C5886" s="245" t="s">
        <v>1717</v>
      </c>
      <c r="D5886" s="245" t="s">
        <v>1716</v>
      </c>
      <c r="E5886" s="246" t="s">
        <v>44</v>
      </c>
      <c r="F5886" s="245" t="s">
        <v>44</v>
      </c>
      <c r="G5886" s="245" t="s">
        <v>13850</v>
      </c>
      <c r="H5886" s="245" t="s">
        <v>13851</v>
      </c>
      <c r="I5886" s="245" t="s">
        <v>11</v>
      </c>
      <c r="J5886" s="245" t="s">
        <v>569</v>
      </c>
      <c r="K5886" s="246" t="s">
        <v>15169</v>
      </c>
      <c r="L5886" s="245" t="s">
        <v>568</v>
      </c>
      <c r="M5886"/>
      <c r="N5886"/>
      <c r="O5886"/>
      <c r="P5886"/>
      <c r="Q5886"/>
      <c r="R5886"/>
      <c r="S5886"/>
      <c r="T5886"/>
      <c r="U5886"/>
      <c r="V5886"/>
      <c r="W5886"/>
      <c r="X5886"/>
      <c r="Y5886"/>
      <c r="Z5886"/>
      <c r="AA5886"/>
      <c r="AB5886"/>
      <c r="AC5886"/>
      <c r="AD5886"/>
      <c r="AE5886"/>
      <c r="AF5886"/>
      <c r="AG5886"/>
      <c r="AH5886"/>
      <c r="AI5886"/>
      <c r="AJ5886"/>
      <c r="AK5886"/>
      <c r="AL5886"/>
      <c r="AM5886"/>
      <c r="AN5886"/>
      <c r="AO5886"/>
      <c r="AP5886"/>
      <c r="AQ5886"/>
      <c r="AR5886"/>
      <c r="AS5886"/>
      <c r="AT5886"/>
      <c r="AU5886"/>
      <c r="AV5886"/>
      <c r="AW5886"/>
      <c r="AX5886"/>
      <c r="AY5886"/>
      <c r="AZ5886"/>
      <c r="BA5886"/>
      <c r="BB5886"/>
      <c r="BC5886"/>
      <c r="BD5886"/>
      <c r="BE5886"/>
      <c r="BF5886"/>
      <c r="BG5886"/>
      <c r="BH5886"/>
      <c r="BI5886"/>
      <c r="BJ5886"/>
      <c r="BK5886"/>
      <c r="BL5886"/>
      <c r="BM5886"/>
      <c r="BN5886"/>
      <c r="BO5886"/>
    </row>
    <row r="5887" spans="1:67" ht="15" x14ac:dyDescent="0.25">
      <c r="A5887" s="245" t="s">
        <v>1664</v>
      </c>
      <c r="B5887" s="245" t="s">
        <v>1663</v>
      </c>
      <c r="C5887" s="245" t="s">
        <v>1717</v>
      </c>
      <c r="D5887" s="245" t="s">
        <v>1716</v>
      </c>
      <c r="E5887" s="246" t="s">
        <v>44</v>
      </c>
      <c r="F5887" s="245" t="s">
        <v>44</v>
      </c>
      <c r="G5887" s="245" t="s">
        <v>13852</v>
      </c>
      <c r="H5887" s="245" t="s">
        <v>13853</v>
      </c>
      <c r="I5887" s="245" t="s">
        <v>11</v>
      </c>
      <c r="J5887" s="245" t="s">
        <v>569</v>
      </c>
      <c r="K5887" s="246" t="s">
        <v>9493</v>
      </c>
      <c r="L5887" s="245" t="s">
        <v>568</v>
      </c>
      <c r="M5887"/>
      <c r="N5887"/>
      <c r="O5887"/>
      <c r="P5887"/>
      <c r="Q5887"/>
      <c r="R5887"/>
      <c r="S5887"/>
      <c r="T5887"/>
      <c r="U5887"/>
      <c r="V5887"/>
      <c r="W5887"/>
      <c r="X5887"/>
      <c r="Y5887"/>
      <c r="Z5887"/>
      <c r="AA5887"/>
      <c r="AB5887"/>
      <c r="AC5887"/>
      <c r="AD5887"/>
      <c r="AE5887"/>
      <c r="AF5887"/>
      <c r="AG5887"/>
      <c r="AH5887"/>
      <c r="AI5887"/>
      <c r="AJ5887"/>
      <c r="AK5887"/>
      <c r="AL5887"/>
      <c r="AM5887"/>
      <c r="AN5887"/>
      <c r="AO5887"/>
      <c r="AP5887"/>
      <c r="AQ5887"/>
      <c r="AR5887"/>
      <c r="AS5887"/>
      <c r="AT5887"/>
      <c r="AU5887"/>
      <c r="AV5887"/>
      <c r="AW5887"/>
      <c r="AX5887"/>
      <c r="AY5887"/>
      <c r="AZ5887"/>
      <c r="BA5887"/>
      <c r="BB5887"/>
      <c r="BC5887"/>
      <c r="BD5887"/>
      <c r="BE5887"/>
      <c r="BF5887"/>
      <c r="BG5887"/>
      <c r="BH5887"/>
      <c r="BI5887"/>
      <c r="BJ5887"/>
      <c r="BK5887"/>
      <c r="BL5887"/>
      <c r="BM5887"/>
      <c r="BN5887"/>
      <c r="BO5887"/>
    </row>
    <row r="5888" spans="1:67" ht="15" x14ac:dyDescent="0.25">
      <c r="A5888" s="245" t="s">
        <v>1664</v>
      </c>
      <c r="B5888" s="245" t="s">
        <v>1663</v>
      </c>
      <c r="C5888" s="245" t="s">
        <v>1717</v>
      </c>
      <c r="D5888" s="245" t="s">
        <v>1716</v>
      </c>
      <c r="E5888" s="246" t="s">
        <v>44</v>
      </c>
      <c r="F5888" s="245" t="s">
        <v>44</v>
      </c>
      <c r="G5888" s="245" t="s">
        <v>13855</v>
      </c>
      <c r="H5888" s="245" t="s">
        <v>13856</v>
      </c>
      <c r="I5888" s="245" t="s">
        <v>11</v>
      </c>
      <c r="J5888" s="245" t="s">
        <v>569</v>
      </c>
      <c r="K5888" s="246" t="s">
        <v>9433</v>
      </c>
      <c r="L5888" s="245" t="s">
        <v>568</v>
      </c>
      <c r="M5888"/>
      <c r="N5888"/>
      <c r="O5888"/>
      <c r="P5888"/>
      <c r="Q5888"/>
      <c r="R5888"/>
      <c r="S5888"/>
      <c r="T5888"/>
      <c r="U5888"/>
      <c r="V5888"/>
      <c r="W5888"/>
      <c r="X5888"/>
      <c r="Y5888"/>
      <c r="Z5888"/>
      <c r="AA5888"/>
      <c r="AB5888"/>
      <c r="AC5888"/>
      <c r="AD5888"/>
      <c r="AE5888"/>
      <c r="AF5888"/>
      <c r="AG5888"/>
      <c r="AH5888"/>
      <c r="AI5888"/>
      <c r="AJ5888"/>
      <c r="AK5888"/>
      <c r="AL5888"/>
      <c r="AM5888"/>
      <c r="AN5888"/>
      <c r="AO5888"/>
      <c r="AP5888"/>
      <c r="AQ5888"/>
      <c r="AR5888"/>
      <c r="AS5888"/>
      <c r="AT5888"/>
      <c r="AU5888"/>
      <c r="AV5888"/>
      <c r="AW5888"/>
      <c r="AX5888"/>
      <c r="AY5888"/>
      <c r="AZ5888"/>
      <c r="BA5888"/>
      <c r="BB5888"/>
      <c r="BC5888"/>
      <c r="BD5888"/>
      <c r="BE5888"/>
      <c r="BF5888"/>
      <c r="BG5888"/>
      <c r="BH5888"/>
      <c r="BI5888"/>
      <c r="BJ5888"/>
      <c r="BK5888"/>
      <c r="BL5888"/>
      <c r="BM5888"/>
      <c r="BN5888"/>
      <c r="BO5888"/>
    </row>
    <row r="5889" spans="1:67" ht="15" x14ac:dyDescent="0.25">
      <c r="A5889" s="245" t="s">
        <v>1664</v>
      </c>
      <c r="B5889" s="245" t="s">
        <v>1663</v>
      </c>
      <c r="C5889" s="245" t="s">
        <v>1717</v>
      </c>
      <c r="D5889" s="245" t="s">
        <v>1716</v>
      </c>
      <c r="E5889" s="246" t="s">
        <v>44</v>
      </c>
      <c r="F5889" s="245" t="s">
        <v>44</v>
      </c>
      <c r="G5889" s="245" t="s">
        <v>13857</v>
      </c>
      <c r="H5889" s="245" t="s">
        <v>13858</v>
      </c>
      <c r="I5889" s="245" t="s">
        <v>11</v>
      </c>
      <c r="J5889" s="245" t="s">
        <v>569</v>
      </c>
      <c r="K5889" s="246" t="s">
        <v>15442</v>
      </c>
      <c r="L5889" s="245" t="s">
        <v>568</v>
      </c>
      <c r="M5889"/>
      <c r="N5889"/>
      <c r="O5889"/>
      <c r="P5889"/>
      <c r="Q5889"/>
      <c r="R5889"/>
      <c r="S5889"/>
      <c r="T5889"/>
      <c r="U5889"/>
      <c r="V5889"/>
      <c r="W5889"/>
      <c r="X5889"/>
      <c r="Y5889"/>
      <c r="Z5889"/>
      <c r="AA5889"/>
      <c r="AB5889"/>
      <c r="AC5889"/>
      <c r="AD5889"/>
      <c r="AE5889"/>
      <c r="AF5889"/>
      <c r="AG5889"/>
      <c r="AH5889"/>
      <c r="AI5889"/>
      <c r="AJ5889"/>
      <c r="AK5889"/>
      <c r="AL5889"/>
      <c r="AM5889"/>
      <c r="AN5889"/>
      <c r="AO5889"/>
      <c r="AP5889"/>
      <c r="AQ5889"/>
      <c r="AR5889"/>
      <c r="AS5889"/>
      <c r="AT5889"/>
      <c r="AU5889"/>
      <c r="AV5889"/>
      <c r="AW5889"/>
      <c r="AX5889"/>
      <c r="AY5889"/>
      <c r="AZ5889"/>
      <c r="BA5889"/>
      <c r="BB5889"/>
      <c r="BC5889"/>
      <c r="BD5889"/>
      <c r="BE5889"/>
      <c r="BF5889"/>
      <c r="BG5889"/>
      <c r="BH5889"/>
      <c r="BI5889"/>
      <c r="BJ5889"/>
      <c r="BK5889"/>
      <c r="BL5889"/>
      <c r="BM5889"/>
      <c r="BN5889"/>
      <c r="BO5889"/>
    </row>
    <row r="5890" spans="1:67" ht="15" x14ac:dyDescent="0.25">
      <c r="A5890" s="245" t="s">
        <v>1664</v>
      </c>
      <c r="B5890" s="245" t="s">
        <v>1663</v>
      </c>
      <c r="C5890" s="245" t="s">
        <v>1717</v>
      </c>
      <c r="D5890" s="245" t="s">
        <v>1716</v>
      </c>
      <c r="E5890" s="246" t="s">
        <v>44</v>
      </c>
      <c r="F5890" s="245" t="s">
        <v>44</v>
      </c>
      <c r="G5890" s="245" t="s">
        <v>13860</v>
      </c>
      <c r="H5890" s="245" t="s">
        <v>13861</v>
      </c>
      <c r="I5890" s="245" t="s">
        <v>12</v>
      </c>
      <c r="J5890" s="245" t="s">
        <v>569</v>
      </c>
      <c r="K5890" s="246" t="s">
        <v>25340</v>
      </c>
      <c r="L5890" s="245" t="s">
        <v>568</v>
      </c>
      <c r="M5890"/>
      <c r="N5890"/>
      <c r="O5890"/>
      <c r="P5890"/>
      <c r="Q5890"/>
      <c r="R5890"/>
      <c r="S5890"/>
      <c r="T5890"/>
      <c r="U5890"/>
      <c r="V5890"/>
      <c r="W5890"/>
      <c r="X5890"/>
      <c r="Y5890"/>
      <c r="Z5890"/>
      <c r="AA5890"/>
      <c r="AB5890"/>
      <c r="AC5890"/>
      <c r="AD5890"/>
      <c r="AE5890"/>
      <c r="AF5890"/>
      <c r="AG5890"/>
      <c r="AH5890"/>
      <c r="AI5890"/>
      <c r="AJ5890"/>
      <c r="AK5890"/>
      <c r="AL5890"/>
      <c r="AM5890"/>
      <c r="AN5890"/>
      <c r="AO5890"/>
      <c r="AP5890"/>
      <c r="AQ5890"/>
      <c r="AR5890"/>
      <c r="AS5890"/>
      <c r="AT5890"/>
      <c r="AU5890"/>
      <c r="AV5890"/>
      <c r="AW5890"/>
      <c r="AX5890"/>
      <c r="AY5890"/>
      <c r="AZ5890"/>
      <c r="BA5890"/>
      <c r="BB5890"/>
      <c r="BC5890"/>
      <c r="BD5890"/>
      <c r="BE5890"/>
      <c r="BF5890"/>
      <c r="BG5890"/>
      <c r="BH5890"/>
      <c r="BI5890"/>
      <c r="BJ5890"/>
      <c r="BK5890"/>
      <c r="BL5890"/>
      <c r="BM5890"/>
      <c r="BN5890"/>
      <c r="BO5890"/>
    </row>
    <row r="5891" spans="1:67" ht="15" x14ac:dyDescent="0.25">
      <c r="A5891" s="245" t="s">
        <v>1664</v>
      </c>
      <c r="B5891" s="245" t="s">
        <v>1663</v>
      </c>
      <c r="C5891" s="245" t="s">
        <v>1717</v>
      </c>
      <c r="D5891" s="245" t="s">
        <v>1716</v>
      </c>
      <c r="E5891" s="246" t="s">
        <v>44</v>
      </c>
      <c r="F5891" s="245" t="s">
        <v>44</v>
      </c>
      <c r="G5891" s="245" t="s">
        <v>21532</v>
      </c>
      <c r="H5891" s="245" t="s">
        <v>21533</v>
      </c>
      <c r="I5891" s="245" t="s">
        <v>11</v>
      </c>
      <c r="J5891" s="245" t="s">
        <v>569</v>
      </c>
      <c r="K5891" s="246" t="s">
        <v>10037</v>
      </c>
      <c r="L5891" s="245" t="s">
        <v>568</v>
      </c>
      <c r="M5891"/>
      <c r="N5891"/>
      <c r="O5891"/>
      <c r="P5891"/>
      <c r="Q5891"/>
      <c r="R5891"/>
      <c r="S5891"/>
      <c r="T5891"/>
      <c r="U5891"/>
      <c r="V5891"/>
      <c r="W5891"/>
      <c r="X5891"/>
      <c r="Y5891"/>
      <c r="Z5891"/>
      <c r="AA5891"/>
      <c r="AB5891"/>
      <c r="AC5891"/>
      <c r="AD5891"/>
      <c r="AE5891"/>
      <c r="AF5891"/>
      <c r="AG5891"/>
      <c r="AH5891"/>
      <c r="AI5891"/>
      <c r="AJ5891"/>
      <c r="AK5891"/>
      <c r="AL5891"/>
      <c r="AM5891"/>
      <c r="AN5891"/>
      <c r="AO5891"/>
      <c r="AP5891"/>
      <c r="AQ5891"/>
      <c r="AR5891"/>
      <c r="AS5891"/>
      <c r="AT5891"/>
      <c r="AU5891"/>
      <c r="AV5891"/>
      <c r="AW5891"/>
      <c r="AX5891"/>
      <c r="AY5891"/>
      <c r="AZ5891"/>
      <c r="BA5891"/>
      <c r="BB5891"/>
      <c r="BC5891"/>
      <c r="BD5891"/>
      <c r="BE5891"/>
      <c r="BF5891"/>
      <c r="BG5891"/>
      <c r="BH5891"/>
      <c r="BI5891"/>
      <c r="BJ5891"/>
      <c r="BK5891"/>
      <c r="BL5891"/>
      <c r="BM5891"/>
      <c r="BN5891"/>
      <c r="BO5891"/>
    </row>
    <row r="5892" spans="1:67" ht="15" x14ac:dyDescent="0.25">
      <c r="A5892" s="245" t="s">
        <v>1664</v>
      </c>
      <c r="B5892" s="245" t="s">
        <v>1663</v>
      </c>
      <c r="C5892" s="245" t="s">
        <v>13862</v>
      </c>
      <c r="D5892" s="245" t="s">
        <v>13863</v>
      </c>
      <c r="E5892" s="246" t="s">
        <v>44</v>
      </c>
      <c r="F5892" s="245" t="s">
        <v>44</v>
      </c>
      <c r="G5892" s="245" t="s">
        <v>13864</v>
      </c>
      <c r="H5892" s="245" t="s">
        <v>13865</v>
      </c>
      <c r="I5892" s="245" t="s">
        <v>11</v>
      </c>
      <c r="J5892" s="245" t="s">
        <v>569</v>
      </c>
      <c r="K5892" s="246" t="s">
        <v>9639</v>
      </c>
      <c r="L5892" s="245" t="s">
        <v>568</v>
      </c>
      <c r="M5892"/>
      <c r="N5892"/>
      <c r="O5892"/>
      <c r="P5892"/>
      <c r="Q5892"/>
      <c r="R5892"/>
      <c r="S5892"/>
      <c r="T5892"/>
      <c r="U5892"/>
      <c r="V5892"/>
      <c r="W5892"/>
      <c r="X5892"/>
      <c r="Y5892"/>
      <c r="Z5892"/>
      <c r="AA5892"/>
      <c r="AB5892"/>
      <c r="AC5892"/>
      <c r="AD5892"/>
      <c r="AE5892"/>
      <c r="AF5892"/>
      <c r="AG5892"/>
      <c r="AH5892"/>
      <c r="AI5892"/>
      <c r="AJ5892"/>
      <c r="AK5892"/>
      <c r="AL5892"/>
      <c r="AM5892"/>
      <c r="AN5892"/>
      <c r="AO5892"/>
      <c r="AP5892"/>
      <c r="AQ5892"/>
      <c r="AR5892"/>
      <c r="AS5892"/>
      <c r="AT5892"/>
      <c r="AU5892"/>
      <c r="AV5892"/>
      <c r="AW5892"/>
      <c r="AX5892"/>
      <c r="AY5892"/>
      <c r="AZ5892"/>
      <c r="BA5892"/>
      <c r="BB5892"/>
      <c r="BC5892"/>
      <c r="BD5892"/>
      <c r="BE5892"/>
      <c r="BF5892"/>
      <c r="BG5892"/>
      <c r="BH5892"/>
      <c r="BI5892"/>
      <c r="BJ5892"/>
      <c r="BK5892"/>
      <c r="BL5892"/>
      <c r="BM5892"/>
      <c r="BN5892"/>
      <c r="BO5892"/>
    </row>
    <row r="5893" spans="1:67" ht="15" x14ac:dyDescent="0.25">
      <c r="A5893" s="245" t="s">
        <v>1664</v>
      </c>
      <c r="B5893" s="245" t="s">
        <v>1663</v>
      </c>
      <c r="C5893" s="245" t="s">
        <v>13862</v>
      </c>
      <c r="D5893" s="245" t="s">
        <v>13863</v>
      </c>
      <c r="E5893" s="246" t="s">
        <v>44</v>
      </c>
      <c r="F5893" s="245" t="s">
        <v>44</v>
      </c>
      <c r="G5893" s="245" t="s">
        <v>13866</v>
      </c>
      <c r="H5893" s="245" t="s">
        <v>13867</v>
      </c>
      <c r="I5893" s="245" t="s">
        <v>11</v>
      </c>
      <c r="J5893" s="245" t="s">
        <v>569</v>
      </c>
      <c r="K5893" s="246" t="s">
        <v>16311</v>
      </c>
      <c r="L5893" s="245" t="s">
        <v>568</v>
      </c>
      <c r="M5893"/>
      <c r="N5893"/>
      <c r="O5893"/>
      <c r="P5893"/>
      <c r="Q5893"/>
      <c r="R5893"/>
      <c r="S5893"/>
      <c r="T5893"/>
      <c r="U5893"/>
      <c r="V5893"/>
      <c r="W5893"/>
      <c r="X5893"/>
      <c r="Y5893"/>
      <c r="Z5893"/>
      <c r="AA5893"/>
      <c r="AB5893"/>
      <c r="AC5893"/>
      <c r="AD5893"/>
      <c r="AE5893"/>
      <c r="AF5893"/>
      <c r="AG5893"/>
      <c r="AH5893"/>
      <c r="AI5893"/>
      <c r="AJ5893"/>
      <c r="AK5893"/>
      <c r="AL5893"/>
      <c r="AM5893"/>
      <c r="AN5893"/>
      <c r="AO5893"/>
      <c r="AP5893"/>
      <c r="AQ5893"/>
      <c r="AR5893"/>
      <c r="AS5893"/>
      <c r="AT5893"/>
      <c r="AU5893"/>
      <c r="AV5893"/>
      <c r="AW5893"/>
      <c r="AX5893"/>
      <c r="AY5893"/>
      <c r="AZ5893"/>
      <c r="BA5893"/>
      <c r="BB5893"/>
      <c r="BC5893"/>
      <c r="BD5893"/>
      <c r="BE5893"/>
      <c r="BF5893"/>
      <c r="BG5893"/>
      <c r="BH5893"/>
      <c r="BI5893"/>
      <c r="BJ5893"/>
      <c r="BK5893"/>
      <c r="BL5893"/>
      <c r="BM5893"/>
      <c r="BN5893"/>
      <c r="BO5893"/>
    </row>
    <row r="5894" spans="1:67" ht="15" x14ac:dyDescent="0.25">
      <c r="A5894" s="245" t="s">
        <v>1664</v>
      </c>
      <c r="B5894" s="245" t="s">
        <v>1663</v>
      </c>
      <c r="C5894" s="245" t="s">
        <v>1704</v>
      </c>
      <c r="D5894" s="245" t="s">
        <v>1703</v>
      </c>
      <c r="E5894" s="246" t="s">
        <v>44</v>
      </c>
      <c r="F5894" s="245" t="s">
        <v>44</v>
      </c>
      <c r="G5894" s="245" t="s">
        <v>1715</v>
      </c>
      <c r="H5894" s="245" t="s">
        <v>13868</v>
      </c>
      <c r="I5894" s="245" t="s">
        <v>12</v>
      </c>
      <c r="J5894" s="245" t="s">
        <v>569</v>
      </c>
      <c r="K5894" s="246" t="s">
        <v>8543</v>
      </c>
      <c r="L5894" s="245" t="s">
        <v>568</v>
      </c>
      <c r="M5894"/>
      <c r="N5894"/>
      <c r="O5894"/>
      <c r="P5894"/>
      <c r="Q5894"/>
      <c r="R5894"/>
      <c r="S5894"/>
      <c r="T5894"/>
      <c r="U5894"/>
      <c r="V5894"/>
      <c r="W5894"/>
      <c r="X5894"/>
      <c r="Y5894"/>
      <c r="Z5894"/>
      <c r="AA5894"/>
      <c r="AB5894"/>
      <c r="AC5894"/>
      <c r="AD5894"/>
      <c r="AE5894"/>
      <c r="AF5894"/>
      <c r="AG5894"/>
      <c r="AH5894"/>
      <c r="AI5894"/>
      <c r="AJ5894"/>
      <c r="AK5894"/>
      <c r="AL5894"/>
      <c r="AM5894"/>
      <c r="AN5894"/>
      <c r="AO5894"/>
      <c r="AP5894"/>
      <c r="AQ5894"/>
      <c r="AR5894"/>
      <c r="AS5894"/>
      <c r="AT5894"/>
      <c r="AU5894"/>
      <c r="AV5894"/>
      <c r="AW5894"/>
      <c r="AX5894"/>
      <c r="AY5894"/>
      <c r="AZ5894"/>
      <c r="BA5894"/>
      <c r="BB5894"/>
      <c r="BC5894"/>
      <c r="BD5894"/>
      <c r="BE5894"/>
      <c r="BF5894"/>
      <c r="BG5894"/>
      <c r="BH5894"/>
      <c r="BI5894"/>
      <c r="BJ5894"/>
      <c r="BK5894"/>
      <c r="BL5894"/>
      <c r="BM5894"/>
      <c r="BN5894"/>
      <c r="BO5894"/>
    </row>
    <row r="5895" spans="1:67" ht="15" x14ac:dyDescent="0.25">
      <c r="A5895" s="245" t="s">
        <v>1664</v>
      </c>
      <c r="B5895" s="245" t="s">
        <v>1663</v>
      </c>
      <c r="C5895" s="245" t="s">
        <v>1704</v>
      </c>
      <c r="D5895" s="245" t="s">
        <v>1703</v>
      </c>
      <c r="E5895" s="246" t="s">
        <v>44</v>
      </c>
      <c r="F5895" s="245" t="s">
        <v>44</v>
      </c>
      <c r="G5895" s="245" t="s">
        <v>1714</v>
      </c>
      <c r="H5895" s="245" t="s">
        <v>13869</v>
      </c>
      <c r="I5895" s="245" t="s">
        <v>12</v>
      </c>
      <c r="J5895" s="245" t="s">
        <v>569</v>
      </c>
      <c r="K5895" s="246" t="s">
        <v>14293</v>
      </c>
      <c r="L5895" s="245" t="s">
        <v>568</v>
      </c>
      <c r="M5895"/>
      <c r="N5895"/>
      <c r="O5895"/>
      <c r="P5895"/>
      <c r="Q5895"/>
      <c r="R5895"/>
      <c r="S5895"/>
      <c r="T5895"/>
      <c r="U5895"/>
      <c r="V5895"/>
      <c r="W5895"/>
      <c r="X5895"/>
      <c r="Y5895"/>
      <c r="Z5895"/>
      <c r="AA5895"/>
      <c r="AB5895"/>
      <c r="AC5895"/>
      <c r="AD5895"/>
      <c r="AE5895"/>
      <c r="AF5895"/>
      <c r="AG5895"/>
      <c r="AH5895"/>
      <c r="AI5895"/>
      <c r="AJ5895"/>
      <c r="AK5895"/>
      <c r="AL5895"/>
      <c r="AM5895"/>
      <c r="AN5895"/>
      <c r="AO5895"/>
      <c r="AP5895"/>
      <c r="AQ5895"/>
      <c r="AR5895"/>
      <c r="AS5895"/>
      <c r="AT5895"/>
      <c r="AU5895"/>
      <c r="AV5895"/>
      <c r="AW5895"/>
      <c r="AX5895"/>
      <c r="AY5895"/>
      <c r="AZ5895"/>
      <c r="BA5895"/>
      <c r="BB5895"/>
      <c r="BC5895"/>
      <c r="BD5895"/>
      <c r="BE5895"/>
      <c r="BF5895"/>
      <c r="BG5895"/>
      <c r="BH5895"/>
      <c r="BI5895"/>
      <c r="BJ5895"/>
      <c r="BK5895"/>
      <c r="BL5895"/>
      <c r="BM5895"/>
      <c r="BN5895"/>
      <c r="BO5895"/>
    </row>
    <row r="5896" spans="1:67" ht="15" x14ac:dyDescent="0.25">
      <c r="A5896" s="245" t="s">
        <v>1664</v>
      </c>
      <c r="B5896" s="245" t="s">
        <v>1663</v>
      </c>
      <c r="C5896" s="245" t="s">
        <v>1704</v>
      </c>
      <c r="D5896" s="245" t="s">
        <v>1703</v>
      </c>
      <c r="E5896" s="246" t="s">
        <v>44</v>
      </c>
      <c r="F5896" s="245" t="s">
        <v>44</v>
      </c>
      <c r="G5896" s="245" t="s">
        <v>1713</v>
      </c>
      <c r="H5896" s="245" t="s">
        <v>13871</v>
      </c>
      <c r="I5896" s="245" t="s">
        <v>12</v>
      </c>
      <c r="J5896" s="245" t="s">
        <v>569</v>
      </c>
      <c r="K5896" s="246" t="s">
        <v>13295</v>
      </c>
      <c r="L5896" s="245" t="s">
        <v>568</v>
      </c>
      <c r="M5896"/>
      <c r="N5896"/>
      <c r="O5896"/>
      <c r="P5896"/>
      <c r="Q5896"/>
      <c r="R5896"/>
      <c r="S5896"/>
      <c r="T5896"/>
      <c r="U5896"/>
      <c r="V5896"/>
      <c r="W5896"/>
      <c r="X5896"/>
      <c r="Y5896"/>
      <c r="Z5896"/>
      <c r="AA5896"/>
      <c r="AB5896"/>
      <c r="AC5896"/>
      <c r="AD5896"/>
      <c r="AE5896"/>
      <c r="AF5896"/>
      <c r="AG5896"/>
      <c r="AH5896"/>
      <c r="AI5896"/>
      <c r="AJ5896"/>
      <c r="AK5896"/>
      <c r="AL5896"/>
      <c r="AM5896"/>
      <c r="AN5896"/>
      <c r="AO5896"/>
      <c r="AP5896"/>
      <c r="AQ5896"/>
      <c r="AR5896"/>
      <c r="AS5896"/>
      <c r="AT5896"/>
      <c r="AU5896"/>
      <c r="AV5896"/>
      <c r="AW5896"/>
      <c r="AX5896"/>
      <c r="AY5896"/>
      <c r="AZ5896"/>
      <c r="BA5896"/>
      <c r="BB5896"/>
      <c r="BC5896"/>
      <c r="BD5896"/>
      <c r="BE5896"/>
      <c r="BF5896"/>
      <c r="BG5896"/>
      <c r="BH5896"/>
      <c r="BI5896"/>
      <c r="BJ5896"/>
      <c r="BK5896"/>
      <c r="BL5896"/>
      <c r="BM5896"/>
      <c r="BN5896"/>
      <c r="BO5896"/>
    </row>
    <row r="5897" spans="1:67" ht="15" x14ac:dyDescent="0.25">
      <c r="A5897" s="245" t="s">
        <v>1664</v>
      </c>
      <c r="B5897" s="245" t="s">
        <v>1663</v>
      </c>
      <c r="C5897" s="245" t="s">
        <v>1704</v>
      </c>
      <c r="D5897" s="245" t="s">
        <v>1703</v>
      </c>
      <c r="E5897" s="246" t="s">
        <v>44</v>
      </c>
      <c r="F5897" s="245" t="s">
        <v>44</v>
      </c>
      <c r="G5897" s="245" t="s">
        <v>1712</v>
      </c>
      <c r="H5897" s="245" t="s">
        <v>13872</v>
      </c>
      <c r="I5897" s="245" t="s">
        <v>12</v>
      </c>
      <c r="J5897" s="245" t="s">
        <v>569</v>
      </c>
      <c r="K5897" s="246" t="s">
        <v>16597</v>
      </c>
      <c r="L5897" s="245" t="s">
        <v>568</v>
      </c>
      <c r="M5897"/>
      <c r="N5897"/>
      <c r="O5897"/>
      <c r="P5897"/>
      <c r="Q5897"/>
      <c r="R5897"/>
      <c r="S5897"/>
      <c r="T5897"/>
      <c r="U5897"/>
      <c r="V5897"/>
      <c r="W5897"/>
      <c r="X5897"/>
      <c r="Y5897"/>
      <c r="Z5897"/>
      <c r="AA5897"/>
      <c r="AB5897"/>
      <c r="AC5897"/>
      <c r="AD5897"/>
      <c r="AE5897"/>
      <c r="AF5897"/>
      <c r="AG5897"/>
      <c r="AH5897"/>
      <c r="AI5897"/>
      <c r="AJ5897"/>
      <c r="AK5897"/>
      <c r="AL5897"/>
      <c r="AM5897"/>
      <c r="AN5897"/>
      <c r="AO5897"/>
      <c r="AP5897"/>
      <c r="AQ5897"/>
      <c r="AR5897"/>
      <c r="AS5897"/>
      <c r="AT5897"/>
      <c r="AU5897"/>
      <c r="AV5897"/>
      <c r="AW5897"/>
      <c r="AX5897"/>
      <c r="AY5897"/>
      <c r="AZ5897"/>
      <c r="BA5897"/>
      <c r="BB5897"/>
      <c r="BC5897"/>
      <c r="BD5897"/>
      <c r="BE5897"/>
      <c r="BF5897"/>
      <c r="BG5897"/>
      <c r="BH5897"/>
      <c r="BI5897"/>
      <c r="BJ5897"/>
      <c r="BK5897"/>
      <c r="BL5897"/>
      <c r="BM5897"/>
      <c r="BN5897"/>
      <c r="BO5897"/>
    </row>
    <row r="5898" spans="1:67" ht="15" x14ac:dyDescent="0.25">
      <c r="A5898" s="245" t="s">
        <v>1664</v>
      </c>
      <c r="B5898" s="245" t="s">
        <v>1663</v>
      </c>
      <c r="C5898" s="245" t="s">
        <v>1704</v>
      </c>
      <c r="D5898" s="245" t="s">
        <v>1703</v>
      </c>
      <c r="E5898" s="246" t="s">
        <v>44</v>
      </c>
      <c r="F5898" s="245" t="s">
        <v>44</v>
      </c>
      <c r="G5898" s="245" t="s">
        <v>1711</v>
      </c>
      <c r="H5898" s="245" t="s">
        <v>13873</v>
      </c>
      <c r="I5898" s="245" t="s">
        <v>12</v>
      </c>
      <c r="J5898" s="245" t="s">
        <v>569</v>
      </c>
      <c r="K5898" s="246" t="s">
        <v>25341</v>
      </c>
      <c r="L5898" s="245" t="s">
        <v>568</v>
      </c>
      <c r="M5898"/>
      <c r="N5898"/>
      <c r="O5898"/>
      <c r="P5898"/>
      <c r="Q5898"/>
      <c r="R5898"/>
      <c r="S5898"/>
      <c r="T5898"/>
      <c r="U5898"/>
      <c r="V5898"/>
      <c r="W5898"/>
      <c r="X5898"/>
      <c r="Y5898"/>
      <c r="Z5898"/>
      <c r="AA5898"/>
      <c r="AB5898"/>
      <c r="AC5898"/>
      <c r="AD5898"/>
      <c r="AE5898"/>
      <c r="AF5898"/>
      <c r="AG5898"/>
      <c r="AH5898"/>
      <c r="AI5898"/>
      <c r="AJ5898"/>
      <c r="AK5898"/>
      <c r="AL5898"/>
      <c r="AM5898"/>
      <c r="AN5898"/>
      <c r="AO5898"/>
      <c r="AP5898"/>
      <c r="AQ5898"/>
      <c r="AR5898"/>
      <c r="AS5898"/>
      <c r="AT5898"/>
      <c r="AU5898"/>
      <c r="AV5898"/>
      <c r="AW5898"/>
      <c r="AX5898"/>
      <c r="AY5898"/>
      <c r="AZ5898"/>
      <c r="BA5898"/>
      <c r="BB5898"/>
      <c r="BC5898"/>
      <c r="BD5898"/>
      <c r="BE5898"/>
      <c r="BF5898"/>
      <c r="BG5898"/>
      <c r="BH5898"/>
      <c r="BI5898"/>
      <c r="BJ5898"/>
      <c r="BK5898"/>
      <c r="BL5898"/>
      <c r="BM5898"/>
      <c r="BN5898"/>
      <c r="BO5898"/>
    </row>
    <row r="5899" spans="1:67" ht="15" x14ac:dyDescent="0.25">
      <c r="A5899" s="245" t="s">
        <v>1664</v>
      </c>
      <c r="B5899" s="245" t="s">
        <v>1663</v>
      </c>
      <c r="C5899" s="245" t="s">
        <v>1704</v>
      </c>
      <c r="D5899" s="245" t="s">
        <v>1703</v>
      </c>
      <c r="E5899" s="246" t="s">
        <v>44</v>
      </c>
      <c r="F5899" s="245" t="s">
        <v>44</v>
      </c>
      <c r="G5899" s="245" t="s">
        <v>1710</v>
      </c>
      <c r="H5899" s="245" t="s">
        <v>13875</v>
      </c>
      <c r="I5899" s="245" t="s">
        <v>12</v>
      </c>
      <c r="J5899" s="245" t="s">
        <v>569</v>
      </c>
      <c r="K5899" s="246" t="s">
        <v>25342</v>
      </c>
      <c r="L5899" s="245" t="s">
        <v>568</v>
      </c>
      <c r="M5899"/>
      <c r="N5899"/>
      <c r="O5899"/>
      <c r="P5899"/>
      <c r="Q5899"/>
      <c r="R5899"/>
      <c r="S5899"/>
      <c r="T5899"/>
      <c r="U5899"/>
      <c r="V5899"/>
      <c r="W5899"/>
      <c r="X5899"/>
      <c r="Y5899"/>
      <c r="Z5899"/>
      <c r="AA5899"/>
      <c r="AB5899"/>
      <c r="AC5899"/>
      <c r="AD5899"/>
      <c r="AE5899"/>
      <c r="AF5899"/>
      <c r="AG5899"/>
      <c r="AH5899"/>
      <c r="AI5899"/>
      <c r="AJ5899"/>
      <c r="AK5899"/>
      <c r="AL5899"/>
      <c r="AM5899"/>
      <c r="AN5899"/>
      <c r="AO5899"/>
      <c r="AP5899"/>
      <c r="AQ5899"/>
      <c r="AR5899"/>
      <c r="AS5899"/>
      <c r="AT5899"/>
      <c r="AU5899"/>
      <c r="AV5899"/>
      <c r="AW5899"/>
      <c r="AX5899"/>
      <c r="AY5899"/>
      <c r="AZ5899"/>
      <c r="BA5899"/>
      <c r="BB5899"/>
      <c r="BC5899"/>
      <c r="BD5899"/>
      <c r="BE5899"/>
      <c r="BF5899"/>
      <c r="BG5899"/>
      <c r="BH5899"/>
      <c r="BI5899"/>
      <c r="BJ5899"/>
      <c r="BK5899"/>
      <c r="BL5899"/>
      <c r="BM5899"/>
      <c r="BN5899"/>
      <c r="BO5899"/>
    </row>
    <row r="5900" spans="1:67" ht="15" x14ac:dyDescent="0.25">
      <c r="A5900" s="245" t="s">
        <v>1664</v>
      </c>
      <c r="B5900" s="245" t="s">
        <v>1663</v>
      </c>
      <c r="C5900" s="245" t="s">
        <v>1704</v>
      </c>
      <c r="D5900" s="245" t="s">
        <v>1703</v>
      </c>
      <c r="E5900" s="246" t="s">
        <v>44</v>
      </c>
      <c r="F5900" s="245" t="s">
        <v>44</v>
      </c>
      <c r="G5900" s="245" t="s">
        <v>1709</v>
      </c>
      <c r="H5900" s="245" t="s">
        <v>13876</v>
      </c>
      <c r="I5900" s="245" t="s">
        <v>12</v>
      </c>
      <c r="J5900" s="245" t="s">
        <v>569</v>
      </c>
      <c r="K5900" s="246" t="s">
        <v>25343</v>
      </c>
      <c r="L5900" s="245" t="s">
        <v>568</v>
      </c>
      <c r="M5900"/>
      <c r="N5900"/>
      <c r="O5900"/>
      <c r="P5900"/>
      <c r="Q5900"/>
      <c r="R5900"/>
      <c r="S5900"/>
      <c r="T5900"/>
      <c r="U5900"/>
      <c r="V5900"/>
      <c r="W5900"/>
      <c r="X5900"/>
      <c r="Y5900"/>
      <c r="Z5900"/>
      <c r="AA5900"/>
      <c r="AB5900"/>
      <c r="AC5900"/>
      <c r="AD5900"/>
      <c r="AE5900"/>
      <c r="AF5900"/>
      <c r="AG5900"/>
      <c r="AH5900"/>
      <c r="AI5900"/>
      <c r="AJ5900"/>
      <c r="AK5900"/>
      <c r="AL5900"/>
      <c r="AM5900"/>
      <c r="AN5900"/>
      <c r="AO5900"/>
      <c r="AP5900"/>
      <c r="AQ5900"/>
      <c r="AR5900"/>
      <c r="AS5900"/>
      <c r="AT5900"/>
      <c r="AU5900"/>
      <c r="AV5900"/>
      <c r="AW5900"/>
      <c r="AX5900"/>
      <c r="AY5900"/>
      <c r="AZ5900"/>
      <c r="BA5900"/>
      <c r="BB5900"/>
      <c r="BC5900"/>
      <c r="BD5900"/>
      <c r="BE5900"/>
      <c r="BF5900"/>
      <c r="BG5900"/>
      <c r="BH5900"/>
      <c r="BI5900"/>
      <c r="BJ5900"/>
      <c r="BK5900"/>
      <c r="BL5900"/>
      <c r="BM5900"/>
      <c r="BN5900"/>
      <c r="BO5900"/>
    </row>
    <row r="5901" spans="1:67" ht="15" x14ac:dyDescent="0.25">
      <c r="A5901" s="245" t="s">
        <v>1664</v>
      </c>
      <c r="B5901" s="245" t="s">
        <v>1663</v>
      </c>
      <c r="C5901" s="245" t="s">
        <v>1704</v>
      </c>
      <c r="D5901" s="245" t="s">
        <v>1703</v>
      </c>
      <c r="E5901" s="246" t="s">
        <v>44</v>
      </c>
      <c r="F5901" s="245" t="s">
        <v>44</v>
      </c>
      <c r="G5901" s="245" t="s">
        <v>1708</v>
      </c>
      <c r="H5901" s="245" t="s">
        <v>13877</v>
      </c>
      <c r="I5901" s="245" t="s">
        <v>12</v>
      </c>
      <c r="J5901" s="245" t="s">
        <v>569</v>
      </c>
      <c r="K5901" s="246" t="s">
        <v>25344</v>
      </c>
      <c r="L5901" s="245" t="s">
        <v>568</v>
      </c>
      <c r="M5901"/>
      <c r="N5901"/>
      <c r="O5901"/>
      <c r="P5901"/>
      <c r="Q5901"/>
      <c r="R5901"/>
      <c r="S5901"/>
      <c r="T5901"/>
      <c r="U5901"/>
      <c r="V5901"/>
      <c r="W5901"/>
      <c r="X5901"/>
      <c r="Y5901"/>
      <c r="Z5901"/>
      <c r="AA5901"/>
      <c r="AB5901"/>
      <c r="AC5901"/>
      <c r="AD5901"/>
      <c r="AE5901"/>
      <c r="AF5901"/>
      <c r="AG5901"/>
      <c r="AH5901"/>
      <c r="AI5901"/>
      <c r="AJ5901"/>
      <c r="AK5901"/>
      <c r="AL5901"/>
      <c r="AM5901"/>
      <c r="AN5901"/>
      <c r="AO5901"/>
      <c r="AP5901"/>
      <c r="AQ5901"/>
      <c r="AR5901"/>
      <c r="AS5901"/>
      <c r="AT5901"/>
      <c r="AU5901"/>
      <c r="AV5901"/>
      <c r="AW5901"/>
      <c r="AX5901"/>
      <c r="AY5901"/>
      <c r="AZ5901"/>
      <c r="BA5901"/>
      <c r="BB5901"/>
      <c r="BC5901"/>
      <c r="BD5901"/>
      <c r="BE5901"/>
      <c r="BF5901"/>
      <c r="BG5901"/>
      <c r="BH5901"/>
      <c r="BI5901"/>
      <c r="BJ5901"/>
      <c r="BK5901"/>
      <c r="BL5901"/>
      <c r="BM5901"/>
      <c r="BN5901"/>
      <c r="BO5901"/>
    </row>
    <row r="5902" spans="1:67" ht="15" x14ac:dyDescent="0.25">
      <c r="A5902" s="245" t="s">
        <v>1664</v>
      </c>
      <c r="B5902" s="245" t="s">
        <v>1663</v>
      </c>
      <c r="C5902" s="245" t="s">
        <v>1704</v>
      </c>
      <c r="D5902" s="245" t="s">
        <v>1703</v>
      </c>
      <c r="E5902" s="246" t="s">
        <v>44</v>
      </c>
      <c r="F5902" s="245" t="s">
        <v>44</v>
      </c>
      <c r="G5902" s="245" t="s">
        <v>1707</v>
      </c>
      <c r="H5902" s="245" t="s">
        <v>13878</v>
      </c>
      <c r="I5902" s="245" t="s">
        <v>12</v>
      </c>
      <c r="J5902" s="245" t="s">
        <v>569</v>
      </c>
      <c r="K5902" s="246" t="s">
        <v>12002</v>
      </c>
      <c r="L5902" s="245" t="s">
        <v>568</v>
      </c>
      <c r="M5902"/>
      <c r="N5902"/>
      <c r="O5902"/>
      <c r="P5902"/>
      <c r="Q5902"/>
      <c r="R5902"/>
      <c r="S5902"/>
      <c r="T5902"/>
      <c r="U5902"/>
      <c r="V5902"/>
      <c r="W5902"/>
      <c r="X5902"/>
      <c r="Y5902"/>
      <c r="Z5902"/>
      <c r="AA5902"/>
      <c r="AB5902"/>
      <c r="AC5902"/>
      <c r="AD5902"/>
      <c r="AE5902"/>
      <c r="AF5902"/>
      <c r="AG5902"/>
      <c r="AH5902"/>
      <c r="AI5902"/>
      <c r="AJ5902"/>
      <c r="AK5902"/>
      <c r="AL5902"/>
      <c r="AM5902"/>
      <c r="AN5902"/>
      <c r="AO5902"/>
      <c r="AP5902"/>
      <c r="AQ5902"/>
      <c r="AR5902"/>
      <c r="AS5902"/>
      <c r="AT5902"/>
      <c r="AU5902"/>
      <c r="AV5902"/>
      <c r="AW5902"/>
      <c r="AX5902"/>
      <c r="AY5902"/>
      <c r="AZ5902"/>
      <c r="BA5902"/>
      <c r="BB5902"/>
      <c r="BC5902"/>
      <c r="BD5902"/>
      <c r="BE5902"/>
      <c r="BF5902"/>
      <c r="BG5902"/>
      <c r="BH5902"/>
      <c r="BI5902"/>
      <c r="BJ5902"/>
      <c r="BK5902"/>
      <c r="BL5902"/>
      <c r="BM5902"/>
      <c r="BN5902"/>
      <c r="BO5902"/>
    </row>
    <row r="5903" spans="1:67" ht="15" x14ac:dyDescent="0.25">
      <c r="A5903" s="245" t="s">
        <v>1664</v>
      </c>
      <c r="B5903" s="245" t="s">
        <v>1663</v>
      </c>
      <c r="C5903" s="245" t="s">
        <v>1704</v>
      </c>
      <c r="D5903" s="245" t="s">
        <v>1703</v>
      </c>
      <c r="E5903" s="246" t="s">
        <v>44</v>
      </c>
      <c r="F5903" s="245" t="s">
        <v>44</v>
      </c>
      <c r="G5903" s="245" t="s">
        <v>1706</v>
      </c>
      <c r="H5903" s="245" t="s">
        <v>13879</v>
      </c>
      <c r="I5903" s="245" t="s">
        <v>12</v>
      </c>
      <c r="J5903" s="245" t="s">
        <v>569</v>
      </c>
      <c r="K5903" s="246" t="s">
        <v>15434</v>
      </c>
      <c r="L5903" s="245" t="s">
        <v>568</v>
      </c>
      <c r="M5903"/>
      <c r="N5903"/>
      <c r="O5903"/>
      <c r="P5903"/>
      <c r="Q5903"/>
      <c r="R5903"/>
      <c r="S5903"/>
      <c r="T5903"/>
      <c r="U5903"/>
      <c r="V5903"/>
      <c r="W5903"/>
      <c r="X5903"/>
      <c r="Y5903"/>
      <c r="Z5903"/>
      <c r="AA5903"/>
      <c r="AB5903"/>
      <c r="AC5903"/>
      <c r="AD5903"/>
      <c r="AE5903"/>
      <c r="AF5903"/>
      <c r="AG5903"/>
      <c r="AH5903"/>
      <c r="AI5903"/>
      <c r="AJ5903"/>
      <c r="AK5903"/>
      <c r="AL5903"/>
      <c r="AM5903"/>
      <c r="AN5903"/>
      <c r="AO5903"/>
      <c r="AP5903"/>
      <c r="AQ5903"/>
      <c r="AR5903"/>
      <c r="AS5903"/>
      <c r="AT5903"/>
      <c r="AU5903"/>
      <c r="AV5903"/>
      <c r="AW5903"/>
      <c r="AX5903"/>
      <c r="AY5903"/>
      <c r="AZ5903"/>
      <c r="BA5903"/>
      <c r="BB5903"/>
      <c r="BC5903"/>
      <c r="BD5903"/>
      <c r="BE5903"/>
      <c r="BF5903"/>
      <c r="BG5903"/>
      <c r="BH5903"/>
      <c r="BI5903"/>
      <c r="BJ5903"/>
      <c r="BK5903"/>
      <c r="BL5903"/>
      <c r="BM5903"/>
      <c r="BN5903"/>
      <c r="BO5903"/>
    </row>
    <row r="5904" spans="1:67" ht="15" x14ac:dyDescent="0.25">
      <c r="A5904" s="245" t="s">
        <v>1664</v>
      </c>
      <c r="B5904" s="245" t="s">
        <v>1663</v>
      </c>
      <c r="C5904" s="245" t="s">
        <v>1704</v>
      </c>
      <c r="D5904" s="245" t="s">
        <v>1703</v>
      </c>
      <c r="E5904" s="246" t="s">
        <v>44</v>
      </c>
      <c r="F5904" s="245" t="s">
        <v>44</v>
      </c>
      <c r="G5904" s="245" t="s">
        <v>13880</v>
      </c>
      <c r="H5904" s="245" t="s">
        <v>13881</v>
      </c>
      <c r="I5904" s="245" t="s">
        <v>12</v>
      </c>
      <c r="J5904" s="245" t="s">
        <v>569</v>
      </c>
      <c r="K5904" s="246" t="s">
        <v>21858</v>
      </c>
      <c r="L5904" s="245" t="s">
        <v>568</v>
      </c>
      <c r="M5904"/>
      <c r="N5904"/>
      <c r="O5904"/>
      <c r="P5904"/>
      <c r="Q5904"/>
      <c r="R5904"/>
      <c r="S5904"/>
      <c r="T5904"/>
      <c r="U5904"/>
      <c r="V5904"/>
      <c r="W5904"/>
      <c r="X5904"/>
      <c r="Y5904"/>
      <c r="Z5904"/>
      <c r="AA5904"/>
      <c r="AB5904"/>
      <c r="AC5904"/>
      <c r="AD5904"/>
      <c r="AE5904"/>
      <c r="AF5904"/>
      <c r="AG5904"/>
      <c r="AH5904"/>
      <c r="AI5904"/>
      <c r="AJ5904"/>
      <c r="AK5904"/>
      <c r="AL5904"/>
      <c r="AM5904"/>
      <c r="AN5904"/>
      <c r="AO5904"/>
      <c r="AP5904"/>
      <c r="AQ5904"/>
      <c r="AR5904"/>
      <c r="AS5904"/>
      <c r="AT5904"/>
      <c r="AU5904"/>
      <c r="AV5904"/>
      <c r="AW5904"/>
      <c r="AX5904"/>
      <c r="AY5904"/>
      <c r="AZ5904"/>
      <c r="BA5904"/>
      <c r="BB5904"/>
      <c r="BC5904"/>
      <c r="BD5904"/>
      <c r="BE5904"/>
      <c r="BF5904"/>
      <c r="BG5904"/>
      <c r="BH5904"/>
      <c r="BI5904"/>
      <c r="BJ5904"/>
      <c r="BK5904"/>
      <c r="BL5904"/>
      <c r="BM5904"/>
      <c r="BN5904"/>
      <c r="BO5904"/>
    </row>
    <row r="5905" spans="1:67" ht="15" x14ac:dyDescent="0.25">
      <c r="A5905" s="245" t="s">
        <v>1664</v>
      </c>
      <c r="B5905" s="245" t="s">
        <v>1663</v>
      </c>
      <c r="C5905" s="245" t="s">
        <v>1704</v>
      </c>
      <c r="D5905" s="245" t="s">
        <v>1703</v>
      </c>
      <c r="E5905" s="246" t="s">
        <v>44</v>
      </c>
      <c r="F5905" s="245" t="s">
        <v>44</v>
      </c>
      <c r="G5905" s="245" t="s">
        <v>13882</v>
      </c>
      <c r="H5905" s="245" t="s">
        <v>13883</v>
      </c>
      <c r="I5905" s="245" t="s">
        <v>12</v>
      </c>
      <c r="J5905" s="245" t="s">
        <v>569</v>
      </c>
      <c r="K5905" s="246" t="s">
        <v>25345</v>
      </c>
      <c r="L5905" s="245" t="s">
        <v>568</v>
      </c>
      <c r="M5905"/>
      <c r="N5905"/>
      <c r="O5905"/>
      <c r="P5905"/>
      <c r="Q5905"/>
      <c r="R5905"/>
      <c r="S5905"/>
      <c r="T5905"/>
      <c r="U5905"/>
      <c r="V5905"/>
      <c r="W5905"/>
      <c r="X5905"/>
      <c r="Y5905"/>
      <c r="Z5905"/>
      <c r="AA5905"/>
      <c r="AB5905"/>
      <c r="AC5905"/>
      <c r="AD5905"/>
      <c r="AE5905"/>
      <c r="AF5905"/>
      <c r="AG5905"/>
      <c r="AH5905"/>
      <c r="AI5905"/>
      <c r="AJ5905"/>
      <c r="AK5905"/>
      <c r="AL5905"/>
      <c r="AM5905"/>
      <c r="AN5905"/>
      <c r="AO5905"/>
      <c r="AP5905"/>
      <c r="AQ5905"/>
      <c r="AR5905"/>
      <c r="AS5905"/>
      <c r="AT5905"/>
      <c r="AU5905"/>
      <c r="AV5905"/>
      <c r="AW5905"/>
      <c r="AX5905"/>
      <c r="AY5905"/>
      <c r="AZ5905"/>
      <c r="BA5905"/>
      <c r="BB5905"/>
      <c r="BC5905"/>
      <c r="BD5905"/>
      <c r="BE5905"/>
      <c r="BF5905"/>
      <c r="BG5905"/>
      <c r="BH5905"/>
      <c r="BI5905"/>
      <c r="BJ5905"/>
      <c r="BK5905"/>
      <c r="BL5905"/>
      <c r="BM5905"/>
      <c r="BN5905"/>
      <c r="BO5905"/>
    </row>
    <row r="5906" spans="1:67" ht="15" x14ac:dyDescent="0.25">
      <c r="A5906" s="245" t="s">
        <v>1664</v>
      </c>
      <c r="B5906" s="245" t="s">
        <v>1663</v>
      </c>
      <c r="C5906" s="245" t="s">
        <v>1704</v>
      </c>
      <c r="D5906" s="245" t="s">
        <v>1703</v>
      </c>
      <c r="E5906" s="246" t="s">
        <v>44</v>
      </c>
      <c r="F5906" s="245" t="s">
        <v>44</v>
      </c>
      <c r="G5906" s="245" t="s">
        <v>13884</v>
      </c>
      <c r="H5906" s="245" t="s">
        <v>13885</v>
      </c>
      <c r="I5906" s="245" t="s">
        <v>12</v>
      </c>
      <c r="J5906" s="245" t="s">
        <v>569</v>
      </c>
      <c r="K5906" s="246" t="s">
        <v>25346</v>
      </c>
      <c r="L5906" s="245" t="s">
        <v>568</v>
      </c>
      <c r="M5906"/>
      <c r="N5906"/>
      <c r="O5906"/>
      <c r="P5906"/>
      <c r="Q5906"/>
      <c r="R5906"/>
      <c r="S5906"/>
      <c r="T5906"/>
      <c r="U5906"/>
      <c r="V5906"/>
      <c r="W5906"/>
      <c r="X5906"/>
      <c r="Y5906"/>
      <c r="Z5906"/>
      <c r="AA5906"/>
      <c r="AB5906"/>
      <c r="AC5906"/>
      <c r="AD5906"/>
      <c r="AE5906"/>
      <c r="AF5906"/>
      <c r="AG5906"/>
      <c r="AH5906"/>
      <c r="AI5906"/>
      <c r="AJ5906"/>
      <c r="AK5906"/>
      <c r="AL5906"/>
      <c r="AM5906"/>
      <c r="AN5906"/>
      <c r="AO5906"/>
      <c r="AP5906"/>
      <c r="AQ5906"/>
      <c r="AR5906"/>
      <c r="AS5906"/>
      <c r="AT5906"/>
      <c r="AU5906"/>
      <c r="AV5906"/>
      <c r="AW5906"/>
      <c r="AX5906"/>
      <c r="AY5906"/>
      <c r="AZ5906"/>
      <c r="BA5906"/>
      <c r="BB5906"/>
      <c r="BC5906"/>
      <c r="BD5906"/>
      <c r="BE5906"/>
      <c r="BF5906"/>
      <c r="BG5906"/>
      <c r="BH5906"/>
      <c r="BI5906"/>
      <c r="BJ5906"/>
      <c r="BK5906"/>
      <c r="BL5906"/>
      <c r="BM5906"/>
      <c r="BN5906"/>
      <c r="BO5906"/>
    </row>
    <row r="5907" spans="1:67" ht="15" x14ac:dyDescent="0.25">
      <c r="A5907" s="245" t="s">
        <v>1664</v>
      </c>
      <c r="B5907" s="245" t="s">
        <v>1663</v>
      </c>
      <c r="C5907" s="245" t="s">
        <v>1704</v>
      </c>
      <c r="D5907" s="245" t="s">
        <v>1703</v>
      </c>
      <c r="E5907" s="246" t="s">
        <v>44</v>
      </c>
      <c r="F5907" s="245" t="s">
        <v>44</v>
      </c>
      <c r="G5907" s="245" t="s">
        <v>13886</v>
      </c>
      <c r="H5907" s="245" t="s">
        <v>13887</v>
      </c>
      <c r="I5907" s="245" t="s">
        <v>12</v>
      </c>
      <c r="J5907" s="245" t="s">
        <v>569</v>
      </c>
      <c r="K5907" s="246" t="s">
        <v>16319</v>
      </c>
      <c r="L5907" s="245" t="s">
        <v>568</v>
      </c>
      <c r="M5907"/>
      <c r="N5907"/>
      <c r="O5907"/>
      <c r="P5907"/>
      <c r="Q5907"/>
      <c r="R5907"/>
      <c r="S5907"/>
      <c r="T5907"/>
      <c r="U5907"/>
      <c r="V5907"/>
      <c r="W5907"/>
      <c r="X5907"/>
      <c r="Y5907"/>
      <c r="Z5907"/>
      <c r="AA5907"/>
      <c r="AB5907"/>
      <c r="AC5907"/>
      <c r="AD5907"/>
      <c r="AE5907"/>
      <c r="AF5907"/>
      <c r="AG5907"/>
      <c r="AH5907"/>
      <c r="AI5907"/>
      <c r="AJ5907"/>
      <c r="AK5907"/>
      <c r="AL5907"/>
      <c r="AM5907"/>
      <c r="AN5907"/>
      <c r="AO5907"/>
      <c r="AP5907"/>
      <c r="AQ5907"/>
      <c r="AR5907"/>
      <c r="AS5907"/>
      <c r="AT5907"/>
      <c r="AU5907"/>
      <c r="AV5907"/>
      <c r="AW5907"/>
      <c r="AX5907"/>
      <c r="AY5907"/>
      <c r="AZ5907"/>
      <c r="BA5907"/>
      <c r="BB5907"/>
      <c r="BC5907"/>
      <c r="BD5907"/>
      <c r="BE5907"/>
      <c r="BF5907"/>
      <c r="BG5907"/>
      <c r="BH5907"/>
      <c r="BI5907"/>
      <c r="BJ5907"/>
      <c r="BK5907"/>
      <c r="BL5907"/>
      <c r="BM5907"/>
      <c r="BN5907"/>
      <c r="BO5907"/>
    </row>
    <row r="5908" spans="1:67" ht="15" x14ac:dyDescent="0.25">
      <c r="A5908" s="245" t="s">
        <v>1664</v>
      </c>
      <c r="B5908" s="245" t="s">
        <v>1663</v>
      </c>
      <c r="C5908" s="245" t="s">
        <v>1704</v>
      </c>
      <c r="D5908" s="245" t="s">
        <v>1703</v>
      </c>
      <c r="E5908" s="246" t="s">
        <v>44</v>
      </c>
      <c r="F5908" s="245" t="s">
        <v>44</v>
      </c>
      <c r="G5908" s="245" t="s">
        <v>13888</v>
      </c>
      <c r="H5908" s="245" t="s">
        <v>13889</v>
      </c>
      <c r="I5908" s="245" t="s">
        <v>12</v>
      </c>
      <c r="J5908" s="245" t="s">
        <v>569</v>
      </c>
      <c r="K5908" s="246" t="s">
        <v>25347</v>
      </c>
      <c r="L5908" s="245" t="s">
        <v>568</v>
      </c>
      <c r="M5908"/>
      <c r="N5908"/>
      <c r="O5908"/>
      <c r="P5908"/>
      <c r="Q5908"/>
      <c r="R5908"/>
      <c r="S5908"/>
      <c r="T5908"/>
      <c r="U5908"/>
      <c r="V5908"/>
      <c r="W5908"/>
      <c r="X5908"/>
      <c r="Y5908"/>
      <c r="Z5908"/>
      <c r="AA5908"/>
      <c r="AB5908"/>
      <c r="AC5908"/>
      <c r="AD5908"/>
      <c r="AE5908"/>
      <c r="AF5908"/>
      <c r="AG5908"/>
      <c r="AH5908"/>
      <c r="AI5908"/>
      <c r="AJ5908"/>
      <c r="AK5908"/>
      <c r="AL5908"/>
      <c r="AM5908"/>
      <c r="AN5908"/>
      <c r="AO5908"/>
      <c r="AP5908"/>
      <c r="AQ5908"/>
      <c r="AR5908"/>
      <c r="AS5908"/>
      <c r="AT5908"/>
      <c r="AU5908"/>
      <c r="AV5908"/>
      <c r="AW5908"/>
      <c r="AX5908"/>
      <c r="AY5908"/>
      <c r="AZ5908"/>
      <c r="BA5908"/>
      <c r="BB5908"/>
      <c r="BC5908"/>
      <c r="BD5908"/>
      <c r="BE5908"/>
      <c r="BF5908"/>
      <c r="BG5908"/>
      <c r="BH5908"/>
      <c r="BI5908"/>
      <c r="BJ5908"/>
      <c r="BK5908"/>
      <c r="BL5908"/>
      <c r="BM5908"/>
      <c r="BN5908"/>
      <c r="BO5908"/>
    </row>
    <row r="5909" spans="1:67" ht="15" x14ac:dyDescent="0.25">
      <c r="A5909" s="245" t="s">
        <v>1664</v>
      </c>
      <c r="B5909" s="245" t="s">
        <v>1663</v>
      </c>
      <c r="C5909" s="245" t="s">
        <v>1704</v>
      </c>
      <c r="D5909" s="245" t="s">
        <v>1703</v>
      </c>
      <c r="E5909" s="246" t="s">
        <v>44</v>
      </c>
      <c r="F5909" s="245" t="s">
        <v>44</v>
      </c>
      <c r="G5909" s="245" t="s">
        <v>13890</v>
      </c>
      <c r="H5909" s="245" t="s">
        <v>13891</v>
      </c>
      <c r="I5909" s="245" t="s">
        <v>12</v>
      </c>
      <c r="J5909" s="245" t="s">
        <v>569</v>
      </c>
      <c r="K5909" s="246" t="s">
        <v>25348</v>
      </c>
      <c r="L5909" s="245" t="s">
        <v>568</v>
      </c>
      <c r="M5909"/>
      <c r="N5909"/>
      <c r="O5909"/>
      <c r="P5909"/>
      <c r="Q5909"/>
      <c r="R5909"/>
      <c r="S5909"/>
      <c r="T5909"/>
      <c r="U5909"/>
      <c r="V5909"/>
      <c r="W5909"/>
      <c r="X5909"/>
      <c r="Y5909"/>
      <c r="Z5909"/>
      <c r="AA5909"/>
      <c r="AB5909"/>
      <c r="AC5909"/>
      <c r="AD5909"/>
      <c r="AE5909"/>
      <c r="AF5909"/>
      <c r="AG5909"/>
      <c r="AH5909"/>
      <c r="AI5909"/>
      <c r="AJ5909"/>
      <c r="AK5909"/>
      <c r="AL5909"/>
      <c r="AM5909"/>
      <c r="AN5909"/>
      <c r="AO5909"/>
      <c r="AP5909"/>
      <c r="AQ5909"/>
      <c r="AR5909"/>
      <c r="AS5909"/>
      <c r="AT5909"/>
      <c r="AU5909"/>
      <c r="AV5909"/>
      <c r="AW5909"/>
      <c r="AX5909"/>
      <c r="AY5909"/>
      <c r="AZ5909"/>
      <c r="BA5909"/>
      <c r="BB5909"/>
      <c r="BC5909"/>
      <c r="BD5909"/>
      <c r="BE5909"/>
      <c r="BF5909"/>
      <c r="BG5909"/>
      <c r="BH5909"/>
      <c r="BI5909"/>
      <c r="BJ5909"/>
      <c r="BK5909"/>
      <c r="BL5909"/>
      <c r="BM5909"/>
      <c r="BN5909"/>
      <c r="BO5909"/>
    </row>
    <row r="5910" spans="1:67" ht="15" x14ac:dyDescent="0.25">
      <c r="A5910" s="245" t="s">
        <v>1664</v>
      </c>
      <c r="B5910" s="245" t="s">
        <v>1663</v>
      </c>
      <c r="C5910" s="245" t="s">
        <v>1704</v>
      </c>
      <c r="D5910" s="245" t="s">
        <v>1703</v>
      </c>
      <c r="E5910" s="246" t="s">
        <v>44</v>
      </c>
      <c r="F5910" s="245" t="s">
        <v>44</v>
      </c>
      <c r="G5910" s="245" t="s">
        <v>13892</v>
      </c>
      <c r="H5910" s="245" t="s">
        <v>13893</v>
      </c>
      <c r="I5910" s="245" t="s">
        <v>12</v>
      </c>
      <c r="J5910" s="245" t="s">
        <v>569</v>
      </c>
      <c r="K5910" s="246" t="s">
        <v>15245</v>
      </c>
      <c r="L5910" s="245" t="s">
        <v>568</v>
      </c>
      <c r="M5910"/>
      <c r="N5910"/>
      <c r="O5910"/>
      <c r="P5910"/>
      <c r="Q5910"/>
      <c r="R5910"/>
      <c r="S5910"/>
      <c r="T5910"/>
      <c r="U5910"/>
      <c r="V5910"/>
      <c r="W5910"/>
      <c r="X5910"/>
      <c r="Y5910"/>
      <c r="Z5910"/>
      <c r="AA5910"/>
      <c r="AB5910"/>
      <c r="AC5910"/>
      <c r="AD5910"/>
      <c r="AE5910"/>
      <c r="AF5910"/>
      <c r="AG5910"/>
      <c r="AH5910"/>
      <c r="AI5910"/>
      <c r="AJ5910"/>
      <c r="AK5910"/>
      <c r="AL5910"/>
      <c r="AM5910"/>
      <c r="AN5910"/>
      <c r="AO5910"/>
      <c r="AP5910"/>
      <c r="AQ5910"/>
      <c r="AR5910"/>
      <c r="AS5910"/>
      <c r="AT5910"/>
      <c r="AU5910"/>
      <c r="AV5910"/>
      <c r="AW5910"/>
      <c r="AX5910"/>
      <c r="AY5910"/>
      <c r="AZ5910"/>
      <c r="BA5910"/>
      <c r="BB5910"/>
      <c r="BC5910"/>
      <c r="BD5910"/>
      <c r="BE5910"/>
      <c r="BF5910"/>
      <c r="BG5910"/>
      <c r="BH5910"/>
      <c r="BI5910"/>
      <c r="BJ5910"/>
      <c r="BK5910"/>
      <c r="BL5910"/>
      <c r="BM5910"/>
      <c r="BN5910"/>
      <c r="BO5910"/>
    </row>
    <row r="5911" spans="1:67" ht="15" x14ac:dyDescent="0.25">
      <c r="A5911" s="245" t="s">
        <v>1664</v>
      </c>
      <c r="B5911" s="245" t="s">
        <v>1663</v>
      </c>
      <c r="C5911" s="245" t="s">
        <v>1704</v>
      </c>
      <c r="D5911" s="245" t="s">
        <v>1703</v>
      </c>
      <c r="E5911" s="246" t="s">
        <v>44</v>
      </c>
      <c r="F5911" s="245" t="s">
        <v>44</v>
      </c>
      <c r="G5911" s="245" t="s">
        <v>13894</v>
      </c>
      <c r="H5911" s="245" t="s">
        <v>13895</v>
      </c>
      <c r="I5911" s="245" t="s">
        <v>12</v>
      </c>
      <c r="J5911" s="245" t="s">
        <v>569</v>
      </c>
      <c r="K5911" s="246" t="s">
        <v>25349</v>
      </c>
      <c r="L5911" s="245" t="s">
        <v>568</v>
      </c>
      <c r="M5911"/>
      <c r="N5911"/>
      <c r="O5911"/>
      <c r="P5911"/>
      <c r="Q5911"/>
      <c r="R5911"/>
      <c r="S5911"/>
      <c r="T5911"/>
      <c r="U5911"/>
      <c r="V5911"/>
      <c r="W5911"/>
      <c r="X5911"/>
      <c r="Y5911"/>
      <c r="Z5911"/>
      <c r="AA5911"/>
      <c r="AB5911"/>
      <c r="AC5911"/>
      <c r="AD5911"/>
      <c r="AE5911"/>
      <c r="AF5911"/>
      <c r="AG5911"/>
      <c r="AH5911"/>
      <c r="AI5911"/>
      <c r="AJ5911"/>
      <c r="AK5911"/>
      <c r="AL5911"/>
      <c r="AM5911"/>
      <c r="AN5911"/>
      <c r="AO5911"/>
      <c r="AP5911"/>
      <c r="AQ5911"/>
      <c r="AR5911"/>
      <c r="AS5911"/>
      <c r="AT5911"/>
      <c r="AU5911"/>
      <c r="AV5911"/>
      <c r="AW5911"/>
      <c r="AX5911"/>
      <c r="AY5911"/>
      <c r="AZ5911"/>
      <c r="BA5911"/>
      <c r="BB5911"/>
      <c r="BC5911"/>
      <c r="BD5911"/>
      <c r="BE5911"/>
      <c r="BF5911"/>
      <c r="BG5911"/>
      <c r="BH5911"/>
      <c r="BI5911"/>
      <c r="BJ5911"/>
      <c r="BK5911"/>
      <c r="BL5911"/>
      <c r="BM5911"/>
      <c r="BN5911"/>
      <c r="BO5911"/>
    </row>
    <row r="5912" spans="1:67" ht="15" x14ac:dyDescent="0.25">
      <c r="A5912" s="245" t="s">
        <v>1664</v>
      </c>
      <c r="B5912" s="245" t="s">
        <v>1663</v>
      </c>
      <c r="C5912" s="245" t="s">
        <v>1704</v>
      </c>
      <c r="D5912" s="245" t="s">
        <v>1703</v>
      </c>
      <c r="E5912" s="246" t="s">
        <v>44</v>
      </c>
      <c r="F5912" s="245" t="s">
        <v>44</v>
      </c>
      <c r="G5912" s="245" t="s">
        <v>13896</v>
      </c>
      <c r="H5912" s="245" t="s">
        <v>13897</v>
      </c>
      <c r="I5912" s="245" t="s">
        <v>12</v>
      </c>
      <c r="J5912" s="245" t="s">
        <v>569</v>
      </c>
      <c r="K5912" s="246" t="s">
        <v>25350</v>
      </c>
      <c r="L5912" s="245" t="s">
        <v>568</v>
      </c>
      <c r="M5912"/>
      <c r="N5912"/>
      <c r="O5912"/>
      <c r="P5912"/>
      <c r="Q5912"/>
      <c r="R5912"/>
      <c r="S5912"/>
      <c r="T5912"/>
      <c r="U5912"/>
      <c r="V5912"/>
      <c r="W5912"/>
      <c r="X5912"/>
      <c r="Y5912"/>
      <c r="Z5912"/>
      <c r="AA5912"/>
      <c r="AB5912"/>
      <c r="AC5912"/>
      <c r="AD5912"/>
      <c r="AE5912"/>
      <c r="AF5912"/>
      <c r="AG5912"/>
      <c r="AH5912"/>
      <c r="AI5912"/>
      <c r="AJ5912"/>
      <c r="AK5912"/>
      <c r="AL5912"/>
      <c r="AM5912"/>
      <c r="AN5912"/>
      <c r="AO5912"/>
      <c r="AP5912"/>
      <c r="AQ5912"/>
      <c r="AR5912"/>
      <c r="AS5912"/>
      <c r="AT5912"/>
      <c r="AU5912"/>
      <c r="AV5912"/>
      <c r="AW5912"/>
      <c r="AX5912"/>
      <c r="AY5912"/>
      <c r="AZ5912"/>
      <c r="BA5912"/>
      <c r="BB5912"/>
      <c r="BC5912"/>
      <c r="BD5912"/>
      <c r="BE5912"/>
      <c r="BF5912"/>
      <c r="BG5912"/>
      <c r="BH5912"/>
      <c r="BI5912"/>
      <c r="BJ5912"/>
      <c r="BK5912"/>
      <c r="BL5912"/>
      <c r="BM5912"/>
      <c r="BN5912"/>
      <c r="BO5912"/>
    </row>
    <row r="5913" spans="1:67" ht="15" x14ac:dyDescent="0.25">
      <c r="A5913" s="245" t="s">
        <v>1664</v>
      </c>
      <c r="B5913" s="245" t="s">
        <v>1663</v>
      </c>
      <c r="C5913" s="245" t="s">
        <v>1704</v>
      </c>
      <c r="D5913" s="245" t="s">
        <v>1703</v>
      </c>
      <c r="E5913" s="246" t="s">
        <v>44</v>
      </c>
      <c r="F5913" s="245" t="s">
        <v>44</v>
      </c>
      <c r="G5913" s="245" t="s">
        <v>13898</v>
      </c>
      <c r="H5913" s="245" t="s">
        <v>13899</v>
      </c>
      <c r="I5913" s="245" t="s">
        <v>12</v>
      </c>
      <c r="J5913" s="245" t="s">
        <v>569</v>
      </c>
      <c r="K5913" s="246" t="s">
        <v>25351</v>
      </c>
      <c r="L5913" s="245" t="s">
        <v>568</v>
      </c>
      <c r="M5913"/>
      <c r="N5913"/>
      <c r="O5913"/>
      <c r="P5913"/>
      <c r="Q5913"/>
      <c r="R5913"/>
      <c r="S5913"/>
      <c r="T5913"/>
      <c r="U5913"/>
      <c r="V5913"/>
      <c r="W5913"/>
      <c r="X5913"/>
      <c r="Y5913"/>
      <c r="Z5913"/>
      <c r="AA5913"/>
      <c r="AB5913"/>
      <c r="AC5913"/>
      <c r="AD5913"/>
      <c r="AE5913"/>
      <c r="AF5913"/>
      <c r="AG5913"/>
      <c r="AH5913"/>
      <c r="AI5913"/>
      <c r="AJ5913"/>
      <c r="AK5913"/>
      <c r="AL5913"/>
      <c r="AM5913"/>
      <c r="AN5913"/>
      <c r="AO5913"/>
      <c r="AP5913"/>
      <c r="AQ5913"/>
      <c r="AR5913"/>
      <c r="AS5913"/>
      <c r="AT5913"/>
      <c r="AU5913"/>
      <c r="AV5913"/>
      <c r="AW5913"/>
      <c r="AX5913"/>
      <c r="AY5913"/>
      <c r="AZ5913"/>
      <c r="BA5913"/>
      <c r="BB5913"/>
      <c r="BC5913"/>
      <c r="BD5913"/>
      <c r="BE5913"/>
      <c r="BF5913"/>
      <c r="BG5913"/>
      <c r="BH5913"/>
      <c r="BI5913"/>
      <c r="BJ5913"/>
      <c r="BK5913"/>
      <c r="BL5913"/>
      <c r="BM5913"/>
      <c r="BN5913"/>
      <c r="BO5913"/>
    </row>
    <row r="5914" spans="1:67" ht="15" x14ac:dyDescent="0.25">
      <c r="A5914" s="245" t="s">
        <v>1664</v>
      </c>
      <c r="B5914" s="245" t="s">
        <v>1663</v>
      </c>
      <c r="C5914" s="245" t="s">
        <v>1704</v>
      </c>
      <c r="D5914" s="245" t="s">
        <v>1703</v>
      </c>
      <c r="E5914" s="246" t="s">
        <v>44</v>
      </c>
      <c r="F5914" s="245" t="s">
        <v>44</v>
      </c>
      <c r="G5914" s="245" t="s">
        <v>13900</v>
      </c>
      <c r="H5914" s="245" t="s">
        <v>13901</v>
      </c>
      <c r="I5914" s="245" t="s">
        <v>12</v>
      </c>
      <c r="J5914" s="245" t="s">
        <v>59</v>
      </c>
      <c r="K5914" s="246" t="s">
        <v>9618</v>
      </c>
      <c r="L5914" s="245" t="s">
        <v>568</v>
      </c>
      <c r="M5914"/>
      <c r="N5914"/>
      <c r="O5914"/>
      <c r="P5914"/>
      <c r="Q5914"/>
      <c r="R5914"/>
      <c r="S5914"/>
      <c r="T5914"/>
      <c r="U5914"/>
      <c r="V5914"/>
      <c r="W5914"/>
      <c r="X5914"/>
      <c r="Y5914"/>
      <c r="Z5914"/>
      <c r="AA5914"/>
      <c r="AB5914"/>
      <c r="AC5914"/>
      <c r="AD5914"/>
      <c r="AE5914"/>
      <c r="AF5914"/>
      <c r="AG5914"/>
      <c r="AH5914"/>
      <c r="AI5914"/>
      <c r="AJ5914"/>
      <c r="AK5914"/>
      <c r="AL5914"/>
      <c r="AM5914"/>
      <c r="AN5914"/>
      <c r="AO5914"/>
      <c r="AP5914"/>
      <c r="AQ5914"/>
      <c r="AR5914"/>
      <c r="AS5914"/>
      <c r="AT5914"/>
      <c r="AU5914"/>
      <c r="AV5914"/>
      <c r="AW5914"/>
      <c r="AX5914"/>
      <c r="AY5914"/>
      <c r="AZ5914"/>
      <c r="BA5914"/>
      <c r="BB5914"/>
      <c r="BC5914"/>
      <c r="BD5914"/>
      <c r="BE5914"/>
      <c r="BF5914"/>
      <c r="BG5914"/>
      <c r="BH5914"/>
      <c r="BI5914"/>
      <c r="BJ5914"/>
      <c r="BK5914"/>
      <c r="BL5914"/>
      <c r="BM5914"/>
      <c r="BN5914"/>
      <c r="BO5914"/>
    </row>
    <row r="5915" spans="1:67" ht="15" x14ac:dyDescent="0.25">
      <c r="A5915" s="245" t="s">
        <v>1664</v>
      </c>
      <c r="B5915" s="245" t="s">
        <v>1663</v>
      </c>
      <c r="C5915" s="245" t="s">
        <v>1704</v>
      </c>
      <c r="D5915" s="245" t="s">
        <v>1703</v>
      </c>
      <c r="E5915" s="246" t="s">
        <v>44</v>
      </c>
      <c r="F5915" s="245" t="s">
        <v>44</v>
      </c>
      <c r="G5915" s="245" t="s">
        <v>13902</v>
      </c>
      <c r="H5915" s="245" t="s">
        <v>13903</v>
      </c>
      <c r="I5915" s="245" t="s">
        <v>11</v>
      </c>
      <c r="J5915" s="245" t="s">
        <v>59</v>
      </c>
      <c r="K5915" s="246" t="s">
        <v>163</v>
      </c>
      <c r="L5915" s="245" t="s">
        <v>568</v>
      </c>
      <c r="M5915"/>
      <c r="N5915"/>
      <c r="O5915"/>
      <c r="P5915"/>
      <c r="Q5915"/>
      <c r="R5915"/>
      <c r="S5915"/>
      <c r="T5915"/>
      <c r="U5915"/>
      <c r="V5915"/>
      <c r="W5915"/>
      <c r="X5915"/>
      <c r="Y5915"/>
      <c r="Z5915"/>
      <c r="AA5915"/>
      <c r="AB5915"/>
      <c r="AC5915"/>
      <c r="AD5915"/>
      <c r="AE5915"/>
      <c r="AF5915"/>
      <c r="AG5915"/>
      <c r="AH5915"/>
      <c r="AI5915"/>
      <c r="AJ5915"/>
      <c r="AK5915"/>
      <c r="AL5915"/>
      <c r="AM5915"/>
      <c r="AN5915"/>
      <c r="AO5915"/>
      <c r="AP5915"/>
      <c r="AQ5915"/>
      <c r="AR5915"/>
      <c r="AS5915"/>
      <c r="AT5915"/>
      <c r="AU5915"/>
      <c r="AV5915"/>
      <c r="AW5915"/>
      <c r="AX5915"/>
      <c r="AY5915"/>
      <c r="AZ5915"/>
      <c r="BA5915"/>
      <c r="BB5915"/>
      <c r="BC5915"/>
      <c r="BD5915"/>
      <c r="BE5915"/>
      <c r="BF5915"/>
      <c r="BG5915"/>
      <c r="BH5915"/>
      <c r="BI5915"/>
      <c r="BJ5915"/>
      <c r="BK5915"/>
      <c r="BL5915"/>
      <c r="BM5915"/>
      <c r="BN5915"/>
      <c r="BO5915"/>
    </row>
    <row r="5916" spans="1:67" ht="15" x14ac:dyDescent="0.25">
      <c r="A5916" s="245" t="s">
        <v>1664</v>
      </c>
      <c r="B5916" s="245" t="s">
        <v>1663</v>
      </c>
      <c r="C5916" s="245" t="s">
        <v>1704</v>
      </c>
      <c r="D5916" s="245" t="s">
        <v>1703</v>
      </c>
      <c r="E5916" s="246" t="s">
        <v>44</v>
      </c>
      <c r="F5916" s="245" t="s">
        <v>44</v>
      </c>
      <c r="G5916" s="245" t="s">
        <v>13904</v>
      </c>
      <c r="H5916" s="245" t="s">
        <v>13905</v>
      </c>
      <c r="I5916" s="245" t="s">
        <v>12</v>
      </c>
      <c r="J5916" s="245" t="s">
        <v>569</v>
      </c>
      <c r="K5916" s="246" t="s">
        <v>2627</v>
      </c>
      <c r="L5916" s="245" t="s">
        <v>568</v>
      </c>
      <c r="M5916"/>
      <c r="N5916"/>
      <c r="O5916"/>
      <c r="P5916"/>
      <c r="Q5916"/>
      <c r="R5916"/>
      <c r="S5916"/>
      <c r="T5916"/>
      <c r="U5916"/>
      <c r="V5916"/>
      <c r="W5916"/>
      <c r="X5916"/>
      <c r="Y5916"/>
      <c r="Z5916"/>
      <c r="AA5916"/>
      <c r="AB5916"/>
      <c r="AC5916"/>
      <c r="AD5916"/>
      <c r="AE5916"/>
      <c r="AF5916"/>
      <c r="AG5916"/>
      <c r="AH5916"/>
      <c r="AI5916"/>
      <c r="AJ5916"/>
      <c r="AK5916"/>
      <c r="AL5916"/>
      <c r="AM5916"/>
      <c r="AN5916"/>
      <c r="AO5916"/>
      <c r="AP5916"/>
      <c r="AQ5916"/>
      <c r="AR5916"/>
      <c r="AS5916"/>
      <c r="AT5916"/>
      <c r="AU5916"/>
      <c r="AV5916"/>
      <c r="AW5916"/>
      <c r="AX5916"/>
      <c r="AY5916"/>
      <c r="AZ5916"/>
      <c r="BA5916"/>
      <c r="BB5916"/>
      <c r="BC5916"/>
      <c r="BD5916"/>
      <c r="BE5916"/>
      <c r="BF5916"/>
      <c r="BG5916"/>
      <c r="BH5916"/>
      <c r="BI5916"/>
      <c r="BJ5916"/>
      <c r="BK5916"/>
      <c r="BL5916"/>
      <c r="BM5916"/>
      <c r="BN5916"/>
      <c r="BO5916"/>
    </row>
    <row r="5917" spans="1:67" ht="15" x14ac:dyDescent="0.25">
      <c r="A5917" s="245" t="s">
        <v>1664</v>
      </c>
      <c r="B5917" s="245" t="s">
        <v>1663</v>
      </c>
      <c r="C5917" s="245" t="s">
        <v>1704</v>
      </c>
      <c r="D5917" s="245" t="s">
        <v>1703</v>
      </c>
      <c r="E5917" s="246" t="s">
        <v>44</v>
      </c>
      <c r="F5917" s="245" t="s">
        <v>44</v>
      </c>
      <c r="G5917" s="245" t="s">
        <v>13906</v>
      </c>
      <c r="H5917" s="245" t="s">
        <v>13907</v>
      </c>
      <c r="I5917" s="245" t="s">
        <v>12</v>
      </c>
      <c r="J5917" s="245" t="s">
        <v>569</v>
      </c>
      <c r="K5917" s="246" t="s">
        <v>24022</v>
      </c>
      <c r="L5917" s="245" t="s">
        <v>568</v>
      </c>
      <c r="M5917"/>
      <c r="N5917"/>
      <c r="O5917"/>
      <c r="P5917"/>
      <c r="Q5917"/>
      <c r="R5917"/>
      <c r="S5917"/>
      <c r="T5917"/>
      <c r="U5917"/>
      <c r="V5917"/>
      <c r="W5917"/>
      <c r="X5917"/>
      <c r="Y5917"/>
      <c r="Z5917"/>
      <c r="AA5917"/>
      <c r="AB5917"/>
      <c r="AC5917"/>
      <c r="AD5917"/>
      <c r="AE5917"/>
      <c r="AF5917"/>
      <c r="AG5917"/>
      <c r="AH5917"/>
      <c r="AI5917"/>
      <c r="AJ5917"/>
      <c r="AK5917"/>
      <c r="AL5917"/>
      <c r="AM5917"/>
      <c r="AN5917"/>
      <c r="AO5917"/>
      <c r="AP5917"/>
      <c r="AQ5917"/>
      <c r="AR5917"/>
      <c r="AS5917"/>
      <c r="AT5917"/>
      <c r="AU5917"/>
      <c r="AV5917"/>
      <c r="AW5917"/>
      <c r="AX5917"/>
      <c r="AY5917"/>
      <c r="AZ5917"/>
      <c r="BA5917"/>
      <c r="BB5917"/>
      <c r="BC5917"/>
      <c r="BD5917"/>
      <c r="BE5917"/>
      <c r="BF5917"/>
      <c r="BG5917"/>
      <c r="BH5917"/>
      <c r="BI5917"/>
      <c r="BJ5917"/>
      <c r="BK5917"/>
      <c r="BL5917"/>
      <c r="BM5917"/>
      <c r="BN5917"/>
      <c r="BO5917"/>
    </row>
    <row r="5918" spans="1:67" ht="15" x14ac:dyDescent="0.25">
      <c r="A5918" s="245" t="s">
        <v>1664</v>
      </c>
      <c r="B5918" s="245" t="s">
        <v>1663</v>
      </c>
      <c r="C5918" s="245" t="s">
        <v>1672</v>
      </c>
      <c r="D5918" s="245" t="s">
        <v>1671</v>
      </c>
      <c r="E5918" s="246" t="s">
        <v>44</v>
      </c>
      <c r="F5918" s="245" t="s">
        <v>44</v>
      </c>
      <c r="G5918" s="245" t="s">
        <v>1699</v>
      </c>
      <c r="H5918" s="245" t="s">
        <v>21551</v>
      </c>
      <c r="I5918" s="245" t="s">
        <v>11</v>
      </c>
      <c r="J5918" s="245" t="s">
        <v>569</v>
      </c>
      <c r="K5918" s="246" t="s">
        <v>23053</v>
      </c>
      <c r="L5918" s="245" t="s">
        <v>568</v>
      </c>
      <c r="M5918"/>
      <c r="N5918"/>
      <c r="O5918"/>
      <c r="P5918"/>
      <c r="Q5918"/>
      <c r="R5918"/>
      <c r="S5918"/>
      <c r="T5918"/>
      <c r="U5918"/>
      <c r="V5918"/>
      <c r="W5918"/>
      <c r="X5918"/>
      <c r="Y5918"/>
      <c r="Z5918"/>
      <c r="AA5918"/>
      <c r="AB5918"/>
      <c r="AC5918"/>
      <c r="AD5918"/>
      <c r="AE5918"/>
      <c r="AF5918"/>
      <c r="AG5918"/>
      <c r="AH5918"/>
      <c r="AI5918"/>
      <c r="AJ5918"/>
      <c r="AK5918"/>
      <c r="AL5918"/>
      <c r="AM5918"/>
      <c r="AN5918"/>
      <c r="AO5918"/>
      <c r="AP5918"/>
      <c r="AQ5918"/>
      <c r="AR5918"/>
      <c r="AS5918"/>
      <c r="AT5918"/>
      <c r="AU5918"/>
      <c r="AV5918"/>
      <c r="AW5918"/>
      <c r="AX5918"/>
      <c r="AY5918"/>
      <c r="AZ5918"/>
      <c r="BA5918"/>
      <c r="BB5918"/>
      <c r="BC5918"/>
      <c r="BD5918"/>
      <c r="BE5918"/>
      <c r="BF5918"/>
      <c r="BG5918"/>
      <c r="BH5918"/>
      <c r="BI5918"/>
      <c r="BJ5918"/>
      <c r="BK5918"/>
      <c r="BL5918"/>
      <c r="BM5918"/>
      <c r="BN5918"/>
      <c r="BO5918"/>
    </row>
    <row r="5919" spans="1:67" ht="15" x14ac:dyDescent="0.25">
      <c r="A5919" s="245" t="s">
        <v>1664</v>
      </c>
      <c r="B5919" s="245" t="s">
        <v>1663</v>
      </c>
      <c r="C5919" s="245" t="s">
        <v>1672</v>
      </c>
      <c r="D5919" s="245" t="s">
        <v>1671</v>
      </c>
      <c r="E5919" s="246" t="s">
        <v>44</v>
      </c>
      <c r="F5919" s="245" t="s">
        <v>44</v>
      </c>
      <c r="G5919" s="245" t="s">
        <v>1698</v>
      </c>
      <c r="H5919" s="245" t="s">
        <v>21552</v>
      </c>
      <c r="I5919" s="245" t="s">
        <v>11</v>
      </c>
      <c r="J5919" s="245" t="s">
        <v>569</v>
      </c>
      <c r="K5919" s="246" t="s">
        <v>21355</v>
      </c>
      <c r="L5919" s="245" t="s">
        <v>568</v>
      </c>
      <c r="M5919"/>
      <c r="N5919"/>
      <c r="O5919"/>
      <c r="P5919"/>
      <c r="Q5919"/>
      <c r="R5919"/>
      <c r="S5919"/>
      <c r="T5919"/>
      <c r="U5919"/>
      <c r="V5919"/>
      <c r="W5919"/>
      <c r="X5919"/>
      <c r="Y5919"/>
      <c r="Z5919"/>
      <c r="AA5919"/>
      <c r="AB5919"/>
      <c r="AC5919"/>
      <c r="AD5919"/>
      <c r="AE5919"/>
      <c r="AF5919"/>
      <c r="AG5919"/>
      <c r="AH5919"/>
      <c r="AI5919"/>
      <c r="AJ5919"/>
      <c r="AK5919"/>
      <c r="AL5919"/>
      <c r="AM5919"/>
      <c r="AN5919"/>
      <c r="AO5919"/>
      <c r="AP5919"/>
      <c r="AQ5919"/>
      <c r="AR5919"/>
      <c r="AS5919"/>
      <c r="AT5919"/>
      <c r="AU5919"/>
      <c r="AV5919"/>
      <c r="AW5919"/>
      <c r="AX5919"/>
      <c r="AY5919"/>
      <c r="AZ5919"/>
      <c r="BA5919"/>
      <c r="BB5919"/>
      <c r="BC5919"/>
      <c r="BD5919"/>
      <c r="BE5919"/>
      <c r="BF5919"/>
      <c r="BG5919"/>
      <c r="BH5919"/>
      <c r="BI5919"/>
      <c r="BJ5919"/>
      <c r="BK5919"/>
      <c r="BL5919"/>
      <c r="BM5919"/>
      <c r="BN5919"/>
      <c r="BO5919"/>
    </row>
    <row r="5920" spans="1:67" ht="15" x14ac:dyDescent="0.25">
      <c r="A5920" s="245" t="s">
        <v>1664</v>
      </c>
      <c r="B5920" s="245" t="s">
        <v>1663</v>
      </c>
      <c r="C5920" s="245" t="s">
        <v>1672</v>
      </c>
      <c r="D5920" s="245" t="s">
        <v>1671</v>
      </c>
      <c r="E5920" s="246" t="s">
        <v>44</v>
      </c>
      <c r="F5920" s="245" t="s">
        <v>44</v>
      </c>
      <c r="G5920" s="245" t="s">
        <v>1697</v>
      </c>
      <c r="H5920" s="245" t="s">
        <v>21554</v>
      </c>
      <c r="I5920" s="245" t="s">
        <v>11</v>
      </c>
      <c r="J5920" s="245" t="s">
        <v>569</v>
      </c>
      <c r="K5920" s="246" t="s">
        <v>25352</v>
      </c>
      <c r="L5920" s="245" t="s">
        <v>568</v>
      </c>
      <c r="M5920"/>
      <c r="N5920"/>
      <c r="O5920"/>
      <c r="P5920"/>
      <c r="Q5920"/>
      <c r="R5920"/>
      <c r="S5920"/>
      <c r="T5920"/>
      <c r="U5920"/>
      <c r="V5920"/>
      <c r="W5920"/>
      <c r="X5920"/>
      <c r="Y5920"/>
      <c r="Z5920"/>
      <c r="AA5920"/>
      <c r="AB5920"/>
      <c r="AC5920"/>
      <c r="AD5920"/>
      <c r="AE5920"/>
      <c r="AF5920"/>
      <c r="AG5920"/>
      <c r="AH5920"/>
      <c r="AI5920"/>
      <c r="AJ5920"/>
      <c r="AK5920"/>
      <c r="AL5920"/>
      <c r="AM5920"/>
      <c r="AN5920"/>
      <c r="AO5920"/>
      <c r="AP5920"/>
      <c r="AQ5920"/>
      <c r="AR5920"/>
      <c r="AS5920"/>
      <c r="AT5920"/>
      <c r="AU5920"/>
      <c r="AV5920"/>
      <c r="AW5920"/>
      <c r="AX5920"/>
      <c r="AY5920"/>
      <c r="AZ5920"/>
      <c r="BA5920"/>
      <c r="BB5920"/>
      <c r="BC5920"/>
      <c r="BD5920"/>
      <c r="BE5920"/>
      <c r="BF5920"/>
      <c r="BG5920"/>
      <c r="BH5920"/>
      <c r="BI5920"/>
      <c r="BJ5920"/>
      <c r="BK5920"/>
      <c r="BL5920"/>
      <c r="BM5920"/>
      <c r="BN5920"/>
      <c r="BO5920"/>
    </row>
    <row r="5921" spans="1:67" ht="15" x14ac:dyDescent="0.25">
      <c r="A5921" s="245" t="s">
        <v>1664</v>
      </c>
      <c r="B5921" s="245" t="s">
        <v>1663</v>
      </c>
      <c r="C5921" s="245" t="s">
        <v>1672</v>
      </c>
      <c r="D5921" s="245" t="s">
        <v>1671</v>
      </c>
      <c r="E5921" s="246" t="s">
        <v>44</v>
      </c>
      <c r="F5921" s="245" t="s">
        <v>44</v>
      </c>
      <c r="G5921" s="245" t="s">
        <v>1696</v>
      </c>
      <c r="H5921" s="245" t="s">
        <v>21555</v>
      </c>
      <c r="I5921" s="245" t="s">
        <v>11</v>
      </c>
      <c r="J5921" s="245" t="s">
        <v>569</v>
      </c>
      <c r="K5921" s="246" t="s">
        <v>25353</v>
      </c>
      <c r="L5921" s="245" t="s">
        <v>568</v>
      </c>
      <c r="M5921"/>
      <c r="N5921"/>
      <c r="O5921"/>
      <c r="P5921"/>
      <c r="Q5921"/>
      <c r="R5921"/>
      <c r="S5921"/>
      <c r="T5921"/>
      <c r="U5921"/>
      <c r="V5921"/>
      <c r="W5921"/>
      <c r="X5921"/>
      <c r="Y5921"/>
      <c r="Z5921"/>
      <c r="AA5921"/>
      <c r="AB5921"/>
      <c r="AC5921"/>
      <c r="AD5921"/>
      <c r="AE5921"/>
      <c r="AF5921"/>
      <c r="AG5921"/>
      <c r="AH5921"/>
      <c r="AI5921"/>
      <c r="AJ5921"/>
      <c r="AK5921"/>
      <c r="AL5921"/>
      <c r="AM5921"/>
      <c r="AN5921"/>
      <c r="AO5921"/>
      <c r="AP5921"/>
      <c r="AQ5921"/>
      <c r="AR5921"/>
      <c r="AS5921"/>
      <c r="AT5921"/>
      <c r="AU5921"/>
      <c r="AV5921"/>
      <c r="AW5921"/>
      <c r="AX5921"/>
      <c r="AY5921"/>
      <c r="AZ5921"/>
      <c r="BA5921"/>
      <c r="BB5921"/>
      <c r="BC5921"/>
      <c r="BD5921"/>
      <c r="BE5921"/>
      <c r="BF5921"/>
      <c r="BG5921"/>
      <c r="BH5921"/>
      <c r="BI5921"/>
      <c r="BJ5921"/>
      <c r="BK5921"/>
      <c r="BL5921"/>
      <c r="BM5921"/>
      <c r="BN5921"/>
      <c r="BO5921"/>
    </row>
    <row r="5922" spans="1:67" ht="15" x14ac:dyDescent="0.25">
      <c r="A5922" s="245" t="s">
        <v>1664</v>
      </c>
      <c r="B5922" s="245" t="s">
        <v>1663</v>
      </c>
      <c r="C5922" s="245" t="s">
        <v>1672</v>
      </c>
      <c r="D5922" s="245" t="s">
        <v>1671</v>
      </c>
      <c r="E5922" s="246" t="s">
        <v>44</v>
      </c>
      <c r="F5922" s="245" t="s">
        <v>44</v>
      </c>
      <c r="G5922" s="245" t="s">
        <v>1695</v>
      </c>
      <c r="H5922" s="245" t="s">
        <v>21557</v>
      </c>
      <c r="I5922" s="245" t="s">
        <v>11</v>
      </c>
      <c r="J5922" s="245" t="s">
        <v>569</v>
      </c>
      <c r="K5922" s="246" t="s">
        <v>25354</v>
      </c>
      <c r="L5922" s="245" t="s">
        <v>568</v>
      </c>
      <c r="M5922"/>
      <c r="N5922"/>
      <c r="O5922"/>
      <c r="P5922"/>
      <c r="Q5922"/>
      <c r="R5922"/>
      <c r="S5922"/>
      <c r="T5922"/>
      <c r="U5922"/>
      <c r="V5922"/>
      <c r="W5922"/>
      <c r="X5922"/>
      <c r="Y5922"/>
      <c r="Z5922"/>
      <c r="AA5922"/>
      <c r="AB5922"/>
      <c r="AC5922"/>
      <c r="AD5922"/>
      <c r="AE5922"/>
      <c r="AF5922"/>
      <c r="AG5922"/>
      <c r="AH5922"/>
      <c r="AI5922"/>
      <c r="AJ5922"/>
      <c r="AK5922"/>
      <c r="AL5922"/>
      <c r="AM5922"/>
      <c r="AN5922"/>
      <c r="AO5922"/>
      <c r="AP5922"/>
      <c r="AQ5922"/>
      <c r="AR5922"/>
      <c r="AS5922"/>
      <c r="AT5922"/>
      <c r="AU5922"/>
      <c r="AV5922"/>
      <c r="AW5922"/>
      <c r="AX5922"/>
      <c r="AY5922"/>
      <c r="AZ5922"/>
      <c r="BA5922"/>
      <c r="BB5922"/>
      <c r="BC5922"/>
      <c r="BD5922"/>
      <c r="BE5922"/>
      <c r="BF5922"/>
      <c r="BG5922"/>
      <c r="BH5922"/>
      <c r="BI5922"/>
      <c r="BJ5922"/>
      <c r="BK5922"/>
      <c r="BL5922"/>
      <c r="BM5922"/>
      <c r="BN5922"/>
      <c r="BO5922"/>
    </row>
    <row r="5923" spans="1:67" ht="15" x14ac:dyDescent="0.25">
      <c r="A5923" s="245" t="s">
        <v>1664</v>
      </c>
      <c r="B5923" s="245" t="s">
        <v>1663</v>
      </c>
      <c r="C5923" s="245" t="s">
        <v>1672</v>
      </c>
      <c r="D5923" s="245" t="s">
        <v>1671</v>
      </c>
      <c r="E5923" s="246" t="s">
        <v>44</v>
      </c>
      <c r="F5923" s="245" t="s">
        <v>44</v>
      </c>
      <c r="G5923" s="245" t="s">
        <v>1694</v>
      </c>
      <c r="H5923" s="245" t="s">
        <v>21559</v>
      </c>
      <c r="I5923" s="245" t="s">
        <v>11</v>
      </c>
      <c r="J5923" s="245" t="s">
        <v>569</v>
      </c>
      <c r="K5923" s="246" t="s">
        <v>8477</v>
      </c>
      <c r="L5923" s="245" t="s">
        <v>568</v>
      </c>
      <c r="M5923"/>
      <c r="N5923"/>
      <c r="O5923"/>
      <c r="P5923"/>
      <c r="Q5923"/>
      <c r="R5923"/>
      <c r="S5923"/>
      <c r="T5923"/>
      <c r="U5923"/>
      <c r="V5923"/>
      <c r="W5923"/>
      <c r="X5923"/>
      <c r="Y5923"/>
      <c r="Z5923"/>
      <c r="AA5923"/>
      <c r="AB5923"/>
      <c r="AC5923"/>
      <c r="AD5923"/>
      <c r="AE5923"/>
      <c r="AF5923"/>
      <c r="AG5923"/>
      <c r="AH5923"/>
      <c r="AI5923"/>
      <c r="AJ5923"/>
      <c r="AK5923"/>
      <c r="AL5923"/>
      <c r="AM5923"/>
      <c r="AN5923"/>
      <c r="AO5923"/>
      <c r="AP5923"/>
      <c r="AQ5923"/>
      <c r="AR5923"/>
      <c r="AS5923"/>
      <c r="AT5923"/>
      <c r="AU5923"/>
      <c r="AV5923"/>
      <c r="AW5923"/>
      <c r="AX5923"/>
      <c r="AY5923"/>
      <c r="AZ5923"/>
      <c r="BA5923"/>
      <c r="BB5923"/>
      <c r="BC5923"/>
      <c r="BD5923"/>
      <c r="BE5923"/>
      <c r="BF5923"/>
      <c r="BG5923"/>
      <c r="BH5923"/>
      <c r="BI5923"/>
      <c r="BJ5923"/>
      <c r="BK5923"/>
      <c r="BL5923"/>
      <c r="BM5923"/>
      <c r="BN5923"/>
      <c r="BO5923"/>
    </row>
    <row r="5924" spans="1:67" ht="15" x14ac:dyDescent="0.25">
      <c r="A5924" s="245" t="s">
        <v>1664</v>
      </c>
      <c r="B5924" s="245" t="s">
        <v>1663</v>
      </c>
      <c r="C5924" s="245" t="s">
        <v>1672</v>
      </c>
      <c r="D5924" s="245" t="s">
        <v>1671</v>
      </c>
      <c r="E5924" s="246" t="s">
        <v>44</v>
      </c>
      <c r="F5924" s="245" t="s">
        <v>44</v>
      </c>
      <c r="G5924" s="245" t="s">
        <v>1693</v>
      </c>
      <c r="H5924" s="245" t="s">
        <v>21561</v>
      </c>
      <c r="I5924" s="245" t="s">
        <v>11</v>
      </c>
      <c r="J5924" s="245" t="s">
        <v>569</v>
      </c>
      <c r="K5924" s="246" t="s">
        <v>15243</v>
      </c>
      <c r="L5924" s="245" t="s">
        <v>568</v>
      </c>
      <c r="M5924"/>
      <c r="N5924"/>
      <c r="O5924"/>
      <c r="P5924"/>
      <c r="Q5924"/>
      <c r="R5924"/>
      <c r="S5924"/>
      <c r="T5924"/>
      <c r="U5924"/>
      <c r="V5924"/>
      <c r="W5924"/>
      <c r="X5924"/>
      <c r="Y5924"/>
      <c r="Z5924"/>
      <c r="AA5924"/>
      <c r="AB5924"/>
      <c r="AC5924"/>
      <c r="AD5924"/>
      <c r="AE5924"/>
      <c r="AF5924"/>
      <c r="AG5924"/>
      <c r="AH5924"/>
      <c r="AI5924"/>
      <c r="AJ5924"/>
      <c r="AK5924"/>
      <c r="AL5924"/>
      <c r="AM5924"/>
      <c r="AN5924"/>
      <c r="AO5924"/>
      <c r="AP5924"/>
      <c r="AQ5924"/>
      <c r="AR5924"/>
      <c r="AS5924"/>
      <c r="AT5924"/>
      <c r="AU5924"/>
      <c r="AV5924"/>
      <c r="AW5924"/>
      <c r="AX5924"/>
      <c r="AY5924"/>
      <c r="AZ5924"/>
      <c r="BA5924"/>
      <c r="BB5924"/>
      <c r="BC5924"/>
      <c r="BD5924"/>
      <c r="BE5924"/>
      <c r="BF5924"/>
      <c r="BG5924"/>
      <c r="BH5924"/>
      <c r="BI5924"/>
      <c r="BJ5924"/>
      <c r="BK5924"/>
      <c r="BL5924"/>
      <c r="BM5924"/>
      <c r="BN5924"/>
      <c r="BO5924"/>
    </row>
    <row r="5925" spans="1:67" ht="15" x14ac:dyDescent="0.25">
      <c r="A5925" s="245" t="s">
        <v>1664</v>
      </c>
      <c r="B5925" s="245" t="s">
        <v>1663</v>
      </c>
      <c r="C5925" s="245" t="s">
        <v>1672</v>
      </c>
      <c r="D5925" s="245" t="s">
        <v>1671</v>
      </c>
      <c r="E5925" s="246" t="s">
        <v>44</v>
      </c>
      <c r="F5925" s="245" t="s">
        <v>44</v>
      </c>
      <c r="G5925" s="245" t="s">
        <v>1692</v>
      </c>
      <c r="H5925" s="245" t="s">
        <v>21563</v>
      </c>
      <c r="I5925" s="245" t="s">
        <v>11</v>
      </c>
      <c r="J5925" s="245" t="s">
        <v>569</v>
      </c>
      <c r="K5925" s="246" t="s">
        <v>21640</v>
      </c>
      <c r="L5925" s="245" t="s">
        <v>568</v>
      </c>
      <c r="M5925"/>
      <c r="N5925"/>
      <c r="O5925"/>
      <c r="P5925"/>
      <c r="Q5925"/>
      <c r="R5925"/>
      <c r="S5925"/>
      <c r="T5925"/>
      <c r="U5925"/>
      <c r="V5925"/>
      <c r="W5925"/>
      <c r="X5925"/>
      <c r="Y5925"/>
      <c r="Z5925"/>
      <c r="AA5925"/>
      <c r="AB5925"/>
      <c r="AC5925"/>
      <c r="AD5925"/>
      <c r="AE5925"/>
      <c r="AF5925"/>
      <c r="AG5925"/>
      <c r="AH5925"/>
      <c r="AI5925"/>
      <c r="AJ5925"/>
      <c r="AK5925"/>
      <c r="AL5925"/>
      <c r="AM5925"/>
      <c r="AN5925"/>
      <c r="AO5925"/>
      <c r="AP5925"/>
      <c r="AQ5925"/>
      <c r="AR5925"/>
      <c r="AS5925"/>
      <c r="AT5925"/>
      <c r="AU5925"/>
      <c r="AV5925"/>
      <c r="AW5925"/>
      <c r="AX5925"/>
      <c r="AY5925"/>
      <c r="AZ5925"/>
      <c r="BA5925"/>
      <c r="BB5925"/>
      <c r="BC5925"/>
      <c r="BD5925"/>
      <c r="BE5925"/>
      <c r="BF5925"/>
      <c r="BG5925"/>
      <c r="BH5925"/>
      <c r="BI5925"/>
      <c r="BJ5925"/>
      <c r="BK5925"/>
      <c r="BL5925"/>
      <c r="BM5925"/>
      <c r="BN5925"/>
      <c r="BO5925"/>
    </row>
    <row r="5926" spans="1:67" ht="15" x14ac:dyDescent="0.25">
      <c r="A5926" s="245" t="s">
        <v>1664</v>
      </c>
      <c r="B5926" s="245" t="s">
        <v>1663</v>
      </c>
      <c r="C5926" s="245" t="s">
        <v>1672</v>
      </c>
      <c r="D5926" s="245" t="s">
        <v>1671</v>
      </c>
      <c r="E5926" s="246" t="s">
        <v>44</v>
      </c>
      <c r="F5926" s="245" t="s">
        <v>44</v>
      </c>
      <c r="G5926" s="245" t="s">
        <v>1691</v>
      </c>
      <c r="H5926" s="245" t="s">
        <v>21564</v>
      </c>
      <c r="I5926" s="245" t="s">
        <v>11</v>
      </c>
      <c r="J5926" s="245" t="s">
        <v>569</v>
      </c>
      <c r="K5926" s="246" t="s">
        <v>25355</v>
      </c>
      <c r="L5926" s="245" t="s">
        <v>568</v>
      </c>
      <c r="M5926"/>
      <c r="N5926"/>
      <c r="O5926"/>
      <c r="P5926"/>
      <c r="Q5926"/>
      <c r="R5926"/>
      <c r="S5926"/>
      <c r="T5926"/>
      <c r="U5926"/>
      <c r="V5926"/>
      <c r="W5926"/>
      <c r="X5926"/>
      <c r="Y5926"/>
      <c r="Z5926"/>
      <c r="AA5926"/>
      <c r="AB5926"/>
      <c r="AC5926"/>
      <c r="AD5926"/>
      <c r="AE5926"/>
      <c r="AF5926"/>
      <c r="AG5926"/>
      <c r="AH5926"/>
      <c r="AI5926"/>
      <c r="AJ5926"/>
      <c r="AK5926"/>
      <c r="AL5926"/>
      <c r="AM5926"/>
      <c r="AN5926"/>
      <c r="AO5926"/>
      <c r="AP5926"/>
      <c r="AQ5926"/>
      <c r="AR5926"/>
      <c r="AS5926"/>
      <c r="AT5926"/>
      <c r="AU5926"/>
      <c r="AV5926"/>
      <c r="AW5926"/>
      <c r="AX5926"/>
      <c r="AY5926"/>
      <c r="AZ5926"/>
      <c r="BA5926"/>
      <c r="BB5926"/>
      <c r="BC5926"/>
      <c r="BD5926"/>
      <c r="BE5926"/>
      <c r="BF5926"/>
      <c r="BG5926"/>
      <c r="BH5926"/>
      <c r="BI5926"/>
      <c r="BJ5926"/>
      <c r="BK5926"/>
      <c r="BL5926"/>
      <c r="BM5926"/>
      <c r="BN5926"/>
      <c r="BO5926"/>
    </row>
    <row r="5927" spans="1:67" ht="15" x14ac:dyDescent="0.25">
      <c r="A5927" s="245" t="s">
        <v>1664</v>
      </c>
      <c r="B5927" s="245" t="s">
        <v>1663</v>
      </c>
      <c r="C5927" s="245" t="s">
        <v>1672</v>
      </c>
      <c r="D5927" s="245" t="s">
        <v>1671</v>
      </c>
      <c r="E5927" s="246" t="s">
        <v>44</v>
      </c>
      <c r="F5927" s="245" t="s">
        <v>44</v>
      </c>
      <c r="G5927" s="245" t="s">
        <v>1690</v>
      </c>
      <c r="H5927" s="245" t="s">
        <v>21565</v>
      </c>
      <c r="I5927" s="245" t="s">
        <v>11</v>
      </c>
      <c r="J5927" s="245" t="s">
        <v>569</v>
      </c>
      <c r="K5927" s="246" t="s">
        <v>25356</v>
      </c>
      <c r="L5927" s="245" t="s">
        <v>568</v>
      </c>
      <c r="M5927"/>
      <c r="N5927"/>
      <c r="O5927"/>
      <c r="P5927"/>
      <c r="Q5927"/>
      <c r="R5927"/>
      <c r="S5927"/>
      <c r="T5927"/>
      <c r="U5927"/>
      <c r="V5927"/>
      <c r="W5927"/>
      <c r="X5927"/>
      <c r="Y5927"/>
      <c r="Z5927"/>
      <c r="AA5927"/>
      <c r="AB5927"/>
      <c r="AC5927"/>
      <c r="AD5927"/>
      <c r="AE5927"/>
      <c r="AF5927"/>
      <c r="AG5927"/>
      <c r="AH5927"/>
      <c r="AI5927"/>
      <c r="AJ5927"/>
      <c r="AK5927"/>
      <c r="AL5927"/>
      <c r="AM5927"/>
      <c r="AN5927"/>
      <c r="AO5927"/>
      <c r="AP5927"/>
      <c r="AQ5927"/>
      <c r="AR5927"/>
      <c r="AS5927"/>
      <c r="AT5927"/>
      <c r="AU5927"/>
      <c r="AV5927"/>
      <c r="AW5927"/>
      <c r="AX5927"/>
      <c r="AY5927"/>
      <c r="AZ5927"/>
      <c r="BA5927"/>
      <c r="BB5927"/>
      <c r="BC5927"/>
      <c r="BD5927"/>
      <c r="BE5927"/>
      <c r="BF5927"/>
      <c r="BG5927"/>
      <c r="BH5927"/>
      <c r="BI5927"/>
      <c r="BJ5927"/>
      <c r="BK5927"/>
      <c r="BL5927"/>
      <c r="BM5927"/>
      <c r="BN5927"/>
      <c r="BO5927"/>
    </row>
    <row r="5928" spans="1:67" ht="15" x14ac:dyDescent="0.25">
      <c r="A5928" s="245" t="s">
        <v>1664</v>
      </c>
      <c r="B5928" s="245" t="s">
        <v>1663</v>
      </c>
      <c r="C5928" s="245" t="s">
        <v>1672</v>
      </c>
      <c r="D5928" s="245" t="s">
        <v>1671</v>
      </c>
      <c r="E5928" s="246" t="s">
        <v>44</v>
      </c>
      <c r="F5928" s="245" t="s">
        <v>44</v>
      </c>
      <c r="G5928" s="245" t="s">
        <v>1689</v>
      </c>
      <c r="H5928" s="245" t="s">
        <v>21567</v>
      </c>
      <c r="I5928" s="245" t="s">
        <v>11</v>
      </c>
      <c r="J5928" s="245" t="s">
        <v>569</v>
      </c>
      <c r="K5928" s="246" t="s">
        <v>9490</v>
      </c>
      <c r="L5928" s="245" t="s">
        <v>568</v>
      </c>
      <c r="M5928"/>
      <c r="N5928"/>
      <c r="O5928"/>
      <c r="P5928"/>
      <c r="Q5928"/>
      <c r="R5928"/>
      <c r="S5928"/>
      <c r="T5928"/>
      <c r="U5928"/>
      <c r="V5928"/>
      <c r="W5928"/>
      <c r="X5928"/>
      <c r="Y5928"/>
      <c r="Z5928"/>
      <c r="AA5928"/>
      <c r="AB5928"/>
      <c r="AC5928"/>
      <c r="AD5928"/>
      <c r="AE5928"/>
      <c r="AF5928"/>
      <c r="AG5928"/>
      <c r="AH5928"/>
      <c r="AI5928"/>
      <c r="AJ5928"/>
      <c r="AK5928"/>
      <c r="AL5928"/>
      <c r="AM5928"/>
      <c r="AN5928"/>
      <c r="AO5928"/>
      <c r="AP5928"/>
      <c r="AQ5928"/>
      <c r="AR5928"/>
      <c r="AS5928"/>
      <c r="AT5928"/>
      <c r="AU5928"/>
      <c r="AV5928"/>
      <c r="AW5928"/>
      <c r="AX5928"/>
      <c r="AY5928"/>
      <c r="AZ5928"/>
      <c r="BA5928"/>
      <c r="BB5928"/>
      <c r="BC5928"/>
      <c r="BD5928"/>
      <c r="BE5928"/>
      <c r="BF5928"/>
      <c r="BG5928"/>
      <c r="BH5928"/>
      <c r="BI5928"/>
      <c r="BJ5928"/>
      <c r="BK5928"/>
      <c r="BL5928"/>
      <c r="BM5928"/>
      <c r="BN5928"/>
      <c r="BO5928"/>
    </row>
    <row r="5929" spans="1:67" ht="15" x14ac:dyDescent="0.25">
      <c r="A5929" s="245" t="s">
        <v>1664</v>
      </c>
      <c r="B5929" s="245" t="s">
        <v>1663</v>
      </c>
      <c r="C5929" s="245" t="s">
        <v>1672</v>
      </c>
      <c r="D5929" s="245" t="s">
        <v>1671</v>
      </c>
      <c r="E5929" s="246" t="s">
        <v>44</v>
      </c>
      <c r="F5929" s="245" t="s">
        <v>44</v>
      </c>
      <c r="G5929" s="245" t="s">
        <v>1688</v>
      </c>
      <c r="H5929" s="245" t="s">
        <v>21568</v>
      </c>
      <c r="I5929" s="245" t="s">
        <v>11</v>
      </c>
      <c r="J5929" s="245" t="s">
        <v>569</v>
      </c>
      <c r="K5929" s="246" t="s">
        <v>25357</v>
      </c>
      <c r="L5929" s="245" t="s">
        <v>568</v>
      </c>
      <c r="M5929"/>
      <c r="N5929"/>
      <c r="O5929"/>
      <c r="P5929"/>
      <c r="Q5929"/>
      <c r="R5929"/>
      <c r="S5929"/>
      <c r="T5929"/>
      <c r="U5929"/>
      <c r="V5929"/>
      <c r="W5929"/>
      <c r="X5929"/>
      <c r="Y5929"/>
      <c r="Z5929"/>
      <c r="AA5929"/>
      <c r="AB5929"/>
      <c r="AC5929"/>
      <c r="AD5929"/>
      <c r="AE5929"/>
      <c r="AF5929"/>
      <c r="AG5929"/>
      <c r="AH5929"/>
      <c r="AI5929"/>
      <c r="AJ5929"/>
      <c r="AK5929"/>
      <c r="AL5929"/>
      <c r="AM5929"/>
      <c r="AN5929"/>
      <c r="AO5929"/>
      <c r="AP5929"/>
      <c r="AQ5929"/>
      <c r="AR5929"/>
      <c r="AS5929"/>
      <c r="AT5929"/>
      <c r="AU5929"/>
      <c r="AV5929"/>
      <c r="AW5929"/>
      <c r="AX5929"/>
      <c r="AY5929"/>
      <c r="AZ5929"/>
      <c r="BA5929"/>
      <c r="BB5929"/>
      <c r="BC5929"/>
      <c r="BD5929"/>
      <c r="BE5929"/>
      <c r="BF5929"/>
      <c r="BG5929"/>
      <c r="BH5929"/>
      <c r="BI5929"/>
      <c r="BJ5929"/>
      <c r="BK5929"/>
      <c r="BL5929"/>
      <c r="BM5929"/>
      <c r="BN5929"/>
      <c r="BO5929"/>
    </row>
    <row r="5930" spans="1:67" ht="15" x14ac:dyDescent="0.25">
      <c r="A5930" s="245" t="s">
        <v>1664</v>
      </c>
      <c r="B5930" s="245" t="s">
        <v>1663</v>
      </c>
      <c r="C5930" s="245" t="s">
        <v>1672</v>
      </c>
      <c r="D5930" s="245" t="s">
        <v>1671</v>
      </c>
      <c r="E5930" s="246" t="s">
        <v>44</v>
      </c>
      <c r="F5930" s="245" t="s">
        <v>44</v>
      </c>
      <c r="G5930" s="245" t="s">
        <v>1687</v>
      </c>
      <c r="H5930" s="245" t="s">
        <v>21569</v>
      </c>
      <c r="I5930" s="245" t="s">
        <v>11</v>
      </c>
      <c r="J5930" s="245" t="s">
        <v>569</v>
      </c>
      <c r="K5930" s="246" t="s">
        <v>12646</v>
      </c>
      <c r="L5930" s="245" t="s">
        <v>568</v>
      </c>
      <c r="M5930"/>
      <c r="N5930"/>
      <c r="O5930"/>
      <c r="P5930"/>
      <c r="Q5930"/>
      <c r="R5930"/>
      <c r="S5930"/>
      <c r="T5930"/>
      <c r="U5930"/>
      <c r="V5930"/>
      <c r="W5930"/>
      <c r="X5930"/>
      <c r="Y5930"/>
      <c r="Z5930"/>
      <c r="AA5930"/>
      <c r="AB5930"/>
      <c r="AC5930"/>
      <c r="AD5930"/>
      <c r="AE5930"/>
      <c r="AF5930"/>
      <c r="AG5930"/>
      <c r="AH5930"/>
      <c r="AI5930"/>
      <c r="AJ5930"/>
      <c r="AK5930"/>
      <c r="AL5930"/>
      <c r="AM5930"/>
      <c r="AN5930"/>
      <c r="AO5930"/>
      <c r="AP5930"/>
      <c r="AQ5930"/>
      <c r="AR5930"/>
      <c r="AS5930"/>
      <c r="AT5930"/>
      <c r="AU5930"/>
      <c r="AV5930"/>
      <c r="AW5930"/>
      <c r="AX5930"/>
      <c r="AY5930"/>
      <c r="AZ5930"/>
      <c r="BA5930"/>
      <c r="BB5930"/>
      <c r="BC5930"/>
      <c r="BD5930"/>
      <c r="BE5930"/>
      <c r="BF5930"/>
      <c r="BG5930"/>
      <c r="BH5930"/>
      <c r="BI5930"/>
      <c r="BJ5930"/>
      <c r="BK5930"/>
      <c r="BL5930"/>
      <c r="BM5930"/>
      <c r="BN5930"/>
      <c r="BO5930"/>
    </row>
    <row r="5931" spans="1:67" ht="15" x14ac:dyDescent="0.25">
      <c r="A5931" s="245" t="s">
        <v>1664</v>
      </c>
      <c r="B5931" s="245" t="s">
        <v>1663</v>
      </c>
      <c r="C5931" s="245" t="s">
        <v>1672</v>
      </c>
      <c r="D5931" s="245" t="s">
        <v>1671</v>
      </c>
      <c r="E5931" s="246" t="s">
        <v>44</v>
      </c>
      <c r="F5931" s="245" t="s">
        <v>44</v>
      </c>
      <c r="G5931" s="245" t="s">
        <v>1686</v>
      </c>
      <c r="H5931" s="245" t="s">
        <v>21570</v>
      </c>
      <c r="I5931" s="245" t="s">
        <v>11</v>
      </c>
      <c r="J5931" s="245" t="s">
        <v>569</v>
      </c>
      <c r="K5931" s="246" t="s">
        <v>15592</v>
      </c>
      <c r="L5931" s="245" t="s">
        <v>568</v>
      </c>
      <c r="M5931"/>
      <c r="N5931"/>
      <c r="O5931"/>
      <c r="P5931"/>
      <c r="Q5931"/>
      <c r="R5931"/>
      <c r="S5931"/>
      <c r="T5931"/>
      <c r="U5931"/>
      <c r="V5931"/>
      <c r="W5931"/>
      <c r="X5931"/>
      <c r="Y5931"/>
      <c r="Z5931"/>
      <c r="AA5931"/>
      <c r="AB5931"/>
      <c r="AC5931"/>
      <c r="AD5931"/>
      <c r="AE5931"/>
      <c r="AF5931"/>
      <c r="AG5931"/>
      <c r="AH5931"/>
      <c r="AI5931"/>
      <c r="AJ5931"/>
      <c r="AK5931"/>
      <c r="AL5931"/>
      <c r="AM5931"/>
      <c r="AN5931"/>
      <c r="AO5931"/>
      <c r="AP5931"/>
      <c r="AQ5931"/>
      <c r="AR5931"/>
      <c r="AS5931"/>
      <c r="AT5931"/>
      <c r="AU5931"/>
      <c r="AV5931"/>
      <c r="AW5931"/>
      <c r="AX5931"/>
      <c r="AY5931"/>
      <c r="AZ5931"/>
      <c r="BA5931"/>
      <c r="BB5931"/>
      <c r="BC5931"/>
      <c r="BD5931"/>
      <c r="BE5931"/>
      <c r="BF5931"/>
      <c r="BG5931"/>
      <c r="BH5931"/>
      <c r="BI5931"/>
      <c r="BJ5931"/>
      <c r="BK5931"/>
      <c r="BL5931"/>
      <c r="BM5931"/>
      <c r="BN5931"/>
      <c r="BO5931"/>
    </row>
    <row r="5932" spans="1:67" ht="15" x14ac:dyDescent="0.25">
      <c r="A5932" s="245" t="s">
        <v>1664</v>
      </c>
      <c r="B5932" s="245" t="s">
        <v>1663</v>
      </c>
      <c r="C5932" s="245" t="s">
        <v>1672</v>
      </c>
      <c r="D5932" s="245" t="s">
        <v>1671</v>
      </c>
      <c r="E5932" s="246" t="s">
        <v>44</v>
      </c>
      <c r="F5932" s="245" t="s">
        <v>44</v>
      </c>
      <c r="G5932" s="245" t="s">
        <v>1685</v>
      </c>
      <c r="H5932" s="245" t="s">
        <v>21572</v>
      </c>
      <c r="I5932" s="245" t="s">
        <v>11</v>
      </c>
      <c r="J5932" s="245" t="s">
        <v>569</v>
      </c>
      <c r="K5932" s="246" t="s">
        <v>25358</v>
      </c>
      <c r="L5932" s="245" t="s">
        <v>568</v>
      </c>
      <c r="M5932"/>
      <c r="N5932"/>
      <c r="O5932"/>
      <c r="P5932"/>
      <c r="Q5932"/>
      <c r="R5932"/>
      <c r="S5932"/>
      <c r="T5932"/>
      <c r="U5932"/>
      <c r="V5932"/>
      <c r="W5932"/>
      <c r="X5932"/>
      <c r="Y5932"/>
      <c r="Z5932"/>
      <c r="AA5932"/>
      <c r="AB5932"/>
      <c r="AC5932"/>
      <c r="AD5932"/>
      <c r="AE5932"/>
      <c r="AF5932"/>
      <c r="AG5932"/>
      <c r="AH5932"/>
      <c r="AI5932"/>
      <c r="AJ5932"/>
      <c r="AK5932"/>
      <c r="AL5932"/>
      <c r="AM5932"/>
      <c r="AN5932"/>
      <c r="AO5932"/>
      <c r="AP5932"/>
      <c r="AQ5932"/>
      <c r="AR5932"/>
      <c r="AS5932"/>
      <c r="AT5932"/>
      <c r="AU5932"/>
      <c r="AV5932"/>
      <c r="AW5932"/>
      <c r="AX5932"/>
      <c r="AY5932"/>
      <c r="AZ5932"/>
      <c r="BA5932"/>
      <c r="BB5932"/>
      <c r="BC5932"/>
      <c r="BD5932"/>
      <c r="BE5932"/>
      <c r="BF5932"/>
      <c r="BG5932"/>
      <c r="BH5932"/>
      <c r="BI5932"/>
      <c r="BJ5932"/>
      <c r="BK5932"/>
      <c r="BL5932"/>
      <c r="BM5932"/>
      <c r="BN5932"/>
      <c r="BO5932"/>
    </row>
    <row r="5933" spans="1:67" ht="15" x14ac:dyDescent="0.25">
      <c r="A5933" s="245" t="s">
        <v>1664</v>
      </c>
      <c r="B5933" s="245" t="s">
        <v>1663</v>
      </c>
      <c r="C5933" s="245" t="s">
        <v>1672</v>
      </c>
      <c r="D5933" s="245" t="s">
        <v>1671</v>
      </c>
      <c r="E5933" s="246" t="s">
        <v>44</v>
      </c>
      <c r="F5933" s="245" t="s">
        <v>44</v>
      </c>
      <c r="G5933" s="245" t="s">
        <v>1684</v>
      </c>
      <c r="H5933" s="245" t="s">
        <v>21573</v>
      </c>
      <c r="I5933" s="245" t="s">
        <v>11</v>
      </c>
      <c r="J5933" s="245" t="s">
        <v>569</v>
      </c>
      <c r="K5933" s="246" t="s">
        <v>25236</v>
      </c>
      <c r="L5933" s="245" t="s">
        <v>568</v>
      </c>
      <c r="M5933"/>
      <c r="N5933"/>
      <c r="O5933"/>
      <c r="P5933"/>
      <c r="Q5933"/>
      <c r="R5933"/>
      <c r="S5933"/>
      <c r="T5933"/>
      <c r="U5933"/>
      <c r="V5933"/>
      <c r="W5933"/>
      <c r="X5933"/>
      <c r="Y5933"/>
      <c r="Z5933"/>
      <c r="AA5933"/>
      <c r="AB5933"/>
      <c r="AC5933"/>
      <c r="AD5933"/>
      <c r="AE5933"/>
      <c r="AF5933"/>
      <c r="AG5933"/>
      <c r="AH5933"/>
      <c r="AI5933"/>
      <c r="AJ5933"/>
      <c r="AK5933"/>
      <c r="AL5933"/>
      <c r="AM5933"/>
      <c r="AN5933"/>
      <c r="AO5933"/>
      <c r="AP5933"/>
      <c r="AQ5933"/>
      <c r="AR5933"/>
      <c r="AS5933"/>
      <c r="AT5933"/>
      <c r="AU5933"/>
      <c r="AV5933"/>
      <c r="AW5933"/>
      <c r="AX5933"/>
      <c r="AY5933"/>
      <c r="AZ5933"/>
      <c r="BA5933"/>
      <c r="BB5933"/>
      <c r="BC5933"/>
      <c r="BD5933"/>
      <c r="BE5933"/>
      <c r="BF5933"/>
      <c r="BG5933"/>
      <c r="BH5933"/>
      <c r="BI5933"/>
      <c r="BJ5933"/>
      <c r="BK5933"/>
      <c r="BL5933"/>
      <c r="BM5933"/>
      <c r="BN5933"/>
      <c r="BO5933"/>
    </row>
    <row r="5934" spans="1:67" ht="15" x14ac:dyDescent="0.25">
      <c r="A5934" s="245" t="s">
        <v>1664</v>
      </c>
      <c r="B5934" s="245" t="s">
        <v>1663</v>
      </c>
      <c r="C5934" s="245" t="s">
        <v>1672</v>
      </c>
      <c r="D5934" s="245" t="s">
        <v>1671</v>
      </c>
      <c r="E5934" s="246" t="s">
        <v>44</v>
      </c>
      <c r="F5934" s="245" t="s">
        <v>44</v>
      </c>
      <c r="G5934" s="245" t="s">
        <v>13913</v>
      </c>
      <c r="H5934" s="245" t="s">
        <v>21575</v>
      </c>
      <c r="I5934" s="245" t="s">
        <v>11</v>
      </c>
      <c r="J5934" s="245" t="s">
        <v>569</v>
      </c>
      <c r="K5934" s="246" t="s">
        <v>25359</v>
      </c>
      <c r="L5934" s="245" t="s">
        <v>568</v>
      </c>
      <c r="M5934"/>
      <c r="N5934"/>
      <c r="O5934"/>
      <c r="P5934"/>
      <c r="Q5934"/>
      <c r="R5934"/>
      <c r="S5934"/>
      <c r="T5934"/>
      <c r="U5934"/>
      <c r="V5934"/>
      <c r="W5934"/>
      <c r="X5934"/>
      <c r="Y5934"/>
      <c r="Z5934"/>
      <c r="AA5934"/>
      <c r="AB5934"/>
      <c r="AC5934"/>
      <c r="AD5934"/>
      <c r="AE5934"/>
      <c r="AF5934"/>
      <c r="AG5934"/>
      <c r="AH5934"/>
      <c r="AI5934"/>
      <c r="AJ5934"/>
      <c r="AK5934"/>
      <c r="AL5934"/>
      <c r="AM5934"/>
      <c r="AN5934"/>
      <c r="AO5934"/>
      <c r="AP5934"/>
      <c r="AQ5934"/>
      <c r="AR5934"/>
      <c r="AS5934"/>
      <c r="AT5934"/>
      <c r="AU5934"/>
      <c r="AV5934"/>
      <c r="AW5934"/>
      <c r="AX5934"/>
      <c r="AY5934"/>
      <c r="AZ5934"/>
      <c r="BA5934"/>
      <c r="BB5934"/>
      <c r="BC5934"/>
      <c r="BD5934"/>
      <c r="BE5934"/>
      <c r="BF5934"/>
      <c r="BG5934"/>
      <c r="BH5934"/>
      <c r="BI5934"/>
      <c r="BJ5934"/>
      <c r="BK5934"/>
      <c r="BL5934"/>
      <c r="BM5934"/>
      <c r="BN5934"/>
      <c r="BO5934"/>
    </row>
    <row r="5935" spans="1:67" ht="15" x14ac:dyDescent="0.25">
      <c r="A5935" s="245" t="s">
        <v>1664</v>
      </c>
      <c r="B5935" s="245" t="s">
        <v>1663</v>
      </c>
      <c r="C5935" s="245" t="s">
        <v>1672</v>
      </c>
      <c r="D5935" s="245" t="s">
        <v>1671</v>
      </c>
      <c r="E5935" s="246" t="s">
        <v>44</v>
      </c>
      <c r="F5935" s="245" t="s">
        <v>44</v>
      </c>
      <c r="G5935" s="245" t="s">
        <v>13914</v>
      </c>
      <c r="H5935" s="245" t="s">
        <v>21577</v>
      </c>
      <c r="I5935" s="245" t="s">
        <v>11</v>
      </c>
      <c r="J5935" s="245" t="s">
        <v>569</v>
      </c>
      <c r="K5935" s="246" t="s">
        <v>25360</v>
      </c>
      <c r="L5935" s="245" t="s">
        <v>568</v>
      </c>
      <c r="M5935"/>
      <c r="N5935"/>
      <c r="O5935"/>
      <c r="P5935"/>
      <c r="Q5935"/>
      <c r="R5935"/>
      <c r="S5935"/>
      <c r="T5935"/>
      <c r="U5935"/>
      <c r="V5935"/>
      <c r="W5935"/>
      <c r="X5935"/>
      <c r="Y5935"/>
      <c r="Z5935"/>
      <c r="AA5935"/>
      <c r="AB5935"/>
      <c r="AC5935"/>
      <c r="AD5935"/>
      <c r="AE5935"/>
      <c r="AF5935"/>
      <c r="AG5935"/>
      <c r="AH5935"/>
      <c r="AI5935"/>
      <c r="AJ5935"/>
      <c r="AK5935"/>
      <c r="AL5935"/>
      <c r="AM5935"/>
      <c r="AN5935"/>
      <c r="AO5935"/>
      <c r="AP5935"/>
      <c r="AQ5935"/>
      <c r="AR5935"/>
      <c r="AS5935"/>
      <c r="AT5935"/>
      <c r="AU5935"/>
      <c r="AV5935"/>
      <c r="AW5935"/>
      <c r="AX5935"/>
      <c r="AY5935"/>
      <c r="AZ5935"/>
      <c r="BA5935"/>
      <c r="BB5935"/>
      <c r="BC5935"/>
      <c r="BD5935"/>
      <c r="BE5935"/>
      <c r="BF5935"/>
      <c r="BG5935"/>
      <c r="BH5935"/>
      <c r="BI5935"/>
      <c r="BJ5935"/>
      <c r="BK5935"/>
      <c r="BL5935"/>
      <c r="BM5935"/>
      <c r="BN5935"/>
      <c r="BO5935"/>
    </row>
    <row r="5936" spans="1:67" ht="15" x14ac:dyDescent="0.25">
      <c r="A5936" s="245" t="s">
        <v>1664</v>
      </c>
      <c r="B5936" s="245" t="s">
        <v>1663</v>
      </c>
      <c r="C5936" s="245" t="s">
        <v>1672</v>
      </c>
      <c r="D5936" s="245" t="s">
        <v>1671</v>
      </c>
      <c r="E5936" s="246" t="s">
        <v>44</v>
      </c>
      <c r="F5936" s="245" t="s">
        <v>44</v>
      </c>
      <c r="G5936" s="245" t="s">
        <v>13916</v>
      </c>
      <c r="H5936" s="245" t="s">
        <v>21578</v>
      </c>
      <c r="I5936" s="245" t="s">
        <v>11</v>
      </c>
      <c r="J5936" s="245" t="s">
        <v>569</v>
      </c>
      <c r="K5936" s="246" t="s">
        <v>25361</v>
      </c>
      <c r="L5936" s="245" t="s">
        <v>568</v>
      </c>
      <c r="M5936"/>
      <c r="N5936"/>
      <c r="O5936"/>
      <c r="P5936"/>
      <c r="Q5936"/>
      <c r="R5936"/>
      <c r="S5936"/>
      <c r="T5936"/>
      <c r="U5936"/>
      <c r="V5936"/>
      <c r="W5936"/>
      <c r="X5936"/>
      <c r="Y5936"/>
      <c r="Z5936"/>
      <c r="AA5936"/>
      <c r="AB5936"/>
      <c r="AC5936"/>
      <c r="AD5936"/>
      <c r="AE5936"/>
      <c r="AF5936"/>
      <c r="AG5936"/>
      <c r="AH5936"/>
      <c r="AI5936"/>
      <c r="AJ5936"/>
      <c r="AK5936"/>
      <c r="AL5936"/>
      <c r="AM5936"/>
      <c r="AN5936"/>
      <c r="AO5936"/>
      <c r="AP5936"/>
      <c r="AQ5936"/>
      <c r="AR5936"/>
      <c r="AS5936"/>
      <c r="AT5936"/>
      <c r="AU5936"/>
      <c r="AV5936"/>
      <c r="AW5936"/>
      <c r="AX5936"/>
      <c r="AY5936"/>
      <c r="AZ5936"/>
      <c r="BA5936"/>
      <c r="BB5936"/>
      <c r="BC5936"/>
      <c r="BD5936"/>
      <c r="BE5936"/>
      <c r="BF5936"/>
      <c r="BG5936"/>
      <c r="BH5936"/>
      <c r="BI5936"/>
      <c r="BJ5936"/>
      <c r="BK5936"/>
      <c r="BL5936"/>
      <c r="BM5936"/>
      <c r="BN5936"/>
      <c r="BO5936"/>
    </row>
    <row r="5937" spans="1:67" ht="15" x14ac:dyDescent="0.25">
      <c r="A5937" s="245" t="s">
        <v>1664</v>
      </c>
      <c r="B5937" s="245" t="s">
        <v>1663</v>
      </c>
      <c r="C5937" s="245" t="s">
        <v>1672</v>
      </c>
      <c r="D5937" s="245" t="s">
        <v>1671</v>
      </c>
      <c r="E5937" s="246" t="s">
        <v>44</v>
      </c>
      <c r="F5937" s="245" t="s">
        <v>44</v>
      </c>
      <c r="G5937" s="245" t="s">
        <v>13918</v>
      </c>
      <c r="H5937" s="245" t="s">
        <v>21580</v>
      </c>
      <c r="I5937" s="245" t="s">
        <v>11</v>
      </c>
      <c r="J5937" s="245" t="s">
        <v>569</v>
      </c>
      <c r="K5937" s="246" t="s">
        <v>25362</v>
      </c>
      <c r="L5937" s="245" t="s">
        <v>568</v>
      </c>
      <c r="M5937"/>
      <c r="N5937"/>
      <c r="O5937"/>
      <c r="P5937"/>
      <c r="Q5937"/>
      <c r="R5937"/>
      <c r="S5937"/>
      <c r="T5937"/>
      <c r="U5937"/>
      <c r="V5937"/>
      <c r="W5937"/>
      <c r="X5937"/>
      <c r="Y5937"/>
      <c r="Z5937"/>
      <c r="AA5937"/>
      <c r="AB5937"/>
      <c r="AC5937"/>
      <c r="AD5937"/>
      <c r="AE5937"/>
      <c r="AF5937"/>
      <c r="AG5937"/>
      <c r="AH5937"/>
      <c r="AI5937"/>
      <c r="AJ5937"/>
      <c r="AK5937"/>
      <c r="AL5937"/>
      <c r="AM5937"/>
      <c r="AN5937"/>
      <c r="AO5937"/>
      <c r="AP5937"/>
      <c r="AQ5937"/>
      <c r="AR5937"/>
      <c r="AS5937"/>
      <c r="AT5937"/>
      <c r="AU5937"/>
      <c r="AV5937"/>
      <c r="AW5937"/>
      <c r="AX5937"/>
      <c r="AY5937"/>
      <c r="AZ5937"/>
      <c r="BA5937"/>
      <c r="BB5937"/>
      <c r="BC5937"/>
      <c r="BD5937"/>
      <c r="BE5937"/>
      <c r="BF5937"/>
      <c r="BG5937"/>
      <c r="BH5937"/>
      <c r="BI5937"/>
      <c r="BJ5937"/>
      <c r="BK5937"/>
      <c r="BL5937"/>
      <c r="BM5937"/>
      <c r="BN5937"/>
      <c r="BO5937"/>
    </row>
    <row r="5938" spans="1:67" ht="15" x14ac:dyDescent="0.25">
      <c r="A5938" s="245" t="s">
        <v>1664</v>
      </c>
      <c r="B5938" s="245" t="s">
        <v>1663</v>
      </c>
      <c r="C5938" s="245" t="s">
        <v>1672</v>
      </c>
      <c r="D5938" s="245" t="s">
        <v>1671</v>
      </c>
      <c r="E5938" s="246" t="s">
        <v>44</v>
      </c>
      <c r="F5938" s="245" t="s">
        <v>44</v>
      </c>
      <c r="G5938" s="245" t="s">
        <v>13920</v>
      </c>
      <c r="H5938" s="245" t="s">
        <v>21582</v>
      </c>
      <c r="I5938" s="245" t="s">
        <v>11</v>
      </c>
      <c r="J5938" s="245" t="s">
        <v>569</v>
      </c>
      <c r="K5938" s="246" t="s">
        <v>12807</v>
      </c>
      <c r="L5938" s="245" t="s">
        <v>568</v>
      </c>
      <c r="M5938"/>
      <c r="N5938"/>
      <c r="O5938"/>
      <c r="P5938"/>
      <c r="Q5938"/>
      <c r="R5938"/>
      <c r="S5938"/>
      <c r="T5938"/>
      <c r="U5938"/>
      <c r="V5938"/>
      <c r="W5938"/>
      <c r="X5938"/>
      <c r="Y5938"/>
      <c r="Z5938"/>
      <c r="AA5938"/>
      <c r="AB5938"/>
      <c r="AC5938"/>
      <c r="AD5938"/>
      <c r="AE5938"/>
      <c r="AF5938"/>
      <c r="AG5938"/>
      <c r="AH5938"/>
      <c r="AI5938"/>
      <c r="AJ5938"/>
      <c r="AK5938"/>
      <c r="AL5938"/>
      <c r="AM5938"/>
      <c r="AN5938"/>
      <c r="AO5938"/>
      <c r="AP5938"/>
      <c r="AQ5938"/>
      <c r="AR5938"/>
      <c r="AS5938"/>
      <c r="AT5938"/>
      <c r="AU5938"/>
      <c r="AV5938"/>
      <c r="AW5938"/>
      <c r="AX5938"/>
      <c r="AY5938"/>
      <c r="AZ5938"/>
      <c r="BA5938"/>
      <c r="BB5938"/>
      <c r="BC5938"/>
      <c r="BD5938"/>
      <c r="BE5938"/>
      <c r="BF5938"/>
      <c r="BG5938"/>
      <c r="BH5938"/>
      <c r="BI5938"/>
      <c r="BJ5938"/>
      <c r="BK5938"/>
      <c r="BL5938"/>
      <c r="BM5938"/>
      <c r="BN5938"/>
      <c r="BO5938"/>
    </row>
    <row r="5939" spans="1:67" ht="15" x14ac:dyDescent="0.25">
      <c r="A5939" s="245" t="s">
        <v>1664</v>
      </c>
      <c r="B5939" s="245" t="s">
        <v>1663</v>
      </c>
      <c r="C5939" s="245" t="s">
        <v>1672</v>
      </c>
      <c r="D5939" s="245" t="s">
        <v>1671</v>
      </c>
      <c r="E5939" s="246" t="s">
        <v>44</v>
      </c>
      <c r="F5939" s="245" t="s">
        <v>44</v>
      </c>
      <c r="G5939" s="245" t="s">
        <v>13921</v>
      </c>
      <c r="H5939" s="245" t="s">
        <v>21584</v>
      </c>
      <c r="I5939" s="245" t="s">
        <v>11</v>
      </c>
      <c r="J5939" s="245" t="s">
        <v>569</v>
      </c>
      <c r="K5939" s="246" t="s">
        <v>25363</v>
      </c>
      <c r="L5939" s="245" t="s">
        <v>568</v>
      </c>
      <c r="M5939"/>
      <c r="N5939"/>
      <c r="O5939"/>
      <c r="P5939"/>
      <c r="Q5939"/>
      <c r="R5939"/>
      <c r="S5939"/>
      <c r="T5939"/>
      <c r="U5939"/>
      <c r="V5939"/>
      <c r="W5939"/>
      <c r="X5939"/>
      <c r="Y5939"/>
      <c r="Z5939"/>
      <c r="AA5939"/>
      <c r="AB5939"/>
      <c r="AC5939"/>
      <c r="AD5939"/>
      <c r="AE5939"/>
      <c r="AF5939"/>
      <c r="AG5939"/>
      <c r="AH5939"/>
      <c r="AI5939"/>
      <c r="AJ5939"/>
      <c r="AK5939"/>
      <c r="AL5939"/>
      <c r="AM5939"/>
      <c r="AN5939"/>
      <c r="AO5939"/>
      <c r="AP5939"/>
      <c r="AQ5939"/>
      <c r="AR5939"/>
      <c r="AS5939"/>
      <c r="AT5939"/>
      <c r="AU5939"/>
      <c r="AV5939"/>
      <c r="AW5939"/>
      <c r="AX5939"/>
      <c r="AY5939"/>
      <c r="AZ5939"/>
      <c r="BA5939"/>
      <c r="BB5939"/>
      <c r="BC5939"/>
      <c r="BD5939"/>
      <c r="BE5939"/>
      <c r="BF5939"/>
      <c r="BG5939"/>
      <c r="BH5939"/>
      <c r="BI5939"/>
      <c r="BJ5939"/>
      <c r="BK5939"/>
      <c r="BL5939"/>
      <c r="BM5939"/>
      <c r="BN5939"/>
      <c r="BO5939"/>
    </row>
    <row r="5940" spans="1:67" ht="15" x14ac:dyDescent="0.25">
      <c r="A5940" s="245" t="s">
        <v>1664</v>
      </c>
      <c r="B5940" s="245" t="s">
        <v>1663</v>
      </c>
      <c r="C5940" s="245" t="s">
        <v>1672</v>
      </c>
      <c r="D5940" s="245" t="s">
        <v>1671</v>
      </c>
      <c r="E5940" s="246" t="s">
        <v>44</v>
      </c>
      <c r="F5940" s="245" t="s">
        <v>44</v>
      </c>
      <c r="G5940" s="245" t="s">
        <v>13923</v>
      </c>
      <c r="H5940" s="245" t="s">
        <v>21586</v>
      </c>
      <c r="I5940" s="245" t="s">
        <v>11</v>
      </c>
      <c r="J5940" s="245" t="s">
        <v>569</v>
      </c>
      <c r="K5940" s="246" t="s">
        <v>25364</v>
      </c>
      <c r="L5940" s="245" t="s">
        <v>568</v>
      </c>
      <c r="M5940"/>
      <c r="N5940"/>
      <c r="O5940"/>
      <c r="P5940"/>
      <c r="Q5940"/>
      <c r="R5940"/>
      <c r="S5940"/>
      <c r="T5940"/>
      <c r="U5940"/>
      <c r="V5940"/>
      <c r="W5940"/>
      <c r="X5940"/>
      <c r="Y5940"/>
      <c r="Z5940"/>
      <c r="AA5940"/>
      <c r="AB5940"/>
      <c r="AC5940"/>
      <c r="AD5940"/>
      <c r="AE5940"/>
      <c r="AF5940"/>
      <c r="AG5940"/>
      <c r="AH5940"/>
      <c r="AI5940"/>
      <c r="AJ5940"/>
      <c r="AK5940"/>
      <c r="AL5940"/>
      <c r="AM5940"/>
      <c r="AN5940"/>
      <c r="AO5940"/>
      <c r="AP5940"/>
      <c r="AQ5940"/>
      <c r="AR5940"/>
      <c r="AS5940"/>
      <c r="AT5940"/>
      <c r="AU5940"/>
      <c r="AV5940"/>
      <c r="AW5940"/>
      <c r="AX5940"/>
      <c r="AY5940"/>
      <c r="AZ5940"/>
      <c r="BA5940"/>
      <c r="BB5940"/>
      <c r="BC5940"/>
      <c r="BD5940"/>
      <c r="BE5940"/>
      <c r="BF5940"/>
      <c r="BG5940"/>
      <c r="BH5940"/>
      <c r="BI5940"/>
      <c r="BJ5940"/>
      <c r="BK5940"/>
      <c r="BL5940"/>
      <c r="BM5940"/>
      <c r="BN5940"/>
      <c r="BO5940"/>
    </row>
    <row r="5941" spans="1:67" ht="15" x14ac:dyDescent="0.25">
      <c r="A5941" s="245" t="s">
        <v>1664</v>
      </c>
      <c r="B5941" s="245" t="s">
        <v>1663</v>
      </c>
      <c r="C5941" s="245" t="s">
        <v>1672</v>
      </c>
      <c r="D5941" s="245" t="s">
        <v>1671</v>
      </c>
      <c r="E5941" s="246" t="s">
        <v>44</v>
      </c>
      <c r="F5941" s="245" t="s">
        <v>44</v>
      </c>
      <c r="G5941" s="245" t="s">
        <v>13924</v>
      </c>
      <c r="H5941" s="245" t="s">
        <v>21588</v>
      </c>
      <c r="I5941" s="245" t="s">
        <v>11</v>
      </c>
      <c r="J5941" s="245" t="s">
        <v>569</v>
      </c>
      <c r="K5941" s="246" t="s">
        <v>25365</v>
      </c>
      <c r="L5941" s="245" t="s">
        <v>568</v>
      </c>
      <c r="M5941"/>
      <c r="N5941"/>
      <c r="O5941"/>
      <c r="P5941"/>
      <c r="Q5941"/>
      <c r="R5941"/>
      <c r="S5941"/>
      <c r="T5941"/>
      <c r="U5941"/>
      <c r="V5941"/>
      <c r="W5941"/>
      <c r="X5941"/>
      <c r="Y5941"/>
      <c r="Z5941"/>
      <c r="AA5941"/>
      <c r="AB5941"/>
      <c r="AC5941"/>
      <c r="AD5941"/>
      <c r="AE5941"/>
      <c r="AF5941"/>
      <c r="AG5941"/>
      <c r="AH5941"/>
      <c r="AI5941"/>
      <c r="AJ5941"/>
      <c r="AK5941"/>
      <c r="AL5941"/>
      <c r="AM5941"/>
      <c r="AN5941"/>
      <c r="AO5941"/>
      <c r="AP5941"/>
      <c r="AQ5941"/>
      <c r="AR5941"/>
      <c r="AS5941"/>
      <c r="AT5941"/>
      <c r="AU5941"/>
      <c r="AV5941"/>
      <c r="AW5941"/>
      <c r="AX5941"/>
      <c r="AY5941"/>
      <c r="AZ5941"/>
      <c r="BA5941"/>
      <c r="BB5941"/>
      <c r="BC5941"/>
      <c r="BD5941"/>
      <c r="BE5941"/>
      <c r="BF5941"/>
      <c r="BG5941"/>
      <c r="BH5941"/>
      <c r="BI5941"/>
      <c r="BJ5941"/>
      <c r="BK5941"/>
      <c r="BL5941"/>
      <c r="BM5941"/>
      <c r="BN5941"/>
      <c r="BO5941"/>
    </row>
    <row r="5942" spans="1:67" ht="15" x14ac:dyDescent="0.25">
      <c r="A5942" s="245" t="s">
        <v>1664</v>
      </c>
      <c r="B5942" s="245" t="s">
        <v>1663</v>
      </c>
      <c r="C5942" s="245" t="s">
        <v>1672</v>
      </c>
      <c r="D5942" s="245" t="s">
        <v>1671</v>
      </c>
      <c r="E5942" s="246" t="s">
        <v>44</v>
      </c>
      <c r="F5942" s="245" t="s">
        <v>44</v>
      </c>
      <c r="G5942" s="245" t="s">
        <v>13925</v>
      </c>
      <c r="H5942" s="245" t="s">
        <v>21590</v>
      </c>
      <c r="I5942" s="245" t="s">
        <v>11</v>
      </c>
      <c r="J5942" s="245" t="s">
        <v>59</v>
      </c>
      <c r="K5942" s="246" t="s">
        <v>17353</v>
      </c>
      <c r="L5942" s="245" t="s">
        <v>568</v>
      </c>
      <c r="M5942"/>
      <c r="N5942"/>
      <c r="O5942"/>
      <c r="P5942"/>
      <c r="Q5942"/>
      <c r="R5942"/>
      <c r="S5942"/>
      <c r="T5942"/>
      <c r="U5942"/>
      <c r="V5942"/>
      <c r="W5942"/>
      <c r="X5942"/>
      <c r="Y5942"/>
      <c r="Z5942"/>
      <c r="AA5942"/>
      <c r="AB5942"/>
      <c r="AC5942"/>
      <c r="AD5942"/>
      <c r="AE5942"/>
      <c r="AF5942"/>
      <c r="AG5942"/>
      <c r="AH5942"/>
      <c r="AI5942"/>
      <c r="AJ5942"/>
      <c r="AK5942"/>
      <c r="AL5942"/>
      <c r="AM5942"/>
      <c r="AN5942"/>
      <c r="AO5942"/>
      <c r="AP5942"/>
      <c r="AQ5942"/>
      <c r="AR5942"/>
      <c r="AS5942"/>
      <c r="AT5942"/>
      <c r="AU5942"/>
      <c r="AV5942"/>
      <c r="AW5942"/>
      <c r="AX5942"/>
      <c r="AY5942"/>
      <c r="AZ5942"/>
      <c r="BA5942"/>
      <c r="BB5942"/>
      <c r="BC5942"/>
      <c r="BD5942"/>
      <c r="BE5942"/>
      <c r="BF5942"/>
      <c r="BG5942"/>
      <c r="BH5942"/>
      <c r="BI5942"/>
      <c r="BJ5942"/>
      <c r="BK5942"/>
      <c r="BL5942"/>
      <c r="BM5942"/>
      <c r="BN5942"/>
      <c r="BO5942"/>
    </row>
    <row r="5943" spans="1:67" ht="15" x14ac:dyDescent="0.25">
      <c r="A5943" s="245" t="s">
        <v>1664</v>
      </c>
      <c r="B5943" s="245" t="s">
        <v>1663</v>
      </c>
      <c r="C5943" s="245" t="s">
        <v>1672</v>
      </c>
      <c r="D5943" s="245" t="s">
        <v>1671</v>
      </c>
      <c r="E5943" s="246" t="s">
        <v>44</v>
      </c>
      <c r="F5943" s="245" t="s">
        <v>44</v>
      </c>
      <c r="G5943" s="245" t="s">
        <v>1683</v>
      </c>
      <c r="H5943" s="245" t="s">
        <v>21591</v>
      </c>
      <c r="I5943" s="245" t="s">
        <v>14</v>
      </c>
      <c r="J5943" s="245" t="s">
        <v>59</v>
      </c>
      <c r="K5943" s="246" t="s">
        <v>661</v>
      </c>
      <c r="L5943" s="245" t="s">
        <v>568</v>
      </c>
      <c r="M5943"/>
      <c r="N5943"/>
      <c r="O5943"/>
      <c r="P5943"/>
      <c r="Q5943"/>
      <c r="R5943"/>
      <c r="S5943"/>
      <c r="T5943"/>
      <c r="U5943"/>
      <c r="V5943"/>
      <c r="W5943"/>
      <c r="X5943"/>
      <c r="Y5943"/>
      <c r="Z5943"/>
      <c r="AA5943"/>
      <c r="AB5943"/>
      <c r="AC5943"/>
      <c r="AD5943"/>
      <c r="AE5943"/>
      <c r="AF5943"/>
      <c r="AG5943"/>
      <c r="AH5943"/>
      <c r="AI5943"/>
      <c r="AJ5943"/>
      <c r="AK5943"/>
      <c r="AL5943"/>
      <c r="AM5943"/>
      <c r="AN5943"/>
      <c r="AO5943"/>
      <c r="AP5943"/>
      <c r="AQ5943"/>
      <c r="AR5943"/>
      <c r="AS5943"/>
      <c r="AT5943"/>
      <c r="AU5943"/>
      <c r="AV5943"/>
      <c r="AW5943"/>
      <c r="AX5943"/>
      <c r="AY5943"/>
      <c r="AZ5943"/>
      <c r="BA5943"/>
      <c r="BB5943"/>
      <c r="BC5943"/>
      <c r="BD5943"/>
      <c r="BE5943"/>
      <c r="BF5943"/>
      <c r="BG5943"/>
      <c r="BH5943"/>
      <c r="BI5943"/>
      <c r="BJ5943"/>
      <c r="BK5943"/>
      <c r="BL5943"/>
      <c r="BM5943"/>
      <c r="BN5943"/>
      <c r="BO5943"/>
    </row>
    <row r="5944" spans="1:67" ht="15" x14ac:dyDescent="0.25">
      <c r="A5944" s="245" t="s">
        <v>1664</v>
      </c>
      <c r="B5944" s="245" t="s">
        <v>1663</v>
      </c>
      <c r="C5944" s="245" t="s">
        <v>1672</v>
      </c>
      <c r="D5944" s="245" t="s">
        <v>1671</v>
      </c>
      <c r="E5944" s="246" t="s">
        <v>44</v>
      </c>
      <c r="F5944" s="245" t="s">
        <v>44</v>
      </c>
      <c r="G5944" s="245" t="s">
        <v>1682</v>
      </c>
      <c r="H5944" s="245" t="s">
        <v>21592</v>
      </c>
      <c r="I5944" s="245" t="s">
        <v>15</v>
      </c>
      <c r="J5944" s="245" t="s">
        <v>59</v>
      </c>
      <c r="K5944" s="246" t="s">
        <v>25366</v>
      </c>
      <c r="L5944" s="245" t="s">
        <v>568</v>
      </c>
      <c r="M5944"/>
      <c r="N5944"/>
      <c r="O5944"/>
      <c r="P5944"/>
      <c r="Q5944"/>
      <c r="R5944"/>
      <c r="S5944"/>
      <c r="T5944"/>
      <c r="U5944"/>
      <c r="V5944"/>
      <c r="W5944"/>
      <c r="X5944"/>
      <c r="Y5944"/>
      <c r="Z5944"/>
      <c r="AA5944"/>
      <c r="AB5944"/>
      <c r="AC5944"/>
      <c r="AD5944"/>
      <c r="AE5944"/>
      <c r="AF5944"/>
      <c r="AG5944"/>
      <c r="AH5944"/>
      <c r="AI5944"/>
      <c r="AJ5944"/>
      <c r="AK5944"/>
      <c r="AL5944"/>
      <c r="AM5944"/>
      <c r="AN5944"/>
      <c r="AO5944"/>
      <c r="AP5944"/>
      <c r="AQ5944"/>
      <c r="AR5944"/>
      <c r="AS5944"/>
      <c r="AT5944"/>
      <c r="AU5944"/>
      <c r="AV5944"/>
      <c r="AW5944"/>
      <c r="AX5944"/>
      <c r="AY5944"/>
      <c r="AZ5944"/>
      <c r="BA5944"/>
      <c r="BB5944"/>
      <c r="BC5944"/>
      <c r="BD5944"/>
      <c r="BE5944"/>
      <c r="BF5944"/>
      <c r="BG5944"/>
      <c r="BH5944"/>
      <c r="BI5944"/>
      <c r="BJ5944"/>
      <c r="BK5944"/>
      <c r="BL5944"/>
      <c r="BM5944"/>
      <c r="BN5944"/>
      <c r="BO5944"/>
    </row>
    <row r="5945" spans="1:67" ht="15" x14ac:dyDescent="0.25">
      <c r="A5945" s="245" t="s">
        <v>1664</v>
      </c>
      <c r="B5945" s="245" t="s">
        <v>1663</v>
      </c>
      <c r="C5945" s="245" t="s">
        <v>1672</v>
      </c>
      <c r="D5945" s="245" t="s">
        <v>1671</v>
      </c>
      <c r="E5945" s="246" t="s">
        <v>44</v>
      </c>
      <c r="F5945" s="245" t="s">
        <v>44</v>
      </c>
      <c r="G5945" s="245" t="s">
        <v>13926</v>
      </c>
      <c r="H5945" s="245" t="s">
        <v>21593</v>
      </c>
      <c r="I5945" s="245" t="s">
        <v>15</v>
      </c>
      <c r="J5945" s="245" t="s">
        <v>59</v>
      </c>
      <c r="K5945" s="246" t="s">
        <v>11990</v>
      </c>
      <c r="L5945" s="245" t="s">
        <v>568</v>
      </c>
      <c r="M5945"/>
      <c r="N5945"/>
      <c r="O5945"/>
      <c r="P5945"/>
      <c r="Q5945"/>
      <c r="R5945"/>
      <c r="S5945"/>
      <c r="T5945"/>
      <c r="U5945"/>
      <c r="V5945"/>
      <c r="W5945"/>
      <c r="X5945"/>
      <c r="Y5945"/>
      <c r="Z5945"/>
      <c r="AA5945"/>
      <c r="AB5945"/>
      <c r="AC5945"/>
      <c r="AD5945"/>
      <c r="AE5945"/>
      <c r="AF5945"/>
      <c r="AG5945"/>
      <c r="AH5945"/>
      <c r="AI5945"/>
      <c r="AJ5945"/>
      <c r="AK5945"/>
      <c r="AL5945"/>
      <c r="AM5945"/>
      <c r="AN5945"/>
      <c r="AO5945"/>
      <c r="AP5945"/>
      <c r="AQ5945"/>
      <c r="AR5945"/>
      <c r="AS5945"/>
      <c r="AT5945"/>
      <c r="AU5945"/>
      <c r="AV5945"/>
      <c r="AW5945"/>
      <c r="AX5945"/>
      <c r="AY5945"/>
      <c r="AZ5945"/>
      <c r="BA5945"/>
      <c r="BB5945"/>
      <c r="BC5945"/>
      <c r="BD5945"/>
      <c r="BE5945"/>
      <c r="BF5945"/>
      <c r="BG5945"/>
      <c r="BH5945"/>
      <c r="BI5945"/>
      <c r="BJ5945"/>
      <c r="BK5945"/>
      <c r="BL5945"/>
      <c r="BM5945"/>
      <c r="BN5945"/>
      <c r="BO5945"/>
    </row>
    <row r="5946" spans="1:67" ht="15" x14ac:dyDescent="0.25">
      <c r="A5946" s="245" t="s">
        <v>1664</v>
      </c>
      <c r="B5946" s="245" t="s">
        <v>1663</v>
      </c>
      <c r="C5946" s="245" t="s">
        <v>1672</v>
      </c>
      <c r="D5946" s="245" t="s">
        <v>1671</v>
      </c>
      <c r="E5946" s="246" t="s">
        <v>44</v>
      </c>
      <c r="F5946" s="245" t="s">
        <v>44</v>
      </c>
      <c r="G5946" s="245" t="s">
        <v>13927</v>
      </c>
      <c r="H5946" s="245" t="s">
        <v>21594</v>
      </c>
      <c r="I5946" s="245" t="s">
        <v>15</v>
      </c>
      <c r="J5946" s="245" t="s">
        <v>59</v>
      </c>
      <c r="K5946" s="246" t="s">
        <v>9557</v>
      </c>
      <c r="L5946" s="245" t="s">
        <v>568</v>
      </c>
      <c r="M5946"/>
      <c r="N5946"/>
      <c r="O5946"/>
      <c r="P5946"/>
      <c r="Q5946"/>
      <c r="R5946"/>
      <c r="S5946"/>
      <c r="T5946"/>
      <c r="U5946"/>
      <c r="V5946"/>
      <c r="W5946"/>
      <c r="X5946"/>
      <c r="Y5946"/>
      <c r="Z5946"/>
      <c r="AA5946"/>
      <c r="AB5946"/>
      <c r="AC5946"/>
      <c r="AD5946"/>
      <c r="AE5946"/>
      <c r="AF5946"/>
      <c r="AG5946"/>
      <c r="AH5946"/>
      <c r="AI5946"/>
      <c r="AJ5946"/>
      <c r="AK5946"/>
      <c r="AL5946"/>
      <c r="AM5946"/>
      <c r="AN5946"/>
      <c r="AO5946"/>
      <c r="AP5946"/>
      <c r="AQ5946"/>
      <c r="AR5946"/>
      <c r="AS5946"/>
      <c r="AT5946"/>
      <c r="AU5946"/>
      <c r="AV5946"/>
      <c r="AW5946"/>
      <c r="AX5946"/>
      <c r="AY5946"/>
      <c r="AZ5946"/>
      <c r="BA5946"/>
      <c r="BB5946"/>
      <c r="BC5946"/>
      <c r="BD5946"/>
      <c r="BE5946"/>
      <c r="BF5946"/>
      <c r="BG5946"/>
      <c r="BH5946"/>
      <c r="BI5946"/>
      <c r="BJ5946"/>
      <c r="BK5946"/>
      <c r="BL5946"/>
      <c r="BM5946"/>
      <c r="BN5946"/>
      <c r="BO5946"/>
    </row>
    <row r="5947" spans="1:67" ht="15" x14ac:dyDescent="0.25">
      <c r="A5947" s="245" t="s">
        <v>1664</v>
      </c>
      <c r="B5947" s="245" t="s">
        <v>1663</v>
      </c>
      <c r="C5947" s="245" t="s">
        <v>1672</v>
      </c>
      <c r="D5947" s="245" t="s">
        <v>1671</v>
      </c>
      <c r="E5947" s="246" t="s">
        <v>44</v>
      </c>
      <c r="F5947" s="245" t="s">
        <v>44</v>
      </c>
      <c r="G5947" s="245" t="s">
        <v>13928</v>
      </c>
      <c r="H5947" s="245" t="s">
        <v>21595</v>
      </c>
      <c r="I5947" s="245" t="s">
        <v>15</v>
      </c>
      <c r="J5947" s="245" t="s">
        <v>59</v>
      </c>
      <c r="K5947" s="246" t="s">
        <v>8720</v>
      </c>
      <c r="L5947" s="245" t="s">
        <v>568</v>
      </c>
      <c r="M5947"/>
      <c r="N5947"/>
      <c r="O5947"/>
      <c r="P5947"/>
      <c r="Q5947"/>
      <c r="R5947"/>
      <c r="S5947"/>
      <c r="T5947"/>
      <c r="U5947"/>
      <c r="V5947"/>
      <c r="W5947"/>
      <c r="X5947"/>
      <c r="Y5947"/>
      <c r="Z5947"/>
      <c r="AA5947"/>
      <c r="AB5947"/>
      <c r="AC5947"/>
      <c r="AD5947"/>
      <c r="AE5947"/>
      <c r="AF5947"/>
      <c r="AG5947"/>
      <c r="AH5947"/>
      <c r="AI5947"/>
      <c r="AJ5947"/>
      <c r="AK5947"/>
      <c r="AL5947"/>
      <c r="AM5947"/>
      <c r="AN5947"/>
      <c r="AO5947"/>
      <c r="AP5947"/>
      <c r="AQ5947"/>
      <c r="AR5947"/>
      <c r="AS5947"/>
      <c r="AT5947"/>
      <c r="AU5947"/>
      <c r="AV5947"/>
      <c r="AW5947"/>
      <c r="AX5947"/>
      <c r="AY5947"/>
      <c r="AZ5947"/>
      <c r="BA5947"/>
      <c r="BB5947"/>
      <c r="BC5947"/>
      <c r="BD5947"/>
      <c r="BE5947"/>
      <c r="BF5947"/>
      <c r="BG5947"/>
      <c r="BH5947"/>
      <c r="BI5947"/>
      <c r="BJ5947"/>
      <c r="BK5947"/>
      <c r="BL5947"/>
      <c r="BM5947"/>
      <c r="BN5947"/>
      <c r="BO5947"/>
    </row>
    <row r="5948" spans="1:67" ht="15" x14ac:dyDescent="0.25">
      <c r="A5948" s="245" t="s">
        <v>1664</v>
      </c>
      <c r="B5948" s="245" t="s">
        <v>1663</v>
      </c>
      <c r="C5948" s="245" t="s">
        <v>1672</v>
      </c>
      <c r="D5948" s="245" t="s">
        <v>1671</v>
      </c>
      <c r="E5948" s="246" t="s">
        <v>44</v>
      </c>
      <c r="F5948" s="245" t="s">
        <v>44</v>
      </c>
      <c r="G5948" s="245" t="s">
        <v>13929</v>
      </c>
      <c r="H5948" s="245" t="s">
        <v>21596</v>
      </c>
      <c r="I5948" s="245" t="s">
        <v>15</v>
      </c>
      <c r="J5948" s="245" t="s">
        <v>59</v>
      </c>
      <c r="K5948" s="246" t="s">
        <v>9641</v>
      </c>
      <c r="L5948" s="245" t="s">
        <v>568</v>
      </c>
      <c r="M5948"/>
      <c r="N5948"/>
      <c r="O5948"/>
      <c r="P5948"/>
      <c r="Q5948"/>
      <c r="R5948"/>
      <c r="S5948"/>
      <c r="T5948"/>
      <c r="U5948"/>
      <c r="V5948"/>
      <c r="W5948"/>
      <c r="X5948"/>
      <c r="Y5948"/>
      <c r="Z5948"/>
      <c r="AA5948"/>
      <c r="AB5948"/>
      <c r="AC5948"/>
      <c r="AD5948"/>
      <c r="AE5948"/>
      <c r="AF5948"/>
      <c r="AG5948"/>
      <c r="AH5948"/>
      <c r="AI5948"/>
      <c r="AJ5948"/>
      <c r="AK5948"/>
      <c r="AL5948"/>
      <c r="AM5948"/>
      <c r="AN5948"/>
      <c r="AO5948"/>
      <c r="AP5948"/>
      <c r="AQ5948"/>
      <c r="AR5948"/>
      <c r="AS5948"/>
      <c r="AT5948"/>
      <c r="AU5948"/>
      <c r="AV5948"/>
      <c r="AW5948"/>
      <c r="AX5948"/>
      <c r="AY5948"/>
      <c r="AZ5948"/>
      <c r="BA5948"/>
      <c r="BB5948"/>
      <c r="BC5948"/>
      <c r="BD5948"/>
      <c r="BE5948"/>
      <c r="BF5948"/>
      <c r="BG5948"/>
      <c r="BH5948"/>
      <c r="BI5948"/>
      <c r="BJ5948"/>
      <c r="BK5948"/>
      <c r="BL5948"/>
      <c r="BM5948"/>
      <c r="BN5948"/>
      <c r="BO5948"/>
    </row>
    <row r="5949" spans="1:67" ht="15" x14ac:dyDescent="0.25">
      <c r="A5949" s="245" t="s">
        <v>1664</v>
      </c>
      <c r="B5949" s="245" t="s">
        <v>1663</v>
      </c>
      <c r="C5949" s="245" t="s">
        <v>1672</v>
      </c>
      <c r="D5949" s="245" t="s">
        <v>1671</v>
      </c>
      <c r="E5949" s="246" t="s">
        <v>44</v>
      </c>
      <c r="F5949" s="245" t="s">
        <v>44</v>
      </c>
      <c r="G5949" s="245" t="s">
        <v>1681</v>
      </c>
      <c r="H5949" s="245" t="s">
        <v>21597</v>
      </c>
      <c r="I5949" s="245" t="s">
        <v>15</v>
      </c>
      <c r="J5949" s="245" t="s">
        <v>59</v>
      </c>
      <c r="K5949" s="246" t="s">
        <v>15342</v>
      </c>
      <c r="L5949" s="245" t="s">
        <v>568</v>
      </c>
      <c r="M5949"/>
      <c r="N5949"/>
      <c r="O5949"/>
      <c r="P5949"/>
      <c r="Q5949"/>
      <c r="R5949"/>
      <c r="S5949"/>
      <c r="T5949"/>
      <c r="U5949"/>
      <c r="V5949"/>
      <c r="W5949"/>
      <c r="X5949"/>
      <c r="Y5949"/>
      <c r="Z5949"/>
      <c r="AA5949"/>
      <c r="AB5949"/>
      <c r="AC5949"/>
      <c r="AD5949"/>
      <c r="AE5949"/>
      <c r="AF5949"/>
      <c r="AG5949"/>
      <c r="AH5949"/>
      <c r="AI5949"/>
      <c r="AJ5949"/>
      <c r="AK5949"/>
      <c r="AL5949"/>
      <c r="AM5949"/>
      <c r="AN5949"/>
      <c r="AO5949"/>
      <c r="AP5949"/>
      <c r="AQ5949"/>
      <c r="AR5949"/>
      <c r="AS5949"/>
      <c r="AT5949"/>
      <c r="AU5949"/>
      <c r="AV5949"/>
      <c r="AW5949"/>
      <c r="AX5949"/>
      <c r="AY5949"/>
      <c r="AZ5949"/>
      <c r="BA5949"/>
      <c r="BB5949"/>
      <c r="BC5949"/>
      <c r="BD5949"/>
      <c r="BE5949"/>
      <c r="BF5949"/>
      <c r="BG5949"/>
      <c r="BH5949"/>
      <c r="BI5949"/>
      <c r="BJ5949"/>
      <c r="BK5949"/>
      <c r="BL5949"/>
      <c r="BM5949"/>
      <c r="BN5949"/>
      <c r="BO5949"/>
    </row>
    <row r="5950" spans="1:67" ht="15" x14ac:dyDescent="0.25">
      <c r="A5950" s="245" t="s">
        <v>1664</v>
      </c>
      <c r="B5950" s="245" t="s">
        <v>1663</v>
      </c>
      <c r="C5950" s="245" t="s">
        <v>1672</v>
      </c>
      <c r="D5950" s="245" t="s">
        <v>1671</v>
      </c>
      <c r="E5950" s="246" t="s">
        <v>44</v>
      </c>
      <c r="F5950" s="245" t="s">
        <v>44</v>
      </c>
      <c r="G5950" s="245" t="s">
        <v>13931</v>
      </c>
      <c r="H5950" s="245" t="s">
        <v>13932</v>
      </c>
      <c r="I5950" s="245" t="s">
        <v>11</v>
      </c>
      <c r="J5950" s="245" t="s">
        <v>569</v>
      </c>
      <c r="K5950" s="246" t="s">
        <v>25367</v>
      </c>
      <c r="L5950" s="245" t="s">
        <v>568</v>
      </c>
      <c r="M5950"/>
      <c r="N5950"/>
      <c r="O5950"/>
      <c r="P5950"/>
      <c r="Q5950"/>
      <c r="R5950"/>
      <c r="S5950"/>
      <c r="T5950"/>
      <c r="U5950"/>
      <c r="V5950"/>
      <c r="W5950"/>
      <c r="X5950"/>
      <c r="Y5950"/>
      <c r="Z5950"/>
      <c r="AA5950"/>
      <c r="AB5950"/>
      <c r="AC5950"/>
      <c r="AD5950"/>
      <c r="AE5950"/>
      <c r="AF5950"/>
      <c r="AG5950"/>
      <c r="AH5950"/>
      <c r="AI5950"/>
      <c r="AJ5950"/>
      <c r="AK5950"/>
      <c r="AL5950"/>
      <c r="AM5950"/>
      <c r="AN5950"/>
      <c r="AO5950"/>
      <c r="AP5950"/>
      <c r="AQ5950"/>
      <c r="AR5950"/>
      <c r="AS5950"/>
      <c r="AT5950"/>
      <c r="AU5950"/>
      <c r="AV5950"/>
      <c r="AW5950"/>
      <c r="AX5950"/>
      <c r="AY5950"/>
      <c r="AZ5950"/>
      <c r="BA5950"/>
      <c r="BB5950"/>
      <c r="BC5950"/>
      <c r="BD5950"/>
      <c r="BE5950"/>
      <c r="BF5950"/>
      <c r="BG5950"/>
      <c r="BH5950"/>
      <c r="BI5950"/>
      <c r="BJ5950"/>
      <c r="BK5950"/>
      <c r="BL5950"/>
      <c r="BM5950"/>
      <c r="BN5950"/>
      <c r="BO5950"/>
    </row>
    <row r="5951" spans="1:67" ht="15" x14ac:dyDescent="0.25">
      <c r="A5951" s="245" t="s">
        <v>1664</v>
      </c>
      <c r="B5951" s="245" t="s">
        <v>1663</v>
      </c>
      <c r="C5951" s="245" t="s">
        <v>1672</v>
      </c>
      <c r="D5951" s="245" t="s">
        <v>1671</v>
      </c>
      <c r="E5951" s="246" t="s">
        <v>44</v>
      </c>
      <c r="F5951" s="245" t="s">
        <v>44</v>
      </c>
      <c r="G5951" s="245" t="s">
        <v>13933</v>
      </c>
      <c r="H5951" s="245" t="s">
        <v>13934</v>
      </c>
      <c r="I5951" s="245" t="s">
        <v>11</v>
      </c>
      <c r="J5951" s="245" t="s">
        <v>569</v>
      </c>
      <c r="K5951" s="246" t="s">
        <v>25368</v>
      </c>
      <c r="L5951" s="245" t="s">
        <v>568</v>
      </c>
      <c r="M5951"/>
      <c r="N5951"/>
      <c r="O5951"/>
      <c r="P5951"/>
      <c r="Q5951"/>
      <c r="R5951"/>
      <c r="S5951"/>
      <c r="T5951"/>
      <c r="U5951"/>
      <c r="V5951"/>
      <c r="W5951"/>
      <c r="X5951"/>
      <c r="Y5951"/>
      <c r="Z5951"/>
      <c r="AA5951"/>
      <c r="AB5951"/>
      <c r="AC5951"/>
      <c r="AD5951"/>
      <c r="AE5951"/>
      <c r="AF5951"/>
      <c r="AG5951"/>
      <c r="AH5951"/>
      <c r="AI5951"/>
      <c r="AJ5951"/>
      <c r="AK5951"/>
      <c r="AL5951"/>
      <c r="AM5951"/>
      <c r="AN5951"/>
      <c r="AO5951"/>
      <c r="AP5951"/>
      <c r="AQ5951"/>
      <c r="AR5951"/>
      <c r="AS5951"/>
      <c r="AT5951"/>
      <c r="AU5951"/>
      <c r="AV5951"/>
      <c r="AW5951"/>
      <c r="AX5951"/>
      <c r="AY5951"/>
      <c r="AZ5951"/>
      <c r="BA5951"/>
      <c r="BB5951"/>
      <c r="BC5951"/>
      <c r="BD5951"/>
      <c r="BE5951"/>
      <c r="BF5951"/>
      <c r="BG5951"/>
      <c r="BH5951"/>
      <c r="BI5951"/>
      <c r="BJ5951"/>
      <c r="BK5951"/>
      <c r="BL5951"/>
      <c r="BM5951"/>
      <c r="BN5951"/>
      <c r="BO5951"/>
    </row>
    <row r="5952" spans="1:67" ht="15" x14ac:dyDescent="0.25">
      <c r="A5952" s="245" t="s">
        <v>1664</v>
      </c>
      <c r="B5952" s="245" t="s">
        <v>1663</v>
      </c>
      <c r="C5952" s="245" t="s">
        <v>1672</v>
      </c>
      <c r="D5952" s="245" t="s">
        <v>1671</v>
      </c>
      <c r="E5952" s="246" t="s">
        <v>44</v>
      </c>
      <c r="F5952" s="245" t="s">
        <v>44</v>
      </c>
      <c r="G5952" s="245" t="s">
        <v>13935</v>
      </c>
      <c r="H5952" s="245" t="s">
        <v>13936</v>
      </c>
      <c r="I5952" s="245" t="s">
        <v>11</v>
      </c>
      <c r="J5952" s="245" t="s">
        <v>569</v>
      </c>
      <c r="K5952" s="246" t="s">
        <v>10790</v>
      </c>
      <c r="L5952" s="245" t="s">
        <v>568</v>
      </c>
      <c r="M5952"/>
      <c r="N5952"/>
      <c r="O5952"/>
      <c r="P5952"/>
      <c r="Q5952"/>
      <c r="R5952"/>
      <c r="S5952"/>
      <c r="T5952"/>
      <c r="U5952"/>
      <c r="V5952"/>
      <c r="W5952"/>
      <c r="X5952"/>
      <c r="Y5952"/>
      <c r="Z5952"/>
      <c r="AA5952"/>
      <c r="AB5952"/>
      <c r="AC5952"/>
      <c r="AD5952"/>
      <c r="AE5952"/>
      <c r="AF5952"/>
      <c r="AG5952"/>
      <c r="AH5952"/>
      <c r="AI5952"/>
      <c r="AJ5952"/>
      <c r="AK5952"/>
      <c r="AL5952"/>
      <c r="AM5952"/>
      <c r="AN5952"/>
      <c r="AO5952"/>
      <c r="AP5952"/>
      <c r="AQ5952"/>
      <c r="AR5952"/>
      <c r="AS5952"/>
      <c r="AT5952"/>
      <c r="AU5952"/>
      <c r="AV5952"/>
      <c r="AW5952"/>
      <c r="AX5952"/>
      <c r="AY5952"/>
      <c r="AZ5952"/>
      <c r="BA5952"/>
      <c r="BB5952"/>
      <c r="BC5952"/>
      <c r="BD5952"/>
      <c r="BE5952"/>
      <c r="BF5952"/>
      <c r="BG5952"/>
      <c r="BH5952"/>
      <c r="BI5952"/>
      <c r="BJ5952"/>
      <c r="BK5952"/>
      <c r="BL5952"/>
      <c r="BM5952"/>
      <c r="BN5952"/>
      <c r="BO5952"/>
    </row>
    <row r="5953" spans="1:67" ht="15" x14ac:dyDescent="0.25">
      <c r="A5953" s="245" t="s">
        <v>1664</v>
      </c>
      <c r="B5953" s="245" t="s">
        <v>1663</v>
      </c>
      <c r="C5953" s="245" t="s">
        <v>1672</v>
      </c>
      <c r="D5953" s="245" t="s">
        <v>1671</v>
      </c>
      <c r="E5953" s="246" t="s">
        <v>44</v>
      </c>
      <c r="F5953" s="245" t="s">
        <v>44</v>
      </c>
      <c r="G5953" s="245" t="s">
        <v>13937</v>
      </c>
      <c r="H5953" s="245" t="s">
        <v>13938</v>
      </c>
      <c r="I5953" s="245" t="s">
        <v>11</v>
      </c>
      <c r="J5953" s="245" t="s">
        <v>569</v>
      </c>
      <c r="K5953" s="246" t="s">
        <v>13912</v>
      </c>
      <c r="L5953" s="245" t="s">
        <v>568</v>
      </c>
      <c r="M5953"/>
      <c r="N5953"/>
      <c r="O5953"/>
      <c r="P5953"/>
      <c r="Q5953"/>
      <c r="R5953"/>
      <c r="S5953"/>
      <c r="T5953"/>
      <c r="U5953"/>
      <c r="V5953"/>
      <c r="W5953"/>
      <c r="X5953"/>
      <c r="Y5953"/>
      <c r="Z5953"/>
      <c r="AA5953"/>
      <c r="AB5953"/>
      <c r="AC5953"/>
      <c r="AD5953"/>
      <c r="AE5953"/>
      <c r="AF5953"/>
      <c r="AG5953"/>
      <c r="AH5953"/>
      <c r="AI5953"/>
      <c r="AJ5953"/>
      <c r="AK5953"/>
      <c r="AL5953"/>
      <c r="AM5953"/>
      <c r="AN5953"/>
      <c r="AO5953"/>
      <c r="AP5953"/>
      <c r="AQ5953"/>
      <c r="AR5953"/>
      <c r="AS5953"/>
      <c r="AT5953"/>
      <c r="AU5953"/>
      <c r="AV5953"/>
      <c r="AW5953"/>
      <c r="AX5953"/>
      <c r="AY5953"/>
      <c r="AZ5953"/>
      <c r="BA5953"/>
      <c r="BB5953"/>
      <c r="BC5953"/>
      <c r="BD5953"/>
      <c r="BE5953"/>
      <c r="BF5953"/>
      <c r="BG5953"/>
      <c r="BH5953"/>
      <c r="BI5953"/>
      <c r="BJ5953"/>
      <c r="BK5953"/>
      <c r="BL5953"/>
      <c r="BM5953"/>
      <c r="BN5953"/>
      <c r="BO5953"/>
    </row>
    <row r="5954" spans="1:67" ht="15" x14ac:dyDescent="0.25">
      <c r="A5954" s="245" t="s">
        <v>1664</v>
      </c>
      <c r="B5954" s="245" t="s">
        <v>1663</v>
      </c>
      <c r="C5954" s="245" t="s">
        <v>1672</v>
      </c>
      <c r="D5954" s="245" t="s">
        <v>1671</v>
      </c>
      <c r="E5954" s="246" t="s">
        <v>44</v>
      </c>
      <c r="F5954" s="245" t="s">
        <v>44</v>
      </c>
      <c r="G5954" s="245" t="s">
        <v>21599</v>
      </c>
      <c r="H5954" s="245" t="s">
        <v>21600</v>
      </c>
      <c r="I5954" s="245" t="s">
        <v>11</v>
      </c>
      <c r="J5954" s="245" t="s">
        <v>569</v>
      </c>
      <c r="K5954" s="246" t="s">
        <v>25369</v>
      </c>
      <c r="L5954" s="245" t="s">
        <v>568</v>
      </c>
      <c r="M5954"/>
      <c r="N5954"/>
      <c r="O5954"/>
      <c r="P5954"/>
      <c r="Q5954"/>
      <c r="R5954"/>
      <c r="S5954"/>
      <c r="T5954"/>
      <c r="U5954"/>
      <c r="V5954"/>
      <c r="W5954"/>
      <c r="X5954"/>
      <c r="Y5954"/>
      <c r="Z5954"/>
      <c r="AA5954"/>
      <c r="AB5954"/>
      <c r="AC5954"/>
      <c r="AD5954"/>
      <c r="AE5954"/>
      <c r="AF5954"/>
      <c r="AG5954"/>
      <c r="AH5954"/>
      <c r="AI5954"/>
      <c r="AJ5954"/>
      <c r="AK5954"/>
      <c r="AL5954"/>
      <c r="AM5954"/>
      <c r="AN5954"/>
      <c r="AO5954"/>
      <c r="AP5954"/>
      <c r="AQ5954"/>
      <c r="AR5954"/>
      <c r="AS5954"/>
      <c r="AT5954"/>
      <c r="AU5954"/>
      <c r="AV5954"/>
      <c r="AW5954"/>
      <c r="AX5954"/>
      <c r="AY5954"/>
      <c r="AZ5954"/>
      <c r="BA5954"/>
      <c r="BB5954"/>
      <c r="BC5954"/>
      <c r="BD5954"/>
      <c r="BE5954"/>
      <c r="BF5954"/>
      <c r="BG5954"/>
      <c r="BH5954"/>
      <c r="BI5954"/>
      <c r="BJ5954"/>
      <c r="BK5954"/>
      <c r="BL5954"/>
      <c r="BM5954"/>
      <c r="BN5954"/>
      <c r="BO5954"/>
    </row>
    <row r="5955" spans="1:67" ht="15" x14ac:dyDescent="0.25">
      <c r="A5955" s="245" t="s">
        <v>1664</v>
      </c>
      <c r="B5955" s="245" t="s">
        <v>1663</v>
      </c>
      <c r="C5955" s="245" t="s">
        <v>1672</v>
      </c>
      <c r="D5955" s="245" t="s">
        <v>1671</v>
      </c>
      <c r="E5955" s="246" t="s">
        <v>44</v>
      </c>
      <c r="F5955" s="245" t="s">
        <v>44</v>
      </c>
      <c r="G5955" s="245" t="s">
        <v>21602</v>
      </c>
      <c r="H5955" s="245" t="s">
        <v>21603</v>
      </c>
      <c r="I5955" s="245" t="s">
        <v>11</v>
      </c>
      <c r="J5955" s="245" t="s">
        <v>569</v>
      </c>
      <c r="K5955" s="246" t="s">
        <v>25370</v>
      </c>
      <c r="L5955" s="245" t="s">
        <v>568</v>
      </c>
      <c r="M5955"/>
      <c r="N5955"/>
      <c r="O5955"/>
      <c r="P5955"/>
      <c r="Q5955"/>
      <c r="R5955"/>
      <c r="S5955"/>
      <c r="T5955"/>
      <c r="U5955"/>
      <c r="V5955"/>
      <c r="W5955"/>
      <c r="X5955"/>
      <c r="Y5955"/>
      <c r="Z5955"/>
      <c r="AA5955"/>
      <c r="AB5955"/>
      <c r="AC5955"/>
      <c r="AD5955"/>
      <c r="AE5955"/>
      <c r="AF5955"/>
      <c r="AG5955"/>
      <c r="AH5955"/>
      <c r="AI5955"/>
      <c r="AJ5955"/>
      <c r="AK5955"/>
      <c r="AL5955"/>
      <c r="AM5955"/>
      <c r="AN5955"/>
      <c r="AO5955"/>
      <c r="AP5955"/>
      <c r="AQ5955"/>
      <c r="AR5955"/>
      <c r="AS5955"/>
      <c r="AT5955"/>
      <c r="AU5955"/>
      <c r="AV5955"/>
      <c r="AW5955"/>
      <c r="AX5955"/>
      <c r="AY5955"/>
      <c r="AZ5955"/>
      <c r="BA5955"/>
      <c r="BB5955"/>
      <c r="BC5955"/>
      <c r="BD5955"/>
      <c r="BE5955"/>
      <c r="BF5955"/>
      <c r="BG5955"/>
      <c r="BH5955"/>
      <c r="BI5955"/>
      <c r="BJ5955"/>
      <c r="BK5955"/>
      <c r="BL5955"/>
      <c r="BM5955"/>
      <c r="BN5955"/>
      <c r="BO5955"/>
    </row>
    <row r="5956" spans="1:67" ht="15" x14ac:dyDescent="0.25">
      <c r="A5956" s="245" t="s">
        <v>1664</v>
      </c>
      <c r="B5956" s="245" t="s">
        <v>1663</v>
      </c>
      <c r="C5956" s="245" t="s">
        <v>1672</v>
      </c>
      <c r="D5956" s="245" t="s">
        <v>1671</v>
      </c>
      <c r="E5956" s="246" t="s">
        <v>44</v>
      </c>
      <c r="F5956" s="245" t="s">
        <v>44</v>
      </c>
      <c r="G5956" s="245" t="s">
        <v>21604</v>
      </c>
      <c r="H5956" s="245" t="s">
        <v>21605</v>
      </c>
      <c r="I5956" s="245" t="s">
        <v>11</v>
      </c>
      <c r="J5956" s="245" t="s">
        <v>569</v>
      </c>
      <c r="K5956" s="246" t="s">
        <v>25371</v>
      </c>
      <c r="L5956" s="245" t="s">
        <v>568</v>
      </c>
      <c r="M5956"/>
      <c r="N5956"/>
      <c r="O5956"/>
      <c r="P5956"/>
      <c r="Q5956"/>
      <c r="R5956"/>
      <c r="S5956"/>
      <c r="T5956"/>
      <c r="U5956"/>
      <c r="V5956"/>
      <c r="W5956"/>
      <c r="X5956"/>
      <c r="Y5956"/>
      <c r="Z5956"/>
      <c r="AA5956"/>
      <c r="AB5956"/>
      <c r="AC5956"/>
      <c r="AD5956"/>
      <c r="AE5956"/>
      <c r="AF5956"/>
      <c r="AG5956"/>
      <c r="AH5956"/>
      <c r="AI5956"/>
      <c r="AJ5956"/>
      <c r="AK5956"/>
      <c r="AL5956"/>
      <c r="AM5956"/>
      <c r="AN5956"/>
      <c r="AO5956"/>
      <c r="AP5956"/>
      <c r="AQ5956"/>
      <c r="AR5956"/>
      <c r="AS5956"/>
      <c r="AT5956"/>
      <c r="AU5956"/>
      <c r="AV5956"/>
      <c r="AW5956"/>
      <c r="AX5956"/>
      <c r="AY5956"/>
      <c r="AZ5956"/>
      <c r="BA5956"/>
      <c r="BB5956"/>
      <c r="BC5956"/>
      <c r="BD5956"/>
      <c r="BE5956"/>
      <c r="BF5956"/>
      <c r="BG5956"/>
      <c r="BH5956"/>
      <c r="BI5956"/>
      <c r="BJ5956"/>
      <c r="BK5956"/>
      <c r="BL5956"/>
      <c r="BM5956"/>
      <c r="BN5956"/>
      <c r="BO5956"/>
    </row>
    <row r="5957" spans="1:67" ht="15" x14ac:dyDescent="0.25">
      <c r="A5957" s="245" t="s">
        <v>1664</v>
      </c>
      <c r="B5957" s="245" t="s">
        <v>1663</v>
      </c>
      <c r="C5957" s="245" t="s">
        <v>1672</v>
      </c>
      <c r="D5957" s="245" t="s">
        <v>1671</v>
      </c>
      <c r="E5957" s="246" t="s">
        <v>44</v>
      </c>
      <c r="F5957" s="245" t="s">
        <v>44</v>
      </c>
      <c r="G5957" s="245" t="s">
        <v>21607</v>
      </c>
      <c r="H5957" s="245" t="s">
        <v>21608</v>
      </c>
      <c r="I5957" s="245" t="s">
        <v>11</v>
      </c>
      <c r="J5957" s="245" t="s">
        <v>569</v>
      </c>
      <c r="K5957" s="246" t="s">
        <v>25372</v>
      </c>
      <c r="L5957" s="245" t="s">
        <v>568</v>
      </c>
      <c r="M5957"/>
      <c r="N5957"/>
      <c r="O5957"/>
      <c r="P5957"/>
      <c r="Q5957"/>
      <c r="R5957"/>
      <c r="S5957"/>
      <c r="T5957"/>
      <c r="U5957"/>
      <c r="V5957"/>
      <c r="W5957"/>
      <c r="X5957"/>
      <c r="Y5957"/>
      <c r="Z5957"/>
      <c r="AA5957"/>
      <c r="AB5957"/>
      <c r="AC5957"/>
      <c r="AD5957"/>
      <c r="AE5957"/>
      <c r="AF5957"/>
      <c r="AG5957"/>
      <c r="AH5957"/>
      <c r="AI5957"/>
      <c r="AJ5957"/>
      <c r="AK5957"/>
      <c r="AL5957"/>
      <c r="AM5957"/>
      <c r="AN5957"/>
      <c r="AO5957"/>
      <c r="AP5957"/>
      <c r="AQ5957"/>
      <c r="AR5957"/>
      <c r="AS5957"/>
      <c r="AT5957"/>
      <c r="AU5957"/>
      <c r="AV5957"/>
      <c r="AW5957"/>
      <c r="AX5957"/>
      <c r="AY5957"/>
      <c r="AZ5957"/>
      <c r="BA5957"/>
      <c r="BB5957"/>
      <c r="BC5957"/>
      <c r="BD5957"/>
      <c r="BE5957"/>
      <c r="BF5957"/>
      <c r="BG5957"/>
      <c r="BH5957"/>
      <c r="BI5957"/>
      <c r="BJ5957"/>
      <c r="BK5957"/>
      <c r="BL5957"/>
      <c r="BM5957"/>
      <c r="BN5957"/>
      <c r="BO5957"/>
    </row>
    <row r="5958" spans="1:67" ht="15" x14ac:dyDescent="0.25">
      <c r="A5958" s="245" t="s">
        <v>1664</v>
      </c>
      <c r="B5958" s="245" t="s">
        <v>1663</v>
      </c>
      <c r="C5958" s="245" t="s">
        <v>1672</v>
      </c>
      <c r="D5958" s="245" t="s">
        <v>1671</v>
      </c>
      <c r="E5958" s="246" t="s">
        <v>44</v>
      </c>
      <c r="F5958" s="245" t="s">
        <v>44</v>
      </c>
      <c r="G5958" s="245" t="s">
        <v>21610</v>
      </c>
      <c r="H5958" s="245" t="s">
        <v>21611</v>
      </c>
      <c r="I5958" s="245" t="s">
        <v>11</v>
      </c>
      <c r="J5958" s="245" t="s">
        <v>569</v>
      </c>
      <c r="K5958" s="246" t="s">
        <v>18476</v>
      </c>
      <c r="L5958" s="245" t="s">
        <v>568</v>
      </c>
      <c r="M5958"/>
      <c r="N5958"/>
      <c r="O5958"/>
      <c r="P5958"/>
      <c r="Q5958"/>
      <c r="R5958"/>
      <c r="S5958"/>
      <c r="T5958"/>
      <c r="U5958"/>
      <c r="V5958"/>
      <c r="W5958"/>
      <c r="X5958"/>
      <c r="Y5958"/>
      <c r="Z5958"/>
      <c r="AA5958"/>
      <c r="AB5958"/>
      <c r="AC5958"/>
      <c r="AD5958"/>
      <c r="AE5958"/>
      <c r="AF5958"/>
      <c r="AG5958"/>
      <c r="AH5958"/>
      <c r="AI5958"/>
      <c r="AJ5958"/>
      <c r="AK5958"/>
      <c r="AL5958"/>
      <c r="AM5958"/>
      <c r="AN5958"/>
      <c r="AO5958"/>
      <c r="AP5958"/>
      <c r="AQ5958"/>
      <c r="AR5958"/>
      <c r="AS5958"/>
      <c r="AT5958"/>
      <c r="AU5958"/>
      <c r="AV5958"/>
      <c r="AW5958"/>
      <c r="AX5958"/>
      <c r="AY5958"/>
      <c r="AZ5958"/>
      <c r="BA5958"/>
      <c r="BB5958"/>
      <c r="BC5958"/>
      <c r="BD5958"/>
      <c r="BE5958"/>
      <c r="BF5958"/>
      <c r="BG5958"/>
      <c r="BH5958"/>
      <c r="BI5958"/>
      <c r="BJ5958"/>
      <c r="BK5958"/>
      <c r="BL5958"/>
      <c r="BM5958"/>
      <c r="BN5958"/>
      <c r="BO5958"/>
    </row>
    <row r="5959" spans="1:67" ht="15" x14ac:dyDescent="0.25">
      <c r="A5959" s="245" t="s">
        <v>1664</v>
      </c>
      <c r="B5959" s="245" t="s">
        <v>1663</v>
      </c>
      <c r="C5959" s="245" t="s">
        <v>1672</v>
      </c>
      <c r="D5959" s="245" t="s">
        <v>1671</v>
      </c>
      <c r="E5959" s="246" t="s">
        <v>44</v>
      </c>
      <c r="F5959" s="245" t="s">
        <v>44</v>
      </c>
      <c r="G5959" s="245" t="s">
        <v>21612</v>
      </c>
      <c r="H5959" s="245" t="s">
        <v>21613</v>
      </c>
      <c r="I5959" s="245" t="s">
        <v>11</v>
      </c>
      <c r="J5959" s="245" t="s">
        <v>569</v>
      </c>
      <c r="K5959" s="246" t="s">
        <v>25373</v>
      </c>
      <c r="L5959" s="245" t="s">
        <v>568</v>
      </c>
      <c r="M5959"/>
      <c r="N5959"/>
      <c r="O5959"/>
      <c r="P5959"/>
      <c r="Q5959"/>
      <c r="R5959"/>
      <c r="S5959"/>
      <c r="T5959"/>
      <c r="U5959"/>
      <c r="V5959"/>
      <c r="W5959"/>
      <c r="X5959"/>
      <c r="Y5959"/>
      <c r="Z5959"/>
      <c r="AA5959"/>
      <c r="AB5959"/>
      <c r="AC5959"/>
      <c r="AD5959"/>
      <c r="AE5959"/>
      <c r="AF5959"/>
      <c r="AG5959"/>
      <c r="AH5959"/>
      <c r="AI5959"/>
      <c r="AJ5959"/>
      <c r="AK5959"/>
      <c r="AL5959"/>
      <c r="AM5959"/>
      <c r="AN5959"/>
      <c r="AO5959"/>
      <c r="AP5959"/>
      <c r="AQ5959"/>
      <c r="AR5959"/>
      <c r="AS5959"/>
      <c r="AT5959"/>
      <c r="AU5959"/>
      <c r="AV5959"/>
      <c r="AW5959"/>
      <c r="AX5959"/>
      <c r="AY5959"/>
      <c r="AZ5959"/>
      <c r="BA5959"/>
      <c r="BB5959"/>
      <c r="BC5959"/>
      <c r="BD5959"/>
      <c r="BE5959"/>
      <c r="BF5959"/>
      <c r="BG5959"/>
      <c r="BH5959"/>
      <c r="BI5959"/>
      <c r="BJ5959"/>
      <c r="BK5959"/>
      <c r="BL5959"/>
      <c r="BM5959"/>
      <c r="BN5959"/>
      <c r="BO5959"/>
    </row>
    <row r="5960" spans="1:67" ht="15" x14ac:dyDescent="0.25">
      <c r="A5960" s="245" t="s">
        <v>1664</v>
      </c>
      <c r="B5960" s="245" t="s">
        <v>1663</v>
      </c>
      <c r="C5960" s="245" t="s">
        <v>1672</v>
      </c>
      <c r="D5960" s="245" t="s">
        <v>1671</v>
      </c>
      <c r="E5960" s="246" t="s">
        <v>44</v>
      </c>
      <c r="F5960" s="245" t="s">
        <v>44</v>
      </c>
      <c r="G5960" s="245" t="s">
        <v>21614</v>
      </c>
      <c r="H5960" s="245" t="s">
        <v>21615</v>
      </c>
      <c r="I5960" s="245" t="s">
        <v>11</v>
      </c>
      <c r="J5960" s="245" t="s">
        <v>569</v>
      </c>
      <c r="K5960" s="246" t="s">
        <v>25374</v>
      </c>
      <c r="L5960" s="245" t="s">
        <v>568</v>
      </c>
      <c r="M5960"/>
      <c r="N5960"/>
      <c r="O5960"/>
      <c r="P5960"/>
      <c r="Q5960"/>
      <c r="R5960"/>
      <c r="S5960"/>
      <c r="T5960"/>
      <c r="U5960"/>
      <c r="V5960"/>
      <c r="W5960"/>
      <c r="X5960"/>
      <c r="Y5960"/>
      <c r="Z5960"/>
      <c r="AA5960"/>
      <c r="AB5960"/>
      <c r="AC5960"/>
      <c r="AD5960"/>
      <c r="AE5960"/>
      <c r="AF5960"/>
      <c r="AG5960"/>
      <c r="AH5960"/>
      <c r="AI5960"/>
      <c r="AJ5960"/>
      <c r="AK5960"/>
      <c r="AL5960"/>
      <c r="AM5960"/>
      <c r="AN5960"/>
      <c r="AO5960"/>
      <c r="AP5960"/>
      <c r="AQ5960"/>
      <c r="AR5960"/>
      <c r="AS5960"/>
      <c r="AT5960"/>
      <c r="AU5960"/>
      <c r="AV5960"/>
      <c r="AW5960"/>
      <c r="AX5960"/>
      <c r="AY5960"/>
      <c r="AZ5960"/>
      <c r="BA5960"/>
      <c r="BB5960"/>
      <c r="BC5960"/>
      <c r="BD5960"/>
      <c r="BE5960"/>
      <c r="BF5960"/>
      <c r="BG5960"/>
      <c r="BH5960"/>
      <c r="BI5960"/>
      <c r="BJ5960"/>
      <c r="BK5960"/>
      <c r="BL5960"/>
      <c r="BM5960"/>
      <c r="BN5960"/>
      <c r="BO5960"/>
    </row>
    <row r="5961" spans="1:67" ht="15" x14ac:dyDescent="0.25">
      <c r="A5961" s="245" t="s">
        <v>1664</v>
      </c>
      <c r="B5961" s="245" t="s">
        <v>1663</v>
      </c>
      <c r="C5961" s="245" t="s">
        <v>1672</v>
      </c>
      <c r="D5961" s="245" t="s">
        <v>1671</v>
      </c>
      <c r="E5961" s="246" t="s">
        <v>44</v>
      </c>
      <c r="F5961" s="245" t="s">
        <v>44</v>
      </c>
      <c r="G5961" s="245" t="s">
        <v>21617</v>
      </c>
      <c r="H5961" s="245" t="s">
        <v>21618</v>
      </c>
      <c r="I5961" s="245" t="s">
        <v>11</v>
      </c>
      <c r="J5961" s="245" t="s">
        <v>569</v>
      </c>
      <c r="K5961" s="246" t="s">
        <v>25375</v>
      </c>
      <c r="L5961" s="245" t="s">
        <v>568</v>
      </c>
      <c r="M5961"/>
      <c r="N5961"/>
      <c r="O5961"/>
      <c r="P5961"/>
      <c r="Q5961"/>
      <c r="R5961"/>
      <c r="S5961"/>
      <c r="T5961"/>
      <c r="U5961"/>
      <c r="V5961"/>
      <c r="W5961"/>
      <c r="X5961"/>
      <c r="Y5961"/>
      <c r="Z5961"/>
      <c r="AA5961"/>
      <c r="AB5961"/>
      <c r="AC5961"/>
      <c r="AD5961"/>
      <c r="AE5961"/>
      <c r="AF5961"/>
      <c r="AG5961"/>
      <c r="AH5961"/>
      <c r="AI5961"/>
      <c r="AJ5961"/>
      <c r="AK5961"/>
      <c r="AL5961"/>
      <c r="AM5961"/>
      <c r="AN5961"/>
      <c r="AO5961"/>
      <c r="AP5961"/>
      <c r="AQ5961"/>
      <c r="AR5961"/>
      <c r="AS5961"/>
      <c r="AT5961"/>
      <c r="AU5961"/>
      <c r="AV5961"/>
      <c r="AW5961"/>
      <c r="AX5961"/>
      <c r="AY5961"/>
      <c r="AZ5961"/>
      <c r="BA5961"/>
      <c r="BB5961"/>
      <c r="BC5961"/>
      <c r="BD5961"/>
      <c r="BE5961"/>
      <c r="BF5961"/>
      <c r="BG5961"/>
      <c r="BH5961"/>
      <c r="BI5961"/>
      <c r="BJ5961"/>
      <c r="BK5961"/>
      <c r="BL5961"/>
      <c r="BM5961"/>
      <c r="BN5961"/>
      <c r="BO5961"/>
    </row>
    <row r="5962" spans="1:67" ht="15" x14ac:dyDescent="0.25">
      <c r="A5962" s="245" t="s">
        <v>1664</v>
      </c>
      <c r="B5962" s="245" t="s">
        <v>1663</v>
      </c>
      <c r="C5962" s="245" t="s">
        <v>1672</v>
      </c>
      <c r="D5962" s="245" t="s">
        <v>1671</v>
      </c>
      <c r="E5962" s="246" t="s">
        <v>44</v>
      </c>
      <c r="F5962" s="245" t="s">
        <v>44</v>
      </c>
      <c r="G5962" s="245" t="s">
        <v>21620</v>
      </c>
      <c r="H5962" s="245" t="s">
        <v>21621</v>
      </c>
      <c r="I5962" s="245" t="s">
        <v>11</v>
      </c>
      <c r="J5962" s="245" t="s">
        <v>569</v>
      </c>
      <c r="K5962" s="246" t="s">
        <v>25376</v>
      </c>
      <c r="L5962" s="245" t="s">
        <v>568</v>
      </c>
      <c r="M5962"/>
      <c r="N5962"/>
      <c r="O5962"/>
      <c r="P5962"/>
      <c r="Q5962"/>
      <c r="R5962"/>
      <c r="S5962"/>
      <c r="T5962"/>
      <c r="U5962"/>
      <c r="V5962"/>
      <c r="W5962"/>
      <c r="X5962"/>
      <c r="Y5962"/>
      <c r="Z5962"/>
      <c r="AA5962"/>
      <c r="AB5962"/>
      <c r="AC5962"/>
      <c r="AD5962"/>
      <c r="AE5962"/>
      <c r="AF5962"/>
      <c r="AG5962"/>
      <c r="AH5962"/>
      <c r="AI5962"/>
      <c r="AJ5962"/>
      <c r="AK5962"/>
      <c r="AL5962"/>
      <c r="AM5962"/>
      <c r="AN5962"/>
      <c r="AO5962"/>
      <c r="AP5962"/>
      <c r="AQ5962"/>
      <c r="AR5962"/>
      <c r="AS5962"/>
      <c r="AT5962"/>
      <c r="AU5962"/>
      <c r="AV5962"/>
      <c r="AW5962"/>
      <c r="AX5962"/>
      <c r="AY5962"/>
      <c r="AZ5962"/>
      <c r="BA5962"/>
      <c r="BB5962"/>
      <c r="BC5962"/>
      <c r="BD5962"/>
      <c r="BE5962"/>
      <c r="BF5962"/>
      <c r="BG5962"/>
      <c r="BH5962"/>
      <c r="BI5962"/>
      <c r="BJ5962"/>
      <c r="BK5962"/>
      <c r="BL5962"/>
      <c r="BM5962"/>
      <c r="BN5962"/>
      <c r="BO5962"/>
    </row>
    <row r="5963" spans="1:67" ht="15" x14ac:dyDescent="0.25">
      <c r="A5963" s="245" t="s">
        <v>1664</v>
      </c>
      <c r="B5963" s="245" t="s">
        <v>1663</v>
      </c>
      <c r="C5963" s="245" t="s">
        <v>1672</v>
      </c>
      <c r="D5963" s="245" t="s">
        <v>1671</v>
      </c>
      <c r="E5963" s="246" t="s">
        <v>44</v>
      </c>
      <c r="F5963" s="245" t="s">
        <v>44</v>
      </c>
      <c r="G5963" s="245" t="s">
        <v>21623</v>
      </c>
      <c r="H5963" s="245" t="s">
        <v>21624</v>
      </c>
      <c r="I5963" s="245" t="s">
        <v>11</v>
      </c>
      <c r="J5963" s="245" t="s">
        <v>569</v>
      </c>
      <c r="K5963" s="246" t="s">
        <v>25377</v>
      </c>
      <c r="L5963" s="245" t="s">
        <v>568</v>
      </c>
      <c r="M5963"/>
      <c r="N5963"/>
      <c r="O5963"/>
      <c r="P5963"/>
      <c r="Q5963"/>
      <c r="R5963"/>
      <c r="S5963"/>
      <c r="T5963"/>
      <c r="U5963"/>
      <c r="V5963"/>
      <c r="W5963"/>
      <c r="X5963"/>
      <c r="Y5963"/>
      <c r="Z5963"/>
      <c r="AA5963"/>
      <c r="AB5963"/>
      <c r="AC5963"/>
      <c r="AD5963"/>
      <c r="AE5963"/>
      <c r="AF5963"/>
      <c r="AG5963"/>
      <c r="AH5963"/>
      <c r="AI5963"/>
      <c r="AJ5963"/>
      <c r="AK5963"/>
      <c r="AL5963"/>
      <c r="AM5963"/>
      <c r="AN5963"/>
      <c r="AO5963"/>
      <c r="AP5963"/>
      <c r="AQ5963"/>
      <c r="AR5963"/>
      <c r="AS5963"/>
      <c r="AT5963"/>
      <c r="AU5963"/>
      <c r="AV5963"/>
      <c r="AW5963"/>
      <c r="AX5963"/>
      <c r="AY5963"/>
      <c r="AZ5963"/>
      <c r="BA5963"/>
      <c r="BB5963"/>
      <c r="BC5963"/>
      <c r="BD5963"/>
      <c r="BE5963"/>
      <c r="BF5963"/>
      <c r="BG5963"/>
      <c r="BH5963"/>
      <c r="BI5963"/>
      <c r="BJ5963"/>
      <c r="BK5963"/>
      <c r="BL5963"/>
      <c r="BM5963"/>
      <c r="BN5963"/>
      <c r="BO5963"/>
    </row>
    <row r="5964" spans="1:67" ht="15" x14ac:dyDescent="0.25">
      <c r="A5964" s="245" t="s">
        <v>1664</v>
      </c>
      <c r="B5964" s="245" t="s">
        <v>1663</v>
      </c>
      <c r="C5964" s="245" t="s">
        <v>1672</v>
      </c>
      <c r="D5964" s="245" t="s">
        <v>1671</v>
      </c>
      <c r="E5964" s="246" t="s">
        <v>44</v>
      </c>
      <c r="F5964" s="245" t="s">
        <v>44</v>
      </c>
      <c r="G5964" s="245" t="s">
        <v>21626</v>
      </c>
      <c r="H5964" s="245" t="s">
        <v>21627</v>
      </c>
      <c r="I5964" s="245" t="s">
        <v>11</v>
      </c>
      <c r="J5964" s="245" t="s">
        <v>569</v>
      </c>
      <c r="K5964" s="246" t="s">
        <v>25378</v>
      </c>
      <c r="L5964" s="245" t="s">
        <v>568</v>
      </c>
      <c r="M5964"/>
      <c r="N5964"/>
      <c r="O5964"/>
      <c r="P5964"/>
      <c r="Q5964"/>
      <c r="R5964"/>
      <c r="S5964"/>
      <c r="T5964"/>
      <c r="U5964"/>
      <c r="V5964"/>
      <c r="W5964"/>
      <c r="X5964"/>
      <c r="Y5964"/>
      <c r="Z5964"/>
      <c r="AA5964"/>
      <c r="AB5964"/>
      <c r="AC5964"/>
      <c r="AD5964"/>
      <c r="AE5964"/>
      <c r="AF5964"/>
      <c r="AG5964"/>
      <c r="AH5964"/>
      <c r="AI5964"/>
      <c r="AJ5964"/>
      <c r="AK5964"/>
      <c r="AL5964"/>
      <c r="AM5964"/>
      <c r="AN5964"/>
      <c r="AO5964"/>
      <c r="AP5964"/>
      <c r="AQ5964"/>
      <c r="AR5964"/>
      <c r="AS5964"/>
      <c r="AT5964"/>
      <c r="AU5964"/>
      <c r="AV5964"/>
      <c r="AW5964"/>
      <c r="AX5964"/>
      <c r="AY5964"/>
      <c r="AZ5964"/>
      <c r="BA5964"/>
      <c r="BB5964"/>
      <c r="BC5964"/>
      <c r="BD5964"/>
      <c r="BE5964"/>
      <c r="BF5964"/>
      <c r="BG5964"/>
      <c r="BH5964"/>
      <c r="BI5964"/>
      <c r="BJ5964"/>
      <c r="BK5964"/>
      <c r="BL5964"/>
      <c r="BM5964"/>
      <c r="BN5964"/>
      <c r="BO5964"/>
    </row>
    <row r="5965" spans="1:67" ht="15" x14ac:dyDescent="0.25">
      <c r="A5965" s="245" t="s">
        <v>1664</v>
      </c>
      <c r="B5965" s="245" t="s">
        <v>1663</v>
      </c>
      <c r="C5965" s="245" t="s">
        <v>1672</v>
      </c>
      <c r="D5965" s="245" t="s">
        <v>1671</v>
      </c>
      <c r="E5965" s="246" t="s">
        <v>44</v>
      </c>
      <c r="F5965" s="245" t="s">
        <v>44</v>
      </c>
      <c r="G5965" s="245" t="s">
        <v>21629</v>
      </c>
      <c r="H5965" s="245" t="s">
        <v>21630</v>
      </c>
      <c r="I5965" s="245" t="s">
        <v>11</v>
      </c>
      <c r="J5965" s="245" t="s">
        <v>569</v>
      </c>
      <c r="K5965" s="246" t="s">
        <v>25379</v>
      </c>
      <c r="L5965" s="245" t="s">
        <v>568</v>
      </c>
      <c r="M5965"/>
      <c r="N5965"/>
      <c r="O5965"/>
      <c r="P5965"/>
      <c r="Q5965"/>
      <c r="R5965"/>
      <c r="S5965"/>
      <c r="T5965"/>
      <c r="U5965"/>
      <c r="V5965"/>
      <c r="W5965"/>
      <c r="X5965"/>
      <c r="Y5965"/>
      <c r="Z5965"/>
      <c r="AA5965"/>
      <c r="AB5965"/>
      <c r="AC5965"/>
      <c r="AD5965"/>
      <c r="AE5965"/>
      <c r="AF5965"/>
      <c r="AG5965"/>
      <c r="AH5965"/>
      <c r="AI5965"/>
      <c r="AJ5965"/>
      <c r="AK5965"/>
      <c r="AL5965"/>
      <c r="AM5965"/>
      <c r="AN5965"/>
      <c r="AO5965"/>
      <c r="AP5965"/>
      <c r="AQ5965"/>
      <c r="AR5965"/>
      <c r="AS5965"/>
      <c r="AT5965"/>
      <c r="AU5965"/>
      <c r="AV5965"/>
      <c r="AW5965"/>
      <c r="AX5965"/>
      <c r="AY5965"/>
      <c r="AZ5965"/>
      <c r="BA5965"/>
      <c r="BB5965"/>
      <c r="BC5965"/>
      <c r="BD5965"/>
      <c r="BE5965"/>
      <c r="BF5965"/>
      <c r="BG5965"/>
      <c r="BH5965"/>
      <c r="BI5965"/>
      <c r="BJ5965"/>
      <c r="BK5965"/>
      <c r="BL5965"/>
      <c r="BM5965"/>
      <c r="BN5965"/>
      <c r="BO5965"/>
    </row>
    <row r="5966" spans="1:67" ht="15" x14ac:dyDescent="0.25">
      <c r="A5966" s="245" t="s">
        <v>1664</v>
      </c>
      <c r="B5966" s="245" t="s">
        <v>1663</v>
      </c>
      <c r="C5966" s="245" t="s">
        <v>1672</v>
      </c>
      <c r="D5966" s="245" t="s">
        <v>1671</v>
      </c>
      <c r="E5966" s="246" t="s">
        <v>44</v>
      </c>
      <c r="F5966" s="245" t="s">
        <v>44</v>
      </c>
      <c r="G5966" s="245" t="s">
        <v>21632</v>
      </c>
      <c r="H5966" s="245" t="s">
        <v>21633</v>
      </c>
      <c r="I5966" s="245" t="s">
        <v>11</v>
      </c>
      <c r="J5966" s="245" t="s">
        <v>569</v>
      </c>
      <c r="K5966" s="246" t="s">
        <v>25380</v>
      </c>
      <c r="L5966" s="245" t="s">
        <v>568</v>
      </c>
      <c r="M5966"/>
      <c r="N5966"/>
      <c r="O5966"/>
      <c r="P5966"/>
      <c r="Q5966"/>
      <c r="R5966"/>
      <c r="S5966"/>
      <c r="T5966"/>
      <c r="U5966"/>
      <c r="V5966"/>
      <c r="W5966"/>
      <c r="X5966"/>
      <c r="Y5966"/>
      <c r="Z5966"/>
      <c r="AA5966"/>
      <c r="AB5966"/>
      <c r="AC5966"/>
      <c r="AD5966"/>
      <c r="AE5966"/>
      <c r="AF5966"/>
      <c r="AG5966"/>
      <c r="AH5966"/>
      <c r="AI5966"/>
      <c r="AJ5966"/>
      <c r="AK5966"/>
      <c r="AL5966"/>
      <c r="AM5966"/>
      <c r="AN5966"/>
      <c r="AO5966"/>
      <c r="AP5966"/>
      <c r="AQ5966"/>
      <c r="AR5966"/>
      <c r="AS5966"/>
      <c r="AT5966"/>
      <c r="AU5966"/>
      <c r="AV5966"/>
      <c r="AW5966"/>
      <c r="AX5966"/>
      <c r="AY5966"/>
      <c r="AZ5966"/>
      <c r="BA5966"/>
      <c r="BB5966"/>
      <c r="BC5966"/>
      <c r="BD5966"/>
      <c r="BE5966"/>
      <c r="BF5966"/>
      <c r="BG5966"/>
      <c r="BH5966"/>
      <c r="BI5966"/>
      <c r="BJ5966"/>
      <c r="BK5966"/>
      <c r="BL5966"/>
      <c r="BM5966"/>
      <c r="BN5966"/>
      <c r="BO5966"/>
    </row>
    <row r="5967" spans="1:67" ht="15" x14ac:dyDescent="0.25">
      <c r="A5967" s="245" t="s">
        <v>1664</v>
      </c>
      <c r="B5967" s="245" t="s">
        <v>1663</v>
      </c>
      <c r="C5967" s="245" t="s">
        <v>1672</v>
      </c>
      <c r="D5967" s="245" t="s">
        <v>1671</v>
      </c>
      <c r="E5967" s="246" t="s">
        <v>44</v>
      </c>
      <c r="F5967" s="245" t="s">
        <v>44</v>
      </c>
      <c r="G5967" s="245" t="s">
        <v>21635</v>
      </c>
      <c r="H5967" s="245" t="s">
        <v>21636</v>
      </c>
      <c r="I5967" s="245" t="s">
        <v>11</v>
      </c>
      <c r="J5967" s="245" t="s">
        <v>569</v>
      </c>
      <c r="K5967" s="246" t="s">
        <v>17341</v>
      </c>
      <c r="L5967" s="245" t="s">
        <v>568</v>
      </c>
      <c r="M5967"/>
      <c r="N5967"/>
      <c r="O5967"/>
      <c r="P5967"/>
      <c r="Q5967"/>
      <c r="R5967"/>
      <c r="S5967"/>
      <c r="T5967"/>
      <c r="U5967"/>
      <c r="V5967"/>
      <c r="W5967"/>
      <c r="X5967"/>
      <c r="Y5967"/>
      <c r="Z5967"/>
      <c r="AA5967"/>
      <c r="AB5967"/>
      <c r="AC5967"/>
      <c r="AD5967"/>
      <c r="AE5967"/>
      <c r="AF5967"/>
      <c r="AG5967"/>
      <c r="AH5967"/>
      <c r="AI5967"/>
      <c r="AJ5967"/>
      <c r="AK5967"/>
      <c r="AL5967"/>
      <c r="AM5967"/>
      <c r="AN5967"/>
      <c r="AO5967"/>
      <c r="AP5967"/>
      <c r="AQ5967"/>
      <c r="AR5967"/>
      <c r="AS5967"/>
      <c r="AT5967"/>
      <c r="AU5967"/>
      <c r="AV5967"/>
      <c r="AW5967"/>
      <c r="AX5967"/>
      <c r="AY5967"/>
      <c r="AZ5967"/>
      <c r="BA5967"/>
      <c r="BB5967"/>
      <c r="BC5967"/>
      <c r="BD5967"/>
      <c r="BE5967"/>
      <c r="BF5967"/>
      <c r="BG5967"/>
      <c r="BH5967"/>
      <c r="BI5967"/>
      <c r="BJ5967"/>
      <c r="BK5967"/>
      <c r="BL5967"/>
      <c r="BM5967"/>
      <c r="BN5967"/>
      <c r="BO5967"/>
    </row>
    <row r="5968" spans="1:67" ht="15" x14ac:dyDescent="0.25">
      <c r="A5968" s="245" t="s">
        <v>1664</v>
      </c>
      <c r="B5968" s="245" t="s">
        <v>1663</v>
      </c>
      <c r="C5968" s="245" t="s">
        <v>1672</v>
      </c>
      <c r="D5968" s="245" t="s">
        <v>1671</v>
      </c>
      <c r="E5968" s="246" t="s">
        <v>44</v>
      </c>
      <c r="F5968" s="245" t="s">
        <v>44</v>
      </c>
      <c r="G5968" s="245" t="s">
        <v>21638</v>
      </c>
      <c r="H5968" s="245" t="s">
        <v>21639</v>
      </c>
      <c r="I5968" s="245" t="s">
        <v>11</v>
      </c>
      <c r="J5968" s="245" t="s">
        <v>569</v>
      </c>
      <c r="K5968" s="246" t="s">
        <v>17981</v>
      </c>
      <c r="L5968" s="245" t="s">
        <v>568</v>
      </c>
      <c r="M5968"/>
      <c r="N5968"/>
      <c r="O5968"/>
      <c r="P5968"/>
      <c r="Q5968"/>
      <c r="R5968"/>
      <c r="S5968"/>
      <c r="T5968"/>
      <c r="U5968"/>
      <c r="V5968"/>
      <c r="W5968"/>
      <c r="X5968"/>
      <c r="Y5968"/>
      <c r="Z5968"/>
      <c r="AA5968"/>
      <c r="AB5968"/>
      <c r="AC5968"/>
      <c r="AD5968"/>
      <c r="AE5968"/>
      <c r="AF5968"/>
      <c r="AG5968"/>
      <c r="AH5968"/>
      <c r="AI5968"/>
      <c r="AJ5968"/>
      <c r="AK5968"/>
      <c r="AL5968"/>
      <c r="AM5968"/>
      <c r="AN5968"/>
      <c r="AO5968"/>
      <c r="AP5968"/>
      <c r="AQ5968"/>
      <c r="AR5968"/>
      <c r="AS5968"/>
      <c r="AT5968"/>
      <c r="AU5968"/>
      <c r="AV5968"/>
      <c r="AW5968"/>
      <c r="AX5968"/>
      <c r="AY5968"/>
      <c r="AZ5968"/>
      <c r="BA5968"/>
      <c r="BB5968"/>
      <c r="BC5968"/>
      <c r="BD5968"/>
      <c r="BE5968"/>
      <c r="BF5968"/>
      <c r="BG5968"/>
      <c r="BH5968"/>
      <c r="BI5968"/>
      <c r="BJ5968"/>
      <c r="BK5968"/>
      <c r="BL5968"/>
      <c r="BM5968"/>
      <c r="BN5968"/>
      <c r="BO5968"/>
    </row>
    <row r="5969" spans="1:67" ht="15" x14ac:dyDescent="0.25">
      <c r="A5969" s="245" t="s">
        <v>1664</v>
      </c>
      <c r="B5969" s="245" t="s">
        <v>1663</v>
      </c>
      <c r="C5969" s="245" t="s">
        <v>1672</v>
      </c>
      <c r="D5969" s="245" t="s">
        <v>1671</v>
      </c>
      <c r="E5969" s="246" t="s">
        <v>44</v>
      </c>
      <c r="F5969" s="245" t="s">
        <v>44</v>
      </c>
      <c r="G5969" s="245" t="s">
        <v>21641</v>
      </c>
      <c r="H5969" s="245" t="s">
        <v>21642</v>
      </c>
      <c r="I5969" s="245" t="s">
        <v>11</v>
      </c>
      <c r="J5969" s="245" t="s">
        <v>569</v>
      </c>
      <c r="K5969" s="246" t="s">
        <v>15215</v>
      </c>
      <c r="L5969" s="245" t="s">
        <v>568</v>
      </c>
      <c r="M5969"/>
      <c r="N5969"/>
      <c r="O5969"/>
      <c r="P5969"/>
      <c r="Q5969"/>
      <c r="R5969"/>
      <c r="S5969"/>
      <c r="T5969"/>
      <c r="U5969"/>
      <c r="V5969"/>
      <c r="W5969"/>
      <c r="X5969"/>
      <c r="Y5969"/>
      <c r="Z5969"/>
      <c r="AA5969"/>
      <c r="AB5969"/>
      <c r="AC5969"/>
      <c r="AD5969"/>
      <c r="AE5969"/>
      <c r="AF5969"/>
      <c r="AG5969"/>
      <c r="AH5969"/>
      <c r="AI5969"/>
      <c r="AJ5969"/>
      <c r="AK5969"/>
      <c r="AL5969"/>
      <c r="AM5969"/>
      <c r="AN5969"/>
      <c r="AO5969"/>
      <c r="AP5969"/>
      <c r="AQ5969"/>
      <c r="AR5969"/>
      <c r="AS5969"/>
      <c r="AT5969"/>
      <c r="AU5969"/>
      <c r="AV5969"/>
      <c r="AW5969"/>
      <c r="AX5969"/>
      <c r="AY5969"/>
      <c r="AZ5969"/>
      <c r="BA5969"/>
      <c r="BB5969"/>
      <c r="BC5969"/>
      <c r="BD5969"/>
      <c r="BE5969"/>
      <c r="BF5969"/>
      <c r="BG5969"/>
      <c r="BH5969"/>
      <c r="BI5969"/>
      <c r="BJ5969"/>
      <c r="BK5969"/>
      <c r="BL5969"/>
      <c r="BM5969"/>
      <c r="BN5969"/>
      <c r="BO5969"/>
    </row>
    <row r="5970" spans="1:67" ht="15" x14ac:dyDescent="0.25">
      <c r="A5970" s="245" t="s">
        <v>1664</v>
      </c>
      <c r="B5970" s="245" t="s">
        <v>1663</v>
      </c>
      <c r="C5970" s="245" t="s">
        <v>21644</v>
      </c>
      <c r="D5970" s="245" t="s">
        <v>21645</v>
      </c>
      <c r="E5970" s="246" t="s">
        <v>44</v>
      </c>
      <c r="F5970" s="245" t="s">
        <v>44</v>
      </c>
      <c r="G5970" s="245" t="s">
        <v>21646</v>
      </c>
      <c r="H5970" s="245" t="s">
        <v>21647</v>
      </c>
      <c r="I5970" s="245" t="s">
        <v>24</v>
      </c>
      <c r="J5970" s="245" t="s">
        <v>59</v>
      </c>
      <c r="K5970" s="246" t="s">
        <v>25381</v>
      </c>
      <c r="L5970" s="245" t="s">
        <v>568</v>
      </c>
      <c r="M5970"/>
      <c r="N5970"/>
      <c r="O5970"/>
      <c r="P5970"/>
      <c r="Q5970"/>
      <c r="R5970"/>
      <c r="S5970"/>
      <c r="T5970"/>
      <c r="U5970"/>
      <c r="V5970"/>
      <c r="W5970"/>
      <c r="X5970"/>
      <c r="Y5970"/>
      <c r="Z5970"/>
      <c r="AA5970"/>
      <c r="AB5970"/>
      <c r="AC5970"/>
      <c r="AD5970"/>
      <c r="AE5970"/>
      <c r="AF5970"/>
      <c r="AG5970"/>
      <c r="AH5970"/>
      <c r="AI5970"/>
      <c r="AJ5970"/>
      <c r="AK5970"/>
      <c r="AL5970"/>
      <c r="AM5970"/>
      <c r="AN5970"/>
      <c r="AO5970"/>
      <c r="AP5970"/>
      <c r="AQ5970"/>
      <c r="AR5970"/>
      <c r="AS5970"/>
      <c r="AT5970"/>
      <c r="AU5970"/>
      <c r="AV5970"/>
      <c r="AW5970"/>
      <c r="AX5970"/>
      <c r="AY5970"/>
      <c r="AZ5970"/>
      <c r="BA5970"/>
      <c r="BB5970"/>
      <c r="BC5970"/>
      <c r="BD5970"/>
      <c r="BE5970"/>
      <c r="BF5970"/>
      <c r="BG5970"/>
      <c r="BH5970"/>
      <c r="BI5970"/>
      <c r="BJ5970"/>
      <c r="BK5970"/>
      <c r="BL5970"/>
      <c r="BM5970"/>
      <c r="BN5970"/>
      <c r="BO5970"/>
    </row>
    <row r="5971" spans="1:67" ht="15" x14ac:dyDescent="0.25">
      <c r="A5971" s="245" t="s">
        <v>1664</v>
      </c>
      <c r="B5971" s="245" t="s">
        <v>1663</v>
      </c>
      <c r="C5971" s="245" t="s">
        <v>21644</v>
      </c>
      <c r="D5971" s="245" t="s">
        <v>21645</v>
      </c>
      <c r="E5971" s="246" t="s">
        <v>44</v>
      </c>
      <c r="F5971" s="245" t="s">
        <v>44</v>
      </c>
      <c r="G5971" s="245" t="s">
        <v>21649</v>
      </c>
      <c r="H5971" s="245" t="s">
        <v>21650</v>
      </c>
      <c r="I5971" s="245" t="s">
        <v>24</v>
      </c>
      <c r="J5971" s="245" t="s">
        <v>59</v>
      </c>
      <c r="K5971" s="246" t="s">
        <v>9325</v>
      </c>
      <c r="L5971" s="245" t="s">
        <v>568</v>
      </c>
      <c r="M5971"/>
      <c r="N5971"/>
      <c r="O5971"/>
      <c r="P5971"/>
      <c r="Q5971"/>
      <c r="R5971"/>
      <c r="S5971"/>
      <c r="T5971"/>
      <c r="U5971"/>
      <c r="V5971"/>
      <c r="W5971"/>
      <c r="X5971"/>
      <c r="Y5971"/>
      <c r="Z5971"/>
      <c r="AA5971"/>
      <c r="AB5971"/>
      <c r="AC5971"/>
      <c r="AD5971"/>
      <c r="AE5971"/>
      <c r="AF5971"/>
      <c r="AG5971"/>
      <c r="AH5971"/>
      <c r="AI5971"/>
      <c r="AJ5971"/>
      <c r="AK5971"/>
      <c r="AL5971"/>
      <c r="AM5971"/>
      <c r="AN5971"/>
      <c r="AO5971"/>
      <c r="AP5971"/>
      <c r="AQ5971"/>
      <c r="AR5971"/>
      <c r="AS5971"/>
      <c r="AT5971"/>
      <c r="AU5971"/>
      <c r="AV5971"/>
      <c r="AW5971"/>
      <c r="AX5971"/>
      <c r="AY5971"/>
      <c r="AZ5971"/>
      <c r="BA5971"/>
      <c r="BB5971"/>
      <c r="BC5971"/>
      <c r="BD5971"/>
      <c r="BE5971"/>
      <c r="BF5971"/>
      <c r="BG5971"/>
      <c r="BH5971"/>
      <c r="BI5971"/>
      <c r="BJ5971"/>
      <c r="BK5971"/>
      <c r="BL5971"/>
      <c r="BM5971"/>
      <c r="BN5971"/>
      <c r="BO5971"/>
    </row>
    <row r="5972" spans="1:67" ht="15" x14ac:dyDescent="0.25">
      <c r="A5972" s="245" t="s">
        <v>1664</v>
      </c>
      <c r="B5972" s="245" t="s">
        <v>1663</v>
      </c>
      <c r="C5972" s="245" t="s">
        <v>21644</v>
      </c>
      <c r="D5972" s="245" t="s">
        <v>21645</v>
      </c>
      <c r="E5972" s="246" t="s">
        <v>44</v>
      </c>
      <c r="F5972" s="245" t="s">
        <v>44</v>
      </c>
      <c r="G5972" s="245" t="s">
        <v>21652</v>
      </c>
      <c r="H5972" s="245" t="s">
        <v>21653</v>
      </c>
      <c r="I5972" s="245" t="s">
        <v>24</v>
      </c>
      <c r="J5972" s="245" t="s">
        <v>59</v>
      </c>
      <c r="K5972" s="246" t="s">
        <v>24633</v>
      </c>
      <c r="L5972" s="245" t="s">
        <v>568</v>
      </c>
      <c r="M5972"/>
      <c r="N5972"/>
      <c r="O5972"/>
      <c r="P5972"/>
      <c r="Q5972"/>
      <c r="R5972"/>
      <c r="S5972"/>
      <c r="T5972"/>
      <c r="U5972"/>
      <c r="V5972"/>
      <c r="W5972"/>
      <c r="X5972"/>
      <c r="Y5972"/>
      <c r="Z5972"/>
      <c r="AA5972"/>
      <c r="AB5972"/>
      <c r="AC5972"/>
      <c r="AD5972"/>
      <c r="AE5972"/>
      <c r="AF5972"/>
      <c r="AG5972"/>
      <c r="AH5972"/>
      <c r="AI5972"/>
      <c r="AJ5972"/>
      <c r="AK5972"/>
      <c r="AL5972"/>
      <c r="AM5972"/>
      <c r="AN5972"/>
      <c r="AO5972"/>
      <c r="AP5972"/>
      <c r="AQ5972"/>
      <c r="AR5972"/>
      <c r="AS5972"/>
      <c r="AT5972"/>
      <c r="AU5972"/>
      <c r="AV5972"/>
      <c r="AW5972"/>
      <c r="AX5972"/>
      <c r="AY5972"/>
      <c r="AZ5972"/>
      <c r="BA5972"/>
      <c r="BB5972"/>
      <c r="BC5972"/>
      <c r="BD5972"/>
      <c r="BE5972"/>
      <c r="BF5972"/>
      <c r="BG5972"/>
      <c r="BH5972"/>
      <c r="BI5972"/>
      <c r="BJ5972"/>
      <c r="BK5972"/>
      <c r="BL5972"/>
      <c r="BM5972"/>
      <c r="BN5972"/>
      <c r="BO5972"/>
    </row>
    <row r="5973" spans="1:67" ht="15" x14ac:dyDescent="0.25">
      <c r="A5973" s="245" t="s">
        <v>1664</v>
      </c>
      <c r="B5973" s="245" t="s">
        <v>1663</v>
      </c>
      <c r="C5973" s="245" t="s">
        <v>21644</v>
      </c>
      <c r="D5973" s="245" t="s">
        <v>21645</v>
      </c>
      <c r="E5973" s="246" t="s">
        <v>44</v>
      </c>
      <c r="F5973" s="245" t="s">
        <v>44</v>
      </c>
      <c r="G5973" s="245" t="s">
        <v>21655</v>
      </c>
      <c r="H5973" s="245" t="s">
        <v>21656</v>
      </c>
      <c r="I5973" s="245" t="s">
        <v>24</v>
      </c>
      <c r="J5973" s="245" t="s">
        <v>59</v>
      </c>
      <c r="K5973" s="246" t="s">
        <v>25382</v>
      </c>
      <c r="L5973" s="245" t="s">
        <v>568</v>
      </c>
      <c r="M5973"/>
      <c r="N5973"/>
      <c r="O5973"/>
      <c r="P5973"/>
      <c r="Q5973"/>
      <c r="R5973"/>
      <c r="S5973"/>
      <c r="T5973"/>
      <c r="U5973"/>
      <c r="V5973"/>
      <c r="W5973"/>
      <c r="X5973"/>
      <c r="Y5973"/>
      <c r="Z5973"/>
      <c r="AA5973"/>
      <c r="AB5973"/>
      <c r="AC5973"/>
      <c r="AD5973"/>
      <c r="AE5973"/>
      <c r="AF5973"/>
      <c r="AG5973"/>
      <c r="AH5973"/>
      <c r="AI5973"/>
      <c r="AJ5973"/>
      <c r="AK5973"/>
      <c r="AL5973"/>
      <c r="AM5973"/>
      <c r="AN5973"/>
      <c r="AO5973"/>
      <c r="AP5973"/>
      <c r="AQ5973"/>
      <c r="AR5973"/>
      <c r="AS5973"/>
      <c r="AT5973"/>
      <c r="AU5973"/>
      <c r="AV5973"/>
      <c r="AW5973"/>
      <c r="AX5973"/>
      <c r="AY5973"/>
      <c r="AZ5973"/>
      <c r="BA5973"/>
      <c r="BB5973"/>
      <c r="BC5973"/>
      <c r="BD5973"/>
      <c r="BE5973"/>
      <c r="BF5973"/>
      <c r="BG5973"/>
      <c r="BH5973"/>
      <c r="BI5973"/>
      <c r="BJ5973"/>
      <c r="BK5973"/>
      <c r="BL5973"/>
      <c r="BM5973"/>
      <c r="BN5973"/>
      <c r="BO5973"/>
    </row>
    <row r="5974" spans="1:67" ht="15" x14ac:dyDescent="0.25">
      <c r="A5974" s="245" t="s">
        <v>1664</v>
      </c>
      <c r="B5974" s="245" t="s">
        <v>1663</v>
      </c>
      <c r="C5974" s="245" t="s">
        <v>1662</v>
      </c>
      <c r="D5974" s="245" t="s">
        <v>1661</v>
      </c>
      <c r="E5974" s="246" t="s">
        <v>44</v>
      </c>
      <c r="F5974" s="245" t="s">
        <v>44</v>
      </c>
      <c r="G5974" s="245" t="s">
        <v>1670</v>
      </c>
      <c r="H5974" s="245" t="s">
        <v>13939</v>
      </c>
      <c r="I5974" s="245" t="s">
        <v>12</v>
      </c>
      <c r="J5974" s="245" t="s">
        <v>569</v>
      </c>
      <c r="K5974" s="246" t="s">
        <v>25383</v>
      </c>
      <c r="L5974" s="245" t="s">
        <v>568</v>
      </c>
      <c r="M5974"/>
      <c r="N5974"/>
      <c r="O5974"/>
      <c r="P5974"/>
      <c r="Q5974"/>
      <c r="R5974"/>
      <c r="S5974"/>
      <c r="T5974"/>
      <c r="U5974"/>
      <c r="V5974"/>
      <c r="W5974"/>
      <c r="X5974"/>
      <c r="Y5974"/>
      <c r="Z5974"/>
      <c r="AA5974"/>
      <c r="AB5974"/>
      <c r="AC5974"/>
      <c r="AD5974"/>
      <c r="AE5974"/>
      <c r="AF5974"/>
      <c r="AG5974"/>
      <c r="AH5974"/>
      <c r="AI5974"/>
      <c r="AJ5974"/>
      <c r="AK5974"/>
      <c r="AL5974"/>
      <c r="AM5974"/>
      <c r="AN5974"/>
      <c r="AO5974"/>
      <c r="AP5974"/>
      <c r="AQ5974"/>
      <c r="AR5974"/>
      <c r="AS5974"/>
      <c r="AT5974"/>
      <c r="AU5974"/>
      <c r="AV5974"/>
      <c r="AW5974"/>
      <c r="AX5974"/>
      <c r="AY5974"/>
      <c r="AZ5974"/>
      <c r="BA5974"/>
      <c r="BB5974"/>
      <c r="BC5974"/>
      <c r="BD5974"/>
      <c r="BE5974"/>
      <c r="BF5974"/>
      <c r="BG5974"/>
      <c r="BH5974"/>
      <c r="BI5974"/>
      <c r="BJ5974"/>
      <c r="BK5974"/>
      <c r="BL5974"/>
      <c r="BM5974"/>
      <c r="BN5974"/>
      <c r="BO5974"/>
    </row>
    <row r="5975" spans="1:67" ht="15" x14ac:dyDescent="0.25">
      <c r="A5975" s="245" t="s">
        <v>1664</v>
      </c>
      <c r="B5975" s="245" t="s">
        <v>1663</v>
      </c>
      <c r="C5975" s="245" t="s">
        <v>1662</v>
      </c>
      <c r="D5975" s="245" t="s">
        <v>1661</v>
      </c>
      <c r="E5975" s="246" t="s">
        <v>44</v>
      </c>
      <c r="F5975" s="245" t="s">
        <v>44</v>
      </c>
      <c r="G5975" s="245" t="s">
        <v>1669</v>
      </c>
      <c r="H5975" s="245" t="s">
        <v>13940</v>
      </c>
      <c r="I5975" s="245" t="s">
        <v>12</v>
      </c>
      <c r="J5975" s="245" t="s">
        <v>569</v>
      </c>
      <c r="K5975" s="246" t="s">
        <v>25384</v>
      </c>
      <c r="L5975" s="245" t="s">
        <v>568</v>
      </c>
      <c r="M5975"/>
      <c r="N5975"/>
      <c r="O5975"/>
      <c r="P5975"/>
      <c r="Q5975"/>
      <c r="R5975"/>
      <c r="S5975"/>
      <c r="T5975"/>
      <c r="U5975"/>
      <c r="V5975"/>
      <c r="W5975"/>
      <c r="X5975"/>
      <c r="Y5975"/>
      <c r="Z5975"/>
      <c r="AA5975"/>
      <c r="AB5975"/>
      <c r="AC5975"/>
      <c r="AD5975"/>
      <c r="AE5975"/>
      <c r="AF5975"/>
      <c r="AG5975"/>
      <c r="AH5975"/>
      <c r="AI5975"/>
      <c r="AJ5975"/>
      <c r="AK5975"/>
      <c r="AL5975"/>
      <c r="AM5975"/>
      <c r="AN5975"/>
      <c r="AO5975"/>
      <c r="AP5975"/>
      <c r="AQ5975"/>
      <c r="AR5975"/>
      <c r="AS5975"/>
      <c r="AT5975"/>
      <c r="AU5975"/>
      <c r="AV5975"/>
      <c r="AW5975"/>
      <c r="AX5975"/>
      <c r="AY5975"/>
      <c r="AZ5975"/>
      <c r="BA5975"/>
      <c r="BB5975"/>
      <c r="BC5975"/>
      <c r="BD5975"/>
      <c r="BE5975"/>
      <c r="BF5975"/>
      <c r="BG5975"/>
      <c r="BH5975"/>
      <c r="BI5975"/>
      <c r="BJ5975"/>
      <c r="BK5975"/>
      <c r="BL5975"/>
      <c r="BM5975"/>
      <c r="BN5975"/>
      <c r="BO5975"/>
    </row>
    <row r="5976" spans="1:67" ht="15" x14ac:dyDescent="0.25">
      <c r="A5976" s="245" t="s">
        <v>1664</v>
      </c>
      <c r="B5976" s="245" t="s">
        <v>1663</v>
      </c>
      <c r="C5976" s="245" t="s">
        <v>1662</v>
      </c>
      <c r="D5976" s="245" t="s">
        <v>1661</v>
      </c>
      <c r="E5976" s="246" t="s">
        <v>44</v>
      </c>
      <c r="F5976" s="245" t="s">
        <v>44</v>
      </c>
      <c r="G5976" s="245" t="s">
        <v>1668</v>
      </c>
      <c r="H5976" s="245" t="s">
        <v>13941</v>
      </c>
      <c r="I5976" s="245" t="s">
        <v>11</v>
      </c>
      <c r="J5976" s="245" t="s">
        <v>569</v>
      </c>
      <c r="K5976" s="246" t="s">
        <v>8351</v>
      </c>
      <c r="L5976" s="245" t="s">
        <v>568</v>
      </c>
      <c r="M5976"/>
      <c r="N5976"/>
      <c r="O5976"/>
      <c r="P5976"/>
      <c r="Q5976"/>
      <c r="R5976"/>
      <c r="S5976"/>
      <c r="T5976"/>
      <c r="U5976"/>
      <c r="V5976"/>
      <c r="W5976"/>
      <c r="X5976"/>
      <c r="Y5976"/>
      <c r="Z5976"/>
      <c r="AA5976"/>
      <c r="AB5976"/>
      <c r="AC5976"/>
      <c r="AD5976"/>
      <c r="AE5976"/>
      <c r="AF5976"/>
      <c r="AG5976"/>
      <c r="AH5976"/>
      <c r="AI5976"/>
      <c r="AJ5976"/>
      <c r="AK5976"/>
      <c r="AL5976"/>
      <c r="AM5976"/>
      <c r="AN5976"/>
      <c r="AO5976"/>
      <c r="AP5976"/>
      <c r="AQ5976"/>
      <c r="AR5976"/>
      <c r="AS5976"/>
      <c r="AT5976"/>
      <c r="AU5976"/>
      <c r="AV5976"/>
      <c r="AW5976"/>
      <c r="AX5976"/>
      <c r="AY5976"/>
      <c r="AZ5976"/>
      <c r="BA5976"/>
      <c r="BB5976"/>
      <c r="BC5976"/>
      <c r="BD5976"/>
      <c r="BE5976"/>
      <c r="BF5976"/>
      <c r="BG5976"/>
      <c r="BH5976"/>
      <c r="BI5976"/>
      <c r="BJ5976"/>
      <c r="BK5976"/>
      <c r="BL5976"/>
      <c r="BM5976"/>
      <c r="BN5976"/>
      <c r="BO5976"/>
    </row>
    <row r="5977" spans="1:67" ht="15" x14ac:dyDescent="0.25">
      <c r="A5977" s="245" t="s">
        <v>1664</v>
      </c>
      <c r="B5977" s="245" t="s">
        <v>1663</v>
      </c>
      <c r="C5977" s="245" t="s">
        <v>1662</v>
      </c>
      <c r="D5977" s="245" t="s">
        <v>1661</v>
      </c>
      <c r="E5977" s="246" t="s">
        <v>44</v>
      </c>
      <c r="F5977" s="245" t="s">
        <v>44</v>
      </c>
      <c r="G5977" s="245" t="s">
        <v>1666</v>
      </c>
      <c r="H5977" s="245" t="s">
        <v>13942</v>
      </c>
      <c r="I5977" s="245" t="s">
        <v>12</v>
      </c>
      <c r="J5977" s="245" t="s">
        <v>569</v>
      </c>
      <c r="K5977" s="246" t="s">
        <v>25385</v>
      </c>
      <c r="L5977" s="245" t="s">
        <v>568</v>
      </c>
      <c r="M5977"/>
      <c r="N5977"/>
      <c r="O5977"/>
      <c r="P5977"/>
      <c r="Q5977"/>
      <c r="R5977"/>
      <c r="S5977"/>
      <c r="T5977"/>
      <c r="U5977"/>
      <c r="V5977"/>
      <c r="W5977"/>
      <c r="X5977"/>
      <c r="Y5977"/>
      <c r="Z5977"/>
      <c r="AA5977"/>
      <c r="AB5977"/>
      <c r="AC5977"/>
      <c r="AD5977"/>
      <c r="AE5977"/>
      <c r="AF5977"/>
      <c r="AG5977"/>
      <c r="AH5977"/>
      <c r="AI5977"/>
      <c r="AJ5977"/>
      <c r="AK5977"/>
      <c r="AL5977"/>
      <c r="AM5977"/>
      <c r="AN5977"/>
      <c r="AO5977"/>
      <c r="AP5977"/>
      <c r="AQ5977"/>
      <c r="AR5977"/>
      <c r="AS5977"/>
      <c r="AT5977"/>
      <c r="AU5977"/>
      <c r="AV5977"/>
      <c r="AW5977"/>
      <c r="AX5977"/>
      <c r="AY5977"/>
      <c r="AZ5977"/>
      <c r="BA5977"/>
      <c r="BB5977"/>
      <c r="BC5977"/>
      <c r="BD5977"/>
      <c r="BE5977"/>
      <c r="BF5977"/>
      <c r="BG5977"/>
      <c r="BH5977"/>
      <c r="BI5977"/>
      <c r="BJ5977"/>
      <c r="BK5977"/>
      <c r="BL5977"/>
      <c r="BM5977"/>
      <c r="BN5977"/>
      <c r="BO5977"/>
    </row>
    <row r="5978" spans="1:67" ht="15" x14ac:dyDescent="0.25">
      <c r="A5978" s="245" t="s">
        <v>1664</v>
      </c>
      <c r="B5978" s="245" t="s">
        <v>1663</v>
      </c>
      <c r="C5978" s="245" t="s">
        <v>1662</v>
      </c>
      <c r="D5978" s="245" t="s">
        <v>1661</v>
      </c>
      <c r="E5978" s="246" t="s">
        <v>44</v>
      </c>
      <c r="F5978" s="245" t="s">
        <v>44</v>
      </c>
      <c r="G5978" s="245" t="s">
        <v>1665</v>
      </c>
      <c r="H5978" s="245" t="s">
        <v>13943</v>
      </c>
      <c r="I5978" s="245" t="s">
        <v>12</v>
      </c>
      <c r="J5978" s="245" t="s">
        <v>569</v>
      </c>
      <c r="K5978" s="246" t="s">
        <v>25386</v>
      </c>
      <c r="L5978" s="245" t="s">
        <v>568</v>
      </c>
      <c r="M5978"/>
      <c r="N5978"/>
      <c r="O5978"/>
      <c r="P5978"/>
      <c r="Q5978"/>
      <c r="R5978"/>
      <c r="S5978"/>
      <c r="T5978"/>
      <c r="U5978"/>
      <c r="V5978"/>
      <c r="W5978"/>
      <c r="X5978"/>
      <c r="Y5978"/>
      <c r="Z5978"/>
      <c r="AA5978"/>
      <c r="AB5978"/>
      <c r="AC5978"/>
      <c r="AD5978"/>
      <c r="AE5978"/>
      <c r="AF5978"/>
      <c r="AG5978"/>
      <c r="AH5978"/>
      <c r="AI5978"/>
      <c r="AJ5978"/>
      <c r="AK5978"/>
      <c r="AL5978"/>
      <c r="AM5978"/>
      <c r="AN5978"/>
      <c r="AO5978"/>
      <c r="AP5978"/>
      <c r="AQ5978"/>
      <c r="AR5978"/>
      <c r="AS5978"/>
      <c r="AT5978"/>
      <c r="AU5978"/>
      <c r="AV5978"/>
      <c r="AW5978"/>
      <c r="AX5978"/>
      <c r="AY5978"/>
      <c r="AZ5978"/>
      <c r="BA5978"/>
      <c r="BB5978"/>
      <c r="BC5978"/>
      <c r="BD5978"/>
      <c r="BE5978"/>
      <c r="BF5978"/>
      <c r="BG5978"/>
      <c r="BH5978"/>
      <c r="BI5978"/>
      <c r="BJ5978"/>
      <c r="BK5978"/>
      <c r="BL5978"/>
      <c r="BM5978"/>
      <c r="BN5978"/>
      <c r="BO5978"/>
    </row>
    <row r="5979" spans="1:67" ht="15" x14ac:dyDescent="0.25">
      <c r="A5979" s="245" t="s">
        <v>1664</v>
      </c>
      <c r="B5979" s="245" t="s">
        <v>1663</v>
      </c>
      <c r="C5979" s="245" t="s">
        <v>1662</v>
      </c>
      <c r="D5979" s="245" t="s">
        <v>1661</v>
      </c>
      <c r="E5979" s="246" t="s">
        <v>44</v>
      </c>
      <c r="F5979" s="245" t="s">
        <v>44</v>
      </c>
      <c r="G5979" s="245" t="s">
        <v>1660</v>
      </c>
      <c r="H5979" s="245" t="s">
        <v>13945</v>
      </c>
      <c r="I5979" s="245" t="s">
        <v>12</v>
      </c>
      <c r="J5979" s="245" t="s">
        <v>569</v>
      </c>
      <c r="K5979" s="246" t="s">
        <v>25387</v>
      </c>
      <c r="L5979" s="245" t="s">
        <v>568</v>
      </c>
      <c r="M5979"/>
      <c r="N5979"/>
      <c r="O5979"/>
      <c r="P5979"/>
      <c r="Q5979"/>
      <c r="R5979"/>
      <c r="S5979"/>
      <c r="T5979"/>
      <c r="U5979"/>
      <c r="V5979"/>
      <c r="W5979"/>
      <c r="X5979"/>
      <c r="Y5979"/>
      <c r="Z5979"/>
      <c r="AA5979"/>
      <c r="AB5979"/>
      <c r="AC5979"/>
      <c r="AD5979"/>
      <c r="AE5979"/>
      <c r="AF5979"/>
      <c r="AG5979"/>
      <c r="AH5979"/>
      <c r="AI5979"/>
      <c r="AJ5979"/>
      <c r="AK5979"/>
      <c r="AL5979"/>
      <c r="AM5979"/>
      <c r="AN5979"/>
      <c r="AO5979"/>
      <c r="AP5979"/>
      <c r="AQ5979"/>
      <c r="AR5979"/>
      <c r="AS5979"/>
      <c r="AT5979"/>
      <c r="AU5979"/>
      <c r="AV5979"/>
      <c r="AW5979"/>
      <c r="AX5979"/>
      <c r="AY5979"/>
      <c r="AZ5979"/>
      <c r="BA5979"/>
      <c r="BB5979"/>
      <c r="BC5979"/>
      <c r="BD5979"/>
      <c r="BE5979"/>
      <c r="BF5979"/>
      <c r="BG5979"/>
      <c r="BH5979"/>
      <c r="BI5979"/>
      <c r="BJ5979"/>
      <c r="BK5979"/>
      <c r="BL5979"/>
      <c r="BM5979"/>
      <c r="BN5979"/>
      <c r="BO5979"/>
    </row>
    <row r="5980" spans="1:67" ht="15" x14ac:dyDescent="0.25">
      <c r="A5980" s="245" t="s">
        <v>1547</v>
      </c>
      <c r="B5980" s="245" t="s">
        <v>1546</v>
      </c>
      <c r="C5980" s="245" t="s">
        <v>1568</v>
      </c>
      <c r="D5980" s="245" t="s">
        <v>1567</v>
      </c>
      <c r="E5980" s="246" t="s">
        <v>44</v>
      </c>
      <c r="F5980" s="245" t="s">
        <v>44</v>
      </c>
      <c r="G5980" s="245" t="s">
        <v>1657</v>
      </c>
      <c r="H5980" s="245" t="s">
        <v>1656</v>
      </c>
      <c r="I5980" s="245" t="s">
        <v>11</v>
      </c>
      <c r="J5980" s="245" t="s">
        <v>106</v>
      </c>
      <c r="K5980" s="246" t="s">
        <v>6528</v>
      </c>
      <c r="L5980" s="245" t="s">
        <v>568</v>
      </c>
      <c r="M5980"/>
      <c r="N5980"/>
      <c r="O5980"/>
      <c r="P5980"/>
      <c r="Q5980"/>
      <c r="R5980"/>
      <c r="S5980"/>
      <c r="T5980"/>
      <c r="U5980"/>
      <c r="V5980"/>
      <c r="W5980"/>
      <c r="X5980"/>
      <c r="Y5980"/>
      <c r="Z5980"/>
      <c r="AA5980"/>
      <c r="AB5980"/>
      <c r="AC5980"/>
      <c r="AD5980"/>
      <c r="AE5980"/>
      <c r="AF5980"/>
      <c r="AG5980"/>
      <c r="AH5980"/>
      <c r="AI5980"/>
      <c r="AJ5980"/>
      <c r="AK5980"/>
      <c r="AL5980"/>
      <c r="AM5980"/>
      <c r="AN5980"/>
      <c r="AO5980"/>
      <c r="AP5980"/>
      <c r="AQ5980"/>
      <c r="AR5980"/>
      <c r="AS5980"/>
      <c r="AT5980"/>
      <c r="AU5980"/>
      <c r="AV5980"/>
      <c r="AW5980"/>
      <c r="AX5980"/>
      <c r="AY5980"/>
      <c r="AZ5980"/>
      <c r="BA5980"/>
      <c r="BB5980"/>
      <c r="BC5980"/>
      <c r="BD5980"/>
      <c r="BE5980"/>
      <c r="BF5980"/>
      <c r="BG5980"/>
      <c r="BH5980"/>
      <c r="BI5980"/>
      <c r="BJ5980"/>
      <c r="BK5980"/>
      <c r="BL5980"/>
      <c r="BM5980"/>
      <c r="BN5980"/>
      <c r="BO5980"/>
    </row>
    <row r="5981" spans="1:67" ht="15" x14ac:dyDescent="0.25">
      <c r="A5981" s="245" t="s">
        <v>1547</v>
      </c>
      <c r="B5981" s="245" t="s">
        <v>1546</v>
      </c>
      <c r="C5981" s="245" t="s">
        <v>1568</v>
      </c>
      <c r="D5981" s="245" t="s">
        <v>1567</v>
      </c>
      <c r="E5981" s="246" t="s">
        <v>44</v>
      </c>
      <c r="F5981" s="245" t="s">
        <v>44</v>
      </c>
      <c r="G5981" s="245" t="s">
        <v>1655</v>
      </c>
      <c r="H5981" s="245" t="s">
        <v>1654</v>
      </c>
      <c r="I5981" s="245" t="s">
        <v>11</v>
      </c>
      <c r="J5981" s="245" t="s">
        <v>106</v>
      </c>
      <c r="K5981" s="246" t="s">
        <v>10422</v>
      </c>
      <c r="L5981" s="245" t="s">
        <v>568</v>
      </c>
      <c r="M5981"/>
      <c r="N5981"/>
      <c r="O5981"/>
      <c r="P5981"/>
      <c r="Q5981"/>
      <c r="R5981"/>
      <c r="S5981"/>
      <c r="T5981"/>
      <c r="U5981"/>
      <c r="V5981"/>
      <c r="W5981"/>
      <c r="X5981"/>
      <c r="Y5981"/>
      <c r="Z5981"/>
      <c r="AA5981"/>
      <c r="AB5981"/>
      <c r="AC5981"/>
      <c r="AD5981"/>
      <c r="AE5981"/>
      <c r="AF5981"/>
      <c r="AG5981"/>
      <c r="AH5981"/>
      <c r="AI5981"/>
      <c r="AJ5981"/>
      <c r="AK5981"/>
      <c r="AL5981"/>
      <c r="AM5981"/>
      <c r="AN5981"/>
      <c r="AO5981"/>
      <c r="AP5981"/>
      <c r="AQ5981"/>
      <c r="AR5981"/>
      <c r="AS5981"/>
      <c r="AT5981"/>
      <c r="AU5981"/>
      <c r="AV5981"/>
      <c r="AW5981"/>
      <c r="AX5981"/>
      <c r="AY5981"/>
      <c r="AZ5981"/>
      <c r="BA5981"/>
      <c r="BB5981"/>
      <c r="BC5981"/>
      <c r="BD5981"/>
      <c r="BE5981"/>
      <c r="BF5981"/>
      <c r="BG5981"/>
      <c r="BH5981"/>
      <c r="BI5981"/>
      <c r="BJ5981"/>
      <c r="BK5981"/>
      <c r="BL5981"/>
      <c r="BM5981"/>
      <c r="BN5981"/>
      <c r="BO5981"/>
    </row>
    <row r="5982" spans="1:67" ht="15" x14ac:dyDescent="0.25">
      <c r="A5982" s="245" t="s">
        <v>1547</v>
      </c>
      <c r="B5982" s="245" t="s">
        <v>1546</v>
      </c>
      <c r="C5982" s="245" t="s">
        <v>1568</v>
      </c>
      <c r="D5982" s="245" t="s">
        <v>1567</v>
      </c>
      <c r="E5982" s="246" t="s">
        <v>44</v>
      </c>
      <c r="F5982" s="245" t="s">
        <v>44</v>
      </c>
      <c r="G5982" s="245" t="s">
        <v>1653</v>
      </c>
      <c r="H5982" s="245" t="s">
        <v>1652</v>
      </c>
      <c r="I5982" s="245" t="s">
        <v>11</v>
      </c>
      <c r="J5982" s="245" t="s">
        <v>106</v>
      </c>
      <c r="K5982" s="246" t="s">
        <v>8822</v>
      </c>
      <c r="L5982" s="245" t="s">
        <v>568</v>
      </c>
      <c r="M5982"/>
      <c r="N5982"/>
      <c r="O5982"/>
      <c r="P5982"/>
      <c r="Q5982"/>
      <c r="R5982"/>
      <c r="S5982"/>
      <c r="T5982"/>
      <c r="U5982"/>
      <c r="V5982"/>
      <c r="W5982"/>
      <c r="X5982"/>
      <c r="Y5982"/>
      <c r="Z5982"/>
      <c r="AA5982"/>
      <c r="AB5982"/>
      <c r="AC5982"/>
      <c r="AD5982"/>
      <c r="AE5982"/>
      <c r="AF5982"/>
      <c r="AG5982"/>
      <c r="AH5982"/>
      <c r="AI5982"/>
      <c r="AJ5982"/>
      <c r="AK5982"/>
      <c r="AL5982"/>
      <c r="AM5982"/>
      <c r="AN5982"/>
      <c r="AO5982"/>
      <c r="AP5982"/>
      <c r="AQ5982"/>
      <c r="AR5982"/>
      <c r="AS5982"/>
      <c r="AT5982"/>
      <c r="AU5982"/>
      <c r="AV5982"/>
      <c r="AW5982"/>
      <c r="AX5982"/>
      <c r="AY5982"/>
      <c r="AZ5982"/>
      <c r="BA5982"/>
      <c r="BB5982"/>
      <c r="BC5982"/>
      <c r="BD5982"/>
      <c r="BE5982"/>
      <c r="BF5982"/>
      <c r="BG5982"/>
      <c r="BH5982"/>
      <c r="BI5982"/>
      <c r="BJ5982"/>
      <c r="BK5982"/>
      <c r="BL5982"/>
      <c r="BM5982"/>
      <c r="BN5982"/>
      <c r="BO5982"/>
    </row>
    <row r="5983" spans="1:67" ht="15" x14ac:dyDescent="0.25">
      <c r="A5983" s="245" t="s">
        <v>1547</v>
      </c>
      <c r="B5983" s="245" t="s">
        <v>1546</v>
      </c>
      <c r="C5983" s="245" t="s">
        <v>1568</v>
      </c>
      <c r="D5983" s="245" t="s">
        <v>1567</v>
      </c>
      <c r="E5983" s="246" t="s">
        <v>44</v>
      </c>
      <c r="F5983" s="245" t="s">
        <v>44</v>
      </c>
      <c r="G5983" s="245" t="s">
        <v>1651</v>
      </c>
      <c r="H5983" s="245" t="s">
        <v>1650</v>
      </c>
      <c r="I5983" s="245" t="s">
        <v>11</v>
      </c>
      <c r="J5983" s="245" t="s">
        <v>106</v>
      </c>
      <c r="K5983" s="246" t="s">
        <v>16318</v>
      </c>
      <c r="L5983" s="245" t="s">
        <v>568</v>
      </c>
      <c r="M5983"/>
      <c r="N5983"/>
      <c r="O5983"/>
      <c r="P5983"/>
      <c r="Q5983"/>
      <c r="R5983"/>
      <c r="S5983"/>
      <c r="T5983"/>
      <c r="U5983"/>
      <c r="V5983"/>
      <c r="W5983"/>
      <c r="X5983"/>
      <c r="Y5983"/>
      <c r="Z5983"/>
      <c r="AA5983"/>
      <c r="AB5983"/>
      <c r="AC5983"/>
      <c r="AD5983"/>
      <c r="AE5983"/>
      <c r="AF5983"/>
      <c r="AG5983"/>
      <c r="AH5983"/>
      <c r="AI5983"/>
      <c r="AJ5983"/>
      <c r="AK5983"/>
      <c r="AL5983"/>
      <c r="AM5983"/>
      <c r="AN5983"/>
      <c r="AO5983"/>
      <c r="AP5983"/>
      <c r="AQ5983"/>
      <c r="AR5983"/>
      <c r="AS5983"/>
      <c r="AT5983"/>
      <c r="AU5983"/>
      <c r="AV5983"/>
      <c r="AW5983"/>
      <c r="AX5983"/>
      <c r="AY5983"/>
      <c r="AZ5983"/>
      <c r="BA5983"/>
      <c r="BB5983"/>
      <c r="BC5983"/>
      <c r="BD5983"/>
      <c r="BE5983"/>
      <c r="BF5983"/>
      <c r="BG5983"/>
      <c r="BH5983"/>
      <c r="BI5983"/>
      <c r="BJ5983"/>
      <c r="BK5983"/>
      <c r="BL5983"/>
      <c r="BM5983"/>
      <c r="BN5983"/>
      <c r="BO5983"/>
    </row>
    <row r="5984" spans="1:67" ht="15" x14ac:dyDescent="0.25">
      <c r="A5984" s="245" t="s">
        <v>1547</v>
      </c>
      <c r="B5984" s="245" t="s">
        <v>1546</v>
      </c>
      <c r="C5984" s="245" t="s">
        <v>1568</v>
      </c>
      <c r="D5984" s="245" t="s">
        <v>1567</v>
      </c>
      <c r="E5984" s="246" t="s">
        <v>44</v>
      </c>
      <c r="F5984" s="245" t="s">
        <v>44</v>
      </c>
      <c r="G5984" s="245" t="s">
        <v>1649</v>
      </c>
      <c r="H5984" s="245" t="s">
        <v>1648</v>
      </c>
      <c r="I5984" s="245" t="s">
        <v>11</v>
      </c>
      <c r="J5984" s="245" t="s">
        <v>106</v>
      </c>
      <c r="K5984" s="246" t="s">
        <v>8865</v>
      </c>
      <c r="L5984" s="245" t="s">
        <v>568</v>
      </c>
      <c r="M5984"/>
      <c r="N5984"/>
      <c r="O5984"/>
      <c r="P5984"/>
      <c r="Q5984"/>
      <c r="R5984"/>
      <c r="S5984"/>
      <c r="T5984"/>
      <c r="U5984"/>
      <c r="V5984"/>
      <c r="W5984"/>
      <c r="X5984"/>
      <c r="Y5984"/>
      <c r="Z5984"/>
      <c r="AA5984"/>
      <c r="AB5984"/>
      <c r="AC5984"/>
      <c r="AD5984"/>
      <c r="AE5984"/>
      <c r="AF5984"/>
      <c r="AG5984"/>
      <c r="AH5984"/>
      <c r="AI5984"/>
      <c r="AJ5984"/>
      <c r="AK5984"/>
      <c r="AL5984"/>
      <c r="AM5984"/>
      <c r="AN5984"/>
      <c r="AO5984"/>
      <c r="AP5984"/>
      <c r="AQ5984"/>
      <c r="AR5984"/>
      <c r="AS5984"/>
      <c r="AT5984"/>
      <c r="AU5984"/>
      <c r="AV5984"/>
      <c r="AW5984"/>
      <c r="AX5984"/>
      <c r="AY5984"/>
      <c r="AZ5984"/>
      <c r="BA5984"/>
      <c r="BB5984"/>
      <c r="BC5984"/>
      <c r="BD5984"/>
      <c r="BE5984"/>
      <c r="BF5984"/>
      <c r="BG5984"/>
      <c r="BH5984"/>
      <c r="BI5984"/>
      <c r="BJ5984"/>
      <c r="BK5984"/>
      <c r="BL5984"/>
      <c r="BM5984"/>
      <c r="BN5984"/>
      <c r="BO5984"/>
    </row>
    <row r="5985" spans="1:67" ht="15" x14ac:dyDescent="0.25">
      <c r="A5985" s="245" t="s">
        <v>1547</v>
      </c>
      <c r="B5985" s="245" t="s">
        <v>1546</v>
      </c>
      <c r="C5985" s="245" t="s">
        <v>1568</v>
      </c>
      <c r="D5985" s="245" t="s">
        <v>1567</v>
      </c>
      <c r="E5985" s="246" t="s">
        <v>44</v>
      </c>
      <c r="F5985" s="245" t="s">
        <v>44</v>
      </c>
      <c r="G5985" s="245" t="s">
        <v>1647</v>
      </c>
      <c r="H5985" s="245" t="s">
        <v>1646</v>
      </c>
      <c r="I5985" s="245" t="s">
        <v>11</v>
      </c>
      <c r="J5985" s="245" t="s">
        <v>59</v>
      </c>
      <c r="K5985" s="246" t="s">
        <v>440</v>
      </c>
      <c r="L5985" s="245" t="s">
        <v>568</v>
      </c>
      <c r="M5985"/>
      <c r="N5985"/>
      <c r="O5985"/>
      <c r="P5985"/>
      <c r="Q5985"/>
      <c r="R5985"/>
      <c r="S5985"/>
      <c r="T5985"/>
      <c r="U5985"/>
      <c r="V5985"/>
      <c r="W5985"/>
      <c r="X5985"/>
      <c r="Y5985"/>
      <c r="Z5985"/>
      <c r="AA5985"/>
      <c r="AB5985"/>
      <c r="AC5985"/>
      <c r="AD5985"/>
      <c r="AE5985"/>
      <c r="AF5985"/>
      <c r="AG5985"/>
      <c r="AH5985"/>
      <c r="AI5985"/>
      <c r="AJ5985"/>
      <c r="AK5985"/>
      <c r="AL5985"/>
      <c r="AM5985"/>
      <c r="AN5985"/>
      <c r="AO5985"/>
      <c r="AP5985"/>
      <c r="AQ5985"/>
      <c r="AR5985"/>
      <c r="AS5985"/>
      <c r="AT5985"/>
      <c r="AU5985"/>
      <c r="AV5985"/>
      <c r="AW5985"/>
      <c r="AX5985"/>
      <c r="AY5985"/>
      <c r="AZ5985"/>
      <c r="BA5985"/>
      <c r="BB5985"/>
      <c r="BC5985"/>
      <c r="BD5985"/>
      <c r="BE5985"/>
      <c r="BF5985"/>
      <c r="BG5985"/>
      <c r="BH5985"/>
      <c r="BI5985"/>
      <c r="BJ5985"/>
      <c r="BK5985"/>
      <c r="BL5985"/>
      <c r="BM5985"/>
      <c r="BN5985"/>
      <c r="BO5985"/>
    </row>
    <row r="5986" spans="1:67" ht="15" x14ac:dyDescent="0.25">
      <c r="A5986" s="245" t="s">
        <v>1547</v>
      </c>
      <c r="B5986" s="245" t="s">
        <v>1546</v>
      </c>
      <c r="C5986" s="245" t="s">
        <v>1568</v>
      </c>
      <c r="D5986" s="245" t="s">
        <v>1567</v>
      </c>
      <c r="E5986" s="246" t="s">
        <v>44</v>
      </c>
      <c r="F5986" s="245" t="s">
        <v>44</v>
      </c>
      <c r="G5986" s="245" t="s">
        <v>1644</v>
      </c>
      <c r="H5986" s="245" t="s">
        <v>1643</v>
      </c>
      <c r="I5986" s="245" t="s">
        <v>11</v>
      </c>
      <c r="J5986" s="245" t="s">
        <v>59</v>
      </c>
      <c r="K5986" s="246" t="s">
        <v>12659</v>
      </c>
      <c r="L5986" s="245" t="s">
        <v>568</v>
      </c>
      <c r="M5986"/>
      <c r="N5986"/>
      <c r="O5986"/>
      <c r="P5986"/>
      <c r="Q5986"/>
      <c r="R5986"/>
      <c r="S5986"/>
      <c r="T5986"/>
      <c r="U5986"/>
      <c r="V5986"/>
      <c r="W5986"/>
      <c r="X5986"/>
      <c r="Y5986"/>
      <c r="Z5986"/>
      <c r="AA5986"/>
      <c r="AB5986"/>
      <c r="AC5986"/>
      <c r="AD5986"/>
      <c r="AE5986"/>
      <c r="AF5986"/>
      <c r="AG5986"/>
      <c r="AH5986"/>
      <c r="AI5986"/>
      <c r="AJ5986"/>
      <c r="AK5986"/>
      <c r="AL5986"/>
      <c r="AM5986"/>
      <c r="AN5986"/>
      <c r="AO5986"/>
      <c r="AP5986"/>
      <c r="AQ5986"/>
      <c r="AR5986"/>
      <c r="AS5986"/>
      <c r="AT5986"/>
      <c r="AU5986"/>
      <c r="AV5986"/>
      <c r="AW5986"/>
      <c r="AX5986"/>
      <c r="AY5986"/>
      <c r="AZ5986"/>
      <c r="BA5986"/>
      <c r="BB5986"/>
      <c r="BC5986"/>
      <c r="BD5986"/>
      <c r="BE5986"/>
      <c r="BF5986"/>
      <c r="BG5986"/>
      <c r="BH5986"/>
      <c r="BI5986"/>
      <c r="BJ5986"/>
      <c r="BK5986"/>
      <c r="BL5986"/>
      <c r="BM5986"/>
      <c r="BN5986"/>
      <c r="BO5986"/>
    </row>
    <row r="5987" spans="1:67" ht="15" x14ac:dyDescent="0.25">
      <c r="A5987" s="245" t="s">
        <v>1547</v>
      </c>
      <c r="B5987" s="245" t="s">
        <v>1546</v>
      </c>
      <c r="C5987" s="245" t="s">
        <v>1568</v>
      </c>
      <c r="D5987" s="245" t="s">
        <v>1567</v>
      </c>
      <c r="E5987" s="246" t="s">
        <v>44</v>
      </c>
      <c r="F5987" s="245" t="s">
        <v>44</v>
      </c>
      <c r="G5987" s="245" t="s">
        <v>1641</v>
      </c>
      <c r="H5987" s="245" t="s">
        <v>1640</v>
      </c>
      <c r="I5987" s="245" t="s">
        <v>11</v>
      </c>
      <c r="J5987" s="245" t="s">
        <v>59</v>
      </c>
      <c r="K5987" s="246" t="s">
        <v>24007</v>
      </c>
      <c r="L5987" s="245" t="s">
        <v>568</v>
      </c>
      <c r="M5987"/>
      <c r="N5987"/>
      <c r="O5987"/>
      <c r="P5987"/>
      <c r="Q5987"/>
      <c r="R5987"/>
      <c r="S5987"/>
      <c r="T5987"/>
      <c r="U5987"/>
      <c r="V5987"/>
      <c r="W5987"/>
      <c r="X5987"/>
      <c r="Y5987"/>
      <c r="Z5987"/>
      <c r="AA5987"/>
      <c r="AB5987"/>
      <c r="AC5987"/>
      <c r="AD5987"/>
      <c r="AE5987"/>
      <c r="AF5987"/>
      <c r="AG5987"/>
      <c r="AH5987"/>
      <c r="AI5987"/>
      <c r="AJ5987"/>
      <c r="AK5987"/>
      <c r="AL5987"/>
      <c r="AM5987"/>
      <c r="AN5987"/>
      <c r="AO5987"/>
      <c r="AP5987"/>
      <c r="AQ5987"/>
      <c r="AR5987"/>
      <c r="AS5987"/>
      <c r="AT5987"/>
      <c r="AU5987"/>
      <c r="AV5987"/>
      <c r="AW5987"/>
      <c r="AX5987"/>
      <c r="AY5987"/>
      <c r="AZ5987"/>
      <c r="BA5987"/>
      <c r="BB5987"/>
      <c r="BC5987"/>
      <c r="BD5987"/>
      <c r="BE5987"/>
      <c r="BF5987"/>
      <c r="BG5987"/>
      <c r="BH5987"/>
      <c r="BI5987"/>
      <c r="BJ5987"/>
      <c r="BK5987"/>
      <c r="BL5987"/>
      <c r="BM5987"/>
      <c r="BN5987"/>
      <c r="BO5987"/>
    </row>
    <row r="5988" spans="1:67" ht="15" x14ac:dyDescent="0.25">
      <c r="A5988" s="245" t="s">
        <v>1547</v>
      </c>
      <c r="B5988" s="245" t="s">
        <v>1546</v>
      </c>
      <c r="C5988" s="245" t="s">
        <v>1568</v>
      </c>
      <c r="D5988" s="245" t="s">
        <v>1567</v>
      </c>
      <c r="E5988" s="246" t="s">
        <v>44</v>
      </c>
      <c r="F5988" s="245" t="s">
        <v>44</v>
      </c>
      <c r="G5988" s="245" t="s">
        <v>1639</v>
      </c>
      <c r="H5988" s="245" t="s">
        <v>1638</v>
      </c>
      <c r="I5988" s="245" t="s">
        <v>11</v>
      </c>
      <c r="J5988" s="245" t="s">
        <v>59</v>
      </c>
      <c r="K5988" s="246" t="s">
        <v>9536</v>
      </c>
      <c r="L5988" s="245" t="s">
        <v>568</v>
      </c>
      <c r="M5988"/>
      <c r="N5988"/>
      <c r="O5988"/>
      <c r="P5988"/>
      <c r="Q5988"/>
      <c r="R5988"/>
      <c r="S5988"/>
      <c r="T5988"/>
      <c r="U5988"/>
      <c r="V5988"/>
      <c r="W5988"/>
      <c r="X5988"/>
      <c r="Y5988"/>
      <c r="Z5988"/>
      <c r="AA5988"/>
      <c r="AB5988"/>
      <c r="AC5988"/>
      <c r="AD5988"/>
      <c r="AE5988"/>
      <c r="AF5988"/>
      <c r="AG5988"/>
      <c r="AH5988"/>
      <c r="AI5988"/>
      <c r="AJ5988"/>
      <c r="AK5988"/>
      <c r="AL5988"/>
      <c r="AM5988"/>
      <c r="AN5988"/>
      <c r="AO5988"/>
      <c r="AP5988"/>
      <c r="AQ5988"/>
      <c r="AR5988"/>
      <c r="AS5988"/>
      <c r="AT5988"/>
      <c r="AU5988"/>
      <c r="AV5988"/>
      <c r="AW5988"/>
      <c r="AX5988"/>
      <c r="AY5988"/>
      <c r="AZ5988"/>
      <c r="BA5988"/>
      <c r="BB5988"/>
      <c r="BC5988"/>
      <c r="BD5988"/>
      <c r="BE5988"/>
      <c r="BF5988"/>
      <c r="BG5988"/>
      <c r="BH5988"/>
      <c r="BI5988"/>
      <c r="BJ5988"/>
      <c r="BK5988"/>
      <c r="BL5988"/>
      <c r="BM5988"/>
      <c r="BN5988"/>
      <c r="BO5988"/>
    </row>
    <row r="5989" spans="1:67" ht="15" x14ac:dyDescent="0.25">
      <c r="A5989" s="245" t="s">
        <v>1547</v>
      </c>
      <c r="B5989" s="245" t="s">
        <v>1546</v>
      </c>
      <c r="C5989" s="245" t="s">
        <v>1568</v>
      </c>
      <c r="D5989" s="245" t="s">
        <v>1567</v>
      </c>
      <c r="E5989" s="246" t="s">
        <v>44</v>
      </c>
      <c r="F5989" s="245" t="s">
        <v>44</v>
      </c>
      <c r="G5989" s="245" t="s">
        <v>1637</v>
      </c>
      <c r="H5989" s="245" t="s">
        <v>1636</v>
      </c>
      <c r="I5989" s="245" t="s">
        <v>11</v>
      </c>
      <c r="J5989" s="245" t="s">
        <v>59</v>
      </c>
      <c r="K5989" s="246" t="s">
        <v>10172</v>
      </c>
      <c r="L5989" s="245" t="s">
        <v>568</v>
      </c>
      <c r="M5989"/>
      <c r="N5989"/>
      <c r="O5989"/>
      <c r="P5989"/>
      <c r="Q5989"/>
      <c r="R5989"/>
      <c r="S5989"/>
      <c r="T5989"/>
      <c r="U5989"/>
      <c r="V5989"/>
      <c r="W5989"/>
      <c r="X5989"/>
      <c r="Y5989"/>
      <c r="Z5989"/>
      <c r="AA5989"/>
      <c r="AB5989"/>
      <c r="AC5989"/>
      <c r="AD5989"/>
      <c r="AE5989"/>
      <c r="AF5989"/>
      <c r="AG5989"/>
      <c r="AH5989"/>
      <c r="AI5989"/>
      <c r="AJ5989"/>
      <c r="AK5989"/>
      <c r="AL5989"/>
      <c r="AM5989"/>
      <c r="AN5989"/>
      <c r="AO5989"/>
      <c r="AP5989"/>
      <c r="AQ5989"/>
      <c r="AR5989"/>
      <c r="AS5989"/>
      <c r="AT5989"/>
      <c r="AU5989"/>
      <c r="AV5989"/>
      <c r="AW5989"/>
      <c r="AX5989"/>
      <c r="AY5989"/>
      <c r="AZ5989"/>
      <c r="BA5989"/>
      <c r="BB5989"/>
      <c r="BC5989"/>
      <c r="BD5989"/>
      <c r="BE5989"/>
      <c r="BF5989"/>
      <c r="BG5989"/>
      <c r="BH5989"/>
      <c r="BI5989"/>
      <c r="BJ5989"/>
      <c r="BK5989"/>
      <c r="BL5989"/>
      <c r="BM5989"/>
      <c r="BN5989"/>
      <c r="BO5989"/>
    </row>
    <row r="5990" spans="1:67" ht="15" x14ac:dyDescent="0.25">
      <c r="A5990" s="245" t="s">
        <v>1547</v>
      </c>
      <c r="B5990" s="245" t="s">
        <v>1546</v>
      </c>
      <c r="C5990" s="245" t="s">
        <v>1568</v>
      </c>
      <c r="D5990" s="245" t="s">
        <v>1567</v>
      </c>
      <c r="E5990" s="246" t="s">
        <v>44</v>
      </c>
      <c r="F5990" s="245" t="s">
        <v>44</v>
      </c>
      <c r="G5990" s="245" t="s">
        <v>1635</v>
      </c>
      <c r="H5990" s="245" t="s">
        <v>1634</v>
      </c>
      <c r="I5990" s="245" t="s">
        <v>11</v>
      </c>
      <c r="J5990" s="245" t="s">
        <v>59</v>
      </c>
      <c r="K5990" s="246" t="s">
        <v>9584</v>
      </c>
      <c r="L5990" s="245" t="s">
        <v>568</v>
      </c>
      <c r="M5990"/>
      <c r="N5990"/>
      <c r="O5990"/>
      <c r="P5990"/>
      <c r="Q5990"/>
      <c r="R5990"/>
      <c r="S5990"/>
      <c r="T5990"/>
      <c r="U5990"/>
      <c r="V5990"/>
      <c r="W5990"/>
      <c r="X5990"/>
      <c r="Y5990"/>
      <c r="Z5990"/>
      <c r="AA5990"/>
      <c r="AB5990"/>
      <c r="AC5990"/>
      <c r="AD5990"/>
      <c r="AE5990"/>
      <c r="AF5990"/>
      <c r="AG5990"/>
      <c r="AH5990"/>
      <c r="AI5990"/>
      <c r="AJ5990"/>
      <c r="AK5990"/>
      <c r="AL5990"/>
      <c r="AM5990"/>
      <c r="AN5990"/>
      <c r="AO5990"/>
      <c r="AP5990"/>
      <c r="AQ5990"/>
      <c r="AR5990"/>
      <c r="AS5990"/>
      <c r="AT5990"/>
      <c r="AU5990"/>
      <c r="AV5990"/>
      <c r="AW5990"/>
      <c r="AX5990"/>
      <c r="AY5990"/>
      <c r="AZ5990"/>
      <c r="BA5990"/>
      <c r="BB5990"/>
      <c r="BC5990"/>
      <c r="BD5990"/>
      <c r="BE5990"/>
      <c r="BF5990"/>
      <c r="BG5990"/>
      <c r="BH5990"/>
      <c r="BI5990"/>
      <c r="BJ5990"/>
      <c r="BK5990"/>
      <c r="BL5990"/>
      <c r="BM5990"/>
      <c r="BN5990"/>
      <c r="BO5990"/>
    </row>
    <row r="5991" spans="1:67" ht="15" x14ac:dyDescent="0.25">
      <c r="A5991" s="245" t="s">
        <v>1547</v>
      </c>
      <c r="B5991" s="245" t="s">
        <v>1546</v>
      </c>
      <c r="C5991" s="245" t="s">
        <v>1568</v>
      </c>
      <c r="D5991" s="245" t="s">
        <v>1567</v>
      </c>
      <c r="E5991" s="246" t="s">
        <v>44</v>
      </c>
      <c r="F5991" s="245" t="s">
        <v>44</v>
      </c>
      <c r="G5991" s="245" t="s">
        <v>1633</v>
      </c>
      <c r="H5991" s="245" t="s">
        <v>1632</v>
      </c>
      <c r="I5991" s="245" t="s">
        <v>11</v>
      </c>
      <c r="J5991" s="245" t="s">
        <v>59</v>
      </c>
      <c r="K5991" s="246" t="s">
        <v>9164</v>
      </c>
      <c r="L5991" s="245" t="s">
        <v>568</v>
      </c>
      <c r="M5991"/>
      <c r="N5991"/>
      <c r="O5991"/>
      <c r="P5991"/>
      <c r="Q5991"/>
      <c r="R5991"/>
      <c r="S5991"/>
      <c r="T5991"/>
      <c r="U5991"/>
      <c r="V5991"/>
      <c r="W5991"/>
      <c r="X5991"/>
      <c r="Y5991"/>
      <c r="Z5991"/>
      <c r="AA5991"/>
      <c r="AB5991"/>
      <c r="AC5991"/>
      <c r="AD5991"/>
      <c r="AE5991"/>
      <c r="AF5991"/>
      <c r="AG5991"/>
      <c r="AH5991"/>
      <c r="AI5991"/>
      <c r="AJ5991"/>
      <c r="AK5991"/>
      <c r="AL5991"/>
      <c r="AM5991"/>
      <c r="AN5991"/>
      <c r="AO5991"/>
      <c r="AP5991"/>
      <c r="AQ5991"/>
      <c r="AR5991"/>
      <c r="AS5991"/>
      <c r="AT5991"/>
      <c r="AU5991"/>
      <c r="AV5991"/>
      <c r="AW5991"/>
      <c r="AX5991"/>
      <c r="AY5991"/>
      <c r="AZ5991"/>
      <c r="BA5991"/>
      <c r="BB5991"/>
      <c r="BC5991"/>
      <c r="BD5991"/>
      <c r="BE5991"/>
      <c r="BF5991"/>
      <c r="BG5991"/>
      <c r="BH5991"/>
      <c r="BI5991"/>
      <c r="BJ5991"/>
      <c r="BK5991"/>
      <c r="BL5991"/>
      <c r="BM5991"/>
      <c r="BN5991"/>
      <c r="BO5991"/>
    </row>
    <row r="5992" spans="1:67" ht="15" x14ac:dyDescent="0.25">
      <c r="A5992" s="245" t="s">
        <v>1547</v>
      </c>
      <c r="B5992" s="245" t="s">
        <v>1546</v>
      </c>
      <c r="C5992" s="245" t="s">
        <v>1568</v>
      </c>
      <c r="D5992" s="245" t="s">
        <v>1567</v>
      </c>
      <c r="E5992" s="246" t="s">
        <v>44</v>
      </c>
      <c r="F5992" s="245" t="s">
        <v>44</v>
      </c>
      <c r="G5992" s="245" t="s">
        <v>1631</v>
      </c>
      <c r="H5992" s="245" t="s">
        <v>1630</v>
      </c>
      <c r="I5992" s="245" t="s">
        <v>11</v>
      </c>
      <c r="J5992" s="245" t="s">
        <v>59</v>
      </c>
      <c r="K5992" s="246" t="s">
        <v>9555</v>
      </c>
      <c r="L5992" s="245" t="s">
        <v>568</v>
      </c>
      <c r="M5992"/>
      <c r="N5992"/>
      <c r="O5992"/>
      <c r="P5992"/>
      <c r="Q5992"/>
      <c r="R5992"/>
      <c r="S5992"/>
      <c r="T5992"/>
      <c r="U5992"/>
      <c r="V5992"/>
      <c r="W5992"/>
      <c r="X5992"/>
      <c r="Y5992"/>
      <c r="Z5992"/>
      <c r="AA5992"/>
      <c r="AB5992"/>
      <c r="AC5992"/>
      <c r="AD5992"/>
      <c r="AE5992"/>
      <c r="AF5992"/>
      <c r="AG5992"/>
      <c r="AH5992"/>
      <c r="AI5992"/>
      <c r="AJ5992"/>
      <c r="AK5992"/>
      <c r="AL5992"/>
      <c r="AM5992"/>
      <c r="AN5992"/>
      <c r="AO5992"/>
      <c r="AP5992"/>
      <c r="AQ5992"/>
      <c r="AR5992"/>
      <c r="AS5992"/>
      <c r="AT5992"/>
      <c r="AU5992"/>
      <c r="AV5992"/>
      <c r="AW5992"/>
      <c r="AX5992"/>
      <c r="AY5992"/>
      <c r="AZ5992"/>
      <c r="BA5992"/>
      <c r="BB5992"/>
      <c r="BC5992"/>
      <c r="BD5992"/>
      <c r="BE5992"/>
      <c r="BF5992"/>
      <c r="BG5992"/>
      <c r="BH5992"/>
      <c r="BI5992"/>
      <c r="BJ5992"/>
      <c r="BK5992"/>
      <c r="BL5992"/>
      <c r="BM5992"/>
      <c r="BN5992"/>
      <c r="BO5992"/>
    </row>
    <row r="5993" spans="1:67" ht="15" x14ac:dyDescent="0.25">
      <c r="A5993" s="245" t="s">
        <v>1547</v>
      </c>
      <c r="B5993" s="245" t="s">
        <v>1546</v>
      </c>
      <c r="C5993" s="245" t="s">
        <v>1568</v>
      </c>
      <c r="D5993" s="245" t="s">
        <v>1567</v>
      </c>
      <c r="E5993" s="246" t="s">
        <v>44</v>
      </c>
      <c r="F5993" s="245" t="s">
        <v>44</v>
      </c>
      <c r="G5993" s="245" t="s">
        <v>1628</v>
      </c>
      <c r="H5993" s="245" t="s">
        <v>1627</v>
      </c>
      <c r="I5993" s="245" t="s">
        <v>11</v>
      </c>
      <c r="J5993" s="245" t="s">
        <v>59</v>
      </c>
      <c r="K5993" s="246" t="s">
        <v>9146</v>
      </c>
      <c r="L5993" s="245" t="s">
        <v>568</v>
      </c>
      <c r="M5993"/>
      <c r="N5993"/>
      <c r="O5993"/>
      <c r="P5993"/>
      <c r="Q5993"/>
      <c r="R5993"/>
      <c r="S5993"/>
      <c r="T5993"/>
      <c r="U5993"/>
      <c r="V5993"/>
      <c r="W5993"/>
      <c r="X5993"/>
      <c r="Y5993"/>
      <c r="Z5993"/>
      <c r="AA5993"/>
      <c r="AB5993"/>
      <c r="AC5993"/>
      <c r="AD5993"/>
      <c r="AE5993"/>
      <c r="AF5993"/>
      <c r="AG5993"/>
      <c r="AH5993"/>
      <c r="AI5993"/>
      <c r="AJ5993"/>
      <c r="AK5993"/>
      <c r="AL5993"/>
      <c r="AM5993"/>
      <c r="AN5993"/>
      <c r="AO5993"/>
      <c r="AP5993"/>
      <c r="AQ5993"/>
      <c r="AR5993"/>
      <c r="AS5993"/>
      <c r="AT5993"/>
      <c r="AU5993"/>
      <c r="AV5993"/>
      <c r="AW5993"/>
      <c r="AX5993"/>
      <c r="AY5993"/>
      <c r="AZ5993"/>
      <c r="BA5993"/>
      <c r="BB5993"/>
      <c r="BC5993"/>
      <c r="BD5993"/>
      <c r="BE5993"/>
      <c r="BF5993"/>
      <c r="BG5993"/>
      <c r="BH5993"/>
      <c r="BI5993"/>
      <c r="BJ5993"/>
      <c r="BK5993"/>
      <c r="BL5993"/>
      <c r="BM5993"/>
      <c r="BN5993"/>
      <c r="BO5993"/>
    </row>
    <row r="5994" spans="1:67" ht="15" x14ac:dyDescent="0.25">
      <c r="A5994" s="245" t="s">
        <v>1547</v>
      </c>
      <c r="B5994" s="245" t="s">
        <v>1546</v>
      </c>
      <c r="C5994" s="245" t="s">
        <v>1568</v>
      </c>
      <c r="D5994" s="245" t="s">
        <v>1567</v>
      </c>
      <c r="E5994" s="246" t="s">
        <v>44</v>
      </c>
      <c r="F5994" s="245" t="s">
        <v>44</v>
      </c>
      <c r="G5994" s="245" t="s">
        <v>1626</v>
      </c>
      <c r="H5994" s="245" t="s">
        <v>1625</v>
      </c>
      <c r="I5994" s="245" t="s">
        <v>11</v>
      </c>
      <c r="J5994" s="245" t="s">
        <v>59</v>
      </c>
      <c r="K5994" s="246" t="s">
        <v>25388</v>
      </c>
      <c r="L5994" s="245" t="s">
        <v>568</v>
      </c>
      <c r="M5994"/>
      <c r="N5994"/>
      <c r="O5994"/>
      <c r="P5994"/>
      <c r="Q5994"/>
      <c r="R5994"/>
      <c r="S5994"/>
      <c r="T5994"/>
      <c r="U5994"/>
      <c r="V5994"/>
      <c r="W5994"/>
      <c r="X5994"/>
      <c r="Y5994"/>
      <c r="Z5994"/>
      <c r="AA5994"/>
      <c r="AB5994"/>
      <c r="AC5994"/>
      <c r="AD5994"/>
      <c r="AE5994"/>
      <c r="AF5994"/>
      <c r="AG5994"/>
      <c r="AH5994"/>
      <c r="AI5994"/>
      <c r="AJ5994"/>
      <c r="AK5994"/>
      <c r="AL5994"/>
      <c r="AM5994"/>
      <c r="AN5994"/>
      <c r="AO5994"/>
      <c r="AP5994"/>
      <c r="AQ5994"/>
      <c r="AR5994"/>
      <c r="AS5994"/>
      <c r="AT5994"/>
      <c r="AU5994"/>
      <c r="AV5994"/>
      <c r="AW5994"/>
      <c r="AX5994"/>
      <c r="AY5994"/>
      <c r="AZ5994"/>
      <c r="BA5994"/>
      <c r="BB5994"/>
      <c r="BC5994"/>
      <c r="BD5994"/>
      <c r="BE5994"/>
      <c r="BF5994"/>
      <c r="BG5994"/>
      <c r="BH5994"/>
      <c r="BI5994"/>
      <c r="BJ5994"/>
      <c r="BK5994"/>
      <c r="BL5994"/>
      <c r="BM5994"/>
      <c r="BN5994"/>
      <c r="BO5994"/>
    </row>
    <row r="5995" spans="1:67" ht="15" x14ac:dyDescent="0.25">
      <c r="A5995" s="245" t="s">
        <v>1547</v>
      </c>
      <c r="B5995" s="245" t="s">
        <v>1546</v>
      </c>
      <c r="C5995" s="245" t="s">
        <v>1568</v>
      </c>
      <c r="D5995" s="245" t="s">
        <v>1567</v>
      </c>
      <c r="E5995" s="246" t="s">
        <v>44</v>
      </c>
      <c r="F5995" s="245" t="s">
        <v>44</v>
      </c>
      <c r="G5995" s="245" t="s">
        <v>1624</v>
      </c>
      <c r="H5995" s="245" t="s">
        <v>1623</v>
      </c>
      <c r="I5995" s="245" t="s">
        <v>11</v>
      </c>
      <c r="J5995" s="245" t="s">
        <v>59</v>
      </c>
      <c r="K5995" s="246" t="s">
        <v>2634</v>
      </c>
      <c r="L5995" s="245" t="s">
        <v>568</v>
      </c>
      <c r="M5995"/>
      <c r="N5995"/>
      <c r="O5995"/>
      <c r="P5995"/>
      <c r="Q5995"/>
      <c r="R5995"/>
      <c r="S5995"/>
      <c r="T5995"/>
      <c r="U5995"/>
      <c r="V5995"/>
      <c r="W5995"/>
      <c r="X5995"/>
      <c r="Y5995"/>
      <c r="Z5995"/>
      <c r="AA5995"/>
      <c r="AB5995"/>
      <c r="AC5995"/>
      <c r="AD5995"/>
      <c r="AE5995"/>
      <c r="AF5995"/>
      <c r="AG5995"/>
      <c r="AH5995"/>
      <c r="AI5995"/>
      <c r="AJ5995"/>
      <c r="AK5995"/>
      <c r="AL5995"/>
      <c r="AM5995"/>
      <c r="AN5995"/>
      <c r="AO5995"/>
      <c r="AP5995"/>
      <c r="AQ5995"/>
      <c r="AR5995"/>
      <c r="AS5995"/>
      <c r="AT5995"/>
      <c r="AU5995"/>
      <c r="AV5995"/>
      <c r="AW5995"/>
      <c r="AX5995"/>
      <c r="AY5995"/>
      <c r="AZ5995"/>
      <c r="BA5995"/>
      <c r="BB5995"/>
      <c r="BC5995"/>
      <c r="BD5995"/>
      <c r="BE5995"/>
      <c r="BF5995"/>
      <c r="BG5995"/>
      <c r="BH5995"/>
      <c r="BI5995"/>
      <c r="BJ5995"/>
      <c r="BK5995"/>
      <c r="BL5995"/>
      <c r="BM5995"/>
      <c r="BN5995"/>
      <c r="BO5995"/>
    </row>
    <row r="5996" spans="1:67" ht="15" x14ac:dyDescent="0.25">
      <c r="A5996" s="245" t="s">
        <v>1547</v>
      </c>
      <c r="B5996" s="245" t="s">
        <v>1546</v>
      </c>
      <c r="C5996" s="245" t="s">
        <v>1568</v>
      </c>
      <c r="D5996" s="245" t="s">
        <v>1567</v>
      </c>
      <c r="E5996" s="246" t="s">
        <v>44</v>
      </c>
      <c r="F5996" s="245" t="s">
        <v>44</v>
      </c>
      <c r="G5996" s="245" t="s">
        <v>1622</v>
      </c>
      <c r="H5996" s="245" t="s">
        <v>1621</v>
      </c>
      <c r="I5996" s="245" t="s">
        <v>11</v>
      </c>
      <c r="J5996" s="245" t="s">
        <v>106</v>
      </c>
      <c r="K5996" s="246" t="s">
        <v>16037</v>
      </c>
      <c r="L5996" s="245" t="s">
        <v>568</v>
      </c>
      <c r="M5996"/>
      <c r="N5996"/>
      <c r="O5996"/>
      <c r="P5996"/>
      <c r="Q5996"/>
      <c r="R5996"/>
      <c r="S5996"/>
      <c r="T5996"/>
      <c r="U5996"/>
      <c r="V5996"/>
      <c r="W5996"/>
      <c r="X5996"/>
      <c r="Y5996"/>
      <c r="Z5996"/>
      <c r="AA5996"/>
      <c r="AB5996"/>
      <c r="AC5996"/>
      <c r="AD5996"/>
      <c r="AE5996"/>
      <c r="AF5996"/>
      <c r="AG5996"/>
      <c r="AH5996"/>
      <c r="AI5996"/>
      <c r="AJ5996"/>
      <c r="AK5996"/>
      <c r="AL5996"/>
      <c r="AM5996"/>
      <c r="AN5996"/>
      <c r="AO5996"/>
      <c r="AP5996"/>
      <c r="AQ5996"/>
      <c r="AR5996"/>
      <c r="AS5996"/>
      <c r="AT5996"/>
      <c r="AU5996"/>
      <c r="AV5996"/>
      <c r="AW5996"/>
      <c r="AX5996"/>
      <c r="AY5996"/>
      <c r="AZ5996"/>
      <c r="BA5996"/>
      <c r="BB5996"/>
      <c r="BC5996"/>
      <c r="BD5996"/>
      <c r="BE5996"/>
      <c r="BF5996"/>
      <c r="BG5996"/>
      <c r="BH5996"/>
      <c r="BI5996"/>
      <c r="BJ5996"/>
      <c r="BK5996"/>
      <c r="BL5996"/>
      <c r="BM5996"/>
      <c r="BN5996"/>
      <c r="BO5996"/>
    </row>
    <row r="5997" spans="1:67" ht="15" x14ac:dyDescent="0.25">
      <c r="A5997" s="245" t="s">
        <v>1547</v>
      </c>
      <c r="B5997" s="245" t="s">
        <v>1546</v>
      </c>
      <c r="C5997" s="245" t="s">
        <v>1568</v>
      </c>
      <c r="D5997" s="245" t="s">
        <v>1567</v>
      </c>
      <c r="E5997" s="246" t="s">
        <v>44</v>
      </c>
      <c r="F5997" s="245" t="s">
        <v>44</v>
      </c>
      <c r="G5997" s="245" t="s">
        <v>1620</v>
      </c>
      <c r="H5997" s="245" t="s">
        <v>1619</v>
      </c>
      <c r="I5997" s="245" t="s">
        <v>11</v>
      </c>
      <c r="J5997" s="245" t="s">
        <v>106</v>
      </c>
      <c r="K5997" s="246" t="s">
        <v>747</v>
      </c>
      <c r="L5997" s="245" t="s">
        <v>568</v>
      </c>
      <c r="M5997"/>
      <c r="N5997"/>
      <c r="O5997"/>
      <c r="P5997"/>
      <c r="Q5997"/>
      <c r="R5997"/>
      <c r="S5997"/>
      <c r="T5997"/>
      <c r="U5997"/>
      <c r="V5997"/>
      <c r="W5997"/>
      <c r="X5997"/>
      <c r="Y5997"/>
      <c r="Z5997"/>
      <c r="AA5997"/>
      <c r="AB5997"/>
      <c r="AC5997"/>
      <c r="AD5997"/>
      <c r="AE5997"/>
      <c r="AF5997"/>
      <c r="AG5997"/>
      <c r="AH5997"/>
      <c r="AI5997"/>
      <c r="AJ5997"/>
      <c r="AK5997"/>
      <c r="AL5997"/>
      <c r="AM5997"/>
      <c r="AN5997"/>
      <c r="AO5997"/>
      <c r="AP5997"/>
      <c r="AQ5997"/>
      <c r="AR5997"/>
      <c r="AS5997"/>
      <c r="AT5997"/>
      <c r="AU5997"/>
      <c r="AV5997"/>
      <c r="AW5997"/>
      <c r="AX5997"/>
      <c r="AY5997"/>
      <c r="AZ5997"/>
      <c r="BA5997"/>
      <c r="BB5997"/>
      <c r="BC5997"/>
      <c r="BD5997"/>
      <c r="BE5997"/>
      <c r="BF5997"/>
      <c r="BG5997"/>
      <c r="BH5997"/>
      <c r="BI5997"/>
      <c r="BJ5997"/>
      <c r="BK5997"/>
      <c r="BL5997"/>
      <c r="BM5997"/>
      <c r="BN5997"/>
      <c r="BO5997"/>
    </row>
    <row r="5998" spans="1:67" ht="15" x14ac:dyDescent="0.25">
      <c r="A5998" s="245" t="s">
        <v>1547</v>
      </c>
      <c r="B5998" s="245" t="s">
        <v>1546</v>
      </c>
      <c r="C5998" s="245" t="s">
        <v>1568</v>
      </c>
      <c r="D5998" s="245" t="s">
        <v>1567</v>
      </c>
      <c r="E5998" s="246" t="s">
        <v>44</v>
      </c>
      <c r="F5998" s="245" t="s">
        <v>44</v>
      </c>
      <c r="G5998" s="245" t="s">
        <v>1618</v>
      </c>
      <c r="H5998" s="245" t="s">
        <v>1617</v>
      </c>
      <c r="I5998" s="245" t="s">
        <v>11</v>
      </c>
      <c r="J5998" s="245" t="s">
        <v>106</v>
      </c>
      <c r="K5998" s="246" t="s">
        <v>8886</v>
      </c>
      <c r="L5998" s="245" t="s">
        <v>568</v>
      </c>
      <c r="M5998"/>
      <c r="N5998"/>
      <c r="O5998"/>
      <c r="P5998"/>
      <c r="Q5998"/>
      <c r="R5998"/>
      <c r="S5998"/>
      <c r="T5998"/>
      <c r="U5998"/>
      <c r="V5998"/>
      <c r="W5998"/>
      <c r="X5998"/>
      <c r="Y5998"/>
      <c r="Z5998"/>
      <c r="AA5998"/>
      <c r="AB5998"/>
      <c r="AC5998"/>
      <c r="AD5998"/>
      <c r="AE5998"/>
      <c r="AF5998"/>
      <c r="AG5998"/>
      <c r="AH5998"/>
      <c r="AI5998"/>
      <c r="AJ5998"/>
      <c r="AK5998"/>
      <c r="AL5998"/>
      <c r="AM5998"/>
      <c r="AN5998"/>
      <c r="AO5998"/>
      <c r="AP5998"/>
      <c r="AQ5998"/>
      <c r="AR5998"/>
      <c r="AS5998"/>
      <c r="AT5998"/>
      <c r="AU5998"/>
      <c r="AV5998"/>
      <c r="AW5998"/>
      <c r="AX5998"/>
      <c r="AY5998"/>
      <c r="AZ5998"/>
      <c r="BA5998"/>
      <c r="BB5998"/>
      <c r="BC5998"/>
      <c r="BD5998"/>
      <c r="BE5998"/>
      <c r="BF5998"/>
      <c r="BG5998"/>
      <c r="BH5998"/>
      <c r="BI5998"/>
      <c r="BJ5998"/>
      <c r="BK5998"/>
      <c r="BL5998"/>
      <c r="BM5998"/>
      <c r="BN5998"/>
      <c r="BO5998"/>
    </row>
    <row r="5999" spans="1:67" ht="15" x14ac:dyDescent="0.25">
      <c r="A5999" s="245" t="s">
        <v>1547</v>
      </c>
      <c r="B5999" s="245" t="s">
        <v>1546</v>
      </c>
      <c r="C5999" s="245" t="s">
        <v>1568</v>
      </c>
      <c r="D5999" s="245" t="s">
        <v>1567</v>
      </c>
      <c r="E5999" s="246" t="s">
        <v>44</v>
      </c>
      <c r="F5999" s="245" t="s">
        <v>44</v>
      </c>
      <c r="G5999" s="245" t="s">
        <v>1616</v>
      </c>
      <c r="H5999" s="245" t="s">
        <v>1615</v>
      </c>
      <c r="I5999" s="245" t="s">
        <v>11</v>
      </c>
      <c r="J5999" s="245" t="s">
        <v>106</v>
      </c>
      <c r="K5999" s="246" t="s">
        <v>8465</v>
      </c>
      <c r="L5999" s="245" t="s">
        <v>568</v>
      </c>
      <c r="M5999"/>
      <c r="N5999"/>
      <c r="O5999"/>
      <c r="P5999"/>
      <c r="Q5999"/>
      <c r="R5999"/>
      <c r="S5999"/>
      <c r="T5999"/>
      <c r="U5999"/>
      <c r="V5999"/>
      <c r="W5999"/>
      <c r="X5999"/>
      <c r="Y5999"/>
      <c r="Z5999"/>
      <c r="AA5999"/>
      <c r="AB5999"/>
      <c r="AC5999"/>
      <c r="AD5999"/>
      <c r="AE5999"/>
      <c r="AF5999"/>
      <c r="AG5999"/>
      <c r="AH5999"/>
      <c r="AI5999"/>
      <c r="AJ5999"/>
      <c r="AK5999"/>
      <c r="AL5999"/>
      <c r="AM5999"/>
      <c r="AN5999"/>
      <c r="AO5999"/>
      <c r="AP5999"/>
      <c r="AQ5999"/>
      <c r="AR5999"/>
      <c r="AS5999"/>
      <c r="AT5999"/>
      <c r="AU5999"/>
      <c r="AV5999"/>
      <c r="AW5999"/>
      <c r="AX5999"/>
      <c r="AY5999"/>
      <c r="AZ5999"/>
      <c r="BA5999"/>
      <c r="BB5999"/>
      <c r="BC5999"/>
      <c r="BD5999"/>
      <c r="BE5999"/>
      <c r="BF5999"/>
      <c r="BG5999"/>
      <c r="BH5999"/>
      <c r="BI5999"/>
      <c r="BJ5999"/>
      <c r="BK5999"/>
      <c r="BL5999"/>
      <c r="BM5999"/>
      <c r="BN5999"/>
      <c r="BO5999"/>
    </row>
    <row r="6000" spans="1:67" ht="15" x14ac:dyDescent="0.25">
      <c r="A6000" s="245" t="s">
        <v>1547</v>
      </c>
      <c r="B6000" s="245" t="s">
        <v>1546</v>
      </c>
      <c r="C6000" s="245" t="s">
        <v>1568</v>
      </c>
      <c r="D6000" s="245" t="s">
        <v>1567</v>
      </c>
      <c r="E6000" s="246" t="s">
        <v>44</v>
      </c>
      <c r="F6000" s="245" t="s">
        <v>44</v>
      </c>
      <c r="G6000" s="245" t="s">
        <v>1611</v>
      </c>
      <c r="H6000" s="245" t="s">
        <v>1610</v>
      </c>
      <c r="I6000" s="245" t="s">
        <v>11</v>
      </c>
      <c r="J6000" s="245" t="s">
        <v>59</v>
      </c>
      <c r="K6000" s="246" t="s">
        <v>16340</v>
      </c>
      <c r="L6000" s="245" t="s">
        <v>568</v>
      </c>
      <c r="M6000"/>
      <c r="N6000"/>
      <c r="O6000"/>
      <c r="P6000"/>
      <c r="Q6000"/>
      <c r="R6000"/>
      <c r="S6000"/>
      <c r="T6000"/>
      <c r="U6000"/>
      <c r="V6000"/>
      <c r="W6000"/>
      <c r="X6000"/>
      <c r="Y6000"/>
      <c r="Z6000"/>
      <c r="AA6000"/>
      <c r="AB6000"/>
      <c r="AC6000"/>
      <c r="AD6000"/>
      <c r="AE6000"/>
      <c r="AF6000"/>
      <c r="AG6000"/>
      <c r="AH6000"/>
      <c r="AI6000"/>
      <c r="AJ6000"/>
      <c r="AK6000"/>
      <c r="AL6000"/>
      <c r="AM6000"/>
      <c r="AN6000"/>
      <c r="AO6000"/>
      <c r="AP6000"/>
      <c r="AQ6000"/>
      <c r="AR6000"/>
      <c r="AS6000"/>
      <c r="AT6000"/>
      <c r="AU6000"/>
      <c r="AV6000"/>
      <c r="AW6000"/>
      <c r="AX6000"/>
      <c r="AY6000"/>
      <c r="AZ6000"/>
      <c r="BA6000"/>
      <c r="BB6000"/>
      <c r="BC6000"/>
      <c r="BD6000"/>
      <c r="BE6000"/>
      <c r="BF6000"/>
      <c r="BG6000"/>
      <c r="BH6000"/>
      <c r="BI6000"/>
      <c r="BJ6000"/>
      <c r="BK6000"/>
      <c r="BL6000"/>
      <c r="BM6000"/>
      <c r="BN6000"/>
      <c r="BO6000"/>
    </row>
    <row r="6001" spans="1:67" ht="15" x14ac:dyDescent="0.25">
      <c r="A6001" s="245" t="s">
        <v>1547</v>
      </c>
      <c r="B6001" s="245" t="s">
        <v>1546</v>
      </c>
      <c r="C6001" s="245" t="s">
        <v>1568</v>
      </c>
      <c r="D6001" s="245" t="s">
        <v>1567</v>
      </c>
      <c r="E6001" s="246" t="s">
        <v>44</v>
      </c>
      <c r="F6001" s="245" t="s">
        <v>44</v>
      </c>
      <c r="G6001" s="245" t="s">
        <v>1609</v>
      </c>
      <c r="H6001" s="245" t="s">
        <v>25</v>
      </c>
      <c r="I6001" s="245" t="s">
        <v>11</v>
      </c>
      <c r="J6001" s="245" t="s">
        <v>59</v>
      </c>
      <c r="K6001" s="246" t="s">
        <v>12517</v>
      </c>
      <c r="L6001" s="245" t="s">
        <v>568</v>
      </c>
      <c r="M6001"/>
      <c r="N6001"/>
      <c r="O6001"/>
      <c r="P6001"/>
      <c r="Q6001"/>
      <c r="R6001"/>
      <c r="S6001"/>
      <c r="T6001"/>
      <c r="U6001"/>
      <c r="V6001"/>
      <c r="W6001"/>
      <c r="X6001"/>
      <c r="Y6001"/>
      <c r="Z6001"/>
      <c r="AA6001"/>
      <c r="AB6001"/>
      <c r="AC6001"/>
      <c r="AD6001"/>
      <c r="AE6001"/>
      <c r="AF6001"/>
      <c r="AG6001"/>
      <c r="AH6001"/>
      <c r="AI6001"/>
      <c r="AJ6001"/>
      <c r="AK6001"/>
      <c r="AL6001"/>
      <c r="AM6001"/>
      <c r="AN6001"/>
      <c r="AO6001"/>
      <c r="AP6001"/>
      <c r="AQ6001"/>
      <c r="AR6001"/>
      <c r="AS6001"/>
      <c r="AT6001"/>
      <c r="AU6001"/>
      <c r="AV6001"/>
      <c r="AW6001"/>
      <c r="AX6001"/>
      <c r="AY6001"/>
      <c r="AZ6001"/>
      <c r="BA6001"/>
      <c r="BB6001"/>
      <c r="BC6001"/>
      <c r="BD6001"/>
      <c r="BE6001"/>
      <c r="BF6001"/>
      <c r="BG6001"/>
      <c r="BH6001"/>
      <c r="BI6001"/>
      <c r="BJ6001"/>
      <c r="BK6001"/>
      <c r="BL6001"/>
      <c r="BM6001"/>
      <c r="BN6001"/>
      <c r="BO6001"/>
    </row>
    <row r="6002" spans="1:67" ht="15" x14ac:dyDescent="0.25">
      <c r="A6002" s="245" t="s">
        <v>1547</v>
      </c>
      <c r="B6002" s="245" t="s">
        <v>1546</v>
      </c>
      <c r="C6002" s="245" t="s">
        <v>1568</v>
      </c>
      <c r="D6002" s="245" t="s">
        <v>1567</v>
      </c>
      <c r="E6002" s="246" t="s">
        <v>44</v>
      </c>
      <c r="F6002" s="245" t="s">
        <v>44</v>
      </c>
      <c r="G6002" s="245" t="s">
        <v>1608</v>
      </c>
      <c r="H6002" s="245" t="s">
        <v>1607</v>
      </c>
      <c r="I6002" s="245" t="s">
        <v>11</v>
      </c>
      <c r="J6002" s="245" t="s">
        <v>59</v>
      </c>
      <c r="K6002" s="246" t="s">
        <v>10516</v>
      </c>
      <c r="L6002" s="245" t="s">
        <v>568</v>
      </c>
      <c r="M6002"/>
      <c r="N6002"/>
      <c r="O6002"/>
      <c r="P6002"/>
      <c r="Q6002"/>
      <c r="R6002"/>
      <c r="S6002"/>
      <c r="T6002"/>
      <c r="U6002"/>
      <c r="V6002"/>
      <c r="W6002"/>
      <c r="X6002"/>
      <c r="Y6002"/>
      <c r="Z6002"/>
      <c r="AA6002"/>
      <c r="AB6002"/>
      <c r="AC6002"/>
      <c r="AD6002"/>
      <c r="AE6002"/>
      <c r="AF6002"/>
      <c r="AG6002"/>
      <c r="AH6002"/>
      <c r="AI6002"/>
      <c r="AJ6002"/>
      <c r="AK6002"/>
      <c r="AL6002"/>
      <c r="AM6002"/>
      <c r="AN6002"/>
      <c r="AO6002"/>
      <c r="AP6002"/>
      <c r="AQ6002"/>
      <c r="AR6002"/>
      <c r="AS6002"/>
      <c r="AT6002"/>
      <c r="AU6002"/>
      <c r="AV6002"/>
      <c r="AW6002"/>
      <c r="AX6002"/>
      <c r="AY6002"/>
      <c r="AZ6002"/>
      <c r="BA6002"/>
      <c r="BB6002"/>
      <c r="BC6002"/>
      <c r="BD6002"/>
      <c r="BE6002"/>
      <c r="BF6002"/>
      <c r="BG6002"/>
      <c r="BH6002"/>
      <c r="BI6002"/>
      <c r="BJ6002"/>
      <c r="BK6002"/>
      <c r="BL6002"/>
      <c r="BM6002"/>
      <c r="BN6002"/>
      <c r="BO6002"/>
    </row>
    <row r="6003" spans="1:67" ht="15" x14ac:dyDescent="0.25">
      <c r="A6003" s="245" t="s">
        <v>1547</v>
      </c>
      <c r="B6003" s="245" t="s">
        <v>1546</v>
      </c>
      <c r="C6003" s="245" t="s">
        <v>1568</v>
      </c>
      <c r="D6003" s="245" t="s">
        <v>1567</v>
      </c>
      <c r="E6003" s="246" t="s">
        <v>44</v>
      </c>
      <c r="F6003" s="245" t="s">
        <v>44</v>
      </c>
      <c r="G6003" s="245" t="s">
        <v>1606</v>
      </c>
      <c r="H6003" s="245" t="s">
        <v>1605</v>
      </c>
      <c r="I6003" s="245" t="s">
        <v>11</v>
      </c>
      <c r="J6003" s="245" t="s">
        <v>59</v>
      </c>
      <c r="K6003" s="246" t="s">
        <v>25389</v>
      </c>
      <c r="L6003" s="245" t="s">
        <v>568</v>
      </c>
      <c r="M6003"/>
      <c r="N6003"/>
      <c r="O6003"/>
      <c r="P6003"/>
      <c r="Q6003"/>
      <c r="R6003"/>
      <c r="S6003"/>
      <c r="T6003"/>
      <c r="U6003"/>
      <c r="V6003"/>
      <c r="W6003"/>
      <c r="X6003"/>
      <c r="Y6003"/>
      <c r="Z6003"/>
      <c r="AA6003"/>
      <c r="AB6003"/>
      <c r="AC6003"/>
      <c r="AD6003"/>
      <c r="AE6003"/>
      <c r="AF6003"/>
      <c r="AG6003"/>
      <c r="AH6003"/>
      <c r="AI6003"/>
      <c r="AJ6003"/>
      <c r="AK6003"/>
      <c r="AL6003"/>
      <c r="AM6003"/>
      <c r="AN6003"/>
      <c r="AO6003"/>
      <c r="AP6003"/>
      <c r="AQ6003"/>
      <c r="AR6003"/>
      <c r="AS6003"/>
      <c r="AT6003"/>
      <c r="AU6003"/>
      <c r="AV6003"/>
      <c r="AW6003"/>
      <c r="AX6003"/>
      <c r="AY6003"/>
      <c r="AZ6003"/>
      <c r="BA6003"/>
      <c r="BB6003"/>
      <c r="BC6003"/>
      <c r="BD6003"/>
      <c r="BE6003"/>
      <c r="BF6003"/>
      <c r="BG6003"/>
      <c r="BH6003"/>
      <c r="BI6003"/>
      <c r="BJ6003"/>
      <c r="BK6003"/>
      <c r="BL6003"/>
      <c r="BM6003"/>
      <c r="BN6003"/>
      <c r="BO6003"/>
    </row>
    <row r="6004" spans="1:67" ht="15" x14ac:dyDescent="0.25">
      <c r="A6004" s="245" t="s">
        <v>1547</v>
      </c>
      <c r="B6004" s="245" t="s">
        <v>1546</v>
      </c>
      <c r="C6004" s="245" t="s">
        <v>1568</v>
      </c>
      <c r="D6004" s="245" t="s">
        <v>1567</v>
      </c>
      <c r="E6004" s="246" t="s">
        <v>44</v>
      </c>
      <c r="F6004" s="245" t="s">
        <v>44</v>
      </c>
      <c r="G6004" s="245" t="s">
        <v>1604</v>
      </c>
      <c r="H6004" s="245" t="s">
        <v>1603</v>
      </c>
      <c r="I6004" s="245" t="s">
        <v>11</v>
      </c>
      <c r="J6004" s="245" t="s">
        <v>59</v>
      </c>
      <c r="K6004" s="246" t="s">
        <v>22402</v>
      </c>
      <c r="L6004" s="245" t="s">
        <v>568</v>
      </c>
      <c r="M6004"/>
      <c r="N6004"/>
      <c r="O6004"/>
      <c r="P6004"/>
      <c r="Q6004"/>
      <c r="R6004"/>
      <c r="S6004"/>
      <c r="T6004"/>
      <c r="U6004"/>
      <c r="V6004"/>
      <c r="W6004"/>
      <c r="X6004"/>
      <c r="Y6004"/>
      <c r="Z6004"/>
      <c r="AA6004"/>
      <c r="AB6004"/>
      <c r="AC6004"/>
      <c r="AD6004"/>
      <c r="AE6004"/>
      <c r="AF6004"/>
      <c r="AG6004"/>
      <c r="AH6004"/>
      <c r="AI6004"/>
      <c r="AJ6004"/>
      <c r="AK6004"/>
      <c r="AL6004"/>
      <c r="AM6004"/>
      <c r="AN6004"/>
      <c r="AO6004"/>
      <c r="AP6004"/>
      <c r="AQ6004"/>
      <c r="AR6004"/>
      <c r="AS6004"/>
      <c r="AT6004"/>
      <c r="AU6004"/>
      <c r="AV6004"/>
      <c r="AW6004"/>
      <c r="AX6004"/>
      <c r="AY6004"/>
      <c r="AZ6004"/>
      <c r="BA6004"/>
      <c r="BB6004"/>
      <c r="BC6004"/>
      <c r="BD6004"/>
      <c r="BE6004"/>
      <c r="BF6004"/>
      <c r="BG6004"/>
      <c r="BH6004"/>
      <c r="BI6004"/>
      <c r="BJ6004"/>
      <c r="BK6004"/>
      <c r="BL6004"/>
      <c r="BM6004"/>
      <c r="BN6004"/>
      <c r="BO6004"/>
    </row>
    <row r="6005" spans="1:67" ht="15" x14ac:dyDescent="0.25">
      <c r="A6005" s="245" t="s">
        <v>1547</v>
      </c>
      <c r="B6005" s="245" t="s">
        <v>1546</v>
      </c>
      <c r="C6005" s="245" t="s">
        <v>1568</v>
      </c>
      <c r="D6005" s="245" t="s">
        <v>1567</v>
      </c>
      <c r="E6005" s="246" t="s">
        <v>44</v>
      </c>
      <c r="F6005" s="245" t="s">
        <v>44</v>
      </c>
      <c r="G6005" s="245" t="s">
        <v>1602</v>
      </c>
      <c r="H6005" s="245" t="s">
        <v>1601</v>
      </c>
      <c r="I6005" s="245" t="s">
        <v>11</v>
      </c>
      <c r="J6005" s="245" t="s">
        <v>59</v>
      </c>
      <c r="K6005" s="246" t="s">
        <v>8804</v>
      </c>
      <c r="L6005" s="245" t="s">
        <v>568</v>
      </c>
      <c r="M6005"/>
      <c r="N6005"/>
      <c r="O6005"/>
      <c r="P6005"/>
      <c r="Q6005"/>
      <c r="R6005"/>
      <c r="S6005"/>
      <c r="T6005"/>
      <c r="U6005"/>
      <c r="V6005"/>
      <c r="W6005"/>
      <c r="X6005"/>
      <c r="Y6005"/>
      <c r="Z6005"/>
      <c r="AA6005"/>
      <c r="AB6005"/>
      <c r="AC6005"/>
      <c r="AD6005"/>
      <c r="AE6005"/>
      <c r="AF6005"/>
      <c r="AG6005"/>
      <c r="AH6005"/>
      <c r="AI6005"/>
      <c r="AJ6005"/>
      <c r="AK6005"/>
      <c r="AL6005"/>
      <c r="AM6005"/>
      <c r="AN6005"/>
      <c r="AO6005"/>
      <c r="AP6005"/>
      <c r="AQ6005"/>
      <c r="AR6005"/>
      <c r="AS6005"/>
      <c r="AT6005"/>
      <c r="AU6005"/>
      <c r="AV6005"/>
      <c r="AW6005"/>
      <c r="AX6005"/>
      <c r="AY6005"/>
      <c r="AZ6005"/>
      <c r="BA6005"/>
      <c r="BB6005"/>
      <c r="BC6005"/>
      <c r="BD6005"/>
      <c r="BE6005"/>
      <c r="BF6005"/>
      <c r="BG6005"/>
      <c r="BH6005"/>
      <c r="BI6005"/>
      <c r="BJ6005"/>
      <c r="BK6005"/>
      <c r="BL6005"/>
      <c r="BM6005"/>
      <c r="BN6005"/>
      <c r="BO6005"/>
    </row>
    <row r="6006" spans="1:67" ht="15" x14ac:dyDescent="0.25">
      <c r="A6006" s="245" t="s">
        <v>1547</v>
      </c>
      <c r="B6006" s="245" t="s">
        <v>1546</v>
      </c>
      <c r="C6006" s="245" t="s">
        <v>1568</v>
      </c>
      <c r="D6006" s="245" t="s">
        <v>1567</v>
      </c>
      <c r="E6006" s="246" t="s">
        <v>44</v>
      </c>
      <c r="F6006" s="245" t="s">
        <v>44</v>
      </c>
      <c r="G6006" s="245" t="s">
        <v>1600</v>
      </c>
      <c r="H6006" s="245" t="s">
        <v>1599</v>
      </c>
      <c r="I6006" s="245" t="s">
        <v>11</v>
      </c>
      <c r="J6006" s="245" t="s">
        <v>106</v>
      </c>
      <c r="K6006" s="246" t="s">
        <v>8395</v>
      </c>
      <c r="L6006" s="245" t="s">
        <v>568</v>
      </c>
      <c r="M6006"/>
      <c r="N6006"/>
      <c r="O6006"/>
      <c r="P6006"/>
      <c r="Q6006"/>
      <c r="R6006"/>
      <c r="S6006"/>
      <c r="T6006"/>
      <c r="U6006"/>
      <c r="V6006"/>
      <c r="W6006"/>
      <c r="X6006"/>
      <c r="Y6006"/>
      <c r="Z6006"/>
      <c r="AA6006"/>
      <c r="AB6006"/>
      <c r="AC6006"/>
      <c r="AD6006"/>
      <c r="AE6006"/>
      <c r="AF6006"/>
      <c r="AG6006"/>
      <c r="AH6006"/>
      <c r="AI6006"/>
      <c r="AJ6006"/>
      <c r="AK6006"/>
      <c r="AL6006"/>
      <c r="AM6006"/>
      <c r="AN6006"/>
      <c r="AO6006"/>
      <c r="AP6006"/>
      <c r="AQ6006"/>
      <c r="AR6006"/>
      <c r="AS6006"/>
      <c r="AT6006"/>
      <c r="AU6006"/>
      <c r="AV6006"/>
      <c r="AW6006"/>
      <c r="AX6006"/>
      <c r="AY6006"/>
      <c r="AZ6006"/>
      <c r="BA6006"/>
      <c r="BB6006"/>
      <c r="BC6006"/>
      <c r="BD6006"/>
      <c r="BE6006"/>
      <c r="BF6006"/>
      <c r="BG6006"/>
      <c r="BH6006"/>
      <c r="BI6006"/>
      <c r="BJ6006"/>
      <c r="BK6006"/>
      <c r="BL6006"/>
      <c r="BM6006"/>
      <c r="BN6006"/>
      <c r="BO6006"/>
    </row>
    <row r="6007" spans="1:67" ht="15" x14ac:dyDescent="0.25">
      <c r="A6007" s="245" t="s">
        <v>1547</v>
      </c>
      <c r="B6007" s="245" t="s">
        <v>1546</v>
      </c>
      <c r="C6007" s="245" t="s">
        <v>1568</v>
      </c>
      <c r="D6007" s="245" t="s">
        <v>1567</v>
      </c>
      <c r="E6007" s="246" t="s">
        <v>44</v>
      </c>
      <c r="F6007" s="245" t="s">
        <v>44</v>
      </c>
      <c r="G6007" s="245" t="s">
        <v>1597</v>
      </c>
      <c r="H6007" s="245" t="s">
        <v>1596</v>
      </c>
      <c r="I6007" s="245" t="s">
        <v>11</v>
      </c>
      <c r="J6007" s="245" t="s">
        <v>106</v>
      </c>
      <c r="K6007" s="246" t="s">
        <v>9076</v>
      </c>
      <c r="L6007" s="245" t="s">
        <v>568</v>
      </c>
      <c r="M6007"/>
      <c r="N6007"/>
      <c r="O6007"/>
      <c r="P6007"/>
      <c r="Q6007"/>
      <c r="R6007"/>
      <c r="S6007"/>
      <c r="T6007"/>
      <c r="U6007"/>
      <c r="V6007"/>
      <c r="W6007"/>
      <c r="X6007"/>
      <c r="Y6007"/>
      <c r="Z6007"/>
      <c r="AA6007"/>
      <c r="AB6007"/>
      <c r="AC6007"/>
      <c r="AD6007"/>
      <c r="AE6007"/>
      <c r="AF6007"/>
      <c r="AG6007"/>
      <c r="AH6007"/>
      <c r="AI6007"/>
      <c r="AJ6007"/>
      <c r="AK6007"/>
      <c r="AL6007"/>
      <c r="AM6007"/>
      <c r="AN6007"/>
      <c r="AO6007"/>
      <c r="AP6007"/>
      <c r="AQ6007"/>
      <c r="AR6007"/>
      <c r="AS6007"/>
      <c r="AT6007"/>
      <c r="AU6007"/>
      <c r="AV6007"/>
      <c r="AW6007"/>
      <c r="AX6007"/>
      <c r="AY6007"/>
      <c r="AZ6007"/>
      <c r="BA6007"/>
      <c r="BB6007"/>
      <c r="BC6007"/>
      <c r="BD6007"/>
      <c r="BE6007"/>
      <c r="BF6007"/>
      <c r="BG6007"/>
      <c r="BH6007"/>
      <c r="BI6007"/>
      <c r="BJ6007"/>
      <c r="BK6007"/>
      <c r="BL6007"/>
      <c r="BM6007"/>
      <c r="BN6007"/>
      <c r="BO6007"/>
    </row>
    <row r="6008" spans="1:67" ht="15" x14ac:dyDescent="0.25">
      <c r="A6008" s="245" t="s">
        <v>1547</v>
      </c>
      <c r="B6008" s="245" t="s">
        <v>1546</v>
      </c>
      <c r="C6008" s="245" t="s">
        <v>1568</v>
      </c>
      <c r="D6008" s="245" t="s">
        <v>1567</v>
      </c>
      <c r="E6008" s="246" t="s">
        <v>44</v>
      </c>
      <c r="F6008" s="245" t="s">
        <v>44</v>
      </c>
      <c r="G6008" s="245" t="s">
        <v>1595</v>
      </c>
      <c r="H6008" s="245" t="s">
        <v>1594</v>
      </c>
      <c r="I6008" s="245" t="s">
        <v>11</v>
      </c>
      <c r="J6008" s="245" t="s">
        <v>106</v>
      </c>
      <c r="K6008" s="246" t="s">
        <v>5387</v>
      </c>
      <c r="L6008" s="245" t="s">
        <v>568</v>
      </c>
      <c r="M6008"/>
      <c r="N6008"/>
      <c r="O6008"/>
      <c r="P6008"/>
      <c r="Q6008"/>
      <c r="R6008"/>
      <c r="S6008"/>
      <c r="T6008"/>
      <c r="U6008"/>
      <c r="V6008"/>
      <c r="W6008"/>
      <c r="X6008"/>
      <c r="Y6008"/>
      <c r="Z6008"/>
      <c r="AA6008"/>
      <c r="AB6008"/>
      <c r="AC6008"/>
      <c r="AD6008"/>
      <c r="AE6008"/>
      <c r="AF6008"/>
      <c r="AG6008"/>
      <c r="AH6008"/>
      <c r="AI6008"/>
      <c r="AJ6008"/>
      <c r="AK6008"/>
      <c r="AL6008"/>
      <c r="AM6008"/>
      <c r="AN6008"/>
      <c r="AO6008"/>
      <c r="AP6008"/>
      <c r="AQ6008"/>
      <c r="AR6008"/>
      <c r="AS6008"/>
      <c r="AT6008"/>
      <c r="AU6008"/>
      <c r="AV6008"/>
      <c r="AW6008"/>
      <c r="AX6008"/>
      <c r="AY6008"/>
      <c r="AZ6008"/>
      <c r="BA6008"/>
      <c r="BB6008"/>
      <c r="BC6008"/>
      <c r="BD6008"/>
      <c r="BE6008"/>
      <c r="BF6008"/>
      <c r="BG6008"/>
      <c r="BH6008"/>
      <c r="BI6008"/>
      <c r="BJ6008"/>
      <c r="BK6008"/>
      <c r="BL6008"/>
      <c r="BM6008"/>
      <c r="BN6008"/>
      <c r="BO6008"/>
    </row>
    <row r="6009" spans="1:67" ht="15" x14ac:dyDescent="0.25">
      <c r="A6009" s="245" t="s">
        <v>1547</v>
      </c>
      <c r="B6009" s="245" t="s">
        <v>1546</v>
      </c>
      <c r="C6009" s="245" t="s">
        <v>1568</v>
      </c>
      <c r="D6009" s="245" t="s">
        <v>1567</v>
      </c>
      <c r="E6009" s="246" t="s">
        <v>44</v>
      </c>
      <c r="F6009" s="245" t="s">
        <v>44</v>
      </c>
      <c r="G6009" s="245" t="s">
        <v>1593</v>
      </c>
      <c r="H6009" s="245" t="s">
        <v>1592</v>
      </c>
      <c r="I6009" s="245" t="s">
        <v>11</v>
      </c>
      <c r="J6009" s="245" t="s">
        <v>106</v>
      </c>
      <c r="K6009" s="246" t="s">
        <v>8795</v>
      </c>
      <c r="L6009" s="245" t="s">
        <v>568</v>
      </c>
      <c r="M6009"/>
      <c r="N6009"/>
      <c r="O6009"/>
      <c r="P6009"/>
      <c r="Q6009"/>
      <c r="R6009"/>
      <c r="S6009"/>
      <c r="T6009"/>
      <c r="U6009"/>
      <c r="V6009"/>
      <c r="W6009"/>
      <c r="X6009"/>
      <c r="Y6009"/>
      <c r="Z6009"/>
      <c r="AA6009"/>
      <c r="AB6009"/>
      <c r="AC6009"/>
      <c r="AD6009"/>
      <c r="AE6009"/>
      <c r="AF6009"/>
      <c r="AG6009"/>
      <c r="AH6009"/>
      <c r="AI6009"/>
      <c r="AJ6009"/>
      <c r="AK6009"/>
      <c r="AL6009"/>
      <c r="AM6009"/>
      <c r="AN6009"/>
      <c r="AO6009"/>
      <c r="AP6009"/>
      <c r="AQ6009"/>
      <c r="AR6009"/>
      <c r="AS6009"/>
      <c r="AT6009"/>
      <c r="AU6009"/>
      <c r="AV6009"/>
      <c r="AW6009"/>
      <c r="AX6009"/>
      <c r="AY6009"/>
      <c r="AZ6009"/>
      <c r="BA6009"/>
      <c r="BB6009"/>
      <c r="BC6009"/>
      <c r="BD6009"/>
      <c r="BE6009"/>
      <c r="BF6009"/>
      <c r="BG6009"/>
      <c r="BH6009"/>
      <c r="BI6009"/>
      <c r="BJ6009"/>
      <c r="BK6009"/>
      <c r="BL6009"/>
      <c r="BM6009"/>
      <c r="BN6009"/>
      <c r="BO6009"/>
    </row>
    <row r="6010" spans="1:67" ht="15" x14ac:dyDescent="0.25">
      <c r="A6010" s="245" t="s">
        <v>1547</v>
      </c>
      <c r="B6010" s="245" t="s">
        <v>1546</v>
      </c>
      <c r="C6010" s="245" t="s">
        <v>1568</v>
      </c>
      <c r="D6010" s="245" t="s">
        <v>1567</v>
      </c>
      <c r="E6010" s="246" t="s">
        <v>44</v>
      </c>
      <c r="F6010" s="245" t="s">
        <v>44</v>
      </c>
      <c r="G6010" s="245" t="s">
        <v>1590</v>
      </c>
      <c r="H6010" s="245" t="s">
        <v>1589</v>
      </c>
      <c r="I6010" s="245" t="s">
        <v>11</v>
      </c>
      <c r="J6010" s="245" t="s">
        <v>106</v>
      </c>
      <c r="K6010" s="246" t="s">
        <v>8412</v>
      </c>
      <c r="L6010" s="245" t="s">
        <v>568</v>
      </c>
      <c r="M6010"/>
      <c r="N6010"/>
      <c r="O6010"/>
      <c r="P6010"/>
      <c r="Q6010"/>
      <c r="R6010"/>
      <c r="S6010"/>
      <c r="T6010"/>
      <c r="U6010"/>
      <c r="V6010"/>
      <c r="W6010"/>
      <c r="X6010"/>
      <c r="Y6010"/>
      <c r="Z6010"/>
      <c r="AA6010"/>
      <c r="AB6010"/>
      <c r="AC6010"/>
      <c r="AD6010"/>
      <c r="AE6010"/>
      <c r="AF6010"/>
      <c r="AG6010"/>
      <c r="AH6010"/>
      <c r="AI6010"/>
      <c r="AJ6010"/>
      <c r="AK6010"/>
      <c r="AL6010"/>
      <c r="AM6010"/>
      <c r="AN6010"/>
      <c r="AO6010"/>
      <c r="AP6010"/>
      <c r="AQ6010"/>
      <c r="AR6010"/>
      <c r="AS6010"/>
      <c r="AT6010"/>
      <c r="AU6010"/>
      <c r="AV6010"/>
      <c r="AW6010"/>
      <c r="AX6010"/>
      <c r="AY6010"/>
      <c r="AZ6010"/>
      <c r="BA6010"/>
      <c r="BB6010"/>
      <c r="BC6010"/>
      <c r="BD6010"/>
      <c r="BE6010"/>
      <c r="BF6010"/>
      <c r="BG6010"/>
      <c r="BH6010"/>
      <c r="BI6010"/>
      <c r="BJ6010"/>
      <c r="BK6010"/>
      <c r="BL6010"/>
      <c r="BM6010"/>
      <c r="BN6010"/>
      <c r="BO6010"/>
    </row>
    <row r="6011" spans="1:67" ht="15" x14ac:dyDescent="0.25">
      <c r="A6011" s="245" t="s">
        <v>1547</v>
      </c>
      <c r="B6011" s="245" t="s">
        <v>1546</v>
      </c>
      <c r="C6011" s="245" t="s">
        <v>1568</v>
      </c>
      <c r="D6011" s="245" t="s">
        <v>1567</v>
      </c>
      <c r="E6011" s="246" t="s">
        <v>44</v>
      </c>
      <c r="F6011" s="245" t="s">
        <v>44</v>
      </c>
      <c r="G6011" s="245" t="s">
        <v>1587</v>
      </c>
      <c r="H6011" s="245" t="s">
        <v>1586</v>
      </c>
      <c r="I6011" s="245" t="s">
        <v>11</v>
      </c>
      <c r="J6011" s="245" t="s">
        <v>59</v>
      </c>
      <c r="K6011" s="246" t="s">
        <v>21668</v>
      </c>
      <c r="L6011" s="245" t="s">
        <v>568</v>
      </c>
      <c r="M6011"/>
      <c r="N6011"/>
      <c r="O6011"/>
      <c r="P6011"/>
      <c r="Q6011"/>
      <c r="R6011"/>
      <c r="S6011"/>
      <c r="T6011"/>
      <c r="U6011"/>
      <c r="V6011"/>
      <c r="W6011"/>
      <c r="X6011"/>
      <c r="Y6011"/>
      <c r="Z6011"/>
      <c r="AA6011"/>
      <c r="AB6011"/>
      <c r="AC6011"/>
      <c r="AD6011"/>
      <c r="AE6011"/>
      <c r="AF6011"/>
      <c r="AG6011"/>
      <c r="AH6011"/>
      <c r="AI6011"/>
      <c r="AJ6011"/>
      <c r="AK6011"/>
      <c r="AL6011"/>
      <c r="AM6011"/>
      <c r="AN6011"/>
      <c r="AO6011"/>
      <c r="AP6011"/>
      <c r="AQ6011"/>
      <c r="AR6011"/>
      <c r="AS6011"/>
      <c r="AT6011"/>
      <c r="AU6011"/>
      <c r="AV6011"/>
      <c r="AW6011"/>
      <c r="AX6011"/>
      <c r="AY6011"/>
      <c r="AZ6011"/>
      <c r="BA6011"/>
      <c r="BB6011"/>
      <c r="BC6011"/>
      <c r="BD6011"/>
      <c r="BE6011"/>
      <c r="BF6011"/>
      <c r="BG6011"/>
      <c r="BH6011"/>
      <c r="BI6011"/>
      <c r="BJ6011"/>
      <c r="BK6011"/>
      <c r="BL6011"/>
      <c r="BM6011"/>
      <c r="BN6011"/>
      <c r="BO6011"/>
    </row>
    <row r="6012" spans="1:67" ht="15" x14ac:dyDescent="0.25">
      <c r="A6012" s="245" t="s">
        <v>1547</v>
      </c>
      <c r="B6012" s="245" t="s">
        <v>1546</v>
      </c>
      <c r="C6012" s="245" t="s">
        <v>1568</v>
      </c>
      <c r="D6012" s="245" t="s">
        <v>1567</v>
      </c>
      <c r="E6012" s="246" t="s">
        <v>44</v>
      </c>
      <c r="F6012" s="245" t="s">
        <v>44</v>
      </c>
      <c r="G6012" s="245" t="s">
        <v>1585</v>
      </c>
      <c r="H6012" s="245" t="s">
        <v>1584</v>
      </c>
      <c r="I6012" s="245" t="s">
        <v>11</v>
      </c>
      <c r="J6012" s="245" t="s">
        <v>59</v>
      </c>
      <c r="K6012" s="246" t="s">
        <v>435</v>
      </c>
      <c r="L6012" s="245" t="s">
        <v>568</v>
      </c>
      <c r="M6012"/>
      <c r="N6012"/>
      <c r="O6012"/>
      <c r="P6012"/>
      <c r="Q6012"/>
      <c r="R6012"/>
      <c r="S6012"/>
      <c r="T6012"/>
      <c r="U6012"/>
      <c r="V6012"/>
      <c r="W6012"/>
      <c r="X6012"/>
      <c r="Y6012"/>
      <c r="Z6012"/>
      <c r="AA6012"/>
      <c r="AB6012"/>
      <c r="AC6012"/>
      <c r="AD6012"/>
      <c r="AE6012"/>
      <c r="AF6012"/>
      <c r="AG6012"/>
      <c r="AH6012"/>
      <c r="AI6012"/>
      <c r="AJ6012"/>
      <c r="AK6012"/>
      <c r="AL6012"/>
      <c r="AM6012"/>
      <c r="AN6012"/>
      <c r="AO6012"/>
      <c r="AP6012"/>
      <c r="AQ6012"/>
      <c r="AR6012"/>
      <c r="AS6012"/>
      <c r="AT6012"/>
      <c r="AU6012"/>
      <c r="AV6012"/>
      <c r="AW6012"/>
      <c r="AX6012"/>
      <c r="AY6012"/>
      <c r="AZ6012"/>
      <c r="BA6012"/>
      <c r="BB6012"/>
      <c r="BC6012"/>
      <c r="BD6012"/>
      <c r="BE6012"/>
      <c r="BF6012"/>
      <c r="BG6012"/>
      <c r="BH6012"/>
      <c r="BI6012"/>
      <c r="BJ6012"/>
      <c r="BK6012"/>
      <c r="BL6012"/>
      <c r="BM6012"/>
      <c r="BN6012"/>
      <c r="BO6012"/>
    </row>
    <row r="6013" spans="1:67" ht="15" x14ac:dyDescent="0.25">
      <c r="A6013" s="245" t="s">
        <v>1547</v>
      </c>
      <c r="B6013" s="245" t="s">
        <v>1546</v>
      </c>
      <c r="C6013" s="245" t="s">
        <v>1568</v>
      </c>
      <c r="D6013" s="245" t="s">
        <v>1567</v>
      </c>
      <c r="E6013" s="246" t="s">
        <v>44</v>
      </c>
      <c r="F6013" s="245" t="s">
        <v>44</v>
      </c>
      <c r="G6013" s="245" t="s">
        <v>1583</v>
      </c>
      <c r="H6013" s="245" t="s">
        <v>1582</v>
      </c>
      <c r="I6013" s="245" t="s">
        <v>11</v>
      </c>
      <c r="J6013" s="245" t="s">
        <v>59</v>
      </c>
      <c r="K6013" s="246" t="s">
        <v>1999</v>
      </c>
      <c r="L6013" s="245" t="s">
        <v>568</v>
      </c>
      <c r="M6013"/>
      <c r="N6013"/>
      <c r="O6013"/>
      <c r="P6013"/>
      <c r="Q6013"/>
      <c r="R6013"/>
      <c r="S6013"/>
      <c r="T6013"/>
      <c r="U6013"/>
      <c r="V6013"/>
      <c r="W6013"/>
      <c r="X6013"/>
      <c r="Y6013"/>
      <c r="Z6013"/>
      <c r="AA6013"/>
      <c r="AB6013"/>
      <c r="AC6013"/>
      <c r="AD6013"/>
      <c r="AE6013"/>
      <c r="AF6013"/>
      <c r="AG6013"/>
      <c r="AH6013"/>
      <c r="AI6013"/>
      <c r="AJ6013"/>
      <c r="AK6013"/>
      <c r="AL6013"/>
      <c r="AM6013"/>
      <c r="AN6013"/>
      <c r="AO6013"/>
      <c r="AP6013"/>
      <c r="AQ6013"/>
      <c r="AR6013"/>
      <c r="AS6013"/>
      <c r="AT6013"/>
      <c r="AU6013"/>
      <c r="AV6013"/>
      <c r="AW6013"/>
      <c r="AX6013"/>
      <c r="AY6013"/>
      <c r="AZ6013"/>
      <c r="BA6013"/>
      <c r="BB6013"/>
      <c r="BC6013"/>
      <c r="BD6013"/>
      <c r="BE6013"/>
      <c r="BF6013"/>
      <c r="BG6013"/>
      <c r="BH6013"/>
      <c r="BI6013"/>
      <c r="BJ6013"/>
      <c r="BK6013"/>
      <c r="BL6013"/>
      <c r="BM6013"/>
      <c r="BN6013"/>
      <c r="BO6013"/>
    </row>
    <row r="6014" spans="1:67" ht="15" x14ac:dyDescent="0.25">
      <c r="A6014" s="245" t="s">
        <v>1547</v>
      </c>
      <c r="B6014" s="245" t="s">
        <v>1546</v>
      </c>
      <c r="C6014" s="245" t="s">
        <v>1568</v>
      </c>
      <c r="D6014" s="245" t="s">
        <v>1567</v>
      </c>
      <c r="E6014" s="246" t="s">
        <v>44</v>
      </c>
      <c r="F6014" s="245" t="s">
        <v>44</v>
      </c>
      <c r="G6014" s="245" t="s">
        <v>1581</v>
      </c>
      <c r="H6014" s="245" t="s">
        <v>1580</v>
      </c>
      <c r="I6014" s="245" t="s">
        <v>11</v>
      </c>
      <c r="J6014" s="245" t="s">
        <v>59</v>
      </c>
      <c r="K6014" s="246" t="s">
        <v>9144</v>
      </c>
      <c r="L6014" s="245" t="s">
        <v>568</v>
      </c>
      <c r="M6014"/>
      <c r="N6014"/>
      <c r="O6014"/>
      <c r="P6014"/>
      <c r="Q6014"/>
      <c r="R6014"/>
      <c r="S6014"/>
      <c r="T6014"/>
      <c r="U6014"/>
      <c r="V6014"/>
      <c r="W6014"/>
      <c r="X6014"/>
      <c r="Y6014"/>
      <c r="Z6014"/>
      <c r="AA6014"/>
      <c r="AB6014"/>
      <c r="AC6014"/>
      <c r="AD6014"/>
      <c r="AE6014"/>
      <c r="AF6014"/>
      <c r="AG6014"/>
      <c r="AH6014"/>
      <c r="AI6014"/>
      <c r="AJ6014"/>
      <c r="AK6014"/>
      <c r="AL6014"/>
      <c r="AM6014"/>
      <c r="AN6014"/>
      <c r="AO6014"/>
      <c r="AP6014"/>
      <c r="AQ6014"/>
      <c r="AR6014"/>
      <c r="AS6014"/>
      <c r="AT6014"/>
      <c r="AU6014"/>
      <c r="AV6014"/>
      <c r="AW6014"/>
      <c r="AX6014"/>
      <c r="AY6014"/>
      <c r="AZ6014"/>
      <c r="BA6014"/>
      <c r="BB6014"/>
      <c r="BC6014"/>
      <c r="BD6014"/>
      <c r="BE6014"/>
      <c r="BF6014"/>
      <c r="BG6014"/>
      <c r="BH6014"/>
      <c r="BI6014"/>
      <c r="BJ6014"/>
      <c r="BK6014"/>
      <c r="BL6014"/>
      <c r="BM6014"/>
      <c r="BN6014"/>
      <c r="BO6014"/>
    </row>
    <row r="6015" spans="1:67" ht="15" x14ac:dyDescent="0.25">
      <c r="A6015" s="245" t="s">
        <v>1547</v>
      </c>
      <c r="B6015" s="245" t="s">
        <v>1546</v>
      </c>
      <c r="C6015" s="245" t="s">
        <v>1568</v>
      </c>
      <c r="D6015" s="245" t="s">
        <v>1567</v>
      </c>
      <c r="E6015" s="246" t="s">
        <v>44</v>
      </c>
      <c r="F6015" s="245" t="s">
        <v>44</v>
      </c>
      <c r="G6015" s="245" t="s">
        <v>1579</v>
      </c>
      <c r="H6015" s="245" t="s">
        <v>1578</v>
      </c>
      <c r="I6015" s="245" t="s">
        <v>11</v>
      </c>
      <c r="J6015" s="245" t="s">
        <v>59</v>
      </c>
      <c r="K6015" s="246" t="s">
        <v>23208</v>
      </c>
      <c r="L6015" s="245" t="s">
        <v>568</v>
      </c>
      <c r="M6015"/>
      <c r="N6015"/>
      <c r="O6015"/>
      <c r="P6015"/>
      <c r="Q6015"/>
      <c r="R6015"/>
      <c r="S6015"/>
      <c r="T6015"/>
      <c r="U6015"/>
      <c r="V6015"/>
      <c r="W6015"/>
      <c r="X6015"/>
      <c r="Y6015"/>
      <c r="Z6015"/>
      <c r="AA6015"/>
      <c r="AB6015"/>
      <c r="AC6015"/>
      <c r="AD6015"/>
      <c r="AE6015"/>
      <c r="AF6015"/>
      <c r="AG6015"/>
      <c r="AH6015"/>
      <c r="AI6015"/>
      <c r="AJ6015"/>
      <c r="AK6015"/>
      <c r="AL6015"/>
      <c r="AM6015"/>
      <c r="AN6015"/>
      <c r="AO6015"/>
      <c r="AP6015"/>
      <c r="AQ6015"/>
      <c r="AR6015"/>
      <c r="AS6015"/>
      <c r="AT6015"/>
      <c r="AU6015"/>
      <c r="AV6015"/>
      <c r="AW6015"/>
      <c r="AX6015"/>
      <c r="AY6015"/>
      <c r="AZ6015"/>
      <c r="BA6015"/>
      <c r="BB6015"/>
      <c r="BC6015"/>
      <c r="BD6015"/>
      <c r="BE6015"/>
      <c r="BF6015"/>
      <c r="BG6015"/>
      <c r="BH6015"/>
      <c r="BI6015"/>
      <c r="BJ6015"/>
      <c r="BK6015"/>
      <c r="BL6015"/>
      <c r="BM6015"/>
      <c r="BN6015"/>
      <c r="BO6015"/>
    </row>
    <row r="6016" spans="1:67" ht="15" x14ac:dyDescent="0.25">
      <c r="A6016" s="245" t="s">
        <v>1547</v>
      </c>
      <c r="B6016" s="245" t="s">
        <v>1546</v>
      </c>
      <c r="C6016" s="245" t="s">
        <v>1568</v>
      </c>
      <c r="D6016" s="245" t="s">
        <v>1567</v>
      </c>
      <c r="E6016" s="246" t="s">
        <v>44</v>
      </c>
      <c r="F6016" s="245" t="s">
        <v>44</v>
      </c>
      <c r="G6016" s="245" t="s">
        <v>1576</v>
      </c>
      <c r="H6016" s="245" t="s">
        <v>1575</v>
      </c>
      <c r="I6016" s="245" t="s">
        <v>11</v>
      </c>
      <c r="J6016" s="245" t="s">
        <v>59</v>
      </c>
      <c r="K6016" s="246" t="s">
        <v>25390</v>
      </c>
      <c r="L6016" s="245" t="s">
        <v>568</v>
      </c>
      <c r="M6016"/>
      <c r="N6016"/>
      <c r="O6016"/>
      <c r="P6016"/>
      <c r="Q6016"/>
      <c r="R6016"/>
      <c r="S6016"/>
      <c r="T6016"/>
      <c r="U6016"/>
      <c r="V6016"/>
      <c r="W6016"/>
      <c r="X6016"/>
      <c r="Y6016"/>
      <c r="Z6016"/>
      <c r="AA6016"/>
      <c r="AB6016"/>
      <c r="AC6016"/>
      <c r="AD6016"/>
      <c r="AE6016"/>
      <c r="AF6016"/>
      <c r="AG6016"/>
      <c r="AH6016"/>
      <c r="AI6016"/>
      <c r="AJ6016"/>
      <c r="AK6016"/>
      <c r="AL6016"/>
      <c r="AM6016"/>
      <c r="AN6016"/>
      <c r="AO6016"/>
      <c r="AP6016"/>
      <c r="AQ6016"/>
      <c r="AR6016"/>
      <c r="AS6016"/>
      <c r="AT6016"/>
      <c r="AU6016"/>
      <c r="AV6016"/>
      <c r="AW6016"/>
      <c r="AX6016"/>
      <c r="AY6016"/>
      <c r="AZ6016"/>
      <c r="BA6016"/>
      <c r="BB6016"/>
      <c r="BC6016"/>
      <c r="BD6016"/>
      <c r="BE6016"/>
      <c r="BF6016"/>
      <c r="BG6016"/>
      <c r="BH6016"/>
      <c r="BI6016"/>
      <c r="BJ6016"/>
      <c r="BK6016"/>
      <c r="BL6016"/>
      <c r="BM6016"/>
      <c r="BN6016"/>
      <c r="BO6016"/>
    </row>
    <row r="6017" spans="1:67" ht="15" x14ac:dyDescent="0.25">
      <c r="A6017" s="245" t="s">
        <v>1547</v>
      </c>
      <c r="B6017" s="245" t="s">
        <v>1546</v>
      </c>
      <c r="C6017" s="245" t="s">
        <v>1568</v>
      </c>
      <c r="D6017" s="245" t="s">
        <v>1567</v>
      </c>
      <c r="E6017" s="246" t="s">
        <v>44</v>
      </c>
      <c r="F6017" s="245" t="s">
        <v>44</v>
      </c>
      <c r="G6017" s="245" t="s">
        <v>1574</v>
      </c>
      <c r="H6017" s="245" t="s">
        <v>1573</v>
      </c>
      <c r="I6017" s="245" t="s">
        <v>11</v>
      </c>
      <c r="J6017" s="245" t="s">
        <v>59</v>
      </c>
      <c r="K6017" s="246" t="s">
        <v>8863</v>
      </c>
      <c r="L6017" s="245" t="s">
        <v>568</v>
      </c>
      <c r="M6017"/>
      <c r="N6017"/>
      <c r="O6017"/>
      <c r="P6017"/>
      <c r="Q6017"/>
      <c r="R6017"/>
      <c r="S6017"/>
      <c r="T6017"/>
      <c r="U6017"/>
      <c r="V6017"/>
      <c r="W6017"/>
      <c r="X6017"/>
      <c r="Y6017"/>
      <c r="Z6017"/>
      <c r="AA6017"/>
      <c r="AB6017"/>
      <c r="AC6017"/>
      <c r="AD6017"/>
      <c r="AE6017"/>
      <c r="AF6017"/>
      <c r="AG6017"/>
      <c r="AH6017"/>
      <c r="AI6017"/>
      <c r="AJ6017"/>
      <c r="AK6017"/>
      <c r="AL6017"/>
      <c r="AM6017"/>
      <c r="AN6017"/>
      <c r="AO6017"/>
      <c r="AP6017"/>
      <c r="AQ6017"/>
      <c r="AR6017"/>
      <c r="AS6017"/>
      <c r="AT6017"/>
      <c r="AU6017"/>
      <c r="AV6017"/>
      <c r="AW6017"/>
      <c r="AX6017"/>
      <c r="AY6017"/>
      <c r="AZ6017"/>
      <c r="BA6017"/>
      <c r="BB6017"/>
      <c r="BC6017"/>
      <c r="BD6017"/>
      <c r="BE6017"/>
      <c r="BF6017"/>
      <c r="BG6017"/>
      <c r="BH6017"/>
      <c r="BI6017"/>
      <c r="BJ6017"/>
      <c r="BK6017"/>
      <c r="BL6017"/>
      <c r="BM6017"/>
      <c r="BN6017"/>
      <c r="BO6017"/>
    </row>
    <row r="6018" spans="1:67" ht="15" x14ac:dyDescent="0.25">
      <c r="A6018" s="245" t="s">
        <v>1547</v>
      </c>
      <c r="B6018" s="245" t="s">
        <v>1546</v>
      </c>
      <c r="C6018" s="245" t="s">
        <v>1568</v>
      </c>
      <c r="D6018" s="245" t="s">
        <v>1567</v>
      </c>
      <c r="E6018" s="246" t="s">
        <v>44</v>
      </c>
      <c r="F6018" s="245" t="s">
        <v>44</v>
      </c>
      <c r="G6018" s="245" t="s">
        <v>1572</v>
      </c>
      <c r="H6018" s="245" t="s">
        <v>1571</v>
      </c>
      <c r="I6018" s="245" t="s">
        <v>11</v>
      </c>
      <c r="J6018" s="245" t="s">
        <v>59</v>
      </c>
      <c r="K6018" s="246" t="s">
        <v>25391</v>
      </c>
      <c r="L6018" s="245" t="s">
        <v>568</v>
      </c>
      <c r="M6018"/>
      <c r="N6018"/>
      <c r="O6018"/>
      <c r="P6018"/>
      <c r="Q6018"/>
      <c r="R6018"/>
      <c r="S6018"/>
      <c r="T6018"/>
      <c r="U6018"/>
      <c r="V6018"/>
      <c r="W6018"/>
      <c r="X6018"/>
      <c r="Y6018"/>
      <c r="Z6018"/>
      <c r="AA6018"/>
      <c r="AB6018"/>
      <c r="AC6018"/>
      <c r="AD6018"/>
      <c r="AE6018"/>
      <c r="AF6018"/>
      <c r="AG6018"/>
      <c r="AH6018"/>
      <c r="AI6018"/>
      <c r="AJ6018"/>
      <c r="AK6018"/>
      <c r="AL6018"/>
      <c r="AM6018"/>
      <c r="AN6018"/>
      <c r="AO6018"/>
      <c r="AP6018"/>
      <c r="AQ6018"/>
      <c r="AR6018"/>
      <c r="AS6018"/>
      <c r="AT6018"/>
      <c r="AU6018"/>
      <c r="AV6018"/>
      <c r="AW6018"/>
      <c r="AX6018"/>
      <c r="AY6018"/>
      <c r="AZ6018"/>
      <c r="BA6018"/>
      <c r="BB6018"/>
      <c r="BC6018"/>
      <c r="BD6018"/>
      <c r="BE6018"/>
      <c r="BF6018"/>
      <c r="BG6018"/>
      <c r="BH6018"/>
      <c r="BI6018"/>
      <c r="BJ6018"/>
      <c r="BK6018"/>
      <c r="BL6018"/>
      <c r="BM6018"/>
      <c r="BN6018"/>
      <c r="BO6018"/>
    </row>
    <row r="6019" spans="1:67" ht="15" x14ac:dyDescent="0.25">
      <c r="A6019" s="245" t="s">
        <v>1547</v>
      </c>
      <c r="B6019" s="245" t="s">
        <v>1546</v>
      </c>
      <c r="C6019" s="245" t="s">
        <v>1568</v>
      </c>
      <c r="D6019" s="245" t="s">
        <v>1567</v>
      </c>
      <c r="E6019" s="246" t="s">
        <v>44</v>
      </c>
      <c r="F6019" s="245" t="s">
        <v>44</v>
      </c>
      <c r="G6019" s="245" t="s">
        <v>1570</v>
      </c>
      <c r="H6019" s="245" t="s">
        <v>1569</v>
      </c>
      <c r="I6019" s="245" t="s">
        <v>11</v>
      </c>
      <c r="J6019" s="245" t="s">
        <v>59</v>
      </c>
      <c r="K6019" s="246" t="s">
        <v>12681</v>
      </c>
      <c r="L6019" s="245" t="s">
        <v>568</v>
      </c>
      <c r="M6019"/>
      <c r="N6019"/>
      <c r="O6019"/>
      <c r="P6019"/>
      <c r="Q6019"/>
      <c r="R6019"/>
      <c r="S6019"/>
      <c r="T6019"/>
      <c r="U6019"/>
      <c r="V6019"/>
      <c r="W6019"/>
      <c r="X6019"/>
      <c r="Y6019"/>
      <c r="Z6019"/>
      <c r="AA6019"/>
      <c r="AB6019"/>
      <c r="AC6019"/>
      <c r="AD6019"/>
      <c r="AE6019"/>
      <c r="AF6019"/>
      <c r="AG6019"/>
      <c r="AH6019"/>
      <c r="AI6019"/>
      <c r="AJ6019"/>
      <c r="AK6019"/>
      <c r="AL6019"/>
      <c r="AM6019"/>
      <c r="AN6019"/>
      <c r="AO6019"/>
      <c r="AP6019"/>
      <c r="AQ6019"/>
      <c r="AR6019"/>
      <c r="AS6019"/>
      <c r="AT6019"/>
      <c r="AU6019"/>
      <c r="AV6019"/>
      <c r="AW6019"/>
      <c r="AX6019"/>
      <c r="AY6019"/>
      <c r="AZ6019"/>
      <c r="BA6019"/>
      <c r="BB6019"/>
      <c r="BC6019"/>
      <c r="BD6019"/>
      <c r="BE6019"/>
      <c r="BF6019"/>
      <c r="BG6019"/>
      <c r="BH6019"/>
      <c r="BI6019"/>
      <c r="BJ6019"/>
      <c r="BK6019"/>
      <c r="BL6019"/>
      <c r="BM6019"/>
      <c r="BN6019"/>
      <c r="BO6019"/>
    </row>
    <row r="6020" spans="1:67" ht="15" x14ac:dyDescent="0.25">
      <c r="A6020" s="245" t="s">
        <v>1547</v>
      </c>
      <c r="B6020" s="245" t="s">
        <v>1546</v>
      </c>
      <c r="C6020" s="245" t="s">
        <v>1568</v>
      </c>
      <c r="D6020" s="245" t="s">
        <v>1567</v>
      </c>
      <c r="E6020" s="246" t="s">
        <v>44</v>
      </c>
      <c r="F6020" s="245" t="s">
        <v>44</v>
      </c>
      <c r="G6020" s="245" t="s">
        <v>1566</v>
      </c>
      <c r="H6020" s="245" t="s">
        <v>1565</v>
      </c>
      <c r="I6020" s="245" t="s">
        <v>11</v>
      </c>
      <c r="J6020" s="245" t="s">
        <v>59</v>
      </c>
      <c r="K6020" s="246" t="s">
        <v>14969</v>
      </c>
      <c r="L6020" s="245" t="s">
        <v>568</v>
      </c>
      <c r="M6020"/>
      <c r="N6020"/>
      <c r="O6020"/>
      <c r="P6020"/>
      <c r="Q6020"/>
      <c r="R6020"/>
      <c r="S6020"/>
      <c r="T6020"/>
      <c r="U6020"/>
      <c r="V6020"/>
      <c r="W6020"/>
      <c r="X6020"/>
      <c r="Y6020"/>
      <c r="Z6020"/>
      <c r="AA6020"/>
      <c r="AB6020"/>
      <c r="AC6020"/>
      <c r="AD6020"/>
      <c r="AE6020"/>
      <c r="AF6020"/>
      <c r="AG6020"/>
      <c r="AH6020"/>
      <c r="AI6020"/>
      <c r="AJ6020"/>
      <c r="AK6020"/>
      <c r="AL6020"/>
      <c r="AM6020"/>
      <c r="AN6020"/>
      <c r="AO6020"/>
      <c r="AP6020"/>
      <c r="AQ6020"/>
      <c r="AR6020"/>
      <c r="AS6020"/>
      <c r="AT6020"/>
      <c r="AU6020"/>
      <c r="AV6020"/>
      <c r="AW6020"/>
      <c r="AX6020"/>
      <c r="AY6020"/>
      <c r="AZ6020"/>
      <c r="BA6020"/>
      <c r="BB6020"/>
      <c r="BC6020"/>
      <c r="BD6020"/>
      <c r="BE6020"/>
      <c r="BF6020"/>
      <c r="BG6020"/>
      <c r="BH6020"/>
      <c r="BI6020"/>
      <c r="BJ6020"/>
      <c r="BK6020"/>
      <c r="BL6020"/>
      <c r="BM6020"/>
      <c r="BN6020"/>
      <c r="BO6020"/>
    </row>
    <row r="6021" spans="1:67" ht="15" x14ac:dyDescent="0.25">
      <c r="A6021" s="245" t="s">
        <v>1547</v>
      </c>
      <c r="B6021" s="245" t="s">
        <v>1546</v>
      </c>
      <c r="C6021" s="245" t="s">
        <v>1560</v>
      </c>
      <c r="D6021" s="245" t="s">
        <v>1559</v>
      </c>
      <c r="E6021" s="246" t="s">
        <v>44</v>
      </c>
      <c r="F6021" s="245" t="s">
        <v>44</v>
      </c>
      <c r="G6021" s="245" t="s">
        <v>13949</v>
      </c>
      <c r="H6021" s="245" t="s">
        <v>13950</v>
      </c>
      <c r="I6021" s="245" t="s">
        <v>11</v>
      </c>
      <c r="J6021" s="245" t="s">
        <v>59</v>
      </c>
      <c r="K6021" s="246" t="s">
        <v>9036</v>
      </c>
      <c r="L6021" s="245" t="s">
        <v>568</v>
      </c>
      <c r="M6021"/>
      <c r="N6021"/>
      <c r="O6021"/>
      <c r="P6021"/>
      <c r="Q6021"/>
      <c r="R6021"/>
      <c r="S6021"/>
      <c r="T6021"/>
      <c r="U6021"/>
      <c r="V6021"/>
      <c r="W6021"/>
      <c r="X6021"/>
      <c r="Y6021"/>
      <c r="Z6021"/>
      <c r="AA6021"/>
      <c r="AB6021"/>
      <c r="AC6021"/>
      <c r="AD6021"/>
      <c r="AE6021"/>
      <c r="AF6021"/>
      <c r="AG6021"/>
      <c r="AH6021"/>
      <c r="AI6021"/>
      <c r="AJ6021"/>
      <c r="AK6021"/>
      <c r="AL6021"/>
      <c r="AM6021"/>
      <c r="AN6021"/>
      <c r="AO6021"/>
      <c r="AP6021"/>
      <c r="AQ6021"/>
      <c r="AR6021"/>
      <c r="AS6021"/>
      <c r="AT6021"/>
      <c r="AU6021"/>
      <c r="AV6021"/>
      <c r="AW6021"/>
      <c r="AX6021"/>
      <c r="AY6021"/>
      <c r="AZ6021"/>
      <c r="BA6021"/>
      <c r="BB6021"/>
      <c r="BC6021"/>
      <c r="BD6021"/>
      <c r="BE6021"/>
      <c r="BF6021"/>
      <c r="BG6021"/>
      <c r="BH6021"/>
      <c r="BI6021"/>
      <c r="BJ6021"/>
      <c r="BK6021"/>
      <c r="BL6021"/>
      <c r="BM6021"/>
      <c r="BN6021"/>
      <c r="BO6021"/>
    </row>
    <row r="6022" spans="1:67" ht="15" x14ac:dyDescent="0.25">
      <c r="A6022" s="245" t="s">
        <v>1547</v>
      </c>
      <c r="B6022" s="245" t="s">
        <v>1546</v>
      </c>
      <c r="C6022" s="245" t="s">
        <v>1560</v>
      </c>
      <c r="D6022" s="245" t="s">
        <v>1559</v>
      </c>
      <c r="E6022" s="246" t="s">
        <v>44</v>
      </c>
      <c r="F6022" s="245" t="s">
        <v>44</v>
      </c>
      <c r="G6022" s="245" t="s">
        <v>13952</v>
      </c>
      <c r="H6022" s="245" t="s">
        <v>13953</v>
      </c>
      <c r="I6022" s="245" t="s">
        <v>11</v>
      </c>
      <c r="J6022" s="245" t="s">
        <v>59</v>
      </c>
      <c r="K6022" s="246" t="s">
        <v>8438</v>
      </c>
      <c r="L6022" s="245" t="s">
        <v>568</v>
      </c>
      <c r="M6022"/>
      <c r="N6022"/>
      <c r="O6022"/>
      <c r="P6022"/>
      <c r="Q6022"/>
      <c r="R6022"/>
      <c r="S6022"/>
      <c r="T6022"/>
      <c r="U6022"/>
      <c r="V6022"/>
      <c r="W6022"/>
      <c r="X6022"/>
      <c r="Y6022"/>
      <c r="Z6022"/>
      <c r="AA6022"/>
      <c r="AB6022"/>
      <c r="AC6022"/>
      <c r="AD6022"/>
      <c r="AE6022"/>
      <c r="AF6022"/>
      <c r="AG6022"/>
      <c r="AH6022"/>
      <c r="AI6022"/>
      <c r="AJ6022"/>
      <c r="AK6022"/>
      <c r="AL6022"/>
      <c r="AM6022"/>
      <c r="AN6022"/>
      <c r="AO6022"/>
      <c r="AP6022"/>
      <c r="AQ6022"/>
      <c r="AR6022"/>
      <c r="AS6022"/>
      <c r="AT6022"/>
      <c r="AU6022"/>
      <c r="AV6022"/>
      <c r="AW6022"/>
      <c r="AX6022"/>
      <c r="AY6022"/>
      <c r="AZ6022"/>
      <c r="BA6022"/>
      <c r="BB6022"/>
      <c r="BC6022"/>
      <c r="BD6022"/>
      <c r="BE6022"/>
      <c r="BF6022"/>
      <c r="BG6022"/>
      <c r="BH6022"/>
      <c r="BI6022"/>
      <c r="BJ6022"/>
      <c r="BK6022"/>
      <c r="BL6022"/>
      <c r="BM6022"/>
      <c r="BN6022"/>
      <c r="BO6022"/>
    </row>
    <row r="6023" spans="1:67" ht="15" x14ac:dyDescent="0.25">
      <c r="A6023" s="245" t="s">
        <v>1547</v>
      </c>
      <c r="B6023" s="245" t="s">
        <v>1546</v>
      </c>
      <c r="C6023" s="245" t="s">
        <v>1560</v>
      </c>
      <c r="D6023" s="245" t="s">
        <v>1559</v>
      </c>
      <c r="E6023" s="246" t="s">
        <v>44</v>
      </c>
      <c r="F6023" s="245" t="s">
        <v>44</v>
      </c>
      <c r="G6023" s="245" t="s">
        <v>13954</v>
      </c>
      <c r="H6023" s="245" t="s">
        <v>13955</v>
      </c>
      <c r="I6023" s="245" t="s">
        <v>11</v>
      </c>
      <c r="J6023" s="245" t="s">
        <v>59</v>
      </c>
      <c r="K6023" s="246" t="s">
        <v>13754</v>
      </c>
      <c r="L6023" s="245" t="s">
        <v>568</v>
      </c>
      <c r="M6023"/>
      <c r="N6023"/>
      <c r="O6023"/>
      <c r="P6023"/>
      <c r="Q6023"/>
      <c r="R6023"/>
      <c r="S6023"/>
      <c r="T6023"/>
      <c r="U6023"/>
      <c r="V6023"/>
      <c r="W6023"/>
      <c r="X6023"/>
      <c r="Y6023"/>
      <c r="Z6023"/>
      <c r="AA6023"/>
      <c r="AB6023"/>
      <c r="AC6023"/>
      <c r="AD6023"/>
      <c r="AE6023"/>
      <c r="AF6023"/>
      <c r="AG6023"/>
      <c r="AH6023"/>
      <c r="AI6023"/>
      <c r="AJ6023"/>
      <c r="AK6023"/>
      <c r="AL6023"/>
      <c r="AM6023"/>
      <c r="AN6023"/>
      <c r="AO6023"/>
      <c r="AP6023"/>
      <c r="AQ6023"/>
      <c r="AR6023"/>
      <c r="AS6023"/>
      <c r="AT6023"/>
      <c r="AU6023"/>
      <c r="AV6023"/>
      <c r="AW6023"/>
      <c r="AX6023"/>
      <c r="AY6023"/>
      <c r="AZ6023"/>
      <c r="BA6023"/>
      <c r="BB6023"/>
      <c r="BC6023"/>
      <c r="BD6023"/>
      <c r="BE6023"/>
      <c r="BF6023"/>
      <c r="BG6023"/>
      <c r="BH6023"/>
      <c r="BI6023"/>
      <c r="BJ6023"/>
      <c r="BK6023"/>
      <c r="BL6023"/>
      <c r="BM6023"/>
      <c r="BN6023"/>
      <c r="BO6023"/>
    </row>
    <row r="6024" spans="1:67" ht="15" x14ac:dyDescent="0.25">
      <c r="A6024" s="245" t="s">
        <v>1547</v>
      </c>
      <c r="B6024" s="245" t="s">
        <v>1546</v>
      </c>
      <c r="C6024" s="245" t="s">
        <v>1560</v>
      </c>
      <c r="D6024" s="245" t="s">
        <v>1559</v>
      </c>
      <c r="E6024" s="246" t="s">
        <v>44</v>
      </c>
      <c r="F6024" s="245" t="s">
        <v>44</v>
      </c>
      <c r="G6024" s="245" t="s">
        <v>13956</v>
      </c>
      <c r="H6024" s="245" t="s">
        <v>13957</v>
      </c>
      <c r="I6024" s="245" t="s">
        <v>11</v>
      </c>
      <c r="J6024" s="245" t="s">
        <v>59</v>
      </c>
      <c r="K6024" s="246" t="s">
        <v>11830</v>
      </c>
      <c r="L6024" s="245" t="s">
        <v>568</v>
      </c>
      <c r="M6024"/>
      <c r="N6024"/>
      <c r="O6024"/>
      <c r="P6024"/>
      <c r="Q6024"/>
      <c r="R6024"/>
      <c r="S6024"/>
      <c r="T6024"/>
      <c r="U6024"/>
      <c r="V6024"/>
      <c r="W6024"/>
      <c r="X6024"/>
      <c r="Y6024"/>
      <c r="Z6024"/>
      <c r="AA6024"/>
      <c r="AB6024"/>
      <c r="AC6024"/>
      <c r="AD6024"/>
      <c r="AE6024"/>
      <c r="AF6024"/>
      <c r="AG6024"/>
      <c r="AH6024"/>
      <c r="AI6024"/>
      <c r="AJ6024"/>
      <c r="AK6024"/>
      <c r="AL6024"/>
      <c r="AM6024"/>
      <c r="AN6024"/>
      <c r="AO6024"/>
      <c r="AP6024"/>
      <c r="AQ6024"/>
      <c r="AR6024"/>
      <c r="AS6024"/>
      <c r="AT6024"/>
      <c r="AU6024"/>
      <c r="AV6024"/>
      <c r="AW6024"/>
      <c r="AX6024"/>
      <c r="AY6024"/>
      <c r="AZ6024"/>
      <c r="BA6024"/>
      <c r="BB6024"/>
      <c r="BC6024"/>
      <c r="BD6024"/>
      <c r="BE6024"/>
      <c r="BF6024"/>
      <c r="BG6024"/>
      <c r="BH6024"/>
      <c r="BI6024"/>
      <c r="BJ6024"/>
      <c r="BK6024"/>
      <c r="BL6024"/>
      <c r="BM6024"/>
      <c r="BN6024"/>
      <c r="BO6024"/>
    </row>
    <row r="6025" spans="1:67" ht="15" x14ac:dyDescent="0.25">
      <c r="A6025" s="245" t="s">
        <v>1547</v>
      </c>
      <c r="B6025" s="245" t="s">
        <v>1546</v>
      </c>
      <c r="C6025" s="245" t="s">
        <v>1560</v>
      </c>
      <c r="D6025" s="245" t="s">
        <v>1559</v>
      </c>
      <c r="E6025" s="246" t="s">
        <v>44</v>
      </c>
      <c r="F6025" s="245" t="s">
        <v>44</v>
      </c>
      <c r="G6025" s="245" t="s">
        <v>21669</v>
      </c>
      <c r="H6025" s="245" t="s">
        <v>21670</v>
      </c>
      <c r="I6025" s="245" t="s">
        <v>11</v>
      </c>
      <c r="J6025" s="245" t="s">
        <v>59</v>
      </c>
      <c r="K6025" s="246" t="s">
        <v>15003</v>
      </c>
      <c r="L6025" s="245" t="s">
        <v>568</v>
      </c>
      <c r="M6025"/>
      <c r="N6025"/>
      <c r="O6025"/>
      <c r="P6025"/>
      <c r="Q6025"/>
      <c r="R6025"/>
      <c r="S6025"/>
      <c r="T6025"/>
      <c r="U6025"/>
      <c r="V6025"/>
      <c r="W6025"/>
      <c r="X6025"/>
      <c r="Y6025"/>
      <c r="Z6025"/>
      <c r="AA6025"/>
      <c r="AB6025"/>
      <c r="AC6025"/>
      <c r="AD6025"/>
      <c r="AE6025"/>
      <c r="AF6025"/>
      <c r="AG6025"/>
      <c r="AH6025"/>
      <c r="AI6025"/>
      <c r="AJ6025"/>
      <c r="AK6025"/>
      <c r="AL6025"/>
      <c r="AM6025"/>
      <c r="AN6025"/>
      <c r="AO6025"/>
      <c r="AP6025"/>
      <c r="AQ6025"/>
      <c r="AR6025"/>
      <c r="AS6025"/>
      <c r="AT6025"/>
      <c r="AU6025"/>
      <c r="AV6025"/>
      <c r="AW6025"/>
      <c r="AX6025"/>
      <c r="AY6025"/>
      <c r="AZ6025"/>
      <c r="BA6025"/>
      <c r="BB6025"/>
      <c r="BC6025"/>
      <c r="BD6025"/>
      <c r="BE6025"/>
      <c r="BF6025"/>
      <c r="BG6025"/>
      <c r="BH6025"/>
      <c r="BI6025"/>
      <c r="BJ6025"/>
      <c r="BK6025"/>
      <c r="BL6025"/>
      <c r="BM6025"/>
      <c r="BN6025"/>
      <c r="BO6025"/>
    </row>
    <row r="6026" spans="1:67" ht="15" x14ac:dyDescent="0.25">
      <c r="A6026" s="245" t="s">
        <v>1547</v>
      </c>
      <c r="B6026" s="245" t="s">
        <v>1546</v>
      </c>
      <c r="C6026" s="245" t="s">
        <v>1560</v>
      </c>
      <c r="D6026" s="245" t="s">
        <v>1559</v>
      </c>
      <c r="E6026" s="246" t="s">
        <v>44</v>
      </c>
      <c r="F6026" s="245" t="s">
        <v>44</v>
      </c>
      <c r="G6026" s="245" t="s">
        <v>13958</v>
      </c>
      <c r="H6026" s="245" t="s">
        <v>13959</v>
      </c>
      <c r="I6026" s="245" t="s">
        <v>11</v>
      </c>
      <c r="J6026" s="245" t="s">
        <v>59</v>
      </c>
      <c r="K6026" s="246" t="s">
        <v>15034</v>
      </c>
      <c r="L6026" s="245" t="s">
        <v>568</v>
      </c>
      <c r="M6026"/>
      <c r="N6026"/>
      <c r="O6026"/>
      <c r="P6026"/>
      <c r="Q6026"/>
      <c r="R6026"/>
      <c r="S6026"/>
      <c r="T6026"/>
      <c r="U6026"/>
      <c r="V6026"/>
      <c r="W6026"/>
      <c r="X6026"/>
      <c r="Y6026"/>
      <c r="Z6026"/>
      <c r="AA6026"/>
      <c r="AB6026"/>
      <c r="AC6026"/>
      <c r="AD6026"/>
      <c r="AE6026"/>
      <c r="AF6026"/>
      <c r="AG6026"/>
      <c r="AH6026"/>
      <c r="AI6026"/>
      <c r="AJ6026"/>
      <c r="AK6026"/>
      <c r="AL6026"/>
      <c r="AM6026"/>
      <c r="AN6026"/>
      <c r="AO6026"/>
      <c r="AP6026"/>
      <c r="AQ6026"/>
      <c r="AR6026"/>
      <c r="AS6026"/>
      <c r="AT6026"/>
      <c r="AU6026"/>
      <c r="AV6026"/>
      <c r="AW6026"/>
      <c r="AX6026"/>
      <c r="AY6026"/>
      <c r="AZ6026"/>
      <c r="BA6026"/>
      <c r="BB6026"/>
      <c r="BC6026"/>
      <c r="BD6026"/>
      <c r="BE6026"/>
      <c r="BF6026"/>
      <c r="BG6026"/>
      <c r="BH6026"/>
      <c r="BI6026"/>
      <c r="BJ6026"/>
      <c r="BK6026"/>
      <c r="BL6026"/>
      <c r="BM6026"/>
      <c r="BN6026"/>
      <c r="BO6026"/>
    </row>
    <row r="6027" spans="1:67" ht="15" x14ac:dyDescent="0.25">
      <c r="A6027" s="245" t="s">
        <v>1547</v>
      </c>
      <c r="B6027" s="245" t="s">
        <v>1546</v>
      </c>
      <c r="C6027" s="245" t="s">
        <v>1560</v>
      </c>
      <c r="D6027" s="245" t="s">
        <v>1559</v>
      </c>
      <c r="E6027" s="246" t="s">
        <v>44</v>
      </c>
      <c r="F6027" s="245" t="s">
        <v>44</v>
      </c>
      <c r="G6027" s="245" t="s">
        <v>13960</v>
      </c>
      <c r="H6027" s="245" t="s">
        <v>13961</v>
      </c>
      <c r="I6027" s="245" t="s">
        <v>11</v>
      </c>
      <c r="J6027" s="245" t="s">
        <v>59</v>
      </c>
      <c r="K6027" s="246" t="s">
        <v>9012</v>
      </c>
      <c r="L6027" s="245" t="s">
        <v>568</v>
      </c>
      <c r="M6027"/>
      <c r="N6027"/>
      <c r="O6027"/>
      <c r="P6027"/>
      <c r="Q6027"/>
      <c r="R6027"/>
      <c r="S6027"/>
      <c r="T6027"/>
      <c r="U6027"/>
      <c r="V6027"/>
      <c r="W6027"/>
      <c r="X6027"/>
      <c r="Y6027"/>
      <c r="Z6027"/>
      <c r="AA6027"/>
      <c r="AB6027"/>
      <c r="AC6027"/>
      <c r="AD6027"/>
      <c r="AE6027"/>
      <c r="AF6027"/>
      <c r="AG6027"/>
      <c r="AH6027"/>
      <c r="AI6027"/>
      <c r="AJ6027"/>
      <c r="AK6027"/>
      <c r="AL6027"/>
      <c r="AM6027"/>
      <c r="AN6027"/>
      <c r="AO6027"/>
      <c r="AP6027"/>
      <c r="AQ6027"/>
      <c r="AR6027"/>
      <c r="AS6027"/>
      <c r="AT6027"/>
      <c r="AU6027"/>
      <c r="AV6027"/>
      <c r="AW6027"/>
      <c r="AX6027"/>
      <c r="AY6027"/>
      <c r="AZ6027"/>
      <c r="BA6027"/>
      <c r="BB6027"/>
      <c r="BC6027"/>
      <c r="BD6027"/>
      <c r="BE6027"/>
      <c r="BF6027"/>
      <c r="BG6027"/>
      <c r="BH6027"/>
      <c r="BI6027"/>
      <c r="BJ6027"/>
      <c r="BK6027"/>
      <c r="BL6027"/>
      <c r="BM6027"/>
      <c r="BN6027"/>
      <c r="BO6027"/>
    </row>
    <row r="6028" spans="1:67" ht="15" x14ac:dyDescent="0.25">
      <c r="A6028" s="245" t="s">
        <v>1547</v>
      </c>
      <c r="B6028" s="245" t="s">
        <v>1546</v>
      </c>
      <c r="C6028" s="245" t="s">
        <v>1560</v>
      </c>
      <c r="D6028" s="245" t="s">
        <v>1559</v>
      </c>
      <c r="E6028" s="246" t="s">
        <v>44</v>
      </c>
      <c r="F6028" s="245" t="s">
        <v>44</v>
      </c>
      <c r="G6028" s="245" t="s">
        <v>13962</v>
      </c>
      <c r="H6028" s="245" t="s">
        <v>13963</v>
      </c>
      <c r="I6028" s="245" t="s">
        <v>11</v>
      </c>
      <c r="J6028" s="245" t="s">
        <v>59</v>
      </c>
      <c r="K6028" s="246" t="s">
        <v>10187</v>
      </c>
      <c r="L6028" s="245" t="s">
        <v>568</v>
      </c>
      <c r="M6028"/>
      <c r="N6028"/>
      <c r="O6028"/>
      <c r="P6028"/>
      <c r="Q6028"/>
      <c r="R6028"/>
      <c r="S6028"/>
      <c r="T6028"/>
      <c r="U6028"/>
      <c r="V6028"/>
      <c r="W6028"/>
      <c r="X6028"/>
      <c r="Y6028"/>
      <c r="Z6028"/>
      <c r="AA6028"/>
      <c r="AB6028"/>
      <c r="AC6028"/>
      <c r="AD6028"/>
      <c r="AE6028"/>
      <c r="AF6028"/>
      <c r="AG6028"/>
      <c r="AH6028"/>
      <c r="AI6028"/>
      <c r="AJ6028"/>
      <c r="AK6028"/>
      <c r="AL6028"/>
      <c r="AM6028"/>
      <c r="AN6028"/>
      <c r="AO6028"/>
      <c r="AP6028"/>
      <c r="AQ6028"/>
      <c r="AR6028"/>
      <c r="AS6028"/>
      <c r="AT6028"/>
      <c r="AU6028"/>
      <c r="AV6028"/>
      <c r="AW6028"/>
      <c r="AX6028"/>
      <c r="AY6028"/>
      <c r="AZ6028"/>
      <c r="BA6028"/>
      <c r="BB6028"/>
      <c r="BC6028"/>
      <c r="BD6028"/>
      <c r="BE6028"/>
      <c r="BF6028"/>
      <c r="BG6028"/>
      <c r="BH6028"/>
      <c r="BI6028"/>
      <c r="BJ6028"/>
      <c r="BK6028"/>
      <c r="BL6028"/>
      <c r="BM6028"/>
      <c r="BN6028"/>
      <c r="BO6028"/>
    </row>
    <row r="6029" spans="1:67" ht="15" x14ac:dyDescent="0.25">
      <c r="A6029" s="245" t="s">
        <v>1547</v>
      </c>
      <c r="B6029" s="245" t="s">
        <v>1546</v>
      </c>
      <c r="C6029" s="245" t="s">
        <v>1560</v>
      </c>
      <c r="D6029" s="245" t="s">
        <v>1559</v>
      </c>
      <c r="E6029" s="246" t="s">
        <v>44</v>
      </c>
      <c r="F6029" s="245" t="s">
        <v>44</v>
      </c>
      <c r="G6029" s="245" t="s">
        <v>13964</v>
      </c>
      <c r="H6029" s="245" t="s">
        <v>13965</v>
      </c>
      <c r="I6029" s="245" t="s">
        <v>11</v>
      </c>
      <c r="J6029" s="245" t="s">
        <v>106</v>
      </c>
      <c r="K6029" s="246" t="s">
        <v>8913</v>
      </c>
      <c r="L6029" s="245" t="s">
        <v>568</v>
      </c>
      <c r="M6029"/>
      <c r="N6029"/>
      <c r="O6029"/>
      <c r="P6029"/>
      <c r="Q6029"/>
      <c r="R6029"/>
      <c r="S6029"/>
      <c r="T6029"/>
      <c r="U6029"/>
      <c r="V6029"/>
      <c r="W6029"/>
      <c r="X6029"/>
      <c r="Y6029"/>
      <c r="Z6029"/>
      <c r="AA6029"/>
      <c r="AB6029"/>
      <c r="AC6029"/>
      <c r="AD6029"/>
      <c r="AE6029"/>
      <c r="AF6029"/>
      <c r="AG6029"/>
      <c r="AH6029"/>
      <c r="AI6029"/>
      <c r="AJ6029"/>
      <c r="AK6029"/>
      <c r="AL6029"/>
      <c r="AM6029"/>
      <c r="AN6029"/>
      <c r="AO6029"/>
      <c r="AP6029"/>
      <c r="AQ6029"/>
      <c r="AR6029"/>
      <c r="AS6029"/>
      <c r="AT6029"/>
      <c r="AU6029"/>
      <c r="AV6029"/>
      <c r="AW6029"/>
      <c r="AX6029"/>
      <c r="AY6029"/>
      <c r="AZ6029"/>
      <c r="BA6029"/>
      <c r="BB6029"/>
      <c r="BC6029"/>
      <c r="BD6029"/>
      <c r="BE6029"/>
      <c r="BF6029"/>
      <c r="BG6029"/>
      <c r="BH6029"/>
      <c r="BI6029"/>
      <c r="BJ6029"/>
      <c r="BK6029"/>
      <c r="BL6029"/>
      <c r="BM6029"/>
      <c r="BN6029"/>
      <c r="BO6029"/>
    </row>
    <row r="6030" spans="1:67" ht="15" x14ac:dyDescent="0.25">
      <c r="A6030" s="245" t="s">
        <v>1547</v>
      </c>
      <c r="B6030" s="245" t="s">
        <v>1546</v>
      </c>
      <c r="C6030" s="245" t="s">
        <v>1560</v>
      </c>
      <c r="D6030" s="245" t="s">
        <v>1559</v>
      </c>
      <c r="E6030" s="246" t="s">
        <v>44</v>
      </c>
      <c r="F6030" s="245" t="s">
        <v>44</v>
      </c>
      <c r="G6030" s="245" t="s">
        <v>13966</v>
      </c>
      <c r="H6030" s="245" t="s">
        <v>13967</v>
      </c>
      <c r="I6030" s="245" t="s">
        <v>11</v>
      </c>
      <c r="J6030" s="245" t="s">
        <v>59</v>
      </c>
      <c r="K6030" s="246" t="s">
        <v>4261</v>
      </c>
      <c r="L6030" s="245" t="s">
        <v>568</v>
      </c>
      <c r="M6030"/>
      <c r="N6030"/>
      <c r="O6030"/>
      <c r="P6030"/>
      <c r="Q6030"/>
      <c r="R6030"/>
      <c r="S6030"/>
      <c r="T6030"/>
      <c r="U6030"/>
      <c r="V6030"/>
      <c r="W6030"/>
      <c r="X6030"/>
      <c r="Y6030"/>
      <c r="Z6030"/>
      <c r="AA6030"/>
      <c r="AB6030"/>
      <c r="AC6030"/>
      <c r="AD6030"/>
      <c r="AE6030"/>
      <c r="AF6030"/>
      <c r="AG6030"/>
      <c r="AH6030"/>
      <c r="AI6030"/>
      <c r="AJ6030"/>
      <c r="AK6030"/>
      <c r="AL6030"/>
      <c r="AM6030"/>
      <c r="AN6030"/>
      <c r="AO6030"/>
      <c r="AP6030"/>
      <c r="AQ6030"/>
      <c r="AR6030"/>
      <c r="AS6030"/>
      <c r="AT6030"/>
      <c r="AU6030"/>
      <c r="AV6030"/>
      <c r="AW6030"/>
      <c r="AX6030"/>
      <c r="AY6030"/>
      <c r="AZ6030"/>
      <c r="BA6030"/>
      <c r="BB6030"/>
      <c r="BC6030"/>
      <c r="BD6030"/>
      <c r="BE6030"/>
      <c r="BF6030"/>
      <c r="BG6030"/>
      <c r="BH6030"/>
      <c r="BI6030"/>
      <c r="BJ6030"/>
      <c r="BK6030"/>
      <c r="BL6030"/>
      <c r="BM6030"/>
      <c r="BN6030"/>
      <c r="BO6030"/>
    </row>
    <row r="6031" spans="1:67" ht="15" x14ac:dyDescent="0.25">
      <c r="A6031" s="245" t="s">
        <v>1547</v>
      </c>
      <c r="B6031" s="245" t="s">
        <v>1546</v>
      </c>
      <c r="C6031" s="245" t="s">
        <v>1560</v>
      </c>
      <c r="D6031" s="245" t="s">
        <v>1559</v>
      </c>
      <c r="E6031" s="246" t="s">
        <v>44</v>
      </c>
      <c r="F6031" s="245" t="s">
        <v>44</v>
      </c>
      <c r="G6031" s="245" t="s">
        <v>13968</v>
      </c>
      <c r="H6031" s="245" t="s">
        <v>13969</v>
      </c>
      <c r="I6031" s="245" t="s">
        <v>11</v>
      </c>
      <c r="J6031" s="245" t="s">
        <v>59</v>
      </c>
      <c r="K6031" s="246" t="s">
        <v>25392</v>
      </c>
      <c r="L6031" s="245" t="s">
        <v>568</v>
      </c>
      <c r="M6031"/>
      <c r="N6031"/>
      <c r="O6031"/>
      <c r="P6031"/>
      <c r="Q6031"/>
      <c r="R6031"/>
      <c r="S6031"/>
      <c r="T6031"/>
      <c r="U6031"/>
      <c r="V6031"/>
      <c r="W6031"/>
      <c r="X6031"/>
      <c r="Y6031"/>
      <c r="Z6031"/>
      <c r="AA6031"/>
      <c r="AB6031"/>
      <c r="AC6031"/>
      <c r="AD6031"/>
      <c r="AE6031"/>
      <c r="AF6031"/>
      <c r="AG6031"/>
      <c r="AH6031"/>
      <c r="AI6031"/>
      <c r="AJ6031"/>
      <c r="AK6031"/>
      <c r="AL6031"/>
      <c r="AM6031"/>
      <c r="AN6031"/>
      <c r="AO6031"/>
      <c r="AP6031"/>
      <c r="AQ6031"/>
      <c r="AR6031"/>
      <c r="AS6031"/>
      <c r="AT6031"/>
      <c r="AU6031"/>
      <c r="AV6031"/>
      <c r="AW6031"/>
      <c r="AX6031"/>
      <c r="AY6031"/>
      <c r="AZ6031"/>
      <c r="BA6031"/>
      <c r="BB6031"/>
      <c r="BC6031"/>
      <c r="BD6031"/>
      <c r="BE6031"/>
      <c r="BF6031"/>
      <c r="BG6031"/>
      <c r="BH6031"/>
      <c r="BI6031"/>
      <c r="BJ6031"/>
      <c r="BK6031"/>
      <c r="BL6031"/>
      <c r="BM6031"/>
      <c r="BN6031"/>
      <c r="BO6031"/>
    </row>
    <row r="6032" spans="1:67" ht="15" x14ac:dyDescent="0.25">
      <c r="A6032" s="245" t="s">
        <v>1547</v>
      </c>
      <c r="B6032" s="245" t="s">
        <v>1546</v>
      </c>
      <c r="C6032" s="245" t="s">
        <v>1560</v>
      </c>
      <c r="D6032" s="245" t="s">
        <v>1559</v>
      </c>
      <c r="E6032" s="246" t="s">
        <v>44</v>
      </c>
      <c r="F6032" s="245" t="s">
        <v>44</v>
      </c>
      <c r="G6032" s="245" t="s">
        <v>13970</v>
      </c>
      <c r="H6032" s="245" t="s">
        <v>13971</v>
      </c>
      <c r="I6032" s="245" t="s">
        <v>11</v>
      </c>
      <c r="J6032" s="245" t="s">
        <v>59</v>
      </c>
      <c r="K6032" s="246" t="s">
        <v>8952</v>
      </c>
      <c r="L6032" s="245" t="s">
        <v>568</v>
      </c>
      <c r="M6032"/>
      <c r="N6032"/>
      <c r="O6032"/>
      <c r="P6032"/>
      <c r="Q6032"/>
      <c r="R6032"/>
      <c r="S6032"/>
      <c r="T6032"/>
      <c r="U6032"/>
      <c r="V6032"/>
      <c r="W6032"/>
      <c r="X6032"/>
      <c r="Y6032"/>
      <c r="Z6032"/>
      <c r="AA6032"/>
      <c r="AB6032"/>
      <c r="AC6032"/>
      <c r="AD6032"/>
      <c r="AE6032"/>
      <c r="AF6032"/>
      <c r="AG6032"/>
      <c r="AH6032"/>
      <c r="AI6032"/>
      <c r="AJ6032"/>
      <c r="AK6032"/>
      <c r="AL6032"/>
      <c r="AM6032"/>
      <c r="AN6032"/>
      <c r="AO6032"/>
      <c r="AP6032"/>
      <c r="AQ6032"/>
      <c r="AR6032"/>
      <c r="AS6032"/>
      <c r="AT6032"/>
      <c r="AU6032"/>
      <c r="AV6032"/>
      <c r="AW6032"/>
      <c r="AX6032"/>
      <c r="AY6032"/>
      <c r="AZ6032"/>
      <c r="BA6032"/>
      <c r="BB6032"/>
      <c r="BC6032"/>
      <c r="BD6032"/>
      <c r="BE6032"/>
      <c r="BF6032"/>
      <c r="BG6032"/>
      <c r="BH6032"/>
      <c r="BI6032"/>
      <c r="BJ6032"/>
      <c r="BK6032"/>
      <c r="BL6032"/>
      <c r="BM6032"/>
      <c r="BN6032"/>
      <c r="BO6032"/>
    </row>
    <row r="6033" spans="1:67" ht="15" x14ac:dyDescent="0.25">
      <c r="A6033" s="245" t="s">
        <v>1547</v>
      </c>
      <c r="B6033" s="245" t="s">
        <v>1546</v>
      </c>
      <c r="C6033" s="245" t="s">
        <v>1560</v>
      </c>
      <c r="D6033" s="245" t="s">
        <v>1559</v>
      </c>
      <c r="E6033" s="246" t="s">
        <v>44</v>
      </c>
      <c r="F6033" s="245" t="s">
        <v>44</v>
      </c>
      <c r="G6033" s="245" t="s">
        <v>13972</v>
      </c>
      <c r="H6033" s="245" t="s">
        <v>13973</v>
      </c>
      <c r="I6033" s="245" t="s">
        <v>11</v>
      </c>
      <c r="J6033" s="245" t="s">
        <v>106</v>
      </c>
      <c r="K6033" s="246" t="s">
        <v>8815</v>
      </c>
      <c r="L6033" s="245" t="s">
        <v>568</v>
      </c>
      <c r="M6033"/>
      <c r="N6033"/>
      <c r="O6033"/>
      <c r="P6033"/>
      <c r="Q6033"/>
      <c r="R6033"/>
      <c r="S6033"/>
      <c r="T6033"/>
      <c r="U6033"/>
      <c r="V6033"/>
      <c r="W6033"/>
      <c r="X6033"/>
      <c r="Y6033"/>
      <c r="Z6033"/>
      <c r="AA6033"/>
      <c r="AB6033"/>
      <c r="AC6033"/>
      <c r="AD6033"/>
      <c r="AE6033"/>
      <c r="AF6033"/>
      <c r="AG6033"/>
      <c r="AH6033"/>
      <c r="AI6033"/>
      <c r="AJ6033"/>
      <c r="AK6033"/>
      <c r="AL6033"/>
      <c r="AM6033"/>
      <c r="AN6033"/>
      <c r="AO6033"/>
      <c r="AP6033"/>
      <c r="AQ6033"/>
      <c r="AR6033"/>
      <c r="AS6033"/>
      <c r="AT6033"/>
      <c r="AU6033"/>
      <c r="AV6033"/>
      <c r="AW6033"/>
      <c r="AX6033"/>
      <c r="AY6033"/>
      <c r="AZ6033"/>
      <c r="BA6033"/>
      <c r="BB6033"/>
      <c r="BC6033"/>
      <c r="BD6033"/>
      <c r="BE6033"/>
      <c r="BF6033"/>
      <c r="BG6033"/>
      <c r="BH6033"/>
      <c r="BI6033"/>
      <c r="BJ6033"/>
      <c r="BK6033"/>
      <c r="BL6033"/>
      <c r="BM6033"/>
      <c r="BN6033"/>
      <c r="BO6033"/>
    </row>
    <row r="6034" spans="1:67" ht="15" x14ac:dyDescent="0.25">
      <c r="A6034" s="245" t="s">
        <v>1547</v>
      </c>
      <c r="B6034" s="245" t="s">
        <v>1546</v>
      </c>
      <c r="C6034" s="245" t="s">
        <v>1560</v>
      </c>
      <c r="D6034" s="245" t="s">
        <v>1559</v>
      </c>
      <c r="E6034" s="246" t="s">
        <v>44</v>
      </c>
      <c r="F6034" s="245" t="s">
        <v>44</v>
      </c>
      <c r="G6034" s="245" t="s">
        <v>13974</v>
      </c>
      <c r="H6034" s="245" t="s">
        <v>13975</v>
      </c>
      <c r="I6034" s="245" t="s">
        <v>11</v>
      </c>
      <c r="J6034" s="245" t="s">
        <v>59</v>
      </c>
      <c r="K6034" s="246" t="s">
        <v>15390</v>
      </c>
      <c r="L6034" s="245" t="s">
        <v>568</v>
      </c>
      <c r="M6034"/>
      <c r="N6034"/>
      <c r="O6034"/>
      <c r="P6034"/>
      <c r="Q6034"/>
      <c r="R6034"/>
      <c r="S6034"/>
      <c r="T6034"/>
      <c r="U6034"/>
      <c r="V6034"/>
      <c r="W6034"/>
      <c r="X6034"/>
      <c r="Y6034"/>
      <c r="Z6034"/>
      <c r="AA6034"/>
      <c r="AB6034"/>
      <c r="AC6034"/>
      <c r="AD6034"/>
      <c r="AE6034"/>
      <c r="AF6034"/>
      <c r="AG6034"/>
      <c r="AH6034"/>
      <c r="AI6034"/>
      <c r="AJ6034"/>
      <c r="AK6034"/>
      <c r="AL6034"/>
      <c r="AM6034"/>
      <c r="AN6034"/>
      <c r="AO6034"/>
      <c r="AP6034"/>
      <c r="AQ6034"/>
      <c r="AR6034"/>
      <c r="AS6034"/>
      <c r="AT6034"/>
      <c r="AU6034"/>
      <c r="AV6034"/>
      <c r="AW6034"/>
      <c r="AX6034"/>
      <c r="AY6034"/>
      <c r="AZ6034"/>
      <c r="BA6034"/>
      <c r="BB6034"/>
      <c r="BC6034"/>
      <c r="BD6034"/>
      <c r="BE6034"/>
      <c r="BF6034"/>
      <c r="BG6034"/>
      <c r="BH6034"/>
      <c r="BI6034"/>
      <c r="BJ6034"/>
      <c r="BK6034"/>
      <c r="BL6034"/>
      <c r="BM6034"/>
      <c r="BN6034"/>
      <c r="BO6034"/>
    </row>
    <row r="6035" spans="1:67" ht="15" x14ac:dyDescent="0.25">
      <c r="A6035" s="245" t="s">
        <v>1547</v>
      </c>
      <c r="B6035" s="245" t="s">
        <v>1546</v>
      </c>
      <c r="C6035" s="245" t="s">
        <v>1560</v>
      </c>
      <c r="D6035" s="245" t="s">
        <v>1559</v>
      </c>
      <c r="E6035" s="246" t="s">
        <v>44</v>
      </c>
      <c r="F6035" s="245" t="s">
        <v>44</v>
      </c>
      <c r="G6035" s="245" t="s">
        <v>13977</v>
      </c>
      <c r="H6035" s="245" t="s">
        <v>13978</v>
      </c>
      <c r="I6035" s="245" t="s">
        <v>11</v>
      </c>
      <c r="J6035" s="245" t="s">
        <v>59</v>
      </c>
      <c r="K6035" s="246" t="s">
        <v>24524</v>
      </c>
      <c r="L6035" s="245" t="s">
        <v>568</v>
      </c>
      <c r="M6035"/>
      <c r="N6035"/>
      <c r="O6035"/>
      <c r="P6035"/>
      <c r="Q6035"/>
      <c r="R6035"/>
      <c r="S6035"/>
      <c r="T6035"/>
      <c r="U6035"/>
      <c r="V6035"/>
      <c r="W6035"/>
      <c r="X6035"/>
      <c r="Y6035"/>
      <c r="Z6035"/>
      <c r="AA6035"/>
      <c r="AB6035"/>
      <c r="AC6035"/>
      <c r="AD6035"/>
      <c r="AE6035"/>
      <c r="AF6035"/>
      <c r="AG6035"/>
      <c r="AH6035"/>
      <c r="AI6035"/>
      <c r="AJ6035"/>
      <c r="AK6035"/>
      <c r="AL6035"/>
      <c r="AM6035"/>
      <c r="AN6035"/>
      <c r="AO6035"/>
      <c r="AP6035"/>
      <c r="AQ6035"/>
      <c r="AR6035"/>
      <c r="AS6035"/>
      <c r="AT6035"/>
      <c r="AU6035"/>
      <c r="AV6035"/>
      <c r="AW6035"/>
      <c r="AX6035"/>
      <c r="AY6035"/>
      <c r="AZ6035"/>
      <c r="BA6035"/>
      <c r="BB6035"/>
      <c r="BC6035"/>
      <c r="BD6035"/>
      <c r="BE6035"/>
      <c r="BF6035"/>
      <c r="BG6035"/>
      <c r="BH6035"/>
      <c r="BI6035"/>
      <c r="BJ6035"/>
      <c r="BK6035"/>
      <c r="BL6035"/>
      <c r="BM6035"/>
      <c r="BN6035"/>
      <c r="BO6035"/>
    </row>
    <row r="6036" spans="1:67" ht="15" x14ac:dyDescent="0.25">
      <c r="A6036" s="245" t="s">
        <v>1547</v>
      </c>
      <c r="B6036" s="245" t="s">
        <v>1546</v>
      </c>
      <c r="C6036" s="245" t="s">
        <v>1560</v>
      </c>
      <c r="D6036" s="245" t="s">
        <v>1559</v>
      </c>
      <c r="E6036" s="246" t="s">
        <v>44</v>
      </c>
      <c r="F6036" s="245" t="s">
        <v>44</v>
      </c>
      <c r="G6036" s="245" t="s">
        <v>13979</v>
      </c>
      <c r="H6036" s="245" t="s">
        <v>13980</v>
      </c>
      <c r="I6036" s="245" t="s">
        <v>11</v>
      </c>
      <c r="J6036" s="245" t="s">
        <v>106</v>
      </c>
      <c r="K6036" s="246" t="s">
        <v>8781</v>
      </c>
      <c r="L6036" s="245" t="s">
        <v>568</v>
      </c>
      <c r="M6036"/>
      <c r="N6036"/>
      <c r="O6036"/>
      <c r="P6036"/>
      <c r="Q6036"/>
      <c r="R6036"/>
      <c r="S6036"/>
      <c r="T6036"/>
      <c r="U6036"/>
      <c r="V6036"/>
      <c r="W6036"/>
      <c r="X6036"/>
      <c r="Y6036"/>
      <c r="Z6036"/>
      <c r="AA6036"/>
      <c r="AB6036"/>
      <c r="AC6036"/>
      <c r="AD6036"/>
      <c r="AE6036"/>
      <c r="AF6036"/>
      <c r="AG6036"/>
      <c r="AH6036"/>
      <c r="AI6036"/>
      <c r="AJ6036"/>
      <c r="AK6036"/>
      <c r="AL6036"/>
      <c r="AM6036"/>
      <c r="AN6036"/>
      <c r="AO6036"/>
      <c r="AP6036"/>
      <c r="AQ6036"/>
      <c r="AR6036"/>
      <c r="AS6036"/>
      <c r="AT6036"/>
      <c r="AU6036"/>
      <c r="AV6036"/>
      <c r="AW6036"/>
      <c r="AX6036"/>
      <c r="AY6036"/>
      <c r="AZ6036"/>
      <c r="BA6036"/>
      <c r="BB6036"/>
      <c r="BC6036"/>
      <c r="BD6036"/>
      <c r="BE6036"/>
      <c r="BF6036"/>
      <c r="BG6036"/>
      <c r="BH6036"/>
      <c r="BI6036"/>
      <c r="BJ6036"/>
      <c r="BK6036"/>
      <c r="BL6036"/>
      <c r="BM6036"/>
      <c r="BN6036"/>
      <c r="BO6036"/>
    </row>
    <row r="6037" spans="1:67" ht="15" x14ac:dyDescent="0.25">
      <c r="A6037" s="245" t="s">
        <v>1547</v>
      </c>
      <c r="B6037" s="245" t="s">
        <v>1546</v>
      </c>
      <c r="C6037" s="245" t="s">
        <v>1560</v>
      </c>
      <c r="D6037" s="245" t="s">
        <v>1559</v>
      </c>
      <c r="E6037" s="246" t="s">
        <v>44</v>
      </c>
      <c r="F6037" s="245" t="s">
        <v>44</v>
      </c>
      <c r="G6037" s="245" t="s">
        <v>13981</v>
      </c>
      <c r="H6037" s="245" t="s">
        <v>13982</v>
      </c>
      <c r="I6037" s="245" t="s">
        <v>11</v>
      </c>
      <c r="J6037" s="245" t="s">
        <v>59</v>
      </c>
      <c r="K6037" s="246" t="s">
        <v>19378</v>
      </c>
      <c r="L6037" s="245" t="s">
        <v>568</v>
      </c>
      <c r="M6037"/>
      <c r="N6037"/>
      <c r="O6037"/>
      <c r="P6037"/>
      <c r="Q6037"/>
      <c r="R6037"/>
      <c r="S6037"/>
      <c r="T6037"/>
      <c r="U6037"/>
      <c r="V6037"/>
      <c r="W6037"/>
      <c r="X6037"/>
      <c r="Y6037"/>
      <c r="Z6037"/>
      <c r="AA6037"/>
      <c r="AB6037"/>
      <c r="AC6037"/>
      <c r="AD6037"/>
      <c r="AE6037"/>
      <c r="AF6037"/>
      <c r="AG6037"/>
      <c r="AH6037"/>
      <c r="AI6037"/>
      <c r="AJ6037"/>
      <c r="AK6037"/>
      <c r="AL6037"/>
      <c r="AM6037"/>
      <c r="AN6037"/>
      <c r="AO6037"/>
      <c r="AP6037"/>
      <c r="AQ6037"/>
      <c r="AR6037"/>
      <c r="AS6037"/>
      <c r="AT6037"/>
      <c r="AU6037"/>
      <c r="AV6037"/>
      <c r="AW6037"/>
      <c r="AX6037"/>
      <c r="AY6037"/>
      <c r="AZ6037"/>
      <c r="BA6037"/>
      <c r="BB6037"/>
      <c r="BC6037"/>
      <c r="BD6037"/>
      <c r="BE6037"/>
      <c r="BF6037"/>
      <c r="BG6037"/>
      <c r="BH6037"/>
      <c r="BI6037"/>
      <c r="BJ6037"/>
      <c r="BK6037"/>
      <c r="BL6037"/>
      <c r="BM6037"/>
      <c r="BN6037"/>
      <c r="BO6037"/>
    </row>
    <row r="6038" spans="1:67" ht="15" x14ac:dyDescent="0.25">
      <c r="A6038" s="245" t="s">
        <v>1547</v>
      </c>
      <c r="B6038" s="245" t="s">
        <v>1546</v>
      </c>
      <c r="C6038" s="245" t="s">
        <v>1560</v>
      </c>
      <c r="D6038" s="245" t="s">
        <v>1559</v>
      </c>
      <c r="E6038" s="246" t="s">
        <v>44</v>
      </c>
      <c r="F6038" s="245" t="s">
        <v>44</v>
      </c>
      <c r="G6038" s="245" t="s">
        <v>13983</v>
      </c>
      <c r="H6038" s="245" t="s">
        <v>13984</v>
      </c>
      <c r="I6038" s="245" t="s">
        <v>11</v>
      </c>
      <c r="J6038" s="245" t="s">
        <v>59</v>
      </c>
      <c r="K6038" s="246" t="s">
        <v>11723</v>
      </c>
      <c r="L6038" s="245" t="s">
        <v>568</v>
      </c>
      <c r="M6038"/>
      <c r="N6038"/>
      <c r="O6038"/>
      <c r="P6038"/>
      <c r="Q6038"/>
      <c r="R6038"/>
      <c r="S6038"/>
      <c r="T6038"/>
      <c r="U6038"/>
      <c r="V6038"/>
      <c r="W6038"/>
      <c r="X6038"/>
      <c r="Y6038"/>
      <c r="Z6038"/>
      <c r="AA6038"/>
      <c r="AB6038"/>
      <c r="AC6038"/>
      <c r="AD6038"/>
      <c r="AE6038"/>
      <c r="AF6038"/>
      <c r="AG6038"/>
      <c r="AH6038"/>
      <c r="AI6038"/>
      <c r="AJ6038"/>
      <c r="AK6038"/>
      <c r="AL6038"/>
      <c r="AM6038"/>
      <c r="AN6038"/>
      <c r="AO6038"/>
      <c r="AP6038"/>
      <c r="AQ6038"/>
      <c r="AR6038"/>
      <c r="AS6038"/>
      <c r="AT6038"/>
      <c r="AU6038"/>
      <c r="AV6038"/>
      <c r="AW6038"/>
      <c r="AX6038"/>
      <c r="AY6038"/>
      <c r="AZ6038"/>
      <c r="BA6038"/>
      <c r="BB6038"/>
      <c r="BC6038"/>
      <c r="BD6038"/>
      <c r="BE6038"/>
      <c r="BF6038"/>
      <c r="BG6038"/>
      <c r="BH6038"/>
      <c r="BI6038"/>
      <c r="BJ6038"/>
      <c r="BK6038"/>
      <c r="BL6038"/>
      <c r="BM6038"/>
      <c r="BN6038"/>
      <c r="BO6038"/>
    </row>
    <row r="6039" spans="1:67" ht="15" x14ac:dyDescent="0.25">
      <c r="A6039" s="245" t="s">
        <v>1547</v>
      </c>
      <c r="B6039" s="245" t="s">
        <v>1546</v>
      </c>
      <c r="C6039" s="245" t="s">
        <v>1560</v>
      </c>
      <c r="D6039" s="245" t="s">
        <v>1559</v>
      </c>
      <c r="E6039" s="246" t="s">
        <v>44</v>
      </c>
      <c r="F6039" s="245" t="s">
        <v>44</v>
      </c>
      <c r="G6039" s="245" t="s">
        <v>13985</v>
      </c>
      <c r="H6039" s="245" t="s">
        <v>13986</v>
      </c>
      <c r="I6039" s="245" t="s">
        <v>11</v>
      </c>
      <c r="J6039" s="245" t="s">
        <v>59</v>
      </c>
      <c r="K6039" s="246" t="s">
        <v>7737</v>
      </c>
      <c r="L6039" s="245" t="s">
        <v>568</v>
      </c>
      <c r="M6039"/>
      <c r="N6039"/>
      <c r="O6039"/>
      <c r="P6039"/>
      <c r="Q6039"/>
      <c r="R6039"/>
      <c r="S6039"/>
      <c r="T6039"/>
      <c r="U6039"/>
      <c r="V6039"/>
      <c r="W6039"/>
      <c r="X6039"/>
      <c r="Y6039"/>
      <c r="Z6039"/>
      <c r="AA6039"/>
      <c r="AB6039"/>
      <c r="AC6039"/>
      <c r="AD6039"/>
      <c r="AE6039"/>
      <c r="AF6039"/>
      <c r="AG6039"/>
      <c r="AH6039"/>
      <c r="AI6039"/>
      <c r="AJ6039"/>
      <c r="AK6039"/>
      <c r="AL6039"/>
      <c r="AM6039"/>
      <c r="AN6039"/>
      <c r="AO6039"/>
      <c r="AP6039"/>
      <c r="AQ6039"/>
      <c r="AR6039"/>
      <c r="AS6039"/>
      <c r="AT6039"/>
      <c r="AU6039"/>
      <c r="AV6039"/>
      <c r="AW6039"/>
      <c r="AX6039"/>
      <c r="AY6039"/>
      <c r="AZ6039"/>
      <c r="BA6039"/>
      <c r="BB6039"/>
      <c r="BC6039"/>
      <c r="BD6039"/>
      <c r="BE6039"/>
      <c r="BF6039"/>
      <c r="BG6039"/>
      <c r="BH6039"/>
      <c r="BI6039"/>
      <c r="BJ6039"/>
      <c r="BK6039"/>
      <c r="BL6039"/>
      <c r="BM6039"/>
      <c r="BN6039"/>
      <c r="BO6039"/>
    </row>
    <row r="6040" spans="1:67" ht="15" x14ac:dyDescent="0.25">
      <c r="A6040" s="245" t="s">
        <v>1547</v>
      </c>
      <c r="B6040" s="245" t="s">
        <v>1546</v>
      </c>
      <c r="C6040" s="245" t="s">
        <v>1560</v>
      </c>
      <c r="D6040" s="245" t="s">
        <v>1559</v>
      </c>
      <c r="E6040" s="246" t="s">
        <v>44</v>
      </c>
      <c r="F6040" s="245" t="s">
        <v>44</v>
      </c>
      <c r="G6040" s="245" t="s">
        <v>13987</v>
      </c>
      <c r="H6040" s="245" t="s">
        <v>13988</v>
      </c>
      <c r="I6040" s="245" t="s">
        <v>11</v>
      </c>
      <c r="J6040" s="245" t="s">
        <v>106</v>
      </c>
      <c r="K6040" s="246" t="s">
        <v>9460</v>
      </c>
      <c r="L6040" s="245" t="s">
        <v>568</v>
      </c>
      <c r="M6040"/>
      <c r="N6040"/>
      <c r="O6040"/>
      <c r="P6040"/>
      <c r="Q6040"/>
      <c r="R6040"/>
      <c r="S6040"/>
      <c r="T6040"/>
      <c r="U6040"/>
      <c r="V6040"/>
      <c r="W6040"/>
      <c r="X6040"/>
      <c r="Y6040"/>
      <c r="Z6040"/>
      <c r="AA6040"/>
      <c r="AB6040"/>
      <c r="AC6040"/>
      <c r="AD6040"/>
      <c r="AE6040"/>
      <c r="AF6040"/>
      <c r="AG6040"/>
      <c r="AH6040"/>
      <c r="AI6040"/>
      <c r="AJ6040"/>
      <c r="AK6040"/>
      <c r="AL6040"/>
      <c r="AM6040"/>
      <c r="AN6040"/>
      <c r="AO6040"/>
      <c r="AP6040"/>
      <c r="AQ6040"/>
      <c r="AR6040"/>
      <c r="AS6040"/>
      <c r="AT6040"/>
      <c r="AU6040"/>
      <c r="AV6040"/>
      <c r="AW6040"/>
      <c r="AX6040"/>
      <c r="AY6040"/>
      <c r="AZ6040"/>
      <c r="BA6040"/>
      <c r="BB6040"/>
      <c r="BC6040"/>
      <c r="BD6040"/>
      <c r="BE6040"/>
      <c r="BF6040"/>
      <c r="BG6040"/>
      <c r="BH6040"/>
      <c r="BI6040"/>
      <c r="BJ6040"/>
      <c r="BK6040"/>
      <c r="BL6040"/>
      <c r="BM6040"/>
      <c r="BN6040"/>
      <c r="BO6040"/>
    </row>
    <row r="6041" spans="1:67" ht="15" x14ac:dyDescent="0.25">
      <c r="A6041" s="245" t="s">
        <v>1547</v>
      </c>
      <c r="B6041" s="245" t="s">
        <v>1546</v>
      </c>
      <c r="C6041" s="245" t="s">
        <v>1560</v>
      </c>
      <c r="D6041" s="245" t="s">
        <v>1559</v>
      </c>
      <c r="E6041" s="246" t="s">
        <v>44</v>
      </c>
      <c r="F6041" s="245" t="s">
        <v>44</v>
      </c>
      <c r="G6041" s="245" t="s">
        <v>13989</v>
      </c>
      <c r="H6041" s="245" t="s">
        <v>13990</v>
      </c>
      <c r="I6041" s="245" t="s">
        <v>11</v>
      </c>
      <c r="J6041" s="245" t="s">
        <v>59</v>
      </c>
      <c r="K6041" s="246" t="s">
        <v>21667</v>
      </c>
      <c r="L6041" s="245" t="s">
        <v>568</v>
      </c>
      <c r="M6041"/>
      <c r="N6041"/>
      <c r="O6041"/>
      <c r="P6041"/>
      <c r="Q6041"/>
      <c r="R6041"/>
      <c r="S6041"/>
      <c r="T6041"/>
      <c r="U6041"/>
      <c r="V6041"/>
      <c r="W6041"/>
      <c r="X6041"/>
      <c r="Y6041"/>
      <c r="Z6041"/>
      <c r="AA6041"/>
      <c r="AB6041"/>
      <c r="AC6041"/>
      <c r="AD6041"/>
      <c r="AE6041"/>
      <c r="AF6041"/>
      <c r="AG6041"/>
      <c r="AH6041"/>
      <c r="AI6041"/>
      <c r="AJ6041"/>
      <c r="AK6041"/>
      <c r="AL6041"/>
      <c r="AM6041"/>
      <c r="AN6041"/>
      <c r="AO6041"/>
      <c r="AP6041"/>
      <c r="AQ6041"/>
      <c r="AR6041"/>
      <c r="AS6041"/>
      <c r="AT6041"/>
      <c r="AU6041"/>
      <c r="AV6041"/>
      <c r="AW6041"/>
      <c r="AX6041"/>
      <c r="AY6041"/>
      <c r="AZ6041"/>
      <c r="BA6041"/>
      <c r="BB6041"/>
      <c r="BC6041"/>
      <c r="BD6041"/>
      <c r="BE6041"/>
      <c r="BF6041"/>
      <c r="BG6041"/>
      <c r="BH6041"/>
      <c r="BI6041"/>
      <c r="BJ6041"/>
      <c r="BK6041"/>
      <c r="BL6041"/>
      <c r="BM6041"/>
      <c r="BN6041"/>
      <c r="BO6041"/>
    </row>
    <row r="6042" spans="1:67" ht="15" x14ac:dyDescent="0.25">
      <c r="A6042" s="245" t="s">
        <v>1547</v>
      </c>
      <c r="B6042" s="245" t="s">
        <v>1546</v>
      </c>
      <c r="C6042" s="245" t="s">
        <v>1560</v>
      </c>
      <c r="D6042" s="245" t="s">
        <v>1559</v>
      </c>
      <c r="E6042" s="246" t="s">
        <v>44</v>
      </c>
      <c r="F6042" s="245" t="s">
        <v>44</v>
      </c>
      <c r="G6042" s="245" t="s">
        <v>13991</v>
      </c>
      <c r="H6042" s="245" t="s">
        <v>13992</v>
      </c>
      <c r="I6042" s="245" t="s">
        <v>11</v>
      </c>
      <c r="J6042" s="245" t="s">
        <v>59</v>
      </c>
      <c r="K6042" s="246" t="s">
        <v>10481</v>
      </c>
      <c r="L6042" s="245" t="s">
        <v>568</v>
      </c>
      <c r="M6042"/>
      <c r="N6042"/>
      <c r="O6042"/>
      <c r="P6042"/>
      <c r="Q6042"/>
      <c r="R6042"/>
      <c r="S6042"/>
      <c r="T6042"/>
      <c r="U6042"/>
      <c r="V6042"/>
      <c r="W6042"/>
      <c r="X6042"/>
      <c r="Y6042"/>
      <c r="Z6042"/>
      <c r="AA6042"/>
      <c r="AB6042"/>
      <c r="AC6042"/>
      <c r="AD6042"/>
      <c r="AE6042"/>
      <c r="AF6042"/>
      <c r="AG6042"/>
      <c r="AH6042"/>
      <c r="AI6042"/>
      <c r="AJ6042"/>
      <c r="AK6042"/>
      <c r="AL6042"/>
      <c r="AM6042"/>
      <c r="AN6042"/>
      <c r="AO6042"/>
      <c r="AP6042"/>
      <c r="AQ6042"/>
      <c r="AR6042"/>
      <c r="AS6042"/>
      <c r="AT6042"/>
      <c r="AU6042"/>
      <c r="AV6042"/>
      <c r="AW6042"/>
      <c r="AX6042"/>
      <c r="AY6042"/>
      <c r="AZ6042"/>
      <c r="BA6042"/>
      <c r="BB6042"/>
      <c r="BC6042"/>
      <c r="BD6042"/>
      <c r="BE6042"/>
      <c r="BF6042"/>
      <c r="BG6042"/>
      <c r="BH6042"/>
      <c r="BI6042"/>
      <c r="BJ6042"/>
      <c r="BK6042"/>
      <c r="BL6042"/>
      <c r="BM6042"/>
      <c r="BN6042"/>
      <c r="BO6042"/>
    </row>
    <row r="6043" spans="1:67" ht="15" x14ac:dyDescent="0.25">
      <c r="A6043" s="245" t="s">
        <v>1547</v>
      </c>
      <c r="B6043" s="245" t="s">
        <v>1546</v>
      </c>
      <c r="C6043" s="245" t="s">
        <v>1560</v>
      </c>
      <c r="D6043" s="245" t="s">
        <v>1559</v>
      </c>
      <c r="E6043" s="246" t="s">
        <v>44</v>
      </c>
      <c r="F6043" s="245" t="s">
        <v>44</v>
      </c>
      <c r="G6043" s="245" t="s">
        <v>13994</v>
      </c>
      <c r="H6043" s="245" t="s">
        <v>13995</v>
      </c>
      <c r="I6043" s="245" t="s">
        <v>11</v>
      </c>
      <c r="J6043" s="245" t="s">
        <v>106</v>
      </c>
      <c r="K6043" s="246" t="s">
        <v>16177</v>
      </c>
      <c r="L6043" s="245" t="s">
        <v>568</v>
      </c>
      <c r="M6043"/>
      <c r="N6043"/>
      <c r="O6043"/>
      <c r="P6043"/>
      <c r="Q6043"/>
      <c r="R6043"/>
      <c r="S6043"/>
      <c r="T6043"/>
      <c r="U6043"/>
      <c r="V6043"/>
      <c r="W6043"/>
      <c r="X6043"/>
      <c r="Y6043"/>
      <c r="Z6043"/>
      <c r="AA6043"/>
      <c r="AB6043"/>
      <c r="AC6043"/>
      <c r="AD6043"/>
      <c r="AE6043"/>
      <c r="AF6043"/>
      <c r="AG6043"/>
      <c r="AH6043"/>
      <c r="AI6043"/>
      <c r="AJ6043"/>
      <c r="AK6043"/>
      <c r="AL6043"/>
      <c r="AM6043"/>
      <c r="AN6043"/>
      <c r="AO6043"/>
      <c r="AP6043"/>
      <c r="AQ6043"/>
      <c r="AR6043"/>
      <c r="AS6043"/>
      <c r="AT6043"/>
      <c r="AU6043"/>
      <c r="AV6043"/>
      <c r="AW6043"/>
      <c r="AX6043"/>
      <c r="AY6043"/>
      <c r="AZ6043"/>
      <c r="BA6043"/>
      <c r="BB6043"/>
      <c r="BC6043"/>
      <c r="BD6043"/>
      <c r="BE6043"/>
      <c r="BF6043"/>
      <c r="BG6043"/>
      <c r="BH6043"/>
      <c r="BI6043"/>
      <c r="BJ6043"/>
      <c r="BK6043"/>
      <c r="BL6043"/>
      <c r="BM6043"/>
      <c r="BN6043"/>
      <c r="BO6043"/>
    </row>
    <row r="6044" spans="1:67" ht="15" x14ac:dyDescent="0.25">
      <c r="A6044" s="245" t="s">
        <v>1547</v>
      </c>
      <c r="B6044" s="245" t="s">
        <v>1546</v>
      </c>
      <c r="C6044" s="245" t="s">
        <v>1560</v>
      </c>
      <c r="D6044" s="245" t="s">
        <v>1559</v>
      </c>
      <c r="E6044" s="246" t="s">
        <v>44</v>
      </c>
      <c r="F6044" s="245" t="s">
        <v>44</v>
      </c>
      <c r="G6044" s="245" t="s">
        <v>13996</v>
      </c>
      <c r="H6044" s="245" t="s">
        <v>13997</v>
      </c>
      <c r="I6044" s="245" t="s">
        <v>11</v>
      </c>
      <c r="J6044" s="245" t="s">
        <v>59</v>
      </c>
      <c r="K6044" s="246" t="s">
        <v>22319</v>
      </c>
      <c r="L6044" s="245" t="s">
        <v>568</v>
      </c>
      <c r="M6044"/>
      <c r="N6044"/>
      <c r="O6044"/>
      <c r="P6044"/>
      <c r="Q6044"/>
      <c r="R6044"/>
      <c r="S6044"/>
      <c r="T6044"/>
      <c r="U6044"/>
      <c r="V6044"/>
      <c r="W6044"/>
      <c r="X6044"/>
      <c r="Y6044"/>
      <c r="Z6044"/>
      <c r="AA6044"/>
      <c r="AB6044"/>
      <c r="AC6044"/>
      <c r="AD6044"/>
      <c r="AE6044"/>
      <c r="AF6044"/>
      <c r="AG6044"/>
      <c r="AH6044"/>
      <c r="AI6044"/>
      <c r="AJ6044"/>
      <c r="AK6044"/>
      <c r="AL6044"/>
      <c r="AM6044"/>
      <c r="AN6044"/>
      <c r="AO6044"/>
      <c r="AP6044"/>
      <c r="AQ6044"/>
      <c r="AR6044"/>
      <c r="AS6044"/>
      <c r="AT6044"/>
      <c r="AU6044"/>
      <c r="AV6044"/>
      <c r="AW6044"/>
      <c r="AX6044"/>
      <c r="AY6044"/>
      <c r="AZ6044"/>
      <c r="BA6044"/>
      <c r="BB6044"/>
      <c r="BC6044"/>
      <c r="BD6044"/>
      <c r="BE6044"/>
      <c r="BF6044"/>
      <c r="BG6044"/>
      <c r="BH6044"/>
      <c r="BI6044"/>
      <c r="BJ6044"/>
      <c r="BK6044"/>
      <c r="BL6044"/>
      <c r="BM6044"/>
      <c r="BN6044"/>
      <c r="BO6044"/>
    </row>
    <row r="6045" spans="1:67" ht="15" x14ac:dyDescent="0.25">
      <c r="A6045" s="245" t="s">
        <v>1547</v>
      </c>
      <c r="B6045" s="245" t="s">
        <v>1546</v>
      </c>
      <c r="C6045" s="245" t="s">
        <v>1560</v>
      </c>
      <c r="D6045" s="245" t="s">
        <v>1559</v>
      </c>
      <c r="E6045" s="246" t="s">
        <v>44</v>
      </c>
      <c r="F6045" s="245" t="s">
        <v>44</v>
      </c>
      <c r="G6045" s="245" t="s">
        <v>13998</v>
      </c>
      <c r="H6045" s="245" t="s">
        <v>13999</v>
      </c>
      <c r="I6045" s="245" t="s">
        <v>11</v>
      </c>
      <c r="J6045" s="245" t="s">
        <v>59</v>
      </c>
      <c r="K6045" s="246" t="s">
        <v>10239</v>
      </c>
      <c r="L6045" s="245" t="s">
        <v>568</v>
      </c>
      <c r="M6045"/>
      <c r="N6045"/>
      <c r="O6045"/>
      <c r="P6045"/>
      <c r="Q6045"/>
      <c r="R6045"/>
      <c r="S6045"/>
      <c r="T6045"/>
      <c r="U6045"/>
      <c r="V6045"/>
      <c r="W6045"/>
      <c r="X6045"/>
      <c r="Y6045"/>
      <c r="Z6045"/>
      <c r="AA6045"/>
      <c r="AB6045"/>
      <c r="AC6045"/>
      <c r="AD6045"/>
      <c r="AE6045"/>
      <c r="AF6045"/>
      <c r="AG6045"/>
      <c r="AH6045"/>
      <c r="AI6045"/>
      <c r="AJ6045"/>
      <c r="AK6045"/>
      <c r="AL6045"/>
      <c r="AM6045"/>
      <c r="AN6045"/>
      <c r="AO6045"/>
      <c r="AP6045"/>
      <c r="AQ6045"/>
      <c r="AR6045"/>
      <c r="AS6045"/>
      <c r="AT6045"/>
      <c r="AU6045"/>
      <c r="AV6045"/>
      <c r="AW6045"/>
      <c r="AX6045"/>
      <c r="AY6045"/>
      <c r="AZ6045"/>
      <c r="BA6045"/>
      <c r="BB6045"/>
      <c r="BC6045"/>
      <c r="BD6045"/>
      <c r="BE6045"/>
      <c r="BF6045"/>
      <c r="BG6045"/>
      <c r="BH6045"/>
      <c r="BI6045"/>
      <c r="BJ6045"/>
      <c r="BK6045"/>
      <c r="BL6045"/>
      <c r="BM6045"/>
      <c r="BN6045"/>
      <c r="BO6045"/>
    </row>
    <row r="6046" spans="1:67" ht="15" x14ac:dyDescent="0.25">
      <c r="A6046" s="245" t="s">
        <v>1547</v>
      </c>
      <c r="B6046" s="245" t="s">
        <v>1546</v>
      </c>
      <c r="C6046" s="245" t="s">
        <v>1560</v>
      </c>
      <c r="D6046" s="245" t="s">
        <v>1559</v>
      </c>
      <c r="E6046" s="246" t="s">
        <v>44</v>
      </c>
      <c r="F6046" s="245" t="s">
        <v>44</v>
      </c>
      <c r="G6046" s="245" t="s">
        <v>14000</v>
      </c>
      <c r="H6046" s="245" t="s">
        <v>14001</v>
      </c>
      <c r="I6046" s="245" t="s">
        <v>11</v>
      </c>
      <c r="J6046" s="245" t="s">
        <v>59</v>
      </c>
      <c r="K6046" s="246" t="s">
        <v>10288</v>
      </c>
      <c r="L6046" s="245" t="s">
        <v>568</v>
      </c>
      <c r="M6046"/>
      <c r="N6046"/>
      <c r="O6046"/>
      <c r="P6046"/>
      <c r="Q6046"/>
      <c r="R6046"/>
      <c r="S6046"/>
      <c r="T6046"/>
      <c r="U6046"/>
      <c r="V6046"/>
      <c r="W6046"/>
      <c r="X6046"/>
      <c r="Y6046"/>
      <c r="Z6046"/>
      <c r="AA6046"/>
      <c r="AB6046"/>
      <c r="AC6046"/>
      <c r="AD6046"/>
      <c r="AE6046"/>
      <c r="AF6046"/>
      <c r="AG6046"/>
      <c r="AH6046"/>
      <c r="AI6046"/>
      <c r="AJ6046"/>
      <c r="AK6046"/>
      <c r="AL6046"/>
      <c r="AM6046"/>
      <c r="AN6046"/>
      <c r="AO6046"/>
      <c r="AP6046"/>
      <c r="AQ6046"/>
      <c r="AR6046"/>
      <c r="AS6046"/>
      <c r="AT6046"/>
      <c r="AU6046"/>
      <c r="AV6046"/>
      <c r="AW6046"/>
      <c r="AX6046"/>
      <c r="AY6046"/>
      <c r="AZ6046"/>
      <c r="BA6046"/>
      <c r="BB6046"/>
      <c r="BC6046"/>
      <c r="BD6046"/>
      <c r="BE6046"/>
      <c r="BF6046"/>
      <c r="BG6046"/>
      <c r="BH6046"/>
      <c r="BI6046"/>
      <c r="BJ6046"/>
      <c r="BK6046"/>
      <c r="BL6046"/>
      <c r="BM6046"/>
      <c r="BN6046"/>
      <c r="BO6046"/>
    </row>
    <row r="6047" spans="1:67" ht="15" x14ac:dyDescent="0.25">
      <c r="A6047" s="245" t="s">
        <v>1547</v>
      </c>
      <c r="B6047" s="245" t="s">
        <v>1546</v>
      </c>
      <c r="C6047" s="245" t="s">
        <v>1560</v>
      </c>
      <c r="D6047" s="245" t="s">
        <v>1559</v>
      </c>
      <c r="E6047" s="246" t="s">
        <v>44</v>
      </c>
      <c r="F6047" s="245" t="s">
        <v>44</v>
      </c>
      <c r="G6047" s="245" t="s">
        <v>14002</v>
      </c>
      <c r="H6047" s="245" t="s">
        <v>14003</v>
      </c>
      <c r="I6047" s="245" t="s">
        <v>11</v>
      </c>
      <c r="J6047" s="245" t="s">
        <v>106</v>
      </c>
      <c r="K6047" s="246" t="s">
        <v>8278</v>
      </c>
      <c r="L6047" s="245" t="s">
        <v>568</v>
      </c>
      <c r="M6047"/>
      <c r="N6047"/>
      <c r="O6047"/>
      <c r="P6047"/>
      <c r="Q6047"/>
      <c r="R6047"/>
      <c r="S6047"/>
      <c r="T6047"/>
      <c r="U6047"/>
      <c r="V6047"/>
      <c r="W6047"/>
      <c r="X6047"/>
      <c r="Y6047"/>
      <c r="Z6047"/>
      <c r="AA6047"/>
      <c r="AB6047"/>
      <c r="AC6047"/>
      <c r="AD6047"/>
      <c r="AE6047"/>
      <c r="AF6047"/>
      <c r="AG6047"/>
      <c r="AH6047"/>
      <c r="AI6047"/>
      <c r="AJ6047"/>
      <c r="AK6047"/>
      <c r="AL6047"/>
      <c r="AM6047"/>
      <c r="AN6047"/>
      <c r="AO6047"/>
      <c r="AP6047"/>
      <c r="AQ6047"/>
      <c r="AR6047"/>
      <c r="AS6047"/>
      <c r="AT6047"/>
      <c r="AU6047"/>
      <c r="AV6047"/>
      <c r="AW6047"/>
      <c r="AX6047"/>
      <c r="AY6047"/>
      <c r="AZ6047"/>
      <c r="BA6047"/>
      <c r="BB6047"/>
      <c r="BC6047"/>
      <c r="BD6047"/>
      <c r="BE6047"/>
      <c r="BF6047"/>
      <c r="BG6047"/>
      <c r="BH6047"/>
      <c r="BI6047"/>
      <c r="BJ6047"/>
      <c r="BK6047"/>
      <c r="BL6047"/>
      <c r="BM6047"/>
      <c r="BN6047"/>
      <c r="BO6047"/>
    </row>
    <row r="6048" spans="1:67" ht="15" x14ac:dyDescent="0.25">
      <c r="A6048" s="245" t="s">
        <v>1547</v>
      </c>
      <c r="B6048" s="245" t="s">
        <v>1546</v>
      </c>
      <c r="C6048" s="245" t="s">
        <v>1560</v>
      </c>
      <c r="D6048" s="245" t="s">
        <v>1559</v>
      </c>
      <c r="E6048" s="246" t="s">
        <v>44</v>
      </c>
      <c r="F6048" s="245" t="s">
        <v>44</v>
      </c>
      <c r="G6048" s="245" t="s">
        <v>14004</v>
      </c>
      <c r="H6048" s="245" t="s">
        <v>14005</v>
      </c>
      <c r="I6048" s="245" t="s">
        <v>11</v>
      </c>
      <c r="J6048" s="245" t="s">
        <v>59</v>
      </c>
      <c r="K6048" s="246" t="s">
        <v>8959</v>
      </c>
      <c r="L6048" s="245" t="s">
        <v>568</v>
      </c>
      <c r="M6048"/>
      <c r="N6048"/>
      <c r="O6048"/>
      <c r="P6048"/>
      <c r="Q6048"/>
      <c r="R6048"/>
      <c r="S6048"/>
      <c r="T6048"/>
      <c r="U6048"/>
      <c r="V6048"/>
      <c r="W6048"/>
      <c r="X6048"/>
      <c r="Y6048"/>
      <c r="Z6048"/>
      <c r="AA6048"/>
      <c r="AB6048"/>
      <c r="AC6048"/>
      <c r="AD6048"/>
      <c r="AE6048"/>
      <c r="AF6048"/>
      <c r="AG6048"/>
      <c r="AH6048"/>
      <c r="AI6048"/>
      <c r="AJ6048"/>
      <c r="AK6048"/>
      <c r="AL6048"/>
      <c r="AM6048"/>
      <c r="AN6048"/>
      <c r="AO6048"/>
      <c r="AP6048"/>
      <c r="AQ6048"/>
      <c r="AR6048"/>
      <c r="AS6048"/>
      <c r="AT6048"/>
      <c r="AU6048"/>
      <c r="AV6048"/>
      <c r="AW6048"/>
      <c r="AX6048"/>
      <c r="AY6048"/>
      <c r="AZ6048"/>
      <c r="BA6048"/>
      <c r="BB6048"/>
      <c r="BC6048"/>
      <c r="BD6048"/>
      <c r="BE6048"/>
      <c r="BF6048"/>
      <c r="BG6048"/>
      <c r="BH6048"/>
      <c r="BI6048"/>
      <c r="BJ6048"/>
      <c r="BK6048"/>
      <c r="BL6048"/>
      <c r="BM6048"/>
      <c r="BN6048"/>
      <c r="BO6048"/>
    </row>
    <row r="6049" spans="1:67" ht="15" x14ac:dyDescent="0.25">
      <c r="A6049" s="245" t="s">
        <v>1547</v>
      </c>
      <c r="B6049" s="245" t="s">
        <v>1546</v>
      </c>
      <c r="C6049" s="245" t="s">
        <v>1560</v>
      </c>
      <c r="D6049" s="245" t="s">
        <v>1559</v>
      </c>
      <c r="E6049" s="246" t="s">
        <v>44</v>
      </c>
      <c r="F6049" s="245" t="s">
        <v>44</v>
      </c>
      <c r="G6049" s="245" t="s">
        <v>14006</v>
      </c>
      <c r="H6049" s="245" t="s">
        <v>14007</v>
      </c>
      <c r="I6049" s="245" t="s">
        <v>11</v>
      </c>
      <c r="J6049" s="245" t="s">
        <v>59</v>
      </c>
      <c r="K6049" s="246" t="s">
        <v>832</v>
      </c>
      <c r="L6049" s="245" t="s">
        <v>568</v>
      </c>
      <c r="M6049"/>
      <c r="N6049"/>
      <c r="O6049"/>
      <c r="P6049"/>
      <c r="Q6049"/>
      <c r="R6049"/>
      <c r="S6049"/>
      <c r="T6049"/>
      <c r="U6049"/>
      <c r="V6049"/>
      <c r="W6049"/>
      <c r="X6049"/>
      <c r="Y6049"/>
      <c r="Z6049"/>
      <c r="AA6049"/>
      <c r="AB6049"/>
      <c r="AC6049"/>
      <c r="AD6049"/>
      <c r="AE6049"/>
      <c r="AF6049"/>
      <c r="AG6049"/>
      <c r="AH6049"/>
      <c r="AI6049"/>
      <c r="AJ6049"/>
      <c r="AK6049"/>
      <c r="AL6049"/>
      <c r="AM6049"/>
      <c r="AN6049"/>
      <c r="AO6049"/>
      <c r="AP6049"/>
      <c r="AQ6049"/>
      <c r="AR6049"/>
      <c r="AS6049"/>
      <c r="AT6049"/>
      <c r="AU6049"/>
      <c r="AV6049"/>
      <c r="AW6049"/>
      <c r="AX6049"/>
      <c r="AY6049"/>
      <c r="AZ6049"/>
      <c r="BA6049"/>
      <c r="BB6049"/>
      <c r="BC6049"/>
      <c r="BD6049"/>
      <c r="BE6049"/>
      <c r="BF6049"/>
      <c r="BG6049"/>
      <c r="BH6049"/>
      <c r="BI6049"/>
      <c r="BJ6049"/>
      <c r="BK6049"/>
      <c r="BL6049"/>
      <c r="BM6049"/>
      <c r="BN6049"/>
      <c r="BO6049"/>
    </row>
    <row r="6050" spans="1:67" ht="15" x14ac:dyDescent="0.25">
      <c r="A6050" s="245" t="s">
        <v>1547</v>
      </c>
      <c r="B6050" s="245" t="s">
        <v>1546</v>
      </c>
      <c r="C6050" s="245" t="s">
        <v>1555</v>
      </c>
      <c r="D6050" s="245" t="s">
        <v>1554</v>
      </c>
      <c r="E6050" s="246" t="s">
        <v>44</v>
      </c>
      <c r="F6050" s="245" t="s">
        <v>44</v>
      </c>
      <c r="G6050" s="245" t="s">
        <v>14008</v>
      </c>
      <c r="H6050" s="245" t="s">
        <v>14009</v>
      </c>
      <c r="I6050" s="245" t="s">
        <v>11</v>
      </c>
      <c r="J6050" s="245" t="s">
        <v>569</v>
      </c>
      <c r="K6050" s="246" t="s">
        <v>1291</v>
      </c>
      <c r="L6050" s="245" t="s">
        <v>568</v>
      </c>
      <c r="M6050"/>
      <c r="N6050"/>
      <c r="O6050"/>
      <c r="P6050"/>
      <c r="Q6050"/>
      <c r="R6050"/>
      <c r="S6050"/>
      <c r="T6050"/>
      <c r="U6050"/>
      <c r="V6050"/>
      <c r="W6050"/>
      <c r="X6050"/>
      <c r="Y6050"/>
      <c r="Z6050"/>
      <c r="AA6050"/>
      <c r="AB6050"/>
      <c r="AC6050"/>
      <c r="AD6050"/>
      <c r="AE6050"/>
      <c r="AF6050"/>
      <c r="AG6050"/>
      <c r="AH6050"/>
      <c r="AI6050"/>
      <c r="AJ6050"/>
      <c r="AK6050"/>
      <c r="AL6050"/>
      <c r="AM6050"/>
      <c r="AN6050"/>
      <c r="AO6050"/>
      <c r="AP6050"/>
      <c r="AQ6050"/>
      <c r="AR6050"/>
      <c r="AS6050"/>
      <c r="AT6050"/>
      <c r="AU6050"/>
      <c r="AV6050"/>
      <c r="AW6050"/>
      <c r="AX6050"/>
      <c r="AY6050"/>
      <c r="AZ6050"/>
      <c r="BA6050"/>
      <c r="BB6050"/>
      <c r="BC6050"/>
      <c r="BD6050"/>
      <c r="BE6050"/>
      <c r="BF6050"/>
      <c r="BG6050"/>
      <c r="BH6050"/>
      <c r="BI6050"/>
      <c r="BJ6050"/>
      <c r="BK6050"/>
      <c r="BL6050"/>
      <c r="BM6050"/>
      <c r="BN6050"/>
      <c r="BO6050"/>
    </row>
    <row r="6051" spans="1:67" ht="15" x14ac:dyDescent="0.25">
      <c r="A6051" s="245" t="s">
        <v>1547</v>
      </c>
      <c r="B6051" s="245" t="s">
        <v>1546</v>
      </c>
      <c r="C6051" s="245" t="s">
        <v>1555</v>
      </c>
      <c r="D6051" s="245" t="s">
        <v>1554</v>
      </c>
      <c r="E6051" s="246" t="s">
        <v>44</v>
      </c>
      <c r="F6051" s="245" t="s">
        <v>44</v>
      </c>
      <c r="G6051" s="245" t="s">
        <v>14010</v>
      </c>
      <c r="H6051" s="245" t="s">
        <v>14011</v>
      </c>
      <c r="I6051" s="245" t="s">
        <v>11</v>
      </c>
      <c r="J6051" s="245" t="s">
        <v>59</v>
      </c>
      <c r="K6051" s="246" t="s">
        <v>17667</v>
      </c>
      <c r="L6051" s="245" t="s">
        <v>568</v>
      </c>
      <c r="M6051"/>
      <c r="N6051"/>
      <c r="O6051"/>
      <c r="P6051"/>
      <c r="Q6051"/>
      <c r="R6051"/>
      <c r="S6051"/>
      <c r="T6051"/>
      <c r="U6051"/>
      <c r="V6051"/>
      <c r="W6051"/>
      <c r="X6051"/>
      <c r="Y6051"/>
      <c r="Z6051"/>
      <c r="AA6051"/>
      <c r="AB6051"/>
      <c r="AC6051"/>
      <c r="AD6051"/>
      <c r="AE6051"/>
      <c r="AF6051"/>
      <c r="AG6051"/>
      <c r="AH6051"/>
      <c r="AI6051"/>
      <c r="AJ6051"/>
      <c r="AK6051"/>
      <c r="AL6051"/>
      <c r="AM6051"/>
      <c r="AN6051"/>
      <c r="AO6051"/>
      <c r="AP6051"/>
      <c r="AQ6051"/>
      <c r="AR6051"/>
      <c r="AS6051"/>
      <c r="AT6051"/>
      <c r="AU6051"/>
      <c r="AV6051"/>
      <c r="AW6051"/>
      <c r="AX6051"/>
      <c r="AY6051"/>
      <c r="AZ6051"/>
      <c r="BA6051"/>
      <c r="BB6051"/>
      <c r="BC6051"/>
      <c r="BD6051"/>
      <c r="BE6051"/>
      <c r="BF6051"/>
      <c r="BG6051"/>
      <c r="BH6051"/>
      <c r="BI6051"/>
      <c r="BJ6051"/>
      <c r="BK6051"/>
      <c r="BL6051"/>
      <c r="BM6051"/>
      <c r="BN6051"/>
      <c r="BO6051"/>
    </row>
    <row r="6052" spans="1:67" ht="15" x14ac:dyDescent="0.25">
      <c r="A6052" s="245" t="s">
        <v>1547</v>
      </c>
      <c r="B6052" s="245" t="s">
        <v>1546</v>
      </c>
      <c r="C6052" s="245" t="s">
        <v>1555</v>
      </c>
      <c r="D6052" s="245" t="s">
        <v>1554</v>
      </c>
      <c r="E6052" s="246" t="s">
        <v>44</v>
      </c>
      <c r="F6052" s="245" t="s">
        <v>44</v>
      </c>
      <c r="G6052" s="245" t="s">
        <v>14012</v>
      </c>
      <c r="H6052" s="245" t="s">
        <v>14013</v>
      </c>
      <c r="I6052" s="245" t="s">
        <v>14</v>
      </c>
      <c r="J6052" s="245" t="s">
        <v>59</v>
      </c>
      <c r="K6052" s="246" t="s">
        <v>638</v>
      </c>
      <c r="L6052" s="245" t="s">
        <v>568</v>
      </c>
      <c r="M6052"/>
      <c r="N6052"/>
      <c r="O6052"/>
      <c r="P6052"/>
      <c r="Q6052"/>
      <c r="R6052"/>
      <c r="S6052"/>
      <c r="T6052"/>
      <c r="U6052"/>
      <c r="V6052"/>
      <c r="W6052"/>
      <c r="X6052"/>
      <c r="Y6052"/>
      <c r="Z6052"/>
      <c r="AA6052"/>
      <c r="AB6052"/>
      <c r="AC6052"/>
      <c r="AD6052"/>
      <c r="AE6052"/>
      <c r="AF6052"/>
      <c r="AG6052"/>
      <c r="AH6052"/>
      <c r="AI6052"/>
      <c r="AJ6052"/>
      <c r="AK6052"/>
      <c r="AL6052"/>
      <c r="AM6052"/>
      <c r="AN6052"/>
      <c r="AO6052"/>
      <c r="AP6052"/>
      <c r="AQ6052"/>
      <c r="AR6052"/>
      <c r="AS6052"/>
      <c r="AT6052"/>
      <c r="AU6052"/>
      <c r="AV6052"/>
      <c r="AW6052"/>
      <c r="AX6052"/>
      <c r="AY6052"/>
      <c r="AZ6052"/>
      <c r="BA6052"/>
      <c r="BB6052"/>
      <c r="BC6052"/>
      <c r="BD6052"/>
      <c r="BE6052"/>
      <c r="BF6052"/>
      <c r="BG6052"/>
      <c r="BH6052"/>
      <c r="BI6052"/>
      <c r="BJ6052"/>
      <c r="BK6052"/>
      <c r="BL6052"/>
      <c r="BM6052"/>
      <c r="BN6052"/>
      <c r="BO6052"/>
    </row>
    <row r="6053" spans="1:67" ht="15" x14ac:dyDescent="0.25">
      <c r="A6053" s="245" t="s">
        <v>1547</v>
      </c>
      <c r="B6053" s="245" t="s">
        <v>1546</v>
      </c>
      <c r="C6053" s="245" t="s">
        <v>1555</v>
      </c>
      <c r="D6053" s="245" t="s">
        <v>1554</v>
      </c>
      <c r="E6053" s="246" t="s">
        <v>44</v>
      </c>
      <c r="F6053" s="245" t="s">
        <v>44</v>
      </c>
      <c r="G6053" s="245" t="s">
        <v>14014</v>
      </c>
      <c r="H6053" s="245" t="s">
        <v>21674</v>
      </c>
      <c r="I6053" s="245" t="s">
        <v>11</v>
      </c>
      <c r="J6053" s="245" t="s">
        <v>59</v>
      </c>
      <c r="K6053" s="246" t="s">
        <v>2822</v>
      </c>
      <c r="L6053" s="245" t="s">
        <v>568</v>
      </c>
      <c r="M6053"/>
      <c r="N6053"/>
      <c r="O6053"/>
      <c r="P6053"/>
      <c r="Q6053"/>
      <c r="R6053"/>
      <c r="S6053"/>
      <c r="T6053"/>
      <c r="U6053"/>
      <c r="V6053"/>
      <c r="W6053"/>
      <c r="X6053"/>
      <c r="Y6053"/>
      <c r="Z6053"/>
      <c r="AA6053"/>
      <c r="AB6053"/>
      <c r="AC6053"/>
      <c r="AD6053"/>
      <c r="AE6053"/>
      <c r="AF6053"/>
      <c r="AG6053"/>
      <c r="AH6053"/>
      <c r="AI6053"/>
      <c r="AJ6053"/>
      <c r="AK6053"/>
      <c r="AL6053"/>
      <c r="AM6053"/>
      <c r="AN6053"/>
      <c r="AO6053"/>
      <c r="AP6053"/>
      <c r="AQ6053"/>
      <c r="AR6053"/>
      <c r="AS6053"/>
      <c r="AT6053"/>
      <c r="AU6053"/>
      <c r="AV6053"/>
      <c r="AW6053"/>
      <c r="AX6053"/>
      <c r="AY6053"/>
      <c r="AZ6053"/>
      <c r="BA6053"/>
      <c r="BB6053"/>
      <c r="BC6053"/>
      <c r="BD6053"/>
      <c r="BE6053"/>
      <c r="BF6053"/>
      <c r="BG6053"/>
      <c r="BH6053"/>
      <c r="BI6053"/>
      <c r="BJ6053"/>
      <c r="BK6053"/>
      <c r="BL6053"/>
      <c r="BM6053"/>
      <c r="BN6053"/>
      <c r="BO6053"/>
    </row>
    <row r="6054" spans="1:67" ht="15" x14ac:dyDescent="0.25">
      <c r="A6054" s="245" t="s">
        <v>1547</v>
      </c>
      <c r="B6054" s="245" t="s">
        <v>1546</v>
      </c>
      <c r="C6054" s="245" t="s">
        <v>1555</v>
      </c>
      <c r="D6054" s="245" t="s">
        <v>1554</v>
      </c>
      <c r="E6054" s="246" t="s">
        <v>44</v>
      </c>
      <c r="F6054" s="245" t="s">
        <v>44</v>
      </c>
      <c r="G6054" s="245" t="s">
        <v>14015</v>
      </c>
      <c r="H6054" s="245" t="s">
        <v>14016</v>
      </c>
      <c r="I6054" s="245" t="s">
        <v>11</v>
      </c>
      <c r="J6054" s="245" t="s">
        <v>59</v>
      </c>
      <c r="K6054" s="246" t="s">
        <v>9564</v>
      </c>
      <c r="L6054" s="245" t="s">
        <v>568</v>
      </c>
      <c r="M6054"/>
      <c r="N6054"/>
      <c r="O6054"/>
      <c r="P6054"/>
      <c r="Q6054"/>
      <c r="R6054"/>
      <c r="S6054"/>
      <c r="T6054"/>
      <c r="U6054"/>
      <c r="V6054"/>
      <c r="W6054"/>
      <c r="X6054"/>
      <c r="Y6054"/>
      <c r="Z6054"/>
      <c r="AA6054"/>
      <c r="AB6054"/>
      <c r="AC6054"/>
      <c r="AD6054"/>
      <c r="AE6054"/>
      <c r="AF6054"/>
      <c r="AG6054"/>
      <c r="AH6054"/>
      <c r="AI6054"/>
      <c r="AJ6054"/>
      <c r="AK6054"/>
      <c r="AL6054"/>
      <c r="AM6054"/>
      <c r="AN6054"/>
      <c r="AO6054"/>
      <c r="AP6054"/>
      <c r="AQ6054"/>
      <c r="AR6054"/>
      <c r="AS6054"/>
      <c r="AT6054"/>
      <c r="AU6054"/>
      <c r="AV6054"/>
      <c r="AW6054"/>
      <c r="AX6054"/>
      <c r="AY6054"/>
      <c r="AZ6054"/>
      <c r="BA6054"/>
      <c r="BB6054"/>
      <c r="BC6054"/>
      <c r="BD6054"/>
      <c r="BE6054"/>
      <c r="BF6054"/>
      <c r="BG6054"/>
      <c r="BH6054"/>
      <c r="BI6054"/>
      <c r="BJ6054"/>
      <c r="BK6054"/>
      <c r="BL6054"/>
      <c r="BM6054"/>
      <c r="BN6054"/>
      <c r="BO6054"/>
    </row>
    <row r="6055" spans="1:67" ht="15" x14ac:dyDescent="0.25">
      <c r="A6055" s="245" t="s">
        <v>1547</v>
      </c>
      <c r="B6055" s="245" t="s">
        <v>1546</v>
      </c>
      <c r="C6055" s="245" t="s">
        <v>1555</v>
      </c>
      <c r="D6055" s="245" t="s">
        <v>1554</v>
      </c>
      <c r="E6055" s="246" t="s">
        <v>44</v>
      </c>
      <c r="F6055" s="245" t="s">
        <v>44</v>
      </c>
      <c r="G6055" s="245" t="s">
        <v>14017</v>
      </c>
      <c r="H6055" s="245" t="s">
        <v>21675</v>
      </c>
      <c r="I6055" s="245" t="s">
        <v>11</v>
      </c>
      <c r="J6055" s="245" t="s">
        <v>59</v>
      </c>
      <c r="K6055" s="246" t="s">
        <v>21134</v>
      </c>
      <c r="L6055" s="245" t="s">
        <v>568</v>
      </c>
      <c r="M6055"/>
      <c r="N6055"/>
      <c r="O6055"/>
      <c r="P6055"/>
      <c r="Q6055"/>
      <c r="R6055"/>
      <c r="S6055"/>
      <c r="T6055"/>
      <c r="U6055"/>
      <c r="V6055"/>
      <c r="W6055"/>
      <c r="X6055"/>
      <c r="Y6055"/>
      <c r="Z6055"/>
      <c r="AA6055"/>
      <c r="AB6055"/>
      <c r="AC6055"/>
      <c r="AD6055"/>
      <c r="AE6055"/>
      <c r="AF6055"/>
      <c r="AG6055"/>
      <c r="AH6055"/>
      <c r="AI6055"/>
      <c r="AJ6055"/>
      <c r="AK6055"/>
      <c r="AL6055"/>
      <c r="AM6055"/>
      <c r="AN6055"/>
      <c r="AO6055"/>
      <c r="AP6055"/>
      <c r="AQ6055"/>
      <c r="AR6055"/>
      <c r="AS6055"/>
      <c r="AT6055"/>
      <c r="AU6055"/>
      <c r="AV6055"/>
      <c r="AW6055"/>
      <c r="AX6055"/>
      <c r="AY6055"/>
      <c r="AZ6055"/>
      <c r="BA6055"/>
      <c r="BB6055"/>
      <c r="BC6055"/>
      <c r="BD6055"/>
      <c r="BE6055"/>
      <c r="BF6055"/>
      <c r="BG6055"/>
      <c r="BH6055"/>
      <c r="BI6055"/>
      <c r="BJ6055"/>
      <c r="BK6055"/>
      <c r="BL6055"/>
      <c r="BM6055"/>
      <c r="BN6055"/>
      <c r="BO6055"/>
    </row>
    <row r="6056" spans="1:67" ht="15" x14ac:dyDescent="0.25">
      <c r="A6056" s="245" t="s">
        <v>1547</v>
      </c>
      <c r="B6056" s="245" t="s">
        <v>1546</v>
      </c>
      <c r="C6056" s="245" t="s">
        <v>1555</v>
      </c>
      <c r="D6056" s="245" t="s">
        <v>1554</v>
      </c>
      <c r="E6056" s="246" t="s">
        <v>44</v>
      </c>
      <c r="F6056" s="245" t="s">
        <v>44</v>
      </c>
      <c r="G6056" s="245" t="s">
        <v>14018</v>
      </c>
      <c r="H6056" s="245" t="s">
        <v>14019</v>
      </c>
      <c r="I6056" s="245" t="s">
        <v>11</v>
      </c>
      <c r="J6056" s="245" t="s">
        <v>59</v>
      </c>
      <c r="K6056" s="246" t="s">
        <v>15451</v>
      </c>
      <c r="L6056" s="245" t="s">
        <v>568</v>
      </c>
      <c r="M6056"/>
      <c r="N6056"/>
      <c r="O6056"/>
      <c r="P6056"/>
      <c r="Q6056"/>
      <c r="R6056"/>
      <c r="S6056"/>
      <c r="T6056"/>
      <c r="U6056"/>
      <c r="V6056"/>
      <c r="W6056"/>
      <c r="X6056"/>
      <c r="Y6056"/>
      <c r="Z6056"/>
      <c r="AA6056"/>
      <c r="AB6056"/>
      <c r="AC6056"/>
      <c r="AD6056"/>
      <c r="AE6056"/>
      <c r="AF6056"/>
      <c r="AG6056"/>
      <c r="AH6056"/>
      <c r="AI6056"/>
      <c r="AJ6056"/>
      <c r="AK6056"/>
      <c r="AL6056"/>
      <c r="AM6056"/>
      <c r="AN6056"/>
      <c r="AO6056"/>
      <c r="AP6056"/>
      <c r="AQ6056"/>
      <c r="AR6056"/>
      <c r="AS6056"/>
      <c r="AT6056"/>
      <c r="AU6056"/>
      <c r="AV6056"/>
      <c r="AW6056"/>
      <c r="AX6056"/>
      <c r="AY6056"/>
      <c r="AZ6056"/>
      <c r="BA6056"/>
      <c r="BB6056"/>
      <c r="BC6056"/>
      <c r="BD6056"/>
      <c r="BE6056"/>
      <c r="BF6056"/>
      <c r="BG6056"/>
      <c r="BH6056"/>
      <c r="BI6056"/>
      <c r="BJ6056"/>
      <c r="BK6056"/>
      <c r="BL6056"/>
      <c r="BM6056"/>
      <c r="BN6056"/>
      <c r="BO6056"/>
    </row>
    <row r="6057" spans="1:67" ht="15" x14ac:dyDescent="0.25">
      <c r="A6057" s="245" t="s">
        <v>1547</v>
      </c>
      <c r="B6057" s="245" t="s">
        <v>1546</v>
      </c>
      <c r="C6057" s="245" t="s">
        <v>1555</v>
      </c>
      <c r="D6057" s="245" t="s">
        <v>1554</v>
      </c>
      <c r="E6057" s="246" t="s">
        <v>44</v>
      </c>
      <c r="F6057" s="245" t="s">
        <v>44</v>
      </c>
      <c r="G6057" s="245" t="s">
        <v>14020</v>
      </c>
      <c r="H6057" s="245" t="s">
        <v>21676</v>
      </c>
      <c r="I6057" s="245" t="s">
        <v>11</v>
      </c>
      <c r="J6057" s="245" t="s">
        <v>59</v>
      </c>
      <c r="K6057" s="246" t="s">
        <v>17582</v>
      </c>
      <c r="L6057" s="245" t="s">
        <v>568</v>
      </c>
      <c r="M6057"/>
      <c r="N6057"/>
      <c r="O6057"/>
      <c r="P6057"/>
      <c r="Q6057"/>
      <c r="R6057"/>
      <c r="S6057"/>
      <c r="T6057"/>
      <c r="U6057"/>
      <c r="V6057"/>
      <c r="W6057"/>
      <c r="X6057"/>
      <c r="Y6057"/>
      <c r="Z6057"/>
      <c r="AA6057"/>
      <c r="AB6057"/>
      <c r="AC6057"/>
      <c r="AD6057"/>
      <c r="AE6057"/>
      <c r="AF6057"/>
      <c r="AG6057"/>
      <c r="AH6057"/>
      <c r="AI6057"/>
      <c r="AJ6057"/>
      <c r="AK6057"/>
      <c r="AL6057"/>
      <c r="AM6057"/>
      <c r="AN6057"/>
      <c r="AO6057"/>
      <c r="AP6057"/>
      <c r="AQ6057"/>
      <c r="AR6057"/>
      <c r="AS6057"/>
      <c r="AT6057"/>
      <c r="AU6057"/>
      <c r="AV6057"/>
      <c r="AW6057"/>
      <c r="AX6057"/>
      <c r="AY6057"/>
      <c r="AZ6057"/>
      <c r="BA6057"/>
      <c r="BB6057"/>
      <c r="BC6057"/>
      <c r="BD6057"/>
      <c r="BE6057"/>
      <c r="BF6057"/>
      <c r="BG6057"/>
      <c r="BH6057"/>
      <c r="BI6057"/>
      <c r="BJ6057"/>
      <c r="BK6057"/>
      <c r="BL6057"/>
      <c r="BM6057"/>
      <c r="BN6057"/>
      <c r="BO6057"/>
    </row>
    <row r="6058" spans="1:67" ht="15" x14ac:dyDescent="0.25">
      <c r="A6058" s="245" t="s">
        <v>1547</v>
      </c>
      <c r="B6058" s="245" t="s">
        <v>1546</v>
      </c>
      <c r="C6058" s="245" t="s">
        <v>1555</v>
      </c>
      <c r="D6058" s="245" t="s">
        <v>1554</v>
      </c>
      <c r="E6058" s="246" t="s">
        <v>44</v>
      </c>
      <c r="F6058" s="245" t="s">
        <v>44</v>
      </c>
      <c r="G6058" s="245" t="s">
        <v>14021</v>
      </c>
      <c r="H6058" s="245" t="s">
        <v>14022</v>
      </c>
      <c r="I6058" s="245" t="s">
        <v>11</v>
      </c>
      <c r="J6058" s="245" t="s">
        <v>59</v>
      </c>
      <c r="K6058" s="246" t="s">
        <v>8237</v>
      </c>
      <c r="L6058" s="245" t="s">
        <v>568</v>
      </c>
      <c r="M6058"/>
      <c r="N6058"/>
      <c r="O6058"/>
      <c r="P6058"/>
      <c r="Q6058"/>
      <c r="R6058"/>
      <c r="S6058"/>
      <c r="T6058"/>
      <c r="U6058"/>
      <c r="V6058"/>
      <c r="W6058"/>
      <c r="X6058"/>
      <c r="Y6058"/>
      <c r="Z6058"/>
      <c r="AA6058"/>
      <c r="AB6058"/>
      <c r="AC6058"/>
      <c r="AD6058"/>
      <c r="AE6058"/>
      <c r="AF6058"/>
      <c r="AG6058"/>
      <c r="AH6058"/>
      <c r="AI6058"/>
      <c r="AJ6058"/>
      <c r="AK6058"/>
      <c r="AL6058"/>
      <c r="AM6058"/>
      <c r="AN6058"/>
      <c r="AO6058"/>
      <c r="AP6058"/>
      <c r="AQ6058"/>
      <c r="AR6058"/>
      <c r="AS6058"/>
      <c r="AT6058"/>
      <c r="AU6058"/>
      <c r="AV6058"/>
      <c r="AW6058"/>
      <c r="AX6058"/>
      <c r="AY6058"/>
      <c r="AZ6058"/>
      <c r="BA6058"/>
      <c r="BB6058"/>
      <c r="BC6058"/>
      <c r="BD6058"/>
      <c r="BE6058"/>
      <c r="BF6058"/>
      <c r="BG6058"/>
      <c r="BH6058"/>
      <c r="BI6058"/>
      <c r="BJ6058"/>
      <c r="BK6058"/>
      <c r="BL6058"/>
      <c r="BM6058"/>
      <c r="BN6058"/>
      <c r="BO6058"/>
    </row>
    <row r="6059" spans="1:67" ht="15" x14ac:dyDescent="0.25">
      <c r="A6059" s="245" t="s">
        <v>1547</v>
      </c>
      <c r="B6059" s="245" t="s">
        <v>1546</v>
      </c>
      <c r="C6059" s="245" t="s">
        <v>1555</v>
      </c>
      <c r="D6059" s="245" t="s">
        <v>1554</v>
      </c>
      <c r="E6059" s="246" t="s">
        <v>44</v>
      </c>
      <c r="F6059" s="245" t="s">
        <v>44</v>
      </c>
      <c r="G6059" s="245" t="s">
        <v>14023</v>
      </c>
      <c r="H6059" s="245" t="s">
        <v>21677</v>
      </c>
      <c r="I6059" s="245" t="s">
        <v>11</v>
      </c>
      <c r="J6059" s="245" t="s">
        <v>59</v>
      </c>
      <c r="K6059" s="246" t="s">
        <v>19510</v>
      </c>
      <c r="L6059" s="245" t="s">
        <v>568</v>
      </c>
      <c r="M6059"/>
      <c r="N6059"/>
      <c r="O6059"/>
      <c r="P6059"/>
      <c r="Q6059"/>
      <c r="R6059"/>
      <c r="S6059"/>
      <c r="T6059"/>
      <c r="U6059"/>
      <c r="V6059"/>
      <c r="W6059"/>
      <c r="X6059"/>
      <c r="Y6059"/>
      <c r="Z6059"/>
      <c r="AA6059"/>
      <c r="AB6059"/>
      <c r="AC6059"/>
      <c r="AD6059"/>
      <c r="AE6059"/>
      <c r="AF6059"/>
      <c r="AG6059"/>
      <c r="AH6059"/>
      <c r="AI6059"/>
      <c r="AJ6059"/>
      <c r="AK6059"/>
      <c r="AL6059"/>
      <c r="AM6059"/>
      <c r="AN6059"/>
      <c r="AO6059"/>
      <c r="AP6059"/>
      <c r="AQ6059"/>
      <c r="AR6059"/>
      <c r="AS6059"/>
      <c r="AT6059"/>
      <c r="AU6059"/>
      <c r="AV6059"/>
      <c r="AW6059"/>
      <c r="AX6059"/>
      <c r="AY6059"/>
      <c r="AZ6059"/>
      <c r="BA6059"/>
      <c r="BB6059"/>
      <c r="BC6059"/>
      <c r="BD6059"/>
      <c r="BE6059"/>
      <c r="BF6059"/>
      <c r="BG6059"/>
      <c r="BH6059"/>
      <c r="BI6059"/>
      <c r="BJ6059"/>
      <c r="BK6059"/>
      <c r="BL6059"/>
      <c r="BM6059"/>
      <c r="BN6059"/>
      <c r="BO6059"/>
    </row>
    <row r="6060" spans="1:67" ht="15" x14ac:dyDescent="0.25">
      <c r="A6060" s="245" t="s">
        <v>1547</v>
      </c>
      <c r="B6060" s="245" t="s">
        <v>1546</v>
      </c>
      <c r="C6060" s="245" t="s">
        <v>1555</v>
      </c>
      <c r="D6060" s="245" t="s">
        <v>1554</v>
      </c>
      <c r="E6060" s="246" t="s">
        <v>44</v>
      </c>
      <c r="F6060" s="245" t="s">
        <v>44</v>
      </c>
      <c r="G6060" s="245" t="s">
        <v>14024</v>
      </c>
      <c r="H6060" s="245" t="s">
        <v>14025</v>
      </c>
      <c r="I6060" s="245" t="s">
        <v>11</v>
      </c>
      <c r="J6060" s="245" t="s">
        <v>59</v>
      </c>
      <c r="K6060" s="246" t="s">
        <v>9499</v>
      </c>
      <c r="L6060" s="245" t="s">
        <v>568</v>
      </c>
      <c r="M6060"/>
      <c r="N6060"/>
      <c r="O6060"/>
      <c r="P6060"/>
      <c r="Q6060"/>
      <c r="R6060"/>
      <c r="S6060"/>
      <c r="T6060"/>
      <c r="U6060"/>
      <c r="V6060"/>
      <c r="W6060"/>
      <c r="X6060"/>
      <c r="Y6060"/>
      <c r="Z6060"/>
      <c r="AA6060"/>
      <c r="AB6060"/>
      <c r="AC6060"/>
      <c r="AD6060"/>
      <c r="AE6060"/>
      <c r="AF6060"/>
      <c r="AG6060"/>
      <c r="AH6060"/>
      <c r="AI6060"/>
      <c r="AJ6060"/>
      <c r="AK6060"/>
      <c r="AL6060"/>
      <c r="AM6060"/>
      <c r="AN6060"/>
      <c r="AO6060"/>
      <c r="AP6060"/>
      <c r="AQ6060"/>
      <c r="AR6060"/>
      <c r="AS6060"/>
      <c r="AT6060"/>
      <c r="AU6060"/>
      <c r="AV6060"/>
      <c r="AW6060"/>
      <c r="AX6060"/>
      <c r="AY6060"/>
      <c r="AZ6060"/>
      <c r="BA6060"/>
      <c r="BB6060"/>
      <c r="BC6060"/>
      <c r="BD6060"/>
      <c r="BE6060"/>
      <c r="BF6060"/>
      <c r="BG6060"/>
      <c r="BH6060"/>
      <c r="BI6060"/>
      <c r="BJ6060"/>
      <c r="BK6060"/>
      <c r="BL6060"/>
      <c r="BM6060"/>
      <c r="BN6060"/>
      <c r="BO6060"/>
    </row>
    <row r="6061" spans="1:67" ht="15" x14ac:dyDescent="0.25">
      <c r="A6061" s="245" t="s">
        <v>1547</v>
      </c>
      <c r="B6061" s="245" t="s">
        <v>1546</v>
      </c>
      <c r="C6061" s="245" t="s">
        <v>1555</v>
      </c>
      <c r="D6061" s="245" t="s">
        <v>1554</v>
      </c>
      <c r="E6061" s="246" t="s">
        <v>44</v>
      </c>
      <c r="F6061" s="245" t="s">
        <v>44</v>
      </c>
      <c r="G6061" s="245" t="s">
        <v>14026</v>
      </c>
      <c r="H6061" s="245" t="s">
        <v>21679</v>
      </c>
      <c r="I6061" s="245" t="s">
        <v>11</v>
      </c>
      <c r="J6061" s="245" t="s">
        <v>59</v>
      </c>
      <c r="K6061" s="246" t="s">
        <v>2233</v>
      </c>
      <c r="L6061" s="245" t="s">
        <v>568</v>
      </c>
      <c r="M6061"/>
      <c r="N6061"/>
      <c r="O6061"/>
      <c r="P6061"/>
      <c r="Q6061"/>
      <c r="R6061"/>
      <c r="S6061"/>
      <c r="T6061"/>
      <c r="U6061"/>
      <c r="V6061"/>
      <c r="W6061"/>
      <c r="X6061"/>
      <c r="Y6061"/>
      <c r="Z6061"/>
      <c r="AA6061"/>
      <c r="AB6061"/>
      <c r="AC6061"/>
      <c r="AD6061"/>
      <c r="AE6061"/>
      <c r="AF6061"/>
      <c r="AG6061"/>
      <c r="AH6061"/>
      <c r="AI6061"/>
      <c r="AJ6061"/>
      <c r="AK6061"/>
      <c r="AL6061"/>
      <c r="AM6061"/>
      <c r="AN6061"/>
      <c r="AO6061"/>
      <c r="AP6061"/>
      <c r="AQ6061"/>
      <c r="AR6061"/>
      <c r="AS6061"/>
      <c r="AT6061"/>
      <c r="AU6061"/>
      <c r="AV6061"/>
      <c r="AW6061"/>
      <c r="AX6061"/>
      <c r="AY6061"/>
      <c r="AZ6061"/>
      <c r="BA6061"/>
      <c r="BB6061"/>
      <c r="BC6061"/>
      <c r="BD6061"/>
      <c r="BE6061"/>
      <c r="BF6061"/>
      <c r="BG6061"/>
      <c r="BH6061"/>
      <c r="BI6061"/>
      <c r="BJ6061"/>
      <c r="BK6061"/>
      <c r="BL6061"/>
      <c r="BM6061"/>
      <c r="BN6061"/>
      <c r="BO6061"/>
    </row>
    <row r="6062" spans="1:67" ht="15" x14ac:dyDescent="0.25">
      <c r="A6062" s="245" t="s">
        <v>1547</v>
      </c>
      <c r="B6062" s="245" t="s">
        <v>1546</v>
      </c>
      <c r="C6062" s="245" t="s">
        <v>1555</v>
      </c>
      <c r="D6062" s="245" t="s">
        <v>1554</v>
      </c>
      <c r="E6062" s="246" t="s">
        <v>44</v>
      </c>
      <c r="F6062" s="245" t="s">
        <v>44</v>
      </c>
      <c r="G6062" s="245" t="s">
        <v>14027</v>
      </c>
      <c r="H6062" s="245" t="s">
        <v>14028</v>
      </c>
      <c r="I6062" s="245" t="s">
        <v>11</v>
      </c>
      <c r="J6062" s="245" t="s">
        <v>59</v>
      </c>
      <c r="K6062" s="246" t="s">
        <v>21096</v>
      </c>
      <c r="L6062" s="245" t="s">
        <v>568</v>
      </c>
      <c r="M6062"/>
      <c r="N6062"/>
      <c r="O6062"/>
      <c r="P6062"/>
      <c r="Q6062"/>
      <c r="R6062"/>
      <c r="S6062"/>
      <c r="T6062"/>
      <c r="U6062"/>
      <c r="V6062"/>
      <c r="W6062"/>
      <c r="X6062"/>
      <c r="Y6062"/>
      <c r="Z6062"/>
      <c r="AA6062"/>
      <c r="AB6062"/>
      <c r="AC6062"/>
      <c r="AD6062"/>
      <c r="AE6062"/>
      <c r="AF6062"/>
      <c r="AG6062"/>
      <c r="AH6062"/>
      <c r="AI6062"/>
      <c r="AJ6062"/>
      <c r="AK6062"/>
      <c r="AL6062"/>
      <c r="AM6062"/>
      <c r="AN6062"/>
      <c r="AO6062"/>
      <c r="AP6062"/>
      <c r="AQ6062"/>
      <c r="AR6062"/>
      <c r="AS6062"/>
      <c r="AT6062"/>
      <c r="AU6062"/>
      <c r="AV6062"/>
      <c r="AW6062"/>
      <c r="AX6062"/>
      <c r="AY6062"/>
      <c r="AZ6062"/>
      <c r="BA6062"/>
      <c r="BB6062"/>
      <c r="BC6062"/>
      <c r="BD6062"/>
      <c r="BE6062"/>
      <c r="BF6062"/>
      <c r="BG6062"/>
      <c r="BH6062"/>
      <c r="BI6062"/>
      <c r="BJ6062"/>
      <c r="BK6062"/>
      <c r="BL6062"/>
      <c r="BM6062"/>
      <c r="BN6062"/>
      <c r="BO6062"/>
    </row>
    <row r="6063" spans="1:67" ht="15" x14ac:dyDescent="0.25">
      <c r="A6063" s="245" t="s">
        <v>1547</v>
      </c>
      <c r="B6063" s="245" t="s">
        <v>1546</v>
      </c>
      <c r="C6063" s="245" t="s">
        <v>1555</v>
      </c>
      <c r="D6063" s="245" t="s">
        <v>1554</v>
      </c>
      <c r="E6063" s="246" t="s">
        <v>44</v>
      </c>
      <c r="F6063" s="245" t="s">
        <v>44</v>
      </c>
      <c r="G6063" s="245" t="s">
        <v>14029</v>
      </c>
      <c r="H6063" s="245" t="s">
        <v>21680</v>
      </c>
      <c r="I6063" s="245" t="s">
        <v>11</v>
      </c>
      <c r="J6063" s="245" t="s">
        <v>59</v>
      </c>
      <c r="K6063" s="246" t="s">
        <v>12788</v>
      </c>
      <c r="L6063" s="245" t="s">
        <v>568</v>
      </c>
      <c r="M6063"/>
      <c r="N6063"/>
      <c r="O6063"/>
      <c r="P6063"/>
      <c r="Q6063"/>
      <c r="R6063"/>
      <c r="S6063"/>
      <c r="T6063"/>
      <c r="U6063"/>
      <c r="V6063"/>
      <c r="W6063"/>
      <c r="X6063"/>
      <c r="Y6063"/>
      <c r="Z6063"/>
      <c r="AA6063"/>
      <c r="AB6063"/>
      <c r="AC6063"/>
      <c r="AD6063"/>
      <c r="AE6063"/>
      <c r="AF6063"/>
      <c r="AG6063"/>
      <c r="AH6063"/>
      <c r="AI6063"/>
      <c r="AJ6063"/>
      <c r="AK6063"/>
      <c r="AL6063"/>
      <c r="AM6063"/>
      <c r="AN6063"/>
      <c r="AO6063"/>
      <c r="AP6063"/>
      <c r="AQ6063"/>
      <c r="AR6063"/>
      <c r="AS6063"/>
      <c r="AT6063"/>
      <c r="AU6063"/>
      <c r="AV6063"/>
      <c r="AW6063"/>
      <c r="AX6063"/>
      <c r="AY6063"/>
      <c r="AZ6063"/>
      <c r="BA6063"/>
      <c r="BB6063"/>
      <c r="BC6063"/>
      <c r="BD6063"/>
      <c r="BE6063"/>
      <c r="BF6063"/>
      <c r="BG6063"/>
      <c r="BH6063"/>
      <c r="BI6063"/>
      <c r="BJ6063"/>
      <c r="BK6063"/>
      <c r="BL6063"/>
      <c r="BM6063"/>
      <c r="BN6063"/>
      <c r="BO6063"/>
    </row>
    <row r="6064" spans="1:67" ht="15" x14ac:dyDescent="0.25">
      <c r="A6064" s="245" t="s">
        <v>1547</v>
      </c>
      <c r="B6064" s="245" t="s">
        <v>1546</v>
      </c>
      <c r="C6064" s="245" t="s">
        <v>1555</v>
      </c>
      <c r="D6064" s="245" t="s">
        <v>1554</v>
      </c>
      <c r="E6064" s="246" t="s">
        <v>44</v>
      </c>
      <c r="F6064" s="245" t="s">
        <v>44</v>
      </c>
      <c r="G6064" s="245" t="s">
        <v>14030</v>
      </c>
      <c r="H6064" s="245" t="s">
        <v>14031</v>
      </c>
      <c r="I6064" s="245" t="s">
        <v>11</v>
      </c>
      <c r="J6064" s="245" t="s">
        <v>59</v>
      </c>
      <c r="K6064" s="246" t="s">
        <v>19926</v>
      </c>
      <c r="L6064" s="245" t="s">
        <v>568</v>
      </c>
      <c r="M6064"/>
      <c r="N6064"/>
      <c r="O6064"/>
      <c r="P6064"/>
      <c r="Q6064"/>
      <c r="R6064"/>
      <c r="S6064"/>
      <c r="T6064"/>
      <c r="U6064"/>
      <c r="V6064"/>
      <c r="W6064"/>
      <c r="X6064"/>
      <c r="Y6064"/>
      <c r="Z6064"/>
      <c r="AA6064"/>
      <c r="AB6064"/>
      <c r="AC6064"/>
      <c r="AD6064"/>
      <c r="AE6064"/>
      <c r="AF6064"/>
      <c r="AG6064"/>
      <c r="AH6064"/>
      <c r="AI6064"/>
      <c r="AJ6064"/>
      <c r="AK6064"/>
      <c r="AL6064"/>
      <c r="AM6064"/>
      <c r="AN6064"/>
      <c r="AO6064"/>
      <c r="AP6064"/>
      <c r="AQ6064"/>
      <c r="AR6064"/>
      <c r="AS6064"/>
      <c r="AT6064"/>
      <c r="AU6064"/>
      <c r="AV6064"/>
      <c r="AW6064"/>
      <c r="AX6064"/>
      <c r="AY6064"/>
      <c r="AZ6064"/>
      <c r="BA6064"/>
      <c r="BB6064"/>
      <c r="BC6064"/>
      <c r="BD6064"/>
      <c r="BE6064"/>
      <c r="BF6064"/>
      <c r="BG6064"/>
      <c r="BH6064"/>
      <c r="BI6064"/>
      <c r="BJ6064"/>
      <c r="BK6064"/>
      <c r="BL6064"/>
      <c r="BM6064"/>
      <c r="BN6064"/>
      <c r="BO6064"/>
    </row>
    <row r="6065" spans="1:67" ht="15" x14ac:dyDescent="0.25">
      <c r="A6065" s="245" t="s">
        <v>1547</v>
      </c>
      <c r="B6065" s="245" t="s">
        <v>1546</v>
      </c>
      <c r="C6065" s="245" t="s">
        <v>1555</v>
      </c>
      <c r="D6065" s="245" t="s">
        <v>1554</v>
      </c>
      <c r="E6065" s="246" t="s">
        <v>44</v>
      </c>
      <c r="F6065" s="245" t="s">
        <v>44</v>
      </c>
      <c r="G6065" s="245" t="s">
        <v>14032</v>
      </c>
      <c r="H6065" s="245" t="s">
        <v>21682</v>
      </c>
      <c r="I6065" s="245" t="s">
        <v>11</v>
      </c>
      <c r="J6065" s="245" t="s">
        <v>59</v>
      </c>
      <c r="K6065" s="246" t="s">
        <v>8912</v>
      </c>
      <c r="L6065" s="245" t="s">
        <v>568</v>
      </c>
      <c r="M6065"/>
      <c r="N6065"/>
      <c r="O6065"/>
      <c r="P6065"/>
      <c r="Q6065"/>
      <c r="R6065"/>
      <c r="S6065"/>
      <c r="T6065"/>
      <c r="U6065"/>
      <c r="V6065"/>
      <c r="W6065"/>
      <c r="X6065"/>
      <c r="Y6065"/>
      <c r="Z6065"/>
      <c r="AA6065"/>
      <c r="AB6065"/>
      <c r="AC6065"/>
      <c r="AD6065"/>
      <c r="AE6065"/>
      <c r="AF6065"/>
      <c r="AG6065"/>
      <c r="AH6065"/>
      <c r="AI6065"/>
      <c r="AJ6065"/>
      <c r="AK6065"/>
      <c r="AL6065"/>
      <c r="AM6065"/>
      <c r="AN6065"/>
      <c r="AO6065"/>
      <c r="AP6065"/>
      <c r="AQ6065"/>
      <c r="AR6065"/>
      <c r="AS6065"/>
      <c r="AT6065"/>
      <c r="AU6065"/>
      <c r="AV6065"/>
      <c r="AW6065"/>
      <c r="AX6065"/>
      <c r="AY6065"/>
      <c r="AZ6065"/>
      <c r="BA6065"/>
      <c r="BB6065"/>
      <c r="BC6065"/>
      <c r="BD6065"/>
      <c r="BE6065"/>
      <c r="BF6065"/>
      <c r="BG6065"/>
      <c r="BH6065"/>
      <c r="BI6065"/>
      <c r="BJ6065"/>
      <c r="BK6065"/>
      <c r="BL6065"/>
      <c r="BM6065"/>
      <c r="BN6065"/>
      <c r="BO6065"/>
    </row>
    <row r="6066" spans="1:67" ht="15" x14ac:dyDescent="0.25">
      <c r="A6066" s="245" t="s">
        <v>1547</v>
      </c>
      <c r="B6066" s="245" t="s">
        <v>1546</v>
      </c>
      <c r="C6066" s="245" t="s">
        <v>1555</v>
      </c>
      <c r="D6066" s="245" t="s">
        <v>1554</v>
      </c>
      <c r="E6066" s="246" t="s">
        <v>44</v>
      </c>
      <c r="F6066" s="245" t="s">
        <v>44</v>
      </c>
      <c r="G6066" s="245" t="s">
        <v>14033</v>
      </c>
      <c r="H6066" s="245" t="s">
        <v>14034</v>
      </c>
      <c r="I6066" s="245" t="s">
        <v>11</v>
      </c>
      <c r="J6066" s="245" t="s">
        <v>59</v>
      </c>
      <c r="K6066" s="246" t="s">
        <v>23672</v>
      </c>
      <c r="L6066" s="245" t="s">
        <v>568</v>
      </c>
      <c r="M6066"/>
      <c r="N6066"/>
      <c r="O6066"/>
      <c r="P6066"/>
      <c r="Q6066"/>
      <c r="R6066"/>
      <c r="S6066"/>
      <c r="T6066"/>
      <c r="U6066"/>
      <c r="V6066"/>
      <c r="W6066"/>
      <c r="X6066"/>
      <c r="Y6066"/>
      <c r="Z6066"/>
      <c r="AA6066"/>
      <c r="AB6066"/>
      <c r="AC6066"/>
      <c r="AD6066"/>
      <c r="AE6066"/>
      <c r="AF6066"/>
      <c r="AG6066"/>
      <c r="AH6066"/>
      <c r="AI6066"/>
      <c r="AJ6066"/>
      <c r="AK6066"/>
      <c r="AL6066"/>
      <c r="AM6066"/>
      <c r="AN6066"/>
      <c r="AO6066"/>
      <c r="AP6066"/>
      <c r="AQ6066"/>
      <c r="AR6066"/>
      <c r="AS6066"/>
      <c r="AT6066"/>
      <c r="AU6066"/>
      <c r="AV6066"/>
      <c r="AW6066"/>
      <c r="AX6066"/>
      <c r="AY6066"/>
      <c r="AZ6066"/>
      <c r="BA6066"/>
      <c r="BB6066"/>
      <c r="BC6066"/>
      <c r="BD6066"/>
      <c r="BE6066"/>
      <c r="BF6066"/>
      <c r="BG6066"/>
      <c r="BH6066"/>
      <c r="BI6066"/>
      <c r="BJ6066"/>
      <c r="BK6066"/>
      <c r="BL6066"/>
      <c r="BM6066"/>
      <c r="BN6066"/>
      <c r="BO6066"/>
    </row>
    <row r="6067" spans="1:67" ht="15" x14ac:dyDescent="0.25">
      <c r="A6067" s="245" t="s">
        <v>1547</v>
      </c>
      <c r="B6067" s="245" t="s">
        <v>1546</v>
      </c>
      <c r="C6067" s="245" t="s">
        <v>1555</v>
      </c>
      <c r="D6067" s="245" t="s">
        <v>1554</v>
      </c>
      <c r="E6067" s="246" t="s">
        <v>44</v>
      </c>
      <c r="F6067" s="245" t="s">
        <v>44</v>
      </c>
      <c r="G6067" s="245" t="s">
        <v>14035</v>
      </c>
      <c r="H6067" s="245" t="s">
        <v>21683</v>
      </c>
      <c r="I6067" s="245" t="s">
        <v>11</v>
      </c>
      <c r="J6067" s="245" t="s">
        <v>59</v>
      </c>
      <c r="K6067" s="246" t="s">
        <v>25393</v>
      </c>
      <c r="L6067" s="245" t="s">
        <v>568</v>
      </c>
      <c r="M6067"/>
      <c r="N6067"/>
      <c r="O6067"/>
      <c r="P6067"/>
      <c r="Q6067"/>
      <c r="R6067"/>
      <c r="S6067"/>
      <c r="T6067"/>
      <c r="U6067"/>
      <c r="V6067"/>
      <c r="W6067"/>
      <c r="X6067"/>
      <c r="Y6067"/>
      <c r="Z6067"/>
      <c r="AA6067"/>
      <c r="AB6067"/>
      <c r="AC6067"/>
      <c r="AD6067"/>
      <c r="AE6067"/>
      <c r="AF6067"/>
      <c r="AG6067"/>
      <c r="AH6067"/>
      <c r="AI6067"/>
      <c r="AJ6067"/>
      <c r="AK6067"/>
      <c r="AL6067"/>
      <c r="AM6067"/>
      <c r="AN6067"/>
      <c r="AO6067"/>
      <c r="AP6067"/>
      <c r="AQ6067"/>
      <c r="AR6067"/>
      <c r="AS6067"/>
      <c r="AT6067"/>
      <c r="AU6067"/>
      <c r="AV6067"/>
      <c r="AW6067"/>
      <c r="AX6067"/>
      <c r="AY6067"/>
      <c r="AZ6067"/>
      <c r="BA6067"/>
      <c r="BB6067"/>
      <c r="BC6067"/>
      <c r="BD6067"/>
      <c r="BE6067"/>
      <c r="BF6067"/>
      <c r="BG6067"/>
      <c r="BH6067"/>
      <c r="BI6067"/>
      <c r="BJ6067"/>
      <c r="BK6067"/>
      <c r="BL6067"/>
      <c r="BM6067"/>
      <c r="BN6067"/>
      <c r="BO6067"/>
    </row>
    <row r="6068" spans="1:67" ht="15" x14ac:dyDescent="0.25">
      <c r="A6068" s="245" t="s">
        <v>1547</v>
      </c>
      <c r="B6068" s="245" t="s">
        <v>1546</v>
      </c>
      <c r="C6068" s="245" t="s">
        <v>1555</v>
      </c>
      <c r="D6068" s="245" t="s">
        <v>1554</v>
      </c>
      <c r="E6068" s="246" t="s">
        <v>44</v>
      </c>
      <c r="F6068" s="245" t="s">
        <v>44</v>
      </c>
      <c r="G6068" s="245" t="s">
        <v>14036</v>
      </c>
      <c r="H6068" s="245" t="s">
        <v>14037</v>
      </c>
      <c r="I6068" s="245" t="s">
        <v>11</v>
      </c>
      <c r="J6068" s="245" t="s">
        <v>59</v>
      </c>
      <c r="K6068" s="246" t="s">
        <v>13668</v>
      </c>
      <c r="L6068" s="245" t="s">
        <v>568</v>
      </c>
      <c r="M6068"/>
      <c r="N6068"/>
      <c r="O6068"/>
      <c r="P6068"/>
      <c r="Q6068"/>
      <c r="R6068"/>
      <c r="S6068"/>
      <c r="T6068"/>
      <c r="U6068"/>
      <c r="V6068"/>
      <c r="W6068"/>
      <c r="X6068"/>
      <c r="Y6068"/>
      <c r="Z6068"/>
      <c r="AA6068"/>
      <c r="AB6068"/>
      <c r="AC6068"/>
      <c r="AD6068"/>
      <c r="AE6068"/>
      <c r="AF6068"/>
      <c r="AG6068"/>
      <c r="AH6068"/>
      <c r="AI6068"/>
      <c r="AJ6068"/>
      <c r="AK6068"/>
      <c r="AL6068"/>
      <c r="AM6068"/>
      <c r="AN6068"/>
      <c r="AO6068"/>
      <c r="AP6068"/>
      <c r="AQ6068"/>
      <c r="AR6068"/>
      <c r="AS6068"/>
      <c r="AT6068"/>
      <c r="AU6068"/>
      <c r="AV6068"/>
      <c r="AW6068"/>
      <c r="AX6068"/>
      <c r="AY6068"/>
      <c r="AZ6068"/>
      <c r="BA6068"/>
      <c r="BB6068"/>
      <c r="BC6068"/>
      <c r="BD6068"/>
      <c r="BE6068"/>
      <c r="BF6068"/>
      <c r="BG6068"/>
      <c r="BH6068"/>
      <c r="BI6068"/>
      <c r="BJ6068"/>
      <c r="BK6068"/>
      <c r="BL6068"/>
      <c r="BM6068"/>
      <c r="BN6068"/>
      <c r="BO6068"/>
    </row>
    <row r="6069" spans="1:67" ht="15" x14ac:dyDescent="0.25">
      <c r="A6069" s="245" t="s">
        <v>1547</v>
      </c>
      <c r="B6069" s="245" t="s">
        <v>1546</v>
      </c>
      <c r="C6069" s="245" t="s">
        <v>1555</v>
      </c>
      <c r="D6069" s="245" t="s">
        <v>1554</v>
      </c>
      <c r="E6069" s="246" t="s">
        <v>44</v>
      </c>
      <c r="F6069" s="245" t="s">
        <v>44</v>
      </c>
      <c r="G6069" s="245" t="s">
        <v>14038</v>
      </c>
      <c r="H6069" s="245" t="s">
        <v>21684</v>
      </c>
      <c r="I6069" s="245" t="s">
        <v>11</v>
      </c>
      <c r="J6069" s="245" t="s">
        <v>59</v>
      </c>
      <c r="K6069" s="246" t="s">
        <v>15213</v>
      </c>
      <c r="L6069" s="245" t="s">
        <v>568</v>
      </c>
      <c r="M6069"/>
      <c r="N6069"/>
      <c r="O6069"/>
      <c r="P6069"/>
      <c r="Q6069"/>
      <c r="R6069"/>
      <c r="S6069"/>
      <c r="T6069"/>
      <c r="U6069"/>
      <c r="V6069"/>
      <c r="W6069"/>
      <c r="X6069"/>
      <c r="Y6069"/>
      <c r="Z6069"/>
      <c r="AA6069"/>
      <c r="AB6069"/>
      <c r="AC6069"/>
      <c r="AD6069"/>
      <c r="AE6069"/>
      <c r="AF6069"/>
      <c r="AG6069"/>
      <c r="AH6069"/>
      <c r="AI6069"/>
      <c r="AJ6069"/>
      <c r="AK6069"/>
      <c r="AL6069"/>
      <c r="AM6069"/>
      <c r="AN6069"/>
      <c r="AO6069"/>
      <c r="AP6069"/>
      <c r="AQ6069"/>
      <c r="AR6069"/>
      <c r="AS6069"/>
      <c r="AT6069"/>
      <c r="AU6069"/>
      <c r="AV6069"/>
      <c r="AW6069"/>
      <c r="AX6069"/>
      <c r="AY6069"/>
      <c r="AZ6069"/>
      <c r="BA6069"/>
      <c r="BB6069"/>
      <c r="BC6069"/>
      <c r="BD6069"/>
      <c r="BE6069"/>
      <c r="BF6069"/>
      <c r="BG6069"/>
      <c r="BH6069"/>
      <c r="BI6069"/>
      <c r="BJ6069"/>
      <c r="BK6069"/>
      <c r="BL6069"/>
      <c r="BM6069"/>
      <c r="BN6069"/>
      <c r="BO6069"/>
    </row>
    <row r="6070" spans="1:67" ht="15" x14ac:dyDescent="0.25">
      <c r="A6070" s="245" t="s">
        <v>1547</v>
      </c>
      <c r="B6070" s="245" t="s">
        <v>1546</v>
      </c>
      <c r="C6070" s="245" t="s">
        <v>1555</v>
      </c>
      <c r="D6070" s="245" t="s">
        <v>1554</v>
      </c>
      <c r="E6070" s="246" t="s">
        <v>44</v>
      </c>
      <c r="F6070" s="245" t="s">
        <v>44</v>
      </c>
      <c r="G6070" s="245" t="s">
        <v>14039</v>
      </c>
      <c r="H6070" s="245" t="s">
        <v>14040</v>
      </c>
      <c r="I6070" s="245" t="s">
        <v>11</v>
      </c>
      <c r="J6070" s="245" t="s">
        <v>59</v>
      </c>
      <c r="K6070" s="246" t="s">
        <v>1035</v>
      </c>
      <c r="L6070" s="245" t="s">
        <v>568</v>
      </c>
      <c r="M6070"/>
      <c r="N6070"/>
      <c r="O6070"/>
      <c r="P6070"/>
      <c r="Q6070"/>
      <c r="R6070"/>
      <c r="S6070"/>
      <c r="T6070"/>
      <c r="U6070"/>
      <c r="V6070"/>
      <c r="W6070"/>
      <c r="X6070"/>
      <c r="Y6070"/>
      <c r="Z6070"/>
      <c r="AA6070"/>
      <c r="AB6070"/>
      <c r="AC6070"/>
      <c r="AD6070"/>
      <c r="AE6070"/>
      <c r="AF6070"/>
      <c r="AG6070"/>
      <c r="AH6070"/>
      <c r="AI6070"/>
      <c r="AJ6070"/>
      <c r="AK6070"/>
      <c r="AL6070"/>
      <c r="AM6070"/>
      <c r="AN6070"/>
      <c r="AO6070"/>
      <c r="AP6070"/>
      <c r="AQ6070"/>
      <c r="AR6070"/>
      <c r="AS6070"/>
      <c r="AT6070"/>
      <c r="AU6070"/>
      <c r="AV6070"/>
      <c r="AW6070"/>
      <c r="AX6070"/>
      <c r="AY6070"/>
      <c r="AZ6070"/>
      <c r="BA6070"/>
      <c r="BB6070"/>
      <c r="BC6070"/>
      <c r="BD6070"/>
      <c r="BE6070"/>
      <c r="BF6070"/>
      <c r="BG6070"/>
      <c r="BH6070"/>
      <c r="BI6070"/>
      <c r="BJ6070"/>
      <c r="BK6070"/>
      <c r="BL6070"/>
      <c r="BM6070"/>
      <c r="BN6070"/>
      <c r="BO6070"/>
    </row>
    <row r="6071" spans="1:67" ht="15" x14ac:dyDescent="0.25">
      <c r="A6071" s="245" t="s">
        <v>1547</v>
      </c>
      <c r="B6071" s="245" t="s">
        <v>1546</v>
      </c>
      <c r="C6071" s="245" t="s">
        <v>1555</v>
      </c>
      <c r="D6071" s="245" t="s">
        <v>1554</v>
      </c>
      <c r="E6071" s="246" t="s">
        <v>44</v>
      </c>
      <c r="F6071" s="245" t="s">
        <v>44</v>
      </c>
      <c r="G6071" s="245" t="s">
        <v>14041</v>
      </c>
      <c r="H6071" s="245" t="s">
        <v>21685</v>
      </c>
      <c r="I6071" s="245" t="s">
        <v>11</v>
      </c>
      <c r="J6071" s="245" t="s">
        <v>59</v>
      </c>
      <c r="K6071" s="246" t="s">
        <v>10242</v>
      </c>
      <c r="L6071" s="245" t="s">
        <v>568</v>
      </c>
      <c r="M6071"/>
      <c r="N6071"/>
      <c r="O6071"/>
      <c r="P6071"/>
      <c r="Q6071"/>
      <c r="R6071"/>
      <c r="S6071"/>
      <c r="T6071"/>
      <c r="U6071"/>
      <c r="V6071"/>
      <c r="W6071"/>
      <c r="X6071"/>
      <c r="Y6071"/>
      <c r="Z6071"/>
      <c r="AA6071"/>
      <c r="AB6071"/>
      <c r="AC6071"/>
      <c r="AD6071"/>
      <c r="AE6071"/>
      <c r="AF6071"/>
      <c r="AG6071"/>
      <c r="AH6071"/>
      <c r="AI6071"/>
      <c r="AJ6071"/>
      <c r="AK6071"/>
      <c r="AL6071"/>
      <c r="AM6071"/>
      <c r="AN6071"/>
      <c r="AO6071"/>
      <c r="AP6071"/>
      <c r="AQ6071"/>
      <c r="AR6071"/>
      <c r="AS6071"/>
      <c r="AT6071"/>
      <c r="AU6071"/>
      <c r="AV6071"/>
      <c r="AW6071"/>
      <c r="AX6071"/>
      <c r="AY6071"/>
      <c r="AZ6071"/>
      <c r="BA6071"/>
      <c r="BB6071"/>
      <c r="BC6071"/>
      <c r="BD6071"/>
      <c r="BE6071"/>
      <c r="BF6071"/>
      <c r="BG6071"/>
      <c r="BH6071"/>
      <c r="BI6071"/>
      <c r="BJ6071"/>
      <c r="BK6071"/>
      <c r="BL6071"/>
      <c r="BM6071"/>
      <c r="BN6071"/>
      <c r="BO6071"/>
    </row>
    <row r="6072" spans="1:67" ht="15" x14ac:dyDescent="0.25">
      <c r="A6072" s="245" t="s">
        <v>1547</v>
      </c>
      <c r="B6072" s="245" t="s">
        <v>1546</v>
      </c>
      <c r="C6072" s="245" t="s">
        <v>1555</v>
      </c>
      <c r="D6072" s="245" t="s">
        <v>1554</v>
      </c>
      <c r="E6072" s="246" t="s">
        <v>44</v>
      </c>
      <c r="F6072" s="245" t="s">
        <v>44</v>
      </c>
      <c r="G6072" s="245" t="s">
        <v>14042</v>
      </c>
      <c r="H6072" s="245" t="s">
        <v>14043</v>
      </c>
      <c r="I6072" s="245" t="s">
        <v>11</v>
      </c>
      <c r="J6072" s="245" t="s">
        <v>59</v>
      </c>
      <c r="K6072" s="246" t="s">
        <v>22319</v>
      </c>
      <c r="L6072" s="245" t="s">
        <v>568</v>
      </c>
      <c r="M6072"/>
      <c r="N6072"/>
      <c r="O6072"/>
      <c r="P6072"/>
      <c r="Q6072"/>
      <c r="R6072"/>
      <c r="S6072"/>
      <c r="T6072"/>
      <c r="U6072"/>
      <c r="V6072"/>
      <c r="W6072"/>
      <c r="X6072"/>
      <c r="Y6072"/>
      <c r="Z6072"/>
      <c r="AA6072"/>
      <c r="AB6072"/>
      <c r="AC6072"/>
      <c r="AD6072"/>
      <c r="AE6072"/>
      <c r="AF6072"/>
      <c r="AG6072"/>
      <c r="AH6072"/>
      <c r="AI6072"/>
      <c r="AJ6072"/>
      <c r="AK6072"/>
      <c r="AL6072"/>
      <c r="AM6072"/>
      <c r="AN6072"/>
      <c r="AO6072"/>
      <c r="AP6072"/>
      <c r="AQ6072"/>
      <c r="AR6072"/>
      <c r="AS6072"/>
      <c r="AT6072"/>
      <c r="AU6072"/>
      <c r="AV6072"/>
      <c r="AW6072"/>
      <c r="AX6072"/>
      <c r="AY6072"/>
      <c r="AZ6072"/>
      <c r="BA6072"/>
      <c r="BB6072"/>
      <c r="BC6072"/>
      <c r="BD6072"/>
      <c r="BE6072"/>
      <c r="BF6072"/>
      <c r="BG6072"/>
      <c r="BH6072"/>
      <c r="BI6072"/>
      <c r="BJ6072"/>
      <c r="BK6072"/>
      <c r="BL6072"/>
      <c r="BM6072"/>
      <c r="BN6072"/>
      <c r="BO6072"/>
    </row>
    <row r="6073" spans="1:67" ht="15" x14ac:dyDescent="0.25">
      <c r="A6073" s="245" t="s">
        <v>1547</v>
      </c>
      <c r="B6073" s="245" t="s">
        <v>1546</v>
      </c>
      <c r="C6073" s="245" t="s">
        <v>1555</v>
      </c>
      <c r="D6073" s="245" t="s">
        <v>1554</v>
      </c>
      <c r="E6073" s="246" t="s">
        <v>44</v>
      </c>
      <c r="F6073" s="245" t="s">
        <v>44</v>
      </c>
      <c r="G6073" s="245" t="s">
        <v>14044</v>
      </c>
      <c r="H6073" s="245" t="s">
        <v>21686</v>
      </c>
      <c r="I6073" s="245" t="s">
        <v>11</v>
      </c>
      <c r="J6073" s="245" t="s">
        <v>106</v>
      </c>
      <c r="K6073" s="246" t="s">
        <v>18034</v>
      </c>
      <c r="L6073" s="245" t="s">
        <v>568</v>
      </c>
      <c r="M6073"/>
      <c r="N6073"/>
      <c r="O6073"/>
      <c r="P6073"/>
      <c r="Q6073"/>
      <c r="R6073"/>
      <c r="S6073"/>
      <c r="T6073"/>
      <c r="U6073"/>
      <c r="V6073"/>
      <c r="W6073"/>
      <c r="X6073"/>
      <c r="Y6073"/>
      <c r="Z6073"/>
      <c r="AA6073"/>
      <c r="AB6073"/>
      <c r="AC6073"/>
      <c r="AD6073"/>
      <c r="AE6073"/>
      <c r="AF6073"/>
      <c r="AG6073"/>
      <c r="AH6073"/>
      <c r="AI6073"/>
      <c r="AJ6073"/>
      <c r="AK6073"/>
      <c r="AL6073"/>
      <c r="AM6073"/>
      <c r="AN6073"/>
      <c r="AO6073"/>
      <c r="AP6073"/>
      <c r="AQ6073"/>
      <c r="AR6073"/>
      <c r="AS6073"/>
      <c r="AT6073"/>
      <c r="AU6073"/>
      <c r="AV6073"/>
      <c r="AW6073"/>
      <c r="AX6073"/>
      <c r="AY6073"/>
      <c r="AZ6073"/>
      <c r="BA6073"/>
      <c r="BB6073"/>
      <c r="BC6073"/>
      <c r="BD6073"/>
      <c r="BE6073"/>
      <c r="BF6073"/>
      <c r="BG6073"/>
      <c r="BH6073"/>
      <c r="BI6073"/>
      <c r="BJ6073"/>
      <c r="BK6073"/>
      <c r="BL6073"/>
      <c r="BM6073"/>
      <c r="BN6073"/>
      <c r="BO6073"/>
    </row>
    <row r="6074" spans="1:67" ht="15" x14ac:dyDescent="0.25">
      <c r="A6074" s="245" t="s">
        <v>1547</v>
      </c>
      <c r="B6074" s="245" t="s">
        <v>1546</v>
      </c>
      <c r="C6074" s="245" t="s">
        <v>1555</v>
      </c>
      <c r="D6074" s="245" t="s">
        <v>1554</v>
      </c>
      <c r="E6074" s="246" t="s">
        <v>44</v>
      </c>
      <c r="F6074" s="245" t="s">
        <v>44</v>
      </c>
      <c r="G6074" s="245" t="s">
        <v>14045</v>
      </c>
      <c r="H6074" s="245" t="s">
        <v>14046</v>
      </c>
      <c r="I6074" s="245" t="s">
        <v>11</v>
      </c>
      <c r="J6074" s="245" t="s">
        <v>106</v>
      </c>
      <c r="K6074" s="246" t="s">
        <v>13313</v>
      </c>
      <c r="L6074" s="245" t="s">
        <v>568</v>
      </c>
      <c r="M6074"/>
      <c r="N6074"/>
      <c r="O6074"/>
      <c r="P6074"/>
      <c r="Q6074"/>
      <c r="R6074"/>
      <c r="S6074"/>
      <c r="T6074"/>
      <c r="U6074"/>
      <c r="V6074"/>
      <c r="W6074"/>
      <c r="X6074"/>
      <c r="Y6074"/>
      <c r="Z6074"/>
      <c r="AA6074"/>
      <c r="AB6074"/>
      <c r="AC6074"/>
      <c r="AD6074"/>
      <c r="AE6074"/>
      <c r="AF6074"/>
      <c r="AG6074"/>
      <c r="AH6074"/>
      <c r="AI6074"/>
      <c r="AJ6074"/>
      <c r="AK6074"/>
      <c r="AL6074"/>
      <c r="AM6074"/>
      <c r="AN6074"/>
      <c r="AO6074"/>
      <c r="AP6074"/>
      <c r="AQ6074"/>
      <c r="AR6074"/>
      <c r="AS6074"/>
      <c r="AT6074"/>
      <c r="AU6074"/>
      <c r="AV6074"/>
      <c r="AW6074"/>
      <c r="AX6074"/>
      <c r="AY6074"/>
      <c r="AZ6074"/>
      <c r="BA6074"/>
      <c r="BB6074"/>
      <c r="BC6074"/>
      <c r="BD6074"/>
      <c r="BE6074"/>
      <c r="BF6074"/>
      <c r="BG6074"/>
      <c r="BH6074"/>
      <c r="BI6074"/>
      <c r="BJ6074"/>
      <c r="BK6074"/>
      <c r="BL6074"/>
      <c r="BM6074"/>
      <c r="BN6074"/>
      <c r="BO6074"/>
    </row>
    <row r="6075" spans="1:67" ht="15" x14ac:dyDescent="0.25">
      <c r="A6075" s="245" t="s">
        <v>1547</v>
      </c>
      <c r="B6075" s="245" t="s">
        <v>1546</v>
      </c>
      <c r="C6075" s="245" t="s">
        <v>1555</v>
      </c>
      <c r="D6075" s="245" t="s">
        <v>1554</v>
      </c>
      <c r="E6075" s="246" t="s">
        <v>44</v>
      </c>
      <c r="F6075" s="245" t="s">
        <v>44</v>
      </c>
      <c r="G6075" s="245" t="s">
        <v>14047</v>
      </c>
      <c r="H6075" s="245" t="s">
        <v>21687</v>
      </c>
      <c r="I6075" s="245" t="s">
        <v>11</v>
      </c>
      <c r="J6075" s="245" t="s">
        <v>106</v>
      </c>
      <c r="K6075" s="246" t="s">
        <v>9592</v>
      </c>
      <c r="L6075" s="245" t="s">
        <v>568</v>
      </c>
      <c r="M6075"/>
      <c r="N6075"/>
      <c r="O6075"/>
      <c r="P6075"/>
      <c r="Q6075"/>
      <c r="R6075"/>
      <c r="S6075"/>
      <c r="T6075"/>
      <c r="U6075"/>
      <c r="V6075"/>
      <c r="W6075"/>
      <c r="X6075"/>
      <c r="Y6075"/>
      <c r="Z6075"/>
      <c r="AA6075"/>
      <c r="AB6075"/>
      <c r="AC6075"/>
      <c r="AD6075"/>
      <c r="AE6075"/>
      <c r="AF6075"/>
      <c r="AG6075"/>
      <c r="AH6075"/>
      <c r="AI6075"/>
      <c r="AJ6075"/>
      <c r="AK6075"/>
      <c r="AL6075"/>
      <c r="AM6075"/>
      <c r="AN6075"/>
      <c r="AO6075"/>
      <c r="AP6075"/>
      <c r="AQ6075"/>
      <c r="AR6075"/>
      <c r="AS6075"/>
      <c r="AT6075"/>
      <c r="AU6075"/>
      <c r="AV6075"/>
      <c r="AW6075"/>
      <c r="AX6075"/>
      <c r="AY6075"/>
      <c r="AZ6075"/>
      <c r="BA6075"/>
      <c r="BB6075"/>
      <c r="BC6075"/>
      <c r="BD6075"/>
      <c r="BE6075"/>
      <c r="BF6075"/>
      <c r="BG6075"/>
      <c r="BH6075"/>
      <c r="BI6075"/>
      <c r="BJ6075"/>
      <c r="BK6075"/>
      <c r="BL6075"/>
      <c r="BM6075"/>
      <c r="BN6075"/>
      <c r="BO6075"/>
    </row>
    <row r="6076" spans="1:67" ht="15" x14ac:dyDescent="0.25">
      <c r="A6076" s="245" t="s">
        <v>1547</v>
      </c>
      <c r="B6076" s="245" t="s">
        <v>1546</v>
      </c>
      <c r="C6076" s="245" t="s">
        <v>1555</v>
      </c>
      <c r="D6076" s="245" t="s">
        <v>1554</v>
      </c>
      <c r="E6076" s="246" t="s">
        <v>44</v>
      </c>
      <c r="F6076" s="245" t="s">
        <v>44</v>
      </c>
      <c r="G6076" s="245" t="s">
        <v>14048</v>
      </c>
      <c r="H6076" s="245" t="s">
        <v>14049</v>
      </c>
      <c r="I6076" s="245" t="s">
        <v>11</v>
      </c>
      <c r="J6076" s="245" t="s">
        <v>106</v>
      </c>
      <c r="K6076" s="246" t="s">
        <v>3128</v>
      </c>
      <c r="L6076" s="245" t="s">
        <v>568</v>
      </c>
      <c r="M6076"/>
      <c r="N6076"/>
      <c r="O6076"/>
      <c r="P6076"/>
      <c r="Q6076"/>
      <c r="R6076"/>
      <c r="S6076"/>
      <c r="T6076"/>
      <c r="U6076"/>
      <c r="V6076"/>
      <c r="W6076"/>
      <c r="X6076"/>
      <c r="Y6076"/>
      <c r="Z6076"/>
      <c r="AA6076"/>
      <c r="AB6076"/>
      <c r="AC6076"/>
      <c r="AD6076"/>
      <c r="AE6076"/>
      <c r="AF6076"/>
      <c r="AG6076"/>
      <c r="AH6076"/>
      <c r="AI6076"/>
      <c r="AJ6076"/>
      <c r="AK6076"/>
      <c r="AL6076"/>
      <c r="AM6076"/>
      <c r="AN6076"/>
      <c r="AO6076"/>
      <c r="AP6076"/>
      <c r="AQ6076"/>
      <c r="AR6076"/>
      <c r="AS6076"/>
      <c r="AT6076"/>
      <c r="AU6076"/>
      <c r="AV6076"/>
      <c r="AW6076"/>
      <c r="AX6076"/>
      <c r="AY6076"/>
      <c r="AZ6076"/>
      <c r="BA6076"/>
      <c r="BB6076"/>
      <c r="BC6076"/>
      <c r="BD6076"/>
      <c r="BE6076"/>
      <c r="BF6076"/>
      <c r="BG6076"/>
      <c r="BH6076"/>
      <c r="BI6076"/>
      <c r="BJ6076"/>
      <c r="BK6076"/>
      <c r="BL6076"/>
      <c r="BM6076"/>
      <c r="BN6076"/>
      <c r="BO6076"/>
    </row>
    <row r="6077" spans="1:67" ht="15" x14ac:dyDescent="0.25">
      <c r="A6077" s="245" t="s">
        <v>1547</v>
      </c>
      <c r="B6077" s="245" t="s">
        <v>1546</v>
      </c>
      <c r="C6077" s="245" t="s">
        <v>1555</v>
      </c>
      <c r="D6077" s="245" t="s">
        <v>1554</v>
      </c>
      <c r="E6077" s="246" t="s">
        <v>44</v>
      </c>
      <c r="F6077" s="245" t="s">
        <v>44</v>
      </c>
      <c r="G6077" s="245" t="s">
        <v>14051</v>
      </c>
      <c r="H6077" s="245" t="s">
        <v>21688</v>
      </c>
      <c r="I6077" s="245" t="s">
        <v>11</v>
      </c>
      <c r="J6077" s="245" t="s">
        <v>59</v>
      </c>
      <c r="K6077" s="246" t="s">
        <v>3109</v>
      </c>
      <c r="L6077" s="245" t="s">
        <v>568</v>
      </c>
      <c r="M6077"/>
      <c r="N6077"/>
      <c r="O6077"/>
      <c r="P6077"/>
      <c r="Q6077"/>
      <c r="R6077"/>
      <c r="S6077"/>
      <c r="T6077"/>
      <c r="U6077"/>
      <c r="V6077"/>
      <c r="W6077"/>
      <c r="X6077"/>
      <c r="Y6077"/>
      <c r="Z6077"/>
      <c r="AA6077"/>
      <c r="AB6077"/>
      <c r="AC6077"/>
      <c r="AD6077"/>
      <c r="AE6077"/>
      <c r="AF6077"/>
      <c r="AG6077"/>
      <c r="AH6077"/>
      <c r="AI6077"/>
      <c r="AJ6077"/>
      <c r="AK6077"/>
      <c r="AL6077"/>
      <c r="AM6077"/>
      <c r="AN6077"/>
      <c r="AO6077"/>
      <c r="AP6077"/>
      <c r="AQ6077"/>
      <c r="AR6077"/>
      <c r="AS6077"/>
      <c r="AT6077"/>
      <c r="AU6077"/>
      <c r="AV6077"/>
      <c r="AW6077"/>
      <c r="AX6077"/>
      <c r="AY6077"/>
      <c r="AZ6077"/>
      <c r="BA6077"/>
      <c r="BB6077"/>
      <c r="BC6077"/>
      <c r="BD6077"/>
      <c r="BE6077"/>
      <c r="BF6077"/>
      <c r="BG6077"/>
      <c r="BH6077"/>
      <c r="BI6077"/>
      <c r="BJ6077"/>
      <c r="BK6077"/>
      <c r="BL6077"/>
      <c r="BM6077"/>
      <c r="BN6077"/>
      <c r="BO6077"/>
    </row>
    <row r="6078" spans="1:67" ht="15" x14ac:dyDescent="0.25">
      <c r="A6078" s="245" t="s">
        <v>1547</v>
      </c>
      <c r="B6078" s="245" t="s">
        <v>1546</v>
      </c>
      <c r="C6078" s="245" t="s">
        <v>1555</v>
      </c>
      <c r="D6078" s="245" t="s">
        <v>1554</v>
      </c>
      <c r="E6078" s="246" t="s">
        <v>44</v>
      </c>
      <c r="F6078" s="245" t="s">
        <v>44</v>
      </c>
      <c r="G6078" s="245" t="s">
        <v>14052</v>
      </c>
      <c r="H6078" s="245" t="s">
        <v>14053</v>
      </c>
      <c r="I6078" s="245" t="s">
        <v>11</v>
      </c>
      <c r="J6078" s="245" t="s">
        <v>59</v>
      </c>
      <c r="K6078" s="246" t="s">
        <v>9060</v>
      </c>
      <c r="L6078" s="245" t="s">
        <v>568</v>
      </c>
      <c r="M6078"/>
      <c r="N6078"/>
      <c r="O6078"/>
      <c r="P6078"/>
      <c r="Q6078"/>
      <c r="R6078"/>
      <c r="S6078"/>
      <c r="T6078"/>
      <c r="U6078"/>
      <c r="V6078"/>
      <c r="W6078"/>
      <c r="X6078"/>
      <c r="Y6078"/>
      <c r="Z6078"/>
      <c r="AA6078"/>
      <c r="AB6078"/>
      <c r="AC6078"/>
      <c r="AD6078"/>
      <c r="AE6078"/>
      <c r="AF6078"/>
      <c r="AG6078"/>
      <c r="AH6078"/>
      <c r="AI6078"/>
      <c r="AJ6078"/>
      <c r="AK6078"/>
      <c r="AL6078"/>
      <c r="AM6078"/>
      <c r="AN6078"/>
      <c r="AO6078"/>
      <c r="AP6078"/>
      <c r="AQ6078"/>
      <c r="AR6078"/>
      <c r="AS6078"/>
      <c r="AT6078"/>
      <c r="AU6078"/>
      <c r="AV6078"/>
      <c r="AW6078"/>
      <c r="AX6078"/>
      <c r="AY6078"/>
      <c r="AZ6078"/>
      <c r="BA6078"/>
      <c r="BB6078"/>
      <c r="BC6078"/>
      <c r="BD6078"/>
      <c r="BE6078"/>
      <c r="BF6078"/>
      <c r="BG6078"/>
      <c r="BH6078"/>
      <c r="BI6078"/>
      <c r="BJ6078"/>
      <c r="BK6078"/>
      <c r="BL6078"/>
      <c r="BM6078"/>
      <c r="BN6078"/>
      <c r="BO6078"/>
    </row>
    <row r="6079" spans="1:67" ht="15" x14ac:dyDescent="0.25">
      <c r="A6079" s="245" t="s">
        <v>1547</v>
      </c>
      <c r="B6079" s="245" t="s">
        <v>1546</v>
      </c>
      <c r="C6079" s="245" t="s">
        <v>1555</v>
      </c>
      <c r="D6079" s="245" t="s">
        <v>1554</v>
      </c>
      <c r="E6079" s="246" t="s">
        <v>44</v>
      </c>
      <c r="F6079" s="245" t="s">
        <v>44</v>
      </c>
      <c r="G6079" s="245" t="s">
        <v>14054</v>
      </c>
      <c r="H6079" s="245" t="s">
        <v>21689</v>
      </c>
      <c r="I6079" s="245" t="s">
        <v>11</v>
      </c>
      <c r="J6079" s="245" t="s">
        <v>59</v>
      </c>
      <c r="K6079" s="246" t="s">
        <v>8250</v>
      </c>
      <c r="L6079" s="245" t="s">
        <v>568</v>
      </c>
      <c r="M6079"/>
      <c r="N6079"/>
      <c r="O6079"/>
      <c r="P6079"/>
      <c r="Q6079"/>
      <c r="R6079"/>
      <c r="S6079"/>
      <c r="T6079"/>
      <c r="U6079"/>
      <c r="V6079"/>
      <c r="W6079"/>
      <c r="X6079"/>
      <c r="Y6079"/>
      <c r="Z6079"/>
      <c r="AA6079"/>
      <c r="AB6079"/>
      <c r="AC6079"/>
      <c r="AD6079"/>
      <c r="AE6079"/>
      <c r="AF6079"/>
      <c r="AG6079"/>
      <c r="AH6079"/>
      <c r="AI6079"/>
      <c r="AJ6079"/>
      <c r="AK6079"/>
      <c r="AL6079"/>
      <c r="AM6079"/>
      <c r="AN6079"/>
      <c r="AO6079"/>
      <c r="AP6079"/>
      <c r="AQ6079"/>
      <c r="AR6079"/>
      <c r="AS6079"/>
      <c r="AT6079"/>
      <c r="AU6079"/>
      <c r="AV6079"/>
      <c r="AW6079"/>
      <c r="AX6079"/>
      <c r="AY6079"/>
      <c r="AZ6079"/>
      <c r="BA6079"/>
      <c r="BB6079"/>
      <c r="BC6079"/>
      <c r="BD6079"/>
      <c r="BE6079"/>
      <c r="BF6079"/>
      <c r="BG6079"/>
      <c r="BH6079"/>
      <c r="BI6079"/>
      <c r="BJ6079"/>
      <c r="BK6079"/>
      <c r="BL6079"/>
      <c r="BM6079"/>
      <c r="BN6079"/>
      <c r="BO6079"/>
    </row>
    <row r="6080" spans="1:67" ht="15" x14ac:dyDescent="0.25">
      <c r="A6080" s="245" t="s">
        <v>1547</v>
      </c>
      <c r="B6080" s="245" t="s">
        <v>1546</v>
      </c>
      <c r="C6080" s="245" t="s">
        <v>1555</v>
      </c>
      <c r="D6080" s="245" t="s">
        <v>1554</v>
      </c>
      <c r="E6080" s="246" t="s">
        <v>44</v>
      </c>
      <c r="F6080" s="245" t="s">
        <v>44</v>
      </c>
      <c r="G6080" s="245" t="s">
        <v>14055</v>
      </c>
      <c r="H6080" s="245" t="s">
        <v>14056</v>
      </c>
      <c r="I6080" s="245" t="s">
        <v>11</v>
      </c>
      <c r="J6080" s="245" t="s">
        <v>59</v>
      </c>
      <c r="K6080" s="246" t="s">
        <v>4798</v>
      </c>
      <c r="L6080" s="245" t="s">
        <v>568</v>
      </c>
      <c r="M6080"/>
      <c r="N6080"/>
      <c r="O6080"/>
      <c r="P6080"/>
      <c r="Q6080"/>
      <c r="R6080"/>
      <c r="S6080"/>
      <c r="T6080"/>
      <c r="U6080"/>
      <c r="V6080"/>
      <c r="W6080"/>
      <c r="X6080"/>
      <c r="Y6080"/>
      <c r="Z6080"/>
      <c r="AA6080"/>
      <c r="AB6080"/>
      <c r="AC6080"/>
      <c r="AD6080"/>
      <c r="AE6080"/>
      <c r="AF6080"/>
      <c r="AG6080"/>
      <c r="AH6080"/>
      <c r="AI6080"/>
      <c r="AJ6080"/>
      <c r="AK6080"/>
      <c r="AL6080"/>
      <c r="AM6080"/>
      <c r="AN6080"/>
      <c r="AO6080"/>
      <c r="AP6080"/>
      <c r="AQ6080"/>
      <c r="AR6080"/>
      <c r="AS6080"/>
      <c r="AT6080"/>
      <c r="AU6080"/>
      <c r="AV6080"/>
      <c r="AW6080"/>
      <c r="AX6080"/>
      <c r="AY6080"/>
      <c r="AZ6080"/>
      <c r="BA6080"/>
      <c r="BB6080"/>
      <c r="BC6080"/>
      <c r="BD6080"/>
      <c r="BE6080"/>
      <c r="BF6080"/>
      <c r="BG6080"/>
      <c r="BH6080"/>
      <c r="BI6080"/>
      <c r="BJ6080"/>
      <c r="BK6080"/>
      <c r="BL6080"/>
      <c r="BM6080"/>
      <c r="BN6080"/>
      <c r="BO6080"/>
    </row>
    <row r="6081" spans="1:67" ht="15" x14ac:dyDescent="0.25">
      <c r="A6081" s="245" t="s">
        <v>1547</v>
      </c>
      <c r="B6081" s="245" t="s">
        <v>1546</v>
      </c>
      <c r="C6081" s="245" t="s">
        <v>1555</v>
      </c>
      <c r="D6081" s="245" t="s">
        <v>1554</v>
      </c>
      <c r="E6081" s="246" t="s">
        <v>44</v>
      </c>
      <c r="F6081" s="245" t="s">
        <v>44</v>
      </c>
      <c r="G6081" s="245" t="s">
        <v>14057</v>
      </c>
      <c r="H6081" s="245" t="s">
        <v>21690</v>
      </c>
      <c r="I6081" s="245" t="s">
        <v>11</v>
      </c>
      <c r="J6081" s="245" t="s">
        <v>59</v>
      </c>
      <c r="K6081" s="246" t="s">
        <v>19960</v>
      </c>
      <c r="L6081" s="245" t="s">
        <v>568</v>
      </c>
      <c r="M6081"/>
      <c r="N6081"/>
      <c r="O6081"/>
      <c r="P6081"/>
      <c r="Q6081"/>
      <c r="R6081"/>
      <c r="S6081"/>
      <c r="T6081"/>
      <c r="U6081"/>
      <c r="V6081"/>
      <c r="W6081"/>
      <c r="X6081"/>
      <c r="Y6081"/>
      <c r="Z6081"/>
      <c r="AA6081"/>
      <c r="AB6081"/>
      <c r="AC6081"/>
      <c r="AD6081"/>
      <c r="AE6081"/>
      <c r="AF6081"/>
      <c r="AG6081"/>
      <c r="AH6081"/>
      <c r="AI6081"/>
      <c r="AJ6081"/>
      <c r="AK6081"/>
      <c r="AL6081"/>
      <c r="AM6081"/>
      <c r="AN6081"/>
      <c r="AO6081"/>
      <c r="AP6081"/>
      <c r="AQ6081"/>
      <c r="AR6081"/>
      <c r="AS6081"/>
      <c r="AT6081"/>
      <c r="AU6081"/>
      <c r="AV6081"/>
      <c r="AW6081"/>
      <c r="AX6081"/>
      <c r="AY6081"/>
      <c r="AZ6081"/>
      <c r="BA6081"/>
      <c r="BB6081"/>
      <c r="BC6081"/>
      <c r="BD6081"/>
      <c r="BE6081"/>
      <c r="BF6081"/>
      <c r="BG6081"/>
      <c r="BH6081"/>
      <c r="BI6081"/>
      <c r="BJ6081"/>
      <c r="BK6081"/>
      <c r="BL6081"/>
      <c r="BM6081"/>
      <c r="BN6081"/>
      <c r="BO6081"/>
    </row>
    <row r="6082" spans="1:67" ht="15" x14ac:dyDescent="0.25">
      <c r="A6082" s="245" t="s">
        <v>1547</v>
      </c>
      <c r="B6082" s="245" t="s">
        <v>1546</v>
      </c>
      <c r="C6082" s="245" t="s">
        <v>1555</v>
      </c>
      <c r="D6082" s="245" t="s">
        <v>1554</v>
      </c>
      <c r="E6082" s="246" t="s">
        <v>44</v>
      </c>
      <c r="F6082" s="245" t="s">
        <v>44</v>
      </c>
      <c r="G6082" s="245" t="s">
        <v>14058</v>
      </c>
      <c r="H6082" s="245" t="s">
        <v>14059</v>
      </c>
      <c r="I6082" s="245" t="s">
        <v>11</v>
      </c>
      <c r="J6082" s="245" t="s">
        <v>59</v>
      </c>
      <c r="K6082" s="246" t="s">
        <v>25394</v>
      </c>
      <c r="L6082" s="245" t="s">
        <v>568</v>
      </c>
      <c r="M6082"/>
      <c r="N6082"/>
      <c r="O6082"/>
      <c r="P6082"/>
      <c r="Q6082"/>
      <c r="R6082"/>
      <c r="S6082"/>
      <c r="T6082"/>
      <c r="U6082"/>
      <c r="V6082"/>
      <c r="W6082"/>
      <c r="X6082"/>
      <c r="Y6082"/>
      <c r="Z6082"/>
      <c r="AA6082"/>
      <c r="AB6082"/>
      <c r="AC6082"/>
      <c r="AD6082"/>
      <c r="AE6082"/>
      <c r="AF6082"/>
      <c r="AG6082"/>
      <c r="AH6082"/>
      <c r="AI6082"/>
      <c r="AJ6082"/>
      <c r="AK6082"/>
      <c r="AL6082"/>
      <c r="AM6082"/>
      <c r="AN6082"/>
      <c r="AO6082"/>
      <c r="AP6082"/>
      <c r="AQ6082"/>
      <c r="AR6082"/>
      <c r="AS6082"/>
      <c r="AT6082"/>
      <c r="AU6082"/>
      <c r="AV6082"/>
      <c r="AW6082"/>
      <c r="AX6082"/>
      <c r="AY6082"/>
      <c r="AZ6082"/>
      <c r="BA6082"/>
      <c r="BB6082"/>
      <c r="BC6082"/>
      <c r="BD6082"/>
      <c r="BE6082"/>
      <c r="BF6082"/>
      <c r="BG6082"/>
      <c r="BH6082"/>
      <c r="BI6082"/>
      <c r="BJ6082"/>
      <c r="BK6082"/>
      <c r="BL6082"/>
      <c r="BM6082"/>
      <c r="BN6082"/>
      <c r="BO6082"/>
    </row>
    <row r="6083" spans="1:67" ht="15" x14ac:dyDescent="0.25">
      <c r="A6083" s="245" t="s">
        <v>1547</v>
      </c>
      <c r="B6083" s="245" t="s">
        <v>1546</v>
      </c>
      <c r="C6083" s="245" t="s">
        <v>1555</v>
      </c>
      <c r="D6083" s="245" t="s">
        <v>1554</v>
      </c>
      <c r="E6083" s="246" t="s">
        <v>44</v>
      </c>
      <c r="F6083" s="245" t="s">
        <v>44</v>
      </c>
      <c r="G6083" s="245" t="s">
        <v>14060</v>
      </c>
      <c r="H6083" s="245" t="s">
        <v>21691</v>
      </c>
      <c r="I6083" s="245" t="s">
        <v>11</v>
      </c>
      <c r="J6083" s="245" t="s">
        <v>59</v>
      </c>
      <c r="K6083" s="246" t="s">
        <v>24754</v>
      </c>
      <c r="L6083" s="245" t="s">
        <v>568</v>
      </c>
      <c r="M6083"/>
      <c r="N6083"/>
      <c r="O6083"/>
      <c r="P6083"/>
      <c r="Q6083"/>
      <c r="R6083"/>
      <c r="S6083"/>
      <c r="T6083"/>
      <c r="U6083"/>
      <c r="V6083"/>
      <c r="W6083"/>
      <c r="X6083"/>
      <c r="Y6083"/>
      <c r="Z6083"/>
      <c r="AA6083"/>
      <c r="AB6083"/>
      <c r="AC6083"/>
      <c r="AD6083"/>
      <c r="AE6083"/>
      <c r="AF6083"/>
      <c r="AG6083"/>
      <c r="AH6083"/>
      <c r="AI6083"/>
      <c r="AJ6083"/>
      <c r="AK6083"/>
      <c r="AL6083"/>
      <c r="AM6083"/>
      <c r="AN6083"/>
      <c r="AO6083"/>
      <c r="AP6083"/>
      <c r="AQ6083"/>
      <c r="AR6083"/>
      <c r="AS6083"/>
      <c r="AT6083"/>
      <c r="AU6083"/>
      <c r="AV6083"/>
      <c r="AW6083"/>
      <c r="AX6083"/>
      <c r="AY6083"/>
      <c r="AZ6083"/>
      <c r="BA6083"/>
      <c r="BB6083"/>
      <c r="BC6083"/>
      <c r="BD6083"/>
      <c r="BE6083"/>
      <c r="BF6083"/>
      <c r="BG6083"/>
      <c r="BH6083"/>
      <c r="BI6083"/>
      <c r="BJ6083"/>
      <c r="BK6083"/>
      <c r="BL6083"/>
      <c r="BM6083"/>
      <c r="BN6083"/>
      <c r="BO6083"/>
    </row>
    <row r="6084" spans="1:67" ht="15" x14ac:dyDescent="0.25">
      <c r="A6084" s="245" t="s">
        <v>1547</v>
      </c>
      <c r="B6084" s="245" t="s">
        <v>1546</v>
      </c>
      <c r="C6084" s="245" t="s">
        <v>1555</v>
      </c>
      <c r="D6084" s="245" t="s">
        <v>1554</v>
      </c>
      <c r="E6084" s="246" t="s">
        <v>44</v>
      </c>
      <c r="F6084" s="245" t="s">
        <v>44</v>
      </c>
      <c r="G6084" s="245" t="s">
        <v>14061</v>
      </c>
      <c r="H6084" s="245" t="s">
        <v>14062</v>
      </c>
      <c r="I6084" s="245" t="s">
        <v>11</v>
      </c>
      <c r="J6084" s="245" t="s">
        <v>59</v>
      </c>
      <c r="K6084" s="246" t="s">
        <v>25338</v>
      </c>
      <c r="L6084" s="245" t="s">
        <v>568</v>
      </c>
      <c r="M6084"/>
      <c r="N6084"/>
      <c r="O6084"/>
      <c r="P6084"/>
      <c r="Q6084"/>
      <c r="R6084"/>
      <c r="S6084"/>
      <c r="T6084"/>
      <c r="U6084"/>
      <c r="V6084"/>
      <c r="W6084"/>
      <c r="X6084"/>
      <c r="Y6084"/>
      <c r="Z6084"/>
      <c r="AA6084"/>
      <c r="AB6084"/>
      <c r="AC6084"/>
      <c r="AD6084"/>
      <c r="AE6084"/>
      <c r="AF6084"/>
      <c r="AG6084"/>
      <c r="AH6084"/>
      <c r="AI6084"/>
      <c r="AJ6084"/>
      <c r="AK6084"/>
      <c r="AL6084"/>
      <c r="AM6084"/>
      <c r="AN6084"/>
      <c r="AO6084"/>
      <c r="AP6084"/>
      <c r="AQ6084"/>
      <c r="AR6084"/>
      <c r="AS6084"/>
      <c r="AT6084"/>
      <c r="AU6084"/>
      <c r="AV6084"/>
      <c r="AW6084"/>
      <c r="AX6084"/>
      <c r="AY6084"/>
      <c r="AZ6084"/>
      <c r="BA6084"/>
      <c r="BB6084"/>
      <c r="BC6084"/>
      <c r="BD6084"/>
      <c r="BE6084"/>
      <c r="BF6084"/>
      <c r="BG6084"/>
      <c r="BH6084"/>
      <c r="BI6084"/>
      <c r="BJ6084"/>
      <c r="BK6084"/>
      <c r="BL6084"/>
      <c r="BM6084"/>
      <c r="BN6084"/>
      <c r="BO6084"/>
    </row>
    <row r="6085" spans="1:67" ht="15" x14ac:dyDescent="0.25">
      <c r="A6085" s="245" t="s">
        <v>1547</v>
      </c>
      <c r="B6085" s="245" t="s">
        <v>1546</v>
      </c>
      <c r="C6085" s="245" t="s">
        <v>1555</v>
      </c>
      <c r="D6085" s="245" t="s">
        <v>1554</v>
      </c>
      <c r="E6085" s="246" t="s">
        <v>44</v>
      </c>
      <c r="F6085" s="245" t="s">
        <v>44</v>
      </c>
      <c r="G6085" s="245" t="s">
        <v>14063</v>
      </c>
      <c r="H6085" s="245" t="s">
        <v>21693</v>
      </c>
      <c r="I6085" s="245" t="s">
        <v>11</v>
      </c>
      <c r="J6085" s="245" t="s">
        <v>59</v>
      </c>
      <c r="K6085" s="246" t="s">
        <v>25395</v>
      </c>
      <c r="L6085" s="245" t="s">
        <v>568</v>
      </c>
      <c r="M6085"/>
      <c r="N6085"/>
      <c r="O6085"/>
      <c r="P6085"/>
      <c r="Q6085"/>
      <c r="R6085"/>
      <c r="S6085"/>
      <c r="T6085"/>
      <c r="U6085"/>
      <c r="V6085"/>
      <c r="W6085"/>
      <c r="X6085"/>
      <c r="Y6085"/>
      <c r="Z6085"/>
      <c r="AA6085"/>
      <c r="AB6085"/>
      <c r="AC6085"/>
      <c r="AD6085"/>
      <c r="AE6085"/>
      <c r="AF6085"/>
      <c r="AG6085"/>
      <c r="AH6085"/>
      <c r="AI6085"/>
      <c r="AJ6085"/>
      <c r="AK6085"/>
      <c r="AL6085"/>
      <c r="AM6085"/>
      <c r="AN6085"/>
      <c r="AO6085"/>
      <c r="AP6085"/>
      <c r="AQ6085"/>
      <c r="AR6085"/>
      <c r="AS6085"/>
      <c r="AT6085"/>
      <c r="AU6085"/>
      <c r="AV6085"/>
      <c r="AW6085"/>
      <c r="AX6085"/>
      <c r="AY6085"/>
      <c r="AZ6085"/>
      <c r="BA6085"/>
      <c r="BB6085"/>
      <c r="BC6085"/>
      <c r="BD6085"/>
      <c r="BE6085"/>
      <c r="BF6085"/>
      <c r="BG6085"/>
      <c r="BH6085"/>
      <c r="BI6085"/>
      <c r="BJ6085"/>
      <c r="BK6085"/>
      <c r="BL6085"/>
      <c r="BM6085"/>
      <c r="BN6085"/>
      <c r="BO6085"/>
    </row>
    <row r="6086" spans="1:67" ht="15" x14ac:dyDescent="0.25">
      <c r="A6086" s="245" t="s">
        <v>1547</v>
      </c>
      <c r="B6086" s="245" t="s">
        <v>1546</v>
      </c>
      <c r="C6086" s="245" t="s">
        <v>1555</v>
      </c>
      <c r="D6086" s="245" t="s">
        <v>1554</v>
      </c>
      <c r="E6086" s="246" t="s">
        <v>44</v>
      </c>
      <c r="F6086" s="245" t="s">
        <v>44</v>
      </c>
      <c r="G6086" s="245" t="s">
        <v>14064</v>
      </c>
      <c r="H6086" s="245" t="s">
        <v>14065</v>
      </c>
      <c r="I6086" s="245" t="s">
        <v>11</v>
      </c>
      <c r="J6086" s="245" t="s">
        <v>59</v>
      </c>
      <c r="K6086" s="246" t="s">
        <v>25160</v>
      </c>
      <c r="L6086" s="245" t="s">
        <v>568</v>
      </c>
      <c r="M6086"/>
      <c r="N6086"/>
      <c r="O6086"/>
      <c r="P6086"/>
      <c r="Q6086"/>
      <c r="R6086"/>
      <c r="S6086"/>
      <c r="T6086"/>
      <c r="U6086"/>
      <c r="V6086"/>
      <c r="W6086"/>
      <c r="X6086"/>
      <c r="Y6086"/>
      <c r="Z6086"/>
      <c r="AA6086"/>
      <c r="AB6086"/>
      <c r="AC6086"/>
      <c r="AD6086"/>
      <c r="AE6086"/>
      <c r="AF6086"/>
      <c r="AG6086"/>
      <c r="AH6086"/>
      <c r="AI6086"/>
      <c r="AJ6086"/>
      <c r="AK6086"/>
      <c r="AL6086"/>
      <c r="AM6086"/>
      <c r="AN6086"/>
      <c r="AO6086"/>
      <c r="AP6086"/>
      <c r="AQ6086"/>
      <c r="AR6086"/>
      <c r="AS6086"/>
      <c r="AT6086"/>
      <c r="AU6086"/>
      <c r="AV6086"/>
      <c r="AW6086"/>
      <c r="AX6086"/>
      <c r="AY6086"/>
      <c r="AZ6086"/>
      <c r="BA6086"/>
      <c r="BB6086"/>
      <c r="BC6086"/>
      <c r="BD6086"/>
      <c r="BE6086"/>
      <c r="BF6086"/>
      <c r="BG6086"/>
      <c r="BH6086"/>
      <c r="BI6086"/>
      <c r="BJ6086"/>
      <c r="BK6086"/>
      <c r="BL6086"/>
      <c r="BM6086"/>
      <c r="BN6086"/>
      <c r="BO6086"/>
    </row>
    <row r="6087" spans="1:67" ht="15" x14ac:dyDescent="0.25">
      <c r="A6087" s="245" t="s">
        <v>1547</v>
      </c>
      <c r="B6087" s="245" t="s">
        <v>1546</v>
      </c>
      <c r="C6087" s="245" t="s">
        <v>1555</v>
      </c>
      <c r="D6087" s="245" t="s">
        <v>1554</v>
      </c>
      <c r="E6087" s="246" t="s">
        <v>44</v>
      </c>
      <c r="F6087" s="245" t="s">
        <v>44</v>
      </c>
      <c r="G6087" s="245" t="s">
        <v>14066</v>
      </c>
      <c r="H6087" s="245" t="s">
        <v>21694</v>
      </c>
      <c r="I6087" s="245" t="s">
        <v>11</v>
      </c>
      <c r="J6087" s="245" t="s">
        <v>106</v>
      </c>
      <c r="K6087" s="246" t="s">
        <v>25396</v>
      </c>
      <c r="L6087" s="245" t="s">
        <v>568</v>
      </c>
      <c r="M6087"/>
      <c r="N6087"/>
      <c r="O6087"/>
      <c r="P6087"/>
      <c r="Q6087"/>
      <c r="R6087"/>
      <c r="S6087"/>
      <c r="T6087"/>
      <c r="U6087"/>
      <c r="V6087"/>
      <c r="W6087"/>
      <c r="X6087"/>
      <c r="Y6087"/>
      <c r="Z6087"/>
      <c r="AA6087"/>
      <c r="AB6087"/>
      <c r="AC6087"/>
      <c r="AD6087"/>
      <c r="AE6087"/>
      <c r="AF6087"/>
      <c r="AG6087"/>
      <c r="AH6087"/>
      <c r="AI6087"/>
      <c r="AJ6087"/>
      <c r="AK6087"/>
      <c r="AL6087"/>
      <c r="AM6087"/>
      <c r="AN6087"/>
      <c r="AO6087"/>
      <c r="AP6087"/>
      <c r="AQ6087"/>
      <c r="AR6087"/>
      <c r="AS6087"/>
      <c r="AT6087"/>
      <c r="AU6087"/>
      <c r="AV6087"/>
      <c r="AW6087"/>
      <c r="AX6087"/>
      <c r="AY6087"/>
      <c r="AZ6087"/>
      <c r="BA6087"/>
      <c r="BB6087"/>
      <c r="BC6087"/>
      <c r="BD6087"/>
      <c r="BE6087"/>
      <c r="BF6087"/>
      <c r="BG6087"/>
      <c r="BH6087"/>
      <c r="BI6087"/>
      <c r="BJ6087"/>
      <c r="BK6087"/>
      <c r="BL6087"/>
      <c r="BM6087"/>
      <c r="BN6087"/>
      <c r="BO6087"/>
    </row>
    <row r="6088" spans="1:67" ht="15" x14ac:dyDescent="0.25">
      <c r="A6088" s="245" t="s">
        <v>1547</v>
      </c>
      <c r="B6088" s="245" t="s">
        <v>1546</v>
      </c>
      <c r="C6088" s="245" t="s">
        <v>1555</v>
      </c>
      <c r="D6088" s="245" t="s">
        <v>1554</v>
      </c>
      <c r="E6088" s="246" t="s">
        <v>44</v>
      </c>
      <c r="F6088" s="245" t="s">
        <v>44</v>
      </c>
      <c r="G6088" s="245" t="s">
        <v>14067</v>
      </c>
      <c r="H6088" s="245" t="s">
        <v>14068</v>
      </c>
      <c r="I6088" s="245" t="s">
        <v>11</v>
      </c>
      <c r="J6088" s="245" t="s">
        <v>106</v>
      </c>
      <c r="K6088" s="246" t="s">
        <v>25397</v>
      </c>
      <c r="L6088" s="245" t="s">
        <v>568</v>
      </c>
      <c r="M6088"/>
      <c r="N6088"/>
      <c r="O6088"/>
      <c r="P6088"/>
      <c r="Q6088"/>
      <c r="R6088"/>
      <c r="S6088"/>
      <c r="T6088"/>
      <c r="U6088"/>
      <c r="V6088"/>
      <c r="W6088"/>
      <c r="X6088"/>
      <c r="Y6088"/>
      <c r="Z6088"/>
      <c r="AA6088"/>
      <c r="AB6088"/>
      <c r="AC6088"/>
      <c r="AD6088"/>
      <c r="AE6088"/>
      <c r="AF6088"/>
      <c r="AG6088"/>
      <c r="AH6088"/>
      <c r="AI6088"/>
      <c r="AJ6088"/>
      <c r="AK6088"/>
      <c r="AL6088"/>
      <c r="AM6088"/>
      <c r="AN6088"/>
      <c r="AO6088"/>
      <c r="AP6088"/>
      <c r="AQ6088"/>
      <c r="AR6088"/>
      <c r="AS6088"/>
      <c r="AT6088"/>
      <c r="AU6088"/>
      <c r="AV6088"/>
      <c r="AW6088"/>
      <c r="AX6088"/>
      <c r="AY6088"/>
      <c r="AZ6088"/>
      <c r="BA6088"/>
      <c r="BB6088"/>
      <c r="BC6088"/>
      <c r="BD6088"/>
      <c r="BE6088"/>
      <c r="BF6088"/>
      <c r="BG6088"/>
      <c r="BH6088"/>
      <c r="BI6088"/>
      <c r="BJ6088"/>
      <c r="BK6088"/>
      <c r="BL6088"/>
      <c r="BM6088"/>
      <c r="BN6088"/>
      <c r="BO6088"/>
    </row>
    <row r="6089" spans="1:67" ht="15" x14ac:dyDescent="0.25">
      <c r="A6089" s="245" t="s">
        <v>1547</v>
      </c>
      <c r="B6089" s="245" t="s">
        <v>1546</v>
      </c>
      <c r="C6089" s="245" t="s">
        <v>1555</v>
      </c>
      <c r="D6089" s="245" t="s">
        <v>1554</v>
      </c>
      <c r="E6089" s="246" t="s">
        <v>44</v>
      </c>
      <c r="F6089" s="245" t="s">
        <v>44</v>
      </c>
      <c r="G6089" s="245" t="s">
        <v>14069</v>
      </c>
      <c r="H6089" s="245" t="s">
        <v>21696</v>
      </c>
      <c r="I6089" s="245" t="s">
        <v>11</v>
      </c>
      <c r="J6089" s="245" t="s">
        <v>59</v>
      </c>
      <c r="K6089" s="246" t="s">
        <v>9122</v>
      </c>
      <c r="L6089" s="245" t="s">
        <v>568</v>
      </c>
      <c r="M6089"/>
      <c r="N6089"/>
      <c r="O6089"/>
      <c r="P6089"/>
      <c r="Q6089"/>
      <c r="R6089"/>
      <c r="S6089"/>
      <c r="T6089"/>
      <c r="U6089"/>
      <c r="V6089"/>
      <c r="W6089"/>
      <c r="X6089"/>
      <c r="Y6089"/>
      <c r="Z6089"/>
      <c r="AA6089"/>
      <c r="AB6089"/>
      <c r="AC6089"/>
      <c r="AD6089"/>
      <c r="AE6089"/>
      <c r="AF6089"/>
      <c r="AG6089"/>
      <c r="AH6089"/>
      <c r="AI6089"/>
      <c r="AJ6089"/>
      <c r="AK6089"/>
      <c r="AL6089"/>
      <c r="AM6089"/>
      <c r="AN6089"/>
      <c r="AO6089"/>
      <c r="AP6089"/>
      <c r="AQ6089"/>
      <c r="AR6089"/>
      <c r="AS6089"/>
      <c r="AT6089"/>
      <c r="AU6089"/>
      <c r="AV6089"/>
      <c r="AW6089"/>
      <c r="AX6089"/>
      <c r="AY6089"/>
      <c r="AZ6089"/>
      <c r="BA6089"/>
      <c r="BB6089"/>
      <c r="BC6089"/>
      <c r="BD6089"/>
      <c r="BE6089"/>
      <c r="BF6089"/>
      <c r="BG6089"/>
      <c r="BH6089"/>
      <c r="BI6089"/>
      <c r="BJ6089"/>
      <c r="BK6089"/>
      <c r="BL6089"/>
      <c r="BM6089"/>
      <c r="BN6089"/>
      <c r="BO6089"/>
    </row>
    <row r="6090" spans="1:67" ht="15" x14ac:dyDescent="0.25">
      <c r="A6090" s="245" t="s">
        <v>1547</v>
      </c>
      <c r="B6090" s="245" t="s">
        <v>1546</v>
      </c>
      <c r="C6090" s="245" t="s">
        <v>1555</v>
      </c>
      <c r="D6090" s="245" t="s">
        <v>1554</v>
      </c>
      <c r="E6090" s="246" t="s">
        <v>44</v>
      </c>
      <c r="F6090" s="245" t="s">
        <v>44</v>
      </c>
      <c r="G6090" s="245" t="s">
        <v>14070</v>
      </c>
      <c r="H6090" s="245" t="s">
        <v>14071</v>
      </c>
      <c r="I6090" s="245" t="s">
        <v>11</v>
      </c>
      <c r="J6090" s="245" t="s">
        <v>59</v>
      </c>
      <c r="K6090" s="246" t="s">
        <v>19743</v>
      </c>
      <c r="L6090" s="245" t="s">
        <v>568</v>
      </c>
      <c r="M6090"/>
      <c r="N6090"/>
      <c r="O6090"/>
      <c r="P6090"/>
      <c r="Q6090"/>
      <c r="R6090"/>
      <c r="S6090"/>
      <c r="T6090"/>
      <c r="U6090"/>
      <c r="V6090"/>
      <c r="W6090"/>
      <c r="X6090"/>
      <c r="Y6090"/>
      <c r="Z6090"/>
      <c r="AA6090"/>
      <c r="AB6090"/>
      <c r="AC6090"/>
      <c r="AD6090"/>
      <c r="AE6090"/>
      <c r="AF6090"/>
      <c r="AG6090"/>
      <c r="AH6090"/>
      <c r="AI6090"/>
      <c r="AJ6090"/>
      <c r="AK6090"/>
      <c r="AL6090"/>
      <c r="AM6090"/>
      <c r="AN6090"/>
      <c r="AO6090"/>
      <c r="AP6090"/>
      <c r="AQ6090"/>
      <c r="AR6090"/>
      <c r="AS6090"/>
      <c r="AT6090"/>
      <c r="AU6090"/>
      <c r="AV6090"/>
      <c r="AW6090"/>
      <c r="AX6090"/>
      <c r="AY6090"/>
      <c r="AZ6090"/>
      <c r="BA6090"/>
      <c r="BB6090"/>
      <c r="BC6090"/>
      <c r="BD6090"/>
      <c r="BE6090"/>
      <c r="BF6090"/>
      <c r="BG6090"/>
      <c r="BH6090"/>
      <c r="BI6090"/>
      <c r="BJ6090"/>
      <c r="BK6090"/>
      <c r="BL6090"/>
      <c r="BM6090"/>
      <c r="BN6090"/>
      <c r="BO6090"/>
    </row>
    <row r="6091" spans="1:67" ht="15" x14ac:dyDescent="0.25">
      <c r="A6091" s="245" t="s">
        <v>1547</v>
      </c>
      <c r="B6091" s="245" t="s">
        <v>1546</v>
      </c>
      <c r="C6091" s="245" t="s">
        <v>1549</v>
      </c>
      <c r="D6091" s="245" t="s">
        <v>1548</v>
      </c>
      <c r="E6091" s="246" t="s">
        <v>44</v>
      </c>
      <c r="F6091" s="245" t="s">
        <v>44</v>
      </c>
      <c r="G6091" s="245" t="s">
        <v>14072</v>
      </c>
      <c r="H6091" s="245" t="s">
        <v>14073</v>
      </c>
      <c r="I6091" s="245" t="s">
        <v>11</v>
      </c>
      <c r="J6091" s="245" t="s">
        <v>569</v>
      </c>
      <c r="K6091" s="246" t="s">
        <v>8053</v>
      </c>
      <c r="L6091" s="245" t="s">
        <v>568</v>
      </c>
      <c r="M6091"/>
      <c r="N6091"/>
      <c r="O6091"/>
      <c r="P6091"/>
      <c r="Q6091"/>
      <c r="R6091"/>
      <c r="S6091"/>
      <c r="T6091"/>
      <c r="U6091"/>
      <c r="V6091"/>
      <c r="W6091"/>
      <c r="X6091"/>
      <c r="Y6091"/>
      <c r="Z6091"/>
      <c r="AA6091"/>
      <c r="AB6091"/>
      <c r="AC6091"/>
      <c r="AD6091"/>
      <c r="AE6091"/>
      <c r="AF6091"/>
      <c r="AG6091"/>
      <c r="AH6091"/>
      <c r="AI6091"/>
      <c r="AJ6091"/>
      <c r="AK6091"/>
      <c r="AL6091"/>
      <c r="AM6091"/>
      <c r="AN6091"/>
      <c r="AO6091"/>
      <c r="AP6091"/>
      <c r="AQ6091"/>
      <c r="AR6091"/>
      <c r="AS6091"/>
      <c r="AT6091"/>
      <c r="AU6091"/>
      <c r="AV6091"/>
      <c r="AW6091"/>
      <c r="AX6091"/>
      <c r="AY6091"/>
      <c r="AZ6091"/>
      <c r="BA6091"/>
      <c r="BB6091"/>
      <c r="BC6091"/>
      <c r="BD6091"/>
      <c r="BE6091"/>
      <c r="BF6091"/>
      <c r="BG6091"/>
      <c r="BH6091"/>
      <c r="BI6091"/>
      <c r="BJ6091"/>
      <c r="BK6091"/>
      <c r="BL6091"/>
      <c r="BM6091"/>
      <c r="BN6091"/>
      <c r="BO6091"/>
    </row>
    <row r="6092" spans="1:67" ht="15" x14ac:dyDescent="0.25">
      <c r="A6092" s="245" t="s">
        <v>1547</v>
      </c>
      <c r="B6092" s="245" t="s">
        <v>1546</v>
      </c>
      <c r="C6092" s="245" t="s">
        <v>1549</v>
      </c>
      <c r="D6092" s="245" t="s">
        <v>1548</v>
      </c>
      <c r="E6092" s="246" t="s">
        <v>44</v>
      </c>
      <c r="F6092" s="245" t="s">
        <v>44</v>
      </c>
      <c r="G6092" s="245" t="s">
        <v>14074</v>
      </c>
      <c r="H6092" s="245" t="s">
        <v>14075</v>
      </c>
      <c r="I6092" s="245" t="s">
        <v>11</v>
      </c>
      <c r="J6092" s="245" t="s">
        <v>59</v>
      </c>
      <c r="K6092" s="246" t="s">
        <v>2433</v>
      </c>
      <c r="L6092" s="245" t="s">
        <v>568</v>
      </c>
      <c r="M6092"/>
      <c r="N6092"/>
      <c r="O6092"/>
      <c r="P6092"/>
      <c r="Q6092"/>
      <c r="R6092"/>
      <c r="S6092"/>
      <c r="T6092"/>
      <c r="U6092"/>
      <c r="V6092"/>
      <c r="W6092"/>
      <c r="X6092"/>
      <c r="Y6092"/>
      <c r="Z6092"/>
      <c r="AA6092"/>
      <c r="AB6092"/>
      <c r="AC6092"/>
      <c r="AD6092"/>
      <c r="AE6092"/>
      <c r="AF6092"/>
      <c r="AG6092"/>
      <c r="AH6092"/>
      <c r="AI6092"/>
      <c r="AJ6092"/>
      <c r="AK6092"/>
      <c r="AL6092"/>
      <c r="AM6092"/>
      <c r="AN6092"/>
      <c r="AO6092"/>
      <c r="AP6092"/>
      <c r="AQ6092"/>
      <c r="AR6092"/>
      <c r="AS6092"/>
      <c r="AT6092"/>
      <c r="AU6092"/>
      <c r="AV6092"/>
      <c r="AW6092"/>
      <c r="AX6092"/>
      <c r="AY6092"/>
      <c r="AZ6092"/>
      <c r="BA6092"/>
      <c r="BB6092"/>
      <c r="BC6092"/>
      <c r="BD6092"/>
      <c r="BE6092"/>
      <c r="BF6092"/>
      <c r="BG6092"/>
      <c r="BH6092"/>
      <c r="BI6092"/>
      <c r="BJ6092"/>
      <c r="BK6092"/>
      <c r="BL6092"/>
      <c r="BM6092"/>
      <c r="BN6092"/>
      <c r="BO6092"/>
    </row>
    <row r="6093" spans="1:67" ht="15" x14ac:dyDescent="0.25">
      <c r="A6093" s="245" t="s">
        <v>1547</v>
      </c>
      <c r="B6093" s="245" t="s">
        <v>1546</v>
      </c>
      <c r="C6093" s="245" t="s">
        <v>1549</v>
      </c>
      <c r="D6093" s="245" t="s">
        <v>1548</v>
      </c>
      <c r="E6093" s="246" t="s">
        <v>44</v>
      </c>
      <c r="F6093" s="245" t="s">
        <v>44</v>
      </c>
      <c r="G6093" s="245" t="s">
        <v>14076</v>
      </c>
      <c r="H6093" s="245" t="s">
        <v>14077</v>
      </c>
      <c r="I6093" s="245" t="s">
        <v>11</v>
      </c>
      <c r="J6093" s="245" t="s">
        <v>59</v>
      </c>
      <c r="K6093" s="246" t="s">
        <v>8249</v>
      </c>
      <c r="L6093" s="245" t="s">
        <v>568</v>
      </c>
      <c r="M6093"/>
      <c r="N6093"/>
      <c r="O6093"/>
      <c r="P6093"/>
      <c r="Q6093"/>
      <c r="R6093"/>
      <c r="S6093"/>
      <c r="T6093"/>
      <c r="U6093"/>
      <c r="V6093"/>
      <c r="W6093"/>
      <c r="X6093"/>
      <c r="Y6093"/>
      <c r="Z6093"/>
      <c r="AA6093"/>
      <c r="AB6093"/>
      <c r="AC6093"/>
      <c r="AD6093"/>
      <c r="AE6093"/>
      <c r="AF6093"/>
      <c r="AG6093"/>
      <c r="AH6093"/>
      <c r="AI6093"/>
      <c r="AJ6093"/>
      <c r="AK6093"/>
      <c r="AL6093"/>
      <c r="AM6093"/>
      <c r="AN6093"/>
      <c r="AO6093"/>
      <c r="AP6093"/>
      <c r="AQ6093"/>
      <c r="AR6093"/>
      <c r="AS6093"/>
      <c r="AT6093"/>
      <c r="AU6093"/>
      <c r="AV6093"/>
      <c r="AW6093"/>
      <c r="AX6093"/>
      <c r="AY6093"/>
      <c r="AZ6093"/>
      <c r="BA6093"/>
      <c r="BB6093"/>
      <c r="BC6093"/>
      <c r="BD6093"/>
      <c r="BE6093"/>
      <c r="BF6093"/>
      <c r="BG6093"/>
      <c r="BH6093"/>
      <c r="BI6093"/>
      <c r="BJ6093"/>
      <c r="BK6093"/>
      <c r="BL6093"/>
      <c r="BM6093"/>
      <c r="BN6093"/>
      <c r="BO6093"/>
    </row>
    <row r="6094" spans="1:67" ht="15" x14ac:dyDescent="0.25">
      <c r="A6094" s="245" t="s">
        <v>1547</v>
      </c>
      <c r="B6094" s="245" t="s">
        <v>1546</v>
      </c>
      <c r="C6094" s="245" t="s">
        <v>1549</v>
      </c>
      <c r="D6094" s="245" t="s">
        <v>1548</v>
      </c>
      <c r="E6094" s="246" t="s">
        <v>44</v>
      </c>
      <c r="F6094" s="245" t="s">
        <v>44</v>
      </c>
      <c r="G6094" s="245" t="s">
        <v>14078</v>
      </c>
      <c r="H6094" s="245" t="s">
        <v>14079</v>
      </c>
      <c r="I6094" s="245" t="s">
        <v>11</v>
      </c>
      <c r="J6094" s="245" t="s">
        <v>59</v>
      </c>
      <c r="K6094" s="246" t="s">
        <v>23012</v>
      </c>
      <c r="L6094" s="245" t="s">
        <v>568</v>
      </c>
      <c r="M6094"/>
      <c r="N6094"/>
      <c r="O6094"/>
      <c r="P6094"/>
      <c r="Q6094"/>
      <c r="R6094"/>
      <c r="S6094"/>
      <c r="T6094"/>
      <c r="U6094"/>
      <c r="V6094"/>
      <c r="W6094"/>
      <c r="X6094"/>
      <c r="Y6094"/>
      <c r="Z6094"/>
      <c r="AA6094"/>
      <c r="AB6094"/>
      <c r="AC6094"/>
      <c r="AD6094"/>
      <c r="AE6094"/>
      <c r="AF6094"/>
      <c r="AG6094"/>
      <c r="AH6094"/>
      <c r="AI6094"/>
      <c r="AJ6094"/>
      <c r="AK6094"/>
      <c r="AL6094"/>
      <c r="AM6094"/>
      <c r="AN6094"/>
      <c r="AO6094"/>
      <c r="AP6094"/>
      <c r="AQ6094"/>
      <c r="AR6094"/>
      <c r="AS6094"/>
      <c r="AT6094"/>
      <c r="AU6094"/>
      <c r="AV6094"/>
      <c r="AW6094"/>
      <c r="AX6094"/>
      <c r="AY6094"/>
      <c r="AZ6094"/>
      <c r="BA6094"/>
      <c r="BB6094"/>
      <c r="BC6094"/>
      <c r="BD6094"/>
      <c r="BE6094"/>
      <c r="BF6094"/>
      <c r="BG6094"/>
      <c r="BH6094"/>
      <c r="BI6094"/>
      <c r="BJ6094"/>
      <c r="BK6094"/>
      <c r="BL6094"/>
      <c r="BM6094"/>
      <c r="BN6094"/>
      <c r="BO6094"/>
    </row>
    <row r="6095" spans="1:67" ht="15" x14ac:dyDescent="0.25">
      <c r="A6095" s="245" t="s">
        <v>1547</v>
      </c>
      <c r="B6095" s="245" t="s">
        <v>1546</v>
      </c>
      <c r="C6095" s="245" t="s">
        <v>1549</v>
      </c>
      <c r="D6095" s="245" t="s">
        <v>1548</v>
      </c>
      <c r="E6095" s="246" t="s">
        <v>44</v>
      </c>
      <c r="F6095" s="245" t="s">
        <v>44</v>
      </c>
      <c r="G6095" s="245" t="s">
        <v>14080</v>
      </c>
      <c r="H6095" s="245" t="s">
        <v>14081</v>
      </c>
      <c r="I6095" s="245" t="s">
        <v>11</v>
      </c>
      <c r="J6095" s="245" t="s">
        <v>59</v>
      </c>
      <c r="K6095" s="246" t="s">
        <v>14646</v>
      </c>
      <c r="L6095" s="245" t="s">
        <v>568</v>
      </c>
      <c r="M6095"/>
      <c r="N6095"/>
      <c r="O6095"/>
      <c r="P6095"/>
      <c r="Q6095"/>
      <c r="R6095"/>
      <c r="S6095"/>
      <c r="T6095"/>
      <c r="U6095"/>
      <c r="V6095"/>
      <c r="W6095"/>
      <c r="X6095"/>
      <c r="Y6095"/>
      <c r="Z6095"/>
      <c r="AA6095"/>
      <c r="AB6095"/>
      <c r="AC6095"/>
      <c r="AD6095"/>
      <c r="AE6095"/>
      <c r="AF6095"/>
      <c r="AG6095"/>
      <c r="AH6095"/>
      <c r="AI6095"/>
      <c r="AJ6095"/>
      <c r="AK6095"/>
      <c r="AL6095"/>
      <c r="AM6095"/>
      <c r="AN6095"/>
      <c r="AO6095"/>
      <c r="AP6095"/>
      <c r="AQ6095"/>
      <c r="AR6095"/>
      <c r="AS6095"/>
      <c r="AT6095"/>
      <c r="AU6095"/>
      <c r="AV6095"/>
      <c r="AW6095"/>
      <c r="AX6095"/>
      <c r="AY6095"/>
      <c r="AZ6095"/>
      <c r="BA6095"/>
      <c r="BB6095"/>
      <c r="BC6095"/>
      <c r="BD6095"/>
      <c r="BE6095"/>
      <c r="BF6095"/>
      <c r="BG6095"/>
      <c r="BH6095"/>
      <c r="BI6095"/>
      <c r="BJ6095"/>
      <c r="BK6095"/>
      <c r="BL6095"/>
      <c r="BM6095"/>
      <c r="BN6095"/>
      <c r="BO6095"/>
    </row>
    <row r="6096" spans="1:67" ht="15" x14ac:dyDescent="0.25">
      <c r="A6096" s="245" t="s">
        <v>1547</v>
      </c>
      <c r="B6096" s="245" t="s">
        <v>1546</v>
      </c>
      <c r="C6096" s="245" t="s">
        <v>1549</v>
      </c>
      <c r="D6096" s="245" t="s">
        <v>1548</v>
      </c>
      <c r="E6096" s="246" t="s">
        <v>44</v>
      </c>
      <c r="F6096" s="245" t="s">
        <v>44</v>
      </c>
      <c r="G6096" s="245" t="s">
        <v>14082</v>
      </c>
      <c r="H6096" s="245" t="s">
        <v>14083</v>
      </c>
      <c r="I6096" s="245" t="s">
        <v>14</v>
      </c>
      <c r="J6096" s="245" t="s">
        <v>59</v>
      </c>
      <c r="K6096" s="246" t="s">
        <v>9104</v>
      </c>
      <c r="L6096" s="245" t="s">
        <v>568</v>
      </c>
      <c r="M6096"/>
      <c r="N6096"/>
      <c r="O6096"/>
      <c r="P6096"/>
      <c r="Q6096"/>
      <c r="R6096"/>
      <c r="S6096"/>
      <c r="T6096"/>
      <c r="U6096"/>
      <c r="V6096"/>
      <c r="W6096"/>
      <c r="X6096"/>
      <c r="Y6096"/>
      <c r="Z6096"/>
      <c r="AA6096"/>
      <c r="AB6096"/>
      <c r="AC6096"/>
      <c r="AD6096"/>
      <c r="AE6096"/>
      <c r="AF6096"/>
      <c r="AG6096"/>
      <c r="AH6096"/>
      <c r="AI6096"/>
      <c r="AJ6096"/>
      <c r="AK6096"/>
      <c r="AL6096"/>
      <c r="AM6096"/>
      <c r="AN6096"/>
      <c r="AO6096"/>
      <c r="AP6096"/>
      <c r="AQ6096"/>
      <c r="AR6096"/>
      <c r="AS6096"/>
      <c r="AT6096"/>
      <c r="AU6096"/>
      <c r="AV6096"/>
      <c r="AW6096"/>
      <c r="AX6096"/>
      <c r="AY6096"/>
      <c r="AZ6096"/>
      <c r="BA6096"/>
      <c r="BB6096"/>
      <c r="BC6096"/>
      <c r="BD6096"/>
      <c r="BE6096"/>
      <c r="BF6096"/>
      <c r="BG6096"/>
      <c r="BH6096"/>
      <c r="BI6096"/>
      <c r="BJ6096"/>
      <c r="BK6096"/>
      <c r="BL6096"/>
      <c r="BM6096"/>
      <c r="BN6096"/>
      <c r="BO6096"/>
    </row>
    <row r="6097" spans="1:67" ht="15" x14ac:dyDescent="0.25">
      <c r="A6097" s="245" t="s">
        <v>1547</v>
      </c>
      <c r="B6097" s="245" t="s">
        <v>1546</v>
      </c>
      <c r="C6097" s="245" t="s">
        <v>1549</v>
      </c>
      <c r="D6097" s="245" t="s">
        <v>1548</v>
      </c>
      <c r="E6097" s="246" t="s">
        <v>44</v>
      </c>
      <c r="F6097" s="245" t="s">
        <v>44</v>
      </c>
      <c r="G6097" s="245" t="s">
        <v>14084</v>
      </c>
      <c r="H6097" s="245" t="s">
        <v>14085</v>
      </c>
      <c r="I6097" s="245" t="s">
        <v>14</v>
      </c>
      <c r="J6097" s="245" t="s">
        <v>59</v>
      </c>
      <c r="K6097" s="246" t="s">
        <v>6546</v>
      </c>
      <c r="L6097" s="245" t="s">
        <v>568</v>
      </c>
      <c r="M6097"/>
      <c r="N6097"/>
      <c r="O6097"/>
      <c r="P6097"/>
      <c r="Q6097"/>
      <c r="R6097"/>
      <c r="S6097"/>
      <c r="T6097"/>
      <c r="U6097"/>
      <c r="V6097"/>
      <c r="W6097"/>
      <c r="X6097"/>
      <c r="Y6097"/>
      <c r="Z6097"/>
      <c r="AA6097"/>
      <c r="AB6097"/>
      <c r="AC6097"/>
      <c r="AD6097"/>
      <c r="AE6097"/>
      <c r="AF6097"/>
      <c r="AG6097"/>
      <c r="AH6097"/>
      <c r="AI6097"/>
      <c r="AJ6097"/>
      <c r="AK6097"/>
      <c r="AL6097"/>
      <c r="AM6097"/>
      <c r="AN6097"/>
      <c r="AO6097"/>
      <c r="AP6097"/>
      <c r="AQ6097"/>
      <c r="AR6097"/>
      <c r="AS6097"/>
      <c r="AT6097"/>
      <c r="AU6097"/>
      <c r="AV6097"/>
      <c r="AW6097"/>
      <c r="AX6097"/>
      <c r="AY6097"/>
      <c r="AZ6097"/>
      <c r="BA6097"/>
      <c r="BB6097"/>
      <c r="BC6097"/>
      <c r="BD6097"/>
      <c r="BE6097"/>
      <c r="BF6097"/>
      <c r="BG6097"/>
      <c r="BH6097"/>
      <c r="BI6097"/>
      <c r="BJ6097"/>
      <c r="BK6097"/>
      <c r="BL6097"/>
      <c r="BM6097"/>
      <c r="BN6097"/>
      <c r="BO6097"/>
    </row>
    <row r="6098" spans="1:67" ht="15" x14ac:dyDescent="0.25">
      <c r="A6098" s="245" t="s">
        <v>1547</v>
      </c>
      <c r="B6098" s="245" t="s">
        <v>1546</v>
      </c>
      <c r="C6098" s="245" t="s">
        <v>1549</v>
      </c>
      <c r="D6098" s="245" t="s">
        <v>1548</v>
      </c>
      <c r="E6098" s="246" t="s">
        <v>44</v>
      </c>
      <c r="F6098" s="245" t="s">
        <v>44</v>
      </c>
      <c r="G6098" s="245" t="s">
        <v>14086</v>
      </c>
      <c r="H6098" s="245" t="s">
        <v>14087</v>
      </c>
      <c r="I6098" s="245" t="s">
        <v>14</v>
      </c>
      <c r="J6098" s="245" t="s">
        <v>59</v>
      </c>
      <c r="K6098" s="246" t="s">
        <v>12450</v>
      </c>
      <c r="L6098" s="245" t="s">
        <v>568</v>
      </c>
      <c r="M6098"/>
      <c r="N6098"/>
      <c r="O6098"/>
      <c r="P6098"/>
      <c r="Q6098"/>
      <c r="R6098"/>
      <c r="S6098"/>
      <c r="T6098"/>
      <c r="U6098"/>
      <c r="V6098"/>
      <c r="W6098"/>
      <c r="X6098"/>
      <c r="Y6098"/>
      <c r="Z6098"/>
      <c r="AA6098"/>
      <c r="AB6098"/>
      <c r="AC6098"/>
      <c r="AD6098"/>
      <c r="AE6098"/>
      <c r="AF6098"/>
      <c r="AG6098"/>
      <c r="AH6098"/>
      <c r="AI6098"/>
      <c r="AJ6098"/>
      <c r="AK6098"/>
      <c r="AL6098"/>
      <c r="AM6098"/>
      <c r="AN6098"/>
      <c r="AO6098"/>
      <c r="AP6098"/>
      <c r="AQ6098"/>
      <c r="AR6098"/>
      <c r="AS6098"/>
      <c r="AT6098"/>
      <c r="AU6098"/>
      <c r="AV6098"/>
      <c r="AW6098"/>
      <c r="AX6098"/>
      <c r="AY6098"/>
      <c r="AZ6098"/>
      <c r="BA6098"/>
      <c r="BB6098"/>
      <c r="BC6098"/>
      <c r="BD6098"/>
      <c r="BE6098"/>
      <c r="BF6098"/>
      <c r="BG6098"/>
      <c r="BH6098"/>
      <c r="BI6098"/>
      <c r="BJ6098"/>
      <c r="BK6098"/>
      <c r="BL6098"/>
      <c r="BM6098"/>
      <c r="BN6098"/>
      <c r="BO6098"/>
    </row>
    <row r="6099" spans="1:67" ht="15" x14ac:dyDescent="0.25">
      <c r="A6099" s="245" t="s">
        <v>1547</v>
      </c>
      <c r="B6099" s="245" t="s">
        <v>1546</v>
      </c>
      <c r="C6099" s="245" t="s">
        <v>1549</v>
      </c>
      <c r="D6099" s="245" t="s">
        <v>1548</v>
      </c>
      <c r="E6099" s="246" t="s">
        <v>44</v>
      </c>
      <c r="F6099" s="245" t="s">
        <v>44</v>
      </c>
      <c r="G6099" s="245" t="s">
        <v>14088</v>
      </c>
      <c r="H6099" s="245" t="s">
        <v>14089</v>
      </c>
      <c r="I6099" s="245" t="s">
        <v>11</v>
      </c>
      <c r="J6099" s="245" t="s">
        <v>59</v>
      </c>
      <c r="K6099" s="246" t="s">
        <v>15443</v>
      </c>
      <c r="L6099" s="245" t="s">
        <v>568</v>
      </c>
      <c r="M6099"/>
      <c r="N6099"/>
      <c r="O6099"/>
      <c r="P6099"/>
      <c r="Q6099"/>
      <c r="R6099"/>
      <c r="S6099"/>
      <c r="T6099"/>
      <c r="U6099"/>
      <c r="V6099"/>
      <c r="W6099"/>
      <c r="X6099"/>
      <c r="Y6099"/>
      <c r="Z6099"/>
      <c r="AA6099"/>
      <c r="AB6099"/>
      <c r="AC6099"/>
      <c r="AD6099"/>
      <c r="AE6099"/>
      <c r="AF6099"/>
      <c r="AG6099"/>
      <c r="AH6099"/>
      <c r="AI6099"/>
      <c r="AJ6099"/>
      <c r="AK6099"/>
      <c r="AL6099"/>
      <c r="AM6099"/>
      <c r="AN6099"/>
      <c r="AO6099"/>
      <c r="AP6099"/>
      <c r="AQ6099"/>
      <c r="AR6099"/>
      <c r="AS6099"/>
      <c r="AT6099"/>
      <c r="AU6099"/>
      <c r="AV6099"/>
      <c r="AW6099"/>
      <c r="AX6099"/>
      <c r="AY6099"/>
      <c r="AZ6099"/>
      <c r="BA6099"/>
      <c r="BB6099"/>
      <c r="BC6099"/>
      <c r="BD6099"/>
      <c r="BE6099"/>
      <c r="BF6099"/>
      <c r="BG6099"/>
      <c r="BH6099"/>
      <c r="BI6099"/>
      <c r="BJ6099"/>
      <c r="BK6099"/>
      <c r="BL6099"/>
      <c r="BM6099"/>
      <c r="BN6099"/>
      <c r="BO6099"/>
    </row>
    <row r="6100" spans="1:67" ht="15" x14ac:dyDescent="0.25">
      <c r="A6100" s="245" t="s">
        <v>1547</v>
      </c>
      <c r="B6100" s="245" t="s">
        <v>1546</v>
      </c>
      <c r="C6100" s="245" t="s">
        <v>1549</v>
      </c>
      <c r="D6100" s="245" t="s">
        <v>1548</v>
      </c>
      <c r="E6100" s="246" t="s">
        <v>44</v>
      </c>
      <c r="F6100" s="245" t="s">
        <v>44</v>
      </c>
      <c r="G6100" s="245" t="s">
        <v>14090</v>
      </c>
      <c r="H6100" s="245" t="s">
        <v>14091</v>
      </c>
      <c r="I6100" s="245" t="s">
        <v>14</v>
      </c>
      <c r="J6100" s="245" t="s">
        <v>59</v>
      </c>
      <c r="K6100" s="246" t="s">
        <v>8256</v>
      </c>
      <c r="L6100" s="245" t="s">
        <v>568</v>
      </c>
      <c r="M6100"/>
      <c r="N6100"/>
      <c r="O6100"/>
      <c r="P6100"/>
      <c r="Q6100"/>
      <c r="R6100"/>
      <c r="S6100"/>
      <c r="T6100"/>
      <c r="U6100"/>
      <c r="V6100"/>
      <c r="W6100"/>
      <c r="X6100"/>
      <c r="Y6100"/>
      <c r="Z6100"/>
      <c r="AA6100"/>
      <c r="AB6100"/>
      <c r="AC6100"/>
      <c r="AD6100"/>
      <c r="AE6100"/>
      <c r="AF6100"/>
      <c r="AG6100"/>
      <c r="AH6100"/>
      <c r="AI6100"/>
      <c r="AJ6100"/>
      <c r="AK6100"/>
      <c r="AL6100"/>
      <c r="AM6100"/>
      <c r="AN6100"/>
      <c r="AO6100"/>
      <c r="AP6100"/>
      <c r="AQ6100"/>
      <c r="AR6100"/>
      <c r="AS6100"/>
      <c r="AT6100"/>
      <c r="AU6100"/>
      <c r="AV6100"/>
      <c r="AW6100"/>
      <c r="AX6100"/>
      <c r="AY6100"/>
      <c r="AZ6100"/>
      <c r="BA6100"/>
      <c r="BB6100"/>
      <c r="BC6100"/>
      <c r="BD6100"/>
      <c r="BE6100"/>
      <c r="BF6100"/>
      <c r="BG6100"/>
      <c r="BH6100"/>
      <c r="BI6100"/>
      <c r="BJ6100"/>
      <c r="BK6100"/>
      <c r="BL6100"/>
      <c r="BM6100"/>
      <c r="BN6100"/>
      <c r="BO6100"/>
    </row>
    <row r="6101" spans="1:67" ht="15" x14ac:dyDescent="0.25">
      <c r="A6101" s="245" t="s">
        <v>1547</v>
      </c>
      <c r="B6101" s="245" t="s">
        <v>1546</v>
      </c>
      <c r="C6101" s="245" t="s">
        <v>1549</v>
      </c>
      <c r="D6101" s="245" t="s">
        <v>1548</v>
      </c>
      <c r="E6101" s="246" t="s">
        <v>44</v>
      </c>
      <c r="F6101" s="245" t="s">
        <v>44</v>
      </c>
      <c r="G6101" s="245" t="s">
        <v>14092</v>
      </c>
      <c r="H6101" s="245" t="s">
        <v>14093</v>
      </c>
      <c r="I6101" s="245" t="s">
        <v>11</v>
      </c>
      <c r="J6101" s="245" t="s">
        <v>59</v>
      </c>
      <c r="K6101" s="246" t="s">
        <v>16344</v>
      </c>
      <c r="L6101" s="245" t="s">
        <v>568</v>
      </c>
      <c r="M6101"/>
      <c r="N6101"/>
      <c r="O6101"/>
      <c r="P6101"/>
      <c r="Q6101"/>
      <c r="R6101"/>
      <c r="S6101"/>
      <c r="T6101"/>
      <c r="U6101"/>
      <c r="V6101"/>
      <c r="W6101"/>
      <c r="X6101"/>
      <c r="Y6101"/>
      <c r="Z6101"/>
      <c r="AA6101"/>
      <c r="AB6101"/>
      <c r="AC6101"/>
      <c r="AD6101"/>
      <c r="AE6101"/>
      <c r="AF6101"/>
      <c r="AG6101"/>
      <c r="AH6101"/>
      <c r="AI6101"/>
      <c r="AJ6101"/>
      <c r="AK6101"/>
      <c r="AL6101"/>
      <c r="AM6101"/>
      <c r="AN6101"/>
      <c r="AO6101"/>
      <c r="AP6101"/>
      <c r="AQ6101"/>
      <c r="AR6101"/>
      <c r="AS6101"/>
      <c r="AT6101"/>
      <c r="AU6101"/>
      <c r="AV6101"/>
      <c r="AW6101"/>
      <c r="AX6101"/>
      <c r="AY6101"/>
      <c r="AZ6101"/>
      <c r="BA6101"/>
      <c r="BB6101"/>
      <c r="BC6101"/>
      <c r="BD6101"/>
      <c r="BE6101"/>
      <c r="BF6101"/>
      <c r="BG6101"/>
      <c r="BH6101"/>
      <c r="BI6101"/>
      <c r="BJ6101"/>
      <c r="BK6101"/>
      <c r="BL6101"/>
      <c r="BM6101"/>
      <c r="BN6101"/>
      <c r="BO6101"/>
    </row>
    <row r="6102" spans="1:67" ht="15" x14ac:dyDescent="0.25">
      <c r="A6102" s="245" t="s">
        <v>1547</v>
      </c>
      <c r="B6102" s="245" t="s">
        <v>1546</v>
      </c>
      <c r="C6102" s="245" t="s">
        <v>1549</v>
      </c>
      <c r="D6102" s="245" t="s">
        <v>1548</v>
      </c>
      <c r="E6102" s="246" t="s">
        <v>44</v>
      </c>
      <c r="F6102" s="245" t="s">
        <v>44</v>
      </c>
      <c r="G6102" s="245" t="s">
        <v>14095</v>
      </c>
      <c r="H6102" s="245" t="s">
        <v>14096</v>
      </c>
      <c r="I6102" s="245" t="s">
        <v>14</v>
      </c>
      <c r="J6102" s="245" t="s">
        <v>59</v>
      </c>
      <c r="K6102" s="246" t="s">
        <v>11874</v>
      </c>
      <c r="L6102" s="245" t="s">
        <v>568</v>
      </c>
      <c r="M6102"/>
      <c r="N6102"/>
      <c r="O6102"/>
      <c r="P6102"/>
      <c r="Q6102"/>
      <c r="R6102"/>
      <c r="S6102"/>
      <c r="T6102"/>
      <c r="U6102"/>
      <c r="V6102"/>
      <c r="W6102"/>
      <c r="X6102"/>
      <c r="Y6102"/>
      <c r="Z6102"/>
      <c r="AA6102"/>
      <c r="AB6102"/>
      <c r="AC6102"/>
      <c r="AD6102"/>
      <c r="AE6102"/>
      <c r="AF6102"/>
      <c r="AG6102"/>
      <c r="AH6102"/>
      <c r="AI6102"/>
      <c r="AJ6102"/>
      <c r="AK6102"/>
      <c r="AL6102"/>
      <c r="AM6102"/>
      <c r="AN6102"/>
      <c r="AO6102"/>
      <c r="AP6102"/>
      <c r="AQ6102"/>
      <c r="AR6102"/>
      <c r="AS6102"/>
      <c r="AT6102"/>
      <c r="AU6102"/>
      <c r="AV6102"/>
      <c r="AW6102"/>
      <c r="AX6102"/>
      <c r="AY6102"/>
      <c r="AZ6102"/>
      <c r="BA6102"/>
      <c r="BB6102"/>
      <c r="BC6102"/>
      <c r="BD6102"/>
      <c r="BE6102"/>
      <c r="BF6102"/>
      <c r="BG6102"/>
      <c r="BH6102"/>
      <c r="BI6102"/>
      <c r="BJ6102"/>
      <c r="BK6102"/>
      <c r="BL6102"/>
      <c r="BM6102"/>
      <c r="BN6102"/>
      <c r="BO6102"/>
    </row>
    <row r="6103" spans="1:67" ht="15" x14ac:dyDescent="0.25">
      <c r="A6103" s="245" t="s">
        <v>1547</v>
      </c>
      <c r="B6103" s="245" t="s">
        <v>1546</v>
      </c>
      <c r="C6103" s="245" t="s">
        <v>1549</v>
      </c>
      <c r="D6103" s="245" t="s">
        <v>1548</v>
      </c>
      <c r="E6103" s="246" t="s">
        <v>44</v>
      </c>
      <c r="F6103" s="245" t="s">
        <v>44</v>
      </c>
      <c r="G6103" s="245" t="s">
        <v>14097</v>
      </c>
      <c r="H6103" s="245" t="s">
        <v>14098</v>
      </c>
      <c r="I6103" s="245" t="s">
        <v>14</v>
      </c>
      <c r="J6103" s="245" t="s">
        <v>59</v>
      </c>
      <c r="K6103" s="246" t="s">
        <v>9520</v>
      </c>
      <c r="L6103" s="245" t="s">
        <v>568</v>
      </c>
      <c r="M6103"/>
      <c r="N6103"/>
      <c r="O6103"/>
      <c r="P6103"/>
      <c r="Q6103"/>
      <c r="R6103"/>
      <c r="S6103"/>
      <c r="T6103"/>
      <c r="U6103"/>
      <c r="V6103"/>
      <c r="W6103"/>
      <c r="X6103"/>
      <c r="Y6103"/>
      <c r="Z6103"/>
      <c r="AA6103"/>
      <c r="AB6103"/>
      <c r="AC6103"/>
      <c r="AD6103"/>
      <c r="AE6103"/>
      <c r="AF6103"/>
      <c r="AG6103"/>
      <c r="AH6103"/>
      <c r="AI6103"/>
      <c r="AJ6103"/>
      <c r="AK6103"/>
      <c r="AL6103"/>
      <c r="AM6103"/>
      <c r="AN6103"/>
      <c r="AO6103"/>
      <c r="AP6103"/>
      <c r="AQ6103"/>
      <c r="AR6103"/>
      <c r="AS6103"/>
      <c r="AT6103"/>
      <c r="AU6103"/>
      <c r="AV6103"/>
      <c r="AW6103"/>
      <c r="AX6103"/>
      <c r="AY6103"/>
      <c r="AZ6103"/>
      <c r="BA6103"/>
      <c r="BB6103"/>
      <c r="BC6103"/>
      <c r="BD6103"/>
      <c r="BE6103"/>
      <c r="BF6103"/>
      <c r="BG6103"/>
      <c r="BH6103"/>
      <c r="BI6103"/>
      <c r="BJ6103"/>
      <c r="BK6103"/>
      <c r="BL6103"/>
      <c r="BM6103"/>
      <c r="BN6103"/>
      <c r="BO6103"/>
    </row>
    <row r="6104" spans="1:67" ht="15" x14ac:dyDescent="0.25">
      <c r="A6104" s="245" t="s">
        <v>1547</v>
      </c>
      <c r="B6104" s="245" t="s">
        <v>1546</v>
      </c>
      <c r="C6104" s="245" t="s">
        <v>1549</v>
      </c>
      <c r="D6104" s="245" t="s">
        <v>1548</v>
      </c>
      <c r="E6104" s="246" t="s">
        <v>44</v>
      </c>
      <c r="F6104" s="245" t="s">
        <v>44</v>
      </c>
      <c r="G6104" s="245" t="s">
        <v>14099</v>
      </c>
      <c r="H6104" s="245" t="s">
        <v>14100</v>
      </c>
      <c r="I6104" s="245" t="s">
        <v>14</v>
      </c>
      <c r="J6104" s="245" t="s">
        <v>59</v>
      </c>
      <c r="K6104" s="246" t="s">
        <v>13606</v>
      </c>
      <c r="L6104" s="245" t="s">
        <v>568</v>
      </c>
      <c r="M6104"/>
      <c r="N6104"/>
      <c r="O6104"/>
      <c r="P6104"/>
      <c r="Q6104"/>
      <c r="R6104"/>
      <c r="S6104"/>
      <c r="T6104"/>
      <c r="U6104"/>
      <c r="V6104"/>
      <c r="W6104"/>
      <c r="X6104"/>
      <c r="Y6104"/>
      <c r="Z6104"/>
      <c r="AA6104"/>
      <c r="AB6104"/>
      <c r="AC6104"/>
      <c r="AD6104"/>
      <c r="AE6104"/>
      <c r="AF6104"/>
      <c r="AG6104"/>
      <c r="AH6104"/>
      <c r="AI6104"/>
      <c r="AJ6104"/>
      <c r="AK6104"/>
      <c r="AL6104"/>
      <c r="AM6104"/>
      <c r="AN6104"/>
      <c r="AO6104"/>
      <c r="AP6104"/>
      <c r="AQ6104"/>
      <c r="AR6104"/>
      <c r="AS6104"/>
      <c r="AT6104"/>
      <c r="AU6104"/>
      <c r="AV6104"/>
      <c r="AW6104"/>
      <c r="AX6104"/>
      <c r="AY6104"/>
      <c r="AZ6104"/>
      <c r="BA6104"/>
      <c r="BB6104"/>
      <c r="BC6104"/>
      <c r="BD6104"/>
      <c r="BE6104"/>
      <c r="BF6104"/>
      <c r="BG6104"/>
      <c r="BH6104"/>
      <c r="BI6104"/>
      <c r="BJ6104"/>
      <c r="BK6104"/>
      <c r="BL6104"/>
      <c r="BM6104"/>
      <c r="BN6104"/>
      <c r="BO6104"/>
    </row>
    <row r="6105" spans="1:67" ht="15" x14ac:dyDescent="0.25">
      <c r="A6105" s="245" t="s">
        <v>1547</v>
      </c>
      <c r="B6105" s="245" t="s">
        <v>1546</v>
      </c>
      <c r="C6105" s="245" t="s">
        <v>1549</v>
      </c>
      <c r="D6105" s="245" t="s">
        <v>1548</v>
      </c>
      <c r="E6105" s="246" t="s">
        <v>44</v>
      </c>
      <c r="F6105" s="245" t="s">
        <v>44</v>
      </c>
      <c r="G6105" s="245" t="s">
        <v>14101</v>
      </c>
      <c r="H6105" s="245" t="s">
        <v>14102</v>
      </c>
      <c r="I6105" s="245" t="s">
        <v>14</v>
      </c>
      <c r="J6105" s="245" t="s">
        <v>59</v>
      </c>
      <c r="K6105" s="246" t="s">
        <v>15854</v>
      </c>
      <c r="L6105" s="245" t="s">
        <v>568</v>
      </c>
      <c r="M6105"/>
      <c r="N6105"/>
      <c r="O6105"/>
      <c r="P6105"/>
      <c r="Q6105"/>
      <c r="R6105"/>
      <c r="S6105"/>
      <c r="T6105"/>
      <c r="U6105"/>
      <c r="V6105"/>
      <c r="W6105"/>
      <c r="X6105"/>
      <c r="Y6105"/>
      <c r="Z6105"/>
      <c r="AA6105"/>
      <c r="AB6105"/>
      <c r="AC6105"/>
      <c r="AD6105"/>
      <c r="AE6105"/>
      <c r="AF6105"/>
      <c r="AG6105"/>
      <c r="AH6105"/>
      <c r="AI6105"/>
      <c r="AJ6105"/>
      <c r="AK6105"/>
      <c r="AL6105"/>
      <c r="AM6105"/>
      <c r="AN6105"/>
      <c r="AO6105"/>
      <c r="AP6105"/>
      <c r="AQ6105"/>
      <c r="AR6105"/>
      <c r="AS6105"/>
      <c r="AT6105"/>
      <c r="AU6105"/>
      <c r="AV6105"/>
      <c r="AW6105"/>
      <c r="AX6105"/>
      <c r="AY6105"/>
      <c r="AZ6105"/>
      <c r="BA6105"/>
      <c r="BB6105"/>
      <c r="BC6105"/>
      <c r="BD6105"/>
      <c r="BE6105"/>
      <c r="BF6105"/>
      <c r="BG6105"/>
      <c r="BH6105"/>
      <c r="BI6105"/>
      <c r="BJ6105"/>
      <c r="BK6105"/>
      <c r="BL6105"/>
      <c r="BM6105"/>
      <c r="BN6105"/>
      <c r="BO6105"/>
    </row>
    <row r="6106" spans="1:67" ht="15" x14ac:dyDescent="0.25">
      <c r="A6106" s="245" t="s">
        <v>1547</v>
      </c>
      <c r="B6106" s="245" t="s">
        <v>1546</v>
      </c>
      <c r="C6106" s="245" t="s">
        <v>1549</v>
      </c>
      <c r="D6106" s="245" t="s">
        <v>1548</v>
      </c>
      <c r="E6106" s="246" t="s">
        <v>44</v>
      </c>
      <c r="F6106" s="245" t="s">
        <v>44</v>
      </c>
      <c r="G6106" s="245" t="s">
        <v>14103</v>
      </c>
      <c r="H6106" s="245" t="s">
        <v>14104</v>
      </c>
      <c r="I6106" s="245" t="s">
        <v>11</v>
      </c>
      <c r="J6106" s="245" t="s">
        <v>59</v>
      </c>
      <c r="K6106" s="246" t="s">
        <v>20128</v>
      </c>
      <c r="L6106" s="245" t="s">
        <v>568</v>
      </c>
      <c r="M6106"/>
      <c r="N6106"/>
      <c r="O6106"/>
      <c r="P6106"/>
      <c r="Q6106"/>
      <c r="R6106"/>
      <c r="S6106"/>
      <c r="T6106"/>
      <c r="U6106"/>
      <c r="V6106"/>
      <c r="W6106"/>
      <c r="X6106"/>
      <c r="Y6106"/>
      <c r="Z6106"/>
      <c r="AA6106"/>
      <c r="AB6106"/>
      <c r="AC6106"/>
      <c r="AD6106"/>
      <c r="AE6106"/>
      <c r="AF6106"/>
      <c r="AG6106"/>
      <c r="AH6106"/>
      <c r="AI6106"/>
      <c r="AJ6106"/>
      <c r="AK6106"/>
      <c r="AL6106"/>
      <c r="AM6106"/>
      <c r="AN6106"/>
      <c r="AO6106"/>
      <c r="AP6106"/>
      <c r="AQ6106"/>
      <c r="AR6106"/>
      <c r="AS6106"/>
      <c r="AT6106"/>
      <c r="AU6106"/>
      <c r="AV6106"/>
      <c r="AW6106"/>
      <c r="AX6106"/>
      <c r="AY6106"/>
      <c r="AZ6106"/>
      <c r="BA6106"/>
      <c r="BB6106"/>
      <c r="BC6106"/>
      <c r="BD6106"/>
      <c r="BE6106"/>
      <c r="BF6106"/>
      <c r="BG6106"/>
      <c r="BH6106"/>
      <c r="BI6106"/>
      <c r="BJ6106"/>
      <c r="BK6106"/>
      <c r="BL6106"/>
      <c r="BM6106"/>
      <c r="BN6106"/>
      <c r="BO6106"/>
    </row>
    <row r="6107" spans="1:67" ht="15" x14ac:dyDescent="0.25">
      <c r="A6107" s="245" t="s">
        <v>1547</v>
      </c>
      <c r="B6107" s="245" t="s">
        <v>1546</v>
      </c>
      <c r="C6107" s="245" t="s">
        <v>1549</v>
      </c>
      <c r="D6107" s="245" t="s">
        <v>1548</v>
      </c>
      <c r="E6107" s="246" t="s">
        <v>44</v>
      </c>
      <c r="F6107" s="245" t="s">
        <v>44</v>
      </c>
      <c r="G6107" s="245" t="s">
        <v>14105</v>
      </c>
      <c r="H6107" s="245" t="s">
        <v>14106</v>
      </c>
      <c r="I6107" s="245" t="s">
        <v>11</v>
      </c>
      <c r="J6107" s="245" t="s">
        <v>59</v>
      </c>
      <c r="K6107" s="246" t="s">
        <v>25398</v>
      </c>
      <c r="L6107" s="245" t="s">
        <v>568</v>
      </c>
      <c r="M6107"/>
      <c r="N6107"/>
      <c r="O6107"/>
      <c r="P6107"/>
      <c r="Q6107"/>
      <c r="R6107"/>
      <c r="S6107"/>
      <c r="T6107"/>
      <c r="U6107"/>
      <c r="V6107"/>
      <c r="W6107"/>
      <c r="X6107"/>
      <c r="Y6107"/>
      <c r="Z6107"/>
      <c r="AA6107"/>
      <c r="AB6107"/>
      <c r="AC6107"/>
      <c r="AD6107"/>
      <c r="AE6107"/>
      <c r="AF6107"/>
      <c r="AG6107"/>
      <c r="AH6107"/>
      <c r="AI6107"/>
      <c r="AJ6107"/>
      <c r="AK6107"/>
      <c r="AL6107"/>
      <c r="AM6107"/>
      <c r="AN6107"/>
      <c r="AO6107"/>
      <c r="AP6107"/>
      <c r="AQ6107"/>
      <c r="AR6107"/>
      <c r="AS6107"/>
      <c r="AT6107"/>
      <c r="AU6107"/>
      <c r="AV6107"/>
      <c r="AW6107"/>
      <c r="AX6107"/>
      <c r="AY6107"/>
      <c r="AZ6107"/>
      <c r="BA6107"/>
      <c r="BB6107"/>
      <c r="BC6107"/>
      <c r="BD6107"/>
      <c r="BE6107"/>
      <c r="BF6107"/>
      <c r="BG6107"/>
      <c r="BH6107"/>
      <c r="BI6107"/>
      <c r="BJ6107"/>
      <c r="BK6107"/>
      <c r="BL6107"/>
      <c r="BM6107"/>
      <c r="BN6107"/>
      <c r="BO6107"/>
    </row>
    <row r="6108" spans="1:67" ht="15" x14ac:dyDescent="0.25">
      <c r="A6108" s="245" t="s">
        <v>1547</v>
      </c>
      <c r="B6108" s="245" t="s">
        <v>1546</v>
      </c>
      <c r="C6108" s="245" t="s">
        <v>1549</v>
      </c>
      <c r="D6108" s="245" t="s">
        <v>1548</v>
      </c>
      <c r="E6108" s="246" t="s">
        <v>44</v>
      </c>
      <c r="F6108" s="245" t="s">
        <v>44</v>
      </c>
      <c r="G6108" s="245" t="s">
        <v>14107</v>
      </c>
      <c r="H6108" s="245" t="s">
        <v>14108</v>
      </c>
      <c r="I6108" s="245" t="s">
        <v>14</v>
      </c>
      <c r="J6108" s="245" t="s">
        <v>569</v>
      </c>
      <c r="K6108" s="246" t="s">
        <v>1920</v>
      </c>
      <c r="L6108" s="245" t="s">
        <v>568</v>
      </c>
      <c r="M6108"/>
      <c r="N6108"/>
      <c r="O6108"/>
      <c r="P6108"/>
      <c r="Q6108"/>
      <c r="R6108"/>
      <c r="S6108"/>
      <c r="T6108"/>
      <c r="U6108"/>
      <c r="V6108"/>
      <c r="W6108"/>
      <c r="X6108"/>
      <c r="Y6108"/>
      <c r="Z6108"/>
      <c r="AA6108"/>
      <c r="AB6108"/>
      <c r="AC6108"/>
      <c r="AD6108"/>
      <c r="AE6108"/>
      <c r="AF6108"/>
      <c r="AG6108"/>
      <c r="AH6108"/>
      <c r="AI6108"/>
      <c r="AJ6108"/>
      <c r="AK6108"/>
      <c r="AL6108"/>
      <c r="AM6108"/>
      <c r="AN6108"/>
      <c r="AO6108"/>
      <c r="AP6108"/>
      <c r="AQ6108"/>
      <c r="AR6108"/>
      <c r="AS6108"/>
      <c r="AT6108"/>
      <c r="AU6108"/>
      <c r="AV6108"/>
      <c r="AW6108"/>
      <c r="AX6108"/>
      <c r="AY6108"/>
      <c r="AZ6108"/>
      <c r="BA6108"/>
      <c r="BB6108"/>
      <c r="BC6108"/>
      <c r="BD6108"/>
      <c r="BE6108"/>
      <c r="BF6108"/>
      <c r="BG6108"/>
      <c r="BH6108"/>
      <c r="BI6108"/>
      <c r="BJ6108"/>
      <c r="BK6108"/>
      <c r="BL6108"/>
      <c r="BM6108"/>
      <c r="BN6108"/>
      <c r="BO6108"/>
    </row>
    <row r="6109" spans="1:67" ht="15" x14ac:dyDescent="0.25">
      <c r="A6109" s="245" t="s">
        <v>1547</v>
      </c>
      <c r="B6109" s="245" t="s">
        <v>1546</v>
      </c>
      <c r="C6109" s="245" t="s">
        <v>1549</v>
      </c>
      <c r="D6109" s="245" t="s">
        <v>1548</v>
      </c>
      <c r="E6109" s="246" t="s">
        <v>44</v>
      </c>
      <c r="F6109" s="245" t="s">
        <v>44</v>
      </c>
      <c r="G6109" s="245" t="s">
        <v>14109</v>
      </c>
      <c r="H6109" s="245" t="s">
        <v>14110</v>
      </c>
      <c r="I6109" s="245" t="s">
        <v>11</v>
      </c>
      <c r="J6109" s="245" t="s">
        <v>59</v>
      </c>
      <c r="K6109" s="246" t="s">
        <v>16175</v>
      </c>
      <c r="L6109" s="245" t="s">
        <v>568</v>
      </c>
      <c r="M6109"/>
      <c r="N6109"/>
      <c r="O6109"/>
      <c r="P6109"/>
      <c r="Q6109"/>
      <c r="R6109"/>
      <c r="S6109"/>
      <c r="T6109"/>
      <c r="U6109"/>
      <c r="V6109"/>
      <c r="W6109"/>
      <c r="X6109"/>
      <c r="Y6109"/>
      <c r="Z6109"/>
      <c r="AA6109"/>
      <c r="AB6109"/>
      <c r="AC6109"/>
      <c r="AD6109"/>
      <c r="AE6109"/>
      <c r="AF6109"/>
      <c r="AG6109"/>
      <c r="AH6109"/>
      <c r="AI6109"/>
      <c r="AJ6109"/>
      <c r="AK6109"/>
      <c r="AL6109"/>
      <c r="AM6109"/>
      <c r="AN6109"/>
      <c r="AO6109"/>
      <c r="AP6109"/>
      <c r="AQ6109"/>
      <c r="AR6109"/>
      <c r="AS6109"/>
      <c r="AT6109"/>
      <c r="AU6109"/>
      <c r="AV6109"/>
      <c r="AW6109"/>
      <c r="AX6109"/>
      <c r="AY6109"/>
      <c r="AZ6109"/>
      <c r="BA6109"/>
      <c r="BB6109"/>
      <c r="BC6109"/>
      <c r="BD6109"/>
      <c r="BE6109"/>
      <c r="BF6109"/>
      <c r="BG6109"/>
      <c r="BH6109"/>
      <c r="BI6109"/>
      <c r="BJ6109"/>
      <c r="BK6109"/>
      <c r="BL6109"/>
      <c r="BM6109"/>
      <c r="BN6109"/>
      <c r="BO6109"/>
    </row>
    <row r="6110" spans="1:67" ht="15" x14ac:dyDescent="0.25">
      <c r="A6110" s="245" t="s">
        <v>1547</v>
      </c>
      <c r="B6110" s="245" t="s">
        <v>1546</v>
      </c>
      <c r="C6110" s="245" t="s">
        <v>1549</v>
      </c>
      <c r="D6110" s="245" t="s">
        <v>1548</v>
      </c>
      <c r="E6110" s="246" t="s">
        <v>44</v>
      </c>
      <c r="F6110" s="245" t="s">
        <v>44</v>
      </c>
      <c r="G6110" s="245" t="s">
        <v>14111</v>
      </c>
      <c r="H6110" s="245" t="s">
        <v>14112</v>
      </c>
      <c r="I6110" s="245" t="s">
        <v>11</v>
      </c>
      <c r="J6110" s="245" t="s">
        <v>59</v>
      </c>
      <c r="K6110" s="246" t="s">
        <v>25399</v>
      </c>
      <c r="L6110" s="245" t="s">
        <v>568</v>
      </c>
      <c r="M6110"/>
      <c r="N6110"/>
      <c r="O6110"/>
      <c r="P6110"/>
      <c r="Q6110"/>
      <c r="R6110"/>
      <c r="S6110"/>
      <c r="T6110"/>
      <c r="U6110"/>
      <c r="V6110"/>
      <c r="W6110"/>
      <c r="X6110"/>
      <c r="Y6110"/>
      <c r="Z6110"/>
      <c r="AA6110"/>
      <c r="AB6110"/>
      <c r="AC6110"/>
      <c r="AD6110"/>
      <c r="AE6110"/>
      <c r="AF6110"/>
      <c r="AG6110"/>
      <c r="AH6110"/>
      <c r="AI6110"/>
      <c r="AJ6110"/>
      <c r="AK6110"/>
      <c r="AL6110"/>
      <c r="AM6110"/>
      <c r="AN6110"/>
      <c r="AO6110"/>
      <c r="AP6110"/>
      <c r="AQ6110"/>
      <c r="AR6110"/>
      <c r="AS6110"/>
      <c r="AT6110"/>
      <c r="AU6110"/>
      <c r="AV6110"/>
      <c r="AW6110"/>
      <c r="AX6110"/>
      <c r="AY6110"/>
      <c r="AZ6110"/>
      <c r="BA6110"/>
      <c r="BB6110"/>
      <c r="BC6110"/>
      <c r="BD6110"/>
      <c r="BE6110"/>
      <c r="BF6110"/>
      <c r="BG6110"/>
      <c r="BH6110"/>
      <c r="BI6110"/>
      <c r="BJ6110"/>
      <c r="BK6110"/>
      <c r="BL6110"/>
      <c r="BM6110"/>
      <c r="BN6110"/>
      <c r="BO6110"/>
    </row>
    <row r="6111" spans="1:67" ht="15" x14ac:dyDescent="0.25">
      <c r="A6111" s="245" t="s">
        <v>1392</v>
      </c>
      <c r="B6111" s="245" t="s">
        <v>1391</v>
      </c>
      <c r="C6111" s="245" t="s">
        <v>14113</v>
      </c>
      <c r="D6111" s="245" t="s">
        <v>14114</v>
      </c>
      <c r="E6111" s="246" t="s">
        <v>44</v>
      </c>
      <c r="F6111" s="245" t="s">
        <v>44</v>
      </c>
      <c r="G6111" s="245" t="s">
        <v>14115</v>
      </c>
      <c r="H6111" s="245" t="s">
        <v>14116</v>
      </c>
      <c r="I6111" s="245" t="s">
        <v>11</v>
      </c>
      <c r="J6111" s="245" t="s">
        <v>59</v>
      </c>
      <c r="K6111" s="246" t="s">
        <v>15038</v>
      </c>
      <c r="L6111" s="245" t="s">
        <v>568</v>
      </c>
      <c r="M6111"/>
      <c r="N6111"/>
      <c r="O6111"/>
      <c r="P6111"/>
      <c r="Q6111"/>
      <c r="R6111"/>
      <c r="S6111"/>
      <c r="T6111"/>
      <c r="U6111"/>
      <c r="V6111"/>
      <c r="W6111"/>
      <c r="X6111"/>
      <c r="Y6111"/>
      <c r="Z6111"/>
      <c r="AA6111"/>
      <c r="AB6111"/>
      <c r="AC6111"/>
      <c r="AD6111"/>
      <c r="AE6111"/>
      <c r="AF6111"/>
      <c r="AG6111"/>
      <c r="AH6111"/>
      <c r="AI6111"/>
      <c r="AJ6111"/>
      <c r="AK6111"/>
      <c r="AL6111"/>
      <c r="AM6111"/>
      <c r="AN6111"/>
      <c r="AO6111"/>
      <c r="AP6111"/>
      <c r="AQ6111"/>
      <c r="AR6111"/>
      <c r="AS6111"/>
      <c r="AT6111"/>
      <c r="AU6111"/>
      <c r="AV6111"/>
      <c r="AW6111"/>
      <c r="AX6111"/>
      <c r="AY6111"/>
      <c r="AZ6111"/>
      <c r="BA6111"/>
      <c r="BB6111"/>
      <c r="BC6111"/>
      <c r="BD6111"/>
      <c r="BE6111"/>
      <c r="BF6111"/>
      <c r="BG6111"/>
      <c r="BH6111"/>
      <c r="BI6111"/>
      <c r="BJ6111"/>
      <c r="BK6111"/>
      <c r="BL6111"/>
      <c r="BM6111"/>
      <c r="BN6111"/>
      <c r="BO6111"/>
    </row>
    <row r="6112" spans="1:67" ht="15" x14ac:dyDescent="0.25">
      <c r="A6112" s="245" t="s">
        <v>1392</v>
      </c>
      <c r="B6112" s="245" t="s">
        <v>1391</v>
      </c>
      <c r="C6112" s="245" t="s">
        <v>14113</v>
      </c>
      <c r="D6112" s="245" t="s">
        <v>14114</v>
      </c>
      <c r="E6112" s="246" t="s">
        <v>44</v>
      </c>
      <c r="F6112" s="245" t="s">
        <v>44</v>
      </c>
      <c r="G6112" s="245" t="s">
        <v>14117</v>
      </c>
      <c r="H6112" s="245" t="s">
        <v>14118</v>
      </c>
      <c r="I6112" s="245" t="s">
        <v>11</v>
      </c>
      <c r="J6112" s="245" t="s">
        <v>59</v>
      </c>
      <c r="K6112" s="246" t="s">
        <v>24367</v>
      </c>
      <c r="L6112" s="245" t="s">
        <v>568</v>
      </c>
      <c r="M6112"/>
      <c r="N6112"/>
      <c r="O6112"/>
      <c r="P6112"/>
      <c r="Q6112"/>
      <c r="R6112"/>
      <c r="S6112"/>
      <c r="T6112"/>
      <c r="U6112"/>
      <c r="V6112"/>
      <c r="W6112"/>
      <c r="X6112"/>
      <c r="Y6112"/>
      <c r="Z6112"/>
      <c r="AA6112"/>
      <c r="AB6112"/>
      <c r="AC6112"/>
      <c r="AD6112"/>
      <c r="AE6112"/>
      <c r="AF6112"/>
      <c r="AG6112"/>
      <c r="AH6112"/>
      <c r="AI6112"/>
      <c r="AJ6112"/>
      <c r="AK6112"/>
      <c r="AL6112"/>
      <c r="AM6112"/>
      <c r="AN6112"/>
      <c r="AO6112"/>
      <c r="AP6112"/>
      <c r="AQ6112"/>
      <c r="AR6112"/>
      <c r="AS6112"/>
      <c r="AT6112"/>
      <c r="AU6112"/>
      <c r="AV6112"/>
      <c r="AW6112"/>
      <c r="AX6112"/>
      <c r="AY6112"/>
      <c r="AZ6112"/>
      <c r="BA6112"/>
      <c r="BB6112"/>
      <c r="BC6112"/>
      <c r="BD6112"/>
      <c r="BE6112"/>
      <c r="BF6112"/>
      <c r="BG6112"/>
      <c r="BH6112"/>
      <c r="BI6112"/>
      <c r="BJ6112"/>
      <c r="BK6112"/>
      <c r="BL6112"/>
      <c r="BM6112"/>
      <c r="BN6112"/>
      <c r="BO6112"/>
    </row>
    <row r="6113" spans="1:67" ht="15" x14ac:dyDescent="0.25">
      <c r="A6113" s="245" t="s">
        <v>1392</v>
      </c>
      <c r="B6113" s="245" t="s">
        <v>1391</v>
      </c>
      <c r="C6113" s="245" t="s">
        <v>1545</v>
      </c>
      <c r="D6113" s="245" t="s">
        <v>1544</v>
      </c>
      <c r="E6113" s="246" t="s">
        <v>44</v>
      </c>
      <c r="F6113" s="245" t="s">
        <v>44</v>
      </c>
      <c r="G6113" s="245" t="s">
        <v>14119</v>
      </c>
      <c r="H6113" s="245" t="s">
        <v>14120</v>
      </c>
      <c r="I6113" s="245" t="s">
        <v>11</v>
      </c>
      <c r="J6113" s="245" t="s">
        <v>59</v>
      </c>
      <c r="K6113" s="246" t="s">
        <v>25400</v>
      </c>
      <c r="L6113" s="245" t="s">
        <v>568</v>
      </c>
      <c r="M6113"/>
      <c r="N6113"/>
      <c r="O6113"/>
      <c r="P6113"/>
      <c r="Q6113"/>
      <c r="R6113"/>
      <c r="S6113"/>
      <c r="T6113"/>
      <c r="U6113"/>
      <c r="V6113"/>
      <c r="W6113"/>
      <c r="X6113"/>
      <c r="Y6113"/>
      <c r="Z6113"/>
      <c r="AA6113"/>
      <c r="AB6113"/>
      <c r="AC6113"/>
      <c r="AD6113"/>
      <c r="AE6113"/>
      <c r="AF6113"/>
      <c r="AG6113"/>
      <c r="AH6113"/>
      <c r="AI6113"/>
      <c r="AJ6113"/>
      <c r="AK6113"/>
      <c r="AL6113"/>
      <c r="AM6113"/>
      <c r="AN6113"/>
      <c r="AO6113"/>
      <c r="AP6113"/>
      <c r="AQ6113"/>
      <c r="AR6113"/>
      <c r="AS6113"/>
      <c r="AT6113"/>
      <c r="AU6113"/>
      <c r="AV6113"/>
      <c r="AW6113"/>
      <c r="AX6113"/>
      <c r="AY6113"/>
      <c r="AZ6113"/>
      <c r="BA6113"/>
      <c r="BB6113"/>
      <c r="BC6113"/>
      <c r="BD6113"/>
      <c r="BE6113"/>
      <c r="BF6113"/>
      <c r="BG6113"/>
      <c r="BH6113"/>
      <c r="BI6113"/>
      <c r="BJ6113"/>
      <c r="BK6113"/>
      <c r="BL6113"/>
      <c r="BM6113"/>
      <c r="BN6113"/>
      <c r="BO6113"/>
    </row>
    <row r="6114" spans="1:67" ht="15" x14ac:dyDescent="0.25">
      <c r="A6114" s="245" t="s">
        <v>1392</v>
      </c>
      <c r="B6114" s="245" t="s">
        <v>1391</v>
      </c>
      <c r="C6114" s="245" t="s">
        <v>1545</v>
      </c>
      <c r="D6114" s="245" t="s">
        <v>1544</v>
      </c>
      <c r="E6114" s="246" t="s">
        <v>44</v>
      </c>
      <c r="F6114" s="245" t="s">
        <v>44</v>
      </c>
      <c r="G6114" s="245" t="s">
        <v>14121</v>
      </c>
      <c r="H6114" s="245" t="s">
        <v>14122</v>
      </c>
      <c r="I6114" s="245" t="s">
        <v>11</v>
      </c>
      <c r="J6114" s="245" t="s">
        <v>59</v>
      </c>
      <c r="K6114" s="246" t="s">
        <v>25401</v>
      </c>
      <c r="L6114" s="245" t="s">
        <v>568</v>
      </c>
      <c r="M6114"/>
      <c r="N6114"/>
      <c r="O6114"/>
      <c r="P6114"/>
      <c r="Q6114"/>
      <c r="R6114"/>
      <c r="S6114"/>
      <c r="T6114"/>
      <c r="U6114"/>
      <c r="V6114"/>
      <c r="W6114"/>
      <c r="X6114"/>
      <c r="Y6114"/>
      <c r="Z6114"/>
      <c r="AA6114"/>
      <c r="AB6114"/>
      <c r="AC6114"/>
      <c r="AD6114"/>
      <c r="AE6114"/>
      <c r="AF6114"/>
      <c r="AG6114"/>
      <c r="AH6114"/>
      <c r="AI6114"/>
      <c r="AJ6114"/>
      <c r="AK6114"/>
      <c r="AL6114"/>
      <c r="AM6114"/>
      <c r="AN6114"/>
      <c r="AO6114"/>
      <c r="AP6114"/>
      <c r="AQ6114"/>
      <c r="AR6114"/>
      <c r="AS6114"/>
      <c r="AT6114"/>
      <c r="AU6114"/>
      <c r="AV6114"/>
      <c r="AW6114"/>
      <c r="AX6114"/>
      <c r="AY6114"/>
      <c r="AZ6114"/>
      <c r="BA6114"/>
      <c r="BB6114"/>
      <c r="BC6114"/>
      <c r="BD6114"/>
      <c r="BE6114"/>
      <c r="BF6114"/>
      <c r="BG6114"/>
      <c r="BH6114"/>
      <c r="BI6114"/>
      <c r="BJ6114"/>
      <c r="BK6114"/>
      <c r="BL6114"/>
      <c r="BM6114"/>
      <c r="BN6114"/>
      <c r="BO6114"/>
    </row>
    <row r="6115" spans="1:67" ht="15" x14ac:dyDescent="0.25">
      <c r="A6115" s="245" t="s">
        <v>1392</v>
      </c>
      <c r="B6115" s="245" t="s">
        <v>1391</v>
      </c>
      <c r="C6115" s="245" t="s">
        <v>1545</v>
      </c>
      <c r="D6115" s="245" t="s">
        <v>1544</v>
      </c>
      <c r="E6115" s="246" t="s">
        <v>44</v>
      </c>
      <c r="F6115" s="245" t="s">
        <v>44</v>
      </c>
      <c r="G6115" s="245" t="s">
        <v>14123</v>
      </c>
      <c r="H6115" s="245" t="s">
        <v>14124</v>
      </c>
      <c r="I6115" s="245" t="s">
        <v>11</v>
      </c>
      <c r="J6115" s="245" t="s">
        <v>59</v>
      </c>
      <c r="K6115" s="246" t="s">
        <v>25402</v>
      </c>
      <c r="L6115" s="245" t="s">
        <v>568</v>
      </c>
      <c r="M6115"/>
      <c r="N6115"/>
      <c r="O6115"/>
      <c r="P6115"/>
      <c r="Q6115"/>
      <c r="R6115"/>
      <c r="S6115"/>
      <c r="T6115"/>
      <c r="U6115"/>
      <c r="V6115"/>
      <c r="W6115"/>
      <c r="X6115"/>
      <c r="Y6115"/>
      <c r="Z6115"/>
      <c r="AA6115"/>
      <c r="AB6115"/>
      <c r="AC6115"/>
      <c r="AD6115"/>
      <c r="AE6115"/>
      <c r="AF6115"/>
      <c r="AG6115"/>
      <c r="AH6115"/>
      <c r="AI6115"/>
      <c r="AJ6115"/>
      <c r="AK6115"/>
      <c r="AL6115"/>
      <c r="AM6115"/>
      <c r="AN6115"/>
      <c r="AO6115"/>
      <c r="AP6115"/>
      <c r="AQ6115"/>
      <c r="AR6115"/>
      <c r="AS6115"/>
      <c r="AT6115"/>
      <c r="AU6115"/>
      <c r="AV6115"/>
      <c r="AW6115"/>
      <c r="AX6115"/>
      <c r="AY6115"/>
      <c r="AZ6115"/>
      <c r="BA6115"/>
      <c r="BB6115"/>
      <c r="BC6115"/>
      <c r="BD6115"/>
      <c r="BE6115"/>
      <c r="BF6115"/>
      <c r="BG6115"/>
      <c r="BH6115"/>
      <c r="BI6115"/>
      <c r="BJ6115"/>
      <c r="BK6115"/>
      <c r="BL6115"/>
      <c r="BM6115"/>
      <c r="BN6115"/>
      <c r="BO6115"/>
    </row>
    <row r="6116" spans="1:67" ht="15" x14ac:dyDescent="0.25">
      <c r="A6116" s="245" t="s">
        <v>1392</v>
      </c>
      <c r="B6116" s="245" t="s">
        <v>1391</v>
      </c>
      <c r="C6116" s="245" t="s">
        <v>1507</v>
      </c>
      <c r="D6116" s="245" t="s">
        <v>1506</v>
      </c>
      <c r="E6116" s="246" t="s">
        <v>44</v>
      </c>
      <c r="F6116" s="245" t="s">
        <v>44</v>
      </c>
      <c r="G6116" s="245" t="s">
        <v>1543</v>
      </c>
      <c r="H6116" s="245" t="s">
        <v>1542</v>
      </c>
      <c r="I6116" s="245" t="s">
        <v>11</v>
      </c>
      <c r="J6116" s="245" t="s">
        <v>59</v>
      </c>
      <c r="K6116" s="246" t="s">
        <v>25403</v>
      </c>
      <c r="L6116" s="245" t="s">
        <v>568</v>
      </c>
      <c r="M6116"/>
      <c r="N6116"/>
      <c r="O6116"/>
      <c r="P6116"/>
      <c r="Q6116"/>
      <c r="R6116"/>
      <c r="S6116"/>
      <c r="T6116"/>
      <c r="U6116"/>
      <c r="V6116"/>
      <c r="W6116"/>
      <c r="X6116"/>
      <c r="Y6116"/>
      <c r="Z6116"/>
      <c r="AA6116"/>
      <c r="AB6116"/>
      <c r="AC6116"/>
      <c r="AD6116"/>
      <c r="AE6116"/>
      <c r="AF6116"/>
      <c r="AG6116"/>
      <c r="AH6116"/>
      <c r="AI6116"/>
      <c r="AJ6116"/>
      <c r="AK6116"/>
      <c r="AL6116"/>
      <c r="AM6116"/>
      <c r="AN6116"/>
      <c r="AO6116"/>
      <c r="AP6116"/>
      <c r="AQ6116"/>
      <c r="AR6116"/>
      <c r="AS6116"/>
      <c r="AT6116"/>
      <c r="AU6116"/>
      <c r="AV6116"/>
      <c r="AW6116"/>
      <c r="AX6116"/>
      <c r="AY6116"/>
      <c r="AZ6116"/>
      <c r="BA6116"/>
      <c r="BB6116"/>
      <c r="BC6116"/>
      <c r="BD6116"/>
      <c r="BE6116"/>
      <c r="BF6116"/>
      <c r="BG6116"/>
      <c r="BH6116"/>
      <c r="BI6116"/>
      <c r="BJ6116"/>
      <c r="BK6116"/>
      <c r="BL6116"/>
      <c r="BM6116"/>
      <c r="BN6116"/>
      <c r="BO6116"/>
    </row>
    <row r="6117" spans="1:67" ht="15" x14ac:dyDescent="0.25">
      <c r="A6117" s="245" t="s">
        <v>1392</v>
      </c>
      <c r="B6117" s="245" t="s">
        <v>1391</v>
      </c>
      <c r="C6117" s="245" t="s">
        <v>1507</v>
      </c>
      <c r="D6117" s="245" t="s">
        <v>1506</v>
      </c>
      <c r="E6117" s="246" t="s">
        <v>44</v>
      </c>
      <c r="F6117" s="245" t="s">
        <v>44</v>
      </c>
      <c r="G6117" s="245" t="s">
        <v>1541</v>
      </c>
      <c r="H6117" s="245" t="s">
        <v>1540</v>
      </c>
      <c r="I6117" s="245" t="s">
        <v>11</v>
      </c>
      <c r="J6117" s="245" t="s">
        <v>59</v>
      </c>
      <c r="K6117" s="246" t="s">
        <v>22711</v>
      </c>
      <c r="L6117" s="245" t="s">
        <v>568</v>
      </c>
      <c r="M6117"/>
      <c r="N6117"/>
      <c r="O6117"/>
      <c r="P6117"/>
      <c r="Q6117"/>
      <c r="R6117"/>
      <c r="S6117"/>
      <c r="T6117"/>
      <c r="U6117"/>
      <c r="V6117"/>
      <c r="W6117"/>
      <c r="X6117"/>
      <c r="Y6117"/>
      <c r="Z6117"/>
      <c r="AA6117"/>
      <c r="AB6117"/>
      <c r="AC6117"/>
      <c r="AD6117"/>
      <c r="AE6117"/>
      <c r="AF6117"/>
      <c r="AG6117"/>
      <c r="AH6117"/>
      <c r="AI6117"/>
      <c r="AJ6117"/>
      <c r="AK6117"/>
      <c r="AL6117"/>
      <c r="AM6117"/>
      <c r="AN6117"/>
      <c r="AO6117"/>
      <c r="AP6117"/>
      <c r="AQ6117"/>
      <c r="AR6117"/>
      <c r="AS6117"/>
      <c r="AT6117"/>
      <c r="AU6117"/>
      <c r="AV6117"/>
      <c r="AW6117"/>
      <c r="AX6117"/>
      <c r="AY6117"/>
      <c r="AZ6117"/>
      <c r="BA6117"/>
      <c r="BB6117"/>
      <c r="BC6117"/>
      <c r="BD6117"/>
      <c r="BE6117"/>
      <c r="BF6117"/>
      <c r="BG6117"/>
      <c r="BH6117"/>
      <c r="BI6117"/>
      <c r="BJ6117"/>
      <c r="BK6117"/>
      <c r="BL6117"/>
      <c r="BM6117"/>
      <c r="BN6117"/>
      <c r="BO6117"/>
    </row>
    <row r="6118" spans="1:67" ht="15" x14ac:dyDescent="0.25">
      <c r="A6118" s="245" t="s">
        <v>1392</v>
      </c>
      <c r="B6118" s="245" t="s">
        <v>1391</v>
      </c>
      <c r="C6118" s="245" t="s">
        <v>1507</v>
      </c>
      <c r="D6118" s="245" t="s">
        <v>1506</v>
      </c>
      <c r="E6118" s="246" t="s">
        <v>44</v>
      </c>
      <c r="F6118" s="245" t="s">
        <v>44</v>
      </c>
      <c r="G6118" s="245" t="s">
        <v>1539</v>
      </c>
      <c r="H6118" s="245" t="s">
        <v>51</v>
      </c>
      <c r="I6118" s="245" t="s">
        <v>11</v>
      </c>
      <c r="J6118" s="245" t="s">
        <v>59</v>
      </c>
      <c r="K6118" s="246" t="s">
        <v>25404</v>
      </c>
      <c r="L6118" s="245" t="s">
        <v>568</v>
      </c>
      <c r="M6118"/>
      <c r="N6118"/>
      <c r="O6118"/>
      <c r="P6118"/>
      <c r="Q6118"/>
      <c r="R6118"/>
      <c r="S6118"/>
      <c r="T6118"/>
      <c r="U6118"/>
      <c r="V6118"/>
      <c r="W6118"/>
      <c r="X6118"/>
      <c r="Y6118"/>
      <c r="Z6118"/>
      <c r="AA6118"/>
      <c r="AB6118"/>
      <c r="AC6118"/>
      <c r="AD6118"/>
      <c r="AE6118"/>
      <c r="AF6118"/>
      <c r="AG6118"/>
      <c r="AH6118"/>
      <c r="AI6118"/>
      <c r="AJ6118"/>
      <c r="AK6118"/>
      <c r="AL6118"/>
      <c r="AM6118"/>
      <c r="AN6118"/>
      <c r="AO6118"/>
      <c r="AP6118"/>
      <c r="AQ6118"/>
      <c r="AR6118"/>
      <c r="AS6118"/>
      <c r="AT6118"/>
      <c r="AU6118"/>
      <c r="AV6118"/>
      <c r="AW6118"/>
      <c r="AX6118"/>
      <c r="AY6118"/>
      <c r="AZ6118"/>
      <c r="BA6118"/>
      <c r="BB6118"/>
      <c r="BC6118"/>
      <c r="BD6118"/>
      <c r="BE6118"/>
      <c r="BF6118"/>
      <c r="BG6118"/>
      <c r="BH6118"/>
      <c r="BI6118"/>
      <c r="BJ6118"/>
      <c r="BK6118"/>
      <c r="BL6118"/>
      <c r="BM6118"/>
      <c r="BN6118"/>
      <c r="BO6118"/>
    </row>
    <row r="6119" spans="1:67" ht="15" x14ac:dyDescent="0.25">
      <c r="A6119" s="245" t="s">
        <v>1392</v>
      </c>
      <c r="B6119" s="245" t="s">
        <v>1391</v>
      </c>
      <c r="C6119" s="245" t="s">
        <v>1507</v>
      </c>
      <c r="D6119" s="245" t="s">
        <v>1506</v>
      </c>
      <c r="E6119" s="246" t="s">
        <v>44</v>
      </c>
      <c r="F6119" s="245" t="s">
        <v>44</v>
      </c>
      <c r="G6119" s="245" t="s">
        <v>1538</v>
      </c>
      <c r="H6119" s="245" t="s">
        <v>1537</v>
      </c>
      <c r="I6119" s="245" t="s">
        <v>11</v>
      </c>
      <c r="J6119" s="245" t="s">
        <v>59</v>
      </c>
      <c r="K6119" s="246" t="s">
        <v>25405</v>
      </c>
      <c r="L6119" s="245" t="s">
        <v>568</v>
      </c>
      <c r="M6119"/>
      <c r="N6119"/>
      <c r="O6119"/>
      <c r="P6119"/>
      <c r="Q6119"/>
      <c r="R6119"/>
      <c r="S6119"/>
      <c r="T6119"/>
      <c r="U6119"/>
      <c r="V6119"/>
      <c r="W6119"/>
      <c r="X6119"/>
      <c r="Y6119"/>
      <c r="Z6119"/>
      <c r="AA6119"/>
      <c r="AB6119"/>
      <c r="AC6119"/>
      <c r="AD6119"/>
      <c r="AE6119"/>
      <c r="AF6119"/>
      <c r="AG6119"/>
      <c r="AH6119"/>
      <c r="AI6119"/>
      <c r="AJ6119"/>
      <c r="AK6119"/>
      <c r="AL6119"/>
      <c r="AM6119"/>
      <c r="AN6119"/>
      <c r="AO6119"/>
      <c r="AP6119"/>
      <c r="AQ6119"/>
      <c r="AR6119"/>
      <c r="AS6119"/>
      <c r="AT6119"/>
      <c r="AU6119"/>
      <c r="AV6119"/>
      <c r="AW6119"/>
      <c r="AX6119"/>
      <c r="AY6119"/>
      <c r="AZ6119"/>
      <c r="BA6119"/>
      <c r="BB6119"/>
      <c r="BC6119"/>
      <c r="BD6119"/>
      <c r="BE6119"/>
      <c r="BF6119"/>
      <c r="BG6119"/>
      <c r="BH6119"/>
      <c r="BI6119"/>
      <c r="BJ6119"/>
      <c r="BK6119"/>
      <c r="BL6119"/>
      <c r="BM6119"/>
      <c r="BN6119"/>
      <c r="BO6119"/>
    </row>
    <row r="6120" spans="1:67" ht="15" x14ac:dyDescent="0.25">
      <c r="A6120" s="245" t="s">
        <v>1392</v>
      </c>
      <c r="B6120" s="245" t="s">
        <v>1391</v>
      </c>
      <c r="C6120" s="245" t="s">
        <v>1507</v>
      </c>
      <c r="D6120" s="245" t="s">
        <v>1506</v>
      </c>
      <c r="E6120" s="246" t="s">
        <v>44</v>
      </c>
      <c r="F6120" s="245" t="s">
        <v>44</v>
      </c>
      <c r="G6120" s="245" t="s">
        <v>1536</v>
      </c>
      <c r="H6120" s="245" t="s">
        <v>1535</v>
      </c>
      <c r="I6120" s="245" t="s">
        <v>11</v>
      </c>
      <c r="J6120" s="245" t="s">
        <v>59</v>
      </c>
      <c r="K6120" s="246" t="s">
        <v>15178</v>
      </c>
      <c r="L6120" s="245" t="s">
        <v>568</v>
      </c>
      <c r="M6120"/>
      <c r="N6120"/>
      <c r="O6120"/>
      <c r="P6120"/>
      <c r="Q6120"/>
      <c r="R6120"/>
      <c r="S6120"/>
      <c r="T6120"/>
      <c r="U6120"/>
      <c r="V6120"/>
      <c r="W6120"/>
      <c r="X6120"/>
      <c r="Y6120"/>
      <c r="Z6120"/>
      <c r="AA6120"/>
      <c r="AB6120"/>
      <c r="AC6120"/>
      <c r="AD6120"/>
      <c r="AE6120"/>
      <c r="AF6120"/>
      <c r="AG6120"/>
      <c r="AH6120"/>
      <c r="AI6120"/>
      <c r="AJ6120"/>
      <c r="AK6120"/>
      <c r="AL6120"/>
      <c r="AM6120"/>
      <c r="AN6120"/>
      <c r="AO6120"/>
      <c r="AP6120"/>
      <c r="AQ6120"/>
      <c r="AR6120"/>
      <c r="AS6120"/>
      <c r="AT6120"/>
      <c r="AU6120"/>
      <c r="AV6120"/>
      <c r="AW6120"/>
      <c r="AX6120"/>
      <c r="AY6120"/>
      <c r="AZ6120"/>
      <c r="BA6120"/>
      <c r="BB6120"/>
      <c r="BC6120"/>
      <c r="BD6120"/>
      <c r="BE6120"/>
      <c r="BF6120"/>
      <c r="BG6120"/>
      <c r="BH6120"/>
      <c r="BI6120"/>
      <c r="BJ6120"/>
      <c r="BK6120"/>
      <c r="BL6120"/>
      <c r="BM6120"/>
      <c r="BN6120"/>
      <c r="BO6120"/>
    </row>
    <row r="6121" spans="1:67" ht="15" x14ac:dyDescent="0.25">
      <c r="A6121" s="245" t="s">
        <v>1392</v>
      </c>
      <c r="B6121" s="245" t="s">
        <v>1391</v>
      </c>
      <c r="C6121" s="245" t="s">
        <v>1507</v>
      </c>
      <c r="D6121" s="245" t="s">
        <v>1506</v>
      </c>
      <c r="E6121" s="246" t="s">
        <v>44</v>
      </c>
      <c r="F6121" s="245" t="s">
        <v>44</v>
      </c>
      <c r="G6121" s="245" t="s">
        <v>1534</v>
      </c>
      <c r="H6121" s="245" t="s">
        <v>1533</v>
      </c>
      <c r="I6121" s="245" t="s">
        <v>11</v>
      </c>
      <c r="J6121" s="245" t="s">
        <v>59</v>
      </c>
      <c r="K6121" s="246" t="s">
        <v>9622</v>
      </c>
      <c r="L6121" s="245" t="s">
        <v>568</v>
      </c>
      <c r="M6121"/>
      <c r="N6121"/>
      <c r="O6121"/>
      <c r="P6121"/>
      <c r="Q6121"/>
      <c r="R6121"/>
      <c r="S6121"/>
      <c r="T6121"/>
      <c r="U6121"/>
      <c r="V6121"/>
      <c r="W6121"/>
      <c r="X6121"/>
      <c r="Y6121"/>
      <c r="Z6121"/>
      <c r="AA6121"/>
      <c r="AB6121"/>
      <c r="AC6121"/>
      <c r="AD6121"/>
      <c r="AE6121"/>
      <c r="AF6121"/>
      <c r="AG6121"/>
      <c r="AH6121"/>
      <c r="AI6121"/>
      <c r="AJ6121"/>
      <c r="AK6121"/>
      <c r="AL6121"/>
      <c r="AM6121"/>
      <c r="AN6121"/>
      <c r="AO6121"/>
      <c r="AP6121"/>
      <c r="AQ6121"/>
      <c r="AR6121"/>
      <c r="AS6121"/>
      <c r="AT6121"/>
      <c r="AU6121"/>
      <c r="AV6121"/>
      <c r="AW6121"/>
      <c r="AX6121"/>
      <c r="AY6121"/>
      <c r="AZ6121"/>
      <c r="BA6121"/>
      <c r="BB6121"/>
      <c r="BC6121"/>
      <c r="BD6121"/>
      <c r="BE6121"/>
      <c r="BF6121"/>
      <c r="BG6121"/>
      <c r="BH6121"/>
      <c r="BI6121"/>
      <c r="BJ6121"/>
      <c r="BK6121"/>
      <c r="BL6121"/>
      <c r="BM6121"/>
      <c r="BN6121"/>
      <c r="BO6121"/>
    </row>
    <row r="6122" spans="1:67" ht="15" x14ac:dyDescent="0.25">
      <c r="A6122" s="245" t="s">
        <v>1392</v>
      </c>
      <c r="B6122" s="245" t="s">
        <v>1391</v>
      </c>
      <c r="C6122" s="245" t="s">
        <v>1507</v>
      </c>
      <c r="D6122" s="245" t="s">
        <v>1506</v>
      </c>
      <c r="E6122" s="246" t="s">
        <v>44</v>
      </c>
      <c r="F6122" s="245" t="s">
        <v>44</v>
      </c>
      <c r="G6122" s="245" t="s">
        <v>1532</v>
      </c>
      <c r="H6122" s="245" t="s">
        <v>1531</v>
      </c>
      <c r="I6122" s="245" t="s">
        <v>11</v>
      </c>
      <c r="J6122" s="245" t="s">
        <v>59</v>
      </c>
      <c r="K6122" s="246" t="s">
        <v>17438</v>
      </c>
      <c r="L6122" s="245" t="s">
        <v>568</v>
      </c>
      <c r="M6122"/>
      <c r="N6122"/>
      <c r="O6122"/>
      <c r="P6122"/>
      <c r="Q6122"/>
      <c r="R6122"/>
      <c r="S6122"/>
      <c r="T6122"/>
      <c r="U6122"/>
      <c r="V6122"/>
      <c r="W6122"/>
      <c r="X6122"/>
      <c r="Y6122"/>
      <c r="Z6122"/>
      <c r="AA6122"/>
      <c r="AB6122"/>
      <c r="AC6122"/>
      <c r="AD6122"/>
      <c r="AE6122"/>
      <c r="AF6122"/>
      <c r="AG6122"/>
      <c r="AH6122"/>
      <c r="AI6122"/>
      <c r="AJ6122"/>
      <c r="AK6122"/>
      <c r="AL6122"/>
      <c r="AM6122"/>
      <c r="AN6122"/>
      <c r="AO6122"/>
      <c r="AP6122"/>
      <c r="AQ6122"/>
      <c r="AR6122"/>
      <c r="AS6122"/>
      <c r="AT6122"/>
      <c r="AU6122"/>
      <c r="AV6122"/>
      <c r="AW6122"/>
      <c r="AX6122"/>
      <c r="AY6122"/>
      <c r="AZ6122"/>
      <c r="BA6122"/>
      <c r="BB6122"/>
      <c r="BC6122"/>
      <c r="BD6122"/>
      <c r="BE6122"/>
      <c r="BF6122"/>
      <c r="BG6122"/>
      <c r="BH6122"/>
      <c r="BI6122"/>
      <c r="BJ6122"/>
      <c r="BK6122"/>
      <c r="BL6122"/>
      <c r="BM6122"/>
      <c r="BN6122"/>
      <c r="BO6122"/>
    </row>
    <row r="6123" spans="1:67" ht="15" x14ac:dyDescent="0.25">
      <c r="A6123" s="245" t="s">
        <v>1392</v>
      </c>
      <c r="B6123" s="245" t="s">
        <v>1391</v>
      </c>
      <c r="C6123" s="245" t="s">
        <v>1507</v>
      </c>
      <c r="D6123" s="245" t="s">
        <v>1506</v>
      </c>
      <c r="E6123" s="246" t="s">
        <v>44</v>
      </c>
      <c r="F6123" s="245" t="s">
        <v>44</v>
      </c>
      <c r="G6123" s="245" t="s">
        <v>1530</v>
      </c>
      <c r="H6123" s="245" t="s">
        <v>1529</v>
      </c>
      <c r="I6123" s="245" t="s">
        <v>11</v>
      </c>
      <c r="J6123" s="245" t="s">
        <v>59</v>
      </c>
      <c r="K6123" s="246" t="s">
        <v>15040</v>
      </c>
      <c r="L6123" s="245" t="s">
        <v>568</v>
      </c>
      <c r="M6123"/>
      <c r="N6123"/>
      <c r="O6123"/>
      <c r="P6123"/>
      <c r="Q6123"/>
      <c r="R6123"/>
      <c r="S6123"/>
      <c r="T6123"/>
      <c r="U6123"/>
      <c r="V6123"/>
      <c r="W6123"/>
      <c r="X6123"/>
      <c r="Y6123"/>
      <c r="Z6123"/>
      <c r="AA6123"/>
      <c r="AB6123"/>
      <c r="AC6123"/>
      <c r="AD6123"/>
      <c r="AE6123"/>
      <c r="AF6123"/>
      <c r="AG6123"/>
      <c r="AH6123"/>
      <c r="AI6123"/>
      <c r="AJ6123"/>
      <c r="AK6123"/>
      <c r="AL6123"/>
      <c r="AM6123"/>
      <c r="AN6123"/>
      <c r="AO6123"/>
      <c r="AP6123"/>
      <c r="AQ6123"/>
      <c r="AR6123"/>
      <c r="AS6123"/>
      <c r="AT6123"/>
      <c r="AU6123"/>
      <c r="AV6123"/>
      <c r="AW6123"/>
      <c r="AX6123"/>
      <c r="AY6123"/>
      <c r="AZ6123"/>
      <c r="BA6123"/>
      <c r="BB6123"/>
      <c r="BC6123"/>
      <c r="BD6123"/>
      <c r="BE6123"/>
      <c r="BF6123"/>
      <c r="BG6123"/>
      <c r="BH6123"/>
      <c r="BI6123"/>
      <c r="BJ6123"/>
      <c r="BK6123"/>
      <c r="BL6123"/>
      <c r="BM6123"/>
      <c r="BN6123"/>
      <c r="BO6123"/>
    </row>
    <row r="6124" spans="1:67" ht="15" x14ac:dyDescent="0.25">
      <c r="A6124" s="245" t="s">
        <v>1392</v>
      </c>
      <c r="B6124" s="245" t="s">
        <v>1391</v>
      </c>
      <c r="C6124" s="245" t="s">
        <v>1507</v>
      </c>
      <c r="D6124" s="245" t="s">
        <v>1506</v>
      </c>
      <c r="E6124" s="246" t="s">
        <v>44</v>
      </c>
      <c r="F6124" s="245" t="s">
        <v>44</v>
      </c>
      <c r="G6124" s="245" t="s">
        <v>1528</v>
      </c>
      <c r="H6124" s="245" t="s">
        <v>1527</v>
      </c>
      <c r="I6124" s="245" t="s">
        <v>11</v>
      </c>
      <c r="J6124" s="245" t="s">
        <v>59</v>
      </c>
      <c r="K6124" s="246" t="s">
        <v>12633</v>
      </c>
      <c r="L6124" s="245" t="s">
        <v>568</v>
      </c>
      <c r="M6124"/>
      <c r="N6124"/>
      <c r="O6124"/>
      <c r="P6124"/>
      <c r="Q6124"/>
      <c r="R6124"/>
      <c r="S6124"/>
      <c r="T6124"/>
      <c r="U6124"/>
      <c r="V6124"/>
      <c r="W6124"/>
      <c r="X6124"/>
      <c r="Y6124"/>
      <c r="Z6124"/>
      <c r="AA6124"/>
      <c r="AB6124"/>
      <c r="AC6124"/>
      <c r="AD6124"/>
      <c r="AE6124"/>
      <c r="AF6124"/>
      <c r="AG6124"/>
      <c r="AH6124"/>
      <c r="AI6124"/>
      <c r="AJ6124"/>
      <c r="AK6124"/>
      <c r="AL6124"/>
      <c r="AM6124"/>
      <c r="AN6124"/>
      <c r="AO6124"/>
      <c r="AP6124"/>
      <c r="AQ6124"/>
      <c r="AR6124"/>
      <c r="AS6124"/>
      <c r="AT6124"/>
      <c r="AU6124"/>
      <c r="AV6124"/>
      <c r="AW6124"/>
      <c r="AX6124"/>
      <c r="AY6124"/>
      <c r="AZ6124"/>
      <c r="BA6124"/>
      <c r="BB6124"/>
      <c r="BC6124"/>
      <c r="BD6124"/>
      <c r="BE6124"/>
      <c r="BF6124"/>
      <c r="BG6124"/>
      <c r="BH6124"/>
      <c r="BI6124"/>
      <c r="BJ6124"/>
      <c r="BK6124"/>
      <c r="BL6124"/>
      <c r="BM6124"/>
      <c r="BN6124"/>
      <c r="BO6124"/>
    </row>
    <row r="6125" spans="1:67" ht="15" x14ac:dyDescent="0.25">
      <c r="A6125" s="245" t="s">
        <v>1392</v>
      </c>
      <c r="B6125" s="245" t="s">
        <v>1391</v>
      </c>
      <c r="C6125" s="245" t="s">
        <v>1507</v>
      </c>
      <c r="D6125" s="245" t="s">
        <v>1506</v>
      </c>
      <c r="E6125" s="246" t="s">
        <v>44</v>
      </c>
      <c r="F6125" s="245" t="s">
        <v>44</v>
      </c>
      <c r="G6125" s="245" t="s">
        <v>1526</v>
      </c>
      <c r="H6125" s="245" t="s">
        <v>1525</v>
      </c>
      <c r="I6125" s="245" t="s">
        <v>11</v>
      </c>
      <c r="J6125" s="245" t="s">
        <v>59</v>
      </c>
      <c r="K6125" s="246" t="s">
        <v>25406</v>
      </c>
      <c r="L6125" s="245" t="s">
        <v>568</v>
      </c>
      <c r="M6125"/>
      <c r="N6125"/>
      <c r="O6125"/>
      <c r="P6125"/>
      <c r="Q6125"/>
      <c r="R6125"/>
      <c r="S6125"/>
      <c r="T6125"/>
      <c r="U6125"/>
      <c r="V6125"/>
      <c r="W6125"/>
      <c r="X6125"/>
      <c r="Y6125"/>
      <c r="Z6125"/>
      <c r="AA6125"/>
      <c r="AB6125"/>
      <c r="AC6125"/>
      <c r="AD6125"/>
      <c r="AE6125"/>
      <c r="AF6125"/>
      <c r="AG6125"/>
      <c r="AH6125"/>
      <c r="AI6125"/>
      <c r="AJ6125"/>
      <c r="AK6125"/>
      <c r="AL6125"/>
      <c r="AM6125"/>
      <c r="AN6125"/>
      <c r="AO6125"/>
      <c r="AP6125"/>
      <c r="AQ6125"/>
      <c r="AR6125"/>
      <c r="AS6125"/>
      <c r="AT6125"/>
      <c r="AU6125"/>
      <c r="AV6125"/>
      <c r="AW6125"/>
      <c r="AX6125"/>
      <c r="AY6125"/>
      <c r="AZ6125"/>
      <c r="BA6125"/>
      <c r="BB6125"/>
      <c r="BC6125"/>
      <c r="BD6125"/>
      <c r="BE6125"/>
      <c r="BF6125"/>
      <c r="BG6125"/>
      <c r="BH6125"/>
      <c r="BI6125"/>
      <c r="BJ6125"/>
      <c r="BK6125"/>
      <c r="BL6125"/>
      <c r="BM6125"/>
      <c r="BN6125"/>
      <c r="BO6125"/>
    </row>
    <row r="6126" spans="1:67" ht="15" x14ac:dyDescent="0.25">
      <c r="A6126" s="245" t="s">
        <v>1392</v>
      </c>
      <c r="B6126" s="245" t="s">
        <v>1391</v>
      </c>
      <c r="C6126" s="245" t="s">
        <v>1507</v>
      </c>
      <c r="D6126" s="245" t="s">
        <v>1506</v>
      </c>
      <c r="E6126" s="246" t="s">
        <v>44</v>
      </c>
      <c r="F6126" s="245" t="s">
        <v>44</v>
      </c>
      <c r="G6126" s="245" t="s">
        <v>1524</v>
      </c>
      <c r="H6126" s="245" t="s">
        <v>1523</v>
      </c>
      <c r="I6126" s="245" t="s">
        <v>11</v>
      </c>
      <c r="J6126" s="245" t="s">
        <v>59</v>
      </c>
      <c r="K6126" s="246" t="s">
        <v>25407</v>
      </c>
      <c r="L6126" s="245" t="s">
        <v>568</v>
      </c>
      <c r="M6126"/>
      <c r="N6126"/>
      <c r="O6126"/>
      <c r="P6126"/>
      <c r="Q6126"/>
      <c r="R6126"/>
      <c r="S6126"/>
      <c r="T6126"/>
      <c r="U6126"/>
      <c r="V6126"/>
      <c r="W6126"/>
      <c r="X6126"/>
      <c r="Y6126"/>
      <c r="Z6126"/>
      <c r="AA6126"/>
      <c r="AB6126"/>
      <c r="AC6126"/>
      <c r="AD6126"/>
      <c r="AE6126"/>
      <c r="AF6126"/>
      <c r="AG6126"/>
      <c r="AH6126"/>
      <c r="AI6126"/>
      <c r="AJ6126"/>
      <c r="AK6126"/>
      <c r="AL6126"/>
      <c r="AM6126"/>
      <c r="AN6126"/>
      <c r="AO6126"/>
      <c r="AP6126"/>
      <c r="AQ6126"/>
      <c r="AR6126"/>
      <c r="AS6126"/>
      <c r="AT6126"/>
      <c r="AU6126"/>
      <c r="AV6126"/>
      <c r="AW6126"/>
      <c r="AX6126"/>
      <c r="AY6126"/>
      <c r="AZ6126"/>
      <c r="BA6126"/>
      <c r="BB6126"/>
      <c r="BC6126"/>
      <c r="BD6126"/>
      <c r="BE6126"/>
      <c r="BF6126"/>
      <c r="BG6126"/>
      <c r="BH6126"/>
      <c r="BI6126"/>
      <c r="BJ6126"/>
      <c r="BK6126"/>
      <c r="BL6126"/>
      <c r="BM6126"/>
      <c r="BN6126"/>
      <c r="BO6126"/>
    </row>
    <row r="6127" spans="1:67" ht="15" x14ac:dyDescent="0.25">
      <c r="A6127" s="245" t="s">
        <v>1392</v>
      </c>
      <c r="B6127" s="245" t="s">
        <v>1391</v>
      </c>
      <c r="C6127" s="245" t="s">
        <v>1507</v>
      </c>
      <c r="D6127" s="245" t="s">
        <v>1506</v>
      </c>
      <c r="E6127" s="246" t="s">
        <v>44</v>
      </c>
      <c r="F6127" s="245" t="s">
        <v>44</v>
      </c>
      <c r="G6127" s="245" t="s">
        <v>1522</v>
      </c>
      <c r="H6127" s="245" t="s">
        <v>1521</v>
      </c>
      <c r="I6127" s="245" t="s">
        <v>11</v>
      </c>
      <c r="J6127" s="245" t="s">
        <v>59</v>
      </c>
      <c r="K6127" s="246" t="s">
        <v>25408</v>
      </c>
      <c r="L6127" s="245" t="s">
        <v>568</v>
      </c>
      <c r="M6127"/>
      <c r="N6127"/>
      <c r="O6127"/>
      <c r="P6127"/>
      <c r="Q6127"/>
      <c r="R6127"/>
      <c r="S6127"/>
      <c r="T6127"/>
      <c r="U6127"/>
      <c r="V6127"/>
      <c r="W6127"/>
      <c r="X6127"/>
      <c r="Y6127"/>
      <c r="Z6127"/>
      <c r="AA6127"/>
      <c r="AB6127"/>
      <c r="AC6127"/>
      <c r="AD6127"/>
      <c r="AE6127"/>
      <c r="AF6127"/>
      <c r="AG6127"/>
      <c r="AH6127"/>
      <c r="AI6127"/>
      <c r="AJ6127"/>
      <c r="AK6127"/>
      <c r="AL6127"/>
      <c r="AM6127"/>
      <c r="AN6127"/>
      <c r="AO6127"/>
      <c r="AP6127"/>
      <c r="AQ6127"/>
      <c r="AR6127"/>
      <c r="AS6127"/>
      <c r="AT6127"/>
      <c r="AU6127"/>
      <c r="AV6127"/>
      <c r="AW6127"/>
      <c r="AX6127"/>
      <c r="AY6127"/>
      <c r="AZ6127"/>
      <c r="BA6127"/>
      <c r="BB6127"/>
      <c r="BC6127"/>
      <c r="BD6127"/>
      <c r="BE6127"/>
      <c r="BF6127"/>
      <c r="BG6127"/>
      <c r="BH6127"/>
      <c r="BI6127"/>
      <c r="BJ6127"/>
      <c r="BK6127"/>
      <c r="BL6127"/>
      <c r="BM6127"/>
      <c r="BN6127"/>
      <c r="BO6127"/>
    </row>
    <row r="6128" spans="1:67" ht="15" x14ac:dyDescent="0.25">
      <c r="A6128" s="245" t="s">
        <v>1392</v>
      </c>
      <c r="B6128" s="245" t="s">
        <v>1391</v>
      </c>
      <c r="C6128" s="245" t="s">
        <v>1507</v>
      </c>
      <c r="D6128" s="245" t="s">
        <v>1506</v>
      </c>
      <c r="E6128" s="246" t="s">
        <v>44</v>
      </c>
      <c r="F6128" s="245" t="s">
        <v>44</v>
      </c>
      <c r="G6128" s="245" t="s">
        <v>1520</v>
      </c>
      <c r="H6128" s="245" t="s">
        <v>1519</v>
      </c>
      <c r="I6128" s="245" t="s">
        <v>11</v>
      </c>
      <c r="J6128" s="245" t="s">
        <v>59</v>
      </c>
      <c r="K6128" s="246" t="s">
        <v>25409</v>
      </c>
      <c r="L6128" s="245" t="s">
        <v>568</v>
      </c>
      <c r="M6128"/>
      <c r="N6128"/>
      <c r="O6128"/>
      <c r="P6128"/>
      <c r="Q6128"/>
      <c r="R6128"/>
      <c r="S6128"/>
      <c r="T6128"/>
      <c r="U6128"/>
      <c r="V6128"/>
      <c r="W6128"/>
      <c r="X6128"/>
      <c r="Y6128"/>
      <c r="Z6128"/>
      <c r="AA6128"/>
      <c r="AB6128"/>
      <c r="AC6128"/>
      <c r="AD6128"/>
      <c r="AE6128"/>
      <c r="AF6128"/>
      <c r="AG6128"/>
      <c r="AH6128"/>
      <c r="AI6128"/>
      <c r="AJ6128"/>
      <c r="AK6128"/>
      <c r="AL6128"/>
      <c r="AM6128"/>
      <c r="AN6128"/>
      <c r="AO6128"/>
      <c r="AP6128"/>
      <c r="AQ6128"/>
      <c r="AR6128"/>
      <c r="AS6128"/>
      <c r="AT6128"/>
      <c r="AU6128"/>
      <c r="AV6128"/>
      <c r="AW6128"/>
      <c r="AX6128"/>
      <c r="AY6128"/>
      <c r="AZ6128"/>
      <c r="BA6128"/>
      <c r="BB6128"/>
      <c r="BC6128"/>
      <c r="BD6128"/>
      <c r="BE6128"/>
      <c r="BF6128"/>
      <c r="BG6128"/>
      <c r="BH6128"/>
      <c r="BI6128"/>
      <c r="BJ6128"/>
      <c r="BK6128"/>
      <c r="BL6128"/>
      <c r="BM6128"/>
      <c r="BN6128"/>
      <c r="BO6128"/>
    </row>
    <row r="6129" spans="1:67" ht="15" x14ac:dyDescent="0.25">
      <c r="A6129" s="245" t="s">
        <v>1392</v>
      </c>
      <c r="B6129" s="245" t="s">
        <v>1391</v>
      </c>
      <c r="C6129" s="245" t="s">
        <v>1507</v>
      </c>
      <c r="D6129" s="245" t="s">
        <v>1506</v>
      </c>
      <c r="E6129" s="246" t="s">
        <v>44</v>
      </c>
      <c r="F6129" s="245" t="s">
        <v>44</v>
      </c>
      <c r="G6129" s="245" t="s">
        <v>1518</v>
      </c>
      <c r="H6129" s="245" t="s">
        <v>1517</v>
      </c>
      <c r="I6129" s="245" t="s">
        <v>11</v>
      </c>
      <c r="J6129" s="245" t="s">
        <v>59</v>
      </c>
      <c r="K6129" s="246" t="s">
        <v>25410</v>
      </c>
      <c r="L6129" s="245" t="s">
        <v>568</v>
      </c>
      <c r="M6129"/>
      <c r="N6129"/>
      <c r="O6129"/>
      <c r="P6129"/>
      <c r="Q6129"/>
      <c r="R6129"/>
      <c r="S6129"/>
      <c r="T6129"/>
      <c r="U6129"/>
      <c r="V6129"/>
      <c r="W6129"/>
      <c r="X6129"/>
      <c r="Y6129"/>
      <c r="Z6129"/>
      <c r="AA6129"/>
      <c r="AB6129"/>
      <c r="AC6129"/>
      <c r="AD6129"/>
      <c r="AE6129"/>
      <c r="AF6129"/>
      <c r="AG6129"/>
      <c r="AH6129"/>
      <c r="AI6129"/>
      <c r="AJ6129"/>
      <c r="AK6129"/>
      <c r="AL6129"/>
      <c r="AM6129"/>
      <c r="AN6129"/>
      <c r="AO6129"/>
      <c r="AP6129"/>
      <c r="AQ6129"/>
      <c r="AR6129"/>
      <c r="AS6129"/>
      <c r="AT6129"/>
      <c r="AU6129"/>
      <c r="AV6129"/>
      <c r="AW6129"/>
      <c r="AX6129"/>
      <c r="AY6129"/>
      <c r="AZ6129"/>
      <c r="BA6129"/>
      <c r="BB6129"/>
      <c r="BC6129"/>
      <c r="BD6129"/>
      <c r="BE6129"/>
      <c r="BF6129"/>
      <c r="BG6129"/>
      <c r="BH6129"/>
      <c r="BI6129"/>
      <c r="BJ6129"/>
      <c r="BK6129"/>
      <c r="BL6129"/>
      <c r="BM6129"/>
      <c r="BN6129"/>
      <c r="BO6129"/>
    </row>
    <row r="6130" spans="1:67" ht="15" x14ac:dyDescent="0.25">
      <c r="A6130" s="245" t="s">
        <v>1392</v>
      </c>
      <c r="B6130" s="245" t="s">
        <v>1391</v>
      </c>
      <c r="C6130" s="245" t="s">
        <v>1507</v>
      </c>
      <c r="D6130" s="245" t="s">
        <v>1506</v>
      </c>
      <c r="E6130" s="246" t="s">
        <v>44</v>
      </c>
      <c r="F6130" s="245" t="s">
        <v>44</v>
      </c>
      <c r="G6130" s="245" t="s">
        <v>1516</v>
      </c>
      <c r="H6130" s="245" t="s">
        <v>1515</v>
      </c>
      <c r="I6130" s="245" t="s">
        <v>11</v>
      </c>
      <c r="J6130" s="245" t="s">
        <v>59</v>
      </c>
      <c r="K6130" s="246" t="s">
        <v>25411</v>
      </c>
      <c r="L6130" s="245" t="s">
        <v>568</v>
      </c>
      <c r="M6130"/>
      <c r="N6130"/>
      <c r="O6130"/>
      <c r="P6130"/>
      <c r="Q6130"/>
      <c r="R6130"/>
      <c r="S6130"/>
      <c r="T6130"/>
      <c r="U6130"/>
      <c r="V6130"/>
      <c r="W6130"/>
      <c r="X6130"/>
      <c r="Y6130"/>
      <c r="Z6130"/>
      <c r="AA6130"/>
      <c r="AB6130"/>
      <c r="AC6130"/>
      <c r="AD6130"/>
      <c r="AE6130"/>
      <c r="AF6130"/>
      <c r="AG6130"/>
      <c r="AH6130"/>
      <c r="AI6130"/>
      <c r="AJ6130"/>
      <c r="AK6130"/>
      <c r="AL6130"/>
      <c r="AM6130"/>
      <c r="AN6130"/>
      <c r="AO6130"/>
      <c r="AP6130"/>
      <c r="AQ6130"/>
      <c r="AR6130"/>
      <c r="AS6130"/>
      <c r="AT6130"/>
      <c r="AU6130"/>
      <c r="AV6130"/>
      <c r="AW6130"/>
      <c r="AX6130"/>
      <c r="AY6130"/>
      <c r="AZ6130"/>
      <c r="BA6130"/>
      <c r="BB6130"/>
      <c r="BC6130"/>
      <c r="BD6130"/>
      <c r="BE6130"/>
      <c r="BF6130"/>
      <c r="BG6130"/>
      <c r="BH6130"/>
      <c r="BI6130"/>
      <c r="BJ6130"/>
      <c r="BK6130"/>
      <c r="BL6130"/>
      <c r="BM6130"/>
      <c r="BN6130"/>
      <c r="BO6130"/>
    </row>
    <row r="6131" spans="1:67" ht="15" x14ac:dyDescent="0.25">
      <c r="A6131" s="245" t="s">
        <v>1392</v>
      </c>
      <c r="B6131" s="245" t="s">
        <v>1391</v>
      </c>
      <c r="C6131" s="245" t="s">
        <v>1507</v>
      </c>
      <c r="D6131" s="245" t="s">
        <v>1506</v>
      </c>
      <c r="E6131" s="246" t="s">
        <v>44</v>
      </c>
      <c r="F6131" s="245" t="s">
        <v>44</v>
      </c>
      <c r="G6131" s="245" t="s">
        <v>1514</v>
      </c>
      <c r="H6131" s="245" t="s">
        <v>14126</v>
      </c>
      <c r="I6131" s="245" t="s">
        <v>11</v>
      </c>
      <c r="J6131" s="245" t="s">
        <v>59</v>
      </c>
      <c r="K6131" s="246" t="s">
        <v>25412</v>
      </c>
      <c r="L6131" s="245" t="s">
        <v>568</v>
      </c>
      <c r="M6131"/>
      <c r="N6131"/>
      <c r="O6131"/>
      <c r="P6131"/>
      <c r="Q6131"/>
      <c r="R6131"/>
      <c r="S6131"/>
      <c r="T6131"/>
      <c r="U6131"/>
      <c r="V6131"/>
      <c r="W6131"/>
      <c r="X6131"/>
      <c r="Y6131"/>
      <c r="Z6131"/>
      <c r="AA6131"/>
      <c r="AB6131"/>
      <c r="AC6131"/>
      <c r="AD6131"/>
      <c r="AE6131"/>
      <c r="AF6131"/>
      <c r="AG6131"/>
      <c r="AH6131"/>
      <c r="AI6131"/>
      <c r="AJ6131"/>
      <c r="AK6131"/>
      <c r="AL6131"/>
      <c r="AM6131"/>
      <c r="AN6131"/>
      <c r="AO6131"/>
      <c r="AP6131"/>
      <c r="AQ6131"/>
      <c r="AR6131"/>
      <c r="AS6131"/>
      <c r="AT6131"/>
      <c r="AU6131"/>
      <c r="AV6131"/>
      <c r="AW6131"/>
      <c r="AX6131"/>
      <c r="AY6131"/>
      <c r="AZ6131"/>
      <c r="BA6131"/>
      <c r="BB6131"/>
      <c r="BC6131"/>
      <c r="BD6131"/>
      <c r="BE6131"/>
      <c r="BF6131"/>
      <c r="BG6131"/>
      <c r="BH6131"/>
      <c r="BI6131"/>
      <c r="BJ6131"/>
      <c r="BK6131"/>
      <c r="BL6131"/>
      <c r="BM6131"/>
      <c r="BN6131"/>
      <c r="BO6131"/>
    </row>
    <row r="6132" spans="1:67" ht="15" x14ac:dyDescent="0.25">
      <c r="A6132" s="245" t="s">
        <v>1392</v>
      </c>
      <c r="B6132" s="245" t="s">
        <v>1391</v>
      </c>
      <c r="C6132" s="245" t="s">
        <v>1507</v>
      </c>
      <c r="D6132" s="245" t="s">
        <v>1506</v>
      </c>
      <c r="E6132" s="246" t="s">
        <v>44</v>
      </c>
      <c r="F6132" s="245" t="s">
        <v>44</v>
      </c>
      <c r="G6132" s="245" t="s">
        <v>1513</v>
      </c>
      <c r="H6132" s="245" t="s">
        <v>14127</v>
      </c>
      <c r="I6132" s="245" t="s">
        <v>11</v>
      </c>
      <c r="J6132" s="245" t="s">
        <v>59</v>
      </c>
      <c r="K6132" s="246" t="s">
        <v>10312</v>
      </c>
      <c r="L6132" s="245" t="s">
        <v>568</v>
      </c>
      <c r="M6132"/>
      <c r="N6132"/>
      <c r="O6132"/>
      <c r="P6132"/>
      <c r="Q6132"/>
      <c r="R6132"/>
      <c r="S6132"/>
      <c r="T6132"/>
      <c r="U6132"/>
      <c r="V6132"/>
      <c r="W6132"/>
      <c r="X6132"/>
      <c r="Y6132"/>
      <c r="Z6132"/>
      <c r="AA6132"/>
      <c r="AB6132"/>
      <c r="AC6132"/>
      <c r="AD6132"/>
      <c r="AE6132"/>
      <c r="AF6132"/>
      <c r="AG6132"/>
      <c r="AH6132"/>
      <c r="AI6132"/>
      <c r="AJ6132"/>
      <c r="AK6132"/>
      <c r="AL6132"/>
      <c r="AM6132"/>
      <c r="AN6132"/>
      <c r="AO6132"/>
      <c r="AP6132"/>
      <c r="AQ6132"/>
      <c r="AR6132"/>
      <c r="AS6132"/>
      <c r="AT6132"/>
      <c r="AU6132"/>
      <c r="AV6132"/>
      <c r="AW6132"/>
      <c r="AX6132"/>
      <c r="AY6132"/>
      <c r="AZ6132"/>
      <c r="BA6132"/>
      <c r="BB6132"/>
      <c r="BC6132"/>
      <c r="BD6132"/>
      <c r="BE6132"/>
      <c r="BF6132"/>
      <c r="BG6132"/>
      <c r="BH6132"/>
      <c r="BI6132"/>
      <c r="BJ6132"/>
      <c r="BK6132"/>
      <c r="BL6132"/>
      <c r="BM6132"/>
      <c r="BN6132"/>
      <c r="BO6132"/>
    </row>
    <row r="6133" spans="1:67" ht="15" x14ac:dyDescent="0.25">
      <c r="A6133" s="245" t="s">
        <v>1392</v>
      </c>
      <c r="B6133" s="245" t="s">
        <v>1391</v>
      </c>
      <c r="C6133" s="245" t="s">
        <v>1507</v>
      </c>
      <c r="D6133" s="245" t="s">
        <v>1506</v>
      </c>
      <c r="E6133" s="246" t="s">
        <v>44</v>
      </c>
      <c r="F6133" s="245" t="s">
        <v>44</v>
      </c>
      <c r="G6133" s="245" t="s">
        <v>1511</v>
      </c>
      <c r="H6133" s="245" t="s">
        <v>1510</v>
      </c>
      <c r="I6133" s="245" t="s">
        <v>11</v>
      </c>
      <c r="J6133" s="245" t="s">
        <v>59</v>
      </c>
      <c r="K6133" s="246" t="s">
        <v>24173</v>
      </c>
      <c r="L6133" s="245" t="s">
        <v>568</v>
      </c>
      <c r="M6133"/>
      <c r="N6133"/>
      <c r="O6133"/>
      <c r="P6133"/>
      <c r="Q6133"/>
      <c r="R6133"/>
      <c r="S6133"/>
      <c r="T6133"/>
      <c r="U6133"/>
      <c r="V6133"/>
      <c r="W6133"/>
      <c r="X6133"/>
      <c r="Y6133"/>
      <c r="Z6133"/>
      <c r="AA6133"/>
      <c r="AB6133"/>
      <c r="AC6133"/>
      <c r="AD6133"/>
      <c r="AE6133"/>
      <c r="AF6133"/>
      <c r="AG6133"/>
      <c r="AH6133"/>
      <c r="AI6133"/>
      <c r="AJ6133"/>
      <c r="AK6133"/>
      <c r="AL6133"/>
      <c r="AM6133"/>
      <c r="AN6133"/>
      <c r="AO6133"/>
      <c r="AP6133"/>
      <c r="AQ6133"/>
      <c r="AR6133"/>
      <c r="AS6133"/>
      <c r="AT6133"/>
      <c r="AU6133"/>
      <c r="AV6133"/>
      <c r="AW6133"/>
      <c r="AX6133"/>
      <c r="AY6133"/>
      <c r="AZ6133"/>
      <c r="BA6133"/>
      <c r="BB6133"/>
      <c r="BC6133"/>
      <c r="BD6133"/>
      <c r="BE6133"/>
      <c r="BF6133"/>
      <c r="BG6133"/>
      <c r="BH6133"/>
      <c r="BI6133"/>
      <c r="BJ6133"/>
      <c r="BK6133"/>
      <c r="BL6133"/>
      <c r="BM6133"/>
      <c r="BN6133"/>
      <c r="BO6133"/>
    </row>
    <row r="6134" spans="1:67" ht="15" x14ac:dyDescent="0.25">
      <c r="A6134" s="245" t="s">
        <v>1392</v>
      </c>
      <c r="B6134" s="245" t="s">
        <v>1391</v>
      </c>
      <c r="C6134" s="245" t="s">
        <v>1507</v>
      </c>
      <c r="D6134" s="245" t="s">
        <v>1506</v>
      </c>
      <c r="E6134" s="246" t="s">
        <v>44</v>
      </c>
      <c r="F6134" s="245" t="s">
        <v>44</v>
      </c>
      <c r="G6134" s="245" t="s">
        <v>1509</v>
      </c>
      <c r="H6134" s="245" t="s">
        <v>1508</v>
      </c>
      <c r="I6134" s="245" t="s">
        <v>11</v>
      </c>
      <c r="J6134" s="245" t="s">
        <v>59</v>
      </c>
      <c r="K6134" s="246" t="s">
        <v>11811</v>
      </c>
      <c r="L6134" s="245" t="s">
        <v>568</v>
      </c>
      <c r="M6134"/>
      <c r="N6134"/>
      <c r="O6134"/>
      <c r="P6134"/>
      <c r="Q6134"/>
      <c r="R6134"/>
      <c r="S6134"/>
      <c r="T6134"/>
      <c r="U6134"/>
      <c r="V6134"/>
      <c r="W6134"/>
      <c r="X6134"/>
      <c r="Y6134"/>
      <c r="Z6134"/>
      <c r="AA6134"/>
      <c r="AB6134"/>
      <c r="AC6134"/>
      <c r="AD6134"/>
      <c r="AE6134"/>
      <c r="AF6134"/>
      <c r="AG6134"/>
      <c r="AH6134"/>
      <c r="AI6134"/>
      <c r="AJ6134"/>
      <c r="AK6134"/>
      <c r="AL6134"/>
      <c r="AM6134"/>
      <c r="AN6134"/>
      <c r="AO6134"/>
      <c r="AP6134"/>
      <c r="AQ6134"/>
      <c r="AR6134"/>
      <c r="AS6134"/>
      <c r="AT6134"/>
      <c r="AU6134"/>
      <c r="AV6134"/>
      <c r="AW6134"/>
      <c r="AX6134"/>
      <c r="AY6134"/>
      <c r="AZ6134"/>
      <c r="BA6134"/>
      <c r="BB6134"/>
      <c r="BC6134"/>
      <c r="BD6134"/>
      <c r="BE6134"/>
      <c r="BF6134"/>
      <c r="BG6134"/>
      <c r="BH6134"/>
      <c r="BI6134"/>
      <c r="BJ6134"/>
      <c r="BK6134"/>
      <c r="BL6134"/>
      <c r="BM6134"/>
      <c r="BN6134"/>
      <c r="BO6134"/>
    </row>
    <row r="6135" spans="1:67" ht="15" x14ac:dyDescent="0.25">
      <c r="A6135" s="245" t="s">
        <v>1392</v>
      </c>
      <c r="B6135" s="245" t="s">
        <v>1391</v>
      </c>
      <c r="C6135" s="245" t="s">
        <v>1507</v>
      </c>
      <c r="D6135" s="245" t="s">
        <v>1506</v>
      </c>
      <c r="E6135" s="246" t="s">
        <v>44</v>
      </c>
      <c r="F6135" s="245" t="s">
        <v>44</v>
      </c>
      <c r="G6135" s="245" t="s">
        <v>1505</v>
      </c>
      <c r="H6135" s="245" t="s">
        <v>1504</v>
      </c>
      <c r="I6135" s="245" t="s">
        <v>11</v>
      </c>
      <c r="J6135" s="245" t="s">
        <v>59</v>
      </c>
      <c r="K6135" s="246" t="s">
        <v>16174</v>
      </c>
      <c r="L6135" s="245" t="s">
        <v>568</v>
      </c>
      <c r="M6135"/>
      <c r="N6135"/>
      <c r="O6135"/>
      <c r="P6135"/>
      <c r="Q6135"/>
      <c r="R6135"/>
      <c r="S6135"/>
      <c r="T6135"/>
      <c r="U6135"/>
      <c r="V6135"/>
      <c r="W6135"/>
      <c r="X6135"/>
      <c r="Y6135"/>
      <c r="Z6135"/>
      <c r="AA6135"/>
      <c r="AB6135"/>
      <c r="AC6135"/>
      <c r="AD6135"/>
      <c r="AE6135"/>
      <c r="AF6135"/>
      <c r="AG6135"/>
      <c r="AH6135"/>
      <c r="AI6135"/>
      <c r="AJ6135"/>
      <c r="AK6135"/>
      <c r="AL6135"/>
      <c r="AM6135"/>
      <c r="AN6135"/>
      <c r="AO6135"/>
      <c r="AP6135"/>
      <c r="AQ6135"/>
      <c r="AR6135"/>
      <c r="AS6135"/>
      <c r="AT6135"/>
      <c r="AU6135"/>
      <c r="AV6135"/>
      <c r="AW6135"/>
      <c r="AX6135"/>
      <c r="AY6135"/>
      <c r="AZ6135"/>
      <c r="BA6135"/>
      <c r="BB6135"/>
      <c r="BC6135"/>
      <c r="BD6135"/>
      <c r="BE6135"/>
      <c r="BF6135"/>
      <c r="BG6135"/>
      <c r="BH6135"/>
      <c r="BI6135"/>
      <c r="BJ6135"/>
      <c r="BK6135"/>
      <c r="BL6135"/>
      <c r="BM6135"/>
      <c r="BN6135"/>
      <c r="BO6135"/>
    </row>
    <row r="6136" spans="1:67" ht="15" x14ac:dyDescent="0.25">
      <c r="A6136" s="245" t="s">
        <v>1392</v>
      </c>
      <c r="B6136" s="245" t="s">
        <v>1391</v>
      </c>
      <c r="C6136" s="245" t="s">
        <v>1494</v>
      </c>
      <c r="D6136" s="245" t="s">
        <v>1493</v>
      </c>
      <c r="E6136" s="246" t="s">
        <v>44</v>
      </c>
      <c r="F6136" s="245" t="s">
        <v>44</v>
      </c>
      <c r="G6136" s="245" t="s">
        <v>1503</v>
      </c>
      <c r="H6136" s="245" t="s">
        <v>14130</v>
      </c>
      <c r="I6136" s="245" t="s">
        <v>11</v>
      </c>
      <c r="J6136" s="245" t="s">
        <v>59</v>
      </c>
      <c r="K6136" s="246" t="s">
        <v>25413</v>
      </c>
      <c r="L6136" s="245" t="s">
        <v>568</v>
      </c>
      <c r="M6136"/>
      <c r="N6136"/>
      <c r="O6136"/>
      <c r="P6136"/>
      <c r="Q6136"/>
      <c r="R6136"/>
      <c r="S6136"/>
      <c r="T6136"/>
      <c r="U6136"/>
      <c r="V6136"/>
      <c r="W6136"/>
      <c r="X6136"/>
      <c r="Y6136"/>
      <c r="Z6136"/>
      <c r="AA6136"/>
      <c r="AB6136"/>
      <c r="AC6136"/>
      <c r="AD6136"/>
      <c r="AE6136"/>
      <c r="AF6136"/>
      <c r="AG6136"/>
      <c r="AH6136"/>
      <c r="AI6136"/>
      <c r="AJ6136"/>
      <c r="AK6136"/>
      <c r="AL6136"/>
      <c r="AM6136"/>
      <c r="AN6136"/>
      <c r="AO6136"/>
      <c r="AP6136"/>
      <c r="AQ6136"/>
      <c r="AR6136"/>
      <c r="AS6136"/>
      <c r="AT6136"/>
      <c r="AU6136"/>
      <c r="AV6136"/>
      <c r="AW6136"/>
      <c r="AX6136"/>
      <c r="AY6136"/>
      <c r="AZ6136"/>
      <c r="BA6136"/>
      <c r="BB6136"/>
      <c r="BC6136"/>
      <c r="BD6136"/>
      <c r="BE6136"/>
      <c r="BF6136"/>
      <c r="BG6136"/>
      <c r="BH6136"/>
      <c r="BI6136"/>
      <c r="BJ6136"/>
      <c r="BK6136"/>
      <c r="BL6136"/>
      <c r="BM6136"/>
      <c r="BN6136"/>
      <c r="BO6136"/>
    </row>
    <row r="6137" spans="1:67" ht="15" x14ac:dyDescent="0.25">
      <c r="A6137" s="245" t="s">
        <v>1392</v>
      </c>
      <c r="B6137" s="245" t="s">
        <v>1391</v>
      </c>
      <c r="C6137" s="245" t="s">
        <v>1494</v>
      </c>
      <c r="D6137" s="245" t="s">
        <v>1493</v>
      </c>
      <c r="E6137" s="246" t="s">
        <v>44</v>
      </c>
      <c r="F6137" s="245" t="s">
        <v>44</v>
      </c>
      <c r="G6137" s="245" t="s">
        <v>1502</v>
      </c>
      <c r="H6137" s="245" t="s">
        <v>14131</v>
      </c>
      <c r="I6137" s="245" t="s">
        <v>11</v>
      </c>
      <c r="J6137" s="245" t="s">
        <v>59</v>
      </c>
      <c r="K6137" s="246" t="s">
        <v>25414</v>
      </c>
      <c r="L6137" s="245" t="s">
        <v>568</v>
      </c>
      <c r="M6137"/>
      <c r="N6137"/>
      <c r="O6137"/>
      <c r="P6137"/>
      <c r="Q6137"/>
      <c r="R6137"/>
      <c r="S6137"/>
      <c r="T6137"/>
      <c r="U6137"/>
      <c r="V6137"/>
      <c r="W6137"/>
      <c r="X6137"/>
      <c r="Y6137"/>
      <c r="Z6137"/>
      <c r="AA6137"/>
      <c r="AB6137"/>
      <c r="AC6137"/>
      <c r="AD6137"/>
      <c r="AE6137"/>
      <c r="AF6137"/>
      <c r="AG6137"/>
      <c r="AH6137"/>
      <c r="AI6137"/>
      <c r="AJ6137"/>
      <c r="AK6137"/>
      <c r="AL6137"/>
      <c r="AM6137"/>
      <c r="AN6137"/>
      <c r="AO6137"/>
      <c r="AP6137"/>
      <c r="AQ6137"/>
      <c r="AR6137"/>
      <c r="AS6137"/>
      <c r="AT6137"/>
      <c r="AU6137"/>
      <c r="AV6137"/>
      <c r="AW6137"/>
      <c r="AX6137"/>
      <c r="AY6137"/>
      <c r="AZ6137"/>
      <c r="BA6137"/>
      <c r="BB6137"/>
      <c r="BC6137"/>
      <c r="BD6137"/>
      <c r="BE6137"/>
      <c r="BF6137"/>
      <c r="BG6137"/>
      <c r="BH6137"/>
      <c r="BI6137"/>
      <c r="BJ6137"/>
      <c r="BK6137"/>
      <c r="BL6137"/>
      <c r="BM6137"/>
      <c r="BN6137"/>
      <c r="BO6137"/>
    </row>
    <row r="6138" spans="1:67" ht="15" x14ac:dyDescent="0.25">
      <c r="A6138" s="245" t="s">
        <v>1392</v>
      </c>
      <c r="B6138" s="245" t="s">
        <v>1391</v>
      </c>
      <c r="C6138" s="245" t="s">
        <v>1494</v>
      </c>
      <c r="D6138" s="245" t="s">
        <v>1493</v>
      </c>
      <c r="E6138" s="246" t="s">
        <v>44</v>
      </c>
      <c r="F6138" s="245" t="s">
        <v>44</v>
      </c>
      <c r="G6138" s="245" t="s">
        <v>14132</v>
      </c>
      <c r="H6138" s="245" t="s">
        <v>14133</v>
      </c>
      <c r="I6138" s="245" t="s">
        <v>11</v>
      </c>
      <c r="J6138" s="245" t="s">
        <v>59</v>
      </c>
      <c r="K6138" s="246" t="s">
        <v>19535</v>
      </c>
      <c r="L6138" s="245" t="s">
        <v>568</v>
      </c>
      <c r="M6138"/>
      <c r="N6138"/>
      <c r="O6138"/>
      <c r="P6138"/>
      <c r="Q6138"/>
      <c r="R6138"/>
      <c r="S6138"/>
      <c r="T6138"/>
      <c r="U6138"/>
      <c r="V6138"/>
      <c r="W6138"/>
      <c r="X6138"/>
      <c r="Y6138"/>
      <c r="Z6138"/>
      <c r="AA6138"/>
      <c r="AB6138"/>
      <c r="AC6138"/>
      <c r="AD6138"/>
      <c r="AE6138"/>
      <c r="AF6138"/>
      <c r="AG6138"/>
      <c r="AH6138"/>
      <c r="AI6138"/>
      <c r="AJ6138"/>
      <c r="AK6138"/>
      <c r="AL6138"/>
      <c r="AM6138"/>
      <c r="AN6138"/>
      <c r="AO6138"/>
      <c r="AP6138"/>
      <c r="AQ6138"/>
      <c r="AR6138"/>
      <c r="AS6138"/>
      <c r="AT6138"/>
      <c r="AU6138"/>
      <c r="AV6138"/>
      <c r="AW6138"/>
      <c r="AX6138"/>
      <c r="AY6138"/>
      <c r="AZ6138"/>
      <c r="BA6138"/>
      <c r="BB6138"/>
      <c r="BC6138"/>
      <c r="BD6138"/>
      <c r="BE6138"/>
      <c r="BF6138"/>
      <c r="BG6138"/>
      <c r="BH6138"/>
      <c r="BI6138"/>
      <c r="BJ6138"/>
      <c r="BK6138"/>
      <c r="BL6138"/>
      <c r="BM6138"/>
      <c r="BN6138"/>
      <c r="BO6138"/>
    </row>
    <row r="6139" spans="1:67" ht="15" x14ac:dyDescent="0.25">
      <c r="A6139" s="245" t="s">
        <v>1392</v>
      </c>
      <c r="B6139" s="245" t="s">
        <v>1391</v>
      </c>
      <c r="C6139" s="245" t="s">
        <v>1494</v>
      </c>
      <c r="D6139" s="245" t="s">
        <v>1493</v>
      </c>
      <c r="E6139" s="246" t="s">
        <v>44</v>
      </c>
      <c r="F6139" s="245" t="s">
        <v>44</v>
      </c>
      <c r="G6139" s="245" t="s">
        <v>1501</v>
      </c>
      <c r="H6139" s="245" t="s">
        <v>14135</v>
      </c>
      <c r="I6139" s="245" t="s">
        <v>11</v>
      </c>
      <c r="J6139" s="245" t="s">
        <v>59</v>
      </c>
      <c r="K6139" s="246" t="s">
        <v>24745</v>
      </c>
      <c r="L6139" s="245" t="s">
        <v>568</v>
      </c>
      <c r="M6139"/>
      <c r="N6139"/>
      <c r="O6139"/>
      <c r="P6139"/>
      <c r="Q6139"/>
      <c r="R6139"/>
      <c r="S6139"/>
      <c r="T6139"/>
      <c r="U6139"/>
      <c r="V6139"/>
      <c r="W6139"/>
      <c r="X6139"/>
      <c r="Y6139"/>
      <c r="Z6139"/>
      <c r="AA6139"/>
      <c r="AB6139"/>
      <c r="AC6139"/>
      <c r="AD6139"/>
      <c r="AE6139"/>
      <c r="AF6139"/>
      <c r="AG6139"/>
      <c r="AH6139"/>
      <c r="AI6139"/>
      <c r="AJ6139"/>
      <c r="AK6139"/>
      <c r="AL6139"/>
      <c r="AM6139"/>
      <c r="AN6139"/>
      <c r="AO6139"/>
      <c r="AP6139"/>
      <c r="AQ6139"/>
      <c r="AR6139"/>
      <c r="AS6139"/>
      <c r="AT6139"/>
      <c r="AU6139"/>
      <c r="AV6139"/>
      <c r="AW6139"/>
      <c r="AX6139"/>
      <c r="AY6139"/>
      <c r="AZ6139"/>
      <c r="BA6139"/>
      <c r="BB6139"/>
      <c r="BC6139"/>
      <c r="BD6139"/>
      <c r="BE6139"/>
      <c r="BF6139"/>
      <c r="BG6139"/>
      <c r="BH6139"/>
      <c r="BI6139"/>
      <c r="BJ6139"/>
      <c r="BK6139"/>
      <c r="BL6139"/>
      <c r="BM6139"/>
      <c r="BN6139"/>
      <c r="BO6139"/>
    </row>
    <row r="6140" spans="1:67" ht="15" x14ac:dyDescent="0.25">
      <c r="A6140" s="245" t="s">
        <v>1392</v>
      </c>
      <c r="B6140" s="245" t="s">
        <v>1391</v>
      </c>
      <c r="C6140" s="245" t="s">
        <v>1494</v>
      </c>
      <c r="D6140" s="245" t="s">
        <v>1493</v>
      </c>
      <c r="E6140" s="246" t="s">
        <v>44</v>
      </c>
      <c r="F6140" s="245" t="s">
        <v>44</v>
      </c>
      <c r="G6140" s="245" t="s">
        <v>1500</v>
      </c>
      <c r="H6140" s="245" t="s">
        <v>14137</v>
      </c>
      <c r="I6140" s="245" t="s">
        <v>11</v>
      </c>
      <c r="J6140" s="245" t="s">
        <v>59</v>
      </c>
      <c r="K6140" s="246" t="s">
        <v>23000</v>
      </c>
      <c r="L6140" s="245" t="s">
        <v>568</v>
      </c>
      <c r="M6140"/>
      <c r="N6140"/>
      <c r="O6140"/>
      <c r="P6140"/>
      <c r="Q6140"/>
      <c r="R6140"/>
      <c r="S6140"/>
      <c r="T6140"/>
      <c r="U6140"/>
      <c r="V6140"/>
      <c r="W6140"/>
      <c r="X6140"/>
      <c r="Y6140"/>
      <c r="Z6140"/>
      <c r="AA6140"/>
      <c r="AB6140"/>
      <c r="AC6140"/>
      <c r="AD6140"/>
      <c r="AE6140"/>
      <c r="AF6140"/>
      <c r="AG6140"/>
      <c r="AH6140"/>
      <c r="AI6140"/>
      <c r="AJ6140"/>
      <c r="AK6140"/>
      <c r="AL6140"/>
      <c r="AM6140"/>
      <c r="AN6140"/>
      <c r="AO6140"/>
      <c r="AP6140"/>
      <c r="AQ6140"/>
      <c r="AR6140"/>
      <c r="AS6140"/>
      <c r="AT6140"/>
      <c r="AU6140"/>
      <c r="AV6140"/>
      <c r="AW6140"/>
      <c r="AX6140"/>
      <c r="AY6140"/>
      <c r="AZ6140"/>
      <c r="BA6140"/>
      <c r="BB6140"/>
      <c r="BC6140"/>
      <c r="BD6140"/>
      <c r="BE6140"/>
      <c r="BF6140"/>
      <c r="BG6140"/>
      <c r="BH6140"/>
      <c r="BI6140"/>
      <c r="BJ6140"/>
      <c r="BK6140"/>
      <c r="BL6140"/>
      <c r="BM6140"/>
      <c r="BN6140"/>
      <c r="BO6140"/>
    </row>
    <row r="6141" spans="1:67" ht="15" x14ac:dyDescent="0.25">
      <c r="A6141" s="245" t="s">
        <v>1392</v>
      </c>
      <c r="B6141" s="245" t="s">
        <v>1391</v>
      </c>
      <c r="C6141" s="245" t="s">
        <v>1494</v>
      </c>
      <c r="D6141" s="245" t="s">
        <v>1493</v>
      </c>
      <c r="E6141" s="246" t="s">
        <v>44</v>
      </c>
      <c r="F6141" s="245" t="s">
        <v>44</v>
      </c>
      <c r="G6141" s="245" t="s">
        <v>1499</v>
      </c>
      <c r="H6141" s="245" t="s">
        <v>14138</v>
      </c>
      <c r="I6141" s="245" t="s">
        <v>11</v>
      </c>
      <c r="J6141" s="245" t="s">
        <v>59</v>
      </c>
      <c r="K6141" s="246" t="s">
        <v>25415</v>
      </c>
      <c r="L6141" s="245" t="s">
        <v>568</v>
      </c>
      <c r="M6141"/>
      <c r="N6141"/>
      <c r="O6141"/>
      <c r="P6141"/>
      <c r="Q6141"/>
      <c r="R6141"/>
      <c r="S6141"/>
      <c r="T6141"/>
      <c r="U6141"/>
      <c r="V6141"/>
      <c r="W6141"/>
      <c r="X6141"/>
      <c r="Y6141"/>
      <c r="Z6141"/>
      <c r="AA6141"/>
      <c r="AB6141"/>
      <c r="AC6141"/>
      <c r="AD6141"/>
      <c r="AE6141"/>
      <c r="AF6141"/>
      <c r="AG6141"/>
      <c r="AH6141"/>
      <c r="AI6141"/>
      <c r="AJ6141"/>
      <c r="AK6141"/>
      <c r="AL6141"/>
      <c r="AM6141"/>
      <c r="AN6141"/>
      <c r="AO6141"/>
      <c r="AP6141"/>
      <c r="AQ6141"/>
      <c r="AR6141"/>
      <c r="AS6141"/>
      <c r="AT6141"/>
      <c r="AU6141"/>
      <c r="AV6141"/>
      <c r="AW6141"/>
      <c r="AX6141"/>
      <c r="AY6141"/>
      <c r="AZ6141"/>
      <c r="BA6141"/>
      <c r="BB6141"/>
      <c r="BC6141"/>
      <c r="BD6141"/>
      <c r="BE6141"/>
      <c r="BF6141"/>
      <c r="BG6141"/>
      <c r="BH6141"/>
      <c r="BI6141"/>
      <c r="BJ6141"/>
      <c r="BK6141"/>
      <c r="BL6141"/>
      <c r="BM6141"/>
      <c r="BN6141"/>
      <c r="BO6141"/>
    </row>
    <row r="6142" spans="1:67" ht="15" x14ac:dyDescent="0.25">
      <c r="A6142" s="245" t="s">
        <v>1392</v>
      </c>
      <c r="B6142" s="245" t="s">
        <v>1391</v>
      </c>
      <c r="C6142" s="245" t="s">
        <v>1494</v>
      </c>
      <c r="D6142" s="245" t="s">
        <v>1493</v>
      </c>
      <c r="E6142" s="246" t="s">
        <v>44</v>
      </c>
      <c r="F6142" s="245" t="s">
        <v>44</v>
      </c>
      <c r="G6142" s="245" t="s">
        <v>1498</v>
      </c>
      <c r="H6142" s="245" t="s">
        <v>14139</v>
      </c>
      <c r="I6142" s="245" t="s">
        <v>11</v>
      </c>
      <c r="J6142" s="245" t="s">
        <v>59</v>
      </c>
      <c r="K6142" s="246" t="s">
        <v>21769</v>
      </c>
      <c r="L6142" s="245" t="s">
        <v>568</v>
      </c>
      <c r="M6142"/>
      <c r="N6142"/>
      <c r="O6142"/>
      <c r="P6142"/>
      <c r="Q6142"/>
      <c r="R6142"/>
      <c r="S6142"/>
      <c r="T6142"/>
      <c r="U6142"/>
      <c r="V6142"/>
      <c r="W6142"/>
      <c r="X6142"/>
      <c r="Y6142"/>
      <c r="Z6142"/>
      <c r="AA6142"/>
      <c r="AB6142"/>
      <c r="AC6142"/>
      <c r="AD6142"/>
      <c r="AE6142"/>
      <c r="AF6142"/>
      <c r="AG6142"/>
      <c r="AH6142"/>
      <c r="AI6142"/>
      <c r="AJ6142"/>
      <c r="AK6142"/>
      <c r="AL6142"/>
      <c r="AM6142"/>
      <c r="AN6142"/>
      <c r="AO6142"/>
      <c r="AP6142"/>
      <c r="AQ6142"/>
      <c r="AR6142"/>
      <c r="AS6142"/>
      <c r="AT6142"/>
      <c r="AU6142"/>
      <c r="AV6142"/>
      <c r="AW6142"/>
      <c r="AX6142"/>
      <c r="AY6142"/>
      <c r="AZ6142"/>
      <c r="BA6142"/>
      <c r="BB6142"/>
      <c r="BC6142"/>
      <c r="BD6142"/>
      <c r="BE6142"/>
      <c r="BF6142"/>
      <c r="BG6142"/>
      <c r="BH6142"/>
      <c r="BI6142"/>
      <c r="BJ6142"/>
      <c r="BK6142"/>
      <c r="BL6142"/>
      <c r="BM6142"/>
      <c r="BN6142"/>
      <c r="BO6142"/>
    </row>
    <row r="6143" spans="1:67" ht="15" x14ac:dyDescent="0.25">
      <c r="A6143" s="245" t="s">
        <v>1392</v>
      </c>
      <c r="B6143" s="245" t="s">
        <v>1391</v>
      </c>
      <c r="C6143" s="245" t="s">
        <v>1494</v>
      </c>
      <c r="D6143" s="245" t="s">
        <v>1493</v>
      </c>
      <c r="E6143" s="246" t="s">
        <v>44</v>
      </c>
      <c r="F6143" s="245" t="s">
        <v>44</v>
      </c>
      <c r="G6143" s="245" t="s">
        <v>1497</v>
      </c>
      <c r="H6143" s="245" t="s">
        <v>14140</v>
      </c>
      <c r="I6143" s="245" t="s">
        <v>14</v>
      </c>
      <c r="J6143" s="245" t="s">
        <v>59</v>
      </c>
      <c r="K6143" s="246" t="s">
        <v>25416</v>
      </c>
      <c r="L6143" s="245" t="s">
        <v>568</v>
      </c>
      <c r="M6143"/>
      <c r="N6143"/>
      <c r="O6143"/>
      <c r="P6143"/>
      <c r="Q6143"/>
      <c r="R6143"/>
      <c r="S6143"/>
      <c r="T6143"/>
      <c r="U6143"/>
      <c r="V6143"/>
      <c r="W6143"/>
      <c r="X6143"/>
      <c r="Y6143"/>
      <c r="Z6143"/>
      <c r="AA6143"/>
      <c r="AB6143"/>
      <c r="AC6143"/>
      <c r="AD6143"/>
      <c r="AE6143"/>
      <c r="AF6143"/>
      <c r="AG6143"/>
      <c r="AH6143"/>
      <c r="AI6143"/>
      <c r="AJ6143"/>
      <c r="AK6143"/>
      <c r="AL6143"/>
      <c r="AM6143"/>
      <c r="AN6143"/>
      <c r="AO6143"/>
      <c r="AP6143"/>
      <c r="AQ6143"/>
      <c r="AR6143"/>
      <c r="AS6143"/>
      <c r="AT6143"/>
      <c r="AU6143"/>
      <c r="AV6143"/>
      <c r="AW6143"/>
      <c r="AX6143"/>
      <c r="AY6143"/>
      <c r="AZ6143"/>
      <c r="BA6143"/>
      <c r="BB6143"/>
      <c r="BC6143"/>
      <c r="BD6143"/>
      <c r="BE6143"/>
      <c r="BF6143"/>
      <c r="BG6143"/>
      <c r="BH6143"/>
      <c r="BI6143"/>
      <c r="BJ6143"/>
      <c r="BK6143"/>
      <c r="BL6143"/>
      <c r="BM6143"/>
      <c r="BN6143"/>
      <c r="BO6143"/>
    </row>
    <row r="6144" spans="1:67" ht="15" x14ac:dyDescent="0.25">
      <c r="A6144" s="245" t="s">
        <v>1392</v>
      </c>
      <c r="B6144" s="245" t="s">
        <v>1391</v>
      </c>
      <c r="C6144" s="245" t="s">
        <v>1494</v>
      </c>
      <c r="D6144" s="245" t="s">
        <v>1493</v>
      </c>
      <c r="E6144" s="246" t="s">
        <v>44</v>
      </c>
      <c r="F6144" s="245" t="s">
        <v>44</v>
      </c>
      <c r="G6144" s="245" t="s">
        <v>1496</v>
      </c>
      <c r="H6144" s="245" t="s">
        <v>14141</v>
      </c>
      <c r="I6144" s="245" t="s">
        <v>14</v>
      </c>
      <c r="J6144" s="245" t="s">
        <v>59</v>
      </c>
      <c r="K6144" s="246" t="s">
        <v>12530</v>
      </c>
      <c r="L6144" s="245" t="s">
        <v>568</v>
      </c>
      <c r="M6144"/>
      <c r="N6144"/>
      <c r="O6144"/>
      <c r="P6144"/>
      <c r="Q6144"/>
      <c r="R6144"/>
      <c r="S6144"/>
      <c r="T6144"/>
      <c r="U6144"/>
      <c r="V6144"/>
      <c r="W6144"/>
      <c r="X6144"/>
      <c r="Y6144"/>
      <c r="Z6144"/>
      <c r="AA6144"/>
      <c r="AB6144"/>
      <c r="AC6144"/>
      <c r="AD6144"/>
      <c r="AE6144"/>
      <c r="AF6144"/>
      <c r="AG6144"/>
      <c r="AH6144"/>
      <c r="AI6144"/>
      <c r="AJ6144"/>
      <c r="AK6144"/>
      <c r="AL6144"/>
      <c r="AM6144"/>
      <c r="AN6144"/>
      <c r="AO6144"/>
      <c r="AP6144"/>
      <c r="AQ6144"/>
      <c r="AR6144"/>
      <c r="AS6144"/>
      <c r="AT6144"/>
      <c r="AU6144"/>
      <c r="AV6144"/>
      <c r="AW6144"/>
      <c r="AX6144"/>
      <c r="AY6144"/>
      <c r="AZ6144"/>
      <c r="BA6144"/>
      <c r="BB6144"/>
      <c r="BC6144"/>
      <c r="BD6144"/>
      <c r="BE6144"/>
      <c r="BF6144"/>
      <c r="BG6144"/>
      <c r="BH6144"/>
      <c r="BI6144"/>
      <c r="BJ6144"/>
      <c r="BK6144"/>
      <c r="BL6144"/>
      <c r="BM6144"/>
      <c r="BN6144"/>
      <c r="BO6144"/>
    </row>
    <row r="6145" spans="1:67" ht="15" x14ac:dyDescent="0.25">
      <c r="A6145" s="245" t="s">
        <v>1392</v>
      </c>
      <c r="B6145" s="245" t="s">
        <v>1391</v>
      </c>
      <c r="C6145" s="245" t="s">
        <v>1494</v>
      </c>
      <c r="D6145" s="245" t="s">
        <v>1493</v>
      </c>
      <c r="E6145" s="246" t="s">
        <v>44</v>
      </c>
      <c r="F6145" s="245" t="s">
        <v>44</v>
      </c>
      <c r="G6145" s="245" t="s">
        <v>1495</v>
      </c>
      <c r="H6145" s="245" t="s">
        <v>14142</v>
      </c>
      <c r="I6145" s="245" t="s">
        <v>14</v>
      </c>
      <c r="J6145" s="245" t="s">
        <v>59</v>
      </c>
      <c r="K6145" s="246" t="s">
        <v>12866</v>
      </c>
      <c r="L6145" s="245" t="s">
        <v>568</v>
      </c>
      <c r="M6145"/>
      <c r="N6145"/>
      <c r="O6145"/>
      <c r="P6145"/>
      <c r="Q6145"/>
      <c r="R6145"/>
      <c r="S6145"/>
      <c r="T6145"/>
      <c r="U6145"/>
      <c r="V6145"/>
      <c r="W6145"/>
      <c r="X6145"/>
      <c r="Y6145"/>
      <c r="Z6145"/>
      <c r="AA6145"/>
      <c r="AB6145"/>
      <c r="AC6145"/>
      <c r="AD6145"/>
      <c r="AE6145"/>
      <c r="AF6145"/>
      <c r="AG6145"/>
      <c r="AH6145"/>
      <c r="AI6145"/>
      <c r="AJ6145"/>
      <c r="AK6145"/>
      <c r="AL6145"/>
      <c r="AM6145"/>
      <c r="AN6145"/>
      <c r="AO6145"/>
      <c r="AP6145"/>
      <c r="AQ6145"/>
      <c r="AR6145"/>
      <c r="AS6145"/>
      <c r="AT6145"/>
      <c r="AU6145"/>
      <c r="AV6145"/>
      <c r="AW6145"/>
      <c r="AX6145"/>
      <c r="AY6145"/>
      <c r="AZ6145"/>
      <c r="BA6145"/>
      <c r="BB6145"/>
      <c r="BC6145"/>
      <c r="BD6145"/>
      <c r="BE6145"/>
      <c r="BF6145"/>
      <c r="BG6145"/>
      <c r="BH6145"/>
      <c r="BI6145"/>
      <c r="BJ6145"/>
      <c r="BK6145"/>
      <c r="BL6145"/>
      <c r="BM6145"/>
      <c r="BN6145"/>
      <c r="BO6145"/>
    </row>
    <row r="6146" spans="1:67" ht="15" x14ac:dyDescent="0.25">
      <c r="A6146" s="245" t="s">
        <v>1392</v>
      </c>
      <c r="B6146" s="245" t="s">
        <v>1391</v>
      </c>
      <c r="C6146" s="245" t="s">
        <v>1494</v>
      </c>
      <c r="D6146" s="245" t="s">
        <v>1493</v>
      </c>
      <c r="E6146" s="246" t="s">
        <v>44</v>
      </c>
      <c r="F6146" s="245" t="s">
        <v>44</v>
      </c>
      <c r="G6146" s="245" t="s">
        <v>1492</v>
      </c>
      <c r="H6146" s="245" t="s">
        <v>14143</v>
      </c>
      <c r="I6146" s="245" t="s">
        <v>14</v>
      </c>
      <c r="J6146" s="245" t="s">
        <v>59</v>
      </c>
      <c r="K6146" s="246" t="s">
        <v>25417</v>
      </c>
      <c r="L6146" s="245" t="s">
        <v>568</v>
      </c>
      <c r="M6146"/>
      <c r="N6146"/>
      <c r="O6146"/>
      <c r="P6146"/>
      <c r="Q6146"/>
      <c r="R6146"/>
      <c r="S6146"/>
      <c r="T6146"/>
      <c r="U6146"/>
      <c r="V6146"/>
      <c r="W6146"/>
      <c r="X6146"/>
      <c r="Y6146"/>
      <c r="Z6146"/>
      <c r="AA6146"/>
      <c r="AB6146"/>
      <c r="AC6146"/>
      <c r="AD6146"/>
      <c r="AE6146"/>
      <c r="AF6146"/>
      <c r="AG6146"/>
      <c r="AH6146"/>
      <c r="AI6146"/>
      <c r="AJ6146"/>
      <c r="AK6146"/>
      <c r="AL6146"/>
      <c r="AM6146"/>
      <c r="AN6146"/>
      <c r="AO6146"/>
      <c r="AP6146"/>
      <c r="AQ6146"/>
      <c r="AR6146"/>
      <c r="AS6146"/>
      <c r="AT6146"/>
      <c r="AU6146"/>
      <c r="AV6146"/>
      <c r="AW6146"/>
      <c r="AX6146"/>
      <c r="AY6146"/>
      <c r="AZ6146"/>
      <c r="BA6146"/>
      <c r="BB6146"/>
      <c r="BC6146"/>
      <c r="BD6146"/>
      <c r="BE6146"/>
      <c r="BF6146"/>
      <c r="BG6146"/>
      <c r="BH6146"/>
      <c r="BI6146"/>
      <c r="BJ6146"/>
      <c r="BK6146"/>
      <c r="BL6146"/>
      <c r="BM6146"/>
      <c r="BN6146"/>
      <c r="BO6146"/>
    </row>
    <row r="6147" spans="1:67" ht="15" x14ac:dyDescent="0.25">
      <c r="A6147" s="245" t="s">
        <v>1392</v>
      </c>
      <c r="B6147" s="245" t="s">
        <v>1391</v>
      </c>
      <c r="C6147" s="245" t="s">
        <v>1494</v>
      </c>
      <c r="D6147" s="245" t="s">
        <v>1493</v>
      </c>
      <c r="E6147" s="246" t="s">
        <v>44</v>
      </c>
      <c r="F6147" s="245" t="s">
        <v>44</v>
      </c>
      <c r="G6147" s="245" t="s">
        <v>14144</v>
      </c>
      <c r="H6147" s="245" t="s">
        <v>14145</v>
      </c>
      <c r="I6147" s="245" t="s">
        <v>11</v>
      </c>
      <c r="J6147" s="245" t="s">
        <v>59</v>
      </c>
      <c r="K6147" s="246" t="s">
        <v>25418</v>
      </c>
      <c r="L6147" s="245" t="s">
        <v>568</v>
      </c>
      <c r="M6147"/>
      <c r="N6147"/>
      <c r="O6147"/>
      <c r="P6147"/>
      <c r="Q6147"/>
      <c r="R6147"/>
      <c r="S6147"/>
      <c r="T6147"/>
      <c r="U6147"/>
      <c r="V6147"/>
      <c r="W6147"/>
      <c r="X6147"/>
      <c r="Y6147"/>
      <c r="Z6147"/>
      <c r="AA6147"/>
      <c r="AB6147"/>
      <c r="AC6147"/>
      <c r="AD6147"/>
      <c r="AE6147"/>
      <c r="AF6147"/>
      <c r="AG6147"/>
      <c r="AH6147"/>
      <c r="AI6147"/>
      <c r="AJ6147"/>
      <c r="AK6147"/>
      <c r="AL6147"/>
      <c r="AM6147"/>
      <c r="AN6147"/>
      <c r="AO6147"/>
      <c r="AP6147"/>
      <c r="AQ6147"/>
      <c r="AR6147"/>
      <c r="AS6147"/>
      <c r="AT6147"/>
      <c r="AU6147"/>
      <c r="AV6147"/>
      <c r="AW6147"/>
      <c r="AX6147"/>
      <c r="AY6147"/>
      <c r="AZ6147"/>
      <c r="BA6147"/>
      <c r="BB6147"/>
      <c r="BC6147"/>
      <c r="BD6147"/>
      <c r="BE6147"/>
      <c r="BF6147"/>
      <c r="BG6147"/>
      <c r="BH6147"/>
      <c r="BI6147"/>
      <c r="BJ6147"/>
      <c r="BK6147"/>
      <c r="BL6147"/>
      <c r="BM6147"/>
      <c r="BN6147"/>
      <c r="BO6147"/>
    </row>
    <row r="6148" spans="1:67" ht="15" x14ac:dyDescent="0.25">
      <c r="A6148" s="245" t="s">
        <v>1392</v>
      </c>
      <c r="B6148" s="245" t="s">
        <v>1391</v>
      </c>
      <c r="C6148" s="245" t="s">
        <v>1494</v>
      </c>
      <c r="D6148" s="245" t="s">
        <v>1493</v>
      </c>
      <c r="E6148" s="246" t="s">
        <v>44</v>
      </c>
      <c r="F6148" s="245" t="s">
        <v>44</v>
      </c>
      <c r="G6148" s="245" t="s">
        <v>14146</v>
      </c>
      <c r="H6148" s="245" t="s">
        <v>14147</v>
      </c>
      <c r="I6148" s="245" t="s">
        <v>11</v>
      </c>
      <c r="J6148" s="245" t="s">
        <v>59</v>
      </c>
      <c r="K6148" s="246" t="s">
        <v>25419</v>
      </c>
      <c r="L6148" s="245" t="s">
        <v>568</v>
      </c>
      <c r="M6148"/>
      <c r="N6148"/>
      <c r="O6148"/>
      <c r="P6148"/>
      <c r="Q6148"/>
      <c r="R6148"/>
      <c r="S6148"/>
      <c r="T6148"/>
      <c r="U6148"/>
      <c r="V6148"/>
      <c r="W6148"/>
      <c r="X6148"/>
      <c r="Y6148"/>
      <c r="Z6148"/>
      <c r="AA6148"/>
      <c r="AB6148"/>
      <c r="AC6148"/>
      <c r="AD6148"/>
      <c r="AE6148"/>
      <c r="AF6148"/>
      <c r="AG6148"/>
      <c r="AH6148"/>
      <c r="AI6148"/>
      <c r="AJ6148"/>
      <c r="AK6148"/>
      <c r="AL6148"/>
      <c r="AM6148"/>
      <c r="AN6148"/>
      <c r="AO6148"/>
      <c r="AP6148"/>
      <c r="AQ6148"/>
      <c r="AR6148"/>
      <c r="AS6148"/>
      <c r="AT6148"/>
      <c r="AU6148"/>
      <c r="AV6148"/>
      <c r="AW6148"/>
      <c r="AX6148"/>
      <c r="AY6148"/>
      <c r="AZ6148"/>
      <c r="BA6148"/>
      <c r="BB6148"/>
      <c r="BC6148"/>
      <c r="BD6148"/>
      <c r="BE6148"/>
      <c r="BF6148"/>
      <c r="BG6148"/>
      <c r="BH6148"/>
      <c r="BI6148"/>
      <c r="BJ6148"/>
      <c r="BK6148"/>
      <c r="BL6148"/>
      <c r="BM6148"/>
      <c r="BN6148"/>
      <c r="BO6148"/>
    </row>
    <row r="6149" spans="1:67" ht="15" x14ac:dyDescent="0.25">
      <c r="A6149" s="245" t="s">
        <v>1392</v>
      </c>
      <c r="B6149" s="245" t="s">
        <v>1391</v>
      </c>
      <c r="C6149" s="245" t="s">
        <v>1494</v>
      </c>
      <c r="D6149" s="245" t="s">
        <v>1493</v>
      </c>
      <c r="E6149" s="246" t="s">
        <v>44</v>
      </c>
      <c r="F6149" s="245" t="s">
        <v>44</v>
      </c>
      <c r="G6149" s="245" t="s">
        <v>14148</v>
      </c>
      <c r="H6149" s="245" t="s">
        <v>14149</v>
      </c>
      <c r="I6149" s="245" t="s">
        <v>11</v>
      </c>
      <c r="J6149" s="245" t="s">
        <v>59</v>
      </c>
      <c r="K6149" s="246" t="s">
        <v>25420</v>
      </c>
      <c r="L6149" s="245" t="s">
        <v>568</v>
      </c>
      <c r="M6149"/>
      <c r="N6149"/>
      <c r="O6149"/>
      <c r="P6149"/>
      <c r="Q6149"/>
      <c r="R6149"/>
      <c r="S6149"/>
      <c r="T6149"/>
      <c r="U6149"/>
      <c r="V6149"/>
      <c r="W6149"/>
      <c r="X6149"/>
      <c r="Y6149"/>
      <c r="Z6149"/>
      <c r="AA6149"/>
      <c r="AB6149"/>
      <c r="AC6149"/>
      <c r="AD6149"/>
      <c r="AE6149"/>
      <c r="AF6149"/>
      <c r="AG6149"/>
      <c r="AH6149"/>
      <c r="AI6149"/>
      <c r="AJ6149"/>
      <c r="AK6149"/>
      <c r="AL6149"/>
      <c r="AM6149"/>
      <c r="AN6149"/>
      <c r="AO6149"/>
      <c r="AP6149"/>
      <c r="AQ6149"/>
      <c r="AR6149"/>
      <c r="AS6149"/>
      <c r="AT6149"/>
      <c r="AU6149"/>
      <c r="AV6149"/>
      <c r="AW6149"/>
      <c r="AX6149"/>
      <c r="AY6149"/>
      <c r="AZ6149"/>
      <c r="BA6149"/>
      <c r="BB6149"/>
      <c r="BC6149"/>
      <c r="BD6149"/>
      <c r="BE6149"/>
      <c r="BF6149"/>
      <c r="BG6149"/>
      <c r="BH6149"/>
      <c r="BI6149"/>
      <c r="BJ6149"/>
      <c r="BK6149"/>
      <c r="BL6149"/>
      <c r="BM6149"/>
      <c r="BN6149"/>
      <c r="BO6149"/>
    </row>
    <row r="6150" spans="1:67" ht="15" x14ac:dyDescent="0.25">
      <c r="A6150" s="245" t="s">
        <v>1392</v>
      </c>
      <c r="B6150" s="245" t="s">
        <v>1391</v>
      </c>
      <c r="C6150" s="245" t="s">
        <v>1494</v>
      </c>
      <c r="D6150" s="245" t="s">
        <v>1493</v>
      </c>
      <c r="E6150" s="246" t="s">
        <v>44</v>
      </c>
      <c r="F6150" s="245" t="s">
        <v>44</v>
      </c>
      <c r="G6150" s="245" t="s">
        <v>14150</v>
      </c>
      <c r="H6150" s="245" t="s">
        <v>14151</v>
      </c>
      <c r="I6150" s="245" t="s">
        <v>11</v>
      </c>
      <c r="J6150" s="245" t="s">
        <v>59</v>
      </c>
      <c r="K6150" s="246" t="s">
        <v>25421</v>
      </c>
      <c r="L6150" s="245" t="s">
        <v>568</v>
      </c>
      <c r="M6150"/>
      <c r="N6150"/>
      <c r="O6150"/>
      <c r="P6150"/>
      <c r="Q6150"/>
      <c r="R6150"/>
      <c r="S6150"/>
      <c r="T6150"/>
      <c r="U6150"/>
      <c r="V6150"/>
      <c r="W6150"/>
      <c r="X6150"/>
      <c r="Y6150"/>
      <c r="Z6150"/>
      <c r="AA6150"/>
      <c r="AB6150"/>
      <c r="AC6150"/>
      <c r="AD6150"/>
      <c r="AE6150"/>
      <c r="AF6150"/>
      <c r="AG6150"/>
      <c r="AH6150"/>
      <c r="AI6150"/>
      <c r="AJ6150"/>
      <c r="AK6150"/>
      <c r="AL6150"/>
      <c r="AM6150"/>
      <c r="AN6150"/>
      <c r="AO6150"/>
      <c r="AP6150"/>
      <c r="AQ6150"/>
      <c r="AR6150"/>
      <c r="AS6150"/>
      <c r="AT6150"/>
      <c r="AU6150"/>
      <c r="AV6150"/>
      <c r="AW6150"/>
      <c r="AX6150"/>
      <c r="AY6150"/>
      <c r="AZ6150"/>
      <c r="BA6150"/>
      <c r="BB6150"/>
      <c r="BC6150"/>
      <c r="BD6150"/>
      <c r="BE6150"/>
      <c r="BF6150"/>
      <c r="BG6150"/>
      <c r="BH6150"/>
      <c r="BI6150"/>
      <c r="BJ6150"/>
      <c r="BK6150"/>
      <c r="BL6150"/>
      <c r="BM6150"/>
      <c r="BN6150"/>
      <c r="BO6150"/>
    </row>
    <row r="6151" spans="1:67" ht="15" x14ac:dyDescent="0.25">
      <c r="A6151" s="245" t="s">
        <v>1392</v>
      </c>
      <c r="B6151" s="245" t="s">
        <v>1391</v>
      </c>
      <c r="C6151" s="245" t="s">
        <v>1494</v>
      </c>
      <c r="D6151" s="245" t="s">
        <v>1493</v>
      </c>
      <c r="E6151" s="246" t="s">
        <v>44</v>
      </c>
      <c r="F6151" s="245" t="s">
        <v>44</v>
      </c>
      <c r="G6151" s="245" t="s">
        <v>14152</v>
      </c>
      <c r="H6151" s="245" t="s">
        <v>14153</v>
      </c>
      <c r="I6151" s="245" t="s">
        <v>11</v>
      </c>
      <c r="J6151" s="245" t="s">
        <v>59</v>
      </c>
      <c r="K6151" s="246" t="s">
        <v>20639</v>
      </c>
      <c r="L6151" s="245" t="s">
        <v>568</v>
      </c>
      <c r="M6151"/>
      <c r="N6151"/>
      <c r="O6151"/>
      <c r="P6151"/>
      <c r="Q6151"/>
      <c r="R6151"/>
      <c r="S6151"/>
      <c r="T6151"/>
      <c r="U6151"/>
      <c r="V6151"/>
      <c r="W6151"/>
      <c r="X6151"/>
      <c r="Y6151"/>
      <c r="Z6151"/>
      <c r="AA6151"/>
      <c r="AB6151"/>
      <c r="AC6151"/>
      <c r="AD6151"/>
      <c r="AE6151"/>
      <c r="AF6151"/>
      <c r="AG6151"/>
      <c r="AH6151"/>
      <c r="AI6151"/>
      <c r="AJ6151"/>
      <c r="AK6151"/>
      <c r="AL6151"/>
      <c r="AM6151"/>
      <c r="AN6151"/>
      <c r="AO6151"/>
      <c r="AP6151"/>
      <c r="AQ6151"/>
      <c r="AR6151"/>
      <c r="AS6151"/>
      <c r="AT6151"/>
      <c r="AU6151"/>
      <c r="AV6151"/>
      <c r="AW6151"/>
      <c r="AX6151"/>
      <c r="AY6151"/>
      <c r="AZ6151"/>
      <c r="BA6151"/>
      <c r="BB6151"/>
      <c r="BC6151"/>
      <c r="BD6151"/>
      <c r="BE6151"/>
      <c r="BF6151"/>
      <c r="BG6151"/>
      <c r="BH6151"/>
      <c r="BI6151"/>
      <c r="BJ6151"/>
      <c r="BK6151"/>
      <c r="BL6151"/>
      <c r="BM6151"/>
      <c r="BN6151"/>
      <c r="BO6151"/>
    </row>
    <row r="6152" spans="1:67" ht="15" x14ac:dyDescent="0.25">
      <c r="A6152" s="245" t="s">
        <v>1392</v>
      </c>
      <c r="B6152" s="245" t="s">
        <v>1391</v>
      </c>
      <c r="C6152" s="245" t="s">
        <v>1494</v>
      </c>
      <c r="D6152" s="245" t="s">
        <v>1493</v>
      </c>
      <c r="E6152" s="246" t="s">
        <v>44</v>
      </c>
      <c r="F6152" s="245" t="s">
        <v>44</v>
      </c>
      <c r="G6152" s="245" t="s">
        <v>14154</v>
      </c>
      <c r="H6152" s="245" t="s">
        <v>14155</v>
      </c>
      <c r="I6152" s="245" t="s">
        <v>11</v>
      </c>
      <c r="J6152" s="245" t="s">
        <v>59</v>
      </c>
      <c r="K6152" s="246" t="s">
        <v>22785</v>
      </c>
      <c r="L6152" s="245" t="s">
        <v>568</v>
      </c>
      <c r="M6152"/>
      <c r="N6152"/>
      <c r="O6152"/>
      <c r="P6152"/>
      <c r="Q6152"/>
      <c r="R6152"/>
      <c r="S6152"/>
      <c r="T6152"/>
      <c r="U6152"/>
      <c r="V6152"/>
      <c r="W6152"/>
      <c r="X6152"/>
      <c r="Y6152"/>
      <c r="Z6152"/>
      <c r="AA6152"/>
      <c r="AB6152"/>
      <c r="AC6152"/>
      <c r="AD6152"/>
      <c r="AE6152"/>
      <c r="AF6152"/>
      <c r="AG6152"/>
      <c r="AH6152"/>
      <c r="AI6152"/>
      <c r="AJ6152"/>
      <c r="AK6152"/>
      <c r="AL6152"/>
      <c r="AM6152"/>
      <c r="AN6152"/>
      <c r="AO6152"/>
      <c r="AP6152"/>
      <c r="AQ6152"/>
      <c r="AR6152"/>
      <c r="AS6152"/>
      <c r="AT6152"/>
      <c r="AU6152"/>
      <c r="AV6152"/>
      <c r="AW6152"/>
      <c r="AX6152"/>
      <c r="AY6152"/>
      <c r="AZ6152"/>
      <c r="BA6152"/>
      <c r="BB6152"/>
      <c r="BC6152"/>
      <c r="BD6152"/>
      <c r="BE6152"/>
      <c r="BF6152"/>
      <c r="BG6152"/>
      <c r="BH6152"/>
      <c r="BI6152"/>
      <c r="BJ6152"/>
      <c r="BK6152"/>
      <c r="BL6152"/>
      <c r="BM6152"/>
      <c r="BN6152"/>
      <c r="BO6152"/>
    </row>
    <row r="6153" spans="1:67" ht="15" x14ac:dyDescent="0.25">
      <c r="A6153" s="245" t="s">
        <v>1392</v>
      </c>
      <c r="B6153" s="245" t="s">
        <v>1391</v>
      </c>
      <c r="C6153" s="245" t="s">
        <v>1491</v>
      </c>
      <c r="D6153" s="245" t="s">
        <v>1490</v>
      </c>
      <c r="E6153" s="246" t="s">
        <v>44</v>
      </c>
      <c r="F6153" s="245" t="s">
        <v>44</v>
      </c>
      <c r="G6153" s="245" t="s">
        <v>14156</v>
      </c>
      <c r="H6153" s="245" t="s">
        <v>21736</v>
      </c>
      <c r="I6153" s="245" t="s">
        <v>14</v>
      </c>
      <c r="J6153" s="245" t="s">
        <v>59</v>
      </c>
      <c r="K6153" s="246" t="s">
        <v>25422</v>
      </c>
      <c r="L6153" s="245" t="s">
        <v>568</v>
      </c>
      <c r="M6153"/>
      <c r="N6153"/>
      <c r="O6153"/>
      <c r="P6153"/>
      <c r="Q6153"/>
      <c r="R6153"/>
      <c r="S6153"/>
      <c r="T6153"/>
      <c r="U6153"/>
      <c r="V6153"/>
      <c r="W6153"/>
      <c r="X6153"/>
      <c r="Y6153"/>
      <c r="Z6153"/>
      <c r="AA6153"/>
      <c r="AB6153"/>
      <c r="AC6153"/>
      <c r="AD6153"/>
      <c r="AE6153"/>
      <c r="AF6153"/>
      <c r="AG6153"/>
      <c r="AH6153"/>
      <c r="AI6153"/>
      <c r="AJ6153"/>
      <c r="AK6153"/>
      <c r="AL6153"/>
      <c r="AM6153"/>
      <c r="AN6153"/>
      <c r="AO6153"/>
      <c r="AP6153"/>
      <c r="AQ6153"/>
      <c r="AR6153"/>
      <c r="AS6153"/>
      <c r="AT6153"/>
      <c r="AU6153"/>
      <c r="AV6153"/>
      <c r="AW6153"/>
      <c r="AX6153"/>
      <c r="AY6153"/>
      <c r="AZ6153"/>
      <c r="BA6153"/>
      <c r="BB6153"/>
      <c r="BC6153"/>
      <c r="BD6153"/>
      <c r="BE6153"/>
      <c r="BF6153"/>
      <c r="BG6153"/>
      <c r="BH6153"/>
      <c r="BI6153"/>
      <c r="BJ6153"/>
      <c r="BK6153"/>
      <c r="BL6153"/>
      <c r="BM6153"/>
      <c r="BN6153"/>
      <c r="BO6153"/>
    </row>
    <row r="6154" spans="1:67" ht="15" x14ac:dyDescent="0.25">
      <c r="A6154" s="245" t="s">
        <v>1392</v>
      </c>
      <c r="B6154" s="245" t="s">
        <v>1391</v>
      </c>
      <c r="C6154" s="245" t="s">
        <v>1491</v>
      </c>
      <c r="D6154" s="245" t="s">
        <v>1490</v>
      </c>
      <c r="E6154" s="246" t="s">
        <v>44</v>
      </c>
      <c r="F6154" s="245" t="s">
        <v>44</v>
      </c>
      <c r="G6154" s="245" t="s">
        <v>14157</v>
      </c>
      <c r="H6154" s="245" t="s">
        <v>14158</v>
      </c>
      <c r="I6154" s="245" t="s">
        <v>11</v>
      </c>
      <c r="J6154" s="245" t="s">
        <v>59</v>
      </c>
      <c r="K6154" s="246" t="s">
        <v>25423</v>
      </c>
      <c r="L6154" s="245" t="s">
        <v>568</v>
      </c>
      <c r="M6154"/>
      <c r="N6154"/>
      <c r="O6154"/>
      <c r="P6154"/>
      <c r="Q6154"/>
      <c r="R6154"/>
      <c r="S6154"/>
      <c r="T6154"/>
      <c r="U6154"/>
      <c r="V6154"/>
      <c r="W6154"/>
      <c r="X6154"/>
      <c r="Y6154"/>
      <c r="Z6154"/>
      <c r="AA6154"/>
      <c r="AB6154"/>
      <c r="AC6154"/>
      <c r="AD6154"/>
      <c r="AE6154"/>
      <c r="AF6154"/>
      <c r="AG6154"/>
      <c r="AH6154"/>
      <c r="AI6154"/>
      <c r="AJ6154"/>
      <c r="AK6154"/>
      <c r="AL6154"/>
      <c r="AM6154"/>
      <c r="AN6154"/>
      <c r="AO6154"/>
      <c r="AP6154"/>
      <c r="AQ6154"/>
      <c r="AR6154"/>
      <c r="AS6154"/>
      <c r="AT6154"/>
      <c r="AU6154"/>
      <c r="AV6154"/>
      <c r="AW6154"/>
      <c r="AX6154"/>
      <c r="AY6154"/>
      <c r="AZ6154"/>
      <c r="BA6154"/>
      <c r="BB6154"/>
      <c r="BC6154"/>
      <c r="BD6154"/>
      <c r="BE6154"/>
      <c r="BF6154"/>
      <c r="BG6154"/>
      <c r="BH6154"/>
      <c r="BI6154"/>
      <c r="BJ6154"/>
      <c r="BK6154"/>
      <c r="BL6154"/>
      <c r="BM6154"/>
      <c r="BN6154"/>
      <c r="BO6154"/>
    </row>
    <row r="6155" spans="1:67" ht="15" x14ac:dyDescent="0.25">
      <c r="A6155" s="245" t="s">
        <v>1392</v>
      </c>
      <c r="B6155" s="245" t="s">
        <v>1391</v>
      </c>
      <c r="C6155" s="245" t="s">
        <v>1491</v>
      </c>
      <c r="D6155" s="245" t="s">
        <v>1490</v>
      </c>
      <c r="E6155" s="246" t="s">
        <v>44</v>
      </c>
      <c r="F6155" s="245" t="s">
        <v>44</v>
      </c>
      <c r="G6155" s="245" t="s">
        <v>14159</v>
      </c>
      <c r="H6155" s="245" t="s">
        <v>14160</v>
      </c>
      <c r="I6155" s="245" t="s">
        <v>11</v>
      </c>
      <c r="J6155" s="245" t="s">
        <v>59</v>
      </c>
      <c r="K6155" s="246" t="s">
        <v>25424</v>
      </c>
      <c r="L6155" s="245" t="s">
        <v>568</v>
      </c>
      <c r="M6155"/>
      <c r="N6155"/>
      <c r="O6155"/>
      <c r="P6155"/>
      <c r="Q6155"/>
      <c r="R6155"/>
      <c r="S6155"/>
      <c r="T6155"/>
      <c r="U6155"/>
      <c r="V6155"/>
      <c r="W6155"/>
      <c r="X6155"/>
      <c r="Y6155"/>
      <c r="Z6155"/>
      <c r="AA6155"/>
      <c r="AB6155"/>
      <c r="AC6155"/>
      <c r="AD6155"/>
      <c r="AE6155"/>
      <c r="AF6155"/>
      <c r="AG6155"/>
      <c r="AH6155"/>
      <c r="AI6155"/>
      <c r="AJ6155"/>
      <c r="AK6155"/>
      <c r="AL6155"/>
      <c r="AM6155"/>
      <c r="AN6155"/>
      <c r="AO6155"/>
      <c r="AP6155"/>
      <c r="AQ6155"/>
      <c r="AR6155"/>
      <c r="AS6155"/>
      <c r="AT6155"/>
      <c r="AU6155"/>
      <c r="AV6155"/>
      <c r="AW6155"/>
      <c r="AX6155"/>
      <c r="AY6155"/>
      <c r="AZ6155"/>
      <c r="BA6155"/>
      <c r="BB6155"/>
      <c r="BC6155"/>
      <c r="BD6155"/>
      <c r="BE6155"/>
      <c r="BF6155"/>
      <c r="BG6155"/>
      <c r="BH6155"/>
      <c r="BI6155"/>
      <c r="BJ6155"/>
      <c r="BK6155"/>
      <c r="BL6155"/>
      <c r="BM6155"/>
      <c r="BN6155"/>
      <c r="BO6155"/>
    </row>
    <row r="6156" spans="1:67" ht="15" x14ac:dyDescent="0.25">
      <c r="A6156" s="245" t="s">
        <v>1392</v>
      </c>
      <c r="B6156" s="245" t="s">
        <v>1391</v>
      </c>
      <c r="C6156" s="245" t="s">
        <v>1491</v>
      </c>
      <c r="D6156" s="245" t="s">
        <v>1490</v>
      </c>
      <c r="E6156" s="246" t="s">
        <v>44</v>
      </c>
      <c r="F6156" s="245" t="s">
        <v>44</v>
      </c>
      <c r="G6156" s="245" t="s">
        <v>14161</v>
      </c>
      <c r="H6156" s="245" t="s">
        <v>14162</v>
      </c>
      <c r="I6156" s="245" t="s">
        <v>11</v>
      </c>
      <c r="J6156" s="245" t="s">
        <v>59</v>
      </c>
      <c r="K6156" s="246" t="s">
        <v>25425</v>
      </c>
      <c r="L6156" s="245" t="s">
        <v>568</v>
      </c>
      <c r="M6156"/>
      <c r="N6156"/>
      <c r="O6156"/>
      <c r="P6156"/>
      <c r="Q6156"/>
      <c r="R6156"/>
      <c r="S6156"/>
      <c r="T6156"/>
      <c r="U6156"/>
      <c r="V6156"/>
      <c r="W6156"/>
      <c r="X6156"/>
      <c r="Y6156"/>
      <c r="Z6156"/>
      <c r="AA6156"/>
      <c r="AB6156"/>
      <c r="AC6156"/>
      <c r="AD6156"/>
      <c r="AE6156"/>
      <c r="AF6156"/>
      <c r="AG6156"/>
      <c r="AH6156"/>
      <c r="AI6156"/>
      <c r="AJ6156"/>
      <c r="AK6156"/>
      <c r="AL6156"/>
      <c r="AM6156"/>
      <c r="AN6156"/>
      <c r="AO6156"/>
      <c r="AP6156"/>
      <c r="AQ6156"/>
      <c r="AR6156"/>
      <c r="AS6156"/>
      <c r="AT6156"/>
      <c r="AU6156"/>
      <c r="AV6156"/>
      <c r="AW6156"/>
      <c r="AX6156"/>
      <c r="AY6156"/>
      <c r="AZ6156"/>
      <c r="BA6156"/>
      <c r="BB6156"/>
      <c r="BC6156"/>
      <c r="BD6156"/>
      <c r="BE6156"/>
      <c r="BF6156"/>
      <c r="BG6156"/>
      <c r="BH6156"/>
      <c r="BI6156"/>
      <c r="BJ6156"/>
      <c r="BK6156"/>
      <c r="BL6156"/>
      <c r="BM6156"/>
      <c r="BN6156"/>
      <c r="BO6156"/>
    </row>
    <row r="6157" spans="1:67" ht="15" x14ac:dyDescent="0.25">
      <c r="A6157" s="245" t="s">
        <v>1392</v>
      </c>
      <c r="B6157" s="245" t="s">
        <v>1391</v>
      </c>
      <c r="C6157" s="245" t="s">
        <v>1491</v>
      </c>
      <c r="D6157" s="245" t="s">
        <v>1490</v>
      </c>
      <c r="E6157" s="246" t="s">
        <v>44</v>
      </c>
      <c r="F6157" s="245" t="s">
        <v>44</v>
      </c>
      <c r="G6157" s="245" t="s">
        <v>14163</v>
      </c>
      <c r="H6157" s="245" t="s">
        <v>14164</v>
      </c>
      <c r="I6157" s="245" t="s">
        <v>11</v>
      </c>
      <c r="J6157" s="245" t="s">
        <v>59</v>
      </c>
      <c r="K6157" s="246" t="s">
        <v>25426</v>
      </c>
      <c r="L6157" s="245" t="s">
        <v>568</v>
      </c>
      <c r="M6157"/>
      <c r="N6157"/>
      <c r="O6157"/>
      <c r="P6157"/>
      <c r="Q6157"/>
      <c r="R6157"/>
      <c r="S6157"/>
      <c r="T6157"/>
      <c r="U6157"/>
      <c r="V6157"/>
      <c r="W6157"/>
      <c r="X6157"/>
      <c r="Y6157"/>
      <c r="Z6157"/>
      <c r="AA6157"/>
      <c r="AB6157"/>
      <c r="AC6157"/>
      <c r="AD6157"/>
      <c r="AE6157"/>
      <c r="AF6157"/>
      <c r="AG6157"/>
      <c r="AH6157"/>
      <c r="AI6157"/>
      <c r="AJ6157"/>
      <c r="AK6157"/>
      <c r="AL6157"/>
      <c r="AM6157"/>
      <c r="AN6157"/>
      <c r="AO6157"/>
      <c r="AP6157"/>
      <c r="AQ6157"/>
      <c r="AR6157"/>
      <c r="AS6157"/>
      <c r="AT6157"/>
      <c r="AU6157"/>
      <c r="AV6157"/>
      <c r="AW6157"/>
      <c r="AX6157"/>
      <c r="AY6157"/>
      <c r="AZ6157"/>
      <c r="BA6157"/>
      <c r="BB6157"/>
      <c r="BC6157"/>
      <c r="BD6157"/>
      <c r="BE6157"/>
      <c r="BF6157"/>
      <c r="BG6157"/>
      <c r="BH6157"/>
      <c r="BI6157"/>
      <c r="BJ6157"/>
      <c r="BK6157"/>
      <c r="BL6157"/>
      <c r="BM6157"/>
      <c r="BN6157"/>
      <c r="BO6157"/>
    </row>
    <row r="6158" spans="1:67" ht="15" x14ac:dyDescent="0.25">
      <c r="A6158" s="245" t="s">
        <v>1392</v>
      </c>
      <c r="B6158" s="245" t="s">
        <v>1391</v>
      </c>
      <c r="C6158" s="245" t="s">
        <v>1491</v>
      </c>
      <c r="D6158" s="245" t="s">
        <v>1490</v>
      </c>
      <c r="E6158" s="246" t="s">
        <v>44</v>
      </c>
      <c r="F6158" s="245" t="s">
        <v>44</v>
      </c>
      <c r="G6158" s="245" t="s">
        <v>14165</v>
      </c>
      <c r="H6158" s="245" t="s">
        <v>14166</v>
      </c>
      <c r="I6158" s="245" t="s">
        <v>11</v>
      </c>
      <c r="J6158" s="245" t="s">
        <v>59</v>
      </c>
      <c r="K6158" s="246" t="s">
        <v>25427</v>
      </c>
      <c r="L6158" s="245" t="s">
        <v>568</v>
      </c>
      <c r="M6158"/>
      <c r="N6158"/>
      <c r="O6158"/>
      <c r="P6158"/>
      <c r="Q6158"/>
      <c r="R6158"/>
      <c r="S6158"/>
      <c r="T6158"/>
      <c r="U6158"/>
      <c r="V6158"/>
      <c r="W6158"/>
      <c r="X6158"/>
      <c r="Y6158"/>
      <c r="Z6158"/>
      <c r="AA6158"/>
      <c r="AB6158"/>
      <c r="AC6158"/>
      <c r="AD6158"/>
      <c r="AE6158"/>
      <c r="AF6158"/>
      <c r="AG6158"/>
      <c r="AH6158"/>
      <c r="AI6158"/>
      <c r="AJ6158"/>
      <c r="AK6158"/>
      <c r="AL6158"/>
      <c r="AM6158"/>
      <c r="AN6158"/>
      <c r="AO6158"/>
      <c r="AP6158"/>
      <c r="AQ6158"/>
      <c r="AR6158"/>
      <c r="AS6158"/>
      <c r="AT6158"/>
      <c r="AU6158"/>
      <c r="AV6158"/>
      <c r="AW6158"/>
      <c r="AX6158"/>
      <c r="AY6158"/>
      <c r="AZ6158"/>
      <c r="BA6158"/>
      <c r="BB6158"/>
      <c r="BC6158"/>
      <c r="BD6158"/>
      <c r="BE6158"/>
      <c r="BF6158"/>
      <c r="BG6158"/>
      <c r="BH6158"/>
      <c r="BI6158"/>
      <c r="BJ6158"/>
      <c r="BK6158"/>
      <c r="BL6158"/>
      <c r="BM6158"/>
      <c r="BN6158"/>
      <c r="BO6158"/>
    </row>
    <row r="6159" spans="1:67" ht="15" x14ac:dyDescent="0.25">
      <c r="A6159" s="245" t="s">
        <v>1392</v>
      </c>
      <c r="B6159" s="245" t="s">
        <v>1391</v>
      </c>
      <c r="C6159" s="245" t="s">
        <v>1491</v>
      </c>
      <c r="D6159" s="245" t="s">
        <v>1490</v>
      </c>
      <c r="E6159" s="246" t="s">
        <v>44</v>
      </c>
      <c r="F6159" s="245" t="s">
        <v>44</v>
      </c>
      <c r="G6159" s="245" t="s">
        <v>14168</v>
      </c>
      <c r="H6159" s="245" t="s">
        <v>14169</v>
      </c>
      <c r="I6159" s="245" t="s">
        <v>11</v>
      </c>
      <c r="J6159" s="245" t="s">
        <v>59</v>
      </c>
      <c r="K6159" s="246" t="s">
        <v>25428</v>
      </c>
      <c r="L6159" s="245" t="s">
        <v>568</v>
      </c>
      <c r="M6159"/>
      <c r="N6159"/>
      <c r="O6159"/>
      <c r="P6159"/>
      <c r="Q6159"/>
      <c r="R6159"/>
      <c r="S6159"/>
      <c r="T6159"/>
      <c r="U6159"/>
      <c r="V6159"/>
      <c r="W6159"/>
      <c r="X6159"/>
      <c r="Y6159"/>
      <c r="Z6159"/>
      <c r="AA6159"/>
      <c r="AB6159"/>
      <c r="AC6159"/>
      <c r="AD6159"/>
      <c r="AE6159"/>
      <c r="AF6159"/>
      <c r="AG6159"/>
      <c r="AH6159"/>
      <c r="AI6159"/>
      <c r="AJ6159"/>
      <c r="AK6159"/>
      <c r="AL6159"/>
      <c r="AM6159"/>
      <c r="AN6159"/>
      <c r="AO6159"/>
      <c r="AP6159"/>
      <c r="AQ6159"/>
      <c r="AR6159"/>
      <c r="AS6159"/>
      <c r="AT6159"/>
      <c r="AU6159"/>
      <c r="AV6159"/>
      <c r="AW6159"/>
      <c r="AX6159"/>
      <c r="AY6159"/>
      <c r="AZ6159"/>
      <c r="BA6159"/>
      <c r="BB6159"/>
      <c r="BC6159"/>
      <c r="BD6159"/>
      <c r="BE6159"/>
      <c r="BF6159"/>
      <c r="BG6159"/>
      <c r="BH6159"/>
      <c r="BI6159"/>
      <c r="BJ6159"/>
      <c r="BK6159"/>
      <c r="BL6159"/>
      <c r="BM6159"/>
      <c r="BN6159"/>
      <c r="BO6159"/>
    </row>
    <row r="6160" spans="1:67" ht="15" x14ac:dyDescent="0.25">
      <c r="A6160" s="245" t="s">
        <v>1392</v>
      </c>
      <c r="B6160" s="245" t="s">
        <v>1391</v>
      </c>
      <c r="C6160" s="245" t="s">
        <v>1491</v>
      </c>
      <c r="D6160" s="245" t="s">
        <v>1490</v>
      </c>
      <c r="E6160" s="246" t="s">
        <v>44</v>
      </c>
      <c r="F6160" s="245" t="s">
        <v>44</v>
      </c>
      <c r="G6160" s="245" t="s">
        <v>14170</v>
      </c>
      <c r="H6160" s="245" t="s">
        <v>14171</v>
      </c>
      <c r="I6160" s="245" t="s">
        <v>11</v>
      </c>
      <c r="J6160" s="245" t="s">
        <v>569</v>
      </c>
      <c r="K6160" s="246" t="s">
        <v>8977</v>
      </c>
      <c r="L6160" s="245" t="s">
        <v>568</v>
      </c>
      <c r="M6160"/>
      <c r="N6160"/>
      <c r="O6160"/>
      <c r="P6160"/>
      <c r="Q6160"/>
      <c r="R6160"/>
      <c r="S6160"/>
      <c r="T6160"/>
      <c r="U6160"/>
      <c r="V6160"/>
      <c r="W6160"/>
      <c r="X6160"/>
      <c r="Y6160"/>
      <c r="Z6160"/>
      <c r="AA6160"/>
      <c r="AB6160"/>
      <c r="AC6160"/>
      <c r="AD6160"/>
      <c r="AE6160"/>
      <c r="AF6160"/>
      <c r="AG6160"/>
      <c r="AH6160"/>
      <c r="AI6160"/>
      <c r="AJ6160"/>
      <c r="AK6160"/>
      <c r="AL6160"/>
      <c r="AM6160"/>
      <c r="AN6160"/>
      <c r="AO6160"/>
      <c r="AP6160"/>
      <c r="AQ6160"/>
      <c r="AR6160"/>
      <c r="AS6160"/>
      <c r="AT6160"/>
      <c r="AU6160"/>
      <c r="AV6160"/>
      <c r="AW6160"/>
      <c r="AX6160"/>
      <c r="AY6160"/>
      <c r="AZ6160"/>
      <c r="BA6160"/>
      <c r="BB6160"/>
      <c r="BC6160"/>
      <c r="BD6160"/>
      <c r="BE6160"/>
      <c r="BF6160"/>
      <c r="BG6160"/>
      <c r="BH6160"/>
      <c r="BI6160"/>
      <c r="BJ6160"/>
      <c r="BK6160"/>
      <c r="BL6160"/>
      <c r="BM6160"/>
      <c r="BN6160"/>
      <c r="BO6160"/>
    </row>
    <row r="6161" spans="1:67" ht="15" x14ac:dyDescent="0.25">
      <c r="A6161" s="245" t="s">
        <v>1392</v>
      </c>
      <c r="B6161" s="245" t="s">
        <v>1391</v>
      </c>
      <c r="C6161" s="245" t="s">
        <v>21742</v>
      </c>
      <c r="D6161" s="245" t="s">
        <v>21743</v>
      </c>
      <c r="E6161" s="246" t="s">
        <v>44</v>
      </c>
      <c r="F6161" s="245" t="s">
        <v>44</v>
      </c>
      <c r="G6161" s="245" t="s">
        <v>21744</v>
      </c>
      <c r="H6161" s="245" t="s">
        <v>21745</v>
      </c>
      <c r="I6161" s="245" t="s">
        <v>11</v>
      </c>
      <c r="J6161" s="245" t="s">
        <v>569</v>
      </c>
      <c r="K6161" s="246" t="s">
        <v>25429</v>
      </c>
      <c r="L6161" s="245" t="s">
        <v>568</v>
      </c>
      <c r="M6161"/>
      <c r="N6161"/>
      <c r="O6161"/>
      <c r="P6161"/>
      <c r="Q6161"/>
      <c r="R6161"/>
      <c r="S6161"/>
      <c r="T6161"/>
      <c r="U6161"/>
      <c r="V6161"/>
      <c r="W6161"/>
      <c r="X6161"/>
      <c r="Y6161"/>
      <c r="Z6161"/>
      <c r="AA6161"/>
      <c r="AB6161"/>
      <c r="AC6161"/>
      <c r="AD6161"/>
      <c r="AE6161"/>
      <c r="AF6161"/>
      <c r="AG6161"/>
      <c r="AH6161"/>
      <c r="AI6161"/>
      <c r="AJ6161"/>
      <c r="AK6161"/>
      <c r="AL6161"/>
      <c r="AM6161"/>
      <c r="AN6161"/>
      <c r="AO6161"/>
      <c r="AP6161"/>
      <c r="AQ6161"/>
      <c r="AR6161"/>
      <c r="AS6161"/>
      <c r="AT6161"/>
      <c r="AU6161"/>
      <c r="AV6161"/>
      <c r="AW6161"/>
      <c r="AX6161"/>
      <c r="AY6161"/>
      <c r="AZ6161"/>
      <c r="BA6161"/>
      <c r="BB6161"/>
      <c r="BC6161"/>
      <c r="BD6161"/>
      <c r="BE6161"/>
      <c r="BF6161"/>
      <c r="BG6161"/>
      <c r="BH6161"/>
      <c r="BI6161"/>
      <c r="BJ6161"/>
      <c r="BK6161"/>
      <c r="BL6161"/>
      <c r="BM6161"/>
      <c r="BN6161"/>
      <c r="BO6161"/>
    </row>
    <row r="6162" spans="1:67" ht="15" x14ac:dyDescent="0.25">
      <c r="A6162" s="245" t="s">
        <v>1392</v>
      </c>
      <c r="B6162" s="245" t="s">
        <v>1391</v>
      </c>
      <c r="C6162" s="245" t="s">
        <v>14172</v>
      </c>
      <c r="D6162" s="245" t="s">
        <v>14173</v>
      </c>
      <c r="E6162" s="246" t="s">
        <v>44</v>
      </c>
      <c r="F6162" s="245" t="s">
        <v>44</v>
      </c>
      <c r="G6162" s="245" t="s">
        <v>14174</v>
      </c>
      <c r="H6162" s="245" t="s">
        <v>14175</v>
      </c>
      <c r="I6162" s="245" t="s">
        <v>11</v>
      </c>
      <c r="J6162" s="245" t="s">
        <v>59</v>
      </c>
      <c r="K6162" s="246" t="s">
        <v>25430</v>
      </c>
      <c r="L6162" s="245" t="s">
        <v>568</v>
      </c>
      <c r="M6162"/>
      <c r="N6162"/>
      <c r="O6162"/>
      <c r="P6162"/>
      <c r="Q6162"/>
      <c r="R6162"/>
      <c r="S6162"/>
      <c r="T6162"/>
      <c r="U6162"/>
      <c r="V6162"/>
      <c r="W6162"/>
      <c r="X6162"/>
      <c r="Y6162"/>
      <c r="Z6162"/>
      <c r="AA6162"/>
      <c r="AB6162"/>
      <c r="AC6162"/>
      <c r="AD6162"/>
      <c r="AE6162"/>
      <c r="AF6162"/>
      <c r="AG6162"/>
      <c r="AH6162"/>
      <c r="AI6162"/>
      <c r="AJ6162"/>
      <c r="AK6162"/>
      <c r="AL6162"/>
      <c r="AM6162"/>
      <c r="AN6162"/>
      <c r="AO6162"/>
      <c r="AP6162"/>
      <c r="AQ6162"/>
      <c r="AR6162"/>
      <c r="AS6162"/>
      <c r="AT6162"/>
      <c r="AU6162"/>
      <c r="AV6162"/>
      <c r="AW6162"/>
      <c r="AX6162"/>
      <c r="AY6162"/>
      <c r="AZ6162"/>
      <c r="BA6162"/>
      <c r="BB6162"/>
      <c r="BC6162"/>
      <c r="BD6162"/>
      <c r="BE6162"/>
      <c r="BF6162"/>
      <c r="BG6162"/>
      <c r="BH6162"/>
      <c r="BI6162"/>
      <c r="BJ6162"/>
      <c r="BK6162"/>
      <c r="BL6162"/>
      <c r="BM6162"/>
      <c r="BN6162"/>
      <c r="BO6162"/>
    </row>
    <row r="6163" spans="1:67" ht="15" x14ac:dyDescent="0.25">
      <c r="A6163" s="245" t="s">
        <v>1392</v>
      </c>
      <c r="B6163" s="245" t="s">
        <v>1391</v>
      </c>
      <c r="C6163" s="245" t="s">
        <v>14172</v>
      </c>
      <c r="D6163" s="245" t="s">
        <v>14173</v>
      </c>
      <c r="E6163" s="246" t="s">
        <v>44</v>
      </c>
      <c r="F6163" s="245" t="s">
        <v>44</v>
      </c>
      <c r="G6163" s="245" t="s">
        <v>14176</v>
      </c>
      <c r="H6163" s="245" t="s">
        <v>14177</v>
      </c>
      <c r="I6163" s="245" t="s">
        <v>11</v>
      </c>
      <c r="J6163" s="245" t="s">
        <v>59</v>
      </c>
      <c r="K6163" s="246" t="s">
        <v>25431</v>
      </c>
      <c r="L6163" s="245" t="s">
        <v>568</v>
      </c>
      <c r="M6163"/>
      <c r="N6163"/>
      <c r="O6163"/>
      <c r="P6163"/>
      <c r="Q6163"/>
      <c r="R6163"/>
      <c r="S6163"/>
      <c r="T6163"/>
      <c r="U6163"/>
      <c r="V6163"/>
      <c r="W6163"/>
      <c r="X6163"/>
      <c r="Y6163"/>
      <c r="Z6163"/>
      <c r="AA6163"/>
      <c r="AB6163"/>
      <c r="AC6163"/>
      <c r="AD6163"/>
      <c r="AE6163"/>
      <c r="AF6163"/>
      <c r="AG6163"/>
      <c r="AH6163"/>
      <c r="AI6163"/>
      <c r="AJ6163"/>
      <c r="AK6163"/>
      <c r="AL6163"/>
      <c r="AM6163"/>
      <c r="AN6163"/>
      <c r="AO6163"/>
      <c r="AP6163"/>
      <c r="AQ6163"/>
      <c r="AR6163"/>
      <c r="AS6163"/>
      <c r="AT6163"/>
      <c r="AU6163"/>
      <c r="AV6163"/>
      <c r="AW6163"/>
      <c r="AX6163"/>
      <c r="AY6163"/>
      <c r="AZ6163"/>
      <c r="BA6163"/>
      <c r="BB6163"/>
      <c r="BC6163"/>
      <c r="BD6163"/>
      <c r="BE6163"/>
      <c r="BF6163"/>
      <c r="BG6163"/>
      <c r="BH6163"/>
      <c r="BI6163"/>
      <c r="BJ6163"/>
      <c r="BK6163"/>
      <c r="BL6163"/>
      <c r="BM6163"/>
      <c r="BN6163"/>
      <c r="BO6163"/>
    </row>
    <row r="6164" spans="1:67" ht="15" x14ac:dyDescent="0.25">
      <c r="A6164" s="245" t="s">
        <v>1392</v>
      </c>
      <c r="B6164" s="245" t="s">
        <v>1391</v>
      </c>
      <c r="C6164" s="245" t="s">
        <v>1488</v>
      </c>
      <c r="D6164" s="245" t="s">
        <v>1487</v>
      </c>
      <c r="E6164" s="246" t="s">
        <v>44</v>
      </c>
      <c r="F6164" s="245" t="s">
        <v>44</v>
      </c>
      <c r="G6164" s="245" t="s">
        <v>1489</v>
      </c>
      <c r="H6164" s="245" t="s">
        <v>14178</v>
      </c>
      <c r="I6164" s="245" t="s">
        <v>14</v>
      </c>
      <c r="J6164" s="245" t="s">
        <v>59</v>
      </c>
      <c r="K6164" s="246" t="s">
        <v>25342</v>
      </c>
      <c r="L6164" s="245" t="s">
        <v>568</v>
      </c>
      <c r="M6164"/>
      <c r="N6164"/>
      <c r="O6164"/>
      <c r="P6164"/>
      <c r="Q6164"/>
      <c r="R6164"/>
      <c r="S6164"/>
      <c r="T6164"/>
      <c r="U6164"/>
      <c r="V6164"/>
      <c r="W6164"/>
      <c r="X6164"/>
      <c r="Y6164"/>
      <c r="Z6164"/>
      <c r="AA6164"/>
      <c r="AB6164"/>
      <c r="AC6164"/>
      <c r="AD6164"/>
      <c r="AE6164"/>
      <c r="AF6164"/>
      <c r="AG6164"/>
      <c r="AH6164"/>
      <c r="AI6164"/>
      <c r="AJ6164"/>
      <c r="AK6164"/>
      <c r="AL6164"/>
      <c r="AM6164"/>
      <c r="AN6164"/>
      <c r="AO6164"/>
      <c r="AP6164"/>
      <c r="AQ6164"/>
      <c r="AR6164"/>
      <c r="AS6164"/>
      <c r="AT6164"/>
      <c r="AU6164"/>
      <c r="AV6164"/>
      <c r="AW6164"/>
      <c r="AX6164"/>
      <c r="AY6164"/>
      <c r="AZ6164"/>
      <c r="BA6164"/>
      <c r="BB6164"/>
      <c r="BC6164"/>
      <c r="BD6164"/>
      <c r="BE6164"/>
      <c r="BF6164"/>
      <c r="BG6164"/>
      <c r="BH6164"/>
      <c r="BI6164"/>
      <c r="BJ6164"/>
      <c r="BK6164"/>
      <c r="BL6164"/>
      <c r="BM6164"/>
      <c r="BN6164"/>
      <c r="BO6164"/>
    </row>
    <row r="6165" spans="1:67" ht="15" x14ac:dyDescent="0.25">
      <c r="A6165" s="245" t="s">
        <v>1392</v>
      </c>
      <c r="B6165" s="245" t="s">
        <v>1391</v>
      </c>
      <c r="C6165" s="245" t="s">
        <v>1488</v>
      </c>
      <c r="D6165" s="245" t="s">
        <v>1487</v>
      </c>
      <c r="E6165" s="246" t="s">
        <v>44</v>
      </c>
      <c r="F6165" s="245" t="s">
        <v>44</v>
      </c>
      <c r="G6165" s="245" t="s">
        <v>1486</v>
      </c>
      <c r="H6165" s="245" t="s">
        <v>14179</v>
      </c>
      <c r="I6165" s="245" t="s">
        <v>14</v>
      </c>
      <c r="J6165" s="245" t="s">
        <v>59</v>
      </c>
      <c r="K6165" s="246" t="s">
        <v>25432</v>
      </c>
      <c r="L6165" s="245" t="s">
        <v>568</v>
      </c>
      <c r="M6165"/>
      <c r="N6165"/>
      <c r="O6165"/>
      <c r="P6165"/>
      <c r="Q6165"/>
      <c r="R6165"/>
      <c r="S6165"/>
      <c r="T6165"/>
      <c r="U6165"/>
      <c r="V6165"/>
      <c r="W6165"/>
      <c r="X6165"/>
      <c r="Y6165"/>
      <c r="Z6165"/>
      <c r="AA6165"/>
      <c r="AB6165"/>
      <c r="AC6165"/>
      <c r="AD6165"/>
      <c r="AE6165"/>
      <c r="AF6165"/>
      <c r="AG6165"/>
      <c r="AH6165"/>
      <c r="AI6165"/>
      <c r="AJ6165"/>
      <c r="AK6165"/>
      <c r="AL6165"/>
      <c r="AM6165"/>
      <c r="AN6165"/>
      <c r="AO6165"/>
      <c r="AP6165"/>
      <c r="AQ6165"/>
      <c r="AR6165"/>
      <c r="AS6165"/>
      <c r="AT6165"/>
      <c r="AU6165"/>
      <c r="AV6165"/>
      <c r="AW6165"/>
      <c r="AX6165"/>
      <c r="AY6165"/>
      <c r="AZ6165"/>
      <c r="BA6165"/>
      <c r="BB6165"/>
      <c r="BC6165"/>
      <c r="BD6165"/>
      <c r="BE6165"/>
      <c r="BF6165"/>
      <c r="BG6165"/>
      <c r="BH6165"/>
      <c r="BI6165"/>
      <c r="BJ6165"/>
      <c r="BK6165"/>
      <c r="BL6165"/>
      <c r="BM6165"/>
      <c r="BN6165"/>
      <c r="BO6165"/>
    </row>
    <row r="6166" spans="1:67" ht="15" x14ac:dyDescent="0.25">
      <c r="A6166" s="245" t="s">
        <v>1392</v>
      </c>
      <c r="B6166" s="245" t="s">
        <v>1391</v>
      </c>
      <c r="C6166" s="245" t="s">
        <v>1485</v>
      </c>
      <c r="D6166" s="245" t="s">
        <v>1484</v>
      </c>
      <c r="E6166" s="246" t="s">
        <v>44</v>
      </c>
      <c r="F6166" s="245" t="s">
        <v>44</v>
      </c>
      <c r="G6166" s="245" t="s">
        <v>14181</v>
      </c>
      <c r="H6166" s="245" t="s">
        <v>14182</v>
      </c>
      <c r="I6166" s="245" t="s">
        <v>14</v>
      </c>
      <c r="J6166" s="245" t="s">
        <v>59</v>
      </c>
      <c r="K6166" s="246" t="s">
        <v>21041</v>
      </c>
      <c r="L6166" s="245" t="s">
        <v>568</v>
      </c>
      <c r="M6166"/>
      <c r="N6166"/>
      <c r="O6166"/>
      <c r="P6166"/>
      <c r="Q6166"/>
      <c r="R6166"/>
      <c r="S6166"/>
      <c r="T6166"/>
      <c r="U6166"/>
      <c r="V6166"/>
      <c r="W6166"/>
      <c r="X6166"/>
      <c r="Y6166"/>
      <c r="Z6166"/>
      <c r="AA6166"/>
      <c r="AB6166"/>
      <c r="AC6166"/>
      <c r="AD6166"/>
      <c r="AE6166"/>
      <c r="AF6166"/>
      <c r="AG6166"/>
      <c r="AH6166"/>
      <c r="AI6166"/>
      <c r="AJ6166"/>
      <c r="AK6166"/>
      <c r="AL6166"/>
      <c r="AM6166"/>
      <c r="AN6166"/>
      <c r="AO6166"/>
      <c r="AP6166"/>
      <c r="AQ6166"/>
      <c r="AR6166"/>
      <c r="AS6166"/>
      <c r="AT6166"/>
      <c r="AU6166"/>
      <c r="AV6166"/>
      <c r="AW6166"/>
      <c r="AX6166"/>
      <c r="AY6166"/>
      <c r="AZ6166"/>
      <c r="BA6166"/>
      <c r="BB6166"/>
      <c r="BC6166"/>
      <c r="BD6166"/>
      <c r="BE6166"/>
      <c r="BF6166"/>
      <c r="BG6166"/>
      <c r="BH6166"/>
      <c r="BI6166"/>
      <c r="BJ6166"/>
      <c r="BK6166"/>
      <c r="BL6166"/>
      <c r="BM6166"/>
      <c r="BN6166"/>
      <c r="BO6166"/>
    </row>
    <row r="6167" spans="1:67" ht="15" x14ac:dyDescent="0.25">
      <c r="A6167" s="245" t="s">
        <v>1392</v>
      </c>
      <c r="B6167" s="245" t="s">
        <v>1391</v>
      </c>
      <c r="C6167" s="245" t="s">
        <v>1485</v>
      </c>
      <c r="D6167" s="245" t="s">
        <v>1484</v>
      </c>
      <c r="E6167" s="246" t="s">
        <v>44</v>
      </c>
      <c r="F6167" s="245" t="s">
        <v>44</v>
      </c>
      <c r="G6167" s="245" t="s">
        <v>14183</v>
      </c>
      <c r="H6167" s="245" t="s">
        <v>14184</v>
      </c>
      <c r="I6167" s="245" t="s">
        <v>14</v>
      </c>
      <c r="J6167" s="245" t="s">
        <v>59</v>
      </c>
      <c r="K6167" s="246" t="s">
        <v>14260</v>
      </c>
      <c r="L6167" s="245" t="s">
        <v>568</v>
      </c>
      <c r="M6167"/>
      <c r="N6167"/>
      <c r="O6167"/>
      <c r="P6167"/>
      <c r="Q6167"/>
      <c r="R6167"/>
      <c r="S6167"/>
      <c r="T6167"/>
      <c r="U6167"/>
      <c r="V6167"/>
      <c r="W6167"/>
      <c r="X6167"/>
      <c r="Y6167"/>
      <c r="Z6167"/>
      <c r="AA6167"/>
      <c r="AB6167"/>
      <c r="AC6167"/>
      <c r="AD6167"/>
      <c r="AE6167"/>
      <c r="AF6167"/>
      <c r="AG6167"/>
      <c r="AH6167"/>
      <c r="AI6167"/>
      <c r="AJ6167"/>
      <c r="AK6167"/>
      <c r="AL6167"/>
      <c r="AM6167"/>
      <c r="AN6167"/>
      <c r="AO6167"/>
      <c r="AP6167"/>
      <c r="AQ6167"/>
      <c r="AR6167"/>
      <c r="AS6167"/>
      <c r="AT6167"/>
      <c r="AU6167"/>
      <c r="AV6167"/>
      <c r="AW6167"/>
      <c r="AX6167"/>
      <c r="AY6167"/>
      <c r="AZ6167"/>
      <c r="BA6167"/>
      <c r="BB6167"/>
      <c r="BC6167"/>
      <c r="BD6167"/>
      <c r="BE6167"/>
      <c r="BF6167"/>
      <c r="BG6167"/>
      <c r="BH6167"/>
      <c r="BI6167"/>
      <c r="BJ6167"/>
      <c r="BK6167"/>
      <c r="BL6167"/>
      <c r="BM6167"/>
      <c r="BN6167"/>
      <c r="BO6167"/>
    </row>
    <row r="6168" spans="1:67" ht="15" x14ac:dyDescent="0.25">
      <c r="A6168" s="245" t="s">
        <v>1392</v>
      </c>
      <c r="B6168" s="245" t="s">
        <v>1391</v>
      </c>
      <c r="C6168" s="245" t="s">
        <v>1477</v>
      </c>
      <c r="D6168" s="245" t="s">
        <v>1476</v>
      </c>
      <c r="E6168" s="246" t="s">
        <v>44</v>
      </c>
      <c r="F6168" s="245" t="s">
        <v>44</v>
      </c>
      <c r="G6168" s="245" t="s">
        <v>1483</v>
      </c>
      <c r="H6168" s="245" t="s">
        <v>1482</v>
      </c>
      <c r="I6168" s="245" t="s">
        <v>14</v>
      </c>
      <c r="J6168" s="245" t="s">
        <v>59</v>
      </c>
      <c r="K6168" s="246" t="s">
        <v>9027</v>
      </c>
      <c r="L6168" s="245" t="s">
        <v>568</v>
      </c>
      <c r="M6168"/>
      <c r="N6168"/>
      <c r="O6168"/>
      <c r="P6168"/>
      <c r="Q6168"/>
      <c r="R6168"/>
      <c r="S6168"/>
      <c r="T6168"/>
      <c r="U6168"/>
      <c r="V6168"/>
      <c r="W6168"/>
      <c r="X6168"/>
      <c r="Y6168"/>
      <c r="Z6168"/>
      <c r="AA6168"/>
      <c r="AB6168"/>
      <c r="AC6168"/>
      <c r="AD6168"/>
      <c r="AE6168"/>
      <c r="AF6168"/>
      <c r="AG6168"/>
      <c r="AH6168"/>
      <c r="AI6168"/>
      <c r="AJ6168"/>
      <c r="AK6168"/>
      <c r="AL6168"/>
      <c r="AM6168"/>
      <c r="AN6168"/>
      <c r="AO6168"/>
      <c r="AP6168"/>
      <c r="AQ6168"/>
      <c r="AR6168"/>
      <c r="AS6168"/>
      <c r="AT6168"/>
      <c r="AU6168"/>
      <c r="AV6168"/>
      <c r="AW6168"/>
      <c r="AX6168"/>
      <c r="AY6168"/>
      <c r="AZ6168"/>
      <c r="BA6168"/>
      <c r="BB6168"/>
      <c r="BC6168"/>
      <c r="BD6168"/>
      <c r="BE6168"/>
      <c r="BF6168"/>
      <c r="BG6168"/>
      <c r="BH6168"/>
      <c r="BI6168"/>
      <c r="BJ6168"/>
      <c r="BK6168"/>
      <c r="BL6168"/>
      <c r="BM6168"/>
      <c r="BN6168"/>
      <c r="BO6168"/>
    </row>
    <row r="6169" spans="1:67" ht="15" x14ac:dyDescent="0.25">
      <c r="A6169" s="245" t="s">
        <v>1392</v>
      </c>
      <c r="B6169" s="245" t="s">
        <v>1391</v>
      </c>
      <c r="C6169" s="245" t="s">
        <v>1477</v>
      </c>
      <c r="D6169" s="245" t="s">
        <v>1476</v>
      </c>
      <c r="E6169" s="246" t="s">
        <v>44</v>
      </c>
      <c r="F6169" s="245" t="s">
        <v>44</v>
      </c>
      <c r="G6169" s="245" t="s">
        <v>1481</v>
      </c>
      <c r="H6169" s="245" t="s">
        <v>1480</v>
      </c>
      <c r="I6169" s="245" t="s">
        <v>14</v>
      </c>
      <c r="J6169" s="245" t="s">
        <v>59</v>
      </c>
      <c r="K6169" s="246" t="s">
        <v>8453</v>
      </c>
      <c r="L6169" s="245" t="s">
        <v>568</v>
      </c>
      <c r="M6169"/>
      <c r="N6169"/>
      <c r="O6169"/>
      <c r="P6169"/>
      <c r="Q6169"/>
      <c r="R6169"/>
      <c r="S6169"/>
      <c r="T6169"/>
      <c r="U6169"/>
      <c r="V6169"/>
      <c r="W6169"/>
      <c r="X6169"/>
      <c r="Y6169"/>
      <c r="Z6169"/>
      <c r="AA6169"/>
      <c r="AB6169"/>
      <c r="AC6169"/>
      <c r="AD6169"/>
      <c r="AE6169"/>
      <c r="AF6169"/>
      <c r="AG6169"/>
      <c r="AH6169"/>
      <c r="AI6169"/>
      <c r="AJ6169"/>
      <c r="AK6169"/>
      <c r="AL6169"/>
      <c r="AM6169"/>
      <c r="AN6169"/>
      <c r="AO6169"/>
      <c r="AP6169"/>
      <c r="AQ6169"/>
      <c r="AR6169"/>
      <c r="AS6169"/>
      <c r="AT6169"/>
      <c r="AU6169"/>
      <c r="AV6169"/>
      <c r="AW6169"/>
      <c r="AX6169"/>
      <c r="AY6169"/>
      <c r="AZ6169"/>
      <c r="BA6169"/>
      <c r="BB6169"/>
      <c r="BC6169"/>
      <c r="BD6169"/>
      <c r="BE6169"/>
      <c r="BF6169"/>
      <c r="BG6169"/>
      <c r="BH6169"/>
      <c r="BI6169"/>
      <c r="BJ6169"/>
      <c r="BK6169"/>
      <c r="BL6169"/>
      <c r="BM6169"/>
      <c r="BN6169"/>
      <c r="BO6169"/>
    </row>
    <row r="6170" spans="1:67" ht="15" x14ac:dyDescent="0.25">
      <c r="A6170" s="245" t="s">
        <v>1392</v>
      </c>
      <c r="B6170" s="245" t="s">
        <v>1391</v>
      </c>
      <c r="C6170" s="245" t="s">
        <v>1477</v>
      </c>
      <c r="D6170" s="245" t="s">
        <v>1476</v>
      </c>
      <c r="E6170" s="246" t="s">
        <v>44</v>
      </c>
      <c r="F6170" s="245" t="s">
        <v>44</v>
      </c>
      <c r="G6170" s="245" t="s">
        <v>1479</v>
      </c>
      <c r="H6170" s="245" t="s">
        <v>1478</v>
      </c>
      <c r="I6170" s="245" t="s">
        <v>14</v>
      </c>
      <c r="J6170" s="245" t="s">
        <v>59</v>
      </c>
      <c r="K6170" s="246" t="s">
        <v>12672</v>
      </c>
      <c r="L6170" s="245" t="s">
        <v>568</v>
      </c>
      <c r="M6170"/>
      <c r="N6170"/>
      <c r="O6170"/>
      <c r="P6170"/>
      <c r="Q6170"/>
      <c r="R6170"/>
      <c r="S6170"/>
      <c r="T6170"/>
      <c r="U6170"/>
      <c r="V6170"/>
      <c r="W6170"/>
      <c r="X6170"/>
      <c r="Y6170"/>
      <c r="Z6170"/>
      <c r="AA6170"/>
      <c r="AB6170"/>
      <c r="AC6170"/>
      <c r="AD6170"/>
      <c r="AE6170"/>
      <c r="AF6170"/>
      <c r="AG6170"/>
      <c r="AH6170"/>
      <c r="AI6170"/>
      <c r="AJ6170"/>
      <c r="AK6170"/>
      <c r="AL6170"/>
      <c r="AM6170"/>
      <c r="AN6170"/>
      <c r="AO6170"/>
      <c r="AP6170"/>
      <c r="AQ6170"/>
      <c r="AR6170"/>
      <c r="AS6170"/>
      <c r="AT6170"/>
      <c r="AU6170"/>
      <c r="AV6170"/>
      <c r="AW6170"/>
      <c r="AX6170"/>
      <c r="AY6170"/>
      <c r="AZ6170"/>
      <c r="BA6170"/>
      <c r="BB6170"/>
      <c r="BC6170"/>
      <c r="BD6170"/>
      <c r="BE6170"/>
      <c r="BF6170"/>
      <c r="BG6170"/>
      <c r="BH6170"/>
      <c r="BI6170"/>
      <c r="BJ6170"/>
      <c r="BK6170"/>
      <c r="BL6170"/>
      <c r="BM6170"/>
      <c r="BN6170"/>
      <c r="BO6170"/>
    </row>
    <row r="6171" spans="1:67" ht="15" x14ac:dyDescent="0.25">
      <c r="A6171" s="245" t="s">
        <v>1392</v>
      </c>
      <c r="B6171" s="245" t="s">
        <v>1391</v>
      </c>
      <c r="C6171" s="245" t="s">
        <v>1477</v>
      </c>
      <c r="D6171" s="245" t="s">
        <v>1476</v>
      </c>
      <c r="E6171" s="246" t="s">
        <v>44</v>
      </c>
      <c r="F6171" s="245" t="s">
        <v>44</v>
      </c>
      <c r="G6171" s="245" t="s">
        <v>1475</v>
      </c>
      <c r="H6171" s="245" t="s">
        <v>1474</v>
      </c>
      <c r="I6171" s="245" t="s">
        <v>14</v>
      </c>
      <c r="J6171" s="245" t="s">
        <v>59</v>
      </c>
      <c r="K6171" s="246" t="s">
        <v>19132</v>
      </c>
      <c r="L6171" s="245" t="s">
        <v>568</v>
      </c>
      <c r="M6171"/>
      <c r="N6171"/>
      <c r="O6171"/>
      <c r="P6171"/>
      <c r="Q6171"/>
      <c r="R6171"/>
      <c r="S6171"/>
      <c r="T6171"/>
      <c r="U6171"/>
      <c r="V6171"/>
      <c r="W6171"/>
      <c r="X6171"/>
      <c r="Y6171"/>
      <c r="Z6171"/>
      <c r="AA6171"/>
      <c r="AB6171"/>
      <c r="AC6171"/>
      <c r="AD6171"/>
      <c r="AE6171"/>
      <c r="AF6171"/>
      <c r="AG6171"/>
      <c r="AH6171"/>
      <c r="AI6171"/>
      <c r="AJ6171"/>
      <c r="AK6171"/>
      <c r="AL6171"/>
      <c r="AM6171"/>
      <c r="AN6171"/>
      <c r="AO6171"/>
      <c r="AP6171"/>
      <c r="AQ6171"/>
      <c r="AR6171"/>
      <c r="AS6171"/>
      <c r="AT6171"/>
      <c r="AU6171"/>
      <c r="AV6171"/>
      <c r="AW6171"/>
      <c r="AX6171"/>
      <c r="AY6171"/>
      <c r="AZ6171"/>
      <c r="BA6171"/>
      <c r="BB6171"/>
      <c r="BC6171"/>
      <c r="BD6171"/>
      <c r="BE6171"/>
      <c r="BF6171"/>
      <c r="BG6171"/>
      <c r="BH6171"/>
      <c r="BI6171"/>
      <c r="BJ6171"/>
      <c r="BK6171"/>
      <c r="BL6171"/>
      <c r="BM6171"/>
      <c r="BN6171"/>
      <c r="BO6171"/>
    </row>
    <row r="6172" spans="1:67" ht="15" x14ac:dyDescent="0.25">
      <c r="A6172" s="245" t="s">
        <v>1392</v>
      </c>
      <c r="B6172" s="245" t="s">
        <v>1391</v>
      </c>
      <c r="C6172" s="245" t="s">
        <v>1472</v>
      </c>
      <c r="D6172" s="245" t="s">
        <v>1471</v>
      </c>
      <c r="E6172" s="246" t="s">
        <v>44</v>
      </c>
      <c r="F6172" s="245" t="s">
        <v>44</v>
      </c>
      <c r="G6172" s="245" t="s">
        <v>14185</v>
      </c>
      <c r="H6172" s="245" t="s">
        <v>14186</v>
      </c>
      <c r="I6172" s="245" t="s">
        <v>14</v>
      </c>
      <c r="J6172" s="245" t="s">
        <v>59</v>
      </c>
      <c r="K6172" s="246" t="s">
        <v>12006</v>
      </c>
      <c r="L6172" s="245" t="s">
        <v>568</v>
      </c>
      <c r="M6172"/>
      <c r="N6172"/>
      <c r="O6172"/>
      <c r="P6172"/>
      <c r="Q6172"/>
      <c r="R6172"/>
      <c r="S6172"/>
      <c r="T6172"/>
      <c r="U6172"/>
      <c r="V6172"/>
      <c r="W6172"/>
      <c r="X6172"/>
      <c r="Y6172"/>
      <c r="Z6172"/>
      <c r="AA6172"/>
      <c r="AB6172"/>
      <c r="AC6172"/>
      <c r="AD6172"/>
      <c r="AE6172"/>
      <c r="AF6172"/>
      <c r="AG6172"/>
      <c r="AH6172"/>
      <c r="AI6172"/>
      <c r="AJ6172"/>
      <c r="AK6172"/>
      <c r="AL6172"/>
      <c r="AM6172"/>
      <c r="AN6172"/>
      <c r="AO6172"/>
      <c r="AP6172"/>
      <c r="AQ6172"/>
      <c r="AR6172"/>
      <c r="AS6172"/>
      <c r="AT6172"/>
      <c r="AU6172"/>
      <c r="AV6172"/>
      <c r="AW6172"/>
      <c r="AX6172"/>
      <c r="AY6172"/>
      <c r="AZ6172"/>
      <c r="BA6172"/>
      <c r="BB6172"/>
      <c r="BC6172"/>
      <c r="BD6172"/>
      <c r="BE6172"/>
      <c r="BF6172"/>
      <c r="BG6172"/>
      <c r="BH6172"/>
      <c r="BI6172"/>
      <c r="BJ6172"/>
      <c r="BK6172"/>
      <c r="BL6172"/>
      <c r="BM6172"/>
      <c r="BN6172"/>
      <c r="BO6172"/>
    </row>
    <row r="6173" spans="1:67" ht="15" x14ac:dyDescent="0.25">
      <c r="A6173" s="245" t="s">
        <v>1392</v>
      </c>
      <c r="B6173" s="245" t="s">
        <v>1391</v>
      </c>
      <c r="C6173" s="245" t="s">
        <v>1472</v>
      </c>
      <c r="D6173" s="245" t="s">
        <v>1471</v>
      </c>
      <c r="E6173" s="246" t="s">
        <v>44</v>
      </c>
      <c r="F6173" s="245" t="s">
        <v>44</v>
      </c>
      <c r="G6173" s="245" t="s">
        <v>14187</v>
      </c>
      <c r="H6173" s="245" t="s">
        <v>14188</v>
      </c>
      <c r="I6173" s="245" t="s">
        <v>14</v>
      </c>
      <c r="J6173" s="245" t="s">
        <v>59</v>
      </c>
      <c r="K6173" s="246" t="s">
        <v>8569</v>
      </c>
      <c r="L6173" s="245" t="s">
        <v>568</v>
      </c>
      <c r="M6173"/>
      <c r="N6173"/>
      <c r="O6173"/>
      <c r="P6173"/>
      <c r="Q6173"/>
      <c r="R6173"/>
      <c r="S6173"/>
      <c r="T6173"/>
      <c r="U6173"/>
      <c r="V6173"/>
      <c r="W6173"/>
      <c r="X6173"/>
      <c r="Y6173"/>
      <c r="Z6173"/>
      <c r="AA6173"/>
      <c r="AB6173"/>
      <c r="AC6173"/>
      <c r="AD6173"/>
      <c r="AE6173"/>
      <c r="AF6173"/>
      <c r="AG6173"/>
      <c r="AH6173"/>
      <c r="AI6173"/>
      <c r="AJ6173"/>
      <c r="AK6173"/>
      <c r="AL6173"/>
      <c r="AM6173"/>
      <c r="AN6173"/>
      <c r="AO6173"/>
      <c r="AP6173"/>
      <c r="AQ6173"/>
      <c r="AR6173"/>
      <c r="AS6173"/>
      <c r="AT6173"/>
      <c r="AU6173"/>
      <c r="AV6173"/>
      <c r="AW6173"/>
      <c r="AX6173"/>
      <c r="AY6173"/>
      <c r="AZ6173"/>
      <c r="BA6173"/>
      <c r="BB6173"/>
      <c r="BC6173"/>
      <c r="BD6173"/>
      <c r="BE6173"/>
      <c r="BF6173"/>
      <c r="BG6173"/>
      <c r="BH6173"/>
      <c r="BI6173"/>
      <c r="BJ6173"/>
      <c r="BK6173"/>
      <c r="BL6173"/>
      <c r="BM6173"/>
      <c r="BN6173"/>
      <c r="BO6173"/>
    </row>
    <row r="6174" spans="1:67" ht="15" x14ac:dyDescent="0.25">
      <c r="A6174" s="245" t="s">
        <v>1392</v>
      </c>
      <c r="B6174" s="245" t="s">
        <v>1391</v>
      </c>
      <c r="C6174" s="245" t="s">
        <v>1462</v>
      </c>
      <c r="D6174" s="245" t="s">
        <v>1461</v>
      </c>
      <c r="E6174" s="246" t="s">
        <v>44</v>
      </c>
      <c r="F6174" s="245" t="s">
        <v>44</v>
      </c>
      <c r="G6174" s="245" t="s">
        <v>1468</v>
      </c>
      <c r="H6174" s="245" t="s">
        <v>21752</v>
      </c>
      <c r="I6174" s="245" t="s">
        <v>12</v>
      </c>
      <c r="J6174" s="245" t="s">
        <v>59</v>
      </c>
      <c r="K6174" s="246" t="s">
        <v>25433</v>
      </c>
      <c r="L6174" s="245" t="s">
        <v>568</v>
      </c>
      <c r="M6174"/>
      <c r="N6174"/>
      <c r="O6174"/>
      <c r="P6174"/>
      <c r="Q6174"/>
      <c r="R6174"/>
      <c r="S6174"/>
      <c r="T6174"/>
      <c r="U6174"/>
      <c r="V6174"/>
      <c r="W6174"/>
      <c r="X6174"/>
      <c r="Y6174"/>
      <c r="Z6174"/>
      <c r="AA6174"/>
      <c r="AB6174"/>
      <c r="AC6174"/>
      <c r="AD6174"/>
      <c r="AE6174"/>
      <c r="AF6174"/>
      <c r="AG6174"/>
      <c r="AH6174"/>
      <c r="AI6174"/>
      <c r="AJ6174"/>
      <c r="AK6174"/>
      <c r="AL6174"/>
      <c r="AM6174"/>
      <c r="AN6174"/>
      <c r="AO6174"/>
      <c r="AP6174"/>
      <c r="AQ6174"/>
      <c r="AR6174"/>
      <c r="AS6174"/>
      <c r="AT6174"/>
      <c r="AU6174"/>
      <c r="AV6174"/>
      <c r="AW6174"/>
      <c r="AX6174"/>
      <c r="AY6174"/>
      <c r="AZ6174"/>
      <c r="BA6174"/>
      <c r="BB6174"/>
      <c r="BC6174"/>
      <c r="BD6174"/>
      <c r="BE6174"/>
      <c r="BF6174"/>
      <c r="BG6174"/>
      <c r="BH6174"/>
      <c r="BI6174"/>
      <c r="BJ6174"/>
      <c r="BK6174"/>
      <c r="BL6174"/>
      <c r="BM6174"/>
      <c r="BN6174"/>
      <c r="BO6174"/>
    </row>
    <row r="6175" spans="1:67" ht="15" x14ac:dyDescent="0.25">
      <c r="A6175" s="245" t="s">
        <v>1392</v>
      </c>
      <c r="B6175" s="245" t="s">
        <v>1391</v>
      </c>
      <c r="C6175" s="245" t="s">
        <v>1462</v>
      </c>
      <c r="D6175" s="245" t="s">
        <v>1461</v>
      </c>
      <c r="E6175" s="246" t="s">
        <v>44</v>
      </c>
      <c r="F6175" s="245" t="s">
        <v>44</v>
      </c>
      <c r="G6175" s="245" t="s">
        <v>1467</v>
      </c>
      <c r="H6175" s="245" t="s">
        <v>21754</v>
      </c>
      <c r="I6175" s="245" t="s">
        <v>12</v>
      </c>
      <c r="J6175" s="245" t="s">
        <v>59</v>
      </c>
      <c r="K6175" s="246" t="s">
        <v>25434</v>
      </c>
      <c r="L6175" s="245" t="s">
        <v>568</v>
      </c>
      <c r="M6175"/>
      <c r="N6175"/>
      <c r="O6175"/>
      <c r="P6175"/>
      <c r="Q6175"/>
      <c r="R6175"/>
      <c r="S6175"/>
      <c r="T6175"/>
      <c r="U6175"/>
      <c r="V6175"/>
      <c r="W6175"/>
      <c r="X6175"/>
      <c r="Y6175"/>
      <c r="Z6175"/>
      <c r="AA6175"/>
      <c r="AB6175"/>
      <c r="AC6175"/>
      <c r="AD6175"/>
      <c r="AE6175"/>
      <c r="AF6175"/>
      <c r="AG6175"/>
      <c r="AH6175"/>
      <c r="AI6175"/>
      <c r="AJ6175"/>
      <c r="AK6175"/>
      <c r="AL6175"/>
      <c r="AM6175"/>
      <c r="AN6175"/>
      <c r="AO6175"/>
      <c r="AP6175"/>
      <c r="AQ6175"/>
      <c r="AR6175"/>
      <c r="AS6175"/>
      <c r="AT6175"/>
      <c r="AU6175"/>
      <c r="AV6175"/>
      <c r="AW6175"/>
      <c r="AX6175"/>
      <c r="AY6175"/>
      <c r="AZ6175"/>
      <c r="BA6175"/>
      <c r="BB6175"/>
      <c r="BC6175"/>
      <c r="BD6175"/>
      <c r="BE6175"/>
      <c r="BF6175"/>
      <c r="BG6175"/>
      <c r="BH6175"/>
      <c r="BI6175"/>
      <c r="BJ6175"/>
      <c r="BK6175"/>
      <c r="BL6175"/>
      <c r="BM6175"/>
      <c r="BN6175"/>
      <c r="BO6175"/>
    </row>
    <row r="6176" spans="1:67" ht="15" x14ac:dyDescent="0.25">
      <c r="A6176" s="245" t="s">
        <v>1392</v>
      </c>
      <c r="B6176" s="245" t="s">
        <v>1391</v>
      </c>
      <c r="C6176" s="245" t="s">
        <v>1462</v>
      </c>
      <c r="D6176" s="245" t="s">
        <v>1461</v>
      </c>
      <c r="E6176" s="246" t="s">
        <v>44</v>
      </c>
      <c r="F6176" s="245" t="s">
        <v>44</v>
      </c>
      <c r="G6176" s="245" t="s">
        <v>1466</v>
      </c>
      <c r="H6176" s="245" t="s">
        <v>21756</v>
      </c>
      <c r="I6176" s="245" t="s">
        <v>11</v>
      </c>
      <c r="J6176" s="245" t="s">
        <v>59</v>
      </c>
      <c r="K6176" s="246" t="s">
        <v>25435</v>
      </c>
      <c r="L6176" s="245" t="s">
        <v>568</v>
      </c>
      <c r="M6176"/>
      <c r="N6176"/>
      <c r="O6176"/>
      <c r="P6176"/>
      <c r="Q6176"/>
      <c r="R6176"/>
      <c r="S6176"/>
      <c r="T6176"/>
      <c r="U6176"/>
      <c r="V6176"/>
      <c r="W6176"/>
      <c r="X6176"/>
      <c r="Y6176"/>
      <c r="Z6176"/>
      <c r="AA6176"/>
      <c r="AB6176"/>
      <c r="AC6176"/>
      <c r="AD6176"/>
      <c r="AE6176"/>
      <c r="AF6176"/>
      <c r="AG6176"/>
      <c r="AH6176"/>
      <c r="AI6176"/>
      <c r="AJ6176"/>
      <c r="AK6176"/>
      <c r="AL6176"/>
      <c r="AM6176"/>
      <c r="AN6176"/>
      <c r="AO6176"/>
      <c r="AP6176"/>
      <c r="AQ6176"/>
      <c r="AR6176"/>
      <c r="AS6176"/>
      <c r="AT6176"/>
      <c r="AU6176"/>
      <c r="AV6176"/>
      <c r="AW6176"/>
      <c r="AX6176"/>
      <c r="AY6176"/>
      <c r="AZ6176"/>
      <c r="BA6176"/>
      <c r="BB6176"/>
      <c r="BC6176"/>
      <c r="BD6176"/>
      <c r="BE6176"/>
      <c r="BF6176"/>
      <c r="BG6176"/>
      <c r="BH6176"/>
      <c r="BI6176"/>
      <c r="BJ6176"/>
      <c r="BK6176"/>
      <c r="BL6176"/>
      <c r="BM6176"/>
      <c r="BN6176"/>
      <c r="BO6176"/>
    </row>
    <row r="6177" spans="1:67" ht="15" x14ac:dyDescent="0.25">
      <c r="A6177" s="245" t="s">
        <v>1392</v>
      </c>
      <c r="B6177" s="245" t="s">
        <v>1391</v>
      </c>
      <c r="C6177" s="245" t="s">
        <v>1462</v>
      </c>
      <c r="D6177" s="245" t="s">
        <v>1461</v>
      </c>
      <c r="E6177" s="246" t="s">
        <v>44</v>
      </c>
      <c r="F6177" s="245" t="s">
        <v>44</v>
      </c>
      <c r="G6177" s="245" t="s">
        <v>1465</v>
      </c>
      <c r="H6177" s="245" t="s">
        <v>21757</v>
      </c>
      <c r="I6177" s="245" t="s">
        <v>11</v>
      </c>
      <c r="J6177" s="245" t="s">
        <v>59</v>
      </c>
      <c r="K6177" s="246" t="s">
        <v>25436</v>
      </c>
      <c r="L6177" s="245" t="s">
        <v>568</v>
      </c>
      <c r="M6177"/>
      <c r="N6177"/>
      <c r="O6177"/>
      <c r="P6177"/>
      <c r="Q6177"/>
      <c r="R6177"/>
      <c r="S6177"/>
      <c r="T6177"/>
      <c r="U6177"/>
      <c r="V6177"/>
      <c r="W6177"/>
      <c r="X6177"/>
      <c r="Y6177"/>
      <c r="Z6177"/>
      <c r="AA6177"/>
      <c r="AB6177"/>
      <c r="AC6177"/>
      <c r="AD6177"/>
      <c r="AE6177"/>
      <c r="AF6177"/>
      <c r="AG6177"/>
      <c r="AH6177"/>
      <c r="AI6177"/>
      <c r="AJ6177"/>
      <c r="AK6177"/>
      <c r="AL6177"/>
      <c r="AM6177"/>
      <c r="AN6177"/>
      <c r="AO6177"/>
      <c r="AP6177"/>
      <c r="AQ6177"/>
      <c r="AR6177"/>
      <c r="AS6177"/>
      <c r="AT6177"/>
      <c r="AU6177"/>
      <c r="AV6177"/>
      <c r="AW6177"/>
      <c r="AX6177"/>
      <c r="AY6177"/>
      <c r="AZ6177"/>
      <c r="BA6177"/>
      <c r="BB6177"/>
      <c r="BC6177"/>
      <c r="BD6177"/>
      <c r="BE6177"/>
      <c r="BF6177"/>
      <c r="BG6177"/>
      <c r="BH6177"/>
      <c r="BI6177"/>
      <c r="BJ6177"/>
      <c r="BK6177"/>
      <c r="BL6177"/>
      <c r="BM6177"/>
      <c r="BN6177"/>
      <c r="BO6177"/>
    </row>
    <row r="6178" spans="1:67" ht="15" x14ac:dyDescent="0.25">
      <c r="A6178" s="245" t="s">
        <v>1392</v>
      </c>
      <c r="B6178" s="245" t="s">
        <v>1391</v>
      </c>
      <c r="C6178" s="245" t="s">
        <v>1462</v>
      </c>
      <c r="D6178" s="245" t="s">
        <v>1461</v>
      </c>
      <c r="E6178" s="246" t="s">
        <v>44</v>
      </c>
      <c r="F6178" s="245" t="s">
        <v>44</v>
      </c>
      <c r="G6178" s="245" t="s">
        <v>1464</v>
      </c>
      <c r="H6178" s="245" t="s">
        <v>21759</v>
      </c>
      <c r="I6178" s="245" t="s">
        <v>11</v>
      </c>
      <c r="J6178" s="245" t="s">
        <v>59</v>
      </c>
      <c r="K6178" s="246" t="s">
        <v>15095</v>
      </c>
      <c r="L6178" s="245" t="s">
        <v>568</v>
      </c>
      <c r="M6178"/>
      <c r="N6178"/>
      <c r="O6178"/>
      <c r="P6178"/>
      <c r="Q6178"/>
      <c r="R6178"/>
      <c r="S6178"/>
      <c r="T6178"/>
      <c r="U6178"/>
      <c r="V6178"/>
      <c r="W6178"/>
      <c r="X6178"/>
      <c r="Y6178"/>
      <c r="Z6178"/>
      <c r="AA6178"/>
      <c r="AB6178"/>
      <c r="AC6178"/>
      <c r="AD6178"/>
      <c r="AE6178"/>
      <c r="AF6178"/>
      <c r="AG6178"/>
      <c r="AH6178"/>
      <c r="AI6178"/>
      <c r="AJ6178"/>
      <c r="AK6178"/>
      <c r="AL6178"/>
      <c r="AM6178"/>
      <c r="AN6178"/>
      <c r="AO6178"/>
      <c r="AP6178"/>
      <c r="AQ6178"/>
      <c r="AR6178"/>
      <c r="AS6178"/>
      <c r="AT6178"/>
      <c r="AU6178"/>
      <c r="AV6178"/>
      <c r="AW6178"/>
      <c r="AX6178"/>
      <c r="AY6178"/>
      <c r="AZ6178"/>
      <c r="BA6178"/>
      <c r="BB6178"/>
      <c r="BC6178"/>
      <c r="BD6178"/>
      <c r="BE6178"/>
      <c r="BF6178"/>
      <c r="BG6178"/>
      <c r="BH6178"/>
      <c r="BI6178"/>
      <c r="BJ6178"/>
      <c r="BK6178"/>
      <c r="BL6178"/>
      <c r="BM6178"/>
      <c r="BN6178"/>
      <c r="BO6178"/>
    </row>
    <row r="6179" spans="1:67" ht="15" x14ac:dyDescent="0.25">
      <c r="A6179" s="245" t="s">
        <v>1392</v>
      </c>
      <c r="B6179" s="245" t="s">
        <v>1391</v>
      </c>
      <c r="C6179" s="245" t="s">
        <v>1462</v>
      </c>
      <c r="D6179" s="245" t="s">
        <v>1461</v>
      </c>
      <c r="E6179" s="246" t="s">
        <v>44</v>
      </c>
      <c r="F6179" s="245" t="s">
        <v>44</v>
      </c>
      <c r="G6179" s="245" t="s">
        <v>1463</v>
      </c>
      <c r="H6179" s="245" t="s">
        <v>21761</v>
      </c>
      <c r="I6179" s="245" t="s">
        <v>11</v>
      </c>
      <c r="J6179" s="245" t="s">
        <v>59</v>
      </c>
      <c r="K6179" s="246" t="s">
        <v>16629</v>
      </c>
      <c r="L6179" s="245" t="s">
        <v>568</v>
      </c>
      <c r="M6179"/>
      <c r="N6179"/>
      <c r="O6179"/>
      <c r="P6179"/>
      <c r="Q6179"/>
      <c r="R6179"/>
      <c r="S6179"/>
      <c r="T6179"/>
      <c r="U6179"/>
      <c r="V6179"/>
      <c r="W6179"/>
      <c r="X6179"/>
      <c r="Y6179"/>
      <c r="Z6179"/>
      <c r="AA6179"/>
      <c r="AB6179"/>
      <c r="AC6179"/>
      <c r="AD6179"/>
      <c r="AE6179"/>
      <c r="AF6179"/>
      <c r="AG6179"/>
      <c r="AH6179"/>
      <c r="AI6179"/>
      <c r="AJ6179"/>
      <c r="AK6179"/>
      <c r="AL6179"/>
      <c r="AM6179"/>
      <c r="AN6179"/>
      <c r="AO6179"/>
      <c r="AP6179"/>
      <c r="AQ6179"/>
      <c r="AR6179"/>
      <c r="AS6179"/>
      <c r="AT6179"/>
      <c r="AU6179"/>
      <c r="AV6179"/>
      <c r="AW6179"/>
      <c r="AX6179"/>
      <c r="AY6179"/>
      <c r="AZ6179"/>
      <c r="BA6179"/>
      <c r="BB6179"/>
      <c r="BC6179"/>
      <c r="BD6179"/>
      <c r="BE6179"/>
      <c r="BF6179"/>
      <c r="BG6179"/>
      <c r="BH6179"/>
      <c r="BI6179"/>
      <c r="BJ6179"/>
      <c r="BK6179"/>
      <c r="BL6179"/>
      <c r="BM6179"/>
      <c r="BN6179"/>
      <c r="BO6179"/>
    </row>
    <row r="6180" spans="1:67" ht="15" x14ac:dyDescent="0.25">
      <c r="A6180" s="245" t="s">
        <v>1392</v>
      </c>
      <c r="B6180" s="245" t="s">
        <v>1391</v>
      </c>
      <c r="C6180" s="245" t="s">
        <v>1462</v>
      </c>
      <c r="D6180" s="245" t="s">
        <v>1461</v>
      </c>
      <c r="E6180" s="246" t="s">
        <v>44</v>
      </c>
      <c r="F6180" s="245" t="s">
        <v>44</v>
      </c>
      <c r="G6180" s="245" t="s">
        <v>14189</v>
      </c>
      <c r="H6180" s="245" t="s">
        <v>14190</v>
      </c>
      <c r="I6180" s="245" t="s">
        <v>11</v>
      </c>
      <c r="J6180" s="245" t="s">
        <v>569</v>
      </c>
      <c r="K6180" s="246" t="s">
        <v>25437</v>
      </c>
      <c r="L6180" s="245" t="s">
        <v>568</v>
      </c>
      <c r="M6180"/>
      <c r="N6180"/>
      <c r="O6180"/>
      <c r="P6180"/>
      <c r="Q6180"/>
      <c r="R6180"/>
      <c r="S6180"/>
      <c r="T6180"/>
      <c r="U6180"/>
      <c r="V6180"/>
      <c r="W6180"/>
      <c r="X6180"/>
      <c r="Y6180"/>
      <c r="Z6180"/>
      <c r="AA6180"/>
      <c r="AB6180"/>
      <c r="AC6180"/>
      <c r="AD6180"/>
      <c r="AE6180"/>
      <c r="AF6180"/>
      <c r="AG6180"/>
      <c r="AH6180"/>
      <c r="AI6180"/>
      <c r="AJ6180"/>
      <c r="AK6180"/>
      <c r="AL6180"/>
      <c r="AM6180"/>
      <c r="AN6180"/>
      <c r="AO6180"/>
      <c r="AP6180"/>
      <c r="AQ6180"/>
      <c r="AR6180"/>
      <c r="AS6180"/>
      <c r="AT6180"/>
      <c r="AU6180"/>
      <c r="AV6180"/>
      <c r="AW6180"/>
      <c r="AX6180"/>
      <c r="AY6180"/>
      <c r="AZ6180"/>
      <c r="BA6180"/>
      <c r="BB6180"/>
      <c r="BC6180"/>
      <c r="BD6180"/>
      <c r="BE6180"/>
      <c r="BF6180"/>
      <c r="BG6180"/>
      <c r="BH6180"/>
      <c r="BI6180"/>
      <c r="BJ6180"/>
      <c r="BK6180"/>
      <c r="BL6180"/>
      <c r="BM6180"/>
      <c r="BN6180"/>
      <c r="BO6180"/>
    </row>
    <row r="6181" spans="1:67" ht="15" x14ac:dyDescent="0.25">
      <c r="A6181" s="245" t="s">
        <v>1392</v>
      </c>
      <c r="B6181" s="245" t="s">
        <v>1391</v>
      </c>
      <c r="C6181" s="245" t="s">
        <v>1395</v>
      </c>
      <c r="D6181" s="245" t="s">
        <v>1394</v>
      </c>
      <c r="E6181" s="246" t="s">
        <v>44</v>
      </c>
      <c r="F6181" s="245" t="s">
        <v>44</v>
      </c>
      <c r="G6181" s="245" t="s">
        <v>1460</v>
      </c>
      <c r="H6181" s="245" t="s">
        <v>14192</v>
      </c>
      <c r="I6181" s="245" t="s">
        <v>11</v>
      </c>
      <c r="J6181" s="245" t="s">
        <v>59</v>
      </c>
      <c r="K6181" s="246" t="s">
        <v>8473</v>
      </c>
      <c r="L6181" s="245" t="s">
        <v>568</v>
      </c>
      <c r="M6181"/>
      <c r="N6181"/>
      <c r="O6181"/>
      <c r="P6181"/>
      <c r="Q6181"/>
      <c r="R6181"/>
      <c r="S6181"/>
      <c r="T6181"/>
      <c r="U6181"/>
      <c r="V6181"/>
      <c r="W6181"/>
      <c r="X6181"/>
      <c r="Y6181"/>
      <c r="Z6181"/>
      <c r="AA6181"/>
      <c r="AB6181"/>
      <c r="AC6181"/>
      <c r="AD6181"/>
      <c r="AE6181"/>
      <c r="AF6181"/>
      <c r="AG6181"/>
      <c r="AH6181"/>
      <c r="AI6181"/>
      <c r="AJ6181"/>
      <c r="AK6181"/>
      <c r="AL6181"/>
      <c r="AM6181"/>
      <c r="AN6181"/>
      <c r="AO6181"/>
      <c r="AP6181"/>
      <c r="AQ6181"/>
      <c r="AR6181"/>
      <c r="AS6181"/>
      <c r="AT6181"/>
      <c r="AU6181"/>
      <c r="AV6181"/>
      <c r="AW6181"/>
      <c r="AX6181"/>
      <c r="AY6181"/>
      <c r="AZ6181"/>
      <c r="BA6181"/>
      <c r="BB6181"/>
      <c r="BC6181"/>
      <c r="BD6181"/>
      <c r="BE6181"/>
      <c r="BF6181"/>
      <c r="BG6181"/>
      <c r="BH6181"/>
      <c r="BI6181"/>
      <c r="BJ6181"/>
      <c r="BK6181"/>
      <c r="BL6181"/>
      <c r="BM6181"/>
      <c r="BN6181"/>
      <c r="BO6181"/>
    </row>
    <row r="6182" spans="1:67" ht="15" x14ac:dyDescent="0.25">
      <c r="A6182" s="245" t="s">
        <v>1392</v>
      </c>
      <c r="B6182" s="245" t="s">
        <v>1391</v>
      </c>
      <c r="C6182" s="245" t="s">
        <v>1395</v>
      </c>
      <c r="D6182" s="245" t="s">
        <v>1394</v>
      </c>
      <c r="E6182" s="246" t="s">
        <v>44</v>
      </c>
      <c r="F6182" s="245" t="s">
        <v>44</v>
      </c>
      <c r="G6182" s="245" t="s">
        <v>1459</v>
      </c>
      <c r="H6182" s="245" t="s">
        <v>14193</v>
      </c>
      <c r="I6182" s="245" t="s">
        <v>11</v>
      </c>
      <c r="J6182" s="245" t="s">
        <v>59</v>
      </c>
      <c r="K6182" s="246" t="s">
        <v>25438</v>
      </c>
      <c r="L6182" s="245" t="s">
        <v>568</v>
      </c>
      <c r="M6182"/>
      <c r="N6182"/>
      <c r="O6182"/>
      <c r="P6182"/>
      <c r="Q6182"/>
      <c r="R6182"/>
      <c r="S6182"/>
      <c r="T6182"/>
      <c r="U6182"/>
      <c r="V6182"/>
      <c r="W6182"/>
      <c r="X6182"/>
      <c r="Y6182"/>
      <c r="Z6182"/>
      <c r="AA6182"/>
      <c r="AB6182"/>
      <c r="AC6182"/>
      <c r="AD6182"/>
      <c r="AE6182"/>
      <c r="AF6182"/>
      <c r="AG6182"/>
      <c r="AH6182"/>
      <c r="AI6182"/>
      <c r="AJ6182"/>
      <c r="AK6182"/>
      <c r="AL6182"/>
      <c r="AM6182"/>
      <c r="AN6182"/>
      <c r="AO6182"/>
      <c r="AP6182"/>
      <c r="AQ6182"/>
      <c r="AR6182"/>
      <c r="AS6182"/>
      <c r="AT6182"/>
      <c r="AU6182"/>
      <c r="AV6182"/>
      <c r="AW6182"/>
      <c r="AX6182"/>
      <c r="AY6182"/>
      <c r="AZ6182"/>
      <c r="BA6182"/>
      <c r="BB6182"/>
      <c r="BC6182"/>
      <c r="BD6182"/>
      <c r="BE6182"/>
      <c r="BF6182"/>
      <c r="BG6182"/>
      <c r="BH6182"/>
      <c r="BI6182"/>
      <c r="BJ6182"/>
      <c r="BK6182"/>
      <c r="BL6182"/>
      <c r="BM6182"/>
      <c r="BN6182"/>
      <c r="BO6182"/>
    </row>
    <row r="6183" spans="1:67" ht="15" x14ac:dyDescent="0.25">
      <c r="A6183" s="245" t="s">
        <v>1392</v>
      </c>
      <c r="B6183" s="245" t="s">
        <v>1391</v>
      </c>
      <c r="C6183" s="245" t="s">
        <v>1395</v>
      </c>
      <c r="D6183" s="245" t="s">
        <v>1394</v>
      </c>
      <c r="E6183" s="246" t="s">
        <v>44</v>
      </c>
      <c r="F6183" s="245" t="s">
        <v>44</v>
      </c>
      <c r="G6183" s="245" t="s">
        <v>1458</v>
      </c>
      <c r="H6183" s="245" t="s">
        <v>14194</v>
      </c>
      <c r="I6183" s="245" t="s">
        <v>11</v>
      </c>
      <c r="J6183" s="245" t="s">
        <v>59</v>
      </c>
      <c r="K6183" s="246" t="s">
        <v>10266</v>
      </c>
      <c r="L6183" s="245" t="s">
        <v>568</v>
      </c>
      <c r="M6183"/>
      <c r="N6183"/>
      <c r="O6183"/>
      <c r="P6183"/>
      <c r="Q6183"/>
      <c r="R6183"/>
      <c r="S6183"/>
      <c r="T6183"/>
      <c r="U6183"/>
      <c r="V6183"/>
      <c r="W6183"/>
      <c r="X6183"/>
      <c r="Y6183"/>
      <c r="Z6183"/>
      <c r="AA6183"/>
      <c r="AB6183"/>
      <c r="AC6183"/>
      <c r="AD6183"/>
      <c r="AE6183"/>
      <c r="AF6183"/>
      <c r="AG6183"/>
      <c r="AH6183"/>
      <c r="AI6183"/>
      <c r="AJ6183"/>
      <c r="AK6183"/>
      <c r="AL6183"/>
      <c r="AM6183"/>
      <c r="AN6183"/>
      <c r="AO6183"/>
      <c r="AP6183"/>
      <c r="AQ6183"/>
      <c r="AR6183"/>
      <c r="AS6183"/>
      <c r="AT6183"/>
      <c r="AU6183"/>
      <c r="AV6183"/>
      <c r="AW6183"/>
      <c r="AX6183"/>
      <c r="AY6183"/>
      <c r="AZ6183"/>
      <c r="BA6183"/>
      <c r="BB6183"/>
      <c r="BC6183"/>
      <c r="BD6183"/>
      <c r="BE6183"/>
      <c r="BF6183"/>
      <c r="BG6183"/>
      <c r="BH6183"/>
      <c r="BI6183"/>
      <c r="BJ6183"/>
      <c r="BK6183"/>
      <c r="BL6183"/>
      <c r="BM6183"/>
      <c r="BN6183"/>
      <c r="BO6183"/>
    </row>
    <row r="6184" spans="1:67" ht="15" x14ac:dyDescent="0.25">
      <c r="A6184" s="245" t="s">
        <v>1392</v>
      </c>
      <c r="B6184" s="245" t="s">
        <v>1391</v>
      </c>
      <c r="C6184" s="245" t="s">
        <v>1395</v>
      </c>
      <c r="D6184" s="245" t="s">
        <v>1394</v>
      </c>
      <c r="E6184" s="246" t="s">
        <v>44</v>
      </c>
      <c r="F6184" s="245" t="s">
        <v>44</v>
      </c>
      <c r="G6184" s="245" t="s">
        <v>1457</v>
      </c>
      <c r="H6184" s="245" t="s">
        <v>14194</v>
      </c>
      <c r="I6184" s="245" t="s">
        <v>11</v>
      </c>
      <c r="J6184" s="245" t="s">
        <v>59</v>
      </c>
      <c r="K6184" s="246" t="s">
        <v>22979</v>
      </c>
      <c r="L6184" s="245" t="s">
        <v>568</v>
      </c>
      <c r="M6184"/>
      <c r="N6184"/>
      <c r="O6184"/>
      <c r="P6184"/>
      <c r="Q6184"/>
      <c r="R6184"/>
      <c r="S6184"/>
      <c r="T6184"/>
      <c r="U6184"/>
      <c r="V6184"/>
      <c r="W6184"/>
      <c r="X6184"/>
      <c r="Y6184"/>
      <c r="Z6184"/>
      <c r="AA6184"/>
      <c r="AB6184"/>
      <c r="AC6184"/>
      <c r="AD6184"/>
      <c r="AE6184"/>
      <c r="AF6184"/>
      <c r="AG6184"/>
      <c r="AH6184"/>
      <c r="AI6184"/>
      <c r="AJ6184"/>
      <c r="AK6184"/>
      <c r="AL6184"/>
      <c r="AM6184"/>
      <c r="AN6184"/>
      <c r="AO6184"/>
      <c r="AP6184"/>
      <c r="AQ6184"/>
      <c r="AR6184"/>
      <c r="AS6184"/>
      <c r="AT6184"/>
      <c r="AU6184"/>
      <c r="AV6184"/>
      <c r="AW6184"/>
      <c r="AX6184"/>
      <c r="AY6184"/>
      <c r="AZ6184"/>
      <c r="BA6184"/>
      <c r="BB6184"/>
      <c r="BC6184"/>
      <c r="BD6184"/>
      <c r="BE6184"/>
      <c r="BF6184"/>
      <c r="BG6184"/>
      <c r="BH6184"/>
      <c r="BI6184"/>
      <c r="BJ6184"/>
      <c r="BK6184"/>
      <c r="BL6184"/>
      <c r="BM6184"/>
      <c r="BN6184"/>
      <c r="BO6184"/>
    </row>
    <row r="6185" spans="1:67" ht="15" x14ac:dyDescent="0.25">
      <c r="A6185" s="245" t="s">
        <v>1392</v>
      </c>
      <c r="B6185" s="245" t="s">
        <v>1391</v>
      </c>
      <c r="C6185" s="245" t="s">
        <v>1395</v>
      </c>
      <c r="D6185" s="245" t="s">
        <v>1394</v>
      </c>
      <c r="E6185" s="246" t="s">
        <v>44</v>
      </c>
      <c r="F6185" s="245" t="s">
        <v>44</v>
      </c>
      <c r="G6185" s="245" t="s">
        <v>1456</v>
      </c>
      <c r="H6185" s="245" t="s">
        <v>14195</v>
      </c>
      <c r="I6185" s="245" t="s">
        <v>11</v>
      </c>
      <c r="J6185" s="245" t="s">
        <v>59</v>
      </c>
      <c r="K6185" s="246" t="s">
        <v>11880</v>
      </c>
      <c r="L6185" s="245" t="s">
        <v>568</v>
      </c>
      <c r="M6185"/>
      <c r="N6185"/>
      <c r="O6185"/>
      <c r="P6185"/>
      <c r="Q6185"/>
      <c r="R6185"/>
      <c r="S6185"/>
      <c r="T6185"/>
      <c r="U6185"/>
      <c r="V6185"/>
      <c r="W6185"/>
      <c r="X6185"/>
      <c r="Y6185"/>
      <c r="Z6185"/>
      <c r="AA6185"/>
      <c r="AB6185"/>
      <c r="AC6185"/>
      <c r="AD6185"/>
      <c r="AE6185"/>
      <c r="AF6185"/>
      <c r="AG6185"/>
      <c r="AH6185"/>
      <c r="AI6185"/>
      <c r="AJ6185"/>
      <c r="AK6185"/>
      <c r="AL6185"/>
      <c r="AM6185"/>
      <c r="AN6185"/>
      <c r="AO6185"/>
      <c r="AP6185"/>
      <c r="AQ6185"/>
      <c r="AR6185"/>
      <c r="AS6185"/>
      <c r="AT6185"/>
      <c r="AU6185"/>
      <c r="AV6185"/>
      <c r="AW6185"/>
      <c r="AX6185"/>
      <c r="AY6185"/>
      <c r="AZ6185"/>
      <c r="BA6185"/>
      <c r="BB6185"/>
      <c r="BC6185"/>
      <c r="BD6185"/>
      <c r="BE6185"/>
      <c r="BF6185"/>
      <c r="BG6185"/>
      <c r="BH6185"/>
      <c r="BI6185"/>
      <c r="BJ6185"/>
      <c r="BK6185"/>
      <c r="BL6185"/>
      <c r="BM6185"/>
      <c r="BN6185"/>
      <c r="BO6185"/>
    </row>
    <row r="6186" spans="1:67" ht="15" x14ac:dyDescent="0.25">
      <c r="A6186" s="245" t="s">
        <v>1392</v>
      </c>
      <c r="B6186" s="245" t="s">
        <v>1391</v>
      </c>
      <c r="C6186" s="245" t="s">
        <v>1395</v>
      </c>
      <c r="D6186" s="245" t="s">
        <v>1394</v>
      </c>
      <c r="E6186" s="246" t="s">
        <v>44</v>
      </c>
      <c r="F6186" s="245" t="s">
        <v>44</v>
      </c>
      <c r="G6186" s="245" t="s">
        <v>1455</v>
      </c>
      <c r="H6186" s="245" t="s">
        <v>14196</v>
      </c>
      <c r="I6186" s="245" t="s">
        <v>11</v>
      </c>
      <c r="J6186" s="245" t="s">
        <v>59</v>
      </c>
      <c r="K6186" s="246" t="s">
        <v>25439</v>
      </c>
      <c r="L6186" s="245" t="s">
        <v>568</v>
      </c>
      <c r="M6186"/>
      <c r="N6186"/>
      <c r="O6186"/>
      <c r="P6186"/>
      <c r="Q6186"/>
      <c r="R6186"/>
      <c r="S6186"/>
      <c r="T6186"/>
      <c r="U6186"/>
      <c r="V6186"/>
      <c r="W6186"/>
      <c r="X6186"/>
      <c r="Y6186"/>
      <c r="Z6186"/>
      <c r="AA6186"/>
      <c r="AB6186"/>
      <c r="AC6186"/>
      <c r="AD6186"/>
      <c r="AE6186"/>
      <c r="AF6186"/>
      <c r="AG6186"/>
      <c r="AH6186"/>
      <c r="AI6186"/>
      <c r="AJ6186"/>
      <c r="AK6186"/>
      <c r="AL6186"/>
      <c r="AM6186"/>
      <c r="AN6186"/>
      <c r="AO6186"/>
      <c r="AP6186"/>
      <c r="AQ6186"/>
      <c r="AR6186"/>
      <c r="AS6186"/>
      <c r="AT6186"/>
      <c r="AU6186"/>
      <c r="AV6186"/>
      <c r="AW6186"/>
      <c r="AX6186"/>
      <c r="AY6186"/>
      <c r="AZ6186"/>
      <c r="BA6186"/>
      <c r="BB6186"/>
      <c r="BC6186"/>
      <c r="BD6186"/>
      <c r="BE6186"/>
      <c r="BF6186"/>
      <c r="BG6186"/>
      <c r="BH6186"/>
      <c r="BI6186"/>
      <c r="BJ6186"/>
      <c r="BK6186"/>
      <c r="BL6186"/>
      <c r="BM6186"/>
      <c r="BN6186"/>
      <c r="BO6186"/>
    </row>
    <row r="6187" spans="1:67" ht="15" x14ac:dyDescent="0.25">
      <c r="A6187" s="245" t="s">
        <v>1392</v>
      </c>
      <c r="B6187" s="245" t="s">
        <v>1391</v>
      </c>
      <c r="C6187" s="245" t="s">
        <v>1395</v>
      </c>
      <c r="D6187" s="245" t="s">
        <v>1394</v>
      </c>
      <c r="E6187" s="246" t="s">
        <v>44</v>
      </c>
      <c r="F6187" s="245" t="s">
        <v>44</v>
      </c>
      <c r="G6187" s="245" t="s">
        <v>1454</v>
      </c>
      <c r="H6187" s="245" t="s">
        <v>14198</v>
      </c>
      <c r="I6187" s="245" t="s">
        <v>11</v>
      </c>
      <c r="J6187" s="245" t="s">
        <v>59</v>
      </c>
      <c r="K6187" s="246" t="s">
        <v>25375</v>
      </c>
      <c r="L6187" s="245" t="s">
        <v>568</v>
      </c>
      <c r="M6187"/>
      <c r="N6187"/>
      <c r="O6187"/>
      <c r="P6187"/>
      <c r="Q6187"/>
      <c r="R6187"/>
      <c r="S6187"/>
      <c r="T6187"/>
      <c r="U6187"/>
      <c r="V6187"/>
      <c r="W6187"/>
      <c r="X6187"/>
      <c r="Y6187"/>
      <c r="Z6187"/>
      <c r="AA6187"/>
      <c r="AB6187"/>
      <c r="AC6187"/>
      <c r="AD6187"/>
      <c r="AE6187"/>
      <c r="AF6187"/>
      <c r="AG6187"/>
      <c r="AH6187"/>
      <c r="AI6187"/>
      <c r="AJ6187"/>
      <c r="AK6187"/>
      <c r="AL6187"/>
      <c r="AM6187"/>
      <c r="AN6187"/>
      <c r="AO6187"/>
      <c r="AP6187"/>
      <c r="AQ6187"/>
      <c r="AR6187"/>
      <c r="AS6187"/>
      <c r="AT6187"/>
      <c r="AU6187"/>
      <c r="AV6187"/>
      <c r="AW6187"/>
      <c r="AX6187"/>
      <c r="AY6187"/>
      <c r="AZ6187"/>
      <c r="BA6187"/>
      <c r="BB6187"/>
      <c r="BC6187"/>
      <c r="BD6187"/>
      <c r="BE6187"/>
      <c r="BF6187"/>
      <c r="BG6187"/>
      <c r="BH6187"/>
      <c r="BI6187"/>
      <c r="BJ6187"/>
      <c r="BK6187"/>
      <c r="BL6187"/>
      <c r="BM6187"/>
      <c r="BN6187"/>
      <c r="BO6187"/>
    </row>
    <row r="6188" spans="1:67" ht="15" x14ac:dyDescent="0.25">
      <c r="A6188" s="245" t="s">
        <v>1392</v>
      </c>
      <c r="B6188" s="245" t="s">
        <v>1391</v>
      </c>
      <c r="C6188" s="245" t="s">
        <v>1395</v>
      </c>
      <c r="D6188" s="245" t="s">
        <v>1394</v>
      </c>
      <c r="E6188" s="246" t="s">
        <v>44</v>
      </c>
      <c r="F6188" s="245" t="s">
        <v>44</v>
      </c>
      <c r="G6188" s="245" t="s">
        <v>1453</v>
      </c>
      <c r="H6188" s="245" t="s">
        <v>14199</v>
      </c>
      <c r="I6188" s="245" t="s">
        <v>11</v>
      </c>
      <c r="J6188" s="245" t="s">
        <v>59</v>
      </c>
      <c r="K6188" s="246" t="s">
        <v>15431</v>
      </c>
      <c r="L6188" s="245" t="s">
        <v>568</v>
      </c>
      <c r="M6188"/>
      <c r="N6188"/>
      <c r="O6188"/>
      <c r="P6188"/>
      <c r="Q6188"/>
      <c r="R6188"/>
      <c r="S6188"/>
      <c r="T6188"/>
      <c r="U6188"/>
      <c r="V6188"/>
      <c r="W6188"/>
      <c r="X6188"/>
      <c r="Y6188"/>
      <c r="Z6188"/>
      <c r="AA6188"/>
      <c r="AB6188"/>
      <c r="AC6188"/>
      <c r="AD6188"/>
      <c r="AE6188"/>
      <c r="AF6188"/>
      <c r="AG6188"/>
      <c r="AH6188"/>
      <c r="AI6188"/>
      <c r="AJ6188"/>
      <c r="AK6188"/>
      <c r="AL6188"/>
      <c r="AM6188"/>
      <c r="AN6188"/>
      <c r="AO6188"/>
      <c r="AP6188"/>
      <c r="AQ6188"/>
      <c r="AR6188"/>
      <c r="AS6188"/>
      <c r="AT6188"/>
      <c r="AU6188"/>
      <c r="AV6188"/>
      <c r="AW6188"/>
      <c r="AX6188"/>
      <c r="AY6188"/>
      <c r="AZ6188"/>
      <c r="BA6188"/>
      <c r="BB6188"/>
      <c r="BC6188"/>
      <c r="BD6188"/>
      <c r="BE6188"/>
      <c r="BF6188"/>
      <c r="BG6188"/>
      <c r="BH6188"/>
      <c r="BI6188"/>
      <c r="BJ6188"/>
      <c r="BK6188"/>
      <c r="BL6188"/>
      <c r="BM6188"/>
      <c r="BN6188"/>
      <c r="BO6188"/>
    </row>
    <row r="6189" spans="1:67" ht="15" x14ac:dyDescent="0.25">
      <c r="A6189" s="245" t="s">
        <v>1392</v>
      </c>
      <c r="B6189" s="245" t="s">
        <v>1391</v>
      </c>
      <c r="C6189" s="245" t="s">
        <v>1395</v>
      </c>
      <c r="D6189" s="245" t="s">
        <v>1394</v>
      </c>
      <c r="E6189" s="246" t="s">
        <v>44</v>
      </c>
      <c r="F6189" s="245" t="s">
        <v>44</v>
      </c>
      <c r="G6189" s="245" t="s">
        <v>1452</v>
      </c>
      <c r="H6189" s="245" t="s">
        <v>14200</v>
      </c>
      <c r="I6189" s="245" t="s">
        <v>11</v>
      </c>
      <c r="J6189" s="245" t="s">
        <v>59</v>
      </c>
      <c r="K6189" s="246" t="s">
        <v>18175</v>
      </c>
      <c r="L6189" s="245" t="s">
        <v>568</v>
      </c>
      <c r="M6189"/>
      <c r="N6189"/>
      <c r="O6189"/>
      <c r="P6189"/>
      <c r="Q6189"/>
      <c r="R6189"/>
      <c r="S6189"/>
      <c r="T6189"/>
      <c r="U6189"/>
      <c r="V6189"/>
      <c r="W6189"/>
      <c r="X6189"/>
      <c r="Y6189"/>
      <c r="Z6189"/>
      <c r="AA6189"/>
      <c r="AB6189"/>
      <c r="AC6189"/>
      <c r="AD6189"/>
      <c r="AE6189"/>
      <c r="AF6189"/>
      <c r="AG6189"/>
      <c r="AH6189"/>
      <c r="AI6189"/>
      <c r="AJ6189"/>
      <c r="AK6189"/>
      <c r="AL6189"/>
      <c r="AM6189"/>
      <c r="AN6189"/>
      <c r="AO6189"/>
      <c r="AP6189"/>
      <c r="AQ6189"/>
      <c r="AR6189"/>
      <c r="AS6189"/>
      <c r="AT6189"/>
      <c r="AU6189"/>
      <c r="AV6189"/>
      <c r="AW6189"/>
      <c r="AX6189"/>
      <c r="AY6189"/>
      <c r="AZ6189"/>
      <c r="BA6189"/>
      <c r="BB6189"/>
      <c r="BC6189"/>
      <c r="BD6189"/>
      <c r="BE6189"/>
      <c r="BF6189"/>
      <c r="BG6189"/>
      <c r="BH6189"/>
      <c r="BI6189"/>
      <c r="BJ6189"/>
      <c r="BK6189"/>
      <c r="BL6189"/>
      <c r="BM6189"/>
      <c r="BN6189"/>
      <c r="BO6189"/>
    </row>
    <row r="6190" spans="1:67" ht="15" x14ac:dyDescent="0.25">
      <c r="A6190" s="245" t="s">
        <v>1392</v>
      </c>
      <c r="B6190" s="245" t="s">
        <v>1391</v>
      </c>
      <c r="C6190" s="245" t="s">
        <v>1395</v>
      </c>
      <c r="D6190" s="245" t="s">
        <v>1394</v>
      </c>
      <c r="E6190" s="246" t="s">
        <v>44</v>
      </c>
      <c r="F6190" s="245" t="s">
        <v>44</v>
      </c>
      <c r="G6190" s="245" t="s">
        <v>1451</v>
      </c>
      <c r="H6190" s="245" t="s">
        <v>14201</v>
      </c>
      <c r="I6190" s="245" t="s">
        <v>11</v>
      </c>
      <c r="J6190" s="245" t="s">
        <v>59</v>
      </c>
      <c r="K6190" s="246" t="s">
        <v>25440</v>
      </c>
      <c r="L6190" s="245" t="s">
        <v>568</v>
      </c>
      <c r="M6190"/>
      <c r="N6190"/>
      <c r="O6190"/>
      <c r="P6190"/>
      <c r="Q6190"/>
      <c r="R6190"/>
      <c r="S6190"/>
      <c r="T6190"/>
      <c r="U6190"/>
      <c r="V6190"/>
      <c r="W6190"/>
      <c r="X6190"/>
      <c r="Y6190"/>
      <c r="Z6190"/>
      <c r="AA6190"/>
      <c r="AB6190"/>
      <c r="AC6190"/>
      <c r="AD6190"/>
      <c r="AE6190"/>
      <c r="AF6190"/>
      <c r="AG6190"/>
      <c r="AH6190"/>
      <c r="AI6190"/>
      <c r="AJ6190"/>
      <c r="AK6190"/>
      <c r="AL6190"/>
      <c r="AM6190"/>
      <c r="AN6190"/>
      <c r="AO6190"/>
      <c r="AP6190"/>
      <c r="AQ6190"/>
      <c r="AR6190"/>
      <c r="AS6190"/>
      <c r="AT6190"/>
      <c r="AU6190"/>
      <c r="AV6190"/>
      <c r="AW6190"/>
      <c r="AX6190"/>
      <c r="AY6190"/>
      <c r="AZ6190"/>
      <c r="BA6190"/>
      <c r="BB6190"/>
      <c r="BC6190"/>
      <c r="BD6190"/>
      <c r="BE6190"/>
      <c r="BF6190"/>
      <c r="BG6190"/>
      <c r="BH6190"/>
      <c r="BI6190"/>
      <c r="BJ6190"/>
      <c r="BK6190"/>
      <c r="BL6190"/>
      <c r="BM6190"/>
      <c r="BN6190"/>
      <c r="BO6190"/>
    </row>
    <row r="6191" spans="1:67" ht="15" x14ac:dyDescent="0.25">
      <c r="A6191" s="245" t="s">
        <v>1392</v>
      </c>
      <c r="B6191" s="245" t="s">
        <v>1391</v>
      </c>
      <c r="C6191" s="245" t="s">
        <v>1395</v>
      </c>
      <c r="D6191" s="245" t="s">
        <v>1394</v>
      </c>
      <c r="E6191" s="246" t="s">
        <v>44</v>
      </c>
      <c r="F6191" s="245" t="s">
        <v>44</v>
      </c>
      <c r="G6191" s="245" t="s">
        <v>1450</v>
      </c>
      <c r="H6191" s="245" t="s">
        <v>14203</v>
      </c>
      <c r="I6191" s="245" t="s">
        <v>11</v>
      </c>
      <c r="J6191" s="245" t="s">
        <v>59</v>
      </c>
      <c r="K6191" s="246" t="s">
        <v>25441</v>
      </c>
      <c r="L6191" s="245" t="s">
        <v>568</v>
      </c>
      <c r="M6191"/>
      <c r="N6191"/>
      <c r="O6191"/>
      <c r="P6191"/>
      <c r="Q6191"/>
      <c r="R6191"/>
      <c r="S6191"/>
      <c r="T6191"/>
      <c r="U6191"/>
      <c r="V6191"/>
      <c r="W6191"/>
      <c r="X6191"/>
      <c r="Y6191"/>
      <c r="Z6191"/>
      <c r="AA6191"/>
      <c r="AB6191"/>
      <c r="AC6191"/>
      <c r="AD6191"/>
      <c r="AE6191"/>
      <c r="AF6191"/>
      <c r="AG6191"/>
      <c r="AH6191"/>
      <c r="AI6191"/>
      <c r="AJ6191"/>
      <c r="AK6191"/>
      <c r="AL6191"/>
      <c r="AM6191"/>
      <c r="AN6191"/>
      <c r="AO6191"/>
      <c r="AP6191"/>
      <c r="AQ6191"/>
      <c r="AR6191"/>
      <c r="AS6191"/>
      <c r="AT6191"/>
      <c r="AU6191"/>
      <c r="AV6191"/>
      <c r="AW6191"/>
      <c r="AX6191"/>
      <c r="AY6191"/>
      <c r="AZ6191"/>
      <c r="BA6191"/>
      <c r="BB6191"/>
      <c r="BC6191"/>
      <c r="BD6191"/>
      <c r="BE6191"/>
      <c r="BF6191"/>
      <c r="BG6191"/>
      <c r="BH6191"/>
      <c r="BI6191"/>
      <c r="BJ6191"/>
      <c r="BK6191"/>
      <c r="BL6191"/>
      <c r="BM6191"/>
      <c r="BN6191"/>
      <c r="BO6191"/>
    </row>
    <row r="6192" spans="1:67" ht="15" x14ac:dyDescent="0.25">
      <c r="A6192" s="245" t="s">
        <v>1392</v>
      </c>
      <c r="B6192" s="245" t="s">
        <v>1391</v>
      </c>
      <c r="C6192" s="245" t="s">
        <v>1395</v>
      </c>
      <c r="D6192" s="245" t="s">
        <v>1394</v>
      </c>
      <c r="E6192" s="246" t="s">
        <v>44</v>
      </c>
      <c r="F6192" s="245" t="s">
        <v>44</v>
      </c>
      <c r="G6192" s="245" t="s">
        <v>1449</v>
      </c>
      <c r="H6192" s="245" t="s">
        <v>14205</v>
      </c>
      <c r="I6192" s="245" t="s">
        <v>11</v>
      </c>
      <c r="J6192" s="245" t="s">
        <v>59</v>
      </c>
      <c r="K6192" s="246" t="s">
        <v>25442</v>
      </c>
      <c r="L6192" s="245" t="s">
        <v>568</v>
      </c>
      <c r="M6192"/>
      <c r="N6192"/>
      <c r="O6192"/>
      <c r="P6192"/>
      <c r="Q6192"/>
      <c r="R6192"/>
      <c r="S6192"/>
      <c r="T6192"/>
      <c r="U6192"/>
      <c r="V6192"/>
      <c r="W6192"/>
      <c r="X6192"/>
      <c r="Y6192"/>
      <c r="Z6192"/>
      <c r="AA6192"/>
      <c r="AB6192"/>
      <c r="AC6192"/>
      <c r="AD6192"/>
      <c r="AE6192"/>
      <c r="AF6192"/>
      <c r="AG6192"/>
      <c r="AH6192"/>
      <c r="AI6192"/>
      <c r="AJ6192"/>
      <c r="AK6192"/>
      <c r="AL6192"/>
      <c r="AM6192"/>
      <c r="AN6192"/>
      <c r="AO6192"/>
      <c r="AP6192"/>
      <c r="AQ6192"/>
      <c r="AR6192"/>
      <c r="AS6192"/>
      <c r="AT6192"/>
      <c r="AU6192"/>
      <c r="AV6192"/>
      <c r="AW6192"/>
      <c r="AX6192"/>
      <c r="AY6192"/>
      <c r="AZ6192"/>
      <c r="BA6192"/>
      <c r="BB6192"/>
      <c r="BC6192"/>
      <c r="BD6192"/>
      <c r="BE6192"/>
      <c r="BF6192"/>
      <c r="BG6192"/>
      <c r="BH6192"/>
      <c r="BI6192"/>
      <c r="BJ6192"/>
      <c r="BK6192"/>
      <c r="BL6192"/>
      <c r="BM6192"/>
      <c r="BN6192"/>
      <c r="BO6192"/>
    </row>
    <row r="6193" spans="1:67" ht="15" x14ac:dyDescent="0.25">
      <c r="A6193" s="245" t="s">
        <v>1392</v>
      </c>
      <c r="B6193" s="245" t="s">
        <v>1391</v>
      </c>
      <c r="C6193" s="245" t="s">
        <v>1395</v>
      </c>
      <c r="D6193" s="245" t="s">
        <v>1394</v>
      </c>
      <c r="E6193" s="246" t="s">
        <v>44</v>
      </c>
      <c r="F6193" s="245" t="s">
        <v>44</v>
      </c>
      <c r="G6193" s="245" t="s">
        <v>1448</v>
      </c>
      <c r="H6193" s="245" t="s">
        <v>14206</v>
      </c>
      <c r="I6193" s="245" t="s">
        <v>11</v>
      </c>
      <c r="J6193" s="245" t="s">
        <v>59</v>
      </c>
      <c r="K6193" s="246" t="s">
        <v>15400</v>
      </c>
      <c r="L6193" s="245" t="s">
        <v>568</v>
      </c>
      <c r="M6193"/>
      <c r="N6193"/>
      <c r="O6193"/>
      <c r="P6193"/>
      <c r="Q6193"/>
      <c r="R6193"/>
      <c r="S6193"/>
      <c r="T6193"/>
      <c r="U6193"/>
      <c r="V6193"/>
      <c r="W6193"/>
      <c r="X6193"/>
      <c r="Y6193"/>
      <c r="Z6193"/>
      <c r="AA6193"/>
      <c r="AB6193"/>
      <c r="AC6193"/>
      <c r="AD6193"/>
      <c r="AE6193"/>
      <c r="AF6193"/>
      <c r="AG6193"/>
      <c r="AH6193"/>
      <c r="AI6193"/>
      <c r="AJ6193"/>
      <c r="AK6193"/>
      <c r="AL6193"/>
      <c r="AM6193"/>
      <c r="AN6193"/>
      <c r="AO6193"/>
      <c r="AP6193"/>
      <c r="AQ6193"/>
      <c r="AR6193"/>
      <c r="AS6193"/>
      <c r="AT6193"/>
      <c r="AU6193"/>
      <c r="AV6193"/>
      <c r="AW6193"/>
      <c r="AX6193"/>
      <c r="AY6193"/>
      <c r="AZ6193"/>
      <c r="BA6193"/>
      <c r="BB6193"/>
      <c r="BC6193"/>
      <c r="BD6193"/>
      <c r="BE6193"/>
      <c r="BF6193"/>
      <c r="BG6193"/>
      <c r="BH6193"/>
      <c r="BI6193"/>
      <c r="BJ6193"/>
      <c r="BK6193"/>
      <c r="BL6193"/>
      <c r="BM6193"/>
      <c r="BN6193"/>
      <c r="BO6193"/>
    </row>
    <row r="6194" spans="1:67" ht="15" x14ac:dyDescent="0.25">
      <c r="A6194" s="245" t="s">
        <v>1392</v>
      </c>
      <c r="B6194" s="245" t="s">
        <v>1391</v>
      </c>
      <c r="C6194" s="245" t="s">
        <v>1395</v>
      </c>
      <c r="D6194" s="245" t="s">
        <v>1394</v>
      </c>
      <c r="E6194" s="246" t="s">
        <v>44</v>
      </c>
      <c r="F6194" s="245" t="s">
        <v>44</v>
      </c>
      <c r="G6194" s="245" t="s">
        <v>1447</v>
      </c>
      <c r="H6194" s="245" t="s">
        <v>14207</v>
      </c>
      <c r="I6194" s="245" t="s">
        <v>11</v>
      </c>
      <c r="J6194" s="245" t="s">
        <v>59</v>
      </c>
      <c r="K6194" s="246" t="s">
        <v>25443</v>
      </c>
      <c r="L6194" s="245" t="s">
        <v>568</v>
      </c>
      <c r="M6194"/>
      <c r="N6194"/>
      <c r="O6194"/>
      <c r="P6194"/>
      <c r="Q6194"/>
      <c r="R6194"/>
      <c r="S6194"/>
      <c r="T6194"/>
      <c r="U6194"/>
      <c r="V6194"/>
      <c r="W6194"/>
      <c r="X6194"/>
      <c r="Y6194"/>
      <c r="Z6194"/>
      <c r="AA6194"/>
      <c r="AB6194"/>
      <c r="AC6194"/>
      <c r="AD6194"/>
      <c r="AE6194"/>
      <c r="AF6194"/>
      <c r="AG6194"/>
      <c r="AH6194"/>
      <c r="AI6194"/>
      <c r="AJ6194"/>
      <c r="AK6194"/>
      <c r="AL6194"/>
      <c r="AM6194"/>
      <c r="AN6194"/>
      <c r="AO6194"/>
      <c r="AP6194"/>
      <c r="AQ6194"/>
      <c r="AR6194"/>
      <c r="AS6194"/>
      <c r="AT6194"/>
      <c r="AU6194"/>
      <c r="AV6194"/>
      <c r="AW6194"/>
      <c r="AX6194"/>
      <c r="AY6194"/>
      <c r="AZ6194"/>
      <c r="BA6194"/>
      <c r="BB6194"/>
      <c r="BC6194"/>
      <c r="BD6194"/>
      <c r="BE6194"/>
      <c r="BF6194"/>
      <c r="BG6194"/>
      <c r="BH6194"/>
      <c r="BI6194"/>
      <c r="BJ6194"/>
      <c r="BK6194"/>
      <c r="BL6194"/>
      <c r="BM6194"/>
      <c r="BN6194"/>
      <c r="BO6194"/>
    </row>
    <row r="6195" spans="1:67" ht="15" x14ac:dyDescent="0.25">
      <c r="A6195" s="245" t="s">
        <v>1392</v>
      </c>
      <c r="B6195" s="245" t="s">
        <v>1391</v>
      </c>
      <c r="C6195" s="245" t="s">
        <v>1395</v>
      </c>
      <c r="D6195" s="245" t="s">
        <v>1394</v>
      </c>
      <c r="E6195" s="246" t="s">
        <v>44</v>
      </c>
      <c r="F6195" s="245" t="s">
        <v>44</v>
      </c>
      <c r="G6195" s="245" t="s">
        <v>1445</v>
      </c>
      <c r="H6195" s="245" t="s">
        <v>14208</v>
      </c>
      <c r="I6195" s="245" t="s">
        <v>11</v>
      </c>
      <c r="J6195" s="245" t="s">
        <v>59</v>
      </c>
      <c r="K6195" s="246" t="s">
        <v>25444</v>
      </c>
      <c r="L6195" s="245" t="s">
        <v>568</v>
      </c>
      <c r="M6195"/>
      <c r="N6195"/>
      <c r="O6195"/>
      <c r="P6195"/>
      <c r="Q6195"/>
      <c r="R6195"/>
      <c r="S6195"/>
      <c r="T6195"/>
      <c r="U6195"/>
      <c r="V6195"/>
      <c r="W6195"/>
      <c r="X6195"/>
      <c r="Y6195"/>
      <c r="Z6195"/>
      <c r="AA6195"/>
      <c r="AB6195"/>
      <c r="AC6195"/>
      <c r="AD6195"/>
      <c r="AE6195"/>
      <c r="AF6195"/>
      <c r="AG6195"/>
      <c r="AH6195"/>
      <c r="AI6195"/>
      <c r="AJ6195"/>
      <c r="AK6195"/>
      <c r="AL6195"/>
      <c r="AM6195"/>
      <c r="AN6195"/>
      <c r="AO6195"/>
      <c r="AP6195"/>
      <c r="AQ6195"/>
      <c r="AR6195"/>
      <c r="AS6195"/>
      <c r="AT6195"/>
      <c r="AU6195"/>
      <c r="AV6195"/>
      <c r="AW6195"/>
      <c r="AX6195"/>
      <c r="AY6195"/>
      <c r="AZ6195"/>
      <c r="BA6195"/>
      <c r="BB6195"/>
      <c r="BC6195"/>
      <c r="BD6195"/>
      <c r="BE6195"/>
      <c r="BF6195"/>
      <c r="BG6195"/>
      <c r="BH6195"/>
      <c r="BI6195"/>
      <c r="BJ6195"/>
      <c r="BK6195"/>
      <c r="BL6195"/>
      <c r="BM6195"/>
      <c r="BN6195"/>
      <c r="BO6195"/>
    </row>
    <row r="6196" spans="1:67" ht="15" x14ac:dyDescent="0.25">
      <c r="A6196" s="245" t="s">
        <v>1392</v>
      </c>
      <c r="B6196" s="245" t="s">
        <v>1391</v>
      </c>
      <c r="C6196" s="245" t="s">
        <v>1395</v>
      </c>
      <c r="D6196" s="245" t="s">
        <v>1394</v>
      </c>
      <c r="E6196" s="246" t="s">
        <v>44</v>
      </c>
      <c r="F6196" s="245" t="s">
        <v>44</v>
      </c>
      <c r="G6196" s="245" t="s">
        <v>1444</v>
      </c>
      <c r="H6196" s="245" t="s">
        <v>14209</v>
      </c>
      <c r="I6196" s="245" t="s">
        <v>11</v>
      </c>
      <c r="J6196" s="245" t="s">
        <v>59</v>
      </c>
      <c r="K6196" s="246" t="s">
        <v>25445</v>
      </c>
      <c r="L6196" s="245" t="s">
        <v>568</v>
      </c>
      <c r="M6196"/>
      <c r="N6196"/>
      <c r="O6196"/>
      <c r="P6196"/>
      <c r="Q6196"/>
      <c r="R6196"/>
      <c r="S6196"/>
      <c r="T6196"/>
      <c r="U6196"/>
      <c r="V6196"/>
      <c r="W6196"/>
      <c r="X6196"/>
      <c r="Y6196"/>
      <c r="Z6196"/>
      <c r="AA6196"/>
      <c r="AB6196"/>
      <c r="AC6196"/>
      <c r="AD6196"/>
      <c r="AE6196"/>
      <c r="AF6196"/>
      <c r="AG6196"/>
      <c r="AH6196"/>
      <c r="AI6196"/>
      <c r="AJ6196"/>
      <c r="AK6196"/>
      <c r="AL6196"/>
      <c r="AM6196"/>
      <c r="AN6196"/>
      <c r="AO6196"/>
      <c r="AP6196"/>
      <c r="AQ6196"/>
      <c r="AR6196"/>
      <c r="AS6196"/>
      <c r="AT6196"/>
      <c r="AU6196"/>
      <c r="AV6196"/>
      <c r="AW6196"/>
      <c r="AX6196"/>
      <c r="AY6196"/>
      <c r="AZ6196"/>
      <c r="BA6196"/>
      <c r="BB6196"/>
      <c r="BC6196"/>
      <c r="BD6196"/>
      <c r="BE6196"/>
      <c r="BF6196"/>
      <c r="BG6196"/>
      <c r="BH6196"/>
      <c r="BI6196"/>
      <c r="BJ6196"/>
      <c r="BK6196"/>
      <c r="BL6196"/>
      <c r="BM6196"/>
      <c r="BN6196"/>
      <c r="BO6196"/>
    </row>
    <row r="6197" spans="1:67" ht="15" x14ac:dyDescent="0.25">
      <c r="A6197" s="245" t="s">
        <v>1392</v>
      </c>
      <c r="B6197" s="245" t="s">
        <v>1391</v>
      </c>
      <c r="C6197" s="245" t="s">
        <v>1395</v>
      </c>
      <c r="D6197" s="245" t="s">
        <v>1394</v>
      </c>
      <c r="E6197" s="246" t="s">
        <v>44</v>
      </c>
      <c r="F6197" s="245" t="s">
        <v>44</v>
      </c>
      <c r="G6197" s="245" t="s">
        <v>1443</v>
      </c>
      <c r="H6197" s="245" t="s">
        <v>14210</v>
      </c>
      <c r="I6197" s="245" t="s">
        <v>11</v>
      </c>
      <c r="J6197" s="245" t="s">
        <v>59</v>
      </c>
      <c r="K6197" s="246" t="s">
        <v>25446</v>
      </c>
      <c r="L6197" s="245" t="s">
        <v>568</v>
      </c>
      <c r="M6197"/>
      <c r="N6197"/>
      <c r="O6197"/>
      <c r="P6197"/>
      <c r="Q6197"/>
      <c r="R6197"/>
      <c r="S6197"/>
      <c r="T6197"/>
      <c r="U6197"/>
      <c r="V6197"/>
      <c r="W6197"/>
      <c r="X6197"/>
      <c r="Y6197"/>
      <c r="Z6197"/>
      <c r="AA6197"/>
      <c r="AB6197"/>
      <c r="AC6197"/>
      <c r="AD6197"/>
      <c r="AE6197"/>
      <c r="AF6197"/>
      <c r="AG6197"/>
      <c r="AH6197"/>
      <c r="AI6197"/>
      <c r="AJ6197"/>
      <c r="AK6197"/>
      <c r="AL6197"/>
      <c r="AM6197"/>
      <c r="AN6197"/>
      <c r="AO6197"/>
      <c r="AP6197"/>
      <c r="AQ6197"/>
      <c r="AR6197"/>
      <c r="AS6197"/>
      <c r="AT6197"/>
      <c r="AU6197"/>
      <c r="AV6197"/>
      <c r="AW6197"/>
      <c r="AX6197"/>
      <c r="AY6197"/>
      <c r="AZ6197"/>
      <c r="BA6197"/>
      <c r="BB6197"/>
      <c r="BC6197"/>
      <c r="BD6197"/>
      <c r="BE6197"/>
      <c r="BF6197"/>
      <c r="BG6197"/>
      <c r="BH6197"/>
      <c r="BI6197"/>
      <c r="BJ6197"/>
      <c r="BK6197"/>
      <c r="BL6197"/>
      <c r="BM6197"/>
      <c r="BN6197"/>
      <c r="BO6197"/>
    </row>
    <row r="6198" spans="1:67" ht="15" x14ac:dyDescent="0.25">
      <c r="A6198" s="245" t="s">
        <v>1392</v>
      </c>
      <c r="B6198" s="245" t="s">
        <v>1391</v>
      </c>
      <c r="C6198" s="245" t="s">
        <v>1395</v>
      </c>
      <c r="D6198" s="245" t="s">
        <v>1394</v>
      </c>
      <c r="E6198" s="246" t="s">
        <v>44</v>
      </c>
      <c r="F6198" s="245" t="s">
        <v>44</v>
      </c>
      <c r="G6198" s="245" t="s">
        <v>1442</v>
      </c>
      <c r="H6198" s="245" t="s">
        <v>14211</v>
      </c>
      <c r="I6198" s="245" t="s">
        <v>11</v>
      </c>
      <c r="J6198" s="245" t="s">
        <v>59</v>
      </c>
      <c r="K6198" s="246" t="s">
        <v>25447</v>
      </c>
      <c r="L6198" s="245" t="s">
        <v>568</v>
      </c>
      <c r="M6198"/>
      <c r="N6198"/>
      <c r="O6198"/>
      <c r="P6198"/>
      <c r="Q6198"/>
      <c r="R6198"/>
      <c r="S6198"/>
      <c r="T6198"/>
      <c r="U6198"/>
      <c r="V6198"/>
      <c r="W6198"/>
      <c r="X6198"/>
      <c r="Y6198"/>
      <c r="Z6198"/>
      <c r="AA6198"/>
      <c r="AB6198"/>
      <c r="AC6198"/>
      <c r="AD6198"/>
      <c r="AE6198"/>
      <c r="AF6198"/>
      <c r="AG6198"/>
      <c r="AH6198"/>
      <c r="AI6198"/>
      <c r="AJ6198"/>
      <c r="AK6198"/>
      <c r="AL6198"/>
      <c r="AM6198"/>
      <c r="AN6198"/>
      <c r="AO6198"/>
      <c r="AP6198"/>
      <c r="AQ6198"/>
      <c r="AR6198"/>
      <c r="AS6198"/>
      <c r="AT6198"/>
      <c r="AU6198"/>
      <c r="AV6198"/>
      <c r="AW6198"/>
      <c r="AX6198"/>
      <c r="AY6198"/>
      <c r="AZ6198"/>
      <c r="BA6198"/>
      <c r="BB6198"/>
      <c r="BC6198"/>
      <c r="BD6198"/>
      <c r="BE6198"/>
      <c r="BF6198"/>
      <c r="BG6198"/>
      <c r="BH6198"/>
      <c r="BI6198"/>
      <c r="BJ6198"/>
      <c r="BK6198"/>
      <c r="BL6198"/>
      <c r="BM6198"/>
      <c r="BN6198"/>
      <c r="BO6198"/>
    </row>
    <row r="6199" spans="1:67" ht="15" x14ac:dyDescent="0.25">
      <c r="A6199" s="245" t="s">
        <v>1392</v>
      </c>
      <c r="B6199" s="245" t="s">
        <v>1391</v>
      </c>
      <c r="C6199" s="245" t="s">
        <v>1395</v>
      </c>
      <c r="D6199" s="245" t="s">
        <v>1394</v>
      </c>
      <c r="E6199" s="246" t="s">
        <v>44</v>
      </c>
      <c r="F6199" s="245" t="s">
        <v>44</v>
      </c>
      <c r="G6199" s="245" t="s">
        <v>1440</v>
      </c>
      <c r="H6199" s="245" t="s">
        <v>14213</v>
      </c>
      <c r="I6199" s="245" t="s">
        <v>11</v>
      </c>
      <c r="J6199" s="245" t="s">
        <v>59</v>
      </c>
      <c r="K6199" s="246" t="s">
        <v>10168</v>
      </c>
      <c r="L6199" s="245" t="s">
        <v>568</v>
      </c>
      <c r="M6199"/>
      <c r="N6199"/>
      <c r="O6199"/>
      <c r="P6199"/>
      <c r="Q6199"/>
      <c r="R6199"/>
      <c r="S6199"/>
      <c r="T6199"/>
      <c r="U6199"/>
      <c r="V6199"/>
      <c r="W6199"/>
      <c r="X6199"/>
      <c r="Y6199"/>
      <c r="Z6199"/>
      <c r="AA6199"/>
      <c r="AB6199"/>
      <c r="AC6199"/>
      <c r="AD6199"/>
      <c r="AE6199"/>
      <c r="AF6199"/>
      <c r="AG6199"/>
      <c r="AH6199"/>
      <c r="AI6199"/>
      <c r="AJ6199"/>
      <c r="AK6199"/>
      <c r="AL6199"/>
      <c r="AM6199"/>
      <c r="AN6199"/>
      <c r="AO6199"/>
      <c r="AP6199"/>
      <c r="AQ6199"/>
      <c r="AR6199"/>
      <c r="AS6199"/>
      <c r="AT6199"/>
      <c r="AU6199"/>
      <c r="AV6199"/>
      <c r="AW6199"/>
      <c r="AX6199"/>
      <c r="AY6199"/>
      <c r="AZ6199"/>
      <c r="BA6199"/>
      <c r="BB6199"/>
      <c r="BC6199"/>
      <c r="BD6199"/>
      <c r="BE6199"/>
      <c r="BF6199"/>
      <c r="BG6199"/>
      <c r="BH6199"/>
      <c r="BI6199"/>
      <c r="BJ6199"/>
      <c r="BK6199"/>
      <c r="BL6199"/>
      <c r="BM6199"/>
      <c r="BN6199"/>
      <c r="BO6199"/>
    </row>
    <row r="6200" spans="1:67" ht="15" x14ac:dyDescent="0.25">
      <c r="A6200" s="245" t="s">
        <v>1392</v>
      </c>
      <c r="B6200" s="245" t="s">
        <v>1391</v>
      </c>
      <c r="C6200" s="245" t="s">
        <v>1395</v>
      </c>
      <c r="D6200" s="245" t="s">
        <v>1394</v>
      </c>
      <c r="E6200" s="246" t="s">
        <v>44</v>
      </c>
      <c r="F6200" s="245" t="s">
        <v>44</v>
      </c>
      <c r="G6200" s="245" t="s">
        <v>1439</v>
      </c>
      <c r="H6200" s="245" t="s">
        <v>14214</v>
      </c>
      <c r="I6200" s="245" t="s">
        <v>11</v>
      </c>
      <c r="J6200" s="245" t="s">
        <v>59</v>
      </c>
      <c r="K6200" s="246" t="s">
        <v>25448</v>
      </c>
      <c r="L6200" s="245" t="s">
        <v>568</v>
      </c>
      <c r="M6200"/>
      <c r="N6200"/>
      <c r="O6200"/>
      <c r="P6200"/>
      <c r="Q6200"/>
      <c r="R6200"/>
      <c r="S6200"/>
      <c r="T6200"/>
      <c r="U6200"/>
      <c r="V6200"/>
      <c r="W6200"/>
      <c r="X6200"/>
      <c r="Y6200"/>
      <c r="Z6200"/>
      <c r="AA6200"/>
      <c r="AB6200"/>
      <c r="AC6200"/>
      <c r="AD6200"/>
      <c r="AE6200"/>
      <c r="AF6200"/>
      <c r="AG6200"/>
      <c r="AH6200"/>
      <c r="AI6200"/>
      <c r="AJ6200"/>
      <c r="AK6200"/>
      <c r="AL6200"/>
      <c r="AM6200"/>
      <c r="AN6200"/>
      <c r="AO6200"/>
      <c r="AP6200"/>
      <c r="AQ6200"/>
      <c r="AR6200"/>
      <c r="AS6200"/>
      <c r="AT6200"/>
      <c r="AU6200"/>
      <c r="AV6200"/>
      <c r="AW6200"/>
      <c r="AX6200"/>
      <c r="AY6200"/>
      <c r="AZ6200"/>
      <c r="BA6200"/>
      <c r="BB6200"/>
      <c r="BC6200"/>
      <c r="BD6200"/>
      <c r="BE6200"/>
      <c r="BF6200"/>
      <c r="BG6200"/>
      <c r="BH6200"/>
      <c r="BI6200"/>
      <c r="BJ6200"/>
      <c r="BK6200"/>
      <c r="BL6200"/>
      <c r="BM6200"/>
      <c r="BN6200"/>
      <c r="BO6200"/>
    </row>
    <row r="6201" spans="1:67" ht="15" x14ac:dyDescent="0.25">
      <c r="A6201" s="245" t="s">
        <v>1392</v>
      </c>
      <c r="B6201" s="245" t="s">
        <v>1391</v>
      </c>
      <c r="C6201" s="245" t="s">
        <v>1395</v>
      </c>
      <c r="D6201" s="245" t="s">
        <v>1394</v>
      </c>
      <c r="E6201" s="246" t="s">
        <v>44</v>
      </c>
      <c r="F6201" s="245" t="s">
        <v>44</v>
      </c>
      <c r="G6201" s="245" t="s">
        <v>1438</v>
      </c>
      <c r="H6201" s="245" t="s">
        <v>14215</v>
      </c>
      <c r="I6201" s="245" t="s">
        <v>11</v>
      </c>
      <c r="J6201" s="245" t="s">
        <v>59</v>
      </c>
      <c r="K6201" s="246" t="s">
        <v>20584</v>
      </c>
      <c r="L6201" s="245" t="s">
        <v>568</v>
      </c>
      <c r="M6201"/>
      <c r="N6201"/>
      <c r="O6201"/>
      <c r="P6201"/>
      <c r="Q6201"/>
      <c r="R6201"/>
      <c r="S6201"/>
      <c r="T6201"/>
      <c r="U6201"/>
      <c r="V6201"/>
      <c r="W6201"/>
      <c r="X6201"/>
      <c r="Y6201"/>
      <c r="Z6201"/>
      <c r="AA6201"/>
      <c r="AB6201"/>
      <c r="AC6201"/>
      <c r="AD6201"/>
      <c r="AE6201"/>
      <c r="AF6201"/>
      <c r="AG6201"/>
      <c r="AH6201"/>
      <c r="AI6201"/>
      <c r="AJ6201"/>
      <c r="AK6201"/>
      <c r="AL6201"/>
      <c r="AM6201"/>
      <c r="AN6201"/>
      <c r="AO6201"/>
      <c r="AP6201"/>
      <c r="AQ6201"/>
      <c r="AR6201"/>
      <c r="AS6201"/>
      <c r="AT6201"/>
      <c r="AU6201"/>
      <c r="AV6201"/>
      <c r="AW6201"/>
      <c r="AX6201"/>
      <c r="AY6201"/>
      <c r="AZ6201"/>
      <c r="BA6201"/>
      <c r="BB6201"/>
      <c r="BC6201"/>
      <c r="BD6201"/>
      <c r="BE6201"/>
      <c r="BF6201"/>
      <c r="BG6201"/>
      <c r="BH6201"/>
      <c r="BI6201"/>
      <c r="BJ6201"/>
      <c r="BK6201"/>
      <c r="BL6201"/>
      <c r="BM6201"/>
      <c r="BN6201"/>
      <c r="BO6201"/>
    </row>
    <row r="6202" spans="1:67" ht="15" x14ac:dyDescent="0.25">
      <c r="A6202" s="245" t="s">
        <v>1392</v>
      </c>
      <c r="B6202" s="245" t="s">
        <v>1391</v>
      </c>
      <c r="C6202" s="245" t="s">
        <v>1395</v>
      </c>
      <c r="D6202" s="245" t="s">
        <v>1394</v>
      </c>
      <c r="E6202" s="246" t="s">
        <v>44</v>
      </c>
      <c r="F6202" s="245" t="s">
        <v>44</v>
      </c>
      <c r="G6202" s="245" t="s">
        <v>1437</v>
      </c>
      <c r="H6202" s="245" t="s">
        <v>14217</v>
      </c>
      <c r="I6202" s="245" t="s">
        <v>11</v>
      </c>
      <c r="J6202" s="245" t="s">
        <v>59</v>
      </c>
      <c r="K6202" s="246" t="s">
        <v>10220</v>
      </c>
      <c r="L6202" s="245" t="s">
        <v>568</v>
      </c>
      <c r="M6202"/>
      <c r="N6202"/>
      <c r="O6202"/>
      <c r="P6202"/>
      <c r="Q6202"/>
      <c r="R6202"/>
      <c r="S6202"/>
      <c r="T6202"/>
      <c r="U6202"/>
      <c r="V6202"/>
      <c r="W6202"/>
      <c r="X6202"/>
      <c r="Y6202"/>
      <c r="Z6202"/>
      <c r="AA6202"/>
      <c r="AB6202"/>
      <c r="AC6202"/>
      <c r="AD6202"/>
      <c r="AE6202"/>
      <c r="AF6202"/>
      <c r="AG6202"/>
      <c r="AH6202"/>
      <c r="AI6202"/>
      <c r="AJ6202"/>
      <c r="AK6202"/>
      <c r="AL6202"/>
      <c r="AM6202"/>
      <c r="AN6202"/>
      <c r="AO6202"/>
      <c r="AP6202"/>
      <c r="AQ6202"/>
      <c r="AR6202"/>
      <c r="AS6202"/>
      <c r="AT6202"/>
      <c r="AU6202"/>
      <c r="AV6202"/>
      <c r="AW6202"/>
      <c r="AX6202"/>
      <c r="AY6202"/>
      <c r="AZ6202"/>
      <c r="BA6202"/>
      <c r="BB6202"/>
      <c r="BC6202"/>
      <c r="BD6202"/>
      <c r="BE6202"/>
      <c r="BF6202"/>
      <c r="BG6202"/>
      <c r="BH6202"/>
      <c r="BI6202"/>
      <c r="BJ6202"/>
      <c r="BK6202"/>
      <c r="BL6202"/>
      <c r="BM6202"/>
      <c r="BN6202"/>
      <c r="BO6202"/>
    </row>
    <row r="6203" spans="1:67" ht="15" x14ac:dyDescent="0.25">
      <c r="A6203" s="245" t="s">
        <v>1392</v>
      </c>
      <c r="B6203" s="245" t="s">
        <v>1391</v>
      </c>
      <c r="C6203" s="245" t="s">
        <v>1395</v>
      </c>
      <c r="D6203" s="245" t="s">
        <v>1394</v>
      </c>
      <c r="E6203" s="246" t="s">
        <v>44</v>
      </c>
      <c r="F6203" s="245" t="s">
        <v>44</v>
      </c>
      <c r="G6203" s="245" t="s">
        <v>1436</v>
      </c>
      <c r="H6203" s="245" t="s">
        <v>14218</v>
      </c>
      <c r="I6203" s="245" t="s">
        <v>11</v>
      </c>
      <c r="J6203" s="245" t="s">
        <v>59</v>
      </c>
      <c r="K6203" s="246" t="s">
        <v>25449</v>
      </c>
      <c r="L6203" s="245" t="s">
        <v>568</v>
      </c>
      <c r="M6203"/>
      <c r="N6203"/>
      <c r="O6203"/>
      <c r="P6203"/>
      <c r="Q6203"/>
      <c r="R6203"/>
      <c r="S6203"/>
      <c r="T6203"/>
      <c r="U6203"/>
      <c r="V6203"/>
      <c r="W6203"/>
      <c r="X6203"/>
      <c r="Y6203"/>
      <c r="Z6203"/>
      <c r="AA6203"/>
      <c r="AB6203"/>
      <c r="AC6203"/>
      <c r="AD6203"/>
      <c r="AE6203"/>
      <c r="AF6203"/>
      <c r="AG6203"/>
      <c r="AH6203"/>
      <c r="AI6203"/>
      <c r="AJ6203"/>
      <c r="AK6203"/>
      <c r="AL6203"/>
      <c r="AM6203"/>
      <c r="AN6203"/>
      <c r="AO6203"/>
      <c r="AP6203"/>
      <c r="AQ6203"/>
      <c r="AR6203"/>
      <c r="AS6203"/>
      <c r="AT6203"/>
      <c r="AU6203"/>
      <c r="AV6203"/>
      <c r="AW6203"/>
      <c r="AX6203"/>
      <c r="AY6203"/>
      <c r="AZ6203"/>
      <c r="BA6203"/>
      <c r="BB6203"/>
      <c r="BC6203"/>
      <c r="BD6203"/>
      <c r="BE6203"/>
      <c r="BF6203"/>
      <c r="BG6203"/>
      <c r="BH6203"/>
      <c r="BI6203"/>
      <c r="BJ6203"/>
      <c r="BK6203"/>
      <c r="BL6203"/>
      <c r="BM6203"/>
      <c r="BN6203"/>
      <c r="BO6203"/>
    </row>
    <row r="6204" spans="1:67" ht="15" x14ac:dyDescent="0.25">
      <c r="A6204" s="245" t="s">
        <v>1392</v>
      </c>
      <c r="B6204" s="245" t="s">
        <v>1391</v>
      </c>
      <c r="C6204" s="245" t="s">
        <v>1395</v>
      </c>
      <c r="D6204" s="245" t="s">
        <v>1394</v>
      </c>
      <c r="E6204" s="246" t="s">
        <v>44</v>
      </c>
      <c r="F6204" s="245" t="s">
        <v>44</v>
      </c>
      <c r="G6204" s="245" t="s">
        <v>1435</v>
      </c>
      <c r="H6204" s="245" t="s">
        <v>14219</v>
      </c>
      <c r="I6204" s="245" t="s">
        <v>11</v>
      </c>
      <c r="J6204" s="245" t="s">
        <v>59</v>
      </c>
      <c r="K6204" s="246" t="s">
        <v>25450</v>
      </c>
      <c r="L6204" s="245" t="s">
        <v>568</v>
      </c>
      <c r="M6204"/>
      <c r="N6204"/>
      <c r="O6204"/>
      <c r="P6204"/>
      <c r="Q6204"/>
      <c r="R6204"/>
      <c r="S6204"/>
      <c r="T6204"/>
      <c r="U6204"/>
      <c r="V6204"/>
      <c r="W6204"/>
      <c r="X6204"/>
      <c r="Y6204"/>
      <c r="Z6204"/>
      <c r="AA6204"/>
      <c r="AB6204"/>
      <c r="AC6204"/>
      <c r="AD6204"/>
      <c r="AE6204"/>
      <c r="AF6204"/>
      <c r="AG6204"/>
      <c r="AH6204"/>
      <c r="AI6204"/>
      <c r="AJ6204"/>
      <c r="AK6204"/>
      <c r="AL6204"/>
      <c r="AM6204"/>
      <c r="AN6204"/>
      <c r="AO6204"/>
      <c r="AP6204"/>
      <c r="AQ6204"/>
      <c r="AR6204"/>
      <c r="AS6204"/>
      <c r="AT6204"/>
      <c r="AU6204"/>
      <c r="AV6204"/>
      <c r="AW6204"/>
      <c r="AX6204"/>
      <c r="AY6204"/>
      <c r="AZ6204"/>
      <c r="BA6204"/>
      <c r="BB6204"/>
      <c r="BC6204"/>
      <c r="BD6204"/>
      <c r="BE6204"/>
      <c r="BF6204"/>
      <c r="BG6204"/>
      <c r="BH6204"/>
      <c r="BI6204"/>
      <c r="BJ6204"/>
      <c r="BK6204"/>
      <c r="BL6204"/>
      <c r="BM6204"/>
      <c r="BN6204"/>
      <c r="BO6204"/>
    </row>
    <row r="6205" spans="1:67" ht="15" x14ac:dyDescent="0.25">
      <c r="A6205" s="245" t="s">
        <v>1392</v>
      </c>
      <c r="B6205" s="245" t="s">
        <v>1391</v>
      </c>
      <c r="C6205" s="245" t="s">
        <v>1395</v>
      </c>
      <c r="D6205" s="245" t="s">
        <v>1394</v>
      </c>
      <c r="E6205" s="246" t="s">
        <v>44</v>
      </c>
      <c r="F6205" s="245" t="s">
        <v>44</v>
      </c>
      <c r="G6205" s="245" t="s">
        <v>1434</v>
      </c>
      <c r="H6205" s="245" t="s">
        <v>14220</v>
      </c>
      <c r="I6205" s="245" t="s">
        <v>11</v>
      </c>
      <c r="J6205" s="245" t="s">
        <v>59</v>
      </c>
      <c r="K6205" s="246" t="s">
        <v>25451</v>
      </c>
      <c r="L6205" s="245" t="s">
        <v>568</v>
      </c>
      <c r="M6205"/>
      <c r="N6205"/>
      <c r="O6205"/>
      <c r="P6205"/>
      <c r="Q6205"/>
      <c r="R6205"/>
      <c r="S6205"/>
      <c r="T6205"/>
      <c r="U6205"/>
      <c r="V6205"/>
      <c r="W6205"/>
      <c r="X6205"/>
      <c r="Y6205"/>
      <c r="Z6205"/>
      <c r="AA6205"/>
      <c r="AB6205"/>
      <c r="AC6205"/>
      <c r="AD6205"/>
      <c r="AE6205"/>
      <c r="AF6205"/>
      <c r="AG6205"/>
      <c r="AH6205"/>
      <c r="AI6205"/>
      <c r="AJ6205"/>
      <c r="AK6205"/>
      <c r="AL6205"/>
      <c r="AM6205"/>
      <c r="AN6205"/>
      <c r="AO6205"/>
      <c r="AP6205"/>
      <c r="AQ6205"/>
      <c r="AR6205"/>
      <c r="AS6205"/>
      <c r="AT6205"/>
      <c r="AU6205"/>
      <c r="AV6205"/>
      <c r="AW6205"/>
      <c r="AX6205"/>
      <c r="AY6205"/>
      <c r="AZ6205"/>
      <c r="BA6205"/>
      <c r="BB6205"/>
      <c r="BC6205"/>
      <c r="BD6205"/>
      <c r="BE6205"/>
      <c r="BF6205"/>
      <c r="BG6205"/>
      <c r="BH6205"/>
      <c r="BI6205"/>
      <c r="BJ6205"/>
      <c r="BK6205"/>
      <c r="BL6205"/>
      <c r="BM6205"/>
      <c r="BN6205"/>
      <c r="BO6205"/>
    </row>
    <row r="6206" spans="1:67" ht="15" x14ac:dyDescent="0.25">
      <c r="A6206" s="245" t="s">
        <v>1392</v>
      </c>
      <c r="B6206" s="245" t="s">
        <v>1391</v>
      </c>
      <c r="C6206" s="245" t="s">
        <v>1395</v>
      </c>
      <c r="D6206" s="245" t="s">
        <v>1394</v>
      </c>
      <c r="E6206" s="246" t="s">
        <v>44</v>
      </c>
      <c r="F6206" s="245" t="s">
        <v>44</v>
      </c>
      <c r="G6206" s="245" t="s">
        <v>1433</v>
      </c>
      <c r="H6206" s="245" t="s">
        <v>14221</v>
      </c>
      <c r="I6206" s="245" t="s">
        <v>11</v>
      </c>
      <c r="J6206" s="245" t="s">
        <v>59</v>
      </c>
      <c r="K6206" s="246" t="s">
        <v>25452</v>
      </c>
      <c r="L6206" s="245" t="s">
        <v>568</v>
      </c>
      <c r="M6206"/>
      <c r="N6206"/>
      <c r="O6206"/>
      <c r="P6206"/>
      <c r="Q6206"/>
      <c r="R6206"/>
      <c r="S6206"/>
      <c r="T6206"/>
      <c r="U6206"/>
      <c r="V6206"/>
      <c r="W6206"/>
      <c r="X6206"/>
      <c r="Y6206"/>
      <c r="Z6206"/>
      <c r="AA6206"/>
      <c r="AB6206"/>
      <c r="AC6206"/>
      <c r="AD6206"/>
      <c r="AE6206"/>
      <c r="AF6206"/>
      <c r="AG6206"/>
      <c r="AH6206"/>
      <c r="AI6206"/>
      <c r="AJ6206"/>
      <c r="AK6206"/>
      <c r="AL6206"/>
      <c r="AM6206"/>
      <c r="AN6206"/>
      <c r="AO6206"/>
      <c r="AP6206"/>
      <c r="AQ6206"/>
      <c r="AR6206"/>
      <c r="AS6206"/>
      <c r="AT6206"/>
      <c r="AU6206"/>
      <c r="AV6206"/>
      <c r="AW6206"/>
      <c r="AX6206"/>
      <c r="AY6206"/>
      <c r="AZ6206"/>
      <c r="BA6206"/>
      <c r="BB6206"/>
      <c r="BC6206"/>
      <c r="BD6206"/>
      <c r="BE6206"/>
      <c r="BF6206"/>
      <c r="BG6206"/>
      <c r="BH6206"/>
      <c r="BI6206"/>
      <c r="BJ6206"/>
      <c r="BK6206"/>
      <c r="BL6206"/>
      <c r="BM6206"/>
      <c r="BN6206"/>
      <c r="BO6206"/>
    </row>
    <row r="6207" spans="1:67" ht="15" x14ac:dyDescent="0.25">
      <c r="A6207" s="245" t="s">
        <v>1392</v>
      </c>
      <c r="B6207" s="245" t="s">
        <v>1391</v>
      </c>
      <c r="C6207" s="245" t="s">
        <v>1395</v>
      </c>
      <c r="D6207" s="245" t="s">
        <v>1394</v>
      </c>
      <c r="E6207" s="246" t="s">
        <v>44</v>
      </c>
      <c r="F6207" s="245" t="s">
        <v>44</v>
      </c>
      <c r="G6207" s="245" t="s">
        <v>1432</v>
      </c>
      <c r="H6207" s="245" t="s">
        <v>14222</v>
      </c>
      <c r="I6207" s="245" t="s">
        <v>11</v>
      </c>
      <c r="J6207" s="245" t="s">
        <v>59</v>
      </c>
      <c r="K6207" s="246" t="s">
        <v>25453</v>
      </c>
      <c r="L6207" s="245" t="s">
        <v>568</v>
      </c>
      <c r="M6207"/>
      <c r="N6207"/>
      <c r="O6207"/>
      <c r="P6207"/>
      <c r="Q6207"/>
      <c r="R6207"/>
      <c r="S6207"/>
      <c r="T6207"/>
      <c r="U6207"/>
      <c r="V6207"/>
      <c r="W6207"/>
      <c r="X6207"/>
      <c r="Y6207"/>
      <c r="Z6207"/>
      <c r="AA6207"/>
      <c r="AB6207"/>
      <c r="AC6207"/>
      <c r="AD6207"/>
      <c r="AE6207"/>
      <c r="AF6207"/>
      <c r="AG6207"/>
      <c r="AH6207"/>
      <c r="AI6207"/>
      <c r="AJ6207"/>
      <c r="AK6207"/>
      <c r="AL6207"/>
      <c r="AM6207"/>
      <c r="AN6207"/>
      <c r="AO6207"/>
      <c r="AP6207"/>
      <c r="AQ6207"/>
      <c r="AR6207"/>
      <c r="AS6207"/>
      <c r="AT6207"/>
      <c r="AU6207"/>
      <c r="AV6207"/>
      <c r="AW6207"/>
      <c r="AX6207"/>
      <c r="AY6207"/>
      <c r="AZ6207"/>
      <c r="BA6207"/>
      <c r="BB6207"/>
      <c r="BC6207"/>
      <c r="BD6207"/>
      <c r="BE6207"/>
      <c r="BF6207"/>
      <c r="BG6207"/>
      <c r="BH6207"/>
      <c r="BI6207"/>
      <c r="BJ6207"/>
      <c r="BK6207"/>
      <c r="BL6207"/>
      <c r="BM6207"/>
      <c r="BN6207"/>
      <c r="BO6207"/>
    </row>
    <row r="6208" spans="1:67" ht="15" x14ac:dyDescent="0.25">
      <c r="A6208" s="245" t="s">
        <v>1392</v>
      </c>
      <c r="B6208" s="245" t="s">
        <v>1391</v>
      </c>
      <c r="C6208" s="245" t="s">
        <v>1395</v>
      </c>
      <c r="D6208" s="245" t="s">
        <v>1394</v>
      </c>
      <c r="E6208" s="246" t="s">
        <v>44</v>
      </c>
      <c r="F6208" s="245" t="s">
        <v>44</v>
      </c>
      <c r="G6208" s="245" t="s">
        <v>1431</v>
      </c>
      <c r="H6208" s="245" t="s">
        <v>14223</v>
      </c>
      <c r="I6208" s="245" t="s">
        <v>11</v>
      </c>
      <c r="J6208" s="245" t="s">
        <v>59</v>
      </c>
      <c r="K6208" s="246" t="s">
        <v>10292</v>
      </c>
      <c r="L6208" s="245" t="s">
        <v>568</v>
      </c>
      <c r="M6208"/>
      <c r="N6208"/>
      <c r="O6208"/>
      <c r="P6208"/>
      <c r="Q6208"/>
      <c r="R6208"/>
      <c r="S6208"/>
      <c r="T6208"/>
      <c r="U6208"/>
      <c r="V6208"/>
      <c r="W6208"/>
      <c r="X6208"/>
      <c r="Y6208"/>
      <c r="Z6208"/>
      <c r="AA6208"/>
      <c r="AB6208"/>
      <c r="AC6208"/>
      <c r="AD6208"/>
      <c r="AE6208"/>
      <c r="AF6208"/>
      <c r="AG6208"/>
      <c r="AH6208"/>
      <c r="AI6208"/>
      <c r="AJ6208"/>
      <c r="AK6208"/>
      <c r="AL6208"/>
      <c r="AM6208"/>
      <c r="AN6208"/>
      <c r="AO6208"/>
      <c r="AP6208"/>
      <c r="AQ6208"/>
      <c r="AR6208"/>
      <c r="AS6208"/>
      <c r="AT6208"/>
      <c r="AU6208"/>
      <c r="AV6208"/>
      <c r="AW6208"/>
      <c r="AX6208"/>
      <c r="AY6208"/>
      <c r="AZ6208"/>
      <c r="BA6208"/>
      <c r="BB6208"/>
      <c r="BC6208"/>
      <c r="BD6208"/>
      <c r="BE6208"/>
      <c r="BF6208"/>
      <c r="BG6208"/>
      <c r="BH6208"/>
      <c r="BI6208"/>
      <c r="BJ6208"/>
      <c r="BK6208"/>
      <c r="BL6208"/>
      <c r="BM6208"/>
      <c r="BN6208"/>
      <c r="BO6208"/>
    </row>
    <row r="6209" spans="1:67" ht="15" x14ac:dyDescent="0.25">
      <c r="A6209" s="245" t="s">
        <v>1392</v>
      </c>
      <c r="B6209" s="245" t="s">
        <v>1391</v>
      </c>
      <c r="C6209" s="245" t="s">
        <v>1395</v>
      </c>
      <c r="D6209" s="245" t="s">
        <v>1394</v>
      </c>
      <c r="E6209" s="246" t="s">
        <v>44</v>
      </c>
      <c r="F6209" s="245" t="s">
        <v>44</v>
      </c>
      <c r="G6209" s="245" t="s">
        <v>1430</v>
      </c>
      <c r="H6209" s="245" t="s">
        <v>14224</v>
      </c>
      <c r="I6209" s="245" t="s">
        <v>11</v>
      </c>
      <c r="J6209" s="245" t="s">
        <v>59</v>
      </c>
      <c r="K6209" s="246" t="s">
        <v>9663</v>
      </c>
      <c r="L6209" s="245" t="s">
        <v>568</v>
      </c>
      <c r="M6209"/>
      <c r="N6209"/>
      <c r="O6209"/>
      <c r="P6209"/>
      <c r="Q6209"/>
      <c r="R6209"/>
      <c r="S6209"/>
      <c r="T6209"/>
      <c r="U6209"/>
      <c r="V6209"/>
      <c r="W6209"/>
      <c r="X6209"/>
      <c r="Y6209"/>
      <c r="Z6209"/>
      <c r="AA6209"/>
      <c r="AB6209"/>
      <c r="AC6209"/>
      <c r="AD6209"/>
      <c r="AE6209"/>
      <c r="AF6209"/>
      <c r="AG6209"/>
      <c r="AH6209"/>
      <c r="AI6209"/>
      <c r="AJ6209"/>
      <c r="AK6209"/>
      <c r="AL6209"/>
      <c r="AM6209"/>
      <c r="AN6209"/>
      <c r="AO6209"/>
      <c r="AP6209"/>
      <c r="AQ6209"/>
      <c r="AR6209"/>
      <c r="AS6209"/>
      <c r="AT6209"/>
      <c r="AU6209"/>
      <c r="AV6209"/>
      <c r="AW6209"/>
      <c r="AX6209"/>
      <c r="AY6209"/>
      <c r="AZ6209"/>
      <c r="BA6209"/>
      <c r="BB6209"/>
      <c r="BC6209"/>
      <c r="BD6209"/>
      <c r="BE6209"/>
      <c r="BF6209"/>
      <c r="BG6209"/>
      <c r="BH6209"/>
      <c r="BI6209"/>
      <c r="BJ6209"/>
      <c r="BK6209"/>
      <c r="BL6209"/>
      <c r="BM6209"/>
      <c r="BN6209"/>
      <c r="BO6209"/>
    </row>
    <row r="6210" spans="1:67" ht="15" x14ac:dyDescent="0.25">
      <c r="A6210" s="245" t="s">
        <v>1392</v>
      </c>
      <c r="B6210" s="245" t="s">
        <v>1391</v>
      </c>
      <c r="C6210" s="245" t="s">
        <v>1395</v>
      </c>
      <c r="D6210" s="245" t="s">
        <v>1394</v>
      </c>
      <c r="E6210" s="246" t="s">
        <v>44</v>
      </c>
      <c r="F6210" s="245" t="s">
        <v>44</v>
      </c>
      <c r="G6210" s="245" t="s">
        <v>1429</v>
      </c>
      <c r="H6210" s="245" t="s">
        <v>14225</v>
      </c>
      <c r="I6210" s="245" t="s">
        <v>11</v>
      </c>
      <c r="J6210" s="245" t="s">
        <v>59</v>
      </c>
      <c r="K6210" s="246" t="s">
        <v>24808</v>
      </c>
      <c r="L6210" s="245" t="s">
        <v>568</v>
      </c>
      <c r="M6210"/>
      <c r="N6210"/>
      <c r="O6210"/>
      <c r="P6210"/>
      <c r="Q6210"/>
      <c r="R6210"/>
      <c r="S6210"/>
      <c r="T6210"/>
      <c r="U6210"/>
      <c r="V6210"/>
      <c r="W6210"/>
      <c r="X6210"/>
      <c r="Y6210"/>
      <c r="Z6210"/>
      <c r="AA6210"/>
      <c r="AB6210"/>
      <c r="AC6210"/>
      <c r="AD6210"/>
      <c r="AE6210"/>
      <c r="AF6210"/>
      <c r="AG6210"/>
      <c r="AH6210"/>
      <c r="AI6210"/>
      <c r="AJ6210"/>
      <c r="AK6210"/>
      <c r="AL6210"/>
      <c r="AM6210"/>
      <c r="AN6210"/>
      <c r="AO6210"/>
      <c r="AP6210"/>
      <c r="AQ6210"/>
      <c r="AR6210"/>
      <c r="AS6210"/>
      <c r="AT6210"/>
      <c r="AU6210"/>
      <c r="AV6210"/>
      <c r="AW6210"/>
      <c r="AX6210"/>
      <c r="AY6210"/>
      <c r="AZ6210"/>
      <c r="BA6210"/>
      <c r="BB6210"/>
      <c r="BC6210"/>
      <c r="BD6210"/>
      <c r="BE6210"/>
      <c r="BF6210"/>
      <c r="BG6210"/>
      <c r="BH6210"/>
      <c r="BI6210"/>
      <c r="BJ6210"/>
      <c r="BK6210"/>
      <c r="BL6210"/>
      <c r="BM6210"/>
      <c r="BN6210"/>
      <c r="BO6210"/>
    </row>
    <row r="6211" spans="1:67" ht="15" x14ac:dyDescent="0.25">
      <c r="A6211" s="245" t="s">
        <v>1392</v>
      </c>
      <c r="B6211" s="245" t="s">
        <v>1391</v>
      </c>
      <c r="C6211" s="245" t="s">
        <v>1395</v>
      </c>
      <c r="D6211" s="245" t="s">
        <v>1394</v>
      </c>
      <c r="E6211" s="246" t="s">
        <v>44</v>
      </c>
      <c r="F6211" s="245" t="s">
        <v>44</v>
      </c>
      <c r="G6211" s="245" t="s">
        <v>1428</v>
      </c>
      <c r="H6211" s="245" t="s">
        <v>14227</v>
      </c>
      <c r="I6211" s="245" t="s">
        <v>11</v>
      </c>
      <c r="J6211" s="245" t="s">
        <v>59</v>
      </c>
      <c r="K6211" s="246" t="s">
        <v>25454</v>
      </c>
      <c r="L6211" s="245" t="s">
        <v>568</v>
      </c>
      <c r="M6211"/>
      <c r="N6211"/>
      <c r="O6211"/>
      <c r="P6211"/>
      <c r="Q6211"/>
      <c r="R6211"/>
      <c r="S6211"/>
      <c r="T6211"/>
      <c r="U6211"/>
      <c r="V6211"/>
      <c r="W6211"/>
      <c r="X6211"/>
      <c r="Y6211"/>
      <c r="Z6211"/>
      <c r="AA6211"/>
      <c r="AB6211"/>
      <c r="AC6211"/>
      <c r="AD6211"/>
      <c r="AE6211"/>
      <c r="AF6211"/>
      <c r="AG6211"/>
      <c r="AH6211"/>
      <c r="AI6211"/>
      <c r="AJ6211"/>
      <c r="AK6211"/>
      <c r="AL6211"/>
      <c r="AM6211"/>
      <c r="AN6211"/>
      <c r="AO6211"/>
      <c r="AP6211"/>
      <c r="AQ6211"/>
      <c r="AR6211"/>
      <c r="AS6211"/>
      <c r="AT6211"/>
      <c r="AU6211"/>
      <c r="AV6211"/>
      <c r="AW6211"/>
      <c r="AX6211"/>
      <c r="AY6211"/>
      <c r="AZ6211"/>
      <c r="BA6211"/>
      <c r="BB6211"/>
      <c r="BC6211"/>
      <c r="BD6211"/>
      <c r="BE6211"/>
      <c r="BF6211"/>
      <c r="BG6211"/>
      <c r="BH6211"/>
      <c r="BI6211"/>
      <c r="BJ6211"/>
      <c r="BK6211"/>
      <c r="BL6211"/>
      <c r="BM6211"/>
      <c r="BN6211"/>
      <c r="BO6211"/>
    </row>
    <row r="6212" spans="1:67" ht="15" x14ac:dyDescent="0.25">
      <c r="A6212" s="245" t="s">
        <v>1392</v>
      </c>
      <c r="B6212" s="245" t="s">
        <v>1391</v>
      </c>
      <c r="C6212" s="245" t="s">
        <v>1395</v>
      </c>
      <c r="D6212" s="245" t="s">
        <v>1394</v>
      </c>
      <c r="E6212" s="246" t="s">
        <v>44</v>
      </c>
      <c r="F6212" s="245" t="s">
        <v>44</v>
      </c>
      <c r="G6212" s="245" t="s">
        <v>1427</v>
      </c>
      <c r="H6212" s="245" t="s">
        <v>14229</v>
      </c>
      <c r="I6212" s="245" t="s">
        <v>11</v>
      </c>
      <c r="J6212" s="245" t="s">
        <v>59</v>
      </c>
      <c r="K6212" s="246" t="s">
        <v>25455</v>
      </c>
      <c r="L6212" s="245" t="s">
        <v>568</v>
      </c>
      <c r="M6212"/>
      <c r="N6212"/>
      <c r="O6212"/>
      <c r="P6212"/>
      <c r="Q6212"/>
      <c r="R6212"/>
      <c r="S6212"/>
      <c r="T6212"/>
      <c r="U6212"/>
      <c r="V6212"/>
      <c r="W6212"/>
      <c r="X6212"/>
      <c r="Y6212"/>
      <c r="Z6212"/>
      <c r="AA6212"/>
      <c r="AB6212"/>
      <c r="AC6212"/>
      <c r="AD6212"/>
      <c r="AE6212"/>
      <c r="AF6212"/>
      <c r="AG6212"/>
      <c r="AH6212"/>
      <c r="AI6212"/>
      <c r="AJ6212"/>
      <c r="AK6212"/>
      <c r="AL6212"/>
      <c r="AM6212"/>
      <c r="AN6212"/>
      <c r="AO6212"/>
      <c r="AP6212"/>
      <c r="AQ6212"/>
      <c r="AR6212"/>
      <c r="AS6212"/>
      <c r="AT6212"/>
      <c r="AU6212"/>
      <c r="AV6212"/>
      <c r="AW6212"/>
      <c r="AX6212"/>
      <c r="AY6212"/>
      <c r="AZ6212"/>
      <c r="BA6212"/>
      <c r="BB6212"/>
      <c r="BC6212"/>
      <c r="BD6212"/>
      <c r="BE6212"/>
      <c r="BF6212"/>
      <c r="BG6212"/>
      <c r="BH6212"/>
      <c r="BI6212"/>
      <c r="BJ6212"/>
      <c r="BK6212"/>
      <c r="BL6212"/>
      <c r="BM6212"/>
      <c r="BN6212"/>
      <c r="BO6212"/>
    </row>
    <row r="6213" spans="1:67" ht="15" x14ac:dyDescent="0.25">
      <c r="A6213" s="245" t="s">
        <v>1392</v>
      </c>
      <c r="B6213" s="245" t="s">
        <v>1391</v>
      </c>
      <c r="C6213" s="245" t="s">
        <v>1395</v>
      </c>
      <c r="D6213" s="245" t="s">
        <v>1394</v>
      </c>
      <c r="E6213" s="246" t="s">
        <v>44</v>
      </c>
      <c r="F6213" s="245" t="s">
        <v>44</v>
      </c>
      <c r="G6213" s="245" t="s">
        <v>1426</v>
      </c>
      <c r="H6213" s="245" t="s">
        <v>14230</v>
      </c>
      <c r="I6213" s="245" t="s">
        <v>11</v>
      </c>
      <c r="J6213" s="245" t="s">
        <v>59</v>
      </c>
      <c r="K6213" s="246" t="s">
        <v>15279</v>
      </c>
      <c r="L6213" s="245" t="s">
        <v>568</v>
      </c>
      <c r="M6213"/>
      <c r="N6213"/>
      <c r="O6213"/>
      <c r="P6213"/>
      <c r="Q6213"/>
      <c r="R6213"/>
      <c r="S6213"/>
      <c r="T6213"/>
      <c r="U6213"/>
      <c r="V6213"/>
      <c r="W6213"/>
      <c r="X6213"/>
      <c r="Y6213"/>
      <c r="Z6213"/>
      <c r="AA6213"/>
      <c r="AB6213"/>
      <c r="AC6213"/>
      <c r="AD6213"/>
      <c r="AE6213"/>
      <c r="AF6213"/>
      <c r="AG6213"/>
      <c r="AH6213"/>
      <c r="AI6213"/>
      <c r="AJ6213"/>
      <c r="AK6213"/>
      <c r="AL6213"/>
      <c r="AM6213"/>
      <c r="AN6213"/>
      <c r="AO6213"/>
      <c r="AP6213"/>
      <c r="AQ6213"/>
      <c r="AR6213"/>
      <c r="AS6213"/>
      <c r="AT6213"/>
      <c r="AU6213"/>
      <c r="AV6213"/>
      <c r="AW6213"/>
      <c r="AX6213"/>
      <c r="AY6213"/>
      <c r="AZ6213"/>
      <c r="BA6213"/>
      <c r="BB6213"/>
      <c r="BC6213"/>
      <c r="BD6213"/>
      <c r="BE6213"/>
      <c r="BF6213"/>
      <c r="BG6213"/>
      <c r="BH6213"/>
      <c r="BI6213"/>
      <c r="BJ6213"/>
      <c r="BK6213"/>
      <c r="BL6213"/>
      <c r="BM6213"/>
      <c r="BN6213"/>
      <c r="BO6213"/>
    </row>
    <row r="6214" spans="1:67" ht="15" x14ac:dyDescent="0.25">
      <c r="A6214" s="245" t="s">
        <v>1392</v>
      </c>
      <c r="B6214" s="245" t="s">
        <v>1391</v>
      </c>
      <c r="C6214" s="245" t="s">
        <v>1395</v>
      </c>
      <c r="D6214" s="245" t="s">
        <v>1394</v>
      </c>
      <c r="E6214" s="246" t="s">
        <v>44</v>
      </c>
      <c r="F6214" s="245" t="s">
        <v>44</v>
      </c>
      <c r="G6214" s="245" t="s">
        <v>1425</v>
      </c>
      <c r="H6214" s="245" t="s">
        <v>14231</v>
      </c>
      <c r="I6214" s="245" t="s">
        <v>11</v>
      </c>
      <c r="J6214" s="245" t="s">
        <v>59</v>
      </c>
      <c r="K6214" s="246" t="s">
        <v>9020</v>
      </c>
      <c r="L6214" s="245" t="s">
        <v>568</v>
      </c>
      <c r="M6214"/>
      <c r="N6214"/>
      <c r="O6214"/>
      <c r="P6214"/>
      <c r="Q6214"/>
      <c r="R6214"/>
      <c r="S6214"/>
      <c r="T6214"/>
      <c r="U6214"/>
      <c r="V6214"/>
      <c r="W6214"/>
      <c r="X6214"/>
      <c r="Y6214"/>
      <c r="Z6214"/>
      <c r="AA6214"/>
      <c r="AB6214"/>
      <c r="AC6214"/>
      <c r="AD6214"/>
      <c r="AE6214"/>
      <c r="AF6214"/>
      <c r="AG6214"/>
      <c r="AH6214"/>
      <c r="AI6214"/>
      <c r="AJ6214"/>
      <c r="AK6214"/>
      <c r="AL6214"/>
      <c r="AM6214"/>
      <c r="AN6214"/>
      <c r="AO6214"/>
      <c r="AP6214"/>
      <c r="AQ6214"/>
      <c r="AR6214"/>
      <c r="AS6214"/>
      <c r="AT6214"/>
      <c r="AU6214"/>
      <c r="AV6214"/>
      <c r="AW6214"/>
      <c r="AX6214"/>
      <c r="AY6214"/>
      <c r="AZ6214"/>
      <c r="BA6214"/>
      <c r="BB6214"/>
      <c r="BC6214"/>
      <c r="BD6214"/>
      <c r="BE6214"/>
      <c r="BF6214"/>
      <c r="BG6214"/>
      <c r="BH6214"/>
      <c r="BI6214"/>
      <c r="BJ6214"/>
      <c r="BK6214"/>
      <c r="BL6214"/>
      <c r="BM6214"/>
      <c r="BN6214"/>
      <c r="BO6214"/>
    </row>
    <row r="6215" spans="1:67" ht="15" x14ac:dyDescent="0.25">
      <c r="A6215" s="245" t="s">
        <v>1392</v>
      </c>
      <c r="B6215" s="245" t="s">
        <v>1391</v>
      </c>
      <c r="C6215" s="245" t="s">
        <v>1395</v>
      </c>
      <c r="D6215" s="245" t="s">
        <v>1394</v>
      </c>
      <c r="E6215" s="246" t="s">
        <v>44</v>
      </c>
      <c r="F6215" s="245" t="s">
        <v>44</v>
      </c>
      <c r="G6215" s="245" t="s">
        <v>1424</v>
      </c>
      <c r="H6215" s="245" t="s">
        <v>14232</v>
      </c>
      <c r="I6215" s="245" t="s">
        <v>11</v>
      </c>
      <c r="J6215" s="245" t="s">
        <v>59</v>
      </c>
      <c r="K6215" s="246" t="s">
        <v>25456</v>
      </c>
      <c r="L6215" s="245" t="s">
        <v>568</v>
      </c>
      <c r="M6215"/>
      <c r="N6215"/>
      <c r="O6215"/>
      <c r="P6215"/>
      <c r="Q6215"/>
      <c r="R6215"/>
      <c r="S6215"/>
      <c r="T6215"/>
      <c r="U6215"/>
      <c r="V6215"/>
      <c r="W6215"/>
      <c r="X6215"/>
      <c r="Y6215"/>
      <c r="Z6215"/>
      <c r="AA6215"/>
      <c r="AB6215"/>
      <c r="AC6215"/>
      <c r="AD6215"/>
      <c r="AE6215"/>
      <c r="AF6215"/>
      <c r="AG6215"/>
      <c r="AH6215"/>
      <c r="AI6215"/>
      <c r="AJ6215"/>
      <c r="AK6215"/>
      <c r="AL6215"/>
      <c r="AM6215"/>
      <c r="AN6215"/>
      <c r="AO6215"/>
      <c r="AP6215"/>
      <c r="AQ6215"/>
      <c r="AR6215"/>
      <c r="AS6215"/>
      <c r="AT6215"/>
      <c r="AU6215"/>
      <c r="AV6215"/>
      <c r="AW6215"/>
      <c r="AX6215"/>
      <c r="AY6215"/>
      <c r="AZ6215"/>
      <c r="BA6215"/>
      <c r="BB6215"/>
      <c r="BC6215"/>
      <c r="BD6215"/>
      <c r="BE6215"/>
      <c r="BF6215"/>
      <c r="BG6215"/>
      <c r="BH6215"/>
      <c r="BI6215"/>
      <c r="BJ6215"/>
      <c r="BK6215"/>
      <c r="BL6215"/>
      <c r="BM6215"/>
      <c r="BN6215"/>
      <c r="BO6215"/>
    </row>
    <row r="6216" spans="1:67" ht="15" x14ac:dyDescent="0.25">
      <c r="A6216" s="245" t="s">
        <v>1392</v>
      </c>
      <c r="B6216" s="245" t="s">
        <v>1391</v>
      </c>
      <c r="C6216" s="245" t="s">
        <v>1395</v>
      </c>
      <c r="D6216" s="245" t="s">
        <v>1394</v>
      </c>
      <c r="E6216" s="246" t="s">
        <v>44</v>
      </c>
      <c r="F6216" s="245" t="s">
        <v>44</v>
      </c>
      <c r="G6216" s="245" t="s">
        <v>1423</v>
      </c>
      <c r="H6216" s="245" t="s">
        <v>14233</v>
      </c>
      <c r="I6216" s="245" t="s">
        <v>11</v>
      </c>
      <c r="J6216" s="245" t="s">
        <v>59</v>
      </c>
      <c r="K6216" s="246" t="s">
        <v>25457</v>
      </c>
      <c r="L6216" s="245" t="s">
        <v>568</v>
      </c>
      <c r="M6216"/>
      <c r="N6216"/>
      <c r="O6216"/>
      <c r="P6216"/>
      <c r="Q6216"/>
      <c r="R6216"/>
      <c r="S6216"/>
      <c r="T6216"/>
      <c r="U6216"/>
      <c r="V6216"/>
      <c r="W6216"/>
      <c r="X6216"/>
      <c r="Y6216"/>
      <c r="Z6216"/>
      <c r="AA6216"/>
      <c r="AB6216"/>
      <c r="AC6216"/>
      <c r="AD6216"/>
      <c r="AE6216"/>
      <c r="AF6216"/>
      <c r="AG6216"/>
      <c r="AH6216"/>
      <c r="AI6216"/>
      <c r="AJ6216"/>
      <c r="AK6216"/>
      <c r="AL6216"/>
      <c r="AM6216"/>
      <c r="AN6216"/>
      <c r="AO6216"/>
      <c r="AP6216"/>
      <c r="AQ6216"/>
      <c r="AR6216"/>
      <c r="AS6216"/>
      <c r="AT6216"/>
      <c r="AU6216"/>
      <c r="AV6216"/>
      <c r="AW6216"/>
      <c r="AX6216"/>
      <c r="AY6216"/>
      <c r="AZ6216"/>
      <c r="BA6216"/>
      <c r="BB6216"/>
      <c r="BC6216"/>
      <c r="BD6216"/>
      <c r="BE6216"/>
      <c r="BF6216"/>
      <c r="BG6216"/>
      <c r="BH6216"/>
      <c r="BI6216"/>
      <c r="BJ6216"/>
      <c r="BK6216"/>
      <c r="BL6216"/>
      <c r="BM6216"/>
      <c r="BN6216"/>
      <c r="BO6216"/>
    </row>
    <row r="6217" spans="1:67" ht="15" x14ac:dyDescent="0.25">
      <c r="A6217" s="245" t="s">
        <v>1392</v>
      </c>
      <c r="B6217" s="245" t="s">
        <v>1391</v>
      </c>
      <c r="C6217" s="245" t="s">
        <v>1395</v>
      </c>
      <c r="D6217" s="245" t="s">
        <v>1394</v>
      </c>
      <c r="E6217" s="246" t="s">
        <v>44</v>
      </c>
      <c r="F6217" s="245" t="s">
        <v>44</v>
      </c>
      <c r="G6217" s="245" t="s">
        <v>1422</v>
      </c>
      <c r="H6217" s="245" t="s">
        <v>14234</v>
      </c>
      <c r="I6217" s="245" t="s">
        <v>11</v>
      </c>
      <c r="J6217" s="245" t="s">
        <v>59</v>
      </c>
      <c r="K6217" s="246" t="s">
        <v>24438</v>
      </c>
      <c r="L6217" s="245" t="s">
        <v>568</v>
      </c>
      <c r="M6217"/>
      <c r="N6217"/>
      <c r="O6217"/>
      <c r="P6217"/>
      <c r="Q6217"/>
      <c r="R6217"/>
      <c r="S6217"/>
      <c r="T6217"/>
      <c r="U6217"/>
      <c r="V6217"/>
      <c r="W6217"/>
      <c r="X6217"/>
      <c r="Y6217"/>
      <c r="Z6217"/>
      <c r="AA6217"/>
      <c r="AB6217"/>
      <c r="AC6217"/>
      <c r="AD6217"/>
      <c r="AE6217"/>
      <c r="AF6217"/>
      <c r="AG6217"/>
      <c r="AH6217"/>
      <c r="AI6217"/>
      <c r="AJ6217"/>
      <c r="AK6217"/>
      <c r="AL6217"/>
      <c r="AM6217"/>
      <c r="AN6217"/>
      <c r="AO6217"/>
      <c r="AP6217"/>
      <c r="AQ6217"/>
      <c r="AR6217"/>
      <c r="AS6217"/>
      <c r="AT6217"/>
      <c r="AU6217"/>
      <c r="AV6217"/>
      <c r="AW6217"/>
      <c r="AX6217"/>
      <c r="AY6217"/>
      <c r="AZ6217"/>
      <c r="BA6217"/>
      <c r="BB6217"/>
      <c r="BC6217"/>
      <c r="BD6217"/>
      <c r="BE6217"/>
      <c r="BF6217"/>
      <c r="BG6217"/>
      <c r="BH6217"/>
      <c r="BI6217"/>
      <c r="BJ6217"/>
      <c r="BK6217"/>
      <c r="BL6217"/>
      <c r="BM6217"/>
      <c r="BN6217"/>
      <c r="BO6217"/>
    </row>
    <row r="6218" spans="1:67" ht="15" x14ac:dyDescent="0.25">
      <c r="A6218" s="245" t="s">
        <v>1392</v>
      </c>
      <c r="B6218" s="245" t="s">
        <v>1391</v>
      </c>
      <c r="C6218" s="245" t="s">
        <v>1395</v>
      </c>
      <c r="D6218" s="245" t="s">
        <v>1394</v>
      </c>
      <c r="E6218" s="246" t="s">
        <v>44</v>
      </c>
      <c r="F6218" s="245" t="s">
        <v>44</v>
      </c>
      <c r="G6218" s="245" t="s">
        <v>1421</v>
      </c>
      <c r="H6218" s="245" t="s">
        <v>14236</v>
      </c>
      <c r="I6218" s="245" t="s">
        <v>11</v>
      </c>
      <c r="J6218" s="245" t="s">
        <v>59</v>
      </c>
      <c r="K6218" s="246" t="s">
        <v>25458</v>
      </c>
      <c r="L6218" s="245" t="s">
        <v>568</v>
      </c>
      <c r="M6218"/>
      <c r="N6218"/>
      <c r="O6218"/>
      <c r="P6218"/>
      <c r="Q6218"/>
      <c r="R6218"/>
      <c r="S6218"/>
      <c r="T6218"/>
      <c r="U6218"/>
      <c r="V6218"/>
      <c r="W6218"/>
      <c r="X6218"/>
      <c r="Y6218"/>
      <c r="Z6218"/>
      <c r="AA6218"/>
      <c r="AB6218"/>
      <c r="AC6218"/>
      <c r="AD6218"/>
      <c r="AE6218"/>
      <c r="AF6218"/>
      <c r="AG6218"/>
      <c r="AH6218"/>
      <c r="AI6218"/>
      <c r="AJ6218"/>
      <c r="AK6218"/>
      <c r="AL6218"/>
      <c r="AM6218"/>
      <c r="AN6218"/>
      <c r="AO6218"/>
      <c r="AP6218"/>
      <c r="AQ6218"/>
      <c r="AR6218"/>
      <c r="AS6218"/>
      <c r="AT6218"/>
      <c r="AU6218"/>
      <c r="AV6218"/>
      <c r="AW6218"/>
      <c r="AX6218"/>
      <c r="AY6218"/>
      <c r="AZ6218"/>
      <c r="BA6218"/>
      <c r="BB6218"/>
      <c r="BC6218"/>
      <c r="BD6218"/>
      <c r="BE6218"/>
      <c r="BF6218"/>
      <c r="BG6218"/>
      <c r="BH6218"/>
      <c r="BI6218"/>
      <c r="BJ6218"/>
      <c r="BK6218"/>
      <c r="BL6218"/>
      <c r="BM6218"/>
      <c r="BN6218"/>
      <c r="BO6218"/>
    </row>
    <row r="6219" spans="1:67" ht="15" x14ac:dyDescent="0.25">
      <c r="A6219" s="245" t="s">
        <v>1392</v>
      </c>
      <c r="B6219" s="245" t="s">
        <v>1391</v>
      </c>
      <c r="C6219" s="245" t="s">
        <v>1395</v>
      </c>
      <c r="D6219" s="245" t="s">
        <v>1394</v>
      </c>
      <c r="E6219" s="246" t="s">
        <v>44</v>
      </c>
      <c r="F6219" s="245" t="s">
        <v>44</v>
      </c>
      <c r="G6219" s="245" t="s">
        <v>1420</v>
      </c>
      <c r="H6219" s="245" t="s">
        <v>14238</v>
      </c>
      <c r="I6219" s="245" t="s">
        <v>11</v>
      </c>
      <c r="J6219" s="245" t="s">
        <v>59</v>
      </c>
      <c r="K6219" s="246" t="s">
        <v>16273</v>
      </c>
      <c r="L6219" s="245" t="s">
        <v>568</v>
      </c>
      <c r="M6219"/>
      <c r="N6219"/>
      <c r="O6219"/>
      <c r="P6219"/>
      <c r="Q6219"/>
      <c r="R6219"/>
      <c r="S6219"/>
      <c r="T6219"/>
      <c r="U6219"/>
      <c r="V6219"/>
      <c r="W6219"/>
      <c r="X6219"/>
      <c r="Y6219"/>
      <c r="Z6219"/>
      <c r="AA6219"/>
      <c r="AB6219"/>
      <c r="AC6219"/>
      <c r="AD6219"/>
      <c r="AE6219"/>
      <c r="AF6219"/>
      <c r="AG6219"/>
      <c r="AH6219"/>
      <c r="AI6219"/>
      <c r="AJ6219"/>
      <c r="AK6219"/>
      <c r="AL6219"/>
      <c r="AM6219"/>
      <c r="AN6219"/>
      <c r="AO6219"/>
      <c r="AP6219"/>
      <c r="AQ6219"/>
      <c r="AR6219"/>
      <c r="AS6219"/>
      <c r="AT6219"/>
      <c r="AU6219"/>
      <c r="AV6219"/>
      <c r="AW6219"/>
      <c r="AX6219"/>
      <c r="AY6219"/>
      <c r="AZ6219"/>
      <c r="BA6219"/>
      <c r="BB6219"/>
      <c r="BC6219"/>
      <c r="BD6219"/>
      <c r="BE6219"/>
      <c r="BF6219"/>
      <c r="BG6219"/>
      <c r="BH6219"/>
      <c r="BI6219"/>
      <c r="BJ6219"/>
      <c r="BK6219"/>
      <c r="BL6219"/>
      <c r="BM6219"/>
      <c r="BN6219"/>
      <c r="BO6219"/>
    </row>
    <row r="6220" spans="1:67" ht="15" x14ac:dyDescent="0.25">
      <c r="A6220" s="245" t="s">
        <v>1392</v>
      </c>
      <c r="B6220" s="245" t="s">
        <v>1391</v>
      </c>
      <c r="C6220" s="245" t="s">
        <v>1395</v>
      </c>
      <c r="D6220" s="245" t="s">
        <v>1394</v>
      </c>
      <c r="E6220" s="246" t="s">
        <v>44</v>
      </c>
      <c r="F6220" s="245" t="s">
        <v>44</v>
      </c>
      <c r="G6220" s="245" t="s">
        <v>1419</v>
      </c>
      <c r="H6220" s="245" t="s">
        <v>14239</v>
      </c>
      <c r="I6220" s="245" t="s">
        <v>11</v>
      </c>
      <c r="J6220" s="245" t="s">
        <v>59</v>
      </c>
      <c r="K6220" s="246" t="s">
        <v>25459</v>
      </c>
      <c r="L6220" s="245" t="s">
        <v>568</v>
      </c>
      <c r="M6220"/>
      <c r="N6220"/>
      <c r="O6220"/>
      <c r="P6220"/>
      <c r="Q6220"/>
      <c r="R6220"/>
      <c r="S6220"/>
      <c r="T6220"/>
      <c r="U6220"/>
      <c r="V6220"/>
      <c r="W6220"/>
      <c r="X6220"/>
      <c r="Y6220"/>
      <c r="Z6220"/>
      <c r="AA6220"/>
      <c r="AB6220"/>
      <c r="AC6220"/>
      <c r="AD6220"/>
      <c r="AE6220"/>
      <c r="AF6220"/>
      <c r="AG6220"/>
      <c r="AH6220"/>
      <c r="AI6220"/>
      <c r="AJ6220"/>
      <c r="AK6220"/>
      <c r="AL6220"/>
      <c r="AM6220"/>
      <c r="AN6220"/>
      <c r="AO6220"/>
      <c r="AP6220"/>
      <c r="AQ6220"/>
      <c r="AR6220"/>
      <c r="AS6220"/>
      <c r="AT6220"/>
      <c r="AU6220"/>
      <c r="AV6220"/>
      <c r="AW6220"/>
      <c r="AX6220"/>
      <c r="AY6220"/>
      <c r="AZ6220"/>
      <c r="BA6220"/>
      <c r="BB6220"/>
      <c r="BC6220"/>
      <c r="BD6220"/>
      <c r="BE6220"/>
      <c r="BF6220"/>
      <c r="BG6220"/>
      <c r="BH6220"/>
      <c r="BI6220"/>
      <c r="BJ6220"/>
      <c r="BK6220"/>
      <c r="BL6220"/>
      <c r="BM6220"/>
      <c r="BN6220"/>
      <c r="BO6220"/>
    </row>
    <row r="6221" spans="1:67" ht="15" x14ac:dyDescent="0.25">
      <c r="A6221" s="245" t="s">
        <v>1392</v>
      </c>
      <c r="B6221" s="245" t="s">
        <v>1391</v>
      </c>
      <c r="C6221" s="245" t="s">
        <v>1395</v>
      </c>
      <c r="D6221" s="245" t="s">
        <v>1394</v>
      </c>
      <c r="E6221" s="246" t="s">
        <v>44</v>
      </c>
      <c r="F6221" s="245" t="s">
        <v>44</v>
      </c>
      <c r="G6221" s="245" t="s">
        <v>1418</v>
      </c>
      <c r="H6221" s="245" t="s">
        <v>14240</v>
      </c>
      <c r="I6221" s="245" t="s">
        <v>11</v>
      </c>
      <c r="J6221" s="245" t="s">
        <v>59</v>
      </c>
      <c r="K6221" s="246" t="s">
        <v>9584</v>
      </c>
      <c r="L6221" s="245" t="s">
        <v>568</v>
      </c>
      <c r="M6221"/>
      <c r="N6221"/>
      <c r="O6221"/>
      <c r="P6221"/>
      <c r="Q6221"/>
      <c r="R6221"/>
      <c r="S6221"/>
      <c r="T6221"/>
      <c r="U6221"/>
      <c r="V6221"/>
      <c r="W6221"/>
      <c r="X6221"/>
      <c r="Y6221"/>
      <c r="Z6221"/>
      <c r="AA6221"/>
      <c r="AB6221"/>
      <c r="AC6221"/>
      <c r="AD6221"/>
      <c r="AE6221"/>
      <c r="AF6221"/>
      <c r="AG6221"/>
      <c r="AH6221"/>
      <c r="AI6221"/>
      <c r="AJ6221"/>
      <c r="AK6221"/>
      <c r="AL6221"/>
      <c r="AM6221"/>
      <c r="AN6221"/>
      <c r="AO6221"/>
      <c r="AP6221"/>
      <c r="AQ6221"/>
      <c r="AR6221"/>
      <c r="AS6221"/>
      <c r="AT6221"/>
      <c r="AU6221"/>
      <c r="AV6221"/>
      <c r="AW6221"/>
      <c r="AX6221"/>
      <c r="AY6221"/>
      <c r="AZ6221"/>
      <c r="BA6221"/>
      <c r="BB6221"/>
      <c r="BC6221"/>
      <c r="BD6221"/>
      <c r="BE6221"/>
      <c r="BF6221"/>
      <c r="BG6221"/>
      <c r="BH6221"/>
      <c r="BI6221"/>
      <c r="BJ6221"/>
      <c r="BK6221"/>
      <c r="BL6221"/>
      <c r="BM6221"/>
      <c r="BN6221"/>
      <c r="BO6221"/>
    </row>
    <row r="6222" spans="1:67" ht="15" x14ac:dyDescent="0.25">
      <c r="A6222" s="245" t="s">
        <v>1392</v>
      </c>
      <c r="B6222" s="245" t="s">
        <v>1391</v>
      </c>
      <c r="C6222" s="245" t="s">
        <v>1395</v>
      </c>
      <c r="D6222" s="245" t="s">
        <v>1394</v>
      </c>
      <c r="E6222" s="246" t="s">
        <v>44</v>
      </c>
      <c r="F6222" s="245" t="s">
        <v>44</v>
      </c>
      <c r="G6222" s="245" t="s">
        <v>1417</v>
      </c>
      <c r="H6222" s="245" t="s">
        <v>14241</v>
      </c>
      <c r="I6222" s="245" t="s">
        <v>11</v>
      </c>
      <c r="J6222" s="245" t="s">
        <v>59</v>
      </c>
      <c r="K6222" s="246" t="s">
        <v>22400</v>
      </c>
      <c r="L6222" s="245" t="s">
        <v>568</v>
      </c>
      <c r="M6222"/>
      <c r="N6222"/>
      <c r="O6222"/>
      <c r="P6222"/>
      <c r="Q6222"/>
      <c r="R6222"/>
      <c r="S6222"/>
      <c r="T6222"/>
      <c r="U6222"/>
      <c r="V6222"/>
      <c r="W6222"/>
      <c r="X6222"/>
      <c r="Y6222"/>
      <c r="Z6222"/>
      <c r="AA6222"/>
      <c r="AB6222"/>
      <c r="AC6222"/>
      <c r="AD6222"/>
      <c r="AE6222"/>
      <c r="AF6222"/>
      <c r="AG6222"/>
      <c r="AH6222"/>
      <c r="AI6222"/>
      <c r="AJ6222"/>
      <c r="AK6222"/>
      <c r="AL6222"/>
      <c r="AM6222"/>
      <c r="AN6222"/>
      <c r="AO6222"/>
      <c r="AP6222"/>
      <c r="AQ6222"/>
      <c r="AR6222"/>
      <c r="AS6222"/>
      <c r="AT6222"/>
      <c r="AU6222"/>
      <c r="AV6222"/>
      <c r="AW6222"/>
      <c r="AX6222"/>
      <c r="AY6222"/>
      <c r="AZ6222"/>
      <c r="BA6222"/>
      <c r="BB6222"/>
      <c r="BC6222"/>
      <c r="BD6222"/>
      <c r="BE6222"/>
      <c r="BF6222"/>
      <c r="BG6222"/>
      <c r="BH6222"/>
      <c r="BI6222"/>
      <c r="BJ6222"/>
      <c r="BK6222"/>
      <c r="BL6222"/>
      <c r="BM6222"/>
      <c r="BN6222"/>
      <c r="BO6222"/>
    </row>
    <row r="6223" spans="1:67" ht="15" x14ac:dyDescent="0.25">
      <c r="A6223" s="245" t="s">
        <v>1392</v>
      </c>
      <c r="B6223" s="245" t="s">
        <v>1391</v>
      </c>
      <c r="C6223" s="245" t="s">
        <v>1395</v>
      </c>
      <c r="D6223" s="245" t="s">
        <v>1394</v>
      </c>
      <c r="E6223" s="246" t="s">
        <v>44</v>
      </c>
      <c r="F6223" s="245" t="s">
        <v>44</v>
      </c>
      <c r="G6223" s="245" t="s">
        <v>1416</v>
      </c>
      <c r="H6223" s="245" t="s">
        <v>14242</v>
      </c>
      <c r="I6223" s="245" t="s">
        <v>11</v>
      </c>
      <c r="J6223" s="245" t="s">
        <v>59</v>
      </c>
      <c r="K6223" s="246" t="s">
        <v>25460</v>
      </c>
      <c r="L6223" s="245" t="s">
        <v>568</v>
      </c>
      <c r="M6223"/>
      <c r="N6223"/>
      <c r="O6223"/>
      <c r="P6223"/>
      <c r="Q6223"/>
      <c r="R6223"/>
      <c r="S6223"/>
      <c r="T6223"/>
      <c r="U6223"/>
      <c r="V6223"/>
      <c r="W6223"/>
      <c r="X6223"/>
      <c r="Y6223"/>
      <c r="Z6223"/>
      <c r="AA6223"/>
      <c r="AB6223"/>
      <c r="AC6223"/>
      <c r="AD6223"/>
      <c r="AE6223"/>
      <c r="AF6223"/>
      <c r="AG6223"/>
      <c r="AH6223"/>
      <c r="AI6223"/>
      <c r="AJ6223"/>
      <c r="AK6223"/>
      <c r="AL6223"/>
      <c r="AM6223"/>
      <c r="AN6223"/>
      <c r="AO6223"/>
      <c r="AP6223"/>
      <c r="AQ6223"/>
      <c r="AR6223"/>
      <c r="AS6223"/>
      <c r="AT6223"/>
      <c r="AU6223"/>
      <c r="AV6223"/>
      <c r="AW6223"/>
      <c r="AX6223"/>
      <c r="AY6223"/>
      <c r="AZ6223"/>
      <c r="BA6223"/>
      <c r="BB6223"/>
      <c r="BC6223"/>
      <c r="BD6223"/>
      <c r="BE6223"/>
      <c r="BF6223"/>
      <c r="BG6223"/>
      <c r="BH6223"/>
      <c r="BI6223"/>
      <c r="BJ6223"/>
      <c r="BK6223"/>
      <c r="BL6223"/>
      <c r="BM6223"/>
      <c r="BN6223"/>
      <c r="BO6223"/>
    </row>
    <row r="6224" spans="1:67" ht="15" x14ac:dyDescent="0.25">
      <c r="A6224" s="245" t="s">
        <v>1392</v>
      </c>
      <c r="B6224" s="245" t="s">
        <v>1391</v>
      </c>
      <c r="C6224" s="245" t="s">
        <v>1395</v>
      </c>
      <c r="D6224" s="245" t="s">
        <v>1394</v>
      </c>
      <c r="E6224" s="246" t="s">
        <v>44</v>
      </c>
      <c r="F6224" s="245" t="s">
        <v>44</v>
      </c>
      <c r="G6224" s="245" t="s">
        <v>1415</v>
      </c>
      <c r="H6224" s="245" t="s">
        <v>14243</v>
      </c>
      <c r="I6224" s="245" t="s">
        <v>11</v>
      </c>
      <c r="J6224" s="245" t="s">
        <v>59</v>
      </c>
      <c r="K6224" s="246" t="s">
        <v>8740</v>
      </c>
      <c r="L6224" s="245" t="s">
        <v>568</v>
      </c>
      <c r="M6224"/>
      <c r="N6224"/>
      <c r="O6224"/>
      <c r="P6224"/>
      <c r="Q6224"/>
      <c r="R6224"/>
      <c r="S6224"/>
      <c r="T6224"/>
      <c r="U6224"/>
      <c r="V6224"/>
      <c r="W6224"/>
      <c r="X6224"/>
      <c r="Y6224"/>
      <c r="Z6224"/>
      <c r="AA6224"/>
      <c r="AB6224"/>
      <c r="AC6224"/>
      <c r="AD6224"/>
      <c r="AE6224"/>
      <c r="AF6224"/>
      <c r="AG6224"/>
      <c r="AH6224"/>
      <c r="AI6224"/>
      <c r="AJ6224"/>
      <c r="AK6224"/>
      <c r="AL6224"/>
      <c r="AM6224"/>
      <c r="AN6224"/>
      <c r="AO6224"/>
      <c r="AP6224"/>
      <c r="AQ6224"/>
      <c r="AR6224"/>
      <c r="AS6224"/>
      <c r="AT6224"/>
      <c r="AU6224"/>
      <c r="AV6224"/>
      <c r="AW6224"/>
      <c r="AX6224"/>
      <c r="AY6224"/>
      <c r="AZ6224"/>
      <c r="BA6224"/>
      <c r="BB6224"/>
      <c r="BC6224"/>
      <c r="BD6224"/>
      <c r="BE6224"/>
      <c r="BF6224"/>
      <c r="BG6224"/>
      <c r="BH6224"/>
      <c r="BI6224"/>
      <c r="BJ6224"/>
      <c r="BK6224"/>
      <c r="BL6224"/>
      <c r="BM6224"/>
      <c r="BN6224"/>
      <c r="BO6224"/>
    </row>
    <row r="6225" spans="1:67" ht="15" x14ac:dyDescent="0.25">
      <c r="A6225" s="245" t="s">
        <v>1392</v>
      </c>
      <c r="B6225" s="245" t="s">
        <v>1391</v>
      </c>
      <c r="C6225" s="245" t="s">
        <v>1395</v>
      </c>
      <c r="D6225" s="245" t="s">
        <v>1394</v>
      </c>
      <c r="E6225" s="246" t="s">
        <v>44</v>
      </c>
      <c r="F6225" s="245" t="s">
        <v>44</v>
      </c>
      <c r="G6225" s="245" t="s">
        <v>1414</v>
      </c>
      <c r="H6225" s="245" t="s">
        <v>14244</v>
      </c>
      <c r="I6225" s="245" t="s">
        <v>11</v>
      </c>
      <c r="J6225" s="245" t="s">
        <v>59</v>
      </c>
      <c r="K6225" s="246" t="s">
        <v>10194</v>
      </c>
      <c r="L6225" s="245" t="s">
        <v>568</v>
      </c>
      <c r="M6225"/>
      <c r="N6225"/>
      <c r="O6225"/>
      <c r="P6225"/>
      <c r="Q6225"/>
      <c r="R6225"/>
      <c r="S6225"/>
      <c r="T6225"/>
      <c r="U6225"/>
      <c r="V6225"/>
      <c r="W6225"/>
      <c r="X6225"/>
      <c r="Y6225"/>
      <c r="Z6225"/>
      <c r="AA6225"/>
      <c r="AB6225"/>
      <c r="AC6225"/>
      <c r="AD6225"/>
      <c r="AE6225"/>
      <c r="AF6225"/>
      <c r="AG6225"/>
      <c r="AH6225"/>
      <c r="AI6225"/>
      <c r="AJ6225"/>
      <c r="AK6225"/>
      <c r="AL6225"/>
      <c r="AM6225"/>
      <c r="AN6225"/>
      <c r="AO6225"/>
      <c r="AP6225"/>
      <c r="AQ6225"/>
      <c r="AR6225"/>
      <c r="AS6225"/>
      <c r="AT6225"/>
      <c r="AU6225"/>
      <c r="AV6225"/>
      <c r="AW6225"/>
      <c r="AX6225"/>
      <c r="AY6225"/>
      <c r="AZ6225"/>
      <c r="BA6225"/>
      <c r="BB6225"/>
      <c r="BC6225"/>
      <c r="BD6225"/>
      <c r="BE6225"/>
      <c r="BF6225"/>
      <c r="BG6225"/>
      <c r="BH6225"/>
      <c r="BI6225"/>
      <c r="BJ6225"/>
      <c r="BK6225"/>
      <c r="BL6225"/>
      <c r="BM6225"/>
      <c r="BN6225"/>
      <c r="BO6225"/>
    </row>
    <row r="6226" spans="1:67" ht="15" x14ac:dyDescent="0.25">
      <c r="A6226" s="245" t="s">
        <v>1392</v>
      </c>
      <c r="B6226" s="245" t="s">
        <v>1391</v>
      </c>
      <c r="C6226" s="245" t="s">
        <v>1395</v>
      </c>
      <c r="D6226" s="245" t="s">
        <v>1394</v>
      </c>
      <c r="E6226" s="246" t="s">
        <v>44</v>
      </c>
      <c r="F6226" s="245" t="s">
        <v>44</v>
      </c>
      <c r="G6226" s="245" t="s">
        <v>1413</v>
      </c>
      <c r="H6226" s="245" t="s">
        <v>14245</v>
      </c>
      <c r="I6226" s="245" t="s">
        <v>11</v>
      </c>
      <c r="J6226" s="245" t="s">
        <v>59</v>
      </c>
      <c r="K6226" s="246" t="s">
        <v>25461</v>
      </c>
      <c r="L6226" s="245" t="s">
        <v>568</v>
      </c>
      <c r="M6226"/>
      <c r="N6226"/>
      <c r="O6226"/>
      <c r="P6226"/>
      <c r="Q6226"/>
      <c r="R6226"/>
      <c r="S6226"/>
      <c r="T6226"/>
      <c r="U6226"/>
      <c r="V6226"/>
      <c r="W6226"/>
      <c r="X6226"/>
      <c r="Y6226"/>
      <c r="Z6226"/>
      <c r="AA6226"/>
      <c r="AB6226"/>
      <c r="AC6226"/>
      <c r="AD6226"/>
      <c r="AE6226"/>
      <c r="AF6226"/>
      <c r="AG6226"/>
      <c r="AH6226"/>
      <c r="AI6226"/>
      <c r="AJ6226"/>
      <c r="AK6226"/>
      <c r="AL6226"/>
      <c r="AM6226"/>
      <c r="AN6226"/>
      <c r="AO6226"/>
      <c r="AP6226"/>
      <c r="AQ6226"/>
      <c r="AR6226"/>
      <c r="AS6226"/>
      <c r="AT6226"/>
      <c r="AU6226"/>
      <c r="AV6226"/>
      <c r="AW6226"/>
      <c r="AX6226"/>
      <c r="AY6226"/>
      <c r="AZ6226"/>
      <c r="BA6226"/>
      <c r="BB6226"/>
      <c r="BC6226"/>
      <c r="BD6226"/>
      <c r="BE6226"/>
      <c r="BF6226"/>
      <c r="BG6226"/>
      <c r="BH6226"/>
      <c r="BI6226"/>
      <c r="BJ6226"/>
      <c r="BK6226"/>
      <c r="BL6226"/>
      <c r="BM6226"/>
      <c r="BN6226"/>
      <c r="BO6226"/>
    </row>
    <row r="6227" spans="1:67" ht="15" x14ac:dyDescent="0.25">
      <c r="A6227" s="245" t="s">
        <v>1392</v>
      </c>
      <c r="B6227" s="245" t="s">
        <v>1391</v>
      </c>
      <c r="C6227" s="245" t="s">
        <v>1395</v>
      </c>
      <c r="D6227" s="245" t="s">
        <v>1394</v>
      </c>
      <c r="E6227" s="246" t="s">
        <v>44</v>
      </c>
      <c r="F6227" s="245" t="s">
        <v>44</v>
      </c>
      <c r="G6227" s="245" t="s">
        <v>1412</v>
      </c>
      <c r="H6227" s="245" t="s">
        <v>14246</v>
      </c>
      <c r="I6227" s="245" t="s">
        <v>11</v>
      </c>
      <c r="J6227" s="245" t="s">
        <v>59</v>
      </c>
      <c r="K6227" s="246" t="s">
        <v>25462</v>
      </c>
      <c r="L6227" s="245" t="s">
        <v>568</v>
      </c>
      <c r="M6227"/>
      <c r="N6227"/>
      <c r="O6227"/>
      <c r="P6227"/>
      <c r="Q6227"/>
      <c r="R6227"/>
      <c r="S6227"/>
      <c r="T6227"/>
      <c r="U6227"/>
      <c r="V6227"/>
      <c r="W6227"/>
      <c r="X6227"/>
      <c r="Y6227"/>
      <c r="Z6227"/>
      <c r="AA6227"/>
      <c r="AB6227"/>
      <c r="AC6227"/>
      <c r="AD6227"/>
      <c r="AE6227"/>
      <c r="AF6227"/>
      <c r="AG6227"/>
      <c r="AH6227"/>
      <c r="AI6227"/>
      <c r="AJ6227"/>
      <c r="AK6227"/>
      <c r="AL6227"/>
      <c r="AM6227"/>
      <c r="AN6227"/>
      <c r="AO6227"/>
      <c r="AP6227"/>
      <c r="AQ6227"/>
      <c r="AR6227"/>
      <c r="AS6227"/>
      <c r="AT6227"/>
      <c r="AU6227"/>
      <c r="AV6227"/>
      <c r="AW6227"/>
      <c r="AX6227"/>
      <c r="AY6227"/>
      <c r="AZ6227"/>
      <c r="BA6227"/>
      <c r="BB6227"/>
      <c r="BC6227"/>
      <c r="BD6227"/>
      <c r="BE6227"/>
      <c r="BF6227"/>
      <c r="BG6227"/>
      <c r="BH6227"/>
      <c r="BI6227"/>
      <c r="BJ6227"/>
      <c r="BK6227"/>
      <c r="BL6227"/>
      <c r="BM6227"/>
      <c r="BN6227"/>
      <c r="BO6227"/>
    </row>
    <row r="6228" spans="1:67" ht="15" x14ac:dyDescent="0.25">
      <c r="A6228" s="245" t="s">
        <v>1392</v>
      </c>
      <c r="B6228" s="245" t="s">
        <v>1391</v>
      </c>
      <c r="C6228" s="245" t="s">
        <v>1395</v>
      </c>
      <c r="D6228" s="245" t="s">
        <v>1394</v>
      </c>
      <c r="E6228" s="246" t="s">
        <v>44</v>
      </c>
      <c r="F6228" s="245" t="s">
        <v>44</v>
      </c>
      <c r="G6228" s="245" t="s">
        <v>1411</v>
      </c>
      <c r="H6228" s="245" t="s">
        <v>14248</v>
      </c>
      <c r="I6228" s="245" t="s">
        <v>11</v>
      </c>
      <c r="J6228" s="245" t="s">
        <v>59</v>
      </c>
      <c r="K6228" s="246" t="s">
        <v>25463</v>
      </c>
      <c r="L6228" s="245" t="s">
        <v>568</v>
      </c>
      <c r="M6228"/>
      <c r="N6228"/>
      <c r="O6228"/>
      <c r="P6228"/>
      <c r="Q6228"/>
      <c r="R6228"/>
      <c r="S6228"/>
      <c r="T6228"/>
      <c r="U6228"/>
      <c r="V6228"/>
      <c r="W6228"/>
      <c r="X6228"/>
      <c r="Y6228"/>
      <c r="Z6228"/>
      <c r="AA6228"/>
      <c r="AB6228"/>
      <c r="AC6228"/>
      <c r="AD6228"/>
      <c r="AE6228"/>
      <c r="AF6228"/>
      <c r="AG6228"/>
      <c r="AH6228"/>
      <c r="AI6228"/>
      <c r="AJ6228"/>
      <c r="AK6228"/>
      <c r="AL6228"/>
      <c r="AM6228"/>
      <c r="AN6228"/>
      <c r="AO6228"/>
      <c r="AP6228"/>
      <c r="AQ6228"/>
      <c r="AR6228"/>
      <c r="AS6228"/>
      <c r="AT6228"/>
      <c r="AU6228"/>
      <c r="AV6228"/>
      <c r="AW6228"/>
      <c r="AX6228"/>
      <c r="AY6228"/>
      <c r="AZ6228"/>
      <c r="BA6228"/>
      <c r="BB6228"/>
      <c r="BC6228"/>
      <c r="BD6228"/>
      <c r="BE6228"/>
      <c r="BF6228"/>
      <c r="BG6228"/>
      <c r="BH6228"/>
      <c r="BI6228"/>
      <c r="BJ6228"/>
      <c r="BK6228"/>
      <c r="BL6228"/>
      <c r="BM6228"/>
      <c r="BN6228"/>
      <c r="BO6228"/>
    </row>
    <row r="6229" spans="1:67" ht="15" x14ac:dyDescent="0.25">
      <c r="A6229" s="245" t="s">
        <v>1392</v>
      </c>
      <c r="B6229" s="245" t="s">
        <v>1391</v>
      </c>
      <c r="C6229" s="245" t="s">
        <v>1395</v>
      </c>
      <c r="D6229" s="245" t="s">
        <v>1394</v>
      </c>
      <c r="E6229" s="246" t="s">
        <v>44</v>
      </c>
      <c r="F6229" s="245" t="s">
        <v>44</v>
      </c>
      <c r="G6229" s="245" t="s">
        <v>1410</v>
      </c>
      <c r="H6229" s="245" t="s">
        <v>14249</v>
      </c>
      <c r="I6229" s="245" t="s">
        <v>11</v>
      </c>
      <c r="J6229" s="245" t="s">
        <v>59</v>
      </c>
      <c r="K6229" s="246" t="s">
        <v>25464</v>
      </c>
      <c r="L6229" s="245" t="s">
        <v>568</v>
      </c>
      <c r="M6229"/>
      <c r="N6229"/>
      <c r="O6229"/>
      <c r="P6229"/>
      <c r="Q6229"/>
      <c r="R6229"/>
      <c r="S6229"/>
      <c r="T6229"/>
      <c r="U6229"/>
      <c r="V6229"/>
      <c r="W6229"/>
      <c r="X6229"/>
      <c r="Y6229"/>
      <c r="Z6229"/>
      <c r="AA6229"/>
      <c r="AB6229"/>
      <c r="AC6229"/>
      <c r="AD6229"/>
      <c r="AE6229"/>
      <c r="AF6229"/>
      <c r="AG6229"/>
      <c r="AH6229"/>
      <c r="AI6229"/>
      <c r="AJ6229"/>
      <c r="AK6229"/>
      <c r="AL6229"/>
      <c r="AM6229"/>
      <c r="AN6229"/>
      <c r="AO6229"/>
      <c r="AP6229"/>
      <c r="AQ6229"/>
      <c r="AR6229"/>
      <c r="AS6229"/>
      <c r="AT6229"/>
      <c r="AU6229"/>
      <c r="AV6229"/>
      <c r="AW6229"/>
      <c r="AX6229"/>
      <c r="AY6229"/>
      <c r="AZ6229"/>
      <c r="BA6229"/>
      <c r="BB6229"/>
      <c r="BC6229"/>
      <c r="BD6229"/>
      <c r="BE6229"/>
      <c r="BF6229"/>
      <c r="BG6229"/>
      <c r="BH6229"/>
      <c r="BI6229"/>
      <c r="BJ6229"/>
      <c r="BK6229"/>
      <c r="BL6229"/>
      <c r="BM6229"/>
      <c r="BN6229"/>
      <c r="BO6229"/>
    </row>
    <row r="6230" spans="1:67" ht="15" x14ac:dyDescent="0.25">
      <c r="A6230" s="245" t="s">
        <v>1392</v>
      </c>
      <c r="B6230" s="245" t="s">
        <v>1391</v>
      </c>
      <c r="C6230" s="245" t="s">
        <v>1395</v>
      </c>
      <c r="D6230" s="245" t="s">
        <v>1394</v>
      </c>
      <c r="E6230" s="246" t="s">
        <v>44</v>
      </c>
      <c r="F6230" s="245" t="s">
        <v>44</v>
      </c>
      <c r="G6230" s="245" t="s">
        <v>1409</v>
      </c>
      <c r="H6230" s="245" t="s">
        <v>14250</v>
      </c>
      <c r="I6230" s="245" t="s">
        <v>11</v>
      </c>
      <c r="J6230" s="245" t="s">
        <v>59</v>
      </c>
      <c r="K6230" s="246" t="s">
        <v>16595</v>
      </c>
      <c r="L6230" s="245" t="s">
        <v>568</v>
      </c>
      <c r="M6230"/>
      <c r="N6230"/>
      <c r="O6230"/>
      <c r="P6230"/>
      <c r="Q6230"/>
      <c r="R6230"/>
      <c r="S6230"/>
      <c r="T6230"/>
      <c r="U6230"/>
      <c r="V6230"/>
      <c r="W6230"/>
      <c r="X6230"/>
      <c r="Y6230"/>
      <c r="Z6230"/>
      <c r="AA6230"/>
      <c r="AB6230"/>
      <c r="AC6230"/>
      <c r="AD6230"/>
      <c r="AE6230"/>
      <c r="AF6230"/>
      <c r="AG6230"/>
      <c r="AH6230"/>
      <c r="AI6230"/>
      <c r="AJ6230"/>
      <c r="AK6230"/>
      <c r="AL6230"/>
      <c r="AM6230"/>
      <c r="AN6230"/>
      <c r="AO6230"/>
      <c r="AP6230"/>
      <c r="AQ6230"/>
      <c r="AR6230"/>
      <c r="AS6230"/>
      <c r="AT6230"/>
      <c r="AU6230"/>
      <c r="AV6230"/>
      <c r="AW6230"/>
      <c r="AX6230"/>
      <c r="AY6230"/>
      <c r="AZ6230"/>
      <c r="BA6230"/>
      <c r="BB6230"/>
      <c r="BC6230"/>
      <c r="BD6230"/>
      <c r="BE6230"/>
      <c r="BF6230"/>
      <c r="BG6230"/>
      <c r="BH6230"/>
      <c r="BI6230"/>
      <c r="BJ6230"/>
      <c r="BK6230"/>
      <c r="BL6230"/>
      <c r="BM6230"/>
      <c r="BN6230"/>
      <c r="BO6230"/>
    </row>
    <row r="6231" spans="1:67" ht="15" x14ac:dyDescent="0.25">
      <c r="A6231" s="245" t="s">
        <v>1392</v>
      </c>
      <c r="B6231" s="245" t="s">
        <v>1391</v>
      </c>
      <c r="C6231" s="245" t="s">
        <v>1395</v>
      </c>
      <c r="D6231" s="245" t="s">
        <v>1394</v>
      </c>
      <c r="E6231" s="246" t="s">
        <v>44</v>
      </c>
      <c r="F6231" s="245" t="s">
        <v>44</v>
      </c>
      <c r="G6231" s="245" t="s">
        <v>1408</v>
      </c>
      <c r="H6231" s="245" t="s">
        <v>14252</v>
      </c>
      <c r="I6231" s="245" t="s">
        <v>11</v>
      </c>
      <c r="J6231" s="245" t="s">
        <v>59</v>
      </c>
      <c r="K6231" s="246" t="s">
        <v>10478</v>
      </c>
      <c r="L6231" s="245" t="s">
        <v>568</v>
      </c>
      <c r="M6231"/>
      <c r="N6231"/>
      <c r="O6231"/>
      <c r="P6231"/>
      <c r="Q6231"/>
      <c r="R6231"/>
      <c r="S6231"/>
      <c r="T6231"/>
      <c r="U6231"/>
      <c r="V6231"/>
      <c r="W6231"/>
      <c r="X6231"/>
      <c r="Y6231"/>
      <c r="Z6231"/>
      <c r="AA6231"/>
      <c r="AB6231"/>
      <c r="AC6231"/>
      <c r="AD6231"/>
      <c r="AE6231"/>
      <c r="AF6231"/>
      <c r="AG6231"/>
      <c r="AH6231"/>
      <c r="AI6231"/>
      <c r="AJ6231"/>
      <c r="AK6231"/>
      <c r="AL6231"/>
      <c r="AM6231"/>
      <c r="AN6231"/>
      <c r="AO6231"/>
      <c r="AP6231"/>
      <c r="AQ6231"/>
      <c r="AR6231"/>
      <c r="AS6231"/>
      <c r="AT6231"/>
      <c r="AU6231"/>
      <c r="AV6231"/>
      <c r="AW6231"/>
      <c r="AX6231"/>
      <c r="AY6231"/>
      <c r="AZ6231"/>
      <c r="BA6231"/>
      <c r="BB6231"/>
      <c r="BC6231"/>
      <c r="BD6231"/>
      <c r="BE6231"/>
      <c r="BF6231"/>
      <c r="BG6231"/>
      <c r="BH6231"/>
      <c r="BI6231"/>
      <c r="BJ6231"/>
      <c r="BK6231"/>
      <c r="BL6231"/>
      <c r="BM6231"/>
      <c r="BN6231"/>
      <c r="BO6231"/>
    </row>
    <row r="6232" spans="1:67" ht="15" x14ac:dyDescent="0.25">
      <c r="A6232" s="245" t="s">
        <v>1392</v>
      </c>
      <c r="B6232" s="245" t="s">
        <v>1391</v>
      </c>
      <c r="C6232" s="245" t="s">
        <v>1395</v>
      </c>
      <c r="D6232" s="245" t="s">
        <v>1394</v>
      </c>
      <c r="E6232" s="246" t="s">
        <v>44</v>
      </c>
      <c r="F6232" s="245" t="s">
        <v>44</v>
      </c>
      <c r="G6232" s="245" t="s">
        <v>1407</v>
      </c>
      <c r="H6232" s="245" t="s">
        <v>14253</v>
      </c>
      <c r="I6232" s="245" t="s">
        <v>11</v>
      </c>
      <c r="J6232" s="245" t="s">
        <v>59</v>
      </c>
      <c r="K6232" s="246" t="s">
        <v>25465</v>
      </c>
      <c r="L6232" s="245" t="s">
        <v>568</v>
      </c>
      <c r="M6232"/>
      <c r="N6232"/>
      <c r="O6232"/>
      <c r="P6232"/>
      <c r="Q6232"/>
      <c r="R6232"/>
      <c r="S6232"/>
      <c r="T6232"/>
      <c r="U6232"/>
      <c r="V6232"/>
      <c r="W6232"/>
      <c r="X6232"/>
      <c r="Y6232"/>
      <c r="Z6232"/>
      <c r="AA6232"/>
      <c r="AB6232"/>
      <c r="AC6232"/>
      <c r="AD6232"/>
      <c r="AE6232"/>
      <c r="AF6232"/>
      <c r="AG6232"/>
      <c r="AH6232"/>
      <c r="AI6232"/>
      <c r="AJ6232"/>
      <c r="AK6232"/>
      <c r="AL6232"/>
      <c r="AM6232"/>
      <c r="AN6232"/>
      <c r="AO6232"/>
      <c r="AP6232"/>
      <c r="AQ6232"/>
      <c r="AR6232"/>
      <c r="AS6232"/>
      <c r="AT6232"/>
      <c r="AU6232"/>
      <c r="AV6232"/>
      <c r="AW6232"/>
      <c r="AX6232"/>
      <c r="AY6232"/>
      <c r="AZ6232"/>
      <c r="BA6232"/>
      <c r="BB6232"/>
      <c r="BC6232"/>
      <c r="BD6232"/>
      <c r="BE6232"/>
      <c r="BF6232"/>
      <c r="BG6232"/>
      <c r="BH6232"/>
      <c r="BI6232"/>
      <c r="BJ6232"/>
      <c r="BK6232"/>
      <c r="BL6232"/>
      <c r="BM6232"/>
      <c r="BN6232"/>
      <c r="BO6232"/>
    </row>
    <row r="6233" spans="1:67" ht="15" x14ac:dyDescent="0.25">
      <c r="A6233" s="245" t="s">
        <v>1392</v>
      </c>
      <c r="B6233" s="245" t="s">
        <v>1391</v>
      </c>
      <c r="C6233" s="245" t="s">
        <v>1395</v>
      </c>
      <c r="D6233" s="245" t="s">
        <v>1394</v>
      </c>
      <c r="E6233" s="246" t="s">
        <v>44</v>
      </c>
      <c r="F6233" s="245" t="s">
        <v>44</v>
      </c>
      <c r="G6233" s="245" t="s">
        <v>1406</v>
      </c>
      <c r="H6233" s="245" t="s">
        <v>14254</v>
      </c>
      <c r="I6233" s="245" t="s">
        <v>11</v>
      </c>
      <c r="J6233" s="245" t="s">
        <v>59</v>
      </c>
      <c r="K6233" s="246" t="s">
        <v>25466</v>
      </c>
      <c r="L6233" s="245" t="s">
        <v>568</v>
      </c>
      <c r="M6233"/>
      <c r="N6233"/>
      <c r="O6233"/>
      <c r="P6233"/>
      <c r="Q6233"/>
      <c r="R6233"/>
      <c r="S6233"/>
      <c r="T6233"/>
      <c r="U6233"/>
      <c r="V6233"/>
      <c r="W6233"/>
      <c r="X6233"/>
      <c r="Y6233"/>
      <c r="Z6233"/>
      <c r="AA6233"/>
      <c r="AB6233"/>
      <c r="AC6233"/>
      <c r="AD6233"/>
      <c r="AE6233"/>
      <c r="AF6233"/>
      <c r="AG6233"/>
      <c r="AH6233"/>
      <c r="AI6233"/>
      <c r="AJ6233"/>
      <c r="AK6233"/>
      <c r="AL6233"/>
      <c r="AM6233"/>
      <c r="AN6233"/>
      <c r="AO6233"/>
      <c r="AP6233"/>
      <c r="AQ6233"/>
      <c r="AR6233"/>
      <c r="AS6233"/>
      <c r="AT6233"/>
      <c r="AU6233"/>
      <c r="AV6233"/>
      <c r="AW6233"/>
      <c r="AX6233"/>
      <c r="AY6233"/>
      <c r="AZ6233"/>
      <c r="BA6233"/>
      <c r="BB6233"/>
      <c r="BC6233"/>
      <c r="BD6233"/>
      <c r="BE6233"/>
      <c r="BF6233"/>
      <c r="BG6233"/>
      <c r="BH6233"/>
      <c r="BI6233"/>
      <c r="BJ6233"/>
      <c r="BK6233"/>
      <c r="BL6233"/>
      <c r="BM6233"/>
      <c r="BN6233"/>
      <c r="BO6233"/>
    </row>
    <row r="6234" spans="1:67" ht="15" x14ac:dyDescent="0.25">
      <c r="A6234" s="245" t="s">
        <v>1392</v>
      </c>
      <c r="B6234" s="245" t="s">
        <v>1391</v>
      </c>
      <c r="C6234" s="245" t="s">
        <v>1395</v>
      </c>
      <c r="D6234" s="245" t="s">
        <v>1394</v>
      </c>
      <c r="E6234" s="246" t="s">
        <v>44</v>
      </c>
      <c r="F6234" s="245" t="s">
        <v>44</v>
      </c>
      <c r="G6234" s="245" t="s">
        <v>1405</v>
      </c>
      <c r="H6234" s="245" t="s">
        <v>14255</v>
      </c>
      <c r="I6234" s="245" t="s">
        <v>11</v>
      </c>
      <c r="J6234" s="245" t="s">
        <v>59</v>
      </c>
      <c r="K6234" s="246" t="s">
        <v>25467</v>
      </c>
      <c r="L6234" s="245" t="s">
        <v>568</v>
      </c>
      <c r="M6234"/>
      <c r="N6234"/>
      <c r="O6234"/>
      <c r="P6234"/>
      <c r="Q6234"/>
      <c r="R6234"/>
      <c r="S6234"/>
      <c r="T6234"/>
      <c r="U6234"/>
      <c r="V6234"/>
      <c r="W6234"/>
      <c r="X6234"/>
      <c r="Y6234"/>
      <c r="Z6234"/>
      <c r="AA6234"/>
      <c r="AB6234"/>
      <c r="AC6234"/>
      <c r="AD6234"/>
      <c r="AE6234"/>
      <c r="AF6234"/>
      <c r="AG6234"/>
      <c r="AH6234"/>
      <c r="AI6234"/>
      <c r="AJ6234"/>
      <c r="AK6234"/>
      <c r="AL6234"/>
      <c r="AM6234"/>
      <c r="AN6234"/>
      <c r="AO6234"/>
      <c r="AP6234"/>
      <c r="AQ6234"/>
      <c r="AR6234"/>
      <c r="AS6234"/>
      <c r="AT6234"/>
      <c r="AU6234"/>
      <c r="AV6234"/>
      <c r="AW6234"/>
      <c r="AX6234"/>
      <c r="AY6234"/>
      <c r="AZ6234"/>
      <c r="BA6234"/>
      <c r="BB6234"/>
      <c r="BC6234"/>
      <c r="BD6234"/>
      <c r="BE6234"/>
      <c r="BF6234"/>
      <c r="BG6234"/>
      <c r="BH6234"/>
      <c r="BI6234"/>
      <c r="BJ6234"/>
      <c r="BK6234"/>
      <c r="BL6234"/>
      <c r="BM6234"/>
      <c r="BN6234"/>
      <c r="BO6234"/>
    </row>
    <row r="6235" spans="1:67" ht="15" x14ac:dyDescent="0.25">
      <c r="A6235" s="245" t="s">
        <v>1392</v>
      </c>
      <c r="B6235" s="245" t="s">
        <v>1391</v>
      </c>
      <c r="C6235" s="245" t="s">
        <v>1395</v>
      </c>
      <c r="D6235" s="245" t="s">
        <v>1394</v>
      </c>
      <c r="E6235" s="246" t="s">
        <v>44</v>
      </c>
      <c r="F6235" s="245" t="s">
        <v>44</v>
      </c>
      <c r="G6235" s="245" t="s">
        <v>1404</v>
      </c>
      <c r="H6235" s="245" t="s">
        <v>14256</v>
      </c>
      <c r="I6235" s="245" t="s">
        <v>11</v>
      </c>
      <c r="J6235" s="245" t="s">
        <v>59</v>
      </c>
      <c r="K6235" s="246" t="s">
        <v>22981</v>
      </c>
      <c r="L6235" s="245" t="s">
        <v>568</v>
      </c>
      <c r="M6235"/>
      <c r="N6235"/>
      <c r="O6235"/>
      <c r="P6235"/>
      <c r="Q6235"/>
      <c r="R6235"/>
      <c r="S6235"/>
      <c r="T6235"/>
      <c r="U6235"/>
      <c r="V6235"/>
      <c r="W6235"/>
      <c r="X6235"/>
      <c r="Y6235"/>
      <c r="Z6235"/>
      <c r="AA6235"/>
      <c r="AB6235"/>
      <c r="AC6235"/>
      <c r="AD6235"/>
      <c r="AE6235"/>
      <c r="AF6235"/>
      <c r="AG6235"/>
      <c r="AH6235"/>
      <c r="AI6235"/>
      <c r="AJ6235"/>
      <c r="AK6235"/>
      <c r="AL6235"/>
      <c r="AM6235"/>
      <c r="AN6235"/>
      <c r="AO6235"/>
      <c r="AP6235"/>
      <c r="AQ6235"/>
      <c r="AR6235"/>
      <c r="AS6235"/>
      <c r="AT6235"/>
      <c r="AU6235"/>
      <c r="AV6235"/>
      <c r="AW6235"/>
      <c r="AX6235"/>
      <c r="AY6235"/>
      <c r="AZ6235"/>
      <c r="BA6235"/>
      <c r="BB6235"/>
      <c r="BC6235"/>
      <c r="BD6235"/>
      <c r="BE6235"/>
      <c r="BF6235"/>
      <c r="BG6235"/>
      <c r="BH6235"/>
      <c r="BI6235"/>
      <c r="BJ6235"/>
      <c r="BK6235"/>
      <c r="BL6235"/>
      <c r="BM6235"/>
      <c r="BN6235"/>
      <c r="BO6235"/>
    </row>
    <row r="6236" spans="1:67" ht="15" x14ac:dyDescent="0.25">
      <c r="A6236" s="245" t="s">
        <v>1392</v>
      </c>
      <c r="B6236" s="245" t="s">
        <v>1391</v>
      </c>
      <c r="C6236" s="245" t="s">
        <v>1395</v>
      </c>
      <c r="D6236" s="245" t="s">
        <v>1394</v>
      </c>
      <c r="E6236" s="246" t="s">
        <v>44</v>
      </c>
      <c r="F6236" s="245" t="s">
        <v>44</v>
      </c>
      <c r="G6236" s="245" t="s">
        <v>1403</v>
      </c>
      <c r="H6236" s="245" t="s">
        <v>14257</v>
      </c>
      <c r="I6236" s="245" t="s">
        <v>11</v>
      </c>
      <c r="J6236" s="245" t="s">
        <v>59</v>
      </c>
      <c r="K6236" s="246" t="s">
        <v>19561</v>
      </c>
      <c r="L6236" s="245" t="s">
        <v>568</v>
      </c>
      <c r="M6236"/>
      <c r="N6236"/>
      <c r="O6236"/>
      <c r="P6236"/>
      <c r="Q6236"/>
      <c r="R6236"/>
      <c r="S6236"/>
      <c r="T6236"/>
      <c r="U6236"/>
      <c r="V6236"/>
      <c r="W6236"/>
      <c r="X6236"/>
      <c r="Y6236"/>
      <c r="Z6236"/>
      <c r="AA6236"/>
      <c r="AB6236"/>
      <c r="AC6236"/>
      <c r="AD6236"/>
      <c r="AE6236"/>
      <c r="AF6236"/>
      <c r="AG6236"/>
      <c r="AH6236"/>
      <c r="AI6236"/>
      <c r="AJ6236"/>
      <c r="AK6236"/>
      <c r="AL6236"/>
      <c r="AM6236"/>
      <c r="AN6236"/>
      <c r="AO6236"/>
      <c r="AP6236"/>
      <c r="AQ6236"/>
      <c r="AR6236"/>
      <c r="AS6236"/>
      <c r="AT6236"/>
      <c r="AU6236"/>
      <c r="AV6236"/>
      <c r="AW6236"/>
      <c r="AX6236"/>
      <c r="AY6236"/>
      <c r="AZ6236"/>
      <c r="BA6236"/>
      <c r="BB6236"/>
      <c r="BC6236"/>
      <c r="BD6236"/>
      <c r="BE6236"/>
      <c r="BF6236"/>
      <c r="BG6236"/>
      <c r="BH6236"/>
      <c r="BI6236"/>
      <c r="BJ6236"/>
      <c r="BK6236"/>
      <c r="BL6236"/>
      <c r="BM6236"/>
      <c r="BN6236"/>
      <c r="BO6236"/>
    </row>
    <row r="6237" spans="1:67" ht="15" x14ac:dyDescent="0.25">
      <c r="A6237" s="245" t="s">
        <v>1392</v>
      </c>
      <c r="B6237" s="245" t="s">
        <v>1391</v>
      </c>
      <c r="C6237" s="245" t="s">
        <v>1395</v>
      </c>
      <c r="D6237" s="245" t="s">
        <v>1394</v>
      </c>
      <c r="E6237" s="246" t="s">
        <v>44</v>
      </c>
      <c r="F6237" s="245" t="s">
        <v>44</v>
      </c>
      <c r="G6237" s="245" t="s">
        <v>1402</v>
      </c>
      <c r="H6237" s="245" t="s">
        <v>14258</v>
      </c>
      <c r="I6237" s="245" t="s">
        <v>11</v>
      </c>
      <c r="J6237" s="245" t="s">
        <v>59</v>
      </c>
      <c r="K6237" s="246" t="s">
        <v>25468</v>
      </c>
      <c r="L6237" s="245" t="s">
        <v>568</v>
      </c>
      <c r="M6237"/>
      <c r="N6237"/>
      <c r="O6237"/>
      <c r="P6237"/>
      <c r="Q6237"/>
      <c r="R6237"/>
      <c r="S6237"/>
      <c r="T6237"/>
      <c r="U6237"/>
      <c r="V6237"/>
      <c r="W6237"/>
      <c r="X6237"/>
      <c r="Y6237"/>
      <c r="Z6237"/>
      <c r="AA6237"/>
      <c r="AB6237"/>
      <c r="AC6237"/>
      <c r="AD6237"/>
      <c r="AE6237"/>
      <c r="AF6237"/>
      <c r="AG6237"/>
      <c r="AH6237"/>
      <c r="AI6237"/>
      <c r="AJ6237"/>
      <c r="AK6237"/>
      <c r="AL6237"/>
      <c r="AM6237"/>
      <c r="AN6237"/>
      <c r="AO6237"/>
      <c r="AP6237"/>
      <c r="AQ6237"/>
      <c r="AR6237"/>
      <c r="AS6237"/>
      <c r="AT6237"/>
      <c r="AU6237"/>
      <c r="AV6237"/>
      <c r="AW6237"/>
      <c r="AX6237"/>
      <c r="AY6237"/>
      <c r="AZ6237"/>
      <c r="BA6237"/>
      <c r="BB6237"/>
      <c r="BC6237"/>
      <c r="BD6237"/>
      <c r="BE6237"/>
      <c r="BF6237"/>
      <c r="BG6237"/>
      <c r="BH6237"/>
      <c r="BI6237"/>
      <c r="BJ6237"/>
      <c r="BK6237"/>
      <c r="BL6237"/>
      <c r="BM6237"/>
      <c r="BN6237"/>
      <c r="BO6237"/>
    </row>
    <row r="6238" spans="1:67" ht="15" x14ac:dyDescent="0.25">
      <c r="A6238" s="245" t="s">
        <v>1392</v>
      </c>
      <c r="B6238" s="245" t="s">
        <v>1391</v>
      </c>
      <c r="C6238" s="245" t="s">
        <v>1395</v>
      </c>
      <c r="D6238" s="245" t="s">
        <v>1394</v>
      </c>
      <c r="E6238" s="246" t="s">
        <v>44</v>
      </c>
      <c r="F6238" s="245" t="s">
        <v>44</v>
      </c>
      <c r="G6238" s="245" t="s">
        <v>1401</v>
      </c>
      <c r="H6238" s="245" t="s">
        <v>14259</v>
      </c>
      <c r="I6238" s="245" t="s">
        <v>11</v>
      </c>
      <c r="J6238" s="245" t="s">
        <v>59</v>
      </c>
      <c r="K6238" s="246" t="s">
        <v>25469</v>
      </c>
      <c r="L6238" s="245" t="s">
        <v>568</v>
      </c>
      <c r="M6238"/>
      <c r="N6238"/>
      <c r="O6238"/>
      <c r="P6238"/>
      <c r="Q6238"/>
      <c r="R6238"/>
      <c r="S6238"/>
      <c r="T6238"/>
      <c r="U6238"/>
      <c r="V6238"/>
      <c r="W6238"/>
      <c r="X6238"/>
      <c r="Y6238"/>
      <c r="Z6238"/>
      <c r="AA6238"/>
      <c r="AB6238"/>
      <c r="AC6238"/>
      <c r="AD6238"/>
      <c r="AE6238"/>
      <c r="AF6238"/>
      <c r="AG6238"/>
      <c r="AH6238"/>
      <c r="AI6238"/>
      <c r="AJ6238"/>
      <c r="AK6238"/>
      <c r="AL6238"/>
      <c r="AM6238"/>
      <c r="AN6238"/>
      <c r="AO6238"/>
      <c r="AP6238"/>
      <c r="AQ6238"/>
      <c r="AR6238"/>
      <c r="AS6238"/>
      <c r="AT6238"/>
      <c r="AU6238"/>
      <c r="AV6238"/>
      <c r="AW6238"/>
      <c r="AX6238"/>
      <c r="AY6238"/>
      <c r="AZ6238"/>
      <c r="BA6238"/>
      <c r="BB6238"/>
      <c r="BC6238"/>
      <c r="BD6238"/>
      <c r="BE6238"/>
      <c r="BF6238"/>
      <c r="BG6238"/>
      <c r="BH6238"/>
      <c r="BI6238"/>
      <c r="BJ6238"/>
      <c r="BK6238"/>
      <c r="BL6238"/>
      <c r="BM6238"/>
      <c r="BN6238"/>
      <c r="BO6238"/>
    </row>
    <row r="6239" spans="1:67" ht="15" x14ac:dyDescent="0.25">
      <c r="A6239" s="245" t="s">
        <v>1392</v>
      </c>
      <c r="B6239" s="245" t="s">
        <v>1391</v>
      </c>
      <c r="C6239" s="245" t="s">
        <v>1395</v>
      </c>
      <c r="D6239" s="245" t="s">
        <v>1394</v>
      </c>
      <c r="E6239" s="246" t="s">
        <v>44</v>
      </c>
      <c r="F6239" s="245" t="s">
        <v>44</v>
      </c>
      <c r="G6239" s="245" t="s">
        <v>1400</v>
      </c>
      <c r="H6239" s="245" t="s">
        <v>1399</v>
      </c>
      <c r="I6239" s="245" t="s">
        <v>11</v>
      </c>
      <c r="J6239" s="245" t="s">
        <v>59</v>
      </c>
      <c r="K6239" s="246" t="s">
        <v>22679</v>
      </c>
      <c r="L6239" s="245" t="s">
        <v>568</v>
      </c>
      <c r="M6239"/>
      <c r="N6239"/>
      <c r="O6239"/>
      <c r="P6239"/>
      <c r="Q6239"/>
      <c r="R6239"/>
      <c r="S6239"/>
      <c r="T6239"/>
      <c r="U6239"/>
      <c r="V6239"/>
      <c r="W6239"/>
      <c r="X6239"/>
      <c r="Y6239"/>
      <c r="Z6239"/>
      <c r="AA6239"/>
      <c r="AB6239"/>
      <c r="AC6239"/>
      <c r="AD6239"/>
      <c r="AE6239"/>
      <c r="AF6239"/>
      <c r="AG6239"/>
      <c r="AH6239"/>
      <c r="AI6239"/>
      <c r="AJ6239"/>
      <c r="AK6239"/>
      <c r="AL6239"/>
      <c r="AM6239"/>
      <c r="AN6239"/>
      <c r="AO6239"/>
      <c r="AP6239"/>
      <c r="AQ6239"/>
      <c r="AR6239"/>
      <c r="AS6239"/>
      <c r="AT6239"/>
      <c r="AU6239"/>
      <c r="AV6239"/>
      <c r="AW6239"/>
      <c r="AX6239"/>
      <c r="AY6239"/>
      <c r="AZ6239"/>
      <c r="BA6239"/>
      <c r="BB6239"/>
      <c r="BC6239"/>
      <c r="BD6239"/>
      <c r="BE6239"/>
      <c r="BF6239"/>
      <c r="BG6239"/>
      <c r="BH6239"/>
      <c r="BI6239"/>
      <c r="BJ6239"/>
      <c r="BK6239"/>
      <c r="BL6239"/>
      <c r="BM6239"/>
      <c r="BN6239"/>
      <c r="BO6239"/>
    </row>
    <row r="6240" spans="1:67" ht="15" x14ac:dyDescent="0.25">
      <c r="A6240" s="245" t="s">
        <v>1392</v>
      </c>
      <c r="B6240" s="245" t="s">
        <v>1391</v>
      </c>
      <c r="C6240" s="245" t="s">
        <v>1395</v>
      </c>
      <c r="D6240" s="245" t="s">
        <v>1394</v>
      </c>
      <c r="E6240" s="246" t="s">
        <v>44</v>
      </c>
      <c r="F6240" s="245" t="s">
        <v>44</v>
      </c>
      <c r="G6240" s="245" t="s">
        <v>1398</v>
      </c>
      <c r="H6240" s="245" t="s">
        <v>21796</v>
      </c>
      <c r="I6240" s="245" t="s">
        <v>11</v>
      </c>
      <c r="J6240" s="245" t="s">
        <v>59</v>
      </c>
      <c r="K6240" s="246" t="s">
        <v>25470</v>
      </c>
      <c r="L6240" s="245" t="s">
        <v>568</v>
      </c>
      <c r="M6240"/>
      <c r="N6240"/>
      <c r="O6240"/>
      <c r="P6240"/>
      <c r="Q6240"/>
      <c r="R6240"/>
      <c r="S6240"/>
      <c r="T6240"/>
      <c r="U6240"/>
      <c r="V6240"/>
      <c r="W6240"/>
      <c r="X6240"/>
      <c r="Y6240"/>
      <c r="Z6240"/>
      <c r="AA6240"/>
      <c r="AB6240"/>
      <c r="AC6240"/>
      <c r="AD6240"/>
      <c r="AE6240"/>
      <c r="AF6240"/>
      <c r="AG6240"/>
      <c r="AH6240"/>
      <c r="AI6240"/>
      <c r="AJ6240"/>
      <c r="AK6240"/>
      <c r="AL6240"/>
      <c r="AM6240"/>
      <c r="AN6240"/>
      <c r="AO6240"/>
      <c r="AP6240"/>
      <c r="AQ6240"/>
      <c r="AR6240"/>
      <c r="AS6240"/>
      <c r="AT6240"/>
      <c r="AU6240"/>
      <c r="AV6240"/>
      <c r="AW6240"/>
      <c r="AX6240"/>
      <c r="AY6240"/>
      <c r="AZ6240"/>
      <c r="BA6240"/>
      <c r="BB6240"/>
      <c r="BC6240"/>
      <c r="BD6240"/>
      <c r="BE6240"/>
      <c r="BF6240"/>
      <c r="BG6240"/>
      <c r="BH6240"/>
      <c r="BI6240"/>
      <c r="BJ6240"/>
      <c r="BK6240"/>
      <c r="BL6240"/>
      <c r="BM6240"/>
      <c r="BN6240"/>
      <c r="BO6240"/>
    </row>
    <row r="6241" spans="1:67" ht="15" x14ac:dyDescent="0.25">
      <c r="A6241" s="245" t="s">
        <v>1392</v>
      </c>
      <c r="B6241" s="245" t="s">
        <v>1391</v>
      </c>
      <c r="C6241" s="245" t="s">
        <v>1395</v>
      </c>
      <c r="D6241" s="245" t="s">
        <v>1394</v>
      </c>
      <c r="E6241" s="246" t="s">
        <v>44</v>
      </c>
      <c r="F6241" s="245" t="s">
        <v>44</v>
      </c>
      <c r="G6241" s="245" t="s">
        <v>1397</v>
      </c>
      <c r="H6241" s="245" t="s">
        <v>1396</v>
      </c>
      <c r="I6241" s="245" t="s">
        <v>11</v>
      </c>
      <c r="J6241" s="245" t="s">
        <v>59</v>
      </c>
      <c r="K6241" s="246" t="s">
        <v>20660</v>
      </c>
      <c r="L6241" s="245" t="s">
        <v>568</v>
      </c>
      <c r="M6241"/>
      <c r="N6241"/>
      <c r="O6241"/>
      <c r="P6241"/>
      <c r="Q6241"/>
      <c r="R6241"/>
      <c r="S6241"/>
      <c r="T6241"/>
      <c r="U6241"/>
      <c r="V6241"/>
      <c r="W6241"/>
      <c r="X6241"/>
      <c r="Y6241"/>
      <c r="Z6241"/>
      <c r="AA6241"/>
      <c r="AB6241"/>
      <c r="AC6241"/>
      <c r="AD6241"/>
      <c r="AE6241"/>
      <c r="AF6241"/>
      <c r="AG6241"/>
      <c r="AH6241"/>
      <c r="AI6241"/>
      <c r="AJ6241"/>
      <c r="AK6241"/>
      <c r="AL6241"/>
      <c r="AM6241"/>
      <c r="AN6241"/>
      <c r="AO6241"/>
      <c r="AP6241"/>
      <c r="AQ6241"/>
      <c r="AR6241"/>
      <c r="AS6241"/>
      <c r="AT6241"/>
      <c r="AU6241"/>
      <c r="AV6241"/>
      <c r="AW6241"/>
      <c r="AX6241"/>
      <c r="AY6241"/>
      <c r="AZ6241"/>
      <c r="BA6241"/>
      <c r="BB6241"/>
      <c r="BC6241"/>
      <c r="BD6241"/>
      <c r="BE6241"/>
      <c r="BF6241"/>
      <c r="BG6241"/>
      <c r="BH6241"/>
      <c r="BI6241"/>
      <c r="BJ6241"/>
      <c r="BK6241"/>
      <c r="BL6241"/>
      <c r="BM6241"/>
      <c r="BN6241"/>
      <c r="BO6241"/>
    </row>
    <row r="6242" spans="1:67" ht="15" x14ac:dyDescent="0.25">
      <c r="A6242" s="245" t="s">
        <v>1392</v>
      </c>
      <c r="B6242" s="245" t="s">
        <v>1391</v>
      </c>
      <c r="C6242" s="245" t="s">
        <v>1395</v>
      </c>
      <c r="D6242" s="245" t="s">
        <v>1394</v>
      </c>
      <c r="E6242" s="246" t="s">
        <v>44</v>
      </c>
      <c r="F6242" s="245" t="s">
        <v>44</v>
      </c>
      <c r="G6242" s="245" t="s">
        <v>1393</v>
      </c>
      <c r="H6242" s="245" t="s">
        <v>21798</v>
      </c>
      <c r="I6242" s="245" t="s">
        <v>11</v>
      </c>
      <c r="J6242" s="245" t="s">
        <v>59</v>
      </c>
      <c r="K6242" s="246" t="s">
        <v>18489</v>
      </c>
      <c r="L6242" s="245" t="s">
        <v>568</v>
      </c>
      <c r="M6242"/>
      <c r="N6242"/>
      <c r="O6242"/>
      <c r="P6242"/>
      <c r="Q6242"/>
      <c r="R6242"/>
      <c r="S6242"/>
      <c r="T6242"/>
      <c r="U6242"/>
      <c r="V6242"/>
      <c r="W6242"/>
      <c r="X6242"/>
      <c r="Y6242"/>
      <c r="Z6242"/>
      <c r="AA6242"/>
      <c r="AB6242"/>
      <c r="AC6242"/>
      <c r="AD6242"/>
      <c r="AE6242"/>
      <c r="AF6242"/>
      <c r="AG6242"/>
      <c r="AH6242"/>
      <c r="AI6242"/>
      <c r="AJ6242"/>
      <c r="AK6242"/>
      <c r="AL6242"/>
      <c r="AM6242"/>
      <c r="AN6242"/>
      <c r="AO6242"/>
      <c r="AP6242"/>
      <c r="AQ6242"/>
      <c r="AR6242"/>
      <c r="AS6242"/>
      <c r="AT6242"/>
      <c r="AU6242"/>
      <c r="AV6242"/>
      <c r="AW6242"/>
      <c r="AX6242"/>
      <c r="AY6242"/>
      <c r="AZ6242"/>
      <c r="BA6242"/>
      <c r="BB6242"/>
      <c r="BC6242"/>
      <c r="BD6242"/>
      <c r="BE6242"/>
      <c r="BF6242"/>
      <c r="BG6242"/>
      <c r="BH6242"/>
      <c r="BI6242"/>
      <c r="BJ6242"/>
      <c r="BK6242"/>
      <c r="BL6242"/>
      <c r="BM6242"/>
      <c r="BN6242"/>
      <c r="BO6242"/>
    </row>
    <row r="6243" spans="1:67" ht="15" x14ac:dyDescent="0.25">
      <c r="A6243" s="245" t="s">
        <v>1392</v>
      </c>
      <c r="B6243" s="245" t="s">
        <v>1391</v>
      </c>
      <c r="C6243" s="245" t="s">
        <v>1395</v>
      </c>
      <c r="D6243" s="245" t="s">
        <v>1394</v>
      </c>
      <c r="E6243" s="246" t="s">
        <v>44</v>
      </c>
      <c r="F6243" s="245" t="s">
        <v>44</v>
      </c>
      <c r="G6243" s="245" t="s">
        <v>14262</v>
      </c>
      <c r="H6243" s="245" t="s">
        <v>14263</v>
      </c>
      <c r="I6243" s="245" t="s">
        <v>11</v>
      </c>
      <c r="J6243" s="245" t="s">
        <v>106</v>
      </c>
      <c r="K6243" s="246" t="s">
        <v>1051</v>
      </c>
      <c r="L6243" s="245" t="s">
        <v>568</v>
      </c>
      <c r="M6243"/>
      <c r="N6243"/>
      <c r="O6243"/>
      <c r="P6243"/>
      <c r="Q6243"/>
      <c r="R6243"/>
      <c r="S6243"/>
      <c r="T6243"/>
      <c r="U6243"/>
      <c r="V6243"/>
      <c r="W6243"/>
      <c r="X6243"/>
      <c r="Y6243"/>
      <c r="Z6243"/>
      <c r="AA6243"/>
      <c r="AB6243"/>
      <c r="AC6243"/>
      <c r="AD6243"/>
      <c r="AE6243"/>
      <c r="AF6243"/>
      <c r="AG6243"/>
      <c r="AH6243"/>
      <c r="AI6243"/>
      <c r="AJ6243"/>
      <c r="AK6243"/>
      <c r="AL6243"/>
      <c r="AM6243"/>
      <c r="AN6243"/>
      <c r="AO6243"/>
      <c r="AP6243"/>
      <c r="AQ6243"/>
      <c r="AR6243"/>
      <c r="AS6243"/>
      <c r="AT6243"/>
      <c r="AU6243"/>
      <c r="AV6243"/>
      <c r="AW6243"/>
      <c r="AX6243"/>
      <c r="AY6243"/>
      <c r="AZ6243"/>
      <c r="BA6243"/>
      <c r="BB6243"/>
      <c r="BC6243"/>
      <c r="BD6243"/>
      <c r="BE6243"/>
      <c r="BF6243"/>
      <c r="BG6243"/>
      <c r="BH6243"/>
      <c r="BI6243"/>
      <c r="BJ6243"/>
      <c r="BK6243"/>
      <c r="BL6243"/>
      <c r="BM6243"/>
      <c r="BN6243"/>
      <c r="BO6243"/>
    </row>
    <row r="6244" spans="1:67" ht="15" x14ac:dyDescent="0.25">
      <c r="A6244" s="245" t="s">
        <v>1392</v>
      </c>
      <c r="B6244" s="245" t="s">
        <v>1391</v>
      </c>
      <c r="C6244" s="245" t="s">
        <v>1390</v>
      </c>
      <c r="D6244" s="245" t="s">
        <v>1389</v>
      </c>
      <c r="E6244" s="246" t="s">
        <v>44</v>
      </c>
      <c r="F6244" s="245" t="s">
        <v>44</v>
      </c>
      <c r="G6244" s="245" t="s">
        <v>14264</v>
      </c>
      <c r="H6244" s="245" t="s">
        <v>14265</v>
      </c>
      <c r="I6244" s="245" t="s">
        <v>14</v>
      </c>
      <c r="J6244" s="245" t="s">
        <v>59</v>
      </c>
      <c r="K6244" s="246" t="s">
        <v>25471</v>
      </c>
      <c r="L6244" s="245" t="s">
        <v>568</v>
      </c>
      <c r="M6244"/>
      <c r="N6244"/>
      <c r="O6244"/>
      <c r="P6244"/>
      <c r="Q6244"/>
      <c r="R6244"/>
      <c r="S6244"/>
      <c r="T6244"/>
      <c r="U6244"/>
      <c r="V6244"/>
      <c r="W6244"/>
      <c r="X6244"/>
      <c r="Y6244"/>
      <c r="Z6244"/>
      <c r="AA6244"/>
      <c r="AB6244"/>
      <c r="AC6244"/>
      <c r="AD6244"/>
      <c r="AE6244"/>
      <c r="AF6244"/>
      <c r="AG6244"/>
      <c r="AH6244"/>
      <c r="AI6244"/>
      <c r="AJ6244"/>
      <c r="AK6244"/>
      <c r="AL6244"/>
      <c r="AM6244"/>
      <c r="AN6244"/>
      <c r="AO6244"/>
      <c r="AP6244"/>
      <c r="AQ6244"/>
      <c r="AR6244"/>
      <c r="AS6244"/>
      <c r="AT6244"/>
      <c r="AU6244"/>
      <c r="AV6244"/>
      <c r="AW6244"/>
      <c r="AX6244"/>
      <c r="AY6244"/>
      <c r="AZ6244"/>
      <c r="BA6244"/>
      <c r="BB6244"/>
      <c r="BC6244"/>
      <c r="BD6244"/>
      <c r="BE6244"/>
      <c r="BF6244"/>
      <c r="BG6244"/>
      <c r="BH6244"/>
      <c r="BI6244"/>
      <c r="BJ6244"/>
      <c r="BK6244"/>
      <c r="BL6244"/>
      <c r="BM6244"/>
      <c r="BN6244"/>
      <c r="BO6244"/>
    </row>
    <row r="6245" spans="1:67" ht="15" x14ac:dyDescent="0.25">
      <c r="A6245" s="245" t="s">
        <v>1030</v>
      </c>
      <c r="B6245" s="245" t="s">
        <v>1029</v>
      </c>
      <c r="C6245" s="245" t="s">
        <v>1352</v>
      </c>
      <c r="D6245" s="245" t="s">
        <v>1351</v>
      </c>
      <c r="E6245" s="246" t="s">
        <v>44</v>
      </c>
      <c r="F6245" s="245" t="s">
        <v>44</v>
      </c>
      <c r="G6245" s="245" t="s">
        <v>1386</v>
      </c>
      <c r="H6245" s="245" t="s">
        <v>21801</v>
      </c>
      <c r="I6245" s="245" t="s">
        <v>11</v>
      </c>
      <c r="J6245" s="245" t="s">
        <v>59</v>
      </c>
      <c r="K6245" s="246" t="s">
        <v>25472</v>
      </c>
      <c r="L6245" s="245" t="s">
        <v>568</v>
      </c>
      <c r="M6245"/>
      <c r="N6245"/>
      <c r="O6245"/>
      <c r="P6245"/>
      <c r="Q6245"/>
      <c r="R6245"/>
      <c r="S6245"/>
      <c r="T6245"/>
      <c r="U6245"/>
      <c r="V6245"/>
      <c r="W6245"/>
      <c r="X6245"/>
      <c r="Y6245"/>
      <c r="Z6245"/>
      <c r="AA6245"/>
      <c r="AB6245"/>
      <c r="AC6245"/>
      <c r="AD6245"/>
      <c r="AE6245"/>
      <c r="AF6245"/>
      <c r="AG6245"/>
      <c r="AH6245"/>
      <c r="AI6245"/>
      <c r="AJ6245"/>
      <c r="AK6245"/>
      <c r="AL6245"/>
      <c r="AM6245"/>
      <c r="AN6245"/>
      <c r="AO6245"/>
      <c r="AP6245"/>
      <c r="AQ6245"/>
      <c r="AR6245"/>
      <c r="AS6245"/>
      <c r="AT6245"/>
      <c r="AU6245"/>
      <c r="AV6245"/>
      <c r="AW6245"/>
      <c r="AX6245"/>
      <c r="AY6245"/>
      <c r="AZ6245"/>
      <c r="BA6245"/>
      <c r="BB6245"/>
      <c r="BC6245"/>
      <c r="BD6245"/>
      <c r="BE6245"/>
      <c r="BF6245"/>
      <c r="BG6245"/>
      <c r="BH6245"/>
      <c r="BI6245"/>
      <c r="BJ6245"/>
      <c r="BK6245"/>
      <c r="BL6245"/>
      <c r="BM6245"/>
      <c r="BN6245"/>
      <c r="BO6245"/>
    </row>
    <row r="6246" spans="1:67" ht="15" x14ac:dyDescent="0.25">
      <c r="A6246" s="245" t="s">
        <v>1030</v>
      </c>
      <c r="B6246" s="245" t="s">
        <v>1029</v>
      </c>
      <c r="C6246" s="245" t="s">
        <v>1352</v>
      </c>
      <c r="D6246" s="245" t="s">
        <v>1351</v>
      </c>
      <c r="E6246" s="246" t="s">
        <v>44</v>
      </c>
      <c r="F6246" s="245" t="s">
        <v>44</v>
      </c>
      <c r="G6246" s="245" t="s">
        <v>1385</v>
      </c>
      <c r="H6246" s="245" t="s">
        <v>21802</v>
      </c>
      <c r="I6246" s="245" t="s">
        <v>11</v>
      </c>
      <c r="J6246" s="245" t="s">
        <v>59</v>
      </c>
      <c r="K6246" s="246" t="s">
        <v>8825</v>
      </c>
      <c r="L6246" s="245" t="s">
        <v>568</v>
      </c>
      <c r="M6246"/>
      <c r="N6246"/>
      <c r="O6246"/>
      <c r="P6246"/>
      <c r="Q6246"/>
      <c r="R6246"/>
      <c r="S6246"/>
      <c r="T6246"/>
      <c r="U6246"/>
      <c r="V6246"/>
      <c r="W6246"/>
      <c r="X6246"/>
      <c r="Y6246"/>
      <c r="Z6246"/>
      <c r="AA6246"/>
      <c r="AB6246"/>
      <c r="AC6246"/>
      <c r="AD6246"/>
      <c r="AE6246"/>
      <c r="AF6246"/>
      <c r="AG6246"/>
      <c r="AH6246"/>
      <c r="AI6246"/>
      <c r="AJ6246"/>
      <c r="AK6246"/>
      <c r="AL6246"/>
      <c r="AM6246"/>
      <c r="AN6246"/>
      <c r="AO6246"/>
      <c r="AP6246"/>
      <c r="AQ6246"/>
      <c r="AR6246"/>
      <c r="AS6246"/>
      <c r="AT6246"/>
      <c r="AU6246"/>
      <c r="AV6246"/>
      <c r="AW6246"/>
      <c r="AX6246"/>
      <c r="AY6246"/>
      <c r="AZ6246"/>
      <c r="BA6246"/>
      <c r="BB6246"/>
      <c r="BC6246"/>
      <c r="BD6246"/>
      <c r="BE6246"/>
      <c r="BF6246"/>
      <c r="BG6246"/>
      <c r="BH6246"/>
      <c r="BI6246"/>
      <c r="BJ6246"/>
      <c r="BK6246"/>
      <c r="BL6246"/>
      <c r="BM6246"/>
      <c r="BN6246"/>
      <c r="BO6246"/>
    </row>
    <row r="6247" spans="1:67" ht="15" x14ac:dyDescent="0.25">
      <c r="A6247" s="245" t="s">
        <v>1030</v>
      </c>
      <c r="B6247" s="245" t="s">
        <v>1029</v>
      </c>
      <c r="C6247" s="245" t="s">
        <v>1352</v>
      </c>
      <c r="D6247" s="245" t="s">
        <v>1351</v>
      </c>
      <c r="E6247" s="246" t="s">
        <v>44</v>
      </c>
      <c r="F6247" s="245" t="s">
        <v>44</v>
      </c>
      <c r="G6247" s="245" t="s">
        <v>1383</v>
      </c>
      <c r="H6247" s="245" t="s">
        <v>21803</v>
      </c>
      <c r="I6247" s="245" t="s">
        <v>11</v>
      </c>
      <c r="J6247" s="245" t="s">
        <v>59</v>
      </c>
      <c r="K6247" s="246" t="s">
        <v>8314</v>
      </c>
      <c r="L6247" s="245" t="s">
        <v>568</v>
      </c>
      <c r="M6247"/>
      <c r="N6247"/>
      <c r="O6247"/>
      <c r="P6247"/>
      <c r="Q6247"/>
      <c r="R6247"/>
      <c r="S6247"/>
      <c r="T6247"/>
      <c r="U6247"/>
      <c r="V6247"/>
      <c r="W6247"/>
      <c r="X6247"/>
      <c r="Y6247"/>
      <c r="Z6247"/>
      <c r="AA6247"/>
      <c r="AB6247"/>
      <c r="AC6247"/>
      <c r="AD6247"/>
      <c r="AE6247"/>
      <c r="AF6247"/>
      <c r="AG6247"/>
      <c r="AH6247"/>
      <c r="AI6247"/>
      <c r="AJ6247"/>
      <c r="AK6247"/>
      <c r="AL6247"/>
      <c r="AM6247"/>
      <c r="AN6247"/>
      <c r="AO6247"/>
      <c r="AP6247"/>
      <c r="AQ6247"/>
      <c r="AR6247"/>
      <c r="AS6247"/>
      <c r="AT6247"/>
      <c r="AU6247"/>
      <c r="AV6247"/>
      <c r="AW6247"/>
      <c r="AX6247"/>
      <c r="AY6247"/>
      <c r="AZ6247"/>
      <c r="BA6247"/>
      <c r="BB6247"/>
      <c r="BC6247"/>
      <c r="BD6247"/>
      <c r="BE6247"/>
      <c r="BF6247"/>
      <c r="BG6247"/>
      <c r="BH6247"/>
      <c r="BI6247"/>
      <c r="BJ6247"/>
      <c r="BK6247"/>
      <c r="BL6247"/>
      <c r="BM6247"/>
      <c r="BN6247"/>
      <c r="BO6247"/>
    </row>
    <row r="6248" spans="1:67" ht="15" x14ac:dyDescent="0.25">
      <c r="A6248" s="245" t="s">
        <v>1030</v>
      </c>
      <c r="B6248" s="245" t="s">
        <v>1029</v>
      </c>
      <c r="C6248" s="245" t="s">
        <v>1352</v>
      </c>
      <c r="D6248" s="245" t="s">
        <v>1351</v>
      </c>
      <c r="E6248" s="246" t="s">
        <v>44</v>
      </c>
      <c r="F6248" s="245" t="s">
        <v>44</v>
      </c>
      <c r="G6248" s="245" t="s">
        <v>1382</v>
      </c>
      <c r="H6248" s="245" t="s">
        <v>21804</v>
      </c>
      <c r="I6248" s="245" t="s">
        <v>11</v>
      </c>
      <c r="J6248" s="245" t="s">
        <v>59</v>
      </c>
      <c r="K6248" s="246" t="s">
        <v>13453</v>
      </c>
      <c r="L6248" s="245" t="s">
        <v>568</v>
      </c>
      <c r="M6248"/>
      <c r="N6248"/>
      <c r="O6248"/>
      <c r="P6248"/>
      <c r="Q6248"/>
      <c r="R6248"/>
      <c r="S6248"/>
      <c r="T6248"/>
      <c r="U6248"/>
      <c r="V6248"/>
      <c r="W6248"/>
      <c r="X6248"/>
      <c r="Y6248"/>
      <c r="Z6248"/>
      <c r="AA6248"/>
      <c r="AB6248"/>
      <c r="AC6248"/>
      <c r="AD6248"/>
      <c r="AE6248"/>
      <c r="AF6248"/>
      <c r="AG6248"/>
      <c r="AH6248"/>
      <c r="AI6248"/>
      <c r="AJ6248"/>
      <c r="AK6248"/>
      <c r="AL6248"/>
      <c r="AM6248"/>
      <c r="AN6248"/>
      <c r="AO6248"/>
      <c r="AP6248"/>
      <c r="AQ6248"/>
      <c r="AR6248"/>
      <c r="AS6248"/>
      <c r="AT6248"/>
      <c r="AU6248"/>
      <c r="AV6248"/>
      <c r="AW6248"/>
      <c r="AX6248"/>
      <c r="AY6248"/>
      <c r="AZ6248"/>
      <c r="BA6248"/>
      <c r="BB6248"/>
      <c r="BC6248"/>
      <c r="BD6248"/>
      <c r="BE6248"/>
      <c r="BF6248"/>
      <c r="BG6248"/>
      <c r="BH6248"/>
      <c r="BI6248"/>
      <c r="BJ6248"/>
      <c r="BK6248"/>
      <c r="BL6248"/>
      <c r="BM6248"/>
      <c r="BN6248"/>
      <c r="BO6248"/>
    </row>
    <row r="6249" spans="1:67" ht="15" x14ac:dyDescent="0.25">
      <c r="A6249" s="245" t="s">
        <v>1030</v>
      </c>
      <c r="B6249" s="245" t="s">
        <v>1029</v>
      </c>
      <c r="C6249" s="245" t="s">
        <v>1352</v>
      </c>
      <c r="D6249" s="245" t="s">
        <v>1351</v>
      </c>
      <c r="E6249" s="246" t="s">
        <v>44</v>
      </c>
      <c r="F6249" s="245" t="s">
        <v>44</v>
      </c>
      <c r="G6249" s="245" t="s">
        <v>1381</v>
      </c>
      <c r="H6249" s="245" t="s">
        <v>21805</v>
      </c>
      <c r="I6249" s="245" t="s">
        <v>11</v>
      </c>
      <c r="J6249" s="245" t="s">
        <v>59</v>
      </c>
      <c r="K6249" s="246" t="s">
        <v>2001</v>
      </c>
      <c r="L6249" s="245" t="s">
        <v>568</v>
      </c>
      <c r="M6249"/>
      <c r="N6249"/>
      <c r="O6249"/>
      <c r="P6249"/>
      <c r="Q6249"/>
      <c r="R6249"/>
      <c r="S6249"/>
      <c r="T6249"/>
      <c r="U6249"/>
      <c r="V6249"/>
      <c r="W6249"/>
      <c r="X6249"/>
      <c r="Y6249"/>
      <c r="Z6249"/>
      <c r="AA6249"/>
      <c r="AB6249"/>
      <c r="AC6249"/>
      <c r="AD6249"/>
      <c r="AE6249"/>
      <c r="AF6249"/>
      <c r="AG6249"/>
      <c r="AH6249"/>
      <c r="AI6249"/>
      <c r="AJ6249"/>
      <c r="AK6249"/>
      <c r="AL6249"/>
      <c r="AM6249"/>
      <c r="AN6249"/>
      <c r="AO6249"/>
      <c r="AP6249"/>
      <c r="AQ6249"/>
      <c r="AR6249"/>
      <c r="AS6249"/>
      <c r="AT6249"/>
      <c r="AU6249"/>
      <c r="AV6249"/>
      <c r="AW6249"/>
      <c r="AX6249"/>
      <c r="AY6249"/>
      <c r="AZ6249"/>
      <c r="BA6249"/>
      <c r="BB6249"/>
      <c r="BC6249"/>
      <c r="BD6249"/>
      <c r="BE6249"/>
      <c r="BF6249"/>
      <c r="BG6249"/>
      <c r="BH6249"/>
      <c r="BI6249"/>
      <c r="BJ6249"/>
      <c r="BK6249"/>
      <c r="BL6249"/>
      <c r="BM6249"/>
      <c r="BN6249"/>
      <c r="BO6249"/>
    </row>
    <row r="6250" spans="1:67" ht="15" x14ac:dyDescent="0.25">
      <c r="A6250" s="245" t="s">
        <v>1030</v>
      </c>
      <c r="B6250" s="245" t="s">
        <v>1029</v>
      </c>
      <c r="C6250" s="245" t="s">
        <v>1352</v>
      </c>
      <c r="D6250" s="245" t="s">
        <v>1351</v>
      </c>
      <c r="E6250" s="246" t="s">
        <v>44</v>
      </c>
      <c r="F6250" s="245" t="s">
        <v>44</v>
      </c>
      <c r="G6250" s="245" t="s">
        <v>1379</v>
      </c>
      <c r="H6250" s="245" t="s">
        <v>21806</v>
      </c>
      <c r="I6250" s="245" t="s">
        <v>11</v>
      </c>
      <c r="J6250" s="245" t="s">
        <v>59</v>
      </c>
      <c r="K6250" s="246" t="s">
        <v>8467</v>
      </c>
      <c r="L6250" s="245" t="s">
        <v>568</v>
      </c>
      <c r="M6250"/>
      <c r="N6250"/>
      <c r="O6250"/>
      <c r="P6250"/>
      <c r="Q6250"/>
      <c r="R6250"/>
      <c r="S6250"/>
      <c r="T6250"/>
      <c r="U6250"/>
      <c r="V6250"/>
      <c r="W6250"/>
      <c r="X6250"/>
      <c r="Y6250"/>
      <c r="Z6250"/>
      <c r="AA6250"/>
      <c r="AB6250"/>
      <c r="AC6250"/>
      <c r="AD6250"/>
      <c r="AE6250"/>
      <c r="AF6250"/>
      <c r="AG6250"/>
      <c r="AH6250"/>
      <c r="AI6250"/>
      <c r="AJ6250"/>
      <c r="AK6250"/>
      <c r="AL6250"/>
      <c r="AM6250"/>
      <c r="AN6250"/>
      <c r="AO6250"/>
      <c r="AP6250"/>
      <c r="AQ6250"/>
      <c r="AR6250"/>
      <c r="AS6250"/>
      <c r="AT6250"/>
      <c r="AU6250"/>
      <c r="AV6250"/>
      <c r="AW6250"/>
      <c r="AX6250"/>
      <c r="AY6250"/>
      <c r="AZ6250"/>
      <c r="BA6250"/>
      <c r="BB6250"/>
      <c r="BC6250"/>
      <c r="BD6250"/>
      <c r="BE6250"/>
      <c r="BF6250"/>
      <c r="BG6250"/>
      <c r="BH6250"/>
      <c r="BI6250"/>
      <c r="BJ6250"/>
      <c r="BK6250"/>
      <c r="BL6250"/>
      <c r="BM6250"/>
      <c r="BN6250"/>
      <c r="BO6250"/>
    </row>
    <row r="6251" spans="1:67" ht="15" x14ac:dyDescent="0.25">
      <c r="A6251" s="245" t="s">
        <v>1030</v>
      </c>
      <c r="B6251" s="245" t="s">
        <v>1029</v>
      </c>
      <c r="C6251" s="245" t="s">
        <v>1352</v>
      </c>
      <c r="D6251" s="245" t="s">
        <v>1351</v>
      </c>
      <c r="E6251" s="246" t="s">
        <v>44</v>
      </c>
      <c r="F6251" s="245" t="s">
        <v>44</v>
      </c>
      <c r="G6251" s="245" t="s">
        <v>1377</v>
      </c>
      <c r="H6251" s="245" t="s">
        <v>21807</v>
      </c>
      <c r="I6251" s="245" t="s">
        <v>11</v>
      </c>
      <c r="J6251" s="245" t="s">
        <v>59</v>
      </c>
      <c r="K6251" s="246" t="s">
        <v>398</v>
      </c>
      <c r="L6251" s="245" t="s">
        <v>568</v>
      </c>
      <c r="M6251"/>
      <c r="N6251"/>
      <c r="O6251"/>
      <c r="P6251"/>
      <c r="Q6251"/>
      <c r="R6251"/>
      <c r="S6251"/>
      <c r="T6251"/>
      <c r="U6251"/>
      <c r="V6251"/>
      <c r="W6251"/>
      <c r="X6251"/>
      <c r="Y6251"/>
      <c r="Z6251"/>
      <c r="AA6251"/>
      <c r="AB6251"/>
      <c r="AC6251"/>
      <c r="AD6251"/>
      <c r="AE6251"/>
      <c r="AF6251"/>
      <c r="AG6251"/>
      <c r="AH6251"/>
      <c r="AI6251"/>
      <c r="AJ6251"/>
      <c r="AK6251"/>
      <c r="AL6251"/>
      <c r="AM6251"/>
      <c r="AN6251"/>
      <c r="AO6251"/>
      <c r="AP6251"/>
      <c r="AQ6251"/>
      <c r="AR6251"/>
      <c r="AS6251"/>
      <c r="AT6251"/>
      <c r="AU6251"/>
      <c r="AV6251"/>
      <c r="AW6251"/>
      <c r="AX6251"/>
      <c r="AY6251"/>
      <c r="AZ6251"/>
      <c r="BA6251"/>
      <c r="BB6251"/>
      <c r="BC6251"/>
      <c r="BD6251"/>
      <c r="BE6251"/>
      <c r="BF6251"/>
      <c r="BG6251"/>
      <c r="BH6251"/>
      <c r="BI6251"/>
      <c r="BJ6251"/>
      <c r="BK6251"/>
      <c r="BL6251"/>
      <c r="BM6251"/>
      <c r="BN6251"/>
      <c r="BO6251"/>
    </row>
    <row r="6252" spans="1:67" ht="15" x14ac:dyDescent="0.25">
      <c r="A6252" s="245" t="s">
        <v>1030</v>
      </c>
      <c r="B6252" s="245" t="s">
        <v>1029</v>
      </c>
      <c r="C6252" s="245" t="s">
        <v>1352</v>
      </c>
      <c r="D6252" s="245" t="s">
        <v>1351</v>
      </c>
      <c r="E6252" s="246" t="s">
        <v>44</v>
      </c>
      <c r="F6252" s="245" t="s">
        <v>44</v>
      </c>
      <c r="G6252" s="245" t="s">
        <v>1376</v>
      </c>
      <c r="H6252" s="245" t="s">
        <v>21808</v>
      </c>
      <c r="I6252" s="245" t="s">
        <v>11</v>
      </c>
      <c r="J6252" s="245" t="s">
        <v>59</v>
      </c>
      <c r="K6252" s="246" t="s">
        <v>416</v>
      </c>
      <c r="L6252" s="245" t="s">
        <v>568</v>
      </c>
      <c r="M6252"/>
      <c r="N6252"/>
      <c r="O6252"/>
      <c r="P6252"/>
      <c r="Q6252"/>
      <c r="R6252"/>
      <c r="S6252"/>
      <c r="T6252"/>
      <c r="U6252"/>
      <c r="V6252"/>
      <c r="W6252"/>
      <c r="X6252"/>
      <c r="Y6252"/>
      <c r="Z6252"/>
      <c r="AA6252"/>
      <c r="AB6252"/>
      <c r="AC6252"/>
      <c r="AD6252"/>
      <c r="AE6252"/>
      <c r="AF6252"/>
      <c r="AG6252"/>
      <c r="AH6252"/>
      <c r="AI6252"/>
      <c r="AJ6252"/>
      <c r="AK6252"/>
      <c r="AL6252"/>
      <c r="AM6252"/>
      <c r="AN6252"/>
      <c r="AO6252"/>
      <c r="AP6252"/>
      <c r="AQ6252"/>
      <c r="AR6252"/>
      <c r="AS6252"/>
      <c r="AT6252"/>
      <c r="AU6252"/>
      <c r="AV6252"/>
      <c r="AW6252"/>
      <c r="AX6252"/>
      <c r="AY6252"/>
      <c r="AZ6252"/>
      <c r="BA6252"/>
      <c r="BB6252"/>
      <c r="BC6252"/>
      <c r="BD6252"/>
      <c r="BE6252"/>
      <c r="BF6252"/>
      <c r="BG6252"/>
      <c r="BH6252"/>
      <c r="BI6252"/>
      <c r="BJ6252"/>
      <c r="BK6252"/>
      <c r="BL6252"/>
      <c r="BM6252"/>
      <c r="BN6252"/>
      <c r="BO6252"/>
    </row>
    <row r="6253" spans="1:67" ht="15" x14ac:dyDescent="0.25">
      <c r="A6253" s="245" t="s">
        <v>1030</v>
      </c>
      <c r="B6253" s="245" t="s">
        <v>1029</v>
      </c>
      <c r="C6253" s="245" t="s">
        <v>1352</v>
      </c>
      <c r="D6253" s="245" t="s">
        <v>1351</v>
      </c>
      <c r="E6253" s="246" t="s">
        <v>44</v>
      </c>
      <c r="F6253" s="245" t="s">
        <v>44</v>
      </c>
      <c r="G6253" s="245" t="s">
        <v>1375</v>
      </c>
      <c r="H6253" s="245" t="s">
        <v>21809</v>
      </c>
      <c r="I6253" s="245" t="s">
        <v>11</v>
      </c>
      <c r="J6253" s="245" t="s">
        <v>59</v>
      </c>
      <c r="K6253" s="246" t="s">
        <v>814</v>
      </c>
      <c r="L6253" s="245" t="s">
        <v>568</v>
      </c>
      <c r="M6253"/>
      <c r="N6253"/>
      <c r="O6253"/>
      <c r="P6253"/>
      <c r="Q6253"/>
      <c r="R6253"/>
      <c r="S6253"/>
      <c r="T6253"/>
      <c r="U6253"/>
      <c r="V6253"/>
      <c r="W6253"/>
      <c r="X6253"/>
      <c r="Y6253"/>
      <c r="Z6253"/>
      <c r="AA6253"/>
      <c r="AB6253"/>
      <c r="AC6253"/>
      <c r="AD6253"/>
      <c r="AE6253"/>
      <c r="AF6253"/>
      <c r="AG6253"/>
      <c r="AH6253"/>
      <c r="AI6253"/>
      <c r="AJ6253"/>
      <c r="AK6253"/>
      <c r="AL6253"/>
      <c r="AM6253"/>
      <c r="AN6253"/>
      <c r="AO6253"/>
      <c r="AP6253"/>
      <c r="AQ6253"/>
      <c r="AR6253"/>
      <c r="AS6253"/>
      <c r="AT6253"/>
      <c r="AU6253"/>
      <c r="AV6253"/>
      <c r="AW6253"/>
      <c r="AX6253"/>
      <c r="AY6253"/>
      <c r="AZ6253"/>
      <c r="BA6253"/>
      <c r="BB6253"/>
      <c r="BC6253"/>
      <c r="BD6253"/>
      <c r="BE6253"/>
      <c r="BF6253"/>
      <c r="BG6253"/>
      <c r="BH6253"/>
      <c r="BI6253"/>
      <c r="BJ6253"/>
      <c r="BK6253"/>
      <c r="BL6253"/>
      <c r="BM6253"/>
      <c r="BN6253"/>
      <c r="BO6253"/>
    </row>
    <row r="6254" spans="1:67" ht="15" x14ac:dyDescent="0.25">
      <c r="A6254" s="245" t="s">
        <v>1030</v>
      </c>
      <c r="B6254" s="245" t="s">
        <v>1029</v>
      </c>
      <c r="C6254" s="245" t="s">
        <v>1352</v>
      </c>
      <c r="D6254" s="245" t="s">
        <v>1351</v>
      </c>
      <c r="E6254" s="246" t="s">
        <v>44</v>
      </c>
      <c r="F6254" s="245" t="s">
        <v>44</v>
      </c>
      <c r="G6254" s="245" t="s">
        <v>1373</v>
      </c>
      <c r="H6254" s="245" t="s">
        <v>21810</v>
      </c>
      <c r="I6254" s="245" t="s">
        <v>11</v>
      </c>
      <c r="J6254" s="245" t="s">
        <v>59</v>
      </c>
      <c r="K6254" s="246" t="s">
        <v>19873</v>
      </c>
      <c r="L6254" s="245" t="s">
        <v>568</v>
      </c>
      <c r="M6254"/>
      <c r="N6254"/>
      <c r="O6254"/>
      <c r="P6254"/>
      <c r="Q6254"/>
      <c r="R6254"/>
      <c r="S6254"/>
      <c r="T6254"/>
      <c r="U6254"/>
      <c r="V6254"/>
      <c r="W6254"/>
      <c r="X6254"/>
      <c r="Y6254"/>
      <c r="Z6254"/>
      <c r="AA6254"/>
      <c r="AB6254"/>
      <c r="AC6254"/>
      <c r="AD6254"/>
      <c r="AE6254"/>
      <c r="AF6254"/>
      <c r="AG6254"/>
      <c r="AH6254"/>
      <c r="AI6254"/>
      <c r="AJ6254"/>
      <c r="AK6254"/>
      <c r="AL6254"/>
      <c r="AM6254"/>
      <c r="AN6254"/>
      <c r="AO6254"/>
      <c r="AP6254"/>
      <c r="AQ6254"/>
      <c r="AR6254"/>
      <c r="AS6254"/>
      <c r="AT6254"/>
      <c r="AU6254"/>
      <c r="AV6254"/>
      <c r="AW6254"/>
      <c r="AX6254"/>
      <c r="AY6254"/>
      <c r="AZ6254"/>
      <c r="BA6254"/>
      <c r="BB6254"/>
      <c r="BC6254"/>
      <c r="BD6254"/>
      <c r="BE6254"/>
      <c r="BF6254"/>
      <c r="BG6254"/>
      <c r="BH6254"/>
      <c r="BI6254"/>
      <c r="BJ6254"/>
      <c r="BK6254"/>
      <c r="BL6254"/>
      <c r="BM6254"/>
      <c r="BN6254"/>
      <c r="BO6254"/>
    </row>
    <row r="6255" spans="1:67" ht="15" x14ac:dyDescent="0.25">
      <c r="A6255" s="245" t="s">
        <v>1030</v>
      </c>
      <c r="B6255" s="245" t="s">
        <v>1029</v>
      </c>
      <c r="C6255" s="245" t="s">
        <v>1352</v>
      </c>
      <c r="D6255" s="245" t="s">
        <v>1351</v>
      </c>
      <c r="E6255" s="246" t="s">
        <v>44</v>
      </c>
      <c r="F6255" s="245" t="s">
        <v>44</v>
      </c>
      <c r="G6255" s="245" t="s">
        <v>1371</v>
      </c>
      <c r="H6255" s="245" t="s">
        <v>21811</v>
      </c>
      <c r="I6255" s="245" t="s">
        <v>11</v>
      </c>
      <c r="J6255" s="245" t="s">
        <v>59</v>
      </c>
      <c r="K6255" s="246" t="s">
        <v>10421</v>
      </c>
      <c r="L6255" s="245" t="s">
        <v>568</v>
      </c>
      <c r="M6255"/>
      <c r="N6255"/>
      <c r="O6255"/>
      <c r="P6255"/>
      <c r="Q6255"/>
      <c r="R6255"/>
      <c r="S6255"/>
      <c r="T6255"/>
      <c r="U6255"/>
      <c r="V6255"/>
      <c r="W6255"/>
      <c r="X6255"/>
      <c r="Y6255"/>
      <c r="Z6255"/>
      <c r="AA6255"/>
      <c r="AB6255"/>
      <c r="AC6255"/>
      <c r="AD6255"/>
      <c r="AE6255"/>
      <c r="AF6255"/>
      <c r="AG6255"/>
      <c r="AH6255"/>
      <c r="AI6255"/>
      <c r="AJ6255"/>
      <c r="AK6255"/>
      <c r="AL6255"/>
      <c r="AM6255"/>
      <c r="AN6255"/>
      <c r="AO6255"/>
      <c r="AP6255"/>
      <c r="AQ6255"/>
      <c r="AR6255"/>
      <c r="AS6255"/>
      <c r="AT6255"/>
      <c r="AU6255"/>
      <c r="AV6255"/>
      <c r="AW6255"/>
      <c r="AX6255"/>
      <c r="AY6255"/>
      <c r="AZ6255"/>
      <c r="BA6255"/>
      <c r="BB6255"/>
      <c r="BC6255"/>
      <c r="BD6255"/>
      <c r="BE6255"/>
      <c r="BF6255"/>
      <c r="BG6255"/>
      <c r="BH6255"/>
      <c r="BI6255"/>
      <c r="BJ6255"/>
      <c r="BK6255"/>
      <c r="BL6255"/>
      <c r="BM6255"/>
      <c r="BN6255"/>
      <c r="BO6255"/>
    </row>
    <row r="6256" spans="1:67" ht="15" x14ac:dyDescent="0.25">
      <c r="A6256" s="245" t="s">
        <v>1030</v>
      </c>
      <c r="B6256" s="245" t="s">
        <v>1029</v>
      </c>
      <c r="C6256" s="245" t="s">
        <v>1352</v>
      </c>
      <c r="D6256" s="245" t="s">
        <v>1351</v>
      </c>
      <c r="E6256" s="246" t="s">
        <v>44</v>
      </c>
      <c r="F6256" s="245" t="s">
        <v>44</v>
      </c>
      <c r="G6256" s="245" t="s">
        <v>1369</v>
      </c>
      <c r="H6256" s="245" t="s">
        <v>21812</v>
      </c>
      <c r="I6256" s="245" t="s">
        <v>11</v>
      </c>
      <c r="J6256" s="245" t="s">
        <v>59</v>
      </c>
      <c r="K6256" s="246" t="s">
        <v>18984</v>
      </c>
      <c r="L6256" s="245" t="s">
        <v>568</v>
      </c>
      <c r="M6256"/>
      <c r="N6256"/>
      <c r="O6256"/>
      <c r="P6256"/>
      <c r="Q6256"/>
      <c r="R6256"/>
      <c r="S6256"/>
      <c r="T6256"/>
      <c r="U6256"/>
      <c r="V6256"/>
      <c r="W6256"/>
      <c r="X6256"/>
      <c r="Y6256"/>
      <c r="Z6256"/>
      <c r="AA6256"/>
      <c r="AB6256"/>
      <c r="AC6256"/>
      <c r="AD6256"/>
      <c r="AE6256"/>
      <c r="AF6256"/>
      <c r="AG6256"/>
      <c r="AH6256"/>
      <c r="AI6256"/>
      <c r="AJ6256"/>
      <c r="AK6256"/>
      <c r="AL6256"/>
      <c r="AM6256"/>
      <c r="AN6256"/>
      <c r="AO6256"/>
      <c r="AP6256"/>
      <c r="AQ6256"/>
      <c r="AR6256"/>
      <c r="AS6256"/>
      <c r="AT6256"/>
      <c r="AU6256"/>
      <c r="AV6256"/>
      <c r="AW6256"/>
      <c r="AX6256"/>
      <c r="AY6256"/>
      <c r="AZ6256"/>
      <c r="BA6256"/>
      <c r="BB6256"/>
      <c r="BC6256"/>
      <c r="BD6256"/>
      <c r="BE6256"/>
      <c r="BF6256"/>
      <c r="BG6256"/>
      <c r="BH6256"/>
      <c r="BI6256"/>
      <c r="BJ6256"/>
      <c r="BK6256"/>
      <c r="BL6256"/>
      <c r="BM6256"/>
      <c r="BN6256"/>
      <c r="BO6256"/>
    </row>
    <row r="6257" spans="1:67" ht="15" x14ac:dyDescent="0.25">
      <c r="A6257" s="245" t="s">
        <v>1030</v>
      </c>
      <c r="B6257" s="245" t="s">
        <v>1029</v>
      </c>
      <c r="C6257" s="245" t="s">
        <v>1352</v>
      </c>
      <c r="D6257" s="245" t="s">
        <v>1351</v>
      </c>
      <c r="E6257" s="246" t="s">
        <v>44</v>
      </c>
      <c r="F6257" s="245" t="s">
        <v>44</v>
      </c>
      <c r="G6257" s="245" t="s">
        <v>1367</v>
      </c>
      <c r="H6257" s="245" t="s">
        <v>21813</v>
      </c>
      <c r="I6257" s="245" t="s">
        <v>11</v>
      </c>
      <c r="J6257" s="245" t="s">
        <v>59</v>
      </c>
      <c r="K6257" s="246" t="s">
        <v>21671</v>
      </c>
      <c r="L6257" s="245" t="s">
        <v>568</v>
      </c>
      <c r="M6257"/>
      <c r="N6257"/>
      <c r="O6257"/>
      <c r="P6257"/>
      <c r="Q6257"/>
      <c r="R6257"/>
      <c r="S6257"/>
      <c r="T6257"/>
      <c r="U6257"/>
      <c r="V6257"/>
      <c r="W6257"/>
      <c r="X6257"/>
      <c r="Y6257"/>
      <c r="Z6257"/>
      <c r="AA6257"/>
      <c r="AB6257"/>
      <c r="AC6257"/>
      <c r="AD6257"/>
      <c r="AE6257"/>
      <c r="AF6257"/>
      <c r="AG6257"/>
      <c r="AH6257"/>
      <c r="AI6257"/>
      <c r="AJ6257"/>
      <c r="AK6257"/>
      <c r="AL6257"/>
      <c r="AM6257"/>
      <c r="AN6257"/>
      <c r="AO6257"/>
      <c r="AP6257"/>
      <c r="AQ6257"/>
      <c r="AR6257"/>
      <c r="AS6257"/>
      <c r="AT6257"/>
      <c r="AU6257"/>
      <c r="AV6257"/>
      <c r="AW6257"/>
      <c r="AX6257"/>
      <c r="AY6257"/>
      <c r="AZ6257"/>
      <c r="BA6257"/>
      <c r="BB6257"/>
      <c r="BC6257"/>
      <c r="BD6257"/>
      <c r="BE6257"/>
      <c r="BF6257"/>
      <c r="BG6257"/>
      <c r="BH6257"/>
      <c r="BI6257"/>
      <c r="BJ6257"/>
      <c r="BK6257"/>
      <c r="BL6257"/>
      <c r="BM6257"/>
      <c r="BN6257"/>
      <c r="BO6257"/>
    </row>
    <row r="6258" spans="1:67" ht="15" x14ac:dyDescent="0.25">
      <c r="A6258" s="245" t="s">
        <v>1030</v>
      </c>
      <c r="B6258" s="245" t="s">
        <v>1029</v>
      </c>
      <c r="C6258" s="245" t="s">
        <v>1352</v>
      </c>
      <c r="D6258" s="245" t="s">
        <v>1351</v>
      </c>
      <c r="E6258" s="246" t="s">
        <v>44</v>
      </c>
      <c r="F6258" s="245" t="s">
        <v>44</v>
      </c>
      <c r="G6258" s="245" t="s">
        <v>1366</v>
      </c>
      <c r="H6258" s="245" t="s">
        <v>21814</v>
      </c>
      <c r="I6258" s="245" t="s">
        <v>11</v>
      </c>
      <c r="J6258" s="245" t="s">
        <v>59</v>
      </c>
      <c r="K6258" s="246" t="s">
        <v>9027</v>
      </c>
      <c r="L6258" s="245" t="s">
        <v>568</v>
      </c>
      <c r="M6258"/>
      <c r="N6258"/>
      <c r="O6258"/>
      <c r="P6258"/>
      <c r="Q6258"/>
      <c r="R6258"/>
      <c r="S6258"/>
      <c r="T6258"/>
      <c r="U6258"/>
      <c r="V6258"/>
      <c r="W6258"/>
      <c r="X6258"/>
      <c r="Y6258"/>
      <c r="Z6258"/>
      <c r="AA6258"/>
      <c r="AB6258"/>
      <c r="AC6258"/>
      <c r="AD6258"/>
      <c r="AE6258"/>
      <c r="AF6258"/>
      <c r="AG6258"/>
      <c r="AH6258"/>
      <c r="AI6258"/>
      <c r="AJ6258"/>
      <c r="AK6258"/>
      <c r="AL6258"/>
      <c r="AM6258"/>
      <c r="AN6258"/>
      <c r="AO6258"/>
      <c r="AP6258"/>
      <c r="AQ6258"/>
      <c r="AR6258"/>
      <c r="AS6258"/>
      <c r="AT6258"/>
      <c r="AU6258"/>
      <c r="AV6258"/>
      <c r="AW6258"/>
      <c r="AX6258"/>
      <c r="AY6258"/>
      <c r="AZ6258"/>
      <c r="BA6258"/>
      <c r="BB6258"/>
      <c r="BC6258"/>
      <c r="BD6258"/>
      <c r="BE6258"/>
      <c r="BF6258"/>
      <c r="BG6258"/>
      <c r="BH6258"/>
      <c r="BI6258"/>
      <c r="BJ6258"/>
      <c r="BK6258"/>
      <c r="BL6258"/>
      <c r="BM6258"/>
      <c r="BN6258"/>
      <c r="BO6258"/>
    </row>
    <row r="6259" spans="1:67" ht="15" x14ac:dyDescent="0.25">
      <c r="A6259" s="245" t="s">
        <v>1030</v>
      </c>
      <c r="B6259" s="245" t="s">
        <v>1029</v>
      </c>
      <c r="C6259" s="245" t="s">
        <v>1352</v>
      </c>
      <c r="D6259" s="245" t="s">
        <v>1351</v>
      </c>
      <c r="E6259" s="246" t="s">
        <v>44</v>
      </c>
      <c r="F6259" s="245" t="s">
        <v>44</v>
      </c>
      <c r="G6259" s="245" t="s">
        <v>1365</v>
      </c>
      <c r="H6259" s="245" t="s">
        <v>21815</v>
      </c>
      <c r="I6259" s="245" t="s">
        <v>11</v>
      </c>
      <c r="J6259" s="245" t="s">
        <v>569</v>
      </c>
      <c r="K6259" s="246" t="s">
        <v>16318</v>
      </c>
      <c r="L6259" s="245" t="s">
        <v>568</v>
      </c>
      <c r="M6259"/>
      <c r="N6259"/>
      <c r="O6259"/>
      <c r="P6259"/>
      <c r="Q6259"/>
      <c r="R6259"/>
      <c r="S6259"/>
      <c r="T6259"/>
      <c r="U6259"/>
      <c r="V6259"/>
      <c r="W6259"/>
      <c r="X6259"/>
      <c r="Y6259"/>
      <c r="Z6259"/>
      <c r="AA6259"/>
      <c r="AB6259"/>
      <c r="AC6259"/>
      <c r="AD6259"/>
      <c r="AE6259"/>
      <c r="AF6259"/>
      <c r="AG6259"/>
      <c r="AH6259"/>
      <c r="AI6259"/>
      <c r="AJ6259"/>
      <c r="AK6259"/>
      <c r="AL6259"/>
      <c r="AM6259"/>
      <c r="AN6259"/>
      <c r="AO6259"/>
      <c r="AP6259"/>
      <c r="AQ6259"/>
      <c r="AR6259"/>
      <c r="AS6259"/>
      <c r="AT6259"/>
      <c r="AU6259"/>
      <c r="AV6259"/>
      <c r="AW6259"/>
      <c r="AX6259"/>
      <c r="AY6259"/>
      <c r="AZ6259"/>
      <c r="BA6259"/>
      <c r="BB6259"/>
      <c r="BC6259"/>
      <c r="BD6259"/>
      <c r="BE6259"/>
      <c r="BF6259"/>
      <c r="BG6259"/>
      <c r="BH6259"/>
      <c r="BI6259"/>
      <c r="BJ6259"/>
      <c r="BK6259"/>
      <c r="BL6259"/>
      <c r="BM6259"/>
      <c r="BN6259"/>
      <c r="BO6259"/>
    </row>
    <row r="6260" spans="1:67" ht="15" x14ac:dyDescent="0.25">
      <c r="A6260" s="245" t="s">
        <v>1030</v>
      </c>
      <c r="B6260" s="245" t="s">
        <v>1029</v>
      </c>
      <c r="C6260" s="245" t="s">
        <v>1352</v>
      </c>
      <c r="D6260" s="245" t="s">
        <v>1351</v>
      </c>
      <c r="E6260" s="246" t="s">
        <v>44</v>
      </c>
      <c r="F6260" s="245" t="s">
        <v>44</v>
      </c>
      <c r="G6260" s="245" t="s">
        <v>1364</v>
      </c>
      <c r="H6260" s="245" t="s">
        <v>21816</v>
      </c>
      <c r="I6260" s="245" t="s">
        <v>11</v>
      </c>
      <c r="J6260" s="245" t="s">
        <v>569</v>
      </c>
      <c r="K6260" s="246" t="s">
        <v>9443</v>
      </c>
      <c r="L6260" s="245" t="s">
        <v>568</v>
      </c>
      <c r="M6260"/>
      <c r="N6260"/>
      <c r="O6260"/>
      <c r="P6260"/>
      <c r="Q6260"/>
      <c r="R6260"/>
      <c r="S6260"/>
      <c r="T6260"/>
      <c r="U6260"/>
      <c r="V6260"/>
      <c r="W6260"/>
      <c r="X6260"/>
      <c r="Y6260"/>
      <c r="Z6260"/>
      <c r="AA6260"/>
      <c r="AB6260"/>
      <c r="AC6260"/>
      <c r="AD6260"/>
      <c r="AE6260"/>
      <c r="AF6260"/>
      <c r="AG6260"/>
      <c r="AH6260"/>
      <c r="AI6260"/>
      <c r="AJ6260"/>
      <c r="AK6260"/>
      <c r="AL6260"/>
      <c r="AM6260"/>
      <c r="AN6260"/>
      <c r="AO6260"/>
      <c r="AP6260"/>
      <c r="AQ6260"/>
      <c r="AR6260"/>
      <c r="AS6260"/>
      <c r="AT6260"/>
      <c r="AU6260"/>
      <c r="AV6260"/>
      <c r="AW6260"/>
      <c r="AX6260"/>
      <c r="AY6260"/>
      <c r="AZ6260"/>
      <c r="BA6260"/>
      <c r="BB6260"/>
      <c r="BC6260"/>
      <c r="BD6260"/>
      <c r="BE6260"/>
      <c r="BF6260"/>
      <c r="BG6260"/>
      <c r="BH6260"/>
      <c r="BI6260"/>
      <c r="BJ6260"/>
      <c r="BK6260"/>
      <c r="BL6260"/>
      <c r="BM6260"/>
      <c r="BN6260"/>
      <c r="BO6260"/>
    </row>
    <row r="6261" spans="1:67" ht="15" x14ac:dyDescent="0.25">
      <c r="A6261" s="245" t="s">
        <v>1030</v>
      </c>
      <c r="B6261" s="245" t="s">
        <v>1029</v>
      </c>
      <c r="C6261" s="245" t="s">
        <v>1352</v>
      </c>
      <c r="D6261" s="245" t="s">
        <v>1351</v>
      </c>
      <c r="E6261" s="246" t="s">
        <v>44</v>
      </c>
      <c r="F6261" s="245" t="s">
        <v>44</v>
      </c>
      <c r="G6261" s="245" t="s">
        <v>1363</v>
      </c>
      <c r="H6261" s="245" t="s">
        <v>21817</v>
      </c>
      <c r="I6261" s="245" t="s">
        <v>11</v>
      </c>
      <c r="J6261" s="245" t="s">
        <v>59</v>
      </c>
      <c r="K6261" s="246" t="s">
        <v>15342</v>
      </c>
      <c r="L6261" s="245" t="s">
        <v>568</v>
      </c>
      <c r="M6261"/>
      <c r="N6261"/>
      <c r="O6261"/>
      <c r="P6261"/>
      <c r="Q6261"/>
      <c r="R6261"/>
      <c r="S6261"/>
      <c r="T6261"/>
      <c r="U6261"/>
      <c r="V6261"/>
      <c r="W6261"/>
      <c r="X6261"/>
      <c r="Y6261"/>
      <c r="Z6261"/>
      <c r="AA6261"/>
      <c r="AB6261"/>
      <c r="AC6261"/>
      <c r="AD6261"/>
      <c r="AE6261"/>
      <c r="AF6261"/>
      <c r="AG6261"/>
      <c r="AH6261"/>
      <c r="AI6261"/>
      <c r="AJ6261"/>
      <c r="AK6261"/>
      <c r="AL6261"/>
      <c r="AM6261"/>
      <c r="AN6261"/>
      <c r="AO6261"/>
      <c r="AP6261"/>
      <c r="AQ6261"/>
      <c r="AR6261"/>
      <c r="AS6261"/>
      <c r="AT6261"/>
      <c r="AU6261"/>
      <c r="AV6261"/>
      <c r="AW6261"/>
      <c r="AX6261"/>
      <c r="AY6261"/>
      <c r="AZ6261"/>
      <c r="BA6261"/>
      <c r="BB6261"/>
      <c r="BC6261"/>
      <c r="BD6261"/>
      <c r="BE6261"/>
      <c r="BF6261"/>
      <c r="BG6261"/>
      <c r="BH6261"/>
      <c r="BI6261"/>
      <c r="BJ6261"/>
      <c r="BK6261"/>
      <c r="BL6261"/>
      <c r="BM6261"/>
      <c r="BN6261"/>
      <c r="BO6261"/>
    </row>
    <row r="6262" spans="1:67" ht="15" x14ac:dyDescent="0.25">
      <c r="A6262" s="245" t="s">
        <v>1030</v>
      </c>
      <c r="B6262" s="245" t="s">
        <v>1029</v>
      </c>
      <c r="C6262" s="245" t="s">
        <v>1352</v>
      </c>
      <c r="D6262" s="245" t="s">
        <v>1351</v>
      </c>
      <c r="E6262" s="246" t="s">
        <v>44</v>
      </c>
      <c r="F6262" s="245" t="s">
        <v>44</v>
      </c>
      <c r="G6262" s="245" t="s">
        <v>1361</v>
      </c>
      <c r="H6262" s="245" t="s">
        <v>21818</v>
      </c>
      <c r="I6262" s="245" t="s">
        <v>11</v>
      </c>
      <c r="J6262" s="245" t="s">
        <v>59</v>
      </c>
      <c r="K6262" s="246" t="s">
        <v>2024</v>
      </c>
      <c r="L6262" s="245" t="s">
        <v>568</v>
      </c>
      <c r="M6262"/>
      <c r="N6262"/>
      <c r="O6262"/>
      <c r="P6262"/>
      <c r="Q6262"/>
      <c r="R6262"/>
      <c r="S6262"/>
      <c r="T6262"/>
      <c r="U6262"/>
      <c r="V6262"/>
      <c r="W6262"/>
      <c r="X6262"/>
      <c r="Y6262"/>
      <c r="Z6262"/>
      <c r="AA6262"/>
      <c r="AB6262"/>
      <c r="AC6262"/>
      <c r="AD6262"/>
      <c r="AE6262"/>
      <c r="AF6262"/>
      <c r="AG6262"/>
      <c r="AH6262"/>
      <c r="AI6262"/>
      <c r="AJ6262"/>
      <c r="AK6262"/>
      <c r="AL6262"/>
      <c r="AM6262"/>
      <c r="AN6262"/>
      <c r="AO6262"/>
      <c r="AP6262"/>
      <c r="AQ6262"/>
      <c r="AR6262"/>
      <c r="AS6262"/>
      <c r="AT6262"/>
      <c r="AU6262"/>
      <c r="AV6262"/>
      <c r="AW6262"/>
      <c r="AX6262"/>
      <c r="AY6262"/>
      <c r="AZ6262"/>
      <c r="BA6262"/>
      <c r="BB6262"/>
      <c r="BC6262"/>
      <c r="BD6262"/>
      <c r="BE6262"/>
      <c r="BF6262"/>
      <c r="BG6262"/>
      <c r="BH6262"/>
      <c r="BI6262"/>
      <c r="BJ6262"/>
      <c r="BK6262"/>
      <c r="BL6262"/>
      <c r="BM6262"/>
      <c r="BN6262"/>
      <c r="BO6262"/>
    </row>
    <row r="6263" spans="1:67" ht="15" x14ac:dyDescent="0.25">
      <c r="A6263" s="245" t="s">
        <v>1030</v>
      </c>
      <c r="B6263" s="245" t="s">
        <v>1029</v>
      </c>
      <c r="C6263" s="245" t="s">
        <v>1352</v>
      </c>
      <c r="D6263" s="245" t="s">
        <v>1351</v>
      </c>
      <c r="E6263" s="246" t="s">
        <v>44</v>
      </c>
      <c r="F6263" s="245" t="s">
        <v>44</v>
      </c>
      <c r="G6263" s="245" t="s">
        <v>1360</v>
      </c>
      <c r="H6263" s="245" t="s">
        <v>21819</v>
      </c>
      <c r="I6263" s="245" t="s">
        <v>11</v>
      </c>
      <c r="J6263" s="245" t="s">
        <v>59</v>
      </c>
      <c r="K6263" s="246" t="s">
        <v>8369</v>
      </c>
      <c r="L6263" s="245" t="s">
        <v>568</v>
      </c>
      <c r="M6263"/>
      <c r="N6263"/>
      <c r="O6263"/>
      <c r="P6263"/>
      <c r="Q6263"/>
      <c r="R6263"/>
      <c r="S6263"/>
      <c r="T6263"/>
      <c r="U6263"/>
      <c r="V6263"/>
      <c r="W6263"/>
      <c r="X6263"/>
      <c r="Y6263"/>
      <c r="Z6263"/>
      <c r="AA6263"/>
      <c r="AB6263"/>
      <c r="AC6263"/>
      <c r="AD6263"/>
      <c r="AE6263"/>
      <c r="AF6263"/>
      <c r="AG6263"/>
      <c r="AH6263"/>
      <c r="AI6263"/>
      <c r="AJ6263"/>
      <c r="AK6263"/>
      <c r="AL6263"/>
      <c r="AM6263"/>
      <c r="AN6263"/>
      <c r="AO6263"/>
      <c r="AP6263"/>
      <c r="AQ6263"/>
      <c r="AR6263"/>
      <c r="AS6263"/>
      <c r="AT6263"/>
      <c r="AU6263"/>
      <c r="AV6263"/>
      <c r="AW6263"/>
      <c r="AX6263"/>
      <c r="AY6263"/>
      <c r="AZ6263"/>
      <c r="BA6263"/>
      <c r="BB6263"/>
      <c r="BC6263"/>
      <c r="BD6263"/>
      <c r="BE6263"/>
      <c r="BF6263"/>
      <c r="BG6263"/>
      <c r="BH6263"/>
      <c r="BI6263"/>
      <c r="BJ6263"/>
      <c r="BK6263"/>
      <c r="BL6263"/>
      <c r="BM6263"/>
      <c r="BN6263"/>
      <c r="BO6263"/>
    </row>
    <row r="6264" spans="1:67" ht="15" x14ac:dyDescent="0.25">
      <c r="A6264" s="245" t="s">
        <v>1030</v>
      </c>
      <c r="B6264" s="245" t="s">
        <v>1029</v>
      </c>
      <c r="C6264" s="245" t="s">
        <v>1352</v>
      </c>
      <c r="D6264" s="245" t="s">
        <v>1351</v>
      </c>
      <c r="E6264" s="246" t="s">
        <v>44</v>
      </c>
      <c r="F6264" s="245" t="s">
        <v>44</v>
      </c>
      <c r="G6264" s="245" t="s">
        <v>1359</v>
      </c>
      <c r="H6264" s="245" t="s">
        <v>21821</v>
      </c>
      <c r="I6264" s="245" t="s">
        <v>11</v>
      </c>
      <c r="J6264" s="245" t="s">
        <v>59</v>
      </c>
      <c r="K6264" s="246" t="s">
        <v>19138</v>
      </c>
      <c r="L6264" s="245" t="s">
        <v>568</v>
      </c>
      <c r="M6264"/>
      <c r="N6264"/>
      <c r="O6264"/>
      <c r="P6264"/>
      <c r="Q6264"/>
      <c r="R6264"/>
      <c r="S6264"/>
      <c r="T6264"/>
      <c r="U6264"/>
      <c r="V6264"/>
      <c r="W6264"/>
      <c r="X6264"/>
      <c r="Y6264"/>
      <c r="Z6264"/>
      <c r="AA6264"/>
      <c r="AB6264"/>
      <c r="AC6264"/>
      <c r="AD6264"/>
      <c r="AE6264"/>
      <c r="AF6264"/>
      <c r="AG6264"/>
      <c r="AH6264"/>
      <c r="AI6264"/>
      <c r="AJ6264"/>
      <c r="AK6264"/>
      <c r="AL6264"/>
      <c r="AM6264"/>
      <c r="AN6264"/>
      <c r="AO6264"/>
      <c r="AP6264"/>
      <c r="AQ6264"/>
      <c r="AR6264"/>
      <c r="AS6264"/>
      <c r="AT6264"/>
      <c r="AU6264"/>
      <c r="AV6264"/>
      <c r="AW6264"/>
      <c r="AX6264"/>
      <c r="AY6264"/>
      <c r="AZ6264"/>
      <c r="BA6264"/>
      <c r="BB6264"/>
      <c r="BC6264"/>
      <c r="BD6264"/>
      <c r="BE6264"/>
      <c r="BF6264"/>
      <c r="BG6264"/>
      <c r="BH6264"/>
      <c r="BI6264"/>
      <c r="BJ6264"/>
      <c r="BK6264"/>
      <c r="BL6264"/>
      <c r="BM6264"/>
      <c r="BN6264"/>
      <c r="BO6264"/>
    </row>
    <row r="6265" spans="1:67" ht="15" x14ac:dyDescent="0.25">
      <c r="A6265" s="245" t="s">
        <v>1030</v>
      </c>
      <c r="B6265" s="245" t="s">
        <v>1029</v>
      </c>
      <c r="C6265" s="245" t="s">
        <v>1352</v>
      </c>
      <c r="D6265" s="245" t="s">
        <v>1351</v>
      </c>
      <c r="E6265" s="246" t="s">
        <v>44</v>
      </c>
      <c r="F6265" s="245" t="s">
        <v>44</v>
      </c>
      <c r="G6265" s="245" t="s">
        <v>1358</v>
      </c>
      <c r="H6265" s="245" t="s">
        <v>21822</v>
      </c>
      <c r="I6265" s="245" t="s">
        <v>11</v>
      </c>
      <c r="J6265" s="245" t="s">
        <v>59</v>
      </c>
      <c r="K6265" s="246" t="s">
        <v>8376</v>
      </c>
      <c r="L6265" s="245" t="s">
        <v>568</v>
      </c>
      <c r="M6265"/>
      <c r="N6265"/>
      <c r="O6265"/>
      <c r="P6265"/>
      <c r="Q6265"/>
      <c r="R6265"/>
      <c r="S6265"/>
      <c r="T6265"/>
      <c r="U6265"/>
      <c r="V6265"/>
      <c r="W6265"/>
      <c r="X6265"/>
      <c r="Y6265"/>
      <c r="Z6265"/>
      <c r="AA6265"/>
      <c r="AB6265"/>
      <c r="AC6265"/>
      <c r="AD6265"/>
      <c r="AE6265"/>
      <c r="AF6265"/>
      <c r="AG6265"/>
      <c r="AH6265"/>
      <c r="AI6265"/>
      <c r="AJ6265"/>
      <c r="AK6265"/>
      <c r="AL6265"/>
      <c r="AM6265"/>
      <c r="AN6265"/>
      <c r="AO6265"/>
      <c r="AP6265"/>
      <c r="AQ6265"/>
      <c r="AR6265"/>
      <c r="AS6265"/>
      <c r="AT6265"/>
      <c r="AU6265"/>
      <c r="AV6265"/>
      <c r="AW6265"/>
      <c r="AX6265"/>
      <c r="AY6265"/>
      <c r="AZ6265"/>
      <c r="BA6265"/>
      <c r="BB6265"/>
      <c r="BC6265"/>
      <c r="BD6265"/>
      <c r="BE6265"/>
      <c r="BF6265"/>
      <c r="BG6265"/>
      <c r="BH6265"/>
      <c r="BI6265"/>
      <c r="BJ6265"/>
      <c r="BK6265"/>
      <c r="BL6265"/>
      <c r="BM6265"/>
      <c r="BN6265"/>
      <c r="BO6265"/>
    </row>
    <row r="6266" spans="1:67" ht="15" x14ac:dyDescent="0.25">
      <c r="A6266" s="245" t="s">
        <v>1030</v>
      </c>
      <c r="B6266" s="245" t="s">
        <v>1029</v>
      </c>
      <c r="C6266" s="245" t="s">
        <v>1352</v>
      </c>
      <c r="D6266" s="245" t="s">
        <v>1351</v>
      </c>
      <c r="E6266" s="246" t="s">
        <v>44</v>
      </c>
      <c r="F6266" s="245" t="s">
        <v>44</v>
      </c>
      <c r="G6266" s="245" t="s">
        <v>1357</v>
      </c>
      <c r="H6266" s="245" t="s">
        <v>21823</v>
      </c>
      <c r="I6266" s="245" t="s">
        <v>11</v>
      </c>
      <c r="J6266" s="245" t="s">
        <v>59</v>
      </c>
      <c r="K6266" s="246" t="s">
        <v>3134</v>
      </c>
      <c r="L6266" s="245" t="s">
        <v>568</v>
      </c>
      <c r="M6266"/>
      <c r="N6266"/>
      <c r="O6266"/>
      <c r="P6266"/>
      <c r="Q6266"/>
      <c r="R6266"/>
      <c r="S6266"/>
      <c r="T6266"/>
      <c r="U6266"/>
      <c r="V6266"/>
      <c r="W6266"/>
      <c r="X6266"/>
      <c r="Y6266"/>
      <c r="Z6266"/>
      <c r="AA6266"/>
      <c r="AB6266"/>
      <c r="AC6266"/>
      <c r="AD6266"/>
      <c r="AE6266"/>
      <c r="AF6266"/>
      <c r="AG6266"/>
      <c r="AH6266"/>
      <c r="AI6266"/>
      <c r="AJ6266"/>
      <c r="AK6266"/>
      <c r="AL6266"/>
      <c r="AM6266"/>
      <c r="AN6266"/>
      <c r="AO6266"/>
      <c r="AP6266"/>
      <c r="AQ6266"/>
      <c r="AR6266"/>
      <c r="AS6266"/>
      <c r="AT6266"/>
      <c r="AU6266"/>
      <c r="AV6266"/>
      <c r="AW6266"/>
      <c r="AX6266"/>
      <c r="AY6266"/>
      <c r="AZ6266"/>
      <c r="BA6266"/>
      <c r="BB6266"/>
      <c r="BC6266"/>
      <c r="BD6266"/>
      <c r="BE6266"/>
      <c r="BF6266"/>
      <c r="BG6266"/>
      <c r="BH6266"/>
      <c r="BI6266"/>
      <c r="BJ6266"/>
      <c r="BK6266"/>
      <c r="BL6266"/>
      <c r="BM6266"/>
      <c r="BN6266"/>
      <c r="BO6266"/>
    </row>
    <row r="6267" spans="1:67" ht="15" x14ac:dyDescent="0.25">
      <c r="A6267" s="245" t="s">
        <v>1030</v>
      </c>
      <c r="B6267" s="245" t="s">
        <v>1029</v>
      </c>
      <c r="C6267" s="245" t="s">
        <v>1352</v>
      </c>
      <c r="D6267" s="245" t="s">
        <v>1351</v>
      </c>
      <c r="E6267" s="246" t="s">
        <v>44</v>
      </c>
      <c r="F6267" s="245" t="s">
        <v>44</v>
      </c>
      <c r="G6267" s="245" t="s">
        <v>1356</v>
      </c>
      <c r="H6267" s="245" t="s">
        <v>21824</v>
      </c>
      <c r="I6267" s="245" t="s">
        <v>11</v>
      </c>
      <c r="J6267" s="245" t="s">
        <v>569</v>
      </c>
      <c r="K6267" s="246" t="s">
        <v>6871</v>
      </c>
      <c r="L6267" s="245" t="s">
        <v>568</v>
      </c>
      <c r="M6267"/>
      <c r="N6267"/>
      <c r="O6267"/>
      <c r="P6267"/>
      <c r="Q6267"/>
      <c r="R6267"/>
      <c r="S6267"/>
      <c r="T6267"/>
      <c r="U6267"/>
      <c r="V6267"/>
      <c r="W6267"/>
      <c r="X6267"/>
      <c r="Y6267"/>
      <c r="Z6267"/>
      <c r="AA6267"/>
      <c r="AB6267"/>
      <c r="AC6267"/>
      <c r="AD6267"/>
      <c r="AE6267"/>
      <c r="AF6267"/>
      <c r="AG6267"/>
      <c r="AH6267"/>
      <c r="AI6267"/>
      <c r="AJ6267"/>
      <c r="AK6267"/>
      <c r="AL6267"/>
      <c r="AM6267"/>
      <c r="AN6267"/>
      <c r="AO6267"/>
      <c r="AP6267"/>
      <c r="AQ6267"/>
      <c r="AR6267"/>
      <c r="AS6267"/>
      <c r="AT6267"/>
      <c r="AU6267"/>
      <c r="AV6267"/>
      <c r="AW6267"/>
      <c r="AX6267"/>
      <c r="AY6267"/>
      <c r="AZ6267"/>
      <c r="BA6267"/>
      <c r="BB6267"/>
      <c r="BC6267"/>
      <c r="BD6267"/>
      <c r="BE6267"/>
      <c r="BF6267"/>
      <c r="BG6267"/>
      <c r="BH6267"/>
      <c r="BI6267"/>
      <c r="BJ6267"/>
      <c r="BK6267"/>
      <c r="BL6267"/>
      <c r="BM6267"/>
      <c r="BN6267"/>
      <c r="BO6267"/>
    </row>
    <row r="6268" spans="1:67" ht="15" x14ac:dyDescent="0.25">
      <c r="A6268" s="245" t="s">
        <v>1030</v>
      </c>
      <c r="B6268" s="245" t="s">
        <v>1029</v>
      </c>
      <c r="C6268" s="245" t="s">
        <v>1352</v>
      </c>
      <c r="D6268" s="245" t="s">
        <v>1351</v>
      </c>
      <c r="E6268" s="246" t="s">
        <v>44</v>
      </c>
      <c r="F6268" s="245" t="s">
        <v>44</v>
      </c>
      <c r="G6268" s="245" t="s">
        <v>1354</v>
      </c>
      <c r="H6268" s="245" t="s">
        <v>21825</v>
      </c>
      <c r="I6268" s="245" t="s">
        <v>11</v>
      </c>
      <c r="J6268" s="245" t="s">
        <v>569</v>
      </c>
      <c r="K6268" s="246" t="s">
        <v>24490</v>
      </c>
      <c r="L6268" s="245" t="s">
        <v>568</v>
      </c>
      <c r="M6268"/>
      <c r="N6268"/>
      <c r="O6268"/>
      <c r="P6268"/>
      <c r="Q6268"/>
      <c r="R6268"/>
      <c r="S6268"/>
      <c r="T6268"/>
      <c r="U6268"/>
      <c r="V6268"/>
      <c r="W6268"/>
      <c r="X6268"/>
      <c r="Y6268"/>
      <c r="Z6268"/>
      <c r="AA6268"/>
      <c r="AB6268"/>
      <c r="AC6268"/>
      <c r="AD6268"/>
      <c r="AE6268"/>
      <c r="AF6268"/>
      <c r="AG6268"/>
      <c r="AH6268"/>
      <c r="AI6268"/>
      <c r="AJ6268"/>
      <c r="AK6268"/>
      <c r="AL6268"/>
      <c r="AM6268"/>
      <c r="AN6268"/>
      <c r="AO6268"/>
      <c r="AP6268"/>
      <c r="AQ6268"/>
      <c r="AR6268"/>
      <c r="AS6268"/>
      <c r="AT6268"/>
      <c r="AU6268"/>
      <c r="AV6268"/>
      <c r="AW6268"/>
      <c r="AX6268"/>
      <c r="AY6268"/>
      <c r="AZ6268"/>
      <c r="BA6268"/>
      <c r="BB6268"/>
      <c r="BC6268"/>
      <c r="BD6268"/>
      <c r="BE6268"/>
      <c r="BF6268"/>
      <c r="BG6268"/>
      <c r="BH6268"/>
      <c r="BI6268"/>
      <c r="BJ6268"/>
      <c r="BK6268"/>
      <c r="BL6268"/>
      <c r="BM6268"/>
      <c r="BN6268"/>
      <c r="BO6268"/>
    </row>
    <row r="6269" spans="1:67" ht="15" x14ac:dyDescent="0.25">
      <c r="A6269" s="245" t="s">
        <v>1030</v>
      </c>
      <c r="B6269" s="245" t="s">
        <v>1029</v>
      </c>
      <c r="C6269" s="245" t="s">
        <v>1352</v>
      </c>
      <c r="D6269" s="245" t="s">
        <v>1351</v>
      </c>
      <c r="E6269" s="246" t="s">
        <v>44</v>
      </c>
      <c r="F6269" s="245" t="s">
        <v>44</v>
      </c>
      <c r="G6269" s="245" t="s">
        <v>1353</v>
      </c>
      <c r="H6269" s="245" t="s">
        <v>21826</v>
      </c>
      <c r="I6269" s="245" t="s">
        <v>11</v>
      </c>
      <c r="J6269" s="245" t="s">
        <v>59</v>
      </c>
      <c r="K6269" s="246" t="s">
        <v>10032</v>
      </c>
      <c r="L6269" s="245" t="s">
        <v>568</v>
      </c>
      <c r="M6269"/>
      <c r="N6269"/>
      <c r="O6269"/>
      <c r="P6269"/>
      <c r="Q6269"/>
      <c r="R6269"/>
      <c r="S6269"/>
      <c r="T6269"/>
      <c r="U6269"/>
      <c r="V6269"/>
      <c r="W6269"/>
      <c r="X6269"/>
      <c r="Y6269"/>
      <c r="Z6269"/>
      <c r="AA6269"/>
      <c r="AB6269"/>
      <c r="AC6269"/>
      <c r="AD6269"/>
      <c r="AE6269"/>
      <c r="AF6269"/>
      <c r="AG6269"/>
      <c r="AH6269"/>
      <c r="AI6269"/>
      <c r="AJ6269"/>
      <c r="AK6269"/>
      <c r="AL6269"/>
      <c r="AM6269"/>
      <c r="AN6269"/>
      <c r="AO6269"/>
      <c r="AP6269"/>
      <c r="AQ6269"/>
      <c r="AR6269"/>
      <c r="AS6269"/>
      <c r="AT6269"/>
      <c r="AU6269"/>
      <c r="AV6269"/>
      <c r="AW6269"/>
      <c r="AX6269"/>
      <c r="AY6269"/>
      <c r="AZ6269"/>
      <c r="BA6269"/>
      <c r="BB6269"/>
      <c r="BC6269"/>
      <c r="BD6269"/>
      <c r="BE6269"/>
      <c r="BF6269"/>
      <c r="BG6269"/>
      <c r="BH6269"/>
      <c r="BI6269"/>
      <c r="BJ6269"/>
      <c r="BK6269"/>
      <c r="BL6269"/>
      <c r="BM6269"/>
      <c r="BN6269"/>
      <c r="BO6269"/>
    </row>
    <row r="6270" spans="1:67" ht="15" x14ac:dyDescent="0.25">
      <c r="A6270" s="245" t="s">
        <v>1030</v>
      </c>
      <c r="B6270" s="245" t="s">
        <v>1029</v>
      </c>
      <c r="C6270" s="245" t="s">
        <v>1352</v>
      </c>
      <c r="D6270" s="245" t="s">
        <v>1351</v>
      </c>
      <c r="E6270" s="246" t="s">
        <v>44</v>
      </c>
      <c r="F6270" s="245" t="s">
        <v>44</v>
      </c>
      <c r="G6270" s="245" t="s">
        <v>1350</v>
      </c>
      <c r="H6270" s="245" t="s">
        <v>21827</v>
      </c>
      <c r="I6270" s="245" t="s">
        <v>11</v>
      </c>
      <c r="J6270" s="245" t="s">
        <v>59</v>
      </c>
      <c r="K6270" s="246" t="s">
        <v>2956</v>
      </c>
      <c r="L6270" s="245" t="s">
        <v>568</v>
      </c>
      <c r="M6270"/>
      <c r="N6270"/>
      <c r="O6270"/>
      <c r="P6270"/>
      <c r="Q6270"/>
      <c r="R6270"/>
      <c r="S6270"/>
      <c r="T6270"/>
      <c r="U6270"/>
      <c r="V6270"/>
      <c r="W6270"/>
      <c r="X6270"/>
      <c r="Y6270"/>
      <c r="Z6270"/>
      <c r="AA6270"/>
      <c r="AB6270"/>
      <c r="AC6270"/>
      <c r="AD6270"/>
      <c r="AE6270"/>
      <c r="AF6270"/>
      <c r="AG6270"/>
      <c r="AH6270"/>
      <c r="AI6270"/>
      <c r="AJ6270"/>
      <c r="AK6270"/>
      <c r="AL6270"/>
      <c r="AM6270"/>
      <c r="AN6270"/>
      <c r="AO6270"/>
      <c r="AP6270"/>
      <c r="AQ6270"/>
      <c r="AR6270"/>
      <c r="AS6270"/>
      <c r="AT6270"/>
      <c r="AU6270"/>
      <c r="AV6270"/>
      <c r="AW6270"/>
      <c r="AX6270"/>
      <c r="AY6270"/>
      <c r="AZ6270"/>
      <c r="BA6270"/>
      <c r="BB6270"/>
      <c r="BC6270"/>
      <c r="BD6270"/>
      <c r="BE6270"/>
      <c r="BF6270"/>
      <c r="BG6270"/>
      <c r="BH6270"/>
      <c r="BI6270"/>
      <c r="BJ6270"/>
      <c r="BK6270"/>
      <c r="BL6270"/>
      <c r="BM6270"/>
      <c r="BN6270"/>
      <c r="BO6270"/>
    </row>
    <row r="6271" spans="1:67" ht="15" x14ac:dyDescent="0.25">
      <c r="A6271" s="245" t="s">
        <v>1030</v>
      </c>
      <c r="B6271" s="245" t="s">
        <v>1029</v>
      </c>
      <c r="C6271" s="245" t="s">
        <v>1352</v>
      </c>
      <c r="D6271" s="245" t="s">
        <v>1351</v>
      </c>
      <c r="E6271" s="246" t="s">
        <v>44</v>
      </c>
      <c r="F6271" s="245" t="s">
        <v>44</v>
      </c>
      <c r="G6271" s="245" t="s">
        <v>21828</v>
      </c>
      <c r="H6271" s="245" t="s">
        <v>21829</v>
      </c>
      <c r="I6271" s="245" t="s">
        <v>11</v>
      </c>
      <c r="J6271" s="245" t="s">
        <v>569</v>
      </c>
      <c r="K6271" s="246" t="s">
        <v>6546</v>
      </c>
      <c r="L6271" s="245" t="s">
        <v>568</v>
      </c>
      <c r="M6271"/>
      <c r="N6271"/>
      <c r="O6271"/>
      <c r="P6271"/>
      <c r="Q6271"/>
      <c r="R6271"/>
      <c r="S6271"/>
      <c r="T6271"/>
      <c r="U6271"/>
      <c r="V6271"/>
      <c r="W6271"/>
      <c r="X6271"/>
      <c r="Y6271"/>
      <c r="Z6271"/>
      <c r="AA6271"/>
      <c r="AB6271"/>
      <c r="AC6271"/>
      <c r="AD6271"/>
      <c r="AE6271"/>
      <c r="AF6271"/>
      <c r="AG6271"/>
      <c r="AH6271"/>
      <c r="AI6271"/>
      <c r="AJ6271"/>
      <c r="AK6271"/>
      <c r="AL6271"/>
      <c r="AM6271"/>
      <c r="AN6271"/>
      <c r="AO6271"/>
      <c r="AP6271"/>
      <c r="AQ6271"/>
      <c r="AR6271"/>
      <c r="AS6271"/>
      <c r="AT6271"/>
      <c r="AU6271"/>
      <c r="AV6271"/>
      <c r="AW6271"/>
      <c r="AX6271"/>
      <c r="AY6271"/>
      <c r="AZ6271"/>
      <c r="BA6271"/>
      <c r="BB6271"/>
      <c r="BC6271"/>
      <c r="BD6271"/>
      <c r="BE6271"/>
      <c r="BF6271"/>
      <c r="BG6271"/>
      <c r="BH6271"/>
      <c r="BI6271"/>
      <c r="BJ6271"/>
      <c r="BK6271"/>
      <c r="BL6271"/>
      <c r="BM6271"/>
      <c r="BN6271"/>
      <c r="BO6271"/>
    </row>
    <row r="6272" spans="1:67" ht="15" x14ac:dyDescent="0.25">
      <c r="A6272" s="245" t="s">
        <v>1030</v>
      </c>
      <c r="B6272" s="245" t="s">
        <v>1029</v>
      </c>
      <c r="C6272" s="245" t="s">
        <v>1352</v>
      </c>
      <c r="D6272" s="245" t="s">
        <v>1351</v>
      </c>
      <c r="E6272" s="246" t="s">
        <v>44</v>
      </c>
      <c r="F6272" s="245" t="s">
        <v>44</v>
      </c>
      <c r="G6272" s="245" t="s">
        <v>21830</v>
      </c>
      <c r="H6272" s="245" t="s">
        <v>21831</v>
      </c>
      <c r="I6272" s="245" t="s">
        <v>11</v>
      </c>
      <c r="J6272" s="245" t="s">
        <v>569</v>
      </c>
      <c r="K6272" s="246" t="s">
        <v>6546</v>
      </c>
      <c r="L6272" s="245" t="s">
        <v>568</v>
      </c>
      <c r="M6272"/>
      <c r="N6272"/>
      <c r="O6272"/>
      <c r="P6272"/>
      <c r="Q6272"/>
      <c r="R6272"/>
      <c r="S6272"/>
      <c r="T6272"/>
      <c r="U6272"/>
      <c r="V6272"/>
      <c r="W6272"/>
      <c r="X6272"/>
      <c r="Y6272"/>
      <c r="Z6272"/>
      <c r="AA6272"/>
      <c r="AB6272"/>
      <c r="AC6272"/>
      <c r="AD6272"/>
      <c r="AE6272"/>
      <c r="AF6272"/>
      <c r="AG6272"/>
      <c r="AH6272"/>
      <c r="AI6272"/>
      <c r="AJ6272"/>
      <c r="AK6272"/>
      <c r="AL6272"/>
      <c r="AM6272"/>
      <c r="AN6272"/>
      <c r="AO6272"/>
      <c r="AP6272"/>
      <c r="AQ6272"/>
      <c r="AR6272"/>
      <c r="AS6272"/>
      <c r="AT6272"/>
      <c r="AU6272"/>
      <c r="AV6272"/>
      <c r="AW6272"/>
      <c r="AX6272"/>
      <c r="AY6272"/>
      <c r="AZ6272"/>
      <c r="BA6272"/>
      <c r="BB6272"/>
      <c r="BC6272"/>
      <c r="BD6272"/>
      <c r="BE6272"/>
      <c r="BF6272"/>
      <c r="BG6272"/>
      <c r="BH6272"/>
      <c r="BI6272"/>
      <c r="BJ6272"/>
      <c r="BK6272"/>
      <c r="BL6272"/>
      <c r="BM6272"/>
      <c r="BN6272"/>
      <c r="BO6272"/>
    </row>
    <row r="6273" spans="1:67" ht="15" x14ac:dyDescent="0.25">
      <c r="A6273" s="245" t="s">
        <v>1030</v>
      </c>
      <c r="B6273" s="245" t="s">
        <v>1029</v>
      </c>
      <c r="C6273" s="245" t="s">
        <v>1123</v>
      </c>
      <c r="D6273" s="245" t="s">
        <v>1122</v>
      </c>
      <c r="E6273" s="246" t="s">
        <v>44</v>
      </c>
      <c r="F6273" s="245" t="s">
        <v>44</v>
      </c>
      <c r="G6273" s="245" t="s">
        <v>1349</v>
      </c>
      <c r="H6273" s="245" t="s">
        <v>1348</v>
      </c>
      <c r="I6273" s="245" t="s">
        <v>11</v>
      </c>
      <c r="J6273" s="245" t="s">
        <v>59</v>
      </c>
      <c r="K6273" s="246" t="s">
        <v>25473</v>
      </c>
      <c r="L6273" s="245" t="s">
        <v>568</v>
      </c>
      <c r="M6273"/>
      <c r="N6273"/>
      <c r="O6273"/>
      <c r="P6273"/>
      <c r="Q6273"/>
      <c r="R6273"/>
      <c r="S6273"/>
      <c r="T6273"/>
      <c r="U6273"/>
      <c r="V6273"/>
      <c r="W6273"/>
      <c r="X6273"/>
      <c r="Y6273"/>
      <c r="Z6273"/>
      <c r="AA6273"/>
      <c r="AB6273"/>
      <c r="AC6273"/>
      <c r="AD6273"/>
      <c r="AE6273"/>
      <c r="AF6273"/>
      <c r="AG6273"/>
      <c r="AH6273"/>
      <c r="AI6273"/>
      <c r="AJ6273"/>
      <c r="AK6273"/>
      <c r="AL6273"/>
      <c r="AM6273"/>
      <c r="AN6273"/>
      <c r="AO6273"/>
      <c r="AP6273"/>
      <c r="AQ6273"/>
      <c r="AR6273"/>
      <c r="AS6273"/>
      <c r="AT6273"/>
      <c r="AU6273"/>
      <c r="AV6273"/>
      <c r="AW6273"/>
      <c r="AX6273"/>
      <c r="AY6273"/>
      <c r="AZ6273"/>
      <c r="BA6273"/>
      <c r="BB6273"/>
      <c r="BC6273"/>
      <c r="BD6273"/>
      <c r="BE6273"/>
      <c r="BF6273"/>
      <c r="BG6273"/>
      <c r="BH6273"/>
      <c r="BI6273"/>
      <c r="BJ6273"/>
      <c r="BK6273"/>
      <c r="BL6273"/>
      <c r="BM6273"/>
      <c r="BN6273"/>
      <c r="BO6273"/>
    </row>
    <row r="6274" spans="1:67" ht="15" x14ac:dyDescent="0.25">
      <c r="A6274" s="245" t="s">
        <v>1030</v>
      </c>
      <c r="B6274" s="245" t="s">
        <v>1029</v>
      </c>
      <c r="C6274" s="245" t="s">
        <v>1123</v>
      </c>
      <c r="D6274" s="245" t="s">
        <v>1122</v>
      </c>
      <c r="E6274" s="246" t="s">
        <v>44</v>
      </c>
      <c r="F6274" s="245" t="s">
        <v>44</v>
      </c>
      <c r="G6274" s="245" t="s">
        <v>1346</v>
      </c>
      <c r="H6274" s="245" t="s">
        <v>1345</v>
      </c>
      <c r="I6274" s="245" t="s">
        <v>11</v>
      </c>
      <c r="J6274" s="245" t="s">
        <v>59</v>
      </c>
      <c r="K6274" s="246" t="s">
        <v>25474</v>
      </c>
      <c r="L6274" s="245" t="s">
        <v>568</v>
      </c>
      <c r="M6274"/>
      <c r="N6274"/>
      <c r="O6274"/>
      <c r="P6274"/>
      <c r="Q6274"/>
      <c r="R6274"/>
      <c r="S6274"/>
      <c r="T6274"/>
      <c r="U6274"/>
      <c r="V6274"/>
      <c r="W6274"/>
      <c r="X6274"/>
      <c r="Y6274"/>
      <c r="Z6274"/>
      <c r="AA6274"/>
      <c r="AB6274"/>
      <c r="AC6274"/>
      <c r="AD6274"/>
      <c r="AE6274"/>
      <c r="AF6274"/>
      <c r="AG6274"/>
      <c r="AH6274"/>
      <c r="AI6274"/>
      <c r="AJ6274"/>
      <c r="AK6274"/>
      <c r="AL6274"/>
      <c r="AM6274"/>
      <c r="AN6274"/>
      <c r="AO6274"/>
      <c r="AP6274"/>
      <c r="AQ6274"/>
      <c r="AR6274"/>
      <c r="AS6274"/>
      <c r="AT6274"/>
      <c r="AU6274"/>
      <c r="AV6274"/>
      <c r="AW6274"/>
      <c r="AX6274"/>
      <c r="AY6274"/>
      <c r="AZ6274"/>
      <c r="BA6274"/>
      <c r="BB6274"/>
      <c r="BC6274"/>
      <c r="BD6274"/>
      <c r="BE6274"/>
      <c r="BF6274"/>
      <c r="BG6274"/>
      <c r="BH6274"/>
      <c r="BI6274"/>
      <c r="BJ6274"/>
      <c r="BK6274"/>
      <c r="BL6274"/>
      <c r="BM6274"/>
      <c r="BN6274"/>
      <c r="BO6274"/>
    </row>
    <row r="6275" spans="1:67" ht="15" x14ac:dyDescent="0.25">
      <c r="A6275" s="245" t="s">
        <v>1030</v>
      </c>
      <c r="B6275" s="245" t="s">
        <v>1029</v>
      </c>
      <c r="C6275" s="245" t="s">
        <v>1123</v>
      </c>
      <c r="D6275" s="245" t="s">
        <v>1122</v>
      </c>
      <c r="E6275" s="246" t="s">
        <v>44</v>
      </c>
      <c r="F6275" s="245" t="s">
        <v>44</v>
      </c>
      <c r="G6275" s="245" t="s">
        <v>1344</v>
      </c>
      <c r="H6275" s="245" t="s">
        <v>1343</v>
      </c>
      <c r="I6275" s="245" t="s">
        <v>11</v>
      </c>
      <c r="J6275" s="245" t="s">
        <v>59</v>
      </c>
      <c r="K6275" s="246" t="s">
        <v>9044</v>
      </c>
      <c r="L6275" s="245" t="s">
        <v>568</v>
      </c>
      <c r="M6275"/>
      <c r="N6275"/>
      <c r="O6275"/>
      <c r="P6275"/>
      <c r="Q6275"/>
      <c r="R6275"/>
      <c r="S6275"/>
      <c r="T6275"/>
      <c r="U6275"/>
      <c r="V6275"/>
      <c r="W6275"/>
      <c r="X6275"/>
      <c r="Y6275"/>
      <c r="Z6275"/>
      <c r="AA6275"/>
      <c r="AB6275"/>
      <c r="AC6275"/>
      <c r="AD6275"/>
      <c r="AE6275"/>
      <c r="AF6275"/>
      <c r="AG6275"/>
      <c r="AH6275"/>
      <c r="AI6275"/>
      <c r="AJ6275"/>
      <c r="AK6275"/>
      <c r="AL6275"/>
      <c r="AM6275"/>
      <c r="AN6275"/>
      <c r="AO6275"/>
      <c r="AP6275"/>
      <c r="AQ6275"/>
      <c r="AR6275"/>
      <c r="AS6275"/>
      <c r="AT6275"/>
      <c r="AU6275"/>
      <c r="AV6275"/>
      <c r="AW6275"/>
      <c r="AX6275"/>
      <c r="AY6275"/>
      <c r="AZ6275"/>
      <c r="BA6275"/>
      <c r="BB6275"/>
      <c r="BC6275"/>
      <c r="BD6275"/>
      <c r="BE6275"/>
      <c r="BF6275"/>
      <c r="BG6275"/>
      <c r="BH6275"/>
      <c r="BI6275"/>
      <c r="BJ6275"/>
      <c r="BK6275"/>
      <c r="BL6275"/>
      <c r="BM6275"/>
      <c r="BN6275"/>
      <c r="BO6275"/>
    </row>
    <row r="6276" spans="1:67" ht="15" x14ac:dyDescent="0.25">
      <c r="A6276" s="245" t="s">
        <v>1030</v>
      </c>
      <c r="B6276" s="245" t="s">
        <v>1029</v>
      </c>
      <c r="C6276" s="245" t="s">
        <v>1123</v>
      </c>
      <c r="D6276" s="245" t="s">
        <v>1122</v>
      </c>
      <c r="E6276" s="246" t="s">
        <v>44</v>
      </c>
      <c r="F6276" s="245" t="s">
        <v>44</v>
      </c>
      <c r="G6276" s="245" t="s">
        <v>1342</v>
      </c>
      <c r="H6276" s="245" t="s">
        <v>1341</v>
      </c>
      <c r="I6276" s="245" t="s">
        <v>11</v>
      </c>
      <c r="J6276" s="245" t="s">
        <v>59</v>
      </c>
      <c r="K6276" s="246" t="s">
        <v>15265</v>
      </c>
      <c r="L6276" s="245" t="s">
        <v>568</v>
      </c>
      <c r="M6276"/>
      <c r="N6276"/>
      <c r="O6276"/>
      <c r="P6276"/>
      <c r="Q6276"/>
      <c r="R6276"/>
      <c r="S6276"/>
      <c r="T6276"/>
      <c r="U6276"/>
      <c r="V6276"/>
      <c r="W6276"/>
      <c r="X6276"/>
      <c r="Y6276"/>
      <c r="Z6276"/>
      <c r="AA6276"/>
      <c r="AB6276"/>
      <c r="AC6276"/>
      <c r="AD6276"/>
      <c r="AE6276"/>
      <c r="AF6276"/>
      <c r="AG6276"/>
      <c r="AH6276"/>
      <c r="AI6276"/>
      <c r="AJ6276"/>
      <c r="AK6276"/>
      <c r="AL6276"/>
      <c r="AM6276"/>
      <c r="AN6276"/>
      <c r="AO6276"/>
      <c r="AP6276"/>
      <c r="AQ6276"/>
      <c r="AR6276"/>
      <c r="AS6276"/>
      <c r="AT6276"/>
      <c r="AU6276"/>
      <c r="AV6276"/>
      <c r="AW6276"/>
      <c r="AX6276"/>
      <c r="AY6276"/>
      <c r="AZ6276"/>
      <c r="BA6276"/>
      <c r="BB6276"/>
      <c r="BC6276"/>
      <c r="BD6276"/>
      <c r="BE6276"/>
      <c r="BF6276"/>
      <c r="BG6276"/>
      <c r="BH6276"/>
      <c r="BI6276"/>
      <c r="BJ6276"/>
      <c r="BK6276"/>
      <c r="BL6276"/>
      <c r="BM6276"/>
      <c r="BN6276"/>
      <c r="BO6276"/>
    </row>
    <row r="6277" spans="1:67" ht="15" x14ac:dyDescent="0.25">
      <c r="A6277" s="245" t="s">
        <v>1030</v>
      </c>
      <c r="B6277" s="245" t="s">
        <v>1029</v>
      </c>
      <c r="C6277" s="245" t="s">
        <v>1123</v>
      </c>
      <c r="D6277" s="245" t="s">
        <v>1122</v>
      </c>
      <c r="E6277" s="246" t="s">
        <v>44</v>
      </c>
      <c r="F6277" s="245" t="s">
        <v>44</v>
      </c>
      <c r="G6277" s="245" t="s">
        <v>1340</v>
      </c>
      <c r="H6277" s="245" t="s">
        <v>1339</v>
      </c>
      <c r="I6277" s="245" t="s">
        <v>11</v>
      </c>
      <c r="J6277" s="245" t="s">
        <v>59</v>
      </c>
      <c r="K6277" s="246" t="s">
        <v>15216</v>
      </c>
      <c r="L6277" s="245" t="s">
        <v>568</v>
      </c>
      <c r="M6277"/>
      <c r="N6277"/>
      <c r="O6277"/>
      <c r="P6277"/>
      <c r="Q6277"/>
      <c r="R6277"/>
      <c r="S6277"/>
      <c r="T6277"/>
      <c r="U6277"/>
      <c r="V6277"/>
      <c r="W6277"/>
      <c r="X6277"/>
      <c r="Y6277"/>
      <c r="Z6277"/>
      <c r="AA6277"/>
      <c r="AB6277"/>
      <c r="AC6277"/>
      <c r="AD6277"/>
      <c r="AE6277"/>
      <c r="AF6277"/>
      <c r="AG6277"/>
      <c r="AH6277"/>
      <c r="AI6277"/>
      <c r="AJ6277"/>
      <c r="AK6277"/>
      <c r="AL6277"/>
      <c r="AM6277"/>
      <c r="AN6277"/>
      <c r="AO6277"/>
      <c r="AP6277"/>
      <c r="AQ6277"/>
      <c r="AR6277"/>
      <c r="AS6277"/>
      <c r="AT6277"/>
      <c r="AU6277"/>
      <c r="AV6277"/>
      <c r="AW6277"/>
      <c r="AX6277"/>
      <c r="AY6277"/>
      <c r="AZ6277"/>
      <c r="BA6277"/>
      <c r="BB6277"/>
      <c r="BC6277"/>
      <c r="BD6277"/>
      <c r="BE6277"/>
      <c r="BF6277"/>
      <c r="BG6277"/>
      <c r="BH6277"/>
      <c r="BI6277"/>
      <c r="BJ6277"/>
      <c r="BK6277"/>
      <c r="BL6277"/>
      <c r="BM6277"/>
      <c r="BN6277"/>
      <c r="BO6277"/>
    </row>
    <row r="6278" spans="1:67" ht="15" x14ac:dyDescent="0.25">
      <c r="A6278" s="245" t="s">
        <v>1030</v>
      </c>
      <c r="B6278" s="245" t="s">
        <v>1029</v>
      </c>
      <c r="C6278" s="245" t="s">
        <v>1123</v>
      </c>
      <c r="D6278" s="245" t="s">
        <v>1122</v>
      </c>
      <c r="E6278" s="246" t="s">
        <v>44</v>
      </c>
      <c r="F6278" s="245" t="s">
        <v>44</v>
      </c>
      <c r="G6278" s="245" t="s">
        <v>1338</v>
      </c>
      <c r="H6278" s="245" t="s">
        <v>1337</v>
      </c>
      <c r="I6278" s="245" t="s">
        <v>11</v>
      </c>
      <c r="J6278" s="245" t="s">
        <v>59</v>
      </c>
      <c r="K6278" s="246" t="s">
        <v>25475</v>
      </c>
      <c r="L6278" s="245" t="s">
        <v>568</v>
      </c>
      <c r="M6278"/>
      <c r="N6278"/>
      <c r="O6278"/>
      <c r="P6278"/>
      <c r="Q6278"/>
      <c r="R6278"/>
      <c r="S6278"/>
      <c r="T6278"/>
      <c r="U6278"/>
      <c r="V6278"/>
      <c r="W6278"/>
      <c r="X6278"/>
      <c r="Y6278"/>
      <c r="Z6278"/>
      <c r="AA6278"/>
      <c r="AB6278"/>
      <c r="AC6278"/>
      <c r="AD6278"/>
      <c r="AE6278"/>
      <c r="AF6278"/>
      <c r="AG6278"/>
      <c r="AH6278"/>
      <c r="AI6278"/>
      <c r="AJ6278"/>
      <c r="AK6278"/>
      <c r="AL6278"/>
      <c r="AM6278"/>
      <c r="AN6278"/>
      <c r="AO6278"/>
      <c r="AP6278"/>
      <c r="AQ6278"/>
      <c r="AR6278"/>
      <c r="AS6278"/>
      <c r="AT6278"/>
      <c r="AU6278"/>
      <c r="AV6278"/>
      <c r="AW6278"/>
      <c r="AX6278"/>
      <c r="AY6278"/>
      <c r="AZ6278"/>
      <c r="BA6278"/>
      <c r="BB6278"/>
      <c r="BC6278"/>
      <c r="BD6278"/>
      <c r="BE6278"/>
      <c r="BF6278"/>
      <c r="BG6278"/>
      <c r="BH6278"/>
      <c r="BI6278"/>
      <c r="BJ6278"/>
      <c r="BK6278"/>
      <c r="BL6278"/>
      <c r="BM6278"/>
      <c r="BN6278"/>
      <c r="BO6278"/>
    </row>
    <row r="6279" spans="1:67" ht="15" x14ac:dyDescent="0.25">
      <c r="A6279" s="245" t="s">
        <v>1030</v>
      </c>
      <c r="B6279" s="245" t="s">
        <v>1029</v>
      </c>
      <c r="C6279" s="245" t="s">
        <v>1123</v>
      </c>
      <c r="D6279" s="245" t="s">
        <v>1122</v>
      </c>
      <c r="E6279" s="246" t="s">
        <v>44</v>
      </c>
      <c r="F6279" s="245" t="s">
        <v>44</v>
      </c>
      <c r="G6279" s="245" t="s">
        <v>1336</v>
      </c>
      <c r="H6279" s="245" t="s">
        <v>1335</v>
      </c>
      <c r="I6279" s="245" t="s">
        <v>11</v>
      </c>
      <c r="J6279" s="245" t="s">
        <v>59</v>
      </c>
      <c r="K6279" s="246" t="s">
        <v>15304</v>
      </c>
      <c r="L6279" s="245" t="s">
        <v>568</v>
      </c>
      <c r="M6279"/>
      <c r="N6279"/>
      <c r="O6279"/>
      <c r="P6279"/>
      <c r="Q6279"/>
      <c r="R6279"/>
      <c r="S6279"/>
      <c r="T6279"/>
      <c r="U6279"/>
      <c r="V6279"/>
      <c r="W6279"/>
      <c r="X6279"/>
      <c r="Y6279"/>
      <c r="Z6279"/>
      <c r="AA6279"/>
      <c r="AB6279"/>
      <c r="AC6279"/>
      <c r="AD6279"/>
      <c r="AE6279"/>
      <c r="AF6279"/>
      <c r="AG6279"/>
      <c r="AH6279"/>
      <c r="AI6279"/>
      <c r="AJ6279"/>
      <c r="AK6279"/>
      <c r="AL6279"/>
      <c r="AM6279"/>
      <c r="AN6279"/>
      <c r="AO6279"/>
      <c r="AP6279"/>
      <c r="AQ6279"/>
      <c r="AR6279"/>
      <c r="AS6279"/>
      <c r="AT6279"/>
      <c r="AU6279"/>
      <c r="AV6279"/>
      <c r="AW6279"/>
      <c r="AX6279"/>
      <c r="AY6279"/>
      <c r="AZ6279"/>
      <c r="BA6279"/>
      <c r="BB6279"/>
      <c r="BC6279"/>
      <c r="BD6279"/>
      <c r="BE6279"/>
      <c r="BF6279"/>
      <c r="BG6279"/>
      <c r="BH6279"/>
      <c r="BI6279"/>
      <c r="BJ6279"/>
      <c r="BK6279"/>
      <c r="BL6279"/>
      <c r="BM6279"/>
      <c r="BN6279"/>
      <c r="BO6279"/>
    </row>
    <row r="6280" spans="1:67" ht="15" x14ac:dyDescent="0.25">
      <c r="A6280" s="245" t="s">
        <v>1030</v>
      </c>
      <c r="B6280" s="245" t="s">
        <v>1029</v>
      </c>
      <c r="C6280" s="245" t="s">
        <v>1123</v>
      </c>
      <c r="D6280" s="245" t="s">
        <v>1122</v>
      </c>
      <c r="E6280" s="246" t="s">
        <v>44</v>
      </c>
      <c r="F6280" s="245" t="s">
        <v>44</v>
      </c>
      <c r="G6280" s="245" t="s">
        <v>1333</v>
      </c>
      <c r="H6280" s="245" t="s">
        <v>1332</v>
      </c>
      <c r="I6280" s="245" t="s">
        <v>11</v>
      </c>
      <c r="J6280" s="245" t="s">
        <v>59</v>
      </c>
      <c r="K6280" s="246" t="s">
        <v>10207</v>
      </c>
      <c r="L6280" s="245" t="s">
        <v>568</v>
      </c>
      <c r="M6280"/>
      <c r="N6280"/>
      <c r="O6280"/>
      <c r="P6280"/>
      <c r="Q6280"/>
      <c r="R6280"/>
      <c r="S6280"/>
      <c r="T6280"/>
      <c r="U6280"/>
      <c r="V6280"/>
      <c r="W6280"/>
      <c r="X6280"/>
      <c r="Y6280"/>
      <c r="Z6280"/>
      <c r="AA6280"/>
      <c r="AB6280"/>
      <c r="AC6280"/>
      <c r="AD6280"/>
      <c r="AE6280"/>
      <c r="AF6280"/>
      <c r="AG6280"/>
      <c r="AH6280"/>
      <c r="AI6280"/>
      <c r="AJ6280"/>
      <c r="AK6280"/>
      <c r="AL6280"/>
      <c r="AM6280"/>
      <c r="AN6280"/>
      <c r="AO6280"/>
      <c r="AP6280"/>
      <c r="AQ6280"/>
      <c r="AR6280"/>
      <c r="AS6280"/>
      <c r="AT6280"/>
      <c r="AU6280"/>
      <c r="AV6280"/>
      <c r="AW6280"/>
      <c r="AX6280"/>
      <c r="AY6280"/>
      <c r="AZ6280"/>
      <c r="BA6280"/>
      <c r="BB6280"/>
      <c r="BC6280"/>
      <c r="BD6280"/>
      <c r="BE6280"/>
      <c r="BF6280"/>
      <c r="BG6280"/>
      <c r="BH6280"/>
      <c r="BI6280"/>
      <c r="BJ6280"/>
      <c r="BK6280"/>
      <c r="BL6280"/>
      <c r="BM6280"/>
      <c r="BN6280"/>
      <c r="BO6280"/>
    </row>
    <row r="6281" spans="1:67" ht="15" x14ac:dyDescent="0.25">
      <c r="A6281" s="245" t="s">
        <v>1030</v>
      </c>
      <c r="B6281" s="245" t="s">
        <v>1029</v>
      </c>
      <c r="C6281" s="245" t="s">
        <v>1123</v>
      </c>
      <c r="D6281" s="245" t="s">
        <v>1122</v>
      </c>
      <c r="E6281" s="246" t="s">
        <v>44</v>
      </c>
      <c r="F6281" s="245" t="s">
        <v>44</v>
      </c>
      <c r="G6281" s="245" t="s">
        <v>1330</v>
      </c>
      <c r="H6281" s="245" t="s">
        <v>1329</v>
      </c>
      <c r="I6281" s="245" t="s">
        <v>11</v>
      </c>
      <c r="J6281" s="245" t="s">
        <v>59</v>
      </c>
      <c r="K6281" s="246" t="s">
        <v>9640</v>
      </c>
      <c r="L6281" s="245" t="s">
        <v>568</v>
      </c>
      <c r="M6281"/>
      <c r="N6281"/>
      <c r="O6281"/>
      <c r="P6281"/>
      <c r="Q6281"/>
      <c r="R6281"/>
      <c r="S6281"/>
      <c r="T6281"/>
      <c r="U6281"/>
      <c r="V6281"/>
      <c r="W6281"/>
      <c r="X6281"/>
      <c r="Y6281"/>
      <c r="Z6281"/>
      <c r="AA6281"/>
      <c r="AB6281"/>
      <c r="AC6281"/>
      <c r="AD6281"/>
      <c r="AE6281"/>
      <c r="AF6281"/>
      <c r="AG6281"/>
      <c r="AH6281"/>
      <c r="AI6281"/>
      <c r="AJ6281"/>
      <c r="AK6281"/>
      <c r="AL6281"/>
      <c r="AM6281"/>
      <c r="AN6281"/>
      <c r="AO6281"/>
      <c r="AP6281"/>
      <c r="AQ6281"/>
      <c r="AR6281"/>
      <c r="AS6281"/>
      <c r="AT6281"/>
      <c r="AU6281"/>
      <c r="AV6281"/>
      <c r="AW6281"/>
      <c r="AX6281"/>
      <c r="AY6281"/>
      <c r="AZ6281"/>
      <c r="BA6281"/>
      <c r="BB6281"/>
      <c r="BC6281"/>
      <c r="BD6281"/>
      <c r="BE6281"/>
      <c r="BF6281"/>
      <c r="BG6281"/>
      <c r="BH6281"/>
      <c r="BI6281"/>
      <c r="BJ6281"/>
      <c r="BK6281"/>
      <c r="BL6281"/>
      <c r="BM6281"/>
      <c r="BN6281"/>
      <c r="BO6281"/>
    </row>
    <row r="6282" spans="1:67" ht="15" x14ac:dyDescent="0.25">
      <c r="A6282" s="245" t="s">
        <v>1030</v>
      </c>
      <c r="B6282" s="245" t="s">
        <v>1029</v>
      </c>
      <c r="C6282" s="245" t="s">
        <v>1123</v>
      </c>
      <c r="D6282" s="245" t="s">
        <v>1122</v>
      </c>
      <c r="E6282" s="246" t="s">
        <v>44</v>
      </c>
      <c r="F6282" s="245" t="s">
        <v>44</v>
      </c>
      <c r="G6282" s="245" t="s">
        <v>1328</v>
      </c>
      <c r="H6282" s="245" t="s">
        <v>1327</v>
      </c>
      <c r="I6282" s="245" t="s">
        <v>11</v>
      </c>
      <c r="J6282" s="245" t="s">
        <v>59</v>
      </c>
      <c r="K6282" s="246" t="s">
        <v>22508</v>
      </c>
      <c r="L6282" s="245" t="s">
        <v>568</v>
      </c>
      <c r="M6282"/>
      <c r="N6282"/>
      <c r="O6282"/>
      <c r="P6282"/>
      <c r="Q6282"/>
      <c r="R6282"/>
      <c r="S6282"/>
      <c r="T6282"/>
      <c r="U6282"/>
      <c r="V6282"/>
      <c r="W6282"/>
      <c r="X6282"/>
      <c r="Y6282"/>
      <c r="Z6282"/>
      <c r="AA6282"/>
      <c r="AB6282"/>
      <c r="AC6282"/>
      <c r="AD6282"/>
      <c r="AE6282"/>
      <c r="AF6282"/>
      <c r="AG6282"/>
      <c r="AH6282"/>
      <c r="AI6282"/>
      <c r="AJ6282"/>
      <c r="AK6282"/>
      <c r="AL6282"/>
      <c r="AM6282"/>
      <c r="AN6282"/>
      <c r="AO6282"/>
      <c r="AP6282"/>
      <c r="AQ6282"/>
      <c r="AR6282"/>
      <c r="AS6282"/>
      <c r="AT6282"/>
      <c r="AU6282"/>
      <c r="AV6282"/>
      <c r="AW6282"/>
      <c r="AX6282"/>
      <c r="AY6282"/>
      <c r="AZ6282"/>
      <c r="BA6282"/>
      <c r="BB6282"/>
      <c r="BC6282"/>
      <c r="BD6282"/>
      <c r="BE6282"/>
      <c r="BF6282"/>
      <c r="BG6282"/>
      <c r="BH6282"/>
      <c r="BI6282"/>
      <c r="BJ6282"/>
      <c r="BK6282"/>
      <c r="BL6282"/>
      <c r="BM6282"/>
      <c r="BN6282"/>
      <c r="BO6282"/>
    </row>
    <row r="6283" spans="1:67" ht="15" x14ac:dyDescent="0.25">
      <c r="A6283" s="245" t="s">
        <v>1030</v>
      </c>
      <c r="B6283" s="245" t="s">
        <v>1029</v>
      </c>
      <c r="C6283" s="245" t="s">
        <v>1123</v>
      </c>
      <c r="D6283" s="245" t="s">
        <v>1122</v>
      </c>
      <c r="E6283" s="246" t="s">
        <v>44</v>
      </c>
      <c r="F6283" s="245" t="s">
        <v>44</v>
      </c>
      <c r="G6283" s="245" t="s">
        <v>1326</v>
      </c>
      <c r="H6283" s="245" t="s">
        <v>1325</v>
      </c>
      <c r="I6283" s="245" t="s">
        <v>11</v>
      </c>
      <c r="J6283" s="245" t="s">
        <v>59</v>
      </c>
      <c r="K6283" s="246" t="s">
        <v>10251</v>
      </c>
      <c r="L6283" s="245" t="s">
        <v>568</v>
      </c>
      <c r="M6283"/>
      <c r="N6283"/>
      <c r="O6283"/>
      <c r="P6283"/>
      <c r="Q6283"/>
      <c r="R6283"/>
      <c r="S6283"/>
      <c r="T6283"/>
      <c r="U6283"/>
      <c r="V6283"/>
      <c r="W6283"/>
      <c r="X6283"/>
      <c r="Y6283"/>
      <c r="Z6283"/>
      <c r="AA6283"/>
      <c r="AB6283"/>
      <c r="AC6283"/>
      <c r="AD6283"/>
      <c r="AE6283"/>
      <c r="AF6283"/>
      <c r="AG6283"/>
      <c r="AH6283"/>
      <c r="AI6283"/>
      <c r="AJ6283"/>
      <c r="AK6283"/>
      <c r="AL6283"/>
      <c r="AM6283"/>
      <c r="AN6283"/>
      <c r="AO6283"/>
      <c r="AP6283"/>
      <c r="AQ6283"/>
      <c r="AR6283"/>
      <c r="AS6283"/>
      <c r="AT6283"/>
      <c r="AU6283"/>
      <c r="AV6283"/>
      <c r="AW6283"/>
      <c r="AX6283"/>
      <c r="AY6283"/>
      <c r="AZ6283"/>
      <c r="BA6283"/>
      <c r="BB6283"/>
      <c r="BC6283"/>
      <c r="BD6283"/>
      <c r="BE6283"/>
      <c r="BF6283"/>
      <c r="BG6283"/>
      <c r="BH6283"/>
      <c r="BI6283"/>
      <c r="BJ6283"/>
      <c r="BK6283"/>
      <c r="BL6283"/>
      <c r="BM6283"/>
      <c r="BN6283"/>
      <c r="BO6283"/>
    </row>
    <row r="6284" spans="1:67" ht="15" x14ac:dyDescent="0.25">
      <c r="A6284" s="245" t="s">
        <v>1030</v>
      </c>
      <c r="B6284" s="245" t="s">
        <v>1029</v>
      </c>
      <c r="C6284" s="245" t="s">
        <v>1123</v>
      </c>
      <c r="D6284" s="245" t="s">
        <v>1122</v>
      </c>
      <c r="E6284" s="246" t="s">
        <v>44</v>
      </c>
      <c r="F6284" s="245" t="s">
        <v>44</v>
      </c>
      <c r="G6284" s="245" t="s">
        <v>1324</v>
      </c>
      <c r="H6284" s="245" t="s">
        <v>1323</v>
      </c>
      <c r="I6284" s="245" t="s">
        <v>11</v>
      </c>
      <c r="J6284" s="245" t="s">
        <v>59</v>
      </c>
      <c r="K6284" s="246" t="s">
        <v>25476</v>
      </c>
      <c r="L6284" s="245" t="s">
        <v>568</v>
      </c>
      <c r="M6284"/>
      <c r="N6284"/>
      <c r="O6284"/>
      <c r="P6284"/>
      <c r="Q6284"/>
      <c r="R6284"/>
      <c r="S6284"/>
      <c r="T6284"/>
      <c r="U6284"/>
      <c r="V6284"/>
      <c r="W6284"/>
      <c r="X6284"/>
      <c r="Y6284"/>
      <c r="Z6284"/>
      <c r="AA6284"/>
      <c r="AB6284"/>
      <c r="AC6284"/>
      <c r="AD6284"/>
      <c r="AE6284"/>
      <c r="AF6284"/>
      <c r="AG6284"/>
      <c r="AH6284"/>
      <c r="AI6284"/>
      <c r="AJ6284"/>
      <c r="AK6284"/>
      <c r="AL6284"/>
      <c r="AM6284"/>
      <c r="AN6284"/>
      <c r="AO6284"/>
      <c r="AP6284"/>
      <c r="AQ6284"/>
      <c r="AR6284"/>
      <c r="AS6284"/>
      <c r="AT6284"/>
      <c r="AU6284"/>
      <c r="AV6284"/>
      <c r="AW6284"/>
      <c r="AX6284"/>
      <c r="AY6284"/>
      <c r="AZ6284"/>
      <c r="BA6284"/>
      <c r="BB6284"/>
      <c r="BC6284"/>
      <c r="BD6284"/>
      <c r="BE6284"/>
      <c r="BF6284"/>
      <c r="BG6284"/>
      <c r="BH6284"/>
      <c r="BI6284"/>
      <c r="BJ6284"/>
      <c r="BK6284"/>
      <c r="BL6284"/>
      <c r="BM6284"/>
      <c r="BN6284"/>
      <c r="BO6284"/>
    </row>
    <row r="6285" spans="1:67" ht="15" x14ac:dyDescent="0.25">
      <c r="A6285" s="245" t="s">
        <v>1030</v>
      </c>
      <c r="B6285" s="245" t="s">
        <v>1029</v>
      </c>
      <c r="C6285" s="245" t="s">
        <v>1123</v>
      </c>
      <c r="D6285" s="245" t="s">
        <v>1122</v>
      </c>
      <c r="E6285" s="246" t="s">
        <v>44</v>
      </c>
      <c r="F6285" s="245" t="s">
        <v>44</v>
      </c>
      <c r="G6285" s="245" t="s">
        <v>1322</v>
      </c>
      <c r="H6285" s="245" t="s">
        <v>1321</v>
      </c>
      <c r="I6285" s="245" t="s">
        <v>11</v>
      </c>
      <c r="J6285" s="245" t="s">
        <v>59</v>
      </c>
      <c r="K6285" s="246" t="s">
        <v>25477</v>
      </c>
      <c r="L6285" s="245" t="s">
        <v>568</v>
      </c>
      <c r="M6285"/>
      <c r="N6285"/>
      <c r="O6285"/>
      <c r="P6285"/>
      <c r="Q6285"/>
      <c r="R6285"/>
      <c r="S6285"/>
      <c r="T6285"/>
      <c r="U6285"/>
      <c r="V6285"/>
      <c r="W6285"/>
      <c r="X6285"/>
      <c r="Y6285"/>
      <c r="Z6285"/>
      <c r="AA6285"/>
      <c r="AB6285"/>
      <c r="AC6285"/>
      <c r="AD6285"/>
      <c r="AE6285"/>
      <c r="AF6285"/>
      <c r="AG6285"/>
      <c r="AH6285"/>
      <c r="AI6285"/>
      <c r="AJ6285"/>
      <c r="AK6285"/>
      <c r="AL6285"/>
      <c r="AM6285"/>
      <c r="AN6285"/>
      <c r="AO6285"/>
      <c r="AP6285"/>
      <c r="AQ6285"/>
      <c r="AR6285"/>
      <c r="AS6285"/>
      <c r="AT6285"/>
      <c r="AU6285"/>
      <c r="AV6285"/>
      <c r="AW6285"/>
      <c r="AX6285"/>
      <c r="AY6285"/>
      <c r="AZ6285"/>
      <c r="BA6285"/>
      <c r="BB6285"/>
      <c r="BC6285"/>
      <c r="BD6285"/>
      <c r="BE6285"/>
      <c r="BF6285"/>
      <c r="BG6285"/>
      <c r="BH6285"/>
      <c r="BI6285"/>
      <c r="BJ6285"/>
      <c r="BK6285"/>
      <c r="BL6285"/>
      <c r="BM6285"/>
      <c r="BN6285"/>
      <c r="BO6285"/>
    </row>
    <row r="6286" spans="1:67" ht="15" x14ac:dyDescent="0.25">
      <c r="A6286" s="245" t="s">
        <v>1030</v>
      </c>
      <c r="B6286" s="245" t="s">
        <v>1029</v>
      </c>
      <c r="C6286" s="245" t="s">
        <v>1123</v>
      </c>
      <c r="D6286" s="245" t="s">
        <v>1122</v>
      </c>
      <c r="E6286" s="246" t="s">
        <v>44</v>
      </c>
      <c r="F6286" s="245" t="s">
        <v>44</v>
      </c>
      <c r="G6286" s="245" t="s">
        <v>1320</v>
      </c>
      <c r="H6286" s="245" t="s">
        <v>1319</v>
      </c>
      <c r="I6286" s="245" t="s">
        <v>11</v>
      </c>
      <c r="J6286" s="245" t="s">
        <v>59</v>
      </c>
      <c r="K6286" s="246" t="s">
        <v>25475</v>
      </c>
      <c r="L6286" s="245" t="s">
        <v>568</v>
      </c>
      <c r="M6286"/>
      <c r="N6286"/>
      <c r="O6286"/>
      <c r="P6286"/>
      <c r="Q6286"/>
      <c r="R6286"/>
      <c r="S6286"/>
      <c r="T6286"/>
      <c r="U6286"/>
      <c r="V6286"/>
      <c r="W6286"/>
      <c r="X6286"/>
      <c r="Y6286"/>
      <c r="Z6286"/>
      <c r="AA6286"/>
      <c r="AB6286"/>
      <c r="AC6286"/>
      <c r="AD6286"/>
      <c r="AE6286"/>
      <c r="AF6286"/>
      <c r="AG6286"/>
      <c r="AH6286"/>
      <c r="AI6286"/>
      <c r="AJ6286"/>
      <c r="AK6286"/>
      <c r="AL6286"/>
      <c r="AM6286"/>
      <c r="AN6286"/>
      <c r="AO6286"/>
      <c r="AP6286"/>
      <c r="AQ6286"/>
      <c r="AR6286"/>
      <c r="AS6286"/>
      <c r="AT6286"/>
      <c r="AU6286"/>
      <c r="AV6286"/>
      <c r="AW6286"/>
      <c r="AX6286"/>
      <c r="AY6286"/>
      <c r="AZ6286"/>
      <c r="BA6286"/>
      <c r="BB6286"/>
      <c r="BC6286"/>
      <c r="BD6286"/>
      <c r="BE6286"/>
      <c r="BF6286"/>
      <c r="BG6286"/>
      <c r="BH6286"/>
      <c r="BI6286"/>
      <c r="BJ6286"/>
      <c r="BK6286"/>
      <c r="BL6286"/>
      <c r="BM6286"/>
      <c r="BN6286"/>
      <c r="BO6286"/>
    </row>
    <row r="6287" spans="1:67" ht="15" x14ac:dyDescent="0.25">
      <c r="A6287" s="245" t="s">
        <v>1030</v>
      </c>
      <c r="B6287" s="245" t="s">
        <v>1029</v>
      </c>
      <c r="C6287" s="245" t="s">
        <v>1123</v>
      </c>
      <c r="D6287" s="245" t="s">
        <v>1122</v>
      </c>
      <c r="E6287" s="246" t="s">
        <v>44</v>
      </c>
      <c r="F6287" s="245" t="s">
        <v>44</v>
      </c>
      <c r="G6287" s="245" t="s">
        <v>1318</v>
      </c>
      <c r="H6287" s="245" t="s">
        <v>1317</v>
      </c>
      <c r="I6287" s="245" t="s">
        <v>11</v>
      </c>
      <c r="J6287" s="245" t="s">
        <v>59</v>
      </c>
      <c r="K6287" s="246" t="s">
        <v>15401</v>
      </c>
      <c r="L6287" s="245" t="s">
        <v>568</v>
      </c>
      <c r="M6287"/>
      <c r="N6287"/>
      <c r="O6287"/>
      <c r="P6287"/>
      <c r="Q6287"/>
      <c r="R6287"/>
      <c r="S6287"/>
      <c r="T6287"/>
      <c r="U6287"/>
      <c r="V6287"/>
      <c r="W6287"/>
      <c r="X6287"/>
      <c r="Y6287"/>
      <c r="Z6287"/>
      <c r="AA6287"/>
      <c r="AB6287"/>
      <c r="AC6287"/>
      <c r="AD6287"/>
      <c r="AE6287"/>
      <c r="AF6287"/>
      <c r="AG6287"/>
      <c r="AH6287"/>
      <c r="AI6287"/>
      <c r="AJ6287"/>
      <c r="AK6287"/>
      <c r="AL6287"/>
      <c r="AM6287"/>
      <c r="AN6287"/>
      <c r="AO6287"/>
      <c r="AP6287"/>
      <c r="AQ6287"/>
      <c r="AR6287"/>
      <c r="AS6287"/>
      <c r="AT6287"/>
      <c r="AU6287"/>
      <c r="AV6287"/>
      <c r="AW6287"/>
      <c r="AX6287"/>
      <c r="AY6287"/>
      <c r="AZ6287"/>
      <c r="BA6287"/>
      <c r="BB6287"/>
      <c r="BC6287"/>
      <c r="BD6287"/>
      <c r="BE6287"/>
      <c r="BF6287"/>
      <c r="BG6287"/>
      <c r="BH6287"/>
      <c r="BI6287"/>
      <c r="BJ6287"/>
      <c r="BK6287"/>
      <c r="BL6287"/>
      <c r="BM6287"/>
      <c r="BN6287"/>
      <c r="BO6287"/>
    </row>
    <row r="6288" spans="1:67" ht="15" x14ac:dyDescent="0.25">
      <c r="A6288" s="245" t="s">
        <v>1030</v>
      </c>
      <c r="B6288" s="245" t="s">
        <v>1029</v>
      </c>
      <c r="C6288" s="245" t="s">
        <v>1123</v>
      </c>
      <c r="D6288" s="245" t="s">
        <v>1122</v>
      </c>
      <c r="E6288" s="246" t="s">
        <v>44</v>
      </c>
      <c r="F6288" s="245" t="s">
        <v>44</v>
      </c>
      <c r="G6288" s="245" t="s">
        <v>1316</v>
      </c>
      <c r="H6288" s="245" t="s">
        <v>1315</v>
      </c>
      <c r="I6288" s="245" t="s">
        <v>11</v>
      </c>
      <c r="J6288" s="245" t="s">
        <v>59</v>
      </c>
      <c r="K6288" s="246" t="s">
        <v>10458</v>
      </c>
      <c r="L6288" s="245" t="s">
        <v>568</v>
      </c>
      <c r="M6288"/>
      <c r="N6288"/>
      <c r="O6288"/>
      <c r="P6288"/>
      <c r="Q6288"/>
      <c r="R6288"/>
      <c r="S6288"/>
      <c r="T6288"/>
      <c r="U6288"/>
      <c r="V6288"/>
      <c r="W6288"/>
      <c r="X6288"/>
      <c r="Y6288"/>
      <c r="Z6288"/>
      <c r="AA6288"/>
      <c r="AB6288"/>
      <c r="AC6288"/>
      <c r="AD6288"/>
      <c r="AE6288"/>
      <c r="AF6288"/>
      <c r="AG6288"/>
      <c r="AH6288"/>
      <c r="AI6288"/>
      <c r="AJ6288"/>
      <c r="AK6288"/>
      <c r="AL6288"/>
      <c r="AM6288"/>
      <c r="AN6288"/>
      <c r="AO6288"/>
      <c r="AP6288"/>
      <c r="AQ6288"/>
      <c r="AR6288"/>
      <c r="AS6288"/>
      <c r="AT6288"/>
      <c r="AU6288"/>
      <c r="AV6288"/>
      <c r="AW6288"/>
      <c r="AX6288"/>
      <c r="AY6288"/>
      <c r="AZ6288"/>
      <c r="BA6288"/>
      <c r="BB6288"/>
      <c r="BC6288"/>
      <c r="BD6288"/>
      <c r="BE6288"/>
      <c r="BF6288"/>
      <c r="BG6288"/>
      <c r="BH6288"/>
      <c r="BI6288"/>
      <c r="BJ6288"/>
      <c r="BK6288"/>
      <c r="BL6288"/>
      <c r="BM6288"/>
      <c r="BN6288"/>
      <c r="BO6288"/>
    </row>
    <row r="6289" spans="1:67" ht="15" x14ac:dyDescent="0.25">
      <c r="A6289" s="245" t="s">
        <v>1030</v>
      </c>
      <c r="B6289" s="245" t="s">
        <v>1029</v>
      </c>
      <c r="C6289" s="245" t="s">
        <v>1123</v>
      </c>
      <c r="D6289" s="245" t="s">
        <v>1122</v>
      </c>
      <c r="E6289" s="246" t="s">
        <v>44</v>
      </c>
      <c r="F6289" s="245" t="s">
        <v>44</v>
      </c>
      <c r="G6289" s="245" t="s">
        <v>1314</v>
      </c>
      <c r="H6289" s="245" t="s">
        <v>1313</v>
      </c>
      <c r="I6289" s="245" t="s">
        <v>11</v>
      </c>
      <c r="J6289" s="245" t="s">
        <v>59</v>
      </c>
      <c r="K6289" s="246" t="s">
        <v>15196</v>
      </c>
      <c r="L6289" s="245" t="s">
        <v>568</v>
      </c>
      <c r="M6289"/>
      <c r="N6289"/>
      <c r="O6289"/>
      <c r="P6289"/>
      <c r="Q6289"/>
      <c r="R6289"/>
      <c r="S6289"/>
      <c r="T6289"/>
      <c r="U6289"/>
      <c r="V6289"/>
      <c r="W6289"/>
      <c r="X6289"/>
      <c r="Y6289"/>
      <c r="Z6289"/>
      <c r="AA6289"/>
      <c r="AB6289"/>
      <c r="AC6289"/>
      <c r="AD6289"/>
      <c r="AE6289"/>
      <c r="AF6289"/>
      <c r="AG6289"/>
      <c r="AH6289"/>
      <c r="AI6289"/>
      <c r="AJ6289"/>
      <c r="AK6289"/>
      <c r="AL6289"/>
      <c r="AM6289"/>
      <c r="AN6289"/>
      <c r="AO6289"/>
      <c r="AP6289"/>
      <c r="AQ6289"/>
      <c r="AR6289"/>
      <c r="AS6289"/>
      <c r="AT6289"/>
      <c r="AU6289"/>
      <c r="AV6289"/>
      <c r="AW6289"/>
      <c r="AX6289"/>
      <c r="AY6289"/>
      <c r="AZ6289"/>
      <c r="BA6289"/>
      <c r="BB6289"/>
      <c r="BC6289"/>
      <c r="BD6289"/>
      <c r="BE6289"/>
      <c r="BF6289"/>
      <c r="BG6289"/>
      <c r="BH6289"/>
      <c r="BI6289"/>
      <c r="BJ6289"/>
      <c r="BK6289"/>
      <c r="BL6289"/>
      <c r="BM6289"/>
      <c r="BN6289"/>
      <c r="BO6289"/>
    </row>
    <row r="6290" spans="1:67" ht="15" x14ac:dyDescent="0.25">
      <c r="A6290" s="245" t="s">
        <v>1030</v>
      </c>
      <c r="B6290" s="245" t="s">
        <v>1029</v>
      </c>
      <c r="C6290" s="245" t="s">
        <v>1123</v>
      </c>
      <c r="D6290" s="245" t="s">
        <v>1122</v>
      </c>
      <c r="E6290" s="246" t="s">
        <v>44</v>
      </c>
      <c r="F6290" s="245" t="s">
        <v>44</v>
      </c>
      <c r="G6290" s="245" t="s">
        <v>1312</v>
      </c>
      <c r="H6290" s="245" t="s">
        <v>1311</v>
      </c>
      <c r="I6290" s="245" t="s">
        <v>11</v>
      </c>
      <c r="J6290" s="245" t="s">
        <v>59</v>
      </c>
      <c r="K6290" s="246" t="s">
        <v>7989</v>
      </c>
      <c r="L6290" s="245" t="s">
        <v>568</v>
      </c>
      <c r="M6290"/>
      <c r="N6290"/>
      <c r="O6290"/>
      <c r="P6290"/>
      <c r="Q6290"/>
      <c r="R6290"/>
      <c r="S6290"/>
      <c r="T6290"/>
      <c r="U6290"/>
      <c r="V6290"/>
      <c r="W6290"/>
      <c r="X6290"/>
      <c r="Y6290"/>
      <c r="Z6290"/>
      <c r="AA6290"/>
      <c r="AB6290"/>
      <c r="AC6290"/>
      <c r="AD6290"/>
      <c r="AE6290"/>
      <c r="AF6290"/>
      <c r="AG6290"/>
      <c r="AH6290"/>
      <c r="AI6290"/>
      <c r="AJ6290"/>
      <c r="AK6290"/>
      <c r="AL6290"/>
      <c r="AM6290"/>
      <c r="AN6290"/>
      <c r="AO6290"/>
      <c r="AP6290"/>
      <c r="AQ6290"/>
      <c r="AR6290"/>
      <c r="AS6290"/>
      <c r="AT6290"/>
      <c r="AU6290"/>
      <c r="AV6290"/>
      <c r="AW6290"/>
      <c r="AX6290"/>
      <c r="AY6290"/>
      <c r="AZ6290"/>
      <c r="BA6290"/>
      <c r="BB6290"/>
      <c r="BC6290"/>
      <c r="BD6290"/>
      <c r="BE6290"/>
      <c r="BF6290"/>
      <c r="BG6290"/>
      <c r="BH6290"/>
      <c r="BI6290"/>
      <c r="BJ6290"/>
      <c r="BK6290"/>
      <c r="BL6290"/>
      <c r="BM6290"/>
      <c r="BN6290"/>
      <c r="BO6290"/>
    </row>
    <row r="6291" spans="1:67" ht="15" x14ac:dyDescent="0.25">
      <c r="A6291" s="245" t="s">
        <v>1030</v>
      </c>
      <c r="B6291" s="245" t="s">
        <v>1029</v>
      </c>
      <c r="C6291" s="245" t="s">
        <v>1123</v>
      </c>
      <c r="D6291" s="245" t="s">
        <v>1122</v>
      </c>
      <c r="E6291" s="246" t="s">
        <v>44</v>
      </c>
      <c r="F6291" s="245" t="s">
        <v>44</v>
      </c>
      <c r="G6291" s="245" t="s">
        <v>1310</v>
      </c>
      <c r="H6291" s="245" t="s">
        <v>1309</v>
      </c>
      <c r="I6291" s="245" t="s">
        <v>11</v>
      </c>
      <c r="J6291" s="245" t="s">
        <v>59</v>
      </c>
      <c r="K6291" s="246" t="s">
        <v>9542</v>
      </c>
      <c r="L6291" s="245" t="s">
        <v>568</v>
      </c>
      <c r="M6291"/>
      <c r="N6291"/>
      <c r="O6291"/>
      <c r="P6291"/>
      <c r="Q6291"/>
      <c r="R6291"/>
      <c r="S6291"/>
      <c r="T6291"/>
      <c r="U6291"/>
      <c r="V6291"/>
      <c r="W6291"/>
      <c r="X6291"/>
      <c r="Y6291"/>
      <c r="Z6291"/>
      <c r="AA6291"/>
      <c r="AB6291"/>
      <c r="AC6291"/>
      <c r="AD6291"/>
      <c r="AE6291"/>
      <c r="AF6291"/>
      <c r="AG6291"/>
      <c r="AH6291"/>
      <c r="AI6291"/>
      <c r="AJ6291"/>
      <c r="AK6291"/>
      <c r="AL6291"/>
      <c r="AM6291"/>
      <c r="AN6291"/>
      <c r="AO6291"/>
      <c r="AP6291"/>
      <c r="AQ6291"/>
      <c r="AR6291"/>
      <c r="AS6291"/>
      <c r="AT6291"/>
      <c r="AU6291"/>
      <c r="AV6291"/>
      <c r="AW6291"/>
      <c r="AX6291"/>
      <c r="AY6291"/>
      <c r="AZ6291"/>
      <c r="BA6291"/>
      <c r="BB6291"/>
      <c r="BC6291"/>
      <c r="BD6291"/>
      <c r="BE6291"/>
      <c r="BF6291"/>
      <c r="BG6291"/>
      <c r="BH6291"/>
      <c r="BI6291"/>
      <c r="BJ6291"/>
      <c r="BK6291"/>
      <c r="BL6291"/>
      <c r="BM6291"/>
      <c r="BN6291"/>
      <c r="BO6291"/>
    </row>
    <row r="6292" spans="1:67" ht="15" x14ac:dyDescent="0.25">
      <c r="A6292" s="245" t="s">
        <v>1030</v>
      </c>
      <c r="B6292" s="245" t="s">
        <v>1029</v>
      </c>
      <c r="C6292" s="245" t="s">
        <v>1123</v>
      </c>
      <c r="D6292" s="245" t="s">
        <v>1122</v>
      </c>
      <c r="E6292" s="246" t="s">
        <v>44</v>
      </c>
      <c r="F6292" s="245" t="s">
        <v>44</v>
      </c>
      <c r="G6292" s="245" t="s">
        <v>1308</v>
      </c>
      <c r="H6292" s="245" t="s">
        <v>1307</v>
      </c>
      <c r="I6292" s="245" t="s">
        <v>11</v>
      </c>
      <c r="J6292" s="245" t="s">
        <v>59</v>
      </c>
      <c r="K6292" s="246" t="s">
        <v>9529</v>
      </c>
      <c r="L6292" s="245" t="s">
        <v>568</v>
      </c>
      <c r="M6292"/>
      <c r="N6292"/>
      <c r="O6292"/>
      <c r="P6292"/>
      <c r="Q6292"/>
      <c r="R6292"/>
      <c r="S6292"/>
      <c r="T6292"/>
      <c r="U6292"/>
      <c r="V6292"/>
      <c r="W6292"/>
      <c r="X6292"/>
      <c r="Y6292"/>
      <c r="Z6292"/>
      <c r="AA6292"/>
      <c r="AB6292"/>
      <c r="AC6292"/>
      <c r="AD6292"/>
      <c r="AE6292"/>
      <c r="AF6292"/>
      <c r="AG6292"/>
      <c r="AH6292"/>
      <c r="AI6292"/>
      <c r="AJ6292"/>
      <c r="AK6292"/>
      <c r="AL6292"/>
      <c r="AM6292"/>
      <c r="AN6292"/>
      <c r="AO6292"/>
      <c r="AP6292"/>
      <c r="AQ6292"/>
      <c r="AR6292"/>
      <c r="AS6292"/>
      <c r="AT6292"/>
      <c r="AU6292"/>
      <c r="AV6292"/>
      <c r="AW6292"/>
      <c r="AX6292"/>
      <c r="AY6292"/>
      <c r="AZ6292"/>
      <c r="BA6292"/>
      <c r="BB6292"/>
      <c r="BC6292"/>
      <c r="BD6292"/>
      <c r="BE6292"/>
      <c r="BF6292"/>
      <c r="BG6292"/>
      <c r="BH6292"/>
      <c r="BI6292"/>
      <c r="BJ6292"/>
      <c r="BK6292"/>
      <c r="BL6292"/>
      <c r="BM6292"/>
      <c r="BN6292"/>
      <c r="BO6292"/>
    </row>
    <row r="6293" spans="1:67" ht="15" x14ac:dyDescent="0.25">
      <c r="A6293" s="245" t="s">
        <v>1030</v>
      </c>
      <c r="B6293" s="245" t="s">
        <v>1029</v>
      </c>
      <c r="C6293" s="245" t="s">
        <v>1123</v>
      </c>
      <c r="D6293" s="245" t="s">
        <v>1122</v>
      </c>
      <c r="E6293" s="246" t="s">
        <v>44</v>
      </c>
      <c r="F6293" s="245" t="s">
        <v>44</v>
      </c>
      <c r="G6293" s="245" t="s">
        <v>1306</v>
      </c>
      <c r="H6293" s="245" t="s">
        <v>1305</v>
      </c>
      <c r="I6293" s="245" t="s">
        <v>11</v>
      </c>
      <c r="J6293" s="245" t="s">
        <v>59</v>
      </c>
      <c r="K6293" s="246" t="s">
        <v>460</v>
      </c>
      <c r="L6293" s="245" t="s">
        <v>568</v>
      </c>
      <c r="M6293"/>
      <c r="N6293"/>
      <c r="O6293"/>
      <c r="P6293"/>
      <c r="Q6293"/>
      <c r="R6293"/>
      <c r="S6293"/>
      <c r="T6293"/>
      <c r="U6293"/>
      <c r="V6293"/>
      <c r="W6293"/>
      <c r="X6293"/>
      <c r="Y6293"/>
      <c r="Z6293"/>
      <c r="AA6293"/>
      <c r="AB6293"/>
      <c r="AC6293"/>
      <c r="AD6293"/>
      <c r="AE6293"/>
      <c r="AF6293"/>
      <c r="AG6293"/>
      <c r="AH6293"/>
      <c r="AI6293"/>
      <c r="AJ6293"/>
      <c r="AK6293"/>
      <c r="AL6293"/>
      <c r="AM6293"/>
      <c r="AN6293"/>
      <c r="AO6293"/>
      <c r="AP6293"/>
      <c r="AQ6293"/>
      <c r="AR6293"/>
      <c r="AS6293"/>
      <c r="AT6293"/>
      <c r="AU6293"/>
      <c r="AV6293"/>
      <c r="AW6293"/>
      <c r="AX6293"/>
      <c r="AY6293"/>
      <c r="AZ6293"/>
      <c r="BA6293"/>
      <c r="BB6293"/>
      <c r="BC6293"/>
      <c r="BD6293"/>
      <c r="BE6293"/>
      <c r="BF6293"/>
      <c r="BG6293"/>
      <c r="BH6293"/>
      <c r="BI6293"/>
      <c r="BJ6293"/>
      <c r="BK6293"/>
      <c r="BL6293"/>
      <c r="BM6293"/>
      <c r="BN6293"/>
      <c r="BO6293"/>
    </row>
    <row r="6294" spans="1:67" ht="15" x14ac:dyDescent="0.25">
      <c r="A6294" s="245" t="s">
        <v>1030</v>
      </c>
      <c r="B6294" s="245" t="s">
        <v>1029</v>
      </c>
      <c r="C6294" s="245" t="s">
        <v>1123</v>
      </c>
      <c r="D6294" s="245" t="s">
        <v>1122</v>
      </c>
      <c r="E6294" s="246" t="s">
        <v>44</v>
      </c>
      <c r="F6294" s="245" t="s">
        <v>44</v>
      </c>
      <c r="G6294" s="245" t="s">
        <v>1304</v>
      </c>
      <c r="H6294" s="245" t="s">
        <v>1303</v>
      </c>
      <c r="I6294" s="245" t="s">
        <v>11</v>
      </c>
      <c r="J6294" s="245" t="s">
        <v>59</v>
      </c>
      <c r="K6294" s="246" t="s">
        <v>9050</v>
      </c>
      <c r="L6294" s="245" t="s">
        <v>568</v>
      </c>
      <c r="M6294"/>
      <c r="N6294"/>
      <c r="O6294"/>
      <c r="P6294"/>
      <c r="Q6294"/>
      <c r="R6294"/>
      <c r="S6294"/>
      <c r="T6294"/>
      <c r="U6294"/>
      <c r="V6294"/>
      <c r="W6294"/>
      <c r="X6294"/>
      <c r="Y6294"/>
      <c r="Z6294"/>
      <c r="AA6294"/>
      <c r="AB6294"/>
      <c r="AC6294"/>
      <c r="AD6294"/>
      <c r="AE6294"/>
      <c r="AF6294"/>
      <c r="AG6294"/>
      <c r="AH6294"/>
      <c r="AI6294"/>
      <c r="AJ6294"/>
      <c r="AK6294"/>
      <c r="AL6294"/>
      <c r="AM6294"/>
      <c r="AN6294"/>
      <c r="AO6294"/>
      <c r="AP6294"/>
      <c r="AQ6294"/>
      <c r="AR6294"/>
      <c r="AS6294"/>
      <c r="AT6294"/>
      <c r="AU6294"/>
      <c r="AV6294"/>
      <c r="AW6294"/>
      <c r="AX6294"/>
      <c r="AY6294"/>
      <c r="AZ6294"/>
      <c r="BA6294"/>
      <c r="BB6294"/>
      <c r="BC6294"/>
      <c r="BD6294"/>
      <c r="BE6294"/>
      <c r="BF6294"/>
      <c r="BG6294"/>
      <c r="BH6294"/>
      <c r="BI6294"/>
      <c r="BJ6294"/>
      <c r="BK6294"/>
      <c r="BL6294"/>
      <c r="BM6294"/>
      <c r="BN6294"/>
      <c r="BO6294"/>
    </row>
    <row r="6295" spans="1:67" ht="15" x14ac:dyDescent="0.25">
      <c r="A6295" s="245" t="s">
        <v>1030</v>
      </c>
      <c r="B6295" s="245" t="s">
        <v>1029</v>
      </c>
      <c r="C6295" s="245" t="s">
        <v>1123</v>
      </c>
      <c r="D6295" s="245" t="s">
        <v>1122</v>
      </c>
      <c r="E6295" s="246" t="s">
        <v>44</v>
      </c>
      <c r="F6295" s="245" t="s">
        <v>44</v>
      </c>
      <c r="G6295" s="245" t="s">
        <v>1302</v>
      </c>
      <c r="H6295" s="245" t="s">
        <v>1301</v>
      </c>
      <c r="I6295" s="245" t="s">
        <v>11</v>
      </c>
      <c r="J6295" s="245" t="s">
        <v>59</v>
      </c>
      <c r="K6295" s="246" t="s">
        <v>25478</v>
      </c>
      <c r="L6295" s="245" t="s">
        <v>568</v>
      </c>
      <c r="M6295"/>
      <c r="N6295"/>
      <c r="O6295"/>
      <c r="P6295"/>
      <c r="Q6295"/>
      <c r="R6295"/>
      <c r="S6295"/>
      <c r="T6295"/>
      <c r="U6295"/>
      <c r="V6295"/>
      <c r="W6295"/>
      <c r="X6295"/>
      <c r="Y6295"/>
      <c r="Z6295"/>
      <c r="AA6295"/>
      <c r="AB6295"/>
      <c r="AC6295"/>
      <c r="AD6295"/>
      <c r="AE6295"/>
      <c r="AF6295"/>
      <c r="AG6295"/>
      <c r="AH6295"/>
      <c r="AI6295"/>
      <c r="AJ6295"/>
      <c r="AK6295"/>
      <c r="AL6295"/>
      <c r="AM6295"/>
      <c r="AN6295"/>
      <c r="AO6295"/>
      <c r="AP6295"/>
      <c r="AQ6295"/>
      <c r="AR6295"/>
      <c r="AS6295"/>
      <c r="AT6295"/>
      <c r="AU6295"/>
      <c r="AV6295"/>
      <c r="AW6295"/>
      <c r="AX6295"/>
      <c r="AY6295"/>
      <c r="AZ6295"/>
      <c r="BA6295"/>
      <c r="BB6295"/>
      <c r="BC6295"/>
      <c r="BD6295"/>
      <c r="BE6295"/>
      <c r="BF6295"/>
      <c r="BG6295"/>
      <c r="BH6295"/>
      <c r="BI6295"/>
      <c r="BJ6295"/>
      <c r="BK6295"/>
      <c r="BL6295"/>
      <c r="BM6295"/>
      <c r="BN6295"/>
      <c r="BO6295"/>
    </row>
    <row r="6296" spans="1:67" ht="15" x14ac:dyDescent="0.25">
      <c r="A6296" s="245" t="s">
        <v>1030</v>
      </c>
      <c r="B6296" s="245" t="s">
        <v>1029</v>
      </c>
      <c r="C6296" s="245" t="s">
        <v>1123</v>
      </c>
      <c r="D6296" s="245" t="s">
        <v>1122</v>
      </c>
      <c r="E6296" s="246" t="s">
        <v>44</v>
      </c>
      <c r="F6296" s="245" t="s">
        <v>44</v>
      </c>
      <c r="G6296" s="245" t="s">
        <v>1300</v>
      </c>
      <c r="H6296" s="245" t="s">
        <v>1299</v>
      </c>
      <c r="I6296" s="245" t="s">
        <v>11</v>
      </c>
      <c r="J6296" s="245" t="s">
        <v>59</v>
      </c>
      <c r="K6296" s="246" t="s">
        <v>8767</v>
      </c>
      <c r="L6296" s="245" t="s">
        <v>568</v>
      </c>
      <c r="M6296"/>
      <c r="N6296"/>
      <c r="O6296"/>
      <c r="P6296"/>
      <c r="Q6296"/>
      <c r="R6296"/>
      <c r="S6296"/>
      <c r="T6296"/>
      <c r="U6296"/>
      <c r="V6296"/>
      <c r="W6296"/>
      <c r="X6296"/>
      <c r="Y6296"/>
      <c r="Z6296"/>
      <c r="AA6296"/>
      <c r="AB6296"/>
      <c r="AC6296"/>
      <c r="AD6296"/>
      <c r="AE6296"/>
      <c r="AF6296"/>
      <c r="AG6296"/>
      <c r="AH6296"/>
      <c r="AI6296"/>
      <c r="AJ6296"/>
      <c r="AK6296"/>
      <c r="AL6296"/>
      <c r="AM6296"/>
      <c r="AN6296"/>
      <c r="AO6296"/>
      <c r="AP6296"/>
      <c r="AQ6296"/>
      <c r="AR6296"/>
      <c r="AS6296"/>
      <c r="AT6296"/>
      <c r="AU6296"/>
      <c r="AV6296"/>
      <c r="AW6296"/>
      <c r="AX6296"/>
      <c r="AY6296"/>
      <c r="AZ6296"/>
      <c r="BA6296"/>
      <c r="BB6296"/>
      <c r="BC6296"/>
      <c r="BD6296"/>
      <c r="BE6296"/>
      <c r="BF6296"/>
      <c r="BG6296"/>
      <c r="BH6296"/>
      <c r="BI6296"/>
      <c r="BJ6296"/>
      <c r="BK6296"/>
      <c r="BL6296"/>
      <c r="BM6296"/>
      <c r="BN6296"/>
      <c r="BO6296"/>
    </row>
    <row r="6297" spans="1:67" ht="15" x14ac:dyDescent="0.25">
      <c r="A6297" s="245" t="s">
        <v>1030</v>
      </c>
      <c r="B6297" s="245" t="s">
        <v>1029</v>
      </c>
      <c r="C6297" s="245" t="s">
        <v>1123</v>
      </c>
      <c r="D6297" s="245" t="s">
        <v>1122</v>
      </c>
      <c r="E6297" s="246" t="s">
        <v>44</v>
      </c>
      <c r="F6297" s="245" t="s">
        <v>44</v>
      </c>
      <c r="G6297" s="245" t="s">
        <v>1298</v>
      </c>
      <c r="H6297" s="245" t="s">
        <v>1297</v>
      </c>
      <c r="I6297" s="245" t="s">
        <v>11</v>
      </c>
      <c r="J6297" s="245" t="s">
        <v>59</v>
      </c>
      <c r="K6297" s="246" t="s">
        <v>10582</v>
      </c>
      <c r="L6297" s="245" t="s">
        <v>568</v>
      </c>
      <c r="M6297"/>
      <c r="N6297"/>
      <c r="O6297"/>
      <c r="P6297"/>
      <c r="Q6297"/>
      <c r="R6297"/>
      <c r="S6297"/>
      <c r="T6297"/>
      <c r="U6297"/>
      <c r="V6297"/>
      <c r="W6297"/>
      <c r="X6297"/>
      <c r="Y6297"/>
      <c r="Z6297"/>
      <c r="AA6297"/>
      <c r="AB6297"/>
      <c r="AC6297"/>
      <c r="AD6297"/>
      <c r="AE6297"/>
      <c r="AF6297"/>
      <c r="AG6297"/>
      <c r="AH6297"/>
      <c r="AI6297"/>
      <c r="AJ6297"/>
      <c r="AK6297"/>
      <c r="AL6297"/>
      <c r="AM6297"/>
      <c r="AN6297"/>
      <c r="AO6297"/>
      <c r="AP6297"/>
      <c r="AQ6297"/>
      <c r="AR6297"/>
      <c r="AS6297"/>
      <c r="AT6297"/>
      <c r="AU6297"/>
      <c r="AV6297"/>
      <c r="AW6297"/>
      <c r="AX6297"/>
      <c r="AY6297"/>
      <c r="AZ6297"/>
      <c r="BA6297"/>
      <c r="BB6297"/>
      <c r="BC6297"/>
      <c r="BD6297"/>
      <c r="BE6297"/>
      <c r="BF6297"/>
      <c r="BG6297"/>
      <c r="BH6297"/>
      <c r="BI6297"/>
      <c r="BJ6297"/>
      <c r="BK6297"/>
      <c r="BL6297"/>
      <c r="BM6297"/>
      <c r="BN6297"/>
      <c r="BO6297"/>
    </row>
    <row r="6298" spans="1:67" ht="15" x14ac:dyDescent="0.25">
      <c r="A6298" s="245" t="s">
        <v>1030</v>
      </c>
      <c r="B6298" s="245" t="s">
        <v>1029</v>
      </c>
      <c r="C6298" s="245" t="s">
        <v>1123</v>
      </c>
      <c r="D6298" s="245" t="s">
        <v>1122</v>
      </c>
      <c r="E6298" s="246" t="s">
        <v>44</v>
      </c>
      <c r="F6298" s="245" t="s">
        <v>44</v>
      </c>
      <c r="G6298" s="245" t="s">
        <v>1295</v>
      </c>
      <c r="H6298" s="245" t="s">
        <v>1294</v>
      </c>
      <c r="I6298" s="245" t="s">
        <v>11</v>
      </c>
      <c r="J6298" s="245" t="s">
        <v>59</v>
      </c>
      <c r="K6298" s="246" t="s">
        <v>25479</v>
      </c>
      <c r="L6298" s="245" t="s">
        <v>568</v>
      </c>
      <c r="M6298"/>
      <c r="N6298"/>
      <c r="O6298"/>
      <c r="P6298"/>
      <c r="Q6298"/>
      <c r="R6298"/>
      <c r="S6298"/>
      <c r="T6298"/>
      <c r="U6298"/>
      <c r="V6298"/>
      <c r="W6298"/>
      <c r="X6298"/>
      <c r="Y6298"/>
      <c r="Z6298"/>
      <c r="AA6298"/>
      <c r="AB6298"/>
      <c r="AC6298"/>
      <c r="AD6298"/>
      <c r="AE6298"/>
      <c r="AF6298"/>
      <c r="AG6298"/>
      <c r="AH6298"/>
      <c r="AI6298"/>
      <c r="AJ6298"/>
      <c r="AK6298"/>
      <c r="AL6298"/>
      <c r="AM6298"/>
      <c r="AN6298"/>
      <c r="AO6298"/>
      <c r="AP6298"/>
      <c r="AQ6298"/>
      <c r="AR6298"/>
      <c r="AS6298"/>
      <c r="AT6298"/>
      <c r="AU6298"/>
      <c r="AV6298"/>
      <c r="AW6298"/>
      <c r="AX6298"/>
      <c r="AY6298"/>
      <c r="AZ6298"/>
      <c r="BA6298"/>
      <c r="BB6298"/>
      <c r="BC6298"/>
      <c r="BD6298"/>
      <c r="BE6298"/>
      <c r="BF6298"/>
      <c r="BG6298"/>
      <c r="BH6298"/>
      <c r="BI6298"/>
      <c r="BJ6298"/>
      <c r="BK6298"/>
      <c r="BL6298"/>
      <c r="BM6298"/>
      <c r="BN6298"/>
      <c r="BO6298"/>
    </row>
    <row r="6299" spans="1:67" ht="15" x14ac:dyDescent="0.25">
      <c r="A6299" s="245" t="s">
        <v>1030</v>
      </c>
      <c r="B6299" s="245" t="s">
        <v>1029</v>
      </c>
      <c r="C6299" s="245" t="s">
        <v>1123</v>
      </c>
      <c r="D6299" s="245" t="s">
        <v>1122</v>
      </c>
      <c r="E6299" s="246" t="s">
        <v>44</v>
      </c>
      <c r="F6299" s="245" t="s">
        <v>44</v>
      </c>
      <c r="G6299" s="245" t="s">
        <v>1293</v>
      </c>
      <c r="H6299" s="245" t="s">
        <v>1292</v>
      </c>
      <c r="I6299" s="245" t="s">
        <v>11</v>
      </c>
      <c r="J6299" s="245" t="s">
        <v>59</v>
      </c>
      <c r="K6299" s="246" t="s">
        <v>4044</v>
      </c>
      <c r="L6299" s="245" t="s">
        <v>568</v>
      </c>
      <c r="M6299"/>
      <c r="N6299"/>
      <c r="O6299"/>
      <c r="P6299"/>
      <c r="Q6299"/>
      <c r="R6299"/>
      <c r="S6299"/>
      <c r="T6299"/>
      <c r="U6299"/>
      <c r="V6299"/>
      <c r="W6299"/>
      <c r="X6299"/>
      <c r="Y6299"/>
      <c r="Z6299"/>
      <c r="AA6299"/>
      <c r="AB6299"/>
      <c r="AC6299"/>
      <c r="AD6299"/>
      <c r="AE6299"/>
      <c r="AF6299"/>
      <c r="AG6299"/>
      <c r="AH6299"/>
      <c r="AI6299"/>
      <c r="AJ6299"/>
      <c r="AK6299"/>
      <c r="AL6299"/>
      <c r="AM6299"/>
      <c r="AN6299"/>
      <c r="AO6299"/>
      <c r="AP6299"/>
      <c r="AQ6299"/>
      <c r="AR6299"/>
      <c r="AS6299"/>
      <c r="AT6299"/>
      <c r="AU6299"/>
      <c r="AV6299"/>
      <c r="AW6299"/>
      <c r="AX6299"/>
      <c r="AY6299"/>
      <c r="AZ6299"/>
      <c r="BA6299"/>
      <c r="BB6299"/>
      <c r="BC6299"/>
      <c r="BD6299"/>
      <c r="BE6299"/>
      <c r="BF6299"/>
      <c r="BG6299"/>
      <c r="BH6299"/>
      <c r="BI6299"/>
      <c r="BJ6299"/>
      <c r="BK6299"/>
      <c r="BL6299"/>
      <c r="BM6299"/>
      <c r="BN6299"/>
      <c r="BO6299"/>
    </row>
    <row r="6300" spans="1:67" ht="15" x14ac:dyDescent="0.25">
      <c r="A6300" s="245" t="s">
        <v>1030</v>
      </c>
      <c r="B6300" s="245" t="s">
        <v>1029</v>
      </c>
      <c r="C6300" s="245" t="s">
        <v>1123</v>
      </c>
      <c r="D6300" s="245" t="s">
        <v>1122</v>
      </c>
      <c r="E6300" s="246" t="s">
        <v>44</v>
      </c>
      <c r="F6300" s="245" t="s">
        <v>44</v>
      </c>
      <c r="G6300" s="245" t="s">
        <v>1290</v>
      </c>
      <c r="H6300" s="245" t="s">
        <v>1289</v>
      </c>
      <c r="I6300" s="245" t="s">
        <v>11</v>
      </c>
      <c r="J6300" s="245" t="s">
        <v>59</v>
      </c>
      <c r="K6300" s="246" t="s">
        <v>25480</v>
      </c>
      <c r="L6300" s="245" t="s">
        <v>568</v>
      </c>
      <c r="M6300"/>
      <c r="N6300"/>
      <c r="O6300"/>
      <c r="P6300"/>
      <c r="Q6300"/>
      <c r="R6300"/>
      <c r="S6300"/>
      <c r="T6300"/>
      <c r="U6300"/>
      <c r="V6300"/>
      <c r="W6300"/>
      <c r="X6300"/>
      <c r="Y6300"/>
      <c r="Z6300"/>
      <c r="AA6300"/>
      <c r="AB6300"/>
      <c r="AC6300"/>
      <c r="AD6300"/>
      <c r="AE6300"/>
      <c r="AF6300"/>
      <c r="AG6300"/>
      <c r="AH6300"/>
      <c r="AI6300"/>
      <c r="AJ6300"/>
      <c r="AK6300"/>
      <c r="AL6300"/>
      <c r="AM6300"/>
      <c r="AN6300"/>
      <c r="AO6300"/>
      <c r="AP6300"/>
      <c r="AQ6300"/>
      <c r="AR6300"/>
      <c r="AS6300"/>
      <c r="AT6300"/>
      <c r="AU6300"/>
      <c r="AV6300"/>
      <c r="AW6300"/>
      <c r="AX6300"/>
      <c r="AY6300"/>
      <c r="AZ6300"/>
      <c r="BA6300"/>
      <c r="BB6300"/>
      <c r="BC6300"/>
      <c r="BD6300"/>
      <c r="BE6300"/>
      <c r="BF6300"/>
      <c r="BG6300"/>
      <c r="BH6300"/>
      <c r="BI6300"/>
      <c r="BJ6300"/>
      <c r="BK6300"/>
      <c r="BL6300"/>
      <c r="BM6300"/>
      <c r="BN6300"/>
      <c r="BO6300"/>
    </row>
    <row r="6301" spans="1:67" ht="15" x14ac:dyDescent="0.25">
      <c r="A6301" s="245" t="s">
        <v>1030</v>
      </c>
      <c r="B6301" s="245" t="s">
        <v>1029</v>
      </c>
      <c r="C6301" s="245" t="s">
        <v>1123</v>
      </c>
      <c r="D6301" s="245" t="s">
        <v>1122</v>
      </c>
      <c r="E6301" s="246" t="s">
        <v>44</v>
      </c>
      <c r="F6301" s="245" t="s">
        <v>44</v>
      </c>
      <c r="G6301" s="245" t="s">
        <v>1288</v>
      </c>
      <c r="H6301" s="245" t="s">
        <v>1287</v>
      </c>
      <c r="I6301" s="245" t="s">
        <v>11</v>
      </c>
      <c r="J6301" s="245" t="s">
        <v>59</v>
      </c>
      <c r="K6301" s="246" t="s">
        <v>25481</v>
      </c>
      <c r="L6301" s="245" t="s">
        <v>568</v>
      </c>
      <c r="M6301"/>
      <c r="N6301"/>
      <c r="O6301"/>
      <c r="P6301"/>
      <c r="Q6301"/>
      <c r="R6301"/>
      <c r="S6301"/>
      <c r="T6301"/>
      <c r="U6301"/>
      <c r="V6301"/>
      <c r="W6301"/>
      <c r="X6301"/>
      <c r="Y6301"/>
      <c r="Z6301"/>
      <c r="AA6301"/>
      <c r="AB6301"/>
      <c r="AC6301"/>
      <c r="AD6301"/>
      <c r="AE6301"/>
      <c r="AF6301"/>
      <c r="AG6301"/>
      <c r="AH6301"/>
      <c r="AI6301"/>
      <c r="AJ6301"/>
      <c r="AK6301"/>
      <c r="AL6301"/>
      <c r="AM6301"/>
      <c r="AN6301"/>
      <c r="AO6301"/>
      <c r="AP6301"/>
      <c r="AQ6301"/>
      <c r="AR6301"/>
      <c r="AS6301"/>
      <c r="AT6301"/>
      <c r="AU6301"/>
      <c r="AV6301"/>
      <c r="AW6301"/>
      <c r="AX6301"/>
      <c r="AY6301"/>
      <c r="AZ6301"/>
      <c r="BA6301"/>
      <c r="BB6301"/>
      <c r="BC6301"/>
      <c r="BD6301"/>
      <c r="BE6301"/>
      <c r="BF6301"/>
      <c r="BG6301"/>
      <c r="BH6301"/>
      <c r="BI6301"/>
      <c r="BJ6301"/>
      <c r="BK6301"/>
      <c r="BL6301"/>
      <c r="BM6301"/>
      <c r="BN6301"/>
      <c r="BO6301"/>
    </row>
    <row r="6302" spans="1:67" ht="15" x14ac:dyDescent="0.25">
      <c r="A6302" s="245" t="s">
        <v>1030</v>
      </c>
      <c r="B6302" s="245" t="s">
        <v>1029</v>
      </c>
      <c r="C6302" s="245" t="s">
        <v>1123</v>
      </c>
      <c r="D6302" s="245" t="s">
        <v>1122</v>
      </c>
      <c r="E6302" s="246" t="s">
        <v>44</v>
      </c>
      <c r="F6302" s="245" t="s">
        <v>44</v>
      </c>
      <c r="G6302" s="245" t="s">
        <v>1286</v>
      </c>
      <c r="H6302" s="245" t="s">
        <v>1285</v>
      </c>
      <c r="I6302" s="245" t="s">
        <v>11</v>
      </c>
      <c r="J6302" s="245" t="s">
        <v>59</v>
      </c>
      <c r="K6302" s="246" t="s">
        <v>25482</v>
      </c>
      <c r="L6302" s="245" t="s">
        <v>568</v>
      </c>
      <c r="M6302"/>
      <c r="N6302"/>
      <c r="O6302"/>
      <c r="P6302"/>
      <c r="Q6302"/>
      <c r="R6302"/>
      <c r="S6302"/>
      <c r="T6302"/>
      <c r="U6302"/>
      <c r="V6302"/>
      <c r="W6302"/>
      <c r="X6302"/>
      <c r="Y6302"/>
      <c r="Z6302"/>
      <c r="AA6302"/>
      <c r="AB6302"/>
      <c r="AC6302"/>
      <c r="AD6302"/>
      <c r="AE6302"/>
      <c r="AF6302"/>
      <c r="AG6302"/>
      <c r="AH6302"/>
      <c r="AI6302"/>
      <c r="AJ6302"/>
      <c r="AK6302"/>
      <c r="AL6302"/>
      <c r="AM6302"/>
      <c r="AN6302"/>
      <c r="AO6302"/>
      <c r="AP6302"/>
      <c r="AQ6302"/>
      <c r="AR6302"/>
      <c r="AS6302"/>
      <c r="AT6302"/>
      <c r="AU6302"/>
      <c r="AV6302"/>
      <c r="AW6302"/>
      <c r="AX6302"/>
      <c r="AY6302"/>
      <c r="AZ6302"/>
      <c r="BA6302"/>
      <c r="BB6302"/>
      <c r="BC6302"/>
      <c r="BD6302"/>
      <c r="BE6302"/>
      <c r="BF6302"/>
      <c r="BG6302"/>
      <c r="BH6302"/>
      <c r="BI6302"/>
      <c r="BJ6302"/>
      <c r="BK6302"/>
      <c r="BL6302"/>
      <c r="BM6302"/>
      <c r="BN6302"/>
      <c r="BO6302"/>
    </row>
    <row r="6303" spans="1:67" ht="15" x14ac:dyDescent="0.25">
      <c r="A6303" s="245" t="s">
        <v>1030</v>
      </c>
      <c r="B6303" s="245" t="s">
        <v>1029</v>
      </c>
      <c r="C6303" s="245" t="s">
        <v>1123</v>
      </c>
      <c r="D6303" s="245" t="s">
        <v>1122</v>
      </c>
      <c r="E6303" s="246" t="s">
        <v>44</v>
      </c>
      <c r="F6303" s="245" t="s">
        <v>44</v>
      </c>
      <c r="G6303" s="245" t="s">
        <v>1284</v>
      </c>
      <c r="H6303" s="245" t="s">
        <v>1283</v>
      </c>
      <c r="I6303" s="245" t="s">
        <v>11</v>
      </c>
      <c r="J6303" s="245" t="s">
        <v>59</v>
      </c>
      <c r="K6303" s="246" t="s">
        <v>25483</v>
      </c>
      <c r="L6303" s="245" t="s">
        <v>568</v>
      </c>
      <c r="M6303"/>
      <c r="N6303"/>
      <c r="O6303"/>
      <c r="P6303"/>
      <c r="Q6303"/>
      <c r="R6303"/>
      <c r="S6303"/>
      <c r="T6303"/>
      <c r="U6303"/>
      <c r="V6303"/>
      <c r="W6303"/>
      <c r="X6303"/>
      <c r="Y6303"/>
      <c r="Z6303"/>
      <c r="AA6303"/>
      <c r="AB6303"/>
      <c r="AC6303"/>
      <c r="AD6303"/>
      <c r="AE6303"/>
      <c r="AF6303"/>
      <c r="AG6303"/>
      <c r="AH6303"/>
      <c r="AI6303"/>
      <c r="AJ6303"/>
      <c r="AK6303"/>
      <c r="AL6303"/>
      <c r="AM6303"/>
      <c r="AN6303"/>
      <c r="AO6303"/>
      <c r="AP6303"/>
      <c r="AQ6303"/>
      <c r="AR6303"/>
      <c r="AS6303"/>
      <c r="AT6303"/>
      <c r="AU6303"/>
      <c r="AV6303"/>
      <c r="AW6303"/>
      <c r="AX6303"/>
      <c r="AY6303"/>
      <c r="AZ6303"/>
      <c r="BA6303"/>
      <c r="BB6303"/>
      <c r="BC6303"/>
      <c r="BD6303"/>
      <c r="BE6303"/>
      <c r="BF6303"/>
      <c r="BG6303"/>
      <c r="BH6303"/>
      <c r="BI6303"/>
      <c r="BJ6303"/>
      <c r="BK6303"/>
      <c r="BL6303"/>
      <c r="BM6303"/>
      <c r="BN6303"/>
      <c r="BO6303"/>
    </row>
    <row r="6304" spans="1:67" ht="15" x14ac:dyDescent="0.25">
      <c r="A6304" s="245" t="s">
        <v>1030</v>
      </c>
      <c r="B6304" s="245" t="s">
        <v>1029</v>
      </c>
      <c r="C6304" s="245" t="s">
        <v>1123</v>
      </c>
      <c r="D6304" s="245" t="s">
        <v>1122</v>
      </c>
      <c r="E6304" s="246" t="s">
        <v>44</v>
      </c>
      <c r="F6304" s="245" t="s">
        <v>44</v>
      </c>
      <c r="G6304" s="245" t="s">
        <v>1282</v>
      </c>
      <c r="H6304" s="245" t="s">
        <v>1281</v>
      </c>
      <c r="I6304" s="245" t="s">
        <v>11</v>
      </c>
      <c r="J6304" s="245" t="s">
        <v>59</v>
      </c>
      <c r="K6304" s="246" t="s">
        <v>21710</v>
      </c>
      <c r="L6304" s="245" t="s">
        <v>568</v>
      </c>
      <c r="M6304"/>
      <c r="N6304"/>
      <c r="O6304"/>
      <c r="P6304"/>
      <c r="Q6304"/>
      <c r="R6304"/>
      <c r="S6304"/>
      <c r="T6304"/>
      <c r="U6304"/>
      <c r="V6304"/>
      <c r="W6304"/>
      <c r="X6304"/>
      <c r="Y6304"/>
      <c r="Z6304"/>
      <c r="AA6304"/>
      <c r="AB6304"/>
      <c r="AC6304"/>
      <c r="AD6304"/>
      <c r="AE6304"/>
      <c r="AF6304"/>
      <c r="AG6304"/>
      <c r="AH6304"/>
      <c r="AI6304"/>
      <c r="AJ6304"/>
      <c r="AK6304"/>
      <c r="AL6304"/>
      <c r="AM6304"/>
      <c r="AN6304"/>
      <c r="AO6304"/>
      <c r="AP6304"/>
      <c r="AQ6304"/>
      <c r="AR6304"/>
      <c r="AS6304"/>
      <c r="AT6304"/>
      <c r="AU6304"/>
      <c r="AV6304"/>
      <c r="AW6304"/>
      <c r="AX6304"/>
      <c r="AY6304"/>
      <c r="AZ6304"/>
      <c r="BA6304"/>
      <c r="BB6304"/>
      <c r="BC6304"/>
      <c r="BD6304"/>
      <c r="BE6304"/>
      <c r="BF6304"/>
      <c r="BG6304"/>
      <c r="BH6304"/>
      <c r="BI6304"/>
      <c r="BJ6304"/>
      <c r="BK6304"/>
      <c r="BL6304"/>
      <c r="BM6304"/>
      <c r="BN6304"/>
      <c r="BO6304"/>
    </row>
    <row r="6305" spans="1:67" ht="15" x14ac:dyDescent="0.25">
      <c r="A6305" s="245" t="s">
        <v>1030</v>
      </c>
      <c r="B6305" s="245" t="s">
        <v>1029</v>
      </c>
      <c r="C6305" s="245" t="s">
        <v>1123</v>
      </c>
      <c r="D6305" s="245" t="s">
        <v>1122</v>
      </c>
      <c r="E6305" s="246" t="s">
        <v>44</v>
      </c>
      <c r="F6305" s="245" t="s">
        <v>44</v>
      </c>
      <c r="G6305" s="245" t="s">
        <v>1280</v>
      </c>
      <c r="H6305" s="245" t="s">
        <v>1279</v>
      </c>
      <c r="I6305" s="245" t="s">
        <v>11</v>
      </c>
      <c r="J6305" s="245" t="s">
        <v>59</v>
      </c>
      <c r="K6305" s="246" t="s">
        <v>9153</v>
      </c>
      <c r="L6305" s="245" t="s">
        <v>568</v>
      </c>
      <c r="M6305"/>
      <c r="N6305"/>
      <c r="O6305"/>
      <c r="P6305"/>
      <c r="Q6305"/>
      <c r="R6305"/>
      <c r="S6305"/>
      <c r="T6305"/>
      <c r="U6305"/>
      <c r="V6305"/>
      <c r="W6305"/>
      <c r="X6305"/>
      <c r="Y6305"/>
      <c r="Z6305"/>
      <c r="AA6305"/>
      <c r="AB6305"/>
      <c r="AC6305"/>
      <c r="AD6305"/>
      <c r="AE6305"/>
      <c r="AF6305"/>
      <c r="AG6305"/>
      <c r="AH6305"/>
      <c r="AI6305"/>
      <c r="AJ6305"/>
      <c r="AK6305"/>
      <c r="AL6305"/>
      <c r="AM6305"/>
      <c r="AN6305"/>
      <c r="AO6305"/>
      <c r="AP6305"/>
      <c r="AQ6305"/>
      <c r="AR6305"/>
      <c r="AS6305"/>
      <c r="AT6305"/>
      <c r="AU6305"/>
      <c r="AV6305"/>
      <c r="AW6305"/>
      <c r="AX6305"/>
      <c r="AY6305"/>
      <c r="AZ6305"/>
      <c r="BA6305"/>
      <c r="BB6305"/>
      <c r="BC6305"/>
      <c r="BD6305"/>
      <c r="BE6305"/>
      <c r="BF6305"/>
      <c r="BG6305"/>
      <c r="BH6305"/>
      <c r="BI6305"/>
      <c r="BJ6305"/>
      <c r="BK6305"/>
      <c r="BL6305"/>
      <c r="BM6305"/>
      <c r="BN6305"/>
      <c r="BO6305"/>
    </row>
    <row r="6306" spans="1:67" ht="15" x14ac:dyDescent="0.25">
      <c r="A6306" s="245" t="s">
        <v>1030</v>
      </c>
      <c r="B6306" s="245" t="s">
        <v>1029</v>
      </c>
      <c r="C6306" s="245" t="s">
        <v>1123</v>
      </c>
      <c r="D6306" s="245" t="s">
        <v>1122</v>
      </c>
      <c r="E6306" s="246" t="s">
        <v>44</v>
      </c>
      <c r="F6306" s="245" t="s">
        <v>44</v>
      </c>
      <c r="G6306" s="245" t="s">
        <v>1278</v>
      </c>
      <c r="H6306" s="245" t="s">
        <v>1277</v>
      </c>
      <c r="I6306" s="245" t="s">
        <v>11</v>
      </c>
      <c r="J6306" s="245" t="s">
        <v>59</v>
      </c>
      <c r="K6306" s="246" t="s">
        <v>16190</v>
      </c>
      <c r="L6306" s="245" t="s">
        <v>568</v>
      </c>
      <c r="M6306"/>
      <c r="N6306"/>
      <c r="O6306"/>
      <c r="P6306"/>
      <c r="Q6306"/>
      <c r="R6306"/>
      <c r="S6306"/>
      <c r="T6306"/>
      <c r="U6306"/>
      <c r="V6306"/>
      <c r="W6306"/>
      <c r="X6306"/>
      <c r="Y6306"/>
      <c r="Z6306"/>
      <c r="AA6306"/>
      <c r="AB6306"/>
      <c r="AC6306"/>
      <c r="AD6306"/>
      <c r="AE6306"/>
      <c r="AF6306"/>
      <c r="AG6306"/>
      <c r="AH6306"/>
      <c r="AI6306"/>
      <c r="AJ6306"/>
      <c r="AK6306"/>
      <c r="AL6306"/>
      <c r="AM6306"/>
      <c r="AN6306"/>
      <c r="AO6306"/>
      <c r="AP6306"/>
      <c r="AQ6306"/>
      <c r="AR6306"/>
      <c r="AS6306"/>
      <c r="AT6306"/>
      <c r="AU6306"/>
      <c r="AV6306"/>
      <c r="AW6306"/>
      <c r="AX6306"/>
      <c r="AY6306"/>
      <c r="AZ6306"/>
      <c r="BA6306"/>
      <c r="BB6306"/>
      <c r="BC6306"/>
      <c r="BD6306"/>
      <c r="BE6306"/>
      <c r="BF6306"/>
      <c r="BG6306"/>
      <c r="BH6306"/>
      <c r="BI6306"/>
      <c r="BJ6306"/>
      <c r="BK6306"/>
      <c r="BL6306"/>
      <c r="BM6306"/>
      <c r="BN6306"/>
      <c r="BO6306"/>
    </row>
    <row r="6307" spans="1:67" ht="15" x14ac:dyDescent="0.25">
      <c r="A6307" s="245" t="s">
        <v>1030</v>
      </c>
      <c r="B6307" s="245" t="s">
        <v>1029</v>
      </c>
      <c r="C6307" s="245" t="s">
        <v>1123</v>
      </c>
      <c r="D6307" s="245" t="s">
        <v>1122</v>
      </c>
      <c r="E6307" s="246" t="s">
        <v>44</v>
      </c>
      <c r="F6307" s="245" t="s">
        <v>44</v>
      </c>
      <c r="G6307" s="245" t="s">
        <v>1276</v>
      </c>
      <c r="H6307" s="245" t="s">
        <v>1275</v>
      </c>
      <c r="I6307" s="245" t="s">
        <v>11</v>
      </c>
      <c r="J6307" s="245" t="s">
        <v>59</v>
      </c>
      <c r="K6307" s="246" t="s">
        <v>14272</v>
      </c>
      <c r="L6307" s="245" t="s">
        <v>568</v>
      </c>
      <c r="M6307"/>
      <c r="N6307"/>
      <c r="O6307"/>
      <c r="P6307"/>
      <c r="Q6307"/>
      <c r="R6307"/>
      <c r="S6307"/>
      <c r="T6307"/>
      <c r="U6307"/>
      <c r="V6307"/>
      <c r="W6307"/>
      <c r="X6307"/>
      <c r="Y6307"/>
      <c r="Z6307"/>
      <c r="AA6307"/>
      <c r="AB6307"/>
      <c r="AC6307"/>
      <c r="AD6307"/>
      <c r="AE6307"/>
      <c r="AF6307"/>
      <c r="AG6307"/>
      <c r="AH6307"/>
      <c r="AI6307"/>
      <c r="AJ6307"/>
      <c r="AK6307"/>
      <c r="AL6307"/>
      <c r="AM6307"/>
      <c r="AN6307"/>
      <c r="AO6307"/>
      <c r="AP6307"/>
      <c r="AQ6307"/>
      <c r="AR6307"/>
      <c r="AS6307"/>
      <c r="AT6307"/>
      <c r="AU6307"/>
      <c r="AV6307"/>
      <c r="AW6307"/>
      <c r="AX6307"/>
      <c r="AY6307"/>
      <c r="AZ6307"/>
      <c r="BA6307"/>
      <c r="BB6307"/>
      <c r="BC6307"/>
      <c r="BD6307"/>
      <c r="BE6307"/>
      <c r="BF6307"/>
      <c r="BG6307"/>
      <c r="BH6307"/>
      <c r="BI6307"/>
      <c r="BJ6307"/>
      <c r="BK6307"/>
      <c r="BL6307"/>
      <c r="BM6307"/>
      <c r="BN6307"/>
      <c r="BO6307"/>
    </row>
    <row r="6308" spans="1:67" ht="15" x14ac:dyDescent="0.25">
      <c r="A6308" s="245" t="s">
        <v>1030</v>
      </c>
      <c r="B6308" s="245" t="s">
        <v>1029</v>
      </c>
      <c r="C6308" s="245" t="s">
        <v>1123</v>
      </c>
      <c r="D6308" s="245" t="s">
        <v>1122</v>
      </c>
      <c r="E6308" s="246" t="s">
        <v>44</v>
      </c>
      <c r="F6308" s="245" t="s">
        <v>44</v>
      </c>
      <c r="G6308" s="245" t="s">
        <v>1274</v>
      </c>
      <c r="H6308" s="245" t="s">
        <v>1273</v>
      </c>
      <c r="I6308" s="245" t="s">
        <v>11</v>
      </c>
      <c r="J6308" s="245" t="s">
        <v>59</v>
      </c>
      <c r="K6308" s="246" t="s">
        <v>15193</v>
      </c>
      <c r="L6308" s="245" t="s">
        <v>568</v>
      </c>
      <c r="M6308"/>
      <c r="N6308"/>
      <c r="O6308"/>
      <c r="P6308"/>
      <c r="Q6308"/>
      <c r="R6308"/>
      <c r="S6308"/>
      <c r="T6308"/>
      <c r="U6308"/>
      <c r="V6308"/>
      <c r="W6308"/>
      <c r="X6308"/>
      <c r="Y6308"/>
      <c r="Z6308"/>
      <c r="AA6308"/>
      <c r="AB6308"/>
      <c r="AC6308"/>
      <c r="AD6308"/>
      <c r="AE6308"/>
      <c r="AF6308"/>
      <c r="AG6308"/>
      <c r="AH6308"/>
      <c r="AI6308"/>
      <c r="AJ6308"/>
      <c r="AK6308"/>
      <c r="AL6308"/>
      <c r="AM6308"/>
      <c r="AN6308"/>
      <c r="AO6308"/>
      <c r="AP6308"/>
      <c r="AQ6308"/>
      <c r="AR6308"/>
      <c r="AS6308"/>
      <c r="AT6308"/>
      <c r="AU6308"/>
      <c r="AV6308"/>
      <c r="AW6308"/>
      <c r="AX6308"/>
      <c r="AY6308"/>
      <c r="AZ6308"/>
      <c r="BA6308"/>
      <c r="BB6308"/>
      <c r="BC6308"/>
      <c r="BD6308"/>
      <c r="BE6308"/>
      <c r="BF6308"/>
      <c r="BG6308"/>
      <c r="BH6308"/>
      <c r="BI6308"/>
      <c r="BJ6308"/>
      <c r="BK6308"/>
      <c r="BL6308"/>
      <c r="BM6308"/>
      <c r="BN6308"/>
      <c r="BO6308"/>
    </row>
    <row r="6309" spans="1:67" ht="15" x14ac:dyDescent="0.25">
      <c r="A6309" s="245" t="s">
        <v>1030</v>
      </c>
      <c r="B6309" s="245" t="s">
        <v>1029</v>
      </c>
      <c r="C6309" s="245" t="s">
        <v>1123</v>
      </c>
      <c r="D6309" s="245" t="s">
        <v>1122</v>
      </c>
      <c r="E6309" s="246" t="s">
        <v>44</v>
      </c>
      <c r="F6309" s="245" t="s">
        <v>44</v>
      </c>
      <c r="G6309" s="245" t="s">
        <v>1271</v>
      </c>
      <c r="H6309" s="245" t="s">
        <v>1270</v>
      </c>
      <c r="I6309" s="245" t="s">
        <v>11</v>
      </c>
      <c r="J6309" s="245" t="s">
        <v>59</v>
      </c>
      <c r="K6309" s="246" t="s">
        <v>25484</v>
      </c>
      <c r="L6309" s="245" t="s">
        <v>568</v>
      </c>
      <c r="M6309"/>
      <c r="N6309"/>
      <c r="O6309"/>
      <c r="P6309"/>
      <c r="Q6309"/>
      <c r="R6309"/>
      <c r="S6309"/>
      <c r="T6309"/>
      <c r="U6309"/>
      <c r="V6309"/>
      <c r="W6309"/>
      <c r="X6309"/>
      <c r="Y6309"/>
      <c r="Z6309"/>
      <c r="AA6309"/>
      <c r="AB6309"/>
      <c r="AC6309"/>
      <c r="AD6309"/>
      <c r="AE6309"/>
      <c r="AF6309"/>
      <c r="AG6309"/>
      <c r="AH6309"/>
      <c r="AI6309"/>
      <c r="AJ6309"/>
      <c r="AK6309"/>
      <c r="AL6309"/>
      <c r="AM6309"/>
      <c r="AN6309"/>
      <c r="AO6309"/>
      <c r="AP6309"/>
      <c r="AQ6309"/>
      <c r="AR6309"/>
      <c r="AS6309"/>
      <c r="AT6309"/>
      <c r="AU6309"/>
      <c r="AV6309"/>
      <c r="AW6309"/>
      <c r="AX6309"/>
      <c r="AY6309"/>
      <c r="AZ6309"/>
      <c r="BA6309"/>
      <c r="BB6309"/>
      <c r="BC6309"/>
      <c r="BD6309"/>
      <c r="BE6309"/>
      <c r="BF6309"/>
      <c r="BG6309"/>
      <c r="BH6309"/>
      <c r="BI6309"/>
      <c r="BJ6309"/>
      <c r="BK6309"/>
      <c r="BL6309"/>
      <c r="BM6309"/>
      <c r="BN6309"/>
      <c r="BO6309"/>
    </row>
    <row r="6310" spans="1:67" ht="15" x14ac:dyDescent="0.25">
      <c r="A6310" s="245" t="s">
        <v>1030</v>
      </c>
      <c r="B6310" s="245" t="s">
        <v>1029</v>
      </c>
      <c r="C6310" s="245" t="s">
        <v>1123</v>
      </c>
      <c r="D6310" s="245" t="s">
        <v>1122</v>
      </c>
      <c r="E6310" s="246" t="s">
        <v>44</v>
      </c>
      <c r="F6310" s="245" t="s">
        <v>44</v>
      </c>
      <c r="G6310" s="245" t="s">
        <v>1269</v>
      </c>
      <c r="H6310" s="245" t="s">
        <v>1268</v>
      </c>
      <c r="I6310" s="245" t="s">
        <v>11</v>
      </c>
      <c r="J6310" s="245" t="s">
        <v>59</v>
      </c>
      <c r="K6310" s="246" t="s">
        <v>25485</v>
      </c>
      <c r="L6310" s="245" t="s">
        <v>568</v>
      </c>
      <c r="M6310"/>
      <c r="N6310"/>
      <c r="O6310"/>
      <c r="P6310"/>
      <c r="Q6310"/>
      <c r="R6310"/>
      <c r="S6310"/>
      <c r="T6310"/>
      <c r="U6310"/>
      <c r="V6310"/>
      <c r="W6310"/>
      <c r="X6310"/>
      <c r="Y6310"/>
      <c r="Z6310"/>
      <c r="AA6310"/>
      <c r="AB6310"/>
      <c r="AC6310"/>
      <c r="AD6310"/>
      <c r="AE6310"/>
      <c r="AF6310"/>
      <c r="AG6310"/>
      <c r="AH6310"/>
      <c r="AI6310"/>
      <c r="AJ6310"/>
      <c r="AK6310"/>
      <c r="AL6310"/>
      <c r="AM6310"/>
      <c r="AN6310"/>
      <c r="AO6310"/>
      <c r="AP6310"/>
      <c r="AQ6310"/>
      <c r="AR6310"/>
      <c r="AS6310"/>
      <c r="AT6310"/>
      <c r="AU6310"/>
      <c r="AV6310"/>
      <c r="AW6310"/>
      <c r="AX6310"/>
      <c r="AY6310"/>
      <c r="AZ6310"/>
      <c r="BA6310"/>
      <c r="BB6310"/>
      <c r="BC6310"/>
      <c r="BD6310"/>
      <c r="BE6310"/>
      <c r="BF6310"/>
      <c r="BG6310"/>
      <c r="BH6310"/>
      <c r="BI6310"/>
      <c r="BJ6310"/>
      <c r="BK6310"/>
      <c r="BL6310"/>
      <c r="BM6310"/>
      <c r="BN6310"/>
      <c r="BO6310"/>
    </row>
    <row r="6311" spans="1:67" ht="15" x14ac:dyDescent="0.25">
      <c r="A6311" s="245" t="s">
        <v>1030</v>
      </c>
      <c r="B6311" s="245" t="s">
        <v>1029</v>
      </c>
      <c r="C6311" s="245" t="s">
        <v>1123</v>
      </c>
      <c r="D6311" s="245" t="s">
        <v>1122</v>
      </c>
      <c r="E6311" s="246" t="s">
        <v>44</v>
      </c>
      <c r="F6311" s="245" t="s">
        <v>44</v>
      </c>
      <c r="G6311" s="245" t="s">
        <v>1267</v>
      </c>
      <c r="H6311" s="245" t="s">
        <v>1266</v>
      </c>
      <c r="I6311" s="245" t="s">
        <v>11</v>
      </c>
      <c r="J6311" s="245" t="s">
        <v>59</v>
      </c>
      <c r="K6311" s="246" t="s">
        <v>25486</v>
      </c>
      <c r="L6311" s="245" t="s">
        <v>568</v>
      </c>
      <c r="M6311"/>
      <c r="N6311"/>
      <c r="O6311"/>
      <c r="P6311"/>
      <c r="Q6311"/>
      <c r="R6311"/>
      <c r="S6311"/>
      <c r="T6311"/>
      <c r="U6311"/>
      <c r="V6311"/>
      <c r="W6311"/>
      <c r="X6311"/>
      <c r="Y6311"/>
      <c r="Z6311"/>
      <c r="AA6311"/>
      <c r="AB6311"/>
      <c r="AC6311"/>
      <c r="AD6311"/>
      <c r="AE6311"/>
      <c r="AF6311"/>
      <c r="AG6311"/>
      <c r="AH6311"/>
      <c r="AI6311"/>
      <c r="AJ6311"/>
      <c r="AK6311"/>
      <c r="AL6311"/>
      <c r="AM6311"/>
      <c r="AN6311"/>
      <c r="AO6311"/>
      <c r="AP6311"/>
      <c r="AQ6311"/>
      <c r="AR6311"/>
      <c r="AS6311"/>
      <c r="AT6311"/>
      <c r="AU6311"/>
      <c r="AV6311"/>
      <c r="AW6311"/>
      <c r="AX6311"/>
      <c r="AY6311"/>
      <c r="AZ6311"/>
      <c r="BA6311"/>
      <c r="BB6311"/>
      <c r="BC6311"/>
      <c r="BD6311"/>
      <c r="BE6311"/>
      <c r="BF6311"/>
      <c r="BG6311"/>
      <c r="BH6311"/>
      <c r="BI6311"/>
      <c r="BJ6311"/>
      <c r="BK6311"/>
      <c r="BL6311"/>
      <c r="BM6311"/>
      <c r="BN6311"/>
      <c r="BO6311"/>
    </row>
    <row r="6312" spans="1:67" ht="15" x14ac:dyDescent="0.25">
      <c r="A6312" s="245" t="s">
        <v>1030</v>
      </c>
      <c r="B6312" s="245" t="s">
        <v>1029</v>
      </c>
      <c r="C6312" s="245" t="s">
        <v>1123</v>
      </c>
      <c r="D6312" s="245" t="s">
        <v>1122</v>
      </c>
      <c r="E6312" s="246" t="s">
        <v>44</v>
      </c>
      <c r="F6312" s="245" t="s">
        <v>44</v>
      </c>
      <c r="G6312" s="245" t="s">
        <v>1265</v>
      </c>
      <c r="H6312" s="245" t="s">
        <v>1264</v>
      </c>
      <c r="I6312" s="245" t="s">
        <v>11</v>
      </c>
      <c r="J6312" s="245" t="s">
        <v>59</v>
      </c>
      <c r="K6312" s="246" t="s">
        <v>25487</v>
      </c>
      <c r="L6312" s="245" t="s">
        <v>568</v>
      </c>
      <c r="M6312"/>
      <c r="N6312"/>
      <c r="O6312"/>
      <c r="P6312"/>
      <c r="Q6312"/>
      <c r="R6312"/>
      <c r="S6312"/>
      <c r="T6312"/>
      <c r="U6312"/>
      <c r="V6312"/>
      <c r="W6312"/>
      <c r="X6312"/>
      <c r="Y6312"/>
      <c r="Z6312"/>
      <c r="AA6312"/>
      <c r="AB6312"/>
      <c r="AC6312"/>
      <c r="AD6312"/>
      <c r="AE6312"/>
      <c r="AF6312"/>
      <c r="AG6312"/>
      <c r="AH6312"/>
      <c r="AI6312"/>
      <c r="AJ6312"/>
      <c r="AK6312"/>
      <c r="AL6312"/>
      <c r="AM6312"/>
      <c r="AN6312"/>
      <c r="AO6312"/>
      <c r="AP6312"/>
      <c r="AQ6312"/>
      <c r="AR6312"/>
      <c r="AS6312"/>
      <c r="AT6312"/>
      <c r="AU6312"/>
      <c r="AV6312"/>
      <c r="AW6312"/>
      <c r="AX6312"/>
      <c r="AY6312"/>
      <c r="AZ6312"/>
      <c r="BA6312"/>
      <c r="BB6312"/>
      <c r="BC6312"/>
      <c r="BD6312"/>
      <c r="BE6312"/>
      <c r="BF6312"/>
      <c r="BG6312"/>
      <c r="BH6312"/>
      <c r="BI6312"/>
      <c r="BJ6312"/>
      <c r="BK6312"/>
      <c r="BL6312"/>
      <c r="BM6312"/>
      <c r="BN6312"/>
      <c r="BO6312"/>
    </row>
    <row r="6313" spans="1:67" ht="15" x14ac:dyDescent="0.25">
      <c r="A6313" s="245" t="s">
        <v>1030</v>
      </c>
      <c r="B6313" s="245" t="s">
        <v>1029</v>
      </c>
      <c r="C6313" s="245" t="s">
        <v>1123</v>
      </c>
      <c r="D6313" s="245" t="s">
        <v>1122</v>
      </c>
      <c r="E6313" s="246" t="s">
        <v>44</v>
      </c>
      <c r="F6313" s="245" t="s">
        <v>44</v>
      </c>
      <c r="G6313" s="245" t="s">
        <v>1263</v>
      </c>
      <c r="H6313" s="245" t="s">
        <v>1262</v>
      </c>
      <c r="I6313" s="245" t="s">
        <v>11</v>
      </c>
      <c r="J6313" s="245" t="s">
        <v>59</v>
      </c>
      <c r="K6313" s="246" t="s">
        <v>25488</v>
      </c>
      <c r="L6313" s="245" t="s">
        <v>568</v>
      </c>
      <c r="M6313"/>
      <c r="N6313"/>
      <c r="O6313"/>
      <c r="P6313"/>
      <c r="Q6313"/>
      <c r="R6313"/>
      <c r="S6313"/>
      <c r="T6313"/>
      <c r="U6313"/>
      <c r="V6313"/>
      <c r="W6313"/>
      <c r="X6313"/>
      <c r="Y6313"/>
      <c r="Z6313"/>
      <c r="AA6313"/>
      <c r="AB6313"/>
      <c r="AC6313"/>
      <c r="AD6313"/>
      <c r="AE6313"/>
      <c r="AF6313"/>
      <c r="AG6313"/>
      <c r="AH6313"/>
      <c r="AI6313"/>
      <c r="AJ6313"/>
      <c r="AK6313"/>
      <c r="AL6313"/>
      <c r="AM6313"/>
      <c r="AN6313"/>
      <c r="AO6313"/>
      <c r="AP6313"/>
      <c r="AQ6313"/>
      <c r="AR6313"/>
      <c r="AS6313"/>
      <c r="AT6313"/>
      <c r="AU6313"/>
      <c r="AV6313"/>
      <c r="AW6313"/>
      <c r="AX6313"/>
      <c r="AY6313"/>
      <c r="AZ6313"/>
      <c r="BA6313"/>
      <c r="BB6313"/>
      <c r="BC6313"/>
      <c r="BD6313"/>
      <c r="BE6313"/>
      <c r="BF6313"/>
      <c r="BG6313"/>
      <c r="BH6313"/>
      <c r="BI6313"/>
      <c r="BJ6313"/>
      <c r="BK6313"/>
      <c r="BL6313"/>
      <c r="BM6313"/>
      <c r="BN6313"/>
      <c r="BO6313"/>
    </row>
    <row r="6314" spans="1:67" ht="15" x14ac:dyDescent="0.25">
      <c r="A6314" s="245" t="s">
        <v>1030</v>
      </c>
      <c r="B6314" s="245" t="s">
        <v>1029</v>
      </c>
      <c r="C6314" s="245" t="s">
        <v>1123</v>
      </c>
      <c r="D6314" s="245" t="s">
        <v>1122</v>
      </c>
      <c r="E6314" s="246" t="s">
        <v>44</v>
      </c>
      <c r="F6314" s="245" t="s">
        <v>44</v>
      </c>
      <c r="G6314" s="245" t="s">
        <v>1261</v>
      </c>
      <c r="H6314" s="245" t="s">
        <v>1260</v>
      </c>
      <c r="I6314" s="245" t="s">
        <v>11</v>
      </c>
      <c r="J6314" s="245" t="s">
        <v>59</v>
      </c>
      <c r="K6314" s="246" t="s">
        <v>16117</v>
      </c>
      <c r="L6314" s="245" t="s">
        <v>568</v>
      </c>
      <c r="M6314"/>
      <c r="N6314"/>
      <c r="O6314"/>
      <c r="P6314"/>
      <c r="Q6314"/>
      <c r="R6314"/>
      <c r="S6314"/>
      <c r="T6314"/>
      <c r="U6314"/>
      <c r="V6314"/>
      <c r="W6314"/>
      <c r="X6314"/>
      <c r="Y6314"/>
      <c r="Z6314"/>
      <c r="AA6314"/>
      <c r="AB6314"/>
      <c r="AC6314"/>
      <c r="AD6314"/>
      <c r="AE6314"/>
      <c r="AF6314"/>
      <c r="AG6314"/>
      <c r="AH6314"/>
      <c r="AI6314"/>
      <c r="AJ6314"/>
      <c r="AK6314"/>
      <c r="AL6314"/>
      <c r="AM6314"/>
      <c r="AN6314"/>
      <c r="AO6314"/>
      <c r="AP6314"/>
      <c r="AQ6314"/>
      <c r="AR6314"/>
      <c r="AS6314"/>
      <c r="AT6314"/>
      <c r="AU6314"/>
      <c r="AV6314"/>
      <c r="AW6314"/>
      <c r="AX6314"/>
      <c r="AY6314"/>
      <c r="AZ6314"/>
      <c r="BA6314"/>
      <c r="BB6314"/>
      <c r="BC6314"/>
      <c r="BD6314"/>
      <c r="BE6314"/>
      <c r="BF6314"/>
      <c r="BG6314"/>
      <c r="BH6314"/>
      <c r="BI6314"/>
      <c r="BJ6314"/>
      <c r="BK6314"/>
      <c r="BL6314"/>
      <c r="BM6314"/>
      <c r="BN6314"/>
      <c r="BO6314"/>
    </row>
    <row r="6315" spans="1:67" ht="15" x14ac:dyDescent="0.25">
      <c r="A6315" s="245" t="s">
        <v>1030</v>
      </c>
      <c r="B6315" s="245" t="s">
        <v>1029</v>
      </c>
      <c r="C6315" s="245" t="s">
        <v>1123</v>
      </c>
      <c r="D6315" s="245" t="s">
        <v>1122</v>
      </c>
      <c r="E6315" s="246" t="s">
        <v>44</v>
      </c>
      <c r="F6315" s="245" t="s">
        <v>44</v>
      </c>
      <c r="G6315" s="245" t="s">
        <v>1259</v>
      </c>
      <c r="H6315" s="245" t="s">
        <v>1258</v>
      </c>
      <c r="I6315" s="245" t="s">
        <v>11</v>
      </c>
      <c r="J6315" s="245" t="s">
        <v>59</v>
      </c>
      <c r="K6315" s="246" t="s">
        <v>15497</v>
      </c>
      <c r="L6315" s="245" t="s">
        <v>568</v>
      </c>
      <c r="M6315"/>
      <c r="N6315"/>
      <c r="O6315"/>
      <c r="P6315"/>
      <c r="Q6315"/>
      <c r="R6315"/>
      <c r="S6315"/>
      <c r="T6315"/>
      <c r="U6315"/>
      <c r="V6315"/>
      <c r="W6315"/>
      <c r="X6315"/>
      <c r="Y6315"/>
      <c r="Z6315"/>
      <c r="AA6315"/>
      <c r="AB6315"/>
      <c r="AC6315"/>
      <c r="AD6315"/>
      <c r="AE6315"/>
      <c r="AF6315"/>
      <c r="AG6315"/>
      <c r="AH6315"/>
      <c r="AI6315"/>
      <c r="AJ6315"/>
      <c r="AK6315"/>
      <c r="AL6315"/>
      <c r="AM6315"/>
      <c r="AN6315"/>
      <c r="AO6315"/>
      <c r="AP6315"/>
      <c r="AQ6315"/>
      <c r="AR6315"/>
      <c r="AS6315"/>
      <c r="AT6315"/>
      <c r="AU6315"/>
      <c r="AV6315"/>
      <c r="AW6315"/>
      <c r="AX6315"/>
      <c r="AY6315"/>
      <c r="AZ6315"/>
      <c r="BA6315"/>
      <c r="BB6315"/>
      <c r="BC6315"/>
      <c r="BD6315"/>
      <c r="BE6315"/>
      <c r="BF6315"/>
      <c r="BG6315"/>
      <c r="BH6315"/>
      <c r="BI6315"/>
      <c r="BJ6315"/>
      <c r="BK6315"/>
      <c r="BL6315"/>
      <c r="BM6315"/>
      <c r="BN6315"/>
      <c r="BO6315"/>
    </row>
    <row r="6316" spans="1:67" ht="15" x14ac:dyDescent="0.25">
      <c r="A6316" s="245" t="s">
        <v>1030</v>
      </c>
      <c r="B6316" s="245" t="s">
        <v>1029</v>
      </c>
      <c r="C6316" s="245" t="s">
        <v>1123</v>
      </c>
      <c r="D6316" s="245" t="s">
        <v>1122</v>
      </c>
      <c r="E6316" s="246" t="s">
        <v>44</v>
      </c>
      <c r="F6316" s="245" t="s">
        <v>44</v>
      </c>
      <c r="G6316" s="245" t="s">
        <v>1257</v>
      </c>
      <c r="H6316" s="245" t="s">
        <v>1256</v>
      </c>
      <c r="I6316" s="245" t="s">
        <v>11</v>
      </c>
      <c r="J6316" s="245" t="s">
        <v>59</v>
      </c>
      <c r="K6316" s="246" t="s">
        <v>9007</v>
      </c>
      <c r="L6316" s="245" t="s">
        <v>568</v>
      </c>
      <c r="M6316"/>
      <c r="N6316"/>
      <c r="O6316"/>
      <c r="P6316"/>
      <c r="Q6316"/>
      <c r="R6316"/>
      <c r="S6316"/>
      <c r="T6316"/>
      <c r="U6316"/>
      <c r="V6316"/>
      <c r="W6316"/>
      <c r="X6316"/>
      <c r="Y6316"/>
      <c r="Z6316"/>
      <c r="AA6316"/>
      <c r="AB6316"/>
      <c r="AC6316"/>
      <c r="AD6316"/>
      <c r="AE6316"/>
      <c r="AF6316"/>
      <c r="AG6316"/>
      <c r="AH6316"/>
      <c r="AI6316"/>
      <c r="AJ6316"/>
      <c r="AK6316"/>
      <c r="AL6316"/>
      <c r="AM6316"/>
      <c r="AN6316"/>
      <c r="AO6316"/>
      <c r="AP6316"/>
      <c r="AQ6316"/>
      <c r="AR6316"/>
      <c r="AS6316"/>
      <c r="AT6316"/>
      <c r="AU6316"/>
      <c r="AV6316"/>
      <c r="AW6316"/>
      <c r="AX6316"/>
      <c r="AY6316"/>
      <c r="AZ6316"/>
      <c r="BA6316"/>
      <c r="BB6316"/>
      <c r="BC6316"/>
      <c r="BD6316"/>
      <c r="BE6316"/>
      <c r="BF6316"/>
      <c r="BG6316"/>
      <c r="BH6316"/>
      <c r="BI6316"/>
      <c r="BJ6316"/>
      <c r="BK6316"/>
      <c r="BL6316"/>
      <c r="BM6316"/>
      <c r="BN6316"/>
      <c r="BO6316"/>
    </row>
    <row r="6317" spans="1:67" ht="15" x14ac:dyDescent="0.25">
      <c r="A6317" s="245" t="s">
        <v>1030</v>
      </c>
      <c r="B6317" s="245" t="s">
        <v>1029</v>
      </c>
      <c r="C6317" s="245" t="s">
        <v>1123</v>
      </c>
      <c r="D6317" s="245" t="s">
        <v>1122</v>
      </c>
      <c r="E6317" s="246" t="s">
        <v>44</v>
      </c>
      <c r="F6317" s="245" t="s">
        <v>44</v>
      </c>
      <c r="G6317" s="245" t="s">
        <v>1255</v>
      </c>
      <c r="H6317" s="245" t="s">
        <v>1254</v>
      </c>
      <c r="I6317" s="245" t="s">
        <v>11</v>
      </c>
      <c r="J6317" s="245" t="s">
        <v>59</v>
      </c>
      <c r="K6317" s="246" t="s">
        <v>24892</v>
      </c>
      <c r="L6317" s="245" t="s">
        <v>568</v>
      </c>
      <c r="M6317"/>
      <c r="N6317"/>
      <c r="O6317"/>
      <c r="P6317"/>
      <c r="Q6317"/>
      <c r="R6317"/>
      <c r="S6317"/>
      <c r="T6317"/>
      <c r="U6317"/>
      <c r="V6317"/>
      <c r="W6317"/>
      <c r="X6317"/>
      <c r="Y6317"/>
      <c r="Z6317"/>
      <c r="AA6317"/>
      <c r="AB6317"/>
      <c r="AC6317"/>
      <c r="AD6317"/>
      <c r="AE6317"/>
      <c r="AF6317"/>
      <c r="AG6317"/>
      <c r="AH6317"/>
      <c r="AI6317"/>
      <c r="AJ6317"/>
      <c r="AK6317"/>
      <c r="AL6317"/>
      <c r="AM6317"/>
      <c r="AN6317"/>
      <c r="AO6317"/>
      <c r="AP6317"/>
      <c r="AQ6317"/>
      <c r="AR6317"/>
      <c r="AS6317"/>
      <c r="AT6317"/>
      <c r="AU6317"/>
      <c r="AV6317"/>
      <c r="AW6317"/>
      <c r="AX6317"/>
      <c r="AY6317"/>
      <c r="AZ6317"/>
      <c r="BA6317"/>
      <c r="BB6317"/>
      <c r="BC6317"/>
      <c r="BD6317"/>
      <c r="BE6317"/>
      <c r="BF6317"/>
      <c r="BG6317"/>
      <c r="BH6317"/>
      <c r="BI6317"/>
      <c r="BJ6317"/>
      <c r="BK6317"/>
      <c r="BL6317"/>
      <c r="BM6317"/>
      <c r="BN6317"/>
      <c r="BO6317"/>
    </row>
    <row r="6318" spans="1:67" ht="15" x14ac:dyDescent="0.25">
      <c r="A6318" s="245" t="s">
        <v>1030</v>
      </c>
      <c r="B6318" s="245" t="s">
        <v>1029</v>
      </c>
      <c r="C6318" s="245" t="s">
        <v>1123</v>
      </c>
      <c r="D6318" s="245" t="s">
        <v>1122</v>
      </c>
      <c r="E6318" s="246" t="s">
        <v>44</v>
      </c>
      <c r="F6318" s="245" t="s">
        <v>44</v>
      </c>
      <c r="G6318" s="245" t="s">
        <v>1253</v>
      </c>
      <c r="H6318" s="245" t="s">
        <v>1252</v>
      </c>
      <c r="I6318" s="245" t="s">
        <v>11</v>
      </c>
      <c r="J6318" s="245" t="s">
        <v>59</v>
      </c>
      <c r="K6318" s="246" t="s">
        <v>4290</v>
      </c>
      <c r="L6318" s="245" t="s">
        <v>568</v>
      </c>
      <c r="M6318"/>
      <c r="N6318"/>
      <c r="O6318"/>
      <c r="P6318"/>
      <c r="Q6318"/>
      <c r="R6318"/>
      <c r="S6318"/>
      <c r="T6318"/>
      <c r="U6318"/>
      <c r="V6318"/>
      <c r="W6318"/>
      <c r="X6318"/>
      <c r="Y6318"/>
      <c r="Z6318"/>
      <c r="AA6318"/>
      <c r="AB6318"/>
      <c r="AC6318"/>
      <c r="AD6318"/>
      <c r="AE6318"/>
      <c r="AF6318"/>
      <c r="AG6318"/>
      <c r="AH6318"/>
      <c r="AI6318"/>
      <c r="AJ6318"/>
      <c r="AK6318"/>
      <c r="AL6318"/>
      <c r="AM6318"/>
      <c r="AN6318"/>
      <c r="AO6318"/>
      <c r="AP6318"/>
      <c r="AQ6318"/>
      <c r="AR6318"/>
      <c r="AS6318"/>
      <c r="AT6318"/>
      <c r="AU6318"/>
      <c r="AV6318"/>
      <c r="AW6318"/>
      <c r="AX6318"/>
      <c r="AY6318"/>
      <c r="AZ6318"/>
      <c r="BA6318"/>
      <c r="BB6318"/>
      <c r="BC6318"/>
      <c r="BD6318"/>
      <c r="BE6318"/>
      <c r="BF6318"/>
      <c r="BG6318"/>
      <c r="BH6318"/>
      <c r="BI6318"/>
      <c r="BJ6318"/>
      <c r="BK6318"/>
      <c r="BL6318"/>
      <c r="BM6318"/>
      <c r="BN6318"/>
      <c r="BO6318"/>
    </row>
    <row r="6319" spans="1:67" ht="15" x14ac:dyDescent="0.25">
      <c r="A6319" s="245" t="s">
        <v>1030</v>
      </c>
      <c r="B6319" s="245" t="s">
        <v>1029</v>
      </c>
      <c r="C6319" s="245" t="s">
        <v>1123</v>
      </c>
      <c r="D6319" s="245" t="s">
        <v>1122</v>
      </c>
      <c r="E6319" s="246" t="s">
        <v>44</v>
      </c>
      <c r="F6319" s="245" t="s">
        <v>44</v>
      </c>
      <c r="G6319" s="245" t="s">
        <v>1251</v>
      </c>
      <c r="H6319" s="245" t="s">
        <v>1250</v>
      </c>
      <c r="I6319" s="245" t="s">
        <v>11</v>
      </c>
      <c r="J6319" s="245" t="s">
        <v>59</v>
      </c>
      <c r="K6319" s="246" t="s">
        <v>10082</v>
      </c>
      <c r="L6319" s="245" t="s">
        <v>568</v>
      </c>
      <c r="M6319"/>
      <c r="N6319"/>
      <c r="O6319"/>
      <c r="P6319"/>
      <c r="Q6319"/>
      <c r="R6319"/>
      <c r="S6319"/>
      <c r="T6319"/>
      <c r="U6319"/>
      <c r="V6319"/>
      <c r="W6319"/>
      <c r="X6319"/>
      <c r="Y6319"/>
      <c r="Z6319"/>
      <c r="AA6319"/>
      <c r="AB6319"/>
      <c r="AC6319"/>
      <c r="AD6319"/>
      <c r="AE6319"/>
      <c r="AF6319"/>
      <c r="AG6319"/>
      <c r="AH6319"/>
      <c r="AI6319"/>
      <c r="AJ6319"/>
      <c r="AK6319"/>
      <c r="AL6319"/>
      <c r="AM6319"/>
      <c r="AN6319"/>
      <c r="AO6319"/>
      <c r="AP6319"/>
      <c r="AQ6319"/>
      <c r="AR6319"/>
      <c r="AS6319"/>
      <c r="AT6319"/>
      <c r="AU6319"/>
      <c r="AV6319"/>
      <c r="AW6319"/>
      <c r="AX6319"/>
      <c r="AY6319"/>
      <c r="AZ6319"/>
      <c r="BA6319"/>
      <c r="BB6319"/>
      <c r="BC6319"/>
      <c r="BD6319"/>
      <c r="BE6319"/>
      <c r="BF6319"/>
      <c r="BG6319"/>
      <c r="BH6319"/>
      <c r="BI6319"/>
      <c r="BJ6319"/>
      <c r="BK6319"/>
      <c r="BL6319"/>
      <c r="BM6319"/>
      <c r="BN6319"/>
      <c r="BO6319"/>
    </row>
    <row r="6320" spans="1:67" ht="15" x14ac:dyDescent="0.25">
      <c r="A6320" s="245" t="s">
        <v>1030</v>
      </c>
      <c r="B6320" s="245" t="s">
        <v>1029</v>
      </c>
      <c r="C6320" s="245" t="s">
        <v>1123</v>
      </c>
      <c r="D6320" s="245" t="s">
        <v>1122</v>
      </c>
      <c r="E6320" s="246" t="s">
        <v>44</v>
      </c>
      <c r="F6320" s="245" t="s">
        <v>44</v>
      </c>
      <c r="G6320" s="245" t="s">
        <v>1249</v>
      </c>
      <c r="H6320" s="245" t="s">
        <v>1248</v>
      </c>
      <c r="I6320" s="245" t="s">
        <v>11</v>
      </c>
      <c r="J6320" s="245" t="s">
        <v>59</v>
      </c>
      <c r="K6320" s="246" t="s">
        <v>15208</v>
      </c>
      <c r="L6320" s="245" t="s">
        <v>568</v>
      </c>
      <c r="M6320"/>
      <c r="N6320"/>
      <c r="O6320"/>
      <c r="P6320"/>
      <c r="Q6320"/>
      <c r="R6320"/>
      <c r="S6320"/>
      <c r="T6320"/>
      <c r="U6320"/>
      <c r="V6320"/>
      <c r="W6320"/>
      <c r="X6320"/>
      <c r="Y6320"/>
      <c r="Z6320"/>
      <c r="AA6320"/>
      <c r="AB6320"/>
      <c r="AC6320"/>
      <c r="AD6320"/>
      <c r="AE6320"/>
      <c r="AF6320"/>
      <c r="AG6320"/>
      <c r="AH6320"/>
      <c r="AI6320"/>
      <c r="AJ6320"/>
      <c r="AK6320"/>
      <c r="AL6320"/>
      <c r="AM6320"/>
      <c r="AN6320"/>
      <c r="AO6320"/>
      <c r="AP6320"/>
      <c r="AQ6320"/>
      <c r="AR6320"/>
      <c r="AS6320"/>
      <c r="AT6320"/>
      <c r="AU6320"/>
      <c r="AV6320"/>
      <c r="AW6320"/>
      <c r="AX6320"/>
      <c r="AY6320"/>
      <c r="AZ6320"/>
      <c r="BA6320"/>
      <c r="BB6320"/>
      <c r="BC6320"/>
      <c r="BD6320"/>
      <c r="BE6320"/>
      <c r="BF6320"/>
      <c r="BG6320"/>
      <c r="BH6320"/>
      <c r="BI6320"/>
      <c r="BJ6320"/>
      <c r="BK6320"/>
      <c r="BL6320"/>
      <c r="BM6320"/>
      <c r="BN6320"/>
      <c r="BO6320"/>
    </row>
    <row r="6321" spans="1:67" ht="15" x14ac:dyDescent="0.25">
      <c r="A6321" s="245" t="s">
        <v>1030</v>
      </c>
      <c r="B6321" s="245" t="s">
        <v>1029</v>
      </c>
      <c r="C6321" s="245" t="s">
        <v>1123</v>
      </c>
      <c r="D6321" s="245" t="s">
        <v>1122</v>
      </c>
      <c r="E6321" s="246" t="s">
        <v>44</v>
      </c>
      <c r="F6321" s="245" t="s">
        <v>44</v>
      </c>
      <c r="G6321" s="245" t="s">
        <v>1247</v>
      </c>
      <c r="H6321" s="245" t="s">
        <v>1246</v>
      </c>
      <c r="I6321" s="245" t="s">
        <v>11</v>
      </c>
      <c r="J6321" s="245" t="s">
        <v>59</v>
      </c>
      <c r="K6321" s="246" t="s">
        <v>16086</v>
      </c>
      <c r="L6321" s="245" t="s">
        <v>568</v>
      </c>
      <c r="M6321"/>
      <c r="N6321"/>
      <c r="O6321"/>
      <c r="P6321"/>
      <c r="Q6321"/>
      <c r="R6321"/>
      <c r="S6321"/>
      <c r="T6321"/>
      <c r="U6321"/>
      <c r="V6321"/>
      <c r="W6321"/>
      <c r="X6321"/>
      <c r="Y6321"/>
      <c r="Z6321"/>
      <c r="AA6321"/>
      <c r="AB6321"/>
      <c r="AC6321"/>
      <c r="AD6321"/>
      <c r="AE6321"/>
      <c r="AF6321"/>
      <c r="AG6321"/>
      <c r="AH6321"/>
      <c r="AI6321"/>
      <c r="AJ6321"/>
      <c r="AK6321"/>
      <c r="AL6321"/>
      <c r="AM6321"/>
      <c r="AN6321"/>
      <c r="AO6321"/>
      <c r="AP6321"/>
      <c r="AQ6321"/>
      <c r="AR6321"/>
      <c r="AS6321"/>
      <c r="AT6321"/>
      <c r="AU6321"/>
      <c r="AV6321"/>
      <c r="AW6321"/>
      <c r="AX6321"/>
      <c r="AY6321"/>
      <c r="AZ6321"/>
      <c r="BA6321"/>
      <c r="BB6321"/>
      <c r="BC6321"/>
      <c r="BD6321"/>
      <c r="BE6321"/>
      <c r="BF6321"/>
      <c r="BG6321"/>
      <c r="BH6321"/>
      <c r="BI6321"/>
      <c r="BJ6321"/>
      <c r="BK6321"/>
      <c r="BL6321"/>
      <c r="BM6321"/>
      <c r="BN6321"/>
      <c r="BO6321"/>
    </row>
    <row r="6322" spans="1:67" ht="15" x14ac:dyDescent="0.25">
      <c r="A6322" s="245" t="s">
        <v>1030</v>
      </c>
      <c r="B6322" s="245" t="s">
        <v>1029</v>
      </c>
      <c r="C6322" s="245" t="s">
        <v>1123</v>
      </c>
      <c r="D6322" s="245" t="s">
        <v>1122</v>
      </c>
      <c r="E6322" s="246" t="s">
        <v>44</v>
      </c>
      <c r="F6322" s="245" t="s">
        <v>44</v>
      </c>
      <c r="G6322" s="245" t="s">
        <v>1244</v>
      </c>
      <c r="H6322" s="245" t="s">
        <v>1243</v>
      </c>
      <c r="I6322" s="245" t="s">
        <v>11</v>
      </c>
      <c r="J6322" s="245" t="s">
        <v>59</v>
      </c>
      <c r="K6322" s="246" t="s">
        <v>440</v>
      </c>
      <c r="L6322" s="245" t="s">
        <v>568</v>
      </c>
      <c r="M6322"/>
      <c r="N6322"/>
      <c r="O6322"/>
      <c r="P6322"/>
      <c r="Q6322"/>
      <c r="R6322"/>
      <c r="S6322"/>
      <c r="T6322"/>
      <c r="U6322"/>
      <c r="V6322"/>
      <c r="W6322"/>
      <c r="X6322"/>
      <c r="Y6322"/>
      <c r="Z6322"/>
      <c r="AA6322"/>
      <c r="AB6322"/>
      <c r="AC6322"/>
      <c r="AD6322"/>
      <c r="AE6322"/>
      <c r="AF6322"/>
      <c r="AG6322"/>
      <c r="AH6322"/>
      <c r="AI6322"/>
      <c r="AJ6322"/>
      <c r="AK6322"/>
      <c r="AL6322"/>
      <c r="AM6322"/>
      <c r="AN6322"/>
      <c r="AO6322"/>
      <c r="AP6322"/>
      <c r="AQ6322"/>
      <c r="AR6322"/>
      <c r="AS6322"/>
      <c r="AT6322"/>
      <c r="AU6322"/>
      <c r="AV6322"/>
      <c r="AW6322"/>
      <c r="AX6322"/>
      <c r="AY6322"/>
      <c r="AZ6322"/>
      <c r="BA6322"/>
      <c r="BB6322"/>
      <c r="BC6322"/>
      <c r="BD6322"/>
      <c r="BE6322"/>
      <c r="BF6322"/>
      <c r="BG6322"/>
      <c r="BH6322"/>
      <c r="BI6322"/>
      <c r="BJ6322"/>
      <c r="BK6322"/>
      <c r="BL6322"/>
      <c r="BM6322"/>
      <c r="BN6322"/>
      <c r="BO6322"/>
    </row>
    <row r="6323" spans="1:67" ht="15" x14ac:dyDescent="0.25">
      <c r="A6323" s="245" t="s">
        <v>1030</v>
      </c>
      <c r="B6323" s="245" t="s">
        <v>1029</v>
      </c>
      <c r="C6323" s="245" t="s">
        <v>1123</v>
      </c>
      <c r="D6323" s="245" t="s">
        <v>1122</v>
      </c>
      <c r="E6323" s="246" t="s">
        <v>44</v>
      </c>
      <c r="F6323" s="245" t="s">
        <v>44</v>
      </c>
      <c r="G6323" s="245" t="s">
        <v>1242</v>
      </c>
      <c r="H6323" s="245" t="s">
        <v>1241</v>
      </c>
      <c r="I6323" s="245" t="s">
        <v>11</v>
      </c>
      <c r="J6323" s="245" t="s">
        <v>59</v>
      </c>
      <c r="K6323" s="246" t="s">
        <v>8894</v>
      </c>
      <c r="L6323" s="245" t="s">
        <v>568</v>
      </c>
      <c r="M6323"/>
      <c r="N6323"/>
      <c r="O6323"/>
      <c r="P6323"/>
      <c r="Q6323"/>
      <c r="R6323"/>
      <c r="S6323"/>
      <c r="T6323"/>
      <c r="U6323"/>
      <c r="V6323"/>
      <c r="W6323"/>
      <c r="X6323"/>
      <c r="Y6323"/>
      <c r="Z6323"/>
      <c r="AA6323"/>
      <c r="AB6323"/>
      <c r="AC6323"/>
      <c r="AD6323"/>
      <c r="AE6323"/>
      <c r="AF6323"/>
      <c r="AG6323"/>
      <c r="AH6323"/>
      <c r="AI6323"/>
      <c r="AJ6323"/>
      <c r="AK6323"/>
      <c r="AL6323"/>
      <c r="AM6323"/>
      <c r="AN6323"/>
      <c r="AO6323"/>
      <c r="AP6323"/>
      <c r="AQ6323"/>
      <c r="AR6323"/>
      <c r="AS6323"/>
      <c r="AT6323"/>
      <c r="AU6323"/>
      <c r="AV6323"/>
      <c r="AW6323"/>
      <c r="AX6323"/>
      <c r="AY6323"/>
      <c r="AZ6323"/>
      <c r="BA6323"/>
      <c r="BB6323"/>
      <c r="BC6323"/>
      <c r="BD6323"/>
      <c r="BE6323"/>
      <c r="BF6323"/>
      <c r="BG6323"/>
      <c r="BH6323"/>
      <c r="BI6323"/>
      <c r="BJ6323"/>
      <c r="BK6323"/>
      <c r="BL6323"/>
      <c r="BM6323"/>
      <c r="BN6323"/>
      <c r="BO6323"/>
    </row>
    <row r="6324" spans="1:67" ht="15" x14ac:dyDescent="0.25">
      <c r="A6324" s="245" t="s">
        <v>1030</v>
      </c>
      <c r="B6324" s="245" t="s">
        <v>1029</v>
      </c>
      <c r="C6324" s="245" t="s">
        <v>1123</v>
      </c>
      <c r="D6324" s="245" t="s">
        <v>1122</v>
      </c>
      <c r="E6324" s="246" t="s">
        <v>44</v>
      </c>
      <c r="F6324" s="245" t="s">
        <v>44</v>
      </c>
      <c r="G6324" s="245" t="s">
        <v>1240</v>
      </c>
      <c r="H6324" s="245" t="s">
        <v>1239</v>
      </c>
      <c r="I6324" s="245" t="s">
        <v>11</v>
      </c>
      <c r="J6324" s="245" t="s">
        <v>59</v>
      </c>
      <c r="K6324" s="246" t="s">
        <v>16723</v>
      </c>
      <c r="L6324" s="245" t="s">
        <v>568</v>
      </c>
      <c r="M6324"/>
      <c r="N6324"/>
      <c r="O6324"/>
      <c r="P6324"/>
      <c r="Q6324"/>
      <c r="R6324"/>
      <c r="S6324"/>
      <c r="T6324"/>
      <c r="U6324"/>
      <c r="V6324"/>
      <c r="W6324"/>
      <c r="X6324"/>
      <c r="Y6324"/>
      <c r="Z6324"/>
      <c r="AA6324"/>
      <c r="AB6324"/>
      <c r="AC6324"/>
      <c r="AD6324"/>
      <c r="AE6324"/>
      <c r="AF6324"/>
      <c r="AG6324"/>
      <c r="AH6324"/>
      <c r="AI6324"/>
      <c r="AJ6324"/>
      <c r="AK6324"/>
      <c r="AL6324"/>
      <c r="AM6324"/>
      <c r="AN6324"/>
      <c r="AO6324"/>
      <c r="AP6324"/>
      <c r="AQ6324"/>
      <c r="AR6324"/>
      <c r="AS6324"/>
      <c r="AT6324"/>
      <c r="AU6324"/>
      <c r="AV6324"/>
      <c r="AW6324"/>
      <c r="AX6324"/>
      <c r="AY6324"/>
      <c r="AZ6324"/>
      <c r="BA6324"/>
      <c r="BB6324"/>
      <c r="BC6324"/>
      <c r="BD6324"/>
      <c r="BE6324"/>
      <c r="BF6324"/>
      <c r="BG6324"/>
      <c r="BH6324"/>
      <c r="BI6324"/>
      <c r="BJ6324"/>
      <c r="BK6324"/>
      <c r="BL6324"/>
      <c r="BM6324"/>
      <c r="BN6324"/>
      <c r="BO6324"/>
    </row>
    <row r="6325" spans="1:67" ht="15" x14ac:dyDescent="0.25">
      <c r="A6325" s="245" t="s">
        <v>1030</v>
      </c>
      <c r="B6325" s="245" t="s">
        <v>1029</v>
      </c>
      <c r="C6325" s="245" t="s">
        <v>1123</v>
      </c>
      <c r="D6325" s="245" t="s">
        <v>1122</v>
      </c>
      <c r="E6325" s="246" t="s">
        <v>44</v>
      </c>
      <c r="F6325" s="245" t="s">
        <v>44</v>
      </c>
      <c r="G6325" s="245" t="s">
        <v>1238</v>
      </c>
      <c r="H6325" s="245" t="s">
        <v>1237</v>
      </c>
      <c r="I6325" s="245" t="s">
        <v>11</v>
      </c>
      <c r="J6325" s="245" t="s">
        <v>59</v>
      </c>
      <c r="K6325" s="246" t="s">
        <v>23002</v>
      </c>
      <c r="L6325" s="245" t="s">
        <v>568</v>
      </c>
      <c r="M6325"/>
      <c r="N6325"/>
      <c r="O6325"/>
      <c r="P6325"/>
      <c r="Q6325"/>
      <c r="R6325"/>
      <c r="S6325"/>
      <c r="T6325"/>
      <c r="U6325"/>
      <c r="V6325"/>
      <c r="W6325"/>
      <c r="X6325"/>
      <c r="Y6325"/>
      <c r="Z6325"/>
      <c r="AA6325"/>
      <c r="AB6325"/>
      <c r="AC6325"/>
      <c r="AD6325"/>
      <c r="AE6325"/>
      <c r="AF6325"/>
      <c r="AG6325"/>
      <c r="AH6325"/>
      <c r="AI6325"/>
      <c r="AJ6325"/>
      <c r="AK6325"/>
      <c r="AL6325"/>
      <c r="AM6325"/>
      <c r="AN6325"/>
      <c r="AO6325"/>
      <c r="AP6325"/>
      <c r="AQ6325"/>
      <c r="AR6325"/>
      <c r="AS6325"/>
      <c r="AT6325"/>
      <c r="AU6325"/>
      <c r="AV6325"/>
      <c r="AW6325"/>
      <c r="AX6325"/>
      <c r="AY6325"/>
      <c r="AZ6325"/>
      <c r="BA6325"/>
      <c r="BB6325"/>
      <c r="BC6325"/>
      <c r="BD6325"/>
      <c r="BE6325"/>
      <c r="BF6325"/>
      <c r="BG6325"/>
      <c r="BH6325"/>
      <c r="BI6325"/>
      <c r="BJ6325"/>
      <c r="BK6325"/>
      <c r="BL6325"/>
      <c r="BM6325"/>
      <c r="BN6325"/>
      <c r="BO6325"/>
    </row>
    <row r="6326" spans="1:67" ht="15" x14ac:dyDescent="0.25">
      <c r="A6326" s="245" t="s">
        <v>1030</v>
      </c>
      <c r="B6326" s="245" t="s">
        <v>1029</v>
      </c>
      <c r="C6326" s="245" t="s">
        <v>1123</v>
      </c>
      <c r="D6326" s="245" t="s">
        <v>1122</v>
      </c>
      <c r="E6326" s="246" t="s">
        <v>44</v>
      </c>
      <c r="F6326" s="245" t="s">
        <v>44</v>
      </c>
      <c r="G6326" s="245" t="s">
        <v>1236</v>
      </c>
      <c r="H6326" s="245" t="s">
        <v>1235</v>
      </c>
      <c r="I6326" s="245" t="s">
        <v>11</v>
      </c>
      <c r="J6326" s="245" t="s">
        <v>59</v>
      </c>
      <c r="K6326" s="246" t="s">
        <v>9049</v>
      </c>
      <c r="L6326" s="245" t="s">
        <v>568</v>
      </c>
      <c r="M6326"/>
      <c r="N6326"/>
      <c r="O6326"/>
      <c r="P6326"/>
      <c r="Q6326"/>
      <c r="R6326"/>
      <c r="S6326"/>
      <c r="T6326"/>
      <c r="U6326"/>
      <c r="V6326"/>
      <c r="W6326"/>
      <c r="X6326"/>
      <c r="Y6326"/>
      <c r="Z6326"/>
      <c r="AA6326"/>
      <c r="AB6326"/>
      <c r="AC6326"/>
      <c r="AD6326"/>
      <c r="AE6326"/>
      <c r="AF6326"/>
      <c r="AG6326"/>
      <c r="AH6326"/>
      <c r="AI6326"/>
      <c r="AJ6326"/>
      <c r="AK6326"/>
      <c r="AL6326"/>
      <c r="AM6326"/>
      <c r="AN6326"/>
      <c r="AO6326"/>
      <c r="AP6326"/>
      <c r="AQ6326"/>
      <c r="AR6326"/>
      <c r="AS6326"/>
      <c r="AT6326"/>
      <c r="AU6326"/>
      <c r="AV6326"/>
      <c r="AW6326"/>
      <c r="AX6326"/>
      <c r="AY6326"/>
      <c r="AZ6326"/>
      <c r="BA6326"/>
      <c r="BB6326"/>
      <c r="BC6326"/>
      <c r="BD6326"/>
      <c r="BE6326"/>
      <c r="BF6326"/>
      <c r="BG6326"/>
      <c r="BH6326"/>
      <c r="BI6326"/>
      <c r="BJ6326"/>
      <c r="BK6326"/>
      <c r="BL6326"/>
      <c r="BM6326"/>
      <c r="BN6326"/>
      <c r="BO6326"/>
    </row>
    <row r="6327" spans="1:67" ht="15" x14ac:dyDescent="0.25">
      <c r="A6327" s="245" t="s">
        <v>1030</v>
      </c>
      <c r="B6327" s="245" t="s">
        <v>1029</v>
      </c>
      <c r="C6327" s="245" t="s">
        <v>1123</v>
      </c>
      <c r="D6327" s="245" t="s">
        <v>1122</v>
      </c>
      <c r="E6327" s="246" t="s">
        <v>44</v>
      </c>
      <c r="F6327" s="245" t="s">
        <v>44</v>
      </c>
      <c r="G6327" s="245" t="s">
        <v>1234</v>
      </c>
      <c r="H6327" s="245" t="s">
        <v>1233</v>
      </c>
      <c r="I6327" s="245" t="s">
        <v>11</v>
      </c>
      <c r="J6327" s="245" t="s">
        <v>59</v>
      </c>
      <c r="K6327" s="246" t="s">
        <v>19126</v>
      </c>
      <c r="L6327" s="245" t="s">
        <v>568</v>
      </c>
      <c r="M6327"/>
      <c r="N6327"/>
      <c r="O6327"/>
      <c r="P6327"/>
      <c r="Q6327"/>
      <c r="R6327"/>
      <c r="S6327"/>
      <c r="T6327"/>
      <c r="U6327"/>
      <c r="V6327"/>
      <c r="W6327"/>
      <c r="X6327"/>
      <c r="Y6327"/>
      <c r="Z6327"/>
      <c r="AA6327"/>
      <c r="AB6327"/>
      <c r="AC6327"/>
      <c r="AD6327"/>
      <c r="AE6327"/>
      <c r="AF6327"/>
      <c r="AG6327"/>
      <c r="AH6327"/>
      <c r="AI6327"/>
      <c r="AJ6327"/>
      <c r="AK6327"/>
      <c r="AL6327"/>
      <c r="AM6327"/>
      <c r="AN6327"/>
      <c r="AO6327"/>
      <c r="AP6327"/>
      <c r="AQ6327"/>
      <c r="AR6327"/>
      <c r="AS6327"/>
      <c r="AT6327"/>
      <c r="AU6327"/>
      <c r="AV6327"/>
      <c r="AW6327"/>
      <c r="AX6327"/>
      <c r="AY6327"/>
      <c r="AZ6327"/>
      <c r="BA6327"/>
      <c r="BB6327"/>
      <c r="BC6327"/>
      <c r="BD6327"/>
      <c r="BE6327"/>
      <c r="BF6327"/>
      <c r="BG6327"/>
      <c r="BH6327"/>
      <c r="BI6327"/>
      <c r="BJ6327"/>
      <c r="BK6327"/>
      <c r="BL6327"/>
      <c r="BM6327"/>
      <c r="BN6327"/>
      <c r="BO6327"/>
    </row>
    <row r="6328" spans="1:67" ht="15" x14ac:dyDescent="0.25">
      <c r="A6328" s="245" t="s">
        <v>1030</v>
      </c>
      <c r="B6328" s="245" t="s">
        <v>1029</v>
      </c>
      <c r="C6328" s="245" t="s">
        <v>1123</v>
      </c>
      <c r="D6328" s="245" t="s">
        <v>1122</v>
      </c>
      <c r="E6328" s="246" t="s">
        <v>44</v>
      </c>
      <c r="F6328" s="245" t="s">
        <v>44</v>
      </c>
      <c r="G6328" s="245" t="s">
        <v>1232</v>
      </c>
      <c r="H6328" s="245" t="s">
        <v>1231</v>
      </c>
      <c r="I6328" s="245" t="s">
        <v>11</v>
      </c>
      <c r="J6328" s="245" t="s">
        <v>59</v>
      </c>
      <c r="K6328" s="246" t="s">
        <v>9124</v>
      </c>
      <c r="L6328" s="245" t="s">
        <v>568</v>
      </c>
      <c r="M6328"/>
      <c r="N6328"/>
      <c r="O6328"/>
      <c r="P6328"/>
      <c r="Q6328"/>
      <c r="R6328"/>
      <c r="S6328"/>
      <c r="T6328"/>
      <c r="U6328"/>
      <c r="V6328"/>
      <c r="W6328"/>
      <c r="X6328"/>
      <c r="Y6328"/>
      <c r="Z6328"/>
      <c r="AA6328"/>
      <c r="AB6328"/>
      <c r="AC6328"/>
      <c r="AD6328"/>
      <c r="AE6328"/>
      <c r="AF6328"/>
      <c r="AG6328"/>
      <c r="AH6328"/>
      <c r="AI6328"/>
      <c r="AJ6328"/>
      <c r="AK6328"/>
      <c r="AL6328"/>
      <c r="AM6328"/>
      <c r="AN6328"/>
      <c r="AO6328"/>
      <c r="AP6328"/>
      <c r="AQ6328"/>
      <c r="AR6328"/>
      <c r="AS6328"/>
      <c r="AT6328"/>
      <c r="AU6328"/>
      <c r="AV6328"/>
      <c r="AW6328"/>
      <c r="AX6328"/>
      <c r="AY6328"/>
      <c r="AZ6328"/>
      <c r="BA6328"/>
      <c r="BB6328"/>
      <c r="BC6328"/>
      <c r="BD6328"/>
      <c r="BE6328"/>
      <c r="BF6328"/>
      <c r="BG6328"/>
      <c r="BH6328"/>
      <c r="BI6328"/>
      <c r="BJ6328"/>
      <c r="BK6328"/>
      <c r="BL6328"/>
      <c r="BM6328"/>
      <c r="BN6328"/>
      <c r="BO6328"/>
    </row>
    <row r="6329" spans="1:67" ht="15" x14ac:dyDescent="0.25">
      <c r="A6329" s="245" t="s">
        <v>1030</v>
      </c>
      <c r="B6329" s="245" t="s">
        <v>1029</v>
      </c>
      <c r="C6329" s="245" t="s">
        <v>1123</v>
      </c>
      <c r="D6329" s="245" t="s">
        <v>1122</v>
      </c>
      <c r="E6329" s="246" t="s">
        <v>44</v>
      </c>
      <c r="F6329" s="245" t="s">
        <v>44</v>
      </c>
      <c r="G6329" s="245" t="s">
        <v>1230</v>
      </c>
      <c r="H6329" s="245" t="s">
        <v>21850</v>
      </c>
      <c r="I6329" s="245" t="s">
        <v>11</v>
      </c>
      <c r="J6329" s="245" t="s">
        <v>59</v>
      </c>
      <c r="K6329" s="246" t="s">
        <v>25489</v>
      </c>
      <c r="L6329" s="245" t="s">
        <v>568</v>
      </c>
      <c r="M6329"/>
      <c r="N6329"/>
      <c r="O6329"/>
      <c r="P6329"/>
      <c r="Q6329"/>
      <c r="R6329"/>
      <c r="S6329"/>
      <c r="T6329"/>
      <c r="U6329"/>
      <c r="V6329"/>
      <c r="W6329"/>
      <c r="X6329"/>
      <c r="Y6329"/>
      <c r="Z6329"/>
      <c r="AA6329"/>
      <c r="AB6329"/>
      <c r="AC6329"/>
      <c r="AD6329"/>
      <c r="AE6329"/>
      <c r="AF6329"/>
      <c r="AG6329"/>
      <c r="AH6329"/>
      <c r="AI6329"/>
      <c r="AJ6329"/>
      <c r="AK6329"/>
      <c r="AL6329"/>
      <c r="AM6329"/>
      <c r="AN6329"/>
      <c r="AO6329"/>
      <c r="AP6329"/>
      <c r="AQ6329"/>
      <c r="AR6329"/>
      <c r="AS6329"/>
      <c r="AT6329"/>
      <c r="AU6329"/>
      <c r="AV6329"/>
      <c r="AW6329"/>
      <c r="AX6329"/>
      <c r="AY6329"/>
      <c r="AZ6329"/>
      <c r="BA6329"/>
      <c r="BB6329"/>
      <c r="BC6329"/>
      <c r="BD6329"/>
      <c r="BE6329"/>
      <c r="BF6329"/>
      <c r="BG6329"/>
      <c r="BH6329"/>
      <c r="BI6329"/>
      <c r="BJ6329"/>
      <c r="BK6329"/>
      <c r="BL6329"/>
      <c r="BM6329"/>
      <c r="BN6329"/>
      <c r="BO6329"/>
    </row>
    <row r="6330" spans="1:67" ht="15" x14ac:dyDescent="0.25">
      <c r="A6330" s="245" t="s">
        <v>1030</v>
      </c>
      <c r="B6330" s="245" t="s">
        <v>1029</v>
      </c>
      <c r="C6330" s="245" t="s">
        <v>1123</v>
      </c>
      <c r="D6330" s="245" t="s">
        <v>1122</v>
      </c>
      <c r="E6330" s="246" t="s">
        <v>44</v>
      </c>
      <c r="F6330" s="245" t="s">
        <v>44</v>
      </c>
      <c r="G6330" s="245" t="s">
        <v>1229</v>
      </c>
      <c r="H6330" s="245" t="s">
        <v>21852</v>
      </c>
      <c r="I6330" s="245" t="s">
        <v>11</v>
      </c>
      <c r="J6330" s="245" t="s">
        <v>59</v>
      </c>
      <c r="K6330" s="246" t="s">
        <v>25490</v>
      </c>
      <c r="L6330" s="245" t="s">
        <v>568</v>
      </c>
      <c r="M6330"/>
      <c r="N6330"/>
      <c r="O6330"/>
      <c r="P6330"/>
      <c r="Q6330"/>
      <c r="R6330"/>
      <c r="S6330"/>
      <c r="T6330"/>
      <c r="U6330"/>
      <c r="V6330"/>
      <c r="W6330"/>
      <c r="X6330"/>
      <c r="Y6330"/>
      <c r="Z6330"/>
      <c r="AA6330"/>
      <c r="AB6330"/>
      <c r="AC6330"/>
      <c r="AD6330"/>
      <c r="AE6330"/>
      <c r="AF6330"/>
      <c r="AG6330"/>
      <c r="AH6330"/>
      <c r="AI6330"/>
      <c r="AJ6330"/>
      <c r="AK6330"/>
      <c r="AL6330"/>
      <c r="AM6330"/>
      <c r="AN6330"/>
      <c r="AO6330"/>
      <c r="AP6330"/>
      <c r="AQ6330"/>
      <c r="AR6330"/>
      <c r="AS6330"/>
      <c r="AT6330"/>
      <c r="AU6330"/>
      <c r="AV6330"/>
      <c r="AW6330"/>
      <c r="AX6330"/>
      <c r="AY6330"/>
      <c r="AZ6330"/>
      <c r="BA6330"/>
      <c r="BB6330"/>
      <c r="BC6330"/>
      <c r="BD6330"/>
      <c r="BE6330"/>
      <c r="BF6330"/>
      <c r="BG6330"/>
      <c r="BH6330"/>
      <c r="BI6330"/>
      <c r="BJ6330"/>
      <c r="BK6330"/>
      <c r="BL6330"/>
      <c r="BM6330"/>
      <c r="BN6330"/>
      <c r="BO6330"/>
    </row>
    <row r="6331" spans="1:67" ht="15" x14ac:dyDescent="0.25">
      <c r="A6331" s="245" t="s">
        <v>1030</v>
      </c>
      <c r="B6331" s="245" t="s">
        <v>1029</v>
      </c>
      <c r="C6331" s="245" t="s">
        <v>1123</v>
      </c>
      <c r="D6331" s="245" t="s">
        <v>1122</v>
      </c>
      <c r="E6331" s="246" t="s">
        <v>44</v>
      </c>
      <c r="F6331" s="245" t="s">
        <v>44</v>
      </c>
      <c r="G6331" s="245" t="s">
        <v>1228</v>
      </c>
      <c r="H6331" s="245" t="s">
        <v>21854</v>
      </c>
      <c r="I6331" s="245" t="s">
        <v>11</v>
      </c>
      <c r="J6331" s="245" t="s">
        <v>59</v>
      </c>
      <c r="K6331" s="246" t="s">
        <v>15379</v>
      </c>
      <c r="L6331" s="245" t="s">
        <v>568</v>
      </c>
      <c r="M6331"/>
      <c r="N6331"/>
      <c r="O6331"/>
      <c r="P6331"/>
      <c r="Q6331"/>
      <c r="R6331"/>
      <c r="S6331"/>
      <c r="T6331"/>
      <c r="U6331"/>
      <c r="V6331"/>
      <c r="W6331"/>
      <c r="X6331"/>
      <c r="Y6331"/>
      <c r="Z6331"/>
      <c r="AA6331"/>
      <c r="AB6331"/>
      <c r="AC6331"/>
      <c r="AD6331"/>
      <c r="AE6331"/>
      <c r="AF6331"/>
      <c r="AG6331"/>
      <c r="AH6331"/>
      <c r="AI6331"/>
      <c r="AJ6331"/>
      <c r="AK6331"/>
      <c r="AL6331"/>
      <c r="AM6331"/>
      <c r="AN6331"/>
      <c r="AO6331"/>
      <c r="AP6331"/>
      <c r="AQ6331"/>
      <c r="AR6331"/>
      <c r="AS6331"/>
      <c r="AT6331"/>
      <c r="AU6331"/>
      <c r="AV6331"/>
      <c r="AW6331"/>
      <c r="AX6331"/>
      <c r="AY6331"/>
      <c r="AZ6331"/>
      <c r="BA6331"/>
      <c r="BB6331"/>
      <c r="BC6331"/>
      <c r="BD6331"/>
      <c r="BE6331"/>
      <c r="BF6331"/>
      <c r="BG6331"/>
      <c r="BH6331"/>
      <c r="BI6331"/>
      <c r="BJ6331"/>
      <c r="BK6331"/>
      <c r="BL6331"/>
      <c r="BM6331"/>
      <c r="BN6331"/>
      <c r="BO6331"/>
    </row>
    <row r="6332" spans="1:67" ht="15" x14ac:dyDescent="0.25">
      <c r="A6332" s="245" t="s">
        <v>1030</v>
      </c>
      <c r="B6332" s="245" t="s">
        <v>1029</v>
      </c>
      <c r="C6332" s="245" t="s">
        <v>1123</v>
      </c>
      <c r="D6332" s="245" t="s">
        <v>1122</v>
      </c>
      <c r="E6332" s="246" t="s">
        <v>44</v>
      </c>
      <c r="F6332" s="245" t="s">
        <v>44</v>
      </c>
      <c r="G6332" s="245" t="s">
        <v>1227</v>
      </c>
      <c r="H6332" s="245" t="s">
        <v>21856</v>
      </c>
      <c r="I6332" s="245" t="s">
        <v>11</v>
      </c>
      <c r="J6332" s="245" t="s">
        <v>59</v>
      </c>
      <c r="K6332" s="246" t="s">
        <v>25491</v>
      </c>
      <c r="L6332" s="245" t="s">
        <v>568</v>
      </c>
      <c r="M6332"/>
      <c r="N6332"/>
      <c r="O6332"/>
      <c r="P6332"/>
      <c r="Q6332"/>
      <c r="R6332"/>
      <c r="S6332"/>
      <c r="T6332"/>
      <c r="U6332"/>
      <c r="V6332"/>
      <c r="W6332"/>
      <c r="X6332"/>
      <c r="Y6332"/>
      <c r="Z6332"/>
      <c r="AA6332"/>
      <c r="AB6332"/>
      <c r="AC6332"/>
      <c r="AD6332"/>
      <c r="AE6332"/>
      <c r="AF6332"/>
      <c r="AG6332"/>
      <c r="AH6332"/>
      <c r="AI6332"/>
      <c r="AJ6332"/>
      <c r="AK6332"/>
      <c r="AL6332"/>
      <c r="AM6332"/>
      <c r="AN6332"/>
      <c r="AO6332"/>
      <c r="AP6332"/>
      <c r="AQ6332"/>
      <c r="AR6332"/>
      <c r="AS6332"/>
      <c r="AT6332"/>
      <c r="AU6332"/>
      <c r="AV6332"/>
      <c r="AW6332"/>
      <c r="AX6332"/>
      <c r="AY6332"/>
      <c r="AZ6332"/>
      <c r="BA6332"/>
      <c r="BB6332"/>
      <c r="BC6332"/>
      <c r="BD6332"/>
      <c r="BE6332"/>
      <c r="BF6332"/>
      <c r="BG6332"/>
      <c r="BH6332"/>
      <c r="BI6332"/>
      <c r="BJ6332"/>
      <c r="BK6332"/>
      <c r="BL6332"/>
      <c r="BM6332"/>
      <c r="BN6332"/>
      <c r="BO6332"/>
    </row>
    <row r="6333" spans="1:67" ht="15" x14ac:dyDescent="0.25">
      <c r="A6333" s="245" t="s">
        <v>1030</v>
      </c>
      <c r="B6333" s="245" t="s">
        <v>1029</v>
      </c>
      <c r="C6333" s="245" t="s">
        <v>1123</v>
      </c>
      <c r="D6333" s="245" t="s">
        <v>1122</v>
      </c>
      <c r="E6333" s="246" t="s">
        <v>44</v>
      </c>
      <c r="F6333" s="245" t="s">
        <v>44</v>
      </c>
      <c r="G6333" s="245" t="s">
        <v>1226</v>
      </c>
      <c r="H6333" s="245" t="s">
        <v>21857</v>
      </c>
      <c r="I6333" s="245" t="s">
        <v>11</v>
      </c>
      <c r="J6333" s="245" t="s">
        <v>59</v>
      </c>
      <c r="K6333" s="246" t="s">
        <v>25492</v>
      </c>
      <c r="L6333" s="245" t="s">
        <v>568</v>
      </c>
      <c r="M6333"/>
      <c r="N6333"/>
      <c r="O6333"/>
      <c r="P6333"/>
      <c r="Q6333"/>
      <c r="R6333"/>
      <c r="S6333"/>
      <c r="T6333"/>
      <c r="U6333"/>
      <c r="V6333"/>
      <c r="W6333"/>
      <c r="X6333"/>
      <c r="Y6333"/>
      <c r="Z6333"/>
      <c r="AA6333"/>
      <c r="AB6333"/>
      <c r="AC6333"/>
      <c r="AD6333"/>
      <c r="AE6333"/>
      <c r="AF6333"/>
      <c r="AG6333"/>
      <c r="AH6333"/>
      <c r="AI6333"/>
      <c r="AJ6333"/>
      <c r="AK6333"/>
      <c r="AL6333"/>
      <c r="AM6333"/>
      <c r="AN6333"/>
      <c r="AO6333"/>
      <c r="AP6333"/>
      <c r="AQ6333"/>
      <c r="AR6333"/>
      <c r="AS6333"/>
      <c r="AT6333"/>
      <c r="AU6333"/>
      <c r="AV6333"/>
      <c r="AW6333"/>
      <c r="AX6333"/>
      <c r="AY6333"/>
      <c r="AZ6333"/>
      <c r="BA6333"/>
      <c r="BB6333"/>
      <c r="BC6333"/>
      <c r="BD6333"/>
      <c r="BE6333"/>
      <c r="BF6333"/>
      <c r="BG6333"/>
      <c r="BH6333"/>
      <c r="BI6333"/>
      <c r="BJ6333"/>
      <c r="BK6333"/>
      <c r="BL6333"/>
      <c r="BM6333"/>
      <c r="BN6333"/>
      <c r="BO6333"/>
    </row>
    <row r="6334" spans="1:67" ht="15" x14ac:dyDescent="0.25">
      <c r="A6334" s="245" t="s">
        <v>1030</v>
      </c>
      <c r="B6334" s="245" t="s">
        <v>1029</v>
      </c>
      <c r="C6334" s="245" t="s">
        <v>1123</v>
      </c>
      <c r="D6334" s="245" t="s">
        <v>1122</v>
      </c>
      <c r="E6334" s="246" t="s">
        <v>44</v>
      </c>
      <c r="F6334" s="245" t="s">
        <v>44</v>
      </c>
      <c r="G6334" s="245" t="s">
        <v>1225</v>
      </c>
      <c r="H6334" s="245" t="s">
        <v>21859</v>
      </c>
      <c r="I6334" s="245" t="s">
        <v>11</v>
      </c>
      <c r="J6334" s="245" t="s">
        <v>59</v>
      </c>
      <c r="K6334" s="246" t="s">
        <v>25493</v>
      </c>
      <c r="L6334" s="245" t="s">
        <v>568</v>
      </c>
      <c r="M6334"/>
      <c r="N6334"/>
      <c r="O6334"/>
      <c r="P6334"/>
      <c r="Q6334"/>
      <c r="R6334"/>
      <c r="S6334"/>
      <c r="T6334"/>
      <c r="U6334"/>
      <c r="V6334"/>
      <c r="W6334"/>
      <c r="X6334"/>
      <c r="Y6334"/>
      <c r="Z6334"/>
      <c r="AA6334"/>
      <c r="AB6334"/>
      <c r="AC6334"/>
      <c r="AD6334"/>
      <c r="AE6334"/>
      <c r="AF6334"/>
      <c r="AG6334"/>
      <c r="AH6334"/>
      <c r="AI6334"/>
      <c r="AJ6334"/>
      <c r="AK6334"/>
      <c r="AL6334"/>
      <c r="AM6334"/>
      <c r="AN6334"/>
      <c r="AO6334"/>
      <c r="AP6334"/>
      <c r="AQ6334"/>
      <c r="AR6334"/>
      <c r="AS6334"/>
      <c r="AT6334"/>
      <c r="AU6334"/>
      <c r="AV6334"/>
      <c r="AW6334"/>
      <c r="AX6334"/>
      <c r="AY6334"/>
      <c r="AZ6334"/>
      <c r="BA6334"/>
      <c r="BB6334"/>
      <c r="BC6334"/>
      <c r="BD6334"/>
      <c r="BE6334"/>
      <c r="BF6334"/>
      <c r="BG6334"/>
      <c r="BH6334"/>
      <c r="BI6334"/>
      <c r="BJ6334"/>
      <c r="BK6334"/>
      <c r="BL6334"/>
      <c r="BM6334"/>
      <c r="BN6334"/>
      <c r="BO6334"/>
    </row>
    <row r="6335" spans="1:67" ht="15" x14ac:dyDescent="0.25">
      <c r="A6335" s="245" t="s">
        <v>1030</v>
      </c>
      <c r="B6335" s="245" t="s">
        <v>1029</v>
      </c>
      <c r="C6335" s="245" t="s">
        <v>1123</v>
      </c>
      <c r="D6335" s="245" t="s">
        <v>1122</v>
      </c>
      <c r="E6335" s="246" t="s">
        <v>44</v>
      </c>
      <c r="F6335" s="245" t="s">
        <v>44</v>
      </c>
      <c r="G6335" s="245" t="s">
        <v>1224</v>
      </c>
      <c r="H6335" s="245" t="s">
        <v>21860</v>
      </c>
      <c r="I6335" s="245" t="s">
        <v>11</v>
      </c>
      <c r="J6335" s="245" t="s">
        <v>59</v>
      </c>
      <c r="K6335" s="246" t="s">
        <v>16165</v>
      </c>
      <c r="L6335" s="245" t="s">
        <v>568</v>
      </c>
      <c r="M6335"/>
      <c r="N6335"/>
      <c r="O6335"/>
      <c r="P6335"/>
      <c r="Q6335"/>
      <c r="R6335"/>
      <c r="S6335"/>
      <c r="T6335"/>
      <c r="U6335"/>
      <c r="V6335"/>
      <c r="W6335"/>
      <c r="X6335"/>
      <c r="Y6335"/>
      <c r="Z6335"/>
      <c r="AA6335"/>
      <c r="AB6335"/>
      <c r="AC6335"/>
      <c r="AD6335"/>
      <c r="AE6335"/>
      <c r="AF6335"/>
      <c r="AG6335"/>
      <c r="AH6335"/>
      <c r="AI6335"/>
      <c r="AJ6335"/>
      <c r="AK6335"/>
      <c r="AL6335"/>
      <c r="AM6335"/>
      <c r="AN6335"/>
      <c r="AO6335"/>
      <c r="AP6335"/>
      <c r="AQ6335"/>
      <c r="AR6335"/>
      <c r="AS6335"/>
      <c r="AT6335"/>
      <c r="AU6335"/>
      <c r="AV6335"/>
      <c r="AW6335"/>
      <c r="AX6335"/>
      <c r="AY6335"/>
      <c r="AZ6335"/>
      <c r="BA6335"/>
      <c r="BB6335"/>
      <c r="BC6335"/>
      <c r="BD6335"/>
      <c r="BE6335"/>
      <c r="BF6335"/>
      <c r="BG6335"/>
      <c r="BH6335"/>
      <c r="BI6335"/>
      <c r="BJ6335"/>
      <c r="BK6335"/>
      <c r="BL6335"/>
      <c r="BM6335"/>
      <c r="BN6335"/>
      <c r="BO6335"/>
    </row>
    <row r="6336" spans="1:67" ht="15" x14ac:dyDescent="0.25">
      <c r="A6336" s="245" t="s">
        <v>1030</v>
      </c>
      <c r="B6336" s="245" t="s">
        <v>1029</v>
      </c>
      <c r="C6336" s="245" t="s">
        <v>1123</v>
      </c>
      <c r="D6336" s="245" t="s">
        <v>1122</v>
      </c>
      <c r="E6336" s="246" t="s">
        <v>44</v>
      </c>
      <c r="F6336" s="245" t="s">
        <v>44</v>
      </c>
      <c r="G6336" s="245" t="s">
        <v>1223</v>
      </c>
      <c r="H6336" s="245" t="s">
        <v>21861</v>
      </c>
      <c r="I6336" s="245" t="s">
        <v>11</v>
      </c>
      <c r="J6336" s="245" t="s">
        <v>59</v>
      </c>
      <c r="K6336" s="246" t="s">
        <v>15201</v>
      </c>
      <c r="L6336" s="245" t="s">
        <v>568</v>
      </c>
      <c r="M6336"/>
      <c r="N6336"/>
      <c r="O6336"/>
      <c r="P6336"/>
      <c r="Q6336"/>
      <c r="R6336"/>
      <c r="S6336"/>
      <c r="T6336"/>
      <c r="U6336"/>
      <c r="V6336"/>
      <c r="W6336"/>
      <c r="X6336"/>
      <c r="Y6336"/>
      <c r="Z6336"/>
      <c r="AA6336"/>
      <c r="AB6336"/>
      <c r="AC6336"/>
      <c r="AD6336"/>
      <c r="AE6336"/>
      <c r="AF6336"/>
      <c r="AG6336"/>
      <c r="AH6336"/>
      <c r="AI6336"/>
      <c r="AJ6336"/>
      <c r="AK6336"/>
      <c r="AL6336"/>
      <c r="AM6336"/>
      <c r="AN6336"/>
      <c r="AO6336"/>
      <c r="AP6336"/>
      <c r="AQ6336"/>
      <c r="AR6336"/>
      <c r="AS6336"/>
      <c r="AT6336"/>
      <c r="AU6336"/>
      <c r="AV6336"/>
      <c r="AW6336"/>
      <c r="AX6336"/>
      <c r="AY6336"/>
      <c r="AZ6336"/>
      <c r="BA6336"/>
      <c r="BB6336"/>
      <c r="BC6336"/>
      <c r="BD6336"/>
      <c r="BE6336"/>
      <c r="BF6336"/>
      <c r="BG6336"/>
      <c r="BH6336"/>
      <c r="BI6336"/>
      <c r="BJ6336"/>
      <c r="BK6336"/>
      <c r="BL6336"/>
      <c r="BM6336"/>
      <c r="BN6336"/>
      <c r="BO6336"/>
    </row>
    <row r="6337" spans="1:67" ht="15" x14ac:dyDescent="0.25">
      <c r="A6337" s="245" t="s">
        <v>1030</v>
      </c>
      <c r="B6337" s="245" t="s">
        <v>1029</v>
      </c>
      <c r="C6337" s="245" t="s">
        <v>1123</v>
      </c>
      <c r="D6337" s="245" t="s">
        <v>1122</v>
      </c>
      <c r="E6337" s="246" t="s">
        <v>44</v>
      </c>
      <c r="F6337" s="245" t="s">
        <v>44</v>
      </c>
      <c r="G6337" s="245" t="s">
        <v>1222</v>
      </c>
      <c r="H6337" s="245" t="s">
        <v>21862</v>
      </c>
      <c r="I6337" s="245" t="s">
        <v>11</v>
      </c>
      <c r="J6337" s="245" t="s">
        <v>59</v>
      </c>
      <c r="K6337" s="246" t="s">
        <v>25494</v>
      </c>
      <c r="L6337" s="245" t="s">
        <v>568</v>
      </c>
      <c r="M6337"/>
      <c r="N6337"/>
      <c r="O6337"/>
      <c r="P6337"/>
      <c r="Q6337"/>
      <c r="R6337"/>
      <c r="S6337"/>
      <c r="T6337"/>
      <c r="U6337"/>
      <c r="V6337"/>
      <c r="W6337"/>
      <c r="X6337"/>
      <c r="Y6337"/>
      <c r="Z6337"/>
      <c r="AA6337"/>
      <c r="AB6337"/>
      <c r="AC6337"/>
      <c r="AD6337"/>
      <c r="AE6337"/>
      <c r="AF6337"/>
      <c r="AG6337"/>
      <c r="AH6337"/>
      <c r="AI6337"/>
      <c r="AJ6337"/>
      <c r="AK6337"/>
      <c r="AL6337"/>
      <c r="AM6337"/>
      <c r="AN6337"/>
      <c r="AO6337"/>
      <c r="AP6337"/>
      <c r="AQ6337"/>
      <c r="AR6337"/>
      <c r="AS6337"/>
      <c r="AT6337"/>
      <c r="AU6337"/>
      <c r="AV6337"/>
      <c r="AW6337"/>
      <c r="AX6337"/>
      <c r="AY6337"/>
      <c r="AZ6337"/>
      <c r="BA6337"/>
      <c r="BB6337"/>
      <c r="BC6337"/>
      <c r="BD6337"/>
      <c r="BE6337"/>
      <c r="BF6337"/>
      <c r="BG6337"/>
      <c r="BH6337"/>
      <c r="BI6337"/>
      <c r="BJ6337"/>
      <c r="BK6337"/>
      <c r="BL6337"/>
      <c r="BM6337"/>
      <c r="BN6337"/>
      <c r="BO6337"/>
    </row>
    <row r="6338" spans="1:67" ht="15" x14ac:dyDescent="0.25">
      <c r="A6338" s="245" t="s">
        <v>1030</v>
      </c>
      <c r="B6338" s="245" t="s">
        <v>1029</v>
      </c>
      <c r="C6338" s="245" t="s">
        <v>1123</v>
      </c>
      <c r="D6338" s="245" t="s">
        <v>1122</v>
      </c>
      <c r="E6338" s="246" t="s">
        <v>44</v>
      </c>
      <c r="F6338" s="245" t="s">
        <v>44</v>
      </c>
      <c r="G6338" s="245" t="s">
        <v>1221</v>
      </c>
      <c r="H6338" s="245" t="s">
        <v>21863</v>
      </c>
      <c r="I6338" s="245" t="s">
        <v>11</v>
      </c>
      <c r="J6338" s="245" t="s">
        <v>59</v>
      </c>
      <c r="K6338" s="246" t="s">
        <v>10320</v>
      </c>
      <c r="L6338" s="245" t="s">
        <v>568</v>
      </c>
      <c r="M6338"/>
      <c r="N6338"/>
      <c r="O6338"/>
      <c r="P6338"/>
      <c r="Q6338"/>
      <c r="R6338"/>
      <c r="S6338"/>
      <c r="T6338"/>
      <c r="U6338"/>
      <c r="V6338"/>
      <c r="W6338"/>
      <c r="X6338"/>
      <c r="Y6338"/>
      <c r="Z6338"/>
      <c r="AA6338"/>
      <c r="AB6338"/>
      <c r="AC6338"/>
      <c r="AD6338"/>
      <c r="AE6338"/>
      <c r="AF6338"/>
      <c r="AG6338"/>
      <c r="AH6338"/>
      <c r="AI6338"/>
      <c r="AJ6338"/>
      <c r="AK6338"/>
      <c r="AL6338"/>
      <c r="AM6338"/>
      <c r="AN6338"/>
      <c r="AO6338"/>
      <c r="AP6338"/>
      <c r="AQ6338"/>
      <c r="AR6338"/>
      <c r="AS6338"/>
      <c r="AT6338"/>
      <c r="AU6338"/>
      <c r="AV6338"/>
      <c r="AW6338"/>
      <c r="AX6338"/>
      <c r="AY6338"/>
      <c r="AZ6338"/>
      <c r="BA6338"/>
      <c r="BB6338"/>
      <c r="BC6338"/>
      <c r="BD6338"/>
      <c r="BE6338"/>
      <c r="BF6338"/>
      <c r="BG6338"/>
      <c r="BH6338"/>
      <c r="BI6338"/>
      <c r="BJ6338"/>
      <c r="BK6338"/>
      <c r="BL6338"/>
      <c r="BM6338"/>
      <c r="BN6338"/>
      <c r="BO6338"/>
    </row>
    <row r="6339" spans="1:67" ht="15" x14ac:dyDescent="0.25">
      <c r="A6339" s="245" t="s">
        <v>1030</v>
      </c>
      <c r="B6339" s="245" t="s">
        <v>1029</v>
      </c>
      <c r="C6339" s="245" t="s">
        <v>1123</v>
      </c>
      <c r="D6339" s="245" t="s">
        <v>1122</v>
      </c>
      <c r="E6339" s="246" t="s">
        <v>44</v>
      </c>
      <c r="F6339" s="245" t="s">
        <v>44</v>
      </c>
      <c r="G6339" s="245" t="s">
        <v>1220</v>
      </c>
      <c r="H6339" s="245" t="s">
        <v>1219</v>
      </c>
      <c r="I6339" s="245" t="s">
        <v>11</v>
      </c>
      <c r="J6339" s="245" t="s">
        <v>59</v>
      </c>
      <c r="K6339" s="246" t="s">
        <v>25495</v>
      </c>
      <c r="L6339" s="245" t="s">
        <v>568</v>
      </c>
      <c r="M6339"/>
      <c r="N6339"/>
      <c r="O6339"/>
      <c r="P6339"/>
      <c r="Q6339"/>
      <c r="R6339"/>
      <c r="S6339"/>
      <c r="T6339"/>
      <c r="U6339"/>
      <c r="V6339"/>
      <c r="W6339"/>
      <c r="X6339"/>
      <c r="Y6339"/>
      <c r="Z6339"/>
      <c r="AA6339"/>
      <c r="AB6339"/>
      <c r="AC6339"/>
      <c r="AD6339"/>
      <c r="AE6339"/>
      <c r="AF6339"/>
      <c r="AG6339"/>
      <c r="AH6339"/>
      <c r="AI6339"/>
      <c r="AJ6339"/>
      <c r="AK6339"/>
      <c r="AL6339"/>
      <c r="AM6339"/>
      <c r="AN6339"/>
      <c r="AO6339"/>
      <c r="AP6339"/>
      <c r="AQ6339"/>
      <c r="AR6339"/>
      <c r="AS6339"/>
      <c r="AT6339"/>
      <c r="AU6339"/>
      <c r="AV6339"/>
      <c r="AW6339"/>
      <c r="AX6339"/>
      <c r="AY6339"/>
      <c r="AZ6339"/>
      <c r="BA6339"/>
      <c r="BB6339"/>
      <c r="BC6339"/>
      <c r="BD6339"/>
      <c r="BE6339"/>
      <c r="BF6339"/>
      <c r="BG6339"/>
      <c r="BH6339"/>
      <c r="BI6339"/>
      <c r="BJ6339"/>
      <c r="BK6339"/>
      <c r="BL6339"/>
      <c r="BM6339"/>
      <c r="BN6339"/>
      <c r="BO6339"/>
    </row>
    <row r="6340" spans="1:67" ht="15" x14ac:dyDescent="0.25">
      <c r="A6340" s="245" t="s">
        <v>1030</v>
      </c>
      <c r="B6340" s="245" t="s">
        <v>1029</v>
      </c>
      <c r="C6340" s="245" t="s">
        <v>1123</v>
      </c>
      <c r="D6340" s="245" t="s">
        <v>1122</v>
      </c>
      <c r="E6340" s="246" t="s">
        <v>44</v>
      </c>
      <c r="F6340" s="245" t="s">
        <v>44</v>
      </c>
      <c r="G6340" s="245" t="s">
        <v>1218</v>
      </c>
      <c r="H6340" s="245" t="s">
        <v>21864</v>
      </c>
      <c r="I6340" s="245" t="s">
        <v>11</v>
      </c>
      <c r="J6340" s="245" t="s">
        <v>59</v>
      </c>
      <c r="K6340" s="246" t="s">
        <v>25496</v>
      </c>
      <c r="L6340" s="245" t="s">
        <v>568</v>
      </c>
      <c r="M6340"/>
      <c r="N6340"/>
      <c r="O6340"/>
      <c r="P6340"/>
      <c r="Q6340"/>
      <c r="R6340"/>
      <c r="S6340"/>
      <c r="T6340"/>
      <c r="U6340"/>
      <c r="V6340"/>
      <c r="W6340"/>
      <c r="X6340"/>
      <c r="Y6340"/>
      <c r="Z6340"/>
      <c r="AA6340"/>
      <c r="AB6340"/>
      <c r="AC6340"/>
      <c r="AD6340"/>
      <c r="AE6340"/>
      <c r="AF6340"/>
      <c r="AG6340"/>
      <c r="AH6340"/>
      <c r="AI6340"/>
      <c r="AJ6340"/>
      <c r="AK6340"/>
      <c r="AL6340"/>
      <c r="AM6340"/>
      <c r="AN6340"/>
      <c r="AO6340"/>
      <c r="AP6340"/>
      <c r="AQ6340"/>
      <c r="AR6340"/>
      <c r="AS6340"/>
      <c r="AT6340"/>
      <c r="AU6340"/>
      <c r="AV6340"/>
      <c r="AW6340"/>
      <c r="AX6340"/>
      <c r="AY6340"/>
      <c r="AZ6340"/>
      <c r="BA6340"/>
      <c r="BB6340"/>
      <c r="BC6340"/>
      <c r="BD6340"/>
      <c r="BE6340"/>
      <c r="BF6340"/>
      <c r="BG6340"/>
      <c r="BH6340"/>
      <c r="BI6340"/>
      <c r="BJ6340"/>
      <c r="BK6340"/>
      <c r="BL6340"/>
      <c r="BM6340"/>
      <c r="BN6340"/>
      <c r="BO6340"/>
    </row>
    <row r="6341" spans="1:67" ht="15" x14ac:dyDescent="0.25">
      <c r="A6341" s="245" t="s">
        <v>1030</v>
      </c>
      <c r="B6341" s="245" t="s">
        <v>1029</v>
      </c>
      <c r="C6341" s="245" t="s">
        <v>1123</v>
      </c>
      <c r="D6341" s="245" t="s">
        <v>1122</v>
      </c>
      <c r="E6341" s="246" t="s">
        <v>44</v>
      </c>
      <c r="F6341" s="245" t="s">
        <v>44</v>
      </c>
      <c r="G6341" s="245" t="s">
        <v>1217</v>
      </c>
      <c r="H6341" s="245" t="s">
        <v>21865</v>
      </c>
      <c r="I6341" s="245" t="s">
        <v>11</v>
      </c>
      <c r="J6341" s="245" t="s">
        <v>59</v>
      </c>
      <c r="K6341" s="246" t="s">
        <v>25497</v>
      </c>
      <c r="L6341" s="245" t="s">
        <v>568</v>
      </c>
      <c r="M6341"/>
      <c r="N6341"/>
      <c r="O6341"/>
      <c r="P6341"/>
      <c r="Q6341"/>
      <c r="R6341"/>
      <c r="S6341"/>
      <c r="T6341"/>
      <c r="U6341"/>
      <c r="V6341"/>
      <c r="W6341"/>
      <c r="X6341"/>
      <c r="Y6341"/>
      <c r="Z6341"/>
      <c r="AA6341"/>
      <c r="AB6341"/>
      <c r="AC6341"/>
      <c r="AD6341"/>
      <c r="AE6341"/>
      <c r="AF6341"/>
      <c r="AG6341"/>
      <c r="AH6341"/>
      <c r="AI6341"/>
      <c r="AJ6341"/>
      <c r="AK6341"/>
      <c r="AL6341"/>
      <c r="AM6341"/>
      <c r="AN6341"/>
      <c r="AO6341"/>
      <c r="AP6341"/>
      <c r="AQ6341"/>
      <c r="AR6341"/>
      <c r="AS6341"/>
      <c r="AT6341"/>
      <c r="AU6341"/>
      <c r="AV6341"/>
      <c r="AW6341"/>
      <c r="AX6341"/>
      <c r="AY6341"/>
      <c r="AZ6341"/>
      <c r="BA6341"/>
      <c r="BB6341"/>
      <c r="BC6341"/>
      <c r="BD6341"/>
      <c r="BE6341"/>
      <c r="BF6341"/>
      <c r="BG6341"/>
      <c r="BH6341"/>
      <c r="BI6341"/>
      <c r="BJ6341"/>
      <c r="BK6341"/>
      <c r="BL6341"/>
      <c r="BM6341"/>
      <c r="BN6341"/>
      <c r="BO6341"/>
    </row>
    <row r="6342" spans="1:67" ht="15" x14ac:dyDescent="0.25">
      <c r="A6342" s="245" t="s">
        <v>1030</v>
      </c>
      <c r="B6342" s="245" t="s">
        <v>1029</v>
      </c>
      <c r="C6342" s="245" t="s">
        <v>1123</v>
      </c>
      <c r="D6342" s="245" t="s">
        <v>1122</v>
      </c>
      <c r="E6342" s="246" t="s">
        <v>44</v>
      </c>
      <c r="F6342" s="245" t="s">
        <v>44</v>
      </c>
      <c r="G6342" s="245" t="s">
        <v>1216</v>
      </c>
      <c r="H6342" s="245" t="s">
        <v>21867</v>
      </c>
      <c r="I6342" s="245" t="s">
        <v>11</v>
      </c>
      <c r="J6342" s="245" t="s">
        <v>59</v>
      </c>
      <c r="K6342" s="246" t="s">
        <v>25498</v>
      </c>
      <c r="L6342" s="245" t="s">
        <v>568</v>
      </c>
      <c r="M6342"/>
      <c r="N6342"/>
      <c r="O6342"/>
      <c r="P6342"/>
      <c r="Q6342"/>
      <c r="R6342"/>
      <c r="S6342"/>
      <c r="T6342"/>
      <c r="U6342"/>
      <c r="V6342"/>
      <c r="W6342"/>
      <c r="X6342"/>
      <c r="Y6342"/>
      <c r="Z6342"/>
      <c r="AA6342"/>
      <c r="AB6342"/>
      <c r="AC6342"/>
      <c r="AD6342"/>
      <c r="AE6342"/>
      <c r="AF6342"/>
      <c r="AG6342"/>
      <c r="AH6342"/>
      <c r="AI6342"/>
      <c r="AJ6342"/>
      <c r="AK6342"/>
      <c r="AL6342"/>
      <c r="AM6342"/>
      <c r="AN6342"/>
      <c r="AO6342"/>
      <c r="AP6342"/>
      <c r="AQ6342"/>
      <c r="AR6342"/>
      <c r="AS6342"/>
      <c r="AT6342"/>
      <c r="AU6342"/>
      <c r="AV6342"/>
      <c r="AW6342"/>
      <c r="AX6342"/>
      <c r="AY6342"/>
      <c r="AZ6342"/>
      <c r="BA6342"/>
      <c r="BB6342"/>
      <c r="BC6342"/>
      <c r="BD6342"/>
      <c r="BE6342"/>
      <c r="BF6342"/>
      <c r="BG6342"/>
      <c r="BH6342"/>
      <c r="BI6342"/>
      <c r="BJ6342"/>
      <c r="BK6342"/>
      <c r="BL6342"/>
      <c r="BM6342"/>
      <c r="BN6342"/>
      <c r="BO6342"/>
    </row>
    <row r="6343" spans="1:67" ht="15" x14ac:dyDescent="0.25">
      <c r="A6343" s="245" t="s">
        <v>1030</v>
      </c>
      <c r="B6343" s="245" t="s">
        <v>1029</v>
      </c>
      <c r="C6343" s="245" t="s">
        <v>1123</v>
      </c>
      <c r="D6343" s="245" t="s">
        <v>1122</v>
      </c>
      <c r="E6343" s="246" t="s">
        <v>44</v>
      </c>
      <c r="F6343" s="245" t="s">
        <v>44</v>
      </c>
      <c r="G6343" s="245" t="s">
        <v>1215</v>
      </c>
      <c r="H6343" s="245" t="s">
        <v>21869</v>
      </c>
      <c r="I6343" s="245" t="s">
        <v>11</v>
      </c>
      <c r="J6343" s="245" t="s">
        <v>59</v>
      </c>
      <c r="K6343" s="246" t="s">
        <v>25499</v>
      </c>
      <c r="L6343" s="245" t="s">
        <v>568</v>
      </c>
      <c r="M6343"/>
      <c r="N6343"/>
      <c r="O6343"/>
      <c r="P6343"/>
      <c r="Q6343"/>
      <c r="R6343"/>
      <c r="S6343"/>
      <c r="T6343"/>
      <c r="U6343"/>
      <c r="V6343"/>
      <c r="W6343"/>
      <c r="X6343"/>
      <c r="Y6343"/>
      <c r="Z6343"/>
      <c r="AA6343"/>
      <c r="AB6343"/>
      <c r="AC6343"/>
      <c r="AD6343"/>
      <c r="AE6343"/>
      <c r="AF6343"/>
      <c r="AG6343"/>
      <c r="AH6343"/>
      <c r="AI6343"/>
      <c r="AJ6343"/>
      <c r="AK6343"/>
      <c r="AL6343"/>
      <c r="AM6343"/>
      <c r="AN6343"/>
      <c r="AO6343"/>
      <c r="AP6343"/>
      <c r="AQ6343"/>
      <c r="AR6343"/>
      <c r="AS6343"/>
      <c r="AT6343"/>
      <c r="AU6343"/>
      <c r="AV6343"/>
      <c r="AW6343"/>
      <c r="AX6343"/>
      <c r="AY6343"/>
      <c r="AZ6343"/>
      <c r="BA6343"/>
      <c r="BB6343"/>
      <c r="BC6343"/>
      <c r="BD6343"/>
      <c r="BE6343"/>
      <c r="BF6343"/>
      <c r="BG6343"/>
      <c r="BH6343"/>
      <c r="BI6343"/>
      <c r="BJ6343"/>
      <c r="BK6343"/>
      <c r="BL6343"/>
      <c r="BM6343"/>
      <c r="BN6343"/>
      <c r="BO6343"/>
    </row>
    <row r="6344" spans="1:67" ht="15" x14ac:dyDescent="0.25">
      <c r="A6344" s="245" t="s">
        <v>1030</v>
      </c>
      <c r="B6344" s="245" t="s">
        <v>1029</v>
      </c>
      <c r="C6344" s="245" t="s">
        <v>1123</v>
      </c>
      <c r="D6344" s="245" t="s">
        <v>1122</v>
      </c>
      <c r="E6344" s="246" t="s">
        <v>44</v>
      </c>
      <c r="F6344" s="245" t="s">
        <v>44</v>
      </c>
      <c r="G6344" s="245" t="s">
        <v>1214</v>
      </c>
      <c r="H6344" s="245" t="s">
        <v>21871</v>
      </c>
      <c r="I6344" s="245" t="s">
        <v>11</v>
      </c>
      <c r="J6344" s="245" t="s">
        <v>59</v>
      </c>
      <c r="K6344" s="246" t="s">
        <v>16141</v>
      </c>
      <c r="L6344" s="245" t="s">
        <v>568</v>
      </c>
      <c r="M6344"/>
      <c r="N6344"/>
      <c r="O6344"/>
      <c r="P6344"/>
      <c r="Q6344"/>
      <c r="R6344"/>
      <c r="S6344"/>
      <c r="T6344"/>
      <c r="U6344"/>
      <c r="V6344"/>
      <c r="W6344"/>
      <c r="X6344"/>
      <c r="Y6344"/>
      <c r="Z6344"/>
      <c r="AA6344"/>
      <c r="AB6344"/>
      <c r="AC6344"/>
      <c r="AD6344"/>
      <c r="AE6344"/>
      <c r="AF6344"/>
      <c r="AG6344"/>
      <c r="AH6344"/>
      <c r="AI6344"/>
      <c r="AJ6344"/>
      <c r="AK6344"/>
      <c r="AL6344"/>
      <c r="AM6344"/>
      <c r="AN6344"/>
      <c r="AO6344"/>
      <c r="AP6344"/>
      <c r="AQ6344"/>
      <c r="AR6344"/>
      <c r="AS6344"/>
      <c r="AT6344"/>
      <c r="AU6344"/>
      <c r="AV6344"/>
      <c r="AW6344"/>
      <c r="AX6344"/>
      <c r="AY6344"/>
      <c r="AZ6344"/>
      <c r="BA6344"/>
      <c r="BB6344"/>
      <c r="BC6344"/>
      <c r="BD6344"/>
      <c r="BE6344"/>
      <c r="BF6344"/>
      <c r="BG6344"/>
      <c r="BH6344"/>
      <c r="BI6344"/>
      <c r="BJ6344"/>
      <c r="BK6344"/>
      <c r="BL6344"/>
      <c r="BM6344"/>
      <c r="BN6344"/>
      <c r="BO6344"/>
    </row>
    <row r="6345" spans="1:67" ht="15" x14ac:dyDescent="0.25">
      <c r="A6345" s="245" t="s">
        <v>1030</v>
      </c>
      <c r="B6345" s="245" t="s">
        <v>1029</v>
      </c>
      <c r="C6345" s="245" t="s">
        <v>1123</v>
      </c>
      <c r="D6345" s="245" t="s">
        <v>1122</v>
      </c>
      <c r="E6345" s="246" t="s">
        <v>44</v>
      </c>
      <c r="F6345" s="245" t="s">
        <v>44</v>
      </c>
      <c r="G6345" s="245" t="s">
        <v>1213</v>
      </c>
      <c r="H6345" s="245" t="s">
        <v>21873</v>
      </c>
      <c r="I6345" s="245" t="s">
        <v>11</v>
      </c>
      <c r="J6345" s="245" t="s">
        <v>59</v>
      </c>
      <c r="K6345" s="246" t="s">
        <v>25500</v>
      </c>
      <c r="L6345" s="245" t="s">
        <v>568</v>
      </c>
      <c r="M6345"/>
      <c r="N6345"/>
      <c r="O6345"/>
      <c r="P6345"/>
      <c r="Q6345"/>
      <c r="R6345"/>
      <c r="S6345"/>
      <c r="T6345"/>
      <c r="U6345"/>
      <c r="V6345"/>
      <c r="W6345"/>
      <c r="X6345"/>
      <c r="Y6345"/>
      <c r="Z6345"/>
      <c r="AA6345"/>
      <c r="AB6345"/>
      <c r="AC6345"/>
      <c r="AD6345"/>
      <c r="AE6345"/>
      <c r="AF6345"/>
      <c r="AG6345"/>
      <c r="AH6345"/>
      <c r="AI6345"/>
      <c r="AJ6345"/>
      <c r="AK6345"/>
      <c r="AL6345"/>
      <c r="AM6345"/>
      <c r="AN6345"/>
      <c r="AO6345"/>
      <c r="AP6345"/>
      <c r="AQ6345"/>
      <c r="AR6345"/>
      <c r="AS6345"/>
      <c r="AT6345"/>
      <c r="AU6345"/>
      <c r="AV6345"/>
      <c r="AW6345"/>
      <c r="AX6345"/>
      <c r="AY6345"/>
      <c r="AZ6345"/>
      <c r="BA6345"/>
      <c r="BB6345"/>
      <c r="BC6345"/>
      <c r="BD6345"/>
      <c r="BE6345"/>
      <c r="BF6345"/>
      <c r="BG6345"/>
      <c r="BH6345"/>
      <c r="BI6345"/>
      <c r="BJ6345"/>
      <c r="BK6345"/>
      <c r="BL6345"/>
      <c r="BM6345"/>
      <c r="BN6345"/>
      <c r="BO6345"/>
    </row>
    <row r="6346" spans="1:67" ht="15" x14ac:dyDescent="0.25">
      <c r="A6346" s="245" t="s">
        <v>1030</v>
      </c>
      <c r="B6346" s="245" t="s">
        <v>1029</v>
      </c>
      <c r="C6346" s="245" t="s">
        <v>1123</v>
      </c>
      <c r="D6346" s="245" t="s">
        <v>1122</v>
      </c>
      <c r="E6346" s="246" t="s">
        <v>44</v>
      </c>
      <c r="F6346" s="245" t="s">
        <v>44</v>
      </c>
      <c r="G6346" s="245" t="s">
        <v>1212</v>
      </c>
      <c r="H6346" s="245" t="s">
        <v>21875</v>
      </c>
      <c r="I6346" s="245" t="s">
        <v>11</v>
      </c>
      <c r="J6346" s="245" t="s">
        <v>59</v>
      </c>
      <c r="K6346" s="246" t="s">
        <v>25501</v>
      </c>
      <c r="L6346" s="245" t="s">
        <v>568</v>
      </c>
      <c r="M6346"/>
      <c r="N6346"/>
      <c r="O6346"/>
      <c r="P6346"/>
      <c r="Q6346"/>
      <c r="R6346"/>
      <c r="S6346"/>
      <c r="T6346"/>
      <c r="U6346"/>
      <c r="V6346"/>
      <c r="W6346"/>
      <c r="X6346"/>
      <c r="Y6346"/>
      <c r="Z6346"/>
      <c r="AA6346"/>
      <c r="AB6346"/>
      <c r="AC6346"/>
      <c r="AD6346"/>
      <c r="AE6346"/>
      <c r="AF6346"/>
      <c r="AG6346"/>
      <c r="AH6346"/>
      <c r="AI6346"/>
      <c r="AJ6346"/>
      <c r="AK6346"/>
      <c r="AL6346"/>
      <c r="AM6346"/>
      <c r="AN6346"/>
      <c r="AO6346"/>
      <c r="AP6346"/>
      <c r="AQ6346"/>
      <c r="AR6346"/>
      <c r="AS6346"/>
      <c r="AT6346"/>
      <c r="AU6346"/>
      <c r="AV6346"/>
      <c r="AW6346"/>
      <c r="AX6346"/>
      <c r="AY6346"/>
      <c r="AZ6346"/>
      <c r="BA6346"/>
      <c r="BB6346"/>
      <c r="BC6346"/>
      <c r="BD6346"/>
      <c r="BE6346"/>
      <c r="BF6346"/>
      <c r="BG6346"/>
      <c r="BH6346"/>
      <c r="BI6346"/>
      <c r="BJ6346"/>
      <c r="BK6346"/>
      <c r="BL6346"/>
      <c r="BM6346"/>
      <c r="BN6346"/>
      <c r="BO6346"/>
    </row>
    <row r="6347" spans="1:67" ht="15" x14ac:dyDescent="0.25">
      <c r="A6347" s="245" t="s">
        <v>1030</v>
      </c>
      <c r="B6347" s="245" t="s">
        <v>1029</v>
      </c>
      <c r="C6347" s="245" t="s">
        <v>1123</v>
      </c>
      <c r="D6347" s="245" t="s">
        <v>1122</v>
      </c>
      <c r="E6347" s="246" t="s">
        <v>44</v>
      </c>
      <c r="F6347" s="245" t="s">
        <v>44</v>
      </c>
      <c r="G6347" s="245" t="s">
        <v>1211</v>
      </c>
      <c r="H6347" s="245" t="s">
        <v>21876</v>
      </c>
      <c r="I6347" s="245" t="s">
        <v>11</v>
      </c>
      <c r="J6347" s="245" t="s">
        <v>59</v>
      </c>
      <c r="K6347" s="246" t="s">
        <v>10037</v>
      </c>
      <c r="L6347" s="245" t="s">
        <v>568</v>
      </c>
      <c r="M6347"/>
      <c r="N6347"/>
      <c r="O6347"/>
      <c r="P6347"/>
      <c r="Q6347"/>
      <c r="R6347"/>
      <c r="S6347"/>
      <c r="T6347"/>
      <c r="U6347"/>
      <c r="V6347"/>
      <c r="W6347"/>
      <c r="X6347"/>
      <c r="Y6347"/>
      <c r="Z6347"/>
      <c r="AA6347"/>
      <c r="AB6347"/>
      <c r="AC6347"/>
      <c r="AD6347"/>
      <c r="AE6347"/>
      <c r="AF6347"/>
      <c r="AG6347"/>
      <c r="AH6347"/>
      <c r="AI6347"/>
      <c r="AJ6347"/>
      <c r="AK6347"/>
      <c r="AL6347"/>
      <c r="AM6347"/>
      <c r="AN6347"/>
      <c r="AO6347"/>
      <c r="AP6347"/>
      <c r="AQ6347"/>
      <c r="AR6347"/>
      <c r="AS6347"/>
      <c r="AT6347"/>
      <c r="AU6347"/>
      <c r="AV6347"/>
      <c r="AW6347"/>
      <c r="AX6347"/>
      <c r="AY6347"/>
      <c r="AZ6347"/>
      <c r="BA6347"/>
      <c r="BB6347"/>
      <c r="BC6347"/>
      <c r="BD6347"/>
      <c r="BE6347"/>
      <c r="BF6347"/>
      <c r="BG6347"/>
      <c r="BH6347"/>
      <c r="BI6347"/>
      <c r="BJ6347"/>
      <c r="BK6347"/>
      <c r="BL6347"/>
      <c r="BM6347"/>
      <c r="BN6347"/>
      <c r="BO6347"/>
    </row>
    <row r="6348" spans="1:67" ht="15" x14ac:dyDescent="0.25">
      <c r="A6348" s="245" t="s">
        <v>1030</v>
      </c>
      <c r="B6348" s="245" t="s">
        <v>1029</v>
      </c>
      <c r="C6348" s="245" t="s">
        <v>1123</v>
      </c>
      <c r="D6348" s="245" t="s">
        <v>1122</v>
      </c>
      <c r="E6348" s="246" t="s">
        <v>44</v>
      </c>
      <c r="F6348" s="245" t="s">
        <v>44</v>
      </c>
      <c r="G6348" s="245" t="s">
        <v>1210</v>
      </c>
      <c r="H6348" s="245" t="s">
        <v>21878</v>
      </c>
      <c r="I6348" s="245" t="s">
        <v>11</v>
      </c>
      <c r="J6348" s="245" t="s">
        <v>59</v>
      </c>
      <c r="K6348" s="246" t="s">
        <v>25502</v>
      </c>
      <c r="L6348" s="245" t="s">
        <v>568</v>
      </c>
      <c r="M6348"/>
      <c r="N6348"/>
      <c r="O6348"/>
      <c r="P6348"/>
      <c r="Q6348"/>
      <c r="R6348"/>
      <c r="S6348"/>
      <c r="T6348"/>
      <c r="U6348"/>
      <c r="V6348"/>
      <c r="W6348"/>
      <c r="X6348"/>
      <c r="Y6348"/>
      <c r="Z6348"/>
      <c r="AA6348"/>
      <c r="AB6348"/>
      <c r="AC6348"/>
      <c r="AD6348"/>
      <c r="AE6348"/>
      <c r="AF6348"/>
      <c r="AG6348"/>
      <c r="AH6348"/>
      <c r="AI6348"/>
      <c r="AJ6348"/>
      <c r="AK6348"/>
      <c r="AL6348"/>
      <c r="AM6348"/>
      <c r="AN6348"/>
      <c r="AO6348"/>
      <c r="AP6348"/>
      <c r="AQ6348"/>
      <c r="AR6348"/>
      <c r="AS6348"/>
      <c r="AT6348"/>
      <c r="AU6348"/>
      <c r="AV6348"/>
      <c r="AW6348"/>
      <c r="AX6348"/>
      <c r="AY6348"/>
      <c r="AZ6348"/>
      <c r="BA6348"/>
      <c r="BB6348"/>
      <c r="BC6348"/>
      <c r="BD6348"/>
      <c r="BE6348"/>
      <c r="BF6348"/>
      <c r="BG6348"/>
      <c r="BH6348"/>
      <c r="BI6348"/>
      <c r="BJ6348"/>
      <c r="BK6348"/>
      <c r="BL6348"/>
      <c r="BM6348"/>
      <c r="BN6348"/>
      <c r="BO6348"/>
    </row>
    <row r="6349" spans="1:67" ht="15" x14ac:dyDescent="0.25">
      <c r="A6349" s="245" t="s">
        <v>1030</v>
      </c>
      <c r="B6349" s="245" t="s">
        <v>1029</v>
      </c>
      <c r="C6349" s="245" t="s">
        <v>1123</v>
      </c>
      <c r="D6349" s="245" t="s">
        <v>1122</v>
      </c>
      <c r="E6349" s="246" t="s">
        <v>44</v>
      </c>
      <c r="F6349" s="245" t="s">
        <v>44</v>
      </c>
      <c r="G6349" s="245" t="s">
        <v>1209</v>
      </c>
      <c r="H6349" s="245" t="s">
        <v>21880</v>
      </c>
      <c r="I6349" s="245" t="s">
        <v>11</v>
      </c>
      <c r="J6349" s="245" t="s">
        <v>59</v>
      </c>
      <c r="K6349" s="246" t="s">
        <v>25503</v>
      </c>
      <c r="L6349" s="245" t="s">
        <v>568</v>
      </c>
      <c r="M6349"/>
      <c r="N6349"/>
      <c r="O6349"/>
      <c r="P6349"/>
      <c r="Q6349"/>
      <c r="R6349"/>
      <c r="S6349"/>
      <c r="T6349"/>
      <c r="U6349"/>
      <c r="V6349"/>
      <c r="W6349"/>
      <c r="X6349"/>
      <c r="Y6349"/>
      <c r="Z6349"/>
      <c r="AA6349"/>
      <c r="AB6349"/>
      <c r="AC6349"/>
      <c r="AD6349"/>
      <c r="AE6349"/>
      <c r="AF6349"/>
      <c r="AG6349"/>
      <c r="AH6349"/>
      <c r="AI6349"/>
      <c r="AJ6349"/>
      <c r="AK6349"/>
      <c r="AL6349"/>
      <c r="AM6349"/>
      <c r="AN6349"/>
      <c r="AO6349"/>
      <c r="AP6349"/>
      <c r="AQ6349"/>
      <c r="AR6349"/>
      <c r="AS6349"/>
      <c r="AT6349"/>
      <c r="AU6349"/>
      <c r="AV6349"/>
      <c r="AW6349"/>
      <c r="AX6349"/>
      <c r="AY6349"/>
      <c r="AZ6349"/>
      <c r="BA6349"/>
      <c r="BB6349"/>
      <c r="BC6349"/>
      <c r="BD6349"/>
      <c r="BE6349"/>
      <c r="BF6349"/>
      <c r="BG6349"/>
      <c r="BH6349"/>
      <c r="BI6349"/>
      <c r="BJ6349"/>
      <c r="BK6349"/>
      <c r="BL6349"/>
      <c r="BM6349"/>
      <c r="BN6349"/>
      <c r="BO6349"/>
    </row>
    <row r="6350" spans="1:67" ht="15" x14ac:dyDescent="0.25">
      <c r="A6350" s="245" t="s">
        <v>1030</v>
      </c>
      <c r="B6350" s="245" t="s">
        <v>1029</v>
      </c>
      <c r="C6350" s="245" t="s">
        <v>1123</v>
      </c>
      <c r="D6350" s="245" t="s">
        <v>1122</v>
      </c>
      <c r="E6350" s="246" t="s">
        <v>44</v>
      </c>
      <c r="F6350" s="245" t="s">
        <v>44</v>
      </c>
      <c r="G6350" s="245" t="s">
        <v>1208</v>
      </c>
      <c r="H6350" s="245" t="s">
        <v>21881</v>
      </c>
      <c r="I6350" s="245" t="s">
        <v>11</v>
      </c>
      <c r="J6350" s="245" t="s">
        <v>59</v>
      </c>
      <c r="K6350" s="246" t="s">
        <v>15064</v>
      </c>
      <c r="L6350" s="245" t="s">
        <v>568</v>
      </c>
      <c r="M6350"/>
      <c r="N6350"/>
      <c r="O6350"/>
      <c r="P6350"/>
      <c r="Q6350"/>
      <c r="R6350"/>
      <c r="S6350"/>
      <c r="T6350"/>
      <c r="U6350"/>
      <c r="V6350"/>
      <c r="W6350"/>
      <c r="X6350"/>
      <c r="Y6350"/>
      <c r="Z6350"/>
      <c r="AA6350"/>
      <c r="AB6350"/>
      <c r="AC6350"/>
      <c r="AD6350"/>
      <c r="AE6350"/>
      <c r="AF6350"/>
      <c r="AG6350"/>
      <c r="AH6350"/>
      <c r="AI6350"/>
      <c r="AJ6350"/>
      <c r="AK6350"/>
      <c r="AL6350"/>
      <c r="AM6350"/>
      <c r="AN6350"/>
      <c r="AO6350"/>
      <c r="AP6350"/>
      <c r="AQ6350"/>
      <c r="AR6350"/>
      <c r="AS6350"/>
      <c r="AT6350"/>
      <c r="AU6350"/>
      <c r="AV6350"/>
      <c r="AW6350"/>
      <c r="AX6350"/>
      <c r="AY6350"/>
      <c r="AZ6350"/>
      <c r="BA6350"/>
      <c r="BB6350"/>
      <c r="BC6350"/>
      <c r="BD6350"/>
      <c r="BE6350"/>
      <c r="BF6350"/>
      <c r="BG6350"/>
      <c r="BH6350"/>
      <c r="BI6350"/>
      <c r="BJ6350"/>
      <c r="BK6350"/>
      <c r="BL6350"/>
      <c r="BM6350"/>
      <c r="BN6350"/>
      <c r="BO6350"/>
    </row>
    <row r="6351" spans="1:67" ht="15" x14ac:dyDescent="0.25">
      <c r="A6351" s="245" t="s">
        <v>1030</v>
      </c>
      <c r="B6351" s="245" t="s">
        <v>1029</v>
      </c>
      <c r="C6351" s="245" t="s">
        <v>1123</v>
      </c>
      <c r="D6351" s="245" t="s">
        <v>1122</v>
      </c>
      <c r="E6351" s="246" t="s">
        <v>44</v>
      </c>
      <c r="F6351" s="245" t="s">
        <v>44</v>
      </c>
      <c r="G6351" s="245" t="s">
        <v>1207</v>
      </c>
      <c r="H6351" s="245" t="s">
        <v>21882</v>
      </c>
      <c r="I6351" s="245" t="s">
        <v>11</v>
      </c>
      <c r="J6351" s="245" t="s">
        <v>59</v>
      </c>
      <c r="K6351" s="246" t="s">
        <v>15293</v>
      </c>
      <c r="L6351" s="245" t="s">
        <v>568</v>
      </c>
      <c r="M6351"/>
      <c r="N6351"/>
      <c r="O6351"/>
      <c r="P6351"/>
      <c r="Q6351"/>
      <c r="R6351"/>
      <c r="S6351"/>
      <c r="T6351"/>
      <c r="U6351"/>
      <c r="V6351"/>
      <c r="W6351"/>
      <c r="X6351"/>
      <c r="Y6351"/>
      <c r="Z6351"/>
      <c r="AA6351"/>
      <c r="AB6351"/>
      <c r="AC6351"/>
      <c r="AD6351"/>
      <c r="AE6351"/>
      <c r="AF6351"/>
      <c r="AG6351"/>
      <c r="AH6351"/>
      <c r="AI6351"/>
      <c r="AJ6351"/>
      <c r="AK6351"/>
      <c r="AL6351"/>
      <c r="AM6351"/>
      <c r="AN6351"/>
      <c r="AO6351"/>
      <c r="AP6351"/>
      <c r="AQ6351"/>
      <c r="AR6351"/>
      <c r="AS6351"/>
      <c r="AT6351"/>
      <c r="AU6351"/>
      <c r="AV6351"/>
      <c r="AW6351"/>
      <c r="AX6351"/>
      <c r="AY6351"/>
      <c r="AZ6351"/>
      <c r="BA6351"/>
      <c r="BB6351"/>
      <c r="BC6351"/>
      <c r="BD6351"/>
      <c r="BE6351"/>
      <c r="BF6351"/>
      <c r="BG6351"/>
      <c r="BH6351"/>
      <c r="BI6351"/>
      <c r="BJ6351"/>
      <c r="BK6351"/>
      <c r="BL6351"/>
      <c r="BM6351"/>
      <c r="BN6351"/>
      <c r="BO6351"/>
    </row>
    <row r="6352" spans="1:67" ht="15" x14ac:dyDescent="0.25">
      <c r="A6352" s="245" t="s">
        <v>1030</v>
      </c>
      <c r="B6352" s="245" t="s">
        <v>1029</v>
      </c>
      <c r="C6352" s="245" t="s">
        <v>1123</v>
      </c>
      <c r="D6352" s="245" t="s">
        <v>1122</v>
      </c>
      <c r="E6352" s="246" t="s">
        <v>44</v>
      </c>
      <c r="F6352" s="245" t="s">
        <v>44</v>
      </c>
      <c r="G6352" s="245" t="s">
        <v>1206</v>
      </c>
      <c r="H6352" s="245" t="s">
        <v>21884</v>
      </c>
      <c r="I6352" s="245" t="s">
        <v>11</v>
      </c>
      <c r="J6352" s="245" t="s">
        <v>59</v>
      </c>
      <c r="K6352" s="246" t="s">
        <v>25504</v>
      </c>
      <c r="L6352" s="245" t="s">
        <v>568</v>
      </c>
      <c r="M6352"/>
      <c r="N6352"/>
      <c r="O6352"/>
      <c r="P6352"/>
      <c r="Q6352"/>
      <c r="R6352"/>
      <c r="S6352"/>
      <c r="T6352"/>
      <c r="U6352"/>
      <c r="V6352"/>
      <c r="W6352"/>
      <c r="X6352"/>
      <c r="Y6352"/>
      <c r="Z6352"/>
      <c r="AA6352"/>
      <c r="AB6352"/>
      <c r="AC6352"/>
      <c r="AD6352"/>
      <c r="AE6352"/>
      <c r="AF6352"/>
      <c r="AG6352"/>
      <c r="AH6352"/>
      <c r="AI6352"/>
      <c r="AJ6352"/>
      <c r="AK6352"/>
      <c r="AL6352"/>
      <c r="AM6352"/>
      <c r="AN6352"/>
      <c r="AO6352"/>
      <c r="AP6352"/>
      <c r="AQ6352"/>
      <c r="AR6352"/>
      <c r="AS6352"/>
      <c r="AT6352"/>
      <c r="AU6352"/>
      <c r="AV6352"/>
      <c r="AW6352"/>
      <c r="AX6352"/>
      <c r="AY6352"/>
      <c r="AZ6352"/>
      <c r="BA6352"/>
      <c r="BB6352"/>
      <c r="BC6352"/>
      <c r="BD6352"/>
      <c r="BE6352"/>
      <c r="BF6352"/>
      <c r="BG6352"/>
      <c r="BH6352"/>
      <c r="BI6352"/>
      <c r="BJ6352"/>
      <c r="BK6352"/>
      <c r="BL6352"/>
      <c r="BM6352"/>
      <c r="BN6352"/>
      <c r="BO6352"/>
    </row>
    <row r="6353" spans="1:67" ht="15" x14ac:dyDescent="0.25">
      <c r="A6353" s="245" t="s">
        <v>1030</v>
      </c>
      <c r="B6353" s="245" t="s">
        <v>1029</v>
      </c>
      <c r="C6353" s="245" t="s">
        <v>1123</v>
      </c>
      <c r="D6353" s="245" t="s">
        <v>1122</v>
      </c>
      <c r="E6353" s="246" t="s">
        <v>44</v>
      </c>
      <c r="F6353" s="245" t="s">
        <v>44</v>
      </c>
      <c r="G6353" s="245" t="s">
        <v>1205</v>
      </c>
      <c r="H6353" s="245" t="s">
        <v>21886</v>
      </c>
      <c r="I6353" s="245" t="s">
        <v>11</v>
      </c>
      <c r="J6353" s="245" t="s">
        <v>59</v>
      </c>
      <c r="K6353" s="246" t="s">
        <v>25505</v>
      </c>
      <c r="L6353" s="245" t="s">
        <v>568</v>
      </c>
      <c r="M6353"/>
      <c r="N6353"/>
      <c r="O6353"/>
      <c r="P6353"/>
      <c r="Q6353"/>
      <c r="R6353"/>
      <c r="S6353"/>
      <c r="T6353"/>
      <c r="U6353"/>
      <c r="V6353"/>
      <c r="W6353"/>
      <c r="X6353"/>
      <c r="Y6353"/>
      <c r="Z6353"/>
      <c r="AA6353"/>
      <c r="AB6353"/>
      <c r="AC6353"/>
      <c r="AD6353"/>
      <c r="AE6353"/>
      <c r="AF6353"/>
      <c r="AG6353"/>
      <c r="AH6353"/>
      <c r="AI6353"/>
      <c r="AJ6353"/>
      <c r="AK6353"/>
      <c r="AL6353"/>
      <c r="AM6353"/>
      <c r="AN6353"/>
      <c r="AO6353"/>
      <c r="AP6353"/>
      <c r="AQ6353"/>
      <c r="AR6353"/>
      <c r="AS6353"/>
      <c r="AT6353"/>
      <c r="AU6353"/>
      <c r="AV6353"/>
      <c r="AW6353"/>
      <c r="AX6353"/>
      <c r="AY6353"/>
      <c r="AZ6353"/>
      <c r="BA6353"/>
      <c r="BB6353"/>
      <c r="BC6353"/>
      <c r="BD6353"/>
      <c r="BE6353"/>
      <c r="BF6353"/>
      <c r="BG6353"/>
      <c r="BH6353"/>
      <c r="BI6353"/>
      <c r="BJ6353"/>
      <c r="BK6353"/>
      <c r="BL6353"/>
      <c r="BM6353"/>
      <c r="BN6353"/>
      <c r="BO6353"/>
    </row>
    <row r="6354" spans="1:67" ht="15" x14ac:dyDescent="0.25">
      <c r="A6354" s="245" t="s">
        <v>1030</v>
      </c>
      <c r="B6354" s="245" t="s">
        <v>1029</v>
      </c>
      <c r="C6354" s="245" t="s">
        <v>1123</v>
      </c>
      <c r="D6354" s="245" t="s">
        <v>1122</v>
      </c>
      <c r="E6354" s="246" t="s">
        <v>44</v>
      </c>
      <c r="F6354" s="245" t="s">
        <v>44</v>
      </c>
      <c r="G6354" s="245" t="s">
        <v>1204</v>
      </c>
      <c r="H6354" s="245" t="s">
        <v>21887</v>
      </c>
      <c r="I6354" s="245" t="s">
        <v>11</v>
      </c>
      <c r="J6354" s="245" t="s">
        <v>59</v>
      </c>
      <c r="K6354" s="246" t="s">
        <v>25506</v>
      </c>
      <c r="L6354" s="245" t="s">
        <v>568</v>
      </c>
      <c r="M6354"/>
      <c r="N6354"/>
      <c r="O6354"/>
      <c r="P6354"/>
      <c r="Q6354"/>
      <c r="R6354"/>
      <c r="S6354"/>
      <c r="T6354"/>
      <c r="U6354"/>
      <c r="V6354"/>
      <c r="W6354"/>
      <c r="X6354"/>
      <c r="Y6354"/>
      <c r="Z6354"/>
      <c r="AA6354"/>
      <c r="AB6354"/>
      <c r="AC6354"/>
      <c r="AD6354"/>
      <c r="AE6354"/>
      <c r="AF6354"/>
      <c r="AG6354"/>
      <c r="AH6354"/>
      <c r="AI6354"/>
      <c r="AJ6354"/>
      <c r="AK6354"/>
      <c r="AL6354"/>
      <c r="AM6354"/>
      <c r="AN6354"/>
      <c r="AO6354"/>
      <c r="AP6354"/>
      <c r="AQ6354"/>
      <c r="AR6354"/>
      <c r="AS6354"/>
      <c r="AT6354"/>
      <c r="AU6354"/>
      <c r="AV6354"/>
      <c r="AW6354"/>
      <c r="AX6354"/>
      <c r="AY6354"/>
      <c r="AZ6354"/>
      <c r="BA6354"/>
      <c r="BB6354"/>
      <c r="BC6354"/>
      <c r="BD6354"/>
      <c r="BE6354"/>
      <c r="BF6354"/>
      <c r="BG6354"/>
      <c r="BH6354"/>
      <c r="BI6354"/>
      <c r="BJ6354"/>
      <c r="BK6354"/>
      <c r="BL6354"/>
      <c r="BM6354"/>
      <c r="BN6354"/>
      <c r="BO6354"/>
    </row>
    <row r="6355" spans="1:67" ht="15" x14ac:dyDescent="0.25">
      <c r="A6355" s="245" t="s">
        <v>1030</v>
      </c>
      <c r="B6355" s="245" t="s">
        <v>1029</v>
      </c>
      <c r="C6355" s="245" t="s">
        <v>1123</v>
      </c>
      <c r="D6355" s="245" t="s">
        <v>1122</v>
      </c>
      <c r="E6355" s="246" t="s">
        <v>44</v>
      </c>
      <c r="F6355" s="245" t="s">
        <v>44</v>
      </c>
      <c r="G6355" s="245" t="s">
        <v>1203</v>
      </c>
      <c r="H6355" s="245" t="s">
        <v>21889</v>
      </c>
      <c r="I6355" s="245" t="s">
        <v>11</v>
      </c>
      <c r="J6355" s="245" t="s">
        <v>59</v>
      </c>
      <c r="K6355" s="246" t="s">
        <v>14286</v>
      </c>
      <c r="L6355" s="245" t="s">
        <v>568</v>
      </c>
      <c r="M6355"/>
      <c r="N6355"/>
      <c r="O6355"/>
      <c r="P6355"/>
      <c r="Q6355"/>
      <c r="R6355"/>
      <c r="S6355"/>
      <c r="T6355"/>
      <c r="U6355"/>
      <c r="V6355"/>
      <c r="W6355"/>
      <c r="X6355"/>
      <c r="Y6355"/>
      <c r="Z6355"/>
      <c r="AA6355"/>
      <c r="AB6355"/>
      <c r="AC6355"/>
      <c r="AD6355"/>
      <c r="AE6355"/>
      <c r="AF6355"/>
      <c r="AG6355"/>
      <c r="AH6355"/>
      <c r="AI6355"/>
      <c r="AJ6355"/>
      <c r="AK6355"/>
      <c r="AL6355"/>
      <c r="AM6355"/>
      <c r="AN6355"/>
      <c r="AO6355"/>
      <c r="AP6355"/>
      <c r="AQ6355"/>
      <c r="AR6355"/>
      <c r="AS6355"/>
      <c r="AT6355"/>
      <c r="AU6355"/>
      <c r="AV6355"/>
      <c r="AW6355"/>
      <c r="AX6355"/>
      <c r="AY6355"/>
      <c r="AZ6355"/>
      <c r="BA6355"/>
      <c r="BB6355"/>
      <c r="BC6355"/>
      <c r="BD6355"/>
      <c r="BE6355"/>
      <c r="BF6355"/>
      <c r="BG6355"/>
      <c r="BH6355"/>
      <c r="BI6355"/>
      <c r="BJ6355"/>
      <c r="BK6355"/>
      <c r="BL6355"/>
      <c r="BM6355"/>
      <c r="BN6355"/>
      <c r="BO6355"/>
    </row>
    <row r="6356" spans="1:67" ht="15" x14ac:dyDescent="0.25">
      <c r="A6356" s="245" t="s">
        <v>1030</v>
      </c>
      <c r="B6356" s="245" t="s">
        <v>1029</v>
      </c>
      <c r="C6356" s="245" t="s">
        <v>1123</v>
      </c>
      <c r="D6356" s="245" t="s">
        <v>1122</v>
      </c>
      <c r="E6356" s="246" t="s">
        <v>44</v>
      </c>
      <c r="F6356" s="245" t="s">
        <v>44</v>
      </c>
      <c r="G6356" s="245" t="s">
        <v>1202</v>
      </c>
      <c r="H6356" s="245" t="s">
        <v>21890</v>
      </c>
      <c r="I6356" s="245" t="s">
        <v>11</v>
      </c>
      <c r="J6356" s="245" t="s">
        <v>59</v>
      </c>
      <c r="K6356" s="246" t="s">
        <v>24450</v>
      </c>
      <c r="L6356" s="245" t="s">
        <v>568</v>
      </c>
      <c r="M6356"/>
      <c r="N6356"/>
      <c r="O6356"/>
      <c r="P6356"/>
      <c r="Q6356"/>
      <c r="R6356"/>
      <c r="S6356"/>
      <c r="T6356"/>
      <c r="U6356"/>
      <c r="V6356"/>
      <c r="W6356"/>
      <c r="X6356"/>
      <c r="Y6356"/>
      <c r="Z6356"/>
      <c r="AA6356"/>
      <c r="AB6356"/>
      <c r="AC6356"/>
      <c r="AD6356"/>
      <c r="AE6356"/>
      <c r="AF6356"/>
      <c r="AG6356"/>
      <c r="AH6356"/>
      <c r="AI6356"/>
      <c r="AJ6356"/>
      <c r="AK6356"/>
      <c r="AL6356"/>
      <c r="AM6356"/>
      <c r="AN6356"/>
      <c r="AO6356"/>
      <c r="AP6356"/>
      <c r="AQ6356"/>
      <c r="AR6356"/>
      <c r="AS6356"/>
      <c r="AT6356"/>
      <c r="AU6356"/>
      <c r="AV6356"/>
      <c r="AW6356"/>
      <c r="AX6356"/>
      <c r="AY6356"/>
      <c r="AZ6356"/>
      <c r="BA6356"/>
      <c r="BB6356"/>
      <c r="BC6356"/>
      <c r="BD6356"/>
      <c r="BE6356"/>
      <c r="BF6356"/>
      <c r="BG6356"/>
      <c r="BH6356"/>
      <c r="BI6356"/>
      <c r="BJ6356"/>
      <c r="BK6356"/>
      <c r="BL6356"/>
      <c r="BM6356"/>
      <c r="BN6356"/>
      <c r="BO6356"/>
    </row>
    <row r="6357" spans="1:67" ht="15" x14ac:dyDescent="0.25">
      <c r="A6357" s="245" t="s">
        <v>1030</v>
      </c>
      <c r="B6357" s="245" t="s">
        <v>1029</v>
      </c>
      <c r="C6357" s="245" t="s">
        <v>1123</v>
      </c>
      <c r="D6357" s="245" t="s">
        <v>1122</v>
      </c>
      <c r="E6357" s="246" t="s">
        <v>44</v>
      </c>
      <c r="F6357" s="245" t="s">
        <v>44</v>
      </c>
      <c r="G6357" s="245" t="s">
        <v>1201</v>
      </c>
      <c r="H6357" s="245" t="s">
        <v>21892</v>
      </c>
      <c r="I6357" s="245" t="s">
        <v>11</v>
      </c>
      <c r="J6357" s="245" t="s">
        <v>59</v>
      </c>
      <c r="K6357" s="246" t="s">
        <v>25507</v>
      </c>
      <c r="L6357" s="245" t="s">
        <v>568</v>
      </c>
      <c r="M6357"/>
      <c r="N6357"/>
      <c r="O6357"/>
      <c r="P6357"/>
      <c r="Q6357"/>
      <c r="R6357"/>
      <c r="S6357"/>
      <c r="T6357"/>
      <c r="U6357"/>
      <c r="V6357"/>
      <c r="W6357"/>
      <c r="X6357"/>
      <c r="Y6357"/>
      <c r="Z6357"/>
      <c r="AA6357"/>
      <c r="AB6357"/>
      <c r="AC6357"/>
      <c r="AD6357"/>
      <c r="AE6357"/>
      <c r="AF6357"/>
      <c r="AG6357"/>
      <c r="AH6357"/>
      <c r="AI6357"/>
      <c r="AJ6357"/>
      <c r="AK6357"/>
      <c r="AL6357"/>
      <c r="AM6357"/>
      <c r="AN6357"/>
      <c r="AO6357"/>
      <c r="AP6357"/>
      <c r="AQ6357"/>
      <c r="AR6357"/>
      <c r="AS6357"/>
      <c r="AT6357"/>
      <c r="AU6357"/>
      <c r="AV6357"/>
      <c r="AW6357"/>
      <c r="AX6357"/>
      <c r="AY6357"/>
      <c r="AZ6357"/>
      <c r="BA6357"/>
      <c r="BB6357"/>
      <c r="BC6357"/>
      <c r="BD6357"/>
      <c r="BE6357"/>
      <c r="BF6357"/>
      <c r="BG6357"/>
      <c r="BH6357"/>
      <c r="BI6357"/>
      <c r="BJ6357"/>
      <c r="BK6357"/>
      <c r="BL6357"/>
      <c r="BM6357"/>
      <c r="BN6357"/>
      <c r="BO6357"/>
    </row>
    <row r="6358" spans="1:67" ht="15" x14ac:dyDescent="0.25">
      <c r="A6358" s="245" t="s">
        <v>1030</v>
      </c>
      <c r="B6358" s="245" t="s">
        <v>1029</v>
      </c>
      <c r="C6358" s="245" t="s">
        <v>1123</v>
      </c>
      <c r="D6358" s="245" t="s">
        <v>1122</v>
      </c>
      <c r="E6358" s="246" t="s">
        <v>44</v>
      </c>
      <c r="F6358" s="245" t="s">
        <v>44</v>
      </c>
      <c r="G6358" s="245" t="s">
        <v>1200</v>
      </c>
      <c r="H6358" s="245" t="s">
        <v>21893</v>
      </c>
      <c r="I6358" s="245" t="s">
        <v>11</v>
      </c>
      <c r="J6358" s="245" t="s">
        <v>59</v>
      </c>
      <c r="K6358" s="246" t="s">
        <v>16017</v>
      </c>
      <c r="L6358" s="245" t="s">
        <v>568</v>
      </c>
      <c r="M6358"/>
      <c r="N6358"/>
      <c r="O6358"/>
      <c r="P6358"/>
      <c r="Q6358"/>
      <c r="R6358"/>
      <c r="S6358"/>
      <c r="T6358"/>
      <c r="U6358"/>
      <c r="V6358"/>
      <c r="W6358"/>
      <c r="X6358"/>
      <c r="Y6358"/>
      <c r="Z6358"/>
      <c r="AA6358"/>
      <c r="AB6358"/>
      <c r="AC6358"/>
      <c r="AD6358"/>
      <c r="AE6358"/>
      <c r="AF6358"/>
      <c r="AG6358"/>
      <c r="AH6358"/>
      <c r="AI6358"/>
      <c r="AJ6358"/>
      <c r="AK6358"/>
      <c r="AL6358"/>
      <c r="AM6358"/>
      <c r="AN6358"/>
      <c r="AO6358"/>
      <c r="AP6358"/>
      <c r="AQ6358"/>
      <c r="AR6358"/>
      <c r="AS6358"/>
      <c r="AT6358"/>
      <c r="AU6358"/>
      <c r="AV6358"/>
      <c r="AW6358"/>
      <c r="AX6358"/>
      <c r="AY6358"/>
      <c r="AZ6358"/>
      <c r="BA6358"/>
      <c r="BB6358"/>
      <c r="BC6358"/>
      <c r="BD6358"/>
      <c r="BE6358"/>
      <c r="BF6358"/>
      <c r="BG6358"/>
      <c r="BH6358"/>
      <c r="BI6358"/>
      <c r="BJ6358"/>
      <c r="BK6358"/>
      <c r="BL6358"/>
      <c r="BM6358"/>
      <c r="BN6358"/>
      <c r="BO6358"/>
    </row>
    <row r="6359" spans="1:67" ht="15" x14ac:dyDescent="0.25">
      <c r="A6359" s="245" t="s">
        <v>1030</v>
      </c>
      <c r="B6359" s="245" t="s">
        <v>1029</v>
      </c>
      <c r="C6359" s="245" t="s">
        <v>1123</v>
      </c>
      <c r="D6359" s="245" t="s">
        <v>1122</v>
      </c>
      <c r="E6359" s="246" t="s">
        <v>44</v>
      </c>
      <c r="F6359" s="245" t="s">
        <v>44</v>
      </c>
      <c r="G6359" s="245" t="s">
        <v>1199</v>
      </c>
      <c r="H6359" s="245" t="s">
        <v>21895</v>
      </c>
      <c r="I6359" s="245" t="s">
        <v>11</v>
      </c>
      <c r="J6359" s="245" t="s">
        <v>59</v>
      </c>
      <c r="K6359" s="246" t="s">
        <v>21406</v>
      </c>
      <c r="L6359" s="245" t="s">
        <v>568</v>
      </c>
      <c r="M6359"/>
      <c r="N6359"/>
      <c r="O6359"/>
      <c r="P6359"/>
      <c r="Q6359"/>
      <c r="R6359"/>
      <c r="S6359"/>
      <c r="T6359"/>
      <c r="U6359"/>
      <c r="V6359"/>
      <c r="W6359"/>
      <c r="X6359"/>
      <c r="Y6359"/>
      <c r="Z6359"/>
      <c r="AA6359"/>
      <c r="AB6359"/>
      <c r="AC6359"/>
      <c r="AD6359"/>
      <c r="AE6359"/>
      <c r="AF6359"/>
      <c r="AG6359"/>
      <c r="AH6359"/>
      <c r="AI6359"/>
      <c r="AJ6359"/>
      <c r="AK6359"/>
      <c r="AL6359"/>
      <c r="AM6359"/>
      <c r="AN6359"/>
      <c r="AO6359"/>
      <c r="AP6359"/>
      <c r="AQ6359"/>
      <c r="AR6359"/>
      <c r="AS6359"/>
      <c r="AT6359"/>
      <c r="AU6359"/>
      <c r="AV6359"/>
      <c r="AW6359"/>
      <c r="AX6359"/>
      <c r="AY6359"/>
      <c r="AZ6359"/>
      <c r="BA6359"/>
      <c r="BB6359"/>
      <c r="BC6359"/>
      <c r="BD6359"/>
      <c r="BE6359"/>
      <c r="BF6359"/>
      <c r="BG6359"/>
      <c r="BH6359"/>
      <c r="BI6359"/>
      <c r="BJ6359"/>
      <c r="BK6359"/>
      <c r="BL6359"/>
      <c r="BM6359"/>
      <c r="BN6359"/>
      <c r="BO6359"/>
    </row>
    <row r="6360" spans="1:67" ht="15" x14ac:dyDescent="0.25">
      <c r="A6360" s="245" t="s">
        <v>1030</v>
      </c>
      <c r="B6360" s="245" t="s">
        <v>1029</v>
      </c>
      <c r="C6360" s="245" t="s">
        <v>1123</v>
      </c>
      <c r="D6360" s="245" t="s">
        <v>1122</v>
      </c>
      <c r="E6360" s="246" t="s">
        <v>44</v>
      </c>
      <c r="F6360" s="245" t="s">
        <v>44</v>
      </c>
      <c r="G6360" s="245" t="s">
        <v>1198</v>
      </c>
      <c r="H6360" s="245" t="s">
        <v>21897</v>
      </c>
      <c r="I6360" s="245" t="s">
        <v>11</v>
      </c>
      <c r="J6360" s="245" t="s">
        <v>59</v>
      </c>
      <c r="K6360" s="246" t="s">
        <v>17400</v>
      </c>
      <c r="L6360" s="245" t="s">
        <v>568</v>
      </c>
      <c r="M6360"/>
      <c r="N6360"/>
      <c r="O6360"/>
      <c r="P6360"/>
      <c r="Q6360"/>
      <c r="R6360"/>
      <c r="S6360"/>
      <c r="T6360"/>
      <c r="U6360"/>
      <c r="V6360"/>
      <c r="W6360"/>
      <c r="X6360"/>
      <c r="Y6360"/>
      <c r="Z6360"/>
      <c r="AA6360"/>
      <c r="AB6360"/>
      <c r="AC6360"/>
      <c r="AD6360"/>
      <c r="AE6360"/>
      <c r="AF6360"/>
      <c r="AG6360"/>
      <c r="AH6360"/>
      <c r="AI6360"/>
      <c r="AJ6360"/>
      <c r="AK6360"/>
      <c r="AL6360"/>
      <c r="AM6360"/>
      <c r="AN6360"/>
      <c r="AO6360"/>
      <c r="AP6360"/>
      <c r="AQ6360"/>
      <c r="AR6360"/>
      <c r="AS6360"/>
      <c r="AT6360"/>
      <c r="AU6360"/>
      <c r="AV6360"/>
      <c r="AW6360"/>
      <c r="AX6360"/>
      <c r="AY6360"/>
      <c r="AZ6360"/>
      <c r="BA6360"/>
      <c r="BB6360"/>
      <c r="BC6360"/>
      <c r="BD6360"/>
      <c r="BE6360"/>
      <c r="BF6360"/>
      <c r="BG6360"/>
      <c r="BH6360"/>
      <c r="BI6360"/>
      <c r="BJ6360"/>
      <c r="BK6360"/>
      <c r="BL6360"/>
      <c r="BM6360"/>
      <c r="BN6360"/>
      <c r="BO6360"/>
    </row>
    <row r="6361" spans="1:67" ht="15" x14ac:dyDescent="0.25">
      <c r="A6361" s="245" t="s">
        <v>1030</v>
      </c>
      <c r="B6361" s="245" t="s">
        <v>1029</v>
      </c>
      <c r="C6361" s="245" t="s">
        <v>1123</v>
      </c>
      <c r="D6361" s="245" t="s">
        <v>1122</v>
      </c>
      <c r="E6361" s="246" t="s">
        <v>44</v>
      </c>
      <c r="F6361" s="245" t="s">
        <v>44</v>
      </c>
      <c r="G6361" s="245" t="s">
        <v>1197</v>
      </c>
      <c r="H6361" s="245" t="s">
        <v>21898</v>
      </c>
      <c r="I6361" s="245" t="s">
        <v>11</v>
      </c>
      <c r="J6361" s="245" t="s">
        <v>59</v>
      </c>
      <c r="K6361" s="246" t="s">
        <v>25508</v>
      </c>
      <c r="L6361" s="245" t="s">
        <v>568</v>
      </c>
      <c r="M6361"/>
      <c r="N6361"/>
      <c r="O6361"/>
      <c r="P6361"/>
      <c r="Q6361"/>
      <c r="R6361"/>
      <c r="S6361"/>
      <c r="T6361"/>
      <c r="U6361"/>
      <c r="V6361"/>
      <c r="W6361"/>
      <c r="X6361"/>
      <c r="Y6361"/>
      <c r="Z6361"/>
      <c r="AA6361"/>
      <c r="AB6361"/>
      <c r="AC6361"/>
      <c r="AD6361"/>
      <c r="AE6361"/>
      <c r="AF6361"/>
      <c r="AG6361"/>
      <c r="AH6361"/>
      <c r="AI6361"/>
      <c r="AJ6361"/>
      <c r="AK6361"/>
      <c r="AL6361"/>
      <c r="AM6361"/>
      <c r="AN6361"/>
      <c r="AO6361"/>
      <c r="AP6361"/>
      <c r="AQ6361"/>
      <c r="AR6361"/>
      <c r="AS6361"/>
      <c r="AT6361"/>
      <c r="AU6361"/>
      <c r="AV6361"/>
      <c r="AW6361"/>
      <c r="AX6361"/>
      <c r="AY6361"/>
      <c r="AZ6361"/>
      <c r="BA6361"/>
      <c r="BB6361"/>
      <c r="BC6361"/>
      <c r="BD6361"/>
      <c r="BE6361"/>
      <c r="BF6361"/>
      <c r="BG6361"/>
      <c r="BH6361"/>
      <c r="BI6361"/>
      <c r="BJ6361"/>
      <c r="BK6361"/>
      <c r="BL6361"/>
      <c r="BM6361"/>
      <c r="BN6361"/>
      <c r="BO6361"/>
    </row>
    <row r="6362" spans="1:67" ht="15" x14ac:dyDescent="0.25">
      <c r="A6362" s="245" t="s">
        <v>1030</v>
      </c>
      <c r="B6362" s="245" t="s">
        <v>1029</v>
      </c>
      <c r="C6362" s="245" t="s">
        <v>1123</v>
      </c>
      <c r="D6362" s="245" t="s">
        <v>1122</v>
      </c>
      <c r="E6362" s="246" t="s">
        <v>44</v>
      </c>
      <c r="F6362" s="245" t="s">
        <v>44</v>
      </c>
      <c r="G6362" s="245" t="s">
        <v>1196</v>
      </c>
      <c r="H6362" s="245" t="s">
        <v>21900</v>
      </c>
      <c r="I6362" s="245" t="s">
        <v>11</v>
      </c>
      <c r="J6362" s="245" t="s">
        <v>59</v>
      </c>
      <c r="K6362" s="246" t="s">
        <v>15252</v>
      </c>
      <c r="L6362" s="245" t="s">
        <v>568</v>
      </c>
      <c r="M6362"/>
      <c r="N6362"/>
      <c r="O6362"/>
      <c r="P6362"/>
      <c r="Q6362"/>
      <c r="R6362"/>
      <c r="S6362"/>
      <c r="T6362"/>
      <c r="U6362"/>
      <c r="V6362"/>
      <c r="W6362"/>
      <c r="X6362"/>
      <c r="Y6362"/>
      <c r="Z6362"/>
      <c r="AA6362"/>
      <c r="AB6362"/>
      <c r="AC6362"/>
      <c r="AD6362"/>
      <c r="AE6362"/>
      <c r="AF6362"/>
      <c r="AG6362"/>
      <c r="AH6362"/>
      <c r="AI6362"/>
      <c r="AJ6362"/>
      <c r="AK6362"/>
      <c r="AL6362"/>
      <c r="AM6362"/>
      <c r="AN6362"/>
      <c r="AO6362"/>
      <c r="AP6362"/>
      <c r="AQ6362"/>
      <c r="AR6362"/>
      <c r="AS6362"/>
      <c r="AT6362"/>
      <c r="AU6362"/>
      <c r="AV6362"/>
      <c r="AW6362"/>
      <c r="AX6362"/>
      <c r="AY6362"/>
      <c r="AZ6362"/>
      <c r="BA6362"/>
      <c r="BB6362"/>
      <c r="BC6362"/>
      <c r="BD6362"/>
      <c r="BE6362"/>
      <c r="BF6362"/>
      <c r="BG6362"/>
      <c r="BH6362"/>
      <c r="BI6362"/>
      <c r="BJ6362"/>
      <c r="BK6362"/>
      <c r="BL6362"/>
      <c r="BM6362"/>
      <c r="BN6362"/>
      <c r="BO6362"/>
    </row>
    <row r="6363" spans="1:67" ht="15" x14ac:dyDescent="0.25">
      <c r="A6363" s="245" t="s">
        <v>1030</v>
      </c>
      <c r="B6363" s="245" t="s">
        <v>1029</v>
      </c>
      <c r="C6363" s="245" t="s">
        <v>1123</v>
      </c>
      <c r="D6363" s="245" t="s">
        <v>1122</v>
      </c>
      <c r="E6363" s="246" t="s">
        <v>44</v>
      </c>
      <c r="F6363" s="245" t="s">
        <v>44</v>
      </c>
      <c r="G6363" s="245" t="s">
        <v>1195</v>
      </c>
      <c r="H6363" s="245" t="s">
        <v>21902</v>
      </c>
      <c r="I6363" s="245" t="s">
        <v>11</v>
      </c>
      <c r="J6363" s="245" t="s">
        <v>59</v>
      </c>
      <c r="K6363" s="246" t="s">
        <v>25509</v>
      </c>
      <c r="L6363" s="245" t="s">
        <v>568</v>
      </c>
      <c r="M6363"/>
      <c r="N6363"/>
      <c r="O6363"/>
      <c r="P6363"/>
      <c r="Q6363"/>
      <c r="R6363"/>
      <c r="S6363"/>
      <c r="T6363"/>
      <c r="U6363"/>
      <c r="V6363"/>
      <c r="W6363"/>
      <c r="X6363"/>
      <c r="Y6363"/>
      <c r="Z6363"/>
      <c r="AA6363"/>
      <c r="AB6363"/>
      <c r="AC6363"/>
      <c r="AD6363"/>
      <c r="AE6363"/>
      <c r="AF6363"/>
      <c r="AG6363"/>
      <c r="AH6363"/>
      <c r="AI6363"/>
      <c r="AJ6363"/>
      <c r="AK6363"/>
      <c r="AL6363"/>
      <c r="AM6363"/>
      <c r="AN6363"/>
      <c r="AO6363"/>
      <c r="AP6363"/>
      <c r="AQ6363"/>
      <c r="AR6363"/>
      <c r="AS6363"/>
      <c r="AT6363"/>
      <c r="AU6363"/>
      <c r="AV6363"/>
      <c r="AW6363"/>
      <c r="AX6363"/>
      <c r="AY6363"/>
      <c r="AZ6363"/>
      <c r="BA6363"/>
      <c r="BB6363"/>
      <c r="BC6363"/>
      <c r="BD6363"/>
      <c r="BE6363"/>
      <c r="BF6363"/>
      <c r="BG6363"/>
      <c r="BH6363"/>
      <c r="BI6363"/>
      <c r="BJ6363"/>
      <c r="BK6363"/>
      <c r="BL6363"/>
      <c r="BM6363"/>
      <c r="BN6363"/>
      <c r="BO6363"/>
    </row>
    <row r="6364" spans="1:67" ht="15" x14ac:dyDescent="0.25">
      <c r="A6364" s="245" t="s">
        <v>1030</v>
      </c>
      <c r="B6364" s="245" t="s">
        <v>1029</v>
      </c>
      <c r="C6364" s="245" t="s">
        <v>1123</v>
      </c>
      <c r="D6364" s="245" t="s">
        <v>1122</v>
      </c>
      <c r="E6364" s="246" t="s">
        <v>44</v>
      </c>
      <c r="F6364" s="245" t="s">
        <v>44</v>
      </c>
      <c r="G6364" s="245" t="s">
        <v>1194</v>
      </c>
      <c r="H6364" s="245" t="s">
        <v>21904</v>
      </c>
      <c r="I6364" s="245" t="s">
        <v>11</v>
      </c>
      <c r="J6364" s="245" t="s">
        <v>59</v>
      </c>
      <c r="K6364" s="246" t="s">
        <v>25510</v>
      </c>
      <c r="L6364" s="245" t="s">
        <v>568</v>
      </c>
      <c r="M6364"/>
      <c r="N6364"/>
      <c r="O6364"/>
      <c r="P6364"/>
      <c r="Q6364"/>
      <c r="R6364"/>
      <c r="S6364"/>
      <c r="T6364"/>
      <c r="U6364"/>
      <c r="V6364"/>
      <c r="W6364"/>
      <c r="X6364"/>
      <c r="Y6364"/>
      <c r="Z6364"/>
      <c r="AA6364"/>
      <c r="AB6364"/>
      <c r="AC6364"/>
      <c r="AD6364"/>
      <c r="AE6364"/>
      <c r="AF6364"/>
      <c r="AG6364"/>
      <c r="AH6364"/>
      <c r="AI6364"/>
      <c r="AJ6364"/>
      <c r="AK6364"/>
      <c r="AL6364"/>
      <c r="AM6364"/>
      <c r="AN6364"/>
      <c r="AO6364"/>
      <c r="AP6364"/>
      <c r="AQ6364"/>
      <c r="AR6364"/>
      <c r="AS6364"/>
      <c r="AT6364"/>
      <c r="AU6364"/>
      <c r="AV6364"/>
      <c r="AW6364"/>
      <c r="AX6364"/>
      <c r="AY6364"/>
      <c r="AZ6364"/>
      <c r="BA6364"/>
      <c r="BB6364"/>
      <c r="BC6364"/>
      <c r="BD6364"/>
      <c r="BE6364"/>
      <c r="BF6364"/>
      <c r="BG6364"/>
      <c r="BH6364"/>
      <c r="BI6364"/>
      <c r="BJ6364"/>
      <c r="BK6364"/>
      <c r="BL6364"/>
      <c r="BM6364"/>
      <c r="BN6364"/>
      <c r="BO6364"/>
    </row>
    <row r="6365" spans="1:67" ht="15" x14ac:dyDescent="0.25">
      <c r="A6365" s="245" t="s">
        <v>1030</v>
      </c>
      <c r="B6365" s="245" t="s">
        <v>1029</v>
      </c>
      <c r="C6365" s="245" t="s">
        <v>1123</v>
      </c>
      <c r="D6365" s="245" t="s">
        <v>1122</v>
      </c>
      <c r="E6365" s="246" t="s">
        <v>44</v>
      </c>
      <c r="F6365" s="245" t="s">
        <v>44</v>
      </c>
      <c r="G6365" s="245" t="s">
        <v>1193</v>
      </c>
      <c r="H6365" s="245" t="s">
        <v>21906</v>
      </c>
      <c r="I6365" s="245" t="s">
        <v>11</v>
      </c>
      <c r="J6365" s="245" t="s">
        <v>59</v>
      </c>
      <c r="K6365" s="246" t="s">
        <v>25511</v>
      </c>
      <c r="L6365" s="245" t="s">
        <v>568</v>
      </c>
      <c r="M6365"/>
      <c r="N6365"/>
      <c r="O6365"/>
      <c r="P6365"/>
      <c r="Q6365"/>
      <c r="R6365"/>
      <c r="S6365"/>
      <c r="T6365"/>
      <c r="U6365"/>
      <c r="V6365"/>
      <c r="W6365"/>
      <c r="X6365"/>
      <c r="Y6365"/>
      <c r="Z6365"/>
      <c r="AA6365"/>
      <c r="AB6365"/>
      <c r="AC6365"/>
      <c r="AD6365"/>
      <c r="AE6365"/>
      <c r="AF6365"/>
      <c r="AG6365"/>
      <c r="AH6365"/>
      <c r="AI6365"/>
      <c r="AJ6365"/>
      <c r="AK6365"/>
      <c r="AL6365"/>
      <c r="AM6365"/>
      <c r="AN6365"/>
      <c r="AO6365"/>
      <c r="AP6365"/>
      <c r="AQ6365"/>
      <c r="AR6365"/>
      <c r="AS6365"/>
      <c r="AT6365"/>
      <c r="AU6365"/>
      <c r="AV6365"/>
      <c r="AW6365"/>
      <c r="AX6365"/>
      <c r="AY6365"/>
      <c r="AZ6365"/>
      <c r="BA6365"/>
      <c r="BB6365"/>
      <c r="BC6365"/>
      <c r="BD6365"/>
      <c r="BE6365"/>
      <c r="BF6365"/>
      <c r="BG6365"/>
      <c r="BH6365"/>
      <c r="BI6365"/>
      <c r="BJ6365"/>
      <c r="BK6365"/>
      <c r="BL6365"/>
      <c r="BM6365"/>
      <c r="BN6365"/>
      <c r="BO6365"/>
    </row>
    <row r="6366" spans="1:67" ht="15" x14ac:dyDescent="0.25">
      <c r="A6366" s="245" t="s">
        <v>1030</v>
      </c>
      <c r="B6366" s="245" t="s">
        <v>1029</v>
      </c>
      <c r="C6366" s="245" t="s">
        <v>1123</v>
      </c>
      <c r="D6366" s="245" t="s">
        <v>1122</v>
      </c>
      <c r="E6366" s="246" t="s">
        <v>44</v>
      </c>
      <c r="F6366" s="245" t="s">
        <v>44</v>
      </c>
      <c r="G6366" s="245" t="s">
        <v>1192</v>
      </c>
      <c r="H6366" s="245" t="s">
        <v>21908</v>
      </c>
      <c r="I6366" s="245" t="s">
        <v>11</v>
      </c>
      <c r="J6366" s="245" t="s">
        <v>59</v>
      </c>
      <c r="K6366" s="246" t="s">
        <v>25512</v>
      </c>
      <c r="L6366" s="245" t="s">
        <v>568</v>
      </c>
      <c r="M6366"/>
      <c r="N6366"/>
      <c r="O6366"/>
      <c r="P6366"/>
      <c r="Q6366"/>
      <c r="R6366"/>
      <c r="S6366"/>
      <c r="T6366"/>
      <c r="U6366"/>
      <c r="V6366"/>
      <c r="W6366"/>
      <c r="X6366"/>
      <c r="Y6366"/>
      <c r="Z6366"/>
      <c r="AA6366"/>
      <c r="AB6366"/>
      <c r="AC6366"/>
      <c r="AD6366"/>
      <c r="AE6366"/>
      <c r="AF6366"/>
      <c r="AG6366"/>
      <c r="AH6366"/>
      <c r="AI6366"/>
      <c r="AJ6366"/>
      <c r="AK6366"/>
      <c r="AL6366"/>
      <c r="AM6366"/>
      <c r="AN6366"/>
      <c r="AO6366"/>
      <c r="AP6366"/>
      <c r="AQ6366"/>
      <c r="AR6366"/>
      <c r="AS6366"/>
      <c r="AT6366"/>
      <c r="AU6366"/>
      <c r="AV6366"/>
      <c r="AW6366"/>
      <c r="AX6366"/>
      <c r="AY6366"/>
      <c r="AZ6366"/>
      <c r="BA6366"/>
      <c r="BB6366"/>
      <c r="BC6366"/>
      <c r="BD6366"/>
      <c r="BE6366"/>
      <c r="BF6366"/>
      <c r="BG6366"/>
      <c r="BH6366"/>
      <c r="BI6366"/>
      <c r="BJ6366"/>
      <c r="BK6366"/>
      <c r="BL6366"/>
      <c r="BM6366"/>
      <c r="BN6366"/>
      <c r="BO6366"/>
    </row>
    <row r="6367" spans="1:67" ht="15" x14ac:dyDescent="0.25">
      <c r="A6367" s="245" t="s">
        <v>1030</v>
      </c>
      <c r="B6367" s="245" t="s">
        <v>1029</v>
      </c>
      <c r="C6367" s="245" t="s">
        <v>1123</v>
      </c>
      <c r="D6367" s="245" t="s">
        <v>1122</v>
      </c>
      <c r="E6367" s="246" t="s">
        <v>44</v>
      </c>
      <c r="F6367" s="245" t="s">
        <v>44</v>
      </c>
      <c r="G6367" s="245" t="s">
        <v>1191</v>
      </c>
      <c r="H6367" s="245" t="s">
        <v>21909</v>
      </c>
      <c r="I6367" s="245" t="s">
        <v>11</v>
      </c>
      <c r="J6367" s="245" t="s">
        <v>59</v>
      </c>
      <c r="K6367" s="246" t="s">
        <v>25513</v>
      </c>
      <c r="L6367" s="245" t="s">
        <v>568</v>
      </c>
      <c r="M6367"/>
      <c r="N6367"/>
      <c r="O6367"/>
      <c r="P6367"/>
      <c r="Q6367"/>
      <c r="R6367"/>
      <c r="S6367"/>
      <c r="T6367"/>
      <c r="U6367"/>
      <c r="V6367"/>
      <c r="W6367"/>
      <c r="X6367"/>
      <c r="Y6367"/>
      <c r="Z6367"/>
      <c r="AA6367"/>
      <c r="AB6367"/>
      <c r="AC6367"/>
      <c r="AD6367"/>
      <c r="AE6367"/>
      <c r="AF6367"/>
      <c r="AG6367"/>
      <c r="AH6367"/>
      <c r="AI6367"/>
      <c r="AJ6367"/>
      <c r="AK6367"/>
      <c r="AL6367"/>
      <c r="AM6367"/>
      <c r="AN6367"/>
      <c r="AO6367"/>
      <c r="AP6367"/>
      <c r="AQ6367"/>
      <c r="AR6367"/>
      <c r="AS6367"/>
      <c r="AT6367"/>
      <c r="AU6367"/>
      <c r="AV6367"/>
      <c r="AW6367"/>
      <c r="AX6367"/>
      <c r="AY6367"/>
      <c r="AZ6367"/>
      <c r="BA6367"/>
      <c r="BB6367"/>
      <c r="BC6367"/>
      <c r="BD6367"/>
      <c r="BE6367"/>
      <c r="BF6367"/>
      <c r="BG6367"/>
      <c r="BH6367"/>
      <c r="BI6367"/>
      <c r="BJ6367"/>
      <c r="BK6367"/>
      <c r="BL6367"/>
      <c r="BM6367"/>
      <c r="BN6367"/>
      <c r="BO6367"/>
    </row>
    <row r="6368" spans="1:67" ht="15" x14ac:dyDescent="0.25">
      <c r="A6368" s="245" t="s">
        <v>1030</v>
      </c>
      <c r="B6368" s="245" t="s">
        <v>1029</v>
      </c>
      <c r="C6368" s="245" t="s">
        <v>1123</v>
      </c>
      <c r="D6368" s="245" t="s">
        <v>1122</v>
      </c>
      <c r="E6368" s="246" t="s">
        <v>44</v>
      </c>
      <c r="F6368" s="245" t="s">
        <v>44</v>
      </c>
      <c r="G6368" s="245" t="s">
        <v>1190</v>
      </c>
      <c r="H6368" s="245" t="s">
        <v>21911</v>
      </c>
      <c r="I6368" s="245" t="s">
        <v>11</v>
      </c>
      <c r="J6368" s="245" t="s">
        <v>59</v>
      </c>
      <c r="K6368" s="246" t="s">
        <v>23212</v>
      </c>
      <c r="L6368" s="245" t="s">
        <v>568</v>
      </c>
      <c r="M6368"/>
      <c r="N6368"/>
      <c r="O6368"/>
      <c r="P6368"/>
      <c r="Q6368"/>
      <c r="R6368"/>
      <c r="S6368"/>
      <c r="T6368"/>
      <c r="U6368"/>
      <c r="V6368"/>
      <c r="W6368"/>
      <c r="X6368"/>
      <c r="Y6368"/>
      <c r="Z6368"/>
      <c r="AA6368"/>
      <c r="AB6368"/>
      <c r="AC6368"/>
      <c r="AD6368"/>
      <c r="AE6368"/>
      <c r="AF6368"/>
      <c r="AG6368"/>
      <c r="AH6368"/>
      <c r="AI6368"/>
      <c r="AJ6368"/>
      <c r="AK6368"/>
      <c r="AL6368"/>
      <c r="AM6368"/>
      <c r="AN6368"/>
      <c r="AO6368"/>
      <c r="AP6368"/>
      <c r="AQ6368"/>
      <c r="AR6368"/>
      <c r="AS6368"/>
      <c r="AT6368"/>
      <c r="AU6368"/>
      <c r="AV6368"/>
      <c r="AW6368"/>
      <c r="AX6368"/>
      <c r="AY6368"/>
      <c r="AZ6368"/>
      <c r="BA6368"/>
      <c r="BB6368"/>
      <c r="BC6368"/>
      <c r="BD6368"/>
      <c r="BE6368"/>
      <c r="BF6368"/>
      <c r="BG6368"/>
      <c r="BH6368"/>
      <c r="BI6368"/>
      <c r="BJ6368"/>
      <c r="BK6368"/>
      <c r="BL6368"/>
      <c r="BM6368"/>
      <c r="BN6368"/>
      <c r="BO6368"/>
    </row>
    <row r="6369" spans="1:67" ht="15" x14ac:dyDescent="0.25">
      <c r="A6369" s="245" t="s">
        <v>1030</v>
      </c>
      <c r="B6369" s="245" t="s">
        <v>1029</v>
      </c>
      <c r="C6369" s="245" t="s">
        <v>1123</v>
      </c>
      <c r="D6369" s="245" t="s">
        <v>1122</v>
      </c>
      <c r="E6369" s="246" t="s">
        <v>44</v>
      </c>
      <c r="F6369" s="245" t="s">
        <v>44</v>
      </c>
      <c r="G6369" s="245" t="s">
        <v>1189</v>
      </c>
      <c r="H6369" s="245" t="s">
        <v>21913</v>
      </c>
      <c r="I6369" s="245" t="s">
        <v>11</v>
      </c>
      <c r="J6369" s="245" t="s">
        <v>59</v>
      </c>
      <c r="K6369" s="246" t="s">
        <v>25514</v>
      </c>
      <c r="L6369" s="245" t="s">
        <v>568</v>
      </c>
      <c r="M6369"/>
      <c r="N6369"/>
      <c r="O6369"/>
      <c r="P6369"/>
      <c r="Q6369"/>
      <c r="R6369"/>
      <c r="S6369"/>
      <c r="T6369"/>
      <c r="U6369"/>
      <c r="V6369"/>
      <c r="W6369"/>
      <c r="X6369"/>
      <c r="Y6369"/>
      <c r="Z6369"/>
      <c r="AA6369"/>
      <c r="AB6369"/>
      <c r="AC6369"/>
      <c r="AD6369"/>
      <c r="AE6369"/>
      <c r="AF6369"/>
      <c r="AG6369"/>
      <c r="AH6369"/>
      <c r="AI6369"/>
      <c r="AJ6369"/>
      <c r="AK6369"/>
      <c r="AL6369"/>
      <c r="AM6369"/>
      <c r="AN6369"/>
      <c r="AO6369"/>
      <c r="AP6369"/>
      <c r="AQ6369"/>
      <c r="AR6369"/>
      <c r="AS6369"/>
      <c r="AT6369"/>
      <c r="AU6369"/>
      <c r="AV6369"/>
      <c r="AW6369"/>
      <c r="AX6369"/>
      <c r="AY6369"/>
      <c r="AZ6369"/>
      <c r="BA6369"/>
      <c r="BB6369"/>
      <c r="BC6369"/>
      <c r="BD6369"/>
      <c r="BE6369"/>
      <c r="BF6369"/>
      <c r="BG6369"/>
      <c r="BH6369"/>
      <c r="BI6369"/>
      <c r="BJ6369"/>
      <c r="BK6369"/>
      <c r="BL6369"/>
      <c r="BM6369"/>
      <c r="BN6369"/>
      <c r="BO6369"/>
    </row>
    <row r="6370" spans="1:67" ht="15" x14ac:dyDescent="0.25">
      <c r="A6370" s="245" t="s">
        <v>1030</v>
      </c>
      <c r="B6370" s="245" t="s">
        <v>1029</v>
      </c>
      <c r="C6370" s="245" t="s">
        <v>1123</v>
      </c>
      <c r="D6370" s="245" t="s">
        <v>1122</v>
      </c>
      <c r="E6370" s="246" t="s">
        <v>44</v>
      </c>
      <c r="F6370" s="245" t="s">
        <v>44</v>
      </c>
      <c r="G6370" s="245" t="s">
        <v>1188</v>
      </c>
      <c r="H6370" s="245" t="s">
        <v>21914</v>
      </c>
      <c r="I6370" s="245" t="s">
        <v>11</v>
      </c>
      <c r="J6370" s="245" t="s">
        <v>59</v>
      </c>
      <c r="K6370" s="246" t="s">
        <v>25515</v>
      </c>
      <c r="L6370" s="245" t="s">
        <v>568</v>
      </c>
      <c r="M6370"/>
      <c r="N6370"/>
      <c r="O6370"/>
      <c r="P6370"/>
      <c r="Q6370"/>
      <c r="R6370"/>
      <c r="S6370"/>
      <c r="T6370"/>
      <c r="U6370"/>
      <c r="V6370"/>
      <c r="W6370"/>
      <c r="X6370"/>
      <c r="Y6370"/>
      <c r="Z6370"/>
      <c r="AA6370"/>
      <c r="AB6370"/>
      <c r="AC6370"/>
      <c r="AD6370"/>
      <c r="AE6370"/>
      <c r="AF6370"/>
      <c r="AG6370"/>
      <c r="AH6370"/>
      <c r="AI6370"/>
      <c r="AJ6370"/>
      <c r="AK6370"/>
      <c r="AL6370"/>
      <c r="AM6370"/>
      <c r="AN6370"/>
      <c r="AO6370"/>
      <c r="AP6370"/>
      <c r="AQ6370"/>
      <c r="AR6370"/>
      <c r="AS6370"/>
      <c r="AT6370"/>
      <c r="AU6370"/>
      <c r="AV6370"/>
      <c r="AW6370"/>
      <c r="AX6370"/>
      <c r="AY6370"/>
      <c r="AZ6370"/>
      <c r="BA6370"/>
      <c r="BB6370"/>
      <c r="BC6370"/>
      <c r="BD6370"/>
      <c r="BE6370"/>
      <c r="BF6370"/>
      <c r="BG6370"/>
      <c r="BH6370"/>
      <c r="BI6370"/>
      <c r="BJ6370"/>
      <c r="BK6370"/>
      <c r="BL6370"/>
      <c r="BM6370"/>
      <c r="BN6370"/>
      <c r="BO6370"/>
    </row>
    <row r="6371" spans="1:67" ht="15" x14ac:dyDescent="0.25">
      <c r="A6371" s="245" t="s">
        <v>1030</v>
      </c>
      <c r="B6371" s="245" t="s">
        <v>1029</v>
      </c>
      <c r="C6371" s="245" t="s">
        <v>1123</v>
      </c>
      <c r="D6371" s="245" t="s">
        <v>1122</v>
      </c>
      <c r="E6371" s="246" t="s">
        <v>44</v>
      </c>
      <c r="F6371" s="245" t="s">
        <v>44</v>
      </c>
      <c r="G6371" s="245" t="s">
        <v>1187</v>
      </c>
      <c r="H6371" s="245" t="s">
        <v>1186</v>
      </c>
      <c r="I6371" s="245" t="s">
        <v>11</v>
      </c>
      <c r="J6371" s="245" t="s">
        <v>59</v>
      </c>
      <c r="K6371" s="246" t="s">
        <v>25516</v>
      </c>
      <c r="L6371" s="245" t="s">
        <v>568</v>
      </c>
      <c r="M6371"/>
      <c r="N6371"/>
      <c r="O6371"/>
      <c r="P6371"/>
      <c r="Q6371"/>
      <c r="R6371"/>
      <c r="S6371"/>
      <c r="T6371"/>
      <c r="U6371"/>
      <c r="V6371"/>
      <c r="W6371"/>
      <c r="X6371"/>
      <c r="Y6371"/>
      <c r="Z6371"/>
      <c r="AA6371"/>
      <c r="AB6371"/>
      <c r="AC6371"/>
      <c r="AD6371"/>
      <c r="AE6371"/>
      <c r="AF6371"/>
      <c r="AG6371"/>
      <c r="AH6371"/>
      <c r="AI6371"/>
      <c r="AJ6371"/>
      <c r="AK6371"/>
      <c r="AL6371"/>
      <c r="AM6371"/>
      <c r="AN6371"/>
      <c r="AO6371"/>
      <c r="AP6371"/>
      <c r="AQ6371"/>
      <c r="AR6371"/>
      <c r="AS6371"/>
      <c r="AT6371"/>
      <c r="AU6371"/>
      <c r="AV6371"/>
      <c r="AW6371"/>
      <c r="AX6371"/>
      <c r="AY6371"/>
      <c r="AZ6371"/>
      <c r="BA6371"/>
      <c r="BB6371"/>
      <c r="BC6371"/>
      <c r="BD6371"/>
      <c r="BE6371"/>
      <c r="BF6371"/>
      <c r="BG6371"/>
      <c r="BH6371"/>
      <c r="BI6371"/>
      <c r="BJ6371"/>
      <c r="BK6371"/>
      <c r="BL6371"/>
      <c r="BM6371"/>
      <c r="BN6371"/>
      <c r="BO6371"/>
    </row>
    <row r="6372" spans="1:67" ht="15" x14ac:dyDescent="0.25">
      <c r="A6372" s="245" t="s">
        <v>1030</v>
      </c>
      <c r="B6372" s="245" t="s">
        <v>1029</v>
      </c>
      <c r="C6372" s="245" t="s">
        <v>1123</v>
      </c>
      <c r="D6372" s="245" t="s">
        <v>1122</v>
      </c>
      <c r="E6372" s="246" t="s">
        <v>44</v>
      </c>
      <c r="F6372" s="245" t="s">
        <v>44</v>
      </c>
      <c r="G6372" s="245" t="s">
        <v>1185</v>
      </c>
      <c r="H6372" s="245" t="s">
        <v>1184</v>
      </c>
      <c r="I6372" s="245" t="s">
        <v>11</v>
      </c>
      <c r="J6372" s="245" t="s">
        <v>59</v>
      </c>
      <c r="K6372" s="246" t="s">
        <v>25517</v>
      </c>
      <c r="L6372" s="245" t="s">
        <v>568</v>
      </c>
      <c r="M6372"/>
      <c r="N6372"/>
      <c r="O6372"/>
      <c r="P6372"/>
      <c r="Q6372"/>
      <c r="R6372"/>
      <c r="S6372"/>
      <c r="T6372"/>
      <c r="U6372"/>
      <c r="V6372"/>
      <c r="W6372"/>
      <c r="X6372"/>
      <c r="Y6372"/>
      <c r="Z6372"/>
      <c r="AA6372"/>
      <c r="AB6372"/>
      <c r="AC6372"/>
      <c r="AD6372"/>
      <c r="AE6372"/>
      <c r="AF6372"/>
      <c r="AG6372"/>
      <c r="AH6372"/>
      <c r="AI6372"/>
      <c r="AJ6372"/>
      <c r="AK6372"/>
      <c r="AL6372"/>
      <c r="AM6372"/>
      <c r="AN6372"/>
      <c r="AO6372"/>
      <c r="AP6372"/>
      <c r="AQ6372"/>
      <c r="AR6372"/>
      <c r="AS6372"/>
      <c r="AT6372"/>
      <c r="AU6372"/>
      <c r="AV6372"/>
      <c r="AW6372"/>
      <c r="AX6372"/>
      <c r="AY6372"/>
      <c r="AZ6372"/>
      <c r="BA6372"/>
      <c r="BB6372"/>
      <c r="BC6372"/>
      <c r="BD6372"/>
      <c r="BE6372"/>
      <c r="BF6372"/>
      <c r="BG6372"/>
      <c r="BH6372"/>
      <c r="BI6372"/>
      <c r="BJ6372"/>
      <c r="BK6372"/>
      <c r="BL6372"/>
      <c r="BM6372"/>
      <c r="BN6372"/>
      <c r="BO6372"/>
    </row>
    <row r="6373" spans="1:67" ht="15" x14ac:dyDescent="0.25">
      <c r="A6373" s="245" t="s">
        <v>1030</v>
      </c>
      <c r="B6373" s="245" t="s">
        <v>1029</v>
      </c>
      <c r="C6373" s="245" t="s">
        <v>1123</v>
      </c>
      <c r="D6373" s="245" t="s">
        <v>1122</v>
      </c>
      <c r="E6373" s="246" t="s">
        <v>44</v>
      </c>
      <c r="F6373" s="245" t="s">
        <v>44</v>
      </c>
      <c r="G6373" s="245" t="s">
        <v>1183</v>
      </c>
      <c r="H6373" s="245" t="s">
        <v>1182</v>
      </c>
      <c r="I6373" s="245" t="s">
        <v>11</v>
      </c>
      <c r="J6373" s="245" t="s">
        <v>59</v>
      </c>
      <c r="K6373" s="246" t="s">
        <v>15031</v>
      </c>
      <c r="L6373" s="245" t="s">
        <v>568</v>
      </c>
      <c r="M6373"/>
      <c r="N6373"/>
      <c r="O6373"/>
      <c r="P6373"/>
      <c r="Q6373"/>
      <c r="R6373"/>
      <c r="S6373"/>
      <c r="T6373"/>
      <c r="U6373"/>
      <c r="V6373"/>
      <c r="W6373"/>
      <c r="X6373"/>
      <c r="Y6373"/>
      <c r="Z6373"/>
      <c r="AA6373"/>
      <c r="AB6373"/>
      <c r="AC6373"/>
      <c r="AD6373"/>
      <c r="AE6373"/>
      <c r="AF6373"/>
      <c r="AG6373"/>
      <c r="AH6373"/>
      <c r="AI6373"/>
      <c r="AJ6373"/>
      <c r="AK6373"/>
      <c r="AL6373"/>
      <c r="AM6373"/>
      <c r="AN6373"/>
      <c r="AO6373"/>
      <c r="AP6373"/>
      <c r="AQ6373"/>
      <c r="AR6373"/>
      <c r="AS6373"/>
      <c r="AT6373"/>
      <c r="AU6373"/>
      <c r="AV6373"/>
      <c r="AW6373"/>
      <c r="AX6373"/>
      <c r="AY6373"/>
      <c r="AZ6373"/>
      <c r="BA6373"/>
      <c r="BB6373"/>
      <c r="BC6373"/>
      <c r="BD6373"/>
      <c r="BE6373"/>
      <c r="BF6373"/>
      <c r="BG6373"/>
      <c r="BH6373"/>
      <c r="BI6373"/>
      <c r="BJ6373"/>
      <c r="BK6373"/>
      <c r="BL6373"/>
      <c r="BM6373"/>
      <c r="BN6373"/>
      <c r="BO6373"/>
    </row>
    <row r="6374" spans="1:67" ht="15" x14ac:dyDescent="0.25">
      <c r="A6374" s="245" t="s">
        <v>1030</v>
      </c>
      <c r="B6374" s="245" t="s">
        <v>1029</v>
      </c>
      <c r="C6374" s="245" t="s">
        <v>1123</v>
      </c>
      <c r="D6374" s="245" t="s">
        <v>1122</v>
      </c>
      <c r="E6374" s="246" t="s">
        <v>44</v>
      </c>
      <c r="F6374" s="245" t="s">
        <v>44</v>
      </c>
      <c r="G6374" s="245" t="s">
        <v>1181</v>
      </c>
      <c r="H6374" s="245" t="s">
        <v>1180</v>
      </c>
      <c r="I6374" s="245" t="s">
        <v>11</v>
      </c>
      <c r="J6374" s="245" t="s">
        <v>59</v>
      </c>
      <c r="K6374" s="246" t="s">
        <v>25518</v>
      </c>
      <c r="L6374" s="245" t="s">
        <v>568</v>
      </c>
      <c r="M6374"/>
      <c r="N6374"/>
      <c r="O6374"/>
      <c r="P6374"/>
      <c r="Q6374"/>
      <c r="R6374"/>
      <c r="S6374"/>
      <c r="T6374"/>
      <c r="U6374"/>
      <c r="V6374"/>
      <c r="W6374"/>
      <c r="X6374"/>
      <c r="Y6374"/>
      <c r="Z6374"/>
      <c r="AA6374"/>
      <c r="AB6374"/>
      <c r="AC6374"/>
      <c r="AD6374"/>
      <c r="AE6374"/>
      <c r="AF6374"/>
      <c r="AG6374"/>
      <c r="AH6374"/>
      <c r="AI6374"/>
      <c r="AJ6374"/>
      <c r="AK6374"/>
      <c r="AL6374"/>
      <c r="AM6374"/>
      <c r="AN6374"/>
      <c r="AO6374"/>
      <c r="AP6374"/>
      <c r="AQ6374"/>
      <c r="AR6374"/>
      <c r="AS6374"/>
      <c r="AT6374"/>
      <c r="AU6374"/>
      <c r="AV6374"/>
      <c r="AW6374"/>
      <c r="AX6374"/>
      <c r="AY6374"/>
      <c r="AZ6374"/>
      <c r="BA6374"/>
      <c r="BB6374"/>
      <c r="BC6374"/>
      <c r="BD6374"/>
      <c r="BE6374"/>
      <c r="BF6374"/>
      <c r="BG6374"/>
      <c r="BH6374"/>
      <c r="BI6374"/>
      <c r="BJ6374"/>
      <c r="BK6374"/>
      <c r="BL6374"/>
      <c r="BM6374"/>
      <c r="BN6374"/>
      <c r="BO6374"/>
    </row>
    <row r="6375" spans="1:67" ht="15" x14ac:dyDescent="0.25">
      <c r="A6375" s="245" t="s">
        <v>1030</v>
      </c>
      <c r="B6375" s="245" t="s">
        <v>1029</v>
      </c>
      <c r="C6375" s="245" t="s">
        <v>1123</v>
      </c>
      <c r="D6375" s="245" t="s">
        <v>1122</v>
      </c>
      <c r="E6375" s="246" t="s">
        <v>44</v>
      </c>
      <c r="F6375" s="245" t="s">
        <v>44</v>
      </c>
      <c r="G6375" s="245" t="s">
        <v>1179</v>
      </c>
      <c r="H6375" s="245" t="s">
        <v>1178</v>
      </c>
      <c r="I6375" s="245" t="s">
        <v>11</v>
      </c>
      <c r="J6375" s="245" t="s">
        <v>59</v>
      </c>
      <c r="K6375" s="246" t="s">
        <v>23791</v>
      </c>
      <c r="L6375" s="245" t="s">
        <v>568</v>
      </c>
      <c r="M6375"/>
      <c r="N6375"/>
      <c r="O6375"/>
      <c r="P6375"/>
      <c r="Q6375"/>
      <c r="R6375"/>
      <c r="S6375"/>
      <c r="T6375"/>
      <c r="U6375"/>
      <c r="V6375"/>
      <c r="W6375"/>
      <c r="X6375"/>
      <c r="Y6375"/>
      <c r="Z6375"/>
      <c r="AA6375"/>
      <c r="AB6375"/>
      <c r="AC6375"/>
      <c r="AD6375"/>
      <c r="AE6375"/>
      <c r="AF6375"/>
      <c r="AG6375"/>
      <c r="AH6375"/>
      <c r="AI6375"/>
      <c r="AJ6375"/>
      <c r="AK6375"/>
      <c r="AL6375"/>
      <c r="AM6375"/>
      <c r="AN6375"/>
      <c r="AO6375"/>
      <c r="AP6375"/>
      <c r="AQ6375"/>
      <c r="AR6375"/>
      <c r="AS6375"/>
      <c r="AT6375"/>
      <c r="AU6375"/>
      <c r="AV6375"/>
      <c r="AW6375"/>
      <c r="AX6375"/>
      <c r="AY6375"/>
      <c r="AZ6375"/>
      <c r="BA6375"/>
      <c r="BB6375"/>
      <c r="BC6375"/>
      <c r="BD6375"/>
      <c r="BE6375"/>
      <c r="BF6375"/>
      <c r="BG6375"/>
      <c r="BH6375"/>
      <c r="BI6375"/>
      <c r="BJ6375"/>
      <c r="BK6375"/>
      <c r="BL6375"/>
      <c r="BM6375"/>
      <c r="BN6375"/>
      <c r="BO6375"/>
    </row>
    <row r="6376" spans="1:67" ht="15" x14ac:dyDescent="0.25">
      <c r="A6376" s="245" t="s">
        <v>1030</v>
      </c>
      <c r="B6376" s="245" t="s">
        <v>1029</v>
      </c>
      <c r="C6376" s="245" t="s">
        <v>1123</v>
      </c>
      <c r="D6376" s="245" t="s">
        <v>1122</v>
      </c>
      <c r="E6376" s="246" t="s">
        <v>44</v>
      </c>
      <c r="F6376" s="245" t="s">
        <v>44</v>
      </c>
      <c r="G6376" s="245" t="s">
        <v>1177</v>
      </c>
      <c r="H6376" s="245" t="s">
        <v>1176</v>
      </c>
      <c r="I6376" s="245" t="s">
        <v>11</v>
      </c>
      <c r="J6376" s="245" t="s">
        <v>59</v>
      </c>
      <c r="K6376" s="246" t="s">
        <v>25519</v>
      </c>
      <c r="L6376" s="245" t="s">
        <v>568</v>
      </c>
      <c r="M6376"/>
      <c r="N6376"/>
      <c r="O6376"/>
      <c r="P6376"/>
      <c r="Q6376"/>
      <c r="R6376"/>
      <c r="S6376"/>
      <c r="T6376"/>
      <c r="U6376"/>
      <c r="V6376"/>
      <c r="W6376"/>
      <c r="X6376"/>
      <c r="Y6376"/>
      <c r="Z6376"/>
      <c r="AA6376"/>
      <c r="AB6376"/>
      <c r="AC6376"/>
      <c r="AD6376"/>
      <c r="AE6376"/>
      <c r="AF6376"/>
      <c r="AG6376"/>
      <c r="AH6376"/>
      <c r="AI6376"/>
      <c r="AJ6376"/>
      <c r="AK6376"/>
      <c r="AL6376"/>
      <c r="AM6376"/>
      <c r="AN6376"/>
      <c r="AO6376"/>
      <c r="AP6376"/>
      <c r="AQ6376"/>
      <c r="AR6376"/>
      <c r="AS6376"/>
      <c r="AT6376"/>
      <c r="AU6376"/>
      <c r="AV6376"/>
      <c r="AW6376"/>
      <c r="AX6376"/>
      <c r="AY6376"/>
      <c r="AZ6376"/>
      <c r="BA6376"/>
      <c r="BB6376"/>
      <c r="BC6376"/>
      <c r="BD6376"/>
      <c r="BE6376"/>
      <c r="BF6376"/>
      <c r="BG6376"/>
      <c r="BH6376"/>
      <c r="BI6376"/>
      <c r="BJ6376"/>
      <c r="BK6376"/>
      <c r="BL6376"/>
      <c r="BM6376"/>
      <c r="BN6376"/>
      <c r="BO6376"/>
    </row>
    <row r="6377" spans="1:67" ht="15" x14ac:dyDescent="0.25">
      <c r="A6377" s="245" t="s">
        <v>1030</v>
      </c>
      <c r="B6377" s="245" t="s">
        <v>1029</v>
      </c>
      <c r="C6377" s="245" t="s">
        <v>1123</v>
      </c>
      <c r="D6377" s="245" t="s">
        <v>1122</v>
      </c>
      <c r="E6377" s="246" t="s">
        <v>44</v>
      </c>
      <c r="F6377" s="245" t="s">
        <v>44</v>
      </c>
      <c r="G6377" s="245" t="s">
        <v>1175</v>
      </c>
      <c r="H6377" s="245" t="s">
        <v>1174</v>
      </c>
      <c r="I6377" s="245" t="s">
        <v>11</v>
      </c>
      <c r="J6377" s="245" t="s">
        <v>59</v>
      </c>
      <c r="K6377" s="246" t="s">
        <v>25520</v>
      </c>
      <c r="L6377" s="245" t="s">
        <v>568</v>
      </c>
      <c r="M6377"/>
      <c r="N6377"/>
      <c r="O6377"/>
      <c r="P6377"/>
      <c r="Q6377"/>
      <c r="R6377"/>
      <c r="S6377"/>
      <c r="T6377"/>
      <c r="U6377"/>
      <c r="V6377"/>
      <c r="W6377"/>
      <c r="X6377"/>
      <c r="Y6377"/>
      <c r="Z6377"/>
      <c r="AA6377"/>
      <c r="AB6377"/>
      <c r="AC6377"/>
      <c r="AD6377"/>
      <c r="AE6377"/>
      <c r="AF6377"/>
      <c r="AG6377"/>
      <c r="AH6377"/>
      <c r="AI6377"/>
      <c r="AJ6377"/>
      <c r="AK6377"/>
      <c r="AL6377"/>
      <c r="AM6377"/>
      <c r="AN6377"/>
      <c r="AO6377"/>
      <c r="AP6377"/>
      <c r="AQ6377"/>
      <c r="AR6377"/>
      <c r="AS6377"/>
      <c r="AT6377"/>
      <c r="AU6377"/>
      <c r="AV6377"/>
      <c r="AW6377"/>
      <c r="AX6377"/>
      <c r="AY6377"/>
      <c r="AZ6377"/>
      <c r="BA6377"/>
      <c r="BB6377"/>
      <c r="BC6377"/>
      <c r="BD6377"/>
      <c r="BE6377"/>
      <c r="BF6377"/>
      <c r="BG6377"/>
      <c r="BH6377"/>
      <c r="BI6377"/>
      <c r="BJ6377"/>
      <c r="BK6377"/>
      <c r="BL6377"/>
      <c r="BM6377"/>
      <c r="BN6377"/>
      <c r="BO6377"/>
    </row>
    <row r="6378" spans="1:67" ht="15" x14ac:dyDescent="0.25">
      <c r="A6378" s="245" t="s">
        <v>1030</v>
      </c>
      <c r="B6378" s="245" t="s">
        <v>1029</v>
      </c>
      <c r="C6378" s="245" t="s">
        <v>1123</v>
      </c>
      <c r="D6378" s="245" t="s">
        <v>1122</v>
      </c>
      <c r="E6378" s="246" t="s">
        <v>44</v>
      </c>
      <c r="F6378" s="245" t="s">
        <v>44</v>
      </c>
      <c r="G6378" s="245" t="s">
        <v>1173</v>
      </c>
      <c r="H6378" s="245" t="s">
        <v>1172</v>
      </c>
      <c r="I6378" s="245" t="s">
        <v>11</v>
      </c>
      <c r="J6378" s="245" t="s">
        <v>59</v>
      </c>
      <c r="K6378" s="246" t="s">
        <v>25521</v>
      </c>
      <c r="L6378" s="245" t="s">
        <v>568</v>
      </c>
      <c r="M6378"/>
      <c r="N6378"/>
      <c r="O6378"/>
      <c r="P6378"/>
      <c r="Q6378"/>
      <c r="R6378"/>
      <c r="S6378"/>
      <c r="T6378"/>
      <c r="U6378"/>
      <c r="V6378"/>
      <c r="W6378"/>
      <c r="X6378"/>
      <c r="Y6378"/>
      <c r="Z6378"/>
      <c r="AA6378"/>
      <c r="AB6378"/>
      <c r="AC6378"/>
      <c r="AD6378"/>
      <c r="AE6378"/>
      <c r="AF6378"/>
      <c r="AG6378"/>
      <c r="AH6378"/>
      <c r="AI6378"/>
      <c r="AJ6378"/>
      <c r="AK6378"/>
      <c r="AL6378"/>
      <c r="AM6378"/>
      <c r="AN6378"/>
      <c r="AO6378"/>
      <c r="AP6378"/>
      <c r="AQ6378"/>
      <c r="AR6378"/>
      <c r="AS6378"/>
      <c r="AT6378"/>
      <c r="AU6378"/>
      <c r="AV6378"/>
      <c r="AW6378"/>
      <c r="AX6378"/>
      <c r="AY6378"/>
      <c r="AZ6378"/>
      <c r="BA6378"/>
      <c r="BB6378"/>
      <c r="BC6378"/>
      <c r="BD6378"/>
      <c r="BE6378"/>
      <c r="BF6378"/>
      <c r="BG6378"/>
      <c r="BH6378"/>
      <c r="BI6378"/>
      <c r="BJ6378"/>
      <c r="BK6378"/>
      <c r="BL6378"/>
      <c r="BM6378"/>
      <c r="BN6378"/>
      <c r="BO6378"/>
    </row>
    <row r="6379" spans="1:67" ht="15" x14ac:dyDescent="0.25">
      <c r="A6379" s="245" t="s">
        <v>1030</v>
      </c>
      <c r="B6379" s="245" t="s">
        <v>1029</v>
      </c>
      <c r="C6379" s="245" t="s">
        <v>1123</v>
      </c>
      <c r="D6379" s="245" t="s">
        <v>1122</v>
      </c>
      <c r="E6379" s="246" t="s">
        <v>44</v>
      </c>
      <c r="F6379" s="245" t="s">
        <v>44</v>
      </c>
      <c r="G6379" s="245" t="s">
        <v>1171</v>
      </c>
      <c r="H6379" s="245" t="s">
        <v>1170</v>
      </c>
      <c r="I6379" s="245" t="s">
        <v>11</v>
      </c>
      <c r="J6379" s="245" t="s">
        <v>59</v>
      </c>
      <c r="K6379" s="246" t="s">
        <v>20018</v>
      </c>
      <c r="L6379" s="245" t="s">
        <v>568</v>
      </c>
      <c r="M6379"/>
      <c r="N6379"/>
      <c r="O6379"/>
      <c r="P6379"/>
      <c r="Q6379"/>
      <c r="R6379"/>
      <c r="S6379"/>
      <c r="T6379"/>
      <c r="U6379"/>
      <c r="V6379"/>
      <c r="W6379"/>
      <c r="X6379"/>
      <c r="Y6379"/>
      <c r="Z6379"/>
      <c r="AA6379"/>
      <c r="AB6379"/>
      <c r="AC6379"/>
      <c r="AD6379"/>
      <c r="AE6379"/>
      <c r="AF6379"/>
      <c r="AG6379"/>
      <c r="AH6379"/>
      <c r="AI6379"/>
      <c r="AJ6379"/>
      <c r="AK6379"/>
      <c r="AL6379"/>
      <c r="AM6379"/>
      <c r="AN6379"/>
      <c r="AO6379"/>
      <c r="AP6379"/>
      <c r="AQ6379"/>
      <c r="AR6379"/>
      <c r="AS6379"/>
      <c r="AT6379"/>
      <c r="AU6379"/>
      <c r="AV6379"/>
      <c r="AW6379"/>
      <c r="AX6379"/>
      <c r="AY6379"/>
      <c r="AZ6379"/>
      <c r="BA6379"/>
      <c r="BB6379"/>
      <c r="BC6379"/>
      <c r="BD6379"/>
      <c r="BE6379"/>
      <c r="BF6379"/>
      <c r="BG6379"/>
      <c r="BH6379"/>
      <c r="BI6379"/>
      <c r="BJ6379"/>
      <c r="BK6379"/>
      <c r="BL6379"/>
      <c r="BM6379"/>
      <c r="BN6379"/>
      <c r="BO6379"/>
    </row>
    <row r="6380" spans="1:67" ht="15" x14ac:dyDescent="0.25">
      <c r="A6380" s="245" t="s">
        <v>1030</v>
      </c>
      <c r="B6380" s="245" t="s">
        <v>1029</v>
      </c>
      <c r="C6380" s="245" t="s">
        <v>1123</v>
      </c>
      <c r="D6380" s="245" t="s">
        <v>1122</v>
      </c>
      <c r="E6380" s="246" t="s">
        <v>44</v>
      </c>
      <c r="F6380" s="245" t="s">
        <v>44</v>
      </c>
      <c r="G6380" s="245" t="s">
        <v>1169</v>
      </c>
      <c r="H6380" s="245" t="s">
        <v>1168</v>
      </c>
      <c r="I6380" s="245" t="s">
        <v>11</v>
      </c>
      <c r="J6380" s="245" t="s">
        <v>59</v>
      </c>
      <c r="K6380" s="246" t="s">
        <v>25522</v>
      </c>
      <c r="L6380" s="245" t="s">
        <v>568</v>
      </c>
      <c r="M6380"/>
      <c r="N6380"/>
      <c r="O6380"/>
      <c r="P6380"/>
      <c r="Q6380"/>
      <c r="R6380"/>
      <c r="S6380"/>
      <c r="T6380"/>
      <c r="U6380"/>
      <c r="V6380"/>
      <c r="W6380"/>
      <c r="X6380"/>
      <c r="Y6380"/>
      <c r="Z6380"/>
      <c r="AA6380"/>
      <c r="AB6380"/>
      <c r="AC6380"/>
      <c r="AD6380"/>
      <c r="AE6380"/>
      <c r="AF6380"/>
      <c r="AG6380"/>
      <c r="AH6380"/>
      <c r="AI6380"/>
      <c r="AJ6380"/>
      <c r="AK6380"/>
      <c r="AL6380"/>
      <c r="AM6380"/>
      <c r="AN6380"/>
      <c r="AO6380"/>
      <c r="AP6380"/>
      <c r="AQ6380"/>
      <c r="AR6380"/>
      <c r="AS6380"/>
      <c r="AT6380"/>
      <c r="AU6380"/>
      <c r="AV6380"/>
      <c r="AW6380"/>
      <c r="AX6380"/>
      <c r="AY6380"/>
      <c r="AZ6380"/>
      <c r="BA6380"/>
      <c r="BB6380"/>
      <c r="BC6380"/>
      <c r="BD6380"/>
      <c r="BE6380"/>
      <c r="BF6380"/>
      <c r="BG6380"/>
      <c r="BH6380"/>
      <c r="BI6380"/>
      <c r="BJ6380"/>
      <c r="BK6380"/>
      <c r="BL6380"/>
      <c r="BM6380"/>
      <c r="BN6380"/>
      <c r="BO6380"/>
    </row>
    <row r="6381" spans="1:67" ht="15" x14ac:dyDescent="0.25">
      <c r="A6381" s="245" t="s">
        <v>1030</v>
      </c>
      <c r="B6381" s="245" t="s">
        <v>1029</v>
      </c>
      <c r="C6381" s="245" t="s">
        <v>1123</v>
      </c>
      <c r="D6381" s="245" t="s">
        <v>1122</v>
      </c>
      <c r="E6381" s="246" t="s">
        <v>44</v>
      </c>
      <c r="F6381" s="245" t="s">
        <v>44</v>
      </c>
      <c r="G6381" s="245" t="s">
        <v>1167</v>
      </c>
      <c r="H6381" s="245" t="s">
        <v>1166</v>
      </c>
      <c r="I6381" s="245" t="s">
        <v>11</v>
      </c>
      <c r="J6381" s="245" t="s">
        <v>59</v>
      </c>
      <c r="K6381" s="246" t="s">
        <v>16666</v>
      </c>
      <c r="L6381" s="245" t="s">
        <v>568</v>
      </c>
      <c r="M6381"/>
      <c r="N6381"/>
      <c r="O6381"/>
      <c r="P6381"/>
      <c r="Q6381"/>
      <c r="R6381"/>
      <c r="S6381"/>
      <c r="T6381"/>
      <c r="U6381"/>
      <c r="V6381"/>
      <c r="W6381"/>
      <c r="X6381"/>
      <c r="Y6381"/>
      <c r="Z6381"/>
      <c r="AA6381"/>
      <c r="AB6381"/>
      <c r="AC6381"/>
      <c r="AD6381"/>
      <c r="AE6381"/>
      <c r="AF6381"/>
      <c r="AG6381"/>
      <c r="AH6381"/>
      <c r="AI6381"/>
      <c r="AJ6381"/>
      <c r="AK6381"/>
      <c r="AL6381"/>
      <c r="AM6381"/>
      <c r="AN6381"/>
      <c r="AO6381"/>
      <c r="AP6381"/>
      <c r="AQ6381"/>
      <c r="AR6381"/>
      <c r="AS6381"/>
      <c r="AT6381"/>
      <c r="AU6381"/>
      <c r="AV6381"/>
      <c r="AW6381"/>
      <c r="AX6381"/>
      <c r="AY6381"/>
      <c r="AZ6381"/>
      <c r="BA6381"/>
      <c r="BB6381"/>
      <c r="BC6381"/>
      <c r="BD6381"/>
      <c r="BE6381"/>
      <c r="BF6381"/>
      <c r="BG6381"/>
      <c r="BH6381"/>
      <c r="BI6381"/>
      <c r="BJ6381"/>
      <c r="BK6381"/>
      <c r="BL6381"/>
      <c r="BM6381"/>
      <c r="BN6381"/>
      <c r="BO6381"/>
    </row>
    <row r="6382" spans="1:67" ht="15" x14ac:dyDescent="0.25">
      <c r="A6382" s="245" t="s">
        <v>1030</v>
      </c>
      <c r="B6382" s="245" t="s">
        <v>1029</v>
      </c>
      <c r="C6382" s="245" t="s">
        <v>1123</v>
      </c>
      <c r="D6382" s="245" t="s">
        <v>1122</v>
      </c>
      <c r="E6382" s="246" t="s">
        <v>44</v>
      </c>
      <c r="F6382" s="245" t="s">
        <v>44</v>
      </c>
      <c r="G6382" s="245" t="s">
        <v>1165</v>
      </c>
      <c r="H6382" s="245" t="s">
        <v>1164</v>
      </c>
      <c r="I6382" s="245" t="s">
        <v>11</v>
      </c>
      <c r="J6382" s="245" t="s">
        <v>59</v>
      </c>
      <c r="K6382" s="246" t="s">
        <v>17431</v>
      </c>
      <c r="L6382" s="245" t="s">
        <v>568</v>
      </c>
      <c r="M6382"/>
      <c r="N6382"/>
      <c r="O6382"/>
      <c r="P6382"/>
      <c r="Q6382"/>
      <c r="R6382"/>
      <c r="S6382"/>
      <c r="T6382"/>
      <c r="U6382"/>
      <c r="V6382"/>
      <c r="W6382"/>
      <c r="X6382"/>
      <c r="Y6382"/>
      <c r="Z6382"/>
      <c r="AA6382"/>
      <c r="AB6382"/>
      <c r="AC6382"/>
      <c r="AD6382"/>
      <c r="AE6382"/>
      <c r="AF6382"/>
      <c r="AG6382"/>
      <c r="AH6382"/>
      <c r="AI6382"/>
      <c r="AJ6382"/>
      <c r="AK6382"/>
      <c r="AL6382"/>
      <c r="AM6382"/>
      <c r="AN6382"/>
      <c r="AO6382"/>
      <c r="AP6382"/>
      <c r="AQ6382"/>
      <c r="AR6382"/>
      <c r="AS6382"/>
      <c r="AT6382"/>
      <c r="AU6382"/>
      <c r="AV6382"/>
      <c r="AW6382"/>
      <c r="AX6382"/>
      <c r="AY6382"/>
      <c r="AZ6382"/>
      <c r="BA6382"/>
      <c r="BB6382"/>
      <c r="BC6382"/>
      <c r="BD6382"/>
      <c r="BE6382"/>
      <c r="BF6382"/>
      <c r="BG6382"/>
      <c r="BH6382"/>
      <c r="BI6382"/>
      <c r="BJ6382"/>
      <c r="BK6382"/>
      <c r="BL6382"/>
      <c r="BM6382"/>
      <c r="BN6382"/>
      <c r="BO6382"/>
    </row>
    <row r="6383" spans="1:67" ht="15" x14ac:dyDescent="0.25">
      <c r="A6383" s="245" t="s">
        <v>1030</v>
      </c>
      <c r="B6383" s="245" t="s">
        <v>1029</v>
      </c>
      <c r="C6383" s="245" t="s">
        <v>1123</v>
      </c>
      <c r="D6383" s="245" t="s">
        <v>1122</v>
      </c>
      <c r="E6383" s="246" t="s">
        <v>44</v>
      </c>
      <c r="F6383" s="245" t="s">
        <v>44</v>
      </c>
      <c r="G6383" s="245" t="s">
        <v>1163</v>
      </c>
      <c r="H6383" s="245" t="s">
        <v>1162</v>
      </c>
      <c r="I6383" s="245" t="s">
        <v>11</v>
      </c>
      <c r="J6383" s="245" t="s">
        <v>59</v>
      </c>
      <c r="K6383" s="246" t="s">
        <v>25523</v>
      </c>
      <c r="L6383" s="245" t="s">
        <v>568</v>
      </c>
      <c r="M6383"/>
      <c r="N6383"/>
      <c r="O6383"/>
      <c r="P6383"/>
      <c r="Q6383"/>
      <c r="R6383"/>
      <c r="S6383"/>
      <c r="T6383"/>
      <c r="U6383"/>
      <c r="V6383"/>
      <c r="W6383"/>
      <c r="X6383"/>
      <c r="Y6383"/>
      <c r="Z6383"/>
      <c r="AA6383"/>
      <c r="AB6383"/>
      <c r="AC6383"/>
      <c r="AD6383"/>
      <c r="AE6383"/>
      <c r="AF6383"/>
      <c r="AG6383"/>
      <c r="AH6383"/>
      <c r="AI6383"/>
      <c r="AJ6383"/>
      <c r="AK6383"/>
      <c r="AL6383"/>
      <c r="AM6383"/>
      <c r="AN6383"/>
      <c r="AO6383"/>
      <c r="AP6383"/>
      <c r="AQ6383"/>
      <c r="AR6383"/>
      <c r="AS6383"/>
      <c r="AT6383"/>
      <c r="AU6383"/>
      <c r="AV6383"/>
      <c r="AW6383"/>
      <c r="AX6383"/>
      <c r="AY6383"/>
      <c r="AZ6383"/>
      <c r="BA6383"/>
      <c r="BB6383"/>
      <c r="BC6383"/>
      <c r="BD6383"/>
      <c r="BE6383"/>
      <c r="BF6383"/>
      <c r="BG6383"/>
      <c r="BH6383"/>
      <c r="BI6383"/>
      <c r="BJ6383"/>
      <c r="BK6383"/>
      <c r="BL6383"/>
      <c r="BM6383"/>
      <c r="BN6383"/>
      <c r="BO6383"/>
    </row>
    <row r="6384" spans="1:67" ht="15" x14ac:dyDescent="0.25">
      <c r="A6384" s="245" t="s">
        <v>1030</v>
      </c>
      <c r="B6384" s="245" t="s">
        <v>1029</v>
      </c>
      <c r="C6384" s="245" t="s">
        <v>1123</v>
      </c>
      <c r="D6384" s="245" t="s">
        <v>1122</v>
      </c>
      <c r="E6384" s="246" t="s">
        <v>44</v>
      </c>
      <c r="F6384" s="245" t="s">
        <v>44</v>
      </c>
      <c r="G6384" s="245" t="s">
        <v>1161</v>
      </c>
      <c r="H6384" s="245" t="s">
        <v>1160</v>
      </c>
      <c r="I6384" s="245" t="s">
        <v>11</v>
      </c>
      <c r="J6384" s="245" t="s">
        <v>59</v>
      </c>
      <c r="K6384" s="246" t="s">
        <v>25524</v>
      </c>
      <c r="L6384" s="245" t="s">
        <v>568</v>
      </c>
      <c r="M6384"/>
      <c r="N6384"/>
      <c r="O6384"/>
      <c r="P6384"/>
      <c r="Q6384"/>
      <c r="R6384"/>
      <c r="S6384"/>
      <c r="T6384"/>
      <c r="U6384"/>
      <c r="V6384"/>
      <c r="W6384"/>
      <c r="X6384"/>
      <c r="Y6384"/>
      <c r="Z6384"/>
      <c r="AA6384"/>
      <c r="AB6384"/>
      <c r="AC6384"/>
      <c r="AD6384"/>
      <c r="AE6384"/>
      <c r="AF6384"/>
      <c r="AG6384"/>
      <c r="AH6384"/>
      <c r="AI6384"/>
      <c r="AJ6384"/>
      <c r="AK6384"/>
      <c r="AL6384"/>
      <c r="AM6384"/>
      <c r="AN6384"/>
      <c r="AO6384"/>
      <c r="AP6384"/>
      <c r="AQ6384"/>
      <c r="AR6384"/>
      <c r="AS6384"/>
      <c r="AT6384"/>
      <c r="AU6384"/>
      <c r="AV6384"/>
      <c r="AW6384"/>
      <c r="AX6384"/>
      <c r="AY6384"/>
      <c r="AZ6384"/>
      <c r="BA6384"/>
      <c r="BB6384"/>
      <c r="BC6384"/>
      <c r="BD6384"/>
      <c r="BE6384"/>
      <c r="BF6384"/>
      <c r="BG6384"/>
      <c r="BH6384"/>
      <c r="BI6384"/>
      <c r="BJ6384"/>
      <c r="BK6384"/>
      <c r="BL6384"/>
      <c r="BM6384"/>
      <c r="BN6384"/>
      <c r="BO6384"/>
    </row>
    <row r="6385" spans="1:67" ht="15" x14ac:dyDescent="0.25">
      <c r="A6385" s="245" t="s">
        <v>1030</v>
      </c>
      <c r="B6385" s="245" t="s">
        <v>1029</v>
      </c>
      <c r="C6385" s="245" t="s">
        <v>1123</v>
      </c>
      <c r="D6385" s="245" t="s">
        <v>1122</v>
      </c>
      <c r="E6385" s="246" t="s">
        <v>44</v>
      </c>
      <c r="F6385" s="245" t="s">
        <v>44</v>
      </c>
      <c r="G6385" s="245" t="s">
        <v>1159</v>
      </c>
      <c r="H6385" s="245" t="s">
        <v>1158</v>
      </c>
      <c r="I6385" s="245" t="s">
        <v>11</v>
      </c>
      <c r="J6385" s="245" t="s">
        <v>59</v>
      </c>
      <c r="K6385" s="246" t="s">
        <v>25525</v>
      </c>
      <c r="L6385" s="245" t="s">
        <v>568</v>
      </c>
      <c r="M6385"/>
      <c r="N6385"/>
      <c r="O6385"/>
      <c r="P6385"/>
      <c r="Q6385"/>
      <c r="R6385"/>
      <c r="S6385"/>
      <c r="T6385"/>
      <c r="U6385"/>
      <c r="V6385"/>
      <c r="W6385"/>
      <c r="X6385"/>
      <c r="Y6385"/>
      <c r="Z6385"/>
      <c r="AA6385"/>
      <c r="AB6385"/>
      <c r="AC6385"/>
      <c r="AD6385"/>
      <c r="AE6385"/>
      <c r="AF6385"/>
      <c r="AG6385"/>
      <c r="AH6385"/>
      <c r="AI6385"/>
      <c r="AJ6385"/>
      <c r="AK6385"/>
      <c r="AL6385"/>
      <c r="AM6385"/>
      <c r="AN6385"/>
      <c r="AO6385"/>
      <c r="AP6385"/>
      <c r="AQ6385"/>
      <c r="AR6385"/>
      <c r="AS6385"/>
      <c r="AT6385"/>
      <c r="AU6385"/>
      <c r="AV6385"/>
      <c r="AW6385"/>
      <c r="AX6385"/>
      <c r="AY6385"/>
      <c r="AZ6385"/>
      <c r="BA6385"/>
      <c r="BB6385"/>
      <c r="BC6385"/>
      <c r="BD6385"/>
      <c r="BE6385"/>
      <c r="BF6385"/>
      <c r="BG6385"/>
      <c r="BH6385"/>
      <c r="BI6385"/>
      <c r="BJ6385"/>
      <c r="BK6385"/>
      <c r="BL6385"/>
      <c r="BM6385"/>
      <c r="BN6385"/>
      <c r="BO6385"/>
    </row>
    <row r="6386" spans="1:67" ht="15" x14ac:dyDescent="0.25">
      <c r="A6386" s="245" t="s">
        <v>1030</v>
      </c>
      <c r="B6386" s="245" t="s">
        <v>1029</v>
      </c>
      <c r="C6386" s="245" t="s">
        <v>1123</v>
      </c>
      <c r="D6386" s="245" t="s">
        <v>1122</v>
      </c>
      <c r="E6386" s="246" t="s">
        <v>44</v>
      </c>
      <c r="F6386" s="245" t="s">
        <v>44</v>
      </c>
      <c r="G6386" s="245" t="s">
        <v>1157</v>
      </c>
      <c r="H6386" s="245" t="s">
        <v>1156</v>
      </c>
      <c r="I6386" s="245" t="s">
        <v>11</v>
      </c>
      <c r="J6386" s="245" t="s">
        <v>59</v>
      </c>
      <c r="K6386" s="246" t="s">
        <v>25526</v>
      </c>
      <c r="L6386" s="245" t="s">
        <v>568</v>
      </c>
      <c r="M6386"/>
      <c r="N6386"/>
      <c r="O6386"/>
      <c r="P6386"/>
      <c r="Q6386"/>
      <c r="R6386"/>
      <c r="S6386"/>
      <c r="T6386"/>
      <c r="U6386"/>
      <c r="V6386"/>
      <c r="W6386"/>
      <c r="X6386"/>
      <c r="Y6386"/>
      <c r="Z6386"/>
      <c r="AA6386"/>
      <c r="AB6386"/>
      <c r="AC6386"/>
      <c r="AD6386"/>
      <c r="AE6386"/>
      <c r="AF6386"/>
      <c r="AG6386"/>
      <c r="AH6386"/>
      <c r="AI6386"/>
      <c r="AJ6386"/>
      <c r="AK6386"/>
      <c r="AL6386"/>
      <c r="AM6386"/>
      <c r="AN6386"/>
      <c r="AO6386"/>
      <c r="AP6386"/>
      <c r="AQ6386"/>
      <c r="AR6386"/>
      <c r="AS6386"/>
      <c r="AT6386"/>
      <c r="AU6386"/>
      <c r="AV6386"/>
      <c r="AW6386"/>
      <c r="AX6386"/>
      <c r="AY6386"/>
      <c r="AZ6386"/>
      <c r="BA6386"/>
      <c r="BB6386"/>
      <c r="BC6386"/>
      <c r="BD6386"/>
      <c r="BE6386"/>
      <c r="BF6386"/>
      <c r="BG6386"/>
      <c r="BH6386"/>
      <c r="BI6386"/>
      <c r="BJ6386"/>
      <c r="BK6386"/>
      <c r="BL6386"/>
      <c r="BM6386"/>
      <c r="BN6386"/>
      <c r="BO6386"/>
    </row>
    <row r="6387" spans="1:67" ht="15" x14ac:dyDescent="0.25">
      <c r="A6387" s="245" t="s">
        <v>1030</v>
      </c>
      <c r="B6387" s="245" t="s">
        <v>1029</v>
      </c>
      <c r="C6387" s="245" t="s">
        <v>1123</v>
      </c>
      <c r="D6387" s="245" t="s">
        <v>1122</v>
      </c>
      <c r="E6387" s="246" t="s">
        <v>44</v>
      </c>
      <c r="F6387" s="245" t="s">
        <v>44</v>
      </c>
      <c r="G6387" s="245" t="s">
        <v>1155</v>
      </c>
      <c r="H6387" s="245" t="s">
        <v>1154</v>
      </c>
      <c r="I6387" s="245" t="s">
        <v>11</v>
      </c>
      <c r="J6387" s="245" t="s">
        <v>59</v>
      </c>
      <c r="K6387" s="246" t="s">
        <v>25527</v>
      </c>
      <c r="L6387" s="245" t="s">
        <v>568</v>
      </c>
      <c r="M6387"/>
      <c r="N6387"/>
      <c r="O6387"/>
      <c r="P6387"/>
      <c r="Q6387"/>
      <c r="R6387"/>
      <c r="S6387"/>
      <c r="T6387"/>
      <c r="U6387"/>
      <c r="V6387"/>
      <c r="W6387"/>
      <c r="X6387"/>
      <c r="Y6387"/>
      <c r="Z6387"/>
      <c r="AA6387"/>
      <c r="AB6387"/>
      <c r="AC6387"/>
      <c r="AD6387"/>
      <c r="AE6387"/>
      <c r="AF6387"/>
      <c r="AG6387"/>
      <c r="AH6387"/>
      <c r="AI6387"/>
      <c r="AJ6387"/>
      <c r="AK6387"/>
      <c r="AL6387"/>
      <c r="AM6387"/>
      <c r="AN6387"/>
      <c r="AO6387"/>
      <c r="AP6387"/>
      <c r="AQ6387"/>
      <c r="AR6387"/>
      <c r="AS6387"/>
      <c r="AT6387"/>
      <c r="AU6387"/>
      <c r="AV6387"/>
      <c r="AW6387"/>
      <c r="AX6387"/>
      <c r="AY6387"/>
      <c r="AZ6387"/>
      <c r="BA6387"/>
      <c r="BB6387"/>
      <c r="BC6387"/>
      <c r="BD6387"/>
      <c r="BE6387"/>
      <c r="BF6387"/>
      <c r="BG6387"/>
      <c r="BH6387"/>
      <c r="BI6387"/>
      <c r="BJ6387"/>
      <c r="BK6387"/>
      <c r="BL6387"/>
      <c r="BM6387"/>
      <c r="BN6387"/>
      <c r="BO6387"/>
    </row>
    <row r="6388" spans="1:67" ht="15" x14ac:dyDescent="0.25">
      <c r="A6388" s="245" t="s">
        <v>1030</v>
      </c>
      <c r="B6388" s="245" t="s">
        <v>1029</v>
      </c>
      <c r="C6388" s="245" t="s">
        <v>1123</v>
      </c>
      <c r="D6388" s="245" t="s">
        <v>1122</v>
      </c>
      <c r="E6388" s="246" t="s">
        <v>44</v>
      </c>
      <c r="F6388" s="245" t="s">
        <v>44</v>
      </c>
      <c r="G6388" s="245" t="s">
        <v>1153</v>
      </c>
      <c r="H6388" s="245" t="s">
        <v>1152</v>
      </c>
      <c r="I6388" s="245" t="s">
        <v>11</v>
      </c>
      <c r="J6388" s="245" t="s">
        <v>59</v>
      </c>
      <c r="K6388" s="246" t="s">
        <v>25528</v>
      </c>
      <c r="L6388" s="245" t="s">
        <v>568</v>
      </c>
      <c r="M6388"/>
      <c r="N6388"/>
      <c r="O6388"/>
      <c r="P6388"/>
      <c r="Q6388"/>
      <c r="R6388"/>
      <c r="S6388"/>
      <c r="T6388"/>
      <c r="U6388"/>
      <c r="V6388"/>
      <c r="W6388"/>
      <c r="X6388"/>
      <c r="Y6388"/>
      <c r="Z6388"/>
      <c r="AA6388"/>
      <c r="AB6388"/>
      <c r="AC6388"/>
      <c r="AD6388"/>
      <c r="AE6388"/>
      <c r="AF6388"/>
      <c r="AG6388"/>
      <c r="AH6388"/>
      <c r="AI6388"/>
      <c r="AJ6388"/>
      <c r="AK6388"/>
      <c r="AL6388"/>
      <c r="AM6388"/>
      <c r="AN6388"/>
      <c r="AO6388"/>
      <c r="AP6388"/>
      <c r="AQ6388"/>
      <c r="AR6388"/>
      <c r="AS6388"/>
      <c r="AT6388"/>
      <c r="AU6388"/>
      <c r="AV6388"/>
      <c r="AW6388"/>
      <c r="AX6388"/>
      <c r="AY6388"/>
      <c r="AZ6388"/>
      <c r="BA6388"/>
      <c r="BB6388"/>
      <c r="BC6388"/>
      <c r="BD6388"/>
      <c r="BE6388"/>
      <c r="BF6388"/>
      <c r="BG6388"/>
      <c r="BH6388"/>
      <c r="BI6388"/>
      <c r="BJ6388"/>
      <c r="BK6388"/>
      <c r="BL6388"/>
      <c r="BM6388"/>
      <c r="BN6388"/>
      <c r="BO6388"/>
    </row>
    <row r="6389" spans="1:67" ht="15" x14ac:dyDescent="0.25">
      <c r="A6389" s="245" t="s">
        <v>1030</v>
      </c>
      <c r="B6389" s="245" t="s">
        <v>1029</v>
      </c>
      <c r="C6389" s="245" t="s">
        <v>1123</v>
      </c>
      <c r="D6389" s="245" t="s">
        <v>1122</v>
      </c>
      <c r="E6389" s="246" t="s">
        <v>44</v>
      </c>
      <c r="F6389" s="245" t="s">
        <v>44</v>
      </c>
      <c r="G6389" s="245" t="s">
        <v>1151</v>
      </c>
      <c r="H6389" s="245" t="s">
        <v>1150</v>
      </c>
      <c r="I6389" s="245" t="s">
        <v>11</v>
      </c>
      <c r="J6389" s="245" t="s">
        <v>59</v>
      </c>
      <c r="K6389" s="246" t="s">
        <v>25529</v>
      </c>
      <c r="L6389" s="245" t="s">
        <v>568</v>
      </c>
      <c r="M6389"/>
      <c r="N6389"/>
      <c r="O6389"/>
      <c r="P6389"/>
      <c r="Q6389"/>
      <c r="R6389"/>
      <c r="S6389"/>
      <c r="T6389"/>
      <c r="U6389"/>
      <c r="V6389"/>
      <c r="W6389"/>
      <c r="X6389"/>
      <c r="Y6389"/>
      <c r="Z6389"/>
      <c r="AA6389"/>
      <c r="AB6389"/>
      <c r="AC6389"/>
      <c r="AD6389"/>
      <c r="AE6389"/>
      <c r="AF6389"/>
      <c r="AG6389"/>
      <c r="AH6389"/>
      <c r="AI6389"/>
      <c r="AJ6389"/>
      <c r="AK6389"/>
      <c r="AL6389"/>
      <c r="AM6389"/>
      <c r="AN6389"/>
      <c r="AO6389"/>
      <c r="AP6389"/>
      <c r="AQ6389"/>
      <c r="AR6389"/>
      <c r="AS6389"/>
      <c r="AT6389"/>
      <c r="AU6389"/>
      <c r="AV6389"/>
      <c r="AW6389"/>
      <c r="AX6389"/>
      <c r="AY6389"/>
      <c r="AZ6389"/>
      <c r="BA6389"/>
      <c r="BB6389"/>
      <c r="BC6389"/>
      <c r="BD6389"/>
      <c r="BE6389"/>
      <c r="BF6389"/>
      <c r="BG6389"/>
      <c r="BH6389"/>
      <c r="BI6389"/>
      <c r="BJ6389"/>
      <c r="BK6389"/>
      <c r="BL6389"/>
      <c r="BM6389"/>
      <c r="BN6389"/>
      <c r="BO6389"/>
    </row>
    <row r="6390" spans="1:67" ht="15" x14ac:dyDescent="0.25">
      <c r="A6390" s="245" t="s">
        <v>1030</v>
      </c>
      <c r="B6390" s="245" t="s">
        <v>1029</v>
      </c>
      <c r="C6390" s="245" t="s">
        <v>1123</v>
      </c>
      <c r="D6390" s="245" t="s">
        <v>1122</v>
      </c>
      <c r="E6390" s="246" t="s">
        <v>44</v>
      </c>
      <c r="F6390" s="245" t="s">
        <v>44</v>
      </c>
      <c r="G6390" s="245" t="s">
        <v>1149</v>
      </c>
      <c r="H6390" s="245" t="s">
        <v>1148</v>
      </c>
      <c r="I6390" s="245" t="s">
        <v>11</v>
      </c>
      <c r="J6390" s="245" t="s">
        <v>59</v>
      </c>
      <c r="K6390" s="246" t="s">
        <v>25530</v>
      </c>
      <c r="L6390" s="245" t="s">
        <v>568</v>
      </c>
      <c r="M6390"/>
      <c r="N6390"/>
      <c r="O6390"/>
      <c r="P6390"/>
      <c r="Q6390"/>
      <c r="R6390"/>
      <c r="S6390"/>
      <c r="T6390"/>
      <c r="U6390"/>
      <c r="V6390"/>
      <c r="W6390"/>
      <c r="X6390"/>
      <c r="Y6390"/>
      <c r="Z6390"/>
      <c r="AA6390"/>
      <c r="AB6390"/>
      <c r="AC6390"/>
      <c r="AD6390"/>
      <c r="AE6390"/>
      <c r="AF6390"/>
      <c r="AG6390"/>
      <c r="AH6390"/>
      <c r="AI6390"/>
      <c r="AJ6390"/>
      <c r="AK6390"/>
      <c r="AL6390"/>
      <c r="AM6390"/>
      <c r="AN6390"/>
      <c r="AO6390"/>
      <c r="AP6390"/>
      <c r="AQ6390"/>
      <c r="AR6390"/>
      <c r="AS6390"/>
      <c r="AT6390"/>
      <c r="AU6390"/>
      <c r="AV6390"/>
      <c r="AW6390"/>
      <c r="AX6390"/>
      <c r="AY6390"/>
      <c r="AZ6390"/>
      <c r="BA6390"/>
      <c r="BB6390"/>
      <c r="BC6390"/>
      <c r="BD6390"/>
      <c r="BE6390"/>
      <c r="BF6390"/>
      <c r="BG6390"/>
      <c r="BH6390"/>
      <c r="BI6390"/>
      <c r="BJ6390"/>
      <c r="BK6390"/>
      <c r="BL6390"/>
      <c r="BM6390"/>
      <c r="BN6390"/>
      <c r="BO6390"/>
    </row>
    <row r="6391" spans="1:67" ht="15" x14ac:dyDescent="0.25">
      <c r="A6391" s="245" t="s">
        <v>1030</v>
      </c>
      <c r="B6391" s="245" t="s">
        <v>1029</v>
      </c>
      <c r="C6391" s="245" t="s">
        <v>1123</v>
      </c>
      <c r="D6391" s="245" t="s">
        <v>1122</v>
      </c>
      <c r="E6391" s="246" t="s">
        <v>44</v>
      </c>
      <c r="F6391" s="245" t="s">
        <v>44</v>
      </c>
      <c r="G6391" s="245" t="s">
        <v>1147</v>
      </c>
      <c r="H6391" s="245" t="s">
        <v>1146</v>
      </c>
      <c r="I6391" s="245" t="s">
        <v>11</v>
      </c>
      <c r="J6391" s="245" t="s">
        <v>59</v>
      </c>
      <c r="K6391" s="246" t="s">
        <v>25531</v>
      </c>
      <c r="L6391" s="245" t="s">
        <v>568</v>
      </c>
      <c r="M6391"/>
      <c r="N6391"/>
      <c r="O6391"/>
      <c r="P6391"/>
      <c r="Q6391"/>
      <c r="R6391"/>
      <c r="S6391"/>
      <c r="T6391"/>
      <c r="U6391"/>
      <c r="V6391"/>
      <c r="W6391"/>
      <c r="X6391"/>
      <c r="Y6391"/>
      <c r="Z6391"/>
      <c r="AA6391"/>
      <c r="AB6391"/>
      <c r="AC6391"/>
      <c r="AD6391"/>
      <c r="AE6391"/>
      <c r="AF6391"/>
      <c r="AG6391"/>
      <c r="AH6391"/>
      <c r="AI6391"/>
      <c r="AJ6391"/>
      <c r="AK6391"/>
      <c r="AL6391"/>
      <c r="AM6391"/>
      <c r="AN6391"/>
      <c r="AO6391"/>
      <c r="AP6391"/>
      <c r="AQ6391"/>
      <c r="AR6391"/>
      <c r="AS6391"/>
      <c r="AT6391"/>
      <c r="AU6391"/>
      <c r="AV6391"/>
      <c r="AW6391"/>
      <c r="AX6391"/>
      <c r="AY6391"/>
      <c r="AZ6391"/>
      <c r="BA6391"/>
      <c r="BB6391"/>
      <c r="BC6391"/>
      <c r="BD6391"/>
      <c r="BE6391"/>
      <c r="BF6391"/>
      <c r="BG6391"/>
      <c r="BH6391"/>
      <c r="BI6391"/>
      <c r="BJ6391"/>
      <c r="BK6391"/>
      <c r="BL6391"/>
      <c r="BM6391"/>
      <c r="BN6391"/>
      <c r="BO6391"/>
    </row>
    <row r="6392" spans="1:67" ht="15" x14ac:dyDescent="0.25">
      <c r="A6392" s="245" t="s">
        <v>1030</v>
      </c>
      <c r="B6392" s="245" t="s">
        <v>1029</v>
      </c>
      <c r="C6392" s="245" t="s">
        <v>1123</v>
      </c>
      <c r="D6392" s="245" t="s">
        <v>1122</v>
      </c>
      <c r="E6392" s="246" t="s">
        <v>44</v>
      </c>
      <c r="F6392" s="245" t="s">
        <v>44</v>
      </c>
      <c r="G6392" s="245" t="s">
        <v>1145</v>
      </c>
      <c r="H6392" s="245" t="s">
        <v>1144</v>
      </c>
      <c r="I6392" s="245" t="s">
        <v>11</v>
      </c>
      <c r="J6392" s="245" t="s">
        <v>59</v>
      </c>
      <c r="K6392" s="246" t="s">
        <v>25532</v>
      </c>
      <c r="L6392" s="245" t="s">
        <v>568</v>
      </c>
      <c r="M6392"/>
      <c r="N6392"/>
      <c r="O6392"/>
      <c r="P6392"/>
      <c r="Q6392"/>
      <c r="R6392"/>
      <c r="S6392"/>
      <c r="T6392"/>
      <c r="U6392"/>
      <c r="V6392"/>
      <c r="W6392"/>
      <c r="X6392"/>
      <c r="Y6392"/>
      <c r="Z6392"/>
      <c r="AA6392"/>
      <c r="AB6392"/>
      <c r="AC6392"/>
      <c r="AD6392"/>
      <c r="AE6392"/>
      <c r="AF6392"/>
      <c r="AG6392"/>
      <c r="AH6392"/>
      <c r="AI6392"/>
      <c r="AJ6392"/>
      <c r="AK6392"/>
      <c r="AL6392"/>
      <c r="AM6392"/>
      <c r="AN6392"/>
      <c r="AO6392"/>
      <c r="AP6392"/>
      <c r="AQ6392"/>
      <c r="AR6392"/>
      <c r="AS6392"/>
      <c r="AT6392"/>
      <c r="AU6392"/>
      <c r="AV6392"/>
      <c r="AW6392"/>
      <c r="AX6392"/>
      <c r="AY6392"/>
      <c r="AZ6392"/>
      <c r="BA6392"/>
      <c r="BB6392"/>
      <c r="BC6392"/>
      <c r="BD6392"/>
      <c r="BE6392"/>
      <c r="BF6392"/>
      <c r="BG6392"/>
      <c r="BH6392"/>
      <c r="BI6392"/>
      <c r="BJ6392"/>
      <c r="BK6392"/>
      <c r="BL6392"/>
      <c r="BM6392"/>
      <c r="BN6392"/>
      <c r="BO6392"/>
    </row>
    <row r="6393" spans="1:67" ht="15" x14ac:dyDescent="0.25">
      <c r="A6393" s="245" t="s">
        <v>1030</v>
      </c>
      <c r="B6393" s="245" t="s">
        <v>1029</v>
      </c>
      <c r="C6393" s="245" t="s">
        <v>1123</v>
      </c>
      <c r="D6393" s="245" t="s">
        <v>1122</v>
      </c>
      <c r="E6393" s="246" t="s">
        <v>44</v>
      </c>
      <c r="F6393" s="245" t="s">
        <v>44</v>
      </c>
      <c r="G6393" s="245" t="s">
        <v>1143</v>
      </c>
      <c r="H6393" s="245" t="s">
        <v>1142</v>
      </c>
      <c r="I6393" s="245" t="s">
        <v>11</v>
      </c>
      <c r="J6393" s="245" t="s">
        <v>59</v>
      </c>
      <c r="K6393" s="246" t="s">
        <v>25533</v>
      </c>
      <c r="L6393" s="245" t="s">
        <v>568</v>
      </c>
      <c r="M6393"/>
      <c r="N6393"/>
      <c r="O6393"/>
      <c r="P6393"/>
      <c r="Q6393"/>
      <c r="R6393"/>
      <c r="S6393"/>
      <c r="T6393"/>
      <c r="U6393"/>
      <c r="V6393"/>
      <c r="W6393"/>
      <c r="X6393"/>
      <c r="Y6393"/>
      <c r="Z6393"/>
      <c r="AA6393"/>
      <c r="AB6393"/>
      <c r="AC6393"/>
      <c r="AD6393"/>
      <c r="AE6393"/>
      <c r="AF6393"/>
      <c r="AG6393"/>
      <c r="AH6393"/>
      <c r="AI6393"/>
      <c r="AJ6393"/>
      <c r="AK6393"/>
      <c r="AL6393"/>
      <c r="AM6393"/>
      <c r="AN6393"/>
      <c r="AO6393"/>
      <c r="AP6393"/>
      <c r="AQ6393"/>
      <c r="AR6393"/>
      <c r="AS6393"/>
      <c r="AT6393"/>
      <c r="AU6393"/>
      <c r="AV6393"/>
      <c r="AW6393"/>
      <c r="AX6393"/>
      <c r="AY6393"/>
      <c r="AZ6393"/>
      <c r="BA6393"/>
      <c r="BB6393"/>
      <c r="BC6393"/>
      <c r="BD6393"/>
      <c r="BE6393"/>
      <c r="BF6393"/>
      <c r="BG6393"/>
      <c r="BH6393"/>
      <c r="BI6393"/>
      <c r="BJ6393"/>
      <c r="BK6393"/>
      <c r="BL6393"/>
      <c r="BM6393"/>
      <c r="BN6393"/>
      <c r="BO6393"/>
    </row>
    <row r="6394" spans="1:67" ht="15" x14ac:dyDescent="0.25">
      <c r="A6394" s="245" t="s">
        <v>1030</v>
      </c>
      <c r="B6394" s="245" t="s">
        <v>1029</v>
      </c>
      <c r="C6394" s="245" t="s">
        <v>1123</v>
      </c>
      <c r="D6394" s="245" t="s">
        <v>1122</v>
      </c>
      <c r="E6394" s="246" t="s">
        <v>44</v>
      </c>
      <c r="F6394" s="245" t="s">
        <v>44</v>
      </c>
      <c r="G6394" s="245" t="s">
        <v>1141</v>
      </c>
      <c r="H6394" s="245" t="s">
        <v>1140</v>
      </c>
      <c r="I6394" s="245" t="s">
        <v>11</v>
      </c>
      <c r="J6394" s="245" t="s">
        <v>59</v>
      </c>
      <c r="K6394" s="246" t="s">
        <v>25534</v>
      </c>
      <c r="L6394" s="245" t="s">
        <v>568</v>
      </c>
      <c r="M6394"/>
      <c r="N6394"/>
      <c r="O6394"/>
      <c r="P6394"/>
      <c r="Q6394"/>
      <c r="R6394"/>
      <c r="S6394"/>
      <c r="T6394"/>
      <c r="U6394"/>
      <c r="V6394"/>
      <c r="W6394"/>
      <c r="X6394"/>
      <c r="Y6394"/>
      <c r="Z6394"/>
      <c r="AA6394"/>
      <c r="AB6394"/>
      <c r="AC6394"/>
      <c r="AD6394"/>
      <c r="AE6394"/>
      <c r="AF6394"/>
      <c r="AG6394"/>
      <c r="AH6394"/>
      <c r="AI6394"/>
      <c r="AJ6394"/>
      <c r="AK6394"/>
      <c r="AL6394"/>
      <c r="AM6394"/>
      <c r="AN6394"/>
      <c r="AO6394"/>
      <c r="AP6394"/>
      <c r="AQ6394"/>
      <c r="AR6394"/>
      <c r="AS6394"/>
      <c r="AT6394"/>
      <c r="AU6394"/>
      <c r="AV6394"/>
      <c r="AW6394"/>
      <c r="AX6394"/>
      <c r="AY6394"/>
      <c r="AZ6394"/>
      <c r="BA6394"/>
      <c r="BB6394"/>
      <c r="BC6394"/>
      <c r="BD6394"/>
      <c r="BE6394"/>
      <c r="BF6394"/>
      <c r="BG6394"/>
      <c r="BH6394"/>
      <c r="BI6394"/>
      <c r="BJ6394"/>
      <c r="BK6394"/>
      <c r="BL6394"/>
      <c r="BM6394"/>
      <c r="BN6394"/>
      <c r="BO6394"/>
    </row>
    <row r="6395" spans="1:67" ht="15" x14ac:dyDescent="0.25">
      <c r="A6395" s="245" t="s">
        <v>1030</v>
      </c>
      <c r="B6395" s="245" t="s">
        <v>1029</v>
      </c>
      <c r="C6395" s="245" t="s">
        <v>1123</v>
      </c>
      <c r="D6395" s="245" t="s">
        <v>1122</v>
      </c>
      <c r="E6395" s="246" t="s">
        <v>44</v>
      </c>
      <c r="F6395" s="245" t="s">
        <v>44</v>
      </c>
      <c r="G6395" s="245" t="s">
        <v>1139</v>
      </c>
      <c r="H6395" s="245" t="s">
        <v>1138</v>
      </c>
      <c r="I6395" s="245" t="s">
        <v>11</v>
      </c>
      <c r="J6395" s="245" t="s">
        <v>59</v>
      </c>
      <c r="K6395" s="246" t="s">
        <v>25535</v>
      </c>
      <c r="L6395" s="245" t="s">
        <v>568</v>
      </c>
      <c r="M6395"/>
      <c r="N6395"/>
      <c r="O6395"/>
      <c r="P6395"/>
      <c r="Q6395"/>
      <c r="R6395"/>
      <c r="S6395"/>
      <c r="T6395"/>
      <c r="U6395"/>
      <c r="V6395"/>
      <c r="W6395"/>
      <c r="X6395"/>
      <c r="Y6395"/>
      <c r="Z6395"/>
      <c r="AA6395"/>
      <c r="AB6395"/>
      <c r="AC6395"/>
      <c r="AD6395"/>
      <c r="AE6395"/>
      <c r="AF6395"/>
      <c r="AG6395"/>
      <c r="AH6395"/>
      <c r="AI6395"/>
      <c r="AJ6395"/>
      <c r="AK6395"/>
      <c r="AL6395"/>
      <c r="AM6395"/>
      <c r="AN6395"/>
      <c r="AO6395"/>
      <c r="AP6395"/>
      <c r="AQ6395"/>
      <c r="AR6395"/>
      <c r="AS6395"/>
      <c r="AT6395"/>
      <c r="AU6395"/>
      <c r="AV6395"/>
      <c r="AW6395"/>
      <c r="AX6395"/>
      <c r="AY6395"/>
      <c r="AZ6395"/>
      <c r="BA6395"/>
      <c r="BB6395"/>
      <c r="BC6395"/>
      <c r="BD6395"/>
      <c r="BE6395"/>
      <c r="BF6395"/>
      <c r="BG6395"/>
      <c r="BH6395"/>
      <c r="BI6395"/>
      <c r="BJ6395"/>
      <c r="BK6395"/>
      <c r="BL6395"/>
      <c r="BM6395"/>
      <c r="BN6395"/>
      <c r="BO6395"/>
    </row>
    <row r="6396" spans="1:67" ht="15" x14ac:dyDescent="0.25">
      <c r="A6396" s="245" t="s">
        <v>1030</v>
      </c>
      <c r="B6396" s="245" t="s">
        <v>1029</v>
      </c>
      <c r="C6396" s="245" t="s">
        <v>1123</v>
      </c>
      <c r="D6396" s="245" t="s">
        <v>1122</v>
      </c>
      <c r="E6396" s="246" t="s">
        <v>44</v>
      </c>
      <c r="F6396" s="245" t="s">
        <v>44</v>
      </c>
      <c r="G6396" s="245" t="s">
        <v>1137</v>
      </c>
      <c r="H6396" s="245" t="s">
        <v>1136</v>
      </c>
      <c r="I6396" s="245" t="s">
        <v>11</v>
      </c>
      <c r="J6396" s="245" t="s">
        <v>59</v>
      </c>
      <c r="K6396" s="246" t="s">
        <v>21469</v>
      </c>
      <c r="L6396" s="245" t="s">
        <v>568</v>
      </c>
      <c r="M6396"/>
      <c r="N6396"/>
      <c r="O6396"/>
      <c r="P6396"/>
      <c r="Q6396"/>
      <c r="R6396"/>
      <c r="S6396"/>
      <c r="T6396"/>
      <c r="U6396"/>
      <c r="V6396"/>
      <c r="W6396"/>
      <c r="X6396"/>
      <c r="Y6396"/>
      <c r="Z6396"/>
      <c r="AA6396"/>
      <c r="AB6396"/>
      <c r="AC6396"/>
      <c r="AD6396"/>
      <c r="AE6396"/>
      <c r="AF6396"/>
      <c r="AG6396"/>
      <c r="AH6396"/>
      <c r="AI6396"/>
      <c r="AJ6396"/>
      <c r="AK6396"/>
      <c r="AL6396"/>
      <c r="AM6396"/>
      <c r="AN6396"/>
      <c r="AO6396"/>
      <c r="AP6396"/>
      <c r="AQ6396"/>
      <c r="AR6396"/>
      <c r="AS6396"/>
      <c r="AT6396"/>
      <c r="AU6396"/>
      <c r="AV6396"/>
      <c r="AW6396"/>
      <c r="AX6396"/>
      <c r="AY6396"/>
      <c r="AZ6396"/>
      <c r="BA6396"/>
      <c r="BB6396"/>
      <c r="BC6396"/>
      <c r="BD6396"/>
      <c r="BE6396"/>
      <c r="BF6396"/>
      <c r="BG6396"/>
      <c r="BH6396"/>
      <c r="BI6396"/>
      <c r="BJ6396"/>
      <c r="BK6396"/>
      <c r="BL6396"/>
      <c r="BM6396"/>
      <c r="BN6396"/>
      <c r="BO6396"/>
    </row>
    <row r="6397" spans="1:67" ht="15" x14ac:dyDescent="0.25">
      <c r="A6397" s="245" t="s">
        <v>1030</v>
      </c>
      <c r="B6397" s="245" t="s">
        <v>1029</v>
      </c>
      <c r="C6397" s="245" t="s">
        <v>1123</v>
      </c>
      <c r="D6397" s="245" t="s">
        <v>1122</v>
      </c>
      <c r="E6397" s="246" t="s">
        <v>44</v>
      </c>
      <c r="F6397" s="245" t="s">
        <v>44</v>
      </c>
      <c r="G6397" s="245" t="s">
        <v>1135</v>
      </c>
      <c r="H6397" s="245" t="s">
        <v>1134</v>
      </c>
      <c r="I6397" s="245" t="s">
        <v>11</v>
      </c>
      <c r="J6397" s="245" t="s">
        <v>59</v>
      </c>
      <c r="K6397" s="246" t="s">
        <v>22943</v>
      </c>
      <c r="L6397" s="245" t="s">
        <v>568</v>
      </c>
      <c r="M6397"/>
      <c r="N6397"/>
      <c r="O6397"/>
      <c r="P6397"/>
      <c r="Q6397"/>
      <c r="R6397"/>
      <c r="S6397"/>
      <c r="T6397"/>
      <c r="U6397"/>
      <c r="V6397"/>
      <c r="W6397"/>
      <c r="X6397"/>
      <c r="Y6397"/>
      <c r="Z6397"/>
      <c r="AA6397"/>
      <c r="AB6397"/>
      <c r="AC6397"/>
      <c r="AD6397"/>
      <c r="AE6397"/>
      <c r="AF6397"/>
      <c r="AG6397"/>
      <c r="AH6397"/>
      <c r="AI6397"/>
      <c r="AJ6397"/>
      <c r="AK6397"/>
      <c r="AL6397"/>
      <c r="AM6397"/>
      <c r="AN6397"/>
      <c r="AO6397"/>
      <c r="AP6397"/>
      <c r="AQ6397"/>
      <c r="AR6397"/>
      <c r="AS6397"/>
      <c r="AT6397"/>
      <c r="AU6397"/>
      <c r="AV6397"/>
      <c r="AW6397"/>
      <c r="AX6397"/>
      <c r="AY6397"/>
      <c r="AZ6397"/>
      <c r="BA6397"/>
      <c r="BB6397"/>
      <c r="BC6397"/>
      <c r="BD6397"/>
      <c r="BE6397"/>
      <c r="BF6397"/>
      <c r="BG6397"/>
      <c r="BH6397"/>
      <c r="BI6397"/>
      <c r="BJ6397"/>
      <c r="BK6397"/>
      <c r="BL6397"/>
      <c r="BM6397"/>
      <c r="BN6397"/>
      <c r="BO6397"/>
    </row>
    <row r="6398" spans="1:67" ht="15" x14ac:dyDescent="0.25">
      <c r="A6398" s="245" t="s">
        <v>1030</v>
      </c>
      <c r="B6398" s="245" t="s">
        <v>1029</v>
      </c>
      <c r="C6398" s="245" t="s">
        <v>1123</v>
      </c>
      <c r="D6398" s="245" t="s">
        <v>1122</v>
      </c>
      <c r="E6398" s="246" t="s">
        <v>44</v>
      </c>
      <c r="F6398" s="245" t="s">
        <v>44</v>
      </c>
      <c r="G6398" s="245" t="s">
        <v>1133</v>
      </c>
      <c r="H6398" s="245" t="s">
        <v>1132</v>
      </c>
      <c r="I6398" s="245" t="s">
        <v>11</v>
      </c>
      <c r="J6398" s="245" t="s">
        <v>59</v>
      </c>
      <c r="K6398" s="246" t="s">
        <v>19963</v>
      </c>
      <c r="L6398" s="245" t="s">
        <v>568</v>
      </c>
      <c r="M6398"/>
      <c r="N6398"/>
      <c r="O6398"/>
      <c r="P6398"/>
      <c r="Q6398"/>
      <c r="R6398"/>
      <c r="S6398"/>
      <c r="T6398"/>
      <c r="U6398"/>
      <c r="V6398"/>
      <c r="W6398"/>
      <c r="X6398"/>
      <c r="Y6398"/>
      <c r="Z6398"/>
      <c r="AA6398"/>
      <c r="AB6398"/>
      <c r="AC6398"/>
      <c r="AD6398"/>
      <c r="AE6398"/>
      <c r="AF6398"/>
      <c r="AG6398"/>
      <c r="AH6398"/>
      <c r="AI6398"/>
      <c r="AJ6398"/>
      <c r="AK6398"/>
      <c r="AL6398"/>
      <c r="AM6398"/>
      <c r="AN6398"/>
      <c r="AO6398"/>
      <c r="AP6398"/>
      <c r="AQ6398"/>
      <c r="AR6398"/>
      <c r="AS6398"/>
      <c r="AT6398"/>
      <c r="AU6398"/>
      <c r="AV6398"/>
      <c r="AW6398"/>
      <c r="AX6398"/>
      <c r="AY6398"/>
      <c r="AZ6398"/>
      <c r="BA6398"/>
      <c r="BB6398"/>
      <c r="BC6398"/>
      <c r="BD6398"/>
      <c r="BE6398"/>
      <c r="BF6398"/>
      <c r="BG6398"/>
      <c r="BH6398"/>
      <c r="BI6398"/>
      <c r="BJ6398"/>
      <c r="BK6398"/>
      <c r="BL6398"/>
      <c r="BM6398"/>
      <c r="BN6398"/>
      <c r="BO6398"/>
    </row>
    <row r="6399" spans="1:67" ht="15" x14ac:dyDescent="0.25">
      <c r="A6399" s="245" t="s">
        <v>1030</v>
      </c>
      <c r="B6399" s="245" t="s">
        <v>1029</v>
      </c>
      <c r="C6399" s="245" t="s">
        <v>1123</v>
      </c>
      <c r="D6399" s="245" t="s">
        <v>1122</v>
      </c>
      <c r="E6399" s="246" t="s">
        <v>44</v>
      </c>
      <c r="F6399" s="245" t="s">
        <v>44</v>
      </c>
      <c r="G6399" s="245" t="s">
        <v>1131</v>
      </c>
      <c r="H6399" s="245" t="s">
        <v>1130</v>
      </c>
      <c r="I6399" s="245" t="s">
        <v>11</v>
      </c>
      <c r="J6399" s="245" t="s">
        <v>59</v>
      </c>
      <c r="K6399" s="246" t="s">
        <v>15013</v>
      </c>
      <c r="L6399" s="245" t="s">
        <v>568</v>
      </c>
      <c r="M6399"/>
      <c r="N6399"/>
      <c r="O6399"/>
      <c r="P6399"/>
      <c r="Q6399"/>
      <c r="R6399"/>
      <c r="S6399"/>
      <c r="T6399"/>
      <c r="U6399"/>
      <c r="V6399"/>
      <c r="W6399"/>
      <c r="X6399"/>
      <c r="Y6399"/>
      <c r="Z6399"/>
      <c r="AA6399"/>
      <c r="AB6399"/>
      <c r="AC6399"/>
      <c r="AD6399"/>
      <c r="AE6399"/>
      <c r="AF6399"/>
      <c r="AG6399"/>
      <c r="AH6399"/>
      <c r="AI6399"/>
      <c r="AJ6399"/>
      <c r="AK6399"/>
      <c r="AL6399"/>
      <c r="AM6399"/>
      <c r="AN6399"/>
      <c r="AO6399"/>
      <c r="AP6399"/>
      <c r="AQ6399"/>
      <c r="AR6399"/>
      <c r="AS6399"/>
      <c r="AT6399"/>
      <c r="AU6399"/>
      <c r="AV6399"/>
      <c r="AW6399"/>
      <c r="AX6399"/>
      <c r="AY6399"/>
      <c r="AZ6399"/>
      <c r="BA6399"/>
      <c r="BB6399"/>
      <c r="BC6399"/>
      <c r="BD6399"/>
      <c r="BE6399"/>
      <c r="BF6399"/>
      <c r="BG6399"/>
      <c r="BH6399"/>
      <c r="BI6399"/>
      <c r="BJ6399"/>
      <c r="BK6399"/>
      <c r="BL6399"/>
      <c r="BM6399"/>
      <c r="BN6399"/>
      <c r="BO6399"/>
    </row>
    <row r="6400" spans="1:67" ht="15" x14ac:dyDescent="0.25">
      <c r="A6400" s="245" t="s">
        <v>1030</v>
      </c>
      <c r="B6400" s="245" t="s">
        <v>1029</v>
      </c>
      <c r="C6400" s="245" t="s">
        <v>1123</v>
      </c>
      <c r="D6400" s="245" t="s">
        <v>1122</v>
      </c>
      <c r="E6400" s="246" t="s">
        <v>44</v>
      </c>
      <c r="F6400" s="245" t="s">
        <v>44</v>
      </c>
      <c r="G6400" s="245" t="s">
        <v>1129</v>
      </c>
      <c r="H6400" s="245" t="s">
        <v>1128</v>
      </c>
      <c r="I6400" s="245" t="s">
        <v>11</v>
      </c>
      <c r="J6400" s="245" t="s">
        <v>59</v>
      </c>
      <c r="K6400" s="246" t="s">
        <v>17017</v>
      </c>
      <c r="L6400" s="245" t="s">
        <v>568</v>
      </c>
      <c r="M6400"/>
      <c r="N6400"/>
      <c r="O6400"/>
      <c r="P6400"/>
      <c r="Q6400"/>
      <c r="R6400"/>
      <c r="S6400"/>
      <c r="T6400"/>
      <c r="U6400"/>
      <c r="V6400"/>
      <c r="W6400"/>
      <c r="X6400"/>
      <c r="Y6400"/>
      <c r="Z6400"/>
      <c r="AA6400"/>
      <c r="AB6400"/>
      <c r="AC6400"/>
      <c r="AD6400"/>
      <c r="AE6400"/>
      <c r="AF6400"/>
      <c r="AG6400"/>
      <c r="AH6400"/>
      <c r="AI6400"/>
      <c r="AJ6400"/>
      <c r="AK6400"/>
      <c r="AL6400"/>
      <c r="AM6400"/>
      <c r="AN6400"/>
      <c r="AO6400"/>
      <c r="AP6400"/>
      <c r="AQ6400"/>
      <c r="AR6400"/>
      <c r="AS6400"/>
      <c r="AT6400"/>
      <c r="AU6400"/>
      <c r="AV6400"/>
      <c r="AW6400"/>
      <c r="AX6400"/>
      <c r="AY6400"/>
      <c r="AZ6400"/>
      <c r="BA6400"/>
      <c r="BB6400"/>
      <c r="BC6400"/>
      <c r="BD6400"/>
      <c r="BE6400"/>
      <c r="BF6400"/>
      <c r="BG6400"/>
      <c r="BH6400"/>
      <c r="BI6400"/>
      <c r="BJ6400"/>
      <c r="BK6400"/>
      <c r="BL6400"/>
      <c r="BM6400"/>
      <c r="BN6400"/>
      <c r="BO6400"/>
    </row>
    <row r="6401" spans="1:67" ht="15" x14ac:dyDescent="0.25">
      <c r="A6401" s="245" t="s">
        <v>1030</v>
      </c>
      <c r="B6401" s="245" t="s">
        <v>1029</v>
      </c>
      <c r="C6401" s="245" t="s">
        <v>1123</v>
      </c>
      <c r="D6401" s="245" t="s">
        <v>1122</v>
      </c>
      <c r="E6401" s="246" t="s">
        <v>44</v>
      </c>
      <c r="F6401" s="245" t="s">
        <v>44</v>
      </c>
      <c r="G6401" s="245" t="s">
        <v>1127</v>
      </c>
      <c r="H6401" s="245" t="s">
        <v>1126</v>
      </c>
      <c r="I6401" s="245" t="s">
        <v>11</v>
      </c>
      <c r="J6401" s="245" t="s">
        <v>59</v>
      </c>
      <c r="K6401" s="246" t="s">
        <v>10345</v>
      </c>
      <c r="L6401" s="245" t="s">
        <v>568</v>
      </c>
      <c r="M6401"/>
      <c r="N6401"/>
      <c r="O6401"/>
      <c r="P6401"/>
      <c r="Q6401"/>
      <c r="R6401"/>
      <c r="S6401"/>
      <c r="T6401"/>
      <c r="U6401"/>
      <c r="V6401"/>
      <c r="W6401"/>
      <c r="X6401"/>
      <c r="Y6401"/>
      <c r="Z6401"/>
      <c r="AA6401"/>
      <c r="AB6401"/>
      <c r="AC6401"/>
      <c r="AD6401"/>
      <c r="AE6401"/>
      <c r="AF6401"/>
      <c r="AG6401"/>
      <c r="AH6401"/>
      <c r="AI6401"/>
      <c r="AJ6401"/>
      <c r="AK6401"/>
      <c r="AL6401"/>
      <c r="AM6401"/>
      <c r="AN6401"/>
      <c r="AO6401"/>
      <c r="AP6401"/>
      <c r="AQ6401"/>
      <c r="AR6401"/>
      <c r="AS6401"/>
      <c r="AT6401"/>
      <c r="AU6401"/>
      <c r="AV6401"/>
      <c r="AW6401"/>
      <c r="AX6401"/>
      <c r="AY6401"/>
      <c r="AZ6401"/>
      <c r="BA6401"/>
      <c r="BB6401"/>
      <c r="BC6401"/>
      <c r="BD6401"/>
      <c r="BE6401"/>
      <c r="BF6401"/>
      <c r="BG6401"/>
      <c r="BH6401"/>
      <c r="BI6401"/>
      <c r="BJ6401"/>
      <c r="BK6401"/>
      <c r="BL6401"/>
      <c r="BM6401"/>
      <c r="BN6401"/>
      <c r="BO6401"/>
    </row>
    <row r="6402" spans="1:67" ht="15" x14ac:dyDescent="0.25">
      <c r="A6402" s="245" t="s">
        <v>1030</v>
      </c>
      <c r="B6402" s="245" t="s">
        <v>1029</v>
      </c>
      <c r="C6402" s="245" t="s">
        <v>1123</v>
      </c>
      <c r="D6402" s="245" t="s">
        <v>1122</v>
      </c>
      <c r="E6402" s="246" t="s">
        <v>44</v>
      </c>
      <c r="F6402" s="245" t="s">
        <v>44</v>
      </c>
      <c r="G6402" s="245" t="s">
        <v>1125</v>
      </c>
      <c r="H6402" s="245" t="s">
        <v>1124</v>
      </c>
      <c r="I6402" s="245" t="s">
        <v>11</v>
      </c>
      <c r="J6402" s="245" t="s">
        <v>59</v>
      </c>
      <c r="K6402" s="246" t="s">
        <v>25536</v>
      </c>
      <c r="L6402" s="245" t="s">
        <v>568</v>
      </c>
      <c r="M6402"/>
      <c r="N6402"/>
      <c r="O6402"/>
      <c r="P6402"/>
      <c r="Q6402"/>
      <c r="R6402"/>
      <c r="S6402"/>
      <c r="T6402"/>
      <c r="U6402"/>
      <c r="V6402"/>
      <c r="W6402"/>
      <c r="X6402"/>
      <c r="Y6402"/>
      <c r="Z6402"/>
      <c r="AA6402"/>
      <c r="AB6402"/>
      <c r="AC6402"/>
      <c r="AD6402"/>
      <c r="AE6402"/>
      <c r="AF6402"/>
      <c r="AG6402"/>
      <c r="AH6402"/>
      <c r="AI6402"/>
      <c r="AJ6402"/>
      <c r="AK6402"/>
      <c r="AL6402"/>
      <c r="AM6402"/>
      <c r="AN6402"/>
      <c r="AO6402"/>
      <c r="AP6402"/>
      <c r="AQ6402"/>
      <c r="AR6402"/>
      <c r="AS6402"/>
      <c r="AT6402"/>
      <c r="AU6402"/>
      <c r="AV6402"/>
      <c r="AW6402"/>
      <c r="AX6402"/>
      <c r="AY6402"/>
      <c r="AZ6402"/>
      <c r="BA6402"/>
      <c r="BB6402"/>
      <c r="BC6402"/>
      <c r="BD6402"/>
      <c r="BE6402"/>
      <c r="BF6402"/>
      <c r="BG6402"/>
      <c r="BH6402"/>
      <c r="BI6402"/>
      <c r="BJ6402"/>
      <c r="BK6402"/>
      <c r="BL6402"/>
      <c r="BM6402"/>
      <c r="BN6402"/>
      <c r="BO6402"/>
    </row>
    <row r="6403" spans="1:67" ht="15" x14ac:dyDescent="0.25">
      <c r="A6403" s="245" t="s">
        <v>1030</v>
      </c>
      <c r="B6403" s="245" t="s">
        <v>1029</v>
      </c>
      <c r="C6403" s="245" t="s">
        <v>1123</v>
      </c>
      <c r="D6403" s="245" t="s">
        <v>1122</v>
      </c>
      <c r="E6403" s="246" t="s">
        <v>44</v>
      </c>
      <c r="F6403" s="245" t="s">
        <v>44</v>
      </c>
      <c r="G6403" s="245" t="s">
        <v>1121</v>
      </c>
      <c r="H6403" s="245" t="s">
        <v>1120</v>
      </c>
      <c r="I6403" s="245" t="s">
        <v>11</v>
      </c>
      <c r="J6403" s="245" t="s">
        <v>59</v>
      </c>
      <c r="K6403" s="246" t="s">
        <v>25537</v>
      </c>
      <c r="L6403" s="245" t="s">
        <v>568</v>
      </c>
      <c r="M6403"/>
      <c r="N6403"/>
      <c r="O6403"/>
      <c r="P6403"/>
      <c r="Q6403"/>
      <c r="R6403"/>
      <c r="S6403"/>
      <c r="T6403"/>
      <c r="U6403"/>
      <c r="V6403"/>
      <c r="W6403"/>
      <c r="X6403"/>
      <c r="Y6403"/>
      <c r="Z6403"/>
      <c r="AA6403"/>
      <c r="AB6403"/>
      <c r="AC6403"/>
      <c r="AD6403"/>
      <c r="AE6403"/>
      <c r="AF6403"/>
      <c r="AG6403"/>
      <c r="AH6403"/>
      <c r="AI6403"/>
      <c r="AJ6403"/>
      <c r="AK6403"/>
      <c r="AL6403"/>
      <c r="AM6403"/>
      <c r="AN6403"/>
      <c r="AO6403"/>
      <c r="AP6403"/>
      <c r="AQ6403"/>
      <c r="AR6403"/>
      <c r="AS6403"/>
      <c r="AT6403"/>
      <c r="AU6403"/>
      <c r="AV6403"/>
      <c r="AW6403"/>
      <c r="AX6403"/>
      <c r="AY6403"/>
      <c r="AZ6403"/>
      <c r="BA6403"/>
      <c r="BB6403"/>
      <c r="BC6403"/>
      <c r="BD6403"/>
      <c r="BE6403"/>
      <c r="BF6403"/>
      <c r="BG6403"/>
      <c r="BH6403"/>
      <c r="BI6403"/>
      <c r="BJ6403"/>
      <c r="BK6403"/>
      <c r="BL6403"/>
      <c r="BM6403"/>
      <c r="BN6403"/>
      <c r="BO6403"/>
    </row>
    <row r="6404" spans="1:67" ht="15" x14ac:dyDescent="0.25">
      <c r="A6404" s="245" t="s">
        <v>1030</v>
      </c>
      <c r="B6404" s="245" t="s">
        <v>1029</v>
      </c>
      <c r="C6404" s="245" t="s">
        <v>1123</v>
      </c>
      <c r="D6404" s="245" t="s">
        <v>1122</v>
      </c>
      <c r="E6404" s="246" t="s">
        <v>44</v>
      </c>
      <c r="F6404" s="245" t="s">
        <v>44</v>
      </c>
      <c r="G6404" s="245" t="s">
        <v>21936</v>
      </c>
      <c r="H6404" s="245" t="s">
        <v>21937</v>
      </c>
      <c r="I6404" s="245" t="s">
        <v>11</v>
      </c>
      <c r="J6404" s="245" t="s">
        <v>569</v>
      </c>
      <c r="K6404" s="246" t="s">
        <v>8330</v>
      </c>
      <c r="L6404" s="245" t="s">
        <v>568</v>
      </c>
      <c r="M6404"/>
      <c r="N6404"/>
      <c r="O6404"/>
      <c r="P6404"/>
      <c r="Q6404"/>
      <c r="R6404"/>
      <c r="S6404"/>
      <c r="T6404"/>
      <c r="U6404"/>
      <c r="V6404"/>
      <c r="W6404"/>
      <c r="X6404"/>
      <c r="Y6404"/>
      <c r="Z6404"/>
      <c r="AA6404"/>
      <c r="AB6404"/>
      <c r="AC6404"/>
      <c r="AD6404"/>
      <c r="AE6404"/>
      <c r="AF6404"/>
      <c r="AG6404"/>
      <c r="AH6404"/>
      <c r="AI6404"/>
      <c r="AJ6404"/>
      <c r="AK6404"/>
      <c r="AL6404"/>
      <c r="AM6404"/>
      <c r="AN6404"/>
      <c r="AO6404"/>
      <c r="AP6404"/>
      <c r="AQ6404"/>
      <c r="AR6404"/>
      <c r="AS6404"/>
      <c r="AT6404"/>
      <c r="AU6404"/>
      <c r="AV6404"/>
      <c r="AW6404"/>
      <c r="AX6404"/>
      <c r="AY6404"/>
      <c r="AZ6404"/>
      <c r="BA6404"/>
      <c r="BB6404"/>
      <c r="BC6404"/>
      <c r="BD6404"/>
      <c r="BE6404"/>
      <c r="BF6404"/>
      <c r="BG6404"/>
      <c r="BH6404"/>
      <c r="BI6404"/>
      <c r="BJ6404"/>
      <c r="BK6404"/>
      <c r="BL6404"/>
      <c r="BM6404"/>
      <c r="BN6404"/>
      <c r="BO6404"/>
    </row>
    <row r="6405" spans="1:67" ht="15" x14ac:dyDescent="0.25">
      <c r="A6405" s="245" t="s">
        <v>1030</v>
      </c>
      <c r="B6405" s="245" t="s">
        <v>1029</v>
      </c>
      <c r="C6405" s="245" t="s">
        <v>1123</v>
      </c>
      <c r="D6405" s="245" t="s">
        <v>1122</v>
      </c>
      <c r="E6405" s="246" t="s">
        <v>44</v>
      </c>
      <c r="F6405" s="245" t="s">
        <v>44</v>
      </c>
      <c r="G6405" s="245" t="s">
        <v>21938</v>
      </c>
      <c r="H6405" s="245" t="s">
        <v>21939</v>
      </c>
      <c r="I6405" s="245" t="s">
        <v>11</v>
      </c>
      <c r="J6405" s="245" t="s">
        <v>569</v>
      </c>
      <c r="K6405" s="246" t="s">
        <v>25538</v>
      </c>
      <c r="L6405" s="245" t="s">
        <v>568</v>
      </c>
      <c r="M6405"/>
      <c r="N6405"/>
      <c r="O6405"/>
      <c r="P6405"/>
      <c r="Q6405"/>
      <c r="R6405"/>
      <c r="S6405"/>
      <c r="T6405"/>
      <c r="U6405"/>
      <c r="V6405"/>
      <c r="W6405"/>
      <c r="X6405"/>
      <c r="Y6405"/>
      <c r="Z6405"/>
      <c r="AA6405"/>
      <c r="AB6405"/>
      <c r="AC6405"/>
      <c r="AD6405"/>
      <c r="AE6405"/>
      <c r="AF6405"/>
      <c r="AG6405"/>
      <c r="AH6405"/>
      <c r="AI6405"/>
      <c r="AJ6405"/>
      <c r="AK6405"/>
      <c r="AL6405"/>
      <c r="AM6405"/>
      <c r="AN6405"/>
      <c r="AO6405"/>
      <c r="AP6405"/>
      <c r="AQ6405"/>
      <c r="AR6405"/>
      <c r="AS6405"/>
      <c r="AT6405"/>
      <c r="AU6405"/>
      <c r="AV6405"/>
      <c r="AW6405"/>
      <c r="AX6405"/>
      <c r="AY6405"/>
      <c r="AZ6405"/>
      <c r="BA6405"/>
      <c r="BB6405"/>
      <c r="BC6405"/>
      <c r="BD6405"/>
      <c r="BE6405"/>
      <c r="BF6405"/>
      <c r="BG6405"/>
      <c r="BH6405"/>
      <c r="BI6405"/>
      <c r="BJ6405"/>
      <c r="BK6405"/>
      <c r="BL6405"/>
      <c r="BM6405"/>
      <c r="BN6405"/>
      <c r="BO6405"/>
    </row>
    <row r="6406" spans="1:67" ht="15" x14ac:dyDescent="0.25">
      <c r="A6406" s="245" t="s">
        <v>1030</v>
      </c>
      <c r="B6406" s="245" t="s">
        <v>1029</v>
      </c>
      <c r="C6406" s="245" t="s">
        <v>1123</v>
      </c>
      <c r="D6406" s="245" t="s">
        <v>1122</v>
      </c>
      <c r="E6406" s="246" t="s">
        <v>44</v>
      </c>
      <c r="F6406" s="245" t="s">
        <v>44</v>
      </c>
      <c r="G6406" s="245" t="s">
        <v>21940</v>
      </c>
      <c r="H6406" s="245" t="s">
        <v>21941</v>
      </c>
      <c r="I6406" s="245" t="s">
        <v>11</v>
      </c>
      <c r="J6406" s="245" t="s">
        <v>569</v>
      </c>
      <c r="K6406" s="246" t="s">
        <v>25539</v>
      </c>
      <c r="L6406" s="245" t="s">
        <v>568</v>
      </c>
      <c r="M6406"/>
      <c r="N6406"/>
      <c r="O6406"/>
      <c r="P6406"/>
      <c r="Q6406"/>
      <c r="R6406"/>
      <c r="S6406"/>
      <c r="T6406"/>
      <c r="U6406"/>
      <c r="V6406"/>
      <c r="W6406"/>
      <c r="X6406"/>
      <c r="Y6406"/>
      <c r="Z6406"/>
      <c r="AA6406"/>
      <c r="AB6406"/>
      <c r="AC6406"/>
      <c r="AD6406"/>
      <c r="AE6406"/>
      <c r="AF6406"/>
      <c r="AG6406"/>
      <c r="AH6406"/>
      <c r="AI6406"/>
      <c r="AJ6406"/>
      <c r="AK6406"/>
      <c r="AL6406"/>
      <c r="AM6406"/>
      <c r="AN6406"/>
      <c r="AO6406"/>
      <c r="AP6406"/>
      <c r="AQ6406"/>
      <c r="AR6406"/>
      <c r="AS6406"/>
      <c r="AT6406"/>
      <c r="AU6406"/>
      <c r="AV6406"/>
      <c r="AW6406"/>
      <c r="AX6406"/>
      <c r="AY6406"/>
      <c r="AZ6406"/>
      <c r="BA6406"/>
      <c r="BB6406"/>
      <c r="BC6406"/>
      <c r="BD6406"/>
      <c r="BE6406"/>
      <c r="BF6406"/>
      <c r="BG6406"/>
      <c r="BH6406"/>
      <c r="BI6406"/>
      <c r="BJ6406"/>
      <c r="BK6406"/>
      <c r="BL6406"/>
      <c r="BM6406"/>
      <c r="BN6406"/>
      <c r="BO6406"/>
    </row>
    <row r="6407" spans="1:67" ht="15" x14ac:dyDescent="0.25">
      <c r="A6407" s="245" t="s">
        <v>1030</v>
      </c>
      <c r="B6407" s="245" t="s">
        <v>1029</v>
      </c>
      <c r="C6407" s="245" t="s">
        <v>1123</v>
      </c>
      <c r="D6407" s="245" t="s">
        <v>1122</v>
      </c>
      <c r="E6407" s="246" t="s">
        <v>44</v>
      </c>
      <c r="F6407" s="245" t="s">
        <v>44</v>
      </c>
      <c r="G6407" s="245" t="s">
        <v>21943</v>
      </c>
      <c r="H6407" s="245" t="s">
        <v>21944</v>
      </c>
      <c r="I6407" s="245" t="s">
        <v>11</v>
      </c>
      <c r="J6407" s="245" t="s">
        <v>569</v>
      </c>
      <c r="K6407" s="246" t="s">
        <v>20840</v>
      </c>
      <c r="L6407" s="245" t="s">
        <v>568</v>
      </c>
      <c r="M6407"/>
      <c r="N6407"/>
      <c r="O6407"/>
      <c r="P6407"/>
      <c r="Q6407"/>
      <c r="R6407"/>
      <c r="S6407"/>
      <c r="T6407"/>
      <c r="U6407"/>
      <c r="V6407"/>
      <c r="W6407"/>
      <c r="X6407"/>
      <c r="Y6407"/>
      <c r="Z6407"/>
      <c r="AA6407"/>
      <c r="AB6407"/>
      <c r="AC6407"/>
      <c r="AD6407"/>
      <c r="AE6407"/>
      <c r="AF6407"/>
      <c r="AG6407"/>
      <c r="AH6407"/>
      <c r="AI6407"/>
      <c r="AJ6407"/>
      <c r="AK6407"/>
      <c r="AL6407"/>
      <c r="AM6407"/>
      <c r="AN6407"/>
      <c r="AO6407"/>
      <c r="AP6407"/>
      <c r="AQ6407"/>
      <c r="AR6407"/>
      <c r="AS6407"/>
      <c r="AT6407"/>
      <c r="AU6407"/>
      <c r="AV6407"/>
      <c r="AW6407"/>
      <c r="AX6407"/>
      <c r="AY6407"/>
      <c r="AZ6407"/>
      <c r="BA6407"/>
      <c r="BB6407"/>
      <c r="BC6407"/>
      <c r="BD6407"/>
      <c r="BE6407"/>
      <c r="BF6407"/>
      <c r="BG6407"/>
      <c r="BH6407"/>
      <c r="BI6407"/>
      <c r="BJ6407"/>
      <c r="BK6407"/>
      <c r="BL6407"/>
      <c r="BM6407"/>
      <c r="BN6407"/>
      <c r="BO6407"/>
    </row>
    <row r="6408" spans="1:67" ht="15" x14ac:dyDescent="0.25">
      <c r="A6408" s="245" t="s">
        <v>1030</v>
      </c>
      <c r="B6408" s="245" t="s">
        <v>1029</v>
      </c>
      <c r="C6408" s="245" t="s">
        <v>1123</v>
      </c>
      <c r="D6408" s="245" t="s">
        <v>1122</v>
      </c>
      <c r="E6408" s="246" t="s">
        <v>44</v>
      </c>
      <c r="F6408" s="245" t="s">
        <v>44</v>
      </c>
      <c r="G6408" s="245" t="s">
        <v>21946</v>
      </c>
      <c r="H6408" s="245" t="s">
        <v>21947</v>
      </c>
      <c r="I6408" s="245" t="s">
        <v>11</v>
      </c>
      <c r="J6408" s="245" t="s">
        <v>569</v>
      </c>
      <c r="K6408" s="246" t="s">
        <v>25540</v>
      </c>
      <c r="L6408" s="245" t="s">
        <v>568</v>
      </c>
      <c r="M6408"/>
      <c r="N6408"/>
      <c r="O6408"/>
      <c r="P6408"/>
      <c r="Q6408"/>
      <c r="R6408"/>
      <c r="S6408"/>
      <c r="T6408"/>
      <c r="U6408"/>
      <c r="V6408"/>
      <c r="W6408"/>
      <c r="X6408"/>
      <c r="Y6408"/>
      <c r="Z6408"/>
      <c r="AA6408"/>
      <c r="AB6408"/>
      <c r="AC6408"/>
      <c r="AD6408"/>
      <c r="AE6408"/>
      <c r="AF6408"/>
      <c r="AG6408"/>
      <c r="AH6408"/>
      <c r="AI6408"/>
      <c r="AJ6408"/>
      <c r="AK6408"/>
      <c r="AL6408"/>
      <c r="AM6408"/>
      <c r="AN6408"/>
      <c r="AO6408"/>
      <c r="AP6408"/>
      <c r="AQ6408"/>
      <c r="AR6408"/>
      <c r="AS6408"/>
      <c r="AT6408"/>
      <c r="AU6408"/>
      <c r="AV6408"/>
      <c r="AW6408"/>
      <c r="AX6408"/>
      <c r="AY6408"/>
      <c r="AZ6408"/>
      <c r="BA6408"/>
      <c r="BB6408"/>
      <c r="BC6408"/>
      <c r="BD6408"/>
      <c r="BE6408"/>
      <c r="BF6408"/>
      <c r="BG6408"/>
      <c r="BH6408"/>
      <c r="BI6408"/>
      <c r="BJ6408"/>
      <c r="BK6408"/>
      <c r="BL6408"/>
      <c r="BM6408"/>
      <c r="BN6408"/>
      <c r="BO6408"/>
    </row>
    <row r="6409" spans="1:67" ht="15" x14ac:dyDescent="0.25">
      <c r="A6409" s="245" t="s">
        <v>1030</v>
      </c>
      <c r="B6409" s="245" t="s">
        <v>1029</v>
      </c>
      <c r="C6409" s="245" t="s">
        <v>1123</v>
      </c>
      <c r="D6409" s="245" t="s">
        <v>1122</v>
      </c>
      <c r="E6409" s="246" t="s">
        <v>44</v>
      </c>
      <c r="F6409" s="245" t="s">
        <v>44</v>
      </c>
      <c r="G6409" s="245" t="s">
        <v>21949</v>
      </c>
      <c r="H6409" s="245" t="s">
        <v>21950</v>
      </c>
      <c r="I6409" s="245" t="s">
        <v>11</v>
      </c>
      <c r="J6409" s="245" t="s">
        <v>569</v>
      </c>
      <c r="K6409" s="246" t="s">
        <v>14280</v>
      </c>
      <c r="L6409" s="245" t="s">
        <v>568</v>
      </c>
      <c r="M6409"/>
      <c r="N6409"/>
      <c r="O6409"/>
      <c r="P6409"/>
      <c r="Q6409"/>
      <c r="R6409"/>
      <c r="S6409"/>
      <c r="T6409"/>
      <c r="U6409"/>
      <c r="V6409"/>
      <c r="W6409"/>
      <c r="X6409"/>
      <c r="Y6409"/>
      <c r="Z6409"/>
      <c r="AA6409"/>
      <c r="AB6409"/>
      <c r="AC6409"/>
      <c r="AD6409"/>
      <c r="AE6409"/>
      <c r="AF6409"/>
      <c r="AG6409"/>
      <c r="AH6409"/>
      <c r="AI6409"/>
      <c r="AJ6409"/>
      <c r="AK6409"/>
      <c r="AL6409"/>
      <c r="AM6409"/>
      <c r="AN6409"/>
      <c r="AO6409"/>
      <c r="AP6409"/>
      <c r="AQ6409"/>
      <c r="AR6409"/>
      <c r="AS6409"/>
      <c r="AT6409"/>
      <c r="AU6409"/>
      <c r="AV6409"/>
      <c r="AW6409"/>
      <c r="AX6409"/>
      <c r="AY6409"/>
      <c r="AZ6409"/>
      <c r="BA6409"/>
      <c r="BB6409"/>
      <c r="BC6409"/>
      <c r="BD6409"/>
      <c r="BE6409"/>
      <c r="BF6409"/>
      <c r="BG6409"/>
      <c r="BH6409"/>
      <c r="BI6409"/>
      <c r="BJ6409"/>
      <c r="BK6409"/>
      <c r="BL6409"/>
      <c r="BM6409"/>
      <c r="BN6409"/>
      <c r="BO6409"/>
    </row>
    <row r="6410" spans="1:67" ht="15" x14ac:dyDescent="0.25">
      <c r="A6410" s="245" t="s">
        <v>1030</v>
      </c>
      <c r="B6410" s="245" t="s">
        <v>1029</v>
      </c>
      <c r="C6410" s="245" t="s">
        <v>1123</v>
      </c>
      <c r="D6410" s="245" t="s">
        <v>1122</v>
      </c>
      <c r="E6410" s="246" t="s">
        <v>44</v>
      </c>
      <c r="F6410" s="245" t="s">
        <v>44</v>
      </c>
      <c r="G6410" s="245" t="s">
        <v>21952</v>
      </c>
      <c r="H6410" s="245" t="s">
        <v>21953</v>
      </c>
      <c r="I6410" s="245" t="s">
        <v>11</v>
      </c>
      <c r="J6410" s="245" t="s">
        <v>569</v>
      </c>
      <c r="K6410" s="246" t="s">
        <v>25541</v>
      </c>
      <c r="L6410" s="245" t="s">
        <v>568</v>
      </c>
      <c r="M6410"/>
      <c r="N6410"/>
      <c r="O6410"/>
      <c r="P6410"/>
      <c r="Q6410"/>
      <c r="R6410"/>
      <c r="S6410"/>
      <c r="T6410"/>
      <c r="U6410"/>
      <c r="V6410"/>
      <c r="W6410"/>
      <c r="X6410"/>
      <c r="Y6410"/>
      <c r="Z6410"/>
      <c r="AA6410"/>
      <c r="AB6410"/>
      <c r="AC6410"/>
      <c r="AD6410"/>
      <c r="AE6410"/>
      <c r="AF6410"/>
      <c r="AG6410"/>
      <c r="AH6410"/>
      <c r="AI6410"/>
      <c r="AJ6410"/>
      <c r="AK6410"/>
      <c r="AL6410"/>
      <c r="AM6410"/>
      <c r="AN6410"/>
      <c r="AO6410"/>
      <c r="AP6410"/>
      <c r="AQ6410"/>
      <c r="AR6410"/>
      <c r="AS6410"/>
      <c r="AT6410"/>
      <c r="AU6410"/>
      <c r="AV6410"/>
      <c r="AW6410"/>
      <c r="AX6410"/>
      <c r="AY6410"/>
      <c r="AZ6410"/>
      <c r="BA6410"/>
      <c r="BB6410"/>
      <c r="BC6410"/>
      <c r="BD6410"/>
      <c r="BE6410"/>
      <c r="BF6410"/>
      <c r="BG6410"/>
      <c r="BH6410"/>
      <c r="BI6410"/>
      <c r="BJ6410"/>
      <c r="BK6410"/>
      <c r="BL6410"/>
      <c r="BM6410"/>
      <c r="BN6410"/>
      <c r="BO6410"/>
    </row>
    <row r="6411" spans="1:67" ht="15" x14ac:dyDescent="0.25">
      <c r="A6411" s="245" t="s">
        <v>1030</v>
      </c>
      <c r="B6411" s="245" t="s">
        <v>1029</v>
      </c>
      <c r="C6411" s="245" t="s">
        <v>1123</v>
      </c>
      <c r="D6411" s="245" t="s">
        <v>1122</v>
      </c>
      <c r="E6411" s="246" t="s">
        <v>44</v>
      </c>
      <c r="F6411" s="245" t="s">
        <v>44</v>
      </c>
      <c r="G6411" s="245" t="s">
        <v>21954</v>
      </c>
      <c r="H6411" s="245" t="s">
        <v>21955</v>
      </c>
      <c r="I6411" s="245" t="s">
        <v>11</v>
      </c>
      <c r="J6411" s="245" t="s">
        <v>569</v>
      </c>
      <c r="K6411" s="246" t="s">
        <v>25542</v>
      </c>
      <c r="L6411" s="245" t="s">
        <v>568</v>
      </c>
      <c r="M6411"/>
      <c r="N6411"/>
      <c r="O6411"/>
      <c r="P6411"/>
      <c r="Q6411"/>
      <c r="R6411"/>
      <c r="S6411"/>
      <c r="T6411"/>
      <c r="U6411"/>
      <c r="V6411"/>
      <c r="W6411"/>
      <c r="X6411"/>
      <c r="Y6411"/>
      <c r="Z6411"/>
      <c r="AA6411"/>
      <c r="AB6411"/>
      <c r="AC6411"/>
      <c r="AD6411"/>
      <c r="AE6411"/>
      <c r="AF6411"/>
      <c r="AG6411"/>
      <c r="AH6411"/>
      <c r="AI6411"/>
      <c r="AJ6411"/>
      <c r="AK6411"/>
      <c r="AL6411"/>
      <c r="AM6411"/>
      <c r="AN6411"/>
      <c r="AO6411"/>
      <c r="AP6411"/>
      <c r="AQ6411"/>
      <c r="AR6411"/>
      <c r="AS6411"/>
      <c r="AT6411"/>
      <c r="AU6411"/>
      <c r="AV6411"/>
      <c r="AW6411"/>
      <c r="AX6411"/>
      <c r="AY6411"/>
      <c r="AZ6411"/>
      <c r="BA6411"/>
      <c r="BB6411"/>
      <c r="BC6411"/>
      <c r="BD6411"/>
      <c r="BE6411"/>
      <c r="BF6411"/>
      <c r="BG6411"/>
      <c r="BH6411"/>
      <c r="BI6411"/>
      <c r="BJ6411"/>
      <c r="BK6411"/>
      <c r="BL6411"/>
      <c r="BM6411"/>
      <c r="BN6411"/>
      <c r="BO6411"/>
    </row>
    <row r="6412" spans="1:67" ht="15" x14ac:dyDescent="0.25">
      <c r="A6412" s="245" t="s">
        <v>1030</v>
      </c>
      <c r="B6412" s="245" t="s">
        <v>1029</v>
      </c>
      <c r="C6412" s="245" t="s">
        <v>1123</v>
      </c>
      <c r="D6412" s="245" t="s">
        <v>1122</v>
      </c>
      <c r="E6412" s="246" t="s">
        <v>44</v>
      </c>
      <c r="F6412" s="245" t="s">
        <v>44</v>
      </c>
      <c r="G6412" s="245" t="s">
        <v>21956</v>
      </c>
      <c r="H6412" s="245" t="s">
        <v>21957</v>
      </c>
      <c r="I6412" s="245" t="s">
        <v>11</v>
      </c>
      <c r="J6412" s="245" t="s">
        <v>569</v>
      </c>
      <c r="K6412" s="246" t="s">
        <v>25543</v>
      </c>
      <c r="L6412" s="245" t="s">
        <v>568</v>
      </c>
      <c r="M6412"/>
      <c r="N6412"/>
      <c r="O6412"/>
      <c r="P6412"/>
      <c r="Q6412"/>
      <c r="R6412"/>
      <c r="S6412"/>
      <c r="T6412"/>
      <c r="U6412"/>
      <c r="V6412"/>
      <c r="W6412"/>
      <c r="X6412"/>
      <c r="Y6412"/>
      <c r="Z6412"/>
      <c r="AA6412"/>
      <c r="AB6412"/>
      <c r="AC6412"/>
      <c r="AD6412"/>
      <c r="AE6412"/>
      <c r="AF6412"/>
      <c r="AG6412"/>
      <c r="AH6412"/>
      <c r="AI6412"/>
      <c r="AJ6412"/>
      <c r="AK6412"/>
      <c r="AL6412"/>
      <c r="AM6412"/>
      <c r="AN6412"/>
      <c r="AO6412"/>
      <c r="AP6412"/>
      <c r="AQ6412"/>
      <c r="AR6412"/>
      <c r="AS6412"/>
      <c r="AT6412"/>
      <c r="AU6412"/>
      <c r="AV6412"/>
      <c r="AW6412"/>
      <c r="AX6412"/>
      <c r="AY6412"/>
      <c r="AZ6412"/>
      <c r="BA6412"/>
      <c r="BB6412"/>
      <c r="BC6412"/>
      <c r="BD6412"/>
      <c r="BE6412"/>
      <c r="BF6412"/>
      <c r="BG6412"/>
      <c r="BH6412"/>
      <c r="BI6412"/>
      <c r="BJ6412"/>
      <c r="BK6412"/>
      <c r="BL6412"/>
      <c r="BM6412"/>
      <c r="BN6412"/>
      <c r="BO6412"/>
    </row>
    <row r="6413" spans="1:67" ht="15" x14ac:dyDescent="0.25">
      <c r="A6413" s="245" t="s">
        <v>1030</v>
      </c>
      <c r="B6413" s="245" t="s">
        <v>1029</v>
      </c>
      <c r="C6413" s="245" t="s">
        <v>1123</v>
      </c>
      <c r="D6413" s="245" t="s">
        <v>1122</v>
      </c>
      <c r="E6413" s="246" t="s">
        <v>44</v>
      </c>
      <c r="F6413" s="245" t="s">
        <v>44</v>
      </c>
      <c r="G6413" s="245" t="s">
        <v>21958</v>
      </c>
      <c r="H6413" s="245" t="s">
        <v>21959</v>
      </c>
      <c r="I6413" s="245" t="s">
        <v>11</v>
      </c>
      <c r="J6413" s="245" t="s">
        <v>569</v>
      </c>
      <c r="K6413" s="246" t="s">
        <v>25544</v>
      </c>
      <c r="L6413" s="245" t="s">
        <v>568</v>
      </c>
      <c r="M6413"/>
      <c r="N6413"/>
      <c r="O6413"/>
      <c r="P6413"/>
      <c r="Q6413"/>
      <c r="R6413"/>
      <c r="S6413"/>
      <c r="T6413"/>
      <c r="U6413"/>
      <c r="V6413"/>
      <c r="W6413"/>
      <c r="X6413"/>
      <c r="Y6413"/>
      <c r="Z6413"/>
      <c r="AA6413"/>
      <c r="AB6413"/>
      <c r="AC6413"/>
      <c r="AD6413"/>
      <c r="AE6413"/>
      <c r="AF6413"/>
      <c r="AG6413"/>
      <c r="AH6413"/>
      <c r="AI6413"/>
      <c r="AJ6413"/>
      <c r="AK6413"/>
      <c r="AL6413"/>
      <c r="AM6413"/>
      <c r="AN6413"/>
      <c r="AO6413"/>
      <c r="AP6413"/>
      <c r="AQ6413"/>
      <c r="AR6413"/>
      <c r="AS6413"/>
      <c r="AT6413"/>
      <c r="AU6413"/>
      <c r="AV6413"/>
      <c r="AW6413"/>
      <c r="AX6413"/>
      <c r="AY6413"/>
      <c r="AZ6413"/>
      <c r="BA6413"/>
      <c r="BB6413"/>
      <c r="BC6413"/>
      <c r="BD6413"/>
      <c r="BE6413"/>
      <c r="BF6413"/>
      <c r="BG6413"/>
      <c r="BH6413"/>
      <c r="BI6413"/>
      <c r="BJ6413"/>
      <c r="BK6413"/>
      <c r="BL6413"/>
      <c r="BM6413"/>
      <c r="BN6413"/>
      <c r="BO6413"/>
    </row>
    <row r="6414" spans="1:67" ht="15" x14ac:dyDescent="0.25">
      <c r="A6414" s="245" t="s">
        <v>1030</v>
      </c>
      <c r="B6414" s="245" t="s">
        <v>1029</v>
      </c>
      <c r="C6414" s="245" t="s">
        <v>1123</v>
      </c>
      <c r="D6414" s="245" t="s">
        <v>1122</v>
      </c>
      <c r="E6414" s="246" t="s">
        <v>44</v>
      </c>
      <c r="F6414" s="245" t="s">
        <v>44</v>
      </c>
      <c r="G6414" s="245" t="s">
        <v>21960</v>
      </c>
      <c r="H6414" s="245" t="s">
        <v>21961</v>
      </c>
      <c r="I6414" s="245" t="s">
        <v>11</v>
      </c>
      <c r="J6414" s="245" t="s">
        <v>569</v>
      </c>
      <c r="K6414" s="246" t="s">
        <v>25545</v>
      </c>
      <c r="L6414" s="245" t="s">
        <v>568</v>
      </c>
      <c r="M6414"/>
      <c r="N6414"/>
      <c r="O6414"/>
      <c r="P6414"/>
      <c r="Q6414"/>
      <c r="R6414"/>
      <c r="S6414"/>
      <c r="T6414"/>
      <c r="U6414"/>
      <c r="V6414"/>
      <c r="W6414"/>
      <c r="X6414"/>
      <c r="Y6414"/>
      <c r="Z6414"/>
      <c r="AA6414"/>
      <c r="AB6414"/>
      <c r="AC6414"/>
      <c r="AD6414"/>
      <c r="AE6414"/>
      <c r="AF6414"/>
      <c r="AG6414"/>
      <c r="AH6414"/>
      <c r="AI6414"/>
      <c r="AJ6414"/>
      <c r="AK6414"/>
      <c r="AL6414"/>
      <c r="AM6414"/>
      <c r="AN6414"/>
      <c r="AO6414"/>
      <c r="AP6414"/>
      <c r="AQ6414"/>
      <c r="AR6414"/>
      <c r="AS6414"/>
      <c r="AT6414"/>
      <c r="AU6414"/>
      <c r="AV6414"/>
      <c r="AW6414"/>
      <c r="AX6414"/>
      <c r="AY6414"/>
      <c r="AZ6414"/>
      <c r="BA6414"/>
      <c r="BB6414"/>
      <c r="BC6414"/>
      <c r="BD6414"/>
      <c r="BE6414"/>
      <c r="BF6414"/>
      <c r="BG6414"/>
      <c r="BH6414"/>
      <c r="BI6414"/>
      <c r="BJ6414"/>
      <c r="BK6414"/>
      <c r="BL6414"/>
      <c r="BM6414"/>
      <c r="BN6414"/>
      <c r="BO6414"/>
    </row>
    <row r="6415" spans="1:67" ht="15" x14ac:dyDescent="0.25">
      <c r="A6415" s="245" t="s">
        <v>1030</v>
      </c>
      <c r="B6415" s="245" t="s">
        <v>1029</v>
      </c>
      <c r="C6415" s="245" t="s">
        <v>1123</v>
      </c>
      <c r="D6415" s="245" t="s">
        <v>1122</v>
      </c>
      <c r="E6415" s="246" t="s">
        <v>44</v>
      </c>
      <c r="F6415" s="245" t="s">
        <v>44</v>
      </c>
      <c r="G6415" s="245" t="s">
        <v>21962</v>
      </c>
      <c r="H6415" s="245" t="s">
        <v>21963</v>
      </c>
      <c r="I6415" s="245" t="s">
        <v>11</v>
      </c>
      <c r="J6415" s="245" t="s">
        <v>569</v>
      </c>
      <c r="K6415" s="246" t="s">
        <v>18813</v>
      </c>
      <c r="L6415" s="245" t="s">
        <v>568</v>
      </c>
      <c r="M6415"/>
      <c r="N6415"/>
      <c r="O6415"/>
      <c r="P6415"/>
      <c r="Q6415"/>
      <c r="R6415"/>
      <c r="S6415"/>
      <c r="T6415"/>
      <c r="U6415"/>
      <c r="V6415"/>
      <c r="W6415"/>
      <c r="X6415"/>
      <c r="Y6415"/>
      <c r="Z6415"/>
      <c r="AA6415"/>
      <c r="AB6415"/>
      <c r="AC6415"/>
      <c r="AD6415"/>
      <c r="AE6415"/>
      <c r="AF6415"/>
      <c r="AG6415"/>
      <c r="AH6415"/>
      <c r="AI6415"/>
      <c r="AJ6415"/>
      <c r="AK6415"/>
      <c r="AL6415"/>
      <c r="AM6415"/>
      <c r="AN6415"/>
      <c r="AO6415"/>
      <c r="AP6415"/>
      <c r="AQ6415"/>
      <c r="AR6415"/>
      <c r="AS6415"/>
      <c r="AT6415"/>
      <c r="AU6415"/>
      <c r="AV6415"/>
      <c r="AW6415"/>
      <c r="AX6415"/>
      <c r="AY6415"/>
      <c r="AZ6415"/>
      <c r="BA6415"/>
      <c r="BB6415"/>
      <c r="BC6415"/>
      <c r="BD6415"/>
      <c r="BE6415"/>
      <c r="BF6415"/>
      <c r="BG6415"/>
      <c r="BH6415"/>
      <c r="BI6415"/>
      <c r="BJ6415"/>
      <c r="BK6415"/>
      <c r="BL6415"/>
      <c r="BM6415"/>
      <c r="BN6415"/>
      <c r="BO6415"/>
    </row>
    <row r="6416" spans="1:67" ht="15" x14ac:dyDescent="0.25">
      <c r="A6416" s="245" t="s">
        <v>1030</v>
      </c>
      <c r="B6416" s="245" t="s">
        <v>1029</v>
      </c>
      <c r="C6416" s="245" t="s">
        <v>1123</v>
      </c>
      <c r="D6416" s="245" t="s">
        <v>1122</v>
      </c>
      <c r="E6416" s="246" t="s">
        <v>44</v>
      </c>
      <c r="F6416" s="245" t="s">
        <v>44</v>
      </c>
      <c r="G6416" s="245" t="s">
        <v>21964</v>
      </c>
      <c r="H6416" s="245" t="s">
        <v>21965</v>
      </c>
      <c r="I6416" s="245" t="s">
        <v>11</v>
      </c>
      <c r="J6416" s="245" t="s">
        <v>569</v>
      </c>
      <c r="K6416" s="246" t="s">
        <v>25546</v>
      </c>
      <c r="L6416" s="245" t="s">
        <v>568</v>
      </c>
      <c r="M6416"/>
      <c r="N6416"/>
      <c r="O6416"/>
      <c r="P6416"/>
      <c r="Q6416"/>
      <c r="R6416"/>
      <c r="S6416"/>
      <c r="T6416"/>
      <c r="U6416"/>
      <c r="V6416"/>
      <c r="W6416"/>
      <c r="X6416"/>
      <c r="Y6416"/>
      <c r="Z6416"/>
      <c r="AA6416"/>
      <c r="AB6416"/>
      <c r="AC6416"/>
      <c r="AD6416"/>
      <c r="AE6416"/>
      <c r="AF6416"/>
      <c r="AG6416"/>
      <c r="AH6416"/>
      <c r="AI6416"/>
      <c r="AJ6416"/>
      <c r="AK6416"/>
      <c r="AL6416"/>
      <c r="AM6416"/>
      <c r="AN6416"/>
      <c r="AO6416"/>
      <c r="AP6416"/>
      <c r="AQ6416"/>
      <c r="AR6416"/>
      <c r="AS6416"/>
      <c r="AT6416"/>
      <c r="AU6416"/>
      <c r="AV6416"/>
      <c r="AW6416"/>
      <c r="AX6416"/>
      <c r="AY6416"/>
      <c r="AZ6416"/>
      <c r="BA6416"/>
      <c r="BB6416"/>
      <c r="BC6416"/>
      <c r="BD6416"/>
      <c r="BE6416"/>
      <c r="BF6416"/>
      <c r="BG6416"/>
      <c r="BH6416"/>
      <c r="BI6416"/>
      <c r="BJ6416"/>
      <c r="BK6416"/>
      <c r="BL6416"/>
      <c r="BM6416"/>
      <c r="BN6416"/>
      <c r="BO6416"/>
    </row>
    <row r="6417" spans="1:67" ht="15" x14ac:dyDescent="0.25">
      <c r="A6417" s="245" t="s">
        <v>1030</v>
      </c>
      <c r="B6417" s="245" t="s">
        <v>1029</v>
      </c>
      <c r="C6417" s="245" t="s">
        <v>1123</v>
      </c>
      <c r="D6417" s="245" t="s">
        <v>1122</v>
      </c>
      <c r="E6417" s="246" t="s">
        <v>44</v>
      </c>
      <c r="F6417" s="245" t="s">
        <v>44</v>
      </c>
      <c r="G6417" s="245" t="s">
        <v>21966</v>
      </c>
      <c r="H6417" s="245" t="s">
        <v>21967</v>
      </c>
      <c r="I6417" s="245" t="s">
        <v>11</v>
      </c>
      <c r="J6417" s="245" t="s">
        <v>569</v>
      </c>
      <c r="K6417" s="246" t="s">
        <v>25547</v>
      </c>
      <c r="L6417" s="245" t="s">
        <v>568</v>
      </c>
      <c r="M6417"/>
      <c r="N6417"/>
      <c r="O6417"/>
      <c r="P6417"/>
      <c r="Q6417"/>
      <c r="R6417"/>
      <c r="S6417"/>
      <c r="T6417"/>
      <c r="U6417"/>
      <c r="V6417"/>
      <c r="W6417"/>
      <c r="X6417"/>
      <c r="Y6417"/>
      <c r="Z6417"/>
      <c r="AA6417"/>
      <c r="AB6417"/>
      <c r="AC6417"/>
      <c r="AD6417"/>
      <c r="AE6417"/>
      <c r="AF6417"/>
      <c r="AG6417"/>
      <c r="AH6417"/>
      <c r="AI6417"/>
      <c r="AJ6417"/>
      <c r="AK6417"/>
      <c r="AL6417"/>
      <c r="AM6417"/>
      <c r="AN6417"/>
      <c r="AO6417"/>
      <c r="AP6417"/>
      <c r="AQ6417"/>
      <c r="AR6417"/>
      <c r="AS6417"/>
      <c r="AT6417"/>
      <c r="AU6417"/>
      <c r="AV6417"/>
      <c r="AW6417"/>
      <c r="AX6417"/>
      <c r="AY6417"/>
      <c r="AZ6417"/>
      <c r="BA6417"/>
      <c r="BB6417"/>
      <c r="BC6417"/>
      <c r="BD6417"/>
      <c r="BE6417"/>
      <c r="BF6417"/>
      <c r="BG6417"/>
      <c r="BH6417"/>
      <c r="BI6417"/>
      <c r="BJ6417"/>
      <c r="BK6417"/>
      <c r="BL6417"/>
      <c r="BM6417"/>
      <c r="BN6417"/>
      <c r="BO6417"/>
    </row>
    <row r="6418" spans="1:67" ht="15" x14ac:dyDescent="0.25">
      <c r="A6418" s="245" t="s">
        <v>1030</v>
      </c>
      <c r="B6418" s="245" t="s">
        <v>1029</v>
      </c>
      <c r="C6418" s="245" t="s">
        <v>1123</v>
      </c>
      <c r="D6418" s="245" t="s">
        <v>1122</v>
      </c>
      <c r="E6418" s="246" t="s">
        <v>44</v>
      </c>
      <c r="F6418" s="245" t="s">
        <v>44</v>
      </c>
      <c r="G6418" s="245" t="s">
        <v>21969</v>
      </c>
      <c r="H6418" s="245" t="s">
        <v>21970</v>
      </c>
      <c r="I6418" s="245" t="s">
        <v>11</v>
      </c>
      <c r="J6418" s="245" t="s">
        <v>59</v>
      </c>
      <c r="K6418" s="246" t="s">
        <v>25548</v>
      </c>
      <c r="L6418" s="245" t="s">
        <v>568</v>
      </c>
      <c r="M6418"/>
      <c r="N6418"/>
      <c r="O6418"/>
      <c r="P6418"/>
      <c r="Q6418"/>
      <c r="R6418"/>
      <c r="S6418"/>
      <c r="T6418"/>
      <c r="U6418"/>
      <c r="V6418"/>
      <c r="W6418"/>
      <c r="X6418"/>
      <c r="Y6418"/>
      <c r="Z6418"/>
      <c r="AA6418"/>
      <c r="AB6418"/>
      <c r="AC6418"/>
      <c r="AD6418"/>
      <c r="AE6418"/>
      <c r="AF6418"/>
      <c r="AG6418"/>
      <c r="AH6418"/>
      <c r="AI6418"/>
      <c r="AJ6418"/>
      <c r="AK6418"/>
      <c r="AL6418"/>
      <c r="AM6418"/>
      <c r="AN6418"/>
      <c r="AO6418"/>
      <c r="AP6418"/>
      <c r="AQ6418"/>
      <c r="AR6418"/>
      <c r="AS6418"/>
      <c r="AT6418"/>
      <c r="AU6418"/>
      <c r="AV6418"/>
      <c r="AW6418"/>
      <c r="AX6418"/>
      <c r="AY6418"/>
      <c r="AZ6418"/>
      <c r="BA6418"/>
      <c r="BB6418"/>
      <c r="BC6418"/>
      <c r="BD6418"/>
      <c r="BE6418"/>
      <c r="BF6418"/>
      <c r="BG6418"/>
      <c r="BH6418"/>
      <c r="BI6418"/>
      <c r="BJ6418"/>
      <c r="BK6418"/>
      <c r="BL6418"/>
      <c r="BM6418"/>
      <c r="BN6418"/>
      <c r="BO6418"/>
    </row>
    <row r="6419" spans="1:67" ht="15" x14ac:dyDescent="0.25">
      <c r="A6419" s="245" t="s">
        <v>1030</v>
      </c>
      <c r="B6419" s="245" t="s">
        <v>1029</v>
      </c>
      <c r="C6419" s="245" t="s">
        <v>1123</v>
      </c>
      <c r="D6419" s="245" t="s">
        <v>1122</v>
      </c>
      <c r="E6419" s="246" t="s">
        <v>44</v>
      </c>
      <c r="F6419" s="245" t="s">
        <v>44</v>
      </c>
      <c r="G6419" s="245" t="s">
        <v>21972</v>
      </c>
      <c r="H6419" s="245" t="s">
        <v>21973</v>
      </c>
      <c r="I6419" s="245" t="s">
        <v>11</v>
      </c>
      <c r="J6419" s="245" t="s">
        <v>59</v>
      </c>
      <c r="K6419" s="246" t="s">
        <v>25549</v>
      </c>
      <c r="L6419" s="245" t="s">
        <v>568</v>
      </c>
      <c r="M6419"/>
      <c r="N6419"/>
      <c r="O6419"/>
      <c r="P6419"/>
      <c r="Q6419"/>
      <c r="R6419"/>
      <c r="S6419"/>
      <c r="T6419"/>
      <c r="U6419"/>
      <c r="V6419"/>
      <c r="W6419"/>
      <c r="X6419"/>
      <c r="Y6419"/>
      <c r="Z6419"/>
      <c r="AA6419"/>
      <c r="AB6419"/>
      <c r="AC6419"/>
      <c r="AD6419"/>
      <c r="AE6419"/>
      <c r="AF6419"/>
      <c r="AG6419"/>
      <c r="AH6419"/>
      <c r="AI6419"/>
      <c r="AJ6419"/>
      <c r="AK6419"/>
      <c r="AL6419"/>
      <c r="AM6419"/>
      <c r="AN6419"/>
      <c r="AO6419"/>
      <c r="AP6419"/>
      <c r="AQ6419"/>
      <c r="AR6419"/>
      <c r="AS6419"/>
      <c r="AT6419"/>
      <c r="AU6419"/>
      <c r="AV6419"/>
      <c r="AW6419"/>
      <c r="AX6419"/>
      <c r="AY6419"/>
      <c r="AZ6419"/>
      <c r="BA6419"/>
      <c r="BB6419"/>
      <c r="BC6419"/>
      <c r="BD6419"/>
      <c r="BE6419"/>
      <c r="BF6419"/>
      <c r="BG6419"/>
      <c r="BH6419"/>
      <c r="BI6419"/>
      <c r="BJ6419"/>
      <c r="BK6419"/>
      <c r="BL6419"/>
      <c r="BM6419"/>
      <c r="BN6419"/>
      <c r="BO6419"/>
    </row>
    <row r="6420" spans="1:67" ht="15" x14ac:dyDescent="0.25">
      <c r="A6420" s="245" t="s">
        <v>1030</v>
      </c>
      <c r="B6420" s="245" t="s">
        <v>1029</v>
      </c>
      <c r="C6420" s="245" t="s">
        <v>1123</v>
      </c>
      <c r="D6420" s="245" t="s">
        <v>1122</v>
      </c>
      <c r="E6420" s="246" t="s">
        <v>44</v>
      </c>
      <c r="F6420" s="245" t="s">
        <v>44</v>
      </c>
      <c r="G6420" s="245" t="s">
        <v>21975</v>
      </c>
      <c r="H6420" s="245" t="s">
        <v>21976</v>
      </c>
      <c r="I6420" s="245" t="s">
        <v>11</v>
      </c>
      <c r="J6420" s="245" t="s">
        <v>59</v>
      </c>
      <c r="K6420" s="246" t="s">
        <v>15360</v>
      </c>
      <c r="L6420" s="245" t="s">
        <v>568</v>
      </c>
      <c r="M6420"/>
      <c r="N6420"/>
      <c r="O6420"/>
      <c r="P6420"/>
      <c r="Q6420"/>
      <c r="R6420"/>
      <c r="S6420"/>
      <c r="T6420"/>
      <c r="U6420"/>
      <c r="V6420"/>
      <c r="W6420"/>
      <c r="X6420"/>
      <c r="Y6420"/>
      <c r="Z6420"/>
      <c r="AA6420"/>
      <c r="AB6420"/>
      <c r="AC6420"/>
      <c r="AD6420"/>
      <c r="AE6420"/>
      <c r="AF6420"/>
      <c r="AG6420"/>
      <c r="AH6420"/>
      <c r="AI6420"/>
      <c r="AJ6420"/>
      <c r="AK6420"/>
      <c r="AL6420"/>
      <c r="AM6420"/>
      <c r="AN6420"/>
      <c r="AO6420"/>
      <c r="AP6420"/>
      <c r="AQ6420"/>
      <c r="AR6420"/>
      <c r="AS6420"/>
      <c r="AT6420"/>
      <c r="AU6420"/>
      <c r="AV6420"/>
      <c r="AW6420"/>
      <c r="AX6420"/>
      <c r="AY6420"/>
      <c r="AZ6420"/>
      <c r="BA6420"/>
      <c r="BB6420"/>
      <c r="BC6420"/>
      <c r="BD6420"/>
      <c r="BE6420"/>
      <c r="BF6420"/>
      <c r="BG6420"/>
      <c r="BH6420"/>
      <c r="BI6420"/>
      <c r="BJ6420"/>
      <c r="BK6420"/>
      <c r="BL6420"/>
      <c r="BM6420"/>
      <c r="BN6420"/>
      <c r="BO6420"/>
    </row>
    <row r="6421" spans="1:67" ht="15" x14ac:dyDescent="0.25">
      <c r="A6421" s="245" t="s">
        <v>1030</v>
      </c>
      <c r="B6421" s="245" t="s">
        <v>1029</v>
      </c>
      <c r="C6421" s="245" t="s">
        <v>1123</v>
      </c>
      <c r="D6421" s="245" t="s">
        <v>1122</v>
      </c>
      <c r="E6421" s="246" t="s">
        <v>44</v>
      </c>
      <c r="F6421" s="245" t="s">
        <v>44</v>
      </c>
      <c r="G6421" s="245" t="s">
        <v>21977</v>
      </c>
      <c r="H6421" s="245" t="s">
        <v>21978</v>
      </c>
      <c r="I6421" s="245" t="s">
        <v>11</v>
      </c>
      <c r="J6421" s="245" t="s">
        <v>569</v>
      </c>
      <c r="K6421" s="246" t="s">
        <v>10303</v>
      </c>
      <c r="L6421" s="245" t="s">
        <v>568</v>
      </c>
      <c r="M6421"/>
      <c r="N6421"/>
      <c r="O6421"/>
      <c r="P6421"/>
      <c r="Q6421"/>
      <c r="R6421"/>
      <c r="S6421"/>
      <c r="T6421"/>
      <c r="U6421"/>
      <c r="V6421"/>
      <c r="W6421"/>
      <c r="X6421"/>
      <c r="Y6421"/>
      <c r="Z6421"/>
      <c r="AA6421"/>
      <c r="AB6421"/>
      <c r="AC6421"/>
      <c r="AD6421"/>
      <c r="AE6421"/>
      <c r="AF6421"/>
      <c r="AG6421"/>
      <c r="AH6421"/>
      <c r="AI6421"/>
      <c r="AJ6421"/>
      <c r="AK6421"/>
      <c r="AL6421"/>
      <c r="AM6421"/>
      <c r="AN6421"/>
      <c r="AO6421"/>
      <c r="AP6421"/>
      <c r="AQ6421"/>
      <c r="AR6421"/>
      <c r="AS6421"/>
      <c r="AT6421"/>
      <c r="AU6421"/>
      <c r="AV6421"/>
      <c r="AW6421"/>
      <c r="AX6421"/>
      <c r="AY6421"/>
      <c r="AZ6421"/>
      <c r="BA6421"/>
      <c r="BB6421"/>
      <c r="BC6421"/>
      <c r="BD6421"/>
      <c r="BE6421"/>
      <c r="BF6421"/>
      <c r="BG6421"/>
      <c r="BH6421"/>
      <c r="BI6421"/>
      <c r="BJ6421"/>
      <c r="BK6421"/>
      <c r="BL6421"/>
      <c r="BM6421"/>
      <c r="BN6421"/>
      <c r="BO6421"/>
    </row>
    <row r="6422" spans="1:67" ht="15" x14ac:dyDescent="0.25">
      <c r="A6422" s="245" t="s">
        <v>1030</v>
      </c>
      <c r="B6422" s="245" t="s">
        <v>1029</v>
      </c>
      <c r="C6422" s="245" t="s">
        <v>1123</v>
      </c>
      <c r="D6422" s="245" t="s">
        <v>1122</v>
      </c>
      <c r="E6422" s="246" t="s">
        <v>44</v>
      </c>
      <c r="F6422" s="245" t="s">
        <v>44</v>
      </c>
      <c r="G6422" s="245" t="s">
        <v>21979</v>
      </c>
      <c r="H6422" s="245" t="s">
        <v>21980</v>
      </c>
      <c r="I6422" s="245" t="s">
        <v>11</v>
      </c>
      <c r="J6422" s="245" t="s">
        <v>59</v>
      </c>
      <c r="K6422" s="246" t="s">
        <v>10494</v>
      </c>
      <c r="L6422" s="245" t="s">
        <v>568</v>
      </c>
      <c r="M6422"/>
      <c r="N6422"/>
      <c r="O6422"/>
      <c r="P6422"/>
      <c r="Q6422"/>
      <c r="R6422"/>
      <c r="S6422"/>
      <c r="T6422"/>
      <c r="U6422"/>
      <c r="V6422"/>
      <c r="W6422"/>
      <c r="X6422"/>
      <c r="Y6422"/>
      <c r="Z6422"/>
      <c r="AA6422"/>
      <c r="AB6422"/>
      <c r="AC6422"/>
      <c r="AD6422"/>
      <c r="AE6422"/>
      <c r="AF6422"/>
      <c r="AG6422"/>
      <c r="AH6422"/>
      <c r="AI6422"/>
      <c r="AJ6422"/>
      <c r="AK6422"/>
      <c r="AL6422"/>
      <c r="AM6422"/>
      <c r="AN6422"/>
      <c r="AO6422"/>
      <c r="AP6422"/>
      <c r="AQ6422"/>
      <c r="AR6422"/>
      <c r="AS6422"/>
      <c r="AT6422"/>
      <c r="AU6422"/>
      <c r="AV6422"/>
      <c r="AW6422"/>
      <c r="AX6422"/>
      <c r="AY6422"/>
      <c r="AZ6422"/>
      <c r="BA6422"/>
      <c r="BB6422"/>
      <c r="BC6422"/>
      <c r="BD6422"/>
      <c r="BE6422"/>
      <c r="BF6422"/>
      <c r="BG6422"/>
      <c r="BH6422"/>
      <c r="BI6422"/>
      <c r="BJ6422"/>
      <c r="BK6422"/>
      <c r="BL6422"/>
      <c r="BM6422"/>
      <c r="BN6422"/>
      <c r="BO6422"/>
    </row>
    <row r="6423" spans="1:67" ht="15" x14ac:dyDescent="0.25">
      <c r="A6423" s="245" t="s">
        <v>1030</v>
      </c>
      <c r="B6423" s="245" t="s">
        <v>1029</v>
      </c>
      <c r="C6423" s="245" t="s">
        <v>1123</v>
      </c>
      <c r="D6423" s="245" t="s">
        <v>1122</v>
      </c>
      <c r="E6423" s="246" t="s">
        <v>44</v>
      </c>
      <c r="F6423" s="245" t="s">
        <v>44</v>
      </c>
      <c r="G6423" s="245" t="s">
        <v>21982</v>
      </c>
      <c r="H6423" s="245" t="s">
        <v>21983</v>
      </c>
      <c r="I6423" s="245" t="s">
        <v>11</v>
      </c>
      <c r="J6423" s="245" t="s">
        <v>59</v>
      </c>
      <c r="K6423" s="246" t="s">
        <v>13017</v>
      </c>
      <c r="L6423" s="245" t="s">
        <v>568</v>
      </c>
      <c r="M6423"/>
      <c r="N6423"/>
      <c r="O6423"/>
      <c r="P6423"/>
      <c r="Q6423"/>
      <c r="R6423"/>
      <c r="S6423"/>
      <c r="T6423"/>
      <c r="U6423"/>
      <c r="V6423"/>
      <c r="W6423"/>
      <c r="X6423"/>
      <c r="Y6423"/>
      <c r="Z6423"/>
      <c r="AA6423"/>
      <c r="AB6423"/>
      <c r="AC6423"/>
      <c r="AD6423"/>
      <c r="AE6423"/>
      <c r="AF6423"/>
      <c r="AG6423"/>
      <c r="AH6423"/>
      <c r="AI6423"/>
      <c r="AJ6423"/>
      <c r="AK6423"/>
      <c r="AL6423"/>
      <c r="AM6423"/>
      <c r="AN6423"/>
      <c r="AO6423"/>
      <c r="AP6423"/>
      <c r="AQ6423"/>
      <c r="AR6423"/>
      <c r="AS6423"/>
      <c r="AT6423"/>
      <c r="AU6423"/>
      <c r="AV6423"/>
      <c r="AW6423"/>
      <c r="AX6423"/>
      <c r="AY6423"/>
      <c r="AZ6423"/>
      <c r="BA6423"/>
      <c r="BB6423"/>
      <c r="BC6423"/>
      <c r="BD6423"/>
      <c r="BE6423"/>
      <c r="BF6423"/>
      <c r="BG6423"/>
      <c r="BH6423"/>
      <c r="BI6423"/>
      <c r="BJ6423"/>
      <c r="BK6423"/>
      <c r="BL6423"/>
      <c r="BM6423"/>
      <c r="BN6423"/>
      <c r="BO6423"/>
    </row>
    <row r="6424" spans="1:67" ht="15" x14ac:dyDescent="0.25">
      <c r="A6424" s="245" t="s">
        <v>1030</v>
      </c>
      <c r="B6424" s="245" t="s">
        <v>1029</v>
      </c>
      <c r="C6424" s="245" t="s">
        <v>1123</v>
      </c>
      <c r="D6424" s="245" t="s">
        <v>1122</v>
      </c>
      <c r="E6424" s="246" t="s">
        <v>44</v>
      </c>
      <c r="F6424" s="245" t="s">
        <v>44</v>
      </c>
      <c r="G6424" s="245" t="s">
        <v>21985</v>
      </c>
      <c r="H6424" s="245" t="s">
        <v>21986</v>
      </c>
      <c r="I6424" s="245" t="s">
        <v>11</v>
      </c>
      <c r="J6424" s="245" t="s">
        <v>59</v>
      </c>
      <c r="K6424" s="246" t="s">
        <v>12536</v>
      </c>
      <c r="L6424" s="245" t="s">
        <v>568</v>
      </c>
      <c r="M6424"/>
      <c r="N6424"/>
      <c r="O6424"/>
      <c r="P6424"/>
      <c r="Q6424"/>
      <c r="R6424"/>
      <c r="S6424"/>
      <c r="T6424"/>
      <c r="U6424"/>
      <c r="V6424"/>
      <c r="W6424"/>
      <c r="X6424"/>
      <c r="Y6424"/>
      <c r="Z6424"/>
      <c r="AA6424"/>
      <c r="AB6424"/>
      <c r="AC6424"/>
      <c r="AD6424"/>
      <c r="AE6424"/>
      <c r="AF6424"/>
      <c r="AG6424"/>
      <c r="AH6424"/>
      <c r="AI6424"/>
      <c r="AJ6424"/>
      <c r="AK6424"/>
      <c r="AL6424"/>
      <c r="AM6424"/>
      <c r="AN6424"/>
      <c r="AO6424"/>
      <c r="AP6424"/>
      <c r="AQ6424"/>
      <c r="AR6424"/>
      <c r="AS6424"/>
      <c r="AT6424"/>
      <c r="AU6424"/>
      <c r="AV6424"/>
      <c r="AW6424"/>
      <c r="AX6424"/>
      <c r="AY6424"/>
      <c r="AZ6424"/>
      <c r="BA6424"/>
      <c r="BB6424"/>
      <c r="BC6424"/>
      <c r="BD6424"/>
      <c r="BE6424"/>
      <c r="BF6424"/>
      <c r="BG6424"/>
      <c r="BH6424"/>
      <c r="BI6424"/>
      <c r="BJ6424"/>
      <c r="BK6424"/>
      <c r="BL6424"/>
      <c r="BM6424"/>
      <c r="BN6424"/>
      <c r="BO6424"/>
    </row>
    <row r="6425" spans="1:67" ht="15" x14ac:dyDescent="0.25">
      <c r="A6425" s="245" t="s">
        <v>1030</v>
      </c>
      <c r="B6425" s="245" t="s">
        <v>1029</v>
      </c>
      <c r="C6425" s="245" t="s">
        <v>1123</v>
      </c>
      <c r="D6425" s="245" t="s">
        <v>1122</v>
      </c>
      <c r="E6425" s="246" t="s">
        <v>44</v>
      </c>
      <c r="F6425" s="245" t="s">
        <v>44</v>
      </c>
      <c r="G6425" s="245" t="s">
        <v>21988</v>
      </c>
      <c r="H6425" s="245" t="s">
        <v>21989</v>
      </c>
      <c r="I6425" s="245" t="s">
        <v>11</v>
      </c>
      <c r="J6425" s="245" t="s">
        <v>569</v>
      </c>
      <c r="K6425" s="246" t="s">
        <v>8405</v>
      </c>
      <c r="L6425" s="245" t="s">
        <v>568</v>
      </c>
      <c r="M6425"/>
      <c r="N6425"/>
      <c r="O6425"/>
      <c r="P6425"/>
      <c r="Q6425"/>
      <c r="R6425"/>
      <c r="S6425"/>
      <c r="T6425"/>
      <c r="U6425"/>
      <c r="V6425"/>
      <c r="W6425"/>
      <c r="X6425"/>
      <c r="Y6425"/>
      <c r="Z6425"/>
      <c r="AA6425"/>
      <c r="AB6425"/>
      <c r="AC6425"/>
      <c r="AD6425"/>
      <c r="AE6425"/>
      <c r="AF6425"/>
      <c r="AG6425"/>
      <c r="AH6425"/>
      <c r="AI6425"/>
      <c r="AJ6425"/>
      <c r="AK6425"/>
      <c r="AL6425"/>
      <c r="AM6425"/>
      <c r="AN6425"/>
      <c r="AO6425"/>
      <c r="AP6425"/>
      <c r="AQ6425"/>
      <c r="AR6425"/>
      <c r="AS6425"/>
      <c r="AT6425"/>
      <c r="AU6425"/>
      <c r="AV6425"/>
      <c r="AW6425"/>
      <c r="AX6425"/>
      <c r="AY6425"/>
      <c r="AZ6425"/>
      <c r="BA6425"/>
      <c r="BB6425"/>
      <c r="BC6425"/>
      <c r="BD6425"/>
      <c r="BE6425"/>
      <c r="BF6425"/>
      <c r="BG6425"/>
      <c r="BH6425"/>
      <c r="BI6425"/>
      <c r="BJ6425"/>
      <c r="BK6425"/>
      <c r="BL6425"/>
      <c r="BM6425"/>
      <c r="BN6425"/>
      <c r="BO6425"/>
    </row>
    <row r="6426" spans="1:67" ht="15" x14ac:dyDescent="0.25">
      <c r="A6426" s="245" t="s">
        <v>1030</v>
      </c>
      <c r="B6426" s="245" t="s">
        <v>1029</v>
      </c>
      <c r="C6426" s="245" t="s">
        <v>1123</v>
      </c>
      <c r="D6426" s="245" t="s">
        <v>1122</v>
      </c>
      <c r="E6426" s="246" t="s">
        <v>44</v>
      </c>
      <c r="F6426" s="245" t="s">
        <v>44</v>
      </c>
      <c r="G6426" s="245" t="s">
        <v>21991</v>
      </c>
      <c r="H6426" s="245" t="s">
        <v>21992</v>
      </c>
      <c r="I6426" s="245" t="s">
        <v>11</v>
      </c>
      <c r="J6426" s="245" t="s">
        <v>59</v>
      </c>
      <c r="K6426" s="246" t="s">
        <v>15022</v>
      </c>
      <c r="L6426" s="245" t="s">
        <v>568</v>
      </c>
      <c r="M6426"/>
      <c r="N6426"/>
      <c r="O6426"/>
      <c r="P6426"/>
      <c r="Q6426"/>
      <c r="R6426"/>
      <c r="S6426"/>
      <c r="T6426"/>
      <c r="U6426"/>
      <c r="V6426"/>
      <c r="W6426"/>
      <c r="X6426"/>
      <c r="Y6426"/>
      <c r="Z6426"/>
      <c r="AA6426"/>
      <c r="AB6426"/>
      <c r="AC6426"/>
      <c r="AD6426"/>
      <c r="AE6426"/>
      <c r="AF6426"/>
      <c r="AG6426"/>
      <c r="AH6426"/>
      <c r="AI6426"/>
      <c r="AJ6426"/>
      <c r="AK6426"/>
      <c r="AL6426"/>
      <c r="AM6426"/>
      <c r="AN6426"/>
      <c r="AO6426"/>
      <c r="AP6426"/>
      <c r="AQ6426"/>
      <c r="AR6426"/>
      <c r="AS6426"/>
      <c r="AT6426"/>
      <c r="AU6426"/>
      <c r="AV6426"/>
      <c r="AW6426"/>
      <c r="AX6426"/>
      <c r="AY6426"/>
      <c r="AZ6426"/>
      <c r="BA6426"/>
      <c r="BB6426"/>
      <c r="BC6426"/>
      <c r="BD6426"/>
      <c r="BE6426"/>
      <c r="BF6426"/>
      <c r="BG6426"/>
      <c r="BH6426"/>
      <c r="BI6426"/>
      <c r="BJ6426"/>
      <c r="BK6426"/>
      <c r="BL6426"/>
      <c r="BM6426"/>
      <c r="BN6426"/>
      <c r="BO6426"/>
    </row>
    <row r="6427" spans="1:67" ht="15" x14ac:dyDescent="0.25">
      <c r="A6427" s="245" t="s">
        <v>1030</v>
      </c>
      <c r="B6427" s="245" t="s">
        <v>1029</v>
      </c>
      <c r="C6427" s="245" t="s">
        <v>1123</v>
      </c>
      <c r="D6427" s="245" t="s">
        <v>1122</v>
      </c>
      <c r="E6427" s="246" t="s">
        <v>44</v>
      </c>
      <c r="F6427" s="245" t="s">
        <v>44</v>
      </c>
      <c r="G6427" s="245" t="s">
        <v>21994</v>
      </c>
      <c r="H6427" s="245" t="s">
        <v>21995</v>
      </c>
      <c r="I6427" s="245" t="s">
        <v>11</v>
      </c>
      <c r="J6427" s="245" t="s">
        <v>59</v>
      </c>
      <c r="K6427" s="246" t="s">
        <v>21387</v>
      </c>
      <c r="L6427" s="245" t="s">
        <v>568</v>
      </c>
      <c r="M6427"/>
      <c r="N6427"/>
      <c r="O6427"/>
      <c r="P6427"/>
      <c r="Q6427"/>
      <c r="R6427"/>
      <c r="S6427"/>
      <c r="T6427"/>
      <c r="U6427"/>
      <c r="V6427"/>
      <c r="W6427"/>
      <c r="X6427"/>
      <c r="Y6427"/>
      <c r="Z6427"/>
      <c r="AA6427"/>
      <c r="AB6427"/>
      <c r="AC6427"/>
      <c r="AD6427"/>
      <c r="AE6427"/>
      <c r="AF6427"/>
      <c r="AG6427"/>
      <c r="AH6427"/>
      <c r="AI6427"/>
      <c r="AJ6427"/>
      <c r="AK6427"/>
      <c r="AL6427"/>
      <c r="AM6427"/>
      <c r="AN6427"/>
      <c r="AO6427"/>
      <c r="AP6427"/>
      <c r="AQ6427"/>
      <c r="AR6427"/>
      <c r="AS6427"/>
      <c r="AT6427"/>
      <c r="AU6427"/>
      <c r="AV6427"/>
      <c r="AW6427"/>
      <c r="AX6427"/>
      <c r="AY6427"/>
      <c r="AZ6427"/>
      <c r="BA6427"/>
      <c r="BB6427"/>
      <c r="BC6427"/>
      <c r="BD6427"/>
      <c r="BE6427"/>
      <c r="BF6427"/>
      <c r="BG6427"/>
      <c r="BH6427"/>
      <c r="BI6427"/>
      <c r="BJ6427"/>
      <c r="BK6427"/>
      <c r="BL6427"/>
      <c r="BM6427"/>
      <c r="BN6427"/>
      <c r="BO6427"/>
    </row>
    <row r="6428" spans="1:67" ht="15" x14ac:dyDescent="0.25">
      <c r="A6428" s="245" t="s">
        <v>1030</v>
      </c>
      <c r="B6428" s="245" t="s">
        <v>1029</v>
      </c>
      <c r="C6428" s="245" t="s">
        <v>1123</v>
      </c>
      <c r="D6428" s="245" t="s">
        <v>1122</v>
      </c>
      <c r="E6428" s="246" t="s">
        <v>44</v>
      </c>
      <c r="F6428" s="245" t="s">
        <v>44</v>
      </c>
      <c r="G6428" s="245" t="s">
        <v>21997</v>
      </c>
      <c r="H6428" s="245" t="s">
        <v>21998</v>
      </c>
      <c r="I6428" s="245" t="s">
        <v>11</v>
      </c>
      <c r="J6428" s="245" t="s">
        <v>59</v>
      </c>
      <c r="K6428" s="246" t="s">
        <v>24743</v>
      </c>
      <c r="L6428" s="245" t="s">
        <v>568</v>
      </c>
      <c r="M6428"/>
      <c r="N6428"/>
      <c r="O6428"/>
      <c r="P6428"/>
      <c r="Q6428"/>
      <c r="R6428"/>
      <c r="S6428"/>
      <c r="T6428"/>
      <c r="U6428"/>
      <c r="V6428"/>
      <c r="W6428"/>
      <c r="X6428"/>
      <c r="Y6428"/>
      <c r="Z6428"/>
      <c r="AA6428"/>
      <c r="AB6428"/>
      <c r="AC6428"/>
      <c r="AD6428"/>
      <c r="AE6428"/>
      <c r="AF6428"/>
      <c r="AG6428"/>
      <c r="AH6428"/>
      <c r="AI6428"/>
      <c r="AJ6428"/>
      <c r="AK6428"/>
      <c r="AL6428"/>
      <c r="AM6428"/>
      <c r="AN6428"/>
      <c r="AO6428"/>
      <c r="AP6428"/>
      <c r="AQ6428"/>
      <c r="AR6428"/>
      <c r="AS6428"/>
      <c r="AT6428"/>
      <c r="AU6428"/>
      <c r="AV6428"/>
      <c r="AW6428"/>
      <c r="AX6428"/>
      <c r="AY6428"/>
      <c r="AZ6428"/>
      <c r="BA6428"/>
      <c r="BB6428"/>
      <c r="BC6428"/>
      <c r="BD6428"/>
      <c r="BE6428"/>
      <c r="BF6428"/>
      <c r="BG6428"/>
      <c r="BH6428"/>
      <c r="BI6428"/>
      <c r="BJ6428"/>
      <c r="BK6428"/>
      <c r="BL6428"/>
      <c r="BM6428"/>
      <c r="BN6428"/>
      <c r="BO6428"/>
    </row>
    <row r="6429" spans="1:67" ht="15" x14ac:dyDescent="0.25">
      <c r="A6429" s="245" t="s">
        <v>1030</v>
      </c>
      <c r="B6429" s="245" t="s">
        <v>1029</v>
      </c>
      <c r="C6429" s="245" t="s">
        <v>1123</v>
      </c>
      <c r="D6429" s="245" t="s">
        <v>1122</v>
      </c>
      <c r="E6429" s="246" t="s">
        <v>44</v>
      </c>
      <c r="F6429" s="245" t="s">
        <v>44</v>
      </c>
      <c r="G6429" s="245" t="s">
        <v>22000</v>
      </c>
      <c r="H6429" s="245" t="s">
        <v>22001</v>
      </c>
      <c r="I6429" s="245" t="s">
        <v>11</v>
      </c>
      <c r="J6429" s="245" t="s">
        <v>569</v>
      </c>
      <c r="K6429" s="246" t="s">
        <v>25550</v>
      </c>
      <c r="L6429" s="245" t="s">
        <v>568</v>
      </c>
      <c r="M6429"/>
      <c r="N6429"/>
      <c r="O6429"/>
      <c r="P6429"/>
      <c r="Q6429"/>
      <c r="R6429"/>
      <c r="S6429"/>
      <c r="T6429"/>
      <c r="U6429"/>
      <c r="V6429"/>
      <c r="W6429"/>
      <c r="X6429"/>
      <c r="Y6429"/>
      <c r="Z6429"/>
      <c r="AA6429"/>
      <c r="AB6429"/>
      <c r="AC6429"/>
      <c r="AD6429"/>
      <c r="AE6429"/>
      <c r="AF6429"/>
      <c r="AG6429"/>
      <c r="AH6429"/>
      <c r="AI6429"/>
      <c r="AJ6429"/>
      <c r="AK6429"/>
      <c r="AL6429"/>
      <c r="AM6429"/>
      <c r="AN6429"/>
      <c r="AO6429"/>
      <c r="AP6429"/>
      <c r="AQ6429"/>
      <c r="AR6429"/>
      <c r="AS6429"/>
      <c r="AT6429"/>
      <c r="AU6429"/>
      <c r="AV6429"/>
      <c r="AW6429"/>
      <c r="AX6429"/>
      <c r="AY6429"/>
      <c r="AZ6429"/>
      <c r="BA6429"/>
      <c r="BB6429"/>
      <c r="BC6429"/>
      <c r="BD6429"/>
      <c r="BE6429"/>
      <c r="BF6429"/>
      <c r="BG6429"/>
      <c r="BH6429"/>
      <c r="BI6429"/>
      <c r="BJ6429"/>
      <c r="BK6429"/>
      <c r="BL6429"/>
      <c r="BM6429"/>
      <c r="BN6429"/>
      <c r="BO6429"/>
    </row>
    <row r="6430" spans="1:67" ht="15" x14ac:dyDescent="0.25">
      <c r="A6430" s="245" t="s">
        <v>1030</v>
      </c>
      <c r="B6430" s="245" t="s">
        <v>1029</v>
      </c>
      <c r="C6430" s="245" t="s">
        <v>1123</v>
      </c>
      <c r="D6430" s="245" t="s">
        <v>1122</v>
      </c>
      <c r="E6430" s="246" t="s">
        <v>44</v>
      </c>
      <c r="F6430" s="245" t="s">
        <v>44</v>
      </c>
      <c r="G6430" s="245" t="s">
        <v>22002</v>
      </c>
      <c r="H6430" s="245" t="s">
        <v>22003</v>
      </c>
      <c r="I6430" s="245" t="s">
        <v>11</v>
      </c>
      <c r="J6430" s="245" t="s">
        <v>59</v>
      </c>
      <c r="K6430" s="246" t="s">
        <v>15346</v>
      </c>
      <c r="L6430" s="245" t="s">
        <v>568</v>
      </c>
      <c r="M6430"/>
      <c r="N6430"/>
      <c r="O6430"/>
      <c r="P6430"/>
      <c r="Q6430"/>
      <c r="R6430"/>
      <c r="S6430"/>
      <c r="T6430"/>
      <c r="U6430"/>
      <c r="V6430"/>
      <c r="W6430"/>
      <c r="X6430"/>
      <c r="Y6430"/>
      <c r="Z6430"/>
      <c r="AA6430"/>
      <c r="AB6430"/>
      <c r="AC6430"/>
      <c r="AD6430"/>
      <c r="AE6430"/>
      <c r="AF6430"/>
      <c r="AG6430"/>
      <c r="AH6430"/>
      <c r="AI6430"/>
      <c r="AJ6430"/>
      <c r="AK6430"/>
      <c r="AL6430"/>
      <c r="AM6430"/>
      <c r="AN6430"/>
      <c r="AO6430"/>
      <c r="AP6430"/>
      <c r="AQ6430"/>
      <c r="AR6430"/>
      <c r="AS6430"/>
      <c r="AT6430"/>
      <c r="AU6430"/>
      <c r="AV6430"/>
      <c r="AW6430"/>
      <c r="AX6430"/>
      <c r="AY6430"/>
      <c r="AZ6430"/>
      <c r="BA6430"/>
      <c r="BB6430"/>
      <c r="BC6430"/>
      <c r="BD6430"/>
      <c r="BE6430"/>
      <c r="BF6430"/>
      <c r="BG6430"/>
      <c r="BH6430"/>
      <c r="BI6430"/>
      <c r="BJ6430"/>
      <c r="BK6430"/>
      <c r="BL6430"/>
      <c r="BM6430"/>
      <c r="BN6430"/>
      <c r="BO6430"/>
    </row>
    <row r="6431" spans="1:67" ht="15" x14ac:dyDescent="0.25">
      <c r="A6431" s="245" t="s">
        <v>1030</v>
      </c>
      <c r="B6431" s="245" t="s">
        <v>1029</v>
      </c>
      <c r="C6431" s="245" t="s">
        <v>1123</v>
      </c>
      <c r="D6431" s="245" t="s">
        <v>1122</v>
      </c>
      <c r="E6431" s="246" t="s">
        <v>44</v>
      </c>
      <c r="F6431" s="245" t="s">
        <v>44</v>
      </c>
      <c r="G6431" s="245" t="s">
        <v>22005</v>
      </c>
      <c r="H6431" s="245" t="s">
        <v>22006</v>
      </c>
      <c r="I6431" s="245" t="s">
        <v>11</v>
      </c>
      <c r="J6431" s="245" t="s">
        <v>59</v>
      </c>
      <c r="K6431" s="246" t="s">
        <v>25551</v>
      </c>
      <c r="L6431" s="245" t="s">
        <v>568</v>
      </c>
      <c r="M6431"/>
      <c r="N6431"/>
      <c r="O6431"/>
      <c r="P6431"/>
      <c r="Q6431"/>
      <c r="R6431"/>
      <c r="S6431"/>
      <c r="T6431"/>
      <c r="U6431"/>
      <c r="V6431"/>
      <c r="W6431"/>
      <c r="X6431"/>
      <c r="Y6431"/>
      <c r="Z6431"/>
      <c r="AA6431"/>
      <c r="AB6431"/>
      <c r="AC6431"/>
      <c r="AD6431"/>
      <c r="AE6431"/>
      <c r="AF6431"/>
      <c r="AG6431"/>
      <c r="AH6431"/>
      <c r="AI6431"/>
      <c r="AJ6431"/>
      <c r="AK6431"/>
      <c r="AL6431"/>
      <c r="AM6431"/>
      <c r="AN6431"/>
      <c r="AO6431"/>
      <c r="AP6431"/>
      <c r="AQ6431"/>
      <c r="AR6431"/>
      <c r="AS6431"/>
      <c r="AT6431"/>
      <c r="AU6431"/>
      <c r="AV6431"/>
      <c r="AW6431"/>
      <c r="AX6431"/>
      <c r="AY6431"/>
      <c r="AZ6431"/>
      <c r="BA6431"/>
      <c r="BB6431"/>
      <c r="BC6431"/>
      <c r="BD6431"/>
      <c r="BE6431"/>
      <c r="BF6431"/>
      <c r="BG6431"/>
      <c r="BH6431"/>
      <c r="BI6431"/>
      <c r="BJ6431"/>
      <c r="BK6431"/>
      <c r="BL6431"/>
      <c r="BM6431"/>
      <c r="BN6431"/>
      <c r="BO6431"/>
    </row>
    <row r="6432" spans="1:67" ht="15" x14ac:dyDescent="0.25">
      <c r="A6432" s="245" t="s">
        <v>1030</v>
      </c>
      <c r="B6432" s="245" t="s">
        <v>1029</v>
      </c>
      <c r="C6432" s="245" t="s">
        <v>1123</v>
      </c>
      <c r="D6432" s="245" t="s">
        <v>1122</v>
      </c>
      <c r="E6432" s="246" t="s">
        <v>44</v>
      </c>
      <c r="F6432" s="245" t="s">
        <v>44</v>
      </c>
      <c r="G6432" s="245" t="s">
        <v>22008</v>
      </c>
      <c r="H6432" s="245" t="s">
        <v>22009</v>
      </c>
      <c r="I6432" s="245" t="s">
        <v>11</v>
      </c>
      <c r="J6432" s="245" t="s">
        <v>59</v>
      </c>
      <c r="K6432" s="246" t="s">
        <v>15597</v>
      </c>
      <c r="L6432" s="245" t="s">
        <v>568</v>
      </c>
      <c r="M6432"/>
      <c r="N6432"/>
      <c r="O6432"/>
      <c r="P6432"/>
      <c r="Q6432"/>
      <c r="R6432"/>
      <c r="S6432"/>
      <c r="T6432"/>
      <c r="U6432"/>
      <c r="V6432"/>
      <c r="W6432"/>
      <c r="X6432"/>
      <c r="Y6432"/>
      <c r="Z6432"/>
      <c r="AA6432"/>
      <c r="AB6432"/>
      <c r="AC6432"/>
      <c r="AD6432"/>
      <c r="AE6432"/>
      <c r="AF6432"/>
      <c r="AG6432"/>
      <c r="AH6432"/>
      <c r="AI6432"/>
      <c r="AJ6432"/>
      <c r="AK6432"/>
      <c r="AL6432"/>
      <c r="AM6432"/>
      <c r="AN6432"/>
      <c r="AO6432"/>
      <c r="AP6432"/>
      <c r="AQ6432"/>
      <c r="AR6432"/>
      <c r="AS6432"/>
      <c r="AT6432"/>
      <c r="AU6432"/>
      <c r="AV6432"/>
      <c r="AW6432"/>
      <c r="AX6432"/>
      <c r="AY6432"/>
      <c r="AZ6432"/>
      <c r="BA6432"/>
      <c r="BB6432"/>
      <c r="BC6432"/>
      <c r="BD6432"/>
      <c r="BE6432"/>
      <c r="BF6432"/>
      <c r="BG6432"/>
      <c r="BH6432"/>
      <c r="BI6432"/>
      <c r="BJ6432"/>
      <c r="BK6432"/>
      <c r="BL6432"/>
      <c r="BM6432"/>
      <c r="BN6432"/>
      <c r="BO6432"/>
    </row>
    <row r="6433" spans="1:67" ht="15" x14ac:dyDescent="0.25">
      <c r="A6433" s="245" t="s">
        <v>1030</v>
      </c>
      <c r="B6433" s="245" t="s">
        <v>1029</v>
      </c>
      <c r="C6433" s="245" t="s">
        <v>1123</v>
      </c>
      <c r="D6433" s="245" t="s">
        <v>1122</v>
      </c>
      <c r="E6433" s="246" t="s">
        <v>44</v>
      </c>
      <c r="F6433" s="245" t="s">
        <v>44</v>
      </c>
      <c r="G6433" s="245" t="s">
        <v>22011</v>
      </c>
      <c r="H6433" s="245" t="s">
        <v>22012</v>
      </c>
      <c r="I6433" s="245" t="s">
        <v>11</v>
      </c>
      <c r="J6433" s="245" t="s">
        <v>569</v>
      </c>
      <c r="K6433" s="246" t="s">
        <v>15361</v>
      </c>
      <c r="L6433" s="245" t="s">
        <v>568</v>
      </c>
      <c r="M6433"/>
      <c r="N6433"/>
      <c r="O6433"/>
      <c r="P6433"/>
      <c r="Q6433"/>
      <c r="R6433"/>
      <c r="S6433"/>
      <c r="T6433"/>
      <c r="U6433"/>
      <c r="V6433"/>
      <c r="W6433"/>
      <c r="X6433"/>
      <c r="Y6433"/>
      <c r="Z6433"/>
      <c r="AA6433"/>
      <c r="AB6433"/>
      <c r="AC6433"/>
      <c r="AD6433"/>
      <c r="AE6433"/>
      <c r="AF6433"/>
      <c r="AG6433"/>
      <c r="AH6433"/>
      <c r="AI6433"/>
      <c r="AJ6433"/>
      <c r="AK6433"/>
      <c r="AL6433"/>
      <c r="AM6433"/>
      <c r="AN6433"/>
      <c r="AO6433"/>
      <c r="AP6433"/>
      <c r="AQ6433"/>
      <c r="AR6433"/>
      <c r="AS6433"/>
      <c r="AT6433"/>
      <c r="AU6433"/>
      <c r="AV6433"/>
      <c r="AW6433"/>
      <c r="AX6433"/>
      <c r="AY6433"/>
      <c r="AZ6433"/>
      <c r="BA6433"/>
      <c r="BB6433"/>
      <c r="BC6433"/>
      <c r="BD6433"/>
      <c r="BE6433"/>
      <c r="BF6433"/>
      <c r="BG6433"/>
      <c r="BH6433"/>
      <c r="BI6433"/>
      <c r="BJ6433"/>
      <c r="BK6433"/>
      <c r="BL6433"/>
      <c r="BM6433"/>
      <c r="BN6433"/>
      <c r="BO6433"/>
    </row>
    <row r="6434" spans="1:67" ht="15" x14ac:dyDescent="0.25">
      <c r="A6434" s="245" t="s">
        <v>1030</v>
      </c>
      <c r="B6434" s="245" t="s">
        <v>1029</v>
      </c>
      <c r="C6434" s="245" t="s">
        <v>1123</v>
      </c>
      <c r="D6434" s="245" t="s">
        <v>1122</v>
      </c>
      <c r="E6434" s="246" t="s">
        <v>44</v>
      </c>
      <c r="F6434" s="245" t="s">
        <v>44</v>
      </c>
      <c r="G6434" s="245" t="s">
        <v>22013</v>
      </c>
      <c r="H6434" s="245" t="s">
        <v>22014</v>
      </c>
      <c r="I6434" s="245" t="s">
        <v>11</v>
      </c>
      <c r="J6434" s="245" t="s">
        <v>59</v>
      </c>
      <c r="K6434" s="246" t="s">
        <v>8373</v>
      </c>
      <c r="L6434" s="245" t="s">
        <v>568</v>
      </c>
      <c r="M6434"/>
      <c r="N6434"/>
      <c r="O6434"/>
      <c r="P6434"/>
      <c r="Q6434"/>
      <c r="R6434"/>
      <c r="S6434"/>
      <c r="T6434"/>
      <c r="U6434"/>
      <c r="V6434"/>
      <c r="W6434"/>
      <c r="X6434"/>
      <c r="Y6434"/>
      <c r="Z6434"/>
      <c r="AA6434"/>
      <c r="AB6434"/>
      <c r="AC6434"/>
      <c r="AD6434"/>
      <c r="AE6434"/>
      <c r="AF6434"/>
      <c r="AG6434"/>
      <c r="AH6434"/>
      <c r="AI6434"/>
      <c r="AJ6434"/>
      <c r="AK6434"/>
      <c r="AL6434"/>
      <c r="AM6434"/>
      <c r="AN6434"/>
      <c r="AO6434"/>
      <c r="AP6434"/>
      <c r="AQ6434"/>
      <c r="AR6434"/>
      <c r="AS6434"/>
      <c r="AT6434"/>
      <c r="AU6434"/>
      <c r="AV6434"/>
      <c r="AW6434"/>
      <c r="AX6434"/>
      <c r="AY6434"/>
      <c r="AZ6434"/>
      <c r="BA6434"/>
      <c r="BB6434"/>
      <c r="BC6434"/>
      <c r="BD6434"/>
      <c r="BE6434"/>
      <c r="BF6434"/>
      <c r="BG6434"/>
      <c r="BH6434"/>
      <c r="BI6434"/>
      <c r="BJ6434"/>
      <c r="BK6434"/>
      <c r="BL6434"/>
      <c r="BM6434"/>
      <c r="BN6434"/>
      <c r="BO6434"/>
    </row>
    <row r="6435" spans="1:67" ht="15" x14ac:dyDescent="0.25">
      <c r="A6435" s="245" t="s">
        <v>1030</v>
      </c>
      <c r="B6435" s="245" t="s">
        <v>1029</v>
      </c>
      <c r="C6435" s="245" t="s">
        <v>1123</v>
      </c>
      <c r="D6435" s="245" t="s">
        <v>1122</v>
      </c>
      <c r="E6435" s="246" t="s">
        <v>44</v>
      </c>
      <c r="F6435" s="245" t="s">
        <v>44</v>
      </c>
      <c r="G6435" s="245" t="s">
        <v>22015</v>
      </c>
      <c r="H6435" s="245" t="s">
        <v>22016</v>
      </c>
      <c r="I6435" s="245" t="s">
        <v>11</v>
      </c>
      <c r="J6435" s="245" t="s">
        <v>59</v>
      </c>
      <c r="K6435" s="246" t="s">
        <v>25552</v>
      </c>
      <c r="L6435" s="245" t="s">
        <v>568</v>
      </c>
      <c r="M6435"/>
      <c r="N6435"/>
      <c r="O6435"/>
      <c r="P6435"/>
      <c r="Q6435"/>
      <c r="R6435"/>
      <c r="S6435"/>
      <c r="T6435"/>
      <c r="U6435"/>
      <c r="V6435"/>
      <c r="W6435"/>
      <c r="X6435"/>
      <c r="Y6435"/>
      <c r="Z6435"/>
      <c r="AA6435"/>
      <c r="AB6435"/>
      <c r="AC6435"/>
      <c r="AD6435"/>
      <c r="AE6435"/>
      <c r="AF6435"/>
      <c r="AG6435"/>
      <c r="AH6435"/>
      <c r="AI6435"/>
      <c r="AJ6435"/>
      <c r="AK6435"/>
      <c r="AL6435"/>
      <c r="AM6435"/>
      <c r="AN6435"/>
      <c r="AO6435"/>
      <c r="AP6435"/>
      <c r="AQ6435"/>
      <c r="AR6435"/>
      <c r="AS6435"/>
      <c r="AT6435"/>
      <c r="AU6435"/>
      <c r="AV6435"/>
      <c r="AW6435"/>
      <c r="AX6435"/>
      <c r="AY6435"/>
      <c r="AZ6435"/>
      <c r="BA6435"/>
      <c r="BB6435"/>
      <c r="BC6435"/>
      <c r="BD6435"/>
      <c r="BE6435"/>
      <c r="BF6435"/>
      <c r="BG6435"/>
      <c r="BH6435"/>
      <c r="BI6435"/>
      <c r="BJ6435"/>
      <c r="BK6435"/>
      <c r="BL6435"/>
      <c r="BM6435"/>
      <c r="BN6435"/>
      <c r="BO6435"/>
    </row>
    <row r="6436" spans="1:67" ht="15" x14ac:dyDescent="0.25">
      <c r="A6436" s="245" t="s">
        <v>1030</v>
      </c>
      <c r="B6436" s="245" t="s">
        <v>1029</v>
      </c>
      <c r="C6436" s="245" t="s">
        <v>1123</v>
      </c>
      <c r="D6436" s="245" t="s">
        <v>1122</v>
      </c>
      <c r="E6436" s="246" t="s">
        <v>44</v>
      </c>
      <c r="F6436" s="245" t="s">
        <v>44</v>
      </c>
      <c r="G6436" s="245" t="s">
        <v>22017</v>
      </c>
      <c r="H6436" s="245" t="s">
        <v>22018</v>
      </c>
      <c r="I6436" s="245" t="s">
        <v>11</v>
      </c>
      <c r="J6436" s="245" t="s">
        <v>59</v>
      </c>
      <c r="K6436" s="246" t="s">
        <v>25553</v>
      </c>
      <c r="L6436" s="245" t="s">
        <v>568</v>
      </c>
      <c r="M6436"/>
      <c r="N6436"/>
      <c r="O6436"/>
      <c r="P6436"/>
      <c r="Q6436"/>
      <c r="R6436"/>
      <c r="S6436"/>
      <c r="T6436"/>
      <c r="U6436"/>
      <c r="V6436"/>
      <c r="W6436"/>
      <c r="X6436"/>
      <c r="Y6436"/>
      <c r="Z6436"/>
      <c r="AA6436"/>
      <c r="AB6436"/>
      <c r="AC6436"/>
      <c r="AD6436"/>
      <c r="AE6436"/>
      <c r="AF6436"/>
      <c r="AG6436"/>
      <c r="AH6436"/>
      <c r="AI6436"/>
      <c r="AJ6436"/>
      <c r="AK6436"/>
      <c r="AL6436"/>
      <c r="AM6436"/>
      <c r="AN6436"/>
      <c r="AO6436"/>
      <c r="AP6436"/>
      <c r="AQ6436"/>
      <c r="AR6436"/>
      <c r="AS6436"/>
      <c r="AT6436"/>
      <c r="AU6436"/>
      <c r="AV6436"/>
      <c r="AW6436"/>
      <c r="AX6436"/>
      <c r="AY6436"/>
      <c r="AZ6436"/>
      <c r="BA6436"/>
      <c r="BB6436"/>
      <c r="BC6436"/>
      <c r="BD6436"/>
      <c r="BE6436"/>
      <c r="BF6436"/>
      <c r="BG6436"/>
      <c r="BH6436"/>
      <c r="BI6436"/>
      <c r="BJ6436"/>
      <c r="BK6436"/>
      <c r="BL6436"/>
      <c r="BM6436"/>
      <c r="BN6436"/>
      <c r="BO6436"/>
    </row>
    <row r="6437" spans="1:67" ht="15" x14ac:dyDescent="0.25">
      <c r="A6437" s="245" t="s">
        <v>1030</v>
      </c>
      <c r="B6437" s="245" t="s">
        <v>1029</v>
      </c>
      <c r="C6437" s="245" t="s">
        <v>1123</v>
      </c>
      <c r="D6437" s="245" t="s">
        <v>1122</v>
      </c>
      <c r="E6437" s="246" t="s">
        <v>44</v>
      </c>
      <c r="F6437" s="245" t="s">
        <v>44</v>
      </c>
      <c r="G6437" s="245" t="s">
        <v>22019</v>
      </c>
      <c r="H6437" s="245" t="s">
        <v>22020</v>
      </c>
      <c r="I6437" s="245" t="s">
        <v>11</v>
      </c>
      <c r="J6437" s="245" t="s">
        <v>569</v>
      </c>
      <c r="K6437" s="246" t="s">
        <v>10112</v>
      </c>
      <c r="L6437" s="245" t="s">
        <v>568</v>
      </c>
      <c r="M6437"/>
      <c r="N6437"/>
      <c r="O6437"/>
      <c r="P6437"/>
      <c r="Q6437"/>
      <c r="R6437"/>
      <c r="S6437"/>
      <c r="T6437"/>
      <c r="U6437"/>
      <c r="V6437"/>
      <c r="W6437"/>
      <c r="X6437"/>
      <c r="Y6437"/>
      <c r="Z6437"/>
      <c r="AA6437"/>
      <c r="AB6437"/>
      <c r="AC6437"/>
      <c r="AD6437"/>
      <c r="AE6437"/>
      <c r="AF6437"/>
      <c r="AG6437"/>
      <c r="AH6437"/>
      <c r="AI6437"/>
      <c r="AJ6437"/>
      <c r="AK6437"/>
      <c r="AL6437"/>
      <c r="AM6437"/>
      <c r="AN6437"/>
      <c r="AO6437"/>
      <c r="AP6437"/>
      <c r="AQ6437"/>
      <c r="AR6437"/>
      <c r="AS6437"/>
      <c r="AT6437"/>
      <c r="AU6437"/>
      <c r="AV6437"/>
      <c r="AW6437"/>
      <c r="AX6437"/>
      <c r="AY6437"/>
      <c r="AZ6437"/>
      <c r="BA6437"/>
      <c r="BB6437"/>
      <c r="BC6437"/>
      <c r="BD6437"/>
      <c r="BE6437"/>
      <c r="BF6437"/>
      <c r="BG6437"/>
      <c r="BH6437"/>
      <c r="BI6437"/>
      <c r="BJ6437"/>
      <c r="BK6437"/>
      <c r="BL6437"/>
      <c r="BM6437"/>
      <c r="BN6437"/>
      <c r="BO6437"/>
    </row>
    <row r="6438" spans="1:67" ht="15" x14ac:dyDescent="0.25">
      <c r="A6438" s="245" t="s">
        <v>1030</v>
      </c>
      <c r="B6438" s="245" t="s">
        <v>1029</v>
      </c>
      <c r="C6438" s="245" t="s">
        <v>1123</v>
      </c>
      <c r="D6438" s="245" t="s">
        <v>1122</v>
      </c>
      <c r="E6438" s="246" t="s">
        <v>44</v>
      </c>
      <c r="F6438" s="245" t="s">
        <v>44</v>
      </c>
      <c r="G6438" s="245" t="s">
        <v>22022</v>
      </c>
      <c r="H6438" s="245" t="s">
        <v>22023</v>
      </c>
      <c r="I6438" s="245" t="s">
        <v>11</v>
      </c>
      <c r="J6438" s="245" t="s">
        <v>59</v>
      </c>
      <c r="K6438" s="246" t="s">
        <v>21872</v>
      </c>
      <c r="L6438" s="245" t="s">
        <v>568</v>
      </c>
      <c r="M6438"/>
      <c r="N6438"/>
      <c r="O6438"/>
      <c r="P6438"/>
      <c r="Q6438"/>
      <c r="R6438"/>
      <c r="S6438"/>
      <c r="T6438"/>
      <c r="U6438"/>
      <c r="V6438"/>
      <c r="W6438"/>
      <c r="X6438"/>
      <c r="Y6438"/>
      <c r="Z6438"/>
      <c r="AA6438"/>
      <c r="AB6438"/>
      <c r="AC6438"/>
      <c r="AD6438"/>
      <c r="AE6438"/>
      <c r="AF6438"/>
      <c r="AG6438"/>
      <c r="AH6438"/>
      <c r="AI6438"/>
      <c r="AJ6438"/>
      <c r="AK6438"/>
      <c r="AL6438"/>
      <c r="AM6438"/>
      <c r="AN6438"/>
      <c r="AO6438"/>
      <c r="AP6438"/>
      <c r="AQ6438"/>
      <c r="AR6438"/>
      <c r="AS6438"/>
      <c r="AT6438"/>
      <c r="AU6438"/>
      <c r="AV6438"/>
      <c r="AW6438"/>
      <c r="AX6438"/>
      <c r="AY6438"/>
      <c r="AZ6438"/>
      <c r="BA6438"/>
      <c r="BB6438"/>
      <c r="BC6438"/>
      <c r="BD6438"/>
      <c r="BE6438"/>
      <c r="BF6438"/>
      <c r="BG6438"/>
      <c r="BH6438"/>
      <c r="BI6438"/>
      <c r="BJ6438"/>
      <c r="BK6438"/>
      <c r="BL6438"/>
      <c r="BM6438"/>
      <c r="BN6438"/>
      <c r="BO6438"/>
    </row>
    <row r="6439" spans="1:67" ht="15" x14ac:dyDescent="0.25">
      <c r="A6439" s="245" t="s">
        <v>1030</v>
      </c>
      <c r="B6439" s="245" t="s">
        <v>1029</v>
      </c>
      <c r="C6439" s="245" t="s">
        <v>1123</v>
      </c>
      <c r="D6439" s="245" t="s">
        <v>1122</v>
      </c>
      <c r="E6439" s="246" t="s">
        <v>44</v>
      </c>
      <c r="F6439" s="245" t="s">
        <v>44</v>
      </c>
      <c r="G6439" s="245" t="s">
        <v>22024</v>
      </c>
      <c r="H6439" s="245" t="s">
        <v>22025</v>
      </c>
      <c r="I6439" s="245" t="s">
        <v>11</v>
      </c>
      <c r="J6439" s="245" t="s">
        <v>59</v>
      </c>
      <c r="K6439" s="246" t="s">
        <v>25554</v>
      </c>
      <c r="L6439" s="245" t="s">
        <v>568</v>
      </c>
      <c r="M6439"/>
      <c r="N6439"/>
      <c r="O6439"/>
      <c r="P6439"/>
      <c r="Q6439"/>
      <c r="R6439"/>
      <c r="S6439"/>
      <c r="T6439"/>
      <c r="U6439"/>
      <c r="V6439"/>
      <c r="W6439"/>
      <c r="X6439"/>
      <c r="Y6439"/>
      <c r="Z6439"/>
      <c r="AA6439"/>
      <c r="AB6439"/>
      <c r="AC6439"/>
      <c r="AD6439"/>
      <c r="AE6439"/>
      <c r="AF6439"/>
      <c r="AG6439"/>
      <c r="AH6439"/>
      <c r="AI6439"/>
      <c r="AJ6439"/>
      <c r="AK6439"/>
      <c r="AL6439"/>
      <c r="AM6439"/>
      <c r="AN6439"/>
      <c r="AO6439"/>
      <c r="AP6439"/>
      <c r="AQ6439"/>
      <c r="AR6439"/>
      <c r="AS6439"/>
      <c r="AT6439"/>
      <c r="AU6439"/>
      <c r="AV6439"/>
      <c r="AW6439"/>
      <c r="AX6439"/>
      <c r="AY6439"/>
      <c r="AZ6439"/>
      <c r="BA6439"/>
      <c r="BB6439"/>
      <c r="BC6439"/>
      <c r="BD6439"/>
      <c r="BE6439"/>
      <c r="BF6439"/>
      <c r="BG6439"/>
      <c r="BH6439"/>
      <c r="BI6439"/>
      <c r="BJ6439"/>
      <c r="BK6439"/>
      <c r="BL6439"/>
      <c r="BM6439"/>
      <c r="BN6439"/>
      <c r="BO6439"/>
    </row>
    <row r="6440" spans="1:67" ht="15" x14ac:dyDescent="0.25">
      <c r="A6440" s="245" t="s">
        <v>1030</v>
      </c>
      <c r="B6440" s="245" t="s">
        <v>1029</v>
      </c>
      <c r="C6440" s="245" t="s">
        <v>1123</v>
      </c>
      <c r="D6440" s="245" t="s">
        <v>1122</v>
      </c>
      <c r="E6440" s="246" t="s">
        <v>44</v>
      </c>
      <c r="F6440" s="245" t="s">
        <v>44</v>
      </c>
      <c r="G6440" s="245" t="s">
        <v>22026</v>
      </c>
      <c r="H6440" s="245" t="s">
        <v>22027</v>
      </c>
      <c r="I6440" s="245" t="s">
        <v>11</v>
      </c>
      <c r="J6440" s="245" t="s">
        <v>59</v>
      </c>
      <c r="K6440" s="246" t="s">
        <v>25555</v>
      </c>
      <c r="L6440" s="245" t="s">
        <v>568</v>
      </c>
      <c r="M6440"/>
      <c r="N6440"/>
      <c r="O6440"/>
      <c r="P6440"/>
      <c r="Q6440"/>
      <c r="R6440"/>
      <c r="S6440"/>
      <c r="T6440"/>
      <c r="U6440"/>
      <c r="V6440"/>
      <c r="W6440"/>
      <c r="X6440"/>
      <c r="Y6440"/>
      <c r="Z6440"/>
      <c r="AA6440"/>
      <c r="AB6440"/>
      <c r="AC6440"/>
      <c r="AD6440"/>
      <c r="AE6440"/>
      <c r="AF6440"/>
      <c r="AG6440"/>
      <c r="AH6440"/>
      <c r="AI6440"/>
      <c r="AJ6440"/>
      <c r="AK6440"/>
      <c r="AL6440"/>
      <c r="AM6440"/>
      <c r="AN6440"/>
      <c r="AO6440"/>
      <c r="AP6440"/>
      <c r="AQ6440"/>
      <c r="AR6440"/>
      <c r="AS6440"/>
      <c r="AT6440"/>
      <c r="AU6440"/>
      <c r="AV6440"/>
      <c r="AW6440"/>
      <c r="AX6440"/>
      <c r="AY6440"/>
      <c r="AZ6440"/>
      <c r="BA6440"/>
      <c r="BB6440"/>
      <c r="BC6440"/>
      <c r="BD6440"/>
      <c r="BE6440"/>
      <c r="BF6440"/>
      <c r="BG6440"/>
      <c r="BH6440"/>
      <c r="BI6440"/>
      <c r="BJ6440"/>
      <c r="BK6440"/>
      <c r="BL6440"/>
      <c r="BM6440"/>
      <c r="BN6440"/>
      <c r="BO6440"/>
    </row>
    <row r="6441" spans="1:67" ht="15" x14ac:dyDescent="0.25">
      <c r="A6441" s="245" t="s">
        <v>1030</v>
      </c>
      <c r="B6441" s="245" t="s">
        <v>1029</v>
      </c>
      <c r="C6441" s="245" t="s">
        <v>1123</v>
      </c>
      <c r="D6441" s="245" t="s">
        <v>1122</v>
      </c>
      <c r="E6441" s="246" t="s">
        <v>44</v>
      </c>
      <c r="F6441" s="245" t="s">
        <v>44</v>
      </c>
      <c r="G6441" s="245" t="s">
        <v>22029</v>
      </c>
      <c r="H6441" s="245" t="s">
        <v>22030</v>
      </c>
      <c r="I6441" s="245" t="s">
        <v>11</v>
      </c>
      <c r="J6441" s="245" t="s">
        <v>569</v>
      </c>
      <c r="K6441" s="246" t="s">
        <v>12000</v>
      </c>
      <c r="L6441" s="245" t="s">
        <v>568</v>
      </c>
      <c r="M6441"/>
      <c r="N6441"/>
      <c r="O6441"/>
      <c r="P6441"/>
      <c r="Q6441"/>
      <c r="R6441"/>
      <c r="S6441"/>
      <c r="T6441"/>
      <c r="U6441"/>
      <c r="V6441"/>
      <c r="W6441"/>
      <c r="X6441"/>
      <c r="Y6441"/>
      <c r="Z6441"/>
      <c r="AA6441"/>
      <c r="AB6441"/>
      <c r="AC6441"/>
      <c r="AD6441"/>
      <c r="AE6441"/>
      <c r="AF6441"/>
      <c r="AG6441"/>
      <c r="AH6441"/>
      <c r="AI6441"/>
      <c r="AJ6441"/>
      <c r="AK6441"/>
      <c r="AL6441"/>
      <c r="AM6441"/>
      <c r="AN6441"/>
      <c r="AO6441"/>
      <c r="AP6441"/>
      <c r="AQ6441"/>
      <c r="AR6441"/>
      <c r="AS6441"/>
      <c r="AT6441"/>
      <c r="AU6441"/>
      <c r="AV6441"/>
      <c r="AW6441"/>
      <c r="AX6441"/>
      <c r="AY6441"/>
      <c r="AZ6441"/>
      <c r="BA6441"/>
      <c r="BB6441"/>
      <c r="BC6441"/>
      <c r="BD6441"/>
      <c r="BE6441"/>
      <c r="BF6441"/>
      <c r="BG6441"/>
      <c r="BH6441"/>
      <c r="BI6441"/>
      <c r="BJ6441"/>
      <c r="BK6441"/>
      <c r="BL6441"/>
      <c r="BM6441"/>
      <c r="BN6441"/>
      <c r="BO6441"/>
    </row>
    <row r="6442" spans="1:67" ht="15" x14ac:dyDescent="0.25">
      <c r="A6442" s="245" t="s">
        <v>1030</v>
      </c>
      <c r="B6442" s="245" t="s">
        <v>1029</v>
      </c>
      <c r="C6442" s="245" t="s">
        <v>1123</v>
      </c>
      <c r="D6442" s="245" t="s">
        <v>1122</v>
      </c>
      <c r="E6442" s="246" t="s">
        <v>44</v>
      </c>
      <c r="F6442" s="245" t="s">
        <v>44</v>
      </c>
      <c r="G6442" s="245" t="s">
        <v>22031</v>
      </c>
      <c r="H6442" s="245" t="s">
        <v>22032</v>
      </c>
      <c r="I6442" s="245" t="s">
        <v>11</v>
      </c>
      <c r="J6442" s="245" t="s">
        <v>59</v>
      </c>
      <c r="K6442" s="246" t="s">
        <v>22790</v>
      </c>
      <c r="L6442" s="245" t="s">
        <v>568</v>
      </c>
      <c r="M6442"/>
      <c r="N6442"/>
      <c r="O6442"/>
      <c r="P6442"/>
      <c r="Q6442"/>
      <c r="R6442"/>
      <c r="S6442"/>
      <c r="T6442"/>
      <c r="U6442"/>
      <c r="V6442"/>
      <c r="W6442"/>
      <c r="X6442"/>
      <c r="Y6442"/>
      <c r="Z6442"/>
      <c r="AA6442"/>
      <c r="AB6442"/>
      <c r="AC6442"/>
      <c r="AD6442"/>
      <c r="AE6442"/>
      <c r="AF6442"/>
      <c r="AG6442"/>
      <c r="AH6442"/>
      <c r="AI6442"/>
      <c r="AJ6442"/>
      <c r="AK6442"/>
      <c r="AL6442"/>
      <c r="AM6442"/>
      <c r="AN6442"/>
      <c r="AO6442"/>
      <c r="AP6442"/>
      <c r="AQ6442"/>
      <c r="AR6442"/>
      <c r="AS6442"/>
      <c r="AT6442"/>
      <c r="AU6442"/>
      <c r="AV6442"/>
      <c r="AW6442"/>
      <c r="AX6442"/>
      <c r="AY6442"/>
      <c r="AZ6442"/>
      <c r="BA6442"/>
      <c r="BB6442"/>
      <c r="BC6442"/>
      <c r="BD6442"/>
      <c r="BE6442"/>
      <c r="BF6442"/>
      <c r="BG6442"/>
      <c r="BH6442"/>
      <c r="BI6442"/>
      <c r="BJ6442"/>
      <c r="BK6442"/>
      <c r="BL6442"/>
      <c r="BM6442"/>
      <c r="BN6442"/>
      <c r="BO6442"/>
    </row>
    <row r="6443" spans="1:67" ht="15" x14ac:dyDescent="0.25">
      <c r="A6443" s="245" t="s">
        <v>1030</v>
      </c>
      <c r="B6443" s="245" t="s">
        <v>1029</v>
      </c>
      <c r="C6443" s="245" t="s">
        <v>1123</v>
      </c>
      <c r="D6443" s="245" t="s">
        <v>1122</v>
      </c>
      <c r="E6443" s="246" t="s">
        <v>44</v>
      </c>
      <c r="F6443" s="245" t="s">
        <v>44</v>
      </c>
      <c r="G6443" s="245" t="s">
        <v>22033</v>
      </c>
      <c r="H6443" s="245" t="s">
        <v>22034</v>
      </c>
      <c r="I6443" s="245" t="s">
        <v>11</v>
      </c>
      <c r="J6443" s="245" t="s">
        <v>59</v>
      </c>
      <c r="K6443" s="246" t="s">
        <v>12925</v>
      </c>
      <c r="L6443" s="245" t="s">
        <v>568</v>
      </c>
      <c r="M6443"/>
      <c r="N6443"/>
      <c r="O6443"/>
      <c r="P6443"/>
      <c r="Q6443"/>
      <c r="R6443"/>
      <c r="S6443"/>
      <c r="T6443"/>
      <c r="U6443"/>
      <c r="V6443"/>
      <c r="W6443"/>
      <c r="X6443"/>
      <c r="Y6443"/>
      <c r="Z6443"/>
      <c r="AA6443"/>
      <c r="AB6443"/>
      <c r="AC6443"/>
      <c r="AD6443"/>
      <c r="AE6443"/>
      <c r="AF6443"/>
      <c r="AG6443"/>
      <c r="AH6443"/>
      <c r="AI6443"/>
      <c r="AJ6443"/>
      <c r="AK6443"/>
      <c r="AL6443"/>
      <c r="AM6443"/>
      <c r="AN6443"/>
      <c r="AO6443"/>
      <c r="AP6443"/>
      <c r="AQ6443"/>
      <c r="AR6443"/>
      <c r="AS6443"/>
      <c r="AT6443"/>
      <c r="AU6443"/>
      <c r="AV6443"/>
      <c r="AW6443"/>
      <c r="AX6443"/>
      <c r="AY6443"/>
      <c r="AZ6443"/>
      <c r="BA6443"/>
      <c r="BB6443"/>
      <c r="BC6443"/>
      <c r="BD6443"/>
      <c r="BE6443"/>
      <c r="BF6443"/>
      <c r="BG6443"/>
      <c r="BH6443"/>
      <c r="BI6443"/>
      <c r="BJ6443"/>
      <c r="BK6443"/>
      <c r="BL6443"/>
      <c r="BM6443"/>
      <c r="BN6443"/>
      <c r="BO6443"/>
    </row>
    <row r="6444" spans="1:67" ht="15" x14ac:dyDescent="0.25">
      <c r="A6444" s="245" t="s">
        <v>1030</v>
      </c>
      <c r="B6444" s="245" t="s">
        <v>1029</v>
      </c>
      <c r="C6444" s="245" t="s">
        <v>1123</v>
      </c>
      <c r="D6444" s="245" t="s">
        <v>1122</v>
      </c>
      <c r="E6444" s="246" t="s">
        <v>44</v>
      </c>
      <c r="F6444" s="245" t="s">
        <v>44</v>
      </c>
      <c r="G6444" s="245" t="s">
        <v>22036</v>
      </c>
      <c r="H6444" s="245" t="s">
        <v>22037</v>
      </c>
      <c r="I6444" s="245" t="s">
        <v>11</v>
      </c>
      <c r="J6444" s="245" t="s">
        <v>59</v>
      </c>
      <c r="K6444" s="246" t="s">
        <v>19906</v>
      </c>
      <c r="L6444" s="245" t="s">
        <v>568</v>
      </c>
      <c r="M6444"/>
      <c r="N6444"/>
      <c r="O6444"/>
      <c r="P6444"/>
      <c r="Q6444"/>
      <c r="R6444"/>
      <c r="S6444"/>
      <c r="T6444"/>
      <c r="U6444"/>
      <c r="V6444"/>
      <c r="W6444"/>
      <c r="X6444"/>
      <c r="Y6444"/>
      <c r="Z6444"/>
      <c r="AA6444"/>
      <c r="AB6444"/>
      <c r="AC6444"/>
      <c r="AD6444"/>
      <c r="AE6444"/>
      <c r="AF6444"/>
      <c r="AG6444"/>
      <c r="AH6444"/>
      <c r="AI6444"/>
      <c r="AJ6444"/>
      <c r="AK6444"/>
      <c r="AL6444"/>
      <c r="AM6444"/>
      <c r="AN6444"/>
      <c r="AO6444"/>
      <c r="AP6444"/>
      <c r="AQ6444"/>
      <c r="AR6444"/>
      <c r="AS6444"/>
      <c r="AT6444"/>
      <c r="AU6444"/>
      <c r="AV6444"/>
      <c r="AW6444"/>
      <c r="AX6444"/>
      <c r="AY6444"/>
      <c r="AZ6444"/>
      <c r="BA6444"/>
      <c r="BB6444"/>
      <c r="BC6444"/>
      <c r="BD6444"/>
      <c r="BE6444"/>
      <c r="BF6444"/>
      <c r="BG6444"/>
      <c r="BH6444"/>
      <c r="BI6444"/>
      <c r="BJ6444"/>
      <c r="BK6444"/>
      <c r="BL6444"/>
      <c r="BM6444"/>
      <c r="BN6444"/>
      <c r="BO6444"/>
    </row>
    <row r="6445" spans="1:67" ht="15" x14ac:dyDescent="0.25">
      <c r="A6445" s="245" t="s">
        <v>1030</v>
      </c>
      <c r="B6445" s="245" t="s">
        <v>1029</v>
      </c>
      <c r="C6445" s="245" t="s">
        <v>1123</v>
      </c>
      <c r="D6445" s="245" t="s">
        <v>1122</v>
      </c>
      <c r="E6445" s="246" t="s">
        <v>44</v>
      </c>
      <c r="F6445" s="245" t="s">
        <v>44</v>
      </c>
      <c r="G6445" s="245" t="s">
        <v>22039</v>
      </c>
      <c r="H6445" s="245" t="s">
        <v>22040</v>
      </c>
      <c r="I6445" s="245" t="s">
        <v>11</v>
      </c>
      <c r="J6445" s="245" t="s">
        <v>569</v>
      </c>
      <c r="K6445" s="246" t="s">
        <v>12005</v>
      </c>
      <c r="L6445" s="245" t="s">
        <v>568</v>
      </c>
      <c r="M6445"/>
      <c r="N6445"/>
      <c r="O6445"/>
      <c r="P6445"/>
      <c r="Q6445"/>
      <c r="R6445"/>
      <c r="S6445"/>
      <c r="T6445"/>
      <c r="U6445"/>
      <c r="V6445"/>
      <c r="W6445"/>
      <c r="X6445"/>
      <c r="Y6445"/>
      <c r="Z6445"/>
      <c r="AA6445"/>
      <c r="AB6445"/>
      <c r="AC6445"/>
      <c r="AD6445"/>
      <c r="AE6445"/>
      <c r="AF6445"/>
      <c r="AG6445"/>
      <c r="AH6445"/>
      <c r="AI6445"/>
      <c r="AJ6445"/>
      <c r="AK6445"/>
      <c r="AL6445"/>
      <c r="AM6445"/>
      <c r="AN6445"/>
      <c r="AO6445"/>
      <c r="AP6445"/>
      <c r="AQ6445"/>
      <c r="AR6445"/>
      <c r="AS6445"/>
      <c r="AT6445"/>
      <c r="AU6445"/>
      <c r="AV6445"/>
      <c r="AW6445"/>
      <c r="AX6445"/>
      <c r="AY6445"/>
      <c r="AZ6445"/>
      <c r="BA6445"/>
      <c r="BB6445"/>
      <c r="BC6445"/>
      <c r="BD6445"/>
      <c r="BE6445"/>
      <c r="BF6445"/>
      <c r="BG6445"/>
      <c r="BH6445"/>
      <c r="BI6445"/>
      <c r="BJ6445"/>
      <c r="BK6445"/>
      <c r="BL6445"/>
      <c r="BM6445"/>
      <c r="BN6445"/>
      <c r="BO6445"/>
    </row>
    <row r="6446" spans="1:67" ht="15" x14ac:dyDescent="0.25">
      <c r="A6446" s="245" t="s">
        <v>1030</v>
      </c>
      <c r="B6446" s="245" t="s">
        <v>1029</v>
      </c>
      <c r="C6446" s="245" t="s">
        <v>1123</v>
      </c>
      <c r="D6446" s="245" t="s">
        <v>1122</v>
      </c>
      <c r="E6446" s="246" t="s">
        <v>44</v>
      </c>
      <c r="F6446" s="245" t="s">
        <v>44</v>
      </c>
      <c r="G6446" s="245" t="s">
        <v>22041</v>
      </c>
      <c r="H6446" s="245" t="s">
        <v>22042</v>
      </c>
      <c r="I6446" s="245" t="s">
        <v>11</v>
      </c>
      <c r="J6446" s="245" t="s">
        <v>59</v>
      </c>
      <c r="K6446" s="246" t="s">
        <v>18134</v>
      </c>
      <c r="L6446" s="245" t="s">
        <v>568</v>
      </c>
      <c r="M6446"/>
      <c r="N6446"/>
      <c r="O6446"/>
      <c r="P6446"/>
      <c r="Q6446"/>
      <c r="R6446"/>
      <c r="S6446"/>
      <c r="T6446"/>
      <c r="U6446"/>
      <c r="V6446"/>
      <c r="W6446"/>
      <c r="X6446"/>
      <c r="Y6446"/>
      <c r="Z6446"/>
      <c r="AA6446"/>
      <c r="AB6446"/>
      <c r="AC6446"/>
      <c r="AD6446"/>
      <c r="AE6446"/>
      <c r="AF6446"/>
      <c r="AG6446"/>
      <c r="AH6446"/>
      <c r="AI6446"/>
      <c r="AJ6446"/>
      <c r="AK6446"/>
      <c r="AL6446"/>
      <c r="AM6446"/>
      <c r="AN6446"/>
      <c r="AO6446"/>
      <c r="AP6446"/>
      <c r="AQ6446"/>
      <c r="AR6446"/>
      <c r="AS6446"/>
      <c r="AT6446"/>
      <c r="AU6446"/>
      <c r="AV6446"/>
      <c r="AW6446"/>
      <c r="AX6446"/>
      <c r="AY6446"/>
      <c r="AZ6446"/>
      <c r="BA6446"/>
      <c r="BB6446"/>
      <c r="BC6446"/>
      <c r="BD6446"/>
      <c r="BE6446"/>
      <c r="BF6446"/>
      <c r="BG6446"/>
      <c r="BH6446"/>
      <c r="BI6446"/>
      <c r="BJ6446"/>
      <c r="BK6446"/>
      <c r="BL6446"/>
      <c r="BM6446"/>
      <c r="BN6446"/>
      <c r="BO6446"/>
    </row>
    <row r="6447" spans="1:67" ht="15" x14ac:dyDescent="0.25">
      <c r="A6447" s="245" t="s">
        <v>1030</v>
      </c>
      <c r="B6447" s="245" t="s">
        <v>1029</v>
      </c>
      <c r="C6447" s="245" t="s">
        <v>1123</v>
      </c>
      <c r="D6447" s="245" t="s">
        <v>1122</v>
      </c>
      <c r="E6447" s="246" t="s">
        <v>44</v>
      </c>
      <c r="F6447" s="245" t="s">
        <v>44</v>
      </c>
      <c r="G6447" s="245" t="s">
        <v>22043</v>
      </c>
      <c r="H6447" s="245" t="s">
        <v>22044</v>
      </c>
      <c r="I6447" s="245" t="s">
        <v>11</v>
      </c>
      <c r="J6447" s="245" t="s">
        <v>59</v>
      </c>
      <c r="K6447" s="246" t="s">
        <v>25556</v>
      </c>
      <c r="L6447" s="245" t="s">
        <v>568</v>
      </c>
      <c r="M6447"/>
      <c r="N6447"/>
      <c r="O6447"/>
      <c r="P6447"/>
      <c r="Q6447"/>
      <c r="R6447"/>
      <c r="S6447"/>
      <c r="T6447"/>
      <c r="U6447"/>
      <c r="V6447"/>
      <c r="W6447"/>
      <c r="X6447"/>
      <c r="Y6447"/>
      <c r="Z6447"/>
      <c r="AA6447"/>
      <c r="AB6447"/>
      <c r="AC6447"/>
      <c r="AD6447"/>
      <c r="AE6447"/>
      <c r="AF6447"/>
      <c r="AG6447"/>
      <c r="AH6447"/>
      <c r="AI6447"/>
      <c r="AJ6447"/>
      <c r="AK6447"/>
      <c r="AL6447"/>
      <c r="AM6447"/>
      <c r="AN6447"/>
      <c r="AO6447"/>
      <c r="AP6447"/>
      <c r="AQ6447"/>
      <c r="AR6447"/>
      <c r="AS6447"/>
      <c r="AT6447"/>
      <c r="AU6447"/>
      <c r="AV6447"/>
      <c r="AW6447"/>
      <c r="AX6447"/>
      <c r="AY6447"/>
      <c r="AZ6447"/>
      <c r="BA6447"/>
      <c r="BB6447"/>
      <c r="BC6447"/>
      <c r="BD6447"/>
      <c r="BE6447"/>
      <c r="BF6447"/>
      <c r="BG6447"/>
      <c r="BH6447"/>
      <c r="BI6447"/>
      <c r="BJ6447"/>
      <c r="BK6447"/>
      <c r="BL6447"/>
      <c r="BM6447"/>
      <c r="BN6447"/>
      <c r="BO6447"/>
    </row>
    <row r="6448" spans="1:67" ht="15" x14ac:dyDescent="0.25">
      <c r="A6448" s="245" t="s">
        <v>1030</v>
      </c>
      <c r="B6448" s="245" t="s">
        <v>1029</v>
      </c>
      <c r="C6448" s="245" t="s">
        <v>1123</v>
      </c>
      <c r="D6448" s="245" t="s">
        <v>1122</v>
      </c>
      <c r="E6448" s="246" t="s">
        <v>44</v>
      </c>
      <c r="F6448" s="245" t="s">
        <v>44</v>
      </c>
      <c r="G6448" s="245" t="s">
        <v>22045</v>
      </c>
      <c r="H6448" s="245" t="s">
        <v>22046</v>
      </c>
      <c r="I6448" s="245" t="s">
        <v>11</v>
      </c>
      <c r="J6448" s="245" t="s">
        <v>59</v>
      </c>
      <c r="K6448" s="246" t="s">
        <v>8496</v>
      </c>
      <c r="L6448" s="245" t="s">
        <v>568</v>
      </c>
      <c r="M6448"/>
      <c r="N6448"/>
      <c r="O6448"/>
      <c r="P6448"/>
      <c r="Q6448"/>
      <c r="R6448"/>
      <c r="S6448"/>
      <c r="T6448"/>
      <c r="U6448"/>
      <c r="V6448"/>
      <c r="W6448"/>
      <c r="X6448"/>
      <c r="Y6448"/>
      <c r="Z6448"/>
      <c r="AA6448"/>
      <c r="AB6448"/>
      <c r="AC6448"/>
      <c r="AD6448"/>
      <c r="AE6448"/>
      <c r="AF6448"/>
      <c r="AG6448"/>
      <c r="AH6448"/>
      <c r="AI6448"/>
      <c r="AJ6448"/>
      <c r="AK6448"/>
      <c r="AL6448"/>
      <c r="AM6448"/>
      <c r="AN6448"/>
      <c r="AO6448"/>
      <c r="AP6448"/>
      <c r="AQ6448"/>
      <c r="AR6448"/>
      <c r="AS6448"/>
      <c r="AT6448"/>
      <c r="AU6448"/>
      <c r="AV6448"/>
      <c r="AW6448"/>
      <c r="AX6448"/>
      <c r="AY6448"/>
      <c r="AZ6448"/>
      <c r="BA6448"/>
      <c r="BB6448"/>
      <c r="BC6448"/>
      <c r="BD6448"/>
      <c r="BE6448"/>
      <c r="BF6448"/>
      <c r="BG6448"/>
      <c r="BH6448"/>
      <c r="BI6448"/>
      <c r="BJ6448"/>
      <c r="BK6448"/>
      <c r="BL6448"/>
      <c r="BM6448"/>
      <c r="BN6448"/>
      <c r="BO6448"/>
    </row>
    <row r="6449" spans="1:67" ht="15" x14ac:dyDescent="0.25">
      <c r="A6449" s="245" t="s">
        <v>1030</v>
      </c>
      <c r="B6449" s="245" t="s">
        <v>1029</v>
      </c>
      <c r="C6449" s="245" t="s">
        <v>1123</v>
      </c>
      <c r="D6449" s="245" t="s">
        <v>1122</v>
      </c>
      <c r="E6449" s="246" t="s">
        <v>44</v>
      </c>
      <c r="F6449" s="245" t="s">
        <v>44</v>
      </c>
      <c r="G6449" s="245" t="s">
        <v>22048</v>
      </c>
      <c r="H6449" s="245" t="s">
        <v>22049</v>
      </c>
      <c r="I6449" s="245" t="s">
        <v>11</v>
      </c>
      <c r="J6449" s="245" t="s">
        <v>569</v>
      </c>
      <c r="K6449" s="246" t="s">
        <v>25557</v>
      </c>
      <c r="L6449" s="245" t="s">
        <v>568</v>
      </c>
      <c r="M6449"/>
      <c r="N6449"/>
      <c r="O6449"/>
      <c r="P6449"/>
      <c r="Q6449"/>
      <c r="R6449"/>
      <c r="S6449"/>
      <c r="T6449"/>
      <c r="U6449"/>
      <c r="V6449"/>
      <c r="W6449"/>
      <c r="X6449"/>
      <c r="Y6449"/>
      <c r="Z6449"/>
      <c r="AA6449"/>
      <c r="AB6449"/>
      <c r="AC6449"/>
      <c r="AD6449"/>
      <c r="AE6449"/>
      <c r="AF6449"/>
      <c r="AG6449"/>
      <c r="AH6449"/>
      <c r="AI6449"/>
      <c r="AJ6449"/>
      <c r="AK6449"/>
      <c r="AL6449"/>
      <c r="AM6449"/>
      <c r="AN6449"/>
      <c r="AO6449"/>
      <c r="AP6449"/>
      <c r="AQ6449"/>
      <c r="AR6449"/>
      <c r="AS6449"/>
      <c r="AT6449"/>
      <c r="AU6449"/>
      <c r="AV6449"/>
      <c r="AW6449"/>
      <c r="AX6449"/>
      <c r="AY6449"/>
      <c r="AZ6449"/>
      <c r="BA6449"/>
      <c r="BB6449"/>
      <c r="BC6449"/>
      <c r="BD6449"/>
      <c r="BE6449"/>
      <c r="BF6449"/>
      <c r="BG6449"/>
      <c r="BH6449"/>
      <c r="BI6449"/>
      <c r="BJ6449"/>
      <c r="BK6449"/>
      <c r="BL6449"/>
      <c r="BM6449"/>
      <c r="BN6449"/>
      <c r="BO6449"/>
    </row>
    <row r="6450" spans="1:67" ht="15" x14ac:dyDescent="0.25">
      <c r="A6450" s="245" t="s">
        <v>1030</v>
      </c>
      <c r="B6450" s="245" t="s">
        <v>1029</v>
      </c>
      <c r="C6450" s="245" t="s">
        <v>1123</v>
      </c>
      <c r="D6450" s="245" t="s">
        <v>1122</v>
      </c>
      <c r="E6450" s="246" t="s">
        <v>44</v>
      </c>
      <c r="F6450" s="245" t="s">
        <v>44</v>
      </c>
      <c r="G6450" s="245" t="s">
        <v>22051</v>
      </c>
      <c r="H6450" s="245" t="s">
        <v>22052</v>
      </c>
      <c r="I6450" s="245" t="s">
        <v>11</v>
      </c>
      <c r="J6450" s="245" t="s">
        <v>59</v>
      </c>
      <c r="K6450" s="246" t="s">
        <v>15005</v>
      </c>
      <c r="L6450" s="245" t="s">
        <v>568</v>
      </c>
      <c r="M6450"/>
      <c r="N6450"/>
      <c r="O6450"/>
      <c r="P6450"/>
      <c r="Q6450"/>
      <c r="R6450"/>
      <c r="S6450"/>
      <c r="T6450"/>
      <c r="U6450"/>
      <c r="V6450"/>
      <c r="W6450"/>
      <c r="X6450"/>
      <c r="Y6450"/>
      <c r="Z6450"/>
      <c r="AA6450"/>
      <c r="AB6450"/>
      <c r="AC6450"/>
      <c r="AD6450"/>
      <c r="AE6450"/>
      <c r="AF6450"/>
      <c r="AG6450"/>
      <c r="AH6450"/>
      <c r="AI6450"/>
      <c r="AJ6450"/>
      <c r="AK6450"/>
      <c r="AL6450"/>
      <c r="AM6450"/>
      <c r="AN6450"/>
      <c r="AO6450"/>
      <c r="AP6450"/>
      <c r="AQ6450"/>
      <c r="AR6450"/>
      <c r="AS6450"/>
      <c r="AT6450"/>
      <c r="AU6450"/>
      <c r="AV6450"/>
      <c r="AW6450"/>
      <c r="AX6450"/>
      <c r="AY6450"/>
      <c r="AZ6450"/>
      <c r="BA6450"/>
      <c r="BB6450"/>
      <c r="BC6450"/>
      <c r="BD6450"/>
      <c r="BE6450"/>
      <c r="BF6450"/>
      <c r="BG6450"/>
      <c r="BH6450"/>
      <c r="BI6450"/>
      <c r="BJ6450"/>
      <c r="BK6450"/>
      <c r="BL6450"/>
      <c r="BM6450"/>
      <c r="BN6450"/>
      <c r="BO6450"/>
    </row>
    <row r="6451" spans="1:67" ht="15" x14ac:dyDescent="0.25">
      <c r="A6451" s="245" t="s">
        <v>1030</v>
      </c>
      <c r="B6451" s="245" t="s">
        <v>1029</v>
      </c>
      <c r="C6451" s="245" t="s">
        <v>1123</v>
      </c>
      <c r="D6451" s="245" t="s">
        <v>1122</v>
      </c>
      <c r="E6451" s="246" t="s">
        <v>44</v>
      </c>
      <c r="F6451" s="245" t="s">
        <v>44</v>
      </c>
      <c r="G6451" s="245" t="s">
        <v>22053</v>
      </c>
      <c r="H6451" s="245" t="s">
        <v>22054</v>
      </c>
      <c r="I6451" s="245" t="s">
        <v>11</v>
      </c>
      <c r="J6451" s="245" t="s">
        <v>59</v>
      </c>
      <c r="K6451" s="246" t="s">
        <v>24105</v>
      </c>
      <c r="L6451" s="245" t="s">
        <v>568</v>
      </c>
      <c r="M6451"/>
      <c r="N6451"/>
      <c r="O6451"/>
      <c r="P6451"/>
      <c r="Q6451"/>
      <c r="R6451"/>
      <c r="S6451"/>
      <c r="T6451"/>
      <c r="U6451"/>
      <c r="V6451"/>
      <c r="W6451"/>
      <c r="X6451"/>
      <c r="Y6451"/>
      <c r="Z6451"/>
      <c r="AA6451"/>
      <c r="AB6451"/>
      <c r="AC6451"/>
      <c r="AD6451"/>
      <c r="AE6451"/>
      <c r="AF6451"/>
      <c r="AG6451"/>
      <c r="AH6451"/>
      <c r="AI6451"/>
      <c r="AJ6451"/>
      <c r="AK6451"/>
      <c r="AL6451"/>
      <c r="AM6451"/>
      <c r="AN6451"/>
      <c r="AO6451"/>
      <c r="AP6451"/>
      <c r="AQ6451"/>
      <c r="AR6451"/>
      <c r="AS6451"/>
      <c r="AT6451"/>
      <c r="AU6451"/>
      <c r="AV6451"/>
      <c r="AW6451"/>
      <c r="AX6451"/>
      <c r="AY6451"/>
      <c r="AZ6451"/>
      <c r="BA6451"/>
      <c r="BB6451"/>
      <c r="BC6451"/>
      <c r="BD6451"/>
      <c r="BE6451"/>
      <c r="BF6451"/>
      <c r="BG6451"/>
      <c r="BH6451"/>
      <c r="BI6451"/>
      <c r="BJ6451"/>
      <c r="BK6451"/>
      <c r="BL6451"/>
      <c r="BM6451"/>
      <c r="BN6451"/>
      <c r="BO6451"/>
    </row>
    <row r="6452" spans="1:67" ht="15" x14ac:dyDescent="0.25">
      <c r="A6452" s="245" t="s">
        <v>1030</v>
      </c>
      <c r="B6452" s="245" t="s">
        <v>1029</v>
      </c>
      <c r="C6452" s="245" t="s">
        <v>1123</v>
      </c>
      <c r="D6452" s="245" t="s">
        <v>1122</v>
      </c>
      <c r="E6452" s="246" t="s">
        <v>44</v>
      </c>
      <c r="F6452" s="245" t="s">
        <v>44</v>
      </c>
      <c r="G6452" s="245" t="s">
        <v>22055</v>
      </c>
      <c r="H6452" s="245" t="s">
        <v>22056</v>
      </c>
      <c r="I6452" s="245" t="s">
        <v>11</v>
      </c>
      <c r="J6452" s="245" t="s">
        <v>59</v>
      </c>
      <c r="K6452" s="246" t="s">
        <v>19617</v>
      </c>
      <c r="L6452" s="245" t="s">
        <v>568</v>
      </c>
      <c r="M6452"/>
      <c r="N6452"/>
      <c r="O6452"/>
      <c r="P6452"/>
      <c r="Q6452"/>
      <c r="R6452"/>
      <c r="S6452"/>
      <c r="T6452"/>
      <c r="U6452"/>
      <c r="V6452"/>
      <c r="W6452"/>
      <c r="X6452"/>
      <c r="Y6452"/>
      <c r="Z6452"/>
      <c r="AA6452"/>
      <c r="AB6452"/>
      <c r="AC6452"/>
      <c r="AD6452"/>
      <c r="AE6452"/>
      <c r="AF6452"/>
      <c r="AG6452"/>
      <c r="AH6452"/>
      <c r="AI6452"/>
      <c r="AJ6452"/>
      <c r="AK6452"/>
      <c r="AL6452"/>
      <c r="AM6452"/>
      <c r="AN6452"/>
      <c r="AO6452"/>
      <c r="AP6452"/>
      <c r="AQ6452"/>
      <c r="AR6452"/>
      <c r="AS6452"/>
      <c r="AT6452"/>
      <c r="AU6452"/>
      <c r="AV6452"/>
      <c r="AW6452"/>
      <c r="AX6452"/>
      <c r="AY6452"/>
      <c r="AZ6452"/>
      <c r="BA6452"/>
      <c r="BB6452"/>
      <c r="BC6452"/>
      <c r="BD6452"/>
      <c r="BE6452"/>
      <c r="BF6452"/>
      <c r="BG6452"/>
      <c r="BH6452"/>
      <c r="BI6452"/>
      <c r="BJ6452"/>
      <c r="BK6452"/>
      <c r="BL6452"/>
      <c r="BM6452"/>
      <c r="BN6452"/>
      <c r="BO6452"/>
    </row>
    <row r="6453" spans="1:67" ht="15" x14ac:dyDescent="0.25">
      <c r="A6453" s="245" t="s">
        <v>1030</v>
      </c>
      <c r="B6453" s="245" t="s">
        <v>1029</v>
      </c>
      <c r="C6453" s="245" t="s">
        <v>1123</v>
      </c>
      <c r="D6453" s="245" t="s">
        <v>1122</v>
      </c>
      <c r="E6453" s="246" t="s">
        <v>44</v>
      </c>
      <c r="F6453" s="245" t="s">
        <v>44</v>
      </c>
      <c r="G6453" s="245" t="s">
        <v>22058</v>
      </c>
      <c r="H6453" s="245" t="s">
        <v>22059</v>
      </c>
      <c r="I6453" s="245" t="s">
        <v>11</v>
      </c>
      <c r="J6453" s="245" t="s">
        <v>569</v>
      </c>
      <c r="K6453" s="246" t="s">
        <v>25558</v>
      </c>
      <c r="L6453" s="245" t="s">
        <v>568</v>
      </c>
      <c r="M6453"/>
      <c r="N6453"/>
      <c r="O6453"/>
      <c r="P6453"/>
      <c r="Q6453"/>
      <c r="R6453"/>
      <c r="S6453"/>
      <c r="T6453"/>
      <c r="U6453"/>
      <c r="V6453"/>
      <c r="W6453"/>
      <c r="X6453"/>
      <c r="Y6453"/>
      <c r="Z6453"/>
      <c r="AA6453"/>
      <c r="AB6453"/>
      <c r="AC6453"/>
      <c r="AD6453"/>
      <c r="AE6453"/>
      <c r="AF6453"/>
      <c r="AG6453"/>
      <c r="AH6453"/>
      <c r="AI6453"/>
      <c r="AJ6453"/>
      <c r="AK6453"/>
      <c r="AL6453"/>
      <c r="AM6453"/>
      <c r="AN6453"/>
      <c r="AO6453"/>
      <c r="AP6453"/>
      <c r="AQ6453"/>
      <c r="AR6453"/>
      <c r="AS6453"/>
      <c r="AT6453"/>
      <c r="AU6453"/>
      <c r="AV6453"/>
      <c r="AW6453"/>
      <c r="AX6453"/>
      <c r="AY6453"/>
      <c r="AZ6453"/>
      <c r="BA6453"/>
      <c r="BB6453"/>
      <c r="BC6453"/>
      <c r="BD6453"/>
      <c r="BE6453"/>
      <c r="BF6453"/>
      <c r="BG6453"/>
      <c r="BH6453"/>
      <c r="BI6453"/>
      <c r="BJ6453"/>
      <c r="BK6453"/>
      <c r="BL6453"/>
      <c r="BM6453"/>
      <c r="BN6453"/>
      <c r="BO6453"/>
    </row>
    <row r="6454" spans="1:67" ht="15" x14ac:dyDescent="0.25">
      <c r="A6454" s="245" t="s">
        <v>1030</v>
      </c>
      <c r="B6454" s="245" t="s">
        <v>1029</v>
      </c>
      <c r="C6454" s="245" t="s">
        <v>1123</v>
      </c>
      <c r="D6454" s="245" t="s">
        <v>1122</v>
      </c>
      <c r="E6454" s="246" t="s">
        <v>44</v>
      </c>
      <c r="F6454" s="245" t="s">
        <v>44</v>
      </c>
      <c r="G6454" s="245" t="s">
        <v>22060</v>
      </c>
      <c r="H6454" s="245" t="s">
        <v>22061</v>
      </c>
      <c r="I6454" s="245" t="s">
        <v>11</v>
      </c>
      <c r="J6454" s="245" t="s">
        <v>59</v>
      </c>
      <c r="K6454" s="246" t="s">
        <v>13719</v>
      </c>
      <c r="L6454" s="245" t="s">
        <v>568</v>
      </c>
      <c r="M6454"/>
      <c r="N6454"/>
      <c r="O6454"/>
      <c r="P6454"/>
      <c r="Q6454"/>
      <c r="R6454"/>
      <c r="S6454"/>
      <c r="T6454"/>
      <c r="U6454"/>
      <c r="V6454"/>
      <c r="W6454"/>
      <c r="X6454"/>
      <c r="Y6454"/>
      <c r="Z6454"/>
      <c r="AA6454"/>
      <c r="AB6454"/>
      <c r="AC6454"/>
      <c r="AD6454"/>
      <c r="AE6454"/>
      <c r="AF6454"/>
      <c r="AG6454"/>
      <c r="AH6454"/>
      <c r="AI6454"/>
      <c r="AJ6454"/>
      <c r="AK6454"/>
      <c r="AL6454"/>
      <c r="AM6454"/>
      <c r="AN6454"/>
      <c r="AO6454"/>
      <c r="AP6454"/>
      <c r="AQ6454"/>
      <c r="AR6454"/>
      <c r="AS6454"/>
      <c r="AT6454"/>
      <c r="AU6454"/>
      <c r="AV6454"/>
      <c r="AW6454"/>
      <c r="AX6454"/>
      <c r="AY6454"/>
      <c r="AZ6454"/>
      <c r="BA6454"/>
      <c r="BB6454"/>
      <c r="BC6454"/>
      <c r="BD6454"/>
      <c r="BE6454"/>
      <c r="BF6454"/>
      <c r="BG6454"/>
      <c r="BH6454"/>
      <c r="BI6454"/>
      <c r="BJ6454"/>
      <c r="BK6454"/>
      <c r="BL6454"/>
      <c r="BM6454"/>
      <c r="BN6454"/>
      <c r="BO6454"/>
    </row>
    <row r="6455" spans="1:67" ht="15" x14ac:dyDescent="0.25">
      <c r="A6455" s="245" t="s">
        <v>1030</v>
      </c>
      <c r="B6455" s="245" t="s">
        <v>1029</v>
      </c>
      <c r="C6455" s="245" t="s">
        <v>1123</v>
      </c>
      <c r="D6455" s="245" t="s">
        <v>1122</v>
      </c>
      <c r="E6455" s="246" t="s">
        <v>44</v>
      </c>
      <c r="F6455" s="245" t="s">
        <v>44</v>
      </c>
      <c r="G6455" s="245" t="s">
        <v>22063</v>
      </c>
      <c r="H6455" s="245" t="s">
        <v>22064</v>
      </c>
      <c r="I6455" s="245" t="s">
        <v>11</v>
      </c>
      <c r="J6455" s="245" t="s">
        <v>59</v>
      </c>
      <c r="K6455" s="246" t="s">
        <v>10269</v>
      </c>
      <c r="L6455" s="245" t="s">
        <v>568</v>
      </c>
      <c r="M6455"/>
      <c r="N6455"/>
      <c r="O6455"/>
      <c r="P6455"/>
      <c r="Q6455"/>
      <c r="R6455"/>
      <c r="S6455"/>
      <c r="T6455"/>
      <c r="U6455"/>
      <c r="V6455"/>
      <c r="W6455"/>
      <c r="X6455"/>
      <c r="Y6455"/>
      <c r="Z6455"/>
      <c r="AA6455"/>
      <c r="AB6455"/>
      <c r="AC6455"/>
      <c r="AD6455"/>
      <c r="AE6455"/>
      <c r="AF6455"/>
      <c r="AG6455"/>
      <c r="AH6455"/>
      <c r="AI6455"/>
      <c r="AJ6455"/>
      <c r="AK6455"/>
      <c r="AL6455"/>
      <c r="AM6455"/>
      <c r="AN6455"/>
      <c r="AO6455"/>
      <c r="AP6455"/>
      <c r="AQ6455"/>
      <c r="AR6455"/>
      <c r="AS6455"/>
      <c r="AT6455"/>
      <c r="AU6455"/>
      <c r="AV6455"/>
      <c r="AW6455"/>
      <c r="AX6455"/>
      <c r="AY6455"/>
      <c r="AZ6455"/>
      <c r="BA6455"/>
      <c r="BB6455"/>
      <c r="BC6455"/>
      <c r="BD6455"/>
      <c r="BE6455"/>
      <c r="BF6455"/>
      <c r="BG6455"/>
      <c r="BH6455"/>
      <c r="BI6455"/>
      <c r="BJ6455"/>
      <c r="BK6455"/>
      <c r="BL6455"/>
      <c r="BM6455"/>
      <c r="BN6455"/>
      <c r="BO6455"/>
    </row>
    <row r="6456" spans="1:67" ht="15" x14ac:dyDescent="0.25">
      <c r="A6456" s="245" t="s">
        <v>1030</v>
      </c>
      <c r="B6456" s="245" t="s">
        <v>1029</v>
      </c>
      <c r="C6456" s="245" t="s">
        <v>1123</v>
      </c>
      <c r="D6456" s="245" t="s">
        <v>1122</v>
      </c>
      <c r="E6456" s="246" t="s">
        <v>44</v>
      </c>
      <c r="F6456" s="245" t="s">
        <v>44</v>
      </c>
      <c r="G6456" s="245" t="s">
        <v>22065</v>
      </c>
      <c r="H6456" s="245" t="s">
        <v>22066</v>
      </c>
      <c r="I6456" s="245" t="s">
        <v>11</v>
      </c>
      <c r="J6456" s="245" t="s">
        <v>59</v>
      </c>
      <c r="K6456" s="246" t="s">
        <v>25559</v>
      </c>
      <c r="L6456" s="245" t="s">
        <v>568</v>
      </c>
      <c r="M6456"/>
      <c r="N6456"/>
      <c r="O6456"/>
      <c r="P6456"/>
      <c r="Q6456"/>
      <c r="R6456"/>
      <c r="S6456"/>
      <c r="T6456"/>
      <c r="U6456"/>
      <c r="V6456"/>
      <c r="W6456"/>
      <c r="X6456"/>
      <c r="Y6456"/>
      <c r="Z6456"/>
      <c r="AA6456"/>
      <c r="AB6456"/>
      <c r="AC6456"/>
      <c r="AD6456"/>
      <c r="AE6456"/>
      <c r="AF6456"/>
      <c r="AG6456"/>
      <c r="AH6456"/>
      <c r="AI6456"/>
      <c r="AJ6456"/>
      <c r="AK6456"/>
      <c r="AL6456"/>
      <c r="AM6456"/>
      <c r="AN6456"/>
      <c r="AO6456"/>
      <c r="AP6456"/>
      <c r="AQ6456"/>
      <c r="AR6456"/>
      <c r="AS6456"/>
      <c r="AT6456"/>
      <c r="AU6456"/>
      <c r="AV6456"/>
      <c r="AW6456"/>
      <c r="AX6456"/>
      <c r="AY6456"/>
      <c r="AZ6456"/>
      <c r="BA6456"/>
      <c r="BB6456"/>
      <c r="BC6456"/>
      <c r="BD6456"/>
      <c r="BE6456"/>
      <c r="BF6456"/>
      <c r="BG6456"/>
      <c r="BH6456"/>
      <c r="BI6456"/>
      <c r="BJ6456"/>
      <c r="BK6456"/>
      <c r="BL6456"/>
      <c r="BM6456"/>
      <c r="BN6456"/>
      <c r="BO6456"/>
    </row>
    <row r="6457" spans="1:67" ht="15" x14ac:dyDescent="0.25">
      <c r="A6457" s="245" t="s">
        <v>1030</v>
      </c>
      <c r="B6457" s="245" t="s">
        <v>1029</v>
      </c>
      <c r="C6457" s="245" t="s">
        <v>1123</v>
      </c>
      <c r="D6457" s="245" t="s">
        <v>1122</v>
      </c>
      <c r="E6457" s="246" t="s">
        <v>44</v>
      </c>
      <c r="F6457" s="245" t="s">
        <v>44</v>
      </c>
      <c r="G6457" s="245" t="s">
        <v>22068</v>
      </c>
      <c r="H6457" s="245" t="s">
        <v>22069</v>
      </c>
      <c r="I6457" s="245" t="s">
        <v>11</v>
      </c>
      <c r="J6457" s="245" t="s">
        <v>569</v>
      </c>
      <c r="K6457" s="246" t="s">
        <v>15237</v>
      </c>
      <c r="L6457" s="245" t="s">
        <v>568</v>
      </c>
      <c r="M6457"/>
      <c r="N6457"/>
      <c r="O6457"/>
      <c r="P6457"/>
      <c r="Q6457"/>
      <c r="R6457"/>
      <c r="S6457"/>
      <c r="T6457"/>
      <c r="U6457"/>
      <c r="V6457"/>
      <c r="W6457"/>
      <c r="X6457"/>
      <c r="Y6457"/>
      <c r="Z6457"/>
      <c r="AA6457"/>
      <c r="AB6457"/>
      <c r="AC6457"/>
      <c r="AD6457"/>
      <c r="AE6457"/>
      <c r="AF6457"/>
      <c r="AG6457"/>
      <c r="AH6457"/>
      <c r="AI6457"/>
      <c r="AJ6457"/>
      <c r="AK6457"/>
      <c r="AL6457"/>
      <c r="AM6457"/>
      <c r="AN6457"/>
      <c r="AO6457"/>
      <c r="AP6457"/>
      <c r="AQ6457"/>
      <c r="AR6457"/>
      <c r="AS6457"/>
      <c r="AT6457"/>
      <c r="AU6457"/>
      <c r="AV6457"/>
      <c r="AW6457"/>
      <c r="AX6457"/>
      <c r="AY6457"/>
      <c r="AZ6457"/>
      <c r="BA6457"/>
      <c r="BB6457"/>
      <c r="BC6457"/>
      <c r="BD6457"/>
      <c r="BE6457"/>
      <c r="BF6457"/>
      <c r="BG6457"/>
      <c r="BH6457"/>
      <c r="BI6457"/>
      <c r="BJ6457"/>
      <c r="BK6457"/>
      <c r="BL6457"/>
      <c r="BM6457"/>
      <c r="BN6457"/>
      <c r="BO6457"/>
    </row>
    <row r="6458" spans="1:67" ht="15" x14ac:dyDescent="0.25">
      <c r="A6458" s="245" t="s">
        <v>1030</v>
      </c>
      <c r="B6458" s="245" t="s">
        <v>1029</v>
      </c>
      <c r="C6458" s="245" t="s">
        <v>1123</v>
      </c>
      <c r="D6458" s="245" t="s">
        <v>1122</v>
      </c>
      <c r="E6458" s="246" t="s">
        <v>44</v>
      </c>
      <c r="F6458" s="245" t="s">
        <v>44</v>
      </c>
      <c r="G6458" s="245" t="s">
        <v>22071</v>
      </c>
      <c r="H6458" s="245" t="s">
        <v>22072</v>
      </c>
      <c r="I6458" s="245" t="s">
        <v>11</v>
      </c>
      <c r="J6458" s="245" t="s">
        <v>59</v>
      </c>
      <c r="K6458" s="246" t="s">
        <v>17008</v>
      </c>
      <c r="L6458" s="245" t="s">
        <v>568</v>
      </c>
      <c r="M6458"/>
      <c r="N6458"/>
      <c r="O6458"/>
      <c r="P6458"/>
      <c r="Q6458"/>
      <c r="R6458"/>
      <c r="S6458"/>
      <c r="T6458"/>
      <c r="U6458"/>
      <c r="V6458"/>
      <c r="W6458"/>
      <c r="X6458"/>
      <c r="Y6458"/>
      <c r="Z6458"/>
      <c r="AA6458"/>
      <c r="AB6458"/>
      <c r="AC6458"/>
      <c r="AD6458"/>
      <c r="AE6458"/>
      <c r="AF6458"/>
      <c r="AG6458"/>
      <c r="AH6458"/>
      <c r="AI6458"/>
      <c r="AJ6458"/>
      <c r="AK6458"/>
      <c r="AL6458"/>
      <c r="AM6458"/>
      <c r="AN6458"/>
      <c r="AO6458"/>
      <c r="AP6458"/>
      <c r="AQ6458"/>
      <c r="AR6458"/>
      <c r="AS6458"/>
      <c r="AT6458"/>
      <c r="AU6458"/>
      <c r="AV6458"/>
      <c r="AW6458"/>
      <c r="AX6458"/>
      <c r="AY6458"/>
      <c r="AZ6458"/>
      <c r="BA6458"/>
      <c r="BB6458"/>
      <c r="BC6458"/>
      <c r="BD6458"/>
      <c r="BE6458"/>
      <c r="BF6458"/>
      <c r="BG6458"/>
      <c r="BH6458"/>
      <c r="BI6458"/>
      <c r="BJ6458"/>
      <c r="BK6458"/>
      <c r="BL6458"/>
      <c r="BM6458"/>
      <c r="BN6458"/>
      <c r="BO6458"/>
    </row>
    <row r="6459" spans="1:67" ht="15" x14ac:dyDescent="0.25">
      <c r="A6459" s="245" t="s">
        <v>1030</v>
      </c>
      <c r="B6459" s="245" t="s">
        <v>1029</v>
      </c>
      <c r="C6459" s="245" t="s">
        <v>1123</v>
      </c>
      <c r="D6459" s="245" t="s">
        <v>1122</v>
      </c>
      <c r="E6459" s="246" t="s">
        <v>44</v>
      </c>
      <c r="F6459" s="245" t="s">
        <v>44</v>
      </c>
      <c r="G6459" s="245" t="s">
        <v>22073</v>
      </c>
      <c r="H6459" s="245" t="s">
        <v>22074</v>
      </c>
      <c r="I6459" s="245" t="s">
        <v>11</v>
      </c>
      <c r="J6459" s="245" t="s">
        <v>59</v>
      </c>
      <c r="K6459" s="246" t="s">
        <v>19580</v>
      </c>
      <c r="L6459" s="245" t="s">
        <v>568</v>
      </c>
      <c r="M6459"/>
      <c r="N6459"/>
      <c r="O6459"/>
      <c r="P6459"/>
      <c r="Q6459"/>
      <c r="R6459"/>
      <c r="S6459"/>
      <c r="T6459"/>
      <c r="U6459"/>
      <c r="V6459"/>
      <c r="W6459"/>
      <c r="X6459"/>
      <c r="Y6459"/>
      <c r="Z6459"/>
      <c r="AA6459"/>
      <c r="AB6459"/>
      <c r="AC6459"/>
      <c r="AD6459"/>
      <c r="AE6459"/>
      <c r="AF6459"/>
      <c r="AG6459"/>
      <c r="AH6459"/>
      <c r="AI6459"/>
      <c r="AJ6459"/>
      <c r="AK6459"/>
      <c r="AL6459"/>
      <c r="AM6459"/>
      <c r="AN6459"/>
      <c r="AO6459"/>
      <c r="AP6459"/>
      <c r="AQ6459"/>
      <c r="AR6459"/>
      <c r="AS6459"/>
      <c r="AT6459"/>
      <c r="AU6459"/>
      <c r="AV6459"/>
      <c r="AW6459"/>
      <c r="AX6459"/>
      <c r="AY6459"/>
      <c r="AZ6459"/>
      <c r="BA6459"/>
      <c r="BB6459"/>
      <c r="BC6459"/>
      <c r="BD6459"/>
      <c r="BE6459"/>
      <c r="BF6459"/>
      <c r="BG6459"/>
      <c r="BH6459"/>
      <c r="BI6459"/>
      <c r="BJ6459"/>
      <c r="BK6459"/>
      <c r="BL6459"/>
      <c r="BM6459"/>
      <c r="BN6459"/>
      <c r="BO6459"/>
    </row>
    <row r="6460" spans="1:67" ht="15" x14ac:dyDescent="0.25">
      <c r="A6460" s="245" t="s">
        <v>1030</v>
      </c>
      <c r="B6460" s="245" t="s">
        <v>1029</v>
      </c>
      <c r="C6460" s="245" t="s">
        <v>1123</v>
      </c>
      <c r="D6460" s="245" t="s">
        <v>1122</v>
      </c>
      <c r="E6460" s="246" t="s">
        <v>44</v>
      </c>
      <c r="F6460" s="245" t="s">
        <v>44</v>
      </c>
      <c r="G6460" s="245" t="s">
        <v>22076</v>
      </c>
      <c r="H6460" s="245" t="s">
        <v>22077</v>
      </c>
      <c r="I6460" s="245" t="s">
        <v>11</v>
      </c>
      <c r="J6460" s="245" t="s">
        <v>59</v>
      </c>
      <c r="K6460" s="246" t="s">
        <v>25560</v>
      </c>
      <c r="L6460" s="245" t="s">
        <v>568</v>
      </c>
      <c r="M6460"/>
      <c r="N6460"/>
      <c r="O6460"/>
      <c r="P6460"/>
      <c r="Q6460"/>
      <c r="R6460"/>
      <c r="S6460"/>
      <c r="T6460"/>
      <c r="U6460"/>
      <c r="V6460"/>
      <c r="W6460"/>
      <c r="X6460"/>
      <c r="Y6460"/>
      <c r="Z6460"/>
      <c r="AA6460"/>
      <c r="AB6460"/>
      <c r="AC6460"/>
      <c r="AD6460"/>
      <c r="AE6460"/>
      <c r="AF6460"/>
      <c r="AG6460"/>
      <c r="AH6460"/>
      <c r="AI6460"/>
      <c r="AJ6460"/>
      <c r="AK6460"/>
      <c r="AL6460"/>
      <c r="AM6460"/>
      <c r="AN6460"/>
      <c r="AO6460"/>
      <c r="AP6460"/>
      <c r="AQ6460"/>
      <c r="AR6460"/>
      <c r="AS6460"/>
      <c r="AT6460"/>
      <c r="AU6460"/>
      <c r="AV6460"/>
      <c r="AW6460"/>
      <c r="AX6460"/>
      <c r="AY6460"/>
      <c r="AZ6460"/>
      <c r="BA6460"/>
      <c r="BB6460"/>
      <c r="BC6460"/>
      <c r="BD6460"/>
      <c r="BE6460"/>
      <c r="BF6460"/>
      <c r="BG6460"/>
      <c r="BH6460"/>
      <c r="BI6460"/>
      <c r="BJ6460"/>
      <c r="BK6460"/>
      <c r="BL6460"/>
      <c r="BM6460"/>
      <c r="BN6460"/>
      <c r="BO6460"/>
    </row>
    <row r="6461" spans="1:67" ht="15" x14ac:dyDescent="0.25">
      <c r="A6461" s="245" t="s">
        <v>1030</v>
      </c>
      <c r="B6461" s="245" t="s">
        <v>1029</v>
      </c>
      <c r="C6461" s="245" t="s">
        <v>1123</v>
      </c>
      <c r="D6461" s="245" t="s">
        <v>1122</v>
      </c>
      <c r="E6461" s="246" t="s">
        <v>44</v>
      </c>
      <c r="F6461" s="245" t="s">
        <v>44</v>
      </c>
      <c r="G6461" s="245" t="s">
        <v>22078</v>
      </c>
      <c r="H6461" s="245" t="s">
        <v>22079</v>
      </c>
      <c r="I6461" s="245" t="s">
        <v>11</v>
      </c>
      <c r="J6461" s="245" t="s">
        <v>569</v>
      </c>
      <c r="K6461" s="246" t="s">
        <v>25561</v>
      </c>
      <c r="L6461" s="245" t="s">
        <v>568</v>
      </c>
      <c r="M6461"/>
      <c r="N6461"/>
      <c r="O6461"/>
      <c r="P6461"/>
      <c r="Q6461"/>
      <c r="R6461"/>
      <c r="S6461"/>
      <c r="T6461"/>
      <c r="U6461"/>
      <c r="V6461"/>
      <c r="W6461"/>
      <c r="X6461"/>
      <c r="Y6461"/>
      <c r="Z6461"/>
      <c r="AA6461"/>
      <c r="AB6461"/>
      <c r="AC6461"/>
      <c r="AD6461"/>
      <c r="AE6461"/>
      <c r="AF6461"/>
      <c r="AG6461"/>
      <c r="AH6461"/>
      <c r="AI6461"/>
      <c r="AJ6461"/>
      <c r="AK6461"/>
      <c r="AL6461"/>
      <c r="AM6461"/>
      <c r="AN6461"/>
      <c r="AO6461"/>
      <c r="AP6461"/>
      <c r="AQ6461"/>
      <c r="AR6461"/>
      <c r="AS6461"/>
      <c r="AT6461"/>
      <c r="AU6461"/>
      <c r="AV6461"/>
      <c r="AW6461"/>
      <c r="AX6461"/>
      <c r="AY6461"/>
      <c r="AZ6461"/>
      <c r="BA6461"/>
      <c r="BB6461"/>
      <c r="BC6461"/>
      <c r="BD6461"/>
      <c r="BE6461"/>
      <c r="BF6461"/>
      <c r="BG6461"/>
      <c r="BH6461"/>
      <c r="BI6461"/>
      <c r="BJ6461"/>
      <c r="BK6461"/>
      <c r="BL6461"/>
      <c r="BM6461"/>
      <c r="BN6461"/>
      <c r="BO6461"/>
    </row>
    <row r="6462" spans="1:67" ht="15" x14ac:dyDescent="0.25">
      <c r="A6462" s="245" t="s">
        <v>1030</v>
      </c>
      <c r="B6462" s="245" t="s">
        <v>1029</v>
      </c>
      <c r="C6462" s="245" t="s">
        <v>1123</v>
      </c>
      <c r="D6462" s="245" t="s">
        <v>1122</v>
      </c>
      <c r="E6462" s="246" t="s">
        <v>44</v>
      </c>
      <c r="F6462" s="245" t="s">
        <v>44</v>
      </c>
      <c r="G6462" s="245" t="s">
        <v>22080</v>
      </c>
      <c r="H6462" s="245" t="s">
        <v>22081</v>
      </c>
      <c r="I6462" s="245" t="s">
        <v>11</v>
      </c>
      <c r="J6462" s="245" t="s">
        <v>59</v>
      </c>
      <c r="K6462" s="246" t="s">
        <v>25562</v>
      </c>
      <c r="L6462" s="245" t="s">
        <v>568</v>
      </c>
      <c r="M6462"/>
      <c r="N6462"/>
      <c r="O6462"/>
      <c r="P6462"/>
      <c r="Q6462"/>
      <c r="R6462"/>
      <c r="S6462"/>
      <c r="T6462"/>
      <c r="U6462"/>
      <c r="V6462"/>
      <c r="W6462"/>
      <c r="X6462"/>
      <c r="Y6462"/>
      <c r="Z6462"/>
      <c r="AA6462"/>
      <c r="AB6462"/>
      <c r="AC6462"/>
      <c r="AD6462"/>
      <c r="AE6462"/>
      <c r="AF6462"/>
      <c r="AG6462"/>
      <c r="AH6462"/>
      <c r="AI6462"/>
      <c r="AJ6462"/>
      <c r="AK6462"/>
      <c r="AL6462"/>
      <c r="AM6462"/>
      <c r="AN6462"/>
      <c r="AO6462"/>
      <c r="AP6462"/>
      <c r="AQ6462"/>
      <c r="AR6462"/>
      <c r="AS6462"/>
      <c r="AT6462"/>
      <c r="AU6462"/>
      <c r="AV6462"/>
      <c r="AW6462"/>
      <c r="AX6462"/>
      <c r="AY6462"/>
      <c r="AZ6462"/>
      <c r="BA6462"/>
      <c r="BB6462"/>
      <c r="BC6462"/>
      <c r="BD6462"/>
      <c r="BE6462"/>
      <c r="BF6462"/>
      <c r="BG6462"/>
      <c r="BH6462"/>
      <c r="BI6462"/>
      <c r="BJ6462"/>
      <c r="BK6462"/>
      <c r="BL6462"/>
      <c r="BM6462"/>
      <c r="BN6462"/>
      <c r="BO6462"/>
    </row>
    <row r="6463" spans="1:67" ht="15" x14ac:dyDescent="0.25">
      <c r="A6463" s="245" t="s">
        <v>1030</v>
      </c>
      <c r="B6463" s="245" t="s">
        <v>1029</v>
      </c>
      <c r="C6463" s="245" t="s">
        <v>1123</v>
      </c>
      <c r="D6463" s="245" t="s">
        <v>1122</v>
      </c>
      <c r="E6463" s="246" t="s">
        <v>44</v>
      </c>
      <c r="F6463" s="245" t="s">
        <v>44</v>
      </c>
      <c r="G6463" s="245" t="s">
        <v>22083</v>
      </c>
      <c r="H6463" s="245" t="s">
        <v>22084</v>
      </c>
      <c r="I6463" s="245" t="s">
        <v>11</v>
      </c>
      <c r="J6463" s="245" t="s">
        <v>59</v>
      </c>
      <c r="K6463" s="246" t="s">
        <v>25563</v>
      </c>
      <c r="L6463" s="245" t="s">
        <v>568</v>
      </c>
      <c r="M6463"/>
      <c r="N6463"/>
      <c r="O6463"/>
      <c r="P6463"/>
      <c r="Q6463"/>
      <c r="R6463"/>
      <c r="S6463"/>
      <c r="T6463"/>
      <c r="U6463"/>
      <c r="V6463"/>
      <c r="W6463"/>
      <c r="X6463"/>
      <c r="Y6463"/>
      <c r="Z6463"/>
      <c r="AA6463"/>
      <c r="AB6463"/>
      <c r="AC6463"/>
      <c r="AD6463"/>
      <c r="AE6463"/>
      <c r="AF6463"/>
      <c r="AG6463"/>
      <c r="AH6463"/>
      <c r="AI6463"/>
      <c r="AJ6463"/>
      <c r="AK6463"/>
      <c r="AL6463"/>
      <c r="AM6463"/>
      <c r="AN6463"/>
      <c r="AO6463"/>
      <c r="AP6463"/>
      <c r="AQ6463"/>
      <c r="AR6463"/>
      <c r="AS6463"/>
      <c r="AT6463"/>
      <c r="AU6463"/>
      <c r="AV6463"/>
      <c r="AW6463"/>
      <c r="AX6463"/>
      <c r="AY6463"/>
      <c r="AZ6463"/>
      <c r="BA6463"/>
      <c r="BB6463"/>
      <c r="BC6463"/>
      <c r="BD6463"/>
      <c r="BE6463"/>
      <c r="BF6463"/>
      <c r="BG6463"/>
      <c r="BH6463"/>
      <c r="BI6463"/>
      <c r="BJ6463"/>
      <c r="BK6463"/>
      <c r="BL6463"/>
      <c r="BM6463"/>
      <c r="BN6463"/>
      <c r="BO6463"/>
    </row>
    <row r="6464" spans="1:67" ht="15" x14ac:dyDescent="0.25">
      <c r="A6464" s="245" t="s">
        <v>1030</v>
      </c>
      <c r="B6464" s="245" t="s">
        <v>1029</v>
      </c>
      <c r="C6464" s="245" t="s">
        <v>1123</v>
      </c>
      <c r="D6464" s="245" t="s">
        <v>1122</v>
      </c>
      <c r="E6464" s="246" t="s">
        <v>44</v>
      </c>
      <c r="F6464" s="245" t="s">
        <v>44</v>
      </c>
      <c r="G6464" s="245" t="s">
        <v>22086</v>
      </c>
      <c r="H6464" s="245" t="s">
        <v>22087</v>
      </c>
      <c r="I6464" s="245" t="s">
        <v>11</v>
      </c>
      <c r="J6464" s="245" t="s">
        <v>59</v>
      </c>
      <c r="K6464" s="246" t="s">
        <v>19195</v>
      </c>
      <c r="L6464" s="245" t="s">
        <v>568</v>
      </c>
      <c r="M6464"/>
      <c r="N6464"/>
      <c r="O6464"/>
      <c r="P6464"/>
      <c r="Q6464"/>
      <c r="R6464"/>
      <c r="S6464"/>
      <c r="T6464"/>
      <c r="U6464"/>
      <c r="V6464"/>
      <c r="W6464"/>
      <c r="X6464"/>
      <c r="Y6464"/>
      <c r="Z6464"/>
      <c r="AA6464"/>
      <c r="AB6464"/>
      <c r="AC6464"/>
      <c r="AD6464"/>
      <c r="AE6464"/>
      <c r="AF6464"/>
      <c r="AG6464"/>
      <c r="AH6464"/>
      <c r="AI6464"/>
      <c r="AJ6464"/>
      <c r="AK6464"/>
      <c r="AL6464"/>
      <c r="AM6464"/>
      <c r="AN6464"/>
      <c r="AO6464"/>
      <c r="AP6464"/>
      <c r="AQ6464"/>
      <c r="AR6464"/>
      <c r="AS6464"/>
      <c r="AT6464"/>
      <c r="AU6464"/>
      <c r="AV6464"/>
      <c r="AW6464"/>
      <c r="AX6464"/>
      <c r="AY6464"/>
      <c r="AZ6464"/>
      <c r="BA6464"/>
      <c r="BB6464"/>
      <c r="BC6464"/>
      <c r="BD6464"/>
      <c r="BE6464"/>
      <c r="BF6464"/>
      <c r="BG6464"/>
      <c r="BH6464"/>
      <c r="BI6464"/>
      <c r="BJ6464"/>
      <c r="BK6464"/>
      <c r="BL6464"/>
      <c r="BM6464"/>
      <c r="BN6464"/>
      <c r="BO6464"/>
    </row>
    <row r="6465" spans="1:67" ht="15" x14ac:dyDescent="0.25">
      <c r="A6465" s="245" t="s">
        <v>1030</v>
      </c>
      <c r="B6465" s="245" t="s">
        <v>1029</v>
      </c>
      <c r="C6465" s="245" t="s">
        <v>1123</v>
      </c>
      <c r="D6465" s="245" t="s">
        <v>1122</v>
      </c>
      <c r="E6465" s="246" t="s">
        <v>44</v>
      </c>
      <c r="F6465" s="245" t="s">
        <v>44</v>
      </c>
      <c r="G6465" s="245" t="s">
        <v>22089</v>
      </c>
      <c r="H6465" s="245" t="s">
        <v>22090</v>
      </c>
      <c r="I6465" s="245" t="s">
        <v>11</v>
      </c>
      <c r="J6465" s="245" t="s">
        <v>569</v>
      </c>
      <c r="K6465" s="246" t="s">
        <v>25564</v>
      </c>
      <c r="L6465" s="245" t="s">
        <v>568</v>
      </c>
      <c r="M6465"/>
      <c r="N6465"/>
      <c r="O6465"/>
      <c r="P6465"/>
      <c r="Q6465"/>
      <c r="R6465"/>
      <c r="S6465"/>
      <c r="T6465"/>
      <c r="U6465"/>
      <c r="V6465"/>
      <c r="W6465"/>
      <c r="X6465"/>
      <c r="Y6465"/>
      <c r="Z6465"/>
      <c r="AA6465"/>
      <c r="AB6465"/>
      <c r="AC6465"/>
      <c r="AD6465"/>
      <c r="AE6465"/>
      <c r="AF6465"/>
      <c r="AG6465"/>
      <c r="AH6465"/>
      <c r="AI6465"/>
      <c r="AJ6465"/>
      <c r="AK6465"/>
      <c r="AL6465"/>
      <c r="AM6465"/>
      <c r="AN6465"/>
      <c r="AO6465"/>
      <c r="AP6465"/>
      <c r="AQ6465"/>
      <c r="AR6465"/>
      <c r="AS6465"/>
      <c r="AT6465"/>
      <c r="AU6465"/>
      <c r="AV6465"/>
      <c r="AW6465"/>
      <c r="AX6465"/>
      <c r="AY6465"/>
      <c r="AZ6465"/>
      <c r="BA6465"/>
      <c r="BB6465"/>
      <c r="BC6465"/>
      <c r="BD6465"/>
      <c r="BE6465"/>
      <c r="BF6465"/>
      <c r="BG6465"/>
      <c r="BH6465"/>
      <c r="BI6465"/>
      <c r="BJ6465"/>
      <c r="BK6465"/>
      <c r="BL6465"/>
      <c r="BM6465"/>
      <c r="BN6465"/>
      <c r="BO6465"/>
    </row>
    <row r="6466" spans="1:67" ht="15" x14ac:dyDescent="0.25">
      <c r="A6466" s="245" t="s">
        <v>1030</v>
      </c>
      <c r="B6466" s="245" t="s">
        <v>1029</v>
      </c>
      <c r="C6466" s="245" t="s">
        <v>1072</v>
      </c>
      <c r="D6466" s="245" t="s">
        <v>1071</v>
      </c>
      <c r="E6466" s="246" t="s">
        <v>44</v>
      </c>
      <c r="F6466" s="245" t="s">
        <v>44</v>
      </c>
      <c r="G6466" s="245" t="s">
        <v>1118</v>
      </c>
      <c r="H6466" s="245" t="s">
        <v>1117</v>
      </c>
      <c r="I6466" s="245" t="s">
        <v>11</v>
      </c>
      <c r="J6466" s="245" t="s">
        <v>59</v>
      </c>
      <c r="K6466" s="246" t="s">
        <v>25565</v>
      </c>
      <c r="L6466" s="245" t="s">
        <v>568</v>
      </c>
      <c r="M6466"/>
      <c r="N6466"/>
      <c r="O6466"/>
      <c r="P6466"/>
      <c r="Q6466"/>
      <c r="R6466"/>
      <c r="S6466"/>
      <c r="T6466"/>
      <c r="U6466"/>
      <c r="V6466"/>
      <c r="W6466"/>
      <c r="X6466"/>
      <c r="Y6466"/>
      <c r="Z6466"/>
      <c r="AA6466"/>
      <c r="AB6466"/>
      <c r="AC6466"/>
      <c r="AD6466"/>
      <c r="AE6466"/>
      <c r="AF6466"/>
      <c r="AG6466"/>
      <c r="AH6466"/>
      <c r="AI6466"/>
      <c r="AJ6466"/>
      <c r="AK6466"/>
      <c r="AL6466"/>
      <c r="AM6466"/>
      <c r="AN6466"/>
      <c r="AO6466"/>
      <c r="AP6466"/>
      <c r="AQ6466"/>
      <c r="AR6466"/>
      <c r="AS6466"/>
      <c r="AT6466"/>
      <c r="AU6466"/>
      <c r="AV6466"/>
      <c r="AW6466"/>
      <c r="AX6466"/>
      <c r="AY6466"/>
      <c r="AZ6466"/>
      <c r="BA6466"/>
      <c r="BB6466"/>
      <c r="BC6466"/>
      <c r="BD6466"/>
      <c r="BE6466"/>
      <c r="BF6466"/>
      <c r="BG6466"/>
      <c r="BH6466"/>
      <c r="BI6466"/>
      <c r="BJ6466"/>
      <c r="BK6466"/>
      <c r="BL6466"/>
      <c r="BM6466"/>
      <c r="BN6466"/>
      <c r="BO6466"/>
    </row>
    <row r="6467" spans="1:67" ht="15" x14ac:dyDescent="0.25">
      <c r="A6467" s="245" t="s">
        <v>1030</v>
      </c>
      <c r="B6467" s="245" t="s">
        <v>1029</v>
      </c>
      <c r="C6467" s="245" t="s">
        <v>1072</v>
      </c>
      <c r="D6467" s="245" t="s">
        <v>1071</v>
      </c>
      <c r="E6467" s="246" t="s">
        <v>44</v>
      </c>
      <c r="F6467" s="245" t="s">
        <v>44</v>
      </c>
      <c r="G6467" s="245" t="s">
        <v>1116</v>
      </c>
      <c r="H6467" s="245" t="s">
        <v>1115</v>
      </c>
      <c r="I6467" s="245" t="s">
        <v>11</v>
      </c>
      <c r="J6467" s="245" t="s">
        <v>59</v>
      </c>
      <c r="K6467" s="246" t="s">
        <v>25566</v>
      </c>
      <c r="L6467" s="245" t="s">
        <v>568</v>
      </c>
      <c r="M6467"/>
      <c r="N6467"/>
      <c r="O6467"/>
      <c r="P6467"/>
      <c r="Q6467"/>
      <c r="R6467"/>
      <c r="S6467"/>
      <c r="T6467"/>
      <c r="U6467"/>
      <c r="V6467"/>
      <c r="W6467"/>
      <c r="X6467"/>
      <c r="Y6467"/>
      <c r="Z6467"/>
      <c r="AA6467"/>
      <c r="AB6467"/>
      <c r="AC6467"/>
      <c r="AD6467"/>
      <c r="AE6467"/>
      <c r="AF6467"/>
      <c r="AG6467"/>
      <c r="AH6467"/>
      <c r="AI6467"/>
      <c r="AJ6467"/>
      <c r="AK6467"/>
      <c r="AL6467"/>
      <c r="AM6467"/>
      <c r="AN6467"/>
      <c r="AO6467"/>
      <c r="AP6467"/>
      <c r="AQ6467"/>
      <c r="AR6467"/>
      <c r="AS6467"/>
      <c r="AT6467"/>
      <c r="AU6467"/>
      <c r="AV6467"/>
      <c r="AW6467"/>
      <c r="AX6467"/>
      <c r="AY6467"/>
      <c r="AZ6467"/>
      <c r="BA6467"/>
      <c r="BB6467"/>
      <c r="BC6467"/>
      <c r="BD6467"/>
      <c r="BE6467"/>
      <c r="BF6467"/>
      <c r="BG6467"/>
      <c r="BH6467"/>
      <c r="BI6467"/>
      <c r="BJ6467"/>
      <c r="BK6467"/>
      <c r="BL6467"/>
      <c r="BM6467"/>
      <c r="BN6467"/>
      <c r="BO6467"/>
    </row>
    <row r="6468" spans="1:67" ht="15" x14ac:dyDescent="0.25">
      <c r="A6468" s="245" t="s">
        <v>1030</v>
      </c>
      <c r="B6468" s="245" t="s">
        <v>1029</v>
      </c>
      <c r="C6468" s="245" t="s">
        <v>1072</v>
      </c>
      <c r="D6468" s="245" t="s">
        <v>1071</v>
      </c>
      <c r="E6468" s="246" t="s">
        <v>44</v>
      </c>
      <c r="F6468" s="245" t="s">
        <v>44</v>
      </c>
      <c r="G6468" s="245" t="s">
        <v>1114</v>
      </c>
      <c r="H6468" s="245" t="s">
        <v>1113</v>
      </c>
      <c r="I6468" s="245" t="s">
        <v>11</v>
      </c>
      <c r="J6468" s="245" t="s">
        <v>59</v>
      </c>
      <c r="K6468" s="246" t="s">
        <v>25567</v>
      </c>
      <c r="L6468" s="245" t="s">
        <v>568</v>
      </c>
      <c r="M6468"/>
      <c r="N6468"/>
      <c r="O6468"/>
      <c r="P6468"/>
      <c r="Q6468"/>
      <c r="R6468"/>
      <c r="S6468"/>
      <c r="T6468"/>
      <c r="U6468"/>
      <c r="V6468"/>
      <c r="W6468"/>
      <c r="X6468"/>
      <c r="Y6468"/>
      <c r="Z6468"/>
      <c r="AA6468"/>
      <c r="AB6468"/>
      <c r="AC6468"/>
      <c r="AD6468"/>
      <c r="AE6468"/>
      <c r="AF6468"/>
      <c r="AG6468"/>
      <c r="AH6468"/>
      <c r="AI6468"/>
      <c r="AJ6468"/>
      <c r="AK6468"/>
      <c r="AL6468"/>
      <c r="AM6468"/>
      <c r="AN6468"/>
      <c r="AO6468"/>
      <c r="AP6468"/>
      <c r="AQ6468"/>
      <c r="AR6468"/>
      <c r="AS6468"/>
      <c r="AT6468"/>
      <c r="AU6468"/>
      <c r="AV6468"/>
      <c r="AW6468"/>
      <c r="AX6468"/>
      <c r="AY6468"/>
      <c r="AZ6468"/>
      <c r="BA6468"/>
      <c r="BB6468"/>
      <c r="BC6468"/>
      <c r="BD6468"/>
      <c r="BE6468"/>
      <c r="BF6468"/>
      <c r="BG6468"/>
      <c r="BH6468"/>
      <c r="BI6468"/>
      <c r="BJ6468"/>
      <c r="BK6468"/>
      <c r="BL6468"/>
      <c r="BM6468"/>
      <c r="BN6468"/>
      <c r="BO6468"/>
    </row>
    <row r="6469" spans="1:67" ht="15" x14ac:dyDescent="0.25">
      <c r="A6469" s="245" t="s">
        <v>1030</v>
      </c>
      <c r="B6469" s="245" t="s">
        <v>1029</v>
      </c>
      <c r="C6469" s="245" t="s">
        <v>1072</v>
      </c>
      <c r="D6469" s="245" t="s">
        <v>1071</v>
      </c>
      <c r="E6469" s="246" t="s">
        <v>44</v>
      </c>
      <c r="F6469" s="245" t="s">
        <v>44</v>
      </c>
      <c r="G6469" s="245" t="s">
        <v>1112</v>
      </c>
      <c r="H6469" s="245" t="s">
        <v>1111</v>
      </c>
      <c r="I6469" s="245" t="s">
        <v>11</v>
      </c>
      <c r="J6469" s="245" t="s">
        <v>59</v>
      </c>
      <c r="K6469" s="246" t="s">
        <v>25568</v>
      </c>
      <c r="L6469" s="245" t="s">
        <v>568</v>
      </c>
      <c r="M6469"/>
      <c r="N6469"/>
      <c r="O6469"/>
      <c r="P6469"/>
      <c r="Q6469"/>
      <c r="R6469"/>
      <c r="S6469"/>
      <c r="T6469"/>
      <c r="U6469"/>
      <c r="V6469"/>
      <c r="W6469"/>
      <c r="X6469"/>
      <c r="Y6469"/>
      <c r="Z6469"/>
      <c r="AA6469"/>
      <c r="AB6469"/>
      <c r="AC6469"/>
      <c r="AD6469"/>
      <c r="AE6469"/>
      <c r="AF6469"/>
      <c r="AG6469"/>
      <c r="AH6469"/>
      <c r="AI6469"/>
      <c r="AJ6469"/>
      <c r="AK6469"/>
      <c r="AL6469"/>
      <c r="AM6469"/>
      <c r="AN6469"/>
      <c r="AO6469"/>
      <c r="AP6469"/>
      <c r="AQ6469"/>
      <c r="AR6469"/>
      <c r="AS6469"/>
      <c r="AT6469"/>
      <c r="AU6469"/>
      <c r="AV6469"/>
      <c r="AW6469"/>
      <c r="AX6469"/>
      <c r="AY6469"/>
      <c r="AZ6469"/>
      <c r="BA6469"/>
      <c r="BB6469"/>
      <c r="BC6469"/>
      <c r="BD6469"/>
      <c r="BE6469"/>
      <c r="BF6469"/>
      <c r="BG6469"/>
      <c r="BH6469"/>
      <c r="BI6469"/>
      <c r="BJ6469"/>
      <c r="BK6469"/>
      <c r="BL6469"/>
      <c r="BM6469"/>
      <c r="BN6469"/>
      <c r="BO6469"/>
    </row>
    <row r="6470" spans="1:67" ht="15" x14ac:dyDescent="0.25">
      <c r="A6470" s="245" t="s">
        <v>1030</v>
      </c>
      <c r="B6470" s="245" t="s">
        <v>1029</v>
      </c>
      <c r="C6470" s="245" t="s">
        <v>1072</v>
      </c>
      <c r="D6470" s="245" t="s">
        <v>1071</v>
      </c>
      <c r="E6470" s="246" t="s">
        <v>44</v>
      </c>
      <c r="F6470" s="245" t="s">
        <v>44</v>
      </c>
      <c r="G6470" s="245" t="s">
        <v>1109</v>
      </c>
      <c r="H6470" s="245" t="s">
        <v>1108</v>
      </c>
      <c r="I6470" s="245" t="s">
        <v>11</v>
      </c>
      <c r="J6470" s="245" t="s">
        <v>59</v>
      </c>
      <c r="K6470" s="246" t="s">
        <v>10037</v>
      </c>
      <c r="L6470" s="245" t="s">
        <v>568</v>
      </c>
      <c r="M6470"/>
      <c r="N6470"/>
      <c r="O6470"/>
      <c r="P6470"/>
      <c r="Q6470"/>
      <c r="R6470"/>
      <c r="S6470"/>
      <c r="T6470"/>
      <c r="U6470"/>
      <c r="V6470"/>
      <c r="W6470"/>
      <c r="X6470"/>
      <c r="Y6470"/>
      <c r="Z6470"/>
      <c r="AA6470"/>
      <c r="AB6470"/>
      <c r="AC6470"/>
      <c r="AD6470"/>
      <c r="AE6470"/>
      <c r="AF6470"/>
      <c r="AG6470"/>
      <c r="AH6470"/>
      <c r="AI6470"/>
      <c r="AJ6470"/>
      <c r="AK6470"/>
      <c r="AL6470"/>
      <c r="AM6470"/>
      <c r="AN6470"/>
      <c r="AO6470"/>
      <c r="AP6470"/>
      <c r="AQ6470"/>
      <c r="AR6470"/>
      <c r="AS6470"/>
      <c r="AT6470"/>
      <c r="AU6470"/>
      <c r="AV6470"/>
      <c r="AW6470"/>
      <c r="AX6470"/>
      <c r="AY6470"/>
      <c r="AZ6470"/>
      <c r="BA6470"/>
      <c r="BB6470"/>
      <c r="BC6470"/>
      <c r="BD6470"/>
      <c r="BE6470"/>
      <c r="BF6470"/>
      <c r="BG6470"/>
      <c r="BH6470"/>
      <c r="BI6470"/>
      <c r="BJ6470"/>
      <c r="BK6470"/>
      <c r="BL6470"/>
      <c r="BM6470"/>
      <c r="BN6470"/>
      <c r="BO6470"/>
    </row>
    <row r="6471" spans="1:67" ht="15" x14ac:dyDescent="0.25">
      <c r="A6471" s="245" t="s">
        <v>1030</v>
      </c>
      <c r="B6471" s="245" t="s">
        <v>1029</v>
      </c>
      <c r="C6471" s="245" t="s">
        <v>1072</v>
      </c>
      <c r="D6471" s="245" t="s">
        <v>1071</v>
      </c>
      <c r="E6471" s="246" t="s">
        <v>44</v>
      </c>
      <c r="F6471" s="245" t="s">
        <v>44</v>
      </c>
      <c r="G6471" s="245" t="s">
        <v>1106</v>
      </c>
      <c r="H6471" s="245" t="s">
        <v>1105</v>
      </c>
      <c r="I6471" s="245" t="s">
        <v>11</v>
      </c>
      <c r="J6471" s="245" t="s">
        <v>59</v>
      </c>
      <c r="K6471" s="246" t="s">
        <v>24859</v>
      </c>
      <c r="L6471" s="245" t="s">
        <v>568</v>
      </c>
      <c r="M6471"/>
      <c r="N6471"/>
      <c r="O6471"/>
      <c r="P6471"/>
      <c r="Q6471"/>
      <c r="R6471"/>
      <c r="S6471"/>
      <c r="T6471"/>
      <c r="U6471"/>
      <c r="V6471"/>
      <c r="W6471"/>
      <c r="X6471"/>
      <c r="Y6471"/>
      <c r="Z6471"/>
      <c r="AA6471"/>
      <c r="AB6471"/>
      <c r="AC6471"/>
      <c r="AD6471"/>
      <c r="AE6471"/>
      <c r="AF6471"/>
      <c r="AG6471"/>
      <c r="AH6471"/>
      <c r="AI6471"/>
      <c r="AJ6471"/>
      <c r="AK6471"/>
      <c r="AL6471"/>
      <c r="AM6471"/>
      <c r="AN6471"/>
      <c r="AO6471"/>
      <c r="AP6471"/>
      <c r="AQ6471"/>
      <c r="AR6471"/>
      <c r="AS6471"/>
      <c r="AT6471"/>
      <c r="AU6471"/>
      <c r="AV6471"/>
      <c r="AW6471"/>
      <c r="AX6471"/>
      <c r="AY6471"/>
      <c r="AZ6471"/>
      <c r="BA6471"/>
      <c r="BB6471"/>
      <c r="BC6471"/>
      <c r="BD6471"/>
      <c r="BE6471"/>
      <c r="BF6471"/>
      <c r="BG6471"/>
      <c r="BH6471"/>
      <c r="BI6471"/>
      <c r="BJ6471"/>
      <c r="BK6471"/>
      <c r="BL6471"/>
      <c r="BM6471"/>
      <c r="BN6471"/>
      <c r="BO6471"/>
    </row>
    <row r="6472" spans="1:67" ht="15" x14ac:dyDescent="0.25">
      <c r="A6472" s="245" t="s">
        <v>1030</v>
      </c>
      <c r="B6472" s="245" t="s">
        <v>1029</v>
      </c>
      <c r="C6472" s="245" t="s">
        <v>1072</v>
      </c>
      <c r="D6472" s="245" t="s">
        <v>1071</v>
      </c>
      <c r="E6472" s="246" t="s">
        <v>44</v>
      </c>
      <c r="F6472" s="245" t="s">
        <v>44</v>
      </c>
      <c r="G6472" s="245" t="s">
        <v>1103</v>
      </c>
      <c r="H6472" s="245" t="s">
        <v>1102</v>
      </c>
      <c r="I6472" s="245" t="s">
        <v>11</v>
      </c>
      <c r="J6472" s="245" t="s">
        <v>59</v>
      </c>
      <c r="K6472" s="246" t="s">
        <v>11920</v>
      </c>
      <c r="L6472" s="245" t="s">
        <v>568</v>
      </c>
      <c r="M6472"/>
      <c r="N6472"/>
      <c r="O6472"/>
      <c r="P6472"/>
      <c r="Q6472"/>
      <c r="R6472"/>
      <c r="S6472"/>
      <c r="T6472"/>
      <c r="U6472"/>
      <c r="V6472"/>
      <c r="W6472"/>
      <c r="X6472"/>
      <c r="Y6472"/>
      <c r="Z6472"/>
      <c r="AA6472"/>
      <c r="AB6472"/>
      <c r="AC6472"/>
      <c r="AD6472"/>
      <c r="AE6472"/>
      <c r="AF6472"/>
      <c r="AG6472"/>
      <c r="AH6472"/>
      <c r="AI6472"/>
      <c r="AJ6472"/>
      <c r="AK6472"/>
      <c r="AL6472"/>
      <c r="AM6472"/>
      <c r="AN6472"/>
      <c r="AO6472"/>
      <c r="AP6472"/>
      <c r="AQ6472"/>
      <c r="AR6472"/>
      <c r="AS6472"/>
      <c r="AT6472"/>
      <c r="AU6472"/>
      <c r="AV6472"/>
      <c r="AW6472"/>
      <c r="AX6472"/>
      <c r="AY6472"/>
      <c r="AZ6472"/>
      <c r="BA6472"/>
      <c r="BB6472"/>
      <c r="BC6472"/>
      <c r="BD6472"/>
      <c r="BE6472"/>
      <c r="BF6472"/>
      <c r="BG6472"/>
      <c r="BH6472"/>
      <c r="BI6472"/>
      <c r="BJ6472"/>
      <c r="BK6472"/>
      <c r="BL6472"/>
      <c r="BM6472"/>
      <c r="BN6472"/>
      <c r="BO6472"/>
    </row>
    <row r="6473" spans="1:67" ht="15" x14ac:dyDescent="0.25">
      <c r="A6473" s="245" t="s">
        <v>1030</v>
      </c>
      <c r="B6473" s="245" t="s">
        <v>1029</v>
      </c>
      <c r="C6473" s="245" t="s">
        <v>1072</v>
      </c>
      <c r="D6473" s="245" t="s">
        <v>1071</v>
      </c>
      <c r="E6473" s="246" t="s">
        <v>44</v>
      </c>
      <c r="F6473" s="245" t="s">
        <v>44</v>
      </c>
      <c r="G6473" s="245" t="s">
        <v>1100</v>
      </c>
      <c r="H6473" s="245" t="s">
        <v>1099</v>
      </c>
      <c r="I6473" s="245" t="s">
        <v>11</v>
      </c>
      <c r="J6473" s="245" t="s">
        <v>59</v>
      </c>
      <c r="K6473" s="246" t="s">
        <v>25569</v>
      </c>
      <c r="L6473" s="245" t="s">
        <v>568</v>
      </c>
      <c r="M6473"/>
      <c r="N6473"/>
      <c r="O6473"/>
      <c r="P6473"/>
      <c r="Q6473"/>
      <c r="R6473"/>
      <c r="S6473"/>
      <c r="T6473"/>
      <c r="U6473"/>
      <c r="V6473"/>
      <c r="W6473"/>
      <c r="X6473"/>
      <c r="Y6473"/>
      <c r="Z6473"/>
      <c r="AA6473"/>
      <c r="AB6473"/>
      <c r="AC6473"/>
      <c r="AD6473"/>
      <c r="AE6473"/>
      <c r="AF6473"/>
      <c r="AG6473"/>
      <c r="AH6473"/>
      <c r="AI6473"/>
      <c r="AJ6473"/>
      <c r="AK6473"/>
      <c r="AL6473"/>
      <c r="AM6473"/>
      <c r="AN6473"/>
      <c r="AO6473"/>
      <c r="AP6473"/>
      <c r="AQ6473"/>
      <c r="AR6473"/>
      <c r="AS6473"/>
      <c r="AT6473"/>
      <c r="AU6473"/>
      <c r="AV6473"/>
      <c r="AW6473"/>
      <c r="AX6473"/>
      <c r="AY6473"/>
      <c r="AZ6473"/>
      <c r="BA6473"/>
      <c r="BB6473"/>
      <c r="BC6473"/>
      <c r="BD6473"/>
      <c r="BE6473"/>
      <c r="BF6473"/>
      <c r="BG6473"/>
      <c r="BH6473"/>
      <c r="BI6473"/>
      <c r="BJ6473"/>
      <c r="BK6473"/>
      <c r="BL6473"/>
      <c r="BM6473"/>
      <c r="BN6473"/>
      <c r="BO6473"/>
    </row>
    <row r="6474" spans="1:67" ht="15" x14ac:dyDescent="0.25">
      <c r="A6474" s="245" t="s">
        <v>1030</v>
      </c>
      <c r="B6474" s="245" t="s">
        <v>1029</v>
      </c>
      <c r="C6474" s="245" t="s">
        <v>1072</v>
      </c>
      <c r="D6474" s="245" t="s">
        <v>1071</v>
      </c>
      <c r="E6474" s="246" t="s">
        <v>44</v>
      </c>
      <c r="F6474" s="245" t="s">
        <v>44</v>
      </c>
      <c r="G6474" s="245" t="s">
        <v>1097</v>
      </c>
      <c r="H6474" s="245" t="s">
        <v>1096</v>
      </c>
      <c r="I6474" s="245" t="s">
        <v>11</v>
      </c>
      <c r="J6474" s="245" t="s">
        <v>59</v>
      </c>
      <c r="K6474" s="246" t="s">
        <v>25570</v>
      </c>
      <c r="L6474" s="245" t="s">
        <v>568</v>
      </c>
      <c r="M6474"/>
      <c r="N6474"/>
      <c r="O6474"/>
      <c r="P6474"/>
      <c r="Q6474"/>
      <c r="R6474"/>
      <c r="S6474"/>
      <c r="T6474"/>
      <c r="U6474"/>
      <c r="V6474"/>
      <c r="W6474"/>
      <c r="X6474"/>
      <c r="Y6474"/>
      <c r="Z6474"/>
      <c r="AA6474"/>
      <c r="AB6474"/>
      <c r="AC6474"/>
      <c r="AD6474"/>
      <c r="AE6474"/>
      <c r="AF6474"/>
      <c r="AG6474"/>
      <c r="AH6474"/>
      <c r="AI6474"/>
      <c r="AJ6474"/>
      <c r="AK6474"/>
      <c r="AL6474"/>
      <c r="AM6474"/>
      <c r="AN6474"/>
      <c r="AO6474"/>
      <c r="AP6474"/>
      <c r="AQ6474"/>
      <c r="AR6474"/>
      <c r="AS6474"/>
      <c r="AT6474"/>
      <c r="AU6474"/>
      <c r="AV6474"/>
      <c r="AW6474"/>
      <c r="AX6474"/>
      <c r="AY6474"/>
      <c r="AZ6474"/>
      <c r="BA6474"/>
      <c r="BB6474"/>
      <c r="BC6474"/>
      <c r="BD6474"/>
      <c r="BE6474"/>
      <c r="BF6474"/>
      <c r="BG6474"/>
      <c r="BH6474"/>
      <c r="BI6474"/>
      <c r="BJ6474"/>
      <c r="BK6474"/>
      <c r="BL6474"/>
      <c r="BM6474"/>
      <c r="BN6474"/>
      <c r="BO6474"/>
    </row>
    <row r="6475" spans="1:67" ht="15" x14ac:dyDescent="0.25">
      <c r="A6475" s="245" t="s">
        <v>1030</v>
      </c>
      <c r="B6475" s="245" t="s">
        <v>1029</v>
      </c>
      <c r="C6475" s="245" t="s">
        <v>1072</v>
      </c>
      <c r="D6475" s="245" t="s">
        <v>1071</v>
      </c>
      <c r="E6475" s="246" t="s">
        <v>44</v>
      </c>
      <c r="F6475" s="245" t="s">
        <v>44</v>
      </c>
      <c r="G6475" s="245" t="s">
        <v>1094</v>
      </c>
      <c r="H6475" s="245" t="s">
        <v>1093</v>
      </c>
      <c r="I6475" s="245" t="s">
        <v>11</v>
      </c>
      <c r="J6475" s="245" t="s">
        <v>59</v>
      </c>
      <c r="K6475" s="246" t="s">
        <v>8547</v>
      </c>
      <c r="L6475" s="245" t="s">
        <v>568</v>
      </c>
      <c r="M6475"/>
      <c r="N6475"/>
      <c r="O6475"/>
      <c r="P6475"/>
      <c r="Q6475"/>
      <c r="R6475"/>
      <c r="S6475"/>
      <c r="T6475"/>
      <c r="U6475"/>
      <c r="V6475"/>
      <c r="W6475"/>
      <c r="X6475"/>
      <c r="Y6475"/>
      <c r="Z6475"/>
      <c r="AA6475"/>
      <c r="AB6475"/>
      <c r="AC6475"/>
      <c r="AD6475"/>
      <c r="AE6475"/>
      <c r="AF6475"/>
      <c r="AG6475"/>
      <c r="AH6475"/>
      <c r="AI6475"/>
      <c r="AJ6475"/>
      <c r="AK6475"/>
      <c r="AL6475"/>
      <c r="AM6475"/>
      <c r="AN6475"/>
      <c r="AO6475"/>
      <c r="AP6475"/>
      <c r="AQ6475"/>
      <c r="AR6475"/>
      <c r="AS6475"/>
      <c r="AT6475"/>
      <c r="AU6475"/>
      <c r="AV6475"/>
      <c r="AW6475"/>
      <c r="AX6475"/>
      <c r="AY6475"/>
      <c r="AZ6475"/>
      <c r="BA6475"/>
      <c r="BB6475"/>
      <c r="BC6475"/>
      <c r="BD6475"/>
      <c r="BE6475"/>
      <c r="BF6475"/>
      <c r="BG6475"/>
      <c r="BH6475"/>
      <c r="BI6475"/>
      <c r="BJ6475"/>
      <c r="BK6475"/>
      <c r="BL6475"/>
      <c r="BM6475"/>
      <c r="BN6475"/>
      <c r="BO6475"/>
    </row>
    <row r="6476" spans="1:67" ht="15" x14ac:dyDescent="0.25">
      <c r="A6476" s="245" t="s">
        <v>1030</v>
      </c>
      <c r="B6476" s="245" t="s">
        <v>1029</v>
      </c>
      <c r="C6476" s="245" t="s">
        <v>1072</v>
      </c>
      <c r="D6476" s="245" t="s">
        <v>1071</v>
      </c>
      <c r="E6476" s="246" t="s">
        <v>44</v>
      </c>
      <c r="F6476" s="245" t="s">
        <v>44</v>
      </c>
      <c r="G6476" s="245" t="s">
        <v>1092</v>
      </c>
      <c r="H6476" s="245" t="s">
        <v>1091</v>
      </c>
      <c r="I6476" s="245" t="s">
        <v>11</v>
      </c>
      <c r="J6476" s="245" t="s">
        <v>59</v>
      </c>
      <c r="K6476" s="246" t="s">
        <v>25571</v>
      </c>
      <c r="L6476" s="245" t="s">
        <v>568</v>
      </c>
      <c r="M6476"/>
      <c r="N6476"/>
      <c r="O6476"/>
      <c r="P6476"/>
      <c r="Q6476"/>
      <c r="R6476"/>
      <c r="S6476"/>
      <c r="T6476"/>
      <c r="U6476"/>
      <c r="V6476"/>
      <c r="W6476"/>
      <c r="X6476"/>
      <c r="Y6476"/>
      <c r="Z6476"/>
      <c r="AA6476"/>
      <c r="AB6476"/>
      <c r="AC6476"/>
      <c r="AD6476"/>
      <c r="AE6476"/>
      <c r="AF6476"/>
      <c r="AG6476"/>
      <c r="AH6476"/>
      <c r="AI6476"/>
      <c r="AJ6476"/>
      <c r="AK6476"/>
      <c r="AL6476"/>
      <c r="AM6476"/>
      <c r="AN6476"/>
      <c r="AO6476"/>
      <c r="AP6476"/>
      <c r="AQ6476"/>
      <c r="AR6476"/>
      <c r="AS6476"/>
      <c r="AT6476"/>
      <c r="AU6476"/>
      <c r="AV6476"/>
      <c r="AW6476"/>
      <c r="AX6476"/>
      <c r="AY6476"/>
      <c r="AZ6476"/>
      <c r="BA6476"/>
      <c r="BB6476"/>
      <c r="BC6476"/>
      <c r="BD6476"/>
      <c r="BE6476"/>
      <c r="BF6476"/>
      <c r="BG6476"/>
      <c r="BH6476"/>
      <c r="BI6476"/>
      <c r="BJ6476"/>
      <c r="BK6476"/>
      <c r="BL6476"/>
      <c r="BM6476"/>
      <c r="BN6476"/>
      <c r="BO6476"/>
    </row>
    <row r="6477" spans="1:67" ht="15" x14ac:dyDescent="0.25">
      <c r="A6477" s="245" t="s">
        <v>1030</v>
      </c>
      <c r="B6477" s="245" t="s">
        <v>1029</v>
      </c>
      <c r="C6477" s="245" t="s">
        <v>1072</v>
      </c>
      <c r="D6477" s="245" t="s">
        <v>1071</v>
      </c>
      <c r="E6477" s="246" t="s">
        <v>44</v>
      </c>
      <c r="F6477" s="245" t="s">
        <v>44</v>
      </c>
      <c r="G6477" s="245" t="s">
        <v>1090</v>
      </c>
      <c r="H6477" s="245" t="s">
        <v>1089</v>
      </c>
      <c r="I6477" s="245" t="s">
        <v>11</v>
      </c>
      <c r="J6477" s="245" t="s">
        <v>59</v>
      </c>
      <c r="K6477" s="246" t="s">
        <v>25572</v>
      </c>
      <c r="L6477" s="245" t="s">
        <v>568</v>
      </c>
      <c r="M6477"/>
      <c r="N6477"/>
      <c r="O6477"/>
      <c r="P6477"/>
      <c r="Q6477"/>
      <c r="R6477"/>
      <c r="S6477"/>
      <c r="T6477"/>
      <c r="U6477"/>
      <c r="V6477"/>
      <c r="W6477"/>
      <c r="X6477"/>
      <c r="Y6477"/>
      <c r="Z6477"/>
      <c r="AA6477"/>
      <c r="AB6477"/>
      <c r="AC6477"/>
      <c r="AD6477"/>
      <c r="AE6477"/>
      <c r="AF6477"/>
      <c r="AG6477"/>
      <c r="AH6477"/>
      <c r="AI6477"/>
      <c r="AJ6477"/>
      <c r="AK6477"/>
      <c r="AL6477"/>
      <c r="AM6477"/>
      <c r="AN6477"/>
      <c r="AO6477"/>
      <c r="AP6477"/>
      <c r="AQ6477"/>
      <c r="AR6477"/>
      <c r="AS6477"/>
      <c r="AT6477"/>
      <c r="AU6477"/>
      <c r="AV6477"/>
      <c r="AW6477"/>
      <c r="AX6477"/>
      <c r="AY6477"/>
      <c r="AZ6477"/>
      <c r="BA6477"/>
      <c r="BB6477"/>
      <c r="BC6477"/>
      <c r="BD6477"/>
      <c r="BE6477"/>
      <c r="BF6477"/>
      <c r="BG6477"/>
      <c r="BH6477"/>
      <c r="BI6477"/>
      <c r="BJ6477"/>
      <c r="BK6477"/>
      <c r="BL6477"/>
      <c r="BM6477"/>
      <c r="BN6477"/>
      <c r="BO6477"/>
    </row>
    <row r="6478" spans="1:67" ht="15" x14ac:dyDescent="0.25">
      <c r="A6478" s="245" t="s">
        <v>1030</v>
      </c>
      <c r="B6478" s="245" t="s">
        <v>1029</v>
      </c>
      <c r="C6478" s="245" t="s">
        <v>1072</v>
      </c>
      <c r="D6478" s="245" t="s">
        <v>1071</v>
      </c>
      <c r="E6478" s="246" t="s">
        <v>44</v>
      </c>
      <c r="F6478" s="245" t="s">
        <v>44</v>
      </c>
      <c r="G6478" s="245" t="s">
        <v>1088</v>
      </c>
      <c r="H6478" s="245" t="s">
        <v>1087</v>
      </c>
      <c r="I6478" s="245" t="s">
        <v>11</v>
      </c>
      <c r="J6478" s="245" t="s">
        <v>59</v>
      </c>
      <c r="K6478" s="246" t="s">
        <v>25573</v>
      </c>
      <c r="L6478" s="245" t="s">
        <v>568</v>
      </c>
      <c r="M6478"/>
      <c r="N6478"/>
      <c r="O6478"/>
      <c r="P6478"/>
      <c r="Q6478"/>
      <c r="R6478"/>
      <c r="S6478"/>
      <c r="T6478"/>
      <c r="U6478"/>
      <c r="V6478"/>
      <c r="W6478"/>
      <c r="X6478"/>
      <c r="Y6478"/>
      <c r="Z6478"/>
      <c r="AA6478"/>
      <c r="AB6478"/>
      <c r="AC6478"/>
      <c r="AD6478"/>
      <c r="AE6478"/>
      <c r="AF6478"/>
      <c r="AG6478"/>
      <c r="AH6478"/>
      <c r="AI6478"/>
      <c r="AJ6478"/>
      <c r="AK6478"/>
      <c r="AL6478"/>
      <c r="AM6478"/>
      <c r="AN6478"/>
      <c r="AO6478"/>
      <c r="AP6478"/>
      <c r="AQ6478"/>
      <c r="AR6478"/>
      <c r="AS6478"/>
      <c r="AT6478"/>
      <c r="AU6478"/>
      <c r="AV6478"/>
      <c r="AW6478"/>
      <c r="AX6478"/>
      <c r="AY6478"/>
      <c r="AZ6478"/>
      <c r="BA6478"/>
      <c r="BB6478"/>
      <c r="BC6478"/>
      <c r="BD6478"/>
      <c r="BE6478"/>
      <c r="BF6478"/>
      <c r="BG6478"/>
      <c r="BH6478"/>
      <c r="BI6478"/>
      <c r="BJ6478"/>
      <c r="BK6478"/>
      <c r="BL6478"/>
      <c r="BM6478"/>
      <c r="BN6478"/>
      <c r="BO6478"/>
    </row>
    <row r="6479" spans="1:67" ht="15" x14ac:dyDescent="0.25">
      <c r="A6479" s="245" t="s">
        <v>1030</v>
      </c>
      <c r="B6479" s="245" t="s">
        <v>1029</v>
      </c>
      <c r="C6479" s="245" t="s">
        <v>1072</v>
      </c>
      <c r="D6479" s="245" t="s">
        <v>1071</v>
      </c>
      <c r="E6479" s="246" t="s">
        <v>44</v>
      </c>
      <c r="F6479" s="245" t="s">
        <v>44</v>
      </c>
      <c r="G6479" s="245" t="s">
        <v>1086</v>
      </c>
      <c r="H6479" s="245" t="s">
        <v>1085</v>
      </c>
      <c r="I6479" s="245" t="s">
        <v>11</v>
      </c>
      <c r="J6479" s="245" t="s">
        <v>59</v>
      </c>
      <c r="K6479" s="246" t="s">
        <v>25574</v>
      </c>
      <c r="L6479" s="245" t="s">
        <v>568</v>
      </c>
      <c r="M6479"/>
      <c r="N6479"/>
      <c r="O6479"/>
      <c r="P6479"/>
      <c r="Q6479"/>
      <c r="R6479"/>
      <c r="S6479"/>
      <c r="T6479"/>
      <c r="U6479"/>
      <c r="V6479"/>
      <c r="W6479"/>
      <c r="X6479"/>
      <c r="Y6479"/>
      <c r="Z6479"/>
      <c r="AA6479"/>
      <c r="AB6479"/>
      <c r="AC6479"/>
      <c r="AD6479"/>
      <c r="AE6479"/>
      <c r="AF6479"/>
      <c r="AG6479"/>
      <c r="AH6479"/>
      <c r="AI6479"/>
      <c r="AJ6479"/>
      <c r="AK6479"/>
      <c r="AL6479"/>
      <c r="AM6479"/>
      <c r="AN6479"/>
      <c r="AO6479"/>
      <c r="AP6479"/>
      <c r="AQ6479"/>
      <c r="AR6479"/>
      <c r="AS6479"/>
      <c r="AT6479"/>
      <c r="AU6479"/>
      <c r="AV6479"/>
      <c r="AW6479"/>
      <c r="AX6479"/>
      <c r="AY6479"/>
      <c r="AZ6479"/>
      <c r="BA6479"/>
      <c r="BB6479"/>
      <c r="BC6479"/>
      <c r="BD6479"/>
      <c r="BE6479"/>
      <c r="BF6479"/>
      <c r="BG6479"/>
      <c r="BH6479"/>
      <c r="BI6479"/>
      <c r="BJ6479"/>
      <c r="BK6479"/>
      <c r="BL6479"/>
      <c r="BM6479"/>
      <c r="BN6479"/>
      <c r="BO6479"/>
    </row>
    <row r="6480" spans="1:67" ht="15" x14ac:dyDescent="0.25">
      <c r="A6480" s="245" t="s">
        <v>1030</v>
      </c>
      <c r="B6480" s="245" t="s">
        <v>1029</v>
      </c>
      <c r="C6480" s="245" t="s">
        <v>1072</v>
      </c>
      <c r="D6480" s="245" t="s">
        <v>1071</v>
      </c>
      <c r="E6480" s="246" t="s">
        <v>44</v>
      </c>
      <c r="F6480" s="245" t="s">
        <v>44</v>
      </c>
      <c r="G6480" s="245" t="s">
        <v>1084</v>
      </c>
      <c r="H6480" s="245" t="s">
        <v>14298</v>
      </c>
      <c r="I6480" s="245" t="s">
        <v>11</v>
      </c>
      <c r="J6480" s="245" t="s">
        <v>59</v>
      </c>
      <c r="K6480" s="246" t="s">
        <v>25575</v>
      </c>
      <c r="L6480" s="245" t="s">
        <v>568</v>
      </c>
      <c r="M6480"/>
      <c r="N6480"/>
      <c r="O6480"/>
      <c r="P6480"/>
      <c r="Q6480"/>
      <c r="R6480"/>
      <c r="S6480"/>
      <c r="T6480"/>
      <c r="U6480"/>
      <c r="V6480"/>
      <c r="W6480"/>
      <c r="X6480"/>
      <c r="Y6480"/>
      <c r="Z6480"/>
      <c r="AA6480"/>
      <c r="AB6480"/>
      <c r="AC6480"/>
      <c r="AD6480"/>
      <c r="AE6480"/>
      <c r="AF6480"/>
      <c r="AG6480"/>
      <c r="AH6480"/>
      <c r="AI6480"/>
      <c r="AJ6480"/>
      <c r="AK6480"/>
      <c r="AL6480"/>
      <c r="AM6480"/>
      <c r="AN6480"/>
      <c r="AO6480"/>
      <c r="AP6480"/>
      <c r="AQ6480"/>
      <c r="AR6480"/>
      <c r="AS6480"/>
      <c r="AT6480"/>
      <c r="AU6480"/>
      <c r="AV6480"/>
      <c r="AW6480"/>
      <c r="AX6480"/>
      <c r="AY6480"/>
      <c r="AZ6480"/>
      <c r="BA6480"/>
      <c r="BB6480"/>
      <c r="BC6480"/>
      <c r="BD6480"/>
      <c r="BE6480"/>
      <c r="BF6480"/>
      <c r="BG6480"/>
      <c r="BH6480"/>
      <c r="BI6480"/>
      <c r="BJ6480"/>
      <c r="BK6480"/>
      <c r="BL6480"/>
      <c r="BM6480"/>
      <c r="BN6480"/>
      <c r="BO6480"/>
    </row>
    <row r="6481" spans="1:67" ht="15" x14ac:dyDescent="0.25">
      <c r="A6481" s="245" t="s">
        <v>1030</v>
      </c>
      <c r="B6481" s="245" t="s">
        <v>1029</v>
      </c>
      <c r="C6481" s="245" t="s">
        <v>1072</v>
      </c>
      <c r="D6481" s="245" t="s">
        <v>1071</v>
      </c>
      <c r="E6481" s="246" t="s">
        <v>44</v>
      </c>
      <c r="F6481" s="245" t="s">
        <v>44</v>
      </c>
      <c r="G6481" s="245" t="s">
        <v>1083</v>
      </c>
      <c r="H6481" s="245" t="s">
        <v>22105</v>
      </c>
      <c r="I6481" s="245" t="s">
        <v>11</v>
      </c>
      <c r="J6481" s="245" t="s">
        <v>59</v>
      </c>
      <c r="K6481" s="246" t="s">
        <v>21485</v>
      </c>
      <c r="L6481" s="245" t="s">
        <v>568</v>
      </c>
      <c r="M6481"/>
      <c r="N6481"/>
      <c r="O6481"/>
      <c r="P6481"/>
      <c r="Q6481"/>
      <c r="R6481"/>
      <c r="S6481"/>
      <c r="T6481"/>
      <c r="U6481"/>
      <c r="V6481"/>
      <c r="W6481"/>
      <c r="X6481"/>
      <c r="Y6481"/>
      <c r="Z6481"/>
      <c r="AA6481"/>
      <c r="AB6481"/>
      <c r="AC6481"/>
      <c r="AD6481"/>
      <c r="AE6481"/>
      <c r="AF6481"/>
      <c r="AG6481"/>
      <c r="AH6481"/>
      <c r="AI6481"/>
      <c r="AJ6481"/>
      <c r="AK6481"/>
      <c r="AL6481"/>
      <c r="AM6481"/>
      <c r="AN6481"/>
      <c r="AO6481"/>
      <c r="AP6481"/>
      <c r="AQ6481"/>
      <c r="AR6481"/>
      <c r="AS6481"/>
      <c r="AT6481"/>
      <c r="AU6481"/>
      <c r="AV6481"/>
      <c r="AW6481"/>
      <c r="AX6481"/>
      <c r="AY6481"/>
      <c r="AZ6481"/>
      <c r="BA6481"/>
      <c r="BB6481"/>
      <c r="BC6481"/>
      <c r="BD6481"/>
      <c r="BE6481"/>
      <c r="BF6481"/>
      <c r="BG6481"/>
      <c r="BH6481"/>
      <c r="BI6481"/>
      <c r="BJ6481"/>
      <c r="BK6481"/>
      <c r="BL6481"/>
      <c r="BM6481"/>
      <c r="BN6481"/>
      <c r="BO6481"/>
    </row>
    <row r="6482" spans="1:67" ht="15" x14ac:dyDescent="0.25">
      <c r="A6482" s="245" t="s">
        <v>1030</v>
      </c>
      <c r="B6482" s="245" t="s">
        <v>1029</v>
      </c>
      <c r="C6482" s="245" t="s">
        <v>1072</v>
      </c>
      <c r="D6482" s="245" t="s">
        <v>1071</v>
      </c>
      <c r="E6482" s="246" t="s">
        <v>44</v>
      </c>
      <c r="F6482" s="245" t="s">
        <v>44</v>
      </c>
      <c r="G6482" s="245" t="s">
        <v>1081</v>
      </c>
      <c r="H6482" s="245" t="s">
        <v>1080</v>
      </c>
      <c r="I6482" s="245" t="s">
        <v>11</v>
      </c>
      <c r="J6482" s="245" t="s">
        <v>59</v>
      </c>
      <c r="K6482" s="246" t="s">
        <v>8833</v>
      </c>
      <c r="L6482" s="245" t="s">
        <v>568</v>
      </c>
      <c r="M6482"/>
      <c r="N6482"/>
      <c r="O6482"/>
      <c r="P6482"/>
      <c r="Q6482"/>
      <c r="R6482"/>
      <c r="S6482"/>
      <c r="T6482"/>
      <c r="U6482"/>
      <c r="V6482"/>
      <c r="W6482"/>
      <c r="X6482"/>
      <c r="Y6482"/>
      <c r="Z6482"/>
      <c r="AA6482"/>
      <c r="AB6482"/>
      <c r="AC6482"/>
      <c r="AD6482"/>
      <c r="AE6482"/>
      <c r="AF6482"/>
      <c r="AG6482"/>
      <c r="AH6482"/>
      <c r="AI6482"/>
      <c r="AJ6482"/>
      <c r="AK6482"/>
      <c r="AL6482"/>
      <c r="AM6482"/>
      <c r="AN6482"/>
      <c r="AO6482"/>
      <c r="AP6482"/>
      <c r="AQ6482"/>
      <c r="AR6482"/>
      <c r="AS6482"/>
      <c r="AT6482"/>
      <c r="AU6482"/>
      <c r="AV6482"/>
      <c r="AW6482"/>
      <c r="AX6482"/>
      <c r="AY6482"/>
      <c r="AZ6482"/>
      <c r="BA6482"/>
      <c r="BB6482"/>
      <c r="BC6482"/>
      <c r="BD6482"/>
      <c r="BE6482"/>
      <c r="BF6482"/>
      <c r="BG6482"/>
      <c r="BH6482"/>
      <c r="BI6482"/>
      <c r="BJ6482"/>
      <c r="BK6482"/>
      <c r="BL6482"/>
      <c r="BM6482"/>
      <c r="BN6482"/>
      <c r="BO6482"/>
    </row>
    <row r="6483" spans="1:67" ht="15" x14ac:dyDescent="0.25">
      <c r="A6483" s="245" t="s">
        <v>1030</v>
      </c>
      <c r="B6483" s="245" t="s">
        <v>1029</v>
      </c>
      <c r="C6483" s="245" t="s">
        <v>1072</v>
      </c>
      <c r="D6483" s="245" t="s">
        <v>1071</v>
      </c>
      <c r="E6483" s="246" t="s">
        <v>44</v>
      </c>
      <c r="F6483" s="245" t="s">
        <v>44</v>
      </c>
      <c r="G6483" s="245" t="s">
        <v>1078</v>
      </c>
      <c r="H6483" s="245" t="s">
        <v>1077</v>
      </c>
      <c r="I6483" s="245" t="s">
        <v>11</v>
      </c>
      <c r="J6483" s="245" t="s">
        <v>59</v>
      </c>
      <c r="K6483" s="246" t="s">
        <v>25576</v>
      </c>
      <c r="L6483" s="245" t="s">
        <v>568</v>
      </c>
      <c r="M6483"/>
      <c r="N6483"/>
      <c r="O6483"/>
      <c r="P6483"/>
      <c r="Q6483"/>
      <c r="R6483"/>
      <c r="S6483"/>
      <c r="T6483"/>
      <c r="U6483"/>
      <c r="V6483"/>
      <c r="W6483"/>
      <c r="X6483"/>
      <c r="Y6483"/>
      <c r="Z6483"/>
      <c r="AA6483"/>
      <c r="AB6483"/>
      <c r="AC6483"/>
      <c r="AD6483"/>
      <c r="AE6483"/>
      <c r="AF6483"/>
      <c r="AG6483"/>
      <c r="AH6483"/>
      <c r="AI6483"/>
      <c r="AJ6483"/>
      <c r="AK6483"/>
      <c r="AL6483"/>
      <c r="AM6483"/>
      <c r="AN6483"/>
      <c r="AO6483"/>
      <c r="AP6483"/>
      <c r="AQ6483"/>
      <c r="AR6483"/>
      <c r="AS6483"/>
      <c r="AT6483"/>
      <c r="AU6483"/>
      <c r="AV6483"/>
      <c r="AW6483"/>
      <c r="AX6483"/>
      <c r="AY6483"/>
      <c r="AZ6483"/>
      <c r="BA6483"/>
      <c r="BB6483"/>
      <c r="BC6483"/>
      <c r="BD6483"/>
      <c r="BE6483"/>
      <c r="BF6483"/>
      <c r="BG6483"/>
      <c r="BH6483"/>
      <c r="BI6483"/>
      <c r="BJ6483"/>
      <c r="BK6483"/>
      <c r="BL6483"/>
      <c r="BM6483"/>
      <c r="BN6483"/>
      <c r="BO6483"/>
    </row>
    <row r="6484" spans="1:67" ht="15" x14ac:dyDescent="0.25">
      <c r="A6484" s="245" t="s">
        <v>1030</v>
      </c>
      <c r="B6484" s="245" t="s">
        <v>1029</v>
      </c>
      <c r="C6484" s="245" t="s">
        <v>1072</v>
      </c>
      <c r="D6484" s="245" t="s">
        <v>1071</v>
      </c>
      <c r="E6484" s="246" t="s">
        <v>44</v>
      </c>
      <c r="F6484" s="245" t="s">
        <v>44</v>
      </c>
      <c r="G6484" s="245" t="s">
        <v>1075</v>
      </c>
      <c r="H6484" s="245" t="s">
        <v>1074</v>
      </c>
      <c r="I6484" s="245" t="s">
        <v>11</v>
      </c>
      <c r="J6484" s="245" t="s">
        <v>59</v>
      </c>
      <c r="K6484" s="246" t="s">
        <v>25577</v>
      </c>
      <c r="L6484" s="245" t="s">
        <v>568</v>
      </c>
      <c r="M6484"/>
      <c r="N6484"/>
      <c r="O6484"/>
      <c r="P6484"/>
      <c r="Q6484"/>
      <c r="R6484"/>
      <c r="S6484"/>
      <c r="T6484"/>
      <c r="U6484"/>
      <c r="V6484"/>
      <c r="W6484"/>
      <c r="X6484"/>
      <c r="Y6484"/>
      <c r="Z6484"/>
      <c r="AA6484"/>
      <c r="AB6484"/>
      <c r="AC6484"/>
      <c r="AD6484"/>
      <c r="AE6484"/>
      <c r="AF6484"/>
      <c r="AG6484"/>
      <c r="AH6484"/>
      <c r="AI6484"/>
      <c r="AJ6484"/>
      <c r="AK6484"/>
      <c r="AL6484"/>
      <c r="AM6484"/>
      <c r="AN6484"/>
      <c r="AO6484"/>
      <c r="AP6484"/>
      <c r="AQ6484"/>
      <c r="AR6484"/>
      <c r="AS6484"/>
      <c r="AT6484"/>
      <c r="AU6484"/>
      <c r="AV6484"/>
      <c r="AW6484"/>
      <c r="AX6484"/>
      <c r="AY6484"/>
      <c r="AZ6484"/>
      <c r="BA6484"/>
      <c r="BB6484"/>
      <c r="BC6484"/>
      <c r="BD6484"/>
      <c r="BE6484"/>
      <c r="BF6484"/>
      <c r="BG6484"/>
      <c r="BH6484"/>
      <c r="BI6484"/>
      <c r="BJ6484"/>
      <c r="BK6484"/>
      <c r="BL6484"/>
      <c r="BM6484"/>
      <c r="BN6484"/>
      <c r="BO6484"/>
    </row>
    <row r="6485" spans="1:67" ht="15" x14ac:dyDescent="0.25">
      <c r="A6485" s="245" t="s">
        <v>1030</v>
      </c>
      <c r="B6485" s="245" t="s">
        <v>1029</v>
      </c>
      <c r="C6485" s="245" t="s">
        <v>1072</v>
      </c>
      <c r="D6485" s="245" t="s">
        <v>1071</v>
      </c>
      <c r="E6485" s="246" t="s">
        <v>44</v>
      </c>
      <c r="F6485" s="245" t="s">
        <v>44</v>
      </c>
      <c r="G6485" s="245" t="s">
        <v>1070</v>
      </c>
      <c r="H6485" s="245" t="s">
        <v>1069</v>
      </c>
      <c r="I6485" s="245" t="s">
        <v>11</v>
      </c>
      <c r="J6485" s="245" t="s">
        <v>59</v>
      </c>
      <c r="K6485" s="246" t="s">
        <v>10272</v>
      </c>
      <c r="L6485" s="245" t="s">
        <v>568</v>
      </c>
      <c r="M6485"/>
      <c r="N6485"/>
      <c r="O6485"/>
      <c r="P6485"/>
      <c r="Q6485"/>
      <c r="R6485"/>
      <c r="S6485"/>
      <c r="T6485"/>
      <c r="U6485"/>
      <c r="V6485"/>
      <c r="W6485"/>
      <c r="X6485"/>
      <c r="Y6485"/>
      <c r="Z6485"/>
      <c r="AA6485"/>
      <c r="AB6485"/>
      <c r="AC6485"/>
      <c r="AD6485"/>
      <c r="AE6485"/>
      <c r="AF6485"/>
      <c r="AG6485"/>
      <c r="AH6485"/>
      <c r="AI6485"/>
      <c r="AJ6485"/>
      <c r="AK6485"/>
      <c r="AL6485"/>
      <c r="AM6485"/>
      <c r="AN6485"/>
      <c r="AO6485"/>
      <c r="AP6485"/>
      <c r="AQ6485"/>
      <c r="AR6485"/>
      <c r="AS6485"/>
      <c r="AT6485"/>
      <c r="AU6485"/>
      <c r="AV6485"/>
      <c r="AW6485"/>
      <c r="AX6485"/>
      <c r="AY6485"/>
      <c r="AZ6485"/>
      <c r="BA6485"/>
      <c r="BB6485"/>
      <c r="BC6485"/>
      <c r="BD6485"/>
      <c r="BE6485"/>
      <c r="BF6485"/>
      <c r="BG6485"/>
      <c r="BH6485"/>
      <c r="BI6485"/>
      <c r="BJ6485"/>
      <c r="BK6485"/>
      <c r="BL6485"/>
      <c r="BM6485"/>
      <c r="BN6485"/>
      <c r="BO6485"/>
    </row>
    <row r="6486" spans="1:67" ht="15" x14ac:dyDescent="0.25">
      <c r="A6486" s="245" t="s">
        <v>1030</v>
      </c>
      <c r="B6486" s="245" t="s">
        <v>1029</v>
      </c>
      <c r="C6486" s="245" t="s">
        <v>1072</v>
      </c>
      <c r="D6486" s="245" t="s">
        <v>1071</v>
      </c>
      <c r="E6486" s="246" t="s">
        <v>44</v>
      </c>
      <c r="F6486" s="245" t="s">
        <v>44</v>
      </c>
      <c r="G6486" s="245" t="s">
        <v>22106</v>
      </c>
      <c r="H6486" s="245" t="s">
        <v>1110</v>
      </c>
      <c r="I6486" s="245" t="s">
        <v>11</v>
      </c>
      <c r="J6486" s="245" t="s">
        <v>59</v>
      </c>
      <c r="K6486" s="246" t="s">
        <v>12656</v>
      </c>
      <c r="L6486" s="245" t="s">
        <v>568</v>
      </c>
      <c r="M6486"/>
      <c r="N6486"/>
      <c r="O6486"/>
      <c r="P6486"/>
      <c r="Q6486"/>
      <c r="R6486"/>
      <c r="S6486"/>
      <c r="T6486"/>
      <c r="U6486"/>
      <c r="V6486"/>
      <c r="W6486"/>
      <c r="X6486"/>
      <c r="Y6486"/>
      <c r="Z6486"/>
      <c r="AA6486"/>
      <c r="AB6486"/>
      <c r="AC6486"/>
      <c r="AD6486"/>
      <c r="AE6486"/>
      <c r="AF6486"/>
      <c r="AG6486"/>
      <c r="AH6486"/>
      <c r="AI6486"/>
      <c r="AJ6486"/>
      <c r="AK6486"/>
      <c r="AL6486"/>
      <c r="AM6486"/>
      <c r="AN6486"/>
      <c r="AO6486"/>
      <c r="AP6486"/>
      <c r="AQ6486"/>
      <c r="AR6486"/>
      <c r="AS6486"/>
      <c r="AT6486"/>
      <c r="AU6486"/>
      <c r="AV6486"/>
      <c r="AW6486"/>
      <c r="AX6486"/>
      <c r="AY6486"/>
      <c r="AZ6486"/>
      <c r="BA6486"/>
      <c r="BB6486"/>
      <c r="BC6486"/>
      <c r="BD6486"/>
      <c r="BE6486"/>
      <c r="BF6486"/>
      <c r="BG6486"/>
      <c r="BH6486"/>
      <c r="BI6486"/>
      <c r="BJ6486"/>
      <c r="BK6486"/>
      <c r="BL6486"/>
      <c r="BM6486"/>
      <c r="BN6486"/>
      <c r="BO6486"/>
    </row>
    <row r="6487" spans="1:67" ht="15" x14ac:dyDescent="0.25">
      <c r="A6487" s="245" t="s">
        <v>1030</v>
      </c>
      <c r="B6487" s="245" t="s">
        <v>1029</v>
      </c>
      <c r="C6487" s="245" t="s">
        <v>1072</v>
      </c>
      <c r="D6487" s="245" t="s">
        <v>1071</v>
      </c>
      <c r="E6487" s="246" t="s">
        <v>44</v>
      </c>
      <c r="F6487" s="245" t="s">
        <v>44</v>
      </c>
      <c r="G6487" s="245" t="s">
        <v>22108</v>
      </c>
      <c r="H6487" s="245" t="s">
        <v>1107</v>
      </c>
      <c r="I6487" s="245" t="s">
        <v>11</v>
      </c>
      <c r="J6487" s="245" t="s">
        <v>59</v>
      </c>
      <c r="K6487" s="246" t="s">
        <v>25578</v>
      </c>
      <c r="L6487" s="245" t="s">
        <v>568</v>
      </c>
      <c r="M6487"/>
      <c r="N6487"/>
      <c r="O6487"/>
      <c r="P6487"/>
      <c r="Q6487"/>
      <c r="R6487"/>
      <c r="S6487"/>
      <c r="T6487"/>
      <c r="U6487"/>
      <c r="V6487"/>
      <c r="W6487"/>
      <c r="X6487"/>
      <c r="Y6487"/>
      <c r="Z6487"/>
      <c r="AA6487"/>
      <c r="AB6487"/>
      <c r="AC6487"/>
      <c r="AD6487"/>
      <c r="AE6487"/>
      <c r="AF6487"/>
      <c r="AG6487"/>
      <c r="AH6487"/>
      <c r="AI6487"/>
      <c r="AJ6487"/>
      <c r="AK6487"/>
      <c r="AL6487"/>
      <c r="AM6487"/>
      <c r="AN6487"/>
      <c r="AO6487"/>
      <c r="AP6487"/>
      <c r="AQ6487"/>
      <c r="AR6487"/>
      <c r="AS6487"/>
      <c r="AT6487"/>
      <c r="AU6487"/>
      <c r="AV6487"/>
      <c r="AW6487"/>
      <c r="AX6487"/>
      <c r="AY6487"/>
      <c r="AZ6487"/>
      <c r="BA6487"/>
      <c r="BB6487"/>
      <c r="BC6487"/>
      <c r="BD6487"/>
      <c r="BE6487"/>
      <c r="BF6487"/>
      <c r="BG6487"/>
      <c r="BH6487"/>
      <c r="BI6487"/>
      <c r="BJ6487"/>
      <c r="BK6487"/>
      <c r="BL6487"/>
      <c r="BM6487"/>
      <c r="BN6487"/>
      <c r="BO6487"/>
    </row>
    <row r="6488" spans="1:67" ht="15" x14ac:dyDescent="0.25">
      <c r="A6488" s="245" t="s">
        <v>1030</v>
      </c>
      <c r="B6488" s="245" t="s">
        <v>1029</v>
      </c>
      <c r="C6488" s="245" t="s">
        <v>1072</v>
      </c>
      <c r="D6488" s="245" t="s">
        <v>1071</v>
      </c>
      <c r="E6488" s="246" t="s">
        <v>44</v>
      </c>
      <c r="F6488" s="245" t="s">
        <v>44</v>
      </c>
      <c r="G6488" s="245" t="s">
        <v>22110</v>
      </c>
      <c r="H6488" s="245" t="s">
        <v>1104</v>
      </c>
      <c r="I6488" s="245" t="s">
        <v>11</v>
      </c>
      <c r="J6488" s="245" t="s">
        <v>59</v>
      </c>
      <c r="K6488" s="246" t="s">
        <v>19834</v>
      </c>
      <c r="L6488" s="245" t="s">
        <v>568</v>
      </c>
      <c r="M6488"/>
      <c r="N6488"/>
      <c r="O6488"/>
      <c r="P6488"/>
      <c r="Q6488"/>
      <c r="R6488"/>
      <c r="S6488"/>
      <c r="T6488"/>
      <c r="U6488"/>
      <c r="V6488"/>
      <c r="W6488"/>
      <c r="X6488"/>
      <c r="Y6488"/>
      <c r="Z6488"/>
      <c r="AA6488"/>
      <c r="AB6488"/>
      <c r="AC6488"/>
      <c r="AD6488"/>
      <c r="AE6488"/>
      <c r="AF6488"/>
      <c r="AG6488"/>
      <c r="AH6488"/>
      <c r="AI6488"/>
      <c r="AJ6488"/>
      <c r="AK6488"/>
      <c r="AL6488"/>
      <c r="AM6488"/>
      <c r="AN6488"/>
      <c r="AO6488"/>
      <c r="AP6488"/>
      <c r="AQ6488"/>
      <c r="AR6488"/>
      <c r="AS6488"/>
      <c r="AT6488"/>
      <c r="AU6488"/>
      <c r="AV6488"/>
      <c r="AW6488"/>
      <c r="AX6488"/>
      <c r="AY6488"/>
      <c r="AZ6488"/>
      <c r="BA6488"/>
      <c r="BB6488"/>
      <c r="BC6488"/>
      <c r="BD6488"/>
      <c r="BE6488"/>
      <c r="BF6488"/>
      <c r="BG6488"/>
      <c r="BH6488"/>
      <c r="BI6488"/>
      <c r="BJ6488"/>
      <c r="BK6488"/>
      <c r="BL6488"/>
      <c r="BM6488"/>
      <c r="BN6488"/>
      <c r="BO6488"/>
    </row>
    <row r="6489" spans="1:67" ht="15" x14ac:dyDescent="0.25">
      <c r="A6489" s="245" t="s">
        <v>1030</v>
      </c>
      <c r="B6489" s="245" t="s">
        <v>1029</v>
      </c>
      <c r="C6489" s="245" t="s">
        <v>1072</v>
      </c>
      <c r="D6489" s="245" t="s">
        <v>1071</v>
      </c>
      <c r="E6489" s="246" t="s">
        <v>44</v>
      </c>
      <c r="F6489" s="245" t="s">
        <v>44</v>
      </c>
      <c r="G6489" s="245" t="s">
        <v>22112</v>
      </c>
      <c r="H6489" s="245" t="s">
        <v>1101</v>
      </c>
      <c r="I6489" s="245" t="s">
        <v>11</v>
      </c>
      <c r="J6489" s="245" t="s">
        <v>59</v>
      </c>
      <c r="K6489" s="246" t="s">
        <v>25579</v>
      </c>
      <c r="L6489" s="245" t="s">
        <v>568</v>
      </c>
      <c r="M6489"/>
      <c r="N6489"/>
      <c r="O6489"/>
      <c r="P6489"/>
      <c r="Q6489"/>
      <c r="R6489"/>
      <c r="S6489"/>
      <c r="T6489"/>
      <c r="U6489"/>
      <c r="V6489"/>
      <c r="W6489"/>
      <c r="X6489"/>
      <c r="Y6489"/>
      <c r="Z6489"/>
      <c r="AA6489"/>
      <c r="AB6489"/>
      <c r="AC6489"/>
      <c r="AD6489"/>
      <c r="AE6489"/>
      <c r="AF6489"/>
      <c r="AG6489"/>
      <c r="AH6489"/>
      <c r="AI6489"/>
      <c r="AJ6489"/>
      <c r="AK6489"/>
      <c r="AL6489"/>
      <c r="AM6489"/>
      <c r="AN6489"/>
      <c r="AO6489"/>
      <c r="AP6489"/>
      <c r="AQ6489"/>
      <c r="AR6489"/>
      <c r="AS6489"/>
      <c r="AT6489"/>
      <c r="AU6489"/>
      <c r="AV6489"/>
      <c r="AW6489"/>
      <c r="AX6489"/>
      <c r="AY6489"/>
      <c r="AZ6489"/>
      <c r="BA6489"/>
      <c r="BB6489"/>
      <c r="BC6489"/>
      <c r="BD6489"/>
      <c r="BE6489"/>
      <c r="BF6489"/>
      <c r="BG6489"/>
      <c r="BH6489"/>
      <c r="BI6489"/>
      <c r="BJ6489"/>
      <c r="BK6489"/>
      <c r="BL6489"/>
      <c r="BM6489"/>
      <c r="BN6489"/>
      <c r="BO6489"/>
    </row>
    <row r="6490" spans="1:67" ht="15" x14ac:dyDescent="0.25">
      <c r="A6490" s="245" t="s">
        <v>1030</v>
      </c>
      <c r="B6490" s="245" t="s">
        <v>1029</v>
      </c>
      <c r="C6490" s="245" t="s">
        <v>1072</v>
      </c>
      <c r="D6490" s="245" t="s">
        <v>1071</v>
      </c>
      <c r="E6490" s="246" t="s">
        <v>44</v>
      </c>
      <c r="F6490" s="245" t="s">
        <v>44</v>
      </c>
      <c r="G6490" s="245" t="s">
        <v>22113</v>
      </c>
      <c r="H6490" s="245" t="s">
        <v>1098</v>
      </c>
      <c r="I6490" s="245" t="s">
        <v>11</v>
      </c>
      <c r="J6490" s="245" t="s">
        <v>59</v>
      </c>
      <c r="K6490" s="246" t="s">
        <v>25580</v>
      </c>
      <c r="L6490" s="245" t="s">
        <v>568</v>
      </c>
      <c r="M6490"/>
      <c r="N6490"/>
      <c r="O6490"/>
      <c r="P6490"/>
      <c r="Q6490"/>
      <c r="R6490"/>
      <c r="S6490"/>
      <c r="T6490"/>
      <c r="U6490"/>
      <c r="V6490"/>
      <c r="W6490"/>
      <c r="X6490"/>
      <c r="Y6490"/>
      <c r="Z6490"/>
      <c r="AA6490"/>
      <c r="AB6490"/>
      <c r="AC6490"/>
      <c r="AD6490"/>
      <c r="AE6490"/>
      <c r="AF6490"/>
      <c r="AG6490"/>
      <c r="AH6490"/>
      <c r="AI6490"/>
      <c r="AJ6490"/>
      <c r="AK6490"/>
      <c r="AL6490"/>
      <c r="AM6490"/>
      <c r="AN6490"/>
      <c r="AO6490"/>
      <c r="AP6490"/>
      <c r="AQ6490"/>
      <c r="AR6490"/>
      <c r="AS6490"/>
      <c r="AT6490"/>
      <c r="AU6490"/>
      <c r="AV6490"/>
      <c r="AW6490"/>
      <c r="AX6490"/>
      <c r="AY6490"/>
      <c r="AZ6490"/>
      <c r="BA6490"/>
      <c r="BB6490"/>
      <c r="BC6490"/>
      <c r="BD6490"/>
      <c r="BE6490"/>
      <c r="BF6490"/>
      <c r="BG6490"/>
      <c r="BH6490"/>
      <c r="BI6490"/>
      <c r="BJ6490"/>
      <c r="BK6490"/>
      <c r="BL6490"/>
      <c r="BM6490"/>
      <c r="BN6490"/>
      <c r="BO6490"/>
    </row>
    <row r="6491" spans="1:67" ht="15" x14ac:dyDescent="0.25">
      <c r="A6491" s="245" t="s">
        <v>1030</v>
      </c>
      <c r="B6491" s="245" t="s">
        <v>1029</v>
      </c>
      <c r="C6491" s="245" t="s">
        <v>1072</v>
      </c>
      <c r="D6491" s="245" t="s">
        <v>1071</v>
      </c>
      <c r="E6491" s="246" t="s">
        <v>44</v>
      </c>
      <c r="F6491" s="245" t="s">
        <v>44</v>
      </c>
      <c r="G6491" s="245" t="s">
        <v>22115</v>
      </c>
      <c r="H6491" s="245" t="s">
        <v>1095</v>
      </c>
      <c r="I6491" s="245" t="s">
        <v>11</v>
      </c>
      <c r="J6491" s="245" t="s">
        <v>59</v>
      </c>
      <c r="K6491" s="246" t="s">
        <v>13728</v>
      </c>
      <c r="L6491" s="245" t="s">
        <v>568</v>
      </c>
      <c r="M6491"/>
      <c r="N6491"/>
      <c r="O6491"/>
      <c r="P6491"/>
      <c r="Q6491"/>
      <c r="R6491"/>
      <c r="S6491"/>
      <c r="T6491"/>
      <c r="U6491"/>
      <c r="V6491"/>
      <c r="W6491"/>
      <c r="X6491"/>
      <c r="Y6491"/>
      <c r="Z6491"/>
      <c r="AA6491"/>
      <c r="AB6491"/>
      <c r="AC6491"/>
      <c r="AD6491"/>
      <c r="AE6491"/>
      <c r="AF6491"/>
      <c r="AG6491"/>
      <c r="AH6491"/>
      <c r="AI6491"/>
      <c r="AJ6491"/>
      <c r="AK6491"/>
      <c r="AL6491"/>
      <c r="AM6491"/>
      <c r="AN6491"/>
      <c r="AO6491"/>
      <c r="AP6491"/>
      <c r="AQ6491"/>
      <c r="AR6491"/>
      <c r="AS6491"/>
      <c r="AT6491"/>
      <c r="AU6491"/>
      <c r="AV6491"/>
      <c r="AW6491"/>
      <c r="AX6491"/>
      <c r="AY6491"/>
      <c r="AZ6491"/>
      <c r="BA6491"/>
      <c r="BB6491"/>
      <c r="BC6491"/>
      <c r="BD6491"/>
      <c r="BE6491"/>
      <c r="BF6491"/>
      <c r="BG6491"/>
      <c r="BH6491"/>
      <c r="BI6491"/>
      <c r="BJ6491"/>
      <c r="BK6491"/>
      <c r="BL6491"/>
      <c r="BM6491"/>
      <c r="BN6491"/>
      <c r="BO6491"/>
    </row>
    <row r="6492" spans="1:67" ht="15" x14ac:dyDescent="0.25">
      <c r="A6492" s="245" t="s">
        <v>1030</v>
      </c>
      <c r="B6492" s="245" t="s">
        <v>1029</v>
      </c>
      <c r="C6492" s="245" t="s">
        <v>1072</v>
      </c>
      <c r="D6492" s="245" t="s">
        <v>1071</v>
      </c>
      <c r="E6492" s="246" t="s">
        <v>44</v>
      </c>
      <c r="F6492" s="245" t="s">
        <v>44</v>
      </c>
      <c r="G6492" s="245" t="s">
        <v>22117</v>
      </c>
      <c r="H6492" s="245" t="s">
        <v>1082</v>
      </c>
      <c r="I6492" s="245" t="s">
        <v>11</v>
      </c>
      <c r="J6492" s="245" t="s">
        <v>59</v>
      </c>
      <c r="K6492" s="246" t="s">
        <v>13664</v>
      </c>
      <c r="L6492" s="245" t="s">
        <v>568</v>
      </c>
      <c r="M6492"/>
      <c r="N6492"/>
      <c r="O6492"/>
      <c r="P6492"/>
      <c r="Q6492"/>
      <c r="R6492"/>
      <c r="S6492"/>
      <c r="T6492"/>
      <c r="U6492"/>
      <c r="V6492"/>
      <c r="W6492"/>
      <c r="X6492"/>
      <c r="Y6492"/>
      <c r="Z6492"/>
      <c r="AA6492"/>
      <c r="AB6492"/>
      <c r="AC6492"/>
      <c r="AD6492"/>
      <c r="AE6492"/>
      <c r="AF6492"/>
      <c r="AG6492"/>
      <c r="AH6492"/>
      <c r="AI6492"/>
      <c r="AJ6492"/>
      <c r="AK6492"/>
      <c r="AL6492"/>
      <c r="AM6492"/>
      <c r="AN6492"/>
      <c r="AO6492"/>
      <c r="AP6492"/>
      <c r="AQ6492"/>
      <c r="AR6492"/>
      <c r="AS6492"/>
      <c r="AT6492"/>
      <c r="AU6492"/>
      <c r="AV6492"/>
      <c r="AW6492"/>
      <c r="AX6492"/>
      <c r="AY6492"/>
      <c r="AZ6492"/>
      <c r="BA6492"/>
      <c r="BB6492"/>
      <c r="BC6492"/>
      <c r="BD6492"/>
      <c r="BE6492"/>
      <c r="BF6492"/>
      <c r="BG6492"/>
      <c r="BH6492"/>
      <c r="BI6492"/>
      <c r="BJ6492"/>
      <c r="BK6492"/>
      <c r="BL6492"/>
      <c r="BM6492"/>
      <c r="BN6492"/>
      <c r="BO6492"/>
    </row>
    <row r="6493" spans="1:67" ht="15" x14ac:dyDescent="0.25">
      <c r="A6493" s="245" t="s">
        <v>1030</v>
      </c>
      <c r="B6493" s="245" t="s">
        <v>1029</v>
      </c>
      <c r="C6493" s="245" t="s">
        <v>1072</v>
      </c>
      <c r="D6493" s="245" t="s">
        <v>1071</v>
      </c>
      <c r="E6493" s="246" t="s">
        <v>44</v>
      </c>
      <c r="F6493" s="245" t="s">
        <v>44</v>
      </c>
      <c r="G6493" s="245" t="s">
        <v>22119</v>
      </c>
      <c r="H6493" s="245" t="s">
        <v>1079</v>
      </c>
      <c r="I6493" s="245" t="s">
        <v>11</v>
      </c>
      <c r="J6493" s="245" t="s">
        <v>59</v>
      </c>
      <c r="K6493" s="246" t="s">
        <v>19790</v>
      </c>
      <c r="L6493" s="245" t="s">
        <v>568</v>
      </c>
      <c r="M6493"/>
      <c r="N6493"/>
      <c r="O6493"/>
      <c r="P6493"/>
      <c r="Q6493"/>
      <c r="R6493"/>
      <c r="S6493"/>
      <c r="T6493"/>
      <c r="U6493"/>
      <c r="V6493"/>
      <c r="W6493"/>
      <c r="X6493"/>
      <c r="Y6493"/>
      <c r="Z6493"/>
      <c r="AA6493"/>
      <c r="AB6493"/>
      <c r="AC6493"/>
      <c r="AD6493"/>
      <c r="AE6493"/>
      <c r="AF6493"/>
      <c r="AG6493"/>
      <c r="AH6493"/>
      <c r="AI6493"/>
      <c r="AJ6493"/>
      <c r="AK6493"/>
      <c r="AL6493"/>
      <c r="AM6493"/>
      <c r="AN6493"/>
      <c r="AO6493"/>
      <c r="AP6493"/>
      <c r="AQ6493"/>
      <c r="AR6493"/>
      <c r="AS6493"/>
      <c r="AT6493"/>
      <c r="AU6493"/>
      <c r="AV6493"/>
      <c r="AW6493"/>
      <c r="AX6493"/>
      <c r="AY6493"/>
      <c r="AZ6493"/>
      <c r="BA6493"/>
      <c r="BB6493"/>
      <c r="BC6493"/>
      <c r="BD6493"/>
      <c r="BE6493"/>
      <c r="BF6493"/>
      <c r="BG6493"/>
      <c r="BH6493"/>
      <c r="BI6493"/>
      <c r="BJ6493"/>
      <c r="BK6493"/>
      <c r="BL6493"/>
      <c r="BM6493"/>
      <c r="BN6493"/>
      <c r="BO6493"/>
    </row>
    <row r="6494" spans="1:67" ht="15" x14ac:dyDescent="0.25">
      <c r="A6494" s="245" t="s">
        <v>1030</v>
      </c>
      <c r="B6494" s="245" t="s">
        <v>1029</v>
      </c>
      <c r="C6494" s="245" t="s">
        <v>1072</v>
      </c>
      <c r="D6494" s="245" t="s">
        <v>1071</v>
      </c>
      <c r="E6494" s="246" t="s">
        <v>44</v>
      </c>
      <c r="F6494" s="245" t="s">
        <v>44</v>
      </c>
      <c r="G6494" s="245" t="s">
        <v>22120</v>
      </c>
      <c r="H6494" s="245" t="s">
        <v>1076</v>
      </c>
      <c r="I6494" s="245" t="s">
        <v>11</v>
      </c>
      <c r="J6494" s="245" t="s">
        <v>59</v>
      </c>
      <c r="K6494" s="246" t="s">
        <v>25581</v>
      </c>
      <c r="L6494" s="245" t="s">
        <v>568</v>
      </c>
      <c r="M6494"/>
      <c r="N6494"/>
      <c r="O6494"/>
      <c r="P6494"/>
      <c r="Q6494"/>
      <c r="R6494"/>
      <c r="S6494"/>
      <c r="T6494"/>
      <c r="U6494"/>
      <c r="V6494"/>
      <c r="W6494"/>
      <c r="X6494"/>
      <c r="Y6494"/>
      <c r="Z6494"/>
      <c r="AA6494"/>
      <c r="AB6494"/>
      <c r="AC6494"/>
      <c r="AD6494"/>
      <c r="AE6494"/>
      <c r="AF6494"/>
      <c r="AG6494"/>
      <c r="AH6494"/>
      <c r="AI6494"/>
      <c r="AJ6494"/>
      <c r="AK6494"/>
      <c r="AL6494"/>
      <c r="AM6494"/>
      <c r="AN6494"/>
      <c r="AO6494"/>
      <c r="AP6494"/>
      <c r="AQ6494"/>
      <c r="AR6494"/>
      <c r="AS6494"/>
      <c r="AT6494"/>
      <c r="AU6494"/>
      <c r="AV6494"/>
      <c r="AW6494"/>
      <c r="AX6494"/>
      <c r="AY6494"/>
      <c r="AZ6494"/>
      <c r="BA6494"/>
      <c r="BB6494"/>
      <c r="BC6494"/>
      <c r="BD6494"/>
      <c r="BE6494"/>
      <c r="BF6494"/>
      <c r="BG6494"/>
      <c r="BH6494"/>
      <c r="BI6494"/>
      <c r="BJ6494"/>
      <c r="BK6494"/>
      <c r="BL6494"/>
      <c r="BM6494"/>
      <c r="BN6494"/>
      <c r="BO6494"/>
    </row>
    <row r="6495" spans="1:67" ht="15" x14ac:dyDescent="0.25">
      <c r="A6495" s="245" t="s">
        <v>1030</v>
      </c>
      <c r="B6495" s="245" t="s">
        <v>1029</v>
      </c>
      <c r="C6495" s="245" t="s">
        <v>1072</v>
      </c>
      <c r="D6495" s="245" t="s">
        <v>1071</v>
      </c>
      <c r="E6495" s="246" t="s">
        <v>44</v>
      </c>
      <c r="F6495" s="245" t="s">
        <v>44</v>
      </c>
      <c r="G6495" s="245" t="s">
        <v>22121</v>
      </c>
      <c r="H6495" s="245" t="s">
        <v>1073</v>
      </c>
      <c r="I6495" s="245" t="s">
        <v>11</v>
      </c>
      <c r="J6495" s="245" t="s">
        <v>59</v>
      </c>
      <c r="K6495" s="246" t="s">
        <v>12009</v>
      </c>
      <c r="L6495" s="245" t="s">
        <v>568</v>
      </c>
      <c r="M6495"/>
      <c r="N6495"/>
      <c r="O6495"/>
      <c r="P6495"/>
      <c r="Q6495"/>
      <c r="R6495"/>
      <c r="S6495"/>
      <c r="T6495"/>
      <c r="U6495"/>
      <c r="V6495"/>
      <c r="W6495"/>
      <c r="X6495"/>
      <c r="Y6495"/>
      <c r="Z6495"/>
      <c r="AA6495"/>
      <c r="AB6495"/>
      <c r="AC6495"/>
      <c r="AD6495"/>
      <c r="AE6495"/>
      <c r="AF6495"/>
      <c r="AG6495"/>
      <c r="AH6495"/>
      <c r="AI6495"/>
      <c r="AJ6495"/>
      <c r="AK6495"/>
      <c r="AL6495"/>
      <c r="AM6495"/>
      <c r="AN6495"/>
      <c r="AO6495"/>
      <c r="AP6495"/>
      <c r="AQ6495"/>
      <c r="AR6495"/>
      <c r="AS6495"/>
      <c r="AT6495"/>
      <c r="AU6495"/>
      <c r="AV6495"/>
      <c r="AW6495"/>
      <c r="AX6495"/>
      <c r="AY6495"/>
      <c r="AZ6495"/>
      <c r="BA6495"/>
      <c r="BB6495"/>
      <c r="BC6495"/>
      <c r="BD6495"/>
      <c r="BE6495"/>
      <c r="BF6495"/>
      <c r="BG6495"/>
      <c r="BH6495"/>
      <c r="BI6495"/>
      <c r="BJ6495"/>
      <c r="BK6495"/>
      <c r="BL6495"/>
      <c r="BM6495"/>
      <c r="BN6495"/>
      <c r="BO6495"/>
    </row>
    <row r="6496" spans="1:67" ht="15" x14ac:dyDescent="0.25">
      <c r="A6496" s="245" t="s">
        <v>1030</v>
      </c>
      <c r="B6496" s="245" t="s">
        <v>1029</v>
      </c>
      <c r="C6496" s="245" t="s">
        <v>1068</v>
      </c>
      <c r="D6496" s="245" t="s">
        <v>1067</v>
      </c>
      <c r="E6496" s="246" t="s">
        <v>44</v>
      </c>
      <c r="F6496" s="245" t="s">
        <v>44</v>
      </c>
      <c r="G6496" s="245" t="s">
        <v>14301</v>
      </c>
      <c r="H6496" s="245" t="s">
        <v>14302</v>
      </c>
      <c r="I6496" s="245" t="s">
        <v>14</v>
      </c>
      <c r="J6496" s="245" t="s">
        <v>59</v>
      </c>
      <c r="K6496" s="246" t="s">
        <v>10452</v>
      </c>
      <c r="L6496" s="245" t="s">
        <v>568</v>
      </c>
      <c r="M6496"/>
      <c r="N6496"/>
      <c r="O6496"/>
      <c r="P6496"/>
      <c r="Q6496"/>
      <c r="R6496"/>
      <c r="S6496"/>
      <c r="T6496"/>
      <c r="U6496"/>
      <c r="V6496"/>
      <c r="W6496"/>
      <c r="X6496"/>
      <c r="Y6496"/>
      <c r="Z6496"/>
      <c r="AA6496"/>
      <c r="AB6496"/>
      <c r="AC6496"/>
      <c r="AD6496"/>
      <c r="AE6496"/>
      <c r="AF6496"/>
      <c r="AG6496"/>
      <c r="AH6496"/>
      <c r="AI6496"/>
      <c r="AJ6496"/>
      <c r="AK6496"/>
      <c r="AL6496"/>
      <c r="AM6496"/>
      <c r="AN6496"/>
      <c r="AO6496"/>
      <c r="AP6496"/>
      <c r="AQ6496"/>
      <c r="AR6496"/>
      <c r="AS6496"/>
      <c r="AT6496"/>
      <c r="AU6496"/>
      <c r="AV6496"/>
      <c r="AW6496"/>
      <c r="AX6496"/>
      <c r="AY6496"/>
      <c r="AZ6496"/>
      <c r="BA6496"/>
      <c r="BB6496"/>
      <c r="BC6496"/>
      <c r="BD6496"/>
      <c r="BE6496"/>
      <c r="BF6496"/>
      <c r="BG6496"/>
      <c r="BH6496"/>
      <c r="BI6496"/>
      <c r="BJ6496"/>
      <c r="BK6496"/>
      <c r="BL6496"/>
      <c r="BM6496"/>
      <c r="BN6496"/>
      <c r="BO6496"/>
    </row>
    <row r="6497" spans="1:67" ht="15" x14ac:dyDescent="0.25">
      <c r="A6497" s="245" t="s">
        <v>1030</v>
      </c>
      <c r="B6497" s="245" t="s">
        <v>1029</v>
      </c>
      <c r="C6497" s="245" t="s">
        <v>14303</v>
      </c>
      <c r="D6497" s="245" t="s">
        <v>14304</v>
      </c>
      <c r="E6497" s="246" t="s">
        <v>44</v>
      </c>
      <c r="F6497" s="245" t="s">
        <v>44</v>
      </c>
      <c r="G6497" s="245" t="s">
        <v>14305</v>
      </c>
      <c r="H6497" s="245" t="s">
        <v>14306</v>
      </c>
      <c r="I6497" s="245" t="s">
        <v>14</v>
      </c>
      <c r="J6497" s="245" t="s">
        <v>59</v>
      </c>
      <c r="K6497" s="246" t="s">
        <v>25582</v>
      </c>
      <c r="L6497" s="245" t="s">
        <v>568</v>
      </c>
      <c r="M6497"/>
      <c r="N6497"/>
      <c r="O6497"/>
      <c r="P6497"/>
      <c r="Q6497"/>
      <c r="R6497"/>
      <c r="S6497"/>
      <c r="T6497"/>
      <c r="U6497"/>
      <c r="V6497"/>
      <c r="W6497"/>
      <c r="X6497"/>
      <c r="Y6497"/>
      <c r="Z6497"/>
      <c r="AA6497"/>
      <c r="AB6497"/>
      <c r="AC6497"/>
      <c r="AD6497"/>
      <c r="AE6497"/>
      <c r="AF6497"/>
      <c r="AG6497"/>
      <c r="AH6497"/>
      <c r="AI6497"/>
      <c r="AJ6497"/>
      <c r="AK6497"/>
      <c r="AL6497"/>
      <c r="AM6497"/>
      <c r="AN6497"/>
      <c r="AO6497"/>
      <c r="AP6497"/>
      <c r="AQ6497"/>
      <c r="AR6497"/>
      <c r="AS6497"/>
      <c r="AT6497"/>
      <c r="AU6497"/>
      <c r="AV6497"/>
      <c r="AW6497"/>
      <c r="AX6497"/>
      <c r="AY6497"/>
      <c r="AZ6497"/>
      <c r="BA6497"/>
      <c r="BB6497"/>
      <c r="BC6497"/>
      <c r="BD6497"/>
      <c r="BE6497"/>
      <c r="BF6497"/>
      <c r="BG6497"/>
      <c r="BH6497"/>
      <c r="BI6497"/>
      <c r="BJ6497"/>
      <c r="BK6497"/>
      <c r="BL6497"/>
      <c r="BM6497"/>
      <c r="BN6497"/>
      <c r="BO6497"/>
    </row>
    <row r="6498" spans="1:67" ht="15" x14ac:dyDescent="0.25">
      <c r="A6498" s="245" t="s">
        <v>1030</v>
      </c>
      <c r="B6498" s="245" t="s">
        <v>1029</v>
      </c>
      <c r="C6498" s="245" t="s">
        <v>14303</v>
      </c>
      <c r="D6498" s="245" t="s">
        <v>14304</v>
      </c>
      <c r="E6498" s="246" t="s">
        <v>44</v>
      </c>
      <c r="F6498" s="245" t="s">
        <v>44</v>
      </c>
      <c r="G6498" s="245" t="s">
        <v>14307</v>
      </c>
      <c r="H6498" s="245" t="s">
        <v>14308</v>
      </c>
      <c r="I6498" s="245" t="s">
        <v>14</v>
      </c>
      <c r="J6498" s="245" t="s">
        <v>59</v>
      </c>
      <c r="K6498" s="246" t="s">
        <v>15282</v>
      </c>
      <c r="L6498" s="245" t="s">
        <v>568</v>
      </c>
      <c r="M6498"/>
      <c r="N6498"/>
      <c r="O6498"/>
      <c r="P6498"/>
      <c r="Q6498"/>
      <c r="R6498"/>
      <c r="S6498"/>
      <c r="T6498"/>
      <c r="U6498"/>
      <c r="V6498"/>
      <c r="W6498"/>
      <c r="X6498"/>
      <c r="Y6498"/>
      <c r="Z6498"/>
      <c r="AA6498"/>
      <c r="AB6498"/>
      <c r="AC6498"/>
      <c r="AD6498"/>
      <c r="AE6498"/>
      <c r="AF6498"/>
      <c r="AG6498"/>
      <c r="AH6498"/>
      <c r="AI6498"/>
      <c r="AJ6498"/>
      <c r="AK6498"/>
      <c r="AL6498"/>
      <c r="AM6498"/>
      <c r="AN6498"/>
      <c r="AO6498"/>
      <c r="AP6498"/>
      <c r="AQ6498"/>
      <c r="AR6498"/>
      <c r="AS6498"/>
      <c r="AT6498"/>
      <c r="AU6498"/>
      <c r="AV6498"/>
      <c r="AW6498"/>
      <c r="AX6498"/>
      <c r="AY6498"/>
      <c r="AZ6498"/>
      <c r="BA6498"/>
      <c r="BB6498"/>
      <c r="BC6498"/>
      <c r="BD6498"/>
      <c r="BE6498"/>
      <c r="BF6498"/>
      <c r="BG6498"/>
      <c r="BH6498"/>
      <c r="BI6498"/>
      <c r="BJ6498"/>
      <c r="BK6498"/>
      <c r="BL6498"/>
      <c r="BM6498"/>
      <c r="BN6498"/>
      <c r="BO6498"/>
    </row>
    <row r="6499" spans="1:67" ht="15" x14ac:dyDescent="0.25">
      <c r="A6499" s="245" t="s">
        <v>1030</v>
      </c>
      <c r="B6499" s="245" t="s">
        <v>1029</v>
      </c>
      <c r="C6499" s="245" t="s">
        <v>1061</v>
      </c>
      <c r="D6499" s="245" t="s">
        <v>1060</v>
      </c>
      <c r="E6499" s="246" t="s">
        <v>44</v>
      </c>
      <c r="F6499" s="245" t="s">
        <v>44</v>
      </c>
      <c r="G6499" s="245" t="s">
        <v>1065</v>
      </c>
      <c r="H6499" s="245" t="s">
        <v>1064</v>
      </c>
      <c r="I6499" s="245" t="s">
        <v>11</v>
      </c>
      <c r="J6499" s="245" t="s">
        <v>59</v>
      </c>
      <c r="K6499" s="246" t="s">
        <v>25583</v>
      </c>
      <c r="L6499" s="245" t="s">
        <v>568</v>
      </c>
      <c r="M6499"/>
      <c r="N6499"/>
      <c r="O6499"/>
      <c r="P6499"/>
      <c r="Q6499"/>
      <c r="R6499"/>
      <c r="S6499"/>
      <c r="T6499"/>
      <c r="U6499"/>
      <c r="V6499"/>
      <c r="W6499"/>
      <c r="X6499"/>
      <c r="Y6499"/>
      <c r="Z6499"/>
      <c r="AA6499"/>
      <c r="AB6499"/>
      <c r="AC6499"/>
      <c r="AD6499"/>
      <c r="AE6499"/>
      <c r="AF6499"/>
      <c r="AG6499"/>
      <c r="AH6499"/>
      <c r="AI6499"/>
      <c r="AJ6499"/>
      <c r="AK6499"/>
      <c r="AL6499"/>
      <c r="AM6499"/>
      <c r="AN6499"/>
      <c r="AO6499"/>
      <c r="AP6499"/>
      <c r="AQ6499"/>
      <c r="AR6499"/>
      <c r="AS6499"/>
      <c r="AT6499"/>
      <c r="AU6499"/>
      <c r="AV6499"/>
      <c r="AW6499"/>
      <c r="AX6499"/>
      <c r="AY6499"/>
      <c r="AZ6499"/>
      <c r="BA6499"/>
      <c r="BB6499"/>
      <c r="BC6499"/>
      <c r="BD6499"/>
      <c r="BE6499"/>
      <c r="BF6499"/>
      <c r="BG6499"/>
      <c r="BH6499"/>
      <c r="BI6499"/>
      <c r="BJ6499"/>
      <c r="BK6499"/>
      <c r="BL6499"/>
      <c r="BM6499"/>
      <c r="BN6499"/>
      <c r="BO6499"/>
    </row>
    <row r="6500" spans="1:67" ht="15" x14ac:dyDescent="0.25">
      <c r="A6500" s="245" t="s">
        <v>1030</v>
      </c>
      <c r="B6500" s="245" t="s">
        <v>1029</v>
      </c>
      <c r="C6500" s="245" t="s">
        <v>1061</v>
      </c>
      <c r="D6500" s="245" t="s">
        <v>1060</v>
      </c>
      <c r="E6500" s="246" t="s">
        <v>44</v>
      </c>
      <c r="F6500" s="245" t="s">
        <v>44</v>
      </c>
      <c r="G6500" s="245" t="s">
        <v>1063</v>
      </c>
      <c r="H6500" s="245" t="s">
        <v>1062</v>
      </c>
      <c r="I6500" s="245" t="s">
        <v>11</v>
      </c>
      <c r="J6500" s="245" t="s">
        <v>59</v>
      </c>
      <c r="K6500" s="246" t="s">
        <v>25584</v>
      </c>
      <c r="L6500" s="245" t="s">
        <v>568</v>
      </c>
      <c r="M6500"/>
      <c r="N6500"/>
      <c r="O6500"/>
      <c r="P6500"/>
      <c r="Q6500"/>
      <c r="R6500"/>
      <c r="S6500"/>
      <c r="T6500"/>
      <c r="U6500"/>
      <c r="V6500"/>
      <c r="W6500"/>
      <c r="X6500"/>
      <c r="Y6500"/>
      <c r="Z6500"/>
      <c r="AA6500"/>
      <c r="AB6500"/>
      <c r="AC6500"/>
      <c r="AD6500"/>
      <c r="AE6500"/>
      <c r="AF6500"/>
      <c r="AG6500"/>
      <c r="AH6500"/>
      <c r="AI6500"/>
      <c r="AJ6500"/>
      <c r="AK6500"/>
      <c r="AL6500"/>
      <c r="AM6500"/>
      <c r="AN6500"/>
      <c r="AO6500"/>
      <c r="AP6500"/>
      <c r="AQ6500"/>
      <c r="AR6500"/>
      <c r="AS6500"/>
      <c r="AT6500"/>
      <c r="AU6500"/>
      <c r="AV6500"/>
      <c r="AW6500"/>
      <c r="AX6500"/>
      <c r="AY6500"/>
      <c r="AZ6500"/>
      <c r="BA6500"/>
      <c r="BB6500"/>
      <c r="BC6500"/>
      <c r="BD6500"/>
      <c r="BE6500"/>
      <c r="BF6500"/>
      <c r="BG6500"/>
      <c r="BH6500"/>
      <c r="BI6500"/>
      <c r="BJ6500"/>
      <c r="BK6500"/>
      <c r="BL6500"/>
      <c r="BM6500"/>
      <c r="BN6500"/>
      <c r="BO6500"/>
    </row>
    <row r="6501" spans="1:67" ht="15" x14ac:dyDescent="0.25">
      <c r="A6501" s="245" t="s">
        <v>1030</v>
      </c>
      <c r="B6501" s="245" t="s">
        <v>1029</v>
      </c>
      <c r="C6501" s="245" t="s">
        <v>1061</v>
      </c>
      <c r="D6501" s="245" t="s">
        <v>1060</v>
      </c>
      <c r="E6501" s="246" t="s">
        <v>44</v>
      </c>
      <c r="F6501" s="245" t="s">
        <v>44</v>
      </c>
      <c r="G6501" s="245" t="s">
        <v>1059</v>
      </c>
      <c r="H6501" s="245" t="s">
        <v>1058</v>
      </c>
      <c r="I6501" s="245" t="s">
        <v>14</v>
      </c>
      <c r="J6501" s="245" t="s">
        <v>59</v>
      </c>
      <c r="K6501" s="246" t="s">
        <v>12664</v>
      </c>
      <c r="L6501" s="245" t="s">
        <v>568</v>
      </c>
      <c r="M6501"/>
      <c r="N6501"/>
      <c r="O6501"/>
      <c r="P6501"/>
      <c r="Q6501"/>
      <c r="R6501"/>
      <c r="S6501"/>
      <c r="T6501"/>
      <c r="U6501"/>
      <c r="V6501"/>
      <c r="W6501"/>
      <c r="X6501"/>
      <c r="Y6501"/>
      <c r="Z6501"/>
      <c r="AA6501"/>
      <c r="AB6501"/>
      <c r="AC6501"/>
      <c r="AD6501"/>
      <c r="AE6501"/>
      <c r="AF6501"/>
      <c r="AG6501"/>
      <c r="AH6501"/>
      <c r="AI6501"/>
      <c r="AJ6501"/>
      <c r="AK6501"/>
      <c r="AL6501"/>
      <c r="AM6501"/>
      <c r="AN6501"/>
      <c r="AO6501"/>
      <c r="AP6501"/>
      <c r="AQ6501"/>
      <c r="AR6501"/>
      <c r="AS6501"/>
      <c r="AT6501"/>
      <c r="AU6501"/>
      <c r="AV6501"/>
      <c r="AW6501"/>
      <c r="AX6501"/>
      <c r="AY6501"/>
      <c r="AZ6501"/>
      <c r="BA6501"/>
      <c r="BB6501"/>
      <c r="BC6501"/>
      <c r="BD6501"/>
      <c r="BE6501"/>
      <c r="BF6501"/>
      <c r="BG6501"/>
      <c r="BH6501"/>
      <c r="BI6501"/>
      <c r="BJ6501"/>
      <c r="BK6501"/>
      <c r="BL6501"/>
      <c r="BM6501"/>
      <c r="BN6501"/>
      <c r="BO6501"/>
    </row>
    <row r="6502" spans="1:67" ht="15" x14ac:dyDescent="0.25">
      <c r="A6502" s="245" t="s">
        <v>1030</v>
      </c>
      <c r="B6502" s="245" t="s">
        <v>1029</v>
      </c>
      <c r="C6502" s="245" t="s">
        <v>1049</v>
      </c>
      <c r="D6502" s="245" t="s">
        <v>1048</v>
      </c>
      <c r="E6502" s="246" t="s">
        <v>44</v>
      </c>
      <c r="F6502" s="245" t="s">
        <v>44</v>
      </c>
      <c r="G6502" s="245" t="s">
        <v>1057</v>
      </c>
      <c r="H6502" s="245" t="s">
        <v>22128</v>
      </c>
      <c r="I6502" s="245" t="s">
        <v>11</v>
      </c>
      <c r="J6502" s="245" t="s">
        <v>59</v>
      </c>
      <c r="K6502" s="246" t="s">
        <v>12192</v>
      </c>
      <c r="L6502" s="245" t="s">
        <v>568</v>
      </c>
      <c r="M6502"/>
      <c r="N6502"/>
      <c r="O6502"/>
      <c r="P6502"/>
      <c r="Q6502"/>
      <c r="R6502"/>
      <c r="S6502"/>
      <c r="T6502"/>
      <c r="U6502"/>
      <c r="V6502"/>
      <c r="W6502"/>
      <c r="X6502"/>
      <c r="Y6502"/>
      <c r="Z6502"/>
      <c r="AA6502"/>
      <c r="AB6502"/>
      <c r="AC6502"/>
      <c r="AD6502"/>
      <c r="AE6502"/>
      <c r="AF6502"/>
      <c r="AG6502"/>
      <c r="AH6502"/>
      <c r="AI6502"/>
      <c r="AJ6502"/>
      <c r="AK6502"/>
      <c r="AL6502"/>
      <c r="AM6502"/>
      <c r="AN6502"/>
      <c r="AO6502"/>
      <c r="AP6502"/>
      <c r="AQ6502"/>
      <c r="AR6502"/>
      <c r="AS6502"/>
      <c r="AT6502"/>
      <c r="AU6502"/>
      <c r="AV6502"/>
      <c r="AW6502"/>
      <c r="AX6502"/>
      <c r="AY6502"/>
      <c r="AZ6502"/>
      <c r="BA6502"/>
      <c r="BB6502"/>
      <c r="BC6502"/>
      <c r="BD6502"/>
      <c r="BE6502"/>
      <c r="BF6502"/>
      <c r="BG6502"/>
      <c r="BH6502"/>
      <c r="BI6502"/>
      <c r="BJ6502"/>
      <c r="BK6502"/>
      <c r="BL6502"/>
      <c r="BM6502"/>
      <c r="BN6502"/>
      <c r="BO6502"/>
    </row>
    <row r="6503" spans="1:67" ht="15" x14ac:dyDescent="0.25">
      <c r="A6503" s="245" t="s">
        <v>1030</v>
      </c>
      <c r="B6503" s="245" t="s">
        <v>1029</v>
      </c>
      <c r="C6503" s="245" t="s">
        <v>1049</v>
      </c>
      <c r="D6503" s="245" t="s">
        <v>1048</v>
      </c>
      <c r="E6503" s="246" t="s">
        <v>44</v>
      </c>
      <c r="F6503" s="245" t="s">
        <v>44</v>
      </c>
      <c r="G6503" s="245" t="s">
        <v>1056</v>
      </c>
      <c r="H6503" s="245" t="s">
        <v>22130</v>
      </c>
      <c r="I6503" s="245" t="s">
        <v>11</v>
      </c>
      <c r="J6503" s="245" t="s">
        <v>59</v>
      </c>
      <c r="K6503" s="246" t="s">
        <v>18184</v>
      </c>
      <c r="L6503" s="245" t="s">
        <v>568</v>
      </c>
      <c r="M6503"/>
      <c r="N6503"/>
      <c r="O6503"/>
      <c r="P6503"/>
      <c r="Q6503"/>
      <c r="R6503"/>
      <c r="S6503"/>
      <c r="T6503"/>
      <c r="U6503"/>
      <c r="V6503"/>
      <c r="W6503"/>
      <c r="X6503"/>
      <c r="Y6503"/>
      <c r="Z6503"/>
      <c r="AA6503"/>
      <c r="AB6503"/>
      <c r="AC6503"/>
      <c r="AD6503"/>
      <c r="AE6503"/>
      <c r="AF6503"/>
      <c r="AG6503"/>
      <c r="AH6503"/>
      <c r="AI6503"/>
      <c r="AJ6503"/>
      <c r="AK6503"/>
      <c r="AL6503"/>
      <c r="AM6503"/>
      <c r="AN6503"/>
      <c r="AO6503"/>
      <c r="AP6503"/>
      <c r="AQ6503"/>
      <c r="AR6503"/>
      <c r="AS6503"/>
      <c r="AT6503"/>
      <c r="AU6503"/>
      <c r="AV6503"/>
      <c r="AW6503"/>
      <c r="AX6503"/>
      <c r="AY6503"/>
      <c r="AZ6503"/>
      <c r="BA6503"/>
      <c r="BB6503"/>
      <c r="BC6503"/>
      <c r="BD6503"/>
      <c r="BE6503"/>
      <c r="BF6503"/>
      <c r="BG6503"/>
      <c r="BH6503"/>
      <c r="BI6503"/>
      <c r="BJ6503"/>
      <c r="BK6503"/>
      <c r="BL6503"/>
      <c r="BM6503"/>
      <c r="BN6503"/>
      <c r="BO6503"/>
    </row>
    <row r="6504" spans="1:67" ht="15" x14ac:dyDescent="0.25">
      <c r="A6504" s="245" t="s">
        <v>1030</v>
      </c>
      <c r="B6504" s="245" t="s">
        <v>1029</v>
      </c>
      <c r="C6504" s="245" t="s">
        <v>1049</v>
      </c>
      <c r="D6504" s="245" t="s">
        <v>1048</v>
      </c>
      <c r="E6504" s="246" t="s">
        <v>44</v>
      </c>
      <c r="F6504" s="245" t="s">
        <v>44</v>
      </c>
      <c r="G6504" s="245" t="s">
        <v>1055</v>
      </c>
      <c r="H6504" s="245" t="s">
        <v>22131</v>
      </c>
      <c r="I6504" s="245" t="s">
        <v>11</v>
      </c>
      <c r="J6504" s="245" t="s">
        <v>59</v>
      </c>
      <c r="K6504" s="246" t="s">
        <v>9652</v>
      </c>
      <c r="L6504" s="245" t="s">
        <v>568</v>
      </c>
      <c r="M6504"/>
      <c r="N6504"/>
      <c r="O6504"/>
      <c r="P6504"/>
      <c r="Q6504"/>
      <c r="R6504"/>
      <c r="S6504"/>
      <c r="T6504"/>
      <c r="U6504"/>
      <c r="V6504"/>
      <c r="W6504"/>
      <c r="X6504"/>
      <c r="Y6504"/>
      <c r="Z6504"/>
      <c r="AA6504"/>
      <c r="AB6504"/>
      <c r="AC6504"/>
      <c r="AD6504"/>
      <c r="AE6504"/>
      <c r="AF6504"/>
      <c r="AG6504"/>
      <c r="AH6504"/>
      <c r="AI6504"/>
      <c r="AJ6504"/>
      <c r="AK6504"/>
      <c r="AL6504"/>
      <c r="AM6504"/>
      <c r="AN6504"/>
      <c r="AO6504"/>
      <c r="AP6504"/>
      <c r="AQ6504"/>
      <c r="AR6504"/>
      <c r="AS6504"/>
      <c r="AT6504"/>
      <c r="AU6504"/>
      <c r="AV6504"/>
      <c r="AW6504"/>
      <c r="AX6504"/>
      <c r="AY6504"/>
      <c r="AZ6504"/>
      <c r="BA6504"/>
      <c r="BB6504"/>
      <c r="BC6504"/>
      <c r="BD6504"/>
      <c r="BE6504"/>
      <c r="BF6504"/>
      <c r="BG6504"/>
      <c r="BH6504"/>
      <c r="BI6504"/>
      <c r="BJ6504"/>
      <c r="BK6504"/>
      <c r="BL6504"/>
      <c r="BM6504"/>
      <c r="BN6504"/>
      <c r="BO6504"/>
    </row>
    <row r="6505" spans="1:67" ht="15" x14ac:dyDescent="0.25">
      <c r="A6505" s="245" t="s">
        <v>1030</v>
      </c>
      <c r="B6505" s="245" t="s">
        <v>1029</v>
      </c>
      <c r="C6505" s="245" t="s">
        <v>1049</v>
      </c>
      <c r="D6505" s="245" t="s">
        <v>1048</v>
      </c>
      <c r="E6505" s="246" t="s">
        <v>44</v>
      </c>
      <c r="F6505" s="245" t="s">
        <v>44</v>
      </c>
      <c r="G6505" s="245" t="s">
        <v>1054</v>
      </c>
      <c r="H6505" s="245" t="s">
        <v>22132</v>
      </c>
      <c r="I6505" s="245" t="s">
        <v>11</v>
      </c>
      <c r="J6505" s="245" t="s">
        <v>59</v>
      </c>
      <c r="K6505" s="246" t="s">
        <v>25585</v>
      </c>
      <c r="L6505" s="245" t="s">
        <v>568</v>
      </c>
      <c r="M6505"/>
      <c r="N6505"/>
      <c r="O6505"/>
      <c r="P6505"/>
      <c r="Q6505"/>
      <c r="R6505"/>
      <c r="S6505"/>
      <c r="T6505"/>
      <c r="U6505"/>
      <c r="V6505"/>
      <c r="W6505"/>
      <c r="X6505"/>
      <c r="Y6505"/>
      <c r="Z6505"/>
      <c r="AA6505"/>
      <c r="AB6505"/>
      <c r="AC6505"/>
      <c r="AD6505"/>
      <c r="AE6505"/>
      <c r="AF6505"/>
      <c r="AG6505"/>
      <c r="AH6505"/>
      <c r="AI6505"/>
      <c r="AJ6505"/>
      <c r="AK6505"/>
      <c r="AL6505"/>
      <c r="AM6505"/>
      <c r="AN6505"/>
      <c r="AO6505"/>
      <c r="AP6505"/>
      <c r="AQ6505"/>
      <c r="AR6505"/>
      <c r="AS6505"/>
      <c r="AT6505"/>
      <c r="AU6505"/>
      <c r="AV6505"/>
      <c r="AW6505"/>
      <c r="AX6505"/>
      <c r="AY6505"/>
      <c r="AZ6505"/>
      <c r="BA6505"/>
      <c r="BB6505"/>
      <c r="BC6505"/>
      <c r="BD6505"/>
      <c r="BE6505"/>
      <c r="BF6505"/>
      <c r="BG6505"/>
      <c r="BH6505"/>
      <c r="BI6505"/>
      <c r="BJ6505"/>
      <c r="BK6505"/>
      <c r="BL6505"/>
      <c r="BM6505"/>
      <c r="BN6505"/>
      <c r="BO6505"/>
    </row>
    <row r="6506" spans="1:67" ht="15" x14ac:dyDescent="0.25">
      <c r="A6506" s="245" t="s">
        <v>1030</v>
      </c>
      <c r="B6506" s="245" t="s">
        <v>1029</v>
      </c>
      <c r="C6506" s="245" t="s">
        <v>1049</v>
      </c>
      <c r="D6506" s="245" t="s">
        <v>1048</v>
      </c>
      <c r="E6506" s="246" t="s">
        <v>44</v>
      </c>
      <c r="F6506" s="245" t="s">
        <v>44</v>
      </c>
      <c r="G6506" s="245" t="s">
        <v>1053</v>
      </c>
      <c r="H6506" s="245" t="s">
        <v>1052</v>
      </c>
      <c r="I6506" s="245" t="s">
        <v>14</v>
      </c>
      <c r="J6506" s="245" t="s">
        <v>59</v>
      </c>
      <c r="K6506" s="246" t="s">
        <v>6535</v>
      </c>
      <c r="L6506" s="245" t="s">
        <v>568</v>
      </c>
      <c r="M6506"/>
      <c r="N6506"/>
      <c r="O6506"/>
      <c r="P6506"/>
      <c r="Q6506"/>
      <c r="R6506"/>
      <c r="S6506"/>
      <c r="T6506"/>
      <c r="U6506"/>
      <c r="V6506"/>
      <c r="W6506"/>
      <c r="X6506"/>
      <c r="Y6506"/>
      <c r="Z6506"/>
      <c r="AA6506"/>
      <c r="AB6506"/>
      <c r="AC6506"/>
      <c r="AD6506"/>
      <c r="AE6506"/>
      <c r="AF6506"/>
      <c r="AG6506"/>
      <c r="AH6506"/>
      <c r="AI6506"/>
      <c r="AJ6506"/>
      <c r="AK6506"/>
      <c r="AL6506"/>
      <c r="AM6506"/>
      <c r="AN6506"/>
      <c r="AO6506"/>
      <c r="AP6506"/>
      <c r="AQ6506"/>
      <c r="AR6506"/>
      <c r="AS6506"/>
      <c r="AT6506"/>
      <c r="AU6506"/>
      <c r="AV6506"/>
      <c r="AW6506"/>
      <c r="AX6506"/>
      <c r="AY6506"/>
      <c r="AZ6506"/>
      <c r="BA6506"/>
      <c r="BB6506"/>
      <c r="BC6506"/>
      <c r="BD6506"/>
      <c r="BE6506"/>
      <c r="BF6506"/>
      <c r="BG6506"/>
      <c r="BH6506"/>
      <c r="BI6506"/>
      <c r="BJ6506"/>
      <c r="BK6506"/>
      <c r="BL6506"/>
      <c r="BM6506"/>
      <c r="BN6506"/>
      <c r="BO6506"/>
    </row>
    <row r="6507" spans="1:67" ht="15" x14ac:dyDescent="0.25">
      <c r="A6507" s="245" t="s">
        <v>1030</v>
      </c>
      <c r="B6507" s="245" t="s">
        <v>1029</v>
      </c>
      <c r="C6507" s="245" t="s">
        <v>1049</v>
      </c>
      <c r="D6507" s="245" t="s">
        <v>1048</v>
      </c>
      <c r="E6507" s="246" t="s">
        <v>44</v>
      </c>
      <c r="F6507" s="245" t="s">
        <v>44</v>
      </c>
      <c r="G6507" s="245" t="s">
        <v>1050</v>
      </c>
      <c r="H6507" s="245" t="s">
        <v>22133</v>
      </c>
      <c r="I6507" s="245" t="s">
        <v>14</v>
      </c>
      <c r="J6507" s="245" t="s">
        <v>59</v>
      </c>
      <c r="K6507" s="246" t="s">
        <v>25586</v>
      </c>
      <c r="L6507" s="245" t="s">
        <v>568</v>
      </c>
      <c r="M6507"/>
      <c r="N6507"/>
      <c r="O6507"/>
      <c r="P6507"/>
      <c r="Q6507"/>
      <c r="R6507"/>
      <c r="S6507"/>
      <c r="T6507"/>
      <c r="U6507"/>
      <c r="V6507"/>
      <c r="W6507"/>
      <c r="X6507"/>
      <c r="Y6507"/>
      <c r="Z6507"/>
      <c r="AA6507"/>
      <c r="AB6507"/>
      <c r="AC6507"/>
      <c r="AD6507"/>
      <c r="AE6507"/>
      <c r="AF6507"/>
      <c r="AG6507"/>
      <c r="AH6507"/>
      <c r="AI6507"/>
      <c r="AJ6507"/>
      <c r="AK6507"/>
      <c r="AL6507"/>
      <c r="AM6507"/>
      <c r="AN6507"/>
      <c r="AO6507"/>
      <c r="AP6507"/>
      <c r="AQ6507"/>
      <c r="AR6507"/>
      <c r="AS6507"/>
      <c r="AT6507"/>
      <c r="AU6507"/>
      <c r="AV6507"/>
      <c r="AW6507"/>
      <c r="AX6507"/>
      <c r="AY6507"/>
      <c r="AZ6507"/>
      <c r="BA6507"/>
      <c r="BB6507"/>
      <c r="BC6507"/>
      <c r="BD6507"/>
      <c r="BE6507"/>
      <c r="BF6507"/>
      <c r="BG6507"/>
      <c r="BH6507"/>
      <c r="BI6507"/>
      <c r="BJ6507"/>
      <c r="BK6507"/>
      <c r="BL6507"/>
      <c r="BM6507"/>
      <c r="BN6507"/>
      <c r="BO6507"/>
    </row>
    <row r="6508" spans="1:67" ht="15" x14ac:dyDescent="0.25">
      <c r="A6508" s="245" t="s">
        <v>1030</v>
      </c>
      <c r="B6508" s="245" t="s">
        <v>1029</v>
      </c>
      <c r="C6508" s="245" t="s">
        <v>1049</v>
      </c>
      <c r="D6508" s="245" t="s">
        <v>1048</v>
      </c>
      <c r="E6508" s="246" t="s">
        <v>44</v>
      </c>
      <c r="F6508" s="245" t="s">
        <v>44</v>
      </c>
      <c r="G6508" s="245" t="s">
        <v>1047</v>
      </c>
      <c r="H6508" s="245" t="s">
        <v>22134</v>
      </c>
      <c r="I6508" s="245" t="s">
        <v>11</v>
      </c>
      <c r="J6508" s="245" t="s">
        <v>59</v>
      </c>
      <c r="K6508" s="246" t="s">
        <v>25587</v>
      </c>
      <c r="L6508" s="245" t="s">
        <v>568</v>
      </c>
      <c r="M6508"/>
      <c r="N6508"/>
      <c r="O6508"/>
      <c r="P6508"/>
      <c r="Q6508"/>
      <c r="R6508"/>
      <c r="S6508"/>
      <c r="T6508"/>
      <c r="U6508"/>
      <c r="V6508"/>
      <c r="W6508"/>
      <c r="X6508"/>
      <c r="Y6508"/>
      <c r="Z6508"/>
      <c r="AA6508"/>
      <c r="AB6508"/>
      <c r="AC6508"/>
      <c r="AD6508"/>
      <c r="AE6508"/>
      <c r="AF6508"/>
      <c r="AG6508"/>
      <c r="AH6508"/>
      <c r="AI6508"/>
      <c r="AJ6508"/>
      <c r="AK6508"/>
      <c r="AL6508"/>
      <c r="AM6508"/>
      <c r="AN6508"/>
      <c r="AO6508"/>
      <c r="AP6508"/>
      <c r="AQ6508"/>
      <c r="AR6508"/>
      <c r="AS6508"/>
      <c r="AT6508"/>
      <c r="AU6508"/>
      <c r="AV6508"/>
      <c r="AW6508"/>
      <c r="AX6508"/>
      <c r="AY6508"/>
      <c r="AZ6508"/>
      <c r="BA6508"/>
      <c r="BB6508"/>
      <c r="BC6508"/>
      <c r="BD6508"/>
      <c r="BE6508"/>
      <c r="BF6508"/>
      <c r="BG6508"/>
      <c r="BH6508"/>
      <c r="BI6508"/>
      <c r="BJ6508"/>
      <c r="BK6508"/>
      <c r="BL6508"/>
      <c r="BM6508"/>
      <c r="BN6508"/>
      <c r="BO6508"/>
    </row>
    <row r="6509" spans="1:67" ht="15" x14ac:dyDescent="0.25">
      <c r="A6509" s="245" t="s">
        <v>1030</v>
      </c>
      <c r="B6509" s="245" t="s">
        <v>1029</v>
      </c>
      <c r="C6509" s="245" t="s">
        <v>1040</v>
      </c>
      <c r="D6509" s="245" t="s">
        <v>1039</v>
      </c>
      <c r="E6509" s="246" t="s">
        <v>44</v>
      </c>
      <c r="F6509" s="245" t="s">
        <v>44</v>
      </c>
      <c r="G6509" s="245" t="s">
        <v>1045</v>
      </c>
      <c r="H6509" s="245" t="s">
        <v>22136</v>
      </c>
      <c r="I6509" s="245" t="s">
        <v>11</v>
      </c>
      <c r="J6509" s="245" t="s">
        <v>59</v>
      </c>
      <c r="K6509" s="246" t="s">
        <v>25588</v>
      </c>
      <c r="L6509" s="245" t="s">
        <v>568</v>
      </c>
      <c r="M6509"/>
      <c r="N6509"/>
      <c r="O6509"/>
      <c r="P6509"/>
      <c r="Q6509"/>
      <c r="R6509"/>
      <c r="S6509"/>
      <c r="T6509"/>
      <c r="U6509"/>
      <c r="V6509"/>
      <c r="W6509"/>
      <c r="X6509"/>
      <c r="Y6509"/>
      <c r="Z6509"/>
      <c r="AA6509"/>
      <c r="AB6509"/>
      <c r="AC6509"/>
      <c r="AD6509"/>
      <c r="AE6509"/>
      <c r="AF6509"/>
      <c r="AG6509"/>
      <c r="AH6509"/>
      <c r="AI6509"/>
      <c r="AJ6509"/>
      <c r="AK6509"/>
      <c r="AL6509"/>
      <c r="AM6509"/>
      <c r="AN6509"/>
      <c r="AO6509"/>
      <c r="AP6509"/>
      <c r="AQ6509"/>
      <c r="AR6509"/>
      <c r="AS6509"/>
      <c r="AT6509"/>
      <c r="AU6509"/>
      <c r="AV6509"/>
      <c r="AW6509"/>
      <c r="AX6509"/>
      <c r="AY6509"/>
      <c r="AZ6509"/>
      <c r="BA6509"/>
      <c r="BB6509"/>
      <c r="BC6509"/>
      <c r="BD6509"/>
      <c r="BE6509"/>
      <c r="BF6509"/>
      <c r="BG6509"/>
      <c r="BH6509"/>
      <c r="BI6509"/>
      <c r="BJ6509"/>
      <c r="BK6509"/>
      <c r="BL6509"/>
      <c r="BM6509"/>
      <c r="BN6509"/>
      <c r="BO6509"/>
    </row>
    <row r="6510" spans="1:67" ht="15" x14ac:dyDescent="0.25">
      <c r="A6510" s="245" t="s">
        <v>1030</v>
      </c>
      <c r="B6510" s="245" t="s">
        <v>1029</v>
      </c>
      <c r="C6510" s="245" t="s">
        <v>1040</v>
      </c>
      <c r="D6510" s="245" t="s">
        <v>1039</v>
      </c>
      <c r="E6510" s="246" t="s">
        <v>44</v>
      </c>
      <c r="F6510" s="245" t="s">
        <v>44</v>
      </c>
      <c r="G6510" s="245" t="s">
        <v>1044</v>
      </c>
      <c r="H6510" s="245" t="s">
        <v>22137</v>
      </c>
      <c r="I6510" s="245" t="s">
        <v>11</v>
      </c>
      <c r="J6510" s="245" t="s">
        <v>59</v>
      </c>
      <c r="K6510" s="246" t="s">
        <v>14281</v>
      </c>
      <c r="L6510" s="245" t="s">
        <v>568</v>
      </c>
      <c r="M6510"/>
      <c r="N6510"/>
      <c r="O6510"/>
      <c r="P6510"/>
      <c r="Q6510"/>
      <c r="R6510"/>
      <c r="S6510"/>
      <c r="T6510"/>
      <c r="U6510"/>
      <c r="V6510"/>
      <c r="W6510"/>
      <c r="X6510"/>
      <c r="Y6510"/>
      <c r="Z6510"/>
      <c r="AA6510"/>
      <c r="AB6510"/>
      <c r="AC6510"/>
      <c r="AD6510"/>
      <c r="AE6510"/>
      <c r="AF6510"/>
      <c r="AG6510"/>
      <c r="AH6510"/>
      <c r="AI6510"/>
      <c r="AJ6510"/>
      <c r="AK6510"/>
      <c r="AL6510"/>
      <c r="AM6510"/>
      <c r="AN6510"/>
      <c r="AO6510"/>
      <c r="AP6510"/>
      <c r="AQ6510"/>
      <c r="AR6510"/>
      <c r="AS6510"/>
      <c r="AT6510"/>
      <c r="AU6510"/>
      <c r="AV6510"/>
      <c r="AW6510"/>
      <c r="AX6510"/>
      <c r="AY6510"/>
      <c r="AZ6510"/>
      <c r="BA6510"/>
      <c r="BB6510"/>
      <c r="BC6510"/>
      <c r="BD6510"/>
      <c r="BE6510"/>
      <c r="BF6510"/>
      <c r="BG6510"/>
      <c r="BH6510"/>
      <c r="BI6510"/>
      <c r="BJ6510"/>
      <c r="BK6510"/>
      <c r="BL6510"/>
      <c r="BM6510"/>
      <c r="BN6510"/>
      <c r="BO6510"/>
    </row>
    <row r="6511" spans="1:67" ht="15" x14ac:dyDescent="0.25">
      <c r="A6511" s="245" t="s">
        <v>1030</v>
      </c>
      <c r="B6511" s="245" t="s">
        <v>1029</v>
      </c>
      <c r="C6511" s="245" t="s">
        <v>1040</v>
      </c>
      <c r="D6511" s="245" t="s">
        <v>1039</v>
      </c>
      <c r="E6511" s="246" t="s">
        <v>44</v>
      </c>
      <c r="F6511" s="245" t="s">
        <v>44</v>
      </c>
      <c r="G6511" s="245" t="s">
        <v>1043</v>
      </c>
      <c r="H6511" s="245" t="s">
        <v>1042</v>
      </c>
      <c r="I6511" s="245" t="s">
        <v>14</v>
      </c>
      <c r="J6511" s="245" t="s">
        <v>59</v>
      </c>
      <c r="K6511" s="246" t="s">
        <v>9570</v>
      </c>
      <c r="L6511" s="245" t="s">
        <v>568</v>
      </c>
      <c r="M6511"/>
      <c r="N6511"/>
      <c r="O6511"/>
      <c r="P6511"/>
      <c r="Q6511"/>
      <c r="R6511"/>
      <c r="S6511"/>
      <c r="T6511"/>
      <c r="U6511"/>
      <c r="V6511"/>
      <c r="W6511"/>
      <c r="X6511"/>
      <c r="Y6511"/>
      <c r="Z6511"/>
      <c r="AA6511"/>
      <c r="AB6511"/>
      <c r="AC6511"/>
      <c r="AD6511"/>
      <c r="AE6511"/>
      <c r="AF6511"/>
      <c r="AG6511"/>
      <c r="AH6511"/>
      <c r="AI6511"/>
      <c r="AJ6511"/>
      <c r="AK6511"/>
      <c r="AL6511"/>
      <c r="AM6511"/>
      <c r="AN6511"/>
      <c r="AO6511"/>
      <c r="AP6511"/>
      <c r="AQ6511"/>
      <c r="AR6511"/>
      <c r="AS6511"/>
      <c r="AT6511"/>
      <c r="AU6511"/>
      <c r="AV6511"/>
      <c r="AW6511"/>
      <c r="AX6511"/>
      <c r="AY6511"/>
      <c r="AZ6511"/>
      <c r="BA6511"/>
      <c r="BB6511"/>
      <c r="BC6511"/>
      <c r="BD6511"/>
      <c r="BE6511"/>
      <c r="BF6511"/>
      <c r="BG6511"/>
      <c r="BH6511"/>
      <c r="BI6511"/>
      <c r="BJ6511"/>
      <c r="BK6511"/>
      <c r="BL6511"/>
      <c r="BM6511"/>
      <c r="BN6511"/>
      <c r="BO6511"/>
    </row>
    <row r="6512" spans="1:67" ht="15" x14ac:dyDescent="0.25">
      <c r="A6512" s="245" t="s">
        <v>1030</v>
      </c>
      <c r="B6512" s="245" t="s">
        <v>1029</v>
      </c>
      <c r="C6512" s="245" t="s">
        <v>1040</v>
      </c>
      <c r="D6512" s="245" t="s">
        <v>1039</v>
      </c>
      <c r="E6512" s="246" t="s">
        <v>44</v>
      </c>
      <c r="F6512" s="245" t="s">
        <v>44</v>
      </c>
      <c r="G6512" s="245" t="s">
        <v>1041</v>
      </c>
      <c r="H6512" s="245" t="s">
        <v>22139</v>
      </c>
      <c r="I6512" s="245" t="s">
        <v>11</v>
      </c>
      <c r="J6512" s="245" t="s">
        <v>59</v>
      </c>
      <c r="K6512" s="246" t="s">
        <v>15340</v>
      </c>
      <c r="L6512" s="245" t="s">
        <v>568</v>
      </c>
      <c r="M6512"/>
      <c r="N6512"/>
      <c r="O6512"/>
      <c r="P6512"/>
      <c r="Q6512"/>
      <c r="R6512"/>
      <c r="S6512"/>
      <c r="T6512"/>
      <c r="U6512"/>
      <c r="V6512"/>
      <c r="W6512"/>
      <c r="X6512"/>
      <c r="Y6512"/>
      <c r="Z6512"/>
      <c r="AA6512"/>
      <c r="AB6512"/>
      <c r="AC6512"/>
      <c r="AD6512"/>
      <c r="AE6512"/>
      <c r="AF6512"/>
      <c r="AG6512"/>
      <c r="AH6512"/>
      <c r="AI6512"/>
      <c r="AJ6512"/>
      <c r="AK6512"/>
      <c r="AL6512"/>
      <c r="AM6512"/>
      <c r="AN6512"/>
      <c r="AO6512"/>
      <c r="AP6512"/>
      <c r="AQ6512"/>
      <c r="AR6512"/>
      <c r="AS6512"/>
      <c r="AT6512"/>
      <c r="AU6512"/>
      <c r="AV6512"/>
      <c r="AW6512"/>
      <c r="AX6512"/>
      <c r="AY6512"/>
      <c r="AZ6512"/>
      <c r="BA6512"/>
      <c r="BB6512"/>
      <c r="BC6512"/>
      <c r="BD6512"/>
      <c r="BE6512"/>
      <c r="BF6512"/>
      <c r="BG6512"/>
      <c r="BH6512"/>
      <c r="BI6512"/>
      <c r="BJ6512"/>
      <c r="BK6512"/>
      <c r="BL6512"/>
      <c r="BM6512"/>
      <c r="BN6512"/>
      <c r="BO6512"/>
    </row>
    <row r="6513" spans="1:67" ht="15" x14ac:dyDescent="0.25">
      <c r="A6513" s="245" t="s">
        <v>1030</v>
      </c>
      <c r="B6513" s="245" t="s">
        <v>1029</v>
      </c>
      <c r="C6513" s="245" t="s">
        <v>1040</v>
      </c>
      <c r="D6513" s="245" t="s">
        <v>1039</v>
      </c>
      <c r="E6513" s="246" t="s">
        <v>44</v>
      </c>
      <c r="F6513" s="245" t="s">
        <v>44</v>
      </c>
      <c r="G6513" s="245" t="s">
        <v>1038</v>
      </c>
      <c r="H6513" s="245" t="s">
        <v>22141</v>
      </c>
      <c r="I6513" s="245" t="s">
        <v>11</v>
      </c>
      <c r="J6513" s="245" t="s">
        <v>59</v>
      </c>
      <c r="K6513" s="246" t="s">
        <v>25589</v>
      </c>
      <c r="L6513" s="245" t="s">
        <v>568</v>
      </c>
      <c r="M6513"/>
      <c r="N6513"/>
      <c r="O6513"/>
      <c r="P6513"/>
      <c r="Q6513"/>
      <c r="R6513"/>
      <c r="S6513"/>
      <c r="T6513"/>
      <c r="U6513"/>
      <c r="V6513"/>
      <c r="W6513"/>
      <c r="X6513"/>
      <c r="Y6513"/>
      <c r="Z6513"/>
      <c r="AA6513"/>
      <c r="AB6513"/>
      <c r="AC6513"/>
      <c r="AD6513"/>
      <c r="AE6513"/>
      <c r="AF6513"/>
      <c r="AG6513"/>
      <c r="AH6513"/>
      <c r="AI6513"/>
      <c r="AJ6513"/>
      <c r="AK6513"/>
      <c r="AL6513"/>
      <c r="AM6513"/>
      <c r="AN6513"/>
      <c r="AO6513"/>
      <c r="AP6513"/>
      <c r="AQ6513"/>
      <c r="AR6513"/>
      <c r="AS6513"/>
      <c r="AT6513"/>
      <c r="AU6513"/>
      <c r="AV6513"/>
      <c r="AW6513"/>
      <c r="AX6513"/>
      <c r="AY6513"/>
      <c r="AZ6513"/>
      <c r="BA6513"/>
      <c r="BB6513"/>
      <c r="BC6513"/>
      <c r="BD6513"/>
      <c r="BE6513"/>
      <c r="BF6513"/>
      <c r="BG6513"/>
      <c r="BH6513"/>
      <c r="BI6513"/>
      <c r="BJ6513"/>
      <c r="BK6513"/>
      <c r="BL6513"/>
      <c r="BM6513"/>
      <c r="BN6513"/>
      <c r="BO6513"/>
    </row>
    <row r="6514" spans="1:67" ht="15" x14ac:dyDescent="0.25">
      <c r="A6514" s="245" t="s">
        <v>1030</v>
      </c>
      <c r="B6514" s="245" t="s">
        <v>1029</v>
      </c>
      <c r="C6514" s="245" t="s">
        <v>1028</v>
      </c>
      <c r="D6514" s="245" t="s">
        <v>1027</v>
      </c>
      <c r="E6514" s="246" t="s">
        <v>44</v>
      </c>
      <c r="F6514" s="245" t="s">
        <v>44</v>
      </c>
      <c r="G6514" s="245" t="s">
        <v>1036</v>
      </c>
      <c r="H6514" s="245" t="s">
        <v>22143</v>
      </c>
      <c r="I6514" s="245" t="s">
        <v>11</v>
      </c>
      <c r="J6514" s="245" t="s">
        <v>59</v>
      </c>
      <c r="K6514" s="246" t="s">
        <v>2839</v>
      </c>
      <c r="L6514" s="245" t="s">
        <v>568</v>
      </c>
      <c r="M6514"/>
      <c r="N6514"/>
      <c r="O6514"/>
      <c r="P6514"/>
      <c r="Q6514"/>
      <c r="R6514"/>
      <c r="S6514"/>
      <c r="T6514"/>
      <c r="U6514"/>
      <c r="V6514"/>
      <c r="W6514"/>
      <c r="X6514"/>
      <c r="Y6514"/>
      <c r="Z6514"/>
      <c r="AA6514"/>
      <c r="AB6514"/>
      <c r="AC6514"/>
      <c r="AD6514"/>
      <c r="AE6514"/>
      <c r="AF6514"/>
      <c r="AG6514"/>
      <c r="AH6514"/>
      <c r="AI6514"/>
      <c r="AJ6514"/>
      <c r="AK6514"/>
      <c r="AL6514"/>
      <c r="AM6514"/>
      <c r="AN6514"/>
      <c r="AO6514"/>
      <c r="AP6514"/>
      <c r="AQ6514"/>
      <c r="AR6514"/>
      <c r="AS6514"/>
      <c r="AT6514"/>
      <c r="AU6514"/>
      <c r="AV6514"/>
      <c r="AW6514"/>
      <c r="AX6514"/>
      <c r="AY6514"/>
      <c r="AZ6514"/>
      <c r="BA6514"/>
      <c r="BB6514"/>
      <c r="BC6514"/>
      <c r="BD6514"/>
      <c r="BE6514"/>
      <c r="BF6514"/>
      <c r="BG6514"/>
      <c r="BH6514"/>
      <c r="BI6514"/>
      <c r="BJ6514"/>
      <c r="BK6514"/>
      <c r="BL6514"/>
      <c r="BM6514"/>
      <c r="BN6514"/>
      <c r="BO6514"/>
    </row>
    <row r="6515" spans="1:67" ht="15" x14ac:dyDescent="0.25">
      <c r="A6515" s="245" t="s">
        <v>1030</v>
      </c>
      <c r="B6515" s="245" t="s">
        <v>1029</v>
      </c>
      <c r="C6515" s="245" t="s">
        <v>1028</v>
      </c>
      <c r="D6515" s="245" t="s">
        <v>1027</v>
      </c>
      <c r="E6515" s="246" t="s">
        <v>44</v>
      </c>
      <c r="F6515" s="245" t="s">
        <v>44</v>
      </c>
      <c r="G6515" s="245" t="s">
        <v>1034</v>
      </c>
      <c r="H6515" s="245" t="s">
        <v>22144</v>
      </c>
      <c r="I6515" s="245" t="s">
        <v>11</v>
      </c>
      <c r="J6515" s="245" t="s">
        <v>59</v>
      </c>
      <c r="K6515" s="246" t="s">
        <v>18055</v>
      </c>
      <c r="L6515" s="245" t="s">
        <v>568</v>
      </c>
      <c r="M6515"/>
      <c r="N6515"/>
      <c r="O6515"/>
      <c r="P6515"/>
      <c r="Q6515"/>
      <c r="R6515"/>
      <c r="S6515"/>
      <c r="T6515"/>
      <c r="U6515"/>
      <c r="V6515"/>
      <c r="W6515"/>
      <c r="X6515"/>
      <c r="Y6515"/>
      <c r="Z6515"/>
      <c r="AA6515"/>
      <c r="AB6515"/>
      <c r="AC6515"/>
      <c r="AD6515"/>
      <c r="AE6515"/>
      <c r="AF6515"/>
      <c r="AG6515"/>
      <c r="AH6515"/>
      <c r="AI6515"/>
      <c r="AJ6515"/>
      <c r="AK6515"/>
      <c r="AL6515"/>
      <c r="AM6515"/>
      <c r="AN6515"/>
      <c r="AO6515"/>
      <c r="AP6515"/>
      <c r="AQ6515"/>
      <c r="AR6515"/>
      <c r="AS6515"/>
      <c r="AT6515"/>
      <c r="AU6515"/>
      <c r="AV6515"/>
      <c r="AW6515"/>
      <c r="AX6515"/>
      <c r="AY6515"/>
      <c r="AZ6515"/>
      <c r="BA6515"/>
      <c r="BB6515"/>
      <c r="BC6515"/>
      <c r="BD6515"/>
      <c r="BE6515"/>
      <c r="BF6515"/>
      <c r="BG6515"/>
      <c r="BH6515"/>
      <c r="BI6515"/>
      <c r="BJ6515"/>
      <c r="BK6515"/>
      <c r="BL6515"/>
      <c r="BM6515"/>
      <c r="BN6515"/>
      <c r="BO6515"/>
    </row>
    <row r="6516" spans="1:67" ht="15" x14ac:dyDescent="0.25">
      <c r="A6516" s="245" t="s">
        <v>1030</v>
      </c>
      <c r="B6516" s="245" t="s">
        <v>1029</v>
      </c>
      <c r="C6516" s="245" t="s">
        <v>1028</v>
      </c>
      <c r="D6516" s="245" t="s">
        <v>1027</v>
      </c>
      <c r="E6516" s="246" t="s">
        <v>44</v>
      </c>
      <c r="F6516" s="245" t="s">
        <v>44</v>
      </c>
      <c r="G6516" s="245" t="s">
        <v>1032</v>
      </c>
      <c r="H6516" s="245" t="s">
        <v>22145</v>
      </c>
      <c r="I6516" s="245" t="s">
        <v>11</v>
      </c>
      <c r="J6516" s="245" t="s">
        <v>59</v>
      </c>
      <c r="K6516" s="246" t="s">
        <v>13678</v>
      </c>
      <c r="L6516" s="245" t="s">
        <v>568</v>
      </c>
      <c r="M6516"/>
      <c r="N6516"/>
      <c r="O6516"/>
      <c r="P6516"/>
      <c r="Q6516"/>
      <c r="R6516"/>
      <c r="S6516"/>
      <c r="T6516"/>
      <c r="U6516"/>
      <c r="V6516"/>
      <c r="W6516"/>
      <c r="X6516"/>
      <c r="Y6516"/>
      <c r="Z6516"/>
      <c r="AA6516"/>
      <c r="AB6516"/>
      <c r="AC6516"/>
      <c r="AD6516"/>
      <c r="AE6516"/>
      <c r="AF6516"/>
      <c r="AG6516"/>
      <c r="AH6516"/>
      <c r="AI6516"/>
      <c r="AJ6516"/>
      <c r="AK6516"/>
      <c r="AL6516"/>
      <c r="AM6516"/>
      <c r="AN6516"/>
      <c r="AO6516"/>
      <c r="AP6516"/>
      <c r="AQ6516"/>
      <c r="AR6516"/>
      <c r="AS6516"/>
      <c r="AT6516"/>
      <c r="AU6516"/>
      <c r="AV6516"/>
      <c r="AW6516"/>
      <c r="AX6516"/>
      <c r="AY6516"/>
      <c r="AZ6516"/>
      <c r="BA6516"/>
      <c r="BB6516"/>
      <c r="BC6516"/>
      <c r="BD6516"/>
      <c r="BE6516"/>
      <c r="BF6516"/>
      <c r="BG6516"/>
      <c r="BH6516"/>
      <c r="BI6516"/>
      <c r="BJ6516"/>
      <c r="BK6516"/>
      <c r="BL6516"/>
      <c r="BM6516"/>
      <c r="BN6516"/>
      <c r="BO6516"/>
    </row>
    <row r="6517" spans="1:67" ht="15" x14ac:dyDescent="0.25">
      <c r="A6517" s="245" t="s">
        <v>1030</v>
      </c>
      <c r="B6517" s="245" t="s">
        <v>1029</v>
      </c>
      <c r="C6517" s="245" t="s">
        <v>1028</v>
      </c>
      <c r="D6517" s="245" t="s">
        <v>1027</v>
      </c>
      <c r="E6517" s="246" t="s">
        <v>44</v>
      </c>
      <c r="F6517" s="245" t="s">
        <v>44</v>
      </c>
      <c r="G6517" s="245" t="s">
        <v>1031</v>
      </c>
      <c r="H6517" s="245" t="s">
        <v>22146</v>
      </c>
      <c r="I6517" s="245" t="s">
        <v>11</v>
      </c>
      <c r="J6517" s="245" t="s">
        <v>59</v>
      </c>
      <c r="K6517" s="246" t="s">
        <v>25590</v>
      </c>
      <c r="L6517" s="245" t="s">
        <v>568</v>
      </c>
      <c r="M6517"/>
      <c r="N6517"/>
      <c r="O6517"/>
      <c r="P6517"/>
      <c r="Q6517"/>
      <c r="R6517"/>
      <c r="S6517"/>
      <c r="T6517"/>
      <c r="U6517"/>
      <c r="V6517"/>
      <c r="W6517"/>
      <c r="X6517"/>
      <c r="Y6517"/>
      <c r="Z6517"/>
      <c r="AA6517"/>
      <c r="AB6517"/>
      <c r="AC6517"/>
      <c r="AD6517"/>
      <c r="AE6517"/>
      <c r="AF6517"/>
      <c r="AG6517"/>
      <c r="AH6517"/>
      <c r="AI6517"/>
      <c r="AJ6517"/>
      <c r="AK6517"/>
      <c r="AL6517"/>
      <c r="AM6517"/>
      <c r="AN6517"/>
      <c r="AO6517"/>
      <c r="AP6517"/>
      <c r="AQ6517"/>
      <c r="AR6517"/>
      <c r="AS6517"/>
      <c r="AT6517"/>
      <c r="AU6517"/>
      <c r="AV6517"/>
      <c r="AW6517"/>
      <c r="AX6517"/>
      <c r="AY6517"/>
      <c r="AZ6517"/>
      <c r="BA6517"/>
      <c r="BB6517"/>
      <c r="BC6517"/>
      <c r="BD6517"/>
      <c r="BE6517"/>
      <c r="BF6517"/>
      <c r="BG6517"/>
      <c r="BH6517"/>
      <c r="BI6517"/>
      <c r="BJ6517"/>
      <c r="BK6517"/>
      <c r="BL6517"/>
      <c r="BM6517"/>
      <c r="BN6517"/>
      <c r="BO6517"/>
    </row>
    <row r="6518" spans="1:67" ht="15" x14ac:dyDescent="0.25">
      <c r="A6518" s="245" t="s">
        <v>1030</v>
      </c>
      <c r="B6518" s="245" t="s">
        <v>1029</v>
      </c>
      <c r="C6518" s="245" t="s">
        <v>1028</v>
      </c>
      <c r="D6518" s="245" t="s">
        <v>1027</v>
      </c>
      <c r="E6518" s="246" t="s">
        <v>44</v>
      </c>
      <c r="F6518" s="245" t="s">
        <v>44</v>
      </c>
      <c r="G6518" s="245" t="s">
        <v>1026</v>
      </c>
      <c r="H6518" s="245" t="s">
        <v>22147</v>
      </c>
      <c r="I6518" s="245" t="s">
        <v>11</v>
      </c>
      <c r="J6518" s="245" t="s">
        <v>59</v>
      </c>
      <c r="K6518" s="246" t="s">
        <v>7204</v>
      </c>
      <c r="L6518" s="245" t="s">
        <v>568</v>
      </c>
      <c r="M6518"/>
      <c r="N6518"/>
      <c r="O6518"/>
      <c r="P6518"/>
      <c r="Q6518"/>
      <c r="R6518"/>
      <c r="S6518"/>
      <c r="T6518"/>
      <c r="U6518"/>
      <c r="V6518"/>
      <c r="W6518"/>
      <c r="X6518"/>
      <c r="Y6518"/>
      <c r="Z6518"/>
      <c r="AA6518"/>
      <c r="AB6518"/>
      <c r="AC6518"/>
      <c r="AD6518"/>
      <c r="AE6518"/>
      <c r="AF6518"/>
      <c r="AG6518"/>
      <c r="AH6518"/>
      <c r="AI6518"/>
      <c r="AJ6518"/>
      <c r="AK6518"/>
      <c r="AL6518"/>
      <c r="AM6518"/>
      <c r="AN6518"/>
      <c r="AO6518"/>
      <c r="AP6518"/>
      <c r="AQ6518"/>
      <c r="AR6518"/>
      <c r="AS6518"/>
      <c r="AT6518"/>
      <c r="AU6518"/>
      <c r="AV6518"/>
      <c r="AW6518"/>
      <c r="AX6518"/>
      <c r="AY6518"/>
      <c r="AZ6518"/>
      <c r="BA6518"/>
      <c r="BB6518"/>
      <c r="BC6518"/>
      <c r="BD6518"/>
      <c r="BE6518"/>
      <c r="BF6518"/>
      <c r="BG6518"/>
      <c r="BH6518"/>
      <c r="BI6518"/>
      <c r="BJ6518"/>
      <c r="BK6518"/>
      <c r="BL6518"/>
      <c r="BM6518"/>
      <c r="BN6518"/>
      <c r="BO6518"/>
    </row>
    <row r="6519" spans="1:67" ht="15" x14ac:dyDescent="0.25">
      <c r="A6519" s="245" t="s">
        <v>1030</v>
      </c>
      <c r="B6519" s="245" t="s">
        <v>1029</v>
      </c>
      <c r="C6519" s="245" t="s">
        <v>1028</v>
      </c>
      <c r="D6519" s="245" t="s">
        <v>1027</v>
      </c>
      <c r="E6519" s="246" t="s">
        <v>44</v>
      </c>
      <c r="F6519" s="245" t="s">
        <v>44</v>
      </c>
      <c r="G6519" s="245" t="s">
        <v>22148</v>
      </c>
      <c r="H6519" s="245" t="s">
        <v>22149</v>
      </c>
      <c r="I6519" s="245" t="s">
        <v>11</v>
      </c>
      <c r="J6519" s="245" t="s">
        <v>59</v>
      </c>
      <c r="K6519" s="246" t="s">
        <v>9617</v>
      </c>
      <c r="L6519" s="245" t="s">
        <v>568</v>
      </c>
      <c r="M6519"/>
      <c r="N6519"/>
      <c r="O6519"/>
      <c r="P6519"/>
      <c r="Q6519"/>
      <c r="R6519"/>
      <c r="S6519"/>
      <c r="T6519"/>
      <c r="U6519"/>
      <c r="V6519"/>
      <c r="W6519"/>
      <c r="X6519"/>
      <c r="Y6519"/>
      <c r="Z6519"/>
      <c r="AA6519"/>
      <c r="AB6519"/>
      <c r="AC6519"/>
      <c r="AD6519"/>
      <c r="AE6519"/>
      <c r="AF6519"/>
      <c r="AG6519"/>
      <c r="AH6519"/>
      <c r="AI6519"/>
      <c r="AJ6519"/>
      <c r="AK6519"/>
      <c r="AL6519"/>
      <c r="AM6519"/>
      <c r="AN6519"/>
      <c r="AO6519"/>
      <c r="AP6519"/>
      <c r="AQ6519"/>
      <c r="AR6519"/>
      <c r="AS6519"/>
      <c r="AT6519"/>
      <c r="AU6519"/>
      <c r="AV6519"/>
      <c r="AW6519"/>
      <c r="AX6519"/>
      <c r="AY6519"/>
      <c r="AZ6519"/>
      <c r="BA6519"/>
      <c r="BB6519"/>
      <c r="BC6519"/>
      <c r="BD6519"/>
      <c r="BE6519"/>
      <c r="BF6519"/>
      <c r="BG6519"/>
      <c r="BH6519"/>
      <c r="BI6519"/>
      <c r="BJ6519"/>
      <c r="BK6519"/>
      <c r="BL6519"/>
      <c r="BM6519"/>
      <c r="BN6519"/>
      <c r="BO6519"/>
    </row>
    <row r="6520" spans="1:67" ht="15" x14ac:dyDescent="0.25">
      <c r="A6520" s="245" t="s">
        <v>1030</v>
      </c>
      <c r="B6520" s="245" t="s">
        <v>1029</v>
      </c>
      <c r="C6520" s="245" t="s">
        <v>1028</v>
      </c>
      <c r="D6520" s="245" t="s">
        <v>1027</v>
      </c>
      <c r="E6520" s="246" t="s">
        <v>44</v>
      </c>
      <c r="F6520" s="245" t="s">
        <v>44</v>
      </c>
      <c r="G6520" s="245" t="s">
        <v>22150</v>
      </c>
      <c r="H6520" s="245" t="s">
        <v>22151</v>
      </c>
      <c r="I6520" s="245" t="s">
        <v>11</v>
      </c>
      <c r="J6520" s="245" t="s">
        <v>59</v>
      </c>
      <c r="K6520" s="246" t="s">
        <v>8285</v>
      </c>
      <c r="L6520" s="245" t="s">
        <v>568</v>
      </c>
      <c r="M6520"/>
      <c r="N6520"/>
      <c r="O6520"/>
      <c r="P6520"/>
      <c r="Q6520"/>
      <c r="R6520"/>
      <c r="S6520"/>
      <c r="T6520"/>
      <c r="U6520"/>
      <c r="V6520"/>
      <c r="W6520"/>
      <c r="X6520"/>
      <c r="Y6520"/>
      <c r="Z6520"/>
      <c r="AA6520"/>
      <c r="AB6520"/>
      <c r="AC6520"/>
      <c r="AD6520"/>
      <c r="AE6520"/>
      <c r="AF6520"/>
      <c r="AG6520"/>
      <c r="AH6520"/>
      <c r="AI6520"/>
      <c r="AJ6520"/>
      <c r="AK6520"/>
      <c r="AL6520"/>
      <c r="AM6520"/>
      <c r="AN6520"/>
      <c r="AO6520"/>
      <c r="AP6520"/>
      <c r="AQ6520"/>
      <c r="AR6520"/>
      <c r="AS6520"/>
      <c r="AT6520"/>
      <c r="AU6520"/>
      <c r="AV6520"/>
      <c r="AW6520"/>
      <c r="AX6520"/>
      <c r="AY6520"/>
      <c r="AZ6520"/>
      <c r="BA6520"/>
      <c r="BB6520"/>
      <c r="BC6520"/>
      <c r="BD6520"/>
      <c r="BE6520"/>
      <c r="BF6520"/>
      <c r="BG6520"/>
      <c r="BH6520"/>
      <c r="BI6520"/>
      <c r="BJ6520"/>
      <c r="BK6520"/>
      <c r="BL6520"/>
      <c r="BM6520"/>
      <c r="BN6520"/>
      <c r="BO6520"/>
    </row>
    <row r="6521" spans="1:67" ht="15" x14ac:dyDescent="0.25">
      <c r="A6521" s="245" t="s">
        <v>1030</v>
      </c>
      <c r="B6521" s="245" t="s">
        <v>1029</v>
      </c>
      <c r="C6521" s="245" t="s">
        <v>1028</v>
      </c>
      <c r="D6521" s="245" t="s">
        <v>1027</v>
      </c>
      <c r="E6521" s="246" t="s">
        <v>44</v>
      </c>
      <c r="F6521" s="245" t="s">
        <v>44</v>
      </c>
      <c r="G6521" s="245" t="s">
        <v>22152</v>
      </c>
      <c r="H6521" s="245" t="s">
        <v>22153</v>
      </c>
      <c r="I6521" s="245" t="s">
        <v>11</v>
      </c>
      <c r="J6521" s="245" t="s">
        <v>59</v>
      </c>
      <c r="K6521" s="246" t="s">
        <v>3830</v>
      </c>
      <c r="L6521" s="245" t="s">
        <v>568</v>
      </c>
      <c r="M6521"/>
      <c r="N6521"/>
      <c r="O6521"/>
      <c r="P6521"/>
      <c r="Q6521"/>
      <c r="R6521"/>
      <c r="S6521"/>
      <c r="T6521"/>
      <c r="U6521"/>
      <c r="V6521"/>
      <c r="W6521"/>
      <c r="X6521"/>
      <c r="Y6521"/>
      <c r="Z6521"/>
      <c r="AA6521"/>
      <c r="AB6521"/>
      <c r="AC6521"/>
      <c r="AD6521"/>
      <c r="AE6521"/>
      <c r="AF6521"/>
      <c r="AG6521"/>
      <c r="AH6521"/>
      <c r="AI6521"/>
      <c r="AJ6521"/>
      <c r="AK6521"/>
      <c r="AL6521"/>
      <c r="AM6521"/>
      <c r="AN6521"/>
      <c r="AO6521"/>
      <c r="AP6521"/>
      <c r="AQ6521"/>
      <c r="AR6521"/>
      <c r="AS6521"/>
      <c r="AT6521"/>
      <c r="AU6521"/>
      <c r="AV6521"/>
      <c r="AW6521"/>
      <c r="AX6521"/>
      <c r="AY6521"/>
      <c r="AZ6521"/>
      <c r="BA6521"/>
      <c r="BB6521"/>
      <c r="BC6521"/>
      <c r="BD6521"/>
      <c r="BE6521"/>
      <c r="BF6521"/>
      <c r="BG6521"/>
      <c r="BH6521"/>
      <c r="BI6521"/>
      <c r="BJ6521"/>
      <c r="BK6521"/>
      <c r="BL6521"/>
      <c r="BM6521"/>
      <c r="BN6521"/>
      <c r="BO6521"/>
    </row>
    <row r="6522" spans="1:67" ht="15" x14ac:dyDescent="0.25">
      <c r="A6522" s="245" t="s">
        <v>1030</v>
      </c>
      <c r="B6522" s="245" t="s">
        <v>1029</v>
      </c>
      <c r="C6522" s="245" t="s">
        <v>1028</v>
      </c>
      <c r="D6522" s="245" t="s">
        <v>1027</v>
      </c>
      <c r="E6522" s="246" t="s">
        <v>44</v>
      </c>
      <c r="F6522" s="245" t="s">
        <v>44</v>
      </c>
      <c r="G6522" s="245" t="s">
        <v>22154</v>
      </c>
      <c r="H6522" s="245" t="s">
        <v>22155</v>
      </c>
      <c r="I6522" s="245" t="s">
        <v>11</v>
      </c>
      <c r="J6522" s="245" t="s">
        <v>59</v>
      </c>
      <c r="K6522" s="246" t="s">
        <v>12893</v>
      </c>
      <c r="L6522" s="245" t="s">
        <v>568</v>
      </c>
      <c r="M6522"/>
      <c r="N6522"/>
      <c r="O6522"/>
      <c r="P6522"/>
      <c r="Q6522"/>
      <c r="R6522"/>
      <c r="S6522"/>
      <c r="T6522"/>
      <c r="U6522"/>
      <c r="V6522"/>
      <c r="W6522"/>
      <c r="X6522"/>
      <c r="Y6522"/>
      <c r="Z6522"/>
      <c r="AA6522"/>
      <c r="AB6522"/>
      <c r="AC6522"/>
      <c r="AD6522"/>
      <c r="AE6522"/>
      <c r="AF6522"/>
      <c r="AG6522"/>
      <c r="AH6522"/>
      <c r="AI6522"/>
      <c r="AJ6522"/>
      <c r="AK6522"/>
      <c r="AL6522"/>
      <c r="AM6522"/>
      <c r="AN6522"/>
      <c r="AO6522"/>
      <c r="AP6522"/>
      <c r="AQ6522"/>
      <c r="AR6522"/>
      <c r="AS6522"/>
      <c r="AT6522"/>
      <c r="AU6522"/>
      <c r="AV6522"/>
      <c r="AW6522"/>
      <c r="AX6522"/>
      <c r="AY6522"/>
      <c r="AZ6522"/>
      <c r="BA6522"/>
      <c r="BB6522"/>
      <c r="BC6522"/>
      <c r="BD6522"/>
      <c r="BE6522"/>
      <c r="BF6522"/>
      <c r="BG6522"/>
      <c r="BH6522"/>
      <c r="BI6522"/>
      <c r="BJ6522"/>
      <c r="BK6522"/>
      <c r="BL6522"/>
      <c r="BM6522"/>
      <c r="BN6522"/>
      <c r="BO6522"/>
    </row>
    <row r="6523" spans="1:67" ht="15" x14ac:dyDescent="0.25">
      <c r="A6523" s="245" t="s">
        <v>1030</v>
      </c>
      <c r="B6523" s="245" t="s">
        <v>1029</v>
      </c>
      <c r="C6523" s="245" t="s">
        <v>1028</v>
      </c>
      <c r="D6523" s="245" t="s">
        <v>1027</v>
      </c>
      <c r="E6523" s="246" t="s">
        <v>44</v>
      </c>
      <c r="F6523" s="245" t="s">
        <v>44</v>
      </c>
      <c r="G6523" s="245" t="s">
        <v>22156</v>
      </c>
      <c r="H6523" s="245" t="s">
        <v>22157</v>
      </c>
      <c r="I6523" s="245" t="s">
        <v>11</v>
      </c>
      <c r="J6523" s="245" t="s">
        <v>59</v>
      </c>
      <c r="K6523" s="246" t="s">
        <v>25591</v>
      </c>
      <c r="L6523" s="245" t="s">
        <v>568</v>
      </c>
      <c r="M6523"/>
      <c r="N6523"/>
      <c r="O6523"/>
      <c r="P6523"/>
      <c r="Q6523"/>
      <c r="R6523"/>
      <c r="S6523"/>
      <c r="T6523"/>
      <c r="U6523"/>
      <c r="V6523"/>
      <c r="W6523"/>
      <c r="X6523"/>
      <c r="Y6523"/>
      <c r="Z6523"/>
      <c r="AA6523"/>
      <c r="AB6523"/>
      <c r="AC6523"/>
      <c r="AD6523"/>
      <c r="AE6523"/>
      <c r="AF6523"/>
      <c r="AG6523"/>
      <c r="AH6523"/>
      <c r="AI6523"/>
      <c r="AJ6523"/>
      <c r="AK6523"/>
      <c r="AL6523"/>
      <c r="AM6523"/>
      <c r="AN6523"/>
      <c r="AO6523"/>
      <c r="AP6523"/>
      <c r="AQ6523"/>
      <c r="AR6523"/>
      <c r="AS6523"/>
      <c r="AT6523"/>
      <c r="AU6523"/>
      <c r="AV6523"/>
      <c r="AW6523"/>
      <c r="AX6523"/>
      <c r="AY6523"/>
      <c r="AZ6523"/>
      <c r="BA6523"/>
      <c r="BB6523"/>
      <c r="BC6523"/>
      <c r="BD6523"/>
      <c r="BE6523"/>
      <c r="BF6523"/>
      <c r="BG6523"/>
      <c r="BH6523"/>
      <c r="BI6523"/>
      <c r="BJ6523"/>
      <c r="BK6523"/>
      <c r="BL6523"/>
      <c r="BM6523"/>
      <c r="BN6523"/>
      <c r="BO6523"/>
    </row>
    <row r="6524" spans="1:67" ht="15" x14ac:dyDescent="0.25">
      <c r="A6524" s="245" t="s">
        <v>1030</v>
      </c>
      <c r="B6524" s="245" t="s">
        <v>1029</v>
      </c>
      <c r="C6524" s="245" t="s">
        <v>1028</v>
      </c>
      <c r="D6524" s="245" t="s">
        <v>1027</v>
      </c>
      <c r="E6524" s="246" t="s">
        <v>44</v>
      </c>
      <c r="F6524" s="245" t="s">
        <v>44</v>
      </c>
      <c r="G6524" s="245" t="s">
        <v>22158</v>
      </c>
      <c r="H6524" s="245" t="s">
        <v>22159</v>
      </c>
      <c r="I6524" s="245" t="s">
        <v>11</v>
      </c>
      <c r="J6524" s="245" t="s">
        <v>59</v>
      </c>
      <c r="K6524" s="246" t="s">
        <v>8982</v>
      </c>
      <c r="L6524" s="245" t="s">
        <v>568</v>
      </c>
      <c r="M6524"/>
      <c r="N6524"/>
      <c r="O6524"/>
      <c r="P6524"/>
      <c r="Q6524"/>
      <c r="R6524"/>
      <c r="S6524"/>
      <c r="T6524"/>
      <c r="U6524"/>
      <c r="V6524"/>
      <c r="W6524"/>
      <c r="X6524"/>
      <c r="Y6524"/>
      <c r="Z6524"/>
      <c r="AA6524"/>
      <c r="AB6524"/>
      <c r="AC6524"/>
      <c r="AD6524"/>
      <c r="AE6524"/>
      <c r="AF6524"/>
      <c r="AG6524"/>
      <c r="AH6524"/>
      <c r="AI6524"/>
      <c r="AJ6524"/>
      <c r="AK6524"/>
      <c r="AL6524"/>
      <c r="AM6524"/>
      <c r="AN6524"/>
      <c r="AO6524"/>
      <c r="AP6524"/>
      <c r="AQ6524"/>
      <c r="AR6524"/>
      <c r="AS6524"/>
      <c r="AT6524"/>
      <c r="AU6524"/>
      <c r="AV6524"/>
      <c r="AW6524"/>
      <c r="AX6524"/>
      <c r="AY6524"/>
      <c r="AZ6524"/>
      <c r="BA6524"/>
      <c r="BB6524"/>
      <c r="BC6524"/>
      <c r="BD6524"/>
      <c r="BE6524"/>
      <c r="BF6524"/>
      <c r="BG6524"/>
      <c r="BH6524"/>
      <c r="BI6524"/>
      <c r="BJ6524"/>
      <c r="BK6524"/>
      <c r="BL6524"/>
      <c r="BM6524"/>
      <c r="BN6524"/>
      <c r="BO6524"/>
    </row>
    <row r="6525" spans="1:67" ht="15" x14ac:dyDescent="0.25">
      <c r="A6525" s="245" t="s">
        <v>1030</v>
      </c>
      <c r="B6525" s="245" t="s">
        <v>1029</v>
      </c>
      <c r="C6525" s="245" t="s">
        <v>1028</v>
      </c>
      <c r="D6525" s="245" t="s">
        <v>1027</v>
      </c>
      <c r="E6525" s="246" t="s">
        <v>44</v>
      </c>
      <c r="F6525" s="245" t="s">
        <v>44</v>
      </c>
      <c r="G6525" s="245" t="s">
        <v>22160</v>
      </c>
      <c r="H6525" s="245" t="s">
        <v>22161</v>
      </c>
      <c r="I6525" s="245" t="s">
        <v>11</v>
      </c>
      <c r="J6525" s="245" t="s">
        <v>59</v>
      </c>
      <c r="K6525" s="246" t="s">
        <v>10025</v>
      </c>
      <c r="L6525" s="245" t="s">
        <v>568</v>
      </c>
      <c r="M6525"/>
      <c r="N6525"/>
      <c r="O6525"/>
      <c r="P6525"/>
      <c r="Q6525"/>
      <c r="R6525"/>
      <c r="S6525"/>
      <c r="T6525"/>
      <c r="U6525"/>
      <c r="V6525"/>
      <c r="W6525"/>
      <c r="X6525"/>
      <c r="Y6525"/>
      <c r="Z6525"/>
      <c r="AA6525"/>
      <c r="AB6525"/>
      <c r="AC6525"/>
      <c r="AD6525"/>
      <c r="AE6525"/>
      <c r="AF6525"/>
      <c r="AG6525"/>
      <c r="AH6525"/>
      <c r="AI6525"/>
      <c r="AJ6525"/>
      <c r="AK6525"/>
      <c r="AL6525"/>
      <c r="AM6525"/>
      <c r="AN6525"/>
      <c r="AO6525"/>
      <c r="AP6525"/>
      <c r="AQ6525"/>
      <c r="AR6525"/>
      <c r="AS6525"/>
      <c r="AT6525"/>
      <c r="AU6525"/>
      <c r="AV6525"/>
      <c r="AW6525"/>
      <c r="AX6525"/>
      <c r="AY6525"/>
      <c r="AZ6525"/>
      <c r="BA6525"/>
      <c r="BB6525"/>
      <c r="BC6525"/>
      <c r="BD6525"/>
      <c r="BE6525"/>
      <c r="BF6525"/>
      <c r="BG6525"/>
      <c r="BH6525"/>
      <c r="BI6525"/>
      <c r="BJ6525"/>
      <c r="BK6525"/>
      <c r="BL6525"/>
      <c r="BM6525"/>
      <c r="BN6525"/>
      <c r="BO6525"/>
    </row>
    <row r="6526" spans="1:67" ht="15" x14ac:dyDescent="0.25">
      <c r="A6526" s="245" t="s">
        <v>1030</v>
      </c>
      <c r="B6526" s="245" t="s">
        <v>1029</v>
      </c>
      <c r="C6526" s="245" t="s">
        <v>1028</v>
      </c>
      <c r="D6526" s="245" t="s">
        <v>1027</v>
      </c>
      <c r="E6526" s="246" t="s">
        <v>44</v>
      </c>
      <c r="F6526" s="245" t="s">
        <v>44</v>
      </c>
      <c r="G6526" s="245" t="s">
        <v>22162</v>
      </c>
      <c r="H6526" s="245" t="s">
        <v>22163</v>
      </c>
      <c r="I6526" s="245" t="s">
        <v>11</v>
      </c>
      <c r="J6526" s="245" t="s">
        <v>59</v>
      </c>
      <c r="K6526" s="246" t="s">
        <v>19242</v>
      </c>
      <c r="L6526" s="245" t="s">
        <v>568</v>
      </c>
      <c r="M6526"/>
      <c r="N6526"/>
      <c r="O6526"/>
      <c r="P6526"/>
      <c r="Q6526"/>
      <c r="R6526"/>
      <c r="S6526"/>
      <c r="T6526"/>
      <c r="U6526"/>
      <c r="V6526"/>
      <c r="W6526"/>
      <c r="X6526"/>
      <c r="Y6526"/>
      <c r="Z6526"/>
      <c r="AA6526"/>
      <c r="AB6526"/>
      <c r="AC6526"/>
      <c r="AD6526"/>
      <c r="AE6526"/>
      <c r="AF6526"/>
      <c r="AG6526"/>
      <c r="AH6526"/>
      <c r="AI6526"/>
      <c r="AJ6526"/>
      <c r="AK6526"/>
      <c r="AL6526"/>
      <c r="AM6526"/>
      <c r="AN6526"/>
      <c r="AO6526"/>
      <c r="AP6526"/>
      <c r="AQ6526"/>
      <c r="AR6526"/>
      <c r="AS6526"/>
      <c r="AT6526"/>
      <c r="AU6526"/>
      <c r="AV6526"/>
      <c r="AW6526"/>
      <c r="AX6526"/>
      <c r="AY6526"/>
      <c r="AZ6526"/>
      <c r="BA6526"/>
      <c r="BB6526"/>
      <c r="BC6526"/>
      <c r="BD6526"/>
      <c r="BE6526"/>
      <c r="BF6526"/>
      <c r="BG6526"/>
      <c r="BH6526"/>
      <c r="BI6526"/>
      <c r="BJ6526"/>
      <c r="BK6526"/>
      <c r="BL6526"/>
      <c r="BM6526"/>
      <c r="BN6526"/>
      <c r="BO6526"/>
    </row>
    <row r="6527" spans="1:67" ht="15" x14ac:dyDescent="0.25">
      <c r="A6527" s="245" t="s">
        <v>1030</v>
      </c>
      <c r="B6527" s="245" t="s">
        <v>1029</v>
      </c>
      <c r="C6527" s="245" t="s">
        <v>1028</v>
      </c>
      <c r="D6527" s="245" t="s">
        <v>1027</v>
      </c>
      <c r="E6527" s="246" t="s">
        <v>44</v>
      </c>
      <c r="F6527" s="245" t="s">
        <v>44</v>
      </c>
      <c r="G6527" s="245" t="s">
        <v>22164</v>
      </c>
      <c r="H6527" s="245" t="s">
        <v>22165</v>
      </c>
      <c r="I6527" s="245" t="s">
        <v>11</v>
      </c>
      <c r="J6527" s="245" t="s">
        <v>59</v>
      </c>
      <c r="K6527" s="246" t="s">
        <v>3826</v>
      </c>
      <c r="L6527" s="245" t="s">
        <v>568</v>
      </c>
      <c r="M6527"/>
      <c r="N6527"/>
      <c r="O6527"/>
      <c r="P6527"/>
      <c r="Q6527"/>
      <c r="R6527"/>
      <c r="S6527"/>
      <c r="T6527"/>
      <c r="U6527"/>
      <c r="V6527"/>
      <c r="W6527"/>
      <c r="X6527"/>
      <c r="Y6527"/>
      <c r="Z6527"/>
      <c r="AA6527"/>
      <c r="AB6527"/>
      <c r="AC6527"/>
      <c r="AD6527"/>
      <c r="AE6527"/>
      <c r="AF6527"/>
      <c r="AG6527"/>
      <c r="AH6527"/>
      <c r="AI6527"/>
      <c r="AJ6527"/>
      <c r="AK6527"/>
      <c r="AL6527"/>
      <c r="AM6527"/>
      <c r="AN6527"/>
      <c r="AO6527"/>
      <c r="AP6527"/>
      <c r="AQ6527"/>
      <c r="AR6527"/>
      <c r="AS6527"/>
      <c r="AT6527"/>
      <c r="AU6527"/>
      <c r="AV6527"/>
      <c r="AW6527"/>
      <c r="AX6527"/>
      <c r="AY6527"/>
      <c r="AZ6527"/>
      <c r="BA6527"/>
      <c r="BB6527"/>
      <c r="BC6527"/>
      <c r="BD6527"/>
      <c r="BE6527"/>
      <c r="BF6527"/>
      <c r="BG6527"/>
      <c r="BH6527"/>
      <c r="BI6527"/>
      <c r="BJ6527"/>
      <c r="BK6527"/>
      <c r="BL6527"/>
      <c r="BM6527"/>
      <c r="BN6527"/>
      <c r="BO6527"/>
    </row>
    <row r="6528" spans="1:67" ht="15" x14ac:dyDescent="0.25">
      <c r="A6528" s="245" t="s">
        <v>1030</v>
      </c>
      <c r="B6528" s="245" t="s">
        <v>1029</v>
      </c>
      <c r="C6528" s="245" t="s">
        <v>1028</v>
      </c>
      <c r="D6528" s="245" t="s">
        <v>1027</v>
      </c>
      <c r="E6528" s="246" t="s">
        <v>44</v>
      </c>
      <c r="F6528" s="245" t="s">
        <v>44</v>
      </c>
      <c r="G6528" s="245" t="s">
        <v>22166</v>
      </c>
      <c r="H6528" s="245" t="s">
        <v>22167</v>
      </c>
      <c r="I6528" s="245" t="s">
        <v>11</v>
      </c>
      <c r="J6528" s="245" t="s">
        <v>59</v>
      </c>
      <c r="K6528" s="246" t="s">
        <v>11727</v>
      </c>
      <c r="L6528" s="245" t="s">
        <v>568</v>
      </c>
      <c r="M6528"/>
      <c r="N6528"/>
      <c r="O6528"/>
      <c r="P6528"/>
      <c r="Q6528"/>
      <c r="R6528"/>
      <c r="S6528"/>
      <c r="T6528"/>
      <c r="U6528"/>
      <c r="V6528"/>
      <c r="W6528"/>
      <c r="X6528"/>
      <c r="Y6528"/>
      <c r="Z6528"/>
      <c r="AA6528"/>
      <c r="AB6528"/>
      <c r="AC6528"/>
      <c r="AD6528"/>
      <c r="AE6528"/>
      <c r="AF6528"/>
      <c r="AG6528"/>
      <c r="AH6528"/>
      <c r="AI6528"/>
      <c r="AJ6528"/>
      <c r="AK6528"/>
      <c r="AL6528"/>
      <c r="AM6528"/>
      <c r="AN6528"/>
      <c r="AO6528"/>
      <c r="AP6528"/>
      <c r="AQ6528"/>
      <c r="AR6528"/>
      <c r="AS6528"/>
      <c r="AT6528"/>
      <c r="AU6528"/>
      <c r="AV6528"/>
      <c r="AW6528"/>
      <c r="AX6528"/>
      <c r="AY6528"/>
      <c r="AZ6528"/>
      <c r="BA6528"/>
      <c r="BB6528"/>
      <c r="BC6528"/>
      <c r="BD6528"/>
      <c r="BE6528"/>
      <c r="BF6528"/>
      <c r="BG6528"/>
      <c r="BH6528"/>
      <c r="BI6528"/>
      <c r="BJ6528"/>
      <c r="BK6528"/>
      <c r="BL6528"/>
      <c r="BM6528"/>
      <c r="BN6528"/>
      <c r="BO6528"/>
    </row>
    <row r="6529" spans="1:67" ht="15" x14ac:dyDescent="0.25">
      <c r="A6529" s="245" t="s">
        <v>1030</v>
      </c>
      <c r="B6529" s="245" t="s">
        <v>1029</v>
      </c>
      <c r="C6529" s="245" t="s">
        <v>1028</v>
      </c>
      <c r="D6529" s="245" t="s">
        <v>1027</v>
      </c>
      <c r="E6529" s="246" t="s">
        <v>44</v>
      </c>
      <c r="F6529" s="245" t="s">
        <v>44</v>
      </c>
      <c r="G6529" s="245" t="s">
        <v>22168</v>
      </c>
      <c r="H6529" s="245" t="s">
        <v>22169</v>
      </c>
      <c r="I6529" s="245" t="s">
        <v>11</v>
      </c>
      <c r="J6529" s="245" t="s">
        <v>59</v>
      </c>
      <c r="K6529" s="246" t="s">
        <v>6739</v>
      </c>
      <c r="L6529" s="245" t="s">
        <v>568</v>
      </c>
      <c r="M6529"/>
      <c r="N6529"/>
      <c r="O6529"/>
      <c r="P6529"/>
      <c r="Q6529"/>
      <c r="R6529"/>
      <c r="S6529"/>
      <c r="T6529"/>
      <c r="U6529"/>
      <c r="V6529"/>
      <c r="W6529"/>
      <c r="X6529"/>
      <c r="Y6529"/>
      <c r="Z6529"/>
      <c r="AA6529"/>
      <c r="AB6529"/>
      <c r="AC6529"/>
      <c r="AD6529"/>
      <c r="AE6529"/>
      <c r="AF6529"/>
      <c r="AG6529"/>
      <c r="AH6529"/>
      <c r="AI6529"/>
      <c r="AJ6529"/>
      <c r="AK6529"/>
      <c r="AL6529"/>
      <c r="AM6529"/>
      <c r="AN6529"/>
      <c r="AO6529"/>
      <c r="AP6529"/>
      <c r="AQ6529"/>
      <c r="AR6529"/>
      <c r="AS6529"/>
      <c r="AT6529"/>
      <c r="AU6529"/>
      <c r="AV6529"/>
      <c r="AW6529"/>
      <c r="AX6529"/>
      <c r="AY6529"/>
      <c r="AZ6529"/>
      <c r="BA6529"/>
      <c r="BB6529"/>
      <c r="BC6529"/>
      <c r="BD6529"/>
      <c r="BE6529"/>
      <c r="BF6529"/>
      <c r="BG6529"/>
      <c r="BH6529"/>
      <c r="BI6529"/>
      <c r="BJ6529"/>
      <c r="BK6529"/>
      <c r="BL6529"/>
      <c r="BM6529"/>
      <c r="BN6529"/>
      <c r="BO6529"/>
    </row>
    <row r="6530" spans="1:67" ht="15" x14ac:dyDescent="0.25">
      <c r="A6530" s="245" t="s">
        <v>1030</v>
      </c>
      <c r="B6530" s="245" t="s">
        <v>1029</v>
      </c>
      <c r="C6530" s="245" t="s">
        <v>1028</v>
      </c>
      <c r="D6530" s="245" t="s">
        <v>1027</v>
      </c>
      <c r="E6530" s="246" t="s">
        <v>44</v>
      </c>
      <c r="F6530" s="245" t="s">
        <v>44</v>
      </c>
      <c r="G6530" s="245" t="s">
        <v>22170</v>
      </c>
      <c r="H6530" s="245" t="s">
        <v>22171</v>
      </c>
      <c r="I6530" s="245" t="s">
        <v>11</v>
      </c>
      <c r="J6530" s="245" t="s">
        <v>59</v>
      </c>
      <c r="K6530" s="246" t="s">
        <v>25592</v>
      </c>
      <c r="L6530" s="245" t="s">
        <v>568</v>
      </c>
      <c r="M6530"/>
      <c r="N6530"/>
      <c r="O6530"/>
      <c r="P6530"/>
      <c r="Q6530"/>
      <c r="R6530"/>
      <c r="S6530"/>
      <c r="T6530"/>
      <c r="U6530"/>
      <c r="V6530"/>
      <c r="W6530"/>
      <c r="X6530"/>
      <c r="Y6530"/>
      <c r="Z6530"/>
      <c r="AA6530"/>
      <c r="AB6530"/>
      <c r="AC6530"/>
      <c r="AD6530"/>
      <c r="AE6530"/>
      <c r="AF6530"/>
      <c r="AG6530"/>
      <c r="AH6530"/>
      <c r="AI6530"/>
      <c r="AJ6530"/>
      <c r="AK6530"/>
      <c r="AL6530"/>
      <c r="AM6530"/>
      <c r="AN6530"/>
      <c r="AO6530"/>
      <c r="AP6530"/>
      <c r="AQ6530"/>
      <c r="AR6530"/>
      <c r="AS6530"/>
      <c r="AT6530"/>
      <c r="AU6530"/>
      <c r="AV6530"/>
      <c r="AW6530"/>
      <c r="AX6530"/>
      <c r="AY6530"/>
      <c r="AZ6530"/>
      <c r="BA6530"/>
      <c r="BB6530"/>
      <c r="BC6530"/>
      <c r="BD6530"/>
      <c r="BE6530"/>
      <c r="BF6530"/>
      <c r="BG6530"/>
      <c r="BH6530"/>
      <c r="BI6530"/>
      <c r="BJ6530"/>
      <c r="BK6530"/>
      <c r="BL6530"/>
      <c r="BM6530"/>
      <c r="BN6530"/>
      <c r="BO6530"/>
    </row>
    <row r="6531" spans="1:67" ht="15" x14ac:dyDescent="0.25">
      <c r="A6531" s="245" t="s">
        <v>1030</v>
      </c>
      <c r="B6531" s="245" t="s">
        <v>1029</v>
      </c>
      <c r="C6531" s="245" t="s">
        <v>1028</v>
      </c>
      <c r="D6531" s="245" t="s">
        <v>1027</v>
      </c>
      <c r="E6531" s="246" t="s">
        <v>44</v>
      </c>
      <c r="F6531" s="245" t="s">
        <v>44</v>
      </c>
      <c r="G6531" s="245" t="s">
        <v>22172</v>
      </c>
      <c r="H6531" s="245" t="s">
        <v>22173</v>
      </c>
      <c r="I6531" s="245" t="s">
        <v>11</v>
      </c>
      <c r="J6531" s="245" t="s">
        <v>59</v>
      </c>
      <c r="K6531" s="246" t="s">
        <v>15003</v>
      </c>
      <c r="L6531" s="245" t="s">
        <v>568</v>
      </c>
      <c r="M6531"/>
      <c r="N6531"/>
      <c r="O6531"/>
      <c r="P6531"/>
      <c r="Q6531"/>
      <c r="R6531"/>
      <c r="S6531"/>
      <c r="T6531"/>
      <c r="U6531"/>
      <c r="V6531"/>
      <c r="W6531"/>
      <c r="X6531"/>
      <c r="Y6531"/>
      <c r="Z6531"/>
      <c r="AA6531"/>
      <c r="AB6531"/>
      <c r="AC6531"/>
      <c r="AD6531"/>
      <c r="AE6531"/>
      <c r="AF6531"/>
      <c r="AG6531"/>
      <c r="AH6531"/>
      <c r="AI6531"/>
      <c r="AJ6531"/>
      <c r="AK6531"/>
      <c r="AL6531"/>
      <c r="AM6531"/>
      <c r="AN6531"/>
      <c r="AO6531"/>
      <c r="AP6531"/>
      <c r="AQ6531"/>
      <c r="AR6531"/>
      <c r="AS6531"/>
      <c r="AT6531"/>
      <c r="AU6531"/>
      <c r="AV6531"/>
      <c r="AW6531"/>
      <c r="AX6531"/>
      <c r="AY6531"/>
      <c r="AZ6531"/>
      <c r="BA6531"/>
      <c r="BB6531"/>
      <c r="BC6531"/>
      <c r="BD6531"/>
      <c r="BE6531"/>
      <c r="BF6531"/>
      <c r="BG6531"/>
      <c r="BH6531"/>
      <c r="BI6531"/>
      <c r="BJ6531"/>
      <c r="BK6531"/>
      <c r="BL6531"/>
      <c r="BM6531"/>
      <c r="BN6531"/>
      <c r="BO6531"/>
    </row>
    <row r="6532" spans="1:67" ht="15" x14ac:dyDescent="0.25">
      <c r="A6532" s="245" t="s">
        <v>1030</v>
      </c>
      <c r="B6532" s="245" t="s">
        <v>1029</v>
      </c>
      <c r="C6532" s="245" t="s">
        <v>1028</v>
      </c>
      <c r="D6532" s="245" t="s">
        <v>1027</v>
      </c>
      <c r="E6532" s="246" t="s">
        <v>44</v>
      </c>
      <c r="F6532" s="245" t="s">
        <v>44</v>
      </c>
      <c r="G6532" s="245" t="s">
        <v>22174</v>
      </c>
      <c r="H6532" s="245" t="s">
        <v>22175</v>
      </c>
      <c r="I6532" s="245" t="s">
        <v>11</v>
      </c>
      <c r="J6532" s="245" t="s">
        <v>59</v>
      </c>
      <c r="K6532" s="246" t="s">
        <v>7963</v>
      </c>
      <c r="L6532" s="245" t="s">
        <v>568</v>
      </c>
      <c r="M6532"/>
      <c r="N6532"/>
      <c r="O6532"/>
      <c r="P6532"/>
      <c r="Q6532"/>
      <c r="R6532"/>
      <c r="S6532"/>
      <c r="T6532"/>
      <c r="U6532"/>
      <c r="V6532"/>
      <c r="W6532"/>
      <c r="X6532"/>
      <c r="Y6532"/>
      <c r="Z6532"/>
      <c r="AA6532"/>
      <c r="AB6532"/>
      <c r="AC6532"/>
      <c r="AD6532"/>
      <c r="AE6532"/>
      <c r="AF6532"/>
      <c r="AG6532"/>
      <c r="AH6532"/>
      <c r="AI6532"/>
      <c r="AJ6532"/>
      <c r="AK6532"/>
      <c r="AL6532"/>
      <c r="AM6532"/>
      <c r="AN6532"/>
      <c r="AO6532"/>
      <c r="AP6532"/>
      <c r="AQ6532"/>
      <c r="AR6532"/>
      <c r="AS6532"/>
      <c r="AT6532"/>
      <c r="AU6532"/>
      <c r="AV6532"/>
      <c r="AW6532"/>
      <c r="AX6532"/>
      <c r="AY6532"/>
      <c r="AZ6532"/>
      <c r="BA6532"/>
      <c r="BB6532"/>
      <c r="BC6532"/>
      <c r="BD6532"/>
      <c r="BE6532"/>
      <c r="BF6532"/>
      <c r="BG6532"/>
      <c r="BH6532"/>
      <c r="BI6532"/>
      <c r="BJ6532"/>
      <c r="BK6532"/>
      <c r="BL6532"/>
      <c r="BM6532"/>
      <c r="BN6532"/>
      <c r="BO6532"/>
    </row>
    <row r="6533" spans="1:67" ht="15" x14ac:dyDescent="0.25">
      <c r="A6533" s="245" t="s">
        <v>66</v>
      </c>
      <c r="B6533" s="245" t="s">
        <v>65</v>
      </c>
      <c r="C6533" s="245" t="s">
        <v>902</v>
      </c>
      <c r="D6533" s="245" t="s">
        <v>901</v>
      </c>
      <c r="E6533" s="246" t="s">
        <v>44</v>
      </c>
      <c r="F6533" s="245" t="s">
        <v>44</v>
      </c>
      <c r="G6533" s="245" t="s">
        <v>1024</v>
      </c>
      <c r="H6533" s="245" t="s">
        <v>9664</v>
      </c>
      <c r="I6533" s="245" t="s">
        <v>12</v>
      </c>
      <c r="J6533" s="245" t="s">
        <v>59</v>
      </c>
      <c r="K6533" s="246" t="s">
        <v>25593</v>
      </c>
      <c r="L6533" s="245" t="s">
        <v>568</v>
      </c>
      <c r="M6533"/>
      <c r="N6533"/>
      <c r="O6533"/>
      <c r="P6533"/>
      <c r="Q6533"/>
      <c r="R6533"/>
      <c r="S6533"/>
      <c r="T6533"/>
      <c r="U6533"/>
      <c r="V6533"/>
      <c r="W6533"/>
      <c r="X6533"/>
      <c r="Y6533"/>
      <c r="Z6533"/>
      <c r="AA6533"/>
      <c r="AB6533"/>
      <c r="AC6533"/>
      <c r="AD6533"/>
      <c r="AE6533"/>
      <c r="AF6533"/>
      <c r="AG6533"/>
      <c r="AH6533"/>
      <c r="AI6533"/>
      <c r="AJ6533"/>
      <c r="AK6533"/>
      <c r="AL6533"/>
      <c r="AM6533"/>
      <c r="AN6533"/>
      <c r="AO6533"/>
      <c r="AP6533"/>
      <c r="AQ6533"/>
      <c r="AR6533"/>
      <c r="AS6533"/>
      <c r="AT6533"/>
      <c r="AU6533"/>
      <c r="AV6533"/>
      <c r="AW6533"/>
      <c r="AX6533"/>
      <c r="AY6533"/>
      <c r="AZ6533"/>
      <c r="BA6533"/>
      <c r="BB6533"/>
      <c r="BC6533"/>
      <c r="BD6533"/>
      <c r="BE6533"/>
      <c r="BF6533"/>
      <c r="BG6533"/>
      <c r="BH6533"/>
      <c r="BI6533"/>
      <c r="BJ6533"/>
      <c r="BK6533"/>
      <c r="BL6533"/>
      <c r="BM6533"/>
      <c r="BN6533"/>
      <c r="BO6533"/>
    </row>
    <row r="6534" spans="1:67" ht="15" x14ac:dyDescent="0.25">
      <c r="A6534" s="245" t="s">
        <v>66</v>
      </c>
      <c r="B6534" s="245" t="s">
        <v>65</v>
      </c>
      <c r="C6534" s="245" t="s">
        <v>902</v>
      </c>
      <c r="D6534" s="245" t="s">
        <v>901</v>
      </c>
      <c r="E6534" s="246" t="s">
        <v>44</v>
      </c>
      <c r="F6534" s="245" t="s">
        <v>44</v>
      </c>
      <c r="G6534" s="245" t="s">
        <v>1023</v>
      </c>
      <c r="H6534" s="245" t="s">
        <v>9665</v>
      </c>
      <c r="I6534" s="245" t="s">
        <v>12</v>
      </c>
      <c r="J6534" s="245" t="s">
        <v>59</v>
      </c>
      <c r="K6534" s="246" t="s">
        <v>25594</v>
      </c>
      <c r="L6534" s="245" t="s">
        <v>568</v>
      </c>
      <c r="M6534"/>
      <c r="N6534"/>
      <c r="O6534"/>
      <c r="P6534"/>
      <c r="Q6534"/>
      <c r="R6534"/>
      <c r="S6534"/>
      <c r="T6534"/>
      <c r="U6534"/>
      <c r="V6534"/>
      <c r="W6534"/>
      <c r="X6534"/>
      <c r="Y6534"/>
      <c r="Z6534"/>
      <c r="AA6534"/>
      <c r="AB6534"/>
      <c r="AC6534"/>
      <c r="AD6534"/>
      <c r="AE6534"/>
      <c r="AF6534"/>
      <c r="AG6534"/>
      <c r="AH6534"/>
      <c r="AI6534"/>
      <c r="AJ6534"/>
      <c r="AK6534"/>
      <c r="AL6534"/>
      <c r="AM6534"/>
      <c r="AN6534"/>
      <c r="AO6534"/>
      <c r="AP6534"/>
      <c r="AQ6534"/>
      <c r="AR6534"/>
      <c r="AS6534"/>
      <c r="AT6534"/>
      <c r="AU6534"/>
      <c r="AV6534"/>
      <c r="AW6534"/>
      <c r="AX6534"/>
      <c r="AY6534"/>
      <c r="AZ6534"/>
      <c r="BA6534"/>
      <c r="BB6534"/>
      <c r="BC6534"/>
      <c r="BD6534"/>
      <c r="BE6534"/>
      <c r="BF6534"/>
      <c r="BG6534"/>
      <c r="BH6534"/>
      <c r="BI6534"/>
      <c r="BJ6534"/>
      <c r="BK6534"/>
      <c r="BL6534"/>
      <c r="BM6534"/>
      <c r="BN6534"/>
      <c r="BO6534"/>
    </row>
    <row r="6535" spans="1:67" ht="15" x14ac:dyDescent="0.25">
      <c r="A6535" s="245" t="s">
        <v>66</v>
      </c>
      <c r="B6535" s="245" t="s">
        <v>65</v>
      </c>
      <c r="C6535" s="245" t="s">
        <v>902</v>
      </c>
      <c r="D6535" s="245" t="s">
        <v>901</v>
      </c>
      <c r="E6535" s="246" t="s">
        <v>44</v>
      </c>
      <c r="F6535" s="245" t="s">
        <v>44</v>
      </c>
      <c r="G6535" s="245" t="s">
        <v>1022</v>
      </c>
      <c r="H6535" s="245" t="s">
        <v>9666</v>
      </c>
      <c r="I6535" s="245" t="s">
        <v>12</v>
      </c>
      <c r="J6535" s="245" t="s">
        <v>59</v>
      </c>
      <c r="K6535" s="246" t="s">
        <v>25595</v>
      </c>
      <c r="L6535" s="245" t="s">
        <v>568</v>
      </c>
      <c r="M6535"/>
      <c r="N6535"/>
      <c r="O6535"/>
      <c r="P6535"/>
      <c r="Q6535"/>
      <c r="R6535"/>
      <c r="S6535"/>
      <c r="T6535"/>
      <c r="U6535"/>
      <c r="V6535"/>
      <c r="W6535"/>
      <c r="X6535"/>
      <c r="Y6535"/>
      <c r="Z6535"/>
      <c r="AA6535"/>
      <c r="AB6535"/>
      <c r="AC6535"/>
      <c r="AD6535"/>
      <c r="AE6535"/>
      <c r="AF6535"/>
      <c r="AG6535"/>
      <c r="AH6535"/>
      <c r="AI6535"/>
      <c r="AJ6535"/>
      <c r="AK6535"/>
      <c r="AL6535"/>
      <c r="AM6535"/>
      <c r="AN6535"/>
      <c r="AO6535"/>
      <c r="AP6535"/>
      <c r="AQ6535"/>
      <c r="AR6535"/>
      <c r="AS6535"/>
      <c r="AT6535"/>
      <c r="AU6535"/>
      <c r="AV6535"/>
      <c r="AW6535"/>
      <c r="AX6535"/>
      <c r="AY6535"/>
      <c r="AZ6535"/>
      <c r="BA6535"/>
      <c r="BB6535"/>
      <c r="BC6535"/>
      <c r="BD6535"/>
      <c r="BE6535"/>
      <c r="BF6535"/>
      <c r="BG6535"/>
      <c r="BH6535"/>
      <c r="BI6535"/>
      <c r="BJ6535"/>
      <c r="BK6535"/>
      <c r="BL6535"/>
      <c r="BM6535"/>
      <c r="BN6535"/>
      <c r="BO6535"/>
    </row>
    <row r="6536" spans="1:67" ht="15" x14ac:dyDescent="0.25">
      <c r="A6536" s="245" t="s">
        <v>66</v>
      </c>
      <c r="B6536" s="245" t="s">
        <v>65</v>
      </c>
      <c r="C6536" s="245" t="s">
        <v>902</v>
      </c>
      <c r="D6536" s="245" t="s">
        <v>901</v>
      </c>
      <c r="E6536" s="246" t="s">
        <v>44</v>
      </c>
      <c r="F6536" s="245" t="s">
        <v>44</v>
      </c>
      <c r="G6536" s="245" t="s">
        <v>1021</v>
      </c>
      <c r="H6536" s="245" t="s">
        <v>9667</v>
      </c>
      <c r="I6536" s="245" t="s">
        <v>12</v>
      </c>
      <c r="J6536" s="245" t="s">
        <v>59</v>
      </c>
      <c r="K6536" s="246" t="s">
        <v>25596</v>
      </c>
      <c r="L6536" s="245" t="s">
        <v>568</v>
      </c>
      <c r="M6536"/>
      <c r="N6536"/>
      <c r="O6536"/>
      <c r="P6536"/>
      <c r="Q6536"/>
      <c r="R6536"/>
      <c r="S6536"/>
      <c r="T6536"/>
      <c r="U6536"/>
      <c r="V6536"/>
      <c r="W6536"/>
      <c r="X6536"/>
      <c r="Y6536"/>
      <c r="Z6536"/>
      <c r="AA6536"/>
      <c r="AB6536"/>
      <c r="AC6536"/>
      <c r="AD6536"/>
      <c r="AE6536"/>
      <c r="AF6536"/>
      <c r="AG6536"/>
      <c r="AH6536"/>
      <c r="AI6536"/>
      <c r="AJ6536"/>
      <c r="AK6536"/>
      <c r="AL6536"/>
      <c r="AM6536"/>
      <c r="AN6536"/>
      <c r="AO6536"/>
      <c r="AP6536"/>
      <c r="AQ6536"/>
      <c r="AR6536"/>
      <c r="AS6536"/>
      <c r="AT6536"/>
      <c r="AU6536"/>
      <c r="AV6536"/>
      <c r="AW6536"/>
      <c r="AX6536"/>
      <c r="AY6536"/>
      <c r="AZ6536"/>
      <c r="BA6536"/>
      <c r="BB6536"/>
      <c r="BC6536"/>
      <c r="BD6536"/>
      <c r="BE6536"/>
      <c r="BF6536"/>
      <c r="BG6536"/>
      <c r="BH6536"/>
      <c r="BI6536"/>
      <c r="BJ6536"/>
      <c r="BK6536"/>
      <c r="BL6536"/>
      <c r="BM6536"/>
      <c r="BN6536"/>
      <c r="BO6536"/>
    </row>
    <row r="6537" spans="1:67" ht="15" x14ac:dyDescent="0.25">
      <c r="A6537" s="245" t="s">
        <v>66</v>
      </c>
      <c r="B6537" s="245" t="s">
        <v>65</v>
      </c>
      <c r="C6537" s="245" t="s">
        <v>902</v>
      </c>
      <c r="D6537" s="245" t="s">
        <v>901</v>
      </c>
      <c r="E6537" s="246" t="s">
        <v>44</v>
      </c>
      <c r="F6537" s="245" t="s">
        <v>44</v>
      </c>
      <c r="G6537" s="245" t="s">
        <v>1020</v>
      </c>
      <c r="H6537" s="245" t="s">
        <v>9668</v>
      </c>
      <c r="I6537" s="245" t="s">
        <v>12</v>
      </c>
      <c r="J6537" s="245" t="s">
        <v>59</v>
      </c>
      <c r="K6537" s="246" t="s">
        <v>25597</v>
      </c>
      <c r="L6537" s="245" t="s">
        <v>568</v>
      </c>
      <c r="M6537"/>
      <c r="N6537"/>
      <c r="O6537"/>
      <c r="P6537"/>
      <c r="Q6537"/>
      <c r="R6537"/>
      <c r="S6537"/>
      <c r="T6537"/>
      <c r="U6537"/>
      <c r="V6537"/>
      <c r="W6537"/>
      <c r="X6537"/>
      <c r="Y6537"/>
      <c r="Z6537"/>
      <c r="AA6537"/>
      <c r="AB6537"/>
      <c r="AC6537"/>
      <c r="AD6537"/>
      <c r="AE6537"/>
      <c r="AF6537"/>
      <c r="AG6537"/>
      <c r="AH6537"/>
      <c r="AI6537"/>
      <c r="AJ6537"/>
      <c r="AK6537"/>
      <c r="AL6537"/>
      <c r="AM6537"/>
      <c r="AN6537"/>
      <c r="AO6537"/>
      <c r="AP6537"/>
      <c r="AQ6537"/>
      <c r="AR6537"/>
      <c r="AS6537"/>
      <c r="AT6537"/>
      <c r="AU6537"/>
      <c r="AV6537"/>
      <c r="AW6537"/>
      <c r="AX6537"/>
      <c r="AY6537"/>
      <c r="AZ6537"/>
      <c r="BA6537"/>
      <c r="BB6537"/>
      <c r="BC6537"/>
      <c r="BD6537"/>
      <c r="BE6537"/>
      <c r="BF6537"/>
      <c r="BG6537"/>
      <c r="BH6537"/>
      <c r="BI6537"/>
      <c r="BJ6537"/>
      <c r="BK6537"/>
      <c r="BL6537"/>
      <c r="BM6537"/>
      <c r="BN6537"/>
      <c r="BO6537"/>
    </row>
    <row r="6538" spans="1:67" ht="15" x14ac:dyDescent="0.25">
      <c r="A6538" s="245" t="s">
        <v>66</v>
      </c>
      <c r="B6538" s="245" t="s">
        <v>65</v>
      </c>
      <c r="C6538" s="245" t="s">
        <v>902</v>
      </c>
      <c r="D6538" s="245" t="s">
        <v>901</v>
      </c>
      <c r="E6538" s="246" t="s">
        <v>44</v>
      </c>
      <c r="F6538" s="245" t="s">
        <v>44</v>
      </c>
      <c r="G6538" s="245" t="s">
        <v>1019</v>
      </c>
      <c r="H6538" s="245" t="s">
        <v>9669</v>
      </c>
      <c r="I6538" s="245" t="s">
        <v>12</v>
      </c>
      <c r="J6538" s="245" t="s">
        <v>59</v>
      </c>
      <c r="K6538" s="246" t="s">
        <v>25598</v>
      </c>
      <c r="L6538" s="245" t="s">
        <v>568</v>
      </c>
      <c r="M6538"/>
      <c r="N6538"/>
      <c r="O6538"/>
      <c r="P6538"/>
      <c r="Q6538"/>
      <c r="R6538"/>
      <c r="S6538"/>
      <c r="T6538"/>
      <c r="U6538"/>
      <c r="V6538"/>
      <c r="W6538"/>
      <c r="X6538"/>
      <c r="Y6538"/>
      <c r="Z6538"/>
      <c r="AA6538"/>
      <c r="AB6538"/>
      <c r="AC6538"/>
      <c r="AD6538"/>
      <c r="AE6538"/>
      <c r="AF6538"/>
      <c r="AG6538"/>
      <c r="AH6538"/>
      <c r="AI6538"/>
      <c r="AJ6538"/>
      <c r="AK6538"/>
      <c r="AL6538"/>
      <c r="AM6538"/>
      <c r="AN6538"/>
      <c r="AO6538"/>
      <c r="AP6538"/>
      <c r="AQ6538"/>
      <c r="AR6538"/>
      <c r="AS6538"/>
      <c r="AT6538"/>
      <c r="AU6538"/>
      <c r="AV6538"/>
      <c r="AW6538"/>
      <c r="AX6538"/>
      <c r="AY6538"/>
      <c r="AZ6538"/>
      <c r="BA6538"/>
      <c r="BB6538"/>
      <c r="BC6538"/>
      <c r="BD6538"/>
      <c r="BE6538"/>
      <c r="BF6538"/>
      <c r="BG6538"/>
      <c r="BH6538"/>
      <c r="BI6538"/>
      <c r="BJ6538"/>
      <c r="BK6538"/>
      <c r="BL6538"/>
      <c r="BM6538"/>
      <c r="BN6538"/>
      <c r="BO6538"/>
    </row>
    <row r="6539" spans="1:67" ht="15" x14ac:dyDescent="0.25">
      <c r="A6539" s="245" t="s">
        <v>66</v>
      </c>
      <c r="B6539" s="245" t="s">
        <v>65</v>
      </c>
      <c r="C6539" s="245" t="s">
        <v>902</v>
      </c>
      <c r="D6539" s="245" t="s">
        <v>901</v>
      </c>
      <c r="E6539" s="246" t="s">
        <v>44</v>
      </c>
      <c r="F6539" s="245" t="s">
        <v>44</v>
      </c>
      <c r="G6539" s="245" t="s">
        <v>1018</v>
      </c>
      <c r="H6539" s="245" t="s">
        <v>9670</v>
      </c>
      <c r="I6539" s="245" t="s">
        <v>12</v>
      </c>
      <c r="J6539" s="245" t="s">
        <v>59</v>
      </c>
      <c r="K6539" s="246" t="s">
        <v>25599</v>
      </c>
      <c r="L6539" s="245" t="s">
        <v>568</v>
      </c>
      <c r="M6539"/>
      <c r="N6539"/>
      <c r="O6539"/>
      <c r="P6539"/>
      <c r="Q6539"/>
      <c r="R6539"/>
      <c r="S6539"/>
      <c r="T6539"/>
      <c r="U6539"/>
      <c r="V6539"/>
      <c r="W6539"/>
      <c r="X6539"/>
      <c r="Y6539"/>
      <c r="Z6539"/>
      <c r="AA6539"/>
      <c r="AB6539"/>
      <c r="AC6539"/>
      <c r="AD6539"/>
      <c r="AE6539"/>
      <c r="AF6539"/>
      <c r="AG6539"/>
      <c r="AH6539"/>
      <c r="AI6539"/>
      <c r="AJ6539"/>
      <c r="AK6539"/>
      <c r="AL6539"/>
      <c r="AM6539"/>
      <c r="AN6539"/>
      <c r="AO6539"/>
      <c r="AP6539"/>
      <c r="AQ6539"/>
      <c r="AR6539"/>
      <c r="AS6539"/>
      <c r="AT6539"/>
      <c r="AU6539"/>
      <c r="AV6539"/>
      <c r="AW6539"/>
      <c r="AX6539"/>
      <c r="AY6539"/>
      <c r="AZ6539"/>
      <c r="BA6539"/>
      <c r="BB6539"/>
      <c r="BC6539"/>
      <c r="BD6539"/>
      <c r="BE6539"/>
      <c r="BF6539"/>
      <c r="BG6539"/>
      <c r="BH6539"/>
      <c r="BI6539"/>
      <c r="BJ6539"/>
      <c r="BK6539"/>
      <c r="BL6539"/>
      <c r="BM6539"/>
      <c r="BN6539"/>
      <c r="BO6539"/>
    </row>
    <row r="6540" spans="1:67" ht="15" x14ac:dyDescent="0.25">
      <c r="A6540" s="245" t="s">
        <v>66</v>
      </c>
      <c r="B6540" s="245" t="s">
        <v>65</v>
      </c>
      <c r="C6540" s="245" t="s">
        <v>902</v>
      </c>
      <c r="D6540" s="245" t="s">
        <v>901</v>
      </c>
      <c r="E6540" s="246" t="s">
        <v>44</v>
      </c>
      <c r="F6540" s="245" t="s">
        <v>44</v>
      </c>
      <c r="G6540" s="245" t="s">
        <v>1017</v>
      </c>
      <c r="H6540" s="245" t="s">
        <v>9671</v>
      </c>
      <c r="I6540" s="245" t="s">
        <v>12</v>
      </c>
      <c r="J6540" s="245" t="s">
        <v>59</v>
      </c>
      <c r="K6540" s="246" t="s">
        <v>25600</v>
      </c>
      <c r="L6540" s="245" t="s">
        <v>568</v>
      </c>
      <c r="M6540"/>
      <c r="N6540"/>
      <c r="O6540"/>
      <c r="P6540"/>
      <c r="Q6540"/>
      <c r="R6540"/>
      <c r="S6540"/>
      <c r="T6540"/>
      <c r="U6540"/>
      <c r="V6540"/>
      <c r="W6540"/>
      <c r="X6540"/>
      <c r="Y6540"/>
      <c r="Z6540"/>
      <c r="AA6540"/>
      <c r="AB6540"/>
      <c r="AC6540"/>
      <c r="AD6540"/>
      <c r="AE6540"/>
      <c r="AF6540"/>
      <c r="AG6540"/>
      <c r="AH6540"/>
      <c r="AI6540"/>
      <c r="AJ6540"/>
      <c r="AK6540"/>
      <c r="AL6540"/>
      <c r="AM6540"/>
      <c r="AN6540"/>
      <c r="AO6540"/>
      <c r="AP6540"/>
      <c r="AQ6540"/>
      <c r="AR6540"/>
      <c r="AS6540"/>
      <c r="AT6540"/>
      <c r="AU6540"/>
      <c r="AV6540"/>
      <c r="AW6540"/>
      <c r="AX6540"/>
      <c r="AY6540"/>
      <c r="AZ6540"/>
      <c r="BA6540"/>
      <c r="BB6540"/>
      <c r="BC6540"/>
      <c r="BD6540"/>
      <c r="BE6540"/>
      <c r="BF6540"/>
      <c r="BG6540"/>
      <c r="BH6540"/>
      <c r="BI6540"/>
      <c r="BJ6540"/>
      <c r="BK6540"/>
      <c r="BL6540"/>
      <c r="BM6540"/>
      <c r="BN6540"/>
      <c r="BO6540"/>
    </row>
    <row r="6541" spans="1:67" ht="15" x14ac:dyDescent="0.25">
      <c r="A6541" s="245" t="s">
        <v>66</v>
      </c>
      <c r="B6541" s="245" t="s">
        <v>65</v>
      </c>
      <c r="C6541" s="245" t="s">
        <v>902</v>
      </c>
      <c r="D6541" s="245" t="s">
        <v>901</v>
      </c>
      <c r="E6541" s="246" t="s">
        <v>44</v>
      </c>
      <c r="F6541" s="245" t="s">
        <v>44</v>
      </c>
      <c r="G6541" s="245" t="s">
        <v>1016</v>
      </c>
      <c r="H6541" s="245" t="s">
        <v>9672</v>
      </c>
      <c r="I6541" s="245" t="s">
        <v>12</v>
      </c>
      <c r="J6541" s="245" t="s">
        <v>59</v>
      </c>
      <c r="K6541" s="246" t="s">
        <v>25601</v>
      </c>
      <c r="L6541" s="245" t="s">
        <v>568</v>
      </c>
      <c r="M6541"/>
      <c r="N6541"/>
      <c r="O6541"/>
      <c r="P6541"/>
      <c r="Q6541"/>
      <c r="R6541"/>
      <c r="S6541"/>
      <c r="T6541"/>
      <c r="U6541"/>
      <c r="V6541"/>
      <c r="W6541"/>
      <c r="X6541"/>
      <c r="Y6541"/>
      <c r="Z6541"/>
      <c r="AA6541"/>
      <c r="AB6541"/>
      <c r="AC6541"/>
      <c r="AD6541"/>
      <c r="AE6541"/>
      <c r="AF6541"/>
      <c r="AG6541"/>
      <c r="AH6541"/>
      <c r="AI6541"/>
      <c r="AJ6541"/>
      <c r="AK6541"/>
      <c r="AL6541"/>
      <c r="AM6541"/>
      <c r="AN6541"/>
      <c r="AO6541"/>
      <c r="AP6541"/>
      <c r="AQ6541"/>
      <c r="AR6541"/>
      <c r="AS6541"/>
      <c r="AT6541"/>
      <c r="AU6541"/>
      <c r="AV6541"/>
      <c r="AW6541"/>
      <c r="AX6541"/>
      <c r="AY6541"/>
      <c r="AZ6541"/>
      <c r="BA6541"/>
      <c r="BB6541"/>
      <c r="BC6541"/>
      <c r="BD6541"/>
      <c r="BE6541"/>
      <c r="BF6541"/>
      <c r="BG6541"/>
      <c r="BH6541"/>
      <c r="BI6541"/>
      <c r="BJ6541"/>
      <c r="BK6541"/>
      <c r="BL6541"/>
      <c r="BM6541"/>
      <c r="BN6541"/>
      <c r="BO6541"/>
    </row>
    <row r="6542" spans="1:67" ht="15" x14ac:dyDescent="0.25">
      <c r="A6542" s="245" t="s">
        <v>66</v>
      </c>
      <c r="B6542" s="245" t="s">
        <v>65</v>
      </c>
      <c r="C6542" s="245" t="s">
        <v>902</v>
      </c>
      <c r="D6542" s="245" t="s">
        <v>901</v>
      </c>
      <c r="E6542" s="246" t="s">
        <v>44</v>
      </c>
      <c r="F6542" s="245" t="s">
        <v>44</v>
      </c>
      <c r="G6542" s="245" t="s">
        <v>1015</v>
      </c>
      <c r="H6542" s="245" t="s">
        <v>9673</v>
      </c>
      <c r="I6542" s="245" t="s">
        <v>12</v>
      </c>
      <c r="J6542" s="245" t="s">
        <v>59</v>
      </c>
      <c r="K6542" s="246" t="s">
        <v>25602</v>
      </c>
      <c r="L6542" s="245" t="s">
        <v>568</v>
      </c>
      <c r="M6542"/>
      <c r="N6542"/>
      <c r="O6542"/>
      <c r="P6542"/>
      <c r="Q6542"/>
      <c r="R6542"/>
      <c r="S6542"/>
      <c r="T6542"/>
      <c r="U6542"/>
      <c r="V6542"/>
      <c r="W6542"/>
      <c r="X6542"/>
      <c r="Y6542"/>
      <c r="Z6542"/>
      <c r="AA6542"/>
      <c r="AB6542"/>
      <c r="AC6542"/>
      <c r="AD6542"/>
      <c r="AE6542"/>
      <c r="AF6542"/>
      <c r="AG6542"/>
      <c r="AH6542"/>
      <c r="AI6542"/>
      <c r="AJ6542"/>
      <c r="AK6542"/>
      <c r="AL6542"/>
      <c r="AM6542"/>
      <c r="AN6542"/>
      <c r="AO6542"/>
      <c r="AP6542"/>
      <c r="AQ6542"/>
      <c r="AR6542"/>
      <c r="AS6542"/>
      <c r="AT6542"/>
      <c r="AU6542"/>
      <c r="AV6542"/>
      <c r="AW6542"/>
      <c r="AX6542"/>
      <c r="AY6542"/>
      <c r="AZ6542"/>
      <c r="BA6542"/>
      <c r="BB6542"/>
      <c r="BC6542"/>
      <c r="BD6542"/>
      <c r="BE6542"/>
      <c r="BF6542"/>
      <c r="BG6542"/>
      <c r="BH6542"/>
      <c r="BI6542"/>
      <c r="BJ6542"/>
      <c r="BK6542"/>
      <c r="BL6542"/>
      <c r="BM6542"/>
      <c r="BN6542"/>
      <c r="BO6542"/>
    </row>
    <row r="6543" spans="1:67" ht="15" x14ac:dyDescent="0.25">
      <c r="A6543" s="245" t="s">
        <v>66</v>
      </c>
      <c r="B6543" s="245" t="s">
        <v>65</v>
      </c>
      <c r="C6543" s="245" t="s">
        <v>902</v>
      </c>
      <c r="D6543" s="245" t="s">
        <v>901</v>
      </c>
      <c r="E6543" s="246" t="s">
        <v>44</v>
      </c>
      <c r="F6543" s="245" t="s">
        <v>44</v>
      </c>
      <c r="G6543" s="245" t="s">
        <v>1014</v>
      </c>
      <c r="H6543" s="245" t="s">
        <v>9674</v>
      </c>
      <c r="I6543" s="245" t="s">
        <v>12</v>
      </c>
      <c r="J6543" s="245" t="s">
        <v>59</v>
      </c>
      <c r="K6543" s="246" t="s">
        <v>25603</v>
      </c>
      <c r="L6543" s="245" t="s">
        <v>568</v>
      </c>
      <c r="M6543"/>
      <c r="N6543"/>
      <c r="O6543"/>
      <c r="P6543"/>
      <c r="Q6543"/>
      <c r="R6543"/>
      <c r="S6543"/>
      <c r="T6543"/>
      <c r="U6543"/>
      <c r="V6543"/>
      <c r="W6543"/>
      <c r="X6543"/>
      <c r="Y6543"/>
      <c r="Z6543"/>
      <c r="AA6543"/>
      <c r="AB6543"/>
      <c r="AC6543"/>
      <c r="AD6543"/>
      <c r="AE6543"/>
      <c r="AF6543"/>
      <c r="AG6543"/>
      <c r="AH6543"/>
      <c r="AI6543"/>
      <c r="AJ6543"/>
      <c r="AK6543"/>
      <c r="AL6543"/>
      <c r="AM6543"/>
      <c r="AN6543"/>
      <c r="AO6543"/>
      <c r="AP6543"/>
      <c r="AQ6543"/>
      <c r="AR6543"/>
      <c r="AS6543"/>
      <c r="AT6543"/>
      <c r="AU6543"/>
      <c r="AV6543"/>
      <c r="AW6543"/>
      <c r="AX6543"/>
      <c r="AY6543"/>
      <c r="AZ6543"/>
      <c r="BA6543"/>
      <c r="BB6543"/>
      <c r="BC6543"/>
      <c r="BD6543"/>
      <c r="BE6543"/>
      <c r="BF6543"/>
      <c r="BG6543"/>
      <c r="BH6543"/>
      <c r="BI6543"/>
      <c r="BJ6543"/>
      <c r="BK6543"/>
      <c r="BL6543"/>
      <c r="BM6543"/>
      <c r="BN6543"/>
      <c r="BO6543"/>
    </row>
    <row r="6544" spans="1:67" ht="15" x14ac:dyDescent="0.25">
      <c r="A6544" s="245" t="s">
        <v>66</v>
      </c>
      <c r="B6544" s="245" t="s">
        <v>65</v>
      </c>
      <c r="C6544" s="245" t="s">
        <v>902</v>
      </c>
      <c r="D6544" s="245" t="s">
        <v>901</v>
      </c>
      <c r="E6544" s="246" t="s">
        <v>44</v>
      </c>
      <c r="F6544" s="245" t="s">
        <v>44</v>
      </c>
      <c r="G6544" s="245" t="s">
        <v>1013</v>
      </c>
      <c r="H6544" s="245" t="s">
        <v>9675</v>
      </c>
      <c r="I6544" s="245" t="s">
        <v>12</v>
      </c>
      <c r="J6544" s="245" t="s">
        <v>59</v>
      </c>
      <c r="K6544" s="246" t="s">
        <v>25604</v>
      </c>
      <c r="L6544" s="245" t="s">
        <v>568</v>
      </c>
      <c r="M6544"/>
      <c r="N6544"/>
      <c r="O6544"/>
      <c r="P6544"/>
      <c r="Q6544"/>
      <c r="R6544"/>
      <c r="S6544"/>
      <c r="T6544"/>
      <c r="U6544"/>
      <c r="V6544"/>
      <c r="W6544"/>
      <c r="X6544"/>
      <c r="Y6544"/>
      <c r="Z6544"/>
      <c r="AA6544"/>
      <c r="AB6544"/>
      <c r="AC6544"/>
      <c r="AD6544"/>
      <c r="AE6544"/>
      <c r="AF6544"/>
      <c r="AG6544"/>
      <c r="AH6544"/>
      <c r="AI6544"/>
      <c r="AJ6544"/>
      <c r="AK6544"/>
      <c r="AL6544"/>
      <c r="AM6544"/>
      <c r="AN6544"/>
      <c r="AO6544"/>
      <c r="AP6544"/>
      <c r="AQ6544"/>
      <c r="AR6544"/>
      <c r="AS6544"/>
      <c r="AT6544"/>
      <c r="AU6544"/>
      <c r="AV6544"/>
      <c r="AW6544"/>
      <c r="AX6544"/>
      <c r="AY6544"/>
      <c r="AZ6544"/>
      <c r="BA6544"/>
      <c r="BB6544"/>
      <c r="BC6544"/>
      <c r="BD6544"/>
      <c r="BE6544"/>
      <c r="BF6544"/>
      <c r="BG6544"/>
      <c r="BH6544"/>
      <c r="BI6544"/>
      <c r="BJ6544"/>
      <c r="BK6544"/>
      <c r="BL6544"/>
      <c r="BM6544"/>
      <c r="BN6544"/>
      <c r="BO6544"/>
    </row>
    <row r="6545" spans="1:67" ht="15" x14ac:dyDescent="0.25">
      <c r="A6545" s="245" t="s">
        <v>66</v>
      </c>
      <c r="B6545" s="245" t="s">
        <v>65</v>
      </c>
      <c r="C6545" s="245" t="s">
        <v>902</v>
      </c>
      <c r="D6545" s="245" t="s">
        <v>901</v>
      </c>
      <c r="E6545" s="246" t="s">
        <v>44</v>
      </c>
      <c r="F6545" s="245" t="s">
        <v>44</v>
      </c>
      <c r="G6545" s="245" t="s">
        <v>1012</v>
      </c>
      <c r="H6545" s="245" t="s">
        <v>9676</v>
      </c>
      <c r="I6545" s="245" t="s">
        <v>12</v>
      </c>
      <c r="J6545" s="245" t="s">
        <v>59</v>
      </c>
      <c r="K6545" s="246" t="s">
        <v>25605</v>
      </c>
      <c r="L6545" s="245" t="s">
        <v>568</v>
      </c>
      <c r="M6545"/>
      <c r="N6545"/>
      <c r="O6545"/>
      <c r="P6545"/>
      <c r="Q6545"/>
      <c r="R6545"/>
      <c r="S6545"/>
      <c r="T6545"/>
      <c r="U6545"/>
      <c r="V6545"/>
      <c r="W6545"/>
      <c r="X6545"/>
      <c r="Y6545"/>
      <c r="Z6545"/>
      <c r="AA6545"/>
      <c r="AB6545"/>
      <c r="AC6545"/>
      <c r="AD6545"/>
      <c r="AE6545"/>
      <c r="AF6545"/>
      <c r="AG6545"/>
      <c r="AH6545"/>
      <c r="AI6545"/>
      <c r="AJ6545"/>
      <c r="AK6545"/>
      <c r="AL6545"/>
      <c r="AM6545"/>
      <c r="AN6545"/>
      <c r="AO6545"/>
      <c r="AP6545"/>
      <c r="AQ6545"/>
      <c r="AR6545"/>
      <c r="AS6545"/>
      <c r="AT6545"/>
      <c r="AU6545"/>
      <c r="AV6545"/>
      <c r="AW6545"/>
      <c r="AX6545"/>
      <c r="AY6545"/>
      <c r="AZ6545"/>
      <c r="BA6545"/>
      <c r="BB6545"/>
      <c r="BC6545"/>
      <c r="BD6545"/>
      <c r="BE6545"/>
      <c r="BF6545"/>
      <c r="BG6545"/>
      <c r="BH6545"/>
      <c r="BI6545"/>
      <c r="BJ6545"/>
      <c r="BK6545"/>
      <c r="BL6545"/>
      <c r="BM6545"/>
      <c r="BN6545"/>
      <c r="BO6545"/>
    </row>
    <row r="6546" spans="1:67" ht="15" x14ac:dyDescent="0.25">
      <c r="A6546" s="245" t="s">
        <v>66</v>
      </c>
      <c r="B6546" s="245" t="s">
        <v>65</v>
      </c>
      <c r="C6546" s="245" t="s">
        <v>902</v>
      </c>
      <c r="D6546" s="245" t="s">
        <v>901</v>
      </c>
      <c r="E6546" s="246" t="s">
        <v>44</v>
      </c>
      <c r="F6546" s="245" t="s">
        <v>44</v>
      </c>
      <c r="G6546" s="245" t="s">
        <v>1011</v>
      </c>
      <c r="H6546" s="245" t="s">
        <v>9677</v>
      </c>
      <c r="I6546" s="245" t="s">
        <v>12</v>
      </c>
      <c r="J6546" s="245" t="s">
        <v>59</v>
      </c>
      <c r="K6546" s="246" t="s">
        <v>25606</v>
      </c>
      <c r="L6546" s="245" t="s">
        <v>568</v>
      </c>
      <c r="M6546"/>
      <c r="N6546"/>
      <c r="O6546"/>
      <c r="P6546"/>
      <c r="Q6546"/>
      <c r="R6546"/>
      <c r="S6546"/>
      <c r="T6546"/>
      <c r="U6546"/>
      <c r="V6546"/>
      <c r="W6546"/>
      <c r="X6546"/>
      <c r="Y6546"/>
      <c r="Z6546"/>
      <c r="AA6546"/>
      <c r="AB6546"/>
      <c r="AC6546"/>
      <c r="AD6546"/>
      <c r="AE6546"/>
      <c r="AF6546"/>
      <c r="AG6546"/>
      <c r="AH6546"/>
      <c r="AI6546"/>
      <c r="AJ6546"/>
      <c r="AK6546"/>
      <c r="AL6546"/>
      <c r="AM6546"/>
      <c r="AN6546"/>
      <c r="AO6546"/>
      <c r="AP6546"/>
      <c r="AQ6546"/>
      <c r="AR6546"/>
      <c r="AS6546"/>
      <c r="AT6546"/>
      <c r="AU6546"/>
      <c r="AV6546"/>
      <c r="AW6546"/>
      <c r="AX6546"/>
      <c r="AY6546"/>
      <c r="AZ6546"/>
      <c r="BA6546"/>
      <c r="BB6546"/>
      <c r="BC6546"/>
      <c r="BD6546"/>
      <c r="BE6546"/>
      <c r="BF6546"/>
      <c r="BG6546"/>
      <c r="BH6546"/>
      <c r="BI6546"/>
      <c r="BJ6546"/>
      <c r="BK6546"/>
      <c r="BL6546"/>
      <c r="BM6546"/>
      <c r="BN6546"/>
      <c r="BO6546"/>
    </row>
    <row r="6547" spans="1:67" ht="15" x14ac:dyDescent="0.25">
      <c r="A6547" s="245" t="s">
        <v>66</v>
      </c>
      <c r="B6547" s="245" t="s">
        <v>65</v>
      </c>
      <c r="C6547" s="245" t="s">
        <v>902</v>
      </c>
      <c r="D6547" s="245" t="s">
        <v>901</v>
      </c>
      <c r="E6547" s="246" t="s">
        <v>44</v>
      </c>
      <c r="F6547" s="245" t="s">
        <v>44</v>
      </c>
      <c r="G6547" s="245" t="s">
        <v>1010</v>
      </c>
      <c r="H6547" s="245" t="s">
        <v>9678</v>
      </c>
      <c r="I6547" s="245" t="s">
        <v>12</v>
      </c>
      <c r="J6547" s="245" t="s">
        <v>59</v>
      </c>
      <c r="K6547" s="246" t="s">
        <v>25607</v>
      </c>
      <c r="L6547" s="245" t="s">
        <v>568</v>
      </c>
      <c r="M6547"/>
      <c r="N6547"/>
      <c r="O6547"/>
      <c r="P6547"/>
      <c r="Q6547"/>
      <c r="R6547"/>
      <c r="S6547"/>
      <c r="T6547"/>
      <c r="U6547"/>
      <c r="V6547"/>
      <c r="W6547"/>
      <c r="X6547"/>
      <c r="Y6547"/>
      <c r="Z6547"/>
      <c r="AA6547"/>
      <c r="AB6547"/>
      <c r="AC6547"/>
      <c r="AD6547"/>
      <c r="AE6547"/>
      <c r="AF6547"/>
      <c r="AG6547"/>
      <c r="AH6547"/>
      <c r="AI6547"/>
      <c r="AJ6547"/>
      <c r="AK6547"/>
      <c r="AL6547"/>
      <c r="AM6547"/>
      <c r="AN6547"/>
      <c r="AO6547"/>
      <c r="AP6547"/>
      <c r="AQ6547"/>
      <c r="AR6547"/>
      <c r="AS6547"/>
      <c r="AT6547"/>
      <c r="AU6547"/>
      <c r="AV6547"/>
      <c r="AW6547"/>
      <c r="AX6547"/>
      <c r="AY6547"/>
      <c r="AZ6547"/>
      <c r="BA6547"/>
      <c r="BB6547"/>
      <c r="BC6547"/>
      <c r="BD6547"/>
      <c r="BE6547"/>
      <c r="BF6547"/>
      <c r="BG6547"/>
      <c r="BH6547"/>
      <c r="BI6547"/>
      <c r="BJ6547"/>
      <c r="BK6547"/>
      <c r="BL6547"/>
      <c r="BM6547"/>
      <c r="BN6547"/>
      <c r="BO6547"/>
    </row>
    <row r="6548" spans="1:67" ht="15" x14ac:dyDescent="0.25">
      <c r="A6548" s="245" t="s">
        <v>66</v>
      </c>
      <c r="B6548" s="245" t="s">
        <v>65</v>
      </c>
      <c r="C6548" s="245" t="s">
        <v>902</v>
      </c>
      <c r="D6548" s="245" t="s">
        <v>901</v>
      </c>
      <c r="E6548" s="246" t="s">
        <v>44</v>
      </c>
      <c r="F6548" s="245" t="s">
        <v>44</v>
      </c>
      <c r="G6548" s="245" t="s">
        <v>1009</v>
      </c>
      <c r="H6548" s="245" t="s">
        <v>9679</v>
      </c>
      <c r="I6548" s="245" t="s">
        <v>12</v>
      </c>
      <c r="J6548" s="245" t="s">
        <v>59</v>
      </c>
      <c r="K6548" s="246" t="s">
        <v>25608</v>
      </c>
      <c r="L6548" s="245" t="s">
        <v>568</v>
      </c>
      <c r="M6548"/>
      <c r="N6548"/>
      <c r="O6548"/>
      <c r="P6548"/>
      <c r="Q6548"/>
      <c r="R6548"/>
      <c r="S6548"/>
      <c r="T6548"/>
      <c r="U6548"/>
      <c r="V6548"/>
      <c r="W6548"/>
      <c r="X6548"/>
      <c r="Y6548"/>
      <c r="Z6548"/>
      <c r="AA6548"/>
      <c r="AB6548"/>
      <c r="AC6548"/>
      <c r="AD6548"/>
      <c r="AE6548"/>
      <c r="AF6548"/>
      <c r="AG6548"/>
      <c r="AH6548"/>
      <c r="AI6548"/>
      <c r="AJ6548"/>
      <c r="AK6548"/>
      <c r="AL6548"/>
      <c r="AM6548"/>
      <c r="AN6548"/>
      <c r="AO6548"/>
      <c r="AP6548"/>
      <c r="AQ6548"/>
      <c r="AR6548"/>
      <c r="AS6548"/>
      <c r="AT6548"/>
      <c r="AU6548"/>
      <c r="AV6548"/>
      <c r="AW6548"/>
      <c r="AX6548"/>
      <c r="AY6548"/>
      <c r="AZ6548"/>
      <c r="BA6548"/>
      <c r="BB6548"/>
      <c r="BC6548"/>
      <c r="BD6548"/>
      <c r="BE6548"/>
      <c r="BF6548"/>
      <c r="BG6548"/>
      <c r="BH6548"/>
      <c r="BI6548"/>
      <c r="BJ6548"/>
      <c r="BK6548"/>
      <c r="BL6548"/>
      <c r="BM6548"/>
      <c r="BN6548"/>
      <c r="BO6548"/>
    </row>
    <row r="6549" spans="1:67" ht="15" x14ac:dyDescent="0.25">
      <c r="A6549" s="245" t="s">
        <v>66</v>
      </c>
      <c r="B6549" s="245" t="s">
        <v>65</v>
      </c>
      <c r="C6549" s="245" t="s">
        <v>902</v>
      </c>
      <c r="D6549" s="245" t="s">
        <v>901</v>
      </c>
      <c r="E6549" s="246" t="s">
        <v>44</v>
      </c>
      <c r="F6549" s="245" t="s">
        <v>44</v>
      </c>
      <c r="G6549" s="245" t="s">
        <v>1008</v>
      </c>
      <c r="H6549" s="245" t="s">
        <v>9680</v>
      </c>
      <c r="I6549" s="245" t="s">
        <v>12</v>
      </c>
      <c r="J6549" s="245" t="s">
        <v>59</v>
      </c>
      <c r="K6549" s="246" t="s">
        <v>25609</v>
      </c>
      <c r="L6549" s="245" t="s">
        <v>568</v>
      </c>
      <c r="M6549"/>
      <c r="N6549"/>
      <c r="O6549"/>
      <c r="P6549"/>
      <c r="Q6549"/>
      <c r="R6549"/>
      <c r="S6549"/>
      <c r="T6549"/>
      <c r="U6549"/>
      <c r="V6549"/>
      <c r="W6549"/>
      <c r="X6549"/>
      <c r="Y6549"/>
      <c r="Z6549"/>
      <c r="AA6549"/>
      <c r="AB6549"/>
      <c r="AC6549"/>
      <c r="AD6549"/>
      <c r="AE6549"/>
      <c r="AF6549"/>
      <c r="AG6549"/>
      <c r="AH6549"/>
      <c r="AI6549"/>
      <c r="AJ6549"/>
      <c r="AK6549"/>
      <c r="AL6549"/>
      <c r="AM6549"/>
      <c r="AN6549"/>
      <c r="AO6549"/>
      <c r="AP6549"/>
      <c r="AQ6549"/>
      <c r="AR6549"/>
      <c r="AS6549"/>
      <c r="AT6549"/>
      <c r="AU6549"/>
      <c r="AV6549"/>
      <c r="AW6549"/>
      <c r="AX6549"/>
      <c r="AY6549"/>
      <c r="AZ6549"/>
      <c r="BA6549"/>
      <c r="BB6549"/>
      <c r="BC6549"/>
      <c r="BD6549"/>
      <c r="BE6549"/>
      <c r="BF6549"/>
      <c r="BG6549"/>
      <c r="BH6549"/>
      <c r="BI6549"/>
      <c r="BJ6549"/>
      <c r="BK6549"/>
      <c r="BL6549"/>
      <c r="BM6549"/>
      <c r="BN6549"/>
      <c r="BO6549"/>
    </row>
    <row r="6550" spans="1:67" ht="15" x14ac:dyDescent="0.25">
      <c r="A6550" s="245" t="s">
        <v>66</v>
      </c>
      <c r="B6550" s="245" t="s">
        <v>65</v>
      </c>
      <c r="C6550" s="245" t="s">
        <v>902</v>
      </c>
      <c r="D6550" s="245" t="s">
        <v>901</v>
      </c>
      <c r="E6550" s="246" t="s">
        <v>44</v>
      </c>
      <c r="F6550" s="245" t="s">
        <v>44</v>
      </c>
      <c r="G6550" s="245" t="s">
        <v>1007</v>
      </c>
      <c r="H6550" s="245" t="s">
        <v>9681</v>
      </c>
      <c r="I6550" s="245" t="s">
        <v>12</v>
      </c>
      <c r="J6550" s="245" t="s">
        <v>59</v>
      </c>
      <c r="K6550" s="246" t="s">
        <v>25610</v>
      </c>
      <c r="L6550" s="245" t="s">
        <v>568</v>
      </c>
      <c r="M6550"/>
      <c r="N6550"/>
      <c r="O6550"/>
      <c r="P6550"/>
      <c r="Q6550"/>
      <c r="R6550"/>
      <c r="S6550"/>
      <c r="T6550"/>
      <c r="U6550"/>
      <c r="V6550"/>
      <c r="W6550"/>
      <c r="X6550"/>
      <c r="Y6550"/>
      <c r="Z6550"/>
      <c r="AA6550"/>
      <c r="AB6550"/>
      <c r="AC6550"/>
      <c r="AD6550"/>
      <c r="AE6550"/>
      <c r="AF6550"/>
      <c r="AG6550"/>
      <c r="AH6550"/>
      <c r="AI6550"/>
      <c r="AJ6550"/>
      <c r="AK6550"/>
      <c r="AL6550"/>
      <c r="AM6550"/>
      <c r="AN6550"/>
      <c r="AO6550"/>
      <c r="AP6550"/>
      <c r="AQ6550"/>
      <c r="AR6550"/>
      <c r="AS6550"/>
      <c r="AT6550"/>
      <c r="AU6550"/>
      <c r="AV6550"/>
      <c r="AW6550"/>
      <c r="AX6550"/>
      <c r="AY6550"/>
      <c r="AZ6550"/>
      <c r="BA6550"/>
      <c r="BB6550"/>
      <c r="BC6550"/>
      <c r="BD6550"/>
      <c r="BE6550"/>
      <c r="BF6550"/>
      <c r="BG6550"/>
      <c r="BH6550"/>
      <c r="BI6550"/>
      <c r="BJ6550"/>
      <c r="BK6550"/>
      <c r="BL6550"/>
      <c r="BM6550"/>
      <c r="BN6550"/>
      <c r="BO6550"/>
    </row>
    <row r="6551" spans="1:67" ht="15" x14ac:dyDescent="0.25">
      <c r="A6551" s="245" t="s">
        <v>66</v>
      </c>
      <c r="B6551" s="245" t="s">
        <v>65</v>
      </c>
      <c r="C6551" s="245" t="s">
        <v>902</v>
      </c>
      <c r="D6551" s="245" t="s">
        <v>901</v>
      </c>
      <c r="E6551" s="246" t="s">
        <v>44</v>
      </c>
      <c r="F6551" s="245" t="s">
        <v>44</v>
      </c>
      <c r="G6551" s="245" t="s">
        <v>1006</v>
      </c>
      <c r="H6551" s="245" t="s">
        <v>9682</v>
      </c>
      <c r="I6551" s="245" t="s">
        <v>12</v>
      </c>
      <c r="J6551" s="245" t="s">
        <v>59</v>
      </c>
      <c r="K6551" s="246" t="s">
        <v>25611</v>
      </c>
      <c r="L6551" s="245" t="s">
        <v>568</v>
      </c>
      <c r="M6551"/>
      <c r="N6551"/>
      <c r="O6551"/>
      <c r="P6551"/>
      <c r="Q6551"/>
      <c r="R6551"/>
      <c r="S6551"/>
      <c r="T6551"/>
      <c r="U6551"/>
      <c r="V6551"/>
      <c r="W6551"/>
      <c r="X6551"/>
      <c r="Y6551"/>
      <c r="Z6551"/>
      <c r="AA6551"/>
      <c r="AB6551"/>
      <c r="AC6551"/>
      <c r="AD6551"/>
      <c r="AE6551"/>
      <c r="AF6551"/>
      <c r="AG6551"/>
      <c r="AH6551"/>
      <c r="AI6551"/>
      <c r="AJ6551"/>
      <c r="AK6551"/>
      <c r="AL6551"/>
      <c r="AM6551"/>
      <c r="AN6551"/>
      <c r="AO6551"/>
      <c r="AP6551"/>
      <c r="AQ6551"/>
      <c r="AR6551"/>
      <c r="AS6551"/>
      <c r="AT6551"/>
      <c r="AU6551"/>
      <c r="AV6551"/>
      <c r="AW6551"/>
      <c r="AX6551"/>
      <c r="AY6551"/>
      <c r="AZ6551"/>
      <c r="BA6551"/>
      <c r="BB6551"/>
      <c r="BC6551"/>
      <c r="BD6551"/>
      <c r="BE6551"/>
      <c r="BF6551"/>
      <c r="BG6551"/>
      <c r="BH6551"/>
      <c r="BI6551"/>
      <c r="BJ6551"/>
      <c r="BK6551"/>
      <c r="BL6551"/>
      <c r="BM6551"/>
      <c r="BN6551"/>
      <c r="BO6551"/>
    </row>
    <row r="6552" spans="1:67" ht="15" x14ac:dyDescent="0.25">
      <c r="A6552" s="245" t="s">
        <v>66</v>
      </c>
      <c r="B6552" s="245" t="s">
        <v>65</v>
      </c>
      <c r="C6552" s="245" t="s">
        <v>902</v>
      </c>
      <c r="D6552" s="245" t="s">
        <v>901</v>
      </c>
      <c r="E6552" s="246" t="s">
        <v>44</v>
      </c>
      <c r="F6552" s="245" t="s">
        <v>44</v>
      </c>
      <c r="G6552" s="245" t="s">
        <v>1005</v>
      </c>
      <c r="H6552" s="245" t="s">
        <v>9683</v>
      </c>
      <c r="I6552" s="245" t="s">
        <v>12</v>
      </c>
      <c r="J6552" s="245" t="s">
        <v>59</v>
      </c>
      <c r="K6552" s="246" t="s">
        <v>25599</v>
      </c>
      <c r="L6552" s="245" t="s">
        <v>568</v>
      </c>
      <c r="M6552"/>
      <c r="N6552"/>
      <c r="O6552"/>
      <c r="P6552"/>
      <c r="Q6552"/>
      <c r="R6552"/>
      <c r="S6552"/>
      <c r="T6552"/>
      <c r="U6552"/>
      <c r="V6552"/>
      <c r="W6552"/>
      <c r="X6552"/>
      <c r="Y6552"/>
      <c r="Z6552"/>
      <c r="AA6552"/>
      <c r="AB6552"/>
      <c r="AC6552"/>
      <c r="AD6552"/>
      <c r="AE6552"/>
      <c r="AF6552"/>
      <c r="AG6552"/>
      <c r="AH6552"/>
      <c r="AI6552"/>
      <c r="AJ6552"/>
      <c r="AK6552"/>
      <c r="AL6552"/>
      <c r="AM6552"/>
      <c r="AN6552"/>
      <c r="AO6552"/>
      <c r="AP6552"/>
      <c r="AQ6552"/>
      <c r="AR6552"/>
      <c r="AS6552"/>
      <c r="AT6552"/>
      <c r="AU6552"/>
      <c r="AV6552"/>
      <c r="AW6552"/>
      <c r="AX6552"/>
      <c r="AY6552"/>
      <c r="AZ6552"/>
      <c r="BA6552"/>
      <c r="BB6552"/>
      <c r="BC6552"/>
      <c r="BD6552"/>
      <c r="BE6552"/>
      <c r="BF6552"/>
      <c r="BG6552"/>
      <c r="BH6552"/>
      <c r="BI6552"/>
      <c r="BJ6552"/>
      <c r="BK6552"/>
      <c r="BL6552"/>
      <c r="BM6552"/>
      <c r="BN6552"/>
      <c r="BO6552"/>
    </row>
    <row r="6553" spans="1:67" ht="15" x14ac:dyDescent="0.25">
      <c r="A6553" s="245" t="s">
        <v>66</v>
      </c>
      <c r="B6553" s="245" t="s">
        <v>65</v>
      </c>
      <c r="C6553" s="245" t="s">
        <v>902</v>
      </c>
      <c r="D6553" s="245" t="s">
        <v>901</v>
      </c>
      <c r="E6553" s="246" t="s">
        <v>44</v>
      </c>
      <c r="F6553" s="245" t="s">
        <v>44</v>
      </c>
      <c r="G6553" s="245" t="s">
        <v>1004</v>
      </c>
      <c r="H6553" s="245" t="s">
        <v>9684</v>
      </c>
      <c r="I6553" s="245" t="s">
        <v>12</v>
      </c>
      <c r="J6553" s="245" t="s">
        <v>59</v>
      </c>
      <c r="K6553" s="246" t="s">
        <v>25612</v>
      </c>
      <c r="L6553" s="245" t="s">
        <v>568</v>
      </c>
      <c r="M6553"/>
      <c r="N6553"/>
      <c r="O6553"/>
      <c r="P6553"/>
      <c r="Q6553"/>
      <c r="R6553"/>
      <c r="S6553"/>
      <c r="T6553"/>
      <c r="U6553"/>
      <c r="V6553"/>
      <c r="W6553"/>
      <c r="X6553"/>
      <c r="Y6553"/>
      <c r="Z6553"/>
      <c r="AA6553"/>
      <c r="AB6553"/>
      <c r="AC6553"/>
      <c r="AD6553"/>
      <c r="AE6553"/>
      <c r="AF6553"/>
      <c r="AG6553"/>
      <c r="AH6553"/>
      <c r="AI6553"/>
      <c r="AJ6553"/>
      <c r="AK6553"/>
      <c r="AL6553"/>
      <c r="AM6553"/>
      <c r="AN6553"/>
      <c r="AO6553"/>
      <c r="AP6553"/>
      <c r="AQ6553"/>
      <c r="AR6553"/>
      <c r="AS6553"/>
      <c r="AT6553"/>
      <c r="AU6553"/>
      <c r="AV6553"/>
      <c r="AW6553"/>
      <c r="AX6553"/>
      <c r="AY6553"/>
      <c r="AZ6553"/>
      <c r="BA6553"/>
      <c r="BB6553"/>
      <c r="BC6553"/>
      <c r="BD6553"/>
      <c r="BE6553"/>
      <c r="BF6553"/>
      <c r="BG6553"/>
      <c r="BH6553"/>
      <c r="BI6553"/>
      <c r="BJ6553"/>
      <c r="BK6553"/>
      <c r="BL6553"/>
      <c r="BM6553"/>
      <c r="BN6553"/>
      <c r="BO6553"/>
    </row>
    <row r="6554" spans="1:67" ht="15" x14ac:dyDescent="0.25">
      <c r="A6554" s="245" t="s">
        <v>66</v>
      </c>
      <c r="B6554" s="245" t="s">
        <v>65</v>
      </c>
      <c r="C6554" s="245" t="s">
        <v>902</v>
      </c>
      <c r="D6554" s="245" t="s">
        <v>901</v>
      </c>
      <c r="E6554" s="246" t="s">
        <v>44</v>
      </c>
      <c r="F6554" s="245" t="s">
        <v>44</v>
      </c>
      <c r="G6554" s="245" t="s">
        <v>1003</v>
      </c>
      <c r="H6554" s="245" t="s">
        <v>9685</v>
      </c>
      <c r="I6554" s="245" t="s">
        <v>12</v>
      </c>
      <c r="J6554" s="245" t="s">
        <v>59</v>
      </c>
      <c r="K6554" s="246" t="s">
        <v>25613</v>
      </c>
      <c r="L6554" s="245" t="s">
        <v>568</v>
      </c>
      <c r="M6554"/>
      <c r="N6554"/>
      <c r="O6554"/>
      <c r="P6554"/>
      <c r="Q6554"/>
      <c r="R6554"/>
      <c r="S6554"/>
      <c r="T6554"/>
      <c r="U6554"/>
      <c r="V6554"/>
      <c r="W6554"/>
      <c r="X6554"/>
      <c r="Y6554"/>
      <c r="Z6554"/>
      <c r="AA6554"/>
      <c r="AB6554"/>
      <c r="AC6554"/>
      <c r="AD6554"/>
      <c r="AE6554"/>
      <c r="AF6554"/>
      <c r="AG6554"/>
      <c r="AH6554"/>
      <c r="AI6554"/>
      <c r="AJ6554"/>
      <c r="AK6554"/>
      <c r="AL6554"/>
      <c r="AM6554"/>
      <c r="AN6554"/>
      <c r="AO6554"/>
      <c r="AP6554"/>
      <c r="AQ6554"/>
      <c r="AR6554"/>
      <c r="AS6554"/>
      <c r="AT6554"/>
      <c r="AU6554"/>
      <c r="AV6554"/>
      <c r="AW6554"/>
      <c r="AX6554"/>
      <c r="AY6554"/>
      <c r="AZ6554"/>
      <c r="BA6554"/>
      <c r="BB6554"/>
      <c r="BC6554"/>
      <c r="BD6554"/>
      <c r="BE6554"/>
      <c r="BF6554"/>
      <c r="BG6554"/>
      <c r="BH6554"/>
      <c r="BI6554"/>
      <c r="BJ6554"/>
      <c r="BK6554"/>
      <c r="BL6554"/>
      <c r="BM6554"/>
      <c r="BN6554"/>
      <c r="BO6554"/>
    </row>
    <row r="6555" spans="1:67" ht="15" x14ac:dyDescent="0.25">
      <c r="A6555" s="245" t="s">
        <v>66</v>
      </c>
      <c r="B6555" s="245" t="s">
        <v>65</v>
      </c>
      <c r="C6555" s="245" t="s">
        <v>902</v>
      </c>
      <c r="D6555" s="245" t="s">
        <v>901</v>
      </c>
      <c r="E6555" s="246" t="s">
        <v>44</v>
      </c>
      <c r="F6555" s="245" t="s">
        <v>44</v>
      </c>
      <c r="G6555" s="245" t="s">
        <v>1002</v>
      </c>
      <c r="H6555" s="245" t="s">
        <v>9686</v>
      </c>
      <c r="I6555" s="245" t="s">
        <v>12</v>
      </c>
      <c r="J6555" s="245" t="s">
        <v>59</v>
      </c>
      <c r="K6555" s="246" t="s">
        <v>25614</v>
      </c>
      <c r="L6555" s="245" t="s">
        <v>568</v>
      </c>
      <c r="M6555"/>
      <c r="N6555"/>
      <c r="O6555"/>
      <c r="P6555"/>
      <c r="Q6555"/>
      <c r="R6555"/>
      <c r="S6555"/>
      <c r="T6555"/>
      <c r="U6555"/>
      <c r="V6555"/>
      <c r="W6555"/>
      <c r="X6555"/>
      <c r="Y6555"/>
      <c r="Z6555"/>
      <c r="AA6555"/>
      <c r="AB6555"/>
      <c r="AC6555"/>
      <c r="AD6555"/>
      <c r="AE6555"/>
      <c r="AF6555"/>
      <c r="AG6555"/>
      <c r="AH6555"/>
      <c r="AI6555"/>
      <c r="AJ6555"/>
      <c r="AK6555"/>
      <c r="AL6555"/>
      <c r="AM6555"/>
      <c r="AN6555"/>
      <c r="AO6555"/>
      <c r="AP6555"/>
      <c r="AQ6555"/>
      <c r="AR6555"/>
      <c r="AS6555"/>
      <c r="AT6555"/>
      <c r="AU6555"/>
      <c r="AV6555"/>
      <c r="AW6555"/>
      <c r="AX6555"/>
      <c r="AY6555"/>
      <c r="AZ6555"/>
      <c r="BA6555"/>
      <c r="BB6555"/>
      <c r="BC6555"/>
      <c r="BD6555"/>
      <c r="BE6555"/>
      <c r="BF6555"/>
      <c r="BG6555"/>
      <c r="BH6555"/>
      <c r="BI6555"/>
      <c r="BJ6555"/>
      <c r="BK6555"/>
      <c r="BL6555"/>
      <c r="BM6555"/>
      <c r="BN6555"/>
      <c r="BO6555"/>
    </row>
    <row r="6556" spans="1:67" ht="15" x14ac:dyDescent="0.25">
      <c r="A6556" s="245" t="s">
        <v>66</v>
      </c>
      <c r="B6556" s="245" t="s">
        <v>65</v>
      </c>
      <c r="C6556" s="245" t="s">
        <v>902</v>
      </c>
      <c r="D6556" s="245" t="s">
        <v>901</v>
      </c>
      <c r="E6556" s="246" t="s">
        <v>44</v>
      </c>
      <c r="F6556" s="245" t="s">
        <v>44</v>
      </c>
      <c r="G6556" s="245" t="s">
        <v>1001</v>
      </c>
      <c r="H6556" s="245" t="s">
        <v>9687</v>
      </c>
      <c r="I6556" s="245" t="s">
        <v>12</v>
      </c>
      <c r="J6556" s="245" t="s">
        <v>59</v>
      </c>
      <c r="K6556" s="246" t="s">
        <v>25615</v>
      </c>
      <c r="L6556" s="245" t="s">
        <v>568</v>
      </c>
      <c r="M6556"/>
      <c r="N6556"/>
      <c r="O6556"/>
      <c r="P6556"/>
      <c r="Q6556"/>
      <c r="R6556"/>
      <c r="S6556"/>
      <c r="T6556"/>
      <c r="U6556"/>
      <c r="V6556"/>
      <c r="W6556"/>
      <c r="X6556"/>
      <c r="Y6556"/>
      <c r="Z6556"/>
      <c r="AA6556"/>
      <c r="AB6556"/>
      <c r="AC6556"/>
      <c r="AD6556"/>
      <c r="AE6556"/>
      <c r="AF6556"/>
      <c r="AG6556"/>
      <c r="AH6556"/>
      <c r="AI6556"/>
      <c r="AJ6556"/>
      <c r="AK6556"/>
      <c r="AL6556"/>
      <c r="AM6556"/>
      <c r="AN6556"/>
      <c r="AO6556"/>
      <c r="AP6556"/>
      <c r="AQ6556"/>
      <c r="AR6556"/>
      <c r="AS6556"/>
      <c r="AT6556"/>
      <c r="AU6556"/>
      <c r="AV6556"/>
      <c r="AW6556"/>
      <c r="AX6556"/>
      <c r="AY6556"/>
      <c r="AZ6556"/>
      <c r="BA6556"/>
      <c r="BB6556"/>
      <c r="BC6556"/>
      <c r="BD6556"/>
      <c r="BE6556"/>
      <c r="BF6556"/>
      <c r="BG6556"/>
      <c r="BH6556"/>
      <c r="BI6556"/>
      <c r="BJ6556"/>
      <c r="BK6556"/>
      <c r="BL6556"/>
      <c r="BM6556"/>
      <c r="BN6556"/>
      <c r="BO6556"/>
    </row>
    <row r="6557" spans="1:67" ht="15" x14ac:dyDescent="0.25">
      <c r="A6557" s="245" t="s">
        <v>66</v>
      </c>
      <c r="B6557" s="245" t="s">
        <v>65</v>
      </c>
      <c r="C6557" s="245" t="s">
        <v>902</v>
      </c>
      <c r="D6557" s="245" t="s">
        <v>901</v>
      </c>
      <c r="E6557" s="246" t="s">
        <v>44</v>
      </c>
      <c r="F6557" s="245" t="s">
        <v>44</v>
      </c>
      <c r="G6557" s="245" t="s">
        <v>1000</v>
      </c>
      <c r="H6557" s="245" t="s">
        <v>9688</v>
      </c>
      <c r="I6557" s="245" t="s">
        <v>12</v>
      </c>
      <c r="J6557" s="245" t="s">
        <v>59</v>
      </c>
      <c r="K6557" s="246" t="s">
        <v>25616</v>
      </c>
      <c r="L6557" s="245" t="s">
        <v>568</v>
      </c>
      <c r="M6557"/>
      <c r="N6557"/>
      <c r="O6557"/>
      <c r="P6557"/>
      <c r="Q6557"/>
      <c r="R6557"/>
      <c r="S6557"/>
      <c r="T6557"/>
      <c r="U6557"/>
      <c r="V6557"/>
      <c r="W6557"/>
      <c r="X6557"/>
      <c r="Y6557"/>
      <c r="Z6557"/>
      <c r="AA6557"/>
      <c r="AB6557"/>
      <c r="AC6557"/>
      <c r="AD6557"/>
      <c r="AE6557"/>
      <c r="AF6557"/>
      <c r="AG6557"/>
      <c r="AH6557"/>
      <c r="AI6557"/>
      <c r="AJ6557"/>
      <c r="AK6557"/>
      <c r="AL6557"/>
      <c r="AM6557"/>
      <c r="AN6557"/>
      <c r="AO6557"/>
      <c r="AP6557"/>
      <c r="AQ6557"/>
      <c r="AR6557"/>
      <c r="AS6557"/>
      <c r="AT6557"/>
      <c r="AU6557"/>
      <c r="AV6557"/>
      <c r="AW6557"/>
      <c r="AX6557"/>
      <c r="AY6557"/>
      <c r="AZ6557"/>
      <c r="BA6557"/>
      <c r="BB6557"/>
      <c r="BC6557"/>
      <c r="BD6557"/>
      <c r="BE6557"/>
      <c r="BF6557"/>
      <c r="BG6557"/>
      <c r="BH6557"/>
      <c r="BI6557"/>
      <c r="BJ6557"/>
      <c r="BK6557"/>
      <c r="BL6557"/>
      <c r="BM6557"/>
      <c r="BN6557"/>
      <c r="BO6557"/>
    </row>
    <row r="6558" spans="1:67" ht="15" x14ac:dyDescent="0.25">
      <c r="A6558" s="245" t="s">
        <v>66</v>
      </c>
      <c r="B6558" s="245" t="s">
        <v>65</v>
      </c>
      <c r="C6558" s="245" t="s">
        <v>902</v>
      </c>
      <c r="D6558" s="245" t="s">
        <v>901</v>
      </c>
      <c r="E6558" s="246" t="s">
        <v>44</v>
      </c>
      <c r="F6558" s="245" t="s">
        <v>44</v>
      </c>
      <c r="G6558" s="245" t="s">
        <v>999</v>
      </c>
      <c r="H6558" s="245" t="s">
        <v>9689</v>
      </c>
      <c r="I6558" s="245" t="s">
        <v>12</v>
      </c>
      <c r="J6558" s="245" t="s">
        <v>59</v>
      </c>
      <c r="K6558" s="246" t="s">
        <v>25617</v>
      </c>
      <c r="L6558" s="245" t="s">
        <v>568</v>
      </c>
      <c r="M6558"/>
      <c r="N6558"/>
      <c r="O6558"/>
      <c r="P6558"/>
      <c r="Q6558"/>
      <c r="R6558"/>
      <c r="S6558"/>
      <c r="T6558"/>
      <c r="U6558"/>
      <c r="V6558"/>
      <c r="W6558"/>
      <c r="X6558"/>
      <c r="Y6558"/>
      <c r="Z6558"/>
      <c r="AA6558"/>
      <c r="AB6558"/>
      <c r="AC6558"/>
      <c r="AD6558"/>
      <c r="AE6558"/>
      <c r="AF6558"/>
      <c r="AG6558"/>
      <c r="AH6558"/>
      <c r="AI6558"/>
      <c r="AJ6558"/>
      <c r="AK6558"/>
      <c r="AL6558"/>
      <c r="AM6558"/>
      <c r="AN6558"/>
      <c r="AO6558"/>
      <c r="AP6558"/>
      <c r="AQ6558"/>
      <c r="AR6558"/>
      <c r="AS6558"/>
      <c r="AT6558"/>
      <c r="AU6558"/>
      <c r="AV6558"/>
      <c r="AW6558"/>
      <c r="AX6558"/>
      <c r="AY6558"/>
      <c r="AZ6558"/>
      <c r="BA6558"/>
      <c r="BB6558"/>
      <c r="BC6558"/>
      <c r="BD6558"/>
      <c r="BE6558"/>
      <c r="BF6558"/>
      <c r="BG6558"/>
      <c r="BH6558"/>
      <c r="BI6558"/>
      <c r="BJ6558"/>
      <c r="BK6558"/>
      <c r="BL6558"/>
      <c r="BM6558"/>
      <c r="BN6558"/>
      <c r="BO6558"/>
    </row>
    <row r="6559" spans="1:67" ht="15" x14ac:dyDescent="0.25">
      <c r="A6559" s="245" t="s">
        <v>66</v>
      </c>
      <c r="B6559" s="245" t="s">
        <v>65</v>
      </c>
      <c r="C6559" s="245" t="s">
        <v>902</v>
      </c>
      <c r="D6559" s="245" t="s">
        <v>901</v>
      </c>
      <c r="E6559" s="246" t="s">
        <v>44</v>
      </c>
      <c r="F6559" s="245" t="s">
        <v>44</v>
      </c>
      <c r="G6559" s="245" t="s">
        <v>998</v>
      </c>
      <c r="H6559" s="245" t="s">
        <v>9690</v>
      </c>
      <c r="I6559" s="245" t="s">
        <v>12</v>
      </c>
      <c r="J6559" s="245" t="s">
        <v>59</v>
      </c>
      <c r="K6559" s="246" t="s">
        <v>25618</v>
      </c>
      <c r="L6559" s="245" t="s">
        <v>568</v>
      </c>
      <c r="M6559"/>
      <c r="N6559"/>
      <c r="O6559"/>
      <c r="P6559"/>
      <c r="Q6559"/>
      <c r="R6559"/>
      <c r="S6559"/>
      <c r="T6559"/>
      <c r="U6559"/>
      <c r="V6559"/>
      <c r="W6559"/>
      <c r="X6559"/>
      <c r="Y6559"/>
      <c r="Z6559"/>
      <c r="AA6559"/>
      <c r="AB6559"/>
      <c r="AC6559"/>
      <c r="AD6559"/>
      <c r="AE6559"/>
      <c r="AF6559"/>
      <c r="AG6559"/>
      <c r="AH6559"/>
      <c r="AI6559"/>
      <c r="AJ6559"/>
      <c r="AK6559"/>
      <c r="AL6559"/>
      <c r="AM6559"/>
      <c r="AN6559"/>
      <c r="AO6559"/>
      <c r="AP6559"/>
      <c r="AQ6559"/>
      <c r="AR6559"/>
      <c r="AS6559"/>
      <c r="AT6559"/>
      <c r="AU6559"/>
      <c r="AV6559"/>
      <c r="AW6559"/>
      <c r="AX6559"/>
      <c r="AY6559"/>
      <c r="AZ6559"/>
      <c r="BA6559"/>
      <c r="BB6559"/>
      <c r="BC6559"/>
      <c r="BD6559"/>
      <c r="BE6559"/>
      <c r="BF6559"/>
      <c r="BG6559"/>
      <c r="BH6559"/>
      <c r="BI6559"/>
      <c r="BJ6559"/>
      <c r="BK6559"/>
      <c r="BL6559"/>
      <c r="BM6559"/>
      <c r="BN6559"/>
      <c r="BO6559"/>
    </row>
    <row r="6560" spans="1:67" ht="15" x14ac:dyDescent="0.25">
      <c r="A6560" s="245" t="s">
        <v>66</v>
      </c>
      <c r="B6560" s="245" t="s">
        <v>65</v>
      </c>
      <c r="C6560" s="245" t="s">
        <v>902</v>
      </c>
      <c r="D6560" s="245" t="s">
        <v>901</v>
      </c>
      <c r="E6560" s="246" t="s">
        <v>44</v>
      </c>
      <c r="F6560" s="245" t="s">
        <v>44</v>
      </c>
      <c r="G6560" s="245" t="s">
        <v>997</v>
      </c>
      <c r="H6560" s="245" t="s">
        <v>9691</v>
      </c>
      <c r="I6560" s="245" t="s">
        <v>12</v>
      </c>
      <c r="J6560" s="245" t="s">
        <v>59</v>
      </c>
      <c r="K6560" s="246" t="s">
        <v>25619</v>
      </c>
      <c r="L6560" s="245" t="s">
        <v>568</v>
      </c>
      <c r="M6560"/>
      <c r="N6560"/>
      <c r="O6560"/>
      <c r="P6560"/>
      <c r="Q6560"/>
      <c r="R6560"/>
      <c r="S6560"/>
      <c r="T6560"/>
      <c r="U6560"/>
      <c r="V6560"/>
      <c r="W6560"/>
      <c r="X6560"/>
      <c r="Y6560"/>
      <c r="Z6560"/>
      <c r="AA6560"/>
      <c r="AB6560"/>
      <c r="AC6560"/>
      <c r="AD6560"/>
      <c r="AE6560"/>
      <c r="AF6560"/>
      <c r="AG6560"/>
      <c r="AH6560"/>
      <c r="AI6560"/>
      <c r="AJ6560"/>
      <c r="AK6560"/>
      <c r="AL6560"/>
      <c r="AM6560"/>
      <c r="AN6560"/>
      <c r="AO6560"/>
      <c r="AP6560"/>
      <c r="AQ6560"/>
      <c r="AR6560"/>
      <c r="AS6560"/>
      <c r="AT6560"/>
      <c r="AU6560"/>
      <c r="AV6560"/>
      <c r="AW6560"/>
      <c r="AX6560"/>
      <c r="AY6560"/>
      <c r="AZ6560"/>
      <c r="BA6560"/>
      <c r="BB6560"/>
      <c r="BC6560"/>
      <c r="BD6560"/>
      <c r="BE6560"/>
      <c r="BF6560"/>
      <c r="BG6560"/>
      <c r="BH6560"/>
      <c r="BI6560"/>
      <c r="BJ6560"/>
      <c r="BK6560"/>
      <c r="BL6560"/>
      <c r="BM6560"/>
      <c r="BN6560"/>
      <c r="BO6560"/>
    </row>
    <row r="6561" spans="1:67" ht="15" x14ac:dyDescent="0.25">
      <c r="A6561" s="245" t="s">
        <v>66</v>
      </c>
      <c r="B6561" s="245" t="s">
        <v>65</v>
      </c>
      <c r="C6561" s="245" t="s">
        <v>902</v>
      </c>
      <c r="D6561" s="245" t="s">
        <v>901</v>
      </c>
      <c r="E6561" s="246" t="s">
        <v>44</v>
      </c>
      <c r="F6561" s="245" t="s">
        <v>44</v>
      </c>
      <c r="G6561" s="245" t="s">
        <v>996</v>
      </c>
      <c r="H6561" s="245" t="s">
        <v>9692</v>
      </c>
      <c r="I6561" s="245" t="s">
        <v>12</v>
      </c>
      <c r="J6561" s="245" t="s">
        <v>59</v>
      </c>
      <c r="K6561" s="246" t="s">
        <v>25620</v>
      </c>
      <c r="L6561" s="245" t="s">
        <v>568</v>
      </c>
      <c r="M6561"/>
      <c r="N6561"/>
      <c r="O6561"/>
      <c r="P6561"/>
      <c r="Q6561"/>
      <c r="R6561"/>
      <c r="S6561"/>
      <c r="T6561"/>
      <c r="U6561"/>
      <c r="V6561"/>
      <c r="W6561"/>
      <c r="X6561"/>
      <c r="Y6561"/>
      <c r="Z6561"/>
      <c r="AA6561"/>
      <c r="AB6561"/>
      <c r="AC6561"/>
      <c r="AD6561"/>
      <c r="AE6561"/>
      <c r="AF6561"/>
      <c r="AG6561"/>
      <c r="AH6561"/>
      <c r="AI6561"/>
      <c r="AJ6561"/>
      <c r="AK6561"/>
      <c r="AL6561"/>
      <c r="AM6561"/>
      <c r="AN6561"/>
      <c r="AO6561"/>
      <c r="AP6561"/>
      <c r="AQ6561"/>
      <c r="AR6561"/>
      <c r="AS6561"/>
      <c r="AT6561"/>
      <c r="AU6561"/>
      <c r="AV6561"/>
      <c r="AW6561"/>
      <c r="AX6561"/>
      <c r="AY6561"/>
      <c r="AZ6561"/>
      <c r="BA6561"/>
      <c r="BB6561"/>
      <c r="BC6561"/>
      <c r="BD6561"/>
      <c r="BE6561"/>
      <c r="BF6561"/>
      <c r="BG6561"/>
      <c r="BH6561"/>
      <c r="BI6561"/>
      <c r="BJ6561"/>
      <c r="BK6561"/>
      <c r="BL6561"/>
      <c r="BM6561"/>
      <c r="BN6561"/>
      <c r="BO6561"/>
    </row>
    <row r="6562" spans="1:67" ht="15" x14ac:dyDescent="0.25">
      <c r="A6562" s="245" t="s">
        <v>66</v>
      </c>
      <c r="B6562" s="245" t="s">
        <v>65</v>
      </c>
      <c r="C6562" s="245" t="s">
        <v>902</v>
      </c>
      <c r="D6562" s="245" t="s">
        <v>901</v>
      </c>
      <c r="E6562" s="246" t="s">
        <v>44</v>
      </c>
      <c r="F6562" s="245" t="s">
        <v>44</v>
      </c>
      <c r="G6562" s="245" t="s">
        <v>995</v>
      </c>
      <c r="H6562" s="245" t="s">
        <v>9693</v>
      </c>
      <c r="I6562" s="245" t="s">
        <v>12</v>
      </c>
      <c r="J6562" s="245" t="s">
        <v>59</v>
      </c>
      <c r="K6562" s="246" t="s">
        <v>25621</v>
      </c>
      <c r="L6562" s="245" t="s">
        <v>568</v>
      </c>
      <c r="M6562"/>
      <c r="N6562"/>
      <c r="O6562"/>
      <c r="P6562"/>
      <c r="Q6562"/>
      <c r="R6562"/>
      <c r="S6562"/>
      <c r="T6562"/>
      <c r="U6562"/>
      <c r="V6562"/>
      <c r="W6562"/>
      <c r="X6562"/>
      <c r="Y6562"/>
      <c r="Z6562"/>
      <c r="AA6562"/>
      <c r="AB6562"/>
      <c r="AC6562"/>
      <c r="AD6562"/>
      <c r="AE6562"/>
      <c r="AF6562"/>
      <c r="AG6562"/>
      <c r="AH6562"/>
      <c r="AI6562"/>
      <c r="AJ6562"/>
      <c r="AK6562"/>
      <c r="AL6562"/>
      <c r="AM6562"/>
      <c r="AN6562"/>
      <c r="AO6562"/>
      <c r="AP6562"/>
      <c r="AQ6562"/>
      <c r="AR6562"/>
      <c r="AS6562"/>
      <c r="AT6562"/>
      <c r="AU6562"/>
      <c r="AV6562"/>
      <c r="AW6562"/>
      <c r="AX6562"/>
      <c r="AY6562"/>
      <c r="AZ6562"/>
      <c r="BA6562"/>
      <c r="BB6562"/>
      <c r="BC6562"/>
      <c r="BD6562"/>
      <c r="BE6562"/>
      <c r="BF6562"/>
      <c r="BG6562"/>
      <c r="BH6562"/>
      <c r="BI6562"/>
      <c r="BJ6562"/>
      <c r="BK6562"/>
      <c r="BL6562"/>
      <c r="BM6562"/>
      <c r="BN6562"/>
      <c r="BO6562"/>
    </row>
    <row r="6563" spans="1:67" ht="15" x14ac:dyDescent="0.25">
      <c r="A6563" s="245" t="s">
        <v>66</v>
      </c>
      <c r="B6563" s="245" t="s">
        <v>65</v>
      </c>
      <c r="C6563" s="245" t="s">
        <v>902</v>
      </c>
      <c r="D6563" s="245" t="s">
        <v>901</v>
      </c>
      <c r="E6563" s="246" t="s">
        <v>44</v>
      </c>
      <c r="F6563" s="245" t="s">
        <v>44</v>
      </c>
      <c r="G6563" s="245" t="s">
        <v>994</v>
      </c>
      <c r="H6563" s="245" t="s">
        <v>9694</v>
      </c>
      <c r="I6563" s="245" t="s">
        <v>12</v>
      </c>
      <c r="J6563" s="245" t="s">
        <v>59</v>
      </c>
      <c r="K6563" s="246" t="s">
        <v>25622</v>
      </c>
      <c r="L6563" s="245" t="s">
        <v>568</v>
      </c>
      <c r="M6563"/>
      <c r="N6563"/>
      <c r="O6563"/>
      <c r="P6563"/>
      <c r="Q6563"/>
      <c r="R6563"/>
      <c r="S6563"/>
      <c r="T6563"/>
      <c r="U6563"/>
      <c r="V6563"/>
      <c r="W6563"/>
      <c r="X6563"/>
      <c r="Y6563"/>
      <c r="Z6563"/>
      <c r="AA6563"/>
      <c r="AB6563"/>
      <c r="AC6563"/>
      <c r="AD6563"/>
      <c r="AE6563"/>
      <c r="AF6563"/>
      <c r="AG6563"/>
      <c r="AH6563"/>
      <c r="AI6563"/>
      <c r="AJ6563"/>
      <c r="AK6563"/>
      <c r="AL6563"/>
      <c r="AM6563"/>
      <c r="AN6563"/>
      <c r="AO6563"/>
      <c r="AP6563"/>
      <c r="AQ6563"/>
      <c r="AR6563"/>
      <c r="AS6563"/>
      <c r="AT6563"/>
      <c r="AU6563"/>
      <c r="AV6563"/>
      <c r="AW6563"/>
      <c r="AX6563"/>
      <c r="AY6563"/>
      <c r="AZ6563"/>
      <c r="BA6563"/>
      <c r="BB6563"/>
      <c r="BC6563"/>
      <c r="BD6563"/>
      <c r="BE6563"/>
      <c r="BF6563"/>
      <c r="BG6563"/>
      <c r="BH6563"/>
      <c r="BI6563"/>
      <c r="BJ6563"/>
      <c r="BK6563"/>
      <c r="BL6563"/>
      <c r="BM6563"/>
      <c r="BN6563"/>
      <c r="BO6563"/>
    </row>
    <row r="6564" spans="1:67" ht="15" x14ac:dyDescent="0.25">
      <c r="A6564" s="245" t="s">
        <v>66</v>
      </c>
      <c r="B6564" s="245" t="s">
        <v>65</v>
      </c>
      <c r="C6564" s="245" t="s">
        <v>902</v>
      </c>
      <c r="D6564" s="245" t="s">
        <v>901</v>
      </c>
      <c r="E6564" s="246" t="s">
        <v>44</v>
      </c>
      <c r="F6564" s="245" t="s">
        <v>44</v>
      </c>
      <c r="G6564" s="245" t="s">
        <v>993</v>
      </c>
      <c r="H6564" s="245" t="s">
        <v>9695</v>
      </c>
      <c r="I6564" s="245" t="s">
        <v>12</v>
      </c>
      <c r="J6564" s="245" t="s">
        <v>59</v>
      </c>
      <c r="K6564" s="246" t="s">
        <v>25623</v>
      </c>
      <c r="L6564" s="245" t="s">
        <v>568</v>
      </c>
      <c r="M6564"/>
      <c r="N6564"/>
      <c r="O6564"/>
      <c r="P6564"/>
      <c r="Q6564"/>
      <c r="R6564"/>
      <c r="S6564"/>
      <c r="T6564"/>
      <c r="U6564"/>
      <c r="V6564"/>
      <c r="W6564"/>
      <c r="X6564"/>
      <c r="Y6564"/>
      <c r="Z6564"/>
      <c r="AA6564"/>
      <c r="AB6564"/>
      <c r="AC6564"/>
      <c r="AD6564"/>
      <c r="AE6564"/>
      <c r="AF6564"/>
      <c r="AG6564"/>
      <c r="AH6564"/>
      <c r="AI6564"/>
      <c r="AJ6564"/>
      <c r="AK6564"/>
      <c r="AL6564"/>
      <c r="AM6564"/>
      <c r="AN6564"/>
      <c r="AO6564"/>
      <c r="AP6564"/>
      <c r="AQ6564"/>
      <c r="AR6564"/>
      <c r="AS6564"/>
      <c r="AT6564"/>
      <c r="AU6564"/>
      <c r="AV6564"/>
      <c r="AW6564"/>
      <c r="AX6564"/>
      <c r="AY6564"/>
      <c r="AZ6564"/>
      <c r="BA6564"/>
      <c r="BB6564"/>
      <c r="BC6564"/>
      <c r="BD6564"/>
      <c r="BE6564"/>
      <c r="BF6564"/>
      <c r="BG6564"/>
      <c r="BH6564"/>
      <c r="BI6564"/>
      <c r="BJ6564"/>
      <c r="BK6564"/>
      <c r="BL6564"/>
      <c r="BM6564"/>
      <c r="BN6564"/>
      <c r="BO6564"/>
    </row>
    <row r="6565" spans="1:67" ht="15" x14ac:dyDescent="0.25">
      <c r="A6565" s="245" t="s">
        <v>66</v>
      </c>
      <c r="B6565" s="245" t="s">
        <v>65</v>
      </c>
      <c r="C6565" s="245" t="s">
        <v>902</v>
      </c>
      <c r="D6565" s="245" t="s">
        <v>901</v>
      </c>
      <c r="E6565" s="246" t="s">
        <v>44</v>
      </c>
      <c r="F6565" s="245" t="s">
        <v>44</v>
      </c>
      <c r="G6565" s="245" t="s">
        <v>992</v>
      </c>
      <c r="H6565" s="245" t="s">
        <v>9696</v>
      </c>
      <c r="I6565" s="245" t="s">
        <v>12</v>
      </c>
      <c r="J6565" s="245" t="s">
        <v>59</v>
      </c>
      <c r="K6565" s="246" t="s">
        <v>25624</v>
      </c>
      <c r="L6565" s="245" t="s">
        <v>568</v>
      </c>
      <c r="M6565"/>
      <c r="N6565"/>
      <c r="O6565"/>
      <c r="P6565"/>
      <c r="Q6565"/>
      <c r="R6565"/>
      <c r="S6565"/>
      <c r="T6565"/>
      <c r="U6565"/>
      <c r="V6565"/>
      <c r="W6565"/>
      <c r="X6565"/>
      <c r="Y6565"/>
      <c r="Z6565"/>
      <c r="AA6565"/>
      <c r="AB6565"/>
      <c r="AC6565"/>
      <c r="AD6565"/>
      <c r="AE6565"/>
      <c r="AF6565"/>
      <c r="AG6565"/>
      <c r="AH6565"/>
      <c r="AI6565"/>
      <c r="AJ6565"/>
      <c r="AK6565"/>
      <c r="AL6565"/>
      <c r="AM6565"/>
      <c r="AN6565"/>
      <c r="AO6565"/>
      <c r="AP6565"/>
      <c r="AQ6565"/>
      <c r="AR6565"/>
      <c r="AS6565"/>
      <c r="AT6565"/>
      <c r="AU6565"/>
      <c r="AV6565"/>
      <c r="AW6565"/>
      <c r="AX6565"/>
      <c r="AY6565"/>
      <c r="AZ6565"/>
      <c r="BA6565"/>
      <c r="BB6565"/>
      <c r="BC6565"/>
      <c r="BD6565"/>
      <c r="BE6565"/>
      <c r="BF6565"/>
      <c r="BG6565"/>
      <c r="BH6565"/>
      <c r="BI6565"/>
      <c r="BJ6565"/>
      <c r="BK6565"/>
      <c r="BL6565"/>
      <c r="BM6565"/>
      <c r="BN6565"/>
      <c r="BO6565"/>
    </row>
    <row r="6566" spans="1:67" ht="15" x14ac:dyDescent="0.25">
      <c r="A6566" s="245" t="s">
        <v>66</v>
      </c>
      <c r="B6566" s="245" t="s">
        <v>65</v>
      </c>
      <c r="C6566" s="245" t="s">
        <v>902</v>
      </c>
      <c r="D6566" s="245" t="s">
        <v>901</v>
      </c>
      <c r="E6566" s="246" t="s">
        <v>44</v>
      </c>
      <c r="F6566" s="245" t="s">
        <v>44</v>
      </c>
      <c r="G6566" s="245" t="s">
        <v>991</v>
      </c>
      <c r="H6566" s="245" t="s">
        <v>9697</v>
      </c>
      <c r="I6566" s="245" t="s">
        <v>12</v>
      </c>
      <c r="J6566" s="245" t="s">
        <v>59</v>
      </c>
      <c r="K6566" s="246" t="s">
        <v>25625</v>
      </c>
      <c r="L6566" s="245" t="s">
        <v>568</v>
      </c>
      <c r="M6566"/>
      <c r="N6566"/>
      <c r="O6566"/>
      <c r="P6566"/>
      <c r="Q6566"/>
      <c r="R6566"/>
      <c r="S6566"/>
      <c r="T6566"/>
      <c r="U6566"/>
      <c r="V6566"/>
      <c r="W6566"/>
      <c r="X6566"/>
      <c r="Y6566"/>
      <c r="Z6566"/>
      <c r="AA6566"/>
      <c r="AB6566"/>
      <c r="AC6566"/>
      <c r="AD6566"/>
      <c r="AE6566"/>
      <c r="AF6566"/>
      <c r="AG6566"/>
      <c r="AH6566"/>
      <c r="AI6566"/>
      <c r="AJ6566"/>
      <c r="AK6566"/>
      <c r="AL6566"/>
      <c r="AM6566"/>
      <c r="AN6566"/>
      <c r="AO6566"/>
      <c r="AP6566"/>
      <c r="AQ6566"/>
      <c r="AR6566"/>
      <c r="AS6566"/>
      <c r="AT6566"/>
      <c r="AU6566"/>
      <c r="AV6566"/>
      <c r="AW6566"/>
      <c r="AX6566"/>
      <c r="AY6566"/>
      <c r="AZ6566"/>
      <c r="BA6566"/>
      <c r="BB6566"/>
      <c r="BC6566"/>
      <c r="BD6566"/>
      <c r="BE6566"/>
      <c r="BF6566"/>
      <c r="BG6566"/>
      <c r="BH6566"/>
      <c r="BI6566"/>
      <c r="BJ6566"/>
      <c r="BK6566"/>
      <c r="BL6566"/>
      <c r="BM6566"/>
      <c r="BN6566"/>
      <c r="BO6566"/>
    </row>
    <row r="6567" spans="1:67" ht="15" x14ac:dyDescent="0.25">
      <c r="A6567" s="245" t="s">
        <v>66</v>
      </c>
      <c r="B6567" s="245" t="s">
        <v>65</v>
      </c>
      <c r="C6567" s="245" t="s">
        <v>902</v>
      </c>
      <c r="D6567" s="245" t="s">
        <v>901</v>
      </c>
      <c r="E6567" s="246" t="s">
        <v>44</v>
      </c>
      <c r="F6567" s="245" t="s">
        <v>44</v>
      </c>
      <c r="G6567" s="245" t="s">
        <v>990</v>
      </c>
      <c r="H6567" s="245" t="s">
        <v>9698</v>
      </c>
      <c r="I6567" s="245" t="s">
        <v>12</v>
      </c>
      <c r="J6567" s="245" t="s">
        <v>59</v>
      </c>
      <c r="K6567" s="246" t="s">
        <v>25626</v>
      </c>
      <c r="L6567" s="245" t="s">
        <v>568</v>
      </c>
      <c r="M6567"/>
      <c r="N6567"/>
      <c r="O6567"/>
      <c r="P6567"/>
      <c r="Q6567"/>
      <c r="R6567"/>
      <c r="S6567"/>
      <c r="T6567"/>
      <c r="U6567"/>
      <c r="V6567"/>
      <c r="W6567"/>
      <c r="X6567"/>
      <c r="Y6567"/>
      <c r="Z6567"/>
      <c r="AA6567"/>
      <c r="AB6567"/>
      <c r="AC6567"/>
      <c r="AD6567"/>
      <c r="AE6567"/>
      <c r="AF6567"/>
      <c r="AG6567"/>
      <c r="AH6567"/>
      <c r="AI6567"/>
      <c r="AJ6567"/>
      <c r="AK6567"/>
      <c r="AL6567"/>
      <c r="AM6567"/>
      <c r="AN6567"/>
      <c r="AO6567"/>
      <c r="AP6567"/>
      <c r="AQ6567"/>
      <c r="AR6567"/>
      <c r="AS6567"/>
      <c r="AT6567"/>
      <c r="AU6567"/>
      <c r="AV6567"/>
      <c r="AW6567"/>
      <c r="AX6567"/>
      <c r="AY6567"/>
      <c r="AZ6567"/>
      <c r="BA6567"/>
      <c r="BB6567"/>
      <c r="BC6567"/>
      <c r="BD6567"/>
      <c r="BE6567"/>
      <c r="BF6567"/>
      <c r="BG6567"/>
      <c r="BH6567"/>
      <c r="BI6567"/>
      <c r="BJ6567"/>
      <c r="BK6567"/>
      <c r="BL6567"/>
      <c r="BM6567"/>
      <c r="BN6567"/>
      <c r="BO6567"/>
    </row>
    <row r="6568" spans="1:67" ht="15" x14ac:dyDescent="0.25">
      <c r="A6568" s="245" t="s">
        <v>66</v>
      </c>
      <c r="B6568" s="245" t="s">
        <v>65</v>
      </c>
      <c r="C6568" s="245" t="s">
        <v>902</v>
      </c>
      <c r="D6568" s="245" t="s">
        <v>901</v>
      </c>
      <c r="E6568" s="246" t="s">
        <v>44</v>
      </c>
      <c r="F6568" s="245" t="s">
        <v>44</v>
      </c>
      <c r="G6568" s="245" t="s">
        <v>989</v>
      </c>
      <c r="H6568" s="245" t="s">
        <v>9699</v>
      </c>
      <c r="I6568" s="245" t="s">
        <v>12</v>
      </c>
      <c r="J6568" s="245" t="s">
        <v>59</v>
      </c>
      <c r="K6568" s="246" t="s">
        <v>25627</v>
      </c>
      <c r="L6568" s="245" t="s">
        <v>568</v>
      </c>
      <c r="M6568"/>
      <c r="N6568"/>
      <c r="O6568"/>
      <c r="P6568"/>
      <c r="Q6568"/>
      <c r="R6568"/>
      <c r="S6568"/>
      <c r="T6568"/>
      <c r="U6568"/>
      <c r="V6568"/>
      <c r="W6568"/>
      <c r="X6568"/>
      <c r="Y6568"/>
      <c r="Z6568"/>
      <c r="AA6568"/>
      <c r="AB6568"/>
      <c r="AC6568"/>
      <c r="AD6568"/>
      <c r="AE6568"/>
      <c r="AF6568"/>
      <c r="AG6568"/>
      <c r="AH6568"/>
      <c r="AI6568"/>
      <c r="AJ6568"/>
      <c r="AK6568"/>
      <c r="AL6568"/>
      <c r="AM6568"/>
      <c r="AN6568"/>
      <c r="AO6568"/>
      <c r="AP6568"/>
      <c r="AQ6568"/>
      <c r="AR6568"/>
      <c r="AS6568"/>
      <c r="AT6568"/>
      <c r="AU6568"/>
      <c r="AV6568"/>
      <c r="AW6568"/>
      <c r="AX6568"/>
      <c r="AY6568"/>
      <c r="AZ6568"/>
      <c r="BA6568"/>
      <c r="BB6568"/>
      <c r="BC6568"/>
      <c r="BD6568"/>
      <c r="BE6568"/>
      <c r="BF6568"/>
      <c r="BG6568"/>
      <c r="BH6568"/>
      <c r="BI6568"/>
      <c r="BJ6568"/>
      <c r="BK6568"/>
      <c r="BL6568"/>
      <c r="BM6568"/>
      <c r="BN6568"/>
      <c r="BO6568"/>
    </row>
    <row r="6569" spans="1:67" ht="15" x14ac:dyDescent="0.25">
      <c r="A6569" s="245" t="s">
        <v>66</v>
      </c>
      <c r="B6569" s="245" t="s">
        <v>65</v>
      </c>
      <c r="C6569" s="245" t="s">
        <v>902</v>
      </c>
      <c r="D6569" s="245" t="s">
        <v>901</v>
      </c>
      <c r="E6569" s="246" t="s">
        <v>44</v>
      </c>
      <c r="F6569" s="245" t="s">
        <v>44</v>
      </c>
      <c r="G6569" s="245" t="s">
        <v>988</v>
      </c>
      <c r="H6569" s="245" t="s">
        <v>9700</v>
      </c>
      <c r="I6569" s="245" t="s">
        <v>12</v>
      </c>
      <c r="J6569" s="245" t="s">
        <v>59</v>
      </c>
      <c r="K6569" s="246" t="s">
        <v>25628</v>
      </c>
      <c r="L6569" s="245" t="s">
        <v>568</v>
      </c>
      <c r="M6569"/>
      <c r="N6569"/>
      <c r="O6569"/>
      <c r="P6569"/>
      <c r="Q6569"/>
      <c r="R6569"/>
      <c r="S6569"/>
      <c r="T6569"/>
      <c r="U6569"/>
      <c r="V6569"/>
      <c r="W6569"/>
      <c r="X6569"/>
      <c r="Y6569"/>
      <c r="Z6569"/>
      <c r="AA6569"/>
      <c r="AB6569"/>
      <c r="AC6569"/>
      <c r="AD6569"/>
      <c r="AE6569"/>
      <c r="AF6569"/>
      <c r="AG6569"/>
      <c r="AH6569"/>
      <c r="AI6569"/>
      <c r="AJ6569"/>
      <c r="AK6569"/>
      <c r="AL6569"/>
      <c r="AM6569"/>
      <c r="AN6569"/>
      <c r="AO6569"/>
      <c r="AP6569"/>
      <c r="AQ6569"/>
      <c r="AR6569"/>
      <c r="AS6569"/>
      <c r="AT6569"/>
      <c r="AU6569"/>
      <c r="AV6569"/>
      <c r="AW6569"/>
      <c r="AX6569"/>
      <c r="AY6569"/>
      <c r="AZ6569"/>
      <c r="BA6569"/>
      <c r="BB6569"/>
      <c r="BC6569"/>
      <c r="BD6569"/>
      <c r="BE6569"/>
      <c r="BF6569"/>
      <c r="BG6569"/>
      <c r="BH6569"/>
      <c r="BI6569"/>
      <c r="BJ6569"/>
      <c r="BK6569"/>
      <c r="BL6569"/>
      <c r="BM6569"/>
      <c r="BN6569"/>
      <c r="BO6569"/>
    </row>
    <row r="6570" spans="1:67" ht="15" x14ac:dyDescent="0.25">
      <c r="A6570" s="245" t="s">
        <v>66</v>
      </c>
      <c r="B6570" s="245" t="s">
        <v>65</v>
      </c>
      <c r="C6570" s="245" t="s">
        <v>902</v>
      </c>
      <c r="D6570" s="245" t="s">
        <v>901</v>
      </c>
      <c r="E6570" s="246" t="s">
        <v>44</v>
      </c>
      <c r="F6570" s="245" t="s">
        <v>44</v>
      </c>
      <c r="G6570" s="245" t="s">
        <v>987</v>
      </c>
      <c r="H6570" s="245" t="s">
        <v>9701</v>
      </c>
      <c r="I6570" s="245" t="s">
        <v>12</v>
      </c>
      <c r="J6570" s="245" t="s">
        <v>59</v>
      </c>
      <c r="K6570" s="246" t="s">
        <v>17707</v>
      </c>
      <c r="L6570" s="245" t="s">
        <v>568</v>
      </c>
      <c r="M6570"/>
      <c r="N6570"/>
      <c r="O6570"/>
      <c r="P6570"/>
      <c r="Q6570"/>
      <c r="R6570"/>
      <c r="S6570"/>
      <c r="T6570"/>
      <c r="U6570"/>
      <c r="V6570"/>
      <c r="W6570"/>
      <c r="X6570"/>
      <c r="Y6570"/>
      <c r="Z6570"/>
      <c r="AA6570"/>
      <c r="AB6570"/>
      <c r="AC6570"/>
      <c r="AD6570"/>
      <c r="AE6570"/>
      <c r="AF6570"/>
      <c r="AG6570"/>
      <c r="AH6570"/>
      <c r="AI6570"/>
      <c r="AJ6570"/>
      <c r="AK6570"/>
      <c r="AL6570"/>
      <c r="AM6570"/>
      <c r="AN6570"/>
      <c r="AO6570"/>
      <c r="AP6570"/>
      <c r="AQ6570"/>
      <c r="AR6570"/>
      <c r="AS6570"/>
      <c r="AT6570"/>
      <c r="AU6570"/>
      <c r="AV6570"/>
      <c r="AW6570"/>
      <c r="AX6570"/>
      <c r="AY6570"/>
      <c r="AZ6570"/>
      <c r="BA6570"/>
      <c r="BB6570"/>
      <c r="BC6570"/>
      <c r="BD6570"/>
      <c r="BE6570"/>
      <c r="BF6570"/>
      <c r="BG6570"/>
      <c r="BH6570"/>
      <c r="BI6570"/>
      <c r="BJ6570"/>
      <c r="BK6570"/>
      <c r="BL6570"/>
      <c r="BM6570"/>
      <c r="BN6570"/>
      <c r="BO6570"/>
    </row>
    <row r="6571" spans="1:67" ht="15" x14ac:dyDescent="0.25">
      <c r="A6571" s="245" t="s">
        <v>66</v>
      </c>
      <c r="B6571" s="245" t="s">
        <v>65</v>
      </c>
      <c r="C6571" s="245" t="s">
        <v>902</v>
      </c>
      <c r="D6571" s="245" t="s">
        <v>901</v>
      </c>
      <c r="E6571" s="246" t="s">
        <v>44</v>
      </c>
      <c r="F6571" s="245" t="s">
        <v>44</v>
      </c>
      <c r="G6571" s="245" t="s">
        <v>986</v>
      </c>
      <c r="H6571" s="245" t="s">
        <v>9702</v>
      </c>
      <c r="I6571" s="245" t="s">
        <v>12</v>
      </c>
      <c r="J6571" s="245" t="s">
        <v>59</v>
      </c>
      <c r="K6571" s="246" t="s">
        <v>25629</v>
      </c>
      <c r="L6571" s="245" t="s">
        <v>568</v>
      </c>
      <c r="M6571"/>
      <c r="N6571"/>
      <c r="O6571"/>
      <c r="P6571"/>
      <c r="Q6571"/>
      <c r="R6571"/>
      <c r="S6571"/>
      <c r="T6571"/>
      <c r="U6571"/>
      <c r="V6571"/>
      <c r="W6571"/>
      <c r="X6571"/>
      <c r="Y6571"/>
      <c r="Z6571"/>
      <c r="AA6571"/>
      <c r="AB6571"/>
      <c r="AC6571"/>
      <c r="AD6571"/>
      <c r="AE6571"/>
      <c r="AF6571"/>
      <c r="AG6571"/>
      <c r="AH6571"/>
      <c r="AI6571"/>
      <c r="AJ6571"/>
      <c r="AK6571"/>
      <c r="AL6571"/>
      <c r="AM6571"/>
      <c r="AN6571"/>
      <c r="AO6571"/>
      <c r="AP6571"/>
      <c r="AQ6571"/>
      <c r="AR6571"/>
      <c r="AS6571"/>
      <c r="AT6571"/>
      <c r="AU6571"/>
      <c r="AV6571"/>
      <c r="AW6571"/>
      <c r="AX6571"/>
      <c r="AY6571"/>
      <c r="AZ6571"/>
      <c r="BA6571"/>
      <c r="BB6571"/>
      <c r="BC6571"/>
      <c r="BD6571"/>
      <c r="BE6571"/>
      <c r="BF6571"/>
      <c r="BG6571"/>
      <c r="BH6571"/>
      <c r="BI6571"/>
      <c r="BJ6571"/>
      <c r="BK6571"/>
      <c r="BL6571"/>
      <c r="BM6571"/>
      <c r="BN6571"/>
      <c r="BO6571"/>
    </row>
    <row r="6572" spans="1:67" ht="15" x14ac:dyDescent="0.25">
      <c r="A6572" s="245" t="s">
        <v>66</v>
      </c>
      <c r="B6572" s="245" t="s">
        <v>65</v>
      </c>
      <c r="C6572" s="245" t="s">
        <v>902</v>
      </c>
      <c r="D6572" s="245" t="s">
        <v>901</v>
      </c>
      <c r="E6572" s="246" t="s">
        <v>44</v>
      </c>
      <c r="F6572" s="245" t="s">
        <v>44</v>
      </c>
      <c r="G6572" s="245" t="s">
        <v>985</v>
      </c>
      <c r="H6572" s="245" t="s">
        <v>9703</v>
      </c>
      <c r="I6572" s="245" t="s">
        <v>12</v>
      </c>
      <c r="J6572" s="245" t="s">
        <v>59</v>
      </c>
      <c r="K6572" s="246" t="s">
        <v>25630</v>
      </c>
      <c r="L6572" s="245" t="s">
        <v>568</v>
      </c>
      <c r="M6572"/>
      <c r="N6572"/>
      <c r="O6572"/>
      <c r="P6572"/>
      <c r="Q6572"/>
      <c r="R6572"/>
      <c r="S6572"/>
      <c r="T6572"/>
      <c r="U6572"/>
      <c r="V6572"/>
      <c r="W6572"/>
      <c r="X6572"/>
      <c r="Y6572"/>
      <c r="Z6572"/>
      <c r="AA6572"/>
      <c r="AB6572"/>
      <c r="AC6572"/>
      <c r="AD6572"/>
      <c r="AE6572"/>
      <c r="AF6572"/>
      <c r="AG6572"/>
      <c r="AH6572"/>
      <c r="AI6572"/>
      <c r="AJ6572"/>
      <c r="AK6572"/>
      <c r="AL6572"/>
      <c r="AM6572"/>
      <c r="AN6572"/>
      <c r="AO6572"/>
      <c r="AP6572"/>
      <c r="AQ6572"/>
      <c r="AR6572"/>
      <c r="AS6572"/>
      <c r="AT6572"/>
      <c r="AU6572"/>
      <c r="AV6572"/>
      <c r="AW6572"/>
      <c r="AX6572"/>
      <c r="AY6572"/>
      <c r="AZ6572"/>
      <c r="BA6572"/>
      <c r="BB6572"/>
      <c r="BC6572"/>
      <c r="BD6572"/>
      <c r="BE6572"/>
      <c r="BF6572"/>
      <c r="BG6572"/>
      <c r="BH6572"/>
      <c r="BI6572"/>
      <c r="BJ6572"/>
      <c r="BK6572"/>
      <c r="BL6572"/>
      <c r="BM6572"/>
      <c r="BN6572"/>
      <c r="BO6572"/>
    </row>
    <row r="6573" spans="1:67" ht="15" x14ac:dyDescent="0.25">
      <c r="A6573" s="245" t="s">
        <v>66</v>
      </c>
      <c r="B6573" s="245" t="s">
        <v>65</v>
      </c>
      <c r="C6573" s="245" t="s">
        <v>902</v>
      </c>
      <c r="D6573" s="245" t="s">
        <v>901</v>
      </c>
      <c r="E6573" s="246" t="s">
        <v>44</v>
      </c>
      <c r="F6573" s="245" t="s">
        <v>44</v>
      </c>
      <c r="G6573" s="245" t="s">
        <v>984</v>
      </c>
      <c r="H6573" s="245" t="s">
        <v>9704</v>
      </c>
      <c r="I6573" s="245" t="s">
        <v>12</v>
      </c>
      <c r="J6573" s="245" t="s">
        <v>59</v>
      </c>
      <c r="K6573" s="246" t="s">
        <v>25631</v>
      </c>
      <c r="L6573" s="245" t="s">
        <v>568</v>
      </c>
      <c r="M6573"/>
      <c r="N6573"/>
      <c r="O6573"/>
      <c r="P6573"/>
      <c r="Q6573"/>
      <c r="R6573"/>
      <c r="S6573"/>
      <c r="T6573"/>
      <c r="U6573"/>
      <c r="V6573"/>
      <c r="W6573"/>
      <c r="X6573"/>
      <c r="Y6573"/>
      <c r="Z6573"/>
      <c r="AA6573"/>
      <c r="AB6573"/>
      <c r="AC6573"/>
      <c r="AD6573"/>
      <c r="AE6573"/>
      <c r="AF6573"/>
      <c r="AG6573"/>
      <c r="AH6573"/>
      <c r="AI6573"/>
      <c r="AJ6573"/>
      <c r="AK6573"/>
      <c r="AL6573"/>
      <c r="AM6573"/>
      <c r="AN6573"/>
      <c r="AO6573"/>
      <c r="AP6573"/>
      <c r="AQ6573"/>
      <c r="AR6573"/>
      <c r="AS6573"/>
      <c r="AT6573"/>
      <c r="AU6573"/>
      <c r="AV6573"/>
      <c r="AW6573"/>
      <c r="AX6573"/>
      <c r="AY6573"/>
      <c r="AZ6573"/>
      <c r="BA6573"/>
      <c r="BB6573"/>
      <c r="BC6573"/>
      <c r="BD6573"/>
      <c r="BE6573"/>
      <c r="BF6573"/>
      <c r="BG6573"/>
      <c r="BH6573"/>
      <c r="BI6573"/>
      <c r="BJ6573"/>
      <c r="BK6573"/>
      <c r="BL6573"/>
      <c r="BM6573"/>
      <c r="BN6573"/>
      <c r="BO6573"/>
    </row>
    <row r="6574" spans="1:67" ht="15" x14ac:dyDescent="0.25">
      <c r="A6574" s="245" t="s">
        <v>66</v>
      </c>
      <c r="B6574" s="245" t="s">
        <v>65</v>
      </c>
      <c r="C6574" s="245" t="s">
        <v>902</v>
      </c>
      <c r="D6574" s="245" t="s">
        <v>901</v>
      </c>
      <c r="E6574" s="246" t="s">
        <v>44</v>
      </c>
      <c r="F6574" s="245" t="s">
        <v>44</v>
      </c>
      <c r="G6574" s="245" t="s">
        <v>983</v>
      </c>
      <c r="H6574" s="245" t="s">
        <v>9705</v>
      </c>
      <c r="I6574" s="245" t="s">
        <v>12</v>
      </c>
      <c r="J6574" s="245" t="s">
        <v>59</v>
      </c>
      <c r="K6574" s="246" t="s">
        <v>25632</v>
      </c>
      <c r="L6574" s="245" t="s">
        <v>568</v>
      </c>
      <c r="M6574"/>
      <c r="N6574"/>
      <c r="O6574"/>
      <c r="P6574"/>
      <c r="Q6574"/>
      <c r="R6574"/>
      <c r="S6574"/>
      <c r="T6574"/>
      <c r="U6574"/>
      <c r="V6574"/>
      <c r="W6574"/>
      <c r="X6574"/>
      <c r="Y6574"/>
      <c r="Z6574"/>
      <c r="AA6574"/>
      <c r="AB6574"/>
      <c r="AC6574"/>
      <c r="AD6574"/>
      <c r="AE6574"/>
      <c r="AF6574"/>
      <c r="AG6574"/>
      <c r="AH6574"/>
      <c r="AI6574"/>
      <c r="AJ6574"/>
      <c r="AK6574"/>
      <c r="AL6574"/>
      <c r="AM6574"/>
      <c r="AN6574"/>
      <c r="AO6574"/>
      <c r="AP6574"/>
      <c r="AQ6574"/>
      <c r="AR6574"/>
      <c r="AS6574"/>
      <c r="AT6574"/>
      <c r="AU6574"/>
      <c r="AV6574"/>
      <c r="AW6574"/>
      <c r="AX6574"/>
      <c r="AY6574"/>
      <c r="AZ6574"/>
      <c r="BA6574"/>
      <c r="BB6574"/>
      <c r="BC6574"/>
      <c r="BD6574"/>
      <c r="BE6574"/>
      <c r="BF6574"/>
      <c r="BG6574"/>
      <c r="BH6574"/>
      <c r="BI6574"/>
      <c r="BJ6574"/>
      <c r="BK6574"/>
      <c r="BL6574"/>
      <c r="BM6574"/>
      <c r="BN6574"/>
      <c r="BO6574"/>
    </row>
    <row r="6575" spans="1:67" ht="15" x14ac:dyDescent="0.25">
      <c r="A6575" s="245" t="s">
        <v>66</v>
      </c>
      <c r="B6575" s="245" t="s">
        <v>65</v>
      </c>
      <c r="C6575" s="245" t="s">
        <v>902</v>
      </c>
      <c r="D6575" s="245" t="s">
        <v>901</v>
      </c>
      <c r="E6575" s="246" t="s">
        <v>44</v>
      </c>
      <c r="F6575" s="245" t="s">
        <v>44</v>
      </c>
      <c r="G6575" s="245" t="s">
        <v>982</v>
      </c>
      <c r="H6575" s="245" t="s">
        <v>9706</v>
      </c>
      <c r="I6575" s="245" t="s">
        <v>12</v>
      </c>
      <c r="J6575" s="245" t="s">
        <v>59</v>
      </c>
      <c r="K6575" s="246" t="s">
        <v>25633</v>
      </c>
      <c r="L6575" s="245" t="s">
        <v>568</v>
      </c>
      <c r="M6575"/>
      <c r="N6575"/>
      <c r="O6575"/>
      <c r="P6575"/>
      <c r="Q6575"/>
      <c r="R6575"/>
      <c r="S6575"/>
      <c r="T6575"/>
      <c r="U6575"/>
      <c r="V6575"/>
      <c r="W6575"/>
      <c r="X6575"/>
      <c r="Y6575"/>
      <c r="Z6575"/>
      <c r="AA6575"/>
      <c r="AB6575"/>
      <c r="AC6575"/>
      <c r="AD6575"/>
      <c r="AE6575"/>
      <c r="AF6575"/>
      <c r="AG6575"/>
      <c r="AH6575"/>
      <c r="AI6575"/>
      <c r="AJ6575"/>
      <c r="AK6575"/>
      <c r="AL6575"/>
      <c r="AM6575"/>
      <c r="AN6575"/>
      <c r="AO6575"/>
      <c r="AP6575"/>
      <c r="AQ6575"/>
      <c r="AR6575"/>
      <c r="AS6575"/>
      <c r="AT6575"/>
      <c r="AU6575"/>
      <c r="AV6575"/>
      <c r="AW6575"/>
      <c r="AX6575"/>
      <c r="AY6575"/>
      <c r="AZ6575"/>
      <c r="BA6575"/>
      <c r="BB6575"/>
      <c r="BC6575"/>
      <c r="BD6575"/>
      <c r="BE6575"/>
      <c r="BF6575"/>
      <c r="BG6575"/>
      <c r="BH6575"/>
      <c r="BI6575"/>
      <c r="BJ6575"/>
      <c r="BK6575"/>
      <c r="BL6575"/>
      <c r="BM6575"/>
      <c r="BN6575"/>
      <c r="BO6575"/>
    </row>
    <row r="6576" spans="1:67" ht="15" x14ac:dyDescent="0.25">
      <c r="A6576" s="245" t="s">
        <v>66</v>
      </c>
      <c r="B6576" s="245" t="s">
        <v>65</v>
      </c>
      <c r="C6576" s="245" t="s">
        <v>902</v>
      </c>
      <c r="D6576" s="245" t="s">
        <v>901</v>
      </c>
      <c r="E6576" s="246" t="s">
        <v>44</v>
      </c>
      <c r="F6576" s="245" t="s">
        <v>44</v>
      </c>
      <c r="G6576" s="245" t="s">
        <v>981</v>
      </c>
      <c r="H6576" s="245" t="s">
        <v>9707</v>
      </c>
      <c r="I6576" s="245" t="s">
        <v>12</v>
      </c>
      <c r="J6576" s="245" t="s">
        <v>59</v>
      </c>
      <c r="K6576" s="246" t="s">
        <v>25634</v>
      </c>
      <c r="L6576" s="245" t="s">
        <v>568</v>
      </c>
      <c r="M6576"/>
      <c r="N6576"/>
      <c r="O6576"/>
      <c r="P6576"/>
      <c r="Q6576"/>
      <c r="R6576"/>
      <c r="S6576"/>
      <c r="T6576"/>
      <c r="U6576"/>
      <c r="V6576"/>
      <c r="W6576"/>
      <c r="X6576"/>
      <c r="Y6576"/>
      <c r="Z6576"/>
      <c r="AA6576"/>
      <c r="AB6576"/>
      <c r="AC6576"/>
      <c r="AD6576"/>
      <c r="AE6576"/>
      <c r="AF6576"/>
      <c r="AG6576"/>
      <c r="AH6576"/>
      <c r="AI6576"/>
      <c r="AJ6576"/>
      <c r="AK6576"/>
      <c r="AL6576"/>
      <c r="AM6576"/>
      <c r="AN6576"/>
      <c r="AO6576"/>
      <c r="AP6576"/>
      <c r="AQ6576"/>
      <c r="AR6576"/>
      <c r="AS6576"/>
      <c r="AT6576"/>
      <c r="AU6576"/>
      <c r="AV6576"/>
      <c r="AW6576"/>
      <c r="AX6576"/>
      <c r="AY6576"/>
      <c r="AZ6576"/>
      <c r="BA6576"/>
      <c r="BB6576"/>
      <c r="BC6576"/>
      <c r="BD6576"/>
      <c r="BE6576"/>
      <c r="BF6576"/>
      <c r="BG6576"/>
      <c r="BH6576"/>
      <c r="BI6576"/>
      <c r="BJ6576"/>
      <c r="BK6576"/>
      <c r="BL6576"/>
      <c r="BM6576"/>
      <c r="BN6576"/>
      <c r="BO6576"/>
    </row>
    <row r="6577" spans="1:67" ht="15" x14ac:dyDescent="0.25">
      <c r="A6577" s="245" t="s">
        <v>66</v>
      </c>
      <c r="B6577" s="245" t="s">
        <v>65</v>
      </c>
      <c r="C6577" s="245" t="s">
        <v>902</v>
      </c>
      <c r="D6577" s="245" t="s">
        <v>901</v>
      </c>
      <c r="E6577" s="246" t="s">
        <v>44</v>
      </c>
      <c r="F6577" s="245" t="s">
        <v>44</v>
      </c>
      <c r="G6577" s="245" t="s">
        <v>980</v>
      </c>
      <c r="H6577" s="245" t="s">
        <v>9708</v>
      </c>
      <c r="I6577" s="245" t="s">
        <v>12</v>
      </c>
      <c r="J6577" s="245" t="s">
        <v>59</v>
      </c>
      <c r="K6577" s="246" t="s">
        <v>25635</v>
      </c>
      <c r="L6577" s="245" t="s">
        <v>568</v>
      </c>
      <c r="M6577"/>
      <c r="N6577"/>
      <c r="O6577"/>
      <c r="P6577"/>
      <c r="Q6577"/>
      <c r="R6577"/>
      <c r="S6577"/>
      <c r="T6577"/>
      <c r="U6577"/>
      <c r="V6577"/>
      <c r="W6577"/>
      <c r="X6577"/>
      <c r="Y6577"/>
      <c r="Z6577"/>
      <c r="AA6577"/>
      <c r="AB6577"/>
      <c r="AC6577"/>
      <c r="AD6577"/>
      <c r="AE6577"/>
      <c r="AF6577"/>
      <c r="AG6577"/>
      <c r="AH6577"/>
      <c r="AI6577"/>
      <c r="AJ6577"/>
      <c r="AK6577"/>
      <c r="AL6577"/>
      <c r="AM6577"/>
      <c r="AN6577"/>
      <c r="AO6577"/>
      <c r="AP6577"/>
      <c r="AQ6577"/>
      <c r="AR6577"/>
      <c r="AS6577"/>
      <c r="AT6577"/>
      <c r="AU6577"/>
      <c r="AV6577"/>
      <c r="AW6577"/>
      <c r="AX6577"/>
      <c r="AY6577"/>
      <c r="AZ6577"/>
      <c r="BA6577"/>
      <c r="BB6577"/>
      <c r="BC6577"/>
      <c r="BD6577"/>
      <c r="BE6577"/>
      <c r="BF6577"/>
      <c r="BG6577"/>
      <c r="BH6577"/>
      <c r="BI6577"/>
      <c r="BJ6577"/>
      <c r="BK6577"/>
      <c r="BL6577"/>
      <c r="BM6577"/>
      <c r="BN6577"/>
      <c r="BO6577"/>
    </row>
    <row r="6578" spans="1:67" ht="15" x14ac:dyDescent="0.25">
      <c r="A6578" s="245" t="s">
        <v>66</v>
      </c>
      <c r="B6578" s="245" t="s">
        <v>65</v>
      </c>
      <c r="C6578" s="245" t="s">
        <v>902</v>
      </c>
      <c r="D6578" s="245" t="s">
        <v>901</v>
      </c>
      <c r="E6578" s="246" t="s">
        <v>44</v>
      </c>
      <c r="F6578" s="245" t="s">
        <v>44</v>
      </c>
      <c r="G6578" s="245" t="s">
        <v>979</v>
      </c>
      <c r="H6578" s="245" t="s">
        <v>9709</v>
      </c>
      <c r="I6578" s="245" t="s">
        <v>12</v>
      </c>
      <c r="J6578" s="245" t="s">
        <v>59</v>
      </c>
      <c r="K6578" s="246" t="s">
        <v>25636</v>
      </c>
      <c r="L6578" s="245" t="s">
        <v>568</v>
      </c>
      <c r="M6578"/>
      <c r="N6578"/>
      <c r="O6578"/>
      <c r="P6578"/>
      <c r="Q6578"/>
      <c r="R6578"/>
      <c r="S6578"/>
      <c r="T6578"/>
      <c r="U6578"/>
      <c r="V6578"/>
      <c r="W6578"/>
      <c r="X6578"/>
      <c r="Y6578"/>
      <c r="Z6578"/>
      <c r="AA6578"/>
      <c r="AB6578"/>
      <c r="AC6578"/>
      <c r="AD6578"/>
      <c r="AE6578"/>
      <c r="AF6578"/>
      <c r="AG6578"/>
      <c r="AH6578"/>
      <c r="AI6578"/>
      <c r="AJ6578"/>
      <c r="AK6578"/>
      <c r="AL6578"/>
      <c r="AM6578"/>
      <c r="AN6578"/>
      <c r="AO6578"/>
      <c r="AP6578"/>
      <c r="AQ6578"/>
      <c r="AR6578"/>
      <c r="AS6578"/>
      <c r="AT6578"/>
      <c r="AU6578"/>
      <c r="AV6578"/>
      <c r="AW6578"/>
      <c r="AX6578"/>
      <c r="AY6578"/>
      <c r="AZ6578"/>
      <c r="BA6578"/>
      <c r="BB6578"/>
      <c r="BC6578"/>
      <c r="BD6578"/>
      <c r="BE6578"/>
      <c r="BF6578"/>
      <c r="BG6578"/>
      <c r="BH6578"/>
      <c r="BI6578"/>
      <c r="BJ6578"/>
      <c r="BK6578"/>
      <c r="BL6578"/>
      <c r="BM6578"/>
      <c r="BN6578"/>
      <c r="BO6578"/>
    </row>
    <row r="6579" spans="1:67" ht="15" x14ac:dyDescent="0.25">
      <c r="A6579" s="245" t="s">
        <v>66</v>
      </c>
      <c r="B6579" s="245" t="s">
        <v>65</v>
      </c>
      <c r="C6579" s="245" t="s">
        <v>902</v>
      </c>
      <c r="D6579" s="245" t="s">
        <v>901</v>
      </c>
      <c r="E6579" s="246" t="s">
        <v>44</v>
      </c>
      <c r="F6579" s="245" t="s">
        <v>44</v>
      </c>
      <c r="G6579" s="245" t="s">
        <v>978</v>
      </c>
      <c r="H6579" s="245" t="s">
        <v>9710</v>
      </c>
      <c r="I6579" s="245" t="s">
        <v>12</v>
      </c>
      <c r="J6579" s="245" t="s">
        <v>59</v>
      </c>
      <c r="K6579" s="246" t="s">
        <v>25637</v>
      </c>
      <c r="L6579" s="245" t="s">
        <v>568</v>
      </c>
      <c r="M6579"/>
      <c r="N6579"/>
      <c r="O6579"/>
      <c r="P6579"/>
      <c r="Q6579"/>
      <c r="R6579"/>
      <c r="S6579"/>
      <c r="T6579"/>
      <c r="U6579"/>
      <c r="V6579"/>
      <c r="W6579"/>
      <c r="X6579"/>
      <c r="Y6579"/>
      <c r="Z6579"/>
      <c r="AA6579"/>
      <c r="AB6579"/>
      <c r="AC6579"/>
      <c r="AD6579"/>
      <c r="AE6579"/>
      <c r="AF6579"/>
      <c r="AG6579"/>
      <c r="AH6579"/>
      <c r="AI6579"/>
      <c r="AJ6579"/>
      <c r="AK6579"/>
      <c r="AL6579"/>
      <c r="AM6579"/>
      <c r="AN6579"/>
      <c r="AO6579"/>
      <c r="AP6579"/>
      <c r="AQ6579"/>
      <c r="AR6579"/>
      <c r="AS6579"/>
      <c r="AT6579"/>
      <c r="AU6579"/>
      <c r="AV6579"/>
      <c r="AW6579"/>
      <c r="AX6579"/>
      <c r="AY6579"/>
      <c r="AZ6579"/>
      <c r="BA6579"/>
      <c r="BB6579"/>
      <c r="BC6579"/>
      <c r="BD6579"/>
      <c r="BE6579"/>
      <c r="BF6579"/>
      <c r="BG6579"/>
      <c r="BH6579"/>
      <c r="BI6579"/>
      <c r="BJ6579"/>
      <c r="BK6579"/>
      <c r="BL6579"/>
      <c r="BM6579"/>
      <c r="BN6579"/>
      <c r="BO6579"/>
    </row>
    <row r="6580" spans="1:67" ht="15" x14ac:dyDescent="0.25">
      <c r="A6580" s="245" t="s">
        <v>66</v>
      </c>
      <c r="B6580" s="245" t="s">
        <v>65</v>
      </c>
      <c r="C6580" s="245" t="s">
        <v>902</v>
      </c>
      <c r="D6580" s="245" t="s">
        <v>901</v>
      </c>
      <c r="E6580" s="246" t="s">
        <v>44</v>
      </c>
      <c r="F6580" s="245" t="s">
        <v>44</v>
      </c>
      <c r="G6580" s="245" t="s">
        <v>977</v>
      </c>
      <c r="H6580" s="245" t="s">
        <v>9711</v>
      </c>
      <c r="I6580" s="245" t="s">
        <v>12</v>
      </c>
      <c r="J6580" s="245" t="s">
        <v>59</v>
      </c>
      <c r="K6580" s="246" t="s">
        <v>25638</v>
      </c>
      <c r="L6580" s="245" t="s">
        <v>568</v>
      </c>
      <c r="M6580"/>
      <c r="N6580"/>
      <c r="O6580"/>
      <c r="P6580"/>
      <c r="Q6580"/>
      <c r="R6580"/>
      <c r="S6580"/>
      <c r="T6580"/>
      <c r="U6580"/>
      <c r="V6580"/>
      <c r="W6580"/>
      <c r="X6580"/>
      <c r="Y6580"/>
      <c r="Z6580"/>
      <c r="AA6580"/>
      <c r="AB6580"/>
      <c r="AC6580"/>
      <c r="AD6580"/>
      <c r="AE6580"/>
      <c r="AF6580"/>
      <c r="AG6580"/>
      <c r="AH6580"/>
      <c r="AI6580"/>
      <c r="AJ6580"/>
      <c r="AK6580"/>
      <c r="AL6580"/>
      <c r="AM6580"/>
      <c r="AN6580"/>
      <c r="AO6580"/>
      <c r="AP6580"/>
      <c r="AQ6580"/>
      <c r="AR6580"/>
      <c r="AS6580"/>
      <c r="AT6580"/>
      <c r="AU6580"/>
      <c r="AV6580"/>
      <c r="AW6580"/>
      <c r="AX6580"/>
      <c r="AY6580"/>
      <c r="AZ6580"/>
      <c r="BA6580"/>
      <c r="BB6580"/>
      <c r="BC6580"/>
      <c r="BD6580"/>
      <c r="BE6580"/>
      <c r="BF6580"/>
      <c r="BG6580"/>
      <c r="BH6580"/>
      <c r="BI6580"/>
      <c r="BJ6580"/>
      <c r="BK6580"/>
      <c r="BL6580"/>
      <c r="BM6580"/>
      <c r="BN6580"/>
      <c r="BO6580"/>
    </row>
    <row r="6581" spans="1:67" ht="15" x14ac:dyDescent="0.25">
      <c r="A6581" s="245" t="s">
        <v>66</v>
      </c>
      <c r="B6581" s="245" t="s">
        <v>65</v>
      </c>
      <c r="C6581" s="245" t="s">
        <v>902</v>
      </c>
      <c r="D6581" s="245" t="s">
        <v>901</v>
      </c>
      <c r="E6581" s="246" t="s">
        <v>44</v>
      </c>
      <c r="F6581" s="245" t="s">
        <v>44</v>
      </c>
      <c r="G6581" s="245" t="s">
        <v>976</v>
      </c>
      <c r="H6581" s="245" t="s">
        <v>9712</v>
      </c>
      <c r="I6581" s="245" t="s">
        <v>12</v>
      </c>
      <c r="J6581" s="245" t="s">
        <v>59</v>
      </c>
      <c r="K6581" s="246" t="s">
        <v>25639</v>
      </c>
      <c r="L6581" s="245" t="s">
        <v>568</v>
      </c>
      <c r="M6581"/>
      <c r="N6581"/>
      <c r="O6581"/>
      <c r="P6581"/>
      <c r="Q6581"/>
      <c r="R6581"/>
      <c r="S6581"/>
      <c r="T6581"/>
      <c r="U6581"/>
      <c r="V6581"/>
      <c r="W6581"/>
      <c r="X6581"/>
      <c r="Y6581"/>
      <c r="Z6581"/>
      <c r="AA6581"/>
      <c r="AB6581"/>
      <c r="AC6581"/>
      <c r="AD6581"/>
      <c r="AE6581"/>
      <c r="AF6581"/>
      <c r="AG6581"/>
      <c r="AH6581"/>
      <c r="AI6581"/>
      <c r="AJ6581"/>
      <c r="AK6581"/>
      <c r="AL6581"/>
      <c r="AM6581"/>
      <c r="AN6581"/>
      <c r="AO6581"/>
      <c r="AP6581"/>
      <c r="AQ6581"/>
      <c r="AR6581"/>
      <c r="AS6581"/>
      <c r="AT6581"/>
      <c r="AU6581"/>
      <c r="AV6581"/>
      <c r="AW6581"/>
      <c r="AX6581"/>
      <c r="AY6581"/>
      <c r="AZ6581"/>
      <c r="BA6581"/>
      <c r="BB6581"/>
      <c r="BC6581"/>
      <c r="BD6581"/>
      <c r="BE6581"/>
      <c r="BF6581"/>
      <c r="BG6581"/>
      <c r="BH6581"/>
      <c r="BI6581"/>
      <c r="BJ6581"/>
      <c r="BK6581"/>
      <c r="BL6581"/>
      <c r="BM6581"/>
      <c r="BN6581"/>
      <c r="BO6581"/>
    </row>
    <row r="6582" spans="1:67" ht="15" x14ac:dyDescent="0.25">
      <c r="A6582" s="245" t="s">
        <v>66</v>
      </c>
      <c r="B6582" s="245" t="s">
        <v>65</v>
      </c>
      <c r="C6582" s="245" t="s">
        <v>902</v>
      </c>
      <c r="D6582" s="245" t="s">
        <v>901</v>
      </c>
      <c r="E6582" s="246" t="s">
        <v>44</v>
      </c>
      <c r="F6582" s="245" t="s">
        <v>44</v>
      </c>
      <c r="G6582" s="245" t="s">
        <v>975</v>
      </c>
      <c r="H6582" s="245" t="s">
        <v>9713</v>
      </c>
      <c r="I6582" s="245" t="s">
        <v>12</v>
      </c>
      <c r="J6582" s="245" t="s">
        <v>59</v>
      </c>
      <c r="K6582" s="246" t="s">
        <v>25640</v>
      </c>
      <c r="L6582" s="245" t="s">
        <v>568</v>
      </c>
      <c r="M6582"/>
      <c r="N6582"/>
      <c r="O6582"/>
      <c r="P6582"/>
      <c r="Q6582"/>
      <c r="R6582"/>
      <c r="S6582"/>
      <c r="T6582"/>
      <c r="U6582"/>
      <c r="V6582"/>
      <c r="W6582"/>
      <c r="X6582"/>
      <c r="Y6582"/>
      <c r="Z6582"/>
      <c r="AA6582"/>
      <c r="AB6582"/>
      <c r="AC6582"/>
      <c r="AD6582"/>
      <c r="AE6582"/>
      <c r="AF6582"/>
      <c r="AG6582"/>
      <c r="AH6582"/>
      <c r="AI6582"/>
      <c r="AJ6582"/>
      <c r="AK6582"/>
      <c r="AL6582"/>
      <c r="AM6582"/>
      <c r="AN6582"/>
      <c r="AO6582"/>
      <c r="AP6582"/>
      <c r="AQ6582"/>
      <c r="AR6582"/>
      <c r="AS6582"/>
      <c r="AT6582"/>
      <c r="AU6582"/>
      <c r="AV6582"/>
      <c r="AW6582"/>
      <c r="AX6582"/>
      <c r="AY6582"/>
      <c r="AZ6582"/>
      <c r="BA6582"/>
      <c r="BB6582"/>
      <c r="BC6582"/>
      <c r="BD6582"/>
      <c r="BE6582"/>
      <c r="BF6582"/>
      <c r="BG6582"/>
      <c r="BH6582"/>
      <c r="BI6582"/>
      <c r="BJ6582"/>
      <c r="BK6582"/>
      <c r="BL6582"/>
      <c r="BM6582"/>
      <c r="BN6582"/>
      <c r="BO6582"/>
    </row>
    <row r="6583" spans="1:67" ht="15" x14ac:dyDescent="0.25">
      <c r="A6583" s="245" t="s">
        <v>66</v>
      </c>
      <c r="B6583" s="245" t="s">
        <v>65</v>
      </c>
      <c r="C6583" s="245" t="s">
        <v>902</v>
      </c>
      <c r="D6583" s="245" t="s">
        <v>901</v>
      </c>
      <c r="E6583" s="246" t="s">
        <v>44</v>
      </c>
      <c r="F6583" s="245" t="s">
        <v>44</v>
      </c>
      <c r="G6583" s="245" t="s">
        <v>974</v>
      </c>
      <c r="H6583" s="245" t="s">
        <v>9714</v>
      </c>
      <c r="I6583" s="245" t="s">
        <v>12</v>
      </c>
      <c r="J6583" s="245" t="s">
        <v>59</v>
      </c>
      <c r="K6583" s="246" t="s">
        <v>25641</v>
      </c>
      <c r="L6583" s="245" t="s">
        <v>568</v>
      </c>
      <c r="M6583"/>
      <c r="N6583"/>
      <c r="O6583"/>
      <c r="P6583"/>
      <c r="Q6583"/>
      <c r="R6583"/>
      <c r="S6583"/>
      <c r="T6583"/>
      <c r="U6583"/>
      <c r="V6583"/>
      <c r="W6583"/>
      <c r="X6583"/>
      <c r="Y6583"/>
      <c r="Z6583"/>
      <c r="AA6583"/>
      <c r="AB6583"/>
      <c r="AC6583"/>
      <c r="AD6583"/>
      <c r="AE6583"/>
      <c r="AF6583"/>
      <c r="AG6583"/>
      <c r="AH6583"/>
      <c r="AI6583"/>
      <c r="AJ6583"/>
      <c r="AK6583"/>
      <c r="AL6583"/>
      <c r="AM6583"/>
      <c r="AN6583"/>
      <c r="AO6583"/>
      <c r="AP6583"/>
      <c r="AQ6583"/>
      <c r="AR6583"/>
      <c r="AS6583"/>
      <c r="AT6583"/>
      <c r="AU6583"/>
      <c r="AV6583"/>
      <c r="AW6583"/>
      <c r="AX6583"/>
      <c r="AY6583"/>
      <c r="AZ6583"/>
      <c r="BA6583"/>
      <c r="BB6583"/>
      <c r="BC6583"/>
      <c r="BD6583"/>
      <c r="BE6583"/>
      <c r="BF6583"/>
      <c r="BG6583"/>
      <c r="BH6583"/>
      <c r="BI6583"/>
      <c r="BJ6583"/>
      <c r="BK6583"/>
      <c r="BL6583"/>
      <c r="BM6583"/>
      <c r="BN6583"/>
      <c r="BO6583"/>
    </row>
    <row r="6584" spans="1:67" ht="15" x14ac:dyDescent="0.25">
      <c r="A6584" s="245" t="s">
        <v>66</v>
      </c>
      <c r="B6584" s="245" t="s">
        <v>65</v>
      </c>
      <c r="C6584" s="245" t="s">
        <v>902</v>
      </c>
      <c r="D6584" s="245" t="s">
        <v>901</v>
      </c>
      <c r="E6584" s="246" t="s">
        <v>44</v>
      </c>
      <c r="F6584" s="245" t="s">
        <v>44</v>
      </c>
      <c r="G6584" s="245" t="s">
        <v>973</v>
      </c>
      <c r="H6584" s="245" t="s">
        <v>9715</v>
      </c>
      <c r="I6584" s="245" t="s">
        <v>12</v>
      </c>
      <c r="J6584" s="245" t="s">
        <v>59</v>
      </c>
      <c r="K6584" s="246" t="s">
        <v>25642</v>
      </c>
      <c r="L6584" s="245" t="s">
        <v>568</v>
      </c>
      <c r="M6584"/>
      <c r="N6584"/>
      <c r="O6584"/>
      <c r="P6584"/>
      <c r="Q6584"/>
      <c r="R6584"/>
      <c r="S6584"/>
      <c r="T6584"/>
      <c r="U6584"/>
      <c r="V6584"/>
      <c r="W6584"/>
      <c r="X6584"/>
      <c r="Y6584"/>
      <c r="Z6584"/>
      <c r="AA6584"/>
      <c r="AB6584"/>
      <c r="AC6584"/>
      <c r="AD6584"/>
      <c r="AE6584"/>
      <c r="AF6584"/>
      <c r="AG6584"/>
      <c r="AH6584"/>
      <c r="AI6584"/>
      <c r="AJ6584"/>
      <c r="AK6584"/>
      <c r="AL6584"/>
      <c r="AM6584"/>
      <c r="AN6584"/>
      <c r="AO6584"/>
      <c r="AP6584"/>
      <c r="AQ6584"/>
      <c r="AR6584"/>
      <c r="AS6584"/>
      <c r="AT6584"/>
      <c r="AU6584"/>
      <c r="AV6584"/>
      <c r="AW6584"/>
      <c r="AX6584"/>
      <c r="AY6584"/>
      <c r="AZ6584"/>
      <c r="BA6584"/>
      <c r="BB6584"/>
      <c r="BC6584"/>
      <c r="BD6584"/>
      <c r="BE6584"/>
      <c r="BF6584"/>
      <c r="BG6584"/>
      <c r="BH6584"/>
      <c r="BI6584"/>
      <c r="BJ6584"/>
      <c r="BK6584"/>
      <c r="BL6584"/>
      <c r="BM6584"/>
      <c r="BN6584"/>
      <c r="BO6584"/>
    </row>
    <row r="6585" spans="1:67" ht="15" x14ac:dyDescent="0.25">
      <c r="A6585" s="245" t="s">
        <v>66</v>
      </c>
      <c r="B6585" s="245" t="s">
        <v>65</v>
      </c>
      <c r="C6585" s="245" t="s">
        <v>902</v>
      </c>
      <c r="D6585" s="245" t="s">
        <v>901</v>
      </c>
      <c r="E6585" s="246" t="s">
        <v>44</v>
      </c>
      <c r="F6585" s="245" t="s">
        <v>44</v>
      </c>
      <c r="G6585" s="245" t="s">
        <v>972</v>
      </c>
      <c r="H6585" s="245" t="s">
        <v>9716</v>
      </c>
      <c r="I6585" s="245" t="s">
        <v>12</v>
      </c>
      <c r="J6585" s="245" t="s">
        <v>59</v>
      </c>
      <c r="K6585" s="246" t="s">
        <v>11544</v>
      </c>
      <c r="L6585" s="245" t="s">
        <v>568</v>
      </c>
      <c r="M6585"/>
      <c r="N6585"/>
      <c r="O6585"/>
      <c r="P6585"/>
      <c r="Q6585"/>
      <c r="R6585"/>
      <c r="S6585"/>
      <c r="T6585"/>
      <c r="U6585"/>
      <c r="V6585"/>
      <c r="W6585"/>
      <c r="X6585"/>
      <c r="Y6585"/>
      <c r="Z6585"/>
      <c r="AA6585"/>
      <c r="AB6585"/>
      <c r="AC6585"/>
      <c r="AD6585"/>
      <c r="AE6585"/>
      <c r="AF6585"/>
      <c r="AG6585"/>
      <c r="AH6585"/>
      <c r="AI6585"/>
      <c r="AJ6585"/>
      <c r="AK6585"/>
      <c r="AL6585"/>
      <c r="AM6585"/>
      <c r="AN6585"/>
      <c r="AO6585"/>
      <c r="AP6585"/>
      <c r="AQ6585"/>
      <c r="AR6585"/>
      <c r="AS6585"/>
      <c r="AT6585"/>
      <c r="AU6585"/>
      <c r="AV6585"/>
      <c r="AW6585"/>
      <c r="AX6585"/>
      <c r="AY6585"/>
      <c r="AZ6585"/>
      <c r="BA6585"/>
      <c r="BB6585"/>
      <c r="BC6585"/>
      <c r="BD6585"/>
      <c r="BE6585"/>
      <c r="BF6585"/>
      <c r="BG6585"/>
      <c r="BH6585"/>
      <c r="BI6585"/>
      <c r="BJ6585"/>
      <c r="BK6585"/>
      <c r="BL6585"/>
      <c r="BM6585"/>
      <c r="BN6585"/>
      <c r="BO6585"/>
    </row>
    <row r="6586" spans="1:67" ht="15" x14ac:dyDescent="0.25">
      <c r="A6586" s="245" t="s">
        <v>66</v>
      </c>
      <c r="B6586" s="245" t="s">
        <v>65</v>
      </c>
      <c r="C6586" s="245" t="s">
        <v>902</v>
      </c>
      <c r="D6586" s="245" t="s">
        <v>901</v>
      </c>
      <c r="E6586" s="246" t="s">
        <v>44</v>
      </c>
      <c r="F6586" s="245" t="s">
        <v>44</v>
      </c>
      <c r="G6586" s="245" t="s">
        <v>971</v>
      </c>
      <c r="H6586" s="245" t="s">
        <v>9717</v>
      </c>
      <c r="I6586" s="245" t="s">
        <v>12</v>
      </c>
      <c r="J6586" s="245" t="s">
        <v>59</v>
      </c>
      <c r="K6586" s="246" t="s">
        <v>25643</v>
      </c>
      <c r="L6586" s="245" t="s">
        <v>568</v>
      </c>
      <c r="M6586"/>
      <c r="N6586"/>
      <c r="O6586"/>
      <c r="P6586"/>
      <c r="Q6586"/>
      <c r="R6586"/>
      <c r="S6586"/>
      <c r="T6586"/>
      <c r="U6586"/>
      <c r="V6586"/>
      <c r="W6586"/>
      <c r="X6586"/>
      <c r="Y6586"/>
      <c r="Z6586"/>
      <c r="AA6586"/>
      <c r="AB6586"/>
      <c r="AC6586"/>
      <c r="AD6586"/>
      <c r="AE6586"/>
      <c r="AF6586"/>
      <c r="AG6586"/>
      <c r="AH6586"/>
      <c r="AI6586"/>
      <c r="AJ6586"/>
      <c r="AK6586"/>
      <c r="AL6586"/>
      <c r="AM6586"/>
      <c r="AN6586"/>
      <c r="AO6586"/>
      <c r="AP6586"/>
      <c r="AQ6586"/>
      <c r="AR6586"/>
      <c r="AS6586"/>
      <c r="AT6586"/>
      <c r="AU6586"/>
      <c r="AV6586"/>
      <c r="AW6586"/>
      <c r="AX6586"/>
      <c r="AY6586"/>
      <c r="AZ6586"/>
      <c r="BA6586"/>
      <c r="BB6586"/>
      <c r="BC6586"/>
      <c r="BD6586"/>
      <c r="BE6586"/>
      <c r="BF6586"/>
      <c r="BG6586"/>
      <c r="BH6586"/>
      <c r="BI6586"/>
      <c r="BJ6586"/>
      <c r="BK6586"/>
      <c r="BL6586"/>
      <c r="BM6586"/>
      <c r="BN6586"/>
      <c r="BO6586"/>
    </row>
    <row r="6587" spans="1:67" ht="15" x14ac:dyDescent="0.25">
      <c r="A6587" s="245" t="s">
        <v>66</v>
      </c>
      <c r="B6587" s="245" t="s">
        <v>65</v>
      </c>
      <c r="C6587" s="245" t="s">
        <v>902</v>
      </c>
      <c r="D6587" s="245" t="s">
        <v>901</v>
      </c>
      <c r="E6587" s="246" t="s">
        <v>44</v>
      </c>
      <c r="F6587" s="245" t="s">
        <v>44</v>
      </c>
      <c r="G6587" s="245" t="s">
        <v>970</v>
      </c>
      <c r="H6587" s="245" t="s">
        <v>9718</v>
      </c>
      <c r="I6587" s="245" t="s">
        <v>12</v>
      </c>
      <c r="J6587" s="245" t="s">
        <v>59</v>
      </c>
      <c r="K6587" s="246" t="s">
        <v>25644</v>
      </c>
      <c r="L6587" s="245" t="s">
        <v>568</v>
      </c>
      <c r="M6587"/>
      <c r="N6587"/>
      <c r="O6587"/>
      <c r="P6587"/>
      <c r="Q6587"/>
      <c r="R6587"/>
      <c r="S6587"/>
      <c r="T6587"/>
      <c r="U6587"/>
      <c r="V6587"/>
      <c r="W6587"/>
      <c r="X6587"/>
      <c r="Y6587"/>
      <c r="Z6587"/>
      <c r="AA6587"/>
      <c r="AB6587"/>
      <c r="AC6587"/>
      <c r="AD6587"/>
      <c r="AE6587"/>
      <c r="AF6587"/>
      <c r="AG6587"/>
      <c r="AH6587"/>
      <c r="AI6587"/>
      <c r="AJ6587"/>
      <c r="AK6587"/>
      <c r="AL6587"/>
      <c r="AM6587"/>
      <c r="AN6587"/>
      <c r="AO6587"/>
      <c r="AP6587"/>
      <c r="AQ6587"/>
      <c r="AR6587"/>
      <c r="AS6587"/>
      <c r="AT6587"/>
      <c r="AU6587"/>
      <c r="AV6587"/>
      <c r="AW6587"/>
      <c r="AX6587"/>
      <c r="AY6587"/>
      <c r="AZ6587"/>
      <c r="BA6587"/>
      <c r="BB6587"/>
      <c r="BC6587"/>
      <c r="BD6587"/>
      <c r="BE6587"/>
      <c r="BF6587"/>
      <c r="BG6587"/>
      <c r="BH6587"/>
      <c r="BI6587"/>
      <c r="BJ6587"/>
      <c r="BK6587"/>
      <c r="BL6587"/>
      <c r="BM6587"/>
      <c r="BN6587"/>
      <c r="BO6587"/>
    </row>
    <row r="6588" spans="1:67" ht="15" x14ac:dyDescent="0.25">
      <c r="A6588" s="245" t="s">
        <v>66</v>
      </c>
      <c r="B6588" s="245" t="s">
        <v>65</v>
      </c>
      <c r="C6588" s="245" t="s">
        <v>902</v>
      </c>
      <c r="D6588" s="245" t="s">
        <v>901</v>
      </c>
      <c r="E6588" s="246" t="s">
        <v>44</v>
      </c>
      <c r="F6588" s="245" t="s">
        <v>44</v>
      </c>
      <c r="G6588" s="245" t="s">
        <v>969</v>
      </c>
      <c r="H6588" s="245" t="s">
        <v>9719</v>
      </c>
      <c r="I6588" s="245" t="s">
        <v>12</v>
      </c>
      <c r="J6588" s="245" t="s">
        <v>59</v>
      </c>
      <c r="K6588" s="246" t="s">
        <v>25645</v>
      </c>
      <c r="L6588" s="245" t="s">
        <v>568</v>
      </c>
      <c r="M6588"/>
      <c r="N6588"/>
      <c r="O6588"/>
      <c r="P6588"/>
      <c r="Q6588"/>
      <c r="R6588"/>
      <c r="S6588"/>
      <c r="T6588"/>
      <c r="U6588"/>
      <c r="V6588"/>
      <c r="W6588"/>
      <c r="X6588"/>
      <c r="Y6588"/>
      <c r="Z6588"/>
      <c r="AA6588"/>
      <c r="AB6588"/>
      <c r="AC6588"/>
      <c r="AD6588"/>
      <c r="AE6588"/>
      <c r="AF6588"/>
      <c r="AG6588"/>
      <c r="AH6588"/>
      <c r="AI6588"/>
      <c r="AJ6588"/>
      <c r="AK6588"/>
      <c r="AL6588"/>
      <c r="AM6588"/>
      <c r="AN6588"/>
      <c r="AO6588"/>
      <c r="AP6588"/>
      <c r="AQ6588"/>
      <c r="AR6588"/>
      <c r="AS6588"/>
      <c r="AT6588"/>
      <c r="AU6588"/>
      <c r="AV6588"/>
      <c r="AW6588"/>
      <c r="AX6588"/>
      <c r="AY6588"/>
      <c r="AZ6588"/>
      <c r="BA6588"/>
      <c r="BB6588"/>
      <c r="BC6588"/>
      <c r="BD6588"/>
      <c r="BE6588"/>
      <c r="BF6588"/>
      <c r="BG6588"/>
      <c r="BH6588"/>
      <c r="BI6588"/>
      <c r="BJ6588"/>
      <c r="BK6588"/>
      <c r="BL6588"/>
      <c r="BM6588"/>
      <c r="BN6588"/>
      <c r="BO6588"/>
    </row>
    <row r="6589" spans="1:67" ht="15" x14ac:dyDescent="0.25">
      <c r="A6589" s="245" t="s">
        <v>66</v>
      </c>
      <c r="B6589" s="245" t="s">
        <v>65</v>
      </c>
      <c r="C6589" s="245" t="s">
        <v>902</v>
      </c>
      <c r="D6589" s="245" t="s">
        <v>901</v>
      </c>
      <c r="E6589" s="246" t="s">
        <v>44</v>
      </c>
      <c r="F6589" s="245" t="s">
        <v>44</v>
      </c>
      <c r="G6589" s="245" t="s">
        <v>968</v>
      </c>
      <c r="H6589" s="245" t="s">
        <v>9720</v>
      </c>
      <c r="I6589" s="245" t="s">
        <v>12</v>
      </c>
      <c r="J6589" s="245" t="s">
        <v>59</v>
      </c>
      <c r="K6589" s="246" t="s">
        <v>25646</v>
      </c>
      <c r="L6589" s="245" t="s">
        <v>568</v>
      </c>
      <c r="M6589"/>
      <c r="N6589"/>
      <c r="O6589"/>
      <c r="P6589"/>
      <c r="Q6589"/>
      <c r="R6589"/>
      <c r="S6589"/>
      <c r="T6589"/>
      <c r="U6589"/>
      <c r="V6589"/>
      <c r="W6589"/>
      <c r="X6589"/>
      <c r="Y6589"/>
      <c r="Z6589"/>
      <c r="AA6589"/>
      <c r="AB6589"/>
      <c r="AC6589"/>
      <c r="AD6589"/>
      <c r="AE6589"/>
      <c r="AF6589"/>
      <c r="AG6589"/>
      <c r="AH6589"/>
      <c r="AI6589"/>
      <c r="AJ6589"/>
      <c r="AK6589"/>
      <c r="AL6589"/>
      <c r="AM6589"/>
      <c r="AN6589"/>
      <c r="AO6589"/>
      <c r="AP6589"/>
      <c r="AQ6589"/>
      <c r="AR6589"/>
      <c r="AS6589"/>
      <c r="AT6589"/>
      <c r="AU6589"/>
      <c r="AV6589"/>
      <c r="AW6589"/>
      <c r="AX6589"/>
      <c r="AY6589"/>
      <c r="AZ6589"/>
      <c r="BA6589"/>
      <c r="BB6589"/>
      <c r="BC6589"/>
      <c r="BD6589"/>
      <c r="BE6589"/>
      <c r="BF6589"/>
      <c r="BG6589"/>
      <c r="BH6589"/>
      <c r="BI6589"/>
      <c r="BJ6589"/>
      <c r="BK6589"/>
      <c r="BL6589"/>
      <c r="BM6589"/>
      <c r="BN6589"/>
      <c r="BO6589"/>
    </row>
    <row r="6590" spans="1:67" ht="15" x14ac:dyDescent="0.25">
      <c r="A6590" s="245" t="s">
        <v>66</v>
      </c>
      <c r="B6590" s="245" t="s">
        <v>65</v>
      </c>
      <c r="C6590" s="245" t="s">
        <v>902</v>
      </c>
      <c r="D6590" s="245" t="s">
        <v>901</v>
      </c>
      <c r="E6590" s="246" t="s">
        <v>44</v>
      </c>
      <c r="F6590" s="245" t="s">
        <v>44</v>
      </c>
      <c r="G6590" s="245" t="s">
        <v>967</v>
      </c>
      <c r="H6590" s="245" t="s">
        <v>9721</v>
      </c>
      <c r="I6590" s="245" t="s">
        <v>12</v>
      </c>
      <c r="J6590" s="245" t="s">
        <v>59</v>
      </c>
      <c r="K6590" s="246" t="s">
        <v>25647</v>
      </c>
      <c r="L6590" s="245" t="s">
        <v>568</v>
      </c>
      <c r="M6590"/>
      <c r="N6590"/>
      <c r="O6590"/>
      <c r="P6590"/>
      <c r="Q6590"/>
      <c r="R6590"/>
      <c r="S6590"/>
      <c r="T6590"/>
      <c r="U6590"/>
      <c r="V6590"/>
      <c r="W6590"/>
      <c r="X6590"/>
      <c r="Y6590"/>
      <c r="Z6590"/>
      <c r="AA6590"/>
      <c r="AB6590"/>
      <c r="AC6590"/>
      <c r="AD6590"/>
      <c r="AE6590"/>
      <c r="AF6590"/>
      <c r="AG6590"/>
      <c r="AH6590"/>
      <c r="AI6590"/>
      <c r="AJ6590"/>
      <c r="AK6590"/>
      <c r="AL6590"/>
      <c r="AM6590"/>
      <c r="AN6590"/>
      <c r="AO6590"/>
      <c r="AP6590"/>
      <c r="AQ6590"/>
      <c r="AR6590"/>
      <c r="AS6590"/>
      <c r="AT6590"/>
      <c r="AU6590"/>
      <c r="AV6590"/>
      <c r="AW6590"/>
      <c r="AX6590"/>
      <c r="AY6590"/>
      <c r="AZ6590"/>
      <c r="BA6590"/>
      <c r="BB6590"/>
      <c r="BC6590"/>
      <c r="BD6590"/>
      <c r="BE6590"/>
      <c r="BF6590"/>
      <c r="BG6590"/>
      <c r="BH6590"/>
      <c r="BI6590"/>
      <c r="BJ6590"/>
      <c r="BK6590"/>
      <c r="BL6590"/>
      <c r="BM6590"/>
      <c r="BN6590"/>
      <c r="BO6590"/>
    </row>
    <row r="6591" spans="1:67" ht="15" x14ac:dyDescent="0.25">
      <c r="A6591" s="245" t="s">
        <v>66</v>
      </c>
      <c r="B6591" s="245" t="s">
        <v>65</v>
      </c>
      <c r="C6591" s="245" t="s">
        <v>902</v>
      </c>
      <c r="D6591" s="245" t="s">
        <v>901</v>
      </c>
      <c r="E6591" s="246" t="s">
        <v>44</v>
      </c>
      <c r="F6591" s="245" t="s">
        <v>44</v>
      </c>
      <c r="G6591" s="245" t="s">
        <v>966</v>
      </c>
      <c r="H6591" s="245" t="s">
        <v>9722</v>
      </c>
      <c r="I6591" s="245" t="s">
        <v>12</v>
      </c>
      <c r="J6591" s="245" t="s">
        <v>59</v>
      </c>
      <c r="K6591" s="246" t="s">
        <v>25648</v>
      </c>
      <c r="L6591" s="245" t="s">
        <v>568</v>
      </c>
      <c r="M6591"/>
      <c r="N6591"/>
      <c r="O6591"/>
      <c r="P6591"/>
      <c r="Q6591"/>
      <c r="R6591"/>
      <c r="S6591"/>
      <c r="T6591"/>
      <c r="U6591"/>
      <c r="V6591"/>
      <c r="W6591"/>
      <c r="X6591"/>
      <c r="Y6591"/>
      <c r="Z6591"/>
      <c r="AA6591"/>
      <c r="AB6591"/>
      <c r="AC6591"/>
      <c r="AD6591"/>
      <c r="AE6591"/>
      <c r="AF6591"/>
      <c r="AG6591"/>
      <c r="AH6591"/>
      <c r="AI6591"/>
      <c r="AJ6591"/>
      <c r="AK6591"/>
      <c r="AL6591"/>
      <c r="AM6591"/>
      <c r="AN6591"/>
      <c r="AO6591"/>
      <c r="AP6591"/>
      <c r="AQ6591"/>
      <c r="AR6591"/>
      <c r="AS6591"/>
      <c r="AT6591"/>
      <c r="AU6591"/>
      <c r="AV6591"/>
      <c r="AW6591"/>
      <c r="AX6591"/>
      <c r="AY6591"/>
      <c r="AZ6591"/>
      <c r="BA6591"/>
      <c r="BB6591"/>
      <c r="BC6591"/>
      <c r="BD6591"/>
      <c r="BE6591"/>
      <c r="BF6591"/>
      <c r="BG6591"/>
      <c r="BH6591"/>
      <c r="BI6591"/>
      <c r="BJ6591"/>
      <c r="BK6591"/>
      <c r="BL6591"/>
      <c r="BM6591"/>
      <c r="BN6591"/>
      <c r="BO6591"/>
    </row>
    <row r="6592" spans="1:67" ht="15" x14ac:dyDescent="0.25">
      <c r="A6592" s="245" t="s">
        <v>66</v>
      </c>
      <c r="B6592" s="245" t="s">
        <v>65</v>
      </c>
      <c r="C6592" s="245" t="s">
        <v>902</v>
      </c>
      <c r="D6592" s="245" t="s">
        <v>901</v>
      </c>
      <c r="E6592" s="246" t="s">
        <v>44</v>
      </c>
      <c r="F6592" s="245" t="s">
        <v>44</v>
      </c>
      <c r="G6592" s="245" t="s">
        <v>965</v>
      </c>
      <c r="H6592" s="245" t="s">
        <v>9723</v>
      </c>
      <c r="I6592" s="245" t="s">
        <v>12</v>
      </c>
      <c r="J6592" s="245" t="s">
        <v>59</v>
      </c>
      <c r="K6592" s="246" t="s">
        <v>25649</v>
      </c>
      <c r="L6592" s="245" t="s">
        <v>568</v>
      </c>
      <c r="M6592"/>
      <c r="N6592"/>
      <c r="O6592"/>
      <c r="P6592"/>
      <c r="Q6592"/>
      <c r="R6592"/>
      <c r="S6592"/>
      <c r="T6592"/>
      <c r="U6592"/>
      <c r="V6592"/>
      <c r="W6592"/>
      <c r="X6592"/>
      <c r="Y6592"/>
      <c r="Z6592"/>
      <c r="AA6592"/>
      <c r="AB6592"/>
      <c r="AC6592"/>
      <c r="AD6592"/>
      <c r="AE6592"/>
      <c r="AF6592"/>
      <c r="AG6592"/>
      <c r="AH6592"/>
      <c r="AI6592"/>
      <c r="AJ6592"/>
      <c r="AK6592"/>
      <c r="AL6592"/>
      <c r="AM6592"/>
      <c r="AN6592"/>
      <c r="AO6592"/>
      <c r="AP6592"/>
      <c r="AQ6592"/>
      <c r="AR6592"/>
      <c r="AS6592"/>
      <c r="AT6592"/>
      <c r="AU6592"/>
      <c r="AV6592"/>
      <c r="AW6592"/>
      <c r="AX6592"/>
      <c r="AY6592"/>
      <c r="AZ6592"/>
      <c r="BA6592"/>
      <c r="BB6592"/>
      <c r="BC6592"/>
      <c r="BD6592"/>
      <c r="BE6592"/>
      <c r="BF6592"/>
      <c r="BG6592"/>
      <c r="BH6592"/>
      <c r="BI6592"/>
      <c r="BJ6592"/>
      <c r="BK6592"/>
      <c r="BL6592"/>
      <c r="BM6592"/>
      <c r="BN6592"/>
      <c r="BO6592"/>
    </row>
    <row r="6593" spans="1:67" ht="15" x14ac:dyDescent="0.25">
      <c r="A6593" s="245" t="s">
        <v>66</v>
      </c>
      <c r="B6593" s="245" t="s">
        <v>65</v>
      </c>
      <c r="C6593" s="245" t="s">
        <v>902</v>
      </c>
      <c r="D6593" s="245" t="s">
        <v>901</v>
      </c>
      <c r="E6593" s="246" t="s">
        <v>44</v>
      </c>
      <c r="F6593" s="245" t="s">
        <v>44</v>
      </c>
      <c r="G6593" s="245" t="s">
        <v>964</v>
      </c>
      <c r="H6593" s="245" t="s">
        <v>9724</v>
      </c>
      <c r="I6593" s="245" t="s">
        <v>12</v>
      </c>
      <c r="J6593" s="245" t="s">
        <v>59</v>
      </c>
      <c r="K6593" s="246" t="s">
        <v>25650</v>
      </c>
      <c r="L6593" s="245" t="s">
        <v>568</v>
      </c>
      <c r="M6593"/>
      <c r="N6593"/>
      <c r="O6593"/>
      <c r="P6593"/>
      <c r="Q6593"/>
      <c r="R6593"/>
      <c r="S6593"/>
      <c r="T6593"/>
      <c r="U6593"/>
      <c r="V6593"/>
      <c r="W6593"/>
      <c r="X6593"/>
      <c r="Y6593"/>
      <c r="Z6593"/>
      <c r="AA6593"/>
      <c r="AB6593"/>
      <c r="AC6593"/>
      <c r="AD6593"/>
      <c r="AE6593"/>
      <c r="AF6593"/>
      <c r="AG6593"/>
      <c r="AH6593"/>
      <c r="AI6593"/>
      <c r="AJ6593"/>
      <c r="AK6593"/>
      <c r="AL6593"/>
      <c r="AM6593"/>
      <c r="AN6593"/>
      <c r="AO6593"/>
      <c r="AP6593"/>
      <c r="AQ6593"/>
      <c r="AR6593"/>
      <c r="AS6593"/>
      <c r="AT6593"/>
      <c r="AU6593"/>
      <c r="AV6593"/>
      <c r="AW6593"/>
      <c r="AX6593"/>
      <c r="AY6593"/>
      <c r="AZ6593"/>
      <c r="BA6593"/>
      <c r="BB6593"/>
      <c r="BC6593"/>
      <c r="BD6593"/>
      <c r="BE6593"/>
      <c r="BF6593"/>
      <c r="BG6593"/>
      <c r="BH6593"/>
      <c r="BI6593"/>
      <c r="BJ6593"/>
      <c r="BK6593"/>
      <c r="BL6593"/>
      <c r="BM6593"/>
      <c r="BN6593"/>
      <c r="BO6593"/>
    </row>
    <row r="6594" spans="1:67" ht="15" x14ac:dyDescent="0.25">
      <c r="A6594" s="245" t="s">
        <v>66</v>
      </c>
      <c r="B6594" s="245" t="s">
        <v>65</v>
      </c>
      <c r="C6594" s="245" t="s">
        <v>902</v>
      </c>
      <c r="D6594" s="245" t="s">
        <v>901</v>
      </c>
      <c r="E6594" s="246" t="s">
        <v>44</v>
      </c>
      <c r="F6594" s="245" t="s">
        <v>44</v>
      </c>
      <c r="G6594" s="245" t="s">
        <v>963</v>
      </c>
      <c r="H6594" s="245" t="s">
        <v>9725</v>
      </c>
      <c r="I6594" s="245" t="s">
        <v>12</v>
      </c>
      <c r="J6594" s="245" t="s">
        <v>59</v>
      </c>
      <c r="K6594" s="246" t="s">
        <v>23855</v>
      </c>
      <c r="L6594" s="245" t="s">
        <v>568</v>
      </c>
      <c r="M6594"/>
      <c r="N6594"/>
      <c r="O6594"/>
      <c r="P6594"/>
      <c r="Q6594"/>
      <c r="R6594"/>
      <c r="S6594"/>
      <c r="T6594"/>
      <c r="U6594"/>
      <c r="V6594"/>
      <c r="W6594"/>
      <c r="X6594"/>
      <c r="Y6594"/>
      <c r="Z6594"/>
      <c r="AA6594"/>
      <c r="AB6594"/>
      <c r="AC6594"/>
      <c r="AD6594"/>
      <c r="AE6594"/>
      <c r="AF6594"/>
      <c r="AG6594"/>
      <c r="AH6594"/>
      <c r="AI6594"/>
      <c r="AJ6594"/>
      <c r="AK6594"/>
      <c r="AL6594"/>
      <c r="AM6594"/>
      <c r="AN6594"/>
      <c r="AO6594"/>
      <c r="AP6594"/>
      <c r="AQ6594"/>
      <c r="AR6594"/>
      <c r="AS6594"/>
      <c r="AT6594"/>
      <c r="AU6594"/>
      <c r="AV6594"/>
      <c r="AW6594"/>
      <c r="AX6594"/>
      <c r="AY6594"/>
      <c r="AZ6594"/>
      <c r="BA6594"/>
      <c r="BB6594"/>
      <c r="BC6594"/>
      <c r="BD6594"/>
      <c r="BE6594"/>
      <c r="BF6594"/>
      <c r="BG6594"/>
      <c r="BH6594"/>
      <c r="BI6594"/>
      <c r="BJ6594"/>
      <c r="BK6594"/>
      <c r="BL6594"/>
      <c r="BM6594"/>
      <c r="BN6594"/>
      <c r="BO6594"/>
    </row>
    <row r="6595" spans="1:67" ht="15" x14ac:dyDescent="0.25">
      <c r="A6595" s="245" t="s">
        <v>66</v>
      </c>
      <c r="B6595" s="245" t="s">
        <v>65</v>
      </c>
      <c r="C6595" s="245" t="s">
        <v>902</v>
      </c>
      <c r="D6595" s="245" t="s">
        <v>901</v>
      </c>
      <c r="E6595" s="246" t="s">
        <v>44</v>
      </c>
      <c r="F6595" s="245" t="s">
        <v>44</v>
      </c>
      <c r="G6595" s="245" t="s">
        <v>962</v>
      </c>
      <c r="H6595" s="245" t="s">
        <v>9726</v>
      </c>
      <c r="I6595" s="245" t="s">
        <v>12</v>
      </c>
      <c r="J6595" s="245" t="s">
        <v>59</v>
      </c>
      <c r="K6595" s="246" t="s">
        <v>25651</v>
      </c>
      <c r="L6595" s="245" t="s">
        <v>568</v>
      </c>
      <c r="M6595"/>
      <c r="N6595"/>
      <c r="O6595"/>
      <c r="P6595"/>
      <c r="Q6595"/>
      <c r="R6595"/>
      <c r="S6595"/>
      <c r="T6595"/>
      <c r="U6595"/>
      <c r="V6595"/>
      <c r="W6595"/>
      <c r="X6595"/>
      <c r="Y6595"/>
      <c r="Z6595"/>
      <c r="AA6595"/>
      <c r="AB6595"/>
      <c r="AC6595"/>
      <c r="AD6595"/>
      <c r="AE6595"/>
      <c r="AF6595"/>
      <c r="AG6595"/>
      <c r="AH6595"/>
      <c r="AI6595"/>
      <c r="AJ6595"/>
      <c r="AK6595"/>
      <c r="AL6595"/>
      <c r="AM6595"/>
      <c r="AN6595"/>
      <c r="AO6595"/>
      <c r="AP6595"/>
      <c r="AQ6595"/>
      <c r="AR6595"/>
      <c r="AS6595"/>
      <c r="AT6595"/>
      <c r="AU6595"/>
      <c r="AV6595"/>
      <c r="AW6595"/>
      <c r="AX6595"/>
      <c r="AY6595"/>
      <c r="AZ6595"/>
      <c r="BA6595"/>
      <c r="BB6595"/>
      <c r="BC6595"/>
      <c r="BD6595"/>
      <c r="BE6595"/>
      <c r="BF6595"/>
      <c r="BG6595"/>
      <c r="BH6595"/>
      <c r="BI6595"/>
      <c r="BJ6595"/>
      <c r="BK6595"/>
      <c r="BL6595"/>
      <c r="BM6595"/>
      <c r="BN6595"/>
      <c r="BO6595"/>
    </row>
    <row r="6596" spans="1:67" ht="15" x14ac:dyDescent="0.25">
      <c r="A6596" s="245" t="s">
        <v>66</v>
      </c>
      <c r="B6596" s="245" t="s">
        <v>65</v>
      </c>
      <c r="C6596" s="245" t="s">
        <v>902</v>
      </c>
      <c r="D6596" s="245" t="s">
        <v>901</v>
      </c>
      <c r="E6596" s="246" t="s">
        <v>44</v>
      </c>
      <c r="F6596" s="245" t="s">
        <v>44</v>
      </c>
      <c r="G6596" s="245" t="s">
        <v>961</v>
      </c>
      <c r="H6596" s="245" t="s">
        <v>9727</v>
      </c>
      <c r="I6596" s="245" t="s">
        <v>12</v>
      </c>
      <c r="J6596" s="245" t="s">
        <v>59</v>
      </c>
      <c r="K6596" s="246" t="s">
        <v>25652</v>
      </c>
      <c r="L6596" s="245" t="s">
        <v>568</v>
      </c>
      <c r="M6596"/>
      <c r="N6596"/>
      <c r="O6596"/>
      <c r="P6596"/>
      <c r="Q6596"/>
      <c r="R6596"/>
      <c r="S6596"/>
      <c r="T6596"/>
      <c r="U6596"/>
      <c r="V6596"/>
      <c r="W6596"/>
      <c r="X6596"/>
      <c r="Y6596"/>
      <c r="Z6596"/>
      <c r="AA6596"/>
      <c r="AB6596"/>
      <c r="AC6596"/>
      <c r="AD6596"/>
      <c r="AE6596"/>
      <c r="AF6596"/>
      <c r="AG6596"/>
      <c r="AH6596"/>
      <c r="AI6596"/>
      <c r="AJ6596"/>
      <c r="AK6596"/>
      <c r="AL6596"/>
      <c r="AM6596"/>
      <c r="AN6596"/>
      <c r="AO6596"/>
      <c r="AP6596"/>
      <c r="AQ6596"/>
      <c r="AR6596"/>
      <c r="AS6596"/>
      <c r="AT6596"/>
      <c r="AU6596"/>
      <c r="AV6596"/>
      <c r="AW6596"/>
      <c r="AX6596"/>
      <c r="AY6596"/>
      <c r="AZ6596"/>
      <c r="BA6596"/>
      <c r="BB6596"/>
      <c r="BC6596"/>
      <c r="BD6596"/>
      <c r="BE6596"/>
      <c r="BF6596"/>
      <c r="BG6596"/>
      <c r="BH6596"/>
      <c r="BI6596"/>
      <c r="BJ6596"/>
      <c r="BK6596"/>
      <c r="BL6596"/>
      <c r="BM6596"/>
      <c r="BN6596"/>
      <c r="BO6596"/>
    </row>
    <row r="6597" spans="1:67" ht="15" x14ac:dyDescent="0.25">
      <c r="A6597" s="245" t="s">
        <v>66</v>
      </c>
      <c r="B6597" s="245" t="s">
        <v>65</v>
      </c>
      <c r="C6597" s="245" t="s">
        <v>902</v>
      </c>
      <c r="D6597" s="245" t="s">
        <v>901</v>
      </c>
      <c r="E6597" s="246" t="s">
        <v>44</v>
      </c>
      <c r="F6597" s="245" t="s">
        <v>44</v>
      </c>
      <c r="G6597" s="245" t="s">
        <v>960</v>
      </c>
      <c r="H6597" s="245" t="s">
        <v>9728</v>
      </c>
      <c r="I6597" s="245" t="s">
        <v>12</v>
      </c>
      <c r="J6597" s="245" t="s">
        <v>59</v>
      </c>
      <c r="K6597" s="246" t="s">
        <v>25653</v>
      </c>
      <c r="L6597" s="245" t="s">
        <v>568</v>
      </c>
      <c r="M6597"/>
      <c r="N6597"/>
      <c r="O6597"/>
      <c r="P6597"/>
      <c r="Q6597"/>
      <c r="R6597"/>
      <c r="S6597"/>
      <c r="T6597"/>
      <c r="U6597"/>
      <c r="V6597"/>
      <c r="W6597"/>
      <c r="X6597"/>
      <c r="Y6597"/>
      <c r="Z6597"/>
      <c r="AA6597"/>
      <c r="AB6597"/>
      <c r="AC6597"/>
      <c r="AD6597"/>
      <c r="AE6597"/>
      <c r="AF6597"/>
      <c r="AG6597"/>
      <c r="AH6597"/>
      <c r="AI6597"/>
      <c r="AJ6597"/>
      <c r="AK6597"/>
      <c r="AL6597"/>
      <c r="AM6597"/>
      <c r="AN6597"/>
      <c r="AO6597"/>
      <c r="AP6597"/>
      <c r="AQ6597"/>
      <c r="AR6597"/>
      <c r="AS6597"/>
      <c r="AT6597"/>
      <c r="AU6597"/>
      <c r="AV6597"/>
      <c r="AW6597"/>
      <c r="AX6597"/>
      <c r="AY6597"/>
      <c r="AZ6597"/>
      <c r="BA6597"/>
      <c r="BB6597"/>
      <c r="BC6597"/>
      <c r="BD6597"/>
      <c r="BE6597"/>
      <c r="BF6597"/>
      <c r="BG6597"/>
      <c r="BH6597"/>
      <c r="BI6597"/>
      <c r="BJ6597"/>
      <c r="BK6597"/>
      <c r="BL6597"/>
      <c r="BM6597"/>
      <c r="BN6597"/>
      <c r="BO6597"/>
    </row>
    <row r="6598" spans="1:67" ht="15" x14ac:dyDescent="0.25">
      <c r="A6598" s="245" t="s">
        <v>66</v>
      </c>
      <c r="B6598" s="245" t="s">
        <v>65</v>
      </c>
      <c r="C6598" s="245" t="s">
        <v>902</v>
      </c>
      <c r="D6598" s="245" t="s">
        <v>901</v>
      </c>
      <c r="E6598" s="246" t="s">
        <v>44</v>
      </c>
      <c r="F6598" s="245" t="s">
        <v>44</v>
      </c>
      <c r="G6598" s="245" t="s">
        <v>959</v>
      </c>
      <c r="H6598" s="245" t="s">
        <v>9729</v>
      </c>
      <c r="I6598" s="245" t="s">
        <v>12</v>
      </c>
      <c r="J6598" s="245" t="s">
        <v>59</v>
      </c>
      <c r="K6598" s="246" t="s">
        <v>25654</v>
      </c>
      <c r="L6598" s="245" t="s">
        <v>568</v>
      </c>
      <c r="M6598"/>
      <c r="N6598"/>
      <c r="O6598"/>
      <c r="P6598"/>
      <c r="Q6598"/>
      <c r="R6598"/>
      <c r="S6598"/>
      <c r="T6598"/>
      <c r="U6598"/>
      <c r="V6598"/>
      <c r="W6598"/>
      <c r="X6598"/>
      <c r="Y6598"/>
      <c r="Z6598"/>
      <c r="AA6598"/>
      <c r="AB6598"/>
      <c r="AC6598"/>
      <c r="AD6598"/>
      <c r="AE6598"/>
      <c r="AF6598"/>
      <c r="AG6598"/>
      <c r="AH6598"/>
      <c r="AI6598"/>
      <c r="AJ6598"/>
      <c r="AK6598"/>
      <c r="AL6598"/>
      <c r="AM6598"/>
      <c r="AN6598"/>
      <c r="AO6598"/>
      <c r="AP6598"/>
      <c r="AQ6598"/>
      <c r="AR6598"/>
      <c r="AS6598"/>
      <c r="AT6598"/>
      <c r="AU6598"/>
      <c r="AV6598"/>
      <c r="AW6598"/>
      <c r="AX6598"/>
      <c r="AY6598"/>
      <c r="AZ6598"/>
      <c r="BA6598"/>
      <c r="BB6598"/>
      <c r="BC6598"/>
      <c r="BD6598"/>
      <c r="BE6598"/>
      <c r="BF6598"/>
      <c r="BG6598"/>
      <c r="BH6598"/>
      <c r="BI6598"/>
      <c r="BJ6598"/>
      <c r="BK6598"/>
      <c r="BL6598"/>
      <c r="BM6598"/>
      <c r="BN6598"/>
      <c r="BO6598"/>
    </row>
    <row r="6599" spans="1:67" ht="15" x14ac:dyDescent="0.25">
      <c r="A6599" s="245" t="s">
        <v>66</v>
      </c>
      <c r="B6599" s="245" t="s">
        <v>65</v>
      </c>
      <c r="C6599" s="245" t="s">
        <v>902</v>
      </c>
      <c r="D6599" s="245" t="s">
        <v>901</v>
      </c>
      <c r="E6599" s="246" t="s">
        <v>44</v>
      </c>
      <c r="F6599" s="245" t="s">
        <v>44</v>
      </c>
      <c r="G6599" s="245" t="s">
        <v>958</v>
      </c>
      <c r="H6599" s="245" t="s">
        <v>9730</v>
      </c>
      <c r="I6599" s="245" t="s">
        <v>12</v>
      </c>
      <c r="J6599" s="245" t="s">
        <v>59</v>
      </c>
      <c r="K6599" s="246" t="s">
        <v>25655</v>
      </c>
      <c r="L6599" s="245" t="s">
        <v>568</v>
      </c>
      <c r="M6599"/>
      <c r="N6599"/>
      <c r="O6599"/>
      <c r="P6599"/>
      <c r="Q6599"/>
      <c r="R6599"/>
      <c r="S6599"/>
      <c r="T6599"/>
      <c r="U6599"/>
      <c r="V6599"/>
      <c r="W6599"/>
      <c r="X6599"/>
      <c r="Y6599"/>
      <c r="Z6599"/>
      <c r="AA6599"/>
      <c r="AB6599"/>
      <c r="AC6599"/>
      <c r="AD6599"/>
      <c r="AE6599"/>
      <c r="AF6599"/>
      <c r="AG6599"/>
      <c r="AH6599"/>
      <c r="AI6599"/>
      <c r="AJ6599"/>
      <c r="AK6599"/>
      <c r="AL6599"/>
      <c r="AM6599"/>
      <c r="AN6599"/>
      <c r="AO6599"/>
      <c r="AP6599"/>
      <c r="AQ6599"/>
      <c r="AR6599"/>
      <c r="AS6599"/>
      <c r="AT6599"/>
      <c r="AU6599"/>
      <c r="AV6599"/>
      <c r="AW6599"/>
      <c r="AX6599"/>
      <c r="AY6599"/>
      <c r="AZ6599"/>
      <c r="BA6599"/>
      <c r="BB6599"/>
      <c r="BC6599"/>
      <c r="BD6599"/>
      <c r="BE6599"/>
      <c r="BF6599"/>
      <c r="BG6599"/>
      <c r="BH6599"/>
      <c r="BI6599"/>
      <c r="BJ6599"/>
      <c r="BK6599"/>
      <c r="BL6599"/>
      <c r="BM6599"/>
      <c r="BN6599"/>
      <c r="BO6599"/>
    </row>
    <row r="6600" spans="1:67" ht="15" x14ac:dyDescent="0.25">
      <c r="A6600" s="245" t="s">
        <v>66</v>
      </c>
      <c r="B6600" s="245" t="s">
        <v>65</v>
      </c>
      <c r="C6600" s="245" t="s">
        <v>902</v>
      </c>
      <c r="D6600" s="245" t="s">
        <v>901</v>
      </c>
      <c r="E6600" s="246" t="s">
        <v>44</v>
      </c>
      <c r="F6600" s="245" t="s">
        <v>44</v>
      </c>
      <c r="G6600" s="245" t="s">
        <v>957</v>
      </c>
      <c r="H6600" s="245" t="s">
        <v>9731</v>
      </c>
      <c r="I6600" s="245" t="s">
        <v>12</v>
      </c>
      <c r="J6600" s="245" t="s">
        <v>59</v>
      </c>
      <c r="K6600" s="246" t="s">
        <v>25656</v>
      </c>
      <c r="L6600" s="245" t="s">
        <v>568</v>
      </c>
      <c r="M6600"/>
      <c r="N6600"/>
      <c r="O6600"/>
      <c r="P6600"/>
      <c r="Q6600"/>
      <c r="R6600"/>
      <c r="S6600"/>
      <c r="T6600"/>
      <c r="U6600"/>
      <c r="V6600"/>
      <c r="W6600"/>
      <c r="X6600"/>
      <c r="Y6600"/>
      <c r="Z6600"/>
      <c r="AA6600"/>
      <c r="AB6600"/>
      <c r="AC6600"/>
      <c r="AD6600"/>
      <c r="AE6600"/>
      <c r="AF6600"/>
      <c r="AG6600"/>
      <c r="AH6600"/>
      <c r="AI6600"/>
      <c r="AJ6600"/>
      <c r="AK6600"/>
      <c r="AL6600"/>
      <c r="AM6600"/>
      <c r="AN6600"/>
      <c r="AO6600"/>
      <c r="AP6600"/>
      <c r="AQ6600"/>
      <c r="AR6600"/>
      <c r="AS6600"/>
      <c r="AT6600"/>
      <c r="AU6600"/>
      <c r="AV6600"/>
      <c r="AW6600"/>
      <c r="AX6600"/>
      <c r="AY6600"/>
      <c r="AZ6600"/>
      <c r="BA6600"/>
      <c r="BB6600"/>
      <c r="BC6600"/>
      <c r="BD6600"/>
      <c r="BE6600"/>
      <c r="BF6600"/>
      <c r="BG6600"/>
      <c r="BH6600"/>
      <c r="BI6600"/>
      <c r="BJ6600"/>
      <c r="BK6600"/>
      <c r="BL6600"/>
      <c r="BM6600"/>
      <c r="BN6600"/>
      <c r="BO6600"/>
    </row>
    <row r="6601" spans="1:67" ht="15" x14ac:dyDescent="0.25">
      <c r="A6601" s="245" t="s">
        <v>66</v>
      </c>
      <c r="B6601" s="245" t="s">
        <v>65</v>
      </c>
      <c r="C6601" s="245" t="s">
        <v>902</v>
      </c>
      <c r="D6601" s="245" t="s">
        <v>901</v>
      </c>
      <c r="E6601" s="246" t="s">
        <v>44</v>
      </c>
      <c r="F6601" s="245" t="s">
        <v>44</v>
      </c>
      <c r="G6601" s="245" t="s">
        <v>956</v>
      </c>
      <c r="H6601" s="245" t="s">
        <v>9732</v>
      </c>
      <c r="I6601" s="245" t="s">
        <v>12</v>
      </c>
      <c r="J6601" s="245" t="s">
        <v>59</v>
      </c>
      <c r="K6601" s="246" t="s">
        <v>25657</v>
      </c>
      <c r="L6601" s="245" t="s">
        <v>568</v>
      </c>
      <c r="M6601"/>
      <c r="N6601"/>
      <c r="O6601"/>
      <c r="P6601"/>
      <c r="Q6601"/>
      <c r="R6601"/>
      <c r="S6601"/>
      <c r="T6601"/>
      <c r="U6601"/>
      <c r="V6601"/>
      <c r="W6601"/>
      <c r="X6601"/>
      <c r="Y6601"/>
      <c r="Z6601"/>
      <c r="AA6601"/>
      <c r="AB6601"/>
      <c r="AC6601"/>
      <c r="AD6601"/>
      <c r="AE6601"/>
      <c r="AF6601"/>
      <c r="AG6601"/>
      <c r="AH6601"/>
      <c r="AI6601"/>
      <c r="AJ6601"/>
      <c r="AK6601"/>
      <c r="AL6601"/>
      <c r="AM6601"/>
      <c r="AN6601"/>
      <c r="AO6601"/>
      <c r="AP6601"/>
      <c r="AQ6601"/>
      <c r="AR6601"/>
      <c r="AS6601"/>
      <c r="AT6601"/>
      <c r="AU6601"/>
      <c r="AV6601"/>
      <c r="AW6601"/>
      <c r="AX6601"/>
      <c r="AY6601"/>
      <c r="AZ6601"/>
      <c r="BA6601"/>
      <c r="BB6601"/>
      <c r="BC6601"/>
      <c r="BD6601"/>
      <c r="BE6601"/>
      <c r="BF6601"/>
      <c r="BG6601"/>
      <c r="BH6601"/>
      <c r="BI6601"/>
      <c r="BJ6601"/>
      <c r="BK6601"/>
      <c r="BL6601"/>
      <c r="BM6601"/>
      <c r="BN6601"/>
      <c r="BO6601"/>
    </row>
    <row r="6602" spans="1:67" ht="15" x14ac:dyDescent="0.25">
      <c r="A6602" s="245" t="s">
        <v>66</v>
      </c>
      <c r="B6602" s="245" t="s">
        <v>65</v>
      </c>
      <c r="C6602" s="245" t="s">
        <v>902</v>
      </c>
      <c r="D6602" s="245" t="s">
        <v>901</v>
      </c>
      <c r="E6602" s="246" t="s">
        <v>44</v>
      </c>
      <c r="F6602" s="245" t="s">
        <v>44</v>
      </c>
      <c r="G6602" s="245" t="s">
        <v>955</v>
      </c>
      <c r="H6602" s="245" t="s">
        <v>9733</v>
      </c>
      <c r="I6602" s="245" t="s">
        <v>12</v>
      </c>
      <c r="J6602" s="245" t="s">
        <v>59</v>
      </c>
      <c r="K6602" s="246" t="s">
        <v>25658</v>
      </c>
      <c r="L6602" s="245" t="s">
        <v>568</v>
      </c>
      <c r="M6602"/>
      <c r="N6602"/>
      <c r="O6602"/>
      <c r="P6602"/>
      <c r="Q6602"/>
      <c r="R6602"/>
      <c r="S6602"/>
      <c r="T6602"/>
      <c r="U6602"/>
      <c r="V6602"/>
      <c r="W6602"/>
      <c r="X6602"/>
      <c r="Y6602"/>
      <c r="Z6602"/>
      <c r="AA6602"/>
      <c r="AB6602"/>
      <c r="AC6602"/>
      <c r="AD6602"/>
      <c r="AE6602"/>
      <c r="AF6602"/>
      <c r="AG6602"/>
      <c r="AH6602"/>
      <c r="AI6602"/>
      <c r="AJ6602"/>
      <c r="AK6602"/>
      <c r="AL6602"/>
      <c r="AM6602"/>
      <c r="AN6602"/>
      <c r="AO6602"/>
      <c r="AP6602"/>
      <c r="AQ6602"/>
      <c r="AR6602"/>
      <c r="AS6602"/>
      <c r="AT6602"/>
      <c r="AU6602"/>
      <c r="AV6602"/>
      <c r="AW6602"/>
      <c r="AX6602"/>
      <c r="AY6602"/>
      <c r="AZ6602"/>
      <c r="BA6602"/>
      <c r="BB6602"/>
      <c r="BC6602"/>
      <c r="BD6602"/>
      <c r="BE6602"/>
      <c r="BF6602"/>
      <c r="BG6602"/>
      <c r="BH6602"/>
      <c r="BI6602"/>
      <c r="BJ6602"/>
      <c r="BK6602"/>
      <c r="BL6602"/>
      <c r="BM6602"/>
      <c r="BN6602"/>
      <c r="BO6602"/>
    </row>
    <row r="6603" spans="1:67" ht="15" x14ac:dyDescent="0.25">
      <c r="A6603" s="245" t="s">
        <v>66</v>
      </c>
      <c r="B6603" s="245" t="s">
        <v>65</v>
      </c>
      <c r="C6603" s="245" t="s">
        <v>902</v>
      </c>
      <c r="D6603" s="245" t="s">
        <v>901</v>
      </c>
      <c r="E6603" s="246" t="s">
        <v>44</v>
      </c>
      <c r="F6603" s="245" t="s">
        <v>44</v>
      </c>
      <c r="G6603" s="245" t="s">
        <v>954</v>
      </c>
      <c r="H6603" s="245" t="s">
        <v>9734</v>
      </c>
      <c r="I6603" s="245" t="s">
        <v>12</v>
      </c>
      <c r="J6603" s="245" t="s">
        <v>59</v>
      </c>
      <c r="K6603" s="246" t="s">
        <v>25659</v>
      </c>
      <c r="L6603" s="245" t="s">
        <v>568</v>
      </c>
      <c r="M6603"/>
      <c r="N6603"/>
      <c r="O6603"/>
      <c r="P6603"/>
      <c r="Q6603"/>
      <c r="R6603"/>
      <c r="S6603"/>
      <c r="T6603"/>
      <c r="U6603"/>
      <c r="V6603"/>
      <c r="W6603"/>
      <c r="X6603"/>
      <c r="Y6603"/>
      <c r="Z6603"/>
      <c r="AA6603"/>
      <c r="AB6603"/>
      <c r="AC6603"/>
      <c r="AD6603"/>
      <c r="AE6603"/>
      <c r="AF6603"/>
      <c r="AG6603"/>
      <c r="AH6603"/>
      <c r="AI6603"/>
      <c r="AJ6603"/>
      <c r="AK6603"/>
      <c r="AL6603"/>
      <c r="AM6603"/>
      <c r="AN6603"/>
      <c r="AO6603"/>
      <c r="AP6603"/>
      <c r="AQ6603"/>
      <c r="AR6603"/>
      <c r="AS6603"/>
      <c r="AT6603"/>
      <c r="AU6603"/>
      <c r="AV6603"/>
      <c r="AW6603"/>
      <c r="AX6603"/>
      <c r="AY6603"/>
      <c r="AZ6603"/>
      <c r="BA6603"/>
      <c r="BB6603"/>
      <c r="BC6603"/>
      <c r="BD6603"/>
      <c r="BE6603"/>
      <c r="BF6603"/>
      <c r="BG6603"/>
      <c r="BH6603"/>
      <c r="BI6603"/>
      <c r="BJ6603"/>
      <c r="BK6603"/>
      <c r="BL6603"/>
      <c r="BM6603"/>
      <c r="BN6603"/>
      <c r="BO6603"/>
    </row>
    <row r="6604" spans="1:67" ht="15" x14ac:dyDescent="0.25">
      <c r="A6604" s="245" t="s">
        <v>66</v>
      </c>
      <c r="B6604" s="245" t="s">
        <v>65</v>
      </c>
      <c r="C6604" s="245" t="s">
        <v>902</v>
      </c>
      <c r="D6604" s="245" t="s">
        <v>901</v>
      </c>
      <c r="E6604" s="246" t="s">
        <v>44</v>
      </c>
      <c r="F6604" s="245" t="s">
        <v>44</v>
      </c>
      <c r="G6604" s="245" t="s">
        <v>953</v>
      </c>
      <c r="H6604" s="245" t="s">
        <v>9735</v>
      </c>
      <c r="I6604" s="245" t="s">
        <v>12</v>
      </c>
      <c r="J6604" s="245" t="s">
        <v>59</v>
      </c>
      <c r="K6604" s="246" t="s">
        <v>25660</v>
      </c>
      <c r="L6604" s="245" t="s">
        <v>568</v>
      </c>
      <c r="M6604"/>
      <c r="N6604"/>
      <c r="O6604"/>
      <c r="P6604"/>
      <c r="Q6604"/>
      <c r="R6604"/>
      <c r="S6604"/>
      <c r="T6604"/>
      <c r="U6604"/>
      <c r="V6604"/>
      <c r="W6604"/>
      <c r="X6604"/>
      <c r="Y6604"/>
      <c r="Z6604"/>
      <c r="AA6604"/>
      <c r="AB6604"/>
      <c r="AC6604"/>
      <c r="AD6604"/>
      <c r="AE6604"/>
      <c r="AF6604"/>
      <c r="AG6604"/>
      <c r="AH6604"/>
      <c r="AI6604"/>
      <c r="AJ6604"/>
      <c r="AK6604"/>
      <c r="AL6604"/>
      <c r="AM6604"/>
      <c r="AN6604"/>
      <c r="AO6604"/>
      <c r="AP6604"/>
      <c r="AQ6604"/>
      <c r="AR6604"/>
      <c r="AS6604"/>
      <c r="AT6604"/>
      <c r="AU6604"/>
      <c r="AV6604"/>
      <c r="AW6604"/>
      <c r="AX6604"/>
      <c r="AY6604"/>
      <c r="AZ6604"/>
      <c r="BA6604"/>
      <c r="BB6604"/>
      <c r="BC6604"/>
      <c r="BD6604"/>
      <c r="BE6604"/>
      <c r="BF6604"/>
      <c r="BG6604"/>
      <c r="BH6604"/>
      <c r="BI6604"/>
      <c r="BJ6604"/>
      <c r="BK6604"/>
      <c r="BL6604"/>
      <c r="BM6604"/>
      <c r="BN6604"/>
      <c r="BO6604"/>
    </row>
    <row r="6605" spans="1:67" ht="15" x14ac:dyDescent="0.25">
      <c r="A6605" s="245" t="s">
        <v>66</v>
      </c>
      <c r="B6605" s="245" t="s">
        <v>65</v>
      </c>
      <c r="C6605" s="245" t="s">
        <v>902</v>
      </c>
      <c r="D6605" s="245" t="s">
        <v>901</v>
      </c>
      <c r="E6605" s="246" t="s">
        <v>44</v>
      </c>
      <c r="F6605" s="245" t="s">
        <v>44</v>
      </c>
      <c r="G6605" s="245" t="s">
        <v>952</v>
      </c>
      <c r="H6605" s="245" t="s">
        <v>9736</v>
      </c>
      <c r="I6605" s="245" t="s">
        <v>12</v>
      </c>
      <c r="J6605" s="245" t="s">
        <v>59</v>
      </c>
      <c r="K6605" s="246" t="s">
        <v>25661</v>
      </c>
      <c r="L6605" s="245" t="s">
        <v>568</v>
      </c>
      <c r="M6605"/>
      <c r="N6605"/>
      <c r="O6605"/>
      <c r="P6605"/>
      <c r="Q6605"/>
      <c r="R6605"/>
      <c r="S6605"/>
      <c r="T6605"/>
      <c r="U6605"/>
      <c r="V6605"/>
      <c r="W6605"/>
      <c r="X6605"/>
      <c r="Y6605"/>
      <c r="Z6605"/>
      <c r="AA6605"/>
      <c r="AB6605"/>
      <c r="AC6605"/>
      <c r="AD6605"/>
      <c r="AE6605"/>
      <c r="AF6605"/>
      <c r="AG6605"/>
      <c r="AH6605"/>
      <c r="AI6605"/>
      <c r="AJ6605"/>
      <c r="AK6605"/>
      <c r="AL6605"/>
      <c r="AM6605"/>
      <c r="AN6605"/>
      <c r="AO6605"/>
      <c r="AP6605"/>
      <c r="AQ6605"/>
      <c r="AR6605"/>
      <c r="AS6605"/>
      <c r="AT6605"/>
      <c r="AU6605"/>
      <c r="AV6605"/>
      <c r="AW6605"/>
      <c r="AX6605"/>
      <c r="AY6605"/>
      <c r="AZ6605"/>
      <c r="BA6605"/>
      <c r="BB6605"/>
      <c r="BC6605"/>
      <c r="BD6605"/>
      <c r="BE6605"/>
      <c r="BF6605"/>
      <c r="BG6605"/>
      <c r="BH6605"/>
      <c r="BI6605"/>
      <c r="BJ6605"/>
      <c r="BK6605"/>
      <c r="BL6605"/>
      <c r="BM6605"/>
      <c r="BN6605"/>
      <c r="BO6605"/>
    </row>
    <row r="6606" spans="1:67" ht="15" x14ac:dyDescent="0.25">
      <c r="A6606" s="245" t="s">
        <v>66</v>
      </c>
      <c r="B6606" s="245" t="s">
        <v>65</v>
      </c>
      <c r="C6606" s="245" t="s">
        <v>902</v>
      </c>
      <c r="D6606" s="245" t="s">
        <v>901</v>
      </c>
      <c r="E6606" s="246" t="s">
        <v>44</v>
      </c>
      <c r="F6606" s="245" t="s">
        <v>44</v>
      </c>
      <c r="G6606" s="245" t="s">
        <v>951</v>
      </c>
      <c r="H6606" s="245" t="s">
        <v>9737</v>
      </c>
      <c r="I6606" s="245" t="s">
        <v>12</v>
      </c>
      <c r="J6606" s="245" t="s">
        <v>59</v>
      </c>
      <c r="K6606" s="246" t="s">
        <v>25662</v>
      </c>
      <c r="L6606" s="245" t="s">
        <v>568</v>
      </c>
      <c r="M6606"/>
      <c r="N6606"/>
      <c r="O6606"/>
      <c r="P6606"/>
      <c r="Q6606"/>
      <c r="R6606"/>
      <c r="S6606"/>
      <c r="T6606"/>
      <c r="U6606"/>
      <c r="V6606"/>
      <c r="W6606"/>
      <c r="X6606"/>
      <c r="Y6606"/>
      <c r="Z6606"/>
      <c r="AA6606"/>
      <c r="AB6606"/>
      <c r="AC6606"/>
      <c r="AD6606"/>
      <c r="AE6606"/>
      <c r="AF6606"/>
      <c r="AG6606"/>
      <c r="AH6606"/>
      <c r="AI6606"/>
      <c r="AJ6606"/>
      <c r="AK6606"/>
      <c r="AL6606"/>
      <c r="AM6606"/>
      <c r="AN6606"/>
      <c r="AO6606"/>
      <c r="AP6606"/>
      <c r="AQ6606"/>
      <c r="AR6606"/>
      <c r="AS6606"/>
      <c r="AT6606"/>
      <c r="AU6606"/>
      <c r="AV6606"/>
      <c r="AW6606"/>
      <c r="AX6606"/>
      <c r="AY6606"/>
      <c r="AZ6606"/>
      <c r="BA6606"/>
      <c r="BB6606"/>
      <c r="BC6606"/>
      <c r="BD6606"/>
      <c r="BE6606"/>
      <c r="BF6606"/>
      <c r="BG6606"/>
      <c r="BH6606"/>
      <c r="BI6606"/>
      <c r="BJ6606"/>
      <c r="BK6606"/>
      <c r="BL6606"/>
      <c r="BM6606"/>
      <c r="BN6606"/>
      <c r="BO6606"/>
    </row>
    <row r="6607" spans="1:67" ht="15" x14ac:dyDescent="0.25">
      <c r="A6607" s="245" t="s">
        <v>66</v>
      </c>
      <c r="B6607" s="245" t="s">
        <v>65</v>
      </c>
      <c r="C6607" s="245" t="s">
        <v>902</v>
      </c>
      <c r="D6607" s="245" t="s">
        <v>901</v>
      </c>
      <c r="E6607" s="246" t="s">
        <v>44</v>
      </c>
      <c r="F6607" s="245" t="s">
        <v>44</v>
      </c>
      <c r="G6607" s="245" t="s">
        <v>950</v>
      </c>
      <c r="H6607" s="245" t="s">
        <v>9738</v>
      </c>
      <c r="I6607" s="245" t="s">
        <v>12</v>
      </c>
      <c r="J6607" s="245" t="s">
        <v>59</v>
      </c>
      <c r="K6607" s="246" t="s">
        <v>25663</v>
      </c>
      <c r="L6607" s="245" t="s">
        <v>568</v>
      </c>
      <c r="M6607"/>
      <c r="N6607"/>
      <c r="O6607"/>
      <c r="P6607"/>
      <c r="Q6607"/>
      <c r="R6607"/>
      <c r="S6607"/>
      <c r="T6607"/>
      <c r="U6607"/>
      <c r="V6607"/>
      <c r="W6607"/>
      <c r="X6607"/>
      <c r="Y6607"/>
      <c r="Z6607"/>
      <c r="AA6607"/>
      <c r="AB6607"/>
      <c r="AC6607"/>
      <c r="AD6607"/>
      <c r="AE6607"/>
      <c r="AF6607"/>
      <c r="AG6607"/>
      <c r="AH6607"/>
      <c r="AI6607"/>
      <c r="AJ6607"/>
      <c r="AK6607"/>
      <c r="AL6607"/>
      <c r="AM6607"/>
      <c r="AN6607"/>
      <c r="AO6607"/>
      <c r="AP6607"/>
      <c r="AQ6607"/>
      <c r="AR6607"/>
      <c r="AS6607"/>
      <c r="AT6607"/>
      <c r="AU6607"/>
      <c r="AV6607"/>
      <c r="AW6607"/>
      <c r="AX6607"/>
      <c r="AY6607"/>
      <c r="AZ6607"/>
      <c r="BA6607"/>
      <c r="BB6607"/>
      <c r="BC6607"/>
      <c r="BD6607"/>
      <c r="BE6607"/>
      <c r="BF6607"/>
      <c r="BG6607"/>
      <c r="BH6607"/>
      <c r="BI6607"/>
      <c r="BJ6607"/>
      <c r="BK6607"/>
      <c r="BL6607"/>
      <c r="BM6607"/>
      <c r="BN6607"/>
      <c r="BO6607"/>
    </row>
    <row r="6608" spans="1:67" ht="15" x14ac:dyDescent="0.25">
      <c r="A6608" s="245" t="s">
        <v>66</v>
      </c>
      <c r="B6608" s="245" t="s">
        <v>65</v>
      </c>
      <c r="C6608" s="245" t="s">
        <v>902</v>
      </c>
      <c r="D6608" s="245" t="s">
        <v>901</v>
      </c>
      <c r="E6608" s="246" t="s">
        <v>44</v>
      </c>
      <c r="F6608" s="245" t="s">
        <v>44</v>
      </c>
      <c r="G6608" s="245" t="s">
        <v>949</v>
      </c>
      <c r="H6608" s="245" t="s">
        <v>9739</v>
      </c>
      <c r="I6608" s="245" t="s">
        <v>12</v>
      </c>
      <c r="J6608" s="245" t="s">
        <v>59</v>
      </c>
      <c r="K6608" s="246" t="s">
        <v>25664</v>
      </c>
      <c r="L6608" s="245" t="s">
        <v>568</v>
      </c>
      <c r="M6608"/>
      <c r="N6608"/>
      <c r="O6608"/>
      <c r="P6608"/>
      <c r="Q6608"/>
      <c r="R6608"/>
      <c r="S6608"/>
      <c r="T6608"/>
      <c r="U6608"/>
      <c r="V6608"/>
      <c r="W6608"/>
      <c r="X6608"/>
      <c r="Y6608"/>
      <c r="Z6608"/>
      <c r="AA6608"/>
      <c r="AB6608"/>
      <c r="AC6608"/>
      <c r="AD6608"/>
      <c r="AE6608"/>
      <c r="AF6608"/>
      <c r="AG6608"/>
      <c r="AH6608"/>
      <c r="AI6608"/>
      <c r="AJ6608"/>
      <c r="AK6608"/>
      <c r="AL6608"/>
      <c r="AM6608"/>
      <c r="AN6608"/>
      <c r="AO6608"/>
      <c r="AP6608"/>
      <c r="AQ6608"/>
      <c r="AR6608"/>
      <c r="AS6608"/>
      <c r="AT6608"/>
      <c r="AU6608"/>
      <c r="AV6608"/>
      <c r="AW6608"/>
      <c r="AX6608"/>
      <c r="AY6608"/>
      <c r="AZ6608"/>
      <c r="BA6608"/>
      <c r="BB6608"/>
      <c r="BC6608"/>
      <c r="BD6608"/>
      <c r="BE6608"/>
      <c r="BF6608"/>
      <c r="BG6608"/>
      <c r="BH6608"/>
      <c r="BI6608"/>
      <c r="BJ6608"/>
      <c r="BK6608"/>
      <c r="BL6608"/>
      <c r="BM6608"/>
      <c r="BN6608"/>
      <c r="BO6608"/>
    </row>
    <row r="6609" spans="1:67" ht="15" x14ac:dyDescent="0.25">
      <c r="A6609" s="245" t="s">
        <v>66</v>
      </c>
      <c r="B6609" s="245" t="s">
        <v>65</v>
      </c>
      <c r="C6609" s="245" t="s">
        <v>902</v>
      </c>
      <c r="D6609" s="245" t="s">
        <v>901</v>
      </c>
      <c r="E6609" s="246" t="s">
        <v>44</v>
      </c>
      <c r="F6609" s="245" t="s">
        <v>44</v>
      </c>
      <c r="G6609" s="245" t="s">
        <v>948</v>
      </c>
      <c r="H6609" s="245" t="s">
        <v>9740</v>
      </c>
      <c r="I6609" s="245" t="s">
        <v>12</v>
      </c>
      <c r="J6609" s="245" t="s">
        <v>59</v>
      </c>
      <c r="K6609" s="246" t="s">
        <v>25665</v>
      </c>
      <c r="L6609" s="245" t="s">
        <v>568</v>
      </c>
      <c r="M6609"/>
      <c r="N6609"/>
      <c r="O6609"/>
      <c r="P6609"/>
      <c r="Q6609"/>
      <c r="R6609"/>
      <c r="S6609"/>
      <c r="T6609"/>
      <c r="U6609"/>
      <c r="V6609"/>
      <c r="W6609"/>
      <c r="X6609"/>
      <c r="Y6609"/>
      <c r="Z6609"/>
      <c r="AA6609"/>
      <c r="AB6609"/>
      <c r="AC6609"/>
      <c r="AD6609"/>
      <c r="AE6609"/>
      <c r="AF6609"/>
      <c r="AG6609"/>
      <c r="AH6609"/>
      <c r="AI6609"/>
      <c r="AJ6609"/>
      <c r="AK6609"/>
      <c r="AL6609"/>
      <c r="AM6609"/>
      <c r="AN6609"/>
      <c r="AO6609"/>
      <c r="AP6609"/>
      <c r="AQ6609"/>
      <c r="AR6609"/>
      <c r="AS6609"/>
      <c r="AT6609"/>
      <c r="AU6609"/>
      <c r="AV6609"/>
      <c r="AW6609"/>
      <c r="AX6609"/>
      <c r="AY6609"/>
      <c r="AZ6609"/>
      <c r="BA6609"/>
      <c r="BB6609"/>
      <c r="BC6609"/>
      <c r="BD6609"/>
      <c r="BE6609"/>
      <c r="BF6609"/>
      <c r="BG6609"/>
      <c r="BH6609"/>
      <c r="BI6609"/>
      <c r="BJ6609"/>
      <c r="BK6609"/>
      <c r="BL6609"/>
      <c r="BM6609"/>
      <c r="BN6609"/>
      <c r="BO6609"/>
    </row>
    <row r="6610" spans="1:67" ht="15" x14ac:dyDescent="0.25">
      <c r="A6610" s="245" t="s">
        <v>66</v>
      </c>
      <c r="B6610" s="245" t="s">
        <v>65</v>
      </c>
      <c r="C6610" s="245" t="s">
        <v>902</v>
      </c>
      <c r="D6610" s="245" t="s">
        <v>901</v>
      </c>
      <c r="E6610" s="246" t="s">
        <v>44</v>
      </c>
      <c r="F6610" s="245" t="s">
        <v>44</v>
      </c>
      <c r="G6610" s="245" t="s">
        <v>947</v>
      </c>
      <c r="H6610" s="245" t="s">
        <v>9741</v>
      </c>
      <c r="I6610" s="245" t="s">
        <v>12</v>
      </c>
      <c r="J6610" s="245" t="s">
        <v>59</v>
      </c>
      <c r="K6610" s="246" t="s">
        <v>25666</v>
      </c>
      <c r="L6610" s="245" t="s">
        <v>568</v>
      </c>
      <c r="M6610"/>
      <c r="N6610"/>
      <c r="O6610"/>
      <c r="P6610"/>
      <c r="Q6610"/>
      <c r="R6610"/>
      <c r="S6610"/>
      <c r="T6610"/>
      <c r="U6610"/>
      <c r="V6610"/>
      <c r="W6610"/>
      <c r="X6610"/>
      <c r="Y6610"/>
      <c r="Z6610"/>
      <c r="AA6610"/>
      <c r="AB6610"/>
      <c r="AC6610"/>
      <c r="AD6610"/>
      <c r="AE6610"/>
      <c r="AF6610"/>
      <c r="AG6610"/>
      <c r="AH6610"/>
      <c r="AI6610"/>
      <c r="AJ6610"/>
      <c r="AK6610"/>
      <c r="AL6610"/>
      <c r="AM6610"/>
      <c r="AN6610"/>
      <c r="AO6610"/>
      <c r="AP6610"/>
      <c r="AQ6610"/>
      <c r="AR6610"/>
      <c r="AS6610"/>
      <c r="AT6610"/>
      <c r="AU6610"/>
      <c r="AV6610"/>
      <c r="AW6610"/>
      <c r="AX6610"/>
      <c r="AY6610"/>
      <c r="AZ6610"/>
      <c r="BA6610"/>
      <c r="BB6610"/>
      <c r="BC6610"/>
      <c r="BD6610"/>
      <c r="BE6610"/>
      <c r="BF6610"/>
      <c r="BG6610"/>
      <c r="BH6610"/>
      <c r="BI6610"/>
      <c r="BJ6610"/>
      <c r="BK6610"/>
      <c r="BL6610"/>
      <c r="BM6610"/>
      <c r="BN6610"/>
      <c r="BO6610"/>
    </row>
    <row r="6611" spans="1:67" ht="15" x14ac:dyDescent="0.25">
      <c r="A6611" s="245" t="s">
        <v>66</v>
      </c>
      <c r="B6611" s="245" t="s">
        <v>65</v>
      </c>
      <c r="C6611" s="245" t="s">
        <v>902</v>
      </c>
      <c r="D6611" s="245" t="s">
        <v>901</v>
      </c>
      <c r="E6611" s="246" t="s">
        <v>44</v>
      </c>
      <c r="F6611" s="245" t="s">
        <v>44</v>
      </c>
      <c r="G6611" s="245" t="s">
        <v>946</v>
      </c>
      <c r="H6611" s="245" t="s">
        <v>9742</v>
      </c>
      <c r="I6611" s="245" t="s">
        <v>12</v>
      </c>
      <c r="J6611" s="245" t="s">
        <v>59</v>
      </c>
      <c r="K6611" s="246" t="s">
        <v>25667</v>
      </c>
      <c r="L6611" s="245" t="s">
        <v>568</v>
      </c>
      <c r="M6611"/>
      <c r="N6611"/>
      <c r="O6611"/>
      <c r="P6611"/>
      <c r="Q6611"/>
      <c r="R6611"/>
      <c r="S6611"/>
      <c r="T6611"/>
      <c r="U6611"/>
      <c r="V6611"/>
      <c r="W6611"/>
      <c r="X6611"/>
      <c r="Y6611"/>
      <c r="Z6611"/>
      <c r="AA6611"/>
      <c r="AB6611"/>
      <c r="AC6611"/>
      <c r="AD6611"/>
      <c r="AE6611"/>
      <c r="AF6611"/>
      <c r="AG6611"/>
      <c r="AH6611"/>
      <c r="AI6611"/>
      <c r="AJ6611"/>
      <c r="AK6611"/>
      <c r="AL6611"/>
      <c r="AM6611"/>
      <c r="AN6611"/>
      <c r="AO6611"/>
      <c r="AP6611"/>
      <c r="AQ6611"/>
      <c r="AR6611"/>
      <c r="AS6611"/>
      <c r="AT6611"/>
      <c r="AU6611"/>
      <c r="AV6611"/>
      <c r="AW6611"/>
      <c r="AX6611"/>
      <c r="AY6611"/>
      <c r="AZ6611"/>
      <c r="BA6611"/>
      <c r="BB6611"/>
      <c r="BC6611"/>
      <c r="BD6611"/>
      <c r="BE6611"/>
      <c r="BF6611"/>
      <c r="BG6611"/>
      <c r="BH6611"/>
      <c r="BI6611"/>
      <c r="BJ6611"/>
      <c r="BK6611"/>
      <c r="BL6611"/>
      <c r="BM6611"/>
      <c r="BN6611"/>
      <c r="BO6611"/>
    </row>
    <row r="6612" spans="1:67" ht="15" x14ac:dyDescent="0.25">
      <c r="A6612" s="245" t="s">
        <v>66</v>
      </c>
      <c r="B6612" s="245" t="s">
        <v>65</v>
      </c>
      <c r="C6612" s="245" t="s">
        <v>902</v>
      </c>
      <c r="D6612" s="245" t="s">
        <v>901</v>
      </c>
      <c r="E6612" s="246" t="s">
        <v>44</v>
      </c>
      <c r="F6612" s="245" t="s">
        <v>44</v>
      </c>
      <c r="G6612" s="245" t="s">
        <v>945</v>
      </c>
      <c r="H6612" s="245" t="s">
        <v>9743</v>
      </c>
      <c r="I6612" s="245" t="s">
        <v>12</v>
      </c>
      <c r="J6612" s="245" t="s">
        <v>59</v>
      </c>
      <c r="K6612" s="246" t="s">
        <v>25668</v>
      </c>
      <c r="L6612" s="245" t="s">
        <v>568</v>
      </c>
      <c r="M6612"/>
      <c r="N6612"/>
      <c r="O6612"/>
      <c r="P6612"/>
      <c r="Q6612"/>
      <c r="R6612"/>
      <c r="S6612"/>
      <c r="T6612"/>
      <c r="U6612"/>
      <c r="V6612"/>
      <c r="W6612"/>
      <c r="X6612"/>
      <c r="Y6612"/>
      <c r="Z6612"/>
      <c r="AA6612"/>
      <c r="AB6612"/>
      <c r="AC6612"/>
      <c r="AD6612"/>
      <c r="AE6612"/>
      <c r="AF6612"/>
      <c r="AG6612"/>
      <c r="AH6612"/>
      <c r="AI6612"/>
      <c r="AJ6612"/>
      <c r="AK6612"/>
      <c r="AL6612"/>
      <c r="AM6612"/>
      <c r="AN6612"/>
      <c r="AO6612"/>
      <c r="AP6612"/>
      <c r="AQ6612"/>
      <c r="AR6612"/>
      <c r="AS6612"/>
      <c r="AT6612"/>
      <c r="AU6612"/>
      <c r="AV6612"/>
      <c r="AW6612"/>
      <c r="AX6612"/>
      <c r="AY6612"/>
      <c r="AZ6612"/>
      <c r="BA6612"/>
      <c r="BB6612"/>
      <c r="BC6612"/>
      <c r="BD6612"/>
      <c r="BE6612"/>
      <c r="BF6612"/>
      <c r="BG6612"/>
      <c r="BH6612"/>
      <c r="BI6612"/>
      <c r="BJ6612"/>
      <c r="BK6612"/>
      <c r="BL6612"/>
      <c r="BM6612"/>
      <c r="BN6612"/>
      <c r="BO6612"/>
    </row>
    <row r="6613" spans="1:67" ht="15" x14ac:dyDescent="0.25">
      <c r="A6613" s="245" t="s">
        <v>66</v>
      </c>
      <c r="B6613" s="245" t="s">
        <v>65</v>
      </c>
      <c r="C6613" s="245" t="s">
        <v>902</v>
      </c>
      <c r="D6613" s="245" t="s">
        <v>901</v>
      </c>
      <c r="E6613" s="246" t="s">
        <v>44</v>
      </c>
      <c r="F6613" s="245" t="s">
        <v>44</v>
      </c>
      <c r="G6613" s="245" t="s">
        <v>944</v>
      </c>
      <c r="H6613" s="245" t="s">
        <v>9744</v>
      </c>
      <c r="I6613" s="245" t="s">
        <v>12</v>
      </c>
      <c r="J6613" s="245" t="s">
        <v>59</v>
      </c>
      <c r="K6613" s="246" t="s">
        <v>25669</v>
      </c>
      <c r="L6613" s="245" t="s">
        <v>568</v>
      </c>
      <c r="M6613"/>
      <c r="N6613"/>
      <c r="O6613"/>
      <c r="P6613"/>
      <c r="Q6613"/>
      <c r="R6613"/>
      <c r="S6613"/>
      <c r="T6613"/>
      <c r="U6613"/>
      <c r="V6613"/>
      <c r="W6613"/>
      <c r="X6613"/>
      <c r="Y6613"/>
      <c r="Z6613"/>
      <c r="AA6613"/>
      <c r="AB6613"/>
      <c r="AC6613"/>
      <c r="AD6613"/>
      <c r="AE6613"/>
      <c r="AF6613"/>
      <c r="AG6613"/>
      <c r="AH6613"/>
      <c r="AI6613"/>
      <c r="AJ6613"/>
      <c r="AK6613"/>
      <c r="AL6613"/>
      <c r="AM6613"/>
      <c r="AN6613"/>
      <c r="AO6613"/>
      <c r="AP6613"/>
      <c r="AQ6613"/>
      <c r="AR6613"/>
      <c r="AS6613"/>
      <c r="AT6613"/>
      <c r="AU6613"/>
      <c r="AV6613"/>
      <c r="AW6613"/>
      <c r="AX6613"/>
      <c r="AY6613"/>
      <c r="AZ6613"/>
      <c r="BA6613"/>
      <c r="BB6613"/>
      <c r="BC6613"/>
      <c r="BD6613"/>
      <c r="BE6613"/>
      <c r="BF6613"/>
      <c r="BG6613"/>
      <c r="BH6613"/>
      <c r="BI6613"/>
      <c r="BJ6613"/>
      <c r="BK6613"/>
      <c r="BL6613"/>
      <c r="BM6613"/>
      <c r="BN6613"/>
      <c r="BO6613"/>
    </row>
    <row r="6614" spans="1:67" ht="15" x14ac:dyDescent="0.25">
      <c r="A6614" s="245" t="s">
        <v>66</v>
      </c>
      <c r="B6614" s="245" t="s">
        <v>65</v>
      </c>
      <c r="C6614" s="245" t="s">
        <v>902</v>
      </c>
      <c r="D6614" s="245" t="s">
        <v>901</v>
      </c>
      <c r="E6614" s="246" t="s">
        <v>44</v>
      </c>
      <c r="F6614" s="245" t="s">
        <v>44</v>
      </c>
      <c r="G6614" s="245" t="s">
        <v>943</v>
      </c>
      <c r="H6614" s="245" t="s">
        <v>9745</v>
      </c>
      <c r="I6614" s="245" t="s">
        <v>12</v>
      </c>
      <c r="J6614" s="245" t="s">
        <v>59</v>
      </c>
      <c r="K6614" s="246" t="s">
        <v>25670</v>
      </c>
      <c r="L6614" s="245" t="s">
        <v>568</v>
      </c>
      <c r="M6614"/>
      <c r="N6614"/>
      <c r="O6614"/>
      <c r="P6614"/>
      <c r="Q6614"/>
      <c r="R6614"/>
      <c r="S6614"/>
      <c r="T6614"/>
      <c r="U6614"/>
      <c r="V6614"/>
      <c r="W6614"/>
      <c r="X6614"/>
      <c r="Y6614"/>
      <c r="Z6614"/>
      <c r="AA6614"/>
      <c r="AB6614"/>
      <c r="AC6614"/>
      <c r="AD6614"/>
      <c r="AE6614"/>
      <c r="AF6614"/>
      <c r="AG6614"/>
      <c r="AH6614"/>
      <c r="AI6614"/>
      <c r="AJ6614"/>
      <c r="AK6614"/>
      <c r="AL6614"/>
      <c r="AM6614"/>
      <c r="AN6614"/>
      <c r="AO6614"/>
      <c r="AP6614"/>
      <c r="AQ6614"/>
      <c r="AR6614"/>
      <c r="AS6614"/>
      <c r="AT6614"/>
      <c r="AU6614"/>
      <c r="AV6614"/>
      <c r="AW6614"/>
      <c r="AX6614"/>
      <c r="AY6614"/>
      <c r="AZ6614"/>
      <c r="BA6614"/>
      <c r="BB6614"/>
      <c r="BC6614"/>
      <c r="BD6614"/>
      <c r="BE6614"/>
      <c r="BF6614"/>
      <c r="BG6614"/>
      <c r="BH6614"/>
      <c r="BI6614"/>
      <c r="BJ6614"/>
      <c r="BK6614"/>
      <c r="BL6614"/>
      <c r="BM6614"/>
      <c r="BN6614"/>
      <c r="BO6614"/>
    </row>
    <row r="6615" spans="1:67" ht="15" x14ac:dyDescent="0.25">
      <c r="A6615" s="245" t="s">
        <v>66</v>
      </c>
      <c r="B6615" s="245" t="s">
        <v>65</v>
      </c>
      <c r="C6615" s="245" t="s">
        <v>902</v>
      </c>
      <c r="D6615" s="245" t="s">
        <v>901</v>
      </c>
      <c r="E6615" s="246" t="s">
        <v>44</v>
      </c>
      <c r="F6615" s="245" t="s">
        <v>44</v>
      </c>
      <c r="G6615" s="245" t="s">
        <v>942</v>
      </c>
      <c r="H6615" s="245" t="s">
        <v>9746</v>
      </c>
      <c r="I6615" s="245" t="s">
        <v>12</v>
      </c>
      <c r="J6615" s="245" t="s">
        <v>59</v>
      </c>
      <c r="K6615" s="246" t="s">
        <v>25671</v>
      </c>
      <c r="L6615" s="245" t="s">
        <v>568</v>
      </c>
      <c r="M6615"/>
      <c r="N6615"/>
      <c r="O6615"/>
      <c r="P6615"/>
      <c r="Q6615"/>
      <c r="R6615"/>
      <c r="S6615"/>
      <c r="T6615"/>
      <c r="U6615"/>
      <c r="V6615"/>
      <c r="W6615"/>
      <c r="X6615"/>
      <c r="Y6615"/>
      <c r="Z6615"/>
      <c r="AA6615"/>
      <c r="AB6615"/>
      <c r="AC6615"/>
      <c r="AD6615"/>
      <c r="AE6615"/>
      <c r="AF6615"/>
      <c r="AG6615"/>
      <c r="AH6615"/>
      <c r="AI6615"/>
      <c r="AJ6615"/>
      <c r="AK6615"/>
      <c r="AL6615"/>
      <c r="AM6615"/>
      <c r="AN6615"/>
      <c r="AO6615"/>
      <c r="AP6615"/>
      <c r="AQ6615"/>
      <c r="AR6615"/>
      <c r="AS6615"/>
      <c r="AT6615"/>
      <c r="AU6615"/>
      <c r="AV6615"/>
      <c r="AW6615"/>
      <c r="AX6615"/>
      <c r="AY6615"/>
      <c r="AZ6615"/>
      <c r="BA6615"/>
      <c r="BB6615"/>
      <c r="BC6615"/>
      <c r="BD6615"/>
      <c r="BE6615"/>
      <c r="BF6615"/>
      <c r="BG6615"/>
      <c r="BH6615"/>
      <c r="BI6615"/>
      <c r="BJ6615"/>
      <c r="BK6615"/>
      <c r="BL6615"/>
      <c r="BM6615"/>
      <c r="BN6615"/>
      <c r="BO6615"/>
    </row>
    <row r="6616" spans="1:67" ht="15" x14ac:dyDescent="0.25">
      <c r="A6616" s="245" t="s">
        <v>66</v>
      </c>
      <c r="B6616" s="245" t="s">
        <v>65</v>
      </c>
      <c r="C6616" s="245" t="s">
        <v>902</v>
      </c>
      <c r="D6616" s="245" t="s">
        <v>901</v>
      </c>
      <c r="E6616" s="246" t="s">
        <v>44</v>
      </c>
      <c r="F6616" s="245" t="s">
        <v>44</v>
      </c>
      <c r="G6616" s="245" t="s">
        <v>941</v>
      </c>
      <c r="H6616" s="245" t="s">
        <v>9747</v>
      </c>
      <c r="I6616" s="245" t="s">
        <v>12</v>
      </c>
      <c r="J6616" s="245" t="s">
        <v>59</v>
      </c>
      <c r="K6616" s="246" t="s">
        <v>25672</v>
      </c>
      <c r="L6616" s="245" t="s">
        <v>568</v>
      </c>
      <c r="M6616"/>
      <c r="N6616"/>
      <c r="O6616"/>
      <c r="P6616"/>
      <c r="Q6616"/>
      <c r="R6616"/>
      <c r="S6616"/>
      <c r="T6616"/>
      <c r="U6616"/>
      <c r="V6616"/>
      <c r="W6616"/>
      <c r="X6616"/>
      <c r="Y6616"/>
      <c r="Z6616"/>
      <c r="AA6616"/>
      <c r="AB6616"/>
      <c r="AC6616"/>
      <c r="AD6616"/>
      <c r="AE6616"/>
      <c r="AF6616"/>
      <c r="AG6616"/>
      <c r="AH6616"/>
      <c r="AI6616"/>
      <c r="AJ6616"/>
      <c r="AK6616"/>
      <c r="AL6616"/>
      <c r="AM6616"/>
      <c r="AN6616"/>
      <c r="AO6616"/>
      <c r="AP6616"/>
      <c r="AQ6616"/>
      <c r="AR6616"/>
      <c r="AS6616"/>
      <c r="AT6616"/>
      <c r="AU6616"/>
      <c r="AV6616"/>
      <c r="AW6616"/>
      <c r="AX6616"/>
      <c r="AY6616"/>
      <c r="AZ6616"/>
      <c r="BA6616"/>
      <c r="BB6616"/>
      <c r="BC6616"/>
      <c r="BD6616"/>
      <c r="BE6616"/>
      <c r="BF6616"/>
      <c r="BG6616"/>
      <c r="BH6616"/>
      <c r="BI6616"/>
      <c r="BJ6616"/>
      <c r="BK6616"/>
      <c r="BL6616"/>
      <c r="BM6616"/>
      <c r="BN6616"/>
      <c r="BO6616"/>
    </row>
    <row r="6617" spans="1:67" ht="15" x14ac:dyDescent="0.25">
      <c r="A6617" s="245" t="s">
        <v>66</v>
      </c>
      <c r="B6617" s="245" t="s">
        <v>65</v>
      </c>
      <c r="C6617" s="245" t="s">
        <v>902</v>
      </c>
      <c r="D6617" s="245" t="s">
        <v>901</v>
      </c>
      <c r="E6617" s="246" t="s">
        <v>44</v>
      </c>
      <c r="F6617" s="245" t="s">
        <v>44</v>
      </c>
      <c r="G6617" s="245" t="s">
        <v>940</v>
      </c>
      <c r="H6617" s="245" t="s">
        <v>9748</v>
      </c>
      <c r="I6617" s="245" t="s">
        <v>12</v>
      </c>
      <c r="J6617" s="245" t="s">
        <v>59</v>
      </c>
      <c r="K6617" s="246" t="s">
        <v>25673</v>
      </c>
      <c r="L6617" s="245" t="s">
        <v>568</v>
      </c>
      <c r="M6617"/>
      <c r="N6617"/>
      <c r="O6617"/>
      <c r="P6617"/>
      <c r="Q6617"/>
      <c r="R6617"/>
      <c r="S6617"/>
      <c r="T6617"/>
      <c r="U6617"/>
      <c r="V6617"/>
      <c r="W6617"/>
      <c r="X6617"/>
      <c r="Y6617"/>
      <c r="Z6617"/>
      <c r="AA6617"/>
      <c r="AB6617"/>
      <c r="AC6617"/>
      <c r="AD6617"/>
      <c r="AE6617"/>
      <c r="AF6617"/>
      <c r="AG6617"/>
      <c r="AH6617"/>
      <c r="AI6617"/>
      <c r="AJ6617"/>
      <c r="AK6617"/>
      <c r="AL6617"/>
      <c r="AM6617"/>
      <c r="AN6617"/>
      <c r="AO6617"/>
      <c r="AP6617"/>
      <c r="AQ6617"/>
      <c r="AR6617"/>
      <c r="AS6617"/>
      <c r="AT6617"/>
      <c r="AU6617"/>
      <c r="AV6617"/>
      <c r="AW6617"/>
      <c r="AX6617"/>
      <c r="AY6617"/>
      <c r="AZ6617"/>
      <c r="BA6617"/>
      <c r="BB6617"/>
      <c r="BC6617"/>
      <c r="BD6617"/>
      <c r="BE6617"/>
      <c r="BF6617"/>
      <c r="BG6617"/>
      <c r="BH6617"/>
      <c r="BI6617"/>
      <c r="BJ6617"/>
      <c r="BK6617"/>
      <c r="BL6617"/>
      <c r="BM6617"/>
      <c r="BN6617"/>
      <c r="BO6617"/>
    </row>
    <row r="6618" spans="1:67" ht="15" x14ac:dyDescent="0.25">
      <c r="A6618" s="245" t="s">
        <v>66</v>
      </c>
      <c r="B6618" s="245" t="s">
        <v>65</v>
      </c>
      <c r="C6618" s="245" t="s">
        <v>902</v>
      </c>
      <c r="D6618" s="245" t="s">
        <v>901</v>
      </c>
      <c r="E6618" s="246" t="s">
        <v>44</v>
      </c>
      <c r="F6618" s="245" t="s">
        <v>44</v>
      </c>
      <c r="G6618" s="245" t="s">
        <v>939</v>
      </c>
      <c r="H6618" s="245" t="s">
        <v>9749</v>
      </c>
      <c r="I6618" s="245" t="s">
        <v>12</v>
      </c>
      <c r="J6618" s="245" t="s">
        <v>59</v>
      </c>
      <c r="K6618" s="246" t="s">
        <v>25674</v>
      </c>
      <c r="L6618" s="245" t="s">
        <v>568</v>
      </c>
      <c r="M6618"/>
      <c r="N6618"/>
      <c r="O6618"/>
      <c r="P6618"/>
      <c r="Q6618"/>
      <c r="R6618"/>
      <c r="S6618"/>
      <c r="T6618"/>
      <c r="U6618"/>
      <c r="V6618"/>
      <c r="W6618"/>
      <c r="X6618"/>
      <c r="Y6618"/>
      <c r="Z6618"/>
      <c r="AA6618"/>
      <c r="AB6618"/>
      <c r="AC6618"/>
      <c r="AD6618"/>
      <c r="AE6618"/>
      <c r="AF6618"/>
      <c r="AG6618"/>
      <c r="AH6618"/>
      <c r="AI6618"/>
      <c r="AJ6618"/>
      <c r="AK6618"/>
      <c r="AL6618"/>
      <c r="AM6618"/>
      <c r="AN6618"/>
      <c r="AO6618"/>
      <c r="AP6618"/>
      <c r="AQ6618"/>
      <c r="AR6618"/>
      <c r="AS6618"/>
      <c r="AT6618"/>
      <c r="AU6618"/>
      <c r="AV6618"/>
      <c r="AW6618"/>
      <c r="AX6618"/>
      <c r="AY6618"/>
      <c r="AZ6618"/>
      <c r="BA6618"/>
      <c r="BB6618"/>
      <c r="BC6618"/>
      <c r="BD6618"/>
      <c r="BE6618"/>
      <c r="BF6618"/>
      <c r="BG6618"/>
      <c r="BH6618"/>
      <c r="BI6618"/>
      <c r="BJ6618"/>
      <c r="BK6618"/>
      <c r="BL6618"/>
      <c r="BM6618"/>
      <c r="BN6618"/>
      <c r="BO6618"/>
    </row>
    <row r="6619" spans="1:67" ht="15" x14ac:dyDescent="0.25">
      <c r="A6619" s="245" t="s">
        <v>66</v>
      </c>
      <c r="B6619" s="245" t="s">
        <v>65</v>
      </c>
      <c r="C6619" s="245" t="s">
        <v>902</v>
      </c>
      <c r="D6619" s="245" t="s">
        <v>901</v>
      </c>
      <c r="E6619" s="246" t="s">
        <v>44</v>
      </c>
      <c r="F6619" s="245" t="s">
        <v>44</v>
      </c>
      <c r="G6619" s="245" t="s">
        <v>938</v>
      </c>
      <c r="H6619" s="245" t="s">
        <v>9750</v>
      </c>
      <c r="I6619" s="245" t="s">
        <v>12</v>
      </c>
      <c r="J6619" s="245" t="s">
        <v>59</v>
      </c>
      <c r="K6619" s="246" t="s">
        <v>25675</v>
      </c>
      <c r="L6619" s="245" t="s">
        <v>568</v>
      </c>
      <c r="M6619"/>
      <c r="N6619"/>
      <c r="O6619"/>
      <c r="P6619"/>
      <c r="Q6619"/>
      <c r="R6619"/>
      <c r="S6619"/>
      <c r="T6619"/>
      <c r="U6619"/>
      <c r="V6619"/>
      <c r="W6619"/>
      <c r="X6619"/>
      <c r="Y6619"/>
      <c r="Z6619"/>
      <c r="AA6619"/>
      <c r="AB6619"/>
      <c r="AC6619"/>
      <c r="AD6619"/>
      <c r="AE6619"/>
      <c r="AF6619"/>
      <c r="AG6619"/>
      <c r="AH6619"/>
      <c r="AI6619"/>
      <c r="AJ6619"/>
      <c r="AK6619"/>
      <c r="AL6619"/>
      <c r="AM6619"/>
      <c r="AN6619"/>
      <c r="AO6619"/>
      <c r="AP6619"/>
      <c r="AQ6619"/>
      <c r="AR6619"/>
      <c r="AS6619"/>
      <c r="AT6619"/>
      <c r="AU6619"/>
      <c r="AV6619"/>
      <c r="AW6619"/>
      <c r="AX6619"/>
      <c r="AY6619"/>
      <c r="AZ6619"/>
      <c r="BA6619"/>
      <c r="BB6619"/>
      <c r="BC6619"/>
      <c r="BD6619"/>
      <c r="BE6619"/>
      <c r="BF6619"/>
      <c r="BG6619"/>
      <c r="BH6619"/>
      <c r="BI6619"/>
      <c r="BJ6619"/>
      <c r="BK6619"/>
      <c r="BL6619"/>
      <c r="BM6619"/>
      <c r="BN6619"/>
      <c r="BO6619"/>
    </row>
    <row r="6620" spans="1:67" ht="15" x14ac:dyDescent="0.25">
      <c r="A6620" s="245" t="s">
        <v>66</v>
      </c>
      <c r="B6620" s="245" t="s">
        <v>65</v>
      </c>
      <c r="C6620" s="245" t="s">
        <v>902</v>
      </c>
      <c r="D6620" s="245" t="s">
        <v>901</v>
      </c>
      <c r="E6620" s="246" t="s">
        <v>44</v>
      </c>
      <c r="F6620" s="245" t="s">
        <v>44</v>
      </c>
      <c r="G6620" s="245" t="s">
        <v>937</v>
      </c>
      <c r="H6620" s="245" t="s">
        <v>9751</v>
      </c>
      <c r="I6620" s="245" t="s">
        <v>12</v>
      </c>
      <c r="J6620" s="245" t="s">
        <v>59</v>
      </c>
      <c r="K6620" s="246" t="s">
        <v>25676</v>
      </c>
      <c r="L6620" s="245" t="s">
        <v>568</v>
      </c>
      <c r="M6620"/>
      <c r="N6620"/>
      <c r="O6620"/>
      <c r="P6620"/>
      <c r="Q6620"/>
      <c r="R6620"/>
      <c r="S6620"/>
      <c r="T6620"/>
      <c r="U6620"/>
      <c r="V6620"/>
      <c r="W6620"/>
      <c r="X6620"/>
      <c r="Y6620"/>
      <c r="Z6620"/>
      <c r="AA6620"/>
      <c r="AB6620"/>
      <c r="AC6620"/>
      <c r="AD6620"/>
      <c r="AE6620"/>
      <c r="AF6620"/>
      <c r="AG6620"/>
      <c r="AH6620"/>
      <c r="AI6620"/>
      <c r="AJ6620"/>
      <c r="AK6620"/>
      <c r="AL6620"/>
      <c r="AM6620"/>
      <c r="AN6620"/>
      <c r="AO6620"/>
      <c r="AP6620"/>
      <c r="AQ6620"/>
      <c r="AR6620"/>
      <c r="AS6620"/>
      <c r="AT6620"/>
      <c r="AU6620"/>
      <c r="AV6620"/>
      <c r="AW6620"/>
      <c r="AX6620"/>
      <c r="AY6620"/>
      <c r="AZ6620"/>
      <c r="BA6620"/>
      <c r="BB6620"/>
      <c r="BC6620"/>
      <c r="BD6620"/>
      <c r="BE6620"/>
      <c r="BF6620"/>
      <c r="BG6620"/>
      <c r="BH6620"/>
      <c r="BI6620"/>
      <c r="BJ6620"/>
      <c r="BK6620"/>
      <c r="BL6620"/>
      <c r="BM6620"/>
      <c r="BN6620"/>
      <c r="BO6620"/>
    </row>
    <row r="6621" spans="1:67" ht="15" x14ac:dyDescent="0.25">
      <c r="A6621" s="245" t="s">
        <v>66</v>
      </c>
      <c r="B6621" s="245" t="s">
        <v>65</v>
      </c>
      <c r="C6621" s="245" t="s">
        <v>902</v>
      </c>
      <c r="D6621" s="245" t="s">
        <v>901</v>
      </c>
      <c r="E6621" s="246" t="s">
        <v>44</v>
      </c>
      <c r="F6621" s="245" t="s">
        <v>44</v>
      </c>
      <c r="G6621" s="245" t="s">
        <v>936</v>
      </c>
      <c r="H6621" s="245" t="s">
        <v>9752</v>
      </c>
      <c r="I6621" s="245" t="s">
        <v>12</v>
      </c>
      <c r="J6621" s="245" t="s">
        <v>59</v>
      </c>
      <c r="K6621" s="246" t="s">
        <v>25677</v>
      </c>
      <c r="L6621" s="245" t="s">
        <v>568</v>
      </c>
      <c r="M6621"/>
      <c r="N6621"/>
      <c r="O6621"/>
      <c r="P6621"/>
      <c r="Q6621"/>
      <c r="R6621"/>
      <c r="S6621"/>
      <c r="T6621"/>
      <c r="U6621"/>
      <c r="V6621"/>
      <c r="W6621"/>
      <c r="X6621"/>
      <c r="Y6621"/>
      <c r="Z6621"/>
      <c r="AA6621"/>
      <c r="AB6621"/>
      <c r="AC6621"/>
      <c r="AD6621"/>
      <c r="AE6621"/>
      <c r="AF6621"/>
      <c r="AG6621"/>
      <c r="AH6621"/>
      <c r="AI6621"/>
      <c r="AJ6621"/>
      <c r="AK6621"/>
      <c r="AL6621"/>
      <c r="AM6621"/>
      <c r="AN6621"/>
      <c r="AO6621"/>
      <c r="AP6621"/>
      <c r="AQ6621"/>
      <c r="AR6621"/>
      <c r="AS6621"/>
      <c r="AT6621"/>
      <c r="AU6621"/>
      <c r="AV6621"/>
      <c r="AW6621"/>
      <c r="AX6621"/>
      <c r="AY6621"/>
      <c r="AZ6621"/>
      <c r="BA6621"/>
      <c r="BB6621"/>
      <c r="BC6621"/>
      <c r="BD6621"/>
      <c r="BE6621"/>
      <c r="BF6621"/>
      <c r="BG6621"/>
      <c r="BH6621"/>
      <c r="BI6621"/>
      <c r="BJ6621"/>
      <c r="BK6621"/>
      <c r="BL6621"/>
      <c r="BM6621"/>
      <c r="BN6621"/>
      <c r="BO6621"/>
    </row>
    <row r="6622" spans="1:67" ht="15" x14ac:dyDescent="0.25">
      <c r="A6622" s="245" t="s">
        <v>66</v>
      </c>
      <c r="B6622" s="245" t="s">
        <v>65</v>
      </c>
      <c r="C6622" s="245" t="s">
        <v>902</v>
      </c>
      <c r="D6622" s="245" t="s">
        <v>901</v>
      </c>
      <c r="E6622" s="246" t="s">
        <v>44</v>
      </c>
      <c r="F6622" s="245" t="s">
        <v>44</v>
      </c>
      <c r="G6622" s="245" t="s">
        <v>935</v>
      </c>
      <c r="H6622" s="245" t="s">
        <v>9753</v>
      </c>
      <c r="I6622" s="245" t="s">
        <v>12</v>
      </c>
      <c r="J6622" s="245" t="s">
        <v>59</v>
      </c>
      <c r="K6622" s="246" t="s">
        <v>25678</v>
      </c>
      <c r="L6622" s="245" t="s">
        <v>568</v>
      </c>
      <c r="M6622"/>
      <c r="N6622"/>
      <c r="O6622"/>
      <c r="P6622"/>
      <c r="Q6622"/>
      <c r="R6622"/>
      <c r="S6622"/>
      <c r="T6622"/>
      <c r="U6622"/>
      <c r="V6622"/>
      <c r="W6622"/>
      <c r="X6622"/>
      <c r="Y6622"/>
      <c r="Z6622"/>
      <c r="AA6622"/>
      <c r="AB6622"/>
      <c r="AC6622"/>
      <c r="AD6622"/>
      <c r="AE6622"/>
      <c r="AF6622"/>
      <c r="AG6622"/>
      <c r="AH6622"/>
      <c r="AI6622"/>
      <c r="AJ6622"/>
      <c r="AK6622"/>
      <c r="AL6622"/>
      <c r="AM6622"/>
      <c r="AN6622"/>
      <c r="AO6622"/>
      <c r="AP6622"/>
      <c r="AQ6622"/>
      <c r="AR6622"/>
      <c r="AS6622"/>
      <c r="AT6622"/>
      <c r="AU6622"/>
      <c r="AV6622"/>
      <c r="AW6622"/>
      <c r="AX6622"/>
      <c r="AY6622"/>
      <c r="AZ6622"/>
      <c r="BA6622"/>
      <c r="BB6622"/>
      <c r="BC6622"/>
      <c r="BD6622"/>
      <c r="BE6622"/>
      <c r="BF6622"/>
      <c r="BG6622"/>
      <c r="BH6622"/>
      <c r="BI6622"/>
      <c r="BJ6622"/>
      <c r="BK6622"/>
      <c r="BL6622"/>
      <c r="BM6622"/>
      <c r="BN6622"/>
      <c r="BO6622"/>
    </row>
    <row r="6623" spans="1:67" ht="15" x14ac:dyDescent="0.25">
      <c r="A6623" s="245" t="s">
        <v>66</v>
      </c>
      <c r="B6623" s="245" t="s">
        <v>65</v>
      </c>
      <c r="C6623" s="245" t="s">
        <v>902</v>
      </c>
      <c r="D6623" s="245" t="s">
        <v>901</v>
      </c>
      <c r="E6623" s="246" t="s">
        <v>44</v>
      </c>
      <c r="F6623" s="245" t="s">
        <v>44</v>
      </c>
      <c r="G6623" s="245" t="s">
        <v>934</v>
      </c>
      <c r="H6623" s="245" t="s">
        <v>9754</v>
      </c>
      <c r="I6623" s="245" t="s">
        <v>12</v>
      </c>
      <c r="J6623" s="245" t="s">
        <v>59</v>
      </c>
      <c r="K6623" s="246" t="s">
        <v>25679</v>
      </c>
      <c r="L6623" s="245" t="s">
        <v>568</v>
      </c>
      <c r="M6623"/>
      <c r="N6623"/>
      <c r="O6623"/>
      <c r="P6623"/>
      <c r="Q6623"/>
      <c r="R6623"/>
      <c r="S6623"/>
      <c r="T6623"/>
      <c r="U6623"/>
      <c r="V6623"/>
      <c r="W6623"/>
      <c r="X6623"/>
      <c r="Y6623"/>
      <c r="Z6623"/>
      <c r="AA6623"/>
      <c r="AB6623"/>
      <c r="AC6623"/>
      <c r="AD6623"/>
      <c r="AE6623"/>
      <c r="AF6623"/>
      <c r="AG6623"/>
      <c r="AH6623"/>
      <c r="AI6623"/>
      <c r="AJ6623"/>
      <c r="AK6623"/>
      <c r="AL6623"/>
      <c r="AM6623"/>
      <c r="AN6623"/>
      <c r="AO6623"/>
      <c r="AP6623"/>
      <c r="AQ6623"/>
      <c r="AR6623"/>
      <c r="AS6623"/>
      <c r="AT6623"/>
      <c r="AU6623"/>
      <c r="AV6623"/>
      <c r="AW6623"/>
      <c r="AX6623"/>
      <c r="AY6623"/>
      <c r="AZ6623"/>
      <c r="BA6623"/>
      <c r="BB6623"/>
      <c r="BC6623"/>
      <c r="BD6623"/>
      <c r="BE6623"/>
      <c r="BF6623"/>
      <c r="BG6623"/>
      <c r="BH6623"/>
      <c r="BI6623"/>
      <c r="BJ6623"/>
      <c r="BK6623"/>
      <c r="BL6623"/>
      <c r="BM6623"/>
      <c r="BN6623"/>
      <c r="BO6623"/>
    </row>
    <row r="6624" spans="1:67" ht="15" x14ac:dyDescent="0.25">
      <c r="A6624" s="245" t="s">
        <v>66</v>
      </c>
      <c r="B6624" s="245" t="s">
        <v>65</v>
      </c>
      <c r="C6624" s="245" t="s">
        <v>902</v>
      </c>
      <c r="D6624" s="245" t="s">
        <v>901</v>
      </c>
      <c r="E6624" s="246" t="s">
        <v>44</v>
      </c>
      <c r="F6624" s="245" t="s">
        <v>44</v>
      </c>
      <c r="G6624" s="245" t="s">
        <v>933</v>
      </c>
      <c r="H6624" s="245" t="s">
        <v>9755</v>
      </c>
      <c r="I6624" s="245" t="s">
        <v>12</v>
      </c>
      <c r="J6624" s="245" t="s">
        <v>59</v>
      </c>
      <c r="K6624" s="246" t="s">
        <v>25680</v>
      </c>
      <c r="L6624" s="245" t="s">
        <v>568</v>
      </c>
      <c r="M6624"/>
      <c r="N6624"/>
      <c r="O6624"/>
      <c r="P6624"/>
      <c r="Q6624"/>
      <c r="R6624"/>
      <c r="S6624"/>
      <c r="T6624"/>
      <c r="U6624"/>
      <c r="V6624"/>
      <c r="W6624"/>
      <c r="X6624"/>
      <c r="Y6624"/>
      <c r="Z6624"/>
      <c r="AA6624"/>
      <c r="AB6624"/>
      <c r="AC6624"/>
      <c r="AD6624"/>
      <c r="AE6624"/>
      <c r="AF6624"/>
      <c r="AG6624"/>
      <c r="AH6624"/>
      <c r="AI6624"/>
      <c r="AJ6624"/>
      <c r="AK6624"/>
      <c r="AL6624"/>
      <c r="AM6624"/>
      <c r="AN6624"/>
      <c r="AO6624"/>
      <c r="AP6624"/>
      <c r="AQ6624"/>
      <c r="AR6624"/>
      <c r="AS6624"/>
      <c r="AT6624"/>
      <c r="AU6624"/>
      <c r="AV6624"/>
      <c r="AW6624"/>
      <c r="AX6624"/>
      <c r="AY6624"/>
      <c r="AZ6624"/>
      <c r="BA6624"/>
      <c r="BB6624"/>
      <c r="BC6624"/>
      <c r="BD6624"/>
      <c r="BE6624"/>
      <c r="BF6624"/>
      <c r="BG6624"/>
      <c r="BH6624"/>
      <c r="BI6624"/>
      <c r="BJ6624"/>
      <c r="BK6624"/>
      <c r="BL6624"/>
      <c r="BM6624"/>
      <c r="BN6624"/>
      <c r="BO6624"/>
    </row>
    <row r="6625" spans="1:67" ht="15" x14ac:dyDescent="0.25">
      <c r="A6625" s="245" t="s">
        <v>66</v>
      </c>
      <c r="B6625" s="245" t="s">
        <v>65</v>
      </c>
      <c r="C6625" s="245" t="s">
        <v>902</v>
      </c>
      <c r="D6625" s="245" t="s">
        <v>901</v>
      </c>
      <c r="E6625" s="246" t="s">
        <v>44</v>
      </c>
      <c r="F6625" s="245" t="s">
        <v>44</v>
      </c>
      <c r="G6625" s="245" t="s">
        <v>932</v>
      </c>
      <c r="H6625" s="245" t="s">
        <v>9756</v>
      </c>
      <c r="I6625" s="245" t="s">
        <v>12</v>
      </c>
      <c r="J6625" s="245" t="s">
        <v>59</v>
      </c>
      <c r="K6625" s="246" t="s">
        <v>25681</v>
      </c>
      <c r="L6625" s="245" t="s">
        <v>568</v>
      </c>
      <c r="M6625"/>
      <c r="N6625"/>
      <c r="O6625"/>
      <c r="P6625"/>
      <c r="Q6625"/>
      <c r="R6625"/>
      <c r="S6625"/>
      <c r="T6625"/>
      <c r="U6625"/>
      <c r="V6625"/>
      <c r="W6625"/>
      <c r="X6625"/>
      <c r="Y6625"/>
      <c r="Z6625"/>
      <c r="AA6625"/>
      <c r="AB6625"/>
      <c r="AC6625"/>
      <c r="AD6625"/>
      <c r="AE6625"/>
      <c r="AF6625"/>
      <c r="AG6625"/>
      <c r="AH6625"/>
      <c r="AI6625"/>
      <c r="AJ6625"/>
      <c r="AK6625"/>
      <c r="AL6625"/>
      <c r="AM6625"/>
      <c r="AN6625"/>
      <c r="AO6625"/>
      <c r="AP6625"/>
      <c r="AQ6625"/>
      <c r="AR6625"/>
      <c r="AS6625"/>
      <c r="AT6625"/>
      <c r="AU6625"/>
      <c r="AV6625"/>
      <c r="AW6625"/>
      <c r="AX6625"/>
      <c r="AY6625"/>
      <c r="AZ6625"/>
      <c r="BA6625"/>
      <c r="BB6625"/>
      <c r="BC6625"/>
      <c r="BD6625"/>
      <c r="BE6625"/>
      <c r="BF6625"/>
      <c r="BG6625"/>
      <c r="BH6625"/>
      <c r="BI6625"/>
      <c r="BJ6625"/>
      <c r="BK6625"/>
      <c r="BL6625"/>
      <c r="BM6625"/>
      <c r="BN6625"/>
      <c r="BO6625"/>
    </row>
    <row r="6626" spans="1:67" ht="15" x14ac:dyDescent="0.25">
      <c r="A6626" s="245" t="s">
        <v>66</v>
      </c>
      <c r="B6626" s="245" t="s">
        <v>65</v>
      </c>
      <c r="C6626" s="245" t="s">
        <v>902</v>
      </c>
      <c r="D6626" s="245" t="s">
        <v>901</v>
      </c>
      <c r="E6626" s="246" t="s">
        <v>44</v>
      </c>
      <c r="F6626" s="245" t="s">
        <v>44</v>
      </c>
      <c r="G6626" s="245" t="s">
        <v>931</v>
      </c>
      <c r="H6626" s="245" t="s">
        <v>9757</v>
      </c>
      <c r="I6626" s="245" t="s">
        <v>12</v>
      </c>
      <c r="J6626" s="245" t="s">
        <v>59</v>
      </c>
      <c r="K6626" s="246" t="s">
        <v>25682</v>
      </c>
      <c r="L6626" s="245" t="s">
        <v>568</v>
      </c>
      <c r="M6626"/>
      <c r="N6626"/>
      <c r="O6626"/>
      <c r="P6626"/>
      <c r="Q6626"/>
      <c r="R6626"/>
      <c r="S6626"/>
      <c r="T6626"/>
      <c r="U6626"/>
      <c r="V6626"/>
      <c r="W6626"/>
      <c r="X6626"/>
      <c r="Y6626"/>
      <c r="Z6626"/>
      <c r="AA6626"/>
      <c r="AB6626"/>
      <c r="AC6626"/>
      <c r="AD6626"/>
      <c r="AE6626"/>
      <c r="AF6626"/>
      <c r="AG6626"/>
      <c r="AH6626"/>
      <c r="AI6626"/>
      <c r="AJ6626"/>
      <c r="AK6626"/>
      <c r="AL6626"/>
      <c r="AM6626"/>
      <c r="AN6626"/>
      <c r="AO6626"/>
      <c r="AP6626"/>
      <c r="AQ6626"/>
      <c r="AR6626"/>
      <c r="AS6626"/>
      <c r="AT6626"/>
      <c r="AU6626"/>
      <c r="AV6626"/>
      <c r="AW6626"/>
      <c r="AX6626"/>
      <c r="AY6626"/>
      <c r="AZ6626"/>
      <c r="BA6626"/>
      <c r="BB6626"/>
      <c r="BC6626"/>
      <c r="BD6626"/>
      <c r="BE6626"/>
      <c r="BF6626"/>
      <c r="BG6626"/>
      <c r="BH6626"/>
      <c r="BI6626"/>
      <c r="BJ6626"/>
      <c r="BK6626"/>
      <c r="BL6626"/>
      <c r="BM6626"/>
      <c r="BN6626"/>
      <c r="BO6626"/>
    </row>
    <row r="6627" spans="1:67" ht="15" x14ac:dyDescent="0.25">
      <c r="A6627" s="245" t="s">
        <v>66</v>
      </c>
      <c r="B6627" s="245" t="s">
        <v>65</v>
      </c>
      <c r="C6627" s="245" t="s">
        <v>902</v>
      </c>
      <c r="D6627" s="245" t="s">
        <v>901</v>
      </c>
      <c r="E6627" s="246" t="s">
        <v>44</v>
      </c>
      <c r="F6627" s="245" t="s">
        <v>44</v>
      </c>
      <c r="G6627" s="245" t="s">
        <v>930</v>
      </c>
      <c r="H6627" s="245" t="s">
        <v>9758</v>
      </c>
      <c r="I6627" s="245" t="s">
        <v>12</v>
      </c>
      <c r="J6627" s="245" t="s">
        <v>59</v>
      </c>
      <c r="K6627" s="246" t="s">
        <v>25683</v>
      </c>
      <c r="L6627" s="245" t="s">
        <v>568</v>
      </c>
      <c r="M6627"/>
      <c r="N6627"/>
      <c r="O6627"/>
      <c r="P6627"/>
      <c r="Q6627"/>
      <c r="R6627"/>
      <c r="S6627"/>
      <c r="T6627"/>
      <c r="U6627"/>
      <c r="V6627"/>
      <c r="W6627"/>
      <c r="X6627"/>
      <c r="Y6627"/>
      <c r="Z6627"/>
      <c r="AA6627"/>
      <c r="AB6627"/>
      <c r="AC6627"/>
      <c r="AD6627"/>
      <c r="AE6627"/>
      <c r="AF6627"/>
      <c r="AG6627"/>
      <c r="AH6627"/>
      <c r="AI6627"/>
      <c r="AJ6627"/>
      <c r="AK6627"/>
      <c r="AL6627"/>
      <c r="AM6627"/>
      <c r="AN6627"/>
      <c r="AO6627"/>
      <c r="AP6627"/>
      <c r="AQ6627"/>
      <c r="AR6627"/>
      <c r="AS6627"/>
      <c r="AT6627"/>
      <c r="AU6627"/>
      <c r="AV6627"/>
      <c r="AW6627"/>
      <c r="AX6627"/>
      <c r="AY6627"/>
      <c r="AZ6627"/>
      <c r="BA6627"/>
      <c r="BB6627"/>
      <c r="BC6627"/>
      <c r="BD6627"/>
      <c r="BE6627"/>
      <c r="BF6627"/>
      <c r="BG6627"/>
      <c r="BH6627"/>
      <c r="BI6627"/>
      <c r="BJ6627"/>
      <c r="BK6627"/>
      <c r="BL6627"/>
      <c r="BM6627"/>
      <c r="BN6627"/>
      <c r="BO6627"/>
    </row>
    <row r="6628" spans="1:67" ht="15" x14ac:dyDescent="0.25">
      <c r="A6628" s="245" t="s">
        <v>66</v>
      </c>
      <c r="B6628" s="245" t="s">
        <v>65</v>
      </c>
      <c r="C6628" s="245" t="s">
        <v>902</v>
      </c>
      <c r="D6628" s="245" t="s">
        <v>901</v>
      </c>
      <c r="E6628" s="246" t="s">
        <v>44</v>
      </c>
      <c r="F6628" s="245" t="s">
        <v>44</v>
      </c>
      <c r="G6628" s="245" t="s">
        <v>929</v>
      </c>
      <c r="H6628" s="245" t="s">
        <v>9759</v>
      </c>
      <c r="I6628" s="245" t="s">
        <v>12</v>
      </c>
      <c r="J6628" s="245" t="s">
        <v>59</v>
      </c>
      <c r="K6628" s="246" t="s">
        <v>25684</v>
      </c>
      <c r="L6628" s="245" t="s">
        <v>568</v>
      </c>
      <c r="M6628"/>
      <c r="N6628"/>
      <c r="O6628"/>
      <c r="P6628"/>
      <c r="Q6628"/>
      <c r="R6628"/>
      <c r="S6628"/>
      <c r="T6628"/>
      <c r="U6628"/>
      <c r="V6628"/>
      <c r="W6628"/>
      <c r="X6628"/>
      <c r="Y6628"/>
      <c r="Z6628"/>
      <c r="AA6628"/>
      <c r="AB6628"/>
      <c r="AC6628"/>
      <c r="AD6628"/>
      <c r="AE6628"/>
      <c r="AF6628"/>
      <c r="AG6628"/>
      <c r="AH6628"/>
      <c r="AI6628"/>
      <c r="AJ6628"/>
      <c r="AK6628"/>
      <c r="AL6628"/>
      <c r="AM6628"/>
      <c r="AN6628"/>
      <c r="AO6628"/>
      <c r="AP6628"/>
      <c r="AQ6628"/>
      <c r="AR6628"/>
      <c r="AS6628"/>
      <c r="AT6628"/>
      <c r="AU6628"/>
      <c r="AV6628"/>
      <c r="AW6628"/>
      <c r="AX6628"/>
      <c r="AY6628"/>
      <c r="AZ6628"/>
      <c r="BA6628"/>
      <c r="BB6628"/>
      <c r="BC6628"/>
      <c r="BD6628"/>
      <c r="BE6628"/>
      <c r="BF6628"/>
      <c r="BG6628"/>
      <c r="BH6628"/>
      <c r="BI6628"/>
      <c r="BJ6628"/>
      <c r="BK6628"/>
      <c r="BL6628"/>
      <c r="BM6628"/>
      <c r="BN6628"/>
      <c r="BO6628"/>
    </row>
    <row r="6629" spans="1:67" ht="15" x14ac:dyDescent="0.25">
      <c r="A6629" s="245" t="s">
        <v>66</v>
      </c>
      <c r="B6629" s="245" t="s">
        <v>65</v>
      </c>
      <c r="C6629" s="245" t="s">
        <v>902</v>
      </c>
      <c r="D6629" s="245" t="s">
        <v>901</v>
      </c>
      <c r="E6629" s="246" t="s">
        <v>44</v>
      </c>
      <c r="F6629" s="245" t="s">
        <v>44</v>
      </c>
      <c r="G6629" s="245" t="s">
        <v>928</v>
      </c>
      <c r="H6629" s="245" t="s">
        <v>9760</v>
      </c>
      <c r="I6629" s="245" t="s">
        <v>12</v>
      </c>
      <c r="J6629" s="245" t="s">
        <v>59</v>
      </c>
      <c r="K6629" s="246" t="s">
        <v>25685</v>
      </c>
      <c r="L6629" s="245" t="s">
        <v>568</v>
      </c>
      <c r="M6629"/>
      <c r="N6629"/>
      <c r="O6629"/>
      <c r="P6629"/>
      <c r="Q6629"/>
      <c r="R6629"/>
      <c r="S6629"/>
      <c r="T6629"/>
      <c r="U6629"/>
      <c r="V6629"/>
      <c r="W6629"/>
      <c r="X6629"/>
      <c r="Y6629"/>
      <c r="Z6629"/>
      <c r="AA6629"/>
      <c r="AB6629"/>
      <c r="AC6629"/>
      <c r="AD6629"/>
      <c r="AE6629"/>
      <c r="AF6629"/>
      <c r="AG6629"/>
      <c r="AH6629"/>
      <c r="AI6629"/>
      <c r="AJ6629"/>
      <c r="AK6629"/>
      <c r="AL6629"/>
      <c r="AM6629"/>
      <c r="AN6629"/>
      <c r="AO6629"/>
      <c r="AP6629"/>
      <c r="AQ6629"/>
      <c r="AR6629"/>
      <c r="AS6629"/>
      <c r="AT6629"/>
      <c r="AU6629"/>
      <c r="AV6629"/>
      <c r="AW6629"/>
      <c r="AX6629"/>
      <c r="AY6629"/>
      <c r="AZ6629"/>
      <c r="BA6629"/>
      <c r="BB6629"/>
      <c r="BC6629"/>
      <c r="BD6629"/>
      <c r="BE6629"/>
      <c r="BF6629"/>
      <c r="BG6629"/>
      <c r="BH6629"/>
      <c r="BI6629"/>
      <c r="BJ6629"/>
      <c r="BK6629"/>
      <c r="BL6629"/>
      <c r="BM6629"/>
      <c r="BN6629"/>
      <c r="BO6629"/>
    </row>
    <row r="6630" spans="1:67" ht="15" x14ac:dyDescent="0.25">
      <c r="A6630" s="245" t="s">
        <v>66</v>
      </c>
      <c r="B6630" s="245" t="s">
        <v>65</v>
      </c>
      <c r="C6630" s="245" t="s">
        <v>902</v>
      </c>
      <c r="D6630" s="245" t="s">
        <v>901</v>
      </c>
      <c r="E6630" s="246" t="s">
        <v>44</v>
      </c>
      <c r="F6630" s="245" t="s">
        <v>44</v>
      </c>
      <c r="G6630" s="245" t="s">
        <v>927</v>
      </c>
      <c r="H6630" s="245" t="s">
        <v>9761</v>
      </c>
      <c r="I6630" s="245" t="s">
        <v>12</v>
      </c>
      <c r="J6630" s="245" t="s">
        <v>59</v>
      </c>
      <c r="K6630" s="246" t="s">
        <v>25686</v>
      </c>
      <c r="L6630" s="245" t="s">
        <v>568</v>
      </c>
      <c r="M6630"/>
      <c r="N6630"/>
      <c r="O6630"/>
      <c r="P6630"/>
      <c r="Q6630"/>
      <c r="R6630"/>
      <c r="S6630"/>
      <c r="T6630"/>
      <c r="U6630"/>
      <c r="V6630"/>
      <c r="W6630"/>
      <c r="X6630"/>
      <c r="Y6630"/>
      <c r="Z6630"/>
      <c r="AA6630"/>
      <c r="AB6630"/>
      <c r="AC6630"/>
      <c r="AD6630"/>
      <c r="AE6630"/>
      <c r="AF6630"/>
      <c r="AG6630"/>
      <c r="AH6630"/>
      <c r="AI6630"/>
      <c r="AJ6630"/>
      <c r="AK6630"/>
      <c r="AL6630"/>
      <c r="AM6630"/>
      <c r="AN6630"/>
      <c r="AO6630"/>
      <c r="AP6630"/>
      <c r="AQ6630"/>
      <c r="AR6630"/>
      <c r="AS6630"/>
      <c r="AT6630"/>
      <c r="AU6630"/>
      <c r="AV6630"/>
      <c r="AW6630"/>
      <c r="AX6630"/>
      <c r="AY6630"/>
      <c r="AZ6630"/>
      <c r="BA6630"/>
      <c r="BB6630"/>
      <c r="BC6630"/>
      <c r="BD6630"/>
      <c r="BE6630"/>
      <c r="BF6630"/>
      <c r="BG6630"/>
      <c r="BH6630"/>
      <c r="BI6630"/>
      <c r="BJ6630"/>
      <c r="BK6630"/>
      <c r="BL6630"/>
      <c r="BM6630"/>
      <c r="BN6630"/>
      <c r="BO6630"/>
    </row>
    <row r="6631" spans="1:67" ht="15" x14ac:dyDescent="0.25">
      <c r="A6631" s="245" t="s">
        <v>66</v>
      </c>
      <c r="B6631" s="245" t="s">
        <v>65</v>
      </c>
      <c r="C6631" s="245" t="s">
        <v>902</v>
      </c>
      <c r="D6631" s="245" t="s">
        <v>901</v>
      </c>
      <c r="E6631" s="246" t="s">
        <v>44</v>
      </c>
      <c r="F6631" s="245" t="s">
        <v>44</v>
      </c>
      <c r="G6631" s="245" t="s">
        <v>926</v>
      </c>
      <c r="H6631" s="245" t="s">
        <v>9762</v>
      </c>
      <c r="I6631" s="245" t="s">
        <v>12</v>
      </c>
      <c r="J6631" s="245" t="s">
        <v>59</v>
      </c>
      <c r="K6631" s="246" t="s">
        <v>25687</v>
      </c>
      <c r="L6631" s="245" t="s">
        <v>568</v>
      </c>
      <c r="M6631"/>
      <c r="N6631"/>
      <c r="O6631"/>
      <c r="P6631"/>
      <c r="Q6631"/>
      <c r="R6631"/>
      <c r="S6631"/>
      <c r="T6631"/>
      <c r="U6631"/>
      <c r="V6631"/>
      <c r="W6631"/>
      <c r="X6631"/>
      <c r="Y6631"/>
      <c r="Z6631"/>
      <c r="AA6631"/>
      <c r="AB6631"/>
      <c r="AC6631"/>
      <c r="AD6631"/>
      <c r="AE6631"/>
      <c r="AF6631"/>
      <c r="AG6631"/>
      <c r="AH6631"/>
      <c r="AI6631"/>
      <c r="AJ6631"/>
      <c r="AK6631"/>
      <c r="AL6631"/>
      <c r="AM6631"/>
      <c r="AN6631"/>
      <c r="AO6631"/>
      <c r="AP6631"/>
      <c r="AQ6631"/>
      <c r="AR6631"/>
      <c r="AS6631"/>
      <c r="AT6631"/>
      <c r="AU6631"/>
      <c r="AV6631"/>
      <c r="AW6631"/>
      <c r="AX6631"/>
      <c r="AY6631"/>
      <c r="AZ6631"/>
      <c r="BA6631"/>
      <c r="BB6631"/>
      <c r="BC6631"/>
      <c r="BD6631"/>
      <c r="BE6631"/>
      <c r="BF6631"/>
      <c r="BG6631"/>
      <c r="BH6631"/>
      <c r="BI6631"/>
      <c r="BJ6631"/>
      <c r="BK6631"/>
      <c r="BL6631"/>
      <c r="BM6631"/>
      <c r="BN6631"/>
      <c r="BO6631"/>
    </row>
    <row r="6632" spans="1:67" ht="15" x14ac:dyDescent="0.25">
      <c r="A6632" s="245" t="s">
        <v>66</v>
      </c>
      <c r="B6632" s="245" t="s">
        <v>65</v>
      </c>
      <c r="C6632" s="245" t="s">
        <v>902</v>
      </c>
      <c r="D6632" s="245" t="s">
        <v>901</v>
      </c>
      <c r="E6632" s="246" t="s">
        <v>44</v>
      </c>
      <c r="F6632" s="245" t="s">
        <v>44</v>
      </c>
      <c r="G6632" s="245" t="s">
        <v>925</v>
      </c>
      <c r="H6632" s="245" t="s">
        <v>9763</v>
      </c>
      <c r="I6632" s="245" t="s">
        <v>12</v>
      </c>
      <c r="J6632" s="245" t="s">
        <v>59</v>
      </c>
      <c r="K6632" s="246" t="s">
        <v>25688</v>
      </c>
      <c r="L6632" s="245" t="s">
        <v>568</v>
      </c>
      <c r="M6632"/>
      <c r="N6632"/>
      <c r="O6632"/>
      <c r="P6632"/>
      <c r="Q6632"/>
      <c r="R6632"/>
      <c r="S6632"/>
      <c r="T6632"/>
      <c r="U6632"/>
      <c r="V6632"/>
      <c r="W6632"/>
      <c r="X6632"/>
      <c r="Y6632"/>
      <c r="Z6632"/>
      <c r="AA6632"/>
      <c r="AB6632"/>
      <c r="AC6632"/>
      <c r="AD6632"/>
      <c r="AE6632"/>
      <c r="AF6632"/>
      <c r="AG6632"/>
      <c r="AH6632"/>
      <c r="AI6632"/>
      <c r="AJ6632"/>
      <c r="AK6632"/>
      <c r="AL6632"/>
      <c r="AM6632"/>
      <c r="AN6632"/>
      <c r="AO6632"/>
      <c r="AP6632"/>
      <c r="AQ6632"/>
      <c r="AR6632"/>
      <c r="AS6632"/>
      <c r="AT6632"/>
      <c r="AU6632"/>
      <c r="AV6632"/>
      <c r="AW6632"/>
      <c r="AX6632"/>
      <c r="AY6632"/>
      <c r="AZ6632"/>
      <c r="BA6632"/>
      <c r="BB6632"/>
      <c r="BC6632"/>
      <c r="BD6632"/>
      <c r="BE6632"/>
      <c r="BF6632"/>
      <c r="BG6632"/>
      <c r="BH6632"/>
      <c r="BI6632"/>
      <c r="BJ6632"/>
      <c r="BK6632"/>
      <c r="BL6632"/>
      <c r="BM6632"/>
      <c r="BN6632"/>
      <c r="BO6632"/>
    </row>
    <row r="6633" spans="1:67" ht="15" x14ac:dyDescent="0.25">
      <c r="A6633" s="245" t="s">
        <v>66</v>
      </c>
      <c r="B6633" s="245" t="s">
        <v>65</v>
      </c>
      <c r="C6633" s="245" t="s">
        <v>902</v>
      </c>
      <c r="D6633" s="245" t="s">
        <v>901</v>
      </c>
      <c r="E6633" s="246" t="s">
        <v>44</v>
      </c>
      <c r="F6633" s="245" t="s">
        <v>44</v>
      </c>
      <c r="G6633" s="245" t="s">
        <v>924</v>
      </c>
      <c r="H6633" s="245" t="s">
        <v>9764</v>
      </c>
      <c r="I6633" s="245" t="s">
        <v>12</v>
      </c>
      <c r="J6633" s="245" t="s">
        <v>59</v>
      </c>
      <c r="K6633" s="246" t="s">
        <v>25689</v>
      </c>
      <c r="L6633" s="245" t="s">
        <v>568</v>
      </c>
      <c r="M6633"/>
      <c r="N6633"/>
      <c r="O6633"/>
      <c r="P6633"/>
      <c r="Q6633"/>
      <c r="R6633"/>
      <c r="S6633"/>
      <c r="T6633"/>
      <c r="U6633"/>
      <c r="V6633"/>
      <c r="W6633"/>
      <c r="X6633"/>
      <c r="Y6633"/>
      <c r="Z6633"/>
      <c r="AA6633"/>
      <c r="AB6633"/>
      <c r="AC6633"/>
      <c r="AD6633"/>
      <c r="AE6633"/>
      <c r="AF6633"/>
      <c r="AG6633"/>
      <c r="AH6633"/>
      <c r="AI6633"/>
      <c r="AJ6633"/>
      <c r="AK6633"/>
      <c r="AL6633"/>
      <c r="AM6633"/>
      <c r="AN6633"/>
      <c r="AO6633"/>
      <c r="AP6633"/>
      <c r="AQ6633"/>
      <c r="AR6633"/>
      <c r="AS6633"/>
      <c r="AT6633"/>
      <c r="AU6633"/>
      <c r="AV6633"/>
      <c r="AW6633"/>
      <c r="AX6633"/>
      <c r="AY6633"/>
      <c r="AZ6633"/>
      <c r="BA6633"/>
      <c r="BB6633"/>
      <c r="BC6633"/>
      <c r="BD6633"/>
      <c r="BE6633"/>
      <c r="BF6633"/>
      <c r="BG6633"/>
      <c r="BH6633"/>
      <c r="BI6633"/>
      <c r="BJ6633"/>
      <c r="BK6633"/>
      <c r="BL6633"/>
      <c r="BM6633"/>
      <c r="BN6633"/>
      <c r="BO6633"/>
    </row>
    <row r="6634" spans="1:67" ht="15" x14ac:dyDescent="0.25">
      <c r="A6634" s="245" t="s">
        <v>66</v>
      </c>
      <c r="B6634" s="245" t="s">
        <v>65</v>
      </c>
      <c r="C6634" s="245" t="s">
        <v>902</v>
      </c>
      <c r="D6634" s="245" t="s">
        <v>901</v>
      </c>
      <c r="E6634" s="246" t="s">
        <v>44</v>
      </c>
      <c r="F6634" s="245" t="s">
        <v>44</v>
      </c>
      <c r="G6634" s="245" t="s">
        <v>923</v>
      </c>
      <c r="H6634" s="245" t="s">
        <v>9765</v>
      </c>
      <c r="I6634" s="245" t="s">
        <v>12</v>
      </c>
      <c r="J6634" s="245" t="s">
        <v>59</v>
      </c>
      <c r="K6634" s="246" t="s">
        <v>25690</v>
      </c>
      <c r="L6634" s="245" t="s">
        <v>568</v>
      </c>
      <c r="M6634"/>
      <c r="N6634"/>
      <c r="O6634"/>
      <c r="P6634"/>
      <c r="Q6634"/>
      <c r="R6634"/>
      <c r="S6634"/>
      <c r="T6634"/>
      <c r="U6634"/>
      <c r="V6634"/>
      <c r="W6634"/>
      <c r="X6634"/>
      <c r="Y6634"/>
      <c r="Z6634"/>
      <c r="AA6634"/>
      <c r="AB6634"/>
      <c r="AC6634"/>
      <c r="AD6634"/>
      <c r="AE6634"/>
      <c r="AF6634"/>
      <c r="AG6634"/>
      <c r="AH6634"/>
      <c r="AI6634"/>
      <c r="AJ6634"/>
      <c r="AK6634"/>
      <c r="AL6634"/>
      <c r="AM6634"/>
      <c r="AN6634"/>
      <c r="AO6634"/>
      <c r="AP6634"/>
      <c r="AQ6634"/>
      <c r="AR6634"/>
      <c r="AS6634"/>
      <c r="AT6634"/>
      <c r="AU6634"/>
      <c r="AV6634"/>
      <c r="AW6634"/>
      <c r="AX6634"/>
      <c r="AY6634"/>
      <c r="AZ6634"/>
      <c r="BA6634"/>
      <c r="BB6634"/>
      <c r="BC6634"/>
      <c r="BD6634"/>
      <c r="BE6634"/>
      <c r="BF6634"/>
      <c r="BG6634"/>
      <c r="BH6634"/>
      <c r="BI6634"/>
      <c r="BJ6634"/>
      <c r="BK6634"/>
      <c r="BL6634"/>
      <c r="BM6634"/>
      <c r="BN6634"/>
      <c r="BO6634"/>
    </row>
    <row r="6635" spans="1:67" ht="15" x14ac:dyDescent="0.25">
      <c r="A6635" s="245" t="s">
        <v>66</v>
      </c>
      <c r="B6635" s="245" t="s">
        <v>65</v>
      </c>
      <c r="C6635" s="245" t="s">
        <v>902</v>
      </c>
      <c r="D6635" s="245" t="s">
        <v>901</v>
      </c>
      <c r="E6635" s="246" t="s">
        <v>44</v>
      </c>
      <c r="F6635" s="245" t="s">
        <v>44</v>
      </c>
      <c r="G6635" s="245" t="s">
        <v>922</v>
      </c>
      <c r="H6635" s="245" t="s">
        <v>9766</v>
      </c>
      <c r="I6635" s="245" t="s">
        <v>12</v>
      </c>
      <c r="J6635" s="245" t="s">
        <v>59</v>
      </c>
      <c r="K6635" s="246" t="s">
        <v>25691</v>
      </c>
      <c r="L6635" s="245" t="s">
        <v>568</v>
      </c>
      <c r="M6635"/>
      <c r="N6635"/>
      <c r="O6635"/>
      <c r="P6635"/>
      <c r="Q6635"/>
      <c r="R6635"/>
      <c r="S6635"/>
      <c r="T6635"/>
      <c r="U6635"/>
      <c r="V6635"/>
      <c r="W6635"/>
      <c r="X6635"/>
      <c r="Y6635"/>
      <c r="Z6635"/>
      <c r="AA6635"/>
      <c r="AB6635"/>
      <c r="AC6635"/>
      <c r="AD6635"/>
      <c r="AE6635"/>
      <c r="AF6635"/>
      <c r="AG6635"/>
      <c r="AH6635"/>
      <c r="AI6635"/>
      <c r="AJ6635"/>
      <c r="AK6635"/>
      <c r="AL6635"/>
      <c r="AM6635"/>
      <c r="AN6635"/>
      <c r="AO6635"/>
      <c r="AP6635"/>
      <c r="AQ6635"/>
      <c r="AR6635"/>
      <c r="AS6635"/>
      <c r="AT6635"/>
      <c r="AU6635"/>
      <c r="AV6635"/>
      <c r="AW6635"/>
      <c r="AX6635"/>
      <c r="AY6635"/>
      <c r="AZ6635"/>
      <c r="BA6635"/>
      <c r="BB6635"/>
      <c r="BC6635"/>
      <c r="BD6635"/>
      <c r="BE6635"/>
      <c r="BF6635"/>
      <c r="BG6635"/>
      <c r="BH6635"/>
      <c r="BI6635"/>
      <c r="BJ6635"/>
      <c r="BK6635"/>
      <c r="BL6635"/>
      <c r="BM6635"/>
      <c r="BN6635"/>
      <c r="BO6635"/>
    </row>
    <row r="6636" spans="1:67" ht="15" x14ac:dyDescent="0.25">
      <c r="A6636" s="245" t="s">
        <v>66</v>
      </c>
      <c r="B6636" s="245" t="s">
        <v>65</v>
      </c>
      <c r="C6636" s="245" t="s">
        <v>902</v>
      </c>
      <c r="D6636" s="245" t="s">
        <v>901</v>
      </c>
      <c r="E6636" s="246" t="s">
        <v>44</v>
      </c>
      <c r="F6636" s="245" t="s">
        <v>44</v>
      </c>
      <c r="G6636" s="245" t="s">
        <v>921</v>
      </c>
      <c r="H6636" s="245" t="s">
        <v>9767</v>
      </c>
      <c r="I6636" s="245" t="s">
        <v>12</v>
      </c>
      <c r="J6636" s="245" t="s">
        <v>59</v>
      </c>
      <c r="K6636" s="246" t="s">
        <v>25692</v>
      </c>
      <c r="L6636" s="245" t="s">
        <v>568</v>
      </c>
      <c r="M6636"/>
      <c r="N6636"/>
      <c r="O6636"/>
      <c r="P6636"/>
      <c r="Q6636"/>
      <c r="R6636"/>
      <c r="S6636"/>
      <c r="T6636"/>
      <c r="U6636"/>
      <c r="V6636"/>
      <c r="W6636"/>
      <c r="X6636"/>
      <c r="Y6636"/>
      <c r="Z6636"/>
      <c r="AA6636"/>
      <c r="AB6636"/>
      <c r="AC6636"/>
      <c r="AD6636"/>
      <c r="AE6636"/>
      <c r="AF6636"/>
      <c r="AG6636"/>
      <c r="AH6636"/>
      <c r="AI6636"/>
      <c r="AJ6636"/>
      <c r="AK6636"/>
      <c r="AL6636"/>
      <c r="AM6636"/>
      <c r="AN6636"/>
      <c r="AO6636"/>
      <c r="AP6636"/>
      <c r="AQ6636"/>
      <c r="AR6636"/>
      <c r="AS6636"/>
      <c r="AT6636"/>
      <c r="AU6636"/>
      <c r="AV6636"/>
      <c r="AW6636"/>
      <c r="AX6636"/>
      <c r="AY6636"/>
      <c r="AZ6636"/>
      <c r="BA6636"/>
      <c r="BB6636"/>
      <c r="BC6636"/>
      <c r="BD6636"/>
      <c r="BE6636"/>
      <c r="BF6636"/>
      <c r="BG6636"/>
      <c r="BH6636"/>
      <c r="BI6636"/>
      <c r="BJ6636"/>
      <c r="BK6636"/>
      <c r="BL6636"/>
      <c r="BM6636"/>
      <c r="BN6636"/>
      <c r="BO6636"/>
    </row>
    <row r="6637" spans="1:67" ht="15" x14ac:dyDescent="0.25">
      <c r="A6637" s="245" t="s">
        <v>66</v>
      </c>
      <c r="B6637" s="245" t="s">
        <v>65</v>
      </c>
      <c r="C6637" s="245" t="s">
        <v>902</v>
      </c>
      <c r="D6637" s="245" t="s">
        <v>901</v>
      </c>
      <c r="E6637" s="246" t="s">
        <v>44</v>
      </c>
      <c r="F6637" s="245" t="s">
        <v>44</v>
      </c>
      <c r="G6637" s="245" t="s">
        <v>920</v>
      </c>
      <c r="H6637" s="245" t="s">
        <v>9768</v>
      </c>
      <c r="I6637" s="245" t="s">
        <v>12</v>
      </c>
      <c r="J6637" s="245" t="s">
        <v>59</v>
      </c>
      <c r="K6637" s="246" t="s">
        <v>25693</v>
      </c>
      <c r="L6637" s="245" t="s">
        <v>568</v>
      </c>
      <c r="M6637"/>
      <c r="N6637"/>
      <c r="O6637"/>
      <c r="P6637"/>
      <c r="Q6637"/>
      <c r="R6637"/>
      <c r="S6637"/>
      <c r="T6637"/>
      <c r="U6637"/>
      <c r="V6637"/>
      <c r="W6637"/>
      <c r="X6637"/>
      <c r="Y6637"/>
      <c r="Z6637"/>
      <c r="AA6637"/>
      <c r="AB6637"/>
      <c r="AC6637"/>
      <c r="AD6637"/>
      <c r="AE6637"/>
      <c r="AF6637"/>
      <c r="AG6637"/>
      <c r="AH6637"/>
      <c r="AI6637"/>
      <c r="AJ6637"/>
      <c r="AK6637"/>
      <c r="AL6637"/>
      <c r="AM6637"/>
      <c r="AN6637"/>
      <c r="AO6637"/>
      <c r="AP6637"/>
      <c r="AQ6637"/>
      <c r="AR6637"/>
      <c r="AS6637"/>
      <c r="AT6637"/>
      <c r="AU6637"/>
      <c r="AV6637"/>
      <c r="AW6637"/>
      <c r="AX6637"/>
      <c r="AY6637"/>
      <c r="AZ6637"/>
      <c r="BA6637"/>
      <c r="BB6637"/>
      <c r="BC6637"/>
      <c r="BD6637"/>
      <c r="BE6637"/>
      <c r="BF6637"/>
      <c r="BG6637"/>
      <c r="BH6637"/>
      <c r="BI6637"/>
      <c r="BJ6637"/>
      <c r="BK6637"/>
      <c r="BL6637"/>
      <c r="BM6637"/>
      <c r="BN6637"/>
      <c r="BO6637"/>
    </row>
    <row r="6638" spans="1:67" ht="15" x14ac:dyDescent="0.25">
      <c r="A6638" s="245" t="s">
        <v>66</v>
      </c>
      <c r="B6638" s="245" t="s">
        <v>65</v>
      </c>
      <c r="C6638" s="245" t="s">
        <v>902</v>
      </c>
      <c r="D6638" s="245" t="s">
        <v>901</v>
      </c>
      <c r="E6638" s="246" t="s">
        <v>44</v>
      </c>
      <c r="F6638" s="245" t="s">
        <v>44</v>
      </c>
      <c r="G6638" s="245" t="s">
        <v>919</v>
      </c>
      <c r="H6638" s="245" t="s">
        <v>9769</v>
      </c>
      <c r="I6638" s="245" t="s">
        <v>12</v>
      </c>
      <c r="J6638" s="245" t="s">
        <v>59</v>
      </c>
      <c r="K6638" s="246" t="s">
        <v>25694</v>
      </c>
      <c r="L6638" s="245" t="s">
        <v>568</v>
      </c>
      <c r="M6638"/>
      <c r="N6638"/>
      <c r="O6638"/>
      <c r="P6638"/>
      <c r="Q6638"/>
      <c r="R6638"/>
      <c r="S6638"/>
      <c r="T6638"/>
      <c r="U6638"/>
      <c r="V6638"/>
      <c r="W6638"/>
      <c r="X6638"/>
      <c r="Y6638"/>
      <c r="Z6638"/>
      <c r="AA6638"/>
      <c r="AB6638"/>
      <c r="AC6638"/>
      <c r="AD6638"/>
      <c r="AE6638"/>
      <c r="AF6638"/>
      <c r="AG6638"/>
      <c r="AH6638"/>
      <c r="AI6638"/>
      <c r="AJ6638"/>
      <c r="AK6638"/>
      <c r="AL6638"/>
      <c r="AM6638"/>
      <c r="AN6638"/>
      <c r="AO6638"/>
      <c r="AP6638"/>
      <c r="AQ6638"/>
      <c r="AR6638"/>
      <c r="AS6638"/>
      <c r="AT6638"/>
      <c r="AU6638"/>
      <c r="AV6638"/>
      <c r="AW6638"/>
      <c r="AX6638"/>
      <c r="AY6638"/>
      <c r="AZ6638"/>
      <c r="BA6638"/>
      <c r="BB6638"/>
      <c r="BC6638"/>
      <c r="BD6638"/>
      <c r="BE6638"/>
      <c r="BF6638"/>
      <c r="BG6638"/>
      <c r="BH6638"/>
      <c r="BI6638"/>
      <c r="BJ6638"/>
      <c r="BK6638"/>
      <c r="BL6638"/>
      <c r="BM6638"/>
      <c r="BN6638"/>
      <c r="BO6638"/>
    </row>
    <row r="6639" spans="1:67" ht="15" x14ac:dyDescent="0.25">
      <c r="A6639" s="245" t="s">
        <v>66</v>
      </c>
      <c r="B6639" s="245" t="s">
        <v>65</v>
      </c>
      <c r="C6639" s="245" t="s">
        <v>902</v>
      </c>
      <c r="D6639" s="245" t="s">
        <v>901</v>
      </c>
      <c r="E6639" s="246" t="s">
        <v>44</v>
      </c>
      <c r="F6639" s="245" t="s">
        <v>44</v>
      </c>
      <c r="G6639" s="245" t="s">
        <v>918</v>
      </c>
      <c r="H6639" s="245" t="s">
        <v>9770</v>
      </c>
      <c r="I6639" s="245" t="s">
        <v>12</v>
      </c>
      <c r="J6639" s="245" t="s">
        <v>59</v>
      </c>
      <c r="K6639" s="246" t="s">
        <v>25695</v>
      </c>
      <c r="L6639" s="245" t="s">
        <v>568</v>
      </c>
      <c r="M6639"/>
      <c r="N6639"/>
      <c r="O6639"/>
      <c r="P6639"/>
      <c r="Q6639"/>
      <c r="R6639"/>
      <c r="S6639"/>
      <c r="T6639"/>
      <c r="U6639"/>
      <c r="V6639"/>
      <c r="W6639"/>
      <c r="X6639"/>
      <c r="Y6639"/>
      <c r="Z6639"/>
      <c r="AA6639"/>
      <c r="AB6639"/>
      <c r="AC6639"/>
      <c r="AD6639"/>
      <c r="AE6639"/>
      <c r="AF6639"/>
      <c r="AG6639"/>
      <c r="AH6639"/>
      <c r="AI6639"/>
      <c r="AJ6639"/>
      <c r="AK6639"/>
      <c r="AL6639"/>
      <c r="AM6639"/>
      <c r="AN6639"/>
      <c r="AO6639"/>
      <c r="AP6639"/>
      <c r="AQ6639"/>
      <c r="AR6639"/>
      <c r="AS6639"/>
      <c r="AT6639"/>
      <c r="AU6639"/>
      <c r="AV6639"/>
      <c r="AW6639"/>
      <c r="AX6639"/>
      <c r="AY6639"/>
      <c r="AZ6639"/>
      <c r="BA6639"/>
      <c r="BB6639"/>
      <c r="BC6639"/>
      <c r="BD6639"/>
      <c r="BE6639"/>
      <c r="BF6639"/>
      <c r="BG6639"/>
      <c r="BH6639"/>
      <c r="BI6639"/>
      <c r="BJ6639"/>
      <c r="BK6639"/>
      <c r="BL6639"/>
      <c r="BM6639"/>
      <c r="BN6639"/>
      <c r="BO6639"/>
    </row>
    <row r="6640" spans="1:67" ht="15" x14ac:dyDescent="0.25">
      <c r="A6640" s="245" t="s">
        <v>66</v>
      </c>
      <c r="B6640" s="245" t="s">
        <v>65</v>
      </c>
      <c r="C6640" s="245" t="s">
        <v>902</v>
      </c>
      <c r="D6640" s="245" t="s">
        <v>901</v>
      </c>
      <c r="E6640" s="246" t="s">
        <v>44</v>
      </c>
      <c r="F6640" s="245" t="s">
        <v>44</v>
      </c>
      <c r="G6640" s="245" t="s">
        <v>917</v>
      </c>
      <c r="H6640" s="245" t="s">
        <v>916</v>
      </c>
      <c r="I6640" s="245" t="s">
        <v>12</v>
      </c>
      <c r="J6640" s="245" t="s">
        <v>59</v>
      </c>
      <c r="K6640" s="246" t="s">
        <v>25696</v>
      </c>
      <c r="L6640" s="245" t="s">
        <v>568</v>
      </c>
      <c r="M6640"/>
      <c r="N6640"/>
      <c r="O6640"/>
      <c r="P6640"/>
      <c r="Q6640"/>
      <c r="R6640"/>
      <c r="S6640"/>
      <c r="T6640"/>
      <c r="U6640"/>
      <c r="V6640"/>
      <c r="W6640"/>
      <c r="X6640"/>
      <c r="Y6640"/>
      <c r="Z6640"/>
      <c r="AA6640"/>
      <c r="AB6640"/>
      <c r="AC6640"/>
      <c r="AD6640"/>
      <c r="AE6640"/>
      <c r="AF6640"/>
      <c r="AG6640"/>
      <c r="AH6640"/>
      <c r="AI6640"/>
      <c r="AJ6640"/>
      <c r="AK6640"/>
      <c r="AL6640"/>
      <c r="AM6640"/>
      <c r="AN6640"/>
      <c r="AO6640"/>
      <c r="AP6640"/>
      <c r="AQ6640"/>
      <c r="AR6640"/>
      <c r="AS6640"/>
      <c r="AT6640"/>
      <c r="AU6640"/>
      <c r="AV6640"/>
      <c r="AW6640"/>
      <c r="AX6640"/>
      <c r="AY6640"/>
      <c r="AZ6640"/>
      <c r="BA6640"/>
      <c r="BB6640"/>
      <c r="BC6640"/>
      <c r="BD6640"/>
      <c r="BE6640"/>
      <c r="BF6640"/>
      <c r="BG6640"/>
      <c r="BH6640"/>
      <c r="BI6640"/>
      <c r="BJ6640"/>
      <c r="BK6640"/>
      <c r="BL6640"/>
      <c r="BM6640"/>
      <c r="BN6640"/>
      <c r="BO6640"/>
    </row>
    <row r="6641" spans="1:67" ht="15" x14ac:dyDescent="0.25">
      <c r="A6641" s="245" t="s">
        <v>66</v>
      </c>
      <c r="B6641" s="245" t="s">
        <v>65</v>
      </c>
      <c r="C6641" s="245" t="s">
        <v>902</v>
      </c>
      <c r="D6641" s="245" t="s">
        <v>901</v>
      </c>
      <c r="E6641" s="246" t="s">
        <v>44</v>
      </c>
      <c r="F6641" s="245" t="s">
        <v>44</v>
      </c>
      <c r="G6641" s="245" t="s">
        <v>915</v>
      </c>
      <c r="H6641" s="245" t="s">
        <v>9771</v>
      </c>
      <c r="I6641" s="245" t="s">
        <v>12</v>
      </c>
      <c r="J6641" s="245" t="s">
        <v>59</v>
      </c>
      <c r="K6641" s="246" t="s">
        <v>25697</v>
      </c>
      <c r="L6641" s="245" t="s">
        <v>568</v>
      </c>
      <c r="M6641"/>
      <c r="N6641"/>
      <c r="O6641"/>
      <c r="P6641"/>
      <c r="Q6641"/>
      <c r="R6641"/>
      <c r="S6641"/>
      <c r="T6641"/>
      <c r="U6641"/>
      <c r="V6641"/>
      <c r="W6641"/>
      <c r="X6641"/>
      <c r="Y6641"/>
      <c r="Z6641"/>
      <c r="AA6641"/>
      <c r="AB6641"/>
      <c r="AC6641"/>
      <c r="AD6641"/>
      <c r="AE6641"/>
      <c r="AF6641"/>
      <c r="AG6641"/>
      <c r="AH6641"/>
      <c r="AI6641"/>
      <c r="AJ6641"/>
      <c r="AK6641"/>
      <c r="AL6641"/>
      <c r="AM6641"/>
      <c r="AN6641"/>
      <c r="AO6641"/>
      <c r="AP6641"/>
      <c r="AQ6641"/>
      <c r="AR6641"/>
      <c r="AS6641"/>
      <c r="AT6641"/>
      <c r="AU6641"/>
      <c r="AV6641"/>
      <c r="AW6641"/>
      <c r="AX6641"/>
      <c r="AY6641"/>
      <c r="AZ6641"/>
      <c r="BA6641"/>
      <c r="BB6641"/>
      <c r="BC6641"/>
      <c r="BD6641"/>
      <c r="BE6641"/>
      <c r="BF6641"/>
      <c r="BG6641"/>
      <c r="BH6641"/>
      <c r="BI6641"/>
      <c r="BJ6641"/>
      <c r="BK6641"/>
      <c r="BL6641"/>
      <c r="BM6641"/>
      <c r="BN6641"/>
      <c r="BO6641"/>
    </row>
    <row r="6642" spans="1:67" ht="15" x14ac:dyDescent="0.25">
      <c r="A6642" s="245" t="s">
        <v>66</v>
      </c>
      <c r="B6642" s="245" t="s">
        <v>65</v>
      </c>
      <c r="C6642" s="245" t="s">
        <v>902</v>
      </c>
      <c r="D6642" s="245" t="s">
        <v>901</v>
      </c>
      <c r="E6642" s="246" t="s">
        <v>44</v>
      </c>
      <c r="F6642" s="245" t="s">
        <v>44</v>
      </c>
      <c r="G6642" s="245" t="s">
        <v>914</v>
      </c>
      <c r="H6642" s="245" t="s">
        <v>913</v>
      </c>
      <c r="I6642" s="245" t="s">
        <v>12</v>
      </c>
      <c r="J6642" s="245" t="s">
        <v>59</v>
      </c>
      <c r="K6642" s="246" t="s">
        <v>25698</v>
      </c>
      <c r="L6642" s="245" t="s">
        <v>568</v>
      </c>
      <c r="M6642"/>
      <c r="N6642"/>
      <c r="O6642"/>
      <c r="P6642"/>
      <c r="Q6642"/>
      <c r="R6642"/>
      <c r="S6642"/>
      <c r="T6642"/>
      <c r="U6642"/>
      <c r="V6642"/>
      <c r="W6642"/>
      <c r="X6642"/>
      <c r="Y6642"/>
      <c r="Z6642"/>
      <c r="AA6642"/>
      <c r="AB6642"/>
      <c r="AC6642"/>
      <c r="AD6642"/>
      <c r="AE6642"/>
      <c r="AF6642"/>
      <c r="AG6642"/>
      <c r="AH6642"/>
      <c r="AI6642"/>
      <c r="AJ6642"/>
      <c r="AK6642"/>
      <c r="AL6642"/>
      <c r="AM6642"/>
      <c r="AN6642"/>
      <c r="AO6642"/>
      <c r="AP6642"/>
      <c r="AQ6642"/>
      <c r="AR6642"/>
      <c r="AS6642"/>
      <c r="AT6642"/>
      <c r="AU6642"/>
      <c r="AV6642"/>
      <c r="AW6642"/>
      <c r="AX6642"/>
      <c r="AY6642"/>
      <c r="AZ6642"/>
      <c r="BA6642"/>
      <c r="BB6642"/>
      <c r="BC6642"/>
      <c r="BD6642"/>
      <c r="BE6642"/>
      <c r="BF6642"/>
      <c r="BG6642"/>
      <c r="BH6642"/>
      <c r="BI6642"/>
      <c r="BJ6642"/>
      <c r="BK6642"/>
      <c r="BL6642"/>
      <c r="BM6642"/>
      <c r="BN6642"/>
      <c r="BO6642"/>
    </row>
    <row r="6643" spans="1:67" ht="15" x14ac:dyDescent="0.25">
      <c r="A6643" s="245" t="s">
        <v>66</v>
      </c>
      <c r="B6643" s="245" t="s">
        <v>65</v>
      </c>
      <c r="C6643" s="245" t="s">
        <v>902</v>
      </c>
      <c r="D6643" s="245" t="s">
        <v>901</v>
      </c>
      <c r="E6643" s="246" t="s">
        <v>44</v>
      </c>
      <c r="F6643" s="245" t="s">
        <v>44</v>
      </c>
      <c r="G6643" s="245" t="s">
        <v>912</v>
      </c>
      <c r="H6643" s="245" t="s">
        <v>9772</v>
      </c>
      <c r="I6643" s="245" t="s">
        <v>12</v>
      </c>
      <c r="J6643" s="245" t="s">
        <v>59</v>
      </c>
      <c r="K6643" s="246" t="s">
        <v>13304</v>
      </c>
      <c r="L6643" s="245" t="s">
        <v>568</v>
      </c>
      <c r="M6643"/>
      <c r="N6643"/>
      <c r="O6643"/>
      <c r="P6643"/>
      <c r="Q6643"/>
      <c r="R6643"/>
      <c r="S6643"/>
      <c r="T6643"/>
      <c r="U6643"/>
      <c r="V6643"/>
      <c r="W6643"/>
      <c r="X6643"/>
      <c r="Y6643"/>
      <c r="Z6643"/>
      <c r="AA6643"/>
      <c r="AB6643"/>
      <c r="AC6643"/>
      <c r="AD6643"/>
      <c r="AE6643"/>
      <c r="AF6643"/>
      <c r="AG6643"/>
      <c r="AH6643"/>
      <c r="AI6643"/>
      <c r="AJ6643"/>
      <c r="AK6643"/>
      <c r="AL6643"/>
      <c r="AM6643"/>
      <c r="AN6643"/>
      <c r="AO6643"/>
      <c r="AP6643"/>
      <c r="AQ6643"/>
      <c r="AR6643"/>
      <c r="AS6643"/>
      <c r="AT6643"/>
      <c r="AU6643"/>
      <c r="AV6643"/>
      <c r="AW6643"/>
      <c r="AX6643"/>
      <c r="AY6643"/>
      <c r="AZ6643"/>
      <c r="BA6643"/>
      <c r="BB6643"/>
      <c r="BC6643"/>
      <c r="BD6643"/>
      <c r="BE6643"/>
      <c r="BF6643"/>
      <c r="BG6643"/>
      <c r="BH6643"/>
      <c r="BI6643"/>
      <c r="BJ6643"/>
      <c r="BK6643"/>
      <c r="BL6643"/>
      <c r="BM6643"/>
      <c r="BN6643"/>
      <c r="BO6643"/>
    </row>
    <row r="6644" spans="1:67" ht="15" x14ac:dyDescent="0.25">
      <c r="A6644" s="245" t="s">
        <v>66</v>
      </c>
      <c r="B6644" s="245" t="s">
        <v>65</v>
      </c>
      <c r="C6644" s="245" t="s">
        <v>902</v>
      </c>
      <c r="D6644" s="245" t="s">
        <v>901</v>
      </c>
      <c r="E6644" s="246" t="s">
        <v>44</v>
      </c>
      <c r="F6644" s="245" t="s">
        <v>44</v>
      </c>
      <c r="G6644" s="245" t="s">
        <v>911</v>
      </c>
      <c r="H6644" s="245" t="s">
        <v>9773</v>
      </c>
      <c r="I6644" s="245" t="s">
        <v>12</v>
      </c>
      <c r="J6644" s="245" t="s">
        <v>59</v>
      </c>
      <c r="K6644" s="246" t="s">
        <v>25699</v>
      </c>
      <c r="L6644" s="245" t="s">
        <v>568</v>
      </c>
      <c r="M6644"/>
      <c r="N6644"/>
      <c r="O6644"/>
      <c r="P6644"/>
      <c r="Q6644"/>
      <c r="R6644"/>
      <c r="S6644"/>
      <c r="T6644"/>
      <c r="U6644"/>
      <c r="V6644"/>
      <c r="W6644"/>
      <c r="X6644"/>
      <c r="Y6644"/>
      <c r="Z6644"/>
      <c r="AA6644"/>
      <c r="AB6644"/>
      <c r="AC6644"/>
      <c r="AD6644"/>
      <c r="AE6644"/>
      <c r="AF6644"/>
      <c r="AG6644"/>
      <c r="AH6644"/>
      <c r="AI6644"/>
      <c r="AJ6644"/>
      <c r="AK6644"/>
      <c r="AL6644"/>
      <c r="AM6644"/>
      <c r="AN6644"/>
      <c r="AO6644"/>
      <c r="AP6644"/>
      <c r="AQ6644"/>
      <c r="AR6644"/>
      <c r="AS6644"/>
      <c r="AT6644"/>
      <c r="AU6644"/>
      <c r="AV6644"/>
      <c r="AW6644"/>
      <c r="AX6644"/>
      <c r="AY6644"/>
      <c r="AZ6644"/>
      <c r="BA6644"/>
      <c r="BB6644"/>
      <c r="BC6644"/>
      <c r="BD6644"/>
      <c r="BE6644"/>
      <c r="BF6644"/>
      <c r="BG6644"/>
      <c r="BH6644"/>
      <c r="BI6644"/>
      <c r="BJ6644"/>
      <c r="BK6644"/>
      <c r="BL6644"/>
      <c r="BM6644"/>
      <c r="BN6644"/>
      <c r="BO6644"/>
    </row>
    <row r="6645" spans="1:67" ht="15" x14ac:dyDescent="0.25">
      <c r="A6645" s="245" t="s">
        <v>66</v>
      </c>
      <c r="B6645" s="245" t="s">
        <v>65</v>
      </c>
      <c r="C6645" s="245" t="s">
        <v>902</v>
      </c>
      <c r="D6645" s="245" t="s">
        <v>901</v>
      </c>
      <c r="E6645" s="246" t="s">
        <v>44</v>
      </c>
      <c r="F6645" s="245" t="s">
        <v>44</v>
      </c>
      <c r="G6645" s="245" t="s">
        <v>910</v>
      </c>
      <c r="H6645" s="245" t="s">
        <v>9774</v>
      </c>
      <c r="I6645" s="245" t="s">
        <v>12</v>
      </c>
      <c r="J6645" s="245" t="s">
        <v>59</v>
      </c>
      <c r="K6645" s="246" t="s">
        <v>25700</v>
      </c>
      <c r="L6645" s="245" t="s">
        <v>568</v>
      </c>
      <c r="M6645"/>
      <c r="N6645"/>
      <c r="O6645"/>
      <c r="P6645"/>
      <c r="Q6645"/>
      <c r="R6645"/>
      <c r="S6645"/>
      <c r="T6645"/>
      <c r="U6645"/>
      <c r="V6645"/>
      <c r="W6645"/>
      <c r="X6645"/>
      <c r="Y6645"/>
      <c r="Z6645"/>
      <c r="AA6645"/>
      <c r="AB6645"/>
      <c r="AC6645"/>
      <c r="AD6645"/>
      <c r="AE6645"/>
      <c r="AF6645"/>
      <c r="AG6645"/>
      <c r="AH6645"/>
      <c r="AI6645"/>
      <c r="AJ6645"/>
      <c r="AK6645"/>
      <c r="AL6645"/>
      <c r="AM6645"/>
      <c r="AN6645"/>
      <c r="AO6645"/>
      <c r="AP6645"/>
      <c r="AQ6645"/>
      <c r="AR6645"/>
      <c r="AS6645"/>
      <c r="AT6645"/>
      <c r="AU6645"/>
      <c r="AV6645"/>
      <c r="AW6645"/>
      <c r="AX6645"/>
      <c r="AY6645"/>
      <c r="AZ6645"/>
      <c r="BA6645"/>
      <c r="BB6645"/>
      <c r="BC6645"/>
      <c r="BD6645"/>
      <c r="BE6645"/>
      <c r="BF6645"/>
      <c r="BG6645"/>
      <c r="BH6645"/>
      <c r="BI6645"/>
      <c r="BJ6645"/>
      <c r="BK6645"/>
      <c r="BL6645"/>
      <c r="BM6645"/>
      <c r="BN6645"/>
      <c r="BO6645"/>
    </row>
    <row r="6646" spans="1:67" ht="15" x14ac:dyDescent="0.25">
      <c r="A6646" s="245" t="s">
        <v>66</v>
      </c>
      <c r="B6646" s="245" t="s">
        <v>65</v>
      </c>
      <c r="C6646" s="245" t="s">
        <v>902</v>
      </c>
      <c r="D6646" s="245" t="s">
        <v>901</v>
      </c>
      <c r="E6646" s="246" t="s">
        <v>44</v>
      </c>
      <c r="F6646" s="245" t="s">
        <v>44</v>
      </c>
      <c r="G6646" s="245" t="s">
        <v>909</v>
      </c>
      <c r="H6646" s="245" t="s">
        <v>9775</v>
      </c>
      <c r="I6646" s="245" t="s">
        <v>12</v>
      </c>
      <c r="J6646" s="245" t="s">
        <v>59</v>
      </c>
      <c r="K6646" s="246" t="s">
        <v>25701</v>
      </c>
      <c r="L6646" s="245" t="s">
        <v>568</v>
      </c>
      <c r="M6646"/>
      <c r="N6646"/>
      <c r="O6646"/>
      <c r="P6646"/>
      <c r="Q6646"/>
      <c r="R6646"/>
      <c r="S6646"/>
      <c r="T6646"/>
      <c r="U6646"/>
      <c r="V6646"/>
      <c r="W6646"/>
      <c r="X6646"/>
      <c r="Y6646"/>
      <c r="Z6646"/>
      <c r="AA6646"/>
      <c r="AB6646"/>
      <c r="AC6646"/>
      <c r="AD6646"/>
      <c r="AE6646"/>
      <c r="AF6646"/>
      <c r="AG6646"/>
      <c r="AH6646"/>
      <c r="AI6646"/>
      <c r="AJ6646"/>
      <c r="AK6646"/>
      <c r="AL6646"/>
      <c r="AM6646"/>
      <c r="AN6646"/>
      <c r="AO6646"/>
      <c r="AP6646"/>
      <c r="AQ6646"/>
      <c r="AR6646"/>
      <c r="AS6646"/>
      <c r="AT6646"/>
      <c r="AU6646"/>
      <c r="AV6646"/>
      <c r="AW6646"/>
      <c r="AX6646"/>
      <c r="AY6646"/>
      <c r="AZ6646"/>
      <c r="BA6646"/>
      <c r="BB6646"/>
      <c r="BC6646"/>
      <c r="BD6646"/>
      <c r="BE6646"/>
      <c r="BF6646"/>
      <c r="BG6646"/>
      <c r="BH6646"/>
      <c r="BI6646"/>
      <c r="BJ6646"/>
      <c r="BK6646"/>
      <c r="BL6646"/>
      <c r="BM6646"/>
      <c r="BN6646"/>
      <c r="BO6646"/>
    </row>
    <row r="6647" spans="1:67" ht="15" x14ac:dyDescent="0.25">
      <c r="A6647" s="245" t="s">
        <v>66</v>
      </c>
      <c r="B6647" s="245" t="s">
        <v>65</v>
      </c>
      <c r="C6647" s="245" t="s">
        <v>902</v>
      </c>
      <c r="D6647" s="245" t="s">
        <v>901</v>
      </c>
      <c r="E6647" s="246" t="s">
        <v>44</v>
      </c>
      <c r="F6647" s="245" t="s">
        <v>44</v>
      </c>
      <c r="G6647" s="245" t="s">
        <v>908</v>
      </c>
      <c r="H6647" s="245" t="s">
        <v>9776</v>
      </c>
      <c r="I6647" s="245" t="s">
        <v>12</v>
      </c>
      <c r="J6647" s="245" t="s">
        <v>59</v>
      </c>
      <c r="K6647" s="246" t="s">
        <v>25702</v>
      </c>
      <c r="L6647" s="245" t="s">
        <v>568</v>
      </c>
      <c r="M6647"/>
      <c r="N6647"/>
      <c r="O6647"/>
      <c r="P6647"/>
      <c r="Q6647"/>
      <c r="R6647"/>
      <c r="S6647"/>
      <c r="T6647"/>
      <c r="U6647"/>
      <c r="V6647"/>
      <c r="W6647"/>
      <c r="X6647"/>
      <c r="Y6647"/>
      <c r="Z6647"/>
      <c r="AA6647"/>
      <c r="AB6647"/>
      <c r="AC6647"/>
      <c r="AD6647"/>
      <c r="AE6647"/>
      <c r="AF6647"/>
      <c r="AG6647"/>
      <c r="AH6647"/>
      <c r="AI6647"/>
      <c r="AJ6647"/>
      <c r="AK6647"/>
      <c r="AL6647"/>
      <c r="AM6647"/>
      <c r="AN6647"/>
      <c r="AO6647"/>
      <c r="AP6647"/>
      <c r="AQ6647"/>
      <c r="AR6647"/>
      <c r="AS6647"/>
      <c r="AT6647"/>
      <c r="AU6647"/>
      <c r="AV6647"/>
      <c r="AW6647"/>
      <c r="AX6647"/>
      <c r="AY6647"/>
      <c r="AZ6647"/>
      <c r="BA6647"/>
      <c r="BB6647"/>
      <c r="BC6647"/>
      <c r="BD6647"/>
      <c r="BE6647"/>
      <c r="BF6647"/>
      <c r="BG6647"/>
      <c r="BH6647"/>
      <c r="BI6647"/>
      <c r="BJ6647"/>
      <c r="BK6647"/>
      <c r="BL6647"/>
      <c r="BM6647"/>
      <c r="BN6647"/>
      <c r="BO6647"/>
    </row>
    <row r="6648" spans="1:67" ht="15" x14ac:dyDescent="0.25">
      <c r="A6648" s="245" t="s">
        <v>66</v>
      </c>
      <c r="B6648" s="245" t="s">
        <v>65</v>
      </c>
      <c r="C6648" s="245" t="s">
        <v>902</v>
      </c>
      <c r="D6648" s="245" t="s">
        <v>901</v>
      </c>
      <c r="E6648" s="246" t="s">
        <v>44</v>
      </c>
      <c r="F6648" s="245" t="s">
        <v>44</v>
      </c>
      <c r="G6648" s="245" t="s">
        <v>907</v>
      </c>
      <c r="H6648" s="245" t="s">
        <v>906</v>
      </c>
      <c r="I6648" s="245" t="s">
        <v>12</v>
      </c>
      <c r="J6648" s="245" t="s">
        <v>59</v>
      </c>
      <c r="K6648" s="246" t="s">
        <v>25703</v>
      </c>
      <c r="L6648" s="245" t="s">
        <v>568</v>
      </c>
      <c r="M6648"/>
      <c r="N6648"/>
      <c r="O6648"/>
      <c r="P6648"/>
      <c r="Q6648"/>
      <c r="R6648"/>
      <c r="S6648"/>
      <c r="T6648"/>
      <c r="U6648"/>
      <c r="V6648"/>
      <c r="W6648"/>
      <c r="X6648"/>
      <c r="Y6648"/>
      <c r="Z6648"/>
      <c r="AA6648"/>
      <c r="AB6648"/>
      <c r="AC6648"/>
      <c r="AD6648"/>
      <c r="AE6648"/>
      <c r="AF6648"/>
      <c r="AG6648"/>
      <c r="AH6648"/>
      <c r="AI6648"/>
      <c r="AJ6648"/>
      <c r="AK6648"/>
      <c r="AL6648"/>
      <c r="AM6648"/>
      <c r="AN6648"/>
      <c r="AO6648"/>
      <c r="AP6648"/>
      <c r="AQ6648"/>
      <c r="AR6648"/>
      <c r="AS6648"/>
      <c r="AT6648"/>
      <c r="AU6648"/>
      <c r="AV6648"/>
      <c r="AW6648"/>
      <c r="AX6648"/>
      <c r="AY6648"/>
      <c r="AZ6648"/>
      <c r="BA6648"/>
      <c r="BB6648"/>
      <c r="BC6648"/>
      <c r="BD6648"/>
      <c r="BE6648"/>
      <c r="BF6648"/>
      <c r="BG6648"/>
      <c r="BH6648"/>
      <c r="BI6648"/>
      <c r="BJ6648"/>
      <c r="BK6648"/>
      <c r="BL6648"/>
      <c r="BM6648"/>
      <c r="BN6648"/>
      <c r="BO6648"/>
    </row>
    <row r="6649" spans="1:67" ht="15" x14ac:dyDescent="0.25">
      <c r="A6649" s="245" t="s">
        <v>66</v>
      </c>
      <c r="B6649" s="245" t="s">
        <v>65</v>
      </c>
      <c r="C6649" s="245" t="s">
        <v>902</v>
      </c>
      <c r="D6649" s="245" t="s">
        <v>901</v>
      </c>
      <c r="E6649" s="246" t="s">
        <v>44</v>
      </c>
      <c r="F6649" s="245" t="s">
        <v>44</v>
      </c>
      <c r="G6649" s="245" t="s">
        <v>905</v>
      </c>
      <c r="H6649" s="245" t="s">
        <v>9777</v>
      </c>
      <c r="I6649" s="245" t="s">
        <v>12</v>
      </c>
      <c r="J6649" s="245" t="s">
        <v>59</v>
      </c>
      <c r="K6649" s="246" t="s">
        <v>25704</v>
      </c>
      <c r="L6649" s="245" t="s">
        <v>568</v>
      </c>
      <c r="M6649"/>
      <c r="N6649"/>
      <c r="O6649"/>
      <c r="P6649"/>
      <c r="Q6649"/>
      <c r="R6649"/>
      <c r="S6649"/>
      <c r="T6649"/>
      <c r="U6649"/>
      <c r="V6649"/>
      <c r="W6649"/>
      <c r="X6649"/>
      <c r="Y6649"/>
      <c r="Z6649"/>
      <c r="AA6649"/>
      <c r="AB6649"/>
      <c r="AC6649"/>
      <c r="AD6649"/>
      <c r="AE6649"/>
      <c r="AF6649"/>
      <c r="AG6649"/>
      <c r="AH6649"/>
      <c r="AI6649"/>
      <c r="AJ6649"/>
      <c r="AK6649"/>
      <c r="AL6649"/>
      <c r="AM6649"/>
      <c r="AN6649"/>
      <c r="AO6649"/>
      <c r="AP6649"/>
      <c r="AQ6649"/>
      <c r="AR6649"/>
      <c r="AS6649"/>
      <c r="AT6649"/>
      <c r="AU6649"/>
      <c r="AV6649"/>
      <c r="AW6649"/>
      <c r="AX6649"/>
      <c r="AY6649"/>
      <c r="AZ6649"/>
      <c r="BA6649"/>
      <c r="BB6649"/>
      <c r="BC6649"/>
      <c r="BD6649"/>
      <c r="BE6649"/>
      <c r="BF6649"/>
      <c r="BG6649"/>
      <c r="BH6649"/>
      <c r="BI6649"/>
      <c r="BJ6649"/>
      <c r="BK6649"/>
      <c r="BL6649"/>
      <c r="BM6649"/>
      <c r="BN6649"/>
      <c r="BO6649"/>
    </row>
    <row r="6650" spans="1:67" ht="15" x14ac:dyDescent="0.25">
      <c r="A6650" s="245" t="s">
        <v>66</v>
      </c>
      <c r="B6650" s="245" t="s">
        <v>65</v>
      </c>
      <c r="C6650" s="245" t="s">
        <v>902</v>
      </c>
      <c r="D6650" s="245" t="s">
        <v>901</v>
      </c>
      <c r="E6650" s="246" t="s">
        <v>44</v>
      </c>
      <c r="F6650" s="245" t="s">
        <v>44</v>
      </c>
      <c r="G6650" s="245" t="s">
        <v>904</v>
      </c>
      <c r="H6650" s="245" t="s">
        <v>9778</v>
      </c>
      <c r="I6650" s="245" t="s">
        <v>12</v>
      </c>
      <c r="J6650" s="245" t="s">
        <v>59</v>
      </c>
      <c r="K6650" s="246" t="s">
        <v>25705</v>
      </c>
      <c r="L6650" s="245" t="s">
        <v>568</v>
      </c>
      <c r="M6650"/>
      <c r="N6650"/>
      <c r="O6650"/>
      <c r="P6650"/>
      <c r="Q6650"/>
      <c r="R6650"/>
      <c r="S6650"/>
      <c r="T6650"/>
      <c r="U6650"/>
      <c r="V6650"/>
      <c r="W6650"/>
      <c r="X6650"/>
      <c r="Y6650"/>
      <c r="Z6650"/>
      <c r="AA6650"/>
      <c r="AB6650"/>
      <c r="AC6650"/>
      <c r="AD6650"/>
      <c r="AE6650"/>
      <c r="AF6650"/>
      <c r="AG6650"/>
      <c r="AH6650"/>
      <c r="AI6650"/>
      <c r="AJ6650"/>
      <c r="AK6650"/>
      <c r="AL6650"/>
      <c r="AM6650"/>
      <c r="AN6650"/>
      <c r="AO6650"/>
      <c r="AP6650"/>
      <c r="AQ6650"/>
      <c r="AR6650"/>
      <c r="AS6650"/>
      <c r="AT6650"/>
      <c r="AU6650"/>
      <c r="AV6650"/>
      <c r="AW6650"/>
      <c r="AX6650"/>
      <c r="AY6650"/>
      <c r="AZ6650"/>
      <c r="BA6650"/>
      <c r="BB6650"/>
      <c r="BC6650"/>
      <c r="BD6650"/>
      <c r="BE6650"/>
      <c r="BF6650"/>
      <c r="BG6650"/>
      <c r="BH6650"/>
      <c r="BI6650"/>
      <c r="BJ6650"/>
      <c r="BK6650"/>
      <c r="BL6650"/>
      <c r="BM6650"/>
      <c r="BN6650"/>
      <c r="BO6650"/>
    </row>
    <row r="6651" spans="1:67" ht="15" x14ac:dyDescent="0.25">
      <c r="A6651" s="245" t="s">
        <v>66</v>
      </c>
      <c r="B6651" s="245" t="s">
        <v>65</v>
      </c>
      <c r="C6651" s="245" t="s">
        <v>902</v>
      </c>
      <c r="D6651" s="245" t="s">
        <v>901</v>
      </c>
      <c r="E6651" s="246" t="s">
        <v>44</v>
      </c>
      <c r="F6651" s="245" t="s">
        <v>44</v>
      </c>
      <c r="G6651" s="245" t="s">
        <v>903</v>
      </c>
      <c r="H6651" s="245" t="s">
        <v>14316</v>
      </c>
      <c r="I6651" s="245" t="s">
        <v>12</v>
      </c>
      <c r="J6651" s="245" t="s">
        <v>59</v>
      </c>
      <c r="K6651" s="246" t="s">
        <v>25706</v>
      </c>
      <c r="L6651" s="245" t="s">
        <v>568</v>
      </c>
      <c r="M6651"/>
      <c r="N6651"/>
      <c r="O6651"/>
      <c r="P6651"/>
      <c r="Q6651"/>
      <c r="R6651"/>
      <c r="S6651"/>
      <c r="T6651"/>
      <c r="U6651"/>
      <c r="V6651"/>
      <c r="W6651"/>
      <c r="X6651"/>
      <c r="Y6651"/>
      <c r="Z6651"/>
      <c r="AA6651"/>
      <c r="AB6651"/>
      <c r="AC6651"/>
      <c r="AD6651"/>
      <c r="AE6651"/>
      <c r="AF6651"/>
      <c r="AG6651"/>
      <c r="AH6651"/>
      <c r="AI6651"/>
      <c r="AJ6651"/>
      <c r="AK6651"/>
      <c r="AL6651"/>
      <c r="AM6651"/>
      <c r="AN6651"/>
      <c r="AO6651"/>
      <c r="AP6651"/>
      <c r="AQ6651"/>
      <c r="AR6651"/>
      <c r="AS6651"/>
      <c r="AT6651"/>
      <c r="AU6651"/>
      <c r="AV6651"/>
      <c r="AW6651"/>
      <c r="AX6651"/>
      <c r="AY6651"/>
      <c r="AZ6651"/>
      <c r="BA6651"/>
      <c r="BB6651"/>
      <c r="BC6651"/>
      <c r="BD6651"/>
      <c r="BE6651"/>
      <c r="BF6651"/>
      <c r="BG6651"/>
      <c r="BH6651"/>
      <c r="BI6651"/>
      <c r="BJ6651"/>
      <c r="BK6651"/>
      <c r="BL6651"/>
      <c r="BM6651"/>
      <c r="BN6651"/>
      <c r="BO6651"/>
    </row>
    <row r="6652" spans="1:67" ht="15" x14ac:dyDescent="0.25">
      <c r="A6652" s="245" t="s">
        <v>66</v>
      </c>
      <c r="B6652" s="245" t="s">
        <v>65</v>
      </c>
      <c r="C6652" s="245" t="s">
        <v>902</v>
      </c>
      <c r="D6652" s="245" t="s">
        <v>901</v>
      </c>
      <c r="E6652" s="246" t="s">
        <v>44</v>
      </c>
      <c r="F6652" s="245" t="s">
        <v>44</v>
      </c>
      <c r="G6652" s="245" t="s">
        <v>9779</v>
      </c>
      <c r="H6652" s="245" t="s">
        <v>9780</v>
      </c>
      <c r="I6652" s="245" t="s">
        <v>12</v>
      </c>
      <c r="J6652" s="245" t="s">
        <v>59</v>
      </c>
      <c r="K6652" s="246" t="s">
        <v>25707</v>
      </c>
      <c r="L6652" s="245" t="s">
        <v>568</v>
      </c>
      <c r="M6652"/>
      <c r="N6652"/>
      <c r="O6652"/>
      <c r="P6652"/>
      <c r="Q6652"/>
      <c r="R6652"/>
      <c r="S6652"/>
      <c r="T6652"/>
      <c r="U6652"/>
      <c r="V6652"/>
      <c r="W6652"/>
      <c r="X6652"/>
      <c r="Y6652"/>
      <c r="Z6652"/>
      <c r="AA6652"/>
      <c r="AB6652"/>
      <c r="AC6652"/>
      <c r="AD6652"/>
      <c r="AE6652"/>
      <c r="AF6652"/>
      <c r="AG6652"/>
      <c r="AH6652"/>
      <c r="AI6652"/>
      <c r="AJ6652"/>
      <c r="AK6652"/>
      <c r="AL6652"/>
      <c r="AM6652"/>
      <c r="AN6652"/>
      <c r="AO6652"/>
      <c r="AP6652"/>
      <c r="AQ6652"/>
      <c r="AR6652"/>
      <c r="AS6652"/>
      <c r="AT6652"/>
      <c r="AU6652"/>
      <c r="AV6652"/>
      <c r="AW6652"/>
      <c r="AX6652"/>
      <c r="AY6652"/>
      <c r="AZ6652"/>
      <c r="BA6652"/>
      <c r="BB6652"/>
      <c r="BC6652"/>
      <c r="BD6652"/>
      <c r="BE6652"/>
      <c r="BF6652"/>
      <c r="BG6652"/>
      <c r="BH6652"/>
      <c r="BI6652"/>
      <c r="BJ6652"/>
      <c r="BK6652"/>
      <c r="BL6652"/>
      <c r="BM6652"/>
      <c r="BN6652"/>
      <c r="BO6652"/>
    </row>
    <row r="6653" spans="1:67" ht="15" x14ac:dyDescent="0.25">
      <c r="A6653" s="245" t="s">
        <v>66</v>
      </c>
      <c r="B6653" s="245" t="s">
        <v>65</v>
      </c>
      <c r="C6653" s="245" t="s">
        <v>902</v>
      </c>
      <c r="D6653" s="245" t="s">
        <v>901</v>
      </c>
      <c r="E6653" s="246" t="s">
        <v>44</v>
      </c>
      <c r="F6653" s="245" t="s">
        <v>44</v>
      </c>
      <c r="G6653" s="245" t="s">
        <v>9781</v>
      </c>
      <c r="H6653" s="245" t="s">
        <v>9782</v>
      </c>
      <c r="I6653" s="245" t="s">
        <v>12</v>
      </c>
      <c r="J6653" s="245" t="s">
        <v>59</v>
      </c>
      <c r="K6653" s="246" t="s">
        <v>25708</v>
      </c>
      <c r="L6653" s="245" t="s">
        <v>568</v>
      </c>
      <c r="M6653"/>
      <c r="N6653"/>
      <c r="O6653"/>
      <c r="P6653"/>
      <c r="Q6653"/>
      <c r="R6653"/>
      <c r="S6653"/>
      <c r="T6653"/>
      <c r="U6653"/>
      <c r="V6653"/>
      <c r="W6653"/>
      <c r="X6653"/>
      <c r="Y6653"/>
      <c r="Z6653"/>
      <c r="AA6653"/>
      <c r="AB6653"/>
      <c r="AC6653"/>
      <c r="AD6653"/>
      <c r="AE6653"/>
      <c r="AF6653"/>
      <c r="AG6653"/>
      <c r="AH6653"/>
      <c r="AI6653"/>
      <c r="AJ6653"/>
      <c r="AK6653"/>
      <c r="AL6653"/>
      <c r="AM6653"/>
      <c r="AN6653"/>
      <c r="AO6653"/>
      <c r="AP6653"/>
      <c r="AQ6653"/>
      <c r="AR6653"/>
      <c r="AS6653"/>
      <c r="AT6653"/>
      <c r="AU6653"/>
      <c r="AV6653"/>
      <c r="AW6653"/>
      <c r="AX6653"/>
      <c r="AY6653"/>
      <c r="AZ6653"/>
      <c r="BA6653"/>
      <c r="BB6653"/>
      <c r="BC6653"/>
      <c r="BD6653"/>
      <c r="BE6653"/>
      <c r="BF6653"/>
      <c r="BG6653"/>
      <c r="BH6653"/>
      <c r="BI6653"/>
      <c r="BJ6653"/>
      <c r="BK6653"/>
      <c r="BL6653"/>
      <c r="BM6653"/>
      <c r="BN6653"/>
      <c r="BO6653"/>
    </row>
    <row r="6654" spans="1:67" ht="15" x14ac:dyDescent="0.25">
      <c r="A6654" s="245" t="s">
        <v>66</v>
      </c>
      <c r="B6654" s="245" t="s">
        <v>65</v>
      </c>
      <c r="C6654" s="245" t="s">
        <v>902</v>
      </c>
      <c r="D6654" s="245" t="s">
        <v>901</v>
      </c>
      <c r="E6654" s="246" t="s">
        <v>44</v>
      </c>
      <c r="F6654" s="245" t="s">
        <v>44</v>
      </c>
      <c r="G6654" s="245" t="s">
        <v>9783</v>
      </c>
      <c r="H6654" s="245" t="s">
        <v>9784</v>
      </c>
      <c r="I6654" s="245" t="s">
        <v>12</v>
      </c>
      <c r="J6654" s="245" t="s">
        <v>59</v>
      </c>
      <c r="K6654" s="246" t="s">
        <v>25709</v>
      </c>
      <c r="L6654" s="245" t="s">
        <v>568</v>
      </c>
      <c r="M6654"/>
      <c r="N6654"/>
      <c r="O6654"/>
      <c r="P6654"/>
      <c r="Q6654"/>
      <c r="R6654"/>
      <c r="S6654"/>
      <c r="T6654"/>
      <c r="U6654"/>
      <c r="V6654"/>
      <c r="W6654"/>
      <c r="X6654"/>
      <c r="Y6654"/>
      <c r="Z6654"/>
      <c r="AA6654"/>
      <c r="AB6654"/>
      <c r="AC6654"/>
      <c r="AD6654"/>
      <c r="AE6654"/>
      <c r="AF6654"/>
      <c r="AG6654"/>
      <c r="AH6654"/>
      <c r="AI6654"/>
      <c r="AJ6654"/>
      <c r="AK6654"/>
      <c r="AL6654"/>
      <c r="AM6654"/>
      <c r="AN6654"/>
      <c r="AO6654"/>
      <c r="AP6654"/>
      <c r="AQ6654"/>
      <c r="AR6654"/>
      <c r="AS6654"/>
      <c r="AT6654"/>
      <c r="AU6654"/>
      <c r="AV6654"/>
      <c r="AW6654"/>
      <c r="AX6654"/>
      <c r="AY6654"/>
      <c r="AZ6654"/>
      <c r="BA6654"/>
      <c r="BB6654"/>
      <c r="BC6654"/>
      <c r="BD6654"/>
      <c r="BE6654"/>
      <c r="BF6654"/>
      <c r="BG6654"/>
      <c r="BH6654"/>
      <c r="BI6654"/>
      <c r="BJ6654"/>
      <c r="BK6654"/>
      <c r="BL6654"/>
      <c r="BM6654"/>
      <c r="BN6654"/>
      <c r="BO6654"/>
    </row>
    <row r="6655" spans="1:67" ht="15" x14ac:dyDescent="0.25">
      <c r="A6655" s="245" t="s">
        <v>66</v>
      </c>
      <c r="B6655" s="245" t="s">
        <v>65</v>
      </c>
      <c r="C6655" s="245" t="s">
        <v>902</v>
      </c>
      <c r="D6655" s="245" t="s">
        <v>901</v>
      </c>
      <c r="E6655" s="246" t="s">
        <v>44</v>
      </c>
      <c r="F6655" s="245" t="s">
        <v>44</v>
      </c>
      <c r="G6655" s="245" t="s">
        <v>9785</v>
      </c>
      <c r="H6655" s="245" t="s">
        <v>9786</v>
      </c>
      <c r="I6655" s="245" t="s">
        <v>12</v>
      </c>
      <c r="J6655" s="245" t="s">
        <v>59</v>
      </c>
      <c r="K6655" s="246" t="s">
        <v>25710</v>
      </c>
      <c r="L6655" s="245" t="s">
        <v>568</v>
      </c>
      <c r="M6655"/>
      <c r="N6655"/>
      <c r="O6655"/>
      <c r="P6655"/>
      <c r="Q6655"/>
      <c r="R6655"/>
      <c r="S6655"/>
      <c r="T6655"/>
      <c r="U6655"/>
      <c r="V6655"/>
      <c r="W6655"/>
      <c r="X6655"/>
      <c r="Y6655"/>
      <c r="Z6655"/>
      <c r="AA6655"/>
      <c r="AB6655"/>
      <c r="AC6655"/>
      <c r="AD6655"/>
      <c r="AE6655"/>
      <c r="AF6655"/>
      <c r="AG6655"/>
      <c r="AH6655"/>
      <c r="AI6655"/>
      <c r="AJ6655"/>
      <c r="AK6655"/>
      <c r="AL6655"/>
      <c r="AM6655"/>
      <c r="AN6655"/>
      <c r="AO6655"/>
      <c r="AP6655"/>
      <c r="AQ6655"/>
      <c r="AR6655"/>
      <c r="AS6655"/>
      <c r="AT6655"/>
      <c r="AU6655"/>
      <c r="AV6655"/>
      <c r="AW6655"/>
      <c r="AX6655"/>
      <c r="AY6655"/>
      <c r="AZ6655"/>
      <c r="BA6655"/>
      <c r="BB6655"/>
      <c r="BC6655"/>
      <c r="BD6655"/>
      <c r="BE6655"/>
      <c r="BF6655"/>
      <c r="BG6655"/>
      <c r="BH6655"/>
      <c r="BI6655"/>
      <c r="BJ6655"/>
      <c r="BK6655"/>
      <c r="BL6655"/>
      <c r="BM6655"/>
      <c r="BN6655"/>
      <c r="BO6655"/>
    </row>
    <row r="6656" spans="1:67" ht="15" x14ac:dyDescent="0.25">
      <c r="A6656" s="245" t="s">
        <v>66</v>
      </c>
      <c r="B6656" s="245" t="s">
        <v>65</v>
      </c>
      <c r="C6656" s="245" t="s">
        <v>902</v>
      </c>
      <c r="D6656" s="245" t="s">
        <v>901</v>
      </c>
      <c r="E6656" s="246" t="s">
        <v>44</v>
      </c>
      <c r="F6656" s="245" t="s">
        <v>44</v>
      </c>
      <c r="G6656" s="245" t="s">
        <v>9787</v>
      </c>
      <c r="H6656" s="245" t="s">
        <v>9788</v>
      </c>
      <c r="I6656" s="245" t="s">
        <v>12</v>
      </c>
      <c r="J6656" s="245" t="s">
        <v>59</v>
      </c>
      <c r="K6656" s="246" t="s">
        <v>25711</v>
      </c>
      <c r="L6656" s="245" t="s">
        <v>568</v>
      </c>
      <c r="M6656"/>
      <c r="N6656"/>
      <c r="O6656"/>
      <c r="P6656"/>
      <c r="Q6656"/>
      <c r="R6656"/>
      <c r="S6656"/>
      <c r="T6656"/>
      <c r="U6656"/>
      <c r="V6656"/>
      <c r="W6656"/>
      <c r="X6656"/>
      <c r="Y6656"/>
      <c r="Z6656"/>
      <c r="AA6656"/>
      <c r="AB6656"/>
      <c r="AC6656"/>
      <c r="AD6656"/>
      <c r="AE6656"/>
      <c r="AF6656"/>
      <c r="AG6656"/>
      <c r="AH6656"/>
      <c r="AI6656"/>
      <c r="AJ6656"/>
      <c r="AK6656"/>
      <c r="AL6656"/>
      <c r="AM6656"/>
      <c r="AN6656"/>
      <c r="AO6656"/>
      <c r="AP6656"/>
      <c r="AQ6656"/>
      <c r="AR6656"/>
      <c r="AS6656"/>
      <c r="AT6656"/>
      <c r="AU6656"/>
      <c r="AV6656"/>
      <c r="AW6656"/>
      <c r="AX6656"/>
      <c r="AY6656"/>
      <c r="AZ6656"/>
      <c r="BA6656"/>
      <c r="BB6656"/>
      <c r="BC6656"/>
      <c r="BD6656"/>
      <c r="BE6656"/>
      <c r="BF6656"/>
      <c r="BG6656"/>
      <c r="BH6656"/>
      <c r="BI6656"/>
      <c r="BJ6656"/>
      <c r="BK6656"/>
      <c r="BL6656"/>
      <c r="BM6656"/>
      <c r="BN6656"/>
      <c r="BO6656"/>
    </row>
    <row r="6657" spans="1:67" ht="15" x14ac:dyDescent="0.25">
      <c r="A6657" s="245" t="s">
        <v>66</v>
      </c>
      <c r="B6657" s="245" t="s">
        <v>65</v>
      </c>
      <c r="C6657" s="245" t="s">
        <v>902</v>
      </c>
      <c r="D6657" s="245" t="s">
        <v>901</v>
      </c>
      <c r="E6657" s="246" t="s">
        <v>44</v>
      </c>
      <c r="F6657" s="245" t="s">
        <v>44</v>
      </c>
      <c r="G6657" s="245" t="s">
        <v>9789</v>
      </c>
      <c r="H6657" s="245" t="s">
        <v>9790</v>
      </c>
      <c r="I6657" s="245" t="s">
        <v>12</v>
      </c>
      <c r="J6657" s="245" t="s">
        <v>59</v>
      </c>
      <c r="K6657" s="246" t="s">
        <v>25712</v>
      </c>
      <c r="L6657" s="245" t="s">
        <v>568</v>
      </c>
      <c r="M6657"/>
      <c r="N6657"/>
      <c r="O6657"/>
      <c r="P6657"/>
      <c r="Q6657"/>
      <c r="R6657"/>
      <c r="S6657"/>
      <c r="T6657"/>
      <c r="U6657"/>
      <c r="V6657"/>
      <c r="W6657"/>
      <c r="X6657"/>
      <c r="Y6657"/>
      <c r="Z6657"/>
      <c r="AA6657"/>
      <c r="AB6657"/>
      <c r="AC6657"/>
      <c r="AD6657"/>
      <c r="AE6657"/>
      <c r="AF6657"/>
      <c r="AG6657"/>
      <c r="AH6657"/>
      <c r="AI6657"/>
      <c r="AJ6657"/>
      <c r="AK6657"/>
      <c r="AL6657"/>
      <c r="AM6657"/>
      <c r="AN6657"/>
      <c r="AO6657"/>
      <c r="AP6657"/>
      <c r="AQ6657"/>
      <c r="AR6657"/>
      <c r="AS6657"/>
      <c r="AT6657"/>
      <c r="AU6657"/>
      <c r="AV6657"/>
      <c r="AW6657"/>
      <c r="AX6657"/>
      <c r="AY6657"/>
      <c r="AZ6657"/>
      <c r="BA6657"/>
      <c r="BB6657"/>
      <c r="BC6657"/>
      <c r="BD6657"/>
      <c r="BE6657"/>
      <c r="BF6657"/>
      <c r="BG6657"/>
      <c r="BH6657"/>
      <c r="BI6657"/>
      <c r="BJ6657"/>
      <c r="BK6657"/>
      <c r="BL6657"/>
      <c r="BM6657"/>
      <c r="BN6657"/>
      <c r="BO6657"/>
    </row>
    <row r="6658" spans="1:67" ht="15" x14ac:dyDescent="0.25">
      <c r="A6658" s="245" t="s">
        <v>66</v>
      </c>
      <c r="B6658" s="245" t="s">
        <v>65</v>
      </c>
      <c r="C6658" s="245" t="s">
        <v>902</v>
      </c>
      <c r="D6658" s="245" t="s">
        <v>901</v>
      </c>
      <c r="E6658" s="246" t="s">
        <v>44</v>
      </c>
      <c r="F6658" s="245" t="s">
        <v>44</v>
      </c>
      <c r="G6658" s="245" t="s">
        <v>9791</v>
      </c>
      <c r="H6658" s="245" t="s">
        <v>9792</v>
      </c>
      <c r="I6658" s="245" t="s">
        <v>12</v>
      </c>
      <c r="J6658" s="245" t="s">
        <v>59</v>
      </c>
      <c r="K6658" s="246" t="s">
        <v>25713</v>
      </c>
      <c r="L6658" s="245" t="s">
        <v>568</v>
      </c>
      <c r="M6658"/>
      <c r="N6658"/>
      <c r="O6658"/>
      <c r="P6658"/>
      <c r="Q6658"/>
      <c r="R6658"/>
      <c r="S6658"/>
      <c r="T6658"/>
      <c r="U6658"/>
      <c r="V6658"/>
      <c r="W6658"/>
      <c r="X6658"/>
      <c r="Y6658"/>
      <c r="Z6658"/>
      <c r="AA6658"/>
      <c r="AB6658"/>
      <c r="AC6658"/>
      <c r="AD6658"/>
      <c r="AE6658"/>
      <c r="AF6658"/>
      <c r="AG6658"/>
      <c r="AH6658"/>
      <c r="AI6658"/>
      <c r="AJ6658"/>
      <c r="AK6658"/>
      <c r="AL6658"/>
      <c r="AM6658"/>
      <c r="AN6658"/>
      <c r="AO6658"/>
      <c r="AP6658"/>
      <c r="AQ6658"/>
      <c r="AR6658"/>
      <c r="AS6658"/>
      <c r="AT6658"/>
      <c r="AU6658"/>
      <c r="AV6658"/>
      <c r="AW6658"/>
      <c r="AX6658"/>
      <c r="AY6658"/>
      <c r="AZ6658"/>
      <c r="BA6658"/>
      <c r="BB6658"/>
      <c r="BC6658"/>
      <c r="BD6658"/>
      <c r="BE6658"/>
      <c r="BF6658"/>
      <c r="BG6658"/>
      <c r="BH6658"/>
      <c r="BI6658"/>
      <c r="BJ6658"/>
      <c r="BK6658"/>
      <c r="BL6658"/>
      <c r="BM6658"/>
      <c r="BN6658"/>
      <c r="BO6658"/>
    </row>
    <row r="6659" spans="1:67" ht="15" x14ac:dyDescent="0.25">
      <c r="A6659" s="245" t="s">
        <v>66</v>
      </c>
      <c r="B6659" s="245" t="s">
        <v>65</v>
      </c>
      <c r="C6659" s="245" t="s">
        <v>902</v>
      </c>
      <c r="D6659" s="245" t="s">
        <v>901</v>
      </c>
      <c r="E6659" s="246" t="s">
        <v>44</v>
      </c>
      <c r="F6659" s="245" t="s">
        <v>44</v>
      </c>
      <c r="G6659" s="245" t="s">
        <v>9793</v>
      </c>
      <c r="H6659" s="245" t="s">
        <v>9794</v>
      </c>
      <c r="I6659" s="245" t="s">
        <v>12</v>
      </c>
      <c r="J6659" s="245" t="s">
        <v>59</v>
      </c>
      <c r="K6659" s="246" t="s">
        <v>25714</v>
      </c>
      <c r="L6659" s="245" t="s">
        <v>568</v>
      </c>
      <c r="M6659"/>
      <c r="N6659"/>
      <c r="O6659"/>
      <c r="P6659"/>
      <c r="Q6659"/>
      <c r="R6659"/>
      <c r="S6659"/>
      <c r="T6659"/>
      <c r="U6659"/>
      <c r="V6659"/>
      <c r="W6659"/>
      <c r="X6659"/>
      <c r="Y6659"/>
      <c r="Z6659"/>
      <c r="AA6659"/>
      <c r="AB6659"/>
      <c r="AC6659"/>
      <c r="AD6659"/>
      <c r="AE6659"/>
      <c r="AF6659"/>
      <c r="AG6659"/>
      <c r="AH6659"/>
      <c r="AI6659"/>
      <c r="AJ6659"/>
      <c r="AK6659"/>
      <c r="AL6659"/>
      <c r="AM6659"/>
      <c r="AN6659"/>
      <c r="AO6659"/>
      <c r="AP6659"/>
      <c r="AQ6659"/>
      <c r="AR6659"/>
      <c r="AS6659"/>
      <c r="AT6659"/>
      <c r="AU6659"/>
      <c r="AV6659"/>
      <c r="AW6659"/>
      <c r="AX6659"/>
      <c r="AY6659"/>
      <c r="AZ6659"/>
      <c r="BA6659"/>
      <c r="BB6659"/>
      <c r="BC6659"/>
      <c r="BD6659"/>
      <c r="BE6659"/>
      <c r="BF6659"/>
      <c r="BG6659"/>
      <c r="BH6659"/>
      <c r="BI6659"/>
      <c r="BJ6659"/>
      <c r="BK6659"/>
      <c r="BL6659"/>
      <c r="BM6659"/>
      <c r="BN6659"/>
      <c r="BO6659"/>
    </row>
    <row r="6660" spans="1:67" ht="15" x14ac:dyDescent="0.25">
      <c r="A6660" s="245" t="s">
        <v>66</v>
      </c>
      <c r="B6660" s="245" t="s">
        <v>65</v>
      </c>
      <c r="C6660" s="245" t="s">
        <v>902</v>
      </c>
      <c r="D6660" s="245" t="s">
        <v>901</v>
      </c>
      <c r="E6660" s="246" t="s">
        <v>44</v>
      </c>
      <c r="F6660" s="245" t="s">
        <v>44</v>
      </c>
      <c r="G6660" s="245" t="s">
        <v>9795</v>
      </c>
      <c r="H6660" s="245" t="s">
        <v>9796</v>
      </c>
      <c r="I6660" s="245" t="s">
        <v>12</v>
      </c>
      <c r="J6660" s="245" t="s">
        <v>59</v>
      </c>
      <c r="K6660" s="246" t="s">
        <v>25715</v>
      </c>
      <c r="L6660" s="245" t="s">
        <v>568</v>
      </c>
      <c r="M6660"/>
      <c r="N6660"/>
      <c r="O6660"/>
      <c r="P6660"/>
      <c r="Q6660"/>
      <c r="R6660"/>
      <c r="S6660"/>
      <c r="T6660"/>
      <c r="U6660"/>
      <c r="V6660"/>
      <c r="W6660"/>
      <c r="X6660"/>
      <c r="Y6660"/>
      <c r="Z6660"/>
      <c r="AA6660"/>
      <c r="AB6660"/>
      <c r="AC6660"/>
      <c r="AD6660"/>
      <c r="AE6660"/>
      <c r="AF6660"/>
      <c r="AG6660"/>
      <c r="AH6660"/>
      <c r="AI6660"/>
      <c r="AJ6660"/>
      <c r="AK6660"/>
      <c r="AL6660"/>
      <c r="AM6660"/>
      <c r="AN6660"/>
      <c r="AO6660"/>
      <c r="AP6660"/>
      <c r="AQ6660"/>
      <c r="AR6660"/>
      <c r="AS6660"/>
      <c r="AT6660"/>
      <c r="AU6660"/>
      <c r="AV6660"/>
      <c r="AW6660"/>
      <c r="AX6660"/>
      <c r="AY6660"/>
      <c r="AZ6660"/>
      <c r="BA6660"/>
      <c r="BB6660"/>
      <c r="BC6660"/>
      <c r="BD6660"/>
      <c r="BE6660"/>
      <c r="BF6660"/>
      <c r="BG6660"/>
      <c r="BH6660"/>
      <c r="BI6660"/>
      <c r="BJ6660"/>
      <c r="BK6660"/>
      <c r="BL6660"/>
      <c r="BM6660"/>
      <c r="BN6660"/>
      <c r="BO6660"/>
    </row>
    <row r="6661" spans="1:67" ht="15" x14ac:dyDescent="0.25">
      <c r="A6661" s="245" t="s">
        <v>66</v>
      </c>
      <c r="B6661" s="245" t="s">
        <v>65</v>
      </c>
      <c r="C6661" s="245" t="s">
        <v>902</v>
      </c>
      <c r="D6661" s="245" t="s">
        <v>901</v>
      </c>
      <c r="E6661" s="246" t="s">
        <v>44</v>
      </c>
      <c r="F6661" s="245" t="s">
        <v>44</v>
      </c>
      <c r="G6661" s="245" t="s">
        <v>9797</v>
      </c>
      <c r="H6661" s="245" t="s">
        <v>9798</v>
      </c>
      <c r="I6661" s="245" t="s">
        <v>12</v>
      </c>
      <c r="J6661" s="245" t="s">
        <v>59</v>
      </c>
      <c r="K6661" s="246" t="s">
        <v>25716</v>
      </c>
      <c r="L6661" s="245" t="s">
        <v>568</v>
      </c>
      <c r="M6661"/>
      <c r="N6661"/>
      <c r="O6661"/>
      <c r="P6661"/>
      <c r="Q6661"/>
      <c r="R6661"/>
      <c r="S6661"/>
      <c r="T6661"/>
      <c r="U6661"/>
      <c r="V6661"/>
      <c r="W6661"/>
      <c r="X6661"/>
      <c r="Y6661"/>
      <c r="Z6661"/>
      <c r="AA6661"/>
      <c r="AB6661"/>
      <c r="AC6661"/>
      <c r="AD6661"/>
      <c r="AE6661"/>
      <c r="AF6661"/>
      <c r="AG6661"/>
      <c r="AH6661"/>
      <c r="AI6661"/>
      <c r="AJ6661"/>
      <c r="AK6661"/>
      <c r="AL6661"/>
      <c r="AM6661"/>
      <c r="AN6661"/>
      <c r="AO6661"/>
      <c r="AP6661"/>
      <c r="AQ6661"/>
      <c r="AR6661"/>
      <c r="AS6661"/>
      <c r="AT6661"/>
      <c r="AU6661"/>
      <c r="AV6661"/>
      <c r="AW6661"/>
      <c r="AX6661"/>
      <c r="AY6661"/>
      <c r="AZ6661"/>
      <c r="BA6661"/>
      <c r="BB6661"/>
      <c r="BC6661"/>
      <c r="BD6661"/>
      <c r="BE6661"/>
      <c r="BF6661"/>
      <c r="BG6661"/>
      <c r="BH6661"/>
      <c r="BI6661"/>
      <c r="BJ6661"/>
      <c r="BK6661"/>
      <c r="BL6661"/>
      <c r="BM6661"/>
      <c r="BN6661"/>
      <c r="BO6661"/>
    </row>
    <row r="6662" spans="1:67" ht="15" x14ac:dyDescent="0.25">
      <c r="A6662" s="245" t="s">
        <v>66</v>
      </c>
      <c r="B6662" s="245" t="s">
        <v>65</v>
      </c>
      <c r="C6662" s="245" t="s">
        <v>902</v>
      </c>
      <c r="D6662" s="245" t="s">
        <v>901</v>
      </c>
      <c r="E6662" s="246" t="s">
        <v>44</v>
      </c>
      <c r="F6662" s="245" t="s">
        <v>44</v>
      </c>
      <c r="G6662" s="245" t="s">
        <v>9799</v>
      </c>
      <c r="H6662" s="245" t="s">
        <v>9800</v>
      </c>
      <c r="I6662" s="245" t="s">
        <v>12</v>
      </c>
      <c r="J6662" s="245" t="s">
        <v>59</v>
      </c>
      <c r="K6662" s="246" t="s">
        <v>25717</v>
      </c>
      <c r="L6662" s="245" t="s">
        <v>568</v>
      </c>
      <c r="M6662"/>
      <c r="N6662"/>
      <c r="O6662"/>
      <c r="P6662"/>
      <c r="Q6662"/>
      <c r="R6662"/>
      <c r="S6662"/>
      <c r="T6662"/>
      <c r="U6662"/>
      <c r="V6662"/>
      <c r="W6662"/>
      <c r="X6662"/>
      <c r="Y6662"/>
      <c r="Z6662"/>
      <c r="AA6662"/>
      <c r="AB6662"/>
      <c r="AC6662"/>
      <c r="AD6662"/>
      <c r="AE6662"/>
      <c r="AF6662"/>
      <c r="AG6662"/>
      <c r="AH6662"/>
      <c r="AI6662"/>
      <c r="AJ6662"/>
      <c r="AK6662"/>
      <c r="AL6662"/>
      <c r="AM6662"/>
      <c r="AN6662"/>
      <c r="AO6662"/>
      <c r="AP6662"/>
      <c r="AQ6662"/>
      <c r="AR6662"/>
      <c r="AS6662"/>
      <c r="AT6662"/>
      <c r="AU6662"/>
      <c r="AV6662"/>
      <c r="AW6662"/>
      <c r="AX6662"/>
      <c r="AY6662"/>
      <c r="AZ6662"/>
      <c r="BA6662"/>
      <c r="BB6662"/>
      <c r="BC6662"/>
      <c r="BD6662"/>
      <c r="BE6662"/>
      <c r="BF6662"/>
      <c r="BG6662"/>
      <c r="BH6662"/>
      <c r="BI6662"/>
      <c r="BJ6662"/>
      <c r="BK6662"/>
      <c r="BL6662"/>
      <c r="BM6662"/>
      <c r="BN6662"/>
      <c r="BO6662"/>
    </row>
    <row r="6663" spans="1:67" ht="15" x14ac:dyDescent="0.25">
      <c r="A6663" s="245" t="s">
        <v>66</v>
      </c>
      <c r="B6663" s="245" t="s">
        <v>65</v>
      </c>
      <c r="C6663" s="245" t="s">
        <v>902</v>
      </c>
      <c r="D6663" s="245" t="s">
        <v>901</v>
      </c>
      <c r="E6663" s="246" t="s">
        <v>44</v>
      </c>
      <c r="F6663" s="245" t="s">
        <v>44</v>
      </c>
      <c r="G6663" s="245" t="s">
        <v>9801</v>
      </c>
      <c r="H6663" s="245" t="s">
        <v>9802</v>
      </c>
      <c r="I6663" s="245" t="s">
        <v>12</v>
      </c>
      <c r="J6663" s="245" t="s">
        <v>59</v>
      </c>
      <c r="K6663" s="246" t="s">
        <v>25718</v>
      </c>
      <c r="L6663" s="245" t="s">
        <v>568</v>
      </c>
      <c r="M6663"/>
      <c r="N6663"/>
      <c r="O6663"/>
      <c r="P6663"/>
      <c r="Q6663"/>
      <c r="R6663"/>
      <c r="S6663"/>
      <c r="T6663"/>
      <c r="U6663"/>
      <c r="V6663"/>
      <c r="W6663"/>
      <c r="X6663"/>
      <c r="Y6663"/>
      <c r="Z6663"/>
      <c r="AA6663"/>
      <c r="AB6663"/>
      <c r="AC6663"/>
      <c r="AD6663"/>
      <c r="AE6663"/>
      <c r="AF6663"/>
      <c r="AG6663"/>
      <c r="AH6663"/>
      <c r="AI6663"/>
      <c r="AJ6663"/>
      <c r="AK6663"/>
      <c r="AL6663"/>
      <c r="AM6663"/>
      <c r="AN6663"/>
      <c r="AO6663"/>
      <c r="AP6663"/>
      <c r="AQ6663"/>
      <c r="AR6663"/>
      <c r="AS6663"/>
      <c r="AT6663"/>
      <c r="AU6663"/>
      <c r="AV6663"/>
      <c r="AW6663"/>
      <c r="AX6663"/>
      <c r="AY6663"/>
      <c r="AZ6663"/>
      <c r="BA6663"/>
      <c r="BB6663"/>
      <c r="BC6663"/>
      <c r="BD6663"/>
      <c r="BE6663"/>
      <c r="BF6663"/>
      <c r="BG6663"/>
      <c r="BH6663"/>
      <c r="BI6663"/>
      <c r="BJ6663"/>
      <c r="BK6663"/>
      <c r="BL6663"/>
      <c r="BM6663"/>
      <c r="BN6663"/>
      <c r="BO6663"/>
    </row>
    <row r="6664" spans="1:67" ht="15" x14ac:dyDescent="0.25">
      <c r="A6664" s="245" t="s">
        <v>66</v>
      </c>
      <c r="B6664" s="245" t="s">
        <v>65</v>
      </c>
      <c r="C6664" s="245" t="s">
        <v>902</v>
      </c>
      <c r="D6664" s="245" t="s">
        <v>901</v>
      </c>
      <c r="E6664" s="246" t="s">
        <v>44</v>
      </c>
      <c r="F6664" s="245" t="s">
        <v>44</v>
      </c>
      <c r="G6664" s="245" t="s">
        <v>9803</v>
      </c>
      <c r="H6664" s="245" t="s">
        <v>9804</v>
      </c>
      <c r="I6664" s="245" t="s">
        <v>12</v>
      </c>
      <c r="J6664" s="245" t="s">
        <v>59</v>
      </c>
      <c r="K6664" s="246" t="s">
        <v>25719</v>
      </c>
      <c r="L6664" s="245" t="s">
        <v>568</v>
      </c>
      <c r="M6664"/>
      <c r="N6664"/>
      <c r="O6664"/>
      <c r="P6664"/>
      <c r="Q6664"/>
      <c r="R6664"/>
      <c r="S6664"/>
      <c r="T6664"/>
      <c r="U6664"/>
      <c r="V6664"/>
      <c r="W6664"/>
      <c r="X6664"/>
      <c r="Y6664"/>
      <c r="Z6664"/>
      <c r="AA6664"/>
      <c r="AB6664"/>
      <c r="AC6664"/>
      <c r="AD6664"/>
      <c r="AE6664"/>
      <c r="AF6664"/>
      <c r="AG6664"/>
      <c r="AH6664"/>
      <c r="AI6664"/>
      <c r="AJ6664"/>
      <c r="AK6664"/>
      <c r="AL6664"/>
      <c r="AM6664"/>
      <c r="AN6664"/>
      <c r="AO6664"/>
      <c r="AP6664"/>
      <c r="AQ6664"/>
      <c r="AR6664"/>
      <c r="AS6664"/>
      <c r="AT6664"/>
      <c r="AU6664"/>
      <c r="AV6664"/>
      <c r="AW6664"/>
      <c r="AX6664"/>
      <c r="AY6664"/>
      <c r="AZ6664"/>
      <c r="BA6664"/>
      <c r="BB6664"/>
      <c r="BC6664"/>
      <c r="BD6664"/>
      <c r="BE6664"/>
      <c r="BF6664"/>
      <c r="BG6664"/>
      <c r="BH6664"/>
      <c r="BI6664"/>
      <c r="BJ6664"/>
      <c r="BK6664"/>
      <c r="BL6664"/>
      <c r="BM6664"/>
      <c r="BN6664"/>
      <c r="BO6664"/>
    </row>
    <row r="6665" spans="1:67" ht="15" x14ac:dyDescent="0.25">
      <c r="A6665" s="245" t="s">
        <v>66</v>
      </c>
      <c r="B6665" s="245" t="s">
        <v>65</v>
      </c>
      <c r="C6665" s="245" t="s">
        <v>902</v>
      </c>
      <c r="D6665" s="245" t="s">
        <v>901</v>
      </c>
      <c r="E6665" s="246" t="s">
        <v>44</v>
      </c>
      <c r="F6665" s="245" t="s">
        <v>44</v>
      </c>
      <c r="G6665" s="245" t="s">
        <v>9805</v>
      </c>
      <c r="H6665" s="245" t="s">
        <v>9806</v>
      </c>
      <c r="I6665" s="245" t="s">
        <v>12</v>
      </c>
      <c r="J6665" s="245" t="s">
        <v>59</v>
      </c>
      <c r="K6665" s="246" t="s">
        <v>25720</v>
      </c>
      <c r="L6665" s="245" t="s">
        <v>568</v>
      </c>
      <c r="M6665"/>
      <c r="N6665"/>
      <c r="O6665"/>
      <c r="P6665"/>
      <c r="Q6665"/>
      <c r="R6665"/>
      <c r="S6665"/>
      <c r="T6665"/>
      <c r="U6665"/>
      <c r="V6665"/>
      <c r="W6665"/>
      <c r="X6665"/>
      <c r="Y6665"/>
      <c r="Z6665"/>
      <c r="AA6665"/>
      <c r="AB6665"/>
      <c r="AC6665"/>
      <c r="AD6665"/>
      <c r="AE6665"/>
      <c r="AF6665"/>
      <c r="AG6665"/>
      <c r="AH6665"/>
      <c r="AI6665"/>
      <c r="AJ6665"/>
      <c r="AK6665"/>
      <c r="AL6665"/>
      <c r="AM6665"/>
      <c r="AN6665"/>
      <c r="AO6665"/>
      <c r="AP6665"/>
      <c r="AQ6665"/>
      <c r="AR6665"/>
      <c r="AS6665"/>
      <c r="AT6665"/>
      <c r="AU6665"/>
      <c r="AV6665"/>
      <c r="AW6665"/>
      <c r="AX6665"/>
      <c r="AY6665"/>
      <c r="AZ6665"/>
      <c r="BA6665"/>
      <c r="BB6665"/>
      <c r="BC6665"/>
      <c r="BD6665"/>
      <c r="BE6665"/>
      <c r="BF6665"/>
      <c r="BG6665"/>
      <c r="BH6665"/>
      <c r="BI6665"/>
      <c r="BJ6665"/>
      <c r="BK6665"/>
      <c r="BL6665"/>
      <c r="BM6665"/>
      <c r="BN6665"/>
      <c r="BO6665"/>
    </row>
    <row r="6666" spans="1:67" ht="15" x14ac:dyDescent="0.25">
      <c r="A6666" s="245" t="s">
        <v>66</v>
      </c>
      <c r="B6666" s="245" t="s">
        <v>65</v>
      </c>
      <c r="C6666" s="245" t="s">
        <v>902</v>
      </c>
      <c r="D6666" s="245" t="s">
        <v>901</v>
      </c>
      <c r="E6666" s="246" t="s">
        <v>44</v>
      </c>
      <c r="F6666" s="245" t="s">
        <v>44</v>
      </c>
      <c r="G6666" s="245" t="s">
        <v>9807</v>
      </c>
      <c r="H6666" s="245" t="s">
        <v>9808</v>
      </c>
      <c r="I6666" s="245" t="s">
        <v>12</v>
      </c>
      <c r="J6666" s="245" t="s">
        <v>59</v>
      </c>
      <c r="K6666" s="246" t="s">
        <v>25721</v>
      </c>
      <c r="L6666" s="245" t="s">
        <v>568</v>
      </c>
      <c r="M6666"/>
      <c r="N6666"/>
      <c r="O6666"/>
      <c r="P6666"/>
      <c r="Q6666"/>
      <c r="R6666"/>
      <c r="S6666"/>
      <c r="T6666"/>
      <c r="U6666"/>
      <c r="V6666"/>
      <c r="W6666"/>
      <c r="X6666"/>
      <c r="Y6666"/>
      <c r="Z6666"/>
      <c r="AA6666"/>
      <c r="AB6666"/>
      <c r="AC6666"/>
      <c r="AD6666"/>
      <c r="AE6666"/>
      <c r="AF6666"/>
      <c r="AG6666"/>
      <c r="AH6666"/>
      <c r="AI6666"/>
      <c r="AJ6666"/>
      <c r="AK6666"/>
      <c r="AL6666"/>
      <c r="AM6666"/>
      <c r="AN6666"/>
      <c r="AO6666"/>
      <c r="AP6666"/>
      <c r="AQ6666"/>
      <c r="AR6666"/>
      <c r="AS6666"/>
      <c r="AT6666"/>
      <c r="AU6666"/>
      <c r="AV6666"/>
      <c r="AW6666"/>
      <c r="AX6666"/>
      <c r="AY6666"/>
      <c r="AZ6666"/>
      <c r="BA6666"/>
      <c r="BB6666"/>
      <c r="BC6666"/>
      <c r="BD6666"/>
      <c r="BE6666"/>
      <c r="BF6666"/>
      <c r="BG6666"/>
      <c r="BH6666"/>
      <c r="BI6666"/>
      <c r="BJ6666"/>
      <c r="BK6666"/>
      <c r="BL6666"/>
      <c r="BM6666"/>
      <c r="BN6666"/>
      <c r="BO6666"/>
    </row>
    <row r="6667" spans="1:67" ht="15" x14ac:dyDescent="0.25">
      <c r="A6667" s="245" t="s">
        <v>66</v>
      </c>
      <c r="B6667" s="245" t="s">
        <v>65</v>
      </c>
      <c r="C6667" s="245" t="s">
        <v>902</v>
      </c>
      <c r="D6667" s="245" t="s">
        <v>901</v>
      </c>
      <c r="E6667" s="246" t="s">
        <v>44</v>
      </c>
      <c r="F6667" s="245" t="s">
        <v>44</v>
      </c>
      <c r="G6667" s="245" t="s">
        <v>9809</v>
      </c>
      <c r="H6667" s="245" t="s">
        <v>9810</v>
      </c>
      <c r="I6667" s="245" t="s">
        <v>12</v>
      </c>
      <c r="J6667" s="245" t="s">
        <v>59</v>
      </c>
      <c r="K6667" s="246" t="s">
        <v>25722</v>
      </c>
      <c r="L6667" s="245" t="s">
        <v>568</v>
      </c>
      <c r="M6667"/>
      <c r="N6667"/>
      <c r="O6667"/>
      <c r="P6667"/>
      <c r="Q6667"/>
      <c r="R6667"/>
      <c r="S6667"/>
      <c r="T6667"/>
      <c r="U6667"/>
      <c r="V6667"/>
      <c r="W6667"/>
      <c r="X6667"/>
      <c r="Y6667"/>
      <c r="Z6667"/>
      <c r="AA6667"/>
      <c r="AB6667"/>
      <c r="AC6667"/>
      <c r="AD6667"/>
      <c r="AE6667"/>
      <c r="AF6667"/>
      <c r="AG6667"/>
      <c r="AH6667"/>
      <c r="AI6667"/>
      <c r="AJ6667"/>
      <c r="AK6667"/>
      <c r="AL6667"/>
      <c r="AM6667"/>
      <c r="AN6667"/>
      <c r="AO6667"/>
      <c r="AP6667"/>
      <c r="AQ6667"/>
      <c r="AR6667"/>
      <c r="AS6667"/>
      <c r="AT6667"/>
      <c r="AU6667"/>
      <c r="AV6667"/>
      <c r="AW6667"/>
      <c r="AX6667"/>
      <c r="AY6667"/>
      <c r="AZ6667"/>
      <c r="BA6667"/>
      <c r="BB6667"/>
      <c r="BC6667"/>
      <c r="BD6667"/>
      <c r="BE6667"/>
      <c r="BF6667"/>
      <c r="BG6667"/>
      <c r="BH6667"/>
      <c r="BI6667"/>
      <c r="BJ6667"/>
      <c r="BK6667"/>
      <c r="BL6667"/>
      <c r="BM6667"/>
      <c r="BN6667"/>
      <c r="BO6667"/>
    </row>
    <row r="6668" spans="1:67" ht="15" x14ac:dyDescent="0.25">
      <c r="A6668" s="245" t="s">
        <v>66</v>
      </c>
      <c r="B6668" s="245" t="s">
        <v>65</v>
      </c>
      <c r="C6668" s="245" t="s">
        <v>902</v>
      </c>
      <c r="D6668" s="245" t="s">
        <v>901</v>
      </c>
      <c r="E6668" s="246" t="s">
        <v>44</v>
      </c>
      <c r="F6668" s="245" t="s">
        <v>44</v>
      </c>
      <c r="G6668" s="245" t="s">
        <v>9811</v>
      </c>
      <c r="H6668" s="245" t="s">
        <v>9812</v>
      </c>
      <c r="I6668" s="245" t="s">
        <v>12</v>
      </c>
      <c r="J6668" s="245" t="s">
        <v>59</v>
      </c>
      <c r="K6668" s="246" t="s">
        <v>25723</v>
      </c>
      <c r="L6668" s="245" t="s">
        <v>568</v>
      </c>
      <c r="M6668"/>
      <c r="N6668"/>
      <c r="O6668"/>
      <c r="P6668"/>
      <c r="Q6668"/>
      <c r="R6668"/>
      <c r="S6668"/>
      <c r="T6668"/>
      <c r="U6668"/>
      <c r="V6668"/>
      <c r="W6668"/>
      <c r="X6668"/>
      <c r="Y6668"/>
      <c r="Z6668"/>
      <c r="AA6668"/>
      <c r="AB6668"/>
      <c r="AC6668"/>
      <c r="AD6668"/>
      <c r="AE6668"/>
      <c r="AF6668"/>
      <c r="AG6668"/>
      <c r="AH6668"/>
      <c r="AI6668"/>
      <c r="AJ6668"/>
      <c r="AK6668"/>
      <c r="AL6668"/>
      <c r="AM6668"/>
      <c r="AN6668"/>
      <c r="AO6668"/>
      <c r="AP6668"/>
      <c r="AQ6668"/>
      <c r="AR6668"/>
      <c r="AS6668"/>
      <c r="AT6668"/>
      <c r="AU6668"/>
      <c r="AV6668"/>
      <c r="AW6668"/>
      <c r="AX6668"/>
      <c r="AY6668"/>
      <c r="AZ6668"/>
      <c r="BA6668"/>
      <c r="BB6668"/>
      <c r="BC6668"/>
      <c r="BD6668"/>
      <c r="BE6668"/>
      <c r="BF6668"/>
      <c r="BG6668"/>
      <c r="BH6668"/>
      <c r="BI6668"/>
      <c r="BJ6668"/>
      <c r="BK6668"/>
      <c r="BL6668"/>
      <c r="BM6668"/>
      <c r="BN6668"/>
      <c r="BO6668"/>
    </row>
    <row r="6669" spans="1:67" ht="15" x14ac:dyDescent="0.25">
      <c r="A6669" s="245" t="s">
        <v>66</v>
      </c>
      <c r="B6669" s="245" t="s">
        <v>65</v>
      </c>
      <c r="C6669" s="245" t="s">
        <v>902</v>
      </c>
      <c r="D6669" s="245" t="s">
        <v>901</v>
      </c>
      <c r="E6669" s="246" t="s">
        <v>44</v>
      </c>
      <c r="F6669" s="245" t="s">
        <v>44</v>
      </c>
      <c r="G6669" s="245" t="s">
        <v>9813</v>
      </c>
      <c r="H6669" s="245" t="s">
        <v>9814</v>
      </c>
      <c r="I6669" s="245" t="s">
        <v>12</v>
      </c>
      <c r="J6669" s="245" t="s">
        <v>59</v>
      </c>
      <c r="K6669" s="246" t="s">
        <v>25724</v>
      </c>
      <c r="L6669" s="245" t="s">
        <v>568</v>
      </c>
      <c r="M6669"/>
      <c r="N6669"/>
      <c r="O6669"/>
      <c r="P6669"/>
      <c r="Q6669"/>
      <c r="R6669"/>
      <c r="S6669"/>
      <c r="T6669"/>
      <c r="U6669"/>
      <c r="V6669"/>
      <c r="W6669"/>
      <c r="X6669"/>
      <c r="Y6669"/>
      <c r="Z6669"/>
      <c r="AA6669"/>
      <c r="AB6669"/>
      <c r="AC6669"/>
      <c r="AD6669"/>
      <c r="AE6669"/>
      <c r="AF6669"/>
      <c r="AG6669"/>
      <c r="AH6669"/>
      <c r="AI6669"/>
      <c r="AJ6669"/>
      <c r="AK6669"/>
      <c r="AL6669"/>
      <c r="AM6669"/>
      <c r="AN6669"/>
      <c r="AO6669"/>
      <c r="AP6669"/>
      <c r="AQ6669"/>
      <c r="AR6669"/>
      <c r="AS6669"/>
      <c r="AT6669"/>
      <c r="AU6669"/>
      <c r="AV6669"/>
      <c r="AW6669"/>
      <c r="AX6669"/>
      <c r="AY6669"/>
      <c r="AZ6669"/>
      <c r="BA6669"/>
      <c r="BB6669"/>
      <c r="BC6669"/>
      <c r="BD6669"/>
      <c r="BE6669"/>
      <c r="BF6669"/>
      <c r="BG6669"/>
      <c r="BH6669"/>
      <c r="BI6669"/>
      <c r="BJ6669"/>
      <c r="BK6669"/>
      <c r="BL6669"/>
      <c r="BM6669"/>
      <c r="BN6669"/>
      <c r="BO6669"/>
    </row>
    <row r="6670" spans="1:67" ht="15" x14ac:dyDescent="0.25">
      <c r="A6670" s="245" t="s">
        <v>66</v>
      </c>
      <c r="B6670" s="245" t="s">
        <v>65</v>
      </c>
      <c r="C6670" s="245" t="s">
        <v>902</v>
      </c>
      <c r="D6670" s="245" t="s">
        <v>901</v>
      </c>
      <c r="E6670" s="246" t="s">
        <v>44</v>
      </c>
      <c r="F6670" s="245" t="s">
        <v>44</v>
      </c>
      <c r="G6670" s="245" t="s">
        <v>9815</v>
      </c>
      <c r="H6670" s="245" t="s">
        <v>9816</v>
      </c>
      <c r="I6670" s="245" t="s">
        <v>12</v>
      </c>
      <c r="J6670" s="245" t="s">
        <v>59</v>
      </c>
      <c r="K6670" s="246" t="s">
        <v>25725</v>
      </c>
      <c r="L6670" s="245" t="s">
        <v>568</v>
      </c>
      <c r="M6670"/>
      <c r="N6670"/>
      <c r="O6670"/>
      <c r="P6670"/>
      <c r="Q6670"/>
      <c r="R6670"/>
      <c r="S6670"/>
      <c r="T6670"/>
      <c r="U6670"/>
      <c r="V6670"/>
      <c r="W6670"/>
      <c r="X6670"/>
      <c r="Y6670"/>
      <c r="Z6670"/>
      <c r="AA6670"/>
      <c r="AB6670"/>
      <c r="AC6670"/>
      <c r="AD6670"/>
      <c r="AE6670"/>
      <c r="AF6670"/>
      <c r="AG6670"/>
      <c r="AH6670"/>
      <c r="AI6670"/>
      <c r="AJ6670"/>
      <c r="AK6670"/>
      <c r="AL6670"/>
      <c r="AM6670"/>
      <c r="AN6670"/>
      <c r="AO6670"/>
      <c r="AP6670"/>
      <c r="AQ6670"/>
      <c r="AR6670"/>
      <c r="AS6670"/>
      <c r="AT6670"/>
      <c r="AU6670"/>
      <c r="AV6670"/>
      <c r="AW6670"/>
      <c r="AX6670"/>
      <c r="AY6670"/>
      <c r="AZ6670"/>
      <c r="BA6670"/>
      <c r="BB6670"/>
      <c r="BC6670"/>
      <c r="BD6670"/>
      <c r="BE6670"/>
      <c r="BF6670"/>
      <c r="BG6670"/>
      <c r="BH6670"/>
      <c r="BI6670"/>
      <c r="BJ6670"/>
      <c r="BK6670"/>
      <c r="BL6670"/>
      <c r="BM6670"/>
      <c r="BN6670"/>
      <c r="BO6670"/>
    </row>
    <row r="6671" spans="1:67" ht="15" x14ac:dyDescent="0.25">
      <c r="A6671" s="245" t="s">
        <v>66</v>
      </c>
      <c r="B6671" s="245" t="s">
        <v>65</v>
      </c>
      <c r="C6671" s="245" t="s">
        <v>902</v>
      </c>
      <c r="D6671" s="245" t="s">
        <v>901</v>
      </c>
      <c r="E6671" s="246" t="s">
        <v>44</v>
      </c>
      <c r="F6671" s="245" t="s">
        <v>44</v>
      </c>
      <c r="G6671" s="245" t="s">
        <v>9817</v>
      </c>
      <c r="H6671" s="245" t="s">
        <v>9818</v>
      </c>
      <c r="I6671" s="245" t="s">
        <v>12</v>
      </c>
      <c r="J6671" s="245" t="s">
        <v>59</v>
      </c>
      <c r="K6671" s="246" t="s">
        <v>25726</v>
      </c>
      <c r="L6671" s="245" t="s">
        <v>568</v>
      </c>
      <c r="M6671"/>
      <c r="N6671"/>
      <c r="O6671"/>
      <c r="P6671"/>
      <c r="Q6671"/>
      <c r="R6671"/>
      <c r="S6671"/>
      <c r="T6671"/>
      <c r="U6671"/>
      <c r="V6671"/>
      <c r="W6671"/>
      <c r="X6671"/>
      <c r="Y6671"/>
      <c r="Z6671"/>
      <c r="AA6671"/>
      <c r="AB6671"/>
      <c r="AC6671"/>
      <c r="AD6671"/>
      <c r="AE6671"/>
      <c r="AF6671"/>
      <c r="AG6671"/>
      <c r="AH6671"/>
      <c r="AI6671"/>
      <c r="AJ6671"/>
      <c r="AK6671"/>
      <c r="AL6671"/>
      <c r="AM6671"/>
      <c r="AN6671"/>
      <c r="AO6671"/>
      <c r="AP6671"/>
      <c r="AQ6671"/>
      <c r="AR6671"/>
      <c r="AS6671"/>
      <c r="AT6671"/>
      <c r="AU6671"/>
      <c r="AV6671"/>
      <c r="AW6671"/>
      <c r="AX6671"/>
      <c r="AY6671"/>
      <c r="AZ6671"/>
      <c r="BA6671"/>
      <c r="BB6671"/>
      <c r="BC6671"/>
      <c r="BD6671"/>
      <c r="BE6671"/>
      <c r="BF6671"/>
      <c r="BG6671"/>
      <c r="BH6671"/>
      <c r="BI6671"/>
      <c r="BJ6671"/>
      <c r="BK6671"/>
      <c r="BL6671"/>
      <c r="BM6671"/>
      <c r="BN6671"/>
      <c r="BO6671"/>
    </row>
    <row r="6672" spans="1:67" ht="15" x14ac:dyDescent="0.25">
      <c r="A6672" s="245" t="s">
        <v>66</v>
      </c>
      <c r="B6672" s="245" t="s">
        <v>65</v>
      </c>
      <c r="C6672" s="245" t="s">
        <v>902</v>
      </c>
      <c r="D6672" s="245" t="s">
        <v>901</v>
      </c>
      <c r="E6672" s="246" t="s">
        <v>44</v>
      </c>
      <c r="F6672" s="245" t="s">
        <v>44</v>
      </c>
      <c r="G6672" s="245" t="s">
        <v>9819</v>
      </c>
      <c r="H6672" s="245" t="s">
        <v>9820</v>
      </c>
      <c r="I6672" s="245" t="s">
        <v>12</v>
      </c>
      <c r="J6672" s="245" t="s">
        <v>59</v>
      </c>
      <c r="K6672" s="246" t="s">
        <v>25727</v>
      </c>
      <c r="L6672" s="245" t="s">
        <v>568</v>
      </c>
      <c r="M6672"/>
      <c r="N6672"/>
      <c r="O6672"/>
      <c r="P6672"/>
      <c r="Q6672"/>
      <c r="R6672"/>
      <c r="S6672"/>
      <c r="T6672"/>
      <c r="U6672"/>
      <c r="V6672"/>
      <c r="W6672"/>
      <c r="X6672"/>
      <c r="Y6672"/>
      <c r="Z6672"/>
      <c r="AA6672"/>
      <c r="AB6672"/>
      <c r="AC6672"/>
      <c r="AD6672"/>
      <c r="AE6672"/>
      <c r="AF6672"/>
      <c r="AG6672"/>
      <c r="AH6672"/>
      <c r="AI6672"/>
      <c r="AJ6672"/>
      <c r="AK6672"/>
      <c r="AL6672"/>
      <c r="AM6672"/>
      <c r="AN6672"/>
      <c r="AO6672"/>
      <c r="AP6672"/>
      <c r="AQ6672"/>
      <c r="AR6672"/>
      <c r="AS6672"/>
      <c r="AT6672"/>
      <c r="AU6672"/>
      <c r="AV6672"/>
      <c r="AW6672"/>
      <c r="AX6672"/>
      <c r="AY6672"/>
      <c r="AZ6672"/>
      <c r="BA6672"/>
      <c r="BB6672"/>
      <c r="BC6672"/>
      <c r="BD6672"/>
      <c r="BE6672"/>
      <c r="BF6672"/>
      <c r="BG6672"/>
      <c r="BH6672"/>
      <c r="BI6672"/>
      <c r="BJ6672"/>
      <c r="BK6672"/>
      <c r="BL6672"/>
      <c r="BM6672"/>
      <c r="BN6672"/>
      <c r="BO6672"/>
    </row>
    <row r="6673" spans="1:67" ht="15" x14ac:dyDescent="0.25">
      <c r="A6673" s="245" t="s">
        <v>66</v>
      </c>
      <c r="B6673" s="245" t="s">
        <v>65</v>
      </c>
      <c r="C6673" s="245" t="s">
        <v>902</v>
      </c>
      <c r="D6673" s="245" t="s">
        <v>901</v>
      </c>
      <c r="E6673" s="246" t="s">
        <v>44</v>
      </c>
      <c r="F6673" s="245" t="s">
        <v>44</v>
      </c>
      <c r="G6673" s="245" t="s">
        <v>9821</v>
      </c>
      <c r="H6673" s="245" t="s">
        <v>9822</v>
      </c>
      <c r="I6673" s="245" t="s">
        <v>12</v>
      </c>
      <c r="J6673" s="245" t="s">
        <v>59</v>
      </c>
      <c r="K6673" s="246" t="s">
        <v>25728</v>
      </c>
      <c r="L6673" s="245" t="s">
        <v>568</v>
      </c>
      <c r="M6673"/>
      <c r="N6673"/>
      <c r="O6673"/>
      <c r="P6673"/>
      <c r="Q6673"/>
      <c r="R6673"/>
      <c r="S6673"/>
      <c r="T6673"/>
      <c r="U6673"/>
      <c r="V6673"/>
      <c r="W6673"/>
      <c r="X6673"/>
      <c r="Y6673"/>
      <c r="Z6673"/>
      <c r="AA6673"/>
      <c r="AB6673"/>
      <c r="AC6673"/>
      <c r="AD6673"/>
      <c r="AE6673"/>
      <c r="AF6673"/>
      <c r="AG6673"/>
      <c r="AH6673"/>
      <c r="AI6673"/>
      <c r="AJ6673"/>
      <c r="AK6673"/>
      <c r="AL6673"/>
      <c r="AM6673"/>
      <c r="AN6673"/>
      <c r="AO6673"/>
      <c r="AP6673"/>
      <c r="AQ6673"/>
      <c r="AR6673"/>
      <c r="AS6673"/>
      <c r="AT6673"/>
      <c r="AU6673"/>
      <c r="AV6673"/>
      <c r="AW6673"/>
      <c r="AX6673"/>
      <c r="AY6673"/>
      <c r="AZ6673"/>
      <c r="BA6673"/>
      <c r="BB6673"/>
      <c r="BC6673"/>
      <c r="BD6673"/>
      <c r="BE6673"/>
      <c r="BF6673"/>
      <c r="BG6673"/>
      <c r="BH6673"/>
      <c r="BI6673"/>
      <c r="BJ6673"/>
      <c r="BK6673"/>
      <c r="BL6673"/>
      <c r="BM6673"/>
      <c r="BN6673"/>
      <c r="BO6673"/>
    </row>
    <row r="6674" spans="1:67" ht="15" x14ac:dyDescent="0.25">
      <c r="A6674" s="245" t="s">
        <v>66</v>
      </c>
      <c r="B6674" s="245" t="s">
        <v>65</v>
      </c>
      <c r="C6674" s="245" t="s">
        <v>902</v>
      </c>
      <c r="D6674" s="245" t="s">
        <v>901</v>
      </c>
      <c r="E6674" s="246" t="s">
        <v>44</v>
      </c>
      <c r="F6674" s="245" t="s">
        <v>44</v>
      </c>
      <c r="G6674" s="245" t="s">
        <v>9823</v>
      </c>
      <c r="H6674" s="245" t="s">
        <v>9824</v>
      </c>
      <c r="I6674" s="245" t="s">
        <v>12</v>
      </c>
      <c r="J6674" s="245" t="s">
        <v>59</v>
      </c>
      <c r="K6674" s="246" t="s">
        <v>25729</v>
      </c>
      <c r="L6674" s="245" t="s">
        <v>568</v>
      </c>
      <c r="M6674"/>
      <c r="N6674"/>
      <c r="O6674"/>
      <c r="P6674"/>
      <c r="Q6674"/>
      <c r="R6674"/>
      <c r="S6674"/>
      <c r="T6674"/>
      <c r="U6674"/>
      <c r="V6674"/>
      <c r="W6674"/>
      <c r="X6674"/>
      <c r="Y6674"/>
      <c r="Z6674"/>
      <c r="AA6674"/>
      <c r="AB6674"/>
      <c r="AC6674"/>
      <c r="AD6674"/>
      <c r="AE6674"/>
      <c r="AF6674"/>
      <c r="AG6674"/>
      <c r="AH6674"/>
      <c r="AI6674"/>
      <c r="AJ6674"/>
      <c r="AK6674"/>
      <c r="AL6674"/>
      <c r="AM6674"/>
      <c r="AN6674"/>
      <c r="AO6674"/>
      <c r="AP6674"/>
      <c r="AQ6674"/>
      <c r="AR6674"/>
      <c r="AS6674"/>
      <c r="AT6674"/>
      <c r="AU6674"/>
      <c r="AV6674"/>
      <c r="AW6674"/>
      <c r="AX6674"/>
      <c r="AY6674"/>
      <c r="AZ6674"/>
      <c r="BA6674"/>
      <c r="BB6674"/>
      <c r="BC6674"/>
      <c r="BD6674"/>
      <c r="BE6674"/>
      <c r="BF6674"/>
      <c r="BG6674"/>
      <c r="BH6674"/>
      <c r="BI6674"/>
      <c r="BJ6674"/>
      <c r="BK6674"/>
      <c r="BL6674"/>
      <c r="BM6674"/>
      <c r="BN6674"/>
      <c r="BO6674"/>
    </row>
    <row r="6675" spans="1:67" ht="15" x14ac:dyDescent="0.25">
      <c r="A6675" s="245" t="s">
        <v>66</v>
      </c>
      <c r="B6675" s="245" t="s">
        <v>65</v>
      </c>
      <c r="C6675" s="245" t="s">
        <v>902</v>
      </c>
      <c r="D6675" s="245" t="s">
        <v>901</v>
      </c>
      <c r="E6675" s="246" t="s">
        <v>44</v>
      </c>
      <c r="F6675" s="245" t="s">
        <v>44</v>
      </c>
      <c r="G6675" s="245" t="s">
        <v>9825</v>
      </c>
      <c r="H6675" s="245" t="s">
        <v>9826</v>
      </c>
      <c r="I6675" s="245" t="s">
        <v>12</v>
      </c>
      <c r="J6675" s="245" t="s">
        <v>59</v>
      </c>
      <c r="K6675" s="246" t="s">
        <v>25730</v>
      </c>
      <c r="L6675" s="245" t="s">
        <v>568</v>
      </c>
      <c r="M6675"/>
      <c r="N6675"/>
      <c r="O6675"/>
      <c r="P6675"/>
      <c r="Q6675"/>
      <c r="R6675"/>
      <c r="S6675"/>
      <c r="T6675"/>
      <c r="U6675"/>
      <c r="V6675"/>
      <c r="W6675"/>
      <c r="X6675"/>
      <c r="Y6675"/>
      <c r="Z6675"/>
      <c r="AA6675"/>
      <c r="AB6675"/>
      <c r="AC6675"/>
      <c r="AD6675"/>
      <c r="AE6675"/>
      <c r="AF6675"/>
      <c r="AG6675"/>
      <c r="AH6675"/>
      <c r="AI6675"/>
      <c r="AJ6675"/>
      <c r="AK6675"/>
      <c r="AL6675"/>
      <c r="AM6675"/>
      <c r="AN6675"/>
      <c r="AO6675"/>
      <c r="AP6675"/>
      <c r="AQ6675"/>
      <c r="AR6675"/>
      <c r="AS6675"/>
      <c r="AT6675"/>
      <c r="AU6675"/>
      <c r="AV6675"/>
      <c r="AW6675"/>
      <c r="AX6675"/>
      <c r="AY6675"/>
      <c r="AZ6675"/>
      <c r="BA6675"/>
      <c r="BB6675"/>
      <c r="BC6675"/>
      <c r="BD6675"/>
      <c r="BE6675"/>
      <c r="BF6675"/>
      <c r="BG6675"/>
      <c r="BH6675"/>
      <c r="BI6675"/>
      <c r="BJ6675"/>
      <c r="BK6675"/>
      <c r="BL6675"/>
      <c r="BM6675"/>
      <c r="BN6675"/>
      <c r="BO6675"/>
    </row>
    <row r="6676" spans="1:67" ht="15" x14ac:dyDescent="0.25">
      <c r="A6676" s="245" t="s">
        <v>66</v>
      </c>
      <c r="B6676" s="245" t="s">
        <v>65</v>
      </c>
      <c r="C6676" s="245" t="s">
        <v>902</v>
      </c>
      <c r="D6676" s="245" t="s">
        <v>901</v>
      </c>
      <c r="E6676" s="246" t="s">
        <v>44</v>
      </c>
      <c r="F6676" s="245" t="s">
        <v>44</v>
      </c>
      <c r="G6676" s="245" t="s">
        <v>9827</v>
      </c>
      <c r="H6676" s="245" t="s">
        <v>9828</v>
      </c>
      <c r="I6676" s="245" t="s">
        <v>12</v>
      </c>
      <c r="J6676" s="245" t="s">
        <v>59</v>
      </c>
      <c r="K6676" s="246" t="s">
        <v>25731</v>
      </c>
      <c r="L6676" s="245" t="s">
        <v>568</v>
      </c>
      <c r="M6676"/>
      <c r="N6676"/>
      <c r="O6676"/>
      <c r="P6676"/>
      <c r="Q6676"/>
      <c r="R6676"/>
      <c r="S6676"/>
      <c r="T6676"/>
      <c r="U6676"/>
      <c r="V6676"/>
      <c r="W6676"/>
      <c r="X6676"/>
      <c r="Y6676"/>
      <c r="Z6676"/>
      <c r="AA6676"/>
      <c r="AB6676"/>
      <c r="AC6676"/>
      <c r="AD6676"/>
      <c r="AE6676"/>
      <c r="AF6676"/>
      <c r="AG6676"/>
      <c r="AH6676"/>
      <c r="AI6676"/>
      <c r="AJ6676"/>
      <c r="AK6676"/>
      <c r="AL6676"/>
      <c r="AM6676"/>
      <c r="AN6676"/>
      <c r="AO6676"/>
      <c r="AP6676"/>
      <c r="AQ6676"/>
      <c r="AR6676"/>
      <c r="AS6676"/>
      <c r="AT6676"/>
      <c r="AU6676"/>
      <c r="AV6676"/>
      <c r="AW6676"/>
      <c r="AX6676"/>
      <c r="AY6676"/>
      <c r="AZ6676"/>
      <c r="BA6676"/>
      <c r="BB6676"/>
      <c r="BC6676"/>
      <c r="BD6676"/>
      <c r="BE6676"/>
      <c r="BF6676"/>
      <c r="BG6676"/>
      <c r="BH6676"/>
      <c r="BI6676"/>
      <c r="BJ6676"/>
      <c r="BK6676"/>
      <c r="BL6676"/>
      <c r="BM6676"/>
      <c r="BN6676"/>
      <c r="BO6676"/>
    </row>
    <row r="6677" spans="1:67" ht="15" x14ac:dyDescent="0.25">
      <c r="A6677" s="245" t="s">
        <v>66</v>
      </c>
      <c r="B6677" s="245" t="s">
        <v>65</v>
      </c>
      <c r="C6677" s="245" t="s">
        <v>866</v>
      </c>
      <c r="D6677" s="245" t="s">
        <v>865</v>
      </c>
      <c r="E6677" s="246" t="s">
        <v>44</v>
      </c>
      <c r="F6677" s="245" t="s">
        <v>44</v>
      </c>
      <c r="G6677" s="245" t="s">
        <v>882</v>
      </c>
      <c r="H6677" s="245" t="s">
        <v>881</v>
      </c>
      <c r="I6677" s="245" t="s">
        <v>12</v>
      </c>
      <c r="J6677" s="245" t="s">
        <v>59</v>
      </c>
      <c r="K6677" s="246" t="s">
        <v>17090</v>
      </c>
      <c r="L6677" s="245" t="s">
        <v>568</v>
      </c>
      <c r="M6677"/>
      <c r="N6677"/>
      <c r="O6677"/>
      <c r="P6677"/>
      <c r="Q6677"/>
      <c r="R6677"/>
      <c r="S6677"/>
      <c r="T6677"/>
      <c r="U6677"/>
      <c r="V6677"/>
      <c r="W6677"/>
      <c r="X6677"/>
      <c r="Y6677"/>
      <c r="Z6677"/>
      <c r="AA6677"/>
      <c r="AB6677"/>
      <c r="AC6677"/>
      <c r="AD6677"/>
      <c r="AE6677"/>
      <c r="AF6677"/>
      <c r="AG6677"/>
      <c r="AH6677"/>
      <c r="AI6677"/>
      <c r="AJ6677"/>
      <c r="AK6677"/>
      <c r="AL6677"/>
      <c r="AM6677"/>
      <c r="AN6677"/>
      <c r="AO6677"/>
      <c r="AP6677"/>
      <c r="AQ6677"/>
      <c r="AR6677"/>
      <c r="AS6677"/>
      <c r="AT6677"/>
      <c r="AU6677"/>
      <c r="AV6677"/>
      <c r="AW6677"/>
      <c r="AX6677"/>
      <c r="AY6677"/>
      <c r="AZ6677"/>
      <c r="BA6677"/>
      <c r="BB6677"/>
      <c r="BC6677"/>
      <c r="BD6677"/>
      <c r="BE6677"/>
      <c r="BF6677"/>
      <c r="BG6677"/>
      <c r="BH6677"/>
      <c r="BI6677"/>
      <c r="BJ6677"/>
      <c r="BK6677"/>
      <c r="BL6677"/>
      <c r="BM6677"/>
      <c r="BN6677"/>
      <c r="BO6677"/>
    </row>
    <row r="6678" spans="1:67" ht="15" x14ac:dyDescent="0.25">
      <c r="A6678" s="245" t="s">
        <v>66</v>
      </c>
      <c r="B6678" s="245" t="s">
        <v>65</v>
      </c>
      <c r="C6678" s="245" t="s">
        <v>866</v>
      </c>
      <c r="D6678" s="245" t="s">
        <v>865</v>
      </c>
      <c r="E6678" s="246" t="s">
        <v>44</v>
      </c>
      <c r="F6678" s="245" t="s">
        <v>44</v>
      </c>
      <c r="G6678" s="245" t="s">
        <v>880</v>
      </c>
      <c r="H6678" s="245" t="s">
        <v>879</v>
      </c>
      <c r="I6678" s="245" t="s">
        <v>12</v>
      </c>
      <c r="J6678" s="245" t="s">
        <v>106</v>
      </c>
      <c r="K6678" s="246" t="s">
        <v>8828</v>
      </c>
      <c r="L6678" s="245" t="s">
        <v>568</v>
      </c>
      <c r="M6678"/>
      <c r="N6678"/>
      <c r="O6678"/>
      <c r="P6678"/>
      <c r="Q6678"/>
      <c r="R6678"/>
      <c r="S6678"/>
      <c r="T6678"/>
      <c r="U6678"/>
      <c r="V6678"/>
      <c r="W6678"/>
      <c r="X6678"/>
      <c r="Y6678"/>
      <c r="Z6678"/>
      <c r="AA6678"/>
      <c r="AB6678"/>
      <c r="AC6678"/>
      <c r="AD6678"/>
      <c r="AE6678"/>
      <c r="AF6678"/>
      <c r="AG6678"/>
      <c r="AH6678"/>
      <c r="AI6678"/>
      <c r="AJ6678"/>
      <c r="AK6678"/>
      <c r="AL6678"/>
      <c r="AM6678"/>
      <c r="AN6678"/>
      <c r="AO6678"/>
      <c r="AP6678"/>
      <c r="AQ6678"/>
      <c r="AR6678"/>
      <c r="AS6678"/>
      <c r="AT6678"/>
      <c r="AU6678"/>
      <c r="AV6678"/>
      <c r="AW6678"/>
      <c r="AX6678"/>
      <c r="AY6678"/>
      <c r="AZ6678"/>
      <c r="BA6678"/>
      <c r="BB6678"/>
      <c r="BC6678"/>
      <c r="BD6678"/>
      <c r="BE6678"/>
      <c r="BF6678"/>
      <c r="BG6678"/>
      <c r="BH6678"/>
      <c r="BI6678"/>
      <c r="BJ6678"/>
      <c r="BK6678"/>
      <c r="BL6678"/>
      <c r="BM6678"/>
      <c r="BN6678"/>
      <c r="BO6678"/>
    </row>
    <row r="6679" spans="1:67" ht="15" x14ac:dyDescent="0.25">
      <c r="A6679" s="245" t="s">
        <v>66</v>
      </c>
      <c r="B6679" s="245" t="s">
        <v>65</v>
      </c>
      <c r="C6679" s="245" t="s">
        <v>866</v>
      </c>
      <c r="D6679" s="245" t="s">
        <v>865</v>
      </c>
      <c r="E6679" s="246" t="s">
        <v>44</v>
      </c>
      <c r="F6679" s="245" t="s">
        <v>44</v>
      </c>
      <c r="G6679" s="245" t="s">
        <v>878</v>
      </c>
      <c r="H6679" s="245" t="s">
        <v>877</v>
      </c>
      <c r="I6679" s="245" t="s">
        <v>12</v>
      </c>
      <c r="J6679" s="245" t="s">
        <v>59</v>
      </c>
      <c r="K6679" s="246" t="s">
        <v>15066</v>
      </c>
      <c r="L6679" s="245" t="s">
        <v>568</v>
      </c>
      <c r="M6679"/>
      <c r="N6679"/>
      <c r="O6679"/>
      <c r="P6679"/>
      <c r="Q6679"/>
      <c r="R6679"/>
      <c r="S6679"/>
      <c r="T6679"/>
      <c r="U6679"/>
      <c r="V6679"/>
      <c r="W6679"/>
      <c r="X6679"/>
      <c r="Y6679"/>
      <c r="Z6679"/>
      <c r="AA6679"/>
      <c r="AB6679"/>
      <c r="AC6679"/>
      <c r="AD6679"/>
      <c r="AE6679"/>
      <c r="AF6679"/>
      <c r="AG6679"/>
      <c r="AH6679"/>
      <c r="AI6679"/>
      <c r="AJ6679"/>
      <c r="AK6679"/>
      <c r="AL6679"/>
      <c r="AM6679"/>
      <c r="AN6679"/>
      <c r="AO6679"/>
      <c r="AP6679"/>
      <c r="AQ6679"/>
      <c r="AR6679"/>
      <c r="AS6679"/>
      <c r="AT6679"/>
      <c r="AU6679"/>
      <c r="AV6679"/>
      <c r="AW6679"/>
      <c r="AX6679"/>
      <c r="AY6679"/>
      <c r="AZ6679"/>
      <c r="BA6679"/>
      <c r="BB6679"/>
      <c r="BC6679"/>
      <c r="BD6679"/>
      <c r="BE6679"/>
      <c r="BF6679"/>
      <c r="BG6679"/>
      <c r="BH6679"/>
      <c r="BI6679"/>
      <c r="BJ6679"/>
      <c r="BK6679"/>
      <c r="BL6679"/>
      <c r="BM6679"/>
      <c r="BN6679"/>
      <c r="BO6679"/>
    </row>
    <row r="6680" spans="1:67" ht="15" x14ac:dyDescent="0.25">
      <c r="A6680" s="245" t="s">
        <v>66</v>
      </c>
      <c r="B6680" s="245" t="s">
        <v>65</v>
      </c>
      <c r="C6680" s="245" t="s">
        <v>866</v>
      </c>
      <c r="D6680" s="245" t="s">
        <v>865</v>
      </c>
      <c r="E6680" s="246" t="s">
        <v>44</v>
      </c>
      <c r="F6680" s="245" t="s">
        <v>44</v>
      </c>
      <c r="G6680" s="245" t="s">
        <v>9829</v>
      </c>
      <c r="H6680" s="245" t="s">
        <v>9830</v>
      </c>
      <c r="I6680" s="245" t="s">
        <v>9831</v>
      </c>
      <c r="J6680" s="245" t="s">
        <v>106</v>
      </c>
      <c r="K6680" s="246" t="s">
        <v>1840</v>
      </c>
      <c r="L6680" s="245" t="s">
        <v>568</v>
      </c>
      <c r="M6680"/>
      <c r="N6680"/>
      <c r="O6680"/>
      <c r="P6680"/>
      <c r="Q6680"/>
      <c r="R6680"/>
      <c r="S6680"/>
      <c r="T6680"/>
      <c r="U6680"/>
      <c r="V6680"/>
      <c r="W6680"/>
      <c r="X6680"/>
      <c r="Y6680"/>
      <c r="Z6680"/>
      <c r="AA6680"/>
      <c r="AB6680"/>
      <c r="AC6680"/>
      <c r="AD6680"/>
      <c r="AE6680"/>
      <c r="AF6680"/>
      <c r="AG6680"/>
      <c r="AH6680"/>
      <c r="AI6680"/>
      <c r="AJ6680"/>
      <c r="AK6680"/>
      <c r="AL6680"/>
      <c r="AM6680"/>
      <c r="AN6680"/>
      <c r="AO6680"/>
      <c r="AP6680"/>
      <c r="AQ6680"/>
      <c r="AR6680"/>
      <c r="AS6680"/>
      <c r="AT6680"/>
      <c r="AU6680"/>
      <c r="AV6680"/>
      <c r="AW6680"/>
      <c r="AX6680"/>
      <c r="AY6680"/>
      <c r="AZ6680"/>
      <c r="BA6680"/>
      <c r="BB6680"/>
      <c r="BC6680"/>
      <c r="BD6680"/>
      <c r="BE6680"/>
      <c r="BF6680"/>
      <c r="BG6680"/>
      <c r="BH6680"/>
      <c r="BI6680"/>
      <c r="BJ6680"/>
      <c r="BK6680"/>
      <c r="BL6680"/>
      <c r="BM6680"/>
      <c r="BN6680"/>
      <c r="BO6680"/>
    </row>
    <row r="6681" spans="1:67" ht="15" x14ac:dyDescent="0.25">
      <c r="A6681" s="245" t="s">
        <v>66</v>
      </c>
      <c r="B6681" s="245" t="s">
        <v>65</v>
      </c>
      <c r="C6681" s="245" t="s">
        <v>866</v>
      </c>
      <c r="D6681" s="245" t="s">
        <v>865</v>
      </c>
      <c r="E6681" s="246" t="s">
        <v>44</v>
      </c>
      <c r="F6681" s="245" t="s">
        <v>44</v>
      </c>
      <c r="G6681" s="245" t="s">
        <v>9832</v>
      </c>
      <c r="H6681" s="245" t="s">
        <v>9833</v>
      </c>
      <c r="I6681" s="245" t="s">
        <v>9831</v>
      </c>
      <c r="J6681" s="245" t="s">
        <v>106</v>
      </c>
      <c r="K6681" s="246" t="s">
        <v>9147</v>
      </c>
      <c r="L6681" s="245" t="s">
        <v>568</v>
      </c>
      <c r="M6681"/>
      <c r="N6681"/>
      <c r="O6681"/>
      <c r="P6681"/>
      <c r="Q6681"/>
      <c r="R6681"/>
      <c r="S6681"/>
      <c r="T6681"/>
      <c r="U6681"/>
      <c r="V6681"/>
      <c r="W6681"/>
      <c r="X6681"/>
      <c r="Y6681"/>
      <c r="Z6681"/>
      <c r="AA6681"/>
      <c r="AB6681"/>
      <c r="AC6681"/>
      <c r="AD6681"/>
      <c r="AE6681"/>
      <c r="AF6681"/>
      <c r="AG6681"/>
      <c r="AH6681"/>
      <c r="AI6681"/>
      <c r="AJ6681"/>
      <c r="AK6681"/>
      <c r="AL6681"/>
      <c r="AM6681"/>
      <c r="AN6681"/>
      <c r="AO6681"/>
      <c r="AP6681"/>
      <c r="AQ6681"/>
      <c r="AR6681"/>
      <c r="AS6681"/>
      <c r="AT6681"/>
      <c r="AU6681"/>
      <c r="AV6681"/>
      <c r="AW6681"/>
      <c r="AX6681"/>
      <c r="AY6681"/>
      <c r="AZ6681"/>
      <c r="BA6681"/>
      <c r="BB6681"/>
      <c r="BC6681"/>
      <c r="BD6681"/>
      <c r="BE6681"/>
      <c r="BF6681"/>
      <c r="BG6681"/>
      <c r="BH6681"/>
      <c r="BI6681"/>
      <c r="BJ6681"/>
      <c r="BK6681"/>
      <c r="BL6681"/>
      <c r="BM6681"/>
      <c r="BN6681"/>
      <c r="BO6681"/>
    </row>
    <row r="6682" spans="1:67" ht="15" x14ac:dyDescent="0.25">
      <c r="A6682" s="245" t="s">
        <v>66</v>
      </c>
      <c r="B6682" s="245" t="s">
        <v>65</v>
      </c>
      <c r="C6682" s="245" t="s">
        <v>866</v>
      </c>
      <c r="D6682" s="245" t="s">
        <v>865</v>
      </c>
      <c r="E6682" s="246" t="s">
        <v>44</v>
      </c>
      <c r="F6682" s="245" t="s">
        <v>44</v>
      </c>
      <c r="G6682" s="245" t="s">
        <v>9834</v>
      </c>
      <c r="H6682" s="245" t="s">
        <v>9835</v>
      </c>
      <c r="I6682" s="245" t="s">
        <v>9831</v>
      </c>
      <c r="J6682" s="245" t="s">
        <v>106</v>
      </c>
      <c r="K6682" s="246" t="s">
        <v>9176</v>
      </c>
      <c r="L6682" s="245" t="s">
        <v>568</v>
      </c>
      <c r="M6682"/>
      <c r="N6682"/>
      <c r="O6682"/>
      <c r="P6682"/>
      <c r="Q6682"/>
      <c r="R6682"/>
      <c r="S6682"/>
      <c r="T6682"/>
      <c r="U6682"/>
      <c r="V6682"/>
      <c r="W6682"/>
      <c r="X6682"/>
      <c r="Y6682"/>
      <c r="Z6682"/>
      <c r="AA6682"/>
      <c r="AB6682"/>
      <c r="AC6682"/>
      <c r="AD6682"/>
      <c r="AE6682"/>
      <c r="AF6682"/>
      <c r="AG6682"/>
      <c r="AH6682"/>
      <c r="AI6682"/>
      <c r="AJ6682"/>
      <c r="AK6682"/>
      <c r="AL6682"/>
      <c r="AM6682"/>
      <c r="AN6682"/>
      <c r="AO6682"/>
      <c r="AP6682"/>
      <c r="AQ6682"/>
      <c r="AR6682"/>
      <c r="AS6682"/>
      <c r="AT6682"/>
      <c r="AU6682"/>
      <c r="AV6682"/>
      <c r="AW6682"/>
      <c r="AX6682"/>
      <c r="AY6682"/>
      <c r="AZ6682"/>
      <c r="BA6682"/>
      <c r="BB6682"/>
      <c r="BC6682"/>
      <c r="BD6682"/>
      <c r="BE6682"/>
      <c r="BF6682"/>
      <c r="BG6682"/>
      <c r="BH6682"/>
      <c r="BI6682"/>
      <c r="BJ6682"/>
      <c r="BK6682"/>
      <c r="BL6682"/>
      <c r="BM6682"/>
      <c r="BN6682"/>
      <c r="BO6682"/>
    </row>
    <row r="6683" spans="1:67" ht="15" x14ac:dyDescent="0.25">
      <c r="A6683" s="245" t="s">
        <v>66</v>
      </c>
      <c r="B6683" s="245" t="s">
        <v>65</v>
      </c>
      <c r="C6683" s="245" t="s">
        <v>866</v>
      </c>
      <c r="D6683" s="245" t="s">
        <v>865</v>
      </c>
      <c r="E6683" s="246" t="s">
        <v>44</v>
      </c>
      <c r="F6683" s="245" t="s">
        <v>44</v>
      </c>
      <c r="G6683" s="245" t="s">
        <v>9836</v>
      </c>
      <c r="H6683" s="245" t="s">
        <v>9837</v>
      </c>
      <c r="I6683" s="245" t="s">
        <v>9831</v>
      </c>
      <c r="J6683" s="245" t="s">
        <v>106</v>
      </c>
      <c r="K6683" s="246" t="s">
        <v>676</v>
      </c>
      <c r="L6683" s="245" t="s">
        <v>568</v>
      </c>
      <c r="M6683"/>
      <c r="N6683"/>
      <c r="O6683"/>
      <c r="P6683"/>
      <c r="Q6683"/>
      <c r="R6683"/>
      <c r="S6683"/>
      <c r="T6683"/>
      <c r="U6683"/>
      <c r="V6683"/>
      <c r="W6683"/>
      <c r="X6683"/>
      <c r="Y6683"/>
      <c r="Z6683"/>
      <c r="AA6683"/>
      <c r="AB6683"/>
      <c r="AC6683"/>
      <c r="AD6683"/>
      <c r="AE6683"/>
      <c r="AF6683"/>
      <c r="AG6683"/>
      <c r="AH6683"/>
      <c r="AI6683"/>
      <c r="AJ6683"/>
      <c r="AK6683"/>
      <c r="AL6683"/>
      <c r="AM6683"/>
      <c r="AN6683"/>
      <c r="AO6683"/>
      <c r="AP6683"/>
      <c r="AQ6683"/>
      <c r="AR6683"/>
      <c r="AS6683"/>
      <c r="AT6683"/>
      <c r="AU6683"/>
      <c r="AV6683"/>
      <c r="AW6683"/>
      <c r="AX6683"/>
      <c r="AY6683"/>
      <c r="AZ6683"/>
      <c r="BA6683"/>
      <c r="BB6683"/>
      <c r="BC6683"/>
      <c r="BD6683"/>
      <c r="BE6683"/>
      <c r="BF6683"/>
      <c r="BG6683"/>
      <c r="BH6683"/>
      <c r="BI6683"/>
      <c r="BJ6683"/>
      <c r="BK6683"/>
      <c r="BL6683"/>
      <c r="BM6683"/>
      <c r="BN6683"/>
      <c r="BO6683"/>
    </row>
    <row r="6684" spans="1:67" ht="15" x14ac:dyDescent="0.25">
      <c r="A6684" s="245" t="s">
        <v>66</v>
      </c>
      <c r="B6684" s="245" t="s">
        <v>65</v>
      </c>
      <c r="C6684" s="245" t="s">
        <v>866</v>
      </c>
      <c r="D6684" s="245" t="s">
        <v>865</v>
      </c>
      <c r="E6684" s="246" t="s">
        <v>44</v>
      </c>
      <c r="F6684" s="245" t="s">
        <v>44</v>
      </c>
      <c r="G6684" s="245" t="s">
        <v>9838</v>
      </c>
      <c r="H6684" s="245" t="s">
        <v>9839</v>
      </c>
      <c r="I6684" s="245" t="s">
        <v>9831</v>
      </c>
      <c r="J6684" s="245" t="s">
        <v>106</v>
      </c>
      <c r="K6684" s="246" t="s">
        <v>719</v>
      </c>
      <c r="L6684" s="245" t="s">
        <v>568</v>
      </c>
      <c r="M6684"/>
      <c r="N6684"/>
      <c r="O6684"/>
      <c r="P6684"/>
      <c r="Q6684"/>
      <c r="R6684"/>
      <c r="S6684"/>
      <c r="T6684"/>
      <c r="U6684"/>
      <c r="V6684"/>
      <c r="W6684"/>
      <c r="X6684"/>
      <c r="Y6684"/>
      <c r="Z6684"/>
      <c r="AA6684"/>
      <c r="AB6684"/>
      <c r="AC6684"/>
      <c r="AD6684"/>
      <c r="AE6684"/>
      <c r="AF6684"/>
      <c r="AG6684"/>
      <c r="AH6684"/>
      <c r="AI6684"/>
      <c r="AJ6684"/>
      <c r="AK6684"/>
      <c r="AL6684"/>
      <c r="AM6684"/>
      <c r="AN6684"/>
      <c r="AO6684"/>
      <c r="AP6684"/>
      <c r="AQ6684"/>
      <c r="AR6684"/>
      <c r="AS6684"/>
      <c r="AT6684"/>
      <c r="AU6684"/>
      <c r="AV6684"/>
      <c r="AW6684"/>
      <c r="AX6684"/>
      <c r="AY6684"/>
      <c r="AZ6684"/>
      <c r="BA6684"/>
      <c r="BB6684"/>
      <c r="BC6684"/>
      <c r="BD6684"/>
      <c r="BE6684"/>
      <c r="BF6684"/>
      <c r="BG6684"/>
      <c r="BH6684"/>
      <c r="BI6684"/>
      <c r="BJ6684"/>
      <c r="BK6684"/>
      <c r="BL6684"/>
      <c r="BM6684"/>
      <c r="BN6684"/>
      <c r="BO6684"/>
    </row>
    <row r="6685" spans="1:67" ht="15" x14ac:dyDescent="0.25">
      <c r="A6685" s="245" t="s">
        <v>66</v>
      </c>
      <c r="B6685" s="245" t="s">
        <v>65</v>
      </c>
      <c r="C6685" s="245" t="s">
        <v>866</v>
      </c>
      <c r="D6685" s="245" t="s">
        <v>865</v>
      </c>
      <c r="E6685" s="246" t="s">
        <v>44</v>
      </c>
      <c r="F6685" s="245" t="s">
        <v>44</v>
      </c>
      <c r="G6685" s="245" t="s">
        <v>9840</v>
      </c>
      <c r="H6685" s="245" t="s">
        <v>9841</v>
      </c>
      <c r="I6685" s="245" t="s">
        <v>9831</v>
      </c>
      <c r="J6685" s="245" t="s">
        <v>106</v>
      </c>
      <c r="K6685" s="246" t="s">
        <v>120</v>
      </c>
      <c r="L6685" s="245" t="s">
        <v>568</v>
      </c>
      <c r="M6685"/>
      <c r="N6685"/>
      <c r="O6685"/>
      <c r="P6685"/>
      <c r="Q6685"/>
      <c r="R6685"/>
      <c r="S6685"/>
      <c r="T6685"/>
      <c r="U6685"/>
      <c r="V6685"/>
      <c r="W6685"/>
      <c r="X6685"/>
      <c r="Y6685"/>
      <c r="Z6685"/>
      <c r="AA6685"/>
      <c r="AB6685"/>
      <c r="AC6685"/>
      <c r="AD6685"/>
      <c r="AE6685"/>
      <c r="AF6685"/>
      <c r="AG6685"/>
      <c r="AH6685"/>
      <c r="AI6685"/>
      <c r="AJ6685"/>
      <c r="AK6685"/>
      <c r="AL6685"/>
      <c r="AM6685"/>
      <c r="AN6685"/>
      <c r="AO6685"/>
      <c r="AP6685"/>
      <c r="AQ6685"/>
      <c r="AR6685"/>
      <c r="AS6685"/>
      <c r="AT6685"/>
      <c r="AU6685"/>
      <c r="AV6685"/>
      <c r="AW6685"/>
      <c r="AX6685"/>
      <c r="AY6685"/>
      <c r="AZ6685"/>
      <c r="BA6685"/>
      <c r="BB6685"/>
      <c r="BC6685"/>
      <c r="BD6685"/>
      <c r="BE6685"/>
      <c r="BF6685"/>
      <c r="BG6685"/>
      <c r="BH6685"/>
      <c r="BI6685"/>
      <c r="BJ6685"/>
      <c r="BK6685"/>
      <c r="BL6685"/>
      <c r="BM6685"/>
      <c r="BN6685"/>
      <c r="BO6685"/>
    </row>
    <row r="6686" spans="1:67" ht="15" x14ac:dyDescent="0.25">
      <c r="A6686" s="245" t="s">
        <v>66</v>
      </c>
      <c r="B6686" s="245" t="s">
        <v>65</v>
      </c>
      <c r="C6686" s="245" t="s">
        <v>866</v>
      </c>
      <c r="D6686" s="245" t="s">
        <v>865</v>
      </c>
      <c r="E6686" s="246" t="s">
        <v>44</v>
      </c>
      <c r="F6686" s="245" t="s">
        <v>44</v>
      </c>
      <c r="G6686" s="245" t="s">
        <v>9842</v>
      </c>
      <c r="H6686" s="245" t="s">
        <v>9843</v>
      </c>
      <c r="I6686" s="245" t="s">
        <v>9831</v>
      </c>
      <c r="J6686" s="245" t="s">
        <v>106</v>
      </c>
      <c r="K6686" s="246" t="s">
        <v>16286</v>
      </c>
      <c r="L6686" s="245" t="s">
        <v>568</v>
      </c>
      <c r="M6686"/>
      <c r="N6686"/>
      <c r="O6686"/>
      <c r="P6686"/>
      <c r="Q6686"/>
      <c r="R6686"/>
      <c r="S6686"/>
      <c r="T6686"/>
      <c r="U6686"/>
      <c r="V6686"/>
      <c r="W6686"/>
      <c r="X6686"/>
      <c r="Y6686"/>
      <c r="Z6686"/>
      <c r="AA6686"/>
      <c r="AB6686"/>
      <c r="AC6686"/>
      <c r="AD6686"/>
      <c r="AE6686"/>
      <c r="AF6686"/>
      <c r="AG6686"/>
      <c r="AH6686"/>
      <c r="AI6686"/>
      <c r="AJ6686"/>
      <c r="AK6686"/>
      <c r="AL6686"/>
      <c r="AM6686"/>
      <c r="AN6686"/>
      <c r="AO6686"/>
      <c r="AP6686"/>
      <c r="AQ6686"/>
      <c r="AR6686"/>
      <c r="AS6686"/>
      <c r="AT6686"/>
      <c r="AU6686"/>
      <c r="AV6686"/>
      <c r="AW6686"/>
      <c r="AX6686"/>
      <c r="AY6686"/>
      <c r="AZ6686"/>
      <c r="BA6686"/>
      <c r="BB6686"/>
      <c r="BC6686"/>
      <c r="BD6686"/>
      <c r="BE6686"/>
      <c r="BF6686"/>
      <c r="BG6686"/>
      <c r="BH6686"/>
      <c r="BI6686"/>
      <c r="BJ6686"/>
      <c r="BK6686"/>
      <c r="BL6686"/>
      <c r="BM6686"/>
      <c r="BN6686"/>
      <c r="BO6686"/>
    </row>
    <row r="6687" spans="1:67" ht="15" x14ac:dyDescent="0.25">
      <c r="A6687" s="245" t="s">
        <v>66</v>
      </c>
      <c r="B6687" s="245" t="s">
        <v>65</v>
      </c>
      <c r="C6687" s="245" t="s">
        <v>866</v>
      </c>
      <c r="D6687" s="245" t="s">
        <v>865</v>
      </c>
      <c r="E6687" s="246" t="s">
        <v>44</v>
      </c>
      <c r="F6687" s="245" t="s">
        <v>44</v>
      </c>
      <c r="G6687" s="245" t="s">
        <v>9844</v>
      </c>
      <c r="H6687" s="245" t="s">
        <v>9845</v>
      </c>
      <c r="I6687" s="245" t="s">
        <v>9831</v>
      </c>
      <c r="J6687" s="245" t="s">
        <v>106</v>
      </c>
      <c r="K6687" s="246" t="s">
        <v>867</v>
      </c>
      <c r="L6687" s="245" t="s">
        <v>568</v>
      </c>
      <c r="M6687"/>
      <c r="N6687"/>
      <c r="O6687"/>
      <c r="P6687"/>
      <c r="Q6687"/>
      <c r="R6687"/>
      <c r="S6687"/>
      <c r="T6687"/>
      <c r="U6687"/>
      <c r="V6687"/>
      <c r="W6687"/>
      <c r="X6687"/>
      <c r="Y6687"/>
      <c r="Z6687"/>
      <c r="AA6687"/>
      <c r="AB6687"/>
      <c r="AC6687"/>
      <c r="AD6687"/>
      <c r="AE6687"/>
      <c r="AF6687"/>
      <c r="AG6687"/>
      <c r="AH6687"/>
      <c r="AI6687"/>
      <c r="AJ6687"/>
      <c r="AK6687"/>
      <c r="AL6687"/>
      <c r="AM6687"/>
      <c r="AN6687"/>
      <c r="AO6687"/>
      <c r="AP6687"/>
      <c r="AQ6687"/>
      <c r="AR6687"/>
      <c r="AS6687"/>
      <c r="AT6687"/>
      <c r="AU6687"/>
      <c r="AV6687"/>
      <c r="AW6687"/>
      <c r="AX6687"/>
      <c r="AY6687"/>
      <c r="AZ6687"/>
      <c r="BA6687"/>
      <c r="BB6687"/>
      <c r="BC6687"/>
      <c r="BD6687"/>
      <c r="BE6687"/>
      <c r="BF6687"/>
      <c r="BG6687"/>
      <c r="BH6687"/>
      <c r="BI6687"/>
      <c r="BJ6687"/>
      <c r="BK6687"/>
      <c r="BL6687"/>
      <c r="BM6687"/>
      <c r="BN6687"/>
      <c r="BO6687"/>
    </row>
    <row r="6688" spans="1:67" ht="15" x14ac:dyDescent="0.25">
      <c r="A6688" s="245" t="s">
        <v>66</v>
      </c>
      <c r="B6688" s="245" t="s">
        <v>65</v>
      </c>
      <c r="C6688" s="245" t="s">
        <v>866</v>
      </c>
      <c r="D6688" s="245" t="s">
        <v>865</v>
      </c>
      <c r="E6688" s="246" t="s">
        <v>44</v>
      </c>
      <c r="F6688" s="245" t="s">
        <v>44</v>
      </c>
      <c r="G6688" s="245" t="s">
        <v>9846</v>
      </c>
      <c r="H6688" s="245" t="s">
        <v>9847</v>
      </c>
      <c r="I6688" s="245" t="s">
        <v>9831</v>
      </c>
      <c r="J6688" s="245" t="s">
        <v>106</v>
      </c>
      <c r="K6688" s="246" t="s">
        <v>25732</v>
      </c>
      <c r="L6688" s="245" t="s">
        <v>568</v>
      </c>
      <c r="M6688"/>
      <c r="N6688"/>
      <c r="O6688"/>
      <c r="P6688"/>
      <c r="Q6688"/>
      <c r="R6688"/>
      <c r="S6688"/>
      <c r="T6688"/>
      <c r="U6688"/>
      <c r="V6688"/>
      <c r="W6688"/>
      <c r="X6688"/>
      <c r="Y6688"/>
      <c r="Z6688"/>
      <c r="AA6688"/>
      <c r="AB6688"/>
      <c r="AC6688"/>
      <c r="AD6688"/>
      <c r="AE6688"/>
      <c r="AF6688"/>
      <c r="AG6688"/>
      <c r="AH6688"/>
      <c r="AI6688"/>
      <c r="AJ6688"/>
      <c r="AK6688"/>
      <c r="AL6688"/>
      <c r="AM6688"/>
      <c r="AN6688"/>
      <c r="AO6688"/>
      <c r="AP6688"/>
      <c r="AQ6688"/>
      <c r="AR6688"/>
      <c r="AS6688"/>
      <c r="AT6688"/>
      <c r="AU6688"/>
      <c r="AV6688"/>
      <c r="AW6688"/>
      <c r="AX6688"/>
      <c r="AY6688"/>
      <c r="AZ6688"/>
      <c r="BA6688"/>
      <c r="BB6688"/>
      <c r="BC6688"/>
      <c r="BD6688"/>
      <c r="BE6688"/>
      <c r="BF6688"/>
      <c r="BG6688"/>
      <c r="BH6688"/>
      <c r="BI6688"/>
      <c r="BJ6688"/>
      <c r="BK6688"/>
      <c r="BL6688"/>
      <c r="BM6688"/>
      <c r="BN6688"/>
      <c r="BO6688"/>
    </row>
    <row r="6689" spans="1:67" ht="15" x14ac:dyDescent="0.25">
      <c r="A6689" s="245" t="s">
        <v>66</v>
      </c>
      <c r="B6689" s="245" t="s">
        <v>65</v>
      </c>
      <c r="C6689" s="245" t="s">
        <v>866</v>
      </c>
      <c r="D6689" s="245" t="s">
        <v>865</v>
      </c>
      <c r="E6689" s="246" t="s">
        <v>44</v>
      </c>
      <c r="F6689" s="245" t="s">
        <v>44</v>
      </c>
      <c r="G6689" s="245" t="s">
        <v>9848</v>
      </c>
      <c r="H6689" s="245" t="s">
        <v>9849</v>
      </c>
      <c r="I6689" s="245" t="s">
        <v>9831</v>
      </c>
      <c r="J6689" s="245" t="s">
        <v>569</v>
      </c>
      <c r="K6689" s="246" t="s">
        <v>105</v>
      </c>
      <c r="L6689" s="245" t="s">
        <v>568</v>
      </c>
      <c r="M6689"/>
      <c r="N6689"/>
      <c r="O6689"/>
      <c r="P6689"/>
      <c r="Q6689"/>
      <c r="R6689"/>
      <c r="S6689"/>
      <c r="T6689"/>
      <c r="U6689"/>
      <c r="V6689"/>
      <c r="W6689"/>
      <c r="X6689"/>
      <c r="Y6689"/>
      <c r="Z6689"/>
      <c r="AA6689"/>
      <c r="AB6689"/>
      <c r="AC6689"/>
      <c r="AD6689"/>
      <c r="AE6689"/>
      <c r="AF6689"/>
      <c r="AG6689"/>
      <c r="AH6689"/>
      <c r="AI6689"/>
      <c r="AJ6689"/>
      <c r="AK6689"/>
      <c r="AL6689"/>
      <c r="AM6689"/>
      <c r="AN6689"/>
      <c r="AO6689"/>
      <c r="AP6689"/>
      <c r="AQ6689"/>
      <c r="AR6689"/>
      <c r="AS6689"/>
      <c r="AT6689"/>
      <c r="AU6689"/>
      <c r="AV6689"/>
      <c r="AW6689"/>
      <c r="AX6689"/>
      <c r="AY6689"/>
      <c r="AZ6689"/>
      <c r="BA6689"/>
      <c r="BB6689"/>
      <c r="BC6689"/>
      <c r="BD6689"/>
      <c r="BE6689"/>
      <c r="BF6689"/>
      <c r="BG6689"/>
      <c r="BH6689"/>
      <c r="BI6689"/>
      <c r="BJ6689"/>
      <c r="BK6689"/>
      <c r="BL6689"/>
      <c r="BM6689"/>
      <c r="BN6689"/>
      <c r="BO6689"/>
    </row>
    <row r="6690" spans="1:67" ht="15" x14ac:dyDescent="0.25">
      <c r="A6690" s="245" t="s">
        <v>66</v>
      </c>
      <c r="B6690" s="245" t="s">
        <v>65</v>
      </c>
      <c r="C6690" s="245" t="s">
        <v>866</v>
      </c>
      <c r="D6690" s="245" t="s">
        <v>865</v>
      </c>
      <c r="E6690" s="246" t="s">
        <v>44</v>
      </c>
      <c r="F6690" s="245" t="s">
        <v>44</v>
      </c>
      <c r="G6690" s="245" t="s">
        <v>9850</v>
      </c>
      <c r="H6690" s="245" t="s">
        <v>9851</v>
      </c>
      <c r="I6690" s="245" t="s">
        <v>648</v>
      </c>
      <c r="J6690" s="245" t="s">
        <v>106</v>
      </c>
      <c r="K6690" s="246" t="s">
        <v>25733</v>
      </c>
      <c r="L6690" s="245" t="s">
        <v>568</v>
      </c>
      <c r="M6690"/>
      <c r="N6690"/>
      <c r="O6690"/>
      <c r="P6690"/>
      <c r="Q6690"/>
      <c r="R6690"/>
      <c r="S6690"/>
      <c r="T6690"/>
      <c r="U6690"/>
      <c r="V6690"/>
      <c r="W6690"/>
      <c r="X6690"/>
      <c r="Y6690"/>
      <c r="Z6690"/>
      <c r="AA6690"/>
      <c r="AB6690"/>
      <c r="AC6690"/>
      <c r="AD6690"/>
      <c r="AE6690"/>
      <c r="AF6690"/>
      <c r="AG6690"/>
      <c r="AH6690"/>
      <c r="AI6690"/>
      <c r="AJ6690"/>
      <c r="AK6690"/>
      <c r="AL6690"/>
      <c r="AM6690"/>
      <c r="AN6690"/>
      <c r="AO6690"/>
      <c r="AP6690"/>
      <c r="AQ6690"/>
      <c r="AR6690"/>
      <c r="AS6690"/>
      <c r="AT6690"/>
      <c r="AU6690"/>
      <c r="AV6690"/>
      <c r="AW6690"/>
      <c r="AX6690"/>
      <c r="AY6690"/>
      <c r="AZ6690"/>
      <c r="BA6690"/>
      <c r="BB6690"/>
      <c r="BC6690"/>
      <c r="BD6690"/>
      <c r="BE6690"/>
      <c r="BF6690"/>
      <c r="BG6690"/>
      <c r="BH6690"/>
      <c r="BI6690"/>
      <c r="BJ6690"/>
      <c r="BK6690"/>
      <c r="BL6690"/>
      <c r="BM6690"/>
      <c r="BN6690"/>
      <c r="BO6690"/>
    </row>
    <row r="6691" spans="1:67" ht="15" x14ac:dyDescent="0.25">
      <c r="A6691" s="245" t="s">
        <v>66</v>
      </c>
      <c r="B6691" s="245" t="s">
        <v>65</v>
      </c>
      <c r="C6691" s="245" t="s">
        <v>866</v>
      </c>
      <c r="D6691" s="245" t="s">
        <v>865</v>
      </c>
      <c r="E6691" s="246" t="s">
        <v>44</v>
      </c>
      <c r="F6691" s="245" t="s">
        <v>44</v>
      </c>
      <c r="G6691" s="245" t="s">
        <v>9852</v>
      </c>
      <c r="H6691" s="245" t="s">
        <v>9853</v>
      </c>
      <c r="I6691" s="245" t="s">
        <v>648</v>
      </c>
      <c r="J6691" s="245" t="s">
        <v>106</v>
      </c>
      <c r="K6691" s="246" t="s">
        <v>25734</v>
      </c>
      <c r="L6691" s="245" t="s">
        <v>568</v>
      </c>
      <c r="M6691"/>
      <c r="N6691"/>
      <c r="O6691"/>
      <c r="P6691"/>
      <c r="Q6691"/>
      <c r="R6691"/>
      <c r="S6691"/>
      <c r="T6691"/>
      <c r="U6691"/>
      <c r="V6691"/>
      <c r="W6691"/>
      <c r="X6691"/>
      <c r="Y6691"/>
      <c r="Z6691"/>
      <c r="AA6691"/>
      <c r="AB6691"/>
      <c r="AC6691"/>
      <c r="AD6691"/>
      <c r="AE6691"/>
      <c r="AF6691"/>
      <c r="AG6691"/>
      <c r="AH6691"/>
      <c r="AI6691"/>
      <c r="AJ6691"/>
      <c r="AK6691"/>
      <c r="AL6691"/>
      <c r="AM6691"/>
      <c r="AN6691"/>
      <c r="AO6691"/>
      <c r="AP6691"/>
      <c r="AQ6691"/>
      <c r="AR6691"/>
      <c r="AS6691"/>
      <c r="AT6691"/>
      <c r="AU6691"/>
      <c r="AV6691"/>
      <c r="AW6691"/>
      <c r="AX6691"/>
      <c r="AY6691"/>
      <c r="AZ6691"/>
      <c r="BA6691"/>
      <c r="BB6691"/>
      <c r="BC6691"/>
      <c r="BD6691"/>
      <c r="BE6691"/>
      <c r="BF6691"/>
      <c r="BG6691"/>
      <c r="BH6691"/>
      <c r="BI6691"/>
      <c r="BJ6691"/>
      <c r="BK6691"/>
      <c r="BL6691"/>
      <c r="BM6691"/>
      <c r="BN6691"/>
      <c r="BO6691"/>
    </row>
    <row r="6692" spans="1:67" ht="15" x14ac:dyDescent="0.25">
      <c r="A6692" s="245" t="s">
        <v>66</v>
      </c>
      <c r="B6692" s="245" t="s">
        <v>65</v>
      </c>
      <c r="C6692" s="245" t="s">
        <v>866</v>
      </c>
      <c r="D6692" s="245" t="s">
        <v>865</v>
      </c>
      <c r="E6692" s="246" t="s">
        <v>44</v>
      </c>
      <c r="F6692" s="245" t="s">
        <v>44</v>
      </c>
      <c r="G6692" s="245" t="s">
        <v>9854</v>
      </c>
      <c r="H6692" s="245" t="s">
        <v>9855</v>
      </c>
      <c r="I6692" s="245" t="s">
        <v>648</v>
      </c>
      <c r="J6692" s="245" t="s">
        <v>569</v>
      </c>
      <c r="K6692" s="246" t="s">
        <v>25735</v>
      </c>
      <c r="L6692" s="245" t="s">
        <v>568</v>
      </c>
      <c r="M6692"/>
      <c r="N6692"/>
      <c r="O6692"/>
      <c r="P6692"/>
      <c r="Q6692"/>
      <c r="R6692"/>
      <c r="S6692"/>
      <c r="T6692"/>
      <c r="U6692"/>
      <c r="V6692"/>
      <c r="W6692"/>
      <c r="X6692"/>
      <c r="Y6692"/>
      <c r="Z6692"/>
      <c r="AA6692"/>
      <c r="AB6692"/>
      <c r="AC6692"/>
      <c r="AD6692"/>
      <c r="AE6692"/>
      <c r="AF6692"/>
      <c r="AG6692"/>
      <c r="AH6692"/>
      <c r="AI6692"/>
      <c r="AJ6692"/>
      <c r="AK6692"/>
      <c r="AL6692"/>
      <c r="AM6692"/>
      <c r="AN6692"/>
      <c r="AO6692"/>
      <c r="AP6692"/>
      <c r="AQ6692"/>
      <c r="AR6692"/>
      <c r="AS6692"/>
      <c r="AT6692"/>
      <c r="AU6692"/>
      <c r="AV6692"/>
      <c r="AW6692"/>
      <c r="AX6692"/>
      <c r="AY6692"/>
      <c r="AZ6692"/>
      <c r="BA6692"/>
      <c r="BB6692"/>
      <c r="BC6692"/>
      <c r="BD6692"/>
      <c r="BE6692"/>
      <c r="BF6692"/>
      <c r="BG6692"/>
      <c r="BH6692"/>
      <c r="BI6692"/>
      <c r="BJ6692"/>
      <c r="BK6692"/>
      <c r="BL6692"/>
      <c r="BM6692"/>
      <c r="BN6692"/>
      <c r="BO6692"/>
    </row>
    <row r="6693" spans="1:67" ht="15" x14ac:dyDescent="0.25">
      <c r="A6693" s="245" t="s">
        <v>66</v>
      </c>
      <c r="B6693" s="245" t="s">
        <v>65</v>
      </c>
      <c r="C6693" s="245" t="s">
        <v>866</v>
      </c>
      <c r="D6693" s="245" t="s">
        <v>865</v>
      </c>
      <c r="E6693" s="246" t="s">
        <v>44</v>
      </c>
      <c r="F6693" s="245" t="s">
        <v>44</v>
      </c>
      <c r="G6693" s="245" t="s">
        <v>9856</v>
      </c>
      <c r="H6693" s="245" t="s">
        <v>9857</v>
      </c>
      <c r="I6693" s="245" t="s">
        <v>9858</v>
      </c>
      <c r="J6693" s="245" t="s">
        <v>106</v>
      </c>
      <c r="K6693" s="246" t="s">
        <v>15862</v>
      </c>
      <c r="L6693" s="245" t="s">
        <v>568</v>
      </c>
      <c r="M6693"/>
      <c r="N6693"/>
      <c r="O6693"/>
      <c r="P6693"/>
      <c r="Q6693"/>
      <c r="R6693"/>
      <c r="S6693"/>
      <c r="T6693"/>
      <c r="U6693"/>
      <c r="V6693"/>
      <c r="W6693"/>
      <c r="X6693"/>
      <c r="Y6693"/>
      <c r="Z6693"/>
      <c r="AA6693"/>
      <c r="AB6693"/>
      <c r="AC6693"/>
      <c r="AD6693"/>
      <c r="AE6693"/>
      <c r="AF6693"/>
      <c r="AG6693"/>
      <c r="AH6693"/>
      <c r="AI6693"/>
      <c r="AJ6693"/>
      <c r="AK6693"/>
      <c r="AL6693"/>
      <c r="AM6693"/>
      <c r="AN6693"/>
      <c r="AO6693"/>
      <c r="AP6693"/>
      <c r="AQ6693"/>
      <c r="AR6693"/>
      <c r="AS6693"/>
      <c r="AT6693"/>
      <c r="AU6693"/>
      <c r="AV6693"/>
      <c r="AW6693"/>
      <c r="AX6693"/>
      <c r="AY6693"/>
      <c r="AZ6693"/>
      <c r="BA6693"/>
      <c r="BB6693"/>
      <c r="BC6693"/>
      <c r="BD6693"/>
      <c r="BE6693"/>
      <c r="BF6693"/>
      <c r="BG6693"/>
      <c r="BH6693"/>
      <c r="BI6693"/>
      <c r="BJ6693"/>
      <c r="BK6693"/>
      <c r="BL6693"/>
      <c r="BM6693"/>
      <c r="BN6693"/>
      <c r="BO6693"/>
    </row>
    <row r="6694" spans="1:67" ht="15" x14ac:dyDescent="0.25">
      <c r="A6694" s="245" t="s">
        <v>66</v>
      </c>
      <c r="B6694" s="245" t="s">
        <v>65</v>
      </c>
      <c r="C6694" s="245" t="s">
        <v>866</v>
      </c>
      <c r="D6694" s="245" t="s">
        <v>865</v>
      </c>
      <c r="E6694" s="246" t="s">
        <v>44</v>
      </c>
      <c r="F6694" s="245" t="s">
        <v>44</v>
      </c>
      <c r="G6694" s="245" t="s">
        <v>9859</v>
      </c>
      <c r="H6694" s="245" t="s">
        <v>9860</v>
      </c>
      <c r="I6694" s="245" t="s">
        <v>9858</v>
      </c>
      <c r="J6694" s="245" t="s">
        <v>106</v>
      </c>
      <c r="K6694" s="246" t="s">
        <v>10154</v>
      </c>
      <c r="L6694" s="245" t="s">
        <v>568</v>
      </c>
      <c r="M6694"/>
      <c r="N6694"/>
      <c r="O6694"/>
      <c r="P6694"/>
      <c r="Q6694"/>
      <c r="R6694"/>
      <c r="S6694"/>
      <c r="T6694"/>
      <c r="U6694"/>
      <c r="V6694"/>
      <c r="W6694"/>
      <c r="X6694"/>
      <c r="Y6694"/>
      <c r="Z6694"/>
      <c r="AA6694"/>
      <c r="AB6694"/>
      <c r="AC6694"/>
      <c r="AD6694"/>
      <c r="AE6694"/>
      <c r="AF6694"/>
      <c r="AG6694"/>
      <c r="AH6694"/>
      <c r="AI6694"/>
      <c r="AJ6694"/>
      <c r="AK6694"/>
      <c r="AL6694"/>
      <c r="AM6694"/>
      <c r="AN6694"/>
      <c r="AO6694"/>
      <c r="AP6694"/>
      <c r="AQ6694"/>
      <c r="AR6694"/>
      <c r="AS6694"/>
      <c r="AT6694"/>
      <c r="AU6694"/>
      <c r="AV6694"/>
      <c r="AW6694"/>
      <c r="AX6694"/>
      <c r="AY6694"/>
      <c r="AZ6694"/>
      <c r="BA6694"/>
      <c r="BB6694"/>
      <c r="BC6694"/>
      <c r="BD6694"/>
      <c r="BE6694"/>
      <c r="BF6694"/>
      <c r="BG6694"/>
      <c r="BH6694"/>
      <c r="BI6694"/>
      <c r="BJ6694"/>
      <c r="BK6694"/>
      <c r="BL6694"/>
      <c r="BM6694"/>
      <c r="BN6694"/>
      <c r="BO6694"/>
    </row>
    <row r="6695" spans="1:67" ht="15" x14ac:dyDescent="0.25">
      <c r="A6695" s="245" t="s">
        <v>66</v>
      </c>
      <c r="B6695" s="245" t="s">
        <v>65</v>
      </c>
      <c r="C6695" s="245" t="s">
        <v>866</v>
      </c>
      <c r="D6695" s="245" t="s">
        <v>865</v>
      </c>
      <c r="E6695" s="246" t="s">
        <v>44</v>
      </c>
      <c r="F6695" s="245" t="s">
        <v>44</v>
      </c>
      <c r="G6695" s="245" t="s">
        <v>9861</v>
      </c>
      <c r="H6695" s="245" t="s">
        <v>9862</v>
      </c>
      <c r="I6695" s="245" t="s">
        <v>9858</v>
      </c>
      <c r="J6695" s="245" t="s">
        <v>106</v>
      </c>
      <c r="K6695" s="246" t="s">
        <v>9561</v>
      </c>
      <c r="L6695" s="245" t="s">
        <v>568</v>
      </c>
      <c r="M6695"/>
      <c r="N6695"/>
      <c r="O6695"/>
      <c r="P6695"/>
      <c r="Q6695"/>
      <c r="R6695"/>
      <c r="S6695"/>
      <c r="T6695"/>
      <c r="U6695"/>
      <c r="V6695"/>
      <c r="W6695"/>
      <c r="X6695"/>
      <c r="Y6695"/>
      <c r="Z6695"/>
      <c r="AA6695"/>
      <c r="AB6695"/>
      <c r="AC6695"/>
      <c r="AD6695"/>
      <c r="AE6695"/>
      <c r="AF6695"/>
      <c r="AG6695"/>
      <c r="AH6695"/>
      <c r="AI6695"/>
      <c r="AJ6695"/>
      <c r="AK6695"/>
      <c r="AL6695"/>
      <c r="AM6695"/>
      <c r="AN6695"/>
      <c r="AO6695"/>
      <c r="AP6695"/>
      <c r="AQ6695"/>
      <c r="AR6695"/>
      <c r="AS6695"/>
      <c r="AT6695"/>
      <c r="AU6695"/>
      <c r="AV6695"/>
      <c r="AW6695"/>
      <c r="AX6695"/>
      <c r="AY6695"/>
      <c r="AZ6695"/>
      <c r="BA6695"/>
      <c r="BB6695"/>
      <c r="BC6695"/>
      <c r="BD6695"/>
      <c r="BE6695"/>
      <c r="BF6695"/>
      <c r="BG6695"/>
      <c r="BH6695"/>
      <c r="BI6695"/>
      <c r="BJ6695"/>
      <c r="BK6695"/>
      <c r="BL6695"/>
      <c r="BM6695"/>
      <c r="BN6695"/>
      <c r="BO6695"/>
    </row>
    <row r="6696" spans="1:67" ht="15" x14ac:dyDescent="0.25">
      <c r="A6696" s="245" t="s">
        <v>66</v>
      </c>
      <c r="B6696" s="245" t="s">
        <v>65</v>
      </c>
      <c r="C6696" s="245" t="s">
        <v>866</v>
      </c>
      <c r="D6696" s="245" t="s">
        <v>865</v>
      </c>
      <c r="E6696" s="246" t="s">
        <v>44</v>
      </c>
      <c r="F6696" s="245" t="s">
        <v>44</v>
      </c>
      <c r="G6696" s="245" t="s">
        <v>9863</v>
      </c>
      <c r="H6696" s="245" t="s">
        <v>9864</v>
      </c>
      <c r="I6696" s="245" t="s">
        <v>9858</v>
      </c>
      <c r="J6696" s="245" t="s">
        <v>106</v>
      </c>
      <c r="K6696" s="246" t="s">
        <v>15102</v>
      </c>
      <c r="L6696" s="245" t="s">
        <v>568</v>
      </c>
      <c r="M6696"/>
      <c r="N6696"/>
      <c r="O6696"/>
      <c r="P6696"/>
      <c r="Q6696"/>
      <c r="R6696"/>
      <c r="S6696"/>
      <c r="T6696"/>
      <c r="U6696"/>
      <c r="V6696"/>
      <c r="W6696"/>
      <c r="X6696"/>
      <c r="Y6696"/>
      <c r="Z6696"/>
      <c r="AA6696"/>
      <c r="AB6696"/>
      <c r="AC6696"/>
      <c r="AD6696"/>
      <c r="AE6696"/>
      <c r="AF6696"/>
      <c r="AG6696"/>
      <c r="AH6696"/>
      <c r="AI6696"/>
      <c r="AJ6696"/>
      <c r="AK6696"/>
      <c r="AL6696"/>
      <c r="AM6696"/>
      <c r="AN6696"/>
      <c r="AO6696"/>
      <c r="AP6696"/>
      <c r="AQ6696"/>
      <c r="AR6696"/>
      <c r="AS6696"/>
      <c r="AT6696"/>
      <c r="AU6696"/>
      <c r="AV6696"/>
      <c r="AW6696"/>
      <c r="AX6696"/>
      <c r="AY6696"/>
      <c r="AZ6696"/>
      <c r="BA6696"/>
      <c r="BB6696"/>
      <c r="BC6696"/>
      <c r="BD6696"/>
      <c r="BE6696"/>
      <c r="BF6696"/>
      <c r="BG6696"/>
      <c r="BH6696"/>
      <c r="BI6696"/>
      <c r="BJ6696"/>
      <c r="BK6696"/>
      <c r="BL6696"/>
      <c r="BM6696"/>
      <c r="BN6696"/>
      <c r="BO6696"/>
    </row>
    <row r="6697" spans="1:67" ht="15" x14ac:dyDescent="0.25">
      <c r="A6697" s="245" t="s">
        <v>66</v>
      </c>
      <c r="B6697" s="245" t="s">
        <v>65</v>
      </c>
      <c r="C6697" s="245" t="s">
        <v>866</v>
      </c>
      <c r="D6697" s="245" t="s">
        <v>865</v>
      </c>
      <c r="E6697" s="246" t="s">
        <v>44</v>
      </c>
      <c r="F6697" s="245" t="s">
        <v>44</v>
      </c>
      <c r="G6697" s="245" t="s">
        <v>9865</v>
      </c>
      <c r="H6697" s="245" t="s">
        <v>9866</v>
      </c>
      <c r="I6697" s="245" t="s">
        <v>9858</v>
      </c>
      <c r="J6697" s="245" t="s">
        <v>106</v>
      </c>
      <c r="K6697" s="246" t="s">
        <v>8467</v>
      </c>
      <c r="L6697" s="245" t="s">
        <v>568</v>
      </c>
      <c r="M6697"/>
      <c r="N6697"/>
      <c r="O6697"/>
      <c r="P6697"/>
      <c r="Q6697"/>
      <c r="R6697"/>
      <c r="S6697"/>
      <c r="T6697"/>
      <c r="U6697"/>
      <c r="V6697"/>
      <c r="W6697"/>
      <c r="X6697"/>
      <c r="Y6697"/>
      <c r="Z6697"/>
      <c r="AA6697"/>
      <c r="AB6697"/>
      <c r="AC6697"/>
      <c r="AD6697"/>
      <c r="AE6697"/>
      <c r="AF6697"/>
      <c r="AG6697"/>
      <c r="AH6697"/>
      <c r="AI6697"/>
      <c r="AJ6697"/>
      <c r="AK6697"/>
      <c r="AL6697"/>
      <c r="AM6697"/>
      <c r="AN6697"/>
      <c r="AO6697"/>
      <c r="AP6697"/>
      <c r="AQ6697"/>
      <c r="AR6697"/>
      <c r="AS6697"/>
      <c r="AT6697"/>
      <c r="AU6697"/>
      <c r="AV6697"/>
      <c r="AW6697"/>
      <c r="AX6697"/>
      <c r="AY6697"/>
      <c r="AZ6697"/>
      <c r="BA6697"/>
      <c r="BB6697"/>
      <c r="BC6697"/>
      <c r="BD6697"/>
      <c r="BE6697"/>
      <c r="BF6697"/>
      <c r="BG6697"/>
      <c r="BH6697"/>
      <c r="BI6697"/>
      <c r="BJ6697"/>
      <c r="BK6697"/>
      <c r="BL6697"/>
      <c r="BM6697"/>
      <c r="BN6697"/>
      <c r="BO6697"/>
    </row>
    <row r="6698" spans="1:67" ht="15" x14ac:dyDescent="0.25">
      <c r="A6698" s="245" t="s">
        <v>66</v>
      </c>
      <c r="B6698" s="245" t="s">
        <v>65</v>
      </c>
      <c r="C6698" s="245" t="s">
        <v>866</v>
      </c>
      <c r="D6698" s="245" t="s">
        <v>865</v>
      </c>
      <c r="E6698" s="246" t="s">
        <v>44</v>
      </c>
      <c r="F6698" s="245" t="s">
        <v>44</v>
      </c>
      <c r="G6698" s="245" t="s">
        <v>9867</v>
      </c>
      <c r="H6698" s="245" t="s">
        <v>9868</v>
      </c>
      <c r="I6698" s="245" t="s">
        <v>9858</v>
      </c>
      <c r="J6698" s="245" t="s">
        <v>106</v>
      </c>
      <c r="K6698" s="246" t="s">
        <v>16315</v>
      </c>
      <c r="L6698" s="245" t="s">
        <v>568</v>
      </c>
      <c r="M6698"/>
      <c r="N6698"/>
      <c r="O6698"/>
      <c r="P6698"/>
      <c r="Q6698"/>
      <c r="R6698"/>
      <c r="S6698"/>
      <c r="T6698"/>
      <c r="U6698"/>
      <c r="V6698"/>
      <c r="W6698"/>
      <c r="X6698"/>
      <c r="Y6698"/>
      <c r="Z6698"/>
      <c r="AA6698"/>
      <c r="AB6698"/>
      <c r="AC6698"/>
      <c r="AD6698"/>
      <c r="AE6698"/>
      <c r="AF6698"/>
      <c r="AG6698"/>
      <c r="AH6698"/>
      <c r="AI6698"/>
      <c r="AJ6698"/>
      <c r="AK6698"/>
      <c r="AL6698"/>
      <c r="AM6698"/>
      <c r="AN6698"/>
      <c r="AO6698"/>
      <c r="AP6698"/>
      <c r="AQ6698"/>
      <c r="AR6698"/>
      <c r="AS6698"/>
      <c r="AT6698"/>
      <c r="AU6698"/>
      <c r="AV6698"/>
      <c r="AW6698"/>
      <c r="AX6698"/>
      <c r="AY6698"/>
      <c r="AZ6698"/>
      <c r="BA6698"/>
      <c r="BB6698"/>
      <c r="BC6698"/>
      <c r="BD6698"/>
      <c r="BE6698"/>
      <c r="BF6698"/>
      <c r="BG6698"/>
      <c r="BH6698"/>
      <c r="BI6698"/>
      <c r="BJ6698"/>
      <c r="BK6698"/>
      <c r="BL6698"/>
      <c r="BM6698"/>
      <c r="BN6698"/>
      <c r="BO6698"/>
    </row>
    <row r="6699" spans="1:67" ht="15" x14ac:dyDescent="0.25">
      <c r="A6699" s="245" t="s">
        <v>66</v>
      </c>
      <c r="B6699" s="245" t="s">
        <v>65</v>
      </c>
      <c r="C6699" s="245" t="s">
        <v>866</v>
      </c>
      <c r="D6699" s="245" t="s">
        <v>865</v>
      </c>
      <c r="E6699" s="246" t="s">
        <v>44</v>
      </c>
      <c r="F6699" s="245" t="s">
        <v>44</v>
      </c>
      <c r="G6699" s="245" t="s">
        <v>9869</v>
      </c>
      <c r="H6699" s="245" t="s">
        <v>9870</v>
      </c>
      <c r="I6699" s="245" t="s">
        <v>9858</v>
      </c>
      <c r="J6699" s="245" t="s">
        <v>106</v>
      </c>
      <c r="K6699" s="246" t="s">
        <v>16280</v>
      </c>
      <c r="L6699" s="245" t="s">
        <v>568</v>
      </c>
      <c r="M6699"/>
      <c r="N6699"/>
      <c r="O6699"/>
      <c r="P6699"/>
      <c r="Q6699"/>
      <c r="R6699"/>
      <c r="S6699"/>
      <c r="T6699"/>
      <c r="U6699"/>
      <c r="V6699"/>
      <c r="W6699"/>
      <c r="X6699"/>
      <c r="Y6699"/>
      <c r="Z6699"/>
      <c r="AA6699"/>
      <c r="AB6699"/>
      <c r="AC6699"/>
      <c r="AD6699"/>
      <c r="AE6699"/>
      <c r="AF6699"/>
      <c r="AG6699"/>
      <c r="AH6699"/>
      <c r="AI6699"/>
      <c r="AJ6699"/>
      <c r="AK6699"/>
      <c r="AL6699"/>
      <c r="AM6699"/>
      <c r="AN6699"/>
      <c r="AO6699"/>
      <c r="AP6699"/>
      <c r="AQ6699"/>
      <c r="AR6699"/>
      <c r="AS6699"/>
      <c r="AT6699"/>
      <c r="AU6699"/>
      <c r="AV6699"/>
      <c r="AW6699"/>
      <c r="AX6699"/>
      <c r="AY6699"/>
      <c r="AZ6699"/>
      <c r="BA6699"/>
      <c r="BB6699"/>
      <c r="BC6699"/>
      <c r="BD6699"/>
      <c r="BE6699"/>
      <c r="BF6699"/>
      <c r="BG6699"/>
      <c r="BH6699"/>
      <c r="BI6699"/>
      <c r="BJ6699"/>
      <c r="BK6699"/>
      <c r="BL6699"/>
      <c r="BM6699"/>
      <c r="BN6699"/>
      <c r="BO6699"/>
    </row>
    <row r="6700" spans="1:67" ht="15" x14ac:dyDescent="0.25">
      <c r="A6700" s="245" t="s">
        <v>66</v>
      </c>
      <c r="B6700" s="245" t="s">
        <v>65</v>
      </c>
      <c r="C6700" s="245" t="s">
        <v>866</v>
      </c>
      <c r="D6700" s="245" t="s">
        <v>865</v>
      </c>
      <c r="E6700" s="246" t="s">
        <v>44</v>
      </c>
      <c r="F6700" s="245" t="s">
        <v>44</v>
      </c>
      <c r="G6700" s="245" t="s">
        <v>9871</v>
      </c>
      <c r="H6700" s="245" t="s">
        <v>9872</v>
      </c>
      <c r="I6700" s="245" t="s">
        <v>9858</v>
      </c>
      <c r="J6700" s="245" t="s">
        <v>106</v>
      </c>
      <c r="K6700" s="246" t="s">
        <v>5990</v>
      </c>
      <c r="L6700" s="245" t="s">
        <v>568</v>
      </c>
      <c r="M6700"/>
      <c r="N6700"/>
      <c r="O6700"/>
      <c r="P6700"/>
      <c r="Q6700"/>
      <c r="R6700"/>
      <c r="S6700"/>
      <c r="T6700"/>
      <c r="U6700"/>
      <c r="V6700"/>
      <c r="W6700"/>
      <c r="X6700"/>
      <c r="Y6700"/>
      <c r="Z6700"/>
      <c r="AA6700"/>
      <c r="AB6700"/>
      <c r="AC6700"/>
      <c r="AD6700"/>
      <c r="AE6700"/>
      <c r="AF6700"/>
      <c r="AG6700"/>
      <c r="AH6700"/>
      <c r="AI6700"/>
      <c r="AJ6700"/>
      <c r="AK6700"/>
      <c r="AL6700"/>
      <c r="AM6700"/>
      <c r="AN6700"/>
      <c r="AO6700"/>
      <c r="AP6700"/>
      <c r="AQ6700"/>
      <c r="AR6700"/>
      <c r="AS6700"/>
      <c r="AT6700"/>
      <c r="AU6700"/>
      <c r="AV6700"/>
      <c r="AW6700"/>
      <c r="AX6700"/>
      <c r="AY6700"/>
      <c r="AZ6700"/>
      <c r="BA6700"/>
      <c r="BB6700"/>
      <c r="BC6700"/>
      <c r="BD6700"/>
      <c r="BE6700"/>
      <c r="BF6700"/>
      <c r="BG6700"/>
      <c r="BH6700"/>
      <c r="BI6700"/>
      <c r="BJ6700"/>
      <c r="BK6700"/>
      <c r="BL6700"/>
      <c r="BM6700"/>
      <c r="BN6700"/>
      <c r="BO6700"/>
    </row>
    <row r="6701" spans="1:67" ht="15" x14ac:dyDescent="0.25">
      <c r="A6701" s="245" t="s">
        <v>66</v>
      </c>
      <c r="B6701" s="245" t="s">
        <v>65</v>
      </c>
      <c r="C6701" s="245" t="s">
        <v>866</v>
      </c>
      <c r="D6701" s="245" t="s">
        <v>865</v>
      </c>
      <c r="E6701" s="246" t="s">
        <v>44</v>
      </c>
      <c r="F6701" s="245" t="s">
        <v>44</v>
      </c>
      <c r="G6701" s="245" t="s">
        <v>9873</v>
      </c>
      <c r="H6701" s="245" t="s">
        <v>9874</v>
      </c>
      <c r="I6701" s="245" t="s">
        <v>9858</v>
      </c>
      <c r="J6701" s="245" t="s">
        <v>106</v>
      </c>
      <c r="K6701" s="246" t="s">
        <v>1856</v>
      </c>
      <c r="L6701" s="245" t="s">
        <v>568</v>
      </c>
      <c r="M6701"/>
      <c r="N6701"/>
      <c r="O6701"/>
      <c r="P6701"/>
      <c r="Q6701"/>
      <c r="R6701"/>
      <c r="S6701"/>
      <c r="T6701"/>
      <c r="U6701"/>
      <c r="V6701"/>
      <c r="W6701"/>
      <c r="X6701"/>
      <c r="Y6701"/>
      <c r="Z6701"/>
      <c r="AA6701"/>
      <c r="AB6701"/>
      <c r="AC6701"/>
      <c r="AD6701"/>
      <c r="AE6701"/>
      <c r="AF6701"/>
      <c r="AG6701"/>
      <c r="AH6701"/>
      <c r="AI6701"/>
      <c r="AJ6701"/>
      <c r="AK6701"/>
      <c r="AL6701"/>
      <c r="AM6701"/>
      <c r="AN6701"/>
      <c r="AO6701"/>
      <c r="AP6701"/>
      <c r="AQ6701"/>
      <c r="AR6701"/>
      <c r="AS6701"/>
      <c r="AT6701"/>
      <c r="AU6701"/>
      <c r="AV6701"/>
      <c r="AW6701"/>
      <c r="AX6701"/>
      <c r="AY6701"/>
      <c r="AZ6701"/>
      <c r="BA6701"/>
      <c r="BB6701"/>
      <c r="BC6701"/>
      <c r="BD6701"/>
      <c r="BE6701"/>
      <c r="BF6701"/>
      <c r="BG6701"/>
      <c r="BH6701"/>
      <c r="BI6701"/>
      <c r="BJ6701"/>
      <c r="BK6701"/>
      <c r="BL6701"/>
      <c r="BM6701"/>
      <c r="BN6701"/>
      <c r="BO6701"/>
    </row>
    <row r="6702" spans="1:67" ht="15" x14ac:dyDescent="0.25">
      <c r="A6702" s="245" t="s">
        <v>66</v>
      </c>
      <c r="B6702" s="245" t="s">
        <v>65</v>
      </c>
      <c r="C6702" s="245" t="s">
        <v>866</v>
      </c>
      <c r="D6702" s="245" t="s">
        <v>865</v>
      </c>
      <c r="E6702" s="246" t="s">
        <v>44</v>
      </c>
      <c r="F6702" s="245" t="s">
        <v>44</v>
      </c>
      <c r="G6702" s="245" t="s">
        <v>9875</v>
      </c>
      <c r="H6702" s="245" t="s">
        <v>9876</v>
      </c>
      <c r="I6702" s="245" t="s">
        <v>9858</v>
      </c>
      <c r="J6702" s="245" t="s">
        <v>569</v>
      </c>
      <c r="K6702" s="246" t="s">
        <v>8344</v>
      </c>
      <c r="L6702" s="245" t="s">
        <v>568</v>
      </c>
      <c r="M6702"/>
      <c r="N6702"/>
      <c r="O6702"/>
      <c r="P6702"/>
      <c r="Q6702"/>
      <c r="R6702"/>
      <c r="S6702"/>
      <c r="T6702"/>
      <c r="U6702"/>
      <c r="V6702"/>
      <c r="W6702"/>
      <c r="X6702"/>
      <c r="Y6702"/>
      <c r="Z6702"/>
      <c r="AA6702"/>
      <c r="AB6702"/>
      <c r="AC6702"/>
      <c r="AD6702"/>
      <c r="AE6702"/>
      <c r="AF6702"/>
      <c r="AG6702"/>
      <c r="AH6702"/>
      <c r="AI6702"/>
      <c r="AJ6702"/>
      <c r="AK6702"/>
      <c r="AL6702"/>
      <c r="AM6702"/>
      <c r="AN6702"/>
      <c r="AO6702"/>
      <c r="AP6702"/>
      <c r="AQ6702"/>
      <c r="AR6702"/>
      <c r="AS6702"/>
      <c r="AT6702"/>
      <c r="AU6702"/>
      <c r="AV6702"/>
      <c r="AW6702"/>
      <c r="AX6702"/>
      <c r="AY6702"/>
      <c r="AZ6702"/>
      <c r="BA6702"/>
      <c r="BB6702"/>
      <c r="BC6702"/>
      <c r="BD6702"/>
      <c r="BE6702"/>
      <c r="BF6702"/>
      <c r="BG6702"/>
      <c r="BH6702"/>
      <c r="BI6702"/>
      <c r="BJ6702"/>
      <c r="BK6702"/>
      <c r="BL6702"/>
      <c r="BM6702"/>
      <c r="BN6702"/>
      <c r="BO6702"/>
    </row>
    <row r="6703" spans="1:67" ht="15" x14ac:dyDescent="0.25">
      <c r="A6703" s="245" t="s">
        <v>66</v>
      </c>
      <c r="B6703" s="245" t="s">
        <v>65</v>
      </c>
      <c r="C6703" s="245" t="s">
        <v>866</v>
      </c>
      <c r="D6703" s="245" t="s">
        <v>865</v>
      </c>
      <c r="E6703" s="246" t="s">
        <v>44</v>
      </c>
      <c r="F6703" s="245" t="s">
        <v>44</v>
      </c>
      <c r="G6703" s="245" t="s">
        <v>9877</v>
      </c>
      <c r="H6703" s="245" t="s">
        <v>9878</v>
      </c>
      <c r="I6703" s="245" t="s">
        <v>9858</v>
      </c>
      <c r="J6703" s="245" t="s">
        <v>569</v>
      </c>
      <c r="K6703" s="246" t="s">
        <v>25243</v>
      </c>
      <c r="L6703" s="245" t="s">
        <v>568</v>
      </c>
      <c r="M6703"/>
      <c r="N6703"/>
      <c r="O6703"/>
      <c r="P6703"/>
      <c r="Q6703"/>
      <c r="R6703"/>
      <c r="S6703"/>
      <c r="T6703"/>
      <c r="U6703"/>
      <c r="V6703"/>
      <c r="W6703"/>
      <c r="X6703"/>
      <c r="Y6703"/>
      <c r="Z6703"/>
      <c r="AA6703"/>
      <c r="AB6703"/>
      <c r="AC6703"/>
      <c r="AD6703"/>
      <c r="AE6703"/>
      <c r="AF6703"/>
      <c r="AG6703"/>
      <c r="AH6703"/>
      <c r="AI6703"/>
      <c r="AJ6703"/>
      <c r="AK6703"/>
      <c r="AL6703"/>
      <c r="AM6703"/>
      <c r="AN6703"/>
      <c r="AO6703"/>
      <c r="AP6703"/>
      <c r="AQ6703"/>
      <c r="AR6703"/>
      <c r="AS6703"/>
      <c r="AT6703"/>
      <c r="AU6703"/>
      <c r="AV6703"/>
      <c r="AW6703"/>
      <c r="AX6703"/>
      <c r="AY6703"/>
      <c r="AZ6703"/>
      <c r="BA6703"/>
      <c r="BB6703"/>
      <c r="BC6703"/>
      <c r="BD6703"/>
      <c r="BE6703"/>
      <c r="BF6703"/>
      <c r="BG6703"/>
      <c r="BH6703"/>
      <c r="BI6703"/>
      <c r="BJ6703"/>
      <c r="BK6703"/>
      <c r="BL6703"/>
      <c r="BM6703"/>
      <c r="BN6703"/>
      <c r="BO6703"/>
    </row>
    <row r="6704" spans="1:67" ht="15" x14ac:dyDescent="0.25">
      <c r="A6704" s="245" t="s">
        <v>66</v>
      </c>
      <c r="B6704" s="245" t="s">
        <v>65</v>
      </c>
      <c r="C6704" s="245" t="s">
        <v>866</v>
      </c>
      <c r="D6704" s="245" t="s">
        <v>865</v>
      </c>
      <c r="E6704" s="246" t="s">
        <v>44</v>
      </c>
      <c r="F6704" s="245" t="s">
        <v>44</v>
      </c>
      <c r="G6704" s="245" t="s">
        <v>9879</v>
      </c>
      <c r="H6704" s="245" t="s">
        <v>9880</v>
      </c>
      <c r="I6704" s="245" t="s">
        <v>9858</v>
      </c>
      <c r="J6704" s="245" t="s">
        <v>569</v>
      </c>
      <c r="K6704" s="246" t="s">
        <v>639</v>
      </c>
      <c r="L6704" s="245" t="s">
        <v>568</v>
      </c>
      <c r="M6704"/>
      <c r="N6704"/>
      <c r="O6704"/>
      <c r="P6704"/>
      <c r="Q6704"/>
      <c r="R6704"/>
      <c r="S6704"/>
      <c r="T6704"/>
      <c r="U6704"/>
      <c r="V6704"/>
      <c r="W6704"/>
      <c r="X6704"/>
      <c r="Y6704"/>
      <c r="Z6704"/>
      <c r="AA6704"/>
      <c r="AB6704"/>
      <c r="AC6704"/>
      <c r="AD6704"/>
      <c r="AE6704"/>
      <c r="AF6704"/>
      <c r="AG6704"/>
      <c r="AH6704"/>
      <c r="AI6704"/>
      <c r="AJ6704"/>
      <c r="AK6704"/>
      <c r="AL6704"/>
      <c r="AM6704"/>
      <c r="AN6704"/>
      <c r="AO6704"/>
      <c r="AP6704"/>
      <c r="AQ6704"/>
      <c r="AR6704"/>
      <c r="AS6704"/>
      <c r="AT6704"/>
      <c r="AU6704"/>
      <c r="AV6704"/>
      <c r="AW6704"/>
      <c r="AX6704"/>
      <c r="AY6704"/>
      <c r="AZ6704"/>
      <c r="BA6704"/>
      <c r="BB6704"/>
      <c r="BC6704"/>
      <c r="BD6704"/>
      <c r="BE6704"/>
      <c r="BF6704"/>
      <c r="BG6704"/>
      <c r="BH6704"/>
      <c r="BI6704"/>
      <c r="BJ6704"/>
      <c r="BK6704"/>
      <c r="BL6704"/>
      <c r="BM6704"/>
      <c r="BN6704"/>
      <c r="BO6704"/>
    </row>
    <row r="6705" spans="1:67" ht="15" x14ac:dyDescent="0.25">
      <c r="A6705" s="245" t="s">
        <v>66</v>
      </c>
      <c r="B6705" s="245" t="s">
        <v>65</v>
      </c>
      <c r="C6705" s="245" t="s">
        <v>866</v>
      </c>
      <c r="D6705" s="245" t="s">
        <v>865</v>
      </c>
      <c r="E6705" s="246" t="s">
        <v>44</v>
      </c>
      <c r="F6705" s="245" t="s">
        <v>44</v>
      </c>
      <c r="G6705" s="245" t="s">
        <v>9881</v>
      </c>
      <c r="H6705" s="245" t="s">
        <v>9882</v>
      </c>
      <c r="I6705" s="245" t="s">
        <v>9883</v>
      </c>
      <c r="J6705" s="245" t="s">
        <v>106</v>
      </c>
      <c r="K6705" s="246" t="s">
        <v>22398</v>
      </c>
      <c r="L6705" s="245" t="s">
        <v>568</v>
      </c>
      <c r="M6705"/>
      <c r="N6705"/>
      <c r="O6705"/>
      <c r="P6705"/>
      <c r="Q6705"/>
      <c r="R6705"/>
      <c r="S6705"/>
      <c r="T6705"/>
      <c r="U6705"/>
      <c r="V6705"/>
      <c r="W6705"/>
      <c r="X6705"/>
      <c r="Y6705"/>
      <c r="Z6705"/>
      <c r="AA6705"/>
      <c r="AB6705"/>
      <c r="AC6705"/>
      <c r="AD6705"/>
      <c r="AE6705"/>
      <c r="AF6705"/>
      <c r="AG6705"/>
      <c r="AH6705"/>
      <c r="AI6705"/>
      <c r="AJ6705"/>
      <c r="AK6705"/>
      <c r="AL6705"/>
      <c r="AM6705"/>
      <c r="AN6705"/>
      <c r="AO6705"/>
      <c r="AP6705"/>
      <c r="AQ6705"/>
      <c r="AR6705"/>
      <c r="AS6705"/>
      <c r="AT6705"/>
      <c r="AU6705"/>
      <c r="AV6705"/>
      <c r="AW6705"/>
      <c r="AX6705"/>
      <c r="AY6705"/>
      <c r="AZ6705"/>
      <c r="BA6705"/>
      <c r="BB6705"/>
      <c r="BC6705"/>
      <c r="BD6705"/>
      <c r="BE6705"/>
      <c r="BF6705"/>
      <c r="BG6705"/>
      <c r="BH6705"/>
      <c r="BI6705"/>
      <c r="BJ6705"/>
      <c r="BK6705"/>
      <c r="BL6705"/>
      <c r="BM6705"/>
      <c r="BN6705"/>
      <c r="BO6705"/>
    </row>
    <row r="6706" spans="1:67" ht="15" x14ac:dyDescent="0.25">
      <c r="A6706" s="245" t="s">
        <v>66</v>
      </c>
      <c r="B6706" s="245" t="s">
        <v>65</v>
      </c>
      <c r="C6706" s="245" t="s">
        <v>866</v>
      </c>
      <c r="D6706" s="245" t="s">
        <v>865</v>
      </c>
      <c r="E6706" s="246" t="s">
        <v>44</v>
      </c>
      <c r="F6706" s="245" t="s">
        <v>44</v>
      </c>
      <c r="G6706" s="245" t="s">
        <v>9884</v>
      </c>
      <c r="H6706" s="245" t="s">
        <v>9885</v>
      </c>
      <c r="I6706" s="245" t="s">
        <v>9883</v>
      </c>
      <c r="J6706" s="245" t="s">
        <v>106</v>
      </c>
      <c r="K6706" s="246" t="s">
        <v>15266</v>
      </c>
      <c r="L6706" s="245" t="s">
        <v>568</v>
      </c>
      <c r="M6706"/>
      <c r="N6706"/>
      <c r="O6706"/>
      <c r="P6706"/>
      <c r="Q6706"/>
      <c r="R6706"/>
      <c r="S6706"/>
      <c r="T6706"/>
      <c r="U6706"/>
      <c r="V6706"/>
      <c r="W6706"/>
      <c r="X6706"/>
      <c r="Y6706"/>
      <c r="Z6706"/>
      <c r="AA6706"/>
      <c r="AB6706"/>
      <c r="AC6706"/>
      <c r="AD6706"/>
      <c r="AE6706"/>
      <c r="AF6706"/>
      <c r="AG6706"/>
      <c r="AH6706"/>
      <c r="AI6706"/>
      <c r="AJ6706"/>
      <c r="AK6706"/>
      <c r="AL6706"/>
      <c r="AM6706"/>
      <c r="AN6706"/>
      <c r="AO6706"/>
      <c r="AP6706"/>
      <c r="AQ6706"/>
      <c r="AR6706"/>
      <c r="AS6706"/>
      <c r="AT6706"/>
      <c r="AU6706"/>
      <c r="AV6706"/>
      <c r="AW6706"/>
      <c r="AX6706"/>
      <c r="AY6706"/>
      <c r="AZ6706"/>
      <c r="BA6706"/>
      <c r="BB6706"/>
      <c r="BC6706"/>
      <c r="BD6706"/>
      <c r="BE6706"/>
      <c r="BF6706"/>
      <c r="BG6706"/>
      <c r="BH6706"/>
      <c r="BI6706"/>
      <c r="BJ6706"/>
      <c r="BK6706"/>
      <c r="BL6706"/>
      <c r="BM6706"/>
      <c r="BN6706"/>
      <c r="BO6706"/>
    </row>
    <row r="6707" spans="1:67" ht="15" x14ac:dyDescent="0.25">
      <c r="A6707" s="245" t="s">
        <v>66</v>
      </c>
      <c r="B6707" s="245" t="s">
        <v>65</v>
      </c>
      <c r="C6707" s="245" t="s">
        <v>866</v>
      </c>
      <c r="D6707" s="245" t="s">
        <v>865</v>
      </c>
      <c r="E6707" s="246" t="s">
        <v>44</v>
      </c>
      <c r="F6707" s="245" t="s">
        <v>44</v>
      </c>
      <c r="G6707" s="245" t="s">
        <v>9886</v>
      </c>
      <c r="H6707" s="245" t="s">
        <v>9887</v>
      </c>
      <c r="I6707" s="245" t="s">
        <v>9883</v>
      </c>
      <c r="J6707" s="245" t="s">
        <v>106</v>
      </c>
      <c r="K6707" s="246" t="s">
        <v>8912</v>
      </c>
      <c r="L6707" s="245" t="s">
        <v>568</v>
      </c>
      <c r="M6707"/>
      <c r="N6707"/>
      <c r="O6707"/>
      <c r="P6707"/>
      <c r="Q6707"/>
      <c r="R6707"/>
      <c r="S6707"/>
      <c r="T6707"/>
      <c r="U6707"/>
      <c r="V6707"/>
      <c r="W6707"/>
      <c r="X6707"/>
      <c r="Y6707"/>
      <c r="Z6707"/>
      <c r="AA6707"/>
      <c r="AB6707"/>
      <c r="AC6707"/>
      <c r="AD6707"/>
      <c r="AE6707"/>
      <c r="AF6707"/>
      <c r="AG6707"/>
      <c r="AH6707"/>
      <c r="AI6707"/>
      <c r="AJ6707"/>
      <c r="AK6707"/>
      <c r="AL6707"/>
      <c r="AM6707"/>
      <c r="AN6707"/>
      <c r="AO6707"/>
      <c r="AP6707"/>
      <c r="AQ6707"/>
      <c r="AR6707"/>
      <c r="AS6707"/>
      <c r="AT6707"/>
      <c r="AU6707"/>
      <c r="AV6707"/>
      <c r="AW6707"/>
      <c r="AX6707"/>
      <c r="AY6707"/>
      <c r="AZ6707"/>
      <c r="BA6707"/>
      <c r="BB6707"/>
      <c r="BC6707"/>
      <c r="BD6707"/>
      <c r="BE6707"/>
      <c r="BF6707"/>
      <c r="BG6707"/>
      <c r="BH6707"/>
      <c r="BI6707"/>
      <c r="BJ6707"/>
      <c r="BK6707"/>
      <c r="BL6707"/>
      <c r="BM6707"/>
      <c r="BN6707"/>
      <c r="BO6707"/>
    </row>
    <row r="6708" spans="1:67" ht="15" x14ac:dyDescent="0.25">
      <c r="A6708" s="245" t="s">
        <v>66</v>
      </c>
      <c r="B6708" s="245" t="s">
        <v>65</v>
      </c>
      <c r="C6708" s="245" t="s">
        <v>866</v>
      </c>
      <c r="D6708" s="245" t="s">
        <v>865</v>
      </c>
      <c r="E6708" s="246" t="s">
        <v>44</v>
      </c>
      <c r="F6708" s="245" t="s">
        <v>44</v>
      </c>
      <c r="G6708" s="245" t="s">
        <v>9888</v>
      </c>
      <c r="H6708" s="245" t="s">
        <v>9889</v>
      </c>
      <c r="I6708" s="245" t="s">
        <v>9883</v>
      </c>
      <c r="J6708" s="245" t="s">
        <v>106</v>
      </c>
      <c r="K6708" s="246" t="s">
        <v>8813</v>
      </c>
      <c r="L6708" s="245" t="s">
        <v>568</v>
      </c>
      <c r="M6708"/>
      <c r="N6708"/>
      <c r="O6708"/>
      <c r="P6708"/>
      <c r="Q6708"/>
      <c r="R6708"/>
      <c r="S6708"/>
      <c r="T6708"/>
      <c r="U6708"/>
      <c r="V6708"/>
      <c r="W6708"/>
      <c r="X6708"/>
      <c r="Y6708"/>
      <c r="Z6708"/>
      <c r="AA6708"/>
      <c r="AB6708"/>
      <c r="AC6708"/>
      <c r="AD6708"/>
      <c r="AE6708"/>
      <c r="AF6708"/>
      <c r="AG6708"/>
      <c r="AH6708"/>
      <c r="AI6708"/>
      <c r="AJ6708"/>
      <c r="AK6708"/>
      <c r="AL6708"/>
      <c r="AM6708"/>
      <c r="AN6708"/>
      <c r="AO6708"/>
      <c r="AP6708"/>
      <c r="AQ6708"/>
      <c r="AR6708"/>
      <c r="AS6708"/>
      <c r="AT6708"/>
      <c r="AU6708"/>
      <c r="AV6708"/>
      <c r="AW6708"/>
      <c r="AX6708"/>
      <c r="AY6708"/>
      <c r="AZ6708"/>
      <c r="BA6708"/>
      <c r="BB6708"/>
      <c r="BC6708"/>
      <c r="BD6708"/>
      <c r="BE6708"/>
      <c r="BF6708"/>
      <c r="BG6708"/>
      <c r="BH6708"/>
      <c r="BI6708"/>
      <c r="BJ6708"/>
      <c r="BK6708"/>
      <c r="BL6708"/>
      <c r="BM6708"/>
      <c r="BN6708"/>
      <c r="BO6708"/>
    </row>
    <row r="6709" spans="1:67" ht="15" x14ac:dyDescent="0.25">
      <c r="A6709" s="245" t="s">
        <v>66</v>
      </c>
      <c r="B6709" s="245" t="s">
        <v>65</v>
      </c>
      <c r="C6709" s="245" t="s">
        <v>866</v>
      </c>
      <c r="D6709" s="245" t="s">
        <v>865</v>
      </c>
      <c r="E6709" s="246" t="s">
        <v>44</v>
      </c>
      <c r="F6709" s="245" t="s">
        <v>44</v>
      </c>
      <c r="G6709" s="245" t="s">
        <v>9890</v>
      </c>
      <c r="H6709" s="245" t="s">
        <v>9891</v>
      </c>
      <c r="I6709" s="245" t="s">
        <v>9883</v>
      </c>
      <c r="J6709" s="245" t="s">
        <v>569</v>
      </c>
      <c r="K6709" s="246" t="s">
        <v>8344</v>
      </c>
      <c r="L6709" s="245" t="s">
        <v>568</v>
      </c>
      <c r="M6709"/>
      <c r="N6709"/>
      <c r="O6709"/>
      <c r="P6709"/>
      <c r="Q6709"/>
      <c r="R6709"/>
      <c r="S6709"/>
      <c r="T6709"/>
      <c r="U6709"/>
      <c r="V6709"/>
      <c r="W6709"/>
      <c r="X6709"/>
      <c r="Y6709"/>
      <c r="Z6709"/>
      <c r="AA6709"/>
      <c r="AB6709"/>
      <c r="AC6709"/>
      <c r="AD6709"/>
      <c r="AE6709"/>
      <c r="AF6709"/>
      <c r="AG6709"/>
      <c r="AH6709"/>
      <c r="AI6709"/>
      <c r="AJ6709"/>
      <c r="AK6709"/>
      <c r="AL6709"/>
      <c r="AM6709"/>
      <c r="AN6709"/>
      <c r="AO6709"/>
      <c r="AP6709"/>
      <c r="AQ6709"/>
      <c r="AR6709"/>
      <c r="AS6709"/>
      <c r="AT6709"/>
      <c r="AU6709"/>
      <c r="AV6709"/>
      <c r="AW6709"/>
      <c r="AX6709"/>
      <c r="AY6709"/>
      <c r="AZ6709"/>
      <c r="BA6709"/>
      <c r="BB6709"/>
      <c r="BC6709"/>
      <c r="BD6709"/>
      <c r="BE6709"/>
      <c r="BF6709"/>
      <c r="BG6709"/>
      <c r="BH6709"/>
      <c r="BI6709"/>
      <c r="BJ6709"/>
      <c r="BK6709"/>
      <c r="BL6709"/>
      <c r="BM6709"/>
      <c r="BN6709"/>
      <c r="BO6709"/>
    </row>
    <row r="6710" spans="1:67" ht="15" x14ac:dyDescent="0.25">
      <c r="A6710" s="245" t="s">
        <v>66</v>
      </c>
      <c r="B6710" s="245" t="s">
        <v>65</v>
      </c>
      <c r="C6710" s="245" t="s">
        <v>866</v>
      </c>
      <c r="D6710" s="245" t="s">
        <v>865</v>
      </c>
      <c r="E6710" s="246" t="s">
        <v>44</v>
      </c>
      <c r="F6710" s="245" t="s">
        <v>44</v>
      </c>
      <c r="G6710" s="245" t="s">
        <v>9892</v>
      </c>
      <c r="H6710" s="245" t="s">
        <v>9893</v>
      </c>
      <c r="I6710" s="245" t="s">
        <v>9894</v>
      </c>
      <c r="J6710" s="245" t="s">
        <v>106</v>
      </c>
      <c r="K6710" s="246" t="s">
        <v>10377</v>
      </c>
      <c r="L6710" s="245" t="s">
        <v>568</v>
      </c>
      <c r="M6710"/>
      <c r="N6710"/>
      <c r="O6710"/>
      <c r="P6710"/>
      <c r="Q6710"/>
      <c r="R6710"/>
      <c r="S6710"/>
      <c r="T6710"/>
      <c r="U6710"/>
      <c r="V6710"/>
      <c r="W6710"/>
      <c r="X6710"/>
      <c r="Y6710"/>
      <c r="Z6710"/>
      <c r="AA6710"/>
      <c r="AB6710"/>
      <c r="AC6710"/>
      <c r="AD6710"/>
      <c r="AE6710"/>
      <c r="AF6710"/>
      <c r="AG6710"/>
      <c r="AH6710"/>
      <c r="AI6710"/>
      <c r="AJ6710"/>
      <c r="AK6710"/>
      <c r="AL6710"/>
      <c r="AM6710"/>
      <c r="AN6710"/>
      <c r="AO6710"/>
      <c r="AP6710"/>
      <c r="AQ6710"/>
      <c r="AR6710"/>
      <c r="AS6710"/>
      <c r="AT6710"/>
      <c r="AU6710"/>
      <c r="AV6710"/>
      <c r="AW6710"/>
      <c r="AX6710"/>
      <c r="AY6710"/>
      <c r="AZ6710"/>
      <c r="BA6710"/>
      <c r="BB6710"/>
      <c r="BC6710"/>
      <c r="BD6710"/>
      <c r="BE6710"/>
      <c r="BF6710"/>
      <c r="BG6710"/>
      <c r="BH6710"/>
      <c r="BI6710"/>
      <c r="BJ6710"/>
      <c r="BK6710"/>
      <c r="BL6710"/>
      <c r="BM6710"/>
      <c r="BN6710"/>
      <c r="BO6710"/>
    </row>
    <row r="6711" spans="1:67" ht="15" x14ac:dyDescent="0.25">
      <c r="A6711" s="245" t="s">
        <v>66</v>
      </c>
      <c r="B6711" s="245" t="s">
        <v>65</v>
      </c>
      <c r="C6711" s="245" t="s">
        <v>866</v>
      </c>
      <c r="D6711" s="245" t="s">
        <v>865</v>
      </c>
      <c r="E6711" s="246" t="s">
        <v>44</v>
      </c>
      <c r="F6711" s="245" t="s">
        <v>44</v>
      </c>
      <c r="G6711" s="245" t="s">
        <v>9895</v>
      </c>
      <c r="H6711" s="245" t="s">
        <v>9896</v>
      </c>
      <c r="I6711" s="245" t="s">
        <v>9894</v>
      </c>
      <c r="J6711" s="245" t="s">
        <v>106</v>
      </c>
      <c r="K6711" s="246" t="s">
        <v>647</v>
      </c>
      <c r="L6711" s="245" t="s">
        <v>568</v>
      </c>
      <c r="M6711"/>
      <c r="N6711"/>
      <c r="O6711"/>
      <c r="P6711"/>
      <c r="Q6711"/>
      <c r="R6711"/>
      <c r="S6711"/>
      <c r="T6711"/>
      <c r="U6711"/>
      <c r="V6711"/>
      <c r="W6711"/>
      <c r="X6711"/>
      <c r="Y6711"/>
      <c r="Z6711"/>
      <c r="AA6711"/>
      <c r="AB6711"/>
      <c r="AC6711"/>
      <c r="AD6711"/>
      <c r="AE6711"/>
      <c r="AF6711"/>
      <c r="AG6711"/>
      <c r="AH6711"/>
      <c r="AI6711"/>
      <c r="AJ6711"/>
      <c r="AK6711"/>
      <c r="AL6711"/>
      <c r="AM6711"/>
      <c r="AN6711"/>
      <c r="AO6711"/>
      <c r="AP6711"/>
      <c r="AQ6711"/>
      <c r="AR6711"/>
      <c r="AS6711"/>
      <c r="AT6711"/>
      <c r="AU6711"/>
      <c r="AV6711"/>
      <c r="AW6711"/>
      <c r="AX6711"/>
      <c r="AY6711"/>
      <c r="AZ6711"/>
      <c r="BA6711"/>
      <c r="BB6711"/>
      <c r="BC6711"/>
      <c r="BD6711"/>
      <c r="BE6711"/>
      <c r="BF6711"/>
      <c r="BG6711"/>
      <c r="BH6711"/>
      <c r="BI6711"/>
      <c r="BJ6711"/>
      <c r="BK6711"/>
      <c r="BL6711"/>
      <c r="BM6711"/>
      <c r="BN6711"/>
      <c r="BO6711"/>
    </row>
    <row r="6712" spans="1:67" ht="15" x14ac:dyDescent="0.25">
      <c r="A6712" s="245" t="s">
        <v>66</v>
      </c>
      <c r="B6712" s="245" t="s">
        <v>65</v>
      </c>
      <c r="C6712" s="245" t="s">
        <v>866</v>
      </c>
      <c r="D6712" s="245" t="s">
        <v>865</v>
      </c>
      <c r="E6712" s="246" t="s">
        <v>44</v>
      </c>
      <c r="F6712" s="245" t="s">
        <v>44</v>
      </c>
      <c r="G6712" s="245" t="s">
        <v>9897</v>
      </c>
      <c r="H6712" s="245" t="s">
        <v>9898</v>
      </c>
      <c r="I6712" s="245" t="s">
        <v>9894</v>
      </c>
      <c r="J6712" s="245" t="s">
        <v>106</v>
      </c>
      <c r="K6712" s="246" t="s">
        <v>8294</v>
      </c>
      <c r="L6712" s="245" t="s">
        <v>568</v>
      </c>
      <c r="M6712"/>
      <c r="N6712"/>
      <c r="O6712"/>
      <c r="P6712"/>
      <c r="Q6712"/>
      <c r="R6712"/>
      <c r="S6712"/>
      <c r="T6712"/>
      <c r="U6712"/>
      <c r="V6712"/>
      <c r="W6712"/>
      <c r="X6712"/>
      <c r="Y6712"/>
      <c r="Z6712"/>
      <c r="AA6712"/>
      <c r="AB6712"/>
      <c r="AC6712"/>
      <c r="AD6712"/>
      <c r="AE6712"/>
      <c r="AF6712"/>
      <c r="AG6712"/>
      <c r="AH6712"/>
      <c r="AI6712"/>
      <c r="AJ6712"/>
      <c r="AK6712"/>
      <c r="AL6712"/>
      <c r="AM6712"/>
      <c r="AN6712"/>
      <c r="AO6712"/>
      <c r="AP6712"/>
      <c r="AQ6712"/>
      <c r="AR6712"/>
      <c r="AS6712"/>
      <c r="AT6712"/>
      <c r="AU6712"/>
      <c r="AV6712"/>
      <c r="AW6712"/>
      <c r="AX6712"/>
      <c r="AY6712"/>
      <c r="AZ6712"/>
      <c r="BA6712"/>
      <c r="BB6712"/>
      <c r="BC6712"/>
      <c r="BD6712"/>
      <c r="BE6712"/>
      <c r="BF6712"/>
      <c r="BG6712"/>
      <c r="BH6712"/>
      <c r="BI6712"/>
      <c r="BJ6712"/>
      <c r="BK6712"/>
      <c r="BL6712"/>
      <c r="BM6712"/>
      <c r="BN6712"/>
      <c r="BO6712"/>
    </row>
    <row r="6713" spans="1:67" ht="15" x14ac:dyDescent="0.25">
      <c r="A6713" s="245" t="s">
        <v>66</v>
      </c>
      <c r="B6713" s="245" t="s">
        <v>65</v>
      </c>
      <c r="C6713" s="245" t="s">
        <v>866</v>
      </c>
      <c r="D6713" s="245" t="s">
        <v>865</v>
      </c>
      <c r="E6713" s="246" t="s">
        <v>44</v>
      </c>
      <c r="F6713" s="245" t="s">
        <v>44</v>
      </c>
      <c r="G6713" s="245" t="s">
        <v>9899</v>
      </c>
      <c r="H6713" s="245" t="s">
        <v>9900</v>
      </c>
      <c r="I6713" s="245" t="s">
        <v>9894</v>
      </c>
      <c r="J6713" s="245" t="s">
        <v>569</v>
      </c>
      <c r="K6713" s="246" t="s">
        <v>197</v>
      </c>
      <c r="L6713" s="245" t="s">
        <v>568</v>
      </c>
      <c r="M6713"/>
      <c r="N6713"/>
      <c r="O6713"/>
      <c r="P6713"/>
      <c r="Q6713"/>
      <c r="R6713"/>
      <c r="S6713"/>
      <c r="T6713"/>
      <c r="U6713"/>
      <c r="V6713"/>
      <c r="W6713"/>
      <c r="X6713"/>
      <c r="Y6713"/>
      <c r="Z6713"/>
      <c r="AA6713"/>
      <c r="AB6713"/>
      <c r="AC6713"/>
      <c r="AD6713"/>
      <c r="AE6713"/>
      <c r="AF6713"/>
      <c r="AG6713"/>
      <c r="AH6713"/>
      <c r="AI6713"/>
      <c r="AJ6713"/>
      <c r="AK6713"/>
      <c r="AL6713"/>
      <c r="AM6713"/>
      <c r="AN6713"/>
      <c r="AO6713"/>
      <c r="AP6713"/>
      <c r="AQ6713"/>
      <c r="AR6713"/>
      <c r="AS6713"/>
      <c r="AT6713"/>
      <c r="AU6713"/>
      <c r="AV6713"/>
      <c r="AW6713"/>
      <c r="AX6713"/>
      <c r="AY6713"/>
      <c r="AZ6713"/>
      <c r="BA6713"/>
      <c r="BB6713"/>
      <c r="BC6713"/>
      <c r="BD6713"/>
      <c r="BE6713"/>
      <c r="BF6713"/>
      <c r="BG6713"/>
      <c r="BH6713"/>
      <c r="BI6713"/>
      <c r="BJ6713"/>
      <c r="BK6713"/>
      <c r="BL6713"/>
      <c r="BM6713"/>
      <c r="BN6713"/>
      <c r="BO6713"/>
    </row>
    <row r="6714" spans="1:67" ht="15" x14ac:dyDescent="0.25">
      <c r="A6714" s="245" t="s">
        <v>66</v>
      </c>
      <c r="B6714" s="245" t="s">
        <v>65</v>
      </c>
      <c r="C6714" s="245" t="s">
        <v>866</v>
      </c>
      <c r="D6714" s="245" t="s">
        <v>865</v>
      </c>
      <c r="E6714" s="246" t="s">
        <v>44</v>
      </c>
      <c r="F6714" s="245" t="s">
        <v>44</v>
      </c>
      <c r="G6714" s="245" t="s">
        <v>9901</v>
      </c>
      <c r="H6714" s="245" t="s">
        <v>9902</v>
      </c>
      <c r="I6714" s="245" t="s">
        <v>15</v>
      </c>
      <c r="J6714" s="245" t="s">
        <v>106</v>
      </c>
      <c r="K6714" s="246" t="s">
        <v>5907</v>
      </c>
      <c r="L6714" s="245" t="s">
        <v>568</v>
      </c>
      <c r="M6714"/>
      <c r="N6714"/>
      <c r="O6714"/>
      <c r="P6714"/>
      <c r="Q6714"/>
      <c r="R6714"/>
      <c r="S6714"/>
      <c r="T6714"/>
      <c r="U6714"/>
      <c r="V6714"/>
      <c r="W6714"/>
      <c r="X6714"/>
      <c r="Y6714"/>
      <c r="Z6714"/>
      <c r="AA6714"/>
      <c r="AB6714"/>
      <c r="AC6714"/>
      <c r="AD6714"/>
      <c r="AE6714"/>
      <c r="AF6714"/>
      <c r="AG6714"/>
      <c r="AH6714"/>
      <c r="AI6714"/>
      <c r="AJ6714"/>
      <c r="AK6714"/>
      <c r="AL6714"/>
      <c r="AM6714"/>
      <c r="AN6714"/>
      <c r="AO6714"/>
      <c r="AP6714"/>
      <c r="AQ6714"/>
      <c r="AR6714"/>
      <c r="AS6714"/>
      <c r="AT6714"/>
      <c r="AU6714"/>
      <c r="AV6714"/>
      <c r="AW6714"/>
      <c r="AX6714"/>
      <c r="AY6714"/>
      <c r="AZ6714"/>
      <c r="BA6714"/>
      <c r="BB6714"/>
      <c r="BC6714"/>
      <c r="BD6714"/>
      <c r="BE6714"/>
      <c r="BF6714"/>
      <c r="BG6714"/>
      <c r="BH6714"/>
      <c r="BI6714"/>
      <c r="BJ6714"/>
      <c r="BK6714"/>
      <c r="BL6714"/>
      <c r="BM6714"/>
      <c r="BN6714"/>
      <c r="BO6714"/>
    </row>
    <row r="6715" spans="1:67" ht="15" x14ac:dyDescent="0.25">
      <c r="A6715" s="245" t="s">
        <v>66</v>
      </c>
      <c r="B6715" s="245" t="s">
        <v>65</v>
      </c>
      <c r="C6715" s="245" t="s">
        <v>866</v>
      </c>
      <c r="D6715" s="245" t="s">
        <v>865</v>
      </c>
      <c r="E6715" s="246" t="s">
        <v>44</v>
      </c>
      <c r="F6715" s="245" t="s">
        <v>44</v>
      </c>
      <c r="G6715" s="245" t="s">
        <v>9903</v>
      </c>
      <c r="H6715" s="245" t="s">
        <v>9904</v>
      </c>
      <c r="I6715" s="245" t="s">
        <v>15</v>
      </c>
      <c r="J6715" s="245" t="s">
        <v>106</v>
      </c>
      <c r="K6715" s="246" t="s">
        <v>6096</v>
      </c>
      <c r="L6715" s="245" t="s">
        <v>568</v>
      </c>
      <c r="M6715"/>
      <c r="N6715"/>
      <c r="O6715"/>
      <c r="P6715"/>
      <c r="Q6715"/>
      <c r="R6715"/>
      <c r="S6715"/>
      <c r="T6715"/>
      <c r="U6715"/>
      <c r="V6715"/>
      <c r="W6715"/>
      <c r="X6715"/>
      <c r="Y6715"/>
      <c r="Z6715"/>
      <c r="AA6715"/>
      <c r="AB6715"/>
      <c r="AC6715"/>
      <c r="AD6715"/>
      <c r="AE6715"/>
      <c r="AF6715"/>
      <c r="AG6715"/>
      <c r="AH6715"/>
      <c r="AI6715"/>
      <c r="AJ6715"/>
      <c r="AK6715"/>
      <c r="AL6715"/>
      <c r="AM6715"/>
      <c r="AN6715"/>
      <c r="AO6715"/>
      <c r="AP6715"/>
      <c r="AQ6715"/>
      <c r="AR6715"/>
      <c r="AS6715"/>
      <c r="AT6715"/>
      <c r="AU6715"/>
      <c r="AV6715"/>
      <c r="AW6715"/>
      <c r="AX6715"/>
      <c r="AY6715"/>
      <c r="AZ6715"/>
      <c r="BA6715"/>
      <c r="BB6715"/>
      <c r="BC6715"/>
      <c r="BD6715"/>
      <c r="BE6715"/>
      <c r="BF6715"/>
      <c r="BG6715"/>
      <c r="BH6715"/>
      <c r="BI6715"/>
      <c r="BJ6715"/>
      <c r="BK6715"/>
      <c r="BL6715"/>
      <c r="BM6715"/>
      <c r="BN6715"/>
      <c r="BO6715"/>
    </row>
    <row r="6716" spans="1:67" ht="15" x14ac:dyDescent="0.25">
      <c r="A6716" s="245" t="s">
        <v>66</v>
      </c>
      <c r="B6716" s="245" t="s">
        <v>65</v>
      </c>
      <c r="C6716" s="245" t="s">
        <v>866</v>
      </c>
      <c r="D6716" s="245" t="s">
        <v>865</v>
      </c>
      <c r="E6716" s="246" t="s">
        <v>44</v>
      </c>
      <c r="F6716" s="245" t="s">
        <v>44</v>
      </c>
      <c r="G6716" s="245" t="s">
        <v>9905</v>
      </c>
      <c r="H6716" s="245" t="s">
        <v>9906</v>
      </c>
      <c r="I6716" s="245" t="s">
        <v>15</v>
      </c>
      <c r="J6716" s="245" t="s">
        <v>106</v>
      </c>
      <c r="K6716" s="246" t="s">
        <v>185</v>
      </c>
      <c r="L6716" s="245" t="s">
        <v>568</v>
      </c>
      <c r="M6716"/>
      <c r="N6716"/>
      <c r="O6716"/>
      <c r="P6716"/>
      <c r="Q6716"/>
      <c r="R6716"/>
      <c r="S6716"/>
      <c r="T6716"/>
      <c r="U6716"/>
      <c r="V6716"/>
      <c r="W6716"/>
      <c r="X6716"/>
      <c r="Y6716"/>
      <c r="Z6716"/>
      <c r="AA6716"/>
      <c r="AB6716"/>
      <c r="AC6716"/>
      <c r="AD6716"/>
      <c r="AE6716"/>
      <c r="AF6716"/>
      <c r="AG6716"/>
      <c r="AH6716"/>
      <c r="AI6716"/>
      <c r="AJ6716"/>
      <c r="AK6716"/>
      <c r="AL6716"/>
      <c r="AM6716"/>
      <c r="AN6716"/>
      <c r="AO6716"/>
      <c r="AP6716"/>
      <c r="AQ6716"/>
      <c r="AR6716"/>
      <c r="AS6716"/>
      <c r="AT6716"/>
      <c r="AU6716"/>
      <c r="AV6716"/>
      <c r="AW6716"/>
      <c r="AX6716"/>
      <c r="AY6716"/>
      <c r="AZ6716"/>
      <c r="BA6716"/>
      <c r="BB6716"/>
      <c r="BC6716"/>
      <c r="BD6716"/>
      <c r="BE6716"/>
      <c r="BF6716"/>
      <c r="BG6716"/>
      <c r="BH6716"/>
      <c r="BI6716"/>
      <c r="BJ6716"/>
      <c r="BK6716"/>
      <c r="BL6716"/>
      <c r="BM6716"/>
      <c r="BN6716"/>
      <c r="BO6716"/>
    </row>
    <row r="6717" spans="1:67" ht="15" x14ac:dyDescent="0.25">
      <c r="A6717" s="245" t="s">
        <v>66</v>
      </c>
      <c r="B6717" s="245" t="s">
        <v>65</v>
      </c>
      <c r="C6717" s="245" t="s">
        <v>866</v>
      </c>
      <c r="D6717" s="245" t="s">
        <v>865</v>
      </c>
      <c r="E6717" s="246" t="s">
        <v>44</v>
      </c>
      <c r="F6717" s="245" t="s">
        <v>44</v>
      </c>
      <c r="G6717" s="245" t="s">
        <v>9907</v>
      </c>
      <c r="H6717" s="245" t="s">
        <v>9908</v>
      </c>
      <c r="I6717" s="245" t="s">
        <v>24</v>
      </c>
      <c r="J6717" s="245" t="s">
        <v>106</v>
      </c>
      <c r="K6717" s="246" t="s">
        <v>639</v>
      </c>
      <c r="L6717" s="245" t="s">
        <v>568</v>
      </c>
      <c r="M6717"/>
      <c r="N6717"/>
      <c r="O6717"/>
      <c r="P6717"/>
      <c r="Q6717"/>
      <c r="R6717"/>
      <c r="S6717"/>
      <c r="T6717"/>
      <c r="U6717"/>
      <c r="V6717"/>
      <c r="W6717"/>
      <c r="X6717"/>
      <c r="Y6717"/>
      <c r="Z6717"/>
      <c r="AA6717"/>
      <c r="AB6717"/>
      <c r="AC6717"/>
      <c r="AD6717"/>
      <c r="AE6717"/>
      <c r="AF6717"/>
      <c r="AG6717"/>
      <c r="AH6717"/>
      <c r="AI6717"/>
      <c r="AJ6717"/>
      <c r="AK6717"/>
      <c r="AL6717"/>
      <c r="AM6717"/>
      <c r="AN6717"/>
      <c r="AO6717"/>
      <c r="AP6717"/>
      <c r="AQ6717"/>
      <c r="AR6717"/>
      <c r="AS6717"/>
      <c r="AT6717"/>
      <c r="AU6717"/>
      <c r="AV6717"/>
      <c r="AW6717"/>
      <c r="AX6717"/>
      <c r="AY6717"/>
      <c r="AZ6717"/>
      <c r="BA6717"/>
      <c r="BB6717"/>
      <c r="BC6717"/>
      <c r="BD6717"/>
      <c r="BE6717"/>
      <c r="BF6717"/>
      <c r="BG6717"/>
      <c r="BH6717"/>
      <c r="BI6717"/>
      <c r="BJ6717"/>
      <c r="BK6717"/>
      <c r="BL6717"/>
      <c r="BM6717"/>
      <c r="BN6717"/>
      <c r="BO6717"/>
    </row>
    <row r="6718" spans="1:67" ht="15" x14ac:dyDescent="0.25">
      <c r="A6718" s="245" t="s">
        <v>66</v>
      </c>
      <c r="B6718" s="245" t="s">
        <v>65</v>
      </c>
      <c r="C6718" s="245" t="s">
        <v>866</v>
      </c>
      <c r="D6718" s="245" t="s">
        <v>865</v>
      </c>
      <c r="E6718" s="246" t="s">
        <v>44</v>
      </c>
      <c r="F6718" s="245" t="s">
        <v>44</v>
      </c>
      <c r="G6718" s="245" t="s">
        <v>9909</v>
      </c>
      <c r="H6718" s="245" t="s">
        <v>9910</v>
      </c>
      <c r="I6718" s="245" t="s">
        <v>24</v>
      </c>
      <c r="J6718" s="245" t="s">
        <v>106</v>
      </c>
      <c r="K6718" s="246" t="s">
        <v>890</v>
      </c>
      <c r="L6718" s="245" t="s">
        <v>568</v>
      </c>
      <c r="M6718"/>
      <c r="N6718"/>
      <c r="O6718"/>
      <c r="P6718"/>
      <c r="Q6718"/>
      <c r="R6718"/>
      <c r="S6718"/>
      <c r="T6718"/>
      <c r="U6718"/>
      <c r="V6718"/>
      <c r="W6718"/>
      <c r="X6718"/>
      <c r="Y6718"/>
      <c r="Z6718"/>
      <c r="AA6718"/>
      <c r="AB6718"/>
      <c r="AC6718"/>
      <c r="AD6718"/>
      <c r="AE6718"/>
      <c r="AF6718"/>
      <c r="AG6718"/>
      <c r="AH6718"/>
      <c r="AI6718"/>
      <c r="AJ6718"/>
      <c r="AK6718"/>
      <c r="AL6718"/>
      <c r="AM6718"/>
      <c r="AN6718"/>
      <c r="AO6718"/>
      <c r="AP6718"/>
      <c r="AQ6718"/>
      <c r="AR6718"/>
      <c r="AS6718"/>
      <c r="AT6718"/>
      <c r="AU6718"/>
      <c r="AV6718"/>
      <c r="AW6718"/>
      <c r="AX6718"/>
      <c r="AY6718"/>
      <c r="AZ6718"/>
      <c r="BA6718"/>
      <c r="BB6718"/>
      <c r="BC6718"/>
      <c r="BD6718"/>
      <c r="BE6718"/>
      <c r="BF6718"/>
      <c r="BG6718"/>
      <c r="BH6718"/>
      <c r="BI6718"/>
      <c r="BJ6718"/>
      <c r="BK6718"/>
      <c r="BL6718"/>
      <c r="BM6718"/>
      <c r="BN6718"/>
      <c r="BO6718"/>
    </row>
    <row r="6719" spans="1:67" ht="15" x14ac:dyDescent="0.25">
      <c r="A6719" s="245" t="s">
        <v>66</v>
      </c>
      <c r="B6719" s="245" t="s">
        <v>65</v>
      </c>
      <c r="C6719" s="245" t="s">
        <v>866</v>
      </c>
      <c r="D6719" s="245" t="s">
        <v>865</v>
      </c>
      <c r="E6719" s="246" t="s">
        <v>44</v>
      </c>
      <c r="F6719" s="245" t="s">
        <v>44</v>
      </c>
      <c r="G6719" s="245" t="s">
        <v>9911</v>
      </c>
      <c r="H6719" s="245" t="s">
        <v>9912</v>
      </c>
      <c r="I6719" s="245" t="s">
        <v>11</v>
      </c>
      <c r="J6719" s="245" t="s">
        <v>106</v>
      </c>
      <c r="K6719" s="246" t="s">
        <v>6272</v>
      </c>
      <c r="L6719" s="245" t="s">
        <v>568</v>
      </c>
      <c r="M6719"/>
      <c r="N6719"/>
      <c r="O6719"/>
      <c r="P6719"/>
      <c r="Q6719"/>
      <c r="R6719"/>
      <c r="S6719"/>
      <c r="T6719"/>
      <c r="U6719"/>
      <c r="V6719"/>
      <c r="W6719"/>
      <c r="X6719"/>
      <c r="Y6719"/>
      <c r="Z6719"/>
      <c r="AA6719"/>
      <c r="AB6719"/>
      <c r="AC6719"/>
      <c r="AD6719"/>
      <c r="AE6719"/>
      <c r="AF6719"/>
      <c r="AG6719"/>
      <c r="AH6719"/>
      <c r="AI6719"/>
      <c r="AJ6719"/>
      <c r="AK6719"/>
      <c r="AL6719"/>
      <c r="AM6719"/>
      <c r="AN6719"/>
      <c r="AO6719"/>
      <c r="AP6719"/>
      <c r="AQ6719"/>
      <c r="AR6719"/>
      <c r="AS6719"/>
      <c r="AT6719"/>
      <c r="AU6719"/>
      <c r="AV6719"/>
      <c r="AW6719"/>
      <c r="AX6719"/>
      <c r="AY6719"/>
      <c r="AZ6719"/>
      <c r="BA6719"/>
      <c r="BB6719"/>
      <c r="BC6719"/>
      <c r="BD6719"/>
      <c r="BE6719"/>
      <c r="BF6719"/>
      <c r="BG6719"/>
      <c r="BH6719"/>
      <c r="BI6719"/>
      <c r="BJ6719"/>
      <c r="BK6719"/>
      <c r="BL6719"/>
      <c r="BM6719"/>
      <c r="BN6719"/>
      <c r="BO6719"/>
    </row>
    <row r="6720" spans="1:67" ht="15" x14ac:dyDescent="0.25">
      <c r="A6720" s="245" t="s">
        <v>66</v>
      </c>
      <c r="B6720" s="245" t="s">
        <v>65</v>
      </c>
      <c r="C6720" s="245" t="s">
        <v>866</v>
      </c>
      <c r="D6720" s="245" t="s">
        <v>865</v>
      </c>
      <c r="E6720" s="246" t="s">
        <v>44</v>
      </c>
      <c r="F6720" s="245" t="s">
        <v>44</v>
      </c>
      <c r="G6720" s="245" t="s">
        <v>9913</v>
      </c>
      <c r="H6720" s="245" t="s">
        <v>9914</v>
      </c>
      <c r="I6720" s="245" t="s">
        <v>893</v>
      </c>
      <c r="J6720" s="245" t="s">
        <v>106</v>
      </c>
      <c r="K6720" s="246" t="s">
        <v>126</v>
      </c>
      <c r="L6720" s="245" t="s">
        <v>568</v>
      </c>
      <c r="M6720"/>
      <c r="N6720"/>
      <c r="O6720"/>
      <c r="P6720"/>
      <c r="Q6720"/>
      <c r="R6720"/>
      <c r="S6720"/>
      <c r="T6720"/>
      <c r="U6720"/>
      <c r="V6720"/>
      <c r="W6720"/>
      <c r="X6720"/>
      <c r="Y6720"/>
      <c r="Z6720"/>
      <c r="AA6720"/>
      <c r="AB6720"/>
      <c r="AC6720"/>
      <c r="AD6720"/>
      <c r="AE6720"/>
      <c r="AF6720"/>
      <c r="AG6720"/>
      <c r="AH6720"/>
      <c r="AI6720"/>
      <c r="AJ6720"/>
      <c r="AK6720"/>
      <c r="AL6720"/>
      <c r="AM6720"/>
      <c r="AN6720"/>
      <c r="AO6720"/>
      <c r="AP6720"/>
      <c r="AQ6720"/>
      <c r="AR6720"/>
      <c r="AS6720"/>
      <c r="AT6720"/>
      <c r="AU6720"/>
      <c r="AV6720"/>
      <c r="AW6720"/>
      <c r="AX6720"/>
      <c r="AY6720"/>
      <c r="AZ6720"/>
      <c r="BA6720"/>
      <c r="BB6720"/>
      <c r="BC6720"/>
      <c r="BD6720"/>
      <c r="BE6720"/>
      <c r="BF6720"/>
      <c r="BG6720"/>
      <c r="BH6720"/>
      <c r="BI6720"/>
      <c r="BJ6720"/>
      <c r="BK6720"/>
      <c r="BL6720"/>
      <c r="BM6720"/>
      <c r="BN6720"/>
      <c r="BO6720"/>
    </row>
    <row r="6721" spans="1:67" ht="15" x14ac:dyDescent="0.25">
      <c r="A6721" s="245" t="s">
        <v>66</v>
      </c>
      <c r="B6721" s="245" t="s">
        <v>65</v>
      </c>
      <c r="C6721" s="245" t="s">
        <v>866</v>
      </c>
      <c r="D6721" s="245" t="s">
        <v>865</v>
      </c>
      <c r="E6721" s="246" t="s">
        <v>44</v>
      </c>
      <c r="F6721" s="245" t="s">
        <v>44</v>
      </c>
      <c r="G6721" s="245" t="s">
        <v>9915</v>
      </c>
      <c r="H6721" s="245" t="s">
        <v>9916</v>
      </c>
      <c r="I6721" s="245" t="s">
        <v>9917</v>
      </c>
      <c r="J6721" s="245" t="s">
        <v>106</v>
      </c>
      <c r="K6721" s="246" t="s">
        <v>6535</v>
      </c>
      <c r="L6721" s="245" t="s">
        <v>568</v>
      </c>
      <c r="M6721"/>
      <c r="N6721"/>
      <c r="O6721"/>
      <c r="P6721"/>
      <c r="Q6721"/>
      <c r="R6721"/>
      <c r="S6721"/>
      <c r="T6721"/>
      <c r="U6721"/>
      <c r="V6721"/>
      <c r="W6721"/>
      <c r="X6721"/>
      <c r="Y6721"/>
      <c r="Z6721"/>
      <c r="AA6721"/>
      <c r="AB6721"/>
      <c r="AC6721"/>
      <c r="AD6721"/>
      <c r="AE6721"/>
      <c r="AF6721"/>
      <c r="AG6721"/>
      <c r="AH6721"/>
      <c r="AI6721"/>
      <c r="AJ6721"/>
      <c r="AK6721"/>
      <c r="AL6721"/>
      <c r="AM6721"/>
      <c r="AN6721"/>
      <c r="AO6721"/>
      <c r="AP6721"/>
      <c r="AQ6721"/>
      <c r="AR6721"/>
      <c r="AS6721"/>
      <c r="AT6721"/>
      <c r="AU6721"/>
      <c r="AV6721"/>
      <c r="AW6721"/>
      <c r="AX6721"/>
      <c r="AY6721"/>
      <c r="AZ6721"/>
      <c r="BA6721"/>
      <c r="BB6721"/>
      <c r="BC6721"/>
      <c r="BD6721"/>
      <c r="BE6721"/>
      <c r="BF6721"/>
      <c r="BG6721"/>
      <c r="BH6721"/>
      <c r="BI6721"/>
      <c r="BJ6721"/>
      <c r="BK6721"/>
      <c r="BL6721"/>
      <c r="BM6721"/>
      <c r="BN6721"/>
      <c r="BO6721"/>
    </row>
    <row r="6722" spans="1:67" ht="15" x14ac:dyDescent="0.25">
      <c r="A6722" s="245" t="s">
        <v>66</v>
      </c>
      <c r="B6722" s="245" t="s">
        <v>65</v>
      </c>
      <c r="C6722" s="245" t="s">
        <v>866</v>
      </c>
      <c r="D6722" s="245" t="s">
        <v>865</v>
      </c>
      <c r="E6722" s="246" t="s">
        <v>44</v>
      </c>
      <c r="F6722" s="245" t="s">
        <v>44</v>
      </c>
      <c r="G6722" s="245" t="s">
        <v>9918</v>
      </c>
      <c r="H6722" s="245" t="s">
        <v>9919</v>
      </c>
      <c r="I6722" s="245" t="s">
        <v>9917</v>
      </c>
      <c r="J6722" s="245" t="s">
        <v>106</v>
      </c>
      <c r="K6722" s="246" t="s">
        <v>1675</v>
      </c>
      <c r="L6722" s="245" t="s">
        <v>568</v>
      </c>
      <c r="M6722"/>
      <c r="N6722"/>
      <c r="O6722"/>
      <c r="P6722"/>
      <c r="Q6722"/>
      <c r="R6722"/>
      <c r="S6722"/>
      <c r="T6722"/>
      <c r="U6722"/>
      <c r="V6722"/>
      <c r="W6722"/>
      <c r="X6722"/>
      <c r="Y6722"/>
      <c r="Z6722"/>
      <c r="AA6722"/>
      <c r="AB6722"/>
      <c r="AC6722"/>
      <c r="AD6722"/>
      <c r="AE6722"/>
      <c r="AF6722"/>
      <c r="AG6722"/>
      <c r="AH6722"/>
      <c r="AI6722"/>
      <c r="AJ6722"/>
      <c r="AK6722"/>
      <c r="AL6722"/>
      <c r="AM6722"/>
      <c r="AN6722"/>
      <c r="AO6722"/>
      <c r="AP6722"/>
      <c r="AQ6722"/>
      <c r="AR6722"/>
      <c r="AS6722"/>
      <c r="AT6722"/>
      <c r="AU6722"/>
      <c r="AV6722"/>
      <c r="AW6722"/>
      <c r="AX6722"/>
      <c r="AY6722"/>
      <c r="AZ6722"/>
      <c r="BA6722"/>
      <c r="BB6722"/>
      <c r="BC6722"/>
      <c r="BD6722"/>
      <c r="BE6722"/>
      <c r="BF6722"/>
      <c r="BG6722"/>
      <c r="BH6722"/>
      <c r="BI6722"/>
      <c r="BJ6722"/>
      <c r="BK6722"/>
      <c r="BL6722"/>
      <c r="BM6722"/>
      <c r="BN6722"/>
      <c r="BO6722"/>
    </row>
    <row r="6723" spans="1:67" ht="15" x14ac:dyDescent="0.25">
      <c r="A6723" s="245" t="s">
        <v>66</v>
      </c>
      <c r="B6723" s="245" t="s">
        <v>65</v>
      </c>
      <c r="C6723" s="245" t="s">
        <v>866</v>
      </c>
      <c r="D6723" s="245" t="s">
        <v>865</v>
      </c>
      <c r="E6723" s="246" t="s">
        <v>44</v>
      </c>
      <c r="F6723" s="245" t="s">
        <v>44</v>
      </c>
      <c r="G6723" s="245" t="s">
        <v>9920</v>
      </c>
      <c r="H6723" s="245" t="s">
        <v>9921</v>
      </c>
      <c r="I6723" s="245" t="s">
        <v>9917</v>
      </c>
      <c r="J6723" s="245" t="s">
        <v>106</v>
      </c>
      <c r="K6723" s="246" t="s">
        <v>21701</v>
      </c>
      <c r="L6723" s="245" t="s">
        <v>568</v>
      </c>
      <c r="M6723"/>
      <c r="N6723"/>
      <c r="O6723"/>
      <c r="P6723"/>
      <c r="Q6723"/>
      <c r="R6723"/>
      <c r="S6723"/>
      <c r="T6723"/>
      <c r="U6723"/>
      <c r="V6723"/>
      <c r="W6723"/>
      <c r="X6723"/>
      <c r="Y6723"/>
      <c r="Z6723"/>
      <c r="AA6723"/>
      <c r="AB6723"/>
      <c r="AC6723"/>
      <c r="AD6723"/>
      <c r="AE6723"/>
      <c r="AF6723"/>
      <c r="AG6723"/>
      <c r="AH6723"/>
      <c r="AI6723"/>
      <c r="AJ6723"/>
      <c r="AK6723"/>
      <c r="AL6723"/>
      <c r="AM6723"/>
      <c r="AN6723"/>
      <c r="AO6723"/>
      <c r="AP6723"/>
      <c r="AQ6723"/>
      <c r="AR6723"/>
      <c r="AS6723"/>
      <c r="AT6723"/>
      <c r="AU6723"/>
      <c r="AV6723"/>
      <c r="AW6723"/>
      <c r="AX6723"/>
      <c r="AY6723"/>
      <c r="AZ6723"/>
      <c r="BA6723"/>
      <c r="BB6723"/>
      <c r="BC6723"/>
      <c r="BD6723"/>
      <c r="BE6723"/>
      <c r="BF6723"/>
      <c r="BG6723"/>
      <c r="BH6723"/>
      <c r="BI6723"/>
      <c r="BJ6723"/>
      <c r="BK6723"/>
      <c r="BL6723"/>
      <c r="BM6723"/>
      <c r="BN6723"/>
      <c r="BO6723"/>
    </row>
    <row r="6724" spans="1:67" ht="15" x14ac:dyDescent="0.25">
      <c r="A6724" s="245" t="s">
        <v>66</v>
      </c>
      <c r="B6724" s="245" t="s">
        <v>65</v>
      </c>
      <c r="C6724" s="245" t="s">
        <v>866</v>
      </c>
      <c r="D6724" s="245" t="s">
        <v>865</v>
      </c>
      <c r="E6724" s="246" t="s">
        <v>44</v>
      </c>
      <c r="F6724" s="245" t="s">
        <v>44</v>
      </c>
      <c r="G6724" s="245" t="s">
        <v>9922</v>
      </c>
      <c r="H6724" s="245" t="s">
        <v>9923</v>
      </c>
      <c r="I6724" s="245" t="s">
        <v>9917</v>
      </c>
      <c r="J6724" s="245" t="s">
        <v>106</v>
      </c>
      <c r="K6724" s="246" t="s">
        <v>22332</v>
      </c>
      <c r="L6724" s="245" t="s">
        <v>568</v>
      </c>
      <c r="M6724"/>
      <c r="N6724"/>
      <c r="O6724"/>
      <c r="P6724"/>
      <c r="Q6724"/>
      <c r="R6724"/>
      <c r="S6724"/>
      <c r="T6724"/>
      <c r="U6724"/>
      <c r="V6724"/>
      <c r="W6724"/>
      <c r="X6724"/>
      <c r="Y6724"/>
      <c r="Z6724"/>
      <c r="AA6724"/>
      <c r="AB6724"/>
      <c r="AC6724"/>
      <c r="AD6724"/>
      <c r="AE6724"/>
      <c r="AF6724"/>
      <c r="AG6724"/>
      <c r="AH6724"/>
      <c r="AI6724"/>
      <c r="AJ6724"/>
      <c r="AK6724"/>
      <c r="AL6724"/>
      <c r="AM6724"/>
      <c r="AN6724"/>
      <c r="AO6724"/>
      <c r="AP6724"/>
      <c r="AQ6724"/>
      <c r="AR6724"/>
      <c r="AS6724"/>
      <c r="AT6724"/>
      <c r="AU6724"/>
      <c r="AV6724"/>
      <c r="AW6724"/>
      <c r="AX6724"/>
      <c r="AY6724"/>
      <c r="AZ6724"/>
      <c r="BA6724"/>
      <c r="BB6724"/>
      <c r="BC6724"/>
      <c r="BD6724"/>
      <c r="BE6724"/>
      <c r="BF6724"/>
      <c r="BG6724"/>
      <c r="BH6724"/>
      <c r="BI6724"/>
      <c r="BJ6724"/>
      <c r="BK6724"/>
      <c r="BL6724"/>
      <c r="BM6724"/>
      <c r="BN6724"/>
      <c r="BO6724"/>
    </row>
    <row r="6725" spans="1:67" ht="15" x14ac:dyDescent="0.25">
      <c r="A6725" s="245" t="s">
        <v>66</v>
      </c>
      <c r="B6725" s="245" t="s">
        <v>65</v>
      </c>
      <c r="C6725" s="245" t="s">
        <v>866</v>
      </c>
      <c r="D6725" s="245" t="s">
        <v>865</v>
      </c>
      <c r="E6725" s="246" t="s">
        <v>44</v>
      </c>
      <c r="F6725" s="245" t="s">
        <v>44</v>
      </c>
      <c r="G6725" s="245" t="s">
        <v>9924</v>
      </c>
      <c r="H6725" s="245" t="s">
        <v>9925</v>
      </c>
      <c r="I6725" s="245" t="s">
        <v>9917</v>
      </c>
      <c r="J6725" s="245" t="s">
        <v>106</v>
      </c>
      <c r="K6725" s="246" t="s">
        <v>7730</v>
      </c>
      <c r="L6725" s="245" t="s">
        <v>568</v>
      </c>
      <c r="M6725"/>
      <c r="N6725"/>
      <c r="O6725"/>
      <c r="P6725"/>
      <c r="Q6725"/>
      <c r="R6725"/>
      <c r="S6725"/>
      <c r="T6725"/>
      <c r="U6725"/>
      <c r="V6725"/>
      <c r="W6725"/>
      <c r="X6725"/>
      <c r="Y6725"/>
      <c r="Z6725"/>
      <c r="AA6725"/>
      <c r="AB6725"/>
      <c r="AC6725"/>
      <c r="AD6725"/>
      <c r="AE6725"/>
      <c r="AF6725"/>
      <c r="AG6725"/>
      <c r="AH6725"/>
      <c r="AI6725"/>
      <c r="AJ6725"/>
      <c r="AK6725"/>
      <c r="AL6725"/>
      <c r="AM6725"/>
      <c r="AN6725"/>
      <c r="AO6725"/>
      <c r="AP6725"/>
      <c r="AQ6725"/>
      <c r="AR6725"/>
      <c r="AS6725"/>
      <c r="AT6725"/>
      <c r="AU6725"/>
      <c r="AV6725"/>
      <c r="AW6725"/>
      <c r="AX6725"/>
      <c r="AY6725"/>
      <c r="AZ6725"/>
      <c r="BA6725"/>
      <c r="BB6725"/>
      <c r="BC6725"/>
      <c r="BD6725"/>
      <c r="BE6725"/>
      <c r="BF6725"/>
      <c r="BG6725"/>
      <c r="BH6725"/>
      <c r="BI6725"/>
      <c r="BJ6725"/>
      <c r="BK6725"/>
      <c r="BL6725"/>
      <c r="BM6725"/>
      <c r="BN6725"/>
      <c r="BO6725"/>
    </row>
    <row r="6726" spans="1:67" ht="15" x14ac:dyDescent="0.25">
      <c r="A6726" s="245" t="s">
        <v>66</v>
      </c>
      <c r="B6726" s="245" t="s">
        <v>65</v>
      </c>
      <c r="C6726" s="245" t="s">
        <v>866</v>
      </c>
      <c r="D6726" s="245" t="s">
        <v>865</v>
      </c>
      <c r="E6726" s="246" t="s">
        <v>44</v>
      </c>
      <c r="F6726" s="245" t="s">
        <v>44</v>
      </c>
      <c r="G6726" s="245" t="s">
        <v>9926</v>
      </c>
      <c r="H6726" s="245" t="s">
        <v>9927</v>
      </c>
      <c r="I6726" s="245" t="s">
        <v>9917</v>
      </c>
      <c r="J6726" s="245" t="s">
        <v>106</v>
      </c>
      <c r="K6726" s="246" t="s">
        <v>22332</v>
      </c>
      <c r="L6726" s="245" t="s">
        <v>568</v>
      </c>
      <c r="M6726"/>
      <c r="N6726"/>
      <c r="O6726"/>
      <c r="P6726"/>
      <c r="Q6726"/>
      <c r="R6726"/>
      <c r="S6726"/>
      <c r="T6726"/>
      <c r="U6726"/>
      <c r="V6726"/>
      <c r="W6726"/>
      <c r="X6726"/>
      <c r="Y6726"/>
      <c r="Z6726"/>
      <c r="AA6726"/>
      <c r="AB6726"/>
      <c r="AC6726"/>
      <c r="AD6726"/>
      <c r="AE6726"/>
      <c r="AF6726"/>
      <c r="AG6726"/>
      <c r="AH6726"/>
      <c r="AI6726"/>
      <c r="AJ6726"/>
      <c r="AK6726"/>
      <c r="AL6726"/>
      <c r="AM6726"/>
      <c r="AN6726"/>
      <c r="AO6726"/>
      <c r="AP6726"/>
      <c r="AQ6726"/>
      <c r="AR6726"/>
      <c r="AS6726"/>
      <c r="AT6726"/>
      <c r="AU6726"/>
      <c r="AV6726"/>
      <c r="AW6726"/>
      <c r="AX6726"/>
      <c r="AY6726"/>
      <c r="AZ6726"/>
      <c r="BA6726"/>
      <c r="BB6726"/>
      <c r="BC6726"/>
      <c r="BD6726"/>
      <c r="BE6726"/>
      <c r="BF6726"/>
      <c r="BG6726"/>
      <c r="BH6726"/>
      <c r="BI6726"/>
      <c r="BJ6726"/>
      <c r="BK6726"/>
      <c r="BL6726"/>
      <c r="BM6726"/>
      <c r="BN6726"/>
      <c r="BO6726"/>
    </row>
    <row r="6727" spans="1:67" ht="15" x14ac:dyDescent="0.25">
      <c r="A6727" s="245" t="s">
        <v>66</v>
      </c>
      <c r="B6727" s="245" t="s">
        <v>65</v>
      </c>
      <c r="C6727" s="245" t="s">
        <v>866</v>
      </c>
      <c r="D6727" s="245" t="s">
        <v>865</v>
      </c>
      <c r="E6727" s="246" t="s">
        <v>44</v>
      </c>
      <c r="F6727" s="245" t="s">
        <v>44</v>
      </c>
      <c r="G6727" s="245" t="s">
        <v>9928</v>
      </c>
      <c r="H6727" s="245" t="s">
        <v>9929</v>
      </c>
      <c r="I6727" s="245" t="s">
        <v>9917</v>
      </c>
      <c r="J6727" s="245" t="s">
        <v>106</v>
      </c>
      <c r="K6727" s="246" t="s">
        <v>19149</v>
      </c>
      <c r="L6727" s="245" t="s">
        <v>568</v>
      </c>
      <c r="M6727"/>
      <c r="N6727"/>
      <c r="O6727"/>
      <c r="P6727"/>
      <c r="Q6727"/>
      <c r="R6727"/>
      <c r="S6727"/>
      <c r="T6727"/>
      <c r="U6727"/>
      <c r="V6727"/>
      <c r="W6727"/>
      <c r="X6727"/>
      <c r="Y6727"/>
      <c r="Z6727"/>
      <c r="AA6727"/>
      <c r="AB6727"/>
      <c r="AC6727"/>
      <c r="AD6727"/>
      <c r="AE6727"/>
      <c r="AF6727"/>
      <c r="AG6727"/>
      <c r="AH6727"/>
      <c r="AI6727"/>
      <c r="AJ6727"/>
      <c r="AK6727"/>
      <c r="AL6727"/>
      <c r="AM6727"/>
      <c r="AN6727"/>
      <c r="AO6727"/>
      <c r="AP6727"/>
      <c r="AQ6727"/>
      <c r="AR6727"/>
      <c r="AS6727"/>
      <c r="AT6727"/>
      <c r="AU6727"/>
      <c r="AV6727"/>
      <c r="AW6727"/>
      <c r="AX6727"/>
      <c r="AY6727"/>
      <c r="AZ6727"/>
      <c r="BA6727"/>
      <c r="BB6727"/>
      <c r="BC6727"/>
      <c r="BD6727"/>
      <c r="BE6727"/>
      <c r="BF6727"/>
      <c r="BG6727"/>
      <c r="BH6727"/>
      <c r="BI6727"/>
      <c r="BJ6727"/>
      <c r="BK6727"/>
      <c r="BL6727"/>
      <c r="BM6727"/>
      <c r="BN6727"/>
      <c r="BO6727"/>
    </row>
    <row r="6728" spans="1:67" ht="15" x14ac:dyDescent="0.25">
      <c r="A6728" s="245" t="s">
        <v>66</v>
      </c>
      <c r="B6728" s="245" t="s">
        <v>65</v>
      </c>
      <c r="C6728" s="245" t="s">
        <v>866</v>
      </c>
      <c r="D6728" s="245" t="s">
        <v>865</v>
      </c>
      <c r="E6728" s="246" t="s">
        <v>44</v>
      </c>
      <c r="F6728" s="245" t="s">
        <v>44</v>
      </c>
      <c r="G6728" s="245" t="s">
        <v>9930</v>
      </c>
      <c r="H6728" s="245" t="s">
        <v>9931</v>
      </c>
      <c r="I6728" s="245" t="s">
        <v>9917</v>
      </c>
      <c r="J6728" s="245" t="s">
        <v>106</v>
      </c>
      <c r="K6728" s="246" t="s">
        <v>22333</v>
      </c>
      <c r="L6728" s="245" t="s">
        <v>568</v>
      </c>
      <c r="M6728"/>
      <c r="N6728"/>
      <c r="O6728"/>
      <c r="P6728"/>
      <c r="Q6728"/>
      <c r="R6728"/>
      <c r="S6728"/>
      <c r="T6728"/>
      <c r="U6728"/>
      <c r="V6728"/>
      <c r="W6728"/>
      <c r="X6728"/>
      <c r="Y6728"/>
      <c r="Z6728"/>
      <c r="AA6728"/>
      <c r="AB6728"/>
      <c r="AC6728"/>
      <c r="AD6728"/>
      <c r="AE6728"/>
      <c r="AF6728"/>
      <c r="AG6728"/>
      <c r="AH6728"/>
      <c r="AI6728"/>
      <c r="AJ6728"/>
      <c r="AK6728"/>
      <c r="AL6728"/>
      <c r="AM6728"/>
      <c r="AN6728"/>
      <c r="AO6728"/>
      <c r="AP6728"/>
      <c r="AQ6728"/>
      <c r="AR6728"/>
      <c r="AS6728"/>
      <c r="AT6728"/>
      <c r="AU6728"/>
      <c r="AV6728"/>
      <c r="AW6728"/>
      <c r="AX6728"/>
      <c r="AY6728"/>
      <c r="AZ6728"/>
      <c r="BA6728"/>
      <c r="BB6728"/>
      <c r="BC6728"/>
      <c r="BD6728"/>
      <c r="BE6728"/>
      <c r="BF6728"/>
      <c r="BG6728"/>
      <c r="BH6728"/>
      <c r="BI6728"/>
      <c r="BJ6728"/>
      <c r="BK6728"/>
      <c r="BL6728"/>
      <c r="BM6728"/>
      <c r="BN6728"/>
      <c r="BO6728"/>
    </row>
    <row r="6729" spans="1:67" ht="15" x14ac:dyDescent="0.25">
      <c r="A6729" s="245" t="s">
        <v>66</v>
      </c>
      <c r="B6729" s="245" t="s">
        <v>65</v>
      </c>
      <c r="C6729" s="245" t="s">
        <v>866</v>
      </c>
      <c r="D6729" s="245" t="s">
        <v>865</v>
      </c>
      <c r="E6729" s="246" t="s">
        <v>44</v>
      </c>
      <c r="F6729" s="245" t="s">
        <v>44</v>
      </c>
      <c r="G6729" s="245" t="s">
        <v>9932</v>
      </c>
      <c r="H6729" s="245" t="s">
        <v>9933</v>
      </c>
      <c r="I6729" s="245" t="s">
        <v>9917</v>
      </c>
      <c r="J6729" s="245" t="s">
        <v>106</v>
      </c>
      <c r="K6729" s="246" t="s">
        <v>7730</v>
      </c>
      <c r="L6729" s="245" t="s">
        <v>568</v>
      </c>
      <c r="M6729"/>
      <c r="N6729"/>
      <c r="O6729"/>
      <c r="P6729"/>
      <c r="Q6729"/>
      <c r="R6729"/>
      <c r="S6729"/>
      <c r="T6729"/>
      <c r="U6729"/>
      <c r="V6729"/>
      <c r="W6729"/>
      <c r="X6729"/>
      <c r="Y6729"/>
      <c r="Z6729"/>
      <c r="AA6729"/>
      <c r="AB6729"/>
      <c r="AC6729"/>
      <c r="AD6729"/>
      <c r="AE6729"/>
      <c r="AF6729"/>
      <c r="AG6729"/>
      <c r="AH6729"/>
      <c r="AI6729"/>
      <c r="AJ6729"/>
      <c r="AK6729"/>
      <c r="AL6729"/>
      <c r="AM6729"/>
      <c r="AN6729"/>
      <c r="AO6729"/>
      <c r="AP6729"/>
      <c r="AQ6729"/>
      <c r="AR6729"/>
      <c r="AS6729"/>
      <c r="AT6729"/>
      <c r="AU6729"/>
      <c r="AV6729"/>
      <c r="AW6729"/>
      <c r="AX6729"/>
      <c r="AY6729"/>
      <c r="AZ6729"/>
      <c r="BA6729"/>
      <c r="BB6729"/>
      <c r="BC6729"/>
      <c r="BD6729"/>
      <c r="BE6729"/>
      <c r="BF6729"/>
      <c r="BG6729"/>
      <c r="BH6729"/>
      <c r="BI6729"/>
      <c r="BJ6729"/>
      <c r="BK6729"/>
      <c r="BL6729"/>
      <c r="BM6729"/>
      <c r="BN6729"/>
      <c r="BO6729"/>
    </row>
    <row r="6730" spans="1:67" ht="15" x14ac:dyDescent="0.25">
      <c r="A6730" s="245" t="s">
        <v>66</v>
      </c>
      <c r="B6730" s="245" t="s">
        <v>65</v>
      </c>
      <c r="C6730" s="245" t="s">
        <v>866</v>
      </c>
      <c r="D6730" s="245" t="s">
        <v>865</v>
      </c>
      <c r="E6730" s="246" t="s">
        <v>44</v>
      </c>
      <c r="F6730" s="245" t="s">
        <v>44</v>
      </c>
      <c r="G6730" s="245" t="s">
        <v>9934</v>
      </c>
      <c r="H6730" s="245" t="s">
        <v>9935</v>
      </c>
      <c r="I6730" s="245" t="s">
        <v>9917</v>
      </c>
      <c r="J6730" s="245" t="s">
        <v>106</v>
      </c>
      <c r="K6730" s="246" t="s">
        <v>23840</v>
      </c>
      <c r="L6730" s="245" t="s">
        <v>568</v>
      </c>
      <c r="M6730"/>
      <c r="N6730"/>
      <c r="O6730"/>
      <c r="P6730"/>
      <c r="Q6730"/>
      <c r="R6730"/>
      <c r="S6730"/>
      <c r="T6730"/>
      <c r="U6730"/>
      <c r="V6730"/>
      <c r="W6730"/>
      <c r="X6730"/>
      <c r="Y6730"/>
      <c r="Z6730"/>
      <c r="AA6730"/>
      <c r="AB6730"/>
      <c r="AC6730"/>
      <c r="AD6730"/>
      <c r="AE6730"/>
      <c r="AF6730"/>
      <c r="AG6730"/>
      <c r="AH6730"/>
      <c r="AI6730"/>
      <c r="AJ6730"/>
      <c r="AK6730"/>
      <c r="AL6730"/>
      <c r="AM6730"/>
      <c r="AN6730"/>
      <c r="AO6730"/>
      <c r="AP6730"/>
      <c r="AQ6730"/>
      <c r="AR6730"/>
      <c r="AS6730"/>
      <c r="AT6730"/>
      <c r="AU6730"/>
      <c r="AV6730"/>
      <c r="AW6730"/>
      <c r="AX6730"/>
      <c r="AY6730"/>
      <c r="AZ6730"/>
      <c r="BA6730"/>
      <c r="BB6730"/>
      <c r="BC6730"/>
      <c r="BD6730"/>
      <c r="BE6730"/>
      <c r="BF6730"/>
      <c r="BG6730"/>
      <c r="BH6730"/>
      <c r="BI6730"/>
      <c r="BJ6730"/>
      <c r="BK6730"/>
      <c r="BL6730"/>
      <c r="BM6730"/>
      <c r="BN6730"/>
      <c r="BO6730"/>
    </row>
    <row r="6731" spans="1:67" ht="15" x14ac:dyDescent="0.25">
      <c r="A6731" s="245" t="s">
        <v>66</v>
      </c>
      <c r="B6731" s="245" t="s">
        <v>65</v>
      </c>
      <c r="C6731" s="245" t="s">
        <v>866</v>
      </c>
      <c r="D6731" s="245" t="s">
        <v>865</v>
      </c>
      <c r="E6731" s="246" t="s">
        <v>44</v>
      </c>
      <c r="F6731" s="245" t="s">
        <v>44</v>
      </c>
      <c r="G6731" s="245" t="s">
        <v>9936</v>
      </c>
      <c r="H6731" s="245" t="s">
        <v>9937</v>
      </c>
      <c r="I6731" s="245" t="s">
        <v>9917</v>
      </c>
      <c r="J6731" s="245" t="s">
        <v>106</v>
      </c>
      <c r="K6731" s="246" t="s">
        <v>1680</v>
      </c>
      <c r="L6731" s="245" t="s">
        <v>568</v>
      </c>
      <c r="M6731"/>
      <c r="N6731"/>
      <c r="O6731"/>
      <c r="P6731"/>
      <c r="Q6731"/>
      <c r="R6731"/>
      <c r="S6731"/>
      <c r="T6731"/>
      <c r="U6731"/>
      <c r="V6731"/>
      <c r="W6731"/>
      <c r="X6731"/>
      <c r="Y6731"/>
      <c r="Z6731"/>
      <c r="AA6731"/>
      <c r="AB6731"/>
      <c r="AC6731"/>
      <c r="AD6731"/>
      <c r="AE6731"/>
      <c r="AF6731"/>
      <c r="AG6731"/>
      <c r="AH6731"/>
      <c r="AI6731"/>
      <c r="AJ6731"/>
      <c r="AK6731"/>
      <c r="AL6731"/>
      <c r="AM6731"/>
      <c r="AN6731"/>
      <c r="AO6731"/>
      <c r="AP6731"/>
      <c r="AQ6731"/>
      <c r="AR6731"/>
      <c r="AS6731"/>
      <c r="AT6731"/>
      <c r="AU6731"/>
      <c r="AV6731"/>
      <c r="AW6731"/>
      <c r="AX6731"/>
      <c r="AY6731"/>
      <c r="AZ6731"/>
      <c r="BA6731"/>
      <c r="BB6731"/>
      <c r="BC6731"/>
      <c r="BD6731"/>
      <c r="BE6731"/>
      <c r="BF6731"/>
      <c r="BG6731"/>
      <c r="BH6731"/>
      <c r="BI6731"/>
      <c r="BJ6731"/>
      <c r="BK6731"/>
      <c r="BL6731"/>
      <c r="BM6731"/>
      <c r="BN6731"/>
      <c r="BO6731"/>
    </row>
    <row r="6732" spans="1:67" ht="15" x14ac:dyDescent="0.25">
      <c r="A6732" s="245" t="s">
        <v>66</v>
      </c>
      <c r="B6732" s="245" t="s">
        <v>65</v>
      </c>
      <c r="C6732" s="245" t="s">
        <v>866</v>
      </c>
      <c r="D6732" s="245" t="s">
        <v>865</v>
      </c>
      <c r="E6732" s="246" t="s">
        <v>44</v>
      </c>
      <c r="F6732" s="245" t="s">
        <v>44</v>
      </c>
      <c r="G6732" s="245" t="s">
        <v>9938</v>
      </c>
      <c r="H6732" s="245" t="s">
        <v>9939</v>
      </c>
      <c r="I6732" s="245" t="s">
        <v>9917</v>
      </c>
      <c r="J6732" s="245" t="s">
        <v>106</v>
      </c>
      <c r="K6732" s="246" t="s">
        <v>1675</v>
      </c>
      <c r="L6732" s="245" t="s">
        <v>568</v>
      </c>
      <c r="M6732"/>
      <c r="N6732"/>
      <c r="O6732"/>
      <c r="P6732"/>
      <c r="Q6732"/>
      <c r="R6732"/>
      <c r="S6732"/>
      <c r="T6732"/>
      <c r="U6732"/>
      <c r="V6732"/>
      <c r="W6732"/>
      <c r="X6732"/>
      <c r="Y6732"/>
      <c r="Z6732"/>
      <c r="AA6732"/>
      <c r="AB6732"/>
      <c r="AC6732"/>
      <c r="AD6732"/>
      <c r="AE6732"/>
      <c r="AF6732"/>
      <c r="AG6732"/>
      <c r="AH6732"/>
      <c r="AI6732"/>
      <c r="AJ6732"/>
      <c r="AK6732"/>
      <c r="AL6732"/>
      <c r="AM6732"/>
      <c r="AN6732"/>
      <c r="AO6732"/>
      <c r="AP6732"/>
      <c r="AQ6732"/>
      <c r="AR6732"/>
      <c r="AS6732"/>
      <c r="AT6732"/>
      <c r="AU6732"/>
      <c r="AV6732"/>
      <c r="AW6732"/>
      <c r="AX6732"/>
      <c r="AY6732"/>
      <c r="AZ6732"/>
      <c r="BA6732"/>
      <c r="BB6732"/>
      <c r="BC6732"/>
      <c r="BD6732"/>
      <c r="BE6732"/>
      <c r="BF6732"/>
      <c r="BG6732"/>
      <c r="BH6732"/>
      <c r="BI6732"/>
      <c r="BJ6732"/>
      <c r="BK6732"/>
      <c r="BL6732"/>
      <c r="BM6732"/>
      <c r="BN6732"/>
      <c r="BO6732"/>
    </row>
    <row r="6733" spans="1:67" ht="15" x14ac:dyDescent="0.25">
      <c r="A6733" s="245" t="s">
        <v>66</v>
      </c>
      <c r="B6733" s="245" t="s">
        <v>65</v>
      </c>
      <c r="C6733" s="245" t="s">
        <v>866</v>
      </c>
      <c r="D6733" s="245" t="s">
        <v>865</v>
      </c>
      <c r="E6733" s="246" t="s">
        <v>44</v>
      </c>
      <c r="F6733" s="245" t="s">
        <v>44</v>
      </c>
      <c r="G6733" s="245" t="s">
        <v>9940</v>
      </c>
      <c r="H6733" s="245" t="s">
        <v>9941</v>
      </c>
      <c r="I6733" s="245" t="s">
        <v>9917</v>
      </c>
      <c r="J6733" s="245" t="s">
        <v>106</v>
      </c>
      <c r="K6733" s="246" t="s">
        <v>25736</v>
      </c>
      <c r="L6733" s="245" t="s">
        <v>568</v>
      </c>
      <c r="M6733"/>
      <c r="N6733"/>
      <c r="O6733"/>
      <c r="P6733"/>
      <c r="Q6733"/>
      <c r="R6733"/>
      <c r="S6733"/>
      <c r="T6733"/>
      <c r="U6733"/>
      <c r="V6733"/>
      <c r="W6733"/>
      <c r="X6733"/>
      <c r="Y6733"/>
      <c r="Z6733"/>
      <c r="AA6733"/>
      <c r="AB6733"/>
      <c r="AC6733"/>
      <c r="AD6733"/>
      <c r="AE6733"/>
      <c r="AF6733"/>
      <c r="AG6733"/>
      <c r="AH6733"/>
      <c r="AI6733"/>
      <c r="AJ6733"/>
      <c r="AK6733"/>
      <c r="AL6733"/>
      <c r="AM6733"/>
      <c r="AN6733"/>
      <c r="AO6733"/>
      <c r="AP6733"/>
      <c r="AQ6733"/>
      <c r="AR6733"/>
      <c r="AS6733"/>
      <c r="AT6733"/>
      <c r="AU6733"/>
      <c r="AV6733"/>
      <c r="AW6733"/>
      <c r="AX6733"/>
      <c r="AY6733"/>
      <c r="AZ6733"/>
      <c r="BA6733"/>
      <c r="BB6733"/>
      <c r="BC6733"/>
      <c r="BD6733"/>
      <c r="BE6733"/>
      <c r="BF6733"/>
      <c r="BG6733"/>
      <c r="BH6733"/>
      <c r="BI6733"/>
      <c r="BJ6733"/>
      <c r="BK6733"/>
      <c r="BL6733"/>
      <c r="BM6733"/>
      <c r="BN6733"/>
      <c r="BO6733"/>
    </row>
    <row r="6734" spans="1:67" ht="15" x14ac:dyDescent="0.25">
      <c r="A6734" s="245" t="s">
        <v>66</v>
      </c>
      <c r="B6734" s="245" t="s">
        <v>65</v>
      </c>
      <c r="C6734" s="245" t="s">
        <v>866</v>
      </c>
      <c r="D6734" s="245" t="s">
        <v>865</v>
      </c>
      <c r="E6734" s="246" t="s">
        <v>44</v>
      </c>
      <c r="F6734" s="245" t="s">
        <v>44</v>
      </c>
      <c r="G6734" s="245" t="s">
        <v>9943</v>
      </c>
      <c r="H6734" s="245" t="s">
        <v>9944</v>
      </c>
      <c r="I6734" s="245" t="s">
        <v>9917</v>
      </c>
      <c r="J6734" s="245" t="s">
        <v>106</v>
      </c>
      <c r="K6734" s="246" t="s">
        <v>1680</v>
      </c>
      <c r="L6734" s="245" t="s">
        <v>568</v>
      </c>
      <c r="M6734"/>
      <c r="N6734"/>
      <c r="O6734"/>
      <c r="P6734"/>
      <c r="Q6734"/>
      <c r="R6734"/>
      <c r="S6734"/>
      <c r="T6734"/>
      <c r="U6734"/>
      <c r="V6734"/>
      <c r="W6734"/>
      <c r="X6734"/>
      <c r="Y6734"/>
      <c r="Z6734"/>
      <c r="AA6734"/>
      <c r="AB6734"/>
      <c r="AC6734"/>
      <c r="AD6734"/>
      <c r="AE6734"/>
      <c r="AF6734"/>
      <c r="AG6734"/>
      <c r="AH6734"/>
      <c r="AI6734"/>
      <c r="AJ6734"/>
      <c r="AK6734"/>
      <c r="AL6734"/>
      <c r="AM6734"/>
      <c r="AN6734"/>
      <c r="AO6734"/>
      <c r="AP6734"/>
      <c r="AQ6734"/>
      <c r="AR6734"/>
      <c r="AS6734"/>
      <c r="AT6734"/>
      <c r="AU6734"/>
      <c r="AV6734"/>
      <c r="AW6734"/>
      <c r="AX6734"/>
      <c r="AY6734"/>
      <c r="AZ6734"/>
      <c r="BA6734"/>
      <c r="BB6734"/>
      <c r="BC6734"/>
      <c r="BD6734"/>
      <c r="BE6734"/>
      <c r="BF6734"/>
      <c r="BG6734"/>
      <c r="BH6734"/>
      <c r="BI6734"/>
      <c r="BJ6734"/>
      <c r="BK6734"/>
      <c r="BL6734"/>
      <c r="BM6734"/>
      <c r="BN6734"/>
      <c r="BO6734"/>
    </row>
    <row r="6735" spans="1:67" ht="15" x14ac:dyDescent="0.25">
      <c r="A6735" s="245" t="s">
        <v>66</v>
      </c>
      <c r="B6735" s="245" t="s">
        <v>65</v>
      </c>
      <c r="C6735" s="245" t="s">
        <v>866</v>
      </c>
      <c r="D6735" s="245" t="s">
        <v>865</v>
      </c>
      <c r="E6735" s="246" t="s">
        <v>44</v>
      </c>
      <c r="F6735" s="245" t="s">
        <v>44</v>
      </c>
      <c r="G6735" s="245" t="s">
        <v>9945</v>
      </c>
      <c r="H6735" s="245" t="s">
        <v>9946</v>
      </c>
      <c r="I6735" s="245" t="s">
        <v>9917</v>
      </c>
      <c r="J6735" s="245" t="s">
        <v>106</v>
      </c>
      <c r="K6735" s="246" t="s">
        <v>3677</v>
      </c>
      <c r="L6735" s="245" t="s">
        <v>568</v>
      </c>
      <c r="M6735"/>
      <c r="N6735"/>
      <c r="O6735"/>
      <c r="P6735"/>
      <c r="Q6735"/>
      <c r="R6735"/>
      <c r="S6735"/>
      <c r="T6735"/>
      <c r="U6735"/>
      <c r="V6735"/>
      <c r="W6735"/>
      <c r="X6735"/>
      <c r="Y6735"/>
      <c r="Z6735"/>
      <c r="AA6735"/>
      <c r="AB6735"/>
      <c r="AC6735"/>
      <c r="AD6735"/>
      <c r="AE6735"/>
      <c r="AF6735"/>
      <c r="AG6735"/>
      <c r="AH6735"/>
      <c r="AI6735"/>
      <c r="AJ6735"/>
      <c r="AK6735"/>
      <c r="AL6735"/>
      <c r="AM6735"/>
      <c r="AN6735"/>
      <c r="AO6735"/>
      <c r="AP6735"/>
      <c r="AQ6735"/>
      <c r="AR6735"/>
      <c r="AS6735"/>
      <c r="AT6735"/>
      <c r="AU6735"/>
      <c r="AV6735"/>
      <c r="AW6735"/>
      <c r="AX6735"/>
      <c r="AY6735"/>
      <c r="AZ6735"/>
      <c r="BA6735"/>
      <c r="BB6735"/>
      <c r="BC6735"/>
      <c r="BD6735"/>
      <c r="BE6735"/>
      <c r="BF6735"/>
      <c r="BG6735"/>
      <c r="BH6735"/>
      <c r="BI6735"/>
      <c r="BJ6735"/>
      <c r="BK6735"/>
      <c r="BL6735"/>
      <c r="BM6735"/>
      <c r="BN6735"/>
      <c r="BO6735"/>
    </row>
    <row r="6736" spans="1:67" ht="15" x14ac:dyDescent="0.25">
      <c r="A6736" s="245" t="s">
        <v>66</v>
      </c>
      <c r="B6736" s="245" t="s">
        <v>65</v>
      </c>
      <c r="C6736" s="245" t="s">
        <v>866</v>
      </c>
      <c r="D6736" s="245" t="s">
        <v>865</v>
      </c>
      <c r="E6736" s="246" t="s">
        <v>44</v>
      </c>
      <c r="F6736" s="245" t="s">
        <v>44</v>
      </c>
      <c r="G6736" s="245" t="s">
        <v>9947</v>
      </c>
      <c r="H6736" s="245" t="s">
        <v>9948</v>
      </c>
      <c r="I6736" s="245" t="s">
        <v>9917</v>
      </c>
      <c r="J6736" s="245" t="s">
        <v>106</v>
      </c>
      <c r="K6736" s="246" t="s">
        <v>25736</v>
      </c>
      <c r="L6736" s="245" t="s">
        <v>568</v>
      </c>
      <c r="M6736"/>
      <c r="N6736"/>
      <c r="O6736"/>
      <c r="P6736"/>
      <c r="Q6736"/>
      <c r="R6736"/>
      <c r="S6736"/>
      <c r="T6736"/>
      <c r="U6736"/>
      <c r="V6736"/>
      <c r="W6736"/>
      <c r="X6736"/>
      <c r="Y6736"/>
      <c r="Z6736"/>
      <c r="AA6736"/>
      <c r="AB6736"/>
      <c r="AC6736"/>
      <c r="AD6736"/>
      <c r="AE6736"/>
      <c r="AF6736"/>
      <c r="AG6736"/>
      <c r="AH6736"/>
      <c r="AI6736"/>
      <c r="AJ6736"/>
      <c r="AK6736"/>
      <c r="AL6736"/>
      <c r="AM6736"/>
      <c r="AN6736"/>
      <c r="AO6736"/>
      <c r="AP6736"/>
      <c r="AQ6736"/>
      <c r="AR6736"/>
      <c r="AS6736"/>
      <c r="AT6736"/>
      <c r="AU6736"/>
      <c r="AV6736"/>
      <c r="AW6736"/>
      <c r="AX6736"/>
      <c r="AY6736"/>
      <c r="AZ6736"/>
      <c r="BA6736"/>
      <c r="BB6736"/>
      <c r="BC6736"/>
      <c r="BD6736"/>
      <c r="BE6736"/>
      <c r="BF6736"/>
      <c r="BG6736"/>
      <c r="BH6736"/>
      <c r="BI6736"/>
      <c r="BJ6736"/>
      <c r="BK6736"/>
      <c r="BL6736"/>
      <c r="BM6736"/>
      <c r="BN6736"/>
      <c r="BO6736"/>
    </row>
    <row r="6737" spans="1:67" ht="15" x14ac:dyDescent="0.25">
      <c r="A6737" s="245" t="s">
        <v>66</v>
      </c>
      <c r="B6737" s="245" t="s">
        <v>65</v>
      </c>
      <c r="C6737" s="245" t="s">
        <v>866</v>
      </c>
      <c r="D6737" s="245" t="s">
        <v>865</v>
      </c>
      <c r="E6737" s="246" t="s">
        <v>44</v>
      </c>
      <c r="F6737" s="245" t="s">
        <v>44</v>
      </c>
      <c r="G6737" s="245" t="s">
        <v>9949</v>
      </c>
      <c r="H6737" s="245" t="s">
        <v>9950</v>
      </c>
      <c r="I6737" s="245" t="s">
        <v>9917</v>
      </c>
      <c r="J6737" s="245" t="s">
        <v>106</v>
      </c>
      <c r="K6737" s="246" t="s">
        <v>19149</v>
      </c>
      <c r="L6737" s="245" t="s">
        <v>568</v>
      </c>
      <c r="M6737"/>
      <c r="N6737"/>
      <c r="O6737"/>
      <c r="P6737"/>
      <c r="Q6737"/>
      <c r="R6737"/>
      <c r="S6737"/>
      <c r="T6737"/>
      <c r="U6737"/>
      <c r="V6737"/>
      <c r="W6737"/>
      <c r="X6737"/>
      <c r="Y6737"/>
      <c r="Z6737"/>
      <c r="AA6737"/>
      <c r="AB6737"/>
      <c r="AC6737"/>
      <c r="AD6737"/>
      <c r="AE6737"/>
      <c r="AF6737"/>
      <c r="AG6737"/>
      <c r="AH6737"/>
      <c r="AI6737"/>
      <c r="AJ6737"/>
      <c r="AK6737"/>
      <c r="AL6737"/>
      <c r="AM6737"/>
      <c r="AN6737"/>
      <c r="AO6737"/>
      <c r="AP6737"/>
      <c r="AQ6737"/>
      <c r="AR6737"/>
      <c r="AS6737"/>
      <c r="AT6737"/>
      <c r="AU6737"/>
      <c r="AV6737"/>
      <c r="AW6737"/>
      <c r="AX6737"/>
      <c r="AY6737"/>
      <c r="AZ6737"/>
      <c r="BA6737"/>
      <c r="BB6737"/>
      <c r="BC6737"/>
      <c r="BD6737"/>
      <c r="BE6737"/>
      <c r="BF6737"/>
      <c r="BG6737"/>
      <c r="BH6737"/>
      <c r="BI6737"/>
      <c r="BJ6737"/>
      <c r="BK6737"/>
      <c r="BL6737"/>
      <c r="BM6737"/>
      <c r="BN6737"/>
      <c r="BO6737"/>
    </row>
    <row r="6738" spans="1:67" ht="15" x14ac:dyDescent="0.25">
      <c r="A6738" s="245" t="s">
        <v>66</v>
      </c>
      <c r="B6738" s="245" t="s">
        <v>65</v>
      </c>
      <c r="C6738" s="245" t="s">
        <v>866</v>
      </c>
      <c r="D6738" s="245" t="s">
        <v>865</v>
      </c>
      <c r="E6738" s="246" t="s">
        <v>44</v>
      </c>
      <c r="F6738" s="245" t="s">
        <v>44</v>
      </c>
      <c r="G6738" s="245" t="s">
        <v>9951</v>
      </c>
      <c r="H6738" s="245" t="s">
        <v>9952</v>
      </c>
      <c r="I6738" s="245" t="s">
        <v>9917</v>
      </c>
      <c r="J6738" s="245" t="s">
        <v>106</v>
      </c>
      <c r="K6738" s="246" t="s">
        <v>9191</v>
      </c>
      <c r="L6738" s="245" t="s">
        <v>568</v>
      </c>
      <c r="M6738"/>
      <c r="N6738"/>
      <c r="O6738"/>
      <c r="P6738"/>
      <c r="Q6738"/>
      <c r="R6738"/>
      <c r="S6738"/>
      <c r="T6738"/>
      <c r="U6738"/>
      <c r="V6738"/>
      <c r="W6738"/>
      <c r="X6738"/>
      <c r="Y6738"/>
      <c r="Z6738"/>
      <c r="AA6738"/>
      <c r="AB6738"/>
      <c r="AC6738"/>
      <c r="AD6738"/>
      <c r="AE6738"/>
      <c r="AF6738"/>
      <c r="AG6738"/>
      <c r="AH6738"/>
      <c r="AI6738"/>
      <c r="AJ6738"/>
      <c r="AK6738"/>
      <c r="AL6738"/>
      <c r="AM6738"/>
      <c r="AN6738"/>
      <c r="AO6738"/>
      <c r="AP6738"/>
      <c r="AQ6738"/>
      <c r="AR6738"/>
      <c r="AS6738"/>
      <c r="AT6738"/>
      <c r="AU6738"/>
      <c r="AV6738"/>
      <c r="AW6738"/>
      <c r="AX6738"/>
      <c r="AY6738"/>
      <c r="AZ6738"/>
      <c r="BA6738"/>
      <c r="BB6738"/>
      <c r="BC6738"/>
      <c r="BD6738"/>
      <c r="BE6738"/>
      <c r="BF6738"/>
      <c r="BG6738"/>
      <c r="BH6738"/>
      <c r="BI6738"/>
      <c r="BJ6738"/>
      <c r="BK6738"/>
      <c r="BL6738"/>
      <c r="BM6738"/>
      <c r="BN6738"/>
      <c r="BO6738"/>
    </row>
    <row r="6739" spans="1:67" ht="15" x14ac:dyDescent="0.25">
      <c r="A6739" s="245" t="s">
        <v>66</v>
      </c>
      <c r="B6739" s="245" t="s">
        <v>65</v>
      </c>
      <c r="C6739" s="245" t="s">
        <v>866</v>
      </c>
      <c r="D6739" s="245" t="s">
        <v>865</v>
      </c>
      <c r="E6739" s="246" t="s">
        <v>44</v>
      </c>
      <c r="F6739" s="245" t="s">
        <v>44</v>
      </c>
      <c r="G6739" s="245" t="s">
        <v>9953</v>
      </c>
      <c r="H6739" s="245" t="s">
        <v>9954</v>
      </c>
      <c r="I6739" s="245" t="s">
        <v>9917</v>
      </c>
      <c r="J6739" s="245" t="s">
        <v>106</v>
      </c>
      <c r="K6739" s="246" t="s">
        <v>17016</v>
      </c>
      <c r="L6739" s="245" t="s">
        <v>568</v>
      </c>
      <c r="M6739"/>
      <c r="N6739"/>
      <c r="O6739"/>
      <c r="P6739"/>
      <c r="Q6739"/>
      <c r="R6739"/>
      <c r="S6739"/>
      <c r="T6739"/>
      <c r="U6739"/>
      <c r="V6739"/>
      <c r="W6739"/>
      <c r="X6739"/>
      <c r="Y6739"/>
      <c r="Z6739"/>
      <c r="AA6739"/>
      <c r="AB6739"/>
      <c r="AC6739"/>
      <c r="AD6739"/>
      <c r="AE6739"/>
      <c r="AF6739"/>
      <c r="AG6739"/>
      <c r="AH6739"/>
      <c r="AI6739"/>
      <c r="AJ6739"/>
      <c r="AK6739"/>
      <c r="AL6739"/>
      <c r="AM6739"/>
      <c r="AN6739"/>
      <c r="AO6739"/>
      <c r="AP6739"/>
      <c r="AQ6739"/>
      <c r="AR6739"/>
      <c r="AS6739"/>
      <c r="AT6739"/>
      <c r="AU6739"/>
      <c r="AV6739"/>
      <c r="AW6739"/>
      <c r="AX6739"/>
      <c r="AY6739"/>
      <c r="AZ6739"/>
      <c r="BA6739"/>
      <c r="BB6739"/>
      <c r="BC6739"/>
      <c r="BD6739"/>
      <c r="BE6739"/>
      <c r="BF6739"/>
      <c r="BG6739"/>
      <c r="BH6739"/>
      <c r="BI6739"/>
      <c r="BJ6739"/>
      <c r="BK6739"/>
      <c r="BL6739"/>
      <c r="BM6739"/>
      <c r="BN6739"/>
      <c r="BO6739"/>
    </row>
    <row r="6740" spans="1:67" ht="15" x14ac:dyDescent="0.25">
      <c r="A6740" s="245" t="s">
        <v>66</v>
      </c>
      <c r="B6740" s="245" t="s">
        <v>65</v>
      </c>
      <c r="C6740" s="245" t="s">
        <v>866</v>
      </c>
      <c r="D6740" s="245" t="s">
        <v>865</v>
      </c>
      <c r="E6740" s="246" t="s">
        <v>44</v>
      </c>
      <c r="F6740" s="245" t="s">
        <v>44</v>
      </c>
      <c r="G6740" s="245" t="s">
        <v>9955</v>
      </c>
      <c r="H6740" s="245" t="s">
        <v>9956</v>
      </c>
      <c r="I6740" s="245" t="s">
        <v>9917</v>
      </c>
      <c r="J6740" s="245" t="s">
        <v>106</v>
      </c>
      <c r="K6740" s="246" t="s">
        <v>9459</v>
      </c>
      <c r="L6740" s="245" t="s">
        <v>568</v>
      </c>
      <c r="M6740"/>
      <c r="N6740"/>
      <c r="O6740"/>
      <c r="P6740"/>
      <c r="Q6740"/>
      <c r="R6740"/>
      <c r="S6740"/>
      <c r="T6740"/>
      <c r="U6740"/>
      <c r="V6740"/>
      <c r="W6740"/>
      <c r="X6740"/>
      <c r="Y6740"/>
      <c r="Z6740"/>
      <c r="AA6740"/>
      <c r="AB6740"/>
      <c r="AC6740"/>
      <c r="AD6740"/>
      <c r="AE6740"/>
      <c r="AF6740"/>
      <c r="AG6740"/>
      <c r="AH6740"/>
      <c r="AI6740"/>
      <c r="AJ6740"/>
      <c r="AK6740"/>
      <c r="AL6740"/>
      <c r="AM6740"/>
      <c r="AN6740"/>
      <c r="AO6740"/>
      <c r="AP6740"/>
      <c r="AQ6740"/>
      <c r="AR6740"/>
      <c r="AS6740"/>
      <c r="AT6740"/>
      <c r="AU6740"/>
      <c r="AV6740"/>
      <c r="AW6740"/>
      <c r="AX6740"/>
      <c r="AY6740"/>
      <c r="AZ6740"/>
      <c r="BA6740"/>
      <c r="BB6740"/>
      <c r="BC6740"/>
      <c r="BD6740"/>
      <c r="BE6740"/>
      <c r="BF6740"/>
      <c r="BG6740"/>
      <c r="BH6740"/>
      <c r="BI6740"/>
      <c r="BJ6740"/>
      <c r="BK6740"/>
      <c r="BL6740"/>
      <c r="BM6740"/>
      <c r="BN6740"/>
      <c r="BO6740"/>
    </row>
    <row r="6741" spans="1:67" ht="15" x14ac:dyDescent="0.25">
      <c r="A6741" s="245" t="s">
        <v>66</v>
      </c>
      <c r="B6741" s="245" t="s">
        <v>65</v>
      </c>
      <c r="C6741" s="245" t="s">
        <v>866</v>
      </c>
      <c r="D6741" s="245" t="s">
        <v>865</v>
      </c>
      <c r="E6741" s="246" t="s">
        <v>44</v>
      </c>
      <c r="F6741" s="245" t="s">
        <v>44</v>
      </c>
      <c r="G6741" s="245" t="s">
        <v>9957</v>
      </c>
      <c r="H6741" s="245" t="s">
        <v>9958</v>
      </c>
      <c r="I6741" s="245" t="s">
        <v>9917</v>
      </c>
      <c r="J6741" s="245" t="s">
        <v>106</v>
      </c>
      <c r="K6741" s="246" t="s">
        <v>9464</v>
      </c>
      <c r="L6741" s="245" t="s">
        <v>568</v>
      </c>
      <c r="M6741"/>
      <c r="N6741"/>
      <c r="O6741"/>
      <c r="P6741"/>
      <c r="Q6741"/>
      <c r="R6741"/>
      <c r="S6741"/>
      <c r="T6741"/>
      <c r="U6741"/>
      <c r="V6741"/>
      <c r="W6741"/>
      <c r="X6741"/>
      <c r="Y6741"/>
      <c r="Z6741"/>
      <c r="AA6741"/>
      <c r="AB6741"/>
      <c r="AC6741"/>
      <c r="AD6741"/>
      <c r="AE6741"/>
      <c r="AF6741"/>
      <c r="AG6741"/>
      <c r="AH6741"/>
      <c r="AI6741"/>
      <c r="AJ6741"/>
      <c r="AK6741"/>
      <c r="AL6741"/>
      <c r="AM6741"/>
      <c r="AN6741"/>
      <c r="AO6741"/>
      <c r="AP6741"/>
      <c r="AQ6741"/>
      <c r="AR6741"/>
      <c r="AS6741"/>
      <c r="AT6741"/>
      <c r="AU6741"/>
      <c r="AV6741"/>
      <c r="AW6741"/>
      <c r="AX6741"/>
      <c r="AY6741"/>
      <c r="AZ6741"/>
      <c r="BA6741"/>
      <c r="BB6741"/>
      <c r="BC6741"/>
      <c r="BD6741"/>
      <c r="BE6741"/>
      <c r="BF6741"/>
      <c r="BG6741"/>
      <c r="BH6741"/>
      <c r="BI6741"/>
      <c r="BJ6741"/>
      <c r="BK6741"/>
      <c r="BL6741"/>
      <c r="BM6741"/>
      <c r="BN6741"/>
      <c r="BO6741"/>
    </row>
    <row r="6742" spans="1:67" ht="15" x14ac:dyDescent="0.25">
      <c r="A6742" s="245" t="s">
        <v>66</v>
      </c>
      <c r="B6742" s="245" t="s">
        <v>65</v>
      </c>
      <c r="C6742" s="245" t="s">
        <v>866</v>
      </c>
      <c r="D6742" s="245" t="s">
        <v>865</v>
      </c>
      <c r="E6742" s="246" t="s">
        <v>44</v>
      </c>
      <c r="F6742" s="245" t="s">
        <v>44</v>
      </c>
      <c r="G6742" s="245" t="s">
        <v>9959</v>
      </c>
      <c r="H6742" s="245" t="s">
        <v>9960</v>
      </c>
      <c r="I6742" s="245" t="s">
        <v>9917</v>
      </c>
      <c r="J6742" s="245" t="s">
        <v>106</v>
      </c>
      <c r="K6742" s="246" t="s">
        <v>21701</v>
      </c>
      <c r="L6742" s="245" t="s">
        <v>568</v>
      </c>
      <c r="M6742"/>
      <c r="N6742"/>
      <c r="O6742"/>
      <c r="P6742"/>
      <c r="Q6742"/>
      <c r="R6742"/>
      <c r="S6742"/>
      <c r="T6742"/>
      <c r="U6742"/>
      <c r="V6742"/>
      <c r="W6742"/>
      <c r="X6742"/>
      <c r="Y6742"/>
      <c r="Z6742"/>
      <c r="AA6742"/>
      <c r="AB6742"/>
      <c r="AC6742"/>
      <c r="AD6742"/>
      <c r="AE6742"/>
      <c r="AF6742"/>
      <c r="AG6742"/>
      <c r="AH6742"/>
      <c r="AI6742"/>
      <c r="AJ6742"/>
      <c r="AK6742"/>
      <c r="AL6742"/>
      <c r="AM6742"/>
      <c r="AN6742"/>
      <c r="AO6742"/>
      <c r="AP6742"/>
      <c r="AQ6742"/>
      <c r="AR6742"/>
      <c r="AS6742"/>
      <c r="AT6742"/>
      <c r="AU6742"/>
      <c r="AV6742"/>
      <c r="AW6742"/>
      <c r="AX6742"/>
      <c r="AY6742"/>
      <c r="AZ6742"/>
      <c r="BA6742"/>
      <c r="BB6742"/>
      <c r="BC6742"/>
      <c r="BD6742"/>
      <c r="BE6742"/>
      <c r="BF6742"/>
      <c r="BG6742"/>
      <c r="BH6742"/>
      <c r="BI6742"/>
      <c r="BJ6742"/>
      <c r="BK6742"/>
      <c r="BL6742"/>
      <c r="BM6742"/>
      <c r="BN6742"/>
      <c r="BO6742"/>
    </row>
    <row r="6743" spans="1:67" ht="15" x14ac:dyDescent="0.25">
      <c r="A6743" s="245" t="s">
        <v>66</v>
      </c>
      <c r="B6743" s="245" t="s">
        <v>65</v>
      </c>
      <c r="C6743" s="245" t="s">
        <v>866</v>
      </c>
      <c r="D6743" s="245" t="s">
        <v>865</v>
      </c>
      <c r="E6743" s="246" t="s">
        <v>44</v>
      </c>
      <c r="F6743" s="245" t="s">
        <v>44</v>
      </c>
      <c r="G6743" s="245" t="s">
        <v>9961</v>
      </c>
      <c r="H6743" s="245" t="s">
        <v>9962</v>
      </c>
      <c r="I6743" s="245" t="s">
        <v>9917</v>
      </c>
      <c r="J6743" s="245" t="s">
        <v>106</v>
      </c>
      <c r="K6743" s="246" t="s">
        <v>9459</v>
      </c>
      <c r="L6743" s="245" t="s">
        <v>568</v>
      </c>
      <c r="M6743"/>
      <c r="N6743"/>
      <c r="O6743"/>
      <c r="P6743"/>
      <c r="Q6743"/>
      <c r="R6743"/>
      <c r="S6743"/>
      <c r="T6743"/>
      <c r="U6743"/>
      <c r="V6743"/>
      <c r="W6743"/>
      <c r="X6743"/>
      <c r="Y6743"/>
      <c r="Z6743"/>
      <c r="AA6743"/>
      <c r="AB6743"/>
      <c r="AC6743"/>
      <c r="AD6743"/>
      <c r="AE6743"/>
      <c r="AF6743"/>
      <c r="AG6743"/>
      <c r="AH6743"/>
      <c r="AI6743"/>
      <c r="AJ6743"/>
      <c r="AK6743"/>
      <c r="AL6743"/>
      <c r="AM6743"/>
      <c r="AN6743"/>
      <c r="AO6743"/>
      <c r="AP6743"/>
      <c r="AQ6743"/>
      <c r="AR6743"/>
      <c r="AS6743"/>
      <c r="AT6743"/>
      <c r="AU6743"/>
      <c r="AV6743"/>
      <c r="AW6743"/>
      <c r="AX6743"/>
      <c r="AY6743"/>
      <c r="AZ6743"/>
      <c r="BA6743"/>
      <c r="BB6743"/>
      <c r="BC6743"/>
      <c r="BD6743"/>
      <c r="BE6743"/>
      <c r="BF6743"/>
      <c r="BG6743"/>
      <c r="BH6743"/>
      <c r="BI6743"/>
      <c r="BJ6743"/>
      <c r="BK6743"/>
      <c r="BL6743"/>
      <c r="BM6743"/>
      <c r="BN6743"/>
      <c r="BO6743"/>
    </row>
    <row r="6744" spans="1:67" ht="15" x14ac:dyDescent="0.25">
      <c r="A6744" s="245" t="s">
        <v>66</v>
      </c>
      <c r="B6744" s="245" t="s">
        <v>65</v>
      </c>
      <c r="C6744" s="245" t="s">
        <v>866</v>
      </c>
      <c r="D6744" s="245" t="s">
        <v>865</v>
      </c>
      <c r="E6744" s="246" t="s">
        <v>44</v>
      </c>
      <c r="F6744" s="245" t="s">
        <v>44</v>
      </c>
      <c r="G6744" s="245" t="s">
        <v>9963</v>
      </c>
      <c r="H6744" s="245" t="s">
        <v>9964</v>
      </c>
      <c r="I6744" s="245" t="s">
        <v>9917</v>
      </c>
      <c r="J6744" s="245" t="s">
        <v>106</v>
      </c>
      <c r="K6744" s="246" t="s">
        <v>9191</v>
      </c>
      <c r="L6744" s="245" t="s">
        <v>568</v>
      </c>
      <c r="M6744"/>
      <c r="N6744"/>
      <c r="O6744"/>
      <c r="P6744"/>
      <c r="Q6744"/>
      <c r="R6744"/>
      <c r="S6744"/>
      <c r="T6744"/>
      <c r="U6744"/>
      <c r="V6744"/>
      <c r="W6744"/>
      <c r="X6744"/>
      <c r="Y6744"/>
      <c r="Z6744"/>
      <c r="AA6744"/>
      <c r="AB6744"/>
      <c r="AC6744"/>
      <c r="AD6744"/>
      <c r="AE6744"/>
      <c r="AF6744"/>
      <c r="AG6744"/>
      <c r="AH6744"/>
      <c r="AI6744"/>
      <c r="AJ6744"/>
      <c r="AK6744"/>
      <c r="AL6744"/>
      <c r="AM6744"/>
      <c r="AN6744"/>
      <c r="AO6744"/>
      <c r="AP6744"/>
      <c r="AQ6744"/>
      <c r="AR6744"/>
      <c r="AS6744"/>
      <c r="AT6744"/>
      <c r="AU6744"/>
      <c r="AV6744"/>
      <c r="AW6744"/>
      <c r="AX6744"/>
      <c r="AY6744"/>
      <c r="AZ6744"/>
      <c r="BA6744"/>
      <c r="BB6744"/>
      <c r="BC6744"/>
      <c r="BD6744"/>
      <c r="BE6744"/>
      <c r="BF6744"/>
      <c r="BG6744"/>
      <c r="BH6744"/>
      <c r="BI6744"/>
      <c r="BJ6744"/>
      <c r="BK6744"/>
      <c r="BL6744"/>
      <c r="BM6744"/>
      <c r="BN6744"/>
      <c r="BO6744"/>
    </row>
    <row r="6745" spans="1:67" ht="15" x14ac:dyDescent="0.25">
      <c r="A6745" s="245" t="s">
        <v>66</v>
      </c>
      <c r="B6745" s="245" t="s">
        <v>65</v>
      </c>
      <c r="C6745" s="245" t="s">
        <v>866</v>
      </c>
      <c r="D6745" s="245" t="s">
        <v>865</v>
      </c>
      <c r="E6745" s="246" t="s">
        <v>44</v>
      </c>
      <c r="F6745" s="245" t="s">
        <v>44</v>
      </c>
      <c r="G6745" s="245" t="s">
        <v>9965</v>
      </c>
      <c r="H6745" s="245" t="s">
        <v>9966</v>
      </c>
      <c r="I6745" s="245" t="s">
        <v>9831</v>
      </c>
      <c r="J6745" s="245" t="s">
        <v>106</v>
      </c>
      <c r="K6745" s="246" t="s">
        <v>25193</v>
      </c>
      <c r="L6745" s="245" t="s">
        <v>568</v>
      </c>
      <c r="M6745"/>
      <c r="N6745"/>
      <c r="O6745"/>
      <c r="P6745"/>
      <c r="Q6745"/>
      <c r="R6745"/>
      <c r="S6745"/>
      <c r="T6745"/>
      <c r="U6745"/>
      <c r="V6745"/>
      <c r="W6745"/>
      <c r="X6745"/>
      <c r="Y6745"/>
      <c r="Z6745"/>
      <c r="AA6745"/>
      <c r="AB6745"/>
      <c r="AC6745"/>
      <c r="AD6745"/>
      <c r="AE6745"/>
      <c r="AF6745"/>
      <c r="AG6745"/>
      <c r="AH6745"/>
      <c r="AI6745"/>
      <c r="AJ6745"/>
      <c r="AK6745"/>
      <c r="AL6745"/>
      <c r="AM6745"/>
      <c r="AN6745"/>
      <c r="AO6745"/>
      <c r="AP6745"/>
      <c r="AQ6745"/>
      <c r="AR6745"/>
      <c r="AS6745"/>
      <c r="AT6745"/>
      <c r="AU6745"/>
      <c r="AV6745"/>
      <c r="AW6745"/>
      <c r="AX6745"/>
      <c r="AY6745"/>
      <c r="AZ6745"/>
      <c r="BA6745"/>
      <c r="BB6745"/>
      <c r="BC6745"/>
      <c r="BD6745"/>
      <c r="BE6745"/>
      <c r="BF6745"/>
      <c r="BG6745"/>
      <c r="BH6745"/>
      <c r="BI6745"/>
      <c r="BJ6745"/>
      <c r="BK6745"/>
      <c r="BL6745"/>
      <c r="BM6745"/>
      <c r="BN6745"/>
      <c r="BO6745"/>
    </row>
    <row r="6746" spans="1:67" ht="15" x14ac:dyDescent="0.25">
      <c r="A6746" s="245" t="s">
        <v>66</v>
      </c>
      <c r="B6746" s="245" t="s">
        <v>65</v>
      </c>
      <c r="C6746" s="245" t="s">
        <v>866</v>
      </c>
      <c r="D6746" s="245" t="s">
        <v>865</v>
      </c>
      <c r="E6746" s="246" t="s">
        <v>44</v>
      </c>
      <c r="F6746" s="245" t="s">
        <v>44</v>
      </c>
      <c r="G6746" s="245" t="s">
        <v>9967</v>
      </c>
      <c r="H6746" s="245" t="s">
        <v>9968</v>
      </c>
      <c r="I6746" s="245" t="s">
        <v>9831</v>
      </c>
      <c r="J6746" s="245" t="s">
        <v>106</v>
      </c>
      <c r="K6746" s="246" t="s">
        <v>8390</v>
      </c>
      <c r="L6746" s="245" t="s">
        <v>568</v>
      </c>
      <c r="M6746"/>
      <c r="N6746"/>
      <c r="O6746"/>
      <c r="P6746"/>
      <c r="Q6746"/>
      <c r="R6746"/>
      <c r="S6746"/>
      <c r="T6746"/>
      <c r="U6746"/>
      <c r="V6746"/>
      <c r="W6746"/>
      <c r="X6746"/>
      <c r="Y6746"/>
      <c r="Z6746"/>
      <c r="AA6746"/>
      <c r="AB6746"/>
      <c r="AC6746"/>
      <c r="AD6746"/>
      <c r="AE6746"/>
      <c r="AF6746"/>
      <c r="AG6746"/>
      <c r="AH6746"/>
      <c r="AI6746"/>
      <c r="AJ6746"/>
      <c r="AK6746"/>
      <c r="AL6746"/>
      <c r="AM6746"/>
      <c r="AN6746"/>
      <c r="AO6746"/>
      <c r="AP6746"/>
      <c r="AQ6746"/>
      <c r="AR6746"/>
      <c r="AS6746"/>
      <c r="AT6746"/>
      <c r="AU6746"/>
      <c r="AV6746"/>
      <c r="AW6746"/>
      <c r="AX6746"/>
      <c r="AY6746"/>
      <c r="AZ6746"/>
      <c r="BA6746"/>
      <c r="BB6746"/>
      <c r="BC6746"/>
      <c r="BD6746"/>
      <c r="BE6746"/>
      <c r="BF6746"/>
      <c r="BG6746"/>
      <c r="BH6746"/>
      <c r="BI6746"/>
      <c r="BJ6746"/>
      <c r="BK6746"/>
      <c r="BL6746"/>
      <c r="BM6746"/>
      <c r="BN6746"/>
      <c r="BO6746"/>
    </row>
    <row r="6747" spans="1:67" ht="15" x14ac:dyDescent="0.25">
      <c r="A6747" s="245" t="s">
        <v>66</v>
      </c>
      <c r="B6747" s="245" t="s">
        <v>65</v>
      </c>
      <c r="C6747" s="245" t="s">
        <v>866</v>
      </c>
      <c r="D6747" s="245" t="s">
        <v>865</v>
      </c>
      <c r="E6747" s="246" t="s">
        <v>44</v>
      </c>
      <c r="F6747" s="245" t="s">
        <v>44</v>
      </c>
      <c r="G6747" s="245" t="s">
        <v>9970</v>
      </c>
      <c r="H6747" s="245" t="s">
        <v>9971</v>
      </c>
      <c r="I6747" s="245" t="s">
        <v>9831</v>
      </c>
      <c r="J6747" s="245" t="s">
        <v>106</v>
      </c>
      <c r="K6747" s="246" t="s">
        <v>7937</v>
      </c>
      <c r="L6747" s="245" t="s">
        <v>568</v>
      </c>
      <c r="M6747"/>
      <c r="N6747"/>
      <c r="O6747"/>
      <c r="P6747"/>
      <c r="Q6747"/>
      <c r="R6747"/>
      <c r="S6747"/>
      <c r="T6747"/>
      <c r="U6747"/>
      <c r="V6747"/>
      <c r="W6747"/>
      <c r="X6747"/>
      <c r="Y6747"/>
      <c r="Z6747"/>
      <c r="AA6747"/>
      <c r="AB6747"/>
      <c r="AC6747"/>
      <c r="AD6747"/>
      <c r="AE6747"/>
      <c r="AF6747"/>
      <c r="AG6747"/>
      <c r="AH6747"/>
      <c r="AI6747"/>
      <c r="AJ6747"/>
      <c r="AK6747"/>
      <c r="AL6747"/>
      <c r="AM6747"/>
      <c r="AN6747"/>
      <c r="AO6747"/>
      <c r="AP6747"/>
      <c r="AQ6747"/>
      <c r="AR6747"/>
      <c r="AS6747"/>
      <c r="AT6747"/>
      <c r="AU6747"/>
      <c r="AV6747"/>
      <c r="AW6747"/>
      <c r="AX6747"/>
      <c r="AY6747"/>
      <c r="AZ6747"/>
      <c r="BA6747"/>
      <c r="BB6747"/>
      <c r="BC6747"/>
      <c r="BD6747"/>
      <c r="BE6747"/>
      <c r="BF6747"/>
      <c r="BG6747"/>
      <c r="BH6747"/>
      <c r="BI6747"/>
      <c r="BJ6747"/>
      <c r="BK6747"/>
      <c r="BL6747"/>
      <c r="BM6747"/>
      <c r="BN6747"/>
      <c r="BO6747"/>
    </row>
    <row r="6748" spans="1:67" ht="15" x14ac:dyDescent="0.25">
      <c r="A6748" s="245" t="s">
        <v>66</v>
      </c>
      <c r="B6748" s="245" t="s">
        <v>65</v>
      </c>
      <c r="C6748" s="245" t="s">
        <v>866</v>
      </c>
      <c r="D6748" s="245" t="s">
        <v>865</v>
      </c>
      <c r="E6748" s="246" t="s">
        <v>44</v>
      </c>
      <c r="F6748" s="245" t="s">
        <v>44</v>
      </c>
      <c r="G6748" s="245" t="s">
        <v>9972</v>
      </c>
      <c r="H6748" s="245" t="s">
        <v>9973</v>
      </c>
      <c r="I6748" s="245" t="s">
        <v>9831</v>
      </c>
      <c r="J6748" s="245" t="s">
        <v>106</v>
      </c>
      <c r="K6748" s="246" t="s">
        <v>4182</v>
      </c>
      <c r="L6748" s="245" t="s">
        <v>568</v>
      </c>
      <c r="M6748"/>
      <c r="N6748"/>
      <c r="O6748"/>
      <c r="P6748"/>
      <c r="Q6748"/>
      <c r="R6748"/>
      <c r="S6748"/>
      <c r="T6748"/>
      <c r="U6748"/>
      <c r="V6748"/>
      <c r="W6748"/>
      <c r="X6748"/>
      <c r="Y6748"/>
      <c r="Z6748"/>
      <c r="AA6748"/>
      <c r="AB6748"/>
      <c r="AC6748"/>
      <c r="AD6748"/>
      <c r="AE6748"/>
      <c r="AF6748"/>
      <c r="AG6748"/>
      <c r="AH6748"/>
      <c r="AI6748"/>
      <c r="AJ6748"/>
      <c r="AK6748"/>
      <c r="AL6748"/>
      <c r="AM6748"/>
      <c r="AN6748"/>
      <c r="AO6748"/>
      <c r="AP6748"/>
      <c r="AQ6748"/>
      <c r="AR6748"/>
      <c r="AS6748"/>
      <c r="AT6748"/>
      <c r="AU6748"/>
      <c r="AV6748"/>
      <c r="AW6748"/>
      <c r="AX6748"/>
      <c r="AY6748"/>
      <c r="AZ6748"/>
      <c r="BA6748"/>
      <c r="BB6748"/>
      <c r="BC6748"/>
      <c r="BD6748"/>
      <c r="BE6748"/>
      <c r="BF6748"/>
      <c r="BG6748"/>
      <c r="BH6748"/>
      <c r="BI6748"/>
      <c r="BJ6748"/>
      <c r="BK6748"/>
      <c r="BL6748"/>
      <c r="BM6748"/>
      <c r="BN6748"/>
      <c r="BO6748"/>
    </row>
    <row r="6749" spans="1:67" ht="15" x14ac:dyDescent="0.25">
      <c r="A6749" s="245" t="s">
        <v>66</v>
      </c>
      <c r="B6749" s="245" t="s">
        <v>65</v>
      </c>
      <c r="C6749" s="245" t="s">
        <v>866</v>
      </c>
      <c r="D6749" s="245" t="s">
        <v>865</v>
      </c>
      <c r="E6749" s="246" t="s">
        <v>44</v>
      </c>
      <c r="F6749" s="245" t="s">
        <v>44</v>
      </c>
      <c r="G6749" s="245" t="s">
        <v>9974</v>
      </c>
      <c r="H6749" s="245" t="s">
        <v>9975</v>
      </c>
      <c r="I6749" s="245" t="s">
        <v>9883</v>
      </c>
      <c r="J6749" s="245" t="s">
        <v>106</v>
      </c>
      <c r="K6749" s="246" t="s">
        <v>24021</v>
      </c>
      <c r="L6749" s="245" t="s">
        <v>568</v>
      </c>
      <c r="M6749"/>
      <c r="N6749"/>
      <c r="O6749"/>
      <c r="P6749"/>
      <c r="Q6749"/>
      <c r="R6749"/>
      <c r="S6749"/>
      <c r="T6749"/>
      <c r="U6749"/>
      <c r="V6749"/>
      <c r="W6749"/>
      <c r="X6749"/>
      <c r="Y6749"/>
      <c r="Z6749"/>
      <c r="AA6749"/>
      <c r="AB6749"/>
      <c r="AC6749"/>
      <c r="AD6749"/>
      <c r="AE6749"/>
      <c r="AF6749"/>
      <c r="AG6749"/>
      <c r="AH6749"/>
      <c r="AI6749"/>
      <c r="AJ6749"/>
      <c r="AK6749"/>
      <c r="AL6749"/>
      <c r="AM6749"/>
      <c r="AN6749"/>
      <c r="AO6749"/>
      <c r="AP6749"/>
      <c r="AQ6749"/>
      <c r="AR6749"/>
      <c r="AS6749"/>
      <c r="AT6749"/>
      <c r="AU6749"/>
      <c r="AV6749"/>
      <c r="AW6749"/>
      <c r="AX6749"/>
      <c r="AY6749"/>
      <c r="AZ6749"/>
      <c r="BA6749"/>
      <c r="BB6749"/>
      <c r="BC6749"/>
      <c r="BD6749"/>
      <c r="BE6749"/>
      <c r="BF6749"/>
      <c r="BG6749"/>
      <c r="BH6749"/>
      <c r="BI6749"/>
      <c r="BJ6749"/>
      <c r="BK6749"/>
      <c r="BL6749"/>
      <c r="BM6749"/>
      <c r="BN6749"/>
      <c r="BO6749"/>
    </row>
    <row r="6750" spans="1:67" ht="15" x14ac:dyDescent="0.25">
      <c r="A6750" s="245" t="s">
        <v>66</v>
      </c>
      <c r="B6750" s="245" t="s">
        <v>65</v>
      </c>
      <c r="C6750" s="245" t="s">
        <v>866</v>
      </c>
      <c r="D6750" s="245" t="s">
        <v>865</v>
      </c>
      <c r="E6750" s="246" t="s">
        <v>44</v>
      </c>
      <c r="F6750" s="245" t="s">
        <v>44</v>
      </c>
      <c r="G6750" s="245" t="s">
        <v>9977</v>
      </c>
      <c r="H6750" s="245" t="s">
        <v>9978</v>
      </c>
      <c r="I6750" s="245" t="s">
        <v>11</v>
      </c>
      <c r="J6750" s="245" t="s">
        <v>106</v>
      </c>
      <c r="K6750" s="246" t="s">
        <v>6987</v>
      </c>
      <c r="L6750" s="245" t="s">
        <v>568</v>
      </c>
      <c r="M6750"/>
      <c r="N6750"/>
      <c r="O6750"/>
      <c r="P6750"/>
      <c r="Q6750"/>
      <c r="R6750"/>
      <c r="S6750"/>
      <c r="T6750"/>
      <c r="U6750"/>
      <c r="V6750"/>
      <c r="W6750"/>
      <c r="X6750"/>
      <c r="Y6750"/>
      <c r="Z6750"/>
      <c r="AA6750"/>
      <c r="AB6750"/>
      <c r="AC6750"/>
      <c r="AD6750"/>
      <c r="AE6750"/>
      <c r="AF6750"/>
      <c r="AG6750"/>
      <c r="AH6750"/>
      <c r="AI6750"/>
      <c r="AJ6750"/>
      <c r="AK6750"/>
      <c r="AL6750"/>
      <c r="AM6750"/>
      <c r="AN6750"/>
      <c r="AO6750"/>
      <c r="AP6750"/>
      <c r="AQ6750"/>
      <c r="AR6750"/>
      <c r="AS6750"/>
      <c r="AT6750"/>
      <c r="AU6750"/>
      <c r="AV6750"/>
      <c r="AW6750"/>
      <c r="AX6750"/>
      <c r="AY6750"/>
      <c r="AZ6750"/>
      <c r="BA6750"/>
      <c r="BB6750"/>
      <c r="BC6750"/>
      <c r="BD6750"/>
      <c r="BE6750"/>
      <c r="BF6750"/>
      <c r="BG6750"/>
      <c r="BH6750"/>
      <c r="BI6750"/>
      <c r="BJ6750"/>
      <c r="BK6750"/>
      <c r="BL6750"/>
      <c r="BM6750"/>
      <c r="BN6750"/>
      <c r="BO6750"/>
    </row>
    <row r="6751" spans="1:67" ht="15" x14ac:dyDescent="0.25">
      <c r="A6751" s="245" t="s">
        <v>66</v>
      </c>
      <c r="B6751" s="245" t="s">
        <v>65</v>
      </c>
      <c r="C6751" s="245" t="s">
        <v>866</v>
      </c>
      <c r="D6751" s="245" t="s">
        <v>865</v>
      </c>
      <c r="E6751" s="246" t="s">
        <v>44</v>
      </c>
      <c r="F6751" s="245" t="s">
        <v>44</v>
      </c>
      <c r="G6751" s="245" t="s">
        <v>9979</v>
      </c>
      <c r="H6751" s="245" t="s">
        <v>9980</v>
      </c>
      <c r="I6751" s="245" t="s">
        <v>9858</v>
      </c>
      <c r="J6751" s="245" t="s">
        <v>106</v>
      </c>
      <c r="K6751" s="246" t="s">
        <v>8705</v>
      </c>
      <c r="L6751" s="245" t="s">
        <v>568</v>
      </c>
      <c r="M6751"/>
      <c r="N6751"/>
      <c r="O6751"/>
      <c r="P6751"/>
      <c r="Q6751"/>
      <c r="R6751"/>
      <c r="S6751"/>
      <c r="T6751"/>
      <c r="U6751"/>
      <c r="V6751"/>
      <c r="W6751"/>
      <c r="X6751"/>
      <c r="Y6751"/>
      <c r="Z6751"/>
      <c r="AA6751"/>
      <c r="AB6751"/>
      <c r="AC6751"/>
      <c r="AD6751"/>
      <c r="AE6751"/>
      <c r="AF6751"/>
      <c r="AG6751"/>
      <c r="AH6751"/>
      <c r="AI6751"/>
      <c r="AJ6751"/>
      <c r="AK6751"/>
      <c r="AL6751"/>
      <c r="AM6751"/>
      <c r="AN6751"/>
      <c r="AO6751"/>
      <c r="AP6751"/>
      <c r="AQ6751"/>
      <c r="AR6751"/>
      <c r="AS6751"/>
      <c r="AT6751"/>
      <c r="AU6751"/>
      <c r="AV6751"/>
      <c r="AW6751"/>
      <c r="AX6751"/>
      <c r="AY6751"/>
      <c r="AZ6751"/>
      <c r="BA6751"/>
      <c r="BB6751"/>
      <c r="BC6751"/>
      <c r="BD6751"/>
      <c r="BE6751"/>
      <c r="BF6751"/>
      <c r="BG6751"/>
      <c r="BH6751"/>
      <c r="BI6751"/>
      <c r="BJ6751"/>
      <c r="BK6751"/>
      <c r="BL6751"/>
      <c r="BM6751"/>
      <c r="BN6751"/>
      <c r="BO6751"/>
    </row>
    <row r="6752" spans="1:67" ht="15" x14ac:dyDescent="0.25">
      <c r="A6752" s="245" t="s">
        <v>66</v>
      </c>
      <c r="B6752" s="245" t="s">
        <v>65</v>
      </c>
      <c r="C6752" s="245" t="s">
        <v>866</v>
      </c>
      <c r="D6752" s="245" t="s">
        <v>865</v>
      </c>
      <c r="E6752" s="246" t="s">
        <v>44</v>
      </c>
      <c r="F6752" s="245" t="s">
        <v>44</v>
      </c>
      <c r="G6752" s="245" t="s">
        <v>9981</v>
      </c>
      <c r="H6752" s="245" t="s">
        <v>9982</v>
      </c>
      <c r="I6752" s="245" t="s">
        <v>24</v>
      </c>
      <c r="J6752" s="245" t="s">
        <v>106</v>
      </c>
      <c r="K6752" s="246" t="s">
        <v>16413</v>
      </c>
      <c r="L6752" s="245" t="s">
        <v>568</v>
      </c>
      <c r="M6752"/>
      <c r="N6752"/>
      <c r="O6752"/>
      <c r="P6752"/>
      <c r="Q6752"/>
      <c r="R6752"/>
      <c r="S6752"/>
      <c r="T6752"/>
      <c r="U6752"/>
      <c r="V6752"/>
      <c r="W6752"/>
      <c r="X6752"/>
      <c r="Y6752"/>
      <c r="Z6752"/>
      <c r="AA6752"/>
      <c r="AB6752"/>
      <c r="AC6752"/>
      <c r="AD6752"/>
      <c r="AE6752"/>
      <c r="AF6752"/>
      <c r="AG6752"/>
      <c r="AH6752"/>
      <c r="AI6752"/>
      <c r="AJ6752"/>
      <c r="AK6752"/>
      <c r="AL6752"/>
      <c r="AM6752"/>
      <c r="AN6752"/>
      <c r="AO6752"/>
      <c r="AP6752"/>
      <c r="AQ6752"/>
      <c r="AR6752"/>
      <c r="AS6752"/>
      <c r="AT6752"/>
      <c r="AU6752"/>
      <c r="AV6752"/>
      <c r="AW6752"/>
      <c r="AX6752"/>
      <c r="AY6752"/>
      <c r="AZ6752"/>
      <c r="BA6752"/>
      <c r="BB6752"/>
      <c r="BC6752"/>
      <c r="BD6752"/>
      <c r="BE6752"/>
      <c r="BF6752"/>
      <c r="BG6752"/>
      <c r="BH6752"/>
      <c r="BI6752"/>
      <c r="BJ6752"/>
      <c r="BK6752"/>
      <c r="BL6752"/>
      <c r="BM6752"/>
      <c r="BN6752"/>
      <c r="BO6752"/>
    </row>
    <row r="6753" spans="1:67" ht="15" x14ac:dyDescent="0.25">
      <c r="A6753" s="245" t="s">
        <v>66</v>
      </c>
      <c r="B6753" s="245" t="s">
        <v>65</v>
      </c>
      <c r="C6753" s="245" t="s">
        <v>866</v>
      </c>
      <c r="D6753" s="245" t="s">
        <v>865</v>
      </c>
      <c r="E6753" s="246" t="s">
        <v>44</v>
      </c>
      <c r="F6753" s="245" t="s">
        <v>44</v>
      </c>
      <c r="G6753" s="245" t="s">
        <v>9983</v>
      </c>
      <c r="H6753" s="245" t="s">
        <v>9984</v>
      </c>
      <c r="I6753" s="245" t="s">
        <v>9858</v>
      </c>
      <c r="J6753" s="245" t="s">
        <v>106</v>
      </c>
      <c r="K6753" s="246" t="s">
        <v>8705</v>
      </c>
      <c r="L6753" s="245" t="s">
        <v>568</v>
      </c>
      <c r="M6753"/>
      <c r="N6753"/>
      <c r="O6753"/>
      <c r="P6753"/>
      <c r="Q6753"/>
      <c r="R6753"/>
      <c r="S6753"/>
      <c r="T6753"/>
      <c r="U6753"/>
      <c r="V6753"/>
      <c r="W6753"/>
      <c r="X6753"/>
      <c r="Y6753"/>
      <c r="Z6753"/>
      <c r="AA6753"/>
      <c r="AB6753"/>
      <c r="AC6753"/>
      <c r="AD6753"/>
      <c r="AE6753"/>
      <c r="AF6753"/>
      <c r="AG6753"/>
      <c r="AH6753"/>
      <c r="AI6753"/>
      <c r="AJ6753"/>
      <c r="AK6753"/>
      <c r="AL6753"/>
      <c r="AM6753"/>
      <c r="AN6753"/>
      <c r="AO6753"/>
      <c r="AP6753"/>
      <c r="AQ6753"/>
      <c r="AR6753"/>
      <c r="AS6753"/>
      <c r="AT6753"/>
      <c r="AU6753"/>
      <c r="AV6753"/>
      <c r="AW6753"/>
      <c r="AX6753"/>
      <c r="AY6753"/>
      <c r="AZ6753"/>
      <c r="BA6753"/>
      <c r="BB6753"/>
      <c r="BC6753"/>
      <c r="BD6753"/>
      <c r="BE6753"/>
      <c r="BF6753"/>
      <c r="BG6753"/>
      <c r="BH6753"/>
      <c r="BI6753"/>
      <c r="BJ6753"/>
      <c r="BK6753"/>
      <c r="BL6753"/>
      <c r="BM6753"/>
      <c r="BN6753"/>
      <c r="BO6753"/>
    </row>
    <row r="6754" spans="1:67" ht="15" x14ac:dyDescent="0.25">
      <c r="A6754" s="245" t="s">
        <v>66</v>
      </c>
      <c r="B6754" s="245" t="s">
        <v>65</v>
      </c>
      <c r="C6754" s="245" t="s">
        <v>866</v>
      </c>
      <c r="D6754" s="245" t="s">
        <v>865</v>
      </c>
      <c r="E6754" s="246" t="s">
        <v>44</v>
      </c>
      <c r="F6754" s="245" t="s">
        <v>44</v>
      </c>
      <c r="G6754" s="245" t="s">
        <v>9985</v>
      </c>
      <c r="H6754" s="245" t="s">
        <v>9986</v>
      </c>
      <c r="I6754" s="245" t="s">
        <v>24</v>
      </c>
      <c r="J6754" s="245" t="s">
        <v>106</v>
      </c>
      <c r="K6754" s="246" t="s">
        <v>16413</v>
      </c>
      <c r="L6754" s="245" t="s">
        <v>568</v>
      </c>
      <c r="M6754"/>
      <c r="N6754"/>
      <c r="O6754"/>
      <c r="P6754"/>
      <c r="Q6754"/>
      <c r="R6754"/>
      <c r="S6754"/>
      <c r="T6754"/>
      <c r="U6754"/>
      <c r="V6754"/>
      <c r="W6754"/>
      <c r="X6754"/>
      <c r="Y6754"/>
      <c r="Z6754"/>
      <c r="AA6754"/>
      <c r="AB6754"/>
      <c r="AC6754"/>
      <c r="AD6754"/>
      <c r="AE6754"/>
      <c r="AF6754"/>
      <c r="AG6754"/>
      <c r="AH6754"/>
      <c r="AI6754"/>
      <c r="AJ6754"/>
      <c r="AK6754"/>
      <c r="AL6754"/>
      <c r="AM6754"/>
      <c r="AN6754"/>
      <c r="AO6754"/>
      <c r="AP6754"/>
      <c r="AQ6754"/>
      <c r="AR6754"/>
      <c r="AS6754"/>
      <c r="AT6754"/>
      <c r="AU6754"/>
      <c r="AV6754"/>
      <c r="AW6754"/>
      <c r="AX6754"/>
      <c r="AY6754"/>
      <c r="AZ6754"/>
      <c r="BA6754"/>
      <c r="BB6754"/>
      <c r="BC6754"/>
      <c r="BD6754"/>
      <c r="BE6754"/>
      <c r="BF6754"/>
      <c r="BG6754"/>
      <c r="BH6754"/>
      <c r="BI6754"/>
      <c r="BJ6754"/>
      <c r="BK6754"/>
      <c r="BL6754"/>
      <c r="BM6754"/>
      <c r="BN6754"/>
      <c r="BO6754"/>
    </row>
    <row r="6755" spans="1:67" ht="15" x14ac:dyDescent="0.25">
      <c r="A6755" s="245" t="s">
        <v>66</v>
      </c>
      <c r="B6755" s="245" t="s">
        <v>65</v>
      </c>
      <c r="C6755" s="245" t="s">
        <v>866</v>
      </c>
      <c r="D6755" s="245" t="s">
        <v>865</v>
      </c>
      <c r="E6755" s="246" t="s">
        <v>44</v>
      </c>
      <c r="F6755" s="245" t="s">
        <v>44</v>
      </c>
      <c r="G6755" s="245" t="s">
        <v>9987</v>
      </c>
      <c r="H6755" s="245" t="s">
        <v>9988</v>
      </c>
      <c r="I6755" s="245" t="s">
        <v>9858</v>
      </c>
      <c r="J6755" s="245" t="s">
        <v>106</v>
      </c>
      <c r="K6755" s="246" t="s">
        <v>15616</v>
      </c>
      <c r="L6755" s="245" t="s">
        <v>568</v>
      </c>
      <c r="M6755"/>
      <c r="N6755"/>
      <c r="O6755"/>
      <c r="P6755"/>
      <c r="Q6755"/>
      <c r="R6755"/>
      <c r="S6755"/>
      <c r="T6755"/>
      <c r="U6755"/>
      <c r="V6755"/>
      <c r="W6755"/>
      <c r="X6755"/>
      <c r="Y6755"/>
      <c r="Z6755"/>
      <c r="AA6755"/>
      <c r="AB6755"/>
      <c r="AC6755"/>
      <c r="AD6755"/>
      <c r="AE6755"/>
      <c r="AF6755"/>
      <c r="AG6755"/>
      <c r="AH6755"/>
      <c r="AI6755"/>
      <c r="AJ6755"/>
      <c r="AK6755"/>
      <c r="AL6755"/>
      <c r="AM6755"/>
      <c r="AN6755"/>
      <c r="AO6755"/>
      <c r="AP6755"/>
      <c r="AQ6755"/>
      <c r="AR6755"/>
      <c r="AS6755"/>
      <c r="AT6755"/>
      <c r="AU6755"/>
      <c r="AV6755"/>
      <c r="AW6755"/>
      <c r="AX6755"/>
      <c r="AY6755"/>
      <c r="AZ6755"/>
      <c r="BA6755"/>
      <c r="BB6755"/>
      <c r="BC6755"/>
      <c r="BD6755"/>
      <c r="BE6755"/>
      <c r="BF6755"/>
      <c r="BG6755"/>
      <c r="BH6755"/>
      <c r="BI6755"/>
      <c r="BJ6755"/>
      <c r="BK6755"/>
      <c r="BL6755"/>
      <c r="BM6755"/>
      <c r="BN6755"/>
      <c r="BO6755"/>
    </row>
    <row r="6756" spans="1:67" ht="15" x14ac:dyDescent="0.25">
      <c r="A6756" s="245" t="s">
        <v>66</v>
      </c>
      <c r="B6756" s="245" t="s">
        <v>65</v>
      </c>
      <c r="C6756" s="245" t="s">
        <v>866</v>
      </c>
      <c r="D6756" s="245" t="s">
        <v>865</v>
      </c>
      <c r="E6756" s="246" t="s">
        <v>44</v>
      </c>
      <c r="F6756" s="245" t="s">
        <v>44</v>
      </c>
      <c r="G6756" s="245" t="s">
        <v>9989</v>
      </c>
      <c r="H6756" s="245" t="s">
        <v>9990</v>
      </c>
      <c r="I6756" s="245" t="s">
        <v>9883</v>
      </c>
      <c r="J6756" s="245" t="s">
        <v>106</v>
      </c>
      <c r="K6756" s="246" t="s">
        <v>8642</v>
      </c>
      <c r="L6756" s="245" t="s">
        <v>568</v>
      </c>
      <c r="M6756"/>
      <c r="N6756"/>
      <c r="O6756"/>
      <c r="P6756"/>
      <c r="Q6756"/>
      <c r="R6756"/>
      <c r="S6756"/>
      <c r="T6756"/>
      <c r="U6756"/>
      <c r="V6756"/>
      <c r="W6756"/>
      <c r="X6756"/>
      <c r="Y6756"/>
      <c r="Z6756"/>
      <c r="AA6756"/>
      <c r="AB6756"/>
      <c r="AC6756"/>
      <c r="AD6756"/>
      <c r="AE6756"/>
      <c r="AF6756"/>
      <c r="AG6756"/>
      <c r="AH6756"/>
      <c r="AI6756"/>
      <c r="AJ6756"/>
      <c r="AK6756"/>
      <c r="AL6756"/>
      <c r="AM6756"/>
      <c r="AN6756"/>
      <c r="AO6756"/>
      <c r="AP6756"/>
      <c r="AQ6756"/>
      <c r="AR6756"/>
      <c r="AS6756"/>
      <c r="AT6756"/>
      <c r="AU6756"/>
      <c r="AV6756"/>
      <c r="AW6756"/>
      <c r="AX6756"/>
      <c r="AY6756"/>
      <c r="AZ6756"/>
      <c r="BA6756"/>
      <c r="BB6756"/>
      <c r="BC6756"/>
      <c r="BD6756"/>
      <c r="BE6756"/>
      <c r="BF6756"/>
      <c r="BG6756"/>
      <c r="BH6756"/>
      <c r="BI6756"/>
      <c r="BJ6756"/>
      <c r="BK6756"/>
      <c r="BL6756"/>
      <c r="BM6756"/>
      <c r="BN6756"/>
      <c r="BO6756"/>
    </row>
    <row r="6757" spans="1:67" ht="15" x14ac:dyDescent="0.25">
      <c r="A6757" s="245" t="s">
        <v>66</v>
      </c>
      <c r="B6757" s="245" t="s">
        <v>65</v>
      </c>
      <c r="C6757" s="245" t="s">
        <v>866</v>
      </c>
      <c r="D6757" s="245" t="s">
        <v>865</v>
      </c>
      <c r="E6757" s="246" t="s">
        <v>44</v>
      </c>
      <c r="F6757" s="245" t="s">
        <v>44</v>
      </c>
      <c r="G6757" s="245" t="s">
        <v>9991</v>
      </c>
      <c r="H6757" s="245" t="s">
        <v>9992</v>
      </c>
      <c r="I6757" s="245" t="s">
        <v>11</v>
      </c>
      <c r="J6757" s="245" t="s">
        <v>106</v>
      </c>
      <c r="K6757" s="246" t="s">
        <v>9619</v>
      </c>
      <c r="L6757" s="245" t="s">
        <v>568</v>
      </c>
      <c r="M6757"/>
      <c r="N6757"/>
      <c r="O6757"/>
      <c r="P6757"/>
      <c r="Q6757"/>
      <c r="R6757"/>
      <c r="S6757"/>
      <c r="T6757"/>
      <c r="U6757"/>
      <c r="V6757"/>
      <c r="W6757"/>
      <c r="X6757"/>
      <c r="Y6757"/>
      <c r="Z6757"/>
      <c r="AA6757"/>
      <c r="AB6757"/>
      <c r="AC6757"/>
      <c r="AD6757"/>
      <c r="AE6757"/>
      <c r="AF6757"/>
      <c r="AG6757"/>
      <c r="AH6757"/>
      <c r="AI6757"/>
      <c r="AJ6757"/>
      <c r="AK6757"/>
      <c r="AL6757"/>
      <c r="AM6757"/>
      <c r="AN6757"/>
      <c r="AO6757"/>
      <c r="AP6757"/>
      <c r="AQ6757"/>
      <c r="AR6757"/>
      <c r="AS6757"/>
      <c r="AT6757"/>
      <c r="AU6757"/>
      <c r="AV6757"/>
      <c r="AW6757"/>
      <c r="AX6757"/>
      <c r="AY6757"/>
      <c r="AZ6757"/>
      <c r="BA6757"/>
      <c r="BB6757"/>
      <c r="BC6757"/>
      <c r="BD6757"/>
      <c r="BE6757"/>
      <c r="BF6757"/>
      <c r="BG6757"/>
      <c r="BH6757"/>
      <c r="BI6757"/>
      <c r="BJ6757"/>
      <c r="BK6757"/>
      <c r="BL6757"/>
      <c r="BM6757"/>
      <c r="BN6757"/>
      <c r="BO6757"/>
    </row>
    <row r="6758" spans="1:67" ht="15" x14ac:dyDescent="0.25">
      <c r="A6758" s="245" t="s">
        <v>66</v>
      </c>
      <c r="B6758" s="245" t="s">
        <v>65</v>
      </c>
      <c r="C6758" s="245" t="s">
        <v>866</v>
      </c>
      <c r="D6758" s="245" t="s">
        <v>865</v>
      </c>
      <c r="E6758" s="246" t="s">
        <v>44</v>
      </c>
      <c r="F6758" s="245" t="s">
        <v>44</v>
      </c>
      <c r="G6758" s="245" t="s">
        <v>9993</v>
      </c>
      <c r="H6758" s="245" t="s">
        <v>9994</v>
      </c>
      <c r="I6758" s="245" t="s">
        <v>9831</v>
      </c>
      <c r="J6758" s="245" t="s">
        <v>106</v>
      </c>
      <c r="K6758" s="246" t="s">
        <v>6318</v>
      </c>
      <c r="L6758" s="245" t="s">
        <v>568</v>
      </c>
      <c r="M6758"/>
      <c r="N6758"/>
      <c r="O6758"/>
      <c r="P6758"/>
      <c r="Q6758"/>
      <c r="R6758"/>
      <c r="S6758"/>
      <c r="T6758"/>
      <c r="U6758"/>
      <c r="V6758"/>
      <c r="W6758"/>
      <c r="X6758"/>
      <c r="Y6758"/>
      <c r="Z6758"/>
      <c r="AA6758"/>
      <c r="AB6758"/>
      <c r="AC6758"/>
      <c r="AD6758"/>
      <c r="AE6758"/>
      <c r="AF6758"/>
      <c r="AG6758"/>
      <c r="AH6758"/>
      <c r="AI6758"/>
      <c r="AJ6758"/>
      <c r="AK6758"/>
      <c r="AL6758"/>
      <c r="AM6758"/>
      <c r="AN6758"/>
      <c r="AO6758"/>
      <c r="AP6758"/>
      <c r="AQ6758"/>
      <c r="AR6758"/>
      <c r="AS6758"/>
      <c r="AT6758"/>
      <c r="AU6758"/>
      <c r="AV6758"/>
      <c r="AW6758"/>
      <c r="AX6758"/>
      <c r="AY6758"/>
      <c r="AZ6758"/>
      <c r="BA6758"/>
      <c r="BB6758"/>
      <c r="BC6758"/>
      <c r="BD6758"/>
      <c r="BE6758"/>
      <c r="BF6758"/>
      <c r="BG6758"/>
      <c r="BH6758"/>
      <c r="BI6758"/>
      <c r="BJ6758"/>
      <c r="BK6758"/>
      <c r="BL6758"/>
      <c r="BM6758"/>
      <c r="BN6758"/>
      <c r="BO6758"/>
    </row>
    <row r="6759" spans="1:67" ht="15" x14ac:dyDescent="0.25">
      <c r="A6759" s="245" t="s">
        <v>66</v>
      </c>
      <c r="B6759" s="245" t="s">
        <v>65</v>
      </c>
      <c r="C6759" s="245" t="s">
        <v>866</v>
      </c>
      <c r="D6759" s="245" t="s">
        <v>865</v>
      </c>
      <c r="E6759" s="246" t="s">
        <v>44</v>
      </c>
      <c r="F6759" s="245" t="s">
        <v>44</v>
      </c>
      <c r="G6759" s="245" t="s">
        <v>9995</v>
      </c>
      <c r="H6759" s="245" t="s">
        <v>9996</v>
      </c>
      <c r="I6759" s="245" t="s">
        <v>9883</v>
      </c>
      <c r="J6759" s="245" t="s">
        <v>106</v>
      </c>
      <c r="K6759" s="246" t="s">
        <v>24892</v>
      </c>
      <c r="L6759" s="245" t="s">
        <v>568</v>
      </c>
      <c r="M6759"/>
      <c r="N6759"/>
      <c r="O6759"/>
      <c r="P6759"/>
      <c r="Q6759"/>
      <c r="R6759"/>
      <c r="S6759"/>
      <c r="T6759"/>
      <c r="U6759"/>
      <c r="V6759"/>
      <c r="W6759"/>
      <c r="X6759"/>
      <c r="Y6759"/>
      <c r="Z6759"/>
      <c r="AA6759"/>
      <c r="AB6759"/>
      <c r="AC6759"/>
      <c r="AD6759"/>
      <c r="AE6759"/>
      <c r="AF6759"/>
      <c r="AG6759"/>
      <c r="AH6759"/>
      <c r="AI6759"/>
      <c r="AJ6759"/>
      <c r="AK6759"/>
      <c r="AL6759"/>
      <c r="AM6759"/>
      <c r="AN6759"/>
      <c r="AO6759"/>
      <c r="AP6759"/>
      <c r="AQ6759"/>
      <c r="AR6759"/>
      <c r="AS6759"/>
      <c r="AT6759"/>
      <c r="AU6759"/>
      <c r="AV6759"/>
      <c r="AW6759"/>
      <c r="AX6759"/>
      <c r="AY6759"/>
      <c r="AZ6759"/>
      <c r="BA6759"/>
      <c r="BB6759"/>
      <c r="BC6759"/>
      <c r="BD6759"/>
      <c r="BE6759"/>
      <c r="BF6759"/>
      <c r="BG6759"/>
      <c r="BH6759"/>
      <c r="BI6759"/>
      <c r="BJ6759"/>
      <c r="BK6759"/>
      <c r="BL6759"/>
      <c r="BM6759"/>
      <c r="BN6759"/>
      <c r="BO6759"/>
    </row>
    <row r="6760" spans="1:67" ht="15" x14ac:dyDescent="0.25">
      <c r="A6760" s="245" t="s">
        <v>66</v>
      </c>
      <c r="B6760" s="245" t="s">
        <v>65</v>
      </c>
      <c r="C6760" s="245" t="s">
        <v>866</v>
      </c>
      <c r="D6760" s="245" t="s">
        <v>865</v>
      </c>
      <c r="E6760" s="246" t="s">
        <v>44</v>
      </c>
      <c r="F6760" s="245" t="s">
        <v>44</v>
      </c>
      <c r="G6760" s="245" t="s">
        <v>9998</v>
      </c>
      <c r="H6760" s="245" t="s">
        <v>9999</v>
      </c>
      <c r="I6760" s="245" t="s">
        <v>9883</v>
      </c>
      <c r="J6760" s="245" t="s">
        <v>106</v>
      </c>
      <c r="K6760" s="246" t="s">
        <v>9527</v>
      </c>
      <c r="L6760" s="245" t="s">
        <v>568</v>
      </c>
      <c r="M6760"/>
      <c r="N6760"/>
      <c r="O6760"/>
      <c r="P6760"/>
      <c r="Q6760"/>
      <c r="R6760"/>
      <c r="S6760"/>
      <c r="T6760"/>
      <c r="U6760"/>
      <c r="V6760"/>
      <c r="W6760"/>
      <c r="X6760"/>
      <c r="Y6760"/>
      <c r="Z6760"/>
      <c r="AA6760"/>
      <c r="AB6760"/>
      <c r="AC6760"/>
      <c r="AD6760"/>
      <c r="AE6760"/>
      <c r="AF6760"/>
      <c r="AG6760"/>
      <c r="AH6760"/>
      <c r="AI6760"/>
      <c r="AJ6760"/>
      <c r="AK6760"/>
      <c r="AL6760"/>
      <c r="AM6760"/>
      <c r="AN6760"/>
      <c r="AO6760"/>
      <c r="AP6760"/>
      <c r="AQ6760"/>
      <c r="AR6760"/>
      <c r="AS6760"/>
      <c r="AT6760"/>
      <c r="AU6760"/>
      <c r="AV6760"/>
      <c r="AW6760"/>
      <c r="AX6760"/>
      <c r="AY6760"/>
      <c r="AZ6760"/>
      <c r="BA6760"/>
      <c r="BB6760"/>
      <c r="BC6760"/>
      <c r="BD6760"/>
      <c r="BE6760"/>
      <c r="BF6760"/>
      <c r="BG6760"/>
      <c r="BH6760"/>
      <c r="BI6760"/>
      <c r="BJ6760"/>
      <c r="BK6760"/>
      <c r="BL6760"/>
      <c r="BM6760"/>
      <c r="BN6760"/>
      <c r="BO6760"/>
    </row>
    <row r="6761" spans="1:67" ht="15" x14ac:dyDescent="0.25">
      <c r="A6761" s="245" t="s">
        <v>66</v>
      </c>
      <c r="B6761" s="245" t="s">
        <v>65</v>
      </c>
      <c r="C6761" s="245" t="s">
        <v>866</v>
      </c>
      <c r="D6761" s="245" t="s">
        <v>865</v>
      </c>
      <c r="E6761" s="246" t="s">
        <v>44</v>
      </c>
      <c r="F6761" s="245" t="s">
        <v>44</v>
      </c>
      <c r="G6761" s="245" t="s">
        <v>10000</v>
      </c>
      <c r="H6761" s="245" t="s">
        <v>10001</v>
      </c>
      <c r="I6761" s="245" t="s">
        <v>9883</v>
      </c>
      <c r="J6761" s="245" t="s">
        <v>106</v>
      </c>
      <c r="K6761" s="246" t="s">
        <v>15106</v>
      </c>
      <c r="L6761" s="245" t="s">
        <v>568</v>
      </c>
      <c r="M6761"/>
      <c r="N6761"/>
      <c r="O6761"/>
      <c r="P6761"/>
      <c r="Q6761"/>
      <c r="R6761"/>
      <c r="S6761"/>
      <c r="T6761"/>
      <c r="U6761"/>
      <c r="V6761"/>
      <c r="W6761"/>
      <c r="X6761"/>
      <c r="Y6761"/>
      <c r="Z6761"/>
      <c r="AA6761"/>
      <c r="AB6761"/>
      <c r="AC6761"/>
      <c r="AD6761"/>
      <c r="AE6761"/>
      <c r="AF6761"/>
      <c r="AG6761"/>
      <c r="AH6761"/>
      <c r="AI6761"/>
      <c r="AJ6761"/>
      <c r="AK6761"/>
      <c r="AL6761"/>
      <c r="AM6761"/>
      <c r="AN6761"/>
      <c r="AO6761"/>
      <c r="AP6761"/>
      <c r="AQ6761"/>
      <c r="AR6761"/>
      <c r="AS6761"/>
      <c r="AT6761"/>
      <c r="AU6761"/>
      <c r="AV6761"/>
      <c r="AW6761"/>
      <c r="AX6761"/>
      <c r="AY6761"/>
      <c r="AZ6761"/>
      <c r="BA6761"/>
      <c r="BB6761"/>
      <c r="BC6761"/>
      <c r="BD6761"/>
      <c r="BE6761"/>
      <c r="BF6761"/>
      <c r="BG6761"/>
      <c r="BH6761"/>
      <c r="BI6761"/>
      <c r="BJ6761"/>
      <c r="BK6761"/>
      <c r="BL6761"/>
      <c r="BM6761"/>
      <c r="BN6761"/>
      <c r="BO6761"/>
    </row>
    <row r="6762" spans="1:67" ht="15" x14ac:dyDescent="0.25">
      <c r="A6762" s="245" t="s">
        <v>66</v>
      </c>
      <c r="B6762" s="245" t="s">
        <v>65</v>
      </c>
      <c r="C6762" s="245" t="s">
        <v>866</v>
      </c>
      <c r="D6762" s="245" t="s">
        <v>865</v>
      </c>
      <c r="E6762" s="246" t="s">
        <v>44</v>
      </c>
      <c r="F6762" s="245" t="s">
        <v>44</v>
      </c>
      <c r="G6762" s="245" t="s">
        <v>10002</v>
      </c>
      <c r="H6762" s="245" t="s">
        <v>10003</v>
      </c>
      <c r="I6762" s="245" t="s">
        <v>9883</v>
      </c>
      <c r="J6762" s="245" t="s">
        <v>569</v>
      </c>
      <c r="K6762" s="246" t="s">
        <v>4163</v>
      </c>
      <c r="L6762" s="245" t="s">
        <v>568</v>
      </c>
      <c r="M6762"/>
      <c r="N6762"/>
      <c r="O6762"/>
      <c r="P6762"/>
      <c r="Q6762"/>
      <c r="R6762"/>
      <c r="S6762"/>
      <c r="T6762"/>
      <c r="U6762"/>
      <c r="V6762"/>
      <c r="W6762"/>
      <c r="X6762"/>
      <c r="Y6762"/>
      <c r="Z6762"/>
      <c r="AA6762"/>
      <c r="AB6762"/>
      <c r="AC6762"/>
      <c r="AD6762"/>
      <c r="AE6762"/>
      <c r="AF6762"/>
      <c r="AG6762"/>
      <c r="AH6762"/>
      <c r="AI6762"/>
      <c r="AJ6762"/>
      <c r="AK6762"/>
      <c r="AL6762"/>
      <c r="AM6762"/>
      <c r="AN6762"/>
      <c r="AO6762"/>
      <c r="AP6762"/>
      <c r="AQ6762"/>
      <c r="AR6762"/>
      <c r="AS6762"/>
      <c r="AT6762"/>
      <c r="AU6762"/>
      <c r="AV6762"/>
      <c r="AW6762"/>
      <c r="AX6762"/>
      <c r="AY6762"/>
      <c r="AZ6762"/>
      <c r="BA6762"/>
      <c r="BB6762"/>
      <c r="BC6762"/>
      <c r="BD6762"/>
      <c r="BE6762"/>
      <c r="BF6762"/>
      <c r="BG6762"/>
      <c r="BH6762"/>
      <c r="BI6762"/>
      <c r="BJ6762"/>
      <c r="BK6762"/>
      <c r="BL6762"/>
      <c r="BM6762"/>
      <c r="BN6762"/>
      <c r="BO6762"/>
    </row>
    <row r="6763" spans="1:67" ht="15" x14ac:dyDescent="0.25">
      <c r="A6763" s="245" t="s">
        <v>66</v>
      </c>
      <c r="B6763" s="245" t="s">
        <v>65</v>
      </c>
      <c r="C6763" s="245" t="s">
        <v>866</v>
      </c>
      <c r="D6763" s="245" t="s">
        <v>865</v>
      </c>
      <c r="E6763" s="246" t="s">
        <v>44</v>
      </c>
      <c r="F6763" s="245" t="s">
        <v>44</v>
      </c>
      <c r="G6763" s="245" t="s">
        <v>10004</v>
      </c>
      <c r="H6763" s="245" t="s">
        <v>10005</v>
      </c>
      <c r="I6763" s="245" t="s">
        <v>9858</v>
      </c>
      <c r="J6763" s="245" t="s">
        <v>106</v>
      </c>
      <c r="K6763" s="246" t="s">
        <v>12510</v>
      </c>
      <c r="L6763" s="245" t="s">
        <v>568</v>
      </c>
      <c r="M6763"/>
      <c r="N6763"/>
      <c r="O6763"/>
      <c r="P6763"/>
      <c r="Q6763"/>
      <c r="R6763"/>
      <c r="S6763"/>
      <c r="T6763"/>
      <c r="U6763"/>
      <c r="V6763"/>
      <c r="W6763"/>
      <c r="X6763"/>
      <c r="Y6763"/>
      <c r="Z6763"/>
      <c r="AA6763"/>
      <c r="AB6763"/>
      <c r="AC6763"/>
      <c r="AD6763"/>
      <c r="AE6763"/>
      <c r="AF6763"/>
      <c r="AG6763"/>
      <c r="AH6763"/>
      <c r="AI6763"/>
      <c r="AJ6763"/>
      <c r="AK6763"/>
      <c r="AL6763"/>
      <c r="AM6763"/>
      <c r="AN6763"/>
      <c r="AO6763"/>
      <c r="AP6763"/>
      <c r="AQ6763"/>
      <c r="AR6763"/>
      <c r="AS6763"/>
      <c r="AT6763"/>
      <c r="AU6763"/>
      <c r="AV6763"/>
      <c r="AW6763"/>
      <c r="AX6763"/>
      <c r="AY6763"/>
      <c r="AZ6763"/>
      <c r="BA6763"/>
      <c r="BB6763"/>
      <c r="BC6763"/>
      <c r="BD6763"/>
      <c r="BE6763"/>
      <c r="BF6763"/>
      <c r="BG6763"/>
      <c r="BH6763"/>
      <c r="BI6763"/>
      <c r="BJ6763"/>
      <c r="BK6763"/>
      <c r="BL6763"/>
      <c r="BM6763"/>
      <c r="BN6763"/>
      <c r="BO6763"/>
    </row>
    <row r="6764" spans="1:67" ht="15" x14ac:dyDescent="0.25">
      <c r="A6764" s="245" t="s">
        <v>66</v>
      </c>
      <c r="B6764" s="245" t="s">
        <v>65</v>
      </c>
      <c r="C6764" s="245" t="s">
        <v>866</v>
      </c>
      <c r="D6764" s="245" t="s">
        <v>865</v>
      </c>
      <c r="E6764" s="246" t="s">
        <v>44</v>
      </c>
      <c r="F6764" s="245" t="s">
        <v>44</v>
      </c>
      <c r="G6764" s="245" t="s">
        <v>10006</v>
      </c>
      <c r="H6764" s="245" t="s">
        <v>10007</v>
      </c>
      <c r="I6764" s="245" t="s">
        <v>24</v>
      </c>
      <c r="J6764" s="245" t="s">
        <v>106</v>
      </c>
      <c r="K6764" s="246" t="s">
        <v>698</v>
      </c>
      <c r="L6764" s="245" t="s">
        <v>568</v>
      </c>
      <c r="M6764"/>
      <c r="N6764"/>
      <c r="O6764"/>
      <c r="P6764"/>
      <c r="Q6764"/>
      <c r="R6764"/>
      <c r="S6764"/>
      <c r="T6764"/>
      <c r="U6764"/>
      <c r="V6764"/>
      <c r="W6764"/>
      <c r="X6764"/>
      <c r="Y6764"/>
      <c r="Z6764"/>
      <c r="AA6764"/>
      <c r="AB6764"/>
      <c r="AC6764"/>
      <c r="AD6764"/>
      <c r="AE6764"/>
      <c r="AF6764"/>
      <c r="AG6764"/>
      <c r="AH6764"/>
      <c r="AI6764"/>
      <c r="AJ6764"/>
      <c r="AK6764"/>
      <c r="AL6764"/>
      <c r="AM6764"/>
      <c r="AN6764"/>
      <c r="AO6764"/>
      <c r="AP6764"/>
      <c r="AQ6764"/>
      <c r="AR6764"/>
      <c r="AS6764"/>
      <c r="AT6764"/>
      <c r="AU6764"/>
      <c r="AV6764"/>
      <c r="AW6764"/>
      <c r="AX6764"/>
      <c r="AY6764"/>
      <c r="AZ6764"/>
      <c r="BA6764"/>
      <c r="BB6764"/>
      <c r="BC6764"/>
      <c r="BD6764"/>
      <c r="BE6764"/>
      <c r="BF6764"/>
      <c r="BG6764"/>
      <c r="BH6764"/>
      <c r="BI6764"/>
      <c r="BJ6764"/>
      <c r="BK6764"/>
      <c r="BL6764"/>
      <c r="BM6764"/>
      <c r="BN6764"/>
      <c r="BO6764"/>
    </row>
    <row r="6765" spans="1:67" ht="15" x14ac:dyDescent="0.25">
      <c r="A6765" s="245" t="s">
        <v>66</v>
      </c>
      <c r="B6765" s="245" t="s">
        <v>65</v>
      </c>
      <c r="C6765" s="245" t="s">
        <v>866</v>
      </c>
      <c r="D6765" s="245" t="s">
        <v>865</v>
      </c>
      <c r="E6765" s="246" t="s">
        <v>44</v>
      </c>
      <c r="F6765" s="245" t="s">
        <v>44</v>
      </c>
      <c r="G6765" s="245" t="s">
        <v>10008</v>
      </c>
      <c r="H6765" s="245" t="s">
        <v>10009</v>
      </c>
      <c r="I6765" s="245" t="s">
        <v>9858</v>
      </c>
      <c r="J6765" s="245" t="s">
        <v>106</v>
      </c>
      <c r="K6765" s="246" t="s">
        <v>25737</v>
      </c>
      <c r="L6765" s="245" t="s">
        <v>568</v>
      </c>
      <c r="M6765"/>
      <c r="N6765"/>
      <c r="O6765"/>
      <c r="P6765"/>
      <c r="Q6765"/>
      <c r="R6765"/>
      <c r="S6765"/>
      <c r="T6765"/>
      <c r="U6765"/>
      <c r="V6765"/>
      <c r="W6765"/>
      <c r="X6765"/>
      <c r="Y6765"/>
      <c r="Z6765"/>
      <c r="AA6765"/>
      <c r="AB6765"/>
      <c r="AC6765"/>
      <c r="AD6765"/>
      <c r="AE6765"/>
      <c r="AF6765"/>
      <c r="AG6765"/>
      <c r="AH6765"/>
      <c r="AI6765"/>
      <c r="AJ6765"/>
      <c r="AK6765"/>
      <c r="AL6765"/>
      <c r="AM6765"/>
      <c r="AN6765"/>
      <c r="AO6765"/>
      <c r="AP6765"/>
      <c r="AQ6765"/>
      <c r="AR6765"/>
      <c r="AS6765"/>
      <c r="AT6765"/>
      <c r="AU6765"/>
      <c r="AV6765"/>
      <c r="AW6765"/>
      <c r="AX6765"/>
      <c r="AY6765"/>
      <c r="AZ6765"/>
      <c r="BA6765"/>
      <c r="BB6765"/>
      <c r="BC6765"/>
      <c r="BD6765"/>
      <c r="BE6765"/>
      <c r="BF6765"/>
      <c r="BG6765"/>
      <c r="BH6765"/>
      <c r="BI6765"/>
      <c r="BJ6765"/>
      <c r="BK6765"/>
      <c r="BL6765"/>
      <c r="BM6765"/>
      <c r="BN6765"/>
      <c r="BO6765"/>
    </row>
    <row r="6766" spans="1:67" ht="15" x14ac:dyDescent="0.25">
      <c r="A6766" s="245" t="s">
        <v>66</v>
      </c>
      <c r="B6766" s="245" t="s">
        <v>65</v>
      </c>
      <c r="C6766" s="245" t="s">
        <v>866</v>
      </c>
      <c r="D6766" s="245" t="s">
        <v>865</v>
      </c>
      <c r="E6766" s="246" t="s">
        <v>44</v>
      </c>
      <c r="F6766" s="245" t="s">
        <v>44</v>
      </c>
      <c r="G6766" s="245" t="s">
        <v>10010</v>
      </c>
      <c r="H6766" s="245" t="s">
        <v>10011</v>
      </c>
      <c r="I6766" s="245" t="s">
        <v>9858</v>
      </c>
      <c r="J6766" s="245" t="s">
        <v>569</v>
      </c>
      <c r="K6766" s="246" t="s">
        <v>10454</v>
      </c>
      <c r="L6766" s="245" t="s">
        <v>568</v>
      </c>
      <c r="M6766"/>
      <c r="N6766"/>
      <c r="O6766"/>
      <c r="P6766"/>
      <c r="Q6766"/>
      <c r="R6766"/>
      <c r="S6766"/>
      <c r="T6766"/>
      <c r="U6766"/>
      <c r="V6766"/>
      <c r="W6766"/>
      <c r="X6766"/>
      <c r="Y6766"/>
      <c r="Z6766"/>
      <c r="AA6766"/>
      <c r="AB6766"/>
      <c r="AC6766"/>
      <c r="AD6766"/>
      <c r="AE6766"/>
      <c r="AF6766"/>
      <c r="AG6766"/>
      <c r="AH6766"/>
      <c r="AI6766"/>
      <c r="AJ6766"/>
      <c r="AK6766"/>
      <c r="AL6766"/>
      <c r="AM6766"/>
      <c r="AN6766"/>
      <c r="AO6766"/>
      <c r="AP6766"/>
      <c r="AQ6766"/>
      <c r="AR6766"/>
      <c r="AS6766"/>
      <c r="AT6766"/>
      <c r="AU6766"/>
      <c r="AV6766"/>
      <c r="AW6766"/>
      <c r="AX6766"/>
      <c r="AY6766"/>
      <c r="AZ6766"/>
      <c r="BA6766"/>
      <c r="BB6766"/>
      <c r="BC6766"/>
      <c r="BD6766"/>
      <c r="BE6766"/>
      <c r="BF6766"/>
      <c r="BG6766"/>
      <c r="BH6766"/>
      <c r="BI6766"/>
      <c r="BJ6766"/>
      <c r="BK6766"/>
      <c r="BL6766"/>
      <c r="BM6766"/>
      <c r="BN6766"/>
      <c r="BO6766"/>
    </row>
    <row r="6767" spans="1:67" ht="15" x14ac:dyDescent="0.25">
      <c r="A6767" s="245" t="s">
        <v>66</v>
      </c>
      <c r="B6767" s="245" t="s">
        <v>65</v>
      </c>
      <c r="C6767" s="245" t="s">
        <v>866</v>
      </c>
      <c r="D6767" s="245" t="s">
        <v>865</v>
      </c>
      <c r="E6767" s="246" t="s">
        <v>44</v>
      </c>
      <c r="F6767" s="245" t="s">
        <v>44</v>
      </c>
      <c r="G6767" s="245" t="s">
        <v>10013</v>
      </c>
      <c r="H6767" s="245" t="s">
        <v>10014</v>
      </c>
      <c r="I6767" s="245" t="s">
        <v>9883</v>
      </c>
      <c r="J6767" s="245" t="s">
        <v>106</v>
      </c>
      <c r="K6767" s="246" t="s">
        <v>25738</v>
      </c>
      <c r="L6767" s="245" t="s">
        <v>568</v>
      </c>
      <c r="M6767"/>
      <c r="N6767"/>
      <c r="O6767"/>
      <c r="P6767"/>
      <c r="Q6767"/>
      <c r="R6767"/>
      <c r="S6767"/>
      <c r="T6767"/>
      <c r="U6767"/>
      <c r="V6767"/>
      <c r="W6767"/>
      <c r="X6767"/>
      <c r="Y6767"/>
      <c r="Z6767"/>
      <c r="AA6767"/>
      <c r="AB6767"/>
      <c r="AC6767"/>
      <c r="AD6767"/>
      <c r="AE6767"/>
      <c r="AF6767"/>
      <c r="AG6767"/>
      <c r="AH6767"/>
      <c r="AI6767"/>
      <c r="AJ6767"/>
      <c r="AK6767"/>
      <c r="AL6767"/>
      <c r="AM6767"/>
      <c r="AN6767"/>
      <c r="AO6767"/>
      <c r="AP6767"/>
      <c r="AQ6767"/>
      <c r="AR6767"/>
      <c r="AS6767"/>
      <c r="AT6767"/>
      <c r="AU6767"/>
      <c r="AV6767"/>
      <c r="AW6767"/>
      <c r="AX6767"/>
      <c r="AY6767"/>
      <c r="AZ6767"/>
      <c r="BA6767"/>
      <c r="BB6767"/>
      <c r="BC6767"/>
      <c r="BD6767"/>
      <c r="BE6767"/>
      <c r="BF6767"/>
      <c r="BG6767"/>
      <c r="BH6767"/>
      <c r="BI6767"/>
      <c r="BJ6767"/>
      <c r="BK6767"/>
      <c r="BL6767"/>
      <c r="BM6767"/>
      <c r="BN6767"/>
      <c r="BO6767"/>
    </row>
    <row r="6768" spans="1:67" ht="15" x14ac:dyDescent="0.25">
      <c r="A6768" s="245" t="s">
        <v>66</v>
      </c>
      <c r="B6768" s="245" t="s">
        <v>65</v>
      </c>
      <c r="C6768" s="245" t="s">
        <v>866</v>
      </c>
      <c r="D6768" s="245" t="s">
        <v>865</v>
      </c>
      <c r="E6768" s="246" t="s">
        <v>44</v>
      </c>
      <c r="F6768" s="245" t="s">
        <v>44</v>
      </c>
      <c r="G6768" s="245" t="s">
        <v>10015</v>
      </c>
      <c r="H6768" s="245" t="s">
        <v>10016</v>
      </c>
      <c r="I6768" s="245" t="s">
        <v>9883</v>
      </c>
      <c r="J6768" s="245" t="s">
        <v>106</v>
      </c>
      <c r="K6768" s="246" t="s">
        <v>21233</v>
      </c>
      <c r="L6768" s="245" t="s">
        <v>568</v>
      </c>
      <c r="M6768"/>
      <c r="N6768"/>
      <c r="O6768"/>
      <c r="P6768"/>
      <c r="Q6768"/>
      <c r="R6768"/>
      <c r="S6768"/>
      <c r="T6768"/>
      <c r="U6768"/>
      <c r="V6768"/>
      <c r="W6768"/>
      <c r="X6768"/>
      <c r="Y6768"/>
      <c r="Z6768"/>
      <c r="AA6768"/>
      <c r="AB6768"/>
      <c r="AC6768"/>
      <c r="AD6768"/>
      <c r="AE6768"/>
      <c r="AF6768"/>
      <c r="AG6768"/>
      <c r="AH6768"/>
      <c r="AI6768"/>
      <c r="AJ6768"/>
      <c r="AK6768"/>
      <c r="AL6768"/>
      <c r="AM6768"/>
      <c r="AN6768"/>
      <c r="AO6768"/>
      <c r="AP6768"/>
      <c r="AQ6768"/>
      <c r="AR6768"/>
      <c r="AS6768"/>
      <c r="AT6768"/>
      <c r="AU6768"/>
      <c r="AV6768"/>
      <c r="AW6768"/>
      <c r="AX6768"/>
      <c r="AY6768"/>
      <c r="AZ6768"/>
      <c r="BA6768"/>
      <c r="BB6768"/>
      <c r="BC6768"/>
      <c r="BD6768"/>
      <c r="BE6768"/>
      <c r="BF6768"/>
      <c r="BG6768"/>
      <c r="BH6768"/>
      <c r="BI6768"/>
      <c r="BJ6768"/>
      <c r="BK6768"/>
      <c r="BL6768"/>
      <c r="BM6768"/>
      <c r="BN6768"/>
      <c r="BO6768"/>
    </row>
    <row r="6769" spans="1:67" ht="15" x14ac:dyDescent="0.25">
      <c r="A6769" s="245" t="s">
        <v>66</v>
      </c>
      <c r="B6769" s="245" t="s">
        <v>65</v>
      </c>
      <c r="C6769" s="245" t="s">
        <v>866</v>
      </c>
      <c r="D6769" s="245" t="s">
        <v>865</v>
      </c>
      <c r="E6769" s="246" t="s">
        <v>44</v>
      </c>
      <c r="F6769" s="245" t="s">
        <v>44</v>
      </c>
      <c r="G6769" s="245" t="s">
        <v>10017</v>
      </c>
      <c r="H6769" s="245" t="s">
        <v>10018</v>
      </c>
      <c r="I6769" s="245" t="s">
        <v>9883</v>
      </c>
      <c r="J6769" s="245" t="s">
        <v>569</v>
      </c>
      <c r="K6769" s="246" t="s">
        <v>9528</v>
      </c>
      <c r="L6769" s="245" t="s">
        <v>568</v>
      </c>
      <c r="M6769"/>
      <c r="N6769"/>
      <c r="O6769"/>
      <c r="P6769"/>
      <c r="Q6769"/>
      <c r="R6769"/>
      <c r="S6769"/>
      <c r="T6769"/>
      <c r="U6769"/>
      <c r="V6769"/>
      <c r="W6769"/>
      <c r="X6769"/>
      <c r="Y6769"/>
      <c r="Z6769"/>
      <c r="AA6769"/>
      <c r="AB6769"/>
      <c r="AC6769"/>
      <c r="AD6769"/>
      <c r="AE6769"/>
      <c r="AF6769"/>
      <c r="AG6769"/>
      <c r="AH6769"/>
      <c r="AI6769"/>
      <c r="AJ6769"/>
      <c r="AK6769"/>
      <c r="AL6769"/>
      <c r="AM6769"/>
      <c r="AN6769"/>
      <c r="AO6769"/>
      <c r="AP6769"/>
      <c r="AQ6769"/>
      <c r="AR6769"/>
      <c r="AS6769"/>
      <c r="AT6769"/>
      <c r="AU6769"/>
      <c r="AV6769"/>
      <c r="AW6769"/>
      <c r="AX6769"/>
      <c r="AY6769"/>
      <c r="AZ6769"/>
      <c r="BA6769"/>
      <c r="BB6769"/>
      <c r="BC6769"/>
      <c r="BD6769"/>
      <c r="BE6769"/>
      <c r="BF6769"/>
      <c r="BG6769"/>
      <c r="BH6769"/>
      <c r="BI6769"/>
      <c r="BJ6769"/>
      <c r="BK6769"/>
      <c r="BL6769"/>
      <c r="BM6769"/>
      <c r="BN6769"/>
      <c r="BO6769"/>
    </row>
    <row r="6770" spans="1:67" ht="15" x14ac:dyDescent="0.25">
      <c r="A6770" s="245" t="s">
        <v>66</v>
      </c>
      <c r="B6770" s="245" t="s">
        <v>65</v>
      </c>
      <c r="C6770" s="245" t="s">
        <v>866</v>
      </c>
      <c r="D6770" s="245" t="s">
        <v>865</v>
      </c>
      <c r="E6770" s="246" t="s">
        <v>44</v>
      </c>
      <c r="F6770" s="245" t="s">
        <v>44</v>
      </c>
      <c r="G6770" s="245" t="s">
        <v>10019</v>
      </c>
      <c r="H6770" s="245" t="s">
        <v>10020</v>
      </c>
      <c r="I6770" s="245" t="s">
        <v>9917</v>
      </c>
      <c r="J6770" s="245" t="s">
        <v>106</v>
      </c>
      <c r="K6770" s="246" t="s">
        <v>25739</v>
      </c>
      <c r="L6770" s="245" t="s">
        <v>568</v>
      </c>
      <c r="M6770"/>
      <c r="N6770"/>
      <c r="O6770"/>
      <c r="P6770"/>
      <c r="Q6770"/>
      <c r="R6770"/>
      <c r="S6770"/>
      <c r="T6770"/>
      <c r="U6770"/>
      <c r="V6770"/>
      <c r="W6770"/>
      <c r="X6770"/>
      <c r="Y6770"/>
      <c r="Z6770"/>
      <c r="AA6770"/>
      <c r="AB6770"/>
      <c r="AC6770"/>
      <c r="AD6770"/>
      <c r="AE6770"/>
      <c r="AF6770"/>
      <c r="AG6770"/>
      <c r="AH6770"/>
      <c r="AI6770"/>
      <c r="AJ6770"/>
      <c r="AK6770"/>
      <c r="AL6770"/>
      <c r="AM6770"/>
      <c r="AN6770"/>
      <c r="AO6770"/>
      <c r="AP6770"/>
      <c r="AQ6770"/>
      <c r="AR6770"/>
      <c r="AS6770"/>
      <c r="AT6770"/>
      <c r="AU6770"/>
      <c r="AV6770"/>
      <c r="AW6770"/>
      <c r="AX6770"/>
      <c r="AY6770"/>
      <c r="AZ6770"/>
      <c r="BA6770"/>
      <c r="BB6770"/>
      <c r="BC6770"/>
      <c r="BD6770"/>
      <c r="BE6770"/>
      <c r="BF6770"/>
      <c r="BG6770"/>
      <c r="BH6770"/>
      <c r="BI6770"/>
      <c r="BJ6770"/>
      <c r="BK6770"/>
      <c r="BL6770"/>
      <c r="BM6770"/>
      <c r="BN6770"/>
      <c r="BO6770"/>
    </row>
    <row r="6771" spans="1:67" ht="15" x14ac:dyDescent="0.25">
      <c r="A6771" s="245" t="s">
        <v>66</v>
      </c>
      <c r="B6771" s="245" t="s">
        <v>65</v>
      </c>
      <c r="C6771" s="245" t="s">
        <v>866</v>
      </c>
      <c r="D6771" s="245" t="s">
        <v>865</v>
      </c>
      <c r="E6771" s="246" t="s">
        <v>44</v>
      </c>
      <c r="F6771" s="245" t="s">
        <v>44</v>
      </c>
      <c r="G6771" s="245" t="s">
        <v>10021</v>
      </c>
      <c r="H6771" s="245" t="s">
        <v>10022</v>
      </c>
      <c r="I6771" s="245" t="s">
        <v>9917</v>
      </c>
      <c r="J6771" s="245" t="s">
        <v>106</v>
      </c>
      <c r="K6771" s="246" t="s">
        <v>15622</v>
      </c>
      <c r="L6771" s="245" t="s">
        <v>568</v>
      </c>
      <c r="M6771"/>
      <c r="N6771"/>
      <c r="O6771"/>
      <c r="P6771"/>
      <c r="Q6771"/>
      <c r="R6771"/>
      <c r="S6771"/>
      <c r="T6771"/>
      <c r="U6771"/>
      <c r="V6771"/>
      <c r="W6771"/>
      <c r="X6771"/>
      <c r="Y6771"/>
      <c r="Z6771"/>
      <c r="AA6771"/>
      <c r="AB6771"/>
      <c r="AC6771"/>
      <c r="AD6771"/>
      <c r="AE6771"/>
      <c r="AF6771"/>
      <c r="AG6771"/>
      <c r="AH6771"/>
      <c r="AI6771"/>
      <c r="AJ6771"/>
      <c r="AK6771"/>
      <c r="AL6771"/>
      <c r="AM6771"/>
      <c r="AN6771"/>
      <c r="AO6771"/>
      <c r="AP6771"/>
      <c r="AQ6771"/>
      <c r="AR6771"/>
      <c r="AS6771"/>
      <c r="AT6771"/>
      <c r="AU6771"/>
      <c r="AV6771"/>
      <c r="AW6771"/>
      <c r="AX6771"/>
      <c r="AY6771"/>
      <c r="AZ6771"/>
      <c r="BA6771"/>
      <c r="BB6771"/>
      <c r="BC6771"/>
      <c r="BD6771"/>
      <c r="BE6771"/>
      <c r="BF6771"/>
      <c r="BG6771"/>
      <c r="BH6771"/>
      <c r="BI6771"/>
      <c r="BJ6771"/>
      <c r="BK6771"/>
      <c r="BL6771"/>
      <c r="BM6771"/>
      <c r="BN6771"/>
      <c r="BO6771"/>
    </row>
    <row r="6772" spans="1:67" ht="15" x14ac:dyDescent="0.25">
      <c r="A6772" s="245" t="s">
        <v>66</v>
      </c>
      <c r="B6772" s="245" t="s">
        <v>65</v>
      </c>
      <c r="C6772" s="245" t="s">
        <v>866</v>
      </c>
      <c r="D6772" s="245" t="s">
        <v>865</v>
      </c>
      <c r="E6772" s="246" t="s">
        <v>44</v>
      </c>
      <c r="F6772" s="245" t="s">
        <v>44</v>
      </c>
      <c r="G6772" s="245" t="s">
        <v>10023</v>
      </c>
      <c r="H6772" s="245" t="s">
        <v>10024</v>
      </c>
      <c r="I6772" s="245" t="s">
        <v>9917</v>
      </c>
      <c r="J6772" s="245" t="s">
        <v>106</v>
      </c>
      <c r="K6772" s="246" t="s">
        <v>25736</v>
      </c>
      <c r="L6772" s="245" t="s">
        <v>568</v>
      </c>
      <c r="M6772"/>
      <c r="N6772"/>
      <c r="O6772"/>
      <c r="P6772"/>
      <c r="Q6772"/>
      <c r="R6772"/>
      <c r="S6772"/>
      <c r="T6772"/>
      <c r="U6772"/>
      <c r="V6772"/>
      <c r="W6772"/>
      <c r="X6772"/>
      <c r="Y6772"/>
      <c r="Z6772"/>
      <c r="AA6772"/>
      <c r="AB6772"/>
      <c r="AC6772"/>
      <c r="AD6772"/>
      <c r="AE6772"/>
      <c r="AF6772"/>
      <c r="AG6772"/>
      <c r="AH6772"/>
      <c r="AI6772"/>
      <c r="AJ6772"/>
      <c r="AK6772"/>
      <c r="AL6772"/>
      <c r="AM6772"/>
      <c r="AN6772"/>
      <c r="AO6772"/>
      <c r="AP6772"/>
      <c r="AQ6772"/>
      <c r="AR6772"/>
      <c r="AS6772"/>
      <c r="AT6772"/>
      <c r="AU6772"/>
      <c r="AV6772"/>
      <c r="AW6772"/>
      <c r="AX6772"/>
      <c r="AY6772"/>
      <c r="AZ6772"/>
      <c r="BA6772"/>
      <c r="BB6772"/>
      <c r="BC6772"/>
      <c r="BD6772"/>
      <c r="BE6772"/>
      <c r="BF6772"/>
      <c r="BG6772"/>
      <c r="BH6772"/>
      <c r="BI6772"/>
      <c r="BJ6772"/>
      <c r="BK6772"/>
      <c r="BL6772"/>
      <c r="BM6772"/>
      <c r="BN6772"/>
      <c r="BO6772"/>
    </row>
    <row r="6773" spans="1:67" ht="15" x14ac:dyDescent="0.25">
      <c r="A6773" s="245" t="s">
        <v>66</v>
      </c>
      <c r="B6773" s="245" t="s">
        <v>65</v>
      </c>
      <c r="C6773" s="245" t="s">
        <v>863</v>
      </c>
      <c r="D6773" s="245" t="s">
        <v>862</v>
      </c>
      <c r="E6773" s="246" t="s">
        <v>44</v>
      </c>
      <c r="F6773" s="245" t="s">
        <v>44</v>
      </c>
      <c r="G6773" s="245" t="s">
        <v>8313</v>
      </c>
      <c r="H6773" s="245" t="s">
        <v>8312</v>
      </c>
      <c r="I6773" s="245" t="s">
        <v>11</v>
      </c>
      <c r="J6773" s="245" t="s">
        <v>106</v>
      </c>
      <c r="K6773" s="246" t="s">
        <v>16106</v>
      </c>
      <c r="L6773" s="245" t="s">
        <v>568</v>
      </c>
      <c r="M6773"/>
      <c r="N6773"/>
      <c r="O6773"/>
      <c r="P6773"/>
      <c r="Q6773"/>
      <c r="R6773"/>
      <c r="S6773"/>
      <c r="T6773"/>
      <c r="U6773"/>
      <c r="V6773"/>
      <c r="W6773"/>
      <c r="X6773"/>
      <c r="Y6773"/>
      <c r="Z6773"/>
      <c r="AA6773"/>
      <c r="AB6773"/>
      <c r="AC6773"/>
      <c r="AD6773"/>
      <c r="AE6773"/>
      <c r="AF6773"/>
      <c r="AG6773"/>
      <c r="AH6773"/>
      <c r="AI6773"/>
      <c r="AJ6773"/>
      <c r="AK6773"/>
      <c r="AL6773"/>
      <c r="AM6773"/>
      <c r="AN6773"/>
      <c r="AO6773"/>
      <c r="AP6773"/>
      <c r="AQ6773"/>
      <c r="AR6773"/>
      <c r="AS6773"/>
      <c r="AT6773"/>
      <c r="AU6773"/>
      <c r="AV6773"/>
      <c r="AW6773"/>
      <c r="AX6773"/>
      <c r="AY6773"/>
      <c r="AZ6773"/>
      <c r="BA6773"/>
      <c r="BB6773"/>
      <c r="BC6773"/>
      <c r="BD6773"/>
      <c r="BE6773"/>
      <c r="BF6773"/>
      <c r="BG6773"/>
      <c r="BH6773"/>
      <c r="BI6773"/>
      <c r="BJ6773"/>
      <c r="BK6773"/>
      <c r="BL6773"/>
      <c r="BM6773"/>
      <c r="BN6773"/>
      <c r="BO6773"/>
    </row>
    <row r="6774" spans="1:67" ht="15" x14ac:dyDescent="0.25">
      <c r="A6774" s="245" t="s">
        <v>66</v>
      </c>
      <c r="B6774" s="245" t="s">
        <v>65</v>
      </c>
      <c r="C6774" s="245" t="s">
        <v>863</v>
      </c>
      <c r="D6774" s="245" t="s">
        <v>862</v>
      </c>
      <c r="E6774" s="246" t="s">
        <v>44</v>
      </c>
      <c r="F6774" s="245" t="s">
        <v>44</v>
      </c>
      <c r="G6774" s="245" t="s">
        <v>8311</v>
      </c>
      <c r="H6774" s="245" t="s">
        <v>8310</v>
      </c>
      <c r="I6774" s="245" t="s">
        <v>11</v>
      </c>
      <c r="J6774" s="245" t="s">
        <v>106</v>
      </c>
      <c r="K6774" s="246" t="s">
        <v>14311</v>
      </c>
      <c r="L6774" s="245" t="s">
        <v>568</v>
      </c>
      <c r="M6774"/>
      <c r="N6774"/>
      <c r="O6774"/>
      <c r="P6774"/>
      <c r="Q6774"/>
      <c r="R6774"/>
      <c r="S6774"/>
      <c r="T6774"/>
      <c r="U6774"/>
      <c r="V6774"/>
      <c r="W6774"/>
      <c r="X6774"/>
      <c r="Y6774"/>
      <c r="Z6774"/>
      <c r="AA6774"/>
      <c r="AB6774"/>
      <c r="AC6774"/>
      <c r="AD6774"/>
      <c r="AE6774"/>
      <c r="AF6774"/>
      <c r="AG6774"/>
      <c r="AH6774"/>
      <c r="AI6774"/>
      <c r="AJ6774"/>
      <c r="AK6774"/>
      <c r="AL6774"/>
      <c r="AM6774"/>
      <c r="AN6774"/>
      <c r="AO6774"/>
      <c r="AP6774"/>
      <c r="AQ6774"/>
      <c r="AR6774"/>
      <c r="AS6774"/>
      <c r="AT6774"/>
      <c r="AU6774"/>
      <c r="AV6774"/>
      <c r="AW6774"/>
      <c r="AX6774"/>
      <c r="AY6774"/>
      <c r="AZ6774"/>
      <c r="BA6774"/>
      <c r="BB6774"/>
      <c r="BC6774"/>
      <c r="BD6774"/>
      <c r="BE6774"/>
      <c r="BF6774"/>
      <c r="BG6774"/>
      <c r="BH6774"/>
      <c r="BI6774"/>
      <c r="BJ6774"/>
      <c r="BK6774"/>
      <c r="BL6774"/>
      <c r="BM6774"/>
      <c r="BN6774"/>
      <c r="BO6774"/>
    </row>
    <row r="6775" spans="1:67" ht="15" x14ac:dyDescent="0.25">
      <c r="A6775" s="245" t="s">
        <v>66</v>
      </c>
      <c r="B6775" s="245" t="s">
        <v>65</v>
      </c>
      <c r="C6775" s="245" t="s">
        <v>863</v>
      </c>
      <c r="D6775" s="245" t="s">
        <v>862</v>
      </c>
      <c r="E6775" s="246" t="s">
        <v>44</v>
      </c>
      <c r="F6775" s="245" t="s">
        <v>44</v>
      </c>
      <c r="G6775" s="245" t="s">
        <v>22326</v>
      </c>
      <c r="H6775" s="245" t="s">
        <v>22327</v>
      </c>
      <c r="I6775" s="245" t="s">
        <v>11</v>
      </c>
      <c r="J6775" s="245" t="s">
        <v>59</v>
      </c>
      <c r="K6775" s="246" t="s">
        <v>3596</v>
      </c>
      <c r="L6775" s="245" t="s">
        <v>568</v>
      </c>
      <c r="M6775"/>
      <c r="N6775"/>
      <c r="O6775"/>
      <c r="P6775"/>
      <c r="Q6775"/>
      <c r="R6775"/>
      <c r="S6775"/>
      <c r="T6775"/>
      <c r="U6775"/>
      <c r="V6775"/>
      <c r="W6775"/>
      <c r="X6775"/>
      <c r="Y6775"/>
      <c r="Z6775"/>
      <c r="AA6775"/>
      <c r="AB6775"/>
      <c r="AC6775"/>
      <c r="AD6775"/>
      <c r="AE6775"/>
      <c r="AF6775"/>
      <c r="AG6775"/>
      <c r="AH6775"/>
      <c r="AI6775"/>
      <c r="AJ6775"/>
      <c r="AK6775"/>
      <c r="AL6775"/>
      <c r="AM6775"/>
      <c r="AN6775"/>
      <c r="AO6775"/>
      <c r="AP6775"/>
      <c r="AQ6775"/>
      <c r="AR6775"/>
      <c r="AS6775"/>
      <c r="AT6775"/>
      <c r="AU6775"/>
      <c r="AV6775"/>
      <c r="AW6775"/>
      <c r="AX6775"/>
      <c r="AY6775"/>
      <c r="AZ6775"/>
      <c r="BA6775"/>
      <c r="BB6775"/>
      <c r="BC6775"/>
      <c r="BD6775"/>
      <c r="BE6775"/>
      <c r="BF6775"/>
      <c r="BG6775"/>
      <c r="BH6775"/>
      <c r="BI6775"/>
      <c r="BJ6775"/>
      <c r="BK6775"/>
      <c r="BL6775"/>
      <c r="BM6775"/>
      <c r="BN6775"/>
      <c r="BO6775"/>
    </row>
    <row r="6776" spans="1:67" ht="15" x14ac:dyDescent="0.25">
      <c r="A6776" s="245" t="s">
        <v>66</v>
      </c>
      <c r="B6776" s="245" t="s">
        <v>65</v>
      </c>
      <c r="C6776" s="245" t="s">
        <v>863</v>
      </c>
      <c r="D6776" s="245" t="s">
        <v>862</v>
      </c>
      <c r="E6776" s="246" t="s">
        <v>44</v>
      </c>
      <c r="F6776" s="245" t="s">
        <v>44</v>
      </c>
      <c r="G6776" s="245" t="s">
        <v>8309</v>
      </c>
      <c r="H6776" s="245" t="s">
        <v>8308</v>
      </c>
      <c r="I6776" s="245" t="s">
        <v>11</v>
      </c>
      <c r="J6776" s="245" t="s">
        <v>59</v>
      </c>
      <c r="K6776" s="246" t="s">
        <v>17579</v>
      </c>
      <c r="L6776" s="245" t="s">
        <v>568</v>
      </c>
      <c r="M6776"/>
      <c r="N6776"/>
      <c r="O6776"/>
      <c r="P6776"/>
      <c r="Q6776"/>
      <c r="R6776"/>
      <c r="S6776"/>
      <c r="T6776"/>
      <c r="U6776"/>
      <c r="V6776"/>
      <c r="W6776"/>
      <c r="X6776"/>
      <c r="Y6776"/>
      <c r="Z6776"/>
      <c r="AA6776"/>
      <c r="AB6776"/>
      <c r="AC6776"/>
      <c r="AD6776"/>
      <c r="AE6776"/>
      <c r="AF6776"/>
      <c r="AG6776"/>
      <c r="AH6776"/>
      <c r="AI6776"/>
      <c r="AJ6776"/>
      <c r="AK6776"/>
      <c r="AL6776"/>
      <c r="AM6776"/>
      <c r="AN6776"/>
      <c r="AO6776"/>
      <c r="AP6776"/>
      <c r="AQ6776"/>
      <c r="AR6776"/>
      <c r="AS6776"/>
      <c r="AT6776"/>
      <c r="AU6776"/>
      <c r="AV6776"/>
      <c r="AW6776"/>
      <c r="AX6776"/>
      <c r="AY6776"/>
      <c r="AZ6776"/>
      <c r="BA6776"/>
      <c r="BB6776"/>
      <c r="BC6776"/>
      <c r="BD6776"/>
      <c r="BE6776"/>
      <c r="BF6776"/>
      <c r="BG6776"/>
      <c r="BH6776"/>
      <c r="BI6776"/>
      <c r="BJ6776"/>
      <c r="BK6776"/>
      <c r="BL6776"/>
      <c r="BM6776"/>
      <c r="BN6776"/>
      <c r="BO6776"/>
    </row>
    <row r="6777" spans="1:67" ht="15" x14ac:dyDescent="0.25">
      <c r="A6777" s="245" t="s">
        <v>66</v>
      </c>
      <c r="B6777" s="245" t="s">
        <v>65</v>
      </c>
      <c r="C6777" s="245" t="s">
        <v>863</v>
      </c>
      <c r="D6777" s="245" t="s">
        <v>862</v>
      </c>
      <c r="E6777" s="246" t="s">
        <v>44</v>
      </c>
      <c r="F6777" s="245" t="s">
        <v>44</v>
      </c>
      <c r="G6777" s="245" t="s">
        <v>8306</v>
      </c>
      <c r="H6777" s="245" t="s">
        <v>8305</v>
      </c>
      <c r="I6777" s="245" t="s">
        <v>11</v>
      </c>
      <c r="J6777" s="245" t="s">
        <v>106</v>
      </c>
      <c r="K6777" s="246" t="s">
        <v>6307</v>
      </c>
      <c r="L6777" s="245" t="s">
        <v>568</v>
      </c>
      <c r="M6777"/>
      <c r="N6777"/>
      <c r="O6777"/>
      <c r="P6777"/>
      <c r="Q6777"/>
      <c r="R6777"/>
      <c r="S6777"/>
      <c r="T6777"/>
      <c r="U6777"/>
      <c r="V6777"/>
      <c r="W6777"/>
      <c r="X6777"/>
      <c r="Y6777"/>
      <c r="Z6777"/>
      <c r="AA6777"/>
      <c r="AB6777"/>
      <c r="AC6777"/>
      <c r="AD6777"/>
      <c r="AE6777"/>
      <c r="AF6777"/>
      <c r="AG6777"/>
      <c r="AH6777"/>
      <c r="AI6777"/>
      <c r="AJ6777"/>
      <c r="AK6777"/>
      <c r="AL6777"/>
      <c r="AM6777"/>
      <c r="AN6777"/>
      <c r="AO6777"/>
      <c r="AP6777"/>
      <c r="AQ6777"/>
      <c r="AR6777"/>
      <c r="AS6777"/>
      <c r="AT6777"/>
      <c r="AU6777"/>
      <c r="AV6777"/>
      <c r="AW6777"/>
      <c r="AX6777"/>
      <c r="AY6777"/>
      <c r="AZ6777"/>
      <c r="BA6777"/>
      <c r="BB6777"/>
      <c r="BC6777"/>
      <c r="BD6777"/>
      <c r="BE6777"/>
      <c r="BF6777"/>
      <c r="BG6777"/>
      <c r="BH6777"/>
      <c r="BI6777"/>
      <c r="BJ6777"/>
      <c r="BK6777"/>
      <c r="BL6777"/>
      <c r="BM6777"/>
      <c r="BN6777"/>
      <c r="BO6777"/>
    </row>
    <row r="6778" spans="1:67" ht="15" x14ac:dyDescent="0.25">
      <c r="A6778" s="245" t="s">
        <v>66</v>
      </c>
      <c r="B6778" s="245" t="s">
        <v>65</v>
      </c>
      <c r="C6778" s="245" t="s">
        <v>863</v>
      </c>
      <c r="D6778" s="245" t="s">
        <v>862</v>
      </c>
      <c r="E6778" s="246" t="s">
        <v>44</v>
      </c>
      <c r="F6778" s="245" t="s">
        <v>44</v>
      </c>
      <c r="G6778" s="245" t="s">
        <v>22328</v>
      </c>
      <c r="H6778" s="245" t="s">
        <v>22329</v>
      </c>
      <c r="I6778" s="245" t="s">
        <v>11</v>
      </c>
      <c r="J6778" s="245" t="s">
        <v>59</v>
      </c>
      <c r="K6778" s="246" t="s">
        <v>703</v>
      </c>
      <c r="L6778" s="245" t="s">
        <v>568</v>
      </c>
      <c r="M6778"/>
      <c r="N6778"/>
      <c r="O6778"/>
      <c r="P6778"/>
      <c r="Q6778"/>
      <c r="R6778"/>
      <c r="S6778"/>
      <c r="T6778"/>
      <c r="U6778"/>
      <c r="V6778"/>
      <c r="W6778"/>
      <c r="X6778"/>
      <c r="Y6778"/>
      <c r="Z6778"/>
      <c r="AA6778"/>
      <c r="AB6778"/>
      <c r="AC6778"/>
      <c r="AD6778"/>
      <c r="AE6778"/>
      <c r="AF6778"/>
      <c r="AG6778"/>
      <c r="AH6778"/>
      <c r="AI6778"/>
      <c r="AJ6778"/>
      <c r="AK6778"/>
      <c r="AL6778"/>
      <c r="AM6778"/>
      <c r="AN6778"/>
      <c r="AO6778"/>
      <c r="AP6778"/>
      <c r="AQ6778"/>
      <c r="AR6778"/>
      <c r="AS6778"/>
      <c r="AT6778"/>
      <c r="AU6778"/>
      <c r="AV6778"/>
      <c r="AW6778"/>
      <c r="AX6778"/>
      <c r="AY6778"/>
      <c r="AZ6778"/>
      <c r="BA6778"/>
      <c r="BB6778"/>
      <c r="BC6778"/>
      <c r="BD6778"/>
      <c r="BE6778"/>
      <c r="BF6778"/>
      <c r="BG6778"/>
      <c r="BH6778"/>
      <c r="BI6778"/>
      <c r="BJ6778"/>
      <c r="BK6778"/>
      <c r="BL6778"/>
      <c r="BM6778"/>
      <c r="BN6778"/>
      <c r="BO6778"/>
    </row>
    <row r="6779" spans="1:67" ht="15" x14ac:dyDescent="0.25">
      <c r="A6779" s="245" t="s">
        <v>66</v>
      </c>
      <c r="B6779" s="245" t="s">
        <v>65</v>
      </c>
      <c r="C6779" s="245" t="s">
        <v>863</v>
      </c>
      <c r="D6779" s="245" t="s">
        <v>862</v>
      </c>
      <c r="E6779" s="246" t="s">
        <v>44</v>
      </c>
      <c r="F6779" s="245" t="s">
        <v>44</v>
      </c>
      <c r="G6779" s="245" t="s">
        <v>8304</v>
      </c>
      <c r="H6779" s="245" t="s">
        <v>8303</v>
      </c>
      <c r="I6779" s="245" t="s">
        <v>11</v>
      </c>
      <c r="J6779" s="245" t="s">
        <v>59</v>
      </c>
      <c r="K6779" s="246" t="s">
        <v>10406</v>
      </c>
      <c r="L6779" s="245" t="s">
        <v>568</v>
      </c>
      <c r="M6779"/>
      <c r="N6779"/>
      <c r="O6779"/>
      <c r="P6779"/>
      <c r="Q6779"/>
      <c r="R6779"/>
      <c r="S6779"/>
      <c r="T6779"/>
      <c r="U6779"/>
      <c r="V6779"/>
      <c r="W6779"/>
      <c r="X6779"/>
      <c r="Y6779"/>
      <c r="Z6779"/>
      <c r="AA6779"/>
      <c r="AB6779"/>
      <c r="AC6779"/>
      <c r="AD6779"/>
      <c r="AE6779"/>
      <c r="AF6779"/>
      <c r="AG6779"/>
      <c r="AH6779"/>
      <c r="AI6779"/>
      <c r="AJ6779"/>
      <c r="AK6779"/>
      <c r="AL6779"/>
      <c r="AM6779"/>
      <c r="AN6779"/>
      <c r="AO6779"/>
      <c r="AP6779"/>
      <c r="AQ6779"/>
      <c r="AR6779"/>
      <c r="AS6779"/>
      <c r="AT6779"/>
      <c r="AU6779"/>
      <c r="AV6779"/>
      <c r="AW6779"/>
      <c r="AX6779"/>
      <c r="AY6779"/>
      <c r="AZ6779"/>
      <c r="BA6779"/>
      <c r="BB6779"/>
      <c r="BC6779"/>
      <c r="BD6779"/>
      <c r="BE6779"/>
      <c r="BF6779"/>
      <c r="BG6779"/>
      <c r="BH6779"/>
      <c r="BI6779"/>
      <c r="BJ6779"/>
      <c r="BK6779"/>
      <c r="BL6779"/>
      <c r="BM6779"/>
      <c r="BN6779"/>
      <c r="BO6779"/>
    </row>
    <row r="6780" spans="1:67" ht="15" x14ac:dyDescent="0.25">
      <c r="A6780" s="245" t="s">
        <v>66</v>
      </c>
      <c r="B6780" s="245" t="s">
        <v>65</v>
      </c>
      <c r="C6780" s="245" t="s">
        <v>863</v>
      </c>
      <c r="D6780" s="245" t="s">
        <v>862</v>
      </c>
      <c r="E6780" s="246" t="s">
        <v>44</v>
      </c>
      <c r="F6780" s="245" t="s">
        <v>44</v>
      </c>
      <c r="G6780" s="245" t="s">
        <v>8301</v>
      </c>
      <c r="H6780" s="245" t="s">
        <v>8300</v>
      </c>
      <c r="I6780" s="245" t="s">
        <v>11</v>
      </c>
      <c r="J6780" s="245" t="s">
        <v>106</v>
      </c>
      <c r="K6780" s="246" t="s">
        <v>4686</v>
      </c>
      <c r="L6780" s="245" t="s">
        <v>568</v>
      </c>
      <c r="M6780"/>
      <c r="N6780"/>
      <c r="O6780"/>
      <c r="P6780"/>
      <c r="Q6780"/>
      <c r="R6780"/>
      <c r="S6780"/>
      <c r="T6780"/>
      <c r="U6780"/>
      <c r="V6780"/>
      <c r="W6780"/>
      <c r="X6780"/>
      <c r="Y6780"/>
      <c r="Z6780"/>
      <c r="AA6780"/>
      <c r="AB6780"/>
      <c r="AC6780"/>
      <c r="AD6780"/>
      <c r="AE6780"/>
      <c r="AF6780"/>
      <c r="AG6780"/>
      <c r="AH6780"/>
      <c r="AI6780"/>
      <c r="AJ6780"/>
      <c r="AK6780"/>
      <c r="AL6780"/>
      <c r="AM6780"/>
      <c r="AN6780"/>
      <c r="AO6780"/>
      <c r="AP6780"/>
      <c r="AQ6780"/>
      <c r="AR6780"/>
      <c r="AS6780"/>
      <c r="AT6780"/>
      <c r="AU6780"/>
      <c r="AV6780"/>
      <c r="AW6780"/>
      <c r="AX6780"/>
      <c r="AY6780"/>
      <c r="AZ6780"/>
      <c r="BA6780"/>
      <c r="BB6780"/>
      <c r="BC6780"/>
      <c r="BD6780"/>
      <c r="BE6780"/>
      <c r="BF6780"/>
      <c r="BG6780"/>
      <c r="BH6780"/>
      <c r="BI6780"/>
      <c r="BJ6780"/>
      <c r="BK6780"/>
      <c r="BL6780"/>
      <c r="BM6780"/>
      <c r="BN6780"/>
      <c r="BO6780"/>
    </row>
    <row r="6781" spans="1:67" ht="15" x14ac:dyDescent="0.25">
      <c r="A6781" s="245" t="s">
        <v>66</v>
      </c>
      <c r="B6781" s="245" t="s">
        <v>65</v>
      </c>
      <c r="C6781" s="245" t="s">
        <v>863</v>
      </c>
      <c r="D6781" s="245" t="s">
        <v>862</v>
      </c>
      <c r="E6781" s="246" t="s">
        <v>44</v>
      </c>
      <c r="F6781" s="245" t="s">
        <v>44</v>
      </c>
      <c r="G6781" s="245" t="s">
        <v>22330</v>
      </c>
      <c r="H6781" s="245" t="s">
        <v>22331</v>
      </c>
      <c r="I6781" s="245" t="s">
        <v>11</v>
      </c>
      <c r="J6781" s="245" t="s">
        <v>59</v>
      </c>
      <c r="K6781" s="246" t="s">
        <v>3799</v>
      </c>
      <c r="L6781" s="245" t="s">
        <v>568</v>
      </c>
      <c r="M6781"/>
      <c r="N6781"/>
      <c r="O6781"/>
      <c r="P6781"/>
      <c r="Q6781"/>
      <c r="R6781"/>
      <c r="S6781"/>
      <c r="T6781"/>
      <c r="U6781"/>
      <c r="V6781"/>
      <c r="W6781"/>
      <c r="X6781"/>
      <c r="Y6781"/>
      <c r="Z6781"/>
      <c r="AA6781"/>
      <c r="AB6781"/>
      <c r="AC6781"/>
      <c r="AD6781"/>
      <c r="AE6781"/>
      <c r="AF6781"/>
      <c r="AG6781"/>
      <c r="AH6781"/>
      <c r="AI6781"/>
      <c r="AJ6781"/>
      <c r="AK6781"/>
      <c r="AL6781"/>
      <c r="AM6781"/>
      <c r="AN6781"/>
      <c r="AO6781"/>
      <c r="AP6781"/>
      <c r="AQ6781"/>
      <c r="AR6781"/>
      <c r="AS6781"/>
      <c r="AT6781"/>
      <c r="AU6781"/>
      <c r="AV6781"/>
      <c r="AW6781"/>
      <c r="AX6781"/>
      <c r="AY6781"/>
      <c r="AZ6781"/>
      <c r="BA6781"/>
      <c r="BB6781"/>
      <c r="BC6781"/>
      <c r="BD6781"/>
      <c r="BE6781"/>
      <c r="BF6781"/>
      <c r="BG6781"/>
      <c r="BH6781"/>
      <c r="BI6781"/>
      <c r="BJ6781"/>
      <c r="BK6781"/>
      <c r="BL6781"/>
      <c r="BM6781"/>
      <c r="BN6781"/>
      <c r="BO6781"/>
    </row>
    <row r="6782" spans="1:67" ht="15" x14ac:dyDescent="0.25">
      <c r="A6782" s="245" t="s">
        <v>66</v>
      </c>
      <c r="B6782" s="245" t="s">
        <v>65</v>
      </c>
      <c r="C6782" s="245" t="s">
        <v>863</v>
      </c>
      <c r="D6782" s="245" t="s">
        <v>862</v>
      </c>
      <c r="E6782" s="246" t="s">
        <v>44</v>
      </c>
      <c r="F6782" s="245" t="s">
        <v>44</v>
      </c>
      <c r="G6782" s="245" t="s">
        <v>8298</v>
      </c>
      <c r="H6782" s="245" t="s">
        <v>8297</v>
      </c>
      <c r="I6782" s="245" t="s">
        <v>11</v>
      </c>
      <c r="J6782" s="245" t="s">
        <v>106</v>
      </c>
      <c r="K6782" s="246" t="s">
        <v>8252</v>
      </c>
      <c r="L6782" s="245" t="s">
        <v>568</v>
      </c>
      <c r="M6782"/>
      <c r="N6782"/>
      <c r="O6782"/>
      <c r="P6782"/>
      <c r="Q6782"/>
      <c r="R6782"/>
      <c r="S6782"/>
      <c r="T6782"/>
      <c r="U6782"/>
      <c r="V6782"/>
      <c r="W6782"/>
      <c r="X6782"/>
      <c r="Y6782"/>
      <c r="Z6782"/>
      <c r="AA6782"/>
      <c r="AB6782"/>
      <c r="AC6782"/>
      <c r="AD6782"/>
      <c r="AE6782"/>
      <c r="AF6782"/>
      <c r="AG6782"/>
      <c r="AH6782"/>
      <c r="AI6782"/>
      <c r="AJ6782"/>
      <c r="AK6782"/>
      <c r="AL6782"/>
      <c r="AM6782"/>
      <c r="AN6782"/>
      <c r="AO6782"/>
      <c r="AP6782"/>
      <c r="AQ6782"/>
      <c r="AR6782"/>
      <c r="AS6782"/>
      <c r="AT6782"/>
      <c r="AU6782"/>
      <c r="AV6782"/>
      <c r="AW6782"/>
      <c r="AX6782"/>
      <c r="AY6782"/>
      <c r="AZ6782"/>
      <c r="BA6782"/>
      <c r="BB6782"/>
      <c r="BC6782"/>
      <c r="BD6782"/>
      <c r="BE6782"/>
      <c r="BF6782"/>
      <c r="BG6782"/>
      <c r="BH6782"/>
      <c r="BI6782"/>
      <c r="BJ6782"/>
      <c r="BK6782"/>
      <c r="BL6782"/>
      <c r="BM6782"/>
      <c r="BN6782"/>
      <c r="BO6782"/>
    </row>
    <row r="6783" spans="1:67" ht="15" x14ac:dyDescent="0.25">
      <c r="A6783" s="245" t="s">
        <v>66</v>
      </c>
      <c r="B6783" s="245" t="s">
        <v>65</v>
      </c>
      <c r="C6783" s="245" t="s">
        <v>863</v>
      </c>
      <c r="D6783" s="245" t="s">
        <v>862</v>
      </c>
      <c r="E6783" s="246" t="s">
        <v>44</v>
      </c>
      <c r="F6783" s="245" t="s">
        <v>44</v>
      </c>
      <c r="G6783" s="245" t="s">
        <v>8296</v>
      </c>
      <c r="H6783" s="245" t="s">
        <v>8295</v>
      </c>
      <c r="I6783" s="245" t="s">
        <v>11</v>
      </c>
      <c r="J6783" s="245" t="s">
        <v>106</v>
      </c>
      <c r="K6783" s="246" t="s">
        <v>805</v>
      </c>
      <c r="L6783" s="245" t="s">
        <v>568</v>
      </c>
      <c r="M6783"/>
      <c r="N6783"/>
      <c r="O6783"/>
      <c r="P6783"/>
      <c r="Q6783"/>
      <c r="R6783"/>
      <c r="S6783"/>
      <c r="T6783"/>
      <c r="U6783"/>
      <c r="V6783"/>
      <c r="W6783"/>
      <c r="X6783"/>
      <c r="Y6783"/>
      <c r="Z6783"/>
      <c r="AA6783"/>
      <c r="AB6783"/>
      <c r="AC6783"/>
      <c r="AD6783"/>
      <c r="AE6783"/>
      <c r="AF6783"/>
      <c r="AG6783"/>
      <c r="AH6783"/>
      <c r="AI6783"/>
      <c r="AJ6783"/>
      <c r="AK6783"/>
      <c r="AL6783"/>
      <c r="AM6783"/>
      <c r="AN6783"/>
      <c r="AO6783"/>
      <c r="AP6783"/>
      <c r="AQ6783"/>
      <c r="AR6783"/>
      <c r="AS6783"/>
      <c r="AT6783"/>
      <c r="AU6783"/>
      <c r="AV6783"/>
      <c r="AW6783"/>
      <c r="AX6783"/>
      <c r="AY6783"/>
      <c r="AZ6783"/>
      <c r="BA6783"/>
      <c r="BB6783"/>
      <c r="BC6783"/>
      <c r="BD6783"/>
      <c r="BE6783"/>
      <c r="BF6783"/>
      <c r="BG6783"/>
      <c r="BH6783"/>
      <c r="BI6783"/>
      <c r="BJ6783"/>
      <c r="BK6783"/>
      <c r="BL6783"/>
      <c r="BM6783"/>
      <c r="BN6783"/>
      <c r="BO6783"/>
    </row>
    <row r="6784" spans="1:67" ht="15" x14ac:dyDescent="0.25">
      <c r="A6784" s="245" t="s">
        <v>66</v>
      </c>
      <c r="B6784" s="245" t="s">
        <v>65</v>
      </c>
      <c r="C6784" s="245" t="s">
        <v>863</v>
      </c>
      <c r="D6784" s="245" t="s">
        <v>862</v>
      </c>
      <c r="E6784" s="246" t="s">
        <v>44</v>
      </c>
      <c r="F6784" s="245" t="s">
        <v>44</v>
      </c>
      <c r="G6784" s="245" t="s">
        <v>22334</v>
      </c>
      <c r="H6784" s="245" t="s">
        <v>22335</v>
      </c>
      <c r="I6784" s="245" t="s">
        <v>11</v>
      </c>
      <c r="J6784" s="245" t="s">
        <v>59</v>
      </c>
      <c r="K6784" s="246" t="s">
        <v>659</v>
      </c>
      <c r="L6784" s="245" t="s">
        <v>568</v>
      </c>
      <c r="M6784"/>
      <c r="N6784"/>
      <c r="O6784"/>
      <c r="P6784"/>
      <c r="Q6784"/>
      <c r="R6784"/>
      <c r="S6784"/>
      <c r="T6784"/>
      <c r="U6784"/>
      <c r="V6784"/>
      <c r="W6784"/>
      <c r="X6784"/>
      <c r="Y6784"/>
      <c r="Z6784"/>
      <c r="AA6784"/>
      <c r="AB6784"/>
      <c r="AC6784"/>
      <c r="AD6784"/>
      <c r="AE6784"/>
      <c r="AF6784"/>
      <c r="AG6784"/>
      <c r="AH6784"/>
      <c r="AI6784"/>
      <c r="AJ6784"/>
      <c r="AK6784"/>
      <c r="AL6784"/>
      <c r="AM6784"/>
      <c r="AN6784"/>
      <c r="AO6784"/>
      <c r="AP6784"/>
      <c r="AQ6784"/>
      <c r="AR6784"/>
      <c r="AS6784"/>
      <c r="AT6784"/>
      <c r="AU6784"/>
      <c r="AV6784"/>
      <c r="AW6784"/>
      <c r="AX6784"/>
      <c r="AY6784"/>
      <c r="AZ6784"/>
      <c r="BA6784"/>
      <c r="BB6784"/>
      <c r="BC6784"/>
      <c r="BD6784"/>
      <c r="BE6784"/>
      <c r="BF6784"/>
      <c r="BG6784"/>
      <c r="BH6784"/>
      <c r="BI6784"/>
      <c r="BJ6784"/>
      <c r="BK6784"/>
      <c r="BL6784"/>
      <c r="BM6784"/>
      <c r="BN6784"/>
      <c r="BO6784"/>
    </row>
    <row r="6785" spans="1:67" ht="15" x14ac:dyDescent="0.25">
      <c r="A6785" s="245" t="s">
        <v>66</v>
      </c>
      <c r="B6785" s="245" t="s">
        <v>65</v>
      </c>
      <c r="C6785" s="245" t="s">
        <v>863</v>
      </c>
      <c r="D6785" s="245" t="s">
        <v>862</v>
      </c>
      <c r="E6785" s="246" t="s">
        <v>44</v>
      </c>
      <c r="F6785" s="245" t="s">
        <v>44</v>
      </c>
      <c r="G6785" s="245" t="s">
        <v>8293</v>
      </c>
      <c r="H6785" s="245" t="s">
        <v>8292</v>
      </c>
      <c r="I6785" s="245" t="s">
        <v>11</v>
      </c>
      <c r="J6785" s="245" t="s">
        <v>59</v>
      </c>
      <c r="K6785" s="246" t="s">
        <v>885</v>
      </c>
      <c r="L6785" s="245" t="s">
        <v>568</v>
      </c>
      <c r="M6785"/>
      <c r="N6785"/>
      <c r="O6785"/>
      <c r="P6785"/>
      <c r="Q6785"/>
      <c r="R6785"/>
      <c r="S6785"/>
      <c r="T6785"/>
      <c r="U6785"/>
      <c r="V6785"/>
      <c r="W6785"/>
      <c r="X6785"/>
      <c r="Y6785"/>
      <c r="Z6785"/>
      <c r="AA6785"/>
      <c r="AB6785"/>
      <c r="AC6785"/>
      <c r="AD6785"/>
      <c r="AE6785"/>
      <c r="AF6785"/>
      <c r="AG6785"/>
      <c r="AH6785"/>
      <c r="AI6785"/>
      <c r="AJ6785"/>
      <c r="AK6785"/>
      <c r="AL6785"/>
      <c r="AM6785"/>
      <c r="AN6785"/>
      <c r="AO6785"/>
      <c r="AP6785"/>
      <c r="AQ6785"/>
      <c r="AR6785"/>
      <c r="AS6785"/>
      <c r="AT6785"/>
      <c r="AU6785"/>
      <c r="AV6785"/>
      <c r="AW6785"/>
      <c r="AX6785"/>
      <c r="AY6785"/>
      <c r="AZ6785"/>
      <c r="BA6785"/>
      <c r="BB6785"/>
      <c r="BC6785"/>
      <c r="BD6785"/>
      <c r="BE6785"/>
      <c r="BF6785"/>
      <c r="BG6785"/>
      <c r="BH6785"/>
      <c r="BI6785"/>
      <c r="BJ6785"/>
      <c r="BK6785"/>
      <c r="BL6785"/>
      <c r="BM6785"/>
      <c r="BN6785"/>
      <c r="BO6785"/>
    </row>
    <row r="6786" spans="1:67" ht="15" x14ac:dyDescent="0.25">
      <c r="A6786" s="245" t="s">
        <v>66</v>
      </c>
      <c r="B6786" s="245" t="s">
        <v>65</v>
      </c>
      <c r="C6786" s="245" t="s">
        <v>863</v>
      </c>
      <c r="D6786" s="245" t="s">
        <v>862</v>
      </c>
      <c r="E6786" s="246" t="s">
        <v>44</v>
      </c>
      <c r="F6786" s="245" t="s">
        <v>44</v>
      </c>
      <c r="G6786" s="245" t="s">
        <v>22337</v>
      </c>
      <c r="H6786" s="245" t="s">
        <v>22338</v>
      </c>
      <c r="I6786" s="245" t="s">
        <v>24</v>
      </c>
      <c r="J6786" s="245" t="s">
        <v>59</v>
      </c>
      <c r="K6786" s="246" t="s">
        <v>9059</v>
      </c>
      <c r="L6786" s="245" t="s">
        <v>568</v>
      </c>
      <c r="M6786"/>
      <c r="N6786"/>
      <c r="O6786"/>
      <c r="P6786"/>
      <c r="Q6786"/>
      <c r="R6786"/>
      <c r="S6786"/>
      <c r="T6786"/>
      <c r="U6786"/>
      <c r="V6786"/>
      <c r="W6786"/>
      <c r="X6786"/>
      <c r="Y6786"/>
      <c r="Z6786"/>
      <c r="AA6786"/>
      <c r="AB6786"/>
      <c r="AC6786"/>
      <c r="AD6786"/>
      <c r="AE6786"/>
      <c r="AF6786"/>
      <c r="AG6786"/>
      <c r="AH6786"/>
      <c r="AI6786"/>
      <c r="AJ6786"/>
      <c r="AK6786"/>
      <c r="AL6786"/>
      <c r="AM6786"/>
      <c r="AN6786"/>
      <c r="AO6786"/>
      <c r="AP6786"/>
      <c r="AQ6786"/>
      <c r="AR6786"/>
      <c r="AS6786"/>
      <c r="AT6786"/>
      <c r="AU6786"/>
      <c r="AV6786"/>
      <c r="AW6786"/>
      <c r="AX6786"/>
      <c r="AY6786"/>
      <c r="AZ6786"/>
      <c r="BA6786"/>
      <c r="BB6786"/>
      <c r="BC6786"/>
      <c r="BD6786"/>
      <c r="BE6786"/>
      <c r="BF6786"/>
      <c r="BG6786"/>
      <c r="BH6786"/>
      <c r="BI6786"/>
      <c r="BJ6786"/>
      <c r="BK6786"/>
      <c r="BL6786"/>
      <c r="BM6786"/>
      <c r="BN6786"/>
      <c r="BO6786"/>
    </row>
    <row r="6787" spans="1:67" ht="15" x14ac:dyDescent="0.25">
      <c r="A6787" s="245" t="s">
        <v>66</v>
      </c>
      <c r="B6787" s="245" t="s">
        <v>65</v>
      </c>
      <c r="C6787" s="245" t="s">
        <v>863</v>
      </c>
      <c r="D6787" s="245" t="s">
        <v>862</v>
      </c>
      <c r="E6787" s="246" t="s">
        <v>44</v>
      </c>
      <c r="F6787" s="245" t="s">
        <v>44</v>
      </c>
      <c r="G6787" s="245" t="s">
        <v>22340</v>
      </c>
      <c r="H6787" s="245" t="s">
        <v>22341</v>
      </c>
      <c r="I6787" s="245" t="s">
        <v>24</v>
      </c>
      <c r="J6787" s="245" t="s">
        <v>59</v>
      </c>
      <c r="K6787" s="246" t="s">
        <v>9635</v>
      </c>
      <c r="L6787" s="245" t="s">
        <v>568</v>
      </c>
      <c r="M6787"/>
      <c r="N6787"/>
      <c r="O6787"/>
      <c r="P6787"/>
      <c r="Q6787"/>
      <c r="R6787"/>
      <c r="S6787"/>
      <c r="T6787"/>
      <c r="U6787"/>
      <c r="V6787"/>
      <c r="W6787"/>
      <c r="X6787"/>
      <c r="Y6787"/>
      <c r="Z6787"/>
      <c r="AA6787"/>
      <c r="AB6787"/>
      <c r="AC6787"/>
      <c r="AD6787"/>
      <c r="AE6787"/>
      <c r="AF6787"/>
      <c r="AG6787"/>
      <c r="AH6787"/>
      <c r="AI6787"/>
      <c r="AJ6787"/>
      <c r="AK6787"/>
      <c r="AL6787"/>
      <c r="AM6787"/>
      <c r="AN6787"/>
      <c r="AO6787"/>
      <c r="AP6787"/>
      <c r="AQ6787"/>
      <c r="AR6787"/>
      <c r="AS6787"/>
      <c r="AT6787"/>
      <c r="AU6787"/>
      <c r="AV6787"/>
      <c r="AW6787"/>
      <c r="AX6787"/>
      <c r="AY6787"/>
      <c r="AZ6787"/>
      <c r="BA6787"/>
      <c r="BB6787"/>
      <c r="BC6787"/>
      <c r="BD6787"/>
      <c r="BE6787"/>
      <c r="BF6787"/>
      <c r="BG6787"/>
      <c r="BH6787"/>
      <c r="BI6787"/>
      <c r="BJ6787"/>
      <c r="BK6787"/>
      <c r="BL6787"/>
      <c r="BM6787"/>
      <c r="BN6787"/>
      <c r="BO6787"/>
    </row>
    <row r="6788" spans="1:67" ht="15" x14ac:dyDescent="0.25">
      <c r="A6788" s="245" t="s">
        <v>66</v>
      </c>
      <c r="B6788" s="245" t="s">
        <v>65</v>
      </c>
      <c r="C6788" s="245" t="s">
        <v>863</v>
      </c>
      <c r="D6788" s="245" t="s">
        <v>862</v>
      </c>
      <c r="E6788" s="246" t="s">
        <v>44</v>
      </c>
      <c r="F6788" s="245" t="s">
        <v>44</v>
      </c>
      <c r="G6788" s="245" t="s">
        <v>22342</v>
      </c>
      <c r="H6788" s="245" t="s">
        <v>22343</v>
      </c>
      <c r="I6788" s="245" t="s">
        <v>24</v>
      </c>
      <c r="J6788" s="245" t="s">
        <v>59</v>
      </c>
      <c r="K6788" s="246" t="s">
        <v>16429</v>
      </c>
      <c r="L6788" s="245" t="s">
        <v>568</v>
      </c>
      <c r="M6788"/>
      <c r="N6788"/>
      <c r="O6788"/>
      <c r="P6788"/>
      <c r="Q6788"/>
      <c r="R6788"/>
      <c r="S6788"/>
      <c r="T6788"/>
      <c r="U6788"/>
      <c r="V6788"/>
      <c r="W6788"/>
      <c r="X6788"/>
      <c r="Y6788"/>
      <c r="Z6788"/>
      <c r="AA6788"/>
      <c r="AB6788"/>
      <c r="AC6788"/>
      <c r="AD6788"/>
      <c r="AE6788"/>
      <c r="AF6788"/>
      <c r="AG6788"/>
      <c r="AH6788"/>
      <c r="AI6788"/>
      <c r="AJ6788"/>
      <c r="AK6788"/>
      <c r="AL6788"/>
      <c r="AM6788"/>
      <c r="AN6788"/>
      <c r="AO6788"/>
      <c r="AP6788"/>
      <c r="AQ6788"/>
      <c r="AR6788"/>
      <c r="AS6788"/>
      <c r="AT6788"/>
      <c r="AU6788"/>
      <c r="AV6788"/>
      <c r="AW6788"/>
      <c r="AX6788"/>
      <c r="AY6788"/>
      <c r="AZ6788"/>
      <c r="BA6788"/>
      <c r="BB6788"/>
      <c r="BC6788"/>
      <c r="BD6788"/>
      <c r="BE6788"/>
      <c r="BF6788"/>
      <c r="BG6788"/>
      <c r="BH6788"/>
      <c r="BI6788"/>
      <c r="BJ6788"/>
      <c r="BK6788"/>
      <c r="BL6788"/>
      <c r="BM6788"/>
      <c r="BN6788"/>
      <c r="BO6788"/>
    </row>
    <row r="6789" spans="1:67" ht="15" x14ac:dyDescent="0.25">
      <c r="A6789" s="245" t="s">
        <v>66</v>
      </c>
      <c r="B6789" s="245" t="s">
        <v>65</v>
      </c>
      <c r="C6789" s="245" t="s">
        <v>863</v>
      </c>
      <c r="D6789" s="245" t="s">
        <v>862</v>
      </c>
      <c r="E6789" s="246" t="s">
        <v>44</v>
      </c>
      <c r="F6789" s="245" t="s">
        <v>44</v>
      </c>
      <c r="G6789" s="245" t="s">
        <v>22344</v>
      </c>
      <c r="H6789" s="245" t="s">
        <v>22345</v>
      </c>
      <c r="I6789" s="245" t="s">
        <v>24</v>
      </c>
      <c r="J6789" s="245" t="s">
        <v>59</v>
      </c>
      <c r="K6789" s="246" t="s">
        <v>16429</v>
      </c>
      <c r="L6789" s="245" t="s">
        <v>568</v>
      </c>
      <c r="M6789"/>
      <c r="N6789"/>
      <c r="O6789"/>
      <c r="P6789"/>
      <c r="Q6789"/>
      <c r="R6789"/>
      <c r="S6789"/>
      <c r="T6789"/>
      <c r="U6789"/>
      <c r="V6789"/>
      <c r="W6789"/>
      <c r="X6789"/>
      <c r="Y6789"/>
      <c r="Z6789"/>
      <c r="AA6789"/>
      <c r="AB6789"/>
      <c r="AC6789"/>
      <c r="AD6789"/>
      <c r="AE6789"/>
      <c r="AF6789"/>
      <c r="AG6789"/>
      <c r="AH6789"/>
      <c r="AI6789"/>
      <c r="AJ6789"/>
      <c r="AK6789"/>
      <c r="AL6789"/>
      <c r="AM6789"/>
      <c r="AN6789"/>
      <c r="AO6789"/>
      <c r="AP6789"/>
      <c r="AQ6789"/>
      <c r="AR6789"/>
      <c r="AS6789"/>
      <c r="AT6789"/>
      <c r="AU6789"/>
      <c r="AV6789"/>
      <c r="AW6789"/>
      <c r="AX6789"/>
      <c r="AY6789"/>
      <c r="AZ6789"/>
      <c r="BA6789"/>
      <c r="BB6789"/>
      <c r="BC6789"/>
      <c r="BD6789"/>
      <c r="BE6789"/>
      <c r="BF6789"/>
      <c r="BG6789"/>
      <c r="BH6789"/>
      <c r="BI6789"/>
      <c r="BJ6789"/>
      <c r="BK6789"/>
      <c r="BL6789"/>
      <c r="BM6789"/>
      <c r="BN6789"/>
      <c r="BO6789"/>
    </row>
    <row r="6790" spans="1:67" ht="15" x14ac:dyDescent="0.25">
      <c r="A6790" s="245" t="s">
        <v>66</v>
      </c>
      <c r="B6790" s="245" t="s">
        <v>65</v>
      </c>
      <c r="C6790" s="245" t="s">
        <v>863</v>
      </c>
      <c r="D6790" s="245" t="s">
        <v>862</v>
      </c>
      <c r="E6790" s="246" t="s">
        <v>44</v>
      </c>
      <c r="F6790" s="245" t="s">
        <v>44</v>
      </c>
      <c r="G6790" s="245" t="s">
        <v>22346</v>
      </c>
      <c r="H6790" s="245" t="s">
        <v>22347</v>
      </c>
      <c r="I6790" s="245" t="s">
        <v>11</v>
      </c>
      <c r="J6790" s="245" t="s">
        <v>59</v>
      </c>
      <c r="K6790" s="246" t="s">
        <v>8802</v>
      </c>
      <c r="L6790" s="245" t="s">
        <v>568</v>
      </c>
      <c r="M6790"/>
      <c r="N6790"/>
      <c r="O6790"/>
      <c r="P6790"/>
      <c r="Q6790"/>
      <c r="R6790"/>
      <c r="S6790"/>
      <c r="T6790"/>
      <c r="U6790"/>
      <c r="V6790"/>
      <c r="W6790"/>
      <c r="X6790"/>
      <c r="Y6790"/>
      <c r="Z6790"/>
      <c r="AA6790"/>
      <c r="AB6790"/>
      <c r="AC6790"/>
      <c r="AD6790"/>
      <c r="AE6790"/>
      <c r="AF6790"/>
      <c r="AG6790"/>
      <c r="AH6790"/>
      <c r="AI6790"/>
      <c r="AJ6790"/>
      <c r="AK6790"/>
      <c r="AL6790"/>
      <c r="AM6790"/>
      <c r="AN6790"/>
      <c r="AO6790"/>
      <c r="AP6790"/>
      <c r="AQ6790"/>
      <c r="AR6790"/>
      <c r="AS6790"/>
      <c r="AT6790"/>
      <c r="AU6790"/>
      <c r="AV6790"/>
      <c r="AW6790"/>
      <c r="AX6790"/>
      <c r="AY6790"/>
      <c r="AZ6790"/>
      <c r="BA6790"/>
      <c r="BB6790"/>
      <c r="BC6790"/>
      <c r="BD6790"/>
      <c r="BE6790"/>
      <c r="BF6790"/>
      <c r="BG6790"/>
      <c r="BH6790"/>
      <c r="BI6790"/>
      <c r="BJ6790"/>
      <c r="BK6790"/>
      <c r="BL6790"/>
      <c r="BM6790"/>
      <c r="BN6790"/>
      <c r="BO6790"/>
    </row>
    <row r="6791" spans="1:67" ht="15" x14ac:dyDescent="0.25">
      <c r="A6791" s="245" t="s">
        <v>66</v>
      </c>
      <c r="B6791" s="245" t="s">
        <v>65</v>
      </c>
      <c r="C6791" s="245" t="s">
        <v>863</v>
      </c>
      <c r="D6791" s="245" t="s">
        <v>862</v>
      </c>
      <c r="E6791" s="246" t="s">
        <v>44</v>
      </c>
      <c r="F6791" s="245" t="s">
        <v>44</v>
      </c>
      <c r="G6791" s="245" t="s">
        <v>22348</v>
      </c>
      <c r="H6791" s="245" t="s">
        <v>22349</v>
      </c>
      <c r="I6791" s="245" t="s">
        <v>11</v>
      </c>
      <c r="J6791" s="245" t="s">
        <v>59</v>
      </c>
      <c r="K6791" s="246" t="s">
        <v>2124</v>
      </c>
      <c r="L6791" s="245" t="s">
        <v>568</v>
      </c>
      <c r="M6791"/>
      <c r="N6791"/>
      <c r="O6791"/>
      <c r="P6791"/>
      <c r="Q6791"/>
      <c r="R6791"/>
      <c r="S6791"/>
      <c r="T6791"/>
      <c r="U6791"/>
      <c r="V6791"/>
      <c r="W6791"/>
      <c r="X6791"/>
      <c r="Y6791"/>
      <c r="Z6791"/>
      <c r="AA6791"/>
      <c r="AB6791"/>
      <c r="AC6791"/>
      <c r="AD6791"/>
      <c r="AE6791"/>
      <c r="AF6791"/>
      <c r="AG6791"/>
      <c r="AH6791"/>
      <c r="AI6791"/>
      <c r="AJ6791"/>
      <c r="AK6791"/>
      <c r="AL6791"/>
      <c r="AM6791"/>
      <c r="AN6791"/>
      <c r="AO6791"/>
      <c r="AP6791"/>
      <c r="AQ6791"/>
      <c r="AR6791"/>
      <c r="AS6791"/>
      <c r="AT6791"/>
      <c r="AU6791"/>
      <c r="AV6791"/>
      <c r="AW6791"/>
      <c r="AX6791"/>
      <c r="AY6791"/>
      <c r="AZ6791"/>
      <c r="BA6791"/>
      <c r="BB6791"/>
      <c r="BC6791"/>
      <c r="BD6791"/>
      <c r="BE6791"/>
      <c r="BF6791"/>
      <c r="BG6791"/>
      <c r="BH6791"/>
      <c r="BI6791"/>
      <c r="BJ6791"/>
      <c r="BK6791"/>
      <c r="BL6791"/>
      <c r="BM6791"/>
      <c r="BN6791"/>
      <c r="BO6791"/>
    </row>
    <row r="6792" spans="1:67" ht="15" x14ac:dyDescent="0.25">
      <c r="A6792" s="245" t="s">
        <v>66</v>
      </c>
      <c r="B6792" s="245" t="s">
        <v>65</v>
      </c>
      <c r="C6792" s="245" t="s">
        <v>863</v>
      </c>
      <c r="D6792" s="245" t="s">
        <v>862</v>
      </c>
      <c r="E6792" s="246" t="s">
        <v>44</v>
      </c>
      <c r="F6792" s="245" t="s">
        <v>44</v>
      </c>
      <c r="G6792" s="245" t="s">
        <v>22350</v>
      </c>
      <c r="H6792" s="245" t="s">
        <v>22351</v>
      </c>
      <c r="I6792" s="245" t="s">
        <v>11</v>
      </c>
      <c r="J6792" s="245" t="s">
        <v>59</v>
      </c>
      <c r="K6792" s="246" t="s">
        <v>7297</v>
      </c>
      <c r="L6792" s="245" t="s">
        <v>568</v>
      </c>
      <c r="M6792"/>
      <c r="N6792"/>
      <c r="O6792"/>
      <c r="P6792"/>
      <c r="Q6792"/>
      <c r="R6792"/>
      <c r="S6792"/>
      <c r="T6792"/>
      <c r="U6792"/>
      <c r="V6792"/>
      <c r="W6792"/>
      <c r="X6792"/>
      <c r="Y6792"/>
      <c r="Z6792"/>
      <c r="AA6792"/>
      <c r="AB6792"/>
      <c r="AC6792"/>
      <c r="AD6792"/>
      <c r="AE6792"/>
      <c r="AF6792"/>
      <c r="AG6792"/>
      <c r="AH6792"/>
      <c r="AI6792"/>
      <c r="AJ6792"/>
      <c r="AK6792"/>
      <c r="AL6792"/>
      <c r="AM6792"/>
      <c r="AN6792"/>
      <c r="AO6792"/>
      <c r="AP6792"/>
      <c r="AQ6792"/>
      <c r="AR6792"/>
      <c r="AS6792"/>
      <c r="AT6792"/>
      <c r="AU6792"/>
      <c r="AV6792"/>
      <c r="AW6792"/>
      <c r="AX6792"/>
      <c r="AY6792"/>
      <c r="AZ6792"/>
      <c r="BA6792"/>
      <c r="BB6792"/>
      <c r="BC6792"/>
      <c r="BD6792"/>
      <c r="BE6792"/>
      <c r="BF6792"/>
      <c r="BG6792"/>
      <c r="BH6792"/>
      <c r="BI6792"/>
      <c r="BJ6792"/>
      <c r="BK6792"/>
      <c r="BL6792"/>
      <c r="BM6792"/>
      <c r="BN6792"/>
      <c r="BO6792"/>
    </row>
    <row r="6793" spans="1:67" ht="15" x14ac:dyDescent="0.25">
      <c r="A6793" s="245" t="s">
        <v>66</v>
      </c>
      <c r="B6793" s="245" t="s">
        <v>65</v>
      </c>
      <c r="C6793" s="245" t="s">
        <v>863</v>
      </c>
      <c r="D6793" s="245" t="s">
        <v>862</v>
      </c>
      <c r="E6793" s="246" t="s">
        <v>44</v>
      </c>
      <c r="F6793" s="245" t="s">
        <v>44</v>
      </c>
      <c r="G6793" s="245" t="s">
        <v>8289</v>
      </c>
      <c r="H6793" s="245" t="s">
        <v>8288</v>
      </c>
      <c r="I6793" s="245" t="s">
        <v>11</v>
      </c>
      <c r="J6793" s="245" t="s">
        <v>106</v>
      </c>
      <c r="K6793" s="246" t="s">
        <v>16311</v>
      </c>
      <c r="L6793" s="245" t="s">
        <v>568</v>
      </c>
      <c r="M6793"/>
      <c r="N6793"/>
      <c r="O6793"/>
      <c r="P6793"/>
      <c r="Q6793"/>
      <c r="R6793"/>
      <c r="S6793"/>
      <c r="T6793"/>
      <c r="U6793"/>
      <c r="V6793"/>
      <c r="W6793"/>
      <c r="X6793"/>
      <c r="Y6793"/>
      <c r="Z6793"/>
      <c r="AA6793"/>
      <c r="AB6793"/>
      <c r="AC6793"/>
      <c r="AD6793"/>
      <c r="AE6793"/>
      <c r="AF6793"/>
      <c r="AG6793"/>
      <c r="AH6793"/>
      <c r="AI6793"/>
      <c r="AJ6793"/>
      <c r="AK6793"/>
      <c r="AL6793"/>
      <c r="AM6793"/>
      <c r="AN6793"/>
      <c r="AO6793"/>
      <c r="AP6793"/>
      <c r="AQ6793"/>
      <c r="AR6793"/>
      <c r="AS6793"/>
      <c r="AT6793"/>
      <c r="AU6793"/>
      <c r="AV6793"/>
      <c r="AW6793"/>
      <c r="AX6793"/>
      <c r="AY6793"/>
      <c r="AZ6793"/>
      <c r="BA6793"/>
      <c r="BB6793"/>
      <c r="BC6793"/>
      <c r="BD6793"/>
      <c r="BE6793"/>
      <c r="BF6793"/>
      <c r="BG6793"/>
      <c r="BH6793"/>
      <c r="BI6793"/>
      <c r="BJ6793"/>
      <c r="BK6793"/>
      <c r="BL6793"/>
      <c r="BM6793"/>
      <c r="BN6793"/>
      <c r="BO6793"/>
    </row>
    <row r="6794" spans="1:67" ht="15" x14ac:dyDescent="0.25">
      <c r="A6794" s="245" t="s">
        <v>66</v>
      </c>
      <c r="B6794" s="245" t="s">
        <v>65</v>
      </c>
      <c r="C6794" s="245" t="s">
        <v>863</v>
      </c>
      <c r="D6794" s="245" t="s">
        <v>862</v>
      </c>
      <c r="E6794" s="246" t="s">
        <v>44</v>
      </c>
      <c r="F6794" s="245" t="s">
        <v>44</v>
      </c>
      <c r="G6794" s="245" t="s">
        <v>22352</v>
      </c>
      <c r="H6794" s="245" t="s">
        <v>22353</v>
      </c>
      <c r="I6794" s="245" t="s">
        <v>11</v>
      </c>
      <c r="J6794" s="245" t="s">
        <v>59</v>
      </c>
      <c r="K6794" s="246" t="s">
        <v>9174</v>
      </c>
      <c r="L6794" s="245" t="s">
        <v>568</v>
      </c>
      <c r="M6794"/>
      <c r="N6794"/>
      <c r="O6794"/>
      <c r="P6794"/>
      <c r="Q6794"/>
      <c r="R6794"/>
      <c r="S6794"/>
      <c r="T6794"/>
      <c r="U6794"/>
      <c r="V6794"/>
      <c r="W6794"/>
      <c r="X6794"/>
      <c r="Y6794"/>
      <c r="Z6794"/>
      <c r="AA6794"/>
      <c r="AB6794"/>
      <c r="AC6794"/>
      <c r="AD6794"/>
      <c r="AE6794"/>
      <c r="AF6794"/>
      <c r="AG6794"/>
      <c r="AH6794"/>
      <c r="AI6794"/>
      <c r="AJ6794"/>
      <c r="AK6794"/>
      <c r="AL6794"/>
      <c r="AM6794"/>
      <c r="AN6794"/>
      <c r="AO6794"/>
      <c r="AP6794"/>
      <c r="AQ6794"/>
      <c r="AR6794"/>
      <c r="AS6794"/>
      <c r="AT6794"/>
      <c r="AU6794"/>
      <c r="AV6794"/>
      <c r="AW6794"/>
      <c r="AX6794"/>
      <c r="AY6794"/>
      <c r="AZ6794"/>
      <c r="BA6794"/>
      <c r="BB6794"/>
      <c r="BC6794"/>
      <c r="BD6794"/>
      <c r="BE6794"/>
      <c r="BF6794"/>
      <c r="BG6794"/>
      <c r="BH6794"/>
      <c r="BI6794"/>
      <c r="BJ6794"/>
      <c r="BK6794"/>
      <c r="BL6794"/>
      <c r="BM6794"/>
      <c r="BN6794"/>
      <c r="BO6794"/>
    </row>
    <row r="6795" spans="1:67" ht="15" x14ac:dyDescent="0.25">
      <c r="A6795" s="245" t="s">
        <v>66</v>
      </c>
      <c r="B6795" s="245" t="s">
        <v>65</v>
      </c>
      <c r="C6795" s="245" t="s">
        <v>863</v>
      </c>
      <c r="D6795" s="245" t="s">
        <v>862</v>
      </c>
      <c r="E6795" s="246" t="s">
        <v>44</v>
      </c>
      <c r="F6795" s="245" t="s">
        <v>44</v>
      </c>
      <c r="G6795" s="245" t="s">
        <v>22354</v>
      </c>
      <c r="H6795" s="245" t="s">
        <v>22355</v>
      </c>
      <c r="I6795" s="245" t="s">
        <v>11</v>
      </c>
      <c r="J6795" s="245" t="s">
        <v>59</v>
      </c>
      <c r="K6795" s="246" t="s">
        <v>7916</v>
      </c>
      <c r="L6795" s="245" t="s">
        <v>568</v>
      </c>
      <c r="M6795"/>
      <c r="N6795"/>
      <c r="O6795"/>
      <c r="P6795"/>
      <c r="Q6795"/>
      <c r="R6795"/>
      <c r="S6795"/>
      <c r="T6795"/>
      <c r="U6795"/>
      <c r="V6795"/>
      <c r="W6795"/>
      <c r="X6795"/>
      <c r="Y6795"/>
      <c r="Z6795"/>
      <c r="AA6795"/>
      <c r="AB6795"/>
      <c r="AC6795"/>
      <c r="AD6795"/>
      <c r="AE6795"/>
      <c r="AF6795"/>
      <c r="AG6795"/>
      <c r="AH6795"/>
      <c r="AI6795"/>
      <c r="AJ6795"/>
      <c r="AK6795"/>
      <c r="AL6795"/>
      <c r="AM6795"/>
      <c r="AN6795"/>
      <c r="AO6795"/>
      <c r="AP6795"/>
      <c r="AQ6795"/>
      <c r="AR6795"/>
      <c r="AS6795"/>
      <c r="AT6795"/>
      <c r="AU6795"/>
      <c r="AV6795"/>
      <c r="AW6795"/>
      <c r="AX6795"/>
      <c r="AY6795"/>
      <c r="AZ6795"/>
      <c r="BA6795"/>
      <c r="BB6795"/>
      <c r="BC6795"/>
      <c r="BD6795"/>
      <c r="BE6795"/>
      <c r="BF6795"/>
      <c r="BG6795"/>
      <c r="BH6795"/>
      <c r="BI6795"/>
      <c r="BJ6795"/>
      <c r="BK6795"/>
      <c r="BL6795"/>
      <c r="BM6795"/>
      <c r="BN6795"/>
      <c r="BO6795"/>
    </row>
    <row r="6796" spans="1:67" ht="15" x14ac:dyDescent="0.25">
      <c r="A6796" s="245" t="s">
        <v>66</v>
      </c>
      <c r="B6796" s="245" t="s">
        <v>65</v>
      </c>
      <c r="C6796" s="245" t="s">
        <v>863</v>
      </c>
      <c r="D6796" s="245" t="s">
        <v>862</v>
      </c>
      <c r="E6796" s="246" t="s">
        <v>44</v>
      </c>
      <c r="F6796" s="245" t="s">
        <v>44</v>
      </c>
      <c r="G6796" s="245" t="s">
        <v>22356</v>
      </c>
      <c r="H6796" s="245" t="s">
        <v>22357</v>
      </c>
      <c r="I6796" s="245" t="s">
        <v>11</v>
      </c>
      <c r="J6796" s="245" t="s">
        <v>59</v>
      </c>
      <c r="K6796" s="246" t="s">
        <v>14484</v>
      </c>
      <c r="L6796" s="245" t="s">
        <v>568</v>
      </c>
      <c r="M6796"/>
      <c r="N6796"/>
      <c r="O6796"/>
      <c r="P6796"/>
      <c r="Q6796"/>
      <c r="R6796"/>
      <c r="S6796"/>
      <c r="T6796"/>
      <c r="U6796"/>
      <c r="V6796"/>
      <c r="W6796"/>
      <c r="X6796"/>
      <c r="Y6796"/>
      <c r="Z6796"/>
      <c r="AA6796"/>
      <c r="AB6796"/>
      <c r="AC6796"/>
      <c r="AD6796"/>
      <c r="AE6796"/>
      <c r="AF6796"/>
      <c r="AG6796"/>
      <c r="AH6796"/>
      <c r="AI6796"/>
      <c r="AJ6796"/>
      <c r="AK6796"/>
      <c r="AL6796"/>
      <c r="AM6796"/>
      <c r="AN6796"/>
      <c r="AO6796"/>
      <c r="AP6796"/>
      <c r="AQ6796"/>
      <c r="AR6796"/>
      <c r="AS6796"/>
      <c r="AT6796"/>
      <c r="AU6796"/>
      <c r="AV6796"/>
      <c r="AW6796"/>
      <c r="AX6796"/>
      <c r="AY6796"/>
      <c r="AZ6796"/>
      <c r="BA6796"/>
      <c r="BB6796"/>
      <c r="BC6796"/>
      <c r="BD6796"/>
      <c r="BE6796"/>
      <c r="BF6796"/>
      <c r="BG6796"/>
      <c r="BH6796"/>
      <c r="BI6796"/>
      <c r="BJ6796"/>
      <c r="BK6796"/>
      <c r="BL6796"/>
      <c r="BM6796"/>
      <c r="BN6796"/>
      <c r="BO6796"/>
    </row>
    <row r="6797" spans="1:67" ht="15" x14ac:dyDescent="0.25">
      <c r="A6797" s="245" t="s">
        <v>66</v>
      </c>
      <c r="B6797" s="245" t="s">
        <v>65</v>
      </c>
      <c r="C6797" s="245" t="s">
        <v>863</v>
      </c>
      <c r="D6797" s="245" t="s">
        <v>862</v>
      </c>
      <c r="E6797" s="246" t="s">
        <v>44</v>
      </c>
      <c r="F6797" s="245" t="s">
        <v>44</v>
      </c>
      <c r="G6797" s="245" t="s">
        <v>8287</v>
      </c>
      <c r="H6797" s="245" t="s">
        <v>8286</v>
      </c>
      <c r="I6797" s="245" t="s">
        <v>11</v>
      </c>
      <c r="J6797" s="245" t="s">
        <v>106</v>
      </c>
      <c r="K6797" s="246" t="s">
        <v>9170</v>
      </c>
      <c r="L6797" s="245" t="s">
        <v>568</v>
      </c>
      <c r="M6797"/>
      <c r="N6797"/>
      <c r="O6797"/>
      <c r="P6797"/>
      <c r="Q6797"/>
      <c r="R6797"/>
      <c r="S6797"/>
      <c r="T6797"/>
      <c r="U6797"/>
      <c r="V6797"/>
      <c r="W6797"/>
      <c r="X6797"/>
      <c r="Y6797"/>
      <c r="Z6797"/>
      <c r="AA6797"/>
      <c r="AB6797"/>
      <c r="AC6797"/>
      <c r="AD6797"/>
      <c r="AE6797"/>
      <c r="AF6797"/>
      <c r="AG6797"/>
      <c r="AH6797"/>
      <c r="AI6797"/>
      <c r="AJ6797"/>
      <c r="AK6797"/>
      <c r="AL6797"/>
      <c r="AM6797"/>
      <c r="AN6797"/>
      <c r="AO6797"/>
      <c r="AP6797"/>
      <c r="AQ6797"/>
      <c r="AR6797"/>
      <c r="AS6797"/>
      <c r="AT6797"/>
      <c r="AU6797"/>
      <c r="AV6797"/>
      <c r="AW6797"/>
      <c r="AX6797"/>
      <c r="AY6797"/>
      <c r="AZ6797"/>
      <c r="BA6797"/>
      <c r="BB6797"/>
      <c r="BC6797"/>
      <c r="BD6797"/>
      <c r="BE6797"/>
      <c r="BF6797"/>
      <c r="BG6797"/>
      <c r="BH6797"/>
      <c r="BI6797"/>
      <c r="BJ6797"/>
      <c r="BK6797"/>
      <c r="BL6797"/>
      <c r="BM6797"/>
      <c r="BN6797"/>
      <c r="BO6797"/>
    </row>
    <row r="6798" spans="1:67" ht="15" x14ac:dyDescent="0.25">
      <c r="A6798" s="245" t="s">
        <v>66</v>
      </c>
      <c r="B6798" s="245" t="s">
        <v>65</v>
      </c>
      <c r="C6798" s="245" t="s">
        <v>64</v>
      </c>
      <c r="D6798" s="245" t="s">
        <v>63</v>
      </c>
      <c r="E6798" s="246" t="s">
        <v>44</v>
      </c>
      <c r="F6798" s="245" t="s">
        <v>44</v>
      </c>
      <c r="G6798" s="245" t="s">
        <v>861</v>
      </c>
      <c r="H6798" s="245" t="s">
        <v>860</v>
      </c>
      <c r="I6798" s="245" t="s">
        <v>14</v>
      </c>
      <c r="J6798" s="245" t="s">
        <v>59</v>
      </c>
      <c r="K6798" s="246" t="s">
        <v>9089</v>
      </c>
      <c r="L6798" s="245" t="s">
        <v>568</v>
      </c>
      <c r="M6798"/>
      <c r="N6798"/>
      <c r="O6798"/>
      <c r="P6798"/>
      <c r="Q6798"/>
      <c r="R6798"/>
      <c r="S6798"/>
      <c r="T6798"/>
      <c r="U6798"/>
      <c r="V6798"/>
      <c r="W6798"/>
      <c r="X6798"/>
      <c r="Y6798"/>
      <c r="Z6798"/>
      <c r="AA6798"/>
      <c r="AB6798"/>
      <c r="AC6798"/>
      <c r="AD6798"/>
      <c r="AE6798"/>
      <c r="AF6798"/>
      <c r="AG6798"/>
      <c r="AH6798"/>
      <c r="AI6798"/>
      <c r="AJ6798"/>
      <c r="AK6798"/>
      <c r="AL6798"/>
      <c r="AM6798"/>
      <c r="AN6798"/>
      <c r="AO6798"/>
      <c r="AP6798"/>
      <c r="AQ6798"/>
      <c r="AR6798"/>
      <c r="AS6798"/>
      <c r="AT6798"/>
      <c r="AU6798"/>
      <c r="AV6798"/>
      <c r="AW6798"/>
      <c r="AX6798"/>
      <c r="AY6798"/>
      <c r="AZ6798"/>
      <c r="BA6798"/>
      <c r="BB6798"/>
      <c r="BC6798"/>
      <c r="BD6798"/>
      <c r="BE6798"/>
      <c r="BF6798"/>
      <c r="BG6798"/>
      <c r="BH6798"/>
      <c r="BI6798"/>
      <c r="BJ6798"/>
      <c r="BK6798"/>
      <c r="BL6798"/>
      <c r="BM6798"/>
      <c r="BN6798"/>
      <c r="BO6798"/>
    </row>
    <row r="6799" spans="1:67" ht="15" x14ac:dyDescent="0.25">
      <c r="A6799" s="245" t="s">
        <v>66</v>
      </c>
      <c r="B6799" s="245" t="s">
        <v>65</v>
      </c>
      <c r="C6799" s="245" t="s">
        <v>64</v>
      </c>
      <c r="D6799" s="245" t="s">
        <v>63</v>
      </c>
      <c r="E6799" s="246" t="s">
        <v>44</v>
      </c>
      <c r="F6799" s="245" t="s">
        <v>44</v>
      </c>
      <c r="G6799" s="245" t="s">
        <v>859</v>
      </c>
      <c r="H6799" s="245" t="s">
        <v>858</v>
      </c>
      <c r="I6799" s="245" t="s">
        <v>14</v>
      </c>
      <c r="J6799" s="245" t="s">
        <v>59</v>
      </c>
      <c r="K6799" s="246" t="s">
        <v>23659</v>
      </c>
      <c r="L6799" s="245" t="s">
        <v>568</v>
      </c>
      <c r="M6799"/>
      <c r="N6799"/>
      <c r="O6799"/>
      <c r="P6799"/>
      <c r="Q6799"/>
      <c r="R6799"/>
      <c r="S6799"/>
      <c r="T6799"/>
      <c r="U6799"/>
      <c r="V6799"/>
      <c r="W6799"/>
      <c r="X6799"/>
      <c r="Y6799"/>
      <c r="Z6799"/>
      <c r="AA6799"/>
      <c r="AB6799"/>
      <c r="AC6799"/>
      <c r="AD6799"/>
      <c r="AE6799"/>
      <c r="AF6799"/>
      <c r="AG6799"/>
      <c r="AH6799"/>
      <c r="AI6799"/>
      <c r="AJ6799"/>
      <c r="AK6799"/>
      <c r="AL6799"/>
      <c r="AM6799"/>
      <c r="AN6799"/>
      <c r="AO6799"/>
      <c r="AP6799"/>
      <c r="AQ6799"/>
      <c r="AR6799"/>
      <c r="AS6799"/>
      <c r="AT6799"/>
      <c r="AU6799"/>
      <c r="AV6799"/>
      <c r="AW6799"/>
      <c r="AX6799"/>
      <c r="AY6799"/>
      <c r="AZ6799"/>
      <c r="BA6799"/>
      <c r="BB6799"/>
      <c r="BC6799"/>
      <c r="BD6799"/>
      <c r="BE6799"/>
      <c r="BF6799"/>
      <c r="BG6799"/>
      <c r="BH6799"/>
      <c r="BI6799"/>
      <c r="BJ6799"/>
      <c r="BK6799"/>
      <c r="BL6799"/>
      <c r="BM6799"/>
      <c r="BN6799"/>
      <c r="BO6799"/>
    </row>
    <row r="6800" spans="1:67" ht="15" x14ac:dyDescent="0.25">
      <c r="A6800" s="245" t="s">
        <v>66</v>
      </c>
      <c r="B6800" s="245" t="s">
        <v>65</v>
      </c>
      <c r="C6800" s="245" t="s">
        <v>64</v>
      </c>
      <c r="D6800" s="245" t="s">
        <v>63</v>
      </c>
      <c r="E6800" s="246" t="s">
        <v>44</v>
      </c>
      <c r="F6800" s="245" t="s">
        <v>44</v>
      </c>
      <c r="G6800" s="245" t="s">
        <v>857</v>
      </c>
      <c r="H6800" s="245" t="s">
        <v>856</v>
      </c>
      <c r="I6800" s="245" t="s">
        <v>14</v>
      </c>
      <c r="J6800" s="245" t="s">
        <v>59</v>
      </c>
      <c r="K6800" s="246" t="s">
        <v>25740</v>
      </c>
      <c r="L6800" s="245" t="s">
        <v>568</v>
      </c>
      <c r="M6800"/>
      <c r="N6800"/>
      <c r="O6800"/>
      <c r="P6800"/>
      <c r="Q6800"/>
      <c r="R6800"/>
      <c r="S6800"/>
      <c r="T6800"/>
      <c r="U6800"/>
      <c r="V6800"/>
      <c r="W6800"/>
      <c r="X6800"/>
      <c r="Y6800"/>
      <c r="Z6800"/>
      <c r="AA6800"/>
      <c r="AB6800"/>
      <c r="AC6800"/>
      <c r="AD6800"/>
      <c r="AE6800"/>
      <c r="AF6800"/>
      <c r="AG6800"/>
      <c r="AH6800"/>
      <c r="AI6800"/>
      <c r="AJ6800"/>
      <c r="AK6800"/>
      <c r="AL6800"/>
      <c r="AM6800"/>
      <c r="AN6800"/>
      <c r="AO6800"/>
      <c r="AP6800"/>
      <c r="AQ6800"/>
      <c r="AR6800"/>
      <c r="AS6800"/>
      <c r="AT6800"/>
      <c r="AU6800"/>
      <c r="AV6800"/>
      <c r="AW6800"/>
      <c r="AX6800"/>
      <c r="AY6800"/>
      <c r="AZ6800"/>
      <c r="BA6800"/>
      <c r="BB6800"/>
      <c r="BC6800"/>
      <c r="BD6800"/>
      <c r="BE6800"/>
      <c r="BF6800"/>
      <c r="BG6800"/>
      <c r="BH6800"/>
      <c r="BI6800"/>
      <c r="BJ6800"/>
      <c r="BK6800"/>
      <c r="BL6800"/>
      <c r="BM6800"/>
      <c r="BN6800"/>
      <c r="BO6800"/>
    </row>
    <row r="6801" spans="1:67" ht="15" x14ac:dyDescent="0.25">
      <c r="A6801" s="245" t="s">
        <v>66</v>
      </c>
      <c r="B6801" s="245" t="s">
        <v>65</v>
      </c>
      <c r="C6801" s="245" t="s">
        <v>64</v>
      </c>
      <c r="D6801" s="245" t="s">
        <v>63</v>
      </c>
      <c r="E6801" s="246" t="s">
        <v>44</v>
      </c>
      <c r="F6801" s="245" t="s">
        <v>44</v>
      </c>
      <c r="G6801" s="245" t="s">
        <v>855</v>
      </c>
      <c r="H6801" s="245" t="s">
        <v>854</v>
      </c>
      <c r="I6801" s="245" t="s">
        <v>14</v>
      </c>
      <c r="J6801" s="245" t="s">
        <v>59</v>
      </c>
      <c r="K6801" s="246" t="s">
        <v>23513</v>
      </c>
      <c r="L6801" s="245" t="s">
        <v>568</v>
      </c>
      <c r="M6801"/>
      <c r="N6801"/>
      <c r="O6801"/>
      <c r="P6801"/>
      <c r="Q6801"/>
      <c r="R6801"/>
      <c r="S6801"/>
      <c r="T6801"/>
      <c r="U6801"/>
      <c r="V6801"/>
      <c r="W6801"/>
      <c r="X6801"/>
      <c r="Y6801"/>
      <c r="Z6801"/>
      <c r="AA6801"/>
      <c r="AB6801"/>
      <c r="AC6801"/>
      <c r="AD6801"/>
      <c r="AE6801"/>
      <c r="AF6801"/>
      <c r="AG6801"/>
      <c r="AH6801"/>
      <c r="AI6801"/>
      <c r="AJ6801"/>
      <c r="AK6801"/>
      <c r="AL6801"/>
      <c r="AM6801"/>
      <c r="AN6801"/>
      <c r="AO6801"/>
      <c r="AP6801"/>
      <c r="AQ6801"/>
      <c r="AR6801"/>
      <c r="AS6801"/>
      <c r="AT6801"/>
      <c r="AU6801"/>
      <c r="AV6801"/>
      <c r="AW6801"/>
      <c r="AX6801"/>
      <c r="AY6801"/>
      <c r="AZ6801"/>
      <c r="BA6801"/>
      <c r="BB6801"/>
      <c r="BC6801"/>
      <c r="BD6801"/>
      <c r="BE6801"/>
      <c r="BF6801"/>
      <c r="BG6801"/>
      <c r="BH6801"/>
      <c r="BI6801"/>
      <c r="BJ6801"/>
      <c r="BK6801"/>
      <c r="BL6801"/>
      <c r="BM6801"/>
      <c r="BN6801"/>
      <c r="BO6801"/>
    </row>
    <row r="6802" spans="1:67" ht="15" x14ac:dyDescent="0.25">
      <c r="A6802" s="245" t="s">
        <v>66</v>
      </c>
      <c r="B6802" s="245" t="s">
        <v>65</v>
      </c>
      <c r="C6802" s="245" t="s">
        <v>64</v>
      </c>
      <c r="D6802" s="245" t="s">
        <v>63</v>
      </c>
      <c r="E6802" s="246" t="s">
        <v>44</v>
      </c>
      <c r="F6802" s="245" t="s">
        <v>44</v>
      </c>
      <c r="G6802" s="245" t="s">
        <v>853</v>
      </c>
      <c r="H6802" s="245" t="s">
        <v>852</v>
      </c>
      <c r="I6802" s="245" t="s">
        <v>14</v>
      </c>
      <c r="J6802" s="245" t="s">
        <v>59</v>
      </c>
      <c r="K6802" s="246" t="s">
        <v>19771</v>
      </c>
      <c r="L6802" s="245" t="s">
        <v>568</v>
      </c>
      <c r="M6802"/>
      <c r="N6802"/>
      <c r="O6802"/>
      <c r="P6802"/>
      <c r="Q6802"/>
      <c r="R6802"/>
      <c r="S6802"/>
      <c r="T6802"/>
      <c r="U6802"/>
      <c r="V6802"/>
      <c r="W6802"/>
      <c r="X6802"/>
      <c r="Y6802"/>
      <c r="Z6802"/>
      <c r="AA6802"/>
      <c r="AB6802"/>
      <c r="AC6802"/>
      <c r="AD6802"/>
      <c r="AE6802"/>
      <c r="AF6802"/>
      <c r="AG6802"/>
      <c r="AH6802"/>
      <c r="AI6802"/>
      <c r="AJ6802"/>
      <c r="AK6802"/>
      <c r="AL6802"/>
      <c r="AM6802"/>
      <c r="AN6802"/>
      <c r="AO6802"/>
      <c r="AP6802"/>
      <c r="AQ6802"/>
      <c r="AR6802"/>
      <c r="AS6802"/>
      <c r="AT6802"/>
      <c r="AU6802"/>
      <c r="AV6802"/>
      <c r="AW6802"/>
      <c r="AX6802"/>
      <c r="AY6802"/>
      <c r="AZ6802"/>
      <c r="BA6802"/>
      <c r="BB6802"/>
      <c r="BC6802"/>
      <c r="BD6802"/>
      <c r="BE6802"/>
      <c r="BF6802"/>
      <c r="BG6802"/>
      <c r="BH6802"/>
      <c r="BI6802"/>
      <c r="BJ6802"/>
      <c r="BK6802"/>
      <c r="BL6802"/>
      <c r="BM6802"/>
      <c r="BN6802"/>
      <c r="BO6802"/>
    </row>
    <row r="6803" spans="1:67" ht="15" x14ac:dyDescent="0.25">
      <c r="A6803" s="245" t="s">
        <v>66</v>
      </c>
      <c r="B6803" s="245" t="s">
        <v>65</v>
      </c>
      <c r="C6803" s="245" t="s">
        <v>64</v>
      </c>
      <c r="D6803" s="245" t="s">
        <v>63</v>
      </c>
      <c r="E6803" s="246" t="s">
        <v>44</v>
      </c>
      <c r="F6803" s="245" t="s">
        <v>44</v>
      </c>
      <c r="G6803" s="245" t="s">
        <v>851</v>
      </c>
      <c r="H6803" s="245" t="s">
        <v>850</v>
      </c>
      <c r="I6803" s="245" t="s">
        <v>14</v>
      </c>
      <c r="J6803" s="245" t="s">
        <v>59</v>
      </c>
      <c r="K6803" s="246" t="s">
        <v>13911</v>
      </c>
      <c r="L6803" s="245" t="s">
        <v>568</v>
      </c>
      <c r="M6803"/>
      <c r="N6803"/>
      <c r="O6803"/>
      <c r="P6803"/>
      <c r="Q6803"/>
      <c r="R6803"/>
      <c r="S6803"/>
      <c r="T6803"/>
      <c r="U6803"/>
      <c r="V6803"/>
      <c r="W6803"/>
      <c r="X6803"/>
      <c r="Y6803"/>
      <c r="Z6803"/>
      <c r="AA6803"/>
      <c r="AB6803"/>
      <c r="AC6803"/>
      <c r="AD6803"/>
      <c r="AE6803"/>
      <c r="AF6803"/>
      <c r="AG6803"/>
      <c r="AH6803"/>
      <c r="AI6803"/>
      <c r="AJ6803"/>
      <c r="AK6803"/>
      <c r="AL6803"/>
      <c r="AM6803"/>
      <c r="AN6803"/>
      <c r="AO6803"/>
      <c r="AP6803"/>
      <c r="AQ6803"/>
      <c r="AR6803"/>
      <c r="AS6803"/>
      <c r="AT6803"/>
      <c r="AU6803"/>
      <c r="AV6803"/>
      <c r="AW6803"/>
      <c r="AX6803"/>
      <c r="AY6803"/>
      <c r="AZ6803"/>
      <c r="BA6803"/>
      <c r="BB6803"/>
      <c r="BC6803"/>
      <c r="BD6803"/>
      <c r="BE6803"/>
      <c r="BF6803"/>
      <c r="BG6803"/>
      <c r="BH6803"/>
      <c r="BI6803"/>
      <c r="BJ6803"/>
      <c r="BK6803"/>
      <c r="BL6803"/>
      <c r="BM6803"/>
      <c r="BN6803"/>
      <c r="BO6803"/>
    </row>
    <row r="6804" spans="1:67" ht="15" x14ac:dyDescent="0.25">
      <c r="A6804" s="245" t="s">
        <v>66</v>
      </c>
      <c r="B6804" s="245" t="s">
        <v>65</v>
      </c>
      <c r="C6804" s="245" t="s">
        <v>64</v>
      </c>
      <c r="D6804" s="245" t="s">
        <v>63</v>
      </c>
      <c r="E6804" s="246" t="s">
        <v>44</v>
      </c>
      <c r="F6804" s="245" t="s">
        <v>44</v>
      </c>
      <c r="G6804" s="245" t="s">
        <v>848</v>
      </c>
      <c r="H6804" s="245" t="s">
        <v>847</v>
      </c>
      <c r="I6804" s="245" t="s">
        <v>14</v>
      </c>
      <c r="J6804" s="245" t="s">
        <v>59</v>
      </c>
      <c r="K6804" s="246" t="s">
        <v>10595</v>
      </c>
      <c r="L6804" s="245" t="s">
        <v>568</v>
      </c>
      <c r="M6804"/>
      <c r="N6804"/>
      <c r="O6804"/>
      <c r="P6804"/>
      <c r="Q6804"/>
      <c r="R6804"/>
      <c r="S6804"/>
      <c r="T6804"/>
      <c r="U6804"/>
      <c r="V6804"/>
      <c r="W6804"/>
      <c r="X6804"/>
      <c r="Y6804"/>
      <c r="Z6804"/>
      <c r="AA6804"/>
      <c r="AB6804"/>
      <c r="AC6804"/>
      <c r="AD6804"/>
      <c r="AE6804"/>
      <c r="AF6804"/>
      <c r="AG6804"/>
      <c r="AH6804"/>
      <c r="AI6804"/>
      <c r="AJ6804"/>
      <c r="AK6804"/>
      <c r="AL6804"/>
      <c r="AM6804"/>
      <c r="AN6804"/>
      <c r="AO6804"/>
      <c r="AP6804"/>
      <c r="AQ6804"/>
      <c r="AR6804"/>
      <c r="AS6804"/>
      <c r="AT6804"/>
      <c r="AU6804"/>
      <c r="AV6804"/>
      <c r="AW6804"/>
      <c r="AX6804"/>
      <c r="AY6804"/>
      <c r="AZ6804"/>
      <c r="BA6804"/>
      <c r="BB6804"/>
      <c r="BC6804"/>
      <c r="BD6804"/>
      <c r="BE6804"/>
      <c r="BF6804"/>
      <c r="BG6804"/>
      <c r="BH6804"/>
      <c r="BI6804"/>
      <c r="BJ6804"/>
      <c r="BK6804"/>
      <c r="BL6804"/>
      <c r="BM6804"/>
      <c r="BN6804"/>
      <c r="BO6804"/>
    </row>
    <row r="6805" spans="1:67" ht="15" x14ac:dyDescent="0.25">
      <c r="A6805" s="245" t="s">
        <v>66</v>
      </c>
      <c r="B6805" s="245" t="s">
        <v>65</v>
      </c>
      <c r="C6805" s="245" t="s">
        <v>64</v>
      </c>
      <c r="D6805" s="245" t="s">
        <v>63</v>
      </c>
      <c r="E6805" s="246" t="s">
        <v>44</v>
      </c>
      <c r="F6805" s="245" t="s">
        <v>44</v>
      </c>
      <c r="G6805" s="245" t="s">
        <v>846</v>
      </c>
      <c r="H6805" s="245" t="s">
        <v>845</v>
      </c>
      <c r="I6805" s="245" t="s">
        <v>14</v>
      </c>
      <c r="J6805" s="245" t="s">
        <v>59</v>
      </c>
      <c r="K6805" s="246" t="s">
        <v>19743</v>
      </c>
      <c r="L6805" s="245" t="s">
        <v>568</v>
      </c>
      <c r="M6805"/>
      <c r="N6805"/>
      <c r="O6805"/>
      <c r="P6805"/>
      <c r="Q6805"/>
      <c r="R6805"/>
      <c r="S6805"/>
      <c r="T6805"/>
      <c r="U6805"/>
      <c r="V6805"/>
      <c r="W6805"/>
      <c r="X6805"/>
      <c r="Y6805"/>
      <c r="Z6805"/>
      <c r="AA6805"/>
      <c r="AB6805"/>
      <c r="AC6805"/>
      <c r="AD6805"/>
      <c r="AE6805"/>
      <c r="AF6805"/>
      <c r="AG6805"/>
      <c r="AH6805"/>
      <c r="AI6805"/>
      <c r="AJ6805"/>
      <c r="AK6805"/>
      <c r="AL6805"/>
      <c r="AM6805"/>
      <c r="AN6805"/>
      <c r="AO6805"/>
      <c r="AP6805"/>
      <c r="AQ6805"/>
      <c r="AR6805"/>
      <c r="AS6805"/>
      <c r="AT6805"/>
      <c r="AU6805"/>
      <c r="AV6805"/>
      <c r="AW6805"/>
      <c r="AX6805"/>
      <c r="AY6805"/>
      <c r="AZ6805"/>
      <c r="BA6805"/>
      <c r="BB6805"/>
      <c r="BC6805"/>
      <c r="BD6805"/>
      <c r="BE6805"/>
      <c r="BF6805"/>
      <c r="BG6805"/>
      <c r="BH6805"/>
      <c r="BI6805"/>
      <c r="BJ6805"/>
      <c r="BK6805"/>
      <c r="BL6805"/>
      <c r="BM6805"/>
      <c r="BN6805"/>
      <c r="BO6805"/>
    </row>
    <row r="6806" spans="1:67" ht="15" x14ac:dyDescent="0.25">
      <c r="A6806" s="245" t="s">
        <v>66</v>
      </c>
      <c r="B6806" s="245" t="s">
        <v>65</v>
      </c>
      <c r="C6806" s="245" t="s">
        <v>64</v>
      </c>
      <c r="D6806" s="245" t="s">
        <v>63</v>
      </c>
      <c r="E6806" s="246" t="s">
        <v>44</v>
      </c>
      <c r="F6806" s="245" t="s">
        <v>44</v>
      </c>
      <c r="G6806" s="245" t="s">
        <v>844</v>
      </c>
      <c r="H6806" s="245" t="s">
        <v>843</v>
      </c>
      <c r="I6806" s="245" t="s">
        <v>14</v>
      </c>
      <c r="J6806" s="245" t="s">
        <v>59</v>
      </c>
      <c r="K6806" s="246" t="s">
        <v>14180</v>
      </c>
      <c r="L6806" s="245" t="s">
        <v>568</v>
      </c>
      <c r="M6806"/>
      <c r="N6806"/>
      <c r="O6806"/>
      <c r="P6806"/>
      <c r="Q6806"/>
      <c r="R6806"/>
      <c r="S6806"/>
      <c r="T6806"/>
      <c r="U6806"/>
      <c r="V6806"/>
      <c r="W6806"/>
      <c r="X6806"/>
      <c r="Y6806"/>
      <c r="Z6806"/>
      <c r="AA6806"/>
      <c r="AB6806"/>
      <c r="AC6806"/>
      <c r="AD6806"/>
      <c r="AE6806"/>
      <c r="AF6806"/>
      <c r="AG6806"/>
      <c r="AH6806"/>
      <c r="AI6806"/>
      <c r="AJ6806"/>
      <c r="AK6806"/>
      <c r="AL6806"/>
      <c r="AM6806"/>
      <c r="AN6806"/>
      <c r="AO6806"/>
      <c r="AP6806"/>
      <c r="AQ6806"/>
      <c r="AR6806"/>
      <c r="AS6806"/>
      <c r="AT6806"/>
      <c r="AU6806"/>
      <c r="AV6806"/>
      <c r="AW6806"/>
      <c r="AX6806"/>
      <c r="AY6806"/>
      <c r="AZ6806"/>
      <c r="BA6806"/>
      <c r="BB6806"/>
      <c r="BC6806"/>
      <c r="BD6806"/>
      <c r="BE6806"/>
      <c r="BF6806"/>
      <c r="BG6806"/>
      <c r="BH6806"/>
      <c r="BI6806"/>
      <c r="BJ6806"/>
      <c r="BK6806"/>
      <c r="BL6806"/>
      <c r="BM6806"/>
      <c r="BN6806"/>
      <c r="BO6806"/>
    </row>
    <row r="6807" spans="1:67" ht="15" x14ac:dyDescent="0.25">
      <c r="A6807" s="245" t="s">
        <v>66</v>
      </c>
      <c r="B6807" s="245" t="s">
        <v>65</v>
      </c>
      <c r="C6807" s="245" t="s">
        <v>64</v>
      </c>
      <c r="D6807" s="245" t="s">
        <v>63</v>
      </c>
      <c r="E6807" s="246" t="s">
        <v>44</v>
      </c>
      <c r="F6807" s="245" t="s">
        <v>44</v>
      </c>
      <c r="G6807" s="245" t="s">
        <v>842</v>
      </c>
      <c r="H6807" s="245" t="s">
        <v>841</v>
      </c>
      <c r="I6807" s="245" t="s">
        <v>14</v>
      </c>
      <c r="J6807" s="245" t="s">
        <v>59</v>
      </c>
      <c r="K6807" s="246" t="s">
        <v>25741</v>
      </c>
      <c r="L6807" s="245" t="s">
        <v>568</v>
      </c>
      <c r="M6807"/>
      <c r="N6807"/>
      <c r="O6807"/>
      <c r="P6807"/>
      <c r="Q6807"/>
      <c r="R6807"/>
      <c r="S6807"/>
      <c r="T6807"/>
      <c r="U6807"/>
      <c r="V6807"/>
      <c r="W6807"/>
      <c r="X6807"/>
      <c r="Y6807"/>
      <c r="Z6807"/>
      <c r="AA6807"/>
      <c r="AB6807"/>
      <c r="AC6807"/>
      <c r="AD6807"/>
      <c r="AE6807"/>
      <c r="AF6807"/>
      <c r="AG6807"/>
      <c r="AH6807"/>
      <c r="AI6807"/>
      <c r="AJ6807"/>
      <c r="AK6807"/>
      <c r="AL6807"/>
      <c r="AM6807"/>
      <c r="AN6807"/>
      <c r="AO6807"/>
      <c r="AP6807"/>
      <c r="AQ6807"/>
      <c r="AR6807"/>
      <c r="AS6807"/>
      <c r="AT6807"/>
      <c r="AU6807"/>
      <c r="AV6807"/>
      <c r="AW6807"/>
      <c r="AX6807"/>
      <c r="AY6807"/>
      <c r="AZ6807"/>
      <c r="BA6807"/>
      <c r="BB6807"/>
      <c r="BC6807"/>
      <c r="BD6807"/>
      <c r="BE6807"/>
      <c r="BF6807"/>
      <c r="BG6807"/>
      <c r="BH6807"/>
      <c r="BI6807"/>
      <c r="BJ6807"/>
      <c r="BK6807"/>
      <c r="BL6807"/>
      <c r="BM6807"/>
      <c r="BN6807"/>
      <c r="BO6807"/>
    </row>
    <row r="6808" spans="1:67" ht="15" x14ac:dyDescent="0.25">
      <c r="A6808" s="245" t="s">
        <v>66</v>
      </c>
      <c r="B6808" s="245" t="s">
        <v>65</v>
      </c>
      <c r="C6808" s="245" t="s">
        <v>64</v>
      </c>
      <c r="D6808" s="245" t="s">
        <v>63</v>
      </c>
      <c r="E6808" s="246" t="s">
        <v>44</v>
      </c>
      <c r="F6808" s="245" t="s">
        <v>44</v>
      </c>
      <c r="G6808" s="245" t="s">
        <v>840</v>
      </c>
      <c r="H6808" s="245" t="s">
        <v>839</v>
      </c>
      <c r="I6808" s="245" t="s">
        <v>14</v>
      </c>
      <c r="J6808" s="245" t="s">
        <v>59</v>
      </c>
      <c r="K6808" s="246" t="s">
        <v>17417</v>
      </c>
      <c r="L6808" s="245" t="s">
        <v>568</v>
      </c>
      <c r="M6808"/>
      <c r="N6808"/>
      <c r="O6808"/>
      <c r="P6808"/>
      <c r="Q6808"/>
      <c r="R6808"/>
      <c r="S6808"/>
      <c r="T6808"/>
      <c r="U6808"/>
      <c r="V6808"/>
      <c r="W6808"/>
      <c r="X6808"/>
      <c r="Y6808"/>
      <c r="Z6808"/>
      <c r="AA6808"/>
      <c r="AB6808"/>
      <c r="AC6808"/>
      <c r="AD6808"/>
      <c r="AE6808"/>
      <c r="AF6808"/>
      <c r="AG6808"/>
      <c r="AH6808"/>
      <c r="AI6808"/>
      <c r="AJ6808"/>
      <c r="AK6808"/>
      <c r="AL6808"/>
      <c r="AM6808"/>
      <c r="AN6808"/>
      <c r="AO6808"/>
      <c r="AP6808"/>
      <c r="AQ6808"/>
      <c r="AR6808"/>
      <c r="AS6808"/>
      <c r="AT6808"/>
      <c r="AU6808"/>
      <c r="AV6808"/>
      <c r="AW6808"/>
      <c r="AX6808"/>
      <c r="AY6808"/>
      <c r="AZ6808"/>
      <c r="BA6808"/>
      <c r="BB6808"/>
      <c r="BC6808"/>
      <c r="BD6808"/>
      <c r="BE6808"/>
      <c r="BF6808"/>
      <c r="BG6808"/>
      <c r="BH6808"/>
      <c r="BI6808"/>
      <c r="BJ6808"/>
      <c r="BK6808"/>
      <c r="BL6808"/>
      <c r="BM6808"/>
      <c r="BN6808"/>
      <c r="BO6808"/>
    </row>
    <row r="6809" spans="1:67" ht="15" x14ac:dyDescent="0.25">
      <c r="A6809" s="245" t="s">
        <v>66</v>
      </c>
      <c r="B6809" s="245" t="s">
        <v>65</v>
      </c>
      <c r="C6809" s="245" t="s">
        <v>64</v>
      </c>
      <c r="D6809" s="245" t="s">
        <v>63</v>
      </c>
      <c r="E6809" s="246" t="s">
        <v>44</v>
      </c>
      <c r="F6809" s="245" t="s">
        <v>44</v>
      </c>
      <c r="G6809" s="245" t="s">
        <v>838</v>
      </c>
      <c r="H6809" s="245" t="s">
        <v>837</v>
      </c>
      <c r="I6809" s="245" t="s">
        <v>14</v>
      </c>
      <c r="J6809" s="245" t="s">
        <v>59</v>
      </c>
      <c r="K6809" s="246" t="s">
        <v>25742</v>
      </c>
      <c r="L6809" s="245" t="s">
        <v>568</v>
      </c>
      <c r="M6809"/>
      <c r="N6809"/>
      <c r="O6809"/>
      <c r="P6809"/>
      <c r="Q6809"/>
      <c r="R6809"/>
      <c r="S6809"/>
      <c r="T6809"/>
      <c r="U6809"/>
      <c r="V6809"/>
      <c r="W6809"/>
      <c r="X6809"/>
      <c r="Y6809"/>
      <c r="Z6809"/>
      <c r="AA6809"/>
      <c r="AB6809"/>
      <c r="AC6809"/>
      <c r="AD6809"/>
      <c r="AE6809"/>
      <c r="AF6809"/>
      <c r="AG6809"/>
      <c r="AH6809"/>
      <c r="AI6809"/>
      <c r="AJ6809"/>
      <c r="AK6809"/>
      <c r="AL6809"/>
      <c r="AM6809"/>
      <c r="AN6809"/>
      <c r="AO6809"/>
      <c r="AP6809"/>
      <c r="AQ6809"/>
      <c r="AR6809"/>
      <c r="AS6809"/>
      <c r="AT6809"/>
      <c r="AU6809"/>
      <c r="AV6809"/>
      <c r="AW6809"/>
      <c r="AX6809"/>
      <c r="AY6809"/>
      <c r="AZ6809"/>
      <c r="BA6809"/>
      <c r="BB6809"/>
      <c r="BC6809"/>
      <c r="BD6809"/>
      <c r="BE6809"/>
      <c r="BF6809"/>
      <c r="BG6809"/>
      <c r="BH6809"/>
      <c r="BI6809"/>
      <c r="BJ6809"/>
      <c r="BK6809"/>
      <c r="BL6809"/>
      <c r="BM6809"/>
      <c r="BN6809"/>
      <c r="BO6809"/>
    </row>
    <row r="6810" spans="1:67" ht="15" x14ac:dyDescent="0.25">
      <c r="A6810" s="245" t="s">
        <v>66</v>
      </c>
      <c r="B6810" s="245" t="s">
        <v>65</v>
      </c>
      <c r="C6810" s="245" t="s">
        <v>64</v>
      </c>
      <c r="D6810" s="245" t="s">
        <v>63</v>
      </c>
      <c r="E6810" s="246" t="s">
        <v>44</v>
      </c>
      <c r="F6810" s="245" t="s">
        <v>44</v>
      </c>
      <c r="G6810" s="245" t="s">
        <v>836</v>
      </c>
      <c r="H6810" s="245" t="s">
        <v>835</v>
      </c>
      <c r="I6810" s="245" t="s">
        <v>14</v>
      </c>
      <c r="J6810" s="245" t="s">
        <v>59</v>
      </c>
      <c r="K6810" s="246" t="s">
        <v>19572</v>
      </c>
      <c r="L6810" s="245" t="s">
        <v>568</v>
      </c>
      <c r="M6810"/>
      <c r="N6810"/>
      <c r="O6810"/>
      <c r="P6810"/>
      <c r="Q6810"/>
      <c r="R6810"/>
      <c r="S6810"/>
      <c r="T6810"/>
      <c r="U6810"/>
      <c r="V6810"/>
      <c r="W6810"/>
      <c r="X6810"/>
      <c r="Y6810"/>
      <c r="Z6810"/>
      <c r="AA6810"/>
      <c r="AB6810"/>
      <c r="AC6810"/>
      <c r="AD6810"/>
      <c r="AE6810"/>
      <c r="AF6810"/>
      <c r="AG6810"/>
      <c r="AH6810"/>
      <c r="AI6810"/>
      <c r="AJ6810"/>
      <c r="AK6810"/>
      <c r="AL6810"/>
      <c r="AM6810"/>
      <c r="AN6810"/>
      <c r="AO6810"/>
      <c r="AP6810"/>
      <c r="AQ6810"/>
      <c r="AR6810"/>
      <c r="AS6810"/>
      <c r="AT6810"/>
      <c r="AU6810"/>
      <c r="AV6810"/>
      <c r="AW6810"/>
      <c r="AX6810"/>
      <c r="AY6810"/>
      <c r="AZ6810"/>
      <c r="BA6810"/>
      <c r="BB6810"/>
      <c r="BC6810"/>
      <c r="BD6810"/>
      <c r="BE6810"/>
      <c r="BF6810"/>
      <c r="BG6810"/>
      <c r="BH6810"/>
      <c r="BI6810"/>
      <c r="BJ6810"/>
      <c r="BK6810"/>
      <c r="BL6810"/>
      <c r="BM6810"/>
      <c r="BN6810"/>
      <c r="BO6810"/>
    </row>
    <row r="6811" spans="1:67" ht="15" x14ac:dyDescent="0.25">
      <c r="A6811" s="245" t="s">
        <v>66</v>
      </c>
      <c r="B6811" s="245" t="s">
        <v>65</v>
      </c>
      <c r="C6811" s="245" t="s">
        <v>64</v>
      </c>
      <c r="D6811" s="245" t="s">
        <v>63</v>
      </c>
      <c r="E6811" s="246" t="s">
        <v>44</v>
      </c>
      <c r="F6811" s="245" t="s">
        <v>44</v>
      </c>
      <c r="G6811" s="245" t="s">
        <v>834</v>
      </c>
      <c r="H6811" s="245" t="s">
        <v>833</v>
      </c>
      <c r="I6811" s="245" t="s">
        <v>11</v>
      </c>
      <c r="J6811" s="245" t="s">
        <v>59</v>
      </c>
      <c r="K6811" s="246" t="s">
        <v>25404</v>
      </c>
      <c r="L6811" s="245" t="s">
        <v>568</v>
      </c>
      <c r="M6811"/>
      <c r="N6811"/>
      <c r="O6811"/>
      <c r="P6811"/>
      <c r="Q6811"/>
      <c r="R6811"/>
      <c r="S6811"/>
      <c r="T6811"/>
      <c r="U6811"/>
      <c r="V6811"/>
      <c r="W6811"/>
      <c r="X6811"/>
      <c r="Y6811"/>
      <c r="Z6811"/>
      <c r="AA6811"/>
      <c r="AB6811"/>
      <c r="AC6811"/>
      <c r="AD6811"/>
      <c r="AE6811"/>
      <c r="AF6811"/>
      <c r="AG6811"/>
      <c r="AH6811"/>
      <c r="AI6811"/>
      <c r="AJ6811"/>
      <c r="AK6811"/>
      <c r="AL6811"/>
      <c r="AM6811"/>
      <c r="AN6811"/>
      <c r="AO6811"/>
      <c r="AP6811"/>
      <c r="AQ6811"/>
      <c r="AR6811"/>
      <c r="AS6811"/>
      <c r="AT6811"/>
      <c r="AU6811"/>
      <c r="AV6811"/>
      <c r="AW6811"/>
      <c r="AX6811"/>
      <c r="AY6811"/>
      <c r="AZ6811"/>
      <c r="BA6811"/>
      <c r="BB6811"/>
      <c r="BC6811"/>
      <c r="BD6811"/>
      <c r="BE6811"/>
      <c r="BF6811"/>
      <c r="BG6811"/>
      <c r="BH6811"/>
      <c r="BI6811"/>
      <c r="BJ6811"/>
      <c r="BK6811"/>
      <c r="BL6811"/>
      <c r="BM6811"/>
      <c r="BN6811"/>
      <c r="BO6811"/>
    </row>
    <row r="6812" spans="1:67" ht="15" x14ac:dyDescent="0.25">
      <c r="A6812" s="245" t="s">
        <v>66</v>
      </c>
      <c r="B6812" s="245" t="s">
        <v>65</v>
      </c>
      <c r="C6812" s="245" t="s">
        <v>64</v>
      </c>
      <c r="D6812" s="245" t="s">
        <v>63</v>
      </c>
      <c r="E6812" s="246" t="s">
        <v>44</v>
      </c>
      <c r="F6812" s="245" t="s">
        <v>44</v>
      </c>
      <c r="G6812" s="245" t="s">
        <v>831</v>
      </c>
      <c r="H6812" s="245" t="s">
        <v>830</v>
      </c>
      <c r="I6812" s="245" t="s">
        <v>11</v>
      </c>
      <c r="J6812" s="245" t="s">
        <v>59</v>
      </c>
      <c r="K6812" s="246" t="s">
        <v>9534</v>
      </c>
      <c r="L6812" s="245" t="s">
        <v>568</v>
      </c>
      <c r="M6812"/>
      <c r="N6812"/>
      <c r="O6812"/>
      <c r="P6812"/>
      <c r="Q6812"/>
      <c r="R6812"/>
      <c r="S6812"/>
      <c r="T6812"/>
      <c r="U6812"/>
      <c r="V6812"/>
      <c r="W6812"/>
      <c r="X6812"/>
      <c r="Y6812"/>
      <c r="Z6812"/>
      <c r="AA6812"/>
      <c r="AB6812"/>
      <c r="AC6812"/>
      <c r="AD6812"/>
      <c r="AE6812"/>
      <c r="AF6812"/>
      <c r="AG6812"/>
      <c r="AH6812"/>
      <c r="AI6812"/>
      <c r="AJ6812"/>
      <c r="AK6812"/>
      <c r="AL6812"/>
      <c r="AM6812"/>
      <c r="AN6812"/>
      <c r="AO6812"/>
      <c r="AP6812"/>
      <c r="AQ6812"/>
      <c r="AR6812"/>
      <c r="AS6812"/>
      <c r="AT6812"/>
      <c r="AU6812"/>
      <c r="AV6812"/>
      <c r="AW6812"/>
      <c r="AX6812"/>
      <c r="AY6812"/>
      <c r="AZ6812"/>
      <c r="BA6812"/>
      <c r="BB6812"/>
      <c r="BC6812"/>
      <c r="BD6812"/>
      <c r="BE6812"/>
      <c r="BF6812"/>
      <c r="BG6812"/>
      <c r="BH6812"/>
      <c r="BI6812"/>
      <c r="BJ6812"/>
      <c r="BK6812"/>
      <c r="BL6812"/>
      <c r="BM6812"/>
      <c r="BN6812"/>
      <c r="BO6812"/>
    </row>
    <row r="6813" spans="1:67" ht="15" x14ac:dyDescent="0.25">
      <c r="A6813" s="245" t="s">
        <v>66</v>
      </c>
      <c r="B6813" s="245" t="s">
        <v>65</v>
      </c>
      <c r="C6813" s="245" t="s">
        <v>64</v>
      </c>
      <c r="D6813" s="245" t="s">
        <v>63</v>
      </c>
      <c r="E6813" s="246" t="s">
        <v>44</v>
      </c>
      <c r="F6813" s="245" t="s">
        <v>44</v>
      </c>
      <c r="G6813" s="245" t="s">
        <v>829</v>
      </c>
      <c r="H6813" s="245" t="s">
        <v>828</v>
      </c>
      <c r="I6813" s="245" t="s">
        <v>11</v>
      </c>
      <c r="J6813" s="245" t="s">
        <v>59</v>
      </c>
      <c r="K6813" s="246" t="s">
        <v>25743</v>
      </c>
      <c r="L6813" s="245" t="s">
        <v>568</v>
      </c>
      <c r="M6813"/>
      <c r="N6813"/>
      <c r="O6813"/>
      <c r="P6813"/>
      <c r="Q6813"/>
      <c r="R6813"/>
      <c r="S6813"/>
      <c r="T6813"/>
      <c r="U6813"/>
      <c r="V6813"/>
      <c r="W6813"/>
      <c r="X6813"/>
      <c r="Y6813"/>
      <c r="Z6813"/>
      <c r="AA6813"/>
      <c r="AB6813"/>
      <c r="AC6813"/>
      <c r="AD6813"/>
      <c r="AE6813"/>
      <c r="AF6813"/>
      <c r="AG6813"/>
      <c r="AH6813"/>
      <c r="AI6813"/>
      <c r="AJ6813"/>
      <c r="AK6813"/>
      <c r="AL6813"/>
      <c r="AM6813"/>
      <c r="AN6813"/>
      <c r="AO6813"/>
      <c r="AP6813"/>
      <c r="AQ6813"/>
      <c r="AR6813"/>
      <c r="AS6813"/>
      <c r="AT6813"/>
      <c r="AU6813"/>
      <c r="AV6813"/>
      <c r="AW6813"/>
      <c r="AX6813"/>
      <c r="AY6813"/>
      <c r="AZ6813"/>
      <c r="BA6813"/>
      <c r="BB6813"/>
      <c r="BC6813"/>
      <c r="BD6813"/>
      <c r="BE6813"/>
      <c r="BF6813"/>
      <c r="BG6813"/>
      <c r="BH6813"/>
      <c r="BI6813"/>
      <c r="BJ6813"/>
      <c r="BK6813"/>
      <c r="BL6813"/>
      <c r="BM6813"/>
      <c r="BN6813"/>
      <c r="BO6813"/>
    </row>
    <row r="6814" spans="1:67" ht="15" x14ac:dyDescent="0.25">
      <c r="A6814" s="245" t="s">
        <v>66</v>
      </c>
      <c r="B6814" s="245" t="s">
        <v>65</v>
      </c>
      <c r="C6814" s="245" t="s">
        <v>64</v>
      </c>
      <c r="D6814" s="245" t="s">
        <v>63</v>
      </c>
      <c r="E6814" s="246" t="s">
        <v>44</v>
      </c>
      <c r="F6814" s="245" t="s">
        <v>44</v>
      </c>
      <c r="G6814" s="245" t="s">
        <v>827</v>
      </c>
      <c r="H6814" s="245" t="s">
        <v>826</v>
      </c>
      <c r="I6814" s="245" t="s">
        <v>11</v>
      </c>
      <c r="J6814" s="245" t="s">
        <v>569</v>
      </c>
      <c r="K6814" s="246" t="s">
        <v>6051</v>
      </c>
      <c r="L6814" s="245" t="s">
        <v>568</v>
      </c>
      <c r="M6814"/>
      <c r="N6814"/>
      <c r="O6814"/>
      <c r="P6814"/>
      <c r="Q6814"/>
      <c r="R6814"/>
      <c r="S6814"/>
      <c r="T6814"/>
      <c r="U6814"/>
      <c r="V6814"/>
      <c r="W6814"/>
      <c r="X6814"/>
      <c r="Y6814"/>
      <c r="Z6814"/>
      <c r="AA6814"/>
      <c r="AB6814"/>
      <c r="AC6814"/>
      <c r="AD6814"/>
      <c r="AE6814"/>
      <c r="AF6814"/>
      <c r="AG6814"/>
      <c r="AH6814"/>
      <c r="AI6814"/>
      <c r="AJ6814"/>
      <c r="AK6814"/>
      <c r="AL6814"/>
      <c r="AM6814"/>
      <c r="AN6814"/>
      <c r="AO6814"/>
      <c r="AP6814"/>
      <c r="AQ6814"/>
      <c r="AR6814"/>
      <c r="AS6814"/>
      <c r="AT6814"/>
      <c r="AU6814"/>
      <c r="AV6814"/>
      <c r="AW6814"/>
      <c r="AX6814"/>
      <c r="AY6814"/>
      <c r="AZ6814"/>
      <c r="BA6814"/>
      <c r="BB6814"/>
      <c r="BC6814"/>
      <c r="BD6814"/>
      <c r="BE6814"/>
      <c r="BF6814"/>
      <c r="BG6814"/>
      <c r="BH6814"/>
      <c r="BI6814"/>
      <c r="BJ6814"/>
      <c r="BK6814"/>
      <c r="BL6814"/>
      <c r="BM6814"/>
      <c r="BN6814"/>
      <c r="BO6814"/>
    </row>
    <row r="6815" spans="1:67" ht="15" x14ac:dyDescent="0.25">
      <c r="A6815" s="245" t="s">
        <v>66</v>
      </c>
      <c r="B6815" s="245" t="s">
        <v>65</v>
      </c>
      <c r="C6815" s="245" t="s">
        <v>64</v>
      </c>
      <c r="D6815" s="245" t="s">
        <v>63</v>
      </c>
      <c r="E6815" s="246" t="s">
        <v>44</v>
      </c>
      <c r="F6815" s="245" t="s">
        <v>44</v>
      </c>
      <c r="G6815" s="245" t="s">
        <v>825</v>
      </c>
      <c r="H6815" s="245" t="s">
        <v>824</v>
      </c>
      <c r="I6815" s="245" t="s">
        <v>11</v>
      </c>
      <c r="J6815" s="245" t="s">
        <v>569</v>
      </c>
      <c r="K6815" s="246" t="s">
        <v>182</v>
      </c>
      <c r="L6815" s="245" t="s">
        <v>568</v>
      </c>
      <c r="M6815"/>
      <c r="N6815"/>
      <c r="O6815"/>
      <c r="P6815"/>
      <c r="Q6815"/>
      <c r="R6815"/>
      <c r="S6815"/>
      <c r="T6815"/>
      <c r="U6815"/>
      <c r="V6815"/>
      <c r="W6815"/>
      <c r="X6815"/>
      <c r="Y6815"/>
      <c r="Z6815"/>
      <c r="AA6815"/>
      <c r="AB6815"/>
      <c r="AC6815"/>
      <c r="AD6815"/>
      <c r="AE6815"/>
      <c r="AF6815"/>
      <c r="AG6815"/>
      <c r="AH6815"/>
      <c r="AI6815"/>
      <c r="AJ6815"/>
      <c r="AK6815"/>
      <c r="AL6815"/>
      <c r="AM6815"/>
      <c r="AN6815"/>
      <c r="AO6815"/>
      <c r="AP6815"/>
      <c r="AQ6815"/>
      <c r="AR6815"/>
      <c r="AS6815"/>
      <c r="AT6815"/>
      <c r="AU6815"/>
      <c r="AV6815"/>
      <c r="AW6815"/>
      <c r="AX6815"/>
      <c r="AY6815"/>
      <c r="AZ6815"/>
      <c r="BA6815"/>
      <c r="BB6815"/>
      <c r="BC6815"/>
      <c r="BD6815"/>
      <c r="BE6815"/>
      <c r="BF6815"/>
      <c r="BG6815"/>
      <c r="BH6815"/>
      <c r="BI6815"/>
      <c r="BJ6815"/>
      <c r="BK6815"/>
      <c r="BL6815"/>
      <c r="BM6815"/>
      <c r="BN6815"/>
      <c r="BO6815"/>
    </row>
    <row r="6816" spans="1:67" ht="15" x14ac:dyDescent="0.25">
      <c r="A6816" s="245" t="s">
        <v>66</v>
      </c>
      <c r="B6816" s="245" t="s">
        <v>65</v>
      </c>
      <c r="C6816" s="245" t="s">
        <v>64</v>
      </c>
      <c r="D6816" s="245" t="s">
        <v>63</v>
      </c>
      <c r="E6816" s="246" t="s">
        <v>44</v>
      </c>
      <c r="F6816" s="245" t="s">
        <v>44</v>
      </c>
      <c r="G6816" s="245" t="s">
        <v>823</v>
      </c>
      <c r="H6816" s="245" t="s">
        <v>822</v>
      </c>
      <c r="I6816" s="245" t="s">
        <v>11</v>
      </c>
      <c r="J6816" s="245" t="s">
        <v>569</v>
      </c>
      <c r="K6816" s="246" t="s">
        <v>297</v>
      </c>
      <c r="L6816" s="245" t="s">
        <v>568</v>
      </c>
      <c r="M6816"/>
      <c r="N6816"/>
      <c r="O6816"/>
      <c r="P6816"/>
      <c r="Q6816"/>
      <c r="R6816"/>
      <c r="S6816"/>
      <c r="T6816"/>
      <c r="U6816"/>
      <c r="V6816"/>
      <c r="W6816"/>
      <c r="X6816"/>
      <c r="Y6816"/>
      <c r="Z6816"/>
      <c r="AA6816"/>
      <c r="AB6816"/>
      <c r="AC6816"/>
      <c r="AD6816"/>
      <c r="AE6816"/>
      <c r="AF6816"/>
      <c r="AG6816"/>
      <c r="AH6816"/>
      <c r="AI6816"/>
      <c r="AJ6816"/>
      <c r="AK6816"/>
      <c r="AL6816"/>
      <c r="AM6816"/>
      <c r="AN6816"/>
      <c r="AO6816"/>
      <c r="AP6816"/>
      <c r="AQ6816"/>
      <c r="AR6816"/>
      <c r="AS6816"/>
      <c r="AT6816"/>
      <c r="AU6816"/>
      <c r="AV6816"/>
      <c r="AW6816"/>
      <c r="AX6816"/>
      <c r="AY6816"/>
      <c r="AZ6816"/>
      <c r="BA6816"/>
      <c r="BB6816"/>
      <c r="BC6816"/>
      <c r="BD6816"/>
      <c r="BE6816"/>
      <c r="BF6816"/>
      <c r="BG6816"/>
      <c r="BH6816"/>
      <c r="BI6816"/>
      <c r="BJ6816"/>
      <c r="BK6816"/>
      <c r="BL6816"/>
      <c r="BM6816"/>
      <c r="BN6816"/>
      <c r="BO6816"/>
    </row>
    <row r="6817" spans="1:67" ht="15" x14ac:dyDescent="0.25">
      <c r="A6817" s="245" t="s">
        <v>66</v>
      </c>
      <c r="B6817" s="245" t="s">
        <v>65</v>
      </c>
      <c r="C6817" s="245" t="s">
        <v>64</v>
      </c>
      <c r="D6817" s="245" t="s">
        <v>63</v>
      </c>
      <c r="E6817" s="246" t="s">
        <v>44</v>
      </c>
      <c r="F6817" s="245" t="s">
        <v>44</v>
      </c>
      <c r="G6817" s="245" t="s">
        <v>14323</v>
      </c>
      <c r="H6817" s="245" t="s">
        <v>14324</v>
      </c>
      <c r="I6817" s="245" t="s">
        <v>24</v>
      </c>
      <c r="J6817" s="245" t="s">
        <v>59</v>
      </c>
      <c r="K6817" s="246" t="s">
        <v>12899</v>
      </c>
      <c r="L6817" s="245" t="s">
        <v>568</v>
      </c>
      <c r="M6817"/>
      <c r="N6817"/>
      <c r="O6817"/>
      <c r="P6817"/>
      <c r="Q6817"/>
      <c r="R6817"/>
      <c r="S6817"/>
      <c r="T6817"/>
      <c r="U6817"/>
      <c r="V6817"/>
      <c r="W6817"/>
      <c r="X6817"/>
      <c r="Y6817"/>
      <c r="Z6817"/>
      <c r="AA6817"/>
      <c r="AB6817"/>
      <c r="AC6817"/>
      <c r="AD6817"/>
      <c r="AE6817"/>
      <c r="AF6817"/>
      <c r="AG6817"/>
      <c r="AH6817"/>
      <c r="AI6817"/>
      <c r="AJ6817"/>
      <c r="AK6817"/>
      <c r="AL6817"/>
      <c r="AM6817"/>
      <c r="AN6817"/>
      <c r="AO6817"/>
      <c r="AP6817"/>
      <c r="AQ6817"/>
      <c r="AR6817"/>
      <c r="AS6817"/>
      <c r="AT6817"/>
      <c r="AU6817"/>
      <c r="AV6817"/>
      <c r="AW6817"/>
      <c r="AX6817"/>
      <c r="AY6817"/>
      <c r="AZ6817"/>
      <c r="BA6817"/>
      <c r="BB6817"/>
      <c r="BC6817"/>
      <c r="BD6817"/>
      <c r="BE6817"/>
      <c r="BF6817"/>
      <c r="BG6817"/>
      <c r="BH6817"/>
      <c r="BI6817"/>
      <c r="BJ6817"/>
      <c r="BK6817"/>
      <c r="BL6817"/>
      <c r="BM6817"/>
      <c r="BN6817"/>
      <c r="BO6817"/>
    </row>
    <row r="6818" spans="1:67" ht="15" x14ac:dyDescent="0.25">
      <c r="A6818" s="245" t="s">
        <v>66</v>
      </c>
      <c r="B6818" s="245" t="s">
        <v>65</v>
      </c>
      <c r="C6818" s="245" t="s">
        <v>64</v>
      </c>
      <c r="D6818" s="245" t="s">
        <v>63</v>
      </c>
      <c r="E6818" s="246" t="s">
        <v>44</v>
      </c>
      <c r="F6818" s="245" t="s">
        <v>44</v>
      </c>
      <c r="G6818" s="245" t="s">
        <v>819</v>
      </c>
      <c r="H6818" s="245" t="s">
        <v>818</v>
      </c>
      <c r="I6818" s="245" t="s">
        <v>11</v>
      </c>
      <c r="J6818" s="245" t="s">
        <v>59</v>
      </c>
      <c r="K6818" s="246" t="s">
        <v>21750</v>
      </c>
      <c r="L6818" s="245" t="s">
        <v>568</v>
      </c>
      <c r="M6818"/>
      <c r="N6818"/>
      <c r="O6818"/>
      <c r="P6818"/>
      <c r="Q6818"/>
      <c r="R6818"/>
      <c r="S6818"/>
      <c r="T6818"/>
      <c r="U6818"/>
      <c r="V6818"/>
      <c r="W6818"/>
      <c r="X6818"/>
      <c r="Y6818"/>
      <c r="Z6818"/>
      <c r="AA6818"/>
      <c r="AB6818"/>
      <c r="AC6818"/>
      <c r="AD6818"/>
      <c r="AE6818"/>
      <c r="AF6818"/>
      <c r="AG6818"/>
      <c r="AH6818"/>
      <c r="AI6818"/>
      <c r="AJ6818"/>
      <c r="AK6818"/>
      <c r="AL6818"/>
      <c r="AM6818"/>
      <c r="AN6818"/>
      <c r="AO6818"/>
      <c r="AP6818"/>
      <c r="AQ6818"/>
      <c r="AR6818"/>
      <c r="AS6818"/>
      <c r="AT6818"/>
      <c r="AU6818"/>
      <c r="AV6818"/>
      <c r="AW6818"/>
      <c r="AX6818"/>
      <c r="AY6818"/>
      <c r="AZ6818"/>
      <c r="BA6818"/>
      <c r="BB6818"/>
      <c r="BC6818"/>
      <c r="BD6818"/>
      <c r="BE6818"/>
      <c r="BF6818"/>
      <c r="BG6818"/>
      <c r="BH6818"/>
      <c r="BI6818"/>
      <c r="BJ6818"/>
      <c r="BK6818"/>
      <c r="BL6818"/>
      <c r="BM6818"/>
      <c r="BN6818"/>
      <c r="BO6818"/>
    </row>
    <row r="6819" spans="1:67" ht="15" x14ac:dyDescent="0.25">
      <c r="A6819" s="245" t="s">
        <v>66</v>
      </c>
      <c r="B6819" s="245" t="s">
        <v>65</v>
      </c>
      <c r="C6819" s="245" t="s">
        <v>64</v>
      </c>
      <c r="D6819" s="245" t="s">
        <v>63</v>
      </c>
      <c r="E6819" s="246" t="s">
        <v>44</v>
      </c>
      <c r="F6819" s="245" t="s">
        <v>44</v>
      </c>
      <c r="G6819" s="245" t="s">
        <v>816</v>
      </c>
      <c r="H6819" s="245" t="s">
        <v>815</v>
      </c>
      <c r="I6819" s="245" t="s">
        <v>11</v>
      </c>
      <c r="J6819" s="245" t="s">
        <v>59</v>
      </c>
      <c r="K6819" s="246" t="s">
        <v>5266</v>
      </c>
      <c r="L6819" s="245" t="s">
        <v>568</v>
      </c>
      <c r="M6819"/>
      <c r="N6819"/>
      <c r="O6819"/>
      <c r="P6819"/>
      <c r="Q6819"/>
      <c r="R6819"/>
      <c r="S6819"/>
      <c r="T6819"/>
      <c r="U6819"/>
      <c r="V6819"/>
      <c r="W6819"/>
      <c r="X6819"/>
      <c r="Y6819"/>
      <c r="Z6819"/>
      <c r="AA6819"/>
      <c r="AB6819"/>
      <c r="AC6819"/>
      <c r="AD6819"/>
      <c r="AE6819"/>
      <c r="AF6819"/>
      <c r="AG6819"/>
      <c r="AH6819"/>
      <c r="AI6819"/>
      <c r="AJ6819"/>
      <c r="AK6819"/>
      <c r="AL6819"/>
      <c r="AM6819"/>
      <c r="AN6819"/>
      <c r="AO6819"/>
      <c r="AP6819"/>
      <c r="AQ6819"/>
      <c r="AR6819"/>
      <c r="AS6819"/>
      <c r="AT6819"/>
      <c r="AU6819"/>
      <c r="AV6819"/>
      <c r="AW6819"/>
      <c r="AX6819"/>
      <c r="AY6819"/>
      <c r="AZ6819"/>
      <c r="BA6819"/>
      <c r="BB6819"/>
      <c r="BC6819"/>
      <c r="BD6819"/>
      <c r="BE6819"/>
      <c r="BF6819"/>
      <c r="BG6819"/>
      <c r="BH6819"/>
      <c r="BI6819"/>
      <c r="BJ6819"/>
      <c r="BK6819"/>
      <c r="BL6819"/>
      <c r="BM6819"/>
      <c r="BN6819"/>
      <c r="BO6819"/>
    </row>
    <row r="6820" spans="1:67" ht="15" x14ac:dyDescent="0.25">
      <c r="A6820" s="245" t="s">
        <v>66</v>
      </c>
      <c r="B6820" s="245" t="s">
        <v>65</v>
      </c>
      <c r="C6820" s="245" t="s">
        <v>64</v>
      </c>
      <c r="D6820" s="245" t="s">
        <v>63</v>
      </c>
      <c r="E6820" s="246" t="s">
        <v>44</v>
      </c>
      <c r="F6820" s="245" t="s">
        <v>44</v>
      </c>
      <c r="G6820" s="245" t="s">
        <v>813</v>
      </c>
      <c r="H6820" s="245" t="s">
        <v>812</v>
      </c>
      <c r="I6820" s="245" t="s">
        <v>14</v>
      </c>
      <c r="J6820" s="245" t="s">
        <v>59</v>
      </c>
      <c r="K6820" s="246" t="s">
        <v>19966</v>
      </c>
      <c r="L6820" s="245" t="s">
        <v>568</v>
      </c>
      <c r="M6820"/>
      <c r="N6820"/>
      <c r="O6820"/>
      <c r="P6820"/>
      <c r="Q6820"/>
      <c r="R6820"/>
      <c r="S6820"/>
      <c r="T6820"/>
      <c r="U6820"/>
      <c r="V6820"/>
      <c r="W6820"/>
      <c r="X6820"/>
      <c r="Y6820"/>
      <c r="Z6820"/>
      <c r="AA6820"/>
      <c r="AB6820"/>
      <c r="AC6820"/>
      <c r="AD6820"/>
      <c r="AE6820"/>
      <c r="AF6820"/>
      <c r="AG6820"/>
      <c r="AH6820"/>
      <c r="AI6820"/>
      <c r="AJ6820"/>
      <c r="AK6820"/>
      <c r="AL6820"/>
      <c r="AM6820"/>
      <c r="AN6820"/>
      <c r="AO6820"/>
      <c r="AP6820"/>
      <c r="AQ6820"/>
      <c r="AR6820"/>
      <c r="AS6820"/>
      <c r="AT6820"/>
      <c r="AU6820"/>
      <c r="AV6820"/>
      <c r="AW6820"/>
      <c r="AX6820"/>
      <c r="AY6820"/>
      <c r="AZ6820"/>
      <c r="BA6820"/>
      <c r="BB6820"/>
      <c r="BC6820"/>
      <c r="BD6820"/>
      <c r="BE6820"/>
      <c r="BF6820"/>
      <c r="BG6820"/>
      <c r="BH6820"/>
      <c r="BI6820"/>
      <c r="BJ6820"/>
      <c r="BK6820"/>
      <c r="BL6820"/>
      <c r="BM6820"/>
      <c r="BN6820"/>
      <c r="BO6820"/>
    </row>
    <row r="6821" spans="1:67" ht="15" x14ac:dyDescent="0.25">
      <c r="A6821" s="245" t="s">
        <v>66</v>
      </c>
      <c r="B6821" s="245" t="s">
        <v>65</v>
      </c>
      <c r="C6821" s="245" t="s">
        <v>64</v>
      </c>
      <c r="D6821" s="245" t="s">
        <v>63</v>
      </c>
      <c r="E6821" s="246" t="s">
        <v>44</v>
      </c>
      <c r="F6821" s="245" t="s">
        <v>44</v>
      </c>
      <c r="G6821" s="245" t="s">
        <v>811</v>
      </c>
      <c r="H6821" s="245" t="s">
        <v>810</v>
      </c>
      <c r="I6821" s="245" t="s">
        <v>12</v>
      </c>
      <c r="J6821" s="245" t="s">
        <v>59</v>
      </c>
      <c r="K6821" s="246" t="s">
        <v>19218</v>
      </c>
      <c r="L6821" s="245" t="s">
        <v>568</v>
      </c>
      <c r="M6821"/>
      <c r="N6821"/>
      <c r="O6821"/>
      <c r="P6821"/>
      <c r="Q6821"/>
      <c r="R6821"/>
      <c r="S6821"/>
      <c r="T6821"/>
      <c r="U6821"/>
      <c r="V6821"/>
      <c r="W6821"/>
      <c r="X6821"/>
      <c r="Y6821"/>
      <c r="Z6821"/>
      <c r="AA6821"/>
      <c r="AB6821"/>
      <c r="AC6821"/>
      <c r="AD6821"/>
      <c r="AE6821"/>
      <c r="AF6821"/>
      <c r="AG6821"/>
      <c r="AH6821"/>
      <c r="AI6821"/>
      <c r="AJ6821"/>
      <c r="AK6821"/>
      <c r="AL6821"/>
      <c r="AM6821"/>
      <c r="AN6821"/>
      <c r="AO6821"/>
      <c r="AP6821"/>
      <c r="AQ6821"/>
      <c r="AR6821"/>
      <c r="AS6821"/>
      <c r="AT6821"/>
      <c r="AU6821"/>
      <c r="AV6821"/>
      <c r="AW6821"/>
      <c r="AX6821"/>
      <c r="AY6821"/>
      <c r="AZ6821"/>
      <c r="BA6821"/>
      <c r="BB6821"/>
      <c r="BC6821"/>
      <c r="BD6821"/>
      <c r="BE6821"/>
      <c r="BF6821"/>
      <c r="BG6821"/>
      <c r="BH6821"/>
      <c r="BI6821"/>
      <c r="BJ6821"/>
      <c r="BK6821"/>
      <c r="BL6821"/>
      <c r="BM6821"/>
      <c r="BN6821"/>
      <c r="BO6821"/>
    </row>
    <row r="6822" spans="1:67" ht="15" x14ac:dyDescent="0.25">
      <c r="A6822" s="245" t="s">
        <v>66</v>
      </c>
      <c r="B6822" s="245" t="s">
        <v>65</v>
      </c>
      <c r="C6822" s="245" t="s">
        <v>64</v>
      </c>
      <c r="D6822" s="245" t="s">
        <v>63</v>
      </c>
      <c r="E6822" s="246" t="s">
        <v>44</v>
      </c>
      <c r="F6822" s="245" t="s">
        <v>44</v>
      </c>
      <c r="G6822" s="245" t="s">
        <v>809</v>
      </c>
      <c r="H6822" s="245" t="s">
        <v>808</v>
      </c>
      <c r="I6822" s="245" t="s">
        <v>11</v>
      </c>
      <c r="J6822" s="245" t="s">
        <v>59</v>
      </c>
      <c r="K6822" s="246" t="s">
        <v>13809</v>
      </c>
      <c r="L6822" s="245" t="s">
        <v>568</v>
      </c>
      <c r="M6822"/>
      <c r="N6822"/>
      <c r="O6822"/>
      <c r="P6822"/>
      <c r="Q6822"/>
      <c r="R6822"/>
      <c r="S6822"/>
      <c r="T6822"/>
      <c r="U6822"/>
      <c r="V6822"/>
      <c r="W6822"/>
      <c r="X6822"/>
      <c r="Y6822"/>
      <c r="Z6822"/>
      <c r="AA6822"/>
      <c r="AB6822"/>
      <c r="AC6822"/>
      <c r="AD6822"/>
      <c r="AE6822"/>
      <c r="AF6822"/>
      <c r="AG6822"/>
      <c r="AH6822"/>
      <c r="AI6822"/>
      <c r="AJ6822"/>
      <c r="AK6822"/>
      <c r="AL6822"/>
      <c r="AM6822"/>
      <c r="AN6822"/>
      <c r="AO6822"/>
      <c r="AP6822"/>
      <c r="AQ6822"/>
      <c r="AR6822"/>
      <c r="AS6822"/>
      <c r="AT6822"/>
      <c r="AU6822"/>
      <c r="AV6822"/>
      <c r="AW6822"/>
      <c r="AX6822"/>
      <c r="AY6822"/>
      <c r="AZ6822"/>
      <c r="BA6822"/>
      <c r="BB6822"/>
      <c r="BC6822"/>
      <c r="BD6822"/>
      <c r="BE6822"/>
      <c r="BF6822"/>
      <c r="BG6822"/>
      <c r="BH6822"/>
      <c r="BI6822"/>
      <c r="BJ6822"/>
      <c r="BK6822"/>
      <c r="BL6822"/>
      <c r="BM6822"/>
      <c r="BN6822"/>
      <c r="BO6822"/>
    </row>
    <row r="6823" spans="1:67" ht="15" x14ac:dyDescent="0.25">
      <c r="A6823" s="245" t="s">
        <v>66</v>
      </c>
      <c r="B6823" s="245" t="s">
        <v>65</v>
      </c>
      <c r="C6823" s="245" t="s">
        <v>64</v>
      </c>
      <c r="D6823" s="245" t="s">
        <v>63</v>
      </c>
      <c r="E6823" s="246" t="s">
        <v>44</v>
      </c>
      <c r="F6823" s="245" t="s">
        <v>44</v>
      </c>
      <c r="G6823" s="245" t="s">
        <v>807</v>
      </c>
      <c r="H6823" s="245" t="s">
        <v>806</v>
      </c>
      <c r="I6823" s="245" t="s">
        <v>14</v>
      </c>
      <c r="J6823" s="245" t="s">
        <v>59</v>
      </c>
      <c r="K6823" s="246" t="s">
        <v>25744</v>
      </c>
      <c r="L6823" s="245" t="s">
        <v>568</v>
      </c>
      <c r="M6823"/>
      <c r="N6823"/>
      <c r="O6823"/>
      <c r="P6823"/>
      <c r="Q6823"/>
      <c r="R6823"/>
      <c r="S6823"/>
      <c r="T6823"/>
      <c r="U6823"/>
      <c r="V6823"/>
      <c r="W6823"/>
      <c r="X6823"/>
      <c r="Y6823"/>
      <c r="Z6823"/>
      <c r="AA6823"/>
      <c r="AB6823"/>
      <c r="AC6823"/>
      <c r="AD6823"/>
      <c r="AE6823"/>
      <c r="AF6823"/>
      <c r="AG6823"/>
      <c r="AH6823"/>
      <c r="AI6823"/>
      <c r="AJ6823"/>
      <c r="AK6823"/>
      <c r="AL6823"/>
      <c r="AM6823"/>
      <c r="AN6823"/>
      <c r="AO6823"/>
      <c r="AP6823"/>
      <c r="AQ6823"/>
      <c r="AR6823"/>
      <c r="AS6823"/>
      <c r="AT6823"/>
      <c r="AU6823"/>
      <c r="AV6823"/>
      <c r="AW6823"/>
      <c r="AX6823"/>
      <c r="AY6823"/>
      <c r="AZ6823"/>
      <c r="BA6823"/>
      <c r="BB6823"/>
      <c r="BC6823"/>
      <c r="BD6823"/>
      <c r="BE6823"/>
      <c r="BF6823"/>
      <c r="BG6823"/>
      <c r="BH6823"/>
      <c r="BI6823"/>
      <c r="BJ6823"/>
      <c r="BK6823"/>
      <c r="BL6823"/>
      <c r="BM6823"/>
      <c r="BN6823"/>
      <c r="BO6823"/>
    </row>
    <row r="6824" spans="1:67" ht="15" x14ac:dyDescent="0.25">
      <c r="A6824" s="245" t="s">
        <v>706</v>
      </c>
      <c r="B6824" s="245" t="s">
        <v>705</v>
      </c>
      <c r="C6824" s="245" t="s">
        <v>711</v>
      </c>
      <c r="D6824" s="245" t="s">
        <v>710</v>
      </c>
      <c r="E6824" s="246" t="s">
        <v>44</v>
      </c>
      <c r="F6824" s="245" t="s">
        <v>44</v>
      </c>
      <c r="G6824" s="245" t="s">
        <v>802</v>
      </c>
      <c r="H6824" s="245" t="s">
        <v>801</v>
      </c>
      <c r="I6824" s="245" t="s">
        <v>12</v>
      </c>
      <c r="J6824" s="245" t="s">
        <v>106</v>
      </c>
      <c r="K6824" s="246" t="s">
        <v>25745</v>
      </c>
      <c r="L6824" s="245" t="s">
        <v>568</v>
      </c>
      <c r="M6824"/>
      <c r="N6824"/>
      <c r="O6824"/>
      <c r="P6824"/>
      <c r="Q6824"/>
      <c r="R6824"/>
      <c r="S6824"/>
      <c r="T6824"/>
      <c r="U6824"/>
      <c r="V6824"/>
      <c r="W6824"/>
      <c r="X6824"/>
      <c r="Y6824"/>
      <c r="Z6824"/>
      <c r="AA6824"/>
      <c r="AB6824"/>
      <c r="AC6824"/>
      <c r="AD6824"/>
      <c r="AE6824"/>
      <c r="AF6824"/>
      <c r="AG6824"/>
      <c r="AH6824"/>
      <c r="AI6824"/>
      <c r="AJ6824"/>
      <c r="AK6824"/>
      <c r="AL6824"/>
      <c r="AM6824"/>
      <c r="AN6824"/>
      <c r="AO6824"/>
      <c r="AP6824"/>
      <c r="AQ6824"/>
      <c r="AR6824"/>
      <c r="AS6824"/>
      <c r="AT6824"/>
      <c r="AU6824"/>
      <c r="AV6824"/>
      <c r="AW6824"/>
      <c r="AX6824"/>
      <c r="AY6824"/>
      <c r="AZ6824"/>
      <c r="BA6824"/>
      <c r="BB6824"/>
      <c r="BC6824"/>
      <c r="BD6824"/>
      <c r="BE6824"/>
      <c r="BF6824"/>
      <c r="BG6824"/>
      <c r="BH6824"/>
      <c r="BI6824"/>
      <c r="BJ6824"/>
      <c r="BK6824"/>
      <c r="BL6824"/>
      <c r="BM6824"/>
      <c r="BN6824"/>
      <c r="BO6824"/>
    </row>
    <row r="6825" spans="1:67" ht="15" x14ac:dyDescent="0.25">
      <c r="A6825" s="245" t="s">
        <v>706</v>
      </c>
      <c r="B6825" s="245" t="s">
        <v>705</v>
      </c>
      <c r="C6825" s="245" t="s">
        <v>711</v>
      </c>
      <c r="D6825" s="245" t="s">
        <v>710</v>
      </c>
      <c r="E6825" s="246" t="s">
        <v>44</v>
      </c>
      <c r="F6825" s="245" t="s">
        <v>44</v>
      </c>
      <c r="G6825" s="245" t="s">
        <v>800</v>
      </c>
      <c r="H6825" s="245" t="s">
        <v>45</v>
      </c>
      <c r="I6825" s="245" t="s">
        <v>12</v>
      </c>
      <c r="J6825" s="245" t="s">
        <v>106</v>
      </c>
      <c r="K6825" s="246" t="s">
        <v>25746</v>
      </c>
      <c r="L6825" s="245" t="s">
        <v>568</v>
      </c>
      <c r="M6825"/>
      <c r="N6825"/>
      <c r="O6825"/>
      <c r="P6825"/>
      <c r="Q6825"/>
      <c r="R6825"/>
      <c r="S6825"/>
      <c r="T6825"/>
      <c r="U6825"/>
      <c r="V6825"/>
      <c r="W6825"/>
      <c r="X6825"/>
      <c r="Y6825"/>
      <c r="Z6825"/>
      <c r="AA6825"/>
      <c r="AB6825"/>
      <c r="AC6825"/>
      <c r="AD6825"/>
      <c r="AE6825"/>
      <c r="AF6825"/>
      <c r="AG6825"/>
      <c r="AH6825"/>
      <c r="AI6825"/>
      <c r="AJ6825"/>
      <c r="AK6825"/>
      <c r="AL6825"/>
      <c r="AM6825"/>
      <c r="AN6825"/>
      <c r="AO6825"/>
      <c r="AP6825"/>
      <c r="AQ6825"/>
      <c r="AR6825"/>
      <c r="AS6825"/>
      <c r="AT6825"/>
      <c r="AU6825"/>
      <c r="AV6825"/>
      <c r="AW6825"/>
      <c r="AX6825"/>
      <c r="AY6825"/>
      <c r="AZ6825"/>
      <c r="BA6825"/>
      <c r="BB6825"/>
      <c r="BC6825"/>
      <c r="BD6825"/>
      <c r="BE6825"/>
      <c r="BF6825"/>
      <c r="BG6825"/>
      <c r="BH6825"/>
      <c r="BI6825"/>
      <c r="BJ6825"/>
      <c r="BK6825"/>
      <c r="BL6825"/>
      <c r="BM6825"/>
      <c r="BN6825"/>
      <c r="BO6825"/>
    </row>
    <row r="6826" spans="1:67" ht="15" x14ac:dyDescent="0.25">
      <c r="A6826" s="245" t="s">
        <v>706</v>
      </c>
      <c r="B6826" s="245" t="s">
        <v>705</v>
      </c>
      <c r="C6826" s="245" t="s">
        <v>711</v>
      </c>
      <c r="D6826" s="245" t="s">
        <v>710</v>
      </c>
      <c r="E6826" s="246" t="s">
        <v>44</v>
      </c>
      <c r="F6826" s="245" t="s">
        <v>44</v>
      </c>
      <c r="G6826" s="245" t="s">
        <v>799</v>
      </c>
      <c r="H6826" s="245" t="s">
        <v>798</v>
      </c>
      <c r="I6826" s="245" t="s">
        <v>12</v>
      </c>
      <c r="J6826" s="245" t="s">
        <v>106</v>
      </c>
      <c r="K6826" s="246" t="s">
        <v>25747</v>
      </c>
      <c r="L6826" s="245" t="s">
        <v>568</v>
      </c>
      <c r="M6826"/>
      <c r="N6826"/>
      <c r="O6826"/>
      <c r="P6826"/>
      <c r="Q6826"/>
      <c r="R6826"/>
      <c r="S6826"/>
      <c r="T6826"/>
      <c r="U6826"/>
      <c r="V6826"/>
      <c r="W6826"/>
      <c r="X6826"/>
      <c r="Y6826"/>
      <c r="Z6826"/>
      <c r="AA6826"/>
      <c r="AB6826"/>
      <c r="AC6826"/>
      <c r="AD6826"/>
      <c r="AE6826"/>
      <c r="AF6826"/>
      <c r="AG6826"/>
      <c r="AH6826"/>
      <c r="AI6826"/>
      <c r="AJ6826"/>
      <c r="AK6826"/>
      <c r="AL6826"/>
      <c r="AM6826"/>
      <c r="AN6826"/>
      <c r="AO6826"/>
      <c r="AP6826"/>
      <c r="AQ6826"/>
      <c r="AR6826"/>
      <c r="AS6826"/>
      <c r="AT6826"/>
      <c r="AU6826"/>
      <c r="AV6826"/>
      <c r="AW6826"/>
      <c r="AX6826"/>
      <c r="AY6826"/>
      <c r="AZ6826"/>
      <c r="BA6826"/>
      <c r="BB6826"/>
      <c r="BC6826"/>
      <c r="BD6826"/>
      <c r="BE6826"/>
      <c r="BF6826"/>
      <c r="BG6826"/>
      <c r="BH6826"/>
      <c r="BI6826"/>
      <c r="BJ6826"/>
      <c r="BK6826"/>
      <c r="BL6826"/>
      <c r="BM6826"/>
      <c r="BN6826"/>
      <c r="BO6826"/>
    </row>
    <row r="6827" spans="1:67" ht="15" x14ac:dyDescent="0.25">
      <c r="A6827" s="245" t="s">
        <v>706</v>
      </c>
      <c r="B6827" s="245" t="s">
        <v>705</v>
      </c>
      <c r="C6827" s="245" t="s">
        <v>711</v>
      </c>
      <c r="D6827" s="245" t="s">
        <v>710</v>
      </c>
      <c r="E6827" s="246" t="s">
        <v>44</v>
      </c>
      <c r="F6827" s="245" t="s">
        <v>44</v>
      </c>
      <c r="G6827" s="245" t="s">
        <v>797</v>
      </c>
      <c r="H6827" s="245" t="s">
        <v>796</v>
      </c>
      <c r="I6827" s="245" t="s">
        <v>12</v>
      </c>
      <c r="J6827" s="245" t="s">
        <v>106</v>
      </c>
      <c r="K6827" s="246" t="s">
        <v>20033</v>
      </c>
      <c r="L6827" s="245" t="s">
        <v>568</v>
      </c>
      <c r="M6827"/>
      <c r="N6827"/>
      <c r="O6827"/>
      <c r="P6827"/>
      <c r="Q6827"/>
      <c r="R6827"/>
      <c r="S6827"/>
      <c r="T6827"/>
      <c r="U6827"/>
      <c r="V6827"/>
      <c r="W6827"/>
      <c r="X6827"/>
      <c r="Y6827"/>
      <c r="Z6827"/>
      <c r="AA6827"/>
      <c r="AB6827"/>
      <c r="AC6827"/>
      <c r="AD6827"/>
      <c r="AE6827"/>
      <c r="AF6827"/>
      <c r="AG6827"/>
      <c r="AH6827"/>
      <c r="AI6827"/>
      <c r="AJ6827"/>
      <c r="AK6827"/>
      <c r="AL6827"/>
      <c r="AM6827"/>
      <c r="AN6827"/>
      <c r="AO6827"/>
      <c r="AP6827"/>
      <c r="AQ6827"/>
      <c r="AR6827"/>
      <c r="AS6827"/>
      <c r="AT6827"/>
      <c r="AU6827"/>
      <c r="AV6827"/>
      <c r="AW6827"/>
      <c r="AX6827"/>
      <c r="AY6827"/>
      <c r="AZ6827"/>
      <c r="BA6827"/>
      <c r="BB6827"/>
      <c r="BC6827"/>
      <c r="BD6827"/>
      <c r="BE6827"/>
      <c r="BF6827"/>
      <c r="BG6827"/>
      <c r="BH6827"/>
      <c r="BI6827"/>
      <c r="BJ6827"/>
      <c r="BK6827"/>
      <c r="BL6827"/>
      <c r="BM6827"/>
      <c r="BN6827"/>
      <c r="BO6827"/>
    </row>
    <row r="6828" spans="1:67" ht="15" x14ac:dyDescent="0.25">
      <c r="A6828" s="245" t="s">
        <v>706</v>
      </c>
      <c r="B6828" s="245" t="s">
        <v>705</v>
      </c>
      <c r="C6828" s="245" t="s">
        <v>711</v>
      </c>
      <c r="D6828" s="245" t="s">
        <v>710</v>
      </c>
      <c r="E6828" s="246" t="s">
        <v>44</v>
      </c>
      <c r="F6828" s="245" t="s">
        <v>44</v>
      </c>
      <c r="G6828" s="245" t="s">
        <v>795</v>
      </c>
      <c r="H6828" s="245" t="s">
        <v>794</v>
      </c>
      <c r="I6828" s="245" t="s">
        <v>12</v>
      </c>
      <c r="J6828" s="245" t="s">
        <v>59</v>
      </c>
      <c r="K6828" s="246" t="s">
        <v>25748</v>
      </c>
      <c r="L6828" s="245" t="s">
        <v>568</v>
      </c>
      <c r="M6828"/>
      <c r="N6828"/>
      <c r="O6828"/>
      <c r="P6828"/>
      <c r="Q6828"/>
      <c r="R6828"/>
      <c r="S6828"/>
      <c r="T6828"/>
      <c r="U6828"/>
      <c r="V6828"/>
      <c r="W6828"/>
      <c r="X6828"/>
      <c r="Y6828"/>
      <c r="Z6828"/>
      <c r="AA6828"/>
      <c r="AB6828"/>
      <c r="AC6828"/>
      <c r="AD6828"/>
      <c r="AE6828"/>
      <c r="AF6828"/>
      <c r="AG6828"/>
      <c r="AH6828"/>
      <c r="AI6828"/>
      <c r="AJ6828"/>
      <c r="AK6828"/>
      <c r="AL6828"/>
      <c r="AM6828"/>
      <c r="AN6828"/>
      <c r="AO6828"/>
      <c r="AP6828"/>
      <c r="AQ6828"/>
      <c r="AR6828"/>
      <c r="AS6828"/>
      <c r="AT6828"/>
      <c r="AU6828"/>
      <c r="AV6828"/>
      <c r="AW6828"/>
      <c r="AX6828"/>
      <c r="AY6828"/>
      <c r="AZ6828"/>
      <c r="BA6828"/>
      <c r="BB6828"/>
      <c r="BC6828"/>
      <c r="BD6828"/>
      <c r="BE6828"/>
      <c r="BF6828"/>
      <c r="BG6828"/>
      <c r="BH6828"/>
      <c r="BI6828"/>
      <c r="BJ6828"/>
      <c r="BK6828"/>
      <c r="BL6828"/>
      <c r="BM6828"/>
      <c r="BN6828"/>
      <c r="BO6828"/>
    </row>
    <row r="6829" spans="1:67" ht="15" x14ac:dyDescent="0.25">
      <c r="A6829" s="245" t="s">
        <v>706</v>
      </c>
      <c r="B6829" s="245" t="s">
        <v>705</v>
      </c>
      <c r="C6829" s="245" t="s">
        <v>711</v>
      </c>
      <c r="D6829" s="245" t="s">
        <v>710</v>
      </c>
      <c r="E6829" s="246" t="s">
        <v>44</v>
      </c>
      <c r="F6829" s="245" t="s">
        <v>44</v>
      </c>
      <c r="G6829" s="245" t="s">
        <v>793</v>
      </c>
      <c r="H6829" s="245" t="s">
        <v>792</v>
      </c>
      <c r="I6829" s="245" t="s">
        <v>12</v>
      </c>
      <c r="J6829" s="245" t="s">
        <v>59</v>
      </c>
      <c r="K6829" s="246" t="s">
        <v>25749</v>
      </c>
      <c r="L6829" s="245" t="s">
        <v>568</v>
      </c>
      <c r="M6829"/>
      <c r="N6829"/>
      <c r="O6829"/>
      <c r="P6829"/>
      <c r="Q6829"/>
      <c r="R6829"/>
      <c r="S6829"/>
      <c r="T6829"/>
      <c r="U6829"/>
      <c r="V6829"/>
      <c r="W6829"/>
      <c r="X6829"/>
      <c r="Y6829"/>
      <c r="Z6829"/>
      <c r="AA6829"/>
      <c r="AB6829"/>
      <c r="AC6829"/>
      <c r="AD6829"/>
      <c r="AE6829"/>
      <c r="AF6829"/>
      <c r="AG6829"/>
      <c r="AH6829"/>
      <c r="AI6829"/>
      <c r="AJ6829"/>
      <c r="AK6829"/>
      <c r="AL6829"/>
      <c r="AM6829"/>
      <c r="AN6829"/>
      <c r="AO6829"/>
      <c r="AP6829"/>
      <c r="AQ6829"/>
      <c r="AR6829"/>
      <c r="AS6829"/>
      <c r="AT6829"/>
      <c r="AU6829"/>
      <c r="AV6829"/>
      <c r="AW6829"/>
      <c r="AX6829"/>
      <c r="AY6829"/>
      <c r="AZ6829"/>
      <c r="BA6829"/>
      <c r="BB6829"/>
      <c r="BC6829"/>
      <c r="BD6829"/>
      <c r="BE6829"/>
      <c r="BF6829"/>
      <c r="BG6829"/>
      <c r="BH6829"/>
      <c r="BI6829"/>
      <c r="BJ6829"/>
      <c r="BK6829"/>
      <c r="BL6829"/>
      <c r="BM6829"/>
      <c r="BN6829"/>
      <c r="BO6829"/>
    </row>
    <row r="6830" spans="1:67" ht="15" x14ac:dyDescent="0.25">
      <c r="A6830" s="245" t="s">
        <v>706</v>
      </c>
      <c r="B6830" s="245" t="s">
        <v>705</v>
      </c>
      <c r="C6830" s="245" t="s">
        <v>711</v>
      </c>
      <c r="D6830" s="245" t="s">
        <v>710</v>
      </c>
      <c r="E6830" s="246" t="s">
        <v>44</v>
      </c>
      <c r="F6830" s="245" t="s">
        <v>44</v>
      </c>
      <c r="G6830" s="245" t="s">
        <v>791</v>
      </c>
      <c r="H6830" s="245" t="s">
        <v>790</v>
      </c>
      <c r="I6830" s="245" t="s">
        <v>12</v>
      </c>
      <c r="J6830" s="245" t="s">
        <v>569</v>
      </c>
      <c r="K6830" s="246" t="s">
        <v>25750</v>
      </c>
      <c r="L6830" s="245" t="s">
        <v>568</v>
      </c>
      <c r="M6830"/>
      <c r="N6830"/>
      <c r="O6830"/>
      <c r="P6830"/>
      <c r="Q6830"/>
      <c r="R6830"/>
      <c r="S6830"/>
      <c r="T6830"/>
      <c r="U6830"/>
      <c r="V6830"/>
      <c r="W6830"/>
      <c r="X6830"/>
      <c r="Y6830"/>
      <c r="Z6830"/>
      <c r="AA6830"/>
      <c r="AB6830"/>
      <c r="AC6830"/>
      <c r="AD6830"/>
      <c r="AE6830"/>
      <c r="AF6830"/>
      <c r="AG6830"/>
      <c r="AH6830"/>
      <c r="AI6830"/>
      <c r="AJ6830"/>
      <c r="AK6830"/>
      <c r="AL6830"/>
      <c r="AM6830"/>
      <c r="AN6830"/>
      <c r="AO6830"/>
      <c r="AP6830"/>
      <c r="AQ6830"/>
      <c r="AR6830"/>
      <c r="AS6830"/>
      <c r="AT6830"/>
      <c r="AU6830"/>
      <c r="AV6830"/>
      <c r="AW6830"/>
      <c r="AX6830"/>
      <c r="AY6830"/>
      <c r="AZ6830"/>
      <c r="BA6830"/>
      <c r="BB6830"/>
      <c r="BC6830"/>
      <c r="BD6830"/>
      <c r="BE6830"/>
      <c r="BF6830"/>
      <c r="BG6830"/>
      <c r="BH6830"/>
      <c r="BI6830"/>
      <c r="BJ6830"/>
      <c r="BK6830"/>
      <c r="BL6830"/>
      <c r="BM6830"/>
      <c r="BN6830"/>
      <c r="BO6830"/>
    </row>
    <row r="6831" spans="1:67" ht="15" x14ac:dyDescent="0.25">
      <c r="A6831" s="245" t="s">
        <v>706</v>
      </c>
      <c r="B6831" s="245" t="s">
        <v>705</v>
      </c>
      <c r="C6831" s="245" t="s">
        <v>711</v>
      </c>
      <c r="D6831" s="245" t="s">
        <v>710</v>
      </c>
      <c r="E6831" s="246" t="s">
        <v>44</v>
      </c>
      <c r="F6831" s="245" t="s">
        <v>44</v>
      </c>
      <c r="G6831" s="245" t="s">
        <v>789</v>
      </c>
      <c r="H6831" s="245" t="s">
        <v>788</v>
      </c>
      <c r="I6831" s="245" t="s">
        <v>12</v>
      </c>
      <c r="J6831" s="245" t="s">
        <v>106</v>
      </c>
      <c r="K6831" s="246" t="s">
        <v>25751</v>
      </c>
      <c r="L6831" s="245" t="s">
        <v>568</v>
      </c>
      <c r="M6831"/>
      <c r="N6831"/>
      <c r="O6831"/>
      <c r="P6831"/>
      <c r="Q6831"/>
      <c r="R6831"/>
      <c r="S6831"/>
      <c r="T6831"/>
      <c r="U6831"/>
      <c r="V6831"/>
      <c r="W6831"/>
      <c r="X6831"/>
      <c r="Y6831"/>
      <c r="Z6831"/>
      <c r="AA6831"/>
      <c r="AB6831"/>
      <c r="AC6831"/>
      <c r="AD6831"/>
      <c r="AE6831"/>
      <c r="AF6831"/>
      <c r="AG6831"/>
      <c r="AH6831"/>
      <c r="AI6831"/>
      <c r="AJ6831"/>
      <c r="AK6831"/>
      <c r="AL6831"/>
      <c r="AM6831"/>
      <c r="AN6831"/>
      <c r="AO6831"/>
      <c r="AP6831"/>
      <c r="AQ6831"/>
      <c r="AR6831"/>
      <c r="AS6831"/>
      <c r="AT6831"/>
      <c r="AU6831"/>
      <c r="AV6831"/>
      <c r="AW6831"/>
      <c r="AX6831"/>
      <c r="AY6831"/>
      <c r="AZ6831"/>
      <c r="BA6831"/>
      <c r="BB6831"/>
      <c r="BC6831"/>
      <c r="BD6831"/>
      <c r="BE6831"/>
      <c r="BF6831"/>
      <c r="BG6831"/>
      <c r="BH6831"/>
      <c r="BI6831"/>
      <c r="BJ6831"/>
      <c r="BK6831"/>
      <c r="BL6831"/>
      <c r="BM6831"/>
      <c r="BN6831"/>
      <c r="BO6831"/>
    </row>
    <row r="6832" spans="1:67" ht="15" x14ac:dyDescent="0.25">
      <c r="A6832" s="245" t="s">
        <v>706</v>
      </c>
      <c r="B6832" s="245" t="s">
        <v>705</v>
      </c>
      <c r="C6832" s="245" t="s">
        <v>711</v>
      </c>
      <c r="D6832" s="245" t="s">
        <v>710</v>
      </c>
      <c r="E6832" s="246" t="s">
        <v>44</v>
      </c>
      <c r="F6832" s="245" t="s">
        <v>44</v>
      </c>
      <c r="G6832" s="245" t="s">
        <v>787</v>
      </c>
      <c r="H6832" s="245" t="s">
        <v>786</v>
      </c>
      <c r="I6832" s="245" t="s">
        <v>12</v>
      </c>
      <c r="J6832" s="245" t="s">
        <v>569</v>
      </c>
      <c r="K6832" s="246" t="s">
        <v>15336</v>
      </c>
      <c r="L6832" s="245" t="s">
        <v>568</v>
      </c>
      <c r="M6832"/>
      <c r="N6832"/>
      <c r="O6832"/>
      <c r="P6832"/>
      <c r="Q6832"/>
      <c r="R6832"/>
      <c r="S6832"/>
      <c r="T6832"/>
      <c r="U6832"/>
      <c r="V6832"/>
      <c r="W6832"/>
      <c r="X6832"/>
      <c r="Y6832"/>
      <c r="Z6832"/>
      <c r="AA6832"/>
      <c r="AB6832"/>
      <c r="AC6832"/>
      <c r="AD6832"/>
      <c r="AE6832"/>
      <c r="AF6832"/>
      <c r="AG6832"/>
      <c r="AH6832"/>
      <c r="AI6832"/>
      <c r="AJ6832"/>
      <c r="AK6832"/>
      <c r="AL6832"/>
      <c r="AM6832"/>
      <c r="AN6832"/>
      <c r="AO6832"/>
      <c r="AP6832"/>
      <c r="AQ6832"/>
      <c r="AR6832"/>
      <c r="AS6832"/>
      <c r="AT6832"/>
      <c r="AU6832"/>
      <c r="AV6832"/>
      <c r="AW6832"/>
      <c r="AX6832"/>
      <c r="AY6832"/>
      <c r="AZ6832"/>
      <c r="BA6832"/>
      <c r="BB6832"/>
      <c r="BC6832"/>
      <c r="BD6832"/>
      <c r="BE6832"/>
      <c r="BF6832"/>
      <c r="BG6832"/>
      <c r="BH6832"/>
      <c r="BI6832"/>
      <c r="BJ6832"/>
      <c r="BK6832"/>
      <c r="BL6832"/>
      <c r="BM6832"/>
      <c r="BN6832"/>
      <c r="BO6832"/>
    </row>
    <row r="6833" spans="1:67" ht="15" x14ac:dyDescent="0.25">
      <c r="A6833" s="245" t="s">
        <v>706</v>
      </c>
      <c r="B6833" s="245" t="s">
        <v>705</v>
      </c>
      <c r="C6833" s="245" t="s">
        <v>711</v>
      </c>
      <c r="D6833" s="245" t="s">
        <v>710</v>
      </c>
      <c r="E6833" s="246" t="s">
        <v>44</v>
      </c>
      <c r="F6833" s="245" t="s">
        <v>44</v>
      </c>
      <c r="G6833" s="245" t="s">
        <v>785</v>
      </c>
      <c r="H6833" s="245" t="s">
        <v>784</v>
      </c>
      <c r="I6833" s="245" t="s">
        <v>11</v>
      </c>
      <c r="J6833" s="245" t="s">
        <v>106</v>
      </c>
      <c r="K6833" s="246" t="s">
        <v>1987</v>
      </c>
      <c r="L6833" s="245" t="s">
        <v>568</v>
      </c>
      <c r="M6833"/>
      <c r="N6833"/>
      <c r="O6833"/>
      <c r="P6833"/>
      <c r="Q6833"/>
      <c r="R6833"/>
      <c r="S6833"/>
      <c r="T6833"/>
      <c r="U6833"/>
      <c r="V6833"/>
      <c r="W6833"/>
      <c r="X6833"/>
      <c r="Y6833"/>
      <c r="Z6833"/>
      <c r="AA6833"/>
      <c r="AB6833"/>
      <c r="AC6833"/>
      <c r="AD6833"/>
      <c r="AE6833"/>
      <c r="AF6833"/>
      <c r="AG6833"/>
      <c r="AH6833"/>
      <c r="AI6833"/>
      <c r="AJ6833"/>
      <c r="AK6833"/>
      <c r="AL6833"/>
      <c r="AM6833"/>
      <c r="AN6833"/>
      <c r="AO6833"/>
      <c r="AP6833"/>
      <c r="AQ6833"/>
      <c r="AR6833"/>
      <c r="AS6833"/>
      <c r="AT6833"/>
      <c r="AU6833"/>
      <c r="AV6833"/>
      <c r="AW6833"/>
      <c r="AX6833"/>
      <c r="AY6833"/>
      <c r="AZ6833"/>
      <c r="BA6833"/>
      <c r="BB6833"/>
      <c r="BC6833"/>
      <c r="BD6833"/>
      <c r="BE6833"/>
      <c r="BF6833"/>
      <c r="BG6833"/>
      <c r="BH6833"/>
      <c r="BI6833"/>
      <c r="BJ6833"/>
      <c r="BK6833"/>
      <c r="BL6833"/>
      <c r="BM6833"/>
      <c r="BN6833"/>
      <c r="BO6833"/>
    </row>
    <row r="6834" spans="1:67" ht="15" x14ac:dyDescent="0.25">
      <c r="A6834" s="245" t="s">
        <v>706</v>
      </c>
      <c r="B6834" s="245" t="s">
        <v>705</v>
      </c>
      <c r="C6834" s="245" t="s">
        <v>711</v>
      </c>
      <c r="D6834" s="245" t="s">
        <v>710</v>
      </c>
      <c r="E6834" s="246" t="s">
        <v>44</v>
      </c>
      <c r="F6834" s="245" t="s">
        <v>44</v>
      </c>
      <c r="G6834" s="245" t="s">
        <v>783</v>
      </c>
      <c r="H6834" s="245" t="s">
        <v>782</v>
      </c>
      <c r="I6834" s="245" t="s">
        <v>14</v>
      </c>
      <c r="J6834" s="245" t="s">
        <v>59</v>
      </c>
      <c r="K6834" s="246" t="s">
        <v>8987</v>
      </c>
      <c r="L6834" s="245" t="s">
        <v>568</v>
      </c>
      <c r="M6834"/>
      <c r="N6834"/>
      <c r="O6834"/>
      <c r="P6834"/>
      <c r="Q6834"/>
      <c r="R6834"/>
      <c r="S6834"/>
      <c r="T6834"/>
      <c r="U6834"/>
      <c r="V6834"/>
      <c r="W6834"/>
      <c r="X6834"/>
      <c r="Y6834"/>
      <c r="Z6834"/>
      <c r="AA6834"/>
      <c r="AB6834"/>
      <c r="AC6834"/>
      <c r="AD6834"/>
      <c r="AE6834"/>
      <c r="AF6834"/>
      <c r="AG6834"/>
      <c r="AH6834"/>
      <c r="AI6834"/>
      <c r="AJ6834"/>
      <c r="AK6834"/>
      <c r="AL6834"/>
      <c r="AM6834"/>
      <c r="AN6834"/>
      <c r="AO6834"/>
      <c r="AP6834"/>
      <c r="AQ6834"/>
      <c r="AR6834"/>
      <c r="AS6834"/>
      <c r="AT6834"/>
      <c r="AU6834"/>
      <c r="AV6834"/>
      <c r="AW6834"/>
      <c r="AX6834"/>
      <c r="AY6834"/>
      <c r="AZ6834"/>
      <c r="BA6834"/>
      <c r="BB6834"/>
      <c r="BC6834"/>
      <c r="BD6834"/>
      <c r="BE6834"/>
      <c r="BF6834"/>
      <c r="BG6834"/>
      <c r="BH6834"/>
      <c r="BI6834"/>
      <c r="BJ6834"/>
      <c r="BK6834"/>
      <c r="BL6834"/>
      <c r="BM6834"/>
      <c r="BN6834"/>
      <c r="BO6834"/>
    </row>
    <row r="6835" spans="1:67" ht="15" x14ac:dyDescent="0.25">
      <c r="A6835" s="245" t="s">
        <v>706</v>
      </c>
      <c r="B6835" s="245" t="s">
        <v>705</v>
      </c>
      <c r="C6835" s="245" t="s">
        <v>711</v>
      </c>
      <c r="D6835" s="245" t="s">
        <v>710</v>
      </c>
      <c r="E6835" s="246" t="s">
        <v>44</v>
      </c>
      <c r="F6835" s="245" t="s">
        <v>44</v>
      </c>
      <c r="G6835" s="245" t="s">
        <v>781</v>
      </c>
      <c r="H6835" s="245" t="s">
        <v>780</v>
      </c>
      <c r="I6835" s="245" t="s">
        <v>11</v>
      </c>
      <c r="J6835" s="245" t="s">
        <v>59</v>
      </c>
      <c r="K6835" s="246" t="s">
        <v>9592</v>
      </c>
      <c r="L6835" s="245" t="s">
        <v>568</v>
      </c>
      <c r="M6835"/>
      <c r="N6835"/>
      <c r="O6835"/>
      <c r="P6835"/>
      <c r="Q6835"/>
      <c r="R6835"/>
      <c r="S6835"/>
      <c r="T6835"/>
      <c r="U6835"/>
      <c r="V6835"/>
      <c r="W6835"/>
      <c r="X6835"/>
      <c r="Y6835"/>
      <c r="Z6835"/>
      <c r="AA6835"/>
      <c r="AB6835"/>
      <c r="AC6835"/>
      <c r="AD6835"/>
      <c r="AE6835"/>
      <c r="AF6835"/>
      <c r="AG6835"/>
      <c r="AH6835"/>
      <c r="AI6835"/>
      <c r="AJ6835"/>
      <c r="AK6835"/>
      <c r="AL6835"/>
      <c r="AM6835"/>
      <c r="AN6835"/>
      <c r="AO6835"/>
      <c r="AP6835"/>
      <c r="AQ6835"/>
      <c r="AR6835"/>
      <c r="AS6835"/>
      <c r="AT6835"/>
      <c r="AU6835"/>
      <c r="AV6835"/>
      <c r="AW6835"/>
      <c r="AX6835"/>
      <c r="AY6835"/>
      <c r="AZ6835"/>
      <c r="BA6835"/>
      <c r="BB6835"/>
      <c r="BC6835"/>
      <c r="BD6835"/>
      <c r="BE6835"/>
      <c r="BF6835"/>
      <c r="BG6835"/>
      <c r="BH6835"/>
      <c r="BI6835"/>
      <c r="BJ6835"/>
      <c r="BK6835"/>
      <c r="BL6835"/>
      <c r="BM6835"/>
      <c r="BN6835"/>
      <c r="BO6835"/>
    </row>
    <row r="6836" spans="1:67" ht="15" x14ac:dyDescent="0.25">
      <c r="A6836" s="245" t="s">
        <v>706</v>
      </c>
      <c r="B6836" s="245" t="s">
        <v>705</v>
      </c>
      <c r="C6836" s="245" t="s">
        <v>711</v>
      </c>
      <c r="D6836" s="245" t="s">
        <v>710</v>
      </c>
      <c r="E6836" s="246" t="s">
        <v>44</v>
      </c>
      <c r="F6836" s="245" t="s">
        <v>44</v>
      </c>
      <c r="G6836" s="245" t="s">
        <v>779</v>
      </c>
      <c r="H6836" s="245" t="s">
        <v>778</v>
      </c>
      <c r="I6836" s="245" t="s">
        <v>11</v>
      </c>
      <c r="J6836" s="245" t="s">
        <v>569</v>
      </c>
      <c r="K6836" s="246" t="s">
        <v>8842</v>
      </c>
      <c r="L6836" s="245" t="s">
        <v>568</v>
      </c>
      <c r="M6836"/>
      <c r="N6836"/>
      <c r="O6836"/>
      <c r="P6836"/>
      <c r="Q6836"/>
      <c r="R6836"/>
      <c r="S6836"/>
      <c r="T6836"/>
      <c r="U6836"/>
      <c r="V6836"/>
      <c r="W6836"/>
      <c r="X6836"/>
      <c r="Y6836"/>
      <c r="Z6836"/>
      <c r="AA6836"/>
      <c r="AB6836"/>
      <c r="AC6836"/>
      <c r="AD6836"/>
      <c r="AE6836"/>
      <c r="AF6836"/>
      <c r="AG6836"/>
      <c r="AH6836"/>
      <c r="AI6836"/>
      <c r="AJ6836"/>
      <c r="AK6836"/>
      <c r="AL6836"/>
      <c r="AM6836"/>
      <c r="AN6836"/>
      <c r="AO6836"/>
      <c r="AP6836"/>
      <c r="AQ6836"/>
      <c r="AR6836"/>
      <c r="AS6836"/>
      <c r="AT6836"/>
      <c r="AU6836"/>
      <c r="AV6836"/>
      <c r="AW6836"/>
      <c r="AX6836"/>
      <c r="AY6836"/>
      <c r="AZ6836"/>
      <c r="BA6836"/>
      <c r="BB6836"/>
      <c r="BC6836"/>
      <c r="BD6836"/>
      <c r="BE6836"/>
      <c r="BF6836"/>
      <c r="BG6836"/>
      <c r="BH6836"/>
      <c r="BI6836"/>
      <c r="BJ6836"/>
      <c r="BK6836"/>
      <c r="BL6836"/>
      <c r="BM6836"/>
      <c r="BN6836"/>
      <c r="BO6836"/>
    </row>
    <row r="6837" spans="1:67" ht="15" x14ac:dyDescent="0.25">
      <c r="A6837" s="245" t="s">
        <v>706</v>
      </c>
      <c r="B6837" s="245" t="s">
        <v>705</v>
      </c>
      <c r="C6837" s="245" t="s">
        <v>711</v>
      </c>
      <c r="D6837" s="245" t="s">
        <v>710</v>
      </c>
      <c r="E6837" s="246" t="s">
        <v>44</v>
      </c>
      <c r="F6837" s="245" t="s">
        <v>44</v>
      </c>
      <c r="G6837" s="245" t="s">
        <v>777</v>
      </c>
      <c r="H6837" s="245" t="s">
        <v>776</v>
      </c>
      <c r="I6837" s="245" t="s">
        <v>11</v>
      </c>
      <c r="J6837" s="245" t="s">
        <v>59</v>
      </c>
      <c r="K6837" s="246" t="s">
        <v>8425</v>
      </c>
      <c r="L6837" s="245" t="s">
        <v>568</v>
      </c>
      <c r="M6837"/>
      <c r="N6837"/>
      <c r="O6837"/>
      <c r="P6837"/>
      <c r="Q6837"/>
      <c r="R6837"/>
      <c r="S6837"/>
      <c r="T6837"/>
      <c r="U6837"/>
      <c r="V6837"/>
      <c r="W6837"/>
      <c r="X6837"/>
      <c r="Y6837"/>
      <c r="Z6837"/>
      <c r="AA6837"/>
      <c r="AB6837"/>
      <c r="AC6837"/>
      <c r="AD6837"/>
      <c r="AE6837"/>
      <c r="AF6837"/>
      <c r="AG6837"/>
      <c r="AH6837"/>
      <c r="AI6837"/>
      <c r="AJ6837"/>
      <c r="AK6837"/>
      <c r="AL6837"/>
      <c r="AM6837"/>
      <c r="AN6837"/>
      <c r="AO6837"/>
      <c r="AP6837"/>
      <c r="AQ6837"/>
      <c r="AR6837"/>
      <c r="AS6837"/>
      <c r="AT6837"/>
      <c r="AU6837"/>
      <c r="AV6837"/>
      <c r="AW6837"/>
      <c r="AX6837"/>
      <c r="AY6837"/>
      <c r="AZ6837"/>
      <c r="BA6837"/>
      <c r="BB6837"/>
      <c r="BC6837"/>
      <c r="BD6837"/>
      <c r="BE6837"/>
      <c r="BF6837"/>
      <c r="BG6837"/>
      <c r="BH6837"/>
      <c r="BI6837"/>
      <c r="BJ6837"/>
      <c r="BK6837"/>
      <c r="BL6837"/>
      <c r="BM6837"/>
      <c r="BN6837"/>
      <c r="BO6837"/>
    </row>
    <row r="6838" spans="1:67" ht="15" x14ac:dyDescent="0.25">
      <c r="A6838" s="245" t="s">
        <v>706</v>
      </c>
      <c r="B6838" s="245" t="s">
        <v>705</v>
      </c>
      <c r="C6838" s="245" t="s">
        <v>711</v>
      </c>
      <c r="D6838" s="245" t="s">
        <v>710</v>
      </c>
      <c r="E6838" s="246" t="s">
        <v>44</v>
      </c>
      <c r="F6838" s="245" t="s">
        <v>44</v>
      </c>
      <c r="G6838" s="245" t="s">
        <v>775</v>
      </c>
      <c r="H6838" s="245" t="s">
        <v>774</v>
      </c>
      <c r="I6838" s="245" t="s">
        <v>11</v>
      </c>
      <c r="J6838" s="245" t="s">
        <v>59</v>
      </c>
      <c r="K6838" s="246" t="s">
        <v>25752</v>
      </c>
      <c r="L6838" s="245" t="s">
        <v>568</v>
      </c>
      <c r="M6838"/>
      <c r="N6838"/>
      <c r="O6838"/>
      <c r="P6838"/>
      <c r="Q6838"/>
      <c r="R6838"/>
      <c r="S6838"/>
      <c r="T6838"/>
      <c r="U6838"/>
      <c r="V6838"/>
      <c r="W6838"/>
      <c r="X6838"/>
      <c r="Y6838"/>
      <c r="Z6838"/>
      <c r="AA6838"/>
      <c r="AB6838"/>
      <c r="AC6838"/>
      <c r="AD6838"/>
      <c r="AE6838"/>
      <c r="AF6838"/>
      <c r="AG6838"/>
      <c r="AH6838"/>
      <c r="AI6838"/>
      <c r="AJ6838"/>
      <c r="AK6838"/>
      <c r="AL6838"/>
      <c r="AM6838"/>
      <c r="AN6838"/>
      <c r="AO6838"/>
      <c r="AP6838"/>
      <c r="AQ6838"/>
      <c r="AR6838"/>
      <c r="AS6838"/>
      <c r="AT6838"/>
      <c r="AU6838"/>
      <c r="AV6838"/>
      <c r="AW6838"/>
      <c r="AX6838"/>
      <c r="AY6838"/>
      <c r="AZ6838"/>
      <c r="BA6838"/>
      <c r="BB6838"/>
      <c r="BC6838"/>
      <c r="BD6838"/>
      <c r="BE6838"/>
      <c r="BF6838"/>
      <c r="BG6838"/>
      <c r="BH6838"/>
      <c r="BI6838"/>
      <c r="BJ6838"/>
      <c r="BK6838"/>
      <c r="BL6838"/>
      <c r="BM6838"/>
      <c r="BN6838"/>
      <c r="BO6838"/>
    </row>
    <row r="6839" spans="1:67" ht="15" x14ac:dyDescent="0.25">
      <c r="A6839" s="245" t="s">
        <v>706</v>
      </c>
      <c r="B6839" s="245" t="s">
        <v>705</v>
      </c>
      <c r="C6839" s="245" t="s">
        <v>711</v>
      </c>
      <c r="D6839" s="245" t="s">
        <v>710</v>
      </c>
      <c r="E6839" s="246" t="s">
        <v>44</v>
      </c>
      <c r="F6839" s="245" t="s">
        <v>44</v>
      </c>
      <c r="G6839" s="245" t="s">
        <v>772</v>
      </c>
      <c r="H6839" s="245" t="s">
        <v>771</v>
      </c>
      <c r="I6839" s="245" t="s">
        <v>11</v>
      </c>
      <c r="J6839" s="245" t="s">
        <v>59</v>
      </c>
      <c r="K6839" s="246" t="s">
        <v>23671</v>
      </c>
      <c r="L6839" s="245" t="s">
        <v>568</v>
      </c>
      <c r="M6839"/>
      <c r="N6839"/>
      <c r="O6839"/>
      <c r="P6839"/>
      <c r="Q6839"/>
      <c r="R6839"/>
      <c r="S6839"/>
      <c r="T6839"/>
      <c r="U6839"/>
      <c r="V6839"/>
      <c r="W6839"/>
      <c r="X6839"/>
      <c r="Y6839"/>
      <c r="Z6839"/>
      <c r="AA6839"/>
      <c r="AB6839"/>
      <c r="AC6839"/>
      <c r="AD6839"/>
      <c r="AE6839"/>
      <c r="AF6839"/>
      <c r="AG6839"/>
      <c r="AH6839"/>
      <c r="AI6839"/>
      <c r="AJ6839"/>
      <c r="AK6839"/>
      <c r="AL6839"/>
      <c r="AM6839"/>
      <c r="AN6839"/>
      <c r="AO6839"/>
      <c r="AP6839"/>
      <c r="AQ6839"/>
      <c r="AR6839"/>
      <c r="AS6839"/>
      <c r="AT6839"/>
      <c r="AU6839"/>
      <c r="AV6839"/>
      <c r="AW6839"/>
      <c r="AX6839"/>
      <c r="AY6839"/>
      <c r="AZ6839"/>
      <c r="BA6839"/>
      <c r="BB6839"/>
      <c r="BC6839"/>
      <c r="BD6839"/>
      <c r="BE6839"/>
      <c r="BF6839"/>
      <c r="BG6839"/>
      <c r="BH6839"/>
      <c r="BI6839"/>
      <c r="BJ6839"/>
      <c r="BK6839"/>
      <c r="BL6839"/>
      <c r="BM6839"/>
      <c r="BN6839"/>
      <c r="BO6839"/>
    </row>
    <row r="6840" spans="1:67" ht="15" x14ac:dyDescent="0.25">
      <c r="A6840" s="245" t="s">
        <v>706</v>
      </c>
      <c r="B6840" s="245" t="s">
        <v>705</v>
      </c>
      <c r="C6840" s="245" t="s">
        <v>711</v>
      </c>
      <c r="D6840" s="245" t="s">
        <v>710</v>
      </c>
      <c r="E6840" s="246" t="s">
        <v>44</v>
      </c>
      <c r="F6840" s="245" t="s">
        <v>44</v>
      </c>
      <c r="G6840" s="245" t="s">
        <v>770</v>
      </c>
      <c r="H6840" s="245" t="s">
        <v>769</v>
      </c>
      <c r="I6840" s="245" t="s">
        <v>11</v>
      </c>
      <c r="J6840" s="245" t="s">
        <v>59</v>
      </c>
      <c r="K6840" s="246" t="s">
        <v>19873</v>
      </c>
      <c r="L6840" s="245" t="s">
        <v>568</v>
      </c>
      <c r="M6840"/>
      <c r="N6840"/>
      <c r="O6840"/>
      <c r="P6840"/>
      <c r="Q6840"/>
      <c r="R6840"/>
      <c r="S6840"/>
      <c r="T6840"/>
      <c r="U6840"/>
      <c r="V6840"/>
      <c r="W6840"/>
      <c r="X6840"/>
      <c r="Y6840"/>
      <c r="Z6840"/>
      <c r="AA6840"/>
      <c r="AB6840"/>
      <c r="AC6840"/>
      <c r="AD6840"/>
      <c r="AE6840"/>
      <c r="AF6840"/>
      <c r="AG6840"/>
      <c r="AH6840"/>
      <c r="AI6840"/>
      <c r="AJ6840"/>
      <c r="AK6840"/>
      <c r="AL6840"/>
      <c r="AM6840"/>
      <c r="AN6840"/>
      <c r="AO6840"/>
      <c r="AP6840"/>
      <c r="AQ6840"/>
      <c r="AR6840"/>
      <c r="AS6840"/>
      <c r="AT6840"/>
      <c r="AU6840"/>
      <c r="AV6840"/>
      <c r="AW6840"/>
      <c r="AX6840"/>
      <c r="AY6840"/>
      <c r="AZ6840"/>
      <c r="BA6840"/>
      <c r="BB6840"/>
      <c r="BC6840"/>
      <c r="BD6840"/>
      <c r="BE6840"/>
      <c r="BF6840"/>
      <c r="BG6840"/>
      <c r="BH6840"/>
      <c r="BI6840"/>
      <c r="BJ6840"/>
      <c r="BK6840"/>
      <c r="BL6840"/>
      <c r="BM6840"/>
      <c r="BN6840"/>
      <c r="BO6840"/>
    </row>
    <row r="6841" spans="1:67" ht="15" x14ac:dyDescent="0.25">
      <c r="A6841" s="245" t="s">
        <v>706</v>
      </c>
      <c r="B6841" s="245" t="s">
        <v>705</v>
      </c>
      <c r="C6841" s="245" t="s">
        <v>711</v>
      </c>
      <c r="D6841" s="245" t="s">
        <v>710</v>
      </c>
      <c r="E6841" s="246" t="s">
        <v>44</v>
      </c>
      <c r="F6841" s="245" t="s">
        <v>44</v>
      </c>
      <c r="G6841" s="245" t="s">
        <v>768</v>
      </c>
      <c r="H6841" s="245" t="s">
        <v>767</v>
      </c>
      <c r="I6841" s="245" t="s">
        <v>11</v>
      </c>
      <c r="J6841" s="245" t="s">
        <v>106</v>
      </c>
      <c r="K6841" s="246" t="s">
        <v>19959</v>
      </c>
      <c r="L6841" s="245" t="s">
        <v>568</v>
      </c>
      <c r="M6841"/>
      <c r="N6841"/>
      <c r="O6841"/>
      <c r="P6841"/>
      <c r="Q6841"/>
      <c r="R6841"/>
      <c r="S6841"/>
      <c r="T6841"/>
      <c r="U6841"/>
      <c r="V6841"/>
      <c r="W6841"/>
      <c r="X6841"/>
      <c r="Y6841"/>
      <c r="Z6841"/>
      <c r="AA6841"/>
      <c r="AB6841"/>
      <c r="AC6841"/>
      <c r="AD6841"/>
      <c r="AE6841"/>
      <c r="AF6841"/>
      <c r="AG6841"/>
      <c r="AH6841"/>
      <c r="AI6841"/>
      <c r="AJ6841"/>
      <c r="AK6841"/>
      <c r="AL6841"/>
      <c r="AM6841"/>
      <c r="AN6841"/>
      <c r="AO6841"/>
      <c r="AP6841"/>
      <c r="AQ6841"/>
      <c r="AR6841"/>
      <c r="AS6841"/>
      <c r="AT6841"/>
      <c r="AU6841"/>
      <c r="AV6841"/>
      <c r="AW6841"/>
      <c r="AX6841"/>
      <c r="AY6841"/>
      <c r="AZ6841"/>
      <c r="BA6841"/>
      <c r="BB6841"/>
      <c r="BC6841"/>
      <c r="BD6841"/>
      <c r="BE6841"/>
      <c r="BF6841"/>
      <c r="BG6841"/>
      <c r="BH6841"/>
      <c r="BI6841"/>
      <c r="BJ6841"/>
      <c r="BK6841"/>
      <c r="BL6841"/>
      <c r="BM6841"/>
      <c r="BN6841"/>
      <c r="BO6841"/>
    </row>
    <row r="6842" spans="1:67" ht="15" x14ac:dyDescent="0.25">
      <c r="A6842" s="245" t="s">
        <v>706</v>
      </c>
      <c r="B6842" s="245" t="s">
        <v>705</v>
      </c>
      <c r="C6842" s="245" t="s">
        <v>711</v>
      </c>
      <c r="D6842" s="245" t="s">
        <v>710</v>
      </c>
      <c r="E6842" s="246" t="s">
        <v>44</v>
      </c>
      <c r="F6842" s="245" t="s">
        <v>44</v>
      </c>
      <c r="G6842" s="245" t="s">
        <v>766</v>
      </c>
      <c r="H6842" s="245" t="s">
        <v>765</v>
      </c>
      <c r="I6842" s="245" t="s">
        <v>11</v>
      </c>
      <c r="J6842" s="245" t="s">
        <v>59</v>
      </c>
      <c r="K6842" s="246" t="s">
        <v>15429</v>
      </c>
      <c r="L6842" s="245" t="s">
        <v>568</v>
      </c>
      <c r="M6842"/>
      <c r="N6842"/>
      <c r="O6842"/>
      <c r="P6842"/>
      <c r="Q6842"/>
      <c r="R6842"/>
      <c r="S6842"/>
      <c r="T6842"/>
      <c r="U6842"/>
      <c r="V6842"/>
      <c r="W6842"/>
      <c r="X6842"/>
      <c r="Y6842"/>
      <c r="Z6842"/>
      <c r="AA6842"/>
      <c r="AB6842"/>
      <c r="AC6842"/>
      <c r="AD6842"/>
      <c r="AE6842"/>
      <c r="AF6842"/>
      <c r="AG6842"/>
      <c r="AH6842"/>
      <c r="AI6842"/>
      <c r="AJ6842"/>
      <c r="AK6842"/>
      <c r="AL6842"/>
      <c r="AM6842"/>
      <c r="AN6842"/>
      <c r="AO6842"/>
      <c r="AP6842"/>
      <c r="AQ6842"/>
      <c r="AR6842"/>
      <c r="AS6842"/>
      <c r="AT6842"/>
      <c r="AU6842"/>
      <c r="AV6842"/>
      <c r="AW6842"/>
      <c r="AX6842"/>
      <c r="AY6842"/>
      <c r="AZ6842"/>
      <c r="BA6842"/>
      <c r="BB6842"/>
      <c r="BC6842"/>
      <c r="BD6842"/>
      <c r="BE6842"/>
      <c r="BF6842"/>
      <c r="BG6842"/>
      <c r="BH6842"/>
      <c r="BI6842"/>
      <c r="BJ6842"/>
      <c r="BK6842"/>
      <c r="BL6842"/>
      <c r="BM6842"/>
      <c r="BN6842"/>
      <c r="BO6842"/>
    </row>
    <row r="6843" spans="1:67" ht="15" x14ac:dyDescent="0.25">
      <c r="A6843" s="245" t="s">
        <v>706</v>
      </c>
      <c r="B6843" s="245" t="s">
        <v>705</v>
      </c>
      <c r="C6843" s="245" t="s">
        <v>711</v>
      </c>
      <c r="D6843" s="245" t="s">
        <v>710</v>
      </c>
      <c r="E6843" s="246" t="s">
        <v>44</v>
      </c>
      <c r="F6843" s="245" t="s">
        <v>44</v>
      </c>
      <c r="G6843" s="245" t="s">
        <v>763</v>
      </c>
      <c r="H6843" s="245" t="s">
        <v>762</v>
      </c>
      <c r="I6843" s="245" t="s">
        <v>11</v>
      </c>
      <c r="J6843" s="245" t="s">
        <v>59</v>
      </c>
      <c r="K6843" s="246" t="s">
        <v>5039</v>
      </c>
      <c r="L6843" s="245" t="s">
        <v>568</v>
      </c>
      <c r="M6843"/>
      <c r="N6843"/>
      <c r="O6843"/>
      <c r="P6843"/>
      <c r="Q6843"/>
      <c r="R6843"/>
      <c r="S6843"/>
      <c r="T6843"/>
      <c r="U6843"/>
      <c r="V6843"/>
      <c r="W6843"/>
      <c r="X6843"/>
      <c r="Y6843"/>
      <c r="Z6843"/>
      <c r="AA6843"/>
      <c r="AB6843"/>
      <c r="AC6843"/>
      <c r="AD6843"/>
      <c r="AE6843"/>
      <c r="AF6843"/>
      <c r="AG6843"/>
      <c r="AH6843"/>
      <c r="AI6843"/>
      <c r="AJ6843"/>
      <c r="AK6843"/>
      <c r="AL6843"/>
      <c r="AM6843"/>
      <c r="AN6843"/>
      <c r="AO6843"/>
      <c r="AP6843"/>
      <c r="AQ6843"/>
      <c r="AR6843"/>
      <c r="AS6843"/>
      <c r="AT6843"/>
      <c r="AU6843"/>
      <c r="AV6843"/>
      <c r="AW6843"/>
      <c r="AX6843"/>
      <c r="AY6843"/>
      <c r="AZ6843"/>
      <c r="BA6843"/>
      <c r="BB6843"/>
      <c r="BC6843"/>
      <c r="BD6843"/>
      <c r="BE6843"/>
      <c r="BF6843"/>
      <c r="BG6843"/>
      <c r="BH6843"/>
      <c r="BI6843"/>
      <c r="BJ6843"/>
      <c r="BK6843"/>
      <c r="BL6843"/>
      <c r="BM6843"/>
      <c r="BN6843"/>
      <c r="BO6843"/>
    </row>
    <row r="6844" spans="1:67" ht="15" x14ac:dyDescent="0.25">
      <c r="A6844" s="245" t="s">
        <v>706</v>
      </c>
      <c r="B6844" s="245" t="s">
        <v>705</v>
      </c>
      <c r="C6844" s="245" t="s">
        <v>711</v>
      </c>
      <c r="D6844" s="245" t="s">
        <v>710</v>
      </c>
      <c r="E6844" s="246" t="s">
        <v>44</v>
      </c>
      <c r="F6844" s="245" t="s">
        <v>44</v>
      </c>
      <c r="G6844" s="245" t="s">
        <v>761</v>
      </c>
      <c r="H6844" s="245" t="s">
        <v>760</v>
      </c>
      <c r="I6844" s="245" t="s">
        <v>11</v>
      </c>
      <c r="J6844" s="245" t="s">
        <v>59</v>
      </c>
      <c r="K6844" s="246" t="s">
        <v>25753</v>
      </c>
      <c r="L6844" s="245" t="s">
        <v>568</v>
      </c>
      <c r="M6844"/>
      <c r="N6844"/>
      <c r="O6844"/>
      <c r="P6844"/>
      <c r="Q6844"/>
      <c r="R6844"/>
      <c r="S6844"/>
      <c r="T6844"/>
      <c r="U6844"/>
      <c r="V6844"/>
      <c r="W6844"/>
      <c r="X6844"/>
      <c r="Y6844"/>
      <c r="Z6844"/>
      <c r="AA6844"/>
      <c r="AB6844"/>
      <c r="AC6844"/>
      <c r="AD6844"/>
      <c r="AE6844"/>
      <c r="AF6844"/>
      <c r="AG6844"/>
      <c r="AH6844"/>
      <c r="AI6844"/>
      <c r="AJ6844"/>
      <c r="AK6844"/>
      <c r="AL6844"/>
      <c r="AM6844"/>
      <c r="AN6844"/>
      <c r="AO6844"/>
      <c r="AP6844"/>
      <c r="AQ6844"/>
      <c r="AR6844"/>
      <c r="AS6844"/>
      <c r="AT6844"/>
      <c r="AU6844"/>
      <c r="AV6844"/>
      <c r="AW6844"/>
      <c r="AX6844"/>
      <c r="AY6844"/>
      <c r="AZ6844"/>
      <c r="BA6844"/>
      <c r="BB6844"/>
      <c r="BC6844"/>
      <c r="BD6844"/>
      <c r="BE6844"/>
      <c r="BF6844"/>
      <c r="BG6844"/>
      <c r="BH6844"/>
      <c r="BI6844"/>
      <c r="BJ6844"/>
      <c r="BK6844"/>
      <c r="BL6844"/>
      <c r="BM6844"/>
      <c r="BN6844"/>
      <c r="BO6844"/>
    </row>
    <row r="6845" spans="1:67" ht="15" x14ac:dyDescent="0.25">
      <c r="A6845" s="245" t="s">
        <v>706</v>
      </c>
      <c r="B6845" s="245" t="s">
        <v>705</v>
      </c>
      <c r="C6845" s="245" t="s">
        <v>711</v>
      </c>
      <c r="D6845" s="245" t="s">
        <v>710</v>
      </c>
      <c r="E6845" s="246" t="s">
        <v>44</v>
      </c>
      <c r="F6845" s="245" t="s">
        <v>44</v>
      </c>
      <c r="G6845" s="245" t="s">
        <v>759</v>
      </c>
      <c r="H6845" s="245" t="s">
        <v>758</v>
      </c>
      <c r="I6845" s="245" t="s">
        <v>11</v>
      </c>
      <c r="J6845" s="245" t="s">
        <v>106</v>
      </c>
      <c r="K6845" s="246" t="s">
        <v>10527</v>
      </c>
      <c r="L6845" s="245" t="s">
        <v>568</v>
      </c>
      <c r="M6845"/>
      <c r="N6845"/>
      <c r="O6845"/>
      <c r="P6845"/>
      <c r="Q6845"/>
      <c r="R6845"/>
      <c r="S6845"/>
      <c r="T6845"/>
      <c r="U6845"/>
      <c r="V6845"/>
      <c r="W6845"/>
      <c r="X6845"/>
      <c r="Y6845"/>
      <c r="Z6845"/>
      <c r="AA6845"/>
      <c r="AB6845"/>
      <c r="AC6845"/>
      <c r="AD6845"/>
      <c r="AE6845"/>
      <c r="AF6845"/>
      <c r="AG6845"/>
      <c r="AH6845"/>
      <c r="AI6845"/>
      <c r="AJ6845"/>
      <c r="AK6845"/>
      <c r="AL6845"/>
      <c r="AM6845"/>
      <c r="AN6845"/>
      <c r="AO6845"/>
      <c r="AP6845"/>
      <c r="AQ6845"/>
      <c r="AR6845"/>
      <c r="AS6845"/>
      <c r="AT6845"/>
      <c r="AU6845"/>
      <c r="AV6845"/>
      <c r="AW6845"/>
      <c r="AX6845"/>
      <c r="AY6845"/>
      <c r="AZ6845"/>
      <c r="BA6845"/>
      <c r="BB6845"/>
      <c r="BC6845"/>
      <c r="BD6845"/>
      <c r="BE6845"/>
      <c r="BF6845"/>
      <c r="BG6845"/>
      <c r="BH6845"/>
      <c r="BI6845"/>
      <c r="BJ6845"/>
      <c r="BK6845"/>
      <c r="BL6845"/>
      <c r="BM6845"/>
      <c r="BN6845"/>
      <c r="BO6845"/>
    </row>
    <row r="6846" spans="1:67" ht="15" x14ac:dyDescent="0.25">
      <c r="A6846" s="245" t="s">
        <v>706</v>
      </c>
      <c r="B6846" s="245" t="s">
        <v>705</v>
      </c>
      <c r="C6846" s="245" t="s">
        <v>711</v>
      </c>
      <c r="D6846" s="245" t="s">
        <v>710</v>
      </c>
      <c r="E6846" s="246" t="s">
        <v>44</v>
      </c>
      <c r="F6846" s="245" t="s">
        <v>44</v>
      </c>
      <c r="G6846" s="245" t="s">
        <v>757</v>
      </c>
      <c r="H6846" s="245" t="s">
        <v>46</v>
      </c>
      <c r="I6846" s="245" t="s">
        <v>11</v>
      </c>
      <c r="J6846" s="245" t="s">
        <v>106</v>
      </c>
      <c r="K6846" s="246" t="s">
        <v>8852</v>
      </c>
      <c r="L6846" s="245" t="s">
        <v>568</v>
      </c>
      <c r="M6846"/>
      <c r="N6846"/>
      <c r="O6846"/>
      <c r="P6846"/>
      <c r="Q6846"/>
      <c r="R6846"/>
      <c r="S6846"/>
      <c r="T6846"/>
      <c r="U6846"/>
      <c r="V6846"/>
      <c r="W6846"/>
      <c r="X6846"/>
      <c r="Y6846"/>
      <c r="Z6846"/>
      <c r="AA6846"/>
      <c r="AB6846"/>
      <c r="AC6846"/>
      <c r="AD6846"/>
      <c r="AE6846"/>
      <c r="AF6846"/>
      <c r="AG6846"/>
      <c r="AH6846"/>
      <c r="AI6846"/>
      <c r="AJ6846"/>
      <c r="AK6846"/>
      <c r="AL6846"/>
      <c r="AM6846"/>
      <c r="AN6846"/>
      <c r="AO6846"/>
      <c r="AP6846"/>
      <c r="AQ6846"/>
      <c r="AR6846"/>
      <c r="AS6846"/>
      <c r="AT6846"/>
      <c r="AU6846"/>
      <c r="AV6846"/>
      <c r="AW6846"/>
      <c r="AX6846"/>
      <c r="AY6846"/>
      <c r="AZ6846"/>
      <c r="BA6846"/>
      <c r="BB6846"/>
      <c r="BC6846"/>
      <c r="BD6846"/>
      <c r="BE6846"/>
      <c r="BF6846"/>
      <c r="BG6846"/>
      <c r="BH6846"/>
      <c r="BI6846"/>
      <c r="BJ6846"/>
      <c r="BK6846"/>
      <c r="BL6846"/>
      <c r="BM6846"/>
      <c r="BN6846"/>
      <c r="BO6846"/>
    </row>
    <row r="6847" spans="1:67" ht="15" x14ac:dyDescent="0.25">
      <c r="A6847" s="245" t="s">
        <v>706</v>
      </c>
      <c r="B6847" s="245" t="s">
        <v>705</v>
      </c>
      <c r="C6847" s="245" t="s">
        <v>711</v>
      </c>
      <c r="D6847" s="245" t="s">
        <v>710</v>
      </c>
      <c r="E6847" s="246" t="s">
        <v>44</v>
      </c>
      <c r="F6847" s="245" t="s">
        <v>44</v>
      </c>
      <c r="G6847" s="245" t="s">
        <v>755</v>
      </c>
      <c r="H6847" s="245" t="s">
        <v>47</v>
      </c>
      <c r="I6847" s="245" t="s">
        <v>11</v>
      </c>
      <c r="J6847" s="245" t="s">
        <v>59</v>
      </c>
      <c r="K6847" s="246" t="s">
        <v>23987</v>
      </c>
      <c r="L6847" s="245" t="s">
        <v>568</v>
      </c>
      <c r="M6847"/>
      <c r="N6847"/>
      <c r="O6847"/>
      <c r="P6847"/>
      <c r="Q6847"/>
      <c r="R6847"/>
      <c r="S6847"/>
      <c r="T6847"/>
      <c r="U6847"/>
      <c r="V6847"/>
      <c r="W6847"/>
      <c r="X6847"/>
      <c r="Y6847"/>
      <c r="Z6847"/>
      <c r="AA6847"/>
      <c r="AB6847"/>
      <c r="AC6847"/>
      <c r="AD6847"/>
      <c r="AE6847"/>
      <c r="AF6847"/>
      <c r="AG6847"/>
      <c r="AH6847"/>
      <c r="AI6847"/>
      <c r="AJ6847"/>
      <c r="AK6847"/>
      <c r="AL6847"/>
      <c r="AM6847"/>
      <c r="AN6847"/>
      <c r="AO6847"/>
      <c r="AP6847"/>
      <c r="AQ6847"/>
      <c r="AR6847"/>
      <c r="AS6847"/>
      <c r="AT6847"/>
      <c r="AU6847"/>
      <c r="AV6847"/>
      <c r="AW6847"/>
      <c r="AX6847"/>
      <c r="AY6847"/>
      <c r="AZ6847"/>
      <c r="BA6847"/>
      <c r="BB6847"/>
      <c r="BC6847"/>
      <c r="BD6847"/>
      <c r="BE6847"/>
      <c r="BF6847"/>
      <c r="BG6847"/>
      <c r="BH6847"/>
      <c r="BI6847"/>
      <c r="BJ6847"/>
      <c r="BK6847"/>
      <c r="BL6847"/>
      <c r="BM6847"/>
      <c r="BN6847"/>
      <c r="BO6847"/>
    </row>
    <row r="6848" spans="1:67" ht="15" x14ac:dyDescent="0.25">
      <c r="A6848" s="245" t="s">
        <v>706</v>
      </c>
      <c r="B6848" s="245" t="s">
        <v>705</v>
      </c>
      <c r="C6848" s="245" t="s">
        <v>711</v>
      </c>
      <c r="D6848" s="245" t="s">
        <v>710</v>
      </c>
      <c r="E6848" s="246" t="s">
        <v>44</v>
      </c>
      <c r="F6848" s="245" t="s">
        <v>44</v>
      </c>
      <c r="G6848" s="245" t="s">
        <v>754</v>
      </c>
      <c r="H6848" s="245" t="s">
        <v>753</v>
      </c>
      <c r="I6848" s="245" t="s">
        <v>11</v>
      </c>
      <c r="J6848" s="245" t="s">
        <v>59</v>
      </c>
      <c r="K6848" s="246" t="s">
        <v>10475</v>
      </c>
      <c r="L6848" s="245" t="s">
        <v>568</v>
      </c>
      <c r="M6848"/>
      <c r="N6848"/>
      <c r="O6848"/>
      <c r="P6848"/>
      <c r="Q6848"/>
      <c r="R6848"/>
      <c r="S6848"/>
      <c r="T6848"/>
      <c r="U6848"/>
      <c r="V6848"/>
      <c r="W6848"/>
      <c r="X6848"/>
      <c r="Y6848"/>
      <c r="Z6848"/>
      <c r="AA6848"/>
      <c r="AB6848"/>
      <c r="AC6848"/>
      <c r="AD6848"/>
      <c r="AE6848"/>
      <c r="AF6848"/>
      <c r="AG6848"/>
      <c r="AH6848"/>
      <c r="AI6848"/>
      <c r="AJ6848"/>
      <c r="AK6848"/>
      <c r="AL6848"/>
      <c r="AM6848"/>
      <c r="AN6848"/>
      <c r="AO6848"/>
      <c r="AP6848"/>
      <c r="AQ6848"/>
      <c r="AR6848"/>
      <c r="AS6848"/>
      <c r="AT6848"/>
      <c r="AU6848"/>
      <c r="AV6848"/>
      <c r="AW6848"/>
      <c r="AX6848"/>
      <c r="AY6848"/>
      <c r="AZ6848"/>
      <c r="BA6848"/>
      <c r="BB6848"/>
      <c r="BC6848"/>
      <c r="BD6848"/>
      <c r="BE6848"/>
      <c r="BF6848"/>
      <c r="BG6848"/>
      <c r="BH6848"/>
      <c r="BI6848"/>
      <c r="BJ6848"/>
      <c r="BK6848"/>
      <c r="BL6848"/>
      <c r="BM6848"/>
      <c r="BN6848"/>
      <c r="BO6848"/>
    </row>
    <row r="6849" spans="1:67" ht="15" x14ac:dyDescent="0.25">
      <c r="A6849" s="245" t="s">
        <v>706</v>
      </c>
      <c r="B6849" s="245" t="s">
        <v>705</v>
      </c>
      <c r="C6849" s="245" t="s">
        <v>711</v>
      </c>
      <c r="D6849" s="245" t="s">
        <v>710</v>
      </c>
      <c r="E6849" s="246" t="s">
        <v>44</v>
      </c>
      <c r="F6849" s="245" t="s">
        <v>44</v>
      </c>
      <c r="G6849" s="245" t="s">
        <v>751</v>
      </c>
      <c r="H6849" s="245" t="s">
        <v>750</v>
      </c>
      <c r="I6849" s="245" t="s">
        <v>11</v>
      </c>
      <c r="J6849" s="245" t="s">
        <v>59</v>
      </c>
      <c r="K6849" s="246" t="s">
        <v>9176</v>
      </c>
      <c r="L6849" s="245" t="s">
        <v>568</v>
      </c>
      <c r="M6849"/>
      <c r="N6849"/>
      <c r="O6849"/>
      <c r="P6849"/>
      <c r="Q6849"/>
      <c r="R6849"/>
      <c r="S6849"/>
      <c r="T6849"/>
      <c r="U6849"/>
      <c r="V6849"/>
      <c r="W6849"/>
      <c r="X6849"/>
      <c r="Y6849"/>
      <c r="Z6849"/>
      <c r="AA6849"/>
      <c r="AB6849"/>
      <c r="AC6849"/>
      <c r="AD6849"/>
      <c r="AE6849"/>
      <c r="AF6849"/>
      <c r="AG6849"/>
      <c r="AH6849"/>
      <c r="AI6849"/>
      <c r="AJ6849"/>
      <c r="AK6849"/>
      <c r="AL6849"/>
      <c r="AM6849"/>
      <c r="AN6849"/>
      <c r="AO6849"/>
      <c r="AP6849"/>
      <c r="AQ6849"/>
      <c r="AR6849"/>
      <c r="AS6849"/>
      <c r="AT6849"/>
      <c r="AU6849"/>
      <c r="AV6849"/>
      <c r="AW6849"/>
      <c r="AX6849"/>
      <c r="AY6849"/>
      <c r="AZ6849"/>
      <c r="BA6849"/>
      <c r="BB6849"/>
      <c r="BC6849"/>
      <c r="BD6849"/>
      <c r="BE6849"/>
      <c r="BF6849"/>
      <c r="BG6849"/>
      <c r="BH6849"/>
      <c r="BI6849"/>
      <c r="BJ6849"/>
      <c r="BK6849"/>
      <c r="BL6849"/>
      <c r="BM6849"/>
      <c r="BN6849"/>
      <c r="BO6849"/>
    </row>
    <row r="6850" spans="1:67" ht="15" x14ac:dyDescent="0.25">
      <c r="A6850" s="245" t="s">
        <v>706</v>
      </c>
      <c r="B6850" s="245" t="s">
        <v>705</v>
      </c>
      <c r="C6850" s="245" t="s">
        <v>711</v>
      </c>
      <c r="D6850" s="245" t="s">
        <v>710</v>
      </c>
      <c r="E6850" s="246" t="s">
        <v>44</v>
      </c>
      <c r="F6850" s="245" t="s">
        <v>44</v>
      </c>
      <c r="G6850" s="245" t="s">
        <v>749</v>
      </c>
      <c r="H6850" s="245" t="s">
        <v>748</v>
      </c>
      <c r="I6850" s="245" t="s">
        <v>11</v>
      </c>
      <c r="J6850" s="245" t="s">
        <v>569</v>
      </c>
      <c r="K6850" s="246" t="s">
        <v>15338</v>
      </c>
      <c r="L6850" s="245" t="s">
        <v>568</v>
      </c>
      <c r="M6850"/>
      <c r="N6850"/>
      <c r="O6850"/>
      <c r="P6850"/>
      <c r="Q6850"/>
      <c r="R6850"/>
      <c r="S6850"/>
      <c r="T6850"/>
      <c r="U6850"/>
      <c r="V6850"/>
      <c r="W6850"/>
      <c r="X6850"/>
      <c r="Y6850"/>
      <c r="Z6850"/>
      <c r="AA6850"/>
      <c r="AB6850"/>
      <c r="AC6850"/>
      <c r="AD6850"/>
      <c r="AE6850"/>
      <c r="AF6850"/>
      <c r="AG6850"/>
      <c r="AH6850"/>
      <c r="AI6850"/>
      <c r="AJ6850"/>
      <c r="AK6850"/>
      <c r="AL6850"/>
      <c r="AM6850"/>
      <c r="AN6850"/>
      <c r="AO6850"/>
      <c r="AP6850"/>
      <c r="AQ6850"/>
      <c r="AR6850"/>
      <c r="AS6850"/>
      <c r="AT6850"/>
      <c r="AU6850"/>
      <c r="AV6850"/>
      <c r="AW6850"/>
      <c r="AX6850"/>
      <c r="AY6850"/>
      <c r="AZ6850"/>
      <c r="BA6850"/>
      <c r="BB6850"/>
      <c r="BC6850"/>
      <c r="BD6850"/>
      <c r="BE6850"/>
      <c r="BF6850"/>
      <c r="BG6850"/>
      <c r="BH6850"/>
      <c r="BI6850"/>
      <c r="BJ6850"/>
      <c r="BK6850"/>
      <c r="BL6850"/>
      <c r="BM6850"/>
      <c r="BN6850"/>
      <c r="BO6850"/>
    </row>
    <row r="6851" spans="1:67" ht="15" x14ac:dyDescent="0.25">
      <c r="A6851" s="245" t="s">
        <v>706</v>
      </c>
      <c r="B6851" s="245" t="s">
        <v>705</v>
      </c>
      <c r="C6851" s="245" t="s">
        <v>711</v>
      </c>
      <c r="D6851" s="245" t="s">
        <v>710</v>
      </c>
      <c r="E6851" s="246" t="s">
        <v>44</v>
      </c>
      <c r="F6851" s="245" t="s">
        <v>44</v>
      </c>
      <c r="G6851" s="245" t="s">
        <v>746</v>
      </c>
      <c r="H6851" s="245" t="s">
        <v>745</v>
      </c>
      <c r="I6851" s="245" t="s">
        <v>11</v>
      </c>
      <c r="J6851" s="245" t="s">
        <v>59</v>
      </c>
      <c r="K6851" s="246" t="s">
        <v>3799</v>
      </c>
      <c r="L6851" s="245" t="s">
        <v>568</v>
      </c>
      <c r="M6851"/>
      <c r="N6851"/>
      <c r="O6851"/>
      <c r="P6851"/>
      <c r="Q6851"/>
      <c r="R6851"/>
      <c r="S6851"/>
      <c r="T6851"/>
      <c r="U6851"/>
      <c r="V6851"/>
      <c r="W6851"/>
      <c r="X6851"/>
      <c r="Y6851"/>
      <c r="Z6851"/>
      <c r="AA6851"/>
      <c r="AB6851"/>
      <c r="AC6851"/>
      <c r="AD6851"/>
      <c r="AE6851"/>
      <c r="AF6851"/>
      <c r="AG6851"/>
      <c r="AH6851"/>
      <c r="AI6851"/>
      <c r="AJ6851"/>
      <c r="AK6851"/>
      <c r="AL6851"/>
      <c r="AM6851"/>
      <c r="AN6851"/>
      <c r="AO6851"/>
      <c r="AP6851"/>
      <c r="AQ6851"/>
      <c r="AR6851"/>
      <c r="AS6851"/>
      <c r="AT6851"/>
      <c r="AU6851"/>
      <c r="AV6851"/>
      <c r="AW6851"/>
      <c r="AX6851"/>
      <c r="AY6851"/>
      <c r="AZ6851"/>
      <c r="BA6851"/>
      <c r="BB6851"/>
      <c r="BC6851"/>
      <c r="BD6851"/>
      <c r="BE6851"/>
      <c r="BF6851"/>
      <c r="BG6851"/>
      <c r="BH6851"/>
      <c r="BI6851"/>
      <c r="BJ6851"/>
      <c r="BK6851"/>
      <c r="BL6851"/>
      <c r="BM6851"/>
      <c r="BN6851"/>
      <c r="BO6851"/>
    </row>
    <row r="6852" spans="1:67" ht="15" x14ac:dyDescent="0.25">
      <c r="A6852" s="245" t="s">
        <v>706</v>
      </c>
      <c r="B6852" s="245" t="s">
        <v>705</v>
      </c>
      <c r="C6852" s="245" t="s">
        <v>711</v>
      </c>
      <c r="D6852" s="245" t="s">
        <v>710</v>
      </c>
      <c r="E6852" s="246" t="s">
        <v>44</v>
      </c>
      <c r="F6852" s="245" t="s">
        <v>44</v>
      </c>
      <c r="G6852" s="245" t="s">
        <v>743</v>
      </c>
      <c r="H6852" s="245" t="s">
        <v>742</v>
      </c>
      <c r="I6852" s="245" t="s">
        <v>24</v>
      </c>
      <c r="J6852" s="245" t="s">
        <v>59</v>
      </c>
      <c r="K6852" s="246" t="s">
        <v>25754</v>
      </c>
      <c r="L6852" s="245" t="s">
        <v>568</v>
      </c>
      <c r="M6852"/>
      <c r="N6852"/>
      <c r="O6852"/>
      <c r="P6852"/>
      <c r="Q6852"/>
      <c r="R6852"/>
      <c r="S6852"/>
      <c r="T6852"/>
      <c r="U6852"/>
      <c r="V6852"/>
      <c r="W6852"/>
      <c r="X6852"/>
      <c r="Y6852"/>
      <c r="Z6852"/>
      <c r="AA6852"/>
      <c r="AB6852"/>
      <c r="AC6852"/>
      <c r="AD6852"/>
      <c r="AE6852"/>
      <c r="AF6852"/>
      <c r="AG6852"/>
      <c r="AH6852"/>
      <c r="AI6852"/>
      <c r="AJ6852"/>
      <c r="AK6852"/>
      <c r="AL6852"/>
      <c r="AM6852"/>
      <c r="AN6852"/>
      <c r="AO6852"/>
      <c r="AP6852"/>
      <c r="AQ6852"/>
      <c r="AR6852"/>
      <c r="AS6852"/>
      <c r="AT6852"/>
      <c r="AU6852"/>
      <c r="AV6852"/>
      <c r="AW6852"/>
      <c r="AX6852"/>
      <c r="AY6852"/>
      <c r="AZ6852"/>
      <c r="BA6852"/>
      <c r="BB6852"/>
      <c r="BC6852"/>
      <c r="BD6852"/>
      <c r="BE6852"/>
      <c r="BF6852"/>
      <c r="BG6852"/>
      <c r="BH6852"/>
      <c r="BI6852"/>
      <c r="BJ6852"/>
      <c r="BK6852"/>
      <c r="BL6852"/>
      <c r="BM6852"/>
      <c r="BN6852"/>
      <c r="BO6852"/>
    </row>
    <row r="6853" spans="1:67" ht="15" x14ac:dyDescent="0.25">
      <c r="A6853" s="245" t="s">
        <v>706</v>
      </c>
      <c r="B6853" s="245" t="s">
        <v>705</v>
      </c>
      <c r="C6853" s="245" t="s">
        <v>711</v>
      </c>
      <c r="D6853" s="245" t="s">
        <v>710</v>
      </c>
      <c r="E6853" s="246" t="s">
        <v>44</v>
      </c>
      <c r="F6853" s="245" t="s">
        <v>44</v>
      </c>
      <c r="G6853" s="245" t="s">
        <v>741</v>
      </c>
      <c r="H6853" s="245" t="s">
        <v>740</v>
      </c>
      <c r="I6853" s="245" t="s">
        <v>24</v>
      </c>
      <c r="J6853" s="245" t="s">
        <v>59</v>
      </c>
      <c r="K6853" s="246" t="s">
        <v>25755</v>
      </c>
      <c r="L6853" s="245" t="s">
        <v>568</v>
      </c>
      <c r="M6853"/>
      <c r="N6853"/>
      <c r="O6853"/>
      <c r="P6853"/>
      <c r="Q6853"/>
      <c r="R6853"/>
      <c r="S6853"/>
      <c r="T6853"/>
      <c r="U6853"/>
      <c r="V6853"/>
      <c r="W6853"/>
      <c r="X6853"/>
      <c r="Y6853"/>
      <c r="Z6853"/>
      <c r="AA6853"/>
      <c r="AB6853"/>
      <c r="AC6853"/>
      <c r="AD6853"/>
      <c r="AE6853"/>
      <c r="AF6853"/>
      <c r="AG6853"/>
      <c r="AH6853"/>
      <c r="AI6853"/>
      <c r="AJ6853"/>
      <c r="AK6853"/>
      <c r="AL6853"/>
      <c r="AM6853"/>
      <c r="AN6853"/>
      <c r="AO6853"/>
      <c r="AP6853"/>
      <c r="AQ6853"/>
      <c r="AR6853"/>
      <c r="AS6853"/>
      <c r="AT6853"/>
      <c r="AU6853"/>
      <c r="AV6853"/>
      <c r="AW6853"/>
      <c r="AX6853"/>
      <c r="AY6853"/>
      <c r="AZ6853"/>
      <c r="BA6853"/>
      <c r="BB6853"/>
      <c r="BC6853"/>
      <c r="BD6853"/>
      <c r="BE6853"/>
      <c r="BF6853"/>
      <c r="BG6853"/>
      <c r="BH6853"/>
      <c r="BI6853"/>
      <c r="BJ6853"/>
      <c r="BK6853"/>
      <c r="BL6853"/>
      <c r="BM6853"/>
      <c r="BN6853"/>
      <c r="BO6853"/>
    </row>
    <row r="6854" spans="1:67" ht="15" x14ac:dyDescent="0.25">
      <c r="A6854" s="245" t="s">
        <v>706</v>
      </c>
      <c r="B6854" s="245" t="s">
        <v>705</v>
      </c>
      <c r="C6854" s="245" t="s">
        <v>711</v>
      </c>
      <c r="D6854" s="245" t="s">
        <v>710</v>
      </c>
      <c r="E6854" s="246" t="s">
        <v>44</v>
      </c>
      <c r="F6854" s="245" t="s">
        <v>44</v>
      </c>
      <c r="G6854" s="245" t="s">
        <v>739</v>
      </c>
      <c r="H6854" s="245" t="s">
        <v>738</v>
      </c>
      <c r="I6854" s="245" t="s">
        <v>24</v>
      </c>
      <c r="J6854" s="245" t="s">
        <v>569</v>
      </c>
      <c r="K6854" s="246" t="s">
        <v>25756</v>
      </c>
      <c r="L6854" s="245" t="s">
        <v>568</v>
      </c>
      <c r="M6854"/>
      <c r="N6854"/>
      <c r="O6854"/>
      <c r="P6854"/>
      <c r="Q6854"/>
      <c r="R6854"/>
      <c r="S6854"/>
      <c r="T6854"/>
      <c r="U6854"/>
      <c r="V6854"/>
      <c r="W6854"/>
      <c r="X6854"/>
      <c r="Y6854"/>
      <c r="Z6854"/>
      <c r="AA6854"/>
      <c r="AB6854"/>
      <c r="AC6854"/>
      <c r="AD6854"/>
      <c r="AE6854"/>
      <c r="AF6854"/>
      <c r="AG6854"/>
      <c r="AH6854"/>
      <c r="AI6854"/>
      <c r="AJ6854"/>
      <c r="AK6854"/>
      <c r="AL6854"/>
      <c r="AM6854"/>
      <c r="AN6854"/>
      <c r="AO6854"/>
      <c r="AP6854"/>
      <c r="AQ6854"/>
      <c r="AR6854"/>
      <c r="AS6854"/>
      <c r="AT6854"/>
      <c r="AU6854"/>
      <c r="AV6854"/>
      <c r="AW6854"/>
      <c r="AX6854"/>
      <c r="AY6854"/>
      <c r="AZ6854"/>
      <c r="BA6854"/>
      <c r="BB6854"/>
      <c r="BC6854"/>
      <c r="BD6854"/>
      <c r="BE6854"/>
      <c r="BF6854"/>
      <c r="BG6854"/>
      <c r="BH6854"/>
      <c r="BI6854"/>
      <c r="BJ6854"/>
      <c r="BK6854"/>
      <c r="BL6854"/>
      <c r="BM6854"/>
      <c r="BN6854"/>
      <c r="BO6854"/>
    </row>
    <row r="6855" spans="1:67" ht="15" x14ac:dyDescent="0.25">
      <c r="A6855" s="245" t="s">
        <v>706</v>
      </c>
      <c r="B6855" s="245" t="s">
        <v>705</v>
      </c>
      <c r="C6855" s="245" t="s">
        <v>711</v>
      </c>
      <c r="D6855" s="245" t="s">
        <v>710</v>
      </c>
      <c r="E6855" s="246" t="s">
        <v>44</v>
      </c>
      <c r="F6855" s="245" t="s">
        <v>44</v>
      </c>
      <c r="G6855" s="245" t="s">
        <v>737</v>
      </c>
      <c r="H6855" s="245" t="s">
        <v>736</v>
      </c>
      <c r="I6855" s="245" t="s">
        <v>24</v>
      </c>
      <c r="J6855" s="245" t="s">
        <v>569</v>
      </c>
      <c r="K6855" s="246" t="s">
        <v>25738</v>
      </c>
      <c r="L6855" s="245" t="s">
        <v>568</v>
      </c>
      <c r="M6855"/>
      <c r="N6855"/>
      <c r="O6855"/>
      <c r="P6855"/>
      <c r="Q6855"/>
      <c r="R6855"/>
      <c r="S6855"/>
      <c r="T6855"/>
      <c r="U6855"/>
      <c r="V6855"/>
      <c r="W6855"/>
      <c r="X6855"/>
      <c r="Y6855"/>
      <c r="Z6855"/>
      <c r="AA6855"/>
      <c r="AB6855"/>
      <c r="AC6855"/>
      <c r="AD6855"/>
      <c r="AE6855"/>
      <c r="AF6855"/>
      <c r="AG6855"/>
      <c r="AH6855"/>
      <c r="AI6855"/>
      <c r="AJ6855"/>
      <c r="AK6855"/>
      <c r="AL6855"/>
      <c r="AM6855"/>
      <c r="AN6855"/>
      <c r="AO6855"/>
      <c r="AP6855"/>
      <c r="AQ6855"/>
      <c r="AR6855"/>
      <c r="AS6855"/>
      <c r="AT6855"/>
      <c r="AU6855"/>
      <c r="AV6855"/>
      <c r="AW6855"/>
      <c r="AX6855"/>
      <c r="AY6855"/>
      <c r="AZ6855"/>
      <c r="BA6855"/>
      <c r="BB6855"/>
      <c r="BC6855"/>
      <c r="BD6855"/>
      <c r="BE6855"/>
      <c r="BF6855"/>
      <c r="BG6855"/>
      <c r="BH6855"/>
      <c r="BI6855"/>
      <c r="BJ6855"/>
      <c r="BK6855"/>
      <c r="BL6855"/>
      <c r="BM6855"/>
      <c r="BN6855"/>
      <c r="BO6855"/>
    </row>
    <row r="6856" spans="1:67" ht="15" x14ac:dyDescent="0.25">
      <c r="A6856" s="245" t="s">
        <v>706</v>
      </c>
      <c r="B6856" s="245" t="s">
        <v>705</v>
      </c>
      <c r="C6856" s="245" t="s">
        <v>711</v>
      </c>
      <c r="D6856" s="245" t="s">
        <v>710</v>
      </c>
      <c r="E6856" s="246" t="s">
        <v>44</v>
      </c>
      <c r="F6856" s="245" t="s">
        <v>44</v>
      </c>
      <c r="G6856" s="245" t="s">
        <v>735</v>
      </c>
      <c r="H6856" s="245" t="s">
        <v>734</v>
      </c>
      <c r="I6856" s="245" t="s">
        <v>11</v>
      </c>
      <c r="J6856" s="245" t="s">
        <v>59</v>
      </c>
      <c r="K6856" s="246" t="s">
        <v>8999</v>
      </c>
      <c r="L6856" s="245" t="s">
        <v>568</v>
      </c>
      <c r="M6856"/>
      <c r="N6856"/>
      <c r="O6856"/>
      <c r="P6856"/>
      <c r="Q6856"/>
      <c r="R6856"/>
      <c r="S6856"/>
      <c r="T6856"/>
      <c r="U6856"/>
      <c r="V6856"/>
      <c r="W6856"/>
      <c r="X6856"/>
      <c r="Y6856"/>
      <c r="Z6856"/>
      <c r="AA6856"/>
      <c r="AB6856"/>
      <c r="AC6856"/>
      <c r="AD6856"/>
      <c r="AE6856"/>
      <c r="AF6856"/>
      <c r="AG6856"/>
      <c r="AH6856"/>
      <c r="AI6856"/>
      <c r="AJ6856"/>
      <c r="AK6856"/>
      <c r="AL6856"/>
      <c r="AM6856"/>
      <c r="AN6856"/>
      <c r="AO6856"/>
      <c r="AP6856"/>
      <c r="AQ6856"/>
      <c r="AR6856"/>
      <c r="AS6856"/>
      <c r="AT6856"/>
      <c r="AU6856"/>
      <c r="AV6856"/>
      <c r="AW6856"/>
      <c r="AX6856"/>
      <c r="AY6856"/>
      <c r="AZ6856"/>
      <c r="BA6856"/>
      <c r="BB6856"/>
      <c r="BC6856"/>
      <c r="BD6856"/>
      <c r="BE6856"/>
      <c r="BF6856"/>
      <c r="BG6856"/>
      <c r="BH6856"/>
      <c r="BI6856"/>
      <c r="BJ6856"/>
      <c r="BK6856"/>
      <c r="BL6856"/>
      <c r="BM6856"/>
      <c r="BN6856"/>
      <c r="BO6856"/>
    </row>
    <row r="6857" spans="1:67" ht="15" x14ac:dyDescent="0.25">
      <c r="A6857" s="245" t="s">
        <v>706</v>
      </c>
      <c r="B6857" s="245" t="s">
        <v>705</v>
      </c>
      <c r="C6857" s="245" t="s">
        <v>711</v>
      </c>
      <c r="D6857" s="245" t="s">
        <v>710</v>
      </c>
      <c r="E6857" s="246" t="s">
        <v>44</v>
      </c>
      <c r="F6857" s="245" t="s">
        <v>44</v>
      </c>
      <c r="G6857" s="245" t="s">
        <v>733</v>
      </c>
      <c r="H6857" s="245" t="s">
        <v>732</v>
      </c>
      <c r="I6857" s="245" t="s">
        <v>24</v>
      </c>
      <c r="J6857" s="245" t="s">
        <v>59</v>
      </c>
      <c r="K6857" s="246" t="s">
        <v>25757</v>
      </c>
      <c r="L6857" s="245" t="s">
        <v>568</v>
      </c>
      <c r="M6857"/>
      <c r="N6857"/>
      <c r="O6857"/>
      <c r="P6857"/>
      <c r="Q6857"/>
      <c r="R6857"/>
      <c r="S6857"/>
      <c r="T6857"/>
      <c r="U6857"/>
      <c r="V6857"/>
      <c r="W6857"/>
      <c r="X6857"/>
      <c r="Y6857"/>
      <c r="Z6857"/>
      <c r="AA6857"/>
      <c r="AB6857"/>
      <c r="AC6857"/>
      <c r="AD6857"/>
      <c r="AE6857"/>
      <c r="AF6857"/>
      <c r="AG6857"/>
      <c r="AH6857"/>
      <c r="AI6857"/>
      <c r="AJ6857"/>
      <c r="AK6857"/>
      <c r="AL6857"/>
      <c r="AM6857"/>
      <c r="AN6857"/>
      <c r="AO6857"/>
      <c r="AP6857"/>
      <c r="AQ6857"/>
      <c r="AR6857"/>
      <c r="AS6857"/>
      <c r="AT6857"/>
      <c r="AU6857"/>
      <c r="AV6857"/>
      <c r="AW6857"/>
      <c r="AX6857"/>
      <c r="AY6857"/>
      <c r="AZ6857"/>
      <c r="BA6857"/>
      <c r="BB6857"/>
      <c r="BC6857"/>
      <c r="BD6857"/>
      <c r="BE6857"/>
      <c r="BF6857"/>
      <c r="BG6857"/>
      <c r="BH6857"/>
      <c r="BI6857"/>
      <c r="BJ6857"/>
      <c r="BK6857"/>
      <c r="BL6857"/>
      <c r="BM6857"/>
      <c r="BN6857"/>
      <c r="BO6857"/>
    </row>
    <row r="6858" spans="1:67" ht="15" x14ac:dyDescent="0.25">
      <c r="A6858" s="245" t="s">
        <v>706</v>
      </c>
      <c r="B6858" s="245" t="s">
        <v>705</v>
      </c>
      <c r="C6858" s="245" t="s">
        <v>711</v>
      </c>
      <c r="D6858" s="245" t="s">
        <v>710</v>
      </c>
      <c r="E6858" s="246" t="s">
        <v>44</v>
      </c>
      <c r="F6858" s="245" t="s">
        <v>44</v>
      </c>
      <c r="G6858" s="245" t="s">
        <v>731</v>
      </c>
      <c r="H6858" s="245" t="s">
        <v>730</v>
      </c>
      <c r="I6858" s="245" t="s">
        <v>24</v>
      </c>
      <c r="J6858" s="245" t="s">
        <v>59</v>
      </c>
      <c r="K6858" s="246" t="s">
        <v>25758</v>
      </c>
      <c r="L6858" s="245" t="s">
        <v>568</v>
      </c>
      <c r="M6858"/>
      <c r="N6858"/>
      <c r="O6858"/>
      <c r="P6858"/>
      <c r="Q6858"/>
      <c r="R6858"/>
      <c r="S6858"/>
      <c r="T6858"/>
      <c r="U6858"/>
      <c r="V6858"/>
      <c r="W6858"/>
      <c r="X6858"/>
      <c r="Y6858"/>
      <c r="Z6858"/>
      <c r="AA6858"/>
      <c r="AB6858"/>
      <c r="AC6858"/>
      <c r="AD6858"/>
      <c r="AE6858"/>
      <c r="AF6858"/>
      <c r="AG6858"/>
      <c r="AH6858"/>
      <c r="AI6858"/>
      <c r="AJ6858"/>
      <c r="AK6858"/>
      <c r="AL6858"/>
      <c r="AM6858"/>
      <c r="AN6858"/>
      <c r="AO6858"/>
      <c r="AP6858"/>
      <c r="AQ6858"/>
      <c r="AR6858"/>
      <c r="AS6858"/>
      <c r="AT6858"/>
      <c r="AU6858"/>
      <c r="AV6858"/>
      <c r="AW6858"/>
      <c r="AX6858"/>
      <c r="AY6858"/>
      <c r="AZ6858"/>
      <c r="BA6858"/>
      <c r="BB6858"/>
      <c r="BC6858"/>
      <c r="BD6858"/>
      <c r="BE6858"/>
      <c r="BF6858"/>
      <c r="BG6858"/>
      <c r="BH6858"/>
      <c r="BI6858"/>
      <c r="BJ6858"/>
      <c r="BK6858"/>
      <c r="BL6858"/>
      <c r="BM6858"/>
      <c r="BN6858"/>
      <c r="BO6858"/>
    </row>
    <row r="6859" spans="1:67" ht="15" x14ac:dyDescent="0.25">
      <c r="A6859" s="245" t="s">
        <v>706</v>
      </c>
      <c r="B6859" s="245" t="s">
        <v>705</v>
      </c>
      <c r="C6859" s="245" t="s">
        <v>711</v>
      </c>
      <c r="D6859" s="245" t="s">
        <v>710</v>
      </c>
      <c r="E6859" s="246" t="s">
        <v>44</v>
      </c>
      <c r="F6859" s="245" t="s">
        <v>44</v>
      </c>
      <c r="G6859" s="245" t="s">
        <v>729</v>
      </c>
      <c r="H6859" s="245" t="s">
        <v>728</v>
      </c>
      <c r="I6859" s="245" t="s">
        <v>24</v>
      </c>
      <c r="J6859" s="245" t="s">
        <v>569</v>
      </c>
      <c r="K6859" s="246" t="s">
        <v>25759</v>
      </c>
      <c r="L6859" s="245" t="s">
        <v>568</v>
      </c>
      <c r="M6859"/>
      <c r="N6859"/>
      <c r="O6859"/>
      <c r="P6859"/>
      <c r="Q6859"/>
      <c r="R6859"/>
      <c r="S6859"/>
      <c r="T6859"/>
      <c r="U6859"/>
      <c r="V6859"/>
      <c r="W6859"/>
      <c r="X6859"/>
      <c r="Y6859"/>
      <c r="Z6859"/>
      <c r="AA6859"/>
      <c r="AB6859"/>
      <c r="AC6859"/>
      <c r="AD6859"/>
      <c r="AE6859"/>
      <c r="AF6859"/>
      <c r="AG6859"/>
      <c r="AH6859"/>
      <c r="AI6859"/>
      <c r="AJ6859"/>
      <c r="AK6859"/>
      <c r="AL6859"/>
      <c r="AM6859"/>
      <c r="AN6859"/>
      <c r="AO6859"/>
      <c r="AP6859"/>
      <c r="AQ6859"/>
      <c r="AR6859"/>
      <c r="AS6859"/>
      <c r="AT6859"/>
      <c r="AU6859"/>
      <c r="AV6859"/>
      <c r="AW6859"/>
      <c r="AX6859"/>
      <c r="AY6859"/>
      <c r="AZ6859"/>
      <c r="BA6859"/>
      <c r="BB6859"/>
      <c r="BC6859"/>
      <c r="BD6859"/>
      <c r="BE6859"/>
      <c r="BF6859"/>
      <c r="BG6859"/>
      <c r="BH6859"/>
      <c r="BI6859"/>
      <c r="BJ6859"/>
      <c r="BK6859"/>
      <c r="BL6859"/>
      <c r="BM6859"/>
      <c r="BN6859"/>
      <c r="BO6859"/>
    </row>
    <row r="6860" spans="1:67" ht="15" x14ac:dyDescent="0.25">
      <c r="A6860" s="245" t="s">
        <v>706</v>
      </c>
      <c r="B6860" s="245" t="s">
        <v>705</v>
      </c>
      <c r="C6860" s="245" t="s">
        <v>711</v>
      </c>
      <c r="D6860" s="245" t="s">
        <v>710</v>
      </c>
      <c r="E6860" s="246" t="s">
        <v>44</v>
      </c>
      <c r="F6860" s="245" t="s">
        <v>44</v>
      </c>
      <c r="G6860" s="245" t="s">
        <v>727</v>
      </c>
      <c r="H6860" s="245" t="s">
        <v>726</v>
      </c>
      <c r="I6860" s="245" t="s">
        <v>24</v>
      </c>
      <c r="J6860" s="245" t="s">
        <v>569</v>
      </c>
      <c r="K6860" s="246" t="s">
        <v>25760</v>
      </c>
      <c r="L6860" s="245" t="s">
        <v>568</v>
      </c>
      <c r="M6860"/>
      <c r="N6860"/>
      <c r="O6860"/>
      <c r="P6860"/>
      <c r="Q6860"/>
      <c r="R6860"/>
      <c r="S6860"/>
      <c r="T6860"/>
      <c r="U6860"/>
      <c r="V6860"/>
      <c r="W6860"/>
      <c r="X6860"/>
      <c r="Y6860"/>
      <c r="Z6860"/>
      <c r="AA6860"/>
      <c r="AB6860"/>
      <c r="AC6860"/>
      <c r="AD6860"/>
      <c r="AE6860"/>
      <c r="AF6860"/>
      <c r="AG6860"/>
      <c r="AH6860"/>
      <c r="AI6860"/>
      <c r="AJ6860"/>
      <c r="AK6860"/>
      <c r="AL6860"/>
      <c r="AM6860"/>
      <c r="AN6860"/>
      <c r="AO6860"/>
      <c r="AP6860"/>
      <c r="AQ6860"/>
      <c r="AR6860"/>
      <c r="AS6860"/>
      <c r="AT6860"/>
      <c r="AU6860"/>
      <c r="AV6860"/>
      <c r="AW6860"/>
      <c r="AX6860"/>
      <c r="AY6860"/>
      <c r="AZ6860"/>
      <c r="BA6860"/>
      <c r="BB6860"/>
      <c r="BC6860"/>
      <c r="BD6860"/>
      <c r="BE6860"/>
      <c r="BF6860"/>
      <c r="BG6860"/>
      <c r="BH6860"/>
      <c r="BI6860"/>
      <c r="BJ6860"/>
      <c r="BK6860"/>
      <c r="BL6860"/>
      <c r="BM6860"/>
      <c r="BN6860"/>
      <c r="BO6860"/>
    </row>
    <row r="6861" spans="1:67" ht="15" x14ac:dyDescent="0.25">
      <c r="A6861" s="245" t="s">
        <v>706</v>
      </c>
      <c r="B6861" s="245" t="s">
        <v>705</v>
      </c>
      <c r="C6861" s="245" t="s">
        <v>711</v>
      </c>
      <c r="D6861" s="245" t="s">
        <v>710</v>
      </c>
      <c r="E6861" s="246" t="s">
        <v>44</v>
      </c>
      <c r="F6861" s="245" t="s">
        <v>44</v>
      </c>
      <c r="G6861" s="245" t="s">
        <v>725</v>
      </c>
      <c r="H6861" s="245" t="s">
        <v>724</v>
      </c>
      <c r="I6861" s="245" t="s">
        <v>24</v>
      </c>
      <c r="J6861" s="245" t="s">
        <v>106</v>
      </c>
      <c r="K6861" s="246" t="s">
        <v>897</v>
      </c>
      <c r="L6861" s="245" t="s">
        <v>568</v>
      </c>
      <c r="M6861"/>
      <c r="N6861"/>
      <c r="O6861"/>
      <c r="P6861"/>
      <c r="Q6861"/>
      <c r="R6861"/>
      <c r="S6861"/>
      <c r="T6861"/>
      <c r="U6861"/>
      <c r="V6861"/>
      <c r="W6861"/>
      <c r="X6861"/>
      <c r="Y6861"/>
      <c r="Z6861"/>
      <c r="AA6861"/>
      <c r="AB6861"/>
      <c r="AC6861"/>
      <c r="AD6861"/>
      <c r="AE6861"/>
      <c r="AF6861"/>
      <c r="AG6861"/>
      <c r="AH6861"/>
      <c r="AI6861"/>
      <c r="AJ6861"/>
      <c r="AK6861"/>
      <c r="AL6861"/>
      <c r="AM6861"/>
      <c r="AN6861"/>
      <c r="AO6861"/>
      <c r="AP6861"/>
      <c r="AQ6861"/>
      <c r="AR6861"/>
      <c r="AS6861"/>
      <c r="AT6861"/>
      <c r="AU6861"/>
      <c r="AV6861"/>
      <c r="AW6861"/>
      <c r="AX6861"/>
      <c r="AY6861"/>
      <c r="AZ6861"/>
      <c r="BA6861"/>
      <c r="BB6861"/>
      <c r="BC6861"/>
      <c r="BD6861"/>
      <c r="BE6861"/>
      <c r="BF6861"/>
      <c r="BG6861"/>
      <c r="BH6861"/>
      <c r="BI6861"/>
      <c r="BJ6861"/>
      <c r="BK6861"/>
      <c r="BL6861"/>
      <c r="BM6861"/>
      <c r="BN6861"/>
      <c r="BO6861"/>
    </row>
    <row r="6862" spans="1:67" ht="15" x14ac:dyDescent="0.25">
      <c r="A6862" s="245" t="s">
        <v>706</v>
      </c>
      <c r="B6862" s="245" t="s">
        <v>705</v>
      </c>
      <c r="C6862" s="245" t="s">
        <v>711</v>
      </c>
      <c r="D6862" s="245" t="s">
        <v>710</v>
      </c>
      <c r="E6862" s="246" t="s">
        <v>44</v>
      </c>
      <c r="F6862" s="245" t="s">
        <v>44</v>
      </c>
      <c r="G6862" s="245" t="s">
        <v>723</v>
      </c>
      <c r="H6862" s="245" t="s">
        <v>722</v>
      </c>
      <c r="I6862" s="245" t="s">
        <v>14</v>
      </c>
      <c r="J6862" s="245" t="s">
        <v>106</v>
      </c>
      <c r="K6862" s="246" t="s">
        <v>869</v>
      </c>
      <c r="L6862" s="245" t="s">
        <v>568</v>
      </c>
      <c r="M6862"/>
      <c r="N6862"/>
      <c r="O6862"/>
      <c r="P6862"/>
      <c r="Q6862"/>
      <c r="R6862"/>
      <c r="S6862"/>
      <c r="T6862"/>
      <c r="U6862"/>
      <c r="V6862"/>
      <c r="W6862"/>
      <c r="X6862"/>
      <c r="Y6862"/>
      <c r="Z6862"/>
      <c r="AA6862"/>
      <c r="AB6862"/>
      <c r="AC6862"/>
      <c r="AD6862"/>
      <c r="AE6862"/>
      <c r="AF6862"/>
      <c r="AG6862"/>
      <c r="AH6862"/>
      <c r="AI6862"/>
      <c r="AJ6862"/>
      <c r="AK6862"/>
      <c r="AL6862"/>
      <c r="AM6862"/>
      <c r="AN6862"/>
      <c r="AO6862"/>
      <c r="AP6862"/>
      <c r="AQ6862"/>
      <c r="AR6862"/>
      <c r="AS6862"/>
      <c r="AT6862"/>
      <c r="AU6862"/>
      <c r="AV6862"/>
      <c r="AW6862"/>
      <c r="AX6862"/>
      <c r="AY6862"/>
      <c r="AZ6862"/>
      <c r="BA6862"/>
      <c r="BB6862"/>
      <c r="BC6862"/>
      <c r="BD6862"/>
      <c r="BE6862"/>
      <c r="BF6862"/>
      <c r="BG6862"/>
      <c r="BH6862"/>
      <c r="BI6862"/>
      <c r="BJ6862"/>
      <c r="BK6862"/>
      <c r="BL6862"/>
      <c r="BM6862"/>
      <c r="BN6862"/>
      <c r="BO6862"/>
    </row>
    <row r="6863" spans="1:67" ht="15" x14ac:dyDescent="0.25">
      <c r="A6863" s="245" t="s">
        <v>706</v>
      </c>
      <c r="B6863" s="245" t="s">
        <v>705</v>
      </c>
      <c r="C6863" s="245" t="s">
        <v>711</v>
      </c>
      <c r="D6863" s="245" t="s">
        <v>710</v>
      </c>
      <c r="E6863" s="246" t="s">
        <v>44</v>
      </c>
      <c r="F6863" s="245" t="s">
        <v>44</v>
      </c>
      <c r="G6863" s="245" t="s">
        <v>721</v>
      </c>
      <c r="H6863" s="245" t="s">
        <v>720</v>
      </c>
      <c r="I6863" s="245" t="s">
        <v>14</v>
      </c>
      <c r="J6863" s="245" t="s">
        <v>106</v>
      </c>
      <c r="K6863" s="246" t="s">
        <v>654</v>
      </c>
      <c r="L6863" s="245" t="s">
        <v>568</v>
      </c>
      <c r="M6863"/>
      <c r="N6863"/>
      <c r="O6863"/>
      <c r="P6863"/>
      <c r="Q6863"/>
      <c r="R6863"/>
      <c r="S6863"/>
      <c r="T6863"/>
      <c r="U6863"/>
      <c r="V6863"/>
      <c r="W6863"/>
      <c r="X6863"/>
      <c r="Y6863"/>
      <c r="Z6863"/>
      <c r="AA6863"/>
      <c r="AB6863"/>
      <c r="AC6863"/>
      <c r="AD6863"/>
      <c r="AE6863"/>
      <c r="AF6863"/>
      <c r="AG6863"/>
      <c r="AH6863"/>
      <c r="AI6863"/>
      <c r="AJ6863"/>
      <c r="AK6863"/>
      <c r="AL6863"/>
      <c r="AM6863"/>
      <c r="AN6863"/>
      <c r="AO6863"/>
      <c r="AP6863"/>
      <c r="AQ6863"/>
      <c r="AR6863"/>
      <c r="AS6863"/>
      <c r="AT6863"/>
      <c r="AU6863"/>
      <c r="AV6863"/>
      <c r="AW6863"/>
      <c r="AX6863"/>
      <c r="AY6863"/>
      <c r="AZ6863"/>
      <c r="BA6863"/>
      <c r="BB6863"/>
      <c r="BC6863"/>
      <c r="BD6863"/>
      <c r="BE6863"/>
      <c r="BF6863"/>
      <c r="BG6863"/>
      <c r="BH6863"/>
      <c r="BI6863"/>
      <c r="BJ6863"/>
      <c r="BK6863"/>
      <c r="BL6863"/>
      <c r="BM6863"/>
      <c r="BN6863"/>
      <c r="BO6863"/>
    </row>
    <row r="6864" spans="1:67" ht="15" x14ac:dyDescent="0.25">
      <c r="A6864" s="245" t="s">
        <v>706</v>
      </c>
      <c r="B6864" s="245" t="s">
        <v>705</v>
      </c>
      <c r="C6864" s="245" t="s">
        <v>711</v>
      </c>
      <c r="D6864" s="245" t="s">
        <v>710</v>
      </c>
      <c r="E6864" s="246" t="s">
        <v>44</v>
      </c>
      <c r="F6864" s="245" t="s">
        <v>44</v>
      </c>
      <c r="G6864" s="245" t="s">
        <v>718</v>
      </c>
      <c r="H6864" s="245" t="s">
        <v>717</v>
      </c>
      <c r="I6864" s="245" t="s">
        <v>24</v>
      </c>
      <c r="J6864" s="245" t="s">
        <v>106</v>
      </c>
      <c r="K6864" s="246" t="s">
        <v>8362</v>
      </c>
      <c r="L6864" s="245" t="s">
        <v>568</v>
      </c>
      <c r="M6864"/>
      <c r="N6864"/>
      <c r="O6864"/>
      <c r="P6864"/>
      <c r="Q6864"/>
      <c r="R6864"/>
      <c r="S6864"/>
      <c r="T6864"/>
      <c r="U6864"/>
      <c r="V6864"/>
      <c r="W6864"/>
      <c r="X6864"/>
      <c r="Y6864"/>
      <c r="Z6864"/>
      <c r="AA6864"/>
      <c r="AB6864"/>
      <c r="AC6864"/>
      <c r="AD6864"/>
      <c r="AE6864"/>
      <c r="AF6864"/>
      <c r="AG6864"/>
      <c r="AH6864"/>
      <c r="AI6864"/>
      <c r="AJ6864"/>
      <c r="AK6864"/>
      <c r="AL6864"/>
      <c r="AM6864"/>
      <c r="AN6864"/>
      <c r="AO6864"/>
      <c r="AP6864"/>
      <c r="AQ6864"/>
      <c r="AR6864"/>
      <c r="AS6864"/>
      <c r="AT6864"/>
      <c r="AU6864"/>
      <c r="AV6864"/>
      <c r="AW6864"/>
      <c r="AX6864"/>
      <c r="AY6864"/>
      <c r="AZ6864"/>
      <c r="BA6864"/>
      <c r="BB6864"/>
      <c r="BC6864"/>
      <c r="BD6864"/>
      <c r="BE6864"/>
      <c r="BF6864"/>
      <c r="BG6864"/>
      <c r="BH6864"/>
      <c r="BI6864"/>
      <c r="BJ6864"/>
      <c r="BK6864"/>
      <c r="BL6864"/>
      <c r="BM6864"/>
      <c r="BN6864"/>
      <c r="BO6864"/>
    </row>
    <row r="6865" spans="1:67" ht="15" x14ac:dyDescent="0.25">
      <c r="A6865" s="245" t="s">
        <v>706</v>
      </c>
      <c r="B6865" s="245" t="s">
        <v>705</v>
      </c>
      <c r="C6865" s="245" t="s">
        <v>711</v>
      </c>
      <c r="D6865" s="245" t="s">
        <v>710</v>
      </c>
      <c r="E6865" s="246" t="s">
        <v>44</v>
      </c>
      <c r="F6865" s="245" t="s">
        <v>44</v>
      </c>
      <c r="G6865" s="245" t="s">
        <v>716</v>
      </c>
      <c r="H6865" s="245" t="s">
        <v>715</v>
      </c>
      <c r="I6865" s="245" t="s">
        <v>24</v>
      </c>
      <c r="J6865" s="245" t="s">
        <v>106</v>
      </c>
      <c r="K6865" s="246" t="s">
        <v>9014</v>
      </c>
      <c r="L6865" s="245" t="s">
        <v>568</v>
      </c>
      <c r="M6865"/>
      <c r="N6865"/>
      <c r="O6865"/>
      <c r="P6865"/>
      <c r="Q6865"/>
      <c r="R6865"/>
      <c r="S6865"/>
      <c r="T6865"/>
      <c r="U6865"/>
      <c r="V6865"/>
      <c r="W6865"/>
      <c r="X6865"/>
      <c r="Y6865"/>
      <c r="Z6865"/>
      <c r="AA6865"/>
      <c r="AB6865"/>
      <c r="AC6865"/>
      <c r="AD6865"/>
      <c r="AE6865"/>
      <c r="AF6865"/>
      <c r="AG6865"/>
      <c r="AH6865"/>
      <c r="AI6865"/>
      <c r="AJ6865"/>
      <c r="AK6865"/>
      <c r="AL6865"/>
      <c r="AM6865"/>
      <c r="AN6865"/>
      <c r="AO6865"/>
      <c r="AP6865"/>
      <c r="AQ6865"/>
      <c r="AR6865"/>
      <c r="AS6865"/>
      <c r="AT6865"/>
      <c r="AU6865"/>
      <c r="AV6865"/>
      <c r="AW6865"/>
      <c r="AX6865"/>
      <c r="AY6865"/>
      <c r="AZ6865"/>
      <c r="BA6865"/>
      <c r="BB6865"/>
      <c r="BC6865"/>
      <c r="BD6865"/>
      <c r="BE6865"/>
      <c r="BF6865"/>
      <c r="BG6865"/>
      <c r="BH6865"/>
      <c r="BI6865"/>
      <c r="BJ6865"/>
      <c r="BK6865"/>
      <c r="BL6865"/>
      <c r="BM6865"/>
      <c r="BN6865"/>
      <c r="BO6865"/>
    </row>
    <row r="6866" spans="1:67" ht="15" x14ac:dyDescent="0.25">
      <c r="A6866" s="245" t="s">
        <v>706</v>
      </c>
      <c r="B6866" s="245" t="s">
        <v>705</v>
      </c>
      <c r="C6866" s="245" t="s">
        <v>711</v>
      </c>
      <c r="D6866" s="245" t="s">
        <v>710</v>
      </c>
      <c r="E6866" s="246" t="s">
        <v>44</v>
      </c>
      <c r="F6866" s="245" t="s">
        <v>44</v>
      </c>
      <c r="G6866" s="245" t="s">
        <v>713</v>
      </c>
      <c r="H6866" s="245" t="s">
        <v>712</v>
      </c>
      <c r="I6866" s="245" t="s">
        <v>24</v>
      </c>
      <c r="J6866" s="245" t="s">
        <v>106</v>
      </c>
      <c r="K6866" s="246" t="s">
        <v>8751</v>
      </c>
      <c r="L6866" s="245" t="s">
        <v>568</v>
      </c>
      <c r="M6866"/>
      <c r="N6866"/>
      <c r="O6866"/>
      <c r="P6866"/>
      <c r="Q6866"/>
      <c r="R6866"/>
      <c r="S6866"/>
      <c r="T6866"/>
      <c r="U6866"/>
      <c r="V6866"/>
      <c r="W6866"/>
      <c r="X6866"/>
      <c r="Y6866"/>
      <c r="Z6866"/>
      <c r="AA6866"/>
      <c r="AB6866"/>
      <c r="AC6866"/>
      <c r="AD6866"/>
      <c r="AE6866"/>
      <c r="AF6866"/>
      <c r="AG6866"/>
      <c r="AH6866"/>
      <c r="AI6866"/>
      <c r="AJ6866"/>
      <c r="AK6866"/>
      <c r="AL6866"/>
      <c r="AM6866"/>
      <c r="AN6866"/>
      <c r="AO6866"/>
      <c r="AP6866"/>
      <c r="AQ6866"/>
      <c r="AR6866"/>
      <c r="AS6866"/>
      <c r="AT6866"/>
      <c r="AU6866"/>
      <c r="AV6866"/>
      <c r="AW6866"/>
      <c r="AX6866"/>
      <c r="AY6866"/>
      <c r="AZ6866"/>
      <c r="BA6866"/>
      <c r="BB6866"/>
      <c r="BC6866"/>
      <c r="BD6866"/>
      <c r="BE6866"/>
      <c r="BF6866"/>
      <c r="BG6866"/>
      <c r="BH6866"/>
      <c r="BI6866"/>
      <c r="BJ6866"/>
      <c r="BK6866"/>
      <c r="BL6866"/>
      <c r="BM6866"/>
      <c r="BN6866"/>
      <c r="BO6866"/>
    </row>
    <row r="6867" spans="1:67" ht="15" x14ac:dyDescent="0.25">
      <c r="A6867" s="245" t="s">
        <v>706</v>
      </c>
      <c r="B6867" s="245" t="s">
        <v>705</v>
      </c>
      <c r="C6867" s="245" t="s">
        <v>711</v>
      </c>
      <c r="D6867" s="245" t="s">
        <v>710</v>
      </c>
      <c r="E6867" s="246" t="s">
        <v>44</v>
      </c>
      <c r="F6867" s="245" t="s">
        <v>44</v>
      </c>
      <c r="G6867" s="245" t="s">
        <v>709</v>
      </c>
      <c r="H6867" s="245" t="s">
        <v>708</v>
      </c>
      <c r="I6867" s="245" t="s">
        <v>24</v>
      </c>
      <c r="J6867" s="245" t="s">
        <v>106</v>
      </c>
      <c r="K6867" s="246" t="s">
        <v>3622</v>
      </c>
      <c r="L6867" s="245" t="s">
        <v>568</v>
      </c>
      <c r="M6867"/>
      <c r="N6867"/>
      <c r="O6867"/>
      <c r="P6867"/>
      <c r="Q6867"/>
      <c r="R6867"/>
      <c r="S6867"/>
      <c r="T6867"/>
      <c r="U6867"/>
      <c r="V6867"/>
      <c r="W6867"/>
      <c r="X6867"/>
      <c r="Y6867"/>
      <c r="Z6867"/>
      <c r="AA6867"/>
      <c r="AB6867"/>
      <c r="AC6867"/>
      <c r="AD6867"/>
      <c r="AE6867"/>
      <c r="AF6867"/>
      <c r="AG6867"/>
      <c r="AH6867"/>
      <c r="AI6867"/>
      <c r="AJ6867"/>
      <c r="AK6867"/>
      <c r="AL6867"/>
      <c r="AM6867"/>
      <c r="AN6867"/>
      <c r="AO6867"/>
      <c r="AP6867"/>
      <c r="AQ6867"/>
      <c r="AR6867"/>
      <c r="AS6867"/>
      <c r="AT6867"/>
      <c r="AU6867"/>
      <c r="AV6867"/>
      <c r="AW6867"/>
      <c r="AX6867"/>
      <c r="AY6867"/>
      <c r="AZ6867"/>
      <c r="BA6867"/>
      <c r="BB6867"/>
      <c r="BC6867"/>
      <c r="BD6867"/>
      <c r="BE6867"/>
      <c r="BF6867"/>
      <c r="BG6867"/>
      <c r="BH6867"/>
      <c r="BI6867"/>
      <c r="BJ6867"/>
      <c r="BK6867"/>
      <c r="BL6867"/>
      <c r="BM6867"/>
      <c r="BN6867"/>
      <c r="BO6867"/>
    </row>
    <row r="6868" spans="1:67" ht="15" x14ac:dyDescent="0.25">
      <c r="A6868" s="245" t="s">
        <v>678</v>
      </c>
      <c r="B6868" s="245" t="s">
        <v>677</v>
      </c>
      <c r="C6868" s="245" t="s">
        <v>702</v>
      </c>
      <c r="D6868" s="245" t="s">
        <v>701</v>
      </c>
      <c r="E6868" s="246" t="s">
        <v>44</v>
      </c>
      <c r="F6868" s="245" t="s">
        <v>44</v>
      </c>
      <c r="G6868" s="245" t="s">
        <v>700</v>
      </c>
      <c r="H6868" s="245" t="s">
        <v>699</v>
      </c>
      <c r="I6868" s="245" t="s">
        <v>102</v>
      </c>
      <c r="J6868" s="245" t="s">
        <v>59</v>
      </c>
      <c r="K6868" s="246" t="s">
        <v>25761</v>
      </c>
      <c r="L6868" s="245" t="s">
        <v>568</v>
      </c>
      <c r="M6868"/>
      <c r="N6868"/>
      <c r="O6868"/>
      <c r="P6868"/>
      <c r="Q6868"/>
      <c r="R6868"/>
      <c r="S6868"/>
      <c r="T6868"/>
      <c r="U6868"/>
      <c r="V6868"/>
      <c r="W6868"/>
      <c r="X6868"/>
      <c r="Y6868"/>
      <c r="Z6868"/>
      <c r="AA6868"/>
      <c r="AB6868"/>
      <c r="AC6868"/>
      <c r="AD6868"/>
      <c r="AE6868"/>
      <c r="AF6868"/>
      <c r="AG6868"/>
      <c r="AH6868"/>
      <c r="AI6868"/>
      <c r="AJ6868"/>
      <c r="AK6868"/>
      <c r="AL6868"/>
      <c r="AM6868"/>
      <c r="AN6868"/>
      <c r="AO6868"/>
      <c r="AP6868"/>
      <c r="AQ6868"/>
      <c r="AR6868"/>
      <c r="AS6868"/>
      <c r="AT6868"/>
      <c r="AU6868"/>
      <c r="AV6868"/>
      <c r="AW6868"/>
      <c r="AX6868"/>
      <c r="AY6868"/>
      <c r="AZ6868"/>
      <c r="BA6868"/>
      <c r="BB6868"/>
      <c r="BC6868"/>
      <c r="BD6868"/>
      <c r="BE6868"/>
      <c r="BF6868"/>
      <c r="BG6868"/>
      <c r="BH6868"/>
      <c r="BI6868"/>
      <c r="BJ6868"/>
      <c r="BK6868"/>
      <c r="BL6868"/>
      <c r="BM6868"/>
      <c r="BN6868"/>
      <c r="BO6868"/>
    </row>
    <row r="6869" spans="1:67" ht="15" x14ac:dyDescent="0.25">
      <c r="A6869" s="245" t="s">
        <v>678</v>
      </c>
      <c r="B6869" s="245" t="s">
        <v>677</v>
      </c>
      <c r="C6869" s="245" t="s">
        <v>683</v>
      </c>
      <c r="D6869" s="245" t="s">
        <v>682</v>
      </c>
      <c r="E6869" s="246" t="s">
        <v>44</v>
      </c>
      <c r="F6869" s="245" t="s">
        <v>44</v>
      </c>
      <c r="G6869" s="245" t="s">
        <v>694</v>
      </c>
      <c r="H6869" s="245" t="s">
        <v>693</v>
      </c>
      <c r="I6869" s="245" t="s">
        <v>24</v>
      </c>
      <c r="J6869" s="245" t="s">
        <v>569</v>
      </c>
      <c r="K6869" s="246" t="s">
        <v>1673</v>
      </c>
      <c r="L6869" s="245" t="s">
        <v>568</v>
      </c>
      <c r="M6869"/>
      <c r="N6869"/>
      <c r="O6869"/>
      <c r="P6869"/>
      <c r="Q6869"/>
      <c r="R6869"/>
      <c r="S6869"/>
      <c r="T6869"/>
      <c r="U6869"/>
      <c r="V6869"/>
      <c r="W6869"/>
      <c r="X6869"/>
      <c r="Y6869"/>
      <c r="Z6869"/>
      <c r="AA6869"/>
      <c r="AB6869"/>
      <c r="AC6869"/>
      <c r="AD6869"/>
      <c r="AE6869"/>
      <c r="AF6869"/>
      <c r="AG6869"/>
      <c r="AH6869"/>
      <c r="AI6869"/>
      <c r="AJ6869"/>
      <c r="AK6869"/>
      <c r="AL6869"/>
      <c r="AM6869"/>
      <c r="AN6869"/>
      <c r="AO6869"/>
      <c r="AP6869"/>
      <c r="AQ6869"/>
      <c r="AR6869"/>
      <c r="AS6869"/>
      <c r="AT6869"/>
      <c r="AU6869"/>
      <c r="AV6869"/>
      <c r="AW6869"/>
      <c r="AX6869"/>
      <c r="AY6869"/>
      <c r="AZ6869"/>
      <c r="BA6869"/>
      <c r="BB6869"/>
      <c r="BC6869"/>
      <c r="BD6869"/>
      <c r="BE6869"/>
      <c r="BF6869"/>
      <c r="BG6869"/>
      <c r="BH6869"/>
      <c r="BI6869"/>
      <c r="BJ6869"/>
      <c r="BK6869"/>
      <c r="BL6869"/>
      <c r="BM6869"/>
      <c r="BN6869"/>
      <c r="BO6869"/>
    </row>
    <row r="6870" spans="1:67" ht="15" x14ac:dyDescent="0.25">
      <c r="A6870" s="245" t="s">
        <v>678</v>
      </c>
      <c r="B6870" s="245" t="s">
        <v>677</v>
      </c>
      <c r="C6870" s="245" t="s">
        <v>683</v>
      </c>
      <c r="D6870" s="245" t="s">
        <v>682</v>
      </c>
      <c r="E6870" s="246" t="s">
        <v>44</v>
      </c>
      <c r="F6870" s="245" t="s">
        <v>44</v>
      </c>
      <c r="G6870" s="245" t="s">
        <v>691</v>
      </c>
      <c r="H6870" s="245" t="s">
        <v>690</v>
      </c>
      <c r="I6870" s="245" t="s">
        <v>14</v>
      </c>
      <c r="J6870" s="245" t="s">
        <v>59</v>
      </c>
      <c r="K6870" s="246" t="s">
        <v>24884</v>
      </c>
      <c r="L6870" s="245" t="s">
        <v>568</v>
      </c>
      <c r="M6870"/>
      <c r="N6870"/>
      <c r="O6870"/>
      <c r="P6870"/>
      <c r="Q6870"/>
      <c r="R6870"/>
      <c r="S6870"/>
      <c r="T6870"/>
      <c r="U6870"/>
      <c r="V6870"/>
      <c r="W6870"/>
      <c r="X6870"/>
      <c r="Y6870"/>
      <c r="Z6870"/>
      <c r="AA6870"/>
      <c r="AB6870"/>
      <c r="AC6870"/>
      <c r="AD6870"/>
      <c r="AE6870"/>
      <c r="AF6870"/>
      <c r="AG6870"/>
      <c r="AH6870"/>
      <c r="AI6870"/>
      <c r="AJ6870"/>
      <c r="AK6870"/>
      <c r="AL6870"/>
      <c r="AM6870"/>
      <c r="AN6870"/>
      <c r="AO6870"/>
      <c r="AP6870"/>
      <c r="AQ6870"/>
      <c r="AR6870"/>
      <c r="AS6870"/>
      <c r="AT6870"/>
      <c r="AU6870"/>
      <c r="AV6870"/>
      <c r="AW6870"/>
      <c r="AX6870"/>
      <c r="AY6870"/>
      <c r="AZ6870"/>
      <c r="BA6870"/>
      <c r="BB6870"/>
      <c r="BC6870"/>
      <c r="BD6870"/>
      <c r="BE6870"/>
      <c r="BF6870"/>
      <c r="BG6870"/>
      <c r="BH6870"/>
      <c r="BI6870"/>
      <c r="BJ6870"/>
      <c r="BK6870"/>
      <c r="BL6870"/>
      <c r="BM6870"/>
      <c r="BN6870"/>
      <c r="BO6870"/>
    </row>
    <row r="6871" spans="1:67" ht="15" x14ac:dyDescent="0.25">
      <c r="A6871" s="245" t="s">
        <v>678</v>
      </c>
      <c r="B6871" s="245" t="s">
        <v>677</v>
      </c>
      <c r="C6871" s="245" t="s">
        <v>683</v>
      </c>
      <c r="D6871" s="245" t="s">
        <v>682</v>
      </c>
      <c r="E6871" s="246" t="s">
        <v>44</v>
      </c>
      <c r="F6871" s="245" t="s">
        <v>44</v>
      </c>
      <c r="G6871" s="245" t="s">
        <v>689</v>
      </c>
      <c r="H6871" s="245" t="s">
        <v>14329</v>
      </c>
      <c r="I6871" s="245" t="s">
        <v>24</v>
      </c>
      <c r="J6871" s="245" t="s">
        <v>59</v>
      </c>
      <c r="K6871" s="246" t="s">
        <v>25762</v>
      </c>
      <c r="L6871" s="245" t="s">
        <v>568</v>
      </c>
      <c r="M6871"/>
      <c r="N6871"/>
      <c r="O6871"/>
      <c r="P6871"/>
      <c r="Q6871"/>
      <c r="R6871"/>
      <c r="S6871"/>
      <c r="T6871"/>
      <c r="U6871"/>
      <c r="V6871"/>
      <c r="W6871"/>
      <c r="X6871"/>
      <c r="Y6871"/>
      <c r="Z6871"/>
      <c r="AA6871"/>
      <c r="AB6871"/>
      <c r="AC6871"/>
      <c r="AD6871"/>
      <c r="AE6871"/>
      <c r="AF6871"/>
      <c r="AG6871"/>
      <c r="AH6871"/>
      <c r="AI6871"/>
      <c r="AJ6871"/>
      <c r="AK6871"/>
      <c r="AL6871"/>
      <c r="AM6871"/>
      <c r="AN6871"/>
      <c r="AO6871"/>
      <c r="AP6871"/>
      <c r="AQ6871"/>
      <c r="AR6871"/>
      <c r="AS6871"/>
      <c r="AT6871"/>
      <c r="AU6871"/>
      <c r="AV6871"/>
      <c r="AW6871"/>
      <c r="AX6871"/>
      <c r="AY6871"/>
      <c r="AZ6871"/>
      <c r="BA6871"/>
      <c r="BB6871"/>
      <c r="BC6871"/>
      <c r="BD6871"/>
      <c r="BE6871"/>
      <c r="BF6871"/>
      <c r="BG6871"/>
      <c r="BH6871"/>
      <c r="BI6871"/>
      <c r="BJ6871"/>
      <c r="BK6871"/>
      <c r="BL6871"/>
      <c r="BM6871"/>
      <c r="BN6871"/>
      <c r="BO6871"/>
    </row>
    <row r="6872" spans="1:67" ht="15" x14ac:dyDescent="0.25">
      <c r="A6872" s="245" t="s">
        <v>678</v>
      </c>
      <c r="B6872" s="245" t="s">
        <v>677</v>
      </c>
      <c r="C6872" s="245" t="s">
        <v>683</v>
      </c>
      <c r="D6872" s="245" t="s">
        <v>682</v>
      </c>
      <c r="E6872" s="246" t="s">
        <v>44</v>
      </c>
      <c r="F6872" s="245" t="s">
        <v>44</v>
      </c>
      <c r="G6872" s="245" t="s">
        <v>688</v>
      </c>
      <c r="H6872" s="245" t="s">
        <v>14330</v>
      </c>
      <c r="I6872" s="245" t="s">
        <v>24</v>
      </c>
      <c r="J6872" s="245" t="s">
        <v>59</v>
      </c>
      <c r="K6872" s="246" t="s">
        <v>25763</v>
      </c>
      <c r="L6872" s="245" t="s">
        <v>568</v>
      </c>
      <c r="M6872"/>
      <c r="N6872"/>
      <c r="O6872"/>
      <c r="P6872"/>
      <c r="Q6872"/>
      <c r="R6872"/>
      <c r="S6872"/>
      <c r="T6872"/>
      <c r="U6872"/>
      <c r="V6872"/>
      <c r="W6872"/>
      <c r="X6872"/>
      <c r="Y6872"/>
      <c r="Z6872"/>
      <c r="AA6872"/>
      <c r="AB6872"/>
      <c r="AC6872"/>
      <c r="AD6872"/>
      <c r="AE6872"/>
      <c r="AF6872"/>
      <c r="AG6872"/>
      <c r="AH6872"/>
      <c r="AI6872"/>
      <c r="AJ6872"/>
      <c r="AK6872"/>
      <c r="AL6872"/>
      <c r="AM6872"/>
      <c r="AN6872"/>
      <c r="AO6872"/>
      <c r="AP6872"/>
      <c r="AQ6872"/>
      <c r="AR6872"/>
      <c r="AS6872"/>
      <c r="AT6872"/>
      <c r="AU6872"/>
      <c r="AV6872"/>
      <c r="AW6872"/>
      <c r="AX6872"/>
      <c r="AY6872"/>
      <c r="AZ6872"/>
      <c r="BA6872"/>
      <c r="BB6872"/>
      <c r="BC6872"/>
      <c r="BD6872"/>
      <c r="BE6872"/>
      <c r="BF6872"/>
      <c r="BG6872"/>
      <c r="BH6872"/>
      <c r="BI6872"/>
      <c r="BJ6872"/>
      <c r="BK6872"/>
      <c r="BL6872"/>
      <c r="BM6872"/>
      <c r="BN6872"/>
      <c r="BO6872"/>
    </row>
    <row r="6873" spans="1:67" ht="15" x14ac:dyDescent="0.25">
      <c r="A6873" s="245" t="s">
        <v>678</v>
      </c>
      <c r="B6873" s="245" t="s">
        <v>677</v>
      </c>
      <c r="C6873" s="245" t="s">
        <v>683</v>
      </c>
      <c r="D6873" s="245" t="s">
        <v>682</v>
      </c>
      <c r="E6873" s="246" t="s">
        <v>44</v>
      </c>
      <c r="F6873" s="245" t="s">
        <v>44</v>
      </c>
      <c r="G6873" s="245" t="s">
        <v>687</v>
      </c>
      <c r="H6873" s="245" t="s">
        <v>686</v>
      </c>
      <c r="I6873" s="245" t="s">
        <v>24</v>
      </c>
      <c r="J6873" s="245" t="s">
        <v>59</v>
      </c>
      <c r="K6873" s="246" t="s">
        <v>8272</v>
      </c>
      <c r="L6873" s="245" t="s">
        <v>568</v>
      </c>
      <c r="M6873"/>
      <c r="N6873"/>
      <c r="O6873"/>
      <c r="P6873"/>
      <c r="Q6873"/>
      <c r="R6873"/>
      <c r="S6873"/>
      <c r="T6873"/>
      <c r="U6873"/>
      <c r="V6873"/>
      <c r="W6873"/>
      <c r="X6873"/>
      <c r="Y6873"/>
      <c r="Z6873"/>
      <c r="AA6873"/>
      <c r="AB6873"/>
      <c r="AC6873"/>
      <c r="AD6873"/>
      <c r="AE6873"/>
      <c r="AF6873"/>
      <c r="AG6873"/>
      <c r="AH6873"/>
      <c r="AI6873"/>
      <c r="AJ6873"/>
      <c r="AK6873"/>
      <c r="AL6873"/>
      <c r="AM6873"/>
      <c r="AN6873"/>
      <c r="AO6873"/>
      <c r="AP6873"/>
      <c r="AQ6873"/>
      <c r="AR6873"/>
      <c r="AS6873"/>
      <c r="AT6873"/>
      <c r="AU6873"/>
      <c r="AV6873"/>
      <c r="AW6873"/>
      <c r="AX6873"/>
      <c r="AY6873"/>
      <c r="AZ6873"/>
      <c r="BA6873"/>
      <c r="BB6873"/>
      <c r="BC6873"/>
      <c r="BD6873"/>
      <c r="BE6873"/>
      <c r="BF6873"/>
      <c r="BG6873"/>
      <c r="BH6873"/>
      <c r="BI6873"/>
      <c r="BJ6873"/>
      <c r="BK6873"/>
      <c r="BL6873"/>
      <c r="BM6873"/>
      <c r="BN6873"/>
      <c r="BO6873"/>
    </row>
    <row r="6874" spans="1:67" ht="15" x14ac:dyDescent="0.25">
      <c r="A6874" s="245" t="s">
        <v>678</v>
      </c>
      <c r="B6874" s="245" t="s">
        <v>677</v>
      </c>
      <c r="C6874" s="245" t="s">
        <v>683</v>
      </c>
      <c r="D6874" s="245" t="s">
        <v>682</v>
      </c>
      <c r="E6874" s="246" t="s">
        <v>44</v>
      </c>
      <c r="F6874" s="245" t="s">
        <v>44</v>
      </c>
      <c r="G6874" s="245" t="s">
        <v>685</v>
      </c>
      <c r="H6874" s="245" t="s">
        <v>684</v>
      </c>
      <c r="I6874" s="245" t="s">
        <v>14</v>
      </c>
      <c r="J6874" s="245" t="s">
        <v>59</v>
      </c>
      <c r="K6874" s="246" t="s">
        <v>5083</v>
      </c>
      <c r="L6874" s="245" t="s">
        <v>568</v>
      </c>
      <c r="M6874"/>
      <c r="N6874"/>
      <c r="O6874"/>
      <c r="P6874"/>
      <c r="Q6874"/>
      <c r="R6874"/>
      <c r="S6874"/>
      <c r="T6874"/>
      <c r="U6874"/>
      <c r="V6874"/>
      <c r="W6874"/>
      <c r="X6874"/>
      <c r="Y6874"/>
      <c r="Z6874"/>
      <c r="AA6874"/>
      <c r="AB6874"/>
      <c r="AC6874"/>
      <c r="AD6874"/>
      <c r="AE6874"/>
      <c r="AF6874"/>
      <c r="AG6874"/>
      <c r="AH6874"/>
      <c r="AI6874"/>
      <c r="AJ6874"/>
      <c r="AK6874"/>
      <c r="AL6874"/>
      <c r="AM6874"/>
      <c r="AN6874"/>
      <c r="AO6874"/>
      <c r="AP6874"/>
      <c r="AQ6874"/>
      <c r="AR6874"/>
      <c r="AS6874"/>
      <c r="AT6874"/>
      <c r="AU6874"/>
      <c r="AV6874"/>
      <c r="AW6874"/>
      <c r="AX6874"/>
      <c r="AY6874"/>
      <c r="AZ6874"/>
      <c r="BA6874"/>
      <c r="BB6874"/>
      <c r="BC6874"/>
      <c r="BD6874"/>
      <c r="BE6874"/>
      <c r="BF6874"/>
      <c r="BG6874"/>
      <c r="BH6874"/>
      <c r="BI6874"/>
      <c r="BJ6874"/>
      <c r="BK6874"/>
      <c r="BL6874"/>
      <c r="BM6874"/>
      <c r="BN6874"/>
      <c r="BO6874"/>
    </row>
    <row r="6875" spans="1:67" ht="15" x14ac:dyDescent="0.25">
      <c r="A6875" s="245" t="s">
        <v>678</v>
      </c>
      <c r="B6875" s="245" t="s">
        <v>677</v>
      </c>
      <c r="C6875" s="245" t="s">
        <v>683</v>
      </c>
      <c r="D6875" s="245" t="s">
        <v>682</v>
      </c>
      <c r="E6875" s="246" t="s">
        <v>44</v>
      </c>
      <c r="F6875" s="245" t="s">
        <v>44</v>
      </c>
      <c r="G6875" s="245" t="s">
        <v>681</v>
      </c>
      <c r="H6875" s="245" t="s">
        <v>680</v>
      </c>
      <c r="I6875" s="245" t="s">
        <v>14</v>
      </c>
      <c r="J6875" s="245" t="s">
        <v>569</v>
      </c>
      <c r="K6875" s="246" t="s">
        <v>639</v>
      </c>
      <c r="L6875" s="245" t="s">
        <v>568</v>
      </c>
      <c r="M6875"/>
      <c r="N6875"/>
      <c r="O6875"/>
      <c r="P6875"/>
      <c r="Q6875"/>
      <c r="R6875"/>
      <c r="S6875"/>
      <c r="T6875"/>
      <c r="U6875"/>
      <c r="V6875"/>
      <c r="W6875"/>
      <c r="X6875"/>
      <c r="Y6875"/>
      <c r="Z6875"/>
      <c r="AA6875"/>
      <c r="AB6875"/>
      <c r="AC6875"/>
      <c r="AD6875"/>
      <c r="AE6875"/>
      <c r="AF6875"/>
      <c r="AG6875"/>
      <c r="AH6875"/>
      <c r="AI6875"/>
      <c r="AJ6875"/>
      <c r="AK6875"/>
      <c r="AL6875"/>
      <c r="AM6875"/>
      <c r="AN6875"/>
      <c r="AO6875"/>
      <c r="AP6875"/>
      <c r="AQ6875"/>
      <c r="AR6875"/>
      <c r="AS6875"/>
      <c r="AT6875"/>
      <c r="AU6875"/>
      <c r="AV6875"/>
      <c r="AW6875"/>
      <c r="AX6875"/>
      <c r="AY6875"/>
      <c r="AZ6875"/>
      <c r="BA6875"/>
      <c r="BB6875"/>
      <c r="BC6875"/>
      <c r="BD6875"/>
      <c r="BE6875"/>
      <c r="BF6875"/>
      <c r="BG6875"/>
      <c r="BH6875"/>
      <c r="BI6875"/>
      <c r="BJ6875"/>
      <c r="BK6875"/>
      <c r="BL6875"/>
      <c r="BM6875"/>
      <c r="BN6875"/>
      <c r="BO6875"/>
    </row>
    <row r="6876" spans="1:67" ht="15" x14ac:dyDescent="0.25">
      <c r="A6876" s="245" t="s">
        <v>637</v>
      </c>
      <c r="B6876" s="245" t="s">
        <v>636</v>
      </c>
      <c r="C6876" s="245" t="s">
        <v>642</v>
      </c>
      <c r="D6876" s="245" t="s">
        <v>641</v>
      </c>
      <c r="E6876" s="246" t="s">
        <v>44</v>
      </c>
      <c r="F6876" s="245" t="s">
        <v>44</v>
      </c>
      <c r="G6876" s="245" t="s">
        <v>675</v>
      </c>
      <c r="H6876" s="245" t="s">
        <v>14332</v>
      </c>
      <c r="I6876" s="245" t="s">
        <v>648</v>
      </c>
      <c r="J6876" s="245" t="s">
        <v>569</v>
      </c>
      <c r="K6876" s="246" t="s">
        <v>16071</v>
      </c>
      <c r="L6876" s="245" t="s">
        <v>568</v>
      </c>
      <c r="M6876"/>
      <c r="N6876"/>
      <c r="O6876"/>
      <c r="P6876"/>
      <c r="Q6876"/>
      <c r="R6876"/>
      <c r="S6876"/>
      <c r="T6876"/>
      <c r="U6876"/>
      <c r="V6876"/>
      <c r="W6876"/>
      <c r="X6876"/>
      <c r="Y6876"/>
      <c r="Z6876"/>
      <c r="AA6876"/>
      <c r="AB6876"/>
      <c r="AC6876"/>
      <c r="AD6876"/>
      <c r="AE6876"/>
      <c r="AF6876"/>
      <c r="AG6876"/>
      <c r="AH6876"/>
      <c r="AI6876"/>
      <c r="AJ6876"/>
      <c r="AK6876"/>
      <c r="AL6876"/>
      <c r="AM6876"/>
      <c r="AN6876"/>
      <c r="AO6876"/>
      <c r="AP6876"/>
      <c r="AQ6876"/>
      <c r="AR6876"/>
      <c r="AS6876"/>
      <c r="AT6876"/>
      <c r="AU6876"/>
      <c r="AV6876"/>
      <c r="AW6876"/>
      <c r="AX6876"/>
      <c r="AY6876"/>
      <c r="AZ6876"/>
      <c r="BA6876"/>
      <c r="BB6876"/>
      <c r="BC6876"/>
      <c r="BD6876"/>
      <c r="BE6876"/>
      <c r="BF6876"/>
      <c r="BG6876"/>
      <c r="BH6876"/>
      <c r="BI6876"/>
      <c r="BJ6876"/>
      <c r="BK6876"/>
      <c r="BL6876"/>
      <c r="BM6876"/>
      <c r="BN6876"/>
      <c r="BO6876"/>
    </row>
    <row r="6877" spans="1:67" ht="15" x14ac:dyDescent="0.25">
      <c r="A6877" s="245" t="s">
        <v>637</v>
      </c>
      <c r="B6877" s="245" t="s">
        <v>636</v>
      </c>
      <c r="C6877" s="245" t="s">
        <v>642</v>
      </c>
      <c r="D6877" s="245" t="s">
        <v>641</v>
      </c>
      <c r="E6877" s="246" t="s">
        <v>44</v>
      </c>
      <c r="F6877" s="245" t="s">
        <v>44</v>
      </c>
      <c r="G6877" s="245" t="s">
        <v>674</v>
      </c>
      <c r="H6877" s="245" t="s">
        <v>14333</v>
      </c>
      <c r="I6877" s="245" t="s">
        <v>648</v>
      </c>
      <c r="J6877" s="245" t="s">
        <v>569</v>
      </c>
      <c r="K6877" s="246" t="s">
        <v>9036</v>
      </c>
      <c r="L6877" s="245" t="s">
        <v>568</v>
      </c>
      <c r="M6877"/>
      <c r="N6877"/>
      <c r="O6877"/>
      <c r="P6877"/>
      <c r="Q6877"/>
      <c r="R6877"/>
      <c r="S6877"/>
      <c r="T6877"/>
      <c r="U6877"/>
      <c r="V6877"/>
      <c r="W6877"/>
      <c r="X6877"/>
      <c r="Y6877"/>
      <c r="Z6877"/>
      <c r="AA6877"/>
      <c r="AB6877"/>
      <c r="AC6877"/>
      <c r="AD6877"/>
      <c r="AE6877"/>
      <c r="AF6877"/>
      <c r="AG6877"/>
      <c r="AH6877"/>
      <c r="AI6877"/>
      <c r="AJ6877"/>
      <c r="AK6877"/>
      <c r="AL6877"/>
      <c r="AM6877"/>
      <c r="AN6877"/>
      <c r="AO6877"/>
      <c r="AP6877"/>
      <c r="AQ6877"/>
      <c r="AR6877"/>
      <c r="AS6877"/>
      <c r="AT6877"/>
      <c r="AU6877"/>
      <c r="AV6877"/>
      <c r="AW6877"/>
      <c r="AX6877"/>
      <c r="AY6877"/>
      <c r="AZ6877"/>
      <c r="BA6877"/>
      <c r="BB6877"/>
      <c r="BC6877"/>
      <c r="BD6877"/>
      <c r="BE6877"/>
      <c r="BF6877"/>
      <c r="BG6877"/>
      <c r="BH6877"/>
      <c r="BI6877"/>
      <c r="BJ6877"/>
      <c r="BK6877"/>
      <c r="BL6877"/>
      <c r="BM6877"/>
      <c r="BN6877"/>
      <c r="BO6877"/>
    </row>
    <row r="6878" spans="1:67" ht="15" x14ac:dyDescent="0.25">
      <c r="A6878" s="245" t="s">
        <v>637</v>
      </c>
      <c r="B6878" s="245" t="s">
        <v>636</v>
      </c>
      <c r="C6878" s="245" t="s">
        <v>642</v>
      </c>
      <c r="D6878" s="245" t="s">
        <v>641</v>
      </c>
      <c r="E6878" s="246" t="s">
        <v>44</v>
      </c>
      <c r="F6878" s="245" t="s">
        <v>44</v>
      </c>
      <c r="G6878" s="245" t="s">
        <v>673</v>
      </c>
      <c r="H6878" s="245" t="s">
        <v>14335</v>
      </c>
      <c r="I6878" s="245" t="s">
        <v>648</v>
      </c>
      <c r="J6878" s="245" t="s">
        <v>569</v>
      </c>
      <c r="K6878" s="246" t="s">
        <v>6041</v>
      </c>
      <c r="L6878" s="245" t="s">
        <v>568</v>
      </c>
      <c r="M6878"/>
      <c r="N6878"/>
      <c r="O6878"/>
      <c r="P6878"/>
      <c r="Q6878"/>
      <c r="R6878"/>
      <c r="S6878"/>
      <c r="T6878"/>
      <c r="U6878"/>
      <c r="V6878"/>
      <c r="W6878"/>
      <c r="X6878"/>
      <c r="Y6878"/>
      <c r="Z6878"/>
      <c r="AA6878"/>
      <c r="AB6878"/>
      <c r="AC6878"/>
      <c r="AD6878"/>
      <c r="AE6878"/>
      <c r="AF6878"/>
      <c r="AG6878"/>
      <c r="AH6878"/>
      <c r="AI6878"/>
      <c r="AJ6878"/>
      <c r="AK6878"/>
      <c r="AL6878"/>
      <c r="AM6878"/>
      <c r="AN6878"/>
      <c r="AO6878"/>
      <c r="AP6878"/>
      <c r="AQ6878"/>
      <c r="AR6878"/>
      <c r="AS6878"/>
      <c r="AT6878"/>
      <c r="AU6878"/>
      <c r="AV6878"/>
      <c r="AW6878"/>
      <c r="AX6878"/>
      <c r="AY6878"/>
      <c r="AZ6878"/>
      <c r="BA6878"/>
      <c r="BB6878"/>
      <c r="BC6878"/>
      <c r="BD6878"/>
      <c r="BE6878"/>
      <c r="BF6878"/>
      <c r="BG6878"/>
      <c r="BH6878"/>
      <c r="BI6878"/>
      <c r="BJ6878"/>
      <c r="BK6878"/>
      <c r="BL6878"/>
      <c r="BM6878"/>
      <c r="BN6878"/>
      <c r="BO6878"/>
    </row>
    <row r="6879" spans="1:67" ht="15" x14ac:dyDescent="0.25">
      <c r="A6879" s="245" t="s">
        <v>637</v>
      </c>
      <c r="B6879" s="245" t="s">
        <v>636</v>
      </c>
      <c r="C6879" s="245" t="s">
        <v>642</v>
      </c>
      <c r="D6879" s="245" t="s">
        <v>641</v>
      </c>
      <c r="E6879" s="246" t="s">
        <v>44</v>
      </c>
      <c r="F6879" s="245" t="s">
        <v>44</v>
      </c>
      <c r="G6879" s="245" t="s">
        <v>672</v>
      </c>
      <c r="H6879" s="245" t="s">
        <v>14336</v>
      </c>
      <c r="I6879" s="245" t="s">
        <v>648</v>
      </c>
      <c r="J6879" s="245" t="s">
        <v>569</v>
      </c>
      <c r="K6879" s="246" t="s">
        <v>16341</v>
      </c>
      <c r="L6879" s="245" t="s">
        <v>568</v>
      </c>
      <c r="M6879"/>
      <c r="N6879"/>
      <c r="O6879"/>
      <c r="P6879"/>
      <c r="Q6879"/>
      <c r="R6879"/>
      <c r="S6879"/>
      <c r="T6879"/>
      <c r="U6879"/>
      <c r="V6879"/>
      <c r="W6879"/>
      <c r="X6879"/>
      <c r="Y6879"/>
      <c r="Z6879"/>
      <c r="AA6879"/>
      <c r="AB6879"/>
      <c r="AC6879"/>
      <c r="AD6879"/>
      <c r="AE6879"/>
      <c r="AF6879"/>
      <c r="AG6879"/>
      <c r="AH6879"/>
      <c r="AI6879"/>
      <c r="AJ6879"/>
      <c r="AK6879"/>
      <c r="AL6879"/>
      <c r="AM6879"/>
      <c r="AN6879"/>
      <c r="AO6879"/>
      <c r="AP6879"/>
      <c r="AQ6879"/>
      <c r="AR6879"/>
      <c r="AS6879"/>
      <c r="AT6879"/>
      <c r="AU6879"/>
      <c r="AV6879"/>
      <c r="AW6879"/>
      <c r="AX6879"/>
      <c r="AY6879"/>
      <c r="AZ6879"/>
      <c r="BA6879"/>
      <c r="BB6879"/>
      <c r="BC6879"/>
      <c r="BD6879"/>
      <c r="BE6879"/>
      <c r="BF6879"/>
      <c r="BG6879"/>
      <c r="BH6879"/>
      <c r="BI6879"/>
      <c r="BJ6879"/>
      <c r="BK6879"/>
      <c r="BL6879"/>
      <c r="BM6879"/>
      <c r="BN6879"/>
      <c r="BO6879"/>
    </row>
    <row r="6880" spans="1:67" ht="15" x14ac:dyDescent="0.25">
      <c r="A6880" s="245" t="s">
        <v>637</v>
      </c>
      <c r="B6880" s="245" t="s">
        <v>636</v>
      </c>
      <c r="C6880" s="245" t="s">
        <v>642</v>
      </c>
      <c r="D6880" s="245" t="s">
        <v>641</v>
      </c>
      <c r="E6880" s="246" t="s">
        <v>44</v>
      </c>
      <c r="F6880" s="245" t="s">
        <v>44</v>
      </c>
      <c r="G6880" s="245" t="s">
        <v>671</v>
      </c>
      <c r="H6880" s="245" t="s">
        <v>14337</v>
      </c>
      <c r="I6880" s="245" t="s">
        <v>648</v>
      </c>
      <c r="J6880" s="245" t="s">
        <v>569</v>
      </c>
      <c r="K6880" s="246" t="s">
        <v>6815</v>
      </c>
      <c r="L6880" s="245" t="s">
        <v>568</v>
      </c>
      <c r="M6880"/>
      <c r="N6880"/>
      <c r="O6880"/>
      <c r="P6880"/>
      <c r="Q6880"/>
      <c r="R6880"/>
      <c r="S6880"/>
      <c r="T6880"/>
      <c r="U6880"/>
      <c r="V6880"/>
      <c r="W6880"/>
      <c r="X6880"/>
      <c r="Y6880"/>
      <c r="Z6880"/>
      <c r="AA6880"/>
      <c r="AB6880"/>
      <c r="AC6880"/>
      <c r="AD6880"/>
      <c r="AE6880"/>
      <c r="AF6880"/>
      <c r="AG6880"/>
      <c r="AH6880"/>
      <c r="AI6880"/>
      <c r="AJ6880"/>
      <c r="AK6880"/>
      <c r="AL6880"/>
      <c r="AM6880"/>
      <c r="AN6880"/>
      <c r="AO6880"/>
      <c r="AP6880"/>
      <c r="AQ6880"/>
      <c r="AR6880"/>
      <c r="AS6880"/>
      <c r="AT6880"/>
      <c r="AU6880"/>
      <c r="AV6880"/>
      <c r="AW6880"/>
      <c r="AX6880"/>
      <c r="AY6880"/>
      <c r="AZ6880"/>
      <c r="BA6880"/>
      <c r="BB6880"/>
      <c r="BC6880"/>
      <c r="BD6880"/>
      <c r="BE6880"/>
      <c r="BF6880"/>
      <c r="BG6880"/>
      <c r="BH6880"/>
      <c r="BI6880"/>
      <c r="BJ6880"/>
      <c r="BK6880"/>
      <c r="BL6880"/>
      <c r="BM6880"/>
      <c r="BN6880"/>
      <c r="BO6880"/>
    </row>
    <row r="6881" spans="1:67" ht="15" x14ac:dyDescent="0.25">
      <c r="A6881" s="245" t="s">
        <v>637</v>
      </c>
      <c r="B6881" s="245" t="s">
        <v>636</v>
      </c>
      <c r="C6881" s="245" t="s">
        <v>642</v>
      </c>
      <c r="D6881" s="245" t="s">
        <v>641</v>
      </c>
      <c r="E6881" s="246" t="s">
        <v>44</v>
      </c>
      <c r="F6881" s="245" t="s">
        <v>44</v>
      </c>
      <c r="G6881" s="245" t="s">
        <v>670</v>
      </c>
      <c r="H6881" s="245" t="s">
        <v>14338</v>
      </c>
      <c r="I6881" s="245" t="s">
        <v>648</v>
      </c>
      <c r="J6881" s="245" t="s">
        <v>569</v>
      </c>
      <c r="K6881" s="246" t="s">
        <v>6023</v>
      </c>
      <c r="L6881" s="245" t="s">
        <v>568</v>
      </c>
      <c r="M6881"/>
      <c r="N6881"/>
      <c r="O6881"/>
      <c r="P6881"/>
      <c r="Q6881"/>
      <c r="R6881"/>
      <c r="S6881"/>
      <c r="T6881"/>
      <c r="U6881"/>
      <c r="V6881"/>
      <c r="W6881"/>
      <c r="X6881"/>
      <c r="Y6881"/>
      <c r="Z6881"/>
      <c r="AA6881"/>
      <c r="AB6881"/>
      <c r="AC6881"/>
      <c r="AD6881"/>
      <c r="AE6881"/>
      <c r="AF6881"/>
      <c r="AG6881"/>
      <c r="AH6881"/>
      <c r="AI6881"/>
      <c r="AJ6881"/>
      <c r="AK6881"/>
      <c r="AL6881"/>
      <c r="AM6881"/>
      <c r="AN6881"/>
      <c r="AO6881"/>
      <c r="AP6881"/>
      <c r="AQ6881"/>
      <c r="AR6881"/>
      <c r="AS6881"/>
      <c r="AT6881"/>
      <c r="AU6881"/>
      <c r="AV6881"/>
      <c r="AW6881"/>
      <c r="AX6881"/>
      <c r="AY6881"/>
      <c r="AZ6881"/>
      <c r="BA6881"/>
      <c r="BB6881"/>
      <c r="BC6881"/>
      <c r="BD6881"/>
      <c r="BE6881"/>
      <c r="BF6881"/>
      <c r="BG6881"/>
      <c r="BH6881"/>
      <c r="BI6881"/>
      <c r="BJ6881"/>
      <c r="BK6881"/>
      <c r="BL6881"/>
      <c r="BM6881"/>
      <c r="BN6881"/>
      <c r="BO6881"/>
    </row>
    <row r="6882" spans="1:67" ht="15" x14ac:dyDescent="0.25">
      <c r="A6882" s="245" t="s">
        <v>637</v>
      </c>
      <c r="B6882" s="245" t="s">
        <v>636</v>
      </c>
      <c r="C6882" s="245" t="s">
        <v>642</v>
      </c>
      <c r="D6882" s="245" t="s">
        <v>641</v>
      </c>
      <c r="E6882" s="246" t="s">
        <v>44</v>
      </c>
      <c r="F6882" s="245" t="s">
        <v>44</v>
      </c>
      <c r="G6882" s="245" t="s">
        <v>669</v>
      </c>
      <c r="H6882" s="245" t="s">
        <v>14339</v>
      </c>
      <c r="I6882" s="245" t="s">
        <v>633</v>
      </c>
      <c r="J6882" s="245" t="s">
        <v>569</v>
      </c>
      <c r="K6882" s="246" t="s">
        <v>9094</v>
      </c>
      <c r="L6882" s="245" t="s">
        <v>568</v>
      </c>
      <c r="M6882"/>
      <c r="N6882"/>
      <c r="O6882"/>
      <c r="P6882"/>
      <c r="Q6882"/>
      <c r="R6882"/>
      <c r="S6882"/>
      <c r="T6882"/>
      <c r="U6882"/>
      <c r="V6882"/>
      <c r="W6882"/>
      <c r="X6882"/>
      <c r="Y6882"/>
      <c r="Z6882"/>
      <c r="AA6882"/>
      <c r="AB6882"/>
      <c r="AC6882"/>
      <c r="AD6882"/>
      <c r="AE6882"/>
      <c r="AF6882"/>
      <c r="AG6882"/>
      <c r="AH6882"/>
      <c r="AI6882"/>
      <c r="AJ6882"/>
      <c r="AK6882"/>
      <c r="AL6882"/>
      <c r="AM6882"/>
      <c r="AN6882"/>
      <c r="AO6882"/>
      <c r="AP6882"/>
      <c r="AQ6882"/>
      <c r="AR6882"/>
      <c r="AS6882"/>
      <c r="AT6882"/>
      <c r="AU6882"/>
      <c r="AV6882"/>
      <c r="AW6882"/>
      <c r="AX6882"/>
      <c r="AY6882"/>
      <c r="AZ6882"/>
      <c r="BA6882"/>
      <c r="BB6882"/>
      <c r="BC6882"/>
      <c r="BD6882"/>
      <c r="BE6882"/>
      <c r="BF6882"/>
      <c r="BG6882"/>
      <c r="BH6882"/>
      <c r="BI6882"/>
      <c r="BJ6882"/>
      <c r="BK6882"/>
      <c r="BL6882"/>
      <c r="BM6882"/>
      <c r="BN6882"/>
      <c r="BO6882"/>
    </row>
    <row r="6883" spans="1:67" ht="15" x14ac:dyDescent="0.25">
      <c r="A6883" s="245" t="s">
        <v>637</v>
      </c>
      <c r="B6883" s="245" t="s">
        <v>636</v>
      </c>
      <c r="C6883" s="245" t="s">
        <v>642</v>
      </c>
      <c r="D6883" s="245" t="s">
        <v>641</v>
      </c>
      <c r="E6883" s="246" t="s">
        <v>44</v>
      </c>
      <c r="F6883" s="245" t="s">
        <v>44</v>
      </c>
      <c r="G6883" s="245" t="s">
        <v>668</v>
      </c>
      <c r="H6883" s="245" t="s">
        <v>14340</v>
      </c>
      <c r="I6883" s="245" t="s">
        <v>633</v>
      </c>
      <c r="J6883" s="245" t="s">
        <v>569</v>
      </c>
      <c r="K6883" s="246" t="s">
        <v>9145</v>
      </c>
      <c r="L6883" s="245" t="s">
        <v>568</v>
      </c>
      <c r="M6883"/>
      <c r="N6883"/>
      <c r="O6883"/>
      <c r="P6883"/>
      <c r="Q6883"/>
      <c r="R6883"/>
      <c r="S6883"/>
      <c r="T6883"/>
      <c r="U6883"/>
      <c r="V6883"/>
      <c r="W6883"/>
      <c r="X6883"/>
      <c r="Y6883"/>
      <c r="Z6883"/>
      <c r="AA6883"/>
      <c r="AB6883"/>
      <c r="AC6883"/>
      <c r="AD6883"/>
      <c r="AE6883"/>
      <c r="AF6883"/>
      <c r="AG6883"/>
      <c r="AH6883"/>
      <c r="AI6883"/>
      <c r="AJ6883"/>
      <c r="AK6883"/>
      <c r="AL6883"/>
      <c r="AM6883"/>
      <c r="AN6883"/>
      <c r="AO6883"/>
      <c r="AP6883"/>
      <c r="AQ6883"/>
      <c r="AR6883"/>
      <c r="AS6883"/>
      <c r="AT6883"/>
      <c r="AU6883"/>
      <c r="AV6883"/>
      <c r="AW6883"/>
      <c r="AX6883"/>
      <c r="AY6883"/>
      <c r="AZ6883"/>
      <c r="BA6883"/>
      <c r="BB6883"/>
      <c r="BC6883"/>
      <c r="BD6883"/>
      <c r="BE6883"/>
      <c r="BF6883"/>
      <c r="BG6883"/>
      <c r="BH6883"/>
      <c r="BI6883"/>
      <c r="BJ6883"/>
      <c r="BK6883"/>
      <c r="BL6883"/>
      <c r="BM6883"/>
      <c r="BN6883"/>
      <c r="BO6883"/>
    </row>
    <row r="6884" spans="1:67" ht="15" x14ac:dyDescent="0.25">
      <c r="A6884" s="245" t="s">
        <v>637</v>
      </c>
      <c r="B6884" s="245" t="s">
        <v>636</v>
      </c>
      <c r="C6884" s="245" t="s">
        <v>642</v>
      </c>
      <c r="D6884" s="245" t="s">
        <v>641</v>
      </c>
      <c r="E6884" s="246" t="s">
        <v>44</v>
      </c>
      <c r="F6884" s="245" t="s">
        <v>44</v>
      </c>
      <c r="G6884" s="245" t="s">
        <v>666</v>
      </c>
      <c r="H6884" s="245" t="s">
        <v>14341</v>
      </c>
      <c r="I6884" s="245" t="s">
        <v>633</v>
      </c>
      <c r="J6884" s="245" t="s">
        <v>569</v>
      </c>
      <c r="K6884" s="246" t="s">
        <v>643</v>
      </c>
      <c r="L6884" s="245" t="s">
        <v>568</v>
      </c>
      <c r="M6884"/>
      <c r="N6884"/>
      <c r="O6884"/>
      <c r="P6884"/>
      <c r="Q6884"/>
      <c r="R6884"/>
      <c r="S6884"/>
      <c r="T6884"/>
      <c r="U6884"/>
      <c r="V6884"/>
      <c r="W6884"/>
      <c r="X6884"/>
      <c r="Y6884"/>
      <c r="Z6884"/>
      <c r="AA6884"/>
      <c r="AB6884"/>
      <c r="AC6884"/>
      <c r="AD6884"/>
      <c r="AE6884"/>
      <c r="AF6884"/>
      <c r="AG6884"/>
      <c r="AH6884"/>
      <c r="AI6884"/>
      <c r="AJ6884"/>
      <c r="AK6884"/>
      <c r="AL6884"/>
      <c r="AM6884"/>
      <c r="AN6884"/>
      <c r="AO6884"/>
      <c r="AP6884"/>
      <c r="AQ6884"/>
      <c r="AR6884"/>
      <c r="AS6884"/>
      <c r="AT6884"/>
      <c r="AU6884"/>
      <c r="AV6884"/>
      <c r="AW6884"/>
      <c r="AX6884"/>
      <c r="AY6884"/>
      <c r="AZ6884"/>
      <c r="BA6884"/>
      <c r="BB6884"/>
      <c r="BC6884"/>
      <c r="BD6884"/>
      <c r="BE6884"/>
      <c r="BF6884"/>
      <c r="BG6884"/>
      <c r="BH6884"/>
      <c r="BI6884"/>
      <c r="BJ6884"/>
      <c r="BK6884"/>
      <c r="BL6884"/>
      <c r="BM6884"/>
      <c r="BN6884"/>
      <c r="BO6884"/>
    </row>
    <row r="6885" spans="1:67" ht="15" x14ac:dyDescent="0.25">
      <c r="A6885" s="245" t="s">
        <v>637</v>
      </c>
      <c r="B6885" s="245" t="s">
        <v>636</v>
      </c>
      <c r="C6885" s="245" t="s">
        <v>642</v>
      </c>
      <c r="D6885" s="245" t="s">
        <v>641</v>
      </c>
      <c r="E6885" s="246" t="s">
        <v>44</v>
      </c>
      <c r="F6885" s="245" t="s">
        <v>44</v>
      </c>
      <c r="G6885" s="245" t="s">
        <v>665</v>
      </c>
      <c r="H6885" s="245" t="s">
        <v>14342</v>
      </c>
      <c r="I6885" s="245" t="s">
        <v>633</v>
      </c>
      <c r="J6885" s="245" t="s">
        <v>569</v>
      </c>
      <c r="K6885" s="246" t="s">
        <v>8276</v>
      </c>
      <c r="L6885" s="245" t="s">
        <v>568</v>
      </c>
      <c r="M6885"/>
      <c r="N6885"/>
      <c r="O6885"/>
      <c r="P6885"/>
      <c r="Q6885"/>
      <c r="R6885"/>
      <c r="S6885"/>
      <c r="T6885"/>
      <c r="U6885"/>
      <c r="V6885"/>
      <c r="W6885"/>
      <c r="X6885"/>
      <c r="Y6885"/>
      <c r="Z6885"/>
      <c r="AA6885"/>
      <c r="AB6885"/>
      <c r="AC6885"/>
      <c r="AD6885"/>
      <c r="AE6885"/>
      <c r="AF6885"/>
      <c r="AG6885"/>
      <c r="AH6885"/>
      <c r="AI6885"/>
      <c r="AJ6885"/>
      <c r="AK6885"/>
      <c r="AL6885"/>
      <c r="AM6885"/>
      <c r="AN6885"/>
      <c r="AO6885"/>
      <c r="AP6885"/>
      <c r="AQ6885"/>
      <c r="AR6885"/>
      <c r="AS6885"/>
      <c r="AT6885"/>
      <c r="AU6885"/>
      <c r="AV6885"/>
      <c r="AW6885"/>
      <c r="AX6885"/>
      <c r="AY6885"/>
      <c r="AZ6885"/>
      <c r="BA6885"/>
      <c r="BB6885"/>
      <c r="BC6885"/>
      <c r="BD6885"/>
      <c r="BE6885"/>
      <c r="BF6885"/>
      <c r="BG6885"/>
      <c r="BH6885"/>
      <c r="BI6885"/>
      <c r="BJ6885"/>
      <c r="BK6885"/>
      <c r="BL6885"/>
      <c r="BM6885"/>
      <c r="BN6885"/>
      <c r="BO6885"/>
    </row>
    <row r="6886" spans="1:67" ht="15" x14ac:dyDescent="0.25">
      <c r="A6886" s="245" t="s">
        <v>637</v>
      </c>
      <c r="B6886" s="245" t="s">
        <v>636</v>
      </c>
      <c r="C6886" s="245" t="s">
        <v>642</v>
      </c>
      <c r="D6886" s="245" t="s">
        <v>641</v>
      </c>
      <c r="E6886" s="246" t="s">
        <v>44</v>
      </c>
      <c r="F6886" s="245" t="s">
        <v>44</v>
      </c>
      <c r="G6886" s="245" t="s">
        <v>664</v>
      </c>
      <c r="H6886" s="245" t="s">
        <v>14343</v>
      </c>
      <c r="I6886" s="245" t="s">
        <v>633</v>
      </c>
      <c r="J6886" s="245" t="s">
        <v>569</v>
      </c>
      <c r="K6886" s="246" t="s">
        <v>9618</v>
      </c>
      <c r="L6886" s="245" t="s">
        <v>568</v>
      </c>
      <c r="M6886"/>
      <c r="N6886"/>
      <c r="O6886"/>
      <c r="P6886"/>
      <c r="Q6886"/>
      <c r="R6886"/>
      <c r="S6886"/>
      <c r="T6886"/>
      <c r="U6886"/>
      <c r="V6886"/>
      <c r="W6886"/>
      <c r="X6886"/>
      <c r="Y6886"/>
      <c r="Z6886"/>
      <c r="AA6886"/>
      <c r="AB6886"/>
      <c r="AC6886"/>
      <c r="AD6886"/>
      <c r="AE6886"/>
      <c r="AF6886"/>
      <c r="AG6886"/>
      <c r="AH6886"/>
      <c r="AI6886"/>
      <c r="AJ6886"/>
      <c r="AK6886"/>
      <c r="AL6886"/>
      <c r="AM6886"/>
      <c r="AN6886"/>
      <c r="AO6886"/>
      <c r="AP6886"/>
      <c r="AQ6886"/>
      <c r="AR6886"/>
      <c r="AS6886"/>
      <c r="AT6886"/>
      <c r="AU6886"/>
      <c r="AV6886"/>
      <c r="AW6886"/>
      <c r="AX6886"/>
      <c r="AY6886"/>
      <c r="AZ6886"/>
      <c r="BA6886"/>
      <c r="BB6886"/>
      <c r="BC6886"/>
      <c r="BD6886"/>
      <c r="BE6886"/>
      <c r="BF6886"/>
      <c r="BG6886"/>
      <c r="BH6886"/>
      <c r="BI6886"/>
      <c r="BJ6886"/>
      <c r="BK6886"/>
      <c r="BL6886"/>
      <c r="BM6886"/>
      <c r="BN6886"/>
      <c r="BO6886"/>
    </row>
    <row r="6887" spans="1:67" ht="15" x14ac:dyDescent="0.25">
      <c r="A6887" s="245" t="s">
        <v>637</v>
      </c>
      <c r="B6887" s="245" t="s">
        <v>636</v>
      </c>
      <c r="C6887" s="245" t="s">
        <v>642</v>
      </c>
      <c r="D6887" s="245" t="s">
        <v>641</v>
      </c>
      <c r="E6887" s="246" t="s">
        <v>44</v>
      </c>
      <c r="F6887" s="245" t="s">
        <v>44</v>
      </c>
      <c r="G6887" s="245" t="s">
        <v>662</v>
      </c>
      <c r="H6887" s="245" t="s">
        <v>14344</v>
      </c>
      <c r="I6887" s="245" t="s">
        <v>633</v>
      </c>
      <c r="J6887" s="245" t="s">
        <v>569</v>
      </c>
      <c r="K6887" s="246" t="s">
        <v>870</v>
      </c>
      <c r="L6887" s="245" t="s">
        <v>568</v>
      </c>
      <c r="M6887"/>
      <c r="N6887"/>
      <c r="O6887"/>
      <c r="P6887"/>
      <c r="Q6887"/>
      <c r="R6887"/>
      <c r="S6887"/>
      <c r="T6887"/>
      <c r="U6887"/>
      <c r="V6887"/>
      <c r="W6887"/>
      <c r="X6887"/>
      <c r="Y6887"/>
      <c r="Z6887"/>
      <c r="AA6887"/>
      <c r="AB6887"/>
      <c r="AC6887"/>
      <c r="AD6887"/>
      <c r="AE6887"/>
      <c r="AF6887"/>
      <c r="AG6887"/>
      <c r="AH6887"/>
      <c r="AI6887"/>
      <c r="AJ6887"/>
      <c r="AK6887"/>
      <c r="AL6887"/>
      <c r="AM6887"/>
      <c r="AN6887"/>
      <c r="AO6887"/>
      <c r="AP6887"/>
      <c r="AQ6887"/>
      <c r="AR6887"/>
      <c r="AS6887"/>
      <c r="AT6887"/>
      <c r="AU6887"/>
      <c r="AV6887"/>
      <c r="AW6887"/>
      <c r="AX6887"/>
      <c r="AY6887"/>
      <c r="AZ6887"/>
      <c r="BA6887"/>
      <c r="BB6887"/>
      <c r="BC6887"/>
      <c r="BD6887"/>
      <c r="BE6887"/>
      <c r="BF6887"/>
      <c r="BG6887"/>
      <c r="BH6887"/>
      <c r="BI6887"/>
      <c r="BJ6887"/>
      <c r="BK6887"/>
      <c r="BL6887"/>
      <c r="BM6887"/>
      <c r="BN6887"/>
      <c r="BO6887"/>
    </row>
    <row r="6888" spans="1:67" ht="15" x14ac:dyDescent="0.25">
      <c r="A6888" s="245" t="s">
        <v>637</v>
      </c>
      <c r="B6888" s="245" t="s">
        <v>636</v>
      </c>
      <c r="C6888" s="245" t="s">
        <v>642</v>
      </c>
      <c r="D6888" s="245" t="s">
        <v>641</v>
      </c>
      <c r="E6888" s="246" t="s">
        <v>44</v>
      </c>
      <c r="F6888" s="245" t="s">
        <v>44</v>
      </c>
      <c r="G6888" s="245" t="s">
        <v>660</v>
      </c>
      <c r="H6888" s="245" t="s">
        <v>14345</v>
      </c>
      <c r="I6888" s="245" t="s">
        <v>648</v>
      </c>
      <c r="J6888" s="245" t="s">
        <v>569</v>
      </c>
      <c r="K6888" s="246" t="s">
        <v>21222</v>
      </c>
      <c r="L6888" s="245" t="s">
        <v>568</v>
      </c>
      <c r="M6888"/>
      <c r="N6888"/>
      <c r="O6888"/>
      <c r="P6888"/>
      <c r="Q6888"/>
      <c r="R6888"/>
      <c r="S6888"/>
      <c r="T6888"/>
      <c r="U6888"/>
      <c r="V6888"/>
      <c r="W6888"/>
      <c r="X6888"/>
      <c r="Y6888"/>
      <c r="Z6888"/>
      <c r="AA6888"/>
      <c r="AB6888"/>
      <c r="AC6888"/>
      <c r="AD6888"/>
      <c r="AE6888"/>
      <c r="AF6888"/>
      <c r="AG6888"/>
      <c r="AH6888"/>
      <c r="AI6888"/>
      <c r="AJ6888"/>
      <c r="AK6888"/>
      <c r="AL6888"/>
      <c r="AM6888"/>
      <c r="AN6888"/>
      <c r="AO6888"/>
      <c r="AP6888"/>
      <c r="AQ6888"/>
      <c r="AR6888"/>
      <c r="AS6888"/>
      <c r="AT6888"/>
      <c r="AU6888"/>
      <c r="AV6888"/>
      <c r="AW6888"/>
      <c r="AX6888"/>
      <c r="AY6888"/>
      <c r="AZ6888"/>
      <c r="BA6888"/>
      <c r="BB6888"/>
      <c r="BC6888"/>
      <c r="BD6888"/>
      <c r="BE6888"/>
      <c r="BF6888"/>
      <c r="BG6888"/>
      <c r="BH6888"/>
      <c r="BI6888"/>
      <c r="BJ6888"/>
      <c r="BK6888"/>
      <c r="BL6888"/>
      <c r="BM6888"/>
      <c r="BN6888"/>
      <c r="BO6888"/>
    </row>
    <row r="6889" spans="1:67" ht="15" x14ac:dyDescent="0.25">
      <c r="A6889" s="245" t="s">
        <v>637</v>
      </c>
      <c r="B6889" s="245" t="s">
        <v>636</v>
      </c>
      <c r="C6889" s="245" t="s">
        <v>642</v>
      </c>
      <c r="D6889" s="245" t="s">
        <v>641</v>
      </c>
      <c r="E6889" s="246" t="s">
        <v>44</v>
      </c>
      <c r="F6889" s="245" t="s">
        <v>44</v>
      </c>
      <c r="G6889" s="245" t="s">
        <v>658</v>
      </c>
      <c r="H6889" s="245" t="s">
        <v>14346</v>
      </c>
      <c r="I6889" s="245" t="s">
        <v>648</v>
      </c>
      <c r="J6889" s="245" t="s">
        <v>569</v>
      </c>
      <c r="K6889" s="246" t="s">
        <v>9094</v>
      </c>
      <c r="L6889" s="245" t="s">
        <v>568</v>
      </c>
      <c r="M6889"/>
      <c r="N6889"/>
      <c r="O6889"/>
      <c r="P6889"/>
      <c r="Q6889"/>
      <c r="R6889"/>
      <c r="S6889"/>
      <c r="T6889"/>
      <c r="U6889"/>
      <c r="V6889"/>
      <c r="W6889"/>
      <c r="X6889"/>
      <c r="Y6889"/>
      <c r="Z6889"/>
      <c r="AA6889"/>
      <c r="AB6889"/>
      <c r="AC6889"/>
      <c r="AD6889"/>
      <c r="AE6889"/>
      <c r="AF6889"/>
      <c r="AG6889"/>
      <c r="AH6889"/>
      <c r="AI6889"/>
      <c r="AJ6889"/>
      <c r="AK6889"/>
      <c r="AL6889"/>
      <c r="AM6889"/>
      <c r="AN6889"/>
      <c r="AO6889"/>
      <c r="AP6889"/>
      <c r="AQ6889"/>
      <c r="AR6889"/>
      <c r="AS6889"/>
      <c r="AT6889"/>
      <c r="AU6889"/>
      <c r="AV6889"/>
      <c r="AW6889"/>
      <c r="AX6889"/>
      <c r="AY6889"/>
      <c r="AZ6889"/>
      <c r="BA6889"/>
      <c r="BB6889"/>
      <c r="BC6889"/>
      <c r="BD6889"/>
      <c r="BE6889"/>
      <c r="BF6889"/>
      <c r="BG6889"/>
      <c r="BH6889"/>
      <c r="BI6889"/>
      <c r="BJ6889"/>
      <c r="BK6889"/>
      <c r="BL6889"/>
      <c r="BM6889"/>
      <c r="BN6889"/>
      <c r="BO6889"/>
    </row>
    <row r="6890" spans="1:67" ht="15" x14ac:dyDescent="0.25">
      <c r="A6890" s="245" t="s">
        <v>637</v>
      </c>
      <c r="B6890" s="245" t="s">
        <v>636</v>
      </c>
      <c r="C6890" s="245" t="s">
        <v>642</v>
      </c>
      <c r="D6890" s="245" t="s">
        <v>641</v>
      </c>
      <c r="E6890" s="246" t="s">
        <v>44</v>
      </c>
      <c r="F6890" s="245" t="s">
        <v>44</v>
      </c>
      <c r="G6890" s="245" t="s">
        <v>657</v>
      </c>
      <c r="H6890" s="245" t="s">
        <v>14347</v>
      </c>
      <c r="I6890" s="245" t="s">
        <v>648</v>
      </c>
      <c r="J6890" s="245" t="s">
        <v>569</v>
      </c>
      <c r="K6890" s="246" t="s">
        <v>6300</v>
      </c>
      <c r="L6890" s="245" t="s">
        <v>568</v>
      </c>
      <c r="M6890"/>
      <c r="N6890"/>
      <c r="O6890"/>
      <c r="P6890"/>
      <c r="Q6890"/>
      <c r="R6890"/>
      <c r="S6890"/>
      <c r="T6890"/>
      <c r="U6890"/>
      <c r="V6890"/>
      <c r="W6890"/>
      <c r="X6890"/>
      <c r="Y6890"/>
      <c r="Z6890"/>
      <c r="AA6890"/>
      <c r="AB6890"/>
      <c r="AC6890"/>
      <c r="AD6890"/>
      <c r="AE6890"/>
      <c r="AF6890"/>
      <c r="AG6890"/>
      <c r="AH6890"/>
      <c r="AI6890"/>
      <c r="AJ6890"/>
      <c r="AK6890"/>
      <c r="AL6890"/>
      <c r="AM6890"/>
      <c r="AN6890"/>
      <c r="AO6890"/>
      <c r="AP6890"/>
      <c r="AQ6890"/>
      <c r="AR6890"/>
      <c r="AS6890"/>
      <c r="AT6890"/>
      <c r="AU6890"/>
      <c r="AV6890"/>
      <c r="AW6890"/>
      <c r="AX6890"/>
      <c r="AY6890"/>
      <c r="AZ6890"/>
      <c r="BA6890"/>
      <c r="BB6890"/>
      <c r="BC6890"/>
      <c r="BD6890"/>
      <c r="BE6890"/>
      <c r="BF6890"/>
      <c r="BG6890"/>
      <c r="BH6890"/>
      <c r="BI6890"/>
      <c r="BJ6890"/>
      <c r="BK6890"/>
      <c r="BL6890"/>
      <c r="BM6890"/>
      <c r="BN6890"/>
      <c r="BO6890"/>
    </row>
    <row r="6891" spans="1:67" ht="15" x14ac:dyDescent="0.25">
      <c r="A6891" s="245" t="s">
        <v>637</v>
      </c>
      <c r="B6891" s="245" t="s">
        <v>636</v>
      </c>
      <c r="C6891" s="245" t="s">
        <v>642</v>
      </c>
      <c r="D6891" s="245" t="s">
        <v>641</v>
      </c>
      <c r="E6891" s="246" t="s">
        <v>44</v>
      </c>
      <c r="F6891" s="245" t="s">
        <v>44</v>
      </c>
      <c r="G6891" s="245" t="s">
        <v>656</v>
      </c>
      <c r="H6891" s="245" t="s">
        <v>14348</v>
      </c>
      <c r="I6891" s="245" t="s">
        <v>633</v>
      </c>
      <c r="J6891" s="245" t="s">
        <v>569</v>
      </c>
      <c r="K6891" s="246" t="s">
        <v>10485</v>
      </c>
      <c r="L6891" s="245" t="s">
        <v>568</v>
      </c>
      <c r="M6891"/>
      <c r="N6891"/>
      <c r="O6891"/>
      <c r="P6891"/>
      <c r="Q6891"/>
      <c r="R6891"/>
      <c r="S6891"/>
      <c r="T6891"/>
      <c r="U6891"/>
      <c r="V6891"/>
      <c r="W6891"/>
      <c r="X6891"/>
      <c r="Y6891"/>
      <c r="Z6891"/>
      <c r="AA6891"/>
      <c r="AB6891"/>
      <c r="AC6891"/>
      <c r="AD6891"/>
      <c r="AE6891"/>
      <c r="AF6891"/>
      <c r="AG6891"/>
      <c r="AH6891"/>
      <c r="AI6891"/>
      <c r="AJ6891"/>
      <c r="AK6891"/>
      <c r="AL6891"/>
      <c r="AM6891"/>
      <c r="AN6891"/>
      <c r="AO6891"/>
      <c r="AP6891"/>
      <c r="AQ6891"/>
      <c r="AR6891"/>
      <c r="AS6891"/>
      <c r="AT6891"/>
      <c r="AU6891"/>
      <c r="AV6891"/>
      <c r="AW6891"/>
      <c r="AX6891"/>
      <c r="AY6891"/>
      <c r="AZ6891"/>
      <c r="BA6891"/>
      <c r="BB6891"/>
      <c r="BC6891"/>
      <c r="BD6891"/>
      <c r="BE6891"/>
      <c r="BF6891"/>
      <c r="BG6891"/>
      <c r="BH6891"/>
      <c r="BI6891"/>
      <c r="BJ6891"/>
      <c r="BK6891"/>
      <c r="BL6891"/>
      <c r="BM6891"/>
      <c r="BN6891"/>
      <c r="BO6891"/>
    </row>
    <row r="6892" spans="1:67" ht="15" x14ac:dyDescent="0.25">
      <c r="A6892" s="245" t="s">
        <v>637</v>
      </c>
      <c r="B6892" s="245" t="s">
        <v>636</v>
      </c>
      <c r="C6892" s="245" t="s">
        <v>642</v>
      </c>
      <c r="D6892" s="245" t="s">
        <v>641</v>
      </c>
      <c r="E6892" s="246" t="s">
        <v>44</v>
      </c>
      <c r="F6892" s="245" t="s">
        <v>44</v>
      </c>
      <c r="G6892" s="245" t="s">
        <v>655</v>
      </c>
      <c r="H6892" s="245" t="s">
        <v>14349</v>
      </c>
      <c r="I6892" s="245" t="s">
        <v>633</v>
      </c>
      <c r="J6892" s="245" t="s">
        <v>569</v>
      </c>
      <c r="K6892" s="246" t="s">
        <v>8231</v>
      </c>
      <c r="L6892" s="245" t="s">
        <v>568</v>
      </c>
      <c r="M6892"/>
      <c r="N6892"/>
      <c r="O6892"/>
      <c r="P6892"/>
      <c r="Q6892"/>
      <c r="R6892"/>
      <c r="S6892"/>
      <c r="T6892"/>
      <c r="U6892"/>
      <c r="V6892"/>
      <c r="W6892"/>
      <c r="X6892"/>
      <c r="Y6892"/>
      <c r="Z6892"/>
      <c r="AA6892"/>
      <c r="AB6892"/>
      <c r="AC6892"/>
      <c r="AD6892"/>
      <c r="AE6892"/>
      <c r="AF6892"/>
      <c r="AG6892"/>
      <c r="AH6892"/>
      <c r="AI6892"/>
      <c r="AJ6892"/>
      <c r="AK6892"/>
      <c r="AL6892"/>
      <c r="AM6892"/>
      <c r="AN6892"/>
      <c r="AO6892"/>
      <c r="AP6892"/>
      <c r="AQ6892"/>
      <c r="AR6892"/>
      <c r="AS6892"/>
      <c r="AT6892"/>
      <c r="AU6892"/>
      <c r="AV6892"/>
      <c r="AW6892"/>
      <c r="AX6892"/>
      <c r="AY6892"/>
      <c r="AZ6892"/>
      <c r="BA6892"/>
      <c r="BB6892"/>
      <c r="BC6892"/>
      <c r="BD6892"/>
      <c r="BE6892"/>
      <c r="BF6892"/>
      <c r="BG6892"/>
      <c r="BH6892"/>
      <c r="BI6892"/>
      <c r="BJ6892"/>
      <c r="BK6892"/>
      <c r="BL6892"/>
      <c r="BM6892"/>
      <c r="BN6892"/>
      <c r="BO6892"/>
    </row>
    <row r="6893" spans="1:67" ht="15" x14ac:dyDescent="0.25">
      <c r="A6893" s="245" t="s">
        <v>637</v>
      </c>
      <c r="B6893" s="245" t="s">
        <v>636</v>
      </c>
      <c r="C6893" s="245" t="s">
        <v>642</v>
      </c>
      <c r="D6893" s="245" t="s">
        <v>641</v>
      </c>
      <c r="E6893" s="246" t="s">
        <v>44</v>
      </c>
      <c r="F6893" s="245" t="s">
        <v>44</v>
      </c>
      <c r="G6893" s="245" t="s">
        <v>653</v>
      </c>
      <c r="H6893" s="245" t="s">
        <v>14350</v>
      </c>
      <c r="I6893" s="245" t="s">
        <v>633</v>
      </c>
      <c r="J6893" s="245" t="s">
        <v>569</v>
      </c>
      <c r="K6893" s="246" t="s">
        <v>251</v>
      </c>
      <c r="L6893" s="245" t="s">
        <v>568</v>
      </c>
      <c r="M6893"/>
      <c r="N6893"/>
      <c r="O6893"/>
      <c r="P6893"/>
      <c r="Q6893"/>
      <c r="R6893"/>
      <c r="S6893"/>
      <c r="T6893"/>
      <c r="U6893"/>
      <c r="V6893"/>
      <c r="W6893"/>
      <c r="X6893"/>
      <c r="Y6893"/>
      <c r="Z6893"/>
      <c r="AA6893"/>
      <c r="AB6893"/>
      <c r="AC6893"/>
      <c r="AD6893"/>
      <c r="AE6893"/>
      <c r="AF6893"/>
      <c r="AG6893"/>
      <c r="AH6893"/>
      <c r="AI6893"/>
      <c r="AJ6893"/>
      <c r="AK6893"/>
      <c r="AL6893"/>
      <c r="AM6893"/>
      <c r="AN6893"/>
      <c r="AO6893"/>
      <c r="AP6893"/>
      <c r="AQ6893"/>
      <c r="AR6893"/>
      <c r="AS6893"/>
      <c r="AT6893"/>
      <c r="AU6893"/>
      <c r="AV6893"/>
      <c r="AW6893"/>
      <c r="AX6893"/>
      <c r="AY6893"/>
      <c r="AZ6893"/>
      <c r="BA6893"/>
      <c r="BB6893"/>
      <c r="BC6893"/>
      <c r="BD6893"/>
      <c r="BE6893"/>
      <c r="BF6893"/>
      <c r="BG6893"/>
      <c r="BH6893"/>
      <c r="BI6893"/>
      <c r="BJ6893"/>
      <c r="BK6893"/>
      <c r="BL6893"/>
      <c r="BM6893"/>
      <c r="BN6893"/>
      <c r="BO6893"/>
    </row>
    <row r="6894" spans="1:67" ht="15" x14ac:dyDescent="0.25">
      <c r="A6894" s="245" t="s">
        <v>637</v>
      </c>
      <c r="B6894" s="245" t="s">
        <v>636</v>
      </c>
      <c r="C6894" s="245" t="s">
        <v>642</v>
      </c>
      <c r="D6894" s="245" t="s">
        <v>641</v>
      </c>
      <c r="E6894" s="246" t="s">
        <v>44</v>
      </c>
      <c r="F6894" s="245" t="s">
        <v>44</v>
      </c>
      <c r="G6894" s="245" t="s">
        <v>651</v>
      </c>
      <c r="H6894" s="245" t="s">
        <v>14351</v>
      </c>
      <c r="I6894" s="245" t="s">
        <v>648</v>
      </c>
      <c r="J6894" s="245" t="s">
        <v>569</v>
      </c>
      <c r="K6894" s="246" t="s">
        <v>9176</v>
      </c>
      <c r="L6894" s="245" t="s">
        <v>568</v>
      </c>
      <c r="M6894"/>
      <c r="N6894"/>
      <c r="O6894"/>
      <c r="P6894"/>
      <c r="Q6894"/>
      <c r="R6894"/>
      <c r="S6894"/>
      <c r="T6894"/>
      <c r="U6894"/>
      <c r="V6894"/>
      <c r="W6894"/>
      <c r="X6894"/>
      <c r="Y6894"/>
      <c r="Z6894"/>
      <c r="AA6894"/>
      <c r="AB6894"/>
      <c r="AC6894"/>
      <c r="AD6894"/>
      <c r="AE6894"/>
      <c r="AF6894"/>
      <c r="AG6894"/>
      <c r="AH6894"/>
      <c r="AI6894"/>
      <c r="AJ6894"/>
      <c r="AK6894"/>
      <c r="AL6894"/>
      <c r="AM6894"/>
      <c r="AN6894"/>
      <c r="AO6894"/>
      <c r="AP6894"/>
      <c r="AQ6894"/>
      <c r="AR6894"/>
      <c r="AS6894"/>
      <c r="AT6894"/>
      <c r="AU6894"/>
      <c r="AV6894"/>
      <c r="AW6894"/>
      <c r="AX6894"/>
      <c r="AY6894"/>
      <c r="AZ6894"/>
      <c r="BA6894"/>
      <c r="BB6894"/>
      <c r="BC6894"/>
      <c r="BD6894"/>
      <c r="BE6894"/>
      <c r="BF6894"/>
      <c r="BG6894"/>
      <c r="BH6894"/>
      <c r="BI6894"/>
      <c r="BJ6894"/>
      <c r="BK6894"/>
      <c r="BL6894"/>
      <c r="BM6894"/>
      <c r="BN6894"/>
      <c r="BO6894"/>
    </row>
    <row r="6895" spans="1:67" ht="15" x14ac:dyDescent="0.25">
      <c r="A6895" s="245" t="s">
        <v>637</v>
      </c>
      <c r="B6895" s="245" t="s">
        <v>636</v>
      </c>
      <c r="C6895" s="245" t="s">
        <v>642</v>
      </c>
      <c r="D6895" s="245" t="s">
        <v>641</v>
      </c>
      <c r="E6895" s="246" t="s">
        <v>44</v>
      </c>
      <c r="F6895" s="245" t="s">
        <v>44</v>
      </c>
      <c r="G6895" s="245" t="s">
        <v>650</v>
      </c>
      <c r="H6895" s="245" t="s">
        <v>14352</v>
      </c>
      <c r="I6895" s="245" t="s">
        <v>648</v>
      </c>
      <c r="J6895" s="245" t="s">
        <v>569</v>
      </c>
      <c r="K6895" s="246" t="s">
        <v>22336</v>
      </c>
      <c r="L6895" s="245" t="s">
        <v>568</v>
      </c>
      <c r="M6895"/>
      <c r="N6895"/>
      <c r="O6895"/>
      <c r="P6895"/>
      <c r="Q6895"/>
      <c r="R6895"/>
      <c r="S6895"/>
      <c r="T6895"/>
      <c r="U6895"/>
      <c r="V6895"/>
      <c r="W6895"/>
      <c r="X6895"/>
      <c r="Y6895"/>
      <c r="Z6895"/>
      <c r="AA6895"/>
      <c r="AB6895"/>
      <c r="AC6895"/>
      <c r="AD6895"/>
      <c r="AE6895"/>
      <c r="AF6895"/>
      <c r="AG6895"/>
      <c r="AH6895"/>
      <c r="AI6895"/>
      <c r="AJ6895"/>
      <c r="AK6895"/>
      <c r="AL6895"/>
      <c r="AM6895"/>
      <c r="AN6895"/>
      <c r="AO6895"/>
      <c r="AP6895"/>
      <c r="AQ6895"/>
      <c r="AR6895"/>
      <c r="AS6895"/>
      <c r="AT6895"/>
      <c r="AU6895"/>
      <c r="AV6895"/>
      <c r="AW6895"/>
      <c r="AX6895"/>
      <c r="AY6895"/>
      <c r="AZ6895"/>
      <c r="BA6895"/>
      <c r="BB6895"/>
      <c r="BC6895"/>
      <c r="BD6895"/>
      <c r="BE6895"/>
      <c r="BF6895"/>
      <c r="BG6895"/>
      <c r="BH6895"/>
      <c r="BI6895"/>
      <c r="BJ6895"/>
      <c r="BK6895"/>
      <c r="BL6895"/>
      <c r="BM6895"/>
      <c r="BN6895"/>
      <c r="BO6895"/>
    </row>
    <row r="6896" spans="1:67" ht="15" x14ac:dyDescent="0.25">
      <c r="A6896" s="245" t="s">
        <v>637</v>
      </c>
      <c r="B6896" s="245" t="s">
        <v>636</v>
      </c>
      <c r="C6896" s="245" t="s">
        <v>642</v>
      </c>
      <c r="D6896" s="245" t="s">
        <v>641</v>
      </c>
      <c r="E6896" s="246" t="s">
        <v>44</v>
      </c>
      <c r="F6896" s="245" t="s">
        <v>44</v>
      </c>
      <c r="G6896" s="245" t="s">
        <v>649</v>
      </c>
      <c r="H6896" s="245" t="s">
        <v>14353</v>
      </c>
      <c r="I6896" s="245" t="s">
        <v>648</v>
      </c>
      <c r="J6896" s="245" t="s">
        <v>569</v>
      </c>
      <c r="K6896" s="246" t="s">
        <v>14334</v>
      </c>
      <c r="L6896" s="245" t="s">
        <v>568</v>
      </c>
      <c r="M6896"/>
      <c r="N6896"/>
      <c r="O6896"/>
      <c r="P6896"/>
      <c r="Q6896"/>
      <c r="R6896"/>
      <c r="S6896"/>
      <c r="T6896"/>
      <c r="U6896"/>
      <c r="V6896"/>
      <c r="W6896"/>
      <c r="X6896"/>
      <c r="Y6896"/>
      <c r="Z6896"/>
      <c r="AA6896"/>
      <c r="AB6896"/>
      <c r="AC6896"/>
      <c r="AD6896"/>
      <c r="AE6896"/>
      <c r="AF6896"/>
      <c r="AG6896"/>
      <c r="AH6896"/>
      <c r="AI6896"/>
      <c r="AJ6896"/>
      <c r="AK6896"/>
      <c r="AL6896"/>
      <c r="AM6896"/>
      <c r="AN6896"/>
      <c r="AO6896"/>
      <c r="AP6896"/>
      <c r="AQ6896"/>
      <c r="AR6896"/>
      <c r="AS6896"/>
      <c r="AT6896"/>
      <c r="AU6896"/>
      <c r="AV6896"/>
      <c r="AW6896"/>
      <c r="AX6896"/>
      <c r="AY6896"/>
      <c r="AZ6896"/>
      <c r="BA6896"/>
      <c r="BB6896"/>
      <c r="BC6896"/>
      <c r="BD6896"/>
      <c r="BE6896"/>
      <c r="BF6896"/>
      <c r="BG6896"/>
      <c r="BH6896"/>
      <c r="BI6896"/>
      <c r="BJ6896"/>
      <c r="BK6896"/>
      <c r="BL6896"/>
      <c r="BM6896"/>
      <c r="BN6896"/>
      <c r="BO6896"/>
    </row>
    <row r="6897" spans="1:67" ht="15" x14ac:dyDescent="0.25">
      <c r="A6897" s="245" t="s">
        <v>637</v>
      </c>
      <c r="B6897" s="245" t="s">
        <v>636</v>
      </c>
      <c r="C6897" s="245" t="s">
        <v>642</v>
      </c>
      <c r="D6897" s="245" t="s">
        <v>641</v>
      </c>
      <c r="E6897" s="246" t="s">
        <v>44</v>
      </c>
      <c r="F6897" s="245" t="s">
        <v>44</v>
      </c>
      <c r="G6897" s="245" t="s">
        <v>646</v>
      </c>
      <c r="H6897" s="245" t="s">
        <v>14354</v>
      </c>
      <c r="I6897" s="245" t="s">
        <v>633</v>
      </c>
      <c r="J6897" s="245" t="s">
        <v>569</v>
      </c>
      <c r="K6897" s="246" t="s">
        <v>25157</v>
      </c>
      <c r="L6897" s="245" t="s">
        <v>568</v>
      </c>
      <c r="M6897"/>
      <c r="N6897"/>
      <c r="O6897"/>
      <c r="P6897"/>
      <c r="Q6897"/>
      <c r="R6897"/>
      <c r="S6897"/>
      <c r="T6897"/>
      <c r="U6897"/>
      <c r="V6897"/>
      <c r="W6897"/>
      <c r="X6897"/>
      <c r="Y6897"/>
      <c r="Z6897"/>
      <c r="AA6897"/>
      <c r="AB6897"/>
      <c r="AC6897"/>
      <c r="AD6897"/>
      <c r="AE6897"/>
      <c r="AF6897"/>
      <c r="AG6897"/>
      <c r="AH6897"/>
      <c r="AI6897"/>
      <c r="AJ6897"/>
      <c r="AK6897"/>
      <c r="AL6897"/>
      <c r="AM6897"/>
      <c r="AN6897"/>
      <c r="AO6897"/>
      <c r="AP6897"/>
      <c r="AQ6897"/>
      <c r="AR6897"/>
      <c r="AS6897"/>
      <c r="AT6897"/>
      <c r="AU6897"/>
      <c r="AV6897"/>
      <c r="AW6897"/>
      <c r="AX6897"/>
      <c r="AY6897"/>
      <c r="AZ6897"/>
      <c r="BA6897"/>
      <c r="BB6897"/>
      <c r="BC6897"/>
      <c r="BD6897"/>
      <c r="BE6897"/>
      <c r="BF6897"/>
      <c r="BG6897"/>
      <c r="BH6897"/>
      <c r="BI6897"/>
      <c r="BJ6897"/>
      <c r="BK6897"/>
      <c r="BL6897"/>
      <c r="BM6897"/>
      <c r="BN6897"/>
      <c r="BO6897"/>
    </row>
    <row r="6898" spans="1:67" ht="15" x14ac:dyDescent="0.25">
      <c r="A6898" s="245" t="s">
        <v>637</v>
      </c>
      <c r="B6898" s="245" t="s">
        <v>636</v>
      </c>
      <c r="C6898" s="245" t="s">
        <v>642</v>
      </c>
      <c r="D6898" s="245" t="s">
        <v>641</v>
      </c>
      <c r="E6898" s="246" t="s">
        <v>44</v>
      </c>
      <c r="F6898" s="245" t="s">
        <v>44</v>
      </c>
      <c r="G6898" s="245" t="s">
        <v>644</v>
      </c>
      <c r="H6898" s="245" t="s">
        <v>14355</v>
      </c>
      <c r="I6898" s="245" t="s">
        <v>633</v>
      </c>
      <c r="J6898" s="245" t="s">
        <v>569</v>
      </c>
      <c r="K6898" s="246" t="s">
        <v>10038</v>
      </c>
      <c r="L6898" s="245" t="s">
        <v>568</v>
      </c>
      <c r="M6898"/>
      <c r="N6898"/>
      <c r="O6898"/>
      <c r="P6898"/>
      <c r="Q6898"/>
      <c r="R6898"/>
      <c r="S6898"/>
      <c r="T6898"/>
      <c r="U6898"/>
      <c r="V6898"/>
      <c r="W6898"/>
      <c r="X6898"/>
      <c r="Y6898"/>
      <c r="Z6898"/>
      <c r="AA6898"/>
      <c r="AB6898"/>
      <c r="AC6898"/>
      <c r="AD6898"/>
      <c r="AE6898"/>
      <c r="AF6898"/>
      <c r="AG6898"/>
      <c r="AH6898"/>
      <c r="AI6898"/>
      <c r="AJ6898"/>
      <c r="AK6898"/>
      <c r="AL6898"/>
      <c r="AM6898"/>
      <c r="AN6898"/>
      <c r="AO6898"/>
      <c r="AP6898"/>
      <c r="AQ6898"/>
      <c r="AR6898"/>
      <c r="AS6898"/>
      <c r="AT6898"/>
      <c r="AU6898"/>
      <c r="AV6898"/>
      <c r="AW6898"/>
      <c r="AX6898"/>
      <c r="AY6898"/>
      <c r="AZ6898"/>
      <c r="BA6898"/>
      <c r="BB6898"/>
      <c r="BC6898"/>
      <c r="BD6898"/>
      <c r="BE6898"/>
      <c r="BF6898"/>
      <c r="BG6898"/>
      <c r="BH6898"/>
      <c r="BI6898"/>
      <c r="BJ6898"/>
      <c r="BK6898"/>
      <c r="BL6898"/>
      <c r="BM6898"/>
      <c r="BN6898"/>
      <c r="BO6898"/>
    </row>
    <row r="6899" spans="1:67" ht="15" x14ac:dyDescent="0.25">
      <c r="A6899" s="245" t="s">
        <v>637</v>
      </c>
      <c r="B6899" s="245" t="s">
        <v>636</v>
      </c>
      <c r="C6899" s="245" t="s">
        <v>642</v>
      </c>
      <c r="D6899" s="245" t="s">
        <v>641</v>
      </c>
      <c r="E6899" s="246" t="s">
        <v>44</v>
      </c>
      <c r="F6899" s="245" t="s">
        <v>44</v>
      </c>
      <c r="G6899" s="245" t="s">
        <v>640</v>
      </c>
      <c r="H6899" s="245" t="s">
        <v>14357</v>
      </c>
      <c r="I6899" s="245" t="s">
        <v>633</v>
      </c>
      <c r="J6899" s="245" t="s">
        <v>569</v>
      </c>
      <c r="K6899" s="246" t="s">
        <v>8760</v>
      </c>
      <c r="L6899" s="245" t="s">
        <v>568</v>
      </c>
      <c r="M6899"/>
      <c r="N6899"/>
      <c r="O6899"/>
      <c r="P6899"/>
      <c r="Q6899"/>
      <c r="R6899"/>
      <c r="S6899"/>
      <c r="T6899"/>
      <c r="U6899"/>
      <c r="V6899"/>
      <c r="W6899"/>
      <c r="X6899"/>
      <c r="Y6899"/>
      <c r="Z6899"/>
      <c r="AA6899"/>
      <c r="AB6899"/>
      <c r="AC6899"/>
      <c r="AD6899"/>
      <c r="AE6899"/>
      <c r="AF6899"/>
      <c r="AG6899"/>
      <c r="AH6899"/>
      <c r="AI6899"/>
      <c r="AJ6899"/>
      <c r="AK6899"/>
      <c r="AL6899"/>
      <c r="AM6899"/>
      <c r="AN6899"/>
      <c r="AO6899"/>
      <c r="AP6899"/>
      <c r="AQ6899"/>
      <c r="AR6899"/>
      <c r="AS6899"/>
      <c r="AT6899"/>
      <c r="AU6899"/>
      <c r="AV6899"/>
      <c r="AW6899"/>
      <c r="AX6899"/>
      <c r="AY6899"/>
      <c r="AZ6899"/>
      <c r="BA6899"/>
      <c r="BB6899"/>
      <c r="BC6899"/>
      <c r="BD6899"/>
      <c r="BE6899"/>
      <c r="BF6899"/>
      <c r="BG6899"/>
      <c r="BH6899"/>
      <c r="BI6899"/>
      <c r="BJ6899"/>
      <c r="BK6899"/>
      <c r="BL6899"/>
      <c r="BM6899"/>
      <c r="BN6899"/>
      <c r="BO6899"/>
    </row>
    <row r="6900" spans="1:67" ht="15" x14ac:dyDescent="0.25">
      <c r="A6900" s="245" t="s">
        <v>637</v>
      </c>
      <c r="B6900" s="245" t="s">
        <v>636</v>
      </c>
      <c r="C6900" s="245" t="s">
        <v>642</v>
      </c>
      <c r="D6900" s="245" t="s">
        <v>641</v>
      </c>
      <c r="E6900" s="246" t="s">
        <v>44</v>
      </c>
      <c r="F6900" s="245" t="s">
        <v>44</v>
      </c>
      <c r="G6900" s="245" t="s">
        <v>1854</v>
      </c>
      <c r="H6900" s="245" t="s">
        <v>14358</v>
      </c>
      <c r="I6900" s="245" t="s">
        <v>648</v>
      </c>
      <c r="J6900" s="245" t="s">
        <v>569</v>
      </c>
      <c r="K6900" s="246" t="s">
        <v>8870</v>
      </c>
      <c r="L6900" s="245" t="s">
        <v>568</v>
      </c>
      <c r="M6900"/>
      <c r="N6900"/>
      <c r="O6900"/>
      <c r="P6900"/>
      <c r="Q6900"/>
      <c r="R6900"/>
      <c r="S6900"/>
      <c r="T6900"/>
      <c r="U6900"/>
      <c r="V6900"/>
      <c r="W6900"/>
      <c r="X6900"/>
      <c r="Y6900"/>
      <c r="Z6900"/>
      <c r="AA6900"/>
      <c r="AB6900"/>
      <c r="AC6900"/>
      <c r="AD6900"/>
      <c r="AE6900"/>
      <c r="AF6900"/>
      <c r="AG6900"/>
      <c r="AH6900"/>
      <c r="AI6900"/>
      <c r="AJ6900"/>
      <c r="AK6900"/>
      <c r="AL6900"/>
      <c r="AM6900"/>
      <c r="AN6900"/>
      <c r="AO6900"/>
      <c r="AP6900"/>
      <c r="AQ6900"/>
      <c r="AR6900"/>
      <c r="AS6900"/>
      <c r="AT6900"/>
      <c r="AU6900"/>
      <c r="AV6900"/>
      <c r="AW6900"/>
      <c r="AX6900"/>
      <c r="AY6900"/>
      <c r="AZ6900"/>
      <c r="BA6900"/>
      <c r="BB6900"/>
      <c r="BC6900"/>
      <c r="BD6900"/>
      <c r="BE6900"/>
      <c r="BF6900"/>
      <c r="BG6900"/>
      <c r="BH6900"/>
      <c r="BI6900"/>
      <c r="BJ6900"/>
      <c r="BK6900"/>
      <c r="BL6900"/>
      <c r="BM6900"/>
      <c r="BN6900"/>
      <c r="BO6900"/>
    </row>
    <row r="6901" spans="1:67" ht="15" x14ac:dyDescent="0.25">
      <c r="A6901" s="245" t="s">
        <v>637</v>
      </c>
      <c r="B6901" s="245" t="s">
        <v>636</v>
      </c>
      <c r="C6901" s="245" t="s">
        <v>642</v>
      </c>
      <c r="D6901" s="245" t="s">
        <v>641</v>
      </c>
      <c r="E6901" s="246" t="s">
        <v>44</v>
      </c>
      <c r="F6901" s="245" t="s">
        <v>44</v>
      </c>
      <c r="G6901" s="245" t="s">
        <v>1853</v>
      </c>
      <c r="H6901" s="245" t="s">
        <v>14359</v>
      </c>
      <c r="I6901" s="245" t="s">
        <v>648</v>
      </c>
      <c r="J6901" s="245" t="s">
        <v>569</v>
      </c>
      <c r="K6901" s="246" t="s">
        <v>8283</v>
      </c>
      <c r="L6901" s="245" t="s">
        <v>568</v>
      </c>
      <c r="M6901"/>
      <c r="N6901"/>
      <c r="O6901"/>
      <c r="P6901"/>
      <c r="Q6901"/>
      <c r="R6901"/>
      <c r="S6901"/>
      <c r="T6901"/>
      <c r="U6901"/>
      <c r="V6901"/>
      <c r="W6901"/>
      <c r="X6901"/>
      <c r="Y6901"/>
      <c r="Z6901"/>
      <c r="AA6901"/>
      <c r="AB6901"/>
      <c r="AC6901"/>
      <c r="AD6901"/>
      <c r="AE6901"/>
      <c r="AF6901"/>
      <c r="AG6901"/>
      <c r="AH6901"/>
      <c r="AI6901"/>
      <c r="AJ6901"/>
      <c r="AK6901"/>
      <c r="AL6901"/>
      <c r="AM6901"/>
      <c r="AN6901"/>
      <c r="AO6901"/>
      <c r="AP6901"/>
      <c r="AQ6901"/>
      <c r="AR6901"/>
      <c r="AS6901"/>
      <c r="AT6901"/>
      <c r="AU6901"/>
      <c r="AV6901"/>
      <c r="AW6901"/>
      <c r="AX6901"/>
      <c r="AY6901"/>
      <c r="AZ6901"/>
      <c r="BA6901"/>
      <c r="BB6901"/>
      <c r="BC6901"/>
      <c r="BD6901"/>
      <c r="BE6901"/>
      <c r="BF6901"/>
      <c r="BG6901"/>
      <c r="BH6901"/>
      <c r="BI6901"/>
      <c r="BJ6901"/>
      <c r="BK6901"/>
      <c r="BL6901"/>
      <c r="BM6901"/>
      <c r="BN6901"/>
      <c r="BO6901"/>
    </row>
    <row r="6902" spans="1:67" ht="15" x14ac:dyDescent="0.25">
      <c r="A6902" s="245" t="s">
        <v>637</v>
      </c>
      <c r="B6902" s="245" t="s">
        <v>636</v>
      </c>
      <c r="C6902" s="245" t="s">
        <v>642</v>
      </c>
      <c r="D6902" s="245" t="s">
        <v>641</v>
      </c>
      <c r="E6902" s="246" t="s">
        <v>44</v>
      </c>
      <c r="F6902" s="245" t="s">
        <v>44</v>
      </c>
      <c r="G6902" s="245" t="s">
        <v>1852</v>
      </c>
      <c r="H6902" s="245" t="s">
        <v>14361</v>
      </c>
      <c r="I6902" s="245" t="s">
        <v>648</v>
      </c>
      <c r="J6902" s="245" t="s">
        <v>569</v>
      </c>
      <c r="K6902" s="246" t="s">
        <v>5971</v>
      </c>
      <c r="L6902" s="245" t="s">
        <v>568</v>
      </c>
      <c r="M6902"/>
      <c r="N6902"/>
      <c r="O6902"/>
      <c r="P6902"/>
      <c r="Q6902"/>
      <c r="R6902"/>
      <c r="S6902"/>
      <c r="T6902"/>
      <c r="U6902"/>
      <c r="V6902"/>
      <c r="W6902"/>
      <c r="X6902"/>
      <c r="Y6902"/>
      <c r="Z6902"/>
      <c r="AA6902"/>
      <c r="AB6902"/>
      <c r="AC6902"/>
      <c r="AD6902"/>
      <c r="AE6902"/>
      <c r="AF6902"/>
      <c r="AG6902"/>
      <c r="AH6902"/>
      <c r="AI6902"/>
      <c r="AJ6902"/>
      <c r="AK6902"/>
      <c r="AL6902"/>
      <c r="AM6902"/>
      <c r="AN6902"/>
      <c r="AO6902"/>
      <c r="AP6902"/>
      <c r="AQ6902"/>
      <c r="AR6902"/>
      <c r="AS6902"/>
      <c r="AT6902"/>
      <c r="AU6902"/>
      <c r="AV6902"/>
      <c r="AW6902"/>
      <c r="AX6902"/>
      <c r="AY6902"/>
      <c r="AZ6902"/>
      <c r="BA6902"/>
      <c r="BB6902"/>
      <c r="BC6902"/>
      <c r="BD6902"/>
      <c r="BE6902"/>
      <c r="BF6902"/>
      <c r="BG6902"/>
      <c r="BH6902"/>
      <c r="BI6902"/>
      <c r="BJ6902"/>
      <c r="BK6902"/>
      <c r="BL6902"/>
      <c r="BM6902"/>
      <c r="BN6902"/>
      <c r="BO6902"/>
    </row>
    <row r="6903" spans="1:67" ht="15" x14ac:dyDescent="0.25">
      <c r="A6903" s="245" t="s">
        <v>637</v>
      </c>
      <c r="B6903" s="245" t="s">
        <v>636</v>
      </c>
      <c r="C6903" s="245" t="s">
        <v>642</v>
      </c>
      <c r="D6903" s="245" t="s">
        <v>641</v>
      </c>
      <c r="E6903" s="246" t="s">
        <v>44</v>
      </c>
      <c r="F6903" s="245" t="s">
        <v>44</v>
      </c>
      <c r="G6903" s="245" t="s">
        <v>1851</v>
      </c>
      <c r="H6903" s="245" t="s">
        <v>14362</v>
      </c>
      <c r="I6903" s="245" t="s">
        <v>648</v>
      </c>
      <c r="J6903" s="245" t="s">
        <v>569</v>
      </c>
      <c r="K6903" s="246" t="s">
        <v>867</v>
      </c>
      <c r="L6903" s="245" t="s">
        <v>568</v>
      </c>
      <c r="M6903"/>
      <c r="N6903"/>
      <c r="O6903"/>
      <c r="P6903"/>
      <c r="Q6903"/>
      <c r="R6903"/>
      <c r="S6903"/>
      <c r="T6903"/>
      <c r="U6903"/>
      <c r="V6903"/>
      <c r="W6903"/>
      <c r="X6903"/>
      <c r="Y6903"/>
      <c r="Z6903"/>
      <c r="AA6903"/>
      <c r="AB6903"/>
      <c r="AC6903"/>
      <c r="AD6903"/>
      <c r="AE6903"/>
      <c r="AF6903"/>
      <c r="AG6903"/>
      <c r="AH6903"/>
      <c r="AI6903"/>
      <c r="AJ6903"/>
      <c r="AK6903"/>
      <c r="AL6903"/>
      <c r="AM6903"/>
      <c r="AN6903"/>
      <c r="AO6903"/>
      <c r="AP6903"/>
      <c r="AQ6903"/>
      <c r="AR6903"/>
      <c r="AS6903"/>
      <c r="AT6903"/>
      <c r="AU6903"/>
      <c r="AV6903"/>
      <c r="AW6903"/>
      <c r="AX6903"/>
      <c r="AY6903"/>
      <c r="AZ6903"/>
      <c r="BA6903"/>
      <c r="BB6903"/>
      <c r="BC6903"/>
      <c r="BD6903"/>
      <c r="BE6903"/>
      <c r="BF6903"/>
      <c r="BG6903"/>
      <c r="BH6903"/>
      <c r="BI6903"/>
      <c r="BJ6903"/>
      <c r="BK6903"/>
      <c r="BL6903"/>
      <c r="BM6903"/>
      <c r="BN6903"/>
      <c r="BO6903"/>
    </row>
    <row r="6904" spans="1:67" ht="15" x14ac:dyDescent="0.25">
      <c r="A6904" s="245" t="s">
        <v>637</v>
      </c>
      <c r="B6904" s="245" t="s">
        <v>636</v>
      </c>
      <c r="C6904" s="245" t="s">
        <v>642</v>
      </c>
      <c r="D6904" s="245" t="s">
        <v>641</v>
      </c>
      <c r="E6904" s="246" t="s">
        <v>44</v>
      </c>
      <c r="F6904" s="245" t="s">
        <v>44</v>
      </c>
      <c r="G6904" s="245" t="s">
        <v>14363</v>
      </c>
      <c r="H6904" s="245" t="s">
        <v>14364</v>
      </c>
      <c r="I6904" s="245" t="s">
        <v>648</v>
      </c>
      <c r="J6904" s="245" t="s">
        <v>569</v>
      </c>
      <c r="K6904" s="246" t="s">
        <v>9439</v>
      </c>
      <c r="L6904" s="245" t="s">
        <v>568</v>
      </c>
      <c r="M6904"/>
      <c r="N6904"/>
      <c r="O6904"/>
      <c r="P6904"/>
      <c r="Q6904"/>
      <c r="R6904"/>
      <c r="S6904"/>
      <c r="T6904"/>
      <c r="U6904"/>
      <c r="V6904"/>
      <c r="W6904"/>
      <c r="X6904"/>
      <c r="Y6904"/>
      <c r="Z6904"/>
      <c r="AA6904"/>
      <c r="AB6904"/>
      <c r="AC6904"/>
      <c r="AD6904"/>
      <c r="AE6904"/>
      <c r="AF6904"/>
      <c r="AG6904"/>
      <c r="AH6904"/>
      <c r="AI6904"/>
      <c r="AJ6904"/>
      <c r="AK6904"/>
      <c r="AL6904"/>
      <c r="AM6904"/>
      <c r="AN6904"/>
      <c r="AO6904"/>
      <c r="AP6904"/>
      <c r="AQ6904"/>
      <c r="AR6904"/>
      <c r="AS6904"/>
      <c r="AT6904"/>
      <c r="AU6904"/>
      <c r="AV6904"/>
      <c r="AW6904"/>
      <c r="AX6904"/>
      <c r="AY6904"/>
      <c r="AZ6904"/>
      <c r="BA6904"/>
      <c r="BB6904"/>
      <c r="BC6904"/>
      <c r="BD6904"/>
      <c r="BE6904"/>
      <c r="BF6904"/>
      <c r="BG6904"/>
      <c r="BH6904"/>
      <c r="BI6904"/>
      <c r="BJ6904"/>
      <c r="BK6904"/>
      <c r="BL6904"/>
      <c r="BM6904"/>
      <c r="BN6904"/>
      <c r="BO6904"/>
    </row>
    <row r="6905" spans="1:67" ht="15" x14ac:dyDescent="0.25">
      <c r="A6905" s="245" t="s">
        <v>637</v>
      </c>
      <c r="B6905" s="245" t="s">
        <v>636</v>
      </c>
      <c r="C6905" s="245" t="s">
        <v>642</v>
      </c>
      <c r="D6905" s="245" t="s">
        <v>641</v>
      </c>
      <c r="E6905" s="246" t="s">
        <v>44</v>
      </c>
      <c r="F6905" s="245" t="s">
        <v>44</v>
      </c>
      <c r="G6905" s="245" t="s">
        <v>14365</v>
      </c>
      <c r="H6905" s="245" t="s">
        <v>14366</v>
      </c>
      <c r="I6905" s="245" t="s">
        <v>648</v>
      </c>
      <c r="J6905" s="245" t="s">
        <v>569</v>
      </c>
      <c r="K6905" s="246" t="s">
        <v>3593</v>
      </c>
      <c r="L6905" s="245" t="s">
        <v>568</v>
      </c>
      <c r="M6905"/>
      <c r="N6905"/>
      <c r="O6905"/>
      <c r="P6905"/>
      <c r="Q6905"/>
      <c r="R6905"/>
      <c r="S6905"/>
      <c r="T6905"/>
      <c r="U6905"/>
      <c r="V6905"/>
      <c r="W6905"/>
      <c r="X6905"/>
      <c r="Y6905"/>
      <c r="Z6905"/>
      <c r="AA6905"/>
      <c r="AB6905"/>
      <c r="AC6905"/>
      <c r="AD6905"/>
      <c r="AE6905"/>
      <c r="AF6905"/>
      <c r="AG6905"/>
      <c r="AH6905"/>
      <c r="AI6905"/>
      <c r="AJ6905"/>
      <c r="AK6905"/>
      <c r="AL6905"/>
      <c r="AM6905"/>
      <c r="AN6905"/>
      <c r="AO6905"/>
      <c r="AP6905"/>
      <c r="AQ6905"/>
      <c r="AR6905"/>
      <c r="AS6905"/>
      <c r="AT6905"/>
      <c r="AU6905"/>
      <c r="AV6905"/>
      <c r="AW6905"/>
      <c r="AX6905"/>
      <c r="AY6905"/>
      <c r="AZ6905"/>
      <c r="BA6905"/>
      <c r="BB6905"/>
      <c r="BC6905"/>
      <c r="BD6905"/>
      <c r="BE6905"/>
      <c r="BF6905"/>
      <c r="BG6905"/>
      <c r="BH6905"/>
      <c r="BI6905"/>
      <c r="BJ6905"/>
      <c r="BK6905"/>
      <c r="BL6905"/>
      <c r="BM6905"/>
      <c r="BN6905"/>
      <c r="BO6905"/>
    </row>
    <row r="6906" spans="1:67" ht="15" x14ac:dyDescent="0.25">
      <c r="A6906" s="245" t="s">
        <v>637</v>
      </c>
      <c r="B6906" s="245" t="s">
        <v>636</v>
      </c>
      <c r="C6906" s="245" t="s">
        <v>642</v>
      </c>
      <c r="D6906" s="245" t="s">
        <v>641</v>
      </c>
      <c r="E6906" s="246" t="s">
        <v>44</v>
      </c>
      <c r="F6906" s="245" t="s">
        <v>44</v>
      </c>
      <c r="G6906" s="245" t="s">
        <v>14367</v>
      </c>
      <c r="H6906" s="245" t="s">
        <v>14368</v>
      </c>
      <c r="I6906" s="245" t="s">
        <v>648</v>
      </c>
      <c r="J6906" s="245" t="s">
        <v>569</v>
      </c>
      <c r="K6906" s="246" t="s">
        <v>3596</v>
      </c>
      <c r="L6906" s="245" t="s">
        <v>568</v>
      </c>
      <c r="M6906"/>
      <c r="N6906"/>
      <c r="O6906"/>
      <c r="P6906"/>
      <c r="Q6906"/>
      <c r="R6906"/>
      <c r="S6906"/>
      <c r="T6906"/>
      <c r="U6906"/>
      <c r="V6906"/>
      <c r="W6906"/>
      <c r="X6906"/>
      <c r="Y6906"/>
      <c r="Z6906"/>
      <c r="AA6906"/>
      <c r="AB6906"/>
      <c r="AC6906"/>
      <c r="AD6906"/>
      <c r="AE6906"/>
      <c r="AF6906"/>
      <c r="AG6906"/>
      <c r="AH6906"/>
      <c r="AI6906"/>
      <c r="AJ6906"/>
      <c r="AK6906"/>
      <c r="AL6906"/>
      <c r="AM6906"/>
      <c r="AN6906"/>
      <c r="AO6906"/>
      <c r="AP6906"/>
      <c r="AQ6906"/>
      <c r="AR6906"/>
      <c r="AS6906"/>
      <c r="AT6906"/>
      <c r="AU6906"/>
      <c r="AV6906"/>
      <c r="AW6906"/>
      <c r="AX6906"/>
      <c r="AY6906"/>
      <c r="AZ6906"/>
      <c r="BA6906"/>
      <c r="BB6906"/>
      <c r="BC6906"/>
      <c r="BD6906"/>
      <c r="BE6906"/>
      <c r="BF6906"/>
      <c r="BG6906"/>
      <c r="BH6906"/>
      <c r="BI6906"/>
      <c r="BJ6906"/>
      <c r="BK6906"/>
      <c r="BL6906"/>
      <c r="BM6906"/>
      <c r="BN6906"/>
      <c r="BO6906"/>
    </row>
    <row r="6907" spans="1:67" ht="15" x14ac:dyDescent="0.25">
      <c r="A6907" s="245" t="s">
        <v>637</v>
      </c>
      <c r="B6907" s="245" t="s">
        <v>636</v>
      </c>
      <c r="C6907" s="245" t="s">
        <v>642</v>
      </c>
      <c r="D6907" s="245" t="s">
        <v>641</v>
      </c>
      <c r="E6907" s="246" t="s">
        <v>44</v>
      </c>
      <c r="F6907" s="245" t="s">
        <v>44</v>
      </c>
      <c r="G6907" s="245" t="s">
        <v>14369</v>
      </c>
      <c r="H6907" s="245" t="s">
        <v>14370</v>
      </c>
      <c r="I6907" s="245" t="s">
        <v>648</v>
      </c>
      <c r="J6907" s="245" t="s">
        <v>569</v>
      </c>
      <c r="K6907" s="246" t="s">
        <v>8403</v>
      </c>
      <c r="L6907" s="245" t="s">
        <v>568</v>
      </c>
      <c r="M6907"/>
      <c r="N6907"/>
      <c r="O6907"/>
      <c r="P6907"/>
      <c r="Q6907"/>
      <c r="R6907"/>
      <c r="S6907"/>
      <c r="T6907"/>
      <c r="U6907"/>
      <c r="V6907"/>
      <c r="W6907"/>
      <c r="X6907"/>
      <c r="Y6907"/>
      <c r="Z6907"/>
      <c r="AA6907"/>
      <c r="AB6907"/>
      <c r="AC6907"/>
      <c r="AD6907"/>
      <c r="AE6907"/>
      <c r="AF6907"/>
      <c r="AG6907"/>
      <c r="AH6907"/>
      <c r="AI6907"/>
      <c r="AJ6907"/>
      <c r="AK6907"/>
      <c r="AL6907"/>
      <c r="AM6907"/>
      <c r="AN6907"/>
      <c r="AO6907"/>
      <c r="AP6907"/>
      <c r="AQ6907"/>
      <c r="AR6907"/>
      <c r="AS6907"/>
      <c r="AT6907"/>
      <c r="AU6907"/>
      <c r="AV6907"/>
      <c r="AW6907"/>
      <c r="AX6907"/>
      <c r="AY6907"/>
      <c r="AZ6907"/>
      <c r="BA6907"/>
      <c r="BB6907"/>
      <c r="BC6907"/>
      <c r="BD6907"/>
      <c r="BE6907"/>
      <c r="BF6907"/>
      <c r="BG6907"/>
      <c r="BH6907"/>
      <c r="BI6907"/>
      <c r="BJ6907"/>
      <c r="BK6907"/>
      <c r="BL6907"/>
      <c r="BM6907"/>
      <c r="BN6907"/>
      <c r="BO6907"/>
    </row>
    <row r="6908" spans="1:67" ht="15" x14ac:dyDescent="0.25">
      <c r="A6908" s="245" t="s">
        <v>637</v>
      </c>
      <c r="B6908" s="245" t="s">
        <v>636</v>
      </c>
      <c r="C6908" s="245" t="s">
        <v>642</v>
      </c>
      <c r="D6908" s="245" t="s">
        <v>641</v>
      </c>
      <c r="E6908" s="246" t="s">
        <v>44</v>
      </c>
      <c r="F6908" s="245" t="s">
        <v>44</v>
      </c>
      <c r="G6908" s="245" t="s">
        <v>14371</v>
      </c>
      <c r="H6908" s="245" t="s">
        <v>14372</v>
      </c>
      <c r="I6908" s="245" t="s">
        <v>633</v>
      </c>
      <c r="J6908" s="245" t="s">
        <v>569</v>
      </c>
      <c r="K6908" s="246" t="s">
        <v>8282</v>
      </c>
      <c r="L6908" s="245" t="s">
        <v>568</v>
      </c>
      <c r="M6908"/>
      <c r="N6908"/>
      <c r="O6908"/>
      <c r="P6908"/>
      <c r="Q6908"/>
      <c r="R6908"/>
      <c r="S6908"/>
      <c r="T6908"/>
      <c r="U6908"/>
      <c r="V6908"/>
      <c r="W6908"/>
      <c r="X6908"/>
      <c r="Y6908"/>
      <c r="Z6908"/>
      <c r="AA6908"/>
      <c r="AB6908"/>
      <c r="AC6908"/>
      <c r="AD6908"/>
      <c r="AE6908"/>
      <c r="AF6908"/>
      <c r="AG6908"/>
      <c r="AH6908"/>
      <c r="AI6908"/>
      <c r="AJ6908"/>
      <c r="AK6908"/>
      <c r="AL6908"/>
      <c r="AM6908"/>
      <c r="AN6908"/>
      <c r="AO6908"/>
      <c r="AP6908"/>
      <c r="AQ6908"/>
      <c r="AR6908"/>
      <c r="AS6908"/>
      <c r="AT6908"/>
      <c r="AU6908"/>
      <c r="AV6908"/>
      <c r="AW6908"/>
      <c r="AX6908"/>
      <c r="AY6908"/>
      <c r="AZ6908"/>
      <c r="BA6908"/>
      <c r="BB6908"/>
      <c r="BC6908"/>
      <c r="BD6908"/>
      <c r="BE6908"/>
      <c r="BF6908"/>
      <c r="BG6908"/>
      <c r="BH6908"/>
      <c r="BI6908"/>
      <c r="BJ6908"/>
      <c r="BK6908"/>
      <c r="BL6908"/>
      <c r="BM6908"/>
      <c r="BN6908"/>
      <c r="BO6908"/>
    </row>
    <row r="6909" spans="1:67" ht="15" x14ac:dyDescent="0.25">
      <c r="A6909" s="245" t="s">
        <v>637</v>
      </c>
      <c r="B6909" s="245" t="s">
        <v>636</v>
      </c>
      <c r="C6909" s="245" t="s">
        <v>642</v>
      </c>
      <c r="D6909" s="245" t="s">
        <v>641</v>
      </c>
      <c r="E6909" s="246" t="s">
        <v>44</v>
      </c>
      <c r="F6909" s="245" t="s">
        <v>44</v>
      </c>
      <c r="G6909" s="245" t="s">
        <v>14373</v>
      </c>
      <c r="H6909" s="245" t="s">
        <v>14374</v>
      </c>
      <c r="I6909" s="245" t="s">
        <v>633</v>
      </c>
      <c r="J6909" s="245" t="s">
        <v>569</v>
      </c>
      <c r="K6909" s="246" t="s">
        <v>8451</v>
      </c>
      <c r="L6909" s="245" t="s">
        <v>568</v>
      </c>
      <c r="M6909"/>
      <c r="N6909"/>
      <c r="O6909"/>
      <c r="P6909"/>
      <c r="Q6909"/>
      <c r="R6909"/>
      <c r="S6909"/>
      <c r="T6909"/>
      <c r="U6909"/>
      <c r="V6909"/>
      <c r="W6909"/>
      <c r="X6909"/>
      <c r="Y6909"/>
      <c r="Z6909"/>
      <c r="AA6909"/>
      <c r="AB6909"/>
      <c r="AC6909"/>
      <c r="AD6909"/>
      <c r="AE6909"/>
      <c r="AF6909"/>
      <c r="AG6909"/>
      <c r="AH6909"/>
      <c r="AI6909"/>
      <c r="AJ6909"/>
      <c r="AK6909"/>
      <c r="AL6909"/>
      <c r="AM6909"/>
      <c r="AN6909"/>
      <c r="AO6909"/>
      <c r="AP6909"/>
      <c r="AQ6909"/>
      <c r="AR6909"/>
      <c r="AS6909"/>
      <c r="AT6909"/>
      <c r="AU6909"/>
      <c r="AV6909"/>
      <c r="AW6909"/>
      <c r="AX6909"/>
      <c r="AY6909"/>
      <c r="AZ6909"/>
      <c r="BA6909"/>
      <c r="BB6909"/>
      <c r="BC6909"/>
      <c r="BD6909"/>
      <c r="BE6909"/>
      <c r="BF6909"/>
      <c r="BG6909"/>
      <c r="BH6909"/>
      <c r="BI6909"/>
      <c r="BJ6909"/>
      <c r="BK6909"/>
      <c r="BL6909"/>
      <c r="BM6909"/>
      <c r="BN6909"/>
      <c r="BO6909"/>
    </row>
    <row r="6910" spans="1:67" ht="15" x14ac:dyDescent="0.25">
      <c r="A6910" s="245" t="s">
        <v>637</v>
      </c>
      <c r="B6910" s="245" t="s">
        <v>636</v>
      </c>
      <c r="C6910" s="245" t="s">
        <v>642</v>
      </c>
      <c r="D6910" s="245" t="s">
        <v>641</v>
      </c>
      <c r="E6910" s="246" t="s">
        <v>44</v>
      </c>
      <c r="F6910" s="245" t="s">
        <v>44</v>
      </c>
      <c r="G6910" s="245" t="s">
        <v>14375</v>
      </c>
      <c r="H6910" s="245" t="s">
        <v>14376</v>
      </c>
      <c r="I6910" s="245" t="s">
        <v>633</v>
      </c>
      <c r="J6910" s="245" t="s">
        <v>569</v>
      </c>
      <c r="K6910" s="246" t="s">
        <v>8053</v>
      </c>
      <c r="L6910" s="245" t="s">
        <v>568</v>
      </c>
      <c r="M6910"/>
      <c r="N6910"/>
      <c r="O6910"/>
      <c r="P6910"/>
      <c r="Q6910"/>
      <c r="R6910"/>
      <c r="S6910"/>
      <c r="T6910"/>
      <c r="U6910"/>
      <c r="V6910"/>
      <c r="W6910"/>
      <c r="X6910"/>
      <c r="Y6910"/>
      <c r="Z6910"/>
      <c r="AA6910"/>
      <c r="AB6910"/>
      <c r="AC6910"/>
      <c r="AD6910"/>
      <c r="AE6910"/>
      <c r="AF6910"/>
      <c r="AG6910"/>
      <c r="AH6910"/>
      <c r="AI6910"/>
      <c r="AJ6910"/>
      <c r="AK6910"/>
      <c r="AL6910"/>
      <c r="AM6910"/>
      <c r="AN6910"/>
      <c r="AO6910"/>
      <c r="AP6910"/>
      <c r="AQ6910"/>
      <c r="AR6910"/>
      <c r="AS6910"/>
      <c r="AT6910"/>
      <c r="AU6910"/>
      <c r="AV6910"/>
      <c r="AW6910"/>
      <c r="AX6910"/>
      <c r="AY6910"/>
      <c r="AZ6910"/>
      <c r="BA6910"/>
      <c r="BB6910"/>
      <c r="BC6910"/>
      <c r="BD6910"/>
      <c r="BE6910"/>
      <c r="BF6910"/>
      <c r="BG6910"/>
      <c r="BH6910"/>
      <c r="BI6910"/>
      <c r="BJ6910"/>
      <c r="BK6910"/>
      <c r="BL6910"/>
      <c r="BM6910"/>
      <c r="BN6910"/>
      <c r="BO6910"/>
    </row>
    <row r="6911" spans="1:67" ht="15" x14ac:dyDescent="0.25">
      <c r="A6911" s="245" t="s">
        <v>637</v>
      </c>
      <c r="B6911" s="245" t="s">
        <v>636</v>
      </c>
      <c r="C6911" s="245" t="s">
        <v>642</v>
      </c>
      <c r="D6911" s="245" t="s">
        <v>641</v>
      </c>
      <c r="E6911" s="246" t="s">
        <v>44</v>
      </c>
      <c r="F6911" s="245" t="s">
        <v>44</v>
      </c>
      <c r="G6911" s="245" t="s">
        <v>14377</v>
      </c>
      <c r="H6911" s="245" t="s">
        <v>14378</v>
      </c>
      <c r="I6911" s="245" t="s">
        <v>633</v>
      </c>
      <c r="J6911" s="245" t="s">
        <v>569</v>
      </c>
      <c r="K6911" s="246" t="s">
        <v>25753</v>
      </c>
      <c r="L6911" s="245" t="s">
        <v>568</v>
      </c>
      <c r="M6911"/>
      <c r="N6911"/>
      <c r="O6911"/>
      <c r="P6911"/>
      <c r="Q6911"/>
      <c r="R6911"/>
      <c r="S6911"/>
      <c r="T6911"/>
      <c r="U6911"/>
      <c r="V6911"/>
      <c r="W6911"/>
      <c r="X6911"/>
      <c r="Y6911"/>
      <c r="Z6911"/>
      <c r="AA6911"/>
      <c r="AB6911"/>
      <c r="AC6911"/>
      <c r="AD6911"/>
      <c r="AE6911"/>
      <c r="AF6911"/>
      <c r="AG6911"/>
      <c r="AH6911"/>
      <c r="AI6911"/>
      <c r="AJ6911"/>
      <c r="AK6911"/>
      <c r="AL6911"/>
      <c r="AM6911"/>
      <c r="AN6911"/>
      <c r="AO6911"/>
      <c r="AP6911"/>
      <c r="AQ6911"/>
      <c r="AR6911"/>
      <c r="AS6911"/>
      <c r="AT6911"/>
      <c r="AU6911"/>
      <c r="AV6911"/>
      <c r="AW6911"/>
      <c r="AX6911"/>
      <c r="AY6911"/>
      <c r="AZ6911"/>
      <c r="BA6911"/>
      <c r="BB6911"/>
      <c r="BC6911"/>
      <c r="BD6911"/>
      <c r="BE6911"/>
      <c r="BF6911"/>
      <c r="BG6911"/>
      <c r="BH6911"/>
      <c r="BI6911"/>
      <c r="BJ6911"/>
      <c r="BK6911"/>
      <c r="BL6911"/>
      <c r="BM6911"/>
      <c r="BN6911"/>
      <c r="BO6911"/>
    </row>
    <row r="6912" spans="1:67" ht="15" x14ac:dyDescent="0.25">
      <c r="A6912" s="245" t="s">
        <v>637</v>
      </c>
      <c r="B6912" s="245" t="s">
        <v>636</v>
      </c>
      <c r="C6912" s="245" t="s">
        <v>642</v>
      </c>
      <c r="D6912" s="245" t="s">
        <v>641</v>
      </c>
      <c r="E6912" s="246" t="s">
        <v>44</v>
      </c>
      <c r="F6912" s="245" t="s">
        <v>44</v>
      </c>
      <c r="G6912" s="245" t="s">
        <v>14379</v>
      </c>
      <c r="H6912" s="245" t="s">
        <v>14380</v>
      </c>
      <c r="I6912" s="245" t="s">
        <v>633</v>
      </c>
      <c r="J6912" s="245" t="s">
        <v>569</v>
      </c>
      <c r="K6912" s="246" t="s">
        <v>25764</v>
      </c>
      <c r="L6912" s="245" t="s">
        <v>568</v>
      </c>
      <c r="M6912"/>
      <c r="N6912"/>
      <c r="O6912"/>
      <c r="P6912"/>
      <c r="Q6912"/>
      <c r="R6912"/>
      <c r="S6912"/>
      <c r="T6912"/>
      <c r="U6912"/>
      <c r="V6912"/>
      <c r="W6912"/>
      <c r="X6912"/>
      <c r="Y6912"/>
      <c r="Z6912"/>
      <c r="AA6912"/>
      <c r="AB6912"/>
      <c r="AC6912"/>
      <c r="AD6912"/>
      <c r="AE6912"/>
      <c r="AF6912"/>
      <c r="AG6912"/>
      <c r="AH6912"/>
      <c r="AI6912"/>
      <c r="AJ6912"/>
      <c r="AK6912"/>
      <c r="AL6912"/>
      <c r="AM6912"/>
      <c r="AN6912"/>
      <c r="AO6912"/>
      <c r="AP6912"/>
      <c r="AQ6912"/>
      <c r="AR6912"/>
      <c r="AS6912"/>
      <c r="AT6912"/>
      <c r="AU6912"/>
      <c r="AV6912"/>
      <c r="AW6912"/>
      <c r="AX6912"/>
      <c r="AY6912"/>
      <c r="AZ6912"/>
      <c r="BA6912"/>
      <c r="BB6912"/>
      <c r="BC6912"/>
      <c r="BD6912"/>
      <c r="BE6912"/>
      <c r="BF6912"/>
      <c r="BG6912"/>
      <c r="BH6912"/>
      <c r="BI6912"/>
      <c r="BJ6912"/>
      <c r="BK6912"/>
      <c r="BL6912"/>
      <c r="BM6912"/>
      <c r="BN6912"/>
      <c r="BO6912"/>
    </row>
    <row r="6913" spans="1:67" ht="15" x14ac:dyDescent="0.25">
      <c r="A6913" s="245" t="s">
        <v>637</v>
      </c>
      <c r="B6913" s="245" t="s">
        <v>636</v>
      </c>
      <c r="C6913" s="245" t="s">
        <v>642</v>
      </c>
      <c r="D6913" s="245" t="s">
        <v>641</v>
      </c>
      <c r="E6913" s="246" t="s">
        <v>44</v>
      </c>
      <c r="F6913" s="245" t="s">
        <v>44</v>
      </c>
      <c r="G6913" s="245" t="s">
        <v>14381</v>
      </c>
      <c r="H6913" s="245" t="s">
        <v>14382</v>
      </c>
      <c r="I6913" s="245" t="s">
        <v>633</v>
      </c>
      <c r="J6913" s="245" t="s">
        <v>569</v>
      </c>
      <c r="K6913" s="246" t="s">
        <v>6815</v>
      </c>
      <c r="L6913" s="245" t="s">
        <v>568</v>
      </c>
      <c r="M6913"/>
      <c r="N6913"/>
      <c r="O6913"/>
      <c r="P6913"/>
      <c r="Q6913"/>
      <c r="R6913"/>
      <c r="S6913"/>
      <c r="T6913"/>
      <c r="U6913"/>
      <c r="V6913"/>
      <c r="W6913"/>
      <c r="X6913"/>
      <c r="Y6913"/>
      <c r="Z6913"/>
      <c r="AA6913"/>
      <c r="AB6913"/>
      <c r="AC6913"/>
      <c r="AD6913"/>
      <c r="AE6913"/>
      <c r="AF6913"/>
      <c r="AG6913"/>
      <c r="AH6913"/>
      <c r="AI6913"/>
      <c r="AJ6913"/>
      <c r="AK6913"/>
      <c r="AL6913"/>
      <c r="AM6913"/>
      <c r="AN6913"/>
      <c r="AO6913"/>
      <c r="AP6913"/>
      <c r="AQ6913"/>
      <c r="AR6913"/>
      <c r="AS6913"/>
      <c r="AT6913"/>
      <c r="AU6913"/>
      <c r="AV6913"/>
      <c r="AW6913"/>
      <c r="AX6913"/>
      <c r="AY6913"/>
      <c r="AZ6913"/>
      <c r="BA6913"/>
      <c r="BB6913"/>
      <c r="BC6913"/>
      <c r="BD6913"/>
      <c r="BE6913"/>
      <c r="BF6913"/>
      <c r="BG6913"/>
      <c r="BH6913"/>
      <c r="BI6913"/>
      <c r="BJ6913"/>
      <c r="BK6913"/>
      <c r="BL6913"/>
      <c r="BM6913"/>
      <c r="BN6913"/>
      <c r="BO6913"/>
    </row>
    <row r="6914" spans="1:67" ht="15" x14ac:dyDescent="0.25">
      <c r="A6914" s="245" t="s">
        <v>637</v>
      </c>
      <c r="B6914" s="245" t="s">
        <v>636</v>
      </c>
      <c r="C6914" s="245" t="s">
        <v>642</v>
      </c>
      <c r="D6914" s="245" t="s">
        <v>641</v>
      </c>
      <c r="E6914" s="246" t="s">
        <v>44</v>
      </c>
      <c r="F6914" s="245" t="s">
        <v>44</v>
      </c>
      <c r="G6914" s="245" t="s">
        <v>14383</v>
      </c>
      <c r="H6914" s="245" t="s">
        <v>14384</v>
      </c>
      <c r="I6914" s="245" t="s">
        <v>633</v>
      </c>
      <c r="J6914" s="245" t="s">
        <v>569</v>
      </c>
      <c r="K6914" s="246" t="s">
        <v>10298</v>
      </c>
      <c r="L6914" s="245" t="s">
        <v>568</v>
      </c>
      <c r="M6914"/>
      <c r="N6914"/>
      <c r="O6914"/>
      <c r="P6914"/>
      <c r="Q6914"/>
      <c r="R6914"/>
      <c r="S6914"/>
      <c r="T6914"/>
      <c r="U6914"/>
      <c r="V6914"/>
      <c r="W6914"/>
      <c r="X6914"/>
      <c r="Y6914"/>
      <c r="Z6914"/>
      <c r="AA6914"/>
      <c r="AB6914"/>
      <c r="AC6914"/>
      <c r="AD6914"/>
      <c r="AE6914"/>
      <c r="AF6914"/>
      <c r="AG6914"/>
      <c r="AH6914"/>
      <c r="AI6914"/>
      <c r="AJ6914"/>
      <c r="AK6914"/>
      <c r="AL6914"/>
      <c r="AM6914"/>
      <c r="AN6914"/>
      <c r="AO6914"/>
      <c r="AP6914"/>
      <c r="AQ6914"/>
      <c r="AR6914"/>
      <c r="AS6914"/>
      <c r="AT6914"/>
      <c r="AU6914"/>
      <c r="AV6914"/>
      <c r="AW6914"/>
      <c r="AX6914"/>
      <c r="AY6914"/>
      <c r="AZ6914"/>
      <c r="BA6914"/>
      <c r="BB6914"/>
      <c r="BC6914"/>
      <c r="BD6914"/>
      <c r="BE6914"/>
      <c r="BF6914"/>
      <c r="BG6914"/>
      <c r="BH6914"/>
      <c r="BI6914"/>
      <c r="BJ6914"/>
      <c r="BK6914"/>
      <c r="BL6914"/>
      <c r="BM6914"/>
      <c r="BN6914"/>
      <c r="BO6914"/>
    </row>
    <row r="6915" spans="1:67" ht="15" x14ac:dyDescent="0.25">
      <c r="A6915" s="245" t="s">
        <v>637</v>
      </c>
      <c r="B6915" s="245" t="s">
        <v>636</v>
      </c>
      <c r="C6915" s="245" t="s">
        <v>642</v>
      </c>
      <c r="D6915" s="245" t="s">
        <v>641</v>
      </c>
      <c r="E6915" s="246" t="s">
        <v>44</v>
      </c>
      <c r="F6915" s="245" t="s">
        <v>44</v>
      </c>
      <c r="G6915" s="245" t="s">
        <v>14385</v>
      </c>
      <c r="H6915" s="245" t="s">
        <v>14386</v>
      </c>
      <c r="I6915" s="245" t="s">
        <v>633</v>
      </c>
      <c r="J6915" s="245" t="s">
        <v>569</v>
      </c>
      <c r="K6915" s="246" t="s">
        <v>6023</v>
      </c>
      <c r="L6915" s="245" t="s">
        <v>568</v>
      </c>
      <c r="M6915"/>
      <c r="N6915"/>
      <c r="O6915"/>
      <c r="P6915"/>
      <c r="Q6915"/>
      <c r="R6915"/>
      <c r="S6915"/>
      <c r="T6915"/>
      <c r="U6915"/>
      <c r="V6915"/>
      <c r="W6915"/>
      <c r="X6915"/>
      <c r="Y6915"/>
      <c r="Z6915"/>
      <c r="AA6915"/>
      <c r="AB6915"/>
      <c r="AC6915"/>
      <c r="AD6915"/>
      <c r="AE6915"/>
      <c r="AF6915"/>
      <c r="AG6915"/>
      <c r="AH6915"/>
      <c r="AI6915"/>
      <c r="AJ6915"/>
      <c r="AK6915"/>
      <c r="AL6915"/>
      <c r="AM6915"/>
      <c r="AN6915"/>
      <c r="AO6915"/>
      <c r="AP6915"/>
      <c r="AQ6915"/>
      <c r="AR6915"/>
      <c r="AS6915"/>
      <c r="AT6915"/>
      <c r="AU6915"/>
      <c r="AV6915"/>
      <c r="AW6915"/>
      <c r="AX6915"/>
      <c r="AY6915"/>
      <c r="AZ6915"/>
      <c r="BA6915"/>
      <c r="BB6915"/>
      <c r="BC6915"/>
      <c r="BD6915"/>
      <c r="BE6915"/>
      <c r="BF6915"/>
      <c r="BG6915"/>
      <c r="BH6915"/>
      <c r="BI6915"/>
      <c r="BJ6915"/>
      <c r="BK6915"/>
      <c r="BL6915"/>
      <c r="BM6915"/>
      <c r="BN6915"/>
      <c r="BO6915"/>
    </row>
    <row r="6916" spans="1:67" ht="15" x14ac:dyDescent="0.25">
      <c r="A6916" s="245" t="s">
        <v>637</v>
      </c>
      <c r="B6916" s="245" t="s">
        <v>636</v>
      </c>
      <c r="C6916" s="245" t="s">
        <v>642</v>
      </c>
      <c r="D6916" s="245" t="s">
        <v>641</v>
      </c>
      <c r="E6916" s="246" t="s">
        <v>44</v>
      </c>
      <c r="F6916" s="245" t="s">
        <v>44</v>
      </c>
      <c r="G6916" s="245" t="s">
        <v>14387</v>
      </c>
      <c r="H6916" s="245" t="s">
        <v>14388</v>
      </c>
      <c r="I6916" s="245" t="s">
        <v>633</v>
      </c>
      <c r="J6916" s="245" t="s">
        <v>569</v>
      </c>
      <c r="K6916" s="246" t="s">
        <v>3596</v>
      </c>
      <c r="L6916" s="245" t="s">
        <v>568</v>
      </c>
      <c r="M6916"/>
      <c r="N6916"/>
      <c r="O6916"/>
      <c r="P6916"/>
      <c r="Q6916"/>
      <c r="R6916"/>
      <c r="S6916"/>
      <c r="T6916"/>
      <c r="U6916"/>
      <c r="V6916"/>
      <c r="W6916"/>
      <c r="X6916"/>
      <c r="Y6916"/>
      <c r="Z6916"/>
      <c r="AA6916"/>
      <c r="AB6916"/>
      <c r="AC6916"/>
      <c r="AD6916"/>
      <c r="AE6916"/>
      <c r="AF6916"/>
      <c r="AG6916"/>
      <c r="AH6916"/>
      <c r="AI6916"/>
      <c r="AJ6916"/>
      <c r="AK6916"/>
      <c r="AL6916"/>
      <c r="AM6916"/>
      <c r="AN6916"/>
      <c r="AO6916"/>
      <c r="AP6916"/>
      <c r="AQ6916"/>
      <c r="AR6916"/>
      <c r="AS6916"/>
      <c r="AT6916"/>
      <c r="AU6916"/>
      <c r="AV6916"/>
      <c r="AW6916"/>
      <c r="AX6916"/>
      <c r="AY6916"/>
      <c r="AZ6916"/>
      <c r="BA6916"/>
      <c r="BB6916"/>
      <c r="BC6916"/>
      <c r="BD6916"/>
      <c r="BE6916"/>
      <c r="BF6916"/>
      <c r="BG6916"/>
      <c r="BH6916"/>
      <c r="BI6916"/>
      <c r="BJ6916"/>
      <c r="BK6916"/>
      <c r="BL6916"/>
      <c r="BM6916"/>
      <c r="BN6916"/>
      <c r="BO6916"/>
    </row>
    <row r="6917" spans="1:67" ht="15" x14ac:dyDescent="0.25">
      <c r="A6917" s="245" t="s">
        <v>637</v>
      </c>
      <c r="B6917" s="245" t="s">
        <v>636</v>
      </c>
      <c r="C6917" s="245" t="s">
        <v>642</v>
      </c>
      <c r="D6917" s="245" t="s">
        <v>641</v>
      </c>
      <c r="E6917" s="246" t="s">
        <v>44</v>
      </c>
      <c r="F6917" s="245" t="s">
        <v>44</v>
      </c>
      <c r="G6917" s="245" t="s">
        <v>14389</v>
      </c>
      <c r="H6917" s="245" t="s">
        <v>14390</v>
      </c>
      <c r="I6917" s="245" t="s">
        <v>633</v>
      </c>
      <c r="J6917" s="245" t="s">
        <v>569</v>
      </c>
      <c r="K6917" s="246" t="s">
        <v>16227</v>
      </c>
      <c r="L6917" s="245" t="s">
        <v>568</v>
      </c>
      <c r="M6917"/>
      <c r="N6917"/>
      <c r="O6917"/>
      <c r="P6917"/>
      <c r="Q6917"/>
      <c r="R6917"/>
      <c r="S6917"/>
      <c r="T6917"/>
      <c r="U6917"/>
      <c r="V6917"/>
      <c r="W6917"/>
      <c r="X6917"/>
      <c r="Y6917"/>
      <c r="Z6917"/>
      <c r="AA6917"/>
      <c r="AB6917"/>
      <c r="AC6917"/>
      <c r="AD6917"/>
      <c r="AE6917"/>
      <c r="AF6917"/>
      <c r="AG6917"/>
      <c r="AH6917"/>
      <c r="AI6917"/>
      <c r="AJ6917"/>
      <c r="AK6917"/>
      <c r="AL6917"/>
      <c r="AM6917"/>
      <c r="AN6917"/>
      <c r="AO6917"/>
      <c r="AP6917"/>
      <c r="AQ6917"/>
      <c r="AR6917"/>
      <c r="AS6917"/>
      <c r="AT6917"/>
      <c r="AU6917"/>
      <c r="AV6917"/>
      <c r="AW6917"/>
      <c r="AX6917"/>
      <c r="AY6917"/>
      <c r="AZ6917"/>
      <c r="BA6917"/>
      <c r="BB6917"/>
      <c r="BC6917"/>
      <c r="BD6917"/>
      <c r="BE6917"/>
      <c r="BF6917"/>
      <c r="BG6917"/>
      <c r="BH6917"/>
      <c r="BI6917"/>
      <c r="BJ6917"/>
      <c r="BK6917"/>
      <c r="BL6917"/>
      <c r="BM6917"/>
      <c r="BN6917"/>
      <c r="BO6917"/>
    </row>
    <row r="6918" spans="1:67" ht="15" x14ac:dyDescent="0.25">
      <c r="A6918" s="245" t="s">
        <v>637</v>
      </c>
      <c r="B6918" s="245" t="s">
        <v>636</v>
      </c>
      <c r="C6918" s="245" t="s">
        <v>642</v>
      </c>
      <c r="D6918" s="245" t="s">
        <v>641</v>
      </c>
      <c r="E6918" s="246" t="s">
        <v>44</v>
      </c>
      <c r="F6918" s="245" t="s">
        <v>44</v>
      </c>
      <c r="G6918" s="245" t="s">
        <v>14391</v>
      </c>
      <c r="H6918" s="245" t="s">
        <v>14392</v>
      </c>
      <c r="I6918" s="245" t="s">
        <v>633</v>
      </c>
      <c r="J6918" s="245" t="s">
        <v>569</v>
      </c>
      <c r="K6918" s="246" t="s">
        <v>8338</v>
      </c>
      <c r="L6918" s="245" t="s">
        <v>568</v>
      </c>
      <c r="M6918"/>
      <c r="N6918"/>
      <c r="O6918"/>
      <c r="P6918"/>
      <c r="Q6918"/>
      <c r="R6918"/>
      <c r="S6918"/>
      <c r="T6918"/>
      <c r="U6918"/>
      <c r="V6918"/>
      <c r="W6918"/>
      <c r="X6918"/>
      <c r="Y6918"/>
      <c r="Z6918"/>
      <c r="AA6918"/>
      <c r="AB6918"/>
      <c r="AC6918"/>
      <c r="AD6918"/>
      <c r="AE6918"/>
      <c r="AF6918"/>
      <c r="AG6918"/>
      <c r="AH6918"/>
      <c r="AI6918"/>
      <c r="AJ6918"/>
      <c r="AK6918"/>
      <c r="AL6918"/>
      <c r="AM6918"/>
      <c r="AN6918"/>
      <c r="AO6918"/>
      <c r="AP6918"/>
      <c r="AQ6918"/>
      <c r="AR6918"/>
      <c r="AS6918"/>
      <c r="AT6918"/>
      <c r="AU6918"/>
      <c r="AV6918"/>
      <c r="AW6918"/>
      <c r="AX6918"/>
      <c r="AY6918"/>
      <c r="AZ6918"/>
      <c r="BA6918"/>
      <c r="BB6918"/>
      <c r="BC6918"/>
      <c r="BD6918"/>
      <c r="BE6918"/>
      <c r="BF6918"/>
      <c r="BG6918"/>
      <c r="BH6918"/>
      <c r="BI6918"/>
      <c r="BJ6918"/>
      <c r="BK6918"/>
      <c r="BL6918"/>
      <c r="BM6918"/>
      <c r="BN6918"/>
      <c r="BO6918"/>
    </row>
    <row r="6919" spans="1:67" ht="15" x14ac:dyDescent="0.25">
      <c r="A6919" s="245" t="s">
        <v>637</v>
      </c>
      <c r="B6919" s="245" t="s">
        <v>636</v>
      </c>
      <c r="C6919" s="245" t="s">
        <v>642</v>
      </c>
      <c r="D6919" s="245" t="s">
        <v>641</v>
      </c>
      <c r="E6919" s="246" t="s">
        <v>44</v>
      </c>
      <c r="F6919" s="245" t="s">
        <v>44</v>
      </c>
      <c r="G6919" s="245" t="s">
        <v>14393</v>
      </c>
      <c r="H6919" s="245" t="s">
        <v>14394</v>
      </c>
      <c r="I6919" s="245" t="s">
        <v>633</v>
      </c>
      <c r="J6919" s="245" t="s">
        <v>569</v>
      </c>
      <c r="K6919" s="246" t="s">
        <v>5971</v>
      </c>
      <c r="L6919" s="245" t="s">
        <v>568</v>
      </c>
      <c r="M6919"/>
      <c r="N6919"/>
      <c r="O6919"/>
      <c r="P6919"/>
      <c r="Q6919"/>
      <c r="R6919"/>
      <c r="S6919"/>
      <c r="T6919"/>
      <c r="U6919"/>
      <c r="V6919"/>
      <c r="W6919"/>
      <c r="X6919"/>
      <c r="Y6919"/>
      <c r="Z6919"/>
      <c r="AA6919"/>
      <c r="AB6919"/>
      <c r="AC6919"/>
      <c r="AD6919"/>
      <c r="AE6919"/>
      <c r="AF6919"/>
      <c r="AG6919"/>
      <c r="AH6919"/>
      <c r="AI6919"/>
      <c r="AJ6919"/>
      <c r="AK6919"/>
      <c r="AL6919"/>
      <c r="AM6919"/>
      <c r="AN6919"/>
      <c r="AO6919"/>
      <c r="AP6919"/>
      <c r="AQ6919"/>
      <c r="AR6919"/>
      <c r="AS6919"/>
      <c r="AT6919"/>
      <c r="AU6919"/>
      <c r="AV6919"/>
      <c r="AW6919"/>
      <c r="AX6919"/>
      <c r="AY6919"/>
      <c r="AZ6919"/>
      <c r="BA6919"/>
      <c r="BB6919"/>
      <c r="BC6919"/>
      <c r="BD6919"/>
      <c r="BE6919"/>
      <c r="BF6919"/>
      <c r="BG6919"/>
      <c r="BH6919"/>
      <c r="BI6919"/>
      <c r="BJ6919"/>
      <c r="BK6919"/>
      <c r="BL6919"/>
      <c r="BM6919"/>
      <c r="BN6919"/>
      <c r="BO6919"/>
    </row>
    <row r="6920" spans="1:67" ht="15" x14ac:dyDescent="0.25">
      <c r="A6920" s="245" t="s">
        <v>637</v>
      </c>
      <c r="B6920" s="245" t="s">
        <v>636</v>
      </c>
      <c r="C6920" s="245" t="s">
        <v>642</v>
      </c>
      <c r="D6920" s="245" t="s">
        <v>641</v>
      </c>
      <c r="E6920" s="246" t="s">
        <v>44</v>
      </c>
      <c r="F6920" s="245" t="s">
        <v>44</v>
      </c>
      <c r="G6920" s="245" t="s">
        <v>14395</v>
      </c>
      <c r="H6920" s="245" t="s">
        <v>14396</v>
      </c>
      <c r="I6920" s="245" t="s">
        <v>633</v>
      </c>
      <c r="J6920" s="245" t="s">
        <v>569</v>
      </c>
      <c r="K6920" s="246" t="s">
        <v>886</v>
      </c>
      <c r="L6920" s="245" t="s">
        <v>568</v>
      </c>
      <c r="M6920"/>
      <c r="N6920"/>
      <c r="O6920"/>
      <c r="P6920"/>
      <c r="Q6920"/>
      <c r="R6920"/>
      <c r="S6920"/>
      <c r="T6920"/>
      <c r="U6920"/>
      <c r="V6920"/>
      <c r="W6920"/>
      <c r="X6920"/>
      <c r="Y6920"/>
      <c r="Z6920"/>
      <c r="AA6920"/>
      <c r="AB6920"/>
      <c r="AC6920"/>
      <c r="AD6920"/>
      <c r="AE6920"/>
      <c r="AF6920"/>
      <c r="AG6920"/>
      <c r="AH6920"/>
      <c r="AI6920"/>
      <c r="AJ6920"/>
      <c r="AK6920"/>
      <c r="AL6920"/>
      <c r="AM6920"/>
      <c r="AN6920"/>
      <c r="AO6920"/>
      <c r="AP6920"/>
      <c r="AQ6920"/>
      <c r="AR6920"/>
      <c r="AS6920"/>
      <c r="AT6920"/>
      <c r="AU6920"/>
      <c r="AV6920"/>
      <c r="AW6920"/>
      <c r="AX6920"/>
      <c r="AY6920"/>
      <c r="AZ6920"/>
      <c r="BA6920"/>
      <c r="BB6920"/>
      <c r="BC6920"/>
      <c r="BD6920"/>
      <c r="BE6920"/>
      <c r="BF6920"/>
      <c r="BG6920"/>
      <c r="BH6920"/>
      <c r="BI6920"/>
      <c r="BJ6920"/>
      <c r="BK6920"/>
      <c r="BL6920"/>
      <c r="BM6920"/>
      <c r="BN6920"/>
      <c r="BO6920"/>
    </row>
    <row r="6921" spans="1:67" ht="15" x14ac:dyDescent="0.25">
      <c r="A6921" s="245" t="s">
        <v>637</v>
      </c>
      <c r="B6921" s="245" t="s">
        <v>636</v>
      </c>
      <c r="C6921" s="245" t="s">
        <v>642</v>
      </c>
      <c r="D6921" s="245" t="s">
        <v>641</v>
      </c>
      <c r="E6921" s="246" t="s">
        <v>44</v>
      </c>
      <c r="F6921" s="245" t="s">
        <v>44</v>
      </c>
      <c r="G6921" s="245" t="s">
        <v>14397</v>
      </c>
      <c r="H6921" s="245" t="s">
        <v>14398</v>
      </c>
      <c r="I6921" s="245" t="s">
        <v>633</v>
      </c>
      <c r="J6921" s="245" t="s">
        <v>569</v>
      </c>
      <c r="K6921" s="246" t="s">
        <v>21671</v>
      </c>
      <c r="L6921" s="245" t="s">
        <v>568</v>
      </c>
      <c r="M6921"/>
      <c r="N6921"/>
      <c r="O6921"/>
      <c r="P6921"/>
      <c r="Q6921"/>
      <c r="R6921"/>
      <c r="S6921"/>
      <c r="T6921"/>
      <c r="U6921"/>
      <c r="V6921"/>
      <c r="W6921"/>
      <c r="X6921"/>
      <c r="Y6921"/>
      <c r="Z6921"/>
      <c r="AA6921"/>
      <c r="AB6921"/>
      <c r="AC6921"/>
      <c r="AD6921"/>
      <c r="AE6921"/>
      <c r="AF6921"/>
      <c r="AG6921"/>
      <c r="AH6921"/>
      <c r="AI6921"/>
      <c r="AJ6921"/>
      <c r="AK6921"/>
      <c r="AL6921"/>
      <c r="AM6921"/>
      <c r="AN6921"/>
      <c r="AO6921"/>
      <c r="AP6921"/>
      <c r="AQ6921"/>
      <c r="AR6921"/>
      <c r="AS6921"/>
      <c r="AT6921"/>
      <c r="AU6921"/>
      <c r="AV6921"/>
      <c r="AW6921"/>
      <c r="AX6921"/>
      <c r="AY6921"/>
      <c r="AZ6921"/>
      <c r="BA6921"/>
      <c r="BB6921"/>
      <c r="BC6921"/>
      <c r="BD6921"/>
      <c r="BE6921"/>
      <c r="BF6921"/>
      <c r="BG6921"/>
      <c r="BH6921"/>
      <c r="BI6921"/>
      <c r="BJ6921"/>
      <c r="BK6921"/>
      <c r="BL6921"/>
      <c r="BM6921"/>
      <c r="BN6921"/>
      <c r="BO6921"/>
    </row>
    <row r="6922" spans="1:67" ht="15" x14ac:dyDescent="0.25">
      <c r="A6922" s="245" t="s">
        <v>637</v>
      </c>
      <c r="B6922" s="245" t="s">
        <v>636</v>
      </c>
      <c r="C6922" s="245" t="s">
        <v>642</v>
      </c>
      <c r="D6922" s="245" t="s">
        <v>641</v>
      </c>
      <c r="E6922" s="246" t="s">
        <v>44</v>
      </c>
      <c r="F6922" s="245" t="s">
        <v>44</v>
      </c>
      <c r="G6922" s="245" t="s">
        <v>14399</v>
      </c>
      <c r="H6922" s="245" t="s">
        <v>14400</v>
      </c>
      <c r="I6922" s="245" t="s">
        <v>648</v>
      </c>
      <c r="J6922" s="245" t="s">
        <v>569</v>
      </c>
      <c r="K6922" s="246" t="s">
        <v>6714</v>
      </c>
      <c r="L6922" s="245" t="s">
        <v>568</v>
      </c>
      <c r="M6922"/>
      <c r="N6922"/>
      <c r="O6922"/>
      <c r="P6922"/>
      <c r="Q6922"/>
      <c r="R6922"/>
      <c r="S6922"/>
      <c r="T6922"/>
      <c r="U6922"/>
      <c r="V6922"/>
      <c r="W6922"/>
      <c r="X6922"/>
      <c r="Y6922"/>
      <c r="Z6922"/>
      <c r="AA6922"/>
      <c r="AB6922"/>
      <c r="AC6922"/>
      <c r="AD6922"/>
      <c r="AE6922"/>
      <c r="AF6922"/>
      <c r="AG6922"/>
      <c r="AH6922"/>
      <c r="AI6922"/>
      <c r="AJ6922"/>
      <c r="AK6922"/>
      <c r="AL6922"/>
      <c r="AM6922"/>
      <c r="AN6922"/>
      <c r="AO6922"/>
      <c r="AP6922"/>
      <c r="AQ6922"/>
      <c r="AR6922"/>
      <c r="AS6922"/>
      <c r="AT6922"/>
      <c r="AU6922"/>
      <c r="AV6922"/>
      <c r="AW6922"/>
      <c r="AX6922"/>
      <c r="AY6922"/>
      <c r="AZ6922"/>
      <c r="BA6922"/>
      <c r="BB6922"/>
      <c r="BC6922"/>
      <c r="BD6922"/>
      <c r="BE6922"/>
      <c r="BF6922"/>
      <c r="BG6922"/>
      <c r="BH6922"/>
      <c r="BI6922"/>
      <c r="BJ6922"/>
      <c r="BK6922"/>
      <c r="BL6922"/>
      <c r="BM6922"/>
      <c r="BN6922"/>
      <c r="BO6922"/>
    </row>
    <row r="6923" spans="1:67" ht="15" x14ac:dyDescent="0.25">
      <c r="A6923" s="245" t="s">
        <v>637</v>
      </c>
      <c r="B6923" s="245" t="s">
        <v>636</v>
      </c>
      <c r="C6923" s="245" t="s">
        <v>642</v>
      </c>
      <c r="D6923" s="245" t="s">
        <v>641</v>
      </c>
      <c r="E6923" s="246" t="s">
        <v>44</v>
      </c>
      <c r="F6923" s="245" t="s">
        <v>44</v>
      </c>
      <c r="G6923" s="245" t="s">
        <v>14402</v>
      </c>
      <c r="H6923" s="245" t="s">
        <v>14403</v>
      </c>
      <c r="I6923" s="245" t="s">
        <v>648</v>
      </c>
      <c r="J6923" s="245" t="s">
        <v>569</v>
      </c>
      <c r="K6923" s="246" t="s">
        <v>10355</v>
      </c>
      <c r="L6923" s="245" t="s">
        <v>568</v>
      </c>
      <c r="M6923"/>
      <c r="N6923"/>
      <c r="O6923"/>
      <c r="P6923"/>
      <c r="Q6923"/>
      <c r="R6923"/>
      <c r="S6923"/>
      <c r="T6923"/>
      <c r="U6923"/>
      <c r="V6923"/>
      <c r="W6923"/>
      <c r="X6923"/>
      <c r="Y6923"/>
      <c r="Z6923"/>
      <c r="AA6923"/>
      <c r="AB6923"/>
      <c r="AC6923"/>
      <c r="AD6923"/>
      <c r="AE6923"/>
      <c r="AF6923"/>
      <c r="AG6923"/>
      <c r="AH6923"/>
      <c r="AI6923"/>
      <c r="AJ6923"/>
      <c r="AK6923"/>
      <c r="AL6923"/>
      <c r="AM6923"/>
      <c r="AN6923"/>
      <c r="AO6923"/>
      <c r="AP6923"/>
      <c r="AQ6923"/>
      <c r="AR6923"/>
      <c r="AS6923"/>
      <c r="AT6923"/>
      <c r="AU6923"/>
      <c r="AV6923"/>
      <c r="AW6923"/>
      <c r="AX6923"/>
      <c r="AY6923"/>
      <c r="AZ6923"/>
      <c r="BA6923"/>
      <c r="BB6923"/>
      <c r="BC6923"/>
      <c r="BD6923"/>
      <c r="BE6923"/>
      <c r="BF6923"/>
      <c r="BG6923"/>
      <c r="BH6923"/>
      <c r="BI6923"/>
      <c r="BJ6923"/>
      <c r="BK6923"/>
      <c r="BL6923"/>
      <c r="BM6923"/>
      <c r="BN6923"/>
      <c r="BO6923"/>
    </row>
    <row r="6924" spans="1:67" ht="15" x14ac:dyDescent="0.25">
      <c r="A6924" s="245" t="s">
        <v>637</v>
      </c>
      <c r="B6924" s="245" t="s">
        <v>636</v>
      </c>
      <c r="C6924" s="245" t="s">
        <v>642</v>
      </c>
      <c r="D6924" s="245" t="s">
        <v>641</v>
      </c>
      <c r="E6924" s="246" t="s">
        <v>44</v>
      </c>
      <c r="F6924" s="245" t="s">
        <v>44</v>
      </c>
      <c r="G6924" s="245" t="s">
        <v>14404</v>
      </c>
      <c r="H6924" s="245" t="s">
        <v>14405</v>
      </c>
      <c r="I6924" s="245" t="s">
        <v>648</v>
      </c>
      <c r="J6924" s="245" t="s">
        <v>569</v>
      </c>
      <c r="K6924" s="246" t="s">
        <v>7223</v>
      </c>
      <c r="L6924" s="245" t="s">
        <v>568</v>
      </c>
      <c r="M6924"/>
      <c r="N6924"/>
      <c r="O6924"/>
      <c r="P6924"/>
      <c r="Q6924"/>
      <c r="R6924"/>
      <c r="S6924"/>
      <c r="T6924"/>
      <c r="U6924"/>
      <c r="V6924"/>
      <c r="W6924"/>
      <c r="X6924"/>
      <c r="Y6924"/>
      <c r="Z6924"/>
      <c r="AA6924"/>
      <c r="AB6924"/>
      <c r="AC6924"/>
      <c r="AD6924"/>
      <c r="AE6924"/>
      <c r="AF6924"/>
      <c r="AG6924"/>
      <c r="AH6924"/>
      <c r="AI6924"/>
      <c r="AJ6924"/>
      <c r="AK6924"/>
      <c r="AL6924"/>
      <c r="AM6924"/>
      <c r="AN6924"/>
      <c r="AO6924"/>
      <c r="AP6924"/>
      <c r="AQ6924"/>
      <c r="AR6924"/>
      <c r="AS6924"/>
      <c r="AT6924"/>
      <c r="AU6924"/>
      <c r="AV6924"/>
      <c r="AW6924"/>
      <c r="AX6924"/>
      <c r="AY6924"/>
      <c r="AZ6924"/>
      <c r="BA6924"/>
      <c r="BB6924"/>
      <c r="BC6924"/>
      <c r="BD6924"/>
      <c r="BE6924"/>
      <c r="BF6924"/>
      <c r="BG6924"/>
      <c r="BH6924"/>
      <c r="BI6924"/>
      <c r="BJ6924"/>
      <c r="BK6924"/>
      <c r="BL6924"/>
      <c r="BM6924"/>
      <c r="BN6924"/>
      <c r="BO6924"/>
    </row>
    <row r="6925" spans="1:67" ht="15" x14ac:dyDescent="0.25">
      <c r="A6925" s="245" t="s">
        <v>637</v>
      </c>
      <c r="B6925" s="245" t="s">
        <v>636</v>
      </c>
      <c r="C6925" s="245" t="s">
        <v>642</v>
      </c>
      <c r="D6925" s="245" t="s">
        <v>641</v>
      </c>
      <c r="E6925" s="246" t="s">
        <v>44</v>
      </c>
      <c r="F6925" s="245" t="s">
        <v>44</v>
      </c>
      <c r="G6925" s="245" t="s">
        <v>14406</v>
      </c>
      <c r="H6925" s="245" t="s">
        <v>14407</v>
      </c>
      <c r="I6925" s="245" t="s">
        <v>648</v>
      </c>
      <c r="J6925" s="245" t="s">
        <v>569</v>
      </c>
      <c r="K6925" s="246" t="s">
        <v>679</v>
      </c>
      <c r="L6925" s="245" t="s">
        <v>568</v>
      </c>
      <c r="M6925"/>
      <c r="N6925"/>
      <c r="O6925"/>
      <c r="P6925"/>
      <c r="Q6925"/>
      <c r="R6925"/>
      <c r="S6925"/>
      <c r="T6925"/>
      <c r="U6925"/>
      <c r="V6925"/>
      <c r="W6925"/>
      <c r="X6925"/>
      <c r="Y6925"/>
      <c r="Z6925"/>
      <c r="AA6925"/>
      <c r="AB6925"/>
      <c r="AC6925"/>
      <c r="AD6925"/>
      <c r="AE6925"/>
      <c r="AF6925"/>
      <c r="AG6925"/>
      <c r="AH6925"/>
      <c r="AI6925"/>
      <c r="AJ6925"/>
      <c r="AK6925"/>
      <c r="AL6925"/>
      <c r="AM6925"/>
      <c r="AN6925"/>
      <c r="AO6925"/>
      <c r="AP6925"/>
      <c r="AQ6925"/>
      <c r="AR6925"/>
      <c r="AS6925"/>
      <c r="AT6925"/>
      <c r="AU6925"/>
      <c r="AV6925"/>
      <c r="AW6925"/>
      <c r="AX6925"/>
      <c r="AY6925"/>
      <c r="AZ6925"/>
      <c r="BA6925"/>
      <c r="BB6925"/>
      <c r="BC6925"/>
      <c r="BD6925"/>
      <c r="BE6925"/>
      <c r="BF6925"/>
      <c r="BG6925"/>
      <c r="BH6925"/>
      <c r="BI6925"/>
      <c r="BJ6925"/>
      <c r="BK6925"/>
      <c r="BL6925"/>
      <c r="BM6925"/>
      <c r="BN6925"/>
      <c r="BO6925"/>
    </row>
    <row r="6926" spans="1:67" ht="15" x14ac:dyDescent="0.25">
      <c r="A6926" s="245" t="s">
        <v>637</v>
      </c>
      <c r="B6926" s="245" t="s">
        <v>636</v>
      </c>
      <c r="C6926" s="245" t="s">
        <v>642</v>
      </c>
      <c r="D6926" s="245" t="s">
        <v>641</v>
      </c>
      <c r="E6926" s="246" t="s">
        <v>44</v>
      </c>
      <c r="F6926" s="245" t="s">
        <v>44</v>
      </c>
      <c r="G6926" s="245" t="s">
        <v>14409</v>
      </c>
      <c r="H6926" s="245" t="s">
        <v>14410</v>
      </c>
      <c r="I6926" s="245" t="s">
        <v>648</v>
      </c>
      <c r="J6926" s="245" t="s">
        <v>569</v>
      </c>
      <c r="K6926" s="246" t="s">
        <v>1894</v>
      </c>
      <c r="L6926" s="245" t="s">
        <v>568</v>
      </c>
      <c r="M6926"/>
      <c r="N6926"/>
      <c r="O6926"/>
      <c r="P6926"/>
      <c r="Q6926"/>
      <c r="R6926"/>
      <c r="S6926"/>
      <c r="T6926"/>
      <c r="U6926"/>
      <c r="V6926"/>
      <c r="W6926"/>
      <c r="X6926"/>
      <c r="Y6926"/>
      <c r="Z6926"/>
      <c r="AA6926"/>
      <c r="AB6926"/>
      <c r="AC6926"/>
      <c r="AD6926"/>
      <c r="AE6926"/>
      <c r="AF6926"/>
      <c r="AG6926"/>
      <c r="AH6926"/>
      <c r="AI6926"/>
      <c r="AJ6926"/>
      <c r="AK6926"/>
      <c r="AL6926"/>
      <c r="AM6926"/>
      <c r="AN6926"/>
      <c r="AO6926"/>
      <c r="AP6926"/>
      <c r="AQ6926"/>
      <c r="AR6926"/>
      <c r="AS6926"/>
      <c r="AT6926"/>
      <c r="AU6926"/>
      <c r="AV6926"/>
      <c r="AW6926"/>
      <c r="AX6926"/>
      <c r="AY6926"/>
      <c r="AZ6926"/>
      <c r="BA6926"/>
      <c r="BB6926"/>
      <c r="BC6926"/>
      <c r="BD6926"/>
      <c r="BE6926"/>
      <c r="BF6926"/>
      <c r="BG6926"/>
      <c r="BH6926"/>
      <c r="BI6926"/>
      <c r="BJ6926"/>
      <c r="BK6926"/>
      <c r="BL6926"/>
      <c r="BM6926"/>
      <c r="BN6926"/>
      <c r="BO6926"/>
    </row>
    <row r="6927" spans="1:67" ht="15" x14ac:dyDescent="0.25">
      <c r="A6927" s="245" t="s">
        <v>637</v>
      </c>
      <c r="B6927" s="245" t="s">
        <v>636</v>
      </c>
      <c r="C6927" s="245" t="s">
        <v>642</v>
      </c>
      <c r="D6927" s="245" t="s">
        <v>641</v>
      </c>
      <c r="E6927" s="246" t="s">
        <v>44</v>
      </c>
      <c r="F6927" s="245" t="s">
        <v>44</v>
      </c>
      <c r="G6927" s="245" t="s">
        <v>14411</v>
      </c>
      <c r="H6927" s="245" t="s">
        <v>14412</v>
      </c>
      <c r="I6927" s="245" t="s">
        <v>648</v>
      </c>
      <c r="J6927" s="245" t="s">
        <v>569</v>
      </c>
      <c r="K6927" s="246" t="s">
        <v>1700</v>
      </c>
      <c r="L6927" s="245" t="s">
        <v>568</v>
      </c>
      <c r="M6927"/>
      <c r="N6927"/>
      <c r="O6927"/>
      <c r="P6927"/>
      <c r="Q6927"/>
      <c r="R6927"/>
      <c r="S6927"/>
      <c r="T6927"/>
      <c r="U6927"/>
      <c r="V6927"/>
      <c r="W6927"/>
      <c r="X6927"/>
      <c r="Y6927"/>
      <c r="Z6927"/>
      <c r="AA6927"/>
      <c r="AB6927"/>
      <c r="AC6927"/>
      <c r="AD6927"/>
      <c r="AE6927"/>
      <c r="AF6927"/>
      <c r="AG6927"/>
      <c r="AH6927"/>
      <c r="AI6927"/>
      <c r="AJ6927"/>
      <c r="AK6927"/>
      <c r="AL6927"/>
      <c r="AM6927"/>
      <c r="AN6927"/>
      <c r="AO6927"/>
      <c r="AP6927"/>
      <c r="AQ6927"/>
      <c r="AR6927"/>
      <c r="AS6927"/>
      <c r="AT6927"/>
      <c r="AU6927"/>
      <c r="AV6927"/>
      <c r="AW6927"/>
      <c r="AX6927"/>
      <c r="AY6927"/>
      <c r="AZ6927"/>
      <c r="BA6927"/>
      <c r="BB6927"/>
      <c r="BC6927"/>
      <c r="BD6927"/>
      <c r="BE6927"/>
      <c r="BF6927"/>
      <c r="BG6927"/>
      <c r="BH6927"/>
      <c r="BI6927"/>
      <c r="BJ6927"/>
      <c r="BK6927"/>
      <c r="BL6927"/>
      <c r="BM6927"/>
      <c r="BN6927"/>
      <c r="BO6927"/>
    </row>
    <row r="6928" spans="1:67" ht="15" x14ac:dyDescent="0.25">
      <c r="A6928" s="245" t="s">
        <v>637</v>
      </c>
      <c r="B6928" s="245" t="s">
        <v>636</v>
      </c>
      <c r="C6928" s="245" t="s">
        <v>642</v>
      </c>
      <c r="D6928" s="245" t="s">
        <v>641</v>
      </c>
      <c r="E6928" s="246" t="s">
        <v>44</v>
      </c>
      <c r="F6928" s="245" t="s">
        <v>44</v>
      </c>
      <c r="G6928" s="245" t="s">
        <v>14413</v>
      </c>
      <c r="H6928" s="245" t="s">
        <v>14414</v>
      </c>
      <c r="I6928" s="245" t="s">
        <v>648</v>
      </c>
      <c r="J6928" s="245" t="s">
        <v>569</v>
      </c>
      <c r="K6928" s="246" t="s">
        <v>1702</v>
      </c>
      <c r="L6928" s="245" t="s">
        <v>568</v>
      </c>
      <c r="M6928"/>
      <c r="N6928"/>
      <c r="O6928"/>
      <c r="P6928"/>
      <c r="Q6928"/>
      <c r="R6928"/>
      <c r="S6928"/>
      <c r="T6928"/>
      <c r="U6928"/>
      <c r="V6928"/>
      <c r="W6928"/>
      <c r="X6928"/>
      <c r="Y6928"/>
      <c r="Z6928"/>
      <c r="AA6928"/>
      <c r="AB6928"/>
      <c r="AC6928"/>
      <c r="AD6928"/>
      <c r="AE6928"/>
      <c r="AF6928"/>
      <c r="AG6928"/>
      <c r="AH6928"/>
      <c r="AI6928"/>
      <c r="AJ6928"/>
      <c r="AK6928"/>
      <c r="AL6928"/>
      <c r="AM6928"/>
      <c r="AN6928"/>
      <c r="AO6928"/>
      <c r="AP6928"/>
      <c r="AQ6928"/>
      <c r="AR6928"/>
      <c r="AS6928"/>
      <c r="AT6928"/>
      <c r="AU6928"/>
      <c r="AV6928"/>
      <c r="AW6928"/>
      <c r="AX6928"/>
      <c r="AY6928"/>
      <c r="AZ6928"/>
      <c r="BA6928"/>
      <c r="BB6928"/>
      <c r="BC6928"/>
      <c r="BD6928"/>
      <c r="BE6928"/>
      <c r="BF6928"/>
      <c r="BG6928"/>
      <c r="BH6928"/>
      <c r="BI6928"/>
      <c r="BJ6928"/>
      <c r="BK6928"/>
      <c r="BL6928"/>
      <c r="BM6928"/>
      <c r="BN6928"/>
      <c r="BO6928"/>
    </row>
    <row r="6929" spans="1:67" ht="15" x14ac:dyDescent="0.25">
      <c r="A6929" s="245" t="s">
        <v>637</v>
      </c>
      <c r="B6929" s="245" t="s">
        <v>636</v>
      </c>
      <c r="C6929" s="245" t="s">
        <v>642</v>
      </c>
      <c r="D6929" s="245" t="s">
        <v>641</v>
      </c>
      <c r="E6929" s="246" t="s">
        <v>44</v>
      </c>
      <c r="F6929" s="245" t="s">
        <v>44</v>
      </c>
      <c r="G6929" s="245" t="s">
        <v>14415</v>
      </c>
      <c r="H6929" s="245" t="s">
        <v>14416</v>
      </c>
      <c r="I6929" s="245" t="s">
        <v>648</v>
      </c>
      <c r="J6929" s="245" t="s">
        <v>569</v>
      </c>
      <c r="K6929" s="246" t="s">
        <v>16342</v>
      </c>
      <c r="L6929" s="245" t="s">
        <v>568</v>
      </c>
      <c r="M6929"/>
      <c r="N6929"/>
      <c r="O6929"/>
      <c r="P6929"/>
      <c r="Q6929"/>
      <c r="R6929"/>
      <c r="S6929"/>
      <c r="T6929"/>
      <c r="U6929"/>
      <c r="V6929"/>
      <c r="W6929"/>
      <c r="X6929"/>
      <c r="Y6929"/>
      <c r="Z6929"/>
      <c r="AA6929"/>
      <c r="AB6929"/>
      <c r="AC6929"/>
      <c r="AD6929"/>
      <c r="AE6929"/>
      <c r="AF6929"/>
      <c r="AG6929"/>
      <c r="AH6929"/>
      <c r="AI6929"/>
      <c r="AJ6929"/>
      <c r="AK6929"/>
      <c r="AL6929"/>
      <c r="AM6929"/>
      <c r="AN6929"/>
      <c r="AO6929"/>
      <c r="AP6929"/>
      <c r="AQ6929"/>
      <c r="AR6929"/>
      <c r="AS6929"/>
      <c r="AT6929"/>
      <c r="AU6929"/>
      <c r="AV6929"/>
      <c r="AW6929"/>
      <c r="AX6929"/>
      <c r="AY6929"/>
      <c r="AZ6929"/>
      <c r="BA6929"/>
      <c r="BB6929"/>
      <c r="BC6929"/>
      <c r="BD6929"/>
      <c r="BE6929"/>
      <c r="BF6929"/>
      <c r="BG6929"/>
      <c r="BH6929"/>
      <c r="BI6929"/>
      <c r="BJ6929"/>
      <c r="BK6929"/>
      <c r="BL6929"/>
      <c r="BM6929"/>
      <c r="BN6929"/>
      <c r="BO6929"/>
    </row>
    <row r="6930" spans="1:67" ht="15" x14ac:dyDescent="0.25">
      <c r="A6930" s="245" t="s">
        <v>637</v>
      </c>
      <c r="B6930" s="245" t="s">
        <v>636</v>
      </c>
      <c r="C6930" s="245" t="s">
        <v>642</v>
      </c>
      <c r="D6930" s="245" t="s">
        <v>641</v>
      </c>
      <c r="E6930" s="246" t="s">
        <v>44</v>
      </c>
      <c r="F6930" s="245" t="s">
        <v>44</v>
      </c>
      <c r="G6930" s="245" t="s">
        <v>14417</v>
      </c>
      <c r="H6930" s="245" t="s">
        <v>14418</v>
      </c>
      <c r="I6930" s="245" t="s">
        <v>648</v>
      </c>
      <c r="J6930" s="245" t="s">
        <v>569</v>
      </c>
      <c r="K6930" s="246" t="s">
        <v>886</v>
      </c>
      <c r="L6930" s="245" t="s">
        <v>568</v>
      </c>
      <c r="M6930"/>
      <c r="N6930"/>
      <c r="O6930"/>
      <c r="P6930"/>
      <c r="Q6930"/>
      <c r="R6930"/>
      <c r="S6930"/>
      <c r="T6930"/>
      <c r="U6930"/>
      <c r="V6930"/>
      <c r="W6930"/>
      <c r="X6930"/>
      <c r="Y6930"/>
      <c r="Z6930"/>
      <c r="AA6930"/>
      <c r="AB6930"/>
      <c r="AC6930"/>
      <c r="AD6930"/>
      <c r="AE6930"/>
      <c r="AF6930"/>
      <c r="AG6930"/>
      <c r="AH6930"/>
      <c r="AI6930"/>
      <c r="AJ6930"/>
      <c r="AK6930"/>
      <c r="AL6930"/>
      <c r="AM6930"/>
      <c r="AN6930"/>
      <c r="AO6930"/>
      <c r="AP6930"/>
      <c r="AQ6930"/>
      <c r="AR6930"/>
      <c r="AS6930"/>
      <c r="AT6930"/>
      <c r="AU6930"/>
      <c r="AV6930"/>
      <c r="AW6930"/>
      <c r="AX6930"/>
      <c r="AY6930"/>
      <c r="AZ6930"/>
      <c r="BA6930"/>
      <c r="BB6930"/>
      <c r="BC6930"/>
      <c r="BD6930"/>
      <c r="BE6930"/>
      <c r="BF6930"/>
      <c r="BG6930"/>
      <c r="BH6930"/>
      <c r="BI6930"/>
      <c r="BJ6930"/>
      <c r="BK6930"/>
      <c r="BL6930"/>
      <c r="BM6930"/>
      <c r="BN6930"/>
      <c r="BO6930"/>
    </row>
    <row r="6931" spans="1:67" ht="15" x14ac:dyDescent="0.25">
      <c r="A6931" s="245" t="s">
        <v>637</v>
      </c>
      <c r="B6931" s="245" t="s">
        <v>636</v>
      </c>
      <c r="C6931" s="245" t="s">
        <v>642</v>
      </c>
      <c r="D6931" s="245" t="s">
        <v>641</v>
      </c>
      <c r="E6931" s="246" t="s">
        <v>44</v>
      </c>
      <c r="F6931" s="245" t="s">
        <v>44</v>
      </c>
      <c r="G6931" s="245" t="s">
        <v>14419</v>
      </c>
      <c r="H6931" s="245" t="s">
        <v>14420</v>
      </c>
      <c r="I6931" s="245" t="s">
        <v>648</v>
      </c>
      <c r="J6931" s="245" t="s">
        <v>569</v>
      </c>
      <c r="K6931" s="246" t="s">
        <v>8363</v>
      </c>
      <c r="L6931" s="245" t="s">
        <v>568</v>
      </c>
      <c r="M6931"/>
      <c r="N6931"/>
      <c r="O6931"/>
      <c r="P6931"/>
      <c r="Q6931"/>
      <c r="R6931"/>
      <c r="S6931"/>
      <c r="T6931"/>
      <c r="U6931"/>
      <c r="V6931"/>
      <c r="W6931"/>
      <c r="X6931"/>
      <c r="Y6931"/>
      <c r="Z6931"/>
      <c r="AA6931"/>
      <c r="AB6931"/>
      <c r="AC6931"/>
      <c r="AD6931"/>
      <c r="AE6931"/>
      <c r="AF6931"/>
      <c r="AG6931"/>
      <c r="AH6931"/>
      <c r="AI6931"/>
      <c r="AJ6931"/>
      <c r="AK6931"/>
      <c r="AL6931"/>
      <c r="AM6931"/>
      <c r="AN6931"/>
      <c r="AO6931"/>
      <c r="AP6931"/>
      <c r="AQ6931"/>
      <c r="AR6931"/>
      <c r="AS6931"/>
      <c r="AT6931"/>
      <c r="AU6931"/>
      <c r="AV6931"/>
      <c r="AW6931"/>
      <c r="AX6931"/>
      <c r="AY6931"/>
      <c r="AZ6931"/>
      <c r="BA6931"/>
      <c r="BB6931"/>
      <c r="BC6931"/>
      <c r="BD6931"/>
      <c r="BE6931"/>
      <c r="BF6931"/>
      <c r="BG6931"/>
      <c r="BH6931"/>
      <c r="BI6931"/>
      <c r="BJ6931"/>
      <c r="BK6931"/>
      <c r="BL6931"/>
      <c r="BM6931"/>
      <c r="BN6931"/>
      <c r="BO6931"/>
    </row>
    <row r="6932" spans="1:67" ht="15" x14ac:dyDescent="0.25">
      <c r="A6932" s="245" t="s">
        <v>637</v>
      </c>
      <c r="B6932" s="245" t="s">
        <v>636</v>
      </c>
      <c r="C6932" s="245" t="s">
        <v>642</v>
      </c>
      <c r="D6932" s="245" t="s">
        <v>641</v>
      </c>
      <c r="E6932" s="246" t="s">
        <v>44</v>
      </c>
      <c r="F6932" s="245" t="s">
        <v>44</v>
      </c>
      <c r="G6932" s="245" t="s">
        <v>14421</v>
      </c>
      <c r="H6932" s="245" t="s">
        <v>14422</v>
      </c>
      <c r="I6932" s="245" t="s">
        <v>12</v>
      </c>
      <c r="J6932" s="245" t="s">
        <v>569</v>
      </c>
      <c r="K6932" s="246" t="s">
        <v>8970</v>
      </c>
      <c r="L6932" s="245" t="s">
        <v>568</v>
      </c>
      <c r="M6932"/>
      <c r="N6932"/>
      <c r="O6932"/>
      <c r="P6932"/>
      <c r="Q6932"/>
      <c r="R6932"/>
      <c r="S6932"/>
      <c r="T6932"/>
      <c r="U6932"/>
      <c r="V6932"/>
      <c r="W6932"/>
      <c r="X6932"/>
      <c r="Y6932"/>
      <c r="Z6932"/>
      <c r="AA6932"/>
      <c r="AB6932"/>
      <c r="AC6932"/>
      <c r="AD6932"/>
      <c r="AE6932"/>
      <c r="AF6932"/>
      <c r="AG6932"/>
      <c r="AH6932"/>
      <c r="AI6932"/>
      <c r="AJ6932"/>
      <c r="AK6932"/>
      <c r="AL6932"/>
      <c r="AM6932"/>
      <c r="AN6932"/>
      <c r="AO6932"/>
      <c r="AP6932"/>
      <c r="AQ6932"/>
      <c r="AR6932"/>
      <c r="AS6932"/>
      <c r="AT6932"/>
      <c r="AU6932"/>
      <c r="AV6932"/>
      <c r="AW6932"/>
      <c r="AX6932"/>
      <c r="AY6932"/>
      <c r="AZ6932"/>
      <c r="BA6932"/>
      <c r="BB6932"/>
      <c r="BC6932"/>
      <c r="BD6932"/>
      <c r="BE6932"/>
      <c r="BF6932"/>
      <c r="BG6932"/>
      <c r="BH6932"/>
      <c r="BI6932"/>
      <c r="BJ6932"/>
      <c r="BK6932"/>
      <c r="BL6932"/>
      <c r="BM6932"/>
      <c r="BN6932"/>
      <c r="BO6932"/>
    </row>
    <row r="6933" spans="1:67" ht="15" x14ac:dyDescent="0.25">
      <c r="A6933" s="245" t="s">
        <v>637</v>
      </c>
      <c r="B6933" s="245" t="s">
        <v>636</v>
      </c>
      <c r="C6933" s="245" t="s">
        <v>642</v>
      </c>
      <c r="D6933" s="245" t="s">
        <v>641</v>
      </c>
      <c r="E6933" s="246" t="s">
        <v>44</v>
      </c>
      <c r="F6933" s="245" t="s">
        <v>44</v>
      </c>
      <c r="G6933" s="245" t="s">
        <v>14423</v>
      </c>
      <c r="H6933" s="245" t="s">
        <v>14424</v>
      </c>
      <c r="I6933" s="245" t="s">
        <v>12</v>
      </c>
      <c r="J6933" s="245" t="s">
        <v>569</v>
      </c>
      <c r="K6933" s="246" t="s">
        <v>1679</v>
      </c>
      <c r="L6933" s="245" t="s">
        <v>568</v>
      </c>
      <c r="M6933"/>
      <c r="N6933"/>
      <c r="O6933"/>
      <c r="P6933"/>
      <c r="Q6933"/>
      <c r="R6933"/>
      <c r="S6933"/>
      <c r="T6933"/>
      <c r="U6933"/>
      <c r="V6933"/>
      <c r="W6933"/>
      <c r="X6933"/>
      <c r="Y6933"/>
      <c r="Z6933"/>
      <c r="AA6933"/>
      <c r="AB6933"/>
      <c r="AC6933"/>
      <c r="AD6933"/>
      <c r="AE6933"/>
      <c r="AF6933"/>
      <c r="AG6933"/>
      <c r="AH6933"/>
      <c r="AI6933"/>
      <c r="AJ6933"/>
      <c r="AK6933"/>
      <c r="AL6933"/>
      <c r="AM6933"/>
      <c r="AN6933"/>
      <c r="AO6933"/>
      <c r="AP6933"/>
      <c r="AQ6933"/>
      <c r="AR6933"/>
      <c r="AS6933"/>
      <c r="AT6933"/>
      <c r="AU6933"/>
      <c r="AV6933"/>
      <c r="AW6933"/>
      <c r="AX6933"/>
      <c r="AY6933"/>
      <c r="AZ6933"/>
      <c r="BA6933"/>
      <c r="BB6933"/>
      <c r="BC6933"/>
      <c r="BD6933"/>
      <c r="BE6933"/>
      <c r="BF6933"/>
      <c r="BG6933"/>
      <c r="BH6933"/>
      <c r="BI6933"/>
      <c r="BJ6933"/>
      <c r="BK6933"/>
      <c r="BL6933"/>
      <c r="BM6933"/>
      <c r="BN6933"/>
      <c r="BO6933"/>
    </row>
    <row r="6934" spans="1:67" ht="15" x14ac:dyDescent="0.25">
      <c r="A6934" s="245" t="s">
        <v>637</v>
      </c>
      <c r="B6934" s="245" t="s">
        <v>636</v>
      </c>
      <c r="C6934" s="245" t="s">
        <v>642</v>
      </c>
      <c r="D6934" s="245" t="s">
        <v>641</v>
      </c>
      <c r="E6934" s="246" t="s">
        <v>44</v>
      </c>
      <c r="F6934" s="245" t="s">
        <v>44</v>
      </c>
      <c r="G6934" s="245" t="s">
        <v>14425</v>
      </c>
      <c r="H6934" s="245" t="s">
        <v>14426</v>
      </c>
      <c r="I6934" s="245" t="s">
        <v>12</v>
      </c>
      <c r="J6934" s="245" t="s">
        <v>569</v>
      </c>
      <c r="K6934" s="246" t="s">
        <v>17024</v>
      </c>
      <c r="L6934" s="245" t="s">
        <v>568</v>
      </c>
      <c r="M6934"/>
      <c r="N6934"/>
      <c r="O6934"/>
      <c r="P6934"/>
      <c r="Q6934"/>
      <c r="R6934"/>
      <c r="S6934"/>
      <c r="T6934"/>
      <c r="U6934"/>
      <c r="V6934"/>
      <c r="W6934"/>
      <c r="X6934"/>
      <c r="Y6934"/>
      <c r="Z6934"/>
      <c r="AA6934"/>
      <c r="AB6934"/>
      <c r="AC6934"/>
      <c r="AD6934"/>
      <c r="AE6934"/>
      <c r="AF6934"/>
      <c r="AG6934"/>
      <c r="AH6934"/>
      <c r="AI6934"/>
      <c r="AJ6934"/>
      <c r="AK6934"/>
      <c r="AL6934"/>
      <c r="AM6934"/>
      <c r="AN6934"/>
      <c r="AO6934"/>
      <c r="AP6934"/>
      <c r="AQ6934"/>
      <c r="AR6934"/>
      <c r="AS6934"/>
      <c r="AT6934"/>
      <c r="AU6934"/>
      <c r="AV6934"/>
      <c r="AW6934"/>
      <c r="AX6934"/>
      <c r="AY6934"/>
      <c r="AZ6934"/>
      <c r="BA6934"/>
      <c r="BB6934"/>
      <c r="BC6934"/>
      <c r="BD6934"/>
      <c r="BE6934"/>
      <c r="BF6934"/>
      <c r="BG6934"/>
      <c r="BH6934"/>
      <c r="BI6934"/>
      <c r="BJ6934"/>
      <c r="BK6934"/>
      <c r="BL6934"/>
      <c r="BM6934"/>
      <c r="BN6934"/>
      <c r="BO6934"/>
    </row>
    <row r="6935" spans="1:67" ht="15" x14ac:dyDescent="0.25">
      <c r="A6935" s="245" t="s">
        <v>637</v>
      </c>
      <c r="B6935" s="245" t="s">
        <v>636</v>
      </c>
      <c r="C6935" s="245" t="s">
        <v>635</v>
      </c>
      <c r="D6935" s="245" t="s">
        <v>634</v>
      </c>
      <c r="E6935" s="246" t="s">
        <v>44</v>
      </c>
      <c r="F6935" s="245" t="s">
        <v>44</v>
      </c>
      <c r="G6935" s="245" t="s">
        <v>14427</v>
      </c>
      <c r="H6935" s="245" t="s">
        <v>14428</v>
      </c>
      <c r="I6935" s="245" t="s">
        <v>633</v>
      </c>
      <c r="J6935" s="245" t="s">
        <v>569</v>
      </c>
      <c r="K6935" s="246" t="s">
        <v>9145</v>
      </c>
      <c r="L6935" s="245" t="s">
        <v>568</v>
      </c>
      <c r="M6935"/>
      <c r="N6935"/>
      <c r="O6935"/>
      <c r="P6935"/>
      <c r="Q6935"/>
      <c r="R6935"/>
      <c r="S6935"/>
      <c r="T6935"/>
      <c r="U6935"/>
      <c r="V6935"/>
      <c r="W6935"/>
      <c r="X6935"/>
      <c r="Y6935"/>
      <c r="Z6935"/>
      <c r="AA6935"/>
      <c r="AB6935"/>
      <c r="AC6935"/>
      <c r="AD6935"/>
      <c r="AE6935"/>
      <c r="AF6935"/>
      <c r="AG6935"/>
      <c r="AH6935"/>
      <c r="AI6935"/>
      <c r="AJ6935"/>
      <c r="AK6935"/>
      <c r="AL6935"/>
      <c r="AM6935"/>
      <c r="AN6935"/>
      <c r="AO6935"/>
      <c r="AP6935"/>
      <c r="AQ6935"/>
      <c r="AR6935"/>
      <c r="AS6935"/>
      <c r="AT6935"/>
      <c r="AU6935"/>
      <c r="AV6935"/>
      <c r="AW6935"/>
      <c r="AX6935"/>
      <c r="AY6935"/>
      <c r="AZ6935"/>
      <c r="BA6935"/>
      <c r="BB6935"/>
      <c r="BC6935"/>
      <c r="BD6935"/>
      <c r="BE6935"/>
      <c r="BF6935"/>
      <c r="BG6935"/>
      <c r="BH6935"/>
      <c r="BI6935"/>
      <c r="BJ6935"/>
      <c r="BK6935"/>
      <c r="BL6935"/>
      <c r="BM6935"/>
      <c r="BN6935"/>
      <c r="BO6935"/>
    </row>
    <row r="6936" spans="1:67" ht="15" x14ac:dyDescent="0.25">
      <c r="A6936" s="245" t="s">
        <v>637</v>
      </c>
      <c r="B6936" s="245" t="s">
        <v>636</v>
      </c>
      <c r="C6936" s="245" t="s">
        <v>635</v>
      </c>
      <c r="D6936" s="245" t="s">
        <v>634</v>
      </c>
      <c r="E6936" s="246" t="s">
        <v>44</v>
      </c>
      <c r="F6936" s="245" t="s">
        <v>44</v>
      </c>
      <c r="G6936" s="245" t="s">
        <v>14429</v>
      </c>
      <c r="H6936" s="245" t="s">
        <v>14430</v>
      </c>
      <c r="I6936" s="245" t="s">
        <v>633</v>
      </c>
      <c r="J6936" s="245" t="s">
        <v>569</v>
      </c>
      <c r="K6936" s="246" t="s">
        <v>9619</v>
      </c>
      <c r="L6936" s="245" t="s">
        <v>568</v>
      </c>
      <c r="M6936"/>
      <c r="N6936"/>
      <c r="O6936"/>
      <c r="P6936"/>
      <c r="Q6936"/>
      <c r="R6936"/>
      <c r="S6936"/>
      <c r="T6936"/>
      <c r="U6936"/>
      <c r="V6936"/>
      <c r="W6936"/>
      <c r="X6936"/>
      <c r="Y6936"/>
      <c r="Z6936"/>
      <c r="AA6936"/>
      <c r="AB6936"/>
      <c r="AC6936"/>
      <c r="AD6936"/>
      <c r="AE6936"/>
      <c r="AF6936"/>
      <c r="AG6936"/>
      <c r="AH6936"/>
      <c r="AI6936"/>
      <c r="AJ6936"/>
      <c r="AK6936"/>
      <c r="AL6936"/>
      <c r="AM6936"/>
      <c r="AN6936"/>
      <c r="AO6936"/>
      <c r="AP6936"/>
      <c r="AQ6936"/>
      <c r="AR6936"/>
      <c r="AS6936"/>
      <c r="AT6936"/>
      <c r="AU6936"/>
      <c r="AV6936"/>
      <c r="AW6936"/>
      <c r="AX6936"/>
      <c r="AY6936"/>
      <c r="AZ6936"/>
      <c r="BA6936"/>
      <c r="BB6936"/>
      <c r="BC6936"/>
      <c r="BD6936"/>
      <c r="BE6936"/>
      <c r="BF6936"/>
      <c r="BG6936"/>
      <c r="BH6936"/>
      <c r="BI6936"/>
      <c r="BJ6936"/>
      <c r="BK6936"/>
      <c r="BL6936"/>
      <c r="BM6936"/>
      <c r="BN6936"/>
      <c r="BO6936"/>
    </row>
    <row r="6937" spans="1:67" ht="15" x14ac:dyDescent="0.25">
      <c r="A6937" s="245" t="s">
        <v>637</v>
      </c>
      <c r="B6937" s="245" t="s">
        <v>636</v>
      </c>
      <c r="C6937" s="245" t="s">
        <v>635</v>
      </c>
      <c r="D6937" s="245" t="s">
        <v>634</v>
      </c>
      <c r="E6937" s="246" t="s">
        <v>44</v>
      </c>
      <c r="F6937" s="245" t="s">
        <v>44</v>
      </c>
      <c r="G6937" s="245" t="s">
        <v>14431</v>
      </c>
      <c r="H6937" s="245" t="s">
        <v>14432</v>
      </c>
      <c r="I6937" s="245" t="s">
        <v>633</v>
      </c>
      <c r="J6937" s="245" t="s">
        <v>569</v>
      </c>
      <c r="K6937" s="246" t="s">
        <v>21222</v>
      </c>
      <c r="L6937" s="245" t="s">
        <v>568</v>
      </c>
      <c r="M6937"/>
      <c r="N6937"/>
      <c r="O6937"/>
      <c r="P6937"/>
      <c r="Q6937"/>
      <c r="R6937"/>
      <c r="S6937"/>
      <c r="T6937"/>
      <c r="U6937"/>
      <c r="V6937"/>
      <c r="W6937"/>
      <c r="X6937"/>
      <c r="Y6937"/>
      <c r="Z6937"/>
      <c r="AA6937"/>
      <c r="AB6937"/>
      <c r="AC6937"/>
      <c r="AD6937"/>
      <c r="AE6937"/>
      <c r="AF6937"/>
      <c r="AG6937"/>
      <c r="AH6937"/>
      <c r="AI6937"/>
      <c r="AJ6937"/>
      <c r="AK6937"/>
      <c r="AL6937"/>
      <c r="AM6937"/>
      <c r="AN6937"/>
      <c r="AO6937"/>
      <c r="AP6937"/>
      <c r="AQ6937"/>
      <c r="AR6937"/>
      <c r="AS6937"/>
      <c r="AT6937"/>
      <c r="AU6937"/>
      <c r="AV6937"/>
      <c r="AW6937"/>
      <c r="AX6937"/>
      <c r="AY6937"/>
      <c r="AZ6937"/>
      <c r="BA6937"/>
      <c r="BB6937"/>
      <c r="BC6937"/>
      <c r="BD6937"/>
      <c r="BE6937"/>
      <c r="BF6937"/>
      <c r="BG6937"/>
      <c r="BH6937"/>
      <c r="BI6937"/>
      <c r="BJ6937"/>
      <c r="BK6937"/>
      <c r="BL6937"/>
      <c r="BM6937"/>
      <c r="BN6937"/>
      <c r="BO6937"/>
    </row>
    <row r="6938" spans="1:67" ht="15" x14ac:dyDescent="0.25">
      <c r="A6938" s="245" t="s">
        <v>637</v>
      </c>
      <c r="B6938" s="245" t="s">
        <v>636</v>
      </c>
      <c r="C6938" s="245" t="s">
        <v>635</v>
      </c>
      <c r="D6938" s="245" t="s">
        <v>634</v>
      </c>
      <c r="E6938" s="246" t="s">
        <v>44</v>
      </c>
      <c r="F6938" s="245" t="s">
        <v>44</v>
      </c>
      <c r="G6938" s="245" t="s">
        <v>14433</v>
      </c>
      <c r="H6938" s="245" t="s">
        <v>14434</v>
      </c>
      <c r="I6938" s="245" t="s">
        <v>633</v>
      </c>
      <c r="J6938" s="245" t="s">
        <v>569</v>
      </c>
      <c r="K6938" s="246" t="s">
        <v>703</v>
      </c>
      <c r="L6938" s="245" t="s">
        <v>568</v>
      </c>
      <c r="M6938"/>
      <c r="N6938"/>
      <c r="O6938"/>
      <c r="P6938"/>
      <c r="Q6938"/>
      <c r="R6938"/>
      <c r="S6938"/>
      <c r="T6938"/>
      <c r="U6938"/>
      <c r="V6938"/>
      <c r="W6938"/>
      <c r="X6938"/>
      <c r="Y6938"/>
      <c r="Z6938"/>
      <c r="AA6938"/>
      <c r="AB6938"/>
      <c r="AC6938"/>
      <c r="AD6938"/>
      <c r="AE6938"/>
      <c r="AF6938"/>
      <c r="AG6938"/>
      <c r="AH6938"/>
      <c r="AI6938"/>
      <c r="AJ6938"/>
      <c r="AK6938"/>
      <c r="AL6938"/>
      <c r="AM6938"/>
      <c r="AN6938"/>
      <c r="AO6938"/>
      <c r="AP6938"/>
      <c r="AQ6938"/>
      <c r="AR6938"/>
      <c r="AS6938"/>
      <c r="AT6938"/>
      <c r="AU6938"/>
      <c r="AV6938"/>
      <c r="AW6938"/>
      <c r="AX6938"/>
      <c r="AY6938"/>
      <c r="AZ6938"/>
      <c r="BA6938"/>
      <c r="BB6938"/>
      <c r="BC6938"/>
      <c r="BD6938"/>
      <c r="BE6938"/>
      <c r="BF6938"/>
      <c r="BG6938"/>
      <c r="BH6938"/>
      <c r="BI6938"/>
      <c r="BJ6938"/>
      <c r="BK6938"/>
      <c r="BL6938"/>
      <c r="BM6938"/>
      <c r="BN6938"/>
      <c r="BO6938"/>
    </row>
    <row r="6939" spans="1:67" ht="15" x14ac:dyDescent="0.25">
      <c r="A6939" s="245" t="s">
        <v>637</v>
      </c>
      <c r="B6939" s="245" t="s">
        <v>636</v>
      </c>
      <c r="C6939" s="245" t="s">
        <v>635</v>
      </c>
      <c r="D6939" s="245" t="s">
        <v>634</v>
      </c>
      <c r="E6939" s="246" t="s">
        <v>44</v>
      </c>
      <c r="F6939" s="245" t="s">
        <v>44</v>
      </c>
      <c r="G6939" s="245" t="s">
        <v>14435</v>
      </c>
      <c r="H6939" s="245" t="s">
        <v>14436</v>
      </c>
      <c r="I6939" s="245" t="s">
        <v>633</v>
      </c>
      <c r="J6939" s="245" t="s">
        <v>569</v>
      </c>
      <c r="K6939" s="246" t="s">
        <v>22544</v>
      </c>
      <c r="L6939" s="245" t="s">
        <v>568</v>
      </c>
      <c r="M6939"/>
      <c r="N6939"/>
      <c r="O6939"/>
      <c r="P6939"/>
      <c r="Q6939"/>
      <c r="R6939"/>
      <c r="S6939"/>
      <c r="T6939"/>
      <c r="U6939"/>
      <c r="V6939"/>
      <c r="W6939"/>
      <c r="X6939"/>
      <c r="Y6939"/>
      <c r="Z6939"/>
      <c r="AA6939"/>
      <c r="AB6939"/>
      <c r="AC6939"/>
      <c r="AD6939"/>
      <c r="AE6939"/>
      <c r="AF6939"/>
      <c r="AG6939"/>
      <c r="AH6939"/>
      <c r="AI6939"/>
      <c r="AJ6939"/>
      <c r="AK6939"/>
      <c r="AL6939"/>
      <c r="AM6939"/>
      <c r="AN6939"/>
      <c r="AO6939"/>
      <c r="AP6939"/>
      <c r="AQ6939"/>
      <c r="AR6939"/>
      <c r="AS6939"/>
      <c r="AT6939"/>
      <c r="AU6939"/>
      <c r="AV6939"/>
      <c r="AW6939"/>
      <c r="AX6939"/>
      <c r="AY6939"/>
      <c r="AZ6939"/>
      <c r="BA6939"/>
      <c r="BB6939"/>
      <c r="BC6939"/>
      <c r="BD6939"/>
      <c r="BE6939"/>
      <c r="BF6939"/>
      <c r="BG6939"/>
      <c r="BH6939"/>
      <c r="BI6939"/>
      <c r="BJ6939"/>
      <c r="BK6939"/>
      <c r="BL6939"/>
      <c r="BM6939"/>
      <c r="BN6939"/>
      <c r="BO6939"/>
    </row>
    <row r="6940" spans="1:67" ht="15" x14ac:dyDescent="0.25">
      <c r="A6940" s="245" t="s">
        <v>637</v>
      </c>
      <c r="B6940" s="245" t="s">
        <v>636</v>
      </c>
      <c r="C6940" s="245" t="s">
        <v>635</v>
      </c>
      <c r="D6940" s="245" t="s">
        <v>634</v>
      </c>
      <c r="E6940" s="246" t="s">
        <v>44</v>
      </c>
      <c r="F6940" s="245" t="s">
        <v>44</v>
      </c>
      <c r="G6940" s="245" t="s">
        <v>14437</v>
      </c>
      <c r="H6940" s="245" t="s">
        <v>14438</v>
      </c>
      <c r="I6940" s="245" t="s">
        <v>633</v>
      </c>
      <c r="J6940" s="245" t="s">
        <v>569</v>
      </c>
      <c r="K6940" s="246" t="s">
        <v>5251</v>
      </c>
      <c r="L6940" s="245" t="s">
        <v>568</v>
      </c>
      <c r="M6940"/>
      <c r="N6940"/>
      <c r="O6940"/>
      <c r="P6940"/>
      <c r="Q6940"/>
      <c r="R6940"/>
      <c r="S6940"/>
      <c r="T6940"/>
      <c r="U6940"/>
      <c r="V6940"/>
      <c r="W6940"/>
      <c r="X6940"/>
      <c r="Y6940"/>
      <c r="Z6940"/>
      <c r="AA6940"/>
      <c r="AB6940"/>
      <c r="AC6940"/>
      <c r="AD6940"/>
      <c r="AE6940"/>
      <c r="AF6940"/>
      <c r="AG6940"/>
      <c r="AH6940"/>
      <c r="AI6940"/>
      <c r="AJ6940"/>
      <c r="AK6940"/>
      <c r="AL6940"/>
      <c r="AM6940"/>
      <c r="AN6940"/>
      <c r="AO6940"/>
      <c r="AP6940"/>
      <c r="AQ6940"/>
      <c r="AR6940"/>
      <c r="AS6940"/>
      <c r="AT6940"/>
      <c r="AU6940"/>
      <c r="AV6940"/>
      <c r="AW6940"/>
      <c r="AX6940"/>
      <c r="AY6940"/>
      <c r="AZ6940"/>
      <c r="BA6940"/>
      <c r="BB6940"/>
      <c r="BC6940"/>
      <c r="BD6940"/>
      <c r="BE6940"/>
      <c r="BF6940"/>
      <c r="BG6940"/>
      <c r="BH6940"/>
      <c r="BI6940"/>
      <c r="BJ6940"/>
      <c r="BK6940"/>
      <c r="BL6940"/>
      <c r="BM6940"/>
      <c r="BN6940"/>
      <c r="BO6940"/>
    </row>
    <row r="6941" spans="1:67" ht="15" x14ac:dyDescent="0.25">
      <c r="A6941" s="245" t="s">
        <v>637</v>
      </c>
      <c r="B6941" s="245" t="s">
        <v>636</v>
      </c>
      <c r="C6941" s="245" t="s">
        <v>635</v>
      </c>
      <c r="D6941" s="245" t="s">
        <v>634</v>
      </c>
      <c r="E6941" s="246" t="s">
        <v>44</v>
      </c>
      <c r="F6941" s="245" t="s">
        <v>44</v>
      </c>
      <c r="G6941" s="245" t="s">
        <v>14439</v>
      </c>
      <c r="H6941" s="245" t="s">
        <v>14440</v>
      </c>
      <c r="I6941" s="245" t="s">
        <v>633</v>
      </c>
      <c r="J6941" s="245" t="s">
        <v>569</v>
      </c>
      <c r="K6941" s="246" t="s">
        <v>15550</v>
      </c>
      <c r="L6941" s="245" t="s">
        <v>568</v>
      </c>
      <c r="M6941"/>
      <c r="N6941"/>
      <c r="O6941"/>
      <c r="P6941"/>
      <c r="Q6941"/>
      <c r="R6941"/>
      <c r="S6941"/>
      <c r="T6941"/>
      <c r="U6941"/>
      <c r="V6941"/>
      <c r="W6941"/>
      <c r="X6941"/>
      <c r="Y6941"/>
      <c r="Z6941"/>
      <c r="AA6941"/>
      <c r="AB6941"/>
      <c r="AC6941"/>
      <c r="AD6941"/>
      <c r="AE6941"/>
      <c r="AF6941"/>
      <c r="AG6941"/>
      <c r="AH6941"/>
      <c r="AI6941"/>
      <c r="AJ6941"/>
      <c r="AK6941"/>
      <c r="AL6941"/>
      <c r="AM6941"/>
      <c r="AN6941"/>
      <c r="AO6941"/>
      <c r="AP6941"/>
      <c r="AQ6941"/>
      <c r="AR6941"/>
      <c r="AS6941"/>
      <c r="AT6941"/>
      <c r="AU6941"/>
      <c r="AV6941"/>
      <c r="AW6941"/>
      <c r="AX6941"/>
      <c r="AY6941"/>
      <c r="AZ6941"/>
      <c r="BA6941"/>
      <c r="BB6941"/>
      <c r="BC6941"/>
      <c r="BD6941"/>
      <c r="BE6941"/>
      <c r="BF6941"/>
      <c r="BG6941"/>
      <c r="BH6941"/>
      <c r="BI6941"/>
      <c r="BJ6941"/>
      <c r="BK6941"/>
      <c r="BL6941"/>
      <c r="BM6941"/>
      <c r="BN6941"/>
      <c r="BO6941"/>
    </row>
    <row r="6942" spans="1:67" ht="15" x14ac:dyDescent="0.25">
      <c r="A6942" s="245" t="s">
        <v>637</v>
      </c>
      <c r="B6942" s="245" t="s">
        <v>636</v>
      </c>
      <c r="C6942" s="245" t="s">
        <v>635</v>
      </c>
      <c r="D6942" s="245" t="s">
        <v>634</v>
      </c>
      <c r="E6942" s="246" t="s">
        <v>44</v>
      </c>
      <c r="F6942" s="245" t="s">
        <v>44</v>
      </c>
      <c r="G6942" s="245" t="s">
        <v>14441</v>
      </c>
      <c r="H6942" s="245" t="s">
        <v>14442</v>
      </c>
      <c r="I6942" s="245" t="s">
        <v>633</v>
      </c>
      <c r="J6942" s="245" t="s">
        <v>569</v>
      </c>
      <c r="K6942" s="246" t="s">
        <v>109</v>
      </c>
      <c r="L6942" s="245" t="s">
        <v>568</v>
      </c>
      <c r="M6942"/>
      <c r="N6942"/>
      <c r="O6942"/>
      <c r="P6942"/>
      <c r="Q6942"/>
      <c r="R6942"/>
      <c r="S6942"/>
      <c r="T6942"/>
      <c r="U6942"/>
      <c r="V6942"/>
      <c r="W6942"/>
      <c r="X6942"/>
      <c r="Y6942"/>
      <c r="Z6942"/>
      <c r="AA6942"/>
      <c r="AB6942"/>
      <c r="AC6942"/>
      <c r="AD6942"/>
      <c r="AE6942"/>
      <c r="AF6942"/>
      <c r="AG6942"/>
      <c r="AH6942"/>
      <c r="AI6942"/>
      <c r="AJ6942"/>
      <c r="AK6942"/>
      <c r="AL6942"/>
      <c r="AM6942"/>
      <c r="AN6942"/>
      <c r="AO6942"/>
      <c r="AP6942"/>
      <c r="AQ6942"/>
      <c r="AR6942"/>
      <c r="AS6942"/>
      <c r="AT6942"/>
      <c r="AU6942"/>
      <c r="AV6942"/>
      <c r="AW6942"/>
      <c r="AX6942"/>
      <c r="AY6942"/>
      <c r="AZ6942"/>
      <c r="BA6942"/>
      <c r="BB6942"/>
      <c r="BC6942"/>
      <c r="BD6942"/>
      <c r="BE6942"/>
      <c r="BF6942"/>
      <c r="BG6942"/>
      <c r="BH6942"/>
      <c r="BI6942"/>
      <c r="BJ6942"/>
      <c r="BK6942"/>
      <c r="BL6942"/>
      <c r="BM6942"/>
      <c r="BN6942"/>
      <c r="BO6942"/>
    </row>
    <row r="6943" spans="1:67" ht="15" x14ac:dyDescent="0.25">
      <c r="A6943" s="245" t="s">
        <v>637</v>
      </c>
      <c r="B6943" s="245" t="s">
        <v>636</v>
      </c>
      <c r="C6943" s="245" t="s">
        <v>14443</v>
      </c>
      <c r="D6943" s="245" t="s">
        <v>14444</v>
      </c>
      <c r="E6943" s="246" t="s">
        <v>44</v>
      </c>
      <c r="F6943" s="245" t="s">
        <v>44</v>
      </c>
      <c r="G6943" s="245" t="s">
        <v>14445</v>
      </c>
      <c r="H6943" s="245" t="s">
        <v>14446</v>
      </c>
      <c r="I6943" s="245" t="s">
        <v>704</v>
      </c>
      <c r="J6943" s="245" t="s">
        <v>569</v>
      </c>
      <c r="K6943" s="246" t="s">
        <v>25765</v>
      </c>
      <c r="L6943" s="245" t="s">
        <v>568</v>
      </c>
      <c r="M6943"/>
      <c r="N6943"/>
      <c r="O6943"/>
      <c r="P6943"/>
      <c r="Q6943"/>
      <c r="R6943"/>
      <c r="S6943"/>
      <c r="T6943"/>
      <c r="U6943"/>
      <c r="V6943"/>
      <c r="W6943"/>
      <c r="X6943"/>
      <c r="Y6943"/>
      <c r="Z6943"/>
      <c r="AA6943"/>
      <c r="AB6943"/>
      <c r="AC6943"/>
      <c r="AD6943"/>
      <c r="AE6943"/>
      <c r="AF6943"/>
      <c r="AG6943"/>
      <c r="AH6943"/>
      <c r="AI6943"/>
      <c r="AJ6943"/>
      <c r="AK6943"/>
      <c r="AL6943"/>
      <c r="AM6943"/>
      <c r="AN6943"/>
      <c r="AO6943"/>
      <c r="AP6943"/>
      <c r="AQ6943"/>
      <c r="AR6943"/>
      <c r="AS6943"/>
      <c r="AT6943"/>
      <c r="AU6943"/>
      <c r="AV6943"/>
      <c r="AW6943"/>
      <c r="AX6943"/>
      <c r="AY6943"/>
      <c r="AZ6943"/>
      <c r="BA6943"/>
      <c r="BB6943"/>
      <c r="BC6943"/>
      <c r="BD6943"/>
      <c r="BE6943"/>
      <c r="BF6943"/>
      <c r="BG6943"/>
      <c r="BH6943"/>
      <c r="BI6943"/>
      <c r="BJ6943"/>
      <c r="BK6943"/>
      <c r="BL6943"/>
      <c r="BM6943"/>
      <c r="BN6943"/>
      <c r="BO6943"/>
    </row>
    <row r="6944" spans="1:67" ht="15" x14ac:dyDescent="0.25">
      <c r="A6944" s="245" t="s">
        <v>637</v>
      </c>
      <c r="B6944" s="245" t="s">
        <v>636</v>
      </c>
      <c r="C6944" s="245" t="s">
        <v>14443</v>
      </c>
      <c r="D6944" s="245" t="s">
        <v>14444</v>
      </c>
      <c r="E6944" s="246" t="s">
        <v>44</v>
      </c>
      <c r="F6944" s="245" t="s">
        <v>44</v>
      </c>
      <c r="G6944" s="245" t="s">
        <v>14447</v>
      </c>
      <c r="H6944" s="245" t="s">
        <v>14448</v>
      </c>
      <c r="I6944" s="245" t="s">
        <v>704</v>
      </c>
      <c r="J6944" s="245" t="s">
        <v>569</v>
      </c>
      <c r="K6944" s="246" t="s">
        <v>25766</v>
      </c>
      <c r="L6944" s="245" t="s">
        <v>568</v>
      </c>
      <c r="M6944"/>
      <c r="N6944"/>
      <c r="O6944"/>
      <c r="P6944"/>
      <c r="Q6944"/>
      <c r="R6944"/>
      <c r="S6944"/>
      <c r="T6944"/>
      <c r="U6944"/>
      <c r="V6944"/>
      <c r="W6944"/>
      <c r="X6944"/>
      <c r="Y6944"/>
      <c r="Z6944"/>
      <c r="AA6944"/>
      <c r="AB6944"/>
      <c r="AC6944"/>
      <c r="AD6944"/>
      <c r="AE6944"/>
      <c r="AF6944"/>
      <c r="AG6944"/>
      <c r="AH6944"/>
      <c r="AI6944"/>
      <c r="AJ6944"/>
      <c r="AK6944"/>
      <c r="AL6944"/>
      <c r="AM6944"/>
      <c r="AN6944"/>
      <c r="AO6944"/>
      <c r="AP6944"/>
      <c r="AQ6944"/>
      <c r="AR6944"/>
      <c r="AS6944"/>
      <c r="AT6944"/>
      <c r="AU6944"/>
      <c r="AV6944"/>
      <c r="AW6944"/>
      <c r="AX6944"/>
      <c r="AY6944"/>
      <c r="AZ6944"/>
      <c r="BA6944"/>
      <c r="BB6944"/>
      <c r="BC6944"/>
      <c r="BD6944"/>
      <c r="BE6944"/>
      <c r="BF6944"/>
      <c r="BG6944"/>
      <c r="BH6944"/>
      <c r="BI6944"/>
      <c r="BJ6944"/>
      <c r="BK6944"/>
      <c r="BL6944"/>
      <c r="BM6944"/>
      <c r="BN6944"/>
      <c r="BO6944"/>
    </row>
    <row r="6945" spans="1:67" ht="15" x14ac:dyDescent="0.25">
      <c r="A6945" s="245" t="s">
        <v>637</v>
      </c>
      <c r="B6945" s="245" t="s">
        <v>636</v>
      </c>
      <c r="C6945" s="245" t="s">
        <v>14443</v>
      </c>
      <c r="D6945" s="245" t="s">
        <v>14444</v>
      </c>
      <c r="E6945" s="246" t="s">
        <v>44</v>
      </c>
      <c r="F6945" s="245" t="s">
        <v>44</v>
      </c>
      <c r="G6945" s="245" t="s">
        <v>14449</v>
      </c>
      <c r="H6945" s="245" t="s">
        <v>14450</v>
      </c>
      <c r="I6945" s="245" t="s">
        <v>704</v>
      </c>
      <c r="J6945" s="245" t="s">
        <v>569</v>
      </c>
      <c r="K6945" s="246" t="s">
        <v>25767</v>
      </c>
      <c r="L6945" s="245" t="s">
        <v>568</v>
      </c>
      <c r="M6945"/>
      <c r="N6945"/>
      <c r="O6945"/>
      <c r="P6945"/>
      <c r="Q6945"/>
      <c r="R6945"/>
      <c r="S6945"/>
      <c r="T6945"/>
      <c r="U6945"/>
      <c r="V6945"/>
      <c r="W6945"/>
      <c r="X6945"/>
      <c r="Y6945"/>
      <c r="Z6945"/>
      <c r="AA6945"/>
      <c r="AB6945"/>
      <c r="AC6945"/>
      <c r="AD6945"/>
      <c r="AE6945"/>
      <c r="AF6945"/>
      <c r="AG6945"/>
      <c r="AH6945"/>
      <c r="AI6945"/>
      <c r="AJ6945"/>
      <c r="AK6945"/>
      <c r="AL6945"/>
      <c r="AM6945"/>
      <c r="AN6945"/>
      <c r="AO6945"/>
      <c r="AP6945"/>
      <c r="AQ6945"/>
      <c r="AR6945"/>
      <c r="AS6945"/>
      <c r="AT6945"/>
      <c r="AU6945"/>
      <c r="AV6945"/>
      <c r="AW6945"/>
      <c r="AX6945"/>
      <c r="AY6945"/>
      <c r="AZ6945"/>
      <c r="BA6945"/>
      <c r="BB6945"/>
      <c r="BC6945"/>
      <c r="BD6945"/>
      <c r="BE6945"/>
      <c r="BF6945"/>
      <c r="BG6945"/>
      <c r="BH6945"/>
      <c r="BI6945"/>
      <c r="BJ6945"/>
      <c r="BK6945"/>
      <c r="BL6945"/>
      <c r="BM6945"/>
      <c r="BN6945"/>
      <c r="BO6945"/>
    </row>
    <row r="6946" spans="1:67" ht="15" x14ac:dyDescent="0.25">
      <c r="A6946" s="245" t="s">
        <v>637</v>
      </c>
      <c r="B6946" s="245" t="s">
        <v>636</v>
      </c>
      <c r="C6946" s="245" t="s">
        <v>14451</v>
      </c>
      <c r="D6946" s="245" t="s">
        <v>14452</v>
      </c>
      <c r="E6946" s="246" t="s">
        <v>44</v>
      </c>
      <c r="F6946" s="245" t="s">
        <v>44</v>
      </c>
      <c r="G6946" s="245" t="s">
        <v>14453</v>
      </c>
      <c r="H6946" s="245" t="s">
        <v>14454</v>
      </c>
      <c r="I6946" s="245" t="s">
        <v>12</v>
      </c>
      <c r="J6946" s="245" t="s">
        <v>569</v>
      </c>
      <c r="K6946" s="246" t="s">
        <v>8279</v>
      </c>
      <c r="L6946" s="245" t="s">
        <v>568</v>
      </c>
      <c r="M6946"/>
      <c r="N6946"/>
      <c r="O6946"/>
      <c r="P6946"/>
      <c r="Q6946"/>
      <c r="R6946"/>
      <c r="S6946"/>
      <c r="T6946"/>
      <c r="U6946"/>
      <c r="V6946"/>
      <c r="W6946"/>
      <c r="X6946"/>
      <c r="Y6946"/>
      <c r="Z6946"/>
      <c r="AA6946"/>
      <c r="AB6946"/>
      <c r="AC6946"/>
      <c r="AD6946"/>
      <c r="AE6946"/>
      <c r="AF6946"/>
      <c r="AG6946"/>
      <c r="AH6946"/>
      <c r="AI6946"/>
      <c r="AJ6946"/>
      <c r="AK6946"/>
      <c r="AL6946"/>
      <c r="AM6946"/>
      <c r="AN6946"/>
      <c r="AO6946"/>
      <c r="AP6946"/>
      <c r="AQ6946"/>
      <c r="AR6946"/>
      <c r="AS6946"/>
      <c r="AT6946"/>
      <c r="AU6946"/>
      <c r="AV6946"/>
      <c r="AW6946"/>
      <c r="AX6946"/>
      <c r="AY6946"/>
      <c r="AZ6946"/>
      <c r="BA6946"/>
      <c r="BB6946"/>
      <c r="BC6946"/>
      <c r="BD6946"/>
      <c r="BE6946"/>
      <c r="BF6946"/>
      <c r="BG6946"/>
      <c r="BH6946"/>
      <c r="BI6946"/>
      <c r="BJ6946"/>
      <c r="BK6946"/>
      <c r="BL6946"/>
      <c r="BM6946"/>
      <c r="BN6946"/>
      <c r="BO6946"/>
    </row>
    <row r="6947" spans="1:67" ht="15" x14ac:dyDescent="0.25">
      <c r="A6947" s="245" t="s">
        <v>637</v>
      </c>
      <c r="B6947" s="245" t="s">
        <v>636</v>
      </c>
      <c r="C6947" s="245" t="s">
        <v>14451</v>
      </c>
      <c r="D6947" s="245" t="s">
        <v>14452</v>
      </c>
      <c r="E6947" s="246" t="s">
        <v>44</v>
      </c>
      <c r="F6947" s="245" t="s">
        <v>44</v>
      </c>
      <c r="G6947" s="245" t="s">
        <v>14455</v>
      </c>
      <c r="H6947" s="245" t="s">
        <v>14456</v>
      </c>
      <c r="I6947" s="245" t="s">
        <v>12</v>
      </c>
      <c r="J6947" s="245" t="s">
        <v>569</v>
      </c>
      <c r="K6947" s="246" t="s">
        <v>3939</v>
      </c>
      <c r="L6947" s="245" t="s">
        <v>568</v>
      </c>
      <c r="M6947"/>
      <c r="N6947"/>
      <c r="O6947"/>
      <c r="P6947"/>
      <c r="Q6947"/>
      <c r="R6947"/>
      <c r="S6947"/>
      <c r="T6947"/>
      <c r="U6947"/>
      <c r="V6947"/>
      <c r="W6947"/>
      <c r="X6947"/>
      <c r="Y6947"/>
      <c r="Z6947"/>
      <c r="AA6947"/>
      <c r="AB6947"/>
      <c r="AC6947"/>
      <c r="AD6947"/>
      <c r="AE6947"/>
      <c r="AF6947"/>
      <c r="AG6947"/>
      <c r="AH6947"/>
      <c r="AI6947"/>
      <c r="AJ6947"/>
      <c r="AK6947"/>
      <c r="AL6947"/>
      <c r="AM6947"/>
      <c r="AN6947"/>
      <c r="AO6947"/>
      <c r="AP6947"/>
      <c r="AQ6947"/>
      <c r="AR6947"/>
      <c r="AS6947"/>
      <c r="AT6947"/>
      <c r="AU6947"/>
      <c r="AV6947"/>
      <c r="AW6947"/>
      <c r="AX6947"/>
      <c r="AY6947"/>
      <c r="AZ6947"/>
      <c r="BA6947"/>
      <c r="BB6947"/>
      <c r="BC6947"/>
      <c r="BD6947"/>
      <c r="BE6947"/>
      <c r="BF6947"/>
      <c r="BG6947"/>
      <c r="BH6947"/>
      <c r="BI6947"/>
      <c r="BJ6947"/>
      <c r="BK6947"/>
      <c r="BL6947"/>
      <c r="BM6947"/>
      <c r="BN6947"/>
      <c r="BO6947"/>
    </row>
    <row r="6948" spans="1:67" ht="15" x14ac:dyDescent="0.25">
      <c r="A6948" s="245" t="s">
        <v>637</v>
      </c>
      <c r="B6948" s="245" t="s">
        <v>636</v>
      </c>
      <c r="C6948" s="245" t="s">
        <v>14451</v>
      </c>
      <c r="D6948" s="245" t="s">
        <v>14452</v>
      </c>
      <c r="E6948" s="246" t="s">
        <v>44</v>
      </c>
      <c r="F6948" s="245" t="s">
        <v>44</v>
      </c>
      <c r="G6948" s="245" t="s">
        <v>14457</v>
      </c>
      <c r="H6948" s="245" t="s">
        <v>14458</v>
      </c>
      <c r="I6948" s="245" t="s">
        <v>12</v>
      </c>
      <c r="J6948" s="245" t="s">
        <v>569</v>
      </c>
      <c r="K6948" s="246" t="s">
        <v>12661</v>
      </c>
      <c r="L6948" s="245" t="s">
        <v>568</v>
      </c>
      <c r="M6948"/>
      <c r="N6948"/>
      <c r="O6948"/>
      <c r="P6948"/>
      <c r="Q6948"/>
      <c r="R6948"/>
      <c r="S6948"/>
      <c r="T6948"/>
      <c r="U6948"/>
      <c r="V6948"/>
      <c r="W6948"/>
      <c r="X6948"/>
      <c r="Y6948"/>
      <c r="Z6948"/>
      <c r="AA6948"/>
      <c r="AB6948"/>
      <c r="AC6948"/>
      <c r="AD6948"/>
      <c r="AE6948"/>
      <c r="AF6948"/>
      <c r="AG6948"/>
      <c r="AH6948"/>
      <c r="AI6948"/>
      <c r="AJ6948"/>
      <c r="AK6948"/>
      <c r="AL6948"/>
      <c r="AM6948"/>
      <c r="AN6948"/>
      <c r="AO6948"/>
      <c r="AP6948"/>
      <c r="AQ6948"/>
      <c r="AR6948"/>
      <c r="AS6948"/>
      <c r="AT6948"/>
      <c r="AU6948"/>
      <c r="AV6948"/>
      <c r="AW6948"/>
      <c r="AX6948"/>
      <c r="AY6948"/>
      <c r="AZ6948"/>
      <c r="BA6948"/>
      <c r="BB6948"/>
      <c r="BC6948"/>
      <c r="BD6948"/>
      <c r="BE6948"/>
      <c r="BF6948"/>
      <c r="BG6948"/>
      <c r="BH6948"/>
      <c r="BI6948"/>
      <c r="BJ6948"/>
      <c r="BK6948"/>
      <c r="BL6948"/>
      <c r="BM6948"/>
      <c r="BN6948"/>
      <c r="BO6948"/>
    </row>
    <row r="6949" spans="1:67" ht="15" x14ac:dyDescent="0.25">
      <c r="A6949" s="245" t="s">
        <v>637</v>
      </c>
      <c r="B6949" s="245" t="s">
        <v>636</v>
      </c>
      <c r="C6949" s="245" t="s">
        <v>14451</v>
      </c>
      <c r="D6949" s="245" t="s">
        <v>14452</v>
      </c>
      <c r="E6949" s="246" t="s">
        <v>44</v>
      </c>
      <c r="F6949" s="245" t="s">
        <v>44</v>
      </c>
      <c r="G6949" s="245" t="s">
        <v>14459</v>
      </c>
      <c r="H6949" s="245" t="s">
        <v>14460</v>
      </c>
      <c r="I6949" s="245" t="s">
        <v>12</v>
      </c>
      <c r="J6949" s="245" t="s">
        <v>569</v>
      </c>
      <c r="K6949" s="246" t="s">
        <v>9063</v>
      </c>
      <c r="L6949" s="245" t="s">
        <v>568</v>
      </c>
      <c r="M6949"/>
      <c r="N6949"/>
      <c r="O6949"/>
      <c r="P6949"/>
      <c r="Q6949"/>
      <c r="R6949"/>
      <c r="S6949"/>
      <c r="T6949"/>
      <c r="U6949"/>
      <c r="V6949"/>
      <c r="W6949"/>
      <c r="X6949"/>
      <c r="Y6949"/>
      <c r="Z6949"/>
      <c r="AA6949"/>
      <c r="AB6949"/>
      <c r="AC6949"/>
      <c r="AD6949"/>
      <c r="AE6949"/>
      <c r="AF6949"/>
      <c r="AG6949"/>
      <c r="AH6949"/>
      <c r="AI6949"/>
      <c r="AJ6949"/>
      <c r="AK6949"/>
      <c r="AL6949"/>
      <c r="AM6949"/>
      <c r="AN6949"/>
      <c r="AO6949"/>
      <c r="AP6949"/>
      <c r="AQ6949"/>
      <c r="AR6949"/>
      <c r="AS6949"/>
      <c r="AT6949"/>
      <c r="AU6949"/>
      <c r="AV6949"/>
      <c r="AW6949"/>
      <c r="AX6949"/>
      <c r="AY6949"/>
      <c r="AZ6949"/>
      <c r="BA6949"/>
      <c r="BB6949"/>
      <c r="BC6949"/>
      <c r="BD6949"/>
      <c r="BE6949"/>
      <c r="BF6949"/>
      <c r="BG6949"/>
      <c r="BH6949"/>
      <c r="BI6949"/>
      <c r="BJ6949"/>
      <c r="BK6949"/>
      <c r="BL6949"/>
      <c r="BM6949"/>
      <c r="BN6949"/>
      <c r="BO6949"/>
    </row>
    <row r="6950" spans="1:67" ht="15" x14ac:dyDescent="0.25">
      <c r="A6950" s="245" t="s">
        <v>637</v>
      </c>
      <c r="B6950" s="245" t="s">
        <v>636</v>
      </c>
      <c r="C6950" s="245" t="s">
        <v>14451</v>
      </c>
      <c r="D6950" s="245" t="s">
        <v>14452</v>
      </c>
      <c r="E6950" s="246" t="s">
        <v>44</v>
      </c>
      <c r="F6950" s="245" t="s">
        <v>44</v>
      </c>
      <c r="G6950" s="245" t="s">
        <v>14461</v>
      </c>
      <c r="H6950" s="245" t="s">
        <v>14462</v>
      </c>
      <c r="I6950" s="245" t="s">
        <v>12</v>
      </c>
      <c r="J6950" s="245" t="s">
        <v>569</v>
      </c>
      <c r="K6950" s="246" t="s">
        <v>1613</v>
      </c>
      <c r="L6950" s="245" t="s">
        <v>568</v>
      </c>
      <c r="M6950"/>
      <c r="N6950"/>
      <c r="O6950"/>
      <c r="P6950"/>
      <c r="Q6950"/>
      <c r="R6950"/>
      <c r="S6950"/>
      <c r="T6950"/>
      <c r="U6950"/>
      <c r="V6950"/>
      <c r="W6950"/>
      <c r="X6950"/>
      <c r="Y6950"/>
      <c r="Z6950"/>
      <c r="AA6950"/>
      <c r="AB6950"/>
      <c r="AC6950"/>
      <c r="AD6950"/>
      <c r="AE6950"/>
      <c r="AF6950"/>
      <c r="AG6950"/>
      <c r="AH6950"/>
      <c r="AI6950"/>
      <c r="AJ6950"/>
      <c r="AK6950"/>
      <c r="AL6950"/>
      <c r="AM6950"/>
      <c r="AN6950"/>
      <c r="AO6950"/>
      <c r="AP6950"/>
      <c r="AQ6950"/>
      <c r="AR6950"/>
      <c r="AS6950"/>
      <c r="AT6950"/>
      <c r="AU6950"/>
      <c r="AV6950"/>
      <c r="AW6950"/>
      <c r="AX6950"/>
      <c r="AY6950"/>
      <c r="AZ6950"/>
      <c r="BA6950"/>
      <c r="BB6950"/>
      <c r="BC6950"/>
      <c r="BD6950"/>
      <c r="BE6950"/>
      <c r="BF6950"/>
      <c r="BG6950"/>
      <c r="BH6950"/>
      <c r="BI6950"/>
      <c r="BJ6950"/>
      <c r="BK6950"/>
      <c r="BL6950"/>
      <c r="BM6950"/>
      <c r="BN6950"/>
      <c r="BO6950"/>
    </row>
    <row r="6951" spans="1:67" ht="15" x14ac:dyDescent="0.25">
      <c r="A6951" s="245" t="s">
        <v>637</v>
      </c>
      <c r="B6951" s="245" t="s">
        <v>636</v>
      </c>
      <c r="C6951" s="245" t="s">
        <v>14451</v>
      </c>
      <c r="D6951" s="245" t="s">
        <v>14452</v>
      </c>
      <c r="E6951" s="246" t="s">
        <v>44</v>
      </c>
      <c r="F6951" s="245" t="s">
        <v>44</v>
      </c>
      <c r="G6951" s="245" t="s">
        <v>14463</v>
      </c>
      <c r="H6951" s="245" t="s">
        <v>14464</v>
      </c>
      <c r="I6951" s="245" t="s">
        <v>12</v>
      </c>
      <c r="J6951" s="245" t="s">
        <v>569</v>
      </c>
      <c r="K6951" s="246" t="s">
        <v>4157</v>
      </c>
      <c r="L6951" s="245" t="s">
        <v>568</v>
      </c>
      <c r="M6951"/>
      <c r="N6951"/>
      <c r="O6951"/>
      <c r="P6951"/>
      <c r="Q6951"/>
      <c r="R6951"/>
      <c r="S6951"/>
      <c r="T6951"/>
      <c r="U6951"/>
      <c r="V6951"/>
      <c r="W6951"/>
      <c r="X6951"/>
      <c r="Y6951"/>
      <c r="Z6951"/>
      <c r="AA6951"/>
      <c r="AB6951"/>
      <c r="AC6951"/>
      <c r="AD6951"/>
      <c r="AE6951"/>
      <c r="AF6951"/>
      <c r="AG6951"/>
      <c r="AH6951"/>
      <c r="AI6951"/>
      <c r="AJ6951"/>
      <c r="AK6951"/>
      <c r="AL6951"/>
      <c r="AM6951"/>
      <c r="AN6951"/>
      <c r="AO6951"/>
      <c r="AP6951"/>
      <c r="AQ6951"/>
      <c r="AR6951"/>
      <c r="AS6951"/>
      <c r="AT6951"/>
      <c r="AU6951"/>
      <c r="AV6951"/>
      <c r="AW6951"/>
      <c r="AX6951"/>
      <c r="AY6951"/>
      <c r="AZ6951"/>
      <c r="BA6951"/>
      <c r="BB6951"/>
      <c r="BC6951"/>
      <c r="BD6951"/>
      <c r="BE6951"/>
      <c r="BF6951"/>
      <c r="BG6951"/>
      <c r="BH6951"/>
      <c r="BI6951"/>
      <c r="BJ6951"/>
      <c r="BK6951"/>
      <c r="BL6951"/>
      <c r="BM6951"/>
      <c r="BN6951"/>
      <c r="BO6951"/>
    </row>
    <row r="6952" spans="1:67" ht="15" x14ac:dyDescent="0.25">
      <c r="A6952" s="245" t="s">
        <v>637</v>
      </c>
      <c r="B6952" s="245" t="s">
        <v>636</v>
      </c>
      <c r="C6952" s="245" t="s">
        <v>14451</v>
      </c>
      <c r="D6952" s="245" t="s">
        <v>14452</v>
      </c>
      <c r="E6952" s="246" t="s">
        <v>44</v>
      </c>
      <c r="F6952" s="245" t="s">
        <v>44</v>
      </c>
      <c r="G6952" s="245" t="s">
        <v>14465</v>
      </c>
      <c r="H6952" s="245" t="s">
        <v>14466</v>
      </c>
      <c r="I6952" s="245" t="s">
        <v>12</v>
      </c>
      <c r="J6952" s="245" t="s">
        <v>569</v>
      </c>
      <c r="K6952" s="246" t="s">
        <v>19499</v>
      </c>
      <c r="L6952" s="245" t="s">
        <v>568</v>
      </c>
      <c r="M6952"/>
      <c r="N6952"/>
      <c r="O6952"/>
      <c r="P6952"/>
      <c r="Q6952"/>
      <c r="R6952"/>
      <c r="S6952"/>
      <c r="T6952"/>
      <c r="U6952"/>
      <c r="V6952"/>
      <c r="W6952"/>
      <c r="X6952"/>
      <c r="Y6952"/>
      <c r="Z6952"/>
      <c r="AA6952"/>
      <c r="AB6952"/>
      <c r="AC6952"/>
      <c r="AD6952"/>
      <c r="AE6952"/>
      <c r="AF6952"/>
      <c r="AG6952"/>
      <c r="AH6952"/>
      <c r="AI6952"/>
      <c r="AJ6952"/>
      <c r="AK6952"/>
      <c r="AL6952"/>
      <c r="AM6952"/>
      <c r="AN6952"/>
      <c r="AO6952"/>
      <c r="AP6952"/>
      <c r="AQ6952"/>
      <c r="AR6952"/>
      <c r="AS6952"/>
      <c r="AT6952"/>
      <c r="AU6952"/>
      <c r="AV6952"/>
      <c r="AW6952"/>
      <c r="AX6952"/>
      <c r="AY6952"/>
      <c r="AZ6952"/>
      <c r="BA6952"/>
      <c r="BB6952"/>
      <c r="BC6952"/>
      <c r="BD6952"/>
      <c r="BE6952"/>
      <c r="BF6952"/>
      <c r="BG6952"/>
      <c r="BH6952"/>
      <c r="BI6952"/>
      <c r="BJ6952"/>
      <c r="BK6952"/>
      <c r="BL6952"/>
      <c r="BM6952"/>
      <c r="BN6952"/>
      <c r="BO6952"/>
    </row>
    <row r="6953" spans="1:67" ht="15" x14ac:dyDescent="0.25">
      <c r="A6953" s="245" t="s">
        <v>637</v>
      </c>
      <c r="B6953" s="245" t="s">
        <v>636</v>
      </c>
      <c r="C6953" s="245" t="s">
        <v>14451</v>
      </c>
      <c r="D6953" s="245" t="s">
        <v>14452</v>
      </c>
      <c r="E6953" s="246" t="s">
        <v>44</v>
      </c>
      <c r="F6953" s="245" t="s">
        <v>44</v>
      </c>
      <c r="G6953" s="245" t="s">
        <v>14467</v>
      </c>
      <c r="H6953" s="245" t="s">
        <v>14468</v>
      </c>
      <c r="I6953" s="245" t="s">
        <v>12</v>
      </c>
      <c r="J6953" s="245" t="s">
        <v>569</v>
      </c>
      <c r="K6953" s="246" t="s">
        <v>8951</v>
      </c>
      <c r="L6953" s="245" t="s">
        <v>568</v>
      </c>
      <c r="M6953"/>
      <c r="N6953"/>
      <c r="O6953"/>
      <c r="P6953"/>
      <c r="Q6953"/>
      <c r="R6953"/>
      <c r="S6953"/>
      <c r="T6953"/>
      <c r="U6953"/>
      <c r="V6953"/>
      <c r="W6953"/>
      <c r="X6953"/>
      <c r="Y6953"/>
      <c r="Z6953"/>
      <c r="AA6953"/>
      <c r="AB6953"/>
      <c r="AC6953"/>
      <c r="AD6953"/>
      <c r="AE6953"/>
      <c r="AF6953"/>
      <c r="AG6953"/>
      <c r="AH6953"/>
      <c r="AI6953"/>
      <c r="AJ6953"/>
      <c r="AK6953"/>
      <c r="AL6953"/>
      <c r="AM6953"/>
      <c r="AN6953"/>
      <c r="AO6953"/>
      <c r="AP6953"/>
      <c r="AQ6953"/>
      <c r="AR6953"/>
      <c r="AS6953"/>
      <c r="AT6953"/>
      <c r="AU6953"/>
      <c r="AV6953"/>
      <c r="AW6953"/>
      <c r="AX6953"/>
      <c r="AY6953"/>
      <c r="AZ6953"/>
      <c r="BA6953"/>
      <c r="BB6953"/>
      <c r="BC6953"/>
      <c r="BD6953"/>
      <c r="BE6953"/>
      <c r="BF6953"/>
      <c r="BG6953"/>
      <c r="BH6953"/>
      <c r="BI6953"/>
      <c r="BJ6953"/>
      <c r="BK6953"/>
      <c r="BL6953"/>
      <c r="BM6953"/>
      <c r="BN6953"/>
      <c r="BO6953"/>
    </row>
    <row r="6954" spans="1:67" ht="15" x14ac:dyDescent="0.25">
      <c r="A6954" s="245" t="s">
        <v>637</v>
      </c>
      <c r="B6954" s="245" t="s">
        <v>636</v>
      </c>
      <c r="C6954" s="245" t="s">
        <v>14451</v>
      </c>
      <c r="D6954" s="245" t="s">
        <v>14452</v>
      </c>
      <c r="E6954" s="246" t="s">
        <v>44</v>
      </c>
      <c r="F6954" s="245" t="s">
        <v>44</v>
      </c>
      <c r="G6954" s="245" t="s">
        <v>14469</v>
      </c>
      <c r="H6954" s="245" t="s">
        <v>14470</v>
      </c>
      <c r="I6954" s="245" t="s">
        <v>12</v>
      </c>
      <c r="J6954" s="245" t="s">
        <v>569</v>
      </c>
      <c r="K6954" s="246" t="s">
        <v>1370</v>
      </c>
      <c r="L6954" s="245" t="s">
        <v>568</v>
      </c>
      <c r="M6954"/>
      <c r="N6954"/>
      <c r="O6954"/>
      <c r="P6954"/>
      <c r="Q6954"/>
      <c r="R6954"/>
      <c r="S6954"/>
      <c r="T6954"/>
      <c r="U6954"/>
      <c r="V6954"/>
      <c r="W6954"/>
      <c r="X6954"/>
      <c r="Y6954"/>
      <c r="Z6954"/>
      <c r="AA6954"/>
      <c r="AB6954"/>
      <c r="AC6954"/>
      <c r="AD6954"/>
      <c r="AE6954"/>
      <c r="AF6954"/>
      <c r="AG6954"/>
      <c r="AH6954"/>
      <c r="AI6954"/>
      <c r="AJ6954"/>
      <c r="AK6954"/>
      <c r="AL6954"/>
      <c r="AM6954"/>
      <c r="AN6954"/>
      <c r="AO6954"/>
      <c r="AP6954"/>
      <c r="AQ6954"/>
      <c r="AR6954"/>
      <c r="AS6954"/>
      <c r="AT6954"/>
      <c r="AU6954"/>
      <c r="AV6954"/>
      <c r="AW6954"/>
      <c r="AX6954"/>
      <c r="AY6954"/>
      <c r="AZ6954"/>
      <c r="BA6954"/>
      <c r="BB6954"/>
      <c r="BC6954"/>
      <c r="BD6954"/>
      <c r="BE6954"/>
      <c r="BF6954"/>
      <c r="BG6954"/>
      <c r="BH6954"/>
      <c r="BI6954"/>
      <c r="BJ6954"/>
      <c r="BK6954"/>
      <c r="BL6954"/>
      <c r="BM6954"/>
      <c r="BN6954"/>
      <c r="BO6954"/>
    </row>
    <row r="6955" spans="1:67" ht="15" x14ac:dyDescent="0.25">
      <c r="A6955" s="245" t="s">
        <v>637</v>
      </c>
      <c r="B6955" s="245" t="s">
        <v>636</v>
      </c>
      <c r="C6955" s="245" t="s">
        <v>14451</v>
      </c>
      <c r="D6955" s="245" t="s">
        <v>14452</v>
      </c>
      <c r="E6955" s="246" t="s">
        <v>44</v>
      </c>
      <c r="F6955" s="245" t="s">
        <v>44</v>
      </c>
      <c r="G6955" s="245" t="s">
        <v>14471</v>
      </c>
      <c r="H6955" s="245" t="s">
        <v>14472</v>
      </c>
      <c r="I6955" s="245" t="s">
        <v>12</v>
      </c>
      <c r="J6955" s="245" t="s">
        <v>569</v>
      </c>
      <c r="K6955" s="246" t="s">
        <v>8429</v>
      </c>
      <c r="L6955" s="245" t="s">
        <v>568</v>
      </c>
      <c r="M6955"/>
      <c r="N6955"/>
      <c r="O6955"/>
      <c r="P6955"/>
      <c r="Q6955"/>
      <c r="R6955"/>
      <c r="S6955"/>
      <c r="T6955"/>
      <c r="U6955"/>
      <c r="V6955"/>
      <c r="W6955"/>
      <c r="X6955"/>
      <c r="Y6955"/>
      <c r="Z6955"/>
      <c r="AA6955"/>
      <c r="AB6955"/>
      <c r="AC6955"/>
      <c r="AD6955"/>
      <c r="AE6955"/>
      <c r="AF6955"/>
      <c r="AG6955"/>
      <c r="AH6955"/>
      <c r="AI6955"/>
      <c r="AJ6955"/>
      <c r="AK6955"/>
      <c r="AL6955"/>
      <c r="AM6955"/>
      <c r="AN6955"/>
      <c r="AO6955"/>
      <c r="AP6955"/>
      <c r="AQ6955"/>
      <c r="AR6955"/>
      <c r="AS6955"/>
      <c r="AT6955"/>
      <c r="AU6955"/>
      <c r="AV6955"/>
      <c r="AW6955"/>
      <c r="AX6955"/>
      <c r="AY6955"/>
      <c r="AZ6955"/>
      <c r="BA6955"/>
      <c r="BB6955"/>
      <c r="BC6955"/>
      <c r="BD6955"/>
      <c r="BE6955"/>
      <c r="BF6955"/>
      <c r="BG6955"/>
      <c r="BH6955"/>
      <c r="BI6955"/>
      <c r="BJ6955"/>
      <c r="BK6955"/>
      <c r="BL6955"/>
      <c r="BM6955"/>
      <c r="BN6955"/>
      <c r="BO6955"/>
    </row>
    <row r="6956" spans="1:67" ht="15" x14ac:dyDescent="0.25">
      <c r="A6956" s="245" t="s">
        <v>637</v>
      </c>
      <c r="B6956" s="245" t="s">
        <v>636</v>
      </c>
      <c r="C6956" s="245" t="s">
        <v>14451</v>
      </c>
      <c r="D6956" s="245" t="s">
        <v>14452</v>
      </c>
      <c r="E6956" s="246" t="s">
        <v>44</v>
      </c>
      <c r="F6956" s="245" t="s">
        <v>44</v>
      </c>
      <c r="G6956" s="245" t="s">
        <v>14473</v>
      </c>
      <c r="H6956" s="245" t="s">
        <v>14474</v>
      </c>
      <c r="I6956" s="245" t="s">
        <v>12</v>
      </c>
      <c r="J6956" s="245" t="s">
        <v>569</v>
      </c>
      <c r="K6956" s="246" t="s">
        <v>1368</v>
      </c>
      <c r="L6956" s="245" t="s">
        <v>568</v>
      </c>
      <c r="M6956"/>
      <c r="N6956"/>
      <c r="O6956"/>
      <c r="P6956"/>
      <c r="Q6956"/>
      <c r="R6956"/>
      <c r="S6956"/>
      <c r="T6956"/>
      <c r="U6956"/>
      <c r="V6956"/>
      <c r="W6956"/>
      <c r="X6956"/>
      <c r="Y6956"/>
      <c r="Z6956"/>
      <c r="AA6956"/>
      <c r="AB6956"/>
      <c r="AC6956"/>
      <c r="AD6956"/>
      <c r="AE6956"/>
      <c r="AF6956"/>
      <c r="AG6956"/>
      <c r="AH6956"/>
      <c r="AI6956"/>
      <c r="AJ6956"/>
      <c r="AK6956"/>
      <c r="AL6956"/>
      <c r="AM6956"/>
      <c r="AN6956"/>
      <c r="AO6956"/>
      <c r="AP6956"/>
      <c r="AQ6956"/>
      <c r="AR6956"/>
      <c r="AS6956"/>
      <c r="AT6956"/>
      <c r="AU6956"/>
      <c r="AV6956"/>
      <c r="AW6956"/>
      <c r="AX6956"/>
      <c r="AY6956"/>
      <c r="AZ6956"/>
      <c r="BA6956"/>
      <c r="BB6956"/>
      <c r="BC6956"/>
      <c r="BD6956"/>
      <c r="BE6956"/>
      <c r="BF6956"/>
      <c r="BG6956"/>
      <c r="BH6956"/>
      <c r="BI6956"/>
      <c r="BJ6956"/>
      <c r="BK6956"/>
      <c r="BL6956"/>
      <c r="BM6956"/>
      <c r="BN6956"/>
      <c r="BO6956"/>
    </row>
    <row r="6957" spans="1:67" ht="15" x14ac:dyDescent="0.25">
      <c r="A6957" s="245" t="s">
        <v>637</v>
      </c>
      <c r="B6957" s="245" t="s">
        <v>636</v>
      </c>
      <c r="C6957" s="245" t="s">
        <v>14451</v>
      </c>
      <c r="D6957" s="245" t="s">
        <v>14452</v>
      </c>
      <c r="E6957" s="246" t="s">
        <v>44</v>
      </c>
      <c r="F6957" s="245" t="s">
        <v>44</v>
      </c>
      <c r="G6957" s="245" t="s">
        <v>14475</v>
      </c>
      <c r="H6957" s="245" t="s">
        <v>14476</v>
      </c>
      <c r="I6957" s="245" t="s">
        <v>12</v>
      </c>
      <c r="J6957" s="245" t="s">
        <v>569</v>
      </c>
      <c r="K6957" s="246" t="s">
        <v>8258</v>
      </c>
      <c r="L6957" s="245" t="s">
        <v>568</v>
      </c>
      <c r="M6957"/>
      <c r="N6957"/>
      <c r="O6957"/>
      <c r="P6957"/>
      <c r="Q6957"/>
      <c r="R6957"/>
      <c r="S6957"/>
      <c r="T6957"/>
      <c r="U6957"/>
      <c r="V6957"/>
      <c r="W6957"/>
      <c r="X6957"/>
      <c r="Y6957"/>
      <c r="Z6957"/>
      <c r="AA6957"/>
      <c r="AB6957"/>
      <c r="AC6957"/>
      <c r="AD6957"/>
      <c r="AE6957"/>
      <c r="AF6957"/>
      <c r="AG6957"/>
      <c r="AH6957"/>
      <c r="AI6957"/>
      <c r="AJ6957"/>
      <c r="AK6957"/>
      <c r="AL6957"/>
      <c r="AM6957"/>
      <c r="AN6957"/>
      <c r="AO6957"/>
      <c r="AP6957"/>
      <c r="AQ6957"/>
      <c r="AR6957"/>
      <c r="AS6957"/>
      <c r="AT6957"/>
      <c r="AU6957"/>
      <c r="AV6957"/>
      <c r="AW6957"/>
      <c r="AX6957"/>
      <c r="AY6957"/>
      <c r="AZ6957"/>
      <c r="BA6957"/>
      <c r="BB6957"/>
      <c r="BC6957"/>
      <c r="BD6957"/>
      <c r="BE6957"/>
      <c r="BF6957"/>
      <c r="BG6957"/>
      <c r="BH6957"/>
      <c r="BI6957"/>
      <c r="BJ6957"/>
      <c r="BK6957"/>
      <c r="BL6957"/>
      <c r="BM6957"/>
      <c r="BN6957"/>
      <c r="BO6957"/>
    </row>
    <row r="6958" spans="1:67" ht="15" x14ac:dyDescent="0.25">
      <c r="A6958" s="245" t="s">
        <v>637</v>
      </c>
      <c r="B6958" s="245" t="s">
        <v>636</v>
      </c>
      <c r="C6958" s="245" t="s">
        <v>14451</v>
      </c>
      <c r="D6958" s="245" t="s">
        <v>14452</v>
      </c>
      <c r="E6958" s="246" t="s">
        <v>44</v>
      </c>
      <c r="F6958" s="245" t="s">
        <v>44</v>
      </c>
      <c r="G6958" s="245" t="s">
        <v>14477</v>
      </c>
      <c r="H6958" s="245" t="s">
        <v>14478</v>
      </c>
      <c r="I6958" s="245" t="s">
        <v>12</v>
      </c>
      <c r="J6958" s="245" t="s">
        <v>569</v>
      </c>
      <c r="K6958" s="246" t="s">
        <v>12897</v>
      </c>
      <c r="L6958" s="245" t="s">
        <v>568</v>
      </c>
      <c r="M6958"/>
      <c r="N6958"/>
      <c r="O6958"/>
      <c r="P6958"/>
      <c r="Q6958"/>
      <c r="R6958"/>
      <c r="S6958"/>
      <c r="T6958"/>
      <c r="U6958"/>
      <c r="V6958"/>
      <c r="W6958"/>
      <c r="X6958"/>
      <c r="Y6958"/>
      <c r="Z6958"/>
      <c r="AA6958"/>
      <c r="AB6958"/>
      <c r="AC6958"/>
      <c r="AD6958"/>
      <c r="AE6958"/>
      <c r="AF6958"/>
      <c r="AG6958"/>
      <c r="AH6958"/>
      <c r="AI6958"/>
      <c r="AJ6958"/>
      <c r="AK6958"/>
      <c r="AL6958"/>
      <c r="AM6958"/>
      <c r="AN6958"/>
      <c r="AO6958"/>
      <c r="AP6958"/>
      <c r="AQ6958"/>
      <c r="AR6958"/>
      <c r="AS6958"/>
      <c r="AT6958"/>
      <c r="AU6958"/>
      <c r="AV6958"/>
      <c r="AW6958"/>
      <c r="AX6958"/>
      <c r="AY6958"/>
      <c r="AZ6958"/>
      <c r="BA6958"/>
      <c r="BB6958"/>
      <c r="BC6958"/>
      <c r="BD6958"/>
      <c r="BE6958"/>
      <c r="BF6958"/>
      <c r="BG6958"/>
      <c r="BH6958"/>
      <c r="BI6958"/>
      <c r="BJ6958"/>
      <c r="BK6958"/>
      <c r="BL6958"/>
      <c r="BM6958"/>
      <c r="BN6958"/>
      <c r="BO6958"/>
    </row>
    <row r="6959" spans="1:67" ht="15" x14ac:dyDescent="0.25">
      <c r="A6959" s="245" t="s">
        <v>637</v>
      </c>
      <c r="B6959" s="245" t="s">
        <v>636</v>
      </c>
      <c r="C6959" s="245" t="s">
        <v>14451</v>
      </c>
      <c r="D6959" s="245" t="s">
        <v>14452</v>
      </c>
      <c r="E6959" s="246" t="s">
        <v>44</v>
      </c>
      <c r="F6959" s="245" t="s">
        <v>44</v>
      </c>
      <c r="G6959" s="245" t="s">
        <v>14479</v>
      </c>
      <c r="H6959" s="245" t="s">
        <v>14480</v>
      </c>
      <c r="I6959" s="245" t="s">
        <v>704</v>
      </c>
      <c r="J6959" s="245" t="s">
        <v>569</v>
      </c>
      <c r="K6959" s="246" t="s">
        <v>4768</v>
      </c>
      <c r="L6959" s="245" t="s">
        <v>568</v>
      </c>
      <c r="M6959"/>
      <c r="N6959"/>
      <c r="O6959"/>
      <c r="P6959"/>
      <c r="Q6959"/>
      <c r="R6959"/>
      <c r="S6959"/>
      <c r="T6959"/>
      <c r="U6959"/>
      <c r="V6959"/>
      <c r="W6959"/>
      <c r="X6959"/>
      <c r="Y6959"/>
      <c r="Z6959"/>
      <c r="AA6959"/>
      <c r="AB6959"/>
      <c r="AC6959"/>
      <c r="AD6959"/>
      <c r="AE6959"/>
      <c r="AF6959"/>
      <c r="AG6959"/>
      <c r="AH6959"/>
      <c r="AI6959"/>
      <c r="AJ6959"/>
      <c r="AK6959"/>
      <c r="AL6959"/>
      <c r="AM6959"/>
      <c r="AN6959"/>
      <c r="AO6959"/>
      <c r="AP6959"/>
      <c r="AQ6959"/>
      <c r="AR6959"/>
      <c r="AS6959"/>
      <c r="AT6959"/>
      <c r="AU6959"/>
      <c r="AV6959"/>
      <c r="AW6959"/>
      <c r="AX6959"/>
      <c r="AY6959"/>
      <c r="AZ6959"/>
      <c r="BA6959"/>
      <c r="BB6959"/>
      <c r="BC6959"/>
      <c r="BD6959"/>
      <c r="BE6959"/>
      <c r="BF6959"/>
      <c r="BG6959"/>
      <c r="BH6959"/>
      <c r="BI6959"/>
      <c r="BJ6959"/>
      <c r="BK6959"/>
      <c r="BL6959"/>
      <c r="BM6959"/>
      <c r="BN6959"/>
      <c r="BO6959"/>
    </row>
    <row r="6960" spans="1:67" ht="15" x14ac:dyDescent="0.25">
      <c r="A6960" s="245" t="s">
        <v>637</v>
      </c>
      <c r="B6960" s="245" t="s">
        <v>636</v>
      </c>
      <c r="C6960" s="245" t="s">
        <v>14451</v>
      </c>
      <c r="D6960" s="245" t="s">
        <v>14452</v>
      </c>
      <c r="E6960" s="246" t="s">
        <v>44</v>
      </c>
      <c r="F6960" s="245" t="s">
        <v>44</v>
      </c>
      <c r="G6960" s="245" t="s">
        <v>14482</v>
      </c>
      <c r="H6960" s="245" t="s">
        <v>14483</v>
      </c>
      <c r="I6960" s="245" t="s">
        <v>704</v>
      </c>
      <c r="J6960" s="245" t="s">
        <v>569</v>
      </c>
      <c r="K6960" s="246" t="s">
        <v>9062</v>
      </c>
      <c r="L6960" s="245" t="s">
        <v>568</v>
      </c>
      <c r="M6960"/>
      <c r="N6960"/>
      <c r="O6960"/>
      <c r="P6960"/>
      <c r="Q6960"/>
      <c r="R6960"/>
      <c r="S6960"/>
      <c r="T6960"/>
      <c r="U6960"/>
      <c r="V6960"/>
      <c r="W6960"/>
      <c r="X6960"/>
      <c r="Y6960"/>
      <c r="Z6960"/>
      <c r="AA6960"/>
      <c r="AB6960"/>
      <c r="AC6960"/>
      <c r="AD6960"/>
      <c r="AE6960"/>
      <c r="AF6960"/>
      <c r="AG6960"/>
      <c r="AH6960"/>
      <c r="AI6960"/>
      <c r="AJ6960"/>
      <c r="AK6960"/>
      <c r="AL6960"/>
      <c r="AM6960"/>
      <c r="AN6960"/>
      <c r="AO6960"/>
      <c r="AP6960"/>
      <c r="AQ6960"/>
      <c r="AR6960"/>
      <c r="AS6960"/>
      <c r="AT6960"/>
      <c r="AU6960"/>
      <c r="AV6960"/>
      <c r="AW6960"/>
      <c r="AX6960"/>
      <c r="AY6960"/>
      <c r="AZ6960"/>
      <c r="BA6960"/>
      <c r="BB6960"/>
      <c r="BC6960"/>
      <c r="BD6960"/>
      <c r="BE6960"/>
      <c r="BF6960"/>
      <c r="BG6960"/>
      <c r="BH6960"/>
      <c r="BI6960"/>
      <c r="BJ6960"/>
      <c r="BK6960"/>
      <c r="BL6960"/>
      <c r="BM6960"/>
      <c r="BN6960"/>
      <c r="BO6960"/>
    </row>
    <row r="6961" spans="1:67" ht="15" x14ac:dyDescent="0.25">
      <c r="A6961" s="245" t="s">
        <v>637</v>
      </c>
      <c r="B6961" s="245" t="s">
        <v>636</v>
      </c>
      <c r="C6961" s="245" t="s">
        <v>14451</v>
      </c>
      <c r="D6961" s="245" t="s">
        <v>14452</v>
      </c>
      <c r="E6961" s="246" t="s">
        <v>44</v>
      </c>
      <c r="F6961" s="245" t="s">
        <v>44</v>
      </c>
      <c r="G6961" s="245" t="s">
        <v>14485</v>
      </c>
      <c r="H6961" s="245" t="s">
        <v>14486</v>
      </c>
      <c r="I6961" s="245" t="s">
        <v>704</v>
      </c>
      <c r="J6961" s="245" t="s">
        <v>569</v>
      </c>
      <c r="K6961" s="246" t="s">
        <v>1667</v>
      </c>
      <c r="L6961" s="245" t="s">
        <v>568</v>
      </c>
      <c r="M6961"/>
      <c r="N6961"/>
      <c r="O6961"/>
      <c r="P6961"/>
      <c r="Q6961"/>
      <c r="R6961"/>
      <c r="S6961"/>
      <c r="T6961"/>
      <c r="U6961"/>
      <c r="V6961"/>
      <c r="W6961"/>
      <c r="X6961"/>
      <c r="Y6961"/>
      <c r="Z6961"/>
      <c r="AA6961"/>
      <c r="AB6961"/>
      <c r="AC6961"/>
      <c r="AD6961"/>
      <c r="AE6961"/>
      <c r="AF6961"/>
      <c r="AG6961"/>
      <c r="AH6961"/>
      <c r="AI6961"/>
      <c r="AJ6961"/>
      <c r="AK6961"/>
      <c r="AL6961"/>
      <c r="AM6961"/>
      <c r="AN6961"/>
      <c r="AO6961"/>
      <c r="AP6961"/>
      <c r="AQ6961"/>
      <c r="AR6961"/>
      <c r="AS6961"/>
      <c r="AT6961"/>
      <c r="AU6961"/>
      <c r="AV6961"/>
      <c r="AW6961"/>
      <c r="AX6961"/>
      <c r="AY6961"/>
      <c r="AZ6961"/>
      <c r="BA6961"/>
      <c r="BB6961"/>
      <c r="BC6961"/>
      <c r="BD6961"/>
      <c r="BE6961"/>
      <c r="BF6961"/>
      <c r="BG6961"/>
      <c r="BH6961"/>
      <c r="BI6961"/>
      <c r="BJ6961"/>
      <c r="BK6961"/>
      <c r="BL6961"/>
      <c r="BM6961"/>
      <c r="BN6961"/>
      <c r="BO6961"/>
    </row>
    <row r="6962" spans="1:67" ht="15" x14ac:dyDescent="0.25">
      <c r="A6962" s="245" t="s">
        <v>637</v>
      </c>
      <c r="B6962" s="245" t="s">
        <v>636</v>
      </c>
      <c r="C6962" s="245" t="s">
        <v>14451</v>
      </c>
      <c r="D6962" s="245" t="s">
        <v>14452</v>
      </c>
      <c r="E6962" s="246" t="s">
        <v>44</v>
      </c>
      <c r="F6962" s="245" t="s">
        <v>44</v>
      </c>
      <c r="G6962" s="245" t="s">
        <v>14487</v>
      </c>
      <c r="H6962" s="245" t="s">
        <v>14488</v>
      </c>
      <c r="I6962" s="245" t="s">
        <v>704</v>
      </c>
      <c r="J6962" s="245" t="s">
        <v>569</v>
      </c>
      <c r="K6962" s="246" t="s">
        <v>1037</v>
      </c>
      <c r="L6962" s="245" t="s">
        <v>568</v>
      </c>
      <c r="M6962"/>
      <c r="N6962"/>
      <c r="O6962"/>
      <c r="P6962"/>
      <c r="Q6962"/>
      <c r="R6962"/>
      <c r="S6962"/>
      <c r="T6962"/>
      <c r="U6962"/>
      <c r="V6962"/>
      <c r="W6962"/>
      <c r="X6962"/>
      <c r="Y6962"/>
      <c r="Z6962"/>
      <c r="AA6962"/>
      <c r="AB6962"/>
      <c r="AC6962"/>
      <c r="AD6962"/>
      <c r="AE6962"/>
      <c r="AF6962"/>
      <c r="AG6962"/>
      <c r="AH6962"/>
      <c r="AI6962"/>
      <c r="AJ6962"/>
      <c r="AK6962"/>
      <c r="AL6962"/>
      <c r="AM6962"/>
      <c r="AN6962"/>
      <c r="AO6962"/>
      <c r="AP6962"/>
      <c r="AQ6962"/>
      <c r="AR6962"/>
      <c r="AS6962"/>
      <c r="AT6962"/>
      <c r="AU6962"/>
      <c r="AV6962"/>
      <c r="AW6962"/>
      <c r="AX6962"/>
      <c r="AY6962"/>
      <c r="AZ6962"/>
      <c r="BA6962"/>
      <c r="BB6962"/>
      <c r="BC6962"/>
      <c r="BD6962"/>
      <c r="BE6962"/>
      <c r="BF6962"/>
      <c r="BG6962"/>
      <c r="BH6962"/>
      <c r="BI6962"/>
      <c r="BJ6962"/>
      <c r="BK6962"/>
      <c r="BL6962"/>
      <c r="BM6962"/>
      <c r="BN6962"/>
      <c r="BO6962"/>
    </row>
    <row r="6963" spans="1:67" ht="15" x14ac:dyDescent="0.25">
      <c r="A6963" s="245" t="s">
        <v>637</v>
      </c>
      <c r="B6963" s="245" t="s">
        <v>636</v>
      </c>
      <c r="C6963" s="245" t="s">
        <v>14451</v>
      </c>
      <c r="D6963" s="245" t="s">
        <v>14452</v>
      </c>
      <c r="E6963" s="246" t="s">
        <v>44</v>
      </c>
      <c r="F6963" s="245" t="s">
        <v>44</v>
      </c>
      <c r="G6963" s="245" t="s">
        <v>14489</v>
      </c>
      <c r="H6963" s="245" t="s">
        <v>14490</v>
      </c>
      <c r="I6963" s="245" t="s">
        <v>704</v>
      </c>
      <c r="J6963" s="245" t="s">
        <v>569</v>
      </c>
      <c r="K6963" s="246" t="s">
        <v>1976</v>
      </c>
      <c r="L6963" s="245" t="s">
        <v>568</v>
      </c>
      <c r="M6963"/>
      <c r="N6963"/>
      <c r="O6963"/>
      <c r="P6963"/>
      <c r="Q6963"/>
      <c r="R6963"/>
      <c r="S6963"/>
      <c r="T6963"/>
      <c r="U6963"/>
      <c r="V6963"/>
      <c r="W6963"/>
      <c r="X6963"/>
      <c r="Y6963"/>
      <c r="Z6963"/>
      <c r="AA6963"/>
      <c r="AB6963"/>
      <c r="AC6963"/>
      <c r="AD6963"/>
      <c r="AE6963"/>
      <c r="AF6963"/>
      <c r="AG6963"/>
      <c r="AH6963"/>
      <c r="AI6963"/>
      <c r="AJ6963"/>
      <c r="AK6963"/>
      <c r="AL6963"/>
      <c r="AM6963"/>
      <c r="AN6963"/>
      <c r="AO6963"/>
      <c r="AP6963"/>
      <c r="AQ6963"/>
      <c r="AR6963"/>
      <c r="AS6963"/>
      <c r="AT6963"/>
      <c r="AU6963"/>
      <c r="AV6963"/>
      <c r="AW6963"/>
      <c r="AX6963"/>
      <c r="AY6963"/>
      <c r="AZ6963"/>
      <c r="BA6963"/>
      <c r="BB6963"/>
      <c r="BC6963"/>
      <c r="BD6963"/>
      <c r="BE6963"/>
      <c r="BF6963"/>
      <c r="BG6963"/>
      <c r="BH6963"/>
      <c r="BI6963"/>
      <c r="BJ6963"/>
      <c r="BK6963"/>
      <c r="BL6963"/>
      <c r="BM6963"/>
      <c r="BN6963"/>
      <c r="BO6963"/>
    </row>
    <row r="6964" spans="1:67" ht="15" x14ac:dyDescent="0.25">
      <c r="A6964" s="245" t="s">
        <v>637</v>
      </c>
      <c r="B6964" s="245" t="s">
        <v>636</v>
      </c>
      <c r="C6964" s="245" t="s">
        <v>14451</v>
      </c>
      <c r="D6964" s="245" t="s">
        <v>14452</v>
      </c>
      <c r="E6964" s="246" t="s">
        <v>44</v>
      </c>
      <c r="F6964" s="245" t="s">
        <v>44</v>
      </c>
      <c r="G6964" s="245" t="s">
        <v>14491</v>
      </c>
      <c r="H6964" s="245" t="s">
        <v>14492</v>
      </c>
      <c r="I6964" s="245" t="s">
        <v>704</v>
      </c>
      <c r="J6964" s="245" t="s">
        <v>569</v>
      </c>
      <c r="K6964" s="246" t="s">
        <v>8761</v>
      </c>
      <c r="L6964" s="245" t="s">
        <v>568</v>
      </c>
      <c r="M6964"/>
      <c r="N6964"/>
      <c r="O6964"/>
      <c r="P6964"/>
      <c r="Q6964"/>
      <c r="R6964"/>
      <c r="S6964"/>
      <c r="T6964"/>
      <c r="U6964"/>
      <c r="V6964"/>
      <c r="W6964"/>
      <c r="X6964"/>
      <c r="Y6964"/>
      <c r="Z6964"/>
      <c r="AA6964"/>
      <c r="AB6964"/>
      <c r="AC6964"/>
      <c r="AD6964"/>
      <c r="AE6964"/>
      <c r="AF6964"/>
      <c r="AG6964"/>
      <c r="AH6964"/>
      <c r="AI6964"/>
      <c r="AJ6964"/>
      <c r="AK6964"/>
      <c r="AL6964"/>
      <c r="AM6964"/>
      <c r="AN6964"/>
      <c r="AO6964"/>
      <c r="AP6964"/>
      <c r="AQ6964"/>
      <c r="AR6964"/>
      <c r="AS6964"/>
      <c r="AT6964"/>
      <c r="AU6964"/>
      <c r="AV6964"/>
      <c r="AW6964"/>
      <c r="AX6964"/>
      <c r="AY6964"/>
      <c r="AZ6964"/>
      <c r="BA6964"/>
      <c r="BB6964"/>
      <c r="BC6964"/>
      <c r="BD6964"/>
      <c r="BE6964"/>
      <c r="BF6964"/>
      <c r="BG6964"/>
      <c r="BH6964"/>
      <c r="BI6964"/>
      <c r="BJ6964"/>
      <c r="BK6964"/>
      <c r="BL6964"/>
      <c r="BM6964"/>
      <c r="BN6964"/>
      <c r="BO6964"/>
    </row>
    <row r="6965" spans="1:67" ht="15" x14ac:dyDescent="0.25">
      <c r="A6965" s="245" t="s">
        <v>637</v>
      </c>
      <c r="B6965" s="245" t="s">
        <v>636</v>
      </c>
      <c r="C6965" s="245" t="s">
        <v>14451</v>
      </c>
      <c r="D6965" s="245" t="s">
        <v>14452</v>
      </c>
      <c r="E6965" s="246" t="s">
        <v>44</v>
      </c>
      <c r="F6965" s="245" t="s">
        <v>44</v>
      </c>
      <c r="G6965" s="245" t="s">
        <v>14493</v>
      </c>
      <c r="H6965" s="245" t="s">
        <v>14494</v>
      </c>
      <c r="I6965" s="245" t="s">
        <v>704</v>
      </c>
      <c r="J6965" s="245" t="s">
        <v>569</v>
      </c>
      <c r="K6965" s="246" t="s">
        <v>15148</v>
      </c>
      <c r="L6965" s="245" t="s">
        <v>568</v>
      </c>
      <c r="M6965"/>
      <c r="N6965"/>
      <c r="O6965"/>
      <c r="P6965"/>
      <c r="Q6965"/>
      <c r="R6965"/>
      <c r="S6965"/>
      <c r="T6965"/>
      <c r="U6965"/>
      <c r="V6965"/>
      <c r="W6965"/>
      <c r="X6965"/>
      <c r="Y6965"/>
      <c r="Z6965"/>
      <c r="AA6965"/>
      <c r="AB6965"/>
      <c r="AC6965"/>
      <c r="AD6965"/>
      <c r="AE6965"/>
      <c r="AF6965"/>
      <c r="AG6965"/>
      <c r="AH6965"/>
      <c r="AI6965"/>
      <c r="AJ6965"/>
      <c r="AK6965"/>
      <c r="AL6965"/>
      <c r="AM6965"/>
      <c r="AN6965"/>
      <c r="AO6965"/>
      <c r="AP6965"/>
      <c r="AQ6965"/>
      <c r="AR6965"/>
      <c r="AS6965"/>
      <c r="AT6965"/>
      <c r="AU6965"/>
      <c r="AV6965"/>
      <c r="AW6965"/>
      <c r="AX6965"/>
      <c r="AY6965"/>
      <c r="AZ6965"/>
      <c r="BA6965"/>
      <c r="BB6965"/>
      <c r="BC6965"/>
      <c r="BD6965"/>
      <c r="BE6965"/>
      <c r="BF6965"/>
      <c r="BG6965"/>
      <c r="BH6965"/>
      <c r="BI6965"/>
      <c r="BJ6965"/>
      <c r="BK6965"/>
      <c r="BL6965"/>
      <c r="BM6965"/>
      <c r="BN6965"/>
      <c r="BO6965"/>
    </row>
    <row r="6966" spans="1:67" ht="15" x14ac:dyDescent="0.25">
      <c r="A6966" s="245" t="s">
        <v>637</v>
      </c>
      <c r="B6966" s="245" t="s">
        <v>636</v>
      </c>
      <c r="C6966" s="245" t="s">
        <v>14451</v>
      </c>
      <c r="D6966" s="245" t="s">
        <v>14452</v>
      </c>
      <c r="E6966" s="246" t="s">
        <v>44</v>
      </c>
      <c r="F6966" s="245" t="s">
        <v>44</v>
      </c>
      <c r="G6966" s="245" t="s">
        <v>14495</v>
      </c>
      <c r="H6966" s="245" t="s">
        <v>14496</v>
      </c>
      <c r="I6966" s="245" t="s">
        <v>704</v>
      </c>
      <c r="J6966" s="245" t="s">
        <v>569</v>
      </c>
      <c r="K6966" s="246" t="s">
        <v>15439</v>
      </c>
      <c r="L6966" s="245" t="s">
        <v>568</v>
      </c>
      <c r="M6966"/>
      <c r="N6966"/>
      <c r="O6966"/>
      <c r="P6966"/>
      <c r="Q6966"/>
      <c r="R6966"/>
      <c r="S6966"/>
      <c r="T6966"/>
      <c r="U6966"/>
      <c r="V6966"/>
      <c r="W6966"/>
      <c r="X6966"/>
      <c r="Y6966"/>
      <c r="Z6966"/>
      <c r="AA6966"/>
      <c r="AB6966"/>
      <c r="AC6966"/>
      <c r="AD6966"/>
      <c r="AE6966"/>
      <c r="AF6966"/>
      <c r="AG6966"/>
      <c r="AH6966"/>
      <c r="AI6966"/>
      <c r="AJ6966"/>
      <c r="AK6966"/>
      <c r="AL6966"/>
      <c r="AM6966"/>
      <c r="AN6966"/>
      <c r="AO6966"/>
      <c r="AP6966"/>
      <c r="AQ6966"/>
      <c r="AR6966"/>
      <c r="AS6966"/>
      <c r="AT6966"/>
      <c r="AU6966"/>
      <c r="AV6966"/>
      <c r="AW6966"/>
      <c r="AX6966"/>
      <c r="AY6966"/>
      <c r="AZ6966"/>
      <c r="BA6966"/>
      <c r="BB6966"/>
      <c r="BC6966"/>
      <c r="BD6966"/>
      <c r="BE6966"/>
      <c r="BF6966"/>
      <c r="BG6966"/>
      <c r="BH6966"/>
      <c r="BI6966"/>
      <c r="BJ6966"/>
      <c r="BK6966"/>
      <c r="BL6966"/>
      <c r="BM6966"/>
      <c r="BN6966"/>
      <c r="BO6966"/>
    </row>
    <row r="6967" spans="1:67" ht="15" x14ac:dyDescent="0.25">
      <c r="A6967" s="245" t="s">
        <v>637</v>
      </c>
      <c r="B6967" s="245" t="s">
        <v>636</v>
      </c>
      <c r="C6967" s="245" t="s">
        <v>14451</v>
      </c>
      <c r="D6967" s="245" t="s">
        <v>14452</v>
      </c>
      <c r="E6967" s="246" t="s">
        <v>44</v>
      </c>
      <c r="F6967" s="245" t="s">
        <v>44</v>
      </c>
      <c r="G6967" s="245" t="s">
        <v>14497</v>
      </c>
      <c r="H6967" s="245" t="s">
        <v>14498</v>
      </c>
      <c r="I6967" s="245" t="s">
        <v>704</v>
      </c>
      <c r="J6967" s="245" t="s">
        <v>569</v>
      </c>
      <c r="K6967" s="246" t="s">
        <v>8401</v>
      </c>
      <c r="L6967" s="245" t="s">
        <v>568</v>
      </c>
      <c r="M6967"/>
      <c r="N6967"/>
      <c r="O6967"/>
      <c r="P6967"/>
      <c r="Q6967"/>
      <c r="R6967"/>
      <c r="S6967"/>
      <c r="T6967"/>
      <c r="U6967"/>
      <c r="V6967"/>
      <c r="W6967"/>
      <c r="X6967"/>
      <c r="Y6967"/>
      <c r="Z6967"/>
      <c r="AA6967"/>
      <c r="AB6967"/>
      <c r="AC6967"/>
      <c r="AD6967"/>
      <c r="AE6967"/>
      <c r="AF6967"/>
      <c r="AG6967"/>
      <c r="AH6967"/>
      <c r="AI6967"/>
      <c r="AJ6967"/>
      <c r="AK6967"/>
      <c r="AL6967"/>
      <c r="AM6967"/>
      <c r="AN6967"/>
      <c r="AO6967"/>
      <c r="AP6967"/>
      <c r="AQ6967"/>
      <c r="AR6967"/>
      <c r="AS6967"/>
      <c r="AT6967"/>
      <c r="AU6967"/>
      <c r="AV6967"/>
      <c r="AW6967"/>
      <c r="AX6967"/>
      <c r="AY6967"/>
      <c r="AZ6967"/>
      <c r="BA6967"/>
      <c r="BB6967"/>
      <c r="BC6967"/>
      <c r="BD6967"/>
      <c r="BE6967"/>
      <c r="BF6967"/>
      <c r="BG6967"/>
      <c r="BH6967"/>
      <c r="BI6967"/>
      <c r="BJ6967"/>
      <c r="BK6967"/>
      <c r="BL6967"/>
      <c r="BM6967"/>
      <c r="BN6967"/>
      <c r="BO6967"/>
    </row>
    <row r="6968" spans="1:67" ht="15" x14ac:dyDescent="0.25">
      <c r="A6968" s="245" t="s">
        <v>637</v>
      </c>
      <c r="B6968" s="245" t="s">
        <v>636</v>
      </c>
      <c r="C6968" s="245" t="s">
        <v>14451</v>
      </c>
      <c r="D6968" s="245" t="s">
        <v>14452</v>
      </c>
      <c r="E6968" s="246" t="s">
        <v>44</v>
      </c>
      <c r="F6968" s="245" t="s">
        <v>44</v>
      </c>
      <c r="G6968" s="245" t="s">
        <v>14499</v>
      </c>
      <c r="H6968" s="245" t="s">
        <v>14500</v>
      </c>
      <c r="I6968" s="245" t="s">
        <v>704</v>
      </c>
      <c r="J6968" s="245" t="s">
        <v>569</v>
      </c>
      <c r="K6968" s="246" t="s">
        <v>5062</v>
      </c>
      <c r="L6968" s="245" t="s">
        <v>568</v>
      </c>
      <c r="M6968"/>
      <c r="N6968"/>
      <c r="O6968"/>
      <c r="P6968"/>
      <c r="Q6968"/>
      <c r="R6968"/>
      <c r="S6968"/>
      <c r="T6968"/>
      <c r="U6968"/>
      <c r="V6968"/>
      <c r="W6968"/>
      <c r="X6968"/>
      <c r="Y6968"/>
      <c r="Z6968"/>
      <c r="AA6968"/>
      <c r="AB6968"/>
      <c r="AC6968"/>
      <c r="AD6968"/>
      <c r="AE6968"/>
      <c r="AF6968"/>
      <c r="AG6968"/>
      <c r="AH6968"/>
      <c r="AI6968"/>
      <c r="AJ6968"/>
      <c r="AK6968"/>
      <c r="AL6968"/>
      <c r="AM6968"/>
      <c r="AN6968"/>
      <c r="AO6968"/>
      <c r="AP6968"/>
      <c r="AQ6968"/>
      <c r="AR6968"/>
      <c r="AS6968"/>
      <c r="AT6968"/>
      <c r="AU6968"/>
      <c r="AV6968"/>
      <c r="AW6968"/>
      <c r="AX6968"/>
      <c r="AY6968"/>
      <c r="AZ6968"/>
      <c r="BA6968"/>
      <c r="BB6968"/>
      <c r="BC6968"/>
      <c r="BD6968"/>
      <c r="BE6968"/>
      <c r="BF6968"/>
      <c r="BG6968"/>
      <c r="BH6968"/>
      <c r="BI6968"/>
      <c r="BJ6968"/>
      <c r="BK6968"/>
      <c r="BL6968"/>
      <c r="BM6968"/>
      <c r="BN6968"/>
      <c r="BO6968"/>
    </row>
    <row r="6969" spans="1:67" ht="15" x14ac:dyDescent="0.25">
      <c r="A6969" s="245" t="s">
        <v>637</v>
      </c>
      <c r="B6969" s="245" t="s">
        <v>636</v>
      </c>
      <c r="C6969" s="245" t="s">
        <v>14451</v>
      </c>
      <c r="D6969" s="245" t="s">
        <v>14452</v>
      </c>
      <c r="E6969" s="246" t="s">
        <v>44</v>
      </c>
      <c r="F6969" s="245" t="s">
        <v>44</v>
      </c>
      <c r="G6969" s="245" t="s">
        <v>14501</v>
      </c>
      <c r="H6969" s="245" t="s">
        <v>14502</v>
      </c>
      <c r="I6969" s="245" t="s">
        <v>704</v>
      </c>
      <c r="J6969" s="245" t="s">
        <v>569</v>
      </c>
      <c r="K6969" s="246" t="s">
        <v>9040</v>
      </c>
      <c r="L6969" s="245" t="s">
        <v>568</v>
      </c>
      <c r="M6969"/>
      <c r="N6969"/>
      <c r="O6969"/>
      <c r="P6969"/>
      <c r="Q6969"/>
      <c r="R6969"/>
      <c r="S6969"/>
      <c r="T6969"/>
      <c r="U6969"/>
      <c r="V6969"/>
      <c r="W6969"/>
      <c r="X6969"/>
      <c r="Y6969"/>
      <c r="Z6969"/>
      <c r="AA6969"/>
      <c r="AB6969"/>
      <c r="AC6969"/>
      <c r="AD6969"/>
      <c r="AE6969"/>
      <c r="AF6969"/>
      <c r="AG6969"/>
      <c r="AH6969"/>
      <c r="AI6969"/>
      <c r="AJ6969"/>
      <c r="AK6969"/>
      <c r="AL6969"/>
      <c r="AM6969"/>
      <c r="AN6969"/>
      <c r="AO6969"/>
      <c r="AP6969"/>
      <c r="AQ6969"/>
      <c r="AR6969"/>
      <c r="AS6969"/>
      <c r="AT6969"/>
      <c r="AU6969"/>
      <c r="AV6969"/>
      <c r="AW6969"/>
      <c r="AX6969"/>
      <c r="AY6969"/>
      <c r="AZ6969"/>
      <c r="BA6969"/>
      <c r="BB6969"/>
      <c r="BC6969"/>
      <c r="BD6969"/>
      <c r="BE6969"/>
      <c r="BF6969"/>
      <c r="BG6969"/>
      <c r="BH6969"/>
      <c r="BI6969"/>
      <c r="BJ6969"/>
      <c r="BK6969"/>
      <c r="BL6969"/>
      <c r="BM6969"/>
      <c r="BN6969"/>
      <c r="BO6969"/>
    </row>
    <row r="6970" spans="1:67" ht="15" x14ac:dyDescent="0.25">
      <c r="A6970" s="245" t="s">
        <v>637</v>
      </c>
      <c r="B6970" s="245" t="s">
        <v>636</v>
      </c>
      <c r="C6970" s="245" t="s">
        <v>14451</v>
      </c>
      <c r="D6970" s="245" t="s">
        <v>14452</v>
      </c>
      <c r="E6970" s="246" t="s">
        <v>44</v>
      </c>
      <c r="F6970" s="245" t="s">
        <v>44</v>
      </c>
      <c r="G6970" s="245" t="s">
        <v>14503</v>
      </c>
      <c r="H6970" s="245" t="s">
        <v>14504</v>
      </c>
      <c r="I6970" s="245" t="s">
        <v>704</v>
      </c>
      <c r="J6970" s="245" t="s">
        <v>569</v>
      </c>
      <c r="K6970" s="246" t="s">
        <v>1705</v>
      </c>
      <c r="L6970" s="245" t="s">
        <v>568</v>
      </c>
      <c r="M6970"/>
      <c r="N6970"/>
      <c r="O6970"/>
      <c r="P6970"/>
      <c r="Q6970"/>
      <c r="R6970"/>
      <c r="S6970"/>
      <c r="T6970"/>
      <c r="U6970"/>
      <c r="V6970"/>
      <c r="W6970"/>
      <c r="X6970"/>
      <c r="Y6970"/>
      <c r="Z6970"/>
      <c r="AA6970"/>
      <c r="AB6970"/>
      <c r="AC6970"/>
      <c r="AD6970"/>
      <c r="AE6970"/>
      <c r="AF6970"/>
      <c r="AG6970"/>
      <c r="AH6970"/>
      <c r="AI6970"/>
      <c r="AJ6970"/>
      <c r="AK6970"/>
      <c r="AL6970"/>
      <c r="AM6970"/>
      <c r="AN6970"/>
      <c r="AO6970"/>
      <c r="AP6970"/>
      <c r="AQ6970"/>
      <c r="AR6970"/>
      <c r="AS6970"/>
      <c r="AT6970"/>
      <c r="AU6970"/>
      <c r="AV6970"/>
      <c r="AW6970"/>
      <c r="AX6970"/>
      <c r="AY6970"/>
      <c r="AZ6970"/>
      <c r="BA6970"/>
      <c r="BB6970"/>
      <c r="BC6970"/>
      <c r="BD6970"/>
      <c r="BE6970"/>
      <c r="BF6970"/>
      <c r="BG6970"/>
      <c r="BH6970"/>
      <c r="BI6970"/>
      <c r="BJ6970"/>
      <c r="BK6970"/>
      <c r="BL6970"/>
      <c r="BM6970"/>
      <c r="BN6970"/>
      <c r="BO6970"/>
    </row>
    <row r="6971" spans="1:67" ht="15" x14ac:dyDescent="0.25">
      <c r="A6971" s="245" t="s">
        <v>637</v>
      </c>
      <c r="B6971" s="245" t="s">
        <v>636</v>
      </c>
      <c r="C6971" s="245" t="s">
        <v>14451</v>
      </c>
      <c r="D6971" s="245" t="s">
        <v>14452</v>
      </c>
      <c r="E6971" s="246" t="s">
        <v>44</v>
      </c>
      <c r="F6971" s="245" t="s">
        <v>44</v>
      </c>
      <c r="G6971" s="245" t="s">
        <v>14505</v>
      </c>
      <c r="H6971" s="245" t="s">
        <v>14506</v>
      </c>
      <c r="I6971" s="245" t="s">
        <v>704</v>
      </c>
      <c r="J6971" s="245" t="s">
        <v>569</v>
      </c>
      <c r="K6971" s="246" t="s">
        <v>9118</v>
      </c>
      <c r="L6971" s="245" t="s">
        <v>568</v>
      </c>
      <c r="M6971"/>
      <c r="N6971"/>
      <c r="O6971"/>
      <c r="P6971"/>
      <c r="Q6971"/>
      <c r="R6971"/>
      <c r="S6971"/>
      <c r="T6971"/>
      <c r="U6971"/>
      <c r="V6971"/>
      <c r="W6971"/>
      <c r="X6971"/>
      <c r="Y6971"/>
      <c r="Z6971"/>
      <c r="AA6971"/>
      <c r="AB6971"/>
      <c r="AC6971"/>
      <c r="AD6971"/>
      <c r="AE6971"/>
      <c r="AF6971"/>
      <c r="AG6971"/>
      <c r="AH6971"/>
      <c r="AI6971"/>
      <c r="AJ6971"/>
      <c r="AK6971"/>
      <c r="AL6971"/>
      <c r="AM6971"/>
      <c r="AN6971"/>
      <c r="AO6971"/>
      <c r="AP6971"/>
      <c r="AQ6971"/>
      <c r="AR6971"/>
      <c r="AS6971"/>
      <c r="AT6971"/>
      <c r="AU6971"/>
      <c r="AV6971"/>
      <c r="AW6971"/>
      <c r="AX6971"/>
      <c r="AY6971"/>
      <c r="AZ6971"/>
      <c r="BA6971"/>
      <c r="BB6971"/>
      <c r="BC6971"/>
      <c r="BD6971"/>
      <c r="BE6971"/>
      <c r="BF6971"/>
      <c r="BG6971"/>
      <c r="BH6971"/>
      <c r="BI6971"/>
      <c r="BJ6971"/>
      <c r="BK6971"/>
      <c r="BL6971"/>
      <c r="BM6971"/>
      <c r="BN6971"/>
      <c r="BO6971"/>
    </row>
    <row r="6972" spans="1:67" ht="15" x14ac:dyDescent="0.25">
      <c r="A6972" s="245" t="s">
        <v>637</v>
      </c>
      <c r="B6972" s="245" t="s">
        <v>636</v>
      </c>
      <c r="C6972" s="245" t="s">
        <v>14451</v>
      </c>
      <c r="D6972" s="245" t="s">
        <v>14452</v>
      </c>
      <c r="E6972" s="246" t="s">
        <v>44</v>
      </c>
      <c r="F6972" s="245" t="s">
        <v>44</v>
      </c>
      <c r="G6972" s="245" t="s">
        <v>14507</v>
      </c>
      <c r="H6972" s="245" t="s">
        <v>14508</v>
      </c>
      <c r="I6972" s="245" t="s">
        <v>704</v>
      </c>
      <c r="J6972" s="245" t="s">
        <v>569</v>
      </c>
      <c r="K6972" s="246" t="s">
        <v>744</v>
      </c>
      <c r="L6972" s="245" t="s">
        <v>568</v>
      </c>
      <c r="M6972"/>
      <c r="N6972"/>
      <c r="O6972"/>
      <c r="P6972"/>
      <c r="Q6972"/>
      <c r="R6972"/>
      <c r="S6972"/>
      <c r="T6972"/>
      <c r="U6972"/>
      <c r="V6972"/>
      <c r="W6972"/>
      <c r="X6972"/>
      <c r="Y6972"/>
      <c r="Z6972"/>
      <c r="AA6972"/>
      <c r="AB6972"/>
      <c r="AC6972"/>
      <c r="AD6972"/>
      <c r="AE6972"/>
      <c r="AF6972"/>
      <c r="AG6972"/>
      <c r="AH6972"/>
      <c r="AI6972"/>
      <c r="AJ6972"/>
      <c r="AK6972"/>
      <c r="AL6972"/>
      <c r="AM6972"/>
      <c r="AN6972"/>
      <c r="AO6972"/>
      <c r="AP6972"/>
      <c r="AQ6972"/>
      <c r="AR6972"/>
      <c r="AS6972"/>
      <c r="AT6972"/>
      <c r="AU6972"/>
      <c r="AV6972"/>
      <c r="AW6972"/>
      <c r="AX6972"/>
      <c r="AY6972"/>
      <c r="AZ6972"/>
      <c r="BA6972"/>
      <c r="BB6972"/>
      <c r="BC6972"/>
      <c r="BD6972"/>
      <c r="BE6972"/>
      <c r="BF6972"/>
      <c r="BG6972"/>
      <c r="BH6972"/>
      <c r="BI6972"/>
      <c r="BJ6972"/>
      <c r="BK6972"/>
      <c r="BL6972"/>
      <c r="BM6972"/>
      <c r="BN6972"/>
      <c r="BO6972"/>
    </row>
    <row r="6973" spans="1:67" ht="15" x14ac:dyDescent="0.25">
      <c r="A6973" s="245" t="s">
        <v>637</v>
      </c>
      <c r="B6973" s="245" t="s">
        <v>636</v>
      </c>
      <c r="C6973" s="245" t="s">
        <v>14451</v>
      </c>
      <c r="D6973" s="245" t="s">
        <v>14452</v>
      </c>
      <c r="E6973" s="246" t="s">
        <v>44</v>
      </c>
      <c r="F6973" s="245" t="s">
        <v>44</v>
      </c>
      <c r="G6973" s="245" t="s">
        <v>14509</v>
      </c>
      <c r="H6973" s="245" t="s">
        <v>14510</v>
      </c>
      <c r="I6973" s="245" t="s">
        <v>704</v>
      </c>
      <c r="J6973" s="245" t="s">
        <v>569</v>
      </c>
      <c r="K6973" s="246" t="s">
        <v>8479</v>
      </c>
      <c r="L6973" s="245" t="s">
        <v>568</v>
      </c>
      <c r="M6973"/>
      <c r="N6973"/>
      <c r="O6973"/>
      <c r="P6973"/>
      <c r="Q6973"/>
      <c r="R6973"/>
      <c r="S6973"/>
      <c r="T6973"/>
      <c r="U6973"/>
      <c r="V6973"/>
      <c r="W6973"/>
      <c r="X6973"/>
      <c r="Y6973"/>
      <c r="Z6973"/>
      <c r="AA6973"/>
      <c r="AB6973"/>
      <c r="AC6973"/>
      <c r="AD6973"/>
      <c r="AE6973"/>
      <c r="AF6973"/>
      <c r="AG6973"/>
      <c r="AH6973"/>
      <c r="AI6973"/>
      <c r="AJ6973"/>
      <c r="AK6973"/>
      <c r="AL6973"/>
      <c r="AM6973"/>
      <c r="AN6973"/>
      <c r="AO6973"/>
      <c r="AP6973"/>
      <c r="AQ6973"/>
      <c r="AR6973"/>
      <c r="AS6973"/>
      <c r="AT6973"/>
      <c r="AU6973"/>
      <c r="AV6973"/>
      <c r="AW6973"/>
      <c r="AX6973"/>
      <c r="AY6973"/>
      <c r="AZ6973"/>
      <c r="BA6973"/>
      <c r="BB6973"/>
      <c r="BC6973"/>
      <c r="BD6973"/>
      <c r="BE6973"/>
      <c r="BF6973"/>
      <c r="BG6973"/>
      <c r="BH6973"/>
      <c r="BI6973"/>
      <c r="BJ6973"/>
      <c r="BK6973"/>
      <c r="BL6973"/>
      <c r="BM6973"/>
      <c r="BN6973"/>
      <c r="BO6973"/>
    </row>
    <row r="6974" spans="1:67" ht="15" x14ac:dyDescent="0.25">
      <c r="A6974" s="245" t="s">
        <v>637</v>
      </c>
      <c r="B6974" s="245" t="s">
        <v>636</v>
      </c>
      <c r="C6974" s="245" t="s">
        <v>14451</v>
      </c>
      <c r="D6974" s="245" t="s">
        <v>14452</v>
      </c>
      <c r="E6974" s="246" t="s">
        <v>44</v>
      </c>
      <c r="F6974" s="245" t="s">
        <v>44</v>
      </c>
      <c r="G6974" s="245" t="s">
        <v>14511</v>
      </c>
      <c r="H6974" s="245" t="s">
        <v>14512</v>
      </c>
      <c r="I6974" s="245" t="s">
        <v>704</v>
      </c>
      <c r="J6974" s="245" t="s">
        <v>569</v>
      </c>
      <c r="K6974" s="246" t="s">
        <v>756</v>
      </c>
      <c r="L6974" s="245" t="s">
        <v>568</v>
      </c>
      <c r="M6974"/>
      <c r="N6974"/>
      <c r="O6974"/>
      <c r="P6974"/>
      <c r="Q6974"/>
      <c r="R6974"/>
      <c r="S6974"/>
      <c r="T6974"/>
      <c r="U6974"/>
      <c r="V6974"/>
      <c r="W6974"/>
      <c r="X6974"/>
      <c r="Y6974"/>
      <c r="Z6974"/>
      <c r="AA6974"/>
      <c r="AB6974"/>
      <c r="AC6974"/>
      <c r="AD6974"/>
      <c r="AE6974"/>
      <c r="AF6974"/>
      <c r="AG6974"/>
      <c r="AH6974"/>
      <c r="AI6974"/>
      <c r="AJ6974"/>
      <c r="AK6974"/>
      <c r="AL6974"/>
      <c r="AM6974"/>
      <c r="AN6974"/>
      <c r="AO6974"/>
      <c r="AP6974"/>
      <c r="AQ6974"/>
      <c r="AR6974"/>
      <c r="AS6974"/>
      <c r="AT6974"/>
      <c r="AU6974"/>
      <c r="AV6974"/>
      <c r="AW6974"/>
      <c r="AX6974"/>
      <c r="AY6974"/>
      <c r="AZ6974"/>
      <c r="BA6974"/>
      <c r="BB6974"/>
      <c r="BC6974"/>
      <c r="BD6974"/>
      <c r="BE6974"/>
      <c r="BF6974"/>
      <c r="BG6974"/>
      <c r="BH6974"/>
      <c r="BI6974"/>
      <c r="BJ6974"/>
      <c r="BK6974"/>
      <c r="BL6974"/>
      <c r="BM6974"/>
      <c r="BN6974"/>
      <c r="BO6974"/>
    </row>
    <row r="6975" spans="1:67" ht="15" x14ac:dyDescent="0.25">
      <c r="A6975" s="245" t="s">
        <v>637</v>
      </c>
      <c r="B6975" s="245" t="s">
        <v>636</v>
      </c>
      <c r="C6975" s="245" t="s">
        <v>14451</v>
      </c>
      <c r="D6975" s="245" t="s">
        <v>14452</v>
      </c>
      <c r="E6975" s="246" t="s">
        <v>44</v>
      </c>
      <c r="F6975" s="245" t="s">
        <v>44</v>
      </c>
      <c r="G6975" s="245" t="s">
        <v>14513</v>
      </c>
      <c r="H6975" s="245" t="s">
        <v>14514</v>
      </c>
      <c r="I6975" s="245" t="s">
        <v>12</v>
      </c>
      <c r="J6975" s="245" t="s">
        <v>569</v>
      </c>
      <c r="K6975" s="246" t="s">
        <v>9424</v>
      </c>
      <c r="L6975" s="245" t="s">
        <v>568</v>
      </c>
      <c r="M6975"/>
      <c r="N6975"/>
      <c r="O6975"/>
      <c r="P6975"/>
      <c r="Q6975"/>
      <c r="R6975"/>
      <c r="S6975"/>
      <c r="T6975"/>
      <c r="U6975"/>
      <c r="V6975"/>
      <c r="W6975"/>
      <c r="X6975"/>
      <c r="Y6975"/>
      <c r="Z6975"/>
      <c r="AA6975"/>
      <c r="AB6975"/>
      <c r="AC6975"/>
      <c r="AD6975"/>
      <c r="AE6975"/>
      <c r="AF6975"/>
      <c r="AG6975"/>
      <c r="AH6975"/>
      <c r="AI6975"/>
      <c r="AJ6975"/>
      <c r="AK6975"/>
      <c r="AL6975"/>
      <c r="AM6975"/>
      <c r="AN6975"/>
      <c r="AO6975"/>
      <c r="AP6975"/>
      <c r="AQ6975"/>
      <c r="AR6975"/>
      <c r="AS6975"/>
      <c r="AT6975"/>
      <c r="AU6975"/>
      <c r="AV6975"/>
      <c r="AW6975"/>
      <c r="AX6975"/>
      <c r="AY6975"/>
      <c r="AZ6975"/>
      <c r="BA6975"/>
      <c r="BB6975"/>
      <c r="BC6975"/>
      <c r="BD6975"/>
      <c r="BE6975"/>
      <c r="BF6975"/>
      <c r="BG6975"/>
      <c r="BH6975"/>
      <c r="BI6975"/>
      <c r="BJ6975"/>
      <c r="BK6975"/>
      <c r="BL6975"/>
      <c r="BM6975"/>
      <c r="BN6975"/>
      <c r="BO6975"/>
    </row>
    <row r="6976" spans="1:67" ht="15" x14ac:dyDescent="0.25">
      <c r="A6976" s="245" t="s">
        <v>637</v>
      </c>
      <c r="B6976" s="245" t="s">
        <v>636</v>
      </c>
      <c r="C6976" s="245" t="s">
        <v>14451</v>
      </c>
      <c r="D6976" s="245" t="s">
        <v>14452</v>
      </c>
      <c r="E6976" s="246" t="s">
        <v>44</v>
      </c>
      <c r="F6976" s="245" t="s">
        <v>44</v>
      </c>
      <c r="G6976" s="245" t="s">
        <v>14515</v>
      </c>
      <c r="H6976" s="245" t="s">
        <v>14516</v>
      </c>
      <c r="I6976" s="245" t="s">
        <v>12</v>
      </c>
      <c r="J6976" s="245" t="s">
        <v>569</v>
      </c>
      <c r="K6976" s="246" t="s">
        <v>9019</v>
      </c>
      <c r="L6976" s="245" t="s">
        <v>568</v>
      </c>
      <c r="M6976"/>
      <c r="N6976"/>
      <c r="O6976"/>
      <c r="P6976"/>
      <c r="Q6976"/>
      <c r="R6976"/>
      <c r="S6976"/>
      <c r="T6976"/>
      <c r="U6976"/>
      <c r="V6976"/>
      <c r="W6976"/>
      <c r="X6976"/>
      <c r="Y6976"/>
      <c r="Z6976"/>
      <c r="AA6976"/>
      <c r="AB6976"/>
      <c r="AC6976"/>
      <c r="AD6976"/>
      <c r="AE6976"/>
      <c r="AF6976"/>
      <c r="AG6976"/>
      <c r="AH6976"/>
      <c r="AI6976"/>
      <c r="AJ6976"/>
      <c r="AK6976"/>
      <c r="AL6976"/>
      <c r="AM6976"/>
      <c r="AN6976"/>
      <c r="AO6976"/>
      <c r="AP6976"/>
      <c r="AQ6976"/>
      <c r="AR6976"/>
      <c r="AS6976"/>
      <c r="AT6976"/>
      <c r="AU6976"/>
      <c r="AV6976"/>
      <c r="AW6976"/>
      <c r="AX6976"/>
      <c r="AY6976"/>
      <c r="AZ6976"/>
      <c r="BA6976"/>
      <c r="BB6976"/>
      <c r="BC6976"/>
      <c r="BD6976"/>
      <c r="BE6976"/>
      <c r="BF6976"/>
      <c r="BG6976"/>
      <c r="BH6976"/>
      <c r="BI6976"/>
      <c r="BJ6976"/>
      <c r="BK6976"/>
      <c r="BL6976"/>
      <c r="BM6976"/>
      <c r="BN6976"/>
      <c r="BO6976"/>
    </row>
    <row r="6977" spans="1:67" ht="15" x14ac:dyDescent="0.25">
      <c r="A6977" s="245" t="s">
        <v>637</v>
      </c>
      <c r="B6977" s="245" t="s">
        <v>636</v>
      </c>
      <c r="C6977" s="245" t="s">
        <v>14451</v>
      </c>
      <c r="D6977" s="245" t="s">
        <v>14452</v>
      </c>
      <c r="E6977" s="246" t="s">
        <v>44</v>
      </c>
      <c r="F6977" s="245" t="s">
        <v>44</v>
      </c>
      <c r="G6977" s="245" t="s">
        <v>14517</v>
      </c>
      <c r="H6977" s="245" t="s">
        <v>14518</v>
      </c>
      <c r="I6977" s="245" t="s">
        <v>12</v>
      </c>
      <c r="J6977" s="245" t="s">
        <v>569</v>
      </c>
      <c r="K6977" s="246" t="s">
        <v>8232</v>
      </c>
      <c r="L6977" s="245" t="s">
        <v>568</v>
      </c>
      <c r="M6977"/>
      <c r="N6977"/>
      <c r="O6977"/>
      <c r="P6977"/>
      <c r="Q6977"/>
      <c r="R6977"/>
      <c r="S6977"/>
      <c r="T6977"/>
      <c r="U6977"/>
      <c r="V6977"/>
      <c r="W6977"/>
      <c r="X6977"/>
      <c r="Y6977"/>
      <c r="Z6977"/>
      <c r="AA6977"/>
      <c r="AB6977"/>
      <c r="AC6977"/>
      <c r="AD6977"/>
      <c r="AE6977"/>
      <c r="AF6977"/>
      <c r="AG6977"/>
      <c r="AH6977"/>
      <c r="AI6977"/>
      <c r="AJ6977"/>
      <c r="AK6977"/>
      <c r="AL6977"/>
      <c r="AM6977"/>
      <c r="AN6977"/>
      <c r="AO6977"/>
      <c r="AP6977"/>
      <c r="AQ6977"/>
      <c r="AR6977"/>
      <c r="AS6977"/>
      <c r="AT6977"/>
      <c r="AU6977"/>
      <c r="AV6977"/>
      <c r="AW6977"/>
      <c r="AX6977"/>
      <c r="AY6977"/>
      <c r="AZ6977"/>
      <c r="BA6977"/>
      <c r="BB6977"/>
      <c r="BC6977"/>
      <c r="BD6977"/>
      <c r="BE6977"/>
      <c r="BF6977"/>
      <c r="BG6977"/>
      <c r="BH6977"/>
      <c r="BI6977"/>
      <c r="BJ6977"/>
      <c r="BK6977"/>
      <c r="BL6977"/>
      <c r="BM6977"/>
      <c r="BN6977"/>
      <c r="BO6977"/>
    </row>
    <row r="6978" spans="1:67" ht="15" x14ac:dyDescent="0.25">
      <c r="A6978" s="245" t="s">
        <v>637</v>
      </c>
      <c r="B6978" s="245" t="s">
        <v>636</v>
      </c>
      <c r="C6978" s="245" t="s">
        <v>14451</v>
      </c>
      <c r="D6978" s="245" t="s">
        <v>14452</v>
      </c>
      <c r="E6978" s="246" t="s">
        <v>44</v>
      </c>
      <c r="F6978" s="245" t="s">
        <v>44</v>
      </c>
      <c r="G6978" s="245" t="s">
        <v>14519</v>
      </c>
      <c r="H6978" s="245" t="s">
        <v>14520</v>
      </c>
      <c r="I6978" s="245" t="s">
        <v>12</v>
      </c>
      <c r="J6978" s="245" t="s">
        <v>569</v>
      </c>
      <c r="K6978" s="246" t="s">
        <v>5059</v>
      </c>
      <c r="L6978" s="245" t="s">
        <v>568</v>
      </c>
      <c r="M6978"/>
      <c r="N6978"/>
      <c r="O6978"/>
      <c r="P6978"/>
      <c r="Q6978"/>
      <c r="R6978"/>
      <c r="S6978"/>
      <c r="T6978"/>
      <c r="U6978"/>
      <c r="V6978"/>
      <c r="W6978"/>
      <c r="X6978"/>
      <c r="Y6978"/>
      <c r="Z6978"/>
      <c r="AA6978"/>
      <c r="AB6978"/>
      <c r="AC6978"/>
      <c r="AD6978"/>
      <c r="AE6978"/>
      <c r="AF6978"/>
      <c r="AG6978"/>
      <c r="AH6978"/>
      <c r="AI6978"/>
      <c r="AJ6978"/>
      <c r="AK6978"/>
      <c r="AL6978"/>
      <c r="AM6978"/>
      <c r="AN6978"/>
      <c r="AO6978"/>
      <c r="AP6978"/>
      <c r="AQ6978"/>
      <c r="AR6978"/>
      <c r="AS6978"/>
      <c r="AT6978"/>
      <c r="AU6978"/>
      <c r="AV6978"/>
      <c r="AW6978"/>
      <c r="AX6978"/>
      <c r="AY6978"/>
      <c r="AZ6978"/>
      <c r="BA6978"/>
      <c r="BB6978"/>
      <c r="BC6978"/>
      <c r="BD6978"/>
      <c r="BE6978"/>
      <c r="BF6978"/>
      <c r="BG6978"/>
      <c r="BH6978"/>
      <c r="BI6978"/>
      <c r="BJ6978"/>
      <c r="BK6978"/>
      <c r="BL6978"/>
      <c r="BM6978"/>
      <c r="BN6978"/>
      <c r="BO6978"/>
    </row>
    <row r="6979" spans="1:67" ht="15" x14ac:dyDescent="0.25">
      <c r="A6979" s="245" t="s">
        <v>637</v>
      </c>
      <c r="B6979" s="245" t="s">
        <v>636</v>
      </c>
      <c r="C6979" s="245" t="s">
        <v>14451</v>
      </c>
      <c r="D6979" s="245" t="s">
        <v>14452</v>
      </c>
      <c r="E6979" s="246" t="s">
        <v>44</v>
      </c>
      <c r="F6979" s="245" t="s">
        <v>44</v>
      </c>
      <c r="G6979" s="245" t="s">
        <v>14521</v>
      </c>
      <c r="H6979" s="245" t="s">
        <v>14522</v>
      </c>
      <c r="I6979" s="245" t="s">
        <v>704</v>
      </c>
      <c r="J6979" s="245" t="s">
        <v>569</v>
      </c>
      <c r="K6979" s="246" t="s">
        <v>8995</v>
      </c>
      <c r="L6979" s="245" t="s">
        <v>568</v>
      </c>
      <c r="M6979"/>
      <c r="N6979"/>
      <c r="O6979"/>
      <c r="P6979"/>
      <c r="Q6979"/>
      <c r="R6979"/>
      <c r="S6979"/>
      <c r="T6979"/>
      <c r="U6979"/>
      <c r="V6979"/>
      <c r="W6979"/>
      <c r="X6979"/>
      <c r="Y6979"/>
      <c r="Z6979"/>
      <c r="AA6979"/>
      <c r="AB6979"/>
      <c r="AC6979"/>
      <c r="AD6979"/>
      <c r="AE6979"/>
      <c r="AF6979"/>
      <c r="AG6979"/>
      <c r="AH6979"/>
      <c r="AI6979"/>
      <c r="AJ6979"/>
      <c r="AK6979"/>
      <c r="AL6979"/>
      <c r="AM6979"/>
      <c r="AN6979"/>
      <c r="AO6979"/>
      <c r="AP6979"/>
      <c r="AQ6979"/>
      <c r="AR6979"/>
      <c r="AS6979"/>
      <c r="AT6979"/>
      <c r="AU6979"/>
      <c r="AV6979"/>
      <c r="AW6979"/>
      <c r="AX6979"/>
      <c r="AY6979"/>
      <c r="AZ6979"/>
      <c r="BA6979"/>
      <c r="BB6979"/>
      <c r="BC6979"/>
      <c r="BD6979"/>
      <c r="BE6979"/>
      <c r="BF6979"/>
      <c r="BG6979"/>
      <c r="BH6979"/>
      <c r="BI6979"/>
      <c r="BJ6979"/>
      <c r="BK6979"/>
      <c r="BL6979"/>
      <c r="BM6979"/>
      <c r="BN6979"/>
      <c r="BO6979"/>
    </row>
    <row r="6980" spans="1:67" ht="15" x14ac:dyDescent="0.25">
      <c r="A6980" s="245" t="s">
        <v>637</v>
      </c>
      <c r="B6980" s="245" t="s">
        <v>636</v>
      </c>
      <c r="C6980" s="245" t="s">
        <v>14451</v>
      </c>
      <c r="D6980" s="245" t="s">
        <v>14452</v>
      </c>
      <c r="E6980" s="246" t="s">
        <v>44</v>
      </c>
      <c r="F6980" s="245" t="s">
        <v>44</v>
      </c>
      <c r="G6980" s="245" t="s">
        <v>14524</v>
      </c>
      <c r="H6980" s="245" t="s">
        <v>14525</v>
      </c>
      <c r="I6980" s="245" t="s">
        <v>704</v>
      </c>
      <c r="J6980" s="245" t="s">
        <v>569</v>
      </c>
      <c r="K6980" s="246" t="s">
        <v>25768</v>
      </c>
      <c r="L6980" s="245" t="s">
        <v>568</v>
      </c>
      <c r="M6980"/>
      <c r="N6980"/>
      <c r="O6980"/>
      <c r="P6980"/>
      <c r="Q6980"/>
      <c r="R6980"/>
      <c r="S6980"/>
      <c r="T6980"/>
      <c r="U6980"/>
      <c r="V6980"/>
      <c r="W6980"/>
      <c r="X6980"/>
      <c r="Y6980"/>
      <c r="Z6980"/>
      <c r="AA6980"/>
      <c r="AB6980"/>
      <c r="AC6980"/>
      <c r="AD6980"/>
      <c r="AE6980"/>
      <c r="AF6980"/>
      <c r="AG6980"/>
      <c r="AH6980"/>
      <c r="AI6980"/>
      <c r="AJ6980"/>
      <c r="AK6980"/>
      <c r="AL6980"/>
      <c r="AM6980"/>
      <c r="AN6980"/>
      <c r="AO6980"/>
      <c r="AP6980"/>
      <c r="AQ6980"/>
      <c r="AR6980"/>
      <c r="AS6980"/>
      <c r="AT6980"/>
      <c r="AU6980"/>
      <c r="AV6980"/>
      <c r="AW6980"/>
      <c r="AX6980"/>
      <c r="AY6980"/>
      <c r="AZ6980"/>
      <c r="BA6980"/>
      <c r="BB6980"/>
      <c r="BC6980"/>
      <c r="BD6980"/>
      <c r="BE6980"/>
      <c r="BF6980"/>
      <c r="BG6980"/>
      <c r="BH6980"/>
      <c r="BI6980"/>
      <c r="BJ6980"/>
      <c r="BK6980"/>
      <c r="BL6980"/>
      <c r="BM6980"/>
      <c r="BN6980"/>
      <c r="BO6980"/>
    </row>
    <row r="6981" spans="1:67" ht="15" x14ac:dyDescent="0.25">
      <c r="A6981" s="245" t="s">
        <v>637</v>
      </c>
      <c r="B6981" s="245" t="s">
        <v>636</v>
      </c>
      <c r="C6981" s="245" t="s">
        <v>14451</v>
      </c>
      <c r="D6981" s="245" t="s">
        <v>14452</v>
      </c>
      <c r="E6981" s="246" t="s">
        <v>44</v>
      </c>
      <c r="F6981" s="245" t="s">
        <v>44</v>
      </c>
      <c r="G6981" s="245" t="s">
        <v>14526</v>
      </c>
      <c r="H6981" s="245" t="s">
        <v>14527</v>
      </c>
      <c r="I6981" s="245" t="s">
        <v>704</v>
      </c>
      <c r="J6981" s="245" t="s">
        <v>569</v>
      </c>
      <c r="K6981" s="246" t="s">
        <v>17838</v>
      </c>
      <c r="L6981" s="245" t="s">
        <v>568</v>
      </c>
      <c r="M6981"/>
      <c r="N6981"/>
      <c r="O6981"/>
      <c r="P6981"/>
      <c r="Q6981"/>
      <c r="R6981"/>
      <c r="S6981"/>
      <c r="T6981"/>
      <c r="U6981"/>
      <c r="V6981"/>
      <c r="W6981"/>
      <c r="X6981"/>
      <c r="Y6981"/>
      <c r="Z6981"/>
      <c r="AA6981"/>
      <c r="AB6981"/>
      <c r="AC6981"/>
      <c r="AD6981"/>
      <c r="AE6981"/>
      <c r="AF6981"/>
      <c r="AG6981"/>
      <c r="AH6981"/>
      <c r="AI6981"/>
      <c r="AJ6981"/>
      <c r="AK6981"/>
      <c r="AL6981"/>
      <c r="AM6981"/>
      <c r="AN6981"/>
      <c r="AO6981"/>
      <c r="AP6981"/>
      <c r="AQ6981"/>
      <c r="AR6981"/>
      <c r="AS6981"/>
      <c r="AT6981"/>
      <c r="AU6981"/>
      <c r="AV6981"/>
      <c r="AW6981"/>
      <c r="AX6981"/>
      <c r="AY6981"/>
      <c r="AZ6981"/>
      <c r="BA6981"/>
      <c r="BB6981"/>
      <c r="BC6981"/>
      <c r="BD6981"/>
      <c r="BE6981"/>
      <c r="BF6981"/>
      <c r="BG6981"/>
      <c r="BH6981"/>
      <c r="BI6981"/>
      <c r="BJ6981"/>
      <c r="BK6981"/>
      <c r="BL6981"/>
      <c r="BM6981"/>
      <c r="BN6981"/>
      <c r="BO6981"/>
    </row>
    <row r="6982" spans="1:67" ht="15" x14ac:dyDescent="0.25">
      <c r="A6982" s="245" t="s">
        <v>637</v>
      </c>
      <c r="B6982" s="245" t="s">
        <v>636</v>
      </c>
      <c r="C6982" s="245" t="s">
        <v>14451</v>
      </c>
      <c r="D6982" s="245" t="s">
        <v>14452</v>
      </c>
      <c r="E6982" s="246" t="s">
        <v>44</v>
      </c>
      <c r="F6982" s="245" t="s">
        <v>44</v>
      </c>
      <c r="G6982" s="245" t="s">
        <v>14528</v>
      </c>
      <c r="H6982" s="245" t="s">
        <v>14529</v>
      </c>
      <c r="I6982" s="245" t="s">
        <v>704</v>
      </c>
      <c r="J6982" s="245" t="s">
        <v>569</v>
      </c>
      <c r="K6982" s="246" t="s">
        <v>25769</v>
      </c>
      <c r="L6982" s="245" t="s">
        <v>568</v>
      </c>
      <c r="M6982"/>
      <c r="N6982"/>
      <c r="O6982"/>
      <c r="P6982"/>
      <c r="Q6982"/>
      <c r="R6982"/>
      <c r="S6982"/>
      <c r="T6982"/>
      <c r="U6982"/>
      <c r="V6982"/>
      <c r="W6982"/>
      <c r="X6982"/>
      <c r="Y6982"/>
      <c r="Z6982"/>
      <c r="AA6982"/>
      <c r="AB6982"/>
      <c r="AC6982"/>
      <c r="AD6982"/>
      <c r="AE6982"/>
      <c r="AF6982"/>
      <c r="AG6982"/>
      <c r="AH6982"/>
      <c r="AI6982"/>
      <c r="AJ6982"/>
      <c r="AK6982"/>
      <c r="AL6982"/>
      <c r="AM6982"/>
      <c r="AN6982"/>
      <c r="AO6982"/>
      <c r="AP6982"/>
      <c r="AQ6982"/>
      <c r="AR6982"/>
      <c r="AS6982"/>
      <c r="AT6982"/>
      <c r="AU6982"/>
      <c r="AV6982"/>
      <c r="AW6982"/>
      <c r="AX6982"/>
      <c r="AY6982"/>
      <c r="AZ6982"/>
      <c r="BA6982"/>
      <c r="BB6982"/>
      <c r="BC6982"/>
      <c r="BD6982"/>
      <c r="BE6982"/>
      <c r="BF6982"/>
      <c r="BG6982"/>
      <c r="BH6982"/>
      <c r="BI6982"/>
      <c r="BJ6982"/>
      <c r="BK6982"/>
      <c r="BL6982"/>
      <c r="BM6982"/>
      <c r="BN6982"/>
      <c r="BO6982"/>
    </row>
    <row r="6983" spans="1:67" ht="15" x14ac:dyDescent="0.25">
      <c r="A6983" s="245" t="s">
        <v>637</v>
      </c>
      <c r="B6983" s="245" t="s">
        <v>636</v>
      </c>
      <c r="C6983" s="245" t="s">
        <v>14451</v>
      </c>
      <c r="D6983" s="245" t="s">
        <v>14452</v>
      </c>
      <c r="E6983" s="246" t="s">
        <v>44</v>
      </c>
      <c r="F6983" s="245" t="s">
        <v>44</v>
      </c>
      <c r="G6983" s="245" t="s">
        <v>14530</v>
      </c>
      <c r="H6983" s="245" t="s">
        <v>14531</v>
      </c>
      <c r="I6983" s="245" t="s">
        <v>704</v>
      </c>
      <c r="J6983" s="245" t="s">
        <v>569</v>
      </c>
      <c r="K6983" s="246" t="s">
        <v>8567</v>
      </c>
      <c r="L6983" s="245" t="s">
        <v>568</v>
      </c>
      <c r="M6983"/>
      <c r="N6983"/>
      <c r="O6983"/>
      <c r="P6983"/>
      <c r="Q6983"/>
      <c r="R6983"/>
      <c r="S6983"/>
      <c r="T6983"/>
      <c r="U6983"/>
      <c r="V6983"/>
      <c r="W6983"/>
      <c r="X6983"/>
      <c r="Y6983"/>
      <c r="Z6983"/>
      <c r="AA6983"/>
      <c r="AB6983"/>
      <c r="AC6983"/>
      <c r="AD6983"/>
      <c r="AE6983"/>
      <c r="AF6983"/>
      <c r="AG6983"/>
      <c r="AH6983"/>
      <c r="AI6983"/>
      <c r="AJ6983"/>
      <c r="AK6983"/>
      <c r="AL6983"/>
      <c r="AM6983"/>
      <c r="AN6983"/>
      <c r="AO6983"/>
      <c r="AP6983"/>
      <c r="AQ6983"/>
      <c r="AR6983"/>
      <c r="AS6983"/>
      <c r="AT6983"/>
      <c r="AU6983"/>
      <c r="AV6983"/>
      <c r="AW6983"/>
      <c r="AX6983"/>
      <c r="AY6983"/>
      <c r="AZ6983"/>
      <c r="BA6983"/>
      <c r="BB6983"/>
      <c r="BC6983"/>
      <c r="BD6983"/>
      <c r="BE6983"/>
      <c r="BF6983"/>
      <c r="BG6983"/>
      <c r="BH6983"/>
      <c r="BI6983"/>
      <c r="BJ6983"/>
      <c r="BK6983"/>
      <c r="BL6983"/>
      <c r="BM6983"/>
      <c r="BN6983"/>
      <c r="BO6983"/>
    </row>
    <row r="6984" spans="1:67" ht="15" x14ac:dyDescent="0.25">
      <c r="A6984" s="245" t="s">
        <v>637</v>
      </c>
      <c r="B6984" s="245" t="s">
        <v>636</v>
      </c>
      <c r="C6984" s="245" t="s">
        <v>14451</v>
      </c>
      <c r="D6984" s="245" t="s">
        <v>14452</v>
      </c>
      <c r="E6984" s="246" t="s">
        <v>44</v>
      </c>
      <c r="F6984" s="245" t="s">
        <v>44</v>
      </c>
      <c r="G6984" s="245" t="s">
        <v>14532</v>
      </c>
      <c r="H6984" s="245" t="s">
        <v>14533</v>
      </c>
      <c r="I6984" s="245" t="s">
        <v>704</v>
      </c>
      <c r="J6984" s="245" t="s">
        <v>569</v>
      </c>
      <c r="K6984" s="246" t="s">
        <v>22584</v>
      </c>
      <c r="L6984" s="245" t="s">
        <v>568</v>
      </c>
      <c r="M6984"/>
      <c r="N6984"/>
      <c r="O6984"/>
      <c r="P6984"/>
      <c r="Q6984"/>
      <c r="R6984"/>
      <c r="S6984"/>
      <c r="T6984"/>
      <c r="U6984"/>
      <c r="V6984"/>
      <c r="W6984"/>
      <c r="X6984"/>
      <c r="Y6984"/>
      <c r="Z6984"/>
      <c r="AA6984"/>
      <c r="AB6984"/>
      <c r="AC6984"/>
      <c r="AD6984"/>
      <c r="AE6984"/>
      <c r="AF6984"/>
      <c r="AG6984"/>
      <c r="AH6984"/>
      <c r="AI6984"/>
      <c r="AJ6984"/>
      <c r="AK6984"/>
      <c r="AL6984"/>
      <c r="AM6984"/>
      <c r="AN6984"/>
      <c r="AO6984"/>
      <c r="AP6984"/>
      <c r="AQ6984"/>
      <c r="AR6984"/>
      <c r="AS6984"/>
      <c r="AT6984"/>
      <c r="AU6984"/>
      <c r="AV6984"/>
      <c r="AW6984"/>
      <c r="AX6984"/>
      <c r="AY6984"/>
      <c r="AZ6984"/>
      <c r="BA6984"/>
      <c r="BB6984"/>
      <c r="BC6984"/>
      <c r="BD6984"/>
      <c r="BE6984"/>
      <c r="BF6984"/>
      <c r="BG6984"/>
      <c r="BH6984"/>
      <c r="BI6984"/>
      <c r="BJ6984"/>
      <c r="BK6984"/>
      <c r="BL6984"/>
      <c r="BM6984"/>
      <c r="BN6984"/>
      <c r="BO6984"/>
    </row>
    <row r="6985" spans="1:67" ht="15" x14ac:dyDescent="0.25">
      <c r="A6985" s="245" t="s">
        <v>637</v>
      </c>
      <c r="B6985" s="245" t="s">
        <v>636</v>
      </c>
      <c r="C6985" s="245" t="s">
        <v>14451</v>
      </c>
      <c r="D6985" s="245" t="s">
        <v>14452</v>
      </c>
      <c r="E6985" s="246" t="s">
        <v>44</v>
      </c>
      <c r="F6985" s="245" t="s">
        <v>44</v>
      </c>
      <c r="G6985" s="245" t="s">
        <v>14534</v>
      </c>
      <c r="H6985" s="245" t="s">
        <v>14535</v>
      </c>
      <c r="I6985" s="245" t="s">
        <v>704</v>
      </c>
      <c r="J6985" s="245" t="s">
        <v>569</v>
      </c>
      <c r="K6985" s="246" t="s">
        <v>25770</v>
      </c>
      <c r="L6985" s="245" t="s">
        <v>568</v>
      </c>
      <c r="M6985"/>
      <c r="N6985"/>
      <c r="O6985"/>
      <c r="P6985"/>
      <c r="Q6985"/>
      <c r="R6985"/>
      <c r="S6985"/>
      <c r="T6985"/>
      <c r="U6985"/>
      <c r="V6985"/>
      <c r="W6985"/>
      <c r="X6985"/>
      <c r="Y6985"/>
      <c r="Z6985"/>
      <c r="AA6985"/>
      <c r="AB6985"/>
      <c r="AC6985"/>
      <c r="AD6985"/>
      <c r="AE6985"/>
      <c r="AF6985"/>
      <c r="AG6985"/>
      <c r="AH6985"/>
      <c r="AI6985"/>
      <c r="AJ6985"/>
      <c r="AK6985"/>
      <c r="AL6985"/>
      <c r="AM6985"/>
      <c r="AN6985"/>
      <c r="AO6985"/>
      <c r="AP6985"/>
      <c r="AQ6985"/>
      <c r="AR6985"/>
      <c r="AS6985"/>
      <c r="AT6985"/>
      <c r="AU6985"/>
      <c r="AV6985"/>
      <c r="AW6985"/>
      <c r="AX6985"/>
      <c r="AY6985"/>
      <c r="AZ6985"/>
      <c r="BA6985"/>
      <c r="BB6985"/>
      <c r="BC6985"/>
      <c r="BD6985"/>
      <c r="BE6985"/>
      <c r="BF6985"/>
      <c r="BG6985"/>
      <c r="BH6985"/>
      <c r="BI6985"/>
      <c r="BJ6985"/>
      <c r="BK6985"/>
      <c r="BL6985"/>
      <c r="BM6985"/>
      <c r="BN6985"/>
      <c r="BO6985"/>
    </row>
    <row r="6986" spans="1:67" ht="15" x14ac:dyDescent="0.25">
      <c r="A6986" s="245" t="s">
        <v>637</v>
      </c>
      <c r="B6986" s="245" t="s">
        <v>636</v>
      </c>
      <c r="C6986" s="245" t="s">
        <v>14451</v>
      </c>
      <c r="D6986" s="245" t="s">
        <v>14452</v>
      </c>
      <c r="E6986" s="246" t="s">
        <v>44</v>
      </c>
      <c r="F6986" s="245" t="s">
        <v>44</v>
      </c>
      <c r="G6986" s="245" t="s">
        <v>14536</v>
      </c>
      <c r="H6986" s="245" t="s">
        <v>14537</v>
      </c>
      <c r="I6986" s="245" t="s">
        <v>704</v>
      </c>
      <c r="J6986" s="245" t="s">
        <v>569</v>
      </c>
      <c r="K6986" s="246" t="s">
        <v>15232</v>
      </c>
      <c r="L6986" s="245" t="s">
        <v>568</v>
      </c>
      <c r="M6986"/>
      <c r="N6986"/>
      <c r="O6986"/>
      <c r="P6986"/>
      <c r="Q6986"/>
      <c r="R6986"/>
      <c r="S6986"/>
      <c r="T6986"/>
      <c r="U6986"/>
      <c r="V6986"/>
      <c r="W6986"/>
      <c r="X6986"/>
      <c r="Y6986"/>
      <c r="Z6986"/>
      <c r="AA6986"/>
      <c r="AB6986"/>
      <c r="AC6986"/>
      <c r="AD6986"/>
      <c r="AE6986"/>
      <c r="AF6986"/>
      <c r="AG6986"/>
      <c r="AH6986"/>
      <c r="AI6986"/>
      <c r="AJ6986"/>
      <c r="AK6986"/>
      <c r="AL6986"/>
      <c r="AM6986"/>
      <c r="AN6986"/>
      <c r="AO6986"/>
      <c r="AP6986"/>
      <c r="AQ6986"/>
      <c r="AR6986"/>
      <c r="AS6986"/>
      <c r="AT6986"/>
      <c r="AU6986"/>
      <c r="AV6986"/>
      <c r="AW6986"/>
      <c r="AX6986"/>
      <c r="AY6986"/>
      <c r="AZ6986"/>
      <c r="BA6986"/>
      <c r="BB6986"/>
      <c r="BC6986"/>
      <c r="BD6986"/>
      <c r="BE6986"/>
      <c r="BF6986"/>
      <c r="BG6986"/>
      <c r="BH6986"/>
      <c r="BI6986"/>
      <c r="BJ6986"/>
      <c r="BK6986"/>
      <c r="BL6986"/>
      <c r="BM6986"/>
      <c r="BN6986"/>
      <c r="BO6986"/>
    </row>
    <row r="6987" spans="1:67" ht="15" x14ac:dyDescent="0.25">
      <c r="A6987" s="245" t="s">
        <v>637</v>
      </c>
      <c r="B6987" s="245" t="s">
        <v>636</v>
      </c>
      <c r="C6987" s="245" t="s">
        <v>14451</v>
      </c>
      <c r="D6987" s="245" t="s">
        <v>14452</v>
      </c>
      <c r="E6987" s="246" t="s">
        <v>44</v>
      </c>
      <c r="F6987" s="245" t="s">
        <v>44</v>
      </c>
      <c r="G6987" s="245" t="s">
        <v>14538</v>
      </c>
      <c r="H6987" s="245" t="s">
        <v>14539</v>
      </c>
      <c r="I6987" s="245" t="s">
        <v>704</v>
      </c>
      <c r="J6987" s="245" t="s">
        <v>569</v>
      </c>
      <c r="K6987" s="246" t="s">
        <v>25771</v>
      </c>
      <c r="L6987" s="245" t="s">
        <v>568</v>
      </c>
      <c r="M6987"/>
      <c r="N6987"/>
      <c r="O6987"/>
      <c r="P6987"/>
      <c r="Q6987"/>
      <c r="R6987"/>
      <c r="S6987"/>
      <c r="T6987"/>
      <c r="U6987"/>
      <c r="V6987"/>
      <c r="W6987"/>
      <c r="X6987"/>
      <c r="Y6987"/>
      <c r="Z6987"/>
      <c r="AA6987"/>
      <c r="AB6987"/>
      <c r="AC6987"/>
      <c r="AD6987"/>
      <c r="AE6987"/>
      <c r="AF6987"/>
      <c r="AG6987"/>
      <c r="AH6987"/>
      <c r="AI6987"/>
      <c r="AJ6987"/>
      <c r="AK6987"/>
      <c r="AL6987"/>
      <c r="AM6987"/>
      <c r="AN6987"/>
      <c r="AO6987"/>
      <c r="AP6987"/>
      <c r="AQ6987"/>
      <c r="AR6987"/>
      <c r="AS6987"/>
      <c r="AT6987"/>
      <c r="AU6987"/>
      <c r="AV6987"/>
      <c r="AW6987"/>
      <c r="AX6987"/>
      <c r="AY6987"/>
      <c r="AZ6987"/>
      <c r="BA6987"/>
      <c r="BB6987"/>
      <c r="BC6987"/>
      <c r="BD6987"/>
      <c r="BE6987"/>
      <c r="BF6987"/>
      <c r="BG6987"/>
      <c r="BH6987"/>
      <c r="BI6987"/>
      <c r="BJ6987"/>
      <c r="BK6987"/>
      <c r="BL6987"/>
      <c r="BM6987"/>
      <c r="BN6987"/>
      <c r="BO6987"/>
    </row>
    <row r="6988" spans="1:67" ht="15" x14ac:dyDescent="0.25">
      <c r="A6988" s="245" t="s">
        <v>637</v>
      </c>
      <c r="B6988" s="245" t="s">
        <v>636</v>
      </c>
      <c r="C6988" s="245" t="s">
        <v>14451</v>
      </c>
      <c r="D6988" s="245" t="s">
        <v>14452</v>
      </c>
      <c r="E6988" s="246" t="s">
        <v>44</v>
      </c>
      <c r="F6988" s="245" t="s">
        <v>44</v>
      </c>
      <c r="G6988" s="245" t="s">
        <v>14540</v>
      </c>
      <c r="H6988" s="245" t="s">
        <v>14541</v>
      </c>
      <c r="I6988" s="245" t="s">
        <v>704</v>
      </c>
      <c r="J6988" s="245" t="s">
        <v>569</v>
      </c>
      <c r="K6988" s="246" t="s">
        <v>25772</v>
      </c>
      <c r="L6988" s="245" t="s">
        <v>568</v>
      </c>
      <c r="M6988"/>
      <c r="N6988"/>
      <c r="O6988"/>
      <c r="P6988"/>
      <c r="Q6988"/>
      <c r="R6988"/>
      <c r="S6988"/>
      <c r="T6988"/>
      <c r="U6988"/>
      <c r="V6988"/>
      <c r="W6988"/>
      <c r="X6988"/>
      <c r="Y6988"/>
      <c r="Z6988"/>
      <c r="AA6988"/>
      <c r="AB6988"/>
      <c r="AC6988"/>
      <c r="AD6988"/>
      <c r="AE6988"/>
      <c r="AF6988"/>
      <c r="AG6988"/>
      <c r="AH6988"/>
      <c r="AI6988"/>
      <c r="AJ6988"/>
      <c r="AK6988"/>
      <c r="AL6988"/>
      <c r="AM6988"/>
      <c r="AN6988"/>
      <c r="AO6988"/>
      <c r="AP6988"/>
      <c r="AQ6988"/>
      <c r="AR6988"/>
      <c r="AS6988"/>
      <c r="AT6988"/>
      <c r="AU6988"/>
      <c r="AV6988"/>
      <c r="AW6988"/>
      <c r="AX6988"/>
      <c r="AY6988"/>
      <c r="AZ6988"/>
      <c r="BA6988"/>
      <c r="BB6988"/>
      <c r="BC6988"/>
      <c r="BD6988"/>
      <c r="BE6988"/>
      <c r="BF6988"/>
      <c r="BG6988"/>
      <c r="BH6988"/>
      <c r="BI6988"/>
      <c r="BJ6988"/>
      <c r="BK6988"/>
      <c r="BL6988"/>
      <c r="BM6988"/>
      <c r="BN6988"/>
      <c r="BO6988"/>
    </row>
    <row r="6989" spans="1:67" ht="15" x14ac:dyDescent="0.25">
      <c r="A6989" s="245" t="s">
        <v>637</v>
      </c>
      <c r="B6989" s="245" t="s">
        <v>636</v>
      </c>
      <c r="C6989" s="245" t="s">
        <v>14451</v>
      </c>
      <c r="D6989" s="245" t="s">
        <v>14452</v>
      </c>
      <c r="E6989" s="246" t="s">
        <v>44</v>
      </c>
      <c r="F6989" s="245" t="s">
        <v>44</v>
      </c>
      <c r="G6989" s="245" t="s">
        <v>14543</v>
      </c>
      <c r="H6989" s="245" t="s">
        <v>14544</v>
      </c>
      <c r="I6989" s="245" t="s">
        <v>704</v>
      </c>
      <c r="J6989" s="245" t="s">
        <v>569</v>
      </c>
      <c r="K6989" s="246" t="s">
        <v>15128</v>
      </c>
      <c r="L6989" s="245" t="s">
        <v>568</v>
      </c>
      <c r="M6989"/>
      <c r="N6989"/>
      <c r="O6989"/>
      <c r="P6989"/>
      <c r="Q6989"/>
      <c r="R6989"/>
      <c r="S6989"/>
      <c r="T6989"/>
      <c r="U6989"/>
      <c r="V6989"/>
      <c r="W6989"/>
      <c r="X6989"/>
      <c r="Y6989"/>
      <c r="Z6989"/>
      <c r="AA6989"/>
      <c r="AB6989"/>
      <c r="AC6989"/>
      <c r="AD6989"/>
      <c r="AE6989"/>
      <c r="AF6989"/>
      <c r="AG6989"/>
      <c r="AH6989"/>
      <c r="AI6989"/>
      <c r="AJ6989"/>
      <c r="AK6989"/>
      <c r="AL6989"/>
      <c r="AM6989"/>
      <c r="AN6989"/>
      <c r="AO6989"/>
      <c r="AP6989"/>
      <c r="AQ6989"/>
      <c r="AR6989"/>
      <c r="AS6989"/>
      <c r="AT6989"/>
      <c r="AU6989"/>
      <c r="AV6989"/>
      <c r="AW6989"/>
      <c r="AX6989"/>
      <c r="AY6989"/>
      <c r="AZ6989"/>
      <c r="BA6989"/>
      <c r="BB6989"/>
      <c r="BC6989"/>
      <c r="BD6989"/>
      <c r="BE6989"/>
      <c r="BF6989"/>
      <c r="BG6989"/>
      <c r="BH6989"/>
      <c r="BI6989"/>
      <c r="BJ6989"/>
      <c r="BK6989"/>
      <c r="BL6989"/>
      <c r="BM6989"/>
      <c r="BN6989"/>
      <c r="BO6989"/>
    </row>
    <row r="6990" spans="1:67" ht="15" x14ac:dyDescent="0.25">
      <c r="A6990" s="245" t="s">
        <v>637</v>
      </c>
      <c r="B6990" s="245" t="s">
        <v>636</v>
      </c>
      <c r="C6990" s="245" t="s">
        <v>14451</v>
      </c>
      <c r="D6990" s="245" t="s">
        <v>14452</v>
      </c>
      <c r="E6990" s="246" t="s">
        <v>44</v>
      </c>
      <c r="F6990" s="245" t="s">
        <v>44</v>
      </c>
      <c r="G6990" s="245" t="s">
        <v>14546</v>
      </c>
      <c r="H6990" s="245" t="s">
        <v>14547</v>
      </c>
      <c r="I6990" s="245" t="s">
        <v>704</v>
      </c>
      <c r="J6990" s="245" t="s">
        <v>569</v>
      </c>
      <c r="K6990" s="246" t="s">
        <v>430</v>
      </c>
      <c r="L6990" s="245" t="s">
        <v>568</v>
      </c>
      <c r="M6990"/>
      <c r="N6990"/>
      <c r="O6990"/>
      <c r="P6990"/>
      <c r="Q6990"/>
      <c r="R6990"/>
      <c r="S6990"/>
      <c r="T6990"/>
      <c r="U6990"/>
      <c r="V6990"/>
      <c r="W6990"/>
      <c r="X6990"/>
      <c r="Y6990"/>
      <c r="Z6990"/>
      <c r="AA6990"/>
      <c r="AB6990"/>
      <c r="AC6990"/>
      <c r="AD6990"/>
      <c r="AE6990"/>
      <c r="AF6990"/>
      <c r="AG6990"/>
      <c r="AH6990"/>
      <c r="AI6990"/>
      <c r="AJ6990"/>
      <c r="AK6990"/>
      <c r="AL6990"/>
      <c r="AM6990"/>
      <c r="AN6990"/>
      <c r="AO6990"/>
      <c r="AP6990"/>
      <c r="AQ6990"/>
      <c r="AR6990"/>
      <c r="AS6990"/>
      <c r="AT6990"/>
      <c r="AU6990"/>
      <c r="AV6990"/>
      <c r="AW6990"/>
      <c r="AX6990"/>
      <c r="AY6990"/>
      <c r="AZ6990"/>
      <c r="BA6990"/>
      <c r="BB6990"/>
      <c r="BC6990"/>
      <c r="BD6990"/>
      <c r="BE6990"/>
      <c r="BF6990"/>
      <c r="BG6990"/>
      <c r="BH6990"/>
      <c r="BI6990"/>
      <c r="BJ6990"/>
      <c r="BK6990"/>
      <c r="BL6990"/>
      <c r="BM6990"/>
      <c r="BN6990"/>
      <c r="BO6990"/>
    </row>
    <row r="6991" spans="1:67" ht="15" x14ac:dyDescent="0.25">
      <c r="A6991" s="245" t="s">
        <v>637</v>
      </c>
      <c r="B6991" s="245" t="s">
        <v>636</v>
      </c>
      <c r="C6991" s="245" t="s">
        <v>14451</v>
      </c>
      <c r="D6991" s="245" t="s">
        <v>14452</v>
      </c>
      <c r="E6991" s="246" t="s">
        <v>44</v>
      </c>
      <c r="F6991" s="245" t="s">
        <v>44</v>
      </c>
      <c r="G6991" s="245" t="s">
        <v>14549</v>
      </c>
      <c r="H6991" s="245" t="s">
        <v>14550</v>
      </c>
      <c r="I6991" s="245" t="s">
        <v>704</v>
      </c>
      <c r="J6991" s="245" t="s">
        <v>569</v>
      </c>
      <c r="K6991" s="246" t="s">
        <v>8556</v>
      </c>
      <c r="L6991" s="245" t="s">
        <v>568</v>
      </c>
      <c r="M6991"/>
      <c r="N6991"/>
      <c r="O6991"/>
      <c r="P6991"/>
      <c r="Q6991"/>
      <c r="R6991"/>
      <c r="S6991"/>
      <c r="T6991"/>
      <c r="U6991"/>
      <c r="V6991"/>
      <c r="W6991"/>
      <c r="X6991"/>
      <c r="Y6991"/>
      <c r="Z6991"/>
      <c r="AA6991"/>
      <c r="AB6991"/>
      <c r="AC6991"/>
      <c r="AD6991"/>
      <c r="AE6991"/>
      <c r="AF6991"/>
      <c r="AG6991"/>
      <c r="AH6991"/>
      <c r="AI6991"/>
      <c r="AJ6991"/>
      <c r="AK6991"/>
      <c r="AL6991"/>
      <c r="AM6991"/>
      <c r="AN6991"/>
      <c r="AO6991"/>
      <c r="AP6991"/>
      <c r="AQ6991"/>
      <c r="AR6991"/>
      <c r="AS6991"/>
      <c r="AT6991"/>
      <c r="AU6991"/>
      <c r="AV6991"/>
      <c r="AW6991"/>
      <c r="AX6991"/>
      <c r="AY6991"/>
      <c r="AZ6991"/>
      <c r="BA6991"/>
      <c r="BB6991"/>
      <c r="BC6991"/>
      <c r="BD6991"/>
      <c r="BE6991"/>
      <c r="BF6991"/>
      <c r="BG6991"/>
      <c r="BH6991"/>
      <c r="BI6991"/>
      <c r="BJ6991"/>
      <c r="BK6991"/>
      <c r="BL6991"/>
      <c r="BM6991"/>
      <c r="BN6991"/>
      <c r="BO6991"/>
    </row>
    <row r="6992" spans="1:67" ht="15" x14ac:dyDescent="0.25">
      <c r="A6992" s="245" t="s">
        <v>637</v>
      </c>
      <c r="B6992" s="245" t="s">
        <v>636</v>
      </c>
      <c r="C6992" s="245" t="s">
        <v>14451</v>
      </c>
      <c r="D6992" s="245" t="s">
        <v>14452</v>
      </c>
      <c r="E6992" s="246" t="s">
        <v>44</v>
      </c>
      <c r="F6992" s="245" t="s">
        <v>44</v>
      </c>
      <c r="G6992" s="245" t="s">
        <v>14551</v>
      </c>
      <c r="H6992" s="245" t="s">
        <v>14552</v>
      </c>
      <c r="I6992" s="245" t="s">
        <v>704</v>
      </c>
      <c r="J6992" s="245" t="s">
        <v>569</v>
      </c>
      <c r="K6992" s="246" t="s">
        <v>22582</v>
      </c>
      <c r="L6992" s="245" t="s">
        <v>568</v>
      </c>
      <c r="M6992"/>
      <c r="N6992"/>
      <c r="O6992"/>
      <c r="P6992"/>
      <c r="Q6992"/>
      <c r="R6992"/>
      <c r="S6992"/>
      <c r="T6992"/>
      <c r="U6992"/>
      <c r="V6992"/>
      <c r="W6992"/>
      <c r="X6992"/>
      <c r="Y6992"/>
      <c r="Z6992"/>
      <c r="AA6992"/>
      <c r="AB6992"/>
      <c r="AC6992"/>
      <c r="AD6992"/>
      <c r="AE6992"/>
      <c r="AF6992"/>
      <c r="AG6992"/>
      <c r="AH6992"/>
      <c r="AI6992"/>
      <c r="AJ6992"/>
      <c r="AK6992"/>
      <c r="AL6992"/>
      <c r="AM6992"/>
      <c r="AN6992"/>
      <c r="AO6992"/>
      <c r="AP6992"/>
      <c r="AQ6992"/>
      <c r="AR6992"/>
      <c r="AS6992"/>
      <c r="AT6992"/>
      <c r="AU6992"/>
      <c r="AV6992"/>
      <c r="AW6992"/>
      <c r="AX6992"/>
      <c r="AY6992"/>
      <c r="AZ6992"/>
      <c r="BA6992"/>
      <c r="BB6992"/>
      <c r="BC6992"/>
      <c r="BD6992"/>
      <c r="BE6992"/>
      <c r="BF6992"/>
      <c r="BG6992"/>
      <c r="BH6992"/>
      <c r="BI6992"/>
      <c r="BJ6992"/>
      <c r="BK6992"/>
      <c r="BL6992"/>
      <c r="BM6992"/>
      <c r="BN6992"/>
      <c r="BO6992"/>
    </row>
    <row r="6993" spans="1:67" ht="15" x14ac:dyDescent="0.25">
      <c r="A6993" s="245" t="s">
        <v>637</v>
      </c>
      <c r="B6993" s="245" t="s">
        <v>636</v>
      </c>
      <c r="C6993" s="245" t="s">
        <v>14451</v>
      </c>
      <c r="D6993" s="245" t="s">
        <v>14452</v>
      </c>
      <c r="E6993" s="246" t="s">
        <v>44</v>
      </c>
      <c r="F6993" s="245" t="s">
        <v>44</v>
      </c>
      <c r="G6993" s="245" t="s">
        <v>14553</v>
      </c>
      <c r="H6993" s="245" t="s">
        <v>14554</v>
      </c>
      <c r="I6993" s="245" t="s">
        <v>704</v>
      </c>
      <c r="J6993" s="245" t="s">
        <v>569</v>
      </c>
      <c r="K6993" s="246" t="s">
        <v>15262</v>
      </c>
      <c r="L6993" s="245" t="s">
        <v>568</v>
      </c>
      <c r="M6993"/>
      <c r="N6993"/>
      <c r="O6993"/>
      <c r="P6993"/>
      <c r="Q6993"/>
      <c r="R6993"/>
      <c r="S6993"/>
      <c r="T6993"/>
      <c r="U6993"/>
      <c r="V6993"/>
      <c r="W6993"/>
      <c r="X6993"/>
      <c r="Y6993"/>
      <c r="Z6993"/>
      <c r="AA6993"/>
      <c r="AB6993"/>
      <c r="AC6993"/>
      <c r="AD6993"/>
      <c r="AE6993"/>
      <c r="AF6993"/>
      <c r="AG6993"/>
      <c r="AH6993"/>
      <c r="AI6993"/>
      <c r="AJ6993"/>
      <c r="AK6993"/>
      <c r="AL6993"/>
      <c r="AM6993"/>
      <c r="AN6993"/>
      <c r="AO6993"/>
      <c r="AP6993"/>
      <c r="AQ6993"/>
      <c r="AR6993"/>
      <c r="AS6993"/>
      <c r="AT6993"/>
      <c r="AU6993"/>
      <c r="AV6993"/>
      <c r="AW6993"/>
      <c r="AX6993"/>
      <c r="AY6993"/>
      <c r="AZ6993"/>
      <c r="BA6993"/>
      <c r="BB6993"/>
      <c r="BC6993"/>
      <c r="BD6993"/>
      <c r="BE6993"/>
      <c r="BF6993"/>
      <c r="BG6993"/>
      <c r="BH6993"/>
      <c r="BI6993"/>
      <c r="BJ6993"/>
      <c r="BK6993"/>
      <c r="BL6993"/>
      <c r="BM6993"/>
      <c r="BN6993"/>
      <c r="BO6993"/>
    </row>
    <row r="6994" spans="1:67" ht="15" x14ac:dyDescent="0.25">
      <c r="A6994" s="245" t="s">
        <v>637</v>
      </c>
      <c r="B6994" s="245" t="s">
        <v>636</v>
      </c>
      <c r="C6994" s="245" t="s">
        <v>14451</v>
      </c>
      <c r="D6994" s="245" t="s">
        <v>14452</v>
      </c>
      <c r="E6994" s="246" t="s">
        <v>44</v>
      </c>
      <c r="F6994" s="245" t="s">
        <v>44</v>
      </c>
      <c r="G6994" s="245" t="s">
        <v>14556</v>
      </c>
      <c r="H6994" s="245" t="s">
        <v>14557</v>
      </c>
      <c r="I6994" s="245" t="s">
        <v>704</v>
      </c>
      <c r="J6994" s="245" t="s">
        <v>569</v>
      </c>
      <c r="K6994" s="246" t="s">
        <v>8270</v>
      </c>
      <c r="L6994" s="245" t="s">
        <v>568</v>
      </c>
      <c r="M6994"/>
      <c r="N6994"/>
      <c r="O6994"/>
      <c r="P6994"/>
      <c r="Q6994"/>
      <c r="R6994"/>
      <c r="S6994"/>
      <c r="T6994"/>
      <c r="U6994"/>
      <c r="V6994"/>
      <c r="W6994"/>
      <c r="X6994"/>
      <c r="Y6994"/>
      <c r="Z6994"/>
      <c r="AA6994"/>
      <c r="AB6994"/>
      <c r="AC6994"/>
      <c r="AD6994"/>
      <c r="AE6994"/>
      <c r="AF6994"/>
      <c r="AG6994"/>
      <c r="AH6994"/>
      <c r="AI6994"/>
      <c r="AJ6994"/>
      <c r="AK6994"/>
      <c r="AL6994"/>
      <c r="AM6994"/>
      <c r="AN6994"/>
      <c r="AO6994"/>
      <c r="AP6994"/>
      <c r="AQ6994"/>
      <c r="AR6994"/>
      <c r="AS6994"/>
      <c r="AT6994"/>
      <c r="AU6994"/>
      <c r="AV6994"/>
      <c r="AW6994"/>
      <c r="AX6994"/>
      <c r="AY6994"/>
      <c r="AZ6994"/>
      <c r="BA6994"/>
      <c r="BB6994"/>
      <c r="BC6994"/>
      <c r="BD6994"/>
      <c r="BE6994"/>
      <c r="BF6994"/>
      <c r="BG6994"/>
      <c r="BH6994"/>
      <c r="BI6994"/>
      <c r="BJ6994"/>
      <c r="BK6994"/>
      <c r="BL6994"/>
      <c r="BM6994"/>
      <c r="BN6994"/>
      <c r="BO6994"/>
    </row>
    <row r="6995" spans="1:67" ht="15" x14ac:dyDescent="0.25">
      <c r="A6995" s="245" t="s">
        <v>637</v>
      </c>
      <c r="B6995" s="245" t="s">
        <v>636</v>
      </c>
      <c r="C6995" s="245" t="s">
        <v>14451</v>
      </c>
      <c r="D6995" s="245" t="s">
        <v>14452</v>
      </c>
      <c r="E6995" s="246" t="s">
        <v>44</v>
      </c>
      <c r="F6995" s="245" t="s">
        <v>44</v>
      </c>
      <c r="G6995" s="245" t="s">
        <v>14558</v>
      </c>
      <c r="H6995" s="245" t="s">
        <v>14559</v>
      </c>
      <c r="I6995" s="245" t="s">
        <v>704</v>
      </c>
      <c r="J6995" s="245" t="s">
        <v>569</v>
      </c>
      <c r="K6995" s="246" t="s">
        <v>21668</v>
      </c>
      <c r="L6995" s="245" t="s">
        <v>568</v>
      </c>
      <c r="M6995"/>
      <c r="N6995"/>
      <c r="O6995"/>
      <c r="P6995"/>
      <c r="Q6995"/>
      <c r="R6995"/>
      <c r="S6995"/>
      <c r="T6995"/>
      <c r="U6995"/>
      <c r="V6995"/>
      <c r="W6995"/>
      <c r="X6995"/>
      <c r="Y6995"/>
      <c r="Z6995"/>
      <c r="AA6995"/>
      <c r="AB6995"/>
      <c r="AC6995"/>
      <c r="AD6995"/>
      <c r="AE6995"/>
      <c r="AF6995"/>
      <c r="AG6995"/>
      <c r="AH6995"/>
      <c r="AI6995"/>
      <c r="AJ6995"/>
      <c r="AK6995"/>
      <c r="AL6995"/>
      <c r="AM6995"/>
      <c r="AN6995"/>
      <c r="AO6995"/>
      <c r="AP6995"/>
      <c r="AQ6995"/>
      <c r="AR6995"/>
      <c r="AS6995"/>
      <c r="AT6995"/>
      <c r="AU6995"/>
      <c r="AV6995"/>
      <c r="AW6995"/>
      <c r="AX6995"/>
      <c r="AY6995"/>
      <c r="AZ6995"/>
      <c r="BA6995"/>
      <c r="BB6995"/>
      <c r="BC6995"/>
      <c r="BD6995"/>
      <c r="BE6995"/>
      <c r="BF6995"/>
      <c r="BG6995"/>
      <c r="BH6995"/>
      <c r="BI6995"/>
      <c r="BJ6995"/>
      <c r="BK6995"/>
      <c r="BL6995"/>
      <c r="BM6995"/>
      <c r="BN6995"/>
      <c r="BO6995"/>
    </row>
    <row r="6996" spans="1:67" ht="15" x14ac:dyDescent="0.25">
      <c r="A6996" s="245" t="s">
        <v>637</v>
      </c>
      <c r="B6996" s="245" t="s">
        <v>636</v>
      </c>
      <c r="C6996" s="245" t="s">
        <v>14451</v>
      </c>
      <c r="D6996" s="245" t="s">
        <v>14452</v>
      </c>
      <c r="E6996" s="246" t="s">
        <v>44</v>
      </c>
      <c r="F6996" s="245" t="s">
        <v>44</v>
      </c>
      <c r="G6996" s="245" t="s">
        <v>14560</v>
      </c>
      <c r="H6996" s="245" t="s">
        <v>14561</v>
      </c>
      <c r="I6996" s="245" t="s">
        <v>704</v>
      </c>
      <c r="J6996" s="245" t="s">
        <v>569</v>
      </c>
      <c r="K6996" s="246" t="s">
        <v>8849</v>
      </c>
      <c r="L6996" s="245" t="s">
        <v>568</v>
      </c>
      <c r="M6996"/>
      <c r="N6996"/>
      <c r="O6996"/>
      <c r="P6996"/>
      <c r="Q6996"/>
      <c r="R6996"/>
      <c r="S6996"/>
      <c r="T6996"/>
      <c r="U6996"/>
      <c r="V6996"/>
      <c r="W6996"/>
      <c r="X6996"/>
      <c r="Y6996"/>
      <c r="Z6996"/>
      <c r="AA6996"/>
      <c r="AB6996"/>
      <c r="AC6996"/>
      <c r="AD6996"/>
      <c r="AE6996"/>
      <c r="AF6996"/>
      <c r="AG6996"/>
      <c r="AH6996"/>
      <c r="AI6996"/>
      <c r="AJ6996"/>
      <c r="AK6996"/>
      <c r="AL6996"/>
      <c r="AM6996"/>
      <c r="AN6996"/>
      <c r="AO6996"/>
      <c r="AP6996"/>
      <c r="AQ6996"/>
      <c r="AR6996"/>
      <c r="AS6996"/>
      <c r="AT6996"/>
      <c r="AU6996"/>
      <c r="AV6996"/>
      <c r="AW6996"/>
      <c r="AX6996"/>
      <c r="AY6996"/>
      <c r="AZ6996"/>
      <c r="BA6996"/>
      <c r="BB6996"/>
      <c r="BC6996"/>
      <c r="BD6996"/>
      <c r="BE6996"/>
      <c r="BF6996"/>
      <c r="BG6996"/>
      <c r="BH6996"/>
      <c r="BI6996"/>
      <c r="BJ6996"/>
      <c r="BK6996"/>
      <c r="BL6996"/>
      <c r="BM6996"/>
      <c r="BN6996"/>
      <c r="BO6996"/>
    </row>
    <row r="6997" spans="1:67" ht="15" x14ac:dyDescent="0.25">
      <c r="A6997" s="245" t="s">
        <v>637</v>
      </c>
      <c r="B6997" s="245" t="s">
        <v>636</v>
      </c>
      <c r="C6997" s="245" t="s">
        <v>14451</v>
      </c>
      <c r="D6997" s="245" t="s">
        <v>14452</v>
      </c>
      <c r="E6997" s="246" t="s">
        <v>44</v>
      </c>
      <c r="F6997" s="245" t="s">
        <v>44</v>
      </c>
      <c r="G6997" s="245" t="s">
        <v>14562</v>
      </c>
      <c r="H6997" s="245" t="s">
        <v>14563</v>
      </c>
      <c r="I6997" s="245" t="s">
        <v>704</v>
      </c>
      <c r="J6997" s="245" t="s">
        <v>569</v>
      </c>
      <c r="K6997" s="246" t="s">
        <v>10657</v>
      </c>
      <c r="L6997" s="245" t="s">
        <v>568</v>
      </c>
      <c r="M6997"/>
      <c r="N6997"/>
      <c r="O6997"/>
      <c r="P6997"/>
      <c r="Q6997"/>
      <c r="R6997"/>
      <c r="S6997"/>
      <c r="T6997"/>
      <c r="U6997"/>
      <c r="V6997"/>
      <c r="W6997"/>
      <c r="X6997"/>
      <c r="Y6997"/>
      <c r="Z6997"/>
      <c r="AA6997"/>
      <c r="AB6997"/>
      <c r="AC6997"/>
      <c r="AD6997"/>
      <c r="AE6997"/>
      <c r="AF6997"/>
      <c r="AG6997"/>
      <c r="AH6997"/>
      <c r="AI6997"/>
      <c r="AJ6997"/>
      <c r="AK6997"/>
      <c r="AL6997"/>
      <c r="AM6997"/>
      <c r="AN6997"/>
      <c r="AO6997"/>
      <c r="AP6997"/>
      <c r="AQ6997"/>
      <c r="AR6997"/>
      <c r="AS6997"/>
      <c r="AT6997"/>
      <c r="AU6997"/>
      <c r="AV6997"/>
      <c r="AW6997"/>
      <c r="AX6997"/>
      <c r="AY6997"/>
      <c r="AZ6997"/>
      <c r="BA6997"/>
      <c r="BB6997"/>
      <c r="BC6997"/>
      <c r="BD6997"/>
      <c r="BE6997"/>
      <c r="BF6997"/>
      <c r="BG6997"/>
      <c r="BH6997"/>
      <c r="BI6997"/>
      <c r="BJ6997"/>
      <c r="BK6997"/>
      <c r="BL6997"/>
      <c r="BM6997"/>
      <c r="BN6997"/>
      <c r="BO6997"/>
    </row>
    <row r="6998" spans="1:67" ht="15" x14ac:dyDescent="0.25">
      <c r="A6998" s="245" t="s">
        <v>637</v>
      </c>
      <c r="B6998" s="245" t="s">
        <v>636</v>
      </c>
      <c r="C6998" s="245" t="s">
        <v>14451</v>
      </c>
      <c r="D6998" s="245" t="s">
        <v>14452</v>
      </c>
      <c r="E6998" s="246" t="s">
        <v>44</v>
      </c>
      <c r="F6998" s="245" t="s">
        <v>44</v>
      </c>
      <c r="G6998" s="245" t="s">
        <v>14564</v>
      </c>
      <c r="H6998" s="245" t="s">
        <v>14565</v>
      </c>
      <c r="I6998" s="245" t="s">
        <v>704</v>
      </c>
      <c r="J6998" s="245" t="s">
        <v>569</v>
      </c>
      <c r="K6998" s="246" t="s">
        <v>9101</v>
      </c>
      <c r="L6998" s="245" t="s">
        <v>568</v>
      </c>
      <c r="M6998"/>
      <c r="N6998"/>
      <c r="O6998"/>
      <c r="P6998"/>
      <c r="Q6998"/>
      <c r="R6998"/>
      <c r="S6998"/>
      <c r="T6998"/>
      <c r="U6998"/>
      <c r="V6998"/>
      <c r="W6998"/>
      <c r="X6998"/>
      <c r="Y6998"/>
      <c r="Z6998"/>
      <c r="AA6998"/>
      <c r="AB6998"/>
      <c r="AC6998"/>
      <c r="AD6998"/>
      <c r="AE6998"/>
      <c r="AF6998"/>
      <c r="AG6998"/>
      <c r="AH6998"/>
      <c r="AI6998"/>
      <c r="AJ6998"/>
      <c r="AK6998"/>
      <c r="AL6998"/>
      <c r="AM6998"/>
      <c r="AN6998"/>
      <c r="AO6998"/>
      <c r="AP6998"/>
      <c r="AQ6998"/>
      <c r="AR6998"/>
      <c r="AS6998"/>
      <c r="AT6998"/>
      <c r="AU6998"/>
      <c r="AV6998"/>
      <c r="AW6998"/>
      <c r="AX6998"/>
      <c r="AY6998"/>
      <c r="AZ6998"/>
      <c r="BA6998"/>
      <c r="BB6998"/>
      <c r="BC6998"/>
      <c r="BD6998"/>
      <c r="BE6998"/>
      <c r="BF6998"/>
      <c r="BG6998"/>
      <c r="BH6998"/>
      <c r="BI6998"/>
      <c r="BJ6998"/>
      <c r="BK6998"/>
      <c r="BL6998"/>
      <c r="BM6998"/>
      <c r="BN6998"/>
      <c r="BO6998"/>
    </row>
    <row r="6999" spans="1:67" ht="15" x14ac:dyDescent="0.25">
      <c r="A6999" s="245" t="s">
        <v>637</v>
      </c>
      <c r="B6999" s="245" t="s">
        <v>636</v>
      </c>
      <c r="C6999" s="245" t="s">
        <v>14451</v>
      </c>
      <c r="D6999" s="245" t="s">
        <v>14452</v>
      </c>
      <c r="E6999" s="246" t="s">
        <v>44</v>
      </c>
      <c r="F6999" s="245" t="s">
        <v>44</v>
      </c>
      <c r="G6999" s="245" t="s">
        <v>14566</v>
      </c>
      <c r="H6999" s="245" t="s">
        <v>14567</v>
      </c>
      <c r="I6999" s="245" t="s">
        <v>704</v>
      </c>
      <c r="J6999" s="245" t="s">
        <v>569</v>
      </c>
      <c r="K6999" s="246" t="s">
        <v>10031</v>
      </c>
      <c r="L6999" s="245" t="s">
        <v>568</v>
      </c>
      <c r="M6999"/>
      <c r="N6999"/>
      <c r="O6999"/>
      <c r="P6999"/>
      <c r="Q6999"/>
      <c r="R6999"/>
      <c r="S6999"/>
      <c r="T6999"/>
      <c r="U6999"/>
      <c r="V6999"/>
      <c r="W6999"/>
      <c r="X6999"/>
      <c r="Y6999"/>
      <c r="Z6999"/>
      <c r="AA6999"/>
      <c r="AB6999"/>
      <c r="AC6999"/>
      <c r="AD6999"/>
      <c r="AE6999"/>
      <c r="AF6999"/>
      <c r="AG6999"/>
      <c r="AH6999"/>
      <c r="AI6999"/>
      <c r="AJ6999"/>
      <c r="AK6999"/>
      <c r="AL6999"/>
      <c r="AM6999"/>
      <c r="AN6999"/>
      <c r="AO6999"/>
      <c r="AP6999"/>
      <c r="AQ6999"/>
      <c r="AR6999"/>
      <c r="AS6999"/>
      <c r="AT6999"/>
      <c r="AU6999"/>
      <c r="AV6999"/>
      <c r="AW6999"/>
      <c r="AX6999"/>
      <c r="AY6999"/>
      <c r="AZ6999"/>
      <c r="BA6999"/>
      <c r="BB6999"/>
      <c r="BC6999"/>
      <c r="BD6999"/>
      <c r="BE6999"/>
      <c r="BF6999"/>
      <c r="BG6999"/>
      <c r="BH6999"/>
      <c r="BI6999"/>
      <c r="BJ6999"/>
      <c r="BK6999"/>
      <c r="BL6999"/>
      <c r="BM6999"/>
      <c r="BN6999"/>
      <c r="BO6999"/>
    </row>
    <row r="7000" spans="1:67" ht="15" x14ac:dyDescent="0.25">
      <c r="A7000" s="245" t="s">
        <v>637</v>
      </c>
      <c r="B7000" s="245" t="s">
        <v>636</v>
      </c>
      <c r="C7000" s="245" t="s">
        <v>14451</v>
      </c>
      <c r="D7000" s="245" t="s">
        <v>14452</v>
      </c>
      <c r="E7000" s="246" t="s">
        <v>44</v>
      </c>
      <c r="F7000" s="245" t="s">
        <v>44</v>
      </c>
      <c r="G7000" s="245" t="s">
        <v>14568</v>
      </c>
      <c r="H7000" s="245" t="s">
        <v>14569</v>
      </c>
      <c r="I7000" s="245" t="s">
        <v>704</v>
      </c>
      <c r="J7000" s="245" t="s">
        <v>569</v>
      </c>
      <c r="K7000" s="246" t="s">
        <v>24583</v>
      </c>
      <c r="L7000" s="245" t="s">
        <v>568</v>
      </c>
      <c r="M7000"/>
      <c r="N7000"/>
      <c r="O7000"/>
      <c r="P7000"/>
      <c r="Q7000"/>
      <c r="R7000"/>
      <c r="S7000"/>
      <c r="T7000"/>
      <c r="U7000"/>
      <c r="V7000"/>
      <c r="W7000"/>
      <c r="X7000"/>
      <c r="Y7000"/>
      <c r="Z7000"/>
      <c r="AA7000"/>
      <c r="AB7000"/>
      <c r="AC7000"/>
      <c r="AD7000"/>
      <c r="AE7000"/>
      <c r="AF7000"/>
      <c r="AG7000"/>
      <c r="AH7000"/>
      <c r="AI7000"/>
      <c r="AJ7000"/>
      <c r="AK7000"/>
      <c r="AL7000"/>
      <c r="AM7000"/>
      <c r="AN7000"/>
      <c r="AO7000"/>
      <c r="AP7000"/>
      <c r="AQ7000"/>
      <c r="AR7000"/>
      <c r="AS7000"/>
      <c r="AT7000"/>
      <c r="AU7000"/>
      <c r="AV7000"/>
      <c r="AW7000"/>
      <c r="AX7000"/>
      <c r="AY7000"/>
      <c r="AZ7000"/>
      <c r="BA7000"/>
      <c r="BB7000"/>
      <c r="BC7000"/>
      <c r="BD7000"/>
      <c r="BE7000"/>
      <c r="BF7000"/>
      <c r="BG7000"/>
      <c r="BH7000"/>
      <c r="BI7000"/>
      <c r="BJ7000"/>
      <c r="BK7000"/>
      <c r="BL7000"/>
      <c r="BM7000"/>
      <c r="BN7000"/>
      <c r="BO7000"/>
    </row>
    <row r="7001" spans="1:67" ht="15" x14ac:dyDescent="0.25">
      <c r="A7001" s="245" t="s">
        <v>637</v>
      </c>
      <c r="B7001" s="245" t="s">
        <v>636</v>
      </c>
      <c r="C7001" s="245" t="s">
        <v>14451</v>
      </c>
      <c r="D7001" s="245" t="s">
        <v>14452</v>
      </c>
      <c r="E7001" s="246" t="s">
        <v>44</v>
      </c>
      <c r="F7001" s="245" t="s">
        <v>44</v>
      </c>
      <c r="G7001" s="245" t="s">
        <v>14570</v>
      </c>
      <c r="H7001" s="245" t="s">
        <v>14571</v>
      </c>
      <c r="I7001" s="245" t="s">
        <v>704</v>
      </c>
      <c r="J7001" s="245" t="s">
        <v>569</v>
      </c>
      <c r="K7001" s="246" t="s">
        <v>10660</v>
      </c>
      <c r="L7001" s="245" t="s">
        <v>568</v>
      </c>
      <c r="M7001"/>
      <c r="N7001"/>
      <c r="O7001"/>
      <c r="P7001"/>
      <c r="Q7001"/>
      <c r="R7001"/>
      <c r="S7001"/>
      <c r="T7001"/>
      <c r="U7001"/>
      <c r="V7001"/>
      <c r="W7001"/>
      <c r="X7001"/>
      <c r="Y7001"/>
      <c r="Z7001"/>
      <c r="AA7001"/>
      <c r="AB7001"/>
      <c r="AC7001"/>
      <c r="AD7001"/>
      <c r="AE7001"/>
      <c r="AF7001"/>
      <c r="AG7001"/>
      <c r="AH7001"/>
      <c r="AI7001"/>
      <c r="AJ7001"/>
      <c r="AK7001"/>
      <c r="AL7001"/>
      <c r="AM7001"/>
      <c r="AN7001"/>
      <c r="AO7001"/>
      <c r="AP7001"/>
      <c r="AQ7001"/>
      <c r="AR7001"/>
      <c r="AS7001"/>
      <c r="AT7001"/>
      <c r="AU7001"/>
      <c r="AV7001"/>
      <c r="AW7001"/>
      <c r="AX7001"/>
      <c r="AY7001"/>
      <c r="AZ7001"/>
      <c r="BA7001"/>
      <c r="BB7001"/>
      <c r="BC7001"/>
      <c r="BD7001"/>
      <c r="BE7001"/>
      <c r="BF7001"/>
      <c r="BG7001"/>
      <c r="BH7001"/>
      <c r="BI7001"/>
      <c r="BJ7001"/>
      <c r="BK7001"/>
      <c r="BL7001"/>
      <c r="BM7001"/>
      <c r="BN7001"/>
      <c r="BO7001"/>
    </row>
    <row r="7002" spans="1:67" ht="15" x14ac:dyDescent="0.25">
      <c r="A7002" s="245" t="s">
        <v>637</v>
      </c>
      <c r="B7002" s="245" t="s">
        <v>636</v>
      </c>
      <c r="C7002" s="245" t="s">
        <v>14451</v>
      </c>
      <c r="D7002" s="245" t="s">
        <v>14452</v>
      </c>
      <c r="E7002" s="246" t="s">
        <v>44</v>
      </c>
      <c r="F7002" s="245" t="s">
        <v>44</v>
      </c>
      <c r="G7002" s="245" t="s">
        <v>14572</v>
      </c>
      <c r="H7002" s="245" t="s">
        <v>14573</v>
      </c>
      <c r="I7002" s="245" t="s">
        <v>704</v>
      </c>
      <c r="J7002" s="245" t="s">
        <v>569</v>
      </c>
      <c r="K7002" s="246" t="s">
        <v>8380</v>
      </c>
      <c r="L7002" s="245" t="s">
        <v>568</v>
      </c>
      <c r="M7002"/>
      <c r="N7002"/>
      <c r="O7002"/>
      <c r="P7002"/>
      <c r="Q7002"/>
      <c r="R7002"/>
      <c r="S7002"/>
      <c r="T7002"/>
      <c r="U7002"/>
      <c r="V7002"/>
      <c r="W7002"/>
      <c r="X7002"/>
      <c r="Y7002"/>
      <c r="Z7002"/>
      <c r="AA7002"/>
      <c r="AB7002"/>
      <c r="AC7002"/>
      <c r="AD7002"/>
      <c r="AE7002"/>
      <c r="AF7002"/>
      <c r="AG7002"/>
      <c r="AH7002"/>
      <c r="AI7002"/>
      <c r="AJ7002"/>
      <c r="AK7002"/>
      <c r="AL7002"/>
      <c r="AM7002"/>
      <c r="AN7002"/>
      <c r="AO7002"/>
      <c r="AP7002"/>
      <c r="AQ7002"/>
      <c r="AR7002"/>
      <c r="AS7002"/>
      <c r="AT7002"/>
      <c r="AU7002"/>
      <c r="AV7002"/>
      <c r="AW7002"/>
      <c r="AX7002"/>
      <c r="AY7002"/>
      <c r="AZ7002"/>
      <c r="BA7002"/>
      <c r="BB7002"/>
      <c r="BC7002"/>
      <c r="BD7002"/>
      <c r="BE7002"/>
      <c r="BF7002"/>
      <c r="BG7002"/>
      <c r="BH7002"/>
      <c r="BI7002"/>
      <c r="BJ7002"/>
      <c r="BK7002"/>
      <c r="BL7002"/>
      <c r="BM7002"/>
      <c r="BN7002"/>
      <c r="BO7002"/>
    </row>
    <row r="7003" spans="1:67" ht="15" x14ac:dyDescent="0.25">
      <c r="A7003" s="245" t="s">
        <v>637</v>
      </c>
      <c r="B7003" s="245" t="s">
        <v>636</v>
      </c>
      <c r="C7003" s="245" t="s">
        <v>14451</v>
      </c>
      <c r="D7003" s="245" t="s">
        <v>14452</v>
      </c>
      <c r="E7003" s="246" t="s">
        <v>44</v>
      </c>
      <c r="F7003" s="245" t="s">
        <v>44</v>
      </c>
      <c r="G7003" s="245" t="s">
        <v>14574</v>
      </c>
      <c r="H7003" s="245" t="s">
        <v>14575</v>
      </c>
      <c r="I7003" s="245" t="s">
        <v>704</v>
      </c>
      <c r="J7003" s="245" t="s">
        <v>569</v>
      </c>
      <c r="K7003" s="246" t="s">
        <v>11809</v>
      </c>
      <c r="L7003" s="245" t="s">
        <v>568</v>
      </c>
      <c r="M7003"/>
      <c r="N7003"/>
      <c r="O7003"/>
      <c r="P7003"/>
      <c r="Q7003"/>
      <c r="R7003"/>
      <c r="S7003"/>
      <c r="T7003"/>
      <c r="U7003"/>
      <c r="V7003"/>
      <c r="W7003"/>
      <c r="X7003"/>
      <c r="Y7003"/>
      <c r="Z7003"/>
      <c r="AA7003"/>
      <c r="AB7003"/>
      <c r="AC7003"/>
      <c r="AD7003"/>
      <c r="AE7003"/>
      <c r="AF7003"/>
      <c r="AG7003"/>
      <c r="AH7003"/>
      <c r="AI7003"/>
      <c r="AJ7003"/>
      <c r="AK7003"/>
      <c r="AL7003"/>
      <c r="AM7003"/>
      <c r="AN7003"/>
      <c r="AO7003"/>
      <c r="AP7003"/>
      <c r="AQ7003"/>
      <c r="AR7003"/>
      <c r="AS7003"/>
      <c r="AT7003"/>
      <c r="AU7003"/>
      <c r="AV7003"/>
      <c r="AW7003"/>
      <c r="AX7003"/>
      <c r="AY7003"/>
      <c r="AZ7003"/>
      <c r="BA7003"/>
      <c r="BB7003"/>
      <c r="BC7003"/>
      <c r="BD7003"/>
      <c r="BE7003"/>
      <c r="BF7003"/>
      <c r="BG7003"/>
      <c r="BH7003"/>
      <c r="BI7003"/>
      <c r="BJ7003"/>
      <c r="BK7003"/>
      <c r="BL7003"/>
      <c r="BM7003"/>
      <c r="BN7003"/>
      <c r="BO7003"/>
    </row>
    <row r="7004" spans="1:67" ht="15" x14ac:dyDescent="0.25">
      <c r="A7004" s="245" t="s">
        <v>637</v>
      </c>
      <c r="B7004" s="245" t="s">
        <v>636</v>
      </c>
      <c r="C7004" s="245" t="s">
        <v>14451</v>
      </c>
      <c r="D7004" s="245" t="s">
        <v>14452</v>
      </c>
      <c r="E7004" s="246" t="s">
        <v>44</v>
      </c>
      <c r="F7004" s="245" t="s">
        <v>44</v>
      </c>
      <c r="G7004" s="245" t="s">
        <v>14577</v>
      </c>
      <c r="H7004" s="245" t="s">
        <v>14578</v>
      </c>
      <c r="I7004" s="245" t="s">
        <v>704</v>
      </c>
      <c r="J7004" s="245" t="s">
        <v>569</v>
      </c>
      <c r="K7004" s="246" t="s">
        <v>12469</v>
      </c>
      <c r="L7004" s="245" t="s">
        <v>568</v>
      </c>
      <c r="M7004"/>
      <c r="N7004"/>
      <c r="O7004"/>
      <c r="P7004"/>
      <c r="Q7004"/>
      <c r="R7004"/>
      <c r="S7004"/>
      <c r="T7004"/>
      <c r="U7004"/>
      <c r="V7004"/>
      <c r="W7004"/>
      <c r="X7004"/>
      <c r="Y7004"/>
      <c r="Z7004"/>
      <c r="AA7004"/>
      <c r="AB7004"/>
      <c r="AC7004"/>
      <c r="AD7004"/>
      <c r="AE7004"/>
      <c r="AF7004"/>
      <c r="AG7004"/>
      <c r="AH7004"/>
      <c r="AI7004"/>
      <c r="AJ7004"/>
      <c r="AK7004"/>
      <c r="AL7004"/>
      <c r="AM7004"/>
      <c r="AN7004"/>
      <c r="AO7004"/>
      <c r="AP7004"/>
      <c r="AQ7004"/>
      <c r="AR7004"/>
      <c r="AS7004"/>
      <c r="AT7004"/>
      <c r="AU7004"/>
      <c r="AV7004"/>
      <c r="AW7004"/>
      <c r="AX7004"/>
      <c r="AY7004"/>
      <c r="AZ7004"/>
      <c r="BA7004"/>
      <c r="BB7004"/>
      <c r="BC7004"/>
      <c r="BD7004"/>
      <c r="BE7004"/>
      <c r="BF7004"/>
      <c r="BG7004"/>
      <c r="BH7004"/>
      <c r="BI7004"/>
      <c r="BJ7004"/>
      <c r="BK7004"/>
      <c r="BL7004"/>
      <c r="BM7004"/>
      <c r="BN7004"/>
      <c r="BO7004"/>
    </row>
    <row r="7005" spans="1:67" ht="15" x14ac:dyDescent="0.25">
      <c r="A7005" s="245" t="s">
        <v>637</v>
      </c>
      <c r="B7005" s="245" t="s">
        <v>636</v>
      </c>
      <c r="C7005" s="245" t="s">
        <v>14451</v>
      </c>
      <c r="D7005" s="245" t="s">
        <v>14452</v>
      </c>
      <c r="E7005" s="246" t="s">
        <v>44</v>
      </c>
      <c r="F7005" s="245" t="s">
        <v>44</v>
      </c>
      <c r="G7005" s="245" t="s">
        <v>14579</v>
      </c>
      <c r="H7005" s="245" t="s">
        <v>22404</v>
      </c>
      <c r="I7005" s="245" t="s">
        <v>704</v>
      </c>
      <c r="J7005" s="245" t="s">
        <v>569</v>
      </c>
      <c r="K7005" s="246" t="s">
        <v>8536</v>
      </c>
      <c r="L7005" s="245" t="s">
        <v>568</v>
      </c>
      <c r="M7005"/>
      <c r="N7005"/>
      <c r="O7005"/>
      <c r="P7005"/>
      <c r="Q7005"/>
      <c r="R7005"/>
      <c r="S7005"/>
      <c r="T7005"/>
      <c r="U7005"/>
      <c r="V7005"/>
      <c r="W7005"/>
      <c r="X7005"/>
      <c r="Y7005"/>
      <c r="Z7005"/>
      <c r="AA7005"/>
      <c r="AB7005"/>
      <c r="AC7005"/>
      <c r="AD7005"/>
      <c r="AE7005"/>
      <c r="AF7005"/>
      <c r="AG7005"/>
      <c r="AH7005"/>
      <c r="AI7005"/>
      <c r="AJ7005"/>
      <c r="AK7005"/>
      <c r="AL7005"/>
      <c r="AM7005"/>
      <c r="AN7005"/>
      <c r="AO7005"/>
      <c r="AP7005"/>
      <c r="AQ7005"/>
      <c r="AR7005"/>
      <c r="AS7005"/>
      <c r="AT7005"/>
      <c r="AU7005"/>
      <c r="AV7005"/>
      <c r="AW7005"/>
      <c r="AX7005"/>
      <c r="AY7005"/>
      <c r="AZ7005"/>
      <c r="BA7005"/>
      <c r="BB7005"/>
      <c r="BC7005"/>
      <c r="BD7005"/>
      <c r="BE7005"/>
      <c r="BF7005"/>
      <c r="BG7005"/>
      <c r="BH7005"/>
      <c r="BI7005"/>
      <c r="BJ7005"/>
      <c r="BK7005"/>
      <c r="BL7005"/>
      <c r="BM7005"/>
      <c r="BN7005"/>
      <c r="BO7005"/>
    </row>
    <row r="7006" spans="1:67" ht="15" x14ac:dyDescent="0.25">
      <c r="A7006" s="245" t="s">
        <v>637</v>
      </c>
      <c r="B7006" s="245" t="s">
        <v>636</v>
      </c>
      <c r="C7006" s="245" t="s">
        <v>14451</v>
      </c>
      <c r="D7006" s="245" t="s">
        <v>14452</v>
      </c>
      <c r="E7006" s="246" t="s">
        <v>44</v>
      </c>
      <c r="F7006" s="245" t="s">
        <v>44</v>
      </c>
      <c r="G7006" s="245" t="s">
        <v>14580</v>
      </c>
      <c r="H7006" s="245" t="s">
        <v>14581</v>
      </c>
      <c r="I7006" s="245" t="s">
        <v>704</v>
      </c>
      <c r="J7006" s="245" t="s">
        <v>569</v>
      </c>
      <c r="K7006" s="246" t="s">
        <v>15636</v>
      </c>
      <c r="L7006" s="245" t="s">
        <v>568</v>
      </c>
      <c r="M7006"/>
      <c r="N7006"/>
      <c r="O7006"/>
      <c r="P7006"/>
      <c r="Q7006"/>
      <c r="R7006"/>
      <c r="S7006"/>
      <c r="T7006"/>
      <c r="U7006"/>
      <c r="V7006"/>
      <c r="W7006"/>
      <c r="X7006"/>
      <c r="Y7006"/>
      <c r="Z7006"/>
      <c r="AA7006"/>
      <c r="AB7006"/>
      <c r="AC7006"/>
      <c r="AD7006"/>
      <c r="AE7006"/>
      <c r="AF7006"/>
      <c r="AG7006"/>
      <c r="AH7006"/>
      <c r="AI7006"/>
      <c r="AJ7006"/>
      <c r="AK7006"/>
      <c r="AL7006"/>
      <c r="AM7006"/>
      <c r="AN7006"/>
      <c r="AO7006"/>
      <c r="AP7006"/>
      <c r="AQ7006"/>
      <c r="AR7006"/>
      <c r="AS7006"/>
      <c r="AT7006"/>
      <c r="AU7006"/>
      <c r="AV7006"/>
      <c r="AW7006"/>
      <c r="AX7006"/>
      <c r="AY7006"/>
      <c r="AZ7006"/>
      <c r="BA7006"/>
      <c r="BB7006"/>
      <c r="BC7006"/>
      <c r="BD7006"/>
      <c r="BE7006"/>
      <c r="BF7006"/>
      <c r="BG7006"/>
      <c r="BH7006"/>
      <c r="BI7006"/>
      <c r="BJ7006"/>
      <c r="BK7006"/>
      <c r="BL7006"/>
      <c r="BM7006"/>
      <c r="BN7006"/>
      <c r="BO7006"/>
    </row>
    <row r="7007" spans="1:67" ht="15" x14ac:dyDescent="0.25">
      <c r="A7007" s="245" t="s">
        <v>637</v>
      </c>
      <c r="B7007" s="245" t="s">
        <v>636</v>
      </c>
      <c r="C7007" s="245" t="s">
        <v>14451</v>
      </c>
      <c r="D7007" s="245" t="s">
        <v>14452</v>
      </c>
      <c r="E7007" s="246" t="s">
        <v>44</v>
      </c>
      <c r="F7007" s="245" t="s">
        <v>44</v>
      </c>
      <c r="G7007" s="245" t="s">
        <v>14582</v>
      </c>
      <c r="H7007" s="245" t="s">
        <v>14583</v>
      </c>
      <c r="I7007" s="245" t="s">
        <v>704</v>
      </c>
      <c r="J7007" s="245" t="s">
        <v>569</v>
      </c>
      <c r="K7007" s="246" t="s">
        <v>25773</v>
      </c>
      <c r="L7007" s="245" t="s">
        <v>568</v>
      </c>
      <c r="M7007"/>
      <c r="N7007"/>
      <c r="O7007"/>
      <c r="P7007"/>
      <c r="Q7007"/>
      <c r="R7007"/>
      <c r="S7007"/>
      <c r="T7007"/>
      <c r="U7007"/>
      <c r="V7007"/>
      <c r="W7007"/>
      <c r="X7007"/>
      <c r="Y7007"/>
      <c r="Z7007"/>
      <c r="AA7007"/>
      <c r="AB7007"/>
      <c r="AC7007"/>
      <c r="AD7007"/>
      <c r="AE7007"/>
      <c r="AF7007"/>
      <c r="AG7007"/>
      <c r="AH7007"/>
      <c r="AI7007"/>
      <c r="AJ7007"/>
      <c r="AK7007"/>
      <c r="AL7007"/>
      <c r="AM7007"/>
      <c r="AN7007"/>
      <c r="AO7007"/>
      <c r="AP7007"/>
      <c r="AQ7007"/>
      <c r="AR7007"/>
      <c r="AS7007"/>
      <c r="AT7007"/>
      <c r="AU7007"/>
      <c r="AV7007"/>
      <c r="AW7007"/>
      <c r="AX7007"/>
      <c r="AY7007"/>
      <c r="AZ7007"/>
      <c r="BA7007"/>
      <c r="BB7007"/>
      <c r="BC7007"/>
      <c r="BD7007"/>
      <c r="BE7007"/>
      <c r="BF7007"/>
      <c r="BG7007"/>
      <c r="BH7007"/>
      <c r="BI7007"/>
      <c r="BJ7007"/>
      <c r="BK7007"/>
      <c r="BL7007"/>
      <c r="BM7007"/>
      <c r="BN7007"/>
      <c r="BO7007"/>
    </row>
    <row r="7008" spans="1:67" ht="15" x14ac:dyDescent="0.25">
      <c r="A7008" s="245" t="s">
        <v>637</v>
      </c>
      <c r="B7008" s="245" t="s">
        <v>636</v>
      </c>
      <c r="C7008" s="245" t="s">
        <v>14451</v>
      </c>
      <c r="D7008" s="245" t="s">
        <v>14452</v>
      </c>
      <c r="E7008" s="246" t="s">
        <v>44</v>
      </c>
      <c r="F7008" s="245" t="s">
        <v>44</v>
      </c>
      <c r="G7008" s="245" t="s">
        <v>14584</v>
      </c>
      <c r="H7008" s="245" t="s">
        <v>14585</v>
      </c>
      <c r="I7008" s="245" t="s">
        <v>704</v>
      </c>
      <c r="J7008" s="245" t="s">
        <v>569</v>
      </c>
      <c r="K7008" s="246" t="s">
        <v>25774</v>
      </c>
      <c r="L7008" s="245" t="s">
        <v>568</v>
      </c>
      <c r="M7008"/>
      <c r="N7008"/>
      <c r="O7008"/>
      <c r="P7008"/>
      <c r="Q7008"/>
      <c r="R7008"/>
      <c r="S7008"/>
      <c r="T7008"/>
      <c r="U7008"/>
      <c r="V7008"/>
      <c r="W7008"/>
      <c r="X7008"/>
      <c r="Y7008"/>
      <c r="Z7008"/>
      <c r="AA7008"/>
      <c r="AB7008"/>
      <c r="AC7008"/>
      <c r="AD7008"/>
      <c r="AE7008"/>
      <c r="AF7008"/>
      <c r="AG7008"/>
      <c r="AH7008"/>
      <c r="AI7008"/>
      <c r="AJ7008"/>
      <c r="AK7008"/>
      <c r="AL7008"/>
      <c r="AM7008"/>
      <c r="AN7008"/>
      <c r="AO7008"/>
      <c r="AP7008"/>
      <c r="AQ7008"/>
      <c r="AR7008"/>
      <c r="AS7008"/>
      <c r="AT7008"/>
      <c r="AU7008"/>
      <c r="AV7008"/>
      <c r="AW7008"/>
      <c r="AX7008"/>
      <c r="AY7008"/>
      <c r="AZ7008"/>
      <c r="BA7008"/>
      <c r="BB7008"/>
      <c r="BC7008"/>
      <c r="BD7008"/>
      <c r="BE7008"/>
      <c r="BF7008"/>
      <c r="BG7008"/>
      <c r="BH7008"/>
      <c r="BI7008"/>
      <c r="BJ7008"/>
      <c r="BK7008"/>
      <c r="BL7008"/>
      <c r="BM7008"/>
      <c r="BN7008"/>
      <c r="BO7008"/>
    </row>
    <row r="7009" spans="1:67" ht="15" x14ac:dyDescent="0.25">
      <c r="A7009" s="245" t="s">
        <v>637</v>
      </c>
      <c r="B7009" s="245" t="s">
        <v>636</v>
      </c>
      <c r="C7009" s="245" t="s">
        <v>14451</v>
      </c>
      <c r="D7009" s="245" t="s">
        <v>14452</v>
      </c>
      <c r="E7009" s="246" t="s">
        <v>44</v>
      </c>
      <c r="F7009" s="245" t="s">
        <v>44</v>
      </c>
      <c r="G7009" s="245" t="s">
        <v>14586</v>
      </c>
      <c r="H7009" s="245" t="s">
        <v>14587</v>
      </c>
      <c r="I7009" s="245" t="s">
        <v>704</v>
      </c>
      <c r="J7009" s="245" t="s">
        <v>569</v>
      </c>
      <c r="K7009" s="246" t="s">
        <v>25775</v>
      </c>
      <c r="L7009" s="245" t="s">
        <v>568</v>
      </c>
      <c r="M7009"/>
      <c r="N7009"/>
      <c r="O7009"/>
      <c r="P7009"/>
      <c r="Q7009"/>
      <c r="R7009"/>
      <c r="S7009"/>
      <c r="T7009"/>
      <c r="U7009"/>
      <c r="V7009"/>
      <c r="W7009"/>
      <c r="X7009"/>
      <c r="Y7009"/>
      <c r="Z7009"/>
      <c r="AA7009"/>
      <c r="AB7009"/>
      <c r="AC7009"/>
      <c r="AD7009"/>
      <c r="AE7009"/>
      <c r="AF7009"/>
      <c r="AG7009"/>
      <c r="AH7009"/>
      <c r="AI7009"/>
      <c r="AJ7009"/>
      <c r="AK7009"/>
      <c r="AL7009"/>
      <c r="AM7009"/>
      <c r="AN7009"/>
      <c r="AO7009"/>
      <c r="AP7009"/>
      <c r="AQ7009"/>
      <c r="AR7009"/>
      <c r="AS7009"/>
      <c r="AT7009"/>
      <c r="AU7009"/>
      <c r="AV7009"/>
      <c r="AW7009"/>
      <c r="AX7009"/>
      <c r="AY7009"/>
      <c r="AZ7009"/>
      <c r="BA7009"/>
      <c r="BB7009"/>
      <c r="BC7009"/>
      <c r="BD7009"/>
      <c r="BE7009"/>
      <c r="BF7009"/>
      <c r="BG7009"/>
      <c r="BH7009"/>
      <c r="BI7009"/>
      <c r="BJ7009"/>
      <c r="BK7009"/>
      <c r="BL7009"/>
      <c r="BM7009"/>
      <c r="BN7009"/>
      <c r="BO7009"/>
    </row>
    <row r="7010" spans="1:67" ht="15" x14ac:dyDescent="0.25">
      <c r="A7010" s="245" t="s">
        <v>637</v>
      </c>
      <c r="B7010" s="245" t="s">
        <v>636</v>
      </c>
      <c r="C7010" s="245" t="s">
        <v>14451</v>
      </c>
      <c r="D7010" s="245" t="s">
        <v>14452</v>
      </c>
      <c r="E7010" s="246" t="s">
        <v>44</v>
      </c>
      <c r="F7010" s="245" t="s">
        <v>44</v>
      </c>
      <c r="G7010" s="245" t="s">
        <v>14588</v>
      </c>
      <c r="H7010" s="245" t="s">
        <v>14589</v>
      </c>
      <c r="I7010" s="245" t="s">
        <v>704</v>
      </c>
      <c r="J7010" s="245" t="s">
        <v>569</v>
      </c>
      <c r="K7010" s="246" t="s">
        <v>25776</v>
      </c>
      <c r="L7010" s="245" t="s">
        <v>568</v>
      </c>
      <c r="M7010"/>
      <c r="N7010"/>
      <c r="O7010"/>
      <c r="P7010"/>
      <c r="Q7010"/>
      <c r="R7010"/>
      <c r="S7010"/>
      <c r="T7010"/>
      <c r="U7010"/>
      <c r="V7010"/>
      <c r="W7010"/>
      <c r="X7010"/>
      <c r="Y7010"/>
      <c r="Z7010"/>
      <c r="AA7010"/>
      <c r="AB7010"/>
      <c r="AC7010"/>
      <c r="AD7010"/>
      <c r="AE7010"/>
      <c r="AF7010"/>
      <c r="AG7010"/>
      <c r="AH7010"/>
      <c r="AI7010"/>
      <c r="AJ7010"/>
      <c r="AK7010"/>
      <c r="AL7010"/>
      <c r="AM7010"/>
      <c r="AN7010"/>
      <c r="AO7010"/>
      <c r="AP7010"/>
      <c r="AQ7010"/>
      <c r="AR7010"/>
      <c r="AS7010"/>
      <c r="AT7010"/>
      <c r="AU7010"/>
      <c r="AV7010"/>
      <c r="AW7010"/>
      <c r="AX7010"/>
      <c r="AY7010"/>
      <c r="AZ7010"/>
      <c r="BA7010"/>
      <c r="BB7010"/>
      <c r="BC7010"/>
      <c r="BD7010"/>
      <c r="BE7010"/>
      <c r="BF7010"/>
      <c r="BG7010"/>
      <c r="BH7010"/>
      <c r="BI7010"/>
      <c r="BJ7010"/>
      <c r="BK7010"/>
      <c r="BL7010"/>
      <c r="BM7010"/>
      <c r="BN7010"/>
      <c r="BO7010"/>
    </row>
    <row r="7011" spans="1:67" ht="15" x14ac:dyDescent="0.25">
      <c r="A7011" s="245" t="s">
        <v>637</v>
      </c>
      <c r="B7011" s="245" t="s">
        <v>636</v>
      </c>
      <c r="C7011" s="245" t="s">
        <v>14451</v>
      </c>
      <c r="D7011" s="245" t="s">
        <v>14452</v>
      </c>
      <c r="E7011" s="246" t="s">
        <v>44</v>
      </c>
      <c r="F7011" s="245" t="s">
        <v>44</v>
      </c>
      <c r="G7011" s="245" t="s">
        <v>14590</v>
      </c>
      <c r="H7011" s="245" t="s">
        <v>14591</v>
      </c>
      <c r="I7011" s="245" t="s">
        <v>704</v>
      </c>
      <c r="J7011" s="245" t="s">
        <v>569</v>
      </c>
      <c r="K7011" s="246" t="s">
        <v>25777</v>
      </c>
      <c r="L7011" s="245" t="s">
        <v>568</v>
      </c>
      <c r="M7011"/>
      <c r="N7011"/>
      <c r="O7011"/>
      <c r="P7011"/>
      <c r="Q7011"/>
      <c r="R7011"/>
      <c r="S7011"/>
      <c r="T7011"/>
      <c r="U7011"/>
      <c r="V7011"/>
      <c r="W7011"/>
      <c r="X7011"/>
      <c r="Y7011"/>
      <c r="Z7011"/>
      <c r="AA7011"/>
      <c r="AB7011"/>
      <c r="AC7011"/>
      <c r="AD7011"/>
      <c r="AE7011"/>
      <c r="AF7011"/>
      <c r="AG7011"/>
      <c r="AH7011"/>
      <c r="AI7011"/>
      <c r="AJ7011"/>
      <c r="AK7011"/>
      <c r="AL7011"/>
      <c r="AM7011"/>
      <c r="AN7011"/>
      <c r="AO7011"/>
      <c r="AP7011"/>
      <c r="AQ7011"/>
      <c r="AR7011"/>
      <c r="AS7011"/>
      <c r="AT7011"/>
      <c r="AU7011"/>
      <c r="AV7011"/>
      <c r="AW7011"/>
      <c r="AX7011"/>
      <c r="AY7011"/>
      <c r="AZ7011"/>
      <c r="BA7011"/>
      <c r="BB7011"/>
      <c r="BC7011"/>
      <c r="BD7011"/>
      <c r="BE7011"/>
      <c r="BF7011"/>
      <c r="BG7011"/>
      <c r="BH7011"/>
      <c r="BI7011"/>
      <c r="BJ7011"/>
      <c r="BK7011"/>
      <c r="BL7011"/>
      <c r="BM7011"/>
      <c r="BN7011"/>
      <c r="BO7011"/>
    </row>
    <row r="7012" spans="1:67" ht="15" x14ac:dyDescent="0.25">
      <c r="A7012" s="245" t="s">
        <v>575</v>
      </c>
      <c r="B7012" s="245" t="s">
        <v>574</v>
      </c>
      <c r="C7012" s="245" t="s">
        <v>632</v>
      </c>
      <c r="D7012" s="245" t="s">
        <v>631</v>
      </c>
      <c r="E7012" s="246" t="s">
        <v>44</v>
      </c>
      <c r="F7012" s="245" t="s">
        <v>44</v>
      </c>
      <c r="G7012" s="245" t="s">
        <v>14592</v>
      </c>
      <c r="H7012" s="245" t="s">
        <v>14593</v>
      </c>
      <c r="I7012" s="245" t="s">
        <v>14</v>
      </c>
      <c r="J7012" s="245" t="s">
        <v>59</v>
      </c>
      <c r="K7012" s="246" t="s">
        <v>9452</v>
      </c>
      <c r="L7012" s="245" t="s">
        <v>568</v>
      </c>
      <c r="M7012"/>
      <c r="N7012"/>
      <c r="O7012"/>
      <c r="P7012"/>
      <c r="Q7012"/>
      <c r="R7012"/>
      <c r="S7012"/>
      <c r="T7012"/>
      <c r="U7012"/>
      <c r="V7012"/>
      <c r="W7012"/>
      <c r="X7012"/>
      <c r="Y7012"/>
      <c r="Z7012"/>
      <c r="AA7012"/>
      <c r="AB7012"/>
      <c r="AC7012"/>
      <c r="AD7012"/>
      <c r="AE7012"/>
      <c r="AF7012"/>
      <c r="AG7012"/>
      <c r="AH7012"/>
      <c r="AI7012"/>
      <c r="AJ7012"/>
      <c r="AK7012"/>
      <c r="AL7012"/>
      <c r="AM7012"/>
      <c r="AN7012"/>
      <c r="AO7012"/>
      <c r="AP7012"/>
      <c r="AQ7012"/>
      <c r="AR7012"/>
      <c r="AS7012"/>
      <c r="AT7012"/>
      <c r="AU7012"/>
      <c r="AV7012"/>
      <c r="AW7012"/>
      <c r="AX7012"/>
      <c r="AY7012"/>
      <c r="AZ7012"/>
      <c r="BA7012"/>
      <c r="BB7012"/>
      <c r="BC7012"/>
      <c r="BD7012"/>
      <c r="BE7012"/>
      <c r="BF7012"/>
      <c r="BG7012"/>
      <c r="BH7012"/>
      <c r="BI7012"/>
      <c r="BJ7012"/>
      <c r="BK7012"/>
      <c r="BL7012"/>
      <c r="BM7012"/>
      <c r="BN7012"/>
      <c r="BO7012"/>
    </row>
    <row r="7013" spans="1:67" ht="15" x14ac:dyDescent="0.25">
      <c r="A7013" s="245" t="s">
        <v>575</v>
      </c>
      <c r="B7013" s="245" t="s">
        <v>574</v>
      </c>
      <c r="C7013" s="245" t="s">
        <v>632</v>
      </c>
      <c r="D7013" s="245" t="s">
        <v>631</v>
      </c>
      <c r="E7013" s="246" t="s">
        <v>44</v>
      </c>
      <c r="F7013" s="245" t="s">
        <v>44</v>
      </c>
      <c r="G7013" s="245" t="s">
        <v>14594</v>
      </c>
      <c r="H7013" s="245" t="s">
        <v>14595</v>
      </c>
      <c r="I7013" s="245" t="s">
        <v>14</v>
      </c>
      <c r="J7013" s="245" t="s">
        <v>59</v>
      </c>
      <c r="K7013" s="246" t="s">
        <v>25778</v>
      </c>
      <c r="L7013" s="245" t="s">
        <v>568</v>
      </c>
      <c r="M7013"/>
      <c r="N7013"/>
      <c r="O7013"/>
      <c r="P7013"/>
      <c r="Q7013"/>
      <c r="R7013"/>
      <c r="S7013"/>
      <c r="T7013"/>
      <c r="U7013"/>
      <c r="V7013"/>
      <c r="W7013"/>
      <c r="X7013"/>
      <c r="Y7013"/>
      <c r="Z7013"/>
      <c r="AA7013"/>
      <c r="AB7013"/>
      <c r="AC7013"/>
      <c r="AD7013"/>
      <c r="AE7013"/>
      <c r="AF7013"/>
      <c r="AG7013"/>
      <c r="AH7013"/>
      <c r="AI7013"/>
      <c r="AJ7013"/>
      <c r="AK7013"/>
      <c r="AL7013"/>
      <c r="AM7013"/>
      <c r="AN7013"/>
      <c r="AO7013"/>
      <c r="AP7013"/>
      <c r="AQ7013"/>
      <c r="AR7013"/>
      <c r="AS7013"/>
      <c r="AT7013"/>
      <c r="AU7013"/>
      <c r="AV7013"/>
      <c r="AW7013"/>
      <c r="AX7013"/>
      <c r="AY7013"/>
      <c r="AZ7013"/>
      <c r="BA7013"/>
      <c r="BB7013"/>
      <c r="BC7013"/>
      <c r="BD7013"/>
      <c r="BE7013"/>
      <c r="BF7013"/>
      <c r="BG7013"/>
      <c r="BH7013"/>
      <c r="BI7013"/>
      <c r="BJ7013"/>
      <c r="BK7013"/>
      <c r="BL7013"/>
      <c r="BM7013"/>
      <c r="BN7013"/>
      <c r="BO7013"/>
    </row>
    <row r="7014" spans="1:67" ht="15" x14ac:dyDescent="0.25">
      <c r="A7014" s="245" t="s">
        <v>575</v>
      </c>
      <c r="B7014" s="245" t="s">
        <v>574</v>
      </c>
      <c r="C7014" s="245" t="s">
        <v>632</v>
      </c>
      <c r="D7014" s="245" t="s">
        <v>631</v>
      </c>
      <c r="E7014" s="246" t="s">
        <v>44</v>
      </c>
      <c r="F7014" s="245" t="s">
        <v>44</v>
      </c>
      <c r="G7014" s="245" t="s">
        <v>14597</v>
      </c>
      <c r="H7014" s="245" t="s">
        <v>14598</v>
      </c>
      <c r="I7014" s="245" t="s">
        <v>14</v>
      </c>
      <c r="J7014" s="245" t="s">
        <v>59</v>
      </c>
      <c r="K7014" s="246" t="s">
        <v>16488</v>
      </c>
      <c r="L7014" s="245" t="s">
        <v>568</v>
      </c>
      <c r="M7014"/>
      <c r="N7014"/>
      <c r="O7014"/>
      <c r="P7014"/>
      <c r="Q7014"/>
      <c r="R7014"/>
      <c r="S7014"/>
      <c r="T7014"/>
      <c r="U7014"/>
      <c r="V7014"/>
      <c r="W7014"/>
      <c r="X7014"/>
      <c r="Y7014"/>
      <c r="Z7014"/>
      <c r="AA7014"/>
      <c r="AB7014"/>
      <c r="AC7014"/>
      <c r="AD7014"/>
      <c r="AE7014"/>
      <c r="AF7014"/>
      <c r="AG7014"/>
      <c r="AH7014"/>
      <c r="AI7014"/>
      <c r="AJ7014"/>
      <c r="AK7014"/>
      <c r="AL7014"/>
      <c r="AM7014"/>
      <c r="AN7014"/>
      <c r="AO7014"/>
      <c r="AP7014"/>
      <c r="AQ7014"/>
      <c r="AR7014"/>
      <c r="AS7014"/>
      <c r="AT7014"/>
      <c r="AU7014"/>
      <c r="AV7014"/>
      <c r="AW7014"/>
      <c r="AX7014"/>
      <c r="AY7014"/>
      <c r="AZ7014"/>
      <c r="BA7014"/>
      <c r="BB7014"/>
      <c r="BC7014"/>
      <c r="BD7014"/>
      <c r="BE7014"/>
      <c r="BF7014"/>
      <c r="BG7014"/>
      <c r="BH7014"/>
      <c r="BI7014"/>
      <c r="BJ7014"/>
      <c r="BK7014"/>
      <c r="BL7014"/>
      <c r="BM7014"/>
      <c r="BN7014"/>
      <c r="BO7014"/>
    </row>
    <row r="7015" spans="1:67" ht="15" x14ac:dyDescent="0.25">
      <c r="A7015" s="245" t="s">
        <v>575</v>
      </c>
      <c r="B7015" s="245" t="s">
        <v>574</v>
      </c>
      <c r="C7015" s="245" t="s">
        <v>632</v>
      </c>
      <c r="D7015" s="245" t="s">
        <v>631</v>
      </c>
      <c r="E7015" s="246" t="s">
        <v>44</v>
      </c>
      <c r="F7015" s="245" t="s">
        <v>44</v>
      </c>
      <c r="G7015" s="245" t="s">
        <v>14599</v>
      </c>
      <c r="H7015" s="245" t="s">
        <v>14600</v>
      </c>
      <c r="I7015" s="245" t="s">
        <v>14</v>
      </c>
      <c r="J7015" s="245" t="s">
        <v>59</v>
      </c>
      <c r="K7015" s="246" t="s">
        <v>10174</v>
      </c>
      <c r="L7015" s="245" t="s">
        <v>568</v>
      </c>
      <c r="M7015"/>
      <c r="N7015"/>
      <c r="O7015"/>
      <c r="P7015"/>
      <c r="Q7015"/>
      <c r="R7015"/>
      <c r="S7015"/>
      <c r="T7015"/>
      <c r="U7015"/>
      <c r="V7015"/>
      <c r="W7015"/>
      <c r="X7015"/>
      <c r="Y7015"/>
      <c r="Z7015"/>
      <c r="AA7015"/>
      <c r="AB7015"/>
      <c r="AC7015"/>
      <c r="AD7015"/>
      <c r="AE7015"/>
      <c r="AF7015"/>
      <c r="AG7015"/>
      <c r="AH7015"/>
      <c r="AI7015"/>
      <c r="AJ7015"/>
      <c r="AK7015"/>
      <c r="AL7015"/>
      <c r="AM7015"/>
      <c r="AN7015"/>
      <c r="AO7015"/>
      <c r="AP7015"/>
      <c r="AQ7015"/>
      <c r="AR7015"/>
      <c r="AS7015"/>
      <c r="AT7015"/>
      <c r="AU7015"/>
      <c r="AV7015"/>
      <c r="AW7015"/>
      <c r="AX7015"/>
      <c r="AY7015"/>
      <c r="AZ7015"/>
      <c r="BA7015"/>
      <c r="BB7015"/>
      <c r="BC7015"/>
      <c r="BD7015"/>
      <c r="BE7015"/>
      <c r="BF7015"/>
      <c r="BG7015"/>
      <c r="BH7015"/>
      <c r="BI7015"/>
      <c r="BJ7015"/>
      <c r="BK7015"/>
      <c r="BL7015"/>
      <c r="BM7015"/>
      <c r="BN7015"/>
      <c r="BO7015"/>
    </row>
    <row r="7016" spans="1:67" ht="15" x14ac:dyDescent="0.25">
      <c r="A7016" s="245" t="s">
        <v>575</v>
      </c>
      <c r="B7016" s="245" t="s">
        <v>574</v>
      </c>
      <c r="C7016" s="245" t="s">
        <v>632</v>
      </c>
      <c r="D7016" s="245" t="s">
        <v>631</v>
      </c>
      <c r="E7016" s="246" t="s">
        <v>44</v>
      </c>
      <c r="F7016" s="245" t="s">
        <v>44</v>
      </c>
      <c r="G7016" s="245" t="s">
        <v>14601</v>
      </c>
      <c r="H7016" s="245" t="s">
        <v>14602</v>
      </c>
      <c r="I7016" s="245" t="s">
        <v>14</v>
      </c>
      <c r="J7016" s="245" t="s">
        <v>59</v>
      </c>
      <c r="K7016" s="246" t="s">
        <v>25779</v>
      </c>
      <c r="L7016" s="245" t="s">
        <v>568</v>
      </c>
      <c r="M7016"/>
      <c r="N7016"/>
      <c r="O7016"/>
      <c r="P7016"/>
      <c r="Q7016"/>
      <c r="R7016"/>
      <c r="S7016"/>
      <c r="T7016"/>
      <c r="U7016"/>
      <c r="V7016"/>
      <c r="W7016"/>
      <c r="X7016"/>
      <c r="Y7016"/>
      <c r="Z7016"/>
      <c r="AA7016"/>
      <c r="AB7016"/>
      <c r="AC7016"/>
      <c r="AD7016"/>
      <c r="AE7016"/>
      <c r="AF7016"/>
      <c r="AG7016"/>
      <c r="AH7016"/>
      <c r="AI7016"/>
      <c r="AJ7016"/>
      <c r="AK7016"/>
      <c r="AL7016"/>
      <c r="AM7016"/>
      <c r="AN7016"/>
      <c r="AO7016"/>
      <c r="AP7016"/>
      <c r="AQ7016"/>
      <c r="AR7016"/>
      <c r="AS7016"/>
      <c r="AT7016"/>
      <c r="AU7016"/>
      <c r="AV7016"/>
      <c r="AW7016"/>
      <c r="AX7016"/>
      <c r="AY7016"/>
      <c r="AZ7016"/>
      <c r="BA7016"/>
      <c r="BB7016"/>
      <c r="BC7016"/>
      <c r="BD7016"/>
      <c r="BE7016"/>
      <c r="BF7016"/>
      <c r="BG7016"/>
      <c r="BH7016"/>
      <c r="BI7016"/>
      <c r="BJ7016"/>
      <c r="BK7016"/>
      <c r="BL7016"/>
      <c r="BM7016"/>
      <c r="BN7016"/>
      <c r="BO7016"/>
    </row>
    <row r="7017" spans="1:67" ht="15" x14ac:dyDescent="0.25">
      <c r="A7017" s="245" t="s">
        <v>575</v>
      </c>
      <c r="B7017" s="245" t="s">
        <v>574</v>
      </c>
      <c r="C7017" s="245" t="s">
        <v>632</v>
      </c>
      <c r="D7017" s="245" t="s">
        <v>631</v>
      </c>
      <c r="E7017" s="246" t="s">
        <v>44</v>
      </c>
      <c r="F7017" s="245" t="s">
        <v>44</v>
      </c>
      <c r="G7017" s="245" t="s">
        <v>14603</v>
      </c>
      <c r="H7017" s="245" t="s">
        <v>14604</v>
      </c>
      <c r="I7017" s="245" t="s">
        <v>14</v>
      </c>
      <c r="J7017" s="245" t="s">
        <v>59</v>
      </c>
      <c r="K7017" s="246" t="s">
        <v>13697</v>
      </c>
      <c r="L7017" s="245" t="s">
        <v>568</v>
      </c>
      <c r="M7017"/>
      <c r="N7017"/>
      <c r="O7017"/>
      <c r="P7017"/>
      <c r="Q7017"/>
      <c r="R7017"/>
      <c r="S7017"/>
      <c r="T7017"/>
      <c r="U7017"/>
      <c r="V7017"/>
      <c r="W7017"/>
      <c r="X7017"/>
      <c r="Y7017"/>
      <c r="Z7017"/>
      <c r="AA7017"/>
      <c r="AB7017"/>
      <c r="AC7017"/>
      <c r="AD7017"/>
      <c r="AE7017"/>
      <c r="AF7017"/>
      <c r="AG7017"/>
      <c r="AH7017"/>
      <c r="AI7017"/>
      <c r="AJ7017"/>
      <c r="AK7017"/>
      <c r="AL7017"/>
      <c r="AM7017"/>
      <c r="AN7017"/>
      <c r="AO7017"/>
      <c r="AP7017"/>
      <c r="AQ7017"/>
      <c r="AR7017"/>
      <c r="AS7017"/>
      <c r="AT7017"/>
      <c r="AU7017"/>
      <c r="AV7017"/>
      <c r="AW7017"/>
      <c r="AX7017"/>
      <c r="AY7017"/>
      <c r="AZ7017"/>
      <c r="BA7017"/>
      <c r="BB7017"/>
      <c r="BC7017"/>
      <c r="BD7017"/>
      <c r="BE7017"/>
      <c r="BF7017"/>
      <c r="BG7017"/>
      <c r="BH7017"/>
      <c r="BI7017"/>
      <c r="BJ7017"/>
      <c r="BK7017"/>
      <c r="BL7017"/>
      <c r="BM7017"/>
      <c r="BN7017"/>
      <c r="BO7017"/>
    </row>
    <row r="7018" spans="1:67" ht="15" x14ac:dyDescent="0.25">
      <c r="A7018" s="245" t="s">
        <v>575</v>
      </c>
      <c r="B7018" s="245" t="s">
        <v>574</v>
      </c>
      <c r="C7018" s="245" t="s">
        <v>632</v>
      </c>
      <c r="D7018" s="245" t="s">
        <v>631</v>
      </c>
      <c r="E7018" s="246" t="s">
        <v>44</v>
      </c>
      <c r="F7018" s="245" t="s">
        <v>44</v>
      </c>
      <c r="G7018" s="245" t="s">
        <v>14605</v>
      </c>
      <c r="H7018" s="245" t="s">
        <v>14606</v>
      </c>
      <c r="I7018" s="245" t="s">
        <v>14</v>
      </c>
      <c r="J7018" s="245" t="s">
        <v>59</v>
      </c>
      <c r="K7018" s="246" t="s">
        <v>25780</v>
      </c>
      <c r="L7018" s="245" t="s">
        <v>568</v>
      </c>
      <c r="M7018"/>
      <c r="N7018"/>
      <c r="O7018"/>
      <c r="P7018"/>
      <c r="Q7018"/>
      <c r="R7018"/>
      <c r="S7018"/>
      <c r="T7018"/>
      <c r="U7018"/>
      <c r="V7018"/>
      <c r="W7018"/>
      <c r="X7018"/>
      <c r="Y7018"/>
      <c r="Z7018"/>
      <c r="AA7018"/>
      <c r="AB7018"/>
      <c r="AC7018"/>
      <c r="AD7018"/>
      <c r="AE7018"/>
      <c r="AF7018"/>
      <c r="AG7018"/>
      <c r="AH7018"/>
      <c r="AI7018"/>
      <c r="AJ7018"/>
      <c r="AK7018"/>
      <c r="AL7018"/>
      <c r="AM7018"/>
      <c r="AN7018"/>
      <c r="AO7018"/>
      <c r="AP7018"/>
      <c r="AQ7018"/>
      <c r="AR7018"/>
      <c r="AS7018"/>
      <c r="AT7018"/>
      <c r="AU7018"/>
      <c r="AV7018"/>
      <c r="AW7018"/>
      <c r="AX7018"/>
      <c r="AY7018"/>
      <c r="AZ7018"/>
      <c r="BA7018"/>
      <c r="BB7018"/>
      <c r="BC7018"/>
      <c r="BD7018"/>
      <c r="BE7018"/>
      <c r="BF7018"/>
      <c r="BG7018"/>
      <c r="BH7018"/>
      <c r="BI7018"/>
      <c r="BJ7018"/>
      <c r="BK7018"/>
      <c r="BL7018"/>
      <c r="BM7018"/>
      <c r="BN7018"/>
      <c r="BO7018"/>
    </row>
    <row r="7019" spans="1:67" ht="15" x14ac:dyDescent="0.25">
      <c r="A7019" s="245" t="s">
        <v>575</v>
      </c>
      <c r="B7019" s="245" t="s">
        <v>574</v>
      </c>
      <c r="C7019" s="245" t="s">
        <v>632</v>
      </c>
      <c r="D7019" s="245" t="s">
        <v>631</v>
      </c>
      <c r="E7019" s="246" t="s">
        <v>44</v>
      </c>
      <c r="F7019" s="245" t="s">
        <v>44</v>
      </c>
      <c r="G7019" s="245" t="s">
        <v>14607</v>
      </c>
      <c r="H7019" s="245" t="s">
        <v>14608</v>
      </c>
      <c r="I7019" s="245" t="s">
        <v>14</v>
      </c>
      <c r="J7019" s="245" t="s">
        <v>59</v>
      </c>
      <c r="K7019" s="246" t="s">
        <v>25781</v>
      </c>
      <c r="L7019" s="245" t="s">
        <v>568</v>
      </c>
      <c r="M7019"/>
      <c r="N7019"/>
      <c r="O7019"/>
      <c r="P7019"/>
      <c r="Q7019"/>
      <c r="R7019"/>
      <c r="S7019"/>
      <c r="T7019"/>
      <c r="U7019"/>
      <c r="V7019"/>
      <c r="W7019"/>
      <c r="X7019"/>
      <c r="Y7019"/>
      <c r="Z7019"/>
      <c r="AA7019"/>
      <c r="AB7019"/>
      <c r="AC7019"/>
      <c r="AD7019"/>
      <c r="AE7019"/>
      <c r="AF7019"/>
      <c r="AG7019"/>
      <c r="AH7019"/>
      <c r="AI7019"/>
      <c r="AJ7019"/>
      <c r="AK7019"/>
      <c r="AL7019"/>
      <c r="AM7019"/>
      <c r="AN7019"/>
      <c r="AO7019"/>
      <c r="AP7019"/>
      <c r="AQ7019"/>
      <c r="AR7019"/>
      <c r="AS7019"/>
      <c r="AT7019"/>
      <c r="AU7019"/>
      <c r="AV7019"/>
      <c r="AW7019"/>
      <c r="AX7019"/>
      <c r="AY7019"/>
      <c r="AZ7019"/>
      <c r="BA7019"/>
      <c r="BB7019"/>
      <c r="BC7019"/>
      <c r="BD7019"/>
      <c r="BE7019"/>
      <c r="BF7019"/>
      <c r="BG7019"/>
      <c r="BH7019"/>
      <c r="BI7019"/>
      <c r="BJ7019"/>
      <c r="BK7019"/>
      <c r="BL7019"/>
      <c r="BM7019"/>
      <c r="BN7019"/>
      <c r="BO7019"/>
    </row>
    <row r="7020" spans="1:67" ht="15" x14ac:dyDescent="0.25">
      <c r="A7020" s="245" t="s">
        <v>575</v>
      </c>
      <c r="B7020" s="245" t="s">
        <v>574</v>
      </c>
      <c r="C7020" s="245" t="s">
        <v>632</v>
      </c>
      <c r="D7020" s="245" t="s">
        <v>631</v>
      </c>
      <c r="E7020" s="246" t="s">
        <v>44</v>
      </c>
      <c r="F7020" s="245" t="s">
        <v>44</v>
      </c>
      <c r="G7020" s="245" t="s">
        <v>14609</v>
      </c>
      <c r="H7020" s="245" t="s">
        <v>14610</v>
      </c>
      <c r="I7020" s="245" t="s">
        <v>14</v>
      </c>
      <c r="J7020" s="245" t="s">
        <v>59</v>
      </c>
      <c r="K7020" s="246" t="s">
        <v>21350</v>
      </c>
      <c r="L7020" s="245" t="s">
        <v>568</v>
      </c>
      <c r="M7020"/>
      <c r="N7020"/>
      <c r="O7020"/>
      <c r="P7020"/>
      <c r="Q7020"/>
      <c r="R7020"/>
      <c r="S7020"/>
      <c r="T7020"/>
      <c r="U7020"/>
      <c r="V7020"/>
      <c r="W7020"/>
      <c r="X7020"/>
      <c r="Y7020"/>
      <c r="Z7020"/>
      <c r="AA7020"/>
      <c r="AB7020"/>
      <c r="AC7020"/>
      <c r="AD7020"/>
      <c r="AE7020"/>
      <c r="AF7020"/>
      <c r="AG7020"/>
      <c r="AH7020"/>
      <c r="AI7020"/>
      <c r="AJ7020"/>
      <c r="AK7020"/>
      <c r="AL7020"/>
      <c r="AM7020"/>
      <c r="AN7020"/>
      <c r="AO7020"/>
      <c r="AP7020"/>
      <c r="AQ7020"/>
      <c r="AR7020"/>
      <c r="AS7020"/>
      <c r="AT7020"/>
      <c r="AU7020"/>
      <c r="AV7020"/>
      <c r="AW7020"/>
      <c r="AX7020"/>
      <c r="AY7020"/>
      <c r="AZ7020"/>
      <c r="BA7020"/>
      <c r="BB7020"/>
      <c r="BC7020"/>
      <c r="BD7020"/>
      <c r="BE7020"/>
      <c r="BF7020"/>
      <c r="BG7020"/>
      <c r="BH7020"/>
      <c r="BI7020"/>
      <c r="BJ7020"/>
      <c r="BK7020"/>
      <c r="BL7020"/>
      <c r="BM7020"/>
      <c r="BN7020"/>
      <c r="BO7020"/>
    </row>
    <row r="7021" spans="1:67" ht="15" x14ac:dyDescent="0.25">
      <c r="A7021" s="245" t="s">
        <v>575</v>
      </c>
      <c r="B7021" s="245" t="s">
        <v>574</v>
      </c>
      <c r="C7021" s="245" t="s">
        <v>632</v>
      </c>
      <c r="D7021" s="245" t="s">
        <v>631</v>
      </c>
      <c r="E7021" s="246" t="s">
        <v>44</v>
      </c>
      <c r="F7021" s="245" t="s">
        <v>44</v>
      </c>
      <c r="G7021" s="245" t="s">
        <v>14612</v>
      </c>
      <c r="H7021" s="245" t="s">
        <v>14613</v>
      </c>
      <c r="I7021" s="245" t="s">
        <v>14</v>
      </c>
      <c r="J7021" s="245" t="s">
        <v>59</v>
      </c>
      <c r="K7021" s="246" t="s">
        <v>17102</v>
      </c>
      <c r="L7021" s="245" t="s">
        <v>568</v>
      </c>
      <c r="M7021"/>
      <c r="N7021"/>
      <c r="O7021"/>
      <c r="P7021"/>
      <c r="Q7021"/>
      <c r="R7021"/>
      <c r="S7021"/>
      <c r="T7021"/>
      <c r="U7021"/>
      <c r="V7021"/>
      <c r="W7021"/>
      <c r="X7021"/>
      <c r="Y7021"/>
      <c r="Z7021"/>
      <c r="AA7021"/>
      <c r="AB7021"/>
      <c r="AC7021"/>
      <c r="AD7021"/>
      <c r="AE7021"/>
      <c r="AF7021"/>
      <c r="AG7021"/>
      <c r="AH7021"/>
      <c r="AI7021"/>
      <c r="AJ7021"/>
      <c r="AK7021"/>
      <c r="AL7021"/>
      <c r="AM7021"/>
      <c r="AN7021"/>
      <c r="AO7021"/>
      <c r="AP7021"/>
      <c r="AQ7021"/>
      <c r="AR7021"/>
      <c r="AS7021"/>
      <c r="AT7021"/>
      <c r="AU7021"/>
      <c r="AV7021"/>
      <c r="AW7021"/>
      <c r="AX7021"/>
      <c r="AY7021"/>
      <c r="AZ7021"/>
      <c r="BA7021"/>
      <c r="BB7021"/>
      <c r="BC7021"/>
      <c r="BD7021"/>
      <c r="BE7021"/>
      <c r="BF7021"/>
      <c r="BG7021"/>
      <c r="BH7021"/>
      <c r="BI7021"/>
      <c r="BJ7021"/>
      <c r="BK7021"/>
      <c r="BL7021"/>
      <c r="BM7021"/>
      <c r="BN7021"/>
      <c r="BO7021"/>
    </row>
    <row r="7022" spans="1:67" ht="15" x14ac:dyDescent="0.25">
      <c r="A7022" s="245" t="s">
        <v>575</v>
      </c>
      <c r="B7022" s="245" t="s">
        <v>574</v>
      </c>
      <c r="C7022" s="245" t="s">
        <v>632</v>
      </c>
      <c r="D7022" s="245" t="s">
        <v>631</v>
      </c>
      <c r="E7022" s="246" t="s">
        <v>44</v>
      </c>
      <c r="F7022" s="245" t="s">
        <v>44</v>
      </c>
      <c r="G7022" s="245" t="s">
        <v>14615</v>
      </c>
      <c r="H7022" s="245" t="s">
        <v>14616</v>
      </c>
      <c r="I7022" s="245" t="s">
        <v>14</v>
      </c>
      <c r="J7022" s="245" t="s">
        <v>59</v>
      </c>
      <c r="K7022" s="246" t="s">
        <v>14320</v>
      </c>
      <c r="L7022" s="245" t="s">
        <v>568</v>
      </c>
      <c r="M7022"/>
      <c r="N7022"/>
      <c r="O7022"/>
      <c r="P7022"/>
      <c r="Q7022"/>
      <c r="R7022"/>
      <c r="S7022"/>
      <c r="T7022"/>
      <c r="U7022"/>
      <c r="V7022"/>
      <c r="W7022"/>
      <c r="X7022"/>
      <c r="Y7022"/>
      <c r="Z7022"/>
      <c r="AA7022"/>
      <c r="AB7022"/>
      <c r="AC7022"/>
      <c r="AD7022"/>
      <c r="AE7022"/>
      <c r="AF7022"/>
      <c r="AG7022"/>
      <c r="AH7022"/>
      <c r="AI7022"/>
      <c r="AJ7022"/>
      <c r="AK7022"/>
      <c r="AL7022"/>
      <c r="AM7022"/>
      <c r="AN7022"/>
      <c r="AO7022"/>
      <c r="AP7022"/>
      <c r="AQ7022"/>
      <c r="AR7022"/>
      <c r="AS7022"/>
      <c r="AT7022"/>
      <c r="AU7022"/>
      <c r="AV7022"/>
      <c r="AW7022"/>
      <c r="AX7022"/>
      <c r="AY7022"/>
      <c r="AZ7022"/>
      <c r="BA7022"/>
      <c r="BB7022"/>
      <c r="BC7022"/>
      <c r="BD7022"/>
      <c r="BE7022"/>
      <c r="BF7022"/>
      <c r="BG7022"/>
      <c r="BH7022"/>
      <c r="BI7022"/>
      <c r="BJ7022"/>
      <c r="BK7022"/>
      <c r="BL7022"/>
      <c r="BM7022"/>
      <c r="BN7022"/>
      <c r="BO7022"/>
    </row>
    <row r="7023" spans="1:67" ht="15" x14ac:dyDescent="0.25">
      <c r="A7023" s="245" t="s">
        <v>575</v>
      </c>
      <c r="B7023" s="245" t="s">
        <v>574</v>
      </c>
      <c r="C7023" s="245" t="s">
        <v>632</v>
      </c>
      <c r="D7023" s="245" t="s">
        <v>631</v>
      </c>
      <c r="E7023" s="246" t="s">
        <v>44</v>
      </c>
      <c r="F7023" s="245" t="s">
        <v>44</v>
      </c>
      <c r="G7023" s="245" t="s">
        <v>14618</v>
      </c>
      <c r="H7023" s="245" t="s">
        <v>14619</v>
      </c>
      <c r="I7023" s="245" t="s">
        <v>14</v>
      </c>
      <c r="J7023" s="245" t="s">
        <v>59</v>
      </c>
      <c r="K7023" s="246" t="s">
        <v>21912</v>
      </c>
      <c r="L7023" s="245" t="s">
        <v>568</v>
      </c>
      <c r="M7023"/>
      <c r="N7023"/>
      <c r="O7023"/>
      <c r="P7023"/>
      <c r="Q7023"/>
      <c r="R7023"/>
      <c r="S7023"/>
      <c r="T7023"/>
      <c r="U7023"/>
      <c r="V7023"/>
      <c r="W7023"/>
      <c r="X7023"/>
      <c r="Y7023"/>
      <c r="Z7023"/>
      <c r="AA7023"/>
      <c r="AB7023"/>
      <c r="AC7023"/>
      <c r="AD7023"/>
      <c r="AE7023"/>
      <c r="AF7023"/>
      <c r="AG7023"/>
      <c r="AH7023"/>
      <c r="AI7023"/>
      <c r="AJ7023"/>
      <c r="AK7023"/>
      <c r="AL7023"/>
      <c r="AM7023"/>
      <c r="AN7023"/>
      <c r="AO7023"/>
      <c r="AP7023"/>
      <c r="AQ7023"/>
      <c r="AR7023"/>
      <c r="AS7023"/>
      <c r="AT7023"/>
      <c r="AU7023"/>
      <c r="AV7023"/>
      <c r="AW7023"/>
      <c r="AX7023"/>
      <c r="AY7023"/>
      <c r="AZ7023"/>
      <c r="BA7023"/>
      <c r="BB7023"/>
      <c r="BC7023"/>
      <c r="BD7023"/>
      <c r="BE7023"/>
      <c r="BF7023"/>
      <c r="BG7023"/>
      <c r="BH7023"/>
      <c r="BI7023"/>
      <c r="BJ7023"/>
      <c r="BK7023"/>
      <c r="BL7023"/>
      <c r="BM7023"/>
      <c r="BN7023"/>
      <c r="BO7023"/>
    </row>
    <row r="7024" spans="1:67" ht="15" x14ac:dyDescent="0.25">
      <c r="A7024" s="245" t="s">
        <v>575</v>
      </c>
      <c r="B7024" s="245" t="s">
        <v>574</v>
      </c>
      <c r="C7024" s="245" t="s">
        <v>632</v>
      </c>
      <c r="D7024" s="245" t="s">
        <v>631</v>
      </c>
      <c r="E7024" s="246" t="s">
        <v>44</v>
      </c>
      <c r="F7024" s="245" t="s">
        <v>44</v>
      </c>
      <c r="G7024" s="245" t="s">
        <v>14620</v>
      </c>
      <c r="H7024" s="245" t="s">
        <v>14621</v>
      </c>
      <c r="I7024" s="245" t="s">
        <v>14</v>
      </c>
      <c r="J7024" s="245" t="s">
        <v>59</v>
      </c>
      <c r="K7024" s="246" t="s">
        <v>25782</v>
      </c>
      <c r="L7024" s="245" t="s">
        <v>568</v>
      </c>
      <c r="M7024"/>
      <c r="N7024"/>
      <c r="O7024"/>
      <c r="P7024"/>
      <c r="Q7024"/>
      <c r="R7024"/>
      <c r="S7024"/>
      <c r="T7024"/>
      <c r="U7024"/>
      <c r="V7024"/>
      <c r="W7024"/>
      <c r="X7024"/>
      <c r="Y7024"/>
      <c r="Z7024"/>
      <c r="AA7024"/>
      <c r="AB7024"/>
      <c r="AC7024"/>
      <c r="AD7024"/>
      <c r="AE7024"/>
      <c r="AF7024"/>
      <c r="AG7024"/>
      <c r="AH7024"/>
      <c r="AI7024"/>
      <c r="AJ7024"/>
      <c r="AK7024"/>
      <c r="AL7024"/>
      <c r="AM7024"/>
      <c r="AN7024"/>
      <c r="AO7024"/>
      <c r="AP7024"/>
      <c r="AQ7024"/>
      <c r="AR7024"/>
      <c r="AS7024"/>
      <c r="AT7024"/>
      <c r="AU7024"/>
      <c r="AV7024"/>
      <c r="AW7024"/>
      <c r="AX7024"/>
      <c r="AY7024"/>
      <c r="AZ7024"/>
      <c r="BA7024"/>
      <c r="BB7024"/>
      <c r="BC7024"/>
      <c r="BD7024"/>
      <c r="BE7024"/>
      <c r="BF7024"/>
      <c r="BG7024"/>
      <c r="BH7024"/>
      <c r="BI7024"/>
      <c r="BJ7024"/>
      <c r="BK7024"/>
      <c r="BL7024"/>
      <c r="BM7024"/>
      <c r="BN7024"/>
      <c r="BO7024"/>
    </row>
    <row r="7025" spans="1:67" ht="15" x14ac:dyDescent="0.25">
      <c r="A7025" s="245" t="s">
        <v>575</v>
      </c>
      <c r="B7025" s="245" t="s">
        <v>574</v>
      </c>
      <c r="C7025" s="245" t="s">
        <v>632</v>
      </c>
      <c r="D7025" s="245" t="s">
        <v>631</v>
      </c>
      <c r="E7025" s="246" t="s">
        <v>44</v>
      </c>
      <c r="F7025" s="245" t="s">
        <v>44</v>
      </c>
      <c r="G7025" s="245" t="s">
        <v>14622</v>
      </c>
      <c r="H7025" s="245" t="s">
        <v>14623</v>
      </c>
      <c r="I7025" s="245" t="s">
        <v>14</v>
      </c>
      <c r="J7025" s="245" t="s">
        <v>59</v>
      </c>
      <c r="K7025" s="246" t="s">
        <v>13696</v>
      </c>
      <c r="L7025" s="245" t="s">
        <v>568</v>
      </c>
      <c r="M7025"/>
      <c r="N7025"/>
      <c r="O7025"/>
      <c r="P7025"/>
      <c r="Q7025"/>
      <c r="R7025"/>
      <c r="S7025"/>
      <c r="T7025"/>
      <c r="U7025"/>
      <c r="V7025"/>
      <c r="W7025"/>
      <c r="X7025"/>
      <c r="Y7025"/>
      <c r="Z7025"/>
      <c r="AA7025"/>
      <c r="AB7025"/>
      <c r="AC7025"/>
      <c r="AD7025"/>
      <c r="AE7025"/>
      <c r="AF7025"/>
      <c r="AG7025"/>
      <c r="AH7025"/>
      <c r="AI7025"/>
      <c r="AJ7025"/>
      <c r="AK7025"/>
      <c r="AL7025"/>
      <c r="AM7025"/>
      <c r="AN7025"/>
      <c r="AO7025"/>
      <c r="AP7025"/>
      <c r="AQ7025"/>
      <c r="AR7025"/>
      <c r="AS7025"/>
      <c r="AT7025"/>
      <c r="AU7025"/>
      <c r="AV7025"/>
      <c r="AW7025"/>
      <c r="AX7025"/>
      <c r="AY7025"/>
      <c r="AZ7025"/>
      <c r="BA7025"/>
      <c r="BB7025"/>
      <c r="BC7025"/>
      <c r="BD7025"/>
      <c r="BE7025"/>
      <c r="BF7025"/>
      <c r="BG7025"/>
      <c r="BH7025"/>
      <c r="BI7025"/>
      <c r="BJ7025"/>
      <c r="BK7025"/>
      <c r="BL7025"/>
      <c r="BM7025"/>
      <c r="BN7025"/>
      <c r="BO7025"/>
    </row>
    <row r="7026" spans="1:67" ht="15" x14ac:dyDescent="0.25">
      <c r="A7026" s="245" t="s">
        <v>575</v>
      </c>
      <c r="B7026" s="245" t="s">
        <v>574</v>
      </c>
      <c r="C7026" s="245" t="s">
        <v>632</v>
      </c>
      <c r="D7026" s="245" t="s">
        <v>631</v>
      </c>
      <c r="E7026" s="246" t="s">
        <v>44</v>
      </c>
      <c r="F7026" s="245" t="s">
        <v>44</v>
      </c>
      <c r="G7026" s="245" t="s">
        <v>14624</v>
      </c>
      <c r="H7026" s="245" t="s">
        <v>14625</v>
      </c>
      <c r="I7026" s="245" t="s">
        <v>14</v>
      </c>
      <c r="J7026" s="245" t="s">
        <v>59</v>
      </c>
      <c r="K7026" s="246" t="s">
        <v>9308</v>
      </c>
      <c r="L7026" s="245" t="s">
        <v>568</v>
      </c>
      <c r="M7026"/>
      <c r="N7026"/>
      <c r="O7026"/>
      <c r="P7026"/>
      <c r="Q7026"/>
      <c r="R7026"/>
      <c r="S7026"/>
      <c r="T7026"/>
      <c r="U7026"/>
      <c r="V7026"/>
      <c r="W7026"/>
      <c r="X7026"/>
      <c r="Y7026"/>
      <c r="Z7026"/>
      <c r="AA7026"/>
      <c r="AB7026"/>
      <c r="AC7026"/>
      <c r="AD7026"/>
      <c r="AE7026"/>
      <c r="AF7026"/>
      <c r="AG7026"/>
      <c r="AH7026"/>
      <c r="AI7026"/>
      <c r="AJ7026"/>
      <c r="AK7026"/>
      <c r="AL7026"/>
      <c r="AM7026"/>
      <c r="AN7026"/>
      <c r="AO7026"/>
      <c r="AP7026"/>
      <c r="AQ7026"/>
      <c r="AR7026"/>
      <c r="AS7026"/>
      <c r="AT7026"/>
      <c r="AU7026"/>
      <c r="AV7026"/>
      <c r="AW7026"/>
      <c r="AX7026"/>
      <c r="AY7026"/>
      <c r="AZ7026"/>
      <c r="BA7026"/>
      <c r="BB7026"/>
      <c r="BC7026"/>
      <c r="BD7026"/>
      <c r="BE7026"/>
      <c r="BF7026"/>
      <c r="BG7026"/>
      <c r="BH7026"/>
      <c r="BI7026"/>
      <c r="BJ7026"/>
      <c r="BK7026"/>
      <c r="BL7026"/>
      <c r="BM7026"/>
      <c r="BN7026"/>
      <c r="BO7026"/>
    </row>
    <row r="7027" spans="1:67" ht="15" x14ac:dyDescent="0.25">
      <c r="A7027" s="245" t="s">
        <v>575</v>
      </c>
      <c r="B7027" s="245" t="s">
        <v>574</v>
      </c>
      <c r="C7027" s="245" t="s">
        <v>632</v>
      </c>
      <c r="D7027" s="245" t="s">
        <v>631</v>
      </c>
      <c r="E7027" s="246" t="s">
        <v>44</v>
      </c>
      <c r="F7027" s="245" t="s">
        <v>44</v>
      </c>
      <c r="G7027" s="245" t="s">
        <v>14626</v>
      </c>
      <c r="H7027" s="245" t="s">
        <v>14627</v>
      </c>
      <c r="I7027" s="245" t="s">
        <v>14</v>
      </c>
      <c r="J7027" s="245" t="s">
        <v>59</v>
      </c>
      <c r="K7027" s="246" t="s">
        <v>25782</v>
      </c>
      <c r="L7027" s="245" t="s">
        <v>568</v>
      </c>
      <c r="M7027"/>
      <c r="N7027"/>
      <c r="O7027"/>
      <c r="P7027"/>
      <c r="Q7027"/>
      <c r="R7027"/>
      <c r="S7027"/>
      <c r="T7027"/>
      <c r="U7027"/>
      <c r="V7027"/>
      <c r="W7027"/>
      <c r="X7027"/>
      <c r="Y7027"/>
      <c r="Z7027"/>
      <c r="AA7027"/>
      <c r="AB7027"/>
      <c r="AC7027"/>
      <c r="AD7027"/>
      <c r="AE7027"/>
      <c r="AF7027"/>
      <c r="AG7027"/>
      <c r="AH7027"/>
      <c r="AI7027"/>
      <c r="AJ7027"/>
      <c r="AK7027"/>
      <c r="AL7027"/>
      <c r="AM7027"/>
      <c r="AN7027"/>
      <c r="AO7027"/>
      <c r="AP7027"/>
      <c r="AQ7027"/>
      <c r="AR7027"/>
      <c r="AS7027"/>
      <c r="AT7027"/>
      <c r="AU7027"/>
      <c r="AV7027"/>
      <c r="AW7027"/>
      <c r="AX7027"/>
      <c r="AY7027"/>
      <c r="AZ7027"/>
      <c r="BA7027"/>
      <c r="BB7027"/>
      <c r="BC7027"/>
      <c r="BD7027"/>
      <c r="BE7027"/>
      <c r="BF7027"/>
      <c r="BG7027"/>
      <c r="BH7027"/>
      <c r="BI7027"/>
      <c r="BJ7027"/>
      <c r="BK7027"/>
      <c r="BL7027"/>
      <c r="BM7027"/>
      <c r="BN7027"/>
      <c r="BO7027"/>
    </row>
    <row r="7028" spans="1:67" ht="15" x14ac:dyDescent="0.25">
      <c r="A7028" s="245" t="s">
        <v>575</v>
      </c>
      <c r="B7028" s="245" t="s">
        <v>574</v>
      </c>
      <c r="C7028" s="245" t="s">
        <v>630</v>
      </c>
      <c r="D7028" s="245" t="s">
        <v>629</v>
      </c>
      <c r="E7028" s="246" t="s">
        <v>44</v>
      </c>
      <c r="F7028" s="245" t="s">
        <v>44</v>
      </c>
      <c r="G7028" s="245" t="s">
        <v>14628</v>
      </c>
      <c r="H7028" s="245" t="s">
        <v>14629</v>
      </c>
      <c r="I7028" s="245" t="s">
        <v>11</v>
      </c>
      <c r="J7028" s="245" t="s">
        <v>59</v>
      </c>
      <c r="K7028" s="246" t="s">
        <v>25783</v>
      </c>
      <c r="L7028" s="245" t="s">
        <v>568</v>
      </c>
      <c r="M7028"/>
      <c r="N7028"/>
      <c r="O7028"/>
      <c r="P7028"/>
      <c r="Q7028"/>
      <c r="R7028"/>
      <c r="S7028"/>
      <c r="T7028"/>
      <c r="U7028"/>
      <c r="V7028"/>
      <c r="W7028"/>
      <c r="X7028"/>
      <c r="Y7028"/>
      <c r="Z7028"/>
      <c r="AA7028"/>
      <c r="AB7028"/>
      <c r="AC7028"/>
      <c r="AD7028"/>
      <c r="AE7028"/>
      <c r="AF7028"/>
      <c r="AG7028"/>
      <c r="AH7028"/>
      <c r="AI7028"/>
      <c r="AJ7028"/>
      <c r="AK7028"/>
      <c r="AL7028"/>
      <c r="AM7028"/>
      <c r="AN7028"/>
      <c r="AO7028"/>
      <c r="AP7028"/>
      <c r="AQ7028"/>
      <c r="AR7028"/>
      <c r="AS7028"/>
      <c r="AT7028"/>
      <c r="AU7028"/>
      <c r="AV7028"/>
      <c r="AW7028"/>
      <c r="AX7028"/>
      <c r="AY7028"/>
      <c r="AZ7028"/>
      <c r="BA7028"/>
      <c r="BB7028"/>
      <c r="BC7028"/>
      <c r="BD7028"/>
      <c r="BE7028"/>
      <c r="BF7028"/>
      <c r="BG7028"/>
      <c r="BH7028"/>
      <c r="BI7028"/>
      <c r="BJ7028"/>
      <c r="BK7028"/>
      <c r="BL7028"/>
      <c r="BM7028"/>
      <c r="BN7028"/>
      <c r="BO7028"/>
    </row>
    <row r="7029" spans="1:67" ht="15" x14ac:dyDescent="0.25">
      <c r="A7029" s="245" t="s">
        <v>575</v>
      </c>
      <c r="B7029" s="245" t="s">
        <v>574</v>
      </c>
      <c r="C7029" s="245" t="s">
        <v>630</v>
      </c>
      <c r="D7029" s="245" t="s">
        <v>629</v>
      </c>
      <c r="E7029" s="246" t="s">
        <v>44</v>
      </c>
      <c r="F7029" s="245" t="s">
        <v>44</v>
      </c>
      <c r="G7029" s="245" t="s">
        <v>14630</v>
      </c>
      <c r="H7029" s="245" t="s">
        <v>14631</v>
      </c>
      <c r="I7029" s="245" t="s">
        <v>11</v>
      </c>
      <c r="J7029" s="245" t="s">
        <v>59</v>
      </c>
      <c r="K7029" s="246" t="s">
        <v>25784</v>
      </c>
      <c r="L7029" s="245" t="s">
        <v>568</v>
      </c>
      <c r="M7029"/>
      <c r="N7029"/>
      <c r="O7029"/>
      <c r="P7029"/>
      <c r="Q7029"/>
      <c r="R7029"/>
      <c r="S7029"/>
      <c r="T7029"/>
      <c r="U7029"/>
      <c r="V7029"/>
      <c r="W7029"/>
      <c r="X7029"/>
      <c r="Y7029"/>
      <c r="Z7029"/>
      <c r="AA7029"/>
      <c r="AB7029"/>
      <c r="AC7029"/>
      <c r="AD7029"/>
      <c r="AE7029"/>
      <c r="AF7029"/>
      <c r="AG7029"/>
      <c r="AH7029"/>
      <c r="AI7029"/>
      <c r="AJ7029"/>
      <c r="AK7029"/>
      <c r="AL7029"/>
      <c r="AM7029"/>
      <c r="AN7029"/>
      <c r="AO7029"/>
      <c r="AP7029"/>
      <c r="AQ7029"/>
      <c r="AR7029"/>
      <c r="AS7029"/>
      <c r="AT7029"/>
      <c r="AU7029"/>
      <c r="AV7029"/>
      <c r="AW7029"/>
      <c r="AX7029"/>
      <c r="AY7029"/>
      <c r="AZ7029"/>
      <c r="BA7029"/>
      <c r="BB7029"/>
      <c r="BC7029"/>
      <c r="BD7029"/>
      <c r="BE7029"/>
      <c r="BF7029"/>
      <c r="BG7029"/>
      <c r="BH7029"/>
      <c r="BI7029"/>
      <c r="BJ7029"/>
      <c r="BK7029"/>
      <c r="BL7029"/>
      <c r="BM7029"/>
      <c r="BN7029"/>
      <c r="BO7029"/>
    </row>
    <row r="7030" spans="1:67" ht="15" x14ac:dyDescent="0.25">
      <c r="A7030" s="245" t="s">
        <v>575</v>
      </c>
      <c r="B7030" s="245" t="s">
        <v>574</v>
      </c>
      <c r="C7030" s="245" t="s">
        <v>630</v>
      </c>
      <c r="D7030" s="245" t="s">
        <v>629</v>
      </c>
      <c r="E7030" s="246" t="s">
        <v>44</v>
      </c>
      <c r="F7030" s="245" t="s">
        <v>44</v>
      </c>
      <c r="G7030" s="245" t="s">
        <v>14632</v>
      </c>
      <c r="H7030" s="245" t="s">
        <v>14633</v>
      </c>
      <c r="I7030" s="245" t="s">
        <v>11</v>
      </c>
      <c r="J7030" s="245" t="s">
        <v>59</v>
      </c>
      <c r="K7030" s="246" t="s">
        <v>15325</v>
      </c>
      <c r="L7030" s="245" t="s">
        <v>568</v>
      </c>
      <c r="M7030"/>
      <c r="N7030"/>
      <c r="O7030"/>
      <c r="P7030"/>
      <c r="Q7030"/>
      <c r="R7030"/>
      <c r="S7030"/>
      <c r="T7030"/>
      <c r="U7030"/>
      <c r="V7030"/>
      <c r="W7030"/>
      <c r="X7030"/>
      <c r="Y7030"/>
      <c r="Z7030"/>
      <c r="AA7030"/>
      <c r="AB7030"/>
      <c r="AC7030"/>
      <c r="AD7030"/>
      <c r="AE7030"/>
      <c r="AF7030"/>
      <c r="AG7030"/>
      <c r="AH7030"/>
      <c r="AI7030"/>
      <c r="AJ7030"/>
      <c r="AK7030"/>
      <c r="AL7030"/>
      <c r="AM7030"/>
      <c r="AN7030"/>
      <c r="AO7030"/>
      <c r="AP7030"/>
      <c r="AQ7030"/>
      <c r="AR7030"/>
      <c r="AS7030"/>
      <c r="AT7030"/>
      <c r="AU7030"/>
      <c r="AV7030"/>
      <c r="AW7030"/>
      <c r="AX7030"/>
      <c r="AY7030"/>
      <c r="AZ7030"/>
      <c r="BA7030"/>
      <c r="BB7030"/>
      <c r="BC7030"/>
      <c r="BD7030"/>
      <c r="BE7030"/>
      <c r="BF7030"/>
      <c r="BG7030"/>
      <c r="BH7030"/>
      <c r="BI7030"/>
      <c r="BJ7030"/>
      <c r="BK7030"/>
      <c r="BL7030"/>
      <c r="BM7030"/>
      <c r="BN7030"/>
      <c r="BO7030"/>
    </row>
    <row r="7031" spans="1:67" ht="15" x14ac:dyDescent="0.25">
      <c r="A7031" s="245" t="s">
        <v>575</v>
      </c>
      <c r="B7031" s="245" t="s">
        <v>574</v>
      </c>
      <c r="C7031" s="245" t="s">
        <v>609</v>
      </c>
      <c r="D7031" s="245" t="s">
        <v>608</v>
      </c>
      <c r="E7031" s="246" t="s">
        <v>44</v>
      </c>
      <c r="F7031" s="245" t="s">
        <v>44</v>
      </c>
      <c r="G7031" s="245" t="s">
        <v>628</v>
      </c>
      <c r="H7031" s="245" t="s">
        <v>627</v>
      </c>
      <c r="I7031" s="245" t="s">
        <v>24</v>
      </c>
      <c r="J7031" s="245" t="s">
        <v>59</v>
      </c>
      <c r="K7031" s="246" t="s">
        <v>19116</v>
      </c>
      <c r="L7031" s="245" t="s">
        <v>568</v>
      </c>
      <c r="M7031"/>
      <c r="N7031"/>
      <c r="O7031"/>
      <c r="P7031"/>
      <c r="Q7031"/>
      <c r="R7031"/>
      <c r="S7031"/>
      <c r="T7031"/>
      <c r="U7031"/>
      <c r="V7031"/>
      <c r="W7031"/>
      <c r="X7031"/>
      <c r="Y7031"/>
      <c r="Z7031"/>
      <c r="AA7031"/>
      <c r="AB7031"/>
      <c r="AC7031"/>
      <c r="AD7031"/>
      <c r="AE7031"/>
      <c r="AF7031"/>
      <c r="AG7031"/>
      <c r="AH7031"/>
      <c r="AI7031"/>
      <c r="AJ7031"/>
      <c r="AK7031"/>
      <c r="AL7031"/>
      <c r="AM7031"/>
      <c r="AN7031"/>
      <c r="AO7031"/>
      <c r="AP7031"/>
      <c r="AQ7031"/>
      <c r="AR7031"/>
      <c r="AS7031"/>
      <c r="AT7031"/>
      <c r="AU7031"/>
      <c r="AV7031"/>
      <c r="AW7031"/>
      <c r="AX7031"/>
      <c r="AY7031"/>
      <c r="AZ7031"/>
      <c r="BA7031"/>
      <c r="BB7031"/>
      <c r="BC7031"/>
      <c r="BD7031"/>
      <c r="BE7031"/>
      <c r="BF7031"/>
      <c r="BG7031"/>
      <c r="BH7031"/>
      <c r="BI7031"/>
      <c r="BJ7031"/>
      <c r="BK7031"/>
      <c r="BL7031"/>
      <c r="BM7031"/>
      <c r="BN7031"/>
      <c r="BO7031"/>
    </row>
    <row r="7032" spans="1:67" ht="15" x14ac:dyDescent="0.25">
      <c r="A7032" s="245" t="s">
        <v>575</v>
      </c>
      <c r="B7032" s="245" t="s">
        <v>574</v>
      </c>
      <c r="C7032" s="245" t="s">
        <v>609</v>
      </c>
      <c r="D7032" s="245" t="s">
        <v>608</v>
      </c>
      <c r="E7032" s="246" t="s">
        <v>44</v>
      </c>
      <c r="F7032" s="245" t="s">
        <v>44</v>
      </c>
      <c r="G7032" s="245" t="s">
        <v>625</v>
      </c>
      <c r="H7032" s="245" t="s">
        <v>624</v>
      </c>
      <c r="I7032" s="245" t="s">
        <v>24</v>
      </c>
      <c r="J7032" s="245" t="s">
        <v>59</v>
      </c>
      <c r="K7032" s="246" t="s">
        <v>25785</v>
      </c>
      <c r="L7032" s="245" t="s">
        <v>568</v>
      </c>
      <c r="M7032"/>
      <c r="N7032"/>
      <c r="O7032"/>
      <c r="P7032"/>
      <c r="Q7032"/>
      <c r="R7032"/>
      <c r="S7032"/>
      <c r="T7032"/>
      <c r="U7032"/>
      <c r="V7032"/>
      <c r="W7032"/>
      <c r="X7032"/>
      <c r="Y7032"/>
      <c r="Z7032"/>
      <c r="AA7032"/>
      <c r="AB7032"/>
      <c r="AC7032"/>
      <c r="AD7032"/>
      <c r="AE7032"/>
      <c r="AF7032"/>
      <c r="AG7032"/>
      <c r="AH7032"/>
      <c r="AI7032"/>
      <c r="AJ7032"/>
      <c r="AK7032"/>
      <c r="AL7032"/>
      <c r="AM7032"/>
      <c r="AN7032"/>
      <c r="AO7032"/>
      <c r="AP7032"/>
      <c r="AQ7032"/>
      <c r="AR7032"/>
      <c r="AS7032"/>
      <c r="AT7032"/>
      <c r="AU7032"/>
      <c r="AV7032"/>
      <c r="AW7032"/>
      <c r="AX7032"/>
      <c r="AY7032"/>
      <c r="AZ7032"/>
      <c r="BA7032"/>
      <c r="BB7032"/>
      <c r="BC7032"/>
      <c r="BD7032"/>
      <c r="BE7032"/>
      <c r="BF7032"/>
      <c r="BG7032"/>
      <c r="BH7032"/>
      <c r="BI7032"/>
      <c r="BJ7032"/>
      <c r="BK7032"/>
      <c r="BL7032"/>
      <c r="BM7032"/>
      <c r="BN7032"/>
      <c r="BO7032"/>
    </row>
    <row r="7033" spans="1:67" ht="15" x14ac:dyDescent="0.25">
      <c r="A7033" s="245" t="s">
        <v>575</v>
      </c>
      <c r="B7033" s="245" t="s">
        <v>574</v>
      </c>
      <c r="C7033" s="245" t="s">
        <v>609</v>
      </c>
      <c r="D7033" s="245" t="s">
        <v>608</v>
      </c>
      <c r="E7033" s="246" t="s">
        <v>44</v>
      </c>
      <c r="F7033" s="245" t="s">
        <v>44</v>
      </c>
      <c r="G7033" s="245" t="s">
        <v>623</v>
      </c>
      <c r="H7033" s="245" t="s">
        <v>622</v>
      </c>
      <c r="I7033" s="245" t="s">
        <v>24</v>
      </c>
      <c r="J7033" s="245" t="s">
        <v>59</v>
      </c>
      <c r="K7033" s="246" t="s">
        <v>23996</v>
      </c>
      <c r="L7033" s="245" t="s">
        <v>568</v>
      </c>
      <c r="M7033"/>
      <c r="N7033"/>
      <c r="O7033"/>
      <c r="P7033"/>
      <c r="Q7033"/>
      <c r="R7033"/>
      <c r="S7033"/>
      <c r="T7033"/>
      <c r="U7033"/>
      <c r="V7033"/>
      <c r="W7033"/>
      <c r="X7033"/>
      <c r="Y7033"/>
      <c r="Z7033"/>
      <c r="AA7033"/>
      <c r="AB7033"/>
      <c r="AC7033"/>
      <c r="AD7033"/>
      <c r="AE7033"/>
      <c r="AF7033"/>
      <c r="AG7033"/>
      <c r="AH7033"/>
      <c r="AI7033"/>
      <c r="AJ7033"/>
      <c r="AK7033"/>
      <c r="AL7033"/>
      <c r="AM7033"/>
      <c r="AN7033"/>
      <c r="AO7033"/>
      <c r="AP7033"/>
      <c r="AQ7033"/>
      <c r="AR7033"/>
      <c r="AS7033"/>
      <c r="AT7033"/>
      <c r="AU7033"/>
      <c r="AV7033"/>
      <c r="AW7033"/>
      <c r="AX7033"/>
      <c r="AY7033"/>
      <c r="AZ7033"/>
      <c r="BA7033"/>
      <c r="BB7033"/>
      <c r="BC7033"/>
      <c r="BD7033"/>
      <c r="BE7033"/>
      <c r="BF7033"/>
      <c r="BG7033"/>
      <c r="BH7033"/>
      <c r="BI7033"/>
      <c r="BJ7033"/>
      <c r="BK7033"/>
      <c r="BL7033"/>
      <c r="BM7033"/>
      <c r="BN7033"/>
      <c r="BO7033"/>
    </row>
    <row r="7034" spans="1:67" ht="15" x14ac:dyDescent="0.25">
      <c r="A7034" s="245" t="s">
        <v>575</v>
      </c>
      <c r="B7034" s="245" t="s">
        <v>574</v>
      </c>
      <c r="C7034" s="245" t="s">
        <v>609</v>
      </c>
      <c r="D7034" s="245" t="s">
        <v>608</v>
      </c>
      <c r="E7034" s="246" t="s">
        <v>44</v>
      </c>
      <c r="F7034" s="245" t="s">
        <v>44</v>
      </c>
      <c r="G7034" s="245" t="s">
        <v>621</v>
      </c>
      <c r="H7034" s="245" t="s">
        <v>620</v>
      </c>
      <c r="I7034" s="245" t="s">
        <v>24</v>
      </c>
      <c r="J7034" s="245" t="s">
        <v>569</v>
      </c>
      <c r="K7034" s="246" t="s">
        <v>25786</v>
      </c>
      <c r="L7034" s="245" t="s">
        <v>568</v>
      </c>
      <c r="M7034"/>
      <c r="N7034"/>
      <c r="O7034"/>
      <c r="P7034"/>
      <c r="Q7034"/>
      <c r="R7034"/>
      <c r="S7034"/>
      <c r="T7034"/>
      <c r="U7034"/>
      <c r="V7034"/>
      <c r="W7034"/>
      <c r="X7034"/>
      <c r="Y7034"/>
      <c r="Z7034"/>
      <c r="AA7034"/>
      <c r="AB7034"/>
      <c r="AC7034"/>
      <c r="AD7034"/>
      <c r="AE7034"/>
      <c r="AF7034"/>
      <c r="AG7034"/>
      <c r="AH7034"/>
      <c r="AI7034"/>
      <c r="AJ7034"/>
      <c r="AK7034"/>
      <c r="AL7034"/>
      <c r="AM7034"/>
      <c r="AN7034"/>
      <c r="AO7034"/>
      <c r="AP7034"/>
      <c r="AQ7034"/>
      <c r="AR7034"/>
      <c r="AS7034"/>
      <c r="AT7034"/>
      <c r="AU7034"/>
      <c r="AV7034"/>
      <c r="AW7034"/>
      <c r="AX7034"/>
      <c r="AY7034"/>
      <c r="AZ7034"/>
      <c r="BA7034"/>
      <c r="BB7034"/>
      <c r="BC7034"/>
      <c r="BD7034"/>
      <c r="BE7034"/>
      <c r="BF7034"/>
      <c r="BG7034"/>
      <c r="BH7034"/>
      <c r="BI7034"/>
      <c r="BJ7034"/>
      <c r="BK7034"/>
      <c r="BL7034"/>
      <c r="BM7034"/>
      <c r="BN7034"/>
      <c r="BO7034"/>
    </row>
    <row r="7035" spans="1:67" ht="15" x14ac:dyDescent="0.25">
      <c r="A7035" s="245" t="s">
        <v>575</v>
      </c>
      <c r="B7035" s="245" t="s">
        <v>574</v>
      </c>
      <c r="C7035" s="245" t="s">
        <v>609</v>
      </c>
      <c r="D7035" s="245" t="s">
        <v>608</v>
      </c>
      <c r="E7035" s="246" t="s">
        <v>44</v>
      </c>
      <c r="F7035" s="245" t="s">
        <v>44</v>
      </c>
      <c r="G7035" s="245" t="s">
        <v>619</v>
      </c>
      <c r="H7035" s="245" t="s">
        <v>618</v>
      </c>
      <c r="I7035" s="245" t="s">
        <v>11</v>
      </c>
      <c r="J7035" s="245" t="s">
        <v>59</v>
      </c>
      <c r="K7035" s="246" t="s">
        <v>16288</v>
      </c>
      <c r="L7035" s="245" t="s">
        <v>568</v>
      </c>
      <c r="M7035"/>
      <c r="N7035"/>
      <c r="O7035"/>
      <c r="P7035"/>
      <c r="Q7035"/>
      <c r="R7035"/>
      <c r="S7035"/>
      <c r="T7035"/>
      <c r="U7035"/>
      <c r="V7035"/>
      <c r="W7035"/>
      <c r="X7035"/>
      <c r="Y7035"/>
      <c r="Z7035"/>
      <c r="AA7035"/>
      <c r="AB7035"/>
      <c r="AC7035"/>
      <c r="AD7035"/>
      <c r="AE7035"/>
      <c r="AF7035"/>
      <c r="AG7035"/>
      <c r="AH7035"/>
      <c r="AI7035"/>
      <c r="AJ7035"/>
      <c r="AK7035"/>
      <c r="AL7035"/>
      <c r="AM7035"/>
      <c r="AN7035"/>
      <c r="AO7035"/>
      <c r="AP7035"/>
      <c r="AQ7035"/>
      <c r="AR7035"/>
      <c r="AS7035"/>
      <c r="AT7035"/>
      <c r="AU7035"/>
      <c r="AV7035"/>
      <c r="AW7035"/>
      <c r="AX7035"/>
      <c r="AY7035"/>
      <c r="AZ7035"/>
      <c r="BA7035"/>
      <c r="BB7035"/>
      <c r="BC7035"/>
      <c r="BD7035"/>
      <c r="BE7035"/>
      <c r="BF7035"/>
      <c r="BG7035"/>
      <c r="BH7035"/>
      <c r="BI7035"/>
      <c r="BJ7035"/>
      <c r="BK7035"/>
      <c r="BL7035"/>
      <c r="BM7035"/>
      <c r="BN7035"/>
      <c r="BO7035"/>
    </row>
    <row r="7036" spans="1:67" ht="15" x14ac:dyDescent="0.25">
      <c r="A7036" s="245" t="s">
        <v>575</v>
      </c>
      <c r="B7036" s="245" t="s">
        <v>574</v>
      </c>
      <c r="C7036" s="245" t="s">
        <v>609</v>
      </c>
      <c r="D7036" s="245" t="s">
        <v>608</v>
      </c>
      <c r="E7036" s="246" t="s">
        <v>44</v>
      </c>
      <c r="F7036" s="245" t="s">
        <v>44</v>
      </c>
      <c r="G7036" s="245" t="s">
        <v>616</v>
      </c>
      <c r="H7036" s="245" t="s">
        <v>615</v>
      </c>
      <c r="I7036" s="245" t="s">
        <v>11</v>
      </c>
      <c r="J7036" s="245" t="s">
        <v>59</v>
      </c>
      <c r="K7036" s="246" t="s">
        <v>8487</v>
      </c>
      <c r="L7036" s="245" t="s">
        <v>568</v>
      </c>
      <c r="M7036"/>
      <c r="N7036"/>
      <c r="O7036"/>
      <c r="P7036"/>
      <c r="Q7036"/>
      <c r="R7036"/>
      <c r="S7036"/>
      <c r="T7036"/>
      <c r="U7036"/>
      <c r="V7036"/>
      <c r="W7036"/>
      <c r="X7036"/>
      <c r="Y7036"/>
      <c r="Z7036"/>
      <c r="AA7036"/>
      <c r="AB7036"/>
      <c r="AC7036"/>
      <c r="AD7036"/>
      <c r="AE7036"/>
      <c r="AF7036"/>
      <c r="AG7036"/>
      <c r="AH7036"/>
      <c r="AI7036"/>
      <c r="AJ7036"/>
      <c r="AK7036"/>
      <c r="AL7036"/>
      <c r="AM7036"/>
      <c r="AN7036"/>
      <c r="AO7036"/>
      <c r="AP7036"/>
      <c r="AQ7036"/>
      <c r="AR7036"/>
      <c r="AS7036"/>
      <c r="AT7036"/>
      <c r="AU7036"/>
      <c r="AV7036"/>
      <c r="AW7036"/>
      <c r="AX7036"/>
      <c r="AY7036"/>
      <c r="AZ7036"/>
      <c r="BA7036"/>
      <c r="BB7036"/>
      <c r="BC7036"/>
      <c r="BD7036"/>
      <c r="BE7036"/>
      <c r="BF7036"/>
      <c r="BG7036"/>
      <c r="BH7036"/>
      <c r="BI7036"/>
      <c r="BJ7036"/>
      <c r="BK7036"/>
      <c r="BL7036"/>
      <c r="BM7036"/>
      <c r="BN7036"/>
      <c r="BO7036"/>
    </row>
    <row r="7037" spans="1:67" ht="15" x14ac:dyDescent="0.25">
      <c r="A7037" s="245" t="s">
        <v>575</v>
      </c>
      <c r="B7037" s="245" t="s">
        <v>574</v>
      </c>
      <c r="C7037" s="245" t="s">
        <v>609</v>
      </c>
      <c r="D7037" s="245" t="s">
        <v>608</v>
      </c>
      <c r="E7037" s="246" t="s">
        <v>44</v>
      </c>
      <c r="F7037" s="245" t="s">
        <v>44</v>
      </c>
      <c r="G7037" s="245" t="s">
        <v>614</v>
      </c>
      <c r="H7037" s="245" t="s">
        <v>613</v>
      </c>
      <c r="I7037" s="245" t="s">
        <v>11</v>
      </c>
      <c r="J7037" s="245" t="s">
        <v>59</v>
      </c>
      <c r="K7037" s="246" t="s">
        <v>6045</v>
      </c>
      <c r="L7037" s="245" t="s">
        <v>568</v>
      </c>
      <c r="M7037"/>
      <c r="N7037"/>
      <c r="O7037"/>
      <c r="P7037"/>
      <c r="Q7037"/>
      <c r="R7037"/>
      <c r="S7037"/>
      <c r="T7037"/>
      <c r="U7037"/>
      <c r="V7037"/>
      <c r="W7037"/>
      <c r="X7037"/>
      <c r="Y7037"/>
      <c r="Z7037"/>
      <c r="AA7037"/>
      <c r="AB7037"/>
      <c r="AC7037"/>
      <c r="AD7037"/>
      <c r="AE7037"/>
      <c r="AF7037"/>
      <c r="AG7037"/>
      <c r="AH7037"/>
      <c r="AI7037"/>
      <c r="AJ7037"/>
      <c r="AK7037"/>
      <c r="AL7037"/>
      <c r="AM7037"/>
      <c r="AN7037"/>
      <c r="AO7037"/>
      <c r="AP7037"/>
      <c r="AQ7037"/>
      <c r="AR7037"/>
      <c r="AS7037"/>
      <c r="AT7037"/>
      <c r="AU7037"/>
      <c r="AV7037"/>
      <c r="AW7037"/>
      <c r="AX7037"/>
      <c r="AY7037"/>
      <c r="AZ7037"/>
      <c r="BA7037"/>
      <c r="BB7037"/>
      <c r="BC7037"/>
      <c r="BD7037"/>
      <c r="BE7037"/>
      <c r="BF7037"/>
      <c r="BG7037"/>
      <c r="BH7037"/>
      <c r="BI7037"/>
      <c r="BJ7037"/>
      <c r="BK7037"/>
      <c r="BL7037"/>
      <c r="BM7037"/>
      <c r="BN7037"/>
      <c r="BO7037"/>
    </row>
    <row r="7038" spans="1:67" ht="15" x14ac:dyDescent="0.25">
      <c r="A7038" s="245" t="s">
        <v>575</v>
      </c>
      <c r="B7038" s="245" t="s">
        <v>574</v>
      </c>
      <c r="C7038" s="245" t="s">
        <v>609</v>
      </c>
      <c r="D7038" s="245" t="s">
        <v>608</v>
      </c>
      <c r="E7038" s="246" t="s">
        <v>44</v>
      </c>
      <c r="F7038" s="245" t="s">
        <v>44</v>
      </c>
      <c r="G7038" s="245" t="s">
        <v>611</v>
      </c>
      <c r="H7038" s="245" t="s">
        <v>610</v>
      </c>
      <c r="I7038" s="245" t="s">
        <v>14</v>
      </c>
      <c r="J7038" s="245" t="s">
        <v>59</v>
      </c>
      <c r="K7038" s="246" t="s">
        <v>25787</v>
      </c>
      <c r="L7038" s="245" t="s">
        <v>568</v>
      </c>
      <c r="M7038"/>
      <c r="N7038"/>
      <c r="O7038"/>
      <c r="P7038"/>
      <c r="Q7038"/>
      <c r="R7038"/>
      <c r="S7038"/>
      <c r="T7038"/>
      <c r="U7038"/>
      <c r="V7038"/>
      <c r="W7038"/>
      <c r="X7038"/>
      <c r="Y7038"/>
      <c r="Z7038"/>
      <c r="AA7038"/>
      <c r="AB7038"/>
      <c r="AC7038"/>
      <c r="AD7038"/>
      <c r="AE7038"/>
      <c r="AF7038"/>
      <c r="AG7038"/>
      <c r="AH7038"/>
      <c r="AI7038"/>
      <c r="AJ7038"/>
      <c r="AK7038"/>
      <c r="AL7038"/>
      <c r="AM7038"/>
      <c r="AN7038"/>
      <c r="AO7038"/>
      <c r="AP7038"/>
      <c r="AQ7038"/>
      <c r="AR7038"/>
      <c r="AS7038"/>
      <c r="AT7038"/>
      <c r="AU7038"/>
      <c r="AV7038"/>
      <c r="AW7038"/>
      <c r="AX7038"/>
      <c r="AY7038"/>
      <c r="AZ7038"/>
      <c r="BA7038"/>
      <c r="BB7038"/>
      <c r="BC7038"/>
      <c r="BD7038"/>
      <c r="BE7038"/>
      <c r="BF7038"/>
      <c r="BG7038"/>
      <c r="BH7038"/>
      <c r="BI7038"/>
      <c r="BJ7038"/>
      <c r="BK7038"/>
      <c r="BL7038"/>
      <c r="BM7038"/>
      <c r="BN7038"/>
      <c r="BO7038"/>
    </row>
    <row r="7039" spans="1:67" ht="15" x14ac:dyDescent="0.25">
      <c r="A7039" s="245" t="s">
        <v>575</v>
      </c>
      <c r="B7039" s="245" t="s">
        <v>574</v>
      </c>
      <c r="C7039" s="245" t="s">
        <v>609</v>
      </c>
      <c r="D7039" s="245" t="s">
        <v>608</v>
      </c>
      <c r="E7039" s="246" t="s">
        <v>44</v>
      </c>
      <c r="F7039" s="245" t="s">
        <v>44</v>
      </c>
      <c r="G7039" s="245" t="s">
        <v>607</v>
      </c>
      <c r="H7039" s="245" t="s">
        <v>606</v>
      </c>
      <c r="I7039" s="245" t="s">
        <v>11</v>
      </c>
      <c r="J7039" s="245" t="s">
        <v>59</v>
      </c>
      <c r="K7039" s="246" t="s">
        <v>12403</v>
      </c>
      <c r="L7039" s="245" t="s">
        <v>568</v>
      </c>
      <c r="M7039"/>
      <c r="N7039"/>
      <c r="O7039"/>
      <c r="P7039"/>
      <c r="Q7039"/>
      <c r="R7039"/>
      <c r="S7039"/>
      <c r="T7039"/>
      <c r="U7039"/>
      <c r="V7039"/>
      <c r="W7039"/>
      <c r="X7039"/>
      <c r="Y7039"/>
      <c r="Z7039"/>
      <c r="AA7039"/>
      <c r="AB7039"/>
      <c r="AC7039"/>
      <c r="AD7039"/>
      <c r="AE7039"/>
      <c r="AF7039"/>
      <c r="AG7039"/>
      <c r="AH7039"/>
      <c r="AI7039"/>
      <c r="AJ7039"/>
      <c r="AK7039"/>
      <c r="AL7039"/>
      <c r="AM7039"/>
      <c r="AN7039"/>
      <c r="AO7039"/>
      <c r="AP7039"/>
      <c r="AQ7039"/>
      <c r="AR7039"/>
      <c r="AS7039"/>
      <c r="AT7039"/>
      <c r="AU7039"/>
      <c r="AV7039"/>
      <c r="AW7039"/>
      <c r="AX7039"/>
      <c r="AY7039"/>
      <c r="AZ7039"/>
      <c r="BA7039"/>
      <c r="BB7039"/>
      <c r="BC7039"/>
      <c r="BD7039"/>
      <c r="BE7039"/>
      <c r="BF7039"/>
      <c r="BG7039"/>
      <c r="BH7039"/>
      <c r="BI7039"/>
      <c r="BJ7039"/>
      <c r="BK7039"/>
      <c r="BL7039"/>
      <c r="BM7039"/>
      <c r="BN7039"/>
      <c r="BO7039"/>
    </row>
    <row r="7040" spans="1:67" ht="15" x14ac:dyDescent="0.25">
      <c r="A7040" s="245" t="s">
        <v>575</v>
      </c>
      <c r="B7040" s="245" t="s">
        <v>574</v>
      </c>
      <c r="C7040" s="245" t="s">
        <v>600</v>
      </c>
      <c r="D7040" s="245" t="s">
        <v>599</v>
      </c>
      <c r="E7040" s="246" t="s">
        <v>44</v>
      </c>
      <c r="F7040" s="245" t="s">
        <v>44</v>
      </c>
      <c r="G7040" s="245" t="s">
        <v>604</v>
      </c>
      <c r="H7040" s="245" t="s">
        <v>603</v>
      </c>
      <c r="I7040" s="245" t="s">
        <v>11</v>
      </c>
      <c r="J7040" s="245" t="s">
        <v>59</v>
      </c>
      <c r="K7040" s="246" t="s">
        <v>8323</v>
      </c>
      <c r="L7040" s="245" t="s">
        <v>568</v>
      </c>
      <c r="M7040"/>
      <c r="N7040"/>
      <c r="O7040"/>
      <c r="P7040"/>
      <c r="Q7040"/>
      <c r="R7040"/>
      <c r="S7040"/>
      <c r="T7040"/>
      <c r="U7040"/>
      <c r="V7040"/>
      <c r="W7040"/>
      <c r="X7040"/>
      <c r="Y7040"/>
      <c r="Z7040"/>
      <c r="AA7040"/>
      <c r="AB7040"/>
      <c r="AC7040"/>
      <c r="AD7040"/>
      <c r="AE7040"/>
      <c r="AF7040"/>
      <c r="AG7040"/>
      <c r="AH7040"/>
      <c r="AI7040"/>
      <c r="AJ7040"/>
      <c r="AK7040"/>
      <c r="AL7040"/>
      <c r="AM7040"/>
      <c r="AN7040"/>
      <c r="AO7040"/>
      <c r="AP7040"/>
      <c r="AQ7040"/>
      <c r="AR7040"/>
      <c r="AS7040"/>
      <c r="AT7040"/>
      <c r="AU7040"/>
      <c r="AV7040"/>
      <c r="AW7040"/>
      <c r="AX7040"/>
      <c r="AY7040"/>
      <c r="AZ7040"/>
      <c r="BA7040"/>
      <c r="BB7040"/>
      <c r="BC7040"/>
      <c r="BD7040"/>
      <c r="BE7040"/>
      <c r="BF7040"/>
      <c r="BG7040"/>
      <c r="BH7040"/>
      <c r="BI7040"/>
      <c r="BJ7040"/>
      <c r="BK7040"/>
      <c r="BL7040"/>
      <c r="BM7040"/>
      <c r="BN7040"/>
      <c r="BO7040"/>
    </row>
    <row r="7041" spans="1:67" ht="15" x14ac:dyDescent="0.25">
      <c r="A7041" s="245" t="s">
        <v>575</v>
      </c>
      <c r="B7041" s="245" t="s">
        <v>574</v>
      </c>
      <c r="C7041" s="245" t="s">
        <v>600</v>
      </c>
      <c r="D7041" s="245" t="s">
        <v>599</v>
      </c>
      <c r="E7041" s="246" t="s">
        <v>44</v>
      </c>
      <c r="F7041" s="245" t="s">
        <v>44</v>
      </c>
      <c r="G7041" s="245" t="s">
        <v>602</v>
      </c>
      <c r="H7041" s="245" t="s">
        <v>22421</v>
      </c>
      <c r="I7041" s="245" t="s">
        <v>11</v>
      </c>
      <c r="J7041" s="245" t="s">
        <v>59</v>
      </c>
      <c r="K7041" s="246" t="s">
        <v>10184</v>
      </c>
      <c r="L7041" s="245" t="s">
        <v>568</v>
      </c>
      <c r="M7041"/>
      <c r="N7041"/>
      <c r="O7041"/>
      <c r="P7041"/>
      <c r="Q7041"/>
      <c r="R7041"/>
      <c r="S7041"/>
      <c r="T7041"/>
      <c r="U7041"/>
      <c r="V7041"/>
      <c r="W7041"/>
      <c r="X7041"/>
      <c r="Y7041"/>
      <c r="Z7041"/>
      <c r="AA7041"/>
      <c r="AB7041"/>
      <c r="AC7041"/>
      <c r="AD7041"/>
      <c r="AE7041"/>
      <c r="AF7041"/>
      <c r="AG7041"/>
      <c r="AH7041"/>
      <c r="AI7041"/>
      <c r="AJ7041"/>
      <c r="AK7041"/>
      <c r="AL7041"/>
      <c r="AM7041"/>
      <c r="AN7041"/>
      <c r="AO7041"/>
      <c r="AP7041"/>
      <c r="AQ7041"/>
      <c r="AR7041"/>
      <c r="AS7041"/>
      <c r="AT7041"/>
      <c r="AU7041"/>
      <c r="AV7041"/>
      <c r="AW7041"/>
      <c r="AX7041"/>
      <c r="AY7041"/>
      <c r="AZ7041"/>
      <c r="BA7041"/>
      <c r="BB7041"/>
      <c r="BC7041"/>
      <c r="BD7041"/>
      <c r="BE7041"/>
      <c r="BF7041"/>
      <c r="BG7041"/>
      <c r="BH7041"/>
      <c r="BI7041"/>
      <c r="BJ7041"/>
      <c r="BK7041"/>
      <c r="BL7041"/>
      <c r="BM7041"/>
      <c r="BN7041"/>
      <c r="BO7041"/>
    </row>
    <row r="7042" spans="1:67" ht="15" x14ac:dyDescent="0.25">
      <c r="A7042" s="245" t="s">
        <v>575</v>
      </c>
      <c r="B7042" s="245" t="s">
        <v>574</v>
      </c>
      <c r="C7042" s="245" t="s">
        <v>600</v>
      </c>
      <c r="D7042" s="245" t="s">
        <v>599</v>
      </c>
      <c r="E7042" s="246" t="s">
        <v>44</v>
      </c>
      <c r="F7042" s="245" t="s">
        <v>44</v>
      </c>
      <c r="G7042" s="245" t="s">
        <v>598</v>
      </c>
      <c r="H7042" s="245" t="s">
        <v>597</v>
      </c>
      <c r="I7042" s="245" t="s">
        <v>11</v>
      </c>
      <c r="J7042" s="245" t="s">
        <v>59</v>
      </c>
      <c r="K7042" s="246" t="s">
        <v>25788</v>
      </c>
      <c r="L7042" s="245" t="s">
        <v>568</v>
      </c>
      <c r="M7042"/>
      <c r="N7042"/>
      <c r="O7042"/>
      <c r="P7042"/>
      <c r="Q7042"/>
      <c r="R7042"/>
      <c r="S7042"/>
      <c r="T7042"/>
      <c r="U7042"/>
      <c r="V7042"/>
      <c r="W7042"/>
      <c r="X7042"/>
      <c r="Y7042"/>
      <c r="Z7042"/>
      <c r="AA7042"/>
      <c r="AB7042"/>
      <c r="AC7042"/>
      <c r="AD7042"/>
      <c r="AE7042"/>
      <c r="AF7042"/>
      <c r="AG7042"/>
      <c r="AH7042"/>
      <c r="AI7042"/>
      <c r="AJ7042"/>
      <c r="AK7042"/>
      <c r="AL7042"/>
      <c r="AM7042"/>
      <c r="AN7042"/>
      <c r="AO7042"/>
      <c r="AP7042"/>
      <c r="AQ7042"/>
      <c r="AR7042"/>
      <c r="AS7042"/>
      <c r="AT7042"/>
      <c r="AU7042"/>
      <c r="AV7042"/>
      <c r="AW7042"/>
      <c r="AX7042"/>
      <c r="AY7042"/>
      <c r="AZ7042"/>
      <c r="BA7042"/>
      <c r="BB7042"/>
      <c r="BC7042"/>
      <c r="BD7042"/>
      <c r="BE7042"/>
      <c r="BF7042"/>
      <c r="BG7042"/>
      <c r="BH7042"/>
      <c r="BI7042"/>
      <c r="BJ7042"/>
      <c r="BK7042"/>
      <c r="BL7042"/>
      <c r="BM7042"/>
      <c r="BN7042"/>
      <c r="BO7042"/>
    </row>
    <row r="7043" spans="1:67" ht="15" x14ac:dyDescent="0.25">
      <c r="A7043" s="245" t="s">
        <v>575</v>
      </c>
      <c r="B7043" s="245" t="s">
        <v>574</v>
      </c>
      <c r="C7043" s="245" t="s">
        <v>600</v>
      </c>
      <c r="D7043" s="245" t="s">
        <v>599</v>
      </c>
      <c r="E7043" s="246" t="s">
        <v>44</v>
      </c>
      <c r="F7043" s="245" t="s">
        <v>44</v>
      </c>
      <c r="G7043" s="245" t="s">
        <v>22422</v>
      </c>
      <c r="H7043" s="245" t="s">
        <v>22423</v>
      </c>
      <c r="I7043" s="245" t="s">
        <v>11</v>
      </c>
      <c r="J7043" s="245" t="s">
        <v>59</v>
      </c>
      <c r="K7043" s="246" t="s">
        <v>11722</v>
      </c>
      <c r="L7043" s="245" t="s">
        <v>568</v>
      </c>
      <c r="M7043"/>
      <c r="N7043"/>
      <c r="O7043"/>
      <c r="P7043"/>
      <c r="Q7043"/>
      <c r="R7043"/>
      <c r="S7043"/>
      <c r="T7043"/>
      <c r="U7043"/>
      <c r="V7043"/>
      <c r="W7043"/>
      <c r="X7043"/>
      <c r="Y7043"/>
      <c r="Z7043"/>
      <c r="AA7043"/>
      <c r="AB7043"/>
      <c r="AC7043"/>
      <c r="AD7043"/>
      <c r="AE7043"/>
      <c r="AF7043"/>
      <c r="AG7043"/>
      <c r="AH7043"/>
      <c r="AI7043"/>
      <c r="AJ7043"/>
      <c r="AK7043"/>
      <c r="AL7043"/>
      <c r="AM7043"/>
      <c r="AN7043"/>
      <c r="AO7043"/>
      <c r="AP7043"/>
      <c r="AQ7043"/>
      <c r="AR7043"/>
      <c r="AS7043"/>
      <c r="AT7043"/>
      <c r="AU7043"/>
      <c r="AV7043"/>
      <c r="AW7043"/>
      <c r="AX7043"/>
      <c r="AY7043"/>
      <c r="AZ7043"/>
      <c r="BA7043"/>
      <c r="BB7043"/>
      <c r="BC7043"/>
      <c r="BD7043"/>
      <c r="BE7043"/>
      <c r="BF7043"/>
      <c r="BG7043"/>
      <c r="BH7043"/>
      <c r="BI7043"/>
      <c r="BJ7043"/>
      <c r="BK7043"/>
      <c r="BL7043"/>
      <c r="BM7043"/>
      <c r="BN7043"/>
      <c r="BO7043"/>
    </row>
    <row r="7044" spans="1:67" ht="15" x14ac:dyDescent="0.25">
      <c r="A7044" s="245" t="s">
        <v>575</v>
      </c>
      <c r="B7044" s="245" t="s">
        <v>574</v>
      </c>
      <c r="C7044" s="245" t="s">
        <v>22424</v>
      </c>
      <c r="D7044" s="245" t="s">
        <v>22425</v>
      </c>
      <c r="E7044" s="246" t="s">
        <v>44</v>
      </c>
      <c r="F7044" s="245" t="s">
        <v>44</v>
      </c>
      <c r="G7044" s="245" t="s">
        <v>22426</v>
      </c>
      <c r="H7044" s="245" t="s">
        <v>22427</v>
      </c>
      <c r="I7044" s="245" t="s">
        <v>24</v>
      </c>
      <c r="J7044" s="245" t="s">
        <v>569</v>
      </c>
      <c r="K7044" s="246" t="s">
        <v>25789</v>
      </c>
      <c r="L7044" s="245" t="s">
        <v>568</v>
      </c>
      <c r="M7044"/>
      <c r="N7044"/>
      <c r="O7044"/>
      <c r="P7044"/>
      <c r="Q7044"/>
      <c r="R7044"/>
      <c r="S7044"/>
      <c r="T7044"/>
      <c r="U7044"/>
      <c r="V7044"/>
      <c r="W7044"/>
      <c r="X7044"/>
      <c r="Y7044"/>
      <c r="Z7044"/>
      <c r="AA7044"/>
      <c r="AB7044"/>
      <c r="AC7044"/>
      <c r="AD7044"/>
      <c r="AE7044"/>
      <c r="AF7044"/>
      <c r="AG7044"/>
      <c r="AH7044"/>
      <c r="AI7044"/>
      <c r="AJ7044"/>
      <c r="AK7044"/>
      <c r="AL7044"/>
      <c r="AM7044"/>
      <c r="AN7044"/>
      <c r="AO7044"/>
      <c r="AP7044"/>
      <c r="AQ7044"/>
      <c r="AR7044"/>
      <c r="AS7044"/>
      <c r="AT7044"/>
      <c r="AU7044"/>
      <c r="AV7044"/>
      <c r="AW7044"/>
      <c r="AX7044"/>
      <c r="AY7044"/>
      <c r="AZ7044"/>
      <c r="BA7044"/>
      <c r="BB7044"/>
      <c r="BC7044"/>
      <c r="BD7044"/>
      <c r="BE7044"/>
      <c r="BF7044"/>
      <c r="BG7044"/>
      <c r="BH7044"/>
      <c r="BI7044"/>
      <c r="BJ7044"/>
      <c r="BK7044"/>
      <c r="BL7044"/>
      <c r="BM7044"/>
      <c r="BN7044"/>
      <c r="BO7044"/>
    </row>
    <row r="7045" spans="1:67" ht="15" x14ac:dyDescent="0.25">
      <c r="A7045" s="245" t="s">
        <v>575</v>
      </c>
      <c r="B7045" s="245" t="s">
        <v>574</v>
      </c>
      <c r="C7045" s="245" t="s">
        <v>22424</v>
      </c>
      <c r="D7045" s="245" t="s">
        <v>22425</v>
      </c>
      <c r="E7045" s="246" t="s">
        <v>44</v>
      </c>
      <c r="F7045" s="245" t="s">
        <v>44</v>
      </c>
      <c r="G7045" s="245" t="s">
        <v>22429</v>
      </c>
      <c r="H7045" s="245" t="s">
        <v>22430</v>
      </c>
      <c r="I7045" s="245" t="s">
        <v>24</v>
      </c>
      <c r="J7045" s="245" t="s">
        <v>569</v>
      </c>
      <c r="K7045" s="246" t="s">
        <v>25790</v>
      </c>
      <c r="L7045" s="245" t="s">
        <v>568</v>
      </c>
      <c r="M7045"/>
      <c r="N7045"/>
      <c r="O7045"/>
      <c r="P7045"/>
      <c r="Q7045"/>
      <c r="R7045"/>
      <c r="S7045"/>
      <c r="T7045"/>
      <c r="U7045"/>
      <c r="V7045"/>
      <c r="W7045"/>
      <c r="X7045"/>
      <c r="Y7045"/>
      <c r="Z7045"/>
      <c r="AA7045"/>
      <c r="AB7045"/>
      <c r="AC7045"/>
      <c r="AD7045"/>
      <c r="AE7045"/>
      <c r="AF7045"/>
      <c r="AG7045"/>
      <c r="AH7045"/>
      <c r="AI7045"/>
      <c r="AJ7045"/>
      <c r="AK7045"/>
      <c r="AL7045"/>
      <c r="AM7045"/>
      <c r="AN7045"/>
      <c r="AO7045"/>
      <c r="AP7045"/>
      <c r="AQ7045"/>
      <c r="AR7045"/>
      <c r="AS7045"/>
      <c r="AT7045"/>
      <c r="AU7045"/>
      <c r="AV7045"/>
      <c r="AW7045"/>
      <c r="AX7045"/>
      <c r="AY7045"/>
      <c r="AZ7045"/>
      <c r="BA7045"/>
      <c r="BB7045"/>
      <c r="BC7045"/>
      <c r="BD7045"/>
      <c r="BE7045"/>
      <c r="BF7045"/>
      <c r="BG7045"/>
      <c r="BH7045"/>
      <c r="BI7045"/>
      <c r="BJ7045"/>
      <c r="BK7045"/>
      <c r="BL7045"/>
      <c r="BM7045"/>
      <c r="BN7045"/>
      <c r="BO7045"/>
    </row>
    <row r="7046" spans="1:67" ht="15" x14ac:dyDescent="0.25">
      <c r="A7046" s="245" t="s">
        <v>575</v>
      </c>
      <c r="B7046" s="245" t="s">
        <v>574</v>
      </c>
      <c r="C7046" s="245" t="s">
        <v>22424</v>
      </c>
      <c r="D7046" s="245" t="s">
        <v>22425</v>
      </c>
      <c r="E7046" s="246" t="s">
        <v>44</v>
      </c>
      <c r="F7046" s="245" t="s">
        <v>44</v>
      </c>
      <c r="G7046" s="245" t="s">
        <v>22432</v>
      </c>
      <c r="H7046" s="245" t="s">
        <v>22433</v>
      </c>
      <c r="I7046" s="245" t="s">
        <v>24</v>
      </c>
      <c r="J7046" s="245" t="s">
        <v>569</v>
      </c>
      <c r="K7046" s="246" t="s">
        <v>25791</v>
      </c>
      <c r="L7046" s="245" t="s">
        <v>568</v>
      </c>
      <c r="M7046"/>
      <c r="N7046"/>
      <c r="O7046"/>
      <c r="P7046"/>
      <c r="Q7046"/>
      <c r="R7046"/>
      <c r="S7046"/>
      <c r="T7046"/>
      <c r="U7046"/>
      <c r="V7046"/>
      <c r="W7046"/>
      <c r="X7046"/>
      <c r="Y7046"/>
      <c r="Z7046"/>
      <c r="AA7046"/>
      <c r="AB7046"/>
      <c r="AC7046"/>
      <c r="AD7046"/>
      <c r="AE7046"/>
      <c r="AF7046"/>
      <c r="AG7046"/>
      <c r="AH7046"/>
      <c r="AI7046"/>
      <c r="AJ7046"/>
      <c r="AK7046"/>
      <c r="AL7046"/>
      <c r="AM7046"/>
      <c r="AN7046"/>
      <c r="AO7046"/>
      <c r="AP7046"/>
      <c r="AQ7046"/>
      <c r="AR7046"/>
      <c r="AS7046"/>
      <c r="AT7046"/>
      <c r="AU7046"/>
      <c r="AV7046"/>
      <c r="AW7046"/>
      <c r="AX7046"/>
      <c r="AY7046"/>
      <c r="AZ7046"/>
      <c r="BA7046"/>
      <c r="BB7046"/>
      <c r="BC7046"/>
      <c r="BD7046"/>
      <c r="BE7046"/>
      <c r="BF7046"/>
      <c r="BG7046"/>
      <c r="BH7046"/>
      <c r="BI7046"/>
      <c r="BJ7046"/>
      <c r="BK7046"/>
      <c r="BL7046"/>
      <c r="BM7046"/>
      <c r="BN7046"/>
      <c r="BO7046"/>
    </row>
    <row r="7047" spans="1:67" ht="15" x14ac:dyDescent="0.25">
      <c r="A7047" s="245" t="s">
        <v>575</v>
      </c>
      <c r="B7047" s="245" t="s">
        <v>574</v>
      </c>
      <c r="C7047" s="245" t="s">
        <v>22424</v>
      </c>
      <c r="D7047" s="245" t="s">
        <v>22425</v>
      </c>
      <c r="E7047" s="246" t="s">
        <v>44</v>
      </c>
      <c r="F7047" s="245" t="s">
        <v>44</v>
      </c>
      <c r="G7047" s="245" t="s">
        <v>22435</v>
      </c>
      <c r="H7047" s="245" t="s">
        <v>22436</v>
      </c>
      <c r="I7047" s="245" t="s">
        <v>24</v>
      </c>
      <c r="J7047" s="245" t="s">
        <v>569</v>
      </c>
      <c r="K7047" s="246" t="s">
        <v>25792</v>
      </c>
      <c r="L7047" s="245" t="s">
        <v>568</v>
      </c>
      <c r="M7047"/>
      <c r="N7047"/>
      <c r="O7047"/>
      <c r="P7047"/>
      <c r="Q7047"/>
      <c r="R7047"/>
      <c r="S7047"/>
      <c r="T7047"/>
      <c r="U7047"/>
      <c r="V7047"/>
      <c r="W7047"/>
      <c r="X7047"/>
      <c r="Y7047"/>
      <c r="Z7047"/>
      <c r="AA7047"/>
      <c r="AB7047"/>
      <c r="AC7047"/>
      <c r="AD7047"/>
      <c r="AE7047"/>
      <c r="AF7047"/>
      <c r="AG7047"/>
      <c r="AH7047"/>
      <c r="AI7047"/>
      <c r="AJ7047"/>
      <c r="AK7047"/>
      <c r="AL7047"/>
      <c r="AM7047"/>
      <c r="AN7047"/>
      <c r="AO7047"/>
      <c r="AP7047"/>
      <c r="AQ7047"/>
      <c r="AR7047"/>
      <c r="AS7047"/>
      <c r="AT7047"/>
      <c r="AU7047"/>
      <c r="AV7047"/>
      <c r="AW7047"/>
      <c r="AX7047"/>
      <c r="AY7047"/>
      <c r="AZ7047"/>
      <c r="BA7047"/>
      <c r="BB7047"/>
      <c r="BC7047"/>
      <c r="BD7047"/>
      <c r="BE7047"/>
      <c r="BF7047"/>
      <c r="BG7047"/>
      <c r="BH7047"/>
      <c r="BI7047"/>
      <c r="BJ7047"/>
      <c r="BK7047"/>
      <c r="BL7047"/>
      <c r="BM7047"/>
      <c r="BN7047"/>
      <c r="BO7047"/>
    </row>
    <row r="7048" spans="1:67" ht="15" x14ac:dyDescent="0.25">
      <c r="A7048" s="245" t="s">
        <v>575</v>
      </c>
      <c r="B7048" s="245" t="s">
        <v>574</v>
      </c>
      <c r="C7048" s="245" t="s">
        <v>22424</v>
      </c>
      <c r="D7048" s="245" t="s">
        <v>22425</v>
      </c>
      <c r="E7048" s="246" t="s">
        <v>44</v>
      </c>
      <c r="F7048" s="245" t="s">
        <v>44</v>
      </c>
      <c r="G7048" s="245" t="s">
        <v>22438</v>
      </c>
      <c r="H7048" s="245" t="s">
        <v>22439</v>
      </c>
      <c r="I7048" s="245" t="s">
        <v>24</v>
      </c>
      <c r="J7048" s="245" t="s">
        <v>569</v>
      </c>
      <c r="K7048" s="246" t="s">
        <v>25793</v>
      </c>
      <c r="L7048" s="245" t="s">
        <v>568</v>
      </c>
      <c r="M7048"/>
      <c r="N7048"/>
      <c r="O7048"/>
      <c r="P7048"/>
      <c r="Q7048"/>
      <c r="R7048"/>
      <c r="S7048"/>
      <c r="T7048"/>
      <c r="U7048"/>
      <c r="V7048"/>
      <c r="W7048"/>
      <c r="X7048"/>
      <c r="Y7048"/>
      <c r="Z7048"/>
      <c r="AA7048"/>
      <c r="AB7048"/>
      <c r="AC7048"/>
      <c r="AD7048"/>
      <c r="AE7048"/>
      <c r="AF7048"/>
      <c r="AG7048"/>
      <c r="AH7048"/>
      <c r="AI7048"/>
      <c r="AJ7048"/>
      <c r="AK7048"/>
      <c r="AL7048"/>
      <c r="AM7048"/>
      <c r="AN7048"/>
      <c r="AO7048"/>
      <c r="AP7048"/>
      <c r="AQ7048"/>
      <c r="AR7048"/>
      <c r="AS7048"/>
      <c r="AT7048"/>
      <c r="AU7048"/>
      <c r="AV7048"/>
      <c r="AW7048"/>
      <c r="AX7048"/>
      <c r="AY7048"/>
      <c r="AZ7048"/>
      <c r="BA7048"/>
      <c r="BB7048"/>
      <c r="BC7048"/>
      <c r="BD7048"/>
      <c r="BE7048"/>
      <c r="BF7048"/>
      <c r="BG7048"/>
      <c r="BH7048"/>
      <c r="BI7048"/>
      <c r="BJ7048"/>
      <c r="BK7048"/>
      <c r="BL7048"/>
      <c r="BM7048"/>
      <c r="BN7048"/>
      <c r="BO7048"/>
    </row>
    <row r="7049" spans="1:67" ht="15" x14ac:dyDescent="0.25">
      <c r="A7049" s="245" t="s">
        <v>575</v>
      </c>
      <c r="B7049" s="245" t="s">
        <v>574</v>
      </c>
      <c r="C7049" s="245" t="s">
        <v>22424</v>
      </c>
      <c r="D7049" s="245" t="s">
        <v>22425</v>
      </c>
      <c r="E7049" s="246" t="s">
        <v>44</v>
      </c>
      <c r="F7049" s="245" t="s">
        <v>44</v>
      </c>
      <c r="G7049" s="245" t="s">
        <v>22441</v>
      </c>
      <c r="H7049" s="245" t="s">
        <v>22442</v>
      </c>
      <c r="I7049" s="245" t="s">
        <v>24</v>
      </c>
      <c r="J7049" s="245" t="s">
        <v>569</v>
      </c>
      <c r="K7049" s="246" t="s">
        <v>25794</v>
      </c>
      <c r="L7049" s="245" t="s">
        <v>568</v>
      </c>
      <c r="M7049"/>
      <c r="N7049"/>
      <c r="O7049"/>
      <c r="P7049"/>
      <c r="Q7049"/>
      <c r="R7049"/>
      <c r="S7049"/>
      <c r="T7049"/>
      <c r="U7049"/>
      <c r="V7049"/>
      <c r="W7049"/>
      <c r="X7049"/>
      <c r="Y7049"/>
      <c r="Z7049"/>
      <c r="AA7049"/>
      <c r="AB7049"/>
      <c r="AC7049"/>
      <c r="AD7049"/>
      <c r="AE7049"/>
      <c r="AF7049"/>
      <c r="AG7049"/>
      <c r="AH7049"/>
      <c r="AI7049"/>
      <c r="AJ7049"/>
      <c r="AK7049"/>
      <c r="AL7049"/>
      <c r="AM7049"/>
      <c r="AN7049"/>
      <c r="AO7049"/>
      <c r="AP7049"/>
      <c r="AQ7049"/>
      <c r="AR7049"/>
      <c r="AS7049"/>
      <c r="AT7049"/>
      <c r="AU7049"/>
      <c r="AV7049"/>
      <c r="AW7049"/>
      <c r="AX7049"/>
      <c r="AY7049"/>
      <c r="AZ7049"/>
      <c r="BA7049"/>
      <c r="BB7049"/>
      <c r="BC7049"/>
      <c r="BD7049"/>
      <c r="BE7049"/>
      <c r="BF7049"/>
      <c r="BG7049"/>
      <c r="BH7049"/>
      <c r="BI7049"/>
      <c r="BJ7049"/>
      <c r="BK7049"/>
      <c r="BL7049"/>
      <c r="BM7049"/>
      <c r="BN7049"/>
      <c r="BO7049"/>
    </row>
    <row r="7050" spans="1:67" ht="15" x14ac:dyDescent="0.25">
      <c r="A7050" s="245" t="s">
        <v>575</v>
      </c>
      <c r="B7050" s="245" t="s">
        <v>574</v>
      </c>
      <c r="C7050" s="245" t="s">
        <v>22424</v>
      </c>
      <c r="D7050" s="245" t="s">
        <v>22425</v>
      </c>
      <c r="E7050" s="246" t="s">
        <v>44</v>
      </c>
      <c r="F7050" s="245" t="s">
        <v>44</v>
      </c>
      <c r="G7050" s="245" t="s">
        <v>22444</v>
      </c>
      <c r="H7050" s="245" t="s">
        <v>22445</v>
      </c>
      <c r="I7050" s="245" t="s">
        <v>24</v>
      </c>
      <c r="J7050" s="245" t="s">
        <v>569</v>
      </c>
      <c r="K7050" s="246" t="s">
        <v>25795</v>
      </c>
      <c r="L7050" s="245" t="s">
        <v>568</v>
      </c>
      <c r="M7050"/>
      <c r="N7050"/>
      <c r="O7050"/>
      <c r="P7050"/>
      <c r="Q7050"/>
      <c r="R7050"/>
      <c r="S7050"/>
      <c r="T7050"/>
      <c r="U7050"/>
      <c r="V7050"/>
      <c r="W7050"/>
      <c r="X7050"/>
      <c r="Y7050"/>
      <c r="Z7050"/>
      <c r="AA7050"/>
      <c r="AB7050"/>
      <c r="AC7050"/>
      <c r="AD7050"/>
      <c r="AE7050"/>
      <c r="AF7050"/>
      <c r="AG7050"/>
      <c r="AH7050"/>
      <c r="AI7050"/>
      <c r="AJ7050"/>
      <c r="AK7050"/>
      <c r="AL7050"/>
      <c r="AM7050"/>
      <c r="AN7050"/>
      <c r="AO7050"/>
      <c r="AP7050"/>
      <c r="AQ7050"/>
      <c r="AR7050"/>
      <c r="AS7050"/>
      <c r="AT7050"/>
      <c r="AU7050"/>
      <c r="AV7050"/>
      <c r="AW7050"/>
      <c r="AX7050"/>
      <c r="AY7050"/>
      <c r="AZ7050"/>
      <c r="BA7050"/>
      <c r="BB7050"/>
      <c r="BC7050"/>
      <c r="BD7050"/>
      <c r="BE7050"/>
      <c r="BF7050"/>
      <c r="BG7050"/>
      <c r="BH7050"/>
      <c r="BI7050"/>
      <c r="BJ7050"/>
      <c r="BK7050"/>
      <c r="BL7050"/>
      <c r="BM7050"/>
      <c r="BN7050"/>
      <c r="BO7050"/>
    </row>
    <row r="7051" spans="1:67" ht="15" x14ac:dyDescent="0.25">
      <c r="A7051" s="245" t="s">
        <v>575</v>
      </c>
      <c r="B7051" s="245" t="s">
        <v>574</v>
      </c>
      <c r="C7051" s="245" t="s">
        <v>22424</v>
      </c>
      <c r="D7051" s="245" t="s">
        <v>22425</v>
      </c>
      <c r="E7051" s="246" t="s">
        <v>44</v>
      </c>
      <c r="F7051" s="245" t="s">
        <v>44</v>
      </c>
      <c r="G7051" s="245" t="s">
        <v>22447</v>
      </c>
      <c r="H7051" s="245" t="s">
        <v>22448</v>
      </c>
      <c r="I7051" s="245" t="s">
        <v>24</v>
      </c>
      <c r="J7051" s="245" t="s">
        <v>569</v>
      </c>
      <c r="K7051" s="246" t="s">
        <v>25796</v>
      </c>
      <c r="L7051" s="245" t="s">
        <v>568</v>
      </c>
      <c r="M7051"/>
      <c r="N7051"/>
      <c r="O7051"/>
      <c r="P7051"/>
      <c r="Q7051"/>
      <c r="R7051"/>
      <c r="S7051"/>
      <c r="T7051"/>
      <c r="U7051"/>
      <c r="V7051"/>
      <c r="W7051"/>
      <c r="X7051"/>
      <c r="Y7051"/>
      <c r="Z7051"/>
      <c r="AA7051"/>
      <c r="AB7051"/>
      <c r="AC7051"/>
      <c r="AD7051"/>
      <c r="AE7051"/>
      <c r="AF7051"/>
      <c r="AG7051"/>
      <c r="AH7051"/>
      <c r="AI7051"/>
      <c r="AJ7051"/>
      <c r="AK7051"/>
      <c r="AL7051"/>
      <c r="AM7051"/>
      <c r="AN7051"/>
      <c r="AO7051"/>
      <c r="AP7051"/>
      <c r="AQ7051"/>
      <c r="AR7051"/>
      <c r="AS7051"/>
      <c r="AT7051"/>
      <c r="AU7051"/>
      <c r="AV7051"/>
      <c r="AW7051"/>
      <c r="AX7051"/>
      <c r="AY7051"/>
      <c r="AZ7051"/>
      <c r="BA7051"/>
      <c r="BB7051"/>
      <c r="BC7051"/>
      <c r="BD7051"/>
      <c r="BE7051"/>
      <c r="BF7051"/>
      <c r="BG7051"/>
      <c r="BH7051"/>
      <c r="BI7051"/>
      <c r="BJ7051"/>
      <c r="BK7051"/>
      <c r="BL7051"/>
      <c r="BM7051"/>
      <c r="BN7051"/>
      <c r="BO7051"/>
    </row>
    <row r="7052" spans="1:67" ht="15" x14ac:dyDescent="0.25">
      <c r="A7052" s="245" t="s">
        <v>575</v>
      </c>
      <c r="B7052" s="245" t="s">
        <v>574</v>
      </c>
      <c r="C7052" s="245" t="s">
        <v>22424</v>
      </c>
      <c r="D7052" s="245" t="s">
        <v>22425</v>
      </c>
      <c r="E7052" s="246" t="s">
        <v>44</v>
      </c>
      <c r="F7052" s="245" t="s">
        <v>44</v>
      </c>
      <c r="G7052" s="245" t="s">
        <v>22450</v>
      </c>
      <c r="H7052" s="245" t="s">
        <v>22451</v>
      </c>
      <c r="I7052" s="245" t="s">
        <v>24</v>
      </c>
      <c r="J7052" s="245" t="s">
        <v>569</v>
      </c>
      <c r="K7052" s="246" t="s">
        <v>25797</v>
      </c>
      <c r="L7052" s="245" t="s">
        <v>568</v>
      </c>
      <c r="M7052"/>
      <c r="N7052"/>
      <c r="O7052"/>
      <c r="P7052"/>
      <c r="Q7052"/>
      <c r="R7052"/>
      <c r="S7052"/>
      <c r="T7052"/>
      <c r="U7052"/>
      <c r="V7052"/>
      <c r="W7052"/>
      <c r="X7052"/>
      <c r="Y7052"/>
      <c r="Z7052"/>
      <c r="AA7052"/>
      <c r="AB7052"/>
      <c r="AC7052"/>
      <c r="AD7052"/>
      <c r="AE7052"/>
      <c r="AF7052"/>
      <c r="AG7052"/>
      <c r="AH7052"/>
      <c r="AI7052"/>
      <c r="AJ7052"/>
      <c r="AK7052"/>
      <c r="AL7052"/>
      <c r="AM7052"/>
      <c r="AN7052"/>
      <c r="AO7052"/>
      <c r="AP7052"/>
      <c r="AQ7052"/>
      <c r="AR7052"/>
      <c r="AS7052"/>
      <c r="AT7052"/>
      <c r="AU7052"/>
      <c r="AV7052"/>
      <c r="AW7052"/>
      <c r="AX7052"/>
      <c r="AY7052"/>
      <c r="AZ7052"/>
      <c r="BA7052"/>
      <c r="BB7052"/>
      <c r="BC7052"/>
      <c r="BD7052"/>
      <c r="BE7052"/>
      <c r="BF7052"/>
      <c r="BG7052"/>
      <c r="BH7052"/>
      <c r="BI7052"/>
      <c r="BJ7052"/>
      <c r="BK7052"/>
      <c r="BL7052"/>
      <c r="BM7052"/>
      <c r="BN7052"/>
      <c r="BO7052"/>
    </row>
    <row r="7053" spans="1:67" ht="15" x14ac:dyDescent="0.25">
      <c r="A7053" s="245" t="s">
        <v>575</v>
      </c>
      <c r="B7053" s="245" t="s">
        <v>574</v>
      </c>
      <c r="C7053" s="245" t="s">
        <v>22424</v>
      </c>
      <c r="D7053" s="245" t="s">
        <v>22425</v>
      </c>
      <c r="E7053" s="246" t="s">
        <v>44</v>
      </c>
      <c r="F7053" s="245" t="s">
        <v>44</v>
      </c>
      <c r="G7053" s="245" t="s">
        <v>22453</v>
      </c>
      <c r="H7053" s="245" t="s">
        <v>22454</v>
      </c>
      <c r="I7053" s="245" t="s">
        <v>24</v>
      </c>
      <c r="J7053" s="245" t="s">
        <v>569</v>
      </c>
      <c r="K7053" s="246" t="s">
        <v>25798</v>
      </c>
      <c r="L7053" s="245" t="s">
        <v>568</v>
      </c>
      <c r="M7053"/>
      <c r="N7053"/>
      <c r="O7053"/>
      <c r="P7053"/>
      <c r="Q7053"/>
      <c r="R7053"/>
      <c r="S7053"/>
      <c r="T7053"/>
      <c r="U7053"/>
      <c r="V7053"/>
      <c r="W7053"/>
      <c r="X7053"/>
      <c r="Y7053"/>
      <c r="Z7053"/>
      <c r="AA7053"/>
      <c r="AB7053"/>
      <c r="AC7053"/>
      <c r="AD7053"/>
      <c r="AE7053"/>
      <c r="AF7053"/>
      <c r="AG7053"/>
      <c r="AH7053"/>
      <c r="AI7053"/>
      <c r="AJ7053"/>
      <c r="AK7053"/>
      <c r="AL7053"/>
      <c r="AM7053"/>
      <c r="AN7053"/>
      <c r="AO7053"/>
      <c r="AP7053"/>
      <c r="AQ7053"/>
      <c r="AR7053"/>
      <c r="AS7053"/>
      <c r="AT7053"/>
      <c r="AU7053"/>
      <c r="AV7053"/>
      <c r="AW7053"/>
      <c r="AX7053"/>
      <c r="AY7053"/>
      <c r="AZ7053"/>
      <c r="BA7053"/>
      <c r="BB7053"/>
      <c r="BC7053"/>
      <c r="BD7053"/>
      <c r="BE7053"/>
      <c r="BF7053"/>
      <c r="BG7053"/>
      <c r="BH7053"/>
      <c r="BI7053"/>
      <c r="BJ7053"/>
      <c r="BK7053"/>
      <c r="BL7053"/>
      <c r="BM7053"/>
      <c r="BN7053"/>
      <c r="BO7053"/>
    </row>
    <row r="7054" spans="1:67" ht="15" x14ac:dyDescent="0.25">
      <c r="A7054" s="245" t="s">
        <v>575</v>
      </c>
      <c r="B7054" s="245" t="s">
        <v>574</v>
      </c>
      <c r="C7054" s="245" t="s">
        <v>22424</v>
      </c>
      <c r="D7054" s="245" t="s">
        <v>22425</v>
      </c>
      <c r="E7054" s="246" t="s">
        <v>44</v>
      </c>
      <c r="F7054" s="245" t="s">
        <v>44</v>
      </c>
      <c r="G7054" s="245" t="s">
        <v>22456</v>
      </c>
      <c r="H7054" s="245" t="s">
        <v>22457</v>
      </c>
      <c r="I7054" s="245" t="s">
        <v>24</v>
      </c>
      <c r="J7054" s="245" t="s">
        <v>569</v>
      </c>
      <c r="K7054" s="246" t="s">
        <v>25799</v>
      </c>
      <c r="L7054" s="245" t="s">
        <v>568</v>
      </c>
      <c r="M7054"/>
      <c r="N7054"/>
      <c r="O7054"/>
      <c r="P7054"/>
      <c r="Q7054"/>
      <c r="R7054"/>
      <c r="S7054"/>
      <c r="T7054"/>
      <c r="U7054"/>
      <c r="V7054"/>
      <c r="W7054"/>
      <c r="X7054"/>
      <c r="Y7054"/>
      <c r="Z7054"/>
      <c r="AA7054"/>
      <c r="AB7054"/>
      <c r="AC7054"/>
      <c r="AD7054"/>
      <c r="AE7054"/>
      <c r="AF7054"/>
      <c r="AG7054"/>
      <c r="AH7054"/>
      <c r="AI7054"/>
      <c r="AJ7054"/>
      <c r="AK7054"/>
      <c r="AL7054"/>
      <c r="AM7054"/>
      <c r="AN7054"/>
      <c r="AO7054"/>
      <c r="AP7054"/>
      <c r="AQ7054"/>
      <c r="AR7054"/>
      <c r="AS7054"/>
      <c r="AT7054"/>
      <c r="AU7054"/>
      <c r="AV7054"/>
      <c r="AW7054"/>
      <c r="AX7054"/>
      <c r="AY7054"/>
      <c r="AZ7054"/>
      <c r="BA7054"/>
      <c r="BB7054"/>
      <c r="BC7054"/>
      <c r="BD7054"/>
      <c r="BE7054"/>
      <c r="BF7054"/>
      <c r="BG7054"/>
      <c r="BH7054"/>
      <c r="BI7054"/>
      <c r="BJ7054"/>
      <c r="BK7054"/>
      <c r="BL7054"/>
      <c r="BM7054"/>
      <c r="BN7054"/>
      <c r="BO7054"/>
    </row>
    <row r="7055" spans="1:67" ht="15" x14ac:dyDescent="0.25">
      <c r="A7055" s="245" t="s">
        <v>575</v>
      </c>
      <c r="B7055" s="245" t="s">
        <v>574</v>
      </c>
      <c r="C7055" s="245" t="s">
        <v>22424</v>
      </c>
      <c r="D7055" s="245" t="s">
        <v>22425</v>
      </c>
      <c r="E7055" s="246" t="s">
        <v>44</v>
      </c>
      <c r="F7055" s="245" t="s">
        <v>44</v>
      </c>
      <c r="G7055" s="245" t="s">
        <v>22459</v>
      </c>
      <c r="H7055" s="245" t="s">
        <v>22460</v>
      </c>
      <c r="I7055" s="245" t="s">
        <v>24</v>
      </c>
      <c r="J7055" s="245" t="s">
        <v>569</v>
      </c>
      <c r="K7055" s="246" t="s">
        <v>25800</v>
      </c>
      <c r="L7055" s="245" t="s">
        <v>568</v>
      </c>
      <c r="M7055"/>
      <c r="N7055"/>
      <c r="O7055"/>
      <c r="P7055"/>
      <c r="Q7055"/>
      <c r="R7055"/>
      <c r="S7055"/>
      <c r="T7055"/>
      <c r="U7055"/>
      <c r="V7055"/>
      <c r="W7055"/>
      <c r="X7055"/>
      <c r="Y7055"/>
      <c r="Z7055"/>
      <c r="AA7055"/>
      <c r="AB7055"/>
      <c r="AC7055"/>
      <c r="AD7055"/>
      <c r="AE7055"/>
      <c r="AF7055"/>
      <c r="AG7055"/>
      <c r="AH7055"/>
      <c r="AI7055"/>
      <c r="AJ7055"/>
      <c r="AK7055"/>
      <c r="AL7055"/>
      <c r="AM7055"/>
      <c r="AN7055"/>
      <c r="AO7055"/>
      <c r="AP7055"/>
      <c r="AQ7055"/>
      <c r="AR7055"/>
      <c r="AS7055"/>
      <c r="AT7055"/>
      <c r="AU7055"/>
      <c r="AV7055"/>
      <c r="AW7055"/>
      <c r="AX7055"/>
      <c r="AY7055"/>
      <c r="AZ7055"/>
      <c r="BA7055"/>
      <c r="BB7055"/>
      <c r="BC7055"/>
      <c r="BD7055"/>
      <c r="BE7055"/>
      <c r="BF7055"/>
      <c r="BG7055"/>
      <c r="BH7055"/>
      <c r="BI7055"/>
      <c r="BJ7055"/>
      <c r="BK7055"/>
      <c r="BL7055"/>
      <c r="BM7055"/>
      <c r="BN7055"/>
      <c r="BO7055"/>
    </row>
    <row r="7056" spans="1:67" ht="15" x14ac:dyDescent="0.25">
      <c r="A7056" s="245" t="s">
        <v>575</v>
      </c>
      <c r="B7056" s="245" t="s">
        <v>574</v>
      </c>
      <c r="C7056" s="245" t="s">
        <v>22424</v>
      </c>
      <c r="D7056" s="245" t="s">
        <v>22425</v>
      </c>
      <c r="E7056" s="246" t="s">
        <v>44</v>
      </c>
      <c r="F7056" s="245" t="s">
        <v>44</v>
      </c>
      <c r="G7056" s="245" t="s">
        <v>22462</v>
      </c>
      <c r="H7056" s="245" t="s">
        <v>22463</v>
      </c>
      <c r="I7056" s="245" t="s">
        <v>24</v>
      </c>
      <c r="J7056" s="245" t="s">
        <v>569</v>
      </c>
      <c r="K7056" s="246" t="s">
        <v>25801</v>
      </c>
      <c r="L7056" s="245" t="s">
        <v>568</v>
      </c>
      <c r="M7056"/>
      <c r="N7056"/>
      <c r="O7056"/>
      <c r="P7056"/>
      <c r="Q7056"/>
      <c r="R7056"/>
      <c r="S7056"/>
      <c r="T7056"/>
      <c r="U7056"/>
      <c r="V7056"/>
      <c r="W7056"/>
      <c r="X7056"/>
      <c r="Y7056"/>
      <c r="Z7056"/>
      <c r="AA7056"/>
      <c r="AB7056"/>
      <c r="AC7056"/>
      <c r="AD7056"/>
      <c r="AE7056"/>
      <c r="AF7056"/>
      <c r="AG7056"/>
      <c r="AH7056"/>
      <c r="AI7056"/>
      <c r="AJ7056"/>
      <c r="AK7056"/>
      <c r="AL7056"/>
      <c r="AM7056"/>
      <c r="AN7056"/>
      <c r="AO7056"/>
      <c r="AP7056"/>
      <c r="AQ7056"/>
      <c r="AR7056"/>
      <c r="AS7056"/>
      <c r="AT7056"/>
      <c r="AU7056"/>
      <c r="AV7056"/>
      <c r="AW7056"/>
      <c r="AX7056"/>
      <c r="AY7056"/>
      <c r="AZ7056"/>
      <c r="BA7056"/>
      <c r="BB7056"/>
      <c r="BC7056"/>
      <c r="BD7056"/>
      <c r="BE7056"/>
      <c r="BF7056"/>
      <c r="BG7056"/>
      <c r="BH7056"/>
      <c r="BI7056"/>
      <c r="BJ7056"/>
      <c r="BK7056"/>
      <c r="BL7056"/>
      <c r="BM7056"/>
      <c r="BN7056"/>
      <c r="BO7056"/>
    </row>
    <row r="7057" spans="1:67" ht="15" x14ac:dyDescent="0.25">
      <c r="A7057" s="245" t="s">
        <v>575</v>
      </c>
      <c r="B7057" s="245" t="s">
        <v>574</v>
      </c>
      <c r="C7057" s="245" t="s">
        <v>22424</v>
      </c>
      <c r="D7057" s="245" t="s">
        <v>22425</v>
      </c>
      <c r="E7057" s="246" t="s">
        <v>44</v>
      </c>
      <c r="F7057" s="245" t="s">
        <v>44</v>
      </c>
      <c r="G7057" s="245" t="s">
        <v>22465</v>
      </c>
      <c r="H7057" s="245" t="s">
        <v>22466</v>
      </c>
      <c r="I7057" s="245" t="s">
        <v>24</v>
      </c>
      <c r="J7057" s="245" t="s">
        <v>569</v>
      </c>
      <c r="K7057" s="246" t="s">
        <v>25802</v>
      </c>
      <c r="L7057" s="245" t="s">
        <v>568</v>
      </c>
      <c r="M7057"/>
      <c r="N7057"/>
      <c r="O7057"/>
      <c r="P7057"/>
      <c r="Q7057"/>
      <c r="R7057"/>
      <c r="S7057"/>
      <c r="T7057"/>
      <c r="U7057"/>
      <c r="V7057"/>
      <c r="W7057"/>
      <c r="X7057"/>
      <c r="Y7057"/>
      <c r="Z7057"/>
      <c r="AA7057"/>
      <c r="AB7057"/>
      <c r="AC7057"/>
      <c r="AD7057"/>
      <c r="AE7057"/>
      <c r="AF7057"/>
      <c r="AG7057"/>
      <c r="AH7057"/>
      <c r="AI7057"/>
      <c r="AJ7057"/>
      <c r="AK7057"/>
      <c r="AL7057"/>
      <c r="AM7057"/>
      <c r="AN7057"/>
      <c r="AO7057"/>
      <c r="AP7057"/>
      <c r="AQ7057"/>
      <c r="AR7057"/>
      <c r="AS7057"/>
      <c r="AT7057"/>
      <c r="AU7057"/>
      <c r="AV7057"/>
      <c r="AW7057"/>
      <c r="AX7057"/>
      <c r="AY7057"/>
      <c r="AZ7057"/>
      <c r="BA7057"/>
      <c r="BB7057"/>
      <c r="BC7057"/>
      <c r="BD7057"/>
      <c r="BE7057"/>
      <c r="BF7057"/>
      <c r="BG7057"/>
      <c r="BH7057"/>
      <c r="BI7057"/>
      <c r="BJ7057"/>
      <c r="BK7057"/>
      <c r="BL7057"/>
      <c r="BM7057"/>
      <c r="BN7057"/>
      <c r="BO7057"/>
    </row>
    <row r="7058" spans="1:67" ht="15" x14ac:dyDescent="0.25">
      <c r="A7058" s="245" t="s">
        <v>575</v>
      </c>
      <c r="B7058" s="245" t="s">
        <v>574</v>
      </c>
      <c r="C7058" s="245" t="s">
        <v>22424</v>
      </c>
      <c r="D7058" s="245" t="s">
        <v>22425</v>
      </c>
      <c r="E7058" s="246" t="s">
        <v>44</v>
      </c>
      <c r="F7058" s="245" t="s">
        <v>44</v>
      </c>
      <c r="G7058" s="245" t="s">
        <v>22468</v>
      </c>
      <c r="H7058" s="245" t="s">
        <v>22469</v>
      </c>
      <c r="I7058" s="245" t="s">
        <v>24</v>
      </c>
      <c r="J7058" s="245" t="s">
        <v>569</v>
      </c>
      <c r="K7058" s="246" t="s">
        <v>25803</v>
      </c>
      <c r="L7058" s="245" t="s">
        <v>568</v>
      </c>
      <c r="M7058"/>
      <c r="N7058"/>
      <c r="O7058"/>
      <c r="P7058"/>
      <c r="Q7058"/>
      <c r="R7058"/>
      <c r="S7058"/>
      <c r="T7058"/>
      <c r="U7058"/>
      <c r="V7058"/>
      <c r="W7058"/>
      <c r="X7058"/>
      <c r="Y7058"/>
      <c r="Z7058"/>
      <c r="AA7058"/>
      <c r="AB7058"/>
      <c r="AC7058"/>
      <c r="AD7058"/>
      <c r="AE7058"/>
      <c r="AF7058"/>
      <c r="AG7058"/>
      <c r="AH7058"/>
      <c r="AI7058"/>
      <c r="AJ7058"/>
      <c r="AK7058"/>
      <c r="AL7058"/>
      <c r="AM7058"/>
      <c r="AN7058"/>
      <c r="AO7058"/>
      <c r="AP7058"/>
      <c r="AQ7058"/>
      <c r="AR7058"/>
      <c r="AS7058"/>
      <c r="AT7058"/>
      <c r="AU7058"/>
      <c r="AV7058"/>
      <c r="AW7058"/>
      <c r="AX7058"/>
      <c r="AY7058"/>
      <c r="AZ7058"/>
      <c r="BA7058"/>
      <c r="BB7058"/>
      <c r="BC7058"/>
      <c r="BD7058"/>
      <c r="BE7058"/>
      <c r="BF7058"/>
      <c r="BG7058"/>
      <c r="BH7058"/>
      <c r="BI7058"/>
      <c r="BJ7058"/>
      <c r="BK7058"/>
      <c r="BL7058"/>
      <c r="BM7058"/>
      <c r="BN7058"/>
      <c r="BO7058"/>
    </row>
    <row r="7059" spans="1:67" ht="15" x14ac:dyDescent="0.25">
      <c r="A7059" s="245" t="s">
        <v>575</v>
      </c>
      <c r="B7059" s="245" t="s">
        <v>574</v>
      </c>
      <c r="C7059" s="245" t="s">
        <v>22424</v>
      </c>
      <c r="D7059" s="245" t="s">
        <v>22425</v>
      </c>
      <c r="E7059" s="246" t="s">
        <v>44</v>
      </c>
      <c r="F7059" s="245" t="s">
        <v>44</v>
      </c>
      <c r="G7059" s="245" t="s">
        <v>22471</v>
      </c>
      <c r="H7059" s="245" t="s">
        <v>22472</v>
      </c>
      <c r="I7059" s="245" t="s">
        <v>24</v>
      </c>
      <c r="J7059" s="245" t="s">
        <v>569</v>
      </c>
      <c r="K7059" s="246" t="s">
        <v>25804</v>
      </c>
      <c r="L7059" s="245" t="s">
        <v>568</v>
      </c>
      <c r="M7059"/>
      <c r="N7059"/>
      <c r="O7059"/>
      <c r="P7059"/>
      <c r="Q7059"/>
      <c r="R7059"/>
      <c r="S7059"/>
      <c r="T7059"/>
      <c r="U7059"/>
      <c r="V7059"/>
      <c r="W7059"/>
      <c r="X7059"/>
      <c r="Y7059"/>
      <c r="Z7059"/>
      <c r="AA7059"/>
      <c r="AB7059"/>
      <c r="AC7059"/>
      <c r="AD7059"/>
      <c r="AE7059"/>
      <c r="AF7059"/>
      <c r="AG7059"/>
      <c r="AH7059"/>
      <c r="AI7059"/>
      <c r="AJ7059"/>
      <c r="AK7059"/>
      <c r="AL7059"/>
      <c r="AM7059"/>
      <c r="AN7059"/>
      <c r="AO7059"/>
      <c r="AP7059"/>
      <c r="AQ7059"/>
      <c r="AR7059"/>
      <c r="AS7059"/>
      <c r="AT7059"/>
      <c r="AU7059"/>
      <c r="AV7059"/>
      <c r="AW7059"/>
      <c r="AX7059"/>
      <c r="AY7059"/>
      <c r="AZ7059"/>
      <c r="BA7059"/>
      <c r="BB7059"/>
      <c r="BC7059"/>
      <c r="BD7059"/>
      <c r="BE7059"/>
      <c r="BF7059"/>
      <c r="BG7059"/>
      <c r="BH7059"/>
      <c r="BI7059"/>
      <c r="BJ7059"/>
      <c r="BK7059"/>
      <c r="BL7059"/>
      <c r="BM7059"/>
      <c r="BN7059"/>
      <c r="BO7059"/>
    </row>
    <row r="7060" spans="1:67" ht="15" x14ac:dyDescent="0.25">
      <c r="A7060" s="245" t="s">
        <v>575</v>
      </c>
      <c r="B7060" s="245" t="s">
        <v>574</v>
      </c>
      <c r="C7060" s="245" t="s">
        <v>22424</v>
      </c>
      <c r="D7060" s="245" t="s">
        <v>22425</v>
      </c>
      <c r="E7060" s="246" t="s">
        <v>44</v>
      </c>
      <c r="F7060" s="245" t="s">
        <v>44</v>
      </c>
      <c r="G7060" s="245" t="s">
        <v>22474</v>
      </c>
      <c r="H7060" s="245" t="s">
        <v>22475</v>
      </c>
      <c r="I7060" s="245" t="s">
        <v>24</v>
      </c>
      <c r="J7060" s="245" t="s">
        <v>569</v>
      </c>
      <c r="K7060" s="246" t="s">
        <v>25805</v>
      </c>
      <c r="L7060" s="245" t="s">
        <v>568</v>
      </c>
      <c r="M7060"/>
      <c r="N7060"/>
      <c r="O7060"/>
      <c r="P7060"/>
      <c r="Q7060"/>
      <c r="R7060"/>
      <c r="S7060"/>
      <c r="T7060"/>
      <c r="U7060"/>
      <c r="V7060"/>
      <c r="W7060"/>
      <c r="X7060"/>
      <c r="Y7060"/>
      <c r="Z7060"/>
      <c r="AA7060"/>
      <c r="AB7060"/>
      <c r="AC7060"/>
      <c r="AD7060"/>
      <c r="AE7060"/>
      <c r="AF7060"/>
      <c r="AG7060"/>
      <c r="AH7060"/>
      <c r="AI7060"/>
      <c r="AJ7060"/>
      <c r="AK7060"/>
      <c r="AL7060"/>
      <c r="AM7060"/>
      <c r="AN7060"/>
      <c r="AO7060"/>
      <c r="AP7060"/>
      <c r="AQ7060"/>
      <c r="AR7060"/>
      <c r="AS7060"/>
      <c r="AT7060"/>
      <c r="AU7060"/>
      <c r="AV7060"/>
      <c r="AW7060"/>
      <c r="AX7060"/>
      <c r="AY7060"/>
      <c r="AZ7060"/>
      <c r="BA7060"/>
      <c r="BB7060"/>
      <c r="BC7060"/>
      <c r="BD7060"/>
      <c r="BE7060"/>
      <c r="BF7060"/>
      <c r="BG7060"/>
      <c r="BH7060"/>
      <c r="BI7060"/>
      <c r="BJ7060"/>
      <c r="BK7060"/>
      <c r="BL7060"/>
      <c r="BM7060"/>
      <c r="BN7060"/>
      <c r="BO7060"/>
    </row>
    <row r="7061" spans="1:67" ht="15" x14ac:dyDescent="0.25">
      <c r="A7061" s="245" t="s">
        <v>575</v>
      </c>
      <c r="B7061" s="245" t="s">
        <v>574</v>
      </c>
      <c r="C7061" s="245" t="s">
        <v>22424</v>
      </c>
      <c r="D7061" s="245" t="s">
        <v>22425</v>
      </c>
      <c r="E7061" s="246" t="s">
        <v>44</v>
      </c>
      <c r="F7061" s="245" t="s">
        <v>44</v>
      </c>
      <c r="G7061" s="245" t="s">
        <v>22477</v>
      </c>
      <c r="H7061" s="245" t="s">
        <v>22478</v>
      </c>
      <c r="I7061" s="245" t="s">
        <v>24</v>
      </c>
      <c r="J7061" s="245" t="s">
        <v>569</v>
      </c>
      <c r="K7061" s="246" t="s">
        <v>25806</v>
      </c>
      <c r="L7061" s="245" t="s">
        <v>568</v>
      </c>
      <c r="M7061"/>
      <c r="N7061"/>
      <c r="O7061"/>
      <c r="P7061"/>
      <c r="Q7061"/>
      <c r="R7061"/>
      <c r="S7061"/>
      <c r="T7061"/>
      <c r="U7061"/>
      <c r="V7061"/>
      <c r="W7061"/>
      <c r="X7061"/>
      <c r="Y7061"/>
      <c r="Z7061"/>
      <c r="AA7061"/>
      <c r="AB7061"/>
      <c r="AC7061"/>
      <c r="AD7061"/>
      <c r="AE7061"/>
      <c r="AF7061"/>
      <c r="AG7061"/>
      <c r="AH7061"/>
      <c r="AI7061"/>
      <c r="AJ7061"/>
      <c r="AK7061"/>
      <c r="AL7061"/>
      <c r="AM7061"/>
      <c r="AN7061"/>
      <c r="AO7061"/>
      <c r="AP7061"/>
      <c r="AQ7061"/>
      <c r="AR7061"/>
      <c r="AS7061"/>
      <c r="AT7061"/>
      <c r="AU7061"/>
      <c r="AV7061"/>
      <c r="AW7061"/>
      <c r="AX7061"/>
      <c r="AY7061"/>
      <c r="AZ7061"/>
      <c r="BA7061"/>
      <c r="BB7061"/>
      <c r="BC7061"/>
      <c r="BD7061"/>
      <c r="BE7061"/>
      <c r="BF7061"/>
      <c r="BG7061"/>
      <c r="BH7061"/>
      <c r="BI7061"/>
      <c r="BJ7061"/>
      <c r="BK7061"/>
      <c r="BL7061"/>
      <c r="BM7061"/>
      <c r="BN7061"/>
      <c r="BO7061"/>
    </row>
    <row r="7062" spans="1:67" ht="15" x14ac:dyDescent="0.25">
      <c r="A7062" s="245" t="s">
        <v>575</v>
      </c>
      <c r="B7062" s="245" t="s">
        <v>574</v>
      </c>
      <c r="C7062" s="245" t="s">
        <v>22424</v>
      </c>
      <c r="D7062" s="245" t="s">
        <v>22425</v>
      </c>
      <c r="E7062" s="246" t="s">
        <v>44</v>
      </c>
      <c r="F7062" s="245" t="s">
        <v>44</v>
      </c>
      <c r="G7062" s="245" t="s">
        <v>22480</v>
      </c>
      <c r="H7062" s="245" t="s">
        <v>22481</v>
      </c>
      <c r="I7062" s="245" t="s">
        <v>24</v>
      </c>
      <c r="J7062" s="245" t="s">
        <v>569</v>
      </c>
      <c r="K7062" s="246" t="s">
        <v>25807</v>
      </c>
      <c r="L7062" s="245" t="s">
        <v>568</v>
      </c>
      <c r="M7062"/>
      <c r="N7062"/>
      <c r="O7062"/>
      <c r="P7062"/>
      <c r="Q7062"/>
      <c r="R7062"/>
      <c r="S7062"/>
      <c r="T7062"/>
      <c r="U7062"/>
      <c r="V7062"/>
      <c r="W7062"/>
      <c r="X7062"/>
      <c r="Y7062"/>
      <c r="Z7062"/>
      <c r="AA7062"/>
      <c r="AB7062"/>
      <c r="AC7062"/>
      <c r="AD7062"/>
      <c r="AE7062"/>
      <c r="AF7062"/>
      <c r="AG7062"/>
      <c r="AH7062"/>
      <c r="AI7062"/>
      <c r="AJ7062"/>
      <c r="AK7062"/>
      <c r="AL7062"/>
      <c r="AM7062"/>
      <c r="AN7062"/>
      <c r="AO7062"/>
      <c r="AP7062"/>
      <c r="AQ7062"/>
      <c r="AR7062"/>
      <c r="AS7062"/>
      <c r="AT7062"/>
      <c r="AU7062"/>
      <c r="AV7062"/>
      <c r="AW7062"/>
      <c r="AX7062"/>
      <c r="AY7062"/>
      <c r="AZ7062"/>
      <c r="BA7062"/>
      <c r="BB7062"/>
      <c r="BC7062"/>
      <c r="BD7062"/>
      <c r="BE7062"/>
      <c r="BF7062"/>
      <c r="BG7062"/>
      <c r="BH7062"/>
      <c r="BI7062"/>
      <c r="BJ7062"/>
      <c r="BK7062"/>
      <c r="BL7062"/>
      <c r="BM7062"/>
      <c r="BN7062"/>
      <c r="BO7062"/>
    </row>
    <row r="7063" spans="1:67" ht="15" x14ac:dyDescent="0.25">
      <c r="A7063" s="245" t="s">
        <v>575</v>
      </c>
      <c r="B7063" s="245" t="s">
        <v>574</v>
      </c>
      <c r="C7063" s="245" t="s">
        <v>22424</v>
      </c>
      <c r="D7063" s="245" t="s">
        <v>22425</v>
      </c>
      <c r="E7063" s="246" t="s">
        <v>44</v>
      </c>
      <c r="F7063" s="245" t="s">
        <v>44</v>
      </c>
      <c r="G7063" s="245" t="s">
        <v>22483</v>
      </c>
      <c r="H7063" s="245" t="s">
        <v>22484</v>
      </c>
      <c r="I7063" s="245" t="s">
        <v>24</v>
      </c>
      <c r="J7063" s="245" t="s">
        <v>569</v>
      </c>
      <c r="K7063" s="246" t="s">
        <v>25808</v>
      </c>
      <c r="L7063" s="245" t="s">
        <v>568</v>
      </c>
      <c r="M7063"/>
      <c r="N7063"/>
      <c r="O7063"/>
      <c r="P7063"/>
      <c r="Q7063"/>
      <c r="R7063"/>
      <c r="S7063"/>
      <c r="T7063"/>
      <c r="U7063"/>
      <c r="V7063"/>
      <c r="W7063"/>
      <c r="X7063"/>
      <c r="Y7063"/>
      <c r="Z7063"/>
      <c r="AA7063"/>
      <c r="AB7063"/>
      <c r="AC7063"/>
      <c r="AD7063"/>
      <c r="AE7063"/>
      <c r="AF7063"/>
      <c r="AG7063"/>
      <c r="AH7063"/>
      <c r="AI7063"/>
      <c r="AJ7063"/>
      <c r="AK7063"/>
      <c r="AL7063"/>
      <c r="AM7063"/>
      <c r="AN7063"/>
      <c r="AO7063"/>
      <c r="AP7063"/>
      <c r="AQ7063"/>
      <c r="AR7063"/>
      <c r="AS7063"/>
      <c r="AT7063"/>
      <c r="AU7063"/>
      <c r="AV7063"/>
      <c r="AW7063"/>
      <c r="AX7063"/>
      <c r="AY7063"/>
      <c r="AZ7063"/>
      <c r="BA7063"/>
      <c r="BB7063"/>
      <c r="BC7063"/>
      <c r="BD7063"/>
      <c r="BE7063"/>
      <c r="BF7063"/>
      <c r="BG7063"/>
      <c r="BH7063"/>
      <c r="BI7063"/>
      <c r="BJ7063"/>
      <c r="BK7063"/>
      <c r="BL7063"/>
      <c r="BM7063"/>
      <c r="BN7063"/>
      <c r="BO7063"/>
    </row>
    <row r="7064" spans="1:67" ht="15" x14ac:dyDescent="0.25">
      <c r="A7064" s="245" t="s">
        <v>575</v>
      </c>
      <c r="B7064" s="245" t="s">
        <v>574</v>
      </c>
      <c r="C7064" s="245" t="s">
        <v>22424</v>
      </c>
      <c r="D7064" s="245" t="s">
        <v>22425</v>
      </c>
      <c r="E7064" s="246" t="s">
        <v>44</v>
      </c>
      <c r="F7064" s="245" t="s">
        <v>44</v>
      </c>
      <c r="G7064" s="245" t="s">
        <v>22486</v>
      </c>
      <c r="H7064" s="245" t="s">
        <v>22487</v>
      </c>
      <c r="I7064" s="245" t="s">
        <v>11</v>
      </c>
      <c r="J7064" s="245" t="s">
        <v>569</v>
      </c>
      <c r="K7064" s="246" t="s">
        <v>25809</v>
      </c>
      <c r="L7064" s="245" t="s">
        <v>568</v>
      </c>
      <c r="M7064"/>
      <c r="N7064"/>
      <c r="O7064"/>
      <c r="P7064"/>
      <c r="Q7064"/>
      <c r="R7064"/>
      <c r="S7064"/>
      <c r="T7064"/>
      <c r="U7064"/>
      <c r="V7064"/>
      <c r="W7064"/>
      <c r="X7064"/>
      <c r="Y7064"/>
      <c r="Z7064"/>
      <c r="AA7064"/>
      <c r="AB7064"/>
      <c r="AC7064"/>
      <c r="AD7064"/>
      <c r="AE7064"/>
      <c r="AF7064"/>
      <c r="AG7064"/>
      <c r="AH7064"/>
      <c r="AI7064"/>
      <c r="AJ7064"/>
      <c r="AK7064"/>
      <c r="AL7064"/>
      <c r="AM7064"/>
      <c r="AN7064"/>
      <c r="AO7064"/>
      <c r="AP7064"/>
      <c r="AQ7064"/>
      <c r="AR7064"/>
      <c r="AS7064"/>
      <c r="AT7064"/>
      <c r="AU7064"/>
      <c r="AV7064"/>
      <c r="AW7064"/>
      <c r="AX7064"/>
      <c r="AY7064"/>
      <c r="AZ7064"/>
      <c r="BA7064"/>
      <c r="BB7064"/>
      <c r="BC7064"/>
      <c r="BD7064"/>
      <c r="BE7064"/>
      <c r="BF7064"/>
      <c r="BG7064"/>
      <c r="BH7064"/>
      <c r="BI7064"/>
      <c r="BJ7064"/>
      <c r="BK7064"/>
      <c r="BL7064"/>
      <c r="BM7064"/>
      <c r="BN7064"/>
      <c r="BO7064"/>
    </row>
    <row r="7065" spans="1:67" ht="15" x14ac:dyDescent="0.25">
      <c r="A7065" s="245" t="s">
        <v>575</v>
      </c>
      <c r="B7065" s="245" t="s">
        <v>574</v>
      </c>
      <c r="C7065" s="245" t="s">
        <v>22424</v>
      </c>
      <c r="D7065" s="245" t="s">
        <v>22425</v>
      </c>
      <c r="E7065" s="246" t="s">
        <v>44</v>
      </c>
      <c r="F7065" s="245" t="s">
        <v>44</v>
      </c>
      <c r="G7065" s="245" t="s">
        <v>22489</v>
      </c>
      <c r="H7065" s="245" t="s">
        <v>22490</v>
      </c>
      <c r="I7065" s="245" t="s">
        <v>11</v>
      </c>
      <c r="J7065" s="245" t="s">
        <v>59</v>
      </c>
      <c r="K7065" s="246" t="s">
        <v>25810</v>
      </c>
      <c r="L7065" s="245" t="s">
        <v>568</v>
      </c>
      <c r="M7065"/>
      <c r="N7065"/>
      <c r="O7065"/>
      <c r="P7065"/>
      <c r="Q7065"/>
      <c r="R7065"/>
      <c r="S7065"/>
      <c r="T7065"/>
      <c r="U7065"/>
      <c r="V7065"/>
      <c r="W7065"/>
      <c r="X7065"/>
      <c r="Y7065"/>
      <c r="Z7065"/>
      <c r="AA7065"/>
      <c r="AB7065"/>
      <c r="AC7065"/>
      <c r="AD7065"/>
      <c r="AE7065"/>
      <c r="AF7065"/>
      <c r="AG7065"/>
      <c r="AH7065"/>
      <c r="AI7065"/>
      <c r="AJ7065"/>
      <c r="AK7065"/>
      <c r="AL7065"/>
      <c r="AM7065"/>
      <c r="AN7065"/>
      <c r="AO7065"/>
      <c r="AP7065"/>
      <c r="AQ7065"/>
      <c r="AR7065"/>
      <c r="AS7065"/>
      <c r="AT7065"/>
      <c r="AU7065"/>
      <c r="AV7065"/>
      <c r="AW7065"/>
      <c r="AX7065"/>
      <c r="AY7065"/>
      <c r="AZ7065"/>
      <c r="BA7065"/>
      <c r="BB7065"/>
      <c r="BC7065"/>
      <c r="BD7065"/>
      <c r="BE7065"/>
      <c r="BF7065"/>
      <c r="BG7065"/>
      <c r="BH7065"/>
      <c r="BI7065"/>
      <c r="BJ7065"/>
      <c r="BK7065"/>
      <c r="BL7065"/>
      <c r="BM7065"/>
      <c r="BN7065"/>
      <c r="BO7065"/>
    </row>
    <row r="7066" spans="1:67" ht="15" x14ac:dyDescent="0.25">
      <c r="A7066" s="245" t="s">
        <v>575</v>
      </c>
      <c r="B7066" s="245" t="s">
        <v>574</v>
      </c>
      <c r="C7066" s="245" t="s">
        <v>22424</v>
      </c>
      <c r="D7066" s="245" t="s">
        <v>22425</v>
      </c>
      <c r="E7066" s="246" t="s">
        <v>44</v>
      </c>
      <c r="F7066" s="245" t="s">
        <v>44</v>
      </c>
      <c r="G7066" s="245" t="s">
        <v>22492</v>
      </c>
      <c r="H7066" s="245" t="s">
        <v>22493</v>
      </c>
      <c r="I7066" s="245" t="s">
        <v>24</v>
      </c>
      <c r="J7066" s="245" t="s">
        <v>59</v>
      </c>
      <c r="K7066" s="246" t="s">
        <v>25811</v>
      </c>
      <c r="L7066" s="245" t="s">
        <v>568</v>
      </c>
      <c r="M7066"/>
      <c r="N7066"/>
      <c r="O7066"/>
      <c r="P7066"/>
      <c r="Q7066"/>
      <c r="R7066"/>
      <c r="S7066"/>
      <c r="T7066"/>
      <c r="U7066"/>
      <c r="V7066"/>
      <c r="W7066"/>
      <c r="X7066"/>
      <c r="Y7066"/>
      <c r="Z7066"/>
      <c r="AA7066"/>
      <c r="AB7066"/>
      <c r="AC7066"/>
      <c r="AD7066"/>
      <c r="AE7066"/>
      <c r="AF7066"/>
      <c r="AG7066"/>
      <c r="AH7066"/>
      <c r="AI7066"/>
      <c r="AJ7066"/>
      <c r="AK7066"/>
      <c r="AL7066"/>
      <c r="AM7066"/>
      <c r="AN7066"/>
      <c r="AO7066"/>
      <c r="AP7066"/>
      <c r="AQ7066"/>
      <c r="AR7066"/>
      <c r="AS7066"/>
      <c r="AT7066"/>
      <c r="AU7066"/>
      <c r="AV7066"/>
      <c r="AW7066"/>
      <c r="AX7066"/>
      <c r="AY7066"/>
      <c r="AZ7066"/>
      <c r="BA7066"/>
      <c r="BB7066"/>
      <c r="BC7066"/>
      <c r="BD7066"/>
      <c r="BE7066"/>
      <c r="BF7066"/>
      <c r="BG7066"/>
      <c r="BH7066"/>
      <c r="BI7066"/>
      <c r="BJ7066"/>
      <c r="BK7066"/>
      <c r="BL7066"/>
      <c r="BM7066"/>
      <c r="BN7066"/>
      <c r="BO7066"/>
    </row>
    <row r="7067" spans="1:67" ht="15" x14ac:dyDescent="0.25">
      <c r="A7067" s="245" t="s">
        <v>575</v>
      </c>
      <c r="B7067" s="245" t="s">
        <v>574</v>
      </c>
      <c r="C7067" s="245" t="s">
        <v>573</v>
      </c>
      <c r="D7067" s="245" t="s">
        <v>572</v>
      </c>
      <c r="E7067" s="246" t="s">
        <v>44</v>
      </c>
      <c r="F7067" s="245" t="s">
        <v>44</v>
      </c>
      <c r="G7067" s="245" t="s">
        <v>595</v>
      </c>
      <c r="H7067" s="245" t="s">
        <v>594</v>
      </c>
      <c r="I7067" s="245" t="s">
        <v>11</v>
      </c>
      <c r="J7067" s="245" t="s">
        <v>59</v>
      </c>
      <c r="K7067" s="246" t="s">
        <v>6045</v>
      </c>
      <c r="L7067" s="245" t="s">
        <v>568</v>
      </c>
      <c r="M7067"/>
      <c r="N7067"/>
      <c r="O7067"/>
      <c r="P7067"/>
      <c r="Q7067"/>
      <c r="R7067"/>
      <c r="S7067"/>
      <c r="T7067"/>
      <c r="U7067"/>
      <c r="V7067"/>
      <c r="W7067"/>
      <c r="X7067"/>
      <c r="Y7067"/>
      <c r="Z7067"/>
      <c r="AA7067"/>
      <c r="AB7067"/>
      <c r="AC7067"/>
      <c r="AD7067"/>
      <c r="AE7067"/>
      <c r="AF7067"/>
      <c r="AG7067"/>
      <c r="AH7067"/>
      <c r="AI7067"/>
      <c r="AJ7067"/>
      <c r="AK7067"/>
      <c r="AL7067"/>
      <c r="AM7067"/>
      <c r="AN7067"/>
      <c r="AO7067"/>
      <c r="AP7067"/>
      <c r="AQ7067"/>
      <c r="AR7067"/>
      <c r="AS7067"/>
      <c r="AT7067"/>
      <c r="AU7067"/>
      <c r="AV7067"/>
      <c r="AW7067"/>
      <c r="AX7067"/>
      <c r="AY7067"/>
      <c r="AZ7067"/>
      <c r="BA7067"/>
      <c r="BB7067"/>
      <c r="BC7067"/>
      <c r="BD7067"/>
      <c r="BE7067"/>
      <c r="BF7067"/>
      <c r="BG7067"/>
      <c r="BH7067"/>
      <c r="BI7067"/>
      <c r="BJ7067"/>
      <c r="BK7067"/>
      <c r="BL7067"/>
      <c r="BM7067"/>
      <c r="BN7067"/>
      <c r="BO7067"/>
    </row>
    <row r="7068" spans="1:67" ht="15" x14ac:dyDescent="0.25">
      <c r="A7068" s="245" t="s">
        <v>575</v>
      </c>
      <c r="B7068" s="245" t="s">
        <v>574</v>
      </c>
      <c r="C7068" s="245" t="s">
        <v>573</v>
      </c>
      <c r="D7068" s="245" t="s">
        <v>572</v>
      </c>
      <c r="E7068" s="246" t="s">
        <v>44</v>
      </c>
      <c r="F7068" s="245" t="s">
        <v>44</v>
      </c>
      <c r="G7068" s="245" t="s">
        <v>593</v>
      </c>
      <c r="H7068" s="245" t="s">
        <v>592</v>
      </c>
      <c r="I7068" s="245" t="s">
        <v>24</v>
      </c>
      <c r="J7068" s="245" t="s">
        <v>59</v>
      </c>
      <c r="K7068" s="246" t="s">
        <v>25812</v>
      </c>
      <c r="L7068" s="245" t="s">
        <v>568</v>
      </c>
      <c r="M7068"/>
      <c r="N7068"/>
      <c r="O7068"/>
      <c r="P7068"/>
      <c r="Q7068"/>
      <c r="R7068"/>
      <c r="S7068"/>
      <c r="T7068"/>
      <c r="U7068"/>
      <c r="V7068"/>
      <c r="W7068"/>
      <c r="X7068"/>
      <c r="Y7068"/>
      <c r="Z7068"/>
      <c r="AA7068"/>
      <c r="AB7068"/>
      <c r="AC7068"/>
      <c r="AD7068"/>
      <c r="AE7068"/>
      <c r="AF7068"/>
      <c r="AG7068"/>
      <c r="AH7068"/>
      <c r="AI7068"/>
      <c r="AJ7068"/>
      <c r="AK7068"/>
      <c r="AL7068"/>
      <c r="AM7068"/>
      <c r="AN7068"/>
      <c r="AO7068"/>
      <c r="AP7068"/>
      <c r="AQ7068"/>
      <c r="AR7068"/>
      <c r="AS7068"/>
      <c r="AT7068"/>
      <c r="AU7068"/>
      <c r="AV7068"/>
      <c r="AW7068"/>
      <c r="AX7068"/>
      <c r="AY7068"/>
      <c r="AZ7068"/>
      <c r="BA7068"/>
      <c r="BB7068"/>
      <c r="BC7068"/>
      <c r="BD7068"/>
      <c r="BE7068"/>
      <c r="BF7068"/>
      <c r="BG7068"/>
      <c r="BH7068"/>
      <c r="BI7068"/>
      <c r="BJ7068"/>
      <c r="BK7068"/>
      <c r="BL7068"/>
      <c r="BM7068"/>
      <c r="BN7068"/>
      <c r="BO7068"/>
    </row>
    <row r="7069" spans="1:67" ht="15" x14ac:dyDescent="0.25">
      <c r="A7069" s="245" t="s">
        <v>575</v>
      </c>
      <c r="B7069" s="245" t="s">
        <v>574</v>
      </c>
      <c r="C7069" s="245" t="s">
        <v>573</v>
      </c>
      <c r="D7069" s="245" t="s">
        <v>572</v>
      </c>
      <c r="E7069" s="246" t="s">
        <v>44</v>
      </c>
      <c r="F7069" s="245" t="s">
        <v>44</v>
      </c>
      <c r="G7069" s="245" t="s">
        <v>591</v>
      </c>
      <c r="H7069" s="245" t="s">
        <v>590</v>
      </c>
      <c r="I7069" s="245" t="s">
        <v>24</v>
      </c>
      <c r="J7069" s="245" t="s">
        <v>59</v>
      </c>
      <c r="K7069" s="246" t="s">
        <v>25813</v>
      </c>
      <c r="L7069" s="245" t="s">
        <v>568</v>
      </c>
      <c r="M7069"/>
      <c r="N7069"/>
      <c r="O7069"/>
      <c r="P7069"/>
      <c r="Q7069"/>
      <c r="R7069"/>
      <c r="S7069"/>
      <c r="T7069"/>
      <c r="U7069"/>
      <c r="V7069"/>
      <c r="W7069"/>
      <c r="X7069"/>
      <c r="Y7069"/>
      <c r="Z7069"/>
      <c r="AA7069"/>
      <c r="AB7069"/>
      <c r="AC7069"/>
      <c r="AD7069"/>
      <c r="AE7069"/>
      <c r="AF7069"/>
      <c r="AG7069"/>
      <c r="AH7069"/>
      <c r="AI7069"/>
      <c r="AJ7069"/>
      <c r="AK7069"/>
      <c r="AL7069"/>
      <c r="AM7069"/>
      <c r="AN7069"/>
      <c r="AO7069"/>
      <c r="AP7069"/>
      <c r="AQ7069"/>
      <c r="AR7069"/>
      <c r="AS7069"/>
      <c r="AT7069"/>
      <c r="AU7069"/>
      <c r="AV7069"/>
      <c r="AW7069"/>
      <c r="AX7069"/>
      <c r="AY7069"/>
      <c r="AZ7069"/>
      <c r="BA7069"/>
      <c r="BB7069"/>
      <c r="BC7069"/>
      <c r="BD7069"/>
      <c r="BE7069"/>
      <c r="BF7069"/>
      <c r="BG7069"/>
      <c r="BH7069"/>
      <c r="BI7069"/>
      <c r="BJ7069"/>
      <c r="BK7069"/>
      <c r="BL7069"/>
      <c r="BM7069"/>
      <c r="BN7069"/>
      <c r="BO7069"/>
    </row>
    <row r="7070" spans="1:67" ht="15" x14ac:dyDescent="0.25">
      <c r="A7070" s="245" t="s">
        <v>575</v>
      </c>
      <c r="B7070" s="245" t="s">
        <v>574</v>
      </c>
      <c r="C7070" s="245" t="s">
        <v>573</v>
      </c>
      <c r="D7070" s="245" t="s">
        <v>572</v>
      </c>
      <c r="E7070" s="246" t="s">
        <v>44</v>
      </c>
      <c r="F7070" s="245" t="s">
        <v>44</v>
      </c>
      <c r="G7070" s="245" t="s">
        <v>589</v>
      </c>
      <c r="H7070" s="245" t="s">
        <v>588</v>
      </c>
      <c r="I7070" s="245" t="s">
        <v>24</v>
      </c>
      <c r="J7070" s="245" t="s">
        <v>59</v>
      </c>
      <c r="K7070" s="246" t="s">
        <v>25814</v>
      </c>
      <c r="L7070" s="245" t="s">
        <v>568</v>
      </c>
      <c r="M7070"/>
      <c r="N7070"/>
      <c r="O7070"/>
      <c r="P7070"/>
      <c r="Q7070"/>
      <c r="R7070"/>
      <c r="S7070"/>
      <c r="T7070"/>
      <c r="U7070"/>
      <c r="V7070"/>
      <c r="W7070"/>
      <c r="X7070"/>
      <c r="Y7070"/>
      <c r="Z7070"/>
      <c r="AA7070"/>
      <c r="AB7070"/>
      <c r="AC7070"/>
      <c r="AD7070"/>
      <c r="AE7070"/>
      <c r="AF7070"/>
      <c r="AG7070"/>
      <c r="AH7070"/>
      <c r="AI7070"/>
      <c r="AJ7070"/>
      <c r="AK7070"/>
      <c r="AL7070"/>
      <c r="AM7070"/>
      <c r="AN7070"/>
      <c r="AO7070"/>
      <c r="AP7070"/>
      <c r="AQ7070"/>
      <c r="AR7070"/>
      <c r="AS7070"/>
      <c r="AT7070"/>
      <c r="AU7070"/>
      <c r="AV7070"/>
      <c r="AW7070"/>
      <c r="AX7070"/>
      <c r="AY7070"/>
      <c r="AZ7070"/>
      <c r="BA7070"/>
      <c r="BB7070"/>
      <c r="BC7070"/>
      <c r="BD7070"/>
      <c r="BE7070"/>
      <c r="BF7070"/>
      <c r="BG7070"/>
      <c r="BH7070"/>
      <c r="BI7070"/>
      <c r="BJ7070"/>
      <c r="BK7070"/>
      <c r="BL7070"/>
      <c r="BM7070"/>
      <c r="BN7070"/>
      <c r="BO7070"/>
    </row>
    <row r="7071" spans="1:67" ht="15" x14ac:dyDescent="0.25">
      <c r="A7071" s="245" t="s">
        <v>575</v>
      </c>
      <c r="B7071" s="245" t="s">
        <v>574</v>
      </c>
      <c r="C7071" s="245" t="s">
        <v>573</v>
      </c>
      <c r="D7071" s="245" t="s">
        <v>572</v>
      </c>
      <c r="E7071" s="246" t="s">
        <v>44</v>
      </c>
      <c r="F7071" s="245" t="s">
        <v>44</v>
      </c>
      <c r="G7071" s="245" t="s">
        <v>587</v>
      </c>
      <c r="H7071" s="245" t="s">
        <v>586</v>
      </c>
      <c r="I7071" s="245" t="s">
        <v>24</v>
      </c>
      <c r="J7071" s="245" t="s">
        <v>59</v>
      </c>
      <c r="K7071" s="246" t="s">
        <v>25815</v>
      </c>
      <c r="L7071" s="245" t="s">
        <v>568</v>
      </c>
      <c r="M7071"/>
      <c r="N7071"/>
      <c r="O7071"/>
      <c r="P7071"/>
      <c r="Q7071"/>
      <c r="R7071"/>
      <c r="S7071"/>
      <c r="T7071"/>
      <c r="U7071"/>
      <c r="V7071"/>
      <c r="W7071"/>
      <c r="X7071"/>
      <c r="Y7071"/>
      <c r="Z7071"/>
      <c r="AA7071"/>
      <c r="AB7071"/>
      <c r="AC7071"/>
      <c r="AD7071"/>
      <c r="AE7071"/>
      <c r="AF7071"/>
      <c r="AG7071"/>
      <c r="AH7071"/>
      <c r="AI7071"/>
      <c r="AJ7071"/>
      <c r="AK7071"/>
      <c r="AL7071"/>
      <c r="AM7071"/>
      <c r="AN7071"/>
      <c r="AO7071"/>
      <c r="AP7071"/>
      <c r="AQ7071"/>
      <c r="AR7071"/>
      <c r="AS7071"/>
      <c r="AT7071"/>
      <c r="AU7071"/>
      <c r="AV7071"/>
      <c r="AW7071"/>
      <c r="AX7071"/>
      <c r="AY7071"/>
      <c r="AZ7071"/>
      <c r="BA7071"/>
      <c r="BB7071"/>
      <c r="BC7071"/>
      <c r="BD7071"/>
      <c r="BE7071"/>
      <c r="BF7071"/>
      <c r="BG7071"/>
      <c r="BH7071"/>
      <c r="BI7071"/>
      <c r="BJ7071"/>
      <c r="BK7071"/>
      <c r="BL7071"/>
      <c r="BM7071"/>
      <c r="BN7071"/>
      <c r="BO7071"/>
    </row>
    <row r="7072" spans="1:67" ht="15" x14ac:dyDescent="0.25">
      <c r="A7072" s="245" t="s">
        <v>575</v>
      </c>
      <c r="B7072" s="245" t="s">
        <v>574</v>
      </c>
      <c r="C7072" s="245" t="s">
        <v>573</v>
      </c>
      <c r="D7072" s="245" t="s">
        <v>572</v>
      </c>
      <c r="E7072" s="246" t="s">
        <v>44</v>
      </c>
      <c r="F7072" s="245" t="s">
        <v>44</v>
      </c>
      <c r="G7072" s="245" t="s">
        <v>585</v>
      </c>
      <c r="H7072" s="245" t="s">
        <v>584</v>
      </c>
      <c r="I7072" s="245" t="s">
        <v>24</v>
      </c>
      <c r="J7072" s="245" t="s">
        <v>59</v>
      </c>
      <c r="K7072" s="246" t="s">
        <v>25816</v>
      </c>
      <c r="L7072" s="245" t="s">
        <v>568</v>
      </c>
      <c r="M7072"/>
      <c r="N7072"/>
      <c r="O7072"/>
      <c r="P7072"/>
      <c r="Q7072"/>
      <c r="R7072"/>
      <c r="S7072"/>
      <c r="T7072"/>
      <c r="U7072"/>
      <c r="V7072"/>
      <c r="W7072"/>
      <c r="X7072"/>
      <c r="Y7072"/>
      <c r="Z7072"/>
      <c r="AA7072"/>
      <c r="AB7072"/>
      <c r="AC7072"/>
      <c r="AD7072"/>
      <c r="AE7072"/>
      <c r="AF7072"/>
      <c r="AG7072"/>
      <c r="AH7072"/>
      <c r="AI7072"/>
      <c r="AJ7072"/>
      <c r="AK7072"/>
      <c r="AL7072"/>
      <c r="AM7072"/>
      <c r="AN7072"/>
      <c r="AO7072"/>
      <c r="AP7072"/>
      <c r="AQ7072"/>
      <c r="AR7072"/>
      <c r="AS7072"/>
      <c r="AT7072"/>
      <c r="AU7072"/>
      <c r="AV7072"/>
      <c r="AW7072"/>
      <c r="AX7072"/>
      <c r="AY7072"/>
      <c r="AZ7072"/>
      <c r="BA7072"/>
      <c r="BB7072"/>
      <c r="BC7072"/>
      <c r="BD7072"/>
      <c r="BE7072"/>
      <c r="BF7072"/>
      <c r="BG7072"/>
      <c r="BH7072"/>
      <c r="BI7072"/>
      <c r="BJ7072"/>
      <c r="BK7072"/>
      <c r="BL7072"/>
      <c r="BM7072"/>
      <c r="BN7072"/>
      <c r="BO7072"/>
    </row>
    <row r="7073" spans="1:67" ht="15" x14ac:dyDescent="0.25">
      <c r="A7073" s="245" t="s">
        <v>575</v>
      </c>
      <c r="B7073" s="245" t="s">
        <v>574</v>
      </c>
      <c r="C7073" s="245" t="s">
        <v>573</v>
      </c>
      <c r="D7073" s="245" t="s">
        <v>572</v>
      </c>
      <c r="E7073" s="246" t="s">
        <v>44</v>
      </c>
      <c r="F7073" s="245" t="s">
        <v>44</v>
      </c>
      <c r="G7073" s="245" t="s">
        <v>583</v>
      </c>
      <c r="H7073" s="245" t="s">
        <v>582</v>
      </c>
      <c r="I7073" s="245" t="s">
        <v>24</v>
      </c>
      <c r="J7073" s="245" t="s">
        <v>569</v>
      </c>
      <c r="K7073" s="246" t="s">
        <v>25817</v>
      </c>
      <c r="L7073" s="245" t="s">
        <v>568</v>
      </c>
      <c r="M7073"/>
      <c r="N7073"/>
      <c r="O7073"/>
      <c r="P7073"/>
      <c r="Q7073"/>
      <c r="R7073"/>
      <c r="S7073"/>
      <c r="T7073"/>
      <c r="U7073"/>
      <c r="V7073"/>
      <c r="W7073"/>
      <c r="X7073"/>
      <c r="Y7073"/>
      <c r="Z7073"/>
      <c r="AA7073"/>
      <c r="AB7073"/>
      <c r="AC7073"/>
      <c r="AD7073"/>
      <c r="AE7073"/>
      <c r="AF7073"/>
      <c r="AG7073"/>
      <c r="AH7073"/>
      <c r="AI7073"/>
      <c r="AJ7073"/>
      <c r="AK7073"/>
      <c r="AL7073"/>
      <c r="AM7073"/>
      <c r="AN7073"/>
      <c r="AO7073"/>
      <c r="AP7073"/>
      <c r="AQ7073"/>
      <c r="AR7073"/>
      <c r="AS7073"/>
      <c r="AT7073"/>
      <c r="AU7073"/>
      <c r="AV7073"/>
      <c r="AW7073"/>
      <c r="AX7073"/>
      <c r="AY7073"/>
      <c r="AZ7073"/>
      <c r="BA7073"/>
      <c r="BB7073"/>
      <c r="BC7073"/>
      <c r="BD7073"/>
      <c r="BE7073"/>
      <c r="BF7073"/>
      <c r="BG7073"/>
      <c r="BH7073"/>
      <c r="BI7073"/>
      <c r="BJ7073"/>
      <c r="BK7073"/>
      <c r="BL7073"/>
      <c r="BM7073"/>
      <c r="BN7073"/>
      <c r="BO7073"/>
    </row>
    <row r="7074" spans="1:67" ht="15" x14ac:dyDescent="0.25">
      <c r="A7074" s="245" t="s">
        <v>575</v>
      </c>
      <c r="B7074" s="245" t="s">
        <v>574</v>
      </c>
      <c r="C7074" s="245" t="s">
        <v>573</v>
      </c>
      <c r="D7074" s="245" t="s">
        <v>572</v>
      </c>
      <c r="E7074" s="246" t="s">
        <v>44</v>
      </c>
      <c r="F7074" s="245" t="s">
        <v>44</v>
      </c>
      <c r="G7074" s="245" t="s">
        <v>581</v>
      </c>
      <c r="H7074" s="245" t="s">
        <v>580</v>
      </c>
      <c r="I7074" s="245" t="s">
        <v>24</v>
      </c>
      <c r="J7074" s="245" t="s">
        <v>569</v>
      </c>
      <c r="K7074" s="246" t="s">
        <v>25818</v>
      </c>
      <c r="L7074" s="245" t="s">
        <v>568</v>
      </c>
      <c r="M7074"/>
      <c r="N7074"/>
      <c r="O7074"/>
      <c r="P7074"/>
      <c r="Q7074"/>
      <c r="R7074"/>
      <c r="S7074"/>
      <c r="T7074"/>
      <c r="U7074"/>
      <c r="V7074"/>
      <c r="W7074"/>
      <c r="X7074"/>
      <c r="Y7074"/>
      <c r="Z7074"/>
      <c r="AA7074"/>
      <c r="AB7074"/>
      <c r="AC7074"/>
      <c r="AD7074"/>
      <c r="AE7074"/>
      <c r="AF7074"/>
      <c r="AG7074"/>
      <c r="AH7074"/>
      <c r="AI7074"/>
      <c r="AJ7074"/>
      <c r="AK7074"/>
      <c r="AL7074"/>
      <c r="AM7074"/>
      <c r="AN7074"/>
      <c r="AO7074"/>
      <c r="AP7074"/>
      <c r="AQ7074"/>
      <c r="AR7074"/>
      <c r="AS7074"/>
      <c r="AT7074"/>
      <c r="AU7074"/>
      <c r="AV7074"/>
      <c r="AW7074"/>
      <c r="AX7074"/>
      <c r="AY7074"/>
      <c r="AZ7074"/>
      <c r="BA7074"/>
      <c r="BB7074"/>
      <c r="BC7074"/>
      <c r="BD7074"/>
      <c r="BE7074"/>
      <c r="BF7074"/>
      <c r="BG7074"/>
      <c r="BH7074"/>
      <c r="BI7074"/>
      <c r="BJ7074"/>
      <c r="BK7074"/>
      <c r="BL7074"/>
      <c r="BM7074"/>
      <c r="BN7074"/>
      <c r="BO7074"/>
    </row>
    <row r="7075" spans="1:67" ht="15" x14ac:dyDescent="0.25">
      <c r="A7075" s="245" t="s">
        <v>575</v>
      </c>
      <c r="B7075" s="245" t="s">
        <v>574</v>
      </c>
      <c r="C7075" s="245" t="s">
        <v>573</v>
      </c>
      <c r="D7075" s="245" t="s">
        <v>572</v>
      </c>
      <c r="E7075" s="246" t="s">
        <v>44</v>
      </c>
      <c r="F7075" s="245" t="s">
        <v>44</v>
      </c>
      <c r="G7075" s="245" t="s">
        <v>579</v>
      </c>
      <c r="H7075" s="245" t="s">
        <v>578</v>
      </c>
      <c r="I7075" s="245" t="s">
        <v>24</v>
      </c>
      <c r="J7075" s="245" t="s">
        <v>569</v>
      </c>
      <c r="K7075" s="246" t="s">
        <v>25819</v>
      </c>
      <c r="L7075" s="245" t="s">
        <v>568</v>
      </c>
      <c r="M7075"/>
      <c r="N7075"/>
      <c r="O7075"/>
      <c r="P7075"/>
      <c r="Q7075"/>
      <c r="R7075"/>
      <c r="S7075"/>
      <c r="T7075"/>
      <c r="U7075"/>
      <c r="V7075"/>
      <c r="W7075"/>
      <c r="X7075"/>
      <c r="Y7075"/>
      <c r="Z7075"/>
      <c r="AA7075"/>
      <c r="AB7075"/>
      <c r="AC7075"/>
      <c r="AD7075"/>
      <c r="AE7075"/>
      <c r="AF7075"/>
      <c r="AG7075"/>
      <c r="AH7075"/>
      <c r="AI7075"/>
      <c r="AJ7075"/>
      <c r="AK7075"/>
      <c r="AL7075"/>
      <c r="AM7075"/>
      <c r="AN7075"/>
      <c r="AO7075"/>
      <c r="AP7075"/>
      <c r="AQ7075"/>
      <c r="AR7075"/>
      <c r="AS7075"/>
      <c r="AT7075"/>
      <c r="AU7075"/>
      <c r="AV7075"/>
      <c r="AW7075"/>
      <c r="AX7075"/>
      <c r="AY7075"/>
      <c r="AZ7075"/>
      <c r="BA7075"/>
      <c r="BB7075"/>
      <c r="BC7075"/>
      <c r="BD7075"/>
      <c r="BE7075"/>
      <c r="BF7075"/>
      <c r="BG7075"/>
      <c r="BH7075"/>
      <c r="BI7075"/>
      <c r="BJ7075"/>
      <c r="BK7075"/>
      <c r="BL7075"/>
      <c r="BM7075"/>
      <c r="BN7075"/>
      <c r="BO7075"/>
    </row>
    <row r="7076" spans="1:67" ht="15" x14ac:dyDescent="0.25">
      <c r="A7076" s="245" t="s">
        <v>575</v>
      </c>
      <c r="B7076" s="245" t="s">
        <v>574</v>
      </c>
      <c r="C7076" s="245" t="s">
        <v>573</v>
      </c>
      <c r="D7076" s="245" t="s">
        <v>572</v>
      </c>
      <c r="E7076" s="246" t="s">
        <v>44</v>
      </c>
      <c r="F7076" s="245" t="s">
        <v>44</v>
      </c>
      <c r="G7076" s="245" t="s">
        <v>577</v>
      </c>
      <c r="H7076" s="245" t="s">
        <v>576</v>
      </c>
      <c r="I7076" s="245" t="s">
        <v>24</v>
      </c>
      <c r="J7076" s="245" t="s">
        <v>569</v>
      </c>
      <c r="K7076" s="246" t="s">
        <v>25820</v>
      </c>
      <c r="L7076" s="245" t="s">
        <v>568</v>
      </c>
      <c r="M7076"/>
      <c r="N7076"/>
      <c r="O7076"/>
      <c r="P7076"/>
      <c r="Q7076"/>
      <c r="R7076"/>
      <c r="S7076"/>
      <c r="T7076"/>
      <c r="U7076"/>
      <c r="V7076"/>
      <c r="W7076"/>
      <c r="X7076"/>
      <c r="Y7076"/>
      <c r="Z7076"/>
      <c r="AA7076"/>
      <c r="AB7076"/>
      <c r="AC7076"/>
      <c r="AD7076"/>
      <c r="AE7076"/>
      <c r="AF7076"/>
      <c r="AG7076"/>
      <c r="AH7076"/>
      <c r="AI7076"/>
      <c r="AJ7076"/>
      <c r="AK7076"/>
      <c r="AL7076"/>
      <c r="AM7076"/>
      <c r="AN7076"/>
      <c r="AO7076"/>
      <c r="AP7076"/>
      <c r="AQ7076"/>
      <c r="AR7076"/>
      <c r="AS7076"/>
      <c r="AT7076"/>
      <c r="AU7076"/>
      <c r="AV7076"/>
      <c r="AW7076"/>
      <c r="AX7076"/>
      <c r="AY7076"/>
      <c r="AZ7076"/>
      <c r="BA7076"/>
      <c r="BB7076"/>
      <c r="BC7076"/>
      <c r="BD7076"/>
      <c r="BE7076"/>
      <c r="BF7076"/>
      <c r="BG7076"/>
      <c r="BH7076"/>
      <c r="BI7076"/>
      <c r="BJ7076"/>
      <c r="BK7076"/>
      <c r="BL7076"/>
      <c r="BM7076"/>
      <c r="BN7076"/>
      <c r="BO7076"/>
    </row>
    <row r="7077" spans="1:67" ht="15" x14ac:dyDescent="0.25">
      <c r="A7077" s="245" t="s">
        <v>575</v>
      </c>
      <c r="B7077" s="245" t="s">
        <v>574</v>
      </c>
      <c r="C7077" s="245" t="s">
        <v>573</v>
      </c>
      <c r="D7077" s="245" t="s">
        <v>572</v>
      </c>
      <c r="E7077" s="246" t="s">
        <v>44</v>
      </c>
      <c r="F7077" s="245" t="s">
        <v>44</v>
      </c>
      <c r="G7077" s="245" t="s">
        <v>571</v>
      </c>
      <c r="H7077" s="245" t="s">
        <v>570</v>
      </c>
      <c r="I7077" s="245" t="s">
        <v>24</v>
      </c>
      <c r="J7077" s="245" t="s">
        <v>569</v>
      </c>
      <c r="K7077" s="246" t="s">
        <v>25821</v>
      </c>
      <c r="L7077" s="245" t="s">
        <v>568</v>
      </c>
      <c r="M7077"/>
      <c r="N7077"/>
      <c r="O7077"/>
      <c r="P7077"/>
      <c r="Q7077"/>
      <c r="R7077"/>
      <c r="S7077"/>
      <c r="T7077"/>
      <c r="U7077"/>
      <c r="V7077"/>
      <c r="W7077"/>
      <c r="X7077"/>
      <c r="Y7077"/>
      <c r="Z7077"/>
      <c r="AA7077"/>
      <c r="AB7077"/>
      <c r="AC7077"/>
      <c r="AD7077"/>
      <c r="AE7077"/>
      <c r="AF7077"/>
      <c r="AG7077"/>
      <c r="AH7077"/>
      <c r="AI7077"/>
      <c r="AJ7077"/>
      <c r="AK7077"/>
      <c r="AL7077"/>
      <c r="AM7077"/>
      <c r="AN7077"/>
      <c r="AO7077"/>
      <c r="AP7077"/>
      <c r="AQ7077"/>
      <c r="AR7077"/>
      <c r="AS7077"/>
      <c r="AT7077"/>
      <c r="AU7077"/>
      <c r="AV7077"/>
      <c r="AW7077"/>
      <c r="AX7077"/>
      <c r="AY7077"/>
      <c r="AZ7077"/>
      <c r="BA7077"/>
      <c r="BB7077"/>
      <c r="BC7077"/>
      <c r="BD7077"/>
      <c r="BE7077"/>
      <c r="BF7077"/>
      <c r="BG7077"/>
      <c r="BH7077"/>
      <c r="BI7077"/>
      <c r="BJ7077"/>
      <c r="BK7077"/>
      <c r="BL7077"/>
      <c r="BM7077"/>
      <c r="BN7077"/>
      <c r="BO7077"/>
    </row>
    <row r="7078" spans="1:67" ht="15" x14ac:dyDescent="0.25">
      <c r="A7078" s="245" t="s">
        <v>66</v>
      </c>
      <c r="B7078" s="245" t="s">
        <v>65</v>
      </c>
      <c r="C7078" s="245" t="s">
        <v>64</v>
      </c>
      <c r="D7078" s="245" t="s">
        <v>63</v>
      </c>
      <c r="E7078" s="246" t="s">
        <v>44</v>
      </c>
      <c r="F7078" s="245" t="s">
        <v>44</v>
      </c>
      <c r="G7078" s="245" t="s">
        <v>566</v>
      </c>
      <c r="H7078" s="245" t="s">
        <v>565</v>
      </c>
      <c r="I7078" s="245" t="s">
        <v>102</v>
      </c>
      <c r="J7078" s="245" t="s">
        <v>59</v>
      </c>
      <c r="K7078" s="246" t="s">
        <v>5737</v>
      </c>
      <c r="L7078" s="245" t="s">
        <v>58</v>
      </c>
      <c r="M7078"/>
      <c r="N7078"/>
      <c r="O7078"/>
      <c r="P7078"/>
      <c r="Q7078"/>
      <c r="R7078"/>
      <c r="S7078"/>
      <c r="T7078"/>
      <c r="U7078"/>
      <c r="V7078"/>
      <c r="W7078"/>
      <c r="X7078"/>
      <c r="Y7078"/>
      <c r="Z7078"/>
      <c r="AA7078"/>
      <c r="AB7078"/>
      <c r="AC7078"/>
      <c r="AD7078"/>
      <c r="AE7078"/>
      <c r="AF7078"/>
      <c r="AG7078"/>
      <c r="AH7078"/>
      <c r="AI7078"/>
      <c r="AJ7078"/>
      <c r="AK7078"/>
      <c r="AL7078"/>
      <c r="AM7078"/>
      <c r="AN7078"/>
      <c r="AO7078"/>
      <c r="AP7078"/>
      <c r="AQ7078"/>
      <c r="AR7078"/>
      <c r="AS7078"/>
      <c r="AT7078"/>
      <c r="AU7078"/>
      <c r="AV7078"/>
      <c r="AW7078"/>
      <c r="AX7078"/>
      <c r="AY7078"/>
      <c r="AZ7078"/>
      <c r="BA7078"/>
      <c r="BB7078"/>
      <c r="BC7078"/>
      <c r="BD7078"/>
      <c r="BE7078"/>
      <c r="BF7078"/>
      <c r="BG7078"/>
      <c r="BH7078"/>
      <c r="BI7078"/>
      <c r="BJ7078"/>
      <c r="BK7078"/>
      <c r="BL7078"/>
      <c r="BM7078"/>
      <c r="BN7078"/>
      <c r="BO7078"/>
    </row>
    <row r="7079" spans="1:67" ht="15" x14ac:dyDescent="0.25">
      <c r="A7079" s="245" t="s">
        <v>66</v>
      </c>
      <c r="B7079" s="245" t="s">
        <v>65</v>
      </c>
      <c r="C7079" s="245" t="s">
        <v>64</v>
      </c>
      <c r="D7079" s="245" t="s">
        <v>63</v>
      </c>
      <c r="E7079" s="246" t="s">
        <v>44</v>
      </c>
      <c r="F7079" s="245" t="s">
        <v>44</v>
      </c>
      <c r="G7079" s="245" t="s">
        <v>564</v>
      </c>
      <c r="H7079" s="245" t="s">
        <v>563</v>
      </c>
      <c r="I7079" s="245" t="s">
        <v>102</v>
      </c>
      <c r="J7079" s="245" t="s">
        <v>59</v>
      </c>
      <c r="K7079" s="246" t="s">
        <v>3270</v>
      </c>
      <c r="L7079" s="245" t="s">
        <v>58</v>
      </c>
      <c r="M7079"/>
      <c r="N7079"/>
      <c r="O7079"/>
      <c r="P7079"/>
      <c r="Q7079"/>
      <c r="R7079"/>
      <c r="S7079"/>
      <c r="T7079"/>
      <c r="U7079"/>
      <c r="V7079"/>
      <c r="W7079"/>
      <c r="X7079"/>
      <c r="Y7079"/>
      <c r="Z7079"/>
      <c r="AA7079"/>
      <c r="AB7079"/>
      <c r="AC7079"/>
      <c r="AD7079"/>
      <c r="AE7079"/>
      <c r="AF7079"/>
      <c r="AG7079"/>
      <c r="AH7079"/>
      <c r="AI7079"/>
      <c r="AJ7079"/>
      <c r="AK7079"/>
      <c r="AL7079"/>
      <c r="AM7079"/>
      <c r="AN7079"/>
      <c r="AO7079"/>
      <c r="AP7079"/>
      <c r="AQ7079"/>
      <c r="AR7079"/>
      <c r="AS7079"/>
      <c r="AT7079"/>
      <c r="AU7079"/>
      <c r="AV7079"/>
      <c r="AW7079"/>
      <c r="AX7079"/>
      <c r="AY7079"/>
      <c r="AZ7079"/>
      <c r="BA7079"/>
      <c r="BB7079"/>
      <c r="BC7079"/>
      <c r="BD7079"/>
      <c r="BE7079"/>
      <c r="BF7079"/>
      <c r="BG7079"/>
      <c r="BH7079"/>
      <c r="BI7079"/>
      <c r="BJ7079"/>
      <c r="BK7079"/>
      <c r="BL7079"/>
      <c r="BM7079"/>
      <c r="BN7079"/>
      <c r="BO7079"/>
    </row>
    <row r="7080" spans="1:67" ht="15" x14ac:dyDescent="0.25">
      <c r="A7080" s="245" t="s">
        <v>66</v>
      </c>
      <c r="B7080" s="245" t="s">
        <v>65</v>
      </c>
      <c r="C7080" s="245" t="s">
        <v>64</v>
      </c>
      <c r="D7080" s="245" t="s">
        <v>63</v>
      </c>
      <c r="E7080" s="246" t="s">
        <v>44</v>
      </c>
      <c r="F7080" s="245" t="s">
        <v>44</v>
      </c>
      <c r="G7080" s="245" t="s">
        <v>562</v>
      </c>
      <c r="H7080" s="245" t="s">
        <v>561</v>
      </c>
      <c r="I7080" s="245" t="s">
        <v>102</v>
      </c>
      <c r="J7080" s="245" t="s">
        <v>59</v>
      </c>
      <c r="K7080" s="246" t="s">
        <v>8672</v>
      </c>
      <c r="L7080" s="245" t="s">
        <v>58</v>
      </c>
      <c r="M7080"/>
      <c r="N7080"/>
      <c r="O7080"/>
      <c r="P7080"/>
      <c r="Q7080"/>
      <c r="R7080"/>
      <c r="S7080"/>
      <c r="T7080"/>
      <c r="U7080"/>
      <c r="V7080"/>
      <c r="W7080"/>
      <c r="X7080"/>
      <c r="Y7080"/>
      <c r="Z7080"/>
      <c r="AA7080"/>
      <c r="AB7080"/>
      <c r="AC7080"/>
      <c r="AD7080"/>
      <c r="AE7080"/>
      <c r="AF7080"/>
      <c r="AG7080"/>
      <c r="AH7080"/>
      <c r="AI7080"/>
      <c r="AJ7080"/>
      <c r="AK7080"/>
      <c r="AL7080"/>
      <c r="AM7080"/>
      <c r="AN7080"/>
      <c r="AO7080"/>
      <c r="AP7080"/>
      <c r="AQ7080"/>
      <c r="AR7080"/>
      <c r="AS7080"/>
      <c r="AT7080"/>
      <c r="AU7080"/>
      <c r="AV7080"/>
      <c r="AW7080"/>
      <c r="AX7080"/>
      <c r="AY7080"/>
      <c r="AZ7080"/>
      <c r="BA7080"/>
      <c r="BB7080"/>
      <c r="BC7080"/>
      <c r="BD7080"/>
      <c r="BE7080"/>
      <c r="BF7080"/>
      <c r="BG7080"/>
      <c r="BH7080"/>
      <c r="BI7080"/>
      <c r="BJ7080"/>
      <c r="BK7080"/>
      <c r="BL7080"/>
      <c r="BM7080"/>
      <c r="BN7080"/>
      <c r="BO7080"/>
    </row>
    <row r="7081" spans="1:67" ht="15" x14ac:dyDescent="0.25">
      <c r="A7081" s="245" t="s">
        <v>66</v>
      </c>
      <c r="B7081" s="245" t="s">
        <v>65</v>
      </c>
      <c r="C7081" s="245" t="s">
        <v>64</v>
      </c>
      <c r="D7081" s="245" t="s">
        <v>63</v>
      </c>
      <c r="E7081" s="246" t="s">
        <v>44</v>
      </c>
      <c r="F7081" s="245" t="s">
        <v>44</v>
      </c>
      <c r="G7081" s="245" t="s">
        <v>560</v>
      </c>
      <c r="H7081" s="245" t="s">
        <v>559</v>
      </c>
      <c r="I7081" s="245" t="s">
        <v>102</v>
      </c>
      <c r="J7081" s="245" t="s">
        <v>59</v>
      </c>
      <c r="K7081" s="246" t="s">
        <v>10242</v>
      </c>
      <c r="L7081" s="245" t="s">
        <v>58</v>
      </c>
      <c r="M7081"/>
      <c r="N7081"/>
      <c r="O7081"/>
      <c r="P7081"/>
      <c r="Q7081"/>
      <c r="R7081"/>
      <c r="S7081"/>
      <c r="T7081"/>
      <c r="U7081"/>
      <c r="V7081"/>
      <c r="W7081"/>
      <c r="X7081"/>
      <c r="Y7081"/>
      <c r="Z7081"/>
      <c r="AA7081"/>
      <c r="AB7081"/>
      <c r="AC7081"/>
      <c r="AD7081"/>
      <c r="AE7081"/>
      <c r="AF7081"/>
      <c r="AG7081"/>
      <c r="AH7081"/>
      <c r="AI7081"/>
      <c r="AJ7081"/>
      <c r="AK7081"/>
      <c r="AL7081"/>
      <c r="AM7081"/>
      <c r="AN7081"/>
      <c r="AO7081"/>
      <c r="AP7081"/>
      <c r="AQ7081"/>
      <c r="AR7081"/>
      <c r="AS7081"/>
      <c r="AT7081"/>
      <c r="AU7081"/>
      <c r="AV7081"/>
      <c r="AW7081"/>
      <c r="AX7081"/>
      <c r="AY7081"/>
      <c r="AZ7081"/>
      <c r="BA7081"/>
      <c r="BB7081"/>
      <c r="BC7081"/>
      <c r="BD7081"/>
      <c r="BE7081"/>
      <c r="BF7081"/>
      <c r="BG7081"/>
      <c r="BH7081"/>
      <c r="BI7081"/>
      <c r="BJ7081"/>
      <c r="BK7081"/>
      <c r="BL7081"/>
      <c r="BM7081"/>
      <c r="BN7081"/>
      <c r="BO7081"/>
    </row>
    <row r="7082" spans="1:67" ht="15" x14ac:dyDescent="0.25">
      <c r="A7082" s="245" t="s">
        <v>66</v>
      </c>
      <c r="B7082" s="245" t="s">
        <v>65</v>
      </c>
      <c r="C7082" s="245" t="s">
        <v>64</v>
      </c>
      <c r="D7082" s="245" t="s">
        <v>63</v>
      </c>
      <c r="E7082" s="246" t="s">
        <v>44</v>
      </c>
      <c r="F7082" s="245" t="s">
        <v>44</v>
      </c>
      <c r="G7082" s="245" t="s">
        <v>558</v>
      </c>
      <c r="H7082" s="245" t="s">
        <v>557</v>
      </c>
      <c r="I7082" s="245" t="s">
        <v>102</v>
      </c>
      <c r="J7082" s="245" t="s">
        <v>59</v>
      </c>
      <c r="K7082" s="246" t="s">
        <v>19249</v>
      </c>
      <c r="L7082" s="245" t="s">
        <v>58</v>
      </c>
      <c r="M7082"/>
      <c r="N7082"/>
      <c r="O7082"/>
      <c r="P7082"/>
      <c r="Q7082"/>
      <c r="R7082"/>
      <c r="S7082"/>
      <c r="T7082"/>
      <c r="U7082"/>
      <c r="V7082"/>
      <c r="W7082"/>
      <c r="X7082"/>
      <c r="Y7082"/>
      <c r="Z7082"/>
      <c r="AA7082"/>
      <c r="AB7082"/>
      <c r="AC7082"/>
      <c r="AD7082"/>
      <c r="AE7082"/>
      <c r="AF7082"/>
      <c r="AG7082"/>
      <c r="AH7082"/>
      <c r="AI7082"/>
      <c r="AJ7082"/>
      <c r="AK7082"/>
      <c r="AL7082"/>
      <c r="AM7082"/>
      <c r="AN7082"/>
      <c r="AO7082"/>
      <c r="AP7082"/>
      <c r="AQ7082"/>
      <c r="AR7082"/>
      <c r="AS7082"/>
      <c r="AT7082"/>
      <c r="AU7082"/>
      <c r="AV7082"/>
      <c r="AW7082"/>
      <c r="AX7082"/>
      <c r="AY7082"/>
      <c r="AZ7082"/>
      <c r="BA7082"/>
      <c r="BB7082"/>
      <c r="BC7082"/>
      <c r="BD7082"/>
      <c r="BE7082"/>
      <c r="BF7082"/>
      <c r="BG7082"/>
      <c r="BH7082"/>
      <c r="BI7082"/>
      <c r="BJ7082"/>
      <c r="BK7082"/>
      <c r="BL7082"/>
      <c r="BM7082"/>
      <c r="BN7082"/>
      <c r="BO7082"/>
    </row>
    <row r="7083" spans="1:67" ht="15" x14ac:dyDescent="0.25">
      <c r="A7083" s="245" t="s">
        <v>66</v>
      </c>
      <c r="B7083" s="245" t="s">
        <v>65</v>
      </c>
      <c r="C7083" s="245" t="s">
        <v>64</v>
      </c>
      <c r="D7083" s="245" t="s">
        <v>63</v>
      </c>
      <c r="E7083" s="246" t="s">
        <v>44</v>
      </c>
      <c r="F7083" s="245" t="s">
        <v>44</v>
      </c>
      <c r="G7083" s="245" t="s">
        <v>556</v>
      </c>
      <c r="H7083" s="245" t="s">
        <v>555</v>
      </c>
      <c r="I7083" s="245" t="s">
        <v>102</v>
      </c>
      <c r="J7083" s="245" t="s">
        <v>59</v>
      </c>
      <c r="K7083" s="246" t="s">
        <v>3366</v>
      </c>
      <c r="L7083" s="245" t="s">
        <v>58</v>
      </c>
      <c r="M7083"/>
      <c r="N7083"/>
      <c r="O7083"/>
      <c r="P7083"/>
      <c r="Q7083"/>
      <c r="R7083"/>
      <c r="S7083"/>
      <c r="T7083"/>
      <c r="U7083"/>
      <c r="V7083"/>
      <c r="W7083"/>
      <c r="X7083"/>
      <c r="Y7083"/>
      <c r="Z7083"/>
      <c r="AA7083"/>
      <c r="AB7083"/>
      <c r="AC7083"/>
      <c r="AD7083"/>
      <c r="AE7083"/>
      <c r="AF7083"/>
      <c r="AG7083"/>
      <c r="AH7083"/>
      <c r="AI7083"/>
      <c r="AJ7083"/>
      <c r="AK7083"/>
      <c r="AL7083"/>
      <c r="AM7083"/>
      <c r="AN7083"/>
      <c r="AO7083"/>
      <c r="AP7083"/>
      <c r="AQ7083"/>
      <c r="AR7083"/>
      <c r="AS7083"/>
      <c r="AT7083"/>
      <c r="AU7083"/>
      <c r="AV7083"/>
      <c r="AW7083"/>
      <c r="AX7083"/>
      <c r="AY7083"/>
      <c r="AZ7083"/>
      <c r="BA7083"/>
      <c r="BB7083"/>
      <c r="BC7083"/>
      <c r="BD7083"/>
      <c r="BE7083"/>
      <c r="BF7083"/>
      <c r="BG7083"/>
      <c r="BH7083"/>
      <c r="BI7083"/>
      <c r="BJ7083"/>
      <c r="BK7083"/>
      <c r="BL7083"/>
      <c r="BM7083"/>
      <c r="BN7083"/>
      <c r="BO7083"/>
    </row>
    <row r="7084" spans="1:67" ht="15" x14ac:dyDescent="0.25">
      <c r="A7084" s="245" t="s">
        <v>66</v>
      </c>
      <c r="B7084" s="245" t="s">
        <v>65</v>
      </c>
      <c r="C7084" s="245" t="s">
        <v>64</v>
      </c>
      <c r="D7084" s="245" t="s">
        <v>63</v>
      </c>
      <c r="E7084" s="246" t="s">
        <v>44</v>
      </c>
      <c r="F7084" s="245" t="s">
        <v>44</v>
      </c>
      <c r="G7084" s="245" t="s">
        <v>554</v>
      </c>
      <c r="H7084" s="245" t="s">
        <v>553</v>
      </c>
      <c r="I7084" s="245" t="s">
        <v>102</v>
      </c>
      <c r="J7084" s="245" t="s">
        <v>59</v>
      </c>
      <c r="K7084" s="246" t="s">
        <v>15263</v>
      </c>
      <c r="L7084" s="245" t="s">
        <v>58</v>
      </c>
      <c r="M7084"/>
      <c r="N7084"/>
      <c r="O7084"/>
      <c r="P7084"/>
      <c r="Q7084"/>
      <c r="R7084"/>
      <c r="S7084"/>
      <c r="T7084"/>
      <c r="U7084"/>
      <c r="V7084"/>
      <c r="W7084"/>
      <c r="X7084"/>
      <c r="Y7084"/>
      <c r="Z7084"/>
      <c r="AA7084"/>
      <c r="AB7084"/>
      <c r="AC7084"/>
      <c r="AD7084"/>
      <c r="AE7084"/>
      <c r="AF7084"/>
      <c r="AG7084"/>
      <c r="AH7084"/>
      <c r="AI7084"/>
      <c r="AJ7084"/>
      <c r="AK7084"/>
      <c r="AL7084"/>
      <c r="AM7084"/>
      <c r="AN7084"/>
      <c r="AO7084"/>
      <c r="AP7084"/>
      <c r="AQ7084"/>
      <c r="AR7084"/>
      <c r="AS7084"/>
      <c r="AT7084"/>
      <c r="AU7084"/>
      <c r="AV7084"/>
      <c r="AW7084"/>
      <c r="AX7084"/>
      <c r="AY7084"/>
      <c r="AZ7084"/>
      <c r="BA7084"/>
      <c r="BB7084"/>
      <c r="BC7084"/>
      <c r="BD7084"/>
      <c r="BE7084"/>
      <c r="BF7084"/>
      <c r="BG7084"/>
      <c r="BH7084"/>
      <c r="BI7084"/>
      <c r="BJ7084"/>
      <c r="BK7084"/>
      <c r="BL7084"/>
      <c r="BM7084"/>
      <c r="BN7084"/>
      <c r="BO7084"/>
    </row>
    <row r="7085" spans="1:67" ht="15" x14ac:dyDescent="0.25">
      <c r="A7085" s="245" t="s">
        <v>66</v>
      </c>
      <c r="B7085" s="245" t="s">
        <v>65</v>
      </c>
      <c r="C7085" s="245" t="s">
        <v>64</v>
      </c>
      <c r="D7085" s="245" t="s">
        <v>63</v>
      </c>
      <c r="E7085" s="246" t="s">
        <v>44</v>
      </c>
      <c r="F7085" s="245" t="s">
        <v>44</v>
      </c>
      <c r="G7085" s="245" t="s">
        <v>552</v>
      </c>
      <c r="H7085" s="245" t="s">
        <v>551</v>
      </c>
      <c r="I7085" s="245" t="s">
        <v>102</v>
      </c>
      <c r="J7085" s="245" t="s">
        <v>59</v>
      </c>
      <c r="K7085" s="246" t="s">
        <v>20781</v>
      </c>
      <c r="L7085" s="245" t="s">
        <v>58</v>
      </c>
      <c r="M7085"/>
      <c r="N7085"/>
      <c r="O7085"/>
      <c r="P7085"/>
      <c r="Q7085"/>
      <c r="R7085"/>
      <c r="S7085"/>
      <c r="T7085"/>
      <c r="U7085"/>
      <c r="V7085"/>
      <c r="W7085"/>
      <c r="X7085"/>
      <c r="Y7085"/>
      <c r="Z7085"/>
      <c r="AA7085"/>
      <c r="AB7085"/>
      <c r="AC7085"/>
      <c r="AD7085"/>
      <c r="AE7085"/>
      <c r="AF7085"/>
      <c r="AG7085"/>
      <c r="AH7085"/>
      <c r="AI7085"/>
      <c r="AJ7085"/>
      <c r="AK7085"/>
      <c r="AL7085"/>
      <c r="AM7085"/>
      <c r="AN7085"/>
      <c r="AO7085"/>
      <c r="AP7085"/>
      <c r="AQ7085"/>
      <c r="AR7085"/>
      <c r="AS7085"/>
      <c r="AT7085"/>
      <c r="AU7085"/>
      <c r="AV7085"/>
      <c r="AW7085"/>
      <c r="AX7085"/>
      <c r="AY7085"/>
      <c r="AZ7085"/>
      <c r="BA7085"/>
      <c r="BB7085"/>
      <c r="BC7085"/>
      <c r="BD7085"/>
      <c r="BE7085"/>
      <c r="BF7085"/>
      <c r="BG7085"/>
      <c r="BH7085"/>
      <c r="BI7085"/>
      <c r="BJ7085"/>
      <c r="BK7085"/>
      <c r="BL7085"/>
      <c r="BM7085"/>
      <c r="BN7085"/>
      <c r="BO7085"/>
    </row>
    <row r="7086" spans="1:67" ht="15" x14ac:dyDescent="0.25">
      <c r="A7086" s="245" t="s">
        <v>66</v>
      </c>
      <c r="B7086" s="245" t="s">
        <v>65</v>
      </c>
      <c r="C7086" s="245" t="s">
        <v>64</v>
      </c>
      <c r="D7086" s="245" t="s">
        <v>63</v>
      </c>
      <c r="E7086" s="246" t="s">
        <v>44</v>
      </c>
      <c r="F7086" s="245" t="s">
        <v>44</v>
      </c>
      <c r="G7086" s="245" t="s">
        <v>550</v>
      </c>
      <c r="H7086" s="245" t="s">
        <v>549</v>
      </c>
      <c r="I7086" s="245" t="s">
        <v>102</v>
      </c>
      <c r="J7086" s="245" t="s">
        <v>59</v>
      </c>
      <c r="K7086" s="246" t="s">
        <v>10232</v>
      </c>
      <c r="L7086" s="245" t="s">
        <v>58</v>
      </c>
      <c r="M7086"/>
      <c r="N7086"/>
      <c r="O7086"/>
      <c r="P7086"/>
      <c r="Q7086"/>
      <c r="R7086"/>
      <c r="S7086"/>
      <c r="T7086"/>
      <c r="U7086"/>
      <c r="V7086"/>
      <c r="W7086"/>
      <c r="X7086"/>
      <c r="Y7086"/>
      <c r="Z7086"/>
      <c r="AA7086"/>
      <c r="AB7086"/>
      <c r="AC7086"/>
      <c r="AD7086"/>
      <c r="AE7086"/>
      <c r="AF7086"/>
      <c r="AG7086"/>
      <c r="AH7086"/>
      <c r="AI7086"/>
      <c r="AJ7086"/>
      <c r="AK7086"/>
      <c r="AL7086"/>
      <c r="AM7086"/>
      <c r="AN7086"/>
      <c r="AO7086"/>
      <c r="AP7086"/>
      <c r="AQ7086"/>
      <c r="AR7086"/>
      <c r="AS7086"/>
      <c r="AT7086"/>
      <c r="AU7086"/>
      <c r="AV7086"/>
      <c r="AW7086"/>
      <c r="AX7086"/>
      <c r="AY7086"/>
      <c r="AZ7086"/>
      <c r="BA7086"/>
      <c r="BB7086"/>
      <c r="BC7086"/>
      <c r="BD7086"/>
      <c r="BE7086"/>
      <c r="BF7086"/>
      <c r="BG7086"/>
      <c r="BH7086"/>
      <c r="BI7086"/>
      <c r="BJ7086"/>
      <c r="BK7086"/>
      <c r="BL7086"/>
      <c r="BM7086"/>
      <c r="BN7086"/>
      <c r="BO7086"/>
    </row>
    <row r="7087" spans="1:67" ht="15" x14ac:dyDescent="0.25">
      <c r="A7087" s="245" t="s">
        <v>66</v>
      </c>
      <c r="B7087" s="245" t="s">
        <v>65</v>
      </c>
      <c r="C7087" s="245" t="s">
        <v>64</v>
      </c>
      <c r="D7087" s="245" t="s">
        <v>63</v>
      </c>
      <c r="E7087" s="246" t="s">
        <v>44</v>
      </c>
      <c r="F7087" s="245" t="s">
        <v>44</v>
      </c>
      <c r="G7087" s="245" t="s">
        <v>548</v>
      </c>
      <c r="H7087" s="245" t="s">
        <v>547</v>
      </c>
      <c r="I7087" s="245" t="s">
        <v>102</v>
      </c>
      <c r="J7087" s="245" t="s">
        <v>59</v>
      </c>
      <c r="K7087" s="246" t="s">
        <v>14640</v>
      </c>
      <c r="L7087" s="245" t="s">
        <v>58</v>
      </c>
      <c r="M7087"/>
      <c r="N7087"/>
      <c r="O7087"/>
      <c r="P7087"/>
      <c r="Q7087"/>
      <c r="R7087"/>
      <c r="S7087"/>
      <c r="T7087"/>
      <c r="U7087"/>
      <c r="V7087"/>
      <c r="W7087"/>
      <c r="X7087"/>
      <c r="Y7087"/>
      <c r="Z7087"/>
      <c r="AA7087"/>
      <c r="AB7087"/>
      <c r="AC7087"/>
      <c r="AD7087"/>
      <c r="AE7087"/>
      <c r="AF7087"/>
      <c r="AG7087"/>
      <c r="AH7087"/>
      <c r="AI7087"/>
      <c r="AJ7087"/>
      <c r="AK7087"/>
      <c r="AL7087"/>
      <c r="AM7087"/>
      <c r="AN7087"/>
      <c r="AO7087"/>
      <c r="AP7087"/>
      <c r="AQ7087"/>
      <c r="AR7087"/>
      <c r="AS7087"/>
      <c r="AT7087"/>
      <c r="AU7087"/>
      <c r="AV7087"/>
      <c r="AW7087"/>
      <c r="AX7087"/>
      <c r="AY7087"/>
      <c r="AZ7087"/>
      <c r="BA7087"/>
      <c r="BB7087"/>
      <c r="BC7087"/>
      <c r="BD7087"/>
      <c r="BE7087"/>
      <c r="BF7087"/>
      <c r="BG7087"/>
      <c r="BH7087"/>
      <c r="BI7087"/>
      <c r="BJ7087"/>
      <c r="BK7087"/>
      <c r="BL7087"/>
      <c r="BM7087"/>
      <c r="BN7087"/>
      <c r="BO7087"/>
    </row>
    <row r="7088" spans="1:67" ht="15" x14ac:dyDescent="0.25">
      <c r="A7088" s="245" t="s">
        <v>66</v>
      </c>
      <c r="B7088" s="245" t="s">
        <v>65</v>
      </c>
      <c r="C7088" s="245" t="s">
        <v>64</v>
      </c>
      <c r="D7088" s="245" t="s">
        <v>63</v>
      </c>
      <c r="E7088" s="246" t="s">
        <v>44</v>
      </c>
      <c r="F7088" s="245" t="s">
        <v>44</v>
      </c>
      <c r="G7088" s="245" t="s">
        <v>546</v>
      </c>
      <c r="H7088" s="245" t="s">
        <v>545</v>
      </c>
      <c r="I7088" s="245" t="s">
        <v>102</v>
      </c>
      <c r="J7088" s="245" t="s">
        <v>59</v>
      </c>
      <c r="K7088" s="246" t="s">
        <v>25165</v>
      </c>
      <c r="L7088" s="245" t="s">
        <v>58</v>
      </c>
      <c r="M7088"/>
      <c r="N7088"/>
      <c r="O7088"/>
      <c r="P7088"/>
      <c r="Q7088"/>
      <c r="R7088"/>
      <c r="S7088"/>
      <c r="T7088"/>
      <c r="U7088"/>
      <c r="V7088"/>
      <c r="W7088"/>
      <c r="X7088"/>
      <c r="Y7088"/>
      <c r="Z7088"/>
      <c r="AA7088"/>
      <c r="AB7088"/>
      <c r="AC7088"/>
      <c r="AD7088"/>
      <c r="AE7088"/>
      <c r="AF7088"/>
      <c r="AG7088"/>
      <c r="AH7088"/>
      <c r="AI7088"/>
      <c r="AJ7088"/>
      <c r="AK7088"/>
      <c r="AL7088"/>
      <c r="AM7088"/>
      <c r="AN7088"/>
      <c r="AO7088"/>
      <c r="AP7088"/>
      <c r="AQ7088"/>
      <c r="AR7088"/>
      <c r="AS7088"/>
      <c r="AT7088"/>
      <c r="AU7088"/>
      <c r="AV7088"/>
      <c r="AW7088"/>
      <c r="AX7088"/>
      <c r="AY7088"/>
      <c r="AZ7088"/>
      <c r="BA7088"/>
      <c r="BB7088"/>
      <c r="BC7088"/>
      <c r="BD7088"/>
      <c r="BE7088"/>
      <c r="BF7088"/>
      <c r="BG7088"/>
      <c r="BH7088"/>
      <c r="BI7088"/>
      <c r="BJ7088"/>
      <c r="BK7088"/>
      <c r="BL7088"/>
      <c r="BM7088"/>
      <c r="BN7088"/>
      <c r="BO7088"/>
    </row>
    <row r="7089" spans="1:67" ht="15" x14ac:dyDescent="0.25">
      <c r="A7089" s="245" t="s">
        <v>66</v>
      </c>
      <c r="B7089" s="245" t="s">
        <v>65</v>
      </c>
      <c r="C7089" s="245" t="s">
        <v>64</v>
      </c>
      <c r="D7089" s="245" t="s">
        <v>63</v>
      </c>
      <c r="E7089" s="246" t="s">
        <v>44</v>
      </c>
      <c r="F7089" s="245" t="s">
        <v>44</v>
      </c>
      <c r="G7089" s="245" t="s">
        <v>544</v>
      </c>
      <c r="H7089" s="245" t="s">
        <v>543</v>
      </c>
      <c r="I7089" s="245" t="s">
        <v>102</v>
      </c>
      <c r="J7089" s="245" t="s">
        <v>59</v>
      </c>
      <c r="K7089" s="246" t="s">
        <v>8916</v>
      </c>
      <c r="L7089" s="245" t="s">
        <v>58</v>
      </c>
      <c r="M7089"/>
      <c r="N7089"/>
      <c r="O7089"/>
      <c r="P7089"/>
      <c r="Q7089"/>
      <c r="R7089"/>
      <c r="S7089"/>
      <c r="T7089"/>
      <c r="U7089"/>
      <c r="V7089"/>
      <c r="W7089"/>
      <c r="X7089"/>
      <c r="Y7089"/>
      <c r="Z7089"/>
      <c r="AA7089"/>
      <c r="AB7089"/>
      <c r="AC7089"/>
      <c r="AD7089"/>
      <c r="AE7089"/>
      <c r="AF7089"/>
      <c r="AG7089"/>
      <c r="AH7089"/>
      <c r="AI7089"/>
      <c r="AJ7089"/>
      <c r="AK7089"/>
      <c r="AL7089"/>
      <c r="AM7089"/>
      <c r="AN7089"/>
      <c r="AO7089"/>
      <c r="AP7089"/>
      <c r="AQ7089"/>
      <c r="AR7089"/>
      <c r="AS7089"/>
      <c r="AT7089"/>
      <c r="AU7089"/>
      <c r="AV7089"/>
      <c r="AW7089"/>
      <c r="AX7089"/>
      <c r="AY7089"/>
      <c r="AZ7089"/>
      <c r="BA7089"/>
      <c r="BB7089"/>
      <c r="BC7089"/>
      <c r="BD7089"/>
      <c r="BE7089"/>
      <c r="BF7089"/>
      <c r="BG7089"/>
      <c r="BH7089"/>
      <c r="BI7089"/>
      <c r="BJ7089"/>
      <c r="BK7089"/>
      <c r="BL7089"/>
      <c r="BM7089"/>
      <c r="BN7089"/>
      <c r="BO7089"/>
    </row>
    <row r="7090" spans="1:67" ht="15" x14ac:dyDescent="0.25">
      <c r="A7090" s="245" t="s">
        <v>66</v>
      </c>
      <c r="B7090" s="245" t="s">
        <v>65</v>
      </c>
      <c r="C7090" s="245" t="s">
        <v>64</v>
      </c>
      <c r="D7090" s="245" t="s">
        <v>63</v>
      </c>
      <c r="E7090" s="246" t="s">
        <v>44</v>
      </c>
      <c r="F7090" s="245" t="s">
        <v>44</v>
      </c>
      <c r="G7090" s="245" t="s">
        <v>541</v>
      </c>
      <c r="H7090" s="245" t="s">
        <v>540</v>
      </c>
      <c r="I7090" s="245" t="s">
        <v>102</v>
      </c>
      <c r="J7090" s="245" t="s">
        <v>59</v>
      </c>
      <c r="K7090" s="246" t="s">
        <v>10242</v>
      </c>
      <c r="L7090" s="245" t="s">
        <v>58</v>
      </c>
      <c r="M7090"/>
      <c r="N7090"/>
      <c r="O7090"/>
      <c r="P7090"/>
      <c r="Q7090"/>
      <c r="R7090"/>
      <c r="S7090"/>
      <c r="T7090"/>
      <c r="U7090"/>
      <c r="V7090"/>
      <c r="W7090"/>
      <c r="X7090"/>
      <c r="Y7090"/>
      <c r="Z7090"/>
      <c r="AA7090"/>
      <c r="AB7090"/>
      <c r="AC7090"/>
      <c r="AD7090"/>
      <c r="AE7090"/>
      <c r="AF7090"/>
      <c r="AG7090"/>
      <c r="AH7090"/>
      <c r="AI7090"/>
      <c r="AJ7090"/>
      <c r="AK7090"/>
      <c r="AL7090"/>
      <c r="AM7090"/>
      <c r="AN7090"/>
      <c r="AO7090"/>
      <c r="AP7090"/>
      <c r="AQ7090"/>
      <c r="AR7090"/>
      <c r="AS7090"/>
      <c r="AT7090"/>
      <c r="AU7090"/>
      <c r="AV7090"/>
      <c r="AW7090"/>
      <c r="AX7090"/>
      <c r="AY7090"/>
      <c r="AZ7090"/>
      <c r="BA7090"/>
      <c r="BB7090"/>
      <c r="BC7090"/>
      <c r="BD7090"/>
      <c r="BE7090"/>
      <c r="BF7090"/>
      <c r="BG7090"/>
      <c r="BH7090"/>
      <c r="BI7090"/>
      <c r="BJ7090"/>
      <c r="BK7090"/>
      <c r="BL7090"/>
      <c r="BM7090"/>
      <c r="BN7090"/>
      <c r="BO7090"/>
    </row>
    <row r="7091" spans="1:67" ht="15" x14ac:dyDescent="0.25">
      <c r="A7091" s="245" t="s">
        <v>66</v>
      </c>
      <c r="B7091" s="245" t="s">
        <v>65</v>
      </c>
      <c r="C7091" s="245" t="s">
        <v>64</v>
      </c>
      <c r="D7091" s="245" t="s">
        <v>63</v>
      </c>
      <c r="E7091" s="246" t="s">
        <v>44</v>
      </c>
      <c r="F7091" s="245" t="s">
        <v>44</v>
      </c>
      <c r="G7091" s="245" t="s">
        <v>539</v>
      </c>
      <c r="H7091" s="245" t="s">
        <v>538</v>
      </c>
      <c r="I7091" s="245" t="s">
        <v>102</v>
      </c>
      <c r="J7091" s="245" t="s">
        <v>59</v>
      </c>
      <c r="K7091" s="246" t="s">
        <v>21700</v>
      </c>
      <c r="L7091" s="245" t="s">
        <v>58</v>
      </c>
      <c r="M7091"/>
      <c r="N7091"/>
      <c r="O7091"/>
      <c r="P7091"/>
      <c r="Q7091"/>
      <c r="R7091"/>
      <c r="S7091"/>
      <c r="T7091"/>
      <c r="U7091"/>
      <c r="V7091"/>
      <c r="W7091"/>
      <c r="X7091"/>
      <c r="Y7091"/>
      <c r="Z7091"/>
      <c r="AA7091"/>
      <c r="AB7091"/>
      <c r="AC7091"/>
      <c r="AD7091"/>
      <c r="AE7091"/>
      <c r="AF7091"/>
      <c r="AG7091"/>
      <c r="AH7091"/>
      <c r="AI7091"/>
      <c r="AJ7091"/>
      <c r="AK7091"/>
      <c r="AL7091"/>
      <c r="AM7091"/>
      <c r="AN7091"/>
      <c r="AO7091"/>
      <c r="AP7091"/>
      <c r="AQ7091"/>
      <c r="AR7091"/>
      <c r="AS7091"/>
      <c r="AT7091"/>
      <c r="AU7091"/>
      <c r="AV7091"/>
      <c r="AW7091"/>
      <c r="AX7091"/>
      <c r="AY7091"/>
      <c r="AZ7091"/>
      <c r="BA7091"/>
      <c r="BB7091"/>
      <c r="BC7091"/>
      <c r="BD7091"/>
      <c r="BE7091"/>
      <c r="BF7091"/>
      <c r="BG7091"/>
      <c r="BH7091"/>
      <c r="BI7091"/>
      <c r="BJ7091"/>
      <c r="BK7091"/>
      <c r="BL7091"/>
      <c r="BM7091"/>
      <c r="BN7091"/>
      <c r="BO7091"/>
    </row>
    <row r="7092" spans="1:67" ht="15" x14ac:dyDescent="0.25">
      <c r="A7092" s="245" t="s">
        <v>66</v>
      </c>
      <c r="B7092" s="245" t="s">
        <v>65</v>
      </c>
      <c r="C7092" s="245" t="s">
        <v>64</v>
      </c>
      <c r="D7092" s="245" t="s">
        <v>63</v>
      </c>
      <c r="E7092" s="246" t="s">
        <v>44</v>
      </c>
      <c r="F7092" s="245" t="s">
        <v>44</v>
      </c>
      <c r="G7092" s="245" t="s">
        <v>537</v>
      </c>
      <c r="H7092" s="245" t="s">
        <v>536</v>
      </c>
      <c r="I7092" s="245" t="s">
        <v>102</v>
      </c>
      <c r="J7092" s="245" t="s">
        <v>59</v>
      </c>
      <c r="K7092" s="246" t="s">
        <v>8195</v>
      </c>
      <c r="L7092" s="245" t="s">
        <v>58</v>
      </c>
      <c r="M7092"/>
      <c r="N7092"/>
      <c r="O7092"/>
      <c r="P7092"/>
      <c r="Q7092"/>
      <c r="R7092"/>
      <c r="S7092"/>
      <c r="T7092"/>
      <c r="U7092"/>
      <c r="V7092"/>
      <c r="W7092"/>
      <c r="X7092"/>
      <c r="Y7092"/>
      <c r="Z7092"/>
      <c r="AA7092"/>
      <c r="AB7092"/>
      <c r="AC7092"/>
      <c r="AD7092"/>
      <c r="AE7092"/>
      <c r="AF7092"/>
      <c r="AG7092"/>
      <c r="AH7092"/>
      <c r="AI7092"/>
      <c r="AJ7092"/>
      <c r="AK7092"/>
      <c r="AL7092"/>
      <c r="AM7092"/>
      <c r="AN7092"/>
      <c r="AO7092"/>
      <c r="AP7092"/>
      <c r="AQ7092"/>
      <c r="AR7092"/>
      <c r="AS7092"/>
      <c r="AT7092"/>
      <c r="AU7092"/>
      <c r="AV7092"/>
      <c r="AW7092"/>
      <c r="AX7092"/>
      <c r="AY7092"/>
      <c r="AZ7092"/>
      <c r="BA7092"/>
      <c r="BB7092"/>
      <c r="BC7092"/>
      <c r="BD7092"/>
      <c r="BE7092"/>
      <c r="BF7092"/>
      <c r="BG7092"/>
      <c r="BH7092"/>
      <c r="BI7092"/>
      <c r="BJ7092"/>
      <c r="BK7092"/>
      <c r="BL7092"/>
      <c r="BM7092"/>
      <c r="BN7092"/>
      <c r="BO7092"/>
    </row>
    <row r="7093" spans="1:67" ht="15" x14ac:dyDescent="0.25">
      <c r="A7093" s="245" t="s">
        <v>66</v>
      </c>
      <c r="B7093" s="245" t="s">
        <v>65</v>
      </c>
      <c r="C7093" s="245" t="s">
        <v>64</v>
      </c>
      <c r="D7093" s="245" t="s">
        <v>63</v>
      </c>
      <c r="E7093" s="246" t="s">
        <v>44</v>
      </c>
      <c r="F7093" s="245" t="s">
        <v>44</v>
      </c>
      <c r="G7093" s="245" t="s">
        <v>535</v>
      </c>
      <c r="H7093" s="245" t="s">
        <v>534</v>
      </c>
      <c r="I7093" s="245" t="s">
        <v>102</v>
      </c>
      <c r="J7093" s="245" t="s">
        <v>59</v>
      </c>
      <c r="K7093" s="246" t="s">
        <v>4714</v>
      </c>
      <c r="L7093" s="245" t="s">
        <v>58</v>
      </c>
      <c r="M7093"/>
      <c r="N7093"/>
      <c r="O7093"/>
      <c r="P7093"/>
      <c r="Q7093"/>
      <c r="R7093"/>
      <c r="S7093"/>
      <c r="T7093"/>
      <c r="U7093"/>
      <c r="V7093"/>
      <c r="W7093"/>
      <c r="X7093"/>
      <c r="Y7093"/>
      <c r="Z7093"/>
      <c r="AA7093"/>
      <c r="AB7093"/>
      <c r="AC7093"/>
      <c r="AD7093"/>
      <c r="AE7093"/>
      <c r="AF7093"/>
      <c r="AG7093"/>
      <c r="AH7093"/>
      <c r="AI7093"/>
      <c r="AJ7093"/>
      <c r="AK7093"/>
      <c r="AL7093"/>
      <c r="AM7093"/>
      <c r="AN7093"/>
      <c r="AO7093"/>
      <c r="AP7093"/>
      <c r="AQ7093"/>
      <c r="AR7093"/>
      <c r="AS7093"/>
      <c r="AT7093"/>
      <c r="AU7093"/>
      <c r="AV7093"/>
      <c r="AW7093"/>
      <c r="AX7093"/>
      <c r="AY7093"/>
      <c r="AZ7093"/>
      <c r="BA7093"/>
      <c r="BB7093"/>
      <c r="BC7093"/>
      <c r="BD7093"/>
      <c r="BE7093"/>
      <c r="BF7093"/>
      <c r="BG7093"/>
      <c r="BH7093"/>
      <c r="BI7093"/>
      <c r="BJ7093"/>
      <c r="BK7093"/>
      <c r="BL7093"/>
      <c r="BM7093"/>
      <c r="BN7093"/>
      <c r="BO7093"/>
    </row>
    <row r="7094" spans="1:67" ht="15" x14ac:dyDescent="0.25">
      <c r="A7094" s="245" t="s">
        <v>66</v>
      </c>
      <c r="B7094" s="245" t="s">
        <v>65</v>
      </c>
      <c r="C7094" s="245" t="s">
        <v>64</v>
      </c>
      <c r="D7094" s="245" t="s">
        <v>63</v>
      </c>
      <c r="E7094" s="246" t="s">
        <v>44</v>
      </c>
      <c r="F7094" s="245" t="s">
        <v>44</v>
      </c>
      <c r="G7094" s="245" t="s">
        <v>533</v>
      </c>
      <c r="H7094" s="245" t="s">
        <v>532</v>
      </c>
      <c r="I7094" s="245" t="s">
        <v>102</v>
      </c>
      <c r="J7094" s="245" t="s">
        <v>59</v>
      </c>
      <c r="K7094" s="246" t="s">
        <v>9098</v>
      </c>
      <c r="L7094" s="245" t="s">
        <v>58</v>
      </c>
      <c r="M7094"/>
      <c r="N7094"/>
      <c r="O7094"/>
      <c r="P7094"/>
      <c r="Q7094"/>
      <c r="R7094"/>
      <c r="S7094"/>
      <c r="T7094"/>
      <c r="U7094"/>
      <c r="V7094"/>
      <c r="W7094"/>
      <c r="X7094"/>
      <c r="Y7094"/>
      <c r="Z7094"/>
      <c r="AA7094"/>
      <c r="AB7094"/>
      <c r="AC7094"/>
      <c r="AD7094"/>
      <c r="AE7094"/>
      <c r="AF7094"/>
      <c r="AG7094"/>
      <c r="AH7094"/>
      <c r="AI7094"/>
      <c r="AJ7094"/>
      <c r="AK7094"/>
      <c r="AL7094"/>
      <c r="AM7094"/>
      <c r="AN7094"/>
      <c r="AO7094"/>
      <c r="AP7094"/>
      <c r="AQ7094"/>
      <c r="AR7094"/>
      <c r="AS7094"/>
      <c r="AT7094"/>
      <c r="AU7094"/>
      <c r="AV7094"/>
      <c r="AW7094"/>
      <c r="AX7094"/>
      <c r="AY7094"/>
      <c r="AZ7094"/>
      <c r="BA7094"/>
      <c r="BB7094"/>
      <c r="BC7094"/>
      <c r="BD7094"/>
      <c r="BE7094"/>
      <c r="BF7094"/>
      <c r="BG7094"/>
      <c r="BH7094"/>
      <c r="BI7094"/>
      <c r="BJ7094"/>
      <c r="BK7094"/>
      <c r="BL7094"/>
      <c r="BM7094"/>
      <c r="BN7094"/>
      <c r="BO7094"/>
    </row>
    <row r="7095" spans="1:67" ht="15" x14ac:dyDescent="0.25">
      <c r="A7095" s="245" t="s">
        <v>66</v>
      </c>
      <c r="B7095" s="245" t="s">
        <v>65</v>
      </c>
      <c r="C7095" s="245" t="s">
        <v>64</v>
      </c>
      <c r="D7095" s="245" t="s">
        <v>63</v>
      </c>
      <c r="E7095" s="246" t="s">
        <v>44</v>
      </c>
      <c r="F7095" s="245" t="s">
        <v>44</v>
      </c>
      <c r="G7095" s="245" t="s">
        <v>531</v>
      </c>
      <c r="H7095" s="245" t="s">
        <v>530</v>
      </c>
      <c r="I7095" s="245" t="s">
        <v>102</v>
      </c>
      <c r="J7095" s="245" t="s">
        <v>59</v>
      </c>
      <c r="K7095" s="246" t="s">
        <v>25822</v>
      </c>
      <c r="L7095" s="245" t="s">
        <v>58</v>
      </c>
      <c r="M7095"/>
      <c r="N7095"/>
      <c r="O7095"/>
      <c r="P7095"/>
      <c r="Q7095"/>
      <c r="R7095"/>
      <c r="S7095"/>
      <c r="T7095"/>
      <c r="U7095"/>
      <c r="V7095"/>
      <c r="W7095"/>
      <c r="X7095"/>
      <c r="Y7095"/>
      <c r="Z7095"/>
      <c r="AA7095"/>
      <c r="AB7095"/>
      <c r="AC7095"/>
      <c r="AD7095"/>
      <c r="AE7095"/>
      <c r="AF7095"/>
      <c r="AG7095"/>
      <c r="AH7095"/>
      <c r="AI7095"/>
      <c r="AJ7095"/>
      <c r="AK7095"/>
      <c r="AL7095"/>
      <c r="AM7095"/>
      <c r="AN7095"/>
      <c r="AO7095"/>
      <c r="AP7095"/>
      <c r="AQ7095"/>
      <c r="AR7095"/>
      <c r="AS7095"/>
      <c r="AT7095"/>
      <c r="AU7095"/>
      <c r="AV7095"/>
      <c r="AW7095"/>
      <c r="AX7095"/>
      <c r="AY7095"/>
      <c r="AZ7095"/>
      <c r="BA7095"/>
      <c r="BB7095"/>
      <c r="BC7095"/>
      <c r="BD7095"/>
      <c r="BE7095"/>
      <c r="BF7095"/>
      <c r="BG7095"/>
      <c r="BH7095"/>
      <c r="BI7095"/>
      <c r="BJ7095"/>
      <c r="BK7095"/>
      <c r="BL7095"/>
      <c r="BM7095"/>
      <c r="BN7095"/>
      <c r="BO7095"/>
    </row>
    <row r="7096" spans="1:67" ht="15" x14ac:dyDescent="0.25">
      <c r="A7096" s="245" t="s">
        <v>66</v>
      </c>
      <c r="B7096" s="245" t="s">
        <v>65</v>
      </c>
      <c r="C7096" s="245" t="s">
        <v>64</v>
      </c>
      <c r="D7096" s="245" t="s">
        <v>63</v>
      </c>
      <c r="E7096" s="246" t="s">
        <v>44</v>
      </c>
      <c r="F7096" s="245" t="s">
        <v>44</v>
      </c>
      <c r="G7096" s="245" t="s">
        <v>529</v>
      </c>
      <c r="H7096" s="245" t="s">
        <v>528</v>
      </c>
      <c r="I7096" s="245" t="s">
        <v>102</v>
      </c>
      <c r="J7096" s="245" t="s">
        <v>59</v>
      </c>
      <c r="K7096" s="246" t="s">
        <v>9151</v>
      </c>
      <c r="L7096" s="245" t="s">
        <v>58</v>
      </c>
      <c r="M7096"/>
      <c r="N7096"/>
      <c r="O7096"/>
      <c r="P7096"/>
      <c r="Q7096"/>
      <c r="R7096"/>
      <c r="S7096"/>
      <c r="T7096"/>
      <c r="U7096"/>
      <c r="V7096"/>
      <c r="W7096"/>
      <c r="X7096"/>
      <c r="Y7096"/>
      <c r="Z7096"/>
      <c r="AA7096"/>
      <c r="AB7096"/>
      <c r="AC7096"/>
      <c r="AD7096"/>
      <c r="AE7096"/>
      <c r="AF7096"/>
      <c r="AG7096"/>
      <c r="AH7096"/>
      <c r="AI7096"/>
      <c r="AJ7096"/>
      <c r="AK7096"/>
      <c r="AL7096"/>
      <c r="AM7096"/>
      <c r="AN7096"/>
      <c r="AO7096"/>
      <c r="AP7096"/>
      <c r="AQ7096"/>
      <c r="AR7096"/>
      <c r="AS7096"/>
      <c r="AT7096"/>
      <c r="AU7096"/>
      <c r="AV7096"/>
      <c r="AW7096"/>
      <c r="AX7096"/>
      <c r="AY7096"/>
      <c r="AZ7096"/>
      <c r="BA7096"/>
      <c r="BB7096"/>
      <c r="BC7096"/>
      <c r="BD7096"/>
      <c r="BE7096"/>
      <c r="BF7096"/>
      <c r="BG7096"/>
      <c r="BH7096"/>
      <c r="BI7096"/>
      <c r="BJ7096"/>
      <c r="BK7096"/>
      <c r="BL7096"/>
      <c r="BM7096"/>
      <c r="BN7096"/>
      <c r="BO7096"/>
    </row>
    <row r="7097" spans="1:67" ht="15" x14ac:dyDescent="0.25">
      <c r="A7097" s="245" t="s">
        <v>66</v>
      </c>
      <c r="B7097" s="245" t="s">
        <v>65</v>
      </c>
      <c r="C7097" s="245" t="s">
        <v>64</v>
      </c>
      <c r="D7097" s="245" t="s">
        <v>63</v>
      </c>
      <c r="E7097" s="246" t="s">
        <v>44</v>
      </c>
      <c r="F7097" s="245" t="s">
        <v>44</v>
      </c>
      <c r="G7097" s="245" t="s">
        <v>527</v>
      </c>
      <c r="H7097" s="245" t="s">
        <v>526</v>
      </c>
      <c r="I7097" s="245" t="s">
        <v>102</v>
      </c>
      <c r="J7097" s="245" t="s">
        <v>59</v>
      </c>
      <c r="K7097" s="246" t="s">
        <v>22959</v>
      </c>
      <c r="L7097" s="245" t="s">
        <v>58</v>
      </c>
      <c r="M7097"/>
      <c r="N7097"/>
      <c r="O7097"/>
      <c r="P7097"/>
      <c r="Q7097"/>
      <c r="R7097"/>
      <c r="S7097"/>
      <c r="T7097"/>
      <c r="U7097"/>
      <c r="V7097"/>
      <c r="W7097"/>
      <c r="X7097"/>
      <c r="Y7097"/>
      <c r="Z7097"/>
      <c r="AA7097"/>
      <c r="AB7097"/>
      <c r="AC7097"/>
      <c r="AD7097"/>
      <c r="AE7097"/>
      <c r="AF7097"/>
      <c r="AG7097"/>
      <c r="AH7097"/>
      <c r="AI7097"/>
      <c r="AJ7097"/>
      <c r="AK7097"/>
      <c r="AL7097"/>
      <c r="AM7097"/>
      <c r="AN7097"/>
      <c r="AO7097"/>
      <c r="AP7097"/>
      <c r="AQ7097"/>
      <c r="AR7097"/>
      <c r="AS7097"/>
      <c r="AT7097"/>
      <c r="AU7097"/>
      <c r="AV7097"/>
      <c r="AW7097"/>
      <c r="AX7097"/>
      <c r="AY7097"/>
      <c r="AZ7097"/>
      <c r="BA7097"/>
      <c r="BB7097"/>
      <c r="BC7097"/>
      <c r="BD7097"/>
      <c r="BE7097"/>
      <c r="BF7097"/>
      <c r="BG7097"/>
      <c r="BH7097"/>
      <c r="BI7097"/>
      <c r="BJ7097"/>
      <c r="BK7097"/>
      <c r="BL7097"/>
      <c r="BM7097"/>
      <c r="BN7097"/>
      <c r="BO7097"/>
    </row>
    <row r="7098" spans="1:67" ht="15" x14ac:dyDescent="0.25">
      <c r="A7098" s="245" t="s">
        <v>66</v>
      </c>
      <c r="B7098" s="245" t="s">
        <v>65</v>
      </c>
      <c r="C7098" s="245" t="s">
        <v>64</v>
      </c>
      <c r="D7098" s="245" t="s">
        <v>63</v>
      </c>
      <c r="E7098" s="246" t="s">
        <v>44</v>
      </c>
      <c r="F7098" s="245" t="s">
        <v>44</v>
      </c>
      <c r="G7098" s="245" t="s">
        <v>525</v>
      </c>
      <c r="H7098" s="245" t="s">
        <v>524</v>
      </c>
      <c r="I7098" s="245" t="s">
        <v>102</v>
      </c>
      <c r="J7098" s="245" t="s">
        <v>59</v>
      </c>
      <c r="K7098" s="246" t="s">
        <v>8999</v>
      </c>
      <c r="L7098" s="245" t="s">
        <v>58</v>
      </c>
      <c r="M7098"/>
      <c r="N7098"/>
      <c r="O7098"/>
      <c r="P7098"/>
      <c r="Q7098"/>
      <c r="R7098"/>
      <c r="S7098"/>
      <c r="T7098"/>
      <c r="U7098"/>
      <c r="V7098"/>
      <c r="W7098"/>
      <c r="X7098"/>
      <c r="Y7098"/>
      <c r="Z7098"/>
      <c r="AA7098"/>
      <c r="AB7098"/>
      <c r="AC7098"/>
      <c r="AD7098"/>
      <c r="AE7098"/>
      <c r="AF7098"/>
      <c r="AG7098"/>
      <c r="AH7098"/>
      <c r="AI7098"/>
      <c r="AJ7098"/>
      <c r="AK7098"/>
      <c r="AL7098"/>
      <c r="AM7098"/>
      <c r="AN7098"/>
      <c r="AO7098"/>
      <c r="AP7098"/>
      <c r="AQ7098"/>
      <c r="AR7098"/>
      <c r="AS7098"/>
      <c r="AT7098"/>
      <c r="AU7098"/>
      <c r="AV7098"/>
      <c r="AW7098"/>
      <c r="AX7098"/>
      <c r="AY7098"/>
      <c r="AZ7098"/>
      <c r="BA7098"/>
      <c r="BB7098"/>
      <c r="BC7098"/>
      <c r="BD7098"/>
      <c r="BE7098"/>
      <c r="BF7098"/>
      <c r="BG7098"/>
      <c r="BH7098"/>
      <c r="BI7098"/>
      <c r="BJ7098"/>
      <c r="BK7098"/>
      <c r="BL7098"/>
      <c r="BM7098"/>
      <c r="BN7098"/>
      <c r="BO7098"/>
    </row>
    <row r="7099" spans="1:67" ht="15" x14ac:dyDescent="0.25">
      <c r="A7099" s="245" t="s">
        <v>66</v>
      </c>
      <c r="B7099" s="245" t="s">
        <v>65</v>
      </c>
      <c r="C7099" s="245" t="s">
        <v>64</v>
      </c>
      <c r="D7099" s="245" t="s">
        <v>63</v>
      </c>
      <c r="E7099" s="246" t="s">
        <v>44</v>
      </c>
      <c r="F7099" s="245" t="s">
        <v>44</v>
      </c>
      <c r="G7099" s="245" t="s">
        <v>523</v>
      </c>
      <c r="H7099" s="245" t="s">
        <v>522</v>
      </c>
      <c r="I7099" s="245" t="s">
        <v>102</v>
      </c>
      <c r="J7099" s="245" t="s">
        <v>106</v>
      </c>
      <c r="K7099" s="246" t="s">
        <v>25823</v>
      </c>
      <c r="L7099" s="245" t="s">
        <v>58</v>
      </c>
      <c r="M7099"/>
      <c r="N7099"/>
      <c r="O7099"/>
      <c r="P7099"/>
      <c r="Q7099"/>
      <c r="R7099"/>
      <c r="S7099"/>
      <c r="T7099"/>
      <c r="U7099"/>
      <c r="V7099"/>
      <c r="W7099"/>
      <c r="X7099"/>
      <c r="Y7099"/>
      <c r="Z7099"/>
      <c r="AA7099"/>
      <c r="AB7099"/>
      <c r="AC7099"/>
      <c r="AD7099"/>
      <c r="AE7099"/>
      <c r="AF7099"/>
      <c r="AG7099"/>
      <c r="AH7099"/>
      <c r="AI7099"/>
      <c r="AJ7099"/>
      <c r="AK7099"/>
      <c r="AL7099"/>
      <c r="AM7099"/>
      <c r="AN7099"/>
      <c r="AO7099"/>
      <c r="AP7099"/>
      <c r="AQ7099"/>
      <c r="AR7099"/>
      <c r="AS7099"/>
      <c r="AT7099"/>
      <c r="AU7099"/>
      <c r="AV7099"/>
      <c r="AW7099"/>
      <c r="AX7099"/>
      <c r="AY7099"/>
      <c r="AZ7099"/>
      <c r="BA7099"/>
      <c r="BB7099"/>
      <c r="BC7099"/>
      <c r="BD7099"/>
      <c r="BE7099"/>
      <c r="BF7099"/>
      <c r="BG7099"/>
      <c r="BH7099"/>
      <c r="BI7099"/>
      <c r="BJ7099"/>
      <c r="BK7099"/>
      <c r="BL7099"/>
      <c r="BM7099"/>
      <c r="BN7099"/>
      <c r="BO7099"/>
    </row>
    <row r="7100" spans="1:67" ht="15" x14ac:dyDescent="0.25">
      <c r="A7100" s="245" t="s">
        <v>66</v>
      </c>
      <c r="B7100" s="245" t="s">
        <v>65</v>
      </c>
      <c r="C7100" s="245" t="s">
        <v>64</v>
      </c>
      <c r="D7100" s="245" t="s">
        <v>63</v>
      </c>
      <c r="E7100" s="246" t="s">
        <v>44</v>
      </c>
      <c r="F7100" s="245" t="s">
        <v>44</v>
      </c>
      <c r="G7100" s="245" t="s">
        <v>521</v>
      </c>
      <c r="H7100" s="245" t="s">
        <v>520</v>
      </c>
      <c r="I7100" s="245" t="s">
        <v>102</v>
      </c>
      <c r="J7100" s="245" t="s">
        <v>59</v>
      </c>
      <c r="K7100" s="246" t="s">
        <v>19252</v>
      </c>
      <c r="L7100" s="245" t="s">
        <v>58</v>
      </c>
      <c r="M7100"/>
      <c r="N7100"/>
      <c r="O7100"/>
      <c r="P7100"/>
      <c r="Q7100"/>
      <c r="R7100"/>
      <c r="S7100"/>
      <c r="T7100"/>
      <c r="U7100"/>
      <c r="V7100"/>
      <c r="W7100"/>
      <c r="X7100"/>
      <c r="Y7100"/>
      <c r="Z7100"/>
      <c r="AA7100"/>
      <c r="AB7100"/>
      <c r="AC7100"/>
      <c r="AD7100"/>
      <c r="AE7100"/>
      <c r="AF7100"/>
      <c r="AG7100"/>
      <c r="AH7100"/>
      <c r="AI7100"/>
      <c r="AJ7100"/>
      <c r="AK7100"/>
      <c r="AL7100"/>
      <c r="AM7100"/>
      <c r="AN7100"/>
      <c r="AO7100"/>
      <c r="AP7100"/>
      <c r="AQ7100"/>
      <c r="AR7100"/>
      <c r="AS7100"/>
      <c r="AT7100"/>
      <c r="AU7100"/>
      <c r="AV7100"/>
      <c r="AW7100"/>
      <c r="AX7100"/>
      <c r="AY7100"/>
      <c r="AZ7100"/>
      <c r="BA7100"/>
      <c r="BB7100"/>
      <c r="BC7100"/>
      <c r="BD7100"/>
      <c r="BE7100"/>
      <c r="BF7100"/>
      <c r="BG7100"/>
      <c r="BH7100"/>
      <c r="BI7100"/>
      <c r="BJ7100"/>
      <c r="BK7100"/>
      <c r="BL7100"/>
      <c r="BM7100"/>
      <c r="BN7100"/>
      <c r="BO7100"/>
    </row>
    <row r="7101" spans="1:67" ht="15" x14ac:dyDescent="0.25">
      <c r="A7101" s="245" t="s">
        <v>66</v>
      </c>
      <c r="B7101" s="245" t="s">
        <v>65</v>
      </c>
      <c r="C7101" s="245" t="s">
        <v>64</v>
      </c>
      <c r="D7101" s="245" t="s">
        <v>63</v>
      </c>
      <c r="E7101" s="246" t="s">
        <v>44</v>
      </c>
      <c r="F7101" s="245" t="s">
        <v>44</v>
      </c>
      <c r="G7101" s="245" t="s">
        <v>519</v>
      </c>
      <c r="H7101" s="245" t="s">
        <v>518</v>
      </c>
      <c r="I7101" s="245" t="s">
        <v>102</v>
      </c>
      <c r="J7101" s="245" t="s">
        <v>106</v>
      </c>
      <c r="K7101" s="246" t="s">
        <v>25824</v>
      </c>
      <c r="L7101" s="245" t="s">
        <v>58</v>
      </c>
      <c r="M7101"/>
      <c r="N7101"/>
      <c r="O7101"/>
      <c r="P7101"/>
      <c r="Q7101"/>
      <c r="R7101"/>
      <c r="S7101"/>
      <c r="T7101"/>
      <c r="U7101"/>
      <c r="V7101"/>
      <c r="W7101"/>
      <c r="X7101"/>
      <c r="Y7101"/>
      <c r="Z7101"/>
      <c r="AA7101"/>
      <c r="AB7101"/>
      <c r="AC7101"/>
      <c r="AD7101"/>
      <c r="AE7101"/>
      <c r="AF7101"/>
      <c r="AG7101"/>
      <c r="AH7101"/>
      <c r="AI7101"/>
      <c r="AJ7101"/>
      <c r="AK7101"/>
      <c r="AL7101"/>
      <c r="AM7101"/>
      <c r="AN7101"/>
      <c r="AO7101"/>
      <c r="AP7101"/>
      <c r="AQ7101"/>
      <c r="AR7101"/>
      <c r="AS7101"/>
      <c r="AT7101"/>
      <c r="AU7101"/>
      <c r="AV7101"/>
      <c r="AW7101"/>
      <c r="AX7101"/>
      <c r="AY7101"/>
      <c r="AZ7101"/>
      <c r="BA7101"/>
      <c r="BB7101"/>
      <c r="BC7101"/>
      <c r="BD7101"/>
      <c r="BE7101"/>
      <c r="BF7101"/>
      <c r="BG7101"/>
      <c r="BH7101"/>
      <c r="BI7101"/>
      <c r="BJ7101"/>
      <c r="BK7101"/>
      <c r="BL7101"/>
      <c r="BM7101"/>
      <c r="BN7101"/>
      <c r="BO7101"/>
    </row>
    <row r="7102" spans="1:67" ht="15" x14ac:dyDescent="0.25">
      <c r="A7102" s="245" t="s">
        <v>66</v>
      </c>
      <c r="B7102" s="245" t="s">
        <v>65</v>
      </c>
      <c r="C7102" s="245" t="s">
        <v>64</v>
      </c>
      <c r="D7102" s="245" t="s">
        <v>63</v>
      </c>
      <c r="E7102" s="246" t="s">
        <v>44</v>
      </c>
      <c r="F7102" s="245" t="s">
        <v>44</v>
      </c>
      <c r="G7102" s="245" t="s">
        <v>517</v>
      </c>
      <c r="H7102" s="245" t="s">
        <v>516</v>
      </c>
      <c r="I7102" s="245" t="s">
        <v>102</v>
      </c>
      <c r="J7102" s="245" t="s">
        <v>59</v>
      </c>
      <c r="K7102" s="246" t="s">
        <v>14990</v>
      </c>
      <c r="L7102" s="245" t="s">
        <v>58</v>
      </c>
      <c r="M7102"/>
      <c r="N7102"/>
      <c r="O7102"/>
      <c r="P7102"/>
      <c r="Q7102"/>
      <c r="R7102"/>
      <c r="S7102"/>
      <c r="T7102"/>
      <c r="U7102"/>
      <c r="V7102"/>
      <c r="W7102"/>
      <c r="X7102"/>
      <c r="Y7102"/>
      <c r="Z7102"/>
      <c r="AA7102"/>
      <c r="AB7102"/>
      <c r="AC7102"/>
      <c r="AD7102"/>
      <c r="AE7102"/>
      <c r="AF7102"/>
      <c r="AG7102"/>
      <c r="AH7102"/>
      <c r="AI7102"/>
      <c r="AJ7102"/>
      <c r="AK7102"/>
      <c r="AL7102"/>
      <c r="AM7102"/>
      <c r="AN7102"/>
      <c r="AO7102"/>
      <c r="AP7102"/>
      <c r="AQ7102"/>
      <c r="AR7102"/>
      <c r="AS7102"/>
      <c r="AT7102"/>
      <c r="AU7102"/>
      <c r="AV7102"/>
      <c r="AW7102"/>
      <c r="AX7102"/>
      <c r="AY7102"/>
      <c r="AZ7102"/>
      <c r="BA7102"/>
      <c r="BB7102"/>
      <c r="BC7102"/>
      <c r="BD7102"/>
      <c r="BE7102"/>
      <c r="BF7102"/>
      <c r="BG7102"/>
      <c r="BH7102"/>
      <c r="BI7102"/>
      <c r="BJ7102"/>
      <c r="BK7102"/>
      <c r="BL7102"/>
      <c r="BM7102"/>
      <c r="BN7102"/>
      <c r="BO7102"/>
    </row>
    <row r="7103" spans="1:67" ht="15" x14ac:dyDescent="0.25">
      <c r="A7103" s="245" t="s">
        <v>66</v>
      </c>
      <c r="B7103" s="245" t="s">
        <v>65</v>
      </c>
      <c r="C7103" s="245" t="s">
        <v>64</v>
      </c>
      <c r="D7103" s="245" t="s">
        <v>63</v>
      </c>
      <c r="E7103" s="246" t="s">
        <v>44</v>
      </c>
      <c r="F7103" s="245" t="s">
        <v>44</v>
      </c>
      <c r="G7103" s="245" t="s">
        <v>515</v>
      </c>
      <c r="H7103" s="245" t="s">
        <v>514</v>
      </c>
      <c r="I7103" s="245" t="s">
        <v>102</v>
      </c>
      <c r="J7103" s="245" t="s">
        <v>59</v>
      </c>
      <c r="K7103" s="246" t="s">
        <v>25825</v>
      </c>
      <c r="L7103" s="245" t="s">
        <v>58</v>
      </c>
      <c r="M7103"/>
      <c r="N7103"/>
      <c r="O7103"/>
      <c r="P7103"/>
      <c r="Q7103"/>
      <c r="R7103"/>
      <c r="S7103"/>
      <c r="T7103"/>
      <c r="U7103"/>
      <c r="V7103"/>
      <c r="W7103"/>
      <c r="X7103"/>
      <c r="Y7103"/>
      <c r="Z7103"/>
      <c r="AA7103"/>
      <c r="AB7103"/>
      <c r="AC7103"/>
      <c r="AD7103"/>
      <c r="AE7103"/>
      <c r="AF7103"/>
      <c r="AG7103"/>
      <c r="AH7103"/>
      <c r="AI7103"/>
      <c r="AJ7103"/>
      <c r="AK7103"/>
      <c r="AL7103"/>
      <c r="AM7103"/>
      <c r="AN7103"/>
      <c r="AO7103"/>
      <c r="AP7103"/>
      <c r="AQ7103"/>
      <c r="AR7103"/>
      <c r="AS7103"/>
      <c r="AT7103"/>
      <c r="AU7103"/>
      <c r="AV7103"/>
      <c r="AW7103"/>
      <c r="AX7103"/>
      <c r="AY7103"/>
      <c r="AZ7103"/>
      <c r="BA7103"/>
      <c r="BB7103"/>
      <c r="BC7103"/>
      <c r="BD7103"/>
      <c r="BE7103"/>
      <c r="BF7103"/>
      <c r="BG7103"/>
      <c r="BH7103"/>
      <c r="BI7103"/>
      <c r="BJ7103"/>
      <c r="BK7103"/>
      <c r="BL7103"/>
      <c r="BM7103"/>
      <c r="BN7103"/>
      <c r="BO7103"/>
    </row>
    <row r="7104" spans="1:67" ht="15" x14ac:dyDescent="0.25">
      <c r="A7104" s="245" t="s">
        <v>66</v>
      </c>
      <c r="B7104" s="245" t="s">
        <v>65</v>
      </c>
      <c r="C7104" s="245" t="s">
        <v>64</v>
      </c>
      <c r="D7104" s="245" t="s">
        <v>63</v>
      </c>
      <c r="E7104" s="246" t="s">
        <v>44</v>
      </c>
      <c r="F7104" s="245" t="s">
        <v>44</v>
      </c>
      <c r="G7104" s="245" t="s">
        <v>513</v>
      </c>
      <c r="H7104" s="245" t="s">
        <v>512</v>
      </c>
      <c r="I7104" s="245" t="s">
        <v>102</v>
      </c>
      <c r="J7104" s="245" t="s">
        <v>106</v>
      </c>
      <c r="K7104" s="246" t="s">
        <v>18061</v>
      </c>
      <c r="L7104" s="245" t="s">
        <v>58</v>
      </c>
      <c r="M7104"/>
      <c r="N7104"/>
      <c r="O7104"/>
      <c r="P7104"/>
      <c r="Q7104"/>
      <c r="R7104"/>
      <c r="S7104"/>
      <c r="T7104"/>
      <c r="U7104"/>
      <c r="V7104"/>
      <c r="W7104"/>
      <c r="X7104"/>
      <c r="Y7104"/>
      <c r="Z7104"/>
      <c r="AA7104"/>
      <c r="AB7104"/>
      <c r="AC7104"/>
      <c r="AD7104"/>
      <c r="AE7104"/>
      <c r="AF7104"/>
      <c r="AG7104"/>
      <c r="AH7104"/>
      <c r="AI7104"/>
      <c r="AJ7104"/>
      <c r="AK7104"/>
      <c r="AL7104"/>
      <c r="AM7104"/>
      <c r="AN7104"/>
      <c r="AO7104"/>
      <c r="AP7104"/>
      <c r="AQ7104"/>
      <c r="AR7104"/>
      <c r="AS7104"/>
      <c r="AT7104"/>
      <c r="AU7104"/>
      <c r="AV7104"/>
      <c r="AW7104"/>
      <c r="AX7104"/>
      <c r="AY7104"/>
      <c r="AZ7104"/>
      <c r="BA7104"/>
      <c r="BB7104"/>
      <c r="BC7104"/>
      <c r="BD7104"/>
      <c r="BE7104"/>
      <c r="BF7104"/>
      <c r="BG7104"/>
      <c r="BH7104"/>
      <c r="BI7104"/>
      <c r="BJ7104"/>
      <c r="BK7104"/>
      <c r="BL7104"/>
      <c r="BM7104"/>
      <c r="BN7104"/>
      <c r="BO7104"/>
    </row>
    <row r="7105" spans="1:67" ht="15" x14ac:dyDescent="0.25">
      <c r="A7105" s="245" t="s">
        <v>66</v>
      </c>
      <c r="B7105" s="245" t="s">
        <v>65</v>
      </c>
      <c r="C7105" s="245" t="s">
        <v>64</v>
      </c>
      <c r="D7105" s="245" t="s">
        <v>63</v>
      </c>
      <c r="E7105" s="246" t="s">
        <v>44</v>
      </c>
      <c r="F7105" s="245" t="s">
        <v>44</v>
      </c>
      <c r="G7105" s="245" t="s">
        <v>511</v>
      </c>
      <c r="H7105" s="245" t="s">
        <v>510</v>
      </c>
      <c r="I7105" s="245" t="s">
        <v>102</v>
      </c>
      <c r="J7105" s="245" t="s">
        <v>59</v>
      </c>
      <c r="K7105" s="246" t="s">
        <v>25826</v>
      </c>
      <c r="L7105" s="245" t="s">
        <v>58</v>
      </c>
      <c r="M7105"/>
      <c r="N7105"/>
      <c r="O7105"/>
      <c r="P7105"/>
      <c r="Q7105"/>
      <c r="R7105"/>
      <c r="S7105"/>
      <c r="T7105"/>
      <c r="U7105"/>
      <c r="V7105"/>
      <c r="W7105"/>
      <c r="X7105"/>
      <c r="Y7105"/>
      <c r="Z7105"/>
      <c r="AA7105"/>
      <c r="AB7105"/>
      <c r="AC7105"/>
      <c r="AD7105"/>
      <c r="AE7105"/>
      <c r="AF7105"/>
      <c r="AG7105"/>
      <c r="AH7105"/>
      <c r="AI7105"/>
      <c r="AJ7105"/>
      <c r="AK7105"/>
      <c r="AL7105"/>
      <c r="AM7105"/>
      <c r="AN7105"/>
      <c r="AO7105"/>
      <c r="AP7105"/>
      <c r="AQ7105"/>
      <c r="AR7105"/>
      <c r="AS7105"/>
      <c r="AT7105"/>
      <c r="AU7105"/>
      <c r="AV7105"/>
      <c r="AW7105"/>
      <c r="AX7105"/>
      <c r="AY7105"/>
      <c r="AZ7105"/>
      <c r="BA7105"/>
      <c r="BB7105"/>
      <c r="BC7105"/>
      <c r="BD7105"/>
      <c r="BE7105"/>
      <c r="BF7105"/>
      <c r="BG7105"/>
      <c r="BH7105"/>
      <c r="BI7105"/>
      <c r="BJ7105"/>
      <c r="BK7105"/>
      <c r="BL7105"/>
      <c r="BM7105"/>
      <c r="BN7105"/>
      <c r="BO7105"/>
    </row>
    <row r="7106" spans="1:67" ht="15" x14ac:dyDescent="0.25">
      <c r="A7106" s="245" t="s">
        <v>66</v>
      </c>
      <c r="B7106" s="245" t="s">
        <v>65</v>
      </c>
      <c r="C7106" s="245" t="s">
        <v>64</v>
      </c>
      <c r="D7106" s="245" t="s">
        <v>63</v>
      </c>
      <c r="E7106" s="246" t="s">
        <v>44</v>
      </c>
      <c r="F7106" s="245" t="s">
        <v>44</v>
      </c>
      <c r="G7106" s="245" t="s">
        <v>509</v>
      </c>
      <c r="H7106" s="245" t="s">
        <v>508</v>
      </c>
      <c r="I7106" s="245" t="s">
        <v>102</v>
      </c>
      <c r="J7106" s="245" t="s">
        <v>59</v>
      </c>
      <c r="K7106" s="246" t="s">
        <v>25827</v>
      </c>
      <c r="L7106" s="245" t="s">
        <v>58</v>
      </c>
      <c r="M7106"/>
      <c r="N7106"/>
      <c r="O7106"/>
      <c r="P7106"/>
      <c r="Q7106"/>
      <c r="R7106"/>
      <c r="S7106"/>
      <c r="T7106"/>
      <c r="U7106"/>
      <c r="V7106"/>
      <c r="W7106"/>
      <c r="X7106"/>
      <c r="Y7106"/>
      <c r="Z7106"/>
      <c r="AA7106"/>
      <c r="AB7106"/>
      <c r="AC7106"/>
      <c r="AD7106"/>
      <c r="AE7106"/>
      <c r="AF7106"/>
      <c r="AG7106"/>
      <c r="AH7106"/>
      <c r="AI7106"/>
      <c r="AJ7106"/>
      <c r="AK7106"/>
      <c r="AL7106"/>
      <c r="AM7106"/>
      <c r="AN7106"/>
      <c r="AO7106"/>
      <c r="AP7106"/>
      <c r="AQ7106"/>
      <c r="AR7106"/>
      <c r="AS7106"/>
      <c r="AT7106"/>
      <c r="AU7106"/>
      <c r="AV7106"/>
      <c r="AW7106"/>
      <c r="AX7106"/>
      <c r="AY7106"/>
      <c r="AZ7106"/>
      <c r="BA7106"/>
      <c r="BB7106"/>
      <c r="BC7106"/>
      <c r="BD7106"/>
      <c r="BE7106"/>
      <c r="BF7106"/>
      <c r="BG7106"/>
      <c r="BH7106"/>
      <c r="BI7106"/>
      <c r="BJ7106"/>
      <c r="BK7106"/>
      <c r="BL7106"/>
      <c r="BM7106"/>
      <c r="BN7106"/>
      <c r="BO7106"/>
    </row>
    <row r="7107" spans="1:67" ht="15" x14ac:dyDescent="0.25">
      <c r="A7107" s="245" t="s">
        <v>66</v>
      </c>
      <c r="B7107" s="245" t="s">
        <v>65</v>
      </c>
      <c r="C7107" s="245" t="s">
        <v>64</v>
      </c>
      <c r="D7107" s="245" t="s">
        <v>63</v>
      </c>
      <c r="E7107" s="246" t="s">
        <v>44</v>
      </c>
      <c r="F7107" s="245" t="s">
        <v>44</v>
      </c>
      <c r="G7107" s="245" t="s">
        <v>507</v>
      </c>
      <c r="H7107" s="245" t="s">
        <v>506</v>
      </c>
      <c r="I7107" s="245" t="s">
        <v>102</v>
      </c>
      <c r="J7107" s="245" t="s">
        <v>59</v>
      </c>
      <c r="K7107" s="246" t="s">
        <v>16235</v>
      </c>
      <c r="L7107" s="245" t="s">
        <v>58</v>
      </c>
      <c r="M7107"/>
      <c r="N7107"/>
      <c r="O7107"/>
      <c r="P7107"/>
      <c r="Q7107"/>
      <c r="R7107"/>
      <c r="S7107"/>
      <c r="T7107"/>
      <c r="U7107"/>
      <c r="V7107"/>
      <c r="W7107"/>
      <c r="X7107"/>
      <c r="Y7107"/>
      <c r="Z7107"/>
      <c r="AA7107"/>
      <c r="AB7107"/>
      <c r="AC7107"/>
      <c r="AD7107"/>
      <c r="AE7107"/>
      <c r="AF7107"/>
      <c r="AG7107"/>
      <c r="AH7107"/>
      <c r="AI7107"/>
      <c r="AJ7107"/>
      <c r="AK7107"/>
      <c r="AL7107"/>
      <c r="AM7107"/>
      <c r="AN7107"/>
      <c r="AO7107"/>
      <c r="AP7107"/>
      <c r="AQ7107"/>
      <c r="AR7107"/>
      <c r="AS7107"/>
      <c r="AT7107"/>
      <c r="AU7107"/>
      <c r="AV7107"/>
      <c r="AW7107"/>
      <c r="AX7107"/>
      <c r="AY7107"/>
      <c r="AZ7107"/>
      <c r="BA7107"/>
      <c r="BB7107"/>
      <c r="BC7107"/>
      <c r="BD7107"/>
      <c r="BE7107"/>
      <c r="BF7107"/>
      <c r="BG7107"/>
      <c r="BH7107"/>
      <c r="BI7107"/>
      <c r="BJ7107"/>
      <c r="BK7107"/>
      <c r="BL7107"/>
      <c r="BM7107"/>
      <c r="BN7107"/>
      <c r="BO7107"/>
    </row>
    <row r="7108" spans="1:67" ht="15" x14ac:dyDescent="0.25">
      <c r="A7108" s="245" t="s">
        <v>66</v>
      </c>
      <c r="B7108" s="245" t="s">
        <v>65</v>
      </c>
      <c r="C7108" s="245" t="s">
        <v>64</v>
      </c>
      <c r="D7108" s="245" t="s">
        <v>63</v>
      </c>
      <c r="E7108" s="246" t="s">
        <v>44</v>
      </c>
      <c r="F7108" s="245" t="s">
        <v>44</v>
      </c>
      <c r="G7108" s="245" t="s">
        <v>505</v>
      </c>
      <c r="H7108" s="245" t="s">
        <v>504</v>
      </c>
      <c r="I7108" s="245" t="s">
        <v>102</v>
      </c>
      <c r="J7108" s="245" t="s">
        <v>59</v>
      </c>
      <c r="K7108" s="246" t="s">
        <v>25828</v>
      </c>
      <c r="L7108" s="245" t="s">
        <v>58</v>
      </c>
      <c r="M7108"/>
      <c r="N7108"/>
      <c r="O7108"/>
      <c r="P7108"/>
      <c r="Q7108"/>
      <c r="R7108"/>
      <c r="S7108"/>
      <c r="T7108"/>
      <c r="U7108"/>
      <c r="V7108"/>
      <c r="W7108"/>
      <c r="X7108"/>
      <c r="Y7108"/>
      <c r="Z7108"/>
      <c r="AA7108"/>
      <c r="AB7108"/>
      <c r="AC7108"/>
      <c r="AD7108"/>
      <c r="AE7108"/>
      <c r="AF7108"/>
      <c r="AG7108"/>
      <c r="AH7108"/>
      <c r="AI7108"/>
      <c r="AJ7108"/>
      <c r="AK7108"/>
      <c r="AL7108"/>
      <c r="AM7108"/>
      <c r="AN7108"/>
      <c r="AO7108"/>
      <c r="AP7108"/>
      <c r="AQ7108"/>
      <c r="AR7108"/>
      <c r="AS7108"/>
      <c r="AT7108"/>
      <c r="AU7108"/>
      <c r="AV7108"/>
      <c r="AW7108"/>
      <c r="AX7108"/>
      <c r="AY7108"/>
      <c r="AZ7108"/>
      <c r="BA7108"/>
      <c r="BB7108"/>
      <c r="BC7108"/>
      <c r="BD7108"/>
      <c r="BE7108"/>
      <c r="BF7108"/>
      <c r="BG7108"/>
      <c r="BH7108"/>
      <c r="BI7108"/>
      <c r="BJ7108"/>
      <c r="BK7108"/>
      <c r="BL7108"/>
      <c r="BM7108"/>
      <c r="BN7108"/>
      <c r="BO7108"/>
    </row>
    <row r="7109" spans="1:67" ht="15" x14ac:dyDescent="0.25">
      <c r="A7109" s="245" t="s">
        <v>66</v>
      </c>
      <c r="B7109" s="245" t="s">
        <v>65</v>
      </c>
      <c r="C7109" s="245" t="s">
        <v>64</v>
      </c>
      <c r="D7109" s="245" t="s">
        <v>63</v>
      </c>
      <c r="E7109" s="246" t="s">
        <v>44</v>
      </c>
      <c r="F7109" s="245" t="s">
        <v>44</v>
      </c>
      <c r="G7109" s="245" t="s">
        <v>503</v>
      </c>
      <c r="H7109" s="245" t="s">
        <v>502</v>
      </c>
      <c r="I7109" s="245" t="s">
        <v>102</v>
      </c>
      <c r="J7109" s="245" t="s">
        <v>59</v>
      </c>
      <c r="K7109" s="246" t="s">
        <v>14272</v>
      </c>
      <c r="L7109" s="245" t="s">
        <v>58</v>
      </c>
      <c r="M7109"/>
      <c r="N7109"/>
      <c r="O7109"/>
      <c r="P7109"/>
      <c r="Q7109"/>
      <c r="R7109"/>
      <c r="S7109"/>
      <c r="T7109"/>
      <c r="U7109"/>
      <c r="V7109"/>
      <c r="W7109"/>
      <c r="X7109"/>
      <c r="Y7109"/>
      <c r="Z7109"/>
      <c r="AA7109"/>
      <c r="AB7109"/>
      <c r="AC7109"/>
      <c r="AD7109"/>
      <c r="AE7109"/>
      <c r="AF7109"/>
      <c r="AG7109"/>
      <c r="AH7109"/>
      <c r="AI7109"/>
      <c r="AJ7109"/>
      <c r="AK7109"/>
      <c r="AL7109"/>
      <c r="AM7109"/>
      <c r="AN7109"/>
      <c r="AO7109"/>
      <c r="AP7109"/>
      <c r="AQ7109"/>
      <c r="AR7109"/>
      <c r="AS7109"/>
      <c r="AT7109"/>
      <c r="AU7109"/>
      <c r="AV7109"/>
      <c r="AW7109"/>
      <c r="AX7109"/>
      <c r="AY7109"/>
      <c r="AZ7109"/>
      <c r="BA7109"/>
      <c r="BB7109"/>
      <c r="BC7109"/>
      <c r="BD7109"/>
      <c r="BE7109"/>
      <c r="BF7109"/>
      <c r="BG7109"/>
      <c r="BH7109"/>
      <c r="BI7109"/>
      <c r="BJ7109"/>
      <c r="BK7109"/>
      <c r="BL7109"/>
      <c r="BM7109"/>
      <c r="BN7109"/>
      <c r="BO7109"/>
    </row>
    <row r="7110" spans="1:67" ht="15" x14ac:dyDescent="0.25">
      <c r="A7110" s="245" t="s">
        <v>66</v>
      </c>
      <c r="B7110" s="245" t="s">
        <v>65</v>
      </c>
      <c r="C7110" s="245" t="s">
        <v>64</v>
      </c>
      <c r="D7110" s="245" t="s">
        <v>63</v>
      </c>
      <c r="E7110" s="246" t="s">
        <v>44</v>
      </c>
      <c r="F7110" s="245" t="s">
        <v>44</v>
      </c>
      <c r="G7110" s="245" t="s">
        <v>500</v>
      </c>
      <c r="H7110" s="245" t="s">
        <v>499</v>
      </c>
      <c r="I7110" s="245" t="s">
        <v>102</v>
      </c>
      <c r="J7110" s="245" t="s">
        <v>59</v>
      </c>
      <c r="K7110" s="246" t="s">
        <v>17468</v>
      </c>
      <c r="L7110" s="245" t="s">
        <v>58</v>
      </c>
      <c r="M7110"/>
      <c r="N7110"/>
      <c r="O7110"/>
      <c r="P7110"/>
      <c r="Q7110"/>
      <c r="R7110"/>
      <c r="S7110"/>
      <c r="T7110"/>
      <c r="U7110"/>
      <c r="V7110"/>
      <c r="W7110"/>
      <c r="X7110"/>
      <c r="Y7110"/>
      <c r="Z7110"/>
      <c r="AA7110"/>
      <c r="AB7110"/>
      <c r="AC7110"/>
      <c r="AD7110"/>
      <c r="AE7110"/>
      <c r="AF7110"/>
      <c r="AG7110"/>
      <c r="AH7110"/>
      <c r="AI7110"/>
      <c r="AJ7110"/>
      <c r="AK7110"/>
      <c r="AL7110"/>
      <c r="AM7110"/>
      <c r="AN7110"/>
      <c r="AO7110"/>
      <c r="AP7110"/>
      <c r="AQ7110"/>
      <c r="AR7110"/>
      <c r="AS7110"/>
      <c r="AT7110"/>
      <c r="AU7110"/>
      <c r="AV7110"/>
      <c r="AW7110"/>
      <c r="AX7110"/>
      <c r="AY7110"/>
      <c r="AZ7110"/>
      <c r="BA7110"/>
      <c r="BB7110"/>
      <c r="BC7110"/>
      <c r="BD7110"/>
      <c r="BE7110"/>
      <c r="BF7110"/>
      <c r="BG7110"/>
      <c r="BH7110"/>
      <c r="BI7110"/>
      <c r="BJ7110"/>
      <c r="BK7110"/>
      <c r="BL7110"/>
      <c r="BM7110"/>
      <c r="BN7110"/>
      <c r="BO7110"/>
    </row>
    <row r="7111" spans="1:67" ht="15" x14ac:dyDescent="0.25">
      <c r="A7111" s="245" t="s">
        <v>66</v>
      </c>
      <c r="B7111" s="245" t="s">
        <v>65</v>
      </c>
      <c r="C7111" s="245" t="s">
        <v>64</v>
      </c>
      <c r="D7111" s="245" t="s">
        <v>63</v>
      </c>
      <c r="E7111" s="246" t="s">
        <v>44</v>
      </c>
      <c r="F7111" s="245" t="s">
        <v>44</v>
      </c>
      <c r="G7111" s="245" t="s">
        <v>498</v>
      </c>
      <c r="H7111" s="245" t="s">
        <v>497</v>
      </c>
      <c r="I7111" s="245" t="s">
        <v>102</v>
      </c>
      <c r="J7111" s="245" t="s">
        <v>59</v>
      </c>
      <c r="K7111" s="246" t="s">
        <v>24001</v>
      </c>
      <c r="L7111" s="245" t="s">
        <v>58</v>
      </c>
      <c r="M7111"/>
      <c r="N7111"/>
      <c r="O7111"/>
      <c r="P7111"/>
      <c r="Q7111"/>
      <c r="R7111"/>
      <c r="S7111"/>
      <c r="T7111"/>
      <c r="U7111"/>
      <c r="V7111"/>
      <c r="W7111"/>
      <c r="X7111"/>
      <c r="Y7111"/>
      <c r="Z7111"/>
      <c r="AA7111"/>
      <c r="AB7111"/>
      <c r="AC7111"/>
      <c r="AD7111"/>
      <c r="AE7111"/>
      <c r="AF7111"/>
      <c r="AG7111"/>
      <c r="AH7111"/>
      <c r="AI7111"/>
      <c r="AJ7111"/>
      <c r="AK7111"/>
      <c r="AL7111"/>
      <c r="AM7111"/>
      <c r="AN7111"/>
      <c r="AO7111"/>
      <c r="AP7111"/>
      <c r="AQ7111"/>
      <c r="AR7111"/>
      <c r="AS7111"/>
      <c r="AT7111"/>
      <c r="AU7111"/>
      <c r="AV7111"/>
      <c r="AW7111"/>
      <c r="AX7111"/>
      <c r="AY7111"/>
      <c r="AZ7111"/>
      <c r="BA7111"/>
      <c r="BB7111"/>
      <c r="BC7111"/>
      <c r="BD7111"/>
      <c r="BE7111"/>
      <c r="BF7111"/>
      <c r="BG7111"/>
      <c r="BH7111"/>
      <c r="BI7111"/>
      <c r="BJ7111"/>
      <c r="BK7111"/>
      <c r="BL7111"/>
      <c r="BM7111"/>
      <c r="BN7111"/>
      <c r="BO7111"/>
    </row>
    <row r="7112" spans="1:67" ht="15" x14ac:dyDescent="0.25">
      <c r="A7112" s="245" t="s">
        <v>66</v>
      </c>
      <c r="B7112" s="245" t="s">
        <v>65</v>
      </c>
      <c r="C7112" s="245" t="s">
        <v>64</v>
      </c>
      <c r="D7112" s="245" t="s">
        <v>63</v>
      </c>
      <c r="E7112" s="246" t="s">
        <v>44</v>
      </c>
      <c r="F7112" s="245" t="s">
        <v>44</v>
      </c>
      <c r="G7112" s="245" t="s">
        <v>496</v>
      </c>
      <c r="H7112" s="245" t="s">
        <v>495</v>
      </c>
      <c r="I7112" s="245" t="s">
        <v>102</v>
      </c>
      <c r="J7112" s="245" t="s">
        <v>59</v>
      </c>
      <c r="K7112" s="246" t="s">
        <v>22321</v>
      </c>
      <c r="L7112" s="245" t="s">
        <v>58</v>
      </c>
      <c r="M7112"/>
      <c r="N7112"/>
      <c r="O7112"/>
      <c r="P7112"/>
      <c r="Q7112"/>
      <c r="R7112"/>
      <c r="S7112"/>
      <c r="T7112"/>
      <c r="U7112"/>
      <c r="V7112"/>
      <c r="W7112"/>
      <c r="X7112"/>
      <c r="Y7112"/>
      <c r="Z7112"/>
      <c r="AA7112"/>
      <c r="AB7112"/>
      <c r="AC7112"/>
      <c r="AD7112"/>
      <c r="AE7112"/>
      <c r="AF7112"/>
      <c r="AG7112"/>
      <c r="AH7112"/>
      <c r="AI7112"/>
      <c r="AJ7112"/>
      <c r="AK7112"/>
      <c r="AL7112"/>
      <c r="AM7112"/>
      <c r="AN7112"/>
      <c r="AO7112"/>
      <c r="AP7112"/>
      <c r="AQ7112"/>
      <c r="AR7112"/>
      <c r="AS7112"/>
      <c r="AT7112"/>
      <c r="AU7112"/>
      <c r="AV7112"/>
      <c r="AW7112"/>
      <c r="AX7112"/>
      <c r="AY7112"/>
      <c r="AZ7112"/>
      <c r="BA7112"/>
      <c r="BB7112"/>
      <c r="BC7112"/>
      <c r="BD7112"/>
      <c r="BE7112"/>
      <c r="BF7112"/>
      <c r="BG7112"/>
      <c r="BH7112"/>
      <c r="BI7112"/>
      <c r="BJ7112"/>
      <c r="BK7112"/>
      <c r="BL7112"/>
      <c r="BM7112"/>
      <c r="BN7112"/>
      <c r="BO7112"/>
    </row>
    <row r="7113" spans="1:67" ht="15" x14ac:dyDescent="0.25">
      <c r="A7113" s="245" t="s">
        <v>66</v>
      </c>
      <c r="B7113" s="245" t="s">
        <v>65</v>
      </c>
      <c r="C7113" s="245" t="s">
        <v>64</v>
      </c>
      <c r="D7113" s="245" t="s">
        <v>63</v>
      </c>
      <c r="E7113" s="246" t="s">
        <v>44</v>
      </c>
      <c r="F7113" s="245" t="s">
        <v>44</v>
      </c>
      <c r="G7113" s="245" t="s">
        <v>494</v>
      </c>
      <c r="H7113" s="245" t="s">
        <v>493</v>
      </c>
      <c r="I7113" s="245" t="s">
        <v>102</v>
      </c>
      <c r="J7113" s="245" t="s">
        <v>59</v>
      </c>
      <c r="K7113" s="246" t="s">
        <v>19962</v>
      </c>
      <c r="L7113" s="245" t="s">
        <v>58</v>
      </c>
      <c r="M7113"/>
      <c r="N7113"/>
      <c r="O7113"/>
      <c r="P7113"/>
      <c r="Q7113"/>
      <c r="R7113"/>
      <c r="S7113"/>
      <c r="T7113"/>
      <c r="U7113"/>
      <c r="V7113"/>
      <c r="W7113"/>
      <c r="X7113"/>
      <c r="Y7113"/>
      <c r="Z7113"/>
      <c r="AA7113"/>
      <c r="AB7113"/>
      <c r="AC7113"/>
      <c r="AD7113"/>
      <c r="AE7113"/>
      <c r="AF7113"/>
      <c r="AG7113"/>
      <c r="AH7113"/>
      <c r="AI7113"/>
      <c r="AJ7113"/>
      <c r="AK7113"/>
      <c r="AL7113"/>
      <c r="AM7113"/>
      <c r="AN7113"/>
      <c r="AO7113"/>
      <c r="AP7113"/>
      <c r="AQ7113"/>
      <c r="AR7113"/>
      <c r="AS7113"/>
      <c r="AT7113"/>
      <c r="AU7113"/>
      <c r="AV7113"/>
      <c r="AW7113"/>
      <c r="AX7113"/>
      <c r="AY7113"/>
      <c r="AZ7113"/>
      <c r="BA7113"/>
      <c r="BB7113"/>
      <c r="BC7113"/>
      <c r="BD7113"/>
      <c r="BE7113"/>
      <c r="BF7113"/>
      <c r="BG7113"/>
      <c r="BH7113"/>
      <c r="BI7113"/>
      <c r="BJ7113"/>
      <c r="BK7113"/>
      <c r="BL7113"/>
      <c r="BM7113"/>
      <c r="BN7113"/>
      <c r="BO7113"/>
    </row>
    <row r="7114" spans="1:67" ht="15" x14ac:dyDescent="0.25">
      <c r="A7114" s="245" t="s">
        <v>66</v>
      </c>
      <c r="B7114" s="245" t="s">
        <v>65</v>
      </c>
      <c r="C7114" s="245" t="s">
        <v>64</v>
      </c>
      <c r="D7114" s="245" t="s">
        <v>63</v>
      </c>
      <c r="E7114" s="246" t="s">
        <v>44</v>
      </c>
      <c r="F7114" s="245" t="s">
        <v>44</v>
      </c>
      <c r="G7114" s="245" t="s">
        <v>492</v>
      </c>
      <c r="H7114" s="245" t="s">
        <v>491</v>
      </c>
      <c r="I7114" s="245" t="s">
        <v>102</v>
      </c>
      <c r="J7114" s="245" t="s">
        <v>59</v>
      </c>
      <c r="K7114" s="246" t="s">
        <v>8671</v>
      </c>
      <c r="L7114" s="245" t="s">
        <v>58</v>
      </c>
      <c r="M7114"/>
      <c r="N7114"/>
      <c r="O7114"/>
      <c r="P7114"/>
      <c r="Q7114"/>
      <c r="R7114"/>
      <c r="S7114"/>
      <c r="T7114"/>
      <c r="U7114"/>
      <c r="V7114"/>
      <c r="W7114"/>
      <c r="X7114"/>
      <c r="Y7114"/>
      <c r="Z7114"/>
      <c r="AA7114"/>
      <c r="AB7114"/>
      <c r="AC7114"/>
      <c r="AD7114"/>
      <c r="AE7114"/>
      <c r="AF7114"/>
      <c r="AG7114"/>
      <c r="AH7114"/>
      <c r="AI7114"/>
      <c r="AJ7114"/>
      <c r="AK7114"/>
      <c r="AL7114"/>
      <c r="AM7114"/>
      <c r="AN7114"/>
      <c r="AO7114"/>
      <c r="AP7114"/>
      <c r="AQ7114"/>
      <c r="AR7114"/>
      <c r="AS7114"/>
      <c r="AT7114"/>
      <c r="AU7114"/>
      <c r="AV7114"/>
      <c r="AW7114"/>
      <c r="AX7114"/>
      <c r="AY7114"/>
      <c r="AZ7114"/>
      <c r="BA7114"/>
      <c r="BB7114"/>
      <c r="BC7114"/>
      <c r="BD7114"/>
      <c r="BE7114"/>
      <c r="BF7114"/>
      <c r="BG7114"/>
      <c r="BH7114"/>
      <c r="BI7114"/>
      <c r="BJ7114"/>
      <c r="BK7114"/>
      <c r="BL7114"/>
      <c r="BM7114"/>
      <c r="BN7114"/>
      <c r="BO7114"/>
    </row>
    <row r="7115" spans="1:67" ht="15" x14ac:dyDescent="0.25">
      <c r="A7115" s="245" t="s">
        <v>66</v>
      </c>
      <c r="B7115" s="245" t="s">
        <v>65</v>
      </c>
      <c r="C7115" s="245" t="s">
        <v>64</v>
      </c>
      <c r="D7115" s="245" t="s">
        <v>63</v>
      </c>
      <c r="E7115" s="246" t="s">
        <v>44</v>
      </c>
      <c r="F7115" s="245" t="s">
        <v>44</v>
      </c>
      <c r="G7115" s="245" t="s">
        <v>490</v>
      </c>
      <c r="H7115" s="245" t="s">
        <v>489</v>
      </c>
      <c r="I7115" s="245" t="s">
        <v>102</v>
      </c>
      <c r="J7115" s="245" t="s">
        <v>59</v>
      </c>
      <c r="K7115" s="246" t="s">
        <v>14648</v>
      </c>
      <c r="L7115" s="245" t="s">
        <v>58</v>
      </c>
      <c r="M7115"/>
      <c r="N7115"/>
      <c r="O7115"/>
      <c r="P7115"/>
      <c r="Q7115"/>
      <c r="R7115"/>
      <c r="S7115"/>
      <c r="T7115"/>
      <c r="U7115"/>
      <c r="V7115"/>
      <c r="W7115"/>
      <c r="X7115"/>
      <c r="Y7115"/>
      <c r="Z7115"/>
      <c r="AA7115"/>
      <c r="AB7115"/>
      <c r="AC7115"/>
      <c r="AD7115"/>
      <c r="AE7115"/>
      <c r="AF7115"/>
      <c r="AG7115"/>
      <c r="AH7115"/>
      <c r="AI7115"/>
      <c r="AJ7115"/>
      <c r="AK7115"/>
      <c r="AL7115"/>
      <c r="AM7115"/>
      <c r="AN7115"/>
      <c r="AO7115"/>
      <c r="AP7115"/>
      <c r="AQ7115"/>
      <c r="AR7115"/>
      <c r="AS7115"/>
      <c r="AT7115"/>
      <c r="AU7115"/>
      <c r="AV7115"/>
      <c r="AW7115"/>
      <c r="AX7115"/>
      <c r="AY7115"/>
      <c r="AZ7115"/>
      <c r="BA7115"/>
      <c r="BB7115"/>
      <c r="BC7115"/>
      <c r="BD7115"/>
      <c r="BE7115"/>
      <c r="BF7115"/>
      <c r="BG7115"/>
      <c r="BH7115"/>
      <c r="BI7115"/>
      <c r="BJ7115"/>
      <c r="BK7115"/>
      <c r="BL7115"/>
      <c r="BM7115"/>
      <c r="BN7115"/>
      <c r="BO7115"/>
    </row>
    <row r="7116" spans="1:67" ht="15" x14ac:dyDescent="0.25">
      <c r="A7116" s="245" t="s">
        <v>66</v>
      </c>
      <c r="B7116" s="245" t="s">
        <v>65</v>
      </c>
      <c r="C7116" s="245" t="s">
        <v>64</v>
      </c>
      <c r="D7116" s="245" t="s">
        <v>63</v>
      </c>
      <c r="E7116" s="246" t="s">
        <v>44</v>
      </c>
      <c r="F7116" s="245" t="s">
        <v>44</v>
      </c>
      <c r="G7116" s="245" t="s">
        <v>488</v>
      </c>
      <c r="H7116" s="245" t="s">
        <v>487</v>
      </c>
      <c r="I7116" s="245" t="s">
        <v>102</v>
      </c>
      <c r="J7116" s="245" t="s">
        <v>59</v>
      </c>
      <c r="K7116" s="246" t="s">
        <v>25829</v>
      </c>
      <c r="L7116" s="245" t="s">
        <v>58</v>
      </c>
      <c r="M7116"/>
      <c r="N7116"/>
      <c r="O7116"/>
      <c r="P7116"/>
      <c r="Q7116"/>
      <c r="R7116"/>
      <c r="S7116"/>
      <c r="T7116"/>
      <c r="U7116"/>
      <c r="V7116"/>
      <c r="W7116"/>
      <c r="X7116"/>
      <c r="Y7116"/>
      <c r="Z7116"/>
      <c r="AA7116"/>
      <c r="AB7116"/>
      <c r="AC7116"/>
      <c r="AD7116"/>
      <c r="AE7116"/>
      <c r="AF7116"/>
      <c r="AG7116"/>
      <c r="AH7116"/>
      <c r="AI7116"/>
      <c r="AJ7116"/>
      <c r="AK7116"/>
      <c r="AL7116"/>
      <c r="AM7116"/>
      <c r="AN7116"/>
      <c r="AO7116"/>
      <c r="AP7116"/>
      <c r="AQ7116"/>
      <c r="AR7116"/>
      <c r="AS7116"/>
      <c r="AT7116"/>
      <c r="AU7116"/>
      <c r="AV7116"/>
      <c r="AW7116"/>
      <c r="AX7116"/>
      <c r="AY7116"/>
      <c r="AZ7116"/>
      <c r="BA7116"/>
      <c r="BB7116"/>
      <c r="BC7116"/>
      <c r="BD7116"/>
      <c r="BE7116"/>
      <c r="BF7116"/>
      <c r="BG7116"/>
      <c r="BH7116"/>
      <c r="BI7116"/>
      <c r="BJ7116"/>
      <c r="BK7116"/>
      <c r="BL7116"/>
      <c r="BM7116"/>
      <c r="BN7116"/>
      <c r="BO7116"/>
    </row>
    <row r="7117" spans="1:67" ht="15" x14ac:dyDescent="0.25">
      <c r="A7117" s="245" t="s">
        <v>66</v>
      </c>
      <c r="B7117" s="245" t="s">
        <v>65</v>
      </c>
      <c r="C7117" s="245" t="s">
        <v>64</v>
      </c>
      <c r="D7117" s="245" t="s">
        <v>63</v>
      </c>
      <c r="E7117" s="246" t="s">
        <v>44</v>
      </c>
      <c r="F7117" s="245" t="s">
        <v>44</v>
      </c>
      <c r="G7117" s="245" t="s">
        <v>486</v>
      </c>
      <c r="H7117" s="245" t="s">
        <v>485</v>
      </c>
      <c r="I7117" s="245" t="s">
        <v>102</v>
      </c>
      <c r="J7117" s="245" t="s">
        <v>59</v>
      </c>
      <c r="K7117" s="246" t="s">
        <v>25830</v>
      </c>
      <c r="L7117" s="245" t="s">
        <v>58</v>
      </c>
      <c r="M7117"/>
      <c r="N7117"/>
      <c r="O7117"/>
      <c r="P7117"/>
      <c r="Q7117"/>
      <c r="R7117"/>
      <c r="S7117"/>
      <c r="T7117"/>
      <c r="U7117"/>
      <c r="V7117"/>
      <c r="W7117"/>
      <c r="X7117"/>
      <c r="Y7117"/>
      <c r="Z7117"/>
      <c r="AA7117"/>
      <c r="AB7117"/>
      <c r="AC7117"/>
      <c r="AD7117"/>
      <c r="AE7117"/>
      <c r="AF7117"/>
      <c r="AG7117"/>
      <c r="AH7117"/>
      <c r="AI7117"/>
      <c r="AJ7117"/>
      <c r="AK7117"/>
      <c r="AL7117"/>
      <c r="AM7117"/>
      <c r="AN7117"/>
      <c r="AO7117"/>
      <c r="AP7117"/>
      <c r="AQ7117"/>
      <c r="AR7117"/>
      <c r="AS7117"/>
      <c r="AT7117"/>
      <c r="AU7117"/>
      <c r="AV7117"/>
      <c r="AW7117"/>
      <c r="AX7117"/>
      <c r="AY7117"/>
      <c r="AZ7117"/>
      <c r="BA7117"/>
      <c r="BB7117"/>
      <c r="BC7117"/>
      <c r="BD7117"/>
      <c r="BE7117"/>
      <c r="BF7117"/>
      <c r="BG7117"/>
      <c r="BH7117"/>
      <c r="BI7117"/>
      <c r="BJ7117"/>
      <c r="BK7117"/>
      <c r="BL7117"/>
      <c r="BM7117"/>
      <c r="BN7117"/>
      <c r="BO7117"/>
    </row>
    <row r="7118" spans="1:67" ht="15" x14ac:dyDescent="0.25">
      <c r="A7118" s="245" t="s">
        <v>66</v>
      </c>
      <c r="B7118" s="245" t="s">
        <v>65</v>
      </c>
      <c r="C7118" s="245" t="s">
        <v>64</v>
      </c>
      <c r="D7118" s="245" t="s">
        <v>63</v>
      </c>
      <c r="E7118" s="246" t="s">
        <v>44</v>
      </c>
      <c r="F7118" s="245" t="s">
        <v>44</v>
      </c>
      <c r="G7118" s="245" t="s">
        <v>483</v>
      </c>
      <c r="H7118" s="245" t="s">
        <v>482</v>
      </c>
      <c r="I7118" s="245" t="s">
        <v>102</v>
      </c>
      <c r="J7118" s="245" t="s">
        <v>59</v>
      </c>
      <c r="K7118" s="246" t="s">
        <v>25831</v>
      </c>
      <c r="L7118" s="245" t="s">
        <v>58</v>
      </c>
      <c r="M7118"/>
      <c r="N7118"/>
      <c r="O7118"/>
      <c r="P7118"/>
      <c r="Q7118"/>
      <c r="R7118"/>
      <c r="S7118"/>
      <c r="T7118"/>
      <c r="U7118"/>
      <c r="V7118"/>
      <c r="W7118"/>
      <c r="X7118"/>
      <c r="Y7118"/>
      <c r="Z7118"/>
      <c r="AA7118"/>
      <c r="AB7118"/>
      <c r="AC7118"/>
      <c r="AD7118"/>
      <c r="AE7118"/>
      <c r="AF7118"/>
      <c r="AG7118"/>
      <c r="AH7118"/>
      <c r="AI7118"/>
      <c r="AJ7118"/>
      <c r="AK7118"/>
      <c r="AL7118"/>
      <c r="AM7118"/>
      <c r="AN7118"/>
      <c r="AO7118"/>
      <c r="AP7118"/>
      <c r="AQ7118"/>
      <c r="AR7118"/>
      <c r="AS7118"/>
      <c r="AT7118"/>
      <c r="AU7118"/>
      <c r="AV7118"/>
      <c r="AW7118"/>
      <c r="AX7118"/>
      <c r="AY7118"/>
      <c r="AZ7118"/>
      <c r="BA7118"/>
      <c r="BB7118"/>
      <c r="BC7118"/>
      <c r="BD7118"/>
      <c r="BE7118"/>
      <c r="BF7118"/>
      <c r="BG7118"/>
      <c r="BH7118"/>
      <c r="BI7118"/>
      <c r="BJ7118"/>
      <c r="BK7118"/>
      <c r="BL7118"/>
      <c r="BM7118"/>
      <c r="BN7118"/>
      <c r="BO7118"/>
    </row>
    <row r="7119" spans="1:67" ht="15" x14ac:dyDescent="0.25">
      <c r="A7119" s="245" t="s">
        <v>66</v>
      </c>
      <c r="B7119" s="245" t="s">
        <v>65</v>
      </c>
      <c r="C7119" s="245" t="s">
        <v>64</v>
      </c>
      <c r="D7119" s="245" t="s">
        <v>63</v>
      </c>
      <c r="E7119" s="246" t="s">
        <v>44</v>
      </c>
      <c r="F7119" s="245" t="s">
        <v>44</v>
      </c>
      <c r="G7119" s="245" t="s">
        <v>480</v>
      </c>
      <c r="H7119" s="245" t="s">
        <v>479</v>
      </c>
      <c r="I7119" s="245" t="s">
        <v>102</v>
      </c>
      <c r="J7119" s="245" t="s">
        <v>59</v>
      </c>
      <c r="K7119" s="246" t="s">
        <v>17300</v>
      </c>
      <c r="L7119" s="245" t="s">
        <v>58</v>
      </c>
      <c r="M7119"/>
      <c r="N7119"/>
      <c r="O7119"/>
      <c r="P7119"/>
      <c r="Q7119"/>
      <c r="R7119"/>
      <c r="S7119"/>
      <c r="T7119"/>
      <c r="U7119"/>
      <c r="V7119"/>
      <c r="W7119"/>
      <c r="X7119"/>
      <c r="Y7119"/>
      <c r="Z7119"/>
      <c r="AA7119"/>
      <c r="AB7119"/>
      <c r="AC7119"/>
      <c r="AD7119"/>
      <c r="AE7119"/>
      <c r="AF7119"/>
      <c r="AG7119"/>
      <c r="AH7119"/>
      <c r="AI7119"/>
      <c r="AJ7119"/>
      <c r="AK7119"/>
      <c r="AL7119"/>
      <c r="AM7119"/>
      <c r="AN7119"/>
      <c r="AO7119"/>
      <c r="AP7119"/>
      <c r="AQ7119"/>
      <c r="AR7119"/>
      <c r="AS7119"/>
      <c r="AT7119"/>
      <c r="AU7119"/>
      <c r="AV7119"/>
      <c r="AW7119"/>
      <c r="AX7119"/>
      <c r="AY7119"/>
      <c r="AZ7119"/>
      <c r="BA7119"/>
      <c r="BB7119"/>
      <c r="BC7119"/>
      <c r="BD7119"/>
      <c r="BE7119"/>
      <c r="BF7119"/>
      <c r="BG7119"/>
      <c r="BH7119"/>
      <c r="BI7119"/>
      <c r="BJ7119"/>
      <c r="BK7119"/>
      <c r="BL7119"/>
      <c r="BM7119"/>
      <c r="BN7119"/>
      <c r="BO7119"/>
    </row>
    <row r="7120" spans="1:67" ht="15" x14ac:dyDescent="0.25">
      <c r="A7120" s="245" t="s">
        <v>66</v>
      </c>
      <c r="B7120" s="245" t="s">
        <v>65</v>
      </c>
      <c r="C7120" s="245" t="s">
        <v>64</v>
      </c>
      <c r="D7120" s="245" t="s">
        <v>63</v>
      </c>
      <c r="E7120" s="246" t="s">
        <v>44</v>
      </c>
      <c r="F7120" s="245" t="s">
        <v>44</v>
      </c>
      <c r="G7120" s="245" t="s">
        <v>478</v>
      </c>
      <c r="H7120" s="245" t="s">
        <v>477</v>
      </c>
      <c r="I7120" s="245" t="s">
        <v>102</v>
      </c>
      <c r="J7120" s="245" t="s">
        <v>59</v>
      </c>
      <c r="K7120" s="246" t="s">
        <v>542</v>
      </c>
      <c r="L7120" s="245" t="s">
        <v>58</v>
      </c>
      <c r="M7120"/>
      <c r="N7120"/>
      <c r="O7120"/>
      <c r="P7120"/>
      <c r="Q7120"/>
      <c r="R7120"/>
      <c r="S7120"/>
      <c r="T7120"/>
      <c r="U7120"/>
      <c r="V7120"/>
      <c r="W7120"/>
      <c r="X7120"/>
      <c r="Y7120"/>
      <c r="Z7120"/>
      <c r="AA7120"/>
      <c r="AB7120"/>
      <c r="AC7120"/>
      <c r="AD7120"/>
      <c r="AE7120"/>
      <c r="AF7120"/>
      <c r="AG7120"/>
      <c r="AH7120"/>
      <c r="AI7120"/>
      <c r="AJ7120"/>
      <c r="AK7120"/>
      <c r="AL7120"/>
      <c r="AM7120"/>
      <c r="AN7120"/>
      <c r="AO7120"/>
      <c r="AP7120"/>
      <c r="AQ7120"/>
      <c r="AR7120"/>
      <c r="AS7120"/>
      <c r="AT7120"/>
      <c r="AU7120"/>
      <c r="AV7120"/>
      <c r="AW7120"/>
      <c r="AX7120"/>
      <c r="AY7120"/>
      <c r="AZ7120"/>
      <c r="BA7120"/>
      <c r="BB7120"/>
      <c r="BC7120"/>
      <c r="BD7120"/>
      <c r="BE7120"/>
      <c r="BF7120"/>
      <c r="BG7120"/>
      <c r="BH7120"/>
      <c r="BI7120"/>
      <c r="BJ7120"/>
      <c r="BK7120"/>
      <c r="BL7120"/>
      <c r="BM7120"/>
      <c r="BN7120"/>
      <c r="BO7120"/>
    </row>
    <row r="7121" spans="1:67" ht="15" x14ac:dyDescent="0.25">
      <c r="A7121" s="245" t="s">
        <v>66</v>
      </c>
      <c r="B7121" s="245" t="s">
        <v>65</v>
      </c>
      <c r="C7121" s="245" t="s">
        <v>64</v>
      </c>
      <c r="D7121" s="245" t="s">
        <v>63</v>
      </c>
      <c r="E7121" s="246" t="s">
        <v>44</v>
      </c>
      <c r="F7121" s="245" t="s">
        <v>44</v>
      </c>
      <c r="G7121" s="245" t="s">
        <v>476</v>
      </c>
      <c r="H7121" s="245" t="s">
        <v>475</v>
      </c>
      <c r="I7121" s="245" t="s">
        <v>102</v>
      </c>
      <c r="J7121" s="245" t="s">
        <v>59</v>
      </c>
      <c r="K7121" s="246" t="s">
        <v>9656</v>
      </c>
      <c r="L7121" s="245" t="s">
        <v>58</v>
      </c>
      <c r="M7121"/>
      <c r="N7121"/>
      <c r="O7121"/>
      <c r="P7121"/>
      <c r="Q7121"/>
      <c r="R7121"/>
      <c r="S7121"/>
      <c r="T7121"/>
      <c r="U7121"/>
      <c r="V7121"/>
      <c r="W7121"/>
      <c r="X7121"/>
      <c r="Y7121"/>
      <c r="Z7121"/>
      <c r="AA7121"/>
      <c r="AB7121"/>
      <c r="AC7121"/>
      <c r="AD7121"/>
      <c r="AE7121"/>
      <c r="AF7121"/>
      <c r="AG7121"/>
      <c r="AH7121"/>
      <c r="AI7121"/>
      <c r="AJ7121"/>
      <c r="AK7121"/>
      <c r="AL7121"/>
      <c r="AM7121"/>
      <c r="AN7121"/>
      <c r="AO7121"/>
      <c r="AP7121"/>
      <c r="AQ7121"/>
      <c r="AR7121"/>
      <c r="AS7121"/>
      <c r="AT7121"/>
      <c r="AU7121"/>
      <c r="AV7121"/>
      <c r="AW7121"/>
      <c r="AX7121"/>
      <c r="AY7121"/>
      <c r="AZ7121"/>
      <c r="BA7121"/>
      <c r="BB7121"/>
      <c r="BC7121"/>
      <c r="BD7121"/>
      <c r="BE7121"/>
      <c r="BF7121"/>
      <c r="BG7121"/>
      <c r="BH7121"/>
      <c r="BI7121"/>
      <c r="BJ7121"/>
      <c r="BK7121"/>
      <c r="BL7121"/>
      <c r="BM7121"/>
      <c r="BN7121"/>
      <c r="BO7121"/>
    </row>
    <row r="7122" spans="1:67" ht="15" x14ac:dyDescent="0.25">
      <c r="A7122" s="245" t="s">
        <v>66</v>
      </c>
      <c r="B7122" s="245" t="s">
        <v>65</v>
      </c>
      <c r="C7122" s="245" t="s">
        <v>64</v>
      </c>
      <c r="D7122" s="245" t="s">
        <v>63</v>
      </c>
      <c r="E7122" s="246" t="s">
        <v>44</v>
      </c>
      <c r="F7122" s="245" t="s">
        <v>44</v>
      </c>
      <c r="G7122" s="245" t="s">
        <v>474</v>
      </c>
      <c r="H7122" s="245" t="s">
        <v>473</v>
      </c>
      <c r="I7122" s="245" t="s">
        <v>102</v>
      </c>
      <c r="J7122" s="245" t="s">
        <v>59</v>
      </c>
      <c r="K7122" s="246" t="s">
        <v>10338</v>
      </c>
      <c r="L7122" s="245" t="s">
        <v>58</v>
      </c>
      <c r="M7122"/>
      <c r="N7122"/>
      <c r="O7122"/>
      <c r="P7122"/>
      <c r="Q7122"/>
      <c r="R7122"/>
      <c r="S7122"/>
      <c r="T7122"/>
      <c r="U7122"/>
      <c r="V7122"/>
      <c r="W7122"/>
      <c r="X7122"/>
      <c r="Y7122"/>
      <c r="Z7122"/>
      <c r="AA7122"/>
      <c r="AB7122"/>
      <c r="AC7122"/>
      <c r="AD7122"/>
      <c r="AE7122"/>
      <c r="AF7122"/>
      <c r="AG7122"/>
      <c r="AH7122"/>
      <c r="AI7122"/>
      <c r="AJ7122"/>
      <c r="AK7122"/>
      <c r="AL7122"/>
      <c r="AM7122"/>
      <c r="AN7122"/>
      <c r="AO7122"/>
      <c r="AP7122"/>
      <c r="AQ7122"/>
      <c r="AR7122"/>
      <c r="AS7122"/>
      <c r="AT7122"/>
      <c r="AU7122"/>
      <c r="AV7122"/>
      <c r="AW7122"/>
      <c r="AX7122"/>
      <c r="AY7122"/>
      <c r="AZ7122"/>
      <c r="BA7122"/>
      <c r="BB7122"/>
      <c r="BC7122"/>
      <c r="BD7122"/>
      <c r="BE7122"/>
      <c r="BF7122"/>
      <c r="BG7122"/>
      <c r="BH7122"/>
      <c r="BI7122"/>
      <c r="BJ7122"/>
      <c r="BK7122"/>
      <c r="BL7122"/>
      <c r="BM7122"/>
      <c r="BN7122"/>
      <c r="BO7122"/>
    </row>
    <row r="7123" spans="1:67" ht="15" x14ac:dyDescent="0.25">
      <c r="A7123" s="245" t="s">
        <v>66</v>
      </c>
      <c r="B7123" s="245" t="s">
        <v>65</v>
      </c>
      <c r="C7123" s="245" t="s">
        <v>64</v>
      </c>
      <c r="D7123" s="245" t="s">
        <v>63</v>
      </c>
      <c r="E7123" s="246" t="s">
        <v>44</v>
      </c>
      <c r="F7123" s="245" t="s">
        <v>44</v>
      </c>
      <c r="G7123" s="245" t="s">
        <v>471</v>
      </c>
      <c r="H7123" s="245" t="s">
        <v>470</v>
      </c>
      <c r="I7123" s="245" t="s">
        <v>102</v>
      </c>
      <c r="J7123" s="245" t="s">
        <v>59</v>
      </c>
      <c r="K7123" s="246" t="s">
        <v>19770</v>
      </c>
      <c r="L7123" s="245" t="s">
        <v>58</v>
      </c>
      <c r="M7123"/>
      <c r="N7123"/>
      <c r="O7123"/>
      <c r="P7123"/>
      <c r="Q7123"/>
      <c r="R7123"/>
      <c r="S7123"/>
      <c r="T7123"/>
      <c r="U7123"/>
      <c r="V7123"/>
      <c r="W7123"/>
      <c r="X7123"/>
      <c r="Y7123"/>
      <c r="Z7123"/>
      <c r="AA7123"/>
      <c r="AB7123"/>
      <c r="AC7123"/>
      <c r="AD7123"/>
      <c r="AE7123"/>
      <c r="AF7123"/>
      <c r="AG7123"/>
      <c r="AH7123"/>
      <c r="AI7123"/>
      <c r="AJ7123"/>
      <c r="AK7123"/>
      <c r="AL7123"/>
      <c r="AM7123"/>
      <c r="AN7123"/>
      <c r="AO7123"/>
      <c r="AP7123"/>
      <c r="AQ7123"/>
      <c r="AR7123"/>
      <c r="AS7123"/>
      <c r="AT7123"/>
      <c r="AU7123"/>
      <c r="AV7123"/>
      <c r="AW7123"/>
      <c r="AX7123"/>
      <c r="AY7123"/>
      <c r="AZ7123"/>
      <c r="BA7123"/>
      <c r="BB7123"/>
      <c r="BC7123"/>
      <c r="BD7123"/>
      <c r="BE7123"/>
      <c r="BF7123"/>
      <c r="BG7123"/>
      <c r="BH7123"/>
      <c r="BI7123"/>
      <c r="BJ7123"/>
      <c r="BK7123"/>
      <c r="BL7123"/>
      <c r="BM7123"/>
      <c r="BN7123"/>
      <c r="BO7123"/>
    </row>
    <row r="7124" spans="1:67" ht="15" x14ac:dyDescent="0.25">
      <c r="A7124" s="245" t="s">
        <v>66</v>
      </c>
      <c r="B7124" s="245" t="s">
        <v>65</v>
      </c>
      <c r="C7124" s="245" t="s">
        <v>64</v>
      </c>
      <c r="D7124" s="245" t="s">
        <v>63</v>
      </c>
      <c r="E7124" s="246" t="s">
        <v>44</v>
      </c>
      <c r="F7124" s="245" t="s">
        <v>44</v>
      </c>
      <c r="G7124" s="245" t="s">
        <v>469</v>
      </c>
      <c r="H7124" s="245" t="s">
        <v>468</v>
      </c>
      <c r="I7124" s="245" t="s">
        <v>102</v>
      </c>
      <c r="J7124" s="245" t="s">
        <v>106</v>
      </c>
      <c r="K7124" s="246" t="s">
        <v>25832</v>
      </c>
      <c r="L7124" s="245" t="s">
        <v>58</v>
      </c>
      <c r="M7124"/>
      <c r="N7124"/>
      <c r="O7124"/>
      <c r="P7124"/>
      <c r="Q7124"/>
      <c r="R7124"/>
      <c r="S7124"/>
      <c r="T7124"/>
      <c r="U7124"/>
      <c r="V7124"/>
      <c r="W7124"/>
      <c r="X7124"/>
      <c r="Y7124"/>
      <c r="Z7124"/>
      <c r="AA7124"/>
      <c r="AB7124"/>
      <c r="AC7124"/>
      <c r="AD7124"/>
      <c r="AE7124"/>
      <c r="AF7124"/>
      <c r="AG7124"/>
      <c r="AH7124"/>
      <c r="AI7124"/>
      <c r="AJ7124"/>
      <c r="AK7124"/>
      <c r="AL7124"/>
      <c r="AM7124"/>
      <c r="AN7124"/>
      <c r="AO7124"/>
      <c r="AP7124"/>
      <c r="AQ7124"/>
      <c r="AR7124"/>
      <c r="AS7124"/>
      <c r="AT7124"/>
      <c r="AU7124"/>
      <c r="AV7124"/>
      <c r="AW7124"/>
      <c r="AX7124"/>
      <c r="AY7124"/>
      <c r="AZ7124"/>
      <c r="BA7124"/>
      <c r="BB7124"/>
      <c r="BC7124"/>
      <c r="BD7124"/>
      <c r="BE7124"/>
      <c r="BF7124"/>
      <c r="BG7124"/>
      <c r="BH7124"/>
      <c r="BI7124"/>
      <c r="BJ7124"/>
      <c r="BK7124"/>
      <c r="BL7124"/>
      <c r="BM7124"/>
      <c r="BN7124"/>
      <c r="BO7124"/>
    </row>
    <row r="7125" spans="1:67" ht="15" x14ac:dyDescent="0.25">
      <c r="A7125" s="245" t="s">
        <v>66</v>
      </c>
      <c r="B7125" s="245" t="s">
        <v>65</v>
      </c>
      <c r="C7125" s="245" t="s">
        <v>64</v>
      </c>
      <c r="D7125" s="245" t="s">
        <v>63</v>
      </c>
      <c r="E7125" s="246" t="s">
        <v>44</v>
      </c>
      <c r="F7125" s="245" t="s">
        <v>44</v>
      </c>
      <c r="G7125" s="245" t="s">
        <v>467</v>
      </c>
      <c r="H7125" s="245" t="s">
        <v>466</v>
      </c>
      <c r="I7125" s="245" t="s">
        <v>102</v>
      </c>
      <c r="J7125" s="245" t="s">
        <v>59</v>
      </c>
      <c r="K7125" s="246" t="s">
        <v>9056</v>
      </c>
      <c r="L7125" s="245" t="s">
        <v>58</v>
      </c>
      <c r="M7125"/>
      <c r="N7125"/>
      <c r="O7125"/>
      <c r="P7125"/>
      <c r="Q7125"/>
      <c r="R7125"/>
      <c r="S7125"/>
      <c r="T7125"/>
      <c r="U7125"/>
      <c r="V7125"/>
      <c r="W7125"/>
      <c r="X7125"/>
      <c r="Y7125"/>
      <c r="Z7125"/>
      <c r="AA7125"/>
      <c r="AB7125"/>
      <c r="AC7125"/>
      <c r="AD7125"/>
      <c r="AE7125"/>
      <c r="AF7125"/>
      <c r="AG7125"/>
      <c r="AH7125"/>
      <c r="AI7125"/>
      <c r="AJ7125"/>
      <c r="AK7125"/>
      <c r="AL7125"/>
      <c r="AM7125"/>
      <c r="AN7125"/>
      <c r="AO7125"/>
      <c r="AP7125"/>
      <c r="AQ7125"/>
      <c r="AR7125"/>
      <c r="AS7125"/>
      <c r="AT7125"/>
      <c r="AU7125"/>
      <c r="AV7125"/>
      <c r="AW7125"/>
      <c r="AX7125"/>
      <c r="AY7125"/>
      <c r="AZ7125"/>
      <c r="BA7125"/>
      <c r="BB7125"/>
      <c r="BC7125"/>
      <c r="BD7125"/>
      <c r="BE7125"/>
      <c r="BF7125"/>
      <c r="BG7125"/>
      <c r="BH7125"/>
      <c r="BI7125"/>
      <c r="BJ7125"/>
      <c r="BK7125"/>
      <c r="BL7125"/>
      <c r="BM7125"/>
      <c r="BN7125"/>
      <c r="BO7125"/>
    </row>
    <row r="7126" spans="1:67" ht="15" x14ac:dyDescent="0.25">
      <c r="A7126" s="245" t="s">
        <v>66</v>
      </c>
      <c r="B7126" s="245" t="s">
        <v>65</v>
      </c>
      <c r="C7126" s="245" t="s">
        <v>64</v>
      </c>
      <c r="D7126" s="245" t="s">
        <v>63</v>
      </c>
      <c r="E7126" s="246" t="s">
        <v>44</v>
      </c>
      <c r="F7126" s="245" t="s">
        <v>44</v>
      </c>
      <c r="G7126" s="245" t="s">
        <v>464</v>
      </c>
      <c r="H7126" s="245" t="s">
        <v>463</v>
      </c>
      <c r="I7126" s="245" t="s">
        <v>102</v>
      </c>
      <c r="J7126" s="245" t="s">
        <v>59</v>
      </c>
      <c r="K7126" s="246" t="s">
        <v>9633</v>
      </c>
      <c r="L7126" s="245" t="s">
        <v>58</v>
      </c>
      <c r="M7126"/>
      <c r="N7126"/>
      <c r="O7126"/>
      <c r="P7126"/>
      <c r="Q7126"/>
      <c r="R7126"/>
      <c r="S7126"/>
      <c r="T7126"/>
      <c r="U7126"/>
      <c r="V7126"/>
      <c r="W7126"/>
      <c r="X7126"/>
      <c r="Y7126"/>
      <c r="Z7126"/>
      <c r="AA7126"/>
      <c r="AB7126"/>
      <c r="AC7126"/>
      <c r="AD7126"/>
      <c r="AE7126"/>
      <c r="AF7126"/>
      <c r="AG7126"/>
      <c r="AH7126"/>
      <c r="AI7126"/>
      <c r="AJ7126"/>
      <c r="AK7126"/>
      <c r="AL7126"/>
      <c r="AM7126"/>
      <c r="AN7126"/>
      <c r="AO7126"/>
      <c r="AP7126"/>
      <c r="AQ7126"/>
      <c r="AR7126"/>
      <c r="AS7126"/>
      <c r="AT7126"/>
      <c r="AU7126"/>
      <c r="AV7126"/>
      <c r="AW7126"/>
      <c r="AX7126"/>
      <c r="AY7126"/>
      <c r="AZ7126"/>
      <c r="BA7126"/>
      <c r="BB7126"/>
      <c r="BC7126"/>
      <c r="BD7126"/>
      <c r="BE7126"/>
      <c r="BF7126"/>
      <c r="BG7126"/>
      <c r="BH7126"/>
      <c r="BI7126"/>
      <c r="BJ7126"/>
      <c r="BK7126"/>
      <c r="BL7126"/>
      <c r="BM7126"/>
      <c r="BN7126"/>
      <c r="BO7126"/>
    </row>
    <row r="7127" spans="1:67" ht="15" x14ac:dyDescent="0.25">
      <c r="A7127" s="245" t="s">
        <v>66</v>
      </c>
      <c r="B7127" s="245" t="s">
        <v>65</v>
      </c>
      <c r="C7127" s="245" t="s">
        <v>64</v>
      </c>
      <c r="D7127" s="245" t="s">
        <v>63</v>
      </c>
      <c r="E7127" s="246" t="s">
        <v>44</v>
      </c>
      <c r="F7127" s="245" t="s">
        <v>44</v>
      </c>
      <c r="G7127" s="245" t="s">
        <v>462</v>
      </c>
      <c r="H7127" s="245" t="s">
        <v>461</v>
      </c>
      <c r="I7127" s="245" t="s">
        <v>102</v>
      </c>
      <c r="J7127" s="245" t="s">
        <v>59</v>
      </c>
      <c r="K7127" s="246" t="s">
        <v>19112</v>
      </c>
      <c r="L7127" s="245" t="s">
        <v>58</v>
      </c>
      <c r="M7127"/>
      <c r="N7127"/>
      <c r="O7127"/>
      <c r="P7127"/>
      <c r="Q7127"/>
      <c r="R7127"/>
      <c r="S7127"/>
      <c r="T7127"/>
      <c r="U7127"/>
      <c r="V7127"/>
      <c r="W7127"/>
      <c r="X7127"/>
      <c r="Y7127"/>
      <c r="Z7127"/>
      <c r="AA7127"/>
      <c r="AB7127"/>
      <c r="AC7127"/>
      <c r="AD7127"/>
      <c r="AE7127"/>
      <c r="AF7127"/>
      <c r="AG7127"/>
      <c r="AH7127"/>
      <c r="AI7127"/>
      <c r="AJ7127"/>
      <c r="AK7127"/>
      <c r="AL7127"/>
      <c r="AM7127"/>
      <c r="AN7127"/>
      <c r="AO7127"/>
      <c r="AP7127"/>
      <c r="AQ7127"/>
      <c r="AR7127"/>
      <c r="AS7127"/>
      <c r="AT7127"/>
      <c r="AU7127"/>
      <c r="AV7127"/>
      <c r="AW7127"/>
      <c r="AX7127"/>
      <c r="AY7127"/>
      <c r="AZ7127"/>
      <c r="BA7127"/>
      <c r="BB7127"/>
      <c r="BC7127"/>
      <c r="BD7127"/>
      <c r="BE7127"/>
      <c r="BF7127"/>
      <c r="BG7127"/>
      <c r="BH7127"/>
      <c r="BI7127"/>
      <c r="BJ7127"/>
      <c r="BK7127"/>
      <c r="BL7127"/>
      <c r="BM7127"/>
      <c r="BN7127"/>
      <c r="BO7127"/>
    </row>
    <row r="7128" spans="1:67" ht="15" x14ac:dyDescent="0.25">
      <c r="A7128" s="245" t="s">
        <v>66</v>
      </c>
      <c r="B7128" s="245" t="s">
        <v>65</v>
      </c>
      <c r="C7128" s="245" t="s">
        <v>64</v>
      </c>
      <c r="D7128" s="245" t="s">
        <v>63</v>
      </c>
      <c r="E7128" s="246" t="s">
        <v>44</v>
      </c>
      <c r="F7128" s="245" t="s">
        <v>44</v>
      </c>
      <c r="G7128" s="245" t="s">
        <v>459</v>
      </c>
      <c r="H7128" s="245" t="s">
        <v>458</v>
      </c>
      <c r="I7128" s="245" t="s">
        <v>102</v>
      </c>
      <c r="J7128" s="245" t="s">
        <v>59</v>
      </c>
      <c r="K7128" s="246" t="s">
        <v>9592</v>
      </c>
      <c r="L7128" s="245" t="s">
        <v>58</v>
      </c>
      <c r="M7128"/>
      <c r="N7128"/>
      <c r="O7128"/>
      <c r="P7128"/>
      <c r="Q7128"/>
      <c r="R7128"/>
      <c r="S7128"/>
      <c r="T7128"/>
      <c r="U7128"/>
      <c r="V7128"/>
      <c r="W7128"/>
      <c r="X7128"/>
      <c r="Y7128"/>
      <c r="Z7128"/>
      <c r="AA7128"/>
      <c r="AB7128"/>
      <c r="AC7128"/>
      <c r="AD7128"/>
      <c r="AE7128"/>
      <c r="AF7128"/>
      <c r="AG7128"/>
      <c r="AH7128"/>
      <c r="AI7128"/>
      <c r="AJ7128"/>
      <c r="AK7128"/>
      <c r="AL7128"/>
      <c r="AM7128"/>
      <c r="AN7128"/>
      <c r="AO7128"/>
      <c r="AP7128"/>
      <c r="AQ7128"/>
      <c r="AR7128"/>
      <c r="AS7128"/>
      <c r="AT7128"/>
      <c r="AU7128"/>
      <c r="AV7128"/>
      <c r="AW7128"/>
      <c r="AX7128"/>
      <c r="AY7128"/>
      <c r="AZ7128"/>
      <c r="BA7128"/>
      <c r="BB7128"/>
      <c r="BC7128"/>
      <c r="BD7128"/>
      <c r="BE7128"/>
      <c r="BF7128"/>
      <c r="BG7128"/>
      <c r="BH7128"/>
      <c r="BI7128"/>
      <c r="BJ7128"/>
      <c r="BK7128"/>
      <c r="BL7128"/>
      <c r="BM7128"/>
      <c r="BN7128"/>
      <c r="BO7128"/>
    </row>
    <row r="7129" spans="1:67" ht="15" x14ac:dyDescent="0.25">
      <c r="A7129" s="245" t="s">
        <v>66</v>
      </c>
      <c r="B7129" s="245" t="s">
        <v>65</v>
      </c>
      <c r="C7129" s="245" t="s">
        <v>64</v>
      </c>
      <c r="D7129" s="245" t="s">
        <v>63</v>
      </c>
      <c r="E7129" s="246" t="s">
        <v>44</v>
      </c>
      <c r="F7129" s="245" t="s">
        <v>44</v>
      </c>
      <c r="G7129" s="245" t="s">
        <v>456</v>
      </c>
      <c r="H7129" s="245" t="s">
        <v>455</v>
      </c>
      <c r="I7129" s="245" t="s">
        <v>102</v>
      </c>
      <c r="J7129" s="245" t="s">
        <v>59</v>
      </c>
      <c r="K7129" s="246" t="s">
        <v>9414</v>
      </c>
      <c r="L7129" s="245" t="s">
        <v>58</v>
      </c>
      <c r="M7129"/>
      <c r="N7129"/>
      <c r="O7129"/>
      <c r="P7129"/>
      <c r="Q7129"/>
      <c r="R7129"/>
      <c r="S7129"/>
      <c r="T7129"/>
      <c r="U7129"/>
      <c r="V7129"/>
      <c r="W7129"/>
      <c r="X7129"/>
      <c r="Y7129"/>
      <c r="Z7129"/>
      <c r="AA7129"/>
      <c r="AB7129"/>
      <c r="AC7129"/>
      <c r="AD7129"/>
      <c r="AE7129"/>
      <c r="AF7129"/>
      <c r="AG7129"/>
      <c r="AH7129"/>
      <c r="AI7129"/>
      <c r="AJ7129"/>
      <c r="AK7129"/>
      <c r="AL7129"/>
      <c r="AM7129"/>
      <c r="AN7129"/>
      <c r="AO7129"/>
      <c r="AP7129"/>
      <c r="AQ7129"/>
      <c r="AR7129"/>
      <c r="AS7129"/>
      <c r="AT7129"/>
      <c r="AU7129"/>
      <c r="AV7129"/>
      <c r="AW7129"/>
      <c r="AX7129"/>
      <c r="AY7129"/>
      <c r="AZ7129"/>
      <c r="BA7129"/>
      <c r="BB7129"/>
      <c r="BC7129"/>
      <c r="BD7129"/>
      <c r="BE7129"/>
      <c r="BF7129"/>
      <c r="BG7129"/>
      <c r="BH7129"/>
      <c r="BI7129"/>
      <c r="BJ7129"/>
      <c r="BK7129"/>
      <c r="BL7129"/>
      <c r="BM7129"/>
      <c r="BN7129"/>
      <c r="BO7129"/>
    </row>
    <row r="7130" spans="1:67" ht="15" x14ac:dyDescent="0.25">
      <c r="A7130" s="245" t="s">
        <v>66</v>
      </c>
      <c r="B7130" s="245" t="s">
        <v>65</v>
      </c>
      <c r="C7130" s="245" t="s">
        <v>64</v>
      </c>
      <c r="D7130" s="245" t="s">
        <v>63</v>
      </c>
      <c r="E7130" s="246" t="s">
        <v>44</v>
      </c>
      <c r="F7130" s="245" t="s">
        <v>44</v>
      </c>
      <c r="G7130" s="245" t="s">
        <v>454</v>
      </c>
      <c r="H7130" s="245" t="s">
        <v>453</v>
      </c>
      <c r="I7130" s="245" t="s">
        <v>102</v>
      </c>
      <c r="J7130" s="245" t="s">
        <v>59</v>
      </c>
      <c r="K7130" s="246" t="s">
        <v>25833</v>
      </c>
      <c r="L7130" s="245" t="s">
        <v>58</v>
      </c>
      <c r="M7130"/>
      <c r="N7130"/>
      <c r="O7130"/>
      <c r="P7130"/>
      <c r="Q7130"/>
      <c r="R7130"/>
      <c r="S7130"/>
      <c r="T7130"/>
      <c r="U7130"/>
      <c r="V7130"/>
      <c r="W7130"/>
      <c r="X7130"/>
      <c r="Y7130"/>
      <c r="Z7130"/>
      <c r="AA7130"/>
      <c r="AB7130"/>
      <c r="AC7130"/>
      <c r="AD7130"/>
      <c r="AE7130"/>
      <c r="AF7130"/>
      <c r="AG7130"/>
      <c r="AH7130"/>
      <c r="AI7130"/>
      <c r="AJ7130"/>
      <c r="AK7130"/>
      <c r="AL7130"/>
      <c r="AM7130"/>
      <c r="AN7130"/>
      <c r="AO7130"/>
      <c r="AP7130"/>
      <c r="AQ7130"/>
      <c r="AR7130"/>
      <c r="AS7130"/>
      <c r="AT7130"/>
      <c r="AU7130"/>
      <c r="AV7130"/>
      <c r="AW7130"/>
      <c r="AX7130"/>
      <c r="AY7130"/>
      <c r="AZ7130"/>
      <c r="BA7130"/>
      <c r="BB7130"/>
      <c r="BC7130"/>
      <c r="BD7130"/>
      <c r="BE7130"/>
      <c r="BF7130"/>
      <c r="BG7130"/>
      <c r="BH7130"/>
      <c r="BI7130"/>
      <c r="BJ7130"/>
      <c r="BK7130"/>
      <c r="BL7130"/>
      <c r="BM7130"/>
      <c r="BN7130"/>
      <c r="BO7130"/>
    </row>
    <row r="7131" spans="1:67" ht="15" x14ac:dyDescent="0.25">
      <c r="A7131" s="245" t="s">
        <v>66</v>
      </c>
      <c r="B7131" s="245" t="s">
        <v>65</v>
      </c>
      <c r="C7131" s="245" t="s">
        <v>64</v>
      </c>
      <c r="D7131" s="245" t="s">
        <v>63</v>
      </c>
      <c r="E7131" s="246" t="s">
        <v>44</v>
      </c>
      <c r="F7131" s="245" t="s">
        <v>44</v>
      </c>
      <c r="G7131" s="245" t="s">
        <v>451</v>
      </c>
      <c r="H7131" s="245" t="s">
        <v>450</v>
      </c>
      <c r="I7131" s="245" t="s">
        <v>102</v>
      </c>
      <c r="J7131" s="245" t="s">
        <v>59</v>
      </c>
      <c r="K7131" s="246" t="s">
        <v>9377</v>
      </c>
      <c r="L7131" s="245" t="s">
        <v>58</v>
      </c>
      <c r="M7131"/>
      <c r="N7131"/>
      <c r="O7131"/>
      <c r="P7131"/>
      <c r="Q7131"/>
      <c r="R7131"/>
      <c r="S7131"/>
      <c r="T7131"/>
      <c r="U7131"/>
      <c r="V7131"/>
      <c r="W7131"/>
      <c r="X7131"/>
      <c r="Y7131"/>
      <c r="Z7131"/>
      <c r="AA7131"/>
      <c r="AB7131"/>
      <c r="AC7131"/>
      <c r="AD7131"/>
      <c r="AE7131"/>
      <c r="AF7131"/>
      <c r="AG7131"/>
      <c r="AH7131"/>
      <c r="AI7131"/>
      <c r="AJ7131"/>
      <c r="AK7131"/>
      <c r="AL7131"/>
      <c r="AM7131"/>
      <c r="AN7131"/>
      <c r="AO7131"/>
      <c r="AP7131"/>
      <c r="AQ7131"/>
      <c r="AR7131"/>
      <c r="AS7131"/>
      <c r="AT7131"/>
      <c r="AU7131"/>
      <c r="AV7131"/>
      <c r="AW7131"/>
      <c r="AX7131"/>
      <c r="AY7131"/>
      <c r="AZ7131"/>
      <c r="BA7131"/>
      <c r="BB7131"/>
      <c r="BC7131"/>
      <c r="BD7131"/>
      <c r="BE7131"/>
      <c r="BF7131"/>
      <c r="BG7131"/>
      <c r="BH7131"/>
      <c r="BI7131"/>
      <c r="BJ7131"/>
      <c r="BK7131"/>
      <c r="BL7131"/>
      <c r="BM7131"/>
      <c r="BN7131"/>
      <c r="BO7131"/>
    </row>
    <row r="7132" spans="1:67" ht="15" x14ac:dyDescent="0.25">
      <c r="A7132" s="245" t="s">
        <v>66</v>
      </c>
      <c r="B7132" s="245" t="s">
        <v>65</v>
      </c>
      <c r="C7132" s="245" t="s">
        <v>64</v>
      </c>
      <c r="D7132" s="245" t="s">
        <v>63</v>
      </c>
      <c r="E7132" s="246" t="s">
        <v>44</v>
      </c>
      <c r="F7132" s="245" t="s">
        <v>44</v>
      </c>
      <c r="G7132" s="245" t="s">
        <v>448</v>
      </c>
      <c r="H7132" s="245" t="s">
        <v>447</v>
      </c>
      <c r="I7132" s="245" t="s">
        <v>102</v>
      </c>
      <c r="J7132" s="245" t="s">
        <v>59</v>
      </c>
      <c r="K7132" s="246" t="s">
        <v>15155</v>
      </c>
      <c r="L7132" s="245" t="s">
        <v>58</v>
      </c>
      <c r="M7132"/>
      <c r="N7132"/>
      <c r="O7132"/>
      <c r="P7132"/>
      <c r="Q7132"/>
      <c r="R7132"/>
      <c r="S7132"/>
      <c r="T7132"/>
      <c r="U7132"/>
      <c r="V7132"/>
      <c r="W7132"/>
      <c r="X7132"/>
      <c r="Y7132"/>
      <c r="Z7132"/>
      <c r="AA7132"/>
      <c r="AB7132"/>
      <c r="AC7132"/>
      <c r="AD7132"/>
      <c r="AE7132"/>
      <c r="AF7132"/>
      <c r="AG7132"/>
      <c r="AH7132"/>
      <c r="AI7132"/>
      <c r="AJ7132"/>
      <c r="AK7132"/>
      <c r="AL7132"/>
      <c r="AM7132"/>
      <c r="AN7132"/>
      <c r="AO7132"/>
      <c r="AP7132"/>
      <c r="AQ7132"/>
      <c r="AR7132"/>
      <c r="AS7132"/>
      <c r="AT7132"/>
      <c r="AU7132"/>
      <c r="AV7132"/>
      <c r="AW7132"/>
      <c r="AX7132"/>
      <c r="AY7132"/>
      <c r="AZ7132"/>
      <c r="BA7132"/>
      <c r="BB7132"/>
      <c r="BC7132"/>
      <c r="BD7132"/>
      <c r="BE7132"/>
      <c r="BF7132"/>
      <c r="BG7132"/>
      <c r="BH7132"/>
      <c r="BI7132"/>
      <c r="BJ7132"/>
      <c r="BK7132"/>
      <c r="BL7132"/>
      <c r="BM7132"/>
      <c r="BN7132"/>
      <c r="BO7132"/>
    </row>
    <row r="7133" spans="1:67" ht="15" x14ac:dyDescent="0.25">
      <c r="A7133" s="245" t="s">
        <v>66</v>
      </c>
      <c r="B7133" s="245" t="s">
        <v>65</v>
      </c>
      <c r="C7133" s="245" t="s">
        <v>64</v>
      </c>
      <c r="D7133" s="245" t="s">
        <v>63</v>
      </c>
      <c r="E7133" s="246" t="s">
        <v>44</v>
      </c>
      <c r="F7133" s="245" t="s">
        <v>44</v>
      </c>
      <c r="G7133" s="245" t="s">
        <v>445</v>
      </c>
      <c r="H7133" s="245" t="s">
        <v>444</v>
      </c>
      <c r="I7133" s="245" t="s">
        <v>102</v>
      </c>
      <c r="J7133" s="245" t="s">
        <v>59</v>
      </c>
      <c r="K7133" s="246" t="s">
        <v>6030</v>
      </c>
      <c r="L7133" s="245" t="s">
        <v>58</v>
      </c>
      <c r="M7133"/>
      <c r="N7133"/>
      <c r="O7133"/>
      <c r="P7133"/>
      <c r="Q7133"/>
      <c r="R7133"/>
      <c r="S7133"/>
      <c r="T7133"/>
      <c r="U7133"/>
      <c r="V7133"/>
      <c r="W7133"/>
      <c r="X7133"/>
      <c r="Y7133"/>
      <c r="Z7133"/>
      <c r="AA7133"/>
      <c r="AB7133"/>
      <c r="AC7133"/>
      <c r="AD7133"/>
      <c r="AE7133"/>
      <c r="AF7133"/>
      <c r="AG7133"/>
      <c r="AH7133"/>
      <c r="AI7133"/>
      <c r="AJ7133"/>
      <c r="AK7133"/>
      <c r="AL7133"/>
      <c r="AM7133"/>
      <c r="AN7133"/>
      <c r="AO7133"/>
      <c r="AP7133"/>
      <c r="AQ7133"/>
      <c r="AR7133"/>
      <c r="AS7133"/>
      <c r="AT7133"/>
      <c r="AU7133"/>
      <c r="AV7133"/>
      <c r="AW7133"/>
      <c r="AX7133"/>
      <c r="AY7133"/>
      <c r="AZ7133"/>
      <c r="BA7133"/>
      <c r="BB7133"/>
      <c r="BC7133"/>
      <c r="BD7133"/>
      <c r="BE7133"/>
      <c r="BF7133"/>
      <c r="BG7133"/>
      <c r="BH7133"/>
      <c r="BI7133"/>
      <c r="BJ7133"/>
      <c r="BK7133"/>
      <c r="BL7133"/>
      <c r="BM7133"/>
      <c r="BN7133"/>
      <c r="BO7133"/>
    </row>
    <row r="7134" spans="1:67" ht="15" x14ac:dyDescent="0.25">
      <c r="A7134" s="245" t="s">
        <v>66</v>
      </c>
      <c r="B7134" s="245" t="s">
        <v>65</v>
      </c>
      <c r="C7134" s="245" t="s">
        <v>64</v>
      </c>
      <c r="D7134" s="245" t="s">
        <v>63</v>
      </c>
      <c r="E7134" s="246" t="s">
        <v>44</v>
      </c>
      <c r="F7134" s="245" t="s">
        <v>44</v>
      </c>
      <c r="G7134" s="245" t="s">
        <v>442</v>
      </c>
      <c r="H7134" s="245" t="s">
        <v>441</v>
      </c>
      <c r="I7134" s="245" t="s">
        <v>102</v>
      </c>
      <c r="J7134" s="245" t="s">
        <v>59</v>
      </c>
      <c r="K7134" s="246" t="s">
        <v>25834</v>
      </c>
      <c r="L7134" s="245" t="s">
        <v>58</v>
      </c>
      <c r="M7134"/>
      <c r="N7134"/>
      <c r="O7134"/>
      <c r="P7134"/>
      <c r="Q7134"/>
      <c r="R7134"/>
      <c r="S7134"/>
      <c r="T7134"/>
      <c r="U7134"/>
      <c r="V7134"/>
      <c r="W7134"/>
      <c r="X7134"/>
      <c r="Y7134"/>
      <c r="Z7134"/>
      <c r="AA7134"/>
      <c r="AB7134"/>
      <c r="AC7134"/>
      <c r="AD7134"/>
      <c r="AE7134"/>
      <c r="AF7134"/>
      <c r="AG7134"/>
      <c r="AH7134"/>
      <c r="AI7134"/>
      <c r="AJ7134"/>
      <c r="AK7134"/>
      <c r="AL7134"/>
      <c r="AM7134"/>
      <c r="AN7134"/>
      <c r="AO7134"/>
      <c r="AP7134"/>
      <c r="AQ7134"/>
      <c r="AR7134"/>
      <c r="AS7134"/>
      <c r="AT7134"/>
      <c r="AU7134"/>
      <c r="AV7134"/>
      <c r="AW7134"/>
      <c r="AX7134"/>
      <c r="AY7134"/>
      <c r="AZ7134"/>
      <c r="BA7134"/>
      <c r="BB7134"/>
      <c r="BC7134"/>
      <c r="BD7134"/>
      <c r="BE7134"/>
      <c r="BF7134"/>
      <c r="BG7134"/>
      <c r="BH7134"/>
      <c r="BI7134"/>
      <c r="BJ7134"/>
      <c r="BK7134"/>
      <c r="BL7134"/>
      <c r="BM7134"/>
      <c r="BN7134"/>
      <c r="BO7134"/>
    </row>
    <row r="7135" spans="1:67" ht="15" x14ac:dyDescent="0.25">
      <c r="A7135" s="245" t="s">
        <v>66</v>
      </c>
      <c r="B7135" s="245" t="s">
        <v>65</v>
      </c>
      <c r="C7135" s="245" t="s">
        <v>64</v>
      </c>
      <c r="D7135" s="245" t="s">
        <v>63</v>
      </c>
      <c r="E7135" s="246" t="s">
        <v>44</v>
      </c>
      <c r="F7135" s="245" t="s">
        <v>44</v>
      </c>
      <c r="G7135" s="245" t="s">
        <v>439</v>
      </c>
      <c r="H7135" s="245" t="s">
        <v>438</v>
      </c>
      <c r="I7135" s="245" t="s">
        <v>102</v>
      </c>
      <c r="J7135" s="245" t="s">
        <v>59</v>
      </c>
      <c r="K7135" s="246" t="s">
        <v>25835</v>
      </c>
      <c r="L7135" s="245" t="s">
        <v>58</v>
      </c>
      <c r="M7135"/>
      <c r="N7135"/>
      <c r="O7135"/>
      <c r="P7135"/>
      <c r="Q7135"/>
      <c r="R7135"/>
      <c r="S7135"/>
      <c r="T7135"/>
      <c r="U7135"/>
      <c r="V7135"/>
      <c r="W7135"/>
      <c r="X7135"/>
      <c r="Y7135"/>
      <c r="Z7135"/>
      <c r="AA7135"/>
      <c r="AB7135"/>
      <c r="AC7135"/>
      <c r="AD7135"/>
      <c r="AE7135"/>
      <c r="AF7135"/>
      <c r="AG7135"/>
      <c r="AH7135"/>
      <c r="AI7135"/>
      <c r="AJ7135"/>
      <c r="AK7135"/>
      <c r="AL7135"/>
      <c r="AM7135"/>
      <c r="AN7135"/>
      <c r="AO7135"/>
      <c r="AP7135"/>
      <c r="AQ7135"/>
      <c r="AR7135"/>
      <c r="AS7135"/>
      <c r="AT7135"/>
      <c r="AU7135"/>
      <c r="AV7135"/>
      <c r="AW7135"/>
      <c r="AX7135"/>
      <c r="AY7135"/>
      <c r="AZ7135"/>
      <c r="BA7135"/>
      <c r="BB7135"/>
      <c r="BC7135"/>
      <c r="BD7135"/>
      <c r="BE7135"/>
      <c r="BF7135"/>
      <c r="BG7135"/>
      <c r="BH7135"/>
      <c r="BI7135"/>
      <c r="BJ7135"/>
      <c r="BK7135"/>
      <c r="BL7135"/>
      <c r="BM7135"/>
      <c r="BN7135"/>
      <c r="BO7135"/>
    </row>
    <row r="7136" spans="1:67" ht="15" x14ac:dyDescent="0.25">
      <c r="A7136" s="245" t="s">
        <v>66</v>
      </c>
      <c r="B7136" s="245" t="s">
        <v>65</v>
      </c>
      <c r="C7136" s="245" t="s">
        <v>64</v>
      </c>
      <c r="D7136" s="245" t="s">
        <v>63</v>
      </c>
      <c r="E7136" s="246" t="s">
        <v>44</v>
      </c>
      <c r="F7136" s="245" t="s">
        <v>44</v>
      </c>
      <c r="G7136" s="245" t="s">
        <v>437</v>
      </c>
      <c r="H7136" s="245" t="s">
        <v>436</v>
      </c>
      <c r="I7136" s="245" t="s">
        <v>102</v>
      </c>
      <c r="J7136" s="245" t="s">
        <v>59</v>
      </c>
      <c r="K7136" s="246" t="s">
        <v>8367</v>
      </c>
      <c r="L7136" s="245" t="s">
        <v>58</v>
      </c>
      <c r="M7136"/>
      <c r="N7136"/>
      <c r="O7136"/>
      <c r="P7136"/>
      <c r="Q7136"/>
      <c r="R7136"/>
      <c r="S7136"/>
      <c r="T7136"/>
      <c r="U7136"/>
      <c r="V7136"/>
      <c r="W7136"/>
      <c r="X7136"/>
      <c r="Y7136"/>
      <c r="Z7136"/>
      <c r="AA7136"/>
      <c r="AB7136"/>
      <c r="AC7136"/>
      <c r="AD7136"/>
      <c r="AE7136"/>
      <c r="AF7136"/>
      <c r="AG7136"/>
      <c r="AH7136"/>
      <c r="AI7136"/>
      <c r="AJ7136"/>
      <c r="AK7136"/>
      <c r="AL7136"/>
      <c r="AM7136"/>
      <c r="AN7136"/>
      <c r="AO7136"/>
      <c r="AP7136"/>
      <c r="AQ7136"/>
      <c r="AR7136"/>
      <c r="AS7136"/>
      <c r="AT7136"/>
      <c r="AU7136"/>
      <c r="AV7136"/>
      <c r="AW7136"/>
      <c r="AX7136"/>
      <c r="AY7136"/>
      <c r="AZ7136"/>
      <c r="BA7136"/>
      <c r="BB7136"/>
      <c r="BC7136"/>
      <c r="BD7136"/>
      <c r="BE7136"/>
      <c r="BF7136"/>
      <c r="BG7136"/>
      <c r="BH7136"/>
      <c r="BI7136"/>
      <c r="BJ7136"/>
      <c r="BK7136"/>
      <c r="BL7136"/>
      <c r="BM7136"/>
      <c r="BN7136"/>
      <c r="BO7136"/>
    </row>
    <row r="7137" spans="1:67" ht="15" x14ac:dyDescent="0.25">
      <c r="A7137" s="245" t="s">
        <v>66</v>
      </c>
      <c r="B7137" s="245" t="s">
        <v>65</v>
      </c>
      <c r="C7137" s="245" t="s">
        <v>64</v>
      </c>
      <c r="D7137" s="245" t="s">
        <v>63</v>
      </c>
      <c r="E7137" s="246" t="s">
        <v>44</v>
      </c>
      <c r="F7137" s="245" t="s">
        <v>44</v>
      </c>
      <c r="G7137" s="245" t="s">
        <v>434</v>
      </c>
      <c r="H7137" s="245" t="s">
        <v>433</v>
      </c>
      <c r="I7137" s="245" t="s">
        <v>102</v>
      </c>
      <c r="J7137" s="245" t="s">
        <v>59</v>
      </c>
      <c r="K7137" s="246" t="s">
        <v>9098</v>
      </c>
      <c r="L7137" s="245" t="s">
        <v>58</v>
      </c>
      <c r="M7137"/>
      <c r="N7137"/>
      <c r="O7137"/>
      <c r="P7137"/>
      <c r="Q7137"/>
      <c r="R7137"/>
      <c r="S7137"/>
      <c r="T7137"/>
      <c r="U7137"/>
      <c r="V7137"/>
      <c r="W7137"/>
      <c r="X7137"/>
      <c r="Y7137"/>
      <c r="Z7137"/>
      <c r="AA7137"/>
      <c r="AB7137"/>
      <c r="AC7137"/>
      <c r="AD7137"/>
      <c r="AE7137"/>
      <c r="AF7137"/>
      <c r="AG7137"/>
      <c r="AH7137"/>
      <c r="AI7137"/>
      <c r="AJ7137"/>
      <c r="AK7137"/>
      <c r="AL7137"/>
      <c r="AM7137"/>
      <c r="AN7137"/>
      <c r="AO7137"/>
      <c r="AP7137"/>
      <c r="AQ7137"/>
      <c r="AR7137"/>
      <c r="AS7137"/>
      <c r="AT7137"/>
      <c r="AU7137"/>
      <c r="AV7137"/>
      <c r="AW7137"/>
      <c r="AX7137"/>
      <c r="AY7137"/>
      <c r="AZ7137"/>
      <c r="BA7137"/>
      <c r="BB7137"/>
      <c r="BC7137"/>
      <c r="BD7137"/>
      <c r="BE7137"/>
      <c r="BF7137"/>
      <c r="BG7137"/>
      <c r="BH7137"/>
      <c r="BI7137"/>
      <c r="BJ7137"/>
      <c r="BK7137"/>
      <c r="BL7137"/>
      <c r="BM7137"/>
      <c r="BN7137"/>
      <c r="BO7137"/>
    </row>
    <row r="7138" spans="1:67" ht="15" x14ac:dyDescent="0.25">
      <c r="A7138" s="245" t="s">
        <v>66</v>
      </c>
      <c r="B7138" s="245" t="s">
        <v>65</v>
      </c>
      <c r="C7138" s="245" t="s">
        <v>64</v>
      </c>
      <c r="D7138" s="245" t="s">
        <v>63</v>
      </c>
      <c r="E7138" s="246" t="s">
        <v>44</v>
      </c>
      <c r="F7138" s="245" t="s">
        <v>44</v>
      </c>
      <c r="G7138" s="245" t="s">
        <v>432</v>
      </c>
      <c r="H7138" s="245" t="s">
        <v>431</v>
      </c>
      <c r="I7138" s="245" t="s">
        <v>102</v>
      </c>
      <c r="J7138" s="245" t="s">
        <v>106</v>
      </c>
      <c r="K7138" s="246" t="s">
        <v>25827</v>
      </c>
      <c r="L7138" s="245" t="s">
        <v>58</v>
      </c>
      <c r="M7138"/>
      <c r="N7138"/>
      <c r="O7138"/>
      <c r="P7138"/>
      <c r="Q7138"/>
      <c r="R7138"/>
      <c r="S7138"/>
      <c r="T7138"/>
      <c r="U7138"/>
      <c r="V7138"/>
      <c r="W7138"/>
      <c r="X7138"/>
      <c r="Y7138"/>
      <c r="Z7138"/>
      <c r="AA7138"/>
      <c r="AB7138"/>
      <c r="AC7138"/>
      <c r="AD7138"/>
      <c r="AE7138"/>
      <c r="AF7138"/>
      <c r="AG7138"/>
      <c r="AH7138"/>
      <c r="AI7138"/>
      <c r="AJ7138"/>
      <c r="AK7138"/>
      <c r="AL7138"/>
      <c r="AM7138"/>
      <c r="AN7138"/>
      <c r="AO7138"/>
      <c r="AP7138"/>
      <c r="AQ7138"/>
      <c r="AR7138"/>
      <c r="AS7138"/>
      <c r="AT7138"/>
      <c r="AU7138"/>
      <c r="AV7138"/>
      <c r="AW7138"/>
      <c r="AX7138"/>
      <c r="AY7138"/>
      <c r="AZ7138"/>
      <c r="BA7138"/>
      <c r="BB7138"/>
      <c r="BC7138"/>
      <c r="BD7138"/>
      <c r="BE7138"/>
      <c r="BF7138"/>
      <c r="BG7138"/>
      <c r="BH7138"/>
      <c r="BI7138"/>
      <c r="BJ7138"/>
      <c r="BK7138"/>
      <c r="BL7138"/>
      <c r="BM7138"/>
      <c r="BN7138"/>
      <c r="BO7138"/>
    </row>
    <row r="7139" spans="1:67" ht="15" x14ac:dyDescent="0.25">
      <c r="A7139" s="245" t="s">
        <v>66</v>
      </c>
      <c r="B7139" s="245" t="s">
        <v>65</v>
      </c>
      <c r="C7139" s="245" t="s">
        <v>64</v>
      </c>
      <c r="D7139" s="245" t="s">
        <v>63</v>
      </c>
      <c r="E7139" s="246" t="s">
        <v>44</v>
      </c>
      <c r="F7139" s="245" t="s">
        <v>44</v>
      </c>
      <c r="G7139" s="245" t="s">
        <v>429</v>
      </c>
      <c r="H7139" s="245" t="s">
        <v>428</v>
      </c>
      <c r="I7139" s="245" t="s">
        <v>102</v>
      </c>
      <c r="J7139" s="245" t="s">
        <v>106</v>
      </c>
      <c r="K7139" s="246" t="s">
        <v>9598</v>
      </c>
      <c r="L7139" s="245" t="s">
        <v>58</v>
      </c>
      <c r="M7139"/>
      <c r="N7139"/>
      <c r="O7139"/>
      <c r="P7139"/>
      <c r="Q7139"/>
      <c r="R7139"/>
      <c r="S7139"/>
      <c r="T7139"/>
      <c r="U7139"/>
      <c r="V7139"/>
      <c r="W7139"/>
      <c r="X7139"/>
      <c r="Y7139"/>
      <c r="Z7139"/>
      <c r="AA7139"/>
      <c r="AB7139"/>
      <c r="AC7139"/>
      <c r="AD7139"/>
      <c r="AE7139"/>
      <c r="AF7139"/>
      <c r="AG7139"/>
      <c r="AH7139"/>
      <c r="AI7139"/>
      <c r="AJ7139"/>
      <c r="AK7139"/>
      <c r="AL7139"/>
      <c r="AM7139"/>
      <c r="AN7139"/>
      <c r="AO7139"/>
      <c r="AP7139"/>
      <c r="AQ7139"/>
      <c r="AR7139"/>
      <c r="AS7139"/>
      <c r="AT7139"/>
      <c r="AU7139"/>
      <c r="AV7139"/>
      <c r="AW7139"/>
      <c r="AX7139"/>
      <c r="AY7139"/>
      <c r="AZ7139"/>
      <c r="BA7139"/>
      <c r="BB7139"/>
      <c r="BC7139"/>
      <c r="BD7139"/>
      <c r="BE7139"/>
      <c r="BF7139"/>
      <c r="BG7139"/>
      <c r="BH7139"/>
      <c r="BI7139"/>
      <c r="BJ7139"/>
      <c r="BK7139"/>
      <c r="BL7139"/>
      <c r="BM7139"/>
      <c r="BN7139"/>
      <c r="BO7139"/>
    </row>
    <row r="7140" spans="1:67" ht="15" x14ac:dyDescent="0.25">
      <c r="A7140" s="245" t="s">
        <v>66</v>
      </c>
      <c r="B7140" s="245" t="s">
        <v>65</v>
      </c>
      <c r="C7140" s="245" t="s">
        <v>64</v>
      </c>
      <c r="D7140" s="245" t="s">
        <v>63</v>
      </c>
      <c r="E7140" s="246" t="s">
        <v>44</v>
      </c>
      <c r="F7140" s="245" t="s">
        <v>44</v>
      </c>
      <c r="G7140" s="245" t="s">
        <v>426</v>
      </c>
      <c r="H7140" s="245" t="s">
        <v>425</v>
      </c>
      <c r="I7140" s="245" t="s">
        <v>102</v>
      </c>
      <c r="J7140" s="245" t="s">
        <v>59</v>
      </c>
      <c r="K7140" s="246" t="s">
        <v>14310</v>
      </c>
      <c r="L7140" s="245" t="s">
        <v>58</v>
      </c>
      <c r="M7140"/>
      <c r="N7140"/>
      <c r="O7140"/>
      <c r="P7140"/>
      <c r="Q7140"/>
      <c r="R7140"/>
      <c r="S7140"/>
      <c r="T7140"/>
      <c r="U7140"/>
      <c r="V7140"/>
      <c r="W7140"/>
      <c r="X7140"/>
      <c r="Y7140"/>
      <c r="Z7140"/>
      <c r="AA7140"/>
      <c r="AB7140"/>
      <c r="AC7140"/>
      <c r="AD7140"/>
      <c r="AE7140"/>
      <c r="AF7140"/>
      <c r="AG7140"/>
      <c r="AH7140"/>
      <c r="AI7140"/>
      <c r="AJ7140"/>
      <c r="AK7140"/>
      <c r="AL7140"/>
      <c r="AM7140"/>
      <c r="AN7140"/>
      <c r="AO7140"/>
      <c r="AP7140"/>
      <c r="AQ7140"/>
      <c r="AR7140"/>
      <c r="AS7140"/>
      <c r="AT7140"/>
      <c r="AU7140"/>
      <c r="AV7140"/>
      <c r="AW7140"/>
      <c r="AX7140"/>
      <c r="AY7140"/>
      <c r="AZ7140"/>
      <c r="BA7140"/>
      <c r="BB7140"/>
      <c r="BC7140"/>
      <c r="BD7140"/>
      <c r="BE7140"/>
      <c r="BF7140"/>
      <c r="BG7140"/>
      <c r="BH7140"/>
      <c r="BI7140"/>
      <c r="BJ7140"/>
      <c r="BK7140"/>
      <c r="BL7140"/>
      <c r="BM7140"/>
      <c r="BN7140"/>
      <c r="BO7140"/>
    </row>
    <row r="7141" spans="1:67" ht="15" x14ac:dyDescent="0.25">
      <c r="A7141" s="245" t="s">
        <v>66</v>
      </c>
      <c r="B7141" s="245" t="s">
        <v>65</v>
      </c>
      <c r="C7141" s="245" t="s">
        <v>64</v>
      </c>
      <c r="D7141" s="245" t="s">
        <v>63</v>
      </c>
      <c r="E7141" s="246" t="s">
        <v>44</v>
      </c>
      <c r="F7141" s="245" t="s">
        <v>44</v>
      </c>
      <c r="G7141" s="245" t="s">
        <v>424</v>
      </c>
      <c r="H7141" s="245" t="s">
        <v>423</v>
      </c>
      <c r="I7141" s="245" t="s">
        <v>102</v>
      </c>
      <c r="J7141" s="245" t="s">
        <v>59</v>
      </c>
      <c r="K7141" s="246" t="s">
        <v>9598</v>
      </c>
      <c r="L7141" s="245" t="s">
        <v>58</v>
      </c>
      <c r="M7141"/>
      <c r="N7141"/>
      <c r="O7141"/>
      <c r="P7141"/>
      <c r="Q7141"/>
      <c r="R7141"/>
      <c r="S7141"/>
      <c r="T7141"/>
      <c r="U7141"/>
      <c r="V7141"/>
      <c r="W7141"/>
      <c r="X7141"/>
      <c r="Y7141"/>
      <c r="Z7141"/>
      <c r="AA7141"/>
      <c r="AB7141"/>
      <c r="AC7141"/>
      <c r="AD7141"/>
      <c r="AE7141"/>
      <c r="AF7141"/>
      <c r="AG7141"/>
      <c r="AH7141"/>
      <c r="AI7141"/>
      <c r="AJ7141"/>
      <c r="AK7141"/>
      <c r="AL7141"/>
      <c r="AM7141"/>
      <c r="AN7141"/>
      <c r="AO7141"/>
      <c r="AP7141"/>
      <c r="AQ7141"/>
      <c r="AR7141"/>
      <c r="AS7141"/>
      <c r="AT7141"/>
      <c r="AU7141"/>
      <c r="AV7141"/>
      <c r="AW7141"/>
      <c r="AX7141"/>
      <c r="AY7141"/>
      <c r="AZ7141"/>
      <c r="BA7141"/>
      <c r="BB7141"/>
      <c r="BC7141"/>
      <c r="BD7141"/>
      <c r="BE7141"/>
      <c r="BF7141"/>
      <c r="BG7141"/>
      <c r="BH7141"/>
      <c r="BI7141"/>
      <c r="BJ7141"/>
      <c r="BK7141"/>
      <c r="BL7141"/>
      <c r="BM7141"/>
      <c r="BN7141"/>
      <c r="BO7141"/>
    </row>
    <row r="7142" spans="1:67" ht="15" x14ac:dyDescent="0.25">
      <c r="A7142" s="245" t="s">
        <v>66</v>
      </c>
      <c r="B7142" s="245" t="s">
        <v>65</v>
      </c>
      <c r="C7142" s="245" t="s">
        <v>64</v>
      </c>
      <c r="D7142" s="245" t="s">
        <v>63</v>
      </c>
      <c r="E7142" s="246" t="s">
        <v>44</v>
      </c>
      <c r="F7142" s="245" t="s">
        <v>44</v>
      </c>
      <c r="G7142" s="245" t="s">
        <v>421</v>
      </c>
      <c r="H7142" s="245" t="s">
        <v>420</v>
      </c>
      <c r="I7142" s="245" t="s">
        <v>102</v>
      </c>
      <c r="J7142" s="245" t="s">
        <v>59</v>
      </c>
      <c r="K7142" s="246" t="s">
        <v>24754</v>
      </c>
      <c r="L7142" s="245" t="s">
        <v>58</v>
      </c>
      <c r="M7142"/>
      <c r="N7142"/>
      <c r="O7142"/>
      <c r="P7142"/>
      <c r="Q7142"/>
      <c r="R7142"/>
      <c r="S7142"/>
      <c r="T7142"/>
      <c r="U7142"/>
      <c r="V7142"/>
      <c r="W7142"/>
      <c r="X7142"/>
      <c r="Y7142"/>
      <c r="Z7142"/>
      <c r="AA7142"/>
      <c r="AB7142"/>
      <c r="AC7142"/>
      <c r="AD7142"/>
      <c r="AE7142"/>
      <c r="AF7142"/>
      <c r="AG7142"/>
      <c r="AH7142"/>
      <c r="AI7142"/>
      <c r="AJ7142"/>
      <c r="AK7142"/>
      <c r="AL7142"/>
      <c r="AM7142"/>
      <c r="AN7142"/>
      <c r="AO7142"/>
      <c r="AP7142"/>
      <c r="AQ7142"/>
      <c r="AR7142"/>
      <c r="AS7142"/>
      <c r="AT7142"/>
      <c r="AU7142"/>
      <c r="AV7142"/>
      <c r="AW7142"/>
      <c r="AX7142"/>
      <c r="AY7142"/>
      <c r="AZ7142"/>
      <c r="BA7142"/>
      <c r="BB7142"/>
      <c r="BC7142"/>
      <c r="BD7142"/>
      <c r="BE7142"/>
      <c r="BF7142"/>
      <c r="BG7142"/>
      <c r="BH7142"/>
      <c r="BI7142"/>
      <c r="BJ7142"/>
      <c r="BK7142"/>
      <c r="BL7142"/>
      <c r="BM7142"/>
      <c r="BN7142"/>
      <c r="BO7142"/>
    </row>
    <row r="7143" spans="1:67" ht="15" x14ac:dyDescent="0.25">
      <c r="A7143" s="245" t="s">
        <v>66</v>
      </c>
      <c r="B7143" s="245" t="s">
        <v>65</v>
      </c>
      <c r="C7143" s="245" t="s">
        <v>64</v>
      </c>
      <c r="D7143" s="245" t="s">
        <v>63</v>
      </c>
      <c r="E7143" s="246" t="s">
        <v>44</v>
      </c>
      <c r="F7143" s="245" t="s">
        <v>44</v>
      </c>
      <c r="G7143" s="245" t="s">
        <v>418</v>
      </c>
      <c r="H7143" s="245" t="s">
        <v>417</v>
      </c>
      <c r="I7143" s="245" t="s">
        <v>102</v>
      </c>
      <c r="J7143" s="245" t="s">
        <v>59</v>
      </c>
      <c r="K7143" s="246" t="s">
        <v>15303</v>
      </c>
      <c r="L7143" s="245" t="s">
        <v>58</v>
      </c>
      <c r="M7143"/>
      <c r="N7143"/>
      <c r="O7143"/>
      <c r="P7143"/>
      <c r="Q7143"/>
      <c r="R7143"/>
      <c r="S7143"/>
      <c r="T7143"/>
      <c r="U7143"/>
      <c r="V7143"/>
      <c r="W7143"/>
      <c r="X7143"/>
      <c r="Y7143"/>
      <c r="Z7143"/>
      <c r="AA7143"/>
      <c r="AB7143"/>
      <c r="AC7143"/>
      <c r="AD7143"/>
      <c r="AE7143"/>
      <c r="AF7143"/>
      <c r="AG7143"/>
      <c r="AH7143"/>
      <c r="AI7143"/>
      <c r="AJ7143"/>
      <c r="AK7143"/>
      <c r="AL7143"/>
      <c r="AM7143"/>
      <c r="AN7143"/>
      <c r="AO7143"/>
      <c r="AP7143"/>
      <c r="AQ7143"/>
      <c r="AR7143"/>
      <c r="AS7143"/>
      <c r="AT7143"/>
      <c r="AU7143"/>
      <c r="AV7143"/>
      <c r="AW7143"/>
      <c r="AX7143"/>
      <c r="AY7143"/>
      <c r="AZ7143"/>
      <c r="BA7143"/>
      <c r="BB7143"/>
      <c r="BC7143"/>
      <c r="BD7143"/>
      <c r="BE7143"/>
      <c r="BF7143"/>
      <c r="BG7143"/>
      <c r="BH7143"/>
      <c r="BI7143"/>
      <c r="BJ7143"/>
      <c r="BK7143"/>
      <c r="BL7143"/>
      <c r="BM7143"/>
      <c r="BN7143"/>
      <c r="BO7143"/>
    </row>
    <row r="7144" spans="1:67" ht="15" x14ac:dyDescent="0.25">
      <c r="A7144" s="245" t="s">
        <v>66</v>
      </c>
      <c r="B7144" s="245" t="s">
        <v>65</v>
      </c>
      <c r="C7144" s="245" t="s">
        <v>64</v>
      </c>
      <c r="D7144" s="245" t="s">
        <v>63</v>
      </c>
      <c r="E7144" s="246" t="s">
        <v>44</v>
      </c>
      <c r="F7144" s="245" t="s">
        <v>44</v>
      </c>
      <c r="G7144" s="245" t="s">
        <v>415</v>
      </c>
      <c r="H7144" s="245" t="s">
        <v>414</v>
      </c>
      <c r="I7144" s="245" t="s">
        <v>102</v>
      </c>
      <c r="J7144" s="245" t="s">
        <v>59</v>
      </c>
      <c r="K7144" s="246" t="s">
        <v>15263</v>
      </c>
      <c r="L7144" s="245" t="s">
        <v>58</v>
      </c>
      <c r="M7144"/>
      <c r="N7144"/>
      <c r="O7144"/>
      <c r="P7144"/>
      <c r="Q7144"/>
      <c r="R7144"/>
      <c r="S7144"/>
      <c r="T7144"/>
      <c r="U7144"/>
      <c r="V7144"/>
      <c r="W7144"/>
      <c r="X7144"/>
      <c r="Y7144"/>
      <c r="Z7144"/>
      <c r="AA7144"/>
      <c r="AB7144"/>
      <c r="AC7144"/>
      <c r="AD7144"/>
      <c r="AE7144"/>
      <c r="AF7144"/>
      <c r="AG7144"/>
      <c r="AH7144"/>
      <c r="AI7144"/>
      <c r="AJ7144"/>
      <c r="AK7144"/>
      <c r="AL7144"/>
      <c r="AM7144"/>
      <c r="AN7144"/>
      <c r="AO7144"/>
      <c r="AP7144"/>
      <c r="AQ7144"/>
      <c r="AR7144"/>
      <c r="AS7144"/>
      <c r="AT7144"/>
      <c r="AU7144"/>
      <c r="AV7144"/>
      <c r="AW7144"/>
      <c r="AX7144"/>
      <c r="AY7144"/>
      <c r="AZ7144"/>
      <c r="BA7144"/>
      <c r="BB7144"/>
      <c r="BC7144"/>
      <c r="BD7144"/>
      <c r="BE7144"/>
      <c r="BF7144"/>
      <c r="BG7144"/>
      <c r="BH7144"/>
      <c r="BI7144"/>
      <c r="BJ7144"/>
      <c r="BK7144"/>
      <c r="BL7144"/>
      <c r="BM7144"/>
      <c r="BN7144"/>
      <c r="BO7144"/>
    </row>
    <row r="7145" spans="1:67" ht="15" x14ac:dyDescent="0.25">
      <c r="A7145" s="245" t="s">
        <v>66</v>
      </c>
      <c r="B7145" s="245" t="s">
        <v>65</v>
      </c>
      <c r="C7145" s="245" t="s">
        <v>64</v>
      </c>
      <c r="D7145" s="245" t="s">
        <v>63</v>
      </c>
      <c r="E7145" s="246" t="s">
        <v>44</v>
      </c>
      <c r="F7145" s="245" t="s">
        <v>44</v>
      </c>
      <c r="G7145" s="245" t="s">
        <v>413</v>
      </c>
      <c r="H7145" s="245" t="s">
        <v>412</v>
      </c>
      <c r="I7145" s="245" t="s">
        <v>102</v>
      </c>
      <c r="J7145" s="245" t="s">
        <v>106</v>
      </c>
      <c r="K7145" s="246" t="s">
        <v>10294</v>
      </c>
      <c r="L7145" s="245" t="s">
        <v>58</v>
      </c>
      <c r="M7145"/>
      <c r="N7145"/>
      <c r="O7145"/>
      <c r="P7145"/>
      <c r="Q7145"/>
      <c r="R7145"/>
      <c r="S7145"/>
      <c r="T7145"/>
      <c r="U7145"/>
      <c r="V7145"/>
      <c r="W7145"/>
      <c r="X7145"/>
      <c r="Y7145"/>
      <c r="Z7145"/>
      <c r="AA7145"/>
      <c r="AB7145"/>
      <c r="AC7145"/>
      <c r="AD7145"/>
      <c r="AE7145"/>
      <c r="AF7145"/>
      <c r="AG7145"/>
      <c r="AH7145"/>
      <c r="AI7145"/>
      <c r="AJ7145"/>
      <c r="AK7145"/>
      <c r="AL7145"/>
      <c r="AM7145"/>
      <c r="AN7145"/>
      <c r="AO7145"/>
      <c r="AP7145"/>
      <c r="AQ7145"/>
      <c r="AR7145"/>
      <c r="AS7145"/>
      <c r="AT7145"/>
      <c r="AU7145"/>
      <c r="AV7145"/>
      <c r="AW7145"/>
      <c r="AX7145"/>
      <c r="AY7145"/>
      <c r="AZ7145"/>
      <c r="BA7145"/>
      <c r="BB7145"/>
      <c r="BC7145"/>
      <c r="BD7145"/>
      <c r="BE7145"/>
      <c r="BF7145"/>
      <c r="BG7145"/>
      <c r="BH7145"/>
      <c r="BI7145"/>
      <c r="BJ7145"/>
      <c r="BK7145"/>
      <c r="BL7145"/>
      <c r="BM7145"/>
      <c r="BN7145"/>
      <c r="BO7145"/>
    </row>
    <row r="7146" spans="1:67" ht="15" x14ac:dyDescent="0.25">
      <c r="A7146" s="245" t="s">
        <v>66</v>
      </c>
      <c r="B7146" s="245" t="s">
        <v>65</v>
      </c>
      <c r="C7146" s="245" t="s">
        <v>64</v>
      </c>
      <c r="D7146" s="245" t="s">
        <v>63</v>
      </c>
      <c r="E7146" s="246" t="s">
        <v>44</v>
      </c>
      <c r="F7146" s="245" t="s">
        <v>44</v>
      </c>
      <c r="G7146" s="245" t="s">
        <v>411</v>
      </c>
      <c r="H7146" s="245" t="s">
        <v>410</v>
      </c>
      <c r="I7146" s="245" t="s">
        <v>102</v>
      </c>
      <c r="J7146" s="245" t="s">
        <v>106</v>
      </c>
      <c r="K7146" s="246" t="s">
        <v>20071</v>
      </c>
      <c r="L7146" s="245" t="s">
        <v>58</v>
      </c>
      <c r="M7146"/>
      <c r="N7146"/>
      <c r="O7146"/>
      <c r="P7146"/>
      <c r="Q7146"/>
      <c r="R7146"/>
      <c r="S7146"/>
      <c r="T7146"/>
      <c r="U7146"/>
      <c r="V7146"/>
      <c r="W7146"/>
      <c r="X7146"/>
      <c r="Y7146"/>
      <c r="Z7146"/>
      <c r="AA7146"/>
      <c r="AB7146"/>
      <c r="AC7146"/>
      <c r="AD7146"/>
      <c r="AE7146"/>
      <c r="AF7146"/>
      <c r="AG7146"/>
      <c r="AH7146"/>
      <c r="AI7146"/>
      <c r="AJ7146"/>
      <c r="AK7146"/>
      <c r="AL7146"/>
      <c r="AM7146"/>
      <c r="AN7146"/>
      <c r="AO7146"/>
      <c r="AP7146"/>
      <c r="AQ7146"/>
      <c r="AR7146"/>
      <c r="AS7146"/>
      <c r="AT7146"/>
      <c r="AU7146"/>
      <c r="AV7146"/>
      <c r="AW7146"/>
      <c r="AX7146"/>
      <c r="AY7146"/>
      <c r="AZ7146"/>
      <c r="BA7146"/>
      <c r="BB7146"/>
      <c r="BC7146"/>
      <c r="BD7146"/>
      <c r="BE7146"/>
      <c r="BF7146"/>
      <c r="BG7146"/>
      <c r="BH7146"/>
      <c r="BI7146"/>
      <c r="BJ7146"/>
      <c r="BK7146"/>
      <c r="BL7146"/>
      <c r="BM7146"/>
      <c r="BN7146"/>
      <c r="BO7146"/>
    </row>
    <row r="7147" spans="1:67" ht="15" x14ac:dyDescent="0.25">
      <c r="A7147" s="245" t="s">
        <v>66</v>
      </c>
      <c r="B7147" s="245" t="s">
        <v>65</v>
      </c>
      <c r="C7147" s="245" t="s">
        <v>64</v>
      </c>
      <c r="D7147" s="245" t="s">
        <v>63</v>
      </c>
      <c r="E7147" s="246" t="s">
        <v>44</v>
      </c>
      <c r="F7147" s="245" t="s">
        <v>44</v>
      </c>
      <c r="G7147" s="245" t="s">
        <v>408</v>
      </c>
      <c r="H7147" s="245" t="s">
        <v>407</v>
      </c>
      <c r="I7147" s="245" t="s">
        <v>102</v>
      </c>
      <c r="J7147" s="245" t="s">
        <v>59</v>
      </c>
      <c r="K7147" s="246" t="s">
        <v>12915</v>
      </c>
      <c r="L7147" s="245" t="s">
        <v>58</v>
      </c>
      <c r="M7147"/>
      <c r="N7147"/>
      <c r="O7147"/>
      <c r="P7147"/>
      <c r="Q7147"/>
      <c r="R7147"/>
      <c r="S7147"/>
      <c r="T7147"/>
      <c r="U7147"/>
      <c r="V7147"/>
      <c r="W7147"/>
      <c r="X7147"/>
      <c r="Y7147"/>
      <c r="Z7147"/>
      <c r="AA7147"/>
      <c r="AB7147"/>
      <c r="AC7147"/>
      <c r="AD7147"/>
      <c r="AE7147"/>
      <c r="AF7147"/>
      <c r="AG7147"/>
      <c r="AH7147"/>
      <c r="AI7147"/>
      <c r="AJ7147"/>
      <c r="AK7147"/>
      <c r="AL7147"/>
      <c r="AM7147"/>
      <c r="AN7147"/>
      <c r="AO7147"/>
      <c r="AP7147"/>
      <c r="AQ7147"/>
      <c r="AR7147"/>
      <c r="AS7147"/>
      <c r="AT7147"/>
      <c r="AU7147"/>
      <c r="AV7147"/>
      <c r="AW7147"/>
      <c r="AX7147"/>
      <c r="AY7147"/>
      <c r="AZ7147"/>
      <c r="BA7147"/>
      <c r="BB7147"/>
      <c r="BC7147"/>
      <c r="BD7147"/>
      <c r="BE7147"/>
      <c r="BF7147"/>
      <c r="BG7147"/>
      <c r="BH7147"/>
      <c r="BI7147"/>
      <c r="BJ7147"/>
      <c r="BK7147"/>
      <c r="BL7147"/>
      <c r="BM7147"/>
      <c r="BN7147"/>
      <c r="BO7147"/>
    </row>
    <row r="7148" spans="1:67" ht="15" x14ac:dyDescent="0.25">
      <c r="A7148" s="245" t="s">
        <v>66</v>
      </c>
      <c r="B7148" s="245" t="s">
        <v>65</v>
      </c>
      <c r="C7148" s="245" t="s">
        <v>64</v>
      </c>
      <c r="D7148" s="245" t="s">
        <v>63</v>
      </c>
      <c r="E7148" s="246" t="s">
        <v>44</v>
      </c>
      <c r="F7148" s="245" t="s">
        <v>44</v>
      </c>
      <c r="G7148" s="245" t="s">
        <v>406</v>
      </c>
      <c r="H7148" s="245" t="s">
        <v>405</v>
      </c>
      <c r="I7148" s="245" t="s">
        <v>102</v>
      </c>
      <c r="J7148" s="245" t="s">
        <v>59</v>
      </c>
      <c r="K7148" s="246" t="s">
        <v>25823</v>
      </c>
      <c r="L7148" s="245" t="s">
        <v>58</v>
      </c>
      <c r="M7148"/>
      <c r="N7148"/>
      <c r="O7148"/>
      <c r="P7148"/>
      <c r="Q7148"/>
      <c r="R7148"/>
      <c r="S7148"/>
      <c r="T7148"/>
      <c r="U7148"/>
      <c r="V7148"/>
      <c r="W7148"/>
      <c r="X7148"/>
      <c r="Y7148"/>
      <c r="Z7148"/>
      <c r="AA7148"/>
      <c r="AB7148"/>
      <c r="AC7148"/>
      <c r="AD7148"/>
      <c r="AE7148"/>
      <c r="AF7148"/>
      <c r="AG7148"/>
      <c r="AH7148"/>
      <c r="AI7148"/>
      <c r="AJ7148"/>
      <c r="AK7148"/>
      <c r="AL7148"/>
      <c r="AM7148"/>
      <c r="AN7148"/>
      <c r="AO7148"/>
      <c r="AP7148"/>
      <c r="AQ7148"/>
      <c r="AR7148"/>
      <c r="AS7148"/>
      <c r="AT7148"/>
      <c r="AU7148"/>
      <c r="AV7148"/>
      <c r="AW7148"/>
      <c r="AX7148"/>
      <c r="AY7148"/>
      <c r="AZ7148"/>
      <c r="BA7148"/>
      <c r="BB7148"/>
      <c r="BC7148"/>
      <c r="BD7148"/>
      <c r="BE7148"/>
      <c r="BF7148"/>
      <c r="BG7148"/>
      <c r="BH7148"/>
      <c r="BI7148"/>
      <c r="BJ7148"/>
      <c r="BK7148"/>
      <c r="BL7148"/>
      <c r="BM7148"/>
      <c r="BN7148"/>
      <c r="BO7148"/>
    </row>
    <row r="7149" spans="1:67" ht="15" x14ac:dyDescent="0.25">
      <c r="A7149" s="245" t="s">
        <v>66</v>
      </c>
      <c r="B7149" s="245" t="s">
        <v>65</v>
      </c>
      <c r="C7149" s="245" t="s">
        <v>64</v>
      </c>
      <c r="D7149" s="245" t="s">
        <v>63</v>
      </c>
      <c r="E7149" s="246" t="s">
        <v>44</v>
      </c>
      <c r="F7149" s="245" t="s">
        <v>44</v>
      </c>
      <c r="G7149" s="245" t="s">
        <v>403</v>
      </c>
      <c r="H7149" s="245" t="s">
        <v>402</v>
      </c>
      <c r="I7149" s="245" t="s">
        <v>102</v>
      </c>
      <c r="J7149" s="245" t="s">
        <v>59</v>
      </c>
      <c r="K7149" s="246" t="s">
        <v>21935</v>
      </c>
      <c r="L7149" s="245" t="s">
        <v>58</v>
      </c>
      <c r="M7149"/>
      <c r="N7149"/>
      <c r="O7149"/>
      <c r="P7149"/>
      <c r="Q7149"/>
      <c r="R7149"/>
      <c r="S7149"/>
      <c r="T7149"/>
      <c r="U7149"/>
      <c r="V7149"/>
      <c r="W7149"/>
      <c r="X7149"/>
      <c r="Y7149"/>
      <c r="Z7149"/>
      <c r="AA7149"/>
      <c r="AB7149"/>
      <c r="AC7149"/>
      <c r="AD7149"/>
      <c r="AE7149"/>
      <c r="AF7149"/>
      <c r="AG7149"/>
      <c r="AH7149"/>
      <c r="AI7149"/>
      <c r="AJ7149"/>
      <c r="AK7149"/>
      <c r="AL7149"/>
      <c r="AM7149"/>
      <c r="AN7149"/>
      <c r="AO7149"/>
      <c r="AP7149"/>
      <c r="AQ7149"/>
      <c r="AR7149"/>
      <c r="AS7149"/>
      <c r="AT7149"/>
      <c r="AU7149"/>
      <c r="AV7149"/>
      <c r="AW7149"/>
      <c r="AX7149"/>
      <c r="AY7149"/>
      <c r="AZ7149"/>
      <c r="BA7149"/>
      <c r="BB7149"/>
      <c r="BC7149"/>
      <c r="BD7149"/>
      <c r="BE7149"/>
      <c r="BF7149"/>
      <c r="BG7149"/>
      <c r="BH7149"/>
      <c r="BI7149"/>
      <c r="BJ7149"/>
      <c r="BK7149"/>
      <c r="BL7149"/>
      <c r="BM7149"/>
      <c r="BN7149"/>
      <c r="BO7149"/>
    </row>
    <row r="7150" spans="1:67" ht="15" x14ac:dyDescent="0.25">
      <c r="A7150" s="245" t="s">
        <v>66</v>
      </c>
      <c r="B7150" s="245" t="s">
        <v>65</v>
      </c>
      <c r="C7150" s="245" t="s">
        <v>64</v>
      </c>
      <c r="D7150" s="245" t="s">
        <v>63</v>
      </c>
      <c r="E7150" s="246" t="s">
        <v>44</v>
      </c>
      <c r="F7150" s="245" t="s">
        <v>44</v>
      </c>
      <c r="G7150" s="245" t="s">
        <v>400</v>
      </c>
      <c r="H7150" s="245" t="s">
        <v>399</v>
      </c>
      <c r="I7150" s="245" t="s">
        <v>102</v>
      </c>
      <c r="J7150" s="245" t="s">
        <v>59</v>
      </c>
      <c r="K7150" s="246" t="s">
        <v>11515</v>
      </c>
      <c r="L7150" s="245" t="s">
        <v>58</v>
      </c>
      <c r="M7150"/>
      <c r="N7150"/>
      <c r="O7150"/>
      <c r="P7150"/>
      <c r="Q7150"/>
      <c r="R7150"/>
      <c r="S7150"/>
      <c r="T7150"/>
      <c r="U7150"/>
      <c r="V7150"/>
      <c r="W7150"/>
      <c r="X7150"/>
      <c r="Y7150"/>
      <c r="Z7150"/>
      <c r="AA7150"/>
      <c r="AB7150"/>
      <c r="AC7150"/>
      <c r="AD7150"/>
      <c r="AE7150"/>
      <c r="AF7150"/>
      <c r="AG7150"/>
      <c r="AH7150"/>
      <c r="AI7150"/>
      <c r="AJ7150"/>
      <c r="AK7150"/>
      <c r="AL7150"/>
      <c r="AM7150"/>
      <c r="AN7150"/>
      <c r="AO7150"/>
      <c r="AP7150"/>
      <c r="AQ7150"/>
      <c r="AR7150"/>
      <c r="AS7150"/>
      <c r="AT7150"/>
      <c r="AU7150"/>
      <c r="AV7150"/>
      <c r="AW7150"/>
      <c r="AX7150"/>
      <c r="AY7150"/>
      <c r="AZ7150"/>
      <c r="BA7150"/>
      <c r="BB7150"/>
      <c r="BC7150"/>
      <c r="BD7150"/>
      <c r="BE7150"/>
      <c r="BF7150"/>
      <c r="BG7150"/>
      <c r="BH7150"/>
      <c r="BI7150"/>
      <c r="BJ7150"/>
      <c r="BK7150"/>
      <c r="BL7150"/>
      <c r="BM7150"/>
      <c r="BN7150"/>
      <c r="BO7150"/>
    </row>
    <row r="7151" spans="1:67" ht="15" x14ac:dyDescent="0.25">
      <c r="A7151" s="245" t="s">
        <v>66</v>
      </c>
      <c r="B7151" s="245" t="s">
        <v>65</v>
      </c>
      <c r="C7151" s="245" t="s">
        <v>64</v>
      </c>
      <c r="D7151" s="245" t="s">
        <v>63</v>
      </c>
      <c r="E7151" s="246" t="s">
        <v>44</v>
      </c>
      <c r="F7151" s="245" t="s">
        <v>44</v>
      </c>
      <c r="G7151" s="245" t="s">
        <v>397</v>
      </c>
      <c r="H7151" s="245" t="s">
        <v>396</v>
      </c>
      <c r="I7151" s="245" t="s">
        <v>102</v>
      </c>
      <c r="J7151" s="245" t="s">
        <v>59</v>
      </c>
      <c r="K7151" s="246" t="s">
        <v>21673</v>
      </c>
      <c r="L7151" s="245" t="s">
        <v>58</v>
      </c>
      <c r="M7151"/>
      <c r="N7151"/>
      <c r="O7151"/>
      <c r="P7151"/>
      <c r="Q7151"/>
      <c r="R7151"/>
      <c r="S7151"/>
      <c r="T7151"/>
      <c r="U7151"/>
      <c r="V7151"/>
      <c r="W7151"/>
      <c r="X7151"/>
      <c r="Y7151"/>
      <c r="Z7151"/>
      <c r="AA7151"/>
      <c r="AB7151"/>
      <c r="AC7151"/>
      <c r="AD7151"/>
      <c r="AE7151"/>
      <c r="AF7151"/>
      <c r="AG7151"/>
      <c r="AH7151"/>
      <c r="AI7151"/>
      <c r="AJ7151"/>
      <c r="AK7151"/>
      <c r="AL7151"/>
      <c r="AM7151"/>
      <c r="AN7151"/>
      <c r="AO7151"/>
      <c r="AP7151"/>
      <c r="AQ7151"/>
      <c r="AR7151"/>
      <c r="AS7151"/>
      <c r="AT7151"/>
      <c r="AU7151"/>
      <c r="AV7151"/>
      <c r="AW7151"/>
      <c r="AX7151"/>
      <c r="AY7151"/>
      <c r="AZ7151"/>
      <c r="BA7151"/>
      <c r="BB7151"/>
      <c r="BC7151"/>
      <c r="BD7151"/>
      <c r="BE7151"/>
      <c r="BF7151"/>
      <c r="BG7151"/>
      <c r="BH7151"/>
      <c r="BI7151"/>
      <c r="BJ7151"/>
      <c r="BK7151"/>
      <c r="BL7151"/>
      <c r="BM7151"/>
      <c r="BN7151"/>
      <c r="BO7151"/>
    </row>
    <row r="7152" spans="1:67" ht="15" x14ac:dyDescent="0.25">
      <c r="A7152" s="245" t="s">
        <v>66</v>
      </c>
      <c r="B7152" s="245" t="s">
        <v>65</v>
      </c>
      <c r="C7152" s="245" t="s">
        <v>64</v>
      </c>
      <c r="D7152" s="245" t="s">
        <v>63</v>
      </c>
      <c r="E7152" s="246" t="s">
        <v>44</v>
      </c>
      <c r="F7152" s="245" t="s">
        <v>44</v>
      </c>
      <c r="G7152" s="245" t="s">
        <v>395</v>
      </c>
      <c r="H7152" s="245" t="s">
        <v>394</v>
      </c>
      <c r="I7152" s="245" t="s">
        <v>102</v>
      </c>
      <c r="J7152" s="245" t="s">
        <v>59</v>
      </c>
      <c r="K7152" s="246" t="s">
        <v>25836</v>
      </c>
      <c r="L7152" s="245" t="s">
        <v>58</v>
      </c>
      <c r="M7152"/>
      <c r="N7152"/>
      <c r="O7152"/>
      <c r="P7152"/>
      <c r="Q7152"/>
      <c r="R7152"/>
      <c r="S7152"/>
      <c r="T7152"/>
      <c r="U7152"/>
      <c r="V7152"/>
      <c r="W7152"/>
      <c r="X7152"/>
      <c r="Y7152"/>
      <c r="Z7152"/>
      <c r="AA7152"/>
      <c r="AB7152"/>
      <c r="AC7152"/>
      <c r="AD7152"/>
      <c r="AE7152"/>
      <c r="AF7152"/>
      <c r="AG7152"/>
      <c r="AH7152"/>
      <c r="AI7152"/>
      <c r="AJ7152"/>
      <c r="AK7152"/>
      <c r="AL7152"/>
      <c r="AM7152"/>
      <c r="AN7152"/>
      <c r="AO7152"/>
      <c r="AP7152"/>
      <c r="AQ7152"/>
      <c r="AR7152"/>
      <c r="AS7152"/>
      <c r="AT7152"/>
      <c r="AU7152"/>
      <c r="AV7152"/>
      <c r="AW7152"/>
      <c r="AX7152"/>
      <c r="AY7152"/>
      <c r="AZ7152"/>
      <c r="BA7152"/>
      <c r="BB7152"/>
      <c r="BC7152"/>
      <c r="BD7152"/>
      <c r="BE7152"/>
      <c r="BF7152"/>
      <c r="BG7152"/>
      <c r="BH7152"/>
      <c r="BI7152"/>
      <c r="BJ7152"/>
      <c r="BK7152"/>
      <c r="BL7152"/>
      <c r="BM7152"/>
      <c r="BN7152"/>
      <c r="BO7152"/>
    </row>
    <row r="7153" spans="1:67" ht="15" x14ac:dyDescent="0.25">
      <c r="A7153" s="245" t="s">
        <v>66</v>
      </c>
      <c r="B7153" s="245" t="s">
        <v>65</v>
      </c>
      <c r="C7153" s="245" t="s">
        <v>64</v>
      </c>
      <c r="D7153" s="245" t="s">
        <v>63</v>
      </c>
      <c r="E7153" s="246" t="s">
        <v>44</v>
      </c>
      <c r="F7153" s="245" t="s">
        <v>44</v>
      </c>
      <c r="G7153" s="245" t="s">
        <v>393</v>
      </c>
      <c r="H7153" s="245" t="s">
        <v>392</v>
      </c>
      <c r="I7153" s="245" t="s">
        <v>102</v>
      </c>
      <c r="J7153" s="245" t="s">
        <v>59</v>
      </c>
      <c r="K7153" s="246" t="s">
        <v>22518</v>
      </c>
      <c r="L7153" s="245" t="s">
        <v>58</v>
      </c>
      <c r="M7153"/>
      <c r="N7153"/>
      <c r="O7153"/>
      <c r="P7153"/>
      <c r="Q7153"/>
      <c r="R7153"/>
      <c r="S7153"/>
      <c r="T7153"/>
      <c r="U7153"/>
      <c r="V7153"/>
      <c r="W7153"/>
      <c r="X7153"/>
      <c r="Y7153"/>
      <c r="Z7153"/>
      <c r="AA7153"/>
      <c r="AB7153"/>
      <c r="AC7153"/>
      <c r="AD7153"/>
      <c r="AE7153"/>
      <c r="AF7153"/>
      <c r="AG7153"/>
      <c r="AH7153"/>
      <c r="AI7153"/>
      <c r="AJ7153"/>
      <c r="AK7153"/>
      <c r="AL7153"/>
      <c r="AM7153"/>
      <c r="AN7153"/>
      <c r="AO7153"/>
      <c r="AP7153"/>
      <c r="AQ7153"/>
      <c r="AR7153"/>
      <c r="AS7153"/>
      <c r="AT7153"/>
      <c r="AU7153"/>
      <c r="AV7153"/>
      <c r="AW7153"/>
      <c r="AX7153"/>
      <c r="AY7153"/>
      <c r="AZ7153"/>
      <c r="BA7153"/>
      <c r="BB7153"/>
      <c r="BC7153"/>
      <c r="BD7153"/>
      <c r="BE7153"/>
      <c r="BF7153"/>
      <c r="BG7153"/>
      <c r="BH7153"/>
      <c r="BI7153"/>
      <c r="BJ7153"/>
      <c r="BK7153"/>
      <c r="BL7153"/>
      <c r="BM7153"/>
      <c r="BN7153"/>
      <c r="BO7153"/>
    </row>
    <row r="7154" spans="1:67" ht="15" x14ac:dyDescent="0.25">
      <c r="A7154" s="245" t="s">
        <v>66</v>
      </c>
      <c r="B7154" s="245" t="s">
        <v>65</v>
      </c>
      <c r="C7154" s="245" t="s">
        <v>64</v>
      </c>
      <c r="D7154" s="245" t="s">
        <v>63</v>
      </c>
      <c r="E7154" s="246" t="s">
        <v>44</v>
      </c>
      <c r="F7154" s="245" t="s">
        <v>44</v>
      </c>
      <c r="G7154" s="245" t="s">
        <v>391</v>
      </c>
      <c r="H7154" s="245" t="s">
        <v>390</v>
      </c>
      <c r="I7154" s="245" t="s">
        <v>102</v>
      </c>
      <c r="J7154" s="245" t="s">
        <v>59</v>
      </c>
      <c r="K7154" s="246" t="s">
        <v>19112</v>
      </c>
      <c r="L7154" s="245" t="s">
        <v>58</v>
      </c>
      <c r="M7154"/>
      <c r="N7154"/>
      <c r="O7154"/>
      <c r="P7154"/>
      <c r="Q7154"/>
      <c r="R7154"/>
      <c r="S7154"/>
      <c r="T7154"/>
      <c r="U7154"/>
      <c r="V7154"/>
      <c r="W7154"/>
      <c r="X7154"/>
      <c r="Y7154"/>
      <c r="Z7154"/>
      <c r="AA7154"/>
      <c r="AB7154"/>
      <c r="AC7154"/>
      <c r="AD7154"/>
      <c r="AE7154"/>
      <c r="AF7154"/>
      <c r="AG7154"/>
      <c r="AH7154"/>
      <c r="AI7154"/>
      <c r="AJ7154"/>
      <c r="AK7154"/>
      <c r="AL7154"/>
      <c r="AM7154"/>
      <c r="AN7154"/>
      <c r="AO7154"/>
      <c r="AP7154"/>
      <c r="AQ7154"/>
      <c r="AR7154"/>
      <c r="AS7154"/>
      <c r="AT7154"/>
      <c r="AU7154"/>
      <c r="AV7154"/>
      <c r="AW7154"/>
      <c r="AX7154"/>
      <c r="AY7154"/>
      <c r="AZ7154"/>
      <c r="BA7154"/>
      <c r="BB7154"/>
      <c r="BC7154"/>
      <c r="BD7154"/>
      <c r="BE7154"/>
      <c r="BF7154"/>
      <c r="BG7154"/>
      <c r="BH7154"/>
      <c r="BI7154"/>
      <c r="BJ7154"/>
      <c r="BK7154"/>
      <c r="BL7154"/>
      <c r="BM7154"/>
      <c r="BN7154"/>
      <c r="BO7154"/>
    </row>
    <row r="7155" spans="1:67" ht="15" x14ac:dyDescent="0.25">
      <c r="A7155" s="245" t="s">
        <v>66</v>
      </c>
      <c r="B7155" s="245" t="s">
        <v>65</v>
      </c>
      <c r="C7155" s="245" t="s">
        <v>64</v>
      </c>
      <c r="D7155" s="245" t="s">
        <v>63</v>
      </c>
      <c r="E7155" s="246" t="s">
        <v>44</v>
      </c>
      <c r="F7155" s="245" t="s">
        <v>44</v>
      </c>
      <c r="G7155" s="245" t="s">
        <v>389</v>
      </c>
      <c r="H7155" s="245" t="s">
        <v>388</v>
      </c>
      <c r="I7155" s="245" t="s">
        <v>102</v>
      </c>
      <c r="J7155" s="245" t="s">
        <v>59</v>
      </c>
      <c r="K7155" s="246" t="s">
        <v>8770</v>
      </c>
      <c r="L7155" s="245" t="s">
        <v>58</v>
      </c>
      <c r="M7155"/>
      <c r="N7155"/>
      <c r="O7155"/>
      <c r="P7155"/>
      <c r="Q7155"/>
      <c r="R7155"/>
      <c r="S7155"/>
      <c r="T7155"/>
      <c r="U7155"/>
      <c r="V7155"/>
      <c r="W7155"/>
      <c r="X7155"/>
      <c r="Y7155"/>
      <c r="Z7155"/>
      <c r="AA7155"/>
      <c r="AB7155"/>
      <c r="AC7155"/>
      <c r="AD7155"/>
      <c r="AE7155"/>
      <c r="AF7155"/>
      <c r="AG7155"/>
      <c r="AH7155"/>
      <c r="AI7155"/>
      <c r="AJ7155"/>
      <c r="AK7155"/>
      <c r="AL7155"/>
      <c r="AM7155"/>
      <c r="AN7155"/>
      <c r="AO7155"/>
      <c r="AP7155"/>
      <c r="AQ7155"/>
      <c r="AR7155"/>
      <c r="AS7155"/>
      <c r="AT7155"/>
      <c r="AU7155"/>
      <c r="AV7155"/>
      <c r="AW7155"/>
      <c r="AX7155"/>
      <c r="AY7155"/>
      <c r="AZ7155"/>
      <c r="BA7155"/>
      <c r="BB7155"/>
      <c r="BC7155"/>
      <c r="BD7155"/>
      <c r="BE7155"/>
      <c r="BF7155"/>
      <c r="BG7155"/>
      <c r="BH7155"/>
      <c r="BI7155"/>
      <c r="BJ7155"/>
      <c r="BK7155"/>
      <c r="BL7155"/>
      <c r="BM7155"/>
      <c r="BN7155"/>
      <c r="BO7155"/>
    </row>
    <row r="7156" spans="1:67" ht="15" x14ac:dyDescent="0.25">
      <c r="A7156" s="245" t="s">
        <v>66</v>
      </c>
      <c r="B7156" s="245" t="s">
        <v>65</v>
      </c>
      <c r="C7156" s="245" t="s">
        <v>64</v>
      </c>
      <c r="D7156" s="245" t="s">
        <v>63</v>
      </c>
      <c r="E7156" s="246" t="s">
        <v>44</v>
      </c>
      <c r="F7156" s="245" t="s">
        <v>44</v>
      </c>
      <c r="G7156" s="245" t="s">
        <v>387</v>
      </c>
      <c r="H7156" s="245" t="s">
        <v>386</v>
      </c>
      <c r="I7156" s="245" t="s">
        <v>102</v>
      </c>
      <c r="J7156" s="245" t="s">
        <v>59</v>
      </c>
      <c r="K7156" s="246" t="s">
        <v>25837</v>
      </c>
      <c r="L7156" s="245" t="s">
        <v>58</v>
      </c>
      <c r="M7156"/>
      <c r="N7156"/>
      <c r="O7156"/>
      <c r="P7156"/>
      <c r="Q7156"/>
      <c r="R7156"/>
      <c r="S7156"/>
      <c r="T7156"/>
      <c r="U7156"/>
      <c r="V7156"/>
      <c r="W7156"/>
      <c r="X7156"/>
      <c r="Y7156"/>
      <c r="Z7156"/>
      <c r="AA7156"/>
      <c r="AB7156"/>
      <c r="AC7156"/>
      <c r="AD7156"/>
      <c r="AE7156"/>
      <c r="AF7156"/>
      <c r="AG7156"/>
      <c r="AH7156"/>
      <c r="AI7156"/>
      <c r="AJ7156"/>
      <c r="AK7156"/>
      <c r="AL7156"/>
      <c r="AM7156"/>
      <c r="AN7156"/>
      <c r="AO7156"/>
      <c r="AP7156"/>
      <c r="AQ7156"/>
      <c r="AR7156"/>
      <c r="AS7156"/>
      <c r="AT7156"/>
      <c r="AU7156"/>
      <c r="AV7156"/>
      <c r="AW7156"/>
      <c r="AX7156"/>
      <c r="AY7156"/>
      <c r="AZ7156"/>
      <c r="BA7156"/>
      <c r="BB7156"/>
      <c r="BC7156"/>
      <c r="BD7156"/>
      <c r="BE7156"/>
      <c r="BF7156"/>
      <c r="BG7156"/>
      <c r="BH7156"/>
      <c r="BI7156"/>
      <c r="BJ7156"/>
      <c r="BK7156"/>
      <c r="BL7156"/>
      <c r="BM7156"/>
      <c r="BN7156"/>
      <c r="BO7156"/>
    </row>
    <row r="7157" spans="1:67" ht="15" x14ac:dyDescent="0.25">
      <c r="A7157" s="245" t="s">
        <v>66</v>
      </c>
      <c r="B7157" s="245" t="s">
        <v>65</v>
      </c>
      <c r="C7157" s="245" t="s">
        <v>64</v>
      </c>
      <c r="D7157" s="245" t="s">
        <v>63</v>
      </c>
      <c r="E7157" s="246" t="s">
        <v>44</v>
      </c>
      <c r="F7157" s="245" t="s">
        <v>44</v>
      </c>
      <c r="G7157" s="245" t="s">
        <v>384</v>
      </c>
      <c r="H7157" s="245" t="s">
        <v>356</v>
      </c>
      <c r="I7157" s="245" t="s">
        <v>102</v>
      </c>
      <c r="J7157" s="245" t="s">
        <v>59</v>
      </c>
      <c r="K7157" s="246" t="s">
        <v>9625</v>
      </c>
      <c r="L7157" s="245" t="s">
        <v>58</v>
      </c>
      <c r="M7157"/>
      <c r="N7157"/>
      <c r="O7157"/>
      <c r="P7157"/>
      <c r="Q7157"/>
      <c r="R7157"/>
      <c r="S7157"/>
      <c r="T7157"/>
      <c r="U7157"/>
      <c r="V7157"/>
      <c r="W7157"/>
      <c r="X7157"/>
      <c r="Y7157"/>
      <c r="Z7157"/>
      <c r="AA7157"/>
      <c r="AB7157"/>
      <c r="AC7157"/>
      <c r="AD7157"/>
      <c r="AE7157"/>
      <c r="AF7157"/>
      <c r="AG7157"/>
      <c r="AH7157"/>
      <c r="AI7157"/>
      <c r="AJ7157"/>
      <c r="AK7157"/>
      <c r="AL7157"/>
      <c r="AM7157"/>
      <c r="AN7157"/>
      <c r="AO7157"/>
      <c r="AP7157"/>
      <c r="AQ7157"/>
      <c r="AR7157"/>
      <c r="AS7157"/>
      <c r="AT7157"/>
      <c r="AU7157"/>
      <c r="AV7157"/>
      <c r="AW7157"/>
      <c r="AX7157"/>
      <c r="AY7157"/>
      <c r="AZ7157"/>
      <c r="BA7157"/>
      <c r="BB7157"/>
      <c r="BC7157"/>
      <c r="BD7157"/>
      <c r="BE7157"/>
      <c r="BF7157"/>
      <c r="BG7157"/>
      <c r="BH7157"/>
      <c r="BI7157"/>
      <c r="BJ7157"/>
      <c r="BK7157"/>
      <c r="BL7157"/>
      <c r="BM7157"/>
      <c r="BN7157"/>
      <c r="BO7157"/>
    </row>
    <row r="7158" spans="1:67" ht="15" x14ac:dyDescent="0.25">
      <c r="A7158" s="245" t="s">
        <v>66</v>
      </c>
      <c r="B7158" s="245" t="s">
        <v>65</v>
      </c>
      <c r="C7158" s="245" t="s">
        <v>64</v>
      </c>
      <c r="D7158" s="245" t="s">
        <v>63</v>
      </c>
      <c r="E7158" s="246" t="s">
        <v>44</v>
      </c>
      <c r="F7158" s="245" t="s">
        <v>44</v>
      </c>
      <c r="G7158" s="245" t="s">
        <v>383</v>
      </c>
      <c r="H7158" s="245" t="s">
        <v>349</v>
      </c>
      <c r="I7158" s="245" t="s">
        <v>102</v>
      </c>
      <c r="J7158" s="245" t="s">
        <v>106</v>
      </c>
      <c r="K7158" s="246" t="s">
        <v>9117</v>
      </c>
      <c r="L7158" s="245" t="s">
        <v>58</v>
      </c>
      <c r="M7158"/>
      <c r="N7158"/>
      <c r="O7158"/>
      <c r="P7158"/>
      <c r="Q7158"/>
      <c r="R7158"/>
      <c r="S7158"/>
      <c r="T7158"/>
      <c r="U7158"/>
      <c r="V7158"/>
      <c r="W7158"/>
      <c r="X7158"/>
      <c r="Y7158"/>
      <c r="Z7158"/>
      <c r="AA7158"/>
      <c r="AB7158"/>
      <c r="AC7158"/>
      <c r="AD7158"/>
      <c r="AE7158"/>
      <c r="AF7158"/>
      <c r="AG7158"/>
      <c r="AH7158"/>
      <c r="AI7158"/>
      <c r="AJ7158"/>
      <c r="AK7158"/>
      <c r="AL7158"/>
      <c r="AM7158"/>
      <c r="AN7158"/>
      <c r="AO7158"/>
      <c r="AP7158"/>
      <c r="AQ7158"/>
      <c r="AR7158"/>
      <c r="AS7158"/>
      <c r="AT7158"/>
      <c r="AU7158"/>
      <c r="AV7158"/>
      <c r="AW7158"/>
      <c r="AX7158"/>
      <c r="AY7158"/>
      <c r="AZ7158"/>
      <c r="BA7158"/>
      <c r="BB7158"/>
      <c r="BC7158"/>
      <c r="BD7158"/>
      <c r="BE7158"/>
      <c r="BF7158"/>
      <c r="BG7158"/>
      <c r="BH7158"/>
      <c r="BI7158"/>
      <c r="BJ7158"/>
      <c r="BK7158"/>
      <c r="BL7158"/>
      <c r="BM7158"/>
      <c r="BN7158"/>
      <c r="BO7158"/>
    </row>
    <row r="7159" spans="1:67" ht="15" x14ac:dyDescent="0.25">
      <c r="A7159" s="245" t="s">
        <v>66</v>
      </c>
      <c r="B7159" s="245" t="s">
        <v>65</v>
      </c>
      <c r="C7159" s="245" t="s">
        <v>64</v>
      </c>
      <c r="D7159" s="245" t="s">
        <v>63</v>
      </c>
      <c r="E7159" s="246" t="s">
        <v>44</v>
      </c>
      <c r="F7159" s="245" t="s">
        <v>44</v>
      </c>
      <c r="G7159" s="245" t="s">
        <v>382</v>
      </c>
      <c r="H7159" s="245" t="s">
        <v>347</v>
      </c>
      <c r="I7159" s="245" t="s">
        <v>102</v>
      </c>
      <c r="J7159" s="245" t="s">
        <v>59</v>
      </c>
      <c r="K7159" s="246" t="s">
        <v>10501</v>
      </c>
      <c r="L7159" s="245" t="s">
        <v>58</v>
      </c>
      <c r="M7159"/>
      <c r="N7159"/>
      <c r="O7159"/>
      <c r="P7159"/>
      <c r="Q7159"/>
      <c r="R7159"/>
      <c r="S7159"/>
      <c r="T7159"/>
      <c r="U7159"/>
      <c r="V7159"/>
      <c r="W7159"/>
      <c r="X7159"/>
      <c r="Y7159"/>
      <c r="Z7159"/>
      <c r="AA7159"/>
      <c r="AB7159"/>
      <c r="AC7159"/>
      <c r="AD7159"/>
      <c r="AE7159"/>
      <c r="AF7159"/>
      <c r="AG7159"/>
      <c r="AH7159"/>
      <c r="AI7159"/>
      <c r="AJ7159"/>
      <c r="AK7159"/>
      <c r="AL7159"/>
      <c r="AM7159"/>
      <c r="AN7159"/>
      <c r="AO7159"/>
      <c r="AP7159"/>
      <c r="AQ7159"/>
      <c r="AR7159"/>
      <c r="AS7159"/>
      <c r="AT7159"/>
      <c r="AU7159"/>
      <c r="AV7159"/>
      <c r="AW7159"/>
      <c r="AX7159"/>
      <c r="AY7159"/>
      <c r="AZ7159"/>
      <c r="BA7159"/>
      <c r="BB7159"/>
      <c r="BC7159"/>
      <c r="BD7159"/>
      <c r="BE7159"/>
      <c r="BF7159"/>
      <c r="BG7159"/>
      <c r="BH7159"/>
      <c r="BI7159"/>
      <c r="BJ7159"/>
      <c r="BK7159"/>
      <c r="BL7159"/>
      <c r="BM7159"/>
      <c r="BN7159"/>
      <c r="BO7159"/>
    </row>
    <row r="7160" spans="1:67" ht="15" x14ac:dyDescent="0.25">
      <c r="A7160" s="245" t="s">
        <v>66</v>
      </c>
      <c r="B7160" s="245" t="s">
        <v>65</v>
      </c>
      <c r="C7160" s="245" t="s">
        <v>64</v>
      </c>
      <c r="D7160" s="245" t="s">
        <v>63</v>
      </c>
      <c r="E7160" s="246" t="s">
        <v>44</v>
      </c>
      <c r="F7160" s="245" t="s">
        <v>44</v>
      </c>
      <c r="G7160" s="245" t="s">
        <v>381</v>
      </c>
      <c r="H7160" s="245" t="s">
        <v>380</v>
      </c>
      <c r="I7160" s="245" t="s">
        <v>102</v>
      </c>
      <c r="J7160" s="245" t="s">
        <v>59</v>
      </c>
      <c r="K7160" s="246" t="s">
        <v>10159</v>
      </c>
      <c r="L7160" s="245" t="s">
        <v>58</v>
      </c>
      <c r="M7160"/>
      <c r="N7160"/>
      <c r="O7160"/>
      <c r="P7160"/>
      <c r="Q7160"/>
      <c r="R7160"/>
      <c r="S7160"/>
      <c r="T7160"/>
      <c r="U7160"/>
      <c r="V7160"/>
      <c r="W7160"/>
      <c r="X7160"/>
      <c r="Y7160"/>
      <c r="Z7160"/>
      <c r="AA7160"/>
      <c r="AB7160"/>
      <c r="AC7160"/>
      <c r="AD7160"/>
      <c r="AE7160"/>
      <c r="AF7160"/>
      <c r="AG7160"/>
      <c r="AH7160"/>
      <c r="AI7160"/>
      <c r="AJ7160"/>
      <c r="AK7160"/>
      <c r="AL7160"/>
      <c r="AM7160"/>
      <c r="AN7160"/>
      <c r="AO7160"/>
      <c r="AP7160"/>
      <c r="AQ7160"/>
      <c r="AR7160"/>
      <c r="AS7160"/>
      <c r="AT7160"/>
      <c r="AU7160"/>
      <c r="AV7160"/>
      <c r="AW7160"/>
      <c r="AX7160"/>
      <c r="AY7160"/>
      <c r="AZ7160"/>
      <c r="BA7160"/>
      <c r="BB7160"/>
      <c r="BC7160"/>
      <c r="BD7160"/>
      <c r="BE7160"/>
      <c r="BF7160"/>
      <c r="BG7160"/>
      <c r="BH7160"/>
      <c r="BI7160"/>
      <c r="BJ7160"/>
      <c r="BK7160"/>
      <c r="BL7160"/>
      <c r="BM7160"/>
      <c r="BN7160"/>
      <c r="BO7160"/>
    </row>
    <row r="7161" spans="1:67" ht="15" x14ac:dyDescent="0.25">
      <c r="A7161" s="245" t="s">
        <v>66</v>
      </c>
      <c r="B7161" s="245" t="s">
        <v>65</v>
      </c>
      <c r="C7161" s="245" t="s">
        <v>64</v>
      </c>
      <c r="D7161" s="245" t="s">
        <v>63</v>
      </c>
      <c r="E7161" s="246" t="s">
        <v>44</v>
      </c>
      <c r="F7161" s="245" t="s">
        <v>44</v>
      </c>
      <c r="G7161" s="245" t="s">
        <v>379</v>
      </c>
      <c r="H7161" s="245" t="s">
        <v>378</v>
      </c>
      <c r="I7161" s="245" t="s">
        <v>102</v>
      </c>
      <c r="J7161" s="245" t="s">
        <v>59</v>
      </c>
      <c r="K7161" s="246" t="s">
        <v>25838</v>
      </c>
      <c r="L7161" s="245" t="s">
        <v>58</v>
      </c>
      <c r="M7161"/>
      <c r="N7161"/>
      <c r="O7161"/>
      <c r="P7161"/>
      <c r="Q7161"/>
      <c r="R7161"/>
      <c r="S7161"/>
      <c r="T7161"/>
      <c r="U7161"/>
      <c r="V7161"/>
      <c r="W7161"/>
      <c r="X7161"/>
      <c r="Y7161"/>
      <c r="Z7161"/>
      <c r="AA7161"/>
      <c r="AB7161"/>
      <c r="AC7161"/>
      <c r="AD7161"/>
      <c r="AE7161"/>
      <c r="AF7161"/>
      <c r="AG7161"/>
      <c r="AH7161"/>
      <c r="AI7161"/>
      <c r="AJ7161"/>
      <c r="AK7161"/>
      <c r="AL7161"/>
      <c r="AM7161"/>
      <c r="AN7161"/>
      <c r="AO7161"/>
      <c r="AP7161"/>
      <c r="AQ7161"/>
      <c r="AR7161"/>
      <c r="AS7161"/>
      <c r="AT7161"/>
      <c r="AU7161"/>
      <c r="AV7161"/>
      <c r="AW7161"/>
      <c r="AX7161"/>
      <c r="AY7161"/>
      <c r="AZ7161"/>
      <c r="BA7161"/>
      <c r="BB7161"/>
      <c r="BC7161"/>
      <c r="BD7161"/>
      <c r="BE7161"/>
      <c r="BF7161"/>
      <c r="BG7161"/>
      <c r="BH7161"/>
      <c r="BI7161"/>
      <c r="BJ7161"/>
      <c r="BK7161"/>
      <c r="BL7161"/>
      <c r="BM7161"/>
      <c r="BN7161"/>
      <c r="BO7161"/>
    </row>
    <row r="7162" spans="1:67" ht="15" x14ac:dyDescent="0.25">
      <c r="A7162" s="245" t="s">
        <v>66</v>
      </c>
      <c r="B7162" s="245" t="s">
        <v>65</v>
      </c>
      <c r="C7162" s="245" t="s">
        <v>64</v>
      </c>
      <c r="D7162" s="245" t="s">
        <v>63</v>
      </c>
      <c r="E7162" s="246" t="s">
        <v>44</v>
      </c>
      <c r="F7162" s="245" t="s">
        <v>44</v>
      </c>
      <c r="G7162" s="245" t="s">
        <v>377</v>
      </c>
      <c r="H7162" s="245" t="s">
        <v>376</v>
      </c>
      <c r="I7162" s="245" t="s">
        <v>102</v>
      </c>
      <c r="J7162" s="245" t="s">
        <v>59</v>
      </c>
      <c r="K7162" s="246" t="s">
        <v>25839</v>
      </c>
      <c r="L7162" s="245" t="s">
        <v>58</v>
      </c>
      <c r="M7162"/>
      <c r="N7162"/>
      <c r="O7162"/>
      <c r="P7162"/>
      <c r="Q7162"/>
      <c r="R7162"/>
      <c r="S7162"/>
      <c r="T7162"/>
      <c r="U7162"/>
      <c r="V7162"/>
      <c r="W7162"/>
      <c r="X7162"/>
      <c r="Y7162"/>
      <c r="Z7162"/>
      <c r="AA7162"/>
      <c r="AB7162"/>
      <c r="AC7162"/>
      <c r="AD7162"/>
      <c r="AE7162"/>
      <c r="AF7162"/>
      <c r="AG7162"/>
      <c r="AH7162"/>
      <c r="AI7162"/>
      <c r="AJ7162"/>
      <c r="AK7162"/>
      <c r="AL7162"/>
      <c r="AM7162"/>
      <c r="AN7162"/>
      <c r="AO7162"/>
      <c r="AP7162"/>
      <c r="AQ7162"/>
      <c r="AR7162"/>
      <c r="AS7162"/>
      <c r="AT7162"/>
      <c r="AU7162"/>
      <c r="AV7162"/>
      <c r="AW7162"/>
      <c r="AX7162"/>
      <c r="AY7162"/>
      <c r="AZ7162"/>
      <c r="BA7162"/>
      <c r="BB7162"/>
      <c r="BC7162"/>
      <c r="BD7162"/>
      <c r="BE7162"/>
      <c r="BF7162"/>
      <c r="BG7162"/>
      <c r="BH7162"/>
      <c r="BI7162"/>
      <c r="BJ7162"/>
      <c r="BK7162"/>
      <c r="BL7162"/>
      <c r="BM7162"/>
      <c r="BN7162"/>
      <c r="BO7162"/>
    </row>
    <row r="7163" spans="1:67" ht="15" x14ac:dyDescent="0.25">
      <c r="A7163" s="245" t="s">
        <v>66</v>
      </c>
      <c r="B7163" s="245" t="s">
        <v>65</v>
      </c>
      <c r="C7163" s="245" t="s">
        <v>64</v>
      </c>
      <c r="D7163" s="245" t="s">
        <v>63</v>
      </c>
      <c r="E7163" s="246" t="s">
        <v>44</v>
      </c>
      <c r="F7163" s="245" t="s">
        <v>44</v>
      </c>
      <c r="G7163" s="245" t="s">
        <v>375</v>
      </c>
      <c r="H7163" s="245" t="s">
        <v>351</v>
      </c>
      <c r="I7163" s="245" t="s">
        <v>102</v>
      </c>
      <c r="J7163" s="245" t="s">
        <v>59</v>
      </c>
      <c r="K7163" s="246" t="s">
        <v>15228</v>
      </c>
      <c r="L7163" s="245" t="s">
        <v>58</v>
      </c>
      <c r="M7163"/>
      <c r="N7163"/>
      <c r="O7163"/>
      <c r="P7163"/>
      <c r="Q7163"/>
      <c r="R7163"/>
      <c r="S7163"/>
      <c r="T7163"/>
      <c r="U7163"/>
      <c r="V7163"/>
      <c r="W7163"/>
      <c r="X7163"/>
      <c r="Y7163"/>
      <c r="Z7163"/>
      <c r="AA7163"/>
      <c r="AB7163"/>
      <c r="AC7163"/>
      <c r="AD7163"/>
      <c r="AE7163"/>
      <c r="AF7163"/>
      <c r="AG7163"/>
      <c r="AH7163"/>
      <c r="AI7163"/>
      <c r="AJ7163"/>
      <c r="AK7163"/>
      <c r="AL7163"/>
      <c r="AM7163"/>
      <c r="AN7163"/>
      <c r="AO7163"/>
      <c r="AP7163"/>
      <c r="AQ7163"/>
      <c r="AR7163"/>
      <c r="AS7163"/>
      <c r="AT7163"/>
      <c r="AU7163"/>
      <c r="AV7163"/>
      <c r="AW7163"/>
      <c r="AX7163"/>
      <c r="AY7163"/>
      <c r="AZ7163"/>
      <c r="BA7163"/>
      <c r="BB7163"/>
      <c r="BC7163"/>
      <c r="BD7163"/>
      <c r="BE7163"/>
      <c r="BF7163"/>
      <c r="BG7163"/>
      <c r="BH7163"/>
      <c r="BI7163"/>
      <c r="BJ7163"/>
      <c r="BK7163"/>
      <c r="BL7163"/>
      <c r="BM7163"/>
      <c r="BN7163"/>
      <c r="BO7163"/>
    </row>
    <row r="7164" spans="1:67" ht="15" x14ac:dyDescent="0.25">
      <c r="A7164" s="245" t="s">
        <v>66</v>
      </c>
      <c r="B7164" s="245" t="s">
        <v>65</v>
      </c>
      <c r="C7164" s="245" t="s">
        <v>64</v>
      </c>
      <c r="D7164" s="245" t="s">
        <v>63</v>
      </c>
      <c r="E7164" s="246" t="s">
        <v>44</v>
      </c>
      <c r="F7164" s="245" t="s">
        <v>44</v>
      </c>
      <c r="G7164" s="245" t="s">
        <v>374</v>
      </c>
      <c r="H7164" s="245" t="s">
        <v>343</v>
      </c>
      <c r="I7164" s="245" t="s">
        <v>102</v>
      </c>
      <c r="J7164" s="245" t="s">
        <v>59</v>
      </c>
      <c r="K7164" s="246" t="s">
        <v>25840</v>
      </c>
      <c r="L7164" s="245" t="s">
        <v>58</v>
      </c>
      <c r="M7164"/>
      <c r="N7164"/>
      <c r="O7164"/>
      <c r="P7164"/>
      <c r="Q7164"/>
      <c r="R7164"/>
      <c r="S7164"/>
      <c r="T7164"/>
      <c r="U7164"/>
      <c r="V7164"/>
      <c r="W7164"/>
      <c r="X7164"/>
      <c r="Y7164"/>
      <c r="Z7164"/>
      <c r="AA7164"/>
      <c r="AB7164"/>
      <c r="AC7164"/>
      <c r="AD7164"/>
      <c r="AE7164"/>
      <c r="AF7164"/>
      <c r="AG7164"/>
      <c r="AH7164"/>
      <c r="AI7164"/>
      <c r="AJ7164"/>
      <c r="AK7164"/>
      <c r="AL7164"/>
      <c r="AM7164"/>
      <c r="AN7164"/>
      <c r="AO7164"/>
      <c r="AP7164"/>
      <c r="AQ7164"/>
      <c r="AR7164"/>
      <c r="AS7164"/>
      <c r="AT7164"/>
      <c r="AU7164"/>
      <c r="AV7164"/>
      <c r="AW7164"/>
      <c r="AX7164"/>
      <c r="AY7164"/>
      <c r="AZ7164"/>
      <c r="BA7164"/>
      <c r="BB7164"/>
      <c r="BC7164"/>
      <c r="BD7164"/>
      <c r="BE7164"/>
      <c r="BF7164"/>
      <c r="BG7164"/>
      <c r="BH7164"/>
      <c r="BI7164"/>
      <c r="BJ7164"/>
      <c r="BK7164"/>
      <c r="BL7164"/>
      <c r="BM7164"/>
      <c r="BN7164"/>
      <c r="BO7164"/>
    </row>
    <row r="7165" spans="1:67" ht="15" x14ac:dyDescent="0.25">
      <c r="A7165" s="245" t="s">
        <v>66</v>
      </c>
      <c r="B7165" s="245" t="s">
        <v>65</v>
      </c>
      <c r="C7165" s="245" t="s">
        <v>64</v>
      </c>
      <c r="D7165" s="245" t="s">
        <v>63</v>
      </c>
      <c r="E7165" s="246" t="s">
        <v>44</v>
      </c>
      <c r="F7165" s="245" t="s">
        <v>44</v>
      </c>
      <c r="G7165" s="245" t="s">
        <v>373</v>
      </c>
      <c r="H7165" s="245" t="s">
        <v>355</v>
      </c>
      <c r="I7165" s="245" t="s">
        <v>102</v>
      </c>
      <c r="J7165" s="245" t="s">
        <v>59</v>
      </c>
      <c r="K7165" s="246" t="s">
        <v>8446</v>
      </c>
      <c r="L7165" s="245" t="s">
        <v>58</v>
      </c>
      <c r="M7165"/>
      <c r="N7165"/>
      <c r="O7165"/>
      <c r="P7165"/>
      <c r="Q7165"/>
      <c r="R7165"/>
      <c r="S7165"/>
      <c r="T7165"/>
      <c r="U7165"/>
      <c r="V7165"/>
      <c r="W7165"/>
      <c r="X7165"/>
      <c r="Y7165"/>
      <c r="Z7165"/>
      <c r="AA7165"/>
      <c r="AB7165"/>
      <c r="AC7165"/>
      <c r="AD7165"/>
      <c r="AE7165"/>
      <c r="AF7165"/>
      <c r="AG7165"/>
      <c r="AH7165"/>
      <c r="AI7165"/>
      <c r="AJ7165"/>
      <c r="AK7165"/>
      <c r="AL7165"/>
      <c r="AM7165"/>
      <c r="AN7165"/>
      <c r="AO7165"/>
      <c r="AP7165"/>
      <c r="AQ7165"/>
      <c r="AR7165"/>
      <c r="AS7165"/>
      <c r="AT7165"/>
      <c r="AU7165"/>
      <c r="AV7165"/>
      <c r="AW7165"/>
      <c r="AX7165"/>
      <c r="AY7165"/>
      <c r="AZ7165"/>
      <c r="BA7165"/>
      <c r="BB7165"/>
      <c r="BC7165"/>
      <c r="BD7165"/>
      <c r="BE7165"/>
      <c r="BF7165"/>
      <c r="BG7165"/>
      <c r="BH7165"/>
      <c r="BI7165"/>
      <c r="BJ7165"/>
      <c r="BK7165"/>
      <c r="BL7165"/>
      <c r="BM7165"/>
      <c r="BN7165"/>
      <c r="BO7165"/>
    </row>
    <row r="7166" spans="1:67" ht="15" x14ac:dyDescent="0.25">
      <c r="A7166" s="245" t="s">
        <v>66</v>
      </c>
      <c r="B7166" s="245" t="s">
        <v>65</v>
      </c>
      <c r="C7166" s="245" t="s">
        <v>64</v>
      </c>
      <c r="D7166" s="245" t="s">
        <v>63</v>
      </c>
      <c r="E7166" s="246" t="s">
        <v>44</v>
      </c>
      <c r="F7166" s="245" t="s">
        <v>44</v>
      </c>
      <c r="G7166" s="245" t="s">
        <v>372</v>
      </c>
      <c r="H7166" s="245" t="s">
        <v>353</v>
      </c>
      <c r="I7166" s="245" t="s">
        <v>102</v>
      </c>
      <c r="J7166" s="245" t="s">
        <v>59</v>
      </c>
      <c r="K7166" s="246" t="s">
        <v>9558</v>
      </c>
      <c r="L7166" s="245" t="s">
        <v>58</v>
      </c>
      <c r="M7166"/>
      <c r="N7166"/>
      <c r="O7166"/>
      <c r="P7166"/>
      <c r="Q7166"/>
      <c r="R7166"/>
      <c r="S7166"/>
      <c r="T7166"/>
      <c r="U7166"/>
      <c r="V7166"/>
      <c r="W7166"/>
      <c r="X7166"/>
      <c r="Y7166"/>
      <c r="Z7166"/>
      <c r="AA7166"/>
      <c r="AB7166"/>
      <c r="AC7166"/>
      <c r="AD7166"/>
      <c r="AE7166"/>
      <c r="AF7166"/>
      <c r="AG7166"/>
      <c r="AH7166"/>
      <c r="AI7166"/>
      <c r="AJ7166"/>
      <c r="AK7166"/>
      <c r="AL7166"/>
      <c r="AM7166"/>
      <c r="AN7166"/>
      <c r="AO7166"/>
      <c r="AP7166"/>
      <c r="AQ7166"/>
      <c r="AR7166"/>
      <c r="AS7166"/>
      <c r="AT7166"/>
      <c r="AU7166"/>
      <c r="AV7166"/>
      <c r="AW7166"/>
      <c r="AX7166"/>
      <c r="AY7166"/>
      <c r="AZ7166"/>
      <c r="BA7166"/>
      <c r="BB7166"/>
      <c r="BC7166"/>
      <c r="BD7166"/>
      <c r="BE7166"/>
      <c r="BF7166"/>
      <c r="BG7166"/>
      <c r="BH7166"/>
      <c r="BI7166"/>
      <c r="BJ7166"/>
      <c r="BK7166"/>
      <c r="BL7166"/>
      <c r="BM7166"/>
      <c r="BN7166"/>
      <c r="BO7166"/>
    </row>
    <row r="7167" spans="1:67" ht="15" x14ac:dyDescent="0.25">
      <c r="A7167" s="245" t="s">
        <v>66</v>
      </c>
      <c r="B7167" s="245" t="s">
        <v>65</v>
      </c>
      <c r="C7167" s="245" t="s">
        <v>64</v>
      </c>
      <c r="D7167" s="245" t="s">
        <v>63</v>
      </c>
      <c r="E7167" s="246" t="s">
        <v>44</v>
      </c>
      <c r="F7167" s="245" t="s">
        <v>44</v>
      </c>
      <c r="G7167" s="245" t="s">
        <v>371</v>
      </c>
      <c r="H7167" s="245" t="s">
        <v>370</v>
      </c>
      <c r="I7167" s="245" t="s">
        <v>102</v>
      </c>
      <c r="J7167" s="245" t="s">
        <v>106</v>
      </c>
      <c r="K7167" s="246" t="s">
        <v>24649</v>
      </c>
      <c r="L7167" s="245" t="s">
        <v>58</v>
      </c>
      <c r="M7167"/>
      <c r="N7167"/>
      <c r="O7167"/>
      <c r="P7167"/>
      <c r="Q7167"/>
      <c r="R7167"/>
      <c r="S7167"/>
      <c r="T7167"/>
      <c r="U7167"/>
      <c r="V7167"/>
      <c r="W7167"/>
      <c r="X7167"/>
      <c r="Y7167"/>
      <c r="Z7167"/>
      <c r="AA7167"/>
      <c r="AB7167"/>
      <c r="AC7167"/>
      <c r="AD7167"/>
      <c r="AE7167"/>
      <c r="AF7167"/>
      <c r="AG7167"/>
      <c r="AH7167"/>
      <c r="AI7167"/>
      <c r="AJ7167"/>
      <c r="AK7167"/>
      <c r="AL7167"/>
      <c r="AM7167"/>
      <c r="AN7167"/>
      <c r="AO7167"/>
      <c r="AP7167"/>
      <c r="AQ7167"/>
      <c r="AR7167"/>
      <c r="AS7167"/>
      <c r="AT7167"/>
      <c r="AU7167"/>
      <c r="AV7167"/>
      <c r="AW7167"/>
      <c r="AX7167"/>
      <c r="AY7167"/>
      <c r="AZ7167"/>
      <c r="BA7167"/>
      <c r="BB7167"/>
      <c r="BC7167"/>
      <c r="BD7167"/>
      <c r="BE7167"/>
      <c r="BF7167"/>
      <c r="BG7167"/>
      <c r="BH7167"/>
      <c r="BI7167"/>
      <c r="BJ7167"/>
      <c r="BK7167"/>
      <c r="BL7167"/>
      <c r="BM7167"/>
      <c r="BN7167"/>
      <c r="BO7167"/>
    </row>
    <row r="7168" spans="1:67" ht="15" x14ac:dyDescent="0.25">
      <c r="A7168" s="245" t="s">
        <v>66</v>
      </c>
      <c r="B7168" s="245" t="s">
        <v>65</v>
      </c>
      <c r="C7168" s="245" t="s">
        <v>64</v>
      </c>
      <c r="D7168" s="245" t="s">
        <v>63</v>
      </c>
      <c r="E7168" s="246" t="s">
        <v>44</v>
      </c>
      <c r="F7168" s="245" t="s">
        <v>44</v>
      </c>
      <c r="G7168" s="245" t="s">
        <v>369</v>
      </c>
      <c r="H7168" s="245" t="s">
        <v>345</v>
      </c>
      <c r="I7168" s="245" t="s">
        <v>102</v>
      </c>
      <c r="J7168" s="245" t="s">
        <v>106</v>
      </c>
      <c r="K7168" s="246" t="s">
        <v>25841</v>
      </c>
      <c r="L7168" s="245" t="s">
        <v>58</v>
      </c>
      <c r="M7168"/>
      <c r="N7168"/>
      <c r="O7168"/>
      <c r="P7168"/>
      <c r="Q7168"/>
      <c r="R7168"/>
      <c r="S7168"/>
      <c r="T7168"/>
      <c r="U7168"/>
      <c r="V7168"/>
      <c r="W7168"/>
      <c r="X7168"/>
      <c r="Y7168"/>
      <c r="Z7168"/>
      <c r="AA7168"/>
      <c r="AB7168"/>
      <c r="AC7168"/>
      <c r="AD7168"/>
      <c r="AE7168"/>
      <c r="AF7168"/>
      <c r="AG7168"/>
      <c r="AH7168"/>
      <c r="AI7168"/>
      <c r="AJ7168"/>
      <c r="AK7168"/>
      <c r="AL7168"/>
      <c r="AM7168"/>
      <c r="AN7168"/>
      <c r="AO7168"/>
      <c r="AP7168"/>
      <c r="AQ7168"/>
      <c r="AR7168"/>
      <c r="AS7168"/>
      <c r="AT7168"/>
      <c r="AU7168"/>
      <c r="AV7168"/>
      <c r="AW7168"/>
      <c r="AX7168"/>
      <c r="AY7168"/>
      <c r="AZ7168"/>
      <c r="BA7168"/>
      <c r="BB7168"/>
      <c r="BC7168"/>
      <c r="BD7168"/>
      <c r="BE7168"/>
      <c r="BF7168"/>
      <c r="BG7168"/>
      <c r="BH7168"/>
      <c r="BI7168"/>
      <c r="BJ7168"/>
      <c r="BK7168"/>
      <c r="BL7168"/>
      <c r="BM7168"/>
      <c r="BN7168"/>
      <c r="BO7168"/>
    </row>
    <row r="7169" spans="1:67" ht="15" x14ac:dyDescent="0.25">
      <c r="A7169" s="245" t="s">
        <v>66</v>
      </c>
      <c r="B7169" s="245" t="s">
        <v>65</v>
      </c>
      <c r="C7169" s="245" t="s">
        <v>64</v>
      </c>
      <c r="D7169" s="245" t="s">
        <v>63</v>
      </c>
      <c r="E7169" s="246" t="s">
        <v>44</v>
      </c>
      <c r="F7169" s="245" t="s">
        <v>44</v>
      </c>
      <c r="G7169" s="245" t="s">
        <v>368</v>
      </c>
      <c r="H7169" s="245" t="s">
        <v>341</v>
      </c>
      <c r="I7169" s="245" t="s">
        <v>102</v>
      </c>
      <c r="J7169" s="245" t="s">
        <v>59</v>
      </c>
      <c r="K7169" s="246" t="s">
        <v>25842</v>
      </c>
      <c r="L7169" s="245" t="s">
        <v>58</v>
      </c>
      <c r="M7169"/>
      <c r="N7169"/>
      <c r="O7169"/>
      <c r="P7169"/>
      <c r="Q7169"/>
      <c r="R7169"/>
      <c r="S7169"/>
      <c r="T7169"/>
      <c r="U7169"/>
      <c r="V7169"/>
      <c r="W7169"/>
      <c r="X7169"/>
      <c r="Y7169"/>
      <c r="Z7169"/>
      <c r="AA7169"/>
      <c r="AB7169"/>
      <c r="AC7169"/>
      <c r="AD7169"/>
      <c r="AE7169"/>
      <c r="AF7169"/>
      <c r="AG7169"/>
      <c r="AH7169"/>
      <c r="AI7169"/>
      <c r="AJ7169"/>
      <c r="AK7169"/>
      <c r="AL7169"/>
      <c r="AM7169"/>
      <c r="AN7169"/>
      <c r="AO7169"/>
      <c r="AP7169"/>
      <c r="AQ7169"/>
      <c r="AR7169"/>
      <c r="AS7169"/>
      <c r="AT7169"/>
      <c r="AU7169"/>
      <c r="AV7169"/>
      <c r="AW7169"/>
      <c r="AX7169"/>
      <c r="AY7169"/>
      <c r="AZ7169"/>
      <c r="BA7169"/>
      <c r="BB7169"/>
      <c r="BC7169"/>
      <c r="BD7169"/>
      <c r="BE7169"/>
      <c r="BF7169"/>
      <c r="BG7169"/>
      <c r="BH7169"/>
      <c r="BI7169"/>
      <c r="BJ7169"/>
      <c r="BK7169"/>
      <c r="BL7169"/>
      <c r="BM7169"/>
      <c r="BN7169"/>
      <c r="BO7169"/>
    </row>
    <row r="7170" spans="1:67" ht="15" x14ac:dyDescent="0.25">
      <c r="A7170" s="245" t="s">
        <v>66</v>
      </c>
      <c r="B7170" s="245" t="s">
        <v>65</v>
      </c>
      <c r="C7170" s="245" t="s">
        <v>64</v>
      </c>
      <c r="D7170" s="245" t="s">
        <v>63</v>
      </c>
      <c r="E7170" s="246" t="s">
        <v>44</v>
      </c>
      <c r="F7170" s="245" t="s">
        <v>44</v>
      </c>
      <c r="G7170" s="245" t="s">
        <v>367</v>
      </c>
      <c r="H7170" s="245" t="s">
        <v>339</v>
      </c>
      <c r="I7170" s="245" t="s">
        <v>102</v>
      </c>
      <c r="J7170" s="245" t="s">
        <v>59</v>
      </c>
      <c r="K7170" s="246" t="s">
        <v>12907</v>
      </c>
      <c r="L7170" s="245" t="s">
        <v>58</v>
      </c>
      <c r="M7170"/>
      <c r="N7170"/>
      <c r="O7170"/>
      <c r="P7170"/>
      <c r="Q7170"/>
      <c r="R7170"/>
      <c r="S7170"/>
      <c r="T7170"/>
      <c r="U7170"/>
      <c r="V7170"/>
      <c r="W7170"/>
      <c r="X7170"/>
      <c r="Y7170"/>
      <c r="Z7170"/>
      <c r="AA7170"/>
      <c r="AB7170"/>
      <c r="AC7170"/>
      <c r="AD7170"/>
      <c r="AE7170"/>
      <c r="AF7170"/>
      <c r="AG7170"/>
      <c r="AH7170"/>
      <c r="AI7170"/>
      <c r="AJ7170"/>
      <c r="AK7170"/>
      <c r="AL7170"/>
      <c r="AM7170"/>
      <c r="AN7170"/>
      <c r="AO7170"/>
      <c r="AP7170"/>
      <c r="AQ7170"/>
      <c r="AR7170"/>
      <c r="AS7170"/>
      <c r="AT7170"/>
      <c r="AU7170"/>
      <c r="AV7170"/>
      <c r="AW7170"/>
      <c r="AX7170"/>
      <c r="AY7170"/>
      <c r="AZ7170"/>
      <c r="BA7170"/>
      <c r="BB7170"/>
      <c r="BC7170"/>
      <c r="BD7170"/>
      <c r="BE7170"/>
      <c r="BF7170"/>
      <c r="BG7170"/>
      <c r="BH7170"/>
      <c r="BI7170"/>
      <c r="BJ7170"/>
      <c r="BK7170"/>
      <c r="BL7170"/>
      <c r="BM7170"/>
      <c r="BN7170"/>
      <c r="BO7170"/>
    </row>
    <row r="7171" spans="1:67" ht="15" x14ac:dyDescent="0.25">
      <c r="A7171" s="245" t="s">
        <v>66</v>
      </c>
      <c r="B7171" s="245" t="s">
        <v>65</v>
      </c>
      <c r="C7171" s="245" t="s">
        <v>64</v>
      </c>
      <c r="D7171" s="245" t="s">
        <v>63</v>
      </c>
      <c r="E7171" s="246" t="s">
        <v>44</v>
      </c>
      <c r="F7171" s="245" t="s">
        <v>44</v>
      </c>
      <c r="G7171" s="245" t="s">
        <v>366</v>
      </c>
      <c r="H7171" s="245" t="s">
        <v>329</v>
      </c>
      <c r="I7171" s="245" t="s">
        <v>102</v>
      </c>
      <c r="J7171" s="245" t="s">
        <v>59</v>
      </c>
      <c r="K7171" s="246" t="s">
        <v>10036</v>
      </c>
      <c r="L7171" s="245" t="s">
        <v>58</v>
      </c>
      <c r="M7171"/>
      <c r="N7171"/>
      <c r="O7171"/>
      <c r="P7171"/>
      <c r="Q7171"/>
      <c r="R7171"/>
      <c r="S7171"/>
      <c r="T7171"/>
      <c r="U7171"/>
      <c r="V7171"/>
      <c r="W7171"/>
      <c r="X7171"/>
      <c r="Y7171"/>
      <c r="Z7171"/>
      <c r="AA7171"/>
      <c r="AB7171"/>
      <c r="AC7171"/>
      <c r="AD7171"/>
      <c r="AE7171"/>
      <c r="AF7171"/>
      <c r="AG7171"/>
      <c r="AH7171"/>
      <c r="AI7171"/>
      <c r="AJ7171"/>
      <c r="AK7171"/>
      <c r="AL7171"/>
      <c r="AM7171"/>
      <c r="AN7171"/>
      <c r="AO7171"/>
      <c r="AP7171"/>
      <c r="AQ7171"/>
      <c r="AR7171"/>
      <c r="AS7171"/>
      <c r="AT7171"/>
      <c r="AU7171"/>
      <c r="AV7171"/>
      <c r="AW7171"/>
      <c r="AX7171"/>
      <c r="AY7171"/>
      <c r="AZ7171"/>
      <c r="BA7171"/>
      <c r="BB7171"/>
      <c r="BC7171"/>
      <c r="BD7171"/>
      <c r="BE7171"/>
      <c r="BF7171"/>
      <c r="BG7171"/>
      <c r="BH7171"/>
      <c r="BI7171"/>
      <c r="BJ7171"/>
      <c r="BK7171"/>
      <c r="BL7171"/>
      <c r="BM7171"/>
      <c r="BN7171"/>
      <c r="BO7171"/>
    </row>
    <row r="7172" spans="1:67" ht="15" x14ac:dyDescent="0.25">
      <c r="A7172" s="245" t="s">
        <v>66</v>
      </c>
      <c r="B7172" s="245" t="s">
        <v>65</v>
      </c>
      <c r="C7172" s="245" t="s">
        <v>64</v>
      </c>
      <c r="D7172" s="245" t="s">
        <v>63</v>
      </c>
      <c r="E7172" s="246" t="s">
        <v>44</v>
      </c>
      <c r="F7172" s="245" t="s">
        <v>44</v>
      </c>
      <c r="G7172" s="245" t="s">
        <v>364</v>
      </c>
      <c r="H7172" s="245" t="s">
        <v>327</v>
      </c>
      <c r="I7172" s="245" t="s">
        <v>102</v>
      </c>
      <c r="J7172" s="245" t="s">
        <v>106</v>
      </c>
      <c r="K7172" s="246" t="s">
        <v>18023</v>
      </c>
      <c r="L7172" s="245" t="s">
        <v>58</v>
      </c>
      <c r="M7172"/>
      <c r="N7172"/>
      <c r="O7172"/>
      <c r="P7172"/>
      <c r="Q7172"/>
      <c r="R7172"/>
      <c r="S7172"/>
      <c r="T7172"/>
      <c r="U7172"/>
      <c r="V7172"/>
      <c r="W7172"/>
      <c r="X7172"/>
      <c r="Y7172"/>
      <c r="Z7172"/>
      <c r="AA7172"/>
      <c r="AB7172"/>
      <c r="AC7172"/>
      <c r="AD7172"/>
      <c r="AE7172"/>
      <c r="AF7172"/>
      <c r="AG7172"/>
      <c r="AH7172"/>
      <c r="AI7172"/>
      <c r="AJ7172"/>
      <c r="AK7172"/>
      <c r="AL7172"/>
      <c r="AM7172"/>
      <c r="AN7172"/>
      <c r="AO7172"/>
      <c r="AP7172"/>
      <c r="AQ7172"/>
      <c r="AR7172"/>
      <c r="AS7172"/>
      <c r="AT7172"/>
      <c r="AU7172"/>
      <c r="AV7172"/>
      <c r="AW7172"/>
      <c r="AX7172"/>
      <c r="AY7172"/>
      <c r="AZ7172"/>
      <c r="BA7172"/>
      <c r="BB7172"/>
      <c r="BC7172"/>
      <c r="BD7172"/>
      <c r="BE7172"/>
      <c r="BF7172"/>
      <c r="BG7172"/>
      <c r="BH7172"/>
      <c r="BI7172"/>
      <c r="BJ7172"/>
      <c r="BK7172"/>
      <c r="BL7172"/>
      <c r="BM7172"/>
      <c r="BN7172"/>
      <c r="BO7172"/>
    </row>
    <row r="7173" spans="1:67" ht="15" x14ac:dyDescent="0.25">
      <c r="A7173" s="245" t="s">
        <v>66</v>
      </c>
      <c r="B7173" s="245" t="s">
        <v>65</v>
      </c>
      <c r="C7173" s="245" t="s">
        <v>64</v>
      </c>
      <c r="D7173" s="245" t="s">
        <v>63</v>
      </c>
      <c r="E7173" s="246" t="s">
        <v>44</v>
      </c>
      <c r="F7173" s="245" t="s">
        <v>44</v>
      </c>
      <c r="G7173" s="245" t="s">
        <v>362</v>
      </c>
      <c r="H7173" s="245" t="s">
        <v>361</v>
      </c>
      <c r="I7173" s="245" t="s">
        <v>102</v>
      </c>
      <c r="J7173" s="245" t="s">
        <v>59</v>
      </c>
      <c r="K7173" s="246" t="s">
        <v>25843</v>
      </c>
      <c r="L7173" s="245" t="s">
        <v>58</v>
      </c>
      <c r="M7173"/>
      <c r="N7173"/>
      <c r="O7173"/>
      <c r="P7173"/>
      <c r="Q7173"/>
      <c r="R7173"/>
      <c r="S7173"/>
      <c r="T7173"/>
      <c r="U7173"/>
      <c r="V7173"/>
      <c r="W7173"/>
      <c r="X7173"/>
      <c r="Y7173"/>
      <c r="Z7173"/>
      <c r="AA7173"/>
      <c r="AB7173"/>
      <c r="AC7173"/>
      <c r="AD7173"/>
      <c r="AE7173"/>
      <c r="AF7173"/>
      <c r="AG7173"/>
      <c r="AH7173"/>
      <c r="AI7173"/>
      <c r="AJ7173"/>
      <c r="AK7173"/>
      <c r="AL7173"/>
      <c r="AM7173"/>
      <c r="AN7173"/>
      <c r="AO7173"/>
      <c r="AP7173"/>
      <c r="AQ7173"/>
      <c r="AR7173"/>
      <c r="AS7173"/>
      <c r="AT7173"/>
      <c r="AU7173"/>
      <c r="AV7173"/>
      <c r="AW7173"/>
      <c r="AX7173"/>
      <c r="AY7173"/>
      <c r="AZ7173"/>
      <c r="BA7173"/>
      <c r="BB7173"/>
      <c r="BC7173"/>
      <c r="BD7173"/>
      <c r="BE7173"/>
      <c r="BF7173"/>
      <c r="BG7173"/>
      <c r="BH7173"/>
      <c r="BI7173"/>
      <c r="BJ7173"/>
      <c r="BK7173"/>
      <c r="BL7173"/>
      <c r="BM7173"/>
      <c r="BN7173"/>
      <c r="BO7173"/>
    </row>
    <row r="7174" spans="1:67" ht="15" x14ac:dyDescent="0.25">
      <c r="A7174" s="245" t="s">
        <v>66</v>
      </c>
      <c r="B7174" s="245" t="s">
        <v>65</v>
      </c>
      <c r="C7174" s="245" t="s">
        <v>64</v>
      </c>
      <c r="D7174" s="245" t="s">
        <v>63</v>
      </c>
      <c r="E7174" s="246" t="s">
        <v>44</v>
      </c>
      <c r="F7174" s="245" t="s">
        <v>44</v>
      </c>
      <c r="G7174" s="245" t="s">
        <v>360</v>
      </c>
      <c r="H7174" s="245" t="s">
        <v>359</v>
      </c>
      <c r="I7174" s="245" t="s">
        <v>102</v>
      </c>
      <c r="J7174" s="245" t="s">
        <v>59</v>
      </c>
      <c r="K7174" s="246" t="s">
        <v>25844</v>
      </c>
      <c r="L7174" s="245" t="s">
        <v>58</v>
      </c>
      <c r="M7174"/>
      <c r="N7174"/>
      <c r="O7174"/>
      <c r="P7174"/>
      <c r="Q7174"/>
      <c r="R7174"/>
      <c r="S7174"/>
      <c r="T7174"/>
      <c r="U7174"/>
      <c r="V7174"/>
      <c r="W7174"/>
      <c r="X7174"/>
      <c r="Y7174"/>
      <c r="Z7174"/>
      <c r="AA7174"/>
      <c r="AB7174"/>
      <c r="AC7174"/>
      <c r="AD7174"/>
      <c r="AE7174"/>
      <c r="AF7174"/>
      <c r="AG7174"/>
      <c r="AH7174"/>
      <c r="AI7174"/>
      <c r="AJ7174"/>
      <c r="AK7174"/>
      <c r="AL7174"/>
      <c r="AM7174"/>
      <c r="AN7174"/>
      <c r="AO7174"/>
      <c r="AP7174"/>
      <c r="AQ7174"/>
      <c r="AR7174"/>
      <c r="AS7174"/>
      <c r="AT7174"/>
      <c r="AU7174"/>
      <c r="AV7174"/>
      <c r="AW7174"/>
      <c r="AX7174"/>
      <c r="AY7174"/>
      <c r="AZ7174"/>
      <c r="BA7174"/>
      <c r="BB7174"/>
      <c r="BC7174"/>
      <c r="BD7174"/>
      <c r="BE7174"/>
      <c r="BF7174"/>
      <c r="BG7174"/>
      <c r="BH7174"/>
      <c r="BI7174"/>
      <c r="BJ7174"/>
      <c r="BK7174"/>
      <c r="BL7174"/>
      <c r="BM7174"/>
      <c r="BN7174"/>
      <c r="BO7174"/>
    </row>
    <row r="7175" spans="1:67" ht="15" x14ac:dyDescent="0.25">
      <c r="A7175" s="245" t="s">
        <v>66</v>
      </c>
      <c r="B7175" s="245" t="s">
        <v>65</v>
      </c>
      <c r="C7175" s="245" t="s">
        <v>64</v>
      </c>
      <c r="D7175" s="245" t="s">
        <v>63</v>
      </c>
      <c r="E7175" s="246" t="s">
        <v>44</v>
      </c>
      <c r="F7175" s="245" t="s">
        <v>44</v>
      </c>
      <c r="G7175" s="245" t="s">
        <v>358</v>
      </c>
      <c r="H7175" s="245" t="s">
        <v>357</v>
      </c>
      <c r="I7175" s="245" t="s">
        <v>60</v>
      </c>
      <c r="J7175" s="245" t="s">
        <v>59</v>
      </c>
      <c r="K7175" s="246" t="s">
        <v>25845</v>
      </c>
      <c r="L7175" s="245" t="s">
        <v>58</v>
      </c>
      <c r="M7175"/>
      <c r="N7175"/>
      <c r="O7175"/>
      <c r="P7175"/>
      <c r="Q7175"/>
      <c r="R7175"/>
      <c r="S7175"/>
      <c r="T7175"/>
      <c r="U7175"/>
      <c r="V7175"/>
      <c r="W7175"/>
      <c r="X7175"/>
      <c r="Y7175"/>
      <c r="Z7175"/>
      <c r="AA7175"/>
      <c r="AB7175"/>
      <c r="AC7175"/>
      <c r="AD7175"/>
      <c r="AE7175"/>
      <c r="AF7175"/>
      <c r="AG7175"/>
      <c r="AH7175"/>
      <c r="AI7175"/>
      <c r="AJ7175"/>
      <c r="AK7175"/>
      <c r="AL7175"/>
      <c r="AM7175"/>
      <c r="AN7175"/>
      <c r="AO7175"/>
      <c r="AP7175"/>
      <c r="AQ7175"/>
      <c r="AR7175"/>
      <c r="AS7175"/>
      <c r="AT7175"/>
      <c r="AU7175"/>
      <c r="AV7175"/>
      <c r="AW7175"/>
      <c r="AX7175"/>
      <c r="AY7175"/>
      <c r="AZ7175"/>
      <c r="BA7175"/>
      <c r="BB7175"/>
      <c r="BC7175"/>
      <c r="BD7175"/>
      <c r="BE7175"/>
      <c r="BF7175"/>
      <c r="BG7175"/>
      <c r="BH7175"/>
      <c r="BI7175"/>
      <c r="BJ7175"/>
      <c r="BK7175"/>
      <c r="BL7175"/>
      <c r="BM7175"/>
      <c r="BN7175"/>
      <c r="BO7175"/>
    </row>
    <row r="7176" spans="1:67" ht="15" x14ac:dyDescent="0.25">
      <c r="A7176" s="245" t="s">
        <v>66</v>
      </c>
      <c r="B7176" s="245" t="s">
        <v>65</v>
      </c>
      <c r="C7176" s="245" t="s">
        <v>64</v>
      </c>
      <c r="D7176" s="245" t="s">
        <v>63</v>
      </c>
      <c r="E7176" s="246" t="s">
        <v>44</v>
      </c>
      <c r="F7176" s="245" t="s">
        <v>44</v>
      </c>
      <c r="G7176" s="245" t="s">
        <v>14643</v>
      </c>
      <c r="H7176" s="245" t="s">
        <v>356</v>
      </c>
      <c r="I7176" s="245" t="s">
        <v>60</v>
      </c>
      <c r="J7176" s="245" t="s">
        <v>59</v>
      </c>
      <c r="K7176" s="246" t="s">
        <v>25846</v>
      </c>
      <c r="L7176" s="245" t="s">
        <v>58</v>
      </c>
      <c r="M7176"/>
      <c r="N7176"/>
      <c r="O7176"/>
      <c r="P7176"/>
      <c r="Q7176"/>
      <c r="R7176"/>
      <c r="S7176"/>
      <c r="T7176"/>
      <c r="U7176"/>
      <c r="V7176"/>
      <c r="W7176"/>
      <c r="X7176"/>
      <c r="Y7176"/>
      <c r="Z7176"/>
      <c r="AA7176"/>
      <c r="AB7176"/>
      <c r="AC7176"/>
      <c r="AD7176"/>
      <c r="AE7176"/>
      <c r="AF7176"/>
      <c r="AG7176"/>
      <c r="AH7176"/>
      <c r="AI7176"/>
      <c r="AJ7176"/>
      <c r="AK7176"/>
      <c r="AL7176"/>
      <c r="AM7176"/>
      <c r="AN7176"/>
      <c r="AO7176"/>
      <c r="AP7176"/>
      <c r="AQ7176"/>
      <c r="AR7176"/>
      <c r="AS7176"/>
      <c r="AT7176"/>
      <c r="AU7176"/>
      <c r="AV7176"/>
      <c r="AW7176"/>
      <c r="AX7176"/>
      <c r="AY7176"/>
      <c r="AZ7176"/>
      <c r="BA7176"/>
      <c r="BB7176"/>
      <c r="BC7176"/>
      <c r="BD7176"/>
      <c r="BE7176"/>
      <c r="BF7176"/>
      <c r="BG7176"/>
      <c r="BH7176"/>
      <c r="BI7176"/>
      <c r="BJ7176"/>
      <c r="BK7176"/>
      <c r="BL7176"/>
      <c r="BM7176"/>
      <c r="BN7176"/>
      <c r="BO7176"/>
    </row>
    <row r="7177" spans="1:67" ht="15" x14ac:dyDescent="0.25">
      <c r="A7177" s="245" t="s">
        <v>66</v>
      </c>
      <c r="B7177" s="245" t="s">
        <v>65</v>
      </c>
      <c r="C7177" s="245" t="s">
        <v>64</v>
      </c>
      <c r="D7177" s="245" t="s">
        <v>63</v>
      </c>
      <c r="E7177" s="246" t="s">
        <v>44</v>
      </c>
      <c r="F7177" s="245" t="s">
        <v>44</v>
      </c>
      <c r="G7177" s="245" t="s">
        <v>14644</v>
      </c>
      <c r="H7177" s="245" t="s">
        <v>355</v>
      </c>
      <c r="I7177" s="245" t="s">
        <v>60</v>
      </c>
      <c r="J7177" s="245" t="s">
        <v>59</v>
      </c>
      <c r="K7177" s="246" t="s">
        <v>25847</v>
      </c>
      <c r="L7177" s="245" t="s">
        <v>58</v>
      </c>
      <c r="M7177"/>
      <c r="N7177"/>
      <c r="O7177"/>
      <c r="P7177"/>
      <c r="Q7177"/>
      <c r="R7177"/>
      <c r="S7177"/>
      <c r="T7177"/>
      <c r="U7177"/>
      <c r="V7177"/>
      <c r="W7177"/>
      <c r="X7177"/>
      <c r="Y7177"/>
      <c r="Z7177"/>
      <c r="AA7177"/>
      <c r="AB7177"/>
      <c r="AC7177"/>
      <c r="AD7177"/>
      <c r="AE7177"/>
      <c r="AF7177"/>
      <c r="AG7177"/>
      <c r="AH7177"/>
      <c r="AI7177"/>
      <c r="AJ7177"/>
      <c r="AK7177"/>
      <c r="AL7177"/>
      <c r="AM7177"/>
      <c r="AN7177"/>
      <c r="AO7177"/>
      <c r="AP7177"/>
      <c r="AQ7177"/>
      <c r="AR7177"/>
      <c r="AS7177"/>
      <c r="AT7177"/>
      <c r="AU7177"/>
      <c r="AV7177"/>
      <c r="AW7177"/>
      <c r="AX7177"/>
      <c r="AY7177"/>
      <c r="AZ7177"/>
      <c r="BA7177"/>
      <c r="BB7177"/>
      <c r="BC7177"/>
      <c r="BD7177"/>
      <c r="BE7177"/>
      <c r="BF7177"/>
      <c r="BG7177"/>
      <c r="BH7177"/>
      <c r="BI7177"/>
      <c r="BJ7177"/>
      <c r="BK7177"/>
      <c r="BL7177"/>
      <c r="BM7177"/>
      <c r="BN7177"/>
      <c r="BO7177"/>
    </row>
    <row r="7178" spans="1:67" ht="15" x14ac:dyDescent="0.25">
      <c r="A7178" s="245" t="s">
        <v>66</v>
      </c>
      <c r="B7178" s="245" t="s">
        <v>65</v>
      </c>
      <c r="C7178" s="245" t="s">
        <v>64</v>
      </c>
      <c r="D7178" s="245" t="s">
        <v>63</v>
      </c>
      <c r="E7178" s="246" t="s">
        <v>44</v>
      </c>
      <c r="F7178" s="245" t="s">
        <v>44</v>
      </c>
      <c r="G7178" s="245" t="s">
        <v>354</v>
      </c>
      <c r="H7178" s="245" t="s">
        <v>353</v>
      </c>
      <c r="I7178" s="245" t="s">
        <v>60</v>
      </c>
      <c r="J7178" s="245" t="s">
        <v>59</v>
      </c>
      <c r="K7178" s="246" t="s">
        <v>25848</v>
      </c>
      <c r="L7178" s="245" t="s">
        <v>58</v>
      </c>
      <c r="M7178"/>
      <c r="N7178"/>
      <c r="O7178"/>
      <c r="P7178"/>
      <c r="Q7178"/>
      <c r="R7178"/>
      <c r="S7178"/>
      <c r="T7178"/>
      <c r="U7178"/>
      <c r="V7178"/>
      <c r="W7178"/>
      <c r="X7178"/>
      <c r="Y7178"/>
      <c r="Z7178"/>
      <c r="AA7178"/>
      <c r="AB7178"/>
      <c r="AC7178"/>
      <c r="AD7178"/>
      <c r="AE7178"/>
      <c r="AF7178"/>
      <c r="AG7178"/>
      <c r="AH7178"/>
      <c r="AI7178"/>
      <c r="AJ7178"/>
      <c r="AK7178"/>
      <c r="AL7178"/>
      <c r="AM7178"/>
      <c r="AN7178"/>
      <c r="AO7178"/>
      <c r="AP7178"/>
      <c r="AQ7178"/>
      <c r="AR7178"/>
      <c r="AS7178"/>
      <c r="AT7178"/>
      <c r="AU7178"/>
      <c r="AV7178"/>
      <c r="AW7178"/>
      <c r="AX7178"/>
      <c r="AY7178"/>
      <c r="AZ7178"/>
      <c r="BA7178"/>
      <c r="BB7178"/>
      <c r="BC7178"/>
      <c r="BD7178"/>
      <c r="BE7178"/>
      <c r="BF7178"/>
      <c r="BG7178"/>
      <c r="BH7178"/>
      <c r="BI7178"/>
      <c r="BJ7178"/>
      <c r="BK7178"/>
      <c r="BL7178"/>
      <c r="BM7178"/>
      <c r="BN7178"/>
      <c r="BO7178"/>
    </row>
    <row r="7179" spans="1:67" ht="15" x14ac:dyDescent="0.25">
      <c r="A7179" s="245" t="s">
        <v>66</v>
      </c>
      <c r="B7179" s="245" t="s">
        <v>65</v>
      </c>
      <c r="C7179" s="245" t="s">
        <v>64</v>
      </c>
      <c r="D7179" s="245" t="s">
        <v>63</v>
      </c>
      <c r="E7179" s="246" t="s">
        <v>44</v>
      </c>
      <c r="F7179" s="245" t="s">
        <v>44</v>
      </c>
      <c r="G7179" s="245" t="s">
        <v>352</v>
      </c>
      <c r="H7179" s="245" t="s">
        <v>351</v>
      </c>
      <c r="I7179" s="245" t="s">
        <v>60</v>
      </c>
      <c r="J7179" s="245" t="s">
        <v>59</v>
      </c>
      <c r="K7179" s="246" t="s">
        <v>25849</v>
      </c>
      <c r="L7179" s="245" t="s">
        <v>58</v>
      </c>
      <c r="M7179"/>
      <c r="N7179"/>
      <c r="O7179"/>
      <c r="P7179"/>
      <c r="Q7179"/>
      <c r="R7179"/>
      <c r="S7179"/>
      <c r="T7179"/>
      <c r="U7179"/>
      <c r="V7179"/>
      <c r="W7179"/>
      <c r="X7179"/>
      <c r="Y7179"/>
      <c r="Z7179"/>
      <c r="AA7179"/>
      <c r="AB7179"/>
      <c r="AC7179"/>
      <c r="AD7179"/>
      <c r="AE7179"/>
      <c r="AF7179"/>
      <c r="AG7179"/>
      <c r="AH7179"/>
      <c r="AI7179"/>
      <c r="AJ7179"/>
      <c r="AK7179"/>
      <c r="AL7179"/>
      <c r="AM7179"/>
      <c r="AN7179"/>
      <c r="AO7179"/>
      <c r="AP7179"/>
      <c r="AQ7179"/>
      <c r="AR7179"/>
      <c r="AS7179"/>
      <c r="AT7179"/>
      <c r="AU7179"/>
      <c r="AV7179"/>
      <c r="AW7179"/>
      <c r="AX7179"/>
      <c r="AY7179"/>
      <c r="AZ7179"/>
      <c r="BA7179"/>
      <c r="BB7179"/>
      <c r="BC7179"/>
      <c r="BD7179"/>
      <c r="BE7179"/>
      <c r="BF7179"/>
      <c r="BG7179"/>
      <c r="BH7179"/>
      <c r="BI7179"/>
      <c r="BJ7179"/>
      <c r="BK7179"/>
      <c r="BL7179"/>
      <c r="BM7179"/>
      <c r="BN7179"/>
      <c r="BO7179"/>
    </row>
    <row r="7180" spans="1:67" ht="15" x14ac:dyDescent="0.25">
      <c r="A7180" s="245" t="s">
        <v>66</v>
      </c>
      <c r="B7180" s="245" t="s">
        <v>65</v>
      </c>
      <c r="C7180" s="245" t="s">
        <v>64</v>
      </c>
      <c r="D7180" s="245" t="s">
        <v>63</v>
      </c>
      <c r="E7180" s="246" t="s">
        <v>44</v>
      </c>
      <c r="F7180" s="245" t="s">
        <v>44</v>
      </c>
      <c r="G7180" s="245" t="s">
        <v>350</v>
      </c>
      <c r="H7180" s="245" t="s">
        <v>349</v>
      </c>
      <c r="I7180" s="245" t="s">
        <v>60</v>
      </c>
      <c r="J7180" s="245" t="s">
        <v>59</v>
      </c>
      <c r="K7180" s="246" t="s">
        <v>25850</v>
      </c>
      <c r="L7180" s="245" t="s">
        <v>58</v>
      </c>
      <c r="M7180"/>
      <c r="N7180"/>
      <c r="O7180"/>
      <c r="P7180"/>
      <c r="Q7180"/>
      <c r="R7180"/>
      <c r="S7180"/>
      <c r="T7180"/>
      <c r="U7180"/>
      <c r="V7180"/>
      <c r="W7180"/>
      <c r="X7180"/>
      <c r="Y7180"/>
      <c r="Z7180"/>
      <c r="AA7180"/>
      <c r="AB7180"/>
      <c r="AC7180"/>
      <c r="AD7180"/>
      <c r="AE7180"/>
      <c r="AF7180"/>
      <c r="AG7180"/>
      <c r="AH7180"/>
      <c r="AI7180"/>
      <c r="AJ7180"/>
      <c r="AK7180"/>
      <c r="AL7180"/>
      <c r="AM7180"/>
      <c r="AN7180"/>
      <c r="AO7180"/>
      <c r="AP7180"/>
      <c r="AQ7180"/>
      <c r="AR7180"/>
      <c r="AS7180"/>
      <c r="AT7180"/>
      <c r="AU7180"/>
      <c r="AV7180"/>
      <c r="AW7180"/>
      <c r="AX7180"/>
      <c r="AY7180"/>
      <c r="AZ7180"/>
      <c r="BA7180"/>
      <c r="BB7180"/>
      <c r="BC7180"/>
      <c r="BD7180"/>
      <c r="BE7180"/>
      <c r="BF7180"/>
      <c r="BG7180"/>
      <c r="BH7180"/>
      <c r="BI7180"/>
      <c r="BJ7180"/>
      <c r="BK7180"/>
      <c r="BL7180"/>
      <c r="BM7180"/>
      <c r="BN7180"/>
      <c r="BO7180"/>
    </row>
    <row r="7181" spans="1:67" ht="15" x14ac:dyDescent="0.25">
      <c r="A7181" s="245" t="s">
        <v>66</v>
      </c>
      <c r="B7181" s="245" t="s">
        <v>65</v>
      </c>
      <c r="C7181" s="245" t="s">
        <v>64</v>
      </c>
      <c r="D7181" s="245" t="s">
        <v>63</v>
      </c>
      <c r="E7181" s="246" t="s">
        <v>44</v>
      </c>
      <c r="F7181" s="245" t="s">
        <v>44</v>
      </c>
      <c r="G7181" s="245" t="s">
        <v>348</v>
      </c>
      <c r="H7181" s="245" t="s">
        <v>347</v>
      </c>
      <c r="I7181" s="245" t="s">
        <v>60</v>
      </c>
      <c r="J7181" s="245" t="s">
        <v>59</v>
      </c>
      <c r="K7181" s="246" t="s">
        <v>25851</v>
      </c>
      <c r="L7181" s="245" t="s">
        <v>58</v>
      </c>
      <c r="M7181"/>
      <c r="N7181"/>
      <c r="O7181"/>
      <c r="P7181"/>
      <c r="Q7181"/>
      <c r="R7181"/>
      <c r="S7181"/>
      <c r="T7181"/>
      <c r="U7181"/>
      <c r="V7181"/>
      <c r="W7181"/>
      <c r="X7181"/>
      <c r="Y7181"/>
      <c r="Z7181"/>
      <c r="AA7181"/>
      <c r="AB7181"/>
      <c r="AC7181"/>
      <c r="AD7181"/>
      <c r="AE7181"/>
      <c r="AF7181"/>
      <c r="AG7181"/>
      <c r="AH7181"/>
      <c r="AI7181"/>
      <c r="AJ7181"/>
      <c r="AK7181"/>
      <c r="AL7181"/>
      <c r="AM7181"/>
      <c r="AN7181"/>
      <c r="AO7181"/>
      <c r="AP7181"/>
      <c r="AQ7181"/>
      <c r="AR7181"/>
      <c r="AS7181"/>
      <c r="AT7181"/>
      <c r="AU7181"/>
      <c r="AV7181"/>
      <c r="AW7181"/>
      <c r="AX7181"/>
      <c r="AY7181"/>
      <c r="AZ7181"/>
      <c r="BA7181"/>
      <c r="BB7181"/>
      <c r="BC7181"/>
      <c r="BD7181"/>
      <c r="BE7181"/>
      <c r="BF7181"/>
      <c r="BG7181"/>
      <c r="BH7181"/>
      <c r="BI7181"/>
      <c r="BJ7181"/>
      <c r="BK7181"/>
      <c r="BL7181"/>
      <c r="BM7181"/>
      <c r="BN7181"/>
      <c r="BO7181"/>
    </row>
    <row r="7182" spans="1:67" ht="15" x14ac:dyDescent="0.25">
      <c r="A7182" s="245" t="s">
        <v>66</v>
      </c>
      <c r="B7182" s="245" t="s">
        <v>65</v>
      </c>
      <c r="C7182" s="245" t="s">
        <v>64</v>
      </c>
      <c r="D7182" s="245" t="s">
        <v>63</v>
      </c>
      <c r="E7182" s="246" t="s">
        <v>44</v>
      </c>
      <c r="F7182" s="245" t="s">
        <v>44</v>
      </c>
      <c r="G7182" s="245" t="s">
        <v>346</v>
      </c>
      <c r="H7182" s="245" t="s">
        <v>345</v>
      </c>
      <c r="I7182" s="245" t="s">
        <v>60</v>
      </c>
      <c r="J7182" s="245" t="s">
        <v>59</v>
      </c>
      <c r="K7182" s="246" t="s">
        <v>25852</v>
      </c>
      <c r="L7182" s="245" t="s">
        <v>58</v>
      </c>
      <c r="M7182"/>
      <c r="N7182"/>
      <c r="O7182"/>
      <c r="P7182"/>
      <c r="Q7182"/>
      <c r="R7182"/>
      <c r="S7182"/>
      <c r="T7182"/>
      <c r="U7182"/>
      <c r="V7182"/>
      <c r="W7182"/>
      <c r="X7182"/>
      <c r="Y7182"/>
      <c r="Z7182"/>
      <c r="AA7182"/>
      <c r="AB7182"/>
      <c r="AC7182"/>
      <c r="AD7182"/>
      <c r="AE7182"/>
      <c r="AF7182"/>
      <c r="AG7182"/>
      <c r="AH7182"/>
      <c r="AI7182"/>
      <c r="AJ7182"/>
      <c r="AK7182"/>
      <c r="AL7182"/>
      <c r="AM7182"/>
      <c r="AN7182"/>
      <c r="AO7182"/>
      <c r="AP7182"/>
      <c r="AQ7182"/>
      <c r="AR7182"/>
      <c r="AS7182"/>
      <c r="AT7182"/>
      <c r="AU7182"/>
      <c r="AV7182"/>
      <c r="AW7182"/>
      <c r="AX7182"/>
      <c r="AY7182"/>
      <c r="AZ7182"/>
      <c r="BA7182"/>
      <c r="BB7182"/>
      <c r="BC7182"/>
      <c r="BD7182"/>
      <c r="BE7182"/>
      <c r="BF7182"/>
      <c r="BG7182"/>
      <c r="BH7182"/>
      <c r="BI7182"/>
      <c r="BJ7182"/>
      <c r="BK7182"/>
      <c r="BL7182"/>
      <c r="BM7182"/>
      <c r="BN7182"/>
      <c r="BO7182"/>
    </row>
    <row r="7183" spans="1:67" ht="15" x14ac:dyDescent="0.25">
      <c r="A7183" s="245" t="s">
        <v>66</v>
      </c>
      <c r="B7183" s="245" t="s">
        <v>65</v>
      </c>
      <c r="C7183" s="245" t="s">
        <v>64</v>
      </c>
      <c r="D7183" s="245" t="s">
        <v>63</v>
      </c>
      <c r="E7183" s="246" t="s">
        <v>44</v>
      </c>
      <c r="F7183" s="245" t="s">
        <v>44</v>
      </c>
      <c r="G7183" s="245" t="s">
        <v>344</v>
      </c>
      <c r="H7183" s="245" t="s">
        <v>343</v>
      </c>
      <c r="I7183" s="245" t="s">
        <v>60</v>
      </c>
      <c r="J7183" s="245" t="s">
        <v>59</v>
      </c>
      <c r="K7183" s="246" t="s">
        <v>25853</v>
      </c>
      <c r="L7183" s="245" t="s">
        <v>58</v>
      </c>
      <c r="M7183"/>
      <c r="N7183"/>
      <c r="O7183"/>
      <c r="P7183"/>
      <c r="Q7183"/>
      <c r="R7183"/>
      <c r="S7183"/>
      <c r="T7183"/>
      <c r="U7183"/>
      <c r="V7183"/>
      <c r="W7183"/>
      <c r="X7183"/>
      <c r="Y7183"/>
      <c r="Z7183"/>
      <c r="AA7183"/>
      <c r="AB7183"/>
      <c r="AC7183"/>
      <c r="AD7183"/>
      <c r="AE7183"/>
      <c r="AF7183"/>
      <c r="AG7183"/>
      <c r="AH7183"/>
      <c r="AI7183"/>
      <c r="AJ7183"/>
      <c r="AK7183"/>
      <c r="AL7183"/>
      <c r="AM7183"/>
      <c r="AN7183"/>
      <c r="AO7183"/>
      <c r="AP7183"/>
      <c r="AQ7183"/>
      <c r="AR7183"/>
      <c r="AS7183"/>
      <c r="AT7183"/>
      <c r="AU7183"/>
      <c r="AV7183"/>
      <c r="AW7183"/>
      <c r="AX7183"/>
      <c r="AY7183"/>
      <c r="AZ7183"/>
      <c r="BA7183"/>
      <c r="BB7183"/>
      <c r="BC7183"/>
      <c r="BD7183"/>
      <c r="BE7183"/>
      <c r="BF7183"/>
      <c r="BG7183"/>
      <c r="BH7183"/>
      <c r="BI7183"/>
      <c r="BJ7183"/>
      <c r="BK7183"/>
      <c r="BL7183"/>
      <c r="BM7183"/>
      <c r="BN7183"/>
      <c r="BO7183"/>
    </row>
    <row r="7184" spans="1:67" ht="15" x14ac:dyDescent="0.25">
      <c r="A7184" s="245" t="s">
        <v>66</v>
      </c>
      <c r="B7184" s="245" t="s">
        <v>65</v>
      </c>
      <c r="C7184" s="245" t="s">
        <v>64</v>
      </c>
      <c r="D7184" s="245" t="s">
        <v>63</v>
      </c>
      <c r="E7184" s="246" t="s">
        <v>44</v>
      </c>
      <c r="F7184" s="245" t="s">
        <v>44</v>
      </c>
      <c r="G7184" s="245" t="s">
        <v>342</v>
      </c>
      <c r="H7184" s="245" t="s">
        <v>341</v>
      </c>
      <c r="I7184" s="245" t="s">
        <v>60</v>
      </c>
      <c r="J7184" s="245" t="s">
        <v>59</v>
      </c>
      <c r="K7184" s="246" t="s">
        <v>25854</v>
      </c>
      <c r="L7184" s="245" t="s">
        <v>58</v>
      </c>
      <c r="M7184"/>
      <c r="N7184"/>
      <c r="O7184"/>
      <c r="P7184"/>
      <c r="Q7184"/>
      <c r="R7184"/>
      <c r="S7184"/>
      <c r="T7184"/>
      <c r="U7184"/>
      <c r="V7184"/>
      <c r="W7184"/>
      <c r="X7184"/>
      <c r="Y7184"/>
      <c r="Z7184"/>
      <c r="AA7184"/>
      <c r="AB7184"/>
      <c r="AC7184"/>
      <c r="AD7184"/>
      <c r="AE7184"/>
      <c r="AF7184"/>
      <c r="AG7184"/>
      <c r="AH7184"/>
      <c r="AI7184"/>
      <c r="AJ7184"/>
      <c r="AK7184"/>
      <c r="AL7184"/>
      <c r="AM7184"/>
      <c r="AN7184"/>
      <c r="AO7184"/>
      <c r="AP7184"/>
      <c r="AQ7184"/>
      <c r="AR7184"/>
      <c r="AS7184"/>
      <c r="AT7184"/>
      <c r="AU7184"/>
      <c r="AV7184"/>
      <c r="AW7184"/>
      <c r="AX7184"/>
      <c r="AY7184"/>
      <c r="AZ7184"/>
      <c r="BA7184"/>
      <c r="BB7184"/>
      <c r="BC7184"/>
      <c r="BD7184"/>
      <c r="BE7184"/>
      <c r="BF7184"/>
      <c r="BG7184"/>
      <c r="BH7184"/>
      <c r="BI7184"/>
      <c r="BJ7184"/>
      <c r="BK7184"/>
      <c r="BL7184"/>
      <c r="BM7184"/>
      <c r="BN7184"/>
      <c r="BO7184"/>
    </row>
    <row r="7185" spans="1:67" ht="15" x14ac:dyDescent="0.25">
      <c r="A7185" s="245" t="s">
        <v>66</v>
      </c>
      <c r="B7185" s="245" t="s">
        <v>65</v>
      </c>
      <c r="C7185" s="245" t="s">
        <v>64</v>
      </c>
      <c r="D7185" s="245" t="s">
        <v>63</v>
      </c>
      <c r="E7185" s="246" t="s">
        <v>44</v>
      </c>
      <c r="F7185" s="245" t="s">
        <v>44</v>
      </c>
      <c r="G7185" s="245" t="s">
        <v>340</v>
      </c>
      <c r="H7185" s="245" t="s">
        <v>339</v>
      </c>
      <c r="I7185" s="245" t="s">
        <v>60</v>
      </c>
      <c r="J7185" s="245" t="s">
        <v>59</v>
      </c>
      <c r="K7185" s="246" t="s">
        <v>25855</v>
      </c>
      <c r="L7185" s="245" t="s">
        <v>58</v>
      </c>
      <c r="M7185"/>
      <c r="N7185"/>
      <c r="O7185"/>
      <c r="P7185"/>
      <c r="Q7185"/>
      <c r="R7185"/>
      <c r="S7185"/>
      <c r="T7185"/>
      <c r="U7185"/>
      <c r="V7185"/>
      <c r="W7185"/>
      <c r="X7185"/>
      <c r="Y7185"/>
      <c r="Z7185"/>
      <c r="AA7185"/>
      <c r="AB7185"/>
      <c r="AC7185"/>
      <c r="AD7185"/>
      <c r="AE7185"/>
      <c r="AF7185"/>
      <c r="AG7185"/>
      <c r="AH7185"/>
      <c r="AI7185"/>
      <c r="AJ7185"/>
      <c r="AK7185"/>
      <c r="AL7185"/>
      <c r="AM7185"/>
      <c r="AN7185"/>
      <c r="AO7185"/>
      <c r="AP7185"/>
      <c r="AQ7185"/>
      <c r="AR7185"/>
      <c r="AS7185"/>
      <c r="AT7185"/>
      <c r="AU7185"/>
      <c r="AV7185"/>
      <c r="AW7185"/>
      <c r="AX7185"/>
      <c r="AY7185"/>
      <c r="AZ7185"/>
      <c r="BA7185"/>
      <c r="BB7185"/>
      <c r="BC7185"/>
      <c r="BD7185"/>
      <c r="BE7185"/>
      <c r="BF7185"/>
      <c r="BG7185"/>
      <c r="BH7185"/>
      <c r="BI7185"/>
      <c r="BJ7185"/>
      <c r="BK7185"/>
      <c r="BL7185"/>
      <c r="BM7185"/>
      <c r="BN7185"/>
      <c r="BO7185"/>
    </row>
    <row r="7186" spans="1:67" ht="15" x14ac:dyDescent="0.25">
      <c r="A7186" s="245" t="s">
        <v>66</v>
      </c>
      <c r="B7186" s="245" t="s">
        <v>65</v>
      </c>
      <c r="C7186" s="245" t="s">
        <v>64</v>
      </c>
      <c r="D7186" s="245" t="s">
        <v>63</v>
      </c>
      <c r="E7186" s="246" t="s">
        <v>44</v>
      </c>
      <c r="F7186" s="245" t="s">
        <v>44</v>
      </c>
      <c r="G7186" s="245" t="s">
        <v>338</v>
      </c>
      <c r="H7186" s="245" t="s">
        <v>337</v>
      </c>
      <c r="I7186" s="245" t="s">
        <v>60</v>
      </c>
      <c r="J7186" s="245" t="s">
        <v>59</v>
      </c>
      <c r="K7186" s="246" t="s">
        <v>25856</v>
      </c>
      <c r="L7186" s="245" t="s">
        <v>58</v>
      </c>
      <c r="M7186"/>
      <c r="N7186"/>
      <c r="O7186"/>
      <c r="P7186"/>
      <c r="Q7186"/>
      <c r="R7186"/>
      <c r="S7186"/>
      <c r="T7186"/>
      <c r="U7186"/>
      <c r="V7186"/>
      <c r="W7186"/>
      <c r="X7186"/>
      <c r="Y7186"/>
      <c r="Z7186"/>
      <c r="AA7186"/>
      <c r="AB7186"/>
      <c r="AC7186"/>
      <c r="AD7186"/>
      <c r="AE7186"/>
      <c r="AF7186"/>
      <c r="AG7186"/>
      <c r="AH7186"/>
      <c r="AI7186"/>
      <c r="AJ7186"/>
      <c r="AK7186"/>
      <c r="AL7186"/>
      <c r="AM7186"/>
      <c r="AN7186"/>
      <c r="AO7186"/>
      <c r="AP7186"/>
      <c r="AQ7186"/>
      <c r="AR7186"/>
      <c r="AS7186"/>
      <c r="AT7186"/>
      <c r="AU7186"/>
      <c r="AV7186"/>
      <c r="AW7186"/>
      <c r="AX7186"/>
      <c r="AY7186"/>
      <c r="AZ7186"/>
      <c r="BA7186"/>
      <c r="BB7186"/>
      <c r="BC7186"/>
      <c r="BD7186"/>
      <c r="BE7186"/>
      <c r="BF7186"/>
      <c r="BG7186"/>
      <c r="BH7186"/>
      <c r="BI7186"/>
      <c r="BJ7186"/>
      <c r="BK7186"/>
      <c r="BL7186"/>
      <c r="BM7186"/>
      <c r="BN7186"/>
      <c r="BO7186"/>
    </row>
    <row r="7187" spans="1:67" ht="15" x14ac:dyDescent="0.25">
      <c r="A7187" s="245" t="s">
        <v>66</v>
      </c>
      <c r="B7187" s="245" t="s">
        <v>65</v>
      </c>
      <c r="C7187" s="245" t="s">
        <v>64</v>
      </c>
      <c r="D7187" s="245" t="s">
        <v>63</v>
      </c>
      <c r="E7187" s="246" t="s">
        <v>44</v>
      </c>
      <c r="F7187" s="245" t="s">
        <v>44</v>
      </c>
      <c r="G7187" s="245" t="s">
        <v>336</v>
      </c>
      <c r="H7187" s="245" t="s">
        <v>335</v>
      </c>
      <c r="I7187" s="245" t="s">
        <v>60</v>
      </c>
      <c r="J7187" s="245" t="s">
        <v>59</v>
      </c>
      <c r="K7187" s="246" t="s">
        <v>25857</v>
      </c>
      <c r="L7187" s="245" t="s">
        <v>58</v>
      </c>
      <c r="M7187"/>
      <c r="N7187"/>
      <c r="O7187"/>
      <c r="P7187"/>
      <c r="Q7187"/>
      <c r="R7187"/>
      <c r="S7187"/>
      <c r="T7187"/>
      <c r="U7187"/>
      <c r="V7187"/>
      <c r="W7187"/>
      <c r="X7187"/>
      <c r="Y7187"/>
      <c r="Z7187"/>
      <c r="AA7187"/>
      <c r="AB7187"/>
      <c r="AC7187"/>
      <c r="AD7187"/>
      <c r="AE7187"/>
      <c r="AF7187"/>
      <c r="AG7187"/>
      <c r="AH7187"/>
      <c r="AI7187"/>
      <c r="AJ7187"/>
      <c r="AK7187"/>
      <c r="AL7187"/>
      <c r="AM7187"/>
      <c r="AN7187"/>
      <c r="AO7187"/>
      <c r="AP7187"/>
      <c r="AQ7187"/>
      <c r="AR7187"/>
      <c r="AS7187"/>
      <c r="AT7187"/>
      <c r="AU7187"/>
      <c r="AV7187"/>
      <c r="AW7187"/>
      <c r="AX7187"/>
      <c r="AY7187"/>
      <c r="AZ7187"/>
      <c r="BA7187"/>
      <c r="BB7187"/>
      <c r="BC7187"/>
      <c r="BD7187"/>
      <c r="BE7187"/>
      <c r="BF7187"/>
      <c r="BG7187"/>
      <c r="BH7187"/>
      <c r="BI7187"/>
      <c r="BJ7187"/>
      <c r="BK7187"/>
      <c r="BL7187"/>
      <c r="BM7187"/>
      <c r="BN7187"/>
      <c r="BO7187"/>
    </row>
    <row r="7188" spans="1:67" ht="15" x14ac:dyDescent="0.25">
      <c r="A7188" s="245" t="s">
        <v>66</v>
      </c>
      <c r="B7188" s="245" t="s">
        <v>65</v>
      </c>
      <c r="C7188" s="245" t="s">
        <v>64</v>
      </c>
      <c r="D7188" s="245" t="s">
        <v>63</v>
      </c>
      <c r="E7188" s="246" t="s">
        <v>44</v>
      </c>
      <c r="F7188" s="245" t="s">
        <v>44</v>
      </c>
      <c r="G7188" s="245" t="s">
        <v>334</v>
      </c>
      <c r="H7188" s="245" t="s">
        <v>333</v>
      </c>
      <c r="I7188" s="245" t="s">
        <v>60</v>
      </c>
      <c r="J7188" s="245" t="s">
        <v>59</v>
      </c>
      <c r="K7188" s="246" t="s">
        <v>25858</v>
      </c>
      <c r="L7188" s="245" t="s">
        <v>58</v>
      </c>
      <c r="M7188"/>
      <c r="N7188"/>
      <c r="O7188"/>
      <c r="P7188"/>
      <c r="Q7188"/>
      <c r="R7188"/>
      <c r="S7188"/>
      <c r="T7188"/>
      <c r="U7188"/>
      <c r="V7188"/>
      <c r="W7188"/>
      <c r="X7188"/>
      <c r="Y7188"/>
      <c r="Z7188"/>
      <c r="AA7188"/>
      <c r="AB7188"/>
      <c r="AC7188"/>
      <c r="AD7188"/>
      <c r="AE7188"/>
      <c r="AF7188"/>
      <c r="AG7188"/>
      <c r="AH7188"/>
      <c r="AI7188"/>
      <c r="AJ7188"/>
      <c r="AK7188"/>
      <c r="AL7188"/>
      <c r="AM7188"/>
      <c r="AN7188"/>
      <c r="AO7188"/>
      <c r="AP7188"/>
      <c r="AQ7188"/>
      <c r="AR7188"/>
      <c r="AS7188"/>
      <c r="AT7188"/>
      <c r="AU7188"/>
      <c r="AV7188"/>
      <c r="AW7188"/>
      <c r="AX7188"/>
      <c r="AY7188"/>
      <c r="AZ7188"/>
      <c r="BA7188"/>
      <c r="BB7188"/>
      <c r="BC7188"/>
      <c r="BD7188"/>
      <c r="BE7188"/>
      <c r="BF7188"/>
      <c r="BG7188"/>
      <c r="BH7188"/>
      <c r="BI7188"/>
      <c r="BJ7188"/>
      <c r="BK7188"/>
      <c r="BL7188"/>
      <c r="BM7188"/>
      <c r="BN7188"/>
      <c r="BO7188"/>
    </row>
    <row r="7189" spans="1:67" ht="15" x14ac:dyDescent="0.25">
      <c r="A7189" s="245" t="s">
        <v>66</v>
      </c>
      <c r="B7189" s="245" t="s">
        <v>65</v>
      </c>
      <c r="C7189" s="245" t="s">
        <v>64</v>
      </c>
      <c r="D7189" s="245" t="s">
        <v>63</v>
      </c>
      <c r="E7189" s="246" t="s">
        <v>44</v>
      </c>
      <c r="F7189" s="245" t="s">
        <v>44</v>
      </c>
      <c r="G7189" s="245" t="s">
        <v>332</v>
      </c>
      <c r="H7189" s="245" t="s">
        <v>331</v>
      </c>
      <c r="I7189" s="245" t="s">
        <v>60</v>
      </c>
      <c r="J7189" s="245" t="s">
        <v>59</v>
      </c>
      <c r="K7189" s="246" t="s">
        <v>25859</v>
      </c>
      <c r="L7189" s="245" t="s">
        <v>58</v>
      </c>
      <c r="M7189"/>
      <c r="N7189"/>
      <c r="O7189"/>
      <c r="P7189"/>
      <c r="Q7189"/>
      <c r="R7189"/>
      <c r="S7189"/>
      <c r="T7189"/>
      <c r="U7189"/>
      <c r="V7189"/>
      <c r="W7189"/>
      <c r="X7189"/>
      <c r="Y7189"/>
      <c r="Z7189"/>
      <c r="AA7189"/>
      <c r="AB7189"/>
      <c r="AC7189"/>
      <c r="AD7189"/>
      <c r="AE7189"/>
      <c r="AF7189"/>
      <c r="AG7189"/>
      <c r="AH7189"/>
      <c r="AI7189"/>
      <c r="AJ7189"/>
      <c r="AK7189"/>
      <c r="AL7189"/>
      <c r="AM7189"/>
      <c r="AN7189"/>
      <c r="AO7189"/>
      <c r="AP7189"/>
      <c r="AQ7189"/>
      <c r="AR7189"/>
      <c r="AS7189"/>
      <c r="AT7189"/>
      <c r="AU7189"/>
      <c r="AV7189"/>
      <c r="AW7189"/>
      <c r="AX7189"/>
      <c r="AY7189"/>
      <c r="AZ7189"/>
      <c r="BA7189"/>
      <c r="BB7189"/>
      <c r="BC7189"/>
      <c r="BD7189"/>
      <c r="BE7189"/>
      <c r="BF7189"/>
      <c r="BG7189"/>
      <c r="BH7189"/>
      <c r="BI7189"/>
      <c r="BJ7189"/>
      <c r="BK7189"/>
      <c r="BL7189"/>
      <c r="BM7189"/>
      <c r="BN7189"/>
      <c r="BO7189"/>
    </row>
    <row r="7190" spans="1:67" ht="15" x14ac:dyDescent="0.25">
      <c r="A7190" s="245" t="s">
        <v>66</v>
      </c>
      <c r="B7190" s="245" t="s">
        <v>65</v>
      </c>
      <c r="C7190" s="245" t="s">
        <v>64</v>
      </c>
      <c r="D7190" s="245" t="s">
        <v>63</v>
      </c>
      <c r="E7190" s="246" t="s">
        <v>44</v>
      </c>
      <c r="F7190" s="245" t="s">
        <v>44</v>
      </c>
      <c r="G7190" s="245" t="s">
        <v>330</v>
      </c>
      <c r="H7190" s="245" t="s">
        <v>329</v>
      </c>
      <c r="I7190" s="245" t="s">
        <v>60</v>
      </c>
      <c r="J7190" s="245" t="s">
        <v>59</v>
      </c>
      <c r="K7190" s="246" t="s">
        <v>25860</v>
      </c>
      <c r="L7190" s="245" t="s">
        <v>58</v>
      </c>
      <c r="M7190"/>
      <c r="N7190"/>
      <c r="O7190"/>
      <c r="P7190"/>
      <c r="Q7190"/>
      <c r="R7190"/>
      <c r="S7190"/>
      <c r="T7190"/>
      <c r="U7190"/>
      <c r="V7190"/>
      <c r="W7190"/>
      <c r="X7190"/>
      <c r="Y7190"/>
      <c r="Z7190"/>
      <c r="AA7190"/>
      <c r="AB7190"/>
      <c r="AC7190"/>
      <c r="AD7190"/>
      <c r="AE7190"/>
      <c r="AF7190"/>
      <c r="AG7190"/>
      <c r="AH7190"/>
      <c r="AI7190"/>
      <c r="AJ7190"/>
      <c r="AK7190"/>
      <c r="AL7190"/>
      <c r="AM7190"/>
      <c r="AN7190"/>
      <c r="AO7190"/>
      <c r="AP7190"/>
      <c r="AQ7190"/>
      <c r="AR7190"/>
      <c r="AS7190"/>
      <c r="AT7190"/>
      <c r="AU7190"/>
      <c r="AV7190"/>
      <c r="AW7190"/>
      <c r="AX7190"/>
      <c r="AY7190"/>
      <c r="AZ7190"/>
      <c r="BA7190"/>
      <c r="BB7190"/>
      <c r="BC7190"/>
      <c r="BD7190"/>
      <c r="BE7190"/>
      <c r="BF7190"/>
      <c r="BG7190"/>
      <c r="BH7190"/>
      <c r="BI7190"/>
      <c r="BJ7190"/>
      <c r="BK7190"/>
      <c r="BL7190"/>
      <c r="BM7190"/>
      <c r="BN7190"/>
      <c r="BO7190"/>
    </row>
    <row r="7191" spans="1:67" ht="15" x14ac:dyDescent="0.25">
      <c r="A7191" s="245" t="s">
        <v>66</v>
      </c>
      <c r="B7191" s="245" t="s">
        <v>65</v>
      </c>
      <c r="C7191" s="245" t="s">
        <v>64</v>
      </c>
      <c r="D7191" s="245" t="s">
        <v>63</v>
      </c>
      <c r="E7191" s="246" t="s">
        <v>44</v>
      </c>
      <c r="F7191" s="245" t="s">
        <v>44</v>
      </c>
      <c r="G7191" s="245" t="s">
        <v>328</v>
      </c>
      <c r="H7191" s="245" t="s">
        <v>327</v>
      </c>
      <c r="I7191" s="245" t="s">
        <v>60</v>
      </c>
      <c r="J7191" s="245" t="s">
        <v>59</v>
      </c>
      <c r="K7191" s="246" t="s">
        <v>25861</v>
      </c>
      <c r="L7191" s="245" t="s">
        <v>58</v>
      </c>
      <c r="M7191"/>
      <c r="N7191"/>
      <c r="O7191"/>
      <c r="P7191"/>
      <c r="Q7191"/>
      <c r="R7191"/>
      <c r="S7191"/>
      <c r="T7191"/>
      <c r="U7191"/>
      <c r="V7191"/>
      <c r="W7191"/>
      <c r="X7191"/>
      <c r="Y7191"/>
      <c r="Z7191"/>
      <c r="AA7191"/>
      <c r="AB7191"/>
      <c r="AC7191"/>
      <c r="AD7191"/>
      <c r="AE7191"/>
      <c r="AF7191"/>
      <c r="AG7191"/>
      <c r="AH7191"/>
      <c r="AI7191"/>
      <c r="AJ7191"/>
      <c r="AK7191"/>
      <c r="AL7191"/>
      <c r="AM7191"/>
      <c r="AN7191"/>
      <c r="AO7191"/>
      <c r="AP7191"/>
      <c r="AQ7191"/>
      <c r="AR7191"/>
      <c r="AS7191"/>
      <c r="AT7191"/>
      <c r="AU7191"/>
      <c r="AV7191"/>
      <c r="AW7191"/>
      <c r="AX7191"/>
      <c r="AY7191"/>
      <c r="AZ7191"/>
      <c r="BA7191"/>
      <c r="BB7191"/>
      <c r="BC7191"/>
      <c r="BD7191"/>
      <c r="BE7191"/>
      <c r="BF7191"/>
      <c r="BG7191"/>
      <c r="BH7191"/>
      <c r="BI7191"/>
      <c r="BJ7191"/>
      <c r="BK7191"/>
      <c r="BL7191"/>
      <c r="BM7191"/>
      <c r="BN7191"/>
      <c r="BO7191"/>
    </row>
    <row r="7192" spans="1:67" ht="15" x14ac:dyDescent="0.25">
      <c r="A7192" s="245" t="s">
        <v>66</v>
      </c>
      <c r="B7192" s="245" t="s">
        <v>65</v>
      </c>
      <c r="C7192" s="245" t="s">
        <v>64</v>
      </c>
      <c r="D7192" s="245" t="s">
        <v>63</v>
      </c>
      <c r="E7192" s="246" t="s">
        <v>44</v>
      </c>
      <c r="F7192" s="245" t="s">
        <v>44</v>
      </c>
      <c r="G7192" s="245" t="s">
        <v>326</v>
      </c>
      <c r="H7192" s="245" t="s">
        <v>325</v>
      </c>
      <c r="I7192" s="245" t="s">
        <v>102</v>
      </c>
      <c r="J7192" s="245" t="s">
        <v>59</v>
      </c>
      <c r="K7192" s="246" t="s">
        <v>188</v>
      </c>
      <c r="L7192" s="245" t="s">
        <v>58</v>
      </c>
      <c r="M7192"/>
      <c r="N7192"/>
      <c r="O7192"/>
      <c r="P7192"/>
      <c r="Q7192"/>
      <c r="R7192"/>
      <c r="S7192"/>
      <c r="T7192"/>
      <c r="U7192"/>
      <c r="V7192"/>
      <c r="W7192"/>
      <c r="X7192"/>
      <c r="Y7192"/>
      <c r="Z7192"/>
      <c r="AA7192"/>
      <c r="AB7192"/>
      <c r="AC7192"/>
      <c r="AD7192"/>
      <c r="AE7192"/>
      <c r="AF7192"/>
      <c r="AG7192"/>
      <c r="AH7192"/>
      <c r="AI7192"/>
      <c r="AJ7192"/>
      <c r="AK7192"/>
      <c r="AL7192"/>
      <c r="AM7192"/>
      <c r="AN7192"/>
      <c r="AO7192"/>
      <c r="AP7192"/>
      <c r="AQ7192"/>
      <c r="AR7192"/>
      <c r="AS7192"/>
      <c r="AT7192"/>
      <c r="AU7192"/>
      <c r="AV7192"/>
      <c r="AW7192"/>
      <c r="AX7192"/>
      <c r="AY7192"/>
      <c r="AZ7192"/>
      <c r="BA7192"/>
      <c r="BB7192"/>
      <c r="BC7192"/>
      <c r="BD7192"/>
      <c r="BE7192"/>
      <c r="BF7192"/>
      <c r="BG7192"/>
      <c r="BH7192"/>
      <c r="BI7192"/>
      <c r="BJ7192"/>
      <c r="BK7192"/>
      <c r="BL7192"/>
      <c r="BM7192"/>
      <c r="BN7192"/>
      <c r="BO7192"/>
    </row>
    <row r="7193" spans="1:67" ht="15" x14ac:dyDescent="0.25">
      <c r="A7193" s="245" t="s">
        <v>66</v>
      </c>
      <c r="B7193" s="245" t="s">
        <v>65</v>
      </c>
      <c r="C7193" s="245" t="s">
        <v>64</v>
      </c>
      <c r="D7193" s="245" t="s">
        <v>63</v>
      </c>
      <c r="E7193" s="246" t="s">
        <v>44</v>
      </c>
      <c r="F7193" s="245" t="s">
        <v>44</v>
      </c>
      <c r="G7193" s="245" t="s">
        <v>324</v>
      </c>
      <c r="H7193" s="245" t="s">
        <v>323</v>
      </c>
      <c r="I7193" s="245" t="s">
        <v>102</v>
      </c>
      <c r="J7193" s="245" t="s">
        <v>59</v>
      </c>
      <c r="K7193" s="246" t="s">
        <v>612</v>
      </c>
      <c r="L7193" s="245" t="s">
        <v>58</v>
      </c>
      <c r="M7193"/>
      <c r="N7193"/>
      <c r="O7193"/>
      <c r="P7193"/>
      <c r="Q7193"/>
      <c r="R7193"/>
      <c r="S7193"/>
      <c r="T7193"/>
      <c r="U7193"/>
      <c r="V7193"/>
      <c r="W7193"/>
      <c r="X7193"/>
      <c r="Y7193"/>
      <c r="Z7193"/>
      <c r="AA7193"/>
      <c r="AB7193"/>
      <c r="AC7193"/>
      <c r="AD7193"/>
      <c r="AE7193"/>
      <c r="AF7193"/>
      <c r="AG7193"/>
      <c r="AH7193"/>
      <c r="AI7193"/>
      <c r="AJ7193"/>
      <c r="AK7193"/>
      <c r="AL7193"/>
      <c r="AM7193"/>
      <c r="AN7193"/>
      <c r="AO7193"/>
      <c r="AP7193"/>
      <c r="AQ7193"/>
      <c r="AR7193"/>
      <c r="AS7193"/>
      <c r="AT7193"/>
      <c r="AU7193"/>
      <c r="AV7193"/>
      <c r="AW7193"/>
      <c r="AX7193"/>
      <c r="AY7193"/>
      <c r="AZ7193"/>
      <c r="BA7193"/>
      <c r="BB7193"/>
      <c r="BC7193"/>
      <c r="BD7193"/>
      <c r="BE7193"/>
      <c r="BF7193"/>
      <c r="BG7193"/>
      <c r="BH7193"/>
      <c r="BI7193"/>
      <c r="BJ7193"/>
      <c r="BK7193"/>
      <c r="BL7193"/>
      <c r="BM7193"/>
      <c r="BN7193"/>
      <c r="BO7193"/>
    </row>
    <row r="7194" spans="1:67" ht="15" x14ac:dyDescent="0.25">
      <c r="A7194" s="245" t="s">
        <v>66</v>
      </c>
      <c r="B7194" s="245" t="s">
        <v>65</v>
      </c>
      <c r="C7194" s="245" t="s">
        <v>64</v>
      </c>
      <c r="D7194" s="245" t="s">
        <v>63</v>
      </c>
      <c r="E7194" s="246" t="s">
        <v>44</v>
      </c>
      <c r="F7194" s="245" t="s">
        <v>44</v>
      </c>
      <c r="G7194" s="245" t="s">
        <v>322</v>
      </c>
      <c r="H7194" s="245" t="s">
        <v>321</v>
      </c>
      <c r="I7194" s="245" t="s">
        <v>102</v>
      </c>
      <c r="J7194" s="245" t="s">
        <v>59</v>
      </c>
      <c r="K7194" s="246" t="s">
        <v>179</v>
      </c>
      <c r="L7194" s="245" t="s">
        <v>58</v>
      </c>
      <c r="M7194"/>
      <c r="N7194"/>
      <c r="O7194"/>
      <c r="P7194"/>
      <c r="Q7194"/>
      <c r="R7194"/>
      <c r="S7194"/>
      <c r="T7194"/>
      <c r="U7194"/>
      <c r="V7194"/>
      <c r="W7194"/>
      <c r="X7194"/>
      <c r="Y7194"/>
      <c r="Z7194"/>
      <c r="AA7194"/>
      <c r="AB7194"/>
      <c r="AC7194"/>
      <c r="AD7194"/>
      <c r="AE7194"/>
      <c r="AF7194"/>
      <c r="AG7194"/>
      <c r="AH7194"/>
      <c r="AI7194"/>
      <c r="AJ7194"/>
      <c r="AK7194"/>
      <c r="AL7194"/>
      <c r="AM7194"/>
      <c r="AN7194"/>
      <c r="AO7194"/>
      <c r="AP7194"/>
      <c r="AQ7194"/>
      <c r="AR7194"/>
      <c r="AS7194"/>
      <c r="AT7194"/>
      <c r="AU7194"/>
      <c r="AV7194"/>
      <c r="AW7194"/>
      <c r="AX7194"/>
      <c r="AY7194"/>
      <c r="AZ7194"/>
      <c r="BA7194"/>
      <c r="BB7194"/>
      <c r="BC7194"/>
      <c r="BD7194"/>
      <c r="BE7194"/>
      <c r="BF7194"/>
      <c r="BG7194"/>
      <c r="BH7194"/>
      <c r="BI7194"/>
      <c r="BJ7194"/>
      <c r="BK7194"/>
      <c r="BL7194"/>
      <c r="BM7194"/>
      <c r="BN7194"/>
      <c r="BO7194"/>
    </row>
    <row r="7195" spans="1:67" ht="15" x14ac:dyDescent="0.25">
      <c r="A7195" s="245" t="s">
        <v>66</v>
      </c>
      <c r="B7195" s="245" t="s">
        <v>65</v>
      </c>
      <c r="C7195" s="245" t="s">
        <v>64</v>
      </c>
      <c r="D7195" s="245" t="s">
        <v>63</v>
      </c>
      <c r="E7195" s="246" t="s">
        <v>44</v>
      </c>
      <c r="F7195" s="245" t="s">
        <v>44</v>
      </c>
      <c r="G7195" s="245" t="s">
        <v>320</v>
      </c>
      <c r="H7195" s="245" t="s">
        <v>319</v>
      </c>
      <c r="I7195" s="245" t="s">
        <v>102</v>
      </c>
      <c r="J7195" s="245" t="s">
        <v>59</v>
      </c>
      <c r="K7195" s="246" t="s">
        <v>157</v>
      </c>
      <c r="L7195" s="245" t="s">
        <v>58</v>
      </c>
      <c r="M7195"/>
      <c r="N7195"/>
      <c r="O7195"/>
      <c r="P7195"/>
      <c r="Q7195"/>
      <c r="R7195"/>
      <c r="S7195"/>
      <c r="T7195"/>
      <c r="U7195"/>
      <c r="V7195"/>
      <c r="W7195"/>
      <c r="X7195"/>
      <c r="Y7195"/>
      <c r="Z7195"/>
      <c r="AA7195"/>
      <c r="AB7195"/>
      <c r="AC7195"/>
      <c r="AD7195"/>
      <c r="AE7195"/>
      <c r="AF7195"/>
      <c r="AG7195"/>
      <c r="AH7195"/>
      <c r="AI7195"/>
      <c r="AJ7195"/>
      <c r="AK7195"/>
      <c r="AL7195"/>
      <c r="AM7195"/>
      <c r="AN7195"/>
      <c r="AO7195"/>
      <c r="AP7195"/>
      <c r="AQ7195"/>
      <c r="AR7195"/>
      <c r="AS7195"/>
      <c r="AT7195"/>
      <c r="AU7195"/>
      <c r="AV7195"/>
      <c r="AW7195"/>
      <c r="AX7195"/>
      <c r="AY7195"/>
      <c r="AZ7195"/>
      <c r="BA7195"/>
      <c r="BB7195"/>
      <c r="BC7195"/>
      <c r="BD7195"/>
      <c r="BE7195"/>
      <c r="BF7195"/>
      <c r="BG7195"/>
      <c r="BH7195"/>
      <c r="BI7195"/>
      <c r="BJ7195"/>
      <c r="BK7195"/>
      <c r="BL7195"/>
      <c r="BM7195"/>
      <c r="BN7195"/>
      <c r="BO7195"/>
    </row>
    <row r="7196" spans="1:67" ht="15" x14ac:dyDescent="0.25">
      <c r="A7196" s="245" t="s">
        <v>66</v>
      </c>
      <c r="B7196" s="245" t="s">
        <v>65</v>
      </c>
      <c r="C7196" s="245" t="s">
        <v>64</v>
      </c>
      <c r="D7196" s="245" t="s">
        <v>63</v>
      </c>
      <c r="E7196" s="246" t="s">
        <v>44</v>
      </c>
      <c r="F7196" s="245" t="s">
        <v>44</v>
      </c>
      <c r="G7196" s="245" t="s">
        <v>318</v>
      </c>
      <c r="H7196" s="245" t="s">
        <v>317</v>
      </c>
      <c r="I7196" s="245" t="s">
        <v>102</v>
      </c>
      <c r="J7196" s="245" t="s">
        <v>59</v>
      </c>
      <c r="K7196" s="246" t="s">
        <v>898</v>
      </c>
      <c r="L7196" s="245" t="s">
        <v>58</v>
      </c>
      <c r="M7196"/>
      <c r="N7196"/>
      <c r="O7196"/>
      <c r="P7196"/>
      <c r="Q7196"/>
      <c r="R7196"/>
      <c r="S7196"/>
      <c r="T7196"/>
      <c r="U7196"/>
      <c r="V7196"/>
      <c r="W7196"/>
      <c r="X7196"/>
      <c r="Y7196"/>
      <c r="Z7196"/>
      <c r="AA7196"/>
      <c r="AB7196"/>
      <c r="AC7196"/>
      <c r="AD7196"/>
      <c r="AE7196"/>
      <c r="AF7196"/>
      <c r="AG7196"/>
      <c r="AH7196"/>
      <c r="AI7196"/>
      <c r="AJ7196"/>
      <c r="AK7196"/>
      <c r="AL7196"/>
      <c r="AM7196"/>
      <c r="AN7196"/>
      <c r="AO7196"/>
      <c r="AP7196"/>
      <c r="AQ7196"/>
      <c r="AR7196"/>
      <c r="AS7196"/>
      <c r="AT7196"/>
      <c r="AU7196"/>
      <c r="AV7196"/>
      <c r="AW7196"/>
      <c r="AX7196"/>
      <c r="AY7196"/>
      <c r="AZ7196"/>
      <c r="BA7196"/>
      <c r="BB7196"/>
      <c r="BC7196"/>
      <c r="BD7196"/>
      <c r="BE7196"/>
      <c r="BF7196"/>
      <c r="BG7196"/>
      <c r="BH7196"/>
      <c r="BI7196"/>
      <c r="BJ7196"/>
      <c r="BK7196"/>
      <c r="BL7196"/>
      <c r="BM7196"/>
      <c r="BN7196"/>
      <c r="BO7196"/>
    </row>
    <row r="7197" spans="1:67" ht="15" x14ac:dyDescent="0.25">
      <c r="A7197" s="245" t="s">
        <v>66</v>
      </c>
      <c r="B7197" s="245" t="s">
        <v>65</v>
      </c>
      <c r="C7197" s="245" t="s">
        <v>64</v>
      </c>
      <c r="D7197" s="245" t="s">
        <v>63</v>
      </c>
      <c r="E7197" s="246" t="s">
        <v>44</v>
      </c>
      <c r="F7197" s="245" t="s">
        <v>44</v>
      </c>
      <c r="G7197" s="245" t="s">
        <v>316</v>
      </c>
      <c r="H7197" s="245" t="s">
        <v>315</v>
      </c>
      <c r="I7197" s="245" t="s">
        <v>102</v>
      </c>
      <c r="J7197" s="245" t="s">
        <v>59</v>
      </c>
      <c r="K7197" s="246" t="s">
        <v>157</v>
      </c>
      <c r="L7197" s="245" t="s">
        <v>58</v>
      </c>
      <c r="M7197"/>
      <c r="N7197"/>
      <c r="O7197"/>
      <c r="P7197"/>
      <c r="Q7197"/>
      <c r="R7197"/>
      <c r="S7197"/>
      <c r="T7197"/>
      <c r="U7197"/>
      <c r="V7197"/>
      <c r="W7197"/>
      <c r="X7197"/>
      <c r="Y7197"/>
      <c r="Z7197"/>
      <c r="AA7197"/>
      <c r="AB7197"/>
      <c r="AC7197"/>
      <c r="AD7197"/>
      <c r="AE7197"/>
      <c r="AF7197"/>
      <c r="AG7197"/>
      <c r="AH7197"/>
      <c r="AI7197"/>
      <c r="AJ7197"/>
      <c r="AK7197"/>
      <c r="AL7197"/>
      <c r="AM7197"/>
      <c r="AN7197"/>
      <c r="AO7197"/>
      <c r="AP7197"/>
      <c r="AQ7197"/>
      <c r="AR7197"/>
      <c r="AS7197"/>
      <c r="AT7197"/>
      <c r="AU7197"/>
      <c r="AV7197"/>
      <c r="AW7197"/>
      <c r="AX7197"/>
      <c r="AY7197"/>
      <c r="AZ7197"/>
      <c r="BA7197"/>
      <c r="BB7197"/>
      <c r="BC7197"/>
      <c r="BD7197"/>
      <c r="BE7197"/>
      <c r="BF7197"/>
      <c r="BG7197"/>
      <c r="BH7197"/>
      <c r="BI7197"/>
      <c r="BJ7197"/>
      <c r="BK7197"/>
      <c r="BL7197"/>
      <c r="BM7197"/>
      <c r="BN7197"/>
      <c r="BO7197"/>
    </row>
    <row r="7198" spans="1:67" ht="15" x14ac:dyDescent="0.25">
      <c r="A7198" s="245" t="s">
        <v>66</v>
      </c>
      <c r="B7198" s="245" t="s">
        <v>65</v>
      </c>
      <c r="C7198" s="245" t="s">
        <v>64</v>
      </c>
      <c r="D7198" s="245" t="s">
        <v>63</v>
      </c>
      <c r="E7198" s="246" t="s">
        <v>44</v>
      </c>
      <c r="F7198" s="245" t="s">
        <v>44</v>
      </c>
      <c r="G7198" s="245" t="s">
        <v>314</v>
      </c>
      <c r="H7198" s="245" t="s">
        <v>313</v>
      </c>
      <c r="I7198" s="245" t="s">
        <v>102</v>
      </c>
      <c r="J7198" s="245" t="s">
        <v>59</v>
      </c>
      <c r="K7198" s="246" t="s">
        <v>6220</v>
      </c>
      <c r="L7198" s="245" t="s">
        <v>58</v>
      </c>
      <c r="M7198"/>
      <c r="N7198"/>
      <c r="O7198"/>
      <c r="P7198"/>
      <c r="Q7198"/>
      <c r="R7198"/>
      <c r="S7198"/>
      <c r="T7198"/>
      <c r="U7198"/>
      <c r="V7198"/>
      <c r="W7198"/>
      <c r="X7198"/>
      <c r="Y7198"/>
      <c r="Z7198"/>
      <c r="AA7198"/>
      <c r="AB7198"/>
      <c r="AC7198"/>
      <c r="AD7198"/>
      <c r="AE7198"/>
      <c r="AF7198"/>
      <c r="AG7198"/>
      <c r="AH7198"/>
      <c r="AI7198"/>
      <c r="AJ7198"/>
      <c r="AK7198"/>
      <c r="AL7198"/>
      <c r="AM7198"/>
      <c r="AN7198"/>
      <c r="AO7198"/>
      <c r="AP7198"/>
      <c r="AQ7198"/>
      <c r="AR7198"/>
      <c r="AS7198"/>
      <c r="AT7198"/>
      <c r="AU7198"/>
      <c r="AV7198"/>
      <c r="AW7198"/>
      <c r="AX7198"/>
      <c r="AY7198"/>
      <c r="AZ7198"/>
      <c r="BA7198"/>
      <c r="BB7198"/>
      <c r="BC7198"/>
      <c r="BD7198"/>
      <c r="BE7198"/>
      <c r="BF7198"/>
      <c r="BG7198"/>
      <c r="BH7198"/>
      <c r="BI7198"/>
      <c r="BJ7198"/>
      <c r="BK7198"/>
      <c r="BL7198"/>
      <c r="BM7198"/>
      <c r="BN7198"/>
      <c r="BO7198"/>
    </row>
    <row r="7199" spans="1:67" ht="15" x14ac:dyDescent="0.25">
      <c r="A7199" s="245" t="s">
        <v>66</v>
      </c>
      <c r="B7199" s="245" t="s">
        <v>65</v>
      </c>
      <c r="C7199" s="245" t="s">
        <v>64</v>
      </c>
      <c r="D7199" s="245" t="s">
        <v>63</v>
      </c>
      <c r="E7199" s="246" t="s">
        <v>44</v>
      </c>
      <c r="F7199" s="245" t="s">
        <v>44</v>
      </c>
      <c r="G7199" s="245" t="s">
        <v>312</v>
      </c>
      <c r="H7199" s="245" t="s">
        <v>311</v>
      </c>
      <c r="I7199" s="245" t="s">
        <v>102</v>
      </c>
      <c r="J7199" s="245" t="s">
        <v>59</v>
      </c>
      <c r="K7199" s="246" t="s">
        <v>8747</v>
      </c>
      <c r="L7199" s="245" t="s">
        <v>58</v>
      </c>
      <c r="M7199"/>
      <c r="N7199"/>
      <c r="O7199"/>
      <c r="P7199"/>
      <c r="Q7199"/>
      <c r="R7199"/>
      <c r="S7199"/>
      <c r="T7199"/>
      <c r="U7199"/>
      <c r="V7199"/>
      <c r="W7199"/>
      <c r="X7199"/>
      <c r="Y7199"/>
      <c r="Z7199"/>
      <c r="AA7199"/>
      <c r="AB7199"/>
      <c r="AC7199"/>
      <c r="AD7199"/>
      <c r="AE7199"/>
      <c r="AF7199"/>
      <c r="AG7199"/>
      <c r="AH7199"/>
      <c r="AI7199"/>
      <c r="AJ7199"/>
      <c r="AK7199"/>
      <c r="AL7199"/>
      <c r="AM7199"/>
      <c r="AN7199"/>
      <c r="AO7199"/>
      <c r="AP7199"/>
      <c r="AQ7199"/>
      <c r="AR7199"/>
      <c r="AS7199"/>
      <c r="AT7199"/>
      <c r="AU7199"/>
      <c r="AV7199"/>
      <c r="AW7199"/>
      <c r="AX7199"/>
      <c r="AY7199"/>
      <c r="AZ7199"/>
      <c r="BA7199"/>
      <c r="BB7199"/>
      <c r="BC7199"/>
      <c r="BD7199"/>
      <c r="BE7199"/>
      <c r="BF7199"/>
      <c r="BG7199"/>
      <c r="BH7199"/>
      <c r="BI7199"/>
      <c r="BJ7199"/>
      <c r="BK7199"/>
      <c r="BL7199"/>
      <c r="BM7199"/>
      <c r="BN7199"/>
      <c r="BO7199"/>
    </row>
    <row r="7200" spans="1:67" ht="15" x14ac:dyDescent="0.25">
      <c r="A7200" s="245" t="s">
        <v>66</v>
      </c>
      <c r="B7200" s="245" t="s">
        <v>65</v>
      </c>
      <c r="C7200" s="245" t="s">
        <v>64</v>
      </c>
      <c r="D7200" s="245" t="s">
        <v>63</v>
      </c>
      <c r="E7200" s="246" t="s">
        <v>44</v>
      </c>
      <c r="F7200" s="245" t="s">
        <v>44</v>
      </c>
      <c r="G7200" s="245" t="s">
        <v>310</v>
      </c>
      <c r="H7200" s="245" t="s">
        <v>309</v>
      </c>
      <c r="I7200" s="245" t="s">
        <v>102</v>
      </c>
      <c r="J7200" s="245" t="s">
        <v>59</v>
      </c>
      <c r="K7200" s="246" t="s">
        <v>645</v>
      </c>
      <c r="L7200" s="245" t="s">
        <v>58</v>
      </c>
      <c r="M7200"/>
      <c r="N7200"/>
      <c r="O7200"/>
      <c r="P7200"/>
      <c r="Q7200"/>
      <c r="R7200"/>
      <c r="S7200"/>
      <c r="T7200"/>
      <c r="U7200"/>
      <c r="V7200"/>
      <c r="W7200"/>
      <c r="X7200"/>
      <c r="Y7200"/>
      <c r="Z7200"/>
      <c r="AA7200"/>
      <c r="AB7200"/>
      <c r="AC7200"/>
      <c r="AD7200"/>
      <c r="AE7200"/>
      <c r="AF7200"/>
      <c r="AG7200"/>
      <c r="AH7200"/>
      <c r="AI7200"/>
      <c r="AJ7200"/>
      <c r="AK7200"/>
      <c r="AL7200"/>
      <c r="AM7200"/>
      <c r="AN7200"/>
      <c r="AO7200"/>
      <c r="AP7200"/>
      <c r="AQ7200"/>
      <c r="AR7200"/>
      <c r="AS7200"/>
      <c r="AT7200"/>
      <c r="AU7200"/>
      <c r="AV7200"/>
      <c r="AW7200"/>
      <c r="AX7200"/>
      <c r="AY7200"/>
      <c r="AZ7200"/>
      <c r="BA7200"/>
      <c r="BB7200"/>
      <c r="BC7200"/>
      <c r="BD7200"/>
      <c r="BE7200"/>
      <c r="BF7200"/>
      <c r="BG7200"/>
      <c r="BH7200"/>
      <c r="BI7200"/>
      <c r="BJ7200"/>
      <c r="BK7200"/>
      <c r="BL7200"/>
      <c r="BM7200"/>
      <c r="BN7200"/>
      <c r="BO7200"/>
    </row>
    <row r="7201" spans="1:67" ht="15" x14ac:dyDescent="0.25">
      <c r="A7201" s="245" t="s">
        <v>66</v>
      </c>
      <c r="B7201" s="245" t="s">
        <v>65</v>
      </c>
      <c r="C7201" s="245" t="s">
        <v>64</v>
      </c>
      <c r="D7201" s="245" t="s">
        <v>63</v>
      </c>
      <c r="E7201" s="246" t="s">
        <v>44</v>
      </c>
      <c r="F7201" s="245" t="s">
        <v>44</v>
      </c>
      <c r="G7201" s="245" t="s">
        <v>307</v>
      </c>
      <c r="H7201" s="245" t="s">
        <v>306</v>
      </c>
      <c r="I7201" s="245" t="s">
        <v>102</v>
      </c>
      <c r="J7201" s="245" t="s">
        <v>59</v>
      </c>
      <c r="K7201" s="246" t="s">
        <v>8747</v>
      </c>
      <c r="L7201" s="245" t="s">
        <v>58</v>
      </c>
      <c r="M7201"/>
      <c r="N7201"/>
      <c r="O7201"/>
      <c r="P7201"/>
      <c r="Q7201"/>
      <c r="R7201"/>
      <c r="S7201"/>
      <c r="T7201"/>
      <c r="U7201"/>
      <c r="V7201"/>
      <c r="W7201"/>
      <c r="X7201"/>
      <c r="Y7201"/>
      <c r="Z7201"/>
      <c r="AA7201"/>
      <c r="AB7201"/>
      <c r="AC7201"/>
      <c r="AD7201"/>
      <c r="AE7201"/>
      <c r="AF7201"/>
      <c r="AG7201"/>
      <c r="AH7201"/>
      <c r="AI7201"/>
      <c r="AJ7201"/>
      <c r="AK7201"/>
      <c r="AL7201"/>
      <c r="AM7201"/>
      <c r="AN7201"/>
      <c r="AO7201"/>
      <c r="AP7201"/>
      <c r="AQ7201"/>
      <c r="AR7201"/>
      <c r="AS7201"/>
      <c r="AT7201"/>
      <c r="AU7201"/>
      <c r="AV7201"/>
      <c r="AW7201"/>
      <c r="AX7201"/>
      <c r="AY7201"/>
      <c r="AZ7201"/>
      <c r="BA7201"/>
      <c r="BB7201"/>
      <c r="BC7201"/>
      <c r="BD7201"/>
      <c r="BE7201"/>
      <c r="BF7201"/>
      <c r="BG7201"/>
      <c r="BH7201"/>
      <c r="BI7201"/>
      <c r="BJ7201"/>
      <c r="BK7201"/>
      <c r="BL7201"/>
      <c r="BM7201"/>
      <c r="BN7201"/>
      <c r="BO7201"/>
    </row>
    <row r="7202" spans="1:67" ht="15" x14ac:dyDescent="0.25">
      <c r="A7202" s="245" t="s">
        <v>66</v>
      </c>
      <c r="B7202" s="245" t="s">
        <v>65</v>
      </c>
      <c r="C7202" s="245" t="s">
        <v>64</v>
      </c>
      <c r="D7202" s="245" t="s">
        <v>63</v>
      </c>
      <c r="E7202" s="246" t="s">
        <v>44</v>
      </c>
      <c r="F7202" s="245" t="s">
        <v>44</v>
      </c>
      <c r="G7202" s="245" t="s">
        <v>305</v>
      </c>
      <c r="H7202" s="245" t="s">
        <v>304</v>
      </c>
      <c r="I7202" s="245" t="s">
        <v>102</v>
      </c>
      <c r="J7202" s="245" t="s">
        <v>59</v>
      </c>
      <c r="K7202" s="246" t="s">
        <v>157</v>
      </c>
      <c r="L7202" s="245" t="s">
        <v>58</v>
      </c>
      <c r="M7202"/>
      <c r="N7202"/>
      <c r="O7202"/>
      <c r="P7202"/>
      <c r="Q7202"/>
      <c r="R7202"/>
      <c r="S7202"/>
      <c r="T7202"/>
      <c r="U7202"/>
      <c r="V7202"/>
      <c r="W7202"/>
      <c r="X7202"/>
      <c r="Y7202"/>
      <c r="Z7202"/>
      <c r="AA7202"/>
      <c r="AB7202"/>
      <c r="AC7202"/>
      <c r="AD7202"/>
      <c r="AE7202"/>
      <c r="AF7202"/>
      <c r="AG7202"/>
      <c r="AH7202"/>
      <c r="AI7202"/>
      <c r="AJ7202"/>
      <c r="AK7202"/>
      <c r="AL7202"/>
      <c r="AM7202"/>
      <c r="AN7202"/>
      <c r="AO7202"/>
      <c r="AP7202"/>
      <c r="AQ7202"/>
      <c r="AR7202"/>
      <c r="AS7202"/>
      <c r="AT7202"/>
      <c r="AU7202"/>
      <c r="AV7202"/>
      <c r="AW7202"/>
      <c r="AX7202"/>
      <c r="AY7202"/>
      <c r="AZ7202"/>
      <c r="BA7202"/>
      <c r="BB7202"/>
      <c r="BC7202"/>
      <c r="BD7202"/>
      <c r="BE7202"/>
      <c r="BF7202"/>
      <c r="BG7202"/>
      <c r="BH7202"/>
      <c r="BI7202"/>
      <c r="BJ7202"/>
      <c r="BK7202"/>
      <c r="BL7202"/>
      <c r="BM7202"/>
      <c r="BN7202"/>
      <c r="BO7202"/>
    </row>
    <row r="7203" spans="1:67" ht="15" x14ac:dyDescent="0.25">
      <c r="A7203" s="245" t="s">
        <v>66</v>
      </c>
      <c r="B7203" s="245" t="s">
        <v>65</v>
      </c>
      <c r="C7203" s="245" t="s">
        <v>64</v>
      </c>
      <c r="D7203" s="245" t="s">
        <v>63</v>
      </c>
      <c r="E7203" s="246" t="s">
        <v>44</v>
      </c>
      <c r="F7203" s="245" t="s">
        <v>44</v>
      </c>
      <c r="G7203" s="245" t="s">
        <v>303</v>
      </c>
      <c r="H7203" s="245" t="s">
        <v>302</v>
      </c>
      <c r="I7203" s="245" t="s">
        <v>102</v>
      </c>
      <c r="J7203" s="245" t="s">
        <v>59</v>
      </c>
      <c r="K7203" s="246" t="s">
        <v>179</v>
      </c>
      <c r="L7203" s="245" t="s">
        <v>58</v>
      </c>
      <c r="M7203"/>
      <c r="N7203"/>
      <c r="O7203"/>
      <c r="P7203"/>
      <c r="Q7203"/>
      <c r="R7203"/>
      <c r="S7203"/>
      <c r="T7203"/>
      <c r="U7203"/>
      <c r="V7203"/>
      <c r="W7203"/>
      <c r="X7203"/>
      <c r="Y7203"/>
      <c r="Z7203"/>
      <c r="AA7203"/>
      <c r="AB7203"/>
      <c r="AC7203"/>
      <c r="AD7203"/>
      <c r="AE7203"/>
      <c r="AF7203"/>
      <c r="AG7203"/>
      <c r="AH7203"/>
      <c r="AI7203"/>
      <c r="AJ7203"/>
      <c r="AK7203"/>
      <c r="AL7203"/>
      <c r="AM7203"/>
      <c r="AN7203"/>
      <c r="AO7203"/>
      <c r="AP7203"/>
      <c r="AQ7203"/>
      <c r="AR7203"/>
      <c r="AS7203"/>
      <c r="AT7203"/>
      <c r="AU7203"/>
      <c r="AV7203"/>
      <c r="AW7203"/>
      <c r="AX7203"/>
      <c r="AY7203"/>
      <c r="AZ7203"/>
      <c r="BA7203"/>
      <c r="BB7203"/>
      <c r="BC7203"/>
      <c r="BD7203"/>
      <c r="BE7203"/>
      <c r="BF7203"/>
      <c r="BG7203"/>
      <c r="BH7203"/>
      <c r="BI7203"/>
      <c r="BJ7203"/>
      <c r="BK7203"/>
      <c r="BL7203"/>
      <c r="BM7203"/>
      <c r="BN7203"/>
      <c r="BO7203"/>
    </row>
    <row r="7204" spans="1:67" ht="15" x14ac:dyDescent="0.25">
      <c r="A7204" s="245" t="s">
        <v>66</v>
      </c>
      <c r="B7204" s="245" t="s">
        <v>65</v>
      </c>
      <c r="C7204" s="245" t="s">
        <v>64</v>
      </c>
      <c r="D7204" s="245" t="s">
        <v>63</v>
      </c>
      <c r="E7204" s="246" t="s">
        <v>44</v>
      </c>
      <c r="F7204" s="245" t="s">
        <v>44</v>
      </c>
      <c r="G7204" s="245" t="s">
        <v>301</v>
      </c>
      <c r="H7204" s="245" t="s">
        <v>300</v>
      </c>
      <c r="I7204" s="245" t="s">
        <v>102</v>
      </c>
      <c r="J7204" s="245" t="s">
        <v>59</v>
      </c>
      <c r="K7204" s="246" t="s">
        <v>157</v>
      </c>
      <c r="L7204" s="245" t="s">
        <v>58</v>
      </c>
      <c r="M7204"/>
      <c r="N7204"/>
      <c r="O7204"/>
      <c r="P7204"/>
      <c r="Q7204"/>
      <c r="R7204"/>
      <c r="S7204"/>
      <c r="T7204"/>
      <c r="U7204"/>
      <c r="V7204"/>
      <c r="W7204"/>
      <c r="X7204"/>
      <c r="Y7204"/>
      <c r="Z7204"/>
      <c r="AA7204"/>
      <c r="AB7204"/>
      <c r="AC7204"/>
      <c r="AD7204"/>
      <c r="AE7204"/>
      <c r="AF7204"/>
      <c r="AG7204"/>
      <c r="AH7204"/>
      <c r="AI7204"/>
      <c r="AJ7204"/>
      <c r="AK7204"/>
      <c r="AL7204"/>
      <c r="AM7204"/>
      <c r="AN7204"/>
      <c r="AO7204"/>
      <c r="AP7204"/>
      <c r="AQ7204"/>
      <c r="AR7204"/>
      <c r="AS7204"/>
      <c r="AT7204"/>
      <c r="AU7204"/>
      <c r="AV7204"/>
      <c r="AW7204"/>
      <c r="AX7204"/>
      <c r="AY7204"/>
      <c r="AZ7204"/>
      <c r="BA7204"/>
      <c r="BB7204"/>
      <c r="BC7204"/>
      <c r="BD7204"/>
      <c r="BE7204"/>
      <c r="BF7204"/>
      <c r="BG7204"/>
      <c r="BH7204"/>
      <c r="BI7204"/>
      <c r="BJ7204"/>
      <c r="BK7204"/>
      <c r="BL7204"/>
      <c r="BM7204"/>
      <c r="BN7204"/>
      <c r="BO7204"/>
    </row>
    <row r="7205" spans="1:67" ht="15" x14ac:dyDescent="0.25">
      <c r="A7205" s="245" t="s">
        <v>66</v>
      </c>
      <c r="B7205" s="245" t="s">
        <v>65</v>
      </c>
      <c r="C7205" s="245" t="s">
        <v>64</v>
      </c>
      <c r="D7205" s="245" t="s">
        <v>63</v>
      </c>
      <c r="E7205" s="246" t="s">
        <v>44</v>
      </c>
      <c r="F7205" s="245" t="s">
        <v>44</v>
      </c>
      <c r="G7205" s="245" t="s">
        <v>299</v>
      </c>
      <c r="H7205" s="245" t="s">
        <v>298</v>
      </c>
      <c r="I7205" s="245" t="s">
        <v>102</v>
      </c>
      <c r="J7205" s="245" t="s">
        <v>59</v>
      </c>
      <c r="K7205" s="246" t="s">
        <v>188</v>
      </c>
      <c r="L7205" s="245" t="s">
        <v>58</v>
      </c>
      <c r="M7205"/>
      <c r="N7205"/>
      <c r="O7205"/>
      <c r="P7205"/>
      <c r="Q7205"/>
      <c r="R7205"/>
      <c r="S7205"/>
      <c r="T7205"/>
      <c r="U7205"/>
      <c r="V7205"/>
      <c r="W7205"/>
      <c r="X7205"/>
      <c r="Y7205"/>
      <c r="Z7205"/>
      <c r="AA7205"/>
      <c r="AB7205"/>
      <c r="AC7205"/>
      <c r="AD7205"/>
      <c r="AE7205"/>
      <c r="AF7205"/>
      <c r="AG7205"/>
      <c r="AH7205"/>
      <c r="AI7205"/>
      <c r="AJ7205"/>
      <c r="AK7205"/>
      <c r="AL7205"/>
      <c r="AM7205"/>
      <c r="AN7205"/>
      <c r="AO7205"/>
      <c r="AP7205"/>
      <c r="AQ7205"/>
      <c r="AR7205"/>
      <c r="AS7205"/>
      <c r="AT7205"/>
      <c r="AU7205"/>
      <c r="AV7205"/>
      <c r="AW7205"/>
      <c r="AX7205"/>
      <c r="AY7205"/>
      <c r="AZ7205"/>
      <c r="BA7205"/>
      <c r="BB7205"/>
      <c r="BC7205"/>
      <c r="BD7205"/>
      <c r="BE7205"/>
      <c r="BF7205"/>
      <c r="BG7205"/>
      <c r="BH7205"/>
      <c r="BI7205"/>
      <c r="BJ7205"/>
      <c r="BK7205"/>
      <c r="BL7205"/>
      <c r="BM7205"/>
      <c r="BN7205"/>
      <c r="BO7205"/>
    </row>
    <row r="7206" spans="1:67" ht="15" x14ac:dyDescent="0.25">
      <c r="A7206" s="245" t="s">
        <v>66</v>
      </c>
      <c r="B7206" s="245" t="s">
        <v>65</v>
      </c>
      <c r="C7206" s="245" t="s">
        <v>64</v>
      </c>
      <c r="D7206" s="245" t="s">
        <v>63</v>
      </c>
      <c r="E7206" s="246" t="s">
        <v>44</v>
      </c>
      <c r="F7206" s="245" t="s">
        <v>44</v>
      </c>
      <c r="G7206" s="245" t="s">
        <v>296</v>
      </c>
      <c r="H7206" s="245" t="s">
        <v>295</v>
      </c>
      <c r="I7206" s="245" t="s">
        <v>102</v>
      </c>
      <c r="J7206" s="245" t="s">
        <v>59</v>
      </c>
      <c r="K7206" s="246" t="s">
        <v>202</v>
      </c>
      <c r="L7206" s="245" t="s">
        <v>58</v>
      </c>
      <c r="M7206"/>
      <c r="N7206"/>
      <c r="O7206"/>
      <c r="P7206"/>
      <c r="Q7206"/>
      <c r="R7206"/>
      <c r="S7206"/>
      <c r="T7206"/>
      <c r="U7206"/>
      <c r="V7206"/>
      <c r="W7206"/>
      <c r="X7206"/>
      <c r="Y7206"/>
      <c r="Z7206"/>
      <c r="AA7206"/>
      <c r="AB7206"/>
      <c r="AC7206"/>
      <c r="AD7206"/>
      <c r="AE7206"/>
      <c r="AF7206"/>
      <c r="AG7206"/>
      <c r="AH7206"/>
      <c r="AI7206"/>
      <c r="AJ7206"/>
      <c r="AK7206"/>
      <c r="AL7206"/>
      <c r="AM7206"/>
      <c r="AN7206"/>
      <c r="AO7206"/>
      <c r="AP7206"/>
      <c r="AQ7206"/>
      <c r="AR7206"/>
      <c r="AS7206"/>
      <c r="AT7206"/>
      <c r="AU7206"/>
      <c r="AV7206"/>
      <c r="AW7206"/>
      <c r="AX7206"/>
      <c r="AY7206"/>
      <c r="AZ7206"/>
      <c r="BA7206"/>
      <c r="BB7206"/>
      <c r="BC7206"/>
      <c r="BD7206"/>
      <c r="BE7206"/>
      <c r="BF7206"/>
      <c r="BG7206"/>
      <c r="BH7206"/>
      <c r="BI7206"/>
      <c r="BJ7206"/>
      <c r="BK7206"/>
      <c r="BL7206"/>
      <c r="BM7206"/>
      <c r="BN7206"/>
      <c r="BO7206"/>
    </row>
    <row r="7207" spans="1:67" ht="15" x14ac:dyDescent="0.25">
      <c r="A7207" s="245" t="s">
        <v>66</v>
      </c>
      <c r="B7207" s="245" t="s">
        <v>65</v>
      </c>
      <c r="C7207" s="245" t="s">
        <v>64</v>
      </c>
      <c r="D7207" s="245" t="s">
        <v>63</v>
      </c>
      <c r="E7207" s="246" t="s">
        <v>44</v>
      </c>
      <c r="F7207" s="245" t="s">
        <v>44</v>
      </c>
      <c r="G7207" s="245" t="s">
        <v>294</v>
      </c>
      <c r="H7207" s="245" t="s">
        <v>293</v>
      </c>
      <c r="I7207" s="245" t="s">
        <v>102</v>
      </c>
      <c r="J7207" s="245" t="s">
        <v>59</v>
      </c>
      <c r="K7207" s="246" t="s">
        <v>888</v>
      </c>
      <c r="L7207" s="245" t="s">
        <v>58</v>
      </c>
      <c r="M7207"/>
      <c r="N7207"/>
      <c r="O7207"/>
      <c r="P7207"/>
      <c r="Q7207"/>
      <c r="R7207"/>
      <c r="S7207"/>
      <c r="T7207"/>
      <c r="U7207"/>
      <c r="V7207"/>
      <c r="W7207"/>
      <c r="X7207"/>
      <c r="Y7207"/>
      <c r="Z7207"/>
      <c r="AA7207"/>
      <c r="AB7207"/>
      <c r="AC7207"/>
      <c r="AD7207"/>
      <c r="AE7207"/>
      <c r="AF7207"/>
      <c r="AG7207"/>
      <c r="AH7207"/>
      <c r="AI7207"/>
      <c r="AJ7207"/>
      <c r="AK7207"/>
      <c r="AL7207"/>
      <c r="AM7207"/>
      <c r="AN7207"/>
      <c r="AO7207"/>
      <c r="AP7207"/>
      <c r="AQ7207"/>
      <c r="AR7207"/>
      <c r="AS7207"/>
      <c r="AT7207"/>
      <c r="AU7207"/>
      <c r="AV7207"/>
      <c r="AW7207"/>
      <c r="AX7207"/>
      <c r="AY7207"/>
      <c r="AZ7207"/>
      <c r="BA7207"/>
      <c r="BB7207"/>
      <c r="BC7207"/>
      <c r="BD7207"/>
      <c r="BE7207"/>
      <c r="BF7207"/>
      <c r="BG7207"/>
      <c r="BH7207"/>
      <c r="BI7207"/>
      <c r="BJ7207"/>
      <c r="BK7207"/>
      <c r="BL7207"/>
      <c r="BM7207"/>
      <c r="BN7207"/>
      <c r="BO7207"/>
    </row>
    <row r="7208" spans="1:67" ht="15" x14ac:dyDescent="0.25">
      <c r="A7208" s="245" t="s">
        <v>66</v>
      </c>
      <c r="B7208" s="245" t="s">
        <v>65</v>
      </c>
      <c r="C7208" s="245" t="s">
        <v>64</v>
      </c>
      <c r="D7208" s="245" t="s">
        <v>63</v>
      </c>
      <c r="E7208" s="246" t="s">
        <v>44</v>
      </c>
      <c r="F7208" s="245" t="s">
        <v>44</v>
      </c>
      <c r="G7208" s="245" t="s">
        <v>292</v>
      </c>
      <c r="H7208" s="245" t="s">
        <v>291</v>
      </c>
      <c r="I7208" s="245" t="s">
        <v>102</v>
      </c>
      <c r="J7208" s="245" t="s">
        <v>59</v>
      </c>
      <c r="K7208" s="246" t="s">
        <v>652</v>
      </c>
      <c r="L7208" s="245" t="s">
        <v>58</v>
      </c>
      <c r="M7208"/>
      <c r="N7208"/>
      <c r="O7208"/>
      <c r="P7208"/>
      <c r="Q7208"/>
      <c r="R7208"/>
      <c r="S7208"/>
      <c r="T7208"/>
      <c r="U7208"/>
      <c r="V7208"/>
      <c r="W7208"/>
      <c r="X7208"/>
      <c r="Y7208"/>
      <c r="Z7208"/>
      <c r="AA7208"/>
      <c r="AB7208"/>
      <c r="AC7208"/>
      <c r="AD7208"/>
      <c r="AE7208"/>
      <c r="AF7208"/>
      <c r="AG7208"/>
      <c r="AH7208"/>
      <c r="AI7208"/>
      <c r="AJ7208"/>
      <c r="AK7208"/>
      <c r="AL7208"/>
      <c r="AM7208"/>
      <c r="AN7208"/>
      <c r="AO7208"/>
      <c r="AP7208"/>
      <c r="AQ7208"/>
      <c r="AR7208"/>
      <c r="AS7208"/>
      <c r="AT7208"/>
      <c r="AU7208"/>
      <c r="AV7208"/>
      <c r="AW7208"/>
      <c r="AX7208"/>
      <c r="AY7208"/>
      <c r="AZ7208"/>
      <c r="BA7208"/>
      <c r="BB7208"/>
      <c r="BC7208"/>
      <c r="BD7208"/>
      <c r="BE7208"/>
      <c r="BF7208"/>
      <c r="BG7208"/>
      <c r="BH7208"/>
      <c r="BI7208"/>
      <c r="BJ7208"/>
      <c r="BK7208"/>
      <c r="BL7208"/>
      <c r="BM7208"/>
      <c r="BN7208"/>
      <c r="BO7208"/>
    </row>
    <row r="7209" spans="1:67" ht="15" x14ac:dyDescent="0.25">
      <c r="A7209" s="245" t="s">
        <v>66</v>
      </c>
      <c r="B7209" s="245" t="s">
        <v>65</v>
      </c>
      <c r="C7209" s="245" t="s">
        <v>64</v>
      </c>
      <c r="D7209" s="245" t="s">
        <v>63</v>
      </c>
      <c r="E7209" s="246" t="s">
        <v>44</v>
      </c>
      <c r="F7209" s="245" t="s">
        <v>44</v>
      </c>
      <c r="G7209" s="245" t="s">
        <v>290</v>
      </c>
      <c r="H7209" s="245" t="s">
        <v>289</v>
      </c>
      <c r="I7209" s="245" t="s">
        <v>102</v>
      </c>
      <c r="J7209" s="245" t="s">
        <v>59</v>
      </c>
      <c r="K7209" s="246" t="s">
        <v>8759</v>
      </c>
      <c r="L7209" s="245" t="s">
        <v>58</v>
      </c>
      <c r="M7209"/>
      <c r="N7209"/>
      <c r="O7209"/>
      <c r="P7209"/>
      <c r="Q7209"/>
      <c r="R7209"/>
      <c r="S7209"/>
      <c r="T7209"/>
      <c r="U7209"/>
      <c r="V7209"/>
      <c r="W7209"/>
      <c r="X7209"/>
      <c r="Y7209"/>
      <c r="Z7209"/>
      <c r="AA7209"/>
      <c r="AB7209"/>
      <c r="AC7209"/>
      <c r="AD7209"/>
      <c r="AE7209"/>
      <c r="AF7209"/>
      <c r="AG7209"/>
      <c r="AH7209"/>
      <c r="AI7209"/>
      <c r="AJ7209"/>
      <c r="AK7209"/>
      <c r="AL7209"/>
      <c r="AM7209"/>
      <c r="AN7209"/>
      <c r="AO7209"/>
      <c r="AP7209"/>
      <c r="AQ7209"/>
      <c r="AR7209"/>
      <c r="AS7209"/>
      <c r="AT7209"/>
      <c r="AU7209"/>
      <c r="AV7209"/>
      <c r="AW7209"/>
      <c r="AX7209"/>
      <c r="AY7209"/>
      <c r="AZ7209"/>
      <c r="BA7209"/>
      <c r="BB7209"/>
      <c r="BC7209"/>
      <c r="BD7209"/>
      <c r="BE7209"/>
      <c r="BF7209"/>
      <c r="BG7209"/>
      <c r="BH7209"/>
      <c r="BI7209"/>
      <c r="BJ7209"/>
      <c r="BK7209"/>
      <c r="BL7209"/>
      <c r="BM7209"/>
      <c r="BN7209"/>
      <c r="BO7209"/>
    </row>
    <row r="7210" spans="1:67" ht="15" x14ac:dyDescent="0.25">
      <c r="A7210" s="245" t="s">
        <v>66</v>
      </c>
      <c r="B7210" s="245" t="s">
        <v>65</v>
      </c>
      <c r="C7210" s="245" t="s">
        <v>64</v>
      </c>
      <c r="D7210" s="245" t="s">
        <v>63</v>
      </c>
      <c r="E7210" s="246" t="s">
        <v>44</v>
      </c>
      <c r="F7210" s="245" t="s">
        <v>44</v>
      </c>
      <c r="G7210" s="245" t="s">
        <v>288</v>
      </c>
      <c r="H7210" s="245" t="s">
        <v>287</v>
      </c>
      <c r="I7210" s="245" t="s">
        <v>102</v>
      </c>
      <c r="J7210" s="245" t="s">
        <v>59</v>
      </c>
      <c r="K7210" s="246" t="s">
        <v>105</v>
      </c>
      <c r="L7210" s="245" t="s">
        <v>58</v>
      </c>
      <c r="M7210"/>
      <c r="N7210"/>
      <c r="O7210"/>
      <c r="P7210"/>
      <c r="Q7210"/>
      <c r="R7210"/>
      <c r="S7210"/>
      <c r="T7210"/>
      <c r="U7210"/>
      <c r="V7210"/>
      <c r="W7210"/>
      <c r="X7210"/>
      <c r="Y7210"/>
      <c r="Z7210"/>
      <c r="AA7210"/>
      <c r="AB7210"/>
      <c r="AC7210"/>
      <c r="AD7210"/>
      <c r="AE7210"/>
      <c r="AF7210"/>
      <c r="AG7210"/>
      <c r="AH7210"/>
      <c r="AI7210"/>
      <c r="AJ7210"/>
      <c r="AK7210"/>
      <c r="AL7210"/>
      <c r="AM7210"/>
      <c r="AN7210"/>
      <c r="AO7210"/>
      <c r="AP7210"/>
      <c r="AQ7210"/>
      <c r="AR7210"/>
      <c r="AS7210"/>
      <c r="AT7210"/>
      <c r="AU7210"/>
      <c r="AV7210"/>
      <c r="AW7210"/>
      <c r="AX7210"/>
      <c r="AY7210"/>
      <c r="AZ7210"/>
      <c r="BA7210"/>
      <c r="BB7210"/>
      <c r="BC7210"/>
      <c r="BD7210"/>
      <c r="BE7210"/>
      <c r="BF7210"/>
      <c r="BG7210"/>
      <c r="BH7210"/>
      <c r="BI7210"/>
      <c r="BJ7210"/>
      <c r="BK7210"/>
      <c r="BL7210"/>
      <c r="BM7210"/>
      <c r="BN7210"/>
      <c r="BO7210"/>
    </row>
    <row r="7211" spans="1:67" ht="15" x14ac:dyDescent="0.25">
      <c r="A7211" s="245" t="s">
        <v>66</v>
      </c>
      <c r="B7211" s="245" t="s">
        <v>65</v>
      </c>
      <c r="C7211" s="245" t="s">
        <v>64</v>
      </c>
      <c r="D7211" s="245" t="s">
        <v>63</v>
      </c>
      <c r="E7211" s="246" t="s">
        <v>44</v>
      </c>
      <c r="F7211" s="245" t="s">
        <v>44</v>
      </c>
      <c r="G7211" s="245" t="s">
        <v>286</v>
      </c>
      <c r="H7211" s="245" t="s">
        <v>285</v>
      </c>
      <c r="I7211" s="245" t="s">
        <v>102</v>
      </c>
      <c r="J7211" s="245" t="s">
        <v>59</v>
      </c>
      <c r="K7211" s="246" t="s">
        <v>889</v>
      </c>
      <c r="L7211" s="245" t="s">
        <v>58</v>
      </c>
      <c r="M7211"/>
      <c r="N7211"/>
      <c r="O7211"/>
      <c r="P7211"/>
      <c r="Q7211"/>
      <c r="R7211"/>
      <c r="S7211"/>
      <c r="T7211"/>
      <c r="U7211"/>
      <c r="V7211"/>
      <c r="W7211"/>
      <c r="X7211"/>
      <c r="Y7211"/>
      <c r="Z7211"/>
      <c r="AA7211"/>
      <c r="AB7211"/>
      <c r="AC7211"/>
      <c r="AD7211"/>
      <c r="AE7211"/>
      <c r="AF7211"/>
      <c r="AG7211"/>
      <c r="AH7211"/>
      <c r="AI7211"/>
      <c r="AJ7211"/>
      <c r="AK7211"/>
      <c r="AL7211"/>
      <c r="AM7211"/>
      <c r="AN7211"/>
      <c r="AO7211"/>
      <c r="AP7211"/>
      <c r="AQ7211"/>
      <c r="AR7211"/>
      <c r="AS7211"/>
      <c r="AT7211"/>
      <c r="AU7211"/>
      <c r="AV7211"/>
      <c r="AW7211"/>
      <c r="AX7211"/>
      <c r="AY7211"/>
      <c r="AZ7211"/>
      <c r="BA7211"/>
      <c r="BB7211"/>
      <c r="BC7211"/>
      <c r="BD7211"/>
      <c r="BE7211"/>
      <c r="BF7211"/>
      <c r="BG7211"/>
      <c r="BH7211"/>
      <c r="BI7211"/>
      <c r="BJ7211"/>
      <c r="BK7211"/>
      <c r="BL7211"/>
      <c r="BM7211"/>
      <c r="BN7211"/>
      <c r="BO7211"/>
    </row>
    <row r="7212" spans="1:67" ht="15" x14ac:dyDescent="0.25">
      <c r="A7212" s="245" t="s">
        <v>66</v>
      </c>
      <c r="B7212" s="245" t="s">
        <v>65</v>
      </c>
      <c r="C7212" s="245" t="s">
        <v>64</v>
      </c>
      <c r="D7212" s="245" t="s">
        <v>63</v>
      </c>
      <c r="E7212" s="246" t="s">
        <v>44</v>
      </c>
      <c r="F7212" s="245" t="s">
        <v>44</v>
      </c>
      <c r="G7212" s="245" t="s">
        <v>284</v>
      </c>
      <c r="H7212" s="245" t="s">
        <v>283</v>
      </c>
      <c r="I7212" s="245" t="s">
        <v>102</v>
      </c>
      <c r="J7212" s="245" t="s">
        <v>59</v>
      </c>
      <c r="K7212" s="246" t="s">
        <v>6083</v>
      </c>
      <c r="L7212" s="245" t="s">
        <v>58</v>
      </c>
      <c r="M7212"/>
      <c r="N7212"/>
      <c r="O7212"/>
      <c r="P7212"/>
      <c r="Q7212"/>
      <c r="R7212"/>
      <c r="S7212"/>
      <c r="T7212"/>
      <c r="U7212"/>
      <c r="V7212"/>
      <c r="W7212"/>
      <c r="X7212"/>
      <c r="Y7212"/>
      <c r="Z7212"/>
      <c r="AA7212"/>
      <c r="AB7212"/>
      <c r="AC7212"/>
      <c r="AD7212"/>
      <c r="AE7212"/>
      <c r="AF7212"/>
      <c r="AG7212"/>
      <c r="AH7212"/>
      <c r="AI7212"/>
      <c r="AJ7212"/>
      <c r="AK7212"/>
      <c r="AL7212"/>
      <c r="AM7212"/>
      <c r="AN7212"/>
      <c r="AO7212"/>
      <c r="AP7212"/>
      <c r="AQ7212"/>
      <c r="AR7212"/>
      <c r="AS7212"/>
      <c r="AT7212"/>
      <c r="AU7212"/>
      <c r="AV7212"/>
      <c r="AW7212"/>
      <c r="AX7212"/>
      <c r="AY7212"/>
      <c r="AZ7212"/>
      <c r="BA7212"/>
      <c r="BB7212"/>
      <c r="BC7212"/>
      <c r="BD7212"/>
      <c r="BE7212"/>
      <c r="BF7212"/>
      <c r="BG7212"/>
      <c r="BH7212"/>
      <c r="BI7212"/>
      <c r="BJ7212"/>
      <c r="BK7212"/>
      <c r="BL7212"/>
      <c r="BM7212"/>
      <c r="BN7212"/>
      <c r="BO7212"/>
    </row>
    <row r="7213" spans="1:67" ht="15" x14ac:dyDescent="0.25">
      <c r="A7213" s="245" t="s">
        <v>66</v>
      </c>
      <c r="B7213" s="245" t="s">
        <v>65</v>
      </c>
      <c r="C7213" s="245" t="s">
        <v>64</v>
      </c>
      <c r="D7213" s="245" t="s">
        <v>63</v>
      </c>
      <c r="E7213" s="246" t="s">
        <v>44</v>
      </c>
      <c r="F7213" s="245" t="s">
        <v>44</v>
      </c>
      <c r="G7213" s="245" t="s">
        <v>282</v>
      </c>
      <c r="H7213" s="245" t="s">
        <v>281</v>
      </c>
      <c r="I7213" s="245" t="s">
        <v>102</v>
      </c>
      <c r="J7213" s="245" t="s">
        <v>106</v>
      </c>
      <c r="K7213" s="246" t="s">
        <v>6220</v>
      </c>
      <c r="L7213" s="245" t="s">
        <v>58</v>
      </c>
      <c r="M7213"/>
      <c r="N7213"/>
      <c r="O7213"/>
      <c r="P7213"/>
      <c r="Q7213"/>
      <c r="R7213"/>
      <c r="S7213"/>
      <c r="T7213"/>
      <c r="U7213"/>
      <c r="V7213"/>
      <c r="W7213"/>
      <c r="X7213"/>
      <c r="Y7213"/>
      <c r="Z7213"/>
      <c r="AA7213"/>
      <c r="AB7213"/>
      <c r="AC7213"/>
      <c r="AD7213"/>
      <c r="AE7213"/>
      <c r="AF7213"/>
      <c r="AG7213"/>
      <c r="AH7213"/>
      <c r="AI7213"/>
      <c r="AJ7213"/>
      <c r="AK7213"/>
      <c r="AL7213"/>
      <c r="AM7213"/>
      <c r="AN7213"/>
      <c r="AO7213"/>
      <c r="AP7213"/>
      <c r="AQ7213"/>
      <c r="AR7213"/>
      <c r="AS7213"/>
      <c r="AT7213"/>
      <c r="AU7213"/>
      <c r="AV7213"/>
      <c r="AW7213"/>
      <c r="AX7213"/>
      <c r="AY7213"/>
      <c r="AZ7213"/>
      <c r="BA7213"/>
      <c r="BB7213"/>
      <c r="BC7213"/>
      <c r="BD7213"/>
      <c r="BE7213"/>
      <c r="BF7213"/>
      <c r="BG7213"/>
      <c r="BH7213"/>
      <c r="BI7213"/>
      <c r="BJ7213"/>
      <c r="BK7213"/>
      <c r="BL7213"/>
      <c r="BM7213"/>
      <c r="BN7213"/>
      <c r="BO7213"/>
    </row>
    <row r="7214" spans="1:67" ht="15" x14ac:dyDescent="0.25">
      <c r="A7214" s="245" t="s">
        <v>66</v>
      </c>
      <c r="B7214" s="245" t="s">
        <v>65</v>
      </c>
      <c r="C7214" s="245" t="s">
        <v>64</v>
      </c>
      <c r="D7214" s="245" t="s">
        <v>63</v>
      </c>
      <c r="E7214" s="246" t="s">
        <v>44</v>
      </c>
      <c r="F7214" s="245" t="s">
        <v>44</v>
      </c>
      <c r="G7214" s="245" t="s">
        <v>280</v>
      </c>
      <c r="H7214" s="245" t="s">
        <v>279</v>
      </c>
      <c r="I7214" s="245" t="s">
        <v>102</v>
      </c>
      <c r="J7214" s="245" t="s">
        <v>59</v>
      </c>
      <c r="K7214" s="246" t="s">
        <v>170</v>
      </c>
      <c r="L7214" s="245" t="s">
        <v>58</v>
      </c>
      <c r="M7214"/>
      <c r="N7214"/>
      <c r="O7214"/>
      <c r="P7214"/>
      <c r="Q7214"/>
      <c r="R7214"/>
      <c r="S7214"/>
      <c r="T7214"/>
      <c r="U7214"/>
      <c r="V7214"/>
      <c r="W7214"/>
      <c r="X7214"/>
      <c r="Y7214"/>
      <c r="Z7214"/>
      <c r="AA7214"/>
      <c r="AB7214"/>
      <c r="AC7214"/>
      <c r="AD7214"/>
      <c r="AE7214"/>
      <c r="AF7214"/>
      <c r="AG7214"/>
      <c r="AH7214"/>
      <c r="AI7214"/>
      <c r="AJ7214"/>
      <c r="AK7214"/>
      <c r="AL7214"/>
      <c r="AM7214"/>
      <c r="AN7214"/>
      <c r="AO7214"/>
      <c r="AP7214"/>
      <c r="AQ7214"/>
      <c r="AR7214"/>
      <c r="AS7214"/>
      <c r="AT7214"/>
      <c r="AU7214"/>
      <c r="AV7214"/>
      <c r="AW7214"/>
      <c r="AX7214"/>
      <c r="AY7214"/>
      <c r="AZ7214"/>
      <c r="BA7214"/>
      <c r="BB7214"/>
      <c r="BC7214"/>
      <c r="BD7214"/>
      <c r="BE7214"/>
      <c r="BF7214"/>
      <c r="BG7214"/>
      <c r="BH7214"/>
      <c r="BI7214"/>
      <c r="BJ7214"/>
      <c r="BK7214"/>
      <c r="BL7214"/>
      <c r="BM7214"/>
      <c r="BN7214"/>
      <c r="BO7214"/>
    </row>
    <row r="7215" spans="1:67" ht="15" x14ac:dyDescent="0.25">
      <c r="A7215" s="245" t="s">
        <v>66</v>
      </c>
      <c r="B7215" s="245" t="s">
        <v>65</v>
      </c>
      <c r="C7215" s="245" t="s">
        <v>64</v>
      </c>
      <c r="D7215" s="245" t="s">
        <v>63</v>
      </c>
      <c r="E7215" s="246" t="s">
        <v>44</v>
      </c>
      <c r="F7215" s="245" t="s">
        <v>44</v>
      </c>
      <c r="G7215" s="245" t="s">
        <v>278</v>
      </c>
      <c r="H7215" s="245" t="s">
        <v>277</v>
      </c>
      <c r="I7215" s="245" t="s">
        <v>102</v>
      </c>
      <c r="J7215" s="245" t="s">
        <v>106</v>
      </c>
      <c r="K7215" s="246" t="s">
        <v>4166</v>
      </c>
      <c r="L7215" s="245" t="s">
        <v>58</v>
      </c>
      <c r="M7215"/>
      <c r="N7215"/>
      <c r="O7215"/>
      <c r="P7215"/>
      <c r="Q7215"/>
      <c r="R7215"/>
      <c r="S7215"/>
      <c r="T7215"/>
      <c r="U7215"/>
      <c r="V7215"/>
      <c r="W7215"/>
      <c r="X7215"/>
      <c r="Y7215"/>
      <c r="Z7215"/>
      <c r="AA7215"/>
      <c r="AB7215"/>
      <c r="AC7215"/>
      <c r="AD7215"/>
      <c r="AE7215"/>
      <c r="AF7215"/>
      <c r="AG7215"/>
      <c r="AH7215"/>
      <c r="AI7215"/>
      <c r="AJ7215"/>
      <c r="AK7215"/>
      <c r="AL7215"/>
      <c r="AM7215"/>
      <c r="AN7215"/>
      <c r="AO7215"/>
      <c r="AP7215"/>
      <c r="AQ7215"/>
      <c r="AR7215"/>
      <c r="AS7215"/>
      <c r="AT7215"/>
      <c r="AU7215"/>
      <c r="AV7215"/>
      <c r="AW7215"/>
      <c r="AX7215"/>
      <c r="AY7215"/>
      <c r="AZ7215"/>
      <c r="BA7215"/>
      <c r="BB7215"/>
      <c r="BC7215"/>
      <c r="BD7215"/>
      <c r="BE7215"/>
      <c r="BF7215"/>
      <c r="BG7215"/>
      <c r="BH7215"/>
      <c r="BI7215"/>
      <c r="BJ7215"/>
      <c r="BK7215"/>
      <c r="BL7215"/>
      <c r="BM7215"/>
      <c r="BN7215"/>
      <c r="BO7215"/>
    </row>
    <row r="7216" spans="1:67" ht="15" x14ac:dyDescent="0.25">
      <c r="A7216" s="245" t="s">
        <v>66</v>
      </c>
      <c r="B7216" s="245" t="s">
        <v>65</v>
      </c>
      <c r="C7216" s="245" t="s">
        <v>64</v>
      </c>
      <c r="D7216" s="245" t="s">
        <v>63</v>
      </c>
      <c r="E7216" s="246" t="s">
        <v>44</v>
      </c>
      <c r="F7216" s="245" t="s">
        <v>44</v>
      </c>
      <c r="G7216" s="245" t="s">
        <v>276</v>
      </c>
      <c r="H7216" s="245" t="s">
        <v>275</v>
      </c>
      <c r="I7216" s="245" t="s">
        <v>102</v>
      </c>
      <c r="J7216" s="245" t="s">
        <v>59</v>
      </c>
      <c r="K7216" s="246" t="s">
        <v>25862</v>
      </c>
      <c r="L7216" s="245" t="s">
        <v>58</v>
      </c>
      <c r="M7216"/>
      <c r="N7216"/>
      <c r="O7216"/>
      <c r="P7216"/>
      <c r="Q7216"/>
      <c r="R7216"/>
      <c r="S7216"/>
      <c r="T7216"/>
      <c r="U7216"/>
      <c r="V7216"/>
      <c r="W7216"/>
      <c r="X7216"/>
      <c r="Y7216"/>
      <c r="Z7216"/>
      <c r="AA7216"/>
      <c r="AB7216"/>
      <c r="AC7216"/>
      <c r="AD7216"/>
      <c r="AE7216"/>
      <c r="AF7216"/>
      <c r="AG7216"/>
      <c r="AH7216"/>
      <c r="AI7216"/>
      <c r="AJ7216"/>
      <c r="AK7216"/>
      <c r="AL7216"/>
      <c r="AM7216"/>
      <c r="AN7216"/>
      <c r="AO7216"/>
      <c r="AP7216"/>
      <c r="AQ7216"/>
      <c r="AR7216"/>
      <c r="AS7216"/>
      <c r="AT7216"/>
      <c r="AU7216"/>
      <c r="AV7216"/>
      <c r="AW7216"/>
      <c r="AX7216"/>
      <c r="AY7216"/>
      <c r="AZ7216"/>
      <c r="BA7216"/>
      <c r="BB7216"/>
      <c r="BC7216"/>
      <c r="BD7216"/>
      <c r="BE7216"/>
      <c r="BF7216"/>
      <c r="BG7216"/>
      <c r="BH7216"/>
      <c r="BI7216"/>
      <c r="BJ7216"/>
      <c r="BK7216"/>
      <c r="BL7216"/>
      <c r="BM7216"/>
      <c r="BN7216"/>
      <c r="BO7216"/>
    </row>
    <row r="7217" spans="1:67" ht="15" x14ac:dyDescent="0.25">
      <c r="A7217" s="245" t="s">
        <v>66</v>
      </c>
      <c r="B7217" s="245" t="s">
        <v>65</v>
      </c>
      <c r="C7217" s="245" t="s">
        <v>64</v>
      </c>
      <c r="D7217" s="245" t="s">
        <v>63</v>
      </c>
      <c r="E7217" s="246" t="s">
        <v>44</v>
      </c>
      <c r="F7217" s="245" t="s">
        <v>44</v>
      </c>
      <c r="G7217" s="245" t="s">
        <v>274</v>
      </c>
      <c r="H7217" s="245" t="s">
        <v>273</v>
      </c>
      <c r="I7217" s="245" t="s">
        <v>102</v>
      </c>
      <c r="J7217" s="245" t="s">
        <v>59</v>
      </c>
      <c r="K7217" s="246" t="s">
        <v>14356</v>
      </c>
      <c r="L7217" s="245" t="s">
        <v>58</v>
      </c>
      <c r="M7217"/>
      <c r="N7217"/>
      <c r="O7217"/>
      <c r="P7217"/>
      <c r="Q7217"/>
      <c r="R7217"/>
      <c r="S7217"/>
      <c r="T7217"/>
      <c r="U7217"/>
      <c r="V7217"/>
      <c r="W7217"/>
      <c r="X7217"/>
      <c r="Y7217"/>
      <c r="Z7217"/>
      <c r="AA7217"/>
      <c r="AB7217"/>
      <c r="AC7217"/>
      <c r="AD7217"/>
      <c r="AE7217"/>
      <c r="AF7217"/>
      <c r="AG7217"/>
      <c r="AH7217"/>
      <c r="AI7217"/>
      <c r="AJ7217"/>
      <c r="AK7217"/>
      <c r="AL7217"/>
      <c r="AM7217"/>
      <c r="AN7217"/>
      <c r="AO7217"/>
      <c r="AP7217"/>
      <c r="AQ7217"/>
      <c r="AR7217"/>
      <c r="AS7217"/>
      <c r="AT7217"/>
      <c r="AU7217"/>
      <c r="AV7217"/>
      <c r="AW7217"/>
      <c r="AX7217"/>
      <c r="AY7217"/>
      <c r="AZ7217"/>
      <c r="BA7217"/>
      <c r="BB7217"/>
      <c r="BC7217"/>
      <c r="BD7217"/>
      <c r="BE7217"/>
      <c r="BF7217"/>
      <c r="BG7217"/>
      <c r="BH7217"/>
      <c r="BI7217"/>
      <c r="BJ7217"/>
      <c r="BK7217"/>
      <c r="BL7217"/>
      <c r="BM7217"/>
      <c r="BN7217"/>
      <c r="BO7217"/>
    </row>
    <row r="7218" spans="1:67" ht="15" x14ac:dyDescent="0.25">
      <c r="A7218" s="245" t="s">
        <v>66</v>
      </c>
      <c r="B7218" s="245" t="s">
        <v>65</v>
      </c>
      <c r="C7218" s="245" t="s">
        <v>64</v>
      </c>
      <c r="D7218" s="245" t="s">
        <v>63</v>
      </c>
      <c r="E7218" s="246" t="s">
        <v>44</v>
      </c>
      <c r="F7218" s="245" t="s">
        <v>44</v>
      </c>
      <c r="G7218" s="245" t="s">
        <v>271</v>
      </c>
      <c r="H7218" s="245" t="s">
        <v>270</v>
      </c>
      <c r="I7218" s="245" t="s">
        <v>102</v>
      </c>
      <c r="J7218" s="245" t="s">
        <v>106</v>
      </c>
      <c r="K7218" s="246" t="s">
        <v>251</v>
      </c>
      <c r="L7218" s="245" t="s">
        <v>58</v>
      </c>
      <c r="M7218"/>
      <c r="N7218"/>
      <c r="O7218"/>
      <c r="P7218"/>
      <c r="Q7218"/>
      <c r="R7218"/>
      <c r="S7218"/>
      <c r="T7218"/>
      <c r="U7218"/>
      <c r="V7218"/>
      <c r="W7218"/>
      <c r="X7218"/>
      <c r="Y7218"/>
      <c r="Z7218"/>
      <c r="AA7218"/>
      <c r="AB7218"/>
      <c r="AC7218"/>
      <c r="AD7218"/>
      <c r="AE7218"/>
      <c r="AF7218"/>
      <c r="AG7218"/>
      <c r="AH7218"/>
      <c r="AI7218"/>
      <c r="AJ7218"/>
      <c r="AK7218"/>
      <c r="AL7218"/>
      <c r="AM7218"/>
      <c r="AN7218"/>
      <c r="AO7218"/>
      <c r="AP7218"/>
      <c r="AQ7218"/>
      <c r="AR7218"/>
      <c r="AS7218"/>
      <c r="AT7218"/>
      <c r="AU7218"/>
      <c r="AV7218"/>
      <c r="AW7218"/>
      <c r="AX7218"/>
      <c r="AY7218"/>
      <c r="AZ7218"/>
      <c r="BA7218"/>
      <c r="BB7218"/>
      <c r="BC7218"/>
      <c r="BD7218"/>
      <c r="BE7218"/>
      <c r="BF7218"/>
      <c r="BG7218"/>
      <c r="BH7218"/>
      <c r="BI7218"/>
      <c r="BJ7218"/>
      <c r="BK7218"/>
      <c r="BL7218"/>
      <c r="BM7218"/>
      <c r="BN7218"/>
      <c r="BO7218"/>
    </row>
    <row r="7219" spans="1:67" ht="15" x14ac:dyDescent="0.25">
      <c r="A7219" s="245" t="s">
        <v>66</v>
      </c>
      <c r="B7219" s="245" t="s">
        <v>65</v>
      </c>
      <c r="C7219" s="245" t="s">
        <v>64</v>
      </c>
      <c r="D7219" s="245" t="s">
        <v>63</v>
      </c>
      <c r="E7219" s="246" t="s">
        <v>44</v>
      </c>
      <c r="F7219" s="245" t="s">
        <v>44</v>
      </c>
      <c r="G7219" s="245" t="s">
        <v>269</v>
      </c>
      <c r="H7219" s="245" t="s">
        <v>268</v>
      </c>
      <c r="I7219" s="245" t="s">
        <v>102</v>
      </c>
      <c r="J7219" s="245" t="s">
        <v>59</v>
      </c>
      <c r="K7219" s="246" t="s">
        <v>197</v>
      </c>
      <c r="L7219" s="245" t="s">
        <v>58</v>
      </c>
      <c r="M7219"/>
      <c r="N7219"/>
      <c r="O7219"/>
      <c r="P7219"/>
      <c r="Q7219"/>
      <c r="R7219"/>
      <c r="S7219"/>
      <c r="T7219"/>
      <c r="U7219"/>
      <c r="V7219"/>
      <c r="W7219"/>
      <c r="X7219"/>
      <c r="Y7219"/>
      <c r="Z7219"/>
      <c r="AA7219"/>
      <c r="AB7219"/>
      <c r="AC7219"/>
      <c r="AD7219"/>
      <c r="AE7219"/>
      <c r="AF7219"/>
      <c r="AG7219"/>
      <c r="AH7219"/>
      <c r="AI7219"/>
      <c r="AJ7219"/>
      <c r="AK7219"/>
      <c r="AL7219"/>
      <c r="AM7219"/>
      <c r="AN7219"/>
      <c r="AO7219"/>
      <c r="AP7219"/>
      <c r="AQ7219"/>
      <c r="AR7219"/>
      <c r="AS7219"/>
      <c r="AT7219"/>
      <c r="AU7219"/>
      <c r="AV7219"/>
      <c r="AW7219"/>
      <c r="AX7219"/>
      <c r="AY7219"/>
      <c r="AZ7219"/>
      <c r="BA7219"/>
      <c r="BB7219"/>
      <c r="BC7219"/>
      <c r="BD7219"/>
      <c r="BE7219"/>
      <c r="BF7219"/>
      <c r="BG7219"/>
      <c r="BH7219"/>
      <c r="BI7219"/>
      <c r="BJ7219"/>
      <c r="BK7219"/>
      <c r="BL7219"/>
      <c r="BM7219"/>
      <c r="BN7219"/>
      <c r="BO7219"/>
    </row>
    <row r="7220" spans="1:67" ht="15" x14ac:dyDescent="0.25">
      <c r="A7220" s="245" t="s">
        <v>66</v>
      </c>
      <c r="B7220" s="245" t="s">
        <v>65</v>
      </c>
      <c r="C7220" s="245" t="s">
        <v>64</v>
      </c>
      <c r="D7220" s="245" t="s">
        <v>63</v>
      </c>
      <c r="E7220" s="246" t="s">
        <v>44</v>
      </c>
      <c r="F7220" s="245" t="s">
        <v>44</v>
      </c>
      <c r="G7220" s="245" t="s">
        <v>267</v>
      </c>
      <c r="H7220" s="245" t="s">
        <v>266</v>
      </c>
      <c r="I7220" s="245" t="s">
        <v>102</v>
      </c>
      <c r="J7220" s="245" t="s">
        <v>59</v>
      </c>
      <c r="K7220" s="246" t="s">
        <v>8755</v>
      </c>
      <c r="L7220" s="245" t="s">
        <v>58</v>
      </c>
      <c r="M7220"/>
      <c r="N7220"/>
      <c r="O7220"/>
      <c r="P7220"/>
      <c r="Q7220"/>
      <c r="R7220"/>
      <c r="S7220"/>
      <c r="T7220"/>
      <c r="U7220"/>
      <c r="V7220"/>
      <c r="W7220"/>
      <c r="X7220"/>
      <c r="Y7220"/>
      <c r="Z7220"/>
      <c r="AA7220"/>
      <c r="AB7220"/>
      <c r="AC7220"/>
      <c r="AD7220"/>
      <c r="AE7220"/>
      <c r="AF7220"/>
      <c r="AG7220"/>
      <c r="AH7220"/>
      <c r="AI7220"/>
      <c r="AJ7220"/>
      <c r="AK7220"/>
      <c r="AL7220"/>
      <c r="AM7220"/>
      <c r="AN7220"/>
      <c r="AO7220"/>
      <c r="AP7220"/>
      <c r="AQ7220"/>
      <c r="AR7220"/>
      <c r="AS7220"/>
      <c r="AT7220"/>
      <c r="AU7220"/>
      <c r="AV7220"/>
      <c r="AW7220"/>
      <c r="AX7220"/>
      <c r="AY7220"/>
      <c r="AZ7220"/>
      <c r="BA7220"/>
      <c r="BB7220"/>
      <c r="BC7220"/>
      <c r="BD7220"/>
      <c r="BE7220"/>
      <c r="BF7220"/>
      <c r="BG7220"/>
      <c r="BH7220"/>
      <c r="BI7220"/>
      <c r="BJ7220"/>
      <c r="BK7220"/>
      <c r="BL7220"/>
      <c r="BM7220"/>
      <c r="BN7220"/>
      <c r="BO7220"/>
    </row>
    <row r="7221" spans="1:67" ht="15" x14ac:dyDescent="0.25">
      <c r="A7221" s="245" t="s">
        <v>66</v>
      </c>
      <c r="B7221" s="245" t="s">
        <v>65</v>
      </c>
      <c r="C7221" s="245" t="s">
        <v>64</v>
      </c>
      <c r="D7221" s="245" t="s">
        <v>63</v>
      </c>
      <c r="E7221" s="246" t="s">
        <v>44</v>
      </c>
      <c r="F7221" s="245" t="s">
        <v>44</v>
      </c>
      <c r="G7221" s="245" t="s">
        <v>265</v>
      </c>
      <c r="H7221" s="245" t="s">
        <v>264</v>
      </c>
      <c r="I7221" s="245" t="s">
        <v>102</v>
      </c>
      <c r="J7221" s="245" t="s">
        <v>59</v>
      </c>
      <c r="K7221" s="246" t="s">
        <v>251</v>
      </c>
      <c r="L7221" s="245" t="s">
        <v>58</v>
      </c>
      <c r="M7221"/>
      <c r="N7221"/>
      <c r="O7221"/>
      <c r="P7221"/>
      <c r="Q7221"/>
      <c r="R7221"/>
      <c r="S7221"/>
      <c r="T7221"/>
      <c r="U7221"/>
      <c r="V7221"/>
      <c r="W7221"/>
      <c r="X7221"/>
      <c r="Y7221"/>
      <c r="Z7221"/>
      <c r="AA7221"/>
      <c r="AB7221"/>
      <c r="AC7221"/>
      <c r="AD7221"/>
      <c r="AE7221"/>
      <c r="AF7221"/>
      <c r="AG7221"/>
      <c r="AH7221"/>
      <c r="AI7221"/>
      <c r="AJ7221"/>
      <c r="AK7221"/>
      <c r="AL7221"/>
      <c r="AM7221"/>
      <c r="AN7221"/>
      <c r="AO7221"/>
      <c r="AP7221"/>
      <c r="AQ7221"/>
      <c r="AR7221"/>
      <c r="AS7221"/>
      <c r="AT7221"/>
      <c r="AU7221"/>
      <c r="AV7221"/>
      <c r="AW7221"/>
      <c r="AX7221"/>
      <c r="AY7221"/>
      <c r="AZ7221"/>
      <c r="BA7221"/>
      <c r="BB7221"/>
      <c r="BC7221"/>
      <c r="BD7221"/>
      <c r="BE7221"/>
      <c r="BF7221"/>
      <c r="BG7221"/>
      <c r="BH7221"/>
      <c r="BI7221"/>
      <c r="BJ7221"/>
      <c r="BK7221"/>
      <c r="BL7221"/>
      <c r="BM7221"/>
      <c r="BN7221"/>
      <c r="BO7221"/>
    </row>
    <row r="7222" spans="1:67" ht="15" x14ac:dyDescent="0.25">
      <c r="A7222" s="245" t="s">
        <v>66</v>
      </c>
      <c r="B7222" s="245" t="s">
        <v>65</v>
      </c>
      <c r="C7222" s="245" t="s">
        <v>64</v>
      </c>
      <c r="D7222" s="245" t="s">
        <v>63</v>
      </c>
      <c r="E7222" s="246" t="s">
        <v>44</v>
      </c>
      <c r="F7222" s="245" t="s">
        <v>44</v>
      </c>
      <c r="G7222" s="245" t="s">
        <v>263</v>
      </c>
      <c r="H7222" s="245" t="s">
        <v>262</v>
      </c>
      <c r="I7222" s="245" t="s">
        <v>102</v>
      </c>
      <c r="J7222" s="245" t="s">
        <v>59</v>
      </c>
      <c r="K7222" s="246" t="s">
        <v>8747</v>
      </c>
      <c r="L7222" s="245" t="s">
        <v>58</v>
      </c>
      <c r="M7222"/>
      <c r="N7222"/>
      <c r="O7222"/>
      <c r="P7222"/>
      <c r="Q7222"/>
      <c r="R7222"/>
      <c r="S7222"/>
      <c r="T7222"/>
      <c r="U7222"/>
      <c r="V7222"/>
      <c r="W7222"/>
      <c r="X7222"/>
      <c r="Y7222"/>
      <c r="Z7222"/>
      <c r="AA7222"/>
      <c r="AB7222"/>
      <c r="AC7222"/>
      <c r="AD7222"/>
      <c r="AE7222"/>
      <c r="AF7222"/>
      <c r="AG7222"/>
      <c r="AH7222"/>
      <c r="AI7222"/>
      <c r="AJ7222"/>
      <c r="AK7222"/>
      <c r="AL7222"/>
      <c r="AM7222"/>
      <c r="AN7222"/>
      <c r="AO7222"/>
      <c r="AP7222"/>
      <c r="AQ7222"/>
      <c r="AR7222"/>
      <c r="AS7222"/>
      <c r="AT7222"/>
      <c r="AU7222"/>
      <c r="AV7222"/>
      <c r="AW7222"/>
      <c r="AX7222"/>
      <c r="AY7222"/>
      <c r="AZ7222"/>
      <c r="BA7222"/>
      <c r="BB7222"/>
      <c r="BC7222"/>
      <c r="BD7222"/>
      <c r="BE7222"/>
      <c r="BF7222"/>
      <c r="BG7222"/>
      <c r="BH7222"/>
      <c r="BI7222"/>
      <c r="BJ7222"/>
      <c r="BK7222"/>
      <c r="BL7222"/>
      <c r="BM7222"/>
      <c r="BN7222"/>
      <c r="BO7222"/>
    </row>
    <row r="7223" spans="1:67" ht="15" x14ac:dyDescent="0.25">
      <c r="A7223" s="245" t="s">
        <v>66</v>
      </c>
      <c r="B7223" s="245" t="s">
        <v>65</v>
      </c>
      <c r="C7223" s="245" t="s">
        <v>64</v>
      </c>
      <c r="D7223" s="245" t="s">
        <v>63</v>
      </c>
      <c r="E7223" s="246" t="s">
        <v>44</v>
      </c>
      <c r="F7223" s="245" t="s">
        <v>44</v>
      </c>
      <c r="G7223" s="245" t="s">
        <v>261</v>
      </c>
      <c r="H7223" s="245" t="s">
        <v>260</v>
      </c>
      <c r="I7223" s="245" t="s">
        <v>102</v>
      </c>
      <c r="J7223" s="245" t="s">
        <v>59</v>
      </c>
      <c r="K7223" s="246" t="s">
        <v>6045</v>
      </c>
      <c r="L7223" s="245" t="s">
        <v>58</v>
      </c>
      <c r="M7223"/>
      <c r="N7223"/>
      <c r="O7223"/>
      <c r="P7223"/>
      <c r="Q7223"/>
      <c r="R7223"/>
      <c r="S7223"/>
      <c r="T7223"/>
      <c r="U7223"/>
      <c r="V7223"/>
      <c r="W7223"/>
      <c r="X7223"/>
      <c r="Y7223"/>
      <c r="Z7223"/>
      <c r="AA7223"/>
      <c r="AB7223"/>
      <c r="AC7223"/>
      <c r="AD7223"/>
      <c r="AE7223"/>
      <c r="AF7223"/>
      <c r="AG7223"/>
      <c r="AH7223"/>
      <c r="AI7223"/>
      <c r="AJ7223"/>
      <c r="AK7223"/>
      <c r="AL7223"/>
      <c r="AM7223"/>
      <c r="AN7223"/>
      <c r="AO7223"/>
      <c r="AP7223"/>
      <c r="AQ7223"/>
      <c r="AR7223"/>
      <c r="AS7223"/>
      <c r="AT7223"/>
      <c r="AU7223"/>
      <c r="AV7223"/>
      <c r="AW7223"/>
      <c r="AX7223"/>
      <c r="AY7223"/>
      <c r="AZ7223"/>
      <c r="BA7223"/>
      <c r="BB7223"/>
      <c r="BC7223"/>
      <c r="BD7223"/>
      <c r="BE7223"/>
      <c r="BF7223"/>
      <c r="BG7223"/>
      <c r="BH7223"/>
      <c r="BI7223"/>
      <c r="BJ7223"/>
      <c r="BK7223"/>
      <c r="BL7223"/>
      <c r="BM7223"/>
      <c r="BN7223"/>
      <c r="BO7223"/>
    </row>
    <row r="7224" spans="1:67" ht="15" x14ac:dyDescent="0.25">
      <c r="A7224" s="245" t="s">
        <v>66</v>
      </c>
      <c r="B7224" s="245" t="s">
        <v>65</v>
      </c>
      <c r="C7224" s="245" t="s">
        <v>64</v>
      </c>
      <c r="D7224" s="245" t="s">
        <v>63</v>
      </c>
      <c r="E7224" s="246" t="s">
        <v>44</v>
      </c>
      <c r="F7224" s="245" t="s">
        <v>44</v>
      </c>
      <c r="G7224" s="245" t="s">
        <v>259</v>
      </c>
      <c r="H7224" s="245" t="s">
        <v>258</v>
      </c>
      <c r="I7224" s="245" t="s">
        <v>102</v>
      </c>
      <c r="J7224" s="245" t="s">
        <v>59</v>
      </c>
      <c r="K7224" s="246" t="s">
        <v>889</v>
      </c>
      <c r="L7224" s="245" t="s">
        <v>58</v>
      </c>
      <c r="M7224"/>
      <c r="N7224"/>
      <c r="O7224"/>
      <c r="P7224"/>
      <c r="Q7224"/>
      <c r="R7224"/>
      <c r="S7224"/>
      <c r="T7224"/>
      <c r="U7224"/>
      <c r="V7224"/>
      <c r="W7224"/>
      <c r="X7224"/>
      <c r="Y7224"/>
      <c r="Z7224"/>
      <c r="AA7224"/>
      <c r="AB7224"/>
      <c r="AC7224"/>
      <c r="AD7224"/>
      <c r="AE7224"/>
      <c r="AF7224"/>
      <c r="AG7224"/>
      <c r="AH7224"/>
      <c r="AI7224"/>
      <c r="AJ7224"/>
      <c r="AK7224"/>
      <c r="AL7224"/>
      <c r="AM7224"/>
      <c r="AN7224"/>
      <c r="AO7224"/>
      <c r="AP7224"/>
      <c r="AQ7224"/>
      <c r="AR7224"/>
      <c r="AS7224"/>
      <c r="AT7224"/>
      <c r="AU7224"/>
      <c r="AV7224"/>
      <c r="AW7224"/>
      <c r="AX7224"/>
      <c r="AY7224"/>
      <c r="AZ7224"/>
      <c r="BA7224"/>
      <c r="BB7224"/>
      <c r="BC7224"/>
      <c r="BD7224"/>
      <c r="BE7224"/>
      <c r="BF7224"/>
      <c r="BG7224"/>
      <c r="BH7224"/>
      <c r="BI7224"/>
      <c r="BJ7224"/>
      <c r="BK7224"/>
      <c r="BL7224"/>
      <c r="BM7224"/>
      <c r="BN7224"/>
      <c r="BO7224"/>
    </row>
    <row r="7225" spans="1:67" ht="15" x14ac:dyDescent="0.25">
      <c r="A7225" s="245" t="s">
        <v>66</v>
      </c>
      <c r="B7225" s="245" t="s">
        <v>65</v>
      </c>
      <c r="C7225" s="245" t="s">
        <v>64</v>
      </c>
      <c r="D7225" s="245" t="s">
        <v>63</v>
      </c>
      <c r="E7225" s="246" t="s">
        <v>44</v>
      </c>
      <c r="F7225" s="245" t="s">
        <v>44</v>
      </c>
      <c r="G7225" s="245" t="s">
        <v>257</v>
      </c>
      <c r="H7225" s="245" t="s">
        <v>256</v>
      </c>
      <c r="I7225" s="245" t="s">
        <v>102</v>
      </c>
      <c r="J7225" s="245" t="s">
        <v>59</v>
      </c>
      <c r="K7225" s="246" t="s">
        <v>639</v>
      </c>
      <c r="L7225" s="245" t="s">
        <v>58</v>
      </c>
      <c r="M7225"/>
      <c r="N7225"/>
      <c r="O7225"/>
      <c r="P7225"/>
      <c r="Q7225"/>
      <c r="R7225"/>
      <c r="S7225"/>
      <c r="T7225"/>
      <c r="U7225"/>
      <c r="V7225"/>
      <c r="W7225"/>
      <c r="X7225"/>
      <c r="Y7225"/>
      <c r="Z7225"/>
      <c r="AA7225"/>
      <c r="AB7225"/>
      <c r="AC7225"/>
      <c r="AD7225"/>
      <c r="AE7225"/>
      <c r="AF7225"/>
      <c r="AG7225"/>
      <c r="AH7225"/>
      <c r="AI7225"/>
      <c r="AJ7225"/>
      <c r="AK7225"/>
      <c r="AL7225"/>
      <c r="AM7225"/>
      <c r="AN7225"/>
      <c r="AO7225"/>
      <c r="AP7225"/>
      <c r="AQ7225"/>
      <c r="AR7225"/>
      <c r="AS7225"/>
      <c r="AT7225"/>
      <c r="AU7225"/>
      <c r="AV7225"/>
      <c r="AW7225"/>
      <c r="AX7225"/>
      <c r="AY7225"/>
      <c r="AZ7225"/>
      <c r="BA7225"/>
      <c r="BB7225"/>
      <c r="BC7225"/>
      <c r="BD7225"/>
      <c r="BE7225"/>
      <c r="BF7225"/>
      <c r="BG7225"/>
      <c r="BH7225"/>
      <c r="BI7225"/>
      <c r="BJ7225"/>
      <c r="BK7225"/>
      <c r="BL7225"/>
      <c r="BM7225"/>
      <c r="BN7225"/>
      <c r="BO7225"/>
    </row>
    <row r="7226" spans="1:67" ht="15" x14ac:dyDescent="0.25">
      <c r="A7226" s="245" t="s">
        <v>66</v>
      </c>
      <c r="B7226" s="245" t="s">
        <v>65</v>
      </c>
      <c r="C7226" s="245" t="s">
        <v>64</v>
      </c>
      <c r="D7226" s="245" t="s">
        <v>63</v>
      </c>
      <c r="E7226" s="246" t="s">
        <v>44</v>
      </c>
      <c r="F7226" s="245" t="s">
        <v>44</v>
      </c>
      <c r="G7226" s="245" t="s">
        <v>255</v>
      </c>
      <c r="H7226" s="245" t="s">
        <v>254</v>
      </c>
      <c r="I7226" s="245" t="s">
        <v>102</v>
      </c>
      <c r="J7226" s="245" t="s">
        <v>59</v>
      </c>
      <c r="K7226" s="246" t="s">
        <v>197</v>
      </c>
      <c r="L7226" s="245" t="s">
        <v>58</v>
      </c>
      <c r="M7226"/>
      <c r="N7226"/>
      <c r="O7226"/>
      <c r="P7226"/>
      <c r="Q7226"/>
      <c r="R7226"/>
      <c r="S7226"/>
      <c r="T7226"/>
      <c r="U7226"/>
      <c r="V7226"/>
      <c r="W7226"/>
      <c r="X7226"/>
      <c r="Y7226"/>
      <c r="Z7226"/>
      <c r="AA7226"/>
      <c r="AB7226"/>
      <c r="AC7226"/>
      <c r="AD7226"/>
      <c r="AE7226"/>
      <c r="AF7226"/>
      <c r="AG7226"/>
      <c r="AH7226"/>
      <c r="AI7226"/>
      <c r="AJ7226"/>
      <c r="AK7226"/>
      <c r="AL7226"/>
      <c r="AM7226"/>
      <c r="AN7226"/>
      <c r="AO7226"/>
      <c r="AP7226"/>
      <c r="AQ7226"/>
      <c r="AR7226"/>
      <c r="AS7226"/>
      <c r="AT7226"/>
      <c r="AU7226"/>
      <c r="AV7226"/>
      <c r="AW7226"/>
      <c r="AX7226"/>
      <c r="AY7226"/>
      <c r="AZ7226"/>
      <c r="BA7226"/>
      <c r="BB7226"/>
      <c r="BC7226"/>
      <c r="BD7226"/>
      <c r="BE7226"/>
      <c r="BF7226"/>
      <c r="BG7226"/>
      <c r="BH7226"/>
      <c r="BI7226"/>
      <c r="BJ7226"/>
      <c r="BK7226"/>
      <c r="BL7226"/>
      <c r="BM7226"/>
      <c r="BN7226"/>
      <c r="BO7226"/>
    </row>
    <row r="7227" spans="1:67" ht="15" x14ac:dyDescent="0.25">
      <c r="A7227" s="245" t="s">
        <v>66</v>
      </c>
      <c r="B7227" s="245" t="s">
        <v>65</v>
      </c>
      <c r="C7227" s="245" t="s">
        <v>64</v>
      </c>
      <c r="D7227" s="245" t="s">
        <v>63</v>
      </c>
      <c r="E7227" s="246" t="s">
        <v>44</v>
      </c>
      <c r="F7227" s="245" t="s">
        <v>44</v>
      </c>
      <c r="G7227" s="245" t="s">
        <v>253</v>
      </c>
      <c r="H7227" s="245" t="s">
        <v>252</v>
      </c>
      <c r="I7227" s="245" t="s">
        <v>102</v>
      </c>
      <c r="J7227" s="245" t="s">
        <v>59</v>
      </c>
      <c r="K7227" s="246" t="s">
        <v>14356</v>
      </c>
      <c r="L7227" s="245" t="s">
        <v>58</v>
      </c>
      <c r="M7227"/>
      <c r="N7227"/>
      <c r="O7227"/>
      <c r="P7227"/>
      <c r="Q7227"/>
      <c r="R7227"/>
      <c r="S7227"/>
      <c r="T7227"/>
      <c r="U7227"/>
      <c r="V7227"/>
      <c r="W7227"/>
      <c r="X7227"/>
      <c r="Y7227"/>
      <c r="Z7227"/>
      <c r="AA7227"/>
      <c r="AB7227"/>
      <c r="AC7227"/>
      <c r="AD7227"/>
      <c r="AE7227"/>
      <c r="AF7227"/>
      <c r="AG7227"/>
      <c r="AH7227"/>
      <c r="AI7227"/>
      <c r="AJ7227"/>
      <c r="AK7227"/>
      <c r="AL7227"/>
      <c r="AM7227"/>
      <c r="AN7227"/>
      <c r="AO7227"/>
      <c r="AP7227"/>
      <c r="AQ7227"/>
      <c r="AR7227"/>
      <c r="AS7227"/>
      <c r="AT7227"/>
      <c r="AU7227"/>
      <c r="AV7227"/>
      <c r="AW7227"/>
      <c r="AX7227"/>
      <c r="AY7227"/>
      <c r="AZ7227"/>
      <c r="BA7227"/>
      <c r="BB7227"/>
      <c r="BC7227"/>
      <c r="BD7227"/>
      <c r="BE7227"/>
      <c r="BF7227"/>
      <c r="BG7227"/>
      <c r="BH7227"/>
      <c r="BI7227"/>
      <c r="BJ7227"/>
      <c r="BK7227"/>
      <c r="BL7227"/>
      <c r="BM7227"/>
      <c r="BN7227"/>
      <c r="BO7227"/>
    </row>
    <row r="7228" spans="1:67" ht="15" x14ac:dyDescent="0.25">
      <c r="A7228" s="245" t="s">
        <v>66</v>
      </c>
      <c r="B7228" s="245" t="s">
        <v>65</v>
      </c>
      <c r="C7228" s="245" t="s">
        <v>64</v>
      </c>
      <c r="D7228" s="245" t="s">
        <v>63</v>
      </c>
      <c r="E7228" s="246" t="s">
        <v>44</v>
      </c>
      <c r="F7228" s="245" t="s">
        <v>44</v>
      </c>
      <c r="G7228" s="245" t="s">
        <v>250</v>
      </c>
      <c r="H7228" s="245" t="s">
        <v>249</v>
      </c>
      <c r="I7228" s="245" t="s">
        <v>102</v>
      </c>
      <c r="J7228" s="245" t="s">
        <v>59</v>
      </c>
      <c r="K7228" s="246" t="s">
        <v>105</v>
      </c>
      <c r="L7228" s="245" t="s">
        <v>58</v>
      </c>
      <c r="M7228"/>
      <c r="N7228"/>
      <c r="O7228"/>
      <c r="P7228"/>
      <c r="Q7228"/>
      <c r="R7228"/>
      <c r="S7228"/>
      <c r="T7228"/>
      <c r="U7228"/>
      <c r="V7228"/>
      <c r="W7228"/>
      <c r="X7228"/>
      <c r="Y7228"/>
      <c r="Z7228"/>
      <c r="AA7228"/>
      <c r="AB7228"/>
      <c r="AC7228"/>
      <c r="AD7228"/>
      <c r="AE7228"/>
      <c r="AF7228"/>
      <c r="AG7228"/>
      <c r="AH7228"/>
      <c r="AI7228"/>
      <c r="AJ7228"/>
      <c r="AK7228"/>
      <c r="AL7228"/>
      <c r="AM7228"/>
      <c r="AN7228"/>
      <c r="AO7228"/>
      <c r="AP7228"/>
      <c r="AQ7228"/>
      <c r="AR7228"/>
      <c r="AS7228"/>
      <c r="AT7228"/>
      <c r="AU7228"/>
      <c r="AV7228"/>
      <c r="AW7228"/>
      <c r="AX7228"/>
      <c r="AY7228"/>
      <c r="AZ7228"/>
      <c r="BA7228"/>
      <c r="BB7228"/>
      <c r="BC7228"/>
      <c r="BD7228"/>
      <c r="BE7228"/>
      <c r="BF7228"/>
      <c r="BG7228"/>
      <c r="BH7228"/>
      <c r="BI7228"/>
      <c r="BJ7228"/>
      <c r="BK7228"/>
      <c r="BL7228"/>
      <c r="BM7228"/>
      <c r="BN7228"/>
      <c r="BO7228"/>
    </row>
    <row r="7229" spans="1:67" ht="15" x14ac:dyDescent="0.25">
      <c r="A7229" s="245" t="s">
        <v>66</v>
      </c>
      <c r="B7229" s="245" t="s">
        <v>65</v>
      </c>
      <c r="C7229" s="245" t="s">
        <v>64</v>
      </c>
      <c r="D7229" s="245" t="s">
        <v>63</v>
      </c>
      <c r="E7229" s="246" t="s">
        <v>44</v>
      </c>
      <c r="F7229" s="245" t="s">
        <v>44</v>
      </c>
      <c r="G7229" s="245" t="s">
        <v>248</v>
      </c>
      <c r="H7229" s="245" t="s">
        <v>247</v>
      </c>
      <c r="I7229" s="245" t="s">
        <v>102</v>
      </c>
      <c r="J7229" s="245" t="s">
        <v>59</v>
      </c>
      <c r="K7229" s="246" t="s">
        <v>105</v>
      </c>
      <c r="L7229" s="245" t="s">
        <v>58</v>
      </c>
      <c r="M7229"/>
      <c r="N7229"/>
      <c r="O7229"/>
      <c r="P7229"/>
      <c r="Q7229"/>
      <c r="R7229"/>
      <c r="S7229"/>
      <c r="T7229"/>
      <c r="U7229"/>
      <c r="V7229"/>
      <c r="W7229"/>
      <c r="X7229"/>
      <c r="Y7229"/>
      <c r="Z7229"/>
      <c r="AA7229"/>
      <c r="AB7229"/>
      <c r="AC7229"/>
      <c r="AD7229"/>
      <c r="AE7229"/>
      <c r="AF7229"/>
      <c r="AG7229"/>
      <c r="AH7229"/>
      <c r="AI7229"/>
      <c r="AJ7229"/>
      <c r="AK7229"/>
      <c r="AL7229"/>
      <c r="AM7229"/>
      <c r="AN7229"/>
      <c r="AO7229"/>
      <c r="AP7229"/>
      <c r="AQ7229"/>
      <c r="AR7229"/>
      <c r="AS7229"/>
      <c r="AT7229"/>
      <c r="AU7229"/>
      <c r="AV7229"/>
      <c r="AW7229"/>
      <c r="AX7229"/>
      <c r="AY7229"/>
      <c r="AZ7229"/>
      <c r="BA7229"/>
      <c r="BB7229"/>
      <c r="BC7229"/>
      <c r="BD7229"/>
      <c r="BE7229"/>
      <c r="BF7229"/>
      <c r="BG7229"/>
      <c r="BH7229"/>
      <c r="BI7229"/>
      <c r="BJ7229"/>
      <c r="BK7229"/>
      <c r="BL7229"/>
      <c r="BM7229"/>
      <c r="BN7229"/>
      <c r="BO7229"/>
    </row>
    <row r="7230" spans="1:67" ht="15" x14ac:dyDescent="0.25">
      <c r="A7230" s="245" t="s">
        <v>66</v>
      </c>
      <c r="B7230" s="245" t="s">
        <v>65</v>
      </c>
      <c r="C7230" s="245" t="s">
        <v>64</v>
      </c>
      <c r="D7230" s="245" t="s">
        <v>63</v>
      </c>
      <c r="E7230" s="246" t="s">
        <v>44</v>
      </c>
      <c r="F7230" s="245" t="s">
        <v>44</v>
      </c>
      <c r="G7230" s="245" t="s">
        <v>246</v>
      </c>
      <c r="H7230" s="245" t="s">
        <v>245</v>
      </c>
      <c r="I7230" s="245" t="s">
        <v>102</v>
      </c>
      <c r="J7230" s="245" t="s">
        <v>59</v>
      </c>
      <c r="K7230" s="246" t="s">
        <v>182</v>
      </c>
      <c r="L7230" s="245" t="s">
        <v>58</v>
      </c>
      <c r="M7230"/>
      <c r="N7230"/>
      <c r="O7230"/>
      <c r="P7230"/>
      <c r="Q7230"/>
      <c r="R7230"/>
      <c r="S7230"/>
      <c r="T7230"/>
      <c r="U7230"/>
      <c r="V7230"/>
      <c r="W7230"/>
      <c r="X7230"/>
      <c r="Y7230"/>
      <c r="Z7230"/>
      <c r="AA7230"/>
      <c r="AB7230"/>
      <c r="AC7230"/>
      <c r="AD7230"/>
      <c r="AE7230"/>
      <c r="AF7230"/>
      <c r="AG7230"/>
      <c r="AH7230"/>
      <c r="AI7230"/>
      <c r="AJ7230"/>
      <c r="AK7230"/>
      <c r="AL7230"/>
      <c r="AM7230"/>
      <c r="AN7230"/>
      <c r="AO7230"/>
      <c r="AP7230"/>
      <c r="AQ7230"/>
      <c r="AR7230"/>
      <c r="AS7230"/>
      <c r="AT7230"/>
      <c r="AU7230"/>
      <c r="AV7230"/>
      <c r="AW7230"/>
      <c r="AX7230"/>
      <c r="AY7230"/>
      <c r="AZ7230"/>
      <c r="BA7230"/>
      <c r="BB7230"/>
      <c r="BC7230"/>
      <c r="BD7230"/>
      <c r="BE7230"/>
      <c r="BF7230"/>
      <c r="BG7230"/>
      <c r="BH7230"/>
      <c r="BI7230"/>
      <c r="BJ7230"/>
      <c r="BK7230"/>
      <c r="BL7230"/>
      <c r="BM7230"/>
      <c r="BN7230"/>
      <c r="BO7230"/>
    </row>
    <row r="7231" spans="1:67" ht="15" x14ac:dyDescent="0.25">
      <c r="A7231" s="245" t="s">
        <v>66</v>
      </c>
      <c r="B7231" s="245" t="s">
        <v>65</v>
      </c>
      <c r="C7231" s="245" t="s">
        <v>64</v>
      </c>
      <c r="D7231" s="245" t="s">
        <v>63</v>
      </c>
      <c r="E7231" s="246" t="s">
        <v>44</v>
      </c>
      <c r="F7231" s="245" t="s">
        <v>44</v>
      </c>
      <c r="G7231" s="245" t="s">
        <v>244</v>
      </c>
      <c r="H7231" s="245" t="s">
        <v>243</v>
      </c>
      <c r="I7231" s="245" t="s">
        <v>102</v>
      </c>
      <c r="J7231" s="245" t="s">
        <v>59</v>
      </c>
      <c r="K7231" s="246" t="s">
        <v>297</v>
      </c>
      <c r="L7231" s="245" t="s">
        <v>58</v>
      </c>
      <c r="M7231"/>
      <c r="N7231"/>
      <c r="O7231"/>
      <c r="P7231"/>
      <c r="Q7231"/>
      <c r="R7231"/>
      <c r="S7231"/>
      <c r="T7231"/>
      <c r="U7231"/>
      <c r="V7231"/>
      <c r="W7231"/>
      <c r="X7231"/>
      <c r="Y7231"/>
      <c r="Z7231"/>
      <c r="AA7231"/>
      <c r="AB7231"/>
      <c r="AC7231"/>
      <c r="AD7231"/>
      <c r="AE7231"/>
      <c r="AF7231"/>
      <c r="AG7231"/>
      <c r="AH7231"/>
      <c r="AI7231"/>
      <c r="AJ7231"/>
      <c r="AK7231"/>
      <c r="AL7231"/>
      <c r="AM7231"/>
      <c r="AN7231"/>
      <c r="AO7231"/>
      <c r="AP7231"/>
      <c r="AQ7231"/>
      <c r="AR7231"/>
      <c r="AS7231"/>
      <c r="AT7231"/>
      <c r="AU7231"/>
      <c r="AV7231"/>
      <c r="AW7231"/>
      <c r="AX7231"/>
      <c r="AY7231"/>
      <c r="AZ7231"/>
      <c r="BA7231"/>
      <c r="BB7231"/>
      <c r="BC7231"/>
      <c r="BD7231"/>
      <c r="BE7231"/>
      <c r="BF7231"/>
      <c r="BG7231"/>
      <c r="BH7231"/>
      <c r="BI7231"/>
      <c r="BJ7231"/>
      <c r="BK7231"/>
      <c r="BL7231"/>
      <c r="BM7231"/>
      <c r="BN7231"/>
      <c r="BO7231"/>
    </row>
    <row r="7232" spans="1:67" ht="15" x14ac:dyDescent="0.25">
      <c r="A7232" s="245" t="s">
        <v>66</v>
      </c>
      <c r="B7232" s="245" t="s">
        <v>65</v>
      </c>
      <c r="C7232" s="245" t="s">
        <v>64</v>
      </c>
      <c r="D7232" s="245" t="s">
        <v>63</v>
      </c>
      <c r="E7232" s="246" t="s">
        <v>44</v>
      </c>
      <c r="F7232" s="245" t="s">
        <v>44</v>
      </c>
      <c r="G7232" s="245" t="s">
        <v>242</v>
      </c>
      <c r="H7232" s="245" t="s">
        <v>241</v>
      </c>
      <c r="I7232" s="245" t="s">
        <v>102</v>
      </c>
      <c r="J7232" s="245" t="s">
        <v>59</v>
      </c>
      <c r="K7232" s="246" t="s">
        <v>173</v>
      </c>
      <c r="L7232" s="245" t="s">
        <v>58</v>
      </c>
      <c r="M7232"/>
      <c r="N7232"/>
      <c r="O7232"/>
      <c r="P7232"/>
      <c r="Q7232"/>
      <c r="R7232"/>
      <c r="S7232"/>
      <c r="T7232"/>
      <c r="U7232"/>
      <c r="V7232"/>
      <c r="W7232"/>
      <c r="X7232"/>
      <c r="Y7232"/>
      <c r="Z7232"/>
      <c r="AA7232"/>
      <c r="AB7232"/>
      <c r="AC7232"/>
      <c r="AD7232"/>
      <c r="AE7232"/>
      <c r="AF7232"/>
      <c r="AG7232"/>
      <c r="AH7232"/>
      <c r="AI7232"/>
      <c r="AJ7232"/>
      <c r="AK7232"/>
      <c r="AL7232"/>
      <c r="AM7232"/>
      <c r="AN7232"/>
      <c r="AO7232"/>
      <c r="AP7232"/>
      <c r="AQ7232"/>
      <c r="AR7232"/>
      <c r="AS7232"/>
      <c r="AT7232"/>
      <c r="AU7232"/>
      <c r="AV7232"/>
      <c r="AW7232"/>
      <c r="AX7232"/>
      <c r="AY7232"/>
      <c r="AZ7232"/>
      <c r="BA7232"/>
      <c r="BB7232"/>
      <c r="BC7232"/>
      <c r="BD7232"/>
      <c r="BE7232"/>
      <c r="BF7232"/>
      <c r="BG7232"/>
      <c r="BH7232"/>
      <c r="BI7232"/>
      <c r="BJ7232"/>
      <c r="BK7232"/>
      <c r="BL7232"/>
      <c r="BM7232"/>
      <c r="BN7232"/>
      <c r="BO7232"/>
    </row>
    <row r="7233" spans="1:67" ht="15" x14ac:dyDescent="0.25">
      <c r="A7233" s="245" t="s">
        <v>66</v>
      </c>
      <c r="B7233" s="245" t="s">
        <v>65</v>
      </c>
      <c r="C7233" s="245" t="s">
        <v>64</v>
      </c>
      <c r="D7233" s="245" t="s">
        <v>63</v>
      </c>
      <c r="E7233" s="246" t="s">
        <v>44</v>
      </c>
      <c r="F7233" s="245" t="s">
        <v>44</v>
      </c>
      <c r="G7233" s="245" t="s">
        <v>240</v>
      </c>
      <c r="H7233" s="245" t="s">
        <v>239</v>
      </c>
      <c r="I7233" s="245" t="s">
        <v>102</v>
      </c>
      <c r="J7233" s="245" t="s">
        <v>59</v>
      </c>
      <c r="K7233" s="246" t="s">
        <v>8759</v>
      </c>
      <c r="L7233" s="245" t="s">
        <v>58</v>
      </c>
      <c r="M7233"/>
      <c r="N7233"/>
      <c r="O7233"/>
      <c r="P7233"/>
      <c r="Q7233"/>
      <c r="R7233"/>
      <c r="S7233"/>
      <c r="T7233"/>
      <c r="U7233"/>
      <c r="V7233"/>
      <c r="W7233"/>
      <c r="X7233"/>
      <c r="Y7233"/>
      <c r="Z7233"/>
      <c r="AA7233"/>
      <c r="AB7233"/>
      <c r="AC7233"/>
      <c r="AD7233"/>
      <c r="AE7233"/>
      <c r="AF7233"/>
      <c r="AG7233"/>
      <c r="AH7233"/>
      <c r="AI7233"/>
      <c r="AJ7233"/>
      <c r="AK7233"/>
      <c r="AL7233"/>
      <c r="AM7233"/>
      <c r="AN7233"/>
      <c r="AO7233"/>
      <c r="AP7233"/>
      <c r="AQ7233"/>
      <c r="AR7233"/>
      <c r="AS7233"/>
      <c r="AT7233"/>
      <c r="AU7233"/>
      <c r="AV7233"/>
      <c r="AW7233"/>
      <c r="AX7233"/>
      <c r="AY7233"/>
      <c r="AZ7233"/>
      <c r="BA7233"/>
      <c r="BB7233"/>
      <c r="BC7233"/>
      <c r="BD7233"/>
      <c r="BE7233"/>
      <c r="BF7233"/>
      <c r="BG7233"/>
      <c r="BH7233"/>
      <c r="BI7233"/>
      <c r="BJ7233"/>
      <c r="BK7233"/>
      <c r="BL7233"/>
      <c r="BM7233"/>
      <c r="BN7233"/>
      <c r="BO7233"/>
    </row>
    <row r="7234" spans="1:67" ht="15" x14ac:dyDescent="0.25">
      <c r="A7234" s="245" t="s">
        <v>66</v>
      </c>
      <c r="B7234" s="245" t="s">
        <v>65</v>
      </c>
      <c r="C7234" s="245" t="s">
        <v>64</v>
      </c>
      <c r="D7234" s="245" t="s">
        <v>63</v>
      </c>
      <c r="E7234" s="246" t="s">
        <v>44</v>
      </c>
      <c r="F7234" s="245" t="s">
        <v>44</v>
      </c>
      <c r="G7234" s="245" t="s">
        <v>238</v>
      </c>
      <c r="H7234" s="245" t="s">
        <v>237</v>
      </c>
      <c r="I7234" s="245" t="s">
        <v>102</v>
      </c>
      <c r="J7234" s="245" t="s">
        <v>59</v>
      </c>
      <c r="K7234" s="246" t="s">
        <v>173</v>
      </c>
      <c r="L7234" s="245" t="s">
        <v>58</v>
      </c>
      <c r="M7234"/>
      <c r="N7234"/>
      <c r="O7234"/>
      <c r="P7234"/>
      <c r="Q7234"/>
      <c r="R7234"/>
      <c r="S7234"/>
      <c r="T7234"/>
      <c r="U7234"/>
      <c r="V7234"/>
      <c r="W7234"/>
      <c r="X7234"/>
      <c r="Y7234"/>
      <c r="Z7234"/>
      <c r="AA7234"/>
      <c r="AB7234"/>
      <c r="AC7234"/>
      <c r="AD7234"/>
      <c r="AE7234"/>
      <c r="AF7234"/>
      <c r="AG7234"/>
      <c r="AH7234"/>
      <c r="AI7234"/>
      <c r="AJ7234"/>
      <c r="AK7234"/>
      <c r="AL7234"/>
      <c r="AM7234"/>
      <c r="AN7234"/>
      <c r="AO7234"/>
      <c r="AP7234"/>
      <c r="AQ7234"/>
      <c r="AR7234"/>
      <c r="AS7234"/>
      <c r="AT7234"/>
      <c r="AU7234"/>
      <c r="AV7234"/>
      <c r="AW7234"/>
      <c r="AX7234"/>
      <c r="AY7234"/>
      <c r="AZ7234"/>
      <c r="BA7234"/>
      <c r="BB7234"/>
      <c r="BC7234"/>
      <c r="BD7234"/>
      <c r="BE7234"/>
      <c r="BF7234"/>
      <c r="BG7234"/>
      <c r="BH7234"/>
      <c r="BI7234"/>
      <c r="BJ7234"/>
      <c r="BK7234"/>
      <c r="BL7234"/>
      <c r="BM7234"/>
      <c r="BN7234"/>
      <c r="BO7234"/>
    </row>
    <row r="7235" spans="1:67" ht="15" x14ac:dyDescent="0.25">
      <c r="A7235" s="245" t="s">
        <v>66</v>
      </c>
      <c r="B7235" s="245" t="s">
        <v>65</v>
      </c>
      <c r="C7235" s="245" t="s">
        <v>64</v>
      </c>
      <c r="D7235" s="245" t="s">
        <v>63</v>
      </c>
      <c r="E7235" s="246" t="s">
        <v>44</v>
      </c>
      <c r="F7235" s="245" t="s">
        <v>44</v>
      </c>
      <c r="G7235" s="245" t="s">
        <v>236</v>
      </c>
      <c r="H7235" s="245" t="s">
        <v>235</v>
      </c>
      <c r="I7235" s="245" t="s">
        <v>102</v>
      </c>
      <c r="J7235" s="245" t="s">
        <v>59</v>
      </c>
      <c r="K7235" s="246" t="s">
        <v>176</v>
      </c>
      <c r="L7235" s="245" t="s">
        <v>58</v>
      </c>
      <c r="M7235"/>
      <c r="N7235"/>
      <c r="O7235"/>
      <c r="P7235"/>
      <c r="Q7235"/>
      <c r="R7235"/>
      <c r="S7235"/>
      <c r="T7235"/>
      <c r="U7235"/>
      <c r="V7235"/>
      <c r="W7235"/>
      <c r="X7235"/>
      <c r="Y7235"/>
      <c r="Z7235"/>
      <c r="AA7235"/>
      <c r="AB7235"/>
      <c r="AC7235"/>
      <c r="AD7235"/>
      <c r="AE7235"/>
      <c r="AF7235"/>
      <c r="AG7235"/>
      <c r="AH7235"/>
      <c r="AI7235"/>
      <c r="AJ7235"/>
      <c r="AK7235"/>
      <c r="AL7235"/>
      <c r="AM7235"/>
      <c r="AN7235"/>
      <c r="AO7235"/>
      <c r="AP7235"/>
      <c r="AQ7235"/>
      <c r="AR7235"/>
      <c r="AS7235"/>
      <c r="AT7235"/>
      <c r="AU7235"/>
      <c r="AV7235"/>
      <c r="AW7235"/>
      <c r="AX7235"/>
      <c r="AY7235"/>
      <c r="AZ7235"/>
      <c r="BA7235"/>
      <c r="BB7235"/>
      <c r="BC7235"/>
      <c r="BD7235"/>
      <c r="BE7235"/>
      <c r="BF7235"/>
      <c r="BG7235"/>
      <c r="BH7235"/>
      <c r="BI7235"/>
      <c r="BJ7235"/>
      <c r="BK7235"/>
      <c r="BL7235"/>
      <c r="BM7235"/>
      <c r="BN7235"/>
      <c r="BO7235"/>
    </row>
    <row r="7236" spans="1:67" ht="15" x14ac:dyDescent="0.25">
      <c r="A7236" s="245" t="s">
        <v>66</v>
      </c>
      <c r="B7236" s="245" t="s">
        <v>65</v>
      </c>
      <c r="C7236" s="245" t="s">
        <v>64</v>
      </c>
      <c r="D7236" s="245" t="s">
        <v>63</v>
      </c>
      <c r="E7236" s="246" t="s">
        <v>44</v>
      </c>
      <c r="F7236" s="245" t="s">
        <v>44</v>
      </c>
      <c r="G7236" s="245" t="s">
        <v>234</v>
      </c>
      <c r="H7236" s="245" t="s">
        <v>233</v>
      </c>
      <c r="I7236" s="245" t="s">
        <v>102</v>
      </c>
      <c r="J7236" s="245" t="s">
        <v>59</v>
      </c>
      <c r="K7236" s="246" t="s">
        <v>205</v>
      </c>
      <c r="L7236" s="245" t="s">
        <v>58</v>
      </c>
      <c r="M7236"/>
      <c r="N7236"/>
      <c r="O7236"/>
      <c r="P7236"/>
      <c r="Q7236"/>
      <c r="R7236"/>
      <c r="S7236"/>
      <c r="T7236"/>
      <c r="U7236"/>
      <c r="V7236"/>
      <c r="W7236"/>
      <c r="X7236"/>
      <c r="Y7236"/>
      <c r="Z7236"/>
      <c r="AA7236"/>
      <c r="AB7236"/>
      <c r="AC7236"/>
      <c r="AD7236"/>
      <c r="AE7236"/>
      <c r="AF7236"/>
      <c r="AG7236"/>
      <c r="AH7236"/>
      <c r="AI7236"/>
      <c r="AJ7236"/>
      <c r="AK7236"/>
      <c r="AL7236"/>
      <c r="AM7236"/>
      <c r="AN7236"/>
      <c r="AO7236"/>
      <c r="AP7236"/>
      <c r="AQ7236"/>
      <c r="AR7236"/>
      <c r="AS7236"/>
      <c r="AT7236"/>
      <c r="AU7236"/>
      <c r="AV7236"/>
      <c r="AW7236"/>
      <c r="AX7236"/>
      <c r="AY7236"/>
      <c r="AZ7236"/>
      <c r="BA7236"/>
      <c r="BB7236"/>
      <c r="BC7236"/>
      <c r="BD7236"/>
      <c r="BE7236"/>
      <c r="BF7236"/>
      <c r="BG7236"/>
      <c r="BH7236"/>
      <c r="BI7236"/>
      <c r="BJ7236"/>
      <c r="BK7236"/>
      <c r="BL7236"/>
      <c r="BM7236"/>
      <c r="BN7236"/>
      <c r="BO7236"/>
    </row>
    <row r="7237" spans="1:67" ht="15" x14ac:dyDescent="0.25">
      <c r="A7237" s="245" t="s">
        <v>66</v>
      </c>
      <c r="B7237" s="245" t="s">
        <v>65</v>
      </c>
      <c r="C7237" s="245" t="s">
        <v>64</v>
      </c>
      <c r="D7237" s="245" t="s">
        <v>63</v>
      </c>
      <c r="E7237" s="246" t="s">
        <v>44</v>
      </c>
      <c r="F7237" s="245" t="s">
        <v>44</v>
      </c>
      <c r="G7237" s="245" t="s">
        <v>232</v>
      </c>
      <c r="H7237" s="245" t="s">
        <v>231</v>
      </c>
      <c r="I7237" s="245" t="s">
        <v>102</v>
      </c>
      <c r="J7237" s="245" t="s">
        <v>59</v>
      </c>
      <c r="K7237" s="246" t="s">
        <v>179</v>
      </c>
      <c r="L7237" s="245" t="s">
        <v>58</v>
      </c>
      <c r="M7237"/>
      <c r="N7237"/>
      <c r="O7237"/>
      <c r="P7237"/>
      <c r="Q7237"/>
      <c r="R7237"/>
      <c r="S7237"/>
      <c r="T7237"/>
      <c r="U7237"/>
      <c r="V7237"/>
      <c r="W7237"/>
      <c r="X7237"/>
      <c r="Y7237"/>
      <c r="Z7237"/>
      <c r="AA7237"/>
      <c r="AB7237"/>
      <c r="AC7237"/>
      <c r="AD7237"/>
      <c r="AE7237"/>
      <c r="AF7237"/>
      <c r="AG7237"/>
      <c r="AH7237"/>
      <c r="AI7237"/>
      <c r="AJ7237"/>
      <c r="AK7237"/>
      <c r="AL7237"/>
      <c r="AM7237"/>
      <c r="AN7237"/>
      <c r="AO7237"/>
      <c r="AP7237"/>
      <c r="AQ7237"/>
      <c r="AR7237"/>
      <c r="AS7237"/>
      <c r="AT7237"/>
      <c r="AU7237"/>
      <c r="AV7237"/>
      <c r="AW7237"/>
      <c r="AX7237"/>
      <c r="AY7237"/>
      <c r="AZ7237"/>
      <c r="BA7237"/>
      <c r="BB7237"/>
      <c r="BC7237"/>
      <c r="BD7237"/>
      <c r="BE7237"/>
      <c r="BF7237"/>
      <c r="BG7237"/>
      <c r="BH7237"/>
      <c r="BI7237"/>
      <c r="BJ7237"/>
      <c r="BK7237"/>
      <c r="BL7237"/>
      <c r="BM7237"/>
      <c r="BN7237"/>
      <c r="BO7237"/>
    </row>
    <row r="7238" spans="1:67" ht="15" x14ac:dyDescent="0.25">
      <c r="A7238" s="245" t="s">
        <v>66</v>
      </c>
      <c r="B7238" s="245" t="s">
        <v>65</v>
      </c>
      <c r="C7238" s="245" t="s">
        <v>64</v>
      </c>
      <c r="D7238" s="245" t="s">
        <v>63</v>
      </c>
      <c r="E7238" s="246" t="s">
        <v>44</v>
      </c>
      <c r="F7238" s="245" t="s">
        <v>44</v>
      </c>
      <c r="G7238" s="245" t="s">
        <v>230</v>
      </c>
      <c r="H7238" s="245" t="s">
        <v>229</v>
      </c>
      <c r="I7238" s="245" t="s">
        <v>102</v>
      </c>
      <c r="J7238" s="245" t="s">
        <v>106</v>
      </c>
      <c r="K7238" s="246" t="s">
        <v>6220</v>
      </c>
      <c r="L7238" s="245" t="s">
        <v>58</v>
      </c>
      <c r="M7238"/>
      <c r="N7238"/>
      <c r="O7238"/>
      <c r="P7238"/>
      <c r="Q7238"/>
      <c r="R7238"/>
      <c r="S7238"/>
      <c r="T7238"/>
      <c r="U7238"/>
      <c r="V7238"/>
      <c r="W7238"/>
      <c r="X7238"/>
      <c r="Y7238"/>
      <c r="Z7238"/>
      <c r="AA7238"/>
      <c r="AB7238"/>
      <c r="AC7238"/>
      <c r="AD7238"/>
      <c r="AE7238"/>
      <c r="AF7238"/>
      <c r="AG7238"/>
      <c r="AH7238"/>
      <c r="AI7238"/>
      <c r="AJ7238"/>
      <c r="AK7238"/>
      <c r="AL7238"/>
      <c r="AM7238"/>
      <c r="AN7238"/>
      <c r="AO7238"/>
      <c r="AP7238"/>
      <c r="AQ7238"/>
      <c r="AR7238"/>
      <c r="AS7238"/>
      <c r="AT7238"/>
      <c r="AU7238"/>
      <c r="AV7238"/>
      <c r="AW7238"/>
      <c r="AX7238"/>
      <c r="AY7238"/>
      <c r="AZ7238"/>
      <c r="BA7238"/>
      <c r="BB7238"/>
      <c r="BC7238"/>
      <c r="BD7238"/>
      <c r="BE7238"/>
      <c r="BF7238"/>
      <c r="BG7238"/>
      <c r="BH7238"/>
      <c r="BI7238"/>
      <c r="BJ7238"/>
      <c r="BK7238"/>
      <c r="BL7238"/>
      <c r="BM7238"/>
      <c r="BN7238"/>
      <c r="BO7238"/>
    </row>
    <row r="7239" spans="1:67" ht="15" x14ac:dyDescent="0.25">
      <c r="A7239" s="245" t="s">
        <v>66</v>
      </c>
      <c r="B7239" s="245" t="s">
        <v>65</v>
      </c>
      <c r="C7239" s="245" t="s">
        <v>64</v>
      </c>
      <c r="D7239" s="245" t="s">
        <v>63</v>
      </c>
      <c r="E7239" s="246" t="s">
        <v>44</v>
      </c>
      <c r="F7239" s="245" t="s">
        <v>44</v>
      </c>
      <c r="G7239" s="245" t="s">
        <v>228</v>
      </c>
      <c r="H7239" s="245" t="s">
        <v>227</v>
      </c>
      <c r="I7239" s="245" t="s">
        <v>102</v>
      </c>
      <c r="J7239" s="245" t="s">
        <v>59</v>
      </c>
      <c r="K7239" s="246" t="s">
        <v>719</v>
      </c>
      <c r="L7239" s="245" t="s">
        <v>58</v>
      </c>
      <c r="M7239"/>
      <c r="N7239"/>
      <c r="O7239"/>
      <c r="P7239"/>
      <c r="Q7239"/>
      <c r="R7239"/>
      <c r="S7239"/>
      <c r="T7239"/>
      <c r="U7239"/>
      <c r="V7239"/>
      <c r="W7239"/>
      <c r="X7239"/>
      <c r="Y7239"/>
      <c r="Z7239"/>
      <c r="AA7239"/>
      <c r="AB7239"/>
      <c r="AC7239"/>
      <c r="AD7239"/>
      <c r="AE7239"/>
      <c r="AF7239"/>
      <c r="AG7239"/>
      <c r="AH7239"/>
      <c r="AI7239"/>
      <c r="AJ7239"/>
      <c r="AK7239"/>
      <c r="AL7239"/>
      <c r="AM7239"/>
      <c r="AN7239"/>
      <c r="AO7239"/>
      <c r="AP7239"/>
      <c r="AQ7239"/>
      <c r="AR7239"/>
      <c r="AS7239"/>
      <c r="AT7239"/>
      <c r="AU7239"/>
      <c r="AV7239"/>
      <c r="AW7239"/>
      <c r="AX7239"/>
      <c r="AY7239"/>
      <c r="AZ7239"/>
      <c r="BA7239"/>
      <c r="BB7239"/>
      <c r="BC7239"/>
      <c r="BD7239"/>
      <c r="BE7239"/>
      <c r="BF7239"/>
      <c r="BG7239"/>
      <c r="BH7239"/>
      <c r="BI7239"/>
      <c r="BJ7239"/>
      <c r="BK7239"/>
      <c r="BL7239"/>
      <c r="BM7239"/>
      <c r="BN7239"/>
      <c r="BO7239"/>
    </row>
    <row r="7240" spans="1:67" ht="15" x14ac:dyDescent="0.25">
      <c r="A7240" s="245" t="s">
        <v>66</v>
      </c>
      <c r="B7240" s="245" t="s">
        <v>65</v>
      </c>
      <c r="C7240" s="245" t="s">
        <v>64</v>
      </c>
      <c r="D7240" s="245" t="s">
        <v>63</v>
      </c>
      <c r="E7240" s="246" t="s">
        <v>44</v>
      </c>
      <c r="F7240" s="245" t="s">
        <v>44</v>
      </c>
      <c r="G7240" s="245" t="s">
        <v>226</v>
      </c>
      <c r="H7240" s="245" t="s">
        <v>225</v>
      </c>
      <c r="I7240" s="245" t="s">
        <v>102</v>
      </c>
      <c r="J7240" s="245" t="s">
        <v>59</v>
      </c>
      <c r="K7240" s="246" t="s">
        <v>567</v>
      </c>
      <c r="L7240" s="245" t="s">
        <v>58</v>
      </c>
      <c r="M7240"/>
      <c r="N7240"/>
      <c r="O7240"/>
      <c r="P7240"/>
      <c r="Q7240"/>
      <c r="R7240"/>
      <c r="S7240"/>
      <c r="T7240"/>
      <c r="U7240"/>
      <c r="V7240"/>
      <c r="W7240"/>
      <c r="X7240"/>
      <c r="Y7240"/>
      <c r="Z7240"/>
      <c r="AA7240"/>
      <c r="AB7240"/>
      <c r="AC7240"/>
      <c r="AD7240"/>
      <c r="AE7240"/>
      <c r="AF7240"/>
      <c r="AG7240"/>
      <c r="AH7240"/>
      <c r="AI7240"/>
      <c r="AJ7240"/>
      <c r="AK7240"/>
      <c r="AL7240"/>
      <c r="AM7240"/>
      <c r="AN7240"/>
      <c r="AO7240"/>
      <c r="AP7240"/>
      <c r="AQ7240"/>
      <c r="AR7240"/>
      <c r="AS7240"/>
      <c r="AT7240"/>
      <c r="AU7240"/>
      <c r="AV7240"/>
      <c r="AW7240"/>
      <c r="AX7240"/>
      <c r="AY7240"/>
      <c r="AZ7240"/>
      <c r="BA7240"/>
      <c r="BB7240"/>
      <c r="BC7240"/>
      <c r="BD7240"/>
      <c r="BE7240"/>
      <c r="BF7240"/>
      <c r="BG7240"/>
      <c r="BH7240"/>
      <c r="BI7240"/>
      <c r="BJ7240"/>
      <c r="BK7240"/>
      <c r="BL7240"/>
      <c r="BM7240"/>
      <c r="BN7240"/>
      <c r="BO7240"/>
    </row>
    <row r="7241" spans="1:67" ht="15" x14ac:dyDescent="0.25">
      <c r="A7241" s="245" t="s">
        <v>66</v>
      </c>
      <c r="B7241" s="245" t="s">
        <v>65</v>
      </c>
      <c r="C7241" s="245" t="s">
        <v>64</v>
      </c>
      <c r="D7241" s="245" t="s">
        <v>63</v>
      </c>
      <c r="E7241" s="246" t="s">
        <v>44</v>
      </c>
      <c r="F7241" s="245" t="s">
        <v>44</v>
      </c>
      <c r="G7241" s="245" t="s">
        <v>223</v>
      </c>
      <c r="H7241" s="245" t="s">
        <v>222</v>
      </c>
      <c r="I7241" s="245" t="s">
        <v>102</v>
      </c>
      <c r="J7241" s="245" t="s">
        <v>59</v>
      </c>
      <c r="K7241" s="246" t="s">
        <v>6220</v>
      </c>
      <c r="L7241" s="245" t="s">
        <v>58</v>
      </c>
      <c r="M7241"/>
      <c r="N7241"/>
      <c r="O7241"/>
      <c r="P7241"/>
      <c r="Q7241"/>
      <c r="R7241"/>
      <c r="S7241"/>
      <c r="T7241"/>
      <c r="U7241"/>
      <c r="V7241"/>
      <c r="W7241"/>
      <c r="X7241"/>
      <c r="Y7241"/>
      <c r="Z7241"/>
      <c r="AA7241"/>
      <c r="AB7241"/>
      <c r="AC7241"/>
      <c r="AD7241"/>
      <c r="AE7241"/>
      <c r="AF7241"/>
      <c r="AG7241"/>
      <c r="AH7241"/>
      <c r="AI7241"/>
      <c r="AJ7241"/>
      <c r="AK7241"/>
      <c r="AL7241"/>
      <c r="AM7241"/>
      <c r="AN7241"/>
      <c r="AO7241"/>
      <c r="AP7241"/>
      <c r="AQ7241"/>
      <c r="AR7241"/>
      <c r="AS7241"/>
      <c r="AT7241"/>
      <c r="AU7241"/>
      <c r="AV7241"/>
      <c r="AW7241"/>
      <c r="AX7241"/>
      <c r="AY7241"/>
      <c r="AZ7241"/>
      <c r="BA7241"/>
      <c r="BB7241"/>
      <c r="BC7241"/>
      <c r="BD7241"/>
      <c r="BE7241"/>
      <c r="BF7241"/>
      <c r="BG7241"/>
      <c r="BH7241"/>
      <c r="BI7241"/>
      <c r="BJ7241"/>
      <c r="BK7241"/>
      <c r="BL7241"/>
      <c r="BM7241"/>
      <c r="BN7241"/>
      <c r="BO7241"/>
    </row>
    <row r="7242" spans="1:67" ht="15" x14ac:dyDescent="0.25">
      <c r="A7242" s="245" t="s">
        <v>66</v>
      </c>
      <c r="B7242" s="245" t="s">
        <v>65</v>
      </c>
      <c r="C7242" s="245" t="s">
        <v>64</v>
      </c>
      <c r="D7242" s="245" t="s">
        <v>63</v>
      </c>
      <c r="E7242" s="246" t="s">
        <v>44</v>
      </c>
      <c r="F7242" s="245" t="s">
        <v>44</v>
      </c>
      <c r="G7242" s="245" t="s">
        <v>221</v>
      </c>
      <c r="H7242" s="245" t="s">
        <v>220</v>
      </c>
      <c r="I7242" s="245" t="s">
        <v>102</v>
      </c>
      <c r="J7242" s="245" t="s">
        <v>59</v>
      </c>
      <c r="K7242" s="246" t="s">
        <v>160</v>
      </c>
      <c r="L7242" s="245" t="s">
        <v>58</v>
      </c>
      <c r="M7242"/>
      <c r="N7242"/>
      <c r="O7242"/>
      <c r="P7242"/>
      <c r="Q7242"/>
      <c r="R7242"/>
      <c r="S7242"/>
      <c r="T7242"/>
      <c r="U7242"/>
      <c r="V7242"/>
      <c r="W7242"/>
      <c r="X7242"/>
      <c r="Y7242"/>
      <c r="Z7242"/>
      <c r="AA7242"/>
      <c r="AB7242"/>
      <c r="AC7242"/>
      <c r="AD7242"/>
      <c r="AE7242"/>
      <c r="AF7242"/>
      <c r="AG7242"/>
      <c r="AH7242"/>
      <c r="AI7242"/>
      <c r="AJ7242"/>
      <c r="AK7242"/>
      <c r="AL7242"/>
      <c r="AM7242"/>
      <c r="AN7242"/>
      <c r="AO7242"/>
      <c r="AP7242"/>
      <c r="AQ7242"/>
      <c r="AR7242"/>
      <c r="AS7242"/>
      <c r="AT7242"/>
      <c r="AU7242"/>
      <c r="AV7242"/>
      <c r="AW7242"/>
      <c r="AX7242"/>
      <c r="AY7242"/>
      <c r="AZ7242"/>
      <c r="BA7242"/>
      <c r="BB7242"/>
      <c r="BC7242"/>
      <c r="BD7242"/>
      <c r="BE7242"/>
      <c r="BF7242"/>
      <c r="BG7242"/>
      <c r="BH7242"/>
      <c r="BI7242"/>
      <c r="BJ7242"/>
      <c r="BK7242"/>
      <c r="BL7242"/>
      <c r="BM7242"/>
      <c r="BN7242"/>
      <c r="BO7242"/>
    </row>
    <row r="7243" spans="1:67" ht="15" x14ac:dyDescent="0.25">
      <c r="A7243" s="245" t="s">
        <v>66</v>
      </c>
      <c r="B7243" s="245" t="s">
        <v>65</v>
      </c>
      <c r="C7243" s="245" t="s">
        <v>64</v>
      </c>
      <c r="D7243" s="245" t="s">
        <v>63</v>
      </c>
      <c r="E7243" s="246" t="s">
        <v>44</v>
      </c>
      <c r="F7243" s="245" t="s">
        <v>44</v>
      </c>
      <c r="G7243" s="245" t="s">
        <v>219</v>
      </c>
      <c r="H7243" s="245" t="s">
        <v>218</v>
      </c>
      <c r="I7243" s="245" t="s">
        <v>102</v>
      </c>
      <c r="J7243" s="245" t="s">
        <v>59</v>
      </c>
      <c r="K7243" s="246" t="s">
        <v>179</v>
      </c>
      <c r="L7243" s="245" t="s">
        <v>58</v>
      </c>
      <c r="M7243"/>
      <c r="N7243"/>
      <c r="O7243"/>
      <c r="P7243"/>
      <c r="Q7243"/>
      <c r="R7243"/>
      <c r="S7243"/>
      <c r="T7243"/>
      <c r="U7243"/>
      <c r="V7243"/>
      <c r="W7243"/>
      <c r="X7243"/>
      <c r="Y7243"/>
      <c r="Z7243"/>
      <c r="AA7243"/>
      <c r="AB7243"/>
      <c r="AC7243"/>
      <c r="AD7243"/>
      <c r="AE7243"/>
      <c r="AF7243"/>
      <c r="AG7243"/>
      <c r="AH7243"/>
      <c r="AI7243"/>
      <c r="AJ7243"/>
      <c r="AK7243"/>
      <c r="AL7243"/>
      <c r="AM7243"/>
      <c r="AN7243"/>
      <c r="AO7243"/>
      <c r="AP7243"/>
      <c r="AQ7243"/>
      <c r="AR7243"/>
      <c r="AS7243"/>
      <c r="AT7243"/>
      <c r="AU7243"/>
      <c r="AV7243"/>
      <c r="AW7243"/>
      <c r="AX7243"/>
      <c r="AY7243"/>
      <c r="AZ7243"/>
      <c r="BA7243"/>
      <c r="BB7243"/>
      <c r="BC7243"/>
      <c r="BD7243"/>
      <c r="BE7243"/>
      <c r="BF7243"/>
      <c r="BG7243"/>
      <c r="BH7243"/>
      <c r="BI7243"/>
      <c r="BJ7243"/>
      <c r="BK7243"/>
      <c r="BL7243"/>
      <c r="BM7243"/>
      <c r="BN7243"/>
      <c r="BO7243"/>
    </row>
    <row r="7244" spans="1:67" ht="15" x14ac:dyDescent="0.25">
      <c r="A7244" s="245" t="s">
        <v>66</v>
      </c>
      <c r="B7244" s="245" t="s">
        <v>65</v>
      </c>
      <c r="C7244" s="245" t="s">
        <v>64</v>
      </c>
      <c r="D7244" s="245" t="s">
        <v>63</v>
      </c>
      <c r="E7244" s="246" t="s">
        <v>44</v>
      </c>
      <c r="F7244" s="245" t="s">
        <v>44</v>
      </c>
      <c r="G7244" s="245" t="s">
        <v>217</v>
      </c>
      <c r="H7244" s="245" t="s">
        <v>216</v>
      </c>
      <c r="I7244" s="245" t="s">
        <v>102</v>
      </c>
      <c r="J7244" s="245" t="s">
        <v>59</v>
      </c>
      <c r="K7244" s="246" t="s">
        <v>889</v>
      </c>
      <c r="L7244" s="245" t="s">
        <v>58</v>
      </c>
      <c r="M7244"/>
      <c r="N7244"/>
      <c r="O7244"/>
      <c r="P7244"/>
      <c r="Q7244"/>
      <c r="R7244"/>
      <c r="S7244"/>
      <c r="T7244"/>
      <c r="U7244"/>
      <c r="V7244"/>
      <c r="W7244"/>
      <c r="X7244"/>
      <c r="Y7244"/>
      <c r="Z7244"/>
      <c r="AA7244"/>
      <c r="AB7244"/>
      <c r="AC7244"/>
      <c r="AD7244"/>
      <c r="AE7244"/>
      <c r="AF7244"/>
      <c r="AG7244"/>
      <c r="AH7244"/>
      <c r="AI7244"/>
      <c r="AJ7244"/>
      <c r="AK7244"/>
      <c r="AL7244"/>
      <c r="AM7244"/>
      <c r="AN7244"/>
      <c r="AO7244"/>
      <c r="AP7244"/>
      <c r="AQ7244"/>
      <c r="AR7244"/>
      <c r="AS7244"/>
      <c r="AT7244"/>
      <c r="AU7244"/>
      <c r="AV7244"/>
      <c r="AW7244"/>
      <c r="AX7244"/>
      <c r="AY7244"/>
      <c r="AZ7244"/>
      <c r="BA7244"/>
      <c r="BB7244"/>
      <c r="BC7244"/>
      <c r="BD7244"/>
      <c r="BE7244"/>
      <c r="BF7244"/>
      <c r="BG7244"/>
      <c r="BH7244"/>
      <c r="BI7244"/>
      <c r="BJ7244"/>
      <c r="BK7244"/>
      <c r="BL7244"/>
      <c r="BM7244"/>
      <c r="BN7244"/>
      <c r="BO7244"/>
    </row>
    <row r="7245" spans="1:67" ht="15" x14ac:dyDescent="0.25">
      <c r="A7245" s="245" t="s">
        <v>66</v>
      </c>
      <c r="B7245" s="245" t="s">
        <v>65</v>
      </c>
      <c r="C7245" s="245" t="s">
        <v>64</v>
      </c>
      <c r="D7245" s="245" t="s">
        <v>63</v>
      </c>
      <c r="E7245" s="246" t="s">
        <v>44</v>
      </c>
      <c r="F7245" s="245" t="s">
        <v>44</v>
      </c>
      <c r="G7245" s="245" t="s">
        <v>215</v>
      </c>
      <c r="H7245" s="245" t="s">
        <v>214</v>
      </c>
      <c r="I7245" s="245" t="s">
        <v>102</v>
      </c>
      <c r="J7245" s="245" t="s">
        <v>59</v>
      </c>
      <c r="K7245" s="246" t="s">
        <v>188</v>
      </c>
      <c r="L7245" s="245" t="s">
        <v>58</v>
      </c>
      <c r="M7245"/>
      <c r="N7245"/>
      <c r="O7245"/>
      <c r="P7245"/>
      <c r="Q7245"/>
      <c r="R7245"/>
      <c r="S7245"/>
      <c r="T7245"/>
      <c r="U7245"/>
      <c r="V7245"/>
      <c r="W7245"/>
      <c r="X7245"/>
      <c r="Y7245"/>
      <c r="Z7245"/>
      <c r="AA7245"/>
      <c r="AB7245"/>
      <c r="AC7245"/>
      <c r="AD7245"/>
      <c r="AE7245"/>
      <c r="AF7245"/>
      <c r="AG7245"/>
      <c r="AH7245"/>
      <c r="AI7245"/>
      <c r="AJ7245"/>
      <c r="AK7245"/>
      <c r="AL7245"/>
      <c r="AM7245"/>
      <c r="AN7245"/>
      <c r="AO7245"/>
      <c r="AP7245"/>
      <c r="AQ7245"/>
      <c r="AR7245"/>
      <c r="AS7245"/>
      <c r="AT7245"/>
      <c r="AU7245"/>
      <c r="AV7245"/>
      <c r="AW7245"/>
      <c r="AX7245"/>
      <c r="AY7245"/>
      <c r="AZ7245"/>
      <c r="BA7245"/>
      <c r="BB7245"/>
      <c r="BC7245"/>
      <c r="BD7245"/>
      <c r="BE7245"/>
      <c r="BF7245"/>
      <c r="BG7245"/>
      <c r="BH7245"/>
      <c r="BI7245"/>
      <c r="BJ7245"/>
      <c r="BK7245"/>
      <c r="BL7245"/>
      <c r="BM7245"/>
      <c r="BN7245"/>
      <c r="BO7245"/>
    </row>
    <row r="7246" spans="1:67" ht="15" x14ac:dyDescent="0.25">
      <c r="A7246" s="245" t="s">
        <v>66</v>
      </c>
      <c r="B7246" s="245" t="s">
        <v>65</v>
      </c>
      <c r="C7246" s="245" t="s">
        <v>64</v>
      </c>
      <c r="D7246" s="245" t="s">
        <v>63</v>
      </c>
      <c r="E7246" s="246" t="s">
        <v>44</v>
      </c>
      <c r="F7246" s="245" t="s">
        <v>44</v>
      </c>
      <c r="G7246" s="245" t="s">
        <v>213</v>
      </c>
      <c r="H7246" s="245" t="s">
        <v>212</v>
      </c>
      <c r="I7246" s="245" t="s">
        <v>102</v>
      </c>
      <c r="J7246" s="245" t="s">
        <v>59</v>
      </c>
      <c r="K7246" s="246" t="s">
        <v>188</v>
      </c>
      <c r="L7246" s="245" t="s">
        <v>58</v>
      </c>
      <c r="M7246"/>
      <c r="N7246"/>
      <c r="O7246"/>
      <c r="P7246"/>
      <c r="Q7246"/>
      <c r="R7246"/>
      <c r="S7246"/>
      <c r="T7246"/>
      <c r="U7246"/>
      <c r="V7246"/>
      <c r="W7246"/>
      <c r="X7246"/>
      <c r="Y7246"/>
      <c r="Z7246"/>
      <c r="AA7246"/>
      <c r="AB7246"/>
      <c r="AC7246"/>
      <c r="AD7246"/>
      <c r="AE7246"/>
      <c r="AF7246"/>
      <c r="AG7246"/>
      <c r="AH7246"/>
      <c r="AI7246"/>
      <c r="AJ7246"/>
      <c r="AK7246"/>
      <c r="AL7246"/>
      <c r="AM7246"/>
      <c r="AN7246"/>
      <c r="AO7246"/>
      <c r="AP7246"/>
      <c r="AQ7246"/>
      <c r="AR7246"/>
      <c r="AS7246"/>
      <c r="AT7246"/>
      <c r="AU7246"/>
      <c r="AV7246"/>
      <c r="AW7246"/>
      <c r="AX7246"/>
      <c r="AY7246"/>
      <c r="AZ7246"/>
      <c r="BA7246"/>
      <c r="BB7246"/>
      <c r="BC7246"/>
      <c r="BD7246"/>
      <c r="BE7246"/>
      <c r="BF7246"/>
      <c r="BG7246"/>
      <c r="BH7246"/>
      <c r="BI7246"/>
      <c r="BJ7246"/>
      <c r="BK7246"/>
      <c r="BL7246"/>
      <c r="BM7246"/>
      <c r="BN7246"/>
      <c r="BO7246"/>
    </row>
    <row r="7247" spans="1:67" ht="15" x14ac:dyDescent="0.25">
      <c r="A7247" s="245" t="s">
        <v>66</v>
      </c>
      <c r="B7247" s="245" t="s">
        <v>65</v>
      </c>
      <c r="C7247" s="245" t="s">
        <v>64</v>
      </c>
      <c r="D7247" s="245" t="s">
        <v>63</v>
      </c>
      <c r="E7247" s="246" t="s">
        <v>44</v>
      </c>
      <c r="F7247" s="245" t="s">
        <v>44</v>
      </c>
      <c r="G7247" s="245" t="s">
        <v>211</v>
      </c>
      <c r="H7247" s="245" t="s">
        <v>210</v>
      </c>
      <c r="I7247" s="245" t="s">
        <v>102</v>
      </c>
      <c r="J7247" s="245" t="s">
        <v>59</v>
      </c>
      <c r="K7247" s="246" t="s">
        <v>205</v>
      </c>
      <c r="L7247" s="245" t="s">
        <v>58</v>
      </c>
      <c r="M7247"/>
      <c r="N7247"/>
      <c r="O7247"/>
      <c r="P7247"/>
      <c r="Q7247"/>
      <c r="R7247"/>
      <c r="S7247"/>
      <c r="T7247"/>
      <c r="U7247"/>
      <c r="V7247"/>
      <c r="W7247"/>
      <c r="X7247"/>
      <c r="Y7247"/>
      <c r="Z7247"/>
      <c r="AA7247"/>
      <c r="AB7247"/>
      <c r="AC7247"/>
      <c r="AD7247"/>
      <c r="AE7247"/>
      <c r="AF7247"/>
      <c r="AG7247"/>
      <c r="AH7247"/>
      <c r="AI7247"/>
      <c r="AJ7247"/>
      <c r="AK7247"/>
      <c r="AL7247"/>
      <c r="AM7247"/>
      <c r="AN7247"/>
      <c r="AO7247"/>
      <c r="AP7247"/>
      <c r="AQ7247"/>
      <c r="AR7247"/>
      <c r="AS7247"/>
      <c r="AT7247"/>
      <c r="AU7247"/>
      <c r="AV7247"/>
      <c r="AW7247"/>
      <c r="AX7247"/>
      <c r="AY7247"/>
      <c r="AZ7247"/>
      <c r="BA7247"/>
      <c r="BB7247"/>
      <c r="BC7247"/>
      <c r="BD7247"/>
      <c r="BE7247"/>
      <c r="BF7247"/>
      <c r="BG7247"/>
      <c r="BH7247"/>
      <c r="BI7247"/>
      <c r="BJ7247"/>
      <c r="BK7247"/>
      <c r="BL7247"/>
      <c r="BM7247"/>
      <c r="BN7247"/>
      <c r="BO7247"/>
    </row>
    <row r="7248" spans="1:67" ht="15" x14ac:dyDescent="0.25">
      <c r="A7248" s="245" t="s">
        <v>66</v>
      </c>
      <c r="B7248" s="245" t="s">
        <v>65</v>
      </c>
      <c r="C7248" s="245" t="s">
        <v>64</v>
      </c>
      <c r="D7248" s="245" t="s">
        <v>63</v>
      </c>
      <c r="E7248" s="246" t="s">
        <v>44</v>
      </c>
      <c r="F7248" s="245" t="s">
        <v>44</v>
      </c>
      <c r="G7248" s="245" t="s">
        <v>209</v>
      </c>
      <c r="H7248" s="245" t="s">
        <v>208</v>
      </c>
      <c r="I7248" s="245" t="s">
        <v>102</v>
      </c>
      <c r="J7248" s="245" t="s">
        <v>59</v>
      </c>
      <c r="K7248" s="246" t="s">
        <v>205</v>
      </c>
      <c r="L7248" s="245" t="s">
        <v>58</v>
      </c>
      <c r="M7248"/>
      <c r="N7248"/>
      <c r="O7248"/>
      <c r="P7248"/>
      <c r="Q7248"/>
      <c r="R7248"/>
      <c r="S7248"/>
      <c r="T7248"/>
      <c r="U7248"/>
      <c r="V7248"/>
      <c r="W7248"/>
      <c r="X7248"/>
      <c r="Y7248"/>
      <c r="Z7248"/>
      <c r="AA7248"/>
      <c r="AB7248"/>
      <c r="AC7248"/>
      <c r="AD7248"/>
      <c r="AE7248"/>
      <c r="AF7248"/>
      <c r="AG7248"/>
      <c r="AH7248"/>
      <c r="AI7248"/>
      <c r="AJ7248"/>
      <c r="AK7248"/>
      <c r="AL7248"/>
      <c r="AM7248"/>
      <c r="AN7248"/>
      <c r="AO7248"/>
      <c r="AP7248"/>
      <c r="AQ7248"/>
      <c r="AR7248"/>
      <c r="AS7248"/>
      <c r="AT7248"/>
      <c r="AU7248"/>
      <c r="AV7248"/>
      <c r="AW7248"/>
      <c r="AX7248"/>
      <c r="AY7248"/>
      <c r="AZ7248"/>
      <c r="BA7248"/>
      <c r="BB7248"/>
      <c r="BC7248"/>
      <c r="BD7248"/>
      <c r="BE7248"/>
      <c r="BF7248"/>
      <c r="BG7248"/>
      <c r="BH7248"/>
      <c r="BI7248"/>
      <c r="BJ7248"/>
      <c r="BK7248"/>
      <c r="BL7248"/>
      <c r="BM7248"/>
      <c r="BN7248"/>
      <c r="BO7248"/>
    </row>
    <row r="7249" spans="1:67" ht="15" x14ac:dyDescent="0.25">
      <c r="A7249" s="245" t="s">
        <v>66</v>
      </c>
      <c r="B7249" s="245" t="s">
        <v>65</v>
      </c>
      <c r="C7249" s="245" t="s">
        <v>64</v>
      </c>
      <c r="D7249" s="245" t="s">
        <v>63</v>
      </c>
      <c r="E7249" s="246" t="s">
        <v>44</v>
      </c>
      <c r="F7249" s="245" t="s">
        <v>44</v>
      </c>
      <c r="G7249" s="245" t="s">
        <v>207</v>
      </c>
      <c r="H7249" s="245" t="s">
        <v>206</v>
      </c>
      <c r="I7249" s="245" t="s">
        <v>102</v>
      </c>
      <c r="J7249" s="245" t="s">
        <v>59</v>
      </c>
      <c r="K7249" s="246" t="s">
        <v>898</v>
      </c>
      <c r="L7249" s="245" t="s">
        <v>58</v>
      </c>
      <c r="M7249"/>
      <c r="N7249"/>
      <c r="O7249"/>
      <c r="P7249"/>
      <c r="Q7249"/>
      <c r="R7249"/>
      <c r="S7249"/>
      <c r="T7249"/>
      <c r="U7249"/>
      <c r="V7249"/>
      <c r="W7249"/>
      <c r="X7249"/>
      <c r="Y7249"/>
      <c r="Z7249"/>
      <c r="AA7249"/>
      <c r="AB7249"/>
      <c r="AC7249"/>
      <c r="AD7249"/>
      <c r="AE7249"/>
      <c r="AF7249"/>
      <c r="AG7249"/>
      <c r="AH7249"/>
      <c r="AI7249"/>
      <c r="AJ7249"/>
      <c r="AK7249"/>
      <c r="AL7249"/>
      <c r="AM7249"/>
      <c r="AN7249"/>
      <c r="AO7249"/>
      <c r="AP7249"/>
      <c r="AQ7249"/>
      <c r="AR7249"/>
      <c r="AS7249"/>
      <c r="AT7249"/>
      <c r="AU7249"/>
      <c r="AV7249"/>
      <c r="AW7249"/>
      <c r="AX7249"/>
      <c r="AY7249"/>
      <c r="AZ7249"/>
      <c r="BA7249"/>
      <c r="BB7249"/>
      <c r="BC7249"/>
      <c r="BD7249"/>
      <c r="BE7249"/>
      <c r="BF7249"/>
      <c r="BG7249"/>
      <c r="BH7249"/>
      <c r="BI7249"/>
      <c r="BJ7249"/>
      <c r="BK7249"/>
      <c r="BL7249"/>
      <c r="BM7249"/>
      <c r="BN7249"/>
      <c r="BO7249"/>
    </row>
    <row r="7250" spans="1:67" ht="15" x14ac:dyDescent="0.25">
      <c r="A7250" s="245" t="s">
        <v>66</v>
      </c>
      <c r="B7250" s="245" t="s">
        <v>65</v>
      </c>
      <c r="C7250" s="245" t="s">
        <v>64</v>
      </c>
      <c r="D7250" s="245" t="s">
        <v>63</v>
      </c>
      <c r="E7250" s="246" t="s">
        <v>44</v>
      </c>
      <c r="F7250" s="245" t="s">
        <v>44</v>
      </c>
      <c r="G7250" s="245" t="s">
        <v>204</v>
      </c>
      <c r="H7250" s="245" t="s">
        <v>203</v>
      </c>
      <c r="I7250" s="245" t="s">
        <v>102</v>
      </c>
      <c r="J7250" s="245" t="s">
        <v>59</v>
      </c>
      <c r="K7250" s="246" t="s">
        <v>179</v>
      </c>
      <c r="L7250" s="245" t="s">
        <v>58</v>
      </c>
      <c r="M7250"/>
      <c r="N7250"/>
      <c r="O7250"/>
      <c r="P7250"/>
      <c r="Q7250"/>
      <c r="R7250"/>
      <c r="S7250"/>
      <c r="T7250"/>
      <c r="U7250"/>
      <c r="V7250"/>
      <c r="W7250"/>
      <c r="X7250"/>
      <c r="Y7250"/>
      <c r="Z7250"/>
      <c r="AA7250"/>
      <c r="AB7250"/>
      <c r="AC7250"/>
      <c r="AD7250"/>
      <c r="AE7250"/>
      <c r="AF7250"/>
      <c r="AG7250"/>
      <c r="AH7250"/>
      <c r="AI7250"/>
      <c r="AJ7250"/>
      <c r="AK7250"/>
      <c r="AL7250"/>
      <c r="AM7250"/>
      <c r="AN7250"/>
      <c r="AO7250"/>
      <c r="AP7250"/>
      <c r="AQ7250"/>
      <c r="AR7250"/>
      <c r="AS7250"/>
      <c r="AT7250"/>
      <c r="AU7250"/>
      <c r="AV7250"/>
      <c r="AW7250"/>
      <c r="AX7250"/>
      <c r="AY7250"/>
      <c r="AZ7250"/>
      <c r="BA7250"/>
      <c r="BB7250"/>
      <c r="BC7250"/>
      <c r="BD7250"/>
      <c r="BE7250"/>
      <c r="BF7250"/>
      <c r="BG7250"/>
      <c r="BH7250"/>
      <c r="BI7250"/>
      <c r="BJ7250"/>
      <c r="BK7250"/>
      <c r="BL7250"/>
      <c r="BM7250"/>
      <c r="BN7250"/>
      <c r="BO7250"/>
    </row>
    <row r="7251" spans="1:67" ht="15" x14ac:dyDescent="0.25">
      <c r="A7251" s="245" t="s">
        <v>66</v>
      </c>
      <c r="B7251" s="245" t="s">
        <v>65</v>
      </c>
      <c r="C7251" s="245" t="s">
        <v>64</v>
      </c>
      <c r="D7251" s="245" t="s">
        <v>63</v>
      </c>
      <c r="E7251" s="246" t="s">
        <v>44</v>
      </c>
      <c r="F7251" s="245" t="s">
        <v>44</v>
      </c>
      <c r="G7251" s="245" t="s">
        <v>201</v>
      </c>
      <c r="H7251" s="245" t="s">
        <v>200</v>
      </c>
      <c r="I7251" s="245" t="s">
        <v>102</v>
      </c>
      <c r="J7251" s="245" t="s">
        <v>59</v>
      </c>
      <c r="K7251" s="246" t="s">
        <v>652</v>
      </c>
      <c r="L7251" s="245" t="s">
        <v>58</v>
      </c>
      <c r="M7251"/>
      <c r="N7251"/>
      <c r="O7251"/>
      <c r="P7251"/>
      <c r="Q7251"/>
      <c r="R7251"/>
      <c r="S7251"/>
      <c r="T7251"/>
      <c r="U7251"/>
      <c r="V7251"/>
      <c r="W7251"/>
      <c r="X7251"/>
      <c r="Y7251"/>
      <c r="Z7251"/>
      <c r="AA7251"/>
      <c r="AB7251"/>
      <c r="AC7251"/>
      <c r="AD7251"/>
      <c r="AE7251"/>
      <c r="AF7251"/>
      <c r="AG7251"/>
      <c r="AH7251"/>
      <c r="AI7251"/>
      <c r="AJ7251"/>
      <c r="AK7251"/>
      <c r="AL7251"/>
      <c r="AM7251"/>
      <c r="AN7251"/>
      <c r="AO7251"/>
      <c r="AP7251"/>
      <c r="AQ7251"/>
      <c r="AR7251"/>
      <c r="AS7251"/>
      <c r="AT7251"/>
      <c r="AU7251"/>
      <c r="AV7251"/>
      <c r="AW7251"/>
      <c r="AX7251"/>
      <c r="AY7251"/>
      <c r="AZ7251"/>
      <c r="BA7251"/>
      <c r="BB7251"/>
      <c r="BC7251"/>
      <c r="BD7251"/>
      <c r="BE7251"/>
      <c r="BF7251"/>
      <c r="BG7251"/>
      <c r="BH7251"/>
      <c r="BI7251"/>
      <c r="BJ7251"/>
      <c r="BK7251"/>
      <c r="BL7251"/>
      <c r="BM7251"/>
      <c r="BN7251"/>
      <c r="BO7251"/>
    </row>
    <row r="7252" spans="1:67" ht="15" x14ac:dyDescent="0.25">
      <c r="A7252" s="245" t="s">
        <v>66</v>
      </c>
      <c r="B7252" s="245" t="s">
        <v>65</v>
      </c>
      <c r="C7252" s="245" t="s">
        <v>64</v>
      </c>
      <c r="D7252" s="245" t="s">
        <v>63</v>
      </c>
      <c r="E7252" s="246" t="s">
        <v>44</v>
      </c>
      <c r="F7252" s="245" t="s">
        <v>44</v>
      </c>
      <c r="G7252" s="245" t="s">
        <v>199</v>
      </c>
      <c r="H7252" s="245" t="s">
        <v>198</v>
      </c>
      <c r="I7252" s="245" t="s">
        <v>102</v>
      </c>
      <c r="J7252" s="245" t="s">
        <v>106</v>
      </c>
      <c r="K7252" s="246" t="s">
        <v>8755</v>
      </c>
      <c r="L7252" s="245" t="s">
        <v>58</v>
      </c>
      <c r="M7252"/>
      <c r="N7252"/>
      <c r="O7252"/>
      <c r="P7252"/>
      <c r="Q7252"/>
      <c r="R7252"/>
      <c r="S7252"/>
      <c r="T7252"/>
      <c r="U7252"/>
      <c r="V7252"/>
      <c r="W7252"/>
      <c r="X7252"/>
      <c r="Y7252"/>
      <c r="Z7252"/>
      <c r="AA7252"/>
      <c r="AB7252"/>
      <c r="AC7252"/>
      <c r="AD7252"/>
      <c r="AE7252"/>
      <c r="AF7252"/>
      <c r="AG7252"/>
      <c r="AH7252"/>
      <c r="AI7252"/>
      <c r="AJ7252"/>
      <c r="AK7252"/>
      <c r="AL7252"/>
      <c r="AM7252"/>
      <c r="AN7252"/>
      <c r="AO7252"/>
      <c r="AP7252"/>
      <c r="AQ7252"/>
      <c r="AR7252"/>
      <c r="AS7252"/>
      <c r="AT7252"/>
      <c r="AU7252"/>
      <c r="AV7252"/>
      <c r="AW7252"/>
      <c r="AX7252"/>
      <c r="AY7252"/>
      <c r="AZ7252"/>
      <c r="BA7252"/>
      <c r="BB7252"/>
      <c r="BC7252"/>
      <c r="BD7252"/>
      <c r="BE7252"/>
      <c r="BF7252"/>
      <c r="BG7252"/>
      <c r="BH7252"/>
      <c r="BI7252"/>
      <c r="BJ7252"/>
      <c r="BK7252"/>
      <c r="BL7252"/>
      <c r="BM7252"/>
      <c r="BN7252"/>
      <c r="BO7252"/>
    </row>
    <row r="7253" spans="1:67" ht="15" x14ac:dyDescent="0.25">
      <c r="A7253" s="245" t="s">
        <v>66</v>
      </c>
      <c r="B7253" s="245" t="s">
        <v>65</v>
      </c>
      <c r="C7253" s="245" t="s">
        <v>64</v>
      </c>
      <c r="D7253" s="245" t="s">
        <v>63</v>
      </c>
      <c r="E7253" s="246" t="s">
        <v>44</v>
      </c>
      <c r="F7253" s="245" t="s">
        <v>44</v>
      </c>
      <c r="G7253" s="245" t="s">
        <v>196</v>
      </c>
      <c r="H7253" s="245" t="s">
        <v>195</v>
      </c>
      <c r="I7253" s="245" t="s">
        <v>102</v>
      </c>
      <c r="J7253" s="245" t="s">
        <v>106</v>
      </c>
      <c r="K7253" s="246" t="s">
        <v>652</v>
      </c>
      <c r="L7253" s="245" t="s">
        <v>58</v>
      </c>
      <c r="M7253"/>
      <c r="N7253"/>
      <c r="O7253"/>
      <c r="P7253"/>
      <c r="Q7253"/>
      <c r="R7253"/>
      <c r="S7253"/>
      <c r="T7253"/>
      <c r="U7253"/>
      <c r="V7253"/>
      <c r="W7253"/>
      <c r="X7253"/>
      <c r="Y7253"/>
      <c r="Z7253"/>
      <c r="AA7253"/>
      <c r="AB7253"/>
      <c r="AC7253"/>
      <c r="AD7253"/>
      <c r="AE7253"/>
      <c r="AF7253"/>
      <c r="AG7253"/>
      <c r="AH7253"/>
      <c r="AI7253"/>
      <c r="AJ7253"/>
      <c r="AK7253"/>
      <c r="AL7253"/>
      <c r="AM7253"/>
      <c r="AN7253"/>
      <c r="AO7253"/>
      <c r="AP7253"/>
      <c r="AQ7253"/>
      <c r="AR7253"/>
      <c r="AS7253"/>
      <c r="AT7253"/>
      <c r="AU7253"/>
      <c r="AV7253"/>
      <c r="AW7253"/>
      <c r="AX7253"/>
      <c r="AY7253"/>
      <c r="AZ7253"/>
      <c r="BA7253"/>
      <c r="BB7253"/>
      <c r="BC7253"/>
      <c r="BD7253"/>
      <c r="BE7253"/>
      <c r="BF7253"/>
      <c r="BG7253"/>
      <c r="BH7253"/>
      <c r="BI7253"/>
      <c r="BJ7253"/>
      <c r="BK7253"/>
      <c r="BL7253"/>
      <c r="BM7253"/>
      <c r="BN7253"/>
      <c r="BO7253"/>
    </row>
    <row r="7254" spans="1:67" ht="15" x14ac:dyDescent="0.25">
      <c r="A7254" s="245" t="s">
        <v>66</v>
      </c>
      <c r="B7254" s="245" t="s">
        <v>65</v>
      </c>
      <c r="C7254" s="245" t="s">
        <v>64</v>
      </c>
      <c r="D7254" s="245" t="s">
        <v>63</v>
      </c>
      <c r="E7254" s="246" t="s">
        <v>44</v>
      </c>
      <c r="F7254" s="245" t="s">
        <v>44</v>
      </c>
      <c r="G7254" s="245" t="s">
        <v>194</v>
      </c>
      <c r="H7254" s="245" t="s">
        <v>193</v>
      </c>
      <c r="I7254" s="245" t="s">
        <v>102</v>
      </c>
      <c r="J7254" s="245" t="s">
        <v>59</v>
      </c>
      <c r="K7254" s="246" t="s">
        <v>140</v>
      </c>
      <c r="L7254" s="245" t="s">
        <v>58</v>
      </c>
      <c r="M7254"/>
      <c r="N7254"/>
      <c r="O7254"/>
      <c r="P7254"/>
      <c r="Q7254"/>
      <c r="R7254"/>
      <c r="S7254"/>
      <c r="T7254"/>
      <c r="U7254"/>
      <c r="V7254"/>
      <c r="W7254"/>
      <c r="X7254"/>
      <c r="Y7254"/>
      <c r="Z7254"/>
      <c r="AA7254"/>
      <c r="AB7254"/>
      <c r="AC7254"/>
      <c r="AD7254"/>
      <c r="AE7254"/>
      <c r="AF7254"/>
      <c r="AG7254"/>
      <c r="AH7254"/>
      <c r="AI7254"/>
      <c r="AJ7254"/>
      <c r="AK7254"/>
      <c r="AL7254"/>
      <c r="AM7254"/>
      <c r="AN7254"/>
      <c r="AO7254"/>
      <c r="AP7254"/>
      <c r="AQ7254"/>
      <c r="AR7254"/>
      <c r="AS7254"/>
      <c r="AT7254"/>
      <c r="AU7254"/>
      <c r="AV7254"/>
      <c r="AW7254"/>
      <c r="AX7254"/>
      <c r="AY7254"/>
      <c r="AZ7254"/>
      <c r="BA7254"/>
      <c r="BB7254"/>
      <c r="BC7254"/>
      <c r="BD7254"/>
      <c r="BE7254"/>
      <c r="BF7254"/>
      <c r="BG7254"/>
      <c r="BH7254"/>
      <c r="BI7254"/>
      <c r="BJ7254"/>
      <c r="BK7254"/>
      <c r="BL7254"/>
      <c r="BM7254"/>
      <c r="BN7254"/>
      <c r="BO7254"/>
    </row>
    <row r="7255" spans="1:67" ht="15" x14ac:dyDescent="0.25">
      <c r="A7255" s="245" t="s">
        <v>66</v>
      </c>
      <c r="B7255" s="245" t="s">
        <v>65</v>
      </c>
      <c r="C7255" s="245" t="s">
        <v>64</v>
      </c>
      <c r="D7255" s="245" t="s">
        <v>63</v>
      </c>
      <c r="E7255" s="246" t="s">
        <v>44</v>
      </c>
      <c r="F7255" s="245" t="s">
        <v>44</v>
      </c>
      <c r="G7255" s="245" t="s">
        <v>192</v>
      </c>
      <c r="H7255" s="245" t="s">
        <v>191</v>
      </c>
      <c r="I7255" s="245" t="s">
        <v>102</v>
      </c>
      <c r="J7255" s="245" t="s">
        <v>59</v>
      </c>
      <c r="K7255" s="246" t="s">
        <v>652</v>
      </c>
      <c r="L7255" s="245" t="s">
        <v>58</v>
      </c>
      <c r="M7255"/>
      <c r="N7255"/>
      <c r="O7255"/>
      <c r="P7255"/>
      <c r="Q7255"/>
      <c r="R7255"/>
      <c r="S7255"/>
      <c r="T7255"/>
      <c r="U7255"/>
      <c r="V7255"/>
      <c r="W7255"/>
      <c r="X7255"/>
      <c r="Y7255"/>
      <c r="Z7255"/>
      <c r="AA7255"/>
      <c r="AB7255"/>
      <c r="AC7255"/>
      <c r="AD7255"/>
      <c r="AE7255"/>
      <c r="AF7255"/>
      <c r="AG7255"/>
      <c r="AH7255"/>
      <c r="AI7255"/>
      <c r="AJ7255"/>
      <c r="AK7255"/>
      <c r="AL7255"/>
      <c r="AM7255"/>
      <c r="AN7255"/>
      <c r="AO7255"/>
      <c r="AP7255"/>
      <c r="AQ7255"/>
      <c r="AR7255"/>
      <c r="AS7255"/>
      <c r="AT7255"/>
      <c r="AU7255"/>
      <c r="AV7255"/>
      <c r="AW7255"/>
      <c r="AX7255"/>
      <c r="AY7255"/>
      <c r="AZ7255"/>
      <c r="BA7255"/>
      <c r="BB7255"/>
      <c r="BC7255"/>
      <c r="BD7255"/>
      <c r="BE7255"/>
      <c r="BF7255"/>
      <c r="BG7255"/>
      <c r="BH7255"/>
      <c r="BI7255"/>
      <c r="BJ7255"/>
      <c r="BK7255"/>
      <c r="BL7255"/>
      <c r="BM7255"/>
      <c r="BN7255"/>
      <c r="BO7255"/>
    </row>
    <row r="7256" spans="1:67" ht="15" x14ac:dyDescent="0.25">
      <c r="A7256" s="245" t="s">
        <v>66</v>
      </c>
      <c r="B7256" s="245" t="s">
        <v>65</v>
      </c>
      <c r="C7256" s="245" t="s">
        <v>64</v>
      </c>
      <c r="D7256" s="245" t="s">
        <v>63</v>
      </c>
      <c r="E7256" s="246" t="s">
        <v>44</v>
      </c>
      <c r="F7256" s="245" t="s">
        <v>44</v>
      </c>
      <c r="G7256" s="245" t="s">
        <v>190</v>
      </c>
      <c r="H7256" s="245" t="s">
        <v>189</v>
      </c>
      <c r="I7256" s="245" t="s">
        <v>102</v>
      </c>
      <c r="J7256" s="245" t="s">
        <v>59</v>
      </c>
      <c r="K7256" s="246" t="s">
        <v>6051</v>
      </c>
      <c r="L7256" s="245" t="s">
        <v>58</v>
      </c>
      <c r="M7256"/>
      <c r="N7256"/>
      <c r="O7256"/>
      <c r="P7256"/>
      <c r="Q7256"/>
      <c r="R7256"/>
      <c r="S7256"/>
      <c r="T7256"/>
      <c r="U7256"/>
      <c r="V7256"/>
      <c r="W7256"/>
      <c r="X7256"/>
      <c r="Y7256"/>
      <c r="Z7256"/>
      <c r="AA7256"/>
      <c r="AB7256"/>
      <c r="AC7256"/>
      <c r="AD7256"/>
      <c r="AE7256"/>
      <c r="AF7256"/>
      <c r="AG7256"/>
      <c r="AH7256"/>
      <c r="AI7256"/>
      <c r="AJ7256"/>
      <c r="AK7256"/>
      <c r="AL7256"/>
      <c r="AM7256"/>
      <c r="AN7256"/>
      <c r="AO7256"/>
      <c r="AP7256"/>
      <c r="AQ7256"/>
      <c r="AR7256"/>
      <c r="AS7256"/>
      <c r="AT7256"/>
      <c r="AU7256"/>
      <c r="AV7256"/>
      <c r="AW7256"/>
      <c r="AX7256"/>
      <c r="AY7256"/>
      <c r="AZ7256"/>
      <c r="BA7256"/>
      <c r="BB7256"/>
      <c r="BC7256"/>
      <c r="BD7256"/>
      <c r="BE7256"/>
      <c r="BF7256"/>
      <c r="BG7256"/>
      <c r="BH7256"/>
      <c r="BI7256"/>
      <c r="BJ7256"/>
      <c r="BK7256"/>
      <c r="BL7256"/>
      <c r="BM7256"/>
      <c r="BN7256"/>
      <c r="BO7256"/>
    </row>
    <row r="7257" spans="1:67" ht="15" x14ac:dyDescent="0.25">
      <c r="A7257" s="245" t="s">
        <v>66</v>
      </c>
      <c r="B7257" s="245" t="s">
        <v>65</v>
      </c>
      <c r="C7257" s="245" t="s">
        <v>64</v>
      </c>
      <c r="D7257" s="245" t="s">
        <v>63</v>
      </c>
      <c r="E7257" s="246" t="s">
        <v>44</v>
      </c>
      <c r="F7257" s="245" t="s">
        <v>44</v>
      </c>
      <c r="G7257" s="245" t="s">
        <v>187</v>
      </c>
      <c r="H7257" s="245" t="s">
        <v>186</v>
      </c>
      <c r="I7257" s="245" t="s">
        <v>102</v>
      </c>
      <c r="J7257" s="245" t="s">
        <v>59</v>
      </c>
      <c r="K7257" s="246" t="s">
        <v>131</v>
      </c>
      <c r="L7257" s="245" t="s">
        <v>58</v>
      </c>
      <c r="M7257"/>
      <c r="N7257"/>
      <c r="O7257"/>
      <c r="P7257"/>
      <c r="Q7257"/>
      <c r="R7257"/>
      <c r="S7257"/>
      <c r="T7257"/>
      <c r="U7257"/>
      <c r="V7257"/>
      <c r="W7257"/>
      <c r="X7257"/>
      <c r="Y7257"/>
      <c r="Z7257"/>
      <c r="AA7257"/>
      <c r="AB7257"/>
      <c r="AC7257"/>
      <c r="AD7257"/>
      <c r="AE7257"/>
      <c r="AF7257"/>
      <c r="AG7257"/>
      <c r="AH7257"/>
      <c r="AI7257"/>
      <c r="AJ7257"/>
      <c r="AK7257"/>
      <c r="AL7257"/>
      <c r="AM7257"/>
      <c r="AN7257"/>
      <c r="AO7257"/>
      <c r="AP7257"/>
      <c r="AQ7257"/>
      <c r="AR7257"/>
      <c r="AS7257"/>
      <c r="AT7257"/>
      <c r="AU7257"/>
      <c r="AV7257"/>
      <c r="AW7257"/>
      <c r="AX7257"/>
      <c r="AY7257"/>
      <c r="AZ7257"/>
      <c r="BA7257"/>
      <c r="BB7257"/>
      <c r="BC7257"/>
      <c r="BD7257"/>
      <c r="BE7257"/>
      <c r="BF7257"/>
      <c r="BG7257"/>
      <c r="BH7257"/>
      <c r="BI7257"/>
      <c r="BJ7257"/>
      <c r="BK7257"/>
      <c r="BL7257"/>
      <c r="BM7257"/>
      <c r="BN7257"/>
      <c r="BO7257"/>
    </row>
    <row r="7258" spans="1:67" ht="15" x14ac:dyDescent="0.25">
      <c r="A7258" s="245" t="s">
        <v>66</v>
      </c>
      <c r="B7258" s="245" t="s">
        <v>65</v>
      </c>
      <c r="C7258" s="245" t="s">
        <v>64</v>
      </c>
      <c r="D7258" s="245" t="s">
        <v>63</v>
      </c>
      <c r="E7258" s="246" t="s">
        <v>44</v>
      </c>
      <c r="F7258" s="245" t="s">
        <v>44</v>
      </c>
      <c r="G7258" s="245" t="s">
        <v>184</v>
      </c>
      <c r="H7258" s="245" t="s">
        <v>183</v>
      </c>
      <c r="I7258" s="245" t="s">
        <v>102</v>
      </c>
      <c r="J7258" s="245" t="s">
        <v>59</v>
      </c>
      <c r="K7258" s="246" t="s">
        <v>6220</v>
      </c>
      <c r="L7258" s="245" t="s">
        <v>58</v>
      </c>
      <c r="M7258"/>
      <c r="N7258"/>
      <c r="O7258"/>
      <c r="P7258"/>
      <c r="Q7258"/>
      <c r="R7258"/>
      <c r="S7258"/>
      <c r="T7258"/>
      <c r="U7258"/>
      <c r="V7258"/>
      <c r="W7258"/>
      <c r="X7258"/>
      <c r="Y7258"/>
      <c r="Z7258"/>
      <c r="AA7258"/>
      <c r="AB7258"/>
      <c r="AC7258"/>
      <c r="AD7258"/>
      <c r="AE7258"/>
      <c r="AF7258"/>
      <c r="AG7258"/>
      <c r="AH7258"/>
      <c r="AI7258"/>
      <c r="AJ7258"/>
      <c r="AK7258"/>
      <c r="AL7258"/>
      <c r="AM7258"/>
      <c r="AN7258"/>
      <c r="AO7258"/>
      <c r="AP7258"/>
      <c r="AQ7258"/>
      <c r="AR7258"/>
      <c r="AS7258"/>
      <c r="AT7258"/>
      <c r="AU7258"/>
      <c r="AV7258"/>
      <c r="AW7258"/>
      <c r="AX7258"/>
      <c r="AY7258"/>
      <c r="AZ7258"/>
      <c r="BA7258"/>
      <c r="BB7258"/>
      <c r="BC7258"/>
      <c r="BD7258"/>
      <c r="BE7258"/>
      <c r="BF7258"/>
      <c r="BG7258"/>
      <c r="BH7258"/>
      <c r="BI7258"/>
      <c r="BJ7258"/>
      <c r="BK7258"/>
      <c r="BL7258"/>
      <c r="BM7258"/>
      <c r="BN7258"/>
      <c r="BO7258"/>
    </row>
    <row r="7259" spans="1:67" ht="15" x14ac:dyDescent="0.25">
      <c r="A7259" s="245" t="s">
        <v>66</v>
      </c>
      <c r="B7259" s="245" t="s">
        <v>65</v>
      </c>
      <c r="C7259" s="245" t="s">
        <v>64</v>
      </c>
      <c r="D7259" s="245" t="s">
        <v>63</v>
      </c>
      <c r="E7259" s="246" t="s">
        <v>44</v>
      </c>
      <c r="F7259" s="245" t="s">
        <v>44</v>
      </c>
      <c r="G7259" s="245" t="s">
        <v>181</v>
      </c>
      <c r="H7259" s="245" t="s">
        <v>180</v>
      </c>
      <c r="I7259" s="245" t="s">
        <v>102</v>
      </c>
      <c r="J7259" s="245" t="s">
        <v>106</v>
      </c>
      <c r="K7259" s="246" t="s">
        <v>652</v>
      </c>
      <c r="L7259" s="245" t="s">
        <v>58</v>
      </c>
      <c r="M7259"/>
      <c r="N7259"/>
      <c r="O7259"/>
      <c r="P7259"/>
      <c r="Q7259"/>
      <c r="R7259"/>
      <c r="S7259"/>
      <c r="T7259"/>
      <c r="U7259"/>
      <c r="V7259"/>
      <c r="W7259"/>
      <c r="X7259"/>
      <c r="Y7259"/>
      <c r="Z7259"/>
      <c r="AA7259"/>
      <c r="AB7259"/>
      <c r="AC7259"/>
      <c r="AD7259"/>
      <c r="AE7259"/>
      <c r="AF7259"/>
      <c r="AG7259"/>
      <c r="AH7259"/>
      <c r="AI7259"/>
      <c r="AJ7259"/>
      <c r="AK7259"/>
      <c r="AL7259"/>
      <c r="AM7259"/>
      <c r="AN7259"/>
      <c r="AO7259"/>
      <c r="AP7259"/>
      <c r="AQ7259"/>
      <c r="AR7259"/>
      <c r="AS7259"/>
      <c r="AT7259"/>
      <c r="AU7259"/>
      <c r="AV7259"/>
      <c r="AW7259"/>
      <c r="AX7259"/>
      <c r="AY7259"/>
      <c r="AZ7259"/>
      <c r="BA7259"/>
      <c r="BB7259"/>
      <c r="BC7259"/>
      <c r="BD7259"/>
      <c r="BE7259"/>
      <c r="BF7259"/>
      <c r="BG7259"/>
      <c r="BH7259"/>
      <c r="BI7259"/>
      <c r="BJ7259"/>
      <c r="BK7259"/>
      <c r="BL7259"/>
      <c r="BM7259"/>
      <c r="BN7259"/>
      <c r="BO7259"/>
    </row>
    <row r="7260" spans="1:67" ht="15" x14ac:dyDescent="0.25">
      <c r="A7260" s="245" t="s">
        <v>66</v>
      </c>
      <c r="B7260" s="245" t="s">
        <v>65</v>
      </c>
      <c r="C7260" s="245" t="s">
        <v>64</v>
      </c>
      <c r="D7260" s="245" t="s">
        <v>63</v>
      </c>
      <c r="E7260" s="246" t="s">
        <v>44</v>
      </c>
      <c r="F7260" s="245" t="s">
        <v>44</v>
      </c>
      <c r="G7260" s="245" t="s">
        <v>178</v>
      </c>
      <c r="H7260" s="245" t="s">
        <v>177</v>
      </c>
      <c r="I7260" s="245" t="s">
        <v>102</v>
      </c>
      <c r="J7260" s="245" t="s">
        <v>106</v>
      </c>
      <c r="K7260" s="246" t="s">
        <v>888</v>
      </c>
      <c r="L7260" s="245" t="s">
        <v>58</v>
      </c>
      <c r="M7260"/>
      <c r="N7260"/>
      <c r="O7260"/>
      <c r="P7260"/>
      <c r="Q7260"/>
      <c r="R7260"/>
      <c r="S7260"/>
      <c r="T7260"/>
      <c r="U7260"/>
      <c r="V7260"/>
      <c r="W7260"/>
      <c r="X7260"/>
      <c r="Y7260"/>
      <c r="Z7260"/>
      <c r="AA7260"/>
      <c r="AB7260"/>
      <c r="AC7260"/>
      <c r="AD7260"/>
      <c r="AE7260"/>
      <c r="AF7260"/>
      <c r="AG7260"/>
      <c r="AH7260"/>
      <c r="AI7260"/>
      <c r="AJ7260"/>
      <c r="AK7260"/>
      <c r="AL7260"/>
      <c r="AM7260"/>
      <c r="AN7260"/>
      <c r="AO7260"/>
      <c r="AP7260"/>
      <c r="AQ7260"/>
      <c r="AR7260"/>
      <c r="AS7260"/>
      <c r="AT7260"/>
      <c r="AU7260"/>
      <c r="AV7260"/>
      <c r="AW7260"/>
      <c r="AX7260"/>
      <c r="AY7260"/>
      <c r="AZ7260"/>
      <c r="BA7260"/>
      <c r="BB7260"/>
      <c r="BC7260"/>
      <c r="BD7260"/>
      <c r="BE7260"/>
      <c r="BF7260"/>
      <c r="BG7260"/>
      <c r="BH7260"/>
      <c r="BI7260"/>
      <c r="BJ7260"/>
      <c r="BK7260"/>
      <c r="BL7260"/>
      <c r="BM7260"/>
      <c r="BN7260"/>
      <c r="BO7260"/>
    </row>
    <row r="7261" spans="1:67" ht="15" x14ac:dyDescent="0.25">
      <c r="A7261" s="245" t="s">
        <v>66</v>
      </c>
      <c r="B7261" s="245" t="s">
        <v>65</v>
      </c>
      <c r="C7261" s="245" t="s">
        <v>64</v>
      </c>
      <c r="D7261" s="245" t="s">
        <v>63</v>
      </c>
      <c r="E7261" s="246" t="s">
        <v>44</v>
      </c>
      <c r="F7261" s="245" t="s">
        <v>44</v>
      </c>
      <c r="G7261" s="245" t="s">
        <v>175</v>
      </c>
      <c r="H7261" s="245" t="s">
        <v>174</v>
      </c>
      <c r="I7261" s="245" t="s">
        <v>102</v>
      </c>
      <c r="J7261" s="245" t="s">
        <v>59</v>
      </c>
      <c r="K7261" s="246" t="s">
        <v>889</v>
      </c>
      <c r="L7261" s="245" t="s">
        <v>58</v>
      </c>
      <c r="M7261"/>
      <c r="N7261"/>
      <c r="O7261"/>
      <c r="P7261"/>
      <c r="Q7261"/>
      <c r="R7261"/>
      <c r="S7261"/>
      <c r="T7261"/>
      <c r="U7261"/>
      <c r="V7261"/>
      <c r="W7261"/>
      <c r="X7261"/>
      <c r="Y7261"/>
      <c r="Z7261"/>
      <c r="AA7261"/>
      <c r="AB7261"/>
      <c r="AC7261"/>
      <c r="AD7261"/>
      <c r="AE7261"/>
      <c r="AF7261"/>
      <c r="AG7261"/>
      <c r="AH7261"/>
      <c r="AI7261"/>
      <c r="AJ7261"/>
      <c r="AK7261"/>
      <c r="AL7261"/>
      <c r="AM7261"/>
      <c r="AN7261"/>
      <c r="AO7261"/>
      <c r="AP7261"/>
      <c r="AQ7261"/>
      <c r="AR7261"/>
      <c r="AS7261"/>
      <c r="AT7261"/>
      <c r="AU7261"/>
      <c r="AV7261"/>
      <c r="AW7261"/>
      <c r="AX7261"/>
      <c r="AY7261"/>
      <c r="AZ7261"/>
      <c r="BA7261"/>
      <c r="BB7261"/>
      <c r="BC7261"/>
      <c r="BD7261"/>
      <c r="BE7261"/>
      <c r="BF7261"/>
      <c r="BG7261"/>
      <c r="BH7261"/>
      <c r="BI7261"/>
      <c r="BJ7261"/>
      <c r="BK7261"/>
      <c r="BL7261"/>
      <c r="BM7261"/>
      <c r="BN7261"/>
      <c r="BO7261"/>
    </row>
    <row r="7262" spans="1:67" ht="15" x14ac:dyDescent="0.25">
      <c r="A7262" s="245" t="s">
        <v>66</v>
      </c>
      <c r="B7262" s="245" t="s">
        <v>65</v>
      </c>
      <c r="C7262" s="245" t="s">
        <v>64</v>
      </c>
      <c r="D7262" s="245" t="s">
        <v>63</v>
      </c>
      <c r="E7262" s="246" t="s">
        <v>44</v>
      </c>
      <c r="F7262" s="245" t="s">
        <v>44</v>
      </c>
      <c r="G7262" s="245" t="s">
        <v>172</v>
      </c>
      <c r="H7262" s="245" t="s">
        <v>171</v>
      </c>
      <c r="I7262" s="245" t="s">
        <v>102</v>
      </c>
      <c r="J7262" s="245" t="s">
        <v>59</v>
      </c>
      <c r="K7262" s="246" t="s">
        <v>6220</v>
      </c>
      <c r="L7262" s="245" t="s">
        <v>58</v>
      </c>
      <c r="M7262"/>
      <c r="N7262"/>
      <c r="O7262"/>
      <c r="P7262"/>
      <c r="Q7262"/>
      <c r="R7262"/>
      <c r="S7262"/>
      <c r="T7262"/>
      <c r="U7262"/>
      <c r="V7262"/>
      <c r="W7262"/>
      <c r="X7262"/>
      <c r="Y7262"/>
      <c r="Z7262"/>
      <c r="AA7262"/>
      <c r="AB7262"/>
      <c r="AC7262"/>
      <c r="AD7262"/>
      <c r="AE7262"/>
      <c r="AF7262"/>
      <c r="AG7262"/>
      <c r="AH7262"/>
      <c r="AI7262"/>
      <c r="AJ7262"/>
      <c r="AK7262"/>
      <c r="AL7262"/>
      <c r="AM7262"/>
      <c r="AN7262"/>
      <c r="AO7262"/>
      <c r="AP7262"/>
      <c r="AQ7262"/>
      <c r="AR7262"/>
      <c r="AS7262"/>
      <c r="AT7262"/>
      <c r="AU7262"/>
      <c r="AV7262"/>
      <c r="AW7262"/>
      <c r="AX7262"/>
      <c r="AY7262"/>
      <c r="AZ7262"/>
      <c r="BA7262"/>
      <c r="BB7262"/>
      <c r="BC7262"/>
      <c r="BD7262"/>
      <c r="BE7262"/>
      <c r="BF7262"/>
      <c r="BG7262"/>
      <c r="BH7262"/>
      <c r="BI7262"/>
      <c r="BJ7262"/>
      <c r="BK7262"/>
      <c r="BL7262"/>
      <c r="BM7262"/>
      <c r="BN7262"/>
      <c r="BO7262"/>
    </row>
    <row r="7263" spans="1:67" ht="15" x14ac:dyDescent="0.25">
      <c r="A7263" s="245" t="s">
        <v>66</v>
      </c>
      <c r="B7263" s="245" t="s">
        <v>65</v>
      </c>
      <c r="C7263" s="245" t="s">
        <v>64</v>
      </c>
      <c r="D7263" s="245" t="s">
        <v>63</v>
      </c>
      <c r="E7263" s="246" t="s">
        <v>44</v>
      </c>
      <c r="F7263" s="245" t="s">
        <v>44</v>
      </c>
      <c r="G7263" s="245" t="s">
        <v>169</v>
      </c>
      <c r="H7263" s="245" t="s">
        <v>168</v>
      </c>
      <c r="I7263" s="245" t="s">
        <v>102</v>
      </c>
      <c r="J7263" s="245" t="s">
        <v>59</v>
      </c>
      <c r="K7263" s="246" t="s">
        <v>888</v>
      </c>
      <c r="L7263" s="245" t="s">
        <v>58</v>
      </c>
      <c r="M7263"/>
      <c r="N7263"/>
      <c r="O7263"/>
      <c r="P7263"/>
      <c r="Q7263"/>
      <c r="R7263"/>
      <c r="S7263"/>
      <c r="T7263"/>
      <c r="U7263"/>
      <c r="V7263"/>
      <c r="W7263"/>
      <c r="X7263"/>
      <c r="Y7263"/>
      <c r="Z7263"/>
      <c r="AA7263"/>
      <c r="AB7263"/>
      <c r="AC7263"/>
      <c r="AD7263"/>
      <c r="AE7263"/>
      <c r="AF7263"/>
      <c r="AG7263"/>
      <c r="AH7263"/>
      <c r="AI7263"/>
      <c r="AJ7263"/>
      <c r="AK7263"/>
      <c r="AL7263"/>
      <c r="AM7263"/>
      <c r="AN7263"/>
      <c r="AO7263"/>
      <c r="AP7263"/>
      <c r="AQ7263"/>
      <c r="AR7263"/>
      <c r="AS7263"/>
      <c r="AT7263"/>
      <c r="AU7263"/>
      <c r="AV7263"/>
      <c r="AW7263"/>
      <c r="AX7263"/>
      <c r="AY7263"/>
      <c r="AZ7263"/>
      <c r="BA7263"/>
      <c r="BB7263"/>
      <c r="BC7263"/>
      <c r="BD7263"/>
      <c r="BE7263"/>
      <c r="BF7263"/>
      <c r="BG7263"/>
      <c r="BH7263"/>
      <c r="BI7263"/>
      <c r="BJ7263"/>
      <c r="BK7263"/>
      <c r="BL7263"/>
      <c r="BM7263"/>
      <c r="BN7263"/>
      <c r="BO7263"/>
    </row>
    <row r="7264" spans="1:67" ht="15" x14ac:dyDescent="0.25">
      <c r="A7264" s="245" t="s">
        <v>66</v>
      </c>
      <c r="B7264" s="245" t="s">
        <v>65</v>
      </c>
      <c r="C7264" s="245" t="s">
        <v>64</v>
      </c>
      <c r="D7264" s="245" t="s">
        <v>63</v>
      </c>
      <c r="E7264" s="246" t="s">
        <v>44</v>
      </c>
      <c r="F7264" s="245" t="s">
        <v>44</v>
      </c>
      <c r="G7264" s="245" t="s">
        <v>167</v>
      </c>
      <c r="H7264" s="245" t="s">
        <v>166</v>
      </c>
      <c r="I7264" s="245" t="s">
        <v>102</v>
      </c>
      <c r="J7264" s="245" t="s">
        <v>59</v>
      </c>
      <c r="K7264" s="246" t="s">
        <v>888</v>
      </c>
      <c r="L7264" s="245" t="s">
        <v>58</v>
      </c>
      <c r="M7264"/>
      <c r="N7264"/>
      <c r="O7264"/>
      <c r="P7264"/>
      <c r="Q7264"/>
      <c r="R7264"/>
      <c r="S7264"/>
      <c r="T7264"/>
      <c r="U7264"/>
      <c r="V7264"/>
      <c r="W7264"/>
      <c r="X7264"/>
      <c r="Y7264"/>
      <c r="Z7264"/>
      <c r="AA7264"/>
      <c r="AB7264"/>
      <c r="AC7264"/>
      <c r="AD7264"/>
      <c r="AE7264"/>
      <c r="AF7264"/>
      <c r="AG7264"/>
      <c r="AH7264"/>
      <c r="AI7264"/>
      <c r="AJ7264"/>
      <c r="AK7264"/>
      <c r="AL7264"/>
      <c r="AM7264"/>
      <c r="AN7264"/>
      <c r="AO7264"/>
      <c r="AP7264"/>
      <c r="AQ7264"/>
      <c r="AR7264"/>
      <c r="AS7264"/>
      <c r="AT7264"/>
      <c r="AU7264"/>
      <c r="AV7264"/>
      <c r="AW7264"/>
      <c r="AX7264"/>
      <c r="AY7264"/>
      <c r="AZ7264"/>
      <c r="BA7264"/>
      <c r="BB7264"/>
      <c r="BC7264"/>
      <c r="BD7264"/>
      <c r="BE7264"/>
      <c r="BF7264"/>
      <c r="BG7264"/>
      <c r="BH7264"/>
      <c r="BI7264"/>
      <c r="BJ7264"/>
      <c r="BK7264"/>
      <c r="BL7264"/>
      <c r="BM7264"/>
      <c r="BN7264"/>
      <c r="BO7264"/>
    </row>
    <row r="7265" spans="1:67" ht="15" x14ac:dyDescent="0.25">
      <c r="A7265" s="245" t="s">
        <v>66</v>
      </c>
      <c r="B7265" s="245" t="s">
        <v>65</v>
      </c>
      <c r="C7265" s="245" t="s">
        <v>64</v>
      </c>
      <c r="D7265" s="245" t="s">
        <v>63</v>
      </c>
      <c r="E7265" s="246" t="s">
        <v>44</v>
      </c>
      <c r="F7265" s="245" t="s">
        <v>44</v>
      </c>
      <c r="G7265" s="245" t="s">
        <v>165</v>
      </c>
      <c r="H7265" s="245" t="s">
        <v>164</v>
      </c>
      <c r="I7265" s="245" t="s">
        <v>102</v>
      </c>
      <c r="J7265" s="245" t="s">
        <v>59</v>
      </c>
      <c r="K7265" s="246" t="s">
        <v>612</v>
      </c>
      <c r="L7265" s="245" t="s">
        <v>58</v>
      </c>
      <c r="M7265"/>
      <c r="N7265"/>
      <c r="O7265"/>
      <c r="P7265"/>
      <c r="Q7265"/>
      <c r="R7265"/>
      <c r="S7265"/>
      <c r="T7265"/>
      <c r="U7265"/>
      <c r="V7265"/>
      <c r="W7265"/>
      <c r="X7265"/>
      <c r="Y7265"/>
      <c r="Z7265"/>
      <c r="AA7265"/>
      <c r="AB7265"/>
      <c r="AC7265"/>
      <c r="AD7265"/>
      <c r="AE7265"/>
      <c r="AF7265"/>
      <c r="AG7265"/>
      <c r="AH7265"/>
      <c r="AI7265"/>
      <c r="AJ7265"/>
      <c r="AK7265"/>
      <c r="AL7265"/>
      <c r="AM7265"/>
      <c r="AN7265"/>
      <c r="AO7265"/>
      <c r="AP7265"/>
      <c r="AQ7265"/>
      <c r="AR7265"/>
      <c r="AS7265"/>
      <c r="AT7265"/>
      <c r="AU7265"/>
      <c r="AV7265"/>
      <c r="AW7265"/>
      <c r="AX7265"/>
      <c r="AY7265"/>
      <c r="AZ7265"/>
      <c r="BA7265"/>
      <c r="BB7265"/>
      <c r="BC7265"/>
      <c r="BD7265"/>
      <c r="BE7265"/>
      <c r="BF7265"/>
      <c r="BG7265"/>
      <c r="BH7265"/>
      <c r="BI7265"/>
      <c r="BJ7265"/>
      <c r="BK7265"/>
      <c r="BL7265"/>
      <c r="BM7265"/>
      <c r="BN7265"/>
      <c r="BO7265"/>
    </row>
    <row r="7266" spans="1:67" ht="15" x14ac:dyDescent="0.25">
      <c r="A7266" s="245" t="s">
        <v>66</v>
      </c>
      <c r="B7266" s="245" t="s">
        <v>65</v>
      </c>
      <c r="C7266" s="245" t="s">
        <v>64</v>
      </c>
      <c r="D7266" s="245" t="s">
        <v>63</v>
      </c>
      <c r="E7266" s="246" t="s">
        <v>44</v>
      </c>
      <c r="F7266" s="245" t="s">
        <v>44</v>
      </c>
      <c r="G7266" s="245" t="s">
        <v>162</v>
      </c>
      <c r="H7266" s="245" t="s">
        <v>161</v>
      </c>
      <c r="I7266" s="245" t="s">
        <v>102</v>
      </c>
      <c r="J7266" s="245" t="s">
        <v>59</v>
      </c>
      <c r="K7266" s="246" t="s">
        <v>6223</v>
      </c>
      <c r="L7266" s="245" t="s">
        <v>58</v>
      </c>
      <c r="M7266"/>
      <c r="N7266"/>
      <c r="O7266"/>
      <c r="P7266"/>
      <c r="Q7266"/>
      <c r="R7266"/>
      <c r="S7266"/>
      <c r="T7266"/>
      <c r="U7266"/>
      <c r="V7266"/>
      <c r="W7266"/>
      <c r="X7266"/>
      <c r="Y7266"/>
      <c r="Z7266"/>
      <c r="AA7266"/>
      <c r="AB7266"/>
      <c r="AC7266"/>
      <c r="AD7266"/>
      <c r="AE7266"/>
      <c r="AF7266"/>
      <c r="AG7266"/>
      <c r="AH7266"/>
      <c r="AI7266"/>
      <c r="AJ7266"/>
      <c r="AK7266"/>
      <c r="AL7266"/>
      <c r="AM7266"/>
      <c r="AN7266"/>
      <c r="AO7266"/>
      <c r="AP7266"/>
      <c r="AQ7266"/>
      <c r="AR7266"/>
      <c r="AS7266"/>
      <c r="AT7266"/>
      <c r="AU7266"/>
      <c r="AV7266"/>
      <c r="AW7266"/>
      <c r="AX7266"/>
      <c r="AY7266"/>
      <c r="AZ7266"/>
      <c r="BA7266"/>
      <c r="BB7266"/>
      <c r="BC7266"/>
      <c r="BD7266"/>
      <c r="BE7266"/>
      <c r="BF7266"/>
      <c r="BG7266"/>
      <c r="BH7266"/>
      <c r="BI7266"/>
      <c r="BJ7266"/>
      <c r="BK7266"/>
      <c r="BL7266"/>
      <c r="BM7266"/>
      <c r="BN7266"/>
      <c r="BO7266"/>
    </row>
    <row r="7267" spans="1:67" ht="15" x14ac:dyDescent="0.25">
      <c r="A7267" s="245" t="s">
        <v>66</v>
      </c>
      <c r="B7267" s="245" t="s">
        <v>65</v>
      </c>
      <c r="C7267" s="245" t="s">
        <v>64</v>
      </c>
      <c r="D7267" s="245" t="s">
        <v>63</v>
      </c>
      <c r="E7267" s="246" t="s">
        <v>44</v>
      </c>
      <c r="F7267" s="245" t="s">
        <v>44</v>
      </c>
      <c r="G7267" s="245" t="s">
        <v>159</v>
      </c>
      <c r="H7267" s="245" t="s">
        <v>158</v>
      </c>
      <c r="I7267" s="245" t="s">
        <v>102</v>
      </c>
      <c r="J7267" s="245" t="s">
        <v>59</v>
      </c>
      <c r="K7267" s="246" t="s">
        <v>652</v>
      </c>
      <c r="L7267" s="245" t="s">
        <v>58</v>
      </c>
      <c r="M7267"/>
      <c r="N7267"/>
      <c r="O7267"/>
      <c r="P7267"/>
      <c r="Q7267"/>
      <c r="R7267"/>
      <c r="S7267"/>
      <c r="T7267"/>
      <c r="U7267"/>
      <c r="V7267"/>
      <c r="W7267"/>
      <c r="X7267"/>
      <c r="Y7267"/>
      <c r="Z7267"/>
      <c r="AA7267"/>
      <c r="AB7267"/>
      <c r="AC7267"/>
      <c r="AD7267"/>
      <c r="AE7267"/>
      <c r="AF7267"/>
      <c r="AG7267"/>
      <c r="AH7267"/>
      <c r="AI7267"/>
      <c r="AJ7267"/>
      <c r="AK7267"/>
      <c r="AL7267"/>
      <c r="AM7267"/>
      <c r="AN7267"/>
      <c r="AO7267"/>
      <c r="AP7267"/>
      <c r="AQ7267"/>
      <c r="AR7267"/>
      <c r="AS7267"/>
      <c r="AT7267"/>
      <c r="AU7267"/>
      <c r="AV7267"/>
      <c r="AW7267"/>
      <c r="AX7267"/>
      <c r="AY7267"/>
      <c r="AZ7267"/>
      <c r="BA7267"/>
      <c r="BB7267"/>
      <c r="BC7267"/>
      <c r="BD7267"/>
      <c r="BE7267"/>
      <c r="BF7267"/>
      <c r="BG7267"/>
      <c r="BH7267"/>
      <c r="BI7267"/>
      <c r="BJ7267"/>
      <c r="BK7267"/>
      <c r="BL7267"/>
      <c r="BM7267"/>
      <c r="BN7267"/>
      <c r="BO7267"/>
    </row>
    <row r="7268" spans="1:67" ht="15" x14ac:dyDescent="0.25">
      <c r="A7268" s="245" t="s">
        <v>66</v>
      </c>
      <c r="B7268" s="245" t="s">
        <v>65</v>
      </c>
      <c r="C7268" s="245" t="s">
        <v>64</v>
      </c>
      <c r="D7268" s="245" t="s">
        <v>63</v>
      </c>
      <c r="E7268" s="246" t="s">
        <v>44</v>
      </c>
      <c r="F7268" s="245" t="s">
        <v>44</v>
      </c>
      <c r="G7268" s="245" t="s">
        <v>156</v>
      </c>
      <c r="H7268" s="245" t="s">
        <v>155</v>
      </c>
      <c r="I7268" s="245" t="s">
        <v>102</v>
      </c>
      <c r="J7268" s="245" t="s">
        <v>59</v>
      </c>
      <c r="K7268" s="246" t="s">
        <v>173</v>
      </c>
      <c r="L7268" s="245" t="s">
        <v>58</v>
      </c>
      <c r="M7268"/>
      <c r="N7268"/>
      <c r="O7268"/>
      <c r="P7268"/>
      <c r="Q7268"/>
      <c r="R7268"/>
      <c r="S7268"/>
      <c r="T7268"/>
      <c r="U7268"/>
      <c r="V7268"/>
      <c r="W7268"/>
      <c r="X7268"/>
      <c r="Y7268"/>
      <c r="Z7268"/>
      <c r="AA7268"/>
      <c r="AB7268"/>
      <c r="AC7268"/>
      <c r="AD7268"/>
      <c r="AE7268"/>
      <c r="AF7268"/>
      <c r="AG7268"/>
      <c r="AH7268"/>
      <c r="AI7268"/>
      <c r="AJ7268"/>
      <c r="AK7268"/>
      <c r="AL7268"/>
      <c r="AM7268"/>
      <c r="AN7268"/>
      <c r="AO7268"/>
      <c r="AP7268"/>
      <c r="AQ7268"/>
      <c r="AR7268"/>
      <c r="AS7268"/>
      <c r="AT7268"/>
      <c r="AU7268"/>
      <c r="AV7268"/>
      <c r="AW7268"/>
      <c r="AX7268"/>
      <c r="AY7268"/>
      <c r="AZ7268"/>
      <c r="BA7268"/>
      <c r="BB7268"/>
      <c r="BC7268"/>
      <c r="BD7268"/>
      <c r="BE7268"/>
      <c r="BF7268"/>
      <c r="BG7268"/>
      <c r="BH7268"/>
      <c r="BI7268"/>
      <c r="BJ7268"/>
      <c r="BK7268"/>
      <c r="BL7268"/>
      <c r="BM7268"/>
      <c r="BN7268"/>
      <c r="BO7268"/>
    </row>
    <row r="7269" spans="1:67" ht="15" x14ac:dyDescent="0.25">
      <c r="A7269" s="245" t="s">
        <v>66</v>
      </c>
      <c r="B7269" s="245" t="s">
        <v>65</v>
      </c>
      <c r="C7269" s="245" t="s">
        <v>64</v>
      </c>
      <c r="D7269" s="245" t="s">
        <v>63</v>
      </c>
      <c r="E7269" s="246" t="s">
        <v>44</v>
      </c>
      <c r="F7269" s="245" t="s">
        <v>44</v>
      </c>
      <c r="G7269" s="245" t="s">
        <v>154</v>
      </c>
      <c r="H7269" s="245" t="s">
        <v>153</v>
      </c>
      <c r="I7269" s="245" t="s">
        <v>102</v>
      </c>
      <c r="J7269" s="245" t="s">
        <v>59</v>
      </c>
      <c r="K7269" s="246" t="s">
        <v>176</v>
      </c>
      <c r="L7269" s="245" t="s">
        <v>58</v>
      </c>
      <c r="M7269"/>
      <c r="N7269"/>
      <c r="O7269"/>
      <c r="P7269"/>
      <c r="Q7269"/>
      <c r="R7269"/>
      <c r="S7269"/>
      <c r="T7269"/>
      <c r="U7269"/>
      <c r="V7269"/>
      <c r="W7269"/>
      <c r="X7269"/>
      <c r="Y7269"/>
      <c r="Z7269"/>
      <c r="AA7269"/>
      <c r="AB7269"/>
      <c r="AC7269"/>
      <c r="AD7269"/>
      <c r="AE7269"/>
      <c r="AF7269"/>
      <c r="AG7269"/>
      <c r="AH7269"/>
      <c r="AI7269"/>
      <c r="AJ7269"/>
      <c r="AK7269"/>
      <c r="AL7269"/>
      <c r="AM7269"/>
      <c r="AN7269"/>
      <c r="AO7269"/>
      <c r="AP7269"/>
      <c r="AQ7269"/>
      <c r="AR7269"/>
      <c r="AS7269"/>
      <c r="AT7269"/>
      <c r="AU7269"/>
      <c r="AV7269"/>
      <c r="AW7269"/>
      <c r="AX7269"/>
      <c r="AY7269"/>
      <c r="AZ7269"/>
      <c r="BA7269"/>
      <c r="BB7269"/>
      <c r="BC7269"/>
      <c r="BD7269"/>
      <c r="BE7269"/>
      <c r="BF7269"/>
      <c r="BG7269"/>
      <c r="BH7269"/>
      <c r="BI7269"/>
      <c r="BJ7269"/>
      <c r="BK7269"/>
      <c r="BL7269"/>
      <c r="BM7269"/>
      <c r="BN7269"/>
      <c r="BO7269"/>
    </row>
    <row r="7270" spans="1:67" ht="15" x14ac:dyDescent="0.25">
      <c r="A7270" s="245" t="s">
        <v>66</v>
      </c>
      <c r="B7270" s="245" t="s">
        <v>65</v>
      </c>
      <c r="C7270" s="245" t="s">
        <v>64</v>
      </c>
      <c r="D7270" s="245" t="s">
        <v>63</v>
      </c>
      <c r="E7270" s="246" t="s">
        <v>44</v>
      </c>
      <c r="F7270" s="245" t="s">
        <v>44</v>
      </c>
      <c r="G7270" s="245" t="s">
        <v>152</v>
      </c>
      <c r="H7270" s="245" t="s">
        <v>151</v>
      </c>
      <c r="I7270" s="245" t="s">
        <v>102</v>
      </c>
      <c r="J7270" s="245" t="s">
        <v>59</v>
      </c>
      <c r="K7270" s="246" t="s">
        <v>202</v>
      </c>
      <c r="L7270" s="245" t="s">
        <v>58</v>
      </c>
      <c r="M7270"/>
      <c r="N7270"/>
      <c r="O7270"/>
      <c r="P7270"/>
      <c r="Q7270"/>
      <c r="R7270"/>
      <c r="S7270"/>
      <c r="T7270"/>
      <c r="U7270"/>
      <c r="V7270"/>
      <c r="W7270"/>
      <c r="X7270"/>
      <c r="Y7270"/>
      <c r="Z7270"/>
      <c r="AA7270"/>
      <c r="AB7270"/>
      <c r="AC7270"/>
      <c r="AD7270"/>
      <c r="AE7270"/>
      <c r="AF7270"/>
      <c r="AG7270"/>
      <c r="AH7270"/>
      <c r="AI7270"/>
      <c r="AJ7270"/>
      <c r="AK7270"/>
      <c r="AL7270"/>
      <c r="AM7270"/>
      <c r="AN7270"/>
      <c r="AO7270"/>
      <c r="AP7270"/>
      <c r="AQ7270"/>
      <c r="AR7270"/>
      <c r="AS7270"/>
      <c r="AT7270"/>
      <c r="AU7270"/>
      <c r="AV7270"/>
      <c r="AW7270"/>
      <c r="AX7270"/>
      <c r="AY7270"/>
      <c r="AZ7270"/>
      <c r="BA7270"/>
      <c r="BB7270"/>
      <c r="BC7270"/>
      <c r="BD7270"/>
      <c r="BE7270"/>
      <c r="BF7270"/>
      <c r="BG7270"/>
      <c r="BH7270"/>
      <c r="BI7270"/>
      <c r="BJ7270"/>
      <c r="BK7270"/>
      <c r="BL7270"/>
      <c r="BM7270"/>
      <c r="BN7270"/>
      <c r="BO7270"/>
    </row>
    <row r="7271" spans="1:67" ht="15" x14ac:dyDescent="0.25">
      <c r="A7271" s="245" t="s">
        <v>66</v>
      </c>
      <c r="B7271" s="245" t="s">
        <v>65</v>
      </c>
      <c r="C7271" s="245" t="s">
        <v>64</v>
      </c>
      <c r="D7271" s="245" t="s">
        <v>63</v>
      </c>
      <c r="E7271" s="246" t="s">
        <v>44</v>
      </c>
      <c r="F7271" s="245" t="s">
        <v>44</v>
      </c>
      <c r="G7271" s="245" t="s">
        <v>150</v>
      </c>
      <c r="H7271" s="245" t="s">
        <v>149</v>
      </c>
      <c r="I7271" s="245" t="s">
        <v>102</v>
      </c>
      <c r="J7271" s="245" t="s">
        <v>59</v>
      </c>
      <c r="K7271" s="246" t="s">
        <v>179</v>
      </c>
      <c r="L7271" s="245" t="s">
        <v>58</v>
      </c>
      <c r="M7271"/>
      <c r="N7271"/>
      <c r="O7271"/>
      <c r="P7271"/>
      <c r="Q7271"/>
      <c r="R7271"/>
      <c r="S7271"/>
      <c r="T7271"/>
      <c r="U7271"/>
      <c r="V7271"/>
      <c r="W7271"/>
      <c r="X7271"/>
      <c r="Y7271"/>
      <c r="Z7271"/>
      <c r="AA7271"/>
      <c r="AB7271"/>
      <c r="AC7271"/>
      <c r="AD7271"/>
      <c r="AE7271"/>
      <c r="AF7271"/>
      <c r="AG7271"/>
      <c r="AH7271"/>
      <c r="AI7271"/>
      <c r="AJ7271"/>
      <c r="AK7271"/>
      <c r="AL7271"/>
      <c r="AM7271"/>
      <c r="AN7271"/>
      <c r="AO7271"/>
      <c r="AP7271"/>
      <c r="AQ7271"/>
      <c r="AR7271"/>
      <c r="AS7271"/>
      <c r="AT7271"/>
      <c r="AU7271"/>
      <c r="AV7271"/>
      <c r="AW7271"/>
      <c r="AX7271"/>
      <c r="AY7271"/>
      <c r="AZ7271"/>
      <c r="BA7271"/>
      <c r="BB7271"/>
      <c r="BC7271"/>
      <c r="BD7271"/>
      <c r="BE7271"/>
      <c r="BF7271"/>
      <c r="BG7271"/>
      <c r="BH7271"/>
      <c r="BI7271"/>
      <c r="BJ7271"/>
      <c r="BK7271"/>
      <c r="BL7271"/>
      <c r="BM7271"/>
      <c r="BN7271"/>
      <c r="BO7271"/>
    </row>
    <row r="7272" spans="1:67" ht="15" x14ac:dyDescent="0.25">
      <c r="A7272" s="245" t="s">
        <v>66</v>
      </c>
      <c r="B7272" s="245" t="s">
        <v>65</v>
      </c>
      <c r="C7272" s="245" t="s">
        <v>64</v>
      </c>
      <c r="D7272" s="245" t="s">
        <v>63</v>
      </c>
      <c r="E7272" s="246" t="s">
        <v>44</v>
      </c>
      <c r="F7272" s="245" t="s">
        <v>44</v>
      </c>
      <c r="G7272" s="245" t="s">
        <v>148</v>
      </c>
      <c r="H7272" s="245" t="s">
        <v>147</v>
      </c>
      <c r="I7272" s="245" t="s">
        <v>102</v>
      </c>
      <c r="J7272" s="245" t="s">
        <v>106</v>
      </c>
      <c r="K7272" s="246" t="s">
        <v>173</v>
      </c>
      <c r="L7272" s="245" t="s">
        <v>58</v>
      </c>
      <c r="M7272"/>
      <c r="N7272"/>
      <c r="O7272"/>
      <c r="P7272"/>
      <c r="Q7272"/>
      <c r="R7272"/>
      <c r="S7272"/>
      <c r="T7272"/>
      <c r="U7272"/>
      <c r="V7272"/>
      <c r="W7272"/>
      <c r="X7272"/>
      <c r="Y7272"/>
      <c r="Z7272"/>
      <c r="AA7272"/>
      <c r="AB7272"/>
      <c r="AC7272"/>
      <c r="AD7272"/>
      <c r="AE7272"/>
      <c r="AF7272"/>
      <c r="AG7272"/>
      <c r="AH7272"/>
      <c r="AI7272"/>
      <c r="AJ7272"/>
      <c r="AK7272"/>
      <c r="AL7272"/>
      <c r="AM7272"/>
      <c r="AN7272"/>
      <c r="AO7272"/>
      <c r="AP7272"/>
      <c r="AQ7272"/>
      <c r="AR7272"/>
      <c r="AS7272"/>
      <c r="AT7272"/>
      <c r="AU7272"/>
      <c r="AV7272"/>
      <c r="AW7272"/>
      <c r="AX7272"/>
      <c r="AY7272"/>
      <c r="AZ7272"/>
      <c r="BA7272"/>
      <c r="BB7272"/>
      <c r="BC7272"/>
      <c r="BD7272"/>
      <c r="BE7272"/>
      <c r="BF7272"/>
      <c r="BG7272"/>
      <c r="BH7272"/>
      <c r="BI7272"/>
      <c r="BJ7272"/>
      <c r="BK7272"/>
      <c r="BL7272"/>
      <c r="BM7272"/>
      <c r="BN7272"/>
      <c r="BO7272"/>
    </row>
    <row r="7273" spans="1:67" ht="15" x14ac:dyDescent="0.25">
      <c r="A7273" s="245" t="s">
        <v>66</v>
      </c>
      <c r="B7273" s="245" t="s">
        <v>65</v>
      </c>
      <c r="C7273" s="245" t="s">
        <v>64</v>
      </c>
      <c r="D7273" s="245" t="s">
        <v>63</v>
      </c>
      <c r="E7273" s="246" t="s">
        <v>44</v>
      </c>
      <c r="F7273" s="245" t="s">
        <v>44</v>
      </c>
      <c r="G7273" s="245" t="s">
        <v>145</v>
      </c>
      <c r="H7273" s="245" t="s">
        <v>144</v>
      </c>
      <c r="I7273" s="245" t="s">
        <v>102</v>
      </c>
      <c r="J7273" s="245" t="s">
        <v>59</v>
      </c>
      <c r="K7273" s="246" t="s">
        <v>120</v>
      </c>
      <c r="L7273" s="245" t="s">
        <v>58</v>
      </c>
      <c r="M7273"/>
      <c r="N7273"/>
      <c r="O7273"/>
      <c r="P7273"/>
      <c r="Q7273"/>
      <c r="R7273"/>
      <c r="S7273"/>
      <c r="T7273"/>
      <c r="U7273"/>
      <c r="V7273"/>
      <c r="W7273"/>
      <c r="X7273"/>
      <c r="Y7273"/>
      <c r="Z7273"/>
      <c r="AA7273"/>
      <c r="AB7273"/>
      <c r="AC7273"/>
      <c r="AD7273"/>
      <c r="AE7273"/>
      <c r="AF7273"/>
      <c r="AG7273"/>
      <c r="AH7273"/>
      <c r="AI7273"/>
      <c r="AJ7273"/>
      <c r="AK7273"/>
      <c r="AL7273"/>
      <c r="AM7273"/>
      <c r="AN7273"/>
      <c r="AO7273"/>
      <c r="AP7273"/>
      <c r="AQ7273"/>
      <c r="AR7273"/>
      <c r="AS7273"/>
      <c r="AT7273"/>
      <c r="AU7273"/>
      <c r="AV7273"/>
      <c r="AW7273"/>
      <c r="AX7273"/>
      <c r="AY7273"/>
      <c r="AZ7273"/>
      <c r="BA7273"/>
      <c r="BB7273"/>
      <c r="BC7273"/>
      <c r="BD7273"/>
      <c r="BE7273"/>
      <c r="BF7273"/>
      <c r="BG7273"/>
      <c r="BH7273"/>
      <c r="BI7273"/>
      <c r="BJ7273"/>
      <c r="BK7273"/>
      <c r="BL7273"/>
      <c r="BM7273"/>
      <c r="BN7273"/>
      <c r="BO7273"/>
    </row>
    <row r="7274" spans="1:67" ht="15" x14ac:dyDescent="0.25">
      <c r="A7274" s="245" t="s">
        <v>66</v>
      </c>
      <c r="B7274" s="245" t="s">
        <v>65</v>
      </c>
      <c r="C7274" s="245" t="s">
        <v>64</v>
      </c>
      <c r="D7274" s="245" t="s">
        <v>63</v>
      </c>
      <c r="E7274" s="246" t="s">
        <v>44</v>
      </c>
      <c r="F7274" s="245" t="s">
        <v>44</v>
      </c>
      <c r="G7274" s="245" t="s">
        <v>142</v>
      </c>
      <c r="H7274" s="245" t="s">
        <v>141</v>
      </c>
      <c r="I7274" s="245" t="s">
        <v>102</v>
      </c>
      <c r="J7274" s="245" t="s">
        <v>59</v>
      </c>
      <c r="K7274" s="246" t="s">
        <v>10273</v>
      </c>
      <c r="L7274" s="245" t="s">
        <v>58</v>
      </c>
      <c r="M7274"/>
      <c r="N7274"/>
      <c r="O7274"/>
      <c r="P7274"/>
      <c r="Q7274"/>
      <c r="R7274"/>
      <c r="S7274"/>
      <c r="T7274"/>
      <c r="U7274"/>
      <c r="V7274"/>
      <c r="W7274"/>
      <c r="X7274"/>
      <c r="Y7274"/>
      <c r="Z7274"/>
      <c r="AA7274"/>
      <c r="AB7274"/>
      <c r="AC7274"/>
      <c r="AD7274"/>
      <c r="AE7274"/>
      <c r="AF7274"/>
      <c r="AG7274"/>
      <c r="AH7274"/>
      <c r="AI7274"/>
      <c r="AJ7274"/>
      <c r="AK7274"/>
      <c r="AL7274"/>
      <c r="AM7274"/>
      <c r="AN7274"/>
      <c r="AO7274"/>
      <c r="AP7274"/>
      <c r="AQ7274"/>
      <c r="AR7274"/>
      <c r="AS7274"/>
      <c r="AT7274"/>
      <c r="AU7274"/>
      <c r="AV7274"/>
      <c r="AW7274"/>
      <c r="AX7274"/>
      <c r="AY7274"/>
      <c r="AZ7274"/>
      <c r="BA7274"/>
      <c r="BB7274"/>
      <c r="BC7274"/>
      <c r="BD7274"/>
      <c r="BE7274"/>
      <c r="BF7274"/>
      <c r="BG7274"/>
      <c r="BH7274"/>
      <c r="BI7274"/>
      <c r="BJ7274"/>
      <c r="BK7274"/>
      <c r="BL7274"/>
      <c r="BM7274"/>
      <c r="BN7274"/>
      <c r="BO7274"/>
    </row>
    <row r="7275" spans="1:67" ht="15" x14ac:dyDescent="0.25">
      <c r="A7275" s="245" t="s">
        <v>66</v>
      </c>
      <c r="B7275" s="245" t="s">
        <v>65</v>
      </c>
      <c r="C7275" s="245" t="s">
        <v>64</v>
      </c>
      <c r="D7275" s="245" t="s">
        <v>63</v>
      </c>
      <c r="E7275" s="246" t="s">
        <v>44</v>
      </c>
      <c r="F7275" s="245" t="s">
        <v>44</v>
      </c>
      <c r="G7275" s="245" t="s">
        <v>139</v>
      </c>
      <c r="H7275" s="245" t="s">
        <v>138</v>
      </c>
      <c r="I7275" s="245" t="s">
        <v>102</v>
      </c>
      <c r="J7275" s="245" t="s">
        <v>59</v>
      </c>
      <c r="K7275" s="246" t="s">
        <v>1840</v>
      </c>
      <c r="L7275" s="245" t="s">
        <v>58</v>
      </c>
      <c r="M7275"/>
      <c r="N7275"/>
      <c r="O7275"/>
      <c r="P7275"/>
      <c r="Q7275"/>
      <c r="R7275"/>
      <c r="S7275"/>
      <c r="T7275"/>
      <c r="U7275"/>
      <c r="V7275"/>
      <c r="W7275"/>
      <c r="X7275"/>
      <c r="Y7275"/>
      <c r="Z7275"/>
      <c r="AA7275"/>
      <c r="AB7275"/>
      <c r="AC7275"/>
      <c r="AD7275"/>
      <c r="AE7275"/>
      <c r="AF7275"/>
      <c r="AG7275"/>
      <c r="AH7275"/>
      <c r="AI7275"/>
      <c r="AJ7275"/>
      <c r="AK7275"/>
      <c r="AL7275"/>
      <c r="AM7275"/>
      <c r="AN7275"/>
      <c r="AO7275"/>
      <c r="AP7275"/>
      <c r="AQ7275"/>
      <c r="AR7275"/>
      <c r="AS7275"/>
      <c r="AT7275"/>
      <c r="AU7275"/>
      <c r="AV7275"/>
      <c r="AW7275"/>
      <c r="AX7275"/>
      <c r="AY7275"/>
      <c r="AZ7275"/>
      <c r="BA7275"/>
      <c r="BB7275"/>
      <c r="BC7275"/>
      <c r="BD7275"/>
      <c r="BE7275"/>
      <c r="BF7275"/>
      <c r="BG7275"/>
      <c r="BH7275"/>
      <c r="BI7275"/>
      <c r="BJ7275"/>
      <c r="BK7275"/>
      <c r="BL7275"/>
      <c r="BM7275"/>
      <c r="BN7275"/>
      <c r="BO7275"/>
    </row>
    <row r="7276" spans="1:67" ht="15" x14ac:dyDescent="0.25">
      <c r="A7276" s="245" t="s">
        <v>66</v>
      </c>
      <c r="B7276" s="245" t="s">
        <v>65</v>
      </c>
      <c r="C7276" s="245" t="s">
        <v>64</v>
      </c>
      <c r="D7276" s="245" t="s">
        <v>63</v>
      </c>
      <c r="E7276" s="246" t="s">
        <v>44</v>
      </c>
      <c r="F7276" s="245" t="s">
        <v>44</v>
      </c>
      <c r="G7276" s="245" t="s">
        <v>136</v>
      </c>
      <c r="H7276" s="245" t="s">
        <v>135</v>
      </c>
      <c r="I7276" s="245" t="s">
        <v>102</v>
      </c>
      <c r="J7276" s="245" t="s">
        <v>59</v>
      </c>
      <c r="K7276" s="246" t="s">
        <v>16218</v>
      </c>
      <c r="L7276" s="245" t="s">
        <v>58</v>
      </c>
      <c r="M7276"/>
      <c r="N7276"/>
      <c r="O7276"/>
      <c r="P7276"/>
      <c r="Q7276"/>
      <c r="R7276"/>
      <c r="S7276"/>
      <c r="T7276"/>
      <c r="U7276"/>
      <c r="V7276"/>
      <c r="W7276"/>
      <c r="X7276"/>
      <c r="Y7276"/>
      <c r="Z7276"/>
      <c r="AA7276"/>
      <c r="AB7276"/>
      <c r="AC7276"/>
      <c r="AD7276"/>
      <c r="AE7276"/>
      <c r="AF7276"/>
      <c r="AG7276"/>
      <c r="AH7276"/>
      <c r="AI7276"/>
      <c r="AJ7276"/>
      <c r="AK7276"/>
      <c r="AL7276"/>
      <c r="AM7276"/>
      <c r="AN7276"/>
      <c r="AO7276"/>
      <c r="AP7276"/>
      <c r="AQ7276"/>
      <c r="AR7276"/>
      <c r="AS7276"/>
      <c r="AT7276"/>
      <c r="AU7276"/>
      <c r="AV7276"/>
      <c r="AW7276"/>
      <c r="AX7276"/>
      <c r="AY7276"/>
      <c r="AZ7276"/>
      <c r="BA7276"/>
      <c r="BB7276"/>
      <c r="BC7276"/>
      <c r="BD7276"/>
      <c r="BE7276"/>
      <c r="BF7276"/>
      <c r="BG7276"/>
      <c r="BH7276"/>
      <c r="BI7276"/>
      <c r="BJ7276"/>
      <c r="BK7276"/>
      <c r="BL7276"/>
      <c r="BM7276"/>
      <c r="BN7276"/>
      <c r="BO7276"/>
    </row>
    <row r="7277" spans="1:67" ht="15" x14ac:dyDescent="0.25">
      <c r="A7277" s="245" t="s">
        <v>66</v>
      </c>
      <c r="B7277" s="245" t="s">
        <v>65</v>
      </c>
      <c r="C7277" s="245" t="s">
        <v>64</v>
      </c>
      <c r="D7277" s="245" t="s">
        <v>63</v>
      </c>
      <c r="E7277" s="246" t="s">
        <v>44</v>
      </c>
      <c r="F7277" s="245" t="s">
        <v>44</v>
      </c>
      <c r="G7277" s="245" t="s">
        <v>133</v>
      </c>
      <c r="H7277" s="245" t="s">
        <v>132</v>
      </c>
      <c r="I7277" s="245" t="s">
        <v>102</v>
      </c>
      <c r="J7277" s="245" t="s">
        <v>59</v>
      </c>
      <c r="K7277" s="246" t="s">
        <v>131</v>
      </c>
      <c r="L7277" s="245" t="s">
        <v>58</v>
      </c>
      <c r="M7277"/>
      <c r="N7277"/>
      <c r="O7277"/>
      <c r="P7277"/>
      <c r="Q7277"/>
      <c r="R7277"/>
      <c r="S7277"/>
      <c r="T7277"/>
      <c r="U7277"/>
      <c r="V7277"/>
      <c r="W7277"/>
      <c r="X7277"/>
      <c r="Y7277"/>
      <c r="Z7277"/>
      <c r="AA7277"/>
      <c r="AB7277"/>
      <c r="AC7277"/>
      <c r="AD7277"/>
      <c r="AE7277"/>
      <c r="AF7277"/>
      <c r="AG7277"/>
      <c r="AH7277"/>
      <c r="AI7277"/>
      <c r="AJ7277"/>
      <c r="AK7277"/>
      <c r="AL7277"/>
      <c r="AM7277"/>
      <c r="AN7277"/>
      <c r="AO7277"/>
      <c r="AP7277"/>
      <c r="AQ7277"/>
      <c r="AR7277"/>
      <c r="AS7277"/>
      <c r="AT7277"/>
      <c r="AU7277"/>
      <c r="AV7277"/>
      <c r="AW7277"/>
      <c r="AX7277"/>
      <c r="AY7277"/>
      <c r="AZ7277"/>
      <c r="BA7277"/>
      <c r="BB7277"/>
      <c r="BC7277"/>
      <c r="BD7277"/>
      <c r="BE7277"/>
      <c r="BF7277"/>
      <c r="BG7277"/>
      <c r="BH7277"/>
      <c r="BI7277"/>
      <c r="BJ7277"/>
      <c r="BK7277"/>
      <c r="BL7277"/>
      <c r="BM7277"/>
      <c r="BN7277"/>
      <c r="BO7277"/>
    </row>
    <row r="7278" spans="1:67" ht="15" x14ac:dyDescent="0.25">
      <c r="A7278" s="245" t="s">
        <v>66</v>
      </c>
      <c r="B7278" s="245" t="s">
        <v>65</v>
      </c>
      <c r="C7278" s="245" t="s">
        <v>64</v>
      </c>
      <c r="D7278" s="245" t="s">
        <v>63</v>
      </c>
      <c r="E7278" s="246" t="s">
        <v>44</v>
      </c>
      <c r="F7278" s="245" t="s">
        <v>44</v>
      </c>
      <c r="G7278" s="245" t="s">
        <v>130</v>
      </c>
      <c r="H7278" s="245" t="s">
        <v>129</v>
      </c>
      <c r="I7278" s="245" t="s">
        <v>102</v>
      </c>
      <c r="J7278" s="245" t="s">
        <v>59</v>
      </c>
      <c r="K7278" s="246" t="s">
        <v>105</v>
      </c>
      <c r="L7278" s="245" t="s">
        <v>58</v>
      </c>
      <c r="M7278"/>
      <c r="N7278"/>
      <c r="O7278"/>
      <c r="P7278"/>
      <c r="Q7278"/>
      <c r="R7278"/>
      <c r="S7278"/>
      <c r="T7278"/>
      <c r="U7278"/>
      <c r="V7278"/>
      <c r="W7278"/>
      <c r="X7278"/>
      <c r="Y7278"/>
      <c r="Z7278"/>
      <c r="AA7278"/>
      <c r="AB7278"/>
      <c r="AC7278"/>
      <c r="AD7278"/>
      <c r="AE7278"/>
      <c r="AF7278"/>
      <c r="AG7278"/>
      <c r="AH7278"/>
      <c r="AI7278"/>
      <c r="AJ7278"/>
      <c r="AK7278"/>
      <c r="AL7278"/>
      <c r="AM7278"/>
      <c r="AN7278"/>
      <c r="AO7278"/>
      <c r="AP7278"/>
      <c r="AQ7278"/>
      <c r="AR7278"/>
      <c r="AS7278"/>
      <c r="AT7278"/>
      <c r="AU7278"/>
      <c r="AV7278"/>
      <c r="AW7278"/>
      <c r="AX7278"/>
      <c r="AY7278"/>
      <c r="AZ7278"/>
      <c r="BA7278"/>
      <c r="BB7278"/>
      <c r="BC7278"/>
      <c r="BD7278"/>
      <c r="BE7278"/>
      <c r="BF7278"/>
      <c r="BG7278"/>
      <c r="BH7278"/>
      <c r="BI7278"/>
      <c r="BJ7278"/>
      <c r="BK7278"/>
      <c r="BL7278"/>
      <c r="BM7278"/>
      <c r="BN7278"/>
      <c r="BO7278"/>
    </row>
    <row r="7279" spans="1:67" ht="15" x14ac:dyDescent="0.25">
      <c r="A7279" s="245" t="s">
        <v>66</v>
      </c>
      <c r="B7279" s="245" t="s">
        <v>65</v>
      </c>
      <c r="C7279" s="245" t="s">
        <v>64</v>
      </c>
      <c r="D7279" s="245" t="s">
        <v>63</v>
      </c>
      <c r="E7279" s="246" t="s">
        <v>44</v>
      </c>
      <c r="F7279" s="245" t="s">
        <v>44</v>
      </c>
      <c r="G7279" s="245" t="s">
        <v>128</v>
      </c>
      <c r="H7279" s="245" t="s">
        <v>127</v>
      </c>
      <c r="I7279" s="245" t="s">
        <v>102</v>
      </c>
      <c r="J7279" s="245" t="s">
        <v>59</v>
      </c>
      <c r="K7279" s="246" t="s">
        <v>146</v>
      </c>
      <c r="L7279" s="245" t="s">
        <v>58</v>
      </c>
      <c r="M7279"/>
      <c r="N7279"/>
      <c r="O7279"/>
      <c r="P7279"/>
      <c r="Q7279"/>
      <c r="R7279"/>
      <c r="S7279"/>
      <c r="T7279"/>
      <c r="U7279"/>
      <c r="V7279"/>
      <c r="W7279"/>
      <c r="X7279"/>
      <c r="Y7279"/>
      <c r="Z7279"/>
      <c r="AA7279"/>
      <c r="AB7279"/>
      <c r="AC7279"/>
      <c r="AD7279"/>
      <c r="AE7279"/>
      <c r="AF7279"/>
      <c r="AG7279"/>
      <c r="AH7279"/>
      <c r="AI7279"/>
      <c r="AJ7279"/>
      <c r="AK7279"/>
      <c r="AL7279"/>
      <c r="AM7279"/>
      <c r="AN7279"/>
      <c r="AO7279"/>
      <c r="AP7279"/>
      <c r="AQ7279"/>
      <c r="AR7279"/>
      <c r="AS7279"/>
      <c r="AT7279"/>
      <c r="AU7279"/>
      <c r="AV7279"/>
      <c r="AW7279"/>
      <c r="AX7279"/>
      <c r="AY7279"/>
      <c r="AZ7279"/>
      <c r="BA7279"/>
      <c r="BB7279"/>
      <c r="BC7279"/>
      <c r="BD7279"/>
      <c r="BE7279"/>
      <c r="BF7279"/>
      <c r="BG7279"/>
      <c r="BH7279"/>
      <c r="BI7279"/>
      <c r="BJ7279"/>
      <c r="BK7279"/>
      <c r="BL7279"/>
      <c r="BM7279"/>
      <c r="BN7279"/>
      <c r="BO7279"/>
    </row>
    <row r="7280" spans="1:67" ht="15" x14ac:dyDescent="0.25">
      <c r="A7280" s="245" t="s">
        <v>66</v>
      </c>
      <c r="B7280" s="245" t="s">
        <v>65</v>
      </c>
      <c r="C7280" s="245" t="s">
        <v>64</v>
      </c>
      <c r="D7280" s="245" t="s">
        <v>63</v>
      </c>
      <c r="E7280" s="246" t="s">
        <v>44</v>
      </c>
      <c r="F7280" s="245" t="s">
        <v>44</v>
      </c>
      <c r="G7280" s="245" t="s">
        <v>125</v>
      </c>
      <c r="H7280" s="245" t="s">
        <v>124</v>
      </c>
      <c r="I7280" s="245" t="s">
        <v>102</v>
      </c>
      <c r="J7280" s="245" t="s">
        <v>59</v>
      </c>
      <c r="K7280" s="246" t="s">
        <v>105</v>
      </c>
      <c r="L7280" s="245" t="s">
        <v>58</v>
      </c>
      <c r="M7280"/>
      <c r="N7280"/>
      <c r="O7280"/>
      <c r="P7280"/>
      <c r="Q7280"/>
      <c r="R7280"/>
      <c r="S7280"/>
      <c r="T7280"/>
      <c r="U7280"/>
      <c r="V7280"/>
      <c r="W7280"/>
      <c r="X7280"/>
      <c r="Y7280"/>
      <c r="Z7280"/>
      <c r="AA7280"/>
      <c r="AB7280"/>
      <c r="AC7280"/>
      <c r="AD7280"/>
      <c r="AE7280"/>
      <c r="AF7280"/>
      <c r="AG7280"/>
      <c r="AH7280"/>
      <c r="AI7280"/>
      <c r="AJ7280"/>
      <c r="AK7280"/>
      <c r="AL7280"/>
      <c r="AM7280"/>
      <c r="AN7280"/>
      <c r="AO7280"/>
      <c r="AP7280"/>
      <c r="AQ7280"/>
      <c r="AR7280"/>
      <c r="AS7280"/>
      <c r="AT7280"/>
      <c r="AU7280"/>
      <c r="AV7280"/>
      <c r="AW7280"/>
      <c r="AX7280"/>
      <c r="AY7280"/>
      <c r="AZ7280"/>
      <c r="BA7280"/>
      <c r="BB7280"/>
      <c r="BC7280"/>
      <c r="BD7280"/>
      <c r="BE7280"/>
      <c r="BF7280"/>
      <c r="BG7280"/>
      <c r="BH7280"/>
      <c r="BI7280"/>
      <c r="BJ7280"/>
      <c r="BK7280"/>
      <c r="BL7280"/>
      <c r="BM7280"/>
      <c r="BN7280"/>
      <c r="BO7280"/>
    </row>
    <row r="7281" spans="1:67" ht="15" x14ac:dyDescent="0.25">
      <c r="A7281" s="245" t="s">
        <v>66</v>
      </c>
      <c r="B7281" s="245" t="s">
        <v>65</v>
      </c>
      <c r="C7281" s="245" t="s">
        <v>64</v>
      </c>
      <c r="D7281" s="245" t="s">
        <v>63</v>
      </c>
      <c r="E7281" s="246" t="s">
        <v>44</v>
      </c>
      <c r="F7281" s="245" t="s">
        <v>44</v>
      </c>
      <c r="G7281" s="245" t="s">
        <v>122</v>
      </c>
      <c r="H7281" s="245" t="s">
        <v>121</v>
      </c>
      <c r="I7281" s="245" t="s">
        <v>102</v>
      </c>
      <c r="J7281" s="245" t="s">
        <v>106</v>
      </c>
      <c r="K7281" s="246" t="s">
        <v>6399</v>
      </c>
      <c r="L7281" s="245" t="s">
        <v>58</v>
      </c>
      <c r="M7281"/>
      <c r="N7281"/>
      <c r="O7281"/>
      <c r="P7281"/>
      <c r="Q7281"/>
      <c r="R7281"/>
      <c r="S7281"/>
      <c r="T7281"/>
      <c r="U7281"/>
      <c r="V7281"/>
      <c r="W7281"/>
      <c r="X7281"/>
      <c r="Y7281"/>
      <c r="Z7281"/>
      <c r="AA7281"/>
      <c r="AB7281"/>
      <c r="AC7281"/>
      <c r="AD7281"/>
      <c r="AE7281"/>
      <c r="AF7281"/>
      <c r="AG7281"/>
      <c r="AH7281"/>
      <c r="AI7281"/>
      <c r="AJ7281"/>
      <c r="AK7281"/>
      <c r="AL7281"/>
      <c r="AM7281"/>
      <c r="AN7281"/>
      <c r="AO7281"/>
      <c r="AP7281"/>
      <c r="AQ7281"/>
      <c r="AR7281"/>
      <c r="AS7281"/>
      <c r="AT7281"/>
      <c r="AU7281"/>
      <c r="AV7281"/>
      <c r="AW7281"/>
      <c r="AX7281"/>
      <c r="AY7281"/>
      <c r="AZ7281"/>
      <c r="BA7281"/>
      <c r="BB7281"/>
      <c r="BC7281"/>
      <c r="BD7281"/>
      <c r="BE7281"/>
      <c r="BF7281"/>
      <c r="BG7281"/>
      <c r="BH7281"/>
      <c r="BI7281"/>
      <c r="BJ7281"/>
      <c r="BK7281"/>
      <c r="BL7281"/>
      <c r="BM7281"/>
      <c r="BN7281"/>
      <c r="BO7281"/>
    </row>
    <row r="7282" spans="1:67" ht="15" x14ac:dyDescent="0.25">
      <c r="A7282" s="245" t="s">
        <v>66</v>
      </c>
      <c r="B7282" s="245" t="s">
        <v>65</v>
      </c>
      <c r="C7282" s="245" t="s">
        <v>64</v>
      </c>
      <c r="D7282" s="245" t="s">
        <v>63</v>
      </c>
      <c r="E7282" s="246" t="s">
        <v>44</v>
      </c>
      <c r="F7282" s="245" t="s">
        <v>44</v>
      </c>
      <c r="G7282" s="245" t="s">
        <v>119</v>
      </c>
      <c r="H7282" s="245" t="s">
        <v>118</v>
      </c>
      <c r="I7282" s="245" t="s">
        <v>102</v>
      </c>
      <c r="J7282" s="245" t="s">
        <v>106</v>
      </c>
      <c r="K7282" s="246" t="s">
        <v>4200</v>
      </c>
      <c r="L7282" s="245" t="s">
        <v>58</v>
      </c>
      <c r="M7282"/>
      <c r="N7282"/>
      <c r="O7282"/>
      <c r="P7282"/>
      <c r="Q7282"/>
      <c r="R7282"/>
      <c r="S7282"/>
      <c r="T7282"/>
      <c r="U7282"/>
      <c r="V7282"/>
      <c r="W7282"/>
      <c r="X7282"/>
      <c r="Y7282"/>
      <c r="Z7282"/>
      <c r="AA7282"/>
      <c r="AB7282"/>
      <c r="AC7282"/>
      <c r="AD7282"/>
      <c r="AE7282"/>
      <c r="AF7282"/>
      <c r="AG7282"/>
      <c r="AH7282"/>
      <c r="AI7282"/>
      <c r="AJ7282"/>
      <c r="AK7282"/>
      <c r="AL7282"/>
      <c r="AM7282"/>
      <c r="AN7282"/>
      <c r="AO7282"/>
      <c r="AP7282"/>
      <c r="AQ7282"/>
      <c r="AR7282"/>
      <c r="AS7282"/>
      <c r="AT7282"/>
      <c r="AU7282"/>
      <c r="AV7282"/>
      <c r="AW7282"/>
      <c r="AX7282"/>
      <c r="AY7282"/>
      <c r="AZ7282"/>
      <c r="BA7282"/>
      <c r="BB7282"/>
      <c r="BC7282"/>
      <c r="BD7282"/>
      <c r="BE7282"/>
      <c r="BF7282"/>
      <c r="BG7282"/>
      <c r="BH7282"/>
      <c r="BI7282"/>
      <c r="BJ7282"/>
      <c r="BK7282"/>
      <c r="BL7282"/>
      <c r="BM7282"/>
      <c r="BN7282"/>
      <c r="BO7282"/>
    </row>
    <row r="7283" spans="1:67" ht="15" x14ac:dyDescent="0.25">
      <c r="A7283" s="245" t="s">
        <v>66</v>
      </c>
      <c r="B7283" s="245" t="s">
        <v>65</v>
      </c>
      <c r="C7283" s="245" t="s">
        <v>64</v>
      </c>
      <c r="D7283" s="245" t="s">
        <v>63</v>
      </c>
      <c r="E7283" s="246" t="s">
        <v>44</v>
      </c>
      <c r="F7283" s="245" t="s">
        <v>44</v>
      </c>
      <c r="G7283" s="245" t="s">
        <v>116</v>
      </c>
      <c r="H7283" s="245" t="s">
        <v>115</v>
      </c>
      <c r="I7283" s="245" t="s">
        <v>102</v>
      </c>
      <c r="J7283" s="245" t="s">
        <v>59</v>
      </c>
      <c r="K7283" s="246" t="s">
        <v>14334</v>
      </c>
      <c r="L7283" s="245" t="s">
        <v>58</v>
      </c>
      <c r="M7283"/>
      <c r="N7283"/>
      <c r="O7283"/>
      <c r="P7283"/>
      <c r="Q7283"/>
      <c r="R7283"/>
      <c r="S7283"/>
      <c r="T7283"/>
      <c r="U7283"/>
      <c r="V7283"/>
      <c r="W7283"/>
      <c r="X7283"/>
      <c r="Y7283"/>
      <c r="Z7283"/>
      <c r="AA7283"/>
      <c r="AB7283"/>
      <c r="AC7283"/>
      <c r="AD7283"/>
      <c r="AE7283"/>
      <c r="AF7283"/>
      <c r="AG7283"/>
      <c r="AH7283"/>
      <c r="AI7283"/>
      <c r="AJ7283"/>
      <c r="AK7283"/>
      <c r="AL7283"/>
      <c r="AM7283"/>
      <c r="AN7283"/>
      <c r="AO7283"/>
      <c r="AP7283"/>
      <c r="AQ7283"/>
      <c r="AR7283"/>
      <c r="AS7283"/>
      <c r="AT7283"/>
      <c r="AU7283"/>
      <c r="AV7283"/>
      <c r="AW7283"/>
      <c r="AX7283"/>
      <c r="AY7283"/>
      <c r="AZ7283"/>
      <c r="BA7283"/>
      <c r="BB7283"/>
      <c r="BC7283"/>
      <c r="BD7283"/>
      <c r="BE7283"/>
      <c r="BF7283"/>
      <c r="BG7283"/>
      <c r="BH7283"/>
      <c r="BI7283"/>
      <c r="BJ7283"/>
      <c r="BK7283"/>
      <c r="BL7283"/>
      <c r="BM7283"/>
      <c r="BN7283"/>
      <c r="BO7283"/>
    </row>
    <row r="7284" spans="1:67" ht="15" x14ac:dyDescent="0.25">
      <c r="A7284" s="245" t="s">
        <v>66</v>
      </c>
      <c r="B7284" s="245" t="s">
        <v>65</v>
      </c>
      <c r="C7284" s="245" t="s">
        <v>64</v>
      </c>
      <c r="D7284" s="245" t="s">
        <v>63</v>
      </c>
      <c r="E7284" s="246" t="s">
        <v>44</v>
      </c>
      <c r="F7284" s="245" t="s">
        <v>44</v>
      </c>
      <c r="G7284" s="245" t="s">
        <v>113</v>
      </c>
      <c r="H7284" s="245" t="s">
        <v>112</v>
      </c>
      <c r="I7284" s="245" t="s">
        <v>102</v>
      </c>
      <c r="J7284" s="245" t="s">
        <v>59</v>
      </c>
      <c r="K7284" s="246" t="s">
        <v>8259</v>
      </c>
      <c r="L7284" s="245" t="s">
        <v>58</v>
      </c>
      <c r="M7284"/>
      <c r="N7284"/>
      <c r="O7284"/>
      <c r="P7284"/>
      <c r="Q7284"/>
      <c r="R7284"/>
      <c r="S7284"/>
      <c r="T7284"/>
      <c r="U7284"/>
      <c r="V7284"/>
      <c r="W7284"/>
      <c r="X7284"/>
      <c r="Y7284"/>
      <c r="Z7284"/>
      <c r="AA7284"/>
      <c r="AB7284"/>
      <c r="AC7284"/>
      <c r="AD7284"/>
      <c r="AE7284"/>
      <c r="AF7284"/>
      <c r="AG7284"/>
      <c r="AH7284"/>
      <c r="AI7284"/>
      <c r="AJ7284"/>
      <c r="AK7284"/>
      <c r="AL7284"/>
      <c r="AM7284"/>
      <c r="AN7284"/>
      <c r="AO7284"/>
      <c r="AP7284"/>
      <c r="AQ7284"/>
      <c r="AR7284"/>
      <c r="AS7284"/>
      <c r="AT7284"/>
      <c r="AU7284"/>
      <c r="AV7284"/>
      <c r="AW7284"/>
      <c r="AX7284"/>
      <c r="AY7284"/>
      <c r="AZ7284"/>
      <c r="BA7284"/>
      <c r="BB7284"/>
      <c r="BC7284"/>
      <c r="BD7284"/>
      <c r="BE7284"/>
      <c r="BF7284"/>
      <c r="BG7284"/>
      <c r="BH7284"/>
      <c r="BI7284"/>
      <c r="BJ7284"/>
      <c r="BK7284"/>
      <c r="BL7284"/>
      <c r="BM7284"/>
      <c r="BN7284"/>
      <c r="BO7284"/>
    </row>
    <row r="7285" spans="1:67" ht="15" x14ac:dyDescent="0.25">
      <c r="A7285" s="245" t="s">
        <v>66</v>
      </c>
      <c r="B7285" s="245" t="s">
        <v>65</v>
      </c>
      <c r="C7285" s="245" t="s">
        <v>64</v>
      </c>
      <c r="D7285" s="245" t="s">
        <v>63</v>
      </c>
      <c r="E7285" s="246" t="s">
        <v>44</v>
      </c>
      <c r="F7285" s="245" t="s">
        <v>44</v>
      </c>
      <c r="G7285" s="245" t="s">
        <v>111</v>
      </c>
      <c r="H7285" s="245" t="s">
        <v>110</v>
      </c>
      <c r="I7285" s="245" t="s">
        <v>102</v>
      </c>
      <c r="J7285" s="245" t="s">
        <v>59</v>
      </c>
      <c r="K7285" s="246" t="s">
        <v>15549</v>
      </c>
      <c r="L7285" s="245" t="s">
        <v>58</v>
      </c>
      <c r="M7285"/>
      <c r="N7285"/>
      <c r="O7285"/>
      <c r="P7285"/>
      <c r="Q7285"/>
      <c r="R7285"/>
      <c r="S7285"/>
      <c r="T7285"/>
      <c r="U7285"/>
      <c r="V7285"/>
      <c r="W7285"/>
      <c r="X7285"/>
      <c r="Y7285"/>
      <c r="Z7285"/>
      <c r="AA7285"/>
      <c r="AB7285"/>
      <c r="AC7285"/>
      <c r="AD7285"/>
      <c r="AE7285"/>
      <c r="AF7285"/>
      <c r="AG7285"/>
      <c r="AH7285"/>
      <c r="AI7285"/>
      <c r="AJ7285"/>
      <c r="AK7285"/>
      <c r="AL7285"/>
      <c r="AM7285"/>
      <c r="AN7285"/>
      <c r="AO7285"/>
      <c r="AP7285"/>
      <c r="AQ7285"/>
      <c r="AR7285"/>
      <c r="AS7285"/>
      <c r="AT7285"/>
      <c r="AU7285"/>
      <c r="AV7285"/>
      <c r="AW7285"/>
      <c r="AX7285"/>
      <c r="AY7285"/>
      <c r="AZ7285"/>
      <c r="BA7285"/>
      <c r="BB7285"/>
      <c r="BC7285"/>
      <c r="BD7285"/>
      <c r="BE7285"/>
      <c r="BF7285"/>
      <c r="BG7285"/>
      <c r="BH7285"/>
      <c r="BI7285"/>
      <c r="BJ7285"/>
      <c r="BK7285"/>
      <c r="BL7285"/>
      <c r="BM7285"/>
      <c r="BN7285"/>
      <c r="BO7285"/>
    </row>
    <row r="7286" spans="1:67" ht="15" x14ac:dyDescent="0.25">
      <c r="A7286" s="245" t="s">
        <v>66</v>
      </c>
      <c r="B7286" s="245" t="s">
        <v>65</v>
      </c>
      <c r="C7286" s="245" t="s">
        <v>64</v>
      </c>
      <c r="D7286" s="245" t="s">
        <v>63</v>
      </c>
      <c r="E7286" s="246" t="s">
        <v>44</v>
      </c>
      <c r="F7286" s="245" t="s">
        <v>44</v>
      </c>
      <c r="G7286" s="245" t="s">
        <v>108</v>
      </c>
      <c r="H7286" s="245" t="s">
        <v>107</v>
      </c>
      <c r="I7286" s="245" t="s">
        <v>102</v>
      </c>
      <c r="J7286" s="245" t="s">
        <v>106</v>
      </c>
      <c r="K7286" s="246" t="s">
        <v>890</v>
      </c>
      <c r="L7286" s="245" t="s">
        <v>58</v>
      </c>
      <c r="M7286"/>
      <c r="N7286"/>
      <c r="O7286"/>
      <c r="P7286"/>
      <c r="Q7286"/>
      <c r="R7286"/>
      <c r="S7286"/>
      <c r="T7286"/>
      <c r="U7286"/>
      <c r="V7286"/>
      <c r="W7286"/>
      <c r="X7286"/>
      <c r="Y7286"/>
      <c r="Z7286"/>
      <c r="AA7286"/>
      <c r="AB7286"/>
      <c r="AC7286"/>
      <c r="AD7286"/>
      <c r="AE7286"/>
      <c r="AF7286"/>
      <c r="AG7286"/>
      <c r="AH7286"/>
      <c r="AI7286"/>
      <c r="AJ7286"/>
      <c r="AK7286"/>
      <c r="AL7286"/>
      <c r="AM7286"/>
      <c r="AN7286"/>
      <c r="AO7286"/>
      <c r="AP7286"/>
      <c r="AQ7286"/>
      <c r="AR7286"/>
      <c r="AS7286"/>
      <c r="AT7286"/>
      <c r="AU7286"/>
      <c r="AV7286"/>
      <c r="AW7286"/>
      <c r="AX7286"/>
      <c r="AY7286"/>
      <c r="AZ7286"/>
      <c r="BA7286"/>
      <c r="BB7286"/>
      <c r="BC7286"/>
      <c r="BD7286"/>
      <c r="BE7286"/>
      <c r="BF7286"/>
      <c r="BG7286"/>
      <c r="BH7286"/>
      <c r="BI7286"/>
      <c r="BJ7286"/>
      <c r="BK7286"/>
      <c r="BL7286"/>
      <c r="BM7286"/>
      <c r="BN7286"/>
      <c r="BO7286"/>
    </row>
    <row r="7287" spans="1:67" ht="15" x14ac:dyDescent="0.25">
      <c r="A7287" s="245" t="s">
        <v>66</v>
      </c>
      <c r="B7287" s="245" t="s">
        <v>65</v>
      </c>
      <c r="C7287" s="245" t="s">
        <v>64</v>
      </c>
      <c r="D7287" s="245" t="s">
        <v>63</v>
      </c>
      <c r="E7287" s="246" t="s">
        <v>44</v>
      </c>
      <c r="F7287" s="245" t="s">
        <v>44</v>
      </c>
      <c r="G7287" s="245" t="s">
        <v>104</v>
      </c>
      <c r="H7287" s="245" t="s">
        <v>103</v>
      </c>
      <c r="I7287" s="245" t="s">
        <v>102</v>
      </c>
      <c r="J7287" s="245" t="s">
        <v>59</v>
      </c>
      <c r="K7287" s="246" t="s">
        <v>8332</v>
      </c>
      <c r="L7287" s="245" t="s">
        <v>58</v>
      </c>
      <c r="M7287"/>
      <c r="N7287"/>
      <c r="O7287"/>
      <c r="P7287"/>
      <c r="Q7287"/>
      <c r="R7287"/>
      <c r="S7287"/>
      <c r="T7287"/>
      <c r="U7287"/>
      <c r="V7287"/>
      <c r="W7287"/>
      <c r="X7287"/>
      <c r="Y7287"/>
      <c r="Z7287"/>
      <c r="AA7287"/>
      <c r="AB7287"/>
      <c r="AC7287"/>
      <c r="AD7287"/>
      <c r="AE7287"/>
      <c r="AF7287"/>
      <c r="AG7287"/>
      <c r="AH7287"/>
      <c r="AI7287"/>
      <c r="AJ7287"/>
      <c r="AK7287"/>
      <c r="AL7287"/>
      <c r="AM7287"/>
      <c r="AN7287"/>
      <c r="AO7287"/>
      <c r="AP7287"/>
      <c r="AQ7287"/>
      <c r="AR7287"/>
      <c r="AS7287"/>
      <c r="AT7287"/>
      <c r="AU7287"/>
      <c r="AV7287"/>
      <c r="AW7287"/>
      <c r="AX7287"/>
      <c r="AY7287"/>
      <c r="AZ7287"/>
      <c r="BA7287"/>
      <c r="BB7287"/>
      <c r="BC7287"/>
      <c r="BD7287"/>
      <c r="BE7287"/>
      <c r="BF7287"/>
      <c r="BG7287"/>
      <c r="BH7287"/>
      <c r="BI7287"/>
      <c r="BJ7287"/>
      <c r="BK7287"/>
      <c r="BL7287"/>
      <c r="BM7287"/>
      <c r="BN7287"/>
      <c r="BO7287"/>
    </row>
    <row r="7288" spans="1:67" ht="15" x14ac:dyDescent="0.25">
      <c r="A7288" s="245" t="s">
        <v>66</v>
      </c>
      <c r="B7288" s="245" t="s">
        <v>65</v>
      </c>
      <c r="C7288" s="245" t="s">
        <v>64</v>
      </c>
      <c r="D7288" s="245" t="s">
        <v>63</v>
      </c>
      <c r="E7288" s="246" t="s">
        <v>44</v>
      </c>
      <c r="F7288" s="245" t="s">
        <v>44</v>
      </c>
      <c r="G7288" s="245" t="s">
        <v>101</v>
      </c>
      <c r="H7288" s="245" t="s">
        <v>100</v>
      </c>
      <c r="I7288" s="245" t="s">
        <v>60</v>
      </c>
      <c r="J7288" s="245" t="s">
        <v>59</v>
      </c>
      <c r="K7288" s="246" t="s">
        <v>8842</v>
      </c>
      <c r="L7288" s="245" t="s">
        <v>58</v>
      </c>
      <c r="M7288"/>
      <c r="N7288"/>
      <c r="O7288"/>
      <c r="P7288"/>
      <c r="Q7288"/>
      <c r="R7288"/>
      <c r="S7288"/>
      <c r="T7288"/>
      <c r="U7288"/>
      <c r="V7288"/>
      <c r="W7288"/>
      <c r="X7288"/>
      <c r="Y7288"/>
      <c r="Z7288"/>
      <c r="AA7288"/>
      <c r="AB7288"/>
      <c r="AC7288"/>
      <c r="AD7288"/>
      <c r="AE7288"/>
      <c r="AF7288"/>
      <c r="AG7288"/>
      <c r="AH7288"/>
      <c r="AI7288"/>
      <c r="AJ7288"/>
      <c r="AK7288"/>
      <c r="AL7288"/>
      <c r="AM7288"/>
      <c r="AN7288"/>
      <c r="AO7288"/>
      <c r="AP7288"/>
      <c r="AQ7288"/>
      <c r="AR7288"/>
      <c r="AS7288"/>
      <c r="AT7288"/>
      <c r="AU7288"/>
      <c r="AV7288"/>
      <c r="AW7288"/>
      <c r="AX7288"/>
      <c r="AY7288"/>
      <c r="AZ7288"/>
      <c r="BA7288"/>
      <c r="BB7288"/>
      <c r="BC7288"/>
      <c r="BD7288"/>
      <c r="BE7288"/>
      <c r="BF7288"/>
      <c r="BG7288"/>
      <c r="BH7288"/>
      <c r="BI7288"/>
      <c r="BJ7288"/>
      <c r="BK7288"/>
      <c r="BL7288"/>
      <c r="BM7288"/>
      <c r="BN7288"/>
      <c r="BO7288"/>
    </row>
    <row r="7289" spans="1:67" ht="15" x14ac:dyDescent="0.25">
      <c r="A7289" s="245" t="s">
        <v>66</v>
      </c>
      <c r="B7289" s="245" t="s">
        <v>65</v>
      </c>
      <c r="C7289" s="245" t="s">
        <v>64</v>
      </c>
      <c r="D7289" s="245" t="s">
        <v>63</v>
      </c>
      <c r="E7289" s="246" t="s">
        <v>44</v>
      </c>
      <c r="F7289" s="245" t="s">
        <v>44</v>
      </c>
      <c r="G7289" s="245" t="s">
        <v>99</v>
      </c>
      <c r="H7289" s="245" t="s">
        <v>98</v>
      </c>
      <c r="I7289" s="245" t="s">
        <v>60</v>
      </c>
      <c r="J7289" s="245" t="s">
        <v>59</v>
      </c>
      <c r="K7289" s="246" t="s">
        <v>10291</v>
      </c>
      <c r="L7289" s="245" t="s">
        <v>58</v>
      </c>
      <c r="M7289"/>
      <c r="N7289"/>
      <c r="O7289"/>
      <c r="P7289"/>
      <c r="Q7289"/>
      <c r="R7289"/>
      <c r="S7289"/>
      <c r="T7289"/>
      <c r="U7289"/>
      <c r="V7289"/>
      <c r="W7289"/>
      <c r="X7289"/>
      <c r="Y7289"/>
      <c r="Z7289"/>
      <c r="AA7289"/>
      <c r="AB7289"/>
      <c r="AC7289"/>
      <c r="AD7289"/>
      <c r="AE7289"/>
      <c r="AF7289"/>
      <c r="AG7289"/>
      <c r="AH7289"/>
      <c r="AI7289"/>
      <c r="AJ7289"/>
      <c r="AK7289"/>
      <c r="AL7289"/>
      <c r="AM7289"/>
      <c r="AN7289"/>
      <c r="AO7289"/>
      <c r="AP7289"/>
      <c r="AQ7289"/>
      <c r="AR7289"/>
      <c r="AS7289"/>
      <c r="AT7289"/>
      <c r="AU7289"/>
      <c r="AV7289"/>
      <c r="AW7289"/>
      <c r="AX7289"/>
      <c r="AY7289"/>
      <c r="AZ7289"/>
      <c r="BA7289"/>
      <c r="BB7289"/>
      <c r="BC7289"/>
      <c r="BD7289"/>
      <c r="BE7289"/>
      <c r="BF7289"/>
      <c r="BG7289"/>
      <c r="BH7289"/>
      <c r="BI7289"/>
      <c r="BJ7289"/>
      <c r="BK7289"/>
      <c r="BL7289"/>
      <c r="BM7289"/>
      <c r="BN7289"/>
      <c r="BO7289"/>
    </row>
    <row r="7290" spans="1:67" ht="15" x14ac:dyDescent="0.25">
      <c r="A7290" s="245" t="s">
        <v>66</v>
      </c>
      <c r="B7290" s="245" t="s">
        <v>65</v>
      </c>
      <c r="C7290" s="245" t="s">
        <v>64</v>
      </c>
      <c r="D7290" s="245" t="s">
        <v>63</v>
      </c>
      <c r="E7290" s="246" t="s">
        <v>44</v>
      </c>
      <c r="F7290" s="245" t="s">
        <v>44</v>
      </c>
      <c r="G7290" s="245" t="s">
        <v>96</v>
      </c>
      <c r="H7290" s="245" t="s">
        <v>95</v>
      </c>
      <c r="I7290" s="245" t="s">
        <v>60</v>
      </c>
      <c r="J7290" s="245" t="s">
        <v>59</v>
      </c>
      <c r="K7290" s="246" t="s">
        <v>10424</v>
      </c>
      <c r="L7290" s="245" t="s">
        <v>58</v>
      </c>
      <c r="M7290"/>
      <c r="N7290"/>
      <c r="O7290"/>
      <c r="P7290"/>
      <c r="Q7290"/>
      <c r="R7290"/>
      <c r="S7290"/>
      <c r="T7290"/>
      <c r="U7290"/>
      <c r="V7290"/>
      <c r="W7290"/>
      <c r="X7290"/>
      <c r="Y7290"/>
      <c r="Z7290"/>
      <c r="AA7290"/>
      <c r="AB7290"/>
      <c r="AC7290"/>
      <c r="AD7290"/>
      <c r="AE7290"/>
      <c r="AF7290"/>
      <c r="AG7290"/>
      <c r="AH7290"/>
      <c r="AI7290"/>
      <c r="AJ7290"/>
      <c r="AK7290"/>
      <c r="AL7290"/>
      <c r="AM7290"/>
      <c r="AN7290"/>
      <c r="AO7290"/>
      <c r="AP7290"/>
      <c r="AQ7290"/>
      <c r="AR7290"/>
      <c r="AS7290"/>
      <c r="AT7290"/>
      <c r="AU7290"/>
      <c r="AV7290"/>
      <c r="AW7290"/>
      <c r="AX7290"/>
      <c r="AY7290"/>
      <c r="AZ7290"/>
      <c r="BA7290"/>
      <c r="BB7290"/>
      <c r="BC7290"/>
      <c r="BD7290"/>
      <c r="BE7290"/>
      <c r="BF7290"/>
      <c r="BG7290"/>
      <c r="BH7290"/>
      <c r="BI7290"/>
      <c r="BJ7290"/>
      <c r="BK7290"/>
      <c r="BL7290"/>
      <c r="BM7290"/>
      <c r="BN7290"/>
      <c r="BO7290"/>
    </row>
    <row r="7291" spans="1:67" ht="15" x14ac:dyDescent="0.25">
      <c r="A7291" s="245" t="s">
        <v>66</v>
      </c>
      <c r="B7291" s="245" t="s">
        <v>65</v>
      </c>
      <c r="C7291" s="245" t="s">
        <v>64</v>
      </c>
      <c r="D7291" s="245" t="s">
        <v>63</v>
      </c>
      <c r="E7291" s="246" t="s">
        <v>44</v>
      </c>
      <c r="F7291" s="245" t="s">
        <v>44</v>
      </c>
      <c r="G7291" s="245" t="s">
        <v>93</v>
      </c>
      <c r="H7291" s="245" t="s">
        <v>92</v>
      </c>
      <c r="I7291" s="245" t="s">
        <v>60</v>
      </c>
      <c r="J7291" s="245" t="s">
        <v>59</v>
      </c>
      <c r="K7291" s="246" t="s">
        <v>8957</v>
      </c>
      <c r="L7291" s="245" t="s">
        <v>58</v>
      </c>
      <c r="M7291"/>
      <c r="N7291"/>
      <c r="O7291"/>
      <c r="P7291"/>
      <c r="Q7291"/>
      <c r="R7291"/>
      <c r="S7291"/>
      <c r="T7291"/>
      <c r="U7291"/>
      <c r="V7291"/>
      <c r="W7291"/>
      <c r="X7291"/>
      <c r="Y7291"/>
      <c r="Z7291"/>
      <c r="AA7291"/>
      <c r="AB7291"/>
      <c r="AC7291"/>
      <c r="AD7291"/>
      <c r="AE7291"/>
      <c r="AF7291"/>
      <c r="AG7291"/>
      <c r="AH7291"/>
      <c r="AI7291"/>
      <c r="AJ7291"/>
      <c r="AK7291"/>
      <c r="AL7291"/>
      <c r="AM7291"/>
      <c r="AN7291"/>
      <c r="AO7291"/>
      <c r="AP7291"/>
      <c r="AQ7291"/>
      <c r="AR7291"/>
      <c r="AS7291"/>
      <c r="AT7291"/>
      <c r="AU7291"/>
      <c r="AV7291"/>
      <c r="AW7291"/>
      <c r="AX7291"/>
      <c r="AY7291"/>
      <c r="AZ7291"/>
      <c r="BA7291"/>
      <c r="BB7291"/>
      <c r="BC7291"/>
      <c r="BD7291"/>
      <c r="BE7291"/>
      <c r="BF7291"/>
      <c r="BG7291"/>
      <c r="BH7291"/>
      <c r="BI7291"/>
      <c r="BJ7291"/>
      <c r="BK7291"/>
      <c r="BL7291"/>
      <c r="BM7291"/>
      <c r="BN7291"/>
      <c r="BO7291"/>
    </row>
    <row r="7292" spans="1:67" ht="15" x14ac:dyDescent="0.25">
      <c r="A7292" s="245" t="s">
        <v>66</v>
      </c>
      <c r="B7292" s="245" t="s">
        <v>65</v>
      </c>
      <c r="C7292" s="245" t="s">
        <v>64</v>
      </c>
      <c r="D7292" s="245" t="s">
        <v>63</v>
      </c>
      <c r="E7292" s="246" t="s">
        <v>44</v>
      </c>
      <c r="F7292" s="245" t="s">
        <v>44</v>
      </c>
      <c r="G7292" s="245" t="s">
        <v>91</v>
      </c>
      <c r="H7292" s="245" t="s">
        <v>90</v>
      </c>
      <c r="I7292" s="245" t="s">
        <v>60</v>
      </c>
      <c r="J7292" s="245" t="s">
        <v>59</v>
      </c>
      <c r="K7292" s="246" t="s">
        <v>1642</v>
      </c>
      <c r="L7292" s="245" t="s">
        <v>58</v>
      </c>
      <c r="M7292"/>
      <c r="N7292"/>
      <c r="O7292"/>
      <c r="P7292"/>
      <c r="Q7292"/>
      <c r="R7292"/>
      <c r="S7292"/>
      <c r="T7292"/>
      <c r="U7292"/>
      <c r="V7292"/>
      <c r="W7292"/>
      <c r="X7292"/>
      <c r="Y7292"/>
      <c r="Z7292"/>
      <c r="AA7292"/>
      <c r="AB7292"/>
      <c r="AC7292"/>
      <c r="AD7292"/>
      <c r="AE7292"/>
      <c r="AF7292"/>
      <c r="AG7292"/>
      <c r="AH7292"/>
      <c r="AI7292"/>
      <c r="AJ7292"/>
      <c r="AK7292"/>
      <c r="AL7292"/>
      <c r="AM7292"/>
      <c r="AN7292"/>
      <c r="AO7292"/>
      <c r="AP7292"/>
      <c r="AQ7292"/>
      <c r="AR7292"/>
      <c r="AS7292"/>
      <c r="AT7292"/>
      <c r="AU7292"/>
      <c r="AV7292"/>
      <c r="AW7292"/>
      <c r="AX7292"/>
      <c r="AY7292"/>
      <c r="AZ7292"/>
      <c r="BA7292"/>
      <c r="BB7292"/>
      <c r="BC7292"/>
      <c r="BD7292"/>
      <c r="BE7292"/>
      <c r="BF7292"/>
      <c r="BG7292"/>
      <c r="BH7292"/>
      <c r="BI7292"/>
      <c r="BJ7292"/>
      <c r="BK7292"/>
      <c r="BL7292"/>
      <c r="BM7292"/>
      <c r="BN7292"/>
      <c r="BO7292"/>
    </row>
    <row r="7293" spans="1:67" ht="15" x14ac:dyDescent="0.25">
      <c r="A7293" s="245" t="s">
        <v>66</v>
      </c>
      <c r="B7293" s="245" t="s">
        <v>65</v>
      </c>
      <c r="C7293" s="245" t="s">
        <v>64</v>
      </c>
      <c r="D7293" s="245" t="s">
        <v>63</v>
      </c>
      <c r="E7293" s="246" t="s">
        <v>44</v>
      </c>
      <c r="F7293" s="245" t="s">
        <v>44</v>
      </c>
      <c r="G7293" s="245" t="s">
        <v>89</v>
      </c>
      <c r="H7293" s="245" t="s">
        <v>88</v>
      </c>
      <c r="I7293" s="245" t="s">
        <v>60</v>
      </c>
      <c r="J7293" s="245" t="s">
        <v>59</v>
      </c>
      <c r="K7293" s="246" t="s">
        <v>8859</v>
      </c>
      <c r="L7293" s="245" t="s">
        <v>58</v>
      </c>
      <c r="M7293"/>
      <c r="N7293"/>
      <c r="O7293"/>
      <c r="P7293"/>
      <c r="Q7293"/>
      <c r="R7293"/>
      <c r="S7293"/>
      <c r="T7293"/>
      <c r="U7293"/>
      <c r="V7293"/>
      <c r="W7293"/>
      <c r="X7293"/>
      <c r="Y7293"/>
      <c r="Z7293"/>
      <c r="AA7293"/>
      <c r="AB7293"/>
      <c r="AC7293"/>
      <c r="AD7293"/>
      <c r="AE7293"/>
      <c r="AF7293"/>
      <c r="AG7293"/>
      <c r="AH7293"/>
      <c r="AI7293"/>
      <c r="AJ7293"/>
      <c r="AK7293"/>
      <c r="AL7293"/>
      <c r="AM7293"/>
      <c r="AN7293"/>
      <c r="AO7293"/>
      <c r="AP7293"/>
      <c r="AQ7293"/>
      <c r="AR7293"/>
      <c r="AS7293"/>
      <c r="AT7293"/>
      <c r="AU7293"/>
      <c r="AV7293"/>
      <c r="AW7293"/>
      <c r="AX7293"/>
      <c r="AY7293"/>
      <c r="AZ7293"/>
      <c r="BA7293"/>
      <c r="BB7293"/>
      <c r="BC7293"/>
      <c r="BD7293"/>
      <c r="BE7293"/>
      <c r="BF7293"/>
      <c r="BG7293"/>
      <c r="BH7293"/>
      <c r="BI7293"/>
      <c r="BJ7293"/>
      <c r="BK7293"/>
      <c r="BL7293"/>
      <c r="BM7293"/>
      <c r="BN7293"/>
      <c r="BO7293"/>
    </row>
    <row r="7294" spans="1:67" ht="15" x14ac:dyDescent="0.25">
      <c r="A7294" s="245" t="s">
        <v>66</v>
      </c>
      <c r="B7294" s="245" t="s">
        <v>65</v>
      </c>
      <c r="C7294" s="245" t="s">
        <v>64</v>
      </c>
      <c r="D7294" s="245" t="s">
        <v>63</v>
      </c>
      <c r="E7294" s="246" t="s">
        <v>44</v>
      </c>
      <c r="F7294" s="245" t="s">
        <v>44</v>
      </c>
      <c r="G7294" s="245" t="s">
        <v>86</v>
      </c>
      <c r="H7294" s="245" t="s">
        <v>85</v>
      </c>
      <c r="I7294" s="245" t="s">
        <v>60</v>
      </c>
      <c r="J7294" s="245" t="s">
        <v>59</v>
      </c>
      <c r="K7294" s="246" t="s">
        <v>8932</v>
      </c>
      <c r="L7294" s="245" t="s">
        <v>58</v>
      </c>
      <c r="M7294"/>
      <c r="N7294"/>
      <c r="O7294"/>
      <c r="P7294"/>
      <c r="Q7294"/>
      <c r="R7294"/>
      <c r="S7294"/>
      <c r="T7294"/>
      <c r="U7294"/>
      <c r="V7294"/>
      <c r="W7294"/>
      <c r="X7294"/>
      <c r="Y7294"/>
      <c r="Z7294"/>
      <c r="AA7294"/>
      <c r="AB7294"/>
      <c r="AC7294"/>
      <c r="AD7294"/>
      <c r="AE7294"/>
      <c r="AF7294"/>
      <c r="AG7294"/>
      <c r="AH7294"/>
      <c r="AI7294"/>
      <c r="AJ7294"/>
      <c r="AK7294"/>
      <c r="AL7294"/>
      <c r="AM7294"/>
      <c r="AN7294"/>
      <c r="AO7294"/>
      <c r="AP7294"/>
      <c r="AQ7294"/>
      <c r="AR7294"/>
      <c r="AS7294"/>
      <c r="AT7294"/>
      <c r="AU7294"/>
      <c r="AV7294"/>
      <c r="AW7294"/>
      <c r="AX7294"/>
      <c r="AY7294"/>
      <c r="AZ7294"/>
      <c r="BA7294"/>
      <c r="BB7294"/>
      <c r="BC7294"/>
      <c r="BD7294"/>
      <c r="BE7294"/>
      <c r="BF7294"/>
      <c r="BG7294"/>
      <c r="BH7294"/>
      <c r="BI7294"/>
      <c r="BJ7294"/>
      <c r="BK7294"/>
      <c r="BL7294"/>
      <c r="BM7294"/>
      <c r="BN7294"/>
      <c r="BO7294"/>
    </row>
    <row r="7295" spans="1:67" ht="15" x14ac:dyDescent="0.25">
      <c r="A7295" s="245" t="s">
        <v>66</v>
      </c>
      <c r="B7295" s="245" t="s">
        <v>65</v>
      </c>
      <c r="C7295" s="245" t="s">
        <v>64</v>
      </c>
      <c r="D7295" s="245" t="s">
        <v>63</v>
      </c>
      <c r="E7295" s="246" t="s">
        <v>44</v>
      </c>
      <c r="F7295" s="245" t="s">
        <v>44</v>
      </c>
      <c r="G7295" s="245" t="s">
        <v>84</v>
      </c>
      <c r="H7295" s="245" t="s">
        <v>83</v>
      </c>
      <c r="I7295" s="245" t="s">
        <v>60</v>
      </c>
      <c r="J7295" s="245" t="s">
        <v>59</v>
      </c>
      <c r="K7295" s="246" t="s">
        <v>25863</v>
      </c>
      <c r="L7295" s="245" t="s">
        <v>58</v>
      </c>
      <c r="M7295"/>
      <c r="N7295"/>
      <c r="O7295"/>
      <c r="P7295"/>
      <c r="Q7295"/>
      <c r="R7295"/>
      <c r="S7295"/>
      <c r="T7295"/>
      <c r="U7295"/>
      <c r="V7295"/>
      <c r="W7295"/>
      <c r="X7295"/>
      <c r="Y7295"/>
      <c r="Z7295"/>
      <c r="AA7295"/>
      <c r="AB7295"/>
      <c r="AC7295"/>
      <c r="AD7295"/>
      <c r="AE7295"/>
      <c r="AF7295"/>
      <c r="AG7295"/>
      <c r="AH7295"/>
      <c r="AI7295"/>
      <c r="AJ7295"/>
      <c r="AK7295"/>
      <c r="AL7295"/>
      <c r="AM7295"/>
      <c r="AN7295"/>
      <c r="AO7295"/>
      <c r="AP7295"/>
      <c r="AQ7295"/>
      <c r="AR7295"/>
      <c r="AS7295"/>
      <c r="AT7295"/>
      <c r="AU7295"/>
      <c r="AV7295"/>
      <c r="AW7295"/>
      <c r="AX7295"/>
      <c r="AY7295"/>
      <c r="AZ7295"/>
      <c r="BA7295"/>
      <c r="BB7295"/>
      <c r="BC7295"/>
      <c r="BD7295"/>
      <c r="BE7295"/>
      <c r="BF7295"/>
      <c r="BG7295"/>
      <c r="BH7295"/>
      <c r="BI7295"/>
      <c r="BJ7295"/>
      <c r="BK7295"/>
      <c r="BL7295"/>
      <c r="BM7295"/>
      <c r="BN7295"/>
      <c r="BO7295"/>
    </row>
    <row r="7296" spans="1:67" ht="15" x14ac:dyDescent="0.25">
      <c r="A7296" s="245" t="s">
        <v>66</v>
      </c>
      <c r="B7296" s="245" t="s">
        <v>65</v>
      </c>
      <c r="C7296" s="245" t="s">
        <v>64</v>
      </c>
      <c r="D7296" s="245" t="s">
        <v>63</v>
      </c>
      <c r="E7296" s="246" t="s">
        <v>44</v>
      </c>
      <c r="F7296" s="245" t="s">
        <v>44</v>
      </c>
      <c r="G7296" s="245" t="s">
        <v>82</v>
      </c>
      <c r="H7296" s="245" t="s">
        <v>81</v>
      </c>
      <c r="I7296" s="245" t="s">
        <v>60</v>
      </c>
      <c r="J7296" s="245" t="s">
        <v>59</v>
      </c>
      <c r="K7296" s="246" t="s">
        <v>8854</v>
      </c>
      <c r="L7296" s="245" t="s">
        <v>58</v>
      </c>
      <c r="M7296"/>
      <c r="N7296"/>
      <c r="O7296"/>
      <c r="P7296"/>
      <c r="Q7296"/>
      <c r="R7296"/>
      <c r="S7296"/>
      <c r="T7296"/>
      <c r="U7296"/>
      <c r="V7296"/>
      <c r="W7296"/>
      <c r="X7296"/>
      <c r="Y7296"/>
      <c r="Z7296"/>
      <c r="AA7296"/>
      <c r="AB7296"/>
      <c r="AC7296"/>
      <c r="AD7296"/>
      <c r="AE7296"/>
      <c r="AF7296"/>
      <c r="AG7296"/>
      <c r="AH7296"/>
      <c r="AI7296"/>
      <c r="AJ7296"/>
      <c r="AK7296"/>
      <c r="AL7296"/>
      <c r="AM7296"/>
      <c r="AN7296"/>
      <c r="AO7296"/>
      <c r="AP7296"/>
      <c r="AQ7296"/>
      <c r="AR7296"/>
      <c r="AS7296"/>
      <c r="AT7296"/>
      <c r="AU7296"/>
      <c r="AV7296"/>
      <c r="AW7296"/>
      <c r="AX7296"/>
      <c r="AY7296"/>
      <c r="AZ7296"/>
      <c r="BA7296"/>
      <c r="BB7296"/>
      <c r="BC7296"/>
      <c r="BD7296"/>
      <c r="BE7296"/>
      <c r="BF7296"/>
      <c r="BG7296"/>
      <c r="BH7296"/>
      <c r="BI7296"/>
      <c r="BJ7296"/>
      <c r="BK7296"/>
      <c r="BL7296"/>
      <c r="BM7296"/>
      <c r="BN7296"/>
      <c r="BO7296"/>
    </row>
    <row r="7297" spans="1:67" ht="15" x14ac:dyDescent="0.25">
      <c r="A7297" s="245" t="s">
        <v>66</v>
      </c>
      <c r="B7297" s="245" t="s">
        <v>65</v>
      </c>
      <c r="C7297" s="245" t="s">
        <v>64</v>
      </c>
      <c r="D7297" s="245" t="s">
        <v>63</v>
      </c>
      <c r="E7297" s="246" t="s">
        <v>44</v>
      </c>
      <c r="F7297" s="245" t="s">
        <v>44</v>
      </c>
      <c r="G7297" s="245" t="s">
        <v>80</v>
      </c>
      <c r="H7297" s="245" t="s">
        <v>79</v>
      </c>
      <c r="I7297" s="245" t="s">
        <v>60</v>
      </c>
      <c r="J7297" s="245" t="s">
        <v>59</v>
      </c>
      <c r="K7297" s="246" t="s">
        <v>25864</v>
      </c>
      <c r="L7297" s="245" t="s">
        <v>58</v>
      </c>
      <c r="M7297"/>
      <c r="N7297"/>
      <c r="O7297"/>
      <c r="P7297"/>
      <c r="Q7297"/>
      <c r="R7297"/>
      <c r="S7297"/>
      <c r="T7297"/>
      <c r="U7297"/>
      <c r="V7297"/>
      <c r="W7297"/>
      <c r="X7297"/>
      <c r="Y7297"/>
      <c r="Z7297"/>
      <c r="AA7297"/>
      <c r="AB7297"/>
      <c r="AC7297"/>
      <c r="AD7297"/>
      <c r="AE7297"/>
      <c r="AF7297"/>
      <c r="AG7297"/>
      <c r="AH7297"/>
      <c r="AI7297"/>
      <c r="AJ7297"/>
      <c r="AK7297"/>
      <c r="AL7297"/>
      <c r="AM7297"/>
      <c r="AN7297"/>
      <c r="AO7297"/>
      <c r="AP7297"/>
      <c r="AQ7297"/>
      <c r="AR7297"/>
      <c r="AS7297"/>
      <c r="AT7297"/>
      <c r="AU7297"/>
      <c r="AV7297"/>
      <c r="AW7297"/>
      <c r="AX7297"/>
      <c r="AY7297"/>
      <c r="AZ7297"/>
      <c r="BA7297"/>
      <c r="BB7297"/>
      <c r="BC7297"/>
      <c r="BD7297"/>
      <c r="BE7297"/>
      <c r="BF7297"/>
      <c r="BG7297"/>
      <c r="BH7297"/>
      <c r="BI7297"/>
      <c r="BJ7297"/>
      <c r="BK7297"/>
      <c r="BL7297"/>
      <c r="BM7297"/>
      <c r="BN7297"/>
      <c r="BO7297"/>
    </row>
    <row r="7298" spans="1:67" ht="15" x14ac:dyDescent="0.25">
      <c r="A7298" s="245" t="s">
        <v>66</v>
      </c>
      <c r="B7298" s="245" t="s">
        <v>65</v>
      </c>
      <c r="C7298" s="245" t="s">
        <v>64</v>
      </c>
      <c r="D7298" s="245" t="s">
        <v>63</v>
      </c>
      <c r="E7298" s="246" t="s">
        <v>44</v>
      </c>
      <c r="F7298" s="245" t="s">
        <v>44</v>
      </c>
      <c r="G7298" s="245" t="s">
        <v>78</v>
      </c>
      <c r="H7298" s="245" t="s">
        <v>77</v>
      </c>
      <c r="I7298" s="245" t="s">
        <v>60</v>
      </c>
      <c r="J7298" s="245" t="s">
        <v>59</v>
      </c>
      <c r="K7298" s="246" t="s">
        <v>25865</v>
      </c>
      <c r="L7298" s="245" t="s">
        <v>58</v>
      </c>
      <c r="M7298"/>
      <c r="N7298"/>
      <c r="O7298"/>
      <c r="P7298"/>
      <c r="Q7298"/>
      <c r="R7298"/>
      <c r="S7298"/>
      <c r="T7298"/>
      <c r="U7298"/>
      <c r="V7298"/>
      <c r="W7298"/>
      <c r="X7298"/>
      <c r="Y7298"/>
      <c r="Z7298"/>
      <c r="AA7298"/>
      <c r="AB7298"/>
      <c r="AC7298"/>
      <c r="AD7298"/>
      <c r="AE7298"/>
      <c r="AF7298"/>
      <c r="AG7298"/>
      <c r="AH7298"/>
      <c r="AI7298"/>
      <c r="AJ7298"/>
      <c r="AK7298"/>
      <c r="AL7298"/>
      <c r="AM7298"/>
      <c r="AN7298"/>
      <c r="AO7298"/>
      <c r="AP7298"/>
      <c r="AQ7298"/>
      <c r="AR7298"/>
      <c r="AS7298"/>
      <c r="AT7298"/>
      <c r="AU7298"/>
      <c r="AV7298"/>
      <c r="AW7298"/>
      <c r="AX7298"/>
      <c r="AY7298"/>
      <c r="AZ7298"/>
      <c r="BA7298"/>
      <c r="BB7298"/>
      <c r="BC7298"/>
      <c r="BD7298"/>
      <c r="BE7298"/>
      <c r="BF7298"/>
      <c r="BG7298"/>
      <c r="BH7298"/>
      <c r="BI7298"/>
      <c r="BJ7298"/>
      <c r="BK7298"/>
      <c r="BL7298"/>
      <c r="BM7298"/>
      <c r="BN7298"/>
      <c r="BO7298"/>
    </row>
    <row r="7299" spans="1:67" ht="15" x14ac:dyDescent="0.25">
      <c r="A7299" s="245" t="s">
        <v>66</v>
      </c>
      <c r="B7299" s="245" t="s">
        <v>65</v>
      </c>
      <c r="C7299" s="245" t="s">
        <v>64</v>
      </c>
      <c r="D7299" s="245" t="s">
        <v>63</v>
      </c>
      <c r="E7299" s="246" t="s">
        <v>44</v>
      </c>
      <c r="F7299" s="245" t="s">
        <v>44</v>
      </c>
      <c r="G7299" s="245" t="s">
        <v>76</v>
      </c>
      <c r="H7299" s="245" t="s">
        <v>75</v>
      </c>
      <c r="I7299" s="245" t="s">
        <v>60</v>
      </c>
      <c r="J7299" s="245" t="s">
        <v>59</v>
      </c>
      <c r="K7299" s="246" t="s">
        <v>12684</v>
      </c>
      <c r="L7299" s="245" t="s">
        <v>58</v>
      </c>
      <c r="M7299"/>
      <c r="N7299"/>
      <c r="O7299"/>
      <c r="P7299"/>
      <c r="Q7299"/>
      <c r="R7299"/>
      <c r="S7299"/>
      <c r="T7299"/>
      <c r="U7299"/>
      <c r="V7299"/>
      <c r="W7299"/>
      <c r="X7299"/>
      <c r="Y7299"/>
      <c r="Z7299"/>
      <c r="AA7299"/>
      <c r="AB7299"/>
      <c r="AC7299"/>
      <c r="AD7299"/>
      <c r="AE7299"/>
      <c r="AF7299"/>
      <c r="AG7299"/>
      <c r="AH7299"/>
      <c r="AI7299"/>
      <c r="AJ7299"/>
      <c r="AK7299"/>
      <c r="AL7299"/>
      <c r="AM7299"/>
      <c r="AN7299"/>
      <c r="AO7299"/>
      <c r="AP7299"/>
      <c r="AQ7299"/>
      <c r="AR7299"/>
      <c r="AS7299"/>
      <c r="AT7299"/>
      <c r="AU7299"/>
      <c r="AV7299"/>
      <c r="AW7299"/>
      <c r="AX7299"/>
      <c r="AY7299"/>
      <c r="AZ7299"/>
      <c r="BA7299"/>
      <c r="BB7299"/>
      <c r="BC7299"/>
      <c r="BD7299"/>
      <c r="BE7299"/>
      <c r="BF7299"/>
      <c r="BG7299"/>
      <c r="BH7299"/>
      <c r="BI7299"/>
      <c r="BJ7299"/>
      <c r="BK7299"/>
      <c r="BL7299"/>
      <c r="BM7299"/>
      <c r="BN7299"/>
      <c r="BO7299"/>
    </row>
    <row r="7300" spans="1:67" ht="15" x14ac:dyDescent="0.25">
      <c r="A7300" s="245" t="s">
        <v>66</v>
      </c>
      <c r="B7300" s="245" t="s">
        <v>65</v>
      </c>
      <c r="C7300" s="245" t="s">
        <v>64</v>
      </c>
      <c r="D7300" s="245" t="s">
        <v>63</v>
      </c>
      <c r="E7300" s="246" t="s">
        <v>44</v>
      </c>
      <c r="F7300" s="245" t="s">
        <v>44</v>
      </c>
      <c r="G7300" s="245" t="s">
        <v>74</v>
      </c>
      <c r="H7300" s="245" t="s">
        <v>73</v>
      </c>
      <c r="I7300" s="245" t="s">
        <v>60</v>
      </c>
      <c r="J7300" s="245" t="s">
        <v>59</v>
      </c>
      <c r="K7300" s="246" t="s">
        <v>10119</v>
      </c>
      <c r="L7300" s="245" t="s">
        <v>58</v>
      </c>
      <c r="M7300"/>
      <c r="N7300"/>
      <c r="O7300"/>
      <c r="P7300"/>
      <c r="Q7300"/>
      <c r="R7300"/>
      <c r="S7300"/>
      <c r="T7300"/>
      <c r="U7300"/>
      <c r="V7300"/>
      <c r="W7300"/>
      <c r="X7300"/>
      <c r="Y7300"/>
      <c r="Z7300"/>
      <c r="AA7300"/>
      <c r="AB7300"/>
      <c r="AC7300"/>
      <c r="AD7300"/>
      <c r="AE7300"/>
      <c r="AF7300"/>
      <c r="AG7300"/>
      <c r="AH7300"/>
      <c r="AI7300"/>
      <c r="AJ7300"/>
      <c r="AK7300"/>
      <c r="AL7300"/>
      <c r="AM7300"/>
      <c r="AN7300"/>
      <c r="AO7300"/>
      <c r="AP7300"/>
      <c r="AQ7300"/>
      <c r="AR7300"/>
      <c r="AS7300"/>
      <c r="AT7300"/>
      <c r="AU7300"/>
      <c r="AV7300"/>
      <c r="AW7300"/>
      <c r="AX7300"/>
      <c r="AY7300"/>
      <c r="AZ7300"/>
      <c r="BA7300"/>
      <c r="BB7300"/>
      <c r="BC7300"/>
      <c r="BD7300"/>
      <c r="BE7300"/>
      <c r="BF7300"/>
      <c r="BG7300"/>
      <c r="BH7300"/>
      <c r="BI7300"/>
      <c r="BJ7300"/>
      <c r="BK7300"/>
      <c r="BL7300"/>
      <c r="BM7300"/>
      <c r="BN7300"/>
      <c r="BO7300"/>
    </row>
    <row r="7301" spans="1:67" ht="15" x14ac:dyDescent="0.25">
      <c r="A7301" s="245" t="s">
        <v>66</v>
      </c>
      <c r="B7301" s="245" t="s">
        <v>65</v>
      </c>
      <c r="C7301" s="245" t="s">
        <v>64</v>
      </c>
      <c r="D7301" s="245" t="s">
        <v>63</v>
      </c>
      <c r="E7301" s="246" t="s">
        <v>44</v>
      </c>
      <c r="F7301" s="245" t="s">
        <v>44</v>
      </c>
      <c r="G7301" s="245" t="s">
        <v>72</v>
      </c>
      <c r="H7301" s="245" t="s">
        <v>71</v>
      </c>
      <c r="I7301" s="245" t="s">
        <v>60</v>
      </c>
      <c r="J7301" s="245" t="s">
        <v>59</v>
      </c>
      <c r="K7301" s="246" t="s">
        <v>24791</v>
      </c>
      <c r="L7301" s="245" t="s">
        <v>58</v>
      </c>
      <c r="M7301"/>
      <c r="N7301"/>
      <c r="O7301"/>
      <c r="P7301"/>
      <c r="Q7301"/>
      <c r="R7301"/>
      <c r="S7301"/>
      <c r="T7301"/>
      <c r="U7301"/>
      <c r="V7301"/>
      <c r="W7301"/>
      <c r="X7301"/>
      <c r="Y7301"/>
      <c r="Z7301"/>
      <c r="AA7301"/>
      <c r="AB7301"/>
      <c r="AC7301"/>
      <c r="AD7301"/>
      <c r="AE7301"/>
      <c r="AF7301"/>
      <c r="AG7301"/>
      <c r="AH7301"/>
      <c r="AI7301"/>
      <c r="AJ7301"/>
      <c r="AK7301"/>
      <c r="AL7301"/>
      <c r="AM7301"/>
      <c r="AN7301"/>
      <c r="AO7301"/>
      <c r="AP7301"/>
      <c r="AQ7301"/>
      <c r="AR7301"/>
      <c r="AS7301"/>
      <c r="AT7301"/>
      <c r="AU7301"/>
      <c r="AV7301"/>
      <c r="AW7301"/>
      <c r="AX7301"/>
      <c r="AY7301"/>
      <c r="AZ7301"/>
      <c r="BA7301"/>
      <c r="BB7301"/>
      <c r="BC7301"/>
      <c r="BD7301"/>
      <c r="BE7301"/>
      <c r="BF7301"/>
      <c r="BG7301"/>
      <c r="BH7301"/>
      <c r="BI7301"/>
      <c r="BJ7301"/>
      <c r="BK7301"/>
      <c r="BL7301"/>
      <c r="BM7301"/>
      <c r="BN7301"/>
      <c r="BO7301"/>
    </row>
    <row r="7302" spans="1:67" ht="15" x14ac:dyDescent="0.25">
      <c r="A7302" s="245" t="s">
        <v>66</v>
      </c>
      <c r="B7302" s="245" t="s">
        <v>65</v>
      </c>
      <c r="C7302" s="245" t="s">
        <v>64</v>
      </c>
      <c r="D7302" s="245" t="s">
        <v>63</v>
      </c>
      <c r="E7302" s="246" t="s">
        <v>44</v>
      </c>
      <c r="F7302" s="245" t="s">
        <v>44</v>
      </c>
      <c r="G7302" s="245" t="s">
        <v>70</v>
      </c>
      <c r="H7302" s="245" t="s">
        <v>69</v>
      </c>
      <c r="I7302" s="245" t="s">
        <v>60</v>
      </c>
      <c r="J7302" s="245" t="s">
        <v>59</v>
      </c>
      <c r="K7302" s="246" t="s">
        <v>25866</v>
      </c>
      <c r="L7302" s="245" t="s">
        <v>58</v>
      </c>
      <c r="M7302"/>
      <c r="N7302"/>
      <c r="O7302"/>
      <c r="P7302"/>
      <c r="Q7302"/>
      <c r="R7302"/>
      <c r="S7302"/>
      <c r="T7302"/>
      <c r="U7302"/>
      <c r="V7302"/>
      <c r="W7302"/>
      <c r="X7302"/>
      <c r="Y7302"/>
      <c r="Z7302"/>
      <c r="AA7302"/>
      <c r="AB7302"/>
      <c r="AC7302"/>
      <c r="AD7302"/>
      <c r="AE7302"/>
      <c r="AF7302"/>
      <c r="AG7302"/>
      <c r="AH7302"/>
      <c r="AI7302"/>
      <c r="AJ7302"/>
      <c r="AK7302"/>
      <c r="AL7302"/>
      <c r="AM7302"/>
      <c r="AN7302"/>
      <c r="AO7302"/>
      <c r="AP7302"/>
      <c r="AQ7302"/>
      <c r="AR7302"/>
      <c r="AS7302"/>
      <c r="AT7302"/>
      <c r="AU7302"/>
      <c r="AV7302"/>
      <c r="AW7302"/>
      <c r="AX7302"/>
      <c r="AY7302"/>
      <c r="AZ7302"/>
      <c r="BA7302"/>
      <c r="BB7302"/>
      <c r="BC7302"/>
      <c r="BD7302"/>
      <c r="BE7302"/>
      <c r="BF7302"/>
      <c r="BG7302"/>
      <c r="BH7302"/>
      <c r="BI7302"/>
      <c r="BJ7302"/>
      <c r="BK7302"/>
      <c r="BL7302"/>
      <c r="BM7302"/>
      <c r="BN7302"/>
      <c r="BO7302"/>
    </row>
    <row r="7303" spans="1:67" ht="15" x14ac:dyDescent="0.25">
      <c r="A7303" s="245" t="s">
        <v>66</v>
      </c>
      <c r="B7303" s="245" t="s">
        <v>65</v>
      </c>
      <c r="C7303" s="245" t="s">
        <v>64</v>
      </c>
      <c r="D7303" s="245" t="s">
        <v>63</v>
      </c>
      <c r="E7303" s="246" t="s">
        <v>44</v>
      </c>
      <c r="F7303" s="245" t="s">
        <v>44</v>
      </c>
      <c r="G7303" s="245" t="s">
        <v>68</v>
      </c>
      <c r="H7303" s="245" t="s">
        <v>67</v>
      </c>
      <c r="I7303" s="245" t="s">
        <v>60</v>
      </c>
      <c r="J7303" s="245" t="s">
        <v>59</v>
      </c>
      <c r="K7303" s="246" t="s">
        <v>25867</v>
      </c>
      <c r="L7303" s="245" t="s">
        <v>58</v>
      </c>
      <c r="M7303"/>
      <c r="N7303"/>
      <c r="O7303"/>
      <c r="P7303"/>
      <c r="Q7303"/>
      <c r="R7303"/>
      <c r="S7303"/>
      <c r="T7303"/>
      <c r="U7303"/>
      <c r="V7303"/>
      <c r="W7303"/>
      <c r="X7303"/>
      <c r="Y7303"/>
      <c r="Z7303"/>
      <c r="AA7303"/>
      <c r="AB7303"/>
      <c r="AC7303"/>
      <c r="AD7303"/>
      <c r="AE7303"/>
      <c r="AF7303"/>
      <c r="AG7303"/>
      <c r="AH7303"/>
      <c r="AI7303"/>
      <c r="AJ7303"/>
      <c r="AK7303"/>
      <c r="AL7303"/>
      <c r="AM7303"/>
      <c r="AN7303"/>
      <c r="AO7303"/>
      <c r="AP7303"/>
      <c r="AQ7303"/>
      <c r="AR7303"/>
      <c r="AS7303"/>
      <c r="AT7303"/>
      <c r="AU7303"/>
      <c r="AV7303"/>
      <c r="AW7303"/>
      <c r="AX7303"/>
      <c r="AY7303"/>
      <c r="AZ7303"/>
      <c r="BA7303"/>
      <c r="BB7303"/>
      <c r="BC7303"/>
      <c r="BD7303"/>
      <c r="BE7303"/>
      <c r="BF7303"/>
      <c r="BG7303"/>
      <c r="BH7303"/>
      <c r="BI7303"/>
      <c r="BJ7303"/>
      <c r="BK7303"/>
      <c r="BL7303"/>
      <c r="BM7303"/>
      <c r="BN7303"/>
      <c r="BO7303"/>
    </row>
    <row r="7304" spans="1:67" ht="15" x14ac:dyDescent="0.25">
      <c r="A7304" s="245" t="s">
        <v>66</v>
      </c>
      <c r="B7304" s="245" t="s">
        <v>65</v>
      </c>
      <c r="C7304" s="245" t="s">
        <v>64</v>
      </c>
      <c r="D7304" s="245" t="s">
        <v>63</v>
      </c>
      <c r="E7304" s="246" t="s">
        <v>44</v>
      </c>
      <c r="F7304" s="245" t="s">
        <v>44</v>
      </c>
      <c r="G7304" s="245" t="s">
        <v>62</v>
      </c>
      <c r="H7304" s="245" t="s">
        <v>61</v>
      </c>
      <c r="I7304" s="245" t="s">
        <v>60</v>
      </c>
      <c r="J7304" s="245" t="s">
        <v>59</v>
      </c>
      <c r="K7304" s="246" t="s">
        <v>15498</v>
      </c>
      <c r="L7304" s="245" t="s">
        <v>58</v>
      </c>
      <c r="M7304"/>
      <c r="N7304"/>
      <c r="O7304"/>
      <c r="P7304"/>
      <c r="Q7304"/>
      <c r="R7304"/>
      <c r="S7304"/>
      <c r="T7304"/>
      <c r="U7304"/>
      <c r="V7304"/>
      <c r="W7304"/>
      <c r="X7304"/>
      <c r="Y7304"/>
      <c r="Z7304"/>
      <c r="AA7304"/>
      <c r="AB7304"/>
      <c r="AC7304"/>
      <c r="AD7304"/>
      <c r="AE7304"/>
      <c r="AF7304"/>
      <c r="AG7304"/>
      <c r="AH7304"/>
      <c r="AI7304"/>
      <c r="AJ7304"/>
      <c r="AK7304"/>
      <c r="AL7304"/>
      <c r="AM7304"/>
      <c r="AN7304"/>
      <c r="AO7304"/>
      <c r="AP7304"/>
      <c r="AQ7304"/>
      <c r="AR7304"/>
      <c r="AS7304"/>
      <c r="AT7304"/>
      <c r="AU7304"/>
      <c r="AV7304"/>
      <c r="AW7304"/>
      <c r="AX7304"/>
      <c r="AY7304"/>
      <c r="AZ7304"/>
      <c r="BA7304"/>
      <c r="BB7304"/>
      <c r="BC7304"/>
      <c r="BD7304"/>
      <c r="BE7304"/>
      <c r="BF7304"/>
      <c r="BG7304"/>
      <c r="BH7304"/>
      <c r="BI7304"/>
      <c r="BJ7304"/>
      <c r="BK7304"/>
      <c r="BL7304"/>
      <c r="BM7304"/>
      <c r="BN7304"/>
      <c r="BO7304"/>
    </row>
    <row r="7305" spans="1:67" ht="15" x14ac:dyDescent="0.25">
      <c r="A7305" s="245" t="s">
        <v>66</v>
      </c>
      <c r="B7305" s="245" t="s">
        <v>65</v>
      </c>
      <c r="C7305" s="245" t="s">
        <v>64</v>
      </c>
      <c r="D7305" s="245" t="s">
        <v>63</v>
      </c>
      <c r="E7305" s="246" t="s">
        <v>44</v>
      </c>
      <c r="F7305" s="245" t="s">
        <v>44</v>
      </c>
      <c r="G7305" s="245" t="s">
        <v>10039</v>
      </c>
      <c r="H7305" s="245" t="s">
        <v>10040</v>
      </c>
      <c r="I7305" s="245" t="s">
        <v>102</v>
      </c>
      <c r="J7305" s="245" t="s">
        <v>59</v>
      </c>
      <c r="K7305" s="246" t="s">
        <v>202</v>
      </c>
      <c r="L7305" s="245" t="s">
        <v>58</v>
      </c>
      <c r="M7305"/>
      <c r="N7305"/>
      <c r="O7305"/>
      <c r="P7305"/>
      <c r="Q7305"/>
      <c r="R7305"/>
      <c r="S7305"/>
      <c r="T7305"/>
      <c r="U7305"/>
      <c r="V7305"/>
      <c r="W7305"/>
      <c r="X7305"/>
      <c r="Y7305"/>
      <c r="Z7305"/>
      <c r="AA7305"/>
      <c r="AB7305"/>
      <c r="AC7305"/>
      <c r="AD7305"/>
      <c r="AE7305"/>
      <c r="AF7305"/>
      <c r="AG7305"/>
      <c r="AH7305"/>
      <c r="AI7305"/>
      <c r="AJ7305"/>
      <c r="AK7305"/>
      <c r="AL7305"/>
      <c r="AM7305"/>
      <c r="AN7305"/>
      <c r="AO7305"/>
      <c r="AP7305"/>
      <c r="AQ7305"/>
      <c r="AR7305"/>
      <c r="AS7305"/>
      <c r="AT7305"/>
      <c r="AU7305"/>
      <c r="AV7305"/>
      <c r="AW7305"/>
      <c r="AX7305"/>
      <c r="AY7305"/>
      <c r="AZ7305"/>
      <c r="BA7305"/>
      <c r="BB7305"/>
      <c r="BC7305"/>
      <c r="BD7305"/>
      <c r="BE7305"/>
      <c r="BF7305"/>
      <c r="BG7305"/>
      <c r="BH7305"/>
      <c r="BI7305"/>
      <c r="BJ7305"/>
      <c r="BK7305"/>
      <c r="BL7305"/>
      <c r="BM7305"/>
      <c r="BN7305"/>
      <c r="BO7305"/>
    </row>
    <row r="7306" spans="1:67" ht="15" x14ac:dyDescent="0.25">
      <c r="A7306" s="245" t="s">
        <v>66</v>
      </c>
      <c r="B7306" s="245" t="s">
        <v>65</v>
      </c>
      <c r="C7306" s="245" t="s">
        <v>64</v>
      </c>
      <c r="D7306" s="245" t="s">
        <v>63</v>
      </c>
      <c r="E7306" s="246" t="s">
        <v>44</v>
      </c>
      <c r="F7306" s="245" t="s">
        <v>44</v>
      </c>
      <c r="G7306" s="245" t="s">
        <v>10041</v>
      </c>
      <c r="H7306" s="245" t="s">
        <v>10042</v>
      </c>
      <c r="I7306" s="245" t="s">
        <v>102</v>
      </c>
      <c r="J7306" s="245" t="s">
        <v>59</v>
      </c>
      <c r="K7306" s="246" t="s">
        <v>11999</v>
      </c>
      <c r="L7306" s="245" t="s">
        <v>58</v>
      </c>
      <c r="M7306"/>
      <c r="N7306"/>
      <c r="O7306"/>
      <c r="P7306"/>
      <c r="Q7306"/>
      <c r="R7306"/>
      <c r="S7306"/>
      <c r="T7306"/>
      <c r="U7306"/>
      <c r="V7306"/>
      <c r="W7306"/>
      <c r="X7306"/>
      <c r="Y7306"/>
      <c r="Z7306"/>
      <c r="AA7306"/>
      <c r="AB7306"/>
      <c r="AC7306"/>
      <c r="AD7306"/>
      <c r="AE7306"/>
      <c r="AF7306"/>
      <c r="AG7306"/>
      <c r="AH7306"/>
      <c r="AI7306"/>
      <c r="AJ7306"/>
      <c r="AK7306"/>
      <c r="AL7306"/>
      <c r="AM7306"/>
      <c r="AN7306"/>
      <c r="AO7306"/>
      <c r="AP7306"/>
      <c r="AQ7306"/>
      <c r="AR7306"/>
      <c r="AS7306"/>
      <c r="AT7306"/>
      <c r="AU7306"/>
      <c r="AV7306"/>
      <c r="AW7306"/>
      <c r="AX7306"/>
      <c r="AY7306"/>
      <c r="AZ7306"/>
      <c r="BA7306"/>
      <c r="BB7306"/>
      <c r="BC7306"/>
      <c r="BD7306"/>
      <c r="BE7306"/>
      <c r="BF7306"/>
      <c r="BG7306"/>
      <c r="BH7306"/>
      <c r="BI7306"/>
      <c r="BJ7306"/>
      <c r="BK7306"/>
      <c r="BL7306"/>
      <c r="BM7306"/>
      <c r="BN7306"/>
      <c r="BO7306"/>
    </row>
    <row r="7307" spans="1:67" ht="15" x14ac:dyDescent="0.25">
      <c r="A7307" s="245" t="s">
        <v>66</v>
      </c>
      <c r="B7307" s="245" t="s">
        <v>65</v>
      </c>
      <c r="C7307" s="245" t="s">
        <v>64</v>
      </c>
      <c r="D7307" s="245" t="s">
        <v>63</v>
      </c>
      <c r="E7307" s="246" t="s">
        <v>44</v>
      </c>
      <c r="F7307" s="245" t="s">
        <v>44</v>
      </c>
      <c r="G7307" s="245" t="s">
        <v>10043</v>
      </c>
      <c r="H7307" s="245" t="s">
        <v>10044</v>
      </c>
      <c r="I7307" s="245" t="s">
        <v>102</v>
      </c>
      <c r="J7307" s="245" t="s">
        <v>59</v>
      </c>
      <c r="K7307" s="246" t="s">
        <v>202</v>
      </c>
      <c r="L7307" s="245" t="s">
        <v>58</v>
      </c>
      <c r="M7307"/>
      <c r="N7307"/>
      <c r="O7307"/>
      <c r="P7307"/>
      <c r="Q7307"/>
      <c r="R7307"/>
      <c r="S7307"/>
      <c r="T7307"/>
      <c r="U7307"/>
      <c r="V7307"/>
      <c r="W7307"/>
      <c r="X7307"/>
      <c r="Y7307"/>
      <c r="Z7307"/>
      <c r="AA7307"/>
      <c r="AB7307"/>
      <c r="AC7307"/>
      <c r="AD7307"/>
      <c r="AE7307"/>
      <c r="AF7307"/>
      <c r="AG7307"/>
      <c r="AH7307"/>
      <c r="AI7307"/>
      <c r="AJ7307"/>
      <c r="AK7307"/>
      <c r="AL7307"/>
      <c r="AM7307"/>
      <c r="AN7307"/>
      <c r="AO7307"/>
      <c r="AP7307"/>
      <c r="AQ7307"/>
      <c r="AR7307"/>
      <c r="AS7307"/>
      <c r="AT7307"/>
      <c r="AU7307"/>
      <c r="AV7307"/>
      <c r="AW7307"/>
      <c r="AX7307"/>
      <c r="AY7307"/>
      <c r="AZ7307"/>
      <c r="BA7307"/>
      <c r="BB7307"/>
      <c r="BC7307"/>
      <c r="BD7307"/>
      <c r="BE7307"/>
      <c r="BF7307"/>
      <c r="BG7307"/>
      <c r="BH7307"/>
      <c r="BI7307"/>
      <c r="BJ7307"/>
      <c r="BK7307"/>
      <c r="BL7307"/>
      <c r="BM7307"/>
      <c r="BN7307"/>
      <c r="BO7307"/>
    </row>
    <row r="7308" spans="1:67" ht="15" x14ac:dyDescent="0.25">
      <c r="A7308" s="245" t="s">
        <v>66</v>
      </c>
      <c r="B7308" s="245" t="s">
        <v>65</v>
      </c>
      <c r="C7308" s="245" t="s">
        <v>64</v>
      </c>
      <c r="D7308" s="245" t="s">
        <v>63</v>
      </c>
      <c r="E7308" s="246" t="s">
        <v>44</v>
      </c>
      <c r="F7308" s="245" t="s">
        <v>44</v>
      </c>
      <c r="G7308" s="245" t="s">
        <v>10045</v>
      </c>
      <c r="H7308" s="245" t="s">
        <v>10046</v>
      </c>
      <c r="I7308" s="245" t="s">
        <v>102</v>
      </c>
      <c r="J7308" s="245" t="s">
        <v>59</v>
      </c>
      <c r="K7308" s="246" t="s">
        <v>612</v>
      </c>
      <c r="L7308" s="245" t="s">
        <v>58</v>
      </c>
      <c r="M7308"/>
      <c r="N7308"/>
      <c r="O7308"/>
      <c r="P7308"/>
      <c r="Q7308"/>
      <c r="R7308"/>
      <c r="S7308"/>
      <c r="T7308"/>
      <c r="U7308"/>
      <c r="V7308"/>
      <c r="W7308"/>
      <c r="X7308"/>
      <c r="Y7308"/>
      <c r="Z7308"/>
      <c r="AA7308"/>
      <c r="AB7308"/>
      <c r="AC7308"/>
      <c r="AD7308"/>
      <c r="AE7308"/>
      <c r="AF7308"/>
      <c r="AG7308"/>
      <c r="AH7308"/>
      <c r="AI7308"/>
      <c r="AJ7308"/>
      <c r="AK7308"/>
      <c r="AL7308"/>
      <c r="AM7308"/>
      <c r="AN7308"/>
      <c r="AO7308"/>
      <c r="AP7308"/>
      <c r="AQ7308"/>
      <c r="AR7308"/>
      <c r="AS7308"/>
      <c r="AT7308"/>
      <c r="AU7308"/>
      <c r="AV7308"/>
      <c r="AW7308"/>
      <c r="AX7308"/>
      <c r="AY7308"/>
      <c r="AZ7308"/>
      <c r="BA7308"/>
      <c r="BB7308"/>
      <c r="BC7308"/>
      <c r="BD7308"/>
      <c r="BE7308"/>
      <c r="BF7308"/>
      <c r="BG7308"/>
      <c r="BH7308"/>
      <c r="BI7308"/>
      <c r="BJ7308"/>
      <c r="BK7308"/>
      <c r="BL7308"/>
      <c r="BM7308"/>
      <c r="BN7308"/>
      <c r="BO7308"/>
    </row>
    <row r="7309" spans="1:67" ht="15" x14ac:dyDescent="0.25">
      <c r="A7309" s="245" t="s">
        <v>66</v>
      </c>
      <c r="B7309" s="245" t="s">
        <v>65</v>
      </c>
      <c r="C7309" s="245" t="s">
        <v>64</v>
      </c>
      <c r="D7309" s="245" t="s">
        <v>63</v>
      </c>
      <c r="E7309" s="246" t="s">
        <v>44</v>
      </c>
      <c r="F7309" s="245" t="s">
        <v>44</v>
      </c>
      <c r="G7309" s="245" t="s">
        <v>10047</v>
      </c>
      <c r="H7309" s="245" t="s">
        <v>10048</v>
      </c>
      <c r="I7309" s="245" t="s">
        <v>102</v>
      </c>
      <c r="J7309" s="245" t="s">
        <v>59</v>
      </c>
      <c r="K7309" s="246" t="s">
        <v>871</v>
      </c>
      <c r="L7309" s="245" t="s">
        <v>58</v>
      </c>
      <c r="M7309"/>
      <c r="N7309"/>
      <c r="O7309"/>
      <c r="P7309"/>
      <c r="Q7309"/>
      <c r="R7309"/>
      <c r="S7309"/>
      <c r="T7309"/>
      <c r="U7309"/>
      <c r="V7309"/>
      <c r="W7309"/>
      <c r="X7309"/>
      <c r="Y7309"/>
      <c r="Z7309"/>
      <c r="AA7309"/>
      <c r="AB7309"/>
      <c r="AC7309"/>
      <c r="AD7309"/>
      <c r="AE7309"/>
      <c r="AF7309"/>
      <c r="AG7309"/>
      <c r="AH7309"/>
      <c r="AI7309"/>
      <c r="AJ7309"/>
      <c r="AK7309"/>
      <c r="AL7309"/>
      <c r="AM7309"/>
      <c r="AN7309"/>
      <c r="AO7309"/>
      <c r="AP7309"/>
      <c r="AQ7309"/>
      <c r="AR7309"/>
      <c r="AS7309"/>
      <c r="AT7309"/>
      <c r="AU7309"/>
      <c r="AV7309"/>
      <c r="AW7309"/>
      <c r="AX7309"/>
      <c r="AY7309"/>
      <c r="AZ7309"/>
      <c r="BA7309"/>
      <c r="BB7309"/>
      <c r="BC7309"/>
      <c r="BD7309"/>
      <c r="BE7309"/>
      <c r="BF7309"/>
      <c r="BG7309"/>
      <c r="BH7309"/>
      <c r="BI7309"/>
      <c r="BJ7309"/>
      <c r="BK7309"/>
      <c r="BL7309"/>
      <c r="BM7309"/>
      <c r="BN7309"/>
      <c r="BO7309"/>
    </row>
    <row r="7310" spans="1:67" ht="15" x14ac:dyDescent="0.25">
      <c r="A7310" s="245" t="s">
        <v>66</v>
      </c>
      <c r="B7310" s="245" t="s">
        <v>65</v>
      </c>
      <c r="C7310" s="245" t="s">
        <v>64</v>
      </c>
      <c r="D7310" s="245" t="s">
        <v>63</v>
      </c>
      <c r="E7310" s="246" t="s">
        <v>44</v>
      </c>
      <c r="F7310" s="245" t="s">
        <v>44</v>
      </c>
      <c r="G7310" s="245" t="s">
        <v>10049</v>
      </c>
      <c r="H7310" s="245" t="s">
        <v>10050</v>
      </c>
      <c r="I7310" s="245" t="s">
        <v>102</v>
      </c>
      <c r="J7310" s="245" t="s">
        <v>59</v>
      </c>
      <c r="K7310" s="246" t="s">
        <v>898</v>
      </c>
      <c r="L7310" s="245" t="s">
        <v>58</v>
      </c>
      <c r="M7310"/>
      <c r="N7310"/>
      <c r="O7310"/>
      <c r="P7310"/>
      <c r="Q7310"/>
      <c r="R7310"/>
      <c r="S7310"/>
      <c r="T7310"/>
      <c r="U7310"/>
      <c r="V7310"/>
      <c r="W7310"/>
      <c r="X7310"/>
      <c r="Y7310"/>
      <c r="Z7310"/>
      <c r="AA7310"/>
      <c r="AB7310"/>
      <c r="AC7310"/>
      <c r="AD7310"/>
      <c r="AE7310"/>
      <c r="AF7310"/>
      <c r="AG7310"/>
      <c r="AH7310"/>
      <c r="AI7310"/>
      <c r="AJ7310"/>
      <c r="AK7310"/>
      <c r="AL7310"/>
      <c r="AM7310"/>
      <c r="AN7310"/>
      <c r="AO7310"/>
      <c r="AP7310"/>
      <c r="AQ7310"/>
      <c r="AR7310"/>
      <c r="AS7310"/>
      <c r="AT7310"/>
      <c r="AU7310"/>
      <c r="AV7310"/>
      <c r="AW7310"/>
      <c r="AX7310"/>
      <c r="AY7310"/>
      <c r="AZ7310"/>
      <c r="BA7310"/>
      <c r="BB7310"/>
      <c r="BC7310"/>
      <c r="BD7310"/>
      <c r="BE7310"/>
      <c r="BF7310"/>
      <c r="BG7310"/>
      <c r="BH7310"/>
      <c r="BI7310"/>
      <c r="BJ7310"/>
      <c r="BK7310"/>
      <c r="BL7310"/>
      <c r="BM7310"/>
      <c r="BN7310"/>
      <c r="BO7310"/>
    </row>
    <row r="7311" spans="1:67" ht="15" x14ac:dyDescent="0.25">
      <c r="A7311" s="245" t="s">
        <v>66</v>
      </c>
      <c r="B7311" s="245" t="s">
        <v>65</v>
      </c>
      <c r="C7311" s="245" t="s">
        <v>64</v>
      </c>
      <c r="D7311" s="245" t="s">
        <v>63</v>
      </c>
      <c r="E7311" s="246" t="s">
        <v>44</v>
      </c>
      <c r="F7311" s="245" t="s">
        <v>44</v>
      </c>
      <c r="G7311" s="245" t="s">
        <v>10051</v>
      </c>
      <c r="H7311" s="245" t="s">
        <v>10052</v>
      </c>
      <c r="I7311" s="245" t="s">
        <v>102</v>
      </c>
      <c r="J7311" s="245" t="s">
        <v>59</v>
      </c>
      <c r="K7311" s="246" t="s">
        <v>719</v>
      </c>
      <c r="L7311" s="245" t="s">
        <v>58</v>
      </c>
      <c r="M7311"/>
      <c r="N7311"/>
      <c r="O7311"/>
      <c r="P7311"/>
      <c r="Q7311"/>
      <c r="R7311"/>
      <c r="S7311"/>
      <c r="T7311"/>
      <c r="U7311"/>
      <c r="V7311"/>
      <c r="W7311"/>
      <c r="X7311"/>
      <c r="Y7311"/>
      <c r="Z7311"/>
      <c r="AA7311"/>
      <c r="AB7311"/>
      <c r="AC7311"/>
      <c r="AD7311"/>
      <c r="AE7311"/>
      <c r="AF7311"/>
      <c r="AG7311"/>
      <c r="AH7311"/>
      <c r="AI7311"/>
      <c r="AJ7311"/>
      <c r="AK7311"/>
      <c r="AL7311"/>
      <c r="AM7311"/>
      <c r="AN7311"/>
      <c r="AO7311"/>
      <c r="AP7311"/>
      <c r="AQ7311"/>
      <c r="AR7311"/>
      <c r="AS7311"/>
      <c r="AT7311"/>
      <c r="AU7311"/>
      <c r="AV7311"/>
      <c r="AW7311"/>
      <c r="AX7311"/>
      <c r="AY7311"/>
      <c r="AZ7311"/>
      <c r="BA7311"/>
      <c r="BB7311"/>
      <c r="BC7311"/>
      <c r="BD7311"/>
      <c r="BE7311"/>
      <c r="BF7311"/>
      <c r="BG7311"/>
      <c r="BH7311"/>
      <c r="BI7311"/>
      <c r="BJ7311"/>
      <c r="BK7311"/>
      <c r="BL7311"/>
      <c r="BM7311"/>
      <c r="BN7311"/>
      <c r="BO7311"/>
    </row>
    <row r="7312" spans="1:67" ht="15" x14ac:dyDescent="0.25">
      <c r="A7312" s="245" t="s">
        <v>66</v>
      </c>
      <c r="B7312" s="245" t="s">
        <v>65</v>
      </c>
      <c r="C7312" s="245" t="s">
        <v>64</v>
      </c>
      <c r="D7312" s="245" t="s">
        <v>63</v>
      </c>
      <c r="E7312" s="246" t="s">
        <v>44</v>
      </c>
      <c r="F7312" s="245" t="s">
        <v>44</v>
      </c>
      <c r="G7312" s="245" t="s">
        <v>10053</v>
      </c>
      <c r="H7312" s="245" t="s">
        <v>10054</v>
      </c>
      <c r="I7312" s="245" t="s">
        <v>102</v>
      </c>
      <c r="J7312" s="245" t="s">
        <v>59</v>
      </c>
      <c r="K7312" s="246" t="s">
        <v>663</v>
      </c>
      <c r="L7312" s="245" t="s">
        <v>58</v>
      </c>
      <c r="M7312"/>
      <c r="N7312"/>
      <c r="O7312"/>
      <c r="P7312"/>
      <c r="Q7312"/>
      <c r="R7312"/>
      <c r="S7312"/>
      <c r="T7312"/>
      <c r="U7312"/>
      <c r="V7312"/>
      <c r="W7312"/>
      <c r="X7312"/>
      <c r="Y7312"/>
      <c r="Z7312"/>
      <c r="AA7312"/>
      <c r="AB7312"/>
      <c r="AC7312"/>
      <c r="AD7312"/>
      <c r="AE7312"/>
      <c r="AF7312"/>
      <c r="AG7312"/>
      <c r="AH7312"/>
      <c r="AI7312"/>
      <c r="AJ7312"/>
      <c r="AK7312"/>
      <c r="AL7312"/>
      <c r="AM7312"/>
      <c r="AN7312"/>
      <c r="AO7312"/>
      <c r="AP7312"/>
      <c r="AQ7312"/>
      <c r="AR7312"/>
      <c r="AS7312"/>
      <c r="AT7312"/>
      <c r="AU7312"/>
      <c r="AV7312"/>
      <c r="AW7312"/>
      <c r="AX7312"/>
      <c r="AY7312"/>
      <c r="AZ7312"/>
      <c r="BA7312"/>
      <c r="BB7312"/>
      <c r="BC7312"/>
      <c r="BD7312"/>
      <c r="BE7312"/>
      <c r="BF7312"/>
      <c r="BG7312"/>
      <c r="BH7312"/>
      <c r="BI7312"/>
      <c r="BJ7312"/>
      <c r="BK7312"/>
      <c r="BL7312"/>
      <c r="BM7312"/>
      <c r="BN7312"/>
      <c r="BO7312"/>
    </row>
    <row r="7313" spans="1:67" ht="15" x14ac:dyDescent="0.25">
      <c r="A7313" s="245" t="s">
        <v>66</v>
      </c>
      <c r="B7313" s="245" t="s">
        <v>65</v>
      </c>
      <c r="C7313" s="245" t="s">
        <v>64</v>
      </c>
      <c r="D7313" s="245" t="s">
        <v>63</v>
      </c>
      <c r="E7313" s="246" t="s">
        <v>44</v>
      </c>
      <c r="F7313" s="245" t="s">
        <v>44</v>
      </c>
      <c r="G7313" s="245" t="s">
        <v>10055</v>
      </c>
      <c r="H7313" s="245" t="s">
        <v>10056</v>
      </c>
      <c r="I7313" s="245" t="s">
        <v>102</v>
      </c>
      <c r="J7313" s="245" t="s">
        <v>59</v>
      </c>
      <c r="K7313" s="246" t="s">
        <v>10529</v>
      </c>
      <c r="L7313" s="245" t="s">
        <v>58</v>
      </c>
      <c r="M7313"/>
      <c r="N7313"/>
      <c r="O7313"/>
      <c r="P7313"/>
      <c r="Q7313"/>
      <c r="R7313"/>
      <c r="S7313"/>
      <c r="T7313"/>
      <c r="U7313"/>
      <c r="V7313"/>
      <c r="W7313"/>
      <c r="X7313"/>
      <c r="Y7313"/>
      <c r="Z7313"/>
      <c r="AA7313"/>
      <c r="AB7313"/>
      <c r="AC7313"/>
      <c r="AD7313"/>
      <c r="AE7313"/>
      <c r="AF7313"/>
      <c r="AG7313"/>
      <c r="AH7313"/>
      <c r="AI7313"/>
      <c r="AJ7313"/>
      <c r="AK7313"/>
      <c r="AL7313"/>
      <c r="AM7313"/>
      <c r="AN7313"/>
      <c r="AO7313"/>
      <c r="AP7313"/>
      <c r="AQ7313"/>
      <c r="AR7313"/>
      <c r="AS7313"/>
      <c r="AT7313"/>
      <c r="AU7313"/>
      <c r="AV7313"/>
      <c r="AW7313"/>
      <c r="AX7313"/>
      <c r="AY7313"/>
      <c r="AZ7313"/>
      <c r="BA7313"/>
      <c r="BB7313"/>
      <c r="BC7313"/>
      <c r="BD7313"/>
      <c r="BE7313"/>
      <c r="BF7313"/>
      <c r="BG7313"/>
      <c r="BH7313"/>
      <c r="BI7313"/>
      <c r="BJ7313"/>
      <c r="BK7313"/>
      <c r="BL7313"/>
      <c r="BM7313"/>
      <c r="BN7313"/>
      <c r="BO7313"/>
    </row>
    <row r="7314" spans="1:67" ht="15" x14ac:dyDescent="0.25">
      <c r="A7314" s="245" t="s">
        <v>66</v>
      </c>
      <c r="B7314" s="245" t="s">
        <v>65</v>
      </c>
      <c r="C7314" s="245" t="s">
        <v>64</v>
      </c>
      <c r="D7314" s="245" t="s">
        <v>63</v>
      </c>
      <c r="E7314" s="246" t="s">
        <v>44</v>
      </c>
      <c r="F7314" s="245" t="s">
        <v>44</v>
      </c>
      <c r="G7314" s="245" t="s">
        <v>10057</v>
      </c>
      <c r="H7314" s="245" t="s">
        <v>10058</v>
      </c>
      <c r="I7314" s="245" t="s">
        <v>102</v>
      </c>
      <c r="J7314" s="245" t="s">
        <v>59</v>
      </c>
      <c r="K7314" s="246" t="s">
        <v>10038</v>
      </c>
      <c r="L7314" s="245" t="s">
        <v>58</v>
      </c>
      <c r="M7314"/>
      <c r="N7314"/>
      <c r="O7314"/>
      <c r="P7314"/>
      <c r="Q7314"/>
      <c r="R7314"/>
      <c r="S7314"/>
      <c r="T7314"/>
      <c r="U7314"/>
      <c r="V7314"/>
      <c r="W7314"/>
      <c r="X7314"/>
      <c r="Y7314"/>
      <c r="Z7314"/>
      <c r="AA7314"/>
      <c r="AB7314"/>
      <c r="AC7314"/>
      <c r="AD7314"/>
      <c r="AE7314"/>
      <c r="AF7314"/>
      <c r="AG7314"/>
      <c r="AH7314"/>
      <c r="AI7314"/>
      <c r="AJ7314"/>
      <c r="AK7314"/>
      <c r="AL7314"/>
      <c r="AM7314"/>
      <c r="AN7314"/>
      <c r="AO7314"/>
      <c r="AP7314"/>
      <c r="AQ7314"/>
      <c r="AR7314"/>
      <c r="AS7314"/>
      <c r="AT7314"/>
      <c r="AU7314"/>
      <c r="AV7314"/>
      <c r="AW7314"/>
      <c r="AX7314"/>
      <c r="AY7314"/>
      <c r="AZ7314"/>
      <c r="BA7314"/>
      <c r="BB7314"/>
      <c r="BC7314"/>
      <c r="BD7314"/>
      <c r="BE7314"/>
      <c r="BF7314"/>
      <c r="BG7314"/>
      <c r="BH7314"/>
      <c r="BI7314"/>
      <c r="BJ7314"/>
      <c r="BK7314"/>
      <c r="BL7314"/>
      <c r="BM7314"/>
      <c r="BN7314"/>
      <c r="BO7314"/>
    </row>
    <row r="7315" spans="1:67" ht="15" x14ac:dyDescent="0.25">
      <c r="A7315" s="245" t="s">
        <v>66</v>
      </c>
      <c r="B7315" s="245" t="s">
        <v>65</v>
      </c>
      <c r="C7315" s="245" t="s">
        <v>64</v>
      </c>
      <c r="D7315" s="245" t="s">
        <v>63</v>
      </c>
      <c r="E7315" s="246" t="s">
        <v>44</v>
      </c>
      <c r="F7315" s="245" t="s">
        <v>44</v>
      </c>
      <c r="G7315" s="245" t="s">
        <v>10059</v>
      </c>
      <c r="H7315" s="245" t="s">
        <v>10060</v>
      </c>
      <c r="I7315" s="245" t="s">
        <v>102</v>
      </c>
      <c r="J7315" s="245" t="s">
        <v>59</v>
      </c>
      <c r="K7315" s="246" t="s">
        <v>897</v>
      </c>
      <c r="L7315" s="245" t="s">
        <v>58</v>
      </c>
      <c r="M7315"/>
      <c r="N7315"/>
      <c r="O7315"/>
      <c r="P7315"/>
      <c r="Q7315"/>
      <c r="R7315"/>
      <c r="S7315"/>
      <c r="T7315"/>
      <c r="U7315"/>
      <c r="V7315"/>
      <c r="W7315"/>
      <c r="X7315"/>
      <c r="Y7315"/>
      <c r="Z7315"/>
      <c r="AA7315"/>
      <c r="AB7315"/>
      <c r="AC7315"/>
      <c r="AD7315"/>
      <c r="AE7315"/>
      <c r="AF7315"/>
      <c r="AG7315"/>
      <c r="AH7315"/>
      <c r="AI7315"/>
      <c r="AJ7315"/>
      <c r="AK7315"/>
      <c r="AL7315"/>
      <c r="AM7315"/>
      <c r="AN7315"/>
      <c r="AO7315"/>
      <c r="AP7315"/>
      <c r="AQ7315"/>
      <c r="AR7315"/>
      <c r="AS7315"/>
      <c r="AT7315"/>
      <c r="AU7315"/>
      <c r="AV7315"/>
      <c r="AW7315"/>
      <c r="AX7315"/>
      <c r="AY7315"/>
      <c r="AZ7315"/>
      <c r="BA7315"/>
      <c r="BB7315"/>
      <c r="BC7315"/>
      <c r="BD7315"/>
      <c r="BE7315"/>
      <c r="BF7315"/>
      <c r="BG7315"/>
      <c r="BH7315"/>
      <c r="BI7315"/>
      <c r="BJ7315"/>
      <c r="BK7315"/>
      <c r="BL7315"/>
      <c r="BM7315"/>
      <c r="BN7315"/>
      <c r="BO7315"/>
    </row>
    <row r="7316" spans="1:67" ht="15" x14ac:dyDescent="0.25">
      <c r="A7316" s="245" t="s">
        <v>66</v>
      </c>
      <c r="B7316" s="245" t="s">
        <v>65</v>
      </c>
      <c r="C7316" s="245" t="s">
        <v>64</v>
      </c>
      <c r="D7316" s="245" t="s">
        <v>63</v>
      </c>
      <c r="E7316" s="246" t="s">
        <v>44</v>
      </c>
      <c r="F7316" s="245" t="s">
        <v>44</v>
      </c>
      <c r="G7316" s="245" t="s">
        <v>10061</v>
      </c>
      <c r="H7316" s="245" t="s">
        <v>10062</v>
      </c>
      <c r="I7316" s="245" t="s">
        <v>102</v>
      </c>
      <c r="J7316" s="245" t="s">
        <v>59</v>
      </c>
      <c r="K7316" s="246" t="s">
        <v>900</v>
      </c>
      <c r="L7316" s="245" t="s">
        <v>58</v>
      </c>
      <c r="M7316"/>
      <c r="N7316"/>
      <c r="O7316"/>
      <c r="P7316"/>
      <c r="Q7316"/>
      <c r="R7316"/>
      <c r="S7316"/>
      <c r="T7316"/>
      <c r="U7316"/>
      <c r="V7316"/>
      <c r="W7316"/>
      <c r="X7316"/>
      <c r="Y7316"/>
      <c r="Z7316"/>
      <c r="AA7316"/>
      <c r="AB7316"/>
      <c r="AC7316"/>
      <c r="AD7316"/>
      <c r="AE7316"/>
      <c r="AF7316"/>
      <c r="AG7316"/>
      <c r="AH7316"/>
      <c r="AI7316"/>
      <c r="AJ7316"/>
      <c r="AK7316"/>
      <c r="AL7316"/>
      <c r="AM7316"/>
      <c r="AN7316"/>
      <c r="AO7316"/>
      <c r="AP7316"/>
      <c r="AQ7316"/>
      <c r="AR7316"/>
      <c r="AS7316"/>
      <c r="AT7316"/>
      <c r="AU7316"/>
      <c r="AV7316"/>
      <c r="AW7316"/>
      <c r="AX7316"/>
      <c r="AY7316"/>
      <c r="AZ7316"/>
      <c r="BA7316"/>
      <c r="BB7316"/>
      <c r="BC7316"/>
      <c r="BD7316"/>
      <c r="BE7316"/>
      <c r="BF7316"/>
      <c r="BG7316"/>
      <c r="BH7316"/>
      <c r="BI7316"/>
      <c r="BJ7316"/>
      <c r="BK7316"/>
      <c r="BL7316"/>
      <c r="BM7316"/>
      <c r="BN7316"/>
      <c r="BO7316"/>
    </row>
    <row r="7317" spans="1:67" ht="15" x14ac:dyDescent="0.25">
      <c r="A7317" s="245" t="s">
        <v>66</v>
      </c>
      <c r="B7317" s="245" t="s">
        <v>65</v>
      </c>
      <c r="C7317" s="245" t="s">
        <v>64</v>
      </c>
      <c r="D7317" s="245" t="s">
        <v>63</v>
      </c>
      <c r="E7317" s="246" t="s">
        <v>44</v>
      </c>
      <c r="F7317" s="245" t="s">
        <v>44</v>
      </c>
      <c r="G7317" s="245" t="s">
        <v>10063</v>
      </c>
      <c r="H7317" s="245" t="s">
        <v>10064</v>
      </c>
      <c r="I7317" s="245" t="s">
        <v>102</v>
      </c>
      <c r="J7317" s="245" t="s">
        <v>59</v>
      </c>
      <c r="K7317" s="246" t="s">
        <v>14268</v>
      </c>
      <c r="L7317" s="245" t="s">
        <v>58</v>
      </c>
      <c r="M7317"/>
      <c r="N7317"/>
      <c r="O7317"/>
      <c r="P7317"/>
      <c r="Q7317"/>
      <c r="R7317"/>
      <c r="S7317"/>
      <c r="T7317"/>
      <c r="U7317"/>
      <c r="V7317"/>
      <c r="W7317"/>
      <c r="X7317"/>
      <c r="Y7317"/>
      <c r="Z7317"/>
      <c r="AA7317"/>
      <c r="AB7317"/>
      <c r="AC7317"/>
      <c r="AD7317"/>
      <c r="AE7317"/>
      <c r="AF7317"/>
      <c r="AG7317"/>
      <c r="AH7317"/>
      <c r="AI7317"/>
      <c r="AJ7317"/>
      <c r="AK7317"/>
      <c r="AL7317"/>
      <c r="AM7317"/>
      <c r="AN7317"/>
      <c r="AO7317"/>
      <c r="AP7317"/>
      <c r="AQ7317"/>
      <c r="AR7317"/>
      <c r="AS7317"/>
      <c r="AT7317"/>
      <c r="AU7317"/>
      <c r="AV7317"/>
      <c r="AW7317"/>
      <c r="AX7317"/>
      <c r="AY7317"/>
      <c r="AZ7317"/>
      <c r="BA7317"/>
      <c r="BB7317"/>
      <c r="BC7317"/>
      <c r="BD7317"/>
      <c r="BE7317"/>
      <c r="BF7317"/>
      <c r="BG7317"/>
      <c r="BH7317"/>
      <c r="BI7317"/>
      <c r="BJ7317"/>
      <c r="BK7317"/>
      <c r="BL7317"/>
      <c r="BM7317"/>
      <c r="BN7317"/>
      <c r="BO7317"/>
    </row>
    <row r="7318" spans="1:67" ht="15" x14ac:dyDescent="0.25">
      <c r="A7318" s="245" t="s">
        <v>66</v>
      </c>
      <c r="B7318" s="245" t="s">
        <v>65</v>
      </c>
      <c r="C7318" s="245" t="s">
        <v>64</v>
      </c>
      <c r="D7318" s="245" t="s">
        <v>63</v>
      </c>
      <c r="E7318" s="246" t="s">
        <v>44</v>
      </c>
      <c r="F7318" s="245" t="s">
        <v>44</v>
      </c>
      <c r="G7318" s="245" t="s">
        <v>10065</v>
      </c>
      <c r="H7318" s="245" t="s">
        <v>10066</v>
      </c>
      <c r="I7318" s="245" t="s">
        <v>102</v>
      </c>
      <c r="J7318" s="245" t="s">
        <v>59</v>
      </c>
      <c r="K7318" s="246" t="s">
        <v>21833</v>
      </c>
      <c r="L7318" s="245" t="s">
        <v>58</v>
      </c>
      <c r="M7318"/>
      <c r="N7318"/>
      <c r="O7318"/>
      <c r="P7318"/>
      <c r="Q7318"/>
      <c r="R7318"/>
      <c r="S7318"/>
      <c r="T7318"/>
      <c r="U7318"/>
      <c r="V7318"/>
      <c r="W7318"/>
      <c r="X7318"/>
      <c r="Y7318"/>
      <c r="Z7318"/>
      <c r="AA7318"/>
      <c r="AB7318"/>
      <c r="AC7318"/>
      <c r="AD7318"/>
      <c r="AE7318"/>
      <c r="AF7318"/>
      <c r="AG7318"/>
      <c r="AH7318"/>
      <c r="AI7318"/>
      <c r="AJ7318"/>
      <c r="AK7318"/>
      <c r="AL7318"/>
      <c r="AM7318"/>
      <c r="AN7318"/>
      <c r="AO7318"/>
      <c r="AP7318"/>
      <c r="AQ7318"/>
      <c r="AR7318"/>
      <c r="AS7318"/>
      <c r="AT7318"/>
      <c r="AU7318"/>
      <c r="AV7318"/>
      <c r="AW7318"/>
      <c r="AX7318"/>
      <c r="AY7318"/>
      <c r="AZ7318"/>
      <c r="BA7318"/>
      <c r="BB7318"/>
      <c r="BC7318"/>
      <c r="BD7318"/>
      <c r="BE7318"/>
      <c r="BF7318"/>
      <c r="BG7318"/>
      <c r="BH7318"/>
      <c r="BI7318"/>
      <c r="BJ7318"/>
      <c r="BK7318"/>
      <c r="BL7318"/>
      <c r="BM7318"/>
      <c r="BN7318"/>
      <c r="BO7318"/>
    </row>
    <row r="7319" spans="1:67" ht="15" x14ac:dyDescent="0.25">
      <c r="A7319" s="245" t="s">
        <v>66</v>
      </c>
      <c r="B7319" s="245" t="s">
        <v>65</v>
      </c>
      <c r="C7319" s="245" t="s">
        <v>64</v>
      </c>
      <c r="D7319" s="245" t="s">
        <v>63</v>
      </c>
      <c r="E7319" s="246" t="s">
        <v>44</v>
      </c>
      <c r="F7319" s="245" t="s">
        <v>44</v>
      </c>
      <c r="G7319" s="245" t="s">
        <v>10067</v>
      </c>
      <c r="H7319" s="245" t="s">
        <v>10068</v>
      </c>
      <c r="I7319" s="245" t="s">
        <v>102</v>
      </c>
      <c r="J7319" s="245" t="s">
        <v>59</v>
      </c>
      <c r="K7319" s="246" t="s">
        <v>12472</v>
      </c>
      <c r="L7319" s="245" t="s">
        <v>58</v>
      </c>
      <c r="M7319"/>
      <c r="N7319"/>
      <c r="O7319"/>
      <c r="P7319"/>
      <c r="Q7319"/>
      <c r="R7319"/>
      <c r="S7319"/>
      <c r="T7319"/>
      <c r="U7319"/>
      <c r="V7319"/>
      <c r="W7319"/>
      <c r="X7319"/>
      <c r="Y7319"/>
      <c r="Z7319"/>
      <c r="AA7319"/>
      <c r="AB7319"/>
      <c r="AC7319"/>
      <c r="AD7319"/>
      <c r="AE7319"/>
      <c r="AF7319"/>
      <c r="AG7319"/>
      <c r="AH7319"/>
      <c r="AI7319"/>
      <c r="AJ7319"/>
      <c r="AK7319"/>
      <c r="AL7319"/>
      <c r="AM7319"/>
      <c r="AN7319"/>
      <c r="AO7319"/>
      <c r="AP7319"/>
      <c r="AQ7319"/>
      <c r="AR7319"/>
      <c r="AS7319"/>
      <c r="AT7319"/>
      <c r="AU7319"/>
      <c r="AV7319"/>
      <c r="AW7319"/>
      <c r="AX7319"/>
      <c r="AY7319"/>
      <c r="AZ7319"/>
      <c r="BA7319"/>
      <c r="BB7319"/>
      <c r="BC7319"/>
      <c r="BD7319"/>
      <c r="BE7319"/>
      <c r="BF7319"/>
      <c r="BG7319"/>
      <c r="BH7319"/>
      <c r="BI7319"/>
      <c r="BJ7319"/>
      <c r="BK7319"/>
      <c r="BL7319"/>
      <c r="BM7319"/>
      <c r="BN7319"/>
      <c r="BO7319"/>
    </row>
    <row r="7320" spans="1:67" ht="15" x14ac:dyDescent="0.25">
      <c r="A7320" s="245" t="s">
        <v>66</v>
      </c>
      <c r="B7320" s="245" t="s">
        <v>65</v>
      </c>
      <c r="C7320" s="245" t="s">
        <v>64</v>
      </c>
      <c r="D7320" s="245" t="s">
        <v>63</v>
      </c>
      <c r="E7320" s="246" t="s">
        <v>44</v>
      </c>
      <c r="F7320" s="245" t="s">
        <v>44</v>
      </c>
      <c r="G7320" s="245" t="s">
        <v>10069</v>
      </c>
      <c r="H7320" s="245" t="s">
        <v>10070</v>
      </c>
      <c r="I7320" s="245" t="s">
        <v>102</v>
      </c>
      <c r="J7320" s="245" t="s">
        <v>59</v>
      </c>
      <c r="K7320" s="246" t="s">
        <v>19249</v>
      </c>
      <c r="L7320" s="245" t="s">
        <v>58</v>
      </c>
      <c r="M7320"/>
      <c r="N7320"/>
      <c r="O7320"/>
      <c r="P7320"/>
      <c r="Q7320"/>
      <c r="R7320"/>
      <c r="S7320"/>
      <c r="T7320"/>
      <c r="U7320"/>
      <c r="V7320"/>
      <c r="W7320"/>
      <c r="X7320"/>
      <c r="Y7320"/>
      <c r="Z7320"/>
      <c r="AA7320"/>
      <c r="AB7320"/>
      <c r="AC7320"/>
      <c r="AD7320"/>
      <c r="AE7320"/>
      <c r="AF7320"/>
      <c r="AG7320"/>
      <c r="AH7320"/>
      <c r="AI7320"/>
      <c r="AJ7320"/>
      <c r="AK7320"/>
      <c r="AL7320"/>
      <c r="AM7320"/>
      <c r="AN7320"/>
      <c r="AO7320"/>
      <c r="AP7320"/>
      <c r="AQ7320"/>
      <c r="AR7320"/>
      <c r="AS7320"/>
      <c r="AT7320"/>
      <c r="AU7320"/>
      <c r="AV7320"/>
      <c r="AW7320"/>
      <c r="AX7320"/>
      <c r="AY7320"/>
      <c r="AZ7320"/>
      <c r="BA7320"/>
      <c r="BB7320"/>
      <c r="BC7320"/>
      <c r="BD7320"/>
      <c r="BE7320"/>
      <c r="BF7320"/>
      <c r="BG7320"/>
      <c r="BH7320"/>
      <c r="BI7320"/>
      <c r="BJ7320"/>
      <c r="BK7320"/>
      <c r="BL7320"/>
      <c r="BM7320"/>
      <c r="BN7320"/>
      <c r="BO7320"/>
    </row>
    <row r="7321" spans="1:67" ht="15" x14ac:dyDescent="0.25">
      <c r="A7321" s="245" t="s">
        <v>66</v>
      </c>
      <c r="B7321" s="245" t="s">
        <v>65</v>
      </c>
      <c r="C7321" s="245" t="s">
        <v>64</v>
      </c>
      <c r="D7321" s="245" t="s">
        <v>63</v>
      </c>
      <c r="E7321" s="246" t="s">
        <v>44</v>
      </c>
      <c r="F7321" s="245" t="s">
        <v>44</v>
      </c>
      <c r="G7321" s="245" t="s">
        <v>10071</v>
      </c>
      <c r="H7321" s="245" t="s">
        <v>10072</v>
      </c>
      <c r="I7321" s="245" t="s">
        <v>102</v>
      </c>
      <c r="J7321" s="245" t="s">
        <v>59</v>
      </c>
      <c r="K7321" s="246" t="s">
        <v>25868</v>
      </c>
      <c r="L7321" s="245" t="s">
        <v>58</v>
      </c>
      <c r="M7321"/>
      <c r="N7321"/>
      <c r="O7321"/>
      <c r="P7321"/>
      <c r="Q7321"/>
      <c r="R7321"/>
      <c r="S7321"/>
      <c r="T7321"/>
      <c r="U7321"/>
      <c r="V7321"/>
      <c r="W7321"/>
      <c r="X7321"/>
      <c r="Y7321"/>
      <c r="Z7321"/>
      <c r="AA7321"/>
      <c r="AB7321"/>
      <c r="AC7321"/>
      <c r="AD7321"/>
      <c r="AE7321"/>
      <c r="AF7321"/>
      <c r="AG7321"/>
      <c r="AH7321"/>
      <c r="AI7321"/>
      <c r="AJ7321"/>
      <c r="AK7321"/>
      <c r="AL7321"/>
      <c r="AM7321"/>
      <c r="AN7321"/>
      <c r="AO7321"/>
      <c r="AP7321"/>
      <c r="AQ7321"/>
      <c r="AR7321"/>
      <c r="AS7321"/>
      <c r="AT7321"/>
      <c r="AU7321"/>
      <c r="AV7321"/>
      <c r="AW7321"/>
      <c r="AX7321"/>
      <c r="AY7321"/>
      <c r="AZ7321"/>
      <c r="BA7321"/>
      <c r="BB7321"/>
      <c r="BC7321"/>
      <c r="BD7321"/>
      <c r="BE7321"/>
      <c r="BF7321"/>
      <c r="BG7321"/>
      <c r="BH7321"/>
      <c r="BI7321"/>
      <c r="BJ7321"/>
      <c r="BK7321"/>
      <c r="BL7321"/>
      <c r="BM7321"/>
      <c r="BN7321"/>
      <c r="BO7321"/>
    </row>
    <row r="7322" spans="1:67" ht="15" x14ac:dyDescent="0.25">
      <c r="A7322" s="245" t="s">
        <v>66</v>
      </c>
      <c r="B7322" s="245" t="s">
        <v>65</v>
      </c>
      <c r="C7322" s="245" t="s">
        <v>64</v>
      </c>
      <c r="D7322" s="245" t="s">
        <v>63</v>
      </c>
      <c r="E7322" s="246" t="s">
        <v>44</v>
      </c>
      <c r="F7322" s="245" t="s">
        <v>44</v>
      </c>
      <c r="G7322" s="245" t="s">
        <v>10073</v>
      </c>
      <c r="H7322" s="245" t="s">
        <v>10074</v>
      </c>
      <c r="I7322" s="245" t="s">
        <v>102</v>
      </c>
      <c r="J7322" s="245" t="s">
        <v>59</v>
      </c>
      <c r="K7322" s="246" t="s">
        <v>25869</v>
      </c>
      <c r="L7322" s="245" t="s">
        <v>58</v>
      </c>
      <c r="M7322"/>
      <c r="N7322"/>
      <c r="O7322"/>
      <c r="P7322"/>
      <c r="Q7322"/>
      <c r="R7322"/>
      <c r="S7322"/>
      <c r="T7322"/>
      <c r="U7322"/>
      <c r="V7322"/>
      <c r="W7322"/>
      <c r="X7322"/>
      <c r="Y7322"/>
      <c r="Z7322"/>
      <c r="AA7322"/>
      <c r="AB7322"/>
      <c r="AC7322"/>
      <c r="AD7322"/>
      <c r="AE7322"/>
      <c r="AF7322"/>
      <c r="AG7322"/>
      <c r="AH7322"/>
      <c r="AI7322"/>
      <c r="AJ7322"/>
      <c r="AK7322"/>
      <c r="AL7322"/>
      <c r="AM7322"/>
      <c r="AN7322"/>
      <c r="AO7322"/>
      <c r="AP7322"/>
      <c r="AQ7322"/>
      <c r="AR7322"/>
      <c r="AS7322"/>
      <c r="AT7322"/>
      <c r="AU7322"/>
      <c r="AV7322"/>
      <c r="AW7322"/>
      <c r="AX7322"/>
      <c r="AY7322"/>
      <c r="AZ7322"/>
      <c r="BA7322"/>
      <c r="BB7322"/>
      <c r="BC7322"/>
      <c r="BD7322"/>
      <c r="BE7322"/>
      <c r="BF7322"/>
      <c r="BG7322"/>
      <c r="BH7322"/>
      <c r="BI7322"/>
      <c r="BJ7322"/>
      <c r="BK7322"/>
      <c r="BL7322"/>
      <c r="BM7322"/>
      <c r="BN7322"/>
      <c r="BO7322"/>
    </row>
    <row r="7323" spans="1:67" ht="15" x14ac:dyDescent="0.25">
      <c r="A7323" s="245" t="s">
        <v>66</v>
      </c>
      <c r="B7323" s="245" t="s">
        <v>65</v>
      </c>
      <c r="C7323" s="245" t="s">
        <v>64</v>
      </c>
      <c r="D7323" s="245" t="s">
        <v>63</v>
      </c>
      <c r="E7323" s="246" t="s">
        <v>44</v>
      </c>
      <c r="F7323" s="245" t="s">
        <v>44</v>
      </c>
      <c r="G7323" s="245" t="s">
        <v>10075</v>
      </c>
      <c r="H7323" s="245" t="s">
        <v>10076</v>
      </c>
      <c r="I7323" s="245" t="s">
        <v>102</v>
      </c>
      <c r="J7323" s="245" t="s">
        <v>59</v>
      </c>
      <c r="K7323" s="246" t="s">
        <v>25870</v>
      </c>
      <c r="L7323" s="245" t="s">
        <v>58</v>
      </c>
      <c r="M7323"/>
      <c r="N7323"/>
      <c r="O7323"/>
      <c r="P7323"/>
      <c r="Q7323"/>
      <c r="R7323"/>
      <c r="S7323"/>
      <c r="T7323"/>
      <c r="U7323"/>
      <c r="V7323"/>
      <c r="W7323"/>
      <c r="X7323"/>
      <c r="Y7323"/>
      <c r="Z7323"/>
      <c r="AA7323"/>
      <c r="AB7323"/>
      <c r="AC7323"/>
      <c r="AD7323"/>
      <c r="AE7323"/>
      <c r="AF7323"/>
      <c r="AG7323"/>
      <c r="AH7323"/>
      <c r="AI7323"/>
      <c r="AJ7323"/>
      <c r="AK7323"/>
      <c r="AL7323"/>
      <c r="AM7323"/>
      <c r="AN7323"/>
      <c r="AO7323"/>
      <c r="AP7323"/>
      <c r="AQ7323"/>
      <c r="AR7323"/>
      <c r="AS7323"/>
      <c r="AT7323"/>
      <c r="AU7323"/>
      <c r="AV7323"/>
      <c r="AW7323"/>
      <c r="AX7323"/>
      <c r="AY7323"/>
      <c r="AZ7323"/>
      <c r="BA7323"/>
      <c r="BB7323"/>
      <c r="BC7323"/>
      <c r="BD7323"/>
      <c r="BE7323"/>
      <c r="BF7323"/>
      <c r="BG7323"/>
      <c r="BH7323"/>
      <c r="BI7323"/>
      <c r="BJ7323"/>
      <c r="BK7323"/>
      <c r="BL7323"/>
      <c r="BM7323"/>
      <c r="BN7323"/>
      <c r="BO7323"/>
    </row>
    <row r="7324" spans="1:67" ht="15" x14ac:dyDescent="0.25">
      <c r="A7324" s="245" t="s">
        <v>66</v>
      </c>
      <c r="B7324" s="245" t="s">
        <v>65</v>
      </c>
      <c r="C7324" s="245" t="s">
        <v>64</v>
      </c>
      <c r="D7324" s="245" t="s">
        <v>63</v>
      </c>
      <c r="E7324" s="246" t="s">
        <v>44</v>
      </c>
      <c r="F7324" s="245" t="s">
        <v>44</v>
      </c>
      <c r="G7324" s="245" t="s">
        <v>10077</v>
      </c>
      <c r="H7324" s="245" t="s">
        <v>10078</v>
      </c>
      <c r="I7324" s="245" t="s">
        <v>102</v>
      </c>
      <c r="J7324" s="245" t="s">
        <v>59</v>
      </c>
      <c r="K7324" s="246" t="s">
        <v>25871</v>
      </c>
      <c r="L7324" s="245" t="s">
        <v>58</v>
      </c>
      <c r="M7324"/>
      <c r="N7324"/>
      <c r="O7324"/>
      <c r="P7324"/>
      <c r="Q7324"/>
      <c r="R7324"/>
      <c r="S7324"/>
      <c r="T7324"/>
      <c r="U7324"/>
      <c r="V7324"/>
      <c r="W7324"/>
      <c r="X7324"/>
      <c r="Y7324"/>
      <c r="Z7324"/>
      <c r="AA7324"/>
      <c r="AB7324"/>
      <c r="AC7324"/>
      <c r="AD7324"/>
      <c r="AE7324"/>
      <c r="AF7324"/>
      <c r="AG7324"/>
      <c r="AH7324"/>
      <c r="AI7324"/>
      <c r="AJ7324"/>
      <c r="AK7324"/>
      <c r="AL7324"/>
      <c r="AM7324"/>
      <c r="AN7324"/>
      <c r="AO7324"/>
      <c r="AP7324"/>
      <c r="AQ7324"/>
      <c r="AR7324"/>
      <c r="AS7324"/>
      <c r="AT7324"/>
      <c r="AU7324"/>
      <c r="AV7324"/>
      <c r="AW7324"/>
      <c r="AX7324"/>
      <c r="AY7324"/>
      <c r="AZ7324"/>
      <c r="BA7324"/>
      <c r="BB7324"/>
      <c r="BC7324"/>
      <c r="BD7324"/>
      <c r="BE7324"/>
      <c r="BF7324"/>
      <c r="BG7324"/>
      <c r="BH7324"/>
      <c r="BI7324"/>
      <c r="BJ7324"/>
      <c r="BK7324"/>
      <c r="BL7324"/>
      <c r="BM7324"/>
      <c r="BN7324"/>
      <c r="BO7324"/>
    </row>
    <row r="7325" spans="1:67" ht="15" x14ac:dyDescent="0.25">
      <c r="A7325" s="245" t="s">
        <v>66</v>
      </c>
      <c r="B7325" s="245" t="s">
        <v>65</v>
      </c>
      <c r="C7325" s="245" t="s">
        <v>64</v>
      </c>
      <c r="D7325" s="245" t="s">
        <v>63</v>
      </c>
      <c r="E7325" s="246" t="s">
        <v>44</v>
      </c>
      <c r="F7325" s="245" t="s">
        <v>44</v>
      </c>
      <c r="G7325" s="245" t="s">
        <v>10079</v>
      </c>
      <c r="H7325" s="245" t="s">
        <v>10080</v>
      </c>
      <c r="I7325" s="245" t="s">
        <v>102</v>
      </c>
      <c r="J7325" s="245" t="s">
        <v>59</v>
      </c>
      <c r="K7325" s="246" t="s">
        <v>25872</v>
      </c>
      <c r="L7325" s="245" t="s">
        <v>58</v>
      </c>
      <c r="M7325"/>
      <c r="N7325"/>
      <c r="O7325"/>
      <c r="P7325"/>
      <c r="Q7325"/>
      <c r="R7325"/>
      <c r="S7325"/>
      <c r="T7325"/>
      <c r="U7325"/>
      <c r="V7325"/>
      <c r="W7325"/>
      <c r="X7325"/>
      <c r="Y7325"/>
      <c r="Z7325"/>
      <c r="AA7325"/>
      <c r="AB7325"/>
      <c r="AC7325"/>
      <c r="AD7325"/>
      <c r="AE7325"/>
      <c r="AF7325"/>
      <c r="AG7325"/>
      <c r="AH7325"/>
      <c r="AI7325"/>
      <c r="AJ7325"/>
      <c r="AK7325"/>
      <c r="AL7325"/>
      <c r="AM7325"/>
      <c r="AN7325"/>
      <c r="AO7325"/>
      <c r="AP7325"/>
      <c r="AQ7325"/>
      <c r="AR7325"/>
      <c r="AS7325"/>
      <c r="AT7325"/>
      <c r="AU7325"/>
      <c r="AV7325"/>
      <c r="AW7325"/>
      <c r="AX7325"/>
      <c r="AY7325"/>
      <c r="AZ7325"/>
      <c r="BA7325"/>
      <c r="BB7325"/>
      <c r="BC7325"/>
      <c r="BD7325"/>
      <c r="BE7325"/>
      <c r="BF7325"/>
      <c r="BG7325"/>
      <c r="BH7325"/>
      <c r="BI7325"/>
      <c r="BJ7325"/>
      <c r="BK7325"/>
      <c r="BL7325"/>
      <c r="BM7325"/>
      <c r="BN7325"/>
      <c r="BO7325"/>
    </row>
    <row r="7326" spans="1:67" ht="15" x14ac:dyDescent="0.25">
      <c r="A7326" s="245" t="s">
        <v>66</v>
      </c>
      <c r="B7326" s="245" t="s">
        <v>65</v>
      </c>
      <c r="C7326" s="245" t="s">
        <v>64</v>
      </c>
      <c r="D7326" s="245" t="s">
        <v>63</v>
      </c>
      <c r="E7326" s="246" t="s">
        <v>44</v>
      </c>
      <c r="F7326" s="245" t="s">
        <v>44</v>
      </c>
      <c r="G7326" s="245" t="s">
        <v>10081</v>
      </c>
      <c r="H7326" s="245" t="s">
        <v>10102</v>
      </c>
      <c r="I7326" s="245" t="s">
        <v>102</v>
      </c>
      <c r="J7326" s="245" t="s">
        <v>59</v>
      </c>
      <c r="K7326" s="246" t="s">
        <v>8690</v>
      </c>
      <c r="L7326" s="245" t="s">
        <v>58</v>
      </c>
      <c r="M7326"/>
      <c r="N7326"/>
      <c r="O7326"/>
      <c r="P7326"/>
      <c r="Q7326"/>
      <c r="R7326"/>
      <c r="S7326"/>
      <c r="T7326"/>
      <c r="U7326"/>
      <c r="V7326"/>
      <c r="W7326"/>
      <c r="X7326"/>
      <c r="Y7326"/>
      <c r="Z7326"/>
      <c r="AA7326"/>
      <c r="AB7326"/>
      <c r="AC7326"/>
      <c r="AD7326"/>
      <c r="AE7326"/>
      <c r="AF7326"/>
      <c r="AG7326"/>
      <c r="AH7326"/>
      <c r="AI7326"/>
      <c r="AJ7326"/>
      <c r="AK7326"/>
      <c r="AL7326"/>
      <c r="AM7326"/>
      <c r="AN7326"/>
      <c r="AO7326"/>
      <c r="AP7326"/>
      <c r="AQ7326"/>
      <c r="AR7326"/>
      <c r="AS7326"/>
      <c r="AT7326"/>
      <c r="AU7326"/>
      <c r="AV7326"/>
      <c r="AW7326"/>
      <c r="AX7326"/>
      <c r="AY7326"/>
      <c r="AZ7326"/>
      <c r="BA7326"/>
      <c r="BB7326"/>
      <c r="BC7326"/>
      <c r="BD7326"/>
      <c r="BE7326"/>
      <c r="BF7326"/>
      <c r="BG7326"/>
      <c r="BH7326"/>
      <c r="BI7326"/>
      <c r="BJ7326"/>
      <c r="BK7326"/>
      <c r="BL7326"/>
      <c r="BM7326"/>
      <c r="BN7326"/>
      <c r="BO7326"/>
    </row>
    <row r="7327" spans="1:67" ht="15" x14ac:dyDescent="0.25">
      <c r="A7327" s="245" t="s">
        <v>66</v>
      </c>
      <c r="B7327" s="245" t="s">
        <v>65</v>
      </c>
      <c r="C7327" s="245" t="s">
        <v>64</v>
      </c>
      <c r="D7327" s="245" t="s">
        <v>63</v>
      </c>
      <c r="E7327" s="246" t="s">
        <v>44</v>
      </c>
      <c r="F7327" s="245" t="s">
        <v>44</v>
      </c>
      <c r="G7327" s="245" t="s">
        <v>10083</v>
      </c>
      <c r="H7327" s="245" t="s">
        <v>10084</v>
      </c>
      <c r="I7327" s="245" t="s">
        <v>60</v>
      </c>
      <c r="J7327" s="245" t="s">
        <v>59</v>
      </c>
      <c r="K7327" s="246" t="s">
        <v>13317</v>
      </c>
      <c r="L7327" s="245" t="s">
        <v>58</v>
      </c>
      <c r="M7327"/>
      <c r="N7327"/>
      <c r="O7327"/>
      <c r="P7327"/>
      <c r="Q7327"/>
      <c r="R7327"/>
      <c r="S7327"/>
      <c r="T7327"/>
      <c r="U7327"/>
      <c r="V7327"/>
      <c r="W7327"/>
      <c r="X7327"/>
      <c r="Y7327"/>
      <c r="Z7327"/>
      <c r="AA7327"/>
      <c r="AB7327"/>
      <c r="AC7327"/>
      <c r="AD7327"/>
      <c r="AE7327"/>
      <c r="AF7327"/>
      <c r="AG7327"/>
      <c r="AH7327"/>
      <c r="AI7327"/>
      <c r="AJ7327"/>
      <c r="AK7327"/>
      <c r="AL7327"/>
      <c r="AM7327"/>
      <c r="AN7327"/>
      <c r="AO7327"/>
      <c r="AP7327"/>
      <c r="AQ7327"/>
      <c r="AR7327"/>
      <c r="AS7327"/>
      <c r="AT7327"/>
      <c r="AU7327"/>
      <c r="AV7327"/>
      <c r="AW7327"/>
      <c r="AX7327"/>
      <c r="AY7327"/>
      <c r="AZ7327"/>
      <c r="BA7327"/>
      <c r="BB7327"/>
      <c r="BC7327"/>
      <c r="BD7327"/>
      <c r="BE7327"/>
      <c r="BF7327"/>
      <c r="BG7327"/>
      <c r="BH7327"/>
      <c r="BI7327"/>
      <c r="BJ7327"/>
      <c r="BK7327"/>
      <c r="BL7327"/>
      <c r="BM7327"/>
      <c r="BN7327"/>
      <c r="BO7327"/>
    </row>
    <row r="7328" spans="1:67" ht="15" x14ac:dyDescent="0.25">
      <c r="A7328" s="245" t="s">
        <v>66</v>
      </c>
      <c r="B7328" s="245" t="s">
        <v>65</v>
      </c>
      <c r="C7328" s="245" t="s">
        <v>64</v>
      </c>
      <c r="D7328" s="245" t="s">
        <v>63</v>
      </c>
      <c r="E7328" s="246" t="s">
        <v>44</v>
      </c>
      <c r="F7328" s="245" t="s">
        <v>44</v>
      </c>
      <c r="G7328" s="245" t="s">
        <v>10085</v>
      </c>
      <c r="H7328" s="245" t="s">
        <v>10086</v>
      </c>
      <c r="I7328" s="245" t="s">
        <v>60</v>
      </c>
      <c r="J7328" s="245" t="s">
        <v>59</v>
      </c>
      <c r="K7328" s="246" t="s">
        <v>25873</v>
      </c>
      <c r="L7328" s="245" t="s">
        <v>58</v>
      </c>
      <c r="M7328"/>
      <c r="N7328"/>
      <c r="O7328"/>
      <c r="P7328"/>
      <c r="Q7328"/>
      <c r="R7328"/>
      <c r="S7328"/>
      <c r="T7328"/>
      <c r="U7328"/>
      <c r="V7328"/>
      <c r="W7328"/>
      <c r="X7328"/>
      <c r="Y7328"/>
      <c r="Z7328"/>
      <c r="AA7328"/>
      <c r="AB7328"/>
      <c r="AC7328"/>
      <c r="AD7328"/>
      <c r="AE7328"/>
      <c r="AF7328"/>
      <c r="AG7328"/>
      <c r="AH7328"/>
      <c r="AI7328"/>
      <c r="AJ7328"/>
      <c r="AK7328"/>
      <c r="AL7328"/>
      <c r="AM7328"/>
      <c r="AN7328"/>
      <c r="AO7328"/>
      <c r="AP7328"/>
      <c r="AQ7328"/>
      <c r="AR7328"/>
      <c r="AS7328"/>
      <c r="AT7328"/>
      <c r="AU7328"/>
      <c r="AV7328"/>
      <c r="AW7328"/>
      <c r="AX7328"/>
      <c r="AY7328"/>
      <c r="AZ7328"/>
      <c r="BA7328"/>
      <c r="BB7328"/>
      <c r="BC7328"/>
      <c r="BD7328"/>
      <c r="BE7328"/>
      <c r="BF7328"/>
      <c r="BG7328"/>
      <c r="BH7328"/>
      <c r="BI7328"/>
      <c r="BJ7328"/>
      <c r="BK7328"/>
      <c r="BL7328"/>
      <c r="BM7328"/>
      <c r="BN7328"/>
      <c r="BO7328"/>
    </row>
    <row r="7329" spans="1:67" ht="15" x14ac:dyDescent="0.25">
      <c r="A7329" s="245" t="s">
        <v>66</v>
      </c>
      <c r="B7329" s="245" t="s">
        <v>65</v>
      </c>
      <c r="C7329" s="245" t="s">
        <v>64</v>
      </c>
      <c r="D7329" s="245" t="s">
        <v>63</v>
      </c>
      <c r="E7329" s="246" t="s">
        <v>44</v>
      </c>
      <c r="F7329" s="245" t="s">
        <v>44</v>
      </c>
      <c r="G7329" s="245" t="s">
        <v>10087</v>
      </c>
      <c r="H7329" s="245" t="s">
        <v>10088</v>
      </c>
      <c r="I7329" s="245" t="s">
        <v>60</v>
      </c>
      <c r="J7329" s="245" t="s">
        <v>59</v>
      </c>
      <c r="K7329" s="246" t="s">
        <v>25874</v>
      </c>
      <c r="L7329" s="245" t="s">
        <v>58</v>
      </c>
      <c r="M7329"/>
      <c r="N7329"/>
      <c r="O7329"/>
      <c r="P7329"/>
      <c r="Q7329"/>
      <c r="R7329"/>
      <c r="S7329"/>
      <c r="T7329"/>
      <c r="U7329"/>
      <c r="V7329"/>
      <c r="W7329"/>
      <c r="X7329"/>
      <c r="Y7329"/>
      <c r="Z7329"/>
      <c r="AA7329"/>
      <c r="AB7329"/>
      <c r="AC7329"/>
      <c r="AD7329"/>
      <c r="AE7329"/>
      <c r="AF7329"/>
      <c r="AG7329"/>
      <c r="AH7329"/>
      <c r="AI7329"/>
      <c r="AJ7329"/>
      <c r="AK7329"/>
      <c r="AL7329"/>
      <c r="AM7329"/>
      <c r="AN7329"/>
      <c r="AO7329"/>
      <c r="AP7329"/>
      <c r="AQ7329"/>
      <c r="AR7329"/>
      <c r="AS7329"/>
      <c r="AT7329"/>
      <c r="AU7329"/>
      <c r="AV7329"/>
      <c r="AW7329"/>
      <c r="AX7329"/>
      <c r="AY7329"/>
      <c r="AZ7329"/>
      <c r="BA7329"/>
      <c r="BB7329"/>
      <c r="BC7329"/>
      <c r="BD7329"/>
      <c r="BE7329"/>
      <c r="BF7329"/>
      <c r="BG7329"/>
      <c r="BH7329"/>
      <c r="BI7329"/>
      <c r="BJ7329"/>
      <c r="BK7329"/>
      <c r="BL7329"/>
      <c r="BM7329"/>
      <c r="BN7329"/>
      <c r="BO7329"/>
    </row>
    <row r="7330" spans="1:67" ht="15" x14ac:dyDescent="0.25">
      <c r="A7330" s="245" t="s">
        <v>66</v>
      </c>
      <c r="B7330" s="245" t="s">
        <v>65</v>
      </c>
      <c r="C7330" s="245" t="s">
        <v>64</v>
      </c>
      <c r="D7330" s="245" t="s">
        <v>63</v>
      </c>
      <c r="E7330" s="246" t="s">
        <v>44</v>
      </c>
      <c r="F7330" s="245" t="s">
        <v>44</v>
      </c>
      <c r="G7330" s="245" t="s">
        <v>10089</v>
      </c>
      <c r="H7330" s="245" t="s">
        <v>10090</v>
      </c>
      <c r="I7330" s="245" t="s">
        <v>60</v>
      </c>
      <c r="J7330" s="245" t="s">
        <v>59</v>
      </c>
      <c r="K7330" s="246" t="s">
        <v>12471</v>
      </c>
      <c r="L7330" s="245" t="s">
        <v>58</v>
      </c>
      <c r="M7330"/>
      <c r="N7330"/>
      <c r="O7330"/>
      <c r="P7330"/>
      <c r="Q7330"/>
      <c r="R7330"/>
      <c r="S7330"/>
      <c r="T7330"/>
      <c r="U7330"/>
      <c r="V7330"/>
      <c r="W7330"/>
      <c r="X7330"/>
      <c r="Y7330"/>
      <c r="Z7330"/>
      <c r="AA7330"/>
      <c r="AB7330"/>
      <c r="AC7330"/>
      <c r="AD7330"/>
      <c r="AE7330"/>
      <c r="AF7330"/>
      <c r="AG7330"/>
      <c r="AH7330"/>
      <c r="AI7330"/>
      <c r="AJ7330"/>
      <c r="AK7330"/>
      <c r="AL7330"/>
      <c r="AM7330"/>
      <c r="AN7330"/>
      <c r="AO7330"/>
      <c r="AP7330"/>
      <c r="AQ7330"/>
      <c r="AR7330"/>
      <c r="AS7330"/>
      <c r="AT7330"/>
      <c r="AU7330"/>
      <c r="AV7330"/>
      <c r="AW7330"/>
      <c r="AX7330"/>
      <c r="AY7330"/>
      <c r="AZ7330"/>
      <c r="BA7330"/>
      <c r="BB7330"/>
      <c r="BC7330"/>
      <c r="BD7330"/>
      <c r="BE7330"/>
      <c r="BF7330"/>
      <c r="BG7330"/>
      <c r="BH7330"/>
      <c r="BI7330"/>
      <c r="BJ7330"/>
      <c r="BK7330"/>
      <c r="BL7330"/>
      <c r="BM7330"/>
      <c r="BN7330"/>
      <c r="BO7330"/>
    </row>
    <row r="7331" spans="1:67" ht="15" x14ac:dyDescent="0.25">
      <c r="A7331" s="245" t="s">
        <v>66</v>
      </c>
      <c r="B7331" s="245" t="s">
        <v>65</v>
      </c>
      <c r="C7331" s="245" t="s">
        <v>64</v>
      </c>
      <c r="D7331" s="245" t="s">
        <v>63</v>
      </c>
      <c r="E7331" s="246" t="s">
        <v>44</v>
      </c>
      <c r="F7331" s="245" t="s">
        <v>44</v>
      </c>
      <c r="G7331" s="245" t="s">
        <v>10091</v>
      </c>
      <c r="H7331" s="245" t="s">
        <v>10092</v>
      </c>
      <c r="I7331" s="245" t="s">
        <v>60</v>
      </c>
      <c r="J7331" s="245" t="s">
        <v>59</v>
      </c>
      <c r="K7331" s="246" t="s">
        <v>25875</v>
      </c>
      <c r="L7331" s="245" t="s">
        <v>58</v>
      </c>
      <c r="M7331"/>
      <c r="N7331"/>
      <c r="O7331"/>
      <c r="P7331"/>
      <c r="Q7331"/>
      <c r="R7331"/>
      <c r="S7331"/>
      <c r="T7331"/>
      <c r="U7331"/>
      <c r="V7331"/>
      <c r="W7331"/>
      <c r="X7331"/>
      <c r="Y7331"/>
      <c r="Z7331"/>
      <c r="AA7331"/>
      <c r="AB7331"/>
      <c r="AC7331"/>
      <c r="AD7331"/>
      <c r="AE7331"/>
      <c r="AF7331"/>
      <c r="AG7331"/>
      <c r="AH7331"/>
      <c r="AI7331"/>
      <c r="AJ7331"/>
      <c r="AK7331"/>
      <c r="AL7331"/>
      <c r="AM7331"/>
      <c r="AN7331"/>
      <c r="AO7331"/>
      <c r="AP7331"/>
      <c r="AQ7331"/>
      <c r="AR7331"/>
      <c r="AS7331"/>
      <c r="AT7331"/>
      <c r="AU7331"/>
      <c r="AV7331"/>
      <c r="AW7331"/>
      <c r="AX7331"/>
      <c r="AY7331"/>
      <c r="AZ7331"/>
      <c r="BA7331"/>
      <c r="BB7331"/>
      <c r="BC7331"/>
      <c r="BD7331"/>
      <c r="BE7331"/>
      <c r="BF7331"/>
      <c r="BG7331"/>
      <c r="BH7331"/>
      <c r="BI7331"/>
      <c r="BJ7331"/>
      <c r="BK7331"/>
      <c r="BL7331"/>
      <c r="BM7331"/>
      <c r="BN7331"/>
      <c r="BO7331"/>
    </row>
    <row r="7332" spans="1:67" ht="15" x14ac:dyDescent="0.25">
      <c r="A7332" s="245" t="s">
        <v>66</v>
      </c>
      <c r="B7332" s="245" t="s">
        <v>65</v>
      </c>
      <c r="C7332" s="245" t="s">
        <v>64</v>
      </c>
      <c r="D7332" s="245" t="s">
        <v>63</v>
      </c>
      <c r="E7332" s="246" t="s">
        <v>44</v>
      </c>
      <c r="F7332" s="245" t="s">
        <v>44</v>
      </c>
      <c r="G7332" s="245" t="s">
        <v>10093</v>
      </c>
      <c r="H7332" s="245" t="s">
        <v>10094</v>
      </c>
      <c r="I7332" s="245" t="s">
        <v>60</v>
      </c>
      <c r="J7332" s="245" t="s">
        <v>59</v>
      </c>
      <c r="K7332" s="246" t="s">
        <v>14167</v>
      </c>
      <c r="L7332" s="245" t="s">
        <v>58</v>
      </c>
      <c r="M7332"/>
      <c r="N7332"/>
      <c r="O7332"/>
      <c r="P7332"/>
      <c r="Q7332"/>
      <c r="R7332"/>
      <c r="S7332"/>
      <c r="T7332"/>
      <c r="U7332"/>
      <c r="V7332"/>
      <c r="W7332"/>
      <c r="X7332"/>
      <c r="Y7332"/>
      <c r="Z7332"/>
      <c r="AA7332"/>
      <c r="AB7332"/>
      <c r="AC7332"/>
      <c r="AD7332"/>
      <c r="AE7332"/>
      <c r="AF7332"/>
      <c r="AG7332"/>
      <c r="AH7332"/>
      <c r="AI7332"/>
      <c r="AJ7332"/>
      <c r="AK7332"/>
      <c r="AL7332"/>
      <c r="AM7332"/>
      <c r="AN7332"/>
      <c r="AO7332"/>
      <c r="AP7332"/>
      <c r="AQ7332"/>
      <c r="AR7332"/>
      <c r="AS7332"/>
      <c r="AT7332"/>
      <c r="AU7332"/>
      <c r="AV7332"/>
      <c r="AW7332"/>
      <c r="AX7332"/>
      <c r="AY7332"/>
      <c r="AZ7332"/>
      <c r="BA7332"/>
      <c r="BB7332"/>
      <c r="BC7332"/>
      <c r="BD7332"/>
      <c r="BE7332"/>
      <c r="BF7332"/>
      <c r="BG7332"/>
      <c r="BH7332"/>
      <c r="BI7332"/>
      <c r="BJ7332"/>
      <c r="BK7332"/>
      <c r="BL7332"/>
      <c r="BM7332"/>
      <c r="BN7332"/>
      <c r="BO7332"/>
    </row>
    <row r="7333" spans="1:67" ht="15" x14ac:dyDescent="0.25">
      <c r="A7333" s="245" t="s">
        <v>66</v>
      </c>
      <c r="B7333" s="245" t="s">
        <v>65</v>
      </c>
      <c r="C7333" s="245" t="s">
        <v>64</v>
      </c>
      <c r="D7333" s="245" t="s">
        <v>63</v>
      </c>
      <c r="E7333" s="246" t="s">
        <v>44</v>
      </c>
      <c r="F7333" s="245" t="s">
        <v>44</v>
      </c>
      <c r="G7333" s="245" t="s">
        <v>10095</v>
      </c>
      <c r="H7333" s="245" t="s">
        <v>10064</v>
      </c>
      <c r="I7333" s="245" t="s">
        <v>60</v>
      </c>
      <c r="J7333" s="245" t="s">
        <v>59</v>
      </c>
      <c r="K7333" s="246" t="s">
        <v>25876</v>
      </c>
      <c r="L7333" s="245" t="s">
        <v>58</v>
      </c>
      <c r="M7333"/>
      <c r="N7333"/>
      <c r="O7333"/>
      <c r="P7333"/>
      <c r="Q7333"/>
      <c r="R7333"/>
      <c r="S7333"/>
      <c r="T7333"/>
      <c r="U7333"/>
      <c r="V7333"/>
      <c r="W7333"/>
      <c r="X7333"/>
      <c r="Y7333"/>
      <c r="Z7333"/>
      <c r="AA7333"/>
      <c r="AB7333"/>
      <c r="AC7333"/>
      <c r="AD7333"/>
      <c r="AE7333"/>
      <c r="AF7333"/>
      <c r="AG7333"/>
      <c r="AH7333"/>
      <c r="AI7333"/>
      <c r="AJ7333"/>
      <c r="AK7333"/>
      <c r="AL7333"/>
      <c r="AM7333"/>
      <c r="AN7333"/>
      <c r="AO7333"/>
      <c r="AP7333"/>
      <c r="AQ7333"/>
      <c r="AR7333"/>
      <c r="AS7333"/>
      <c r="AT7333"/>
      <c r="AU7333"/>
      <c r="AV7333"/>
      <c r="AW7333"/>
      <c r="AX7333"/>
      <c r="AY7333"/>
      <c r="AZ7333"/>
      <c r="BA7333"/>
      <c r="BB7333"/>
      <c r="BC7333"/>
      <c r="BD7333"/>
      <c r="BE7333"/>
      <c r="BF7333"/>
      <c r="BG7333"/>
      <c r="BH7333"/>
      <c r="BI7333"/>
      <c r="BJ7333"/>
      <c r="BK7333"/>
      <c r="BL7333"/>
      <c r="BM7333"/>
      <c r="BN7333"/>
      <c r="BO7333"/>
    </row>
    <row r="7334" spans="1:67" ht="15" x14ac:dyDescent="0.25">
      <c r="A7334" s="245" t="s">
        <v>66</v>
      </c>
      <c r="B7334" s="245" t="s">
        <v>65</v>
      </c>
      <c r="C7334" s="245" t="s">
        <v>64</v>
      </c>
      <c r="D7334" s="245" t="s">
        <v>63</v>
      </c>
      <c r="E7334" s="246" t="s">
        <v>44</v>
      </c>
      <c r="F7334" s="245" t="s">
        <v>44</v>
      </c>
      <c r="G7334" s="245" t="s">
        <v>10096</v>
      </c>
      <c r="H7334" s="245" t="s">
        <v>10097</v>
      </c>
      <c r="I7334" s="245" t="s">
        <v>60</v>
      </c>
      <c r="J7334" s="245" t="s">
        <v>59</v>
      </c>
      <c r="K7334" s="246" t="s">
        <v>25877</v>
      </c>
      <c r="L7334" s="245" t="s">
        <v>58</v>
      </c>
      <c r="M7334"/>
      <c r="N7334"/>
      <c r="O7334"/>
      <c r="P7334"/>
      <c r="Q7334"/>
      <c r="R7334"/>
      <c r="S7334"/>
      <c r="T7334"/>
      <c r="U7334"/>
      <c r="V7334"/>
      <c r="W7334"/>
      <c r="X7334"/>
      <c r="Y7334"/>
      <c r="Z7334"/>
      <c r="AA7334"/>
      <c r="AB7334"/>
      <c r="AC7334"/>
      <c r="AD7334"/>
      <c r="AE7334"/>
      <c r="AF7334"/>
      <c r="AG7334"/>
      <c r="AH7334"/>
      <c r="AI7334"/>
      <c r="AJ7334"/>
      <c r="AK7334"/>
      <c r="AL7334"/>
      <c r="AM7334"/>
      <c r="AN7334"/>
      <c r="AO7334"/>
      <c r="AP7334"/>
      <c r="AQ7334"/>
      <c r="AR7334"/>
      <c r="AS7334"/>
      <c r="AT7334"/>
      <c r="AU7334"/>
      <c r="AV7334"/>
      <c r="AW7334"/>
      <c r="AX7334"/>
      <c r="AY7334"/>
      <c r="AZ7334"/>
      <c r="BA7334"/>
      <c r="BB7334"/>
      <c r="BC7334"/>
      <c r="BD7334"/>
      <c r="BE7334"/>
      <c r="BF7334"/>
      <c r="BG7334"/>
      <c r="BH7334"/>
      <c r="BI7334"/>
      <c r="BJ7334"/>
      <c r="BK7334"/>
      <c r="BL7334"/>
      <c r="BM7334"/>
      <c r="BN7334"/>
      <c r="BO7334"/>
    </row>
    <row r="7335" spans="1:67" ht="15" x14ac:dyDescent="0.25">
      <c r="A7335" s="245" t="s">
        <v>66</v>
      </c>
      <c r="B7335" s="245" t="s">
        <v>65</v>
      </c>
      <c r="C7335" s="245" t="s">
        <v>64</v>
      </c>
      <c r="D7335" s="245" t="s">
        <v>63</v>
      </c>
      <c r="E7335" s="246" t="s">
        <v>44</v>
      </c>
      <c r="F7335" s="245" t="s">
        <v>44</v>
      </c>
      <c r="G7335" s="245" t="s">
        <v>10098</v>
      </c>
      <c r="H7335" s="245" t="s">
        <v>10072</v>
      </c>
      <c r="I7335" s="245" t="s">
        <v>60</v>
      </c>
      <c r="J7335" s="245" t="s">
        <v>59</v>
      </c>
      <c r="K7335" s="246" t="s">
        <v>25878</v>
      </c>
      <c r="L7335" s="245" t="s">
        <v>58</v>
      </c>
      <c r="M7335"/>
      <c r="N7335"/>
      <c r="O7335"/>
      <c r="P7335"/>
      <c r="Q7335"/>
      <c r="R7335"/>
      <c r="S7335"/>
      <c r="T7335"/>
      <c r="U7335"/>
      <c r="V7335"/>
      <c r="W7335"/>
      <c r="X7335"/>
      <c r="Y7335"/>
      <c r="Z7335"/>
      <c r="AA7335"/>
      <c r="AB7335"/>
      <c r="AC7335"/>
      <c r="AD7335"/>
      <c r="AE7335"/>
      <c r="AF7335"/>
      <c r="AG7335"/>
      <c r="AH7335"/>
      <c r="AI7335"/>
      <c r="AJ7335"/>
      <c r="AK7335"/>
      <c r="AL7335"/>
      <c r="AM7335"/>
      <c r="AN7335"/>
      <c r="AO7335"/>
      <c r="AP7335"/>
      <c r="AQ7335"/>
      <c r="AR7335"/>
      <c r="AS7335"/>
      <c r="AT7335"/>
      <c r="AU7335"/>
      <c r="AV7335"/>
      <c r="AW7335"/>
      <c r="AX7335"/>
      <c r="AY7335"/>
      <c r="AZ7335"/>
      <c r="BA7335"/>
      <c r="BB7335"/>
      <c r="BC7335"/>
      <c r="BD7335"/>
      <c r="BE7335"/>
      <c r="BF7335"/>
      <c r="BG7335"/>
      <c r="BH7335"/>
      <c r="BI7335"/>
      <c r="BJ7335"/>
      <c r="BK7335"/>
      <c r="BL7335"/>
      <c r="BM7335"/>
      <c r="BN7335"/>
      <c r="BO7335"/>
    </row>
    <row r="7336" spans="1:67" ht="15" x14ac:dyDescent="0.25">
      <c r="A7336" s="245" t="s">
        <v>66</v>
      </c>
      <c r="B7336" s="245" t="s">
        <v>65</v>
      </c>
      <c r="C7336" s="245" t="s">
        <v>64</v>
      </c>
      <c r="D7336" s="245" t="s">
        <v>63</v>
      </c>
      <c r="E7336" s="246" t="s">
        <v>44</v>
      </c>
      <c r="F7336" s="245" t="s">
        <v>44</v>
      </c>
      <c r="G7336" s="245" t="s">
        <v>10099</v>
      </c>
      <c r="H7336" s="245" t="s">
        <v>10074</v>
      </c>
      <c r="I7336" s="245" t="s">
        <v>60</v>
      </c>
      <c r="J7336" s="245" t="s">
        <v>59</v>
      </c>
      <c r="K7336" s="246" t="s">
        <v>25879</v>
      </c>
      <c r="L7336" s="245" t="s">
        <v>58</v>
      </c>
      <c r="M7336"/>
      <c r="N7336"/>
      <c r="O7336"/>
      <c r="P7336"/>
      <c r="Q7336"/>
      <c r="R7336"/>
      <c r="S7336"/>
      <c r="T7336"/>
      <c r="U7336"/>
      <c r="V7336"/>
      <c r="W7336"/>
      <c r="X7336"/>
      <c r="Y7336"/>
      <c r="Z7336"/>
      <c r="AA7336"/>
      <c r="AB7336"/>
      <c r="AC7336"/>
      <c r="AD7336"/>
      <c r="AE7336"/>
      <c r="AF7336"/>
      <c r="AG7336"/>
      <c r="AH7336"/>
      <c r="AI7336"/>
      <c r="AJ7336"/>
      <c r="AK7336"/>
      <c r="AL7336"/>
      <c r="AM7336"/>
      <c r="AN7336"/>
      <c r="AO7336"/>
      <c r="AP7336"/>
      <c r="AQ7336"/>
      <c r="AR7336"/>
      <c r="AS7336"/>
      <c r="AT7336"/>
      <c r="AU7336"/>
      <c r="AV7336"/>
      <c r="AW7336"/>
      <c r="AX7336"/>
      <c r="AY7336"/>
      <c r="AZ7336"/>
      <c r="BA7336"/>
      <c r="BB7336"/>
      <c r="BC7336"/>
      <c r="BD7336"/>
      <c r="BE7336"/>
      <c r="BF7336"/>
      <c r="BG7336"/>
      <c r="BH7336"/>
      <c r="BI7336"/>
      <c r="BJ7336"/>
      <c r="BK7336"/>
      <c r="BL7336"/>
      <c r="BM7336"/>
      <c r="BN7336"/>
      <c r="BO7336"/>
    </row>
    <row r="7337" spans="1:67" ht="15" x14ac:dyDescent="0.25">
      <c r="A7337" s="245" t="s">
        <v>66</v>
      </c>
      <c r="B7337" s="245" t="s">
        <v>65</v>
      </c>
      <c r="C7337" s="245" t="s">
        <v>64</v>
      </c>
      <c r="D7337" s="245" t="s">
        <v>63</v>
      </c>
      <c r="E7337" s="246" t="s">
        <v>44</v>
      </c>
      <c r="F7337" s="245" t="s">
        <v>44</v>
      </c>
      <c r="G7337" s="245" t="s">
        <v>10100</v>
      </c>
      <c r="H7337" s="245" t="s">
        <v>10076</v>
      </c>
      <c r="I7337" s="245" t="s">
        <v>60</v>
      </c>
      <c r="J7337" s="245" t="s">
        <v>59</v>
      </c>
      <c r="K7337" s="246" t="s">
        <v>25880</v>
      </c>
      <c r="L7337" s="245" t="s">
        <v>58</v>
      </c>
      <c r="M7337"/>
      <c r="N7337"/>
      <c r="O7337"/>
      <c r="P7337"/>
      <c r="Q7337"/>
      <c r="R7337"/>
      <c r="S7337"/>
      <c r="T7337"/>
      <c r="U7337"/>
      <c r="V7337"/>
      <c r="W7337"/>
      <c r="X7337"/>
      <c r="Y7337"/>
      <c r="Z7337"/>
      <c r="AA7337"/>
      <c r="AB7337"/>
      <c r="AC7337"/>
      <c r="AD7337"/>
      <c r="AE7337"/>
      <c r="AF7337"/>
      <c r="AG7337"/>
      <c r="AH7337"/>
      <c r="AI7337"/>
      <c r="AJ7337"/>
      <c r="AK7337"/>
      <c r="AL7337"/>
      <c r="AM7337"/>
      <c r="AN7337"/>
      <c r="AO7337"/>
      <c r="AP7337"/>
      <c r="AQ7337"/>
      <c r="AR7337"/>
      <c r="AS7337"/>
      <c r="AT7337"/>
      <c r="AU7337"/>
      <c r="AV7337"/>
      <c r="AW7337"/>
      <c r="AX7337"/>
      <c r="AY7337"/>
      <c r="AZ7337"/>
      <c r="BA7337"/>
      <c r="BB7337"/>
      <c r="BC7337"/>
      <c r="BD7337"/>
      <c r="BE7337"/>
      <c r="BF7337"/>
      <c r="BG7337"/>
      <c r="BH7337"/>
      <c r="BI7337"/>
      <c r="BJ7337"/>
      <c r="BK7337"/>
      <c r="BL7337"/>
      <c r="BM7337"/>
      <c r="BN7337"/>
      <c r="BO7337"/>
    </row>
    <row r="7338" spans="1:67" ht="15" x14ac:dyDescent="0.25">
      <c r="A7338" s="245" t="s">
        <v>66</v>
      </c>
      <c r="B7338" s="245" t="s">
        <v>65</v>
      </c>
      <c r="C7338" s="245" t="s">
        <v>64</v>
      </c>
      <c r="D7338" s="245" t="s">
        <v>63</v>
      </c>
      <c r="E7338" s="246" t="s">
        <v>44</v>
      </c>
      <c r="F7338" s="245" t="s">
        <v>44</v>
      </c>
      <c r="G7338" s="245" t="s">
        <v>10101</v>
      </c>
      <c r="H7338" s="245" t="s">
        <v>10102</v>
      </c>
      <c r="I7338" s="245" t="s">
        <v>60</v>
      </c>
      <c r="J7338" s="245" t="s">
        <v>59</v>
      </c>
      <c r="K7338" s="246" t="s">
        <v>25881</v>
      </c>
      <c r="L7338" s="245" t="s">
        <v>58</v>
      </c>
      <c r="M7338"/>
      <c r="N7338"/>
      <c r="O7338"/>
      <c r="P7338"/>
      <c r="Q7338"/>
      <c r="R7338"/>
      <c r="S7338"/>
      <c r="T7338"/>
      <c r="U7338"/>
      <c r="V7338"/>
      <c r="W7338"/>
      <c r="X7338"/>
      <c r="Y7338"/>
      <c r="Z7338"/>
      <c r="AA7338"/>
      <c r="AB7338"/>
      <c r="AC7338"/>
      <c r="AD7338"/>
      <c r="AE7338"/>
      <c r="AF7338"/>
      <c r="AG7338"/>
      <c r="AH7338"/>
      <c r="AI7338"/>
      <c r="AJ7338"/>
      <c r="AK7338"/>
      <c r="AL7338"/>
      <c r="AM7338"/>
      <c r="AN7338"/>
      <c r="AO7338"/>
      <c r="AP7338"/>
      <c r="AQ7338"/>
      <c r="AR7338"/>
      <c r="AS7338"/>
      <c r="AT7338"/>
      <c r="AU7338"/>
      <c r="AV7338"/>
      <c r="AW7338"/>
      <c r="AX7338"/>
      <c r="AY7338"/>
      <c r="AZ7338"/>
      <c r="BA7338"/>
      <c r="BB7338"/>
      <c r="BC7338"/>
      <c r="BD7338"/>
      <c r="BE7338"/>
      <c r="BF7338"/>
      <c r="BG7338"/>
      <c r="BH7338"/>
      <c r="BI7338"/>
      <c r="BJ7338"/>
      <c r="BK7338"/>
      <c r="BL7338"/>
      <c r="BM7338"/>
      <c r="BN7338"/>
      <c r="BO7338"/>
    </row>
    <row r="7339" spans="1:67" ht="15" x14ac:dyDescent="0.25">
      <c r="A7339" s="245" t="s">
        <v>66</v>
      </c>
      <c r="B7339" s="245" t="s">
        <v>65</v>
      </c>
      <c r="C7339" s="245" t="s">
        <v>64</v>
      </c>
      <c r="D7339" s="245" t="s">
        <v>63</v>
      </c>
      <c r="E7339" s="246" t="s">
        <v>44</v>
      </c>
      <c r="F7339" s="245" t="s">
        <v>44</v>
      </c>
      <c r="G7339" s="245" t="s">
        <v>10103</v>
      </c>
      <c r="H7339" s="245" t="s">
        <v>10104</v>
      </c>
      <c r="I7339" s="245" t="s">
        <v>102</v>
      </c>
      <c r="J7339" s="245" t="s">
        <v>59</v>
      </c>
      <c r="K7339" s="246" t="s">
        <v>25882</v>
      </c>
      <c r="L7339" s="245" t="s">
        <v>58</v>
      </c>
      <c r="M7339"/>
      <c r="N7339"/>
      <c r="O7339"/>
      <c r="P7339"/>
      <c r="Q7339"/>
      <c r="R7339"/>
      <c r="S7339"/>
      <c r="T7339"/>
      <c r="U7339"/>
      <c r="V7339"/>
      <c r="W7339"/>
      <c r="X7339"/>
      <c r="Y7339"/>
      <c r="Z7339"/>
      <c r="AA7339"/>
      <c r="AB7339"/>
      <c r="AC7339"/>
      <c r="AD7339"/>
      <c r="AE7339"/>
      <c r="AF7339"/>
      <c r="AG7339"/>
      <c r="AH7339"/>
      <c r="AI7339"/>
      <c r="AJ7339"/>
      <c r="AK7339"/>
      <c r="AL7339"/>
      <c r="AM7339"/>
      <c r="AN7339"/>
      <c r="AO7339"/>
      <c r="AP7339"/>
      <c r="AQ7339"/>
      <c r="AR7339"/>
      <c r="AS7339"/>
      <c r="AT7339"/>
      <c r="AU7339"/>
      <c r="AV7339"/>
      <c r="AW7339"/>
      <c r="AX7339"/>
      <c r="AY7339"/>
      <c r="AZ7339"/>
      <c r="BA7339"/>
      <c r="BB7339"/>
      <c r="BC7339"/>
      <c r="BD7339"/>
      <c r="BE7339"/>
      <c r="BF7339"/>
      <c r="BG7339"/>
      <c r="BH7339"/>
      <c r="BI7339"/>
      <c r="BJ7339"/>
      <c r="BK7339"/>
      <c r="BL7339"/>
      <c r="BM7339"/>
      <c r="BN7339"/>
      <c r="BO7339"/>
    </row>
    <row r="7340" spans="1:67" ht="15" x14ac:dyDescent="0.25">
      <c r="A7340" s="245" t="s">
        <v>66</v>
      </c>
      <c r="B7340" s="245" t="s">
        <v>65</v>
      </c>
      <c r="C7340" s="245" t="s">
        <v>64</v>
      </c>
      <c r="D7340" s="245" t="s">
        <v>63</v>
      </c>
      <c r="E7340" s="246" t="s">
        <v>44</v>
      </c>
      <c r="F7340" s="245" t="s">
        <v>44</v>
      </c>
      <c r="G7340" s="245" t="s">
        <v>10105</v>
      </c>
      <c r="H7340" s="245" t="s">
        <v>10104</v>
      </c>
      <c r="I7340" s="245" t="s">
        <v>60</v>
      </c>
      <c r="J7340" s="245" t="s">
        <v>59</v>
      </c>
      <c r="K7340" s="246" t="s">
        <v>25883</v>
      </c>
      <c r="L7340" s="245" t="s">
        <v>58</v>
      </c>
      <c r="M7340"/>
      <c r="N7340"/>
      <c r="O7340"/>
      <c r="P7340"/>
      <c r="Q7340"/>
      <c r="R7340"/>
      <c r="S7340"/>
      <c r="T7340"/>
      <c r="U7340"/>
      <c r="V7340"/>
      <c r="W7340"/>
      <c r="X7340"/>
      <c r="Y7340"/>
      <c r="Z7340"/>
      <c r="AA7340"/>
      <c r="AB7340"/>
      <c r="AC7340"/>
      <c r="AD7340"/>
      <c r="AE7340"/>
      <c r="AF7340"/>
      <c r="AG7340"/>
      <c r="AH7340"/>
      <c r="AI7340"/>
      <c r="AJ7340"/>
      <c r="AK7340"/>
      <c r="AL7340"/>
      <c r="AM7340"/>
      <c r="AN7340"/>
      <c r="AO7340"/>
      <c r="AP7340"/>
      <c r="AQ7340"/>
      <c r="AR7340"/>
      <c r="AS7340"/>
      <c r="AT7340"/>
      <c r="AU7340"/>
      <c r="AV7340"/>
      <c r="AW7340"/>
      <c r="AX7340"/>
      <c r="AY7340"/>
      <c r="AZ7340"/>
      <c r="BA7340"/>
      <c r="BB7340"/>
      <c r="BC7340"/>
      <c r="BD7340"/>
      <c r="BE7340"/>
      <c r="BF7340"/>
      <c r="BG7340"/>
      <c r="BH7340"/>
      <c r="BI7340"/>
      <c r="BJ7340"/>
      <c r="BK7340"/>
      <c r="BL7340"/>
      <c r="BM7340"/>
      <c r="BN7340"/>
      <c r="BO7340"/>
    </row>
    <row r="7341" spans="1:67" ht="15" x14ac:dyDescent="0.25">
      <c r="A7341" s="245" t="s">
        <v>66</v>
      </c>
      <c r="B7341" s="245" t="s">
        <v>65</v>
      </c>
      <c r="C7341" s="245" t="s">
        <v>64</v>
      </c>
      <c r="D7341" s="245" t="s">
        <v>63</v>
      </c>
      <c r="E7341" s="246" t="s">
        <v>44</v>
      </c>
      <c r="F7341" s="245" t="s">
        <v>44</v>
      </c>
      <c r="G7341" s="245" t="s">
        <v>10106</v>
      </c>
      <c r="H7341" s="245" t="s">
        <v>10107</v>
      </c>
      <c r="I7341" s="245" t="s">
        <v>102</v>
      </c>
      <c r="J7341" s="245" t="s">
        <v>59</v>
      </c>
      <c r="K7341" s="246" t="s">
        <v>6083</v>
      </c>
      <c r="L7341" s="245" t="s">
        <v>58</v>
      </c>
      <c r="M7341"/>
      <c r="N7341"/>
      <c r="O7341"/>
      <c r="P7341"/>
      <c r="Q7341"/>
      <c r="R7341"/>
      <c r="S7341"/>
      <c r="T7341"/>
      <c r="U7341"/>
      <c r="V7341"/>
      <c r="W7341"/>
      <c r="X7341"/>
      <c r="Y7341"/>
      <c r="Z7341"/>
      <c r="AA7341"/>
      <c r="AB7341"/>
      <c r="AC7341"/>
      <c r="AD7341"/>
      <c r="AE7341"/>
      <c r="AF7341"/>
      <c r="AG7341"/>
      <c r="AH7341"/>
      <c r="AI7341"/>
      <c r="AJ7341"/>
      <c r="AK7341"/>
      <c r="AL7341"/>
      <c r="AM7341"/>
      <c r="AN7341"/>
      <c r="AO7341"/>
      <c r="AP7341"/>
      <c r="AQ7341"/>
      <c r="AR7341"/>
      <c r="AS7341"/>
      <c r="AT7341"/>
      <c r="AU7341"/>
      <c r="AV7341"/>
      <c r="AW7341"/>
      <c r="AX7341"/>
      <c r="AY7341"/>
      <c r="AZ7341"/>
      <c r="BA7341"/>
      <c r="BB7341"/>
      <c r="BC7341"/>
      <c r="BD7341"/>
      <c r="BE7341"/>
      <c r="BF7341"/>
      <c r="BG7341"/>
      <c r="BH7341"/>
      <c r="BI7341"/>
      <c r="BJ7341"/>
      <c r="BK7341"/>
      <c r="BL7341"/>
      <c r="BM7341"/>
      <c r="BN7341"/>
      <c r="BO7341"/>
    </row>
    <row r="7342" spans="1:67" ht="15" x14ac:dyDescent="0.25">
      <c r="A7342" s="245" t="s">
        <v>66</v>
      </c>
      <c r="B7342" s="245" t="s">
        <v>65</v>
      </c>
      <c r="C7342" s="245" t="s">
        <v>64</v>
      </c>
      <c r="D7342" s="245" t="s">
        <v>63</v>
      </c>
      <c r="E7342" s="246" t="s">
        <v>44</v>
      </c>
      <c r="F7342" s="245" t="s">
        <v>44</v>
      </c>
      <c r="G7342" s="245" t="s">
        <v>10108</v>
      </c>
      <c r="H7342" s="245" t="s">
        <v>10109</v>
      </c>
      <c r="I7342" s="245" t="s">
        <v>60</v>
      </c>
      <c r="J7342" s="245" t="s">
        <v>59</v>
      </c>
      <c r="K7342" s="246" t="s">
        <v>25884</v>
      </c>
      <c r="L7342" s="245" t="s">
        <v>58</v>
      </c>
      <c r="M7342"/>
      <c r="N7342"/>
      <c r="O7342"/>
      <c r="P7342"/>
      <c r="Q7342"/>
      <c r="R7342"/>
      <c r="S7342"/>
      <c r="T7342"/>
      <c r="U7342"/>
      <c r="V7342"/>
      <c r="W7342"/>
      <c r="X7342"/>
      <c r="Y7342"/>
      <c r="Z7342"/>
      <c r="AA7342"/>
      <c r="AB7342"/>
      <c r="AC7342"/>
      <c r="AD7342"/>
      <c r="AE7342"/>
      <c r="AF7342"/>
      <c r="AG7342"/>
      <c r="AH7342"/>
      <c r="AI7342"/>
      <c r="AJ7342"/>
      <c r="AK7342"/>
      <c r="AL7342"/>
      <c r="AM7342"/>
      <c r="AN7342"/>
      <c r="AO7342"/>
      <c r="AP7342"/>
      <c r="AQ7342"/>
      <c r="AR7342"/>
      <c r="AS7342"/>
      <c r="AT7342"/>
      <c r="AU7342"/>
      <c r="AV7342"/>
      <c r="AW7342"/>
      <c r="AX7342"/>
      <c r="AY7342"/>
      <c r="AZ7342"/>
      <c r="BA7342"/>
      <c r="BB7342"/>
      <c r="BC7342"/>
      <c r="BD7342"/>
      <c r="BE7342"/>
      <c r="BF7342"/>
      <c r="BG7342"/>
      <c r="BH7342"/>
      <c r="BI7342"/>
      <c r="BJ7342"/>
      <c r="BK7342"/>
      <c r="BL7342"/>
      <c r="BM7342"/>
      <c r="BN7342"/>
      <c r="BO7342"/>
    </row>
    <row r="7343" spans="1:67" ht="15" x14ac:dyDescent="0.25">
      <c r="A7343" s="245" t="s">
        <v>66</v>
      </c>
      <c r="B7343" s="245" t="s">
        <v>65</v>
      </c>
      <c r="C7343" s="245" t="s">
        <v>64</v>
      </c>
      <c r="D7343" s="245" t="s">
        <v>63</v>
      </c>
      <c r="E7343" s="246" t="s">
        <v>44</v>
      </c>
      <c r="F7343" s="245" t="s">
        <v>44</v>
      </c>
      <c r="G7343" s="245" t="s">
        <v>14649</v>
      </c>
      <c r="H7343" s="245" t="s">
        <v>14650</v>
      </c>
      <c r="I7343" s="245" t="s">
        <v>102</v>
      </c>
      <c r="J7343" s="245" t="s">
        <v>59</v>
      </c>
      <c r="K7343" s="246" t="s">
        <v>16413</v>
      </c>
      <c r="L7343" s="245" t="s">
        <v>58</v>
      </c>
      <c r="M7343"/>
      <c r="N7343"/>
      <c r="O7343"/>
      <c r="P7343"/>
      <c r="Q7343"/>
      <c r="R7343"/>
      <c r="S7343"/>
      <c r="T7343"/>
      <c r="U7343"/>
      <c r="V7343"/>
      <c r="W7343"/>
      <c r="X7343"/>
      <c r="Y7343"/>
      <c r="Z7343"/>
      <c r="AA7343"/>
      <c r="AB7343"/>
      <c r="AC7343"/>
      <c r="AD7343"/>
      <c r="AE7343"/>
      <c r="AF7343"/>
      <c r="AG7343"/>
      <c r="AH7343"/>
      <c r="AI7343"/>
      <c r="AJ7343"/>
      <c r="AK7343"/>
      <c r="AL7343"/>
      <c r="AM7343"/>
      <c r="AN7343"/>
      <c r="AO7343"/>
      <c r="AP7343"/>
      <c r="AQ7343"/>
      <c r="AR7343"/>
      <c r="AS7343"/>
      <c r="AT7343"/>
      <c r="AU7343"/>
      <c r="AV7343"/>
      <c r="AW7343"/>
      <c r="AX7343"/>
      <c r="AY7343"/>
      <c r="AZ7343"/>
      <c r="BA7343"/>
      <c r="BB7343"/>
      <c r="BC7343"/>
      <c r="BD7343"/>
      <c r="BE7343"/>
      <c r="BF7343"/>
      <c r="BG7343"/>
      <c r="BH7343"/>
      <c r="BI7343"/>
      <c r="BJ7343"/>
      <c r="BK7343"/>
      <c r="BL7343"/>
      <c r="BM7343"/>
      <c r="BN7343"/>
      <c r="BO7343"/>
    </row>
    <row r="7344" spans="1:67" ht="15" x14ac:dyDescent="0.25">
      <c r="A7344" s="245" t="s">
        <v>66</v>
      </c>
      <c r="B7344" s="245" t="s">
        <v>65</v>
      </c>
      <c r="C7344" s="245" t="s">
        <v>64</v>
      </c>
      <c r="D7344" s="245" t="s">
        <v>63</v>
      </c>
      <c r="E7344" s="246" t="s">
        <v>44</v>
      </c>
      <c r="F7344" s="245" t="s">
        <v>44</v>
      </c>
      <c r="G7344" s="245" t="s">
        <v>14651</v>
      </c>
      <c r="H7344" s="245" t="s">
        <v>14652</v>
      </c>
      <c r="I7344" s="245" t="s">
        <v>102</v>
      </c>
      <c r="J7344" s="245" t="s">
        <v>59</v>
      </c>
      <c r="K7344" s="246" t="s">
        <v>652</v>
      </c>
      <c r="L7344" s="245" t="s">
        <v>58</v>
      </c>
      <c r="M7344"/>
      <c r="N7344"/>
      <c r="O7344"/>
      <c r="P7344"/>
      <c r="Q7344"/>
      <c r="R7344"/>
      <c r="S7344"/>
      <c r="T7344"/>
      <c r="U7344"/>
      <c r="V7344"/>
      <c r="W7344"/>
      <c r="X7344"/>
      <c r="Y7344"/>
      <c r="Z7344"/>
      <c r="AA7344"/>
      <c r="AB7344"/>
      <c r="AC7344"/>
      <c r="AD7344"/>
      <c r="AE7344"/>
      <c r="AF7344"/>
      <c r="AG7344"/>
      <c r="AH7344"/>
      <c r="AI7344"/>
      <c r="AJ7344"/>
      <c r="AK7344"/>
      <c r="AL7344"/>
      <c r="AM7344"/>
      <c r="AN7344"/>
      <c r="AO7344"/>
      <c r="AP7344"/>
      <c r="AQ7344"/>
      <c r="AR7344"/>
      <c r="AS7344"/>
      <c r="AT7344"/>
      <c r="AU7344"/>
      <c r="AV7344"/>
      <c r="AW7344"/>
      <c r="AX7344"/>
      <c r="AY7344"/>
      <c r="AZ7344"/>
      <c r="BA7344"/>
      <c r="BB7344"/>
      <c r="BC7344"/>
      <c r="BD7344"/>
      <c r="BE7344"/>
      <c r="BF7344"/>
      <c r="BG7344"/>
      <c r="BH7344"/>
      <c r="BI7344"/>
      <c r="BJ7344"/>
      <c r="BK7344"/>
      <c r="BL7344"/>
      <c r="BM7344"/>
      <c r="BN7344"/>
      <c r="BO7344"/>
    </row>
    <row r="7345" spans="1:67" ht="15" x14ac:dyDescent="0.25">
      <c r="A7345" s="245" t="s">
        <v>66</v>
      </c>
      <c r="B7345" s="245" t="s">
        <v>65</v>
      </c>
      <c r="C7345" s="245" t="s">
        <v>64</v>
      </c>
      <c r="D7345" s="245" t="s">
        <v>63</v>
      </c>
      <c r="E7345" s="246" t="s">
        <v>44</v>
      </c>
      <c r="F7345" s="245" t="s">
        <v>44</v>
      </c>
      <c r="G7345" s="245" t="s">
        <v>14653</v>
      </c>
      <c r="H7345" s="245" t="s">
        <v>14654</v>
      </c>
      <c r="I7345" s="245" t="s">
        <v>60</v>
      </c>
      <c r="J7345" s="245" t="s">
        <v>59</v>
      </c>
      <c r="K7345" s="246" t="s">
        <v>8215</v>
      </c>
      <c r="L7345" s="245" t="s">
        <v>58</v>
      </c>
      <c r="M7345"/>
      <c r="N7345"/>
      <c r="O7345"/>
      <c r="P7345"/>
      <c r="Q7345"/>
      <c r="R7345"/>
      <c r="S7345"/>
      <c r="T7345"/>
      <c r="U7345"/>
      <c r="V7345"/>
      <c r="W7345"/>
      <c r="X7345"/>
      <c r="Y7345"/>
      <c r="Z7345"/>
      <c r="AA7345"/>
      <c r="AB7345"/>
      <c r="AC7345"/>
      <c r="AD7345"/>
      <c r="AE7345"/>
      <c r="AF7345"/>
      <c r="AG7345"/>
      <c r="AH7345"/>
      <c r="AI7345"/>
      <c r="AJ7345"/>
      <c r="AK7345"/>
      <c r="AL7345"/>
      <c r="AM7345"/>
      <c r="AN7345"/>
      <c r="AO7345"/>
      <c r="AP7345"/>
      <c r="AQ7345"/>
      <c r="AR7345"/>
      <c r="AS7345"/>
      <c r="AT7345"/>
      <c r="AU7345"/>
      <c r="AV7345"/>
      <c r="AW7345"/>
      <c r="AX7345"/>
      <c r="AY7345"/>
      <c r="AZ7345"/>
      <c r="BA7345"/>
      <c r="BB7345"/>
      <c r="BC7345"/>
      <c r="BD7345"/>
      <c r="BE7345"/>
      <c r="BF7345"/>
      <c r="BG7345"/>
      <c r="BH7345"/>
      <c r="BI7345"/>
      <c r="BJ7345"/>
      <c r="BK7345"/>
      <c r="BL7345"/>
      <c r="BM7345"/>
      <c r="BN7345"/>
      <c r="BO7345"/>
    </row>
    <row r="7346" spans="1:67" ht="15" x14ac:dyDescent="0.25">
      <c r="A7346" s="245" t="s">
        <v>66</v>
      </c>
      <c r="B7346" s="245" t="s">
        <v>65</v>
      </c>
      <c r="C7346" s="245" t="s">
        <v>64</v>
      </c>
      <c r="D7346" s="245" t="s">
        <v>63</v>
      </c>
      <c r="E7346" s="246" t="s">
        <v>44</v>
      </c>
      <c r="F7346" s="245" t="s">
        <v>44</v>
      </c>
      <c r="G7346" s="245" t="s">
        <v>14655</v>
      </c>
      <c r="H7346" s="245" t="s">
        <v>14656</v>
      </c>
      <c r="I7346" s="245" t="s">
        <v>60</v>
      </c>
      <c r="J7346" s="245" t="s">
        <v>59</v>
      </c>
      <c r="K7346" s="246" t="s">
        <v>25885</v>
      </c>
      <c r="L7346" s="245" t="s">
        <v>58</v>
      </c>
      <c r="M7346"/>
      <c r="N7346"/>
      <c r="O7346"/>
      <c r="P7346"/>
      <c r="Q7346"/>
      <c r="R7346"/>
      <c r="S7346"/>
      <c r="T7346"/>
      <c r="U7346"/>
      <c r="V7346"/>
      <c r="W7346"/>
      <c r="X7346"/>
      <c r="Y7346"/>
      <c r="Z7346"/>
      <c r="AA7346"/>
      <c r="AB7346"/>
      <c r="AC7346"/>
      <c r="AD7346"/>
      <c r="AE7346"/>
      <c r="AF7346"/>
      <c r="AG7346"/>
      <c r="AH7346"/>
      <c r="AI7346"/>
      <c r="AJ7346"/>
      <c r="AK7346"/>
      <c r="AL7346"/>
      <c r="AM7346"/>
      <c r="AN7346"/>
      <c r="AO7346"/>
      <c r="AP7346"/>
      <c r="AQ7346"/>
      <c r="AR7346"/>
      <c r="AS7346"/>
      <c r="AT7346"/>
      <c r="AU7346"/>
      <c r="AV7346"/>
      <c r="AW7346"/>
      <c r="AX7346"/>
      <c r="AY7346"/>
      <c r="AZ7346"/>
      <c r="BA7346"/>
      <c r="BB7346"/>
      <c r="BC7346"/>
      <c r="BD7346"/>
      <c r="BE7346"/>
      <c r="BF7346"/>
      <c r="BG7346"/>
      <c r="BH7346"/>
      <c r="BI7346"/>
      <c r="BJ7346"/>
      <c r="BK7346"/>
      <c r="BL7346"/>
      <c r="BM7346"/>
      <c r="BN7346"/>
      <c r="BO7346"/>
    </row>
    <row r="7347" spans="1:67" ht="15" x14ac:dyDescent="0.25">
      <c r="A7347" s="245" t="s">
        <v>66</v>
      </c>
      <c r="B7347" s="245" t="s">
        <v>65</v>
      </c>
      <c r="C7347" s="245" t="s">
        <v>64</v>
      </c>
      <c r="D7347" s="245" t="s">
        <v>63</v>
      </c>
      <c r="E7347" s="246" t="s">
        <v>44</v>
      </c>
      <c r="F7347" s="245" t="s">
        <v>44</v>
      </c>
      <c r="G7347" s="245" t="s">
        <v>14657</v>
      </c>
      <c r="H7347" s="245" t="s">
        <v>14658</v>
      </c>
      <c r="I7347" s="245" t="s">
        <v>60</v>
      </c>
      <c r="J7347" s="245" t="s">
        <v>59</v>
      </c>
      <c r="K7347" s="246" t="s">
        <v>5350</v>
      </c>
      <c r="L7347" s="245" t="s">
        <v>58</v>
      </c>
      <c r="M7347"/>
      <c r="N7347"/>
      <c r="O7347"/>
      <c r="P7347"/>
      <c r="Q7347"/>
      <c r="R7347"/>
      <c r="S7347"/>
      <c r="T7347"/>
      <c r="U7347"/>
      <c r="V7347"/>
      <c r="W7347"/>
      <c r="X7347"/>
      <c r="Y7347"/>
      <c r="Z7347"/>
      <c r="AA7347"/>
      <c r="AB7347"/>
      <c r="AC7347"/>
      <c r="AD7347"/>
      <c r="AE7347"/>
      <c r="AF7347"/>
      <c r="AG7347"/>
      <c r="AH7347"/>
      <c r="AI7347"/>
      <c r="AJ7347"/>
      <c r="AK7347"/>
      <c r="AL7347"/>
      <c r="AM7347"/>
      <c r="AN7347"/>
      <c r="AO7347"/>
      <c r="AP7347"/>
      <c r="AQ7347"/>
      <c r="AR7347"/>
      <c r="AS7347"/>
      <c r="AT7347"/>
      <c r="AU7347"/>
      <c r="AV7347"/>
      <c r="AW7347"/>
      <c r="AX7347"/>
      <c r="AY7347"/>
      <c r="AZ7347"/>
      <c r="BA7347"/>
      <c r="BB7347"/>
      <c r="BC7347"/>
      <c r="BD7347"/>
      <c r="BE7347"/>
      <c r="BF7347"/>
      <c r="BG7347"/>
      <c r="BH7347"/>
      <c r="BI7347"/>
      <c r="BJ7347"/>
      <c r="BK7347"/>
      <c r="BL7347"/>
      <c r="BM7347"/>
      <c r="BN7347"/>
      <c r="BO7347"/>
    </row>
    <row r="7348" spans="1:67" ht="15" x14ac:dyDescent="0.25">
      <c r="A7348" s="245" t="s">
        <v>66</v>
      </c>
      <c r="B7348" s="245" t="s">
        <v>65</v>
      </c>
      <c r="C7348" s="245" t="s">
        <v>64</v>
      </c>
      <c r="D7348" s="245" t="s">
        <v>63</v>
      </c>
      <c r="E7348" s="246" t="s">
        <v>44</v>
      </c>
      <c r="F7348" s="245" t="s">
        <v>44</v>
      </c>
      <c r="G7348" s="245" t="s">
        <v>14659</v>
      </c>
      <c r="H7348" s="245" t="s">
        <v>14660</v>
      </c>
      <c r="I7348" s="245" t="s">
        <v>60</v>
      </c>
      <c r="J7348" s="245" t="s">
        <v>59</v>
      </c>
      <c r="K7348" s="246" t="s">
        <v>22321</v>
      </c>
      <c r="L7348" s="245" t="s">
        <v>58</v>
      </c>
      <c r="M7348"/>
      <c r="N7348"/>
      <c r="O7348"/>
      <c r="P7348"/>
      <c r="Q7348"/>
      <c r="R7348"/>
      <c r="S7348"/>
      <c r="T7348"/>
      <c r="U7348"/>
      <c r="V7348"/>
      <c r="W7348"/>
      <c r="X7348"/>
      <c r="Y7348"/>
      <c r="Z7348"/>
      <c r="AA7348"/>
      <c r="AB7348"/>
      <c r="AC7348"/>
      <c r="AD7348"/>
      <c r="AE7348"/>
      <c r="AF7348"/>
      <c r="AG7348"/>
      <c r="AH7348"/>
      <c r="AI7348"/>
      <c r="AJ7348"/>
      <c r="AK7348"/>
      <c r="AL7348"/>
      <c r="AM7348"/>
      <c r="AN7348"/>
      <c r="AO7348"/>
      <c r="AP7348"/>
      <c r="AQ7348"/>
      <c r="AR7348"/>
      <c r="AS7348"/>
      <c r="AT7348"/>
      <c r="AU7348"/>
      <c r="AV7348"/>
      <c r="AW7348"/>
      <c r="AX7348"/>
      <c r="AY7348"/>
      <c r="AZ7348"/>
      <c r="BA7348"/>
      <c r="BB7348"/>
      <c r="BC7348"/>
      <c r="BD7348"/>
      <c r="BE7348"/>
      <c r="BF7348"/>
      <c r="BG7348"/>
      <c r="BH7348"/>
      <c r="BI7348"/>
      <c r="BJ7348"/>
      <c r="BK7348"/>
      <c r="BL7348"/>
      <c r="BM7348"/>
      <c r="BN7348"/>
      <c r="BO7348"/>
    </row>
    <row r="7349" spans="1:67" ht="15" x14ac:dyDescent="0.25">
      <c r="A7349" s="245" t="s">
        <v>66</v>
      </c>
      <c r="B7349" s="245" t="s">
        <v>65</v>
      </c>
      <c r="C7349" s="245" t="s">
        <v>64</v>
      </c>
      <c r="D7349" s="245" t="s">
        <v>63</v>
      </c>
      <c r="E7349" s="246" t="s">
        <v>44</v>
      </c>
      <c r="F7349" s="245" t="s">
        <v>44</v>
      </c>
      <c r="G7349" s="245" t="s">
        <v>14661</v>
      </c>
      <c r="H7349" s="245" t="s">
        <v>14662</v>
      </c>
      <c r="I7349" s="245" t="s">
        <v>60</v>
      </c>
      <c r="J7349" s="245" t="s">
        <v>59</v>
      </c>
      <c r="K7349" s="246" t="s">
        <v>25886</v>
      </c>
      <c r="L7349" s="245" t="s">
        <v>58</v>
      </c>
      <c r="M7349"/>
      <c r="N7349"/>
      <c r="O7349"/>
      <c r="P7349"/>
      <c r="Q7349"/>
      <c r="R7349"/>
      <c r="S7349"/>
      <c r="T7349"/>
      <c r="U7349"/>
      <c r="V7349"/>
      <c r="W7349"/>
      <c r="X7349"/>
      <c r="Y7349"/>
      <c r="Z7349"/>
      <c r="AA7349"/>
      <c r="AB7349"/>
      <c r="AC7349"/>
      <c r="AD7349"/>
      <c r="AE7349"/>
      <c r="AF7349"/>
      <c r="AG7349"/>
      <c r="AH7349"/>
      <c r="AI7349"/>
      <c r="AJ7349"/>
      <c r="AK7349"/>
      <c r="AL7349"/>
      <c r="AM7349"/>
      <c r="AN7349"/>
      <c r="AO7349"/>
      <c r="AP7349"/>
      <c r="AQ7349"/>
      <c r="AR7349"/>
      <c r="AS7349"/>
      <c r="AT7349"/>
      <c r="AU7349"/>
      <c r="AV7349"/>
      <c r="AW7349"/>
      <c r="AX7349"/>
      <c r="AY7349"/>
      <c r="AZ7349"/>
      <c r="BA7349"/>
      <c r="BB7349"/>
      <c r="BC7349"/>
      <c r="BD7349"/>
      <c r="BE7349"/>
      <c r="BF7349"/>
      <c r="BG7349"/>
      <c r="BH7349"/>
      <c r="BI7349"/>
      <c r="BJ7349"/>
      <c r="BK7349"/>
      <c r="BL7349"/>
      <c r="BM7349"/>
      <c r="BN7349"/>
      <c r="BO7349"/>
    </row>
    <row r="7350" spans="1:67" ht="15" x14ac:dyDescent="0.25">
      <c r="A7350" s="245" t="s">
        <v>66</v>
      </c>
      <c r="B7350" s="245" t="s">
        <v>65</v>
      </c>
      <c r="C7350" s="245" t="s">
        <v>64</v>
      </c>
      <c r="D7350" s="245" t="s">
        <v>63</v>
      </c>
      <c r="E7350" s="246" t="s">
        <v>44</v>
      </c>
      <c r="F7350" s="245" t="s">
        <v>44</v>
      </c>
      <c r="G7350" s="245" t="s">
        <v>14663</v>
      </c>
      <c r="H7350" s="245" t="s">
        <v>14664</v>
      </c>
      <c r="I7350" s="245" t="s">
        <v>60</v>
      </c>
      <c r="J7350" s="245" t="s">
        <v>59</v>
      </c>
      <c r="K7350" s="246" t="s">
        <v>22321</v>
      </c>
      <c r="L7350" s="245" t="s">
        <v>58</v>
      </c>
      <c r="M7350"/>
      <c r="N7350"/>
      <c r="O7350"/>
      <c r="P7350"/>
      <c r="Q7350"/>
      <c r="R7350"/>
      <c r="S7350"/>
      <c r="T7350"/>
      <c r="U7350"/>
      <c r="V7350"/>
      <c r="W7350"/>
      <c r="X7350"/>
      <c r="Y7350"/>
      <c r="Z7350"/>
      <c r="AA7350"/>
      <c r="AB7350"/>
      <c r="AC7350"/>
      <c r="AD7350"/>
      <c r="AE7350"/>
      <c r="AF7350"/>
      <c r="AG7350"/>
      <c r="AH7350"/>
      <c r="AI7350"/>
      <c r="AJ7350"/>
      <c r="AK7350"/>
      <c r="AL7350"/>
      <c r="AM7350"/>
      <c r="AN7350"/>
      <c r="AO7350"/>
      <c r="AP7350"/>
      <c r="AQ7350"/>
      <c r="AR7350"/>
      <c r="AS7350"/>
      <c r="AT7350"/>
      <c r="AU7350"/>
      <c r="AV7350"/>
      <c r="AW7350"/>
      <c r="AX7350"/>
      <c r="AY7350"/>
      <c r="AZ7350"/>
      <c r="BA7350"/>
      <c r="BB7350"/>
      <c r="BC7350"/>
      <c r="BD7350"/>
      <c r="BE7350"/>
      <c r="BF7350"/>
      <c r="BG7350"/>
      <c r="BH7350"/>
      <c r="BI7350"/>
      <c r="BJ7350"/>
      <c r="BK7350"/>
      <c r="BL7350"/>
      <c r="BM7350"/>
      <c r="BN7350"/>
      <c r="BO7350"/>
    </row>
    <row r="7351" spans="1:67" ht="15" x14ac:dyDescent="0.25">
      <c r="A7351" s="245" t="s">
        <v>66</v>
      </c>
      <c r="B7351" s="245" t="s">
        <v>65</v>
      </c>
      <c r="C7351" s="245" t="s">
        <v>64</v>
      </c>
      <c r="D7351" s="245" t="s">
        <v>63</v>
      </c>
      <c r="E7351" s="246" t="s">
        <v>44</v>
      </c>
      <c r="F7351" s="245" t="s">
        <v>44</v>
      </c>
      <c r="G7351" s="245" t="s">
        <v>14665</v>
      </c>
      <c r="H7351" s="245" t="s">
        <v>14666</v>
      </c>
      <c r="I7351" s="245" t="s">
        <v>60</v>
      </c>
      <c r="J7351" s="245" t="s">
        <v>59</v>
      </c>
      <c r="K7351" s="246" t="s">
        <v>22318</v>
      </c>
      <c r="L7351" s="245" t="s">
        <v>58</v>
      </c>
      <c r="M7351"/>
      <c r="N7351"/>
      <c r="O7351"/>
      <c r="P7351"/>
      <c r="Q7351"/>
      <c r="R7351"/>
      <c r="S7351"/>
      <c r="T7351"/>
      <c r="U7351"/>
      <c r="V7351"/>
      <c r="W7351"/>
      <c r="X7351"/>
      <c r="Y7351"/>
      <c r="Z7351"/>
      <c r="AA7351"/>
      <c r="AB7351"/>
      <c r="AC7351"/>
      <c r="AD7351"/>
      <c r="AE7351"/>
      <c r="AF7351"/>
      <c r="AG7351"/>
      <c r="AH7351"/>
      <c r="AI7351"/>
      <c r="AJ7351"/>
      <c r="AK7351"/>
      <c r="AL7351"/>
      <c r="AM7351"/>
      <c r="AN7351"/>
      <c r="AO7351"/>
      <c r="AP7351"/>
      <c r="AQ7351"/>
      <c r="AR7351"/>
      <c r="AS7351"/>
      <c r="AT7351"/>
      <c r="AU7351"/>
      <c r="AV7351"/>
      <c r="AW7351"/>
      <c r="AX7351"/>
      <c r="AY7351"/>
      <c r="AZ7351"/>
      <c r="BA7351"/>
      <c r="BB7351"/>
      <c r="BC7351"/>
      <c r="BD7351"/>
      <c r="BE7351"/>
      <c r="BF7351"/>
      <c r="BG7351"/>
      <c r="BH7351"/>
      <c r="BI7351"/>
      <c r="BJ7351"/>
      <c r="BK7351"/>
      <c r="BL7351"/>
      <c r="BM7351"/>
      <c r="BN7351"/>
      <c r="BO7351"/>
    </row>
    <row r="7352" spans="1:67" ht="15" x14ac:dyDescent="0.25">
      <c r="A7352" s="245" t="s">
        <v>66</v>
      </c>
      <c r="B7352" s="245" t="s">
        <v>65</v>
      </c>
      <c r="C7352" s="245" t="s">
        <v>64</v>
      </c>
      <c r="D7352" s="245" t="s">
        <v>63</v>
      </c>
      <c r="E7352" s="246" t="s">
        <v>44</v>
      </c>
      <c r="F7352" s="245" t="s">
        <v>44</v>
      </c>
      <c r="G7352" s="245" t="s">
        <v>14667</v>
      </c>
      <c r="H7352" s="245" t="s">
        <v>14668</v>
      </c>
      <c r="I7352" s="245" t="s">
        <v>60</v>
      </c>
      <c r="J7352" s="245" t="s">
        <v>59</v>
      </c>
      <c r="K7352" s="246" t="s">
        <v>25887</v>
      </c>
      <c r="L7352" s="245" t="s">
        <v>58</v>
      </c>
      <c r="M7352"/>
      <c r="N7352"/>
      <c r="O7352"/>
      <c r="P7352"/>
      <c r="Q7352"/>
      <c r="R7352"/>
      <c r="S7352"/>
      <c r="T7352"/>
      <c r="U7352"/>
      <c r="V7352"/>
      <c r="W7352"/>
      <c r="X7352"/>
      <c r="Y7352"/>
      <c r="Z7352"/>
      <c r="AA7352"/>
      <c r="AB7352"/>
      <c r="AC7352"/>
      <c r="AD7352"/>
      <c r="AE7352"/>
      <c r="AF7352"/>
      <c r="AG7352"/>
      <c r="AH7352"/>
      <c r="AI7352"/>
      <c r="AJ7352"/>
      <c r="AK7352"/>
      <c r="AL7352"/>
      <c r="AM7352"/>
      <c r="AN7352"/>
      <c r="AO7352"/>
      <c r="AP7352"/>
      <c r="AQ7352"/>
      <c r="AR7352"/>
      <c r="AS7352"/>
      <c r="AT7352"/>
      <c r="AU7352"/>
      <c r="AV7352"/>
      <c r="AW7352"/>
      <c r="AX7352"/>
      <c r="AY7352"/>
      <c r="AZ7352"/>
      <c r="BA7352"/>
      <c r="BB7352"/>
      <c r="BC7352"/>
      <c r="BD7352"/>
      <c r="BE7352"/>
      <c r="BF7352"/>
      <c r="BG7352"/>
      <c r="BH7352"/>
      <c r="BI7352"/>
      <c r="BJ7352"/>
      <c r="BK7352"/>
      <c r="BL7352"/>
      <c r="BM7352"/>
      <c r="BN7352"/>
      <c r="BO7352"/>
    </row>
    <row r="7353" spans="1:67" ht="15" x14ac:dyDescent="0.25">
      <c r="A7353" s="245" t="s">
        <v>66</v>
      </c>
      <c r="B7353" s="245" t="s">
        <v>65</v>
      </c>
      <c r="C7353" s="245" t="s">
        <v>64</v>
      </c>
      <c r="D7353" s="245" t="s">
        <v>63</v>
      </c>
      <c r="E7353" s="246" t="s">
        <v>44</v>
      </c>
      <c r="F7353" s="245" t="s">
        <v>44</v>
      </c>
      <c r="G7353" s="245" t="s">
        <v>14669</v>
      </c>
      <c r="H7353" s="245" t="s">
        <v>14670</v>
      </c>
      <c r="I7353" s="245" t="s">
        <v>60</v>
      </c>
      <c r="J7353" s="245" t="s">
        <v>59</v>
      </c>
      <c r="K7353" s="246" t="s">
        <v>15002</v>
      </c>
      <c r="L7353" s="245" t="s">
        <v>58</v>
      </c>
      <c r="M7353"/>
      <c r="N7353"/>
      <c r="O7353"/>
      <c r="P7353"/>
      <c r="Q7353"/>
      <c r="R7353"/>
      <c r="S7353"/>
      <c r="T7353"/>
      <c r="U7353"/>
      <c r="V7353"/>
      <c r="W7353"/>
      <c r="X7353"/>
      <c r="Y7353"/>
      <c r="Z7353"/>
      <c r="AA7353"/>
      <c r="AB7353"/>
      <c r="AC7353"/>
      <c r="AD7353"/>
      <c r="AE7353"/>
      <c r="AF7353"/>
      <c r="AG7353"/>
      <c r="AH7353"/>
      <c r="AI7353"/>
      <c r="AJ7353"/>
      <c r="AK7353"/>
      <c r="AL7353"/>
      <c r="AM7353"/>
      <c r="AN7353"/>
      <c r="AO7353"/>
      <c r="AP7353"/>
      <c r="AQ7353"/>
      <c r="AR7353"/>
      <c r="AS7353"/>
      <c r="AT7353"/>
      <c r="AU7353"/>
      <c r="AV7353"/>
      <c r="AW7353"/>
      <c r="AX7353"/>
      <c r="AY7353"/>
      <c r="AZ7353"/>
      <c r="BA7353"/>
      <c r="BB7353"/>
      <c r="BC7353"/>
      <c r="BD7353"/>
      <c r="BE7353"/>
      <c r="BF7353"/>
      <c r="BG7353"/>
      <c r="BH7353"/>
      <c r="BI7353"/>
      <c r="BJ7353"/>
      <c r="BK7353"/>
      <c r="BL7353"/>
      <c r="BM7353"/>
      <c r="BN7353"/>
      <c r="BO7353"/>
    </row>
    <row r="7354" spans="1:67" ht="15" x14ac:dyDescent="0.25">
      <c r="A7354" s="245" t="s">
        <v>66</v>
      </c>
      <c r="B7354" s="245" t="s">
        <v>65</v>
      </c>
      <c r="C7354" s="245" t="s">
        <v>64</v>
      </c>
      <c r="D7354" s="245" t="s">
        <v>63</v>
      </c>
      <c r="E7354" s="246" t="s">
        <v>44</v>
      </c>
      <c r="F7354" s="245" t="s">
        <v>44</v>
      </c>
      <c r="G7354" s="245" t="s">
        <v>14671</v>
      </c>
      <c r="H7354" s="245" t="s">
        <v>14672</v>
      </c>
      <c r="I7354" s="245" t="s">
        <v>60</v>
      </c>
      <c r="J7354" s="245" t="s">
        <v>59</v>
      </c>
      <c r="K7354" s="246" t="s">
        <v>9099</v>
      </c>
      <c r="L7354" s="245" t="s">
        <v>58</v>
      </c>
      <c r="M7354"/>
      <c r="N7354"/>
      <c r="O7354"/>
      <c r="P7354"/>
      <c r="Q7354"/>
      <c r="R7354"/>
      <c r="S7354"/>
      <c r="T7354"/>
      <c r="U7354"/>
      <c r="V7354"/>
      <c r="W7354"/>
      <c r="X7354"/>
      <c r="Y7354"/>
      <c r="Z7354"/>
      <c r="AA7354"/>
      <c r="AB7354"/>
      <c r="AC7354"/>
      <c r="AD7354"/>
      <c r="AE7354"/>
      <c r="AF7354"/>
      <c r="AG7354"/>
      <c r="AH7354"/>
      <c r="AI7354"/>
      <c r="AJ7354"/>
      <c r="AK7354"/>
      <c r="AL7354"/>
      <c r="AM7354"/>
      <c r="AN7354"/>
      <c r="AO7354"/>
      <c r="AP7354"/>
      <c r="AQ7354"/>
      <c r="AR7354"/>
      <c r="AS7354"/>
      <c r="AT7354"/>
      <c r="AU7354"/>
      <c r="AV7354"/>
      <c r="AW7354"/>
      <c r="AX7354"/>
      <c r="AY7354"/>
      <c r="AZ7354"/>
      <c r="BA7354"/>
      <c r="BB7354"/>
      <c r="BC7354"/>
      <c r="BD7354"/>
      <c r="BE7354"/>
      <c r="BF7354"/>
      <c r="BG7354"/>
      <c r="BH7354"/>
      <c r="BI7354"/>
      <c r="BJ7354"/>
      <c r="BK7354"/>
      <c r="BL7354"/>
      <c r="BM7354"/>
      <c r="BN7354"/>
      <c r="BO7354"/>
    </row>
    <row r="7355" spans="1:67" ht="15" x14ac:dyDescent="0.25">
      <c r="A7355" s="245" t="s">
        <v>66</v>
      </c>
      <c r="B7355" s="245" t="s">
        <v>65</v>
      </c>
      <c r="C7355" s="245" t="s">
        <v>64</v>
      </c>
      <c r="D7355" s="245" t="s">
        <v>63</v>
      </c>
      <c r="E7355" s="246" t="s">
        <v>44</v>
      </c>
      <c r="F7355" s="245" t="s">
        <v>44</v>
      </c>
      <c r="G7355" s="245" t="s">
        <v>14673</v>
      </c>
      <c r="H7355" s="245" t="s">
        <v>14674</v>
      </c>
      <c r="I7355" s="245" t="s">
        <v>60</v>
      </c>
      <c r="J7355" s="245" t="s">
        <v>59</v>
      </c>
      <c r="K7355" s="246" t="s">
        <v>25888</v>
      </c>
      <c r="L7355" s="245" t="s">
        <v>58</v>
      </c>
      <c r="M7355"/>
      <c r="N7355"/>
      <c r="O7355"/>
      <c r="P7355"/>
      <c r="Q7355"/>
      <c r="R7355"/>
      <c r="S7355"/>
      <c r="T7355"/>
      <c r="U7355"/>
      <c r="V7355"/>
      <c r="W7355"/>
      <c r="X7355"/>
      <c r="Y7355"/>
      <c r="Z7355"/>
      <c r="AA7355"/>
      <c r="AB7355"/>
      <c r="AC7355"/>
      <c r="AD7355"/>
      <c r="AE7355"/>
      <c r="AF7355"/>
      <c r="AG7355"/>
      <c r="AH7355"/>
      <c r="AI7355"/>
      <c r="AJ7355"/>
      <c r="AK7355"/>
      <c r="AL7355"/>
      <c r="AM7355"/>
      <c r="AN7355"/>
      <c r="AO7355"/>
      <c r="AP7355"/>
      <c r="AQ7355"/>
      <c r="AR7355"/>
      <c r="AS7355"/>
      <c r="AT7355"/>
      <c r="AU7355"/>
      <c r="AV7355"/>
      <c r="AW7355"/>
      <c r="AX7355"/>
      <c r="AY7355"/>
      <c r="AZ7355"/>
      <c r="BA7355"/>
      <c r="BB7355"/>
      <c r="BC7355"/>
      <c r="BD7355"/>
      <c r="BE7355"/>
      <c r="BF7355"/>
      <c r="BG7355"/>
      <c r="BH7355"/>
      <c r="BI7355"/>
      <c r="BJ7355"/>
      <c r="BK7355"/>
      <c r="BL7355"/>
      <c r="BM7355"/>
      <c r="BN7355"/>
      <c r="BO7355"/>
    </row>
    <row r="7356" spans="1:67" ht="15" x14ac:dyDescent="0.25">
      <c r="A7356" s="245" t="s">
        <v>66</v>
      </c>
      <c r="B7356" s="245" t="s">
        <v>65</v>
      </c>
      <c r="C7356" s="245" t="s">
        <v>64</v>
      </c>
      <c r="D7356" s="245" t="s">
        <v>63</v>
      </c>
      <c r="E7356" s="246" t="s">
        <v>44</v>
      </c>
      <c r="F7356" s="245" t="s">
        <v>44</v>
      </c>
      <c r="G7356" s="245" t="s">
        <v>14675</v>
      </c>
      <c r="H7356" s="245" t="s">
        <v>14676</v>
      </c>
      <c r="I7356" s="245" t="s">
        <v>60</v>
      </c>
      <c r="J7356" s="245" t="s">
        <v>59</v>
      </c>
      <c r="K7356" s="246" t="s">
        <v>9056</v>
      </c>
      <c r="L7356" s="245" t="s">
        <v>58</v>
      </c>
      <c r="M7356"/>
      <c r="N7356"/>
      <c r="O7356"/>
      <c r="P7356"/>
      <c r="Q7356"/>
      <c r="R7356"/>
      <c r="S7356"/>
      <c r="T7356"/>
      <c r="U7356"/>
      <c r="V7356"/>
      <c r="W7356"/>
      <c r="X7356"/>
      <c r="Y7356"/>
      <c r="Z7356"/>
      <c r="AA7356"/>
      <c r="AB7356"/>
      <c r="AC7356"/>
      <c r="AD7356"/>
      <c r="AE7356"/>
      <c r="AF7356"/>
      <c r="AG7356"/>
      <c r="AH7356"/>
      <c r="AI7356"/>
      <c r="AJ7356"/>
      <c r="AK7356"/>
      <c r="AL7356"/>
      <c r="AM7356"/>
      <c r="AN7356"/>
      <c r="AO7356"/>
      <c r="AP7356"/>
      <c r="AQ7356"/>
      <c r="AR7356"/>
      <c r="AS7356"/>
      <c r="AT7356"/>
      <c r="AU7356"/>
      <c r="AV7356"/>
      <c r="AW7356"/>
      <c r="AX7356"/>
      <c r="AY7356"/>
      <c r="AZ7356"/>
      <c r="BA7356"/>
      <c r="BB7356"/>
      <c r="BC7356"/>
      <c r="BD7356"/>
      <c r="BE7356"/>
      <c r="BF7356"/>
      <c r="BG7356"/>
      <c r="BH7356"/>
      <c r="BI7356"/>
      <c r="BJ7356"/>
      <c r="BK7356"/>
      <c r="BL7356"/>
      <c r="BM7356"/>
      <c r="BN7356"/>
      <c r="BO7356"/>
    </row>
    <row r="7357" spans="1:67" ht="15" x14ac:dyDescent="0.25">
      <c r="A7357" s="245" t="s">
        <v>66</v>
      </c>
      <c r="B7357" s="245" t="s">
        <v>65</v>
      </c>
      <c r="C7357" s="245" t="s">
        <v>64</v>
      </c>
      <c r="D7357" s="245" t="s">
        <v>63</v>
      </c>
      <c r="E7357" s="246" t="s">
        <v>44</v>
      </c>
      <c r="F7357" s="245" t="s">
        <v>44</v>
      </c>
      <c r="G7357" s="245" t="s">
        <v>14677</v>
      </c>
      <c r="H7357" s="245" t="s">
        <v>14678</v>
      </c>
      <c r="I7357" s="245" t="s">
        <v>60</v>
      </c>
      <c r="J7357" s="245" t="s">
        <v>59</v>
      </c>
      <c r="K7357" s="246" t="s">
        <v>14555</v>
      </c>
      <c r="L7357" s="245" t="s">
        <v>58</v>
      </c>
      <c r="M7357"/>
      <c r="N7357"/>
      <c r="O7357"/>
      <c r="P7357"/>
      <c r="Q7357"/>
      <c r="R7357"/>
      <c r="S7357"/>
      <c r="T7357"/>
      <c r="U7357"/>
      <c r="V7357"/>
      <c r="W7357"/>
      <c r="X7357"/>
      <c r="Y7357"/>
      <c r="Z7357"/>
      <c r="AA7357"/>
      <c r="AB7357"/>
      <c r="AC7357"/>
      <c r="AD7357"/>
      <c r="AE7357"/>
      <c r="AF7357"/>
      <c r="AG7357"/>
      <c r="AH7357"/>
      <c r="AI7357"/>
      <c r="AJ7357"/>
      <c r="AK7357"/>
      <c r="AL7357"/>
      <c r="AM7357"/>
      <c r="AN7357"/>
      <c r="AO7357"/>
      <c r="AP7357"/>
      <c r="AQ7357"/>
      <c r="AR7357"/>
      <c r="AS7357"/>
      <c r="AT7357"/>
      <c r="AU7357"/>
      <c r="AV7357"/>
      <c r="AW7357"/>
      <c r="AX7357"/>
      <c r="AY7357"/>
      <c r="AZ7357"/>
      <c r="BA7357"/>
      <c r="BB7357"/>
      <c r="BC7357"/>
      <c r="BD7357"/>
      <c r="BE7357"/>
      <c r="BF7357"/>
      <c r="BG7357"/>
      <c r="BH7357"/>
      <c r="BI7357"/>
      <c r="BJ7357"/>
      <c r="BK7357"/>
      <c r="BL7357"/>
      <c r="BM7357"/>
      <c r="BN7357"/>
      <c r="BO7357"/>
    </row>
    <row r="7358" spans="1:67" ht="15" x14ac:dyDescent="0.25">
      <c r="A7358" s="245" t="s">
        <v>66</v>
      </c>
      <c r="B7358" s="245" t="s">
        <v>65</v>
      </c>
      <c r="C7358" s="245" t="s">
        <v>64</v>
      </c>
      <c r="D7358" s="245" t="s">
        <v>63</v>
      </c>
      <c r="E7358" s="246" t="s">
        <v>44</v>
      </c>
      <c r="F7358" s="245" t="s">
        <v>44</v>
      </c>
      <c r="G7358" s="245" t="s">
        <v>14679</v>
      </c>
      <c r="H7358" s="245" t="s">
        <v>14680</v>
      </c>
      <c r="I7358" s="245" t="s">
        <v>60</v>
      </c>
      <c r="J7358" s="245" t="s">
        <v>59</v>
      </c>
      <c r="K7358" s="246" t="s">
        <v>9099</v>
      </c>
      <c r="L7358" s="245" t="s">
        <v>58</v>
      </c>
      <c r="M7358"/>
      <c r="N7358"/>
      <c r="O7358"/>
      <c r="P7358"/>
      <c r="Q7358"/>
      <c r="R7358"/>
      <c r="S7358"/>
      <c r="T7358"/>
      <c r="U7358"/>
      <c r="V7358"/>
      <c r="W7358"/>
      <c r="X7358"/>
      <c r="Y7358"/>
      <c r="Z7358"/>
      <c r="AA7358"/>
      <c r="AB7358"/>
      <c r="AC7358"/>
      <c r="AD7358"/>
      <c r="AE7358"/>
      <c r="AF7358"/>
      <c r="AG7358"/>
      <c r="AH7358"/>
      <c r="AI7358"/>
      <c r="AJ7358"/>
      <c r="AK7358"/>
      <c r="AL7358"/>
      <c r="AM7358"/>
      <c r="AN7358"/>
      <c r="AO7358"/>
      <c r="AP7358"/>
      <c r="AQ7358"/>
      <c r="AR7358"/>
      <c r="AS7358"/>
      <c r="AT7358"/>
      <c r="AU7358"/>
      <c r="AV7358"/>
      <c r="AW7358"/>
      <c r="AX7358"/>
      <c r="AY7358"/>
      <c r="AZ7358"/>
      <c r="BA7358"/>
      <c r="BB7358"/>
      <c r="BC7358"/>
      <c r="BD7358"/>
      <c r="BE7358"/>
      <c r="BF7358"/>
      <c r="BG7358"/>
      <c r="BH7358"/>
      <c r="BI7358"/>
      <c r="BJ7358"/>
      <c r="BK7358"/>
      <c r="BL7358"/>
      <c r="BM7358"/>
      <c r="BN7358"/>
      <c r="BO7358"/>
    </row>
    <row r="7359" spans="1:67" ht="15" x14ac:dyDescent="0.25">
      <c r="A7359" s="245" t="s">
        <v>66</v>
      </c>
      <c r="B7359" s="245" t="s">
        <v>65</v>
      </c>
      <c r="C7359" s="245" t="s">
        <v>64</v>
      </c>
      <c r="D7359" s="245" t="s">
        <v>63</v>
      </c>
      <c r="E7359" s="246" t="s">
        <v>44</v>
      </c>
      <c r="F7359" s="245" t="s">
        <v>44</v>
      </c>
      <c r="G7359" s="245" t="s">
        <v>14681</v>
      </c>
      <c r="H7359" s="245" t="s">
        <v>14682</v>
      </c>
      <c r="I7359" s="245" t="s">
        <v>60</v>
      </c>
      <c r="J7359" s="245" t="s">
        <v>59</v>
      </c>
      <c r="K7359" s="246" t="s">
        <v>12628</v>
      </c>
      <c r="L7359" s="245" t="s">
        <v>58</v>
      </c>
      <c r="M7359"/>
      <c r="N7359"/>
      <c r="O7359"/>
      <c r="P7359"/>
      <c r="Q7359"/>
      <c r="R7359"/>
      <c r="S7359"/>
      <c r="T7359"/>
      <c r="U7359"/>
      <c r="V7359"/>
      <c r="W7359"/>
      <c r="X7359"/>
      <c r="Y7359"/>
      <c r="Z7359"/>
      <c r="AA7359"/>
      <c r="AB7359"/>
      <c r="AC7359"/>
      <c r="AD7359"/>
      <c r="AE7359"/>
      <c r="AF7359"/>
      <c r="AG7359"/>
      <c r="AH7359"/>
      <c r="AI7359"/>
      <c r="AJ7359"/>
      <c r="AK7359"/>
      <c r="AL7359"/>
      <c r="AM7359"/>
      <c r="AN7359"/>
      <c r="AO7359"/>
      <c r="AP7359"/>
      <c r="AQ7359"/>
      <c r="AR7359"/>
      <c r="AS7359"/>
      <c r="AT7359"/>
      <c r="AU7359"/>
      <c r="AV7359"/>
      <c r="AW7359"/>
      <c r="AX7359"/>
      <c r="AY7359"/>
      <c r="AZ7359"/>
      <c r="BA7359"/>
      <c r="BB7359"/>
      <c r="BC7359"/>
      <c r="BD7359"/>
      <c r="BE7359"/>
      <c r="BF7359"/>
      <c r="BG7359"/>
      <c r="BH7359"/>
      <c r="BI7359"/>
      <c r="BJ7359"/>
      <c r="BK7359"/>
      <c r="BL7359"/>
      <c r="BM7359"/>
      <c r="BN7359"/>
      <c r="BO7359"/>
    </row>
    <row r="7360" spans="1:67" ht="15" x14ac:dyDescent="0.25">
      <c r="A7360" s="245" t="s">
        <v>66</v>
      </c>
      <c r="B7360" s="245" t="s">
        <v>65</v>
      </c>
      <c r="C7360" s="245" t="s">
        <v>64</v>
      </c>
      <c r="D7360" s="245" t="s">
        <v>63</v>
      </c>
      <c r="E7360" s="246" t="s">
        <v>44</v>
      </c>
      <c r="F7360" s="245" t="s">
        <v>44</v>
      </c>
      <c r="G7360" s="245" t="s">
        <v>14683</v>
      </c>
      <c r="H7360" s="245" t="s">
        <v>14684</v>
      </c>
      <c r="I7360" s="245" t="s">
        <v>60</v>
      </c>
      <c r="J7360" s="245" t="s">
        <v>59</v>
      </c>
      <c r="K7360" s="246" t="s">
        <v>8971</v>
      </c>
      <c r="L7360" s="245" t="s">
        <v>58</v>
      </c>
      <c r="M7360"/>
      <c r="N7360"/>
      <c r="O7360"/>
      <c r="P7360"/>
      <c r="Q7360"/>
      <c r="R7360"/>
      <c r="S7360"/>
      <c r="T7360"/>
      <c r="U7360"/>
      <c r="V7360"/>
      <c r="W7360"/>
      <c r="X7360"/>
      <c r="Y7360"/>
      <c r="Z7360"/>
      <c r="AA7360"/>
      <c r="AB7360"/>
      <c r="AC7360"/>
      <c r="AD7360"/>
      <c r="AE7360"/>
      <c r="AF7360"/>
      <c r="AG7360"/>
      <c r="AH7360"/>
      <c r="AI7360"/>
      <c r="AJ7360"/>
      <c r="AK7360"/>
      <c r="AL7360"/>
      <c r="AM7360"/>
      <c r="AN7360"/>
      <c r="AO7360"/>
      <c r="AP7360"/>
      <c r="AQ7360"/>
      <c r="AR7360"/>
      <c r="AS7360"/>
      <c r="AT7360"/>
      <c r="AU7360"/>
      <c r="AV7360"/>
      <c r="AW7360"/>
      <c r="AX7360"/>
      <c r="AY7360"/>
      <c r="AZ7360"/>
      <c r="BA7360"/>
      <c r="BB7360"/>
      <c r="BC7360"/>
      <c r="BD7360"/>
      <c r="BE7360"/>
      <c r="BF7360"/>
      <c r="BG7360"/>
      <c r="BH7360"/>
      <c r="BI7360"/>
      <c r="BJ7360"/>
      <c r="BK7360"/>
      <c r="BL7360"/>
      <c r="BM7360"/>
      <c r="BN7360"/>
      <c r="BO7360"/>
    </row>
    <row r="7361" spans="1:67" ht="15" x14ac:dyDescent="0.25">
      <c r="A7361" s="245" t="s">
        <v>66</v>
      </c>
      <c r="B7361" s="245" t="s">
        <v>65</v>
      </c>
      <c r="C7361" s="245" t="s">
        <v>64</v>
      </c>
      <c r="D7361" s="245" t="s">
        <v>63</v>
      </c>
      <c r="E7361" s="246" t="s">
        <v>44</v>
      </c>
      <c r="F7361" s="245" t="s">
        <v>44</v>
      </c>
      <c r="G7361" s="245" t="s">
        <v>14685</v>
      </c>
      <c r="H7361" s="245" t="s">
        <v>14686</v>
      </c>
      <c r="I7361" s="245" t="s">
        <v>60</v>
      </c>
      <c r="J7361" s="245" t="s">
        <v>59</v>
      </c>
      <c r="K7361" s="246" t="s">
        <v>10158</v>
      </c>
      <c r="L7361" s="245" t="s">
        <v>58</v>
      </c>
      <c r="M7361"/>
      <c r="N7361"/>
      <c r="O7361"/>
      <c r="P7361"/>
      <c r="Q7361"/>
      <c r="R7361"/>
      <c r="S7361"/>
      <c r="T7361"/>
      <c r="U7361"/>
      <c r="V7361"/>
      <c r="W7361"/>
      <c r="X7361"/>
      <c r="Y7361"/>
      <c r="Z7361"/>
      <c r="AA7361"/>
      <c r="AB7361"/>
      <c r="AC7361"/>
      <c r="AD7361"/>
      <c r="AE7361"/>
      <c r="AF7361"/>
      <c r="AG7361"/>
      <c r="AH7361"/>
      <c r="AI7361"/>
      <c r="AJ7361"/>
      <c r="AK7361"/>
      <c r="AL7361"/>
      <c r="AM7361"/>
      <c r="AN7361"/>
      <c r="AO7361"/>
      <c r="AP7361"/>
      <c r="AQ7361"/>
      <c r="AR7361"/>
      <c r="AS7361"/>
      <c r="AT7361"/>
      <c r="AU7361"/>
      <c r="AV7361"/>
      <c r="AW7361"/>
      <c r="AX7361"/>
      <c r="AY7361"/>
      <c r="AZ7361"/>
      <c r="BA7361"/>
      <c r="BB7361"/>
      <c r="BC7361"/>
      <c r="BD7361"/>
      <c r="BE7361"/>
      <c r="BF7361"/>
      <c r="BG7361"/>
      <c r="BH7361"/>
      <c r="BI7361"/>
      <c r="BJ7361"/>
      <c r="BK7361"/>
      <c r="BL7361"/>
      <c r="BM7361"/>
      <c r="BN7361"/>
      <c r="BO7361"/>
    </row>
    <row r="7362" spans="1:67" ht="15" x14ac:dyDescent="0.25">
      <c r="A7362" s="245" t="s">
        <v>66</v>
      </c>
      <c r="B7362" s="245" t="s">
        <v>65</v>
      </c>
      <c r="C7362" s="245" t="s">
        <v>64</v>
      </c>
      <c r="D7362" s="245" t="s">
        <v>63</v>
      </c>
      <c r="E7362" s="246" t="s">
        <v>44</v>
      </c>
      <c r="F7362" s="245" t="s">
        <v>44</v>
      </c>
      <c r="G7362" s="245" t="s">
        <v>14687</v>
      </c>
      <c r="H7362" s="245" t="s">
        <v>14688</v>
      </c>
      <c r="I7362" s="245" t="s">
        <v>60</v>
      </c>
      <c r="J7362" s="245" t="s">
        <v>59</v>
      </c>
      <c r="K7362" s="246" t="s">
        <v>25889</v>
      </c>
      <c r="L7362" s="245" t="s">
        <v>58</v>
      </c>
      <c r="M7362"/>
      <c r="N7362"/>
      <c r="O7362"/>
      <c r="P7362"/>
      <c r="Q7362"/>
      <c r="R7362"/>
      <c r="S7362"/>
      <c r="T7362"/>
      <c r="U7362"/>
      <c r="V7362"/>
      <c r="W7362"/>
      <c r="X7362"/>
      <c r="Y7362"/>
      <c r="Z7362"/>
      <c r="AA7362"/>
      <c r="AB7362"/>
      <c r="AC7362"/>
      <c r="AD7362"/>
      <c r="AE7362"/>
      <c r="AF7362"/>
      <c r="AG7362"/>
      <c r="AH7362"/>
      <c r="AI7362"/>
      <c r="AJ7362"/>
      <c r="AK7362"/>
      <c r="AL7362"/>
      <c r="AM7362"/>
      <c r="AN7362"/>
      <c r="AO7362"/>
      <c r="AP7362"/>
      <c r="AQ7362"/>
      <c r="AR7362"/>
      <c r="AS7362"/>
      <c r="AT7362"/>
      <c r="AU7362"/>
      <c r="AV7362"/>
      <c r="AW7362"/>
      <c r="AX7362"/>
      <c r="AY7362"/>
      <c r="AZ7362"/>
      <c r="BA7362"/>
      <c r="BB7362"/>
      <c r="BC7362"/>
      <c r="BD7362"/>
      <c r="BE7362"/>
      <c r="BF7362"/>
      <c r="BG7362"/>
      <c r="BH7362"/>
      <c r="BI7362"/>
      <c r="BJ7362"/>
      <c r="BK7362"/>
      <c r="BL7362"/>
      <c r="BM7362"/>
      <c r="BN7362"/>
      <c r="BO7362"/>
    </row>
    <row r="7363" spans="1:67" ht="15" x14ac:dyDescent="0.25">
      <c r="A7363" s="245" t="s">
        <v>66</v>
      </c>
      <c r="B7363" s="245" t="s">
        <v>65</v>
      </c>
      <c r="C7363" s="245" t="s">
        <v>64</v>
      </c>
      <c r="D7363" s="245" t="s">
        <v>63</v>
      </c>
      <c r="E7363" s="246" t="s">
        <v>44</v>
      </c>
      <c r="F7363" s="245" t="s">
        <v>44</v>
      </c>
      <c r="G7363" s="245" t="s">
        <v>14689</v>
      </c>
      <c r="H7363" s="245" t="s">
        <v>14690</v>
      </c>
      <c r="I7363" s="245" t="s">
        <v>60</v>
      </c>
      <c r="J7363" s="245" t="s">
        <v>59</v>
      </c>
      <c r="K7363" s="246" t="s">
        <v>15393</v>
      </c>
      <c r="L7363" s="245" t="s">
        <v>58</v>
      </c>
      <c r="M7363"/>
      <c r="N7363"/>
      <c r="O7363"/>
      <c r="P7363"/>
      <c r="Q7363"/>
      <c r="R7363"/>
      <c r="S7363"/>
      <c r="T7363"/>
      <c r="U7363"/>
      <c r="V7363"/>
      <c r="W7363"/>
      <c r="X7363"/>
      <c r="Y7363"/>
      <c r="Z7363"/>
      <c r="AA7363"/>
      <c r="AB7363"/>
      <c r="AC7363"/>
      <c r="AD7363"/>
      <c r="AE7363"/>
      <c r="AF7363"/>
      <c r="AG7363"/>
      <c r="AH7363"/>
      <c r="AI7363"/>
      <c r="AJ7363"/>
      <c r="AK7363"/>
      <c r="AL7363"/>
      <c r="AM7363"/>
      <c r="AN7363"/>
      <c r="AO7363"/>
      <c r="AP7363"/>
      <c r="AQ7363"/>
      <c r="AR7363"/>
      <c r="AS7363"/>
      <c r="AT7363"/>
      <c r="AU7363"/>
      <c r="AV7363"/>
      <c r="AW7363"/>
      <c r="AX7363"/>
      <c r="AY7363"/>
      <c r="AZ7363"/>
      <c r="BA7363"/>
      <c r="BB7363"/>
      <c r="BC7363"/>
      <c r="BD7363"/>
      <c r="BE7363"/>
      <c r="BF7363"/>
      <c r="BG7363"/>
      <c r="BH7363"/>
      <c r="BI7363"/>
      <c r="BJ7363"/>
      <c r="BK7363"/>
      <c r="BL7363"/>
      <c r="BM7363"/>
      <c r="BN7363"/>
      <c r="BO7363"/>
    </row>
    <row r="7364" spans="1:67" ht="15" x14ac:dyDescent="0.25">
      <c r="A7364" s="245" t="s">
        <v>66</v>
      </c>
      <c r="B7364" s="245" t="s">
        <v>65</v>
      </c>
      <c r="C7364" s="245" t="s">
        <v>64</v>
      </c>
      <c r="D7364" s="245" t="s">
        <v>63</v>
      </c>
      <c r="E7364" s="246" t="s">
        <v>44</v>
      </c>
      <c r="F7364" s="245" t="s">
        <v>44</v>
      </c>
      <c r="G7364" s="245" t="s">
        <v>14691</v>
      </c>
      <c r="H7364" s="245" t="s">
        <v>14692</v>
      </c>
      <c r="I7364" s="245" t="s">
        <v>60</v>
      </c>
      <c r="J7364" s="245" t="s">
        <v>59</v>
      </c>
      <c r="K7364" s="246" t="s">
        <v>25890</v>
      </c>
      <c r="L7364" s="245" t="s">
        <v>58</v>
      </c>
      <c r="M7364"/>
      <c r="N7364"/>
      <c r="O7364"/>
      <c r="P7364"/>
      <c r="Q7364"/>
      <c r="R7364"/>
      <c r="S7364"/>
      <c r="T7364"/>
      <c r="U7364"/>
      <c r="V7364"/>
      <c r="W7364"/>
      <c r="X7364"/>
      <c r="Y7364"/>
      <c r="Z7364"/>
      <c r="AA7364"/>
      <c r="AB7364"/>
      <c r="AC7364"/>
      <c r="AD7364"/>
      <c r="AE7364"/>
      <c r="AF7364"/>
      <c r="AG7364"/>
      <c r="AH7364"/>
      <c r="AI7364"/>
      <c r="AJ7364"/>
      <c r="AK7364"/>
      <c r="AL7364"/>
      <c r="AM7364"/>
      <c r="AN7364"/>
      <c r="AO7364"/>
      <c r="AP7364"/>
      <c r="AQ7364"/>
      <c r="AR7364"/>
      <c r="AS7364"/>
      <c r="AT7364"/>
      <c r="AU7364"/>
      <c r="AV7364"/>
      <c r="AW7364"/>
      <c r="AX7364"/>
      <c r="AY7364"/>
      <c r="AZ7364"/>
      <c r="BA7364"/>
      <c r="BB7364"/>
      <c r="BC7364"/>
      <c r="BD7364"/>
      <c r="BE7364"/>
      <c r="BF7364"/>
      <c r="BG7364"/>
      <c r="BH7364"/>
      <c r="BI7364"/>
      <c r="BJ7364"/>
      <c r="BK7364"/>
      <c r="BL7364"/>
      <c r="BM7364"/>
      <c r="BN7364"/>
      <c r="BO7364"/>
    </row>
    <row r="7365" spans="1:67" ht="15" x14ac:dyDescent="0.25">
      <c r="A7365" s="245" t="s">
        <v>66</v>
      </c>
      <c r="B7365" s="245" t="s">
        <v>65</v>
      </c>
      <c r="C7365" s="245" t="s">
        <v>64</v>
      </c>
      <c r="D7365" s="245" t="s">
        <v>63</v>
      </c>
      <c r="E7365" s="246" t="s">
        <v>44</v>
      </c>
      <c r="F7365" s="245" t="s">
        <v>44</v>
      </c>
      <c r="G7365" s="245" t="s">
        <v>14693</v>
      </c>
      <c r="H7365" s="245" t="s">
        <v>14694</v>
      </c>
      <c r="I7365" s="245" t="s">
        <v>60</v>
      </c>
      <c r="J7365" s="245" t="s">
        <v>59</v>
      </c>
      <c r="K7365" s="246" t="s">
        <v>22518</v>
      </c>
      <c r="L7365" s="245" t="s">
        <v>58</v>
      </c>
      <c r="M7365"/>
      <c r="N7365"/>
      <c r="O7365"/>
      <c r="P7365"/>
      <c r="Q7365"/>
      <c r="R7365"/>
      <c r="S7365"/>
      <c r="T7365"/>
      <c r="U7365"/>
      <c r="V7365"/>
      <c r="W7365"/>
      <c r="X7365"/>
      <c r="Y7365"/>
      <c r="Z7365"/>
      <c r="AA7365"/>
      <c r="AB7365"/>
      <c r="AC7365"/>
      <c r="AD7365"/>
      <c r="AE7365"/>
      <c r="AF7365"/>
      <c r="AG7365"/>
      <c r="AH7365"/>
      <c r="AI7365"/>
      <c r="AJ7365"/>
      <c r="AK7365"/>
      <c r="AL7365"/>
      <c r="AM7365"/>
      <c r="AN7365"/>
      <c r="AO7365"/>
      <c r="AP7365"/>
      <c r="AQ7365"/>
      <c r="AR7365"/>
      <c r="AS7365"/>
      <c r="AT7365"/>
      <c r="AU7365"/>
      <c r="AV7365"/>
      <c r="AW7365"/>
      <c r="AX7365"/>
      <c r="AY7365"/>
      <c r="AZ7365"/>
      <c r="BA7365"/>
      <c r="BB7365"/>
      <c r="BC7365"/>
      <c r="BD7365"/>
      <c r="BE7365"/>
      <c r="BF7365"/>
      <c r="BG7365"/>
      <c r="BH7365"/>
      <c r="BI7365"/>
      <c r="BJ7365"/>
      <c r="BK7365"/>
      <c r="BL7365"/>
      <c r="BM7365"/>
      <c r="BN7365"/>
      <c r="BO7365"/>
    </row>
    <row r="7366" spans="1:67" ht="15" x14ac:dyDescent="0.25">
      <c r="A7366" s="245" t="s">
        <v>66</v>
      </c>
      <c r="B7366" s="245" t="s">
        <v>65</v>
      </c>
      <c r="C7366" s="245" t="s">
        <v>64</v>
      </c>
      <c r="D7366" s="245" t="s">
        <v>63</v>
      </c>
      <c r="E7366" s="246" t="s">
        <v>44</v>
      </c>
      <c r="F7366" s="245" t="s">
        <v>44</v>
      </c>
      <c r="G7366" s="245" t="s">
        <v>14695</v>
      </c>
      <c r="H7366" s="245" t="s">
        <v>14696</v>
      </c>
      <c r="I7366" s="245" t="s">
        <v>60</v>
      </c>
      <c r="J7366" s="245" t="s">
        <v>59</v>
      </c>
      <c r="K7366" s="246" t="s">
        <v>10164</v>
      </c>
      <c r="L7366" s="245" t="s">
        <v>58</v>
      </c>
      <c r="M7366"/>
      <c r="N7366"/>
      <c r="O7366"/>
      <c r="P7366"/>
      <c r="Q7366"/>
      <c r="R7366"/>
      <c r="S7366"/>
      <c r="T7366"/>
      <c r="U7366"/>
      <c r="V7366"/>
      <c r="W7366"/>
      <c r="X7366"/>
      <c r="Y7366"/>
      <c r="Z7366"/>
      <c r="AA7366"/>
      <c r="AB7366"/>
      <c r="AC7366"/>
      <c r="AD7366"/>
      <c r="AE7366"/>
      <c r="AF7366"/>
      <c r="AG7366"/>
      <c r="AH7366"/>
      <c r="AI7366"/>
      <c r="AJ7366"/>
      <c r="AK7366"/>
      <c r="AL7366"/>
      <c r="AM7366"/>
      <c r="AN7366"/>
      <c r="AO7366"/>
      <c r="AP7366"/>
      <c r="AQ7366"/>
      <c r="AR7366"/>
      <c r="AS7366"/>
      <c r="AT7366"/>
      <c r="AU7366"/>
      <c r="AV7366"/>
      <c r="AW7366"/>
      <c r="AX7366"/>
      <c r="AY7366"/>
      <c r="AZ7366"/>
      <c r="BA7366"/>
      <c r="BB7366"/>
      <c r="BC7366"/>
      <c r="BD7366"/>
      <c r="BE7366"/>
      <c r="BF7366"/>
      <c r="BG7366"/>
      <c r="BH7366"/>
      <c r="BI7366"/>
      <c r="BJ7366"/>
      <c r="BK7366"/>
      <c r="BL7366"/>
      <c r="BM7366"/>
      <c r="BN7366"/>
      <c r="BO7366"/>
    </row>
    <row r="7367" spans="1:67" ht="15" x14ac:dyDescent="0.25">
      <c r="A7367" s="245" t="s">
        <v>66</v>
      </c>
      <c r="B7367" s="245" t="s">
        <v>65</v>
      </c>
      <c r="C7367" s="245" t="s">
        <v>64</v>
      </c>
      <c r="D7367" s="245" t="s">
        <v>63</v>
      </c>
      <c r="E7367" s="246" t="s">
        <v>44</v>
      </c>
      <c r="F7367" s="245" t="s">
        <v>44</v>
      </c>
      <c r="G7367" s="245" t="s">
        <v>14697</v>
      </c>
      <c r="H7367" s="245" t="s">
        <v>14698</v>
      </c>
      <c r="I7367" s="245" t="s">
        <v>60</v>
      </c>
      <c r="J7367" s="245" t="s">
        <v>59</v>
      </c>
      <c r="K7367" s="246" t="s">
        <v>25886</v>
      </c>
      <c r="L7367" s="245" t="s">
        <v>58</v>
      </c>
      <c r="M7367"/>
      <c r="N7367"/>
      <c r="O7367"/>
      <c r="P7367"/>
      <c r="Q7367"/>
      <c r="R7367"/>
      <c r="S7367"/>
      <c r="T7367"/>
      <c r="U7367"/>
      <c r="V7367"/>
      <c r="W7367"/>
      <c r="X7367"/>
      <c r="Y7367"/>
      <c r="Z7367"/>
      <c r="AA7367"/>
      <c r="AB7367"/>
      <c r="AC7367"/>
      <c r="AD7367"/>
      <c r="AE7367"/>
      <c r="AF7367"/>
      <c r="AG7367"/>
      <c r="AH7367"/>
      <c r="AI7367"/>
      <c r="AJ7367"/>
      <c r="AK7367"/>
      <c r="AL7367"/>
      <c r="AM7367"/>
      <c r="AN7367"/>
      <c r="AO7367"/>
      <c r="AP7367"/>
      <c r="AQ7367"/>
      <c r="AR7367"/>
      <c r="AS7367"/>
      <c r="AT7367"/>
      <c r="AU7367"/>
      <c r="AV7367"/>
      <c r="AW7367"/>
      <c r="AX7367"/>
      <c r="AY7367"/>
      <c r="AZ7367"/>
      <c r="BA7367"/>
      <c r="BB7367"/>
      <c r="BC7367"/>
      <c r="BD7367"/>
      <c r="BE7367"/>
      <c r="BF7367"/>
      <c r="BG7367"/>
      <c r="BH7367"/>
      <c r="BI7367"/>
      <c r="BJ7367"/>
      <c r="BK7367"/>
      <c r="BL7367"/>
      <c r="BM7367"/>
      <c r="BN7367"/>
      <c r="BO7367"/>
    </row>
    <row r="7368" spans="1:67" ht="15" x14ac:dyDescent="0.25">
      <c r="A7368" s="245" t="s">
        <v>66</v>
      </c>
      <c r="B7368" s="245" t="s">
        <v>65</v>
      </c>
      <c r="C7368" s="245" t="s">
        <v>64</v>
      </c>
      <c r="D7368" s="245" t="s">
        <v>63</v>
      </c>
      <c r="E7368" s="246" t="s">
        <v>44</v>
      </c>
      <c r="F7368" s="245" t="s">
        <v>44</v>
      </c>
      <c r="G7368" s="245" t="s">
        <v>14699</v>
      </c>
      <c r="H7368" s="245" t="s">
        <v>14700</v>
      </c>
      <c r="I7368" s="245" t="s">
        <v>60</v>
      </c>
      <c r="J7368" s="245" t="s">
        <v>59</v>
      </c>
      <c r="K7368" s="246" t="s">
        <v>10439</v>
      </c>
      <c r="L7368" s="245" t="s">
        <v>58</v>
      </c>
      <c r="M7368"/>
      <c r="N7368"/>
      <c r="O7368"/>
      <c r="P7368"/>
      <c r="Q7368"/>
      <c r="R7368"/>
      <c r="S7368"/>
      <c r="T7368"/>
      <c r="U7368"/>
      <c r="V7368"/>
      <c r="W7368"/>
      <c r="X7368"/>
      <c r="Y7368"/>
      <c r="Z7368"/>
      <c r="AA7368"/>
      <c r="AB7368"/>
      <c r="AC7368"/>
      <c r="AD7368"/>
      <c r="AE7368"/>
      <c r="AF7368"/>
      <c r="AG7368"/>
      <c r="AH7368"/>
      <c r="AI7368"/>
      <c r="AJ7368"/>
      <c r="AK7368"/>
      <c r="AL7368"/>
      <c r="AM7368"/>
      <c r="AN7368"/>
      <c r="AO7368"/>
      <c r="AP7368"/>
      <c r="AQ7368"/>
      <c r="AR7368"/>
      <c r="AS7368"/>
      <c r="AT7368"/>
      <c r="AU7368"/>
      <c r="AV7368"/>
      <c r="AW7368"/>
      <c r="AX7368"/>
      <c r="AY7368"/>
      <c r="AZ7368"/>
      <c r="BA7368"/>
      <c r="BB7368"/>
      <c r="BC7368"/>
      <c r="BD7368"/>
      <c r="BE7368"/>
      <c r="BF7368"/>
      <c r="BG7368"/>
      <c r="BH7368"/>
      <c r="BI7368"/>
      <c r="BJ7368"/>
      <c r="BK7368"/>
      <c r="BL7368"/>
      <c r="BM7368"/>
      <c r="BN7368"/>
      <c r="BO7368"/>
    </row>
    <row r="7369" spans="1:67" ht="15" x14ac:dyDescent="0.25">
      <c r="A7369" s="245" t="s">
        <v>66</v>
      </c>
      <c r="B7369" s="245" t="s">
        <v>65</v>
      </c>
      <c r="C7369" s="245" t="s">
        <v>64</v>
      </c>
      <c r="D7369" s="245" t="s">
        <v>63</v>
      </c>
      <c r="E7369" s="246" t="s">
        <v>44</v>
      </c>
      <c r="F7369" s="245" t="s">
        <v>44</v>
      </c>
      <c r="G7369" s="245" t="s">
        <v>14701</v>
      </c>
      <c r="H7369" s="245" t="s">
        <v>14702</v>
      </c>
      <c r="I7369" s="245" t="s">
        <v>60</v>
      </c>
      <c r="J7369" s="245" t="s">
        <v>59</v>
      </c>
      <c r="K7369" s="246" t="s">
        <v>25887</v>
      </c>
      <c r="L7369" s="245" t="s">
        <v>58</v>
      </c>
      <c r="M7369"/>
      <c r="N7369"/>
      <c r="O7369"/>
      <c r="P7369"/>
      <c r="Q7369"/>
      <c r="R7369"/>
      <c r="S7369"/>
      <c r="T7369"/>
      <c r="U7369"/>
      <c r="V7369"/>
      <c r="W7369"/>
      <c r="X7369"/>
      <c r="Y7369"/>
      <c r="Z7369"/>
      <c r="AA7369"/>
      <c r="AB7369"/>
      <c r="AC7369"/>
      <c r="AD7369"/>
      <c r="AE7369"/>
      <c r="AF7369"/>
      <c r="AG7369"/>
      <c r="AH7369"/>
      <c r="AI7369"/>
      <c r="AJ7369"/>
      <c r="AK7369"/>
      <c r="AL7369"/>
      <c r="AM7369"/>
      <c r="AN7369"/>
      <c r="AO7369"/>
      <c r="AP7369"/>
      <c r="AQ7369"/>
      <c r="AR7369"/>
      <c r="AS7369"/>
      <c r="AT7369"/>
      <c r="AU7369"/>
      <c r="AV7369"/>
      <c r="AW7369"/>
      <c r="AX7369"/>
      <c r="AY7369"/>
      <c r="AZ7369"/>
      <c r="BA7369"/>
      <c r="BB7369"/>
      <c r="BC7369"/>
      <c r="BD7369"/>
      <c r="BE7369"/>
      <c r="BF7369"/>
      <c r="BG7369"/>
      <c r="BH7369"/>
      <c r="BI7369"/>
      <c r="BJ7369"/>
      <c r="BK7369"/>
      <c r="BL7369"/>
      <c r="BM7369"/>
      <c r="BN7369"/>
      <c r="BO7369"/>
    </row>
    <row r="7370" spans="1:67" ht="15" x14ac:dyDescent="0.25">
      <c r="A7370" s="245" t="s">
        <v>66</v>
      </c>
      <c r="B7370" s="245" t="s">
        <v>65</v>
      </c>
      <c r="C7370" s="245" t="s">
        <v>64</v>
      </c>
      <c r="D7370" s="245" t="s">
        <v>63</v>
      </c>
      <c r="E7370" s="246" t="s">
        <v>44</v>
      </c>
      <c r="F7370" s="245" t="s">
        <v>44</v>
      </c>
      <c r="G7370" s="245" t="s">
        <v>14703</v>
      </c>
      <c r="H7370" s="245" t="s">
        <v>14704</v>
      </c>
      <c r="I7370" s="245" t="s">
        <v>60</v>
      </c>
      <c r="J7370" s="245" t="s">
        <v>59</v>
      </c>
      <c r="K7370" s="246" t="s">
        <v>9997</v>
      </c>
      <c r="L7370" s="245" t="s">
        <v>58</v>
      </c>
      <c r="M7370"/>
      <c r="N7370"/>
      <c r="O7370"/>
      <c r="P7370"/>
      <c r="Q7370"/>
      <c r="R7370"/>
      <c r="S7370"/>
      <c r="T7370"/>
      <c r="U7370"/>
      <c r="V7370"/>
      <c r="W7370"/>
      <c r="X7370"/>
      <c r="Y7370"/>
      <c r="Z7370"/>
      <c r="AA7370"/>
      <c r="AB7370"/>
      <c r="AC7370"/>
      <c r="AD7370"/>
      <c r="AE7370"/>
      <c r="AF7370"/>
      <c r="AG7370"/>
      <c r="AH7370"/>
      <c r="AI7370"/>
      <c r="AJ7370"/>
      <c r="AK7370"/>
      <c r="AL7370"/>
      <c r="AM7370"/>
      <c r="AN7370"/>
      <c r="AO7370"/>
      <c r="AP7370"/>
      <c r="AQ7370"/>
      <c r="AR7370"/>
      <c r="AS7370"/>
      <c r="AT7370"/>
      <c r="AU7370"/>
      <c r="AV7370"/>
      <c r="AW7370"/>
      <c r="AX7370"/>
      <c r="AY7370"/>
      <c r="AZ7370"/>
      <c r="BA7370"/>
      <c r="BB7370"/>
      <c r="BC7370"/>
      <c r="BD7370"/>
      <c r="BE7370"/>
      <c r="BF7370"/>
      <c r="BG7370"/>
      <c r="BH7370"/>
      <c r="BI7370"/>
      <c r="BJ7370"/>
      <c r="BK7370"/>
      <c r="BL7370"/>
      <c r="BM7370"/>
      <c r="BN7370"/>
      <c r="BO7370"/>
    </row>
    <row r="7371" spans="1:67" ht="15" x14ac:dyDescent="0.25">
      <c r="A7371" s="245" t="s">
        <v>66</v>
      </c>
      <c r="B7371" s="245" t="s">
        <v>65</v>
      </c>
      <c r="C7371" s="245" t="s">
        <v>64</v>
      </c>
      <c r="D7371" s="245" t="s">
        <v>63</v>
      </c>
      <c r="E7371" s="246" t="s">
        <v>44</v>
      </c>
      <c r="F7371" s="245" t="s">
        <v>44</v>
      </c>
      <c r="G7371" s="245" t="s">
        <v>14705</v>
      </c>
      <c r="H7371" s="245" t="s">
        <v>14706</v>
      </c>
      <c r="I7371" s="245" t="s">
        <v>60</v>
      </c>
      <c r="J7371" s="245" t="s">
        <v>59</v>
      </c>
      <c r="K7371" s="246" t="s">
        <v>25891</v>
      </c>
      <c r="L7371" s="245" t="s">
        <v>58</v>
      </c>
      <c r="M7371"/>
      <c r="N7371"/>
      <c r="O7371"/>
      <c r="P7371"/>
      <c r="Q7371"/>
      <c r="R7371"/>
      <c r="S7371"/>
      <c r="T7371"/>
      <c r="U7371"/>
      <c r="V7371"/>
      <c r="W7371"/>
      <c r="X7371"/>
      <c r="Y7371"/>
      <c r="Z7371"/>
      <c r="AA7371"/>
      <c r="AB7371"/>
      <c r="AC7371"/>
      <c r="AD7371"/>
      <c r="AE7371"/>
      <c r="AF7371"/>
      <c r="AG7371"/>
      <c r="AH7371"/>
      <c r="AI7371"/>
      <c r="AJ7371"/>
      <c r="AK7371"/>
      <c r="AL7371"/>
      <c r="AM7371"/>
      <c r="AN7371"/>
      <c r="AO7371"/>
      <c r="AP7371"/>
      <c r="AQ7371"/>
      <c r="AR7371"/>
      <c r="AS7371"/>
      <c r="AT7371"/>
      <c r="AU7371"/>
      <c r="AV7371"/>
      <c r="AW7371"/>
      <c r="AX7371"/>
      <c r="AY7371"/>
      <c r="AZ7371"/>
      <c r="BA7371"/>
      <c r="BB7371"/>
      <c r="BC7371"/>
      <c r="BD7371"/>
      <c r="BE7371"/>
      <c r="BF7371"/>
      <c r="BG7371"/>
      <c r="BH7371"/>
      <c r="BI7371"/>
      <c r="BJ7371"/>
      <c r="BK7371"/>
      <c r="BL7371"/>
      <c r="BM7371"/>
      <c r="BN7371"/>
      <c r="BO7371"/>
    </row>
    <row r="7372" spans="1:67" ht="15" x14ac:dyDescent="0.25">
      <c r="A7372" s="245" t="s">
        <v>66</v>
      </c>
      <c r="B7372" s="245" t="s">
        <v>65</v>
      </c>
      <c r="C7372" s="245" t="s">
        <v>64</v>
      </c>
      <c r="D7372" s="245" t="s">
        <v>63</v>
      </c>
      <c r="E7372" s="246" t="s">
        <v>44</v>
      </c>
      <c r="F7372" s="245" t="s">
        <v>44</v>
      </c>
      <c r="G7372" s="245" t="s">
        <v>14707</v>
      </c>
      <c r="H7372" s="245" t="s">
        <v>14708</v>
      </c>
      <c r="I7372" s="245" t="s">
        <v>60</v>
      </c>
      <c r="J7372" s="245" t="s">
        <v>59</v>
      </c>
      <c r="K7372" s="246" t="s">
        <v>25892</v>
      </c>
      <c r="L7372" s="245" t="s">
        <v>58</v>
      </c>
      <c r="M7372"/>
      <c r="N7372"/>
      <c r="O7372"/>
      <c r="P7372"/>
      <c r="Q7372"/>
      <c r="R7372"/>
      <c r="S7372"/>
      <c r="T7372"/>
      <c r="U7372"/>
      <c r="V7372"/>
      <c r="W7372"/>
      <c r="X7372"/>
      <c r="Y7372"/>
      <c r="Z7372"/>
      <c r="AA7372"/>
      <c r="AB7372"/>
      <c r="AC7372"/>
      <c r="AD7372"/>
      <c r="AE7372"/>
      <c r="AF7372"/>
      <c r="AG7372"/>
      <c r="AH7372"/>
      <c r="AI7372"/>
      <c r="AJ7372"/>
      <c r="AK7372"/>
      <c r="AL7372"/>
      <c r="AM7372"/>
      <c r="AN7372"/>
      <c r="AO7372"/>
      <c r="AP7372"/>
      <c r="AQ7372"/>
      <c r="AR7372"/>
      <c r="AS7372"/>
      <c r="AT7372"/>
      <c r="AU7372"/>
      <c r="AV7372"/>
      <c r="AW7372"/>
      <c r="AX7372"/>
      <c r="AY7372"/>
      <c r="AZ7372"/>
      <c r="BA7372"/>
      <c r="BB7372"/>
      <c r="BC7372"/>
      <c r="BD7372"/>
      <c r="BE7372"/>
      <c r="BF7372"/>
      <c r="BG7372"/>
      <c r="BH7372"/>
      <c r="BI7372"/>
      <c r="BJ7372"/>
      <c r="BK7372"/>
      <c r="BL7372"/>
      <c r="BM7372"/>
      <c r="BN7372"/>
      <c r="BO7372"/>
    </row>
    <row r="7373" spans="1:67" ht="15" x14ac:dyDescent="0.25">
      <c r="A7373" s="245" t="s">
        <v>66</v>
      </c>
      <c r="B7373" s="245" t="s">
        <v>65</v>
      </c>
      <c r="C7373" s="245" t="s">
        <v>64</v>
      </c>
      <c r="D7373" s="245" t="s">
        <v>63</v>
      </c>
      <c r="E7373" s="246" t="s">
        <v>44</v>
      </c>
      <c r="F7373" s="245" t="s">
        <v>44</v>
      </c>
      <c r="G7373" s="245" t="s">
        <v>14709</v>
      </c>
      <c r="H7373" s="245" t="s">
        <v>14710</v>
      </c>
      <c r="I7373" s="245" t="s">
        <v>60</v>
      </c>
      <c r="J7373" s="245" t="s">
        <v>59</v>
      </c>
      <c r="K7373" s="246" t="s">
        <v>9138</v>
      </c>
      <c r="L7373" s="245" t="s">
        <v>58</v>
      </c>
      <c r="M7373"/>
      <c r="N7373"/>
      <c r="O7373"/>
      <c r="P7373"/>
      <c r="Q7373"/>
      <c r="R7373"/>
      <c r="S7373"/>
      <c r="T7373"/>
      <c r="U7373"/>
      <c r="V7373"/>
      <c r="W7373"/>
      <c r="X7373"/>
      <c r="Y7373"/>
      <c r="Z7373"/>
      <c r="AA7373"/>
      <c r="AB7373"/>
      <c r="AC7373"/>
      <c r="AD7373"/>
      <c r="AE7373"/>
      <c r="AF7373"/>
      <c r="AG7373"/>
      <c r="AH7373"/>
      <c r="AI7373"/>
      <c r="AJ7373"/>
      <c r="AK7373"/>
      <c r="AL7373"/>
      <c r="AM7373"/>
      <c r="AN7373"/>
      <c r="AO7373"/>
      <c r="AP7373"/>
      <c r="AQ7373"/>
      <c r="AR7373"/>
      <c r="AS7373"/>
      <c r="AT7373"/>
      <c r="AU7373"/>
      <c r="AV7373"/>
      <c r="AW7373"/>
      <c r="AX7373"/>
      <c r="AY7373"/>
      <c r="AZ7373"/>
      <c r="BA7373"/>
      <c r="BB7373"/>
      <c r="BC7373"/>
      <c r="BD7373"/>
      <c r="BE7373"/>
      <c r="BF7373"/>
      <c r="BG7373"/>
      <c r="BH7373"/>
      <c r="BI7373"/>
      <c r="BJ7373"/>
      <c r="BK7373"/>
      <c r="BL7373"/>
      <c r="BM7373"/>
      <c r="BN7373"/>
      <c r="BO7373"/>
    </row>
    <row r="7374" spans="1:67" ht="15" x14ac:dyDescent="0.25">
      <c r="A7374" s="245" t="s">
        <v>66</v>
      </c>
      <c r="B7374" s="245" t="s">
        <v>65</v>
      </c>
      <c r="C7374" s="245" t="s">
        <v>64</v>
      </c>
      <c r="D7374" s="245" t="s">
        <v>63</v>
      </c>
      <c r="E7374" s="246" t="s">
        <v>44</v>
      </c>
      <c r="F7374" s="245" t="s">
        <v>44</v>
      </c>
      <c r="G7374" s="245" t="s">
        <v>14711</v>
      </c>
      <c r="H7374" s="245" t="s">
        <v>14712</v>
      </c>
      <c r="I7374" s="245" t="s">
        <v>60</v>
      </c>
      <c r="J7374" s="245" t="s">
        <v>59</v>
      </c>
      <c r="K7374" s="246" t="s">
        <v>16294</v>
      </c>
      <c r="L7374" s="245" t="s">
        <v>58</v>
      </c>
      <c r="M7374"/>
      <c r="N7374"/>
      <c r="O7374"/>
      <c r="P7374"/>
      <c r="Q7374"/>
      <c r="R7374"/>
      <c r="S7374"/>
      <c r="T7374"/>
      <c r="U7374"/>
      <c r="V7374"/>
      <c r="W7374"/>
      <c r="X7374"/>
      <c r="Y7374"/>
      <c r="Z7374"/>
      <c r="AA7374"/>
      <c r="AB7374"/>
      <c r="AC7374"/>
      <c r="AD7374"/>
      <c r="AE7374"/>
      <c r="AF7374"/>
      <c r="AG7374"/>
      <c r="AH7374"/>
      <c r="AI7374"/>
      <c r="AJ7374"/>
      <c r="AK7374"/>
      <c r="AL7374"/>
      <c r="AM7374"/>
      <c r="AN7374"/>
      <c r="AO7374"/>
      <c r="AP7374"/>
      <c r="AQ7374"/>
      <c r="AR7374"/>
      <c r="AS7374"/>
      <c r="AT7374"/>
      <c r="AU7374"/>
      <c r="AV7374"/>
      <c r="AW7374"/>
      <c r="AX7374"/>
      <c r="AY7374"/>
      <c r="AZ7374"/>
      <c r="BA7374"/>
      <c r="BB7374"/>
      <c r="BC7374"/>
      <c r="BD7374"/>
      <c r="BE7374"/>
      <c r="BF7374"/>
      <c r="BG7374"/>
      <c r="BH7374"/>
      <c r="BI7374"/>
      <c r="BJ7374"/>
      <c r="BK7374"/>
      <c r="BL7374"/>
      <c r="BM7374"/>
      <c r="BN7374"/>
      <c r="BO7374"/>
    </row>
    <row r="7375" spans="1:67" ht="15" x14ac:dyDescent="0.25">
      <c r="A7375" s="245" t="s">
        <v>66</v>
      </c>
      <c r="B7375" s="245" t="s">
        <v>65</v>
      </c>
      <c r="C7375" s="245" t="s">
        <v>64</v>
      </c>
      <c r="D7375" s="245" t="s">
        <v>63</v>
      </c>
      <c r="E7375" s="246" t="s">
        <v>44</v>
      </c>
      <c r="F7375" s="245" t="s">
        <v>44</v>
      </c>
      <c r="G7375" s="245" t="s">
        <v>14714</v>
      </c>
      <c r="H7375" s="245" t="s">
        <v>14715</v>
      </c>
      <c r="I7375" s="245" t="s">
        <v>60</v>
      </c>
      <c r="J7375" s="245" t="s">
        <v>59</v>
      </c>
      <c r="K7375" s="246" t="s">
        <v>25893</v>
      </c>
      <c r="L7375" s="245" t="s">
        <v>58</v>
      </c>
      <c r="M7375"/>
      <c r="N7375"/>
      <c r="O7375"/>
      <c r="P7375"/>
      <c r="Q7375"/>
      <c r="R7375"/>
      <c r="S7375"/>
      <c r="T7375"/>
      <c r="U7375"/>
      <c r="V7375"/>
      <c r="W7375"/>
      <c r="X7375"/>
      <c r="Y7375"/>
      <c r="Z7375"/>
      <c r="AA7375"/>
      <c r="AB7375"/>
      <c r="AC7375"/>
      <c r="AD7375"/>
      <c r="AE7375"/>
      <c r="AF7375"/>
      <c r="AG7375"/>
      <c r="AH7375"/>
      <c r="AI7375"/>
      <c r="AJ7375"/>
      <c r="AK7375"/>
      <c r="AL7375"/>
      <c r="AM7375"/>
      <c r="AN7375"/>
      <c r="AO7375"/>
      <c r="AP7375"/>
      <c r="AQ7375"/>
      <c r="AR7375"/>
      <c r="AS7375"/>
      <c r="AT7375"/>
      <c r="AU7375"/>
      <c r="AV7375"/>
      <c r="AW7375"/>
      <c r="AX7375"/>
      <c r="AY7375"/>
      <c r="AZ7375"/>
      <c r="BA7375"/>
      <c r="BB7375"/>
      <c r="BC7375"/>
      <c r="BD7375"/>
      <c r="BE7375"/>
      <c r="BF7375"/>
      <c r="BG7375"/>
      <c r="BH7375"/>
      <c r="BI7375"/>
      <c r="BJ7375"/>
      <c r="BK7375"/>
      <c r="BL7375"/>
      <c r="BM7375"/>
      <c r="BN7375"/>
      <c r="BO7375"/>
    </row>
    <row r="7376" spans="1:67" ht="15" x14ac:dyDescent="0.25">
      <c r="A7376" s="245" t="s">
        <v>66</v>
      </c>
      <c r="B7376" s="245" t="s">
        <v>65</v>
      </c>
      <c r="C7376" s="245" t="s">
        <v>64</v>
      </c>
      <c r="D7376" s="245" t="s">
        <v>63</v>
      </c>
      <c r="E7376" s="246" t="s">
        <v>44</v>
      </c>
      <c r="F7376" s="245" t="s">
        <v>44</v>
      </c>
      <c r="G7376" s="245" t="s">
        <v>14717</v>
      </c>
      <c r="H7376" s="245" t="s">
        <v>14718</v>
      </c>
      <c r="I7376" s="245" t="s">
        <v>60</v>
      </c>
      <c r="J7376" s="245" t="s">
        <v>59</v>
      </c>
      <c r="K7376" s="246" t="s">
        <v>25894</v>
      </c>
      <c r="L7376" s="245" t="s">
        <v>58</v>
      </c>
      <c r="M7376"/>
      <c r="N7376"/>
      <c r="O7376"/>
      <c r="P7376"/>
      <c r="Q7376"/>
      <c r="R7376"/>
      <c r="S7376"/>
      <c r="T7376"/>
      <c r="U7376"/>
      <c r="V7376"/>
      <c r="W7376"/>
      <c r="X7376"/>
      <c r="Y7376"/>
      <c r="Z7376"/>
      <c r="AA7376"/>
      <c r="AB7376"/>
      <c r="AC7376"/>
      <c r="AD7376"/>
      <c r="AE7376"/>
      <c r="AF7376"/>
      <c r="AG7376"/>
      <c r="AH7376"/>
      <c r="AI7376"/>
      <c r="AJ7376"/>
      <c r="AK7376"/>
      <c r="AL7376"/>
      <c r="AM7376"/>
      <c r="AN7376"/>
      <c r="AO7376"/>
      <c r="AP7376"/>
      <c r="AQ7376"/>
      <c r="AR7376"/>
      <c r="AS7376"/>
      <c r="AT7376"/>
      <c r="AU7376"/>
      <c r="AV7376"/>
      <c r="AW7376"/>
      <c r="AX7376"/>
      <c r="AY7376"/>
      <c r="AZ7376"/>
      <c r="BA7376"/>
      <c r="BB7376"/>
      <c r="BC7376"/>
      <c r="BD7376"/>
      <c r="BE7376"/>
      <c r="BF7376"/>
      <c r="BG7376"/>
      <c r="BH7376"/>
      <c r="BI7376"/>
      <c r="BJ7376"/>
      <c r="BK7376"/>
      <c r="BL7376"/>
      <c r="BM7376"/>
      <c r="BN7376"/>
      <c r="BO7376"/>
    </row>
    <row r="7377" spans="1:67" ht="15" x14ac:dyDescent="0.25">
      <c r="A7377" s="245" t="s">
        <v>66</v>
      </c>
      <c r="B7377" s="245" t="s">
        <v>65</v>
      </c>
      <c r="C7377" s="245" t="s">
        <v>64</v>
      </c>
      <c r="D7377" s="245" t="s">
        <v>63</v>
      </c>
      <c r="E7377" s="246" t="s">
        <v>44</v>
      </c>
      <c r="F7377" s="245" t="s">
        <v>44</v>
      </c>
      <c r="G7377" s="245" t="s">
        <v>14719</v>
      </c>
      <c r="H7377" s="245" t="s">
        <v>14720</v>
      </c>
      <c r="I7377" s="245" t="s">
        <v>60</v>
      </c>
      <c r="J7377" s="245" t="s">
        <v>59</v>
      </c>
      <c r="K7377" s="246" t="s">
        <v>15132</v>
      </c>
      <c r="L7377" s="245" t="s">
        <v>58</v>
      </c>
      <c r="M7377"/>
      <c r="N7377"/>
      <c r="O7377"/>
      <c r="P7377"/>
      <c r="Q7377"/>
      <c r="R7377"/>
      <c r="S7377"/>
      <c r="T7377"/>
      <c r="U7377"/>
      <c r="V7377"/>
      <c r="W7377"/>
      <c r="X7377"/>
      <c r="Y7377"/>
      <c r="Z7377"/>
      <c r="AA7377"/>
      <c r="AB7377"/>
      <c r="AC7377"/>
      <c r="AD7377"/>
      <c r="AE7377"/>
      <c r="AF7377"/>
      <c r="AG7377"/>
      <c r="AH7377"/>
      <c r="AI7377"/>
      <c r="AJ7377"/>
      <c r="AK7377"/>
      <c r="AL7377"/>
      <c r="AM7377"/>
      <c r="AN7377"/>
      <c r="AO7377"/>
      <c r="AP7377"/>
      <c r="AQ7377"/>
      <c r="AR7377"/>
      <c r="AS7377"/>
      <c r="AT7377"/>
      <c r="AU7377"/>
      <c r="AV7377"/>
      <c r="AW7377"/>
      <c r="AX7377"/>
      <c r="AY7377"/>
      <c r="AZ7377"/>
      <c r="BA7377"/>
      <c r="BB7377"/>
      <c r="BC7377"/>
      <c r="BD7377"/>
      <c r="BE7377"/>
      <c r="BF7377"/>
      <c r="BG7377"/>
      <c r="BH7377"/>
      <c r="BI7377"/>
      <c r="BJ7377"/>
      <c r="BK7377"/>
      <c r="BL7377"/>
      <c r="BM7377"/>
      <c r="BN7377"/>
      <c r="BO7377"/>
    </row>
    <row r="7378" spans="1:67" ht="15" x14ac:dyDescent="0.25">
      <c r="A7378" s="245" t="s">
        <v>66</v>
      </c>
      <c r="B7378" s="245" t="s">
        <v>65</v>
      </c>
      <c r="C7378" s="245" t="s">
        <v>64</v>
      </c>
      <c r="D7378" s="245" t="s">
        <v>63</v>
      </c>
      <c r="E7378" s="246" t="s">
        <v>44</v>
      </c>
      <c r="F7378" s="245" t="s">
        <v>44</v>
      </c>
      <c r="G7378" s="245" t="s">
        <v>14721</v>
      </c>
      <c r="H7378" s="245" t="s">
        <v>14722</v>
      </c>
      <c r="I7378" s="245" t="s">
        <v>60</v>
      </c>
      <c r="J7378" s="245" t="s">
        <v>59</v>
      </c>
      <c r="K7378" s="246" t="s">
        <v>16572</v>
      </c>
      <c r="L7378" s="245" t="s">
        <v>58</v>
      </c>
      <c r="M7378"/>
      <c r="N7378"/>
      <c r="O7378"/>
      <c r="P7378"/>
      <c r="Q7378"/>
      <c r="R7378"/>
      <c r="S7378"/>
      <c r="T7378"/>
      <c r="U7378"/>
      <c r="V7378"/>
      <c r="W7378"/>
      <c r="X7378"/>
      <c r="Y7378"/>
      <c r="Z7378"/>
      <c r="AA7378"/>
      <c r="AB7378"/>
      <c r="AC7378"/>
      <c r="AD7378"/>
      <c r="AE7378"/>
      <c r="AF7378"/>
      <c r="AG7378"/>
      <c r="AH7378"/>
      <c r="AI7378"/>
      <c r="AJ7378"/>
      <c r="AK7378"/>
      <c r="AL7378"/>
      <c r="AM7378"/>
      <c r="AN7378"/>
      <c r="AO7378"/>
      <c r="AP7378"/>
      <c r="AQ7378"/>
      <c r="AR7378"/>
      <c r="AS7378"/>
      <c r="AT7378"/>
      <c r="AU7378"/>
      <c r="AV7378"/>
      <c r="AW7378"/>
      <c r="AX7378"/>
      <c r="AY7378"/>
      <c r="AZ7378"/>
      <c r="BA7378"/>
      <c r="BB7378"/>
      <c r="BC7378"/>
      <c r="BD7378"/>
      <c r="BE7378"/>
      <c r="BF7378"/>
      <c r="BG7378"/>
      <c r="BH7378"/>
      <c r="BI7378"/>
      <c r="BJ7378"/>
      <c r="BK7378"/>
      <c r="BL7378"/>
      <c r="BM7378"/>
      <c r="BN7378"/>
      <c r="BO7378"/>
    </row>
    <row r="7379" spans="1:67" ht="15" x14ac:dyDescent="0.25">
      <c r="A7379" s="245" t="s">
        <v>66</v>
      </c>
      <c r="B7379" s="245" t="s">
        <v>65</v>
      </c>
      <c r="C7379" s="245" t="s">
        <v>64</v>
      </c>
      <c r="D7379" s="245" t="s">
        <v>63</v>
      </c>
      <c r="E7379" s="246" t="s">
        <v>44</v>
      </c>
      <c r="F7379" s="245" t="s">
        <v>44</v>
      </c>
      <c r="G7379" s="245" t="s">
        <v>14723</v>
      </c>
      <c r="H7379" s="245" t="s">
        <v>14724</v>
      </c>
      <c r="I7379" s="245" t="s">
        <v>60</v>
      </c>
      <c r="J7379" s="245" t="s">
        <v>59</v>
      </c>
      <c r="K7379" s="246" t="s">
        <v>25895</v>
      </c>
      <c r="L7379" s="245" t="s">
        <v>58</v>
      </c>
      <c r="M7379"/>
      <c r="N7379"/>
      <c r="O7379"/>
      <c r="P7379"/>
      <c r="Q7379"/>
      <c r="R7379"/>
      <c r="S7379"/>
      <c r="T7379"/>
      <c r="U7379"/>
      <c r="V7379"/>
      <c r="W7379"/>
      <c r="X7379"/>
      <c r="Y7379"/>
      <c r="Z7379"/>
      <c r="AA7379"/>
      <c r="AB7379"/>
      <c r="AC7379"/>
      <c r="AD7379"/>
      <c r="AE7379"/>
      <c r="AF7379"/>
      <c r="AG7379"/>
      <c r="AH7379"/>
      <c r="AI7379"/>
      <c r="AJ7379"/>
      <c r="AK7379"/>
      <c r="AL7379"/>
      <c r="AM7379"/>
      <c r="AN7379"/>
      <c r="AO7379"/>
      <c r="AP7379"/>
      <c r="AQ7379"/>
      <c r="AR7379"/>
      <c r="AS7379"/>
      <c r="AT7379"/>
      <c r="AU7379"/>
      <c r="AV7379"/>
      <c r="AW7379"/>
      <c r="AX7379"/>
      <c r="AY7379"/>
      <c r="AZ7379"/>
      <c r="BA7379"/>
      <c r="BB7379"/>
      <c r="BC7379"/>
      <c r="BD7379"/>
      <c r="BE7379"/>
      <c r="BF7379"/>
      <c r="BG7379"/>
      <c r="BH7379"/>
      <c r="BI7379"/>
      <c r="BJ7379"/>
      <c r="BK7379"/>
      <c r="BL7379"/>
      <c r="BM7379"/>
      <c r="BN7379"/>
      <c r="BO7379"/>
    </row>
    <row r="7380" spans="1:67" ht="15" x14ac:dyDescent="0.25">
      <c r="A7380" s="245" t="s">
        <v>66</v>
      </c>
      <c r="B7380" s="245" t="s">
        <v>65</v>
      </c>
      <c r="C7380" s="245" t="s">
        <v>64</v>
      </c>
      <c r="D7380" s="245" t="s">
        <v>63</v>
      </c>
      <c r="E7380" s="246" t="s">
        <v>44</v>
      </c>
      <c r="F7380" s="245" t="s">
        <v>44</v>
      </c>
      <c r="G7380" s="245" t="s">
        <v>14725</v>
      </c>
      <c r="H7380" s="245" t="s">
        <v>14726</v>
      </c>
      <c r="I7380" s="245" t="s">
        <v>60</v>
      </c>
      <c r="J7380" s="245" t="s">
        <v>59</v>
      </c>
      <c r="K7380" s="246" t="s">
        <v>25896</v>
      </c>
      <c r="L7380" s="245" t="s">
        <v>58</v>
      </c>
      <c r="M7380"/>
      <c r="N7380"/>
      <c r="O7380"/>
      <c r="P7380"/>
      <c r="Q7380"/>
      <c r="R7380"/>
      <c r="S7380"/>
      <c r="T7380"/>
      <c r="U7380"/>
      <c r="V7380"/>
      <c r="W7380"/>
      <c r="X7380"/>
      <c r="Y7380"/>
      <c r="Z7380"/>
      <c r="AA7380"/>
      <c r="AB7380"/>
      <c r="AC7380"/>
      <c r="AD7380"/>
      <c r="AE7380"/>
      <c r="AF7380"/>
      <c r="AG7380"/>
      <c r="AH7380"/>
      <c r="AI7380"/>
      <c r="AJ7380"/>
      <c r="AK7380"/>
      <c r="AL7380"/>
      <c r="AM7380"/>
      <c r="AN7380"/>
      <c r="AO7380"/>
      <c r="AP7380"/>
      <c r="AQ7380"/>
      <c r="AR7380"/>
      <c r="AS7380"/>
      <c r="AT7380"/>
      <c r="AU7380"/>
      <c r="AV7380"/>
      <c r="AW7380"/>
      <c r="AX7380"/>
      <c r="AY7380"/>
      <c r="AZ7380"/>
      <c r="BA7380"/>
      <c r="BB7380"/>
      <c r="BC7380"/>
      <c r="BD7380"/>
      <c r="BE7380"/>
      <c r="BF7380"/>
      <c r="BG7380"/>
      <c r="BH7380"/>
      <c r="BI7380"/>
      <c r="BJ7380"/>
      <c r="BK7380"/>
      <c r="BL7380"/>
      <c r="BM7380"/>
      <c r="BN7380"/>
      <c r="BO7380"/>
    </row>
    <row r="7381" spans="1:67" ht="15" x14ac:dyDescent="0.25">
      <c r="A7381" s="245" t="s">
        <v>66</v>
      </c>
      <c r="B7381" s="245" t="s">
        <v>65</v>
      </c>
      <c r="C7381" s="245" t="s">
        <v>64</v>
      </c>
      <c r="D7381" s="245" t="s">
        <v>63</v>
      </c>
      <c r="E7381" s="246" t="s">
        <v>44</v>
      </c>
      <c r="F7381" s="245" t="s">
        <v>44</v>
      </c>
      <c r="G7381" s="245" t="s">
        <v>14728</v>
      </c>
      <c r="H7381" s="245" t="s">
        <v>14729</v>
      </c>
      <c r="I7381" s="245" t="s">
        <v>60</v>
      </c>
      <c r="J7381" s="245" t="s">
        <v>59</v>
      </c>
      <c r="K7381" s="246" t="s">
        <v>25897</v>
      </c>
      <c r="L7381" s="245" t="s">
        <v>58</v>
      </c>
      <c r="M7381"/>
      <c r="N7381"/>
      <c r="O7381"/>
      <c r="P7381"/>
      <c r="Q7381"/>
      <c r="R7381"/>
      <c r="S7381"/>
      <c r="T7381"/>
      <c r="U7381"/>
      <c r="V7381"/>
      <c r="W7381"/>
      <c r="X7381"/>
      <c r="Y7381"/>
      <c r="Z7381"/>
      <c r="AA7381"/>
      <c r="AB7381"/>
      <c r="AC7381"/>
      <c r="AD7381"/>
      <c r="AE7381"/>
      <c r="AF7381"/>
      <c r="AG7381"/>
      <c r="AH7381"/>
      <c r="AI7381"/>
      <c r="AJ7381"/>
      <c r="AK7381"/>
      <c r="AL7381"/>
      <c r="AM7381"/>
      <c r="AN7381"/>
      <c r="AO7381"/>
      <c r="AP7381"/>
      <c r="AQ7381"/>
      <c r="AR7381"/>
      <c r="AS7381"/>
      <c r="AT7381"/>
      <c r="AU7381"/>
      <c r="AV7381"/>
      <c r="AW7381"/>
      <c r="AX7381"/>
      <c r="AY7381"/>
      <c r="AZ7381"/>
      <c r="BA7381"/>
      <c r="BB7381"/>
      <c r="BC7381"/>
      <c r="BD7381"/>
      <c r="BE7381"/>
      <c r="BF7381"/>
      <c r="BG7381"/>
      <c r="BH7381"/>
      <c r="BI7381"/>
      <c r="BJ7381"/>
      <c r="BK7381"/>
      <c r="BL7381"/>
      <c r="BM7381"/>
      <c r="BN7381"/>
      <c r="BO7381"/>
    </row>
    <row r="7382" spans="1:67" ht="15" x14ac:dyDescent="0.25">
      <c r="A7382" s="245" t="s">
        <v>66</v>
      </c>
      <c r="B7382" s="245" t="s">
        <v>65</v>
      </c>
      <c r="C7382" s="245" t="s">
        <v>64</v>
      </c>
      <c r="D7382" s="245" t="s">
        <v>63</v>
      </c>
      <c r="E7382" s="246" t="s">
        <v>44</v>
      </c>
      <c r="F7382" s="245" t="s">
        <v>44</v>
      </c>
      <c r="G7382" s="245" t="s">
        <v>14730</v>
      </c>
      <c r="H7382" s="245" t="s">
        <v>14731</v>
      </c>
      <c r="I7382" s="245" t="s">
        <v>60</v>
      </c>
      <c r="J7382" s="245" t="s">
        <v>59</v>
      </c>
      <c r="K7382" s="246" t="s">
        <v>9074</v>
      </c>
      <c r="L7382" s="245" t="s">
        <v>58</v>
      </c>
      <c r="M7382"/>
      <c r="N7382"/>
      <c r="O7382"/>
      <c r="P7382"/>
      <c r="Q7382"/>
      <c r="R7382"/>
      <c r="S7382"/>
      <c r="T7382"/>
      <c r="U7382"/>
      <c r="V7382"/>
      <c r="W7382"/>
      <c r="X7382"/>
      <c r="Y7382"/>
      <c r="Z7382"/>
      <c r="AA7382"/>
      <c r="AB7382"/>
      <c r="AC7382"/>
      <c r="AD7382"/>
      <c r="AE7382"/>
      <c r="AF7382"/>
      <c r="AG7382"/>
      <c r="AH7382"/>
      <c r="AI7382"/>
      <c r="AJ7382"/>
      <c r="AK7382"/>
      <c r="AL7382"/>
      <c r="AM7382"/>
      <c r="AN7382"/>
      <c r="AO7382"/>
      <c r="AP7382"/>
      <c r="AQ7382"/>
      <c r="AR7382"/>
      <c r="AS7382"/>
      <c r="AT7382"/>
      <c r="AU7382"/>
      <c r="AV7382"/>
      <c r="AW7382"/>
      <c r="AX7382"/>
      <c r="AY7382"/>
      <c r="AZ7382"/>
      <c r="BA7382"/>
      <c r="BB7382"/>
      <c r="BC7382"/>
      <c r="BD7382"/>
      <c r="BE7382"/>
      <c r="BF7382"/>
      <c r="BG7382"/>
      <c r="BH7382"/>
      <c r="BI7382"/>
      <c r="BJ7382"/>
      <c r="BK7382"/>
      <c r="BL7382"/>
      <c r="BM7382"/>
      <c r="BN7382"/>
      <c r="BO7382"/>
    </row>
    <row r="7383" spans="1:67" ht="15" x14ac:dyDescent="0.25">
      <c r="A7383" s="245" t="s">
        <v>66</v>
      </c>
      <c r="B7383" s="245" t="s">
        <v>65</v>
      </c>
      <c r="C7383" s="245" t="s">
        <v>64</v>
      </c>
      <c r="D7383" s="245" t="s">
        <v>63</v>
      </c>
      <c r="E7383" s="246" t="s">
        <v>44</v>
      </c>
      <c r="F7383" s="245" t="s">
        <v>44</v>
      </c>
      <c r="G7383" s="245" t="s">
        <v>14732</v>
      </c>
      <c r="H7383" s="245" t="s">
        <v>14733</v>
      </c>
      <c r="I7383" s="245" t="s">
        <v>60</v>
      </c>
      <c r="J7383" s="245" t="s">
        <v>59</v>
      </c>
      <c r="K7383" s="246" t="s">
        <v>8582</v>
      </c>
      <c r="L7383" s="245" t="s">
        <v>58</v>
      </c>
      <c r="M7383"/>
      <c r="N7383"/>
      <c r="O7383"/>
      <c r="P7383"/>
      <c r="Q7383"/>
      <c r="R7383"/>
      <c r="S7383"/>
      <c r="T7383"/>
      <c r="U7383"/>
      <c r="V7383"/>
      <c r="W7383"/>
      <c r="X7383"/>
      <c r="Y7383"/>
      <c r="Z7383"/>
      <c r="AA7383"/>
      <c r="AB7383"/>
      <c r="AC7383"/>
      <c r="AD7383"/>
      <c r="AE7383"/>
      <c r="AF7383"/>
      <c r="AG7383"/>
      <c r="AH7383"/>
      <c r="AI7383"/>
      <c r="AJ7383"/>
      <c r="AK7383"/>
      <c r="AL7383"/>
      <c r="AM7383"/>
      <c r="AN7383"/>
      <c r="AO7383"/>
      <c r="AP7383"/>
      <c r="AQ7383"/>
      <c r="AR7383"/>
      <c r="AS7383"/>
      <c r="AT7383"/>
      <c r="AU7383"/>
      <c r="AV7383"/>
      <c r="AW7383"/>
      <c r="AX7383"/>
      <c r="AY7383"/>
      <c r="AZ7383"/>
      <c r="BA7383"/>
      <c r="BB7383"/>
      <c r="BC7383"/>
      <c r="BD7383"/>
      <c r="BE7383"/>
      <c r="BF7383"/>
      <c r="BG7383"/>
      <c r="BH7383"/>
      <c r="BI7383"/>
      <c r="BJ7383"/>
      <c r="BK7383"/>
      <c r="BL7383"/>
      <c r="BM7383"/>
      <c r="BN7383"/>
      <c r="BO7383"/>
    </row>
    <row r="7384" spans="1:67" ht="15" x14ac:dyDescent="0.25">
      <c r="A7384" s="245" t="s">
        <v>66</v>
      </c>
      <c r="B7384" s="245" t="s">
        <v>65</v>
      </c>
      <c r="C7384" s="245" t="s">
        <v>64</v>
      </c>
      <c r="D7384" s="245" t="s">
        <v>63</v>
      </c>
      <c r="E7384" s="246" t="s">
        <v>44</v>
      </c>
      <c r="F7384" s="245" t="s">
        <v>44</v>
      </c>
      <c r="G7384" s="245" t="s">
        <v>14734</v>
      </c>
      <c r="H7384" s="245" t="s">
        <v>14735</v>
      </c>
      <c r="I7384" s="245" t="s">
        <v>60</v>
      </c>
      <c r="J7384" s="245" t="s">
        <v>59</v>
      </c>
      <c r="K7384" s="246" t="s">
        <v>1718</v>
      </c>
      <c r="L7384" s="245" t="s">
        <v>58</v>
      </c>
      <c r="M7384"/>
      <c r="N7384"/>
      <c r="O7384"/>
      <c r="P7384"/>
      <c r="Q7384"/>
      <c r="R7384"/>
      <c r="S7384"/>
      <c r="T7384"/>
      <c r="U7384"/>
      <c r="V7384"/>
      <c r="W7384"/>
      <c r="X7384"/>
      <c r="Y7384"/>
      <c r="Z7384"/>
      <c r="AA7384"/>
      <c r="AB7384"/>
      <c r="AC7384"/>
      <c r="AD7384"/>
      <c r="AE7384"/>
      <c r="AF7384"/>
      <c r="AG7384"/>
      <c r="AH7384"/>
      <c r="AI7384"/>
      <c r="AJ7384"/>
      <c r="AK7384"/>
      <c r="AL7384"/>
      <c r="AM7384"/>
      <c r="AN7384"/>
      <c r="AO7384"/>
      <c r="AP7384"/>
      <c r="AQ7384"/>
      <c r="AR7384"/>
      <c r="AS7384"/>
      <c r="AT7384"/>
      <c r="AU7384"/>
      <c r="AV7384"/>
      <c r="AW7384"/>
      <c r="AX7384"/>
      <c r="AY7384"/>
      <c r="AZ7384"/>
      <c r="BA7384"/>
      <c r="BB7384"/>
      <c r="BC7384"/>
      <c r="BD7384"/>
      <c r="BE7384"/>
      <c r="BF7384"/>
      <c r="BG7384"/>
      <c r="BH7384"/>
      <c r="BI7384"/>
      <c r="BJ7384"/>
      <c r="BK7384"/>
      <c r="BL7384"/>
      <c r="BM7384"/>
      <c r="BN7384"/>
      <c r="BO7384"/>
    </row>
    <row r="7385" spans="1:67" ht="15" x14ac:dyDescent="0.25">
      <c r="A7385" s="245" t="s">
        <v>66</v>
      </c>
      <c r="B7385" s="245" t="s">
        <v>65</v>
      </c>
      <c r="C7385" s="245" t="s">
        <v>64</v>
      </c>
      <c r="D7385" s="245" t="s">
        <v>63</v>
      </c>
      <c r="E7385" s="246" t="s">
        <v>44</v>
      </c>
      <c r="F7385" s="245" t="s">
        <v>44</v>
      </c>
      <c r="G7385" s="245" t="s">
        <v>14736</v>
      </c>
      <c r="H7385" s="245" t="s">
        <v>14737</v>
      </c>
      <c r="I7385" s="245" t="s">
        <v>60</v>
      </c>
      <c r="J7385" s="245" t="s">
        <v>59</v>
      </c>
      <c r="K7385" s="246" t="s">
        <v>10490</v>
      </c>
      <c r="L7385" s="245" t="s">
        <v>58</v>
      </c>
      <c r="M7385"/>
      <c r="N7385"/>
      <c r="O7385"/>
      <c r="P7385"/>
      <c r="Q7385"/>
      <c r="R7385"/>
      <c r="S7385"/>
      <c r="T7385"/>
      <c r="U7385"/>
      <c r="V7385"/>
      <c r="W7385"/>
      <c r="X7385"/>
      <c r="Y7385"/>
      <c r="Z7385"/>
      <c r="AA7385"/>
      <c r="AB7385"/>
      <c r="AC7385"/>
      <c r="AD7385"/>
      <c r="AE7385"/>
      <c r="AF7385"/>
      <c r="AG7385"/>
      <c r="AH7385"/>
      <c r="AI7385"/>
      <c r="AJ7385"/>
      <c r="AK7385"/>
      <c r="AL7385"/>
      <c r="AM7385"/>
      <c r="AN7385"/>
      <c r="AO7385"/>
      <c r="AP7385"/>
      <c r="AQ7385"/>
      <c r="AR7385"/>
      <c r="AS7385"/>
      <c r="AT7385"/>
      <c r="AU7385"/>
      <c r="AV7385"/>
      <c r="AW7385"/>
      <c r="AX7385"/>
      <c r="AY7385"/>
      <c r="AZ7385"/>
      <c r="BA7385"/>
      <c r="BB7385"/>
      <c r="BC7385"/>
      <c r="BD7385"/>
      <c r="BE7385"/>
      <c r="BF7385"/>
      <c r="BG7385"/>
      <c r="BH7385"/>
      <c r="BI7385"/>
      <c r="BJ7385"/>
      <c r="BK7385"/>
      <c r="BL7385"/>
      <c r="BM7385"/>
      <c r="BN7385"/>
      <c r="BO7385"/>
    </row>
    <row r="7386" spans="1:67" ht="15" x14ac:dyDescent="0.25">
      <c r="A7386" s="245" t="s">
        <v>66</v>
      </c>
      <c r="B7386" s="245" t="s">
        <v>65</v>
      </c>
      <c r="C7386" s="245" t="s">
        <v>64</v>
      </c>
      <c r="D7386" s="245" t="s">
        <v>63</v>
      </c>
      <c r="E7386" s="246" t="s">
        <v>44</v>
      </c>
      <c r="F7386" s="245" t="s">
        <v>44</v>
      </c>
      <c r="G7386" s="245" t="s">
        <v>14738</v>
      </c>
      <c r="H7386" s="245" t="s">
        <v>14739</v>
      </c>
      <c r="I7386" s="245" t="s">
        <v>60</v>
      </c>
      <c r="J7386" s="245" t="s">
        <v>59</v>
      </c>
      <c r="K7386" s="246" t="s">
        <v>20405</v>
      </c>
      <c r="L7386" s="245" t="s">
        <v>58</v>
      </c>
      <c r="M7386"/>
      <c r="N7386"/>
      <c r="O7386"/>
      <c r="P7386"/>
      <c r="Q7386"/>
      <c r="R7386"/>
      <c r="S7386"/>
      <c r="T7386"/>
      <c r="U7386"/>
      <c r="V7386"/>
      <c r="W7386"/>
      <c r="X7386"/>
      <c r="Y7386"/>
      <c r="Z7386"/>
      <c r="AA7386"/>
      <c r="AB7386"/>
      <c r="AC7386"/>
      <c r="AD7386"/>
      <c r="AE7386"/>
      <c r="AF7386"/>
      <c r="AG7386"/>
      <c r="AH7386"/>
      <c r="AI7386"/>
      <c r="AJ7386"/>
      <c r="AK7386"/>
      <c r="AL7386"/>
      <c r="AM7386"/>
      <c r="AN7386"/>
      <c r="AO7386"/>
      <c r="AP7386"/>
      <c r="AQ7386"/>
      <c r="AR7386"/>
      <c r="AS7386"/>
      <c r="AT7386"/>
      <c r="AU7386"/>
      <c r="AV7386"/>
      <c r="AW7386"/>
      <c r="AX7386"/>
      <c r="AY7386"/>
      <c r="AZ7386"/>
      <c r="BA7386"/>
      <c r="BB7386"/>
      <c r="BC7386"/>
      <c r="BD7386"/>
      <c r="BE7386"/>
      <c r="BF7386"/>
      <c r="BG7386"/>
      <c r="BH7386"/>
      <c r="BI7386"/>
      <c r="BJ7386"/>
      <c r="BK7386"/>
      <c r="BL7386"/>
      <c r="BM7386"/>
      <c r="BN7386"/>
      <c r="BO7386"/>
    </row>
    <row r="7387" spans="1:67" ht="15" x14ac:dyDescent="0.25">
      <c r="A7387" s="245" t="s">
        <v>66</v>
      </c>
      <c r="B7387" s="245" t="s">
        <v>65</v>
      </c>
      <c r="C7387" s="245" t="s">
        <v>64</v>
      </c>
      <c r="D7387" s="245" t="s">
        <v>63</v>
      </c>
      <c r="E7387" s="246" t="s">
        <v>44</v>
      </c>
      <c r="F7387" s="245" t="s">
        <v>44</v>
      </c>
      <c r="G7387" s="245" t="s">
        <v>14740</v>
      </c>
      <c r="H7387" s="245" t="s">
        <v>14741</v>
      </c>
      <c r="I7387" s="245" t="s">
        <v>60</v>
      </c>
      <c r="J7387" s="245" t="s">
        <v>59</v>
      </c>
      <c r="K7387" s="246" t="s">
        <v>10216</v>
      </c>
      <c r="L7387" s="245" t="s">
        <v>58</v>
      </c>
      <c r="M7387"/>
      <c r="N7387"/>
      <c r="O7387"/>
      <c r="P7387"/>
      <c r="Q7387"/>
      <c r="R7387"/>
      <c r="S7387"/>
      <c r="T7387"/>
      <c r="U7387"/>
      <c r="V7387"/>
      <c r="W7387"/>
      <c r="X7387"/>
      <c r="Y7387"/>
      <c r="Z7387"/>
      <c r="AA7387"/>
      <c r="AB7387"/>
      <c r="AC7387"/>
      <c r="AD7387"/>
      <c r="AE7387"/>
      <c r="AF7387"/>
      <c r="AG7387"/>
      <c r="AH7387"/>
      <c r="AI7387"/>
      <c r="AJ7387"/>
      <c r="AK7387"/>
      <c r="AL7387"/>
      <c r="AM7387"/>
      <c r="AN7387"/>
      <c r="AO7387"/>
      <c r="AP7387"/>
      <c r="AQ7387"/>
      <c r="AR7387"/>
      <c r="AS7387"/>
      <c r="AT7387"/>
      <c r="AU7387"/>
      <c r="AV7387"/>
      <c r="AW7387"/>
      <c r="AX7387"/>
      <c r="AY7387"/>
      <c r="AZ7387"/>
      <c r="BA7387"/>
      <c r="BB7387"/>
      <c r="BC7387"/>
      <c r="BD7387"/>
      <c r="BE7387"/>
      <c r="BF7387"/>
      <c r="BG7387"/>
      <c r="BH7387"/>
      <c r="BI7387"/>
      <c r="BJ7387"/>
      <c r="BK7387"/>
      <c r="BL7387"/>
      <c r="BM7387"/>
      <c r="BN7387"/>
      <c r="BO7387"/>
    </row>
    <row r="7388" spans="1:67" ht="15" x14ac:dyDescent="0.25">
      <c r="A7388" s="245" t="s">
        <v>66</v>
      </c>
      <c r="B7388" s="245" t="s">
        <v>65</v>
      </c>
      <c r="C7388" s="245" t="s">
        <v>64</v>
      </c>
      <c r="D7388" s="245" t="s">
        <v>63</v>
      </c>
      <c r="E7388" s="246" t="s">
        <v>44</v>
      </c>
      <c r="F7388" s="245" t="s">
        <v>44</v>
      </c>
      <c r="G7388" s="245" t="s">
        <v>14742</v>
      </c>
      <c r="H7388" s="245" t="s">
        <v>14743</v>
      </c>
      <c r="I7388" s="245" t="s">
        <v>60</v>
      </c>
      <c r="J7388" s="245" t="s">
        <v>59</v>
      </c>
      <c r="K7388" s="246" t="s">
        <v>21534</v>
      </c>
      <c r="L7388" s="245" t="s">
        <v>58</v>
      </c>
      <c r="M7388"/>
      <c r="N7388"/>
      <c r="O7388"/>
      <c r="P7388"/>
      <c r="Q7388"/>
      <c r="R7388"/>
      <c r="S7388"/>
      <c r="T7388"/>
      <c r="U7388"/>
      <c r="V7388"/>
      <c r="W7388"/>
      <c r="X7388"/>
      <c r="Y7388"/>
      <c r="Z7388"/>
      <c r="AA7388"/>
      <c r="AB7388"/>
      <c r="AC7388"/>
      <c r="AD7388"/>
      <c r="AE7388"/>
      <c r="AF7388"/>
      <c r="AG7388"/>
      <c r="AH7388"/>
      <c r="AI7388"/>
      <c r="AJ7388"/>
      <c r="AK7388"/>
      <c r="AL7388"/>
      <c r="AM7388"/>
      <c r="AN7388"/>
      <c r="AO7388"/>
      <c r="AP7388"/>
      <c r="AQ7388"/>
      <c r="AR7388"/>
      <c r="AS7388"/>
      <c r="AT7388"/>
      <c r="AU7388"/>
      <c r="AV7388"/>
      <c r="AW7388"/>
      <c r="AX7388"/>
      <c r="AY7388"/>
      <c r="AZ7388"/>
      <c r="BA7388"/>
      <c r="BB7388"/>
      <c r="BC7388"/>
      <c r="BD7388"/>
      <c r="BE7388"/>
      <c r="BF7388"/>
      <c r="BG7388"/>
      <c r="BH7388"/>
      <c r="BI7388"/>
      <c r="BJ7388"/>
      <c r="BK7388"/>
      <c r="BL7388"/>
      <c r="BM7388"/>
      <c r="BN7388"/>
      <c r="BO7388"/>
    </row>
    <row r="7389" spans="1:67" ht="15" x14ac:dyDescent="0.25">
      <c r="A7389" s="245" t="s">
        <v>66</v>
      </c>
      <c r="B7389" s="245" t="s">
        <v>65</v>
      </c>
      <c r="C7389" s="245" t="s">
        <v>64</v>
      </c>
      <c r="D7389" s="245" t="s">
        <v>63</v>
      </c>
      <c r="E7389" s="246" t="s">
        <v>44</v>
      </c>
      <c r="F7389" s="245" t="s">
        <v>44</v>
      </c>
      <c r="G7389" s="245" t="s">
        <v>14744</v>
      </c>
      <c r="H7389" s="245" t="s">
        <v>14745</v>
      </c>
      <c r="I7389" s="245" t="s">
        <v>60</v>
      </c>
      <c r="J7389" s="245" t="s">
        <v>59</v>
      </c>
      <c r="K7389" s="246" t="s">
        <v>3381</v>
      </c>
      <c r="L7389" s="245" t="s">
        <v>58</v>
      </c>
      <c r="M7389"/>
      <c r="N7389"/>
      <c r="O7389"/>
      <c r="P7389"/>
      <c r="Q7389"/>
      <c r="R7389"/>
      <c r="S7389"/>
      <c r="T7389"/>
      <c r="U7389"/>
      <c r="V7389"/>
      <c r="W7389"/>
      <c r="X7389"/>
      <c r="Y7389"/>
      <c r="Z7389"/>
      <c r="AA7389"/>
      <c r="AB7389"/>
      <c r="AC7389"/>
      <c r="AD7389"/>
      <c r="AE7389"/>
      <c r="AF7389"/>
      <c r="AG7389"/>
      <c r="AH7389"/>
      <c r="AI7389"/>
      <c r="AJ7389"/>
      <c r="AK7389"/>
      <c r="AL7389"/>
      <c r="AM7389"/>
      <c r="AN7389"/>
      <c r="AO7389"/>
      <c r="AP7389"/>
      <c r="AQ7389"/>
      <c r="AR7389"/>
      <c r="AS7389"/>
      <c r="AT7389"/>
      <c r="AU7389"/>
      <c r="AV7389"/>
      <c r="AW7389"/>
      <c r="AX7389"/>
      <c r="AY7389"/>
      <c r="AZ7389"/>
      <c r="BA7389"/>
      <c r="BB7389"/>
      <c r="BC7389"/>
      <c r="BD7389"/>
      <c r="BE7389"/>
      <c r="BF7389"/>
      <c r="BG7389"/>
      <c r="BH7389"/>
      <c r="BI7389"/>
      <c r="BJ7389"/>
      <c r="BK7389"/>
      <c r="BL7389"/>
      <c r="BM7389"/>
      <c r="BN7389"/>
      <c r="BO7389"/>
    </row>
    <row r="7390" spans="1:67" ht="15" x14ac:dyDescent="0.25">
      <c r="A7390" s="245" t="s">
        <v>66</v>
      </c>
      <c r="B7390" s="245" t="s">
        <v>65</v>
      </c>
      <c r="C7390" s="245" t="s">
        <v>64</v>
      </c>
      <c r="D7390" s="245" t="s">
        <v>63</v>
      </c>
      <c r="E7390" s="246" t="s">
        <v>44</v>
      </c>
      <c r="F7390" s="245" t="s">
        <v>44</v>
      </c>
      <c r="G7390" s="245" t="s">
        <v>14746</v>
      </c>
      <c r="H7390" s="245" t="s">
        <v>14747</v>
      </c>
      <c r="I7390" s="245" t="s">
        <v>60</v>
      </c>
      <c r="J7390" s="245" t="s">
        <v>59</v>
      </c>
      <c r="K7390" s="246" t="s">
        <v>7290</v>
      </c>
      <c r="L7390" s="245" t="s">
        <v>58</v>
      </c>
      <c r="M7390"/>
      <c r="N7390"/>
      <c r="O7390"/>
      <c r="P7390"/>
      <c r="Q7390"/>
      <c r="R7390"/>
      <c r="S7390"/>
      <c r="T7390"/>
      <c r="U7390"/>
      <c r="V7390"/>
      <c r="W7390"/>
      <c r="X7390"/>
      <c r="Y7390"/>
      <c r="Z7390"/>
      <c r="AA7390"/>
      <c r="AB7390"/>
      <c r="AC7390"/>
      <c r="AD7390"/>
      <c r="AE7390"/>
      <c r="AF7390"/>
      <c r="AG7390"/>
      <c r="AH7390"/>
      <c r="AI7390"/>
      <c r="AJ7390"/>
      <c r="AK7390"/>
      <c r="AL7390"/>
      <c r="AM7390"/>
      <c r="AN7390"/>
      <c r="AO7390"/>
      <c r="AP7390"/>
      <c r="AQ7390"/>
      <c r="AR7390"/>
      <c r="AS7390"/>
      <c r="AT7390"/>
      <c r="AU7390"/>
      <c r="AV7390"/>
      <c r="AW7390"/>
      <c r="AX7390"/>
      <c r="AY7390"/>
      <c r="AZ7390"/>
      <c r="BA7390"/>
      <c r="BB7390"/>
      <c r="BC7390"/>
      <c r="BD7390"/>
      <c r="BE7390"/>
      <c r="BF7390"/>
      <c r="BG7390"/>
      <c r="BH7390"/>
      <c r="BI7390"/>
      <c r="BJ7390"/>
      <c r="BK7390"/>
      <c r="BL7390"/>
      <c r="BM7390"/>
      <c r="BN7390"/>
      <c r="BO7390"/>
    </row>
    <row r="7391" spans="1:67" ht="15" x14ac:dyDescent="0.25">
      <c r="A7391" s="245" t="s">
        <v>66</v>
      </c>
      <c r="B7391" s="245" t="s">
        <v>65</v>
      </c>
      <c r="C7391" s="245" t="s">
        <v>64</v>
      </c>
      <c r="D7391" s="245" t="s">
        <v>63</v>
      </c>
      <c r="E7391" s="246" t="s">
        <v>44</v>
      </c>
      <c r="F7391" s="245" t="s">
        <v>44</v>
      </c>
      <c r="G7391" s="245" t="s">
        <v>14748</v>
      </c>
      <c r="H7391" s="245" t="s">
        <v>14749</v>
      </c>
      <c r="I7391" s="245" t="s">
        <v>60</v>
      </c>
      <c r="J7391" s="245" t="s">
        <v>59</v>
      </c>
      <c r="K7391" s="246" t="s">
        <v>15160</v>
      </c>
      <c r="L7391" s="245" t="s">
        <v>58</v>
      </c>
      <c r="M7391"/>
      <c r="N7391"/>
      <c r="O7391"/>
      <c r="P7391"/>
      <c r="Q7391"/>
      <c r="R7391"/>
      <c r="S7391"/>
      <c r="T7391"/>
      <c r="U7391"/>
      <c r="V7391"/>
      <c r="W7391"/>
      <c r="X7391"/>
      <c r="Y7391"/>
      <c r="Z7391"/>
      <c r="AA7391"/>
      <c r="AB7391"/>
      <c r="AC7391"/>
      <c r="AD7391"/>
      <c r="AE7391"/>
      <c r="AF7391"/>
      <c r="AG7391"/>
      <c r="AH7391"/>
      <c r="AI7391"/>
      <c r="AJ7391"/>
      <c r="AK7391"/>
      <c r="AL7391"/>
      <c r="AM7391"/>
      <c r="AN7391"/>
      <c r="AO7391"/>
      <c r="AP7391"/>
      <c r="AQ7391"/>
      <c r="AR7391"/>
      <c r="AS7391"/>
      <c r="AT7391"/>
      <c r="AU7391"/>
      <c r="AV7391"/>
      <c r="AW7391"/>
      <c r="AX7391"/>
      <c r="AY7391"/>
      <c r="AZ7391"/>
      <c r="BA7391"/>
      <c r="BB7391"/>
      <c r="BC7391"/>
      <c r="BD7391"/>
      <c r="BE7391"/>
      <c r="BF7391"/>
      <c r="BG7391"/>
      <c r="BH7391"/>
      <c r="BI7391"/>
      <c r="BJ7391"/>
      <c r="BK7391"/>
      <c r="BL7391"/>
      <c r="BM7391"/>
      <c r="BN7391"/>
      <c r="BO7391"/>
    </row>
    <row r="7392" spans="1:67" ht="15" x14ac:dyDescent="0.25">
      <c r="A7392" s="245" t="s">
        <v>66</v>
      </c>
      <c r="B7392" s="245" t="s">
        <v>65</v>
      </c>
      <c r="C7392" s="245" t="s">
        <v>64</v>
      </c>
      <c r="D7392" s="245" t="s">
        <v>63</v>
      </c>
      <c r="E7392" s="246" t="s">
        <v>44</v>
      </c>
      <c r="F7392" s="245" t="s">
        <v>44</v>
      </c>
      <c r="G7392" s="245" t="s">
        <v>14750</v>
      </c>
      <c r="H7392" s="245" t="s">
        <v>14751</v>
      </c>
      <c r="I7392" s="245" t="s">
        <v>60</v>
      </c>
      <c r="J7392" s="245" t="s">
        <v>59</v>
      </c>
      <c r="K7392" s="246" t="s">
        <v>8540</v>
      </c>
      <c r="L7392" s="245" t="s">
        <v>58</v>
      </c>
      <c r="M7392"/>
      <c r="N7392"/>
      <c r="O7392"/>
      <c r="P7392"/>
      <c r="Q7392"/>
      <c r="R7392"/>
      <c r="S7392"/>
      <c r="T7392"/>
      <c r="U7392"/>
      <c r="V7392"/>
      <c r="W7392"/>
      <c r="X7392"/>
      <c r="Y7392"/>
      <c r="Z7392"/>
      <c r="AA7392"/>
      <c r="AB7392"/>
      <c r="AC7392"/>
      <c r="AD7392"/>
      <c r="AE7392"/>
      <c r="AF7392"/>
      <c r="AG7392"/>
      <c r="AH7392"/>
      <c r="AI7392"/>
      <c r="AJ7392"/>
      <c r="AK7392"/>
      <c r="AL7392"/>
      <c r="AM7392"/>
      <c r="AN7392"/>
      <c r="AO7392"/>
      <c r="AP7392"/>
      <c r="AQ7392"/>
      <c r="AR7392"/>
      <c r="AS7392"/>
      <c r="AT7392"/>
      <c r="AU7392"/>
      <c r="AV7392"/>
      <c r="AW7392"/>
      <c r="AX7392"/>
      <c r="AY7392"/>
      <c r="AZ7392"/>
      <c r="BA7392"/>
      <c r="BB7392"/>
      <c r="BC7392"/>
      <c r="BD7392"/>
      <c r="BE7392"/>
      <c r="BF7392"/>
      <c r="BG7392"/>
      <c r="BH7392"/>
      <c r="BI7392"/>
      <c r="BJ7392"/>
      <c r="BK7392"/>
      <c r="BL7392"/>
      <c r="BM7392"/>
      <c r="BN7392"/>
      <c r="BO7392"/>
    </row>
    <row r="7393" spans="1:67" ht="15" x14ac:dyDescent="0.25">
      <c r="A7393" s="245" t="s">
        <v>66</v>
      </c>
      <c r="B7393" s="245" t="s">
        <v>65</v>
      </c>
      <c r="C7393" s="245" t="s">
        <v>64</v>
      </c>
      <c r="D7393" s="245" t="s">
        <v>63</v>
      </c>
      <c r="E7393" s="246" t="s">
        <v>44</v>
      </c>
      <c r="F7393" s="245" t="s">
        <v>44</v>
      </c>
      <c r="G7393" s="245" t="s">
        <v>14752</v>
      </c>
      <c r="H7393" s="245" t="s">
        <v>14753</v>
      </c>
      <c r="I7393" s="245" t="s">
        <v>60</v>
      </c>
      <c r="J7393" s="245" t="s">
        <v>59</v>
      </c>
      <c r="K7393" s="246" t="s">
        <v>23385</v>
      </c>
      <c r="L7393" s="245" t="s">
        <v>58</v>
      </c>
      <c r="M7393"/>
      <c r="N7393"/>
      <c r="O7393"/>
      <c r="P7393"/>
      <c r="Q7393"/>
      <c r="R7393"/>
      <c r="S7393"/>
      <c r="T7393"/>
      <c r="U7393"/>
      <c r="V7393"/>
      <c r="W7393"/>
      <c r="X7393"/>
      <c r="Y7393"/>
      <c r="Z7393"/>
      <c r="AA7393"/>
      <c r="AB7393"/>
      <c r="AC7393"/>
      <c r="AD7393"/>
      <c r="AE7393"/>
      <c r="AF7393"/>
      <c r="AG7393"/>
      <c r="AH7393"/>
      <c r="AI7393"/>
      <c r="AJ7393"/>
      <c r="AK7393"/>
      <c r="AL7393"/>
      <c r="AM7393"/>
      <c r="AN7393"/>
      <c r="AO7393"/>
      <c r="AP7393"/>
      <c r="AQ7393"/>
      <c r="AR7393"/>
      <c r="AS7393"/>
      <c r="AT7393"/>
      <c r="AU7393"/>
      <c r="AV7393"/>
      <c r="AW7393"/>
      <c r="AX7393"/>
      <c r="AY7393"/>
      <c r="AZ7393"/>
      <c r="BA7393"/>
      <c r="BB7393"/>
      <c r="BC7393"/>
      <c r="BD7393"/>
      <c r="BE7393"/>
      <c r="BF7393"/>
      <c r="BG7393"/>
      <c r="BH7393"/>
      <c r="BI7393"/>
      <c r="BJ7393"/>
      <c r="BK7393"/>
      <c r="BL7393"/>
      <c r="BM7393"/>
      <c r="BN7393"/>
      <c r="BO7393"/>
    </row>
    <row r="7394" spans="1:67" ht="15" x14ac:dyDescent="0.25">
      <c r="A7394" s="245" t="s">
        <v>66</v>
      </c>
      <c r="B7394" s="245" t="s">
        <v>65</v>
      </c>
      <c r="C7394" s="245" t="s">
        <v>64</v>
      </c>
      <c r="D7394" s="245" t="s">
        <v>63</v>
      </c>
      <c r="E7394" s="246" t="s">
        <v>44</v>
      </c>
      <c r="F7394" s="245" t="s">
        <v>44</v>
      </c>
      <c r="G7394" s="245" t="s">
        <v>14754</v>
      </c>
      <c r="H7394" s="245" t="s">
        <v>14755</v>
      </c>
      <c r="I7394" s="245" t="s">
        <v>60</v>
      </c>
      <c r="J7394" s="245" t="s">
        <v>59</v>
      </c>
      <c r="K7394" s="246" t="s">
        <v>15222</v>
      </c>
      <c r="L7394" s="245" t="s">
        <v>58</v>
      </c>
      <c r="M7394"/>
      <c r="N7394"/>
      <c r="O7394"/>
      <c r="P7394"/>
      <c r="Q7394"/>
      <c r="R7394"/>
      <c r="S7394"/>
      <c r="T7394"/>
      <c r="U7394"/>
      <c r="V7394"/>
      <c r="W7394"/>
      <c r="X7394"/>
      <c r="Y7394"/>
      <c r="Z7394"/>
      <c r="AA7394"/>
      <c r="AB7394"/>
      <c r="AC7394"/>
      <c r="AD7394"/>
      <c r="AE7394"/>
      <c r="AF7394"/>
      <c r="AG7394"/>
      <c r="AH7394"/>
      <c r="AI7394"/>
      <c r="AJ7394"/>
      <c r="AK7394"/>
      <c r="AL7394"/>
      <c r="AM7394"/>
      <c r="AN7394"/>
      <c r="AO7394"/>
      <c r="AP7394"/>
      <c r="AQ7394"/>
      <c r="AR7394"/>
      <c r="AS7394"/>
      <c r="AT7394"/>
      <c r="AU7394"/>
      <c r="AV7394"/>
      <c r="AW7394"/>
      <c r="AX7394"/>
      <c r="AY7394"/>
      <c r="AZ7394"/>
      <c r="BA7394"/>
      <c r="BB7394"/>
      <c r="BC7394"/>
      <c r="BD7394"/>
      <c r="BE7394"/>
      <c r="BF7394"/>
      <c r="BG7394"/>
      <c r="BH7394"/>
      <c r="BI7394"/>
      <c r="BJ7394"/>
      <c r="BK7394"/>
      <c r="BL7394"/>
      <c r="BM7394"/>
      <c r="BN7394"/>
      <c r="BO7394"/>
    </row>
    <row r="7395" spans="1:67" ht="15" x14ac:dyDescent="0.25">
      <c r="A7395" s="245" t="s">
        <v>66</v>
      </c>
      <c r="B7395" s="245" t="s">
        <v>65</v>
      </c>
      <c r="C7395" s="245" t="s">
        <v>64</v>
      </c>
      <c r="D7395" s="245" t="s">
        <v>63</v>
      </c>
      <c r="E7395" s="246" t="s">
        <v>44</v>
      </c>
      <c r="F7395" s="245" t="s">
        <v>44</v>
      </c>
      <c r="G7395" s="245" t="s">
        <v>14756</v>
      </c>
      <c r="H7395" s="245" t="s">
        <v>14757</v>
      </c>
      <c r="I7395" s="245" t="s">
        <v>60</v>
      </c>
      <c r="J7395" s="245" t="s">
        <v>59</v>
      </c>
      <c r="K7395" s="246" t="s">
        <v>820</v>
      </c>
      <c r="L7395" s="245" t="s">
        <v>58</v>
      </c>
      <c r="M7395"/>
      <c r="N7395"/>
      <c r="O7395"/>
      <c r="P7395"/>
      <c r="Q7395"/>
      <c r="R7395"/>
      <c r="S7395"/>
      <c r="T7395"/>
      <c r="U7395"/>
      <c r="V7395"/>
      <c r="W7395"/>
      <c r="X7395"/>
      <c r="Y7395"/>
      <c r="Z7395"/>
      <c r="AA7395"/>
      <c r="AB7395"/>
      <c r="AC7395"/>
      <c r="AD7395"/>
      <c r="AE7395"/>
      <c r="AF7395"/>
      <c r="AG7395"/>
      <c r="AH7395"/>
      <c r="AI7395"/>
      <c r="AJ7395"/>
      <c r="AK7395"/>
      <c r="AL7395"/>
      <c r="AM7395"/>
      <c r="AN7395"/>
      <c r="AO7395"/>
      <c r="AP7395"/>
      <c r="AQ7395"/>
      <c r="AR7395"/>
      <c r="AS7395"/>
      <c r="AT7395"/>
      <c r="AU7395"/>
      <c r="AV7395"/>
      <c r="AW7395"/>
      <c r="AX7395"/>
      <c r="AY7395"/>
      <c r="AZ7395"/>
      <c r="BA7395"/>
      <c r="BB7395"/>
      <c r="BC7395"/>
      <c r="BD7395"/>
      <c r="BE7395"/>
      <c r="BF7395"/>
      <c r="BG7395"/>
      <c r="BH7395"/>
      <c r="BI7395"/>
      <c r="BJ7395"/>
      <c r="BK7395"/>
      <c r="BL7395"/>
      <c r="BM7395"/>
      <c r="BN7395"/>
      <c r="BO7395"/>
    </row>
    <row r="7396" spans="1:67" ht="15" x14ac:dyDescent="0.25">
      <c r="A7396" s="245" t="s">
        <v>66</v>
      </c>
      <c r="B7396" s="245" t="s">
        <v>65</v>
      </c>
      <c r="C7396" s="245" t="s">
        <v>64</v>
      </c>
      <c r="D7396" s="245" t="s">
        <v>63</v>
      </c>
      <c r="E7396" s="246" t="s">
        <v>44</v>
      </c>
      <c r="F7396" s="245" t="s">
        <v>44</v>
      </c>
      <c r="G7396" s="245" t="s">
        <v>14758</v>
      </c>
      <c r="H7396" s="245" t="s">
        <v>14759</v>
      </c>
      <c r="I7396" s="245" t="s">
        <v>60</v>
      </c>
      <c r="J7396" s="245" t="s">
        <v>59</v>
      </c>
      <c r="K7396" s="246" t="s">
        <v>8408</v>
      </c>
      <c r="L7396" s="245" t="s">
        <v>58</v>
      </c>
      <c r="M7396"/>
      <c r="N7396"/>
      <c r="O7396"/>
      <c r="P7396"/>
      <c r="Q7396"/>
      <c r="R7396"/>
      <c r="S7396"/>
      <c r="T7396"/>
      <c r="U7396"/>
      <c r="V7396"/>
      <c r="W7396"/>
      <c r="X7396"/>
      <c r="Y7396"/>
      <c r="Z7396"/>
      <c r="AA7396"/>
      <c r="AB7396"/>
      <c r="AC7396"/>
      <c r="AD7396"/>
      <c r="AE7396"/>
      <c r="AF7396"/>
      <c r="AG7396"/>
      <c r="AH7396"/>
      <c r="AI7396"/>
      <c r="AJ7396"/>
      <c r="AK7396"/>
      <c r="AL7396"/>
      <c r="AM7396"/>
      <c r="AN7396"/>
      <c r="AO7396"/>
      <c r="AP7396"/>
      <c r="AQ7396"/>
      <c r="AR7396"/>
      <c r="AS7396"/>
      <c r="AT7396"/>
      <c r="AU7396"/>
      <c r="AV7396"/>
      <c r="AW7396"/>
      <c r="AX7396"/>
      <c r="AY7396"/>
      <c r="AZ7396"/>
      <c r="BA7396"/>
      <c r="BB7396"/>
      <c r="BC7396"/>
      <c r="BD7396"/>
      <c r="BE7396"/>
      <c r="BF7396"/>
      <c r="BG7396"/>
      <c r="BH7396"/>
      <c r="BI7396"/>
      <c r="BJ7396"/>
      <c r="BK7396"/>
      <c r="BL7396"/>
      <c r="BM7396"/>
      <c r="BN7396"/>
      <c r="BO7396"/>
    </row>
    <row r="7397" spans="1:67" ht="15" x14ac:dyDescent="0.25">
      <c r="A7397" s="245" t="s">
        <v>66</v>
      </c>
      <c r="B7397" s="245" t="s">
        <v>65</v>
      </c>
      <c r="C7397" s="245" t="s">
        <v>64</v>
      </c>
      <c r="D7397" s="245" t="s">
        <v>63</v>
      </c>
      <c r="E7397" s="246" t="s">
        <v>44</v>
      </c>
      <c r="F7397" s="245" t="s">
        <v>44</v>
      </c>
      <c r="G7397" s="245" t="s">
        <v>14760</v>
      </c>
      <c r="H7397" s="245" t="s">
        <v>14761</v>
      </c>
      <c r="I7397" s="245" t="s">
        <v>60</v>
      </c>
      <c r="J7397" s="245" t="s">
        <v>59</v>
      </c>
      <c r="K7397" s="246" t="s">
        <v>3627</v>
      </c>
      <c r="L7397" s="245" t="s">
        <v>58</v>
      </c>
      <c r="M7397"/>
      <c r="N7397"/>
      <c r="O7397"/>
      <c r="P7397"/>
      <c r="Q7397"/>
      <c r="R7397"/>
      <c r="S7397"/>
      <c r="T7397"/>
      <c r="U7397"/>
      <c r="V7397"/>
      <c r="W7397"/>
      <c r="X7397"/>
      <c r="Y7397"/>
      <c r="Z7397"/>
      <c r="AA7397"/>
      <c r="AB7397"/>
      <c r="AC7397"/>
      <c r="AD7397"/>
      <c r="AE7397"/>
      <c r="AF7397"/>
      <c r="AG7397"/>
      <c r="AH7397"/>
      <c r="AI7397"/>
      <c r="AJ7397"/>
      <c r="AK7397"/>
      <c r="AL7397"/>
      <c r="AM7397"/>
      <c r="AN7397"/>
      <c r="AO7397"/>
      <c r="AP7397"/>
      <c r="AQ7397"/>
      <c r="AR7397"/>
      <c r="AS7397"/>
      <c r="AT7397"/>
      <c r="AU7397"/>
      <c r="AV7397"/>
      <c r="AW7397"/>
      <c r="AX7397"/>
      <c r="AY7397"/>
      <c r="AZ7397"/>
      <c r="BA7397"/>
      <c r="BB7397"/>
      <c r="BC7397"/>
      <c r="BD7397"/>
      <c r="BE7397"/>
      <c r="BF7397"/>
      <c r="BG7397"/>
      <c r="BH7397"/>
      <c r="BI7397"/>
      <c r="BJ7397"/>
      <c r="BK7397"/>
      <c r="BL7397"/>
      <c r="BM7397"/>
      <c r="BN7397"/>
      <c r="BO7397"/>
    </row>
    <row r="7398" spans="1:67" ht="15" x14ac:dyDescent="0.25">
      <c r="A7398" s="245" t="s">
        <v>66</v>
      </c>
      <c r="B7398" s="245" t="s">
        <v>65</v>
      </c>
      <c r="C7398" s="245" t="s">
        <v>64</v>
      </c>
      <c r="D7398" s="245" t="s">
        <v>63</v>
      </c>
      <c r="E7398" s="246" t="s">
        <v>44</v>
      </c>
      <c r="F7398" s="245" t="s">
        <v>44</v>
      </c>
      <c r="G7398" s="245" t="s">
        <v>14762</v>
      </c>
      <c r="H7398" s="245" t="s">
        <v>14763</v>
      </c>
      <c r="I7398" s="245" t="s">
        <v>60</v>
      </c>
      <c r="J7398" s="245" t="s">
        <v>59</v>
      </c>
      <c r="K7398" s="246" t="s">
        <v>9457</v>
      </c>
      <c r="L7398" s="245" t="s">
        <v>58</v>
      </c>
      <c r="M7398"/>
      <c r="N7398"/>
      <c r="O7398"/>
      <c r="P7398"/>
      <c r="Q7398"/>
      <c r="R7398"/>
      <c r="S7398"/>
      <c r="T7398"/>
      <c r="U7398"/>
      <c r="V7398"/>
      <c r="W7398"/>
      <c r="X7398"/>
      <c r="Y7398"/>
      <c r="Z7398"/>
      <c r="AA7398"/>
      <c r="AB7398"/>
      <c r="AC7398"/>
      <c r="AD7398"/>
      <c r="AE7398"/>
      <c r="AF7398"/>
      <c r="AG7398"/>
      <c r="AH7398"/>
      <c r="AI7398"/>
      <c r="AJ7398"/>
      <c r="AK7398"/>
      <c r="AL7398"/>
      <c r="AM7398"/>
      <c r="AN7398"/>
      <c r="AO7398"/>
      <c r="AP7398"/>
      <c r="AQ7398"/>
      <c r="AR7398"/>
      <c r="AS7398"/>
      <c r="AT7398"/>
      <c r="AU7398"/>
      <c r="AV7398"/>
      <c r="AW7398"/>
      <c r="AX7398"/>
      <c r="AY7398"/>
      <c r="AZ7398"/>
      <c r="BA7398"/>
      <c r="BB7398"/>
      <c r="BC7398"/>
      <c r="BD7398"/>
      <c r="BE7398"/>
      <c r="BF7398"/>
      <c r="BG7398"/>
      <c r="BH7398"/>
      <c r="BI7398"/>
      <c r="BJ7398"/>
      <c r="BK7398"/>
      <c r="BL7398"/>
      <c r="BM7398"/>
      <c r="BN7398"/>
      <c r="BO7398"/>
    </row>
    <row r="7399" spans="1:67" ht="15" x14ac:dyDescent="0.25">
      <c r="A7399" s="245" t="s">
        <v>66</v>
      </c>
      <c r="B7399" s="245" t="s">
        <v>65</v>
      </c>
      <c r="C7399" s="245" t="s">
        <v>64</v>
      </c>
      <c r="D7399" s="245" t="s">
        <v>63</v>
      </c>
      <c r="E7399" s="246" t="s">
        <v>44</v>
      </c>
      <c r="F7399" s="245" t="s">
        <v>44</v>
      </c>
      <c r="G7399" s="245" t="s">
        <v>14765</v>
      </c>
      <c r="H7399" s="245" t="s">
        <v>14766</v>
      </c>
      <c r="I7399" s="245" t="s">
        <v>60</v>
      </c>
      <c r="J7399" s="245" t="s">
        <v>59</v>
      </c>
      <c r="K7399" s="246" t="s">
        <v>4909</v>
      </c>
      <c r="L7399" s="245" t="s">
        <v>58</v>
      </c>
      <c r="M7399"/>
      <c r="N7399"/>
      <c r="O7399"/>
      <c r="P7399"/>
      <c r="Q7399"/>
      <c r="R7399"/>
      <c r="S7399"/>
      <c r="T7399"/>
      <c r="U7399"/>
      <c r="V7399"/>
      <c r="W7399"/>
      <c r="X7399"/>
      <c r="Y7399"/>
      <c r="Z7399"/>
      <c r="AA7399"/>
      <c r="AB7399"/>
      <c r="AC7399"/>
      <c r="AD7399"/>
      <c r="AE7399"/>
      <c r="AF7399"/>
      <c r="AG7399"/>
      <c r="AH7399"/>
      <c r="AI7399"/>
      <c r="AJ7399"/>
      <c r="AK7399"/>
      <c r="AL7399"/>
      <c r="AM7399"/>
      <c r="AN7399"/>
      <c r="AO7399"/>
      <c r="AP7399"/>
      <c r="AQ7399"/>
      <c r="AR7399"/>
      <c r="AS7399"/>
      <c r="AT7399"/>
      <c r="AU7399"/>
      <c r="AV7399"/>
      <c r="AW7399"/>
      <c r="AX7399"/>
      <c r="AY7399"/>
      <c r="AZ7399"/>
      <c r="BA7399"/>
      <c r="BB7399"/>
      <c r="BC7399"/>
      <c r="BD7399"/>
      <c r="BE7399"/>
      <c r="BF7399"/>
      <c r="BG7399"/>
      <c r="BH7399"/>
      <c r="BI7399"/>
      <c r="BJ7399"/>
      <c r="BK7399"/>
      <c r="BL7399"/>
      <c r="BM7399"/>
      <c r="BN7399"/>
      <c r="BO7399"/>
    </row>
    <row r="7400" spans="1:67" ht="15" x14ac:dyDescent="0.25">
      <c r="A7400" s="245" t="s">
        <v>66</v>
      </c>
      <c r="B7400" s="245" t="s">
        <v>65</v>
      </c>
      <c r="C7400" s="245" t="s">
        <v>64</v>
      </c>
      <c r="D7400" s="245" t="s">
        <v>63</v>
      </c>
      <c r="E7400" s="246" t="s">
        <v>44</v>
      </c>
      <c r="F7400" s="245" t="s">
        <v>44</v>
      </c>
      <c r="G7400" s="245" t="s">
        <v>14768</v>
      </c>
      <c r="H7400" s="245" t="s">
        <v>14769</v>
      </c>
      <c r="I7400" s="245" t="s">
        <v>60</v>
      </c>
      <c r="J7400" s="245" t="s">
        <v>59</v>
      </c>
      <c r="K7400" s="246" t="s">
        <v>10128</v>
      </c>
      <c r="L7400" s="245" t="s">
        <v>58</v>
      </c>
      <c r="M7400"/>
      <c r="N7400"/>
      <c r="O7400"/>
      <c r="P7400"/>
      <c r="Q7400"/>
      <c r="R7400"/>
      <c r="S7400"/>
      <c r="T7400"/>
      <c r="U7400"/>
      <c r="V7400"/>
      <c r="W7400"/>
      <c r="X7400"/>
      <c r="Y7400"/>
      <c r="Z7400"/>
      <c r="AA7400"/>
      <c r="AB7400"/>
      <c r="AC7400"/>
      <c r="AD7400"/>
      <c r="AE7400"/>
      <c r="AF7400"/>
      <c r="AG7400"/>
      <c r="AH7400"/>
      <c r="AI7400"/>
      <c r="AJ7400"/>
      <c r="AK7400"/>
      <c r="AL7400"/>
      <c r="AM7400"/>
      <c r="AN7400"/>
      <c r="AO7400"/>
      <c r="AP7400"/>
      <c r="AQ7400"/>
      <c r="AR7400"/>
      <c r="AS7400"/>
      <c r="AT7400"/>
      <c r="AU7400"/>
      <c r="AV7400"/>
      <c r="AW7400"/>
      <c r="AX7400"/>
      <c r="AY7400"/>
      <c r="AZ7400"/>
      <c r="BA7400"/>
      <c r="BB7400"/>
      <c r="BC7400"/>
      <c r="BD7400"/>
      <c r="BE7400"/>
      <c r="BF7400"/>
      <c r="BG7400"/>
      <c r="BH7400"/>
      <c r="BI7400"/>
      <c r="BJ7400"/>
      <c r="BK7400"/>
      <c r="BL7400"/>
      <c r="BM7400"/>
      <c r="BN7400"/>
      <c r="BO7400"/>
    </row>
    <row r="7401" spans="1:67" ht="15" x14ac:dyDescent="0.25">
      <c r="A7401" s="245" t="s">
        <v>66</v>
      </c>
      <c r="B7401" s="245" t="s">
        <v>65</v>
      </c>
      <c r="C7401" s="245" t="s">
        <v>64</v>
      </c>
      <c r="D7401" s="245" t="s">
        <v>63</v>
      </c>
      <c r="E7401" s="246" t="s">
        <v>44</v>
      </c>
      <c r="F7401" s="245" t="s">
        <v>44</v>
      </c>
      <c r="G7401" s="245" t="s">
        <v>14770</v>
      </c>
      <c r="H7401" s="245" t="s">
        <v>14771</v>
      </c>
      <c r="I7401" s="245" t="s">
        <v>60</v>
      </c>
      <c r="J7401" s="245" t="s">
        <v>59</v>
      </c>
      <c r="K7401" s="246" t="s">
        <v>25898</v>
      </c>
      <c r="L7401" s="245" t="s">
        <v>58</v>
      </c>
      <c r="M7401"/>
      <c r="N7401"/>
      <c r="O7401"/>
      <c r="P7401"/>
      <c r="Q7401"/>
      <c r="R7401"/>
      <c r="S7401"/>
      <c r="T7401"/>
      <c r="U7401"/>
      <c r="V7401"/>
      <c r="W7401"/>
      <c r="X7401"/>
      <c r="Y7401"/>
      <c r="Z7401"/>
      <c r="AA7401"/>
      <c r="AB7401"/>
      <c r="AC7401"/>
      <c r="AD7401"/>
      <c r="AE7401"/>
      <c r="AF7401"/>
      <c r="AG7401"/>
      <c r="AH7401"/>
      <c r="AI7401"/>
      <c r="AJ7401"/>
      <c r="AK7401"/>
      <c r="AL7401"/>
      <c r="AM7401"/>
      <c r="AN7401"/>
      <c r="AO7401"/>
      <c r="AP7401"/>
      <c r="AQ7401"/>
      <c r="AR7401"/>
      <c r="AS7401"/>
      <c r="AT7401"/>
      <c r="AU7401"/>
      <c r="AV7401"/>
      <c r="AW7401"/>
      <c r="AX7401"/>
      <c r="AY7401"/>
      <c r="AZ7401"/>
      <c r="BA7401"/>
      <c r="BB7401"/>
      <c r="BC7401"/>
      <c r="BD7401"/>
      <c r="BE7401"/>
      <c r="BF7401"/>
      <c r="BG7401"/>
      <c r="BH7401"/>
      <c r="BI7401"/>
      <c r="BJ7401"/>
      <c r="BK7401"/>
      <c r="BL7401"/>
      <c r="BM7401"/>
      <c r="BN7401"/>
      <c r="BO7401"/>
    </row>
    <row r="7402" spans="1:67" ht="15" x14ac:dyDescent="0.25">
      <c r="A7402" s="245" t="s">
        <v>66</v>
      </c>
      <c r="B7402" s="245" t="s">
        <v>65</v>
      </c>
      <c r="C7402" s="245" t="s">
        <v>64</v>
      </c>
      <c r="D7402" s="245" t="s">
        <v>63</v>
      </c>
      <c r="E7402" s="246" t="s">
        <v>44</v>
      </c>
      <c r="F7402" s="245" t="s">
        <v>44</v>
      </c>
      <c r="G7402" s="245" t="s">
        <v>14772</v>
      </c>
      <c r="H7402" s="245" t="s">
        <v>14773</v>
      </c>
      <c r="I7402" s="245" t="s">
        <v>60</v>
      </c>
      <c r="J7402" s="245" t="s">
        <v>59</v>
      </c>
      <c r="K7402" s="246" t="s">
        <v>15028</v>
      </c>
      <c r="L7402" s="245" t="s">
        <v>58</v>
      </c>
      <c r="M7402"/>
      <c r="N7402"/>
      <c r="O7402"/>
      <c r="P7402"/>
      <c r="Q7402"/>
      <c r="R7402"/>
      <c r="S7402"/>
      <c r="T7402"/>
      <c r="U7402"/>
      <c r="V7402"/>
      <c r="W7402"/>
      <c r="X7402"/>
      <c r="Y7402"/>
      <c r="Z7402"/>
      <c r="AA7402"/>
      <c r="AB7402"/>
      <c r="AC7402"/>
      <c r="AD7402"/>
      <c r="AE7402"/>
      <c r="AF7402"/>
      <c r="AG7402"/>
      <c r="AH7402"/>
      <c r="AI7402"/>
      <c r="AJ7402"/>
      <c r="AK7402"/>
      <c r="AL7402"/>
      <c r="AM7402"/>
      <c r="AN7402"/>
      <c r="AO7402"/>
      <c r="AP7402"/>
      <c r="AQ7402"/>
      <c r="AR7402"/>
      <c r="AS7402"/>
      <c r="AT7402"/>
      <c r="AU7402"/>
      <c r="AV7402"/>
      <c r="AW7402"/>
      <c r="AX7402"/>
      <c r="AY7402"/>
      <c r="AZ7402"/>
      <c r="BA7402"/>
      <c r="BB7402"/>
      <c r="BC7402"/>
      <c r="BD7402"/>
      <c r="BE7402"/>
      <c r="BF7402"/>
      <c r="BG7402"/>
      <c r="BH7402"/>
      <c r="BI7402"/>
      <c r="BJ7402"/>
      <c r="BK7402"/>
      <c r="BL7402"/>
      <c r="BM7402"/>
      <c r="BN7402"/>
      <c r="BO7402"/>
    </row>
    <row r="7403" spans="1:67" ht="15" x14ac:dyDescent="0.25">
      <c r="A7403" s="245" t="s">
        <v>66</v>
      </c>
      <c r="B7403" s="245" t="s">
        <v>65</v>
      </c>
      <c r="C7403" s="245" t="s">
        <v>64</v>
      </c>
      <c r="D7403" s="245" t="s">
        <v>63</v>
      </c>
      <c r="E7403" s="246" t="s">
        <v>44</v>
      </c>
      <c r="F7403" s="245" t="s">
        <v>44</v>
      </c>
      <c r="G7403" s="245" t="s">
        <v>14774</v>
      </c>
      <c r="H7403" s="245" t="s">
        <v>14775</v>
      </c>
      <c r="I7403" s="245" t="s">
        <v>60</v>
      </c>
      <c r="J7403" s="245" t="s">
        <v>59</v>
      </c>
      <c r="K7403" s="246" t="s">
        <v>16572</v>
      </c>
      <c r="L7403" s="245" t="s">
        <v>58</v>
      </c>
      <c r="M7403"/>
      <c r="N7403"/>
      <c r="O7403"/>
      <c r="P7403"/>
      <c r="Q7403"/>
      <c r="R7403"/>
      <c r="S7403"/>
      <c r="T7403"/>
      <c r="U7403"/>
      <c r="V7403"/>
      <c r="W7403"/>
      <c r="X7403"/>
      <c r="Y7403"/>
      <c r="Z7403"/>
      <c r="AA7403"/>
      <c r="AB7403"/>
      <c r="AC7403"/>
      <c r="AD7403"/>
      <c r="AE7403"/>
      <c r="AF7403"/>
      <c r="AG7403"/>
      <c r="AH7403"/>
      <c r="AI7403"/>
      <c r="AJ7403"/>
      <c r="AK7403"/>
      <c r="AL7403"/>
      <c r="AM7403"/>
      <c r="AN7403"/>
      <c r="AO7403"/>
      <c r="AP7403"/>
      <c r="AQ7403"/>
      <c r="AR7403"/>
      <c r="AS7403"/>
      <c r="AT7403"/>
      <c r="AU7403"/>
      <c r="AV7403"/>
      <c r="AW7403"/>
      <c r="AX7403"/>
      <c r="AY7403"/>
      <c r="AZ7403"/>
      <c r="BA7403"/>
      <c r="BB7403"/>
      <c r="BC7403"/>
      <c r="BD7403"/>
      <c r="BE7403"/>
      <c r="BF7403"/>
      <c r="BG7403"/>
      <c r="BH7403"/>
      <c r="BI7403"/>
      <c r="BJ7403"/>
      <c r="BK7403"/>
      <c r="BL7403"/>
      <c r="BM7403"/>
      <c r="BN7403"/>
      <c r="BO7403"/>
    </row>
    <row r="7404" spans="1:67" ht="15" x14ac:dyDescent="0.25">
      <c r="A7404" s="245" t="s">
        <v>66</v>
      </c>
      <c r="B7404" s="245" t="s">
        <v>65</v>
      </c>
      <c r="C7404" s="245" t="s">
        <v>64</v>
      </c>
      <c r="D7404" s="245" t="s">
        <v>63</v>
      </c>
      <c r="E7404" s="246" t="s">
        <v>44</v>
      </c>
      <c r="F7404" s="245" t="s">
        <v>44</v>
      </c>
      <c r="G7404" s="245" t="s">
        <v>14776</v>
      </c>
      <c r="H7404" s="245" t="s">
        <v>14777</v>
      </c>
      <c r="I7404" s="245" t="s">
        <v>60</v>
      </c>
      <c r="J7404" s="245" t="s">
        <v>59</v>
      </c>
      <c r="K7404" s="246" t="s">
        <v>25899</v>
      </c>
      <c r="L7404" s="245" t="s">
        <v>58</v>
      </c>
      <c r="M7404"/>
      <c r="N7404"/>
      <c r="O7404"/>
      <c r="P7404"/>
      <c r="Q7404"/>
      <c r="R7404"/>
      <c r="S7404"/>
      <c r="T7404"/>
      <c r="U7404"/>
      <c r="V7404"/>
      <c r="W7404"/>
      <c r="X7404"/>
      <c r="Y7404"/>
      <c r="Z7404"/>
      <c r="AA7404"/>
      <c r="AB7404"/>
      <c r="AC7404"/>
      <c r="AD7404"/>
      <c r="AE7404"/>
      <c r="AF7404"/>
      <c r="AG7404"/>
      <c r="AH7404"/>
      <c r="AI7404"/>
      <c r="AJ7404"/>
      <c r="AK7404"/>
      <c r="AL7404"/>
      <c r="AM7404"/>
      <c r="AN7404"/>
      <c r="AO7404"/>
      <c r="AP7404"/>
      <c r="AQ7404"/>
      <c r="AR7404"/>
      <c r="AS7404"/>
      <c r="AT7404"/>
      <c r="AU7404"/>
      <c r="AV7404"/>
      <c r="AW7404"/>
      <c r="AX7404"/>
      <c r="AY7404"/>
      <c r="AZ7404"/>
      <c r="BA7404"/>
      <c r="BB7404"/>
      <c r="BC7404"/>
      <c r="BD7404"/>
      <c r="BE7404"/>
      <c r="BF7404"/>
      <c r="BG7404"/>
      <c r="BH7404"/>
      <c r="BI7404"/>
      <c r="BJ7404"/>
      <c r="BK7404"/>
      <c r="BL7404"/>
      <c r="BM7404"/>
      <c r="BN7404"/>
      <c r="BO7404"/>
    </row>
    <row r="7405" spans="1:67" ht="15" x14ac:dyDescent="0.25">
      <c r="A7405" s="245" t="s">
        <v>66</v>
      </c>
      <c r="B7405" s="245" t="s">
        <v>65</v>
      </c>
      <c r="C7405" s="245" t="s">
        <v>64</v>
      </c>
      <c r="D7405" s="245" t="s">
        <v>63</v>
      </c>
      <c r="E7405" s="246" t="s">
        <v>44</v>
      </c>
      <c r="F7405" s="245" t="s">
        <v>44</v>
      </c>
      <c r="G7405" s="245" t="s">
        <v>14778</v>
      </c>
      <c r="H7405" s="245" t="s">
        <v>14779</v>
      </c>
      <c r="I7405" s="245" t="s">
        <v>60</v>
      </c>
      <c r="J7405" s="245" t="s">
        <v>59</v>
      </c>
      <c r="K7405" s="246" t="s">
        <v>12665</v>
      </c>
      <c r="L7405" s="245" t="s">
        <v>58</v>
      </c>
      <c r="M7405"/>
      <c r="N7405"/>
      <c r="O7405"/>
      <c r="P7405"/>
      <c r="Q7405"/>
      <c r="R7405"/>
      <c r="S7405"/>
      <c r="T7405"/>
      <c r="U7405"/>
      <c r="V7405"/>
      <c r="W7405"/>
      <c r="X7405"/>
      <c r="Y7405"/>
      <c r="Z7405"/>
      <c r="AA7405"/>
      <c r="AB7405"/>
      <c r="AC7405"/>
      <c r="AD7405"/>
      <c r="AE7405"/>
      <c r="AF7405"/>
      <c r="AG7405"/>
      <c r="AH7405"/>
      <c r="AI7405"/>
      <c r="AJ7405"/>
      <c r="AK7405"/>
      <c r="AL7405"/>
      <c r="AM7405"/>
      <c r="AN7405"/>
      <c r="AO7405"/>
      <c r="AP7405"/>
      <c r="AQ7405"/>
      <c r="AR7405"/>
      <c r="AS7405"/>
      <c r="AT7405"/>
      <c r="AU7405"/>
      <c r="AV7405"/>
      <c r="AW7405"/>
      <c r="AX7405"/>
      <c r="AY7405"/>
      <c r="AZ7405"/>
      <c r="BA7405"/>
      <c r="BB7405"/>
      <c r="BC7405"/>
      <c r="BD7405"/>
      <c r="BE7405"/>
      <c r="BF7405"/>
      <c r="BG7405"/>
      <c r="BH7405"/>
      <c r="BI7405"/>
      <c r="BJ7405"/>
      <c r="BK7405"/>
      <c r="BL7405"/>
      <c r="BM7405"/>
      <c r="BN7405"/>
      <c r="BO7405"/>
    </row>
    <row r="7406" spans="1:67" ht="15" x14ac:dyDescent="0.25">
      <c r="A7406" s="245" t="s">
        <v>66</v>
      </c>
      <c r="B7406" s="245" t="s">
        <v>65</v>
      </c>
      <c r="C7406" s="245" t="s">
        <v>64</v>
      </c>
      <c r="D7406" s="245" t="s">
        <v>63</v>
      </c>
      <c r="E7406" s="246" t="s">
        <v>44</v>
      </c>
      <c r="F7406" s="245" t="s">
        <v>44</v>
      </c>
      <c r="G7406" s="245" t="s">
        <v>14780</v>
      </c>
      <c r="H7406" s="245" t="s">
        <v>14781</v>
      </c>
      <c r="I7406" s="245" t="s">
        <v>60</v>
      </c>
      <c r="J7406" s="245" t="s">
        <v>59</v>
      </c>
      <c r="K7406" s="246" t="s">
        <v>10291</v>
      </c>
      <c r="L7406" s="245" t="s">
        <v>58</v>
      </c>
      <c r="M7406"/>
      <c r="N7406"/>
      <c r="O7406"/>
      <c r="P7406"/>
      <c r="Q7406"/>
      <c r="R7406"/>
      <c r="S7406"/>
      <c r="T7406"/>
      <c r="U7406"/>
      <c r="V7406"/>
      <c r="W7406"/>
      <c r="X7406"/>
      <c r="Y7406"/>
      <c r="Z7406"/>
      <c r="AA7406"/>
      <c r="AB7406"/>
      <c r="AC7406"/>
      <c r="AD7406"/>
      <c r="AE7406"/>
      <c r="AF7406"/>
      <c r="AG7406"/>
      <c r="AH7406"/>
      <c r="AI7406"/>
      <c r="AJ7406"/>
      <c r="AK7406"/>
      <c r="AL7406"/>
      <c r="AM7406"/>
      <c r="AN7406"/>
      <c r="AO7406"/>
      <c r="AP7406"/>
      <c r="AQ7406"/>
      <c r="AR7406"/>
      <c r="AS7406"/>
      <c r="AT7406"/>
      <c r="AU7406"/>
      <c r="AV7406"/>
      <c r="AW7406"/>
      <c r="AX7406"/>
      <c r="AY7406"/>
      <c r="AZ7406"/>
      <c r="BA7406"/>
      <c r="BB7406"/>
      <c r="BC7406"/>
      <c r="BD7406"/>
      <c r="BE7406"/>
      <c r="BF7406"/>
      <c r="BG7406"/>
      <c r="BH7406"/>
      <c r="BI7406"/>
      <c r="BJ7406"/>
      <c r="BK7406"/>
      <c r="BL7406"/>
      <c r="BM7406"/>
      <c r="BN7406"/>
      <c r="BO7406"/>
    </row>
    <row r="7407" spans="1:67" ht="15" x14ac:dyDescent="0.25">
      <c r="A7407" s="245" t="s">
        <v>66</v>
      </c>
      <c r="B7407" s="245" t="s">
        <v>65</v>
      </c>
      <c r="C7407" s="245" t="s">
        <v>64</v>
      </c>
      <c r="D7407" s="245" t="s">
        <v>63</v>
      </c>
      <c r="E7407" s="246" t="s">
        <v>44</v>
      </c>
      <c r="F7407" s="245" t="s">
        <v>44</v>
      </c>
      <c r="G7407" s="245" t="s">
        <v>14782</v>
      </c>
      <c r="H7407" s="245" t="s">
        <v>14783</v>
      </c>
      <c r="I7407" s="245" t="s">
        <v>60</v>
      </c>
      <c r="J7407" s="245" t="s">
        <v>59</v>
      </c>
      <c r="K7407" s="246" t="s">
        <v>8703</v>
      </c>
      <c r="L7407" s="245" t="s">
        <v>58</v>
      </c>
      <c r="M7407"/>
      <c r="N7407"/>
      <c r="O7407"/>
      <c r="P7407"/>
      <c r="Q7407"/>
      <c r="R7407"/>
      <c r="S7407"/>
      <c r="T7407"/>
      <c r="U7407"/>
      <c r="V7407"/>
      <c r="W7407"/>
      <c r="X7407"/>
      <c r="Y7407"/>
      <c r="Z7407"/>
      <c r="AA7407"/>
      <c r="AB7407"/>
      <c r="AC7407"/>
      <c r="AD7407"/>
      <c r="AE7407"/>
      <c r="AF7407"/>
      <c r="AG7407"/>
      <c r="AH7407"/>
      <c r="AI7407"/>
      <c r="AJ7407"/>
      <c r="AK7407"/>
      <c r="AL7407"/>
      <c r="AM7407"/>
      <c r="AN7407"/>
      <c r="AO7407"/>
      <c r="AP7407"/>
      <c r="AQ7407"/>
      <c r="AR7407"/>
      <c r="AS7407"/>
      <c r="AT7407"/>
      <c r="AU7407"/>
      <c r="AV7407"/>
      <c r="AW7407"/>
      <c r="AX7407"/>
      <c r="AY7407"/>
      <c r="AZ7407"/>
      <c r="BA7407"/>
      <c r="BB7407"/>
      <c r="BC7407"/>
      <c r="BD7407"/>
      <c r="BE7407"/>
      <c r="BF7407"/>
      <c r="BG7407"/>
      <c r="BH7407"/>
      <c r="BI7407"/>
      <c r="BJ7407"/>
      <c r="BK7407"/>
      <c r="BL7407"/>
      <c r="BM7407"/>
      <c r="BN7407"/>
      <c r="BO7407"/>
    </row>
    <row r="7408" spans="1:67" ht="15" x14ac:dyDescent="0.25">
      <c r="A7408" s="245" t="s">
        <v>66</v>
      </c>
      <c r="B7408" s="245" t="s">
        <v>65</v>
      </c>
      <c r="C7408" s="245" t="s">
        <v>64</v>
      </c>
      <c r="D7408" s="245" t="s">
        <v>63</v>
      </c>
      <c r="E7408" s="246" t="s">
        <v>44</v>
      </c>
      <c r="F7408" s="245" t="s">
        <v>44</v>
      </c>
      <c r="G7408" s="245" t="s">
        <v>14784</v>
      </c>
      <c r="H7408" s="245" t="s">
        <v>14785</v>
      </c>
      <c r="I7408" s="245" t="s">
        <v>60</v>
      </c>
      <c r="J7408" s="245" t="s">
        <v>59</v>
      </c>
      <c r="K7408" s="246" t="s">
        <v>17991</v>
      </c>
      <c r="L7408" s="245" t="s">
        <v>58</v>
      </c>
      <c r="M7408"/>
      <c r="N7408"/>
      <c r="O7408"/>
      <c r="P7408"/>
      <c r="Q7408"/>
      <c r="R7408"/>
      <c r="S7408"/>
      <c r="T7408"/>
      <c r="U7408"/>
      <c r="V7408"/>
      <c r="W7408"/>
      <c r="X7408"/>
      <c r="Y7408"/>
      <c r="Z7408"/>
      <c r="AA7408"/>
      <c r="AB7408"/>
      <c r="AC7408"/>
      <c r="AD7408"/>
      <c r="AE7408"/>
      <c r="AF7408"/>
      <c r="AG7408"/>
      <c r="AH7408"/>
      <c r="AI7408"/>
      <c r="AJ7408"/>
      <c r="AK7408"/>
      <c r="AL7408"/>
      <c r="AM7408"/>
      <c r="AN7408"/>
      <c r="AO7408"/>
      <c r="AP7408"/>
      <c r="AQ7408"/>
      <c r="AR7408"/>
      <c r="AS7408"/>
      <c r="AT7408"/>
      <c r="AU7408"/>
      <c r="AV7408"/>
      <c r="AW7408"/>
      <c r="AX7408"/>
      <c r="AY7408"/>
      <c r="AZ7408"/>
      <c r="BA7408"/>
      <c r="BB7408"/>
      <c r="BC7408"/>
      <c r="BD7408"/>
      <c r="BE7408"/>
      <c r="BF7408"/>
      <c r="BG7408"/>
      <c r="BH7408"/>
      <c r="BI7408"/>
      <c r="BJ7408"/>
      <c r="BK7408"/>
      <c r="BL7408"/>
      <c r="BM7408"/>
      <c r="BN7408"/>
      <c r="BO7408"/>
    </row>
    <row r="7409" spans="1:67" ht="15" x14ac:dyDescent="0.25">
      <c r="A7409" s="245" t="s">
        <v>66</v>
      </c>
      <c r="B7409" s="245" t="s">
        <v>65</v>
      </c>
      <c r="C7409" s="245" t="s">
        <v>64</v>
      </c>
      <c r="D7409" s="245" t="s">
        <v>63</v>
      </c>
      <c r="E7409" s="246" t="s">
        <v>44</v>
      </c>
      <c r="F7409" s="245" t="s">
        <v>44</v>
      </c>
      <c r="G7409" s="245" t="s">
        <v>14786</v>
      </c>
      <c r="H7409" s="245" t="s">
        <v>14787</v>
      </c>
      <c r="I7409" s="245" t="s">
        <v>60</v>
      </c>
      <c r="J7409" s="245" t="s">
        <v>59</v>
      </c>
      <c r="K7409" s="246" t="s">
        <v>19510</v>
      </c>
      <c r="L7409" s="245" t="s">
        <v>58</v>
      </c>
      <c r="M7409"/>
      <c r="N7409"/>
      <c r="O7409"/>
      <c r="P7409"/>
      <c r="Q7409"/>
      <c r="R7409"/>
      <c r="S7409"/>
      <c r="T7409"/>
      <c r="U7409"/>
      <c r="V7409"/>
      <c r="W7409"/>
      <c r="X7409"/>
      <c r="Y7409"/>
      <c r="Z7409"/>
      <c r="AA7409"/>
      <c r="AB7409"/>
      <c r="AC7409"/>
      <c r="AD7409"/>
      <c r="AE7409"/>
      <c r="AF7409"/>
      <c r="AG7409"/>
      <c r="AH7409"/>
      <c r="AI7409"/>
      <c r="AJ7409"/>
      <c r="AK7409"/>
      <c r="AL7409"/>
      <c r="AM7409"/>
      <c r="AN7409"/>
      <c r="AO7409"/>
      <c r="AP7409"/>
      <c r="AQ7409"/>
      <c r="AR7409"/>
      <c r="AS7409"/>
      <c r="AT7409"/>
      <c r="AU7409"/>
      <c r="AV7409"/>
      <c r="AW7409"/>
      <c r="AX7409"/>
      <c r="AY7409"/>
      <c r="AZ7409"/>
      <c r="BA7409"/>
      <c r="BB7409"/>
      <c r="BC7409"/>
      <c r="BD7409"/>
      <c r="BE7409"/>
      <c r="BF7409"/>
      <c r="BG7409"/>
      <c r="BH7409"/>
      <c r="BI7409"/>
      <c r="BJ7409"/>
      <c r="BK7409"/>
      <c r="BL7409"/>
      <c r="BM7409"/>
      <c r="BN7409"/>
      <c r="BO7409"/>
    </row>
    <row r="7410" spans="1:67" ht="15" x14ac:dyDescent="0.25">
      <c r="A7410" s="245" t="s">
        <v>66</v>
      </c>
      <c r="B7410" s="245" t="s">
        <v>65</v>
      </c>
      <c r="C7410" s="245" t="s">
        <v>64</v>
      </c>
      <c r="D7410" s="245" t="s">
        <v>63</v>
      </c>
      <c r="E7410" s="246" t="s">
        <v>44</v>
      </c>
      <c r="F7410" s="245" t="s">
        <v>44</v>
      </c>
      <c r="G7410" s="245" t="s">
        <v>14788</v>
      </c>
      <c r="H7410" s="245" t="s">
        <v>14789</v>
      </c>
      <c r="I7410" s="245" t="s">
        <v>60</v>
      </c>
      <c r="J7410" s="245" t="s">
        <v>59</v>
      </c>
      <c r="K7410" s="246" t="s">
        <v>8416</v>
      </c>
      <c r="L7410" s="245" t="s">
        <v>58</v>
      </c>
      <c r="M7410"/>
      <c r="N7410"/>
      <c r="O7410"/>
      <c r="P7410"/>
      <c r="Q7410"/>
      <c r="R7410"/>
      <c r="S7410"/>
      <c r="T7410"/>
      <c r="U7410"/>
      <c r="V7410"/>
      <c r="W7410"/>
      <c r="X7410"/>
      <c r="Y7410"/>
      <c r="Z7410"/>
      <c r="AA7410"/>
      <c r="AB7410"/>
      <c r="AC7410"/>
      <c r="AD7410"/>
      <c r="AE7410"/>
      <c r="AF7410"/>
      <c r="AG7410"/>
      <c r="AH7410"/>
      <c r="AI7410"/>
      <c r="AJ7410"/>
      <c r="AK7410"/>
      <c r="AL7410"/>
      <c r="AM7410"/>
      <c r="AN7410"/>
      <c r="AO7410"/>
      <c r="AP7410"/>
      <c r="AQ7410"/>
      <c r="AR7410"/>
      <c r="AS7410"/>
      <c r="AT7410"/>
      <c r="AU7410"/>
      <c r="AV7410"/>
      <c r="AW7410"/>
      <c r="AX7410"/>
      <c r="AY7410"/>
      <c r="AZ7410"/>
      <c r="BA7410"/>
      <c r="BB7410"/>
      <c r="BC7410"/>
      <c r="BD7410"/>
      <c r="BE7410"/>
      <c r="BF7410"/>
      <c r="BG7410"/>
      <c r="BH7410"/>
      <c r="BI7410"/>
      <c r="BJ7410"/>
      <c r="BK7410"/>
      <c r="BL7410"/>
      <c r="BM7410"/>
      <c r="BN7410"/>
      <c r="BO7410"/>
    </row>
    <row r="7411" spans="1:67" ht="15" x14ac:dyDescent="0.25">
      <c r="A7411" s="245" t="s">
        <v>66</v>
      </c>
      <c r="B7411" s="245" t="s">
        <v>65</v>
      </c>
      <c r="C7411" s="245" t="s">
        <v>64</v>
      </c>
      <c r="D7411" s="245" t="s">
        <v>63</v>
      </c>
      <c r="E7411" s="246" t="s">
        <v>44</v>
      </c>
      <c r="F7411" s="245" t="s">
        <v>44</v>
      </c>
      <c r="G7411" s="245" t="s">
        <v>14790</v>
      </c>
      <c r="H7411" s="245" t="s">
        <v>14791</v>
      </c>
      <c r="I7411" s="245" t="s">
        <v>60</v>
      </c>
      <c r="J7411" s="245" t="s">
        <v>59</v>
      </c>
      <c r="K7411" s="246" t="s">
        <v>16325</v>
      </c>
      <c r="L7411" s="245" t="s">
        <v>58</v>
      </c>
      <c r="M7411"/>
      <c r="N7411"/>
      <c r="O7411"/>
      <c r="P7411"/>
      <c r="Q7411"/>
      <c r="R7411"/>
      <c r="S7411"/>
      <c r="T7411"/>
      <c r="U7411"/>
      <c r="V7411"/>
      <c r="W7411"/>
      <c r="X7411"/>
      <c r="Y7411"/>
      <c r="Z7411"/>
      <c r="AA7411"/>
      <c r="AB7411"/>
      <c r="AC7411"/>
      <c r="AD7411"/>
      <c r="AE7411"/>
      <c r="AF7411"/>
      <c r="AG7411"/>
      <c r="AH7411"/>
      <c r="AI7411"/>
      <c r="AJ7411"/>
      <c r="AK7411"/>
      <c r="AL7411"/>
      <c r="AM7411"/>
      <c r="AN7411"/>
      <c r="AO7411"/>
      <c r="AP7411"/>
      <c r="AQ7411"/>
      <c r="AR7411"/>
      <c r="AS7411"/>
      <c r="AT7411"/>
      <c r="AU7411"/>
      <c r="AV7411"/>
      <c r="AW7411"/>
      <c r="AX7411"/>
      <c r="AY7411"/>
      <c r="AZ7411"/>
      <c r="BA7411"/>
      <c r="BB7411"/>
      <c r="BC7411"/>
      <c r="BD7411"/>
      <c r="BE7411"/>
      <c r="BF7411"/>
      <c r="BG7411"/>
      <c r="BH7411"/>
      <c r="BI7411"/>
      <c r="BJ7411"/>
      <c r="BK7411"/>
      <c r="BL7411"/>
      <c r="BM7411"/>
      <c r="BN7411"/>
      <c r="BO7411"/>
    </row>
    <row r="7412" spans="1:67" ht="15" x14ac:dyDescent="0.25">
      <c r="A7412" s="245" t="s">
        <v>66</v>
      </c>
      <c r="B7412" s="245" t="s">
        <v>65</v>
      </c>
      <c r="C7412" s="245" t="s">
        <v>64</v>
      </c>
      <c r="D7412" s="245" t="s">
        <v>63</v>
      </c>
      <c r="E7412" s="246" t="s">
        <v>44</v>
      </c>
      <c r="F7412" s="245" t="s">
        <v>44</v>
      </c>
      <c r="G7412" s="245" t="s">
        <v>14792</v>
      </c>
      <c r="H7412" s="245" t="s">
        <v>14793</v>
      </c>
      <c r="I7412" s="245" t="s">
        <v>60</v>
      </c>
      <c r="J7412" s="245" t="s">
        <v>59</v>
      </c>
      <c r="K7412" s="246" t="s">
        <v>10423</v>
      </c>
      <c r="L7412" s="245" t="s">
        <v>58</v>
      </c>
      <c r="M7412"/>
      <c r="N7412"/>
      <c r="O7412"/>
      <c r="P7412"/>
      <c r="Q7412"/>
      <c r="R7412"/>
      <c r="S7412"/>
      <c r="T7412"/>
      <c r="U7412"/>
      <c r="V7412"/>
      <c r="W7412"/>
      <c r="X7412"/>
      <c r="Y7412"/>
      <c r="Z7412"/>
      <c r="AA7412"/>
      <c r="AB7412"/>
      <c r="AC7412"/>
      <c r="AD7412"/>
      <c r="AE7412"/>
      <c r="AF7412"/>
      <c r="AG7412"/>
      <c r="AH7412"/>
      <c r="AI7412"/>
      <c r="AJ7412"/>
      <c r="AK7412"/>
      <c r="AL7412"/>
      <c r="AM7412"/>
      <c r="AN7412"/>
      <c r="AO7412"/>
      <c r="AP7412"/>
      <c r="AQ7412"/>
      <c r="AR7412"/>
      <c r="AS7412"/>
      <c r="AT7412"/>
      <c r="AU7412"/>
      <c r="AV7412"/>
      <c r="AW7412"/>
      <c r="AX7412"/>
      <c r="AY7412"/>
      <c r="AZ7412"/>
      <c r="BA7412"/>
      <c r="BB7412"/>
      <c r="BC7412"/>
      <c r="BD7412"/>
      <c r="BE7412"/>
      <c r="BF7412"/>
      <c r="BG7412"/>
      <c r="BH7412"/>
      <c r="BI7412"/>
      <c r="BJ7412"/>
      <c r="BK7412"/>
      <c r="BL7412"/>
      <c r="BM7412"/>
      <c r="BN7412"/>
      <c r="BO7412"/>
    </row>
    <row r="7413" spans="1:67" ht="15" x14ac:dyDescent="0.25">
      <c r="A7413" s="245" t="s">
        <v>66</v>
      </c>
      <c r="B7413" s="245" t="s">
        <v>65</v>
      </c>
      <c r="C7413" s="245" t="s">
        <v>64</v>
      </c>
      <c r="D7413" s="245" t="s">
        <v>63</v>
      </c>
      <c r="E7413" s="246" t="s">
        <v>44</v>
      </c>
      <c r="F7413" s="245" t="s">
        <v>44</v>
      </c>
      <c r="G7413" s="245" t="s">
        <v>14794</v>
      </c>
      <c r="H7413" s="245" t="s">
        <v>14795</v>
      </c>
      <c r="I7413" s="245" t="s">
        <v>60</v>
      </c>
      <c r="J7413" s="245" t="s">
        <v>59</v>
      </c>
      <c r="K7413" s="246" t="s">
        <v>15393</v>
      </c>
      <c r="L7413" s="245" t="s">
        <v>58</v>
      </c>
      <c r="M7413"/>
      <c r="N7413"/>
      <c r="O7413"/>
      <c r="P7413"/>
      <c r="Q7413"/>
      <c r="R7413"/>
      <c r="S7413"/>
      <c r="T7413"/>
      <c r="U7413"/>
      <c r="V7413"/>
      <c r="W7413"/>
      <c r="X7413"/>
      <c r="Y7413"/>
      <c r="Z7413"/>
      <c r="AA7413"/>
      <c r="AB7413"/>
      <c r="AC7413"/>
      <c r="AD7413"/>
      <c r="AE7413"/>
      <c r="AF7413"/>
      <c r="AG7413"/>
      <c r="AH7413"/>
      <c r="AI7413"/>
      <c r="AJ7413"/>
      <c r="AK7413"/>
      <c r="AL7413"/>
      <c r="AM7413"/>
      <c r="AN7413"/>
      <c r="AO7413"/>
      <c r="AP7413"/>
      <c r="AQ7413"/>
      <c r="AR7413"/>
      <c r="AS7413"/>
      <c r="AT7413"/>
      <c r="AU7413"/>
      <c r="AV7413"/>
      <c r="AW7413"/>
      <c r="AX7413"/>
      <c r="AY7413"/>
      <c r="AZ7413"/>
      <c r="BA7413"/>
      <c r="BB7413"/>
      <c r="BC7413"/>
      <c r="BD7413"/>
      <c r="BE7413"/>
      <c r="BF7413"/>
      <c r="BG7413"/>
      <c r="BH7413"/>
      <c r="BI7413"/>
      <c r="BJ7413"/>
      <c r="BK7413"/>
      <c r="BL7413"/>
      <c r="BM7413"/>
      <c r="BN7413"/>
      <c r="BO7413"/>
    </row>
    <row r="7414" spans="1:67" ht="15" x14ac:dyDescent="0.25">
      <c r="A7414" s="245" t="s">
        <v>66</v>
      </c>
      <c r="B7414" s="245" t="s">
        <v>65</v>
      </c>
      <c r="C7414" s="245" t="s">
        <v>64</v>
      </c>
      <c r="D7414" s="245" t="s">
        <v>63</v>
      </c>
      <c r="E7414" s="246" t="s">
        <v>44</v>
      </c>
      <c r="F7414" s="245" t="s">
        <v>44</v>
      </c>
      <c r="G7414" s="245" t="s">
        <v>14796</v>
      </c>
      <c r="H7414" s="245" t="s">
        <v>14797</v>
      </c>
      <c r="I7414" s="245" t="s">
        <v>60</v>
      </c>
      <c r="J7414" s="245" t="s">
        <v>59</v>
      </c>
      <c r="K7414" s="246" t="s">
        <v>25896</v>
      </c>
      <c r="L7414" s="245" t="s">
        <v>58</v>
      </c>
      <c r="M7414"/>
      <c r="N7414"/>
      <c r="O7414"/>
      <c r="P7414"/>
      <c r="Q7414"/>
      <c r="R7414"/>
      <c r="S7414"/>
      <c r="T7414"/>
      <c r="U7414"/>
      <c r="V7414"/>
      <c r="W7414"/>
      <c r="X7414"/>
      <c r="Y7414"/>
      <c r="Z7414"/>
      <c r="AA7414"/>
      <c r="AB7414"/>
      <c r="AC7414"/>
      <c r="AD7414"/>
      <c r="AE7414"/>
      <c r="AF7414"/>
      <c r="AG7414"/>
      <c r="AH7414"/>
      <c r="AI7414"/>
      <c r="AJ7414"/>
      <c r="AK7414"/>
      <c r="AL7414"/>
      <c r="AM7414"/>
      <c r="AN7414"/>
      <c r="AO7414"/>
      <c r="AP7414"/>
      <c r="AQ7414"/>
      <c r="AR7414"/>
      <c r="AS7414"/>
      <c r="AT7414"/>
      <c r="AU7414"/>
      <c r="AV7414"/>
      <c r="AW7414"/>
      <c r="AX7414"/>
      <c r="AY7414"/>
      <c r="AZ7414"/>
      <c r="BA7414"/>
      <c r="BB7414"/>
      <c r="BC7414"/>
      <c r="BD7414"/>
      <c r="BE7414"/>
      <c r="BF7414"/>
      <c r="BG7414"/>
      <c r="BH7414"/>
      <c r="BI7414"/>
      <c r="BJ7414"/>
      <c r="BK7414"/>
      <c r="BL7414"/>
      <c r="BM7414"/>
      <c r="BN7414"/>
      <c r="BO7414"/>
    </row>
    <row r="7415" spans="1:67" ht="15" x14ac:dyDescent="0.25">
      <c r="A7415" s="245" t="s">
        <v>66</v>
      </c>
      <c r="B7415" s="245" t="s">
        <v>65</v>
      </c>
      <c r="C7415" s="245" t="s">
        <v>64</v>
      </c>
      <c r="D7415" s="245" t="s">
        <v>63</v>
      </c>
      <c r="E7415" s="246" t="s">
        <v>44</v>
      </c>
      <c r="F7415" s="245" t="s">
        <v>44</v>
      </c>
      <c r="G7415" s="245" t="s">
        <v>14798</v>
      </c>
      <c r="H7415" s="245" t="s">
        <v>14799</v>
      </c>
      <c r="I7415" s="245" t="s">
        <v>60</v>
      </c>
      <c r="J7415" s="245" t="s">
        <v>59</v>
      </c>
      <c r="K7415" s="246" t="s">
        <v>15393</v>
      </c>
      <c r="L7415" s="245" t="s">
        <v>58</v>
      </c>
      <c r="M7415"/>
      <c r="N7415"/>
      <c r="O7415"/>
      <c r="P7415"/>
      <c r="Q7415"/>
      <c r="R7415"/>
      <c r="S7415"/>
      <c r="T7415"/>
      <c r="U7415"/>
      <c r="V7415"/>
      <c r="W7415"/>
      <c r="X7415"/>
      <c r="Y7415"/>
      <c r="Z7415"/>
      <c r="AA7415"/>
      <c r="AB7415"/>
      <c r="AC7415"/>
      <c r="AD7415"/>
      <c r="AE7415"/>
      <c r="AF7415"/>
      <c r="AG7415"/>
      <c r="AH7415"/>
      <c r="AI7415"/>
      <c r="AJ7415"/>
      <c r="AK7415"/>
      <c r="AL7415"/>
      <c r="AM7415"/>
      <c r="AN7415"/>
      <c r="AO7415"/>
      <c r="AP7415"/>
      <c r="AQ7415"/>
      <c r="AR7415"/>
      <c r="AS7415"/>
      <c r="AT7415"/>
      <c r="AU7415"/>
      <c r="AV7415"/>
      <c r="AW7415"/>
      <c r="AX7415"/>
      <c r="AY7415"/>
      <c r="AZ7415"/>
      <c r="BA7415"/>
      <c r="BB7415"/>
      <c r="BC7415"/>
      <c r="BD7415"/>
      <c r="BE7415"/>
      <c r="BF7415"/>
      <c r="BG7415"/>
      <c r="BH7415"/>
      <c r="BI7415"/>
      <c r="BJ7415"/>
      <c r="BK7415"/>
      <c r="BL7415"/>
      <c r="BM7415"/>
      <c r="BN7415"/>
      <c r="BO7415"/>
    </row>
    <row r="7416" spans="1:67" ht="15" x14ac:dyDescent="0.25">
      <c r="A7416" s="245" t="s">
        <v>66</v>
      </c>
      <c r="B7416" s="245" t="s">
        <v>65</v>
      </c>
      <c r="C7416" s="245" t="s">
        <v>64</v>
      </c>
      <c r="D7416" s="245" t="s">
        <v>63</v>
      </c>
      <c r="E7416" s="246" t="s">
        <v>44</v>
      </c>
      <c r="F7416" s="245" t="s">
        <v>44</v>
      </c>
      <c r="G7416" s="245" t="s">
        <v>14800</v>
      </c>
      <c r="H7416" s="245" t="s">
        <v>14801</v>
      </c>
      <c r="I7416" s="245" t="s">
        <v>60</v>
      </c>
      <c r="J7416" s="245" t="s">
        <v>59</v>
      </c>
      <c r="K7416" s="246" t="s">
        <v>10319</v>
      </c>
      <c r="L7416" s="245" t="s">
        <v>58</v>
      </c>
      <c r="M7416"/>
      <c r="N7416"/>
      <c r="O7416"/>
      <c r="P7416"/>
      <c r="Q7416"/>
      <c r="R7416"/>
      <c r="S7416"/>
      <c r="T7416"/>
      <c r="U7416"/>
      <c r="V7416"/>
      <c r="W7416"/>
      <c r="X7416"/>
      <c r="Y7416"/>
      <c r="Z7416"/>
      <c r="AA7416"/>
      <c r="AB7416"/>
      <c r="AC7416"/>
      <c r="AD7416"/>
      <c r="AE7416"/>
      <c r="AF7416"/>
      <c r="AG7416"/>
      <c r="AH7416"/>
      <c r="AI7416"/>
      <c r="AJ7416"/>
      <c r="AK7416"/>
      <c r="AL7416"/>
      <c r="AM7416"/>
      <c r="AN7416"/>
      <c r="AO7416"/>
      <c r="AP7416"/>
      <c r="AQ7416"/>
      <c r="AR7416"/>
      <c r="AS7416"/>
      <c r="AT7416"/>
      <c r="AU7416"/>
      <c r="AV7416"/>
      <c r="AW7416"/>
      <c r="AX7416"/>
      <c r="AY7416"/>
      <c r="AZ7416"/>
      <c r="BA7416"/>
      <c r="BB7416"/>
      <c r="BC7416"/>
      <c r="BD7416"/>
      <c r="BE7416"/>
      <c r="BF7416"/>
      <c r="BG7416"/>
      <c r="BH7416"/>
      <c r="BI7416"/>
      <c r="BJ7416"/>
      <c r="BK7416"/>
      <c r="BL7416"/>
      <c r="BM7416"/>
      <c r="BN7416"/>
      <c r="BO7416"/>
    </row>
    <row r="7417" spans="1:67" ht="15" x14ac:dyDescent="0.25">
      <c r="A7417" s="245" t="s">
        <v>66</v>
      </c>
      <c r="B7417" s="245" t="s">
        <v>65</v>
      </c>
      <c r="C7417" s="245" t="s">
        <v>64</v>
      </c>
      <c r="D7417" s="245" t="s">
        <v>63</v>
      </c>
      <c r="E7417" s="246" t="s">
        <v>44</v>
      </c>
      <c r="F7417" s="245" t="s">
        <v>44</v>
      </c>
      <c r="G7417" s="245" t="s">
        <v>14802</v>
      </c>
      <c r="H7417" s="245" t="s">
        <v>14803</v>
      </c>
      <c r="I7417" s="245" t="s">
        <v>60</v>
      </c>
      <c r="J7417" s="245" t="s">
        <v>59</v>
      </c>
      <c r="K7417" s="246" t="s">
        <v>15393</v>
      </c>
      <c r="L7417" s="245" t="s">
        <v>58</v>
      </c>
      <c r="M7417"/>
      <c r="N7417"/>
      <c r="O7417"/>
      <c r="P7417"/>
      <c r="Q7417"/>
      <c r="R7417"/>
      <c r="S7417"/>
      <c r="T7417"/>
      <c r="U7417"/>
      <c r="V7417"/>
      <c r="W7417"/>
      <c r="X7417"/>
      <c r="Y7417"/>
      <c r="Z7417"/>
      <c r="AA7417"/>
      <c r="AB7417"/>
      <c r="AC7417"/>
      <c r="AD7417"/>
      <c r="AE7417"/>
      <c r="AF7417"/>
      <c r="AG7417"/>
      <c r="AH7417"/>
      <c r="AI7417"/>
      <c r="AJ7417"/>
      <c r="AK7417"/>
      <c r="AL7417"/>
      <c r="AM7417"/>
      <c r="AN7417"/>
      <c r="AO7417"/>
      <c r="AP7417"/>
      <c r="AQ7417"/>
      <c r="AR7417"/>
      <c r="AS7417"/>
      <c r="AT7417"/>
      <c r="AU7417"/>
      <c r="AV7417"/>
      <c r="AW7417"/>
      <c r="AX7417"/>
      <c r="AY7417"/>
      <c r="AZ7417"/>
      <c r="BA7417"/>
      <c r="BB7417"/>
      <c r="BC7417"/>
      <c r="BD7417"/>
      <c r="BE7417"/>
      <c r="BF7417"/>
      <c r="BG7417"/>
      <c r="BH7417"/>
      <c r="BI7417"/>
      <c r="BJ7417"/>
      <c r="BK7417"/>
      <c r="BL7417"/>
      <c r="BM7417"/>
      <c r="BN7417"/>
      <c r="BO7417"/>
    </row>
    <row r="7418" spans="1:67" ht="15" x14ac:dyDescent="0.25">
      <c r="A7418" s="245" t="s">
        <v>66</v>
      </c>
      <c r="B7418" s="245" t="s">
        <v>65</v>
      </c>
      <c r="C7418" s="245" t="s">
        <v>64</v>
      </c>
      <c r="D7418" s="245" t="s">
        <v>63</v>
      </c>
      <c r="E7418" s="246" t="s">
        <v>44</v>
      </c>
      <c r="F7418" s="245" t="s">
        <v>44</v>
      </c>
      <c r="G7418" s="245" t="s">
        <v>14804</v>
      </c>
      <c r="H7418" s="245" t="s">
        <v>14805</v>
      </c>
      <c r="I7418" s="245" t="s">
        <v>60</v>
      </c>
      <c r="J7418" s="245" t="s">
        <v>59</v>
      </c>
      <c r="K7418" s="246" t="s">
        <v>25900</v>
      </c>
      <c r="L7418" s="245" t="s">
        <v>58</v>
      </c>
      <c r="M7418"/>
      <c r="N7418"/>
      <c r="O7418"/>
      <c r="P7418"/>
      <c r="Q7418"/>
      <c r="R7418"/>
      <c r="S7418"/>
      <c r="T7418"/>
      <c r="U7418"/>
      <c r="V7418"/>
      <c r="W7418"/>
      <c r="X7418"/>
      <c r="Y7418"/>
      <c r="Z7418"/>
      <c r="AA7418"/>
      <c r="AB7418"/>
      <c r="AC7418"/>
      <c r="AD7418"/>
      <c r="AE7418"/>
      <c r="AF7418"/>
      <c r="AG7418"/>
      <c r="AH7418"/>
      <c r="AI7418"/>
      <c r="AJ7418"/>
      <c r="AK7418"/>
      <c r="AL7418"/>
      <c r="AM7418"/>
      <c r="AN7418"/>
      <c r="AO7418"/>
      <c r="AP7418"/>
      <c r="AQ7418"/>
      <c r="AR7418"/>
      <c r="AS7418"/>
      <c r="AT7418"/>
      <c r="AU7418"/>
      <c r="AV7418"/>
      <c r="AW7418"/>
      <c r="AX7418"/>
      <c r="AY7418"/>
      <c r="AZ7418"/>
      <c r="BA7418"/>
      <c r="BB7418"/>
      <c r="BC7418"/>
      <c r="BD7418"/>
      <c r="BE7418"/>
      <c r="BF7418"/>
      <c r="BG7418"/>
      <c r="BH7418"/>
      <c r="BI7418"/>
      <c r="BJ7418"/>
      <c r="BK7418"/>
      <c r="BL7418"/>
      <c r="BM7418"/>
      <c r="BN7418"/>
      <c r="BO7418"/>
    </row>
    <row r="7419" spans="1:67" ht="15" x14ac:dyDescent="0.25">
      <c r="A7419" s="245" t="s">
        <v>66</v>
      </c>
      <c r="B7419" s="245" t="s">
        <v>65</v>
      </c>
      <c r="C7419" s="245" t="s">
        <v>64</v>
      </c>
      <c r="D7419" s="245" t="s">
        <v>63</v>
      </c>
      <c r="E7419" s="246" t="s">
        <v>44</v>
      </c>
      <c r="F7419" s="245" t="s">
        <v>44</v>
      </c>
      <c r="G7419" s="245" t="s">
        <v>14806</v>
      </c>
      <c r="H7419" s="245" t="s">
        <v>14807</v>
      </c>
      <c r="I7419" s="245" t="s">
        <v>60</v>
      </c>
      <c r="J7419" s="245" t="s">
        <v>59</v>
      </c>
      <c r="K7419" s="246" t="s">
        <v>8440</v>
      </c>
      <c r="L7419" s="245" t="s">
        <v>58</v>
      </c>
      <c r="M7419"/>
      <c r="N7419"/>
      <c r="O7419"/>
      <c r="P7419"/>
      <c r="Q7419"/>
      <c r="R7419"/>
      <c r="S7419"/>
      <c r="T7419"/>
      <c r="U7419"/>
      <c r="V7419"/>
      <c r="W7419"/>
      <c r="X7419"/>
      <c r="Y7419"/>
      <c r="Z7419"/>
      <c r="AA7419"/>
      <c r="AB7419"/>
      <c r="AC7419"/>
      <c r="AD7419"/>
      <c r="AE7419"/>
      <c r="AF7419"/>
      <c r="AG7419"/>
      <c r="AH7419"/>
      <c r="AI7419"/>
      <c r="AJ7419"/>
      <c r="AK7419"/>
      <c r="AL7419"/>
      <c r="AM7419"/>
      <c r="AN7419"/>
      <c r="AO7419"/>
      <c r="AP7419"/>
      <c r="AQ7419"/>
      <c r="AR7419"/>
      <c r="AS7419"/>
      <c r="AT7419"/>
      <c r="AU7419"/>
      <c r="AV7419"/>
      <c r="AW7419"/>
      <c r="AX7419"/>
      <c r="AY7419"/>
      <c r="AZ7419"/>
      <c r="BA7419"/>
      <c r="BB7419"/>
      <c r="BC7419"/>
      <c r="BD7419"/>
      <c r="BE7419"/>
      <c r="BF7419"/>
      <c r="BG7419"/>
      <c r="BH7419"/>
      <c r="BI7419"/>
      <c r="BJ7419"/>
      <c r="BK7419"/>
      <c r="BL7419"/>
      <c r="BM7419"/>
      <c r="BN7419"/>
      <c r="BO7419"/>
    </row>
    <row r="7420" spans="1:67" ht="15" x14ac:dyDescent="0.25">
      <c r="A7420" s="245" t="s">
        <v>66</v>
      </c>
      <c r="B7420" s="245" t="s">
        <v>65</v>
      </c>
      <c r="C7420" s="245" t="s">
        <v>64</v>
      </c>
      <c r="D7420" s="245" t="s">
        <v>63</v>
      </c>
      <c r="E7420" s="246" t="s">
        <v>44</v>
      </c>
      <c r="F7420" s="245" t="s">
        <v>44</v>
      </c>
      <c r="G7420" s="245" t="s">
        <v>14808</v>
      </c>
      <c r="H7420" s="245" t="s">
        <v>14809</v>
      </c>
      <c r="I7420" s="245" t="s">
        <v>60</v>
      </c>
      <c r="J7420" s="245" t="s">
        <v>59</v>
      </c>
      <c r="K7420" s="246" t="s">
        <v>25887</v>
      </c>
      <c r="L7420" s="245" t="s">
        <v>58</v>
      </c>
      <c r="M7420"/>
      <c r="N7420"/>
      <c r="O7420"/>
      <c r="P7420"/>
      <c r="Q7420"/>
      <c r="R7420"/>
      <c r="S7420"/>
      <c r="T7420"/>
      <c r="U7420"/>
      <c r="V7420"/>
      <c r="W7420"/>
      <c r="X7420"/>
      <c r="Y7420"/>
      <c r="Z7420"/>
      <c r="AA7420"/>
      <c r="AB7420"/>
      <c r="AC7420"/>
      <c r="AD7420"/>
      <c r="AE7420"/>
      <c r="AF7420"/>
      <c r="AG7420"/>
      <c r="AH7420"/>
      <c r="AI7420"/>
      <c r="AJ7420"/>
      <c r="AK7420"/>
      <c r="AL7420"/>
      <c r="AM7420"/>
      <c r="AN7420"/>
      <c r="AO7420"/>
      <c r="AP7420"/>
      <c r="AQ7420"/>
      <c r="AR7420"/>
      <c r="AS7420"/>
      <c r="AT7420"/>
      <c r="AU7420"/>
      <c r="AV7420"/>
      <c r="AW7420"/>
      <c r="AX7420"/>
      <c r="AY7420"/>
      <c r="AZ7420"/>
      <c r="BA7420"/>
      <c r="BB7420"/>
      <c r="BC7420"/>
      <c r="BD7420"/>
      <c r="BE7420"/>
      <c r="BF7420"/>
      <c r="BG7420"/>
      <c r="BH7420"/>
      <c r="BI7420"/>
      <c r="BJ7420"/>
      <c r="BK7420"/>
      <c r="BL7420"/>
      <c r="BM7420"/>
      <c r="BN7420"/>
      <c r="BO7420"/>
    </row>
    <row r="7421" spans="1:67" ht="15" x14ac:dyDescent="0.25">
      <c r="A7421" s="245" t="s">
        <v>66</v>
      </c>
      <c r="B7421" s="245" t="s">
        <v>65</v>
      </c>
      <c r="C7421" s="245" t="s">
        <v>64</v>
      </c>
      <c r="D7421" s="245" t="s">
        <v>63</v>
      </c>
      <c r="E7421" s="246" t="s">
        <v>44</v>
      </c>
      <c r="F7421" s="245" t="s">
        <v>44</v>
      </c>
      <c r="G7421" s="245" t="s">
        <v>14810</v>
      </c>
      <c r="H7421" s="245" t="s">
        <v>14811</v>
      </c>
      <c r="I7421" s="245" t="s">
        <v>60</v>
      </c>
      <c r="J7421" s="245" t="s">
        <v>59</v>
      </c>
      <c r="K7421" s="246" t="s">
        <v>14237</v>
      </c>
      <c r="L7421" s="245" t="s">
        <v>58</v>
      </c>
      <c r="M7421"/>
      <c r="N7421"/>
      <c r="O7421"/>
      <c r="P7421"/>
      <c r="Q7421"/>
      <c r="R7421"/>
      <c r="S7421"/>
      <c r="T7421"/>
      <c r="U7421"/>
      <c r="V7421"/>
      <c r="W7421"/>
      <c r="X7421"/>
      <c r="Y7421"/>
      <c r="Z7421"/>
      <c r="AA7421"/>
      <c r="AB7421"/>
      <c r="AC7421"/>
      <c r="AD7421"/>
      <c r="AE7421"/>
      <c r="AF7421"/>
      <c r="AG7421"/>
      <c r="AH7421"/>
      <c r="AI7421"/>
      <c r="AJ7421"/>
      <c r="AK7421"/>
      <c r="AL7421"/>
      <c r="AM7421"/>
      <c r="AN7421"/>
      <c r="AO7421"/>
      <c r="AP7421"/>
      <c r="AQ7421"/>
      <c r="AR7421"/>
      <c r="AS7421"/>
      <c r="AT7421"/>
      <c r="AU7421"/>
      <c r="AV7421"/>
      <c r="AW7421"/>
      <c r="AX7421"/>
      <c r="AY7421"/>
      <c r="AZ7421"/>
      <c r="BA7421"/>
      <c r="BB7421"/>
      <c r="BC7421"/>
      <c r="BD7421"/>
      <c r="BE7421"/>
      <c r="BF7421"/>
      <c r="BG7421"/>
      <c r="BH7421"/>
      <c r="BI7421"/>
      <c r="BJ7421"/>
      <c r="BK7421"/>
      <c r="BL7421"/>
      <c r="BM7421"/>
      <c r="BN7421"/>
      <c r="BO7421"/>
    </row>
    <row r="7422" spans="1:67" ht="15" x14ac:dyDescent="0.25">
      <c r="A7422" s="245" t="s">
        <v>66</v>
      </c>
      <c r="B7422" s="245" t="s">
        <v>65</v>
      </c>
      <c r="C7422" s="245" t="s">
        <v>64</v>
      </c>
      <c r="D7422" s="245" t="s">
        <v>63</v>
      </c>
      <c r="E7422" s="246" t="s">
        <v>44</v>
      </c>
      <c r="F7422" s="245" t="s">
        <v>44</v>
      </c>
      <c r="G7422" s="245" t="s">
        <v>14812</v>
      </c>
      <c r="H7422" s="245" t="s">
        <v>14813</v>
      </c>
      <c r="I7422" s="245" t="s">
        <v>60</v>
      </c>
      <c r="J7422" s="245" t="s">
        <v>59</v>
      </c>
      <c r="K7422" s="246" t="s">
        <v>25901</v>
      </c>
      <c r="L7422" s="245" t="s">
        <v>58</v>
      </c>
      <c r="M7422"/>
      <c r="N7422"/>
      <c r="O7422"/>
      <c r="P7422"/>
      <c r="Q7422"/>
      <c r="R7422"/>
      <c r="S7422"/>
      <c r="T7422"/>
      <c r="U7422"/>
      <c r="V7422"/>
      <c r="W7422"/>
      <c r="X7422"/>
      <c r="Y7422"/>
      <c r="Z7422"/>
      <c r="AA7422"/>
      <c r="AB7422"/>
      <c r="AC7422"/>
      <c r="AD7422"/>
      <c r="AE7422"/>
      <c r="AF7422"/>
      <c r="AG7422"/>
      <c r="AH7422"/>
      <c r="AI7422"/>
      <c r="AJ7422"/>
      <c r="AK7422"/>
      <c r="AL7422"/>
      <c r="AM7422"/>
      <c r="AN7422"/>
      <c r="AO7422"/>
      <c r="AP7422"/>
      <c r="AQ7422"/>
      <c r="AR7422"/>
      <c r="AS7422"/>
      <c r="AT7422"/>
      <c r="AU7422"/>
      <c r="AV7422"/>
      <c r="AW7422"/>
      <c r="AX7422"/>
      <c r="AY7422"/>
      <c r="AZ7422"/>
      <c r="BA7422"/>
      <c r="BB7422"/>
      <c r="BC7422"/>
      <c r="BD7422"/>
      <c r="BE7422"/>
      <c r="BF7422"/>
      <c r="BG7422"/>
      <c r="BH7422"/>
      <c r="BI7422"/>
      <c r="BJ7422"/>
      <c r="BK7422"/>
      <c r="BL7422"/>
      <c r="BM7422"/>
      <c r="BN7422"/>
      <c r="BO7422"/>
    </row>
    <row r="7423" spans="1:67" ht="15" x14ac:dyDescent="0.25">
      <c r="A7423" s="245" t="s">
        <v>66</v>
      </c>
      <c r="B7423" s="245" t="s">
        <v>65</v>
      </c>
      <c r="C7423" s="245" t="s">
        <v>64</v>
      </c>
      <c r="D7423" s="245" t="s">
        <v>63</v>
      </c>
      <c r="E7423" s="246" t="s">
        <v>44</v>
      </c>
      <c r="F7423" s="245" t="s">
        <v>44</v>
      </c>
      <c r="G7423" s="245" t="s">
        <v>14814</v>
      </c>
      <c r="H7423" s="245" t="s">
        <v>14815</v>
      </c>
      <c r="I7423" s="245" t="s">
        <v>60</v>
      </c>
      <c r="J7423" s="245" t="s">
        <v>59</v>
      </c>
      <c r="K7423" s="246" t="s">
        <v>23001</v>
      </c>
      <c r="L7423" s="245" t="s">
        <v>58</v>
      </c>
      <c r="M7423"/>
      <c r="N7423"/>
      <c r="O7423"/>
      <c r="P7423"/>
      <c r="Q7423"/>
      <c r="R7423"/>
      <c r="S7423"/>
      <c r="T7423"/>
      <c r="U7423"/>
      <c r="V7423"/>
      <c r="W7423"/>
      <c r="X7423"/>
      <c r="Y7423"/>
      <c r="Z7423"/>
      <c r="AA7423"/>
      <c r="AB7423"/>
      <c r="AC7423"/>
      <c r="AD7423"/>
      <c r="AE7423"/>
      <c r="AF7423"/>
      <c r="AG7423"/>
      <c r="AH7423"/>
      <c r="AI7423"/>
      <c r="AJ7423"/>
      <c r="AK7423"/>
      <c r="AL7423"/>
      <c r="AM7423"/>
      <c r="AN7423"/>
      <c r="AO7423"/>
      <c r="AP7423"/>
      <c r="AQ7423"/>
      <c r="AR7423"/>
      <c r="AS7423"/>
      <c r="AT7423"/>
      <c r="AU7423"/>
      <c r="AV7423"/>
      <c r="AW7423"/>
      <c r="AX7423"/>
      <c r="AY7423"/>
      <c r="AZ7423"/>
      <c r="BA7423"/>
      <c r="BB7423"/>
      <c r="BC7423"/>
      <c r="BD7423"/>
      <c r="BE7423"/>
      <c r="BF7423"/>
      <c r="BG7423"/>
      <c r="BH7423"/>
      <c r="BI7423"/>
      <c r="BJ7423"/>
      <c r="BK7423"/>
      <c r="BL7423"/>
      <c r="BM7423"/>
      <c r="BN7423"/>
      <c r="BO7423"/>
    </row>
    <row r="7424" spans="1:67" ht="15" x14ac:dyDescent="0.25">
      <c r="A7424" s="245" t="s">
        <v>66</v>
      </c>
      <c r="B7424" s="245" t="s">
        <v>65</v>
      </c>
      <c r="C7424" s="245" t="s">
        <v>64</v>
      </c>
      <c r="D7424" s="245" t="s">
        <v>63</v>
      </c>
      <c r="E7424" s="246" t="s">
        <v>44</v>
      </c>
      <c r="F7424" s="245" t="s">
        <v>44</v>
      </c>
      <c r="G7424" s="245" t="s">
        <v>14816</v>
      </c>
      <c r="H7424" s="245" t="s">
        <v>14817</v>
      </c>
      <c r="I7424" s="245" t="s">
        <v>60</v>
      </c>
      <c r="J7424" s="245" t="s">
        <v>59</v>
      </c>
      <c r="K7424" s="246" t="s">
        <v>25887</v>
      </c>
      <c r="L7424" s="245" t="s">
        <v>58</v>
      </c>
      <c r="M7424"/>
      <c r="N7424"/>
      <c r="O7424"/>
      <c r="P7424"/>
      <c r="Q7424"/>
      <c r="R7424"/>
      <c r="S7424"/>
      <c r="T7424"/>
      <c r="U7424"/>
      <c r="V7424"/>
      <c r="W7424"/>
      <c r="X7424"/>
      <c r="Y7424"/>
      <c r="Z7424"/>
      <c r="AA7424"/>
      <c r="AB7424"/>
      <c r="AC7424"/>
      <c r="AD7424"/>
      <c r="AE7424"/>
      <c r="AF7424"/>
      <c r="AG7424"/>
      <c r="AH7424"/>
      <c r="AI7424"/>
      <c r="AJ7424"/>
      <c r="AK7424"/>
      <c r="AL7424"/>
      <c r="AM7424"/>
      <c r="AN7424"/>
      <c r="AO7424"/>
      <c r="AP7424"/>
      <c r="AQ7424"/>
      <c r="AR7424"/>
      <c r="AS7424"/>
      <c r="AT7424"/>
      <c r="AU7424"/>
      <c r="AV7424"/>
      <c r="AW7424"/>
      <c r="AX7424"/>
      <c r="AY7424"/>
      <c r="AZ7424"/>
      <c r="BA7424"/>
      <c r="BB7424"/>
      <c r="BC7424"/>
      <c r="BD7424"/>
      <c r="BE7424"/>
      <c r="BF7424"/>
      <c r="BG7424"/>
      <c r="BH7424"/>
      <c r="BI7424"/>
      <c r="BJ7424"/>
      <c r="BK7424"/>
      <c r="BL7424"/>
      <c r="BM7424"/>
      <c r="BN7424"/>
      <c r="BO7424"/>
    </row>
    <row r="7425" spans="1:67" ht="15" x14ac:dyDescent="0.25">
      <c r="A7425" s="245" t="s">
        <v>66</v>
      </c>
      <c r="B7425" s="245" t="s">
        <v>65</v>
      </c>
      <c r="C7425" s="245" t="s">
        <v>64</v>
      </c>
      <c r="D7425" s="245" t="s">
        <v>63</v>
      </c>
      <c r="E7425" s="246" t="s">
        <v>44</v>
      </c>
      <c r="F7425" s="245" t="s">
        <v>44</v>
      </c>
      <c r="G7425" s="245" t="s">
        <v>14818</v>
      </c>
      <c r="H7425" s="245" t="s">
        <v>14819</v>
      </c>
      <c r="I7425" s="245" t="s">
        <v>60</v>
      </c>
      <c r="J7425" s="245" t="s">
        <v>59</v>
      </c>
      <c r="K7425" s="246" t="s">
        <v>9152</v>
      </c>
      <c r="L7425" s="245" t="s">
        <v>58</v>
      </c>
      <c r="M7425"/>
      <c r="N7425"/>
      <c r="O7425"/>
      <c r="P7425"/>
      <c r="Q7425"/>
      <c r="R7425"/>
      <c r="S7425"/>
      <c r="T7425"/>
      <c r="U7425"/>
      <c r="V7425"/>
      <c r="W7425"/>
      <c r="X7425"/>
      <c r="Y7425"/>
      <c r="Z7425"/>
      <c r="AA7425"/>
      <c r="AB7425"/>
      <c r="AC7425"/>
      <c r="AD7425"/>
      <c r="AE7425"/>
      <c r="AF7425"/>
      <c r="AG7425"/>
      <c r="AH7425"/>
      <c r="AI7425"/>
      <c r="AJ7425"/>
      <c r="AK7425"/>
      <c r="AL7425"/>
      <c r="AM7425"/>
      <c r="AN7425"/>
      <c r="AO7425"/>
      <c r="AP7425"/>
      <c r="AQ7425"/>
      <c r="AR7425"/>
      <c r="AS7425"/>
      <c r="AT7425"/>
      <c r="AU7425"/>
      <c r="AV7425"/>
      <c r="AW7425"/>
      <c r="AX7425"/>
      <c r="AY7425"/>
      <c r="AZ7425"/>
      <c r="BA7425"/>
      <c r="BB7425"/>
      <c r="BC7425"/>
      <c r="BD7425"/>
      <c r="BE7425"/>
      <c r="BF7425"/>
      <c r="BG7425"/>
      <c r="BH7425"/>
      <c r="BI7425"/>
      <c r="BJ7425"/>
      <c r="BK7425"/>
      <c r="BL7425"/>
      <c r="BM7425"/>
      <c r="BN7425"/>
      <c r="BO7425"/>
    </row>
    <row r="7426" spans="1:67" ht="15" x14ac:dyDescent="0.25">
      <c r="A7426" s="245" t="s">
        <v>66</v>
      </c>
      <c r="B7426" s="245" t="s">
        <v>65</v>
      </c>
      <c r="C7426" s="245" t="s">
        <v>64</v>
      </c>
      <c r="D7426" s="245" t="s">
        <v>63</v>
      </c>
      <c r="E7426" s="246" t="s">
        <v>44</v>
      </c>
      <c r="F7426" s="245" t="s">
        <v>44</v>
      </c>
      <c r="G7426" s="245" t="s">
        <v>14820</v>
      </c>
      <c r="H7426" s="245" t="s">
        <v>14821</v>
      </c>
      <c r="I7426" s="245" t="s">
        <v>60</v>
      </c>
      <c r="J7426" s="245" t="s">
        <v>59</v>
      </c>
      <c r="K7426" s="246" t="s">
        <v>10202</v>
      </c>
      <c r="L7426" s="245" t="s">
        <v>58</v>
      </c>
      <c r="M7426"/>
      <c r="N7426"/>
      <c r="O7426"/>
      <c r="P7426"/>
      <c r="Q7426"/>
      <c r="R7426"/>
      <c r="S7426"/>
      <c r="T7426"/>
      <c r="U7426"/>
      <c r="V7426"/>
      <c r="W7426"/>
      <c r="X7426"/>
      <c r="Y7426"/>
      <c r="Z7426"/>
      <c r="AA7426"/>
      <c r="AB7426"/>
      <c r="AC7426"/>
      <c r="AD7426"/>
      <c r="AE7426"/>
      <c r="AF7426"/>
      <c r="AG7426"/>
      <c r="AH7426"/>
      <c r="AI7426"/>
      <c r="AJ7426"/>
      <c r="AK7426"/>
      <c r="AL7426"/>
      <c r="AM7426"/>
      <c r="AN7426"/>
      <c r="AO7426"/>
      <c r="AP7426"/>
      <c r="AQ7426"/>
      <c r="AR7426"/>
      <c r="AS7426"/>
      <c r="AT7426"/>
      <c r="AU7426"/>
      <c r="AV7426"/>
      <c r="AW7426"/>
      <c r="AX7426"/>
      <c r="AY7426"/>
      <c r="AZ7426"/>
      <c r="BA7426"/>
      <c r="BB7426"/>
      <c r="BC7426"/>
      <c r="BD7426"/>
      <c r="BE7426"/>
      <c r="BF7426"/>
      <c r="BG7426"/>
      <c r="BH7426"/>
      <c r="BI7426"/>
      <c r="BJ7426"/>
      <c r="BK7426"/>
      <c r="BL7426"/>
      <c r="BM7426"/>
      <c r="BN7426"/>
      <c r="BO7426"/>
    </row>
    <row r="7427" spans="1:67" ht="15" x14ac:dyDescent="0.25">
      <c r="A7427" s="245" t="s">
        <v>66</v>
      </c>
      <c r="B7427" s="245" t="s">
        <v>65</v>
      </c>
      <c r="C7427" s="245" t="s">
        <v>64</v>
      </c>
      <c r="D7427" s="245" t="s">
        <v>63</v>
      </c>
      <c r="E7427" s="246" t="s">
        <v>44</v>
      </c>
      <c r="F7427" s="245" t="s">
        <v>44</v>
      </c>
      <c r="G7427" s="245" t="s">
        <v>14822</v>
      </c>
      <c r="H7427" s="245" t="s">
        <v>14823</v>
      </c>
      <c r="I7427" s="245" t="s">
        <v>60</v>
      </c>
      <c r="J7427" s="245" t="s">
        <v>59</v>
      </c>
      <c r="K7427" s="246" t="s">
        <v>9432</v>
      </c>
      <c r="L7427" s="245" t="s">
        <v>58</v>
      </c>
      <c r="M7427"/>
      <c r="N7427"/>
      <c r="O7427"/>
      <c r="P7427"/>
      <c r="Q7427"/>
      <c r="R7427"/>
      <c r="S7427"/>
      <c r="T7427"/>
      <c r="U7427"/>
      <c r="V7427"/>
      <c r="W7427"/>
      <c r="X7427"/>
      <c r="Y7427"/>
      <c r="Z7427"/>
      <c r="AA7427"/>
      <c r="AB7427"/>
      <c r="AC7427"/>
      <c r="AD7427"/>
      <c r="AE7427"/>
      <c r="AF7427"/>
      <c r="AG7427"/>
      <c r="AH7427"/>
      <c r="AI7427"/>
      <c r="AJ7427"/>
      <c r="AK7427"/>
      <c r="AL7427"/>
      <c r="AM7427"/>
      <c r="AN7427"/>
      <c r="AO7427"/>
      <c r="AP7427"/>
      <c r="AQ7427"/>
      <c r="AR7427"/>
      <c r="AS7427"/>
      <c r="AT7427"/>
      <c r="AU7427"/>
      <c r="AV7427"/>
      <c r="AW7427"/>
      <c r="AX7427"/>
      <c r="AY7427"/>
      <c r="AZ7427"/>
      <c r="BA7427"/>
      <c r="BB7427"/>
      <c r="BC7427"/>
      <c r="BD7427"/>
      <c r="BE7427"/>
      <c r="BF7427"/>
      <c r="BG7427"/>
      <c r="BH7427"/>
      <c r="BI7427"/>
      <c r="BJ7427"/>
      <c r="BK7427"/>
      <c r="BL7427"/>
      <c r="BM7427"/>
      <c r="BN7427"/>
      <c r="BO7427"/>
    </row>
    <row r="7428" spans="1:67" ht="15" x14ac:dyDescent="0.25">
      <c r="A7428" s="245" t="s">
        <v>66</v>
      </c>
      <c r="B7428" s="245" t="s">
        <v>65</v>
      </c>
      <c r="C7428" s="245" t="s">
        <v>64</v>
      </c>
      <c r="D7428" s="245" t="s">
        <v>63</v>
      </c>
      <c r="E7428" s="246" t="s">
        <v>44</v>
      </c>
      <c r="F7428" s="245" t="s">
        <v>44</v>
      </c>
      <c r="G7428" s="245" t="s">
        <v>14824</v>
      </c>
      <c r="H7428" s="245" t="s">
        <v>14825</v>
      </c>
      <c r="I7428" s="245" t="s">
        <v>60</v>
      </c>
      <c r="J7428" s="245" t="s">
        <v>59</v>
      </c>
      <c r="K7428" s="246" t="s">
        <v>21497</v>
      </c>
      <c r="L7428" s="245" t="s">
        <v>58</v>
      </c>
      <c r="M7428"/>
      <c r="N7428"/>
      <c r="O7428"/>
      <c r="P7428"/>
      <c r="Q7428"/>
      <c r="R7428"/>
      <c r="S7428"/>
      <c r="T7428"/>
      <c r="U7428"/>
      <c r="V7428"/>
      <c r="W7428"/>
      <c r="X7428"/>
      <c r="Y7428"/>
      <c r="Z7428"/>
      <c r="AA7428"/>
      <c r="AB7428"/>
      <c r="AC7428"/>
      <c r="AD7428"/>
      <c r="AE7428"/>
      <c r="AF7428"/>
      <c r="AG7428"/>
      <c r="AH7428"/>
      <c r="AI7428"/>
      <c r="AJ7428"/>
      <c r="AK7428"/>
      <c r="AL7428"/>
      <c r="AM7428"/>
      <c r="AN7428"/>
      <c r="AO7428"/>
      <c r="AP7428"/>
      <c r="AQ7428"/>
      <c r="AR7428"/>
      <c r="AS7428"/>
      <c r="AT7428"/>
      <c r="AU7428"/>
      <c r="AV7428"/>
      <c r="AW7428"/>
      <c r="AX7428"/>
      <c r="AY7428"/>
      <c r="AZ7428"/>
      <c r="BA7428"/>
      <c r="BB7428"/>
      <c r="BC7428"/>
      <c r="BD7428"/>
      <c r="BE7428"/>
      <c r="BF7428"/>
      <c r="BG7428"/>
      <c r="BH7428"/>
      <c r="BI7428"/>
      <c r="BJ7428"/>
      <c r="BK7428"/>
      <c r="BL7428"/>
      <c r="BM7428"/>
      <c r="BN7428"/>
      <c r="BO7428"/>
    </row>
    <row r="7429" spans="1:67" ht="15" x14ac:dyDescent="0.25">
      <c r="A7429" s="245" t="s">
        <v>66</v>
      </c>
      <c r="B7429" s="245" t="s">
        <v>65</v>
      </c>
      <c r="C7429" s="245" t="s">
        <v>64</v>
      </c>
      <c r="D7429" s="245" t="s">
        <v>63</v>
      </c>
      <c r="E7429" s="246" t="s">
        <v>44</v>
      </c>
      <c r="F7429" s="245" t="s">
        <v>44</v>
      </c>
      <c r="G7429" s="245" t="s">
        <v>14826</v>
      </c>
      <c r="H7429" s="245" t="s">
        <v>14827</v>
      </c>
      <c r="I7429" s="245" t="s">
        <v>60</v>
      </c>
      <c r="J7429" s="245" t="s">
        <v>59</v>
      </c>
      <c r="K7429" s="246" t="s">
        <v>11843</v>
      </c>
      <c r="L7429" s="245" t="s">
        <v>58</v>
      </c>
      <c r="M7429"/>
      <c r="N7429"/>
      <c r="O7429"/>
      <c r="P7429"/>
      <c r="Q7429"/>
      <c r="R7429"/>
      <c r="S7429"/>
      <c r="T7429"/>
      <c r="U7429"/>
      <c r="V7429"/>
      <c r="W7429"/>
      <c r="X7429"/>
      <c r="Y7429"/>
      <c r="Z7429"/>
      <c r="AA7429"/>
      <c r="AB7429"/>
      <c r="AC7429"/>
      <c r="AD7429"/>
      <c r="AE7429"/>
      <c r="AF7429"/>
      <c r="AG7429"/>
      <c r="AH7429"/>
      <c r="AI7429"/>
      <c r="AJ7429"/>
      <c r="AK7429"/>
      <c r="AL7429"/>
      <c r="AM7429"/>
      <c r="AN7429"/>
      <c r="AO7429"/>
      <c r="AP7429"/>
      <c r="AQ7429"/>
      <c r="AR7429"/>
      <c r="AS7429"/>
      <c r="AT7429"/>
      <c r="AU7429"/>
      <c r="AV7429"/>
      <c r="AW7429"/>
      <c r="AX7429"/>
      <c r="AY7429"/>
      <c r="AZ7429"/>
      <c r="BA7429"/>
      <c r="BB7429"/>
      <c r="BC7429"/>
      <c r="BD7429"/>
      <c r="BE7429"/>
      <c r="BF7429"/>
      <c r="BG7429"/>
      <c r="BH7429"/>
      <c r="BI7429"/>
      <c r="BJ7429"/>
      <c r="BK7429"/>
      <c r="BL7429"/>
      <c r="BM7429"/>
      <c r="BN7429"/>
      <c r="BO7429"/>
    </row>
    <row r="7430" spans="1:67" ht="15" x14ac:dyDescent="0.25">
      <c r="A7430" s="245" t="s">
        <v>66</v>
      </c>
      <c r="B7430" s="245" t="s">
        <v>65</v>
      </c>
      <c r="C7430" s="245" t="s">
        <v>64</v>
      </c>
      <c r="D7430" s="245" t="s">
        <v>63</v>
      </c>
      <c r="E7430" s="246" t="s">
        <v>44</v>
      </c>
      <c r="F7430" s="245" t="s">
        <v>44</v>
      </c>
      <c r="G7430" s="245" t="s">
        <v>14828</v>
      </c>
      <c r="H7430" s="245" t="s">
        <v>14829</v>
      </c>
      <c r="I7430" s="245" t="s">
        <v>102</v>
      </c>
      <c r="J7430" s="245" t="s">
        <v>59</v>
      </c>
      <c r="K7430" s="246" t="s">
        <v>16084</v>
      </c>
      <c r="L7430" s="245" t="s">
        <v>58</v>
      </c>
      <c r="M7430"/>
      <c r="N7430"/>
      <c r="O7430"/>
      <c r="P7430"/>
      <c r="Q7430"/>
      <c r="R7430"/>
      <c r="S7430"/>
      <c r="T7430"/>
      <c r="U7430"/>
      <c r="V7430"/>
      <c r="W7430"/>
      <c r="X7430"/>
      <c r="Y7430"/>
      <c r="Z7430"/>
      <c r="AA7430"/>
      <c r="AB7430"/>
      <c r="AC7430"/>
      <c r="AD7430"/>
      <c r="AE7430"/>
      <c r="AF7430"/>
      <c r="AG7430"/>
      <c r="AH7430"/>
      <c r="AI7430"/>
      <c r="AJ7430"/>
      <c r="AK7430"/>
      <c r="AL7430"/>
      <c r="AM7430"/>
      <c r="AN7430"/>
      <c r="AO7430"/>
      <c r="AP7430"/>
      <c r="AQ7430"/>
      <c r="AR7430"/>
      <c r="AS7430"/>
      <c r="AT7430"/>
      <c r="AU7430"/>
      <c r="AV7430"/>
      <c r="AW7430"/>
      <c r="AX7430"/>
      <c r="AY7430"/>
      <c r="AZ7430"/>
      <c r="BA7430"/>
      <c r="BB7430"/>
      <c r="BC7430"/>
      <c r="BD7430"/>
      <c r="BE7430"/>
      <c r="BF7430"/>
      <c r="BG7430"/>
      <c r="BH7430"/>
      <c r="BI7430"/>
      <c r="BJ7430"/>
      <c r="BK7430"/>
      <c r="BL7430"/>
      <c r="BM7430"/>
      <c r="BN7430"/>
      <c r="BO7430"/>
    </row>
    <row r="7431" spans="1:67" ht="15" x14ac:dyDescent="0.25">
      <c r="A7431" s="245" t="s">
        <v>66</v>
      </c>
      <c r="B7431" s="245" t="s">
        <v>65</v>
      </c>
      <c r="C7431" s="245" t="s">
        <v>64</v>
      </c>
      <c r="D7431" s="245" t="s">
        <v>63</v>
      </c>
      <c r="E7431" s="246" t="s">
        <v>44</v>
      </c>
      <c r="F7431" s="245" t="s">
        <v>44</v>
      </c>
      <c r="G7431" s="245" t="s">
        <v>14830</v>
      </c>
      <c r="H7431" s="245" t="s">
        <v>565</v>
      </c>
      <c r="I7431" s="245" t="s">
        <v>60</v>
      </c>
      <c r="J7431" s="245" t="s">
        <v>59</v>
      </c>
      <c r="K7431" s="246" t="s">
        <v>25902</v>
      </c>
      <c r="L7431" s="245" t="s">
        <v>58</v>
      </c>
      <c r="M7431"/>
      <c r="N7431"/>
      <c r="O7431"/>
      <c r="P7431"/>
      <c r="Q7431"/>
      <c r="R7431"/>
      <c r="S7431"/>
      <c r="T7431"/>
      <c r="U7431"/>
      <c r="V7431"/>
      <c r="W7431"/>
      <c r="X7431"/>
      <c r="Y7431"/>
      <c r="Z7431"/>
      <c r="AA7431"/>
      <c r="AB7431"/>
      <c r="AC7431"/>
      <c r="AD7431"/>
      <c r="AE7431"/>
      <c r="AF7431"/>
      <c r="AG7431"/>
      <c r="AH7431"/>
      <c r="AI7431"/>
      <c r="AJ7431"/>
      <c r="AK7431"/>
      <c r="AL7431"/>
      <c r="AM7431"/>
      <c r="AN7431"/>
      <c r="AO7431"/>
      <c r="AP7431"/>
      <c r="AQ7431"/>
      <c r="AR7431"/>
      <c r="AS7431"/>
      <c r="AT7431"/>
      <c r="AU7431"/>
      <c r="AV7431"/>
      <c r="AW7431"/>
      <c r="AX7431"/>
      <c r="AY7431"/>
      <c r="AZ7431"/>
      <c r="BA7431"/>
      <c r="BB7431"/>
      <c r="BC7431"/>
      <c r="BD7431"/>
      <c r="BE7431"/>
      <c r="BF7431"/>
      <c r="BG7431"/>
      <c r="BH7431"/>
      <c r="BI7431"/>
      <c r="BJ7431"/>
      <c r="BK7431"/>
      <c r="BL7431"/>
      <c r="BM7431"/>
      <c r="BN7431"/>
      <c r="BO7431"/>
    </row>
    <row r="7432" spans="1:67" ht="15" x14ac:dyDescent="0.25">
      <c r="A7432" s="245" t="s">
        <v>66</v>
      </c>
      <c r="B7432" s="245" t="s">
        <v>65</v>
      </c>
      <c r="C7432" s="245" t="s">
        <v>64</v>
      </c>
      <c r="D7432" s="245" t="s">
        <v>63</v>
      </c>
      <c r="E7432" s="246" t="s">
        <v>44</v>
      </c>
      <c r="F7432" s="245" t="s">
        <v>44</v>
      </c>
      <c r="G7432" s="245" t="s">
        <v>14831</v>
      </c>
      <c r="H7432" s="245" t="s">
        <v>14832</v>
      </c>
      <c r="I7432" s="245" t="s">
        <v>60</v>
      </c>
      <c r="J7432" s="245" t="s">
        <v>59</v>
      </c>
      <c r="K7432" s="246" t="s">
        <v>25903</v>
      </c>
      <c r="L7432" s="245" t="s">
        <v>58</v>
      </c>
      <c r="M7432"/>
      <c r="N7432"/>
      <c r="O7432"/>
      <c r="P7432"/>
      <c r="Q7432"/>
      <c r="R7432"/>
      <c r="S7432"/>
      <c r="T7432"/>
      <c r="U7432"/>
      <c r="V7432"/>
      <c r="W7432"/>
      <c r="X7432"/>
      <c r="Y7432"/>
      <c r="Z7432"/>
      <c r="AA7432"/>
      <c r="AB7432"/>
      <c r="AC7432"/>
      <c r="AD7432"/>
      <c r="AE7432"/>
      <c r="AF7432"/>
      <c r="AG7432"/>
      <c r="AH7432"/>
      <c r="AI7432"/>
      <c r="AJ7432"/>
      <c r="AK7432"/>
      <c r="AL7432"/>
      <c r="AM7432"/>
      <c r="AN7432"/>
      <c r="AO7432"/>
      <c r="AP7432"/>
      <c r="AQ7432"/>
      <c r="AR7432"/>
      <c r="AS7432"/>
      <c r="AT7432"/>
      <c r="AU7432"/>
      <c r="AV7432"/>
      <c r="AW7432"/>
      <c r="AX7432"/>
      <c r="AY7432"/>
      <c r="AZ7432"/>
      <c r="BA7432"/>
      <c r="BB7432"/>
      <c r="BC7432"/>
      <c r="BD7432"/>
      <c r="BE7432"/>
      <c r="BF7432"/>
      <c r="BG7432"/>
      <c r="BH7432"/>
      <c r="BI7432"/>
      <c r="BJ7432"/>
      <c r="BK7432"/>
      <c r="BL7432"/>
      <c r="BM7432"/>
      <c r="BN7432"/>
      <c r="BO7432"/>
    </row>
    <row r="7433" spans="1:67" ht="15" x14ac:dyDescent="0.25">
      <c r="A7433" s="245" t="s">
        <v>66</v>
      </c>
      <c r="B7433" s="245" t="s">
        <v>65</v>
      </c>
      <c r="C7433" s="245" t="s">
        <v>64</v>
      </c>
      <c r="D7433" s="245" t="s">
        <v>63</v>
      </c>
      <c r="E7433" s="246" t="s">
        <v>44</v>
      </c>
      <c r="F7433" s="245" t="s">
        <v>44</v>
      </c>
      <c r="G7433" s="245" t="s">
        <v>14833</v>
      </c>
      <c r="H7433" s="245" t="s">
        <v>14834</v>
      </c>
      <c r="I7433" s="245" t="s">
        <v>60</v>
      </c>
      <c r="J7433" s="245" t="s">
        <v>59</v>
      </c>
      <c r="K7433" s="246" t="s">
        <v>25904</v>
      </c>
      <c r="L7433" s="245" t="s">
        <v>58</v>
      </c>
      <c r="M7433"/>
      <c r="N7433"/>
      <c r="O7433"/>
      <c r="P7433"/>
      <c r="Q7433"/>
      <c r="R7433"/>
      <c r="S7433"/>
      <c r="T7433"/>
      <c r="U7433"/>
      <c r="V7433"/>
      <c r="W7433"/>
      <c r="X7433"/>
      <c r="Y7433"/>
      <c r="Z7433"/>
      <c r="AA7433"/>
      <c r="AB7433"/>
      <c r="AC7433"/>
      <c r="AD7433"/>
      <c r="AE7433"/>
      <c r="AF7433"/>
      <c r="AG7433"/>
      <c r="AH7433"/>
      <c r="AI7433"/>
      <c r="AJ7433"/>
      <c r="AK7433"/>
      <c r="AL7433"/>
      <c r="AM7433"/>
      <c r="AN7433"/>
      <c r="AO7433"/>
      <c r="AP7433"/>
      <c r="AQ7433"/>
      <c r="AR7433"/>
      <c r="AS7433"/>
      <c r="AT7433"/>
      <c r="AU7433"/>
      <c r="AV7433"/>
      <c r="AW7433"/>
      <c r="AX7433"/>
      <c r="AY7433"/>
      <c r="AZ7433"/>
      <c r="BA7433"/>
      <c r="BB7433"/>
      <c r="BC7433"/>
      <c r="BD7433"/>
      <c r="BE7433"/>
      <c r="BF7433"/>
      <c r="BG7433"/>
      <c r="BH7433"/>
      <c r="BI7433"/>
      <c r="BJ7433"/>
      <c r="BK7433"/>
      <c r="BL7433"/>
      <c r="BM7433"/>
      <c r="BN7433"/>
      <c r="BO7433"/>
    </row>
    <row r="7434" spans="1:67" ht="15" x14ac:dyDescent="0.25">
      <c r="A7434" s="245" t="s">
        <v>66</v>
      </c>
      <c r="B7434" s="245" t="s">
        <v>65</v>
      </c>
      <c r="C7434" s="245" t="s">
        <v>64</v>
      </c>
      <c r="D7434" s="245" t="s">
        <v>63</v>
      </c>
      <c r="E7434" s="246" t="s">
        <v>44</v>
      </c>
      <c r="F7434" s="245" t="s">
        <v>44</v>
      </c>
      <c r="G7434" s="245" t="s">
        <v>14835</v>
      </c>
      <c r="H7434" s="245" t="s">
        <v>559</v>
      </c>
      <c r="I7434" s="245" t="s">
        <v>60</v>
      </c>
      <c r="J7434" s="245" t="s">
        <v>59</v>
      </c>
      <c r="K7434" s="246" t="s">
        <v>25905</v>
      </c>
      <c r="L7434" s="245" t="s">
        <v>58</v>
      </c>
      <c r="M7434"/>
      <c r="N7434"/>
      <c r="O7434"/>
      <c r="P7434"/>
      <c r="Q7434"/>
      <c r="R7434"/>
      <c r="S7434"/>
      <c r="T7434"/>
      <c r="U7434"/>
      <c r="V7434"/>
      <c r="W7434"/>
      <c r="X7434"/>
      <c r="Y7434"/>
      <c r="Z7434"/>
      <c r="AA7434"/>
      <c r="AB7434"/>
      <c r="AC7434"/>
      <c r="AD7434"/>
      <c r="AE7434"/>
      <c r="AF7434"/>
      <c r="AG7434"/>
      <c r="AH7434"/>
      <c r="AI7434"/>
      <c r="AJ7434"/>
      <c r="AK7434"/>
      <c r="AL7434"/>
      <c r="AM7434"/>
      <c r="AN7434"/>
      <c r="AO7434"/>
      <c r="AP7434"/>
      <c r="AQ7434"/>
      <c r="AR7434"/>
      <c r="AS7434"/>
      <c r="AT7434"/>
      <c r="AU7434"/>
      <c r="AV7434"/>
      <c r="AW7434"/>
      <c r="AX7434"/>
      <c r="AY7434"/>
      <c r="AZ7434"/>
      <c r="BA7434"/>
      <c r="BB7434"/>
      <c r="BC7434"/>
      <c r="BD7434"/>
      <c r="BE7434"/>
      <c r="BF7434"/>
      <c r="BG7434"/>
      <c r="BH7434"/>
      <c r="BI7434"/>
      <c r="BJ7434"/>
      <c r="BK7434"/>
      <c r="BL7434"/>
      <c r="BM7434"/>
      <c r="BN7434"/>
      <c r="BO7434"/>
    </row>
    <row r="7435" spans="1:67" ht="15" x14ac:dyDescent="0.25">
      <c r="A7435" s="245" t="s">
        <v>66</v>
      </c>
      <c r="B7435" s="245" t="s">
        <v>65</v>
      </c>
      <c r="C7435" s="245" t="s">
        <v>64</v>
      </c>
      <c r="D7435" s="245" t="s">
        <v>63</v>
      </c>
      <c r="E7435" s="246" t="s">
        <v>44</v>
      </c>
      <c r="F7435" s="245" t="s">
        <v>44</v>
      </c>
      <c r="G7435" s="245" t="s">
        <v>14836</v>
      </c>
      <c r="H7435" s="245" t="s">
        <v>10066</v>
      </c>
      <c r="I7435" s="245" t="s">
        <v>60</v>
      </c>
      <c r="J7435" s="245" t="s">
        <v>59</v>
      </c>
      <c r="K7435" s="246" t="s">
        <v>25906</v>
      </c>
      <c r="L7435" s="245" t="s">
        <v>58</v>
      </c>
      <c r="M7435"/>
      <c r="N7435"/>
      <c r="O7435"/>
      <c r="P7435"/>
      <c r="Q7435"/>
      <c r="R7435"/>
      <c r="S7435"/>
      <c r="T7435"/>
      <c r="U7435"/>
      <c r="V7435"/>
      <c r="W7435"/>
      <c r="X7435"/>
      <c r="Y7435"/>
      <c r="Z7435"/>
      <c r="AA7435"/>
      <c r="AB7435"/>
      <c r="AC7435"/>
      <c r="AD7435"/>
      <c r="AE7435"/>
      <c r="AF7435"/>
      <c r="AG7435"/>
      <c r="AH7435"/>
      <c r="AI7435"/>
      <c r="AJ7435"/>
      <c r="AK7435"/>
      <c r="AL7435"/>
      <c r="AM7435"/>
      <c r="AN7435"/>
      <c r="AO7435"/>
      <c r="AP7435"/>
      <c r="AQ7435"/>
      <c r="AR7435"/>
      <c r="AS7435"/>
      <c r="AT7435"/>
      <c r="AU7435"/>
      <c r="AV7435"/>
      <c r="AW7435"/>
      <c r="AX7435"/>
      <c r="AY7435"/>
      <c r="AZ7435"/>
      <c r="BA7435"/>
      <c r="BB7435"/>
      <c r="BC7435"/>
      <c r="BD7435"/>
      <c r="BE7435"/>
      <c r="BF7435"/>
      <c r="BG7435"/>
      <c r="BH7435"/>
      <c r="BI7435"/>
      <c r="BJ7435"/>
      <c r="BK7435"/>
      <c r="BL7435"/>
      <c r="BM7435"/>
      <c r="BN7435"/>
      <c r="BO7435"/>
    </row>
    <row r="7436" spans="1:67" ht="15" x14ac:dyDescent="0.25">
      <c r="A7436" s="245" t="s">
        <v>66</v>
      </c>
      <c r="B7436" s="245" t="s">
        <v>65</v>
      </c>
      <c r="C7436" s="245" t="s">
        <v>64</v>
      </c>
      <c r="D7436" s="245" t="s">
        <v>63</v>
      </c>
      <c r="E7436" s="246" t="s">
        <v>44</v>
      </c>
      <c r="F7436" s="245" t="s">
        <v>44</v>
      </c>
      <c r="G7436" s="245" t="s">
        <v>14837</v>
      </c>
      <c r="H7436" s="245" t="s">
        <v>14838</v>
      </c>
      <c r="I7436" s="245" t="s">
        <v>60</v>
      </c>
      <c r="J7436" s="245" t="s">
        <v>59</v>
      </c>
      <c r="K7436" s="246" t="s">
        <v>25905</v>
      </c>
      <c r="L7436" s="245" t="s">
        <v>58</v>
      </c>
      <c r="M7436"/>
      <c r="N7436"/>
      <c r="O7436"/>
      <c r="P7436"/>
      <c r="Q7436"/>
      <c r="R7436"/>
      <c r="S7436"/>
      <c r="T7436"/>
      <c r="U7436"/>
      <c r="V7436"/>
      <c r="W7436"/>
      <c r="X7436"/>
      <c r="Y7436"/>
      <c r="Z7436"/>
      <c r="AA7436"/>
      <c r="AB7436"/>
      <c r="AC7436"/>
      <c r="AD7436"/>
      <c r="AE7436"/>
      <c r="AF7436"/>
      <c r="AG7436"/>
      <c r="AH7436"/>
      <c r="AI7436"/>
      <c r="AJ7436"/>
      <c r="AK7436"/>
      <c r="AL7436"/>
      <c r="AM7436"/>
      <c r="AN7436"/>
      <c r="AO7436"/>
      <c r="AP7436"/>
      <c r="AQ7436"/>
      <c r="AR7436"/>
      <c r="AS7436"/>
      <c r="AT7436"/>
      <c r="AU7436"/>
      <c r="AV7436"/>
      <c r="AW7436"/>
      <c r="AX7436"/>
      <c r="AY7436"/>
      <c r="AZ7436"/>
      <c r="BA7436"/>
      <c r="BB7436"/>
      <c r="BC7436"/>
      <c r="BD7436"/>
      <c r="BE7436"/>
      <c r="BF7436"/>
      <c r="BG7436"/>
      <c r="BH7436"/>
      <c r="BI7436"/>
      <c r="BJ7436"/>
      <c r="BK7436"/>
      <c r="BL7436"/>
      <c r="BM7436"/>
      <c r="BN7436"/>
      <c r="BO7436"/>
    </row>
    <row r="7437" spans="1:67" ht="15" x14ac:dyDescent="0.25">
      <c r="A7437" s="245" t="s">
        <v>66</v>
      </c>
      <c r="B7437" s="245" t="s">
        <v>65</v>
      </c>
      <c r="C7437" s="245" t="s">
        <v>64</v>
      </c>
      <c r="D7437" s="245" t="s">
        <v>63</v>
      </c>
      <c r="E7437" s="246" t="s">
        <v>44</v>
      </c>
      <c r="F7437" s="245" t="s">
        <v>44</v>
      </c>
      <c r="G7437" s="245" t="s">
        <v>14839</v>
      </c>
      <c r="H7437" s="245" t="s">
        <v>555</v>
      </c>
      <c r="I7437" s="245" t="s">
        <v>60</v>
      </c>
      <c r="J7437" s="245" t="s">
        <v>59</v>
      </c>
      <c r="K7437" s="246" t="s">
        <v>25907</v>
      </c>
      <c r="L7437" s="245" t="s">
        <v>58</v>
      </c>
      <c r="M7437"/>
      <c r="N7437"/>
      <c r="O7437"/>
      <c r="P7437"/>
      <c r="Q7437"/>
      <c r="R7437"/>
      <c r="S7437"/>
      <c r="T7437"/>
      <c r="U7437"/>
      <c r="V7437"/>
      <c r="W7437"/>
      <c r="X7437"/>
      <c r="Y7437"/>
      <c r="Z7437"/>
      <c r="AA7437"/>
      <c r="AB7437"/>
      <c r="AC7437"/>
      <c r="AD7437"/>
      <c r="AE7437"/>
      <c r="AF7437"/>
      <c r="AG7437"/>
      <c r="AH7437"/>
      <c r="AI7437"/>
      <c r="AJ7437"/>
      <c r="AK7437"/>
      <c r="AL7437"/>
      <c r="AM7437"/>
      <c r="AN7437"/>
      <c r="AO7437"/>
      <c r="AP7437"/>
      <c r="AQ7437"/>
      <c r="AR7437"/>
      <c r="AS7437"/>
      <c r="AT7437"/>
      <c r="AU7437"/>
      <c r="AV7437"/>
      <c r="AW7437"/>
      <c r="AX7437"/>
      <c r="AY7437"/>
      <c r="AZ7437"/>
      <c r="BA7437"/>
      <c r="BB7437"/>
      <c r="BC7437"/>
      <c r="BD7437"/>
      <c r="BE7437"/>
      <c r="BF7437"/>
      <c r="BG7437"/>
      <c r="BH7437"/>
      <c r="BI7437"/>
      <c r="BJ7437"/>
      <c r="BK7437"/>
      <c r="BL7437"/>
      <c r="BM7437"/>
      <c r="BN7437"/>
      <c r="BO7437"/>
    </row>
    <row r="7438" spans="1:67" ht="15" x14ac:dyDescent="0.25">
      <c r="A7438" s="245" t="s">
        <v>66</v>
      </c>
      <c r="B7438" s="245" t="s">
        <v>65</v>
      </c>
      <c r="C7438" s="245" t="s">
        <v>64</v>
      </c>
      <c r="D7438" s="245" t="s">
        <v>63</v>
      </c>
      <c r="E7438" s="246" t="s">
        <v>44</v>
      </c>
      <c r="F7438" s="245" t="s">
        <v>44</v>
      </c>
      <c r="G7438" s="245" t="s">
        <v>14840</v>
      </c>
      <c r="H7438" s="245" t="s">
        <v>553</v>
      </c>
      <c r="I7438" s="245" t="s">
        <v>60</v>
      </c>
      <c r="J7438" s="245" t="s">
        <v>59</v>
      </c>
      <c r="K7438" s="246" t="s">
        <v>25908</v>
      </c>
      <c r="L7438" s="245" t="s">
        <v>58</v>
      </c>
      <c r="M7438"/>
      <c r="N7438"/>
      <c r="O7438"/>
      <c r="P7438"/>
      <c r="Q7438"/>
      <c r="R7438"/>
      <c r="S7438"/>
      <c r="T7438"/>
      <c r="U7438"/>
      <c r="V7438"/>
      <c r="W7438"/>
      <c r="X7438"/>
      <c r="Y7438"/>
      <c r="Z7438"/>
      <c r="AA7438"/>
      <c r="AB7438"/>
      <c r="AC7438"/>
      <c r="AD7438"/>
      <c r="AE7438"/>
      <c r="AF7438"/>
      <c r="AG7438"/>
      <c r="AH7438"/>
      <c r="AI7438"/>
      <c r="AJ7438"/>
      <c r="AK7438"/>
      <c r="AL7438"/>
      <c r="AM7438"/>
      <c r="AN7438"/>
      <c r="AO7438"/>
      <c r="AP7438"/>
      <c r="AQ7438"/>
      <c r="AR7438"/>
      <c r="AS7438"/>
      <c r="AT7438"/>
      <c r="AU7438"/>
      <c r="AV7438"/>
      <c r="AW7438"/>
      <c r="AX7438"/>
      <c r="AY7438"/>
      <c r="AZ7438"/>
      <c r="BA7438"/>
      <c r="BB7438"/>
      <c r="BC7438"/>
      <c r="BD7438"/>
      <c r="BE7438"/>
      <c r="BF7438"/>
      <c r="BG7438"/>
      <c r="BH7438"/>
      <c r="BI7438"/>
      <c r="BJ7438"/>
      <c r="BK7438"/>
      <c r="BL7438"/>
      <c r="BM7438"/>
      <c r="BN7438"/>
      <c r="BO7438"/>
    </row>
    <row r="7439" spans="1:67" ht="15" x14ac:dyDescent="0.25">
      <c r="A7439" s="245" t="s">
        <v>66</v>
      </c>
      <c r="B7439" s="245" t="s">
        <v>65</v>
      </c>
      <c r="C7439" s="245" t="s">
        <v>64</v>
      </c>
      <c r="D7439" s="245" t="s">
        <v>63</v>
      </c>
      <c r="E7439" s="246" t="s">
        <v>44</v>
      </c>
      <c r="F7439" s="245" t="s">
        <v>44</v>
      </c>
      <c r="G7439" s="245" t="s">
        <v>14841</v>
      </c>
      <c r="H7439" s="245" t="s">
        <v>14842</v>
      </c>
      <c r="I7439" s="245" t="s">
        <v>60</v>
      </c>
      <c r="J7439" s="245" t="s">
        <v>59</v>
      </c>
      <c r="K7439" s="246" t="s">
        <v>25909</v>
      </c>
      <c r="L7439" s="245" t="s">
        <v>58</v>
      </c>
      <c r="M7439"/>
      <c r="N7439"/>
      <c r="O7439"/>
      <c r="P7439"/>
      <c r="Q7439"/>
      <c r="R7439"/>
      <c r="S7439"/>
      <c r="T7439"/>
      <c r="U7439"/>
      <c r="V7439"/>
      <c r="W7439"/>
      <c r="X7439"/>
      <c r="Y7439"/>
      <c r="Z7439"/>
      <c r="AA7439"/>
      <c r="AB7439"/>
      <c r="AC7439"/>
      <c r="AD7439"/>
      <c r="AE7439"/>
      <c r="AF7439"/>
      <c r="AG7439"/>
      <c r="AH7439"/>
      <c r="AI7439"/>
      <c r="AJ7439"/>
      <c r="AK7439"/>
      <c r="AL7439"/>
      <c r="AM7439"/>
      <c r="AN7439"/>
      <c r="AO7439"/>
      <c r="AP7439"/>
      <c r="AQ7439"/>
      <c r="AR7439"/>
      <c r="AS7439"/>
      <c r="AT7439"/>
      <c r="AU7439"/>
      <c r="AV7439"/>
      <c r="AW7439"/>
      <c r="AX7439"/>
      <c r="AY7439"/>
      <c r="AZ7439"/>
      <c r="BA7439"/>
      <c r="BB7439"/>
      <c r="BC7439"/>
      <c r="BD7439"/>
      <c r="BE7439"/>
      <c r="BF7439"/>
      <c r="BG7439"/>
      <c r="BH7439"/>
      <c r="BI7439"/>
      <c r="BJ7439"/>
      <c r="BK7439"/>
      <c r="BL7439"/>
      <c r="BM7439"/>
      <c r="BN7439"/>
      <c r="BO7439"/>
    </row>
    <row r="7440" spans="1:67" ht="15" x14ac:dyDescent="0.25">
      <c r="A7440" s="245" t="s">
        <v>66</v>
      </c>
      <c r="B7440" s="245" t="s">
        <v>65</v>
      </c>
      <c r="C7440" s="245" t="s">
        <v>64</v>
      </c>
      <c r="D7440" s="245" t="s">
        <v>63</v>
      </c>
      <c r="E7440" s="246" t="s">
        <v>44</v>
      </c>
      <c r="F7440" s="245" t="s">
        <v>44</v>
      </c>
      <c r="G7440" s="245" t="s">
        <v>14843</v>
      </c>
      <c r="H7440" s="245" t="s">
        <v>10070</v>
      </c>
      <c r="I7440" s="245" t="s">
        <v>60</v>
      </c>
      <c r="J7440" s="245" t="s">
        <v>59</v>
      </c>
      <c r="K7440" s="246" t="s">
        <v>25910</v>
      </c>
      <c r="L7440" s="245" t="s">
        <v>58</v>
      </c>
      <c r="M7440"/>
      <c r="N7440"/>
      <c r="O7440"/>
      <c r="P7440"/>
      <c r="Q7440"/>
      <c r="R7440"/>
      <c r="S7440"/>
      <c r="T7440"/>
      <c r="U7440"/>
      <c r="V7440"/>
      <c r="W7440"/>
      <c r="X7440"/>
      <c r="Y7440"/>
      <c r="Z7440"/>
      <c r="AA7440"/>
      <c r="AB7440"/>
      <c r="AC7440"/>
      <c r="AD7440"/>
      <c r="AE7440"/>
      <c r="AF7440"/>
      <c r="AG7440"/>
      <c r="AH7440"/>
      <c r="AI7440"/>
      <c r="AJ7440"/>
      <c r="AK7440"/>
      <c r="AL7440"/>
      <c r="AM7440"/>
      <c r="AN7440"/>
      <c r="AO7440"/>
      <c r="AP7440"/>
      <c r="AQ7440"/>
      <c r="AR7440"/>
      <c r="AS7440"/>
      <c r="AT7440"/>
      <c r="AU7440"/>
      <c r="AV7440"/>
      <c r="AW7440"/>
      <c r="AX7440"/>
      <c r="AY7440"/>
      <c r="AZ7440"/>
      <c r="BA7440"/>
      <c r="BB7440"/>
      <c r="BC7440"/>
      <c r="BD7440"/>
      <c r="BE7440"/>
      <c r="BF7440"/>
      <c r="BG7440"/>
      <c r="BH7440"/>
      <c r="BI7440"/>
      <c r="BJ7440"/>
      <c r="BK7440"/>
      <c r="BL7440"/>
      <c r="BM7440"/>
      <c r="BN7440"/>
      <c r="BO7440"/>
    </row>
    <row r="7441" spans="1:67" ht="15" x14ac:dyDescent="0.25">
      <c r="A7441" s="245" t="s">
        <v>66</v>
      </c>
      <c r="B7441" s="245" t="s">
        <v>65</v>
      </c>
      <c r="C7441" s="245" t="s">
        <v>64</v>
      </c>
      <c r="D7441" s="245" t="s">
        <v>63</v>
      </c>
      <c r="E7441" s="246" t="s">
        <v>44</v>
      </c>
      <c r="F7441" s="245" t="s">
        <v>44</v>
      </c>
      <c r="G7441" s="245" t="s">
        <v>14844</v>
      </c>
      <c r="H7441" s="245" t="s">
        <v>547</v>
      </c>
      <c r="I7441" s="245" t="s">
        <v>60</v>
      </c>
      <c r="J7441" s="245" t="s">
        <v>59</v>
      </c>
      <c r="K7441" s="246" t="s">
        <v>25911</v>
      </c>
      <c r="L7441" s="245" t="s">
        <v>58</v>
      </c>
      <c r="M7441"/>
      <c r="N7441"/>
      <c r="O7441"/>
      <c r="P7441"/>
      <c r="Q7441"/>
      <c r="R7441"/>
      <c r="S7441"/>
      <c r="T7441"/>
      <c r="U7441"/>
      <c r="V7441"/>
      <c r="W7441"/>
      <c r="X7441"/>
      <c r="Y7441"/>
      <c r="Z7441"/>
      <c r="AA7441"/>
      <c r="AB7441"/>
      <c r="AC7441"/>
      <c r="AD7441"/>
      <c r="AE7441"/>
      <c r="AF7441"/>
      <c r="AG7441"/>
      <c r="AH7441"/>
      <c r="AI7441"/>
      <c r="AJ7441"/>
      <c r="AK7441"/>
      <c r="AL7441"/>
      <c r="AM7441"/>
      <c r="AN7441"/>
      <c r="AO7441"/>
      <c r="AP7441"/>
      <c r="AQ7441"/>
      <c r="AR7441"/>
      <c r="AS7441"/>
      <c r="AT7441"/>
      <c r="AU7441"/>
      <c r="AV7441"/>
      <c r="AW7441"/>
      <c r="AX7441"/>
      <c r="AY7441"/>
      <c r="AZ7441"/>
      <c r="BA7441"/>
      <c r="BB7441"/>
      <c r="BC7441"/>
      <c r="BD7441"/>
      <c r="BE7441"/>
      <c r="BF7441"/>
      <c r="BG7441"/>
      <c r="BH7441"/>
      <c r="BI7441"/>
      <c r="BJ7441"/>
      <c r="BK7441"/>
      <c r="BL7441"/>
      <c r="BM7441"/>
      <c r="BN7441"/>
      <c r="BO7441"/>
    </row>
    <row r="7442" spans="1:67" ht="15" x14ac:dyDescent="0.25">
      <c r="A7442" s="245" t="s">
        <v>66</v>
      </c>
      <c r="B7442" s="245" t="s">
        <v>65</v>
      </c>
      <c r="C7442" s="245" t="s">
        <v>64</v>
      </c>
      <c r="D7442" s="245" t="s">
        <v>63</v>
      </c>
      <c r="E7442" s="246" t="s">
        <v>44</v>
      </c>
      <c r="F7442" s="245" t="s">
        <v>44</v>
      </c>
      <c r="G7442" s="245" t="s">
        <v>14845</v>
      </c>
      <c r="H7442" s="245" t="s">
        <v>14846</v>
      </c>
      <c r="I7442" s="245" t="s">
        <v>60</v>
      </c>
      <c r="J7442" s="245" t="s">
        <v>59</v>
      </c>
      <c r="K7442" s="246" t="s">
        <v>25912</v>
      </c>
      <c r="L7442" s="245" t="s">
        <v>58</v>
      </c>
      <c r="M7442"/>
      <c r="N7442"/>
      <c r="O7442"/>
      <c r="P7442"/>
      <c r="Q7442"/>
      <c r="R7442"/>
      <c r="S7442"/>
      <c r="T7442"/>
      <c r="U7442"/>
      <c r="V7442"/>
      <c r="W7442"/>
      <c r="X7442"/>
      <c r="Y7442"/>
      <c r="Z7442"/>
      <c r="AA7442"/>
      <c r="AB7442"/>
      <c r="AC7442"/>
      <c r="AD7442"/>
      <c r="AE7442"/>
      <c r="AF7442"/>
      <c r="AG7442"/>
      <c r="AH7442"/>
      <c r="AI7442"/>
      <c r="AJ7442"/>
      <c r="AK7442"/>
      <c r="AL7442"/>
      <c r="AM7442"/>
      <c r="AN7442"/>
      <c r="AO7442"/>
      <c r="AP7442"/>
      <c r="AQ7442"/>
      <c r="AR7442"/>
      <c r="AS7442"/>
      <c r="AT7442"/>
      <c r="AU7442"/>
      <c r="AV7442"/>
      <c r="AW7442"/>
      <c r="AX7442"/>
      <c r="AY7442"/>
      <c r="AZ7442"/>
      <c r="BA7442"/>
      <c r="BB7442"/>
      <c r="BC7442"/>
      <c r="BD7442"/>
      <c r="BE7442"/>
      <c r="BF7442"/>
      <c r="BG7442"/>
      <c r="BH7442"/>
      <c r="BI7442"/>
      <c r="BJ7442"/>
      <c r="BK7442"/>
      <c r="BL7442"/>
      <c r="BM7442"/>
      <c r="BN7442"/>
      <c r="BO7442"/>
    </row>
    <row r="7443" spans="1:67" ht="15" x14ac:dyDescent="0.25">
      <c r="A7443" s="245" t="s">
        <v>66</v>
      </c>
      <c r="B7443" s="245" t="s">
        <v>65</v>
      </c>
      <c r="C7443" s="245" t="s">
        <v>64</v>
      </c>
      <c r="D7443" s="245" t="s">
        <v>63</v>
      </c>
      <c r="E7443" s="246" t="s">
        <v>44</v>
      </c>
      <c r="F7443" s="245" t="s">
        <v>44</v>
      </c>
      <c r="G7443" s="245" t="s">
        <v>14847</v>
      </c>
      <c r="H7443" s="245" t="s">
        <v>543</v>
      </c>
      <c r="I7443" s="245" t="s">
        <v>60</v>
      </c>
      <c r="J7443" s="245" t="s">
        <v>59</v>
      </c>
      <c r="K7443" s="246" t="s">
        <v>25913</v>
      </c>
      <c r="L7443" s="245" t="s">
        <v>58</v>
      </c>
      <c r="M7443"/>
      <c r="N7443"/>
      <c r="O7443"/>
      <c r="P7443"/>
      <c r="Q7443"/>
      <c r="R7443"/>
      <c r="S7443"/>
      <c r="T7443"/>
      <c r="U7443"/>
      <c r="V7443"/>
      <c r="W7443"/>
      <c r="X7443"/>
      <c r="Y7443"/>
      <c r="Z7443"/>
      <c r="AA7443"/>
      <c r="AB7443"/>
      <c r="AC7443"/>
      <c r="AD7443"/>
      <c r="AE7443"/>
      <c r="AF7443"/>
      <c r="AG7443"/>
      <c r="AH7443"/>
      <c r="AI7443"/>
      <c r="AJ7443"/>
      <c r="AK7443"/>
      <c r="AL7443"/>
      <c r="AM7443"/>
      <c r="AN7443"/>
      <c r="AO7443"/>
      <c r="AP7443"/>
      <c r="AQ7443"/>
      <c r="AR7443"/>
      <c r="AS7443"/>
      <c r="AT7443"/>
      <c r="AU7443"/>
      <c r="AV7443"/>
      <c r="AW7443"/>
      <c r="AX7443"/>
      <c r="AY7443"/>
      <c r="AZ7443"/>
      <c r="BA7443"/>
      <c r="BB7443"/>
      <c r="BC7443"/>
      <c r="BD7443"/>
      <c r="BE7443"/>
      <c r="BF7443"/>
      <c r="BG7443"/>
      <c r="BH7443"/>
      <c r="BI7443"/>
      <c r="BJ7443"/>
      <c r="BK7443"/>
      <c r="BL7443"/>
      <c r="BM7443"/>
      <c r="BN7443"/>
      <c r="BO7443"/>
    </row>
    <row r="7444" spans="1:67" ht="15" x14ac:dyDescent="0.25">
      <c r="A7444" s="245" t="s">
        <v>66</v>
      </c>
      <c r="B7444" s="245" t="s">
        <v>65</v>
      </c>
      <c r="C7444" s="245" t="s">
        <v>64</v>
      </c>
      <c r="D7444" s="245" t="s">
        <v>63</v>
      </c>
      <c r="E7444" s="246" t="s">
        <v>44</v>
      </c>
      <c r="F7444" s="245" t="s">
        <v>44</v>
      </c>
      <c r="G7444" s="245" t="s">
        <v>14848</v>
      </c>
      <c r="H7444" s="245" t="s">
        <v>14849</v>
      </c>
      <c r="I7444" s="245" t="s">
        <v>60</v>
      </c>
      <c r="J7444" s="245" t="s">
        <v>59</v>
      </c>
      <c r="K7444" s="246" t="s">
        <v>25910</v>
      </c>
      <c r="L7444" s="245" t="s">
        <v>58</v>
      </c>
      <c r="M7444"/>
      <c r="N7444"/>
      <c r="O7444"/>
      <c r="P7444"/>
      <c r="Q7444"/>
      <c r="R7444"/>
      <c r="S7444"/>
      <c r="T7444"/>
      <c r="U7444"/>
      <c r="V7444"/>
      <c r="W7444"/>
      <c r="X7444"/>
      <c r="Y7444"/>
      <c r="Z7444"/>
      <c r="AA7444"/>
      <c r="AB7444"/>
      <c r="AC7444"/>
      <c r="AD7444"/>
      <c r="AE7444"/>
      <c r="AF7444"/>
      <c r="AG7444"/>
      <c r="AH7444"/>
      <c r="AI7444"/>
      <c r="AJ7444"/>
      <c r="AK7444"/>
      <c r="AL7444"/>
      <c r="AM7444"/>
      <c r="AN7444"/>
      <c r="AO7444"/>
      <c r="AP7444"/>
      <c r="AQ7444"/>
      <c r="AR7444"/>
      <c r="AS7444"/>
      <c r="AT7444"/>
      <c r="AU7444"/>
      <c r="AV7444"/>
      <c r="AW7444"/>
      <c r="AX7444"/>
      <c r="AY7444"/>
      <c r="AZ7444"/>
      <c r="BA7444"/>
      <c r="BB7444"/>
      <c r="BC7444"/>
      <c r="BD7444"/>
      <c r="BE7444"/>
      <c r="BF7444"/>
      <c r="BG7444"/>
      <c r="BH7444"/>
      <c r="BI7444"/>
      <c r="BJ7444"/>
      <c r="BK7444"/>
      <c r="BL7444"/>
      <c r="BM7444"/>
      <c r="BN7444"/>
      <c r="BO7444"/>
    </row>
    <row r="7445" spans="1:67" ht="15" x14ac:dyDescent="0.25">
      <c r="A7445" s="245" t="s">
        <v>66</v>
      </c>
      <c r="B7445" s="245" t="s">
        <v>65</v>
      </c>
      <c r="C7445" s="245" t="s">
        <v>64</v>
      </c>
      <c r="D7445" s="245" t="s">
        <v>63</v>
      </c>
      <c r="E7445" s="246" t="s">
        <v>44</v>
      </c>
      <c r="F7445" s="245" t="s">
        <v>44</v>
      </c>
      <c r="G7445" s="245" t="s">
        <v>14850</v>
      </c>
      <c r="H7445" s="245" t="s">
        <v>538</v>
      </c>
      <c r="I7445" s="245" t="s">
        <v>60</v>
      </c>
      <c r="J7445" s="245" t="s">
        <v>59</v>
      </c>
      <c r="K7445" s="246" t="s">
        <v>25914</v>
      </c>
      <c r="L7445" s="245" t="s">
        <v>58</v>
      </c>
      <c r="M7445"/>
      <c r="N7445"/>
      <c r="O7445"/>
      <c r="P7445"/>
      <c r="Q7445"/>
      <c r="R7445"/>
      <c r="S7445"/>
      <c r="T7445"/>
      <c r="U7445"/>
      <c r="V7445"/>
      <c r="W7445"/>
      <c r="X7445"/>
      <c r="Y7445"/>
      <c r="Z7445"/>
      <c r="AA7445"/>
      <c r="AB7445"/>
      <c r="AC7445"/>
      <c r="AD7445"/>
      <c r="AE7445"/>
      <c r="AF7445"/>
      <c r="AG7445"/>
      <c r="AH7445"/>
      <c r="AI7445"/>
      <c r="AJ7445"/>
      <c r="AK7445"/>
      <c r="AL7445"/>
      <c r="AM7445"/>
      <c r="AN7445"/>
      <c r="AO7445"/>
      <c r="AP7445"/>
      <c r="AQ7445"/>
      <c r="AR7445"/>
      <c r="AS7445"/>
      <c r="AT7445"/>
      <c r="AU7445"/>
      <c r="AV7445"/>
      <c r="AW7445"/>
      <c r="AX7445"/>
      <c r="AY7445"/>
      <c r="AZ7445"/>
      <c r="BA7445"/>
      <c r="BB7445"/>
      <c r="BC7445"/>
      <c r="BD7445"/>
      <c r="BE7445"/>
      <c r="BF7445"/>
      <c r="BG7445"/>
      <c r="BH7445"/>
      <c r="BI7445"/>
      <c r="BJ7445"/>
      <c r="BK7445"/>
      <c r="BL7445"/>
      <c r="BM7445"/>
      <c r="BN7445"/>
      <c r="BO7445"/>
    </row>
    <row r="7446" spans="1:67" ht="15" x14ac:dyDescent="0.25">
      <c r="A7446" s="245" t="s">
        <v>66</v>
      </c>
      <c r="B7446" s="245" t="s">
        <v>65</v>
      </c>
      <c r="C7446" s="245" t="s">
        <v>64</v>
      </c>
      <c r="D7446" s="245" t="s">
        <v>63</v>
      </c>
      <c r="E7446" s="246" t="s">
        <v>44</v>
      </c>
      <c r="F7446" s="245" t="s">
        <v>44</v>
      </c>
      <c r="G7446" s="245" t="s">
        <v>14851</v>
      </c>
      <c r="H7446" s="245" t="s">
        <v>536</v>
      </c>
      <c r="I7446" s="245" t="s">
        <v>60</v>
      </c>
      <c r="J7446" s="245" t="s">
        <v>59</v>
      </c>
      <c r="K7446" s="246" t="s">
        <v>25915</v>
      </c>
      <c r="L7446" s="245" t="s">
        <v>58</v>
      </c>
      <c r="M7446"/>
      <c r="N7446"/>
      <c r="O7446"/>
      <c r="P7446"/>
      <c r="Q7446"/>
      <c r="R7446"/>
      <c r="S7446"/>
      <c r="T7446"/>
      <c r="U7446"/>
      <c r="V7446"/>
      <c r="W7446"/>
      <c r="X7446"/>
      <c r="Y7446"/>
      <c r="Z7446"/>
      <c r="AA7446"/>
      <c r="AB7446"/>
      <c r="AC7446"/>
      <c r="AD7446"/>
      <c r="AE7446"/>
      <c r="AF7446"/>
      <c r="AG7446"/>
      <c r="AH7446"/>
      <c r="AI7446"/>
      <c r="AJ7446"/>
      <c r="AK7446"/>
      <c r="AL7446"/>
      <c r="AM7446"/>
      <c r="AN7446"/>
      <c r="AO7446"/>
      <c r="AP7446"/>
      <c r="AQ7446"/>
      <c r="AR7446"/>
      <c r="AS7446"/>
      <c r="AT7446"/>
      <c r="AU7446"/>
      <c r="AV7446"/>
      <c r="AW7446"/>
      <c r="AX7446"/>
      <c r="AY7446"/>
      <c r="AZ7446"/>
      <c r="BA7446"/>
      <c r="BB7446"/>
      <c r="BC7446"/>
      <c r="BD7446"/>
      <c r="BE7446"/>
      <c r="BF7446"/>
      <c r="BG7446"/>
      <c r="BH7446"/>
      <c r="BI7446"/>
      <c r="BJ7446"/>
      <c r="BK7446"/>
      <c r="BL7446"/>
      <c r="BM7446"/>
      <c r="BN7446"/>
      <c r="BO7446"/>
    </row>
    <row r="7447" spans="1:67" ht="15" x14ac:dyDescent="0.25">
      <c r="A7447" s="245" t="s">
        <v>66</v>
      </c>
      <c r="B7447" s="245" t="s">
        <v>65</v>
      </c>
      <c r="C7447" s="245" t="s">
        <v>64</v>
      </c>
      <c r="D7447" s="245" t="s">
        <v>63</v>
      </c>
      <c r="E7447" s="246" t="s">
        <v>44</v>
      </c>
      <c r="F7447" s="245" t="s">
        <v>44</v>
      </c>
      <c r="G7447" s="245" t="s">
        <v>14852</v>
      </c>
      <c r="H7447" s="245" t="s">
        <v>14853</v>
      </c>
      <c r="I7447" s="245" t="s">
        <v>60</v>
      </c>
      <c r="J7447" s="245" t="s">
        <v>59</v>
      </c>
      <c r="K7447" s="246" t="s">
        <v>25916</v>
      </c>
      <c r="L7447" s="245" t="s">
        <v>58</v>
      </c>
      <c r="M7447"/>
      <c r="N7447"/>
      <c r="O7447"/>
      <c r="P7447"/>
      <c r="Q7447"/>
      <c r="R7447"/>
      <c r="S7447"/>
      <c r="T7447"/>
      <c r="U7447"/>
      <c r="V7447"/>
      <c r="W7447"/>
      <c r="X7447"/>
      <c r="Y7447"/>
      <c r="Z7447"/>
      <c r="AA7447"/>
      <c r="AB7447"/>
      <c r="AC7447"/>
      <c r="AD7447"/>
      <c r="AE7447"/>
      <c r="AF7447"/>
      <c r="AG7447"/>
      <c r="AH7447"/>
      <c r="AI7447"/>
      <c r="AJ7447"/>
      <c r="AK7447"/>
      <c r="AL7447"/>
      <c r="AM7447"/>
      <c r="AN7447"/>
      <c r="AO7447"/>
      <c r="AP7447"/>
      <c r="AQ7447"/>
      <c r="AR7447"/>
      <c r="AS7447"/>
      <c r="AT7447"/>
      <c r="AU7447"/>
      <c r="AV7447"/>
      <c r="AW7447"/>
      <c r="AX7447"/>
      <c r="AY7447"/>
      <c r="AZ7447"/>
      <c r="BA7447"/>
      <c r="BB7447"/>
      <c r="BC7447"/>
      <c r="BD7447"/>
      <c r="BE7447"/>
      <c r="BF7447"/>
      <c r="BG7447"/>
      <c r="BH7447"/>
      <c r="BI7447"/>
      <c r="BJ7447"/>
      <c r="BK7447"/>
      <c r="BL7447"/>
      <c r="BM7447"/>
      <c r="BN7447"/>
      <c r="BO7447"/>
    </row>
    <row r="7448" spans="1:67" ht="15" x14ac:dyDescent="0.25">
      <c r="A7448" s="245" t="s">
        <v>66</v>
      </c>
      <c r="B7448" s="245" t="s">
        <v>65</v>
      </c>
      <c r="C7448" s="245" t="s">
        <v>64</v>
      </c>
      <c r="D7448" s="245" t="s">
        <v>63</v>
      </c>
      <c r="E7448" s="246" t="s">
        <v>44</v>
      </c>
      <c r="F7448" s="245" t="s">
        <v>44</v>
      </c>
      <c r="G7448" s="245" t="s">
        <v>14854</v>
      </c>
      <c r="H7448" s="245" t="s">
        <v>14855</v>
      </c>
      <c r="I7448" s="245" t="s">
        <v>60</v>
      </c>
      <c r="J7448" s="245" t="s">
        <v>59</v>
      </c>
      <c r="K7448" s="246" t="s">
        <v>25917</v>
      </c>
      <c r="L7448" s="245" t="s">
        <v>58</v>
      </c>
      <c r="M7448"/>
      <c r="N7448"/>
      <c r="O7448"/>
      <c r="P7448"/>
      <c r="Q7448"/>
      <c r="R7448"/>
      <c r="S7448"/>
      <c r="T7448"/>
      <c r="U7448"/>
      <c r="V7448"/>
      <c r="W7448"/>
      <c r="X7448"/>
      <c r="Y7448"/>
      <c r="Z7448"/>
      <c r="AA7448"/>
      <c r="AB7448"/>
      <c r="AC7448"/>
      <c r="AD7448"/>
      <c r="AE7448"/>
      <c r="AF7448"/>
      <c r="AG7448"/>
      <c r="AH7448"/>
      <c r="AI7448"/>
      <c r="AJ7448"/>
      <c r="AK7448"/>
      <c r="AL7448"/>
      <c r="AM7448"/>
      <c r="AN7448"/>
      <c r="AO7448"/>
      <c r="AP7448"/>
      <c r="AQ7448"/>
      <c r="AR7448"/>
      <c r="AS7448"/>
      <c r="AT7448"/>
      <c r="AU7448"/>
      <c r="AV7448"/>
      <c r="AW7448"/>
      <c r="AX7448"/>
      <c r="AY7448"/>
      <c r="AZ7448"/>
      <c r="BA7448"/>
      <c r="BB7448"/>
      <c r="BC7448"/>
      <c r="BD7448"/>
      <c r="BE7448"/>
      <c r="BF7448"/>
      <c r="BG7448"/>
      <c r="BH7448"/>
      <c r="BI7448"/>
      <c r="BJ7448"/>
      <c r="BK7448"/>
      <c r="BL7448"/>
      <c r="BM7448"/>
      <c r="BN7448"/>
      <c r="BO7448"/>
    </row>
    <row r="7449" spans="1:67" ht="15" x14ac:dyDescent="0.25">
      <c r="A7449" s="245" t="s">
        <v>66</v>
      </c>
      <c r="B7449" s="245" t="s">
        <v>65</v>
      </c>
      <c r="C7449" s="245" t="s">
        <v>64</v>
      </c>
      <c r="D7449" s="245" t="s">
        <v>63</v>
      </c>
      <c r="E7449" s="246" t="s">
        <v>44</v>
      </c>
      <c r="F7449" s="245" t="s">
        <v>44</v>
      </c>
      <c r="G7449" s="245" t="s">
        <v>14856</v>
      </c>
      <c r="H7449" s="245" t="s">
        <v>14857</v>
      </c>
      <c r="I7449" s="245" t="s">
        <v>60</v>
      </c>
      <c r="J7449" s="245" t="s">
        <v>59</v>
      </c>
      <c r="K7449" s="246" t="s">
        <v>25918</v>
      </c>
      <c r="L7449" s="245" t="s">
        <v>58</v>
      </c>
      <c r="M7449"/>
      <c r="N7449"/>
      <c r="O7449"/>
      <c r="P7449"/>
      <c r="Q7449"/>
      <c r="R7449"/>
      <c r="S7449"/>
      <c r="T7449"/>
      <c r="U7449"/>
      <c r="V7449"/>
      <c r="W7449"/>
      <c r="X7449"/>
      <c r="Y7449"/>
      <c r="Z7449"/>
      <c r="AA7449"/>
      <c r="AB7449"/>
      <c r="AC7449"/>
      <c r="AD7449"/>
      <c r="AE7449"/>
      <c r="AF7449"/>
      <c r="AG7449"/>
      <c r="AH7449"/>
      <c r="AI7449"/>
      <c r="AJ7449"/>
      <c r="AK7449"/>
      <c r="AL7449"/>
      <c r="AM7449"/>
      <c r="AN7449"/>
      <c r="AO7449"/>
      <c r="AP7449"/>
      <c r="AQ7449"/>
      <c r="AR7449"/>
      <c r="AS7449"/>
      <c r="AT7449"/>
      <c r="AU7449"/>
      <c r="AV7449"/>
      <c r="AW7449"/>
      <c r="AX7449"/>
      <c r="AY7449"/>
      <c r="AZ7449"/>
      <c r="BA7449"/>
      <c r="BB7449"/>
      <c r="BC7449"/>
      <c r="BD7449"/>
      <c r="BE7449"/>
      <c r="BF7449"/>
      <c r="BG7449"/>
      <c r="BH7449"/>
      <c r="BI7449"/>
      <c r="BJ7449"/>
      <c r="BK7449"/>
      <c r="BL7449"/>
      <c r="BM7449"/>
      <c r="BN7449"/>
      <c r="BO7449"/>
    </row>
    <row r="7450" spans="1:67" ht="15" x14ac:dyDescent="0.25">
      <c r="A7450" s="245" t="s">
        <v>66</v>
      </c>
      <c r="B7450" s="245" t="s">
        <v>65</v>
      </c>
      <c r="C7450" s="245" t="s">
        <v>64</v>
      </c>
      <c r="D7450" s="245" t="s">
        <v>63</v>
      </c>
      <c r="E7450" s="246" t="s">
        <v>44</v>
      </c>
      <c r="F7450" s="245" t="s">
        <v>44</v>
      </c>
      <c r="G7450" s="245" t="s">
        <v>14858</v>
      </c>
      <c r="H7450" s="245" t="s">
        <v>526</v>
      </c>
      <c r="I7450" s="245" t="s">
        <v>60</v>
      </c>
      <c r="J7450" s="245" t="s">
        <v>59</v>
      </c>
      <c r="K7450" s="246" t="s">
        <v>25919</v>
      </c>
      <c r="L7450" s="245" t="s">
        <v>58</v>
      </c>
      <c r="M7450"/>
      <c r="N7450"/>
      <c r="O7450"/>
      <c r="P7450"/>
      <c r="Q7450"/>
      <c r="R7450"/>
      <c r="S7450"/>
      <c r="T7450"/>
      <c r="U7450"/>
      <c r="V7450"/>
      <c r="W7450"/>
      <c r="X7450"/>
      <c r="Y7450"/>
      <c r="Z7450"/>
      <c r="AA7450"/>
      <c r="AB7450"/>
      <c r="AC7450"/>
      <c r="AD7450"/>
      <c r="AE7450"/>
      <c r="AF7450"/>
      <c r="AG7450"/>
      <c r="AH7450"/>
      <c r="AI7450"/>
      <c r="AJ7450"/>
      <c r="AK7450"/>
      <c r="AL7450"/>
      <c r="AM7450"/>
      <c r="AN7450"/>
      <c r="AO7450"/>
      <c r="AP7450"/>
      <c r="AQ7450"/>
      <c r="AR7450"/>
      <c r="AS7450"/>
      <c r="AT7450"/>
      <c r="AU7450"/>
      <c r="AV7450"/>
      <c r="AW7450"/>
      <c r="AX7450"/>
      <c r="AY7450"/>
      <c r="AZ7450"/>
      <c r="BA7450"/>
      <c r="BB7450"/>
      <c r="BC7450"/>
      <c r="BD7450"/>
      <c r="BE7450"/>
      <c r="BF7450"/>
      <c r="BG7450"/>
      <c r="BH7450"/>
      <c r="BI7450"/>
      <c r="BJ7450"/>
      <c r="BK7450"/>
      <c r="BL7450"/>
      <c r="BM7450"/>
      <c r="BN7450"/>
      <c r="BO7450"/>
    </row>
    <row r="7451" spans="1:67" ht="15" x14ac:dyDescent="0.25">
      <c r="A7451" s="245" t="s">
        <v>66</v>
      </c>
      <c r="B7451" s="245" t="s">
        <v>65</v>
      </c>
      <c r="C7451" s="245" t="s">
        <v>64</v>
      </c>
      <c r="D7451" s="245" t="s">
        <v>63</v>
      </c>
      <c r="E7451" s="246" t="s">
        <v>44</v>
      </c>
      <c r="F7451" s="245" t="s">
        <v>44</v>
      </c>
      <c r="G7451" s="245" t="s">
        <v>14859</v>
      </c>
      <c r="H7451" s="245" t="s">
        <v>14860</v>
      </c>
      <c r="I7451" s="245" t="s">
        <v>60</v>
      </c>
      <c r="J7451" s="245" t="s">
        <v>59</v>
      </c>
      <c r="K7451" s="246" t="s">
        <v>25920</v>
      </c>
      <c r="L7451" s="245" t="s">
        <v>58</v>
      </c>
      <c r="M7451"/>
      <c r="N7451"/>
      <c r="O7451"/>
      <c r="P7451"/>
      <c r="Q7451"/>
      <c r="R7451"/>
      <c r="S7451"/>
      <c r="T7451"/>
      <c r="U7451"/>
      <c r="V7451"/>
      <c r="W7451"/>
      <c r="X7451"/>
      <c r="Y7451"/>
      <c r="Z7451"/>
      <c r="AA7451"/>
      <c r="AB7451"/>
      <c r="AC7451"/>
      <c r="AD7451"/>
      <c r="AE7451"/>
      <c r="AF7451"/>
      <c r="AG7451"/>
      <c r="AH7451"/>
      <c r="AI7451"/>
      <c r="AJ7451"/>
      <c r="AK7451"/>
      <c r="AL7451"/>
      <c r="AM7451"/>
      <c r="AN7451"/>
      <c r="AO7451"/>
      <c r="AP7451"/>
      <c r="AQ7451"/>
      <c r="AR7451"/>
      <c r="AS7451"/>
      <c r="AT7451"/>
      <c r="AU7451"/>
      <c r="AV7451"/>
      <c r="AW7451"/>
      <c r="AX7451"/>
      <c r="AY7451"/>
      <c r="AZ7451"/>
      <c r="BA7451"/>
      <c r="BB7451"/>
      <c r="BC7451"/>
      <c r="BD7451"/>
      <c r="BE7451"/>
      <c r="BF7451"/>
      <c r="BG7451"/>
      <c r="BH7451"/>
      <c r="BI7451"/>
      <c r="BJ7451"/>
      <c r="BK7451"/>
      <c r="BL7451"/>
      <c r="BM7451"/>
      <c r="BN7451"/>
      <c r="BO7451"/>
    </row>
    <row r="7452" spans="1:67" ht="15" x14ac:dyDescent="0.25">
      <c r="A7452" s="245" t="s">
        <v>66</v>
      </c>
      <c r="B7452" s="245" t="s">
        <v>65</v>
      </c>
      <c r="C7452" s="245" t="s">
        <v>64</v>
      </c>
      <c r="D7452" s="245" t="s">
        <v>63</v>
      </c>
      <c r="E7452" s="246" t="s">
        <v>44</v>
      </c>
      <c r="F7452" s="245" t="s">
        <v>44</v>
      </c>
      <c r="G7452" s="245" t="s">
        <v>14861</v>
      </c>
      <c r="H7452" s="245" t="s">
        <v>14862</v>
      </c>
      <c r="I7452" s="245" t="s">
        <v>60</v>
      </c>
      <c r="J7452" s="245" t="s">
        <v>59</v>
      </c>
      <c r="K7452" s="246" t="s">
        <v>25921</v>
      </c>
      <c r="L7452" s="245" t="s">
        <v>58</v>
      </c>
      <c r="M7452"/>
      <c r="N7452"/>
      <c r="O7452"/>
      <c r="P7452"/>
      <c r="Q7452"/>
      <c r="R7452"/>
      <c r="S7452"/>
      <c r="T7452"/>
      <c r="U7452"/>
      <c r="V7452"/>
      <c r="W7452"/>
      <c r="X7452"/>
      <c r="Y7452"/>
      <c r="Z7452"/>
      <c r="AA7452"/>
      <c r="AB7452"/>
      <c r="AC7452"/>
      <c r="AD7452"/>
      <c r="AE7452"/>
      <c r="AF7452"/>
      <c r="AG7452"/>
      <c r="AH7452"/>
      <c r="AI7452"/>
      <c r="AJ7452"/>
      <c r="AK7452"/>
      <c r="AL7452"/>
      <c r="AM7452"/>
      <c r="AN7452"/>
      <c r="AO7452"/>
      <c r="AP7452"/>
      <c r="AQ7452"/>
      <c r="AR7452"/>
      <c r="AS7452"/>
      <c r="AT7452"/>
      <c r="AU7452"/>
      <c r="AV7452"/>
      <c r="AW7452"/>
      <c r="AX7452"/>
      <c r="AY7452"/>
      <c r="AZ7452"/>
      <c r="BA7452"/>
      <c r="BB7452"/>
      <c r="BC7452"/>
      <c r="BD7452"/>
      <c r="BE7452"/>
      <c r="BF7452"/>
      <c r="BG7452"/>
      <c r="BH7452"/>
      <c r="BI7452"/>
      <c r="BJ7452"/>
      <c r="BK7452"/>
      <c r="BL7452"/>
      <c r="BM7452"/>
      <c r="BN7452"/>
      <c r="BO7452"/>
    </row>
    <row r="7453" spans="1:67" ht="15" x14ac:dyDescent="0.25">
      <c r="A7453" s="245" t="s">
        <v>66</v>
      </c>
      <c r="B7453" s="245" t="s">
        <v>65</v>
      </c>
      <c r="C7453" s="245" t="s">
        <v>64</v>
      </c>
      <c r="D7453" s="245" t="s">
        <v>63</v>
      </c>
      <c r="E7453" s="246" t="s">
        <v>44</v>
      </c>
      <c r="F7453" s="245" t="s">
        <v>44</v>
      </c>
      <c r="G7453" s="245" t="s">
        <v>14863</v>
      </c>
      <c r="H7453" s="245" t="s">
        <v>522</v>
      </c>
      <c r="I7453" s="245" t="s">
        <v>60</v>
      </c>
      <c r="J7453" s="245" t="s">
        <v>59</v>
      </c>
      <c r="K7453" s="246" t="s">
        <v>25922</v>
      </c>
      <c r="L7453" s="245" t="s">
        <v>58</v>
      </c>
      <c r="M7453"/>
      <c r="N7453"/>
      <c r="O7453"/>
      <c r="P7453"/>
      <c r="Q7453"/>
      <c r="R7453"/>
      <c r="S7453"/>
      <c r="T7453"/>
      <c r="U7453"/>
      <c r="V7453"/>
      <c r="W7453"/>
      <c r="X7453"/>
      <c r="Y7453"/>
      <c r="Z7453"/>
      <c r="AA7453"/>
      <c r="AB7453"/>
      <c r="AC7453"/>
      <c r="AD7453"/>
      <c r="AE7453"/>
      <c r="AF7453"/>
      <c r="AG7453"/>
      <c r="AH7453"/>
      <c r="AI7453"/>
      <c r="AJ7453"/>
      <c r="AK7453"/>
      <c r="AL7453"/>
      <c r="AM7453"/>
      <c r="AN7453"/>
      <c r="AO7453"/>
      <c r="AP7453"/>
      <c r="AQ7453"/>
      <c r="AR7453"/>
      <c r="AS7453"/>
      <c r="AT7453"/>
      <c r="AU7453"/>
      <c r="AV7453"/>
      <c r="AW7453"/>
      <c r="AX7453"/>
      <c r="AY7453"/>
      <c r="AZ7453"/>
      <c r="BA7453"/>
      <c r="BB7453"/>
      <c r="BC7453"/>
      <c r="BD7453"/>
      <c r="BE7453"/>
      <c r="BF7453"/>
      <c r="BG7453"/>
      <c r="BH7453"/>
      <c r="BI7453"/>
      <c r="BJ7453"/>
      <c r="BK7453"/>
      <c r="BL7453"/>
      <c r="BM7453"/>
      <c r="BN7453"/>
      <c r="BO7453"/>
    </row>
    <row r="7454" spans="1:67" ht="15" x14ac:dyDescent="0.25">
      <c r="A7454" s="245" t="s">
        <v>66</v>
      </c>
      <c r="B7454" s="245" t="s">
        <v>65</v>
      </c>
      <c r="C7454" s="245" t="s">
        <v>64</v>
      </c>
      <c r="D7454" s="245" t="s">
        <v>63</v>
      </c>
      <c r="E7454" s="246" t="s">
        <v>44</v>
      </c>
      <c r="F7454" s="245" t="s">
        <v>44</v>
      </c>
      <c r="G7454" s="245" t="s">
        <v>14864</v>
      </c>
      <c r="H7454" s="245" t="s">
        <v>14865</v>
      </c>
      <c r="I7454" s="245" t="s">
        <v>60</v>
      </c>
      <c r="J7454" s="245" t="s">
        <v>59</v>
      </c>
      <c r="K7454" s="246" t="s">
        <v>25923</v>
      </c>
      <c r="L7454" s="245" t="s">
        <v>58</v>
      </c>
      <c r="M7454"/>
      <c r="N7454"/>
      <c r="O7454"/>
      <c r="P7454"/>
      <c r="Q7454"/>
      <c r="R7454"/>
      <c r="S7454"/>
      <c r="T7454"/>
      <c r="U7454"/>
      <c r="V7454"/>
      <c r="W7454"/>
      <c r="X7454"/>
      <c r="Y7454"/>
      <c r="Z7454"/>
      <c r="AA7454"/>
      <c r="AB7454"/>
      <c r="AC7454"/>
      <c r="AD7454"/>
      <c r="AE7454"/>
      <c r="AF7454"/>
      <c r="AG7454"/>
      <c r="AH7454"/>
      <c r="AI7454"/>
      <c r="AJ7454"/>
      <c r="AK7454"/>
      <c r="AL7454"/>
      <c r="AM7454"/>
      <c r="AN7454"/>
      <c r="AO7454"/>
      <c r="AP7454"/>
      <c r="AQ7454"/>
      <c r="AR7454"/>
      <c r="AS7454"/>
      <c r="AT7454"/>
      <c r="AU7454"/>
      <c r="AV7454"/>
      <c r="AW7454"/>
      <c r="AX7454"/>
      <c r="AY7454"/>
      <c r="AZ7454"/>
      <c r="BA7454"/>
      <c r="BB7454"/>
      <c r="BC7454"/>
      <c r="BD7454"/>
      <c r="BE7454"/>
      <c r="BF7454"/>
      <c r="BG7454"/>
      <c r="BH7454"/>
      <c r="BI7454"/>
      <c r="BJ7454"/>
      <c r="BK7454"/>
      <c r="BL7454"/>
      <c r="BM7454"/>
      <c r="BN7454"/>
      <c r="BO7454"/>
    </row>
    <row r="7455" spans="1:67" ht="15" x14ac:dyDescent="0.25">
      <c r="A7455" s="245" t="s">
        <v>66</v>
      </c>
      <c r="B7455" s="245" t="s">
        <v>65</v>
      </c>
      <c r="C7455" s="245" t="s">
        <v>64</v>
      </c>
      <c r="D7455" s="245" t="s">
        <v>63</v>
      </c>
      <c r="E7455" s="246" t="s">
        <v>44</v>
      </c>
      <c r="F7455" s="245" t="s">
        <v>44</v>
      </c>
      <c r="G7455" s="245" t="s">
        <v>14866</v>
      </c>
      <c r="H7455" s="245" t="s">
        <v>518</v>
      </c>
      <c r="I7455" s="245" t="s">
        <v>60</v>
      </c>
      <c r="J7455" s="245" t="s">
        <v>59</v>
      </c>
      <c r="K7455" s="246" t="s">
        <v>25924</v>
      </c>
      <c r="L7455" s="245" t="s">
        <v>58</v>
      </c>
      <c r="M7455"/>
      <c r="N7455"/>
      <c r="O7455"/>
      <c r="P7455"/>
      <c r="Q7455"/>
      <c r="R7455"/>
      <c r="S7455"/>
      <c r="T7455"/>
      <c r="U7455"/>
      <c r="V7455"/>
      <c r="W7455"/>
      <c r="X7455"/>
      <c r="Y7455"/>
      <c r="Z7455"/>
      <c r="AA7455"/>
      <c r="AB7455"/>
      <c r="AC7455"/>
      <c r="AD7455"/>
      <c r="AE7455"/>
      <c r="AF7455"/>
      <c r="AG7455"/>
      <c r="AH7455"/>
      <c r="AI7455"/>
      <c r="AJ7455"/>
      <c r="AK7455"/>
      <c r="AL7455"/>
      <c r="AM7455"/>
      <c r="AN7455"/>
      <c r="AO7455"/>
      <c r="AP7455"/>
      <c r="AQ7455"/>
      <c r="AR7455"/>
      <c r="AS7455"/>
      <c r="AT7455"/>
      <c r="AU7455"/>
      <c r="AV7455"/>
      <c r="AW7455"/>
      <c r="AX7455"/>
      <c r="AY7455"/>
      <c r="AZ7455"/>
      <c r="BA7455"/>
      <c r="BB7455"/>
      <c r="BC7455"/>
      <c r="BD7455"/>
      <c r="BE7455"/>
      <c r="BF7455"/>
      <c r="BG7455"/>
      <c r="BH7455"/>
      <c r="BI7455"/>
      <c r="BJ7455"/>
      <c r="BK7455"/>
      <c r="BL7455"/>
      <c r="BM7455"/>
      <c r="BN7455"/>
      <c r="BO7455"/>
    </row>
    <row r="7456" spans="1:67" ht="15" x14ac:dyDescent="0.25">
      <c r="A7456" s="245" t="s">
        <v>66</v>
      </c>
      <c r="B7456" s="245" t="s">
        <v>65</v>
      </c>
      <c r="C7456" s="245" t="s">
        <v>64</v>
      </c>
      <c r="D7456" s="245" t="s">
        <v>63</v>
      </c>
      <c r="E7456" s="246" t="s">
        <v>44</v>
      </c>
      <c r="F7456" s="245" t="s">
        <v>44</v>
      </c>
      <c r="G7456" s="245" t="s">
        <v>14867</v>
      </c>
      <c r="H7456" s="245" t="s">
        <v>14868</v>
      </c>
      <c r="I7456" s="245" t="s">
        <v>60</v>
      </c>
      <c r="J7456" s="245" t="s">
        <v>59</v>
      </c>
      <c r="K7456" s="246" t="s">
        <v>25925</v>
      </c>
      <c r="L7456" s="245" t="s">
        <v>58</v>
      </c>
      <c r="M7456"/>
      <c r="N7456"/>
      <c r="O7456"/>
      <c r="P7456"/>
      <c r="Q7456"/>
      <c r="R7456"/>
      <c r="S7456"/>
      <c r="T7456"/>
      <c r="U7456"/>
      <c r="V7456"/>
      <c r="W7456"/>
      <c r="X7456"/>
      <c r="Y7456"/>
      <c r="Z7456"/>
      <c r="AA7456"/>
      <c r="AB7456"/>
      <c r="AC7456"/>
      <c r="AD7456"/>
      <c r="AE7456"/>
      <c r="AF7456"/>
      <c r="AG7456"/>
      <c r="AH7456"/>
      <c r="AI7456"/>
      <c r="AJ7456"/>
      <c r="AK7456"/>
      <c r="AL7456"/>
      <c r="AM7456"/>
      <c r="AN7456"/>
      <c r="AO7456"/>
      <c r="AP7456"/>
      <c r="AQ7456"/>
      <c r="AR7456"/>
      <c r="AS7456"/>
      <c r="AT7456"/>
      <c r="AU7456"/>
      <c r="AV7456"/>
      <c r="AW7456"/>
      <c r="AX7456"/>
      <c r="AY7456"/>
      <c r="AZ7456"/>
      <c r="BA7456"/>
      <c r="BB7456"/>
      <c r="BC7456"/>
      <c r="BD7456"/>
      <c r="BE7456"/>
      <c r="BF7456"/>
      <c r="BG7456"/>
      <c r="BH7456"/>
      <c r="BI7456"/>
      <c r="BJ7456"/>
      <c r="BK7456"/>
      <c r="BL7456"/>
      <c r="BM7456"/>
      <c r="BN7456"/>
      <c r="BO7456"/>
    </row>
    <row r="7457" spans="1:67" ht="15" x14ac:dyDescent="0.25">
      <c r="A7457" s="245" t="s">
        <v>66</v>
      </c>
      <c r="B7457" s="245" t="s">
        <v>65</v>
      </c>
      <c r="C7457" s="245" t="s">
        <v>64</v>
      </c>
      <c r="D7457" s="245" t="s">
        <v>63</v>
      </c>
      <c r="E7457" s="246" t="s">
        <v>44</v>
      </c>
      <c r="F7457" s="245" t="s">
        <v>44</v>
      </c>
      <c r="G7457" s="245" t="s">
        <v>14869</v>
      </c>
      <c r="H7457" s="245" t="s">
        <v>514</v>
      </c>
      <c r="I7457" s="245" t="s">
        <v>60</v>
      </c>
      <c r="J7457" s="245" t="s">
        <v>59</v>
      </c>
      <c r="K7457" s="246" t="s">
        <v>25926</v>
      </c>
      <c r="L7457" s="245" t="s">
        <v>58</v>
      </c>
      <c r="M7457"/>
      <c r="N7457"/>
      <c r="O7457"/>
      <c r="P7457"/>
      <c r="Q7457"/>
      <c r="R7457"/>
      <c r="S7457"/>
      <c r="T7457"/>
      <c r="U7457"/>
      <c r="V7457"/>
      <c r="W7457"/>
      <c r="X7457"/>
      <c r="Y7457"/>
      <c r="Z7457"/>
      <c r="AA7457"/>
      <c r="AB7457"/>
      <c r="AC7457"/>
      <c r="AD7457"/>
      <c r="AE7457"/>
      <c r="AF7457"/>
      <c r="AG7457"/>
      <c r="AH7457"/>
      <c r="AI7457"/>
      <c r="AJ7457"/>
      <c r="AK7457"/>
      <c r="AL7457"/>
      <c r="AM7457"/>
      <c r="AN7457"/>
      <c r="AO7457"/>
      <c r="AP7457"/>
      <c r="AQ7457"/>
      <c r="AR7457"/>
      <c r="AS7457"/>
      <c r="AT7457"/>
      <c r="AU7457"/>
      <c r="AV7457"/>
      <c r="AW7457"/>
      <c r="AX7457"/>
      <c r="AY7457"/>
      <c r="AZ7457"/>
      <c r="BA7457"/>
      <c r="BB7457"/>
      <c r="BC7457"/>
      <c r="BD7457"/>
      <c r="BE7457"/>
      <c r="BF7457"/>
      <c r="BG7457"/>
      <c r="BH7457"/>
      <c r="BI7457"/>
      <c r="BJ7457"/>
      <c r="BK7457"/>
      <c r="BL7457"/>
      <c r="BM7457"/>
      <c r="BN7457"/>
      <c r="BO7457"/>
    </row>
    <row r="7458" spans="1:67" ht="15" x14ac:dyDescent="0.25">
      <c r="A7458" s="245" t="s">
        <v>66</v>
      </c>
      <c r="B7458" s="245" t="s">
        <v>65</v>
      </c>
      <c r="C7458" s="245" t="s">
        <v>64</v>
      </c>
      <c r="D7458" s="245" t="s">
        <v>63</v>
      </c>
      <c r="E7458" s="246" t="s">
        <v>44</v>
      </c>
      <c r="F7458" s="245" t="s">
        <v>44</v>
      </c>
      <c r="G7458" s="245" t="s">
        <v>14870</v>
      </c>
      <c r="H7458" s="245" t="s">
        <v>512</v>
      </c>
      <c r="I7458" s="245" t="s">
        <v>60</v>
      </c>
      <c r="J7458" s="245" t="s">
        <v>59</v>
      </c>
      <c r="K7458" s="246" t="s">
        <v>25927</v>
      </c>
      <c r="L7458" s="245" t="s">
        <v>58</v>
      </c>
      <c r="M7458"/>
      <c r="N7458"/>
      <c r="O7458"/>
      <c r="P7458"/>
      <c r="Q7458"/>
      <c r="R7458"/>
      <c r="S7458"/>
      <c r="T7458"/>
      <c r="U7458"/>
      <c r="V7458"/>
      <c r="W7458"/>
      <c r="X7458"/>
      <c r="Y7458"/>
      <c r="Z7458"/>
      <c r="AA7458"/>
      <c r="AB7458"/>
      <c r="AC7458"/>
      <c r="AD7458"/>
      <c r="AE7458"/>
      <c r="AF7458"/>
      <c r="AG7458"/>
      <c r="AH7458"/>
      <c r="AI7458"/>
      <c r="AJ7458"/>
      <c r="AK7458"/>
      <c r="AL7458"/>
      <c r="AM7458"/>
      <c r="AN7458"/>
      <c r="AO7458"/>
      <c r="AP7458"/>
      <c r="AQ7458"/>
      <c r="AR7458"/>
      <c r="AS7458"/>
      <c r="AT7458"/>
      <c r="AU7458"/>
      <c r="AV7458"/>
      <c r="AW7458"/>
      <c r="AX7458"/>
      <c r="AY7458"/>
      <c r="AZ7458"/>
      <c r="BA7458"/>
      <c r="BB7458"/>
      <c r="BC7458"/>
      <c r="BD7458"/>
      <c r="BE7458"/>
      <c r="BF7458"/>
      <c r="BG7458"/>
      <c r="BH7458"/>
      <c r="BI7458"/>
      <c r="BJ7458"/>
      <c r="BK7458"/>
      <c r="BL7458"/>
      <c r="BM7458"/>
      <c r="BN7458"/>
      <c r="BO7458"/>
    </row>
    <row r="7459" spans="1:67" ht="15" x14ac:dyDescent="0.25">
      <c r="A7459" s="245" t="s">
        <v>66</v>
      </c>
      <c r="B7459" s="245" t="s">
        <v>65</v>
      </c>
      <c r="C7459" s="245" t="s">
        <v>64</v>
      </c>
      <c r="D7459" s="245" t="s">
        <v>63</v>
      </c>
      <c r="E7459" s="246" t="s">
        <v>44</v>
      </c>
      <c r="F7459" s="245" t="s">
        <v>44</v>
      </c>
      <c r="G7459" s="245" t="s">
        <v>14871</v>
      </c>
      <c r="H7459" s="245" t="s">
        <v>14829</v>
      </c>
      <c r="I7459" s="245" t="s">
        <v>60</v>
      </c>
      <c r="J7459" s="245" t="s">
        <v>59</v>
      </c>
      <c r="K7459" s="246" t="s">
        <v>25928</v>
      </c>
      <c r="L7459" s="245" t="s">
        <v>58</v>
      </c>
      <c r="M7459"/>
      <c r="N7459"/>
      <c r="O7459"/>
      <c r="P7459"/>
      <c r="Q7459"/>
      <c r="R7459"/>
      <c r="S7459"/>
      <c r="T7459"/>
      <c r="U7459"/>
      <c r="V7459"/>
      <c r="W7459"/>
      <c r="X7459"/>
      <c r="Y7459"/>
      <c r="Z7459"/>
      <c r="AA7459"/>
      <c r="AB7459"/>
      <c r="AC7459"/>
      <c r="AD7459"/>
      <c r="AE7459"/>
      <c r="AF7459"/>
      <c r="AG7459"/>
      <c r="AH7459"/>
      <c r="AI7459"/>
      <c r="AJ7459"/>
      <c r="AK7459"/>
      <c r="AL7459"/>
      <c r="AM7459"/>
      <c r="AN7459"/>
      <c r="AO7459"/>
      <c r="AP7459"/>
      <c r="AQ7459"/>
      <c r="AR7459"/>
      <c r="AS7459"/>
      <c r="AT7459"/>
      <c r="AU7459"/>
      <c r="AV7459"/>
      <c r="AW7459"/>
      <c r="AX7459"/>
      <c r="AY7459"/>
      <c r="AZ7459"/>
      <c r="BA7459"/>
      <c r="BB7459"/>
      <c r="BC7459"/>
      <c r="BD7459"/>
      <c r="BE7459"/>
      <c r="BF7459"/>
      <c r="BG7459"/>
      <c r="BH7459"/>
      <c r="BI7459"/>
      <c r="BJ7459"/>
      <c r="BK7459"/>
      <c r="BL7459"/>
      <c r="BM7459"/>
      <c r="BN7459"/>
      <c r="BO7459"/>
    </row>
    <row r="7460" spans="1:67" ht="15" x14ac:dyDescent="0.25">
      <c r="A7460" s="245" t="s">
        <v>66</v>
      </c>
      <c r="B7460" s="245" t="s">
        <v>65</v>
      </c>
      <c r="C7460" s="245" t="s">
        <v>64</v>
      </c>
      <c r="D7460" s="245" t="s">
        <v>63</v>
      </c>
      <c r="E7460" s="246" t="s">
        <v>44</v>
      </c>
      <c r="F7460" s="245" t="s">
        <v>44</v>
      </c>
      <c r="G7460" s="245" t="s">
        <v>14872</v>
      </c>
      <c r="H7460" s="245" t="s">
        <v>361</v>
      </c>
      <c r="I7460" s="245" t="s">
        <v>60</v>
      </c>
      <c r="J7460" s="245" t="s">
        <v>59</v>
      </c>
      <c r="K7460" s="246" t="s">
        <v>25929</v>
      </c>
      <c r="L7460" s="245" t="s">
        <v>58</v>
      </c>
      <c r="M7460"/>
      <c r="N7460"/>
      <c r="O7460"/>
      <c r="P7460"/>
      <c r="Q7460"/>
      <c r="R7460"/>
      <c r="S7460"/>
      <c r="T7460"/>
      <c r="U7460"/>
      <c r="V7460"/>
      <c r="W7460"/>
      <c r="X7460"/>
      <c r="Y7460"/>
      <c r="Z7460"/>
      <c r="AA7460"/>
      <c r="AB7460"/>
      <c r="AC7460"/>
      <c r="AD7460"/>
      <c r="AE7460"/>
      <c r="AF7460"/>
      <c r="AG7460"/>
      <c r="AH7460"/>
      <c r="AI7460"/>
      <c r="AJ7460"/>
      <c r="AK7460"/>
      <c r="AL7460"/>
      <c r="AM7460"/>
      <c r="AN7460"/>
      <c r="AO7460"/>
      <c r="AP7460"/>
      <c r="AQ7460"/>
      <c r="AR7460"/>
      <c r="AS7460"/>
      <c r="AT7460"/>
      <c r="AU7460"/>
      <c r="AV7460"/>
      <c r="AW7460"/>
      <c r="AX7460"/>
      <c r="AY7460"/>
      <c r="AZ7460"/>
      <c r="BA7460"/>
      <c r="BB7460"/>
      <c r="BC7460"/>
      <c r="BD7460"/>
      <c r="BE7460"/>
      <c r="BF7460"/>
      <c r="BG7460"/>
      <c r="BH7460"/>
      <c r="BI7460"/>
      <c r="BJ7460"/>
      <c r="BK7460"/>
      <c r="BL7460"/>
      <c r="BM7460"/>
      <c r="BN7460"/>
      <c r="BO7460"/>
    </row>
    <row r="7461" spans="1:67" ht="15" x14ac:dyDescent="0.25">
      <c r="A7461" s="245" t="s">
        <v>66</v>
      </c>
      <c r="B7461" s="245" t="s">
        <v>65</v>
      </c>
      <c r="C7461" s="245" t="s">
        <v>64</v>
      </c>
      <c r="D7461" s="245" t="s">
        <v>63</v>
      </c>
      <c r="E7461" s="246" t="s">
        <v>44</v>
      </c>
      <c r="F7461" s="245" t="s">
        <v>44</v>
      </c>
      <c r="G7461" s="245" t="s">
        <v>14873</v>
      </c>
      <c r="H7461" s="245" t="s">
        <v>359</v>
      </c>
      <c r="I7461" s="245" t="s">
        <v>60</v>
      </c>
      <c r="J7461" s="245" t="s">
        <v>59</v>
      </c>
      <c r="K7461" s="246" t="s">
        <v>25930</v>
      </c>
      <c r="L7461" s="245" t="s">
        <v>58</v>
      </c>
      <c r="M7461"/>
      <c r="N7461"/>
      <c r="O7461"/>
      <c r="P7461"/>
      <c r="Q7461"/>
      <c r="R7461"/>
      <c r="S7461"/>
      <c r="T7461"/>
      <c r="U7461"/>
      <c r="V7461"/>
      <c r="W7461"/>
      <c r="X7461"/>
      <c r="Y7461"/>
      <c r="Z7461"/>
      <c r="AA7461"/>
      <c r="AB7461"/>
      <c r="AC7461"/>
      <c r="AD7461"/>
      <c r="AE7461"/>
      <c r="AF7461"/>
      <c r="AG7461"/>
      <c r="AH7461"/>
      <c r="AI7461"/>
      <c r="AJ7461"/>
      <c r="AK7461"/>
      <c r="AL7461"/>
      <c r="AM7461"/>
      <c r="AN7461"/>
      <c r="AO7461"/>
      <c r="AP7461"/>
      <c r="AQ7461"/>
      <c r="AR7461"/>
      <c r="AS7461"/>
      <c r="AT7461"/>
      <c r="AU7461"/>
      <c r="AV7461"/>
      <c r="AW7461"/>
      <c r="AX7461"/>
      <c r="AY7461"/>
      <c r="AZ7461"/>
      <c r="BA7461"/>
      <c r="BB7461"/>
      <c r="BC7461"/>
      <c r="BD7461"/>
      <c r="BE7461"/>
      <c r="BF7461"/>
      <c r="BG7461"/>
      <c r="BH7461"/>
      <c r="BI7461"/>
      <c r="BJ7461"/>
      <c r="BK7461"/>
      <c r="BL7461"/>
      <c r="BM7461"/>
      <c r="BN7461"/>
      <c r="BO7461"/>
    </row>
    <row r="7462" spans="1:67" ht="15" x14ac:dyDescent="0.25">
      <c r="A7462" s="245" t="s">
        <v>66</v>
      </c>
      <c r="B7462" s="245" t="s">
        <v>65</v>
      </c>
      <c r="C7462" s="245" t="s">
        <v>64</v>
      </c>
      <c r="D7462" s="245" t="s">
        <v>63</v>
      </c>
      <c r="E7462" s="246" t="s">
        <v>44</v>
      </c>
      <c r="F7462" s="245" t="s">
        <v>44</v>
      </c>
      <c r="G7462" s="245" t="s">
        <v>14874</v>
      </c>
      <c r="H7462" s="245" t="s">
        <v>510</v>
      </c>
      <c r="I7462" s="245" t="s">
        <v>60</v>
      </c>
      <c r="J7462" s="245" t="s">
        <v>59</v>
      </c>
      <c r="K7462" s="246" t="s">
        <v>25931</v>
      </c>
      <c r="L7462" s="245" t="s">
        <v>58</v>
      </c>
      <c r="M7462"/>
      <c r="N7462"/>
      <c r="O7462"/>
      <c r="P7462"/>
      <c r="Q7462"/>
      <c r="R7462"/>
      <c r="S7462"/>
      <c r="T7462"/>
      <c r="U7462"/>
      <c r="V7462"/>
      <c r="W7462"/>
      <c r="X7462"/>
      <c r="Y7462"/>
      <c r="Z7462"/>
      <c r="AA7462"/>
      <c r="AB7462"/>
      <c r="AC7462"/>
      <c r="AD7462"/>
      <c r="AE7462"/>
      <c r="AF7462"/>
      <c r="AG7462"/>
      <c r="AH7462"/>
      <c r="AI7462"/>
      <c r="AJ7462"/>
      <c r="AK7462"/>
      <c r="AL7462"/>
      <c r="AM7462"/>
      <c r="AN7462"/>
      <c r="AO7462"/>
      <c r="AP7462"/>
      <c r="AQ7462"/>
      <c r="AR7462"/>
      <c r="AS7462"/>
      <c r="AT7462"/>
      <c r="AU7462"/>
      <c r="AV7462"/>
      <c r="AW7462"/>
      <c r="AX7462"/>
      <c r="AY7462"/>
      <c r="AZ7462"/>
      <c r="BA7462"/>
      <c r="BB7462"/>
      <c r="BC7462"/>
      <c r="BD7462"/>
      <c r="BE7462"/>
      <c r="BF7462"/>
      <c r="BG7462"/>
      <c r="BH7462"/>
      <c r="BI7462"/>
      <c r="BJ7462"/>
      <c r="BK7462"/>
      <c r="BL7462"/>
      <c r="BM7462"/>
      <c r="BN7462"/>
      <c r="BO7462"/>
    </row>
    <row r="7463" spans="1:67" ht="15" x14ac:dyDescent="0.25">
      <c r="A7463" s="245" t="s">
        <v>66</v>
      </c>
      <c r="B7463" s="245" t="s">
        <v>65</v>
      </c>
      <c r="C7463" s="245" t="s">
        <v>64</v>
      </c>
      <c r="D7463" s="245" t="s">
        <v>63</v>
      </c>
      <c r="E7463" s="246" t="s">
        <v>44</v>
      </c>
      <c r="F7463" s="245" t="s">
        <v>44</v>
      </c>
      <c r="G7463" s="245" t="s">
        <v>14875</v>
      </c>
      <c r="H7463" s="245" t="s">
        <v>508</v>
      </c>
      <c r="I7463" s="245" t="s">
        <v>60</v>
      </c>
      <c r="J7463" s="245" t="s">
        <v>59</v>
      </c>
      <c r="K7463" s="246" t="s">
        <v>25932</v>
      </c>
      <c r="L7463" s="245" t="s">
        <v>58</v>
      </c>
      <c r="M7463"/>
      <c r="N7463"/>
      <c r="O7463"/>
      <c r="P7463"/>
      <c r="Q7463"/>
      <c r="R7463"/>
      <c r="S7463"/>
      <c r="T7463"/>
      <c r="U7463"/>
      <c r="V7463"/>
      <c r="W7463"/>
      <c r="X7463"/>
      <c r="Y7463"/>
      <c r="Z7463"/>
      <c r="AA7463"/>
      <c r="AB7463"/>
      <c r="AC7463"/>
      <c r="AD7463"/>
      <c r="AE7463"/>
      <c r="AF7463"/>
      <c r="AG7463"/>
      <c r="AH7463"/>
      <c r="AI7463"/>
      <c r="AJ7463"/>
      <c r="AK7463"/>
      <c r="AL7463"/>
      <c r="AM7463"/>
      <c r="AN7463"/>
      <c r="AO7463"/>
      <c r="AP7463"/>
      <c r="AQ7463"/>
      <c r="AR7463"/>
      <c r="AS7463"/>
      <c r="AT7463"/>
      <c r="AU7463"/>
      <c r="AV7463"/>
      <c r="AW7463"/>
      <c r="AX7463"/>
      <c r="AY7463"/>
      <c r="AZ7463"/>
      <c r="BA7463"/>
      <c r="BB7463"/>
      <c r="BC7463"/>
      <c r="BD7463"/>
      <c r="BE7463"/>
      <c r="BF7463"/>
      <c r="BG7463"/>
      <c r="BH7463"/>
      <c r="BI7463"/>
      <c r="BJ7463"/>
      <c r="BK7463"/>
      <c r="BL7463"/>
      <c r="BM7463"/>
      <c r="BN7463"/>
      <c r="BO7463"/>
    </row>
    <row r="7464" spans="1:67" ht="15" x14ac:dyDescent="0.25">
      <c r="A7464" s="245" t="s">
        <v>66</v>
      </c>
      <c r="B7464" s="245" t="s">
        <v>65</v>
      </c>
      <c r="C7464" s="245" t="s">
        <v>64</v>
      </c>
      <c r="D7464" s="245" t="s">
        <v>63</v>
      </c>
      <c r="E7464" s="246" t="s">
        <v>44</v>
      </c>
      <c r="F7464" s="245" t="s">
        <v>44</v>
      </c>
      <c r="G7464" s="245" t="s">
        <v>14876</v>
      </c>
      <c r="H7464" s="245" t="s">
        <v>14877</v>
      </c>
      <c r="I7464" s="245" t="s">
        <v>60</v>
      </c>
      <c r="J7464" s="245" t="s">
        <v>59</v>
      </c>
      <c r="K7464" s="246" t="s">
        <v>25933</v>
      </c>
      <c r="L7464" s="245" t="s">
        <v>58</v>
      </c>
      <c r="M7464"/>
      <c r="N7464"/>
      <c r="O7464"/>
      <c r="P7464"/>
      <c r="Q7464"/>
      <c r="R7464"/>
      <c r="S7464"/>
      <c r="T7464"/>
      <c r="U7464"/>
      <c r="V7464"/>
      <c r="W7464"/>
      <c r="X7464"/>
      <c r="Y7464"/>
      <c r="Z7464"/>
      <c r="AA7464"/>
      <c r="AB7464"/>
      <c r="AC7464"/>
      <c r="AD7464"/>
      <c r="AE7464"/>
      <c r="AF7464"/>
      <c r="AG7464"/>
      <c r="AH7464"/>
      <c r="AI7464"/>
      <c r="AJ7464"/>
      <c r="AK7464"/>
      <c r="AL7464"/>
      <c r="AM7464"/>
      <c r="AN7464"/>
      <c r="AO7464"/>
      <c r="AP7464"/>
      <c r="AQ7464"/>
      <c r="AR7464"/>
      <c r="AS7464"/>
      <c r="AT7464"/>
      <c r="AU7464"/>
      <c r="AV7464"/>
      <c r="AW7464"/>
      <c r="AX7464"/>
      <c r="AY7464"/>
      <c r="AZ7464"/>
      <c r="BA7464"/>
      <c r="BB7464"/>
      <c r="BC7464"/>
      <c r="BD7464"/>
      <c r="BE7464"/>
      <c r="BF7464"/>
      <c r="BG7464"/>
      <c r="BH7464"/>
      <c r="BI7464"/>
      <c r="BJ7464"/>
      <c r="BK7464"/>
      <c r="BL7464"/>
      <c r="BM7464"/>
      <c r="BN7464"/>
      <c r="BO7464"/>
    </row>
    <row r="7465" spans="1:67" ht="15" x14ac:dyDescent="0.25">
      <c r="A7465" s="245" t="s">
        <v>66</v>
      </c>
      <c r="B7465" s="245" t="s">
        <v>65</v>
      </c>
      <c r="C7465" s="245" t="s">
        <v>64</v>
      </c>
      <c r="D7465" s="245" t="s">
        <v>63</v>
      </c>
      <c r="E7465" s="246" t="s">
        <v>44</v>
      </c>
      <c r="F7465" s="245" t="s">
        <v>44</v>
      </c>
      <c r="G7465" s="245" t="s">
        <v>14878</v>
      </c>
      <c r="H7465" s="245" t="s">
        <v>386</v>
      </c>
      <c r="I7465" s="245" t="s">
        <v>60</v>
      </c>
      <c r="J7465" s="245" t="s">
        <v>59</v>
      </c>
      <c r="K7465" s="246" t="s">
        <v>25934</v>
      </c>
      <c r="L7465" s="245" t="s">
        <v>58</v>
      </c>
      <c r="M7465"/>
      <c r="N7465"/>
      <c r="O7465"/>
      <c r="P7465"/>
      <c r="Q7465"/>
      <c r="R7465"/>
      <c r="S7465"/>
      <c r="T7465"/>
      <c r="U7465"/>
      <c r="V7465"/>
      <c r="W7465"/>
      <c r="X7465"/>
      <c r="Y7465"/>
      <c r="Z7465"/>
      <c r="AA7465"/>
      <c r="AB7465"/>
      <c r="AC7465"/>
      <c r="AD7465"/>
      <c r="AE7465"/>
      <c r="AF7465"/>
      <c r="AG7465"/>
      <c r="AH7465"/>
      <c r="AI7465"/>
      <c r="AJ7465"/>
      <c r="AK7465"/>
      <c r="AL7465"/>
      <c r="AM7465"/>
      <c r="AN7465"/>
      <c r="AO7465"/>
      <c r="AP7465"/>
      <c r="AQ7465"/>
      <c r="AR7465"/>
      <c r="AS7465"/>
      <c r="AT7465"/>
      <c r="AU7465"/>
      <c r="AV7465"/>
      <c r="AW7465"/>
      <c r="AX7465"/>
      <c r="AY7465"/>
      <c r="AZ7465"/>
      <c r="BA7465"/>
      <c r="BB7465"/>
      <c r="BC7465"/>
      <c r="BD7465"/>
      <c r="BE7465"/>
      <c r="BF7465"/>
      <c r="BG7465"/>
      <c r="BH7465"/>
      <c r="BI7465"/>
      <c r="BJ7465"/>
      <c r="BK7465"/>
      <c r="BL7465"/>
      <c r="BM7465"/>
      <c r="BN7465"/>
      <c r="BO7465"/>
    </row>
    <row r="7466" spans="1:67" ht="15" x14ac:dyDescent="0.25">
      <c r="A7466" s="245" t="s">
        <v>66</v>
      </c>
      <c r="B7466" s="245" t="s">
        <v>65</v>
      </c>
      <c r="C7466" s="245" t="s">
        <v>64</v>
      </c>
      <c r="D7466" s="245" t="s">
        <v>63</v>
      </c>
      <c r="E7466" s="246" t="s">
        <v>44</v>
      </c>
      <c r="F7466" s="245" t="s">
        <v>44</v>
      </c>
      <c r="G7466" s="245" t="s">
        <v>14879</v>
      </c>
      <c r="H7466" s="245" t="s">
        <v>14880</v>
      </c>
      <c r="I7466" s="245" t="s">
        <v>60</v>
      </c>
      <c r="J7466" s="245" t="s">
        <v>59</v>
      </c>
      <c r="K7466" s="246" t="s">
        <v>25935</v>
      </c>
      <c r="L7466" s="245" t="s">
        <v>58</v>
      </c>
      <c r="M7466"/>
      <c r="N7466"/>
      <c r="O7466"/>
      <c r="P7466"/>
      <c r="Q7466"/>
      <c r="R7466"/>
      <c r="S7466"/>
      <c r="T7466"/>
      <c r="U7466"/>
      <c r="V7466"/>
      <c r="W7466"/>
      <c r="X7466"/>
      <c r="Y7466"/>
      <c r="Z7466"/>
      <c r="AA7466"/>
      <c r="AB7466"/>
      <c r="AC7466"/>
      <c r="AD7466"/>
      <c r="AE7466"/>
      <c r="AF7466"/>
      <c r="AG7466"/>
      <c r="AH7466"/>
      <c r="AI7466"/>
      <c r="AJ7466"/>
      <c r="AK7466"/>
      <c r="AL7466"/>
      <c r="AM7466"/>
      <c r="AN7466"/>
      <c r="AO7466"/>
      <c r="AP7466"/>
      <c r="AQ7466"/>
      <c r="AR7466"/>
      <c r="AS7466"/>
      <c r="AT7466"/>
      <c r="AU7466"/>
      <c r="AV7466"/>
      <c r="AW7466"/>
      <c r="AX7466"/>
      <c r="AY7466"/>
      <c r="AZ7466"/>
      <c r="BA7466"/>
      <c r="BB7466"/>
      <c r="BC7466"/>
      <c r="BD7466"/>
      <c r="BE7466"/>
      <c r="BF7466"/>
      <c r="BG7466"/>
      <c r="BH7466"/>
      <c r="BI7466"/>
      <c r="BJ7466"/>
      <c r="BK7466"/>
      <c r="BL7466"/>
      <c r="BM7466"/>
      <c r="BN7466"/>
      <c r="BO7466"/>
    </row>
    <row r="7467" spans="1:67" ht="15" x14ac:dyDescent="0.25">
      <c r="A7467" s="245" t="s">
        <v>66</v>
      </c>
      <c r="B7467" s="245" t="s">
        <v>65</v>
      </c>
      <c r="C7467" s="245" t="s">
        <v>64</v>
      </c>
      <c r="D7467" s="245" t="s">
        <v>63</v>
      </c>
      <c r="E7467" s="246" t="s">
        <v>44</v>
      </c>
      <c r="F7467" s="245" t="s">
        <v>44</v>
      </c>
      <c r="G7467" s="245" t="s">
        <v>14881</v>
      </c>
      <c r="H7467" s="245" t="s">
        <v>14882</v>
      </c>
      <c r="I7467" s="245" t="s">
        <v>60</v>
      </c>
      <c r="J7467" s="245" t="s">
        <v>59</v>
      </c>
      <c r="K7467" s="246" t="s">
        <v>25936</v>
      </c>
      <c r="L7467" s="245" t="s">
        <v>58</v>
      </c>
      <c r="M7467"/>
      <c r="N7467"/>
      <c r="O7467"/>
      <c r="P7467"/>
      <c r="Q7467"/>
      <c r="R7467"/>
      <c r="S7467"/>
      <c r="T7467"/>
      <c r="U7467"/>
      <c r="V7467"/>
      <c r="W7467"/>
      <c r="X7467"/>
      <c r="Y7467"/>
      <c r="Z7467"/>
      <c r="AA7467"/>
      <c r="AB7467"/>
      <c r="AC7467"/>
      <c r="AD7467"/>
      <c r="AE7467"/>
      <c r="AF7467"/>
      <c r="AG7467"/>
      <c r="AH7467"/>
      <c r="AI7467"/>
      <c r="AJ7467"/>
      <c r="AK7467"/>
      <c r="AL7467"/>
      <c r="AM7467"/>
      <c r="AN7467"/>
      <c r="AO7467"/>
      <c r="AP7467"/>
      <c r="AQ7467"/>
      <c r="AR7467"/>
      <c r="AS7467"/>
      <c r="AT7467"/>
      <c r="AU7467"/>
      <c r="AV7467"/>
      <c r="AW7467"/>
      <c r="AX7467"/>
      <c r="AY7467"/>
      <c r="AZ7467"/>
      <c r="BA7467"/>
      <c r="BB7467"/>
      <c r="BC7467"/>
      <c r="BD7467"/>
      <c r="BE7467"/>
      <c r="BF7467"/>
      <c r="BG7467"/>
      <c r="BH7467"/>
      <c r="BI7467"/>
      <c r="BJ7467"/>
      <c r="BK7467"/>
      <c r="BL7467"/>
      <c r="BM7467"/>
      <c r="BN7467"/>
      <c r="BO7467"/>
    </row>
    <row r="7468" spans="1:67" ht="15" x14ac:dyDescent="0.25">
      <c r="A7468" s="245" t="s">
        <v>66</v>
      </c>
      <c r="B7468" s="245" t="s">
        <v>65</v>
      </c>
      <c r="C7468" s="245" t="s">
        <v>64</v>
      </c>
      <c r="D7468" s="245" t="s">
        <v>63</v>
      </c>
      <c r="E7468" s="246" t="s">
        <v>44</v>
      </c>
      <c r="F7468" s="245" t="s">
        <v>44</v>
      </c>
      <c r="G7468" s="245" t="s">
        <v>14883</v>
      </c>
      <c r="H7468" s="245" t="s">
        <v>504</v>
      </c>
      <c r="I7468" s="245" t="s">
        <v>60</v>
      </c>
      <c r="J7468" s="245" t="s">
        <v>59</v>
      </c>
      <c r="K7468" s="246" t="s">
        <v>25937</v>
      </c>
      <c r="L7468" s="245" t="s">
        <v>58</v>
      </c>
      <c r="M7468"/>
      <c r="N7468"/>
      <c r="O7468"/>
      <c r="P7468"/>
      <c r="Q7468"/>
      <c r="R7468"/>
      <c r="S7468"/>
      <c r="T7468"/>
      <c r="U7468"/>
      <c r="V7468"/>
      <c r="W7468"/>
      <c r="X7468"/>
      <c r="Y7468"/>
      <c r="Z7468"/>
      <c r="AA7468"/>
      <c r="AB7468"/>
      <c r="AC7468"/>
      <c r="AD7468"/>
      <c r="AE7468"/>
      <c r="AF7468"/>
      <c r="AG7468"/>
      <c r="AH7468"/>
      <c r="AI7468"/>
      <c r="AJ7468"/>
      <c r="AK7468"/>
      <c r="AL7468"/>
      <c r="AM7468"/>
      <c r="AN7468"/>
      <c r="AO7468"/>
      <c r="AP7468"/>
      <c r="AQ7468"/>
      <c r="AR7468"/>
      <c r="AS7468"/>
      <c r="AT7468"/>
      <c r="AU7468"/>
      <c r="AV7468"/>
      <c r="AW7468"/>
      <c r="AX7468"/>
      <c r="AY7468"/>
      <c r="AZ7468"/>
      <c r="BA7468"/>
      <c r="BB7468"/>
      <c r="BC7468"/>
      <c r="BD7468"/>
      <c r="BE7468"/>
      <c r="BF7468"/>
      <c r="BG7468"/>
      <c r="BH7468"/>
      <c r="BI7468"/>
      <c r="BJ7468"/>
      <c r="BK7468"/>
      <c r="BL7468"/>
      <c r="BM7468"/>
      <c r="BN7468"/>
      <c r="BO7468"/>
    </row>
    <row r="7469" spans="1:67" ht="15" x14ac:dyDescent="0.25">
      <c r="A7469" s="245" t="s">
        <v>66</v>
      </c>
      <c r="B7469" s="245" t="s">
        <v>65</v>
      </c>
      <c r="C7469" s="245" t="s">
        <v>64</v>
      </c>
      <c r="D7469" s="245" t="s">
        <v>63</v>
      </c>
      <c r="E7469" s="246" t="s">
        <v>44</v>
      </c>
      <c r="F7469" s="245" t="s">
        <v>44</v>
      </c>
      <c r="G7469" s="245" t="s">
        <v>14884</v>
      </c>
      <c r="H7469" s="245" t="s">
        <v>14885</v>
      </c>
      <c r="I7469" s="245" t="s">
        <v>60</v>
      </c>
      <c r="J7469" s="245" t="s">
        <v>59</v>
      </c>
      <c r="K7469" s="246" t="s">
        <v>25938</v>
      </c>
      <c r="L7469" s="245" t="s">
        <v>58</v>
      </c>
      <c r="M7469"/>
      <c r="N7469"/>
      <c r="O7469"/>
      <c r="P7469"/>
      <c r="Q7469"/>
      <c r="R7469"/>
      <c r="S7469"/>
      <c r="T7469"/>
      <c r="U7469"/>
      <c r="V7469"/>
      <c r="W7469"/>
      <c r="X7469"/>
      <c r="Y7469"/>
      <c r="Z7469"/>
      <c r="AA7469"/>
      <c r="AB7469"/>
      <c r="AC7469"/>
      <c r="AD7469"/>
      <c r="AE7469"/>
      <c r="AF7469"/>
      <c r="AG7469"/>
      <c r="AH7469"/>
      <c r="AI7469"/>
      <c r="AJ7469"/>
      <c r="AK7469"/>
      <c r="AL7469"/>
      <c r="AM7469"/>
      <c r="AN7469"/>
      <c r="AO7469"/>
      <c r="AP7469"/>
      <c r="AQ7469"/>
      <c r="AR7469"/>
      <c r="AS7469"/>
      <c r="AT7469"/>
      <c r="AU7469"/>
      <c r="AV7469"/>
      <c r="AW7469"/>
      <c r="AX7469"/>
      <c r="AY7469"/>
      <c r="AZ7469"/>
      <c r="BA7469"/>
      <c r="BB7469"/>
      <c r="BC7469"/>
      <c r="BD7469"/>
      <c r="BE7469"/>
      <c r="BF7469"/>
      <c r="BG7469"/>
      <c r="BH7469"/>
      <c r="BI7469"/>
      <c r="BJ7469"/>
      <c r="BK7469"/>
      <c r="BL7469"/>
      <c r="BM7469"/>
      <c r="BN7469"/>
      <c r="BO7469"/>
    </row>
    <row r="7470" spans="1:67" ht="15" x14ac:dyDescent="0.25">
      <c r="A7470" s="245" t="s">
        <v>66</v>
      </c>
      <c r="B7470" s="245" t="s">
        <v>65</v>
      </c>
      <c r="C7470" s="245" t="s">
        <v>64</v>
      </c>
      <c r="D7470" s="245" t="s">
        <v>63</v>
      </c>
      <c r="E7470" s="246" t="s">
        <v>44</v>
      </c>
      <c r="F7470" s="245" t="s">
        <v>44</v>
      </c>
      <c r="G7470" s="245" t="s">
        <v>14886</v>
      </c>
      <c r="H7470" s="245" t="s">
        <v>14887</v>
      </c>
      <c r="I7470" s="245" t="s">
        <v>60</v>
      </c>
      <c r="J7470" s="245" t="s">
        <v>59</v>
      </c>
      <c r="K7470" s="246" t="s">
        <v>25939</v>
      </c>
      <c r="L7470" s="245" t="s">
        <v>58</v>
      </c>
      <c r="M7470"/>
      <c r="N7470"/>
      <c r="O7470"/>
      <c r="P7470"/>
      <c r="Q7470"/>
      <c r="R7470"/>
      <c r="S7470"/>
      <c r="T7470"/>
      <c r="U7470"/>
      <c r="V7470"/>
      <c r="W7470"/>
      <c r="X7470"/>
      <c r="Y7470"/>
      <c r="Z7470"/>
      <c r="AA7470"/>
      <c r="AB7470"/>
      <c r="AC7470"/>
      <c r="AD7470"/>
      <c r="AE7470"/>
      <c r="AF7470"/>
      <c r="AG7470"/>
      <c r="AH7470"/>
      <c r="AI7470"/>
      <c r="AJ7470"/>
      <c r="AK7470"/>
      <c r="AL7470"/>
      <c r="AM7470"/>
      <c r="AN7470"/>
      <c r="AO7470"/>
      <c r="AP7470"/>
      <c r="AQ7470"/>
      <c r="AR7470"/>
      <c r="AS7470"/>
      <c r="AT7470"/>
      <c r="AU7470"/>
      <c r="AV7470"/>
      <c r="AW7470"/>
      <c r="AX7470"/>
      <c r="AY7470"/>
      <c r="AZ7470"/>
      <c r="BA7470"/>
      <c r="BB7470"/>
      <c r="BC7470"/>
      <c r="BD7470"/>
      <c r="BE7470"/>
      <c r="BF7470"/>
      <c r="BG7470"/>
      <c r="BH7470"/>
      <c r="BI7470"/>
      <c r="BJ7470"/>
      <c r="BK7470"/>
      <c r="BL7470"/>
      <c r="BM7470"/>
      <c r="BN7470"/>
      <c r="BO7470"/>
    </row>
    <row r="7471" spans="1:67" ht="15" x14ac:dyDescent="0.25">
      <c r="A7471" s="245" t="s">
        <v>66</v>
      </c>
      <c r="B7471" s="245" t="s">
        <v>65</v>
      </c>
      <c r="C7471" s="245" t="s">
        <v>64</v>
      </c>
      <c r="D7471" s="245" t="s">
        <v>63</v>
      </c>
      <c r="E7471" s="246" t="s">
        <v>44</v>
      </c>
      <c r="F7471" s="245" t="s">
        <v>44</v>
      </c>
      <c r="G7471" s="245" t="s">
        <v>14888</v>
      </c>
      <c r="H7471" s="245" t="s">
        <v>10080</v>
      </c>
      <c r="I7471" s="245" t="s">
        <v>60</v>
      </c>
      <c r="J7471" s="245" t="s">
        <v>59</v>
      </c>
      <c r="K7471" s="246" t="s">
        <v>25940</v>
      </c>
      <c r="L7471" s="245" t="s">
        <v>58</v>
      </c>
      <c r="M7471"/>
      <c r="N7471"/>
      <c r="O7471"/>
      <c r="P7471"/>
      <c r="Q7471"/>
      <c r="R7471"/>
      <c r="S7471"/>
      <c r="T7471"/>
      <c r="U7471"/>
      <c r="V7471"/>
      <c r="W7471"/>
      <c r="X7471"/>
      <c r="Y7471"/>
      <c r="Z7471"/>
      <c r="AA7471"/>
      <c r="AB7471"/>
      <c r="AC7471"/>
      <c r="AD7471"/>
      <c r="AE7471"/>
      <c r="AF7471"/>
      <c r="AG7471"/>
      <c r="AH7471"/>
      <c r="AI7471"/>
      <c r="AJ7471"/>
      <c r="AK7471"/>
      <c r="AL7471"/>
      <c r="AM7471"/>
      <c r="AN7471"/>
      <c r="AO7471"/>
      <c r="AP7471"/>
      <c r="AQ7471"/>
      <c r="AR7471"/>
      <c r="AS7471"/>
      <c r="AT7471"/>
      <c r="AU7471"/>
      <c r="AV7471"/>
      <c r="AW7471"/>
      <c r="AX7471"/>
      <c r="AY7471"/>
      <c r="AZ7471"/>
      <c r="BA7471"/>
      <c r="BB7471"/>
      <c r="BC7471"/>
      <c r="BD7471"/>
      <c r="BE7471"/>
      <c r="BF7471"/>
      <c r="BG7471"/>
      <c r="BH7471"/>
      <c r="BI7471"/>
      <c r="BJ7471"/>
      <c r="BK7471"/>
      <c r="BL7471"/>
      <c r="BM7471"/>
      <c r="BN7471"/>
      <c r="BO7471"/>
    </row>
    <row r="7472" spans="1:67" ht="15" x14ac:dyDescent="0.25">
      <c r="A7472" s="245" t="s">
        <v>66</v>
      </c>
      <c r="B7472" s="245" t="s">
        <v>65</v>
      </c>
      <c r="C7472" s="245" t="s">
        <v>64</v>
      </c>
      <c r="D7472" s="245" t="s">
        <v>63</v>
      </c>
      <c r="E7472" s="246" t="s">
        <v>44</v>
      </c>
      <c r="F7472" s="245" t="s">
        <v>44</v>
      </c>
      <c r="G7472" s="245" t="s">
        <v>14889</v>
      </c>
      <c r="H7472" s="245" t="s">
        <v>14890</v>
      </c>
      <c r="I7472" s="245" t="s">
        <v>60</v>
      </c>
      <c r="J7472" s="245" t="s">
        <v>59</v>
      </c>
      <c r="K7472" s="246" t="s">
        <v>25941</v>
      </c>
      <c r="L7472" s="245" t="s">
        <v>58</v>
      </c>
      <c r="M7472"/>
      <c r="N7472"/>
      <c r="O7472"/>
      <c r="P7472"/>
      <c r="Q7472"/>
      <c r="R7472"/>
      <c r="S7472"/>
      <c r="T7472"/>
      <c r="U7472"/>
      <c r="V7472"/>
      <c r="W7472"/>
      <c r="X7472"/>
      <c r="Y7472"/>
      <c r="Z7472"/>
      <c r="AA7472"/>
      <c r="AB7472"/>
      <c r="AC7472"/>
      <c r="AD7472"/>
      <c r="AE7472"/>
      <c r="AF7472"/>
      <c r="AG7472"/>
      <c r="AH7472"/>
      <c r="AI7472"/>
      <c r="AJ7472"/>
      <c r="AK7472"/>
      <c r="AL7472"/>
      <c r="AM7472"/>
      <c r="AN7472"/>
      <c r="AO7472"/>
      <c r="AP7472"/>
      <c r="AQ7472"/>
      <c r="AR7472"/>
      <c r="AS7472"/>
      <c r="AT7472"/>
      <c r="AU7472"/>
      <c r="AV7472"/>
      <c r="AW7472"/>
      <c r="AX7472"/>
      <c r="AY7472"/>
      <c r="AZ7472"/>
      <c r="BA7472"/>
      <c r="BB7472"/>
      <c r="BC7472"/>
      <c r="BD7472"/>
      <c r="BE7472"/>
      <c r="BF7472"/>
      <c r="BG7472"/>
      <c r="BH7472"/>
      <c r="BI7472"/>
      <c r="BJ7472"/>
      <c r="BK7472"/>
      <c r="BL7472"/>
      <c r="BM7472"/>
      <c r="BN7472"/>
      <c r="BO7472"/>
    </row>
    <row r="7473" spans="1:67" ht="15" x14ac:dyDescent="0.25">
      <c r="A7473" s="245" t="s">
        <v>66</v>
      </c>
      <c r="B7473" s="245" t="s">
        <v>65</v>
      </c>
      <c r="C7473" s="245" t="s">
        <v>64</v>
      </c>
      <c r="D7473" s="245" t="s">
        <v>63</v>
      </c>
      <c r="E7473" s="246" t="s">
        <v>44</v>
      </c>
      <c r="F7473" s="245" t="s">
        <v>44</v>
      </c>
      <c r="G7473" s="245" t="s">
        <v>14891</v>
      </c>
      <c r="H7473" s="245" t="s">
        <v>14892</v>
      </c>
      <c r="I7473" s="245" t="s">
        <v>60</v>
      </c>
      <c r="J7473" s="245" t="s">
        <v>59</v>
      </c>
      <c r="K7473" s="246" t="s">
        <v>25942</v>
      </c>
      <c r="L7473" s="245" t="s">
        <v>58</v>
      </c>
      <c r="M7473"/>
      <c r="N7473"/>
      <c r="O7473"/>
      <c r="P7473"/>
      <c r="Q7473"/>
      <c r="R7473"/>
      <c r="S7473"/>
      <c r="T7473"/>
      <c r="U7473"/>
      <c r="V7473"/>
      <c r="W7473"/>
      <c r="X7473"/>
      <c r="Y7473"/>
      <c r="Z7473"/>
      <c r="AA7473"/>
      <c r="AB7473"/>
      <c r="AC7473"/>
      <c r="AD7473"/>
      <c r="AE7473"/>
      <c r="AF7473"/>
      <c r="AG7473"/>
      <c r="AH7473"/>
      <c r="AI7473"/>
      <c r="AJ7473"/>
      <c r="AK7473"/>
      <c r="AL7473"/>
      <c r="AM7473"/>
      <c r="AN7473"/>
      <c r="AO7473"/>
      <c r="AP7473"/>
      <c r="AQ7473"/>
      <c r="AR7473"/>
      <c r="AS7473"/>
      <c r="AT7473"/>
      <c r="AU7473"/>
      <c r="AV7473"/>
      <c r="AW7473"/>
      <c r="AX7473"/>
      <c r="AY7473"/>
      <c r="AZ7473"/>
      <c r="BA7473"/>
      <c r="BB7473"/>
      <c r="BC7473"/>
      <c r="BD7473"/>
      <c r="BE7473"/>
      <c r="BF7473"/>
      <c r="BG7473"/>
      <c r="BH7473"/>
      <c r="BI7473"/>
      <c r="BJ7473"/>
      <c r="BK7473"/>
      <c r="BL7473"/>
      <c r="BM7473"/>
      <c r="BN7473"/>
      <c r="BO7473"/>
    </row>
    <row r="7474" spans="1:67" ht="15" x14ac:dyDescent="0.25">
      <c r="A7474" s="245" t="s">
        <v>66</v>
      </c>
      <c r="B7474" s="245" t="s">
        <v>65</v>
      </c>
      <c r="C7474" s="245" t="s">
        <v>64</v>
      </c>
      <c r="D7474" s="245" t="s">
        <v>63</v>
      </c>
      <c r="E7474" s="246" t="s">
        <v>44</v>
      </c>
      <c r="F7474" s="245" t="s">
        <v>44</v>
      </c>
      <c r="G7474" s="245" t="s">
        <v>14893</v>
      </c>
      <c r="H7474" s="245" t="s">
        <v>14894</v>
      </c>
      <c r="I7474" s="245" t="s">
        <v>60</v>
      </c>
      <c r="J7474" s="245" t="s">
        <v>59</v>
      </c>
      <c r="K7474" s="246" t="s">
        <v>25943</v>
      </c>
      <c r="L7474" s="245" t="s">
        <v>58</v>
      </c>
      <c r="M7474"/>
      <c r="N7474"/>
      <c r="O7474"/>
      <c r="P7474"/>
      <c r="Q7474"/>
      <c r="R7474"/>
      <c r="S7474"/>
      <c r="T7474"/>
      <c r="U7474"/>
      <c r="V7474"/>
      <c r="W7474"/>
      <c r="X7474"/>
      <c r="Y7474"/>
      <c r="Z7474"/>
      <c r="AA7474"/>
      <c r="AB7474"/>
      <c r="AC7474"/>
      <c r="AD7474"/>
      <c r="AE7474"/>
      <c r="AF7474"/>
      <c r="AG7474"/>
      <c r="AH7474"/>
      <c r="AI7474"/>
      <c r="AJ7474"/>
      <c r="AK7474"/>
      <c r="AL7474"/>
      <c r="AM7474"/>
      <c r="AN7474"/>
      <c r="AO7474"/>
      <c r="AP7474"/>
      <c r="AQ7474"/>
      <c r="AR7474"/>
      <c r="AS7474"/>
      <c r="AT7474"/>
      <c r="AU7474"/>
      <c r="AV7474"/>
      <c r="AW7474"/>
      <c r="AX7474"/>
      <c r="AY7474"/>
      <c r="AZ7474"/>
      <c r="BA7474"/>
      <c r="BB7474"/>
      <c r="BC7474"/>
      <c r="BD7474"/>
      <c r="BE7474"/>
      <c r="BF7474"/>
      <c r="BG7474"/>
      <c r="BH7474"/>
      <c r="BI7474"/>
      <c r="BJ7474"/>
      <c r="BK7474"/>
      <c r="BL7474"/>
      <c r="BM7474"/>
      <c r="BN7474"/>
      <c r="BO7474"/>
    </row>
    <row r="7475" spans="1:67" ht="15" x14ac:dyDescent="0.25">
      <c r="A7475" s="245" t="s">
        <v>66</v>
      </c>
      <c r="B7475" s="245" t="s">
        <v>65</v>
      </c>
      <c r="C7475" s="245" t="s">
        <v>64</v>
      </c>
      <c r="D7475" s="245" t="s">
        <v>63</v>
      </c>
      <c r="E7475" s="246" t="s">
        <v>44</v>
      </c>
      <c r="F7475" s="245" t="s">
        <v>44</v>
      </c>
      <c r="G7475" s="245" t="s">
        <v>14895</v>
      </c>
      <c r="H7475" s="245" t="s">
        <v>14896</v>
      </c>
      <c r="I7475" s="245" t="s">
        <v>60</v>
      </c>
      <c r="J7475" s="245" t="s">
        <v>59</v>
      </c>
      <c r="K7475" s="246" t="s">
        <v>25944</v>
      </c>
      <c r="L7475" s="245" t="s">
        <v>58</v>
      </c>
      <c r="M7475"/>
      <c r="N7475"/>
      <c r="O7475"/>
      <c r="P7475"/>
      <c r="Q7475"/>
      <c r="R7475"/>
      <c r="S7475"/>
      <c r="T7475"/>
      <c r="U7475"/>
      <c r="V7475"/>
      <c r="W7475"/>
      <c r="X7475"/>
      <c r="Y7475"/>
      <c r="Z7475"/>
      <c r="AA7475"/>
      <c r="AB7475"/>
      <c r="AC7475"/>
      <c r="AD7475"/>
      <c r="AE7475"/>
      <c r="AF7475"/>
      <c r="AG7475"/>
      <c r="AH7475"/>
      <c r="AI7475"/>
      <c r="AJ7475"/>
      <c r="AK7475"/>
      <c r="AL7475"/>
      <c r="AM7475"/>
      <c r="AN7475"/>
      <c r="AO7475"/>
      <c r="AP7475"/>
      <c r="AQ7475"/>
      <c r="AR7475"/>
      <c r="AS7475"/>
      <c r="AT7475"/>
      <c r="AU7475"/>
      <c r="AV7475"/>
      <c r="AW7475"/>
      <c r="AX7475"/>
      <c r="AY7475"/>
      <c r="AZ7475"/>
      <c r="BA7475"/>
      <c r="BB7475"/>
      <c r="BC7475"/>
      <c r="BD7475"/>
      <c r="BE7475"/>
      <c r="BF7475"/>
      <c r="BG7475"/>
      <c r="BH7475"/>
      <c r="BI7475"/>
      <c r="BJ7475"/>
      <c r="BK7475"/>
      <c r="BL7475"/>
      <c r="BM7475"/>
      <c r="BN7475"/>
      <c r="BO7475"/>
    </row>
    <row r="7476" spans="1:67" ht="15" x14ac:dyDescent="0.25">
      <c r="A7476" s="245" t="s">
        <v>66</v>
      </c>
      <c r="B7476" s="245" t="s">
        <v>65</v>
      </c>
      <c r="C7476" s="245" t="s">
        <v>64</v>
      </c>
      <c r="D7476" s="245" t="s">
        <v>63</v>
      </c>
      <c r="E7476" s="246" t="s">
        <v>44</v>
      </c>
      <c r="F7476" s="245" t="s">
        <v>44</v>
      </c>
      <c r="G7476" s="245" t="s">
        <v>14897</v>
      </c>
      <c r="H7476" s="245" t="s">
        <v>14898</v>
      </c>
      <c r="I7476" s="245" t="s">
        <v>60</v>
      </c>
      <c r="J7476" s="245" t="s">
        <v>59</v>
      </c>
      <c r="K7476" s="246" t="s">
        <v>25945</v>
      </c>
      <c r="L7476" s="245" t="s">
        <v>58</v>
      </c>
      <c r="M7476"/>
      <c r="N7476"/>
      <c r="O7476"/>
      <c r="P7476"/>
      <c r="Q7476"/>
      <c r="R7476"/>
      <c r="S7476"/>
      <c r="T7476"/>
      <c r="U7476"/>
      <c r="V7476"/>
      <c r="W7476"/>
      <c r="X7476"/>
      <c r="Y7476"/>
      <c r="Z7476"/>
      <c r="AA7476"/>
      <c r="AB7476"/>
      <c r="AC7476"/>
      <c r="AD7476"/>
      <c r="AE7476"/>
      <c r="AF7476"/>
      <c r="AG7476"/>
      <c r="AH7476"/>
      <c r="AI7476"/>
      <c r="AJ7476"/>
      <c r="AK7476"/>
      <c r="AL7476"/>
      <c r="AM7476"/>
      <c r="AN7476"/>
      <c r="AO7476"/>
      <c r="AP7476"/>
      <c r="AQ7476"/>
      <c r="AR7476"/>
      <c r="AS7476"/>
      <c r="AT7476"/>
      <c r="AU7476"/>
      <c r="AV7476"/>
      <c r="AW7476"/>
      <c r="AX7476"/>
      <c r="AY7476"/>
      <c r="AZ7476"/>
      <c r="BA7476"/>
      <c r="BB7476"/>
      <c r="BC7476"/>
      <c r="BD7476"/>
      <c r="BE7476"/>
      <c r="BF7476"/>
      <c r="BG7476"/>
      <c r="BH7476"/>
      <c r="BI7476"/>
      <c r="BJ7476"/>
      <c r="BK7476"/>
      <c r="BL7476"/>
      <c r="BM7476"/>
      <c r="BN7476"/>
      <c r="BO7476"/>
    </row>
    <row r="7477" spans="1:67" ht="15" x14ac:dyDescent="0.25">
      <c r="A7477" s="245" t="s">
        <v>66</v>
      </c>
      <c r="B7477" s="245" t="s">
        <v>65</v>
      </c>
      <c r="C7477" s="245" t="s">
        <v>64</v>
      </c>
      <c r="D7477" s="245" t="s">
        <v>63</v>
      </c>
      <c r="E7477" s="246" t="s">
        <v>44</v>
      </c>
      <c r="F7477" s="245" t="s">
        <v>44</v>
      </c>
      <c r="G7477" s="245" t="s">
        <v>14899</v>
      </c>
      <c r="H7477" s="245" t="s">
        <v>14900</v>
      </c>
      <c r="I7477" s="245" t="s">
        <v>60</v>
      </c>
      <c r="J7477" s="245" t="s">
        <v>59</v>
      </c>
      <c r="K7477" s="246" t="s">
        <v>25946</v>
      </c>
      <c r="L7477" s="245" t="s">
        <v>58</v>
      </c>
      <c r="M7477"/>
      <c r="N7477"/>
      <c r="O7477"/>
      <c r="P7477"/>
      <c r="Q7477"/>
      <c r="R7477"/>
      <c r="S7477"/>
      <c r="T7477"/>
      <c r="U7477"/>
      <c r="V7477"/>
      <c r="W7477"/>
      <c r="X7477"/>
      <c r="Y7477"/>
      <c r="Z7477"/>
      <c r="AA7477"/>
      <c r="AB7477"/>
      <c r="AC7477"/>
      <c r="AD7477"/>
      <c r="AE7477"/>
      <c r="AF7477"/>
      <c r="AG7477"/>
      <c r="AH7477"/>
      <c r="AI7477"/>
      <c r="AJ7477"/>
      <c r="AK7477"/>
      <c r="AL7477"/>
      <c r="AM7477"/>
      <c r="AN7477"/>
      <c r="AO7477"/>
      <c r="AP7477"/>
      <c r="AQ7477"/>
      <c r="AR7477"/>
      <c r="AS7477"/>
      <c r="AT7477"/>
      <c r="AU7477"/>
      <c r="AV7477"/>
      <c r="AW7477"/>
      <c r="AX7477"/>
      <c r="AY7477"/>
      <c r="AZ7477"/>
      <c r="BA7477"/>
      <c r="BB7477"/>
      <c r="BC7477"/>
      <c r="BD7477"/>
      <c r="BE7477"/>
      <c r="BF7477"/>
      <c r="BG7477"/>
      <c r="BH7477"/>
      <c r="BI7477"/>
      <c r="BJ7477"/>
      <c r="BK7477"/>
      <c r="BL7477"/>
      <c r="BM7477"/>
      <c r="BN7477"/>
      <c r="BO7477"/>
    </row>
    <row r="7478" spans="1:67" ht="15" x14ac:dyDescent="0.25">
      <c r="A7478" s="245" t="s">
        <v>66</v>
      </c>
      <c r="B7478" s="245" t="s">
        <v>65</v>
      </c>
      <c r="C7478" s="245" t="s">
        <v>64</v>
      </c>
      <c r="D7478" s="245" t="s">
        <v>63</v>
      </c>
      <c r="E7478" s="246" t="s">
        <v>44</v>
      </c>
      <c r="F7478" s="245" t="s">
        <v>44</v>
      </c>
      <c r="G7478" s="245" t="s">
        <v>14901</v>
      </c>
      <c r="H7478" s="245" t="s">
        <v>14902</v>
      </c>
      <c r="I7478" s="245" t="s">
        <v>60</v>
      </c>
      <c r="J7478" s="245" t="s">
        <v>59</v>
      </c>
      <c r="K7478" s="246" t="s">
        <v>25947</v>
      </c>
      <c r="L7478" s="245" t="s">
        <v>58</v>
      </c>
      <c r="M7478"/>
      <c r="N7478"/>
      <c r="O7478"/>
      <c r="P7478"/>
      <c r="Q7478"/>
      <c r="R7478"/>
      <c r="S7478"/>
      <c r="T7478"/>
      <c r="U7478"/>
      <c r="V7478"/>
      <c r="W7478"/>
      <c r="X7478"/>
      <c r="Y7478"/>
      <c r="Z7478"/>
      <c r="AA7478"/>
      <c r="AB7478"/>
      <c r="AC7478"/>
      <c r="AD7478"/>
      <c r="AE7478"/>
      <c r="AF7478"/>
      <c r="AG7478"/>
      <c r="AH7478"/>
      <c r="AI7478"/>
      <c r="AJ7478"/>
      <c r="AK7478"/>
      <c r="AL7478"/>
      <c r="AM7478"/>
      <c r="AN7478"/>
      <c r="AO7478"/>
      <c r="AP7478"/>
      <c r="AQ7478"/>
      <c r="AR7478"/>
      <c r="AS7478"/>
      <c r="AT7478"/>
      <c r="AU7478"/>
      <c r="AV7478"/>
      <c r="AW7478"/>
      <c r="AX7478"/>
      <c r="AY7478"/>
      <c r="AZ7478"/>
      <c r="BA7478"/>
      <c r="BB7478"/>
      <c r="BC7478"/>
      <c r="BD7478"/>
      <c r="BE7478"/>
      <c r="BF7478"/>
      <c r="BG7478"/>
      <c r="BH7478"/>
      <c r="BI7478"/>
      <c r="BJ7478"/>
      <c r="BK7478"/>
      <c r="BL7478"/>
      <c r="BM7478"/>
      <c r="BN7478"/>
      <c r="BO7478"/>
    </row>
    <row r="7479" spans="1:67" ht="15" x14ac:dyDescent="0.25">
      <c r="A7479" s="245" t="s">
        <v>66</v>
      </c>
      <c r="B7479" s="245" t="s">
        <v>65</v>
      </c>
      <c r="C7479" s="245" t="s">
        <v>64</v>
      </c>
      <c r="D7479" s="245" t="s">
        <v>63</v>
      </c>
      <c r="E7479" s="246" t="s">
        <v>44</v>
      </c>
      <c r="F7479" s="245" t="s">
        <v>44</v>
      </c>
      <c r="G7479" s="245" t="s">
        <v>14903</v>
      </c>
      <c r="H7479" s="245" t="s">
        <v>14904</v>
      </c>
      <c r="I7479" s="245" t="s">
        <v>60</v>
      </c>
      <c r="J7479" s="245" t="s">
        <v>59</v>
      </c>
      <c r="K7479" s="246" t="s">
        <v>25948</v>
      </c>
      <c r="L7479" s="245" t="s">
        <v>58</v>
      </c>
      <c r="M7479"/>
      <c r="N7479"/>
      <c r="O7479"/>
      <c r="P7479"/>
      <c r="Q7479"/>
      <c r="R7479"/>
      <c r="S7479"/>
      <c r="T7479"/>
      <c r="U7479"/>
      <c r="V7479"/>
      <c r="W7479"/>
      <c r="X7479"/>
      <c r="Y7479"/>
      <c r="Z7479"/>
      <c r="AA7479"/>
      <c r="AB7479"/>
      <c r="AC7479"/>
      <c r="AD7479"/>
      <c r="AE7479"/>
      <c r="AF7479"/>
      <c r="AG7479"/>
      <c r="AH7479"/>
      <c r="AI7479"/>
      <c r="AJ7479"/>
      <c r="AK7479"/>
      <c r="AL7479"/>
      <c r="AM7479"/>
      <c r="AN7479"/>
      <c r="AO7479"/>
      <c r="AP7479"/>
      <c r="AQ7479"/>
      <c r="AR7479"/>
      <c r="AS7479"/>
      <c r="AT7479"/>
      <c r="AU7479"/>
      <c r="AV7479"/>
      <c r="AW7479"/>
      <c r="AX7479"/>
      <c r="AY7479"/>
      <c r="AZ7479"/>
      <c r="BA7479"/>
      <c r="BB7479"/>
      <c r="BC7479"/>
      <c r="BD7479"/>
      <c r="BE7479"/>
      <c r="BF7479"/>
      <c r="BG7479"/>
      <c r="BH7479"/>
      <c r="BI7479"/>
      <c r="BJ7479"/>
      <c r="BK7479"/>
      <c r="BL7479"/>
      <c r="BM7479"/>
      <c r="BN7479"/>
      <c r="BO7479"/>
    </row>
    <row r="7480" spans="1:67" ht="15" x14ac:dyDescent="0.25">
      <c r="A7480" s="245" t="s">
        <v>66</v>
      </c>
      <c r="B7480" s="245" t="s">
        <v>65</v>
      </c>
      <c r="C7480" s="245" t="s">
        <v>64</v>
      </c>
      <c r="D7480" s="245" t="s">
        <v>63</v>
      </c>
      <c r="E7480" s="246" t="s">
        <v>44</v>
      </c>
      <c r="F7480" s="245" t="s">
        <v>44</v>
      </c>
      <c r="G7480" s="245" t="s">
        <v>14905</v>
      </c>
      <c r="H7480" s="245" t="s">
        <v>14906</v>
      </c>
      <c r="I7480" s="245" t="s">
        <v>60</v>
      </c>
      <c r="J7480" s="245" t="s">
        <v>59</v>
      </c>
      <c r="K7480" s="246" t="s">
        <v>25949</v>
      </c>
      <c r="L7480" s="245" t="s">
        <v>58</v>
      </c>
      <c r="M7480"/>
      <c r="N7480"/>
      <c r="O7480"/>
      <c r="P7480"/>
      <c r="Q7480"/>
      <c r="R7480"/>
      <c r="S7480"/>
      <c r="T7480"/>
      <c r="U7480"/>
      <c r="V7480"/>
      <c r="W7480"/>
      <c r="X7480"/>
      <c r="Y7480"/>
      <c r="Z7480"/>
      <c r="AA7480"/>
      <c r="AB7480"/>
      <c r="AC7480"/>
      <c r="AD7480"/>
      <c r="AE7480"/>
      <c r="AF7480"/>
      <c r="AG7480"/>
      <c r="AH7480"/>
      <c r="AI7480"/>
      <c r="AJ7480"/>
      <c r="AK7480"/>
      <c r="AL7480"/>
      <c r="AM7480"/>
      <c r="AN7480"/>
      <c r="AO7480"/>
      <c r="AP7480"/>
      <c r="AQ7480"/>
      <c r="AR7480"/>
      <c r="AS7480"/>
      <c r="AT7480"/>
      <c r="AU7480"/>
      <c r="AV7480"/>
      <c r="AW7480"/>
      <c r="AX7480"/>
      <c r="AY7480"/>
      <c r="AZ7480"/>
      <c r="BA7480"/>
      <c r="BB7480"/>
      <c r="BC7480"/>
      <c r="BD7480"/>
      <c r="BE7480"/>
      <c r="BF7480"/>
      <c r="BG7480"/>
      <c r="BH7480"/>
      <c r="BI7480"/>
      <c r="BJ7480"/>
      <c r="BK7480"/>
      <c r="BL7480"/>
      <c r="BM7480"/>
      <c r="BN7480"/>
      <c r="BO7480"/>
    </row>
    <row r="7481" spans="1:67" ht="15" x14ac:dyDescent="0.25">
      <c r="A7481" s="245" t="s">
        <v>66</v>
      </c>
      <c r="B7481" s="245" t="s">
        <v>65</v>
      </c>
      <c r="C7481" s="245" t="s">
        <v>64</v>
      </c>
      <c r="D7481" s="245" t="s">
        <v>63</v>
      </c>
      <c r="E7481" s="246" t="s">
        <v>44</v>
      </c>
      <c r="F7481" s="245" t="s">
        <v>44</v>
      </c>
      <c r="G7481" s="245" t="s">
        <v>14907</v>
      </c>
      <c r="H7481" s="245" t="s">
        <v>14908</v>
      </c>
      <c r="I7481" s="245" t="s">
        <v>60</v>
      </c>
      <c r="J7481" s="245" t="s">
        <v>59</v>
      </c>
      <c r="K7481" s="246" t="s">
        <v>25950</v>
      </c>
      <c r="L7481" s="245" t="s">
        <v>58</v>
      </c>
      <c r="M7481"/>
      <c r="N7481"/>
      <c r="O7481"/>
      <c r="P7481"/>
      <c r="Q7481"/>
      <c r="R7481"/>
      <c r="S7481"/>
      <c r="T7481"/>
      <c r="U7481"/>
      <c r="V7481"/>
      <c r="W7481"/>
      <c r="X7481"/>
      <c r="Y7481"/>
      <c r="Z7481"/>
      <c r="AA7481"/>
      <c r="AB7481"/>
      <c r="AC7481"/>
      <c r="AD7481"/>
      <c r="AE7481"/>
      <c r="AF7481"/>
      <c r="AG7481"/>
      <c r="AH7481"/>
      <c r="AI7481"/>
      <c r="AJ7481"/>
      <c r="AK7481"/>
      <c r="AL7481"/>
      <c r="AM7481"/>
      <c r="AN7481"/>
      <c r="AO7481"/>
      <c r="AP7481"/>
      <c r="AQ7481"/>
      <c r="AR7481"/>
      <c r="AS7481"/>
      <c r="AT7481"/>
      <c r="AU7481"/>
      <c r="AV7481"/>
      <c r="AW7481"/>
      <c r="AX7481"/>
      <c r="AY7481"/>
      <c r="AZ7481"/>
      <c r="BA7481"/>
      <c r="BB7481"/>
      <c r="BC7481"/>
      <c r="BD7481"/>
      <c r="BE7481"/>
      <c r="BF7481"/>
      <c r="BG7481"/>
      <c r="BH7481"/>
      <c r="BI7481"/>
      <c r="BJ7481"/>
      <c r="BK7481"/>
      <c r="BL7481"/>
      <c r="BM7481"/>
      <c r="BN7481"/>
      <c r="BO7481"/>
    </row>
    <row r="7482" spans="1:67" ht="15" x14ac:dyDescent="0.25">
      <c r="A7482" s="245" t="s">
        <v>66</v>
      </c>
      <c r="B7482" s="245" t="s">
        <v>65</v>
      </c>
      <c r="C7482" s="245" t="s">
        <v>64</v>
      </c>
      <c r="D7482" s="245" t="s">
        <v>63</v>
      </c>
      <c r="E7482" s="246" t="s">
        <v>44</v>
      </c>
      <c r="F7482" s="245" t="s">
        <v>44</v>
      </c>
      <c r="G7482" s="245" t="s">
        <v>14909</v>
      </c>
      <c r="H7482" s="245" t="s">
        <v>475</v>
      </c>
      <c r="I7482" s="245" t="s">
        <v>60</v>
      </c>
      <c r="J7482" s="245" t="s">
        <v>59</v>
      </c>
      <c r="K7482" s="246" t="s">
        <v>25951</v>
      </c>
      <c r="L7482" s="245" t="s">
        <v>58</v>
      </c>
      <c r="M7482"/>
      <c r="N7482"/>
      <c r="O7482"/>
      <c r="P7482"/>
      <c r="Q7482"/>
      <c r="R7482"/>
      <c r="S7482"/>
      <c r="T7482"/>
      <c r="U7482"/>
      <c r="V7482"/>
      <c r="W7482"/>
      <c r="X7482"/>
      <c r="Y7482"/>
      <c r="Z7482"/>
      <c r="AA7482"/>
      <c r="AB7482"/>
      <c r="AC7482"/>
      <c r="AD7482"/>
      <c r="AE7482"/>
      <c r="AF7482"/>
      <c r="AG7482"/>
      <c r="AH7482"/>
      <c r="AI7482"/>
      <c r="AJ7482"/>
      <c r="AK7482"/>
      <c r="AL7482"/>
      <c r="AM7482"/>
      <c r="AN7482"/>
      <c r="AO7482"/>
      <c r="AP7482"/>
      <c r="AQ7482"/>
      <c r="AR7482"/>
      <c r="AS7482"/>
      <c r="AT7482"/>
      <c r="AU7482"/>
      <c r="AV7482"/>
      <c r="AW7482"/>
      <c r="AX7482"/>
      <c r="AY7482"/>
      <c r="AZ7482"/>
      <c r="BA7482"/>
      <c r="BB7482"/>
      <c r="BC7482"/>
      <c r="BD7482"/>
      <c r="BE7482"/>
      <c r="BF7482"/>
      <c r="BG7482"/>
      <c r="BH7482"/>
      <c r="BI7482"/>
      <c r="BJ7482"/>
      <c r="BK7482"/>
      <c r="BL7482"/>
      <c r="BM7482"/>
      <c r="BN7482"/>
      <c r="BO7482"/>
    </row>
    <row r="7483" spans="1:67" ht="15" x14ac:dyDescent="0.25">
      <c r="A7483" s="245" t="s">
        <v>66</v>
      </c>
      <c r="B7483" s="245" t="s">
        <v>65</v>
      </c>
      <c r="C7483" s="245" t="s">
        <v>64</v>
      </c>
      <c r="D7483" s="245" t="s">
        <v>63</v>
      </c>
      <c r="E7483" s="246" t="s">
        <v>44</v>
      </c>
      <c r="F7483" s="245" t="s">
        <v>44</v>
      </c>
      <c r="G7483" s="245" t="s">
        <v>14910</v>
      </c>
      <c r="H7483" s="245" t="s">
        <v>14911</v>
      </c>
      <c r="I7483" s="245" t="s">
        <v>60</v>
      </c>
      <c r="J7483" s="245" t="s">
        <v>59</v>
      </c>
      <c r="K7483" s="246" t="s">
        <v>25952</v>
      </c>
      <c r="L7483" s="245" t="s">
        <v>58</v>
      </c>
      <c r="M7483"/>
      <c r="N7483"/>
      <c r="O7483"/>
      <c r="P7483"/>
      <c r="Q7483"/>
      <c r="R7483"/>
      <c r="S7483"/>
      <c r="T7483"/>
      <c r="U7483"/>
      <c r="V7483"/>
      <c r="W7483"/>
      <c r="X7483"/>
      <c r="Y7483"/>
      <c r="Z7483"/>
      <c r="AA7483"/>
      <c r="AB7483"/>
      <c r="AC7483"/>
      <c r="AD7483"/>
      <c r="AE7483"/>
      <c r="AF7483"/>
      <c r="AG7483"/>
      <c r="AH7483"/>
      <c r="AI7483"/>
      <c r="AJ7483"/>
      <c r="AK7483"/>
      <c r="AL7483"/>
      <c r="AM7483"/>
      <c r="AN7483"/>
      <c r="AO7483"/>
      <c r="AP7483"/>
      <c r="AQ7483"/>
      <c r="AR7483"/>
      <c r="AS7483"/>
      <c r="AT7483"/>
      <c r="AU7483"/>
      <c r="AV7483"/>
      <c r="AW7483"/>
      <c r="AX7483"/>
      <c r="AY7483"/>
      <c r="AZ7483"/>
      <c r="BA7483"/>
      <c r="BB7483"/>
      <c r="BC7483"/>
      <c r="BD7483"/>
      <c r="BE7483"/>
      <c r="BF7483"/>
      <c r="BG7483"/>
      <c r="BH7483"/>
      <c r="BI7483"/>
      <c r="BJ7483"/>
      <c r="BK7483"/>
      <c r="BL7483"/>
      <c r="BM7483"/>
      <c r="BN7483"/>
      <c r="BO7483"/>
    </row>
    <row r="7484" spans="1:67" ht="15" x14ac:dyDescent="0.25">
      <c r="A7484" s="245" t="s">
        <v>66</v>
      </c>
      <c r="B7484" s="245" t="s">
        <v>65</v>
      </c>
      <c r="C7484" s="245" t="s">
        <v>64</v>
      </c>
      <c r="D7484" s="245" t="s">
        <v>63</v>
      </c>
      <c r="E7484" s="246" t="s">
        <v>44</v>
      </c>
      <c r="F7484" s="245" t="s">
        <v>44</v>
      </c>
      <c r="G7484" s="245" t="s">
        <v>14912</v>
      </c>
      <c r="H7484" s="245" t="s">
        <v>14913</v>
      </c>
      <c r="I7484" s="245" t="s">
        <v>60</v>
      </c>
      <c r="J7484" s="245" t="s">
        <v>59</v>
      </c>
      <c r="K7484" s="246" t="s">
        <v>25953</v>
      </c>
      <c r="L7484" s="245" t="s">
        <v>58</v>
      </c>
      <c r="M7484"/>
      <c r="N7484"/>
      <c r="O7484"/>
      <c r="P7484"/>
      <c r="Q7484"/>
      <c r="R7484"/>
      <c r="S7484"/>
      <c r="T7484"/>
      <c r="U7484"/>
      <c r="V7484"/>
      <c r="W7484"/>
      <c r="X7484"/>
      <c r="Y7484"/>
      <c r="Z7484"/>
      <c r="AA7484"/>
      <c r="AB7484"/>
      <c r="AC7484"/>
      <c r="AD7484"/>
      <c r="AE7484"/>
      <c r="AF7484"/>
      <c r="AG7484"/>
      <c r="AH7484"/>
      <c r="AI7484"/>
      <c r="AJ7484"/>
      <c r="AK7484"/>
      <c r="AL7484"/>
      <c r="AM7484"/>
      <c r="AN7484"/>
      <c r="AO7484"/>
      <c r="AP7484"/>
      <c r="AQ7484"/>
      <c r="AR7484"/>
      <c r="AS7484"/>
      <c r="AT7484"/>
      <c r="AU7484"/>
      <c r="AV7484"/>
      <c r="AW7484"/>
      <c r="AX7484"/>
      <c r="AY7484"/>
      <c r="AZ7484"/>
      <c r="BA7484"/>
      <c r="BB7484"/>
      <c r="BC7484"/>
      <c r="BD7484"/>
      <c r="BE7484"/>
      <c r="BF7484"/>
      <c r="BG7484"/>
      <c r="BH7484"/>
      <c r="BI7484"/>
      <c r="BJ7484"/>
      <c r="BK7484"/>
      <c r="BL7484"/>
      <c r="BM7484"/>
      <c r="BN7484"/>
      <c r="BO7484"/>
    </row>
    <row r="7485" spans="1:67" ht="15" x14ac:dyDescent="0.25">
      <c r="A7485" s="245" t="s">
        <v>66</v>
      </c>
      <c r="B7485" s="245" t="s">
        <v>65</v>
      </c>
      <c r="C7485" s="245" t="s">
        <v>64</v>
      </c>
      <c r="D7485" s="245" t="s">
        <v>63</v>
      </c>
      <c r="E7485" s="246" t="s">
        <v>44</v>
      </c>
      <c r="F7485" s="245" t="s">
        <v>44</v>
      </c>
      <c r="G7485" s="245" t="s">
        <v>14914</v>
      </c>
      <c r="H7485" s="245" t="s">
        <v>14915</v>
      </c>
      <c r="I7485" s="245" t="s">
        <v>60</v>
      </c>
      <c r="J7485" s="245" t="s">
        <v>59</v>
      </c>
      <c r="K7485" s="246" t="s">
        <v>25954</v>
      </c>
      <c r="L7485" s="245" t="s">
        <v>58</v>
      </c>
      <c r="M7485"/>
      <c r="N7485"/>
      <c r="O7485"/>
      <c r="P7485"/>
      <c r="Q7485"/>
      <c r="R7485"/>
      <c r="S7485"/>
      <c r="T7485"/>
      <c r="U7485"/>
      <c r="V7485"/>
      <c r="W7485"/>
      <c r="X7485"/>
      <c r="Y7485"/>
      <c r="Z7485"/>
      <c r="AA7485"/>
      <c r="AB7485"/>
      <c r="AC7485"/>
      <c r="AD7485"/>
      <c r="AE7485"/>
      <c r="AF7485"/>
      <c r="AG7485"/>
      <c r="AH7485"/>
      <c r="AI7485"/>
      <c r="AJ7485"/>
      <c r="AK7485"/>
      <c r="AL7485"/>
      <c r="AM7485"/>
      <c r="AN7485"/>
      <c r="AO7485"/>
      <c r="AP7485"/>
      <c r="AQ7485"/>
      <c r="AR7485"/>
      <c r="AS7485"/>
      <c r="AT7485"/>
      <c r="AU7485"/>
      <c r="AV7485"/>
      <c r="AW7485"/>
      <c r="AX7485"/>
      <c r="AY7485"/>
      <c r="AZ7485"/>
      <c r="BA7485"/>
      <c r="BB7485"/>
      <c r="BC7485"/>
      <c r="BD7485"/>
      <c r="BE7485"/>
      <c r="BF7485"/>
      <c r="BG7485"/>
      <c r="BH7485"/>
      <c r="BI7485"/>
      <c r="BJ7485"/>
      <c r="BK7485"/>
      <c r="BL7485"/>
      <c r="BM7485"/>
      <c r="BN7485"/>
      <c r="BO7485"/>
    </row>
    <row r="7486" spans="1:67" ht="15" x14ac:dyDescent="0.25">
      <c r="A7486" s="245" t="s">
        <v>66</v>
      </c>
      <c r="B7486" s="245" t="s">
        <v>65</v>
      </c>
      <c r="C7486" s="245" t="s">
        <v>64</v>
      </c>
      <c r="D7486" s="245" t="s">
        <v>63</v>
      </c>
      <c r="E7486" s="246" t="s">
        <v>44</v>
      </c>
      <c r="F7486" s="245" t="s">
        <v>44</v>
      </c>
      <c r="G7486" s="245" t="s">
        <v>14916</v>
      </c>
      <c r="H7486" s="245" t="s">
        <v>468</v>
      </c>
      <c r="I7486" s="245" t="s">
        <v>60</v>
      </c>
      <c r="J7486" s="245" t="s">
        <v>59</v>
      </c>
      <c r="K7486" s="246" t="s">
        <v>25955</v>
      </c>
      <c r="L7486" s="245" t="s">
        <v>58</v>
      </c>
      <c r="M7486"/>
      <c r="N7486"/>
      <c r="O7486"/>
      <c r="P7486"/>
      <c r="Q7486"/>
      <c r="R7486"/>
      <c r="S7486"/>
      <c r="T7486"/>
      <c r="U7486"/>
      <c r="V7486"/>
      <c r="W7486"/>
      <c r="X7486"/>
      <c r="Y7486"/>
      <c r="Z7486"/>
      <c r="AA7486"/>
      <c r="AB7486"/>
      <c r="AC7486"/>
      <c r="AD7486"/>
      <c r="AE7486"/>
      <c r="AF7486"/>
      <c r="AG7486"/>
      <c r="AH7486"/>
      <c r="AI7486"/>
      <c r="AJ7486"/>
      <c r="AK7486"/>
      <c r="AL7486"/>
      <c r="AM7486"/>
      <c r="AN7486"/>
      <c r="AO7486"/>
      <c r="AP7486"/>
      <c r="AQ7486"/>
      <c r="AR7486"/>
      <c r="AS7486"/>
      <c r="AT7486"/>
      <c r="AU7486"/>
      <c r="AV7486"/>
      <c r="AW7486"/>
      <c r="AX7486"/>
      <c r="AY7486"/>
      <c r="AZ7486"/>
      <c r="BA7486"/>
      <c r="BB7486"/>
      <c r="BC7486"/>
      <c r="BD7486"/>
      <c r="BE7486"/>
      <c r="BF7486"/>
      <c r="BG7486"/>
      <c r="BH7486"/>
      <c r="BI7486"/>
      <c r="BJ7486"/>
      <c r="BK7486"/>
      <c r="BL7486"/>
      <c r="BM7486"/>
      <c r="BN7486"/>
      <c r="BO7486"/>
    </row>
    <row r="7487" spans="1:67" ht="15" x14ac:dyDescent="0.25">
      <c r="A7487" s="245" t="s">
        <v>66</v>
      </c>
      <c r="B7487" s="245" t="s">
        <v>65</v>
      </c>
      <c r="C7487" s="245" t="s">
        <v>64</v>
      </c>
      <c r="D7487" s="245" t="s">
        <v>63</v>
      </c>
      <c r="E7487" s="246" t="s">
        <v>44</v>
      </c>
      <c r="F7487" s="245" t="s">
        <v>44</v>
      </c>
      <c r="G7487" s="245" t="s">
        <v>14917</v>
      </c>
      <c r="H7487" s="245" t="s">
        <v>14918</v>
      </c>
      <c r="I7487" s="245" t="s">
        <v>60</v>
      </c>
      <c r="J7487" s="245" t="s">
        <v>59</v>
      </c>
      <c r="K7487" s="246" t="s">
        <v>25956</v>
      </c>
      <c r="L7487" s="245" t="s">
        <v>58</v>
      </c>
      <c r="M7487"/>
      <c r="N7487"/>
      <c r="O7487"/>
      <c r="P7487"/>
      <c r="Q7487"/>
      <c r="R7487"/>
      <c r="S7487"/>
      <c r="T7487"/>
      <c r="U7487"/>
      <c r="V7487"/>
      <c r="W7487"/>
      <c r="X7487"/>
      <c r="Y7487"/>
      <c r="Z7487"/>
      <c r="AA7487"/>
      <c r="AB7487"/>
      <c r="AC7487"/>
      <c r="AD7487"/>
      <c r="AE7487"/>
      <c r="AF7487"/>
      <c r="AG7487"/>
      <c r="AH7487"/>
      <c r="AI7487"/>
      <c r="AJ7487"/>
      <c r="AK7487"/>
      <c r="AL7487"/>
      <c r="AM7487"/>
      <c r="AN7487"/>
      <c r="AO7487"/>
      <c r="AP7487"/>
      <c r="AQ7487"/>
      <c r="AR7487"/>
      <c r="AS7487"/>
      <c r="AT7487"/>
      <c r="AU7487"/>
      <c r="AV7487"/>
      <c r="AW7487"/>
      <c r="AX7487"/>
      <c r="AY7487"/>
      <c r="AZ7487"/>
      <c r="BA7487"/>
      <c r="BB7487"/>
      <c r="BC7487"/>
      <c r="BD7487"/>
      <c r="BE7487"/>
      <c r="BF7487"/>
      <c r="BG7487"/>
      <c r="BH7487"/>
      <c r="BI7487"/>
      <c r="BJ7487"/>
      <c r="BK7487"/>
      <c r="BL7487"/>
      <c r="BM7487"/>
      <c r="BN7487"/>
      <c r="BO7487"/>
    </row>
    <row r="7488" spans="1:67" ht="15" x14ac:dyDescent="0.25">
      <c r="A7488" s="245" t="s">
        <v>66</v>
      </c>
      <c r="B7488" s="245" t="s">
        <v>65</v>
      </c>
      <c r="C7488" s="245" t="s">
        <v>64</v>
      </c>
      <c r="D7488" s="245" t="s">
        <v>63</v>
      </c>
      <c r="E7488" s="246" t="s">
        <v>44</v>
      </c>
      <c r="F7488" s="245" t="s">
        <v>44</v>
      </c>
      <c r="G7488" s="245" t="s">
        <v>14919</v>
      </c>
      <c r="H7488" s="245" t="s">
        <v>463</v>
      </c>
      <c r="I7488" s="245" t="s">
        <v>60</v>
      </c>
      <c r="J7488" s="245" t="s">
        <v>59</v>
      </c>
      <c r="K7488" s="246" t="s">
        <v>25957</v>
      </c>
      <c r="L7488" s="245" t="s">
        <v>58</v>
      </c>
      <c r="M7488"/>
      <c r="N7488"/>
      <c r="O7488"/>
      <c r="P7488"/>
      <c r="Q7488"/>
      <c r="R7488"/>
      <c r="S7488"/>
      <c r="T7488"/>
      <c r="U7488"/>
      <c r="V7488"/>
      <c r="W7488"/>
      <c r="X7488"/>
      <c r="Y7488"/>
      <c r="Z7488"/>
      <c r="AA7488"/>
      <c r="AB7488"/>
      <c r="AC7488"/>
      <c r="AD7488"/>
      <c r="AE7488"/>
      <c r="AF7488"/>
      <c r="AG7488"/>
      <c r="AH7488"/>
      <c r="AI7488"/>
      <c r="AJ7488"/>
      <c r="AK7488"/>
      <c r="AL7488"/>
      <c r="AM7488"/>
      <c r="AN7488"/>
      <c r="AO7488"/>
      <c r="AP7488"/>
      <c r="AQ7488"/>
      <c r="AR7488"/>
      <c r="AS7488"/>
      <c r="AT7488"/>
      <c r="AU7488"/>
      <c r="AV7488"/>
      <c r="AW7488"/>
      <c r="AX7488"/>
      <c r="AY7488"/>
      <c r="AZ7488"/>
      <c r="BA7488"/>
      <c r="BB7488"/>
      <c r="BC7488"/>
      <c r="BD7488"/>
      <c r="BE7488"/>
      <c r="BF7488"/>
      <c r="BG7488"/>
      <c r="BH7488"/>
      <c r="BI7488"/>
      <c r="BJ7488"/>
      <c r="BK7488"/>
      <c r="BL7488"/>
      <c r="BM7488"/>
      <c r="BN7488"/>
      <c r="BO7488"/>
    </row>
    <row r="7489" spans="1:67" ht="15" x14ac:dyDescent="0.25">
      <c r="A7489" s="245" t="s">
        <v>66</v>
      </c>
      <c r="B7489" s="245" t="s">
        <v>65</v>
      </c>
      <c r="C7489" s="245" t="s">
        <v>64</v>
      </c>
      <c r="D7489" s="245" t="s">
        <v>63</v>
      </c>
      <c r="E7489" s="246" t="s">
        <v>44</v>
      </c>
      <c r="F7489" s="245" t="s">
        <v>44</v>
      </c>
      <c r="G7489" s="245" t="s">
        <v>14920</v>
      </c>
      <c r="H7489" s="245" t="s">
        <v>14921</v>
      </c>
      <c r="I7489" s="245" t="s">
        <v>60</v>
      </c>
      <c r="J7489" s="245" t="s">
        <v>59</v>
      </c>
      <c r="K7489" s="246" t="s">
        <v>25958</v>
      </c>
      <c r="L7489" s="245" t="s">
        <v>58</v>
      </c>
      <c r="M7489"/>
      <c r="N7489"/>
      <c r="O7489"/>
      <c r="P7489"/>
      <c r="Q7489"/>
      <c r="R7489"/>
      <c r="S7489"/>
      <c r="T7489"/>
      <c r="U7489"/>
      <c r="V7489"/>
      <c r="W7489"/>
      <c r="X7489"/>
      <c r="Y7489"/>
      <c r="Z7489"/>
      <c r="AA7489"/>
      <c r="AB7489"/>
      <c r="AC7489"/>
      <c r="AD7489"/>
      <c r="AE7489"/>
      <c r="AF7489"/>
      <c r="AG7489"/>
      <c r="AH7489"/>
      <c r="AI7489"/>
      <c r="AJ7489"/>
      <c r="AK7489"/>
      <c r="AL7489"/>
      <c r="AM7489"/>
      <c r="AN7489"/>
      <c r="AO7489"/>
      <c r="AP7489"/>
      <c r="AQ7489"/>
      <c r="AR7489"/>
      <c r="AS7489"/>
      <c r="AT7489"/>
      <c r="AU7489"/>
      <c r="AV7489"/>
      <c r="AW7489"/>
      <c r="AX7489"/>
      <c r="AY7489"/>
      <c r="AZ7489"/>
      <c r="BA7489"/>
      <c r="BB7489"/>
      <c r="BC7489"/>
      <c r="BD7489"/>
      <c r="BE7489"/>
      <c r="BF7489"/>
      <c r="BG7489"/>
      <c r="BH7489"/>
      <c r="BI7489"/>
      <c r="BJ7489"/>
      <c r="BK7489"/>
      <c r="BL7489"/>
      <c r="BM7489"/>
      <c r="BN7489"/>
      <c r="BO7489"/>
    </row>
    <row r="7490" spans="1:67" ht="15" x14ac:dyDescent="0.25">
      <c r="A7490" s="245" t="s">
        <v>66</v>
      </c>
      <c r="B7490" s="245" t="s">
        <v>65</v>
      </c>
      <c r="C7490" s="245" t="s">
        <v>64</v>
      </c>
      <c r="D7490" s="245" t="s">
        <v>63</v>
      </c>
      <c r="E7490" s="246" t="s">
        <v>44</v>
      </c>
      <c r="F7490" s="245" t="s">
        <v>44</v>
      </c>
      <c r="G7490" s="245" t="s">
        <v>14922</v>
      </c>
      <c r="H7490" s="245" t="s">
        <v>14923</v>
      </c>
      <c r="I7490" s="245" t="s">
        <v>60</v>
      </c>
      <c r="J7490" s="245" t="s">
        <v>59</v>
      </c>
      <c r="K7490" s="246" t="s">
        <v>25959</v>
      </c>
      <c r="L7490" s="245" t="s">
        <v>58</v>
      </c>
      <c r="M7490"/>
      <c r="N7490"/>
      <c r="O7490"/>
      <c r="P7490"/>
      <c r="Q7490"/>
      <c r="R7490"/>
      <c r="S7490"/>
      <c r="T7490"/>
      <c r="U7490"/>
      <c r="V7490"/>
      <c r="W7490"/>
      <c r="X7490"/>
      <c r="Y7490"/>
      <c r="Z7490"/>
      <c r="AA7490"/>
      <c r="AB7490"/>
      <c r="AC7490"/>
      <c r="AD7490"/>
      <c r="AE7490"/>
      <c r="AF7490"/>
      <c r="AG7490"/>
      <c r="AH7490"/>
      <c r="AI7490"/>
      <c r="AJ7490"/>
      <c r="AK7490"/>
      <c r="AL7490"/>
      <c r="AM7490"/>
      <c r="AN7490"/>
      <c r="AO7490"/>
      <c r="AP7490"/>
      <c r="AQ7490"/>
      <c r="AR7490"/>
      <c r="AS7490"/>
      <c r="AT7490"/>
      <c r="AU7490"/>
      <c r="AV7490"/>
      <c r="AW7490"/>
      <c r="AX7490"/>
      <c r="AY7490"/>
      <c r="AZ7490"/>
      <c r="BA7490"/>
      <c r="BB7490"/>
      <c r="BC7490"/>
      <c r="BD7490"/>
      <c r="BE7490"/>
      <c r="BF7490"/>
      <c r="BG7490"/>
      <c r="BH7490"/>
      <c r="BI7490"/>
      <c r="BJ7490"/>
      <c r="BK7490"/>
      <c r="BL7490"/>
      <c r="BM7490"/>
      <c r="BN7490"/>
      <c r="BO7490"/>
    </row>
    <row r="7491" spans="1:67" ht="15" x14ac:dyDescent="0.25">
      <c r="A7491" s="245" t="s">
        <v>66</v>
      </c>
      <c r="B7491" s="245" t="s">
        <v>65</v>
      </c>
      <c r="C7491" s="245" t="s">
        <v>64</v>
      </c>
      <c r="D7491" s="245" t="s">
        <v>63</v>
      </c>
      <c r="E7491" s="246" t="s">
        <v>44</v>
      </c>
      <c r="F7491" s="245" t="s">
        <v>44</v>
      </c>
      <c r="G7491" s="245" t="s">
        <v>14924</v>
      </c>
      <c r="H7491" s="245" t="s">
        <v>458</v>
      </c>
      <c r="I7491" s="245" t="s">
        <v>60</v>
      </c>
      <c r="J7491" s="245" t="s">
        <v>59</v>
      </c>
      <c r="K7491" s="246" t="s">
        <v>25960</v>
      </c>
      <c r="L7491" s="245" t="s">
        <v>58</v>
      </c>
      <c r="M7491"/>
      <c r="N7491"/>
      <c r="O7491"/>
      <c r="P7491"/>
      <c r="Q7491"/>
      <c r="R7491"/>
      <c r="S7491"/>
      <c r="T7491"/>
      <c r="U7491"/>
      <c r="V7491"/>
      <c r="W7491"/>
      <c r="X7491"/>
      <c r="Y7491"/>
      <c r="Z7491"/>
      <c r="AA7491"/>
      <c r="AB7491"/>
      <c r="AC7491"/>
      <c r="AD7491"/>
      <c r="AE7491"/>
      <c r="AF7491"/>
      <c r="AG7491"/>
      <c r="AH7491"/>
      <c r="AI7491"/>
      <c r="AJ7491"/>
      <c r="AK7491"/>
      <c r="AL7491"/>
      <c r="AM7491"/>
      <c r="AN7491"/>
      <c r="AO7491"/>
      <c r="AP7491"/>
      <c r="AQ7491"/>
      <c r="AR7491"/>
      <c r="AS7491"/>
      <c r="AT7491"/>
      <c r="AU7491"/>
      <c r="AV7491"/>
      <c r="AW7491"/>
      <c r="AX7491"/>
      <c r="AY7491"/>
      <c r="AZ7491"/>
      <c r="BA7491"/>
      <c r="BB7491"/>
      <c r="BC7491"/>
      <c r="BD7491"/>
      <c r="BE7491"/>
      <c r="BF7491"/>
      <c r="BG7491"/>
      <c r="BH7491"/>
      <c r="BI7491"/>
      <c r="BJ7491"/>
      <c r="BK7491"/>
      <c r="BL7491"/>
      <c r="BM7491"/>
      <c r="BN7491"/>
      <c r="BO7491"/>
    </row>
    <row r="7492" spans="1:67" ht="15" x14ac:dyDescent="0.25">
      <c r="A7492" s="245" t="s">
        <v>66</v>
      </c>
      <c r="B7492" s="245" t="s">
        <v>65</v>
      </c>
      <c r="C7492" s="245" t="s">
        <v>64</v>
      </c>
      <c r="D7492" s="245" t="s">
        <v>63</v>
      </c>
      <c r="E7492" s="246" t="s">
        <v>44</v>
      </c>
      <c r="F7492" s="245" t="s">
        <v>44</v>
      </c>
      <c r="G7492" s="245" t="s">
        <v>14925</v>
      </c>
      <c r="H7492" s="245" t="s">
        <v>14926</v>
      </c>
      <c r="I7492" s="245" t="s">
        <v>60</v>
      </c>
      <c r="J7492" s="245" t="s">
        <v>59</v>
      </c>
      <c r="K7492" s="246" t="s">
        <v>25961</v>
      </c>
      <c r="L7492" s="245" t="s">
        <v>58</v>
      </c>
      <c r="M7492"/>
      <c r="N7492"/>
      <c r="O7492"/>
      <c r="P7492"/>
      <c r="Q7492"/>
      <c r="R7492"/>
      <c r="S7492"/>
      <c r="T7492"/>
      <c r="U7492"/>
      <c r="V7492"/>
      <c r="W7492"/>
      <c r="X7492"/>
      <c r="Y7492"/>
      <c r="Z7492"/>
      <c r="AA7492"/>
      <c r="AB7492"/>
      <c r="AC7492"/>
      <c r="AD7492"/>
      <c r="AE7492"/>
      <c r="AF7492"/>
      <c r="AG7492"/>
      <c r="AH7492"/>
      <c r="AI7492"/>
      <c r="AJ7492"/>
      <c r="AK7492"/>
      <c r="AL7492"/>
      <c r="AM7492"/>
      <c r="AN7492"/>
      <c r="AO7492"/>
      <c r="AP7492"/>
      <c r="AQ7492"/>
      <c r="AR7492"/>
      <c r="AS7492"/>
      <c r="AT7492"/>
      <c r="AU7492"/>
      <c r="AV7492"/>
      <c r="AW7492"/>
      <c r="AX7492"/>
      <c r="AY7492"/>
      <c r="AZ7492"/>
      <c r="BA7492"/>
      <c r="BB7492"/>
      <c r="BC7492"/>
      <c r="BD7492"/>
      <c r="BE7492"/>
      <c r="BF7492"/>
      <c r="BG7492"/>
      <c r="BH7492"/>
      <c r="BI7492"/>
      <c r="BJ7492"/>
      <c r="BK7492"/>
      <c r="BL7492"/>
      <c r="BM7492"/>
      <c r="BN7492"/>
      <c r="BO7492"/>
    </row>
    <row r="7493" spans="1:67" ht="15" x14ac:dyDescent="0.25">
      <c r="A7493" s="245" t="s">
        <v>66</v>
      </c>
      <c r="B7493" s="245" t="s">
        <v>65</v>
      </c>
      <c r="C7493" s="245" t="s">
        <v>64</v>
      </c>
      <c r="D7493" s="245" t="s">
        <v>63</v>
      </c>
      <c r="E7493" s="246" t="s">
        <v>44</v>
      </c>
      <c r="F7493" s="245" t="s">
        <v>44</v>
      </c>
      <c r="G7493" s="245" t="s">
        <v>14927</v>
      </c>
      <c r="H7493" s="245" t="s">
        <v>453</v>
      </c>
      <c r="I7493" s="245" t="s">
        <v>60</v>
      </c>
      <c r="J7493" s="245" t="s">
        <v>59</v>
      </c>
      <c r="K7493" s="246" t="s">
        <v>25962</v>
      </c>
      <c r="L7493" s="245" t="s">
        <v>58</v>
      </c>
      <c r="M7493"/>
      <c r="N7493"/>
      <c r="O7493"/>
      <c r="P7493"/>
      <c r="Q7493"/>
      <c r="R7493"/>
      <c r="S7493"/>
      <c r="T7493"/>
      <c r="U7493"/>
      <c r="V7493"/>
      <c r="W7493"/>
      <c r="X7493"/>
      <c r="Y7493"/>
      <c r="Z7493"/>
      <c r="AA7493"/>
      <c r="AB7493"/>
      <c r="AC7493"/>
      <c r="AD7493"/>
      <c r="AE7493"/>
      <c r="AF7493"/>
      <c r="AG7493"/>
      <c r="AH7493"/>
      <c r="AI7493"/>
      <c r="AJ7493"/>
      <c r="AK7493"/>
      <c r="AL7493"/>
      <c r="AM7493"/>
      <c r="AN7493"/>
      <c r="AO7493"/>
      <c r="AP7493"/>
      <c r="AQ7493"/>
      <c r="AR7493"/>
      <c r="AS7493"/>
      <c r="AT7493"/>
      <c r="AU7493"/>
      <c r="AV7493"/>
      <c r="AW7493"/>
      <c r="AX7493"/>
      <c r="AY7493"/>
      <c r="AZ7493"/>
      <c r="BA7493"/>
      <c r="BB7493"/>
      <c r="BC7493"/>
      <c r="BD7493"/>
      <c r="BE7493"/>
      <c r="BF7493"/>
      <c r="BG7493"/>
      <c r="BH7493"/>
      <c r="BI7493"/>
      <c r="BJ7493"/>
      <c r="BK7493"/>
      <c r="BL7493"/>
      <c r="BM7493"/>
      <c r="BN7493"/>
      <c r="BO7493"/>
    </row>
    <row r="7494" spans="1:67" ht="15" x14ac:dyDescent="0.25">
      <c r="A7494" s="245" t="s">
        <v>66</v>
      </c>
      <c r="B7494" s="245" t="s">
        <v>65</v>
      </c>
      <c r="C7494" s="245" t="s">
        <v>64</v>
      </c>
      <c r="D7494" s="245" t="s">
        <v>63</v>
      </c>
      <c r="E7494" s="246" t="s">
        <v>44</v>
      </c>
      <c r="F7494" s="245" t="s">
        <v>44</v>
      </c>
      <c r="G7494" s="245" t="s">
        <v>14928</v>
      </c>
      <c r="H7494" s="245" t="s">
        <v>450</v>
      </c>
      <c r="I7494" s="245" t="s">
        <v>60</v>
      </c>
      <c r="J7494" s="245" t="s">
        <v>59</v>
      </c>
      <c r="K7494" s="246" t="s">
        <v>25963</v>
      </c>
      <c r="L7494" s="245" t="s">
        <v>58</v>
      </c>
      <c r="M7494"/>
      <c r="N7494"/>
      <c r="O7494"/>
      <c r="P7494"/>
      <c r="Q7494"/>
      <c r="R7494"/>
      <c r="S7494"/>
      <c r="T7494"/>
      <c r="U7494"/>
      <c r="V7494"/>
      <c r="W7494"/>
      <c r="X7494"/>
      <c r="Y7494"/>
      <c r="Z7494"/>
      <c r="AA7494"/>
      <c r="AB7494"/>
      <c r="AC7494"/>
      <c r="AD7494"/>
      <c r="AE7494"/>
      <c r="AF7494"/>
      <c r="AG7494"/>
      <c r="AH7494"/>
      <c r="AI7494"/>
      <c r="AJ7494"/>
      <c r="AK7494"/>
      <c r="AL7494"/>
      <c r="AM7494"/>
      <c r="AN7494"/>
      <c r="AO7494"/>
      <c r="AP7494"/>
      <c r="AQ7494"/>
      <c r="AR7494"/>
      <c r="AS7494"/>
      <c r="AT7494"/>
      <c r="AU7494"/>
      <c r="AV7494"/>
      <c r="AW7494"/>
      <c r="AX7494"/>
      <c r="AY7494"/>
      <c r="AZ7494"/>
      <c r="BA7494"/>
      <c r="BB7494"/>
      <c r="BC7494"/>
      <c r="BD7494"/>
      <c r="BE7494"/>
      <c r="BF7494"/>
      <c r="BG7494"/>
      <c r="BH7494"/>
      <c r="BI7494"/>
      <c r="BJ7494"/>
      <c r="BK7494"/>
      <c r="BL7494"/>
      <c r="BM7494"/>
      <c r="BN7494"/>
      <c r="BO7494"/>
    </row>
    <row r="7495" spans="1:67" ht="15" x14ac:dyDescent="0.25">
      <c r="A7495" s="245" t="s">
        <v>66</v>
      </c>
      <c r="B7495" s="245" t="s">
        <v>65</v>
      </c>
      <c r="C7495" s="245" t="s">
        <v>64</v>
      </c>
      <c r="D7495" s="245" t="s">
        <v>63</v>
      </c>
      <c r="E7495" s="246" t="s">
        <v>44</v>
      </c>
      <c r="F7495" s="245" t="s">
        <v>44</v>
      </c>
      <c r="G7495" s="245" t="s">
        <v>14929</v>
      </c>
      <c r="H7495" s="245" t="s">
        <v>14930</v>
      </c>
      <c r="I7495" s="245" t="s">
        <v>60</v>
      </c>
      <c r="J7495" s="245" t="s">
        <v>59</v>
      </c>
      <c r="K7495" s="246" t="s">
        <v>25964</v>
      </c>
      <c r="L7495" s="245" t="s">
        <v>58</v>
      </c>
      <c r="M7495"/>
      <c r="N7495"/>
      <c r="O7495"/>
      <c r="P7495"/>
      <c r="Q7495"/>
      <c r="R7495"/>
      <c r="S7495"/>
      <c r="T7495"/>
      <c r="U7495"/>
      <c r="V7495"/>
      <c r="W7495"/>
      <c r="X7495"/>
      <c r="Y7495"/>
      <c r="Z7495"/>
      <c r="AA7495"/>
      <c r="AB7495"/>
      <c r="AC7495"/>
      <c r="AD7495"/>
      <c r="AE7495"/>
      <c r="AF7495"/>
      <c r="AG7495"/>
      <c r="AH7495"/>
      <c r="AI7495"/>
      <c r="AJ7495"/>
      <c r="AK7495"/>
      <c r="AL7495"/>
      <c r="AM7495"/>
      <c r="AN7495"/>
      <c r="AO7495"/>
      <c r="AP7495"/>
      <c r="AQ7495"/>
      <c r="AR7495"/>
      <c r="AS7495"/>
      <c r="AT7495"/>
      <c r="AU7495"/>
      <c r="AV7495"/>
      <c r="AW7495"/>
      <c r="AX7495"/>
      <c r="AY7495"/>
      <c r="AZ7495"/>
      <c r="BA7495"/>
      <c r="BB7495"/>
      <c r="BC7495"/>
      <c r="BD7495"/>
      <c r="BE7495"/>
      <c r="BF7495"/>
      <c r="BG7495"/>
      <c r="BH7495"/>
      <c r="BI7495"/>
      <c r="BJ7495"/>
      <c r="BK7495"/>
      <c r="BL7495"/>
      <c r="BM7495"/>
      <c r="BN7495"/>
      <c r="BO7495"/>
    </row>
    <row r="7496" spans="1:67" ht="15" x14ac:dyDescent="0.25">
      <c r="A7496" s="245" t="s">
        <v>66</v>
      </c>
      <c r="B7496" s="245" t="s">
        <v>65</v>
      </c>
      <c r="C7496" s="245" t="s">
        <v>64</v>
      </c>
      <c r="D7496" s="245" t="s">
        <v>63</v>
      </c>
      <c r="E7496" s="246" t="s">
        <v>44</v>
      </c>
      <c r="F7496" s="245" t="s">
        <v>44</v>
      </c>
      <c r="G7496" s="245" t="s">
        <v>14931</v>
      </c>
      <c r="H7496" s="245" t="s">
        <v>444</v>
      </c>
      <c r="I7496" s="245" t="s">
        <v>60</v>
      </c>
      <c r="J7496" s="245" t="s">
        <v>59</v>
      </c>
      <c r="K7496" s="246" t="s">
        <v>25965</v>
      </c>
      <c r="L7496" s="245" t="s">
        <v>58</v>
      </c>
      <c r="M7496"/>
      <c r="N7496"/>
      <c r="O7496"/>
      <c r="P7496"/>
      <c r="Q7496"/>
      <c r="R7496"/>
      <c r="S7496"/>
      <c r="T7496"/>
      <c r="U7496"/>
      <c r="V7496"/>
      <c r="W7496"/>
      <c r="X7496"/>
      <c r="Y7496"/>
      <c r="Z7496"/>
      <c r="AA7496"/>
      <c r="AB7496"/>
      <c r="AC7496"/>
      <c r="AD7496"/>
      <c r="AE7496"/>
      <c r="AF7496"/>
      <c r="AG7496"/>
      <c r="AH7496"/>
      <c r="AI7496"/>
      <c r="AJ7496"/>
      <c r="AK7496"/>
      <c r="AL7496"/>
      <c r="AM7496"/>
      <c r="AN7496"/>
      <c r="AO7496"/>
      <c r="AP7496"/>
      <c r="AQ7496"/>
      <c r="AR7496"/>
      <c r="AS7496"/>
      <c r="AT7496"/>
      <c r="AU7496"/>
      <c r="AV7496"/>
      <c r="AW7496"/>
      <c r="AX7496"/>
      <c r="AY7496"/>
      <c r="AZ7496"/>
      <c r="BA7496"/>
      <c r="BB7496"/>
      <c r="BC7496"/>
      <c r="BD7496"/>
      <c r="BE7496"/>
      <c r="BF7496"/>
      <c r="BG7496"/>
      <c r="BH7496"/>
      <c r="BI7496"/>
      <c r="BJ7496"/>
      <c r="BK7496"/>
      <c r="BL7496"/>
      <c r="BM7496"/>
      <c r="BN7496"/>
      <c r="BO7496"/>
    </row>
    <row r="7497" spans="1:67" ht="15" x14ac:dyDescent="0.25">
      <c r="A7497" s="245" t="s">
        <v>66</v>
      </c>
      <c r="B7497" s="245" t="s">
        <v>65</v>
      </c>
      <c r="C7497" s="245" t="s">
        <v>64</v>
      </c>
      <c r="D7497" s="245" t="s">
        <v>63</v>
      </c>
      <c r="E7497" s="246" t="s">
        <v>44</v>
      </c>
      <c r="F7497" s="245" t="s">
        <v>44</v>
      </c>
      <c r="G7497" s="245" t="s">
        <v>14932</v>
      </c>
      <c r="H7497" s="245" t="s">
        <v>14933</v>
      </c>
      <c r="I7497" s="245" t="s">
        <v>60</v>
      </c>
      <c r="J7497" s="245" t="s">
        <v>59</v>
      </c>
      <c r="K7497" s="246" t="s">
        <v>25966</v>
      </c>
      <c r="L7497" s="245" t="s">
        <v>58</v>
      </c>
      <c r="M7497"/>
      <c r="N7497"/>
      <c r="O7497"/>
      <c r="P7497"/>
      <c r="Q7497"/>
      <c r="R7497"/>
      <c r="S7497"/>
      <c r="T7497"/>
      <c r="U7497"/>
      <c r="V7497"/>
      <c r="W7497"/>
      <c r="X7497"/>
      <c r="Y7497"/>
      <c r="Z7497"/>
      <c r="AA7497"/>
      <c r="AB7497"/>
      <c r="AC7497"/>
      <c r="AD7497"/>
      <c r="AE7497"/>
      <c r="AF7497"/>
      <c r="AG7497"/>
      <c r="AH7497"/>
      <c r="AI7497"/>
      <c r="AJ7497"/>
      <c r="AK7497"/>
      <c r="AL7497"/>
      <c r="AM7497"/>
      <c r="AN7497"/>
      <c r="AO7497"/>
      <c r="AP7497"/>
      <c r="AQ7497"/>
      <c r="AR7497"/>
      <c r="AS7497"/>
      <c r="AT7497"/>
      <c r="AU7497"/>
      <c r="AV7497"/>
      <c r="AW7497"/>
      <c r="AX7497"/>
      <c r="AY7497"/>
      <c r="AZ7497"/>
      <c r="BA7497"/>
      <c r="BB7497"/>
      <c r="BC7497"/>
      <c r="BD7497"/>
      <c r="BE7497"/>
      <c r="BF7497"/>
      <c r="BG7497"/>
      <c r="BH7497"/>
      <c r="BI7497"/>
      <c r="BJ7497"/>
      <c r="BK7497"/>
      <c r="BL7497"/>
      <c r="BM7497"/>
      <c r="BN7497"/>
      <c r="BO7497"/>
    </row>
    <row r="7498" spans="1:67" ht="15" x14ac:dyDescent="0.25">
      <c r="A7498" s="245" t="s">
        <v>66</v>
      </c>
      <c r="B7498" s="245" t="s">
        <v>65</v>
      </c>
      <c r="C7498" s="245" t="s">
        <v>64</v>
      </c>
      <c r="D7498" s="245" t="s">
        <v>63</v>
      </c>
      <c r="E7498" s="246" t="s">
        <v>44</v>
      </c>
      <c r="F7498" s="245" t="s">
        <v>44</v>
      </c>
      <c r="G7498" s="245" t="s">
        <v>14934</v>
      </c>
      <c r="H7498" s="245" t="s">
        <v>441</v>
      </c>
      <c r="I7498" s="245" t="s">
        <v>60</v>
      </c>
      <c r="J7498" s="245" t="s">
        <v>59</v>
      </c>
      <c r="K7498" s="246" t="s">
        <v>25967</v>
      </c>
      <c r="L7498" s="245" t="s">
        <v>58</v>
      </c>
      <c r="M7498"/>
      <c r="N7498"/>
      <c r="O7498"/>
      <c r="P7498"/>
      <c r="Q7498"/>
      <c r="R7498"/>
      <c r="S7498"/>
      <c r="T7498"/>
      <c r="U7498"/>
      <c r="V7498"/>
      <c r="W7498"/>
      <c r="X7498"/>
      <c r="Y7498"/>
      <c r="Z7498"/>
      <c r="AA7498"/>
      <c r="AB7498"/>
      <c r="AC7498"/>
      <c r="AD7498"/>
      <c r="AE7498"/>
      <c r="AF7498"/>
      <c r="AG7498"/>
      <c r="AH7498"/>
      <c r="AI7498"/>
      <c r="AJ7498"/>
      <c r="AK7498"/>
      <c r="AL7498"/>
      <c r="AM7498"/>
      <c r="AN7498"/>
      <c r="AO7498"/>
      <c r="AP7498"/>
      <c r="AQ7498"/>
      <c r="AR7498"/>
      <c r="AS7498"/>
      <c r="AT7498"/>
      <c r="AU7498"/>
      <c r="AV7498"/>
      <c r="AW7498"/>
      <c r="AX7498"/>
      <c r="AY7498"/>
      <c r="AZ7498"/>
      <c r="BA7498"/>
      <c r="BB7498"/>
      <c r="BC7498"/>
      <c r="BD7498"/>
      <c r="BE7498"/>
      <c r="BF7498"/>
      <c r="BG7498"/>
      <c r="BH7498"/>
      <c r="BI7498"/>
      <c r="BJ7498"/>
      <c r="BK7498"/>
      <c r="BL7498"/>
      <c r="BM7498"/>
      <c r="BN7498"/>
      <c r="BO7498"/>
    </row>
    <row r="7499" spans="1:67" ht="15" x14ac:dyDescent="0.25">
      <c r="A7499" s="245" t="s">
        <v>66</v>
      </c>
      <c r="B7499" s="245" t="s">
        <v>65</v>
      </c>
      <c r="C7499" s="245" t="s">
        <v>64</v>
      </c>
      <c r="D7499" s="245" t="s">
        <v>63</v>
      </c>
      <c r="E7499" s="246" t="s">
        <v>44</v>
      </c>
      <c r="F7499" s="245" t="s">
        <v>44</v>
      </c>
      <c r="G7499" s="245" t="s">
        <v>14935</v>
      </c>
      <c r="H7499" s="245" t="s">
        <v>433</v>
      </c>
      <c r="I7499" s="245" t="s">
        <v>60</v>
      </c>
      <c r="J7499" s="245" t="s">
        <v>59</v>
      </c>
      <c r="K7499" s="246" t="s">
        <v>25917</v>
      </c>
      <c r="L7499" s="245" t="s">
        <v>58</v>
      </c>
      <c r="M7499"/>
      <c r="N7499"/>
      <c r="O7499"/>
      <c r="P7499"/>
      <c r="Q7499"/>
      <c r="R7499"/>
      <c r="S7499"/>
      <c r="T7499"/>
      <c r="U7499"/>
      <c r="V7499"/>
      <c r="W7499"/>
      <c r="X7499"/>
      <c r="Y7499"/>
      <c r="Z7499"/>
      <c r="AA7499"/>
      <c r="AB7499"/>
      <c r="AC7499"/>
      <c r="AD7499"/>
      <c r="AE7499"/>
      <c r="AF7499"/>
      <c r="AG7499"/>
      <c r="AH7499"/>
      <c r="AI7499"/>
      <c r="AJ7499"/>
      <c r="AK7499"/>
      <c r="AL7499"/>
      <c r="AM7499"/>
      <c r="AN7499"/>
      <c r="AO7499"/>
      <c r="AP7499"/>
      <c r="AQ7499"/>
      <c r="AR7499"/>
      <c r="AS7499"/>
      <c r="AT7499"/>
      <c r="AU7499"/>
      <c r="AV7499"/>
      <c r="AW7499"/>
      <c r="AX7499"/>
      <c r="AY7499"/>
      <c r="AZ7499"/>
      <c r="BA7499"/>
      <c r="BB7499"/>
      <c r="BC7499"/>
      <c r="BD7499"/>
      <c r="BE7499"/>
      <c r="BF7499"/>
      <c r="BG7499"/>
      <c r="BH7499"/>
      <c r="BI7499"/>
      <c r="BJ7499"/>
      <c r="BK7499"/>
      <c r="BL7499"/>
      <c r="BM7499"/>
      <c r="BN7499"/>
      <c r="BO7499"/>
    </row>
    <row r="7500" spans="1:67" ht="15" x14ac:dyDescent="0.25">
      <c r="A7500" s="245" t="s">
        <v>66</v>
      </c>
      <c r="B7500" s="245" t="s">
        <v>65</v>
      </c>
      <c r="C7500" s="245" t="s">
        <v>64</v>
      </c>
      <c r="D7500" s="245" t="s">
        <v>63</v>
      </c>
      <c r="E7500" s="246" t="s">
        <v>44</v>
      </c>
      <c r="F7500" s="245" t="s">
        <v>44</v>
      </c>
      <c r="G7500" s="245" t="s">
        <v>14936</v>
      </c>
      <c r="H7500" s="245" t="s">
        <v>431</v>
      </c>
      <c r="I7500" s="245" t="s">
        <v>60</v>
      </c>
      <c r="J7500" s="245" t="s">
        <v>59</v>
      </c>
      <c r="K7500" s="246" t="s">
        <v>25932</v>
      </c>
      <c r="L7500" s="245" t="s">
        <v>58</v>
      </c>
      <c r="M7500"/>
      <c r="N7500"/>
      <c r="O7500"/>
      <c r="P7500"/>
      <c r="Q7500"/>
      <c r="R7500"/>
      <c r="S7500"/>
      <c r="T7500"/>
      <c r="U7500"/>
      <c r="V7500"/>
      <c r="W7500"/>
      <c r="X7500"/>
      <c r="Y7500"/>
      <c r="Z7500"/>
      <c r="AA7500"/>
      <c r="AB7500"/>
      <c r="AC7500"/>
      <c r="AD7500"/>
      <c r="AE7500"/>
      <c r="AF7500"/>
      <c r="AG7500"/>
      <c r="AH7500"/>
      <c r="AI7500"/>
      <c r="AJ7500"/>
      <c r="AK7500"/>
      <c r="AL7500"/>
      <c r="AM7500"/>
      <c r="AN7500"/>
      <c r="AO7500"/>
      <c r="AP7500"/>
      <c r="AQ7500"/>
      <c r="AR7500"/>
      <c r="AS7500"/>
      <c r="AT7500"/>
      <c r="AU7500"/>
      <c r="AV7500"/>
      <c r="AW7500"/>
      <c r="AX7500"/>
      <c r="AY7500"/>
      <c r="AZ7500"/>
      <c r="BA7500"/>
      <c r="BB7500"/>
      <c r="BC7500"/>
      <c r="BD7500"/>
      <c r="BE7500"/>
      <c r="BF7500"/>
      <c r="BG7500"/>
      <c r="BH7500"/>
      <c r="BI7500"/>
      <c r="BJ7500"/>
      <c r="BK7500"/>
      <c r="BL7500"/>
      <c r="BM7500"/>
      <c r="BN7500"/>
      <c r="BO7500"/>
    </row>
    <row r="7501" spans="1:67" ht="15" x14ac:dyDescent="0.25">
      <c r="A7501" s="245" t="s">
        <v>66</v>
      </c>
      <c r="B7501" s="245" t="s">
        <v>65</v>
      </c>
      <c r="C7501" s="245" t="s">
        <v>64</v>
      </c>
      <c r="D7501" s="245" t="s">
        <v>63</v>
      </c>
      <c r="E7501" s="246" t="s">
        <v>44</v>
      </c>
      <c r="F7501" s="245" t="s">
        <v>44</v>
      </c>
      <c r="G7501" s="245" t="s">
        <v>14937</v>
      </c>
      <c r="H7501" s="245" t="s">
        <v>428</v>
      </c>
      <c r="I7501" s="245" t="s">
        <v>60</v>
      </c>
      <c r="J7501" s="245" t="s">
        <v>59</v>
      </c>
      <c r="K7501" s="246" t="s">
        <v>25968</v>
      </c>
      <c r="L7501" s="245" t="s">
        <v>58</v>
      </c>
      <c r="M7501"/>
      <c r="N7501"/>
      <c r="O7501"/>
      <c r="P7501"/>
      <c r="Q7501"/>
      <c r="R7501"/>
      <c r="S7501"/>
      <c r="T7501"/>
      <c r="U7501"/>
      <c r="V7501"/>
      <c r="W7501"/>
      <c r="X7501"/>
      <c r="Y7501"/>
      <c r="Z7501"/>
      <c r="AA7501"/>
      <c r="AB7501"/>
      <c r="AC7501"/>
      <c r="AD7501"/>
      <c r="AE7501"/>
      <c r="AF7501"/>
      <c r="AG7501"/>
      <c r="AH7501"/>
      <c r="AI7501"/>
      <c r="AJ7501"/>
      <c r="AK7501"/>
      <c r="AL7501"/>
      <c r="AM7501"/>
      <c r="AN7501"/>
      <c r="AO7501"/>
      <c r="AP7501"/>
      <c r="AQ7501"/>
      <c r="AR7501"/>
      <c r="AS7501"/>
      <c r="AT7501"/>
      <c r="AU7501"/>
      <c r="AV7501"/>
      <c r="AW7501"/>
      <c r="AX7501"/>
      <c r="AY7501"/>
      <c r="AZ7501"/>
      <c r="BA7501"/>
      <c r="BB7501"/>
      <c r="BC7501"/>
      <c r="BD7501"/>
      <c r="BE7501"/>
      <c r="BF7501"/>
      <c r="BG7501"/>
      <c r="BH7501"/>
      <c r="BI7501"/>
      <c r="BJ7501"/>
      <c r="BK7501"/>
      <c r="BL7501"/>
      <c r="BM7501"/>
      <c r="BN7501"/>
      <c r="BO7501"/>
    </row>
    <row r="7502" spans="1:67" ht="15" x14ac:dyDescent="0.25">
      <c r="A7502" s="245" t="s">
        <v>66</v>
      </c>
      <c r="B7502" s="245" t="s">
        <v>65</v>
      </c>
      <c r="C7502" s="245" t="s">
        <v>64</v>
      </c>
      <c r="D7502" s="245" t="s">
        <v>63</v>
      </c>
      <c r="E7502" s="246" t="s">
        <v>44</v>
      </c>
      <c r="F7502" s="245" t="s">
        <v>44</v>
      </c>
      <c r="G7502" s="245" t="s">
        <v>14938</v>
      </c>
      <c r="H7502" s="245" t="s">
        <v>425</v>
      </c>
      <c r="I7502" s="245" t="s">
        <v>60</v>
      </c>
      <c r="J7502" s="245" t="s">
        <v>59</v>
      </c>
      <c r="K7502" s="246" t="s">
        <v>25969</v>
      </c>
      <c r="L7502" s="245" t="s">
        <v>58</v>
      </c>
      <c r="M7502"/>
      <c r="N7502"/>
      <c r="O7502"/>
      <c r="P7502"/>
      <c r="Q7502"/>
      <c r="R7502"/>
      <c r="S7502"/>
      <c r="T7502"/>
      <c r="U7502"/>
      <c r="V7502"/>
      <c r="W7502"/>
      <c r="X7502"/>
      <c r="Y7502"/>
      <c r="Z7502"/>
      <c r="AA7502"/>
      <c r="AB7502"/>
      <c r="AC7502"/>
      <c r="AD7502"/>
      <c r="AE7502"/>
      <c r="AF7502"/>
      <c r="AG7502"/>
      <c r="AH7502"/>
      <c r="AI7502"/>
      <c r="AJ7502"/>
      <c r="AK7502"/>
      <c r="AL7502"/>
      <c r="AM7502"/>
      <c r="AN7502"/>
      <c r="AO7502"/>
      <c r="AP7502"/>
      <c r="AQ7502"/>
      <c r="AR7502"/>
      <c r="AS7502"/>
      <c r="AT7502"/>
      <c r="AU7502"/>
      <c r="AV7502"/>
      <c r="AW7502"/>
      <c r="AX7502"/>
      <c r="AY7502"/>
      <c r="AZ7502"/>
      <c r="BA7502"/>
      <c r="BB7502"/>
      <c r="BC7502"/>
      <c r="BD7502"/>
      <c r="BE7502"/>
      <c r="BF7502"/>
      <c r="BG7502"/>
      <c r="BH7502"/>
      <c r="BI7502"/>
      <c r="BJ7502"/>
      <c r="BK7502"/>
      <c r="BL7502"/>
      <c r="BM7502"/>
      <c r="BN7502"/>
      <c r="BO7502"/>
    </row>
    <row r="7503" spans="1:67" ht="15" x14ac:dyDescent="0.25">
      <c r="A7503" s="245" t="s">
        <v>66</v>
      </c>
      <c r="B7503" s="245" t="s">
        <v>65</v>
      </c>
      <c r="C7503" s="245" t="s">
        <v>64</v>
      </c>
      <c r="D7503" s="245" t="s">
        <v>63</v>
      </c>
      <c r="E7503" s="246" t="s">
        <v>44</v>
      </c>
      <c r="F7503" s="245" t="s">
        <v>44</v>
      </c>
      <c r="G7503" s="245" t="s">
        <v>14939</v>
      </c>
      <c r="H7503" s="245" t="s">
        <v>423</v>
      </c>
      <c r="I7503" s="245" t="s">
        <v>60</v>
      </c>
      <c r="J7503" s="245" t="s">
        <v>59</v>
      </c>
      <c r="K7503" s="246" t="s">
        <v>25968</v>
      </c>
      <c r="L7503" s="245" t="s">
        <v>58</v>
      </c>
      <c r="M7503"/>
      <c r="N7503"/>
      <c r="O7503"/>
      <c r="P7503"/>
      <c r="Q7503"/>
      <c r="R7503"/>
      <c r="S7503"/>
      <c r="T7503"/>
      <c r="U7503"/>
      <c r="V7503"/>
      <c r="W7503"/>
      <c r="X7503"/>
      <c r="Y7503"/>
      <c r="Z7503"/>
      <c r="AA7503"/>
      <c r="AB7503"/>
      <c r="AC7503"/>
      <c r="AD7503"/>
      <c r="AE7503"/>
      <c r="AF7503"/>
      <c r="AG7503"/>
      <c r="AH7503"/>
      <c r="AI7503"/>
      <c r="AJ7503"/>
      <c r="AK7503"/>
      <c r="AL7503"/>
      <c r="AM7503"/>
      <c r="AN7503"/>
      <c r="AO7503"/>
      <c r="AP7503"/>
      <c r="AQ7503"/>
      <c r="AR7503"/>
      <c r="AS7503"/>
      <c r="AT7503"/>
      <c r="AU7503"/>
      <c r="AV7503"/>
      <c r="AW7503"/>
      <c r="AX7503"/>
      <c r="AY7503"/>
      <c r="AZ7503"/>
      <c r="BA7503"/>
      <c r="BB7503"/>
      <c r="BC7503"/>
      <c r="BD7503"/>
      <c r="BE7503"/>
      <c r="BF7503"/>
      <c r="BG7503"/>
      <c r="BH7503"/>
      <c r="BI7503"/>
      <c r="BJ7503"/>
      <c r="BK7503"/>
      <c r="BL7503"/>
      <c r="BM7503"/>
      <c r="BN7503"/>
      <c r="BO7503"/>
    </row>
    <row r="7504" spans="1:67" ht="15" x14ac:dyDescent="0.25">
      <c r="A7504" s="245" t="s">
        <v>66</v>
      </c>
      <c r="B7504" s="245" t="s">
        <v>65</v>
      </c>
      <c r="C7504" s="245" t="s">
        <v>64</v>
      </c>
      <c r="D7504" s="245" t="s">
        <v>63</v>
      </c>
      <c r="E7504" s="246" t="s">
        <v>44</v>
      </c>
      <c r="F7504" s="245" t="s">
        <v>44</v>
      </c>
      <c r="G7504" s="245" t="s">
        <v>14940</v>
      </c>
      <c r="H7504" s="245" t="s">
        <v>14941</v>
      </c>
      <c r="I7504" s="245" t="s">
        <v>60</v>
      </c>
      <c r="J7504" s="245" t="s">
        <v>59</v>
      </c>
      <c r="K7504" s="246" t="s">
        <v>25970</v>
      </c>
      <c r="L7504" s="245" t="s">
        <v>58</v>
      </c>
      <c r="M7504"/>
      <c r="N7504"/>
      <c r="O7504"/>
      <c r="P7504"/>
      <c r="Q7504"/>
      <c r="R7504"/>
      <c r="S7504"/>
      <c r="T7504"/>
      <c r="U7504"/>
      <c r="V7504"/>
      <c r="W7504"/>
      <c r="X7504"/>
      <c r="Y7504"/>
      <c r="Z7504"/>
      <c r="AA7504"/>
      <c r="AB7504"/>
      <c r="AC7504"/>
      <c r="AD7504"/>
      <c r="AE7504"/>
      <c r="AF7504"/>
      <c r="AG7504"/>
      <c r="AH7504"/>
      <c r="AI7504"/>
      <c r="AJ7504"/>
      <c r="AK7504"/>
      <c r="AL7504"/>
      <c r="AM7504"/>
      <c r="AN7504"/>
      <c r="AO7504"/>
      <c r="AP7504"/>
      <c r="AQ7504"/>
      <c r="AR7504"/>
      <c r="AS7504"/>
      <c r="AT7504"/>
      <c r="AU7504"/>
      <c r="AV7504"/>
      <c r="AW7504"/>
      <c r="AX7504"/>
      <c r="AY7504"/>
      <c r="AZ7504"/>
      <c r="BA7504"/>
      <c r="BB7504"/>
      <c r="BC7504"/>
      <c r="BD7504"/>
      <c r="BE7504"/>
      <c r="BF7504"/>
      <c r="BG7504"/>
      <c r="BH7504"/>
      <c r="BI7504"/>
      <c r="BJ7504"/>
      <c r="BK7504"/>
      <c r="BL7504"/>
      <c r="BM7504"/>
      <c r="BN7504"/>
      <c r="BO7504"/>
    </row>
    <row r="7505" spans="1:67" ht="15" x14ac:dyDescent="0.25">
      <c r="A7505" s="245" t="s">
        <v>66</v>
      </c>
      <c r="B7505" s="245" t="s">
        <v>65</v>
      </c>
      <c r="C7505" s="245" t="s">
        <v>64</v>
      </c>
      <c r="D7505" s="245" t="s">
        <v>63</v>
      </c>
      <c r="E7505" s="246" t="s">
        <v>44</v>
      </c>
      <c r="F7505" s="245" t="s">
        <v>44</v>
      </c>
      <c r="G7505" s="245" t="s">
        <v>14942</v>
      </c>
      <c r="H7505" s="245" t="s">
        <v>417</v>
      </c>
      <c r="I7505" s="245" t="s">
        <v>60</v>
      </c>
      <c r="J7505" s="245" t="s">
        <v>59</v>
      </c>
      <c r="K7505" s="246" t="s">
        <v>25971</v>
      </c>
      <c r="L7505" s="245" t="s">
        <v>58</v>
      </c>
      <c r="M7505"/>
      <c r="N7505"/>
      <c r="O7505"/>
      <c r="P7505"/>
      <c r="Q7505"/>
      <c r="R7505"/>
      <c r="S7505"/>
      <c r="T7505"/>
      <c r="U7505"/>
      <c r="V7505"/>
      <c r="W7505"/>
      <c r="X7505"/>
      <c r="Y7505"/>
      <c r="Z7505"/>
      <c r="AA7505"/>
      <c r="AB7505"/>
      <c r="AC7505"/>
      <c r="AD7505"/>
      <c r="AE7505"/>
      <c r="AF7505"/>
      <c r="AG7505"/>
      <c r="AH7505"/>
      <c r="AI7505"/>
      <c r="AJ7505"/>
      <c r="AK7505"/>
      <c r="AL7505"/>
      <c r="AM7505"/>
      <c r="AN7505"/>
      <c r="AO7505"/>
      <c r="AP7505"/>
      <c r="AQ7505"/>
      <c r="AR7505"/>
      <c r="AS7505"/>
      <c r="AT7505"/>
      <c r="AU7505"/>
      <c r="AV7505"/>
      <c r="AW7505"/>
      <c r="AX7505"/>
      <c r="AY7505"/>
      <c r="AZ7505"/>
      <c r="BA7505"/>
      <c r="BB7505"/>
      <c r="BC7505"/>
      <c r="BD7505"/>
      <c r="BE7505"/>
      <c r="BF7505"/>
      <c r="BG7505"/>
      <c r="BH7505"/>
      <c r="BI7505"/>
      <c r="BJ7505"/>
      <c r="BK7505"/>
      <c r="BL7505"/>
      <c r="BM7505"/>
      <c r="BN7505"/>
      <c r="BO7505"/>
    </row>
    <row r="7506" spans="1:67" ht="15" x14ac:dyDescent="0.25">
      <c r="A7506" s="245" t="s">
        <v>66</v>
      </c>
      <c r="B7506" s="245" t="s">
        <v>65</v>
      </c>
      <c r="C7506" s="245" t="s">
        <v>64</v>
      </c>
      <c r="D7506" s="245" t="s">
        <v>63</v>
      </c>
      <c r="E7506" s="246" t="s">
        <v>44</v>
      </c>
      <c r="F7506" s="245" t="s">
        <v>44</v>
      </c>
      <c r="G7506" s="245" t="s">
        <v>14943</v>
      </c>
      <c r="H7506" s="245" t="s">
        <v>414</v>
      </c>
      <c r="I7506" s="245" t="s">
        <v>60</v>
      </c>
      <c r="J7506" s="245" t="s">
        <v>59</v>
      </c>
      <c r="K7506" s="246" t="s">
        <v>25908</v>
      </c>
      <c r="L7506" s="245" t="s">
        <v>58</v>
      </c>
      <c r="M7506"/>
      <c r="N7506"/>
      <c r="O7506"/>
      <c r="P7506"/>
      <c r="Q7506"/>
      <c r="R7506"/>
      <c r="S7506"/>
      <c r="T7506"/>
      <c r="U7506"/>
      <c r="V7506"/>
      <c r="W7506"/>
      <c r="X7506"/>
      <c r="Y7506"/>
      <c r="Z7506"/>
      <c r="AA7506"/>
      <c r="AB7506"/>
      <c r="AC7506"/>
      <c r="AD7506"/>
      <c r="AE7506"/>
      <c r="AF7506"/>
      <c r="AG7506"/>
      <c r="AH7506"/>
      <c r="AI7506"/>
      <c r="AJ7506"/>
      <c r="AK7506"/>
      <c r="AL7506"/>
      <c r="AM7506"/>
      <c r="AN7506"/>
      <c r="AO7506"/>
      <c r="AP7506"/>
      <c r="AQ7506"/>
      <c r="AR7506"/>
      <c r="AS7506"/>
      <c r="AT7506"/>
      <c r="AU7506"/>
      <c r="AV7506"/>
      <c r="AW7506"/>
      <c r="AX7506"/>
      <c r="AY7506"/>
      <c r="AZ7506"/>
      <c r="BA7506"/>
      <c r="BB7506"/>
      <c r="BC7506"/>
      <c r="BD7506"/>
      <c r="BE7506"/>
      <c r="BF7506"/>
      <c r="BG7506"/>
      <c r="BH7506"/>
      <c r="BI7506"/>
      <c r="BJ7506"/>
      <c r="BK7506"/>
      <c r="BL7506"/>
      <c r="BM7506"/>
      <c r="BN7506"/>
      <c r="BO7506"/>
    </row>
    <row r="7507" spans="1:67" ht="15" x14ac:dyDescent="0.25">
      <c r="A7507" s="245" t="s">
        <v>66</v>
      </c>
      <c r="B7507" s="245" t="s">
        <v>65</v>
      </c>
      <c r="C7507" s="245" t="s">
        <v>64</v>
      </c>
      <c r="D7507" s="245" t="s">
        <v>63</v>
      </c>
      <c r="E7507" s="246" t="s">
        <v>44</v>
      </c>
      <c r="F7507" s="245" t="s">
        <v>44</v>
      </c>
      <c r="G7507" s="245" t="s">
        <v>14944</v>
      </c>
      <c r="H7507" s="245" t="s">
        <v>14945</v>
      </c>
      <c r="I7507" s="245" t="s">
        <v>60</v>
      </c>
      <c r="J7507" s="245" t="s">
        <v>59</v>
      </c>
      <c r="K7507" s="246" t="s">
        <v>25972</v>
      </c>
      <c r="L7507" s="245" t="s">
        <v>58</v>
      </c>
      <c r="M7507"/>
      <c r="N7507"/>
      <c r="O7507"/>
      <c r="P7507"/>
      <c r="Q7507"/>
      <c r="R7507"/>
      <c r="S7507"/>
      <c r="T7507"/>
      <c r="U7507"/>
      <c r="V7507"/>
      <c r="W7507"/>
      <c r="X7507"/>
      <c r="Y7507"/>
      <c r="Z7507"/>
      <c r="AA7507"/>
      <c r="AB7507"/>
      <c r="AC7507"/>
      <c r="AD7507"/>
      <c r="AE7507"/>
      <c r="AF7507"/>
      <c r="AG7507"/>
      <c r="AH7507"/>
      <c r="AI7507"/>
      <c r="AJ7507"/>
      <c r="AK7507"/>
      <c r="AL7507"/>
      <c r="AM7507"/>
      <c r="AN7507"/>
      <c r="AO7507"/>
      <c r="AP7507"/>
      <c r="AQ7507"/>
      <c r="AR7507"/>
      <c r="AS7507"/>
      <c r="AT7507"/>
      <c r="AU7507"/>
      <c r="AV7507"/>
      <c r="AW7507"/>
      <c r="AX7507"/>
      <c r="AY7507"/>
      <c r="AZ7507"/>
      <c r="BA7507"/>
      <c r="BB7507"/>
      <c r="BC7507"/>
      <c r="BD7507"/>
      <c r="BE7507"/>
      <c r="BF7507"/>
      <c r="BG7507"/>
      <c r="BH7507"/>
      <c r="BI7507"/>
      <c r="BJ7507"/>
      <c r="BK7507"/>
      <c r="BL7507"/>
      <c r="BM7507"/>
      <c r="BN7507"/>
      <c r="BO7507"/>
    </row>
    <row r="7508" spans="1:67" ht="15" x14ac:dyDescent="0.25">
      <c r="A7508" s="245" t="s">
        <v>66</v>
      </c>
      <c r="B7508" s="245" t="s">
        <v>65</v>
      </c>
      <c r="C7508" s="245" t="s">
        <v>64</v>
      </c>
      <c r="D7508" s="245" t="s">
        <v>63</v>
      </c>
      <c r="E7508" s="246" t="s">
        <v>44</v>
      </c>
      <c r="F7508" s="245" t="s">
        <v>44</v>
      </c>
      <c r="G7508" s="245" t="s">
        <v>14946</v>
      </c>
      <c r="H7508" s="245" t="s">
        <v>410</v>
      </c>
      <c r="I7508" s="245" t="s">
        <v>60</v>
      </c>
      <c r="J7508" s="245" t="s">
        <v>59</v>
      </c>
      <c r="K7508" s="246" t="s">
        <v>25973</v>
      </c>
      <c r="L7508" s="245" t="s">
        <v>58</v>
      </c>
      <c r="M7508"/>
      <c r="N7508"/>
      <c r="O7508"/>
      <c r="P7508"/>
      <c r="Q7508"/>
      <c r="R7508"/>
      <c r="S7508"/>
      <c r="T7508"/>
      <c r="U7508"/>
      <c r="V7508"/>
      <c r="W7508"/>
      <c r="X7508"/>
      <c r="Y7508"/>
      <c r="Z7508"/>
      <c r="AA7508"/>
      <c r="AB7508"/>
      <c r="AC7508"/>
      <c r="AD7508"/>
      <c r="AE7508"/>
      <c r="AF7508"/>
      <c r="AG7508"/>
      <c r="AH7508"/>
      <c r="AI7508"/>
      <c r="AJ7508"/>
      <c r="AK7508"/>
      <c r="AL7508"/>
      <c r="AM7508"/>
      <c r="AN7508"/>
      <c r="AO7508"/>
      <c r="AP7508"/>
      <c r="AQ7508"/>
      <c r="AR7508"/>
      <c r="AS7508"/>
      <c r="AT7508"/>
      <c r="AU7508"/>
      <c r="AV7508"/>
      <c r="AW7508"/>
      <c r="AX7508"/>
      <c r="AY7508"/>
      <c r="AZ7508"/>
      <c r="BA7508"/>
      <c r="BB7508"/>
      <c r="BC7508"/>
      <c r="BD7508"/>
      <c r="BE7508"/>
      <c r="BF7508"/>
      <c r="BG7508"/>
      <c r="BH7508"/>
      <c r="BI7508"/>
      <c r="BJ7508"/>
      <c r="BK7508"/>
      <c r="BL7508"/>
      <c r="BM7508"/>
      <c r="BN7508"/>
      <c r="BO7508"/>
    </row>
    <row r="7509" spans="1:67" ht="15" x14ac:dyDescent="0.25">
      <c r="A7509" s="245" t="s">
        <v>66</v>
      </c>
      <c r="B7509" s="245" t="s">
        <v>65</v>
      </c>
      <c r="C7509" s="245" t="s">
        <v>64</v>
      </c>
      <c r="D7509" s="245" t="s">
        <v>63</v>
      </c>
      <c r="E7509" s="246" t="s">
        <v>44</v>
      </c>
      <c r="F7509" s="245" t="s">
        <v>44</v>
      </c>
      <c r="G7509" s="245" t="s">
        <v>14947</v>
      </c>
      <c r="H7509" s="245" t="s">
        <v>14948</v>
      </c>
      <c r="I7509" s="245" t="s">
        <v>60</v>
      </c>
      <c r="J7509" s="245" t="s">
        <v>59</v>
      </c>
      <c r="K7509" s="246" t="s">
        <v>25974</v>
      </c>
      <c r="L7509" s="245" t="s">
        <v>58</v>
      </c>
      <c r="M7509"/>
      <c r="N7509"/>
      <c r="O7509"/>
      <c r="P7509"/>
      <c r="Q7509"/>
      <c r="R7509"/>
      <c r="S7509"/>
      <c r="T7509"/>
      <c r="U7509"/>
      <c r="V7509"/>
      <c r="W7509"/>
      <c r="X7509"/>
      <c r="Y7509"/>
      <c r="Z7509"/>
      <c r="AA7509"/>
      <c r="AB7509"/>
      <c r="AC7509"/>
      <c r="AD7509"/>
      <c r="AE7509"/>
      <c r="AF7509"/>
      <c r="AG7509"/>
      <c r="AH7509"/>
      <c r="AI7509"/>
      <c r="AJ7509"/>
      <c r="AK7509"/>
      <c r="AL7509"/>
      <c r="AM7509"/>
      <c r="AN7509"/>
      <c r="AO7509"/>
      <c r="AP7509"/>
      <c r="AQ7509"/>
      <c r="AR7509"/>
      <c r="AS7509"/>
      <c r="AT7509"/>
      <c r="AU7509"/>
      <c r="AV7509"/>
      <c r="AW7509"/>
      <c r="AX7509"/>
      <c r="AY7509"/>
      <c r="AZ7509"/>
      <c r="BA7509"/>
      <c r="BB7509"/>
      <c r="BC7509"/>
      <c r="BD7509"/>
      <c r="BE7509"/>
      <c r="BF7509"/>
      <c r="BG7509"/>
      <c r="BH7509"/>
      <c r="BI7509"/>
      <c r="BJ7509"/>
      <c r="BK7509"/>
      <c r="BL7509"/>
      <c r="BM7509"/>
      <c r="BN7509"/>
      <c r="BO7509"/>
    </row>
    <row r="7510" spans="1:67" ht="15" x14ac:dyDescent="0.25">
      <c r="A7510" s="245" t="s">
        <v>66</v>
      </c>
      <c r="B7510" s="245" t="s">
        <v>65</v>
      </c>
      <c r="C7510" s="245" t="s">
        <v>64</v>
      </c>
      <c r="D7510" s="245" t="s">
        <v>63</v>
      </c>
      <c r="E7510" s="246" t="s">
        <v>44</v>
      </c>
      <c r="F7510" s="245" t="s">
        <v>44</v>
      </c>
      <c r="G7510" s="245" t="s">
        <v>14949</v>
      </c>
      <c r="H7510" s="245" t="s">
        <v>405</v>
      </c>
      <c r="I7510" s="245" t="s">
        <v>60</v>
      </c>
      <c r="J7510" s="245" t="s">
        <v>59</v>
      </c>
      <c r="K7510" s="246" t="s">
        <v>25922</v>
      </c>
      <c r="L7510" s="245" t="s">
        <v>58</v>
      </c>
      <c r="M7510"/>
      <c r="N7510"/>
      <c r="O7510"/>
      <c r="P7510"/>
      <c r="Q7510"/>
      <c r="R7510"/>
      <c r="S7510"/>
      <c r="T7510"/>
      <c r="U7510"/>
      <c r="V7510"/>
      <c r="W7510"/>
      <c r="X7510"/>
      <c r="Y7510"/>
      <c r="Z7510"/>
      <c r="AA7510"/>
      <c r="AB7510"/>
      <c r="AC7510"/>
      <c r="AD7510"/>
      <c r="AE7510"/>
      <c r="AF7510"/>
      <c r="AG7510"/>
      <c r="AH7510"/>
      <c r="AI7510"/>
      <c r="AJ7510"/>
      <c r="AK7510"/>
      <c r="AL7510"/>
      <c r="AM7510"/>
      <c r="AN7510"/>
      <c r="AO7510"/>
      <c r="AP7510"/>
      <c r="AQ7510"/>
      <c r="AR7510"/>
      <c r="AS7510"/>
      <c r="AT7510"/>
      <c r="AU7510"/>
      <c r="AV7510"/>
      <c r="AW7510"/>
      <c r="AX7510"/>
      <c r="AY7510"/>
      <c r="AZ7510"/>
      <c r="BA7510"/>
      <c r="BB7510"/>
      <c r="BC7510"/>
      <c r="BD7510"/>
      <c r="BE7510"/>
      <c r="BF7510"/>
      <c r="BG7510"/>
      <c r="BH7510"/>
      <c r="BI7510"/>
      <c r="BJ7510"/>
      <c r="BK7510"/>
      <c r="BL7510"/>
      <c r="BM7510"/>
      <c r="BN7510"/>
      <c r="BO7510"/>
    </row>
    <row r="7511" spans="1:67" ht="15" x14ac:dyDescent="0.25">
      <c r="A7511" s="245" t="s">
        <v>66</v>
      </c>
      <c r="B7511" s="245" t="s">
        <v>65</v>
      </c>
      <c r="C7511" s="245" t="s">
        <v>64</v>
      </c>
      <c r="D7511" s="245" t="s">
        <v>63</v>
      </c>
      <c r="E7511" s="246" t="s">
        <v>44</v>
      </c>
      <c r="F7511" s="245" t="s">
        <v>44</v>
      </c>
      <c r="G7511" s="245" t="s">
        <v>14950</v>
      </c>
      <c r="H7511" s="245" t="s">
        <v>14951</v>
      </c>
      <c r="I7511" s="245" t="s">
        <v>60</v>
      </c>
      <c r="J7511" s="245" t="s">
        <v>59</v>
      </c>
      <c r="K7511" s="246" t="s">
        <v>25975</v>
      </c>
      <c r="L7511" s="245" t="s">
        <v>58</v>
      </c>
      <c r="M7511"/>
      <c r="N7511"/>
      <c r="O7511"/>
      <c r="P7511"/>
      <c r="Q7511"/>
      <c r="R7511"/>
      <c r="S7511"/>
      <c r="T7511"/>
      <c r="U7511"/>
      <c r="V7511"/>
      <c r="W7511"/>
      <c r="X7511"/>
      <c r="Y7511"/>
      <c r="Z7511"/>
      <c r="AA7511"/>
      <c r="AB7511"/>
      <c r="AC7511"/>
      <c r="AD7511"/>
      <c r="AE7511"/>
      <c r="AF7511"/>
      <c r="AG7511"/>
      <c r="AH7511"/>
      <c r="AI7511"/>
      <c r="AJ7511"/>
      <c r="AK7511"/>
      <c r="AL7511"/>
      <c r="AM7511"/>
      <c r="AN7511"/>
      <c r="AO7511"/>
      <c r="AP7511"/>
      <c r="AQ7511"/>
      <c r="AR7511"/>
      <c r="AS7511"/>
      <c r="AT7511"/>
      <c r="AU7511"/>
      <c r="AV7511"/>
      <c r="AW7511"/>
      <c r="AX7511"/>
      <c r="AY7511"/>
      <c r="AZ7511"/>
      <c r="BA7511"/>
      <c r="BB7511"/>
      <c r="BC7511"/>
      <c r="BD7511"/>
      <c r="BE7511"/>
      <c r="BF7511"/>
      <c r="BG7511"/>
      <c r="BH7511"/>
      <c r="BI7511"/>
      <c r="BJ7511"/>
      <c r="BK7511"/>
      <c r="BL7511"/>
      <c r="BM7511"/>
      <c r="BN7511"/>
      <c r="BO7511"/>
    </row>
    <row r="7512" spans="1:67" ht="15" x14ac:dyDescent="0.25">
      <c r="A7512" s="245" t="s">
        <v>66</v>
      </c>
      <c r="B7512" s="245" t="s">
        <v>65</v>
      </c>
      <c r="C7512" s="245" t="s">
        <v>64</v>
      </c>
      <c r="D7512" s="245" t="s">
        <v>63</v>
      </c>
      <c r="E7512" s="246" t="s">
        <v>44</v>
      </c>
      <c r="F7512" s="245" t="s">
        <v>44</v>
      </c>
      <c r="G7512" s="245" t="s">
        <v>14952</v>
      </c>
      <c r="H7512" s="245" t="s">
        <v>14953</v>
      </c>
      <c r="I7512" s="245" t="s">
        <v>60</v>
      </c>
      <c r="J7512" s="245" t="s">
        <v>59</v>
      </c>
      <c r="K7512" s="246" t="s">
        <v>25976</v>
      </c>
      <c r="L7512" s="245" t="s">
        <v>58</v>
      </c>
      <c r="M7512"/>
      <c r="N7512"/>
      <c r="O7512"/>
      <c r="P7512"/>
      <c r="Q7512"/>
      <c r="R7512"/>
      <c r="S7512"/>
      <c r="T7512"/>
      <c r="U7512"/>
      <c r="V7512"/>
      <c r="W7512"/>
      <c r="X7512"/>
      <c r="Y7512"/>
      <c r="Z7512"/>
      <c r="AA7512"/>
      <c r="AB7512"/>
      <c r="AC7512"/>
      <c r="AD7512"/>
      <c r="AE7512"/>
      <c r="AF7512"/>
      <c r="AG7512"/>
      <c r="AH7512"/>
      <c r="AI7512"/>
      <c r="AJ7512"/>
      <c r="AK7512"/>
      <c r="AL7512"/>
      <c r="AM7512"/>
      <c r="AN7512"/>
      <c r="AO7512"/>
      <c r="AP7512"/>
      <c r="AQ7512"/>
      <c r="AR7512"/>
      <c r="AS7512"/>
      <c r="AT7512"/>
      <c r="AU7512"/>
      <c r="AV7512"/>
      <c r="AW7512"/>
      <c r="AX7512"/>
      <c r="AY7512"/>
      <c r="AZ7512"/>
      <c r="BA7512"/>
      <c r="BB7512"/>
      <c r="BC7512"/>
      <c r="BD7512"/>
      <c r="BE7512"/>
      <c r="BF7512"/>
      <c r="BG7512"/>
      <c r="BH7512"/>
      <c r="BI7512"/>
      <c r="BJ7512"/>
      <c r="BK7512"/>
      <c r="BL7512"/>
      <c r="BM7512"/>
      <c r="BN7512"/>
      <c r="BO7512"/>
    </row>
    <row r="7513" spans="1:67" ht="15" x14ac:dyDescent="0.25">
      <c r="A7513" s="245" t="s">
        <v>66</v>
      </c>
      <c r="B7513" s="245" t="s">
        <v>65</v>
      </c>
      <c r="C7513" s="245" t="s">
        <v>64</v>
      </c>
      <c r="D7513" s="245" t="s">
        <v>63</v>
      </c>
      <c r="E7513" s="246" t="s">
        <v>44</v>
      </c>
      <c r="F7513" s="245" t="s">
        <v>44</v>
      </c>
      <c r="G7513" s="245" t="s">
        <v>14954</v>
      </c>
      <c r="H7513" s="245" t="s">
        <v>14955</v>
      </c>
      <c r="I7513" s="245" t="s">
        <v>60</v>
      </c>
      <c r="J7513" s="245" t="s">
        <v>59</v>
      </c>
      <c r="K7513" s="246" t="s">
        <v>25977</v>
      </c>
      <c r="L7513" s="245" t="s">
        <v>58</v>
      </c>
      <c r="M7513"/>
      <c r="N7513"/>
      <c r="O7513"/>
      <c r="P7513"/>
      <c r="Q7513"/>
      <c r="R7513"/>
      <c r="S7513"/>
      <c r="T7513"/>
      <c r="U7513"/>
      <c r="V7513"/>
      <c r="W7513"/>
      <c r="X7513"/>
      <c r="Y7513"/>
      <c r="Z7513"/>
      <c r="AA7513"/>
      <c r="AB7513"/>
      <c r="AC7513"/>
      <c r="AD7513"/>
      <c r="AE7513"/>
      <c r="AF7513"/>
      <c r="AG7513"/>
      <c r="AH7513"/>
      <c r="AI7513"/>
      <c r="AJ7513"/>
      <c r="AK7513"/>
      <c r="AL7513"/>
      <c r="AM7513"/>
      <c r="AN7513"/>
      <c r="AO7513"/>
      <c r="AP7513"/>
      <c r="AQ7513"/>
      <c r="AR7513"/>
      <c r="AS7513"/>
      <c r="AT7513"/>
      <c r="AU7513"/>
      <c r="AV7513"/>
      <c r="AW7513"/>
      <c r="AX7513"/>
      <c r="AY7513"/>
      <c r="AZ7513"/>
      <c r="BA7513"/>
      <c r="BB7513"/>
      <c r="BC7513"/>
      <c r="BD7513"/>
      <c r="BE7513"/>
      <c r="BF7513"/>
      <c r="BG7513"/>
      <c r="BH7513"/>
      <c r="BI7513"/>
      <c r="BJ7513"/>
      <c r="BK7513"/>
      <c r="BL7513"/>
      <c r="BM7513"/>
      <c r="BN7513"/>
      <c r="BO7513"/>
    </row>
    <row r="7514" spans="1:67" ht="15" x14ac:dyDescent="0.25">
      <c r="A7514" s="245" t="s">
        <v>66</v>
      </c>
      <c r="B7514" s="245" t="s">
        <v>65</v>
      </c>
      <c r="C7514" s="245" t="s">
        <v>64</v>
      </c>
      <c r="D7514" s="245" t="s">
        <v>63</v>
      </c>
      <c r="E7514" s="246" t="s">
        <v>44</v>
      </c>
      <c r="F7514" s="245" t="s">
        <v>44</v>
      </c>
      <c r="G7514" s="245" t="s">
        <v>14957</v>
      </c>
      <c r="H7514" s="245" t="s">
        <v>392</v>
      </c>
      <c r="I7514" s="245" t="s">
        <v>60</v>
      </c>
      <c r="J7514" s="245" t="s">
        <v>59</v>
      </c>
      <c r="K7514" s="246" t="s">
        <v>25978</v>
      </c>
      <c r="L7514" s="245" t="s">
        <v>58</v>
      </c>
      <c r="M7514"/>
      <c r="N7514"/>
      <c r="O7514"/>
      <c r="P7514"/>
      <c r="Q7514"/>
      <c r="R7514"/>
      <c r="S7514"/>
      <c r="T7514"/>
      <c r="U7514"/>
      <c r="V7514"/>
      <c r="W7514"/>
      <c r="X7514"/>
      <c r="Y7514"/>
      <c r="Z7514"/>
      <c r="AA7514"/>
      <c r="AB7514"/>
      <c r="AC7514"/>
      <c r="AD7514"/>
      <c r="AE7514"/>
      <c r="AF7514"/>
      <c r="AG7514"/>
      <c r="AH7514"/>
      <c r="AI7514"/>
      <c r="AJ7514"/>
      <c r="AK7514"/>
      <c r="AL7514"/>
      <c r="AM7514"/>
      <c r="AN7514"/>
      <c r="AO7514"/>
      <c r="AP7514"/>
      <c r="AQ7514"/>
      <c r="AR7514"/>
      <c r="AS7514"/>
      <c r="AT7514"/>
      <c r="AU7514"/>
      <c r="AV7514"/>
      <c r="AW7514"/>
      <c r="AX7514"/>
      <c r="AY7514"/>
      <c r="AZ7514"/>
      <c r="BA7514"/>
      <c r="BB7514"/>
      <c r="BC7514"/>
      <c r="BD7514"/>
      <c r="BE7514"/>
      <c r="BF7514"/>
      <c r="BG7514"/>
      <c r="BH7514"/>
      <c r="BI7514"/>
      <c r="BJ7514"/>
      <c r="BK7514"/>
      <c r="BL7514"/>
      <c r="BM7514"/>
      <c r="BN7514"/>
      <c r="BO7514"/>
    </row>
    <row r="7515" spans="1:67" ht="15" x14ac:dyDescent="0.25">
      <c r="A7515" s="245" t="s">
        <v>66</v>
      </c>
      <c r="B7515" s="245" t="s">
        <v>65</v>
      </c>
      <c r="C7515" s="245" t="s">
        <v>64</v>
      </c>
      <c r="D7515" s="245" t="s">
        <v>63</v>
      </c>
      <c r="E7515" s="246" t="s">
        <v>44</v>
      </c>
      <c r="F7515" s="245" t="s">
        <v>44</v>
      </c>
      <c r="G7515" s="245" t="s">
        <v>14958</v>
      </c>
      <c r="H7515" s="245" t="s">
        <v>10042</v>
      </c>
      <c r="I7515" s="245" t="s">
        <v>60</v>
      </c>
      <c r="J7515" s="245" t="s">
        <v>59</v>
      </c>
      <c r="K7515" s="246" t="s">
        <v>25979</v>
      </c>
      <c r="L7515" s="245" t="s">
        <v>58</v>
      </c>
      <c r="M7515"/>
      <c r="N7515"/>
      <c r="O7515"/>
      <c r="P7515"/>
      <c r="Q7515"/>
      <c r="R7515"/>
      <c r="S7515"/>
      <c r="T7515"/>
      <c r="U7515"/>
      <c r="V7515"/>
      <c r="W7515"/>
      <c r="X7515"/>
      <c r="Y7515"/>
      <c r="Z7515"/>
      <c r="AA7515"/>
      <c r="AB7515"/>
      <c r="AC7515"/>
      <c r="AD7515"/>
      <c r="AE7515"/>
      <c r="AF7515"/>
      <c r="AG7515"/>
      <c r="AH7515"/>
      <c r="AI7515"/>
      <c r="AJ7515"/>
      <c r="AK7515"/>
      <c r="AL7515"/>
      <c r="AM7515"/>
      <c r="AN7515"/>
      <c r="AO7515"/>
      <c r="AP7515"/>
      <c r="AQ7515"/>
      <c r="AR7515"/>
      <c r="AS7515"/>
      <c r="AT7515"/>
      <c r="AU7515"/>
      <c r="AV7515"/>
      <c r="AW7515"/>
      <c r="AX7515"/>
      <c r="AY7515"/>
      <c r="AZ7515"/>
      <c r="BA7515"/>
      <c r="BB7515"/>
      <c r="BC7515"/>
      <c r="BD7515"/>
      <c r="BE7515"/>
      <c r="BF7515"/>
      <c r="BG7515"/>
      <c r="BH7515"/>
      <c r="BI7515"/>
      <c r="BJ7515"/>
      <c r="BK7515"/>
      <c r="BL7515"/>
      <c r="BM7515"/>
      <c r="BN7515"/>
      <c r="BO7515"/>
    </row>
    <row r="7516" spans="1:67" ht="15" x14ac:dyDescent="0.25">
      <c r="A7516"/>
      <c r="B7516"/>
      <c r="C7516"/>
      <c r="D7516"/>
      <c r="E7516"/>
      <c r="F7516"/>
      <c r="G7516"/>
      <c r="H7516"/>
      <c r="I7516"/>
      <c r="J7516"/>
      <c r="K7516"/>
      <c r="L7516"/>
      <c r="M7516"/>
      <c r="N7516"/>
      <c r="O7516"/>
      <c r="P7516"/>
      <c r="Q7516"/>
      <c r="R7516"/>
      <c r="S7516"/>
      <c r="T7516"/>
      <c r="U7516"/>
      <c r="V7516"/>
      <c r="W7516"/>
      <c r="X7516"/>
      <c r="Y7516"/>
      <c r="Z7516"/>
      <c r="AA7516"/>
      <c r="AB7516"/>
      <c r="AC7516"/>
      <c r="AD7516"/>
      <c r="AE7516"/>
      <c r="AF7516"/>
      <c r="AG7516"/>
      <c r="AH7516"/>
      <c r="AI7516"/>
      <c r="AJ7516"/>
      <c r="AK7516"/>
      <c r="AL7516"/>
      <c r="AM7516"/>
      <c r="AN7516"/>
      <c r="AO7516"/>
      <c r="AP7516"/>
      <c r="AQ7516"/>
      <c r="AR7516"/>
      <c r="AS7516"/>
      <c r="AT7516"/>
      <c r="AU7516"/>
      <c r="AV7516"/>
      <c r="AW7516"/>
      <c r="AX7516"/>
      <c r="AY7516"/>
      <c r="AZ7516"/>
      <c r="BA7516"/>
      <c r="BB7516"/>
      <c r="BC7516"/>
      <c r="BD7516"/>
      <c r="BE7516"/>
      <c r="BF7516"/>
      <c r="BG7516"/>
      <c r="BH7516"/>
      <c r="BI7516"/>
      <c r="BJ7516"/>
      <c r="BK7516"/>
      <c r="BL7516"/>
      <c r="BM7516"/>
      <c r="BN7516"/>
      <c r="BO7516"/>
    </row>
    <row r="7517" spans="1:67" ht="15" x14ac:dyDescent="0.25">
      <c r="A7517"/>
      <c r="B7517"/>
      <c r="C7517"/>
      <c r="D7517"/>
      <c r="E7517"/>
      <c r="F7517"/>
      <c r="G7517"/>
      <c r="H7517"/>
      <c r="I7517"/>
      <c r="J7517"/>
      <c r="K7517"/>
      <c r="L7517"/>
      <c r="M7517"/>
      <c r="N7517"/>
      <c r="O7517"/>
      <c r="P7517"/>
      <c r="Q7517"/>
      <c r="R7517"/>
      <c r="S7517"/>
      <c r="T7517"/>
      <c r="U7517"/>
      <c r="V7517"/>
      <c r="W7517"/>
      <c r="X7517"/>
      <c r="Y7517"/>
      <c r="Z7517"/>
      <c r="AA7517"/>
      <c r="AB7517"/>
      <c r="AC7517"/>
      <c r="AD7517"/>
      <c r="AE7517"/>
      <c r="AF7517"/>
      <c r="AG7517"/>
      <c r="AH7517"/>
      <c r="AI7517"/>
      <c r="AJ7517"/>
      <c r="AK7517"/>
      <c r="AL7517"/>
      <c r="AM7517"/>
      <c r="AN7517"/>
      <c r="AO7517"/>
      <c r="AP7517"/>
      <c r="AQ7517"/>
      <c r="AR7517"/>
      <c r="AS7517"/>
      <c r="AT7517"/>
      <c r="AU7517"/>
      <c r="AV7517"/>
      <c r="AW7517"/>
      <c r="AX7517"/>
      <c r="AY7517"/>
      <c r="AZ7517"/>
      <c r="BA7517"/>
      <c r="BB7517"/>
      <c r="BC7517"/>
      <c r="BD7517"/>
      <c r="BE7517"/>
      <c r="BF7517"/>
      <c r="BG7517"/>
      <c r="BH7517"/>
      <c r="BI7517"/>
      <c r="BJ7517"/>
      <c r="BK7517"/>
      <c r="BL7517"/>
      <c r="BM7517"/>
      <c r="BN7517"/>
      <c r="BO7517"/>
    </row>
    <row r="7518" spans="1:67" ht="15" x14ac:dyDescent="0.25">
      <c r="A7518"/>
      <c r="B7518"/>
      <c r="C7518"/>
      <c r="D7518"/>
      <c r="E7518"/>
      <c r="F7518"/>
      <c r="G7518"/>
      <c r="H7518"/>
      <c r="I7518"/>
      <c r="J7518"/>
      <c r="K7518"/>
      <c r="L7518"/>
      <c r="M7518"/>
      <c r="N7518"/>
      <c r="O7518"/>
      <c r="P7518"/>
      <c r="Q7518"/>
      <c r="R7518"/>
      <c r="S7518"/>
      <c r="T7518"/>
      <c r="U7518"/>
      <c r="V7518"/>
      <c r="W7518"/>
      <c r="X7518"/>
      <c r="Y7518"/>
      <c r="Z7518"/>
      <c r="AA7518"/>
      <c r="AB7518"/>
      <c r="AC7518"/>
      <c r="AD7518"/>
      <c r="AE7518"/>
      <c r="AF7518"/>
      <c r="AG7518"/>
      <c r="AH7518"/>
      <c r="AI7518"/>
      <c r="AJ7518"/>
      <c r="AK7518"/>
      <c r="AL7518"/>
      <c r="AM7518"/>
      <c r="AN7518"/>
      <c r="AO7518"/>
      <c r="AP7518"/>
      <c r="AQ7518"/>
      <c r="AR7518"/>
      <c r="AS7518"/>
      <c r="AT7518"/>
      <c r="AU7518"/>
      <c r="AV7518"/>
      <c r="AW7518"/>
      <c r="AX7518"/>
      <c r="AY7518"/>
      <c r="AZ7518"/>
      <c r="BA7518"/>
      <c r="BB7518"/>
      <c r="BC7518"/>
      <c r="BD7518"/>
      <c r="BE7518"/>
      <c r="BF7518"/>
      <c r="BG7518"/>
      <c r="BH7518"/>
      <c r="BI7518"/>
      <c r="BJ7518"/>
      <c r="BK7518"/>
      <c r="BL7518"/>
      <c r="BM7518"/>
      <c r="BN7518"/>
      <c r="BO7518"/>
    </row>
    <row r="7519" spans="1:67" ht="15" x14ac:dyDescent="0.25">
      <c r="A7519"/>
      <c r="B7519"/>
      <c r="C7519"/>
      <c r="D7519"/>
      <c r="E7519"/>
      <c r="F7519"/>
      <c r="G7519"/>
      <c r="H7519"/>
      <c r="I7519"/>
      <c r="J7519"/>
      <c r="K7519"/>
      <c r="L7519"/>
      <c r="M7519"/>
      <c r="N7519"/>
      <c r="O7519"/>
      <c r="P7519"/>
      <c r="Q7519"/>
      <c r="R7519"/>
      <c r="S7519"/>
      <c r="T7519"/>
      <c r="U7519"/>
      <c r="V7519"/>
      <c r="W7519"/>
      <c r="X7519"/>
      <c r="Y7519"/>
      <c r="Z7519"/>
      <c r="AA7519"/>
      <c r="AB7519"/>
      <c r="AC7519"/>
      <c r="AD7519"/>
      <c r="AE7519"/>
      <c r="AF7519"/>
      <c r="AG7519"/>
      <c r="AH7519"/>
      <c r="AI7519"/>
      <c r="AJ7519"/>
      <c r="AK7519"/>
      <c r="AL7519"/>
      <c r="AM7519"/>
      <c r="AN7519"/>
      <c r="AO7519"/>
      <c r="AP7519"/>
      <c r="AQ7519"/>
      <c r="AR7519"/>
      <c r="AS7519"/>
      <c r="AT7519"/>
      <c r="AU7519"/>
      <c r="AV7519"/>
      <c r="AW7519"/>
      <c r="AX7519"/>
      <c r="AY7519"/>
      <c r="AZ7519"/>
      <c r="BA7519"/>
      <c r="BB7519"/>
      <c r="BC7519"/>
      <c r="BD7519"/>
      <c r="BE7519"/>
      <c r="BF7519"/>
      <c r="BG7519"/>
      <c r="BH7519"/>
      <c r="BI7519"/>
      <c r="BJ7519"/>
      <c r="BK7519"/>
      <c r="BL7519"/>
      <c r="BM7519"/>
      <c r="BN7519"/>
      <c r="BO7519"/>
    </row>
    <row r="7520" spans="1:67" ht="15" x14ac:dyDescent="0.25">
      <c r="A7520"/>
      <c r="B7520"/>
      <c r="C7520"/>
      <c r="D7520"/>
      <c r="E7520"/>
      <c r="F7520"/>
      <c r="G7520"/>
      <c r="H7520"/>
      <c r="I7520"/>
      <c r="J7520"/>
      <c r="K7520"/>
      <c r="L7520"/>
      <c r="M7520"/>
      <c r="N7520"/>
      <c r="O7520"/>
      <c r="P7520"/>
      <c r="Q7520"/>
      <c r="R7520"/>
      <c r="S7520"/>
      <c r="T7520"/>
      <c r="U7520"/>
      <c r="V7520"/>
      <c r="W7520"/>
      <c r="X7520"/>
      <c r="Y7520"/>
      <c r="Z7520"/>
      <c r="AA7520"/>
      <c r="AB7520"/>
      <c r="AC7520"/>
      <c r="AD7520"/>
      <c r="AE7520"/>
      <c r="AF7520"/>
      <c r="AG7520"/>
      <c r="AH7520"/>
      <c r="AI7520"/>
      <c r="AJ7520"/>
      <c r="AK7520"/>
      <c r="AL7520"/>
      <c r="AM7520"/>
      <c r="AN7520"/>
      <c r="AO7520"/>
      <c r="AP7520"/>
      <c r="AQ7520"/>
      <c r="AR7520"/>
      <c r="AS7520"/>
      <c r="AT7520"/>
      <c r="AU7520"/>
      <c r="AV7520"/>
      <c r="AW7520"/>
      <c r="AX7520"/>
      <c r="AY7520"/>
      <c r="AZ7520"/>
      <c r="BA7520"/>
      <c r="BB7520"/>
      <c r="BC7520"/>
      <c r="BD7520"/>
      <c r="BE7520"/>
      <c r="BF7520"/>
      <c r="BG7520"/>
      <c r="BH7520"/>
      <c r="BI7520"/>
      <c r="BJ7520"/>
      <c r="BK7520"/>
      <c r="BL7520"/>
      <c r="BM7520"/>
      <c r="BN7520"/>
      <c r="BO7520"/>
    </row>
    <row r="7521" spans="1:67" ht="15" x14ac:dyDescent="0.25">
      <c r="A7521"/>
      <c r="B7521"/>
      <c r="C7521"/>
      <c r="D7521"/>
      <c r="E7521"/>
      <c r="F7521"/>
      <c r="G7521"/>
      <c r="H7521"/>
      <c r="I7521"/>
      <c r="J7521"/>
      <c r="K7521"/>
      <c r="L7521"/>
      <c r="M7521"/>
      <c r="N7521"/>
      <c r="O7521"/>
      <c r="P7521"/>
      <c r="Q7521"/>
      <c r="R7521"/>
      <c r="S7521"/>
      <c r="T7521"/>
      <c r="U7521"/>
      <c r="V7521"/>
      <c r="W7521"/>
      <c r="X7521"/>
      <c r="Y7521"/>
      <c r="Z7521"/>
      <c r="AA7521"/>
      <c r="AB7521"/>
      <c r="AC7521"/>
      <c r="AD7521"/>
      <c r="AE7521"/>
      <c r="AF7521"/>
      <c r="AG7521"/>
      <c r="AH7521"/>
      <c r="AI7521"/>
      <c r="AJ7521"/>
      <c r="AK7521"/>
      <c r="AL7521"/>
      <c r="AM7521"/>
      <c r="AN7521"/>
      <c r="AO7521"/>
      <c r="AP7521"/>
      <c r="AQ7521"/>
      <c r="AR7521"/>
      <c r="AS7521"/>
      <c r="AT7521"/>
      <c r="AU7521"/>
      <c r="AV7521"/>
      <c r="AW7521"/>
      <c r="AX7521"/>
      <c r="AY7521"/>
      <c r="AZ7521"/>
      <c r="BA7521"/>
      <c r="BB7521"/>
      <c r="BC7521"/>
      <c r="BD7521"/>
      <c r="BE7521"/>
      <c r="BF7521"/>
      <c r="BG7521"/>
      <c r="BH7521"/>
      <c r="BI7521"/>
      <c r="BJ7521"/>
      <c r="BK7521"/>
      <c r="BL7521"/>
      <c r="BM7521"/>
      <c r="BN7521"/>
      <c r="BO7521"/>
    </row>
    <row r="7522" spans="1:67" ht="15" x14ac:dyDescent="0.25">
      <c r="A7522"/>
      <c r="B7522"/>
      <c r="C7522"/>
      <c r="D7522"/>
      <c r="E7522"/>
      <c r="F7522"/>
      <c r="G7522"/>
      <c r="H7522"/>
      <c r="I7522"/>
      <c r="J7522"/>
      <c r="K7522"/>
      <c r="L7522"/>
      <c r="M7522"/>
      <c r="N7522"/>
      <c r="O7522"/>
      <c r="P7522"/>
      <c r="Q7522"/>
      <c r="R7522"/>
      <c r="S7522"/>
      <c r="T7522"/>
      <c r="U7522"/>
      <c r="V7522"/>
      <c r="W7522"/>
      <c r="X7522"/>
      <c r="Y7522"/>
      <c r="Z7522"/>
      <c r="AA7522"/>
      <c r="AB7522"/>
      <c r="AC7522"/>
      <c r="AD7522"/>
      <c r="AE7522"/>
      <c r="AF7522"/>
      <c r="AG7522"/>
      <c r="AH7522"/>
      <c r="AI7522"/>
      <c r="AJ7522"/>
      <c r="AK7522"/>
      <c r="AL7522"/>
      <c r="AM7522"/>
      <c r="AN7522"/>
      <c r="AO7522"/>
      <c r="AP7522"/>
      <c r="AQ7522"/>
      <c r="AR7522"/>
      <c r="AS7522"/>
      <c r="AT7522"/>
      <c r="AU7522"/>
      <c r="AV7522"/>
      <c r="AW7522"/>
      <c r="AX7522"/>
      <c r="AY7522"/>
      <c r="AZ7522"/>
      <c r="BA7522"/>
      <c r="BB7522"/>
      <c r="BC7522"/>
      <c r="BD7522"/>
      <c r="BE7522"/>
      <c r="BF7522"/>
      <c r="BG7522"/>
      <c r="BH7522"/>
      <c r="BI7522"/>
      <c r="BJ7522"/>
      <c r="BK7522"/>
      <c r="BL7522"/>
      <c r="BM7522"/>
      <c r="BN7522"/>
      <c r="BO7522"/>
    </row>
    <row r="7523" spans="1:67" ht="15" x14ac:dyDescent="0.25">
      <c r="A7523"/>
      <c r="B7523"/>
      <c r="C7523"/>
      <c r="D7523"/>
      <c r="E7523"/>
      <c r="F7523"/>
      <c r="G7523"/>
      <c r="H7523"/>
      <c r="I7523"/>
      <c r="J7523"/>
      <c r="K7523"/>
      <c r="L7523"/>
      <c r="M7523"/>
      <c r="N7523"/>
      <c r="O7523"/>
      <c r="P7523"/>
      <c r="Q7523"/>
      <c r="R7523"/>
      <c r="S7523"/>
      <c r="T7523"/>
      <c r="U7523"/>
      <c r="V7523"/>
      <c r="W7523"/>
      <c r="X7523"/>
      <c r="Y7523"/>
      <c r="Z7523"/>
      <c r="AA7523"/>
      <c r="AB7523"/>
      <c r="AC7523"/>
      <c r="AD7523"/>
      <c r="AE7523"/>
      <c r="AF7523"/>
      <c r="AG7523"/>
      <c r="AH7523"/>
      <c r="AI7523"/>
      <c r="AJ7523"/>
      <c r="AK7523"/>
      <c r="AL7523"/>
      <c r="AM7523"/>
      <c r="AN7523"/>
      <c r="AO7523"/>
      <c r="AP7523"/>
      <c r="AQ7523"/>
      <c r="AR7523"/>
      <c r="AS7523"/>
      <c r="AT7523"/>
      <c r="AU7523"/>
      <c r="AV7523"/>
      <c r="AW7523"/>
      <c r="AX7523"/>
      <c r="AY7523"/>
      <c r="AZ7523"/>
      <c r="BA7523"/>
      <c r="BB7523"/>
      <c r="BC7523"/>
      <c r="BD7523"/>
      <c r="BE7523"/>
      <c r="BF7523"/>
      <c r="BG7523"/>
      <c r="BH7523"/>
      <c r="BI7523"/>
      <c r="BJ7523"/>
      <c r="BK7523"/>
      <c r="BL7523"/>
      <c r="BM7523"/>
      <c r="BN7523"/>
      <c r="BO7523"/>
    </row>
    <row r="7524" spans="1:67" ht="15" x14ac:dyDescent="0.25">
      <c r="A7524"/>
      <c r="B7524"/>
      <c r="C7524"/>
      <c r="D7524"/>
      <c r="E7524"/>
      <c r="F7524"/>
      <c r="G7524"/>
      <c r="H7524"/>
      <c r="I7524"/>
      <c r="J7524"/>
      <c r="K7524"/>
      <c r="L7524"/>
      <c r="M7524"/>
      <c r="N7524"/>
      <c r="O7524"/>
      <c r="P7524"/>
      <c r="Q7524"/>
      <c r="R7524"/>
      <c r="S7524"/>
      <c r="T7524"/>
      <c r="U7524"/>
      <c r="V7524"/>
      <c r="W7524"/>
      <c r="X7524"/>
      <c r="Y7524"/>
      <c r="Z7524"/>
      <c r="AA7524"/>
      <c r="AB7524"/>
      <c r="AC7524"/>
      <c r="AD7524"/>
      <c r="AE7524"/>
      <c r="AF7524"/>
      <c r="AG7524"/>
      <c r="AH7524"/>
      <c r="AI7524"/>
      <c r="AJ7524"/>
      <c r="AK7524"/>
      <c r="AL7524"/>
      <c r="AM7524"/>
      <c r="AN7524"/>
      <c r="AO7524"/>
      <c r="AP7524"/>
      <c r="AQ7524"/>
      <c r="AR7524"/>
      <c r="AS7524"/>
      <c r="AT7524"/>
      <c r="AU7524"/>
      <c r="AV7524"/>
      <c r="AW7524"/>
      <c r="AX7524"/>
      <c r="AY7524"/>
      <c r="AZ7524"/>
      <c r="BA7524"/>
      <c r="BB7524"/>
      <c r="BC7524"/>
      <c r="BD7524"/>
      <c r="BE7524"/>
      <c r="BF7524"/>
      <c r="BG7524"/>
      <c r="BH7524"/>
      <c r="BI7524"/>
      <c r="BJ7524"/>
      <c r="BK7524"/>
      <c r="BL7524"/>
      <c r="BM7524"/>
      <c r="BN7524"/>
      <c r="BO7524"/>
    </row>
    <row r="7525" spans="1:67" ht="15" x14ac:dyDescent="0.25">
      <c r="A7525"/>
      <c r="B7525"/>
      <c r="C7525"/>
      <c r="D7525"/>
      <c r="E7525"/>
      <c r="F7525"/>
      <c r="G7525"/>
      <c r="H7525"/>
      <c r="I7525"/>
      <c r="J7525"/>
      <c r="K7525"/>
      <c r="L7525"/>
      <c r="M7525"/>
      <c r="N7525"/>
      <c r="O7525"/>
      <c r="P7525"/>
      <c r="Q7525"/>
      <c r="R7525"/>
      <c r="S7525"/>
      <c r="T7525"/>
      <c r="U7525"/>
      <c r="V7525"/>
      <c r="W7525"/>
      <c r="X7525"/>
      <c r="Y7525"/>
      <c r="Z7525"/>
      <c r="AA7525"/>
      <c r="AB7525"/>
      <c r="AC7525"/>
      <c r="AD7525"/>
      <c r="AE7525"/>
      <c r="AF7525"/>
      <c r="AG7525"/>
      <c r="AH7525"/>
      <c r="AI7525"/>
      <c r="AJ7525"/>
      <c r="AK7525"/>
      <c r="AL7525"/>
      <c r="AM7525"/>
      <c r="AN7525"/>
      <c r="AO7525"/>
      <c r="AP7525"/>
      <c r="AQ7525"/>
      <c r="AR7525"/>
      <c r="AS7525"/>
      <c r="AT7525"/>
      <c r="AU7525"/>
      <c r="AV7525"/>
      <c r="AW7525"/>
      <c r="AX7525"/>
      <c r="AY7525"/>
      <c r="AZ7525"/>
      <c r="BA7525"/>
      <c r="BB7525"/>
      <c r="BC7525"/>
      <c r="BD7525"/>
      <c r="BE7525"/>
      <c r="BF7525"/>
      <c r="BG7525"/>
      <c r="BH7525"/>
      <c r="BI7525"/>
      <c r="BJ7525"/>
      <c r="BK7525"/>
      <c r="BL7525"/>
      <c r="BM7525"/>
      <c r="BN7525"/>
      <c r="BO7525"/>
    </row>
    <row r="7526" spans="1:67" ht="15" x14ac:dyDescent="0.25">
      <c r="A7526"/>
      <c r="B7526"/>
      <c r="C7526"/>
      <c r="D7526"/>
      <c r="E7526"/>
      <c r="F7526"/>
      <c r="G7526"/>
      <c r="H7526"/>
      <c r="I7526"/>
      <c r="J7526"/>
      <c r="K7526"/>
      <c r="L7526"/>
      <c r="M7526"/>
      <c r="N7526"/>
      <c r="O7526"/>
      <c r="P7526"/>
      <c r="Q7526"/>
      <c r="R7526"/>
      <c r="S7526"/>
      <c r="T7526"/>
      <c r="U7526"/>
      <c r="V7526"/>
      <c r="W7526"/>
      <c r="X7526"/>
      <c r="Y7526"/>
      <c r="Z7526"/>
      <c r="AA7526"/>
      <c r="AB7526"/>
      <c r="AC7526"/>
      <c r="AD7526"/>
      <c r="AE7526"/>
      <c r="AF7526"/>
      <c r="AG7526"/>
      <c r="AH7526"/>
      <c r="AI7526"/>
      <c r="AJ7526"/>
      <c r="AK7526"/>
      <c r="AL7526"/>
      <c r="AM7526"/>
      <c r="AN7526"/>
      <c r="AO7526"/>
      <c r="AP7526"/>
      <c r="AQ7526"/>
      <c r="AR7526"/>
      <c r="AS7526"/>
      <c r="AT7526"/>
      <c r="AU7526"/>
      <c r="AV7526"/>
      <c r="AW7526"/>
      <c r="AX7526"/>
      <c r="AY7526"/>
      <c r="AZ7526"/>
      <c r="BA7526"/>
      <c r="BB7526"/>
      <c r="BC7526"/>
      <c r="BD7526"/>
      <c r="BE7526"/>
      <c r="BF7526"/>
      <c r="BG7526"/>
      <c r="BH7526"/>
      <c r="BI7526"/>
      <c r="BJ7526"/>
      <c r="BK7526"/>
      <c r="BL7526"/>
      <c r="BM7526"/>
      <c r="BN7526"/>
      <c r="BO7526"/>
    </row>
    <row r="7527" spans="1:67" ht="15" x14ac:dyDescent="0.25">
      <c r="A7527"/>
      <c r="B7527"/>
      <c r="C7527"/>
      <c r="D7527"/>
      <c r="E7527"/>
      <c r="F7527"/>
      <c r="G7527"/>
      <c r="H7527"/>
      <c r="I7527"/>
      <c r="J7527"/>
      <c r="K7527"/>
      <c r="L7527"/>
      <c r="M7527"/>
      <c r="N7527"/>
      <c r="O7527"/>
      <c r="P7527"/>
      <c r="Q7527"/>
      <c r="R7527"/>
      <c r="S7527"/>
      <c r="T7527"/>
      <c r="U7527"/>
      <c r="V7527"/>
      <c r="W7527"/>
      <c r="X7527"/>
      <c r="Y7527"/>
      <c r="Z7527"/>
      <c r="AA7527"/>
      <c r="AB7527"/>
      <c r="AC7527"/>
      <c r="AD7527"/>
      <c r="AE7527"/>
      <c r="AF7527"/>
      <c r="AG7527"/>
      <c r="AH7527"/>
      <c r="AI7527"/>
      <c r="AJ7527"/>
      <c r="AK7527"/>
      <c r="AL7527"/>
      <c r="AM7527"/>
      <c r="AN7527"/>
      <c r="AO7527"/>
      <c r="AP7527"/>
      <c r="AQ7527"/>
      <c r="AR7527"/>
      <c r="AS7527"/>
      <c r="AT7527"/>
      <c r="AU7527"/>
      <c r="AV7527"/>
      <c r="AW7527"/>
      <c r="AX7527"/>
      <c r="AY7527"/>
      <c r="AZ7527"/>
      <c r="BA7527"/>
      <c r="BB7527"/>
      <c r="BC7527"/>
      <c r="BD7527"/>
      <c r="BE7527"/>
      <c r="BF7527"/>
      <c r="BG7527"/>
      <c r="BH7527"/>
      <c r="BI7527"/>
      <c r="BJ7527"/>
      <c r="BK7527"/>
      <c r="BL7527"/>
      <c r="BM7527"/>
      <c r="BN7527"/>
      <c r="BO7527"/>
    </row>
    <row r="7528" spans="1:67" ht="15" x14ac:dyDescent="0.25">
      <c r="A7528"/>
      <c r="B7528"/>
      <c r="C7528"/>
      <c r="D7528"/>
      <c r="E7528"/>
      <c r="F7528"/>
      <c r="G7528"/>
      <c r="H7528"/>
      <c r="I7528"/>
      <c r="J7528"/>
      <c r="K7528"/>
      <c r="L7528"/>
      <c r="M7528"/>
      <c r="N7528"/>
      <c r="O7528"/>
      <c r="P7528"/>
      <c r="Q7528"/>
      <c r="R7528"/>
      <c r="S7528"/>
      <c r="T7528"/>
      <c r="U7528"/>
      <c r="V7528"/>
      <c r="W7528"/>
      <c r="X7528"/>
      <c r="Y7528"/>
      <c r="Z7528"/>
      <c r="AA7528"/>
      <c r="AB7528"/>
      <c r="AC7528"/>
      <c r="AD7528"/>
      <c r="AE7528"/>
      <c r="AF7528"/>
      <c r="AG7528"/>
      <c r="AH7528"/>
      <c r="AI7528"/>
      <c r="AJ7528"/>
      <c r="AK7528"/>
      <c r="AL7528"/>
      <c r="AM7528"/>
      <c r="AN7528"/>
      <c r="AO7528"/>
      <c r="AP7528"/>
      <c r="AQ7528"/>
      <c r="AR7528"/>
      <c r="AS7528"/>
      <c r="AT7528"/>
      <c r="AU7528"/>
      <c r="AV7528"/>
      <c r="AW7528"/>
      <c r="AX7528"/>
      <c r="AY7528"/>
      <c r="AZ7528"/>
      <c r="BA7528"/>
      <c r="BB7528"/>
      <c r="BC7528"/>
      <c r="BD7528"/>
      <c r="BE7528"/>
      <c r="BF7528"/>
      <c r="BG7528"/>
      <c r="BH7528"/>
      <c r="BI7528"/>
      <c r="BJ7528"/>
      <c r="BK7528"/>
      <c r="BL7528"/>
      <c r="BM7528"/>
      <c r="BN7528"/>
      <c r="BO7528"/>
    </row>
    <row r="7529" spans="1:67" ht="15" x14ac:dyDescent="0.25">
      <c r="A7529"/>
      <c r="B7529"/>
      <c r="C7529"/>
      <c r="D7529"/>
      <c r="E7529"/>
      <c r="F7529"/>
      <c r="G7529"/>
      <c r="H7529"/>
      <c r="I7529"/>
      <c r="J7529"/>
      <c r="K7529"/>
      <c r="L7529"/>
      <c r="M7529"/>
      <c r="N7529"/>
      <c r="O7529"/>
      <c r="P7529"/>
      <c r="Q7529"/>
      <c r="R7529"/>
      <c r="S7529"/>
      <c r="T7529"/>
      <c r="U7529"/>
      <c r="V7529"/>
      <c r="W7529"/>
      <c r="X7529"/>
      <c r="Y7529"/>
      <c r="Z7529"/>
      <c r="AA7529"/>
      <c r="AB7529"/>
      <c r="AC7529"/>
      <c r="AD7529"/>
      <c r="AE7529"/>
      <c r="AF7529"/>
      <c r="AG7529"/>
      <c r="AH7529"/>
      <c r="AI7529"/>
      <c r="AJ7529"/>
      <c r="AK7529"/>
      <c r="AL7529"/>
      <c r="AM7529"/>
      <c r="AN7529"/>
      <c r="AO7529"/>
      <c r="AP7529"/>
      <c r="AQ7529"/>
      <c r="AR7529"/>
      <c r="AS7529"/>
      <c r="AT7529"/>
      <c r="AU7529"/>
      <c r="AV7529"/>
      <c r="AW7529"/>
      <c r="AX7529"/>
      <c r="AY7529"/>
      <c r="AZ7529"/>
      <c r="BA7529"/>
      <c r="BB7529"/>
      <c r="BC7529"/>
      <c r="BD7529"/>
      <c r="BE7529"/>
      <c r="BF7529"/>
      <c r="BG7529"/>
      <c r="BH7529"/>
      <c r="BI7529"/>
      <c r="BJ7529"/>
      <c r="BK7529"/>
      <c r="BL7529"/>
      <c r="BM7529"/>
      <c r="BN7529"/>
      <c r="BO7529"/>
    </row>
    <row r="7530" spans="1:67" ht="15" x14ac:dyDescent="0.25">
      <c r="A7530"/>
      <c r="B7530"/>
      <c r="C7530"/>
      <c r="D7530"/>
      <c r="E7530"/>
      <c r="F7530"/>
      <c r="G7530"/>
      <c r="H7530"/>
      <c r="I7530"/>
      <c r="J7530"/>
      <c r="K7530"/>
      <c r="L7530"/>
      <c r="M7530"/>
      <c r="N7530"/>
      <c r="O7530"/>
      <c r="P7530"/>
      <c r="Q7530"/>
      <c r="R7530"/>
      <c r="S7530"/>
      <c r="T7530"/>
      <c r="U7530"/>
      <c r="V7530"/>
      <c r="W7530"/>
      <c r="X7530"/>
      <c r="Y7530"/>
      <c r="Z7530"/>
      <c r="AA7530"/>
      <c r="AB7530"/>
      <c r="AC7530"/>
      <c r="AD7530"/>
      <c r="AE7530"/>
      <c r="AF7530"/>
      <c r="AG7530"/>
      <c r="AH7530"/>
      <c r="AI7530"/>
      <c r="AJ7530"/>
      <c r="AK7530"/>
      <c r="AL7530"/>
      <c r="AM7530"/>
      <c r="AN7530"/>
      <c r="AO7530"/>
      <c r="AP7530"/>
      <c r="AQ7530"/>
      <c r="AR7530"/>
      <c r="AS7530"/>
      <c r="AT7530"/>
      <c r="AU7530"/>
      <c r="AV7530"/>
      <c r="AW7530"/>
      <c r="AX7530"/>
      <c r="AY7530"/>
      <c r="AZ7530"/>
      <c r="BA7530"/>
      <c r="BB7530"/>
      <c r="BC7530"/>
      <c r="BD7530"/>
      <c r="BE7530"/>
      <c r="BF7530"/>
      <c r="BG7530"/>
      <c r="BH7530"/>
      <c r="BI7530"/>
      <c r="BJ7530"/>
      <c r="BK7530"/>
      <c r="BL7530"/>
      <c r="BM7530"/>
      <c r="BN7530"/>
      <c r="BO7530"/>
    </row>
    <row r="7531" spans="1:67" ht="15" x14ac:dyDescent="0.25">
      <c r="A7531"/>
      <c r="B7531"/>
      <c r="C7531"/>
      <c r="D7531"/>
      <c r="E7531"/>
      <c r="F7531"/>
      <c r="G7531"/>
      <c r="H7531"/>
      <c r="I7531"/>
      <c r="J7531"/>
      <c r="K7531"/>
      <c r="L7531"/>
      <c r="M7531"/>
      <c r="N7531"/>
      <c r="O7531"/>
      <c r="P7531"/>
      <c r="Q7531"/>
      <c r="R7531"/>
      <c r="S7531"/>
      <c r="T7531"/>
      <c r="U7531"/>
      <c r="V7531"/>
      <c r="W7531"/>
      <c r="X7531"/>
      <c r="Y7531"/>
      <c r="Z7531"/>
      <c r="AA7531"/>
      <c r="AB7531"/>
      <c r="AC7531"/>
      <c r="AD7531"/>
      <c r="AE7531"/>
      <c r="AF7531"/>
      <c r="AG7531"/>
      <c r="AH7531"/>
      <c r="AI7531"/>
      <c r="AJ7531"/>
      <c r="AK7531"/>
      <c r="AL7531"/>
      <c r="AM7531"/>
      <c r="AN7531"/>
      <c r="AO7531"/>
      <c r="AP7531"/>
      <c r="AQ7531"/>
      <c r="AR7531"/>
      <c r="AS7531"/>
      <c r="AT7531"/>
      <c r="AU7531"/>
      <c r="AV7531"/>
      <c r="AW7531"/>
      <c r="AX7531"/>
      <c r="AY7531"/>
      <c r="AZ7531"/>
      <c r="BA7531"/>
      <c r="BB7531"/>
      <c r="BC7531"/>
      <c r="BD7531"/>
      <c r="BE7531"/>
      <c r="BF7531"/>
      <c r="BG7531"/>
      <c r="BH7531"/>
      <c r="BI7531"/>
      <c r="BJ7531"/>
      <c r="BK7531"/>
      <c r="BL7531"/>
      <c r="BM7531"/>
      <c r="BN7531"/>
      <c r="BO7531"/>
    </row>
    <row r="7532" spans="1:67" ht="15" x14ac:dyDescent="0.25">
      <c r="A7532"/>
      <c r="B7532"/>
      <c r="C7532"/>
      <c r="D7532"/>
      <c r="E7532"/>
      <c r="F7532"/>
      <c r="G7532"/>
      <c r="H7532"/>
      <c r="I7532"/>
      <c r="J7532"/>
      <c r="K7532"/>
      <c r="L7532"/>
      <c r="M7532"/>
      <c r="N7532"/>
      <c r="O7532"/>
      <c r="P7532"/>
      <c r="Q7532"/>
      <c r="R7532"/>
      <c r="S7532"/>
      <c r="T7532"/>
      <c r="U7532"/>
      <c r="V7532"/>
      <c r="W7532"/>
      <c r="X7532"/>
      <c r="Y7532"/>
      <c r="Z7532"/>
      <c r="AA7532"/>
      <c r="AB7532"/>
      <c r="AC7532"/>
      <c r="AD7532"/>
      <c r="AE7532"/>
      <c r="AF7532"/>
      <c r="AG7532"/>
      <c r="AH7532"/>
      <c r="AI7532"/>
      <c r="AJ7532"/>
      <c r="AK7532"/>
      <c r="AL7532"/>
      <c r="AM7532"/>
      <c r="AN7532"/>
      <c r="AO7532"/>
      <c r="AP7532"/>
      <c r="AQ7532"/>
      <c r="AR7532"/>
      <c r="AS7532"/>
      <c r="AT7532"/>
      <c r="AU7532"/>
      <c r="AV7532"/>
      <c r="AW7532"/>
      <c r="AX7532"/>
      <c r="AY7532"/>
      <c r="AZ7532"/>
      <c r="BA7532"/>
      <c r="BB7532"/>
      <c r="BC7532"/>
      <c r="BD7532"/>
      <c r="BE7532"/>
      <c r="BF7532"/>
      <c r="BG7532"/>
      <c r="BH7532"/>
      <c r="BI7532"/>
      <c r="BJ7532"/>
      <c r="BK7532"/>
      <c r="BL7532"/>
      <c r="BM7532"/>
      <c r="BN7532"/>
      <c r="BO7532"/>
    </row>
    <row r="7533" spans="1:67" ht="15" x14ac:dyDescent="0.25">
      <c r="A7533"/>
      <c r="B7533"/>
      <c r="C7533"/>
      <c r="D7533"/>
      <c r="E7533"/>
      <c r="F7533"/>
      <c r="G7533"/>
      <c r="H7533"/>
      <c r="I7533"/>
      <c r="J7533"/>
      <c r="K7533"/>
      <c r="L7533"/>
      <c r="M7533"/>
      <c r="N7533"/>
      <c r="O7533"/>
      <c r="P7533"/>
      <c r="Q7533"/>
      <c r="R7533"/>
      <c r="S7533"/>
      <c r="T7533"/>
      <c r="U7533"/>
      <c r="V7533"/>
      <c r="W7533"/>
      <c r="X7533"/>
      <c r="Y7533"/>
      <c r="Z7533"/>
      <c r="AA7533"/>
      <c r="AB7533"/>
      <c r="AC7533"/>
      <c r="AD7533"/>
      <c r="AE7533"/>
      <c r="AF7533"/>
      <c r="AG7533"/>
      <c r="AH7533"/>
      <c r="AI7533"/>
      <c r="AJ7533"/>
      <c r="AK7533"/>
      <c r="AL7533"/>
      <c r="AM7533"/>
      <c r="AN7533"/>
      <c r="AO7533"/>
      <c r="AP7533"/>
      <c r="AQ7533"/>
      <c r="AR7533"/>
      <c r="AS7533"/>
      <c r="AT7533"/>
      <c r="AU7533"/>
      <c r="AV7533"/>
      <c r="AW7533"/>
      <c r="AX7533"/>
      <c r="AY7533"/>
      <c r="AZ7533"/>
      <c r="BA7533"/>
      <c r="BB7533"/>
      <c r="BC7533"/>
      <c r="BD7533"/>
      <c r="BE7533"/>
      <c r="BF7533"/>
      <c r="BG7533"/>
      <c r="BH7533"/>
      <c r="BI7533"/>
      <c r="BJ7533"/>
      <c r="BK7533"/>
      <c r="BL7533"/>
      <c r="BM7533"/>
      <c r="BN7533"/>
      <c r="BO7533"/>
    </row>
    <row r="7534" spans="1:67" ht="15" x14ac:dyDescent="0.25">
      <c r="A7534"/>
      <c r="B7534"/>
      <c r="C7534"/>
      <c r="D7534"/>
      <c r="E7534"/>
      <c r="F7534"/>
      <c r="G7534"/>
      <c r="H7534"/>
      <c r="I7534"/>
      <c r="J7534"/>
      <c r="K7534"/>
      <c r="L7534"/>
      <c r="M7534"/>
      <c r="N7534"/>
      <c r="O7534"/>
      <c r="P7534"/>
      <c r="Q7534"/>
      <c r="R7534"/>
      <c r="S7534"/>
      <c r="T7534"/>
      <c r="U7534"/>
      <c r="V7534"/>
      <c r="W7534"/>
      <c r="X7534"/>
      <c r="Y7534"/>
      <c r="Z7534"/>
      <c r="AA7534"/>
      <c r="AB7534"/>
      <c r="AC7534"/>
      <c r="AD7534"/>
      <c r="AE7534"/>
      <c r="AF7534"/>
      <c r="AG7534"/>
      <c r="AH7534"/>
      <c r="AI7534"/>
      <c r="AJ7534"/>
      <c r="AK7534"/>
      <c r="AL7534"/>
      <c r="AM7534"/>
      <c r="AN7534"/>
      <c r="AO7534"/>
      <c r="AP7534"/>
      <c r="AQ7534"/>
      <c r="AR7534"/>
      <c r="AS7534"/>
      <c r="AT7534"/>
      <c r="AU7534"/>
      <c r="AV7534"/>
      <c r="AW7534"/>
      <c r="AX7534"/>
      <c r="AY7534"/>
      <c r="AZ7534"/>
      <c r="BA7534"/>
      <c r="BB7534"/>
      <c r="BC7534"/>
      <c r="BD7534"/>
      <c r="BE7534"/>
      <c r="BF7534"/>
      <c r="BG7534"/>
      <c r="BH7534"/>
      <c r="BI7534"/>
      <c r="BJ7534"/>
      <c r="BK7534"/>
      <c r="BL7534"/>
      <c r="BM7534"/>
      <c r="BN7534"/>
      <c r="BO7534"/>
    </row>
    <row r="7535" spans="1:67" ht="15" x14ac:dyDescent="0.25">
      <c r="A7535"/>
      <c r="B7535"/>
      <c r="C7535"/>
      <c r="D7535"/>
      <c r="E7535"/>
      <c r="F7535"/>
      <c r="G7535"/>
      <c r="H7535"/>
      <c r="I7535"/>
      <c r="J7535"/>
      <c r="K7535"/>
      <c r="L7535"/>
      <c r="M7535"/>
      <c r="N7535"/>
      <c r="O7535"/>
      <c r="P7535"/>
      <c r="Q7535"/>
      <c r="R7535"/>
      <c r="S7535"/>
      <c r="T7535"/>
      <c r="U7535"/>
      <c r="V7535"/>
      <c r="W7535"/>
      <c r="X7535"/>
      <c r="Y7535"/>
      <c r="Z7535"/>
      <c r="AA7535"/>
      <c r="AB7535"/>
      <c r="AC7535"/>
      <c r="AD7535"/>
      <c r="AE7535"/>
      <c r="AF7535"/>
      <c r="AG7535"/>
      <c r="AH7535"/>
      <c r="AI7535"/>
      <c r="AJ7535"/>
      <c r="AK7535"/>
      <c r="AL7535"/>
      <c r="AM7535"/>
      <c r="AN7535"/>
      <c r="AO7535"/>
      <c r="AP7535"/>
      <c r="AQ7535"/>
      <c r="AR7535"/>
      <c r="AS7535"/>
      <c r="AT7535"/>
      <c r="AU7535"/>
      <c r="AV7535"/>
      <c r="AW7535"/>
      <c r="AX7535"/>
      <c r="AY7535"/>
      <c r="AZ7535"/>
      <c r="BA7535"/>
      <c r="BB7535"/>
      <c r="BC7535"/>
      <c r="BD7535"/>
      <c r="BE7535"/>
      <c r="BF7535"/>
      <c r="BG7535"/>
      <c r="BH7535"/>
      <c r="BI7535"/>
      <c r="BJ7535"/>
      <c r="BK7535"/>
      <c r="BL7535"/>
      <c r="BM7535"/>
      <c r="BN7535"/>
      <c r="BO7535"/>
    </row>
    <row r="7536" spans="1:67" ht="15" x14ac:dyDescent="0.25">
      <c r="A7536"/>
      <c r="B7536"/>
      <c r="C7536"/>
      <c r="D7536"/>
      <c r="E7536"/>
      <c r="F7536"/>
      <c r="G7536"/>
      <c r="H7536"/>
      <c r="I7536"/>
      <c r="J7536"/>
      <c r="K7536"/>
      <c r="L7536"/>
      <c r="M7536"/>
      <c r="N7536"/>
      <c r="O7536"/>
      <c r="P7536"/>
      <c r="Q7536"/>
      <c r="R7536"/>
      <c r="S7536"/>
      <c r="T7536"/>
      <c r="U7536"/>
      <c r="V7536"/>
      <c r="W7536"/>
      <c r="X7536"/>
      <c r="Y7536"/>
      <c r="Z7536"/>
      <c r="AA7536"/>
      <c r="AB7536"/>
      <c r="AC7536"/>
      <c r="AD7536"/>
      <c r="AE7536"/>
      <c r="AF7536"/>
      <c r="AG7536"/>
      <c r="AH7536"/>
      <c r="AI7536"/>
      <c r="AJ7536"/>
      <c r="AK7536"/>
      <c r="AL7536"/>
      <c r="AM7536"/>
      <c r="AN7536"/>
      <c r="AO7536"/>
      <c r="AP7536"/>
      <c r="AQ7536"/>
      <c r="AR7536"/>
      <c r="AS7536"/>
      <c r="AT7536"/>
      <c r="AU7536"/>
      <c r="AV7536"/>
      <c r="AW7536"/>
      <c r="AX7536"/>
      <c r="AY7536"/>
      <c r="AZ7536"/>
      <c r="BA7536"/>
      <c r="BB7536"/>
      <c r="BC7536"/>
      <c r="BD7536"/>
      <c r="BE7536"/>
      <c r="BF7536"/>
      <c r="BG7536"/>
      <c r="BH7536"/>
      <c r="BI7536"/>
      <c r="BJ7536"/>
      <c r="BK7536"/>
      <c r="BL7536"/>
      <c r="BM7536"/>
      <c r="BN7536"/>
      <c r="BO7536"/>
    </row>
    <row r="7537" spans="1:67" ht="15" x14ac:dyDescent="0.25">
      <c r="A7537"/>
      <c r="B7537"/>
      <c r="C7537"/>
      <c r="D7537"/>
      <c r="E7537"/>
      <c r="F7537"/>
      <c r="G7537"/>
      <c r="H7537"/>
      <c r="I7537"/>
      <c r="J7537"/>
      <c r="K7537"/>
      <c r="L7537"/>
      <c r="M7537"/>
      <c r="N7537"/>
      <c r="O7537"/>
      <c r="P7537"/>
      <c r="Q7537"/>
      <c r="R7537"/>
      <c r="S7537"/>
      <c r="T7537"/>
      <c r="U7537"/>
      <c r="V7537"/>
      <c r="W7537"/>
      <c r="X7537"/>
      <c r="Y7537"/>
      <c r="Z7537"/>
      <c r="AA7537"/>
      <c r="AB7537"/>
      <c r="AC7537"/>
      <c r="AD7537"/>
      <c r="AE7537"/>
      <c r="AF7537"/>
      <c r="AG7537"/>
      <c r="AH7537"/>
      <c r="AI7537"/>
      <c r="AJ7537"/>
      <c r="AK7537"/>
      <c r="AL7537"/>
      <c r="AM7537"/>
      <c r="AN7537"/>
      <c r="AO7537"/>
      <c r="AP7537"/>
      <c r="AQ7537"/>
      <c r="AR7537"/>
      <c r="AS7537"/>
      <c r="AT7537"/>
      <c r="AU7537"/>
      <c r="AV7537"/>
      <c r="AW7537"/>
      <c r="AX7537"/>
      <c r="AY7537"/>
      <c r="AZ7537"/>
      <c r="BA7537"/>
      <c r="BB7537"/>
      <c r="BC7537"/>
      <c r="BD7537"/>
      <c r="BE7537"/>
      <c r="BF7537"/>
      <c r="BG7537"/>
      <c r="BH7537"/>
      <c r="BI7537"/>
      <c r="BJ7537"/>
      <c r="BK7537"/>
      <c r="BL7537"/>
      <c r="BM7537"/>
      <c r="BN7537"/>
      <c r="BO7537"/>
    </row>
    <row r="7538" spans="1:67" ht="15" x14ac:dyDescent="0.25">
      <c r="A7538"/>
      <c r="B7538"/>
      <c r="C7538"/>
      <c r="D7538"/>
      <c r="E7538"/>
      <c r="F7538"/>
      <c r="G7538"/>
      <c r="H7538"/>
      <c r="I7538"/>
      <c r="J7538"/>
      <c r="K7538"/>
      <c r="L7538"/>
      <c r="M7538"/>
      <c r="N7538"/>
      <c r="O7538"/>
      <c r="P7538"/>
      <c r="Q7538"/>
      <c r="R7538"/>
      <c r="S7538"/>
      <c r="T7538"/>
      <c r="U7538"/>
      <c r="V7538"/>
      <c r="W7538"/>
      <c r="X7538"/>
      <c r="Y7538"/>
      <c r="Z7538"/>
      <c r="AA7538"/>
      <c r="AB7538"/>
      <c r="AC7538"/>
      <c r="AD7538"/>
      <c r="AE7538"/>
      <c r="AF7538"/>
      <c r="AG7538"/>
      <c r="AH7538"/>
      <c r="AI7538"/>
      <c r="AJ7538"/>
      <c r="AK7538"/>
      <c r="AL7538"/>
      <c r="AM7538"/>
      <c r="AN7538"/>
      <c r="AO7538"/>
      <c r="AP7538"/>
      <c r="AQ7538"/>
      <c r="AR7538"/>
      <c r="AS7538"/>
      <c r="AT7538"/>
      <c r="AU7538"/>
      <c r="AV7538"/>
      <c r="AW7538"/>
      <c r="AX7538"/>
      <c r="AY7538"/>
      <c r="AZ7538"/>
      <c r="BA7538"/>
      <c r="BB7538"/>
      <c r="BC7538"/>
      <c r="BD7538"/>
      <c r="BE7538"/>
      <c r="BF7538"/>
      <c r="BG7538"/>
      <c r="BH7538"/>
      <c r="BI7538"/>
      <c r="BJ7538"/>
      <c r="BK7538"/>
      <c r="BL7538"/>
      <c r="BM7538"/>
      <c r="BN7538"/>
      <c r="BO7538"/>
    </row>
    <row r="7539" spans="1:67" ht="15" x14ac:dyDescent="0.25">
      <c r="A7539"/>
      <c r="B7539"/>
      <c r="C7539"/>
      <c r="D7539"/>
      <c r="E7539"/>
      <c r="F7539"/>
      <c r="G7539"/>
      <c r="H7539"/>
      <c r="I7539"/>
      <c r="J7539"/>
      <c r="K7539"/>
      <c r="L7539"/>
      <c r="M7539"/>
      <c r="N7539"/>
      <c r="O7539"/>
      <c r="P7539"/>
      <c r="Q7539"/>
      <c r="R7539"/>
      <c r="S7539"/>
      <c r="T7539"/>
      <c r="U7539"/>
      <c r="V7539"/>
      <c r="W7539"/>
      <c r="X7539"/>
      <c r="Y7539"/>
      <c r="Z7539"/>
      <c r="AA7539"/>
      <c r="AB7539"/>
      <c r="AC7539"/>
      <c r="AD7539"/>
      <c r="AE7539"/>
      <c r="AF7539"/>
      <c r="AG7539"/>
      <c r="AH7539"/>
      <c r="AI7539"/>
      <c r="AJ7539"/>
      <c r="AK7539"/>
      <c r="AL7539"/>
      <c r="AM7539"/>
      <c r="AN7539"/>
      <c r="AO7539"/>
      <c r="AP7539"/>
      <c r="AQ7539"/>
      <c r="AR7539"/>
      <c r="AS7539"/>
      <c r="AT7539"/>
      <c r="AU7539"/>
      <c r="AV7539"/>
      <c r="AW7539"/>
      <c r="AX7539"/>
      <c r="AY7539"/>
      <c r="AZ7539"/>
      <c r="BA7539"/>
      <c r="BB7539"/>
      <c r="BC7539"/>
      <c r="BD7539"/>
      <c r="BE7539"/>
      <c r="BF7539"/>
      <c r="BG7539"/>
      <c r="BH7539"/>
      <c r="BI7539"/>
      <c r="BJ7539"/>
      <c r="BK7539"/>
      <c r="BL7539"/>
      <c r="BM7539"/>
      <c r="BN7539"/>
      <c r="BO7539"/>
    </row>
    <row r="7540" spans="1:67" ht="15" x14ac:dyDescent="0.25">
      <c r="A7540"/>
      <c r="B7540"/>
      <c r="C7540"/>
      <c r="D7540"/>
      <c r="E7540"/>
      <c r="F7540"/>
      <c r="G7540"/>
      <c r="H7540"/>
      <c r="I7540"/>
      <c r="J7540"/>
      <c r="K7540"/>
      <c r="L7540"/>
      <c r="M7540"/>
      <c r="N7540"/>
      <c r="O7540"/>
      <c r="P7540"/>
      <c r="Q7540"/>
      <c r="R7540"/>
      <c r="S7540"/>
      <c r="T7540"/>
      <c r="U7540"/>
      <c r="V7540"/>
      <c r="W7540"/>
      <c r="X7540"/>
      <c r="Y7540"/>
      <c r="Z7540"/>
      <c r="AA7540"/>
      <c r="AB7540"/>
      <c r="AC7540"/>
      <c r="AD7540"/>
      <c r="AE7540"/>
      <c r="AF7540"/>
      <c r="AG7540"/>
      <c r="AH7540"/>
      <c r="AI7540"/>
      <c r="AJ7540"/>
      <c r="AK7540"/>
      <c r="AL7540"/>
      <c r="AM7540"/>
      <c r="AN7540"/>
      <c r="AO7540"/>
      <c r="AP7540"/>
      <c r="AQ7540"/>
      <c r="AR7540"/>
      <c r="AS7540"/>
      <c r="AT7540"/>
      <c r="AU7540"/>
      <c r="AV7540"/>
      <c r="AW7540"/>
      <c r="AX7540"/>
      <c r="AY7540"/>
      <c r="AZ7540"/>
      <c r="BA7540"/>
      <c r="BB7540"/>
      <c r="BC7540"/>
      <c r="BD7540"/>
      <c r="BE7540"/>
      <c r="BF7540"/>
      <c r="BG7540"/>
      <c r="BH7540"/>
      <c r="BI7540"/>
      <c r="BJ7540"/>
      <c r="BK7540"/>
      <c r="BL7540"/>
      <c r="BM7540"/>
      <c r="BN7540"/>
      <c r="BO7540"/>
    </row>
    <row r="7541" spans="1:67" ht="15" x14ac:dyDescent="0.25">
      <c r="A7541"/>
      <c r="B7541"/>
      <c r="C7541"/>
      <c r="D7541"/>
      <c r="E7541"/>
      <c r="F7541"/>
      <c r="G7541"/>
      <c r="H7541"/>
      <c r="I7541"/>
      <c r="J7541"/>
      <c r="K7541"/>
      <c r="L7541"/>
      <c r="M7541"/>
      <c r="N7541"/>
      <c r="O7541"/>
      <c r="P7541"/>
      <c r="Q7541"/>
      <c r="R7541"/>
      <c r="S7541"/>
      <c r="T7541"/>
      <c r="U7541"/>
      <c r="V7541"/>
      <c r="W7541"/>
      <c r="X7541"/>
      <c r="Y7541"/>
      <c r="Z7541"/>
      <c r="AA7541"/>
      <c r="AB7541"/>
      <c r="AC7541"/>
      <c r="AD7541"/>
      <c r="AE7541"/>
      <c r="AF7541"/>
      <c r="AG7541"/>
      <c r="AH7541"/>
      <c r="AI7541"/>
      <c r="AJ7541"/>
      <c r="AK7541"/>
      <c r="AL7541"/>
      <c r="AM7541"/>
      <c r="AN7541"/>
      <c r="AO7541"/>
      <c r="AP7541"/>
      <c r="AQ7541"/>
      <c r="AR7541"/>
      <c r="AS7541"/>
      <c r="AT7541"/>
      <c r="AU7541"/>
      <c r="AV7541"/>
      <c r="AW7541"/>
      <c r="AX7541"/>
      <c r="AY7541"/>
      <c r="AZ7541"/>
      <c r="BA7541"/>
      <c r="BB7541"/>
      <c r="BC7541"/>
      <c r="BD7541"/>
      <c r="BE7541"/>
      <c r="BF7541"/>
      <c r="BG7541"/>
      <c r="BH7541"/>
      <c r="BI7541"/>
      <c r="BJ7541"/>
      <c r="BK7541"/>
      <c r="BL7541"/>
      <c r="BM7541"/>
      <c r="BN7541"/>
      <c r="BO7541"/>
    </row>
    <row r="7542" spans="1:67" ht="15" x14ac:dyDescent="0.25">
      <c r="A7542"/>
      <c r="B7542"/>
      <c r="C7542"/>
      <c r="D7542"/>
      <c r="E7542"/>
      <c r="F7542"/>
      <c r="G7542"/>
      <c r="H7542"/>
      <c r="I7542"/>
      <c r="J7542"/>
      <c r="K7542"/>
      <c r="L7542"/>
      <c r="M7542"/>
      <c r="N7542"/>
      <c r="O7542"/>
      <c r="P7542"/>
      <c r="Q7542"/>
      <c r="R7542"/>
      <c r="S7542"/>
      <c r="T7542"/>
      <c r="U7542"/>
      <c r="V7542"/>
      <c r="W7542"/>
      <c r="X7542"/>
      <c r="Y7542"/>
      <c r="Z7542"/>
      <c r="AA7542"/>
      <c r="AB7542"/>
      <c r="AC7542"/>
      <c r="AD7542"/>
      <c r="AE7542"/>
      <c r="AF7542"/>
      <c r="AG7542"/>
      <c r="AH7542"/>
      <c r="AI7542"/>
      <c r="AJ7542"/>
      <c r="AK7542"/>
      <c r="AL7542"/>
      <c r="AM7542"/>
      <c r="AN7542"/>
      <c r="AO7542"/>
      <c r="AP7542"/>
      <c r="AQ7542"/>
      <c r="AR7542"/>
      <c r="AS7542"/>
      <c r="AT7542"/>
      <c r="AU7542"/>
      <c r="AV7542"/>
      <c r="AW7542"/>
      <c r="AX7542"/>
      <c r="AY7542"/>
      <c r="AZ7542"/>
      <c r="BA7542"/>
      <c r="BB7542"/>
      <c r="BC7542"/>
      <c r="BD7542"/>
      <c r="BE7542"/>
      <c r="BF7542"/>
      <c r="BG7542"/>
      <c r="BH7542"/>
      <c r="BI7542"/>
      <c r="BJ7542"/>
      <c r="BK7542"/>
      <c r="BL7542"/>
      <c r="BM7542"/>
      <c r="BN7542"/>
      <c r="BO7542"/>
    </row>
    <row r="7543" spans="1:67" ht="15" x14ac:dyDescent="0.25">
      <c r="A7543"/>
      <c r="B7543"/>
      <c r="C7543"/>
      <c r="D7543"/>
      <c r="E7543"/>
      <c r="F7543"/>
      <c r="G7543"/>
      <c r="H7543"/>
      <c r="I7543"/>
      <c r="J7543"/>
      <c r="K7543"/>
      <c r="L7543"/>
      <c r="M7543"/>
      <c r="N7543"/>
      <c r="O7543"/>
      <c r="P7543"/>
      <c r="Q7543"/>
      <c r="R7543"/>
      <c r="S7543"/>
      <c r="T7543"/>
      <c r="U7543"/>
      <c r="V7543"/>
      <c r="W7543"/>
      <c r="X7543"/>
      <c r="Y7543"/>
      <c r="Z7543"/>
      <c r="AA7543"/>
      <c r="AB7543"/>
      <c r="AC7543"/>
      <c r="AD7543"/>
      <c r="AE7543"/>
      <c r="AF7543"/>
      <c r="AG7543"/>
      <c r="AH7543"/>
      <c r="AI7543"/>
      <c r="AJ7543"/>
      <c r="AK7543"/>
      <c r="AL7543"/>
      <c r="AM7543"/>
      <c r="AN7543"/>
      <c r="AO7543"/>
      <c r="AP7543"/>
      <c r="AQ7543"/>
      <c r="AR7543"/>
      <c r="AS7543"/>
      <c r="AT7543"/>
      <c r="AU7543"/>
      <c r="AV7543"/>
      <c r="AW7543"/>
      <c r="AX7543"/>
      <c r="AY7543"/>
      <c r="AZ7543"/>
      <c r="BA7543"/>
      <c r="BB7543"/>
      <c r="BC7543"/>
      <c r="BD7543"/>
      <c r="BE7543"/>
      <c r="BF7543"/>
      <c r="BG7543"/>
      <c r="BH7543"/>
      <c r="BI7543"/>
      <c r="BJ7543"/>
      <c r="BK7543"/>
      <c r="BL7543"/>
      <c r="BM7543"/>
      <c r="BN7543"/>
      <c r="BO7543"/>
    </row>
    <row r="7544" spans="1:67" ht="15" x14ac:dyDescent="0.25">
      <c r="A7544"/>
      <c r="B7544"/>
      <c r="C7544"/>
      <c r="D7544"/>
      <c r="E7544"/>
      <c r="F7544"/>
      <c r="G7544"/>
      <c r="H7544"/>
      <c r="I7544"/>
      <c r="J7544"/>
      <c r="K7544"/>
      <c r="L7544"/>
      <c r="M7544"/>
      <c r="N7544"/>
      <c r="O7544"/>
      <c r="P7544"/>
      <c r="Q7544"/>
      <c r="R7544"/>
      <c r="S7544"/>
      <c r="T7544"/>
      <c r="U7544"/>
      <c r="V7544"/>
      <c r="W7544"/>
      <c r="X7544"/>
      <c r="Y7544"/>
      <c r="Z7544"/>
      <c r="AA7544"/>
      <c r="AB7544"/>
      <c r="AC7544"/>
      <c r="AD7544"/>
      <c r="AE7544"/>
      <c r="AF7544"/>
      <c r="AG7544"/>
      <c r="AH7544"/>
      <c r="AI7544"/>
      <c r="AJ7544"/>
      <c r="AK7544"/>
      <c r="AL7544"/>
      <c r="AM7544"/>
      <c r="AN7544"/>
      <c r="AO7544"/>
      <c r="AP7544"/>
      <c r="AQ7544"/>
      <c r="AR7544"/>
      <c r="AS7544"/>
      <c r="AT7544"/>
      <c r="AU7544"/>
      <c r="AV7544"/>
      <c r="AW7544"/>
      <c r="AX7544"/>
      <c r="AY7544"/>
      <c r="AZ7544"/>
      <c r="BA7544"/>
      <c r="BB7544"/>
      <c r="BC7544"/>
      <c r="BD7544"/>
      <c r="BE7544"/>
      <c r="BF7544"/>
      <c r="BG7544"/>
      <c r="BH7544"/>
      <c r="BI7544"/>
      <c r="BJ7544"/>
      <c r="BK7544"/>
      <c r="BL7544"/>
      <c r="BM7544"/>
      <c r="BN7544"/>
      <c r="BO7544"/>
    </row>
    <row r="7545" spans="1:67" ht="15" x14ac:dyDescent="0.25">
      <c r="A7545"/>
      <c r="B7545"/>
      <c r="C7545"/>
      <c r="D7545"/>
      <c r="E7545"/>
      <c r="F7545"/>
      <c r="G7545"/>
      <c r="H7545"/>
      <c r="I7545"/>
      <c r="J7545"/>
      <c r="K7545"/>
      <c r="L7545"/>
      <c r="M7545"/>
      <c r="N7545"/>
      <c r="O7545"/>
      <c r="P7545"/>
      <c r="Q7545"/>
      <c r="R7545"/>
      <c r="S7545"/>
      <c r="T7545"/>
      <c r="U7545"/>
      <c r="V7545"/>
      <c r="W7545"/>
      <c r="X7545"/>
      <c r="Y7545"/>
      <c r="Z7545"/>
      <c r="AA7545"/>
      <c r="AB7545"/>
      <c r="AC7545"/>
      <c r="AD7545"/>
      <c r="AE7545"/>
      <c r="AF7545"/>
      <c r="AG7545"/>
      <c r="AH7545"/>
      <c r="AI7545"/>
      <c r="AJ7545"/>
      <c r="AK7545"/>
      <c r="AL7545"/>
      <c r="AM7545"/>
      <c r="AN7545"/>
      <c r="AO7545"/>
      <c r="AP7545"/>
      <c r="AQ7545"/>
      <c r="AR7545"/>
      <c r="AS7545"/>
      <c r="AT7545"/>
      <c r="AU7545"/>
      <c r="AV7545"/>
      <c r="AW7545"/>
      <c r="AX7545"/>
      <c r="AY7545"/>
      <c r="AZ7545"/>
      <c r="BA7545"/>
      <c r="BB7545"/>
      <c r="BC7545"/>
      <c r="BD7545"/>
      <c r="BE7545"/>
      <c r="BF7545"/>
      <c r="BG7545"/>
      <c r="BH7545"/>
      <c r="BI7545"/>
      <c r="BJ7545"/>
      <c r="BK7545"/>
      <c r="BL7545"/>
      <c r="BM7545"/>
      <c r="BN7545"/>
      <c r="BO7545"/>
    </row>
    <row r="7546" spans="1:67" ht="15" x14ac:dyDescent="0.25">
      <c r="A7546"/>
      <c r="B7546"/>
      <c r="C7546"/>
      <c r="D7546"/>
      <c r="E7546"/>
      <c r="F7546"/>
      <c r="G7546"/>
      <c r="H7546"/>
      <c r="I7546"/>
      <c r="J7546"/>
      <c r="K7546"/>
      <c r="L7546"/>
      <c r="M7546"/>
      <c r="N7546"/>
      <c r="O7546"/>
      <c r="P7546"/>
      <c r="Q7546"/>
      <c r="R7546"/>
      <c r="S7546"/>
      <c r="T7546"/>
      <c r="U7546"/>
      <c r="V7546"/>
      <c r="W7546"/>
      <c r="X7546"/>
      <c r="Y7546"/>
      <c r="Z7546"/>
      <c r="AA7546"/>
      <c r="AB7546"/>
      <c r="AC7546"/>
      <c r="AD7546"/>
      <c r="AE7546"/>
      <c r="AF7546"/>
      <c r="AG7546"/>
      <c r="AH7546"/>
      <c r="AI7546"/>
      <c r="AJ7546"/>
      <c r="AK7546"/>
      <c r="AL7546"/>
      <c r="AM7546"/>
      <c r="AN7546"/>
      <c r="AO7546"/>
      <c r="AP7546"/>
      <c r="AQ7546"/>
      <c r="AR7546"/>
      <c r="AS7546"/>
      <c r="AT7546"/>
      <c r="AU7546"/>
      <c r="AV7546"/>
      <c r="AW7546"/>
      <c r="AX7546"/>
      <c r="AY7546"/>
      <c r="AZ7546"/>
      <c r="BA7546"/>
      <c r="BB7546"/>
      <c r="BC7546"/>
      <c r="BD7546"/>
      <c r="BE7546"/>
      <c r="BF7546"/>
      <c r="BG7546"/>
      <c r="BH7546"/>
      <c r="BI7546"/>
      <c r="BJ7546"/>
      <c r="BK7546"/>
      <c r="BL7546"/>
      <c r="BM7546"/>
      <c r="BN7546"/>
      <c r="BO7546"/>
    </row>
    <row r="7547" spans="1:67" ht="15" x14ac:dyDescent="0.25">
      <c r="A7547"/>
      <c r="B7547"/>
      <c r="C7547"/>
      <c r="D7547"/>
      <c r="E7547"/>
      <c r="F7547"/>
      <c r="G7547"/>
      <c r="H7547"/>
      <c r="I7547"/>
      <c r="J7547"/>
      <c r="K7547"/>
      <c r="L7547"/>
      <c r="M7547"/>
      <c r="N7547"/>
      <c r="O7547"/>
      <c r="P7547"/>
      <c r="Q7547"/>
      <c r="R7547"/>
      <c r="S7547"/>
      <c r="T7547"/>
      <c r="U7547"/>
      <c r="V7547"/>
      <c r="W7547"/>
      <c r="X7547"/>
      <c r="Y7547"/>
      <c r="Z7547"/>
      <c r="AA7547"/>
      <c r="AB7547"/>
      <c r="AC7547"/>
      <c r="AD7547"/>
      <c r="AE7547"/>
      <c r="AF7547"/>
      <c r="AG7547"/>
      <c r="AH7547"/>
      <c r="AI7547"/>
      <c r="AJ7547"/>
      <c r="AK7547"/>
      <c r="AL7547"/>
      <c r="AM7547"/>
      <c r="AN7547"/>
      <c r="AO7547"/>
      <c r="AP7547"/>
      <c r="AQ7547"/>
      <c r="AR7547"/>
      <c r="AS7547"/>
      <c r="AT7547"/>
      <c r="AU7547"/>
      <c r="AV7547"/>
      <c r="AW7547"/>
      <c r="AX7547"/>
      <c r="AY7547"/>
      <c r="AZ7547"/>
      <c r="BA7547"/>
      <c r="BB7547"/>
      <c r="BC7547"/>
      <c r="BD7547"/>
      <c r="BE7547"/>
      <c r="BF7547"/>
      <c r="BG7547"/>
      <c r="BH7547"/>
      <c r="BI7547"/>
      <c r="BJ7547"/>
      <c r="BK7547"/>
      <c r="BL7547"/>
      <c r="BM7547"/>
      <c r="BN7547"/>
      <c r="BO7547"/>
    </row>
    <row r="7548" spans="1:67" ht="15" x14ac:dyDescent="0.25">
      <c r="A7548"/>
      <c r="B7548"/>
      <c r="C7548"/>
      <c r="D7548"/>
      <c r="E7548"/>
      <c r="F7548"/>
      <c r="G7548"/>
      <c r="H7548"/>
      <c r="I7548"/>
      <c r="J7548"/>
      <c r="K7548"/>
      <c r="L7548"/>
      <c r="M7548"/>
      <c r="N7548"/>
      <c r="O7548"/>
      <c r="P7548"/>
      <c r="Q7548"/>
      <c r="R7548"/>
      <c r="S7548"/>
      <c r="T7548"/>
      <c r="U7548"/>
      <c r="V7548"/>
      <c r="W7548"/>
      <c r="X7548"/>
      <c r="Y7548"/>
      <c r="Z7548"/>
      <c r="AA7548"/>
      <c r="AB7548"/>
      <c r="AC7548"/>
      <c r="AD7548"/>
      <c r="AE7548"/>
      <c r="AF7548"/>
      <c r="AG7548"/>
      <c r="AH7548"/>
      <c r="AI7548"/>
      <c r="AJ7548"/>
      <c r="AK7548"/>
      <c r="AL7548"/>
      <c r="AM7548"/>
      <c r="AN7548"/>
      <c r="AO7548"/>
      <c r="AP7548"/>
      <c r="AQ7548"/>
      <c r="AR7548"/>
      <c r="AS7548"/>
      <c r="AT7548"/>
      <c r="AU7548"/>
      <c r="AV7548"/>
      <c r="AW7548"/>
      <c r="AX7548"/>
      <c r="AY7548"/>
      <c r="AZ7548"/>
      <c r="BA7548"/>
      <c r="BB7548"/>
      <c r="BC7548"/>
      <c r="BD7548"/>
      <c r="BE7548"/>
      <c r="BF7548"/>
      <c r="BG7548"/>
      <c r="BH7548"/>
      <c r="BI7548"/>
      <c r="BJ7548"/>
      <c r="BK7548"/>
      <c r="BL7548"/>
      <c r="BM7548"/>
      <c r="BN7548"/>
      <c r="BO7548"/>
    </row>
    <row r="7549" spans="1:67" ht="15" x14ac:dyDescent="0.25">
      <c r="A7549"/>
      <c r="B7549"/>
      <c r="C7549"/>
      <c r="D7549"/>
      <c r="E7549"/>
      <c r="F7549"/>
      <c r="G7549"/>
      <c r="H7549"/>
      <c r="I7549"/>
      <c r="J7549"/>
      <c r="K7549"/>
      <c r="L7549"/>
      <c r="M7549"/>
      <c r="N7549"/>
      <c r="O7549"/>
      <c r="P7549"/>
      <c r="Q7549"/>
      <c r="R7549"/>
      <c r="S7549"/>
      <c r="T7549"/>
      <c r="U7549"/>
      <c r="V7549"/>
      <c r="W7549"/>
      <c r="X7549"/>
      <c r="Y7549"/>
      <c r="Z7549"/>
      <c r="AA7549"/>
      <c r="AB7549"/>
      <c r="AC7549"/>
      <c r="AD7549"/>
      <c r="AE7549"/>
      <c r="AF7549"/>
      <c r="AG7549"/>
      <c r="AH7549"/>
      <c r="AI7549"/>
      <c r="AJ7549"/>
      <c r="AK7549"/>
      <c r="AL7549"/>
      <c r="AM7549"/>
      <c r="AN7549"/>
      <c r="AO7549"/>
      <c r="AP7549"/>
      <c r="AQ7549"/>
      <c r="AR7549"/>
      <c r="AS7549"/>
      <c r="AT7549"/>
      <c r="AU7549"/>
      <c r="AV7549"/>
      <c r="AW7549"/>
      <c r="AX7549"/>
      <c r="AY7549"/>
      <c r="AZ7549"/>
      <c r="BA7549"/>
      <c r="BB7549"/>
      <c r="BC7549"/>
      <c r="BD7549"/>
      <c r="BE7549"/>
      <c r="BF7549"/>
      <c r="BG7549"/>
      <c r="BH7549"/>
      <c r="BI7549"/>
      <c r="BJ7549"/>
      <c r="BK7549"/>
      <c r="BL7549"/>
      <c r="BM7549"/>
      <c r="BN7549"/>
      <c r="BO7549"/>
    </row>
    <row r="7550" spans="1:67" ht="15" x14ac:dyDescent="0.25">
      <c r="A7550"/>
      <c r="B7550"/>
      <c r="C7550"/>
      <c r="D7550"/>
      <c r="E7550"/>
      <c r="F7550"/>
      <c r="G7550"/>
      <c r="H7550"/>
      <c r="I7550"/>
      <c r="J7550"/>
      <c r="K7550"/>
      <c r="L7550"/>
      <c r="M7550"/>
      <c r="N7550"/>
      <c r="O7550"/>
      <c r="P7550"/>
      <c r="Q7550"/>
      <c r="R7550"/>
      <c r="S7550"/>
      <c r="T7550"/>
      <c r="U7550"/>
      <c r="V7550"/>
      <c r="W7550"/>
      <c r="X7550"/>
      <c r="Y7550"/>
      <c r="Z7550"/>
      <c r="AA7550"/>
      <c r="AB7550"/>
      <c r="AC7550"/>
      <c r="AD7550"/>
      <c r="AE7550"/>
      <c r="AF7550"/>
      <c r="AG7550"/>
      <c r="AH7550"/>
      <c r="AI7550"/>
      <c r="AJ7550"/>
      <c r="AK7550"/>
      <c r="AL7550"/>
      <c r="AM7550"/>
      <c r="AN7550"/>
      <c r="AO7550"/>
      <c r="AP7550"/>
      <c r="AQ7550"/>
      <c r="AR7550"/>
      <c r="AS7550"/>
      <c r="AT7550"/>
      <c r="AU7550"/>
      <c r="AV7550"/>
      <c r="AW7550"/>
      <c r="AX7550"/>
      <c r="AY7550"/>
      <c r="AZ7550"/>
      <c r="BA7550"/>
      <c r="BB7550"/>
      <c r="BC7550"/>
      <c r="BD7550"/>
      <c r="BE7550"/>
      <c r="BF7550"/>
      <c r="BG7550"/>
      <c r="BH7550"/>
      <c r="BI7550"/>
      <c r="BJ7550"/>
      <c r="BK7550"/>
      <c r="BL7550"/>
      <c r="BM7550"/>
      <c r="BN7550"/>
      <c r="BO7550"/>
    </row>
    <row r="7551" spans="1:67" ht="15" x14ac:dyDescent="0.25">
      <c r="A7551"/>
      <c r="B7551"/>
      <c r="C7551"/>
      <c r="D7551"/>
      <c r="E7551"/>
      <c r="F7551"/>
      <c r="G7551"/>
      <c r="H7551"/>
      <c r="I7551"/>
      <c r="J7551"/>
      <c r="K7551"/>
      <c r="L7551"/>
      <c r="M7551"/>
      <c r="N7551"/>
      <c r="O7551"/>
      <c r="P7551"/>
      <c r="Q7551"/>
      <c r="R7551"/>
      <c r="S7551"/>
      <c r="T7551"/>
      <c r="U7551"/>
      <c r="V7551"/>
      <c r="W7551"/>
      <c r="X7551"/>
      <c r="Y7551"/>
      <c r="Z7551"/>
      <c r="AA7551"/>
      <c r="AB7551"/>
      <c r="AC7551"/>
      <c r="AD7551"/>
      <c r="AE7551"/>
      <c r="AF7551"/>
      <c r="AG7551"/>
      <c r="AH7551"/>
      <c r="AI7551"/>
      <c r="AJ7551"/>
      <c r="AK7551"/>
      <c r="AL7551"/>
      <c r="AM7551"/>
      <c r="AN7551"/>
      <c r="AO7551"/>
      <c r="AP7551"/>
      <c r="AQ7551"/>
      <c r="AR7551"/>
      <c r="AS7551"/>
      <c r="AT7551"/>
      <c r="AU7551"/>
      <c r="AV7551"/>
      <c r="AW7551"/>
      <c r="AX7551"/>
      <c r="AY7551"/>
      <c r="AZ7551"/>
      <c r="BA7551"/>
      <c r="BB7551"/>
      <c r="BC7551"/>
      <c r="BD7551"/>
      <c r="BE7551"/>
      <c r="BF7551"/>
      <c r="BG7551"/>
      <c r="BH7551"/>
      <c r="BI7551"/>
      <c r="BJ7551"/>
      <c r="BK7551"/>
      <c r="BL7551"/>
      <c r="BM7551"/>
      <c r="BN7551"/>
      <c r="BO7551"/>
    </row>
    <row r="7552" spans="1:67" ht="15" x14ac:dyDescent="0.25">
      <c r="A7552"/>
      <c r="B7552"/>
      <c r="C7552"/>
      <c r="D7552"/>
      <c r="E7552"/>
      <c r="F7552"/>
      <c r="G7552"/>
      <c r="H7552"/>
      <c r="I7552"/>
      <c r="J7552"/>
      <c r="K7552"/>
      <c r="L7552"/>
      <c r="M7552"/>
      <c r="N7552"/>
      <c r="O7552"/>
      <c r="P7552"/>
      <c r="Q7552"/>
      <c r="R7552"/>
      <c r="S7552"/>
      <c r="T7552"/>
      <c r="U7552"/>
      <c r="V7552"/>
      <c r="W7552"/>
      <c r="X7552"/>
      <c r="Y7552"/>
      <c r="Z7552"/>
      <c r="AA7552"/>
      <c r="AB7552"/>
      <c r="AC7552"/>
      <c r="AD7552"/>
      <c r="AE7552"/>
      <c r="AF7552"/>
      <c r="AG7552"/>
      <c r="AH7552"/>
      <c r="AI7552"/>
      <c r="AJ7552"/>
      <c r="AK7552"/>
      <c r="AL7552"/>
      <c r="AM7552"/>
      <c r="AN7552"/>
      <c r="AO7552"/>
      <c r="AP7552"/>
      <c r="AQ7552"/>
      <c r="AR7552"/>
      <c r="AS7552"/>
      <c r="AT7552"/>
      <c r="AU7552"/>
      <c r="AV7552"/>
      <c r="AW7552"/>
      <c r="AX7552"/>
      <c r="AY7552"/>
      <c r="AZ7552"/>
      <c r="BA7552"/>
      <c r="BB7552"/>
      <c r="BC7552"/>
      <c r="BD7552"/>
      <c r="BE7552"/>
      <c r="BF7552"/>
      <c r="BG7552"/>
      <c r="BH7552"/>
      <c r="BI7552"/>
      <c r="BJ7552"/>
      <c r="BK7552"/>
      <c r="BL7552"/>
      <c r="BM7552"/>
      <c r="BN7552"/>
      <c r="BO7552"/>
    </row>
    <row r="7553" spans="1:67" ht="15" x14ac:dyDescent="0.25">
      <c r="A7553"/>
      <c r="B7553"/>
      <c r="C7553"/>
      <c r="D7553"/>
      <c r="E7553"/>
      <c r="F7553"/>
      <c r="G7553"/>
      <c r="H7553"/>
      <c r="I7553"/>
      <c r="J7553"/>
      <c r="K7553"/>
      <c r="L7553"/>
      <c r="M7553"/>
      <c r="N7553"/>
      <c r="O7553"/>
      <c r="P7553"/>
      <c r="Q7553"/>
      <c r="R7553"/>
      <c r="S7553"/>
      <c r="T7553"/>
      <c r="U7553"/>
      <c r="V7553"/>
      <c r="W7553"/>
      <c r="X7553"/>
      <c r="Y7553"/>
      <c r="Z7553"/>
      <c r="AA7553"/>
      <c r="AB7553"/>
      <c r="AC7553"/>
      <c r="AD7553"/>
      <c r="AE7553"/>
      <c r="AF7553"/>
      <c r="AG7553"/>
      <c r="AH7553"/>
      <c r="AI7553"/>
      <c r="AJ7553"/>
      <c r="AK7553"/>
      <c r="AL7553"/>
      <c r="AM7553"/>
      <c r="AN7553"/>
      <c r="AO7553"/>
      <c r="AP7553"/>
      <c r="AQ7553"/>
      <c r="AR7553"/>
      <c r="AS7553"/>
      <c r="AT7553"/>
      <c r="AU7553"/>
      <c r="AV7553"/>
      <c r="AW7553"/>
      <c r="AX7553"/>
      <c r="AY7553"/>
      <c r="AZ7553"/>
      <c r="BA7553"/>
      <c r="BB7553"/>
      <c r="BC7553"/>
      <c r="BD7553"/>
      <c r="BE7553"/>
      <c r="BF7553"/>
      <c r="BG7553"/>
      <c r="BH7553"/>
      <c r="BI7553"/>
      <c r="BJ7553"/>
      <c r="BK7553"/>
      <c r="BL7553"/>
      <c r="BM7553"/>
      <c r="BN7553"/>
      <c r="BO7553"/>
    </row>
    <row r="7554" spans="1:67" ht="15" x14ac:dyDescent="0.25">
      <c r="A7554"/>
      <c r="B7554"/>
      <c r="C7554"/>
      <c r="D7554"/>
      <c r="E7554"/>
      <c r="F7554"/>
      <c r="G7554"/>
      <c r="H7554"/>
      <c r="I7554"/>
      <c r="J7554"/>
      <c r="K7554"/>
      <c r="L7554"/>
      <c r="M7554"/>
      <c r="N7554"/>
      <c r="O7554"/>
      <c r="P7554"/>
      <c r="Q7554"/>
      <c r="R7554"/>
      <c r="S7554"/>
      <c r="T7554"/>
      <c r="U7554"/>
      <c r="V7554"/>
      <c r="W7554"/>
      <c r="X7554"/>
      <c r="Y7554"/>
      <c r="Z7554"/>
      <c r="AA7554"/>
      <c r="AB7554"/>
      <c r="AC7554"/>
      <c r="AD7554"/>
      <c r="AE7554"/>
      <c r="AF7554"/>
      <c r="AG7554"/>
      <c r="AH7554"/>
      <c r="AI7554"/>
      <c r="AJ7554"/>
      <c r="AK7554"/>
      <c r="AL7554"/>
      <c r="AM7554"/>
      <c r="AN7554"/>
      <c r="AO7554"/>
      <c r="AP7554"/>
      <c r="AQ7554"/>
      <c r="AR7554"/>
      <c r="AS7554"/>
      <c r="AT7554"/>
      <c r="AU7554"/>
      <c r="AV7554"/>
      <c r="AW7554"/>
      <c r="AX7554"/>
      <c r="AY7554"/>
      <c r="AZ7554"/>
      <c r="BA7554"/>
      <c r="BB7554"/>
      <c r="BC7554"/>
      <c r="BD7554"/>
      <c r="BE7554"/>
      <c r="BF7554"/>
      <c r="BG7554"/>
      <c r="BH7554"/>
      <c r="BI7554"/>
      <c r="BJ7554"/>
      <c r="BK7554"/>
      <c r="BL7554"/>
      <c r="BM7554"/>
      <c r="BN7554"/>
      <c r="BO7554"/>
    </row>
    <row r="7555" spans="1:67" ht="15" x14ac:dyDescent="0.25">
      <c r="A7555"/>
      <c r="B7555"/>
      <c r="C7555"/>
      <c r="D7555"/>
      <c r="E7555"/>
      <c r="F7555"/>
      <c r="G7555"/>
      <c r="H7555"/>
      <c r="I7555"/>
      <c r="J7555"/>
      <c r="K7555"/>
      <c r="L7555"/>
      <c r="M7555"/>
      <c r="N7555"/>
      <c r="O7555"/>
      <c r="P7555"/>
      <c r="Q7555"/>
      <c r="R7555"/>
      <c r="S7555"/>
      <c r="T7555"/>
      <c r="U7555"/>
      <c r="V7555"/>
      <c r="W7555"/>
      <c r="X7555"/>
      <c r="Y7555"/>
      <c r="Z7555"/>
      <c r="AA7555"/>
      <c r="AB7555"/>
      <c r="AC7555"/>
      <c r="AD7555"/>
      <c r="AE7555"/>
      <c r="AF7555"/>
      <c r="AG7555"/>
      <c r="AH7555"/>
      <c r="AI7555"/>
      <c r="AJ7555"/>
      <c r="AK7555"/>
      <c r="AL7555"/>
      <c r="AM7555"/>
      <c r="AN7555"/>
      <c r="AO7555"/>
      <c r="AP7555"/>
      <c r="AQ7555"/>
      <c r="AR7555"/>
      <c r="AS7555"/>
      <c r="AT7555"/>
      <c r="AU7555"/>
      <c r="AV7555"/>
      <c r="AW7555"/>
      <c r="AX7555"/>
      <c r="AY7555"/>
      <c r="AZ7555"/>
      <c r="BA7555"/>
      <c r="BB7555"/>
      <c r="BC7555"/>
      <c r="BD7555"/>
      <c r="BE7555"/>
      <c r="BF7555"/>
      <c r="BG7555"/>
      <c r="BH7555"/>
      <c r="BI7555"/>
      <c r="BJ7555"/>
      <c r="BK7555"/>
      <c r="BL7555"/>
      <c r="BM7555"/>
      <c r="BN7555"/>
      <c r="BO7555"/>
    </row>
    <row r="7556" spans="1:67" ht="15" x14ac:dyDescent="0.25">
      <c r="A7556"/>
      <c r="B7556"/>
      <c r="C7556"/>
      <c r="D7556"/>
      <c r="E7556"/>
      <c r="F7556"/>
      <c r="G7556"/>
      <c r="H7556"/>
      <c r="I7556"/>
      <c r="J7556"/>
      <c r="K7556"/>
      <c r="L7556"/>
      <c r="M7556"/>
      <c r="N7556"/>
      <c r="O7556"/>
      <c r="P7556"/>
      <c r="Q7556"/>
      <c r="R7556"/>
      <c r="S7556"/>
      <c r="T7556"/>
      <c r="U7556"/>
      <c r="V7556"/>
      <c r="W7556"/>
      <c r="X7556"/>
      <c r="Y7556"/>
      <c r="Z7556"/>
      <c r="AA7556"/>
      <c r="AB7556"/>
      <c r="AC7556"/>
      <c r="AD7556"/>
      <c r="AE7556"/>
      <c r="AF7556"/>
      <c r="AG7556"/>
      <c r="AH7556"/>
      <c r="AI7556"/>
      <c r="AJ7556"/>
      <c r="AK7556"/>
      <c r="AL7556"/>
      <c r="AM7556"/>
      <c r="AN7556"/>
      <c r="AO7556"/>
      <c r="AP7556"/>
      <c r="AQ7556"/>
      <c r="AR7556"/>
      <c r="AS7556"/>
      <c r="AT7556"/>
      <c r="AU7556"/>
      <c r="AV7556"/>
      <c r="AW7556"/>
      <c r="AX7556"/>
      <c r="AY7556"/>
      <c r="AZ7556"/>
      <c r="BA7556"/>
      <c r="BB7556"/>
      <c r="BC7556"/>
      <c r="BD7556"/>
      <c r="BE7556"/>
      <c r="BF7556"/>
      <c r="BG7556"/>
      <c r="BH7556"/>
      <c r="BI7556"/>
      <c r="BJ7556"/>
      <c r="BK7556"/>
      <c r="BL7556"/>
      <c r="BM7556"/>
      <c r="BN7556"/>
      <c r="BO7556"/>
    </row>
    <row r="7557" spans="1:67" ht="15" x14ac:dyDescent="0.25">
      <c r="A7557"/>
      <c r="B7557"/>
      <c r="C7557"/>
      <c r="D7557"/>
      <c r="E7557"/>
      <c r="F7557"/>
      <c r="G7557"/>
      <c r="H7557"/>
      <c r="I7557"/>
      <c r="J7557"/>
      <c r="K7557"/>
      <c r="L7557"/>
      <c r="M7557"/>
      <c r="N7557"/>
      <c r="O7557"/>
      <c r="P7557"/>
      <c r="Q7557"/>
      <c r="R7557"/>
      <c r="S7557"/>
      <c r="T7557"/>
      <c r="U7557"/>
      <c r="V7557"/>
      <c r="W7557"/>
      <c r="X7557"/>
      <c r="Y7557"/>
      <c r="Z7557"/>
      <c r="AA7557"/>
      <c r="AB7557"/>
      <c r="AC7557"/>
      <c r="AD7557"/>
      <c r="AE7557"/>
      <c r="AF7557"/>
      <c r="AG7557"/>
      <c r="AH7557"/>
      <c r="AI7557"/>
      <c r="AJ7557"/>
      <c r="AK7557"/>
      <c r="AL7557"/>
      <c r="AM7557"/>
      <c r="AN7557"/>
      <c r="AO7557"/>
      <c r="AP7557"/>
      <c r="AQ7557"/>
      <c r="AR7557"/>
      <c r="AS7557"/>
      <c r="AT7557"/>
      <c r="AU7557"/>
      <c r="AV7557"/>
      <c r="AW7557"/>
      <c r="AX7557"/>
      <c r="AY7557"/>
      <c r="AZ7557"/>
      <c r="BA7557"/>
      <c r="BB7557"/>
      <c r="BC7557"/>
      <c r="BD7557"/>
      <c r="BE7557"/>
      <c r="BF7557"/>
      <c r="BG7557"/>
      <c r="BH7557"/>
      <c r="BI7557"/>
      <c r="BJ7557"/>
      <c r="BK7557"/>
      <c r="BL7557"/>
      <c r="BM7557"/>
      <c r="BN7557"/>
      <c r="BO7557"/>
    </row>
    <row r="7558" spans="1:67" ht="15" x14ac:dyDescent="0.25">
      <c r="A7558"/>
      <c r="B7558"/>
      <c r="C7558"/>
      <c r="D7558"/>
      <c r="E7558"/>
      <c r="F7558"/>
      <c r="G7558"/>
      <c r="H7558"/>
      <c r="I7558"/>
      <c r="J7558"/>
      <c r="K7558"/>
      <c r="L7558"/>
      <c r="M7558"/>
      <c r="N7558"/>
      <c r="O7558"/>
      <c r="P7558"/>
      <c r="Q7558"/>
      <c r="R7558"/>
      <c r="S7558"/>
      <c r="T7558"/>
      <c r="U7558"/>
      <c r="V7558"/>
      <c r="W7558"/>
      <c r="X7558"/>
      <c r="Y7558"/>
      <c r="Z7558"/>
      <c r="AA7558"/>
      <c r="AB7558"/>
      <c r="AC7558"/>
      <c r="AD7558"/>
      <c r="AE7558"/>
      <c r="AF7558"/>
      <c r="AG7558"/>
      <c r="AH7558"/>
      <c r="AI7558"/>
      <c r="AJ7558"/>
      <c r="AK7558"/>
      <c r="AL7558"/>
      <c r="AM7558"/>
      <c r="AN7558"/>
      <c r="AO7558"/>
      <c r="AP7558"/>
      <c r="AQ7558"/>
      <c r="AR7558"/>
      <c r="AS7558"/>
      <c r="AT7558"/>
      <c r="AU7558"/>
      <c r="AV7558"/>
      <c r="AW7558"/>
      <c r="AX7558"/>
      <c r="AY7558"/>
      <c r="AZ7558"/>
      <c r="BA7558"/>
      <c r="BB7558"/>
      <c r="BC7558"/>
      <c r="BD7558"/>
      <c r="BE7558"/>
      <c r="BF7558"/>
      <c r="BG7558"/>
      <c r="BH7558"/>
      <c r="BI7558"/>
      <c r="BJ7558"/>
      <c r="BK7558"/>
      <c r="BL7558"/>
      <c r="BM7558"/>
      <c r="BN7558"/>
      <c r="BO7558"/>
    </row>
    <row r="7559" spans="1:67" ht="15" x14ac:dyDescent="0.25">
      <c r="A7559"/>
      <c r="B7559"/>
      <c r="C7559"/>
      <c r="D7559"/>
      <c r="E7559"/>
      <c r="F7559"/>
      <c r="G7559"/>
      <c r="H7559"/>
      <c r="I7559"/>
      <c r="J7559"/>
      <c r="K7559"/>
      <c r="L7559"/>
      <c r="M7559"/>
      <c r="N7559"/>
      <c r="O7559"/>
      <c r="P7559"/>
      <c r="Q7559"/>
      <c r="R7559"/>
      <c r="S7559"/>
      <c r="T7559"/>
      <c r="U7559"/>
      <c r="V7559"/>
      <c r="W7559"/>
      <c r="X7559"/>
      <c r="Y7559"/>
      <c r="Z7559"/>
      <c r="AA7559"/>
      <c r="AB7559"/>
      <c r="AC7559"/>
      <c r="AD7559"/>
      <c r="AE7559"/>
      <c r="AF7559"/>
      <c r="AG7559"/>
      <c r="AH7559"/>
      <c r="AI7559"/>
      <c r="AJ7559"/>
      <c r="AK7559"/>
      <c r="AL7559"/>
      <c r="AM7559"/>
      <c r="AN7559"/>
      <c r="AO7559"/>
      <c r="AP7559"/>
      <c r="AQ7559"/>
      <c r="AR7559"/>
      <c r="AS7559"/>
      <c r="AT7559"/>
      <c r="AU7559"/>
      <c r="AV7559"/>
      <c r="AW7559"/>
      <c r="AX7559"/>
      <c r="AY7559"/>
      <c r="AZ7559"/>
      <c r="BA7559"/>
      <c r="BB7559"/>
      <c r="BC7559"/>
      <c r="BD7559"/>
      <c r="BE7559"/>
      <c r="BF7559"/>
      <c r="BG7559"/>
      <c r="BH7559"/>
      <c r="BI7559"/>
      <c r="BJ7559"/>
      <c r="BK7559"/>
      <c r="BL7559"/>
      <c r="BM7559"/>
      <c r="BN7559"/>
      <c r="BO7559"/>
    </row>
    <row r="7560" spans="1:67" ht="15" x14ac:dyDescent="0.25">
      <c r="A7560"/>
      <c r="B7560"/>
      <c r="C7560"/>
      <c r="D7560"/>
      <c r="E7560"/>
      <c r="F7560"/>
      <c r="G7560"/>
      <c r="H7560"/>
      <c r="I7560"/>
      <c r="J7560"/>
      <c r="K7560"/>
      <c r="L7560"/>
      <c r="M7560"/>
      <c r="N7560"/>
      <c r="O7560"/>
      <c r="P7560"/>
      <c r="Q7560"/>
      <c r="R7560"/>
      <c r="S7560"/>
      <c r="T7560"/>
      <c r="U7560"/>
      <c r="V7560"/>
      <c r="W7560"/>
      <c r="X7560"/>
      <c r="Y7560"/>
      <c r="Z7560"/>
      <c r="AA7560"/>
      <c r="AB7560"/>
      <c r="AC7560"/>
      <c r="AD7560"/>
      <c r="AE7560"/>
      <c r="AF7560"/>
      <c r="AG7560"/>
      <c r="AH7560"/>
      <c r="AI7560"/>
      <c r="AJ7560"/>
      <c r="AK7560"/>
      <c r="AL7560"/>
      <c r="AM7560"/>
      <c r="AN7560"/>
      <c r="AO7560"/>
      <c r="AP7560"/>
      <c r="AQ7560"/>
      <c r="AR7560"/>
      <c r="AS7560"/>
      <c r="AT7560"/>
      <c r="AU7560"/>
      <c r="AV7560"/>
      <c r="AW7560"/>
      <c r="AX7560"/>
      <c r="AY7560"/>
      <c r="AZ7560"/>
      <c r="BA7560"/>
      <c r="BB7560"/>
      <c r="BC7560"/>
      <c r="BD7560"/>
      <c r="BE7560"/>
      <c r="BF7560"/>
      <c r="BG7560"/>
      <c r="BH7560"/>
      <c r="BI7560"/>
      <c r="BJ7560"/>
      <c r="BK7560"/>
      <c r="BL7560"/>
      <c r="BM7560"/>
      <c r="BN7560"/>
      <c r="BO7560"/>
    </row>
    <row r="7561" spans="1:67" ht="15" x14ac:dyDescent="0.25">
      <c r="A7561"/>
      <c r="B7561"/>
      <c r="C7561"/>
      <c r="D7561"/>
      <c r="E7561"/>
      <c r="F7561"/>
      <c r="G7561"/>
      <c r="H7561"/>
      <c r="I7561"/>
      <c r="J7561"/>
      <c r="K7561"/>
      <c r="L7561"/>
      <c r="M7561"/>
      <c r="N7561"/>
      <c r="O7561"/>
      <c r="P7561"/>
      <c r="Q7561"/>
      <c r="R7561"/>
      <c r="S7561"/>
      <c r="T7561"/>
      <c r="U7561"/>
      <c r="V7561"/>
      <c r="W7561"/>
      <c r="X7561"/>
      <c r="Y7561"/>
      <c r="Z7561"/>
      <c r="AA7561"/>
      <c r="AB7561"/>
      <c r="AC7561"/>
      <c r="AD7561"/>
      <c r="AE7561"/>
      <c r="AF7561"/>
      <c r="AG7561"/>
      <c r="AH7561"/>
      <c r="AI7561"/>
      <c r="AJ7561"/>
      <c r="AK7561"/>
      <c r="AL7561"/>
      <c r="AM7561"/>
      <c r="AN7561"/>
      <c r="AO7561"/>
      <c r="AP7561"/>
      <c r="AQ7561"/>
      <c r="AR7561"/>
      <c r="AS7561"/>
      <c r="AT7561"/>
      <c r="AU7561"/>
      <c r="AV7561"/>
      <c r="AW7561"/>
      <c r="AX7561"/>
      <c r="AY7561"/>
      <c r="AZ7561"/>
      <c r="BA7561"/>
      <c r="BB7561"/>
      <c r="BC7561"/>
      <c r="BD7561"/>
      <c r="BE7561"/>
      <c r="BF7561"/>
      <c r="BG7561"/>
      <c r="BH7561"/>
      <c r="BI7561"/>
      <c r="BJ7561"/>
      <c r="BK7561"/>
      <c r="BL7561"/>
      <c r="BM7561"/>
      <c r="BN7561"/>
      <c r="BO7561"/>
    </row>
    <row r="7562" spans="1:67" ht="15" x14ac:dyDescent="0.25">
      <c r="A7562"/>
      <c r="B7562"/>
      <c r="C7562"/>
      <c r="D7562"/>
      <c r="E7562"/>
      <c r="F7562"/>
      <c r="G7562"/>
      <c r="H7562"/>
      <c r="I7562"/>
      <c r="J7562"/>
      <c r="K7562"/>
      <c r="L7562"/>
      <c r="M7562"/>
      <c r="N7562"/>
      <c r="O7562"/>
      <c r="P7562"/>
      <c r="Q7562"/>
      <c r="R7562"/>
      <c r="S7562"/>
      <c r="T7562"/>
      <c r="U7562"/>
      <c r="V7562"/>
      <c r="W7562"/>
      <c r="X7562"/>
      <c r="Y7562"/>
      <c r="Z7562"/>
      <c r="AA7562"/>
      <c r="AB7562"/>
      <c r="AC7562"/>
      <c r="AD7562"/>
      <c r="AE7562"/>
      <c r="AF7562"/>
      <c r="AG7562"/>
      <c r="AH7562"/>
      <c r="AI7562"/>
      <c r="AJ7562"/>
      <c r="AK7562"/>
      <c r="AL7562"/>
      <c r="AM7562"/>
      <c r="AN7562"/>
      <c r="AO7562"/>
      <c r="AP7562"/>
      <c r="AQ7562"/>
      <c r="AR7562"/>
      <c r="AS7562"/>
      <c r="AT7562"/>
      <c r="AU7562"/>
      <c r="AV7562"/>
      <c r="AW7562"/>
      <c r="AX7562"/>
      <c r="AY7562"/>
      <c r="AZ7562"/>
      <c r="BA7562"/>
      <c r="BB7562"/>
      <c r="BC7562"/>
      <c r="BD7562"/>
      <c r="BE7562"/>
      <c r="BF7562"/>
      <c r="BG7562"/>
      <c r="BH7562"/>
      <c r="BI7562"/>
      <c r="BJ7562"/>
      <c r="BK7562"/>
      <c r="BL7562"/>
      <c r="BM7562"/>
      <c r="BN7562"/>
      <c r="BO7562"/>
    </row>
    <row r="7563" spans="1:67" ht="15" x14ac:dyDescent="0.25">
      <c r="A7563"/>
      <c r="B7563"/>
      <c r="C7563"/>
      <c r="D7563"/>
      <c r="E7563"/>
      <c r="F7563"/>
      <c r="G7563"/>
      <c r="H7563"/>
      <c r="I7563"/>
      <c r="J7563"/>
      <c r="K7563"/>
      <c r="L7563"/>
      <c r="M7563"/>
      <c r="N7563"/>
      <c r="O7563"/>
      <c r="P7563"/>
      <c r="Q7563"/>
      <c r="R7563"/>
      <c r="S7563"/>
      <c r="T7563"/>
      <c r="U7563"/>
      <c r="V7563"/>
      <c r="W7563"/>
      <c r="X7563"/>
      <c r="Y7563"/>
      <c r="Z7563"/>
      <c r="AA7563"/>
      <c r="AB7563"/>
      <c r="AC7563"/>
      <c r="AD7563"/>
      <c r="AE7563"/>
      <c r="AF7563"/>
      <c r="AG7563"/>
      <c r="AH7563"/>
      <c r="AI7563"/>
      <c r="AJ7563"/>
      <c r="AK7563"/>
      <c r="AL7563"/>
      <c r="AM7563"/>
      <c r="AN7563"/>
      <c r="AO7563"/>
      <c r="AP7563"/>
      <c r="AQ7563"/>
      <c r="AR7563"/>
      <c r="AS7563"/>
      <c r="AT7563"/>
      <c r="AU7563"/>
      <c r="AV7563"/>
      <c r="AW7563"/>
      <c r="AX7563"/>
      <c r="AY7563"/>
      <c r="AZ7563"/>
      <c r="BA7563"/>
      <c r="BB7563"/>
      <c r="BC7563"/>
      <c r="BD7563"/>
      <c r="BE7563"/>
      <c r="BF7563"/>
      <c r="BG7563"/>
      <c r="BH7563"/>
      <c r="BI7563"/>
      <c r="BJ7563"/>
      <c r="BK7563"/>
      <c r="BL7563"/>
      <c r="BM7563"/>
      <c r="BN7563"/>
      <c r="BO7563"/>
    </row>
    <row r="7564" spans="1:67" ht="15" x14ac:dyDescent="0.25">
      <c r="A7564"/>
      <c r="B7564"/>
      <c r="C7564"/>
      <c r="D7564"/>
      <c r="E7564"/>
      <c r="F7564"/>
      <c r="G7564"/>
      <c r="H7564"/>
      <c r="I7564"/>
      <c r="J7564"/>
      <c r="K7564"/>
      <c r="L7564"/>
      <c r="M7564"/>
      <c r="N7564"/>
      <c r="O7564"/>
      <c r="P7564"/>
      <c r="Q7564"/>
      <c r="R7564"/>
      <c r="S7564"/>
      <c r="T7564"/>
      <c r="U7564"/>
      <c r="V7564"/>
      <c r="W7564"/>
      <c r="X7564"/>
      <c r="Y7564"/>
      <c r="Z7564"/>
      <c r="AA7564"/>
      <c r="AB7564"/>
      <c r="AC7564"/>
      <c r="AD7564"/>
      <c r="AE7564"/>
      <c r="AF7564"/>
      <c r="AG7564"/>
      <c r="AH7564"/>
      <c r="AI7564"/>
      <c r="AJ7564"/>
      <c r="AK7564"/>
      <c r="AL7564"/>
      <c r="AM7564"/>
      <c r="AN7564"/>
      <c r="AO7564"/>
      <c r="AP7564"/>
      <c r="AQ7564"/>
      <c r="AR7564"/>
      <c r="AS7564"/>
      <c r="AT7564"/>
      <c r="AU7564"/>
      <c r="AV7564"/>
      <c r="AW7564"/>
      <c r="AX7564"/>
      <c r="AY7564"/>
      <c r="AZ7564"/>
      <c r="BA7564"/>
      <c r="BB7564"/>
      <c r="BC7564"/>
      <c r="BD7564"/>
      <c r="BE7564"/>
      <c r="BF7564"/>
      <c r="BG7564"/>
      <c r="BH7564"/>
      <c r="BI7564"/>
      <c r="BJ7564"/>
      <c r="BK7564"/>
      <c r="BL7564"/>
      <c r="BM7564"/>
      <c r="BN7564"/>
      <c r="BO7564"/>
    </row>
    <row r="7565" spans="1:67" ht="15" x14ac:dyDescent="0.25">
      <c r="A7565"/>
      <c r="B7565"/>
      <c r="C7565"/>
      <c r="D7565"/>
      <c r="E7565"/>
      <c r="F7565"/>
      <c r="G7565"/>
      <c r="H7565"/>
      <c r="I7565"/>
      <c r="J7565"/>
      <c r="K7565"/>
      <c r="L7565"/>
      <c r="M7565"/>
      <c r="N7565"/>
      <c r="O7565"/>
      <c r="P7565"/>
      <c r="Q7565"/>
      <c r="R7565"/>
      <c r="S7565"/>
      <c r="T7565"/>
      <c r="U7565"/>
      <c r="V7565"/>
      <c r="W7565"/>
      <c r="X7565"/>
      <c r="Y7565"/>
      <c r="Z7565"/>
      <c r="AA7565"/>
      <c r="AB7565"/>
      <c r="AC7565"/>
      <c r="AD7565"/>
      <c r="AE7565"/>
      <c r="AF7565"/>
      <c r="AG7565"/>
      <c r="AH7565"/>
      <c r="AI7565"/>
      <c r="AJ7565"/>
      <c r="AK7565"/>
      <c r="AL7565"/>
      <c r="AM7565"/>
      <c r="AN7565"/>
      <c r="AO7565"/>
      <c r="AP7565"/>
      <c r="AQ7565"/>
      <c r="AR7565"/>
      <c r="AS7565"/>
      <c r="AT7565"/>
      <c r="AU7565"/>
      <c r="AV7565"/>
      <c r="AW7565"/>
      <c r="AX7565"/>
      <c r="AY7565"/>
      <c r="AZ7565"/>
      <c r="BA7565"/>
      <c r="BB7565"/>
      <c r="BC7565"/>
      <c r="BD7565"/>
      <c r="BE7565"/>
      <c r="BF7565"/>
      <c r="BG7565"/>
      <c r="BH7565"/>
      <c r="BI7565"/>
      <c r="BJ7565"/>
      <c r="BK7565"/>
      <c r="BL7565"/>
      <c r="BM7565"/>
      <c r="BN7565"/>
      <c r="BO7565"/>
    </row>
    <row r="7566" spans="1:67" ht="15" x14ac:dyDescent="0.25">
      <c r="A7566"/>
      <c r="B7566"/>
      <c r="C7566"/>
      <c r="D7566"/>
      <c r="E7566"/>
      <c r="F7566"/>
      <c r="G7566"/>
      <c r="H7566"/>
      <c r="I7566"/>
      <c r="J7566"/>
      <c r="K7566"/>
      <c r="L7566"/>
      <c r="M7566"/>
      <c r="N7566"/>
      <c r="O7566"/>
      <c r="P7566"/>
      <c r="Q7566"/>
      <c r="R7566"/>
      <c r="S7566"/>
      <c r="T7566"/>
      <c r="U7566"/>
      <c r="V7566"/>
      <c r="W7566"/>
      <c r="X7566"/>
      <c r="Y7566"/>
      <c r="Z7566"/>
      <c r="AA7566"/>
      <c r="AB7566"/>
      <c r="AC7566"/>
      <c r="AD7566"/>
      <c r="AE7566"/>
      <c r="AF7566"/>
      <c r="AG7566"/>
      <c r="AH7566"/>
      <c r="AI7566"/>
      <c r="AJ7566"/>
      <c r="AK7566"/>
      <c r="AL7566"/>
      <c r="AM7566"/>
      <c r="AN7566"/>
      <c r="AO7566"/>
      <c r="AP7566"/>
      <c r="AQ7566"/>
      <c r="AR7566"/>
      <c r="AS7566"/>
      <c r="AT7566"/>
      <c r="AU7566"/>
      <c r="AV7566"/>
      <c r="AW7566"/>
      <c r="AX7566"/>
      <c r="AY7566"/>
      <c r="AZ7566"/>
      <c r="BA7566"/>
      <c r="BB7566"/>
      <c r="BC7566"/>
      <c r="BD7566"/>
      <c r="BE7566"/>
      <c r="BF7566"/>
      <c r="BG7566"/>
      <c r="BH7566"/>
      <c r="BI7566"/>
      <c r="BJ7566"/>
      <c r="BK7566"/>
      <c r="BL7566"/>
      <c r="BM7566"/>
      <c r="BN7566"/>
      <c r="BO7566"/>
    </row>
    <row r="7567" spans="1:67" ht="15" x14ac:dyDescent="0.25">
      <c r="A7567"/>
      <c r="B7567"/>
      <c r="C7567"/>
      <c r="D7567"/>
      <c r="E7567"/>
      <c r="F7567"/>
      <c r="G7567"/>
      <c r="H7567"/>
      <c r="I7567"/>
      <c r="J7567"/>
      <c r="K7567"/>
      <c r="L7567"/>
      <c r="M7567"/>
      <c r="N7567"/>
      <c r="O7567"/>
      <c r="P7567"/>
      <c r="Q7567"/>
      <c r="R7567"/>
      <c r="S7567"/>
      <c r="T7567"/>
      <c r="U7567"/>
      <c r="V7567"/>
      <c r="W7567"/>
      <c r="X7567"/>
      <c r="Y7567"/>
      <c r="Z7567"/>
      <c r="AA7567"/>
      <c r="AB7567"/>
      <c r="AC7567"/>
      <c r="AD7567"/>
      <c r="AE7567"/>
      <c r="AF7567"/>
      <c r="AG7567"/>
      <c r="AH7567"/>
      <c r="AI7567"/>
      <c r="AJ7567"/>
      <c r="AK7567"/>
      <c r="AL7567"/>
      <c r="AM7567"/>
      <c r="AN7567"/>
      <c r="AO7567"/>
      <c r="AP7567"/>
      <c r="AQ7567"/>
      <c r="AR7567"/>
      <c r="AS7567"/>
      <c r="AT7567"/>
      <c r="AU7567"/>
      <c r="AV7567"/>
      <c r="AW7567"/>
      <c r="AX7567"/>
      <c r="AY7567"/>
      <c r="AZ7567"/>
      <c r="BA7567"/>
      <c r="BB7567"/>
      <c r="BC7567"/>
      <c r="BD7567"/>
      <c r="BE7567"/>
      <c r="BF7567"/>
      <c r="BG7567"/>
      <c r="BH7567"/>
      <c r="BI7567"/>
      <c r="BJ7567"/>
      <c r="BK7567"/>
      <c r="BL7567"/>
      <c r="BM7567"/>
      <c r="BN7567"/>
      <c r="BO7567"/>
    </row>
    <row r="7568" spans="1:67" ht="15" x14ac:dyDescent="0.25">
      <c r="A7568"/>
      <c r="B7568"/>
      <c r="C7568"/>
      <c r="D7568"/>
      <c r="E7568"/>
      <c r="F7568"/>
      <c r="G7568"/>
      <c r="H7568"/>
      <c r="I7568"/>
      <c r="J7568"/>
      <c r="K7568"/>
      <c r="L7568"/>
      <c r="M7568"/>
      <c r="N7568"/>
      <c r="O7568"/>
      <c r="P7568"/>
      <c r="Q7568"/>
      <c r="R7568"/>
      <c r="S7568"/>
      <c r="T7568"/>
      <c r="U7568"/>
      <c r="V7568"/>
      <c r="W7568"/>
      <c r="X7568"/>
      <c r="Y7568"/>
      <c r="Z7568"/>
      <c r="AA7568"/>
      <c r="AB7568"/>
      <c r="AC7568"/>
      <c r="AD7568"/>
      <c r="AE7568"/>
      <c r="AF7568"/>
      <c r="AG7568"/>
      <c r="AH7568"/>
      <c r="AI7568"/>
      <c r="AJ7568"/>
      <c r="AK7568"/>
      <c r="AL7568"/>
      <c r="AM7568"/>
      <c r="AN7568"/>
      <c r="AO7568"/>
      <c r="AP7568"/>
      <c r="AQ7568"/>
      <c r="AR7568"/>
      <c r="AS7568"/>
      <c r="AT7568"/>
      <c r="AU7568"/>
      <c r="AV7568"/>
      <c r="AW7568"/>
      <c r="AX7568"/>
      <c r="AY7568"/>
      <c r="AZ7568"/>
      <c r="BA7568"/>
      <c r="BB7568"/>
      <c r="BC7568"/>
      <c r="BD7568"/>
      <c r="BE7568"/>
      <c r="BF7568"/>
      <c r="BG7568"/>
      <c r="BH7568"/>
      <c r="BI7568"/>
      <c r="BJ7568"/>
      <c r="BK7568"/>
      <c r="BL7568"/>
      <c r="BM7568"/>
      <c r="BN7568"/>
      <c r="BO7568"/>
    </row>
    <row r="7569" spans="1:67" ht="15" x14ac:dyDescent="0.25">
      <c r="A7569"/>
      <c r="B7569"/>
      <c r="C7569"/>
      <c r="D7569"/>
      <c r="E7569"/>
      <c r="F7569"/>
      <c r="G7569"/>
      <c r="H7569"/>
      <c r="I7569"/>
      <c r="J7569"/>
      <c r="K7569"/>
      <c r="L7569"/>
      <c r="M7569"/>
      <c r="N7569"/>
      <c r="O7569"/>
      <c r="P7569"/>
      <c r="Q7569"/>
      <c r="R7569"/>
      <c r="S7569"/>
      <c r="T7569"/>
      <c r="U7569"/>
      <c r="V7569"/>
      <c r="W7569"/>
      <c r="X7569"/>
      <c r="Y7569"/>
      <c r="Z7569"/>
      <c r="AA7569"/>
      <c r="AB7569"/>
      <c r="AC7569"/>
      <c r="AD7569"/>
      <c r="AE7569"/>
      <c r="AF7569"/>
      <c r="AG7569"/>
      <c r="AH7569"/>
      <c r="AI7569"/>
      <c r="AJ7569"/>
      <c r="AK7569"/>
      <c r="AL7569"/>
      <c r="AM7569"/>
      <c r="AN7569"/>
      <c r="AO7569"/>
      <c r="AP7569"/>
      <c r="AQ7569"/>
      <c r="AR7569"/>
      <c r="AS7569"/>
      <c r="AT7569"/>
      <c r="AU7569"/>
      <c r="AV7569"/>
      <c r="AW7569"/>
      <c r="AX7569"/>
      <c r="AY7569"/>
      <c r="AZ7569"/>
      <c r="BA7569"/>
      <c r="BB7569"/>
      <c r="BC7569"/>
      <c r="BD7569"/>
      <c r="BE7569"/>
      <c r="BF7569"/>
      <c r="BG7569"/>
      <c r="BH7569"/>
      <c r="BI7569"/>
      <c r="BJ7569"/>
      <c r="BK7569"/>
      <c r="BL7569"/>
      <c r="BM7569"/>
      <c r="BN7569"/>
      <c r="BO7569"/>
    </row>
    <row r="7570" spans="1:67" ht="15" x14ac:dyDescent="0.25">
      <c r="A7570"/>
      <c r="B7570"/>
      <c r="C7570"/>
      <c r="D7570"/>
      <c r="E7570"/>
      <c r="F7570"/>
      <c r="G7570"/>
      <c r="H7570"/>
      <c r="I7570"/>
      <c r="J7570"/>
      <c r="K7570"/>
      <c r="L7570"/>
      <c r="M7570"/>
      <c r="N7570"/>
      <c r="O7570"/>
      <c r="P7570"/>
      <c r="Q7570"/>
      <c r="R7570"/>
      <c r="S7570"/>
      <c r="T7570"/>
      <c r="U7570"/>
      <c r="V7570"/>
      <c r="W7570"/>
      <c r="X7570"/>
      <c r="Y7570"/>
      <c r="Z7570"/>
      <c r="AA7570"/>
      <c r="AB7570"/>
      <c r="AC7570"/>
      <c r="AD7570"/>
      <c r="AE7570"/>
      <c r="AF7570"/>
      <c r="AG7570"/>
      <c r="AH7570"/>
      <c r="AI7570"/>
      <c r="AJ7570"/>
      <c r="AK7570"/>
      <c r="AL7570"/>
      <c r="AM7570"/>
      <c r="AN7570"/>
      <c r="AO7570"/>
      <c r="AP7570"/>
      <c r="AQ7570"/>
      <c r="AR7570"/>
      <c r="AS7570"/>
      <c r="AT7570"/>
      <c r="AU7570"/>
      <c r="AV7570"/>
      <c r="AW7570"/>
      <c r="AX7570"/>
      <c r="AY7570"/>
      <c r="AZ7570"/>
      <c r="BA7570"/>
      <c r="BB7570"/>
      <c r="BC7570"/>
      <c r="BD7570"/>
      <c r="BE7570"/>
      <c r="BF7570"/>
      <c r="BG7570"/>
      <c r="BH7570"/>
      <c r="BI7570"/>
      <c r="BJ7570"/>
      <c r="BK7570"/>
      <c r="BL7570"/>
      <c r="BM7570"/>
      <c r="BN7570"/>
      <c r="BO7570"/>
    </row>
    <row r="7571" spans="1:67" ht="15" x14ac:dyDescent="0.25">
      <c r="A7571"/>
      <c r="B7571"/>
      <c r="C7571"/>
      <c r="D7571"/>
      <c r="E7571"/>
      <c r="F7571"/>
      <c r="G7571"/>
      <c r="H7571"/>
      <c r="I7571"/>
      <c r="J7571"/>
      <c r="K7571"/>
      <c r="L7571"/>
      <c r="M7571"/>
      <c r="N7571"/>
      <c r="O7571"/>
      <c r="P7571"/>
      <c r="Q7571"/>
      <c r="R7571"/>
      <c r="S7571"/>
      <c r="T7571"/>
      <c r="U7571"/>
      <c r="V7571"/>
      <c r="W7571"/>
      <c r="X7571"/>
      <c r="Y7571"/>
      <c r="Z7571"/>
      <c r="AA7571"/>
      <c r="AB7571"/>
      <c r="AC7571"/>
      <c r="AD7571"/>
      <c r="AE7571"/>
      <c r="AF7571"/>
      <c r="AG7571"/>
      <c r="AH7571"/>
      <c r="AI7571"/>
      <c r="AJ7571"/>
      <c r="AK7571"/>
      <c r="AL7571"/>
      <c r="AM7571"/>
      <c r="AN7571"/>
      <c r="AO7571"/>
      <c r="AP7571"/>
      <c r="AQ7571"/>
      <c r="AR7571"/>
      <c r="AS7571"/>
      <c r="AT7571"/>
      <c r="AU7571"/>
      <c r="AV7571"/>
      <c r="AW7571"/>
      <c r="AX7571"/>
      <c r="AY7571"/>
      <c r="AZ7571"/>
      <c r="BA7571"/>
      <c r="BB7571"/>
      <c r="BC7571"/>
      <c r="BD7571"/>
      <c r="BE7571"/>
      <c r="BF7571"/>
      <c r="BG7571"/>
      <c r="BH7571"/>
      <c r="BI7571"/>
      <c r="BJ7571"/>
      <c r="BK7571"/>
      <c r="BL7571"/>
      <c r="BM7571"/>
      <c r="BN7571"/>
      <c r="BO7571"/>
    </row>
    <row r="7572" spans="1:67" ht="15" x14ac:dyDescent="0.25">
      <c r="A7572"/>
      <c r="B7572"/>
      <c r="C7572"/>
      <c r="D7572"/>
      <c r="E7572"/>
      <c r="F7572"/>
      <c r="G7572"/>
      <c r="H7572"/>
      <c r="I7572"/>
      <c r="J7572"/>
      <c r="K7572"/>
      <c r="L7572"/>
      <c r="M7572"/>
      <c r="N7572"/>
      <c r="O7572"/>
      <c r="P7572"/>
      <c r="Q7572"/>
      <c r="R7572"/>
      <c r="S7572"/>
      <c r="T7572"/>
      <c r="U7572"/>
      <c r="V7572"/>
      <c r="W7572"/>
      <c r="X7572"/>
      <c r="Y7572"/>
      <c r="Z7572"/>
      <c r="AA7572"/>
      <c r="AB7572"/>
      <c r="AC7572"/>
      <c r="AD7572"/>
      <c r="AE7572"/>
      <c r="AF7572"/>
      <c r="AG7572"/>
      <c r="AH7572"/>
      <c r="AI7572"/>
      <c r="AJ7572"/>
      <c r="AK7572"/>
      <c r="AL7572"/>
      <c r="AM7572"/>
      <c r="AN7572"/>
      <c r="AO7572"/>
      <c r="AP7572"/>
      <c r="AQ7572"/>
      <c r="AR7572"/>
      <c r="AS7572"/>
      <c r="AT7572"/>
      <c r="AU7572"/>
      <c r="AV7572"/>
      <c r="AW7572"/>
      <c r="AX7572"/>
      <c r="AY7572"/>
      <c r="AZ7572"/>
      <c r="BA7572"/>
      <c r="BB7572"/>
      <c r="BC7572"/>
      <c r="BD7572"/>
      <c r="BE7572"/>
      <c r="BF7572"/>
      <c r="BG7572"/>
      <c r="BH7572"/>
      <c r="BI7572"/>
      <c r="BJ7572"/>
      <c r="BK7572"/>
      <c r="BL7572"/>
      <c r="BM7572"/>
      <c r="BN7572"/>
      <c r="BO7572"/>
    </row>
    <row r="7573" spans="1:67" ht="15" x14ac:dyDescent="0.25">
      <c r="A7573"/>
      <c r="B7573"/>
      <c r="C7573"/>
      <c r="D7573"/>
      <c r="E7573"/>
      <c r="F7573"/>
      <c r="G7573"/>
      <c r="H7573"/>
      <c r="I7573"/>
      <c r="J7573"/>
      <c r="K7573"/>
      <c r="L7573"/>
      <c r="M7573"/>
      <c r="N7573"/>
      <c r="O7573"/>
      <c r="P7573"/>
      <c r="Q7573"/>
      <c r="R7573"/>
      <c r="S7573"/>
      <c r="T7573"/>
      <c r="U7573"/>
      <c r="V7573"/>
      <c r="W7573"/>
      <c r="X7573"/>
      <c r="Y7573"/>
      <c r="Z7573"/>
      <c r="AA7573"/>
      <c r="AB7573"/>
      <c r="AC7573"/>
      <c r="AD7573"/>
      <c r="AE7573"/>
      <c r="AF7573"/>
      <c r="AG7573"/>
      <c r="AH7573"/>
      <c r="AI7573"/>
      <c r="AJ7573"/>
      <c r="AK7573"/>
      <c r="AL7573"/>
      <c r="AM7573"/>
      <c r="AN7573"/>
      <c r="AO7573"/>
      <c r="AP7573"/>
      <c r="AQ7573"/>
      <c r="AR7573"/>
      <c r="AS7573"/>
      <c r="AT7573"/>
      <c r="AU7573"/>
      <c r="AV7573"/>
      <c r="AW7573"/>
      <c r="AX7573"/>
      <c r="AY7573"/>
      <c r="AZ7573"/>
      <c r="BA7573"/>
      <c r="BB7573"/>
      <c r="BC7573"/>
      <c r="BD7573"/>
      <c r="BE7573"/>
      <c r="BF7573"/>
      <c r="BG7573"/>
      <c r="BH7573"/>
      <c r="BI7573"/>
      <c r="BJ7573"/>
      <c r="BK7573"/>
      <c r="BL7573"/>
      <c r="BM7573"/>
      <c r="BN7573"/>
      <c r="BO7573"/>
    </row>
    <row r="7574" spans="1:67" ht="15" x14ac:dyDescent="0.25">
      <c r="A7574"/>
      <c r="B7574"/>
      <c r="C7574"/>
      <c r="D7574"/>
      <c r="E7574"/>
      <c r="F7574"/>
      <c r="G7574"/>
      <c r="H7574"/>
      <c r="I7574"/>
      <c r="J7574"/>
      <c r="K7574"/>
      <c r="L7574"/>
      <c r="M7574"/>
      <c r="N7574"/>
      <c r="O7574"/>
      <c r="P7574"/>
      <c r="Q7574"/>
      <c r="R7574"/>
      <c r="S7574"/>
      <c r="T7574"/>
      <c r="U7574"/>
      <c r="V7574"/>
      <c r="W7574"/>
      <c r="X7574"/>
      <c r="Y7574"/>
      <c r="Z7574"/>
      <c r="AA7574"/>
      <c r="AB7574"/>
      <c r="AC7574"/>
      <c r="AD7574"/>
      <c r="AE7574"/>
      <c r="AF7574"/>
      <c r="AG7574"/>
      <c r="AH7574"/>
      <c r="AI7574"/>
      <c r="AJ7574"/>
      <c r="AK7574"/>
      <c r="AL7574"/>
      <c r="AM7574"/>
      <c r="AN7574"/>
      <c r="AO7574"/>
      <c r="AP7574"/>
      <c r="AQ7574"/>
      <c r="AR7574"/>
      <c r="AS7574"/>
      <c r="AT7574"/>
      <c r="AU7574"/>
      <c r="AV7574"/>
      <c r="AW7574"/>
      <c r="AX7574"/>
      <c r="AY7574"/>
      <c r="AZ7574"/>
      <c r="BA7574"/>
      <c r="BB7574"/>
      <c r="BC7574"/>
      <c r="BD7574"/>
      <c r="BE7574"/>
      <c r="BF7574"/>
      <c r="BG7574"/>
      <c r="BH7574"/>
      <c r="BI7574"/>
      <c r="BJ7574"/>
      <c r="BK7574"/>
      <c r="BL7574"/>
      <c r="BM7574"/>
      <c r="BN7574"/>
      <c r="BO7574"/>
    </row>
    <row r="7575" spans="1:67" ht="15" x14ac:dyDescent="0.25">
      <c r="A7575"/>
      <c r="B7575"/>
      <c r="C7575"/>
      <c r="D7575"/>
      <c r="E7575"/>
      <c r="F7575"/>
      <c r="G7575"/>
      <c r="H7575"/>
      <c r="I7575"/>
      <c r="J7575"/>
      <c r="K7575"/>
      <c r="L7575"/>
      <c r="M7575"/>
      <c r="N7575"/>
      <c r="O7575"/>
      <c r="P7575"/>
      <c r="Q7575"/>
      <c r="R7575"/>
      <c r="S7575"/>
      <c r="T7575"/>
      <c r="U7575"/>
      <c r="V7575"/>
      <c r="W7575"/>
      <c r="X7575"/>
      <c r="Y7575"/>
      <c r="Z7575"/>
      <c r="AA7575"/>
      <c r="AB7575"/>
      <c r="AC7575"/>
      <c r="AD7575"/>
      <c r="AE7575"/>
      <c r="AF7575"/>
      <c r="AG7575"/>
      <c r="AH7575"/>
      <c r="AI7575"/>
      <c r="AJ7575"/>
      <c r="AK7575"/>
      <c r="AL7575"/>
      <c r="AM7575"/>
      <c r="AN7575"/>
      <c r="AO7575"/>
      <c r="AP7575"/>
      <c r="AQ7575"/>
      <c r="AR7575"/>
      <c r="AS7575"/>
      <c r="AT7575"/>
      <c r="AU7575"/>
      <c r="AV7575"/>
      <c r="AW7575"/>
      <c r="AX7575"/>
      <c r="AY7575"/>
      <c r="AZ7575"/>
      <c r="BA7575"/>
      <c r="BB7575"/>
      <c r="BC7575"/>
      <c r="BD7575"/>
      <c r="BE7575"/>
      <c r="BF7575"/>
      <c r="BG7575"/>
      <c r="BH7575"/>
      <c r="BI7575"/>
      <c r="BJ7575"/>
      <c r="BK7575"/>
      <c r="BL7575"/>
      <c r="BM7575"/>
      <c r="BN7575"/>
      <c r="BO7575"/>
    </row>
    <row r="7576" spans="1:67" ht="15" x14ac:dyDescent="0.25">
      <c r="A7576"/>
      <c r="B7576"/>
      <c r="C7576"/>
      <c r="D7576"/>
      <c r="E7576"/>
      <c r="F7576"/>
      <c r="G7576"/>
      <c r="H7576"/>
      <c r="I7576"/>
      <c r="J7576"/>
      <c r="K7576"/>
      <c r="L7576"/>
      <c r="M7576"/>
      <c r="N7576"/>
      <c r="O7576"/>
      <c r="P7576"/>
      <c r="Q7576"/>
      <c r="R7576"/>
      <c r="S7576"/>
      <c r="T7576"/>
      <c r="U7576"/>
      <c r="V7576"/>
      <c r="W7576"/>
      <c r="X7576"/>
      <c r="Y7576"/>
      <c r="Z7576"/>
      <c r="AA7576"/>
      <c r="AB7576"/>
      <c r="AC7576"/>
      <c r="AD7576"/>
      <c r="AE7576"/>
      <c r="AF7576"/>
      <c r="AG7576"/>
      <c r="AH7576"/>
      <c r="AI7576"/>
      <c r="AJ7576"/>
      <c r="AK7576"/>
      <c r="AL7576"/>
      <c r="AM7576"/>
      <c r="AN7576"/>
      <c r="AO7576"/>
      <c r="AP7576"/>
      <c r="AQ7576"/>
      <c r="AR7576"/>
      <c r="AS7576"/>
      <c r="AT7576"/>
      <c r="AU7576"/>
      <c r="AV7576"/>
      <c r="AW7576"/>
      <c r="AX7576"/>
      <c r="AY7576"/>
      <c r="AZ7576"/>
      <c r="BA7576"/>
      <c r="BB7576"/>
      <c r="BC7576"/>
      <c r="BD7576"/>
      <c r="BE7576"/>
      <c r="BF7576"/>
      <c r="BG7576"/>
      <c r="BH7576"/>
      <c r="BI7576"/>
      <c r="BJ7576"/>
      <c r="BK7576"/>
      <c r="BL7576"/>
      <c r="BM7576"/>
      <c r="BN7576"/>
      <c r="BO7576"/>
    </row>
    <row r="7577" spans="1:67" ht="15" x14ac:dyDescent="0.25">
      <c r="A7577"/>
      <c r="B7577"/>
      <c r="C7577"/>
      <c r="D7577"/>
      <c r="E7577"/>
      <c r="F7577"/>
      <c r="G7577"/>
      <c r="H7577"/>
      <c r="I7577"/>
      <c r="J7577"/>
      <c r="K7577"/>
      <c r="L7577"/>
      <c r="M7577"/>
      <c r="N7577"/>
      <c r="O7577"/>
      <c r="P7577"/>
      <c r="Q7577"/>
      <c r="R7577"/>
      <c r="S7577"/>
      <c r="T7577"/>
      <c r="U7577"/>
      <c r="V7577"/>
      <c r="W7577"/>
      <c r="X7577"/>
      <c r="Y7577"/>
      <c r="Z7577"/>
      <c r="AA7577"/>
      <c r="AB7577"/>
      <c r="AC7577"/>
      <c r="AD7577"/>
      <c r="AE7577"/>
      <c r="AF7577"/>
      <c r="AG7577"/>
      <c r="AH7577"/>
      <c r="AI7577"/>
      <c r="AJ7577"/>
      <c r="AK7577"/>
      <c r="AL7577"/>
      <c r="AM7577"/>
      <c r="AN7577"/>
      <c r="AO7577"/>
      <c r="AP7577"/>
      <c r="AQ7577"/>
      <c r="AR7577"/>
      <c r="AS7577"/>
      <c r="AT7577"/>
      <c r="AU7577"/>
      <c r="AV7577"/>
      <c r="AW7577"/>
      <c r="AX7577"/>
      <c r="AY7577"/>
      <c r="AZ7577"/>
      <c r="BA7577"/>
      <c r="BB7577"/>
      <c r="BC7577"/>
      <c r="BD7577"/>
      <c r="BE7577"/>
      <c r="BF7577"/>
      <c r="BG7577"/>
      <c r="BH7577"/>
      <c r="BI7577"/>
      <c r="BJ7577"/>
      <c r="BK7577"/>
      <c r="BL7577"/>
      <c r="BM7577"/>
      <c r="BN7577"/>
      <c r="BO7577"/>
    </row>
    <row r="7578" spans="1:67" ht="15" x14ac:dyDescent="0.25">
      <c r="A7578"/>
      <c r="B7578"/>
      <c r="C7578"/>
      <c r="D7578"/>
      <c r="E7578"/>
      <c r="F7578"/>
      <c r="G7578"/>
      <c r="H7578"/>
      <c r="I7578"/>
      <c r="J7578"/>
      <c r="K7578"/>
      <c r="L7578"/>
      <c r="M7578"/>
      <c r="N7578"/>
      <c r="O7578"/>
      <c r="P7578"/>
      <c r="Q7578"/>
      <c r="R7578"/>
      <c r="S7578"/>
      <c r="T7578"/>
      <c r="U7578"/>
      <c r="V7578"/>
      <c r="W7578"/>
      <c r="X7578"/>
      <c r="Y7578"/>
      <c r="Z7578"/>
      <c r="AA7578"/>
      <c r="AB7578"/>
      <c r="AC7578"/>
      <c r="AD7578"/>
      <c r="AE7578"/>
      <c r="AF7578"/>
      <c r="AG7578"/>
      <c r="AH7578"/>
      <c r="AI7578"/>
      <c r="AJ7578"/>
      <c r="AK7578"/>
      <c r="AL7578"/>
      <c r="AM7578"/>
      <c r="AN7578"/>
      <c r="AO7578"/>
      <c r="AP7578"/>
      <c r="AQ7578"/>
      <c r="AR7578"/>
      <c r="AS7578"/>
      <c r="AT7578"/>
      <c r="AU7578"/>
      <c r="AV7578"/>
      <c r="AW7578"/>
      <c r="AX7578"/>
      <c r="AY7578"/>
      <c r="AZ7578"/>
      <c r="BA7578"/>
      <c r="BB7578"/>
      <c r="BC7578"/>
      <c r="BD7578"/>
      <c r="BE7578"/>
      <c r="BF7578"/>
      <c r="BG7578"/>
      <c r="BH7578"/>
      <c r="BI7578"/>
      <c r="BJ7578"/>
      <c r="BK7578"/>
      <c r="BL7578"/>
      <c r="BM7578"/>
      <c r="BN7578"/>
      <c r="BO7578"/>
    </row>
    <row r="7579" spans="1:67" ht="15" x14ac:dyDescent="0.25">
      <c r="A7579"/>
      <c r="B7579"/>
      <c r="C7579"/>
      <c r="D7579"/>
      <c r="E7579"/>
      <c r="F7579"/>
      <c r="G7579"/>
      <c r="H7579"/>
      <c r="I7579"/>
      <c r="J7579"/>
      <c r="K7579"/>
      <c r="L7579"/>
      <c r="M7579"/>
      <c r="N7579"/>
      <c r="O7579"/>
      <c r="P7579"/>
      <c r="Q7579"/>
      <c r="R7579"/>
      <c r="S7579"/>
      <c r="T7579"/>
      <c r="U7579"/>
      <c r="V7579"/>
      <c r="W7579"/>
      <c r="X7579"/>
      <c r="Y7579"/>
      <c r="Z7579"/>
      <c r="AA7579"/>
      <c r="AB7579"/>
      <c r="AC7579"/>
      <c r="AD7579"/>
      <c r="AE7579"/>
      <c r="AF7579"/>
      <c r="AG7579"/>
      <c r="AH7579"/>
      <c r="AI7579"/>
      <c r="AJ7579"/>
      <c r="AK7579"/>
      <c r="AL7579"/>
      <c r="AM7579"/>
      <c r="AN7579"/>
      <c r="AO7579"/>
      <c r="AP7579"/>
      <c r="AQ7579"/>
      <c r="AR7579"/>
      <c r="AS7579"/>
      <c r="AT7579"/>
      <c r="AU7579"/>
      <c r="AV7579"/>
      <c r="AW7579"/>
      <c r="AX7579"/>
      <c r="AY7579"/>
      <c r="AZ7579"/>
      <c r="BA7579"/>
      <c r="BB7579"/>
      <c r="BC7579"/>
      <c r="BD7579"/>
      <c r="BE7579"/>
      <c r="BF7579"/>
      <c r="BG7579"/>
      <c r="BH7579"/>
      <c r="BI7579"/>
      <c r="BJ7579"/>
      <c r="BK7579"/>
      <c r="BL7579"/>
      <c r="BM7579"/>
      <c r="BN7579"/>
      <c r="BO7579"/>
    </row>
    <row r="7580" spans="1:67" ht="15" x14ac:dyDescent="0.25">
      <c r="A7580"/>
      <c r="B7580"/>
      <c r="C7580"/>
      <c r="D7580"/>
      <c r="E7580"/>
      <c r="F7580"/>
      <c r="G7580"/>
      <c r="H7580"/>
      <c r="I7580"/>
      <c r="J7580"/>
      <c r="K7580"/>
      <c r="L7580"/>
      <c r="M7580"/>
      <c r="N7580"/>
      <c r="O7580"/>
      <c r="P7580"/>
      <c r="Q7580"/>
      <c r="R7580"/>
      <c r="S7580"/>
      <c r="T7580"/>
      <c r="U7580"/>
      <c r="V7580"/>
      <c r="W7580"/>
      <c r="X7580"/>
      <c r="Y7580"/>
      <c r="Z7580"/>
      <c r="AA7580"/>
      <c r="AB7580"/>
      <c r="AC7580"/>
      <c r="AD7580"/>
      <c r="AE7580"/>
      <c r="AF7580"/>
      <c r="AG7580"/>
      <c r="AH7580"/>
      <c r="AI7580"/>
      <c r="AJ7580"/>
      <c r="AK7580"/>
      <c r="AL7580"/>
      <c r="AM7580"/>
      <c r="AN7580"/>
      <c r="AO7580"/>
      <c r="AP7580"/>
      <c r="AQ7580"/>
      <c r="AR7580"/>
      <c r="AS7580"/>
      <c r="AT7580"/>
      <c r="AU7580"/>
      <c r="AV7580"/>
      <c r="AW7580"/>
      <c r="AX7580"/>
      <c r="AY7580"/>
      <c r="AZ7580"/>
      <c r="BA7580"/>
      <c r="BB7580"/>
      <c r="BC7580"/>
      <c r="BD7580"/>
      <c r="BE7580"/>
      <c r="BF7580"/>
      <c r="BG7580"/>
      <c r="BH7580"/>
      <c r="BI7580"/>
      <c r="BJ7580"/>
      <c r="BK7580"/>
      <c r="BL7580"/>
      <c r="BM7580"/>
      <c r="BN7580"/>
      <c r="BO7580"/>
    </row>
    <row r="7581" spans="1:67" ht="15" x14ac:dyDescent="0.25">
      <c r="A7581"/>
      <c r="B7581"/>
      <c r="C7581"/>
      <c r="D7581"/>
      <c r="E7581"/>
      <c r="F7581"/>
      <c r="G7581"/>
      <c r="H7581"/>
      <c r="I7581"/>
      <c r="J7581"/>
      <c r="K7581"/>
      <c r="L7581"/>
      <c r="M7581"/>
      <c r="N7581"/>
      <c r="O7581"/>
      <c r="P7581"/>
      <c r="Q7581"/>
      <c r="R7581"/>
      <c r="S7581"/>
      <c r="T7581"/>
      <c r="U7581"/>
      <c r="V7581"/>
      <c r="W7581"/>
      <c r="X7581"/>
      <c r="Y7581"/>
      <c r="Z7581"/>
      <c r="AA7581"/>
      <c r="AB7581"/>
      <c r="AC7581"/>
      <c r="AD7581"/>
      <c r="AE7581"/>
      <c r="AF7581"/>
      <c r="AG7581"/>
      <c r="AH7581"/>
      <c r="AI7581"/>
      <c r="AJ7581"/>
      <c r="AK7581"/>
      <c r="AL7581"/>
      <c r="AM7581"/>
      <c r="AN7581"/>
      <c r="AO7581"/>
      <c r="AP7581"/>
      <c r="AQ7581"/>
      <c r="AR7581"/>
      <c r="AS7581"/>
      <c r="AT7581"/>
      <c r="AU7581"/>
      <c r="AV7581"/>
      <c r="AW7581"/>
      <c r="AX7581"/>
      <c r="AY7581"/>
      <c r="AZ7581"/>
      <c r="BA7581"/>
      <c r="BB7581"/>
      <c r="BC7581"/>
      <c r="BD7581"/>
      <c r="BE7581"/>
      <c r="BF7581"/>
      <c r="BG7581"/>
      <c r="BH7581"/>
      <c r="BI7581"/>
      <c r="BJ7581"/>
      <c r="BK7581"/>
      <c r="BL7581"/>
      <c r="BM7581"/>
      <c r="BN7581"/>
      <c r="BO7581"/>
    </row>
    <row r="7582" spans="1:67" ht="15" x14ac:dyDescent="0.25">
      <c r="A7582"/>
      <c r="B7582"/>
      <c r="C7582"/>
      <c r="D7582"/>
      <c r="E7582"/>
      <c r="F7582"/>
      <c r="G7582"/>
      <c r="H7582"/>
      <c r="I7582"/>
      <c r="J7582"/>
      <c r="K7582"/>
      <c r="L7582"/>
      <c r="M7582"/>
      <c r="N7582"/>
      <c r="O7582"/>
      <c r="P7582"/>
      <c r="Q7582"/>
      <c r="R7582"/>
      <c r="S7582"/>
      <c r="T7582"/>
      <c r="U7582"/>
      <c r="V7582"/>
      <c r="W7582"/>
      <c r="X7582"/>
      <c r="Y7582"/>
      <c r="Z7582"/>
      <c r="AA7582"/>
      <c r="AB7582"/>
      <c r="AC7582"/>
      <c r="AD7582"/>
      <c r="AE7582"/>
      <c r="AF7582"/>
      <c r="AG7582"/>
      <c r="AH7582"/>
      <c r="AI7582"/>
      <c r="AJ7582"/>
      <c r="AK7582"/>
      <c r="AL7582"/>
      <c r="AM7582"/>
      <c r="AN7582"/>
      <c r="AO7582"/>
      <c r="AP7582"/>
      <c r="AQ7582"/>
      <c r="AR7582"/>
      <c r="AS7582"/>
      <c r="AT7582"/>
      <c r="AU7582"/>
      <c r="AV7582"/>
      <c r="AW7582"/>
      <c r="AX7582"/>
      <c r="AY7582"/>
      <c r="AZ7582"/>
      <c r="BA7582"/>
      <c r="BB7582"/>
      <c r="BC7582"/>
      <c r="BD7582"/>
      <c r="BE7582"/>
      <c r="BF7582"/>
      <c r="BG7582"/>
      <c r="BH7582"/>
      <c r="BI7582"/>
      <c r="BJ7582"/>
      <c r="BK7582"/>
      <c r="BL7582"/>
      <c r="BM7582"/>
      <c r="BN7582"/>
      <c r="BO7582"/>
    </row>
    <row r="7583" spans="1:67" ht="15" x14ac:dyDescent="0.25">
      <c r="A7583"/>
      <c r="B7583"/>
      <c r="C7583"/>
      <c r="D7583"/>
      <c r="E7583"/>
      <c r="F7583"/>
      <c r="G7583"/>
      <c r="H7583"/>
      <c r="I7583"/>
      <c r="J7583"/>
      <c r="K7583"/>
      <c r="L7583"/>
      <c r="M7583"/>
      <c r="N7583"/>
      <c r="O7583"/>
      <c r="P7583"/>
      <c r="Q7583"/>
      <c r="R7583"/>
      <c r="S7583"/>
      <c r="T7583"/>
      <c r="U7583"/>
      <c r="V7583"/>
      <c r="W7583"/>
      <c r="X7583"/>
      <c r="Y7583"/>
      <c r="Z7583"/>
      <c r="AA7583"/>
      <c r="AB7583"/>
      <c r="AC7583"/>
      <c r="AD7583"/>
      <c r="AE7583"/>
      <c r="AF7583"/>
      <c r="AG7583"/>
      <c r="AH7583"/>
      <c r="AI7583"/>
      <c r="AJ7583"/>
      <c r="AK7583"/>
      <c r="AL7583"/>
      <c r="AM7583"/>
      <c r="AN7583"/>
      <c r="AO7583"/>
      <c r="AP7583"/>
      <c r="AQ7583"/>
      <c r="AR7583"/>
      <c r="AS7583"/>
      <c r="AT7583"/>
      <c r="AU7583"/>
      <c r="AV7583"/>
      <c r="AW7583"/>
      <c r="AX7583"/>
      <c r="AY7583"/>
      <c r="AZ7583"/>
      <c r="BA7583"/>
      <c r="BB7583"/>
      <c r="BC7583"/>
      <c r="BD7583"/>
      <c r="BE7583"/>
      <c r="BF7583"/>
      <c r="BG7583"/>
      <c r="BH7583"/>
      <c r="BI7583"/>
      <c r="BJ7583"/>
      <c r="BK7583"/>
      <c r="BL7583"/>
      <c r="BM7583"/>
      <c r="BN7583"/>
      <c r="BO7583"/>
    </row>
    <row r="7584" spans="1:67" ht="15" x14ac:dyDescent="0.25">
      <c r="A7584"/>
      <c r="B7584"/>
      <c r="C7584"/>
      <c r="D7584"/>
      <c r="E7584"/>
      <c r="F7584"/>
      <c r="G7584"/>
      <c r="H7584"/>
      <c r="I7584"/>
      <c r="J7584"/>
      <c r="K7584"/>
      <c r="L7584"/>
      <c r="M7584"/>
      <c r="N7584"/>
      <c r="O7584"/>
      <c r="P7584"/>
      <c r="Q7584"/>
      <c r="R7584"/>
      <c r="S7584"/>
      <c r="T7584"/>
      <c r="U7584"/>
      <c r="V7584"/>
      <c r="W7584"/>
      <c r="X7584"/>
      <c r="Y7584"/>
      <c r="Z7584"/>
      <c r="AA7584"/>
      <c r="AB7584"/>
      <c r="AC7584"/>
      <c r="AD7584"/>
      <c r="AE7584"/>
      <c r="AF7584"/>
      <c r="AG7584"/>
      <c r="AH7584"/>
      <c r="AI7584"/>
      <c r="AJ7584"/>
      <c r="AK7584"/>
      <c r="AL7584"/>
      <c r="AM7584"/>
      <c r="AN7584"/>
      <c r="AO7584"/>
      <c r="AP7584"/>
      <c r="AQ7584"/>
      <c r="AR7584"/>
      <c r="AS7584"/>
      <c r="AT7584"/>
      <c r="AU7584"/>
      <c r="AV7584"/>
      <c r="AW7584"/>
      <c r="AX7584"/>
      <c r="AY7584"/>
      <c r="AZ7584"/>
      <c r="BA7584"/>
      <c r="BB7584"/>
      <c r="BC7584"/>
      <c r="BD7584"/>
      <c r="BE7584"/>
      <c r="BF7584"/>
      <c r="BG7584"/>
      <c r="BH7584"/>
      <c r="BI7584"/>
      <c r="BJ7584"/>
      <c r="BK7584"/>
      <c r="BL7584"/>
      <c r="BM7584"/>
      <c r="BN7584"/>
      <c r="BO7584"/>
    </row>
    <row r="7585" spans="1:67" ht="15" x14ac:dyDescent="0.25">
      <c r="A7585"/>
      <c r="B7585"/>
      <c r="C7585"/>
      <c r="D7585"/>
      <c r="E7585"/>
      <c r="F7585"/>
      <c r="G7585"/>
      <c r="H7585"/>
      <c r="I7585"/>
      <c r="J7585"/>
      <c r="K7585"/>
      <c r="L7585"/>
      <c r="M7585"/>
      <c r="N7585"/>
      <c r="O7585"/>
      <c r="P7585"/>
      <c r="Q7585"/>
      <c r="R7585"/>
      <c r="S7585"/>
      <c r="T7585"/>
      <c r="U7585"/>
      <c r="V7585"/>
      <c r="W7585"/>
      <c r="X7585"/>
      <c r="Y7585"/>
      <c r="Z7585"/>
      <c r="AA7585"/>
      <c r="AB7585"/>
      <c r="AC7585"/>
      <c r="AD7585"/>
      <c r="AE7585"/>
      <c r="AF7585"/>
      <c r="AG7585"/>
      <c r="AH7585"/>
      <c r="AI7585"/>
      <c r="AJ7585"/>
      <c r="AK7585"/>
      <c r="AL7585"/>
      <c r="AM7585"/>
      <c r="AN7585"/>
      <c r="AO7585"/>
      <c r="AP7585"/>
      <c r="AQ7585"/>
      <c r="AR7585"/>
      <c r="AS7585"/>
      <c r="AT7585"/>
      <c r="AU7585"/>
      <c r="AV7585"/>
      <c r="AW7585"/>
      <c r="AX7585"/>
      <c r="AY7585"/>
      <c r="AZ7585"/>
      <c r="BA7585"/>
      <c r="BB7585"/>
      <c r="BC7585"/>
      <c r="BD7585"/>
      <c r="BE7585"/>
      <c r="BF7585"/>
      <c r="BG7585"/>
      <c r="BH7585"/>
      <c r="BI7585"/>
      <c r="BJ7585"/>
      <c r="BK7585"/>
      <c r="BL7585"/>
      <c r="BM7585"/>
      <c r="BN7585"/>
      <c r="BO7585"/>
    </row>
    <row r="7586" spans="1:67" ht="15" x14ac:dyDescent="0.25">
      <c r="A7586"/>
      <c r="B7586"/>
      <c r="C7586"/>
      <c r="D7586"/>
      <c r="E7586"/>
      <c r="F7586"/>
      <c r="G7586"/>
      <c r="H7586"/>
      <c r="I7586"/>
      <c r="J7586"/>
      <c r="K7586"/>
      <c r="L7586"/>
      <c r="M7586"/>
      <c r="N7586"/>
      <c r="O7586"/>
      <c r="P7586"/>
      <c r="Q7586"/>
      <c r="R7586"/>
      <c r="S7586"/>
      <c r="T7586"/>
      <c r="U7586"/>
      <c r="V7586"/>
      <c r="W7586"/>
      <c r="X7586"/>
      <c r="Y7586"/>
      <c r="Z7586"/>
      <c r="AA7586"/>
      <c r="AB7586"/>
      <c r="AC7586"/>
      <c r="AD7586"/>
      <c r="AE7586"/>
      <c r="AF7586"/>
      <c r="AG7586"/>
      <c r="AH7586"/>
      <c r="AI7586"/>
      <c r="AJ7586"/>
      <c r="AK7586"/>
      <c r="AL7586"/>
      <c r="AM7586"/>
      <c r="AN7586"/>
      <c r="AO7586"/>
      <c r="AP7586"/>
      <c r="AQ7586"/>
      <c r="AR7586"/>
      <c r="AS7586"/>
      <c r="AT7586"/>
      <c r="AU7586"/>
      <c r="AV7586"/>
      <c r="AW7586"/>
      <c r="AX7586"/>
      <c r="AY7586"/>
      <c r="AZ7586"/>
      <c r="BA7586"/>
      <c r="BB7586"/>
      <c r="BC7586"/>
      <c r="BD7586"/>
      <c r="BE7586"/>
      <c r="BF7586"/>
      <c r="BG7586"/>
      <c r="BH7586"/>
      <c r="BI7586"/>
      <c r="BJ7586"/>
      <c r="BK7586"/>
      <c r="BL7586"/>
      <c r="BM7586"/>
      <c r="BN7586"/>
      <c r="BO7586"/>
    </row>
    <row r="7587" spans="1:67" ht="15" x14ac:dyDescent="0.25">
      <c r="A7587"/>
      <c r="B7587"/>
      <c r="C7587"/>
      <c r="D7587"/>
      <c r="E7587"/>
      <c r="F7587"/>
      <c r="G7587"/>
      <c r="H7587"/>
      <c r="I7587"/>
      <c r="J7587"/>
      <c r="K7587"/>
      <c r="L7587"/>
      <c r="M7587"/>
      <c r="N7587"/>
      <c r="O7587"/>
      <c r="P7587"/>
      <c r="Q7587"/>
      <c r="R7587"/>
      <c r="S7587"/>
      <c r="T7587"/>
      <c r="U7587"/>
      <c r="V7587"/>
      <c r="W7587"/>
      <c r="X7587"/>
      <c r="Y7587"/>
      <c r="Z7587"/>
      <c r="AA7587"/>
      <c r="AB7587"/>
      <c r="AC7587"/>
      <c r="AD7587"/>
      <c r="AE7587"/>
      <c r="AF7587"/>
      <c r="AG7587"/>
      <c r="AH7587"/>
      <c r="AI7587"/>
      <c r="AJ7587"/>
      <c r="AK7587"/>
      <c r="AL7587"/>
      <c r="AM7587"/>
      <c r="AN7587"/>
      <c r="AO7587"/>
      <c r="AP7587"/>
      <c r="AQ7587"/>
      <c r="AR7587"/>
      <c r="AS7587"/>
      <c r="AT7587"/>
      <c r="AU7587"/>
      <c r="AV7587"/>
      <c r="AW7587"/>
      <c r="AX7587"/>
      <c r="AY7587"/>
      <c r="AZ7587"/>
      <c r="BA7587"/>
      <c r="BB7587"/>
      <c r="BC7587"/>
      <c r="BD7587"/>
      <c r="BE7587"/>
      <c r="BF7587"/>
      <c r="BG7587"/>
      <c r="BH7587"/>
      <c r="BI7587"/>
      <c r="BJ7587"/>
      <c r="BK7587"/>
      <c r="BL7587"/>
      <c r="BM7587"/>
      <c r="BN7587"/>
      <c r="BO7587"/>
    </row>
    <row r="7588" spans="1:67" ht="15" x14ac:dyDescent="0.25">
      <c r="A7588"/>
      <c r="B7588"/>
      <c r="C7588"/>
      <c r="D7588"/>
      <c r="E7588"/>
      <c r="F7588"/>
      <c r="G7588"/>
      <c r="H7588"/>
      <c r="I7588"/>
      <c r="J7588"/>
      <c r="K7588"/>
      <c r="L7588"/>
      <c r="M7588"/>
      <c r="N7588"/>
      <c r="O7588"/>
      <c r="P7588"/>
      <c r="Q7588"/>
      <c r="R7588"/>
      <c r="S7588"/>
      <c r="T7588"/>
      <c r="U7588"/>
      <c r="V7588"/>
      <c r="W7588"/>
      <c r="X7588"/>
      <c r="Y7588"/>
      <c r="Z7588"/>
      <c r="AA7588"/>
      <c r="AB7588"/>
      <c r="AC7588"/>
      <c r="AD7588"/>
      <c r="AE7588"/>
      <c r="AF7588"/>
      <c r="AG7588"/>
      <c r="AH7588"/>
      <c r="AI7588"/>
      <c r="AJ7588"/>
      <c r="AK7588"/>
      <c r="AL7588"/>
      <c r="AM7588"/>
      <c r="AN7588"/>
      <c r="AO7588"/>
      <c r="AP7588"/>
      <c r="AQ7588"/>
      <c r="AR7588"/>
      <c r="AS7588"/>
      <c r="AT7588"/>
      <c r="AU7588"/>
      <c r="AV7588"/>
      <c r="AW7588"/>
      <c r="AX7588"/>
      <c r="AY7588"/>
      <c r="AZ7588"/>
      <c r="BA7588"/>
      <c r="BB7588"/>
      <c r="BC7588"/>
      <c r="BD7588"/>
      <c r="BE7588"/>
      <c r="BF7588"/>
      <c r="BG7588"/>
      <c r="BH7588"/>
      <c r="BI7588"/>
      <c r="BJ7588"/>
      <c r="BK7588"/>
      <c r="BL7588"/>
      <c r="BM7588"/>
      <c r="BN7588"/>
      <c r="BO7588"/>
    </row>
    <row r="7589" spans="1:67" ht="15" x14ac:dyDescent="0.25">
      <c r="A7589"/>
      <c r="B7589"/>
      <c r="C7589"/>
      <c r="D7589"/>
      <c r="E7589"/>
      <c r="F7589"/>
      <c r="G7589"/>
      <c r="H7589"/>
      <c r="I7589"/>
      <c r="J7589"/>
      <c r="K7589"/>
      <c r="L7589"/>
      <c r="M7589"/>
      <c r="N7589"/>
      <c r="O7589"/>
      <c r="P7589"/>
      <c r="Q7589"/>
      <c r="R7589"/>
      <c r="S7589"/>
      <c r="T7589"/>
      <c r="U7589"/>
      <c r="V7589"/>
      <c r="W7589"/>
      <c r="X7589"/>
      <c r="Y7589"/>
      <c r="Z7589"/>
      <c r="AA7589"/>
      <c r="AB7589"/>
      <c r="AC7589"/>
      <c r="AD7589"/>
      <c r="AE7589"/>
      <c r="AF7589"/>
      <c r="AG7589"/>
      <c r="AH7589"/>
      <c r="AI7589"/>
      <c r="AJ7589"/>
      <c r="AK7589"/>
      <c r="AL7589"/>
      <c r="AM7589"/>
      <c r="AN7589"/>
      <c r="AO7589"/>
      <c r="AP7589"/>
      <c r="AQ7589"/>
      <c r="AR7589"/>
      <c r="AS7589"/>
      <c r="AT7589"/>
      <c r="AU7589"/>
      <c r="AV7589"/>
      <c r="AW7589"/>
      <c r="AX7589"/>
      <c r="AY7589"/>
      <c r="AZ7589"/>
      <c r="BA7589"/>
      <c r="BB7589"/>
      <c r="BC7589"/>
      <c r="BD7589"/>
      <c r="BE7589"/>
      <c r="BF7589"/>
      <c r="BG7589"/>
      <c r="BH7589"/>
      <c r="BI7589"/>
      <c r="BJ7589"/>
      <c r="BK7589"/>
      <c r="BL7589"/>
      <c r="BM7589"/>
      <c r="BN7589"/>
      <c r="BO7589"/>
    </row>
    <row r="7590" spans="1:67" ht="15" x14ac:dyDescent="0.25">
      <c r="A7590"/>
      <c r="B7590"/>
      <c r="C7590"/>
      <c r="D7590"/>
      <c r="E7590"/>
      <c r="F7590"/>
      <c r="G7590"/>
      <c r="H7590"/>
      <c r="I7590"/>
      <c r="J7590"/>
      <c r="K7590"/>
      <c r="L7590"/>
      <c r="M7590"/>
      <c r="N7590"/>
      <c r="O7590"/>
      <c r="P7590"/>
      <c r="Q7590"/>
      <c r="R7590"/>
      <c r="S7590"/>
      <c r="T7590"/>
      <c r="U7590"/>
      <c r="V7590"/>
      <c r="W7590"/>
      <c r="X7590"/>
      <c r="Y7590"/>
      <c r="Z7590"/>
      <c r="AA7590"/>
      <c r="AB7590"/>
      <c r="AC7590"/>
      <c r="AD7590"/>
      <c r="AE7590"/>
      <c r="AF7590"/>
      <c r="AG7590"/>
      <c r="AH7590"/>
      <c r="AI7590"/>
      <c r="AJ7590"/>
      <c r="AK7590"/>
      <c r="AL7590"/>
      <c r="AM7590"/>
      <c r="AN7590"/>
      <c r="AO7590"/>
      <c r="AP7590"/>
      <c r="AQ7590"/>
      <c r="AR7590"/>
      <c r="AS7590"/>
      <c r="AT7590"/>
      <c r="AU7590"/>
      <c r="AV7590"/>
      <c r="AW7590"/>
      <c r="AX7590"/>
      <c r="AY7590"/>
      <c r="AZ7590"/>
      <c r="BA7590"/>
      <c r="BB7590"/>
      <c r="BC7590"/>
      <c r="BD7590"/>
      <c r="BE7590"/>
      <c r="BF7590"/>
      <c r="BG7590"/>
      <c r="BH7590"/>
      <c r="BI7590"/>
      <c r="BJ7590"/>
      <c r="BK7590"/>
      <c r="BL7590"/>
      <c r="BM7590"/>
      <c r="BN7590"/>
      <c r="BO7590"/>
    </row>
    <row r="7591" spans="1:67" ht="15" x14ac:dyDescent="0.25">
      <c r="A7591"/>
      <c r="B7591"/>
      <c r="C7591"/>
      <c r="D7591"/>
      <c r="E7591"/>
      <c r="F7591"/>
      <c r="G7591"/>
      <c r="H7591"/>
      <c r="I7591"/>
      <c r="J7591"/>
      <c r="K7591"/>
      <c r="L7591"/>
      <c r="M7591"/>
      <c r="N7591"/>
      <c r="O7591"/>
      <c r="P7591"/>
      <c r="Q7591"/>
      <c r="R7591"/>
      <c r="S7591"/>
      <c r="T7591"/>
      <c r="U7591"/>
      <c r="V7591"/>
      <c r="W7591"/>
      <c r="X7591"/>
      <c r="Y7591"/>
      <c r="Z7591"/>
      <c r="AA7591"/>
      <c r="AB7591"/>
      <c r="AC7591"/>
      <c r="AD7591"/>
      <c r="AE7591"/>
      <c r="AF7591"/>
      <c r="AG7591"/>
      <c r="AH7591"/>
      <c r="AI7591"/>
      <c r="AJ7591"/>
      <c r="AK7591"/>
      <c r="AL7591"/>
      <c r="AM7591"/>
      <c r="AN7591"/>
      <c r="AO7591"/>
      <c r="AP7591"/>
      <c r="AQ7591"/>
      <c r="AR7591"/>
      <c r="AS7591"/>
      <c r="AT7591"/>
      <c r="AU7591"/>
      <c r="AV7591"/>
      <c r="AW7591"/>
      <c r="AX7591"/>
      <c r="AY7591"/>
      <c r="AZ7591"/>
      <c r="BA7591"/>
      <c r="BB7591"/>
      <c r="BC7591"/>
      <c r="BD7591"/>
      <c r="BE7591"/>
      <c r="BF7591"/>
      <c r="BG7591"/>
      <c r="BH7591"/>
      <c r="BI7591"/>
      <c r="BJ7591"/>
      <c r="BK7591"/>
      <c r="BL7591"/>
      <c r="BM7591"/>
      <c r="BN7591"/>
      <c r="BO7591"/>
    </row>
    <row r="7592" spans="1:67" ht="15" x14ac:dyDescent="0.25">
      <c r="A7592"/>
      <c r="B7592"/>
      <c r="C7592"/>
      <c r="D7592"/>
      <c r="E7592"/>
      <c r="F7592"/>
      <c r="G7592"/>
      <c r="H7592"/>
      <c r="I7592"/>
      <c r="J7592"/>
      <c r="K7592"/>
      <c r="L7592"/>
      <c r="M7592"/>
      <c r="N7592"/>
      <c r="O7592"/>
      <c r="P7592"/>
      <c r="Q7592"/>
      <c r="R7592"/>
      <c r="S7592"/>
      <c r="T7592"/>
      <c r="U7592"/>
      <c r="V7592"/>
      <c r="W7592"/>
      <c r="X7592"/>
      <c r="Y7592"/>
      <c r="Z7592"/>
      <c r="AA7592"/>
      <c r="AB7592"/>
      <c r="AC7592"/>
      <c r="AD7592"/>
      <c r="AE7592"/>
      <c r="AF7592"/>
      <c r="AG7592"/>
      <c r="AH7592"/>
      <c r="AI7592"/>
      <c r="AJ7592"/>
      <c r="AK7592"/>
      <c r="AL7592"/>
      <c r="AM7592"/>
      <c r="AN7592"/>
      <c r="AO7592"/>
      <c r="AP7592"/>
      <c r="AQ7592"/>
      <c r="AR7592"/>
      <c r="AS7592"/>
      <c r="AT7592"/>
      <c r="AU7592"/>
      <c r="AV7592"/>
      <c r="AW7592"/>
      <c r="AX7592"/>
      <c r="AY7592"/>
      <c r="AZ7592"/>
      <c r="BA7592"/>
      <c r="BB7592"/>
      <c r="BC7592"/>
      <c r="BD7592"/>
      <c r="BE7592"/>
      <c r="BF7592"/>
      <c r="BG7592"/>
      <c r="BH7592"/>
      <c r="BI7592"/>
      <c r="BJ7592"/>
      <c r="BK7592"/>
      <c r="BL7592"/>
      <c r="BM7592"/>
      <c r="BN7592"/>
      <c r="BO7592"/>
    </row>
    <row r="7593" spans="1:67" ht="15" x14ac:dyDescent="0.25">
      <c r="A7593"/>
      <c r="B7593"/>
      <c r="C7593"/>
      <c r="D7593"/>
      <c r="E7593"/>
      <c r="F7593"/>
      <c r="G7593"/>
      <c r="H7593"/>
      <c r="I7593"/>
      <c r="J7593"/>
      <c r="K7593"/>
      <c r="L7593"/>
      <c r="M7593"/>
      <c r="N7593"/>
      <c r="O7593"/>
      <c r="P7593"/>
      <c r="Q7593"/>
      <c r="R7593"/>
      <c r="S7593"/>
      <c r="T7593"/>
      <c r="U7593"/>
      <c r="V7593"/>
      <c r="W7593"/>
      <c r="X7593"/>
      <c r="Y7593"/>
      <c r="Z7593"/>
      <c r="AA7593"/>
      <c r="AB7593"/>
      <c r="AC7593"/>
      <c r="AD7593"/>
      <c r="AE7593"/>
      <c r="AF7593"/>
      <c r="AG7593"/>
      <c r="AH7593"/>
      <c r="AI7593"/>
      <c r="AJ7593"/>
      <c r="AK7593"/>
      <c r="AL7593"/>
      <c r="AM7593"/>
      <c r="AN7593"/>
      <c r="AO7593"/>
      <c r="AP7593"/>
      <c r="AQ7593"/>
      <c r="AR7593"/>
      <c r="AS7593"/>
      <c r="AT7593"/>
      <c r="AU7593"/>
      <c r="AV7593"/>
      <c r="AW7593"/>
      <c r="AX7593"/>
      <c r="AY7593"/>
      <c r="AZ7593"/>
      <c r="BA7593"/>
      <c r="BB7593"/>
      <c r="BC7593"/>
      <c r="BD7593"/>
      <c r="BE7593"/>
      <c r="BF7593"/>
      <c r="BG7593"/>
      <c r="BH7593"/>
      <c r="BI7593"/>
      <c r="BJ7593"/>
      <c r="BK7593"/>
      <c r="BL7593"/>
      <c r="BM7593"/>
      <c r="BN7593"/>
      <c r="BO7593"/>
    </row>
    <row r="7594" spans="1:67" ht="15" x14ac:dyDescent="0.25">
      <c r="A7594"/>
      <c r="B7594"/>
      <c r="C7594"/>
      <c r="D7594"/>
      <c r="E7594"/>
      <c r="F7594"/>
      <c r="G7594"/>
      <c r="H7594"/>
      <c r="I7594"/>
      <c r="J7594"/>
      <c r="K7594"/>
      <c r="L7594"/>
      <c r="M7594"/>
      <c r="N7594"/>
      <c r="O7594"/>
      <c r="P7594"/>
      <c r="Q7594"/>
      <c r="R7594"/>
      <c r="S7594"/>
      <c r="T7594"/>
      <c r="U7594"/>
      <c r="V7594"/>
      <c r="W7594"/>
      <c r="X7594"/>
      <c r="Y7594"/>
      <c r="Z7594"/>
      <c r="AA7594"/>
      <c r="AB7594"/>
      <c r="AC7594"/>
      <c r="AD7594"/>
      <c r="AE7594"/>
      <c r="AF7594"/>
      <c r="AG7594"/>
      <c r="AH7594"/>
      <c r="AI7594"/>
      <c r="AJ7594"/>
      <c r="AK7594"/>
      <c r="AL7594"/>
      <c r="AM7594"/>
      <c r="AN7594"/>
      <c r="AO7594"/>
      <c r="AP7594"/>
      <c r="AQ7594"/>
      <c r="AR7594"/>
      <c r="AS7594"/>
      <c r="AT7594"/>
      <c r="AU7594"/>
      <c r="AV7594"/>
      <c r="AW7594"/>
      <c r="AX7594"/>
      <c r="AY7594"/>
      <c r="AZ7594"/>
      <c r="BA7594"/>
      <c r="BB7594"/>
      <c r="BC7594"/>
      <c r="BD7594"/>
      <c r="BE7594"/>
      <c r="BF7594"/>
      <c r="BG7594"/>
      <c r="BH7594"/>
      <c r="BI7594"/>
      <c r="BJ7594"/>
      <c r="BK7594"/>
      <c r="BL7594"/>
      <c r="BM7594"/>
      <c r="BN7594"/>
      <c r="BO7594"/>
    </row>
    <row r="7595" spans="1:67" ht="15" x14ac:dyDescent="0.25">
      <c r="A7595"/>
      <c r="B7595"/>
      <c r="C7595"/>
      <c r="D7595"/>
      <c r="E7595"/>
      <c r="F7595"/>
      <c r="G7595"/>
      <c r="H7595"/>
      <c r="I7595"/>
      <c r="J7595"/>
      <c r="K7595"/>
      <c r="L7595"/>
      <c r="M7595"/>
      <c r="N7595"/>
      <c r="O7595"/>
      <c r="P7595"/>
      <c r="Q7595"/>
      <c r="R7595"/>
      <c r="S7595"/>
      <c r="T7595"/>
      <c r="U7595"/>
      <c r="V7595"/>
      <c r="W7595"/>
      <c r="X7595"/>
      <c r="Y7595"/>
      <c r="Z7595"/>
      <c r="AA7595"/>
      <c r="AB7595"/>
      <c r="AC7595"/>
      <c r="AD7595"/>
      <c r="AE7595"/>
      <c r="AF7595"/>
      <c r="AG7595"/>
      <c r="AH7595"/>
      <c r="AI7595"/>
      <c r="AJ7595"/>
      <c r="AK7595"/>
      <c r="AL7595"/>
      <c r="AM7595"/>
      <c r="AN7595"/>
      <c r="AO7595"/>
      <c r="AP7595"/>
      <c r="AQ7595"/>
      <c r="AR7595"/>
      <c r="AS7595"/>
      <c r="AT7595"/>
      <c r="AU7595"/>
      <c r="AV7595"/>
      <c r="AW7595"/>
      <c r="AX7595"/>
      <c r="AY7595"/>
      <c r="AZ7595"/>
      <c r="BA7595"/>
      <c r="BB7595"/>
      <c r="BC7595"/>
      <c r="BD7595"/>
      <c r="BE7595"/>
      <c r="BF7595"/>
      <c r="BG7595"/>
      <c r="BH7595"/>
      <c r="BI7595"/>
      <c r="BJ7595"/>
      <c r="BK7595"/>
      <c r="BL7595"/>
      <c r="BM7595"/>
      <c r="BN7595"/>
      <c r="BO7595"/>
    </row>
    <row r="7596" spans="1:67" ht="15" x14ac:dyDescent="0.25">
      <c r="A7596"/>
      <c r="B7596"/>
      <c r="C7596"/>
      <c r="D7596"/>
      <c r="E7596"/>
      <c r="F7596"/>
      <c r="G7596"/>
      <c r="H7596"/>
      <c r="I7596"/>
      <c r="J7596"/>
      <c r="K7596"/>
      <c r="L7596"/>
      <c r="M7596"/>
      <c r="N7596"/>
      <c r="O7596"/>
      <c r="P7596"/>
      <c r="Q7596"/>
      <c r="R7596"/>
      <c r="S7596"/>
      <c r="T7596"/>
      <c r="U7596"/>
      <c r="V7596"/>
      <c r="W7596"/>
      <c r="X7596"/>
      <c r="Y7596"/>
      <c r="Z7596"/>
      <c r="AA7596"/>
      <c r="AB7596"/>
      <c r="AC7596"/>
      <c r="AD7596"/>
      <c r="AE7596"/>
      <c r="AF7596"/>
      <c r="AG7596"/>
      <c r="AH7596"/>
      <c r="AI7596"/>
      <c r="AJ7596"/>
      <c r="AK7596"/>
      <c r="AL7596"/>
      <c r="AM7596"/>
      <c r="AN7596"/>
      <c r="AO7596"/>
      <c r="AP7596"/>
      <c r="AQ7596"/>
      <c r="AR7596"/>
      <c r="AS7596"/>
      <c r="AT7596"/>
      <c r="AU7596"/>
      <c r="AV7596"/>
      <c r="AW7596"/>
      <c r="AX7596"/>
      <c r="AY7596"/>
      <c r="AZ7596"/>
      <c r="BA7596"/>
      <c r="BB7596"/>
      <c r="BC7596"/>
      <c r="BD7596"/>
      <c r="BE7596"/>
      <c r="BF7596"/>
      <c r="BG7596"/>
      <c r="BH7596"/>
      <c r="BI7596"/>
      <c r="BJ7596"/>
      <c r="BK7596"/>
      <c r="BL7596"/>
      <c r="BM7596"/>
      <c r="BN7596"/>
      <c r="BO7596"/>
    </row>
    <row r="7597" spans="1:67" ht="15" x14ac:dyDescent="0.25">
      <c r="A7597"/>
      <c r="B7597"/>
      <c r="C7597"/>
      <c r="D7597"/>
      <c r="E7597"/>
      <c r="F7597"/>
      <c r="G7597"/>
      <c r="H7597"/>
      <c r="I7597"/>
      <c r="J7597"/>
      <c r="K7597"/>
      <c r="L7597"/>
      <c r="M7597"/>
      <c r="N7597"/>
      <c r="O7597"/>
      <c r="P7597"/>
      <c r="Q7597"/>
      <c r="R7597"/>
      <c r="S7597"/>
      <c r="T7597"/>
      <c r="U7597"/>
      <c r="V7597"/>
      <c r="W7597"/>
      <c r="X7597"/>
      <c r="Y7597"/>
      <c r="Z7597"/>
      <c r="AA7597"/>
      <c r="AB7597"/>
      <c r="AC7597"/>
      <c r="AD7597"/>
      <c r="AE7597"/>
      <c r="AF7597"/>
      <c r="AG7597"/>
      <c r="AH7597"/>
      <c r="AI7597"/>
      <c r="AJ7597"/>
      <c r="AK7597"/>
      <c r="AL7597"/>
      <c r="AM7597"/>
      <c r="AN7597"/>
      <c r="AO7597"/>
      <c r="AP7597"/>
      <c r="AQ7597"/>
      <c r="AR7597"/>
      <c r="AS7597"/>
      <c r="AT7597"/>
      <c r="AU7597"/>
      <c r="AV7597"/>
      <c r="AW7597"/>
      <c r="AX7597"/>
      <c r="AY7597"/>
      <c r="AZ7597"/>
      <c r="BA7597"/>
      <c r="BB7597"/>
      <c r="BC7597"/>
      <c r="BD7597"/>
      <c r="BE7597"/>
      <c r="BF7597"/>
      <c r="BG7597"/>
      <c r="BH7597"/>
      <c r="BI7597"/>
      <c r="BJ7597"/>
      <c r="BK7597"/>
      <c r="BL7597"/>
      <c r="BM7597"/>
      <c r="BN7597"/>
      <c r="BO7597"/>
    </row>
    <row r="7598" spans="1:67" ht="15" x14ac:dyDescent="0.25">
      <c r="A7598"/>
      <c r="B7598"/>
      <c r="C7598"/>
      <c r="D7598"/>
      <c r="E7598"/>
      <c r="F7598"/>
      <c r="G7598"/>
      <c r="H7598"/>
      <c r="I7598"/>
      <c r="J7598"/>
      <c r="K7598"/>
      <c r="L7598"/>
      <c r="M7598"/>
      <c r="N7598"/>
      <c r="O7598"/>
      <c r="P7598"/>
      <c r="Q7598"/>
      <c r="R7598"/>
      <c r="S7598"/>
      <c r="T7598"/>
      <c r="U7598"/>
      <c r="V7598"/>
      <c r="W7598"/>
      <c r="X7598"/>
      <c r="Y7598"/>
      <c r="Z7598"/>
      <c r="AA7598"/>
      <c r="AB7598"/>
      <c r="AC7598"/>
      <c r="AD7598"/>
      <c r="AE7598"/>
      <c r="AF7598"/>
      <c r="AG7598"/>
      <c r="AH7598"/>
      <c r="AI7598"/>
      <c r="AJ7598"/>
      <c r="AK7598"/>
      <c r="AL7598"/>
      <c r="AM7598"/>
      <c r="AN7598"/>
      <c r="AO7598"/>
      <c r="AP7598"/>
      <c r="AQ7598"/>
      <c r="AR7598"/>
      <c r="AS7598"/>
      <c r="AT7598"/>
      <c r="AU7598"/>
      <c r="AV7598"/>
      <c r="AW7598"/>
      <c r="AX7598"/>
      <c r="AY7598"/>
      <c r="AZ7598"/>
      <c r="BA7598"/>
      <c r="BB7598"/>
      <c r="BC7598"/>
      <c r="BD7598"/>
      <c r="BE7598"/>
      <c r="BF7598"/>
      <c r="BG7598"/>
      <c r="BH7598"/>
      <c r="BI7598"/>
      <c r="BJ7598"/>
      <c r="BK7598"/>
      <c r="BL7598"/>
      <c r="BM7598"/>
      <c r="BN7598"/>
      <c r="BO7598"/>
    </row>
    <row r="7599" spans="1:67" ht="15" x14ac:dyDescent="0.25">
      <c r="A7599"/>
      <c r="B7599"/>
      <c r="C7599"/>
      <c r="D7599"/>
      <c r="E7599"/>
      <c r="F7599"/>
      <c r="G7599"/>
      <c r="H7599"/>
      <c r="I7599"/>
      <c r="J7599"/>
      <c r="K7599"/>
      <c r="L7599"/>
      <c r="M7599"/>
      <c r="N7599"/>
      <c r="O7599"/>
      <c r="P7599"/>
      <c r="Q7599"/>
      <c r="R7599"/>
      <c r="S7599"/>
      <c r="T7599"/>
      <c r="U7599"/>
      <c r="V7599"/>
      <c r="W7599"/>
      <c r="X7599"/>
      <c r="Y7599"/>
      <c r="Z7599"/>
      <c r="AA7599"/>
      <c r="AB7599"/>
      <c r="AC7599"/>
      <c r="AD7599"/>
      <c r="AE7599"/>
      <c r="AF7599"/>
      <c r="AG7599"/>
      <c r="AH7599"/>
      <c r="AI7599"/>
      <c r="AJ7599"/>
      <c r="AK7599"/>
      <c r="AL7599"/>
      <c r="AM7599"/>
      <c r="AN7599"/>
      <c r="AO7599"/>
      <c r="AP7599"/>
      <c r="AQ7599"/>
      <c r="AR7599"/>
      <c r="AS7599"/>
      <c r="AT7599"/>
      <c r="AU7599"/>
      <c r="AV7599"/>
      <c r="AW7599"/>
      <c r="AX7599"/>
      <c r="AY7599"/>
      <c r="AZ7599"/>
      <c r="BA7599"/>
      <c r="BB7599"/>
      <c r="BC7599"/>
      <c r="BD7599"/>
      <c r="BE7599"/>
      <c r="BF7599"/>
      <c r="BG7599"/>
      <c r="BH7599"/>
      <c r="BI7599"/>
      <c r="BJ7599"/>
      <c r="BK7599"/>
      <c r="BL7599"/>
      <c r="BM7599"/>
      <c r="BN7599"/>
      <c r="BO7599"/>
    </row>
    <row r="7600" spans="1:67" ht="15" x14ac:dyDescent="0.25">
      <c r="A7600"/>
      <c r="B7600"/>
      <c r="C7600"/>
      <c r="D7600"/>
      <c r="E7600"/>
      <c r="F7600"/>
      <c r="G7600"/>
      <c r="H7600"/>
      <c r="I7600"/>
      <c r="J7600"/>
      <c r="K7600"/>
      <c r="L7600"/>
      <c r="M7600"/>
      <c r="N7600"/>
      <c r="O7600"/>
      <c r="P7600"/>
      <c r="Q7600"/>
      <c r="R7600"/>
      <c r="S7600"/>
      <c r="T7600"/>
      <c r="U7600"/>
      <c r="V7600"/>
      <c r="W7600"/>
      <c r="X7600"/>
      <c r="Y7600"/>
      <c r="Z7600"/>
      <c r="AA7600"/>
      <c r="AB7600"/>
      <c r="AC7600"/>
      <c r="AD7600"/>
      <c r="AE7600"/>
      <c r="AF7600"/>
      <c r="AG7600"/>
      <c r="AH7600"/>
      <c r="AI7600"/>
      <c r="AJ7600"/>
      <c r="AK7600"/>
      <c r="AL7600"/>
      <c r="AM7600"/>
      <c r="AN7600"/>
      <c r="AO7600"/>
      <c r="AP7600"/>
      <c r="AQ7600"/>
      <c r="AR7600"/>
      <c r="AS7600"/>
      <c r="AT7600"/>
      <c r="AU7600"/>
      <c r="AV7600"/>
      <c r="AW7600"/>
      <c r="AX7600"/>
      <c r="AY7600"/>
      <c r="AZ7600"/>
      <c r="BA7600"/>
      <c r="BB7600"/>
      <c r="BC7600"/>
      <c r="BD7600"/>
      <c r="BE7600"/>
      <c r="BF7600"/>
      <c r="BG7600"/>
      <c r="BH7600"/>
      <c r="BI7600"/>
      <c r="BJ7600"/>
      <c r="BK7600"/>
      <c r="BL7600"/>
      <c r="BM7600"/>
      <c r="BN7600"/>
      <c r="BO7600"/>
    </row>
    <row r="7601" spans="1:67" ht="15" x14ac:dyDescent="0.25">
      <c r="A7601"/>
      <c r="B7601"/>
      <c r="C7601"/>
      <c r="D7601"/>
      <c r="E7601"/>
      <c r="F7601"/>
      <c r="G7601"/>
      <c r="H7601"/>
      <c r="I7601"/>
      <c r="J7601"/>
      <c r="K7601"/>
      <c r="L7601"/>
      <c r="M7601"/>
      <c r="N7601"/>
      <c r="O7601"/>
      <c r="P7601"/>
      <c r="Q7601"/>
      <c r="R7601"/>
      <c r="S7601"/>
      <c r="T7601"/>
      <c r="U7601"/>
      <c r="V7601"/>
      <c r="W7601"/>
      <c r="X7601"/>
      <c r="Y7601"/>
      <c r="Z7601"/>
      <c r="AA7601"/>
      <c r="AB7601"/>
      <c r="AC7601"/>
      <c r="AD7601"/>
      <c r="AE7601"/>
      <c r="AF7601"/>
      <c r="AG7601"/>
      <c r="AH7601"/>
      <c r="AI7601"/>
      <c r="AJ7601"/>
      <c r="AK7601"/>
      <c r="AL7601"/>
      <c r="AM7601"/>
      <c r="AN7601"/>
      <c r="AO7601"/>
      <c r="AP7601"/>
      <c r="AQ7601"/>
      <c r="AR7601"/>
      <c r="AS7601"/>
      <c r="AT7601"/>
      <c r="AU7601"/>
      <c r="AV7601"/>
      <c r="AW7601"/>
      <c r="AX7601"/>
      <c r="AY7601"/>
      <c r="AZ7601"/>
      <c r="BA7601"/>
      <c r="BB7601"/>
      <c r="BC7601"/>
      <c r="BD7601"/>
      <c r="BE7601"/>
      <c r="BF7601"/>
      <c r="BG7601"/>
      <c r="BH7601"/>
      <c r="BI7601"/>
      <c r="BJ7601"/>
      <c r="BK7601"/>
      <c r="BL7601"/>
      <c r="BM7601"/>
      <c r="BN7601"/>
      <c r="BO7601"/>
    </row>
    <row r="7602" spans="1:67" ht="15" x14ac:dyDescent="0.25">
      <c r="A7602"/>
      <c r="B7602"/>
      <c r="C7602"/>
      <c r="D7602"/>
      <c r="E7602"/>
      <c r="F7602"/>
      <c r="G7602"/>
      <c r="H7602"/>
      <c r="I7602"/>
      <c r="J7602"/>
      <c r="K7602"/>
      <c r="L7602"/>
      <c r="M7602"/>
      <c r="N7602"/>
      <c r="O7602"/>
      <c r="P7602"/>
      <c r="Q7602"/>
      <c r="R7602"/>
      <c r="S7602"/>
      <c r="T7602"/>
      <c r="U7602"/>
      <c r="V7602"/>
      <c r="W7602"/>
      <c r="X7602"/>
      <c r="Y7602"/>
      <c r="Z7602"/>
      <c r="AA7602"/>
      <c r="AB7602"/>
      <c r="AC7602"/>
      <c r="AD7602"/>
      <c r="AE7602"/>
      <c r="AF7602"/>
      <c r="AG7602"/>
      <c r="AH7602"/>
      <c r="AI7602"/>
      <c r="AJ7602"/>
      <c r="AK7602"/>
      <c r="AL7602"/>
      <c r="AM7602"/>
      <c r="AN7602"/>
      <c r="AO7602"/>
      <c r="AP7602"/>
      <c r="AQ7602"/>
      <c r="AR7602"/>
      <c r="AS7602"/>
      <c r="AT7602"/>
      <c r="AU7602"/>
      <c r="AV7602"/>
      <c r="AW7602"/>
      <c r="AX7602"/>
      <c r="AY7602"/>
      <c r="AZ7602"/>
      <c r="BA7602"/>
      <c r="BB7602"/>
      <c r="BC7602"/>
      <c r="BD7602"/>
      <c r="BE7602"/>
      <c r="BF7602"/>
      <c r="BG7602"/>
      <c r="BH7602"/>
      <c r="BI7602"/>
      <c r="BJ7602"/>
      <c r="BK7602"/>
      <c r="BL7602"/>
      <c r="BM7602"/>
      <c r="BN7602"/>
      <c r="BO7602"/>
    </row>
    <row r="7603" spans="1:67" ht="15" x14ac:dyDescent="0.25">
      <c r="A7603"/>
      <c r="B7603"/>
      <c r="C7603"/>
      <c r="D7603"/>
      <c r="E7603"/>
      <c r="F7603"/>
      <c r="G7603"/>
      <c r="H7603"/>
      <c r="I7603"/>
      <c r="J7603"/>
      <c r="K7603"/>
      <c r="L7603"/>
      <c r="M7603"/>
      <c r="N7603"/>
      <c r="O7603"/>
      <c r="P7603"/>
      <c r="Q7603"/>
      <c r="R7603"/>
      <c r="S7603"/>
      <c r="T7603"/>
      <c r="U7603"/>
      <c r="V7603"/>
      <c r="W7603"/>
      <c r="X7603"/>
      <c r="Y7603"/>
      <c r="Z7603"/>
      <c r="AA7603"/>
      <c r="AB7603"/>
      <c r="AC7603"/>
      <c r="AD7603"/>
      <c r="AE7603"/>
      <c r="AF7603"/>
      <c r="AG7603"/>
      <c r="AH7603"/>
      <c r="AI7603"/>
      <c r="AJ7603"/>
      <c r="AK7603"/>
      <c r="AL7603"/>
      <c r="AM7603"/>
      <c r="AN7603"/>
      <c r="AO7603"/>
      <c r="AP7603"/>
      <c r="AQ7603"/>
      <c r="AR7603"/>
      <c r="AS7603"/>
      <c r="AT7603"/>
      <c r="AU7603"/>
      <c r="AV7603"/>
      <c r="AW7603"/>
      <c r="AX7603"/>
      <c r="AY7603"/>
      <c r="AZ7603"/>
      <c r="BA7603"/>
      <c r="BB7603"/>
      <c r="BC7603"/>
      <c r="BD7603"/>
      <c r="BE7603"/>
      <c r="BF7603"/>
      <c r="BG7603"/>
      <c r="BH7603"/>
      <c r="BI7603"/>
      <c r="BJ7603"/>
      <c r="BK7603"/>
      <c r="BL7603"/>
      <c r="BM7603"/>
      <c r="BN7603"/>
      <c r="BO7603"/>
    </row>
    <row r="7604" spans="1:67" ht="15" x14ac:dyDescent="0.25">
      <c r="A7604"/>
      <c r="B7604"/>
      <c r="C7604"/>
      <c r="D7604"/>
      <c r="E7604"/>
      <c r="F7604"/>
      <c r="G7604"/>
      <c r="H7604"/>
      <c r="I7604"/>
      <c r="J7604"/>
      <c r="K7604"/>
      <c r="L7604"/>
      <c r="M7604"/>
      <c r="N7604"/>
      <c r="O7604"/>
      <c r="P7604"/>
      <c r="Q7604"/>
      <c r="R7604"/>
      <c r="S7604"/>
      <c r="T7604"/>
      <c r="U7604"/>
      <c r="V7604"/>
      <c r="W7604"/>
      <c r="X7604"/>
      <c r="Y7604"/>
      <c r="Z7604"/>
      <c r="AA7604"/>
      <c r="AB7604"/>
      <c r="AC7604"/>
      <c r="AD7604"/>
      <c r="AE7604"/>
      <c r="AF7604"/>
      <c r="AG7604"/>
      <c r="AH7604"/>
      <c r="AI7604"/>
      <c r="AJ7604"/>
      <c r="AK7604"/>
      <c r="AL7604"/>
      <c r="AM7604"/>
      <c r="AN7604"/>
      <c r="AO7604"/>
      <c r="AP7604"/>
      <c r="AQ7604"/>
      <c r="AR7604"/>
      <c r="AS7604"/>
      <c r="AT7604"/>
      <c r="AU7604"/>
      <c r="AV7604"/>
      <c r="AW7604"/>
      <c r="AX7604"/>
      <c r="AY7604"/>
      <c r="AZ7604"/>
      <c r="BA7604"/>
      <c r="BB7604"/>
      <c r="BC7604"/>
      <c r="BD7604"/>
      <c r="BE7604"/>
      <c r="BF7604"/>
      <c r="BG7604"/>
      <c r="BH7604"/>
      <c r="BI7604"/>
      <c r="BJ7604"/>
      <c r="BK7604"/>
      <c r="BL7604"/>
      <c r="BM7604"/>
      <c r="BN7604"/>
      <c r="BO7604"/>
    </row>
    <row r="7605" spans="1:67" ht="15" x14ac:dyDescent="0.25">
      <c r="A7605"/>
      <c r="B7605"/>
      <c r="C7605"/>
      <c r="D7605"/>
      <c r="E7605"/>
      <c r="F7605"/>
      <c r="G7605"/>
      <c r="H7605"/>
      <c r="I7605"/>
      <c r="J7605"/>
      <c r="K7605"/>
      <c r="L7605"/>
      <c r="M7605"/>
      <c r="N7605"/>
      <c r="O7605"/>
      <c r="P7605"/>
      <c r="Q7605"/>
      <c r="R7605"/>
      <c r="S7605"/>
      <c r="T7605"/>
      <c r="U7605"/>
      <c r="V7605"/>
      <c r="W7605"/>
      <c r="X7605"/>
      <c r="Y7605"/>
      <c r="Z7605"/>
      <c r="AA7605"/>
      <c r="AB7605"/>
      <c r="AC7605"/>
      <c r="AD7605"/>
      <c r="AE7605"/>
      <c r="AF7605"/>
      <c r="AG7605"/>
      <c r="AH7605"/>
      <c r="AI7605"/>
      <c r="AJ7605"/>
      <c r="AK7605"/>
      <c r="AL7605"/>
      <c r="AM7605"/>
      <c r="AN7605"/>
      <c r="AO7605"/>
      <c r="AP7605"/>
      <c r="AQ7605"/>
      <c r="AR7605"/>
      <c r="AS7605"/>
      <c r="AT7605"/>
      <c r="AU7605"/>
      <c r="AV7605"/>
      <c r="AW7605"/>
      <c r="AX7605"/>
      <c r="AY7605"/>
      <c r="AZ7605"/>
      <c r="BA7605"/>
      <c r="BB7605"/>
      <c r="BC7605"/>
      <c r="BD7605"/>
      <c r="BE7605"/>
      <c r="BF7605"/>
      <c r="BG7605"/>
      <c r="BH7605"/>
      <c r="BI7605"/>
      <c r="BJ7605"/>
      <c r="BK7605"/>
      <c r="BL7605"/>
      <c r="BM7605"/>
      <c r="BN7605"/>
      <c r="BO7605"/>
    </row>
    <row r="7606" spans="1:67" ht="15" x14ac:dyDescent="0.25">
      <c r="A7606"/>
      <c r="B7606"/>
      <c r="C7606"/>
      <c r="D7606"/>
      <c r="E7606"/>
      <c r="F7606"/>
      <c r="G7606"/>
      <c r="H7606"/>
      <c r="I7606"/>
      <c r="J7606"/>
      <c r="K7606"/>
      <c r="L7606"/>
      <c r="M7606"/>
      <c r="N7606"/>
      <c r="O7606"/>
      <c r="P7606"/>
      <c r="Q7606"/>
      <c r="R7606"/>
      <c r="S7606"/>
      <c r="T7606"/>
      <c r="U7606"/>
      <c r="V7606"/>
      <c r="W7606"/>
      <c r="X7606"/>
      <c r="Y7606"/>
      <c r="Z7606"/>
      <c r="AA7606"/>
      <c r="AB7606"/>
      <c r="AC7606"/>
      <c r="AD7606"/>
      <c r="AE7606"/>
      <c r="AF7606"/>
      <c r="AG7606"/>
      <c r="AH7606"/>
      <c r="AI7606"/>
      <c r="AJ7606"/>
      <c r="AK7606"/>
      <c r="AL7606"/>
      <c r="AM7606"/>
      <c r="AN7606"/>
      <c r="AO7606"/>
      <c r="AP7606"/>
      <c r="AQ7606"/>
      <c r="AR7606"/>
      <c r="AS7606"/>
      <c r="AT7606"/>
      <c r="AU7606"/>
      <c r="AV7606"/>
      <c r="AW7606"/>
      <c r="AX7606"/>
      <c r="AY7606"/>
      <c r="AZ7606"/>
      <c r="BA7606"/>
      <c r="BB7606"/>
      <c r="BC7606"/>
      <c r="BD7606"/>
      <c r="BE7606"/>
      <c r="BF7606"/>
      <c r="BG7606"/>
      <c r="BH7606"/>
      <c r="BI7606"/>
      <c r="BJ7606"/>
      <c r="BK7606"/>
      <c r="BL7606"/>
      <c r="BM7606"/>
      <c r="BN7606"/>
      <c r="BO7606"/>
    </row>
    <row r="7607" spans="1:67" ht="15" x14ac:dyDescent="0.25">
      <c r="A7607"/>
      <c r="B7607"/>
      <c r="C7607"/>
      <c r="D7607"/>
      <c r="E7607"/>
      <c r="F7607"/>
      <c r="G7607"/>
      <c r="H7607"/>
      <c r="I7607"/>
      <c r="J7607"/>
      <c r="K7607"/>
      <c r="L7607"/>
      <c r="M7607"/>
      <c r="N7607"/>
      <c r="O7607"/>
      <c r="P7607"/>
      <c r="Q7607"/>
      <c r="R7607"/>
      <c r="S7607"/>
      <c r="T7607"/>
      <c r="U7607"/>
      <c r="V7607"/>
      <c r="W7607"/>
      <c r="X7607"/>
      <c r="Y7607"/>
      <c r="Z7607"/>
      <c r="AA7607"/>
      <c r="AB7607"/>
      <c r="AC7607"/>
      <c r="AD7607"/>
      <c r="AE7607"/>
      <c r="AF7607"/>
      <c r="AG7607"/>
      <c r="AH7607"/>
      <c r="AI7607"/>
      <c r="AJ7607"/>
      <c r="AK7607"/>
      <c r="AL7607"/>
      <c r="AM7607"/>
      <c r="AN7607"/>
      <c r="AO7607"/>
      <c r="AP7607"/>
      <c r="AQ7607"/>
      <c r="AR7607"/>
      <c r="AS7607"/>
      <c r="AT7607"/>
      <c r="AU7607"/>
      <c r="AV7607"/>
      <c r="AW7607"/>
      <c r="AX7607"/>
      <c r="AY7607"/>
      <c r="AZ7607"/>
      <c r="BA7607"/>
      <c r="BB7607"/>
      <c r="BC7607"/>
      <c r="BD7607"/>
      <c r="BE7607"/>
      <c r="BF7607"/>
      <c r="BG7607"/>
      <c r="BH7607"/>
      <c r="BI7607"/>
      <c r="BJ7607"/>
      <c r="BK7607"/>
      <c r="BL7607"/>
      <c r="BM7607"/>
      <c r="BN7607"/>
      <c r="BO7607"/>
    </row>
    <row r="7608" spans="1:67" ht="15" x14ac:dyDescent="0.25">
      <c r="A7608"/>
      <c r="B7608"/>
      <c r="C7608"/>
      <c r="D7608"/>
      <c r="E7608"/>
      <c r="F7608"/>
      <c r="G7608"/>
      <c r="H7608"/>
      <c r="I7608"/>
      <c r="J7608"/>
      <c r="K7608"/>
      <c r="L7608"/>
      <c r="M7608"/>
      <c r="N7608"/>
      <c r="O7608"/>
      <c r="P7608"/>
      <c r="Q7608"/>
      <c r="R7608"/>
      <c r="S7608"/>
      <c r="T7608"/>
      <c r="U7608"/>
      <c r="V7608"/>
      <c r="W7608"/>
      <c r="X7608"/>
      <c r="Y7608"/>
      <c r="Z7608"/>
      <c r="AA7608"/>
      <c r="AB7608"/>
      <c r="AC7608"/>
      <c r="AD7608"/>
      <c r="AE7608"/>
      <c r="AF7608"/>
      <c r="AG7608"/>
      <c r="AH7608"/>
      <c r="AI7608"/>
      <c r="AJ7608"/>
      <c r="AK7608"/>
      <c r="AL7608"/>
      <c r="AM7608"/>
      <c r="AN7608"/>
      <c r="AO7608"/>
      <c r="AP7608"/>
      <c r="AQ7608"/>
      <c r="AR7608"/>
      <c r="AS7608"/>
      <c r="AT7608"/>
      <c r="AU7608"/>
      <c r="AV7608"/>
      <c r="AW7608"/>
      <c r="AX7608"/>
      <c r="AY7608"/>
      <c r="AZ7608"/>
      <c r="BA7608"/>
      <c r="BB7608"/>
      <c r="BC7608"/>
      <c r="BD7608"/>
      <c r="BE7608"/>
      <c r="BF7608"/>
      <c r="BG7608"/>
      <c r="BH7608"/>
      <c r="BI7608"/>
      <c r="BJ7608"/>
      <c r="BK7608"/>
      <c r="BL7608"/>
      <c r="BM7608"/>
      <c r="BN7608"/>
      <c r="BO7608"/>
    </row>
    <row r="7609" spans="1:67" ht="15" x14ac:dyDescent="0.25">
      <c r="A7609"/>
      <c r="B7609"/>
      <c r="C7609"/>
      <c r="D7609"/>
      <c r="E7609"/>
      <c r="F7609"/>
      <c r="G7609"/>
      <c r="H7609"/>
      <c r="I7609"/>
      <c r="J7609"/>
      <c r="K7609"/>
      <c r="L7609"/>
      <c r="M7609"/>
      <c r="N7609"/>
      <c r="O7609"/>
      <c r="P7609"/>
      <c r="Q7609"/>
      <c r="R7609"/>
      <c r="S7609"/>
      <c r="T7609"/>
      <c r="U7609"/>
      <c r="V7609"/>
      <c r="W7609"/>
      <c r="X7609"/>
      <c r="Y7609"/>
      <c r="Z7609"/>
      <c r="AA7609"/>
      <c r="AB7609"/>
      <c r="AC7609"/>
      <c r="AD7609"/>
      <c r="AE7609"/>
      <c r="AF7609"/>
      <c r="AG7609"/>
      <c r="AH7609"/>
      <c r="AI7609"/>
      <c r="AJ7609"/>
      <c r="AK7609"/>
      <c r="AL7609"/>
      <c r="AM7609"/>
      <c r="AN7609"/>
      <c r="AO7609"/>
      <c r="AP7609"/>
      <c r="AQ7609"/>
      <c r="AR7609"/>
      <c r="AS7609"/>
      <c r="AT7609"/>
      <c r="AU7609"/>
      <c r="AV7609"/>
      <c r="AW7609"/>
      <c r="AX7609"/>
      <c r="AY7609"/>
      <c r="AZ7609"/>
      <c r="BA7609"/>
      <c r="BB7609"/>
      <c r="BC7609"/>
      <c r="BD7609"/>
      <c r="BE7609"/>
      <c r="BF7609"/>
      <c r="BG7609"/>
      <c r="BH7609"/>
      <c r="BI7609"/>
      <c r="BJ7609"/>
      <c r="BK7609"/>
      <c r="BL7609"/>
      <c r="BM7609"/>
      <c r="BN7609"/>
      <c r="BO7609"/>
    </row>
    <row r="7610" spans="1:67" ht="15" x14ac:dyDescent="0.25">
      <c r="A7610"/>
      <c r="B7610"/>
      <c r="C7610"/>
      <c r="D7610"/>
      <c r="E7610"/>
      <c r="F7610"/>
      <c r="G7610"/>
      <c r="H7610"/>
      <c r="I7610"/>
      <c r="J7610"/>
      <c r="K7610"/>
      <c r="L7610"/>
      <c r="M7610"/>
      <c r="N7610"/>
      <c r="O7610"/>
      <c r="P7610"/>
      <c r="Q7610"/>
      <c r="R7610"/>
      <c r="S7610"/>
      <c r="T7610"/>
      <c r="U7610"/>
      <c r="V7610"/>
      <c r="W7610"/>
      <c r="X7610"/>
      <c r="Y7610"/>
      <c r="Z7610"/>
      <c r="AA7610"/>
      <c r="AB7610"/>
      <c r="AC7610"/>
      <c r="AD7610"/>
      <c r="AE7610"/>
      <c r="AF7610"/>
      <c r="AG7610"/>
      <c r="AH7610"/>
      <c r="AI7610"/>
      <c r="AJ7610"/>
      <c r="AK7610"/>
      <c r="AL7610"/>
      <c r="AM7610"/>
      <c r="AN7610"/>
      <c r="AO7610"/>
      <c r="AP7610"/>
      <c r="AQ7610"/>
      <c r="AR7610"/>
      <c r="AS7610"/>
      <c r="AT7610"/>
      <c r="AU7610"/>
      <c r="AV7610"/>
      <c r="AW7610"/>
      <c r="AX7610"/>
      <c r="AY7610"/>
      <c r="AZ7610"/>
      <c r="BA7610"/>
      <c r="BB7610"/>
      <c r="BC7610"/>
      <c r="BD7610"/>
      <c r="BE7610"/>
      <c r="BF7610"/>
      <c r="BG7610"/>
      <c r="BH7610"/>
      <c r="BI7610"/>
      <c r="BJ7610"/>
      <c r="BK7610"/>
      <c r="BL7610"/>
      <c r="BM7610"/>
      <c r="BN7610"/>
      <c r="BO7610"/>
    </row>
    <row r="7611" spans="1:67" ht="15" x14ac:dyDescent="0.25">
      <c r="A7611"/>
      <c r="B7611"/>
      <c r="C7611"/>
      <c r="D7611"/>
      <c r="E7611"/>
      <c r="F7611"/>
      <c r="G7611"/>
      <c r="H7611"/>
      <c r="I7611"/>
      <c r="J7611"/>
      <c r="K7611"/>
      <c r="L7611"/>
      <c r="M7611"/>
      <c r="N7611"/>
      <c r="O7611"/>
      <c r="P7611"/>
      <c r="Q7611"/>
      <c r="R7611"/>
      <c r="S7611"/>
      <c r="T7611"/>
      <c r="U7611"/>
      <c r="V7611"/>
      <c r="W7611"/>
      <c r="X7611"/>
      <c r="Y7611"/>
      <c r="Z7611"/>
      <c r="AA7611"/>
      <c r="AB7611"/>
      <c r="AC7611"/>
      <c r="AD7611"/>
      <c r="AE7611"/>
      <c r="AF7611"/>
      <c r="AG7611"/>
      <c r="AH7611"/>
      <c r="AI7611"/>
      <c r="AJ7611"/>
      <c r="AK7611"/>
      <c r="AL7611"/>
      <c r="AM7611"/>
      <c r="AN7611"/>
      <c r="AO7611"/>
      <c r="AP7611"/>
      <c r="AQ7611"/>
      <c r="AR7611"/>
      <c r="AS7611"/>
      <c r="AT7611"/>
      <c r="AU7611"/>
      <c r="AV7611"/>
      <c r="AW7611"/>
      <c r="AX7611"/>
      <c r="AY7611"/>
      <c r="AZ7611"/>
      <c r="BA7611"/>
      <c r="BB7611"/>
      <c r="BC7611"/>
      <c r="BD7611"/>
      <c r="BE7611"/>
      <c r="BF7611"/>
      <c r="BG7611"/>
      <c r="BH7611"/>
      <c r="BI7611"/>
      <c r="BJ7611"/>
      <c r="BK7611"/>
      <c r="BL7611"/>
      <c r="BM7611"/>
      <c r="BN7611"/>
      <c r="BO7611"/>
    </row>
    <row r="7612" spans="1:67" ht="15" x14ac:dyDescent="0.25">
      <c r="A7612"/>
      <c r="B7612"/>
      <c r="C7612"/>
      <c r="D7612"/>
      <c r="E7612"/>
      <c r="F7612"/>
      <c r="G7612"/>
      <c r="H7612"/>
      <c r="I7612"/>
      <c r="J7612"/>
      <c r="K7612"/>
      <c r="L7612"/>
      <c r="M7612"/>
      <c r="N7612"/>
      <c r="O7612"/>
      <c r="P7612"/>
      <c r="Q7612"/>
      <c r="R7612"/>
      <c r="S7612"/>
      <c r="T7612"/>
      <c r="U7612"/>
      <c r="V7612"/>
      <c r="W7612"/>
      <c r="X7612"/>
      <c r="Y7612"/>
      <c r="Z7612"/>
      <c r="AA7612"/>
      <c r="AB7612"/>
      <c r="AC7612"/>
      <c r="AD7612"/>
      <c r="AE7612"/>
      <c r="AF7612"/>
      <c r="AG7612"/>
      <c r="AH7612"/>
      <c r="AI7612"/>
      <c r="AJ7612"/>
      <c r="AK7612"/>
      <c r="AL7612"/>
      <c r="AM7612"/>
      <c r="AN7612"/>
      <c r="AO7612"/>
      <c r="AP7612"/>
      <c r="AQ7612"/>
      <c r="AR7612"/>
      <c r="AS7612"/>
      <c r="AT7612"/>
      <c r="AU7612"/>
      <c r="AV7612"/>
      <c r="AW7612"/>
      <c r="AX7612"/>
      <c r="AY7612"/>
      <c r="AZ7612"/>
      <c r="BA7612"/>
      <c r="BB7612"/>
      <c r="BC7612"/>
      <c r="BD7612"/>
      <c r="BE7612"/>
      <c r="BF7612"/>
      <c r="BG7612"/>
      <c r="BH7612"/>
      <c r="BI7612"/>
      <c r="BJ7612"/>
      <c r="BK7612"/>
      <c r="BL7612"/>
      <c r="BM7612"/>
      <c r="BN7612"/>
      <c r="BO7612"/>
    </row>
    <row r="7613" spans="1:67" ht="15" x14ac:dyDescent="0.25">
      <c r="A7613"/>
      <c r="B7613"/>
      <c r="C7613"/>
      <c r="D7613"/>
      <c r="E7613"/>
      <c r="F7613"/>
      <c r="G7613"/>
      <c r="H7613"/>
      <c r="I7613"/>
      <c r="J7613"/>
      <c r="K7613"/>
      <c r="L7613"/>
      <c r="M7613"/>
      <c r="N7613"/>
      <c r="O7613"/>
      <c r="P7613"/>
      <c r="Q7613"/>
      <c r="R7613"/>
      <c r="S7613"/>
      <c r="T7613"/>
      <c r="U7613"/>
      <c r="V7613"/>
      <c r="W7613"/>
      <c r="X7613"/>
      <c r="Y7613"/>
      <c r="Z7613"/>
      <c r="AA7613"/>
      <c r="AB7613"/>
      <c r="AC7613"/>
      <c r="AD7613"/>
      <c r="AE7613"/>
      <c r="AF7613"/>
      <c r="AG7613"/>
      <c r="AH7613"/>
      <c r="AI7613"/>
      <c r="AJ7613"/>
      <c r="AK7613"/>
      <c r="AL7613"/>
      <c r="AM7613"/>
      <c r="AN7613"/>
      <c r="AO7613"/>
      <c r="AP7613"/>
      <c r="AQ7613"/>
      <c r="AR7613"/>
      <c r="AS7613"/>
      <c r="AT7613"/>
      <c r="AU7613"/>
      <c r="AV7613"/>
      <c r="AW7613"/>
      <c r="AX7613"/>
      <c r="AY7613"/>
      <c r="AZ7613"/>
      <c r="BA7613"/>
      <c r="BB7613"/>
      <c r="BC7613"/>
      <c r="BD7613"/>
      <c r="BE7613"/>
      <c r="BF7613"/>
      <c r="BG7613"/>
      <c r="BH7613"/>
      <c r="BI7613"/>
      <c r="BJ7613"/>
      <c r="BK7613"/>
      <c r="BL7613"/>
      <c r="BM7613"/>
      <c r="BN7613"/>
      <c r="BO7613"/>
    </row>
    <row r="7614" spans="1:67" ht="15" x14ac:dyDescent="0.25">
      <c r="A7614"/>
      <c r="B7614"/>
      <c r="C7614"/>
      <c r="D7614"/>
      <c r="E7614"/>
      <c r="F7614"/>
      <c r="G7614"/>
      <c r="H7614"/>
      <c r="I7614"/>
      <c r="J7614"/>
      <c r="K7614"/>
      <c r="L7614"/>
      <c r="M7614"/>
      <c r="N7614"/>
      <c r="O7614"/>
      <c r="P7614"/>
      <c r="Q7614"/>
      <c r="R7614"/>
      <c r="S7614"/>
      <c r="T7614"/>
      <c r="U7614"/>
      <c r="V7614"/>
      <c r="W7614"/>
      <c r="X7614"/>
      <c r="Y7614"/>
      <c r="Z7614"/>
      <c r="AA7614"/>
      <c r="AB7614"/>
      <c r="AC7614"/>
      <c r="AD7614"/>
      <c r="AE7614"/>
      <c r="AF7614"/>
      <c r="AG7614"/>
      <c r="AH7614"/>
      <c r="AI7614"/>
      <c r="AJ7614"/>
      <c r="AK7614"/>
      <c r="AL7614"/>
      <c r="AM7614"/>
      <c r="AN7614"/>
      <c r="AO7614"/>
      <c r="AP7614"/>
      <c r="AQ7614"/>
      <c r="AR7614"/>
      <c r="AS7614"/>
      <c r="AT7614"/>
      <c r="AU7614"/>
      <c r="AV7614"/>
      <c r="AW7614"/>
      <c r="AX7614"/>
      <c r="AY7614"/>
      <c r="AZ7614"/>
      <c r="BA7614"/>
      <c r="BB7614"/>
      <c r="BC7614"/>
      <c r="BD7614"/>
      <c r="BE7614"/>
      <c r="BF7614"/>
      <c r="BG7614"/>
      <c r="BH7614"/>
      <c r="BI7614"/>
      <c r="BJ7614"/>
      <c r="BK7614"/>
      <c r="BL7614"/>
      <c r="BM7614"/>
      <c r="BN7614"/>
      <c r="BO7614"/>
    </row>
    <row r="7615" spans="1:67" ht="15" x14ac:dyDescent="0.25">
      <c r="A7615"/>
      <c r="B7615"/>
      <c r="C7615"/>
      <c r="D7615"/>
      <c r="E7615"/>
      <c r="F7615"/>
      <c r="G7615"/>
      <c r="H7615"/>
      <c r="I7615"/>
      <c r="J7615"/>
      <c r="K7615"/>
      <c r="L7615"/>
      <c r="M7615"/>
      <c r="N7615"/>
      <c r="O7615"/>
      <c r="P7615"/>
      <c r="Q7615"/>
      <c r="R7615"/>
      <c r="S7615"/>
      <c r="T7615"/>
      <c r="U7615"/>
      <c r="V7615"/>
      <c r="W7615"/>
      <c r="X7615"/>
      <c r="Y7615"/>
      <c r="Z7615"/>
      <c r="AA7615"/>
      <c r="AB7615"/>
      <c r="AC7615"/>
      <c r="AD7615"/>
      <c r="AE7615"/>
      <c r="AF7615"/>
      <c r="AG7615"/>
      <c r="AH7615"/>
      <c r="AI7615"/>
      <c r="AJ7615"/>
      <c r="AK7615"/>
      <c r="AL7615"/>
      <c r="AM7615"/>
      <c r="AN7615"/>
      <c r="AO7615"/>
      <c r="AP7615"/>
      <c r="AQ7615"/>
      <c r="AR7615"/>
      <c r="AS7615"/>
      <c r="AT7615"/>
      <c r="AU7615"/>
      <c r="AV7615"/>
      <c r="AW7615"/>
      <c r="AX7615"/>
      <c r="AY7615"/>
      <c r="AZ7615"/>
      <c r="BA7615"/>
      <c r="BB7615"/>
      <c r="BC7615"/>
      <c r="BD7615"/>
      <c r="BE7615"/>
      <c r="BF7615"/>
      <c r="BG7615"/>
      <c r="BH7615"/>
      <c r="BI7615"/>
      <c r="BJ7615"/>
      <c r="BK7615"/>
      <c r="BL7615"/>
      <c r="BM7615"/>
      <c r="BN7615"/>
      <c r="BO7615"/>
    </row>
    <row r="7616" spans="1:67" ht="15" x14ac:dyDescent="0.25">
      <c r="A7616"/>
      <c r="B7616"/>
      <c r="C7616"/>
      <c r="D7616"/>
      <c r="E7616"/>
      <c r="F7616"/>
      <c r="G7616"/>
      <c r="H7616"/>
      <c r="I7616"/>
      <c r="J7616"/>
      <c r="K7616"/>
      <c r="L7616"/>
      <c r="M7616"/>
      <c r="N7616"/>
      <c r="O7616"/>
      <c r="P7616"/>
      <c r="Q7616"/>
      <c r="R7616"/>
      <c r="S7616"/>
      <c r="T7616"/>
      <c r="U7616"/>
      <c r="V7616"/>
      <c r="W7616"/>
      <c r="X7616"/>
      <c r="Y7616"/>
      <c r="Z7616"/>
      <c r="AA7616"/>
      <c r="AB7616"/>
      <c r="AC7616"/>
      <c r="AD7616"/>
      <c r="AE7616"/>
      <c r="AF7616"/>
      <c r="AG7616"/>
      <c r="AH7616"/>
      <c r="AI7616"/>
      <c r="AJ7616"/>
      <c r="AK7616"/>
      <c r="AL7616"/>
      <c r="AM7616"/>
      <c r="AN7616"/>
      <c r="AO7616"/>
      <c r="AP7616"/>
      <c r="AQ7616"/>
      <c r="AR7616"/>
      <c r="AS7616"/>
      <c r="AT7616"/>
      <c r="AU7616"/>
      <c r="AV7616"/>
      <c r="AW7616"/>
      <c r="AX7616"/>
      <c r="AY7616"/>
      <c r="AZ7616"/>
      <c r="BA7616"/>
      <c r="BB7616"/>
      <c r="BC7616"/>
      <c r="BD7616"/>
      <c r="BE7616"/>
      <c r="BF7616"/>
      <c r="BG7616"/>
      <c r="BH7616"/>
      <c r="BI7616"/>
      <c r="BJ7616"/>
      <c r="BK7616"/>
      <c r="BL7616"/>
      <c r="BM7616"/>
      <c r="BN7616"/>
      <c r="BO7616"/>
    </row>
    <row r="7617" spans="1:67" ht="15" x14ac:dyDescent="0.25">
      <c r="A7617"/>
      <c r="B7617"/>
      <c r="C7617"/>
      <c r="D7617"/>
      <c r="E7617"/>
      <c r="F7617"/>
      <c r="G7617"/>
      <c r="H7617"/>
      <c r="I7617"/>
      <c r="J7617"/>
      <c r="K7617"/>
      <c r="L7617"/>
      <c r="M7617"/>
      <c r="N7617"/>
      <c r="O7617"/>
      <c r="P7617"/>
      <c r="Q7617"/>
      <c r="R7617"/>
      <c r="S7617"/>
      <c r="T7617"/>
      <c r="U7617"/>
      <c r="V7617"/>
      <c r="W7617"/>
      <c r="X7617"/>
      <c r="Y7617"/>
      <c r="Z7617"/>
      <c r="AA7617"/>
      <c r="AB7617"/>
      <c r="AC7617"/>
      <c r="AD7617"/>
      <c r="AE7617"/>
      <c r="AF7617"/>
      <c r="AG7617"/>
      <c r="AH7617"/>
      <c r="AI7617"/>
      <c r="AJ7617"/>
      <c r="AK7617"/>
      <c r="AL7617"/>
      <c r="AM7617"/>
      <c r="AN7617"/>
      <c r="AO7617"/>
      <c r="AP7617"/>
      <c r="AQ7617"/>
      <c r="AR7617"/>
      <c r="AS7617"/>
      <c r="AT7617"/>
      <c r="AU7617"/>
      <c r="AV7617"/>
      <c r="AW7617"/>
      <c r="AX7617"/>
      <c r="AY7617"/>
      <c r="AZ7617"/>
      <c r="BA7617"/>
      <c r="BB7617"/>
      <c r="BC7617"/>
      <c r="BD7617"/>
      <c r="BE7617"/>
      <c r="BF7617"/>
      <c r="BG7617"/>
      <c r="BH7617"/>
      <c r="BI7617"/>
      <c r="BJ7617"/>
      <c r="BK7617"/>
      <c r="BL7617"/>
      <c r="BM7617"/>
      <c r="BN7617"/>
      <c r="BO7617"/>
    </row>
    <row r="7618" spans="1:67" ht="15" x14ac:dyDescent="0.25">
      <c r="A7618"/>
      <c r="B7618"/>
      <c r="C7618"/>
      <c r="D7618"/>
      <c r="E7618"/>
      <c r="F7618"/>
      <c r="G7618"/>
      <c r="H7618"/>
      <c r="I7618"/>
      <c r="J7618"/>
      <c r="K7618"/>
      <c r="L7618"/>
      <c r="M7618"/>
      <c r="N7618"/>
      <c r="O7618"/>
      <c r="P7618"/>
      <c r="Q7618"/>
      <c r="R7618"/>
      <c r="S7618"/>
      <c r="T7618"/>
      <c r="U7618"/>
      <c r="V7618"/>
      <c r="W7618"/>
      <c r="X7618"/>
      <c r="Y7618"/>
      <c r="Z7618"/>
      <c r="AA7618"/>
      <c r="AB7618"/>
      <c r="AC7618"/>
      <c r="AD7618"/>
      <c r="AE7618"/>
      <c r="AF7618"/>
      <c r="AG7618"/>
      <c r="AH7618"/>
      <c r="AI7618"/>
      <c r="AJ7618"/>
      <c r="AK7618"/>
      <c r="AL7618"/>
      <c r="AM7618"/>
      <c r="AN7618"/>
      <c r="AO7618"/>
      <c r="AP7618"/>
      <c r="AQ7618"/>
      <c r="AR7618"/>
      <c r="AS7618"/>
      <c r="AT7618"/>
      <c r="AU7618"/>
      <c r="AV7618"/>
      <c r="AW7618"/>
      <c r="AX7618"/>
      <c r="AY7618"/>
      <c r="AZ7618"/>
      <c r="BA7618"/>
      <c r="BB7618"/>
      <c r="BC7618"/>
      <c r="BD7618"/>
      <c r="BE7618"/>
      <c r="BF7618"/>
      <c r="BG7618"/>
      <c r="BH7618"/>
      <c r="BI7618"/>
      <c r="BJ7618"/>
      <c r="BK7618"/>
      <c r="BL7618"/>
      <c r="BM7618"/>
      <c r="BN7618"/>
      <c r="BO7618"/>
    </row>
    <row r="7619" spans="1:67" ht="15" x14ac:dyDescent="0.25">
      <c r="A7619"/>
      <c r="B7619"/>
      <c r="C7619"/>
      <c r="D7619"/>
      <c r="E7619"/>
      <c r="F7619"/>
      <c r="G7619"/>
      <c r="H7619"/>
      <c r="I7619"/>
      <c r="J7619"/>
      <c r="K7619"/>
      <c r="L7619"/>
      <c r="M7619"/>
      <c r="N7619"/>
      <c r="O7619"/>
      <c r="P7619"/>
      <c r="Q7619"/>
      <c r="R7619"/>
      <c r="S7619"/>
      <c r="T7619"/>
      <c r="U7619"/>
      <c r="V7619"/>
      <c r="W7619"/>
      <c r="X7619"/>
      <c r="Y7619"/>
      <c r="Z7619"/>
      <c r="AA7619"/>
      <c r="AB7619"/>
      <c r="AC7619"/>
      <c r="AD7619"/>
      <c r="AE7619"/>
      <c r="AF7619"/>
      <c r="AG7619"/>
      <c r="AH7619"/>
      <c r="AI7619"/>
      <c r="AJ7619"/>
      <c r="AK7619"/>
      <c r="AL7619"/>
      <c r="AM7619"/>
      <c r="AN7619"/>
      <c r="AO7619"/>
      <c r="AP7619"/>
      <c r="AQ7619"/>
      <c r="AR7619"/>
      <c r="AS7619"/>
      <c r="AT7619"/>
      <c r="AU7619"/>
      <c r="AV7619"/>
      <c r="AW7619"/>
      <c r="AX7619"/>
      <c r="AY7619"/>
      <c r="AZ7619"/>
      <c r="BA7619"/>
      <c r="BB7619"/>
      <c r="BC7619"/>
      <c r="BD7619"/>
      <c r="BE7619"/>
      <c r="BF7619"/>
      <c r="BG7619"/>
      <c r="BH7619"/>
      <c r="BI7619"/>
      <c r="BJ7619"/>
      <c r="BK7619"/>
      <c r="BL7619"/>
      <c r="BM7619"/>
      <c r="BN7619"/>
      <c r="BO7619"/>
    </row>
    <row r="7620" spans="1:67" ht="15" x14ac:dyDescent="0.25">
      <c r="A7620"/>
      <c r="B7620"/>
      <c r="C7620"/>
      <c r="D7620"/>
      <c r="E7620"/>
      <c r="F7620"/>
      <c r="G7620"/>
      <c r="H7620"/>
      <c r="I7620"/>
      <c r="J7620"/>
      <c r="K7620"/>
      <c r="L7620"/>
      <c r="M7620"/>
      <c r="N7620"/>
      <c r="O7620"/>
      <c r="P7620"/>
      <c r="Q7620"/>
      <c r="R7620"/>
      <c r="S7620"/>
      <c r="T7620"/>
      <c r="U7620"/>
      <c r="V7620"/>
      <c r="W7620"/>
      <c r="X7620"/>
      <c r="Y7620"/>
      <c r="Z7620"/>
      <c r="AA7620"/>
      <c r="AB7620"/>
      <c r="AC7620"/>
      <c r="AD7620"/>
      <c r="AE7620"/>
      <c r="AF7620"/>
      <c r="AG7620"/>
      <c r="AH7620"/>
      <c r="AI7620"/>
      <c r="AJ7620"/>
      <c r="AK7620"/>
      <c r="AL7620"/>
      <c r="AM7620"/>
      <c r="AN7620"/>
      <c r="AO7620"/>
      <c r="AP7620"/>
      <c r="AQ7620"/>
      <c r="AR7620"/>
      <c r="AS7620"/>
      <c r="AT7620"/>
      <c r="AU7620"/>
      <c r="AV7620"/>
      <c r="AW7620"/>
      <c r="AX7620"/>
      <c r="AY7620"/>
      <c r="AZ7620"/>
      <c r="BA7620"/>
      <c r="BB7620"/>
      <c r="BC7620"/>
      <c r="BD7620"/>
      <c r="BE7620"/>
      <c r="BF7620"/>
      <c r="BG7620"/>
      <c r="BH7620"/>
      <c r="BI7620"/>
      <c r="BJ7620"/>
      <c r="BK7620"/>
      <c r="BL7620"/>
      <c r="BM7620"/>
      <c r="BN7620"/>
      <c r="BO7620"/>
    </row>
    <row r="7621" spans="1:67" ht="15" x14ac:dyDescent="0.25">
      <c r="A7621"/>
      <c r="B7621"/>
      <c r="C7621"/>
      <c r="D7621"/>
      <c r="E7621"/>
      <c r="F7621"/>
      <c r="G7621"/>
      <c r="H7621"/>
      <c r="I7621"/>
      <c r="J7621"/>
      <c r="K7621"/>
      <c r="L7621"/>
      <c r="M7621"/>
      <c r="N7621"/>
      <c r="O7621"/>
      <c r="P7621"/>
      <c r="Q7621"/>
      <c r="R7621"/>
      <c r="S7621"/>
      <c r="T7621"/>
      <c r="U7621"/>
      <c r="V7621"/>
      <c r="W7621"/>
      <c r="X7621"/>
      <c r="Y7621"/>
      <c r="Z7621"/>
      <c r="AA7621"/>
      <c r="AB7621"/>
      <c r="AC7621"/>
      <c r="AD7621"/>
      <c r="AE7621"/>
      <c r="AF7621"/>
      <c r="AG7621"/>
      <c r="AH7621"/>
      <c r="AI7621"/>
      <c r="AJ7621"/>
      <c r="AK7621"/>
      <c r="AL7621"/>
      <c r="AM7621"/>
      <c r="AN7621"/>
      <c r="AO7621"/>
      <c r="AP7621"/>
      <c r="AQ7621"/>
      <c r="AR7621"/>
      <c r="AS7621"/>
      <c r="AT7621"/>
      <c r="AU7621"/>
      <c r="AV7621"/>
      <c r="AW7621"/>
      <c r="AX7621"/>
      <c r="AY7621"/>
      <c r="AZ7621"/>
      <c r="BA7621"/>
      <c r="BB7621"/>
      <c r="BC7621"/>
      <c r="BD7621"/>
      <c r="BE7621"/>
      <c r="BF7621"/>
      <c r="BG7621"/>
      <c r="BH7621"/>
      <c r="BI7621"/>
      <c r="BJ7621"/>
      <c r="BK7621"/>
      <c r="BL7621"/>
      <c r="BM7621"/>
      <c r="BN7621"/>
      <c r="BO7621"/>
    </row>
    <row r="7622" spans="1:67" ht="15" x14ac:dyDescent="0.25">
      <c r="A7622"/>
      <c r="B7622"/>
      <c r="C7622"/>
      <c r="D7622"/>
      <c r="E7622"/>
      <c r="F7622"/>
      <c r="G7622"/>
      <c r="H7622"/>
      <c r="I7622"/>
      <c r="J7622"/>
      <c r="K7622"/>
      <c r="L7622"/>
      <c r="M7622"/>
      <c r="N7622"/>
      <c r="O7622"/>
      <c r="P7622"/>
      <c r="Q7622"/>
      <c r="R7622"/>
      <c r="S7622"/>
      <c r="T7622"/>
      <c r="U7622"/>
      <c r="V7622"/>
      <c r="W7622"/>
      <c r="X7622"/>
      <c r="Y7622"/>
      <c r="Z7622"/>
      <c r="AA7622"/>
      <c r="AB7622"/>
      <c r="AC7622"/>
      <c r="AD7622"/>
      <c r="AE7622"/>
      <c r="AF7622"/>
      <c r="AG7622"/>
      <c r="AH7622"/>
      <c r="AI7622"/>
      <c r="AJ7622"/>
      <c r="AK7622"/>
      <c r="AL7622"/>
      <c r="AM7622"/>
      <c r="AN7622"/>
      <c r="AO7622"/>
      <c r="AP7622"/>
      <c r="AQ7622"/>
      <c r="AR7622"/>
      <c r="AS7622"/>
      <c r="AT7622"/>
      <c r="AU7622"/>
      <c r="AV7622"/>
      <c r="AW7622"/>
      <c r="AX7622"/>
      <c r="AY7622"/>
      <c r="AZ7622"/>
      <c r="BA7622"/>
      <c r="BB7622"/>
      <c r="BC7622"/>
      <c r="BD7622"/>
      <c r="BE7622"/>
      <c r="BF7622"/>
      <c r="BG7622"/>
      <c r="BH7622"/>
      <c r="BI7622"/>
      <c r="BJ7622"/>
      <c r="BK7622"/>
      <c r="BL7622"/>
      <c r="BM7622"/>
      <c r="BN7622"/>
      <c r="BO7622"/>
    </row>
    <row r="7623" spans="1:67" ht="15" x14ac:dyDescent="0.25">
      <c r="A7623"/>
      <c r="B7623"/>
      <c r="C7623"/>
      <c r="D7623"/>
      <c r="E7623"/>
      <c r="F7623"/>
      <c r="G7623"/>
      <c r="H7623"/>
      <c r="I7623"/>
      <c r="J7623"/>
      <c r="K7623"/>
      <c r="L7623"/>
      <c r="M7623"/>
      <c r="N7623"/>
      <c r="O7623"/>
      <c r="P7623"/>
      <c r="Q7623"/>
      <c r="R7623"/>
      <c r="S7623"/>
      <c r="T7623"/>
      <c r="U7623"/>
      <c r="V7623"/>
      <c r="W7623"/>
      <c r="X7623"/>
      <c r="Y7623"/>
      <c r="Z7623"/>
      <c r="AA7623"/>
      <c r="AB7623"/>
      <c r="AC7623"/>
      <c r="AD7623"/>
      <c r="AE7623"/>
      <c r="AF7623"/>
      <c r="AG7623"/>
      <c r="AH7623"/>
      <c r="AI7623"/>
      <c r="AJ7623"/>
      <c r="AK7623"/>
      <c r="AL7623"/>
      <c r="AM7623"/>
      <c r="AN7623"/>
      <c r="AO7623"/>
      <c r="AP7623"/>
      <c r="AQ7623"/>
      <c r="AR7623"/>
      <c r="AS7623"/>
      <c r="AT7623"/>
      <c r="AU7623"/>
      <c r="AV7623"/>
      <c r="AW7623"/>
      <c r="AX7623"/>
      <c r="AY7623"/>
      <c r="AZ7623"/>
      <c r="BA7623"/>
      <c r="BB7623"/>
      <c r="BC7623"/>
      <c r="BD7623"/>
      <c r="BE7623"/>
      <c r="BF7623"/>
      <c r="BG7623"/>
      <c r="BH7623"/>
      <c r="BI7623"/>
      <c r="BJ7623"/>
      <c r="BK7623"/>
      <c r="BL7623"/>
      <c r="BM7623"/>
      <c r="BN7623"/>
      <c r="BO7623"/>
    </row>
    <row r="7624" spans="1:67" ht="15" x14ac:dyDescent="0.25">
      <c r="A7624"/>
      <c r="B7624"/>
      <c r="C7624"/>
      <c r="D7624"/>
      <c r="E7624"/>
      <c r="F7624"/>
      <c r="G7624"/>
      <c r="H7624"/>
      <c r="I7624"/>
      <c r="J7624"/>
      <c r="K7624"/>
      <c r="L7624"/>
      <c r="M7624"/>
      <c r="N7624"/>
      <c r="O7624"/>
      <c r="P7624"/>
      <c r="Q7624"/>
      <c r="R7624"/>
      <c r="S7624"/>
      <c r="T7624"/>
      <c r="U7624"/>
      <c r="V7624"/>
      <c r="W7624"/>
      <c r="X7624"/>
      <c r="Y7624"/>
      <c r="Z7624"/>
      <c r="AA7624"/>
      <c r="AB7624"/>
      <c r="AC7624"/>
      <c r="AD7624"/>
      <c r="AE7624"/>
      <c r="AF7624"/>
      <c r="AG7624"/>
      <c r="AH7624"/>
      <c r="AI7624"/>
      <c r="AJ7624"/>
      <c r="AK7624"/>
      <c r="AL7624"/>
      <c r="AM7624"/>
      <c r="AN7624"/>
      <c r="AO7624"/>
      <c r="AP7624"/>
      <c r="AQ7624"/>
      <c r="AR7624"/>
      <c r="AS7624"/>
      <c r="AT7624"/>
      <c r="AU7624"/>
      <c r="AV7624"/>
      <c r="AW7624"/>
      <c r="AX7624"/>
      <c r="AY7624"/>
      <c r="AZ7624"/>
      <c r="BA7624"/>
      <c r="BB7624"/>
      <c r="BC7624"/>
      <c r="BD7624"/>
      <c r="BE7624"/>
      <c r="BF7624"/>
      <c r="BG7624"/>
      <c r="BH7624"/>
      <c r="BI7624"/>
      <c r="BJ7624"/>
      <c r="BK7624"/>
      <c r="BL7624"/>
      <c r="BM7624"/>
      <c r="BN7624"/>
      <c r="BO7624"/>
    </row>
    <row r="7625" spans="1:67" ht="15" x14ac:dyDescent="0.25">
      <c r="A7625"/>
      <c r="B7625"/>
      <c r="C7625"/>
      <c r="D7625"/>
      <c r="E7625"/>
      <c r="F7625"/>
      <c r="G7625"/>
      <c r="H7625"/>
      <c r="I7625"/>
      <c r="J7625"/>
      <c r="K7625"/>
      <c r="L7625"/>
      <c r="M7625"/>
      <c r="N7625"/>
      <c r="O7625"/>
      <c r="P7625"/>
      <c r="Q7625"/>
      <c r="R7625"/>
      <c r="S7625"/>
      <c r="T7625"/>
      <c r="U7625"/>
      <c r="V7625"/>
      <c r="W7625"/>
      <c r="X7625"/>
      <c r="Y7625"/>
      <c r="Z7625"/>
      <c r="AA7625"/>
      <c r="AB7625"/>
      <c r="AC7625"/>
      <c r="AD7625"/>
      <c r="AE7625"/>
      <c r="AF7625"/>
      <c r="AG7625"/>
      <c r="AH7625"/>
      <c r="AI7625"/>
      <c r="AJ7625"/>
      <c r="AK7625"/>
      <c r="AL7625"/>
      <c r="AM7625"/>
      <c r="AN7625"/>
      <c r="AO7625"/>
      <c r="AP7625"/>
      <c r="AQ7625"/>
      <c r="AR7625"/>
      <c r="AS7625"/>
      <c r="AT7625"/>
      <c r="AU7625"/>
      <c r="AV7625"/>
      <c r="AW7625"/>
      <c r="AX7625"/>
      <c r="AY7625"/>
      <c r="AZ7625"/>
      <c r="BA7625"/>
      <c r="BB7625"/>
      <c r="BC7625"/>
      <c r="BD7625"/>
      <c r="BE7625"/>
      <c r="BF7625"/>
      <c r="BG7625"/>
      <c r="BH7625"/>
      <c r="BI7625"/>
      <c r="BJ7625"/>
      <c r="BK7625"/>
      <c r="BL7625"/>
      <c r="BM7625"/>
      <c r="BN7625"/>
      <c r="BO7625"/>
    </row>
    <row r="7626" spans="1:67" ht="15" x14ac:dyDescent="0.25">
      <c r="A7626"/>
      <c r="B7626"/>
      <c r="C7626"/>
      <c r="D7626"/>
      <c r="E7626"/>
      <c r="F7626"/>
      <c r="G7626"/>
      <c r="H7626"/>
      <c r="I7626"/>
      <c r="J7626"/>
      <c r="K7626"/>
      <c r="L7626"/>
      <c r="M7626"/>
      <c r="N7626"/>
      <c r="O7626"/>
      <c r="P7626"/>
      <c r="Q7626"/>
      <c r="R7626"/>
      <c r="S7626"/>
      <c r="T7626"/>
      <c r="U7626"/>
      <c r="V7626"/>
      <c r="W7626"/>
      <c r="X7626"/>
      <c r="Y7626"/>
      <c r="Z7626"/>
      <c r="AA7626"/>
      <c r="AB7626"/>
      <c r="AC7626"/>
      <c r="AD7626"/>
      <c r="AE7626"/>
      <c r="AF7626"/>
      <c r="AG7626"/>
      <c r="AH7626"/>
      <c r="AI7626"/>
      <c r="AJ7626"/>
      <c r="AK7626"/>
      <c r="AL7626"/>
      <c r="AM7626"/>
      <c r="AN7626"/>
      <c r="AO7626"/>
      <c r="AP7626"/>
      <c r="AQ7626"/>
      <c r="AR7626"/>
      <c r="AS7626"/>
      <c r="AT7626"/>
      <c r="AU7626"/>
      <c r="AV7626"/>
      <c r="AW7626"/>
      <c r="AX7626"/>
      <c r="AY7626"/>
      <c r="AZ7626"/>
      <c r="BA7626"/>
      <c r="BB7626"/>
      <c r="BC7626"/>
      <c r="BD7626"/>
      <c r="BE7626"/>
      <c r="BF7626"/>
      <c r="BG7626"/>
      <c r="BH7626"/>
      <c r="BI7626"/>
      <c r="BJ7626"/>
      <c r="BK7626"/>
      <c r="BL7626"/>
      <c r="BM7626"/>
      <c r="BN7626"/>
      <c r="BO7626"/>
    </row>
    <row r="7627" spans="1:67" ht="15" x14ac:dyDescent="0.25">
      <c r="A7627"/>
      <c r="B7627"/>
      <c r="C7627"/>
      <c r="D7627"/>
      <c r="E7627"/>
      <c r="F7627"/>
      <c r="G7627"/>
      <c r="H7627"/>
      <c r="I7627"/>
      <c r="J7627"/>
      <c r="K7627"/>
      <c r="L7627"/>
      <c r="M7627"/>
      <c r="N7627"/>
      <c r="O7627"/>
      <c r="P7627"/>
      <c r="Q7627"/>
      <c r="R7627"/>
      <c r="S7627"/>
      <c r="T7627"/>
      <c r="U7627"/>
      <c r="V7627"/>
      <c r="W7627"/>
      <c r="X7627"/>
      <c r="Y7627"/>
      <c r="Z7627"/>
      <c r="AA7627"/>
      <c r="AB7627"/>
      <c r="AC7627"/>
      <c r="AD7627"/>
      <c r="AE7627"/>
      <c r="AF7627"/>
      <c r="AG7627"/>
      <c r="AH7627"/>
      <c r="AI7627"/>
      <c r="AJ7627"/>
      <c r="AK7627"/>
      <c r="AL7627"/>
      <c r="AM7627"/>
      <c r="AN7627"/>
      <c r="AO7627"/>
      <c r="AP7627"/>
      <c r="AQ7627"/>
      <c r="AR7627"/>
      <c r="AS7627"/>
      <c r="AT7627"/>
      <c r="AU7627"/>
      <c r="AV7627"/>
      <c r="AW7627"/>
      <c r="AX7627"/>
      <c r="AY7627"/>
      <c r="AZ7627"/>
      <c r="BA7627"/>
      <c r="BB7627"/>
      <c r="BC7627"/>
      <c r="BD7627"/>
      <c r="BE7627"/>
      <c r="BF7627"/>
      <c r="BG7627"/>
      <c r="BH7627"/>
      <c r="BI7627"/>
      <c r="BJ7627"/>
      <c r="BK7627"/>
      <c r="BL7627"/>
      <c r="BM7627"/>
      <c r="BN7627"/>
      <c r="BO7627"/>
    </row>
    <row r="7628" spans="1:67" ht="15" x14ac:dyDescent="0.25">
      <c r="A7628"/>
      <c r="B7628"/>
      <c r="C7628"/>
      <c r="D7628"/>
      <c r="E7628"/>
      <c r="F7628"/>
      <c r="G7628"/>
      <c r="H7628"/>
      <c r="I7628"/>
      <c r="J7628"/>
      <c r="K7628"/>
      <c r="L7628"/>
      <c r="M7628"/>
      <c r="N7628"/>
      <c r="O7628"/>
      <c r="P7628"/>
      <c r="Q7628"/>
      <c r="R7628"/>
      <c r="S7628"/>
      <c r="T7628"/>
      <c r="U7628"/>
      <c r="V7628"/>
      <c r="W7628"/>
      <c r="X7628"/>
      <c r="Y7628"/>
      <c r="Z7628"/>
      <c r="AA7628"/>
      <c r="AB7628"/>
      <c r="AC7628"/>
      <c r="AD7628"/>
      <c r="AE7628"/>
      <c r="AF7628"/>
      <c r="AG7628"/>
      <c r="AH7628"/>
      <c r="AI7628"/>
      <c r="AJ7628"/>
      <c r="AK7628"/>
      <c r="AL7628"/>
      <c r="AM7628"/>
      <c r="AN7628"/>
      <c r="AO7628"/>
      <c r="AP7628"/>
      <c r="AQ7628"/>
      <c r="AR7628"/>
      <c r="AS7628"/>
      <c r="AT7628"/>
      <c r="AU7628"/>
      <c r="AV7628"/>
      <c r="AW7628"/>
      <c r="AX7628"/>
      <c r="AY7628"/>
      <c r="AZ7628"/>
      <c r="BA7628"/>
      <c r="BB7628"/>
      <c r="BC7628"/>
      <c r="BD7628"/>
      <c r="BE7628"/>
      <c r="BF7628"/>
      <c r="BG7628"/>
      <c r="BH7628"/>
      <c r="BI7628"/>
      <c r="BJ7628"/>
      <c r="BK7628"/>
      <c r="BL7628"/>
      <c r="BM7628"/>
      <c r="BN7628"/>
      <c r="BO7628"/>
    </row>
    <row r="7629" spans="1:67" ht="15" x14ac:dyDescent="0.25">
      <c r="A7629"/>
      <c r="B7629"/>
      <c r="C7629"/>
      <c r="D7629"/>
      <c r="E7629"/>
      <c r="F7629"/>
      <c r="G7629"/>
      <c r="H7629"/>
      <c r="I7629"/>
      <c r="J7629"/>
      <c r="K7629"/>
      <c r="L7629"/>
      <c r="M7629"/>
      <c r="N7629"/>
      <c r="O7629"/>
      <c r="P7629"/>
      <c r="Q7629"/>
      <c r="R7629"/>
      <c r="S7629"/>
      <c r="T7629"/>
      <c r="U7629"/>
      <c r="V7629"/>
      <c r="W7629"/>
      <c r="X7629"/>
      <c r="Y7629"/>
      <c r="Z7629"/>
      <c r="AA7629"/>
      <c r="AB7629"/>
      <c r="AC7629"/>
      <c r="AD7629"/>
      <c r="AE7629"/>
      <c r="AF7629"/>
      <c r="AG7629"/>
      <c r="AH7629"/>
      <c r="AI7629"/>
      <c r="AJ7629"/>
      <c r="AK7629"/>
      <c r="AL7629"/>
      <c r="AM7629"/>
      <c r="AN7629"/>
      <c r="AO7629"/>
      <c r="AP7629"/>
      <c r="AQ7629"/>
      <c r="AR7629"/>
      <c r="AS7629"/>
      <c r="AT7629"/>
      <c r="AU7629"/>
      <c r="AV7629"/>
      <c r="AW7629"/>
      <c r="AX7629"/>
      <c r="AY7629"/>
      <c r="AZ7629"/>
      <c r="BA7629"/>
      <c r="BB7629"/>
      <c r="BC7629"/>
      <c r="BD7629"/>
      <c r="BE7629"/>
      <c r="BF7629"/>
      <c r="BG7629"/>
      <c r="BH7629"/>
      <c r="BI7629"/>
      <c r="BJ7629"/>
      <c r="BK7629"/>
      <c r="BL7629"/>
      <c r="BM7629"/>
      <c r="BN7629"/>
      <c r="BO7629"/>
    </row>
    <row r="7630" spans="1:67" ht="15" x14ac:dyDescent="0.25">
      <c r="A7630"/>
      <c r="B7630"/>
      <c r="C7630"/>
      <c r="D7630"/>
      <c r="E7630"/>
      <c r="F7630"/>
      <c r="G7630"/>
      <c r="H7630"/>
      <c r="I7630"/>
      <c r="J7630"/>
      <c r="K7630"/>
      <c r="L7630"/>
      <c r="M7630"/>
      <c r="N7630"/>
      <c r="O7630"/>
      <c r="P7630"/>
      <c r="Q7630"/>
      <c r="R7630"/>
      <c r="S7630"/>
      <c r="T7630"/>
      <c r="U7630"/>
      <c r="V7630"/>
      <c r="W7630"/>
      <c r="X7630"/>
      <c r="Y7630"/>
      <c r="Z7630"/>
      <c r="AA7630"/>
      <c r="AB7630"/>
      <c r="AC7630"/>
      <c r="AD7630"/>
      <c r="AE7630"/>
      <c r="AF7630"/>
      <c r="AG7630"/>
      <c r="AH7630"/>
      <c r="AI7630"/>
      <c r="AJ7630"/>
      <c r="AK7630"/>
      <c r="AL7630"/>
      <c r="AM7630"/>
      <c r="AN7630"/>
      <c r="AO7630"/>
      <c r="AP7630"/>
      <c r="AQ7630"/>
      <c r="AR7630"/>
      <c r="AS7630"/>
      <c r="AT7630"/>
      <c r="AU7630"/>
      <c r="AV7630"/>
      <c r="AW7630"/>
      <c r="AX7630"/>
      <c r="AY7630"/>
      <c r="AZ7630"/>
      <c r="BA7630"/>
      <c r="BB7630"/>
      <c r="BC7630"/>
      <c r="BD7630"/>
      <c r="BE7630"/>
      <c r="BF7630"/>
      <c r="BG7630"/>
      <c r="BH7630"/>
      <c r="BI7630"/>
      <c r="BJ7630"/>
      <c r="BK7630"/>
      <c r="BL7630"/>
      <c r="BM7630"/>
      <c r="BN7630"/>
      <c r="BO7630"/>
    </row>
    <row r="7631" spans="1:67" ht="15" x14ac:dyDescent="0.25">
      <c r="A7631"/>
      <c r="B7631"/>
      <c r="C7631"/>
      <c r="D7631"/>
      <c r="E7631"/>
      <c r="F7631"/>
      <c r="G7631"/>
      <c r="H7631"/>
      <c r="I7631"/>
      <c r="J7631"/>
      <c r="K7631"/>
      <c r="L7631"/>
      <c r="M7631"/>
      <c r="N7631"/>
      <c r="O7631"/>
      <c r="P7631"/>
      <c r="Q7631"/>
      <c r="R7631"/>
      <c r="S7631"/>
      <c r="T7631"/>
      <c r="U7631"/>
      <c r="V7631"/>
      <c r="W7631"/>
      <c r="X7631"/>
      <c r="Y7631"/>
      <c r="Z7631"/>
      <c r="AA7631"/>
      <c r="AB7631"/>
      <c r="AC7631"/>
      <c r="AD7631"/>
      <c r="AE7631"/>
      <c r="AF7631"/>
      <c r="AG7631"/>
      <c r="AH7631"/>
      <c r="AI7631"/>
      <c r="AJ7631"/>
      <c r="AK7631"/>
      <c r="AL7631"/>
      <c r="AM7631"/>
      <c r="AN7631"/>
      <c r="AO7631"/>
      <c r="AP7631"/>
      <c r="AQ7631"/>
      <c r="AR7631"/>
      <c r="AS7631"/>
      <c r="AT7631"/>
      <c r="AU7631"/>
      <c r="AV7631"/>
      <c r="AW7631"/>
      <c r="AX7631"/>
      <c r="AY7631"/>
      <c r="AZ7631"/>
      <c r="BA7631"/>
      <c r="BB7631"/>
      <c r="BC7631"/>
      <c r="BD7631"/>
      <c r="BE7631"/>
      <c r="BF7631"/>
      <c r="BG7631"/>
      <c r="BH7631"/>
      <c r="BI7631"/>
      <c r="BJ7631"/>
      <c r="BK7631"/>
      <c r="BL7631"/>
      <c r="BM7631"/>
      <c r="BN7631"/>
      <c r="BO7631"/>
    </row>
    <row r="7632" spans="1:67" ht="15" x14ac:dyDescent="0.25">
      <c r="A7632"/>
      <c r="B7632"/>
      <c r="C7632"/>
      <c r="D7632"/>
      <c r="E7632"/>
      <c r="F7632"/>
      <c r="G7632"/>
      <c r="H7632"/>
      <c r="I7632"/>
      <c r="J7632"/>
      <c r="K7632"/>
      <c r="L7632"/>
      <c r="M7632"/>
      <c r="N7632"/>
      <c r="O7632"/>
      <c r="P7632"/>
      <c r="Q7632"/>
      <c r="R7632"/>
      <c r="S7632"/>
      <c r="T7632"/>
      <c r="U7632"/>
      <c r="V7632"/>
      <c r="W7632"/>
      <c r="X7632"/>
      <c r="Y7632"/>
      <c r="Z7632"/>
      <c r="AA7632"/>
      <c r="AB7632"/>
      <c r="AC7632"/>
      <c r="AD7632"/>
      <c r="AE7632"/>
      <c r="AF7632"/>
      <c r="AG7632"/>
      <c r="AH7632"/>
      <c r="AI7632"/>
      <c r="AJ7632"/>
      <c r="AK7632"/>
      <c r="AL7632"/>
      <c r="AM7632"/>
      <c r="AN7632"/>
      <c r="AO7632"/>
      <c r="AP7632"/>
      <c r="AQ7632"/>
      <c r="AR7632"/>
      <c r="AS7632"/>
      <c r="AT7632"/>
      <c r="AU7632"/>
      <c r="AV7632"/>
      <c r="AW7632"/>
      <c r="AX7632"/>
      <c r="AY7632"/>
      <c r="AZ7632"/>
      <c r="BA7632"/>
      <c r="BB7632"/>
      <c r="BC7632"/>
      <c r="BD7632"/>
      <c r="BE7632"/>
      <c r="BF7632"/>
      <c r="BG7632"/>
      <c r="BH7632"/>
      <c r="BI7632"/>
      <c r="BJ7632"/>
      <c r="BK7632"/>
      <c r="BL7632"/>
      <c r="BM7632"/>
      <c r="BN7632"/>
      <c r="BO7632"/>
    </row>
    <row r="7633" spans="1:67" ht="15" x14ac:dyDescent="0.25">
      <c r="A7633"/>
      <c r="B7633"/>
      <c r="C7633"/>
      <c r="D7633"/>
      <c r="E7633"/>
      <c r="F7633"/>
      <c r="G7633"/>
      <c r="H7633"/>
      <c r="I7633"/>
      <c r="J7633"/>
      <c r="K7633"/>
      <c r="L7633"/>
      <c r="M7633"/>
      <c r="N7633"/>
      <c r="O7633"/>
      <c r="P7633"/>
      <c r="Q7633"/>
      <c r="R7633"/>
      <c r="S7633"/>
      <c r="T7633"/>
      <c r="U7633"/>
      <c r="V7633"/>
      <c r="W7633"/>
      <c r="X7633"/>
      <c r="Y7633"/>
      <c r="Z7633"/>
      <c r="AA7633"/>
      <c r="AB7633"/>
      <c r="AC7633"/>
      <c r="AD7633"/>
      <c r="AE7633"/>
      <c r="AF7633"/>
      <c r="AG7633"/>
      <c r="AH7633"/>
      <c r="AI7633"/>
      <c r="AJ7633"/>
      <c r="AK7633"/>
      <c r="AL7633"/>
      <c r="AM7633"/>
      <c r="AN7633"/>
      <c r="AO7633"/>
      <c r="AP7633"/>
      <c r="AQ7633"/>
      <c r="AR7633"/>
      <c r="AS7633"/>
      <c r="AT7633"/>
      <c r="AU7633"/>
      <c r="AV7633"/>
      <c r="AW7633"/>
      <c r="AX7633"/>
      <c r="AY7633"/>
      <c r="AZ7633"/>
      <c r="BA7633"/>
      <c r="BB7633"/>
      <c r="BC7633"/>
      <c r="BD7633"/>
      <c r="BE7633"/>
      <c r="BF7633"/>
      <c r="BG7633"/>
      <c r="BH7633"/>
      <c r="BI7633"/>
      <c r="BJ7633"/>
      <c r="BK7633"/>
      <c r="BL7633"/>
      <c r="BM7633"/>
      <c r="BN7633"/>
      <c r="BO7633"/>
    </row>
    <row r="7634" spans="1:67" ht="15" x14ac:dyDescent="0.25">
      <c r="A7634"/>
      <c r="B7634"/>
      <c r="C7634"/>
      <c r="D7634"/>
      <c r="E7634"/>
      <c r="F7634"/>
      <c r="G7634"/>
      <c r="H7634"/>
      <c r="I7634"/>
      <c r="J7634"/>
      <c r="K7634"/>
      <c r="L7634"/>
      <c r="M7634"/>
      <c r="N7634"/>
      <c r="O7634"/>
      <c r="P7634"/>
      <c r="Q7634"/>
      <c r="R7634"/>
      <c r="S7634"/>
      <c r="T7634"/>
      <c r="U7634"/>
      <c r="V7634"/>
      <c r="W7634"/>
      <c r="X7634"/>
      <c r="Y7634"/>
      <c r="Z7634"/>
      <c r="AA7634"/>
      <c r="AB7634"/>
      <c r="AC7634"/>
      <c r="AD7634"/>
      <c r="AE7634"/>
      <c r="AF7634"/>
      <c r="AG7634"/>
      <c r="AH7634"/>
      <c r="AI7634"/>
      <c r="AJ7634"/>
      <c r="AK7634"/>
      <c r="AL7634"/>
      <c r="AM7634"/>
      <c r="AN7634"/>
      <c r="AO7634"/>
      <c r="AP7634"/>
      <c r="AQ7634"/>
      <c r="AR7634"/>
      <c r="AS7634"/>
      <c r="AT7634"/>
      <c r="AU7634"/>
      <c r="AV7634"/>
      <c r="AW7634"/>
      <c r="AX7634"/>
      <c r="AY7634"/>
      <c r="AZ7634"/>
      <c r="BA7634"/>
      <c r="BB7634"/>
      <c r="BC7634"/>
      <c r="BD7634"/>
      <c r="BE7634"/>
      <c r="BF7634"/>
      <c r="BG7634"/>
      <c r="BH7634"/>
      <c r="BI7634"/>
      <c r="BJ7634"/>
      <c r="BK7634"/>
      <c r="BL7634"/>
      <c r="BM7634"/>
      <c r="BN7634"/>
      <c r="BO7634"/>
    </row>
    <row r="7635" spans="1:67" ht="15" x14ac:dyDescent="0.25">
      <c r="A7635"/>
      <c r="B7635"/>
      <c r="C7635"/>
      <c r="D7635"/>
      <c r="E7635"/>
      <c r="F7635"/>
      <c r="G7635"/>
      <c r="H7635"/>
      <c r="I7635"/>
      <c r="J7635"/>
      <c r="K7635"/>
      <c r="L7635"/>
      <c r="M7635"/>
      <c r="N7635"/>
      <c r="O7635"/>
      <c r="P7635"/>
      <c r="Q7635"/>
      <c r="R7635"/>
      <c r="S7635"/>
      <c r="T7635"/>
      <c r="U7635"/>
      <c r="V7635"/>
      <c r="W7635"/>
      <c r="X7635"/>
      <c r="Y7635"/>
      <c r="Z7635"/>
      <c r="AA7635"/>
      <c r="AB7635"/>
      <c r="AC7635"/>
      <c r="AD7635"/>
      <c r="AE7635"/>
      <c r="AF7635"/>
      <c r="AG7635"/>
      <c r="AH7635"/>
      <c r="AI7635"/>
      <c r="AJ7635"/>
      <c r="AK7635"/>
      <c r="AL7635"/>
      <c r="AM7635"/>
      <c r="AN7635"/>
      <c r="AO7635"/>
      <c r="AP7635"/>
      <c r="AQ7635"/>
      <c r="AR7635"/>
      <c r="AS7635"/>
      <c r="AT7635"/>
      <c r="AU7635"/>
      <c r="AV7635"/>
      <c r="AW7635"/>
      <c r="AX7635"/>
      <c r="AY7635"/>
      <c r="AZ7635"/>
      <c r="BA7635"/>
      <c r="BB7635"/>
      <c r="BC7635"/>
      <c r="BD7635"/>
      <c r="BE7635"/>
      <c r="BF7635"/>
      <c r="BG7635"/>
      <c r="BH7635"/>
      <c r="BI7635"/>
      <c r="BJ7635"/>
      <c r="BK7635"/>
      <c r="BL7635"/>
      <c r="BM7635"/>
      <c r="BN7635"/>
      <c r="BO7635"/>
    </row>
    <row r="7636" spans="1:67" ht="15" x14ac:dyDescent="0.25">
      <c r="A7636"/>
      <c r="B7636"/>
      <c r="C7636"/>
      <c r="D7636"/>
      <c r="E7636"/>
      <c r="F7636"/>
      <c r="G7636"/>
      <c r="H7636"/>
      <c r="I7636"/>
      <c r="J7636"/>
      <c r="K7636"/>
      <c r="L7636"/>
      <c r="M7636"/>
      <c r="N7636"/>
      <c r="O7636"/>
      <c r="P7636"/>
      <c r="Q7636"/>
      <c r="R7636"/>
      <c r="S7636"/>
      <c r="T7636"/>
      <c r="U7636"/>
      <c r="V7636"/>
      <c r="W7636"/>
      <c r="X7636"/>
      <c r="Y7636"/>
      <c r="Z7636"/>
      <c r="AA7636"/>
      <c r="AB7636"/>
      <c r="AC7636"/>
      <c r="AD7636"/>
      <c r="AE7636"/>
      <c r="AF7636"/>
      <c r="AG7636"/>
      <c r="AH7636"/>
      <c r="AI7636"/>
      <c r="AJ7636"/>
      <c r="AK7636"/>
      <c r="AL7636"/>
      <c r="AM7636"/>
      <c r="AN7636"/>
      <c r="AO7636"/>
      <c r="AP7636"/>
      <c r="AQ7636"/>
      <c r="AR7636"/>
      <c r="AS7636"/>
      <c r="AT7636"/>
      <c r="AU7636"/>
      <c r="AV7636"/>
      <c r="AW7636"/>
      <c r="AX7636"/>
      <c r="AY7636"/>
      <c r="AZ7636"/>
      <c r="BA7636"/>
      <c r="BB7636"/>
      <c r="BC7636"/>
      <c r="BD7636"/>
      <c r="BE7636"/>
      <c r="BF7636"/>
      <c r="BG7636"/>
      <c r="BH7636"/>
      <c r="BI7636"/>
      <c r="BJ7636"/>
      <c r="BK7636"/>
      <c r="BL7636"/>
      <c r="BM7636"/>
      <c r="BN7636"/>
      <c r="BO7636"/>
    </row>
    <row r="7637" spans="1:67" ht="15" x14ac:dyDescent="0.25">
      <c r="A7637"/>
      <c r="B7637"/>
      <c r="C7637"/>
      <c r="D7637"/>
      <c r="E7637"/>
      <c r="F7637"/>
      <c r="G7637"/>
      <c r="H7637"/>
      <c r="I7637"/>
      <c r="J7637"/>
      <c r="K7637"/>
      <c r="L7637"/>
      <c r="M7637"/>
      <c r="N7637"/>
      <c r="O7637"/>
      <c r="P7637"/>
      <c r="Q7637"/>
      <c r="R7637"/>
      <c r="S7637"/>
      <c r="T7637"/>
      <c r="U7637"/>
      <c r="V7637"/>
      <c r="W7637"/>
      <c r="X7637"/>
      <c r="Y7637"/>
      <c r="Z7637"/>
      <c r="AA7637"/>
      <c r="AB7637"/>
      <c r="AC7637"/>
      <c r="AD7637"/>
      <c r="AE7637"/>
      <c r="AF7637"/>
      <c r="AG7637"/>
      <c r="AH7637"/>
      <c r="AI7637"/>
      <c r="AJ7637"/>
      <c r="AK7637"/>
      <c r="AL7637"/>
      <c r="AM7637"/>
      <c r="AN7637"/>
      <c r="AO7637"/>
      <c r="AP7637"/>
      <c r="AQ7637"/>
      <c r="AR7637"/>
      <c r="AS7637"/>
      <c r="AT7637"/>
      <c r="AU7637"/>
      <c r="AV7637"/>
      <c r="AW7637"/>
      <c r="AX7637"/>
      <c r="AY7637"/>
      <c r="AZ7637"/>
      <c r="BA7637"/>
      <c r="BB7637"/>
      <c r="BC7637"/>
      <c r="BD7637"/>
      <c r="BE7637"/>
      <c r="BF7637"/>
      <c r="BG7637"/>
      <c r="BH7637"/>
      <c r="BI7637"/>
      <c r="BJ7637"/>
      <c r="BK7637"/>
      <c r="BL7637"/>
      <c r="BM7637"/>
      <c r="BN7637"/>
      <c r="BO7637"/>
    </row>
    <row r="7638" spans="1:67" ht="15" x14ac:dyDescent="0.25">
      <c r="A7638"/>
      <c r="B7638"/>
      <c r="C7638"/>
      <c r="D7638"/>
      <c r="E7638"/>
      <c r="F7638"/>
      <c r="G7638"/>
      <c r="H7638"/>
      <c r="I7638"/>
      <c r="J7638"/>
      <c r="K7638"/>
      <c r="L7638"/>
      <c r="M7638"/>
      <c r="N7638"/>
      <c r="O7638"/>
      <c r="P7638"/>
      <c r="Q7638"/>
      <c r="R7638"/>
      <c r="S7638"/>
      <c r="T7638"/>
      <c r="U7638"/>
      <c r="V7638"/>
      <c r="W7638"/>
      <c r="X7638"/>
      <c r="Y7638"/>
      <c r="Z7638"/>
      <c r="AA7638"/>
      <c r="AB7638"/>
      <c r="AC7638"/>
      <c r="AD7638"/>
      <c r="AE7638"/>
      <c r="AF7638"/>
      <c r="AG7638"/>
      <c r="AH7638"/>
      <c r="AI7638"/>
      <c r="AJ7638"/>
      <c r="AK7638"/>
      <c r="AL7638"/>
      <c r="AM7638"/>
      <c r="AN7638"/>
      <c r="AO7638"/>
      <c r="AP7638"/>
      <c r="AQ7638"/>
      <c r="AR7638"/>
      <c r="AS7638"/>
      <c r="AT7638"/>
      <c r="AU7638"/>
      <c r="AV7638"/>
      <c r="AW7638"/>
      <c r="AX7638"/>
      <c r="AY7638"/>
      <c r="AZ7638"/>
      <c r="BA7638"/>
      <c r="BB7638"/>
      <c r="BC7638"/>
      <c r="BD7638"/>
      <c r="BE7638"/>
      <c r="BF7638"/>
      <c r="BG7638"/>
      <c r="BH7638"/>
      <c r="BI7638"/>
      <c r="BJ7638"/>
      <c r="BK7638"/>
      <c r="BL7638"/>
      <c r="BM7638"/>
      <c r="BN7638"/>
      <c r="BO7638"/>
    </row>
    <row r="7639" spans="1:67" ht="15" x14ac:dyDescent="0.25">
      <c r="A7639"/>
      <c r="B7639"/>
      <c r="C7639"/>
      <c r="D7639"/>
      <c r="E7639"/>
      <c r="F7639"/>
      <c r="G7639"/>
      <c r="H7639"/>
      <c r="I7639"/>
      <c r="J7639"/>
      <c r="K7639"/>
      <c r="L7639"/>
      <c r="M7639"/>
      <c r="N7639"/>
      <c r="O7639"/>
      <c r="P7639"/>
      <c r="Q7639"/>
      <c r="R7639"/>
      <c r="S7639"/>
      <c r="T7639"/>
      <c r="U7639"/>
      <c r="V7639"/>
      <c r="W7639"/>
      <c r="X7639"/>
      <c r="Y7639"/>
      <c r="Z7639"/>
      <c r="AA7639"/>
      <c r="AB7639"/>
      <c r="AC7639"/>
      <c r="AD7639"/>
      <c r="AE7639"/>
      <c r="AF7639"/>
      <c r="AG7639"/>
      <c r="AH7639"/>
      <c r="AI7639"/>
      <c r="AJ7639"/>
      <c r="AK7639"/>
      <c r="AL7639"/>
      <c r="AM7639"/>
      <c r="AN7639"/>
      <c r="AO7639"/>
      <c r="AP7639"/>
      <c r="AQ7639"/>
      <c r="AR7639"/>
      <c r="AS7639"/>
      <c r="AT7639"/>
      <c r="AU7639"/>
      <c r="AV7639"/>
      <c r="AW7639"/>
      <c r="AX7639"/>
      <c r="AY7639"/>
      <c r="AZ7639"/>
      <c r="BA7639"/>
      <c r="BB7639"/>
      <c r="BC7639"/>
      <c r="BD7639"/>
      <c r="BE7639"/>
      <c r="BF7639"/>
      <c r="BG7639"/>
      <c r="BH7639"/>
      <c r="BI7639"/>
      <c r="BJ7639"/>
      <c r="BK7639"/>
      <c r="BL7639"/>
      <c r="BM7639"/>
      <c r="BN7639"/>
      <c r="BO7639"/>
    </row>
    <row r="7640" spans="1:67" ht="15" x14ac:dyDescent="0.25">
      <c r="A7640"/>
      <c r="B7640"/>
      <c r="C7640"/>
      <c r="D7640"/>
      <c r="E7640"/>
      <c r="F7640"/>
      <c r="G7640"/>
      <c r="H7640"/>
      <c r="I7640"/>
      <c r="J7640"/>
      <c r="K7640"/>
      <c r="L7640"/>
      <c r="M7640"/>
      <c r="N7640"/>
      <c r="O7640"/>
      <c r="P7640"/>
      <c r="Q7640"/>
      <c r="R7640"/>
      <c r="S7640"/>
      <c r="T7640"/>
      <c r="U7640"/>
      <c r="V7640"/>
      <c r="W7640"/>
      <c r="X7640"/>
      <c r="Y7640"/>
      <c r="Z7640"/>
      <c r="AA7640"/>
      <c r="AB7640"/>
      <c r="AC7640"/>
      <c r="AD7640"/>
      <c r="AE7640"/>
      <c r="AF7640"/>
      <c r="AG7640"/>
      <c r="AH7640"/>
      <c r="AI7640"/>
      <c r="AJ7640"/>
      <c r="AK7640"/>
      <c r="AL7640"/>
      <c r="AM7640"/>
      <c r="AN7640"/>
      <c r="AO7640"/>
      <c r="AP7640"/>
      <c r="AQ7640"/>
      <c r="AR7640"/>
      <c r="AS7640"/>
      <c r="AT7640"/>
      <c r="AU7640"/>
      <c r="AV7640"/>
      <c r="AW7640"/>
      <c r="AX7640"/>
      <c r="AY7640"/>
      <c r="AZ7640"/>
      <c r="BA7640"/>
      <c r="BB7640"/>
      <c r="BC7640"/>
      <c r="BD7640"/>
      <c r="BE7640"/>
      <c r="BF7640"/>
      <c r="BG7640"/>
      <c r="BH7640"/>
      <c r="BI7640"/>
      <c r="BJ7640"/>
      <c r="BK7640"/>
      <c r="BL7640"/>
      <c r="BM7640"/>
      <c r="BN7640"/>
      <c r="BO7640"/>
    </row>
    <row r="7641" spans="1:67" ht="15" x14ac:dyDescent="0.25">
      <c r="A7641"/>
      <c r="B7641"/>
      <c r="C7641"/>
      <c r="D7641"/>
      <c r="E7641"/>
      <c r="F7641"/>
      <c r="G7641"/>
      <c r="H7641"/>
      <c r="I7641"/>
      <c r="J7641"/>
      <c r="K7641"/>
      <c r="L7641"/>
      <c r="M7641"/>
      <c r="N7641"/>
      <c r="O7641"/>
      <c r="P7641"/>
      <c r="Q7641"/>
      <c r="R7641"/>
      <c r="S7641"/>
      <c r="T7641"/>
      <c r="U7641"/>
      <c r="V7641"/>
      <c r="W7641"/>
      <c r="X7641"/>
      <c r="Y7641"/>
      <c r="Z7641"/>
      <c r="AA7641"/>
      <c r="AB7641"/>
      <c r="AC7641"/>
      <c r="AD7641"/>
      <c r="AE7641"/>
      <c r="AF7641"/>
      <c r="AG7641"/>
      <c r="AH7641"/>
      <c r="AI7641"/>
      <c r="AJ7641"/>
      <c r="AK7641"/>
      <c r="AL7641"/>
      <c r="AM7641"/>
      <c r="AN7641"/>
      <c r="AO7641"/>
      <c r="AP7641"/>
      <c r="AQ7641"/>
      <c r="AR7641"/>
      <c r="AS7641"/>
      <c r="AT7641"/>
      <c r="AU7641"/>
      <c r="AV7641"/>
      <c r="AW7641"/>
      <c r="AX7641"/>
      <c r="AY7641"/>
      <c r="AZ7641"/>
      <c r="BA7641"/>
      <c r="BB7641"/>
      <c r="BC7641"/>
      <c r="BD7641"/>
      <c r="BE7641"/>
      <c r="BF7641"/>
      <c r="BG7641"/>
      <c r="BH7641"/>
      <c r="BI7641"/>
      <c r="BJ7641"/>
      <c r="BK7641"/>
      <c r="BL7641"/>
      <c r="BM7641"/>
      <c r="BN7641"/>
      <c r="BO7641"/>
    </row>
    <row r="7642" spans="1:67" ht="15" x14ac:dyDescent="0.25">
      <c r="A7642"/>
      <c r="B7642"/>
      <c r="C7642"/>
      <c r="D7642"/>
      <c r="E7642"/>
      <c r="F7642"/>
      <c r="G7642"/>
      <c r="H7642"/>
      <c r="I7642"/>
      <c r="J7642"/>
      <c r="K7642"/>
      <c r="L7642"/>
      <c r="M7642"/>
      <c r="N7642"/>
      <c r="O7642"/>
      <c r="P7642"/>
      <c r="Q7642"/>
      <c r="R7642"/>
      <c r="S7642"/>
      <c r="T7642"/>
      <c r="U7642"/>
      <c r="V7642"/>
      <c r="W7642"/>
      <c r="X7642"/>
      <c r="Y7642"/>
      <c r="Z7642"/>
      <c r="AA7642"/>
      <c r="AB7642"/>
      <c r="AC7642"/>
      <c r="AD7642"/>
      <c r="AE7642"/>
      <c r="AF7642"/>
      <c r="AG7642"/>
      <c r="AH7642"/>
      <c r="AI7642"/>
      <c r="AJ7642"/>
      <c r="AK7642"/>
      <c r="AL7642"/>
      <c r="AM7642"/>
      <c r="AN7642"/>
      <c r="AO7642"/>
      <c r="AP7642"/>
      <c r="AQ7642"/>
      <c r="AR7642"/>
      <c r="AS7642"/>
      <c r="AT7642"/>
      <c r="AU7642"/>
      <c r="AV7642"/>
      <c r="AW7642"/>
      <c r="AX7642"/>
      <c r="AY7642"/>
      <c r="AZ7642"/>
      <c r="BA7642"/>
      <c r="BB7642"/>
      <c r="BC7642"/>
      <c r="BD7642"/>
      <c r="BE7642"/>
      <c r="BF7642"/>
      <c r="BG7642"/>
      <c r="BH7642"/>
      <c r="BI7642"/>
      <c r="BJ7642"/>
      <c r="BK7642"/>
      <c r="BL7642"/>
      <c r="BM7642"/>
      <c r="BN7642"/>
      <c r="BO7642"/>
    </row>
    <row r="7643" spans="1:67" ht="15" x14ac:dyDescent="0.25">
      <c r="A7643"/>
      <c r="B7643"/>
      <c r="C7643"/>
      <c r="D7643"/>
      <c r="E7643"/>
      <c r="F7643"/>
      <c r="G7643"/>
      <c r="H7643"/>
      <c r="I7643"/>
      <c r="J7643"/>
      <c r="K7643"/>
      <c r="L7643"/>
      <c r="M7643"/>
      <c r="N7643"/>
      <c r="O7643"/>
      <c r="P7643"/>
      <c r="Q7643"/>
      <c r="R7643"/>
      <c r="S7643"/>
      <c r="T7643"/>
      <c r="U7643"/>
      <c r="V7643"/>
      <c r="W7643"/>
      <c r="X7643"/>
      <c r="Y7643"/>
      <c r="Z7643"/>
      <c r="AA7643"/>
      <c r="AB7643"/>
      <c r="AC7643"/>
      <c r="AD7643"/>
      <c r="AE7643"/>
      <c r="AF7643"/>
      <c r="AG7643"/>
      <c r="AH7643"/>
      <c r="AI7643"/>
      <c r="AJ7643"/>
      <c r="AK7643"/>
      <c r="AL7643"/>
      <c r="AM7643"/>
      <c r="AN7643"/>
      <c r="AO7643"/>
      <c r="AP7643"/>
      <c r="AQ7643"/>
      <c r="AR7643"/>
      <c r="AS7643"/>
      <c r="AT7643"/>
      <c r="AU7643"/>
      <c r="AV7643"/>
      <c r="AW7643"/>
      <c r="AX7643"/>
      <c r="AY7643"/>
      <c r="AZ7643"/>
      <c r="BA7643"/>
      <c r="BB7643"/>
      <c r="BC7643"/>
      <c r="BD7643"/>
      <c r="BE7643"/>
      <c r="BF7643"/>
      <c r="BG7643"/>
      <c r="BH7643"/>
      <c r="BI7643"/>
      <c r="BJ7643"/>
      <c r="BK7643"/>
      <c r="BL7643"/>
      <c r="BM7643"/>
      <c r="BN7643"/>
      <c r="BO7643"/>
    </row>
    <row r="7644" spans="1:67" ht="15" x14ac:dyDescent="0.25">
      <c r="A7644"/>
      <c r="B7644"/>
      <c r="C7644"/>
      <c r="D7644"/>
      <c r="E7644"/>
      <c r="F7644"/>
      <c r="G7644"/>
      <c r="H7644"/>
      <c r="I7644"/>
      <c r="J7644"/>
      <c r="K7644"/>
      <c r="L7644"/>
      <c r="M7644"/>
      <c r="N7644"/>
      <c r="O7644"/>
      <c r="P7644"/>
      <c r="Q7644"/>
      <c r="R7644"/>
      <c r="S7644"/>
      <c r="T7644"/>
      <c r="U7644"/>
      <c r="V7644"/>
      <c r="W7644"/>
      <c r="X7644"/>
      <c r="Y7644"/>
      <c r="Z7644"/>
      <c r="AA7644"/>
      <c r="AB7644"/>
      <c r="AC7644"/>
      <c r="AD7644"/>
      <c r="AE7644"/>
      <c r="AF7644"/>
      <c r="AG7644"/>
      <c r="AH7644"/>
      <c r="AI7644"/>
      <c r="AJ7644"/>
      <c r="AK7644"/>
      <c r="AL7644"/>
      <c r="AM7644"/>
      <c r="AN7644"/>
      <c r="AO7644"/>
      <c r="AP7644"/>
      <c r="AQ7644"/>
      <c r="AR7644"/>
      <c r="AS7644"/>
      <c r="AT7644"/>
      <c r="AU7644"/>
      <c r="AV7644"/>
      <c r="AW7644"/>
      <c r="AX7644"/>
      <c r="AY7644"/>
      <c r="AZ7644"/>
      <c r="BA7644"/>
      <c r="BB7644"/>
      <c r="BC7644"/>
      <c r="BD7644"/>
      <c r="BE7644"/>
      <c r="BF7644"/>
      <c r="BG7644"/>
      <c r="BH7644"/>
      <c r="BI7644"/>
      <c r="BJ7644"/>
      <c r="BK7644"/>
      <c r="BL7644"/>
      <c r="BM7644"/>
      <c r="BN7644"/>
      <c r="BO7644"/>
    </row>
    <row r="7645" spans="1:67" ht="15" x14ac:dyDescent="0.25">
      <c r="A7645"/>
      <c r="B7645"/>
      <c r="C7645"/>
      <c r="D7645"/>
      <c r="E7645"/>
      <c r="F7645"/>
      <c r="G7645"/>
      <c r="H7645"/>
      <c r="I7645"/>
      <c r="J7645"/>
      <c r="K7645"/>
      <c r="L7645"/>
      <c r="M7645"/>
      <c r="N7645"/>
      <c r="O7645"/>
      <c r="P7645"/>
      <c r="Q7645"/>
      <c r="R7645"/>
      <c r="S7645"/>
      <c r="T7645"/>
      <c r="U7645"/>
      <c r="V7645"/>
      <c r="W7645"/>
      <c r="X7645"/>
      <c r="Y7645"/>
      <c r="Z7645"/>
      <c r="AA7645"/>
      <c r="AB7645"/>
      <c r="AC7645"/>
      <c r="AD7645"/>
      <c r="AE7645"/>
      <c r="AF7645"/>
      <c r="AG7645"/>
      <c r="AH7645"/>
      <c r="AI7645"/>
      <c r="AJ7645"/>
      <c r="AK7645"/>
      <c r="AL7645"/>
      <c r="AM7645"/>
      <c r="AN7645"/>
      <c r="AO7645"/>
      <c r="AP7645"/>
      <c r="AQ7645"/>
      <c r="AR7645"/>
      <c r="AS7645"/>
      <c r="AT7645"/>
      <c r="AU7645"/>
      <c r="AV7645"/>
      <c r="AW7645"/>
      <c r="AX7645"/>
      <c r="AY7645"/>
      <c r="AZ7645"/>
      <c r="BA7645"/>
      <c r="BB7645"/>
      <c r="BC7645"/>
      <c r="BD7645"/>
      <c r="BE7645"/>
      <c r="BF7645"/>
      <c r="BG7645"/>
      <c r="BH7645"/>
      <c r="BI7645"/>
      <c r="BJ7645"/>
      <c r="BK7645"/>
      <c r="BL7645"/>
      <c r="BM7645"/>
      <c r="BN7645"/>
      <c r="BO7645"/>
    </row>
    <row r="7646" spans="1:67" ht="15" x14ac:dyDescent="0.25">
      <c r="A7646"/>
      <c r="B7646"/>
      <c r="C7646"/>
      <c r="D7646"/>
      <c r="E7646"/>
      <c r="F7646"/>
      <c r="G7646"/>
      <c r="H7646"/>
      <c r="I7646"/>
      <c r="J7646"/>
      <c r="K7646"/>
      <c r="L7646"/>
      <c r="M7646"/>
      <c r="N7646"/>
      <c r="O7646"/>
      <c r="P7646"/>
      <c r="Q7646"/>
      <c r="R7646"/>
      <c r="S7646"/>
      <c r="T7646"/>
      <c r="U7646"/>
      <c r="V7646"/>
      <c r="W7646"/>
      <c r="X7646"/>
      <c r="Y7646"/>
      <c r="Z7646"/>
      <c r="AA7646"/>
      <c r="AB7646"/>
      <c r="AC7646"/>
      <c r="AD7646"/>
      <c r="AE7646"/>
      <c r="AF7646"/>
      <c r="AG7646"/>
      <c r="AH7646"/>
      <c r="AI7646"/>
      <c r="AJ7646"/>
      <c r="AK7646"/>
      <c r="AL7646"/>
      <c r="AM7646"/>
      <c r="AN7646"/>
      <c r="AO7646"/>
      <c r="AP7646"/>
      <c r="AQ7646"/>
      <c r="AR7646"/>
      <c r="AS7646"/>
      <c r="AT7646"/>
      <c r="AU7646"/>
      <c r="AV7646"/>
      <c r="AW7646"/>
      <c r="AX7646"/>
      <c r="AY7646"/>
      <c r="AZ7646"/>
      <c r="BA7646"/>
      <c r="BB7646"/>
      <c r="BC7646"/>
      <c r="BD7646"/>
      <c r="BE7646"/>
      <c r="BF7646"/>
      <c r="BG7646"/>
      <c r="BH7646"/>
      <c r="BI7646"/>
      <c r="BJ7646"/>
      <c r="BK7646"/>
      <c r="BL7646"/>
      <c r="BM7646"/>
      <c r="BN7646"/>
      <c r="BO7646"/>
    </row>
    <row r="7647" spans="1:67" ht="15" x14ac:dyDescent="0.25">
      <c r="A7647"/>
      <c r="B7647"/>
      <c r="C7647"/>
      <c r="D7647"/>
      <c r="E7647"/>
      <c r="F7647"/>
      <c r="G7647"/>
      <c r="H7647"/>
      <c r="I7647"/>
      <c r="J7647"/>
      <c r="K7647"/>
      <c r="L7647"/>
      <c r="M7647"/>
      <c r="N7647"/>
      <c r="O7647"/>
      <c r="P7647"/>
      <c r="Q7647"/>
      <c r="R7647"/>
      <c r="S7647"/>
      <c r="T7647"/>
      <c r="U7647"/>
      <c r="V7647"/>
      <c r="W7647"/>
      <c r="X7647"/>
      <c r="Y7647"/>
      <c r="Z7647"/>
      <c r="AA7647"/>
      <c r="AB7647"/>
      <c r="AC7647"/>
      <c r="AD7647"/>
      <c r="AE7647"/>
      <c r="AF7647"/>
      <c r="AG7647"/>
      <c r="AH7647"/>
      <c r="AI7647"/>
      <c r="AJ7647"/>
      <c r="AK7647"/>
      <c r="AL7647"/>
      <c r="AM7647"/>
      <c r="AN7647"/>
      <c r="AO7647"/>
      <c r="AP7647"/>
      <c r="AQ7647"/>
      <c r="AR7647"/>
      <c r="AS7647"/>
      <c r="AT7647"/>
      <c r="AU7647"/>
      <c r="AV7647"/>
      <c r="AW7647"/>
      <c r="AX7647"/>
      <c r="AY7647"/>
      <c r="AZ7647"/>
      <c r="BA7647"/>
      <c r="BB7647"/>
      <c r="BC7647"/>
      <c r="BD7647"/>
      <c r="BE7647"/>
      <c r="BF7647"/>
      <c r="BG7647"/>
      <c r="BH7647"/>
      <c r="BI7647"/>
      <c r="BJ7647"/>
      <c r="BK7647"/>
      <c r="BL7647"/>
      <c r="BM7647"/>
      <c r="BN7647"/>
      <c r="BO7647"/>
    </row>
    <row r="7648" spans="1:67" ht="15" x14ac:dyDescent="0.25">
      <c r="A7648"/>
      <c r="B7648"/>
      <c r="C7648"/>
      <c r="D7648"/>
      <c r="E7648"/>
      <c r="F7648"/>
      <c r="G7648"/>
      <c r="H7648"/>
      <c r="I7648"/>
      <c r="J7648"/>
      <c r="K7648"/>
      <c r="L7648"/>
      <c r="M7648"/>
      <c r="N7648"/>
      <c r="O7648"/>
      <c r="P7648"/>
      <c r="Q7648"/>
      <c r="R7648"/>
      <c r="S7648"/>
      <c r="T7648"/>
      <c r="U7648"/>
      <c r="V7648"/>
      <c r="W7648"/>
      <c r="X7648"/>
      <c r="Y7648"/>
      <c r="Z7648"/>
      <c r="AA7648"/>
      <c r="AB7648"/>
      <c r="AC7648"/>
      <c r="AD7648"/>
      <c r="AE7648"/>
      <c r="AF7648"/>
      <c r="AG7648"/>
      <c r="AH7648"/>
      <c r="AI7648"/>
      <c r="AJ7648"/>
      <c r="AK7648"/>
      <c r="AL7648"/>
      <c r="AM7648"/>
      <c r="AN7648"/>
      <c r="AO7648"/>
      <c r="AP7648"/>
      <c r="AQ7648"/>
      <c r="AR7648"/>
      <c r="AS7648"/>
      <c r="AT7648"/>
      <c r="AU7648"/>
      <c r="AV7648"/>
      <c r="AW7648"/>
      <c r="AX7648"/>
      <c r="AY7648"/>
      <c r="AZ7648"/>
      <c r="BA7648"/>
      <c r="BB7648"/>
      <c r="BC7648"/>
      <c r="BD7648"/>
      <c r="BE7648"/>
      <c r="BF7648"/>
      <c r="BG7648"/>
      <c r="BH7648"/>
      <c r="BI7648"/>
      <c r="BJ7648"/>
      <c r="BK7648"/>
      <c r="BL7648"/>
      <c r="BM7648"/>
      <c r="BN7648"/>
      <c r="BO7648"/>
    </row>
    <row r="7649" spans="1:67" ht="15" x14ac:dyDescent="0.25">
      <c r="A7649"/>
      <c r="B7649"/>
      <c r="C7649"/>
      <c r="D7649"/>
      <c r="E7649"/>
      <c r="F7649"/>
      <c r="G7649"/>
      <c r="H7649"/>
      <c r="I7649"/>
      <c r="J7649"/>
      <c r="K7649"/>
      <c r="L7649"/>
      <c r="M7649"/>
      <c r="N7649"/>
      <c r="O7649"/>
      <c r="P7649"/>
      <c r="Q7649"/>
      <c r="R7649"/>
      <c r="S7649"/>
      <c r="T7649"/>
      <c r="U7649"/>
      <c r="V7649"/>
      <c r="W7649"/>
      <c r="X7649"/>
      <c r="Y7649"/>
      <c r="Z7649"/>
      <c r="AA7649"/>
      <c r="AB7649"/>
      <c r="AC7649"/>
      <c r="AD7649"/>
      <c r="AE7649"/>
      <c r="AF7649"/>
      <c r="AG7649"/>
      <c r="AH7649"/>
      <c r="AI7649"/>
      <c r="AJ7649"/>
      <c r="AK7649"/>
      <c r="AL7649"/>
      <c r="AM7649"/>
      <c r="AN7649"/>
      <c r="AO7649"/>
      <c r="AP7649"/>
      <c r="AQ7649"/>
      <c r="AR7649"/>
      <c r="AS7649"/>
      <c r="AT7649"/>
      <c r="AU7649"/>
      <c r="AV7649"/>
      <c r="AW7649"/>
      <c r="AX7649"/>
      <c r="AY7649"/>
      <c r="AZ7649"/>
      <c r="BA7649"/>
      <c r="BB7649"/>
      <c r="BC7649"/>
      <c r="BD7649"/>
      <c r="BE7649"/>
      <c r="BF7649"/>
      <c r="BG7649"/>
      <c r="BH7649"/>
      <c r="BI7649"/>
      <c r="BJ7649"/>
      <c r="BK7649"/>
      <c r="BL7649"/>
      <c r="BM7649"/>
      <c r="BN7649"/>
      <c r="BO7649"/>
    </row>
    <row r="7650" spans="1:67" ht="15" x14ac:dyDescent="0.25">
      <c r="A7650"/>
      <c r="B7650"/>
      <c r="C7650"/>
      <c r="D7650"/>
      <c r="E7650"/>
      <c r="F7650"/>
      <c r="G7650"/>
      <c r="H7650"/>
      <c r="I7650"/>
      <c r="J7650"/>
      <c r="K7650"/>
      <c r="L7650"/>
      <c r="M7650"/>
      <c r="N7650"/>
      <c r="O7650"/>
      <c r="P7650"/>
      <c r="Q7650"/>
      <c r="R7650"/>
      <c r="S7650"/>
      <c r="T7650"/>
      <c r="U7650"/>
      <c r="V7650"/>
      <c r="W7650"/>
      <c r="X7650"/>
      <c r="Y7650"/>
      <c r="Z7650"/>
      <c r="AA7650"/>
      <c r="AB7650"/>
      <c r="AC7650"/>
      <c r="AD7650"/>
      <c r="AE7650"/>
      <c r="AF7650"/>
      <c r="AG7650"/>
      <c r="AH7650"/>
      <c r="AI7650"/>
      <c r="AJ7650"/>
      <c r="AK7650"/>
      <c r="AL7650"/>
      <c r="AM7650"/>
      <c r="AN7650"/>
      <c r="AO7650"/>
      <c r="AP7650"/>
      <c r="AQ7650"/>
      <c r="AR7650"/>
      <c r="AS7650"/>
      <c r="AT7650"/>
      <c r="AU7650"/>
      <c r="AV7650"/>
      <c r="AW7650"/>
      <c r="AX7650"/>
      <c r="AY7650"/>
      <c r="AZ7650"/>
      <c r="BA7650"/>
      <c r="BB7650"/>
      <c r="BC7650"/>
      <c r="BD7650"/>
      <c r="BE7650"/>
      <c r="BF7650"/>
      <c r="BG7650"/>
      <c r="BH7650"/>
      <c r="BI7650"/>
      <c r="BJ7650"/>
      <c r="BK7650"/>
      <c r="BL7650"/>
      <c r="BM7650"/>
      <c r="BN7650"/>
      <c r="BO7650"/>
    </row>
    <row r="7651" spans="1:67" ht="15" x14ac:dyDescent="0.25">
      <c r="A7651"/>
      <c r="B7651"/>
      <c r="C7651"/>
      <c r="D7651"/>
      <c r="E7651"/>
      <c r="F7651"/>
      <c r="G7651"/>
      <c r="H7651"/>
      <c r="I7651"/>
      <c r="J7651"/>
      <c r="K7651"/>
      <c r="L7651"/>
      <c r="M7651"/>
      <c r="N7651"/>
      <c r="O7651"/>
      <c r="P7651"/>
      <c r="Q7651"/>
      <c r="R7651"/>
      <c r="S7651"/>
      <c r="T7651"/>
      <c r="U7651"/>
      <c r="V7651"/>
      <c r="W7651"/>
      <c r="X7651"/>
      <c r="Y7651"/>
      <c r="Z7651"/>
      <c r="AA7651"/>
      <c r="AB7651"/>
      <c r="AC7651"/>
      <c r="AD7651"/>
      <c r="AE7651"/>
      <c r="AF7651"/>
      <c r="AG7651"/>
      <c r="AH7651"/>
      <c r="AI7651"/>
      <c r="AJ7651"/>
      <c r="AK7651"/>
      <c r="AL7651"/>
      <c r="AM7651"/>
      <c r="AN7651"/>
      <c r="AO7651"/>
      <c r="AP7651"/>
      <c r="AQ7651"/>
      <c r="AR7651"/>
      <c r="AS7651"/>
      <c r="AT7651"/>
      <c r="AU7651"/>
      <c r="AV7651"/>
      <c r="AW7651"/>
      <c r="AX7651"/>
      <c r="AY7651"/>
      <c r="AZ7651"/>
      <c r="BA7651"/>
      <c r="BB7651"/>
      <c r="BC7651"/>
      <c r="BD7651"/>
      <c r="BE7651"/>
      <c r="BF7651"/>
      <c r="BG7651"/>
      <c r="BH7651"/>
      <c r="BI7651"/>
      <c r="BJ7651"/>
      <c r="BK7651"/>
      <c r="BL7651"/>
      <c r="BM7651"/>
      <c r="BN7651"/>
      <c r="BO7651"/>
    </row>
    <row r="7652" spans="1:67" ht="15" x14ac:dyDescent="0.25">
      <c r="A7652"/>
      <c r="B7652"/>
      <c r="C7652"/>
      <c r="D7652"/>
      <c r="E7652"/>
      <c r="F7652"/>
      <c r="G7652"/>
      <c r="H7652"/>
      <c r="I7652"/>
      <c r="J7652"/>
      <c r="K7652"/>
      <c r="L7652"/>
      <c r="M7652"/>
      <c r="N7652"/>
      <c r="O7652"/>
      <c r="P7652"/>
      <c r="Q7652"/>
      <c r="R7652"/>
      <c r="S7652"/>
      <c r="T7652"/>
      <c r="U7652"/>
      <c r="V7652"/>
      <c r="W7652"/>
      <c r="X7652"/>
      <c r="Y7652"/>
      <c r="Z7652"/>
      <c r="AA7652"/>
      <c r="AB7652"/>
      <c r="AC7652"/>
      <c r="AD7652"/>
      <c r="AE7652"/>
      <c r="AF7652"/>
      <c r="AG7652"/>
      <c r="AH7652"/>
      <c r="AI7652"/>
      <c r="AJ7652"/>
      <c r="AK7652"/>
      <c r="AL7652"/>
      <c r="AM7652"/>
      <c r="AN7652"/>
      <c r="AO7652"/>
      <c r="AP7652"/>
      <c r="AQ7652"/>
      <c r="AR7652"/>
      <c r="AS7652"/>
      <c r="AT7652"/>
      <c r="AU7652"/>
      <c r="AV7652"/>
      <c r="AW7652"/>
      <c r="AX7652"/>
      <c r="AY7652"/>
      <c r="AZ7652"/>
      <c r="BA7652"/>
      <c r="BB7652"/>
      <c r="BC7652"/>
      <c r="BD7652"/>
      <c r="BE7652"/>
      <c r="BF7652"/>
      <c r="BG7652"/>
      <c r="BH7652"/>
      <c r="BI7652"/>
      <c r="BJ7652"/>
      <c r="BK7652"/>
      <c r="BL7652"/>
      <c r="BM7652"/>
      <c r="BN7652"/>
      <c r="BO7652"/>
    </row>
    <row r="7653" spans="1:67" ht="15" x14ac:dyDescent="0.25">
      <c r="A7653"/>
      <c r="B7653"/>
      <c r="C7653"/>
      <c r="D7653"/>
      <c r="E7653"/>
      <c r="F7653"/>
      <c r="G7653"/>
      <c r="H7653"/>
      <c r="I7653"/>
      <c r="J7653"/>
      <c r="K7653"/>
      <c r="L7653"/>
      <c r="M7653"/>
      <c r="N7653"/>
      <c r="O7653"/>
      <c r="P7653"/>
      <c r="Q7653"/>
      <c r="R7653"/>
      <c r="S7653"/>
      <c r="T7653"/>
      <c r="U7653"/>
      <c r="V7653"/>
      <c r="W7653"/>
      <c r="X7653"/>
      <c r="Y7653"/>
      <c r="Z7653"/>
      <c r="AA7653"/>
      <c r="AB7653"/>
      <c r="AC7653"/>
      <c r="AD7653"/>
      <c r="AE7653"/>
      <c r="AF7653"/>
      <c r="AG7653"/>
      <c r="AH7653"/>
      <c r="AI7653"/>
      <c r="AJ7653"/>
      <c r="AK7653"/>
      <c r="AL7653"/>
      <c r="AM7653"/>
      <c r="AN7653"/>
      <c r="AO7653"/>
      <c r="AP7653"/>
      <c r="AQ7653"/>
      <c r="AR7653"/>
      <c r="AS7653"/>
      <c r="AT7653"/>
      <c r="AU7653"/>
      <c r="AV7653"/>
      <c r="AW7653"/>
      <c r="AX7653"/>
      <c r="AY7653"/>
      <c r="AZ7653"/>
      <c r="BA7653"/>
      <c r="BB7653"/>
      <c r="BC7653"/>
      <c r="BD7653"/>
      <c r="BE7653"/>
      <c r="BF7653"/>
      <c r="BG7653"/>
      <c r="BH7653"/>
      <c r="BI7653"/>
      <c r="BJ7653"/>
      <c r="BK7653"/>
      <c r="BL7653"/>
      <c r="BM7653"/>
      <c r="BN7653"/>
      <c r="BO7653"/>
    </row>
    <row r="7654" spans="1:67" ht="15" x14ac:dyDescent="0.25">
      <c r="A7654"/>
      <c r="B7654"/>
      <c r="C7654"/>
      <c r="D7654"/>
      <c r="E7654"/>
      <c r="F7654"/>
      <c r="G7654"/>
      <c r="H7654"/>
      <c r="I7654"/>
      <c r="J7654"/>
      <c r="K7654"/>
      <c r="L7654"/>
      <c r="M7654"/>
      <c r="N7654"/>
      <c r="O7654"/>
      <c r="P7654"/>
      <c r="Q7654"/>
      <c r="R7654"/>
      <c r="S7654"/>
      <c r="T7654"/>
      <c r="U7654"/>
      <c r="V7654"/>
      <c r="W7654"/>
      <c r="X7654"/>
      <c r="Y7654"/>
      <c r="Z7654"/>
      <c r="AA7654"/>
      <c r="AB7654"/>
      <c r="AC7654"/>
      <c r="AD7654"/>
      <c r="AE7654"/>
      <c r="AF7654"/>
      <c r="AG7654"/>
      <c r="AH7654"/>
      <c r="AI7654"/>
      <c r="AJ7654"/>
      <c r="AK7654"/>
      <c r="AL7654"/>
      <c r="AM7654"/>
      <c r="AN7654"/>
      <c r="AO7654"/>
      <c r="AP7654"/>
      <c r="AQ7654"/>
      <c r="AR7654"/>
      <c r="AS7654"/>
      <c r="AT7654"/>
      <c r="AU7654"/>
      <c r="AV7654"/>
      <c r="AW7654"/>
      <c r="AX7654"/>
      <c r="AY7654"/>
      <c r="AZ7654"/>
      <c r="BA7654"/>
      <c r="BB7654"/>
      <c r="BC7654"/>
      <c r="BD7654"/>
      <c r="BE7654"/>
      <c r="BF7654"/>
      <c r="BG7654"/>
      <c r="BH7654"/>
      <c r="BI7654"/>
      <c r="BJ7654"/>
      <c r="BK7654"/>
      <c r="BL7654"/>
      <c r="BM7654"/>
      <c r="BN7654"/>
      <c r="BO7654"/>
    </row>
    <row r="7655" spans="1:67" ht="15" x14ac:dyDescent="0.25">
      <c r="A7655"/>
      <c r="B7655"/>
      <c r="C7655"/>
      <c r="D7655"/>
      <c r="E7655"/>
      <c r="F7655"/>
      <c r="G7655"/>
      <c r="H7655"/>
      <c r="I7655"/>
      <c r="J7655"/>
      <c r="K7655"/>
      <c r="L7655"/>
      <c r="M7655"/>
      <c r="N7655"/>
      <c r="O7655"/>
      <c r="P7655"/>
      <c r="Q7655"/>
      <c r="R7655"/>
      <c r="S7655"/>
      <c r="T7655"/>
      <c r="U7655"/>
      <c r="V7655"/>
      <c r="W7655"/>
      <c r="X7655"/>
      <c r="Y7655"/>
      <c r="Z7655"/>
      <c r="AA7655"/>
      <c r="AB7655"/>
      <c r="AC7655"/>
      <c r="AD7655"/>
      <c r="AE7655"/>
      <c r="AF7655"/>
      <c r="AG7655"/>
      <c r="AH7655"/>
      <c r="AI7655"/>
      <c r="AJ7655"/>
      <c r="AK7655"/>
      <c r="AL7655"/>
      <c r="AM7655"/>
      <c r="AN7655"/>
      <c r="AO7655"/>
      <c r="AP7655"/>
      <c r="AQ7655"/>
      <c r="AR7655"/>
      <c r="AS7655"/>
      <c r="AT7655"/>
      <c r="AU7655"/>
      <c r="AV7655"/>
      <c r="AW7655"/>
      <c r="AX7655"/>
      <c r="AY7655"/>
      <c r="AZ7655"/>
      <c r="BA7655"/>
      <c r="BB7655"/>
      <c r="BC7655"/>
      <c r="BD7655"/>
      <c r="BE7655"/>
      <c r="BF7655"/>
      <c r="BG7655"/>
      <c r="BH7655"/>
      <c r="BI7655"/>
      <c r="BJ7655"/>
      <c r="BK7655"/>
      <c r="BL7655"/>
      <c r="BM7655"/>
      <c r="BN7655"/>
      <c r="BO7655"/>
    </row>
    <row r="7656" spans="1:67" ht="15" x14ac:dyDescent="0.25">
      <c r="A7656"/>
      <c r="B7656"/>
      <c r="C7656"/>
      <c r="D7656"/>
      <c r="E7656"/>
      <c r="F7656"/>
      <c r="G7656"/>
      <c r="H7656"/>
      <c r="I7656"/>
      <c r="J7656"/>
      <c r="K7656"/>
      <c r="L7656"/>
      <c r="M7656"/>
      <c r="N7656"/>
      <c r="O7656"/>
      <c r="P7656"/>
      <c r="Q7656"/>
      <c r="R7656"/>
      <c r="S7656"/>
      <c r="T7656"/>
      <c r="U7656"/>
      <c r="V7656"/>
      <c r="W7656"/>
      <c r="X7656"/>
      <c r="Y7656"/>
      <c r="Z7656"/>
      <c r="AA7656"/>
      <c r="AB7656"/>
      <c r="AC7656"/>
      <c r="AD7656"/>
      <c r="AE7656"/>
      <c r="AF7656"/>
      <c r="AG7656"/>
      <c r="AH7656"/>
      <c r="AI7656"/>
      <c r="AJ7656"/>
      <c r="AK7656"/>
      <c r="AL7656"/>
      <c r="AM7656"/>
      <c r="AN7656"/>
      <c r="AO7656"/>
      <c r="AP7656"/>
      <c r="AQ7656"/>
      <c r="AR7656"/>
      <c r="AS7656"/>
      <c r="AT7656"/>
      <c r="AU7656"/>
      <c r="AV7656"/>
      <c r="AW7656"/>
      <c r="AX7656"/>
      <c r="AY7656"/>
      <c r="AZ7656"/>
      <c r="BA7656"/>
      <c r="BB7656"/>
      <c r="BC7656"/>
      <c r="BD7656"/>
      <c r="BE7656"/>
      <c r="BF7656"/>
      <c r="BG7656"/>
      <c r="BH7656"/>
      <c r="BI7656"/>
      <c r="BJ7656"/>
      <c r="BK7656"/>
      <c r="BL7656"/>
      <c r="BM7656"/>
      <c r="BN7656"/>
      <c r="BO7656"/>
    </row>
    <row r="7657" spans="1:67" ht="15" x14ac:dyDescent="0.25">
      <c r="A7657"/>
      <c r="B7657"/>
      <c r="C7657"/>
      <c r="D7657"/>
      <c r="E7657"/>
      <c r="F7657"/>
      <c r="G7657"/>
      <c r="H7657"/>
      <c r="I7657"/>
      <c r="J7657"/>
      <c r="K7657"/>
      <c r="L7657"/>
      <c r="M7657"/>
      <c r="N7657"/>
      <c r="O7657"/>
      <c r="P7657"/>
      <c r="Q7657"/>
      <c r="R7657"/>
      <c r="S7657"/>
      <c r="T7657"/>
      <c r="U7657"/>
      <c r="V7657"/>
      <c r="W7657"/>
      <c r="X7657"/>
      <c r="Y7657"/>
      <c r="Z7657"/>
      <c r="AA7657"/>
      <c r="AB7657"/>
      <c r="AC7657"/>
      <c r="AD7657"/>
      <c r="AE7657"/>
      <c r="AF7657"/>
      <c r="AG7657"/>
      <c r="AH7657"/>
      <c r="AI7657"/>
      <c r="AJ7657"/>
      <c r="AK7657"/>
      <c r="AL7657"/>
      <c r="AM7657"/>
      <c r="AN7657"/>
      <c r="AO7657"/>
      <c r="AP7657"/>
      <c r="AQ7657"/>
      <c r="AR7657"/>
      <c r="AS7657"/>
      <c r="AT7657"/>
      <c r="AU7657"/>
      <c r="AV7657"/>
      <c r="AW7657"/>
      <c r="AX7657"/>
      <c r="AY7657"/>
      <c r="AZ7657"/>
      <c r="BA7657"/>
      <c r="BB7657"/>
      <c r="BC7657"/>
      <c r="BD7657"/>
      <c r="BE7657"/>
      <c r="BF7657"/>
      <c r="BG7657"/>
      <c r="BH7657"/>
      <c r="BI7657"/>
      <c r="BJ7657"/>
      <c r="BK7657"/>
      <c r="BL7657"/>
      <c r="BM7657"/>
      <c r="BN7657"/>
      <c r="BO7657"/>
    </row>
    <row r="7658" spans="1:67" ht="15" x14ac:dyDescent="0.25">
      <c r="A7658"/>
      <c r="B7658"/>
      <c r="C7658"/>
      <c r="D7658"/>
      <c r="E7658"/>
      <c r="F7658"/>
      <c r="G7658"/>
      <c r="H7658"/>
      <c r="I7658"/>
      <c r="J7658"/>
      <c r="K7658"/>
      <c r="L7658"/>
      <c r="M7658"/>
      <c r="N7658"/>
      <c r="O7658"/>
      <c r="P7658"/>
      <c r="Q7658"/>
      <c r="R7658"/>
      <c r="S7658"/>
      <c r="T7658"/>
      <c r="U7658"/>
      <c r="V7658"/>
      <c r="W7658"/>
      <c r="X7658"/>
      <c r="Y7658"/>
      <c r="Z7658"/>
      <c r="AA7658"/>
      <c r="AB7658"/>
      <c r="AC7658"/>
      <c r="AD7658"/>
      <c r="AE7658"/>
      <c r="AF7658"/>
      <c r="AG7658"/>
      <c r="AH7658"/>
      <c r="AI7658"/>
      <c r="AJ7658"/>
      <c r="AK7658"/>
      <c r="AL7658"/>
      <c r="AM7658"/>
      <c r="AN7658"/>
      <c r="AO7658"/>
      <c r="AP7658"/>
      <c r="AQ7658"/>
      <c r="AR7658"/>
      <c r="AS7658"/>
      <c r="AT7658"/>
      <c r="AU7658"/>
      <c r="AV7658"/>
      <c r="AW7658"/>
      <c r="AX7658"/>
      <c r="AY7658"/>
      <c r="AZ7658"/>
      <c r="BA7658"/>
      <c r="BB7658"/>
      <c r="BC7658"/>
      <c r="BD7658"/>
      <c r="BE7658"/>
      <c r="BF7658"/>
      <c r="BG7658"/>
      <c r="BH7658"/>
      <c r="BI7658"/>
      <c r="BJ7658"/>
      <c r="BK7658"/>
      <c r="BL7658"/>
      <c r="BM7658"/>
      <c r="BN7658"/>
      <c r="BO7658"/>
    </row>
    <row r="7659" spans="1:67" ht="15" x14ac:dyDescent="0.25">
      <c r="A7659"/>
      <c r="B7659"/>
      <c r="C7659"/>
      <c r="D7659"/>
      <c r="E7659"/>
      <c r="F7659"/>
      <c r="G7659"/>
      <c r="H7659"/>
      <c r="I7659"/>
      <c r="J7659"/>
      <c r="K7659"/>
      <c r="L7659"/>
      <c r="M7659"/>
      <c r="N7659"/>
      <c r="O7659"/>
      <c r="P7659"/>
      <c r="Q7659"/>
      <c r="R7659"/>
      <c r="S7659"/>
      <c r="T7659"/>
      <c r="U7659"/>
      <c r="V7659"/>
      <c r="W7659"/>
      <c r="X7659"/>
      <c r="Y7659"/>
      <c r="Z7659"/>
      <c r="AA7659"/>
      <c r="AB7659"/>
      <c r="AC7659"/>
      <c r="AD7659"/>
      <c r="AE7659"/>
      <c r="AF7659"/>
      <c r="AG7659"/>
      <c r="AH7659"/>
      <c r="AI7659"/>
      <c r="AJ7659"/>
      <c r="AK7659"/>
      <c r="AL7659"/>
      <c r="AM7659"/>
      <c r="AN7659"/>
      <c r="AO7659"/>
      <c r="AP7659"/>
      <c r="AQ7659"/>
      <c r="AR7659"/>
      <c r="AS7659"/>
      <c r="AT7659"/>
      <c r="AU7659"/>
      <c r="AV7659"/>
      <c r="AW7659"/>
      <c r="AX7659"/>
      <c r="AY7659"/>
      <c r="AZ7659"/>
      <c r="BA7659"/>
      <c r="BB7659"/>
      <c r="BC7659"/>
      <c r="BD7659"/>
      <c r="BE7659"/>
      <c r="BF7659"/>
      <c r="BG7659"/>
      <c r="BH7659"/>
      <c r="BI7659"/>
      <c r="BJ7659"/>
      <c r="BK7659"/>
      <c r="BL7659"/>
      <c r="BM7659"/>
      <c r="BN7659"/>
      <c r="BO7659"/>
    </row>
    <row r="7660" spans="1:67" ht="15" x14ac:dyDescent="0.25">
      <c r="A7660"/>
      <c r="B7660"/>
      <c r="C7660"/>
      <c r="D7660"/>
      <c r="E7660"/>
      <c r="F7660"/>
      <c r="G7660"/>
      <c r="H7660"/>
      <c r="I7660"/>
      <c r="J7660"/>
      <c r="K7660"/>
      <c r="L7660"/>
      <c r="M7660"/>
      <c r="N7660"/>
      <c r="O7660"/>
      <c r="P7660"/>
      <c r="Q7660"/>
      <c r="R7660"/>
      <c r="S7660"/>
      <c r="T7660"/>
      <c r="U7660"/>
      <c r="V7660"/>
      <c r="W7660"/>
      <c r="X7660"/>
      <c r="Y7660"/>
      <c r="Z7660"/>
      <c r="AA7660"/>
      <c r="AB7660"/>
      <c r="AC7660"/>
      <c r="AD7660"/>
      <c r="AE7660"/>
      <c r="AF7660"/>
      <c r="AG7660"/>
      <c r="AH7660"/>
      <c r="AI7660"/>
      <c r="AJ7660"/>
      <c r="AK7660"/>
      <c r="AL7660"/>
      <c r="AM7660"/>
      <c r="AN7660"/>
      <c r="AO7660"/>
      <c r="AP7660"/>
      <c r="AQ7660"/>
      <c r="AR7660"/>
      <c r="AS7660"/>
      <c r="AT7660"/>
      <c r="AU7660"/>
      <c r="AV7660"/>
      <c r="AW7660"/>
      <c r="AX7660"/>
      <c r="AY7660"/>
      <c r="AZ7660"/>
      <c r="BA7660"/>
      <c r="BB7660"/>
      <c r="BC7660"/>
      <c r="BD7660"/>
      <c r="BE7660"/>
      <c r="BF7660"/>
      <c r="BG7660"/>
      <c r="BH7660"/>
      <c r="BI7660"/>
      <c r="BJ7660"/>
      <c r="BK7660"/>
      <c r="BL7660"/>
      <c r="BM7660"/>
      <c r="BN7660"/>
      <c r="BO7660"/>
    </row>
    <row r="7661" spans="1:67" ht="15" x14ac:dyDescent="0.25">
      <c r="A7661"/>
      <c r="B7661"/>
      <c r="C7661"/>
      <c r="D7661"/>
      <c r="E7661"/>
      <c r="F7661"/>
      <c r="G7661"/>
      <c r="H7661"/>
      <c r="I7661"/>
      <c r="J7661"/>
      <c r="K7661"/>
      <c r="L7661"/>
      <c r="M7661"/>
      <c r="N7661"/>
      <c r="O7661"/>
      <c r="P7661"/>
      <c r="Q7661"/>
      <c r="R7661"/>
      <c r="S7661"/>
      <c r="T7661"/>
      <c r="U7661"/>
      <c r="V7661"/>
      <c r="W7661"/>
      <c r="X7661"/>
      <c r="Y7661"/>
      <c r="Z7661"/>
      <c r="AA7661"/>
      <c r="AB7661"/>
      <c r="AC7661"/>
      <c r="AD7661"/>
      <c r="AE7661"/>
      <c r="AF7661"/>
      <c r="AG7661"/>
      <c r="AH7661"/>
      <c r="AI7661"/>
      <c r="AJ7661"/>
      <c r="AK7661"/>
      <c r="AL7661"/>
      <c r="AM7661"/>
      <c r="AN7661"/>
      <c r="AO7661"/>
      <c r="AP7661"/>
      <c r="AQ7661"/>
      <c r="AR7661"/>
      <c r="AS7661"/>
      <c r="AT7661"/>
      <c r="AU7661"/>
      <c r="AV7661"/>
      <c r="AW7661"/>
      <c r="AX7661"/>
      <c r="AY7661"/>
      <c r="AZ7661"/>
      <c r="BA7661"/>
      <c r="BB7661"/>
      <c r="BC7661"/>
      <c r="BD7661"/>
      <c r="BE7661"/>
      <c r="BF7661"/>
      <c r="BG7661"/>
      <c r="BH7661"/>
      <c r="BI7661"/>
      <c r="BJ7661"/>
      <c r="BK7661"/>
      <c r="BL7661"/>
      <c r="BM7661"/>
      <c r="BN7661"/>
      <c r="BO7661"/>
    </row>
    <row r="7662" spans="1:67" ht="15" x14ac:dyDescent="0.25">
      <c r="A7662"/>
      <c r="B7662"/>
      <c r="C7662"/>
      <c r="D7662"/>
      <c r="E7662"/>
      <c r="F7662"/>
      <c r="G7662"/>
      <c r="H7662"/>
      <c r="I7662"/>
      <c r="J7662"/>
      <c r="K7662"/>
      <c r="L7662"/>
      <c r="M7662"/>
      <c r="N7662"/>
      <c r="O7662"/>
      <c r="P7662"/>
      <c r="Q7662"/>
      <c r="R7662"/>
      <c r="S7662"/>
      <c r="T7662"/>
      <c r="U7662"/>
      <c r="V7662"/>
      <c r="W7662"/>
      <c r="X7662"/>
      <c r="Y7662"/>
      <c r="Z7662"/>
      <c r="AA7662"/>
      <c r="AB7662"/>
      <c r="AC7662"/>
      <c r="AD7662"/>
      <c r="AE7662"/>
      <c r="AF7662"/>
      <c r="AG7662"/>
      <c r="AH7662"/>
      <c r="AI7662"/>
      <c r="AJ7662"/>
      <c r="AK7662"/>
      <c r="AL7662"/>
      <c r="AM7662"/>
      <c r="AN7662"/>
      <c r="AO7662"/>
      <c r="AP7662"/>
      <c r="AQ7662"/>
      <c r="AR7662"/>
      <c r="AS7662"/>
      <c r="AT7662"/>
      <c r="AU7662"/>
      <c r="AV7662"/>
      <c r="AW7662"/>
      <c r="AX7662"/>
      <c r="AY7662"/>
      <c r="AZ7662"/>
      <c r="BA7662"/>
      <c r="BB7662"/>
      <c r="BC7662"/>
      <c r="BD7662"/>
      <c r="BE7662"/>
      <c r="BF7662"/>
      <c r="BG7662"/>
      <c r="BH7662"/>
      <c r="BI7662"/>
      <c r="BJ7662"/>
      <c r="BK7662"/>
      <c r="BL7662"/>
      <c r="BM7662"/>
      <c r="BN7662"/>
      <c r="BO7662"/>
    </row>
    <row r="7663" spans="1:67" ht="15" x14ac:dyDescent="0.25">
      <c r="A7663"/>
      <c r="B7663"/>
      <c r="C7663"/>
      <c r="D7663"/>
      <c r="E7663"/>
      <c r="F7663"/>
      <c r="G7663"/>
      <c r="H7663"/>
      <c r="I7663"/>
      <c r="J7663"/>
      <c r="K7663"/>
      <c r="L7663"/>
      <c r="M7663"/>
      <c r="N7663"/>
      <c r="O7663"/>
      <c r="P7663"/>
      <c r="Q7663"/>
      <c r="R7663"/>
      <c r="S7663"/>
      <c r="T7663"/>
      <c r="U7663"/>
      <c r="V7663"/>
      <c r="W7663"/>
      <c r="X7663"/>
      <c r="Y7663"/>
      <c r="Z7663"/>
      <c r="AA7663"/>
      <c r="AB7663"/>
      <c r="AC7663"/>
      <c r="AD7663"/>
      <c r="AE7663"/>
      <c r="AF7663"/>
      <c r="AG7663"/>
      <c r="AH7663"/>
      <c r="AI7663"/>
      <c r="AJ7663"/>
      <c r="AK7663"/>
      <c r="AL7663"/>
      <c r="AM7663"/>
      <c r="AN7663"/>
      <c r="AO7663"/>
      <c r="AP7663"/>
      <c r="AQ7663"/>
      <c r="AR7663"/>
      <c r="AS7663"/>
      <c r="AT7663"/>
      <c r="AU7663"/>
      <c r="AV7663"/>
      <c r="AW7663"/>
      <c r="AX7663"/>
      <c r="AY7663"/>
      <c r="AZ7663"/>
      <c r="BA7663"/>
      <c r="BB7663"/>
      <c r="BC7663"/>
      <c r="BD7663"/>
      <c r="BE7663"/>
      <c r="BF7663"/>
      <c r="BG7663"/>
      <c r="BH7663"/>
      <c r="BI7663"/>
      <c r="BJ7663"/>
      <c r="BK7663"/>
      <c r="BL7663"/>
      <c r="BM7663"/>
      <c r="BN7663"/>
      <c r="BO7663"/>
    </row>
    <row r="7664" spans="1:67" ht="15" x14ac:dyDescent="0.25">
      <c r="A7664"/>
      <c r="B7664"/>
      <c r="C7664"/>
      <c r="D7664"/>
      <c r="E7664"/>
      <c r="F7664"/>
      <c r="G7664"/>
      <c r="H7664"/>
      <c r="I7664"/>
      <c r="J7664"/>
      <c r="K7664"/>
      <c r="L7664"/>
      <c r="M7664"/>
      <c r="N7664"/>
      <c r="O7664"/>
      <c r="P7664"/>
      <c r="Q7664"/>
      <c r="R7664"/>
      <c r="S7664"/>
      <c r="T7664"/>
      <c r="U7664"/>
      <c r="V7664"/>
      <c r="W7664"/>
      <c r="X7664"/>
      <c r="Y7664"/>
      <c r="Z7664"/>
      <c r="AA7664"/>
      <c r="AB7664"/>
      <c r="AC7664"/>
      <c r="AD7664"/>
      <c r="AE7664"/>
      <c r="AF7664"/>
      <c r="AG7664"/>
      <c r="AH7664"/>
      <c r="AI7664"/>
      <c r="AJ7664"/>
      <c r="AK7664"/>
      <c r="AL7664"/>
      <c r="AM7664"/>
      <c r="AN7664"/>
      <c r="AO7664"/>
      <c r="AP7664"/>
      <c r="AQ7664"/>
      <c r="AR7664"/>
      <c r="AS7664"/>
      <c r="AT7664"/>
      <c r="AU7664"/>
      <c r="AV7664"/>
      <c r="AW7664"/>
      <c r="AX7664"/>
      <c r="AY7664"/>
      <c r="AZ7664"/>
      <c r="BA7664"/>
      <c r="BB7664"/>
      <c r="BC7664"/>
      <c r="BD7664"/>
      <c r="BE7664"/>
      <c r="BF7664"/>
      <c r="BG7664"/>
      <c r="BH7664"/>
      <c r="BI7664"/>
      <c r="BJ7664"/>
      <c r="BK7664"/>
      <c r="BL7664"/>
      <c r="BM7664"/>
      <c r="BN7664"/>
      <c r="BO7664"/>
    </row>
    <row r="7665" spans="1:67" ht="15" x14ac:dyDescent="0.25">
      <c r="A7665"/>
      <c r="B7665"/>
      <c r="C7665"/>
      <c r="D7665"/>
      <c r="E7665"/>
      <c r="F7665"/>
      <c r="G7665"/>
      <c r="H7665"/>
      <c r="I7665"/>
      <c r="J7665"/>
      <c r="K7665"/>
      <c r="L7665"/>
      <c r="M7665"/>
      <c r="N7665"/>
      <c r="O7665"/>
      <c r="P7665"/>
      <c r="Q7665"/>
      <c r="R7665"/>
      <c r="S7665"/>
      <c r="T7665"/>
      <c r="U7665"/>
      <c r="V7665"/>
      <c r="W7665"/>
      <c r="X7665"/>
      <c r="Y7665"/>
      <c r="Z7665"/>
      <c r="AA7665"/>
      <c r="AB7665"/>
      <c r="AC7665"/>
      <c r="AD7665"/>
      <c r="AE7665"/>
      <c r="AF7665"/>
      <c r="AG7665"/>
      <c r="AH7665"/>
      <c r="AI7665"/>
      <c r="AJ7665"/>
      <c r="AK7665"/>
      <c r="AL7665"/>
      <c r="AM7665"/>
      <c r="AN7665"/>
      <c r="AO7665"/>
      <c r="AP7665"/>
      <c r="AQ7665"/>
      <c r="AR7665"/>
      <c r="AS7665"/>
      <c r="AT7665"/>
      <c r="AU7665"/>
      <c r="AV7665"/>
      <c r="AW7665"/>
      <c r="AX7665"/>
      <c r="AY7665"/>
      <c r="AZ7665"/>
      <c r="BA7665"/>
      <c r="BB7665"/>
      <c r="BC7665"/>
      <c r="BD7665"/>
      <c r="BE7665"/>
      <c r="BF7665"/>
      <c r="BG7665"/>
      <c r="BH7665"/>
      <c r="BI7665"/>
      <c r="BJ7665"/>
      <c r="BK7665"/>
      <c r="BL7665"/>
      <c r="BM7665"/>
      <c r="BN7665"/>
      <c r="BO7665"/>
    </row>
    <row r="7666" spans="1:67" ht="15" x14ac:dyDescent="0.25">
      <c r="A7666"/>
      <c r="B7666"/>
      <c r="C7666"/>
      <c r="D7666"/>
      <c r="E7666"/>
      <c r="F7666"/>
      <c r="G7666"/>
      <c r="H7666"/>
      <c r="I7666"/>
      <c r="J7666"/>
      <c r="K7666"/>
      <c r="L7666"/>
      <c r="M7666"/>
      <c r="N7666"/>
      <c r="O7666"/>
      <c r="P7666"/>
      <c r="Q7666"/>
      <c r="R7666"/>
      <c r="S7666"/>
      <c r="T7666"/>
      <c r="U7666"/>
      <c r="V7666"/>
      <c r="W7666"/>
      <c r="X7666"/>
      <c r="Y7666"/>
      <c r="Z7666"/>
      <c r="AA7666"/>
      <c r="AB7666"/>
      <c r="AC7666"/>
      <c r="AD7666"/>
      <c r="AE7666"/>
      <c r="AF7666"/>
      <c r="AG7666"/>
      <c r="AH7666"/>
      <c r="AI7666"/>
      <c r="AJ7666"/>
      <c r="AK7666"/>
      <c r="AL7666"/>
      <c r="AM7666"/>
      <c r="AN7666"/>
      <c r="AO7666"/>
      <c r="AP7666"/>
      <c r="AQ7666"/>
      <c r="AR7666"/>
      <c r="AS7666"/>
      <c r="AT7666"/>
      <c r="AU7666"/>
      <c r="AV7666"/>
      <c r="AW7666"/>
      <c r="AX7666"/>
      <c r="AY7666"/>
      <c r="AZ7666"/>
      <c r="BA7666"/>
      <c r="BB7666"/>
      <c r="BC7666"/>
      <c r="BD7666"/>
      <c r="BE7666"/>
      <c r="BF7666"/>
      <c r="BG7666"/>
      <c r="BH7666"/>
      <c r="BI7666"/>
      <c r="BJ7666"/>
      <c r="BK7666"/>
      <c r="BL7666"/>
      <c r="BM7666"/>
      <c r="BN7666"/>
      <c r="BO7666"/>
    </row>
    <row r="7667" spans="1:67" ht="15" x14ac:dyDescent="0.25">
      <c r="A7667"/>
      <c r="B7667"/>
      <c r="C7667"/>
      <c r="D7667"/>
      <c r="E7667"/>
      <c r="F7667"/>
      <c r="G7667"/>
      <c r="H7667"/>
      <c r="I7667"/>
      <c r="J7667"/>
      <c r="K7667"/>
      <c r="L7667"/>
      <c r="M7667"/>
      <c r="N7667"/>
      <c r="O7667"/>
      <c r="P7667"/>
      <c r="Q7667"/>
      <c r="R7667"/>
      <c r="S7667"/>
      <c r="T7667"/>
      <c r="U7667"/>
      <c r="V7667"/>
      <c r="W7667"/>
      <c r="X7667"/>
      <c r="Y7667"/>
      <c r="Z7667"/>
      <c r="AA7667"/>
      <c r="AB7667"/>
      <c r="AC7667"/>
      <c r="AD7667"/>
      <c r="AE7667"/>
      <c r="AF7667"/>
      <c r="AG7667"/>
      <c r="AH7667"/>
      <c r="AI7667"/>
      <c r="AJ7667"/>
      <c r="AK7667"/>
      <c r="AL7667"/>
      <c r="AM7667"/>
      <c r="AN7667"/>
      <c r="AO7667"/>
      <c r="AP7667"/>
      <c r="AQ7667"/>
      <c r="AR7667"/>
      <c r="AS7667"/>
      <c r="AT7667"/>
      <c r="AU7667"/>
      <c r="AV7667"/>
      <c r="AW7667"/>
      <c r="AX7667"/>
      <c r="AY7667"/>
      <c r="AZ7667"/>
      <c r="BA7667"/>
      <c r="BB7667"/>
      <c r="BC7667"/>
      <c r="BD7667"/>
      <c r="BE7667"/>
      <c r="BF7667"/>
      <c r="BG7667"/>
      <c r="BH7667"/>
      <c r="BI7667"/>
      <c r="BJ7667"/>
      <c r="BK7667"/>
      <c r="BL7667"/>
      <c r="BM7667"/>
      <c r="BN7667"/>
      <c r="BO7667"/>
    </row>
    <row r="7668" spans="1:67" ht="15" x14ac:dyDescent="0.25">
      <c r="A7668"/>
      <c r="B7668"/>
      <c r="C7668"/>
      <c r="D7668"/>
      <c r="E7668"/>
      <c r="F7668"/>
      <c r="G7668"/>
      <c r="H7668"/>
      <c r="I7668"/>
      <c r="J7668"/>
      <c r="K7668"/>
      <c r="L7668"/>
      <c r="M7668"/>
      <c r="N7668"/>
      <c r="O7668"/>
      <c r="P7668"/>
      <c r="Q7668"/>
      <c r="R7668"/>
      <c r="S7668"/>
      <c r="T7668"/>
      <c r="U7668"/>
      <c r="V7668"/>
      <c r="W7668"/>
      <c r="X7668"/>
      <c r="Y7668"/>
      <c r="Z7668"/>
      <c r="AA7668"/>
      <c r="AB7668"/>
      <c r="AC7668"/>
      <c r="AD7668"/>
      <c r="AE7668"/>
      <c r="AF7668"/>
      <c r="AG7668"/>
      <c r="AH7668"/>
      <c r="AI7668"/>
      <c r="AJ7668"/>
      <c r="AK7668"/>
      <c r="AL7668"/>
      <c r="AM7668"/>
      <c r="AN7668"/>
      <c r="AO7668"/>
      <c r="AP7668"/>
      <c r="AQ7668"/>
      <c r="AR7668"/>
      <c r="AS7668"/>
      <c r="AT7668"/>
      <c r="AU7668"/>
      <c r="AV7668"/>
      <c r="AW7668"/>
      <c r="AX7668"/>
      <c r="AY7668"/>
      <c r="AZ7668"/>
      <c r="BA7668"/>
      <c r="BB7668"/>
      <c r="BC7668"/>
      <c r="BD7668"/>
      <c r="BE7668"/>
      <c r="BF7668"/>
      <c r="BG7668"/>
      <c r="BH7668"/>
      <c r="BI7668"/>
      <c r="BJ7668"/>
      <c r="BK7668"/>
      <c r="BL7668"/>
      <c r="BM7668"/>
      <c r="BN7668"/>
      <c r="BO7668"/>
    </row>
    <row r="7669" spans="1:67" ht="15" x14ac:dyDescent="0.25">
      <c r="A7669"/>
      <c r="B7669"/>
      <c r="C7669"/>
      <c r="D7669"/>
      <c r="E7669"/>
      <c r="F7669"/>
      <c r="G7669"/>
      <c r="H7669"/>
      <c r="I7669"/>
      <c r="J7669"/>
      <c r="K7669"/>
      <c r="L7669"/>
      <c r="M7669"/>
      <c r="N7669"/>
      <c r="O7669"/>
      <c r="P7669"/>
      <c r="Q7669"/>
      <c r="R7669"/>
      <c r="S7669"/>
      <c r="T7669"/>
      <c r="U7669"/>
      <c r="V7669"/>
      <c r="W7669"/>
      <c r="X7669"/>
      <c r="Y7669"/>
      <c r="Z7669"/>
      <c r="AA7669"/>
      <c r="AB7669"/>
      <c r="AC7669"/>
      <c r="AD7669"/>
      <c r="AE7669"/>
      <c r="AF7669"/>
      <c r="AG7669"/>
      <c r="AH7669"/>
      <c r="AI7669"/>
      <c r="AJ7669"/>
      <c r="AK7669"/>
      <c r="AL7669"/>
      <c r="AM7669"/>
      <c r="AN7669"/>
      <c r="AO7669"/>
      <c r="AP7669"/>
      <c r="AQ7669"/>
      <c r="AR7669"/>
      <c r="AS7669"/>
      <c r="AT7669"/>
      <c r="AU7669"/>
      <c r="AV7669"/>
      <c r="AW7669"/>
      <c r="AX7669"/>
      <c r="AY7669"/>
      <c r="AZ7669"/>
      <c r="BA7669"/>
      <c r="BB7669"/>
      <c r="BC7669"/>
      <c r="BD7669"/>
      <c r="BE7669"/>
      <c r="BF7669"/>
      <c r="BG7669"/>
      <c r="BH7669"/>
      <c r="BI7669"/>
      <c r="BJ7669"/>
      <c r="BK7669"/>
      <c r="BL7669"/>
      <c r="BM7669"/>
      <c r="BN7669"/>
      <c r="BO7669"/>
    </row>
    <row r="7670" spans="1:67" ht="15" x14ac:dyDescent="0.25">
      <c r="A7670"/>
      <c r="B7670"/>
      <c r="C7670"/>
      <c r="D7670"/>
      <c r="E7670"/>
      <c r="F7670"/>
      <c r="G7670"/>
      <c r="H7670"/>
      <c r="I7670"/>
      <c r="J7670"/>
      <c r="K7670"/>
      <c r="L7670"/>
      <c r="M7670"/>
      <c r="N7670"/>
      <c r="O7670"/>
      <c r="P7670"/>
      <c r="Q7670"/>
      <c r="R7670"/>
      <c r="S7670"/>
      <c r="T7670"/>
      <c r="U7670"/>
      <c r="V7670"/>
      <c r="W7670"/>
      <c r="X7670"/>
      <c r="Y7670"/>
      <c r="Z7670"/>
      <c r="AA7670"/>
      <c r="AB7670"/>
      <c r="AC7670"/>
      <c r="AD7670"/>
      <c r="AE7670"/>
      <c r="AF7670"/>
      <c r="AG7670"/>
      <c r="AH7670"/>
      <c r="AI7670"/>
      <c r="AJ7670"/>
      <c r="AK7670"/>
      <c r="AL7670"/>
      <c r="AM7670"/>
      <c r="AN7670"/>
      <c r="AO7670"/>
      <c r="AP7670"/>
      <c r="AQ7670"/>
      <c r="AR7670"/>
      <c r="AS7670"/>
      <c r="AT7670"/>
      <c r="AU7670"/>
      <c r="AV7670"/>
      <c r="AW7670"/>
      <c r="AX7670"/>
      <c r="AY7670"/>
      <c r="AZ7670"/>
      <c r="BA7670"/>
      <c r="BB7670"/>
      <c r="BC7670"/>
      <c r="BD7670"/>
      <c r="BE7670"/>
      <c r="BF7670"/>
      <c r="BG7670"/>
      <c r="BH7670"/>
      <c r="BI7670"/>
      <c r="BJ7670"/>
      <c r="BK7670"/>
      <c r="BL7670"/>
      <c r="BM7670"/>
      <c r="BN7670"/>
      <c r="BO7670"/>
    </row>
    <row r="7671" spans="1:67" ht="15" x14ac:dyDescent="0.25">
      <c r="A7671"/>
      <c r="B7671"/>
      <c r="C7671"/>
      <c r="D7671"/>
      <c r="E7671"/>
      <c r="F7671"/>
      <c r="G7671"/>
      <c r="H7671"/>
      <c r="I7671"/>
      <c r="J7671"/>
      <c r="K7671"/>
      <c r="L7671"/>
      <c r="M7671"/>
      <c r="N7671"/>
      <c r="O7671"/>
      <c r="P7671"/>
      <c r="Q7671"/>
      <c r="R7671"/>
      <c r="S7671"/>
      <c r="T7671"/>
      <c r="U7671"/>
      <c r="V7671"/>
      <c r="W7671"/>
      <c r="X7671"/>
      <c r="Y7671"/>
      <c r="Z7671"/>
      <c r="AA7671"/>
      <c r="AB7671"/>
      <c r="AC7671"/>
      <c r="AD7671"/>
      <c r="AE7671"/>
      <c r="AF7671"/>
      <c r="AG7671"/>
      <c r="AH7671"/>
      <c r="AI7671"/>
      <c r="AJ7671"/>
      <c r="AK7671"/>
      <c r="AL7671"/>
      <c r="AM7671"/>
      <c r="AN7671"/>
      <c r="AO7671"/>
      <c r="AP7671"/>
      <c r="AQ7671"/>
      <c r="AR7671"/>
      <c r="AS7671"/>
      <c r="AT7671"/>
      <c r="AU7671"/>
      <c r="AV7671"/>
      <c r="AW7671"/>
      <c r="AX7671"/>
      <c r="AY7671"/>
      <c r="AZ7671"/>
      <c r="BA7671"/>
      <c r="BB7671"/>
      <c r="BC7671"/>
      <c r="BD7671"/>
      <c r="BE7671"/>
      <c r="BF7671"/>
      <c r="BG7671"/>
      <c r="BH7671"/>
      <c r="BI7671"/>
      <c r="BJ7671"/>
      <c r="BK7671"/>
      <c r="BL7671"/>
      <c r="BM7671"/>
      <c r="BN7671"/>
      <c r="BO7671"/>
    </row>
    <row r="7672" spans="1:67" ht="15" x14ac:dyDescent="0.25">
      <c r="A7672"/>
      <c r="B7672"/>
      <c r="C7672"/>
      <c r="D7672"/>
      <c r="E7672"/>
      <c r="F7672"/>
      <c r="G7672"/>
      <c r="H7672"/>
      <c r="I7672"/>
      <c r="J7672"/>
      <c r="K7672"/>
      <c r="L7672"/>
      <c r="M7672"/>
      <c r="N7672"/>
      <c r="O7672"/>
      <c r="P7672"/>
      <c r="Q7672"/>
      <c r="R7672"/>
      <c r="S7672"/>
      <c r="T7672"/>
      <c r="U7672"/>
      <c r="V7672"/>
      <c r="W7672"/>
      <c r="X7672"/>
      <c r="Y7672"/>
      <c r="Z7672"/>
      <c r="AA7672"/>
      <c r="AB7672"/>
      <c r="AC7672"/>
      <c r="AD7672"/>
      <c r="AE7672"/>
      <c r="AF7672"/>
      <c r="AG7672"/>
      <c r="AH7672"/>
      <c r="AI7672"/>
      <c r="AJ7672"/>
      <c r="AK7672"/>
      <c r="AL7672"/>
      <c r="AM7672"/>
      <c r="AN7672"/>
      <c r="AO7672"/>
      <c r="AP7672"/>
      <c r="AQ7672"/>
      <c r="AR7672"/>
      <c r="AS7672"/>
      <c r="AT7672"/>
      <c r="AU7672"/>
      <c r="AV7672"/>
      <c r="AW7672"/>
      <c r="AX7672"/>
      <c r="AY7672"/>
      <c r="AZ7672"/>
      <c r="BA7672"/>
      <c r="BB7672"/>
      <c r="BC7672"/>
      <c r="BD7672"/>
      <c r="BE7672"/>
      <c r="BF7672"/>
      <c r="BG7672"/>
      <c r="BH7672"/>
      <c r="BI7672"/>
      <c r="BJ7672"/>
      <c r="BK7672"/>
      <c r="BL7672"/>
      <c r="BM7672"/>
      <c r="BN7672"/>
      <c r="BO7672"/>
    </row>
    <row r="7673" spans="1:67" ht="15" x14ac:dyDescent="0.25">
      <c r="A7673"/>
      <c r="B7673"/>
      <c r="C7673"/>
      <c r="D7673"/>
      <c r="E7673"/>
      <c r="F7673"/>
      <c r="G7673"/>
      <c r="H7673"/>
      <c r="I7673"/>
      <c r="J7673"/>
      <c r="K7673"/>
      <c r="L7673"/>
      <c r="M7673"/>
      <c r="N7673"/>
      <c r="O7673"/>
      <c r="P7673"/>
      <c r="Q7673"/>
      <c r="R7673"/>
      <c r="S7673"/>
      <c r="T7673"/>
      <c r="U7673"/>
      <c r="V7673"/>
      <c r="W7673"/>
      <c r="X7673"/>
      <c r="Y7673"/>
      <c r="Z7673"/>
      <c r="AA7673"/>
      <c r="AB7673"/>
      <c r="AC7673"/>
      <c r="AD7673"/>
      <c r="AE7673"/>
      <c r="AF7673"/>
      <c r="AG7673"/>
      <c r="AH7673"/>
      <c r="AI7673"/>
      <c r="AJ7673"/>
      <c r="AK7673"/>
      <c r="AL7673"/>
      <c r="AM7673"/>
      <c r="AN7673"/>
      <c r="AO7673"/>
      <c r="AP7673"/>
      <c r="AQ7673"/>
      <c r="AR7673"/>
      <c r="AS7673"/>
      <c r="AT7673"/>
      <c r="AU7673"/>
      <c r="AV7673"/>
      <c r="AW7673"/>
      <c r="AX7673"/>
      <c r="AY7673"/>
      <c r="AZ7673"/>
      <c r="BA7673"/>
      <c r="BB7673"/>
      <c r="BC7673"/>
      <c r="BD7673"/>
      <c r="BE7673"/>
      <c r="BF7673"/>
      <c r="BG7673"/>
      <c r="BH7673"/>
      <c r="BI7673"/>
      <c r="BJ7673"/>
      <c r="BK7673"/>
      <c r="BL7673"/>
      <c r="BM7673"/>
      <c r="BN7673"/>
      <c r="BO7673"/>
    </row>
    <row r="7674" spans="1:67" ht="15" x14ac:dyDescent="0.25">
      <c r="A7674"/>
      <c r="B7674"/>
      <c r="C7674"/>
      <c r="D7674"/>
      <c r="E7674"/>
      <c r="F7674"/>
      <c r="G7674"/>
      <c r="H7674"/>
      <c r="I7674"/>
      <c r="J7674"/>
      <c r="K7674"/>
      <c r="L7674"/>
      <c r="M7674"/>
      <c r="N7674"/>
      <c r="O7674"/>
      <c r="P7674"/>
      <c r="Q7674"/>
      <c r="R7674"/>
      <c r="S7674"/>
      <c r="T7674"/>
      <c r="U7674"/>
      <c r="V7674"/>
      <c r="W7674"/>
      <c r="X7674"/>
      <c r="Y7674"/>
      <c r="Z7674"/>
      <c r="AA7674"/>
      <c r="AB7674"/>
      <c r="AC7674"/>
      <c r="AD7674"/>
      <c r="AE7674"/>
      <c r="AF7674"/>
      <c r="AG7674"/>
      <c r="AH7674"/>
      <c r="AI7674"/>
      <c r="AJ7674"/>
      <c r="AK7674"/>
      <c r="AL7674"/>
      <c r="AM7674"/>
      <c r="AN7674"/>
      <c r="AO7674"/>
      <c r="AP7674"/>
      <c r="AQ7674"/>
      <c r="AR7674"/>
      <c r="AS7674"/>
      <c r="AT7674"/>
      <c r="AU7674"/>
      <c r="AV7674"/>
      <c r="AW7674"/>
      <c r="AX7674"/>
      <c r="AY7674"/>
      <c r="AZ7674"/>
      <c r="BA7674"/>
      <c r="BB7674"/>
      <c r="BC7674"/>
      <c r="BD7674"/>
      <c r="BE7674"/>
      <c r="BF7674"/>
      <c r="BG7674"/>
      <c r="BH7674"/>
      <c r="BI7674"/>
      <c r="BJ7674"/>
      <c r="BK7674"/>
      <c r="BL7674"/>
      <c r="BM7674"/>
      <c r="BN7674"/>
      <c r="BO7674"/>
    </row>
    <row r="7675" spans="1:67" ht="15" x14ac:dyDescent="0.25">
      <c r="A7675"/>
      <c r="B7675"/>
      <c r="C7675"/>
      <c r="D7675"/>
      <c r="E7675"/>
      <c r="F7675"/>
      <c r="G7675"/>
      <c r="H7675"/>
      <c r="I7675"/>
      <c r="J7675"/>
      <c r="K7675"/>
      <c r="L7675"/>
      <c r="M7675"/>
      <c r="N7675"/>
      <c r="O7675"/>
      <c r="P7675"/>
      <c r="Q7675"/>
      <c r="R7675"/>
      <c r="S7675"/>
      <c r="T7675"/>
      <c r="U7675"/>
      <c r="V7675"/>
      <c r="W7675"/>
      <c r="X7675"/>
      <c r="Y7675"/>
      <c r="Z7675"/>
      <c r="AA7675"/>
      <c r="AB7675"/>
      <c r="AC7675"/>
      <c r="AD7675"/>
      <c r="AE7675"/>
      <c r="AF7675"/>
      <c r="AG7675"/>
      <c r="AH7675"/>
      <c r="AI7675"/>
      <c r="AJ7675"/>
      <c r="AK7675"/>
      <c r="AL7675"/>
      <c r="AM7675"/>
      <c r="AN7675"/>
      <c r="AO7675"/>
      <c r="AP7675"/>
      <c r="AQ7675"/>
      <c r="AR7675"/>
      <c r="AS7675"/>
      <c r="AT7675"/>
      <c r="AU7675"/>
      <c r="AV7675"/>
      <c r="AW7675"/>
      <c r="AX7675"/>
      <c r="AY7675"/>
      <c r="AZ7675"/>
      <c r="BA7675"/>
      <c r="BB7675"/>
      <c r="BC7675"/>
      <c r="BD7675"/>
      <c r="BE7675"/>
      <c r="BF7675"/>
      <c r="BG7675"/>
      <c r="BH7675"/>
      <c r="BI7675"/>
      <c r="BJ7675"/>
      <c r="BK7675"/>
      <c r="BL7675"/>
      <c r="BM7675"/>
      <c r="BN7675"/>
      <c r="BO7675"/>
    </row>
    <row r="7676" spans="1:67" ht="15" x14ac:dyDescent="0.25">
      <c r="A7676"/>
      <c r="B7676"/>
      <c r="C7676"/>
      <c r="D7676"/>
      <c r="E7676"/>
      <c r="F7676"/>
      <c r="G7676"/>
      <c r="H7676"/>
      <c r="I7676"/>
      <c r="J7676"/>
      <c r="K7676"/>
      <c r="L7676"/>
      <c r="M7676"/>
      <c r="N7676"/>
      <c r="O7676"/>
      <c r="P7676"/>
      <c r="Q7676"/>
      <c r="R7676"/>
      <c r="S7676"/>
      <c r="T7676"/>
      <c r="U7676"/>
      <c r="V7676"/>
      <c r="W7676"/>
      <c r="X7676"/>
      <c r="Y7676"/>
      <c r="Z7676"/>
      <c r="AA7676"/>
      <c r="AB7676"/>
      <c r="AC7676"/>
      <c r="AD7676"/>
      <c r="AE7676"/>
      <c r="AF7676"/>
      <c r="AG7676"/>
      <c r="AH7676"/>
      <c r="AI7676"/>
      <c r="AJ7676"/>
      <c r="AK7676"/>
      <c r="AL7676"/>
      <c r="AM7676"/>
      <c r="AN7676"/>
      <c r="AO7676"/>
      <c r="AP7676"/>
      <c r="AQ7676"/>
      <c r="AR7676"/>
      <c r="AS7676"/>
      <c r="AT7676"/>
      <c r="AU7676"/>
      <c r="AV7676"/>
      <c r="AW7676"/>
      <c r="AX7676"/>
      <c r="AY7676"/>
      <c r="AZ7676"/>
      <c r="BA7676"/>
      <c r="BB7676"/>
      <c r="BC7676"/>
      <c r="BD7676"/>
      <c r="BE7676"/>
      <c r="BF7676"/>
      <c r="BG7676"/>
      <c r="BH7676"/>
      <c r="BI7676"/>
      <c r="BJ7676"/>
      <c r="BK7676"/>
      <c r="BL7676"/>
      <c r="BM7676"/>
      <c r="BN7676"/>
      <c r="BO7676"/>
    </row>
    <row r="7677" spans="1:67" ht="15" x14ac:dyDescent="0.25">
      <c r="A7677"/>
      <c r="B7677"/>
      <c r="C7677"/>
      <c r="D7677"/>
      <c r="E7677"/>
      <c r="F7677"/>
      <c r="G7677"/>
      <c r="H7677"/>
      <c r="I7677"/>
      <c r="J7677"/>
      <c r="K7677"/>
      <c r="L7677"/>
      <c r="M7677"/>
      <c r="N7677"/>
      <c r="O7677"/>
      <c r="P7677"/>
      <c r="Q7677"/>
      <c r="R7677"/>
      <c r="S7677"/>
      <c r="T7677"/>
      <c r="U7677"/>
      <c r="V7677"/>
      <c r="W7677"/>
      <c r="X7677"/>
      <c r="Y7677"/>
      <c r="Z7677"/>
      <c r="AA7677"/>
      <c r="AB7677"/>
      <c r="AC7677"/>
      <c r="AD7677"/>
      <c r="AE7677"/>
      <c r="AF7677"/>
      <c r="AG7677"/>
      <c r="AH7677"/>
      <c r="AI7677"/>
      <c r="AJ7677"/>
      <c r="AK7677"/>
      <c r="AL7677"/>
      <c r="AM7677"/>
      <c r="AN7677"/>
      <c r="AO7677"/>
      <c r="AP7677"/>
      <c r="AQ7677"/>
      <c r="AR7677"/>
      <c r="AS7677"/>
      <c r="AT7677"/>
      <c r="AU7677"/>
      <c r="AV7677"/>
      <c r="AW7677"/>
      <c r="AX7677"/>
      <c r="AY7677"/>
      <c r="AZ7677"/>
      <c r="BA7677"/>
      <c r="BB7677"/>
      <c r="BC7677"/>
      <c r="BD7677"/>
      <c r="BE7677"/>
      <c r="BF7677"/>
      <c r="BG7677"/>
      <c r="BH7677"/>
      <c r="BI7677"/>
      <c r="BJ7677"/>
      <c r="BK7677"/>
      <c r="BL7677"/>
      <c r="BM7677"/>
      <c r="BN7677"/>
      <c r="BO7677"/>
    </row>
    <row r="7678" spans="1:67" ht="15" x14ac:dyDescent="0.25">
      <c r="A7678"/>
      <c r="B7678"/>
      <c r="C7678"/>
      <c r="D7678"/>
      <c r="E7678"/>
      <c r="F7678"/>
      <c r="G7678"/>
      <c r="H7678"/>
      <c r="I7678"/>
      <c r="J7678"/>
      <c r="K7678"/>
      <c r="L7678"/>
      <c r="M7678"/>
      <c r="N7678"/>
      <c r="O7678"/>
      <c r="P7678"/>
      <c r="Q7678"/>
      <c r="R7678"/>
      <c r="S7678"/>
      <c r="T7678"/>
      <c r="U7678"/>
      <c r="V7678"/>
      <c r="W7678"/>
      <c r="X7678"/>
      <c r="Y7678"/>
      <c r="Z7678"/>
      <c r="AA7678"/>
      <c r="AB7678"/>
      <c r="AC7678"/>
      <c r="AD7678"/>
      <c r="AE7678"/>
      <c r="AF7678"/>
      <c r="AG7678"/>
      <c r="AH7678"/>
      <c r="AI7678"/>
      <c r="AJ7678"/>
      <c r="AK7678"/>
      <c r="AL7678"/>
      <c r="AM7678"/>
      <c r="AN7678"/>
      <c r="AO7678"/>
      <c r="AP7678"/>
      <c r="AQ7678"/>
      <c r="AR7678"/>
      <c r="AS7678"/>
      <c r="AT7678"/>
      <c r="AU7678"/>
      <c r="AV7678"/>
      <c r="AW7678"/>
      <c r="AX7678"/>
      <c r="AY7678"/>
      <c r="AZ7678"/>
      <c r="BA7678"/>
      <c r="BB7678"/>
      <c r="BC7678"/>
      <c r="BD7678"/>
      <c r="BE7678"/>
      <c r="BF7678"/>
      <c r="BG7678"/>
      <c r="BH7678"/>
      <c r="BI7678"/>
      <c r="BJ7678"/>
      <c r="BK7678"/>
      <c r="BL7678"/>
      <c r="BM7678"/>
      <c r="BN7678"/>
      <c r="BO7678"/>
    </row>
    <row r="7679" spans="1:67" ht="15" x14ac:dyDescent="0.25">
      <c r="A7679"/>
      <c r="B7679"/>
      <c r="C7679"/>
      <c r="D7679"/>
      <c r="E7679"/>
      <c r="F7679"/>
      <c r="G7679"/>
      <c r="H7679"/>
      <c r="I7679"/>
      <c r="J7679"/>
      <c r="K7679"/>
      <c r="L7679"/>
      <c r="M7679"/>
      <c r="N7679"/>
      <c r="O7679"/>
      <c r="P7679"/>
      <c r="Q7679"/>
      <c r="R7679"/>
      <c r="S7679"/>
      <c r="T7679"/>
      <c r="U7679"/>
      <c r="V7679"/>
      <c r="W7679"/>
      <c r="X7679"/>
      <c r="Y7679"/>
      <c r="Z7679"/>
      <c r="AA7679"/>
      <c r="AB7679"/>
      <c r="AC7679"/>
      <c r="AD7679"/>
      <c r="AE7679"/>
      <c r="AF7679"/>
      <c r="AG7679"/>
      <c r="AH7679"/>
      <c r="AI7679"/>
      <c r="AJ7679"/>
      <c r="AK7679"/>
      <c r="AL7679"/>
      <c r="AM7679"/>
      <c r="AN7679"/>
      <c r="AO7679"/>
      <c r="AP7679"/>
      <c r="AQ7679"/>
      <c r="AR7679"/>
      <c r="AS7679"/>
      <c r="AT7679"/>
      <c r="AU7679"/>
      <c r="AV7679"/>
      <c r="AW7679"/>
      <c r="AX7679"/>
      <c r="AY7679"/>
      <c r="AZ7679"/>
      <c r="BA7679"/>
      <c r="BB7679"/>
      <c r="BC7679"/>
      <c r="BD7679"/>
      <c r="BE7679"/>
      <c r="BF7679"/>
      <c r="BG7679"/>
      <c r="BH7679"/>
      <c r="BI7679"/>
      <c r="BJ7679"/>
      <c r="BK7679"/>
      <c r="BL7679"/>
      <c r="BM7679"/>
      <c r="BN7679"/>
      <c r="BO7679"/>
    </row>
    <row r="7680" spans="1:67" ht="15" x14ac:dyDescent="0.25">
      <c r="A7680"/>
      <c r="B7680"/>
      <c r="C7680"/>
      <c r="D7680"/>
      <c r="E7680"/>
      <c r="F7680"/>
      <c r="G7680"/>
      <c r="H7680"/>
      <c r="I7680"/>
      <c r="J7680"/>
      <c r="K7680"/>
      <c r="L7680"/>
      <c r="M7680"/>
      <c r="N7680"/>
      <c r="O7680"/>
      <c r="P7680"/>
      <c r="Q7680"/>
      <c r="R7680"/>
      <c r="S7680"/>
      <c r="T7680"/>
      <c r="U7680"/>
      <c r="V7680"/>
      <c r="W7680"/>
      <c r="X7680"/>
      <c r="Y7680"/>
      <c r="Z7680"/>
      <c r="AA7680"/>
      <c r="AB7680"/>
      <c r="AC7680"/>
      <c r="AD7680"/>
      <c r="AE7680"/>
      <c r="AF7680"/>
      <c r="AG7680"/>
      <c r="AH7680"/>
      <c r="AI7680"/>
      <c r="AJ7680"/>
      <c r="AK7680"/>
      <c r="AL7680"/>
      <c r="AM7680"/>
      <c r="AN7680"/>
      <c r="AO7680"/>
      <c r="AP7680"/>
      <c r="AQ7680"/>
      <c r="AR7680"/>
      <c r="AS7680"/>
      <c r="AT7680"/>
      <c r="AU7680"/>
      <c r="AV7680"/>
      <c r="AW7680"/>
      <c r="AX7680"/>
      <c r="AY7680"/>
      <c r="AZ7680"/>
      <c r="BA7680"/>
      <c r="BB7680"/>
      <c r="BC7680"/>
      <c r="BD7680"/>
      <c r="BE7680"/>
      <c r="BF7680"/>
      <c r="BG7680"/>
      <c r="BH7680"/>
      <c r="BI7680"/>
      <c r="BJ7680"/>
      <c r="BK7680"/>
      <c r="BL7680"/>
      <c r="BM7680"/>
      <c r="BN7680"/>
      <c r="BO7680"/>
    </row>
    <row r="7681" spans="1:67" ht="15" x14ac:dyDescent="0.25">
      <c r="A7681"/>
      <c r="B7681"/>
      <c r="C7681"/>
      <c r="D7681"/>
      <c r="E7681"/>
      <c r="F7681"/>
      <c r="G7681"/>
      <c r="H7681"/>
      <c r="I7681"/>
      <c r="J7681"/>
      <c r="K7681"/>
      <c r="L7681"/>
      <c r="M7681"/>
      <c r="N7681"/>
      <c r="O7681"/>
      <c r="P7681"/>
      <c r="Q7681"/>
      <c r="R7681"/>
      <c r="S7681"/>
      <c r="T7681"/>
      <c r="U7681"/>
      <c r="V7681"/>
      <c r="W7681"/>
      <c r="X7681"/>
      <c r="Y7681"/>
      <c r="Z7681"/>
      <c r="AA7681"/>
      <c r="AB7681"/>
      <c r="AC7681"/>
      <c r="AD7681"/>
      <c r="AE7681"/>
      <c r="AF7681"/>
      <c r="AG7681"/>
      <c r="AH7681"/>
      <c r="AI7681"/>
      <c r="AJ7681"/>
      <c r="AK7681"/>
      <c r="AL7681"/>
      <c r="AM7681"/>
      <c r="AN7681"/>
      <c r="AO7681"/>
      <c r="AP7681"/>
      <c r="AQ7681"/>
      <c r="AR7681"/>
      <c r="AS7681"/>
      <c r="AT7681"/>
      <c r="AU7681"/>
      <c r="AV7681"/>
      <c r="AW7681"/>
      <c r="AX7681"/>
      <c r="AY7681"/>
      <c r="AZ7681"/>
      <c r="BA7681"/>
      <c r="BB7681"/>
      <c r="BC7681"/>
      <c r="BD7681"/>
      <c r="BE7681"/>
      <c r="BF7681"/>
      <c r="BG7681"/>
      <c r="BH7681"/>
      <c r="BI7681"/>
      <c r="BJ7681"/>
      <c r="BK7681"/>
      <c r="BL7681"/>
      <c r="BM7681"/>
      <c r="BN7681"/>
      <c r="BO7681"/>
    </row>
    <row r="7682" spans="1:67" ht="15" x14ac:dyDescent="0.25">
      <c r="A7682"/>
      <c r="B7682"/>
      <c r="C7682"/>
      <c r="D7682"/>
      <c r="E7682"/>
      <c r="F7682"/>
      <c r="G7682"/>
      <c r="H7682"/>
      <c r="I7682"/>
      <c r="J7682"/>
      <c r="K7682"/>
      <c r="L7682"/>
      <c r="M7682"/>
      <c r="N7682"/>
      <c r="O7682"/>
      <c r="P7682"/>
      <c r="Q7682"/>
      <c r="R7682"/>
      <c r="S7682"/>
      <c r="T7682"/>
      <c r="U7682"/>
      <c r="V7682"/>
      <c r="W7682"/>
      <c r="X7682"/>
      <c r="Y7682"/>
      <c r="Z7682"/>
      <c r="AA7682"/>
      <c r="AB7682"/>
      <c r="AC7682"/>
      <c r="AD7682"/>
      <c r="AE7682"/>
      <c r="AF7682"/>
      <c r="AG7682"/>
      <c r="AH7682"/>
      <c r="AI7682"/>
      <c r="AJ7682"/>
      <c r="AK7682"/>
      <c r="AL7682"/>
      <c r="AM7682"/>
      <c r="AN7682"/>
      <c r="AO7682"/>
      <c r="AP7682"/>
      <c r="AQ7682"/>
      <c r="AR7682"/>
      <c r="AS7682"/>
      <c r="AT7682"/>
      <c r="AU7682"/>
      <c r="AV7682"/>
      <c r="AW7682"/>
      <c r="AX7682"/>
      <c r="AY7682"/>
      <c r="AZ7682"/>
      <c r="BA7682"/>
      <c r="BB7682"/>
      <c r="BC7682"/>
      <c r="BD7682"/>
      <c r="BE7682"/>
      <c r="BF7682"/>
      <c r="BG7682"/>
      <c r="BH7682"/>
      <c r="BI7682"/>
      <c r="BJ7682"/>
      <c r="BK7682"/>
      <c r="BL7682"/>
      <c r="BM7682"/>
      <c r="BN7682"/>
      <c r="BO7682"/>
    </row>
    <row r="7683" spans="1:67" ht="15" x14ac:dyDescent="0.25">
      <c r="A7683"/>
      <c r="B7683"/>
      <c r="C7683"/>
      <c r="D7683"/>
      <c r="E7683"/>
      <c r="F7683"/>
      <c r="G7683"/>
      <c r="H7683"/>
      <c r="I7683"/>
      <c r="J7683"/>
      <c r="K7683"/>
      <c r="L7683"/>
      <c r="M7683"/>
      <c r="N7683"/>
      <c r="O7683"/>
      <c r="P7683"/>
      <c r="Q7683"/>
      <c r="R7683"/>
      <c r="S7683"/>
      <c r="T7683"/>
      <c r="U7683"/>
      <c r="V7683"/>
      <c r="W7683"/>
      <c r="X7683"/>
      <c r="Y7683"/>
      <c r="Z7683"/>
      <c r="AA7683"/>
      <c r="AB7683"/>
      <c r="AC7683"/>
      <c r="AD7683"/>
      <c r="AE7683"/>
      <c r="AF7683"/>
      <c r="AG7683"/>
      <c r="AH7683"/>
      <c r="AI7683"/>
      <c r="AJ7683"/>
      <c r="AK7683"/>
      <c r="AL7683"/>
      <c r="AM7683"/>
      <c r="AN7683"/>
      <c r="AO7683"/>
      <c r="AP7683"/>
      <c r="AQ7683"/>
      <c r="AR7683"/>
      <c r="AS7683"/>
      <c r="AT7683"/>
      <c r="AU7683"/>
      <c r="AV7683"/>
      <c r="AW7683"/>
      <c r="AX7683"/>
      <c r="AY7683"/>
      <c r="AZ7683"/>
      <c r="BA7683"/>
      <c r="BB7683"/>
      <c r="BC7683"/>
      <c r="BD7683"/>
      <c r="BE7683"/>
      <c r="BF7683"/>
      <c r="BG7683"/>
      <c r="BH7683"/>
      <c r="BI7683"/>
      <c r="BJ7683"/>
      <c r="BK7683"/>
      <c r="BL7683"/>
      <c r="BM7683"/>
      <c r="BN7683"/>
      <c r="BO7683"/>
    </row>
    <row r="7684" spans="1:67" ht="15" x14ac:dyDescent="0.25">
      <c r="A7684"/>
      <c r="B7684"/>
      <c r="C7684"/>
      <c r="D7684"/>
      <c r="E7684"/>
      <c r="F7684"/>
      <c r="G7684"/>
      <c r="H7684"/>
      <c r="I7684"/>
      <c r="J7684"/>
      <c r="K7684"/>
      <c r="L7684"/>
      <c r="M7684"/>
      <c r="N7684"/>
      <c r="O7684"/>
      <c r="P7684"/>
      <c r="Q7684"/>
      <c r="R7684"/>
      <c r="S7684"/>
      <c r="T7684"/>
      <c r="U7684"/>
      <c r="V7684"/>
      <c r="W7684"/>
      <c r="X7684"/>
      <c r="Y7684"/>
      <c r="Z7684"/>
      <c r="AA7684"/>
      <c r="AB7684"/>
      <c r="AC7684"/>
      <c r="AD7684"/>
      <c r="AE7684"/>
      <c r="AF7684"/>
      <c r="AG7684"/>
      <c r="AH7684"/>
      <c r="AI7684"/>
      <c r="AJ7684"/>
      <c r="AK7684"/>
      <c r="AL7684"/>
      <c r="AM7684"/>
      <c r="AN7684"/>
      <c r="AO7684"/>
      <c r="AP7684"/>
      <c r="AQ7684"/>
      <c r="AR7684"/>
      <c r="AS7684"/>
      <c r="AT7684"/>
      <c r="AU7684"/>
      <c r="AV7684"/>
      <c r="AW7684"/>
      <c r="AX7684"/>
      <c r="AY7684"/>
      <c r="AZ7684"/>
      <c r="BA7684"/>
      <c r="BB7684"/>
      <c r="BC7684"/>
      <c r="BD7684"/>
      <c r="BE7684"/>
      <c r="BF7684"/>
      <c r="BG7684"/>
      <c r="BH7684"/>
      <c r="BI7684"/>
      <c r="BJ7684"/>
      <c r="BK7684"/>
      <c r="BL7684"/>
      <c r="BM7684"/>
      <c r="BN7684"/>
      <c r="BO7684"/>
    </row>
    <row r="7685" spans="1:67" ht="15" x14ac:dyDescent="0.25">
      <c r="A7685"/>
      <c r="B7685"/>
      <c r="C7685"/>
      <c r="D7685"/>
      <c r="E7685"/>
      <c r="F7685"/>
      <c r="G7685"/>
      <c r="H7685"/>
      <c r="I7685"/>
      <c r="J7685"/>
      <c r="K7685"/>
      <c r="L7685"/>
      <c r="M7685"/>
      <c r="N7685"/>
      <c r="O7685"/>
      <c r="P7685"/>
      <c r="Q7685"/>
      <c r="R7685"/>
      <c r="S7685"/>
      <c r="T7685"/>
      <c r="U7685"/>
      <c r="V7685"/>
      <c r="W7685"/>
      <c r="X7685"/>
      <c r="Y7685"/>
      <c r="Z7685"/>
      <c r="AA7685"/>
      <c r="AB7685"/>
      <c r="AC7685"/>
      <c r="AD7685"/>
      <c r="AE7685"/>
      <c r="AF7685"/>
      <c r="AG7685"/>
      <c r="AH7685"/>
      <c r="AI7685"/>
      <c r="AJ7685"/>
      <c r="AK7685"/>
      <c r="AL7685"/>
      <c r="AM7685"/>
      <c r="AN7685"/>
      <c r="AO7685"/>
      <c r="AP7685"/>
      <c r="AQ7685"/>
      <c r="AR7685"/>
      <c r="AS7685"/>
      <c r="AT7685"/>
      <c r="AU7685"/>
      <c r="AV7685"/>
      <c r="AW7685"/>
      <c r="AX7685"/>
      <c r="AY7685"/>
      <c r="AZ7685"/>
      <c r="BA7685"/>
      <c r="BB7685"/>
      <c r="BC7685"/>
      <c r="BD7685"/>
      <c r="BE7685"/>
      <c r="BF7685"/>
      <c r="BG7685"/>
      <c r="BH7685"/>
      <c r="BI7685"/>
      <c r="BJ7685"/>
      <c r="BK7685"/>
      <c r="BL7685"/>
      <c r="BM7685"/>
      <c r="BN7685"/>
      <c r="BO7685"/>
    </row>
    <row r="7686" spans="1:67" ht="15" x14ac:dyDescent="0.25">
      <c r="A7686"/>
      <c r="B7686"/>
      <c r="C7686"/>
      <c r="D7686"/>
      <c r="E7686"/>
      <c r="F7686"/>
      <c r="G7686"/>
      <c r="H7686"/>
      <c r="I7686"/>
      <c r="J7686"/>
      <c r="K7686"/>
      <c r="L7686"/>
      <c r="M7686"/>
      <c r="N7686"/>
      <c r="O7686"/>
      <c r="P7686"/>
      <c r="Q7686"/>
      <c r="R7686"/>
      <c r="S7686"/>
      <c r="T7686"/>
      <c r="U7686"/>
      <c r="V7686"/>
      <c r="W7686"/>
      <c r="X7686"/>
      <c r="Y7686"/>
      <c r="Z7686"/>
      <c r="AA7686"/>
      <c r="AB7686"/>
      <c r="AC7686"/>
      <c r="AD7686"/>
      <c r="AE7686"/>
      <c r="AF7686"/>
      <c r="AG7686"/>
      <c r="AH7686"/>
      <c r="AI7686"/>
      <c r="AJ7686"/>
      <c r="AK7686"/>
      <c r="AL7686"/>
      <c r="AM7686"/>
      <c r="AN7686"/>
      <c r="AO7686"/>
      <c r="AP7686"/>
      <c r="AQ7686"/>
      <c r="AR7686"/>
      <c r="AS7686"/>
      <c r="AT7686"/>
      <c r="AU7686"/>
      <c r="AV7686"/>
      <c r="AW7686"/>
      <c r="AX7686"/>
      <c r="AY7686"/>
      <c r="AZ7686"/>
      <c r="BA7686"/>
      <c r="BB7686"/>
      <c r="BC7686"/>
      <c r="BD7686"/>
      <c r="BE7686"/>
      <c r="BF7686"/>
      <c r="BG7686"/>
      <c r="BH7686"/>
      <c r="BI7686"/>
      <c r="BJ7686"/>
      <c r="BK7686"/>
      <c r="BL7686"/>
      <c r="BM7686"/>
      <c r="BN7686"/>
      <c r="BO7686"/>
    </row>
    <row r="7687" spans="1:67" ht="15" x14ac:dyDescent="0.25">
      <c r="A7687"/>
      <c r="B7687"/>
      <c r="C7687"/>
      <c r="D7687"/>
      <c r="E7687"/>
      <c r="F7687"/>
      <c r="G7687"/>
      <c r="H7687"/>
      <c r="I7687"/>
      <c r="J7687"/>
      <c r="K7687"/>
      <c r="L7687"/>
      <c r="M7687"/>
      <c r="N7687"/>
      <c r="O7687"/>
      <c r="P7687"/>
      <c r="Q7687"/>
      <c r="R7687"/>
      <c r="S7687"/>
      <c r="T7687"/>
      <c r="U7687"/>
      <c r="V7687"/>
      <c r="W7687"/>
      <c r="X7687"/>
      <c r="Y7687"/>
      <c r="Z7687"/>
      <c r="AA7687"/>
      <c r="AB7687"/>
      <c r="AC7687"/>
      <c r="AD7687"/>
      <c r="AE7687"/>
      <c r="AF7687"/>
      <c r="AG7687"/>
      <c r="AH7687"/>
      <c r="AI7687"/>
      <c r="AJ7687"/>
      <c r="AK7687"/>
      <c r="AL7687"/>
      <c r="AM7687"/>
      <c r="AN7687"/>
      <c r="AO7687"/>
      <c r="AP7687"/>
      <c r="AQ7687"/>
      <c r="AR7687"/>
      <c r="AS7687"/>
      <c r="AT7687"/>
      <c r="AU7687"/>
      <c r="AV7687"/>
      <c r="AW7687"/>
      <c r="AX7687"/>
      <c r="AY7687"/>
      <c r="AZ7687"/>
      <c r="BA7687"/>
      <c r="BB7687"/>
      <c r="BC7687"/>
      <c r="BD7687"/>
      <c r="BE7687"/>
      <c r="BF7687"/>
      <c r="BG7687"/>
      <c r="BH7687"/>
      <c r="BI7687"/>
      <c r="BJ7687"/>
      <c r="BK7687"/>
      <c r="BL7687"/>
      <c r="BM7687"/>
      <c r="BN7687"/>
      <c r="BO7687"/>
    </row>
    <row r="7688" spans="1:67" ht="15" x14ac:dyDescent="0.25">
      <c r="A7688"/>
      <c r="B7688"/>
      <c r="C7688"/>
      <c r="D7688"/>
      <c r="E7688"/>
      <c r="F7688"/>
      <c r="G7688"/>
      <c r="H7688"/>
      <c r="I7688"/>
      <c r="J7688"/>
      <c r="K7688"/>
      <c r="L7688"/>
      <c r="M7688"/>
      <c r="N7688"/>
      <c r="O7688"/>
      <c r="P7688"/>
      <c r="Q7688"/>
      <c r="R7688"/>
      <c r="S7688"/>
      <c r="T7688"/>
      <c r="U7688"/>
      <c r="V7688"/>
      <c r="W7688"/>
      <c r="X7688"/>
      <c r="Y7688"/>
      <c r="Z7688"/>
      <c r="AA7688"/>
      <c r="AB7688"/>
      <c r="AC7688"/>
      <c r="AD7688"/>
      <c r="AE7688"/>
      <c r="AF7688"/>
      <c r="AG7688"/>
      <c r="AH7688"/>
      <c r="AI7688"/>
      <c r="AJ7688"/>
      <c r="AK7688"/>
      <c r="AL7688"/>
      <c r="AM7688"/>
      <c r="AN7688"/>
      <c r="AO7688"/>
      <c r="AP7688"/>
      <c r="AQ7688"/>
      <c r="AR7688"/>
      <c r="AS7688"/>
      <c r="AT7688"/>
      <c r="AU7688"/>
      <c r="AV7688"/>
      <c r="AW7688"/>
      <c r="AX7688"/>
      <c r="AY7688"/>
      <c r="AZ7688"/>
      <c r="BA7688"/>
      <c r="BB7688"/>
      <c r="BC7688"/>
      <c r="BD7688"/>
      <c r="BE7688"/>
      <c r="BF7688"/>
      <c r="BG7688"/>
      <c r="BH7688"/>
      <c r="BI7688"/>
      <c r="BJ7688"/>
      <c r="BK7688"/>
      <c r="BL7688"/>
      <c r="BM7688"/>
      <c r="BN7688"/>
      <c r="BO7688"/>
    </row>
    <row r="7689" spans="1:67" ht="15" x14ac:dyDescent="0.25">
      <c r="A7689"/>
      <c r="B7689"/>
      <c r="C7689"/>
      <c r="D7689"/>
      <c r="E7689"/>
      <c r="F7689"/>
      <c r="G7689"/>
      <c r="H7689"/>
      <c r="I7689"/>
      <c r="J7689"/>
      <c r="K7689"/>
      <c r="L7689"/>
      <c r="M7689"/>
      <c r="N7689"/>
      <c r="O7689"/>
      <c r="P7689"/>
      <c r="Q7689"/>
      <c r="R7689"/>
      <c r="S7689"/>
      <c r="T7689"/>
      <c r="U7689"/>
      <c r="V7689"/>
      <c r="W7689"/>
      <c r="X7689"/>
      <c r="Y7689"/>
      <c r="Z7689"/>
      <c r="AA7689"/>
      <c r="AB7689"/>
      <c r="AC7689"/>
      <c r="AD7689"/>
      <c r="AE7689"/>
      <c r="AF7689"/>
      <c r="AG7689"/>
      <c r="AH7689"/>
      <c r="AI7689"/>
      <c r="AJ7689"/>
      <c r="AK7689"/>
      <c r="AL7689"/>
      <c r="AM7689"/>
      <c r="AN7689"/>
      <c r="AO7689"/>
      <c r="AP7689"/>
      <c r="AQ7689"/>
      <c r="AR7689"/>
      <c r="AS7689"/>
      <c r="AT7689"/>
      <c r="AU7689"/>
      <c r="AV7689"/>
      <c r="AW7689"/>
      <c r="AX7689"/>
      <c r="AY7689"/>
      <c r="AZ7689"/>
      <c r="BA7689"/>
      <c r="BB7689"/>
      <c r="BC7689"/>
      <c r="BD7689"/>
      <c r="BE7689"/>
      <c r="BF7689"/>
      <c r="BG7689"/>
      <c r="BH7689"/>
      <c r="BI7689"/>
      <c r="BJ7689"/>
      <c r="BK7689"/>
      <c r="BL7689"/>
      <c r="BM7689"/>
      <c r="BN7689"/>
      <c r="BO7689"/>
    </row>
    <row r="7690" spans="1:67" ht="15" x14ac:dyDescent="0.25">
      <c r="A7690"/>
      <c r="B7690"/>
      <c r="C7690"/>
      <c r="D7690"/>
      <c r="E7690"/>
      <c r="F7690"/>
      <c r="G7690"/>
      <c r="H7690"/>
      <c r="I7690"/>
      <c r="J7690"/>
      <c r="K7690"/>
      <c r="L7690"/>
      <c r="M7690"/>
      <c r="N7690"/>
      <c r="O7690"/>
      <c r="P7690"/>
      <c r="Q7690"/>
      <c r="R7690"/>
      <c r="S7690"/>
      <c r="T7690"/>
      <c r="U7690"/>
      <c r="V7690"/>
      <c r="W7690"/>
      <c r="X7690"/>
      <c r="Y7690"/>
      <c r="Z7690"/>
      <c r="AA7690"/>
      <c r="AB7690"/>
      <c r="AC7690"/>
      <c r="AD7690"/>
      <c r="AE7690"/>
      <c r="AF7690"/>
      <c r="AG7690"/>
      <c r="AH7690"/>
      <c r="AI7690"/>
      <c r="AJ7690"/>
      <c r="AK7690"/>
      <c r="AL7690"/>
      <c r="AM7690"/>
      <c r="AN7690"/>
      <c r="AO7690"/>
      <c r="AP7690"/>
      <c r="AQ7690"/>
      <c r="AR7690"/>
      <c r="AS7690"/>
      <c r="AT7690"/>
      <c r="AU7690"/>
      <c r="AV7690"/>
      <c r="AW7690"/>
      <c r="AX7690"/>
      <c r="AY7690"/>
      <c r="AZ7690"/>
      <c r="BA7690"/>
      <c r="BB7690"/>
      <c r="BC7690"/>
      <c r="BD7690"/>
      <c r="BE7690"/>
      <c r="BF7690"/>
      <c r="BG7690"/>
      <c r="BH7690"/>
      <c r="BI7690"/>
      <c r="BJ7690"/>
      <c r="BK7690"/>
      <c r="BL7690"/>
      <c r="BM7690"/>
      <c r="BN7690"/>
      <c r="BO7690"/>
    </row>
    <row r="7691" spans="1:67" ht="15" x14ac:dyDescent="0.25">
      <c r="A7691"/>
      <c r="B7691"/>
      <c r="C7691"/>
      <c r="D7691"/>
      <c r="E7691"/>
      <c r="F7691"/>
      <c r="G7691"/>
      <c r="H7691"/>
      <c r="I7691"/>
      <c r="J7691"/>
      <c r="K7691"/>
      <c r="L7691"/>
      <c r="M7691"/>
      <c r="N7691"/>
      <c r="O7691"/>
      <c r="P7691"/>
      <c r="Q7691"/>
      <c r="R7691"/>
      <c r="S7691"/>
      <c r="T7691"/>
      <c r="U7691"/>
      <c r="V7691"/>
      <c r="W7691"/>
      <c r="X7691"/>
      <c r="Y7691"/>
      <c r="Z7691"/>
      <c r="AA7691"/>
      <c r="AB7691"/>
      <c r="AC7691"/>
      <c r="AD7691"/>
      <c r="AE7691"/>
      <c r="AF7691"/>
      <c r="AG7691"/>
      <c r="AH7691"/>
      <c r="AI7691"/>
      <c r="AJ7691"/>
      <c r="AK7691"/>
      <c r="AL7691"/>
      <c r="AM7691"/>
      <c r="AN7691"/>
      <c r="AO7691"/>
      <c r="AP7691"/>
      <c r="AQ7691"/>
      <c r="AR7691"/>
      <c r="AS7691"/>
      <c r="AT7691"/>
      <c r="AU7691"/>
      <c r="AV7691"/>
      <c r="AW7691"/>
      <c r="AX7691"/>
      <c r="AY7691"/>
      <c r="AZ7691"/>
      <c r="BA7691"/>
      <c r="BB7691"/>
      <c r="BC7691"/>
      <c r="BD7691"/>
      <c r="BE7691"/>
      <c r="BF7691"/>
      <c r="BG7691"/>
      <c r="BH7691"/>
      <c r="BI7691"/>
      <c r="BJ7691"/>
      <c r="BK7691"/>
      <c r="BL7691"/>
      <c r="BM7691"/>
      <c r="BN7691"/>
      <c r="BO7691"/>
    </row>
    <row r="7692" spans="1:67" ht="15" x14ac:dyDescent="0.25">
      <c r="A7692"/>
      <c r="B7692"/>
      <c r="C7692"/>
      <c r="D7692"/>
      <c r="E7692"/>
      <c r="F7692"/>
      <c r="G7692"/>
      <c r="H7692"/>
      <c r="I7692"/>
      <c r="J7692"/>
      <c r="K7692"/>
      <c r="L7692"/>
      <c r="M7692"/>
      <c r="N7692"/>
      <c r="O7692"/>
      <c r="P7692"/>
      <c r="Q7692"/>
      <c r="R7692"/>
      <c r="S7692"/>
      <c r="T7692"/>
      <c r="U7692"/>
      <c r="V7692"/>
      <c r="W7692"/>
      <c r="X7692"/>
      <c r="Y7692"/>
      <c r="Z7692"/>
      <c r="AA7692"/>
      <c r="AB7692"/>
      <c r="AC7692"/>
      <c r="AD7692"/>
      <c r="AE7692"/>
      <c r="AF7692"/>
      <c r="AG7692"/>
      <c r="AH7692"/>
      <c r="AI7692"/>
      <c r="AJ7692"/>
      <c r="AK7692"/>
      <c r="AL7692"/>
      <c r="AM7692"/>
      <c r="AN7692"/>
      <c r="AO7692"/>
      <c r="AP7692"/>
      <c r="AQ7692"/>
      <c r="AR7692"/>
      <c r="AS7692"/>
      <c r="AT7692"/>
      <c r="AU7692"/>
      <c r="AV7692"/>
      <c r="AW7692"/>
      <c r="AX7692"/>
      <c r="AY7692"/>
      <c r="AZ7692"/>
      <c r="BA7692"/>
      <c r="BB7692"/>
      <c r="BC7692"/>
      <c r="BD7692"/>
      <c r="BE7692"/>
      <c r="BF7692"/>
      <c r="BG7692"/>
      <c r="BH7692"/>
      <c r="BI7692"/>
      <c r="BJ7692"/>
      <c r="BK7692"/>
      <c r="BL7692"/>
      <c r="BM7692"/>
      <c r="BN7692"/>
      <c r="BO7692"/>
    </row>
    <row r="7693" spans="1:67" ht="15" x14ac:dyDescent="0.25">
      <c r="A7693"/>
      <c r="B7693"/>
      <c r="C7693"/>
      <c r="D7693"/>
      <c r="E7693"/>
      <c r="F7693"/>
      <c r="G7693"/>
      <c r="H7693"/>
      <c r="I7693"/>
      <c r="J7693"/>
      <c r="K7693"/>
      <c r="L7693"/>
      <c r="M7693"/>
      <c r="N7693"/>
      <c r="O7693"/>
      <c r="P7693"/>
      <c r="Q7693"/>
      <c r="R7693"/>
      <c r="S7693"/>
      <c r="T7693"/>
      <c r="U7693"/>
      <c r="V7693"/>
      <c r="W7693"/>
      <c r="X7693"/>
      <c r="Y7693"/>
      <c r="Z7693"/>
      <c r="AA7693"/>
      <c r="AB7693"/>
      <c r="AC7693"/>
      <c r="AD7693"/>
      <c r="AE7693"/>
      <c r="AF7693"/>
      <c r="AG7693"/>
      <c r="AH7693"/>
      <c r="AI7693"/>
      <c r="AJ7693"/>
      <c r="AK7693"/>
      <c r="AL7693"/>
      <c r="AM7693"/>
      <c r="AN7693"/>
      <c r="AO7693"/>
      <c r="AP7693"/>
      <c r="AQ7693"/>
      <c r="AR7693"/>
      <c r="AS7693"/>
      <c r="AT7693"/>
      <c r="AU7693"/>
      <c r="AV7693"/>
      <c r="AW7693"/>
      <c r="AX7693"/>
      <c r="AY7693"/>
      <c r="AZ7693"/>
      <c r="BA7693"/>
      <c r="BB7693"/>
      <c r="BC7693"/>
      <c r="BD7693"/>
      <c r="BE7693"/>
      <c r="BF7693"/>
      <c r="BG7693"/>
      <c r="BH7693"/>
      <c r="BI7693"/>
      <c r="BJ7693"/>
      <c r="BK7693"/>
      <c r="BL7693"/>
      <c r="BM7693"/>
      <c r="BN7693"/>
      <c r="BO7693"/>
    </row>
    <row r="7694" spans="1:67" ht="15" x14ac:dyDescent="0.25">
      <c r="A7694"/>
      <c r="B7694"/>
      <c r="C7694"/>
      <c r="D7694"/>
      <c r="E7694"/>
      <c r="F7694"/>
      <c r="G7694"/>
      <c r="H7694"/>
      <c r="I7694"/>
      <c r="J7694"/>
      <c r="K7694"/>
      <c r="L7694"/>
      <c r="M7694"/>
      <c r="N7694"/>
      <c r="O7694"/>
      <c r="P7694"/>
      <c r="Q7694"/>
      <c r="R7694"/>
      <c r="S7694"/>
      <c r="T7694"/>
      <c r="U7694"/>
      <c r="V7694"/>
      <c r="W7694"/>
      <c r="X7694"/>
      <c r="Y7694"/>
      <c r="Z7694"/>
      <c r="AA7694"/>
      <c r="AB7694"/>
      <c r="AC7694"/>
      <c r="AD7694"/>
      <c r="AE7694"/>
      <c r="AF7694"/>
      <c r="AG7694"/>
      <c r="AH7694"/>
      <c r="AI7694"/>
      <c r="AJ7694"/>
      <c r="AK7694"/>
      <c r="AL7694"/>
      <c r="AM7694"/>
      <c r="AN7694"/>
      <c r="AO7694"/>
      <c r="AP7694"/>
      <c r="AQ7694"/>
      <c r="AR7694"/>
      <c r="AS7694"/>
      <c r="AT7694"/>
      <c r="AU7694"/>
      <c r="AV7694"/>
      <c r="AW7694"/>
      <c r="AX7694"/>
      <c r="AY7694"/>
      <c r="AZ7694"/>
      <c r="BA7694"/>
      <c r="BB7694"/>
      <c r="BC7694"/>
      <c r="BD7694"/>
      <c r="BE7694"/>
      <c r="BF7694"/>
      <c r="BG7694"/>
      <c r="BH7694"/>
      <c r="BI7694"/>
      <c r="BJ7694"/>
      <c r="BK7694"/>
      <c r="BL7694"/>
      <c r="BM7694"/>
      <c r="BN7694"/>
      <c r="BO7694"/>
    </row>
    <row r="7695" spans="1:67" ht="15" x14ac:dyDescent="0.25">
      <c r="A7695"/>
      <c r="B7695"/>
      <c r="C7695"/>
      <c r="D7695"/>
      <c r="E7695"/>
      <c r="F7695"/>
      <c r="G7695"/>
      <c r="H7695"/>
      <c r="I7695"/>
      <c r="J7695"/>
      <c r="K7695"/>
      <c r="L7695"/>
      <c r="M7695"/>
      <c r="N7695"/>
      <c r="O7695"/>
      <c r="P7695"/>
      <c r="Q7695"/>
      <c r="R7695"/>
      <c r="S7695"/>
      <c r="T7695"/>
      <c r="U7695"/>
      <c r="V7695"/>
      <c r="W7695"/>
      <c r="X7695"/>
      <c r="Y7695"/>
      <c r="Z7695"/>
      <c r="AA7695"/>
      <c r="AB7695"/>
      <c r="AC7695"/>
      <c r="AD7695"/>
      <c r="AE7695"/>
      <c r="AF7695"/>
      <c r="AG7695"/>
      <c r="AH7695"/>
      <c r="AI7695"/>
      <c r="AJ7695"/>
      <c r="AK7695"/>
      <c r="AL7695"/>
      <c r="AM7695"/>
      <c r="AN7695"/>
      <c r="AO7695"/>
      <c r="AP7695"/>
      <c r="AQ7695"/>
      <c r="AR7695"/>
      <c r="AS7695"/>
      <c r="AT7695"/>
      <c r="AU7695"/>
      <c r="AV7695"/>
      <c r="AW7695"/>
      <c r="AX7695"/>
      <c r="AY7695"/>
      <c r="AZ7695"/>
      <c r="BA7695"/>
      <c r="BB7695"/>
      <c r="BC7695"/>
      <c r="BD7695"/>
      <c r="BE7695"/>
      <c r="BF7695"/>
      <c r="BG7695"/>
      <c r="BH7695"/>
      <c r="BI7695"/>
      <c r="BJ7695"/>
      <c r="BK7695"/>
      <c r="BL7695"/>
      <c r="BM7695"/>
      <c r="BN7695"/>
      <c r="BO7695"/>
    </row>
    <row r="7696" spans="1:67" ht="15" x14ac:dyDescent="0.25">
      <c r="A7696"/>
      <c r="B7696"/>
      <c r="C7696"/>
      <c r="D7696"/>
      <c r="E7696"/>
      <c r="F7696"/>
      <c r="G7696"/>
      <c r="H7696"/>
      <c r="I7696"/>
      <c r="J7696"/>
      <c r="K7696"/>
      <c r="L7696"/>
      <c r="M7696"/>
      <c r="N7696"/>
      <c r="O7696"/>
      <c r="P7696"/>
      <c r="Q7696"/>
      <c r="R7696"/>
      <c r="S7696"/>
      <c r="T7696"/>
      <c r="U7696"/>
      <c r="V7696"/>
      <c r="W7696"/>
      <c r="X7696"/>
      <c r="Y7696"/>
      <c r="Z7696"/>
      <c r="AA7696"/>
      <c r="AB7696"/>
      <c r="AC7696"/>
      <c r="AD7696"/>
      <c r="AE7696"/>
      <c r="AF7696"/>
      <c r="AG7696"/>
      <c r="AH7696"/>
      <c r="AI7696"/>
      <c r="AJ7696"/>
      <c r="AK7696"/>
      <c r="AL7696"/>
      <c r="AM7696"/>
      <c r="AN7696"/>
      <c r="AO7696"/>
      <c r="AP7696"/>
      <c r="AQ7696"/>
      <c r="AR7696"/>
      <c r="AS7696"/>
      <c r="AT7696"/>
      <c r="AU7696"/>
      <c r="AV7696"/>
      <c r="AW7696"/>
      <c r="AX7696"/>
      <c r="AY7696"/>
      <c r="AZ7696"/>
      <c r="BA7696"/>
      <c r="BB7696"/>
      <c r="BC7696"/>
      <c r="BD7696"/>
      <c r="BE7696"/>
      <c r="BF7696"/>
      <c r="BG7696"/>
      <c r="BH7696"/>
      <c r="BI7696"/>
      <c r="BJ7696"/>
      <c r="BK7696"/>
      <c r="BL7696"/>
      <c r="BM7696"/>
      <c r="BN7696"/>
      <c r="BO7696"/>
    </row>
    <row r="7697" spans="1:67" ht="15" x14ac:dyDescent="0.25">
      <c r="A7697"/>
      <c r="B7697"/>
      <c r="C7697"/>
      <c r="D7697"/>
      <c r="E7697"/>
      <c r="F7697"/>
      <c r="G7697"/>
      <c r="H7697"/>
      <c r="I7697"/>
      <c r="J7697"/>
      <c r="K7697"/>
      <c r="L7697"/>
      <c r="M7697"/>
      <c r="N7697"/>
      <c r="O7697"/>
      <c r="P7697"/>
      <c r="Q7697"/>
      <c r="R7697"/>
      <c r="S7697"/>
      <c r="T7697"/>
      <c r="U7697"/>
      <c r="V7697"/>
      <c r="W7697"/>
      <c r="X7697"/>
      <c r="Y7697"/>
      <c r="Z7697"/>
      <c r="AA7697"/>
      <c r="AB7697"/>
      <c r="AC7697"/>
      <c r="AD7697"/>
      <c r="AE7697"/>
      <c r="AF7697"/>
      <c r="AG7697"/>
      <c r="AH7697"/>
      <c r="AI7697"/>
      <c r="AJ7697"/>
      <c r="AK7697"/>
      <c r="AL7697"/>
      <c r="AM7697"/>
      <c r="AN7697"/>
      <c r="AO7697"/>
      <c r="AP7697"/>
      <c r="AQ7697"/>
      <c r="AR7697"/>
      <c r="AS7697"/>
      <c r="AT7697"/>
      <c r="AU7697"/>
      <c r="AV7697"/>
      <c r="AW7697"/>
      <c r="AX7697"/>
      <c r="AY7697"/>
      <c r="AZ7697"/>
      <c r="BA7697"/>
      <c r="BB7697"/>
      <c r="BC7697"/>
      <c r="BD7697"/>
      <c r="BE7697"/>
      <c r="BF7697"/>
      <c r="BG7697"/>
      <c r="BH7697"/>
      <c r="BI7697"/>
      <c r="BJ7697"/>
      <c r="BK7697"/>
      <c r="BL7697"/>
      <c r="BM7697"/>
      <c r="BN7697"/>
      <c r="BO7697"/>
    </row>
    <row r="7698" spans="1:67" ht="15" x14ac:dyDescent="0.25">
      <c r="A7698"/>
      <c r="B7698"/>
      <c r="C7698"/>
      <c r="D7698"/>
      <c r="E7698"/>
      <c r="F7698"/>
      <c r="G7698"/>
      <c r="H7698"/>
      <c r="I7698"/>
      <c r="J7698"/>
      <c r="K7698"/>
      <c r="L7698"/>
      <c r="M7698"/>
      <c r="N7698"/>
      <c r="O7698"/>
      <c r="P7698"/>
      <c r="Q7698"/>
      <c r="R7698"/>
      <c r="S7698"/>
      <c r="T7698"/>
      <c r="U7698"/>
      <c r="V7698"/>
      <c r="W7698"/>
      <c r="X7698"/>
      <c r="Y7698"/>
      <c r="Z7698"/>
      <c r="AA7698"/>
      <c r="AB7698"/>
      <c r="AC7698"/>
      <c r="AD7698"/>
      <c r="AE7698"/>
      <c r="AF7698"/>
      <c r="AG7698"/>
      <c r="AH7698"/>
      <c r="AI7698"/>
      <c r="AJ7698"/>
      <c r="AK7698"/>
      <c r="AL7698"/>
      <c r="AM7698"/>
      <c r="AN7698"/>
      <c r="AO7698"/>
      <c r="AP7698"/>
      <c r="AQ7698"/>
      <c r="AR7698"/>
      <c r="AS7698"/>
      <c r="AT7698"/>
      <c r="AU7698"/>
      <c r="AV7698"/>
      <c r="AW7698"/>
      <c r="AX7698"/>
      <c r="AY7698"/>
      <c r="AZ7698"/>
      <c r="BA7698"/>
      <c r="BB7698"/>
      <c r="BC7698"/>
      <c r="BD7698"/>
      <c r="BE7698"/>
      <c r="BF7698"/>
      <c r="BG7698"/>
      <c r="BH7698"/>
      <c r="BI7698"/>
      <c r="BJ7698"/>
      <c r="BK7698"/>
      <c r="BL7698"/>
      <c r="BM7698"/>
      <c r="BN7698"/>
      <c r="BO7698"/>
    </row>
    <row r="7699" spans="1:67" ht="15" x14ac:dyDescent="0.25">
      <c r="A7699"/>
      <c r="B7699"/>
      <c r="C7699"/>
      <c r="D7699"/>
      <c r="E7699"/>
      <c r="F7699"/>
      <c r="G7699"/>
      <c r="H7699"/>
      <c r="I7699"/>
      <c r="J7699"/>
      <c r="K7699"/>
      <c r="L7699"/>
      <c r="M7699"/>
      <c r="N7699"/>
      <c r="O7699"/>
      <c r="P7699"/>
      <c r="Q7699"/>
      <c r="R7699"/>
      <c r="S7699"/>
      <c r="T7699"/>
      <c r="U7699"/>
      <c r="V7699"/>
      <c r="W7699"/>
      <c r="X7699"/>
      <c r="Y7699"/>
      <c r="Z7699"/>
      <c r="AA7699"/>
      <c r="AB7699"/>
      <c r="AC7699"/>
      <c r="AD7699"/>
      <c r="AE7699"/>
      <c r="AF7699"/>
      <c r="AG7699"/>
      <c r="AH7699"/>
      <c r="AI7699"/>
      <c r="AJ7699"/>
      <c r="AK7699"/>
      <c r="AL7699"/>
      <c r="AM7699"/>
      <c r="AN7699"/>
      <c r="AO7699"/>
      <c r="AP7699"/>
      <c r="AQ7699"/>
      <c r="AR7699"/>
      <c r="AS7699"/>
      <c r="AT7699"/>
      <c r="AU7699"/>
      <c r="AV7699"/>
      <c r="AW7699"/>
      <c r="AX7699"/>
      <c r="AY7699"/>
      <c r="AZ7699"/>
      <c r="BA7699"/>
      <c r="BB7699"/>
      <c r="BC7699"/>
      <c r="BD7699"/>
      <c r="BE7699"/>
      <c r="BF7699"/>
      <c r="BG7699"/>
      <c r="BH7699"/>
      <c r="BI7699"/>
      <c r="BJ7699"/>
      <c r="BK7699"/>
      <c r="BL7699"/>
      <c r="BM7699"/>
      <c r="BN7699"/>
      <c r="BO7699"/>
    </row>
    <row r="7700" spans="1:67" ht="15" x14ac:dyDescent="0.25">
      <c r="A7700"/>
      <c r="B7700"/>
      <c r="C7700"/>
      <c r="D7700"/>
      <c r="E7700"/>
      <c r="F7700"/>
      <c r="G7700"/>
      <c r="H7700"/>
      <c r="I7700"/>
      <c r="J7700"/>
      <c r="K7700"/>
      <c r="L7700"/>
      <c r="M7700"/>
      <c r="N7700"/>
      <c r="O7700"/>
      <c r="P7700"/>
      <c r="Q7700"/>
      <c r="R7700"/>
      <c r="S7700"/>
      <c r="T7700"/>
      <c r="U7700"/>
      <c r="V7700"/>
      <c r="W7700"/>
      <c r="X7700"/>
      <c r="Y7700"/>
      <c r="Z7700"/>
      <c r="AA7700"/>
      <c r="AB7700"/>
      <c r="AC7700"/>
      <c r="AD7700"/>
      <c r="AE7700"/>
      <c r="AF7700"/>
      <c r="AG7700"/>
      <c r="AH7700"/>
      <c r="AI7700"/>
      <c r="AJ7700"/>
      <c r="AK7700"/>
      <c r="AL7700"/>
      <c r="AM7700"/>
      <c r="AN7700"/>
      <c r="AO7700"/>
      <c r="AP7700"/>
      <c r="AQ7700"/>
      <c r="AR7700"/>
      <c r="AS7700"/>
      <c r="AT7700"/>
      <c r="AU7700"/>
      <c r="AV7700"/>
      <c r="AW7700"/>
      <c r="AX7700"/>
      <c r="AY7700"/>
      <c r="AZ7700"/>
      <c r="BA7700"/>
      <c r="BB7700"/>
      <c r="BC7700"/>
      <c r="BD7700"/>
      <c r="BE7700"/>
      <c r="BF7700"/>
      <c r="BG7700"/>
      <c r="BH7700"/>
      <c r="BI7700"/>
      <c r="BJ7700"/>
      <c r="BK7700"/>
      <c r="BL7700"/>
      <c r="BM7700"/>
      <c r="BN7700"/>
      <c r="BO7700"/>
    </row>
    <row r="7701" spans="1:67" ht="15" x14ac:dyDescent="0.25">
      <c r="A7701"/>
      <c r="B7701"/>
      <c r="C7701"/>
      <c r="D7701"/>
      <c r="E7701"/>
      <c r="F7701"/>
      <c r="G7701"/>
      <c r="H7701"/>
      <c r="I7701"/>
      <c r="J7701"/>
      <c r="K7701"/>
      <c r="L7701"/>
      <c r="M7701"/>
      <c r="N7701"/>
      <c r="O7701"/>
      <c r="P7701"/>
      <c r="Q7701"/>
      <c r="R7701"/>
      <c r="S7701"/>
      <c r="T7701"/>
      <c r="U7701"/>
      <c r="V7701"/>
      <c r="W7701"/>
      <c r="X7701"/>
      <c r="Y7701"/>
      <c r="Z7701"/>
      <c r="AA7701"/>
      <c r="AB7701"/>
      <c r="AC7701"/>
      <c r="AD7701"/>
      <c r="AE7701"/>
      <c r="AF7701"/>
      <c r="AG7701"/>
      <c r="AH7701"/>
      <c r="AI7701"/>
      <c r="AJ7701"/>
      <c r="AK7701"/>
      <c r="AL7701"/>
      <c r="AM7701"/>
      <c r="AN7701"/>
      <c r="AO7701"/>
      <c r="AP7701"/>
      <c r="AQ7701"/>
      <c r="AR7701"/>
      <c r="AS7701"/>
      <c r="AT7701"/>
      <c r="AU7701"/>
      <c r="AV7701"/>
      <c r="AW7701"/>
      <c r="AX7701"/>
      <c r="AY7701"/>
      <c r="AZ7701"/>
      <c r="BA7701"/>
      <c r="BB7701"/>
      <c r="BC7701"/>
      <c r="BD7701"/>
      <c r="BE7701"/>
      <c r="BF7701"/>
      <c r="BG7701"/>
      <c r="BH7701"/>
      <c r="BI7701"/>
      <c r="BJ7701"/>
      <c r="BK7701"/>
      <c r="BL7701"/>
      <c r="BM7701"/>
      <c r="BN7701"/>
      <c r="BO7701"/>
    </row>
    <row r="7702" spans="1:67" ht="15" x14ac:dyDescent="0.25">
      <c r="A7702"/>
      <c r="B7702"/>
      <c r="C7702"/>
      <c r="D7702"/>
      <c r="E7702"/>
      <c r="F7702"/>
      <c r="G7702"/>
      <c r="H7702"/>
      <c r="I7702"/>
      <c r="J7702"/>
      <c r="K7702"/>
      <c r="L7702"/>
      <c r="M7702"/>
      <c r="N7702"/>
      <c r="O7702"/>
      <c r="P7702"/>
      <c r="Q7702"/>
      <c r="R7702"/>
      <c r="S7702"/>
      <c r="T7702"/>
      <c r="U7702"/>
      <c r="V7702"/>
      <c r="W7702"/>
      <c r="X7702"/>
      <c r="Y7702"/>
      <c r="Z7702"/>
      <c r="AA7702"/>
      <c r="AB7702"/>
      <c r="AC7702"/>
      <c r="AD7702"/>
      <c r="AE7702"/>
      <c r="AF7702"/>
      <c r="AG7702"/>
      <c r="AH7702"/>
      <c r="AI7702"/>
      <c r="AJ7702"/>
      <c r="AK7702"/>
      <c r="AL7702"/>
      <c r="AM7702"/>
      <c r="AN7702"/>
      <c r="AO7702"/>
      <c r="AP7702"/>
      <c r="AQ7702"/>
      <c r="AR7702"/>
      <c r="AS7702"/>
      <c r="AT7702"/>
      <c r="AU7702"/>
      <c r="AV7702"/>
      <c r="AW7702"/>
      <c r="AX7702"/>
      <c r="AY7702"/>
      <c r="AZ7702"/>
      <c r="BA7702"/>
      <c r="BB7702"/>
      <c r="BC7702"/>
      <c r="BD7702"/>
      <c r="BE7702"/>
      <c r="BF7702"/>
      <c r="BG7702"/>
      <c r="BH7702"/>
      <c r="BI7702"/>
      <c r="BJ7702"/>
      <c r="BK7702"/>
      <c r="BL7702"/>
      <c r="BM7702"/>
      <c r="BN7702"/>
      <c r="BO7702"/>
    </row>
    <row r="7703" spans="1:67" ht="15" x14ac:dyDescent="0.25">
      <c r="A7703"/>
      <c r="B7703"/>
      <c r="C7703"/>
      <c r="D7703"/>
      <c r="E7703"/>
      <c r="F7703"/>
      <c r="G7703"/>
      <c r="H7703"/>
      <c r="I7703"/>
      <c r="J7703"/>
      <c r="K7703"/>
      <c r="L7703"/>
      <c r="M7703"/>
      <c r="N7703"/>
      <c r="O7703"/>
      <c r="P7703"/>
      <c r="Q7703"/>
      <c r="R7703"/>
      <c r="S7703"/>
      <c r="T7703"/>
      <c r="U7703"/>
      <c r="V7703"/>
      <c r="W7703"/>
      <c r="X7703"/>
      <c r="Y7703"/>
      <c r="Z7703"/>
      <c r="AA7703"/>
      <c r="AB7703"/>
      <c r="AC7703"/>
      <c r="AD7703"/>
      <c r="AE7703"/>
      <c r="AF7703"/>
      <c r="AG7703"/>
      <c r="AH7703"/>
      <c r="AI7703"/>
      <c r="AJ7703"/>
      <c r="AK7703"/>
      <c r="AL7703"/>
      <c r="AM7703"/>
      <c r="AN7703"/>
      <c r="AO7703"/>
      <c r="AP7703"/>
      <c r="AQ7703"/>
      <c r="AR7703"/>
      <c r="AS7703"/>
      <c r="AT7703"/>
      <c r="AU7703"/>
      <c r="AV7703"/>
      <c r="AW7703"/>
      <c r="AX7703"/>
      <c r="AY7703"/>
      <c r="AZ7703"/>
      <c r="BA7703"/>
      <c r="BB7703"/>
      <c r="BC7703"/>
      <c r="BD7703"/>
      <c r="BE7703"/>
      <c r="BF7703"/>
      <c r="BG7703"/>
      <c r="BH7703"/>
      <c r="BI7703"/>
      <c r="BJ7703"/>
      <c r="BK7703"/>
      <c r="BL7703"/>
      <c r="BM7703"/>
      <c r="BN7703"/>
      <c r="BO7703"/>
    </row>
    <row r="7704" spans="1:67" ht="15" x14ac:dyDescent="0.25">
      <c r="A7704"/>
      <c r="B7704"/>
      <c r="C7704"/>
      <c r="D7704"/>
      <c r="E7704"/>
      <c r="F7704"/>
      <c r="G7704"/>
      <c r="H7704"/>
      <c r="I7704"/>
      <c r="J7704"/>
      <c r="K7704"/>
      <c r="L7704"/>
      <c r="M7704"/>
      <c r="N7704"/>
      <c r="O7704"/>
      <c r="P7704"/>
      <c r="Q7704"/>
      <c r="R7704"/>
      <c r="S7704"/>
      <c r="T7704"/>
      <c r="U7704"/>
      <c r="V7704"/>
      <c r="W7704"/>
      <c r="X7704"/>
      <c r="Y7704"/>
      <c r="Z7704"/>
      <c r="AA7704"/>
      <c r="AB7704"/>
      <c r="AC7704"/>
      <c r="AD7704"/>
      <c r="AE7704"/>
      <c r="AF7704"/>
      <c r="AG7704"/>
      <c r="AH7704"/>
      <c r="AI7704"/>
      <c r="AJ7704"/>
      <c r="AK7704"/>
      <c r="AL7704"/>
      <c r="AM7704"/>
      <c r="AN7704"/>
      <c r="AO7704"/>
      <c r="AP7704"/>
      <c r="AQ7704"/>
      <c r="AR7704"/>
      <c r="AS7704"/>
      <c r="AT7704"/>
      <c r="AU7704"/>
      <c r="AV7704"/>
      <c r="AW7704"/>
      <c r="AX7704"/>
      <c r="AY7704"/>
      <c r="AZ7704"/>
      <c r="BA7704"/>
      <c r="BB7704"/>
      <c r="BC7704"/>
      <c r="BD7704"/>
      <c r="BE7704"/>
      <c r="BF7704"/>
      <c r="BG7704"/>
      <c r="BH7704"/>
      <c r="BI7704"/>
      <c r="BJ7704"/>
      <c r="BK7704"/>
      <c r="BL7704"/>
      <c r="BM7704"/>
      <c r="BN7704"/>
      <c r="BO7704"/>
    </row>
    <row r="7705" spans="1:67" ht="15" x14ac:dyDescent="0.25">
      <c r="A7705"/>
      <c r="B7705"/>
      <c r="C7705"/>
      <c r="D7705"/>
      <c r="E7705"/>
      <c r="F7705"/>
      <c r="G7705"/>
      <c r="H7705"/>
      <c r="I7705"/>
      <c r="J7705"/>
      <c r="K7705"/>
      <c r="L7705"/>
      <c r="M7705"/>
      <c r="N7705"/>
      <c r="O7705"/>
      <c r="P7705"/>
      <c r="Q7705"/>
      <c r="R7705"/>
      <c r="S7705"/>
      <c r="T7705"/>
      <c r="U7705"/>
      <c r="V7705"/>
      <c r="W7705"/>
      <c r="X7705"/>
      <c r="Y7705"/>
      <c r="Z7705"/>
      <c r="AA7705"/>
      <c r="AB7705"/>
      <c r="AC7705"/>
      <c r="AD7705"/>
      <c r="AE7705"/>
      <c r="AF7705"/>
      <c r="AG7705"/>
      <c r="AH7705"/>
      <c r="AI7705"/>
      <c r="AJ7705"/>
      <c r="AK7705"/>
      <c r="AL7705"/>
      <c r="AM7705"/>
      <c r="AN7705"/>
      <c r="AO7705"/>
      <c r="AP7705"/>
      <c r="AQ7705"/>
      <c r="AR7705"/>
      <c r="AS7705"/>
      <c r="AT7705"/>
      <c r="AU7705"/>
      <c r="AV7705"/>
      <c r="AW7705"/>
      <c r="AX7705"/>
      <c r="AY7705"/>
      <c r="AZ7705"/>
      <c r="BA7705"/>
      <c r="BB7705"/>
      <c r="BC7705"/>
      <c r="BD7705"/>
      <c r="BE7705"/>
      <c r="BF7705"/>
      <c r="BG7705"/>
      <c r="BH7705"/>
      <c r="BI7705"/>
      <c r="BJ7705"/>
      <c r="BK7705"/>
      <c r="BL7705"/>
      <c r="BM7705"/>
      <c r="BN7705"/>
      <c r="BO7705"/>
    </row>
    <row r="7706" spans="1:67" ht="15" x14ac:dyDescent="0.25">
      <c r="A7706"/>
      <c r="B7706"/>
      <c r="C7706"/>
      <c r="D7706"/>
      <c r="E7706"/>
      <c r="F7706"/>
      <c r="G7706"/>
      <c r="H7706"/>
      <c r="I7706"/>
      <c r="J7706"/>
      <c r="K7706"/>
      <c r="L7706"/>
      <c r="M7706"/>
      <c r="N7706"/>
      <c r="O7706"/>
      <c r="P7706"/>
      <c r="Q7706"/>
      <c r="R7706"/>
      <c r="S7706"/>
      <c r="T7706"/>
      <c r="U7706"/>
      <c r="V7706"/>
      <c r="W7706"/>
      <c r="X7706"/>
      <c r="Y7706"/>
      <c r="Z7706"/>
      <c r="AA7706"/>
      <c r="AB7706"/>
      <c r="AC7706"/>
      <c r="AD7706"/>
      <c r="AE7706"/>
      <c r="AF7706"/>
      <c r="AG7706"/>
      <c r="AH7706"/>
      <c r="AI7706"/>
      <c r="AJ7706"/>
      <c r="AK7706"/>
      <c r="AL7706"/>
      <c r="AM7706"/>
      <c r="AN7706"/>
      <c r="AO7706"/>
      <c r="AP7706"/>
      <c r="AQ7706"/>
      <c r="AR7706"/>
      <c r="AS7706"/>
      <c r="AT7706"/>
      <c r="AU7706"/>
      <c r="AV7706"/>
      <c r="AW7706"/>
      <c r="AX7706"/>
      <c r="AY7706"/>
      <c r="AZ7706"/>
      <c r="BA7706"/>
      <c r="BB7706"/>
      <c r="BC7706"/>
      <c r="BD7706"/>
      <c r="BE7706"/>
      <c r="BF7706"/>
      <c r="BG7706"/>
      <c r="BH7706"/>
      <c r="BI7706"/>
      <c r="BJ7706"/>
      <c r="BK7706"/>
      <c r="BL7706"/>
      <c r="BM7706"/>
      <c r="BN7706"/>
      <c r="BO7706"/>
    </row>
    <row r="7707" spans="1:67" ht="15" x14ac:dyDescent="0.25">
      <c r="A7707"/>
      <c r="B7707"/>
      <c r="C7707"/>
      <c r="D7707"/>
      <c r="E7707"/>
      <c r="F7707"/>
      <c r="G7707"/>
      <c r="H7707"/>
      <c r="I7707"/>
      <c r="J7707"/>
      <c r="K7707"/>
      <c r="L7707"/>
      <c r="M7707"/>
      <c r="N7707"/>
      <c r="O7707"/>
      <c r="P7707"/>
      <c r="Q7707"/>
      <c r="R7707"/>
      <c r="S7707"/>
      <c r="T7707"/>
      <c r="U7707"/>
      <c r="V7707"/>
      <c r="W7707"/>
      <c r="X7707"/>
      <c r="Y7707"/>
      <c r="Z7707"/>
      <c r="AA7707"/>
      <c r="AB7707"/>
      <c r="AC7707"/>
      <c r="AD7707"/>
      <c r="AE7707"/>
      <c r="AF7707"/>
      <c r="AG7707"/>
      <c r="AH7707"/>
      <c r="AI7707"/>
      <c r="AJ7707"/>
      <c r="AK7707"/>
      <c r="AL7707"/>
      <c r="AM7707"/>
      <c r="AN7707"/>
      <c r="AO7707"/>
      <c r="AP7707"/>
      <c r="AQ7707"/>
      <c r="AR7707"/>
      <c r="AS7707"/>
      <c r="AT7707"/>
      <c r="AU7707"/>
      <c r="AV7707"/>
      <c r="AW7707"/>
      <c r="AX7707"/>
      <c r="AY7707"/>
      <c r="AZ7707"/>
      <c r="BA7707"/>
      <c r="BB7707"/>
      <c r="BC7707"/>
      <c r="BD7707"/>
      <c r="BE7707"/>
      <c r="BF7707"/>
      <c r="BG7707"/>
      <c r="BH7707"/>
      <c r="BI7707"/>
      <c r="BJ7707"/>
      <c r="BK7707"/>
      <c r="BL7707"/>
      <c r="BM7707"/>
      <c r="BN7707"/>
      <c r="BO7707"/>
    </row>
    <row r="7708" spans="1:67" ht="15" x14ac:dyDescent="0.25">
      <c r="A7708"/>
      <c r="B7708"/>
      <c r="C7708"/>
      <c r="D7708"/>
      <c r="E7708"/>
      <c r="F7708"/>
      <c r="G7708"/>
      <c r="H7708"/>
      <c r="I7708"/>
      <c r="J7708"/>
      <c r="K7708"/>
      <c r="L7708"/>
      <c r="M7708"/>
      <c r="N7708"/>
      <c r="O7708"/>
      <c r="P7708"/>
      <c r="Q7708"/>
      <c r="R7708"/>
      <c r="S7708"/>
      <c r="T7708"/>
      <c r="U7708"/>
      <c r="V7708"/>
      <c r="W7708"/>
      <c r="X7708"/>
      <c r="Y7708"/>
      <c r="Z7708"/>
      <c r="AA7708"/>
      <c r="AB7708"/>
      <c r="AC7708"/>
      <c r="AD7708"/>
      <c r="AE7708"/>
      <c r="AF7708"/>
      <c r="AG7708"/>
      <c r="AH7708"/>
      <c r="AI7708"/>
      <c r="AJ7708"/>
      <c r="AK7708"/>
      <c r="AL7708"/>
      <c r="AM7708"/>
      <c r="AN7708"/>
      <c r="AO7708"/>
      <c r="AP7708"/>
      <c r="AQ7708"/>
      <c r="AR7708"/>
      <c r="AS7708"/>
      <c r="AT7708"/>
      <c r="AU7708"/>
      <c r="AV7708"/>
      <c r="AW7708"/>
      <c r="AX7708"/>
      <c r="AY7708"/>
      <c r="AZ7708"/>
      <c r="BA7708"/>
      <c r="BB7708"/>
      <c r="BC7708"/>
      <c r="BD7708"/>
      <c r="BE7708"/>
      <c r="BF7708"/>
      <c r="BG7708"/>
      <c r="BH7708"/>
      <c r="BI7708"/>
      <c r="BJ7708"/>
      <c r="BK7708"/>
      <c r="BL7708"/>
      <c r="BM7708"/>
      <c r="BN7708"/>
      <c r="BO7708"/>
    </row>
    <row r="7709" spans="1:67" ht="15" x14ac:dyDescent="0.25">
      <c r="A7709"/>
      <c r="B7709"/>
      <c r="C7709"/>
      <c r="D7709"/>
      <c r="E7709"/>
      <c r="F7709"/>
      <c r="G7709"/>
      <c r="H7709"/>
      <c r="I7709"/>
      <c r="J7709"/>
      <c r="K7709"/>
      <c r="L7709"/>
      <c r="M7709"/>
      <c r="N7709"/>
      <c r="O7709"/>
      <c r="P7709"/>
      <c r="Q7709"/>
      <c r="R7709"/>
      <c r="S7709"/>
      <c r="T7709"/>
      <c r="U7709"/>
      <c r="V7709"/>
      <c r="W7709"/>
      <c r="X7709"/>
      <c r="Y7709"/>
      <c r="Z7709"/>
      <c r="AA7709"/>
      <c r="AB7709"/>
      <c r="AC7709"/>
      <c r="AD7709"/>
      <c r="AE7709"/>
      <c r="AF7709"/>
      <c r="AG7709"/>
      <c r="AH7709"/>
      <c r="AI7709"/>
      <c r="AJ7709"/>
      <c r="AK7709"/>
      <c r="AL7709"/>
      <c r="AM7709"/>
      <c r="AN7709"/>
      <c r="AO7709"/>
      <c r="AP7709"/>
      <c r="AQ7709"/>
      <c r="AR7709"/>
      <c r="AS7709"/>
      <c r="AT7709"/>
      <c r="AU7709"/>
      <c r="AV7709"/>
      <c r="AW7709"/>
      <c r="AX7709"/>
      <c r="AY7709"/>
      <c r="AZ7709"/>
      <c r="BA7709"/>
      <c r="BB7709"/>
      <c r="BC7709"/>
      <c r="BD7709"/>
      <c r="BE7709"/>
      <c r="BF7709"/>
      <c r="BG7709"/>
      <c r="BH7709"/>
      <c r="BI7709"/>
      <c r="BJ7709"/>
      <c r="BK7709"/>
      <c r="BL7709"/>
      <c r="BM7709"/>
      <c r="BN7709"/>
      <c r="BO7709"/>
    </row>
    <row r="7710" spans="1:67" ht="15" x14ac:dyDescent="0.25">
      <c r="A7710"/>
      <c r="B7710"/>
      <c r="C7710"/>
      <c r="D7710"/>
      <c r="E7710"/>
      <c r="F7710"/>
      <c r="G7710"/>
      <c r="H7710"/>
      <c r="I7710"/>
      <c r="J7710"/>
      <c r="K7710"/>
      <c r="L7710"/>
      <c r="M7710"/>
      <c r="N7710"/>
      <c r="O7710"/>
      <c r="P7710"/>
      <c r="Q7710"/>
      <c r="R7710"/>
      <c r="S7710"/>
      <c r="T7710"/>
      <c r="U7710"/>
      <c r="V7710"/>
      <c r="W7710"/>
      <c r="X7710"/>
      <c r="Y7710"/>
      <c r="Z7710"/>
      <c r="AA7710"/>
      <c r="AB7710"/>
      <c r="AC7710"/>
      <c r="AD7710"/>
      <c r="AE7710"/>
      <c r="AF7710"/>
      <c r="AG7710"/>
      <c r="AH7710"/>
      <c r="AI7710"/>
      <c r="AJ7710"/>
      <c r="AK7710"/>
      <c r="AL7710"/>
      <c r="AM7710"/>
      <c r="AN7710"/>
      <c r="AO7710"/>
      <c r="AP7710"/>
      <c r="AQ7710"/>
      <c r="AR7710"/>
      <c r="AS7710"/>
      <c r="AT7710"/>
      <c r="AU7710"/>
      <c r="AV7710"/>
      <c r="AW7710"/>
      <c r="AX7710"/>
      <c r="AY7710"/>
      <c r="AZ7710"/>
      <c r="BA7710"/>
      <c r="BB7710"/>
      <c r="BC7710"/>
      <c r="BD7710"/>
      <c r="BE7710"/>
      <c r="BF7710"/>
      <c r="BG7710"/>
      <c r="BH7710"/>
      <c r="BI7710"/>
      <c r="BJ7710"/>
      <c r="BK7710"/>
      <c r="BL7710"/>
      <c r="BM7710"/>
      <c r="BN7710"/>
      <c r="BO7710"/>
    </row>
    <row r="7711" spans="1:67" ht="15" x14ac:dyDescent="0.25">
      <c r="A7711"/>
      <c r="B7711"/>
      <c r="C7711"/>
      <c r="D7711"/>
      <c r="E7711"/>
      <c r="F7711"/>
      <c r="G7711"/>
      <c r="H7711"/>
      <c r="I7711"/>
      <c r="J7711"/>
      <c r="K7711"/>
      <c r="L7711"/>
      <c r="M7711"/>
      <c r="N7711"/>
      <c r="O7711"/>
      <c r="P7711"/>
      <c r="Q7711"/>
      <c r="R7711"/>
      <c r="S7711"/>
      <c r="T7711"/>
      <c r="U7711"/>
      <c r="V7711"/>
      <c r="W7711"/>
      <c r="X7711"/>
      <c r="Y7711"/>
      <c r="Z7711"/>
      <c r="AA7711"/>
      <c r="AB7711"/>
      <c r="AC7711"/>
      <c r="AD7711"/>
      <c r="AE7711"/>
      <c r="AF7711"/>
      <c r="AG7711"/>
      <c r="AH7711"/>
      <c r="AI7711"/>
      <c r="AJ7711"/>
      <c r="AK7711"/>
      <c r="AL7711"/>
      <c r="AM7711"/>
      <c r="AN7711"/>
      <c r="AO7711"/>
      <c r="AP7711"/>
      <c r="AQ7711"/>
      <c r="AR7711"/>
      <c r="AS7711"/>
      <c r="AT7711"/>
      <c r="AU7711"/>
      <c r="AV7711"/>
      <c r="AW7711"/>
      <c r="AX7711"/>
      <c r="AY7711"/>
      <c r="AZ7711"/>
      <c r="BA7711"/>
      <c r="BB7711"/>
      <c r="BC7711"/>
      <c r="BD7711"/>
      <c r="BE7711"/>
      <c r="BF7711"/>
      <c r="BG7711"/>
      <c r="BH7711"/>
      <c r="BI7711"/>
      <c r="BJ7711"/>
      <c r="BK7711"/>
      <c r="BL7711"/>
      <c r="BM7711"/>
      <c r="BN7711"/>
      <c r="BO7711"/>
    </row>
    <row r="7712" spans="1:67" ht="15" x14ac:dyDescent="0.25">
      <c r="A7712"/>
      <c r="B7712"/>
      <c r="C7712"/>
      <c r="D7712"/>
      <c r="E7712"/>
      <c r="F7712"/>
      <c r="G7712"/>
      <c r="H7712"/>
      <c r="I7712"/>
      <c r="J7712"/>
      <c r="K7712"/>
      <c r="L7712"/>
      <c r="M7712"/>
      <c r="N7712"/>
      <c r="O7712"/>
      <c r="P7712"/>
      <c r="Q7712"/>
      <c r="R7712"/>
      <c r="S7712"/>
      <c r="T7712"/>
      <c r="U7712"/>
      <c r="V7712"/>
      <c r="W7712"/>
      <c r="X7712"/>
      <c r="Y7712"/>
      <c r="Z7712"/>
      <c r="AA7712"/>
      <c r="AB7712"/>
      <c r="AC7712"/>
      <c r="AD7712"/>
      <c r="AE7712"/>
      <c r="AF7712"/>
      <c r="AG7712"/>
      <c r="AH7712"/>
      <c r="AI7712"/>
      <c r="AJ7712"/>
      <c r="AK7712"/>
      <c r="AL7712"/>
      <c r="AM7712"/>
      <c r="AN7712"/>
      <c r="AO7712"/>
      <c r="AP7712"/>
      <c r="AQ7712"/>
      <c r="AR7712"/>
      <c r="AS7712"/>
      <c r="AT7712"/>
      <c r="AU7712"/>
      <c r="AV7712"/>
      <c r="AW7712"/>
      <c r="AX7712"/>
      <c r="AY7712"/>
      <c r="AZ7712"/>
      <c r="BA7712"/>
      <c r="BB7712"/>
      <c r="BC7712"/>
      <c r="BD7712"/>
      <c r="BE7712"/>
      <c r="BF7712"/>
      <c r="BG7712"/>
      <c r="BH7712"/>
      <c r="BI7712"/>
      <c r="BJ7712"/>
      <c r="BK7712"/>
      <c r="BL7712"/>
      <c r="BM7712"/>
      <c r="BN7712"/>
      <c r="BO7712"/>
    </row>
    <row r="7713" spans="1:67" ht="15" x14ac:dyDescent="0.25">
      <c r="A7713"/>
      <c r="B7713"/>
      <c r="C7713"/>
      <c r="D7713"/>
      <c r="E7713"/>
      <c r="F7713"/>
      <c r="G7713"/>
      <c r="H7713"/>
      <c r="I7713"/>
      <c r="J7713"/>
      <c r="K7713"/>
      <c r="L7713"/>
      <c r="M7713"/>
      <c r="N7713"/>
      <c r="O7713"/>
      <c r="P7713"/>
      <c r="Q7713"/>
      <c r="R7713"/>
      <c r="S7713"/>
      <c r="T7713"/>
      <c r="U7713"/>
      <c r="V7713"/>
      <c r="W7713"/>
      <c r="X7713"/>
      <c r="Y7713"/>
      <c r="Z7713"/>
      <c r="AA7713"/>
      <c r="AB7713"/>
      <c r="AC7713"/>
      <c r="AD7713"/>
      <c r="AE7713"/>
      <c r="AF7713"/>
      <c r="AG7713"/>
      <c r="AH7713"/>
      <c r="AI7713"/>
      <c r="AJ7713"/>
      <c r="AK7713"/>
      <c r="AL7713"/>
      <c r="AM7713"/>
      <c r="AN7713"/>
      <c r="AO7713"/>
      <c r="AP7713"/>
      <c r="AQ7713"/>
      <c r="AR7713"/>
      <c r="AS7713"/>
      <c r="AT7713"/>
      <c r="AU7713"/>
      <c r="AV7713"/>
      <c r="AW7713"/>
      <c r="AX7713"/>
      <c r="AY7713"/>
      <c r="AZ7713"/>
      <c r="BA7713"/>
      <c r="BB7713"/>
      <c r="BC7713"/>
      <c r="BD7713"/>
      <c r="BE7713"/>
      <c r="BF7713"/>
      <c r="BG7713"/>
      <c r="BH7713"/>
      <c r="BI7713"/>
      <c r="BJ7713"/>
      <c r="BK7713"/>
      <c r="BL7713"/>
      <c r="BM7713"/>
      <c r="BN7713"/>
      <c r="BO7713"/>
    </row>
    <row r="7714" spans="1:67" ht="15" x14ac:dyDescent="0.25">
      <c r="A7714"/>
      <c r="B7714"/>
      <c r="C7714"/>
      <c r="D7714"/>
      <c r="E7714"/>
      <c r="F7714"/>
      <c r="G7714"/>
      <c r="H7714"/>
      <c r="I7714"/>
      <c r="J7714"/>
      <c r="K7714"/>
      <c r="L7714"/>
      <c r="M7714"/>
      <c r="N7714"/>
      <c r="O7714"/>
      <c r="P7714"/>
      <c r="Q7714"/>
      <c r="R7714"/>
      <c r="S7714"/>
      <c r="T7714"/>
      <c r="U7714"/>
      <c r="V7714"/>
      <c r="W7714"/>
      <c r="X7714"/>
      <c r="Y7714"/>
      <c r="Z7714"/>
      <c r="AA7714"/>
      <c r="AB7714"/>
      <c r="AC7714"/>
      <c r="AD7714"/>
      <c r="AE7714"/>
      <c r="AF7714"/>
      <c r="AG7714"/>
      <c r="AH7714"/>
      <c r="AI7714"/>
      <c r="AJ7714"/>
      <c r="AK7714"/>
      <c r="AL7714"/>
      <c r="AM7714"/>
      <c r="AN7714"/>
      <c r="AO7714"/>
      <c r="AP7714"/>
      <c r="AQ7714"/>
      <c r="AR7714"/>
      <c r="AS7714"/>
      <c r="AT7714"/>
      <c r="AU7714"/>
      <c r="AV7714"/>
      <c r="AW7714"/>
      <c r="AX7714"/>
      <c r="AY7714"/>
      <c r="AZ7714"/>
      <c r="BA7714"/>
      <c r="BB7714"/>
      <c r="BC7714"/>
      <c r="BD7714"/>
      <c r="BE7714"/>
      <c r="BF7714"/>
      <c r="BG7714"/>
      <c r="BH7714"/>
      <c r="BI7714"/>
      <c r="BJ7714"/>
      <c r="BK7714"/>
      <c r="BL7714"/>
      <c r="BM7714"/>
      <c r="BN7714"/>
      <c r="BO7714"/>
    </row>
    <row r="7715" spans="1:67" ht="15" x14ac:dyDescent="0.25">
      <c r="A7715"/>
      <c r="B7715"/>
      <c r="C7715"/>
      <c r="D7715"/>
      <c r="E7715"/>
      <c r="F7715"/>
      <c r="G7715"/>
      <c r="H7715"/>
      <c r="I7715"/>
      <c r="J7715"/>
      <c r="K7715"/>
      <c r="L7715"/>
      <c r="M7715"/>
      <c r="N7715"/>
      <c r="O7715"/>
      <c r="P7715"/>
      <c r="Q7715"/>
      <c r="R7715"/>
      <c r="S7715"/>
      <c r="T7715"/>
      <c r="U7715"/>
      <c r="V7715"/>
      <c r="W7715"/>
      <c r="X7715"/>
      <c r="Y7715"/>
      <c r="Z7715"/>
      <c r="AA7715"/>
      <c r="AB7715"/>
      <c r="AC7715"/>
      <c r="AD7715"/>
      <c r="AE7715"/>
      <c r="AF7715"/>
      <c r="AG7715"/>
      <c r="AH7715"/>
      <c r="AI7715"/>
      <c r="AJ7715"/>
      <c r="AK7715"/>
      <c r="AL7715"/>
      <c r="AM7715"/>
      <c r="AN7715"/>
      <c r="AO7715"/>
      <c r="AP7715"/>
      <c r="AQ7715"/>
      <c r="AR7715"/>
      <c r="AS7715"/>
      <c r="AT7715"/>
      <c r="AU7715"/>
      <c r="AV7715"/>
      <c r="AW7715"/>
      <c r="AX7715"/>
      <c r="AY7715"/>
      <c r="AZ7715"/>
      <c r="BA7715"/>
      <c r="BB7715"/>
      <c r="BC7715"/>
      <c r="BD7715"/>
      <c r="BE7715"/>
      <c r="BF7715"/>
      <c r="BG7715"/>
      <c r="BH7715"/>
      <c r="BI7715"/>
      <c r="BJ7715"/>
      <c r="BK7715"/>
      <c r="BL7715"/>
      <c r="BM7715"/>
      <c r="BN7715"/>
      <c r="BO7715"/>
    </row>
    <row r="7716" spans="1:67" ht="15" x14ac:dyDescent="0.25">
      <c r="A7716"/>
      <c r="B7716"/>
      <c r="C7716"/>
      <c r="D7716"/>
      <c r="E7716"/>
      <c r="F7716"/>
      <c r="G7716"/>
      <c r="H7716"/>
      <c r="I7716"/>
      <c r="J7716"/>
      <c r="K7716"/>
      <c r="L7716"/>
      <c r="M7716"/>
      <c r="N7716"/>
      <c r="O7716"/>
      <c r="P7716"/>
      <c r="Q7716"/>
      <c r="R7716"/>
      <c r="S7716"/>
      <c r="T7716"/>
      <c r="U7716"/>
      <c r="V7716"/>
      <c r="W7716"/>
      <c r="X7716"/>
      <c r="Y7716"/>
      <c r="Z7716"/>
      <c r="AA7716"/>
      <c r="AB7716"/>
      <c r="AC7716"/>
      <c r="AD7716"/>
      <c r="AE7716"/>
      <c r="AF7716"/>
      <c r="AG7716"/>
      <c r="AH7716"/>
      <c r="AI7716"/>
      <c r="AJ7716"/>
      <c r="AK7716"/>
      <c r="AL7716"/>
      <c r="AM7716"/>
      <c r="AN7716"/>
      <c r="AO7716"/>
      <c r="AP7716"/>
      <c r="AQ7716"/>
      <c r="AR7716"/>
      <c r="AS7716"/>
      <c r="AT7716"/>
      <c r="AU7716"/>
      <c r="AV7716"/>
      <c r="AW7716"/>
      <c r="AX7716"/>
      <c r="AY7716"/>
      <c r="AZ7716"/>
      <c r="BA7716"/>
      <c r="BB7716"/>
      <c r="BC7716"/>
      <c r="BD7716"/>
      <c r="BE7716"/>
      <c r="BF7716"/>
      <c r="BG7716"/>
      <c r="BH7716"/>
      <c r="BI7716"/>
      <c r="BJ7716"/>
      <c r="BK7716"/>
      <c r="BL7716"/>
      <c r="BM7716"/>
      <c r="BN7716"/>
      <c r="BO7716"/>
    </row>
    <row r="7717" spans="1:67" ht="15" x14ac:dyDescent="0.25">
      <c r="A7717"/>
      <c r="B7717"/>
      <c r="C7717"/>
      <c r="D7717"/>
      <c r="E7717"/>
      <c r="F7717"/>
      <c r="G7717"/>
      <c r="H7717"/>
      <c r="I7717"/>
      <c r="J7717"/>
      <c r="K7717"/>
      <c r="L7717"/>
      <c r="M7717"/>
      <c r="N7717"/>
      <c r="O7717"/>
      <c r="P7717"/>
      <c r="Q7717"/>
      <c r="R7717"/>
      <c r="S7717"/>
      <c r="T7717"/>
      <c r="U7717"/>
      <c r="V7717"/>
      <c r="W7717"/>
      <c r="X7717"/>
      <c r="Y7717"/>
      <c r="Z7717"/>
      <c r="AA7717"/>
      <c r="AB7717"/>
      <c r="AC7717"/>
      <c r="AD7717"/>
      <c r="AE7717"/>
      <c r="AF7717"/>
      <c r="AG7717"/>
      <c r="AH7717"/>
      <c r="AI7717"/>
      <c r="AJ7717"/>
      <c r="AK7717"/>
      <c r="AL7717"/>
      <c r="AM7717"/>
      <c r="AN7717"/>
      <c r="AO7717"/>
      <c r="AP7717"/>
      <c r="AQ7717"/>
      <c r="AR7717"/>
      <c r="AS7717"/>
      <c r="AT7717"/>
      <c r="AU7717"/>
      <c r="AV7717"/>
      <c r="AW7717"/>
      <c r="AX7717"/>
      <c r="AY7717"/>
      <c r="AZ7717"/>
      <c r="BA7717"/>
      <c r="BB7717"/>
      <c r="BC7717"/>
      <c r="BD7717"/>
      <c r="BE7717"/>
      <c r="BF7717"/>
      <c r="BG7717"/>
      <c r="BH7717"/>
      <c r="BI7717"/>
      <c r="BJ7717"/>
      <c r="BK7717"/>
      <c r="BL7717"/>
      <c r="BM7717"/>
      <c r="BN7717"/>
      <c r="BO7717"/>
    </row>
    <row r="7718" spans="1:67" ht="15" x14ac:dyDescent="0.25">
      <c r="A7718"/>
      <c r="B7718"/>
      <c r="C7718"/>
      <c r="D7718"/>
      <c r="E7718"/>
      <c r="F7718"/>
      <c r="G7718"/>
      <c r="H7718"/>
      <c r="I7718"/>
      <c r="J7718"/>
      <c r="K7718"/>
      <c r="L7718"/>
      <c r="M7718"/>
      <c r="N7718"/>
      <c r="O7718"/>
      <c r="P7718"/>
      <c r="Q7718"/>
      <c r="R7718"/>
      <c r="S7718"/>
      <c r="T7718"/>
      <c r="U7718"/>
      <c r="V7718"/>
      <c r="W7718"/>
      <c r="X7718"/>
      <c r="Y7718"/>
      <c r="Z7718"/>
      <c r="AA7718"/>
      <c r="AB7718"/>
      <c r="AC7718"/>
      <c r="AD7718"/>
      <c r="AE7718"/>
      <c r="AF7718"/>
      <c r="AG7718"/>
      <c r="AH7718"/>
      <c r="AI7718"/>
      <c r="AJ7718"/>
      <c r="AK7718"/>
      <c r="AL7718"/>
      <c r="AM7718"/>
      <c r="AN7718"/>
      <c r="AO7718"/>
      <c r="AP7718"/>
      <c r="AQ7718"/>
      <c r="AR7718"/>
      <c r="AS7718"/>
      <c r="AT7718"/>
      <c r="AU7718"/>
      <c r="AV7718"/>
      <c r="AW7718"/>
      <c r="AX7718"/>
      <c r="AY7718"/>
      <c r="AZ7718"/>
      <c r="BA7718"/>
      <c r="BB7718"/>
      <c r="BC7718"/>
      <c r="BD7718"/>
      <c r="BE7718"/>
      <c r="BF7718"/>
      <c r="BG7718"/>
      <c r="BH7718"/>
      <c r="BI7718"/>
      <c r="BJ7718"/>
      <c r="BK7718"/>
      <c r="BL7718"/>
      <c r="BM7718"/>
      <c r="BN7718"/>
      <c r="BO7718"/>
    </row>
    <row r="7719" spans="1:67" ht="15" x14ac:dyDescent="0.25">
      <c r="A7719"/>
      <c r="B7719"/>
      <c r="C7719"/>
      <c r="D7719"/>
      <c r="E7719"/>
      <c r="F7719"/>
      <c r="G7719"/>
      <c r="H7719"/>
      <c r="I7719"/>
      <c r="J7719"/>
      <c r="K7719"/>
      <c r="L7719"/>
      <c r="M7719"/>
      <c r="N7719"/>
      <c r="O7719"/>
      <c r="P7719"/>
      <c r="Q7719"/>
      <c r="R7719"/>
      <c r="S7719"/>
      <c r="T7719"/>
      <c r="U7719"/>
      <c r="V7719"/>
      <c r="W7719"/>
      <c r="X7719"/>
      <c r="Y7719"/>
      <c r="Z7719"/>
      <c r="AA7719"/>
      <c r="AB7719"/>
      <c r="AC7719"/>
      <c r="AD7719"/>
      <c r="AE7719"/>
      <c r="AF7719"/>
      <c r="AG7719"/>
      <c r="AH7719"/>
      <c r="AI7719"/>
      <c r="AJ7719"/>
      <c r="AK7719"/>
      <c r="AL7719"/>
      <c r="AM7719"/>
      <c r="AN7719"/>
      <c r="AO7719"/>
      <c r="AP7719"/>
      <c r="AQ7719"/>
      <c r="AR7719"/>
      <c r="AS7719"/>
      <c r="AT7719"/>
      <c r="AU7719"/>
      <c r="AV7719"/>
      <c r="AW7719"/>
      <c r="AX7719"/>
      <c r="AY7719"/>
      <c r="AZ7719"/>
      <c r="BA7719"/>
      <c r="BB7719"/>
      <c r="BC7719"/>
      <c r="BD7719"/>
      <c r="BE7719"/>
      <c r="BF7719"/>
      <c r="BG7719"/>
      <c r="BH7719"/>
      <c r="BI7719"/>
      <c r="BJ7719"/>
      <c r="BK7719"/>
      <c r="BL7719"/>
      <c r="BM7719"/>
      <c r="BN7719"/>
      <c r="BO7719"/>
    </row>
    <row r="7720" spans="1:67" ht="15" x14ac:dyDescent="0.25">
      <c r="A7720"/>
      <c r="B7720"/>
      <c r="C7720"/>
      <c r="D7720"/>
      <c r="E7720"/>
      <c r="F7720"/>
      <c r="G7720"/>
      <c r="H7720"/>
      <c r="I7720"/>
      <c r="J7720"/>
      <c r="K7720"/>
      <c r="L7720"/>
      <c r="M7720"/>
      <c r="N7720"/>
      <c r="O7720"/>
      <c r="P7720"/>
      <c r="Q7720"/>
      <c r="R7720"/>
      <c r="S7720"/>
      <c r="T7720"/>
      <c r="U7720"/>
      <c r="V7720"/>
      <c r="W7720"/>
      <c r="X7720"/>
      <c r="Y7720"/>
      <c r="Z7720"/>
      <c r="AA7720"/>
      <c r="AB7720"/>
      <c r="AC7720"/>
      <c r="AD7720"/>
      <c r="AE7720"/>
      <c r="AF7720"/>
      <c r="AG7720"/>
      <c r="AH7720"/>
      <c r="AI7720"/>
      <c r="AJ7720"/>
      <c r="AK7720"/>
      <c r="AL7720"/>
      <c r="AM7720"/>
      <c r="AN7720"/>
      <c r="AO7720"/>
      <c r="AP7720"/>
      <c r="AQ7720"/>
      <c r="AR7720"/>
      <c r="AS7720"/>
      <c r="AT7720"/>
      <c r="AU7720"/>
      <c r="AV7720"/>
      <c r="AW7720"/>
      <c r="AX7720"/>
      <c r="AY7720"/>
      <c r="AZ7720"/>
      <c r="BA7720"/>
      <c r="BB7720"/>
      <c r="BC7720"/>
      <c r="BD7720"/>
      <c r="BE7720"/>
      <c r="BF7720"/>
      <c r="BG7720"/>
      <c r="BH7720"/>
      <c r="BI7720"/>
      <c r="BJ7720"/>
      <c r="BK7720"/>
      <c r="BL7720"/>
      <c r="BM7720"/>
      <c r="BN7720"/>
      <c r="BO7720"/>
    </row>
    <row r="7721" spans="1:67" ht="15" x14ac:dyDescent="0.25">
      <c r="A7721"/>
      <c r="B7721"/>
      <c r="C7721"/>
      <c r="D7721"/>
      <c r="E7721"/>
      <c r="F7721"/>
      <c r="G7721"/>
      <c r="H7721"/>
      <c r="I7721"/>
      <c r="J7721"/>
      <c r="K7721"/>
      <c r="L7721"/>
      <c r="M7721"/>
      <c r="N7721"/>
      <c r="O7721"/>
      <c r="P7721"/>
      <c r="Q7721"/>
      <c r="R7721"/>
      <c r="S7721"/>
      <c r="T7721"/>
      <c r="U7721"/>
      <c r="V7721"/>
      <c r="W7721"/>
      <c r="X7721"/>
      <c r="Y7721"/>
      <c r="Z7721"/>
      <c r="AA7721"/>
      <c r="AB7721"/>
      <c r="AC7721"/>
      <c r="AD7721"/>
      <c r="AE7721"/>
      <c r="AF7721"/>
      <c r="AG7721"/>
      <c r="AH7721"/>
      <c r="AI7721"/>
      <c r="AJ7721"/>
      <c r="AK7721"/>
      <c r="AL7721"/>
      <c r="AM7721"/>
      <c r="AN7721"/>
      <c r="AO7721"/>
      <c r="AP7721"/>
      <c r="AQ7721"/>
      <c r="AR7721"/>
      <c r="AS7721"/>
      <c r="AT7721"/>
      <c r="AU7721"/>
      <c r="AV7721"/>
      <c r="AW7721"/>
      <c r="AX7721"/>
      <c r="AY7721"/>
      <c r="AZ7721"/>
      <c r="BA7721"/>
      <c r="BB7721"/>
      <c r="BC7721"/>
      <c r="BD7721"/>
      <c r="BE7721"/>
      <c r="BF7721"/>
      <c r="BG7721"/>
      <c r="BH7721"/>
      <c r="BI7721"/>
      <c r="BJ7721"/>
      <c r="BK7721"/>
      <c r="BL7721"/>
      <c r="BM7721"/>
      <c r="BN7721"/>
      <c r="BO7721"/>
    </row>
    <row r="7722" spans="1:67" ht="15" x14ac:dyDescent="0.25">
      <c r="A7722"/>
      <c r="B7722"/>
      <c r="C7722"/>
      <c r="D7722"/>
      <c r="E7722"/>
      <c r="F7722"/>
      <c r="G7722"/>
      <c r="H7722"/>
      <c r="I7722"/>
      <c r="J7722"/>
      <c r="K7722"/>
      <c r="L7722"/>
      <c r="M7722"/>
      <c r="N7722"/>
      <c r="O7722"/>
      <c r="P7722"/>
      <c r="Q7722"/>
      <c r="R7722"/>
      <c r="S7722"/>
      <c r="T7722"/>
      <c r="U7722"/>
      <c r="V7722"/>
      <c r="W7722"/>
      <c r="X7722"/>
      <c r="Y7722"/>
      <c r="Z7722"/>
      <c r="AA7722"/>
      <c r="AB7722"/>
      <c r="AC7722"/>
      <c r="AD7722"/>
      <c r="AE7722"/>
      <c r="AF7722"/>
      <c r="AG7722"/>
      <c r="AH7722"/>
      <c r="AI7722"/>
      <c r="AJ7722"/>
      <c r="AK7722"/>
      <c r="AL7722"/>
      <c r="AM7722"/>
      <c r="AN7722"/>
      <c r="AO7722"/>
      <c r="AP7722"/>
      <c r="AQ7722"/>
      <c r="AR7722"/>
      <c r="AS7722"/>
      <c r="AT7722"/>
      <c r="AU7722"/>
      <c r="AV7722"/>
      <c r="AW7722"/>
      <c r="AX7722"/>
      <c r="AY7722"/>
      <c r="AZ7722"/>
      <c r="BA7722"/>
      <c r="BB7722"/>
      <c r="BC7722"/>
      <c r="BD7722"/>
      <c r="BE7722"/>
      <c r="BF7722"/>
      <c r="BG7722"/>
      <c r="BH7722"/>
      <c r="BI7722"/>
      <c r="BJ7722"/>
      <c r="BK7722"/>
      <c r="BL7722"/>
      <c r="BM7722"/>
      <c r="BN7722"/>
      <c r="BO7722"/>
    </row>
    <row r="7723" spans="1:67" ht="15" x14ac:dyDescent="0.25">
      <c r="A7723"/>
      <c r="B7723"/>
      <c r="C7723"/>
      <c r="D7723"/>
      <c r="E7723"/>
      <c r="F7723"/>
      <c r="G7723"/>
      <c r="H7723"/>
      <c r="I7723"/>
      <c r="J7723"/>
      <c r="K7723"/>
      <c r="L7723"/>
      <c r="M7723"/>
      <c r="N7723"/>
      <c r="O7723"/>
      <c r="P7723"/>
      <c r="Q7723"/>
      <c r="R7723"/>
      <c r="S7723"/>
      <c r="T7723"/>
      <c r="U7723"/>
      <c r="V7723"/>
      <c r="W7723"/>
      <c r="X7723"/>
      <c r="Y7723"/>
      <c r="Z7723"/>
      <c r="AA7723"/>
      <c r="AB7723"/>
      <c r="AC7723"/>
      <c r="AD7723"/>
      <c r="AE7723"/>
      <c r="AF7723"/>
      <c r="AG7723"/>
      <c r="AH7723"/>
      <c r="AI7723"/>
      <c r="AJ7723"/>
      <c r="AK7723"/>
      <c r="AL7723"/>
      <c r="AM7723"/>
      <c r="AN7723"/>
      <c r="AO7723"/>
      <c r="AP7723"/>
      <c r="AQ7723"/>
      <c r="AR7723"/>
      <c r="AS7723"/>
      <c r="AT7723"/>
      <c r="AU7723"/>
      <c r="AV7723"/>
      <c r="AW7723"/>
      <c r="AX7723"/>
      <c r="AY7723"/>
      <c r="AZ7723"/>
      <c r="BA7723"/>
      <c r="BB7723"/>
      <c r="BC7723"/>
      <c r="BD7723"/>
      <c r="BE7723"/>
      <c r="BF7723"/>
      <c r="BG7723"/>
      <c r="BH7723"/>
      <c r="BI7723"/>
      <c r="BJ7723"/>
      <c r="BK7723"/>
      <c r="BL7723"/>
      <c r="BM7723"/>
      <c r="BN7723"/>
      <c r="BO7723"/>
    </row>
    <row r="7724" spans="1:67" ht="15" x14ac:dyDescent="0.25">
      <c r="A7724"/>
      <c r="B7724"/>
      <c r="C7724"/>
      <c r="D7724"/>
      <c r="E7724"/>
      <c r="F7724"/>
      <c r="G7724"/>
      <c r="H7724"/>
      <c r="I7724"/>
      <c r="J7724"/>
      <c r="K7724"/>
      <c r="L7724"/>
      <c r="M7724"/>
      <c r="N7724"/>
      <c r="O7724"/>
      <c r="P7724"/>
      <c r="Q7724"/>
      <c r="R7724"/>
      <c r="S7724"/>
      <c r="T7724"/>
      <c r="U7724"/>
      <c r="V7724"/>
      <c r="W7724"/>
      <c r="X7724"/>
      <c r="Y7724"/>
      <c r="Z7724"/>
      <c r="AA7724"/>
      <c r="AB7724"/>
      <c r="AC7724"/>
      <c r="AD7724"/>
      <c r="AE7724"/>
      <c r="AF7724"/>
      <c r="AG7724"/>
      <c r="AH7724"/>
      <c r="AI7724"/>
      <c r="AJ7724"/>
      <c r="AK7724"/>
      <c r="AL7724"/>
      <c r="AM7724"/>
      <c r="AN7724"/>
      <c r="AO7724"/>
      <c r="AP7724"/>
      <c r="AQ7724"/>
      <c r="AR7724"/>
      <c r="AS7724"/>
      <c r="AT7724"/>
      <c r="AU7724"/>
      <c r="AV7724"/>
      <c r="AW7724"/>
      <c r="AX7724"/>
      <c r="AY7724"/>
      <c r="AZ7724"/>
      <c r="BA7724"/>
      <c r="BB7724"/>
      <c r="BC7724"/>
      <c r="BD7724"/>
      <c r="BE7724"/>
      <c r="BF7724"/>
      <c r="BG7724"/>
      <c r="BH7724"/>
      <c r="BI7724"/>
      <c r="BJ7724"/>
      <c r="BK7724"/>
      <c r="BL7724"/>
      <c r="BM7724"/>
      <c r="BN7724"/>
      <c r="BO7724"/>
    </row>
    <row r="7725" spans="1:67" ht="15" x14ac:dyDescent="0.25">
      <c r="A7725"/>
      <c r="B7725"/>
      <c r="C7725"/>
      <c r="D7725"/>
      <c r="E7725"/>
      <c r="F7725"/>
      <c r="G7725"/>
      <c r="H7725"/>
      <c r="I7725"/>
      <c r="J7725"/>
      <c r="K7725"/>
      <c r="L7725"/>
      <c r="M7725"/>
      <c r="N7725"/>
      <c r="O7725"/>
      <c r="P7725"/>
      <c r="Q7725"/>
      <c r="R7725"/>
      <c r="S7725"/>
      <c r="T7725"/>
      <c r="U7725"/>
      <c r="V7725"/>
      <c r="W7725"/>
      <c r="X7725"/>
      <c r="Y7725"/>
      <c r="Z7725"/>
      <c r="AA7725"/>
      <c r="AB7725"/>
      <c r="AC7725"/>
      <c r="AD7725"/>
      <c r="AE7725"/>
      <c r="AF7725"/>
      <c r="AG7725"/>
      <c r="AH7725"/>
      <c r="AI7725"/>
      <c r="AJ7725"/>
      <c r="AK7725"/>
      <c r="AL7725"/>
      <c r="AM7725"/>
      <c r="AN7725"/>
      <c r="AO7725"/>
      <c r="AP7725"/>
      <c r="AQ7725"/>
      <c r="AR7725"/>
      <c r="AS7725"/>
      <c r="AT7725"/>
      <c r="AU7725"/>
      <c r="AV7725"/>
      <c r="AW7725"/>
      <c r="AX7725"/>
      <c r="AY7725"/>
      <c r="AZ7725"/>
      <c r="BA7725"/>
      <c r="BB7725"/>
      <c r="BC7725"/>
      <c r="BD7725"/>
      <c r="BE7725"/>
      <c r="BF7725"/>
      <c r="BG7725"/>
      <c r="BH7725"/>
      <c r="BI7725"/>
      <c r="BJ7725"/>
      <c r="BK7725"/>
      <c r="BL7725"/>
      <c r="BM7725"/>
      <c r="BN7725"/>
      <c r="BO7725"/>
    </row>
    <row r="7726" spans="1:67" ht="15" x14ac:dyDescent="0.25">
      <c r="A7726"/>
      <c r="B7726"/>
      <c r="C7726"/>
      <c r="D7726"/>
      <c r="E7726"/>
      <c r="F7726"/>
      <c r="G7726"/>
      <c r="H7726"/>
      <c r="I7726"/>
      <c r="J7726"/>
      <c r="K7726"/>
      <c r="L7726"/>
      <c r="M7726"/>
      <c r="N7726"/>
      <c r="O7726"/>
      <c r="P7726"/>
      <c r="Q7726"/>
      <c r="R7726"/>
      <c r="S7726"/>
      <c r="T7726"/>
      <c r="U7726"/>
      <c r="V7726"/>
      <c r="W7726"/>
      <c r="X7726"/>
      <c r="Y7726"/>
      <c r="Z7726"/>
      <c r="AA7726"/>
      <c r="AB7726"/>
      <c r="AC7726"/>
      <c r="AD7726"/>
      <c r="AE7726"/>
      <c r="AF7726"/>
      <c r="AG7726"/>
      <c r="AH7726"/>
      <c r="AI7726"/>
      <c r="AJ7726"/>
      <c r="AK7726"/>
      <c r="AL7726"/>
      <c r="AM7726"/>
      <c r="AN7726"/>
      <c r="AO7726"/>
      <c r="AP7726"/>
      <c r="AQ7726"/>
      <c r="AR7726"/>
      <c r="AS7726"/>
      <c r="AT7726"/>
      <c r="AU7726"/>
      <c r="AV7726"/>
      <c r="AW7726"/>
      <c r="AX7726"/>
      <c r="AY7726"/>
      <c r="AZ7726"/>
      <c r="BA7726"/>
      <c r="BB7726"/>
      <c r="BC7726"/>
      <c r="BD7726"/>
      <c r="BE7726"/>
      <c r="BF7726"/>
      <c r="BG7726"/>
      <c r="BH7726"/>
      <c r="BI7726"/>
      <c r="BJ7726"/>
      <c r="BK7726"/>
      <c r="BL7726"/>
      <c r="BM7726"/>
      <c r="BN7726"/>
      <c r="BO7726"/>
    </row>
    <row r="7727" spans="1:67" ht="15" x14ac:dyDescent="0.25">
      <c r="A7727"/>
      <c r="B7727"/>
      <c r="C7727"/>
      <c r="D7727"/>
      <c r="E7727"/>
      <c r="F7727"/>
      <c r="G7727"/>
      <c r="H7727"/>
      <c r="I7727"/>
      <c r="J7727"/>
      <c r="K7727"/>
      <c r="L7727"/>
      <c r="M7727"/>
      <c r="N7727"/>
      <c r="O7727"/>
      <c r="P7727"/>
      <c r="Q7727"/>
      <c r="R7727"/>
      <c r="S7727"/>
      <c r="T7727"/>
      <c r="U7727"/>
      <c r="V7727"/>
      <c r="W7727"/>
      <c r="X7727"/>
      <c r="Y7727"/>
      <c r="Z7727"/>
      <c r="AA7727"/>
      <c r="AB7727"/>
      <c r="AC7727"/>
      <c r="AD7727"/>
      <c r="AE7727"/>
      <c r="AF7727"/>
      <c r="AG7727"/>
      <c r="AH7727"/>
      <c r="AI7727"/>
      <c r="AJ7727"/>
      <c r="AK7727"/>
      <c r="AL7727"/>
      <c r="AM7727"/>
      <c r="AN7727"/>
      <c r="AO7727"/>
      <c r="AP7727"/>
      <c r="AQ7727"/>
      <c r="AR7727"/>
      <c r="AS7727"/>
      <c r="AT7727"/>
      <c r="AU7727"/>
      <c r="AV7727"/>
      <c r="AW7727"/>
      <c r="AX7727"/>
      <c r="AY7727"/>
      <c r="AZ7727"/>
      <c r="BA7727"/>
      <c r="BB7727"/>
      <c r="BC7727"/>
      <c r="BD7727"/>
      <c r="BE7727"/>
      <c r="BF7727"/>
      <c r="BG7727"/>
      <c r="BH7727"/>
      <c r="BI7727"/>
      <c r="BJ7727"/>
      <c r="BK7727"/>
      <c r="BL7727"/>
      <c r="BM7727"/>
      <c r="BN7727"/>
      <c r="BO7727"/>
    </row>
    <row r="7728" spans="1:67" ht="15" x14ac:dyDescent="0.25">
      <c r="A7728"/>
      <c r="B7728"/>
      <c r="C7728"/>
      <c r="D7728"/>
      <c r="E7728"/>
      <c r="F7728"/>
      <c r="G7728"/>
      <c r="H7728"/>
      <c r="I7728"/>
      <c r="J7728"/>
      <c r="K7728"/>
      <c r="L7728"/>
      <c r="M7728"/>
      <c r="N7728"/>
      <c r="O7728"/>
      <c r="P7728"/>
      <c r="Q7728"/>
      <c r="R7728"/>
      <c r="S7728"/>
      <c r="T7728"/>
      <c r="U7728"/>
      <c r="V7728"/>
      <c r="W7728"/>
      <c r="X7728"/>
      <c r="Y7728"/>
      <c r="Z7728"/>
      <c r="AA7728"/>
      <c r="AB7728"/>
      <c r="AC7728"/>
      <c r="AD7728"/>
      <c r="AE7728"/>
      <c r="AF7728"/>
      <c r="AG7728"/>
      <c r="AH7728"/>
      <c r="AI7728"/>
      <c r="AJ7728"/>
      <c r="AK7728"/>
      <c r="AL7728"/>
      <c r="AM7728"/>
      <c r="AN7728"/>
      <c r="AO7728"/>
      <c r="AP7728"/>
      <c r="AQ7728"/>
      <c r="AR7728"/>
      <c r="AS7728"/>
      <c r="AT7728"/>
      <c r="AU7728"/>
      <c r="AV7728"/>
      <c r="AW7728"/>
      <c r="AX7728"/>
      <c r="AY7728"/>
      <c r="AZ7728"/>
      <c r="BA7728"/>
      <c r="BB7728"/>
      <c r="BC7728"/>
      <c r="BD7728"/>
      <c r="BE7728"/>
      <c r="BF7728"/>
      <c r="BG7728"/>
      <c r="BH7728"/>
      <c r="BI7728"/>
      <c r="BJ7728"/>
      <c r="BK7728"/>
      <c r="BL7728"/>
      <c r="BM7728"/>
      <c r="BN7728"/>
      <c r="BO7728"/>
    </row>
    <row r="7729" spans="1:67" ht="15" x14ac:dyDescent="0.25">
      <c r="A7729"/>
      <c r="B7729"/>
      <c r="C7729"/>
      <c r="D7729"/>
      <c r="E7729"/>
      <c r="F7729"/>
      <c r="G7729"/>
      <c r="H7729"/>
      <c r="I7729"/>
      <c r="J7729"/>
      <c r="K7729"/>
      <c r="L7729"/>
      <c r="M7729"/>
      <c r="N7729"/>
      <c r="O7729"/>
      <c r="P7729"/>
      <c r="Q7729"/>
      <c r="R7729"/>
      <c r="S7729"/>
      <c r="T7729"/>
      <c r="U7729"/>
      <c r="V7729"/>
      <c r="W7729"/>
      <c r="X7729"/>
      <c r="Y7729"/>
      <c r="Z7729"/>
      <c r="AA7729"/>
      <c r="AB7729"/>
      <c r="AC7729"/>
      <c r="AD7729"/>
      <c r="AE7729"/>
      <c r="AF7729"/>
      <c r="AG7729"/>
      <c r="AH7729"/>
      <c r="AI7729"/>
      <c r="AJ7729"/>
      <c r="AK7729"/>
      <c r="AL7729"/>
      <c r="AM7729"/>
      <c r="AN7729"/>
      <c r="AO7729"/>
      <c r="AP7729"/>
      <c r="AQ7729"/>
      <c r="AR7729"/>
      <c r="AS7729"/>
      <c r="AT7729"/>
      <c r="AU7729"/>
      <c r="AV7729"/>
      <c r="AW7729"/>
      <c r="AX7729"/>
      <c r="AY7729"/>
      <c r="AZ7729"/>
      <c r="BA7729"/>
      <c r="BB7729"/>
      <c r="BC7729"/>
      <c r="BD7729"/>
      <c r="BE7729"/>
      <c r="BF7729"/>
      <c r="BG7729"/>
      <c r="BH7729"/>
      <c r="BI7729"/>
      <c r="BJ7729"/>
      <c r="BK7729"/>
      <c r="BL7729"/>
      <c r="BM7729"/>
      <c r="BN7729"/>
      <c r="BO7729"/>
    </row>
    <row r="7730" spans="1:67" ht="15" x14ac:dyDescent="0.25">
      <c r="A7730"/>
      <c r="B7730"/>
      <c r="C7730"/>
      <c r="D7730"/>
      <c r="E7730"/>
      <c r="F7730"/>
      <c r="G7730"/>
      <c r="H7730"/>
      <c r="I7730"/>
      <c r="J7730"/>
      <c r="K7730"/>
      <c r="L7730"/>
      <c r="M7730"/>
      <c r="N7730"/>
      <c r="O7730"/>
      <c r="P7730"/>
      <c r="Q7730"/>
      <c r="R7730"/>
      <c r="S7730"/>
      <c r="T7730"/>
      <c r="U7730"/>
      <c r="V7730"/>
      <c r="W7730"/>
      <c r="X7730"/>
      <c r="Y7730"/>
      <c r="Z7730"/>
      <c r="AA7730"/>
      <c r="AB7730"/>
      <c r="AC7730"/>
      <c r="AD7730"/>
      <c r="AE7730"/>
      <c r="AF7730"/>
      <c r="AG7730"/>
      <c r="AH7730"/>
      <c r="AI7730"/>
      <c r="AJ7730"/>
      <c r="AK7730"/>
      <c r="AL7730"/>
      <c r="AM7730"/>
      <c r="AN7730"/>
      <c r="AO7730"/>
      <c r="AP7730"/>
      <c r="AQ7730"/>
      <c r="AR7730"/>
      <c r="AS7730"/>
      <c r="AT7730"/>
      <c r="AU7730"/>
      <c r="AV7730"/>
      <c r="AW7730"/>
      <c r="AX7730"/>
      <c r="AY7730"/>
      <c r="AZ7730"/>
      <c r="BA7730"/>
      <c r="BB7730"/>
      <c r="BC7730"/>
      <c r="BD7730"/>
      <c r="BE7730"/>
      <c r="BF7730"/>
      <c r="BG7730"/>
      <c r="BH7730"/>
      <c r="BI7730"/>
      <c r="BJ7730"/>
      <c r="BK7730"/>
      <c r="BL7730"/>
      <c r="BM7730"/>
      <c r="BN7730"/>
      <c r="BO7730"/>
    </row>
    <row r="7731" spans="1:67" ht="15" x14ac:dyDescent="0.25">
      <c r="A7731"/>
      <c r="B7731"/>
      <c r="C7731"/>
      <c r="D7731"/>
      <c r="E7731"/>
      <c r="F7731"/>
      <c r="G7731"/>
      <c r="H7731"/>
      <c r="I7731"/>
      <c r="J7731"/>
      <c r="K7731"/>
      <c r="L7731"/>
      <c r="M7731"/>
      <c r="N7731"/>
      <c r="O7731"/>
      <c r="P7731"/>
      <c r="Q7731"/>
      <c r="R7731"/>
      <c r="S7731"/>
      <c r="T7731"/>
      <c r="U7731"/>
      <c r="V7731"/>
      <c r="W7731"/>
      <c r="X7731"/>
      <c r="Y7731"/>
      <c r="Z7731"/>
      <c r="AA7731"/>
      <c r="AB7731"/>
      <c r="AC7731"/>
      <c r="AD7731"/>
      <c r="AE7731"/>
      <c r="AF7731"/>
      <c r="AG7731"/>
      <c r="AH7731"/>
      <c r="AI7731"/>
      <c r="AJ7731"/>
      <c r="AK7731"/>
      <c r="AL7731"/>
      <c r="AM7731"/>
      <c r="AN7731"/>
      <c r="AO7731"/>
      <c r="AP7731"/>
      <c r="AQ7731"/>
      <c r="AR7731"/>
      <c r="AS7731"/>
      <c r="AT7731"/>
      <c r="AU7731"/>
      <c r="AV7731"/>
      <c r="AW7731"/>
      <c r="AX7731"/>
      <c r="AY7731"/>
      <c r="AZ7731"/>
      <c r="BA7731"/>
      <c r="BB7731"/>
      <c r="BC7731"/>
      <c r="BD7731"/>
      <c r="BE7731"/>
      <c r="BF7731"/>
      <c r="BG7731"/>
      <c r="BH7731"/>
      <c r="BI7731"/>
      <c r="BJ7731"/>
      <c r="BK7731"/>
      <c r="BL7731"/>
      <c r="BM7731"/>
      <c r="BN7731"/>
      <c r="BO7731"/>
    </row>
    <row r="7732" spans="1:67" ht="15" x14ac:dyDescent="0.25">
      <c r="A7732"/>
      <c r="B7732"/>
      <c r="C7732"/>
      <c r="D7732"/>
      <c r="E7732"/>
      <c r="F7732"/>
      <c r="G7732"/>
      <c r="H7732"/>
      <c r="I7732"/>
      <c r="J7732"/>
      <c r="K7732"/>
      <c r="L7732"/>
      <c r="M7732"/>
      <c r="N7732"/>
      <c r="O7732"/>
      <c r="P7732"/>
      <c r="Q7732"/>
      <c r="R7732"/>
      <c r="S7732"/>
      <c r="T7732"/>
      <c r="U7732"/>
      <c r="V7732"/>
      <c r="W7732"/>
      <c r="X7732"/>
      <c r="Y7732"/>
      <c r="Z7732"/>
      <c r="AA7732"/>
      <c r="AB7732"/>
      <c r="AC7732"/>
      <c r="AD7732"/>
      <c r="AE7732"/>
      <c r="AF7732"/>
      <c r="AG7732"/>
      <c r="AH7732"/>
      <c r="AI7732"/>
      <c r="AJ7732"/>
      <c r="AK7732"/>
      <c r="AL7732"/>
      <c r="AM7732"/>
      <c r="AN7732"/>
      <c r="AO7732"/>
      <c r="AP7732"/>
      <c r="AQ7732"/>
      <c r="AR7732"/>
      <c r="AS7732"/>
      <c r="AT7732"/>
      <c r="AU7732"/>
      <c r="AV7732"/>
      <c r="AW7732"/>
      <c r="AX7732"/>
      <c r="AY7732"/>
      <c r="AZ7732"/>
      <c r="BA7732"/>
      <c r="BB7732"/>
      <c r="BC7732"/>
      <c r="BD7732"/>
      <c r="BE7732"/>
      <c r="BF7732"/>
      <c r="BG7732"/>
      <c r="BH7732"/>
      <c r="BI7732"/>
      <c r="BJ7732"/>
      <c r="BK7732"/>
      <c r="BL7732"/>
      <c r="BM7732"/>
      <c r="BN7732"/>
      <c r="BO7732"/>
    </row>
    <row r="7733" spans="1:67" ht="15" x14ac:dyDescent="0.25">
      <c r="A7733"/>
      <c r="B7733"/>
      <c r="C7733"/>
      <c r="D7733"/>
      <c r="E7733"/>
      <c r="F7733"/>
      <c r="G7733"/>
      <c r="H7733"/>
      <c r="I7733"/>
      <c r="J7733"/>
      <c r="K7733"/>
      <c r="L7733"/>
      <c r="M7733"/>
      <c r="N7733"/>
      <c r="O7733"/>
      <c r="P7733"/>
      <c r="Q7733"/>
      <c r="R7733"/>
      <c r="S7733"/>
      <c r="T7733"/>
      <c r="U7733"/>
      <c r="V7733"/>
      <c r="W7733"/>
      <c r="X7733"/>
      <c r="Y7733"/>
      <c r="Z7733"/>
      <c r="AA7733"/>
      <c r="AB7733"/>
      <c r="AC7733"/>
      <c r="AD7733"/>
      <c r="AE7733"/>
      <c r="AF7733"/>
      <c r="AG7733"/>
      <c r="AH7733"/>
      <c r="AI7733"/>
      <c r="AJ7733"/>
      <c r="AK7733"/>
      <c r="AL7733"/>
      <c r="AM7733"/>
      <c r="AN7733"/>
      <c r="AO7733"/>
      <c r="AP7733"/>
      <c r="AQ7733"/>
      <c r="AR7733"/>
      <c r="AS7733"/>
      <c r="AT7733"/>
      <c r="AU7733"/>
      <c r="AV7733"/>
      <c r="AW7733"/>
      <c r="AX7733"/>
      <c r="AY7733"/>
      <c r="AZ7733"/>
      <c r="BA7733"/>
      <c r="BB7733"/>
      <c r="BC7733"/>
      <c r="BD7733"/>
      <c r="BE7733"/>
      <c r="BF7733"/>
      <c r="BG7733"/>
      <c r="BH7733"/>
      <c r="BI7733"/>
      <c r="BJ7733"/>
      <c r="BK7733"/>
      <c r="BL7733"/>
      <c r="BM7733"/>
      <c r="BN7733"/>
      <c r="BO7733"/>
    </row>
    <row r="7734" spans="1:67" ht="15" x14ac:dyDescent="0.25">
      <c r="A7734"/>
      <c r="B7734"/>
      <c r="C7734"/>
      <c r="D7734"/>
      <c r="E7734"/>
      <c r="F7734"/>
      <c r="G7734"/>
      <c r="H7734"/>
      <c r="I7734"/>
      <c r="J7734"/>
      <c r="K7734"/>
      <c r="L7734"/>
      <c r="M7734"/>
      <c r="N7734"/>
      <c r="O7734"/>
      <c r="P7734"/>
      <c r="Q7734"/>
      <c r="R7734"/>
      <c r="S7734"/>
      <c r="T7734"/>
      <c r="U7734"/>
      <c r="V7734"/>
      <c r="W7734"/>
      <c r="X7734"/>
      <c r="Y7734"/>
      <c r="Z7734"/>
      <c r="AA7734"/>
      <c r="AB7734"/>
      <c r="AC7734"/>
      <c r="AD7734"/>
      <c r="AE7734"/>
      <c r="AF7734"/>
      <c r="AG7734"/>
      <c r="AH7734"/>
      <c r="AI7734"/>
      <c r="AJ7734"/>
      <c r="AK7734"/>
      <c r="AL7734"/>
      <c r="AM7734"/>
      <c r="AN7734"/>
      <c r="AO7734"/>
      <c r="AP7734"/>
      <c r="AQ7734"/>
      <c r="AR7734"/>
      <c r="AS7734"/>
      <c r="AT7734"/>
      <c r="AU7734"/>
      <c r="AV7734"/>
      <c r="AW7734"/>
      <c r="AX7734"/>
      <c r="AY7734"/>
      <c r="AZ7734"/>
      <c r="BA7734"/>
      <c r="BB7734"/>
      <c r="BC7734"/>
      <c r="BD7734"/>
      <c r="BE7734"/>
      <c r="BF7734"/>
      <c r="BG7734"/>
      <c r="BH7734"/>
      <c r="BI7734"/>
      <c r="BJ7734"/>
      <c r="BK7734"/>
      <c r="BL7734"/>
      <c r="BM7734"/>
      <c r="BN7734"/>
      <c r="BO7734"/>
    </row>
    <row r="7735" spans="1:67" ht="15" x14ac:dyDescent="0.25">
      <c r="A7735"/>
      <c r="B7735"/>
      <c r="C7735"/>
      <c r="D7735"/>
      <c r="E7735"/>
      <c r="F7735"/>
      <c r="G7735"/>
      <c r="H7735"/>
      <c r="I7735"/>
      <c r="J7735"/>
      <c r="K7735"/>
      <c r="L7735"/>
      <c r="M7735"/>
      <c r="N7735"/>
      <c r="O7735"/>
      <c r="P7735"/>
      <c r="Q7735"/>
      <c r="R7735"/>
      <c r="S7735"/>
      <c r="T7735"/>
      <c r="U7735"/>
      <c r="V7735"/>
      <c r="W7735"/>
      <c r="X7735"/>
      <c r="Y7735"/>
      <c r="Z7735"/>
      <c r="AA7735"/>
      <c r="AB7735"/>
      <c r="AC7735"/>
      <c r="AD7735"/>
      <c r="AE7735"/>
      <c r="AF7735"/>
      <c r="AG7735"/>
      <c r="AH7735"/>
      <c r="AI7735"/>
      <c r="AJ7735"/>
      <c r="AK7735"/>
      <c r="AL7735"/>
      <c r="AM7735"/>
      <c r="AN7735"/>
      <c r="AO7735"/>
      <c r="AP7735"/>
      <c r="AQ7735"/>
      <c r="AR7735"/>
      <c r="AS7735"/>
      <c r="AT7735"/>
      <c r="AU7735"/>
      <c r="AV7735"/>
      <c r="AW7735"/>
      <c r="AX7735"/>
      <c r="AY7735"/>
      <c r="AZ7735"/>
      <c r="BA7735"/>
      <c r="BB7735"/>
      <c r="BC7735"/>
      <c r="BD7735"/>
      <c r="BE7735"/>
      <c r="BF7735"/>
      <c r="BG7735"/>
      <c r="BH7735"/>
      <c r="BI7735"/>
      <c r="BJ7735"/>
      <c r="BK7735"/>
      <c r="BL7735"/>
      <c r="BM7735"/>
      <c r="BN7735"/>
      <c r="BO7735"/>
    </row>
    <row r="7736" spans="1:67" ht="15" x14ac:dyDescent="0.25">
      <c r="A7736"/>
      <c r="B7736"/>
      <c r="C7736"/>
      <c r="D7736"/>
      <c r="E7736"/>
      <c r="F7736"/>
      <c r="G7736"/>
      <c r="H7736"/>
      <c r="I7736"/>
      <c r="J7736"/>
      <c r="K7736"/>
      <c r="L7736"/>
      <c r="M7736"/>
      <c r="N7736"/>
      <c r="O7736"/>
      <c r="P7736"/>
      <c r="Q7736"/>
      <c r="R7736"/>
      <c r="S7736"/>
      <c r="T7736"/>
      <c r="U7736"/>
      <c r="V7736"/>
      <c r="W7736"/>
      <c r="X7736"/>
      <c r="Y7736"/>
      <c r="Z7736"/>
      <c r="AA7736"/>
      <c r="AB7736"/>
      <c r="AC7736"/>
      <c r="AD7736"/>
      <c r="AE7736"/>
      <c r="AF7736"/>
      <c r="AG7736"/>
      <c r="AH7736"/>
      <c r="AI7736"/>
      <c r="AJ7736"/>
      <c r="AK7736"/>
      <c r="AL7736"/>
      <c r="AM7736"/>
      <c r="AN7736"/>
      <c r="AO7736"/>
      <c r="AP7736"/>
      <c r="AQ7736"/>
      <c r="AR7736"/>
      <c r="AS7736"/>
      <c r="AT7736"/>
      <c r="AU7736"/>
      <c r="AV7736"/>
      <c r="AW7736"/>
      <c r="AX7736"/>
      <c r="AY7736"/>
      <c r="AZ7736"/>
      <c r="BA7736"/>
      <c r="BB7736"/>
      <c r="BC7736"/>
      <c r="BD7736"/>
      <c r="BE7736"/>
      <c r="BF7736"/>
      <c r="BG7736"/>
      <c r="BH7736"/>
      <c r="BI7736"/>
      <c r="BJ7736"/>
      <c r="BK7736"/>
      <c r="BL7736"/>
      <c r="BM7736"/>
      <c r="BN7736"/>
      <c r="BO7736"/>
    </row>
    <row r="7737" spans="1:67" ht="15" x14ac:dyDescent="0.25">
      <c r="A7737"/>
      <c r="B7737"/>
      <c r="C7737"/>
      <c r="D7737"/>
      <c r="E7737"/>
      <c r="F7737"/>
      <c r="G7737"/>
      <c r="H7737"/>
      <c r="I7737"/>
      <c r="J7737"/>
      <c r="K7737"/>
      <c r="L7737"/>
      <c r="M7737"/>
      <c r="N7737"/>
      <c r="O7737"/>
      <c r="P7737"/>
      <c r="Q7737"/>
      <c r="R7737"/>
      <c r="S7737"/>
      <c r="T7737"/>
      <c r="U7737"/>
      <c r="V7737"/>
      <c r="W7737"/>
      <c r="X7737"/>
      <c r="Y7737"/>
      <c r="Z7737"/>
      <c r="AA7737"/>
      <c r="AB7737"/>
      <c r="AC7737"/>
      <c r="AD7737"/>
      <c r="AE7737"/>
      <c r="AF7737"/>
      <c r="AG7737"/>
      <c r="AH7737"/>
      <c r="AI7737"/>
      <c r="AJ7737"/>
      <c r="AK7737"/>
      <c r="AL7737"/>
      <c r="AM7737"/>
      <c r="AN7737"/>
      <c r="AO7737"/>
      <c r="AP7737"/>
      <c r="AQ7737"/>
      <c r="AR7737"/>
      <c r="AS7737"/>
      <c r="AT7737"/>
      <c r="AU7737"/>
      <c r="AV7737"/>
      <c r="AW7737"/>
      <c r="AX7737"/>
      <c r="AY7737"/>
      <c r="AZ7737"/>
      <c r="BA7737"/>
      <c r="BB7737"/>
      <c r="BC7737"/>
      <c r="BD7737"/>
      <c r="BE7737"/>
      <c r="BF7737"/>
      <c r="BG7737"/>
      <c r="BH7737"/>
      <c r="BI7737"/>
      <c r="BJ7737"/>
      <c r="BK7737"/>
      <c r="BL7737"/>
      <c r="BM7737"/>
      <c r="BN7737"/>
      <c r="BO7737"/>
    </row>
    <row r="7738" spans="1:67" ht="15" x14ac:dyDescent="0.25">
      <c r="A7738"/>
      <c r="B7738"/>
      <c r="C7738"/>
      <c r="D7738"/>
      <c r="E7738"/>
      <c r="F7738"/>
      <c r="G7738"/>
      <c r="H7738"/>
      <c r="I7738"/>
      <c r="J7738"/>
      <c r="K7738"/>
      <c r="L7738"/>
      <c r="M7738"/>
      <c r="N7738"/>
      <c r="O7738"/>
      <c r="P7738"/>
      <c r="Q7738"/>
      <c r="R7738"/>
      <c r="S7738"/>
      <c r="T7738"/>
      <c r="U7738"/>
      <c r="V7738"/>
      <c r="W7738"/>
      <c r="X7738"/>
      <c r="Y7738"/>
      <c r="Z7738"/>
      <c r="AA7738"/>
      <c r="AB7738"/>
      <c r="AC7738"/>
      <c r="AD7738"/>
      <c r="AE7738"/>
      <c r="AF7738"/>
      <c r="AG7738"/>
      <c r="AH7738"/>
      <c r="AI7738"/>
      <c r="AJ7738"/>
      <c r="AK7738"/>
      <c r="AL7738"/>
      <c r="AM7738"/>
      <c r="AN7738"/>
      <c r="AO7738"/>
      <c r="AP7738"/>
      <c r="AQ7738"/>
      <c r="AR7738"/>
      <c r="AS7738"/>
      <c r="AT7738"/>
      <c r="AU7738"/>
      <c r="AV7738"/>
      <c r="AW7738"/>
      <c r="AX7738"/>
      <c r="AY7738"/>
      <c r="AZ7738"/>
      <c r="BA7738"/>
      <c r="BB7738"/>
      <c r="BC7738"/>
      <c r="BD7738"/>
      <c r="BE7738"/>
      <c r="BF7738"/>
      <c r="BG7738"/>
      <c r="BH7738"/>
      <c r="BI7738"/>
      <c r="BJ7738"/>
      <c r="BK7738"/>
      <c r="BL7738"/>
      <c r="BM7738"/>
      <c r="BN7738"/>
      <c r="BO7738"/>
    </row>
    <row r="7739" spans="1:67" ht="15" x14ac:dyDescent="0.25">
      <c r="A7739"/>
      <c r="B7739"/>
      <c r="C7739"/>
      <c r="D7739"/>
      <c r="E7739"/>
      <c r="F7739"/>
      <c r="G7739"/>
      <c r="H7739"/>
      <c r="I7739"/>
      <c r="J7739"/>
      <c r="K7739"/>
      <c r="L7739"/>
      <c r="M7739"/>
      <c r="N7739"/>
      <c r="O7739"/>
      <c r="P7739"/>
      <c r="Q7739"/>
      <c r="R7739"/>
      <c r="S7739"/>
      <c r="T7739"/>
      <c r="U7739"/>
      <c r="V7739"/>
      <c r="W7739"/>
      <c r="X7739"/>
      <c r="Y7739"/>
      <c r="Z7739"/>
      <c r="AA7739"/>
      <c r="AB7739"/>
      <c r="AC7739"/>
      <c r="AD7739"/>
      <c r="AE7739"/>
      <c r="AF7739"/>
      <c r="AG7739"/>
      <c r="AH7739"/>
      <c r="AI7739"/>
      <c r="AJ7739"/>
      <c r="AK7739"/>
      <c r="AL7739"/>
      <c r="AM7739"/>
      <c r="AN7739"/>
      <c r="AO7739"/>
      <c r="AP7739"/>
      <c r="AQ7739"/>
      <c r="AR7739"/>
      <c r="AS7739"/>
      <c r="AT7739"/>
      <c r="AU7739"/>
      <c r="AV7739"/>
      <c r="AW7739"/>
      <c r="AX7739"/>
      <c r="AY7739"/>
      <c r="AZ7739"/>
      <c r="BA7739"/>
      <c r="BB7739"/>
      <c r="BC7739"/>
      <c r="BD7739"/>
      <c r="BE7739"/>
      <c r="BF7739"/>
      <c r="BG7739"/>
      <c r="BH7739"/>
      <c r="BI7739"/>
      <c r="BJ7739"/>
      <c r="BK7739"/>
      <c r="BL7739"/>
      <c r="BM7739"/>
      <c r="BN7739"/>
      <c r="BO7739"/>
    </row>
    <row r="7740" spans="1:67" ht="15" x14ac:dyDescent="0.25">
      <c r="A7740"/>
      <c r="B7740"/>
      <c r="C7740"/>
      <c r="D7740"/>
      <c r="E7740"/>
      <c r="F7740"/>
      <c r="G7740"/>
      <c r="H7740"/>
      <c r="I7740"/>
      <c r="J7740"/>
      <c r="K7740"/>
      <c r="L7740"/>
      <c r="M7740"/>
      <c r="N7740"/>
      <c r="O7740"/>
      <c r="P7740"/>
      <c r="Q7740"/>
      <c r="R7740"/>
      <c r="S7740"/>
      <c r="T7740"/>
      <c r="U7740"/>
      <c r="V7740"/>
      <c r="W7740"/>
      <c r="X7740"/>
      <c r="Y7740"/>
      <c r="Z7740"/>
      <c r="AA7740"/>
      <c r="AB7740"/>
      <c r="AC7740"/>
      <c r="AD7740"/>
      <c r="AE7740"/>
      <c r="AF7740"/>
      <c r="AG7740"/>
      <c r="AH7740"/>
      <c r="AI7740"/>
      <c r="AJ7740"/>
      <c r="AK7740"/>
      <c r="AL7740"/>
      <c r="AM7740"/>
      <c r="AN7740"/>
      <c r="AO7740"/>
      <c r="AP7740"/>
      <c r="AQ7740"/>
      <c r="AR7740"/>
      <c r="AS7740"/>
      <c r="AT7740"/>
      <c r="AU7740"/>
      <c r="AV7740"/>
      <c r="AW7740"/>
      <c r="AX7740"/>
      <c r="AY7740"/>
      <c r="AZ7740"/>
      <c r="BA7740"/>
      <c r="BB7740"/>
      <c r="BC7740"/>
      <c r="BD7740"/>
      <c r="BE7740"/>
      <c r="BF7740"/>
      <c r="BG7740"/>
      <c r="BH7740"/>
      <c r="BI7740"/>
      <c r="BJ7740"/>
      <c r="BK7740"/>
      <c r="BL7740"/>
      <c r="BM7740"/>
      <c r="BN7740"/>
      <c r="BO7740"/>
    </row>
    <row r="7741" spans="1:67" ht="15" x14ac:dyDescent="0.25">
      <c r="A7741"/>
      <c r="B7741"/>
      <c r="C7741"/>
      <c r="D7741"/>
      <c r="E7741"/>
      <c r="F7741"/>
      <c r="G7741"/>
      <c r="H7741"/>
      <c r="I7741"/>
      <c r="J7741"/>
      <c r="K7741"/>
      <c r="L7741"/>
      <c r="M7741"/>
      <c r="N7741"/>
      <c r="O7741"/>
      <c r="P7741"/>
      <c r="Q7741"/>
      <c r="R7741"/>
      <c r="S7741"/>
      <c r="T7741"/>
      <c r="U7741"/>
      <c r="V7741"/>
      <c r="W7741"/>
      <c r="X7741"/>
      <c r="Y7741"/>
      <c r="Z7741"/>
      <c r="AA7741"/>
      <c r="AB7741"/>
      <c r="AC7741"/>
      <c r="AD7741"/>
      <c r="AE7741"/>
      <c r="AF7741"/>
      <c r="AG7741"/>
      <c r="AH7741"/>
      <c r="AI7741"/>
      <c r="AJ7741"/>
      <c r="AK7741"/>
      <c r="AL7741"/>
      <c r="AM7741"/>
      <c r="AN7741"/>
      <c r="AO7741"/>
      <c r="AP7741"/>
      <c r="AQ7741"/>
      <c r="AR7741"/>
      <c r="AS7741"/>
      <c r="AT7741"/>
      <c r="AU7741"/>
      <c r="AV7741"/>
      <c r="AW7741"/>
      <c r="AX7741"/>
      <c r="AY7741"/>
      <c r="AZ7741"/>
      <c r="BA7741"/>
      <c r="BB7741"/>
      <c r="BC7741"/>
      <c r="BD7741"/>
      <c r="BE7741"/>
      <c r="BF7741"/>
      <c r="BG7741"/>
      <c r="BH7741"/>
      <c r="BI7741"/>
      <c r="BJ7741"/>
      <c r="BK7741"/>
      <c r="BL7741"/>
      <c r="BM7741"/>
      <c r="BN7741"/>
      <c r="BO7741"/>
    </row>
    <row r="7742" spans="1:67" ht="15" x14ac:dyDescent="0.25">
      <c r="A7742"/>
      <c r="B7742"/>
      <c r="C7742"/>
      <c r="D7742"/>
      <c r="E7742"/>
      <c r="F7742"/>
      <c r="G7742"/>
      <c r="H7742"/>
      <c r="I7742"/>
      <c r="J7742"/>
      <c r="K7742"/>
      <c r="L7742"/>
      <c r="M7742"/>
      <c r="N7742"/>
      <c r="O7742"/>
      <c r="P7742"/>
      <c r="Q7742"/>
      <c r="R7742"/>
      <c r="S7742"/>
      <c r="T7742"/>
      <c r="U7742"/>
      <c r="V7742"/>
      <c r="W7742"/>
      <c r="X7742"/>
      <c r="Y7742"/>
      <c r="Z7742"/>
      <c r="AA7742"/>
      <c r="AB7742"/>
      <c r="AC7742"/>
      <c r="AD7742"/>
      <c r="AE7742"/>
      <c r="AF7742"/>
      <c r="AG7742"/>
      <c r="AH7742"/>
      <c r="AI7742"/>
      <c r="AJ7742"/>
      <c r="AK7742"/>
      <c r="AL7742"/>
      <c r="AM7742"/>
      <c r="AN7742"/>
      <c r="AO7742"/>
      <c r="AP7742"/>
      <c r="AQ7742"/>
      <c r="AR7742"/>
      <c r="AS7742"/>
      <c r="AT7742"/>
      <c r="AU7742"/>
      <c r="AV7742"/>
      <c r="AW7742"/>
      <c r="AX7742"/>
      <c r="AY7742"/>
      <c r="AZ7742"/>
      <c r="BA7742"/>
      <c r="BB7742"/>
      <c r="BC7742"/>
      <c r="BD7742"/>
      <c r="BE7742"/>
      <c r="BF7742"/>
      <c r="BG7742"/>
      <c r="BH7742"/>
      <c r="BI7742"/>
      <c r="BJ7742"/>
      <c r="BK7742"/>
      <c r="BL7742"/>
      <c r="BM7742"/>
      <c r="BN7742"/>
      <c r="BO7742"/>
    </row>
    <row r="7743" spans="1:67" ht="15" x14ac:dyDescent="0.25">
      <c r="A7743"/>
      <c r="B7743"/>
      <c r="C7743"/>
      <c r="D7743"/>
      <c r="E7743"/>
      <c r="F7743"/>
      <c r="G7743"/>
      <c r="H7743"/>
      <c r="I7743"/>
      <c r="J7743"/>
      <c r="K7743"/>
      <c r="L7743"/>
      <c r="M7743"/>
      <c r="N7743"/>
      <c r="O7743"/>
      <c r="P7743"/>
      <c r="Q7743"/>
      <c r="R7743"/>
      <c r="S7743"/>
      <c r="T7743"/>
      <c r="U7743"/>
      <c r="V7743"/>
      <c r="W7743"/>
      <c r="X7743"/>
      <c r="Y7743"/>
      <c r="Z7743"/>
      <c r="AA7743"/>
      <c r="AB7743"/>
      <c r="AC7743"/>
      <c r="AD7743"/>
      <c r="AE7743"/>
      <c r="AF7743"/>
      <c r="AG7743"/>
      <c r="AH7743"/>
      <c r="AI7743"/>
      <c r="AJ7743"/>
      <c r="AK7743"/>
      <c r="AL7743"/>
      <c r="AM7743"/>
      <c r="AN7743"/>
      <c r="AO7743"/>
      <c r="AP7743"/>
      <c r="AQ7743"/>
      <c r="AR7743"/>
      <c r="AS7743"/>
      <c r="AT7743"/>
      <c r="AU7743"/>
      <c r="AV7743"/>
      <c r="AW7743"/>
      <c r="AX7743"/>
      <c r="AY7743"/>
      <c r="AZ7743"/>
      <c r="BA7743"/>
      <c r="BB7743"/>
      <c r="BC7743"/>
      <c r="BD7743"/>
      <c r="BE7743"/>
      <c r="BF7743"/>
      <c r="BG7743"/>
      <c r="BH7743"/>
      <c r="BI7743"/>
      <c r="BJ7743"/>
      <c r="BK7743"/>
      <c r="BL7743"/>
      <c r="BM7743"/>
      <c r="BN7743"/>
      <c r="BO7743"/>
    </row>
    <row r="7744" spans="1:67" ht="15" x14ac:dyDescent="0.25">
      <c r="A7744"/>
      <c r="B7744"/>
      <c r="C7744"/>
      <c r="D7744"/>
      <c r="E7744"/>
      <c r="F7744"/>
      <c r="G7744"/>
      <c r="H7744"/>
      <c r="I7744"/>
      <c r="J7744"/>
      <c r="K7744"/>
      <c r="L7744"/>
      <c r="M7744"/>
      <c r="N7744"/>
      <c r="O7744"/>
      <c r="P7744"/>
      <c r="Q7744"/>
      <c r="R7744"/>
      <c r="S7744"/>
      <c r="T7744"/>
      <c r="U7744"/>
      <c r="V7744"/>
      <c r="W7744"/>
      <c r="X7744"/>
      <c r="Y7744"/>
      <c r="Z7744"/>
      <c r="AA7744"/>
      <c r="AB7744"/>
      <c r="AC7744"/>
      <c r="AD7744"/>
      <c r="AE7744"/>
      <c r="AF7744"/>
      <c r="AG7744"/>
      <c r="AH7744"/>
      <c r="AI7744"/>
      <c r="AJ7744"/>
      <c r="AK7744"/>
      <c r="AL7744"/>
      <c r="AM7744"/>
      <c r="AN7744"/>
      <c r="AO7744"/>
      <c r="AP7744"/>
      <c r="AQ7744"/>
      <c r="AR7744"/>
      <c r="AS7744"/>
      <c r="AT7744"/>
      <c r="AU7744"/>
      <c r="AV7744"/>
      <c r="AW7744"/>
      <c r="AX7744"/>
      <c r="AY7744"/>
      <c r="AZ7744"/>
      <c r="BA7744"/>
      <c r="BB7744"/>
      <c r="BC7744"/>
      <c r="BD7744"/>
      <c r="BE7744"/>
      <c r="BF7744"/>
      <c r="BG7744"/>
      <c r="BH7744"/>
      <c r="BI7744"/>
      <c r="BJ7744"/>
      <c r="BK7744"/>
      <c r="BL7744"/>
      <c r="BM7744"/>
      <c r="BN7744"/>
      <c r="BO7744"/>
    </row>
  </sheetData>
  <mergeCells count="3">
    <mergeCell ref="A1:M1"/>
    <mergeCell ref="A2:M2"/>
    <mergeCell ref="A3:M3"/>
  </mergeCells>
  <pageMargins left="0.78740157499999996" right="0.78740157499999996" top="0.984251969" bottom="0.984251969" header="0.5" footer="0.5"/>
  <pageSetup orientation="portrait" horizontalDpi="300" verticalDpi="300" copies="0"/>
  <headerFooter alignWithMargins="0"/>
</worksheet>
</file>

<file path=docProps/app.xml><?xml version="1.0" encoding="utf-8"?>
<Properties xmlns="http://schemas.openxmlformats.org/officeDocument/2006/extended-properties" xmlns:vt="http://schemas.openxmlformats.org/officeDocument/2006/docPropsVTypes">
  <Template/>
  <TotalTime>471</TotalTime>
  <Application>Microsoft Excel</Application>
  <DocSecurity>0</DocSecurity>
  <ScaleCrop>false</ScaleCrop>
  <HeadingPairs>
    <vt:vector size="4" baseType="variant">
      <vt:variant>
        <vt:lpstr>Planilhas</vt:lpstr>
      </vt:variant>
      <vt:variant>
        <vt:i4>6</vt:i4>
      </vt:variant>
      <vt:variant>
        <vt:lpstr>Intervalos Nomeados</vt:lpstr>
      </vt:variant>
      <vt:variant>
        <vt:i4>14</vt:i4>
      </vt:variant>
    </vt:vector>
  </HeadingPairs>
  <TitlesOfParts>
    <vt:vector size="20" baseType="lpstr">
      <vt:lpstr>Dados da Obra</vt:lpstr>
      <vt:lpstr>BDI</vt:lpstr>
      <vt:lpstr>Global</vt:lpstr>
      <vt:lpstr>Cronograma</vt:lpstr>
      <vt:lpstr>PR2021_07_Desonerado</vt:lpstr>
      <vt:lpstr>PR2021_07_NaoDesonerado</vt:lpstr>
      <vt:lpstr>BDI!Area_de_impressao</vt:lpstr>
      <vt:lpstr>Cronograma!Area_de_impressao</vt:lpstr>
      <vt:lpstr>'Dados da Obra'!Area_de_impressao</vt:lpstr>
      <vt:lpstr>Global!Area_de_impressao</vt:lpstr>
      <vt:lpstr>DESONERACAO</vt:lpstr>
      <vt:lpstr>Cronograma!Print_Area_0</vt:lpstr>
      <vt:lpstr>'Dados da Obra'!Print_Area_0</vt:lpstr>
      <vt:lpstr>Global!Print_Area_0</vt:lpstr>
      <vt:lpstr>Cronograma!Print_Area_0_0</vt:lpstr>
      <vt:lpstr>'Dados da Obra'!Print_Area_0_0</vt:lpstr>
      <vt:lpstr>Global!Print_Area_0_0</vt:lpstr>
      <vt:lpstr>Global!Print_Titles_0</vt:lpstr>
      <vt:lpstr>Global!Print_Titles_0_0</vt:lpstr>
      <vt:lpstr>Global!Titulos_de_impressao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Adailton Rogério Oliveira</dc:creator>
  <dc:description/>
  <cp:lastModifiedBy>Bernadete Maguerovski dos Santos</cp:lastModifiedBy>
  <cp:revision>73</cp:revision>
  <cp:lastPrinted>2023-08-25T20:38:30Z</cp:lastPrinted>
  <dcterms:created xsi:type="dcterms:W3CDTF">2012-03-08T18:42:22Z</dcterms:created>
  <dcterms:modified xsi:type="dcterms:W3CDTF">2023-09-25T11:01:05Z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